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wn\Documents\Development\Visual Studio Code\Claude Sandbox\Excel\"/>
    </mc:Choice>
  </mc:AlternateContent>
  <xr:revisionPtr revIDLastSave="0" documentId="13_ncr:1_{0A9CFA49-7C13-46F1-9C57-08C04BBB9CF5}" xr6:coauthVersionLast="47" xr6:coauthVersionMax="47" xr10:uidLastSave="{00000000-0000-0000-0000-000000000000}"/>
  <bookViews>
    <workbookView xWindow="-38520" yWindow="-1950" windowWidth="38640" windowHeight="21840" activeTab="6" xr2:uid="{00000000-000D-0000-FFFF-FFFF00000000}"/>
  </bookViews>
  <sheets>
    <sheet name="Control sheet" sheetId="10" r:id="rId1"/>
    <sheet name="d1baseball_stats_hitting" sheetId="2" r:id="rId2"/>
    <sheet name="d1baseball_stats_pitching" sheetId="12" r:id="rId3"/>
    <sheet name="d1baseball_transfers" sheetId="4" r:id="rId4"/>
    <sheet name="draft_prospects" sheetId="6" r:id="rId5"/>
    <sheet name="Conferences and Teams" sheetId="7" r:id="rId6"/>
    <sheet name="Summary" sheetId="1" r:id="rId7"/>
  </sheets>
  <definedNames>
    <definedName name="_xlnm._FilterDatabase" localSheetId="1" hidden="1">d1baseball_stats_hitting!#REF!</definedName>
    <definedName name="_xlnm._FilterDatabase" localSheetId="4" hidden="1">draft_prospects!$E$1:$E$501</definedName>
    <definedName name="_xlnm._FilterDatabase" localSheetId="6" hidden="1">Summary!$P$1:$P$309</definedName>
    <definedName name="Conferences_Conference">'Conferences and Teams'!$A:$A</definedName>
    <definedName name="Conferences_Team">'Conferences and Teams'!$B:$B</definedName>
    <definedName name="Control_BattingAverage">'Control sheet'!$B$2</definedName>
    <definedName name="Draft_Player">draft_prospects!$B:$B</definedName>
    <definedName name="Draft_Position">draft_prospects!$D:$D</definedName>
    <definedName name="Draft_School">draft_prospects!$E:$E</definedName>
    <definedName name="ExternalData_1" localSheetId="1" hidden="1">d1baseball_stats_hitting!$E$1:$Z$5329</definedName>
    <definedName name="ExternalData_1" localSheetId="2" hidden="1">d1baseball_stats_pitching!$E$1:$X$5407</definedName>
    <definedName name="ExternalData_1" localSheetId="3" hidden="1">d1baseball_transfers!$B$1:$H$1716</definedName>
    <definedName name="Stats_Hit_2B">d1baseball_stats_hitting!$R:$R</definedName>
    <definedName name="Stats_Hit_3B">d1baseball_stats_hitting!$S:$S</definedName>
    <definedName name="Stats_Hit_AB">d1baseball_stats_hitting!$O:$O</definedName>
    <definedName name="Stats_Hit_AgeOut">d1baseball_stats_hitting!$A:$A</definedName>
    <definedName name="Stats_Hit_AVG">d1baseball_stats_hitting!$I:$I</definedName>
    <definedName name="Stats_Hit_BB">d1baseball_stats_hitting!$W:$W</definedName>
    <definedName name="Stats_Hit_Class">d1baseball_stats_hitting!$G:$G</definedName>
    <definedName name="Stats_Hit_CS">d1baseball_stats_hitting!$Z:$Z</definedName>
    <definedName name="Stats_Hit_Draft">d1baseball_stats_hitting!$B:$B</definedName>
    <definedName name="Stats_Hit_GP">d1baseball_stats_hitting!$M:$M</definedName>
    <definedName name="Stats_Hit_H">d1baseball_stats_hitting!$Q:$Q</definedName>
    <definedName name="Stats_Hit_HBP">d1baseball_stats_hitting!$V:$V</definedName>
    <definedName name="Stats_Hit_HR">d1baseball_stats_hitting!$T:$T</definedName>
    <definedName name="Stats_Hit_K">d1baseball_stats_hitting!$X:$X</definedName>
    <definedName name="Stats_Hit_OBP">d1baseball_stats_hitting!$J:$J</definedName>
    <definedName name="Stats_Hit_OPS">d1baseball_stats_hitting!$L:$L</definedName>
    <definedName name="Stats_Hit_PA">d1baseball_stats_hitting!$N:$N</definedName>
    <definedName name="Stats_Hit_Performance">d1baseball_stats_hitting!#REF!</definedName>
    <definedName name="Stats_Hit_Player">d1baseball_stats_hitting!$E:$E</definedName>
    <definedName name="Stats_Hit_Position">d1baseball_stats_hitting!$H:$H</definedName>
    <definedName name="Stats_Hit_R">d1baseball_stats_hitting!$P:$P</definedName>
    <definedName name="Stats_Hit_RBI">d1baseball_stats_hitting!$U:$U</definedName>
    <definedName name="Stats_Hit_SB">d1baseball_stats_hitting!$Y:$Y</definedName>
    <definedName name="Stats_Hit_SLG">d1baseball_stats_hitting!$K:$K</definedName>
    <definedName name="Stats_Hit_Team">d1baseball_stats_hitting!$F:$F</definedName>
    <definedName name="Stats_Hit_Year">d1baseball_stats_hitting!$D:$D</definedName>
    <definedName name="Stats_Pitch_AgeOut">d1baseball_stats_pitching!$A:$A</definedName>
    <definedName name="Stats_Pitch_App">d1baseball_stats_pitching!$L:$L</definedName>
    <definedName name="Stats_Pitch_BA">d1baseball_stats_pitching!$X:$X</definedName>
    <definedName name="Stats_Pitch_BB">d1baseball_stats_pitching!$U:$U</definedName>
    <definedName name="Stats_Pitch_CG">d1baseball_stats_pitching!$N:$N</definedName>
    <definedName name="Stats_Pitch_Class">d1baseball_stats_pitching!$G:$G</definedName>
    <definedName name="Stats_Pitch_Draft">d1baseball_stats_pitching!$B:$B</definedName>
    <definedName name="Stats_Pitch_ER">d1baseball_stats_pitching!$T:$T</definedName>
    <definedName name="Stats_Pitch_ERA">d1baseball_stats_pitching!$K:$K</definedName>
    <definedName name="Stats_Pitch_GS">d1baseball_stats_pitching!$M:$M</definedName>
    <definedName name="Stats_Pitch_H">d1baseball_stats_pitching!$R:$R</definedName>
    <definedName name="Stats_Pitch_HBP">d1baseball_stats_pitching!$W:$W</definedName>
    <definedName name="Stats_Pitch_IP">d1baseball_stats_pitching!$Q:$Q</definedName>
    <definedName name="Stats_Pitch_K">d1baseball_stats_pitching!$V:$V</definedName>
    <definedName name="Stats_Pitch_Loss">d1baseball_stats_pitching!$J:$J</definedName>
    <definedName name="Stats_Pitch_Player">d1baseball_stats_pitching!$E:$E</definedName>
    <definedName name="Stats_Pitch_Position">d1baseball_stats_pitching!$H:$H</definedName>
    <definedName name="Stats_Pitch_R">d1baseball_stats_pitching!$S:$S</definedName>
    <definedName name="Stats_Pitch_SHO">d1baseball_stats_pitching!$O:$O</definedName>
    <definedName name="Stats_Pitch_SV">d1baseball_stats_pitching!$P:$P</definedName>
    <definedName name="Stats_Pitch_Team">d1baseball_stats_pitching!$F:$F</definedName>
    <definedName name="Stats_Pitch_Transfer">d1baseball_stats_pitching!$C:$C</definedName>
    <definedName name="Stats_Pitch_Win">d1baseball_stats_pitching!$I:$I</definedName>
    <definedName name="Stats_Pitch_Year">d1baseball_stats_pitching!$D:$D</definedName>
    <definedName name="Transfers_AgeOut">d1baseball_transfers!$A:$A</definedName>
    <definedName name="Transfers_Class">d1baseball_transfers!$D:$D</definedName>
    <definedName name="Transfers_Player">d1baseball_transfers!$B:$B</definedName>
    <definedName name="Transfers_Position">d1baseball_transfers!$C:$C</definedName>
    <definedName name="Transfers_Team_Current">d1baseball_transfers!$E:$E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3" i="1" l="1"/>
  <c r="BG3" i="1"/>
  <c r="BH3" i="1"/>
  <c r="BI3" i="1"/>
  <c r="BJ3" i="1"/>
  <c r="BK3" i="1"/>
  <c r="BP3" i="1" s="1"/>
  <c r="BL3" i="1"/>
  <c r="BM3" i="1"/>
  <c r="BN3" i="1"/>
  <c r="BO3" i="1"/>
  <c r="BQ3" i="1"/>
  <c r="BF4" i="1"/>
  <c r="BP4" i="1" s="1"/>
  <c r="BG4" i="1"/>
  <c r="BH4" i="1"/>
  <c r="BI4" i="1"/>
  <c r="BJ4" i="1"/>
  <c r="BK4" i="1"/>
  <c r="BL4" i="1"/>
  <c r="BQ4" i="1" s="1"/>
  <c r="BM4" i="1"/>
  <c r="BN4" i="1"/>
  <c r="BO4" i="1"/>
  <c r="BF5" i="1"/>
  <c r="BG5" i="1"/>
  <c r="BH5" i="1"/>
  <c r="BI5" i="1"/>
  <c r="BJ5" i="1"/>
  <c r="BK5" i="1"/>
  <c r="BL5" i="1"/>
  <c r="BM5" i="1"/>
  <c r="BN5" i="1"/>
  <c r="BO5" i="1"/>
  <c r="BP5" i="1"/>
  <c r="BQ5" i="1"/>
  <c r="BF6" i="1"/>
  <c r="BP6" i="1" s="1"/>
  <c r="BG6" i="1"/>
  <c r="BH6" i="1"/>
  <c r="BI6" i="1"/>
  <c r="BJ6" i="1"/>
  <c r="BK6" i="1"/>
  <c r="BL6" i="1"/>
  <c r="BQ6" i="1" s="1"/>
  <c r="BM6" i="1"/>
  <c r="BN6" i="1"/>
  <c r="BO6" i="1"/>
  <c r="BF7" i="1"/>
  <c r="BG7" i="1"/>
  <c r="BP7" i="1" s="1"/>
  <c r="BH7" i="1"/>
  <c r="BI7" i="1"/>
  <c r="BJ7" i="1"/>
  <c r="BK7" i="1"/>
  <c r="BL7" i="1"/>
  <c r="BM7" i="1"/>
  <c r="BN7" i="1"/>
  <c r="BQ7" i="1" s="1"/>
  <c r="BO7" i="1"/>
  <c r="BF8" i="1"/>
  <c r="BP8" i="1" s="1"/>
  <c r="BG8" i="1"/>
  <c r="BH8" i="1"/>
  <c r="BI8" i="1"/>
  <c r="BJ8" i="1"/>
  <c r="BK8" i="1"/>
  <c r="BL8" i="1"/>
  <c r="BM8" i="1"/>
  <c r="BN8" i="1"/>
  <c r="BO8" i="1"/>
  <c r="BQ8" i="1"/>
  <c r="BF9" i="1"/>
  <c r="BG9" i="1"/>
  <c r="BH9" i="1"/>
  <c r="BI9" i="1"/>
  <c r="BP9" i="1" s="1"/>
  <c r="BJ9" i="1"/>
  <c r="BK9" i="1"/>
  <c r="BL9" i="1"/>
  <c r="BM9" i="1"/>
  <c r="BN9" i="1"/>
  <c r="BO9" i="1"/>
  <c r="BQ9" i="1"/>
  <c r="BF10" i="1"/>
  <c r="BP10" i="1" s="1"/>
  <c r="BG10" i="1"/>
  <c r="BH10" i="1"/>
  <c r="BI10" i="1"/>
  <c r="BJ10" i="1"/>
  <c r="BK10" i="1"/>
  <c r="BL10" i="1"/>
  <c r="BM10" i="1"/>
  <c r="BN10" i="1"/>
  <c r="BO10" i="1"/>
  <c r="BQ10" i="1"/>
  <c r="BF11" i="1"/>
  <c r="BG11" i="1"/>
  <c r="BP11" i="1" s="1"/>
  <c r="BH11" i="1"/>
  <c r="BI11" i="1"/>
  <c r="BJ11" i="1"/>
  <c r="BK11" i="1"/>
  <c r="BL11" i="1"/>
  <c r="BM11" i="1"/>
  <c r="BN11" i="1"/>
  <c r="BO11" i="1"/>
  <c r="BQ11" i="1"/>
  <c r="BF12" i="1"/>
  <c r="BP12" i="1" s="1"/>
  <c r="BG12" i="1"/>
  <c r="BH12" i="1"/>
  <c r="BI12" i="1"/>
  <c r="BJ12" i="1"/>
  <c r="BK12" i="1"/>
  <c r="BL12" i="1"/>
  <c r="BM12" i="1"/>
  <c r="BN12" i="1"/>
  <c r="BO12" i="1"/>
  <c r="BQ12" i="1"/>
  <c r="BF13" i="1"/>
  <c r="BG13" i="1"/>
  <c r="BH13" i="1"/>
  <c r="BP13" i="1" s="1"/>
  <c r="BI13" i="1"/>
  <c r="BJ13" i="1"/>
  <c r="BK13" i="1"/>
  <c r="BL13" i="1"/>
  <c r="BM13" i="1"/>
  <c r="BN13" i="1"/>
  <c r="BO13" i="1"/>
  <c r="BQ13" i="1"/>
  <c r="BF14" i="1"/>
  <c r="BG14" i="1"/>
  <c r="BH14" i="1"/>
  <c r="BI14" i="1"/>
  <c r="BJ14" i="1"/>
  <c r="BK14" i="1"/>
  <c r="BP14" i="1" s="1"/>
  <c r="BL14" i="1"/>
  <c r="BM14" i="1"/>
  <c r="BN14" i="1"/>
  <c r="BO14" i="1"/>
  <c r="BQ14" i="1"/>
  <c r="BF15" i="1"/>
  <c r="BP15" i="1" s="1"/>
  <c r="BG15" i="1"/>
  <c r="BH15" i="1"/>
  <c r="BI15" i="1"/>
  <c r="BJ15" i="1"/>
  <c r="BK15" i="1"/>
  <c r="BL15" i="1"/>
  <c r="BQ15" i="1" s="1"/>
  <c r="BM15" i="1"/>
  <c r="BN15" i="1"/>
  <c r="BO15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F17" i="1"/>
  <c r="BP17" i="1" s="1"/>
  <c r="BG17" i="1"/>
  <c r="BH17" i="1"/>
  <c r="BI17" i="1"/>
  <c r="BJ17" i="1"/>
  <c r="BK17" i="1"/>
  <c r="BL17" i="1"/>
  <c r="BQ17" i="1" s="1"/>
  <c r="BM17" i="1"/>
  <c r="BN17" i="1"/>
  <c r="BO17" i="1"/>
  <c r="BF18" i="1"/>
  <c r="BG18" i="1"/>
  <c r="BP18" i="1" s="1"/>
  <c r="BH18" i="1"/>
  <c r="BI18" i="1"/>
  <c r="BJ18" i="1"/>
  <c r="BK18" i="1"/>
  <c r="BL18" i="1"/>
  <c r="BM18" i="1"/>
  <c r="BN18" i="1"/>
  <c r="BQ18" i="1" s="1"/>
  <c r="BO18" i="1"/>
  <c r="BF19" i="1"/>
  <c r="BP19" i="1" s="1"/>
  <c r="BG19" i="1"/>
  <c r="BH19" i="1"/>
  <c r="BI19" i="1"/>
  <c r="BJ19" i="1"/>
  <c r="BK19" i="1"/>
  <c r="BL19" i="1"/>
  <c r="BM19" i="1"/>
  <c r="BN19" i="1"/>
  <c r="BO19" i="1"/>
  <c r="BQ19" i="1"/>
  <c r="BF20" i="1"/>
  <c r="BG20" i="1"/>
  <c r="BH20" i="1"/>
  <c r="BI20" i="1"/>
  <c r="BP20" i="1" s="1"/>
  <c r="BJ20" i="1"/>
  <c r="BK20" i="1"/>
  <c r="BL20" i="1"/>
  <c r="BM20" i="1"/>
  <c r="BN20" i="1"/>
  <c r="BO20" i="1"/>
  <c r="BQ20" i="1"/>
  <c r="BF21" i="1"/>
  <c r="BP21" i="1" s="1"/>
  <c r="BG21" i="1"/>
  <c r="BH21" i="1"/>
  <c r="BI21" i="1"/>
  <c r="BJ21" i="1"/>
  <c r="BK21" i="1"/>
  <c r="BL21" i="1"/>
  <c r="BM21" i="1"/>
  <c r="BN21" i="1"/>
  <c r="BO21" i="1"/>
  <c r="BQ21" i="1"/>
  <c r="BF22" i="1"/>
  <c r="BG22" i="1"/>
  <c r="BP22" i="1" s="1"/>
  <c r="BH22" i="1"/>
  <c r="BI22" i="1"/>
  <c r="BJ22" i="1"/>
  <c r="BK22" i="1"/>
  <c r="BL22" i="1"/>
  <c r="BM22" i="1"/>
  <c r="BN22" i="1"/>
  <c r="BO22" i="1"/>
  <c r="BQ22" i="1"/>
  <c r="BF23" i="1"/>
  <c r="BP23" i="1" s="1"/>
  <c r="BG23" i="1"/>
  <c r="BH23" i="1"/>
  <c r="BI23" i="1"/>
  <c r="BJ23" i="1"/>
  <c r="BK23" i="1"/>
  <c r="BL23" i="1"/>
  <c r="BM23" i="1"/>
  <c r="BN23" i="1"/>
  <c r="BO23" i="1"/>
  <c r="BQ23" i="1"/>
  <c r="BF24" i="1"/>
  <c r="BG24" i="1"/>
  <c r="BH24" i="1"/>
  <c r="BP24" i="1" s="1"/>
  <c r="BI24" i="1"/>
  <c r="BJ24" i="1"/>
  <c r="BK24" i="1"/>
  <c r="BL24" i="1"/>
  <c r="BM24" i="1"/>
  <c r="BN24" i="1"/>
  <c r="BO24" i="1"/>
  <c r="BQ24" i="1"/>
  <c r="BF25" i="1"/>
  <c r="BG25" i="1"/>
  <c r="BH25" i="1"/>
  <c r="BI25" i="1"/>
  <c r="BJ25" i="1"/>
  <c r="BK25" i="1"/>
  <c r="BP25" i="1" s="1"/>
  <c r="BL25" i="1"/>
  <c r="BM25" i="1"/>
  <c r="BN25" i="1"/>
  <c r="BO25" i="1"/>
  <c r="BQ25" i="1"/>
  <c r="BF26" i="1"/>
  <c r="BP26" i="1" s="1"/>
  <c r="BG26" i="1"/>
  <c r="BH26" i="1"/>
  <c r="BI26" i="1"/>
  <c r="BJ26" i="1"/>
  <c r="BK26" i="1"/>
  <c r="BL26" i="1"/>
  <c r="BQ26" i="1" s="1"/>
  <c r="BM26" i="1"/>
  <c r="BN26" i="1"/>
  <c r="BO26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F28" i="1"/>
  <c r="BP28" i="1" s="1"/>
  <c r="BG28" i="1"/>
  <c r="BH28" i="1"/>
  <c r="BI28" i="1"/>
  <c r="BJ28" i="1"/>
  <c r="BK28" i="1"/>
  <c r="BL28" i="1"/>
  <c r="BQ28" i="1" s="1"/>
  <c r="BM28" i="1"/>
  <c r="BN28" i="1"/>
  <c r="BO28" i="1"/>
  <c r="BF29" i="1"/>
  <c r="BG29" i="1"/>
  <c r="BP29" i="1" s="1"/>
  <c r="BH29" i="1"/>
  <c r="BI29" i="1"/>
  <c r="BJ29" i="1"/>
  <c r="BK29" i="1"/>
  <c r="BL29" i="1"/>
  <c r="BM29" i="1"/>
  <c r="BN29" i="1"/>
  <c r="BQ29" i="1" s="1"/>
  <c r="BO29" i="1"/>
  <c r="BF30" i="1"/>
  <c r="BP30" i="1" s="1"/>
  <c r="BG30" i="1"/>
  <c r="BH30" i="1"/>
  <c r="BI30" i="1"/>
  <c r="BJ30" i="1"/>
  <c r="BK30" i="1"/>
  <c r="BL30" i="1"/>
  <c r="BM30" i="1"/>
  <c r="BN30" i="1"/>
  <c r="BO30" i="1"/>
  <c r="BQ30" i="1"/>
  <c r="BF31" i="1"/>
  <c r="BG31" i="1"/>
  <c r="BH31" i="1"/>
  <c r="BI31" i="1"/>
  <c r="BP31" i="1" s="1"/>
  <c r="BJ31" i="1"/>
  <c r="BK31" i="1"/>
  <c r="BL31" i="1"/>
  <c r="BM31" i="1"/>
  <c r="BN31" i="1"/>
  <c r="BO31" i="1"/>
  <c r="BQ31" i="1"/>
  <c r="BF32" i="1"/>
  <c r="BP32" i="1" s="1"/>
  <c r="BG32" i="1"/>
  <c r="BH32" i="1"/>
  <c r="BI32" i="1"/>
  <c r="BJ32" i="1"/>
  <c r="BK32" i="1"/>
  <c r="BL32" i="1"/>
  <c r="BM32" i="1"/>
  <c r="BN32" i="1"/>
  <c r="BO32" i="1"/>
  <c r="BQ32" i="1"/>
  <c r="BF33" i="1"/>
  <c r="BG33" i="1"/>
  <c r="BP33" i="1" s="1"/>
  <c r="BH33" i="1"/>
  <c r="BI33" i="1"/>
  <c r="BJ33" i="1"/>
  <c r="BK33" i="1"/>
  <c r="BL33" i="1"/>
  <c r="BM33" i="1"/>
  <c r="BN33" i="1"/>
  <c r="BO33" i="1"/>
  <c r="BQ33" i="1"/>
  <c r="BF34" i="1"/>
  <c r="BP34" i="1" s="1"/>
  <c r="BG34" i="1"/>
  <c r="BH34" i="1"/>
  <c r="BI34" i="1"/>
  <c r="BJ34" i="1"/>
  <c r="BK34" i="1"/>
  <c r="BL34" i="1"/>
  <c r="BM34" i="1"/>
  <c r="BN34" i="1"/>
  <c r="BO34" i="1"/>
  <c r="BQ34" i="1"/>
  <c r="BF35" i="1"/>
  <c r="BG35" i="1"/>
  <c r="BH35" i="1"/>
  <c r="BP35" i="1" s="1"/>
  <c r="BI35" i="1"/>
  <c r="BJ35" i="1"/>
  <c r="BK35" i="1"/>
  <c r="BL35" i="1"/>
  <c r="BM35" i="1"/>
  <c r="BN35" i="1"/>
  <c r="BO35" i="1"/>
  <c r="BQ35" i="1"/>
  <c r="BF36" i="1"/>
  <c r="BG36" i="1"/>
  <c r="BH36" i="1"/>
  <c r="BI36" i="1"/>
  <c r="BJ36" i="1"/>
  <c r="BK36" i="1"/>
  <c r="BP36" i="1" s="1"/>
  <c r="BL36" i="1"/>
  <c r="BM36" i="1"/>
  <c r="BN36" i="1"/>
  <c r="BO36" i="1"/>
  <c r="BQ36" i="1"/>
  <c r="BF37" i="1"/>
  <c r="BP37" i="1" s="1"/>
  <c r="BG37" i="1"/>
  <c r="BH37" i="1"/>
  <c r="BI37" i="1"/>
  <c r="BJ37" i="1"/>
  <c r="BK37" i="1"/>
  <c r="BL37" i="1"/>
  <c r="BQ37" i="1" s="1"/>
  <c r="BM37" i="1"/>
  <c r="BN37" i="1"/>
  <c r="BO37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F39" i="1"/>
  <c r="BP39" i="1" s="1"/>
  <c r="BG39" i="1"/>
  <c r="BH39" i="1"/>
  <c r="BI39" i="1"/>
  <c r="BJ39" i="1"/>
  <c r="BK39" i="1"/>
  <c r="BL39" i="1"/>
  <c r="BQ39" i="1" s="1"/>
  <c r="BM39" i="1"/>
  <c r="BN39" i="1"/>
  <c r="BO39" i="1"/>
  <c r="BF40" i="1"/>
  <c r="BG40" i="1"/>
  <c r="BP40" i="1" s="1"/>
  <c r="BH40" i="1"/>
  <c r="BI40" i="1"/>
  <c r="BJ40" i="1"/>
  <c r="BK40" i="1"/>
  <c r="BL40" i="1"/>
  <c r="BM40" i="1"/>
  <c r="BN40" i="1"/>
  <c r="BQ40" i="1" s="1"/>
  <c r="BO40" i="1"/>
  <c r="BF41" i="1"/>
  <c r="BP41" i="1" s="1"/>
  <c r="BG41" i="1"/>
  <c r="BH41" i="1"/>
  <c r="BI41" i="1"/>
  <c r="BJ41" i="1"/>
  <c r="BK41" i="1"/>
  <c r="BL41" i="1"/>
  <c r="BM41" i="1"/>
  <c r="BN41" i="1"/>
  <c r="BO41" i="1"/>
  <c r="BQ41" i="1"/>
  <c r="BF42" i="1"/>
  <c r="BG42" i="1"/>
  <c r="BH42" i="1"/>
  <c r="BI42" i="1"/>
  <c r="BP42" i="1" s="1"/>
  <c r="BJ42" i="1"/>
  <c r="BK42" i="1"/>
  <c r="BL42" i="1"/>
  <c r="BM42" i="1"/>
  <c r="BN42" i="1"/>
  <c r="BO42" i="1"/>
  <c r="BQ42" i="1"/>
  <c r="BF43" i="1"/>
  <c r="BP43" i="1" s="1"/>
  <c r="BG43" i="1"/>
  <c r="BH43" i="1"/>
  <c r="BI43" i="1"/>
  <c r="BJ43" i="1"/>
  <c r="BK43" i="1"/>
  <c r="BL43" i="1"/>
  <c r="BM43" i="1"/>
  <c r="BN43" i="1"/>
  <c r="BO43" i="1"/>
  <c r="BQ43" i="1"/>
  <c r="BF44" i="1"/>
  <c r="BG44" i="1"/>
  <c r="BP44" i="1" s="1"/>
  <c r="BH44" i="1"/>
  <c r="BI44" i="1"/>
  <c r="BJ44" i="1"/>
  <c r="BK44" i="1"/>
  <c r="BL44" i="1"/>
  <c r="BM44" i="1"/>
  <c r="BN44" i="1"/>
  <c r="BO44" i="1"/>
  <c r="BQ44" i="1"/>
  <c r="BF45" i="1"/>
  <c r="BP45" i="1" s="1"/>
  <c r="BG45" i="1"/>
  <c r="BH45" i="1"/>
  <c r="BI45" i="1"/>
  <c r="BJ45" i="1"/>
  <c r="BK45" i="1"/>
  <c r="BL45" i="1"/>
  <c r="BM45" i="1"/>
  <c r="BN45" i="1"/>
  <c r="BO45" i="1"/>
  <c r="BQ45" i="1"/>
  <c r="BF46" i="1"/>
  <c r="BG46" i="1"/>
  <c r="BH46" i="1"/>
  <c r="BP46" i="1" s="1"/>
  <c r="BI46" i="1"/>
  <c r="BJ46" i="1"/>
  <c r="BK46" i="1"/>
  <c r="BL46" i="1"/>
  <c r="BM46" i="1"/>
  <c r="BN46" i="1"/>
  <c r="BO46" i="1"/>
  <c r="BQ46" i="1"/>
  <c r="BF47" i="1"/>
  <c r="BG47" i="1"/>
  <c r="BH47" i="1"/>
  <c r="BI47" i="1"/>
  <c r="BJ47" i="1"/>
  <c r="BK47" i="1"/>
  <c r="BP47" i="1" s="1"/>
  <c r="BL47" i="1"/>
  <c r="BM47" i="1"/>
  <c r="BN47" i="1"/>
  <c r="BO47" i="1"/>
  <c r="BQ47" i="1"/>
  <c r="BF48" i="1"/>
  <c r="BP48" i="1" s="1"/>
  <c r="BG48" i="1"/>
  <c r="BH48" i="1"/>
  <c r="BI48" i="1"/>
  <c r="BJ48" i="1"/>
  <c r="BK48" i="1"/>
  <c r="BL48" i="1"/>
  <c r="BQ48" i="1" s="1"/>
  <c r="BM48" i="1"/>
  <c r="BN48" i="1"/>
  <c r="BO48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F50" i="1"/>
  <c r="BP50" i="1" s="1"/>
  <c r="BG50" i="1"/>
  <c r="BH50" i="1"/>
  <c r="BI50" i="1"/>
  <c r="BJ50" i="1"/>
  <c r="BK50" i="1"/>
  <c r="BL50" i="1"/>
  <c r="BQ50" i="1" s="1"/>
  <c r="BM50" i="1"/>
  <c r="BN50" i="1"/>
  <c r="BO50" i="1"/>
  <c r="BF51" i="1"/>
  <c r="BG51" i="1"/>
  <c r="BP51" i="1" s="1"/>
  <c r="BH51" i="1"/>
  <c r="BI51" i="1"/>
  <c r="BJ51" i="1"/>
  <c r="BK51" i="1"/>
  <c r="BL51" i="1"/>
  <c r="BM51" i="1"/>
  <c r="BN51" i="1"/>
  <c r="BQ51" i="1" s="1"/>
  <c r="BO51" i="1"/>
  <c r="BF52" i="1"/>
  <c r="BP52" i="1" s="1"/>
  <c r="BG52" i="1"/>
  <c r="BH52" i="1"/>
  <c r="BI52" i="1"/>
  <c r="BJ52" i="1"/>
  <c r="BK52" i="1"/>
  <c r="BL52" i="1"/>
  <c r="BM52" i="1"/>
  <c r="BN52" i="1"/>
  <c r="BO52" i="1"/>
  <c r="BQ52" i="1"/>
  <c r="BF53" i="1"/>
  <c r="BG53" i="1"/>
  <c r="BH53" i="1"/>
  <c r="BI53" i="1"/>
  <c r="BP53" i="1" s="1"/>
  <c r="BJ53" i="1"/>
  <c r="BK53" i="1"/>
  <c r="BL53" i="1"/>
  <c r="BM53" i="1"/>
  <c r="BN53" i="1"/>
  <c r="BO53" i="1"/>
  <c r="BQ53" i="1"/>
  <c r="BF54" i="1"/>
  <c r="BP54" i="1" s="1"/>
  <c r="BG54" i="1"/>
  <c r="BH54" i="1"/>
  <c r="BI54" i="1"/>
  <c r="BJ54" i="1"/>
  <c r="BK54" i="1"/>
  <c r="BL54" i="1"/>
  <c r="BM54" i="1"/>
  <c r="BN54" i="1"/>
  <c r="BO54" i="1"/>
  <c r="BQ54" i="1"/>
  <c r="BF55" i="1"/>
  <c r="BG55" i="1"/>
  <c r="BP55" i="1" s="1"/>
  <c r="BH55" i="1"/>
  <c r="BI55" i="1"/>
  <c r="BJ55" i="1"/>
  <c r="BK55" i="1"/>
  <c r="BL55" i="1"/>
  <c r="BM55" i="1"/>
  <c r="BN55" i="1"/>
  <c r="BO55" i="1"/>
  <c r="BQ55" i="1"/>
  <c r="BF56" i="1"/>
  <c r="BP56" i="1" s="1"/>
  <c r="BG56" i="1"/>
  <c r="BH56" i="1"/>
  <c r="BI56" i="1"/>
  <c r="BJ56" i="1"/>
  <c r="BK56" i="1"/>
  <c r="BL56" i="1"/>
  <c r="BM56" i="1"/>
  <c r="BN56" i="1"/>
  <c r="BO56" i="1"/>
  <c r="BQ56" i="1"/>
  <c r="BF57" i="1"/>
  <c r="BG57" i="1"/>
  <c r="BH57" i="1"/>
  <c r="BP57" i="1" s="1"/>
  <c r="BI57" i="1"/>
  <c r="BJ57" i="1"/>
  <c r="BK57" i="1"/>
  <c r="BL57" i="1"/>
  <c r="BM57" i="1"/>
  <c r="BN57" i="1"/>
  <c r="BO57" i="1"/>
  <c r="BQ57" i="1"/>
  <c r="BF58" i="1"/>
  <c r="BG58" i="1"/>
  <c r="BH58" i="1"/>
  <c r="BI58" i="1"/>
  <c r="BJ58" i="1"/>
  <c r="BK58" i="1"/>
  <c r="BP58" i="1" s="1"/>
  <c r="BL58" i="1"/>
  <c r="BM58" i="1"/>
  <c r="BN58" i="1"/>
  <c r="BO58" i="1"/>
  <c r="BQ58" i="1"/>
  <c r="BF59" i="1"/>
  <c r="BP59" i="1" s="1"/>
  <c r="BG59" i="1"/>
  <c r="BH59" i="1"/>
  <c r="BI59" i="1"/>
  <c r="BJ59" i="1"/>
  <c r="BK59" i="1"/>
  <c r="BL59" i="1"/>
  <c r="BQ59" i="1" s="1"/>
  <c r="BM59" i="1"/>
  <c r="BN59" i="1"/>
  <c r="BO59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F61" i="1"/>
  <c r="BP61" i="1" s="1"/>
  <c r="BG61" i="1"/>
  <c r="BH61" i="1"/>
  <c r="BI61" i="1"/>
  <c r="BJ61" i="1"/>
  <c r="BK61" i="1"/>
  <c r="BL61" i="1"/>
  <c r="BQ61" i="1" s="1"/>
  <c r="BM61" i="1"/>
  <c r="BN61" i="1"/>
  <c r="BO61" i="1"/>
  <c r="BF62" i="1"/>
  <c r="BG62" i="1"/>
  <c r="BP62" i="1" s="1"/>
  <c r="BH62" i="1"/>
  <c r="BI62" i="1"/>
  <c r="BJ62" i="1"/>
  <c r="BK62" i="1"/>
  <c r="BL62" i="1"/>
  <c r="BM62" i="1"/>
  <c r="BN62" i="1"/>
  <c r="BQ62" i="1" s="1"/>
  <c r="BO62" i="1"/>
  <c r="BF63" i="1"/>
  <c r="BP63" i="1" s="1"/>
  <c r="BG63" i="1"/>
  <c r="BH63" i="1"/>
  <c r="BI63" i="1"/>
  <c r="BJ63" i="1"/>
  <c r="BK63" i="1"/>
  <c r="BL63" i="1"/>
  <c r="BM63" i="1"/>
  <c r="BN63" i="1"/>
  <c r="BO63" i="1"/>
  <c r="BQ63" i="1"/>
  <c r="BF64" i="1"/>
  <c r="BG64" i="1"/>
  <c r="BH64" i="1"/>
  <c r="BI64" i="1"/>
  <c r="BP64" i="1" s="1"/>
  <c r="BJ64" i="1"/>
  <c r="BK64" i="1"/>
  <c r="BL64" i="1"/>
  <c r="BM64" i="1"/>
  <c r="BN64" i="1"/>
  <c r="BO64" i="1"/>
  <c r="BQ64" i="1"/>
  <c r="BF65" i="1"/>
  <c r="BP65" i="1" s="1"/>
  <c r="BG65" i="1"/>
  <c r="BH65" i="1"/>
  <c r="BI65" i="1"/>
  <c r="BJ65" i="1"/>
  <c r="BK65" i="1"/>
  <c r="BL65" i="1"/>
  <c r="BM65" i="1"/>
  <c r="BN65" i="1"/>
  <c r="BO65" i="1"/>
  <c r="BQ65" i="1"/>
  <c r="BF66" i="1"/>
  <c r="BG66" i="1"/>
  <c r="BP66" i="1" s="1"/>
  <c r="BH66" i="1"/>
  <c r="BI66" i="1"/>
  <c r="BJ66" i="1"/>
  <c r="BK66" i="1"/>
  <c r="BL66" i="1"/>
  <c r="BM66" i="1"/>
  <c r="BN66" i="1"/>
  <c r="BO66" i="1"/>
  <c r="BQ66" i="1"/>
  <c r="BF67" i="1"/>
  <c r="BP67" i="1" s="1"/>
  <c r="BG67" i="1"/>
  <c r="BH67" i="1"/>
  <c r="BI67" i="1"/>
  <c r="BJ67" i="1"/>
  <c r="BK67" i="1"/>
  <c r="BL67" i="1"/>
  <c r="BM67" i="1"/>
  <c r="BN67" i="1"/>
  <c r="BO67" i="1"/>
  <c r="BQ67" i="1"/>
  <c r="BF68" i="1"/>
  <c r="BG68" i="1"/>
  <c r="BH68" i="1"/>
  <c r="BP68" i="1" s="1"/>
  <c r="BI68" i="1"/>
  <c r="BJ68" i="1"/>
  <c r="BK68" i="1"/>
  <c r="BL68" i="1"/>
  <c r="BM68" i="1"/>
  <c r="BN68" i="1"/>
  <c r="BO68" i="1"/>
  <c r="BQ68" i="1"/>
  <c r="BF69" i="1"/>
  <c r="BG69" i="1"/>
  <c r="BH69" i="1"/>
  <c r="BI69" i="1"/>
  <c r="BJ69" i="1"/>
  <c r="BK69" i="1"/>
  <c r="BP69" i="1" s="1"/>
  <c r="BL69" i="1"/>
  <c r="BM69" i="1"/>
  <c r="BN69" i="1"/>
  <c r="BO69" i="1"/>
  <c r="BQ69" i="1"/>
  <c r="BF70" i="1"/>
  <c r="BP70" i="1" s="1"/>
  <c r="BG70" i="1"/>
  <c r="BH70" i="1"/>
  <c r="BI70" i="1"/>
  <c r="BJ70" i="1"/>
  <c r="BK70" i="1"/>
  <c r="BL70" i="1"/>
  <c r="BQ70" i="1" s="1"/>
  <c r="BM70" i="1"/>
  <c r="BN70" i="1"/>
  <c r="BO70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F72" i="1"/>
  <c r="BP72" i="1" s="1"/>
  <c r="BG72" i="1"/>
  <c r="BH72" i="1"/>
  <c r="BI72" i="1"/>
  <c r="BJ72" i="1"/>
  <c r="BK72" i="1"/>
  <c r="BL72" i="1"/>
  <c r="BQ72" i="1" s="1"/>
  <c r="BM72" i="1"/>
  <c r="BN72" i="1"/>
  <c r="BO72" i="1"/>
  <c r="BF73" i="1"/>
  <c r="BG73" i="1"/>
  <c r="BP73" i="1" s="1"/>
  <c r="BH73" i="1"/>
  <c r="BI73" i="1"/>
  <c r="BJ73" i="1"/>
  <c r="BK73" i="1"/>
  <c r="BL73" i="1"/>
  <c r="BM73" i="1"/>
  <c r="BN73" i="1"/>
  <c r="BQ73" i="1" s="1"/>
  <c r="BO73" i="1"/>
  <c r="BF74" i="1"/>
  <c r="BP74" i="1" s="1"/>
  <c r="BG74" i="1"/>
  <c r="BH74" i="1"/>
  <c r="BI74" i="1"/>
  <c r="BJ74" i="1"/>
  <c r="BK74" i="1"/>
  <c r="BL74" i="1"/>
  <c r="BM74" i="1"/>
  <c r="BN74" i="1"/>
  <c r="BO74" i="1"/>
  <c r="BQ74" i="1"/>
  <c r="BF75" i="1"/>
  <c r="BG75" i="1"/>
  <c r="BH75" i="1"/>
  <c r="BI75" i="1"/>
  <c r="BP75" i="1" s="1"/>
  <c r="BJ75" i="1"/>
  <c r="BK75" i="1"/>
  <c r="BL75" i="1"/>
  <c r="BM75" i="1"/>
  <c r="BN75" i="1"/>
  <c r="BO75" i="1"/>
  <c r="BQ75" i="1"/>
  <c r="BF76" i="1"/>
  <c r="BP76" i="1" s="1"/>
  <c r="BG76" i="1"/>
  <c r="BH76" i="1"/>
  <c r="BI76" i="1"/>
  <c r="BJ76" i="1"/>
  <c r="BK76" i="1"/>
  <c r="BL76" i="1"/>
  <c r="BM76" i="1"/>
  <c r="BN76" i="1"/>
  <c r="BO76" i="1"/>
  <c r="BQ76" i="1"/>
  <c r="BF77" i="1"/>
  <c r="BG77" i="1"/>
  <c r="BP77" i="1" s="1"/>
  <c r="BH77" i="1"/>
  <c r="BI77" i="1"/>
  <c r="BJ77" i="1"/>
  <c r="BK77" i="1"/>
  <c r="BL77" i="1"/>
  <c r="BM77" i="1"/>
  <c r="BN77" i="1"/>
  <c r="BO77" i="1"/>
  <c r="BQ77" i="1"/>
  <c r="BF78" i="1"/>
  <c r="BP78" i="1" s="1"/>
  <c r="BG78" i="1"/>
  <c r="BH78" i="1"/>
  <c r="BI78" i="1"/>
  <c r="BJ78" i="1"/>
  <c r="BK78" i="1"/>
  <c r="BL78" i="1"/>
  <c r="BM78" i="1"/>
  <c r="BN78" i="1"/>
  <c r="BO78" i="1"/>
  <c r="BQ78" i="1"/>
  <c r="BF79" i="1"/>
  <c r="BG79" i="1"/>
  <c r="BH79" i="1"/>
  <c r="BP79" i="1" s="1"/>
  <c r="BI79" i="1"/>
  <c r="BJ79" i="1"/>
  <c r="BK79" i="1"/>
  <c r="BL79" i="1"/>
  <c r="BM79" i="1"/>
  <c r="BN79" i="1"/>
  <c r="BO79" i="1"/>
  <c r="BQ79" i="1"/>
  <c r="BF80" i="1"/>
  <c r="BG80" i="1"/>
  <c r="BH80" i="1"/>
  <c r="BI80" i="1"/>
  <c r="BJ80" i="1"/>
  <c r="BK80" i="1"/>
  <c r="BP80" i="1" s="1"/>
  <c r="BL80" i="1"/>
  <c r="BM80" i="1"/>
  <c r="BN80" i="1"/>
  <c r="BO80" i="1"/>
  <c r="BQ80" i="1"/>
  <c r="BF81" i="1"/>
  <c r="BP81" i="1" s="1"/>
  <c r="BG81" i="1"/>
  <c r="BH81" i="1"/>
  <c r="BI81" i="1"/>
  <c r="BJ81" i="1"/>
  <c r="BK81" i="1"/>
  <c r="BL81" i="1"/>
  <c r="BQ81" i="1" s="1"/>
  <c r="BM81" i="1"/>
  <c r="BN81" i="1"/>
  <c r="BO81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F83" i="1"/>
  <c r="BP83" i="1" s="1"/>
  <c r="BG83" i="1"/>
  <c r="BH83" i="1"/>
  <c r="BI83" i="1"/>
  <c r="BJ83" i="1"/>
  <c r="BK83" i="1"/>
  <c r="BL83" i="1"/>
  <c r="BQ83" i="1" s="1"/>
  <c r="BM83" i="1"/>
  <c r="BN83" i="1"/>
  <c r="BO83" i="1"/>
  <c r="BF84" i="1"/>
  <c r="BG84" i="1"/>
  <c r="BP84" i="1" s="1"/>
  <c r="BH84" i="1"/>
  <c r="BI84" i="1"/>
  <c r="BJ84" i="1"/>
  <c r="BK84" i="1"/>
  <c r="BL84" i="1"/>
  <c r="BM84" i="1"/>
  <c r="BN84" i="1"/>
  <c r="BQ84" i="1" s="1"/>
  <c r="BO84" i="1"/>
  <c r="BF85" i="1"/>
  <c r="BP85" i="1" s="1"/>
  <c r="BG85" i="1"/>
  <c r="BH85" i="1"/>
  <c r="BI85" i="1"/>
  <c r="BJ85" i="1"/>
  <c r="BK85" i="1"/>
  <c r="BL85" i="1"/>
  <c r="BM85" i="1"/>
  <c r="BN85" i="1"/>
  <c r="BO85" i="1"/>
  <c r="BQ85" i="1"/>
  <c r="BF86" i="1"/>
  <c r="BG86" i="1"/>
  <c r="BH86" i="1"/>
  <c r="BI86" i="1"/>
  <c r="BP86" i="1" s="1"/>
  <c r="BJ86" i="1"/>
  <c r="BK86" i="1"/>
  <c r="BL86" i="1"/>
  <c r="BM86" i="1"/>
  <c r="BN86" i="1"/>
  <c r="BO86" i="1"/>
  <c r="BQ86" i="1"/>
  <c r="BF87" i="1"/>
  <c r="BP87" i="1" s="1"/>
  <c r="BG87" i="1"/>
  <c r="BH87" i="1"/>
  <c r="BI87" i="1"/>
  <c r="BJ87" i="1"/>
  <c r="BK87" i="1"/>
  <c r="BL87" i="1"/>
  <c r="BM87" i="1"/>
  <c r="BN87" i="1"/>
  <c r="BO87" i="1"/>
  <c r="BQ87" i="1"/>
  <c r="BF88" i="1"/>
  <c r="BG88" i="1"/>
  <c r="BP88" i="1" s="1"/>
  <c r="BH88" i="1"/>
  <c r="BI88" i="1"/>
  <c r="BJ88" i="1"/>
  <c r="BK88" i="1"/>
  <c r="BL88" i="1"/>
  <c r="BM88" i="1"/>
  <c r="BN88" i="1"/>
  <c r="BO88" i="1"/>
  <c r="BQ88" i="1"/>
  <c r="BF89" i="1"/>
  <c r="BP89" i="1" s="1"/>
  <c r="BG89" i="1"/>
  <c r="BH89" i="1"/>
  <c r="BI89" i="1"/>
  <c r="BJ89" i="1"/>
  <c r="BK89" i="1"/>
  <c r="BL89" i="1"/>
  <c r="BM89" i="1"/>
  <c r="BN89" i="1"/>
  <c r="BO89" i="1"/>
  <c r="BQ89" i="1"/>
  <c r="BF90" i="1"/>
  <c r="BG90" i="1"/>
  <c r="BH90" i="1"/>
  <c r="BP90" i="1" s="1"/>
  <c r="BI90" i="1"/>
  <c r="BJ90" i="1"/>
  <c r="BK90" i="1"/>
  <c r="BL90" i="1"/>
  <c r="BM90" i="1"/>
  <c r="BN90" i="1"/>
  <c r="BO90" i="1"/>
  <c r="BQ90" i="1"/>
  <c r="BF91" i="1"/>
  <c r="BG91" i="1"/>
  <c r="BH91" i="1"/>
  <c r="BI91" i="1"/>
  <c r="BJ91" i="1"/>
  <c r="BK91" i="1"/>
  <c r="BP91" i="1" s="1"/>
  <c r="BL91" i="1"/>
  <c r="BM91" i="1"/>
  <c r="BN91" i="1"/>
  <c r="BO91" i="1"/>
  <c r="BQ91" i="1"/>
  <c r="BF92" i="1"/>
  <c r="BP92" i="1" s="1"/>
  <c r="BG92" i="1"/>
  <c r="BH92" i="1"/>
  <c r="BI92" i="1"/>
  <c r="BJ92" i="1"/>
  <c r="BK92" i="1"/>
  <c r="BL92" i="1"/>
  <c r="BQ92" i="1" s="1"/>
  <c r="BM92" i="1"/>
  <c r="BN92" i="1"/>
  <c r="BO92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F94" i="1"/>
  <c r="BP94" i="1" s="1"/>
  <c r="BG94" i="1"/>
  <c r="BH94" i="1"/>
  <c r="BI94" i="1"/>
  <c r="BJ94" i="1"/>
  <c r="BK94" i="1"/>
  <c r="BL94" i="1"/>
  <c r="BQ94" i="1" s="1"/>
  <c r="BM94" i="1"/>
  <c r="BN94" i="1"/>
  <c r="BO94" i="1"/>
  <c r="BF95" i="1"/>
  <c r="BG95" i="1"/>
  <c r="BP95" i="1" s="1"/>
  <c r="BH95" i="1"/>
  <c r="BI95" i="1"/>
  <c r="BJ95" i="1"/>
  <c r="BK95" i="1"/>
  <c r="BL95" i="1"/>
  <c r="BM95" i="1"/>
  <c r="BN95" i="1"/>
  <c r="BQ95" i="1" s="1"/>
  <c r="BO95" i="1"/>
  <c r="BF96" i="1"/>
  <c r="BP96" i="1" s="1"/>
  <c r="BG96" i="1"/>
  <c r="BH96" i="1"/>
  <c r="BI96" i="1"/>
  <c r="BJ96" i="1"/>
  <c r="BK96" i="1"/>
  <c r="BL96" i="1"/>
  <c r="BM96" i="1"/>
  <c r="BN96" i="1"/>
  <c r="BO96" i="1"/>
  <c r="BQ96" i="1"/>
  <c r="BF97" i="1"/>
  <c r="BG97" i="1"/>
  <c r="BH97" i="1"/>
  <c r="BI97" i="1"/>
  <c r="BP97" i="1" s="1"/>
  <c r="BJ97" i="1"/>
  <c r="BK97" i="1"/>
  <c r="BL97" i="1"/>
  <c r="BM97" i="1"/>
  <c r="BN97" i="1"/>
  <c r="BO97" i="1"/>
  <c r="BQ97" i="1"/>
  <c r="BF98" i="1"/>
  <c r="BP98" i="1" s="1"/>
  <c r="BG98" i="1"/>
  <c r="BH98" i="1"/>
  <c r="BI98" i="1"/>
  <c r="BJ98" i="1"/>
  <c r="BK98" i="1"/>
  <c r="BL98" i="1"/>
  <c r="BM98" i="1"/>
  <c r="BN98" i="1"/>
  <c r="BO98" i="1"/>
  <c r="BQ98" i="1"/>
  <c r="BF99" i="1"/>
  <c r="BG99" i="1"/>
  <c r="BP99" i="1" s="1"/>
  <c r="BH99" i="1"/>
  <c r="BI99" i="1"/>
  <c r="BJ99" i="1"/>
  <c r="BK99" i="1"/>
  <c r="BL99" i="1"/>
  <c r="BM99" i="1"/>
  <c r="BN99" i="1"/>
  <c r="BO99" i="1"/>
  <c r="BQ99" i="1"/>
  <c r="BF100" i="1"/>
  <c r="BP100" i="1" s="1"/>
  <c r="BG100" i="1"/>
  <c r="BH100" i="1"/>
  <c r="BI100" i="1"/>
  <c r="BJ100" i="1"/>
  <c r="BK100" i="1"/>
  <c r="BL100" i="1"/>
  <c r="BM100" i="1"/>
  <c r="BN100" i="1"/>
  <c r="BO100" i="1"/>
  <c r="BQ100" i="1"/>
  <c r="BF101" i="1"/>
  <c r="BG101" i="1"/>
  <c r="BH101" i="1"/>
  <c r="BP101" i="1" s="1"/>
  <c r="BI101" i="1"/>
  <c r="BJ101" i="1"/>
  <c r="BK101" i="1"/>
  <c r="BL101" i="1"/>
  <c r="BM101" i="1"/>
  <c r="BN101" i="1"/>
  <c r="BO101" i="1"/>
  <c r="BQ101" i="1"/>
  <c r="BF102" i="1"/>
  <c r="BG102" i="1"/>
  <c r="BH102" i="1"/>
  <c r="BI102" i="1"/>
  <c r="BJ102" i="1"/>
  <c r="BK102" i="1"/>
  <c r="BP102" i="1" s="1"/>
  <c r="BL102" i="1"/>
  <c r="BM102" i="1"/>
  <c r="BN102" i="1"/>
  <c r="BO102" i="1"/>
  <c r="BQ102" i="1"/>
  <c r="BF103" i="1"/>
  <c r="BP103" i="1" s="1"/>
  <c r="BG103" i="1"/>
  <c r="BH103" i="1"/>
  <c r="BI103" i="1"/>
  <c r="BJ103" i="1"/>
  <c r="BK103" i="1"/>
  <c r="BL103" i="1"/>
  <c r="BQ103" i="1" s="1"/>
  <c r="BM103" i="1"/>
  <c r="BN103" i="1"/>
  <c r="BO103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F105" i="1"/>
  <c r="BP105" i="1" s="1"/>
  <c r="BG105" i="1"/>
  <c r="BH105" i="1"/>
  <c r="BI105" i="1"/>
  <c r="BJ105" i="1"/>
  <c r="BK105" i="1"/>
  <c r="BL105" i="1"/>
  <c r="BQ105" i="1" s="1"/>
  <c r="BM105" i="1"/>
  <c r="BN105" i="1"/>
  <c r="BO105" i="1"/>
  <c r="BF106" i="1"/>
  <c r="BG106" i="1"/>
  <c r="BP106" i="1" s="1"/>
  <c r="BH106" i="1"/>
  <c r="BI106" i="1"/>
  <c r="BJ106" i="1"/>
  <c r="BK106" i="1"/>
  <c r="BL106" i="1"/>
  <c r="BM106" i="1"/>
  <c r="BN106" i="1"/>
  <c r="BQ106" i="1" s="1"/>
  <c r="BO106" i="1"/>
  <c r="BF107" i="1"/>
  <c r="BP107" i="1" s="1"/>
  <c r="BG107" i="1"/>
  <c r="BH107" i="1"/>
  <c r="BI107" i="1"/>
  <c r="BJ107" i="1"/>
  <c r="BK107" i="1"/>
  <c r="BL107" i="1"/>
  <c r="BM107" i="1"/>
  <c r="BN107" i="1"/>
  <c r="BO107" i="1"/>
  <c r="BQ107" i="1"/>
  <c r="BF108" i="1"/>
  <c r="BG108" i="1"/>
  <c r="BH108" i="1"/>
  <c r="BI108" i="1"/>
  <c r="BP108" i="1" s="1"/>
  <c r="BJ108" i="1"/>
  <c r="BK108" i="1"/>
  <c r="BL108" i="1"/>
  <c r="BM108" i="1"/>
  <c r="BN108" i="1"/>
  <c r="BO108" i="1"/>
  <c r="BQ108" i="1"/>
  <c r="BF109" i="1"/>
  <c r="BP109" i="1" s="1"/>
  <c r="BG109" i="1"/>
  <c r="BH109" i="1"/>
  <c r="BI109" i="1"/>
  <c r="BJ109" i="1"/>
  <c r="BK109" i="1"/>
  <c r="BL109" i="1"/>
  <c r="BM109" i="1"/>
  <c r="BN109" i="1"/>
  <c r="BO109" i="1"/>
  <c r="BQ109" i="1"/>
  <c r="BF110" i="1"/>
  <c r="BG110" i="1"/>
  <c r="BP110" i="1" s="1"/>
  <c r="BH110" i="1"/>
  <c r="BI110" i="1"/>
  <c r="BJ110" i="1"/>
  <c r="BK110" i="1"/>
  <c r="BL110" i="1"/>
  <c r="BM110" i="1"/>
  <c r="BN110" i="1"/>
  <c r="BO110" i="1"/>
  <c r="BQ110" i="1"/>
  <c r="BF111" i="1"/>
  <c r="BP111" i="1" s="1"/>
  <c r="BG111" i="1"/>
  <c r="BH111" i="1"/>
  <c r="BI111" i="1"/>
  <c r="BJ111" i="1"/>
  <c r="BK111" i="1"/>
  <c r="BL111" i="1"/>
  <c r="BM111" i="1"/>
  <c r="BN111" i="1"/>
  <c r="BO111" i="1"/>
  <c r="BQ111" i="1"/>
  <c r="BF112" i="1"/>
  <c r="BG112" i="1"/>
  <c r="BH112" i="1"/>
  <c r="BP112" i="1" s="1"/>
  <c r="BI112" i="1"/>
  <c r="BJ112" i="1"/>
  <c r="BK112" i="1"/>
  <c r="BL112" i="1"/>
  <c r="BM112" i="1"/>
  <c r="BN112" i="1"/>
  <c r="BO112" i="1"/>
  <c r="BQ112" i="1"/>
  <c r="BF113" i="1"/>
  <c r="BG113" i="1"/>
  <c r="BH113" i="1"/>
  <c r="BI113" i="1"/>
  <c r="BJ113" i="1"/>
  <c r="BK113" i="1"/>
  <c r="BP113" i="1" s="1"/>
  <c r="BL113" i="1"/>
  <c r="BM113" i="1"/>
  <c r="BN113" i="1"/>
  <c r="BO113" i="1"/>
  <c r="BQ113" i="1"/>
  <c r="BF114" i="1"/>
  <c r="BP114" i="1" s="1"/>
  <c r="BG114" i="1"/>
  <c r="BH114" i="1"/>
  <c r="BI114" i="1"/>
  <c r="BJ114" i="1"/>
  <c r="BK114" i="1"/>
  <c r="BL114" i="1"/>
  <c r="BQ114" i="1" s="1"/>
  <c r="BM114" i="1"/>
  <c r="BN114" i="1"/>
  <c r="BO114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F116" i="1"/>
  <c r="BP116" i="1" s="1"/>
  <c r="BG116" i="1"/>
  <c r="BH116" i="1"/>
  <c r="BI116" i="1"/>
  <c r="BJ116" i="1"/>
  <c r="BK116" i="1"/>
  <c r="BL116" i="1"/>
  <c r="BQ116" i="1" s="1"/>
  <c r="BM116" i="1"/>
  <c r="BN116" i="1"/>
  <c r="BO116" i="1"/>
  <c r="BF117" i="1"/>
  <c r="BG117" i="1"/>
  <c r="BP117" i="1" s="1"/>
  <c r="BH117" i="1"/>
  <c r="BI117" i="1"/>
  <c r="BJ117" i="1"/>
  <c r="BK117" i="1"/>
  <c r="BL117" i="1"/>
  <c r="BM117" i="1"/>
  <c r="BN117" i="1"/>
  <c r="BQ117" i="1" s="1"/>
  <c r="BO117" i="1"/>
  <c r="BF118" i="1"/>
  <c r="BP118" i="1" s="1"/>
  <c r="BG118" i="1"/>
  <c r="BH118" i="1"/>
  <c r="BI118" i="1"/>
  <c r="BJ118" i="1"/>
  <c r="BK118" i="1"/>
  <c r="BL118" i="1"/>
  <c r="BM118" i="1"/>
  <c r="BN118" i="1"/>
  <c r="BO118" i="1"/>
  <c r="BQ118" i="1"/>
  <c r="BF119" i="1"/>
  <c r="BG119" i="1"/>
  <c r="BH119" i="1"/>
  <c r="BI119" i="1"/>
  <c r="BP119" i="1" s="1"/>
  <c r="BJ119" i="1"/>
  <c r="BK119" i="1"/>
  <c r="BL119" i="1"/>
  <c r="BM119" i="1"/>
  <c r="BN119" i="1"/>
  <c r="BO119" i="1"/>
  <c r="BQ119" i="1"/>
  <c r="BF120" i="1"/>
  <c r="BP120" i="1" s="1"/>
  <c r="BG120" i="1"/>
  <c r="BH120" i="1"/>
  <c r="BI120" i="1"/>
  <c r="BJ120" i="1"/>
  <c r="BK120" i="1"/>
  <c r="BL120" i="1"/>
  <c r="BM120" i="1"/>
  <c r="BN120" i="1"/>
  <c r="BO120" i="1"/>
  <c r="BQ120" i="1"/>
  <c r="BF121" i="1"/>
  <c r="BG121" i="1"/>
  <c r="BP121" i="1" s="1"/>
  <c r="BH121" i="1"/>
  <c r="BI121" i="1"/>
  <c r="BJ121" i="1"/>
  <c r="BK121" i="1"/>
  <c r="BL121" i="1"/>
  <c r="BM121" i="1"/>
  <c r="BN121" i="1"/>
  <c r="BO121" i="1"/>
  <c r="BQ121" i="1"/>
  <c r="BF122" i="1"/>
  <c r="BP122" i="1" s="1"/>
  <c r="BG122" i="1"/>
  <c r="BH122" i="1"/>
  <c r="BI122" i="1"/>
  <c r="BJ122" i="1"/>
  <c r="BK122" i="1"/>
  <c r="BL122" i="1"/>
  <c r="BM122" i="1"/>
  <c r="BN122" i="1"/>
  <c r="BO122" i="1"/>
  <c r="BQ122" i="1"/>
  <c r="BF123" i="1"/>
  <c r="BG123" i="1"/>
  <c r="BH123" i="1"/>
  <c r="BP123" i="1" s="1"/>
  <c r="BI123" i="1"/>
  <c r="BJ123" i="1"/>
  <c r="BK123" i="1"/>
  <c r="BL123" i="1"/>
  <c r="BM123" i="1"/>
  <c r="BN123" i="1"/>
  <c r="BO123" i="1"/>
  <c r="BQ123" i="1"/>
  <c r="BF124" i="1"/>
  <c r="BG124" i="1"/>
  <c r="BH124" i="1"/>
  <c r="BI124" i="1"/>
  <c r="BJ124" i="1"/>
  <c r="BK124" i="1"/>
  <c r="BP124" i="1" s="1"/>
  <c r="BL124" i="1"/>
  <c r="BM124" i="1"/>
  <c r="BN124" i="1"/>
  <c r="BO124" i="1"/>
  <c r="BQ124" i="1"/>
  <c r="BF125" i="1"/>
  <c r="BP125" i="1" s="1"/>
  <c r="BG125" i="1"/>
  <c r="BH125" i="1"/>
  <c r="BI125" i="1"/>
  <c r="BJ125" i="1"/>
  <c r="BK125" i="1"/>
  <c r="BL125" i="1"/>
  <c r="BQ125" i="1" s="1"/>
  <c r="BM125" i="1"/>
  <c r="BN125" i="1"/>
  <c r="BO125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F127" i="1"/>
  <c r="BP127" i="1" s="1"/>
  <c r="BG127" i="1"/>
  <c r="BH127" i="1"/>
  <c r="BI127" i="1"/>
  <c r="BJ127" i="1"/>
  <c r="BK127" i="1"/>
  <c r="BL127" i="1"/>
  <c r="BQ127" i="1" s="1"/>
  <c r="BM127" i="1"/>
  <c r="BN127" i="1"/>
  <c r="BO127" i="1"/>
  <c r="BF128" i="1"/>
  <c r="BG128" i="1"/>
  <c r="BP128" i="1" s="1"/>
  <c r="BH128" i="1"/>
  <c r="BI128" i="1"/>
  <c r="BJ128" i="1"/>
  <c r="BK128" i="1"/>
  <c r="BL128" i="1"/>
  <c r="BM128" i="1"/>
  <c r="BN128" i="1"/>
  <c r="BQ128" i="1" s="1"/>
  <c r="BO128" i="1"/>
  <c r="BF129" i="1"/>
  <c r="BP129" i="1" s="1"/>
  <c r="BG129" i="1"/>
  <c r="BH129" i="1"/>
  <c r="BI129" i="1"/>
  <c r="BJ129" i="1"/>
  <c r="BK129" i="1"/>
  <c r="BL129" i="1"/>
  <c r="BM129" i="1"/>
  <c r="BN129" i="1"/>
  <c r="BO129" i="1"/>
  <c r="BQ129" i="1"/>
  <c r="BF130" i="1"/>
  <c r="BG130" i="1"/>
  <c r="BH130" i="1"/>
  <c r="BI130" i="1"/>
  <c r="BP130" i="1" s="1"/>
  <c r="BJ130" i="1"/>
  <c r="BK130" i="1"/>
  <c r="BL130" i="1"/>
  <c r="BM130" i="1"/>
  <c r="BN130" i="1"/>
  <c r="BO130" i="1"/>
  <c r="BQ130" i="1"/>
  <c r="BF131" i="1"/>
  <c r="BP131" i="1" s="1"/>
  <c r="BG131" i="1"/>
  <c r="BH131" i="1"/>
  <c r="BI131" i="1"/>
  <c r="BJ131" i="1"/>
  <c r="BK131" i="1"/>
  <c r="BL131" i="1"/>
  <c r="BM131" i="1"/>
  <c r="BN131" i="1"/>
  <c r="BO131" i="1"/>
  <c r="BQ131" i="1"/>
  <c r="BF132" i="1"/>
  <c r="BG132" i="1"/>
  <c r="BP132" i="1" s="1"/>
  <c r="BH132" i="1"/>
  <c r="BI132" i="1"/>
  <c r="BJ132" i="1"/>
  <c r="BK132" i="1"/>
  <c r="BL132" i="1"/>
  <c r="BM132" i="1"/>
  <c r="BN132" i="1"/>
  <c r="BO132" i="1"/>
  <c r="BQ132" i="1"/>
  <c r="BF133" i="1"/>
  <c r="BP133" i="1" s="1"/>
  <c r="BG133" i="1"/>
  <c r="BH133" i="1"/>
  <c r="BI133" i="1"/>
  <c r="BJ133" i="1"/>
  <c r="BK133" i="1"/>
  <c r="BL133" i="1"/>
  <c r="BM133" i="1"/>
  <c r="BN133" i="1"/>
  <c r="BO133" i="1"/>
  <c r="BQ133" i="1"/>
  <c r="BF134" i="1"/>
  <c r="BG134" i="1"/>
  <c r="BH134" i="1"/>
  <c r="BP134" i="1" s="1"/>
  <c r="BI134" i="1"/>
  <c r="BJ134" i="1"/>
  <c r="BK134" i="1"/>
  <c r="BL134" i="1"/>
  <c r="BM134" i="1"/>
  <c r="BN134" i="1"/>
  <c r="BO134" i="1"/>
  <c r="BQ134" i="1"/>
  <c r="BF135" i="1"/>
  <c r="BG135" i="1"/>
  <c r="BH135" i="1"/>
  <c r="BI135" i="1"/>
  <c r="BJ135" i="1"/>
  <c r="BK135" i="1"/>
  <c r="BP135" i="1" s="1"/>
  <c r="BL135" i="1"/>
  <c r="BM135" i="1"/>
  <c r="BN135" i="1"/>
  <c r="BO135" i="1"/>
  <c r="BQ135" i="1"/>
  <c r="BF136" i="1"/>
  <c r="BP136" i="1" s="1"/>
  <c r="BG136" i="1"/>
  <c r="BH136" i="1"/>
  <c r="BI136" i="1"/>
  <c r="BJ136" i="1"/>
  <c r="BK136" i="1"/>
  <c r="BL136" i="1"/>
  <c r="BQ136" i="1" s="1"/>
  <c r="BM136" i="1"/>
  <c r="BN136" i="1"/>
  <c r="BO136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F138" i="1"/>
  <c r="BP138" i="1" s="1"/>
  <c r="BG138" i="1"/>
  <c r="BH138" i="1"/>
  <c r="BI138" i="1"/>
  <c r="BJ138" i="1"/>
  <c r="BK138" i="1"/>
  <c r="BL138" i="1"/>
  <c r="BQ138" i="1" s="1"/>
  <c r="BM138" i="1"/>
  <c r="BN138" i="1"/>
  <c r="BO138" i="1"/>
  <c r="BF139" i="1"/>
  <c r="BG139" i="1"/>
  <c r="BP139" i="1" s="1"/>
  <c r="BH139" i="1"/>
  <c r="BI139" i="1"/>
  <c r="BJ139" i="1"/>
  <c r="BK139" i="1"/>
  <c r="BL139" i="1"/>
  <c r="BM139" i="1"/>
  <c r="BN139" i="1"/>
  <c r="BQ139" i="1" s="1"/>
  <c r="BO139" i="1"/>
  <c r="BF140" i="1"/>
  <c r="BP140" i="1" s="1"/>
  <c r="BG140" i="1"/>
  <c r="BH140" i="1"/>
  <c r="BI140" i="1"/>
  <c r="BJ140" i="1"/>
  <c r="BK140" i="1"/>
  <c r="BL140" i="1"/>
  <c r="BM140" i="1"/>
  <c r="BN140" i="1"/>
  <c r="BO140" i="1"/>
  <c r="BQ140" i="1"/>
  <c r="BF141" i="1"/>
  <c r="BG141" i="1"/>
  <c r="BH141" i="1"/>
  <c r="BI141" i="1"/>
  <c r="BP141" i="1" s="1"/>
  <c r="BJ141" i="1"/>
  <c r="BK141" i="1"/>
  <c r="BL141" i="1"/>
  <c r="BM141" i="1"/>
  <c r="BN141" i="1"/>
  <c r="BO141" i="1"/>
  <c r="BQ141" i="1"/>
  <c r="BF142" i="1"/>
  <c r="BP142" i="1" s="1"/>
  <c r="BG142" i="1"/>
  <c r="BH142" i="1"/>
  <c r="BI142" i="1"/>
  <c r="BJ142" i="1"/>
  <c r="BK142" i="1"/>
  <c r="BL142" i="1"/>
  <c r="BM142" i="1"/>
  <c r="BN142" i="1"/>
  <c r="BO142" i="1"/>
  <c r="BQ142" i="1"/>
  <c r="BF143" i="1"/>
  <c r="BG143" i="1"/>
  <c r="BP143" i="1" s="1"/>
  <c r="BH143" i="1"/>
  <c r="BI143" i="1"/>
  <c r="BJ143" i="1"/>
  <c r="BK143" i="1"/>
  <c r="BL143" i="1"/>
  <c r="BM143" i="1"/>
  <c r="BN143" i="1"/>
  <c r="BO143" i="1"/>
  <c r="BQ143" i="1"/>
  <c r="BF144" i="1"/>
  <c r="BP144" i="1" s="1"/>
  <c r="BG144" i="1"/>
  <c r="BH144" i="1"/>
  <c r="BI144" i="1"/>
  <c r="BJ144" i="1"/>
  <c r="BK144" i="1"/>
  <c r="BL144" i="1"/>
  <c r="BM144" i="1"/>
  <c r="BN144" i="1"/>
  <c r="BO144" i="1"/>
  <c r="BQ144" i="1"/>
  <c r="BF145" i="1"/>
  <c r="BG145" i="1"/>
  <c r="BH145" i="1"/>
  <c r="BP145" i="1" s="1"/>
  <c r="BI145" i="1"/>
  <c r="BJ145" i="1"/>
  <c r="BK145" i="1"/>
  <c r="BL145" i="1"/>
  <c r="BM145" i="1"/>
  <c r="BN145" i="1"/>
  <c r="BO145" i="1"/>
  <c r="BQ145" i="1"/>
  <c r="BF146" i="1"/>
  <c r="BG146" i="1"/>
  <c r="BH146" i="1"/>
  <c r="BI146" i="1"/>
  <c r="BJ146" i="1"/>
  <c r="BK146" i="1"/>
  <c r="BP146" i="1" s="1"/>
  <c r="BL146" i="1"/>
  <c r="BM146" i="1"/>
  <c r="BN146" i="1"/>
  <c r="BO146" i="1"/>
  <c r="BQ146" i="1"/>
  <c r="BF147" i="1"/>
  <c r="BP147" i="1" s="1"/>
  <c r="BG147" i="1"/>
  <c r="BH147" i="1"/>
  <c r="BI147" i="1"/>
  <c r="BJ147" i="1"/>
  <c r="BK147" i="1"/>
  <c r="BL147" i="1"/>
  <c r="BQ147" i="1" s="1"/>
  <c r="BM147" i="1"/>
  <c r="BN147" i="1"/>
  <c r="BO147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F149" i="1"/>
  <c r="BP149" i="1" s="1"/>
  <c r="BG149" i="1"/>
  <c r="BH149" i="1"/>
  <c r="BI149" i="1"/>
  <c r="BJ149" i="1"/>
  <c r="BK149" i="1"/>
  <c r="BL149" i="1"/>
  <c r="BQ149" i="1" s="1"/>
  <c r="BM149" i="1"/>
  <c r="BN149" i="1"/>
  <c r="BO149" i="1"/>
  <c r="BF150" i="1"/>
  <c r="BG150" i="1"/>
  <c r="BP150" i="1" s="1"/>
  <c r="BH150" i="1"/>
  <c r="BI150" i="1"/>
  <c r="BJ150" i="1"/>
  <c r="BK150" i="1"/>
  <c r="BL150" i="1"/>
  <c r="BM150" i="1"/>
  <c r="BN150" i="1"/>
  <c r="BQ150" i="1" s="1"/>
  <c r="BO150" i="1"/>
  <c r="BF151" i="1"/>
  <c r="BP151" i="1" s="1"/>
  <c r="BG151" i="1"/>
  <c r="BH151" i="1"/>
  <c r="BI151" i="1"/>
  <c r="BJ151" i="1"/>
  <c r="BK151" i="1"/>
  <c r="BL151" i="1"/>
  <c r="BM151" i="1"/>
  <c r="BN151" i="1"/>
  <c r="BO151" i="1"/>
  <c r="BQ151" i="1"/>
  <c r="BF152" i="1"/>
  <c r="BG152" i="1"/>
  <c r="BH152" i="1"/>
  <c r="BI152" i="1"/>
  <c r="BP152" i="1" s="1"/>
  <c r="BJ152" i="1"/>
  <c r="BK152" i="1"/>
  <c r="BL152" i="1"/>
  <c r="BM152" i="1"/>
  <c r="BN152" i="1"/>
  <c r="BO152" i="1"/>
  <c r="BQ152" i="1"/>
  <c r="BF153" i="1"/>
  <c r="BP153" i="1" s="1"/>
  <c r="BG153" i="1"/>
  <c r="BH153" i="1"/>
  <c r="BI153" i="1"/>
  <c r="BJ153" i="1"/>
  <c r="BK153" i="1"/>
  <c r="BL153" i="1"/>
  <c r="BM153" i="1"/>
  <c r="BN153" i="1"/>
  <c r="BO153" i="1"/>
  <c r="BQ153" i="1"/>
  <c r="BF154" i="1"/>
  <c r="BG154" i="1"/>
  <c r="BP154" i="1" s="1"/>
  <c r="BH154" i="1"/>
  <c r="BI154" i="1"/>
  <c r="BJ154" i="1"/>
  <c r="BK154" i="1"/>
  <c r="BL154" i="1"/>
  <c r="BM154" i="1"/>
  <c r="BN154" i="1"/>
  <c r="BO154" i="1"/>
  <c r="BQ154" i="1"/>
  <c r="BF155" i="1"/>
  <c r="BP155" i="1" s="1"/>
  <c r="BG155" i="1"/>
  <c r="BH155" i="1"/>
  <c r="BI155" i="1"/>
  <c r="BJ155" i="1"/>
  <c r="BK155" i="1"/>
  <c r="BL155" i="1"/>
  <c r="BM155" i="1"/>
  <c r="BN155" i="1"/>
  <c r="BO155" i="1"/>
  <c r="BQ155" i="1"/>
  <c r="BF156" i="1"/>
  <c r="BG156" i="1"/>
  <c r="BH156" i="1"/>
  <c r="BP156" i="1" s="1"/>
  <c r="BI156" i="1"/>
  <c r="BJ156" i="1"/>
  <c r="BK156" i="1"/>
  <c r="BL156" i="1"/>
  <c r="BM156" i="1"/>
  <c r="BN156" i="1"/>
  <c r="BO156" i="1"/>
  <c r="BQ156" i="1"/>
  <c r="BF157" i="1"/>
  <c r="BG157" i="1"/>
  <c r="BH157" i="1"/>
  <c r="BI157" i="1"/>
  <c r="BJ157" i="1"/>
  <c r="BK157" i="1"/>
  <c r="BP157" i="1" s="1"/>
  <c r="BL157" i="1"/>
  <c r="BM157" i="1"/>
  <c r="BN157" i="1"/>
  <c r="BO157" i="1"/>
  <c r="BQ157" i="1"/>
  <c r="BF158" i="1"/>
  <c r="BP158" i="1" s="1"/>
  <c r="BG158" i="1"/>
  <c r="BH158" i="1"/>
  <c r="BI158" i="1"/>
  <c r="BJ158" i="1"/>
  <c r="BK158" i="1"/>
  <c r="BL158" i="1"/>
  <c r="BQ158" i="1" s="1"/>
  <c r="BM158" i="1"/>
  <c r="BN158" i="1"/>
  <c r="BO158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F160" i="1"/>
  <c r="BP160" i="1" s="1"/>
  <c r="BG160" i="1"/>
  <c r="BH160" i="1"/>
  <c r="BI160" i="1"/>
  <c r="BJ160" i="1"/>
  <c r="BK160" i="1"/>
  <c r="BL160" i="1"/>
  <c r="BQ160" i="1" s="1"/>
  <c r="BM160" i="1"/>
  <c r="BN160" i="1"/>
  <c r="BO160" i="1"/>
  <c r="BF161" i="1"/>
  <c r="BG161" i="1"/>
  <c r="BP161" i="1" s="1"/>
  <c r="BH161" i="1"/>
  <c r="BI161" i="1"/>
  <c r="BJ161" i="1"/>
  <c r="BK161" i="1"/>
  <c r="BL161" i="1"/>
  <c r="BM161" i="1"/>
  <c r="BN161" i="1"/>
  <c r="BQ161" i="1" s="1"/>
  <c r="BO161" i="1"/>
  <c r="BF162" i="1"/>
  <c r="BP162" i="1" s="1"/>
  <c r="BG162" i="1"/>
  <c r="BH162" i="1"/>
  <c r="BI162" i="1"/>
  <c r="BJ162" i="1"/>
  <c r="BK162" i="1"/>
  <c r="BL162" i="1"/>
  <c r="BM162" i="1"/>
  <c r="BN162" i="1"/>
  <c r="BO162" i="1"/>
  <c r="BQ162" i="1"/>
  <c r="BF163" i="1"/>
  <c r="BG163" i="1"/>
  <c r="BH163" i="1"/>
  <c r="BI163" i="1"/>
  <c r="BP163" i="1" s="1"/>
  <c r="BJ163" i="1"/>
  <c r="BK163" i="1"/>
  <c r="BL163" i="1"/>
  <c r="BM163" i="1"/>
  <c r="BN163" i="1"/>
  <c r="BO163" i="1"/>
  <c r="BQ163" i="1"/>
  <c r="BF164" i="1"/>
  <c r="BP164" i="1" s="1"/>
  <c r="BG164" i="1"/>
  <c r="BH164" i="1"/>
  <c r="BI164" i="1"/>
  <c r="BJ164" i="1"/>
  <c r="BK164" i="1"/>
  <c r="BL164" i="1"/>
  <c r="BM164" i="1"/>
  <c r="BN164" i="1"/>
  <c r="BO164" i="1"/>
  <c r="BQ164" i="1"/>
  <c r="BF165" i="1"/>
  <c r="BG165" i="1"/>
  <c r="BP165" i="1" s="1"/>
  <c r="BH165" i="1"/>
  <c r="BI165" i="1"/>
  <c r="BJ165" i="1"/>
  <c r="BK165" i="1"/>
  <c r="BL165" i="1"/>
  <c r="BM165" i="1"/>
  <c r="BN165" i="1"/>
  <c r="BO165" i="1"/>
  <c r="BQ165" i="1"/>
  <c r="BF166" i="1"/>
  <c r="BP166" i="1" s="1"/>
  <c r="BG166" i="1"/>
  <c r="BH166" i="1"/>
  <c r="BI166" i="1"/>
  <c r="BJ166" i="1"/>
  <c r="BK166" i="1"/>
  <c r="BL166" i="1"/>
  <c r="BM166" i="1"/>
  <c r="BN166" i="1"/>
  <c r="BO166" i="1"/>
  <c r="BQ166" i="1"/>
  <c r="BF167" i="1"/>
  <c r="BG167" i="1"/>
  <c r="BH167" i="1"/>
  <c r="BP167" i="1" s="1"/>
  <c r="BI167" i="1"/>
  <c r="BJ167" i="1"/>
  <c r="BK167" i="1"/>
  <c r="BL167" i="1"/>
  <c r="BM167" i="1"/>
  <c r="BN167" i="1"/>
  <c r="BO167" i="1"/>
  <c r="BQ167" i="1"/>
  <c r="BF168" i="1"/>
  <c r="BG168" i="1"/>
  <c r="BH168" i="1"/>
  <c r="BI168" i="1"/>
  <c r="BJ168" i="1"/>
  <c r="BK168" i="1"/>
  <c r="BP168" i="1" s="1"/>
  <c r="BL168" i="1"/>
  <c r="BM168" i="1"/>
  <c r="BN168" i="1"/>
  <c r="BO168" i="1"/>
  <c r="BQ168" i="1"/>
  <c r="BF169" i="1"/>
  <c r="BP169" i="1" s="1"/>
  <c r="BG169" i="1"/>
  <c r="BH169" i="1"/>
  <c r="BI169" i="1"/>
  <c r="BJ169" i="1"/>
  <c r="BK169" i="1"/>
  <c r="BL169" i="1"/>
  <c r="BQ169" i="1" s="1"/>
  <c r="BM169" i="1"/>
  <c r="BN169" i="1"/>
  <c r="BO169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F171" i="1"/>
  <c r="BP171" i="1" s="1"/>
  <c r="BG171" i="1"/>
  <c r="BH171" i="1"/>
  <c r="BI171" i="1"/>
  <c r="BJ171" i="1"/>
  <c r="BK171" i="1"/>
  <c r="BL171" i="1"/>
  <c r="BQ171" i="1" s="1"/>
  <c r="BM171" i="1"/>
  <c r="BN171" i="1"/>
  <c r="BO171" i="1"/>
  <c r="BF172" i="1"/>
  <c r="BG172" i="1"/>
  <c r="BP172" i="1" s="1"/>
  <c r="BH172" i="1"/>
  <c r="BI172" i="1"/>
  <c r="BJ172" i="1"/>
  <c r="BK172" i="1"/>
  <c r="BL172" i="1"/>
  <c r="BM172" i="1"/>
  <c r="BN172" i="1"/>
  <c r="BQ172" i="1" s="1"/>
  <c r="BO172" i="1"/>
  <c r="BF173" i="1"/>
  <c r="BP173" i="1" s="1"/>
  <c r="BG173" i="1"/>
  <c r="BH173" i="1"/>
  <c r="BI173" i="1"/>
  <c r="BJ173" i="1"/>
  <c r="BK173" i="1"/>
  <c r="BL173" i="1"/>
  <c r="BM173" i="1"/>
  <c r="BN173" i="1"/>
  <c r="BO173" i="1"/>
  <c r="BQ173" i="1"/>
  <c r="BF174" i="1"/>
  <c r="BG174" i="1"/>
  <c r="BH174" i="1"/>
  <c r="BI174" i="1"/>
  <c r="BP174" i="1" s="1"/>
  <c r="BJ174" i="1"/>
  <c r="BK174" i="1"/>
  <c r="BL174" i="1"/>
  <c r="BM174" i="1"/>
  <c r="BN174" i="1"/>
  <c r="BO174" i="1"/>
  <c r="BQ174" i="1"/>
  <c r="BF175" i="1"/>
  <c r="BP175" i="1" s="1"/>
  <c r="BG175" i="1"/>
  <c r="BH175" i="1"/>
  <c r="BI175" i="1"/>
  <c r="BJ175" i="1"/>
  <c r="BK175" i="1"/>
  <c r="BL175" i="1"/>
  <c r="BM175" i="1"/>
  <c r="BN175" i="1"/>
  <c r="BO175" i="1"/>
  <c r="BQ175" i="1"/>
  <c r="BF176" i="1"/>
  <c r="BG176" i="1"/>
  <c r="BP176" i="1" s="1"/>
  <c r="BH176" i="1"/>
  <c r="BI176" i="1"/>
  <c r="BJ176" i="1"/>
  <c r="BK176" i="1"/>
  <c r="BL176" i="1"/>
  <c r="BM176" i="1"/>
  <c r="BN176" i="1"/>
  <c r="BO176" i="1"/>
  <c r="BQ176" i="1"/>
  <c r="BF177" i="1"/>
  <c r="BP177" i="1" s="1"/>
  <c r="BG177" i="1"/>
  <c r="BH177" i="1"/>
  <c r="BI177" i="1"/>
  <c r="BJ177" i="1"/>
  <c r="BK177" i="1"/>
  <c r="BL177" i="1"/>
  <c r="BM177" i="1"/>
  <c r="BN177" i="1"/>
  <c r="BO177" i="1"/>
  <c r="BQ177" i="1"/>
  <c r="BF178" i="1"/>
  <c r="BG178" i="1"/>
  <c r="BH178" i="1"/>
  <c r="BP178" i="1" s="1"/>
  <c r="BI178" i="1"/>
  <c r="BJ178" i="1"/>
  <c r="BK178" i="1"/>
  <c r="BL178" i="1"/>
  <c r="BM178" i="1"/>
  <c r="BN178" i="1"/>
  <c r="BO178" i="1"/>
  <c r="BQ178" i="1"/>
  <c r="BF179" i="1"/>
  <c r="BG179" i="1"/>
  <c r="BH179" i="1"/>
  <c r="BI179" i="1"/>
  <c r="BJ179" i="1"/>
  <c r="BK179" i="1"/>
  <c r="BP179" i="1" s="1"/>
  <c r="BL179" i="1"/>
  <c r="BM179" i="1"/>
  <c r="BN179" i="1"/>
  <c r="BO179" i="1"/>
  <c r="BQ179" i="1"/>
  <c r="BF180" i="1"/>
  <c r="BP180" i="1" s="1"/>
  <c r="BG180" i="1"/>
  <c r="BH180" i="1"/>
  <c r="BI180" i="1"/>
  <c r="BJ180" i="1"/>
  <c r="BK180" i="1"/>
  <c r="BL180" i="1"/>
  <c r="BQ180" i="1" s="1"/>
  <c r="BM180" i="1"/>
  <c r="BN180" i="1"/>
  <c r="BO180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F182" i="1"/>
  <c r="BP182" i="1" s="1"/>
  <c r="BG182" i="1"/>
  <c r="BH182" i="1"/>
  <c r="BI182" i="1"/>
  <c r="BJ182" i="1"/>
  <c r="BK182" i="1"/>
  <c r="BL182" i="1"/>
  <c r="BQ182" i="1" s="1"/>
  <c r="BM182" i="1"/>
  <c r="BN182" i="1"/>
  <c r="BO182" i="1"/>
  <c r="BF183" i="1"/>
  <c r="BG183" i="1"/>
  <c r="BP183" i="1" s="1"/>
  <c r="BH183" i="1"/>
  <c r="BI183" i="1"/>
  <c r="BJ183" i="1"/>
  <c r="BK183" i="1"/>
  <c r="BL183" i="1"/>
  <c r="BM183" i="1"/>
  <c r="BN183" i="1"/>
  <c r="BQ183" i="1" s="1"/>
  <c r="BO183" i="1"/>
  <c r="BF184" i="1"/>
  <c r="BP184" i="1" s="1"/>
  <c r="BG184" i="1"/>
  <c r="BH184" i="1"/>
  <c r="BI184" i="1"/>
  <c r="BJ184" i="1"/>
  <c r="BK184" i="1"/>
  <c r="BL184" i="1"/>
  <c r="BM184" i="1"/>
  <c r="BN184" i="1"/>
  <c r="BO184" i="1"/>
  <c r="BQ184" i="1"/>
  <c r="BF185" i="1"/>
  <c r="BG185" i="1"/>
  <c r="BH185" i="1"/>
  <c r="BI185" i="1"/>
  <c r="BP185" i="1" s="1"/>
  <c r="BJ185" i="1"/>
  <c r="BK185" i="1"/>
  <c r="BL185" i="1"/>
  <c r="BM185" i="1"/>
  <c r="BN185" i="1"/>
  <c r="BO185" i="1"/>
  <c r="BQ185" i="1"/>
  <c r="BF186" i="1"/>
  <c r="BP186" i="1" s="1"/>
  <c r="BG186" i="1"/>
  <c r="BH186" i="1"/>
  <c r="BI186" i="1"/>
  <c r="BJ186" i="1"/>
  <c r="BK186" i="1"/>
  <c r="BL186" i="1"/>
  <c r="BM186" i="1"/>
  <c r="BN186" i="1"/>
  <c r="BO186" i="1"/>
  <c r="BQ186" i="1"/>
  <c r="BF187" i="1"/>
  <c r="BG187" i="1"/>
  <c r="BP187" i="1" s="1"/>
  <c r="BH187" i="1"/>
  <c r="BI187" i="1"/>
  <c r="BJ187" i="1"/>
  <c r="BK187" i="1"/>
  <c r="BL187" i="1"/>
  <c r="BM187" i="1"/>
  <c r="BN187" i="1"/>
  <c r="BO187" i="1"/>
  <c r="BQ187" i="1"/>
  <c r="BF188" i="1"/>
  <c r="BP188" i="1" s="1"/>
  <c r="BG188" i="1"/>
  <c r="BH188" i="1"/>
  <c r="BI188" i="1"/>
  <c r="BJ188" i="1"/>
  <c r="BK188" i="1"/>
  <c r="BL188" i="1"/>
  <c r="BM188" i="1"/>
  <c r="BN188" i="1"/>
  <c r="BO188" i="1"/>
  <c r="BQ188" i="1"/>
  <c r="BF189" i="1"/>
  <c r="BG189" i="1"/>
  <c r="BH189" i="1"/>
  <c r="BP189" i="1" s="1"/>
  <c r="BI189" i="1"/>
  <c r="BJ189" i="1"/>
  <c r="BK189" i="1"/>
  <c r="BL189" i="1"/>
  <c r="BM189" i="1"/>
  <c r="BN189" i="1"/>
  <c r="BO189" i="1"/>
  <c r="BQ189" i="1"/>
  <c r="BF190" i="1"/>
  <c r="BG190" i="1"/>
  <c r="BH190" i="1"/>
  <c r="BI190" i="1"/>
  <c r="BJ190" i="1"/>
  <c r="BK190" i="1"/>
  <c r="BP190" i="1" s="1"/>
  <c r="BL190" i="1"/>
  <c r="BM190" i="1"/>
  <c r="BN190" i="1"/>
  <c r="BO190" i="1"/>
  <c r="BQ190" i="1"/>
  <c r="BF191" i="1"/>
  <c r="BP191" i="1" s="1"/>
  <c r="BG191" i="1"/>
  <c r="BH191" i="1"/>
  <c r="BI191" i="1"/>
  <c r="BJ191" i="1"/>
  <c r="BK191" i="1"/>
  <c r="BL191" i="1"/>
  <c r="BQ191" i="1" s="1"/>
  <c r="BM191" i="1"/>
  <c r="BN191" i="1"/>
  <c r="BO191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F193" i="1"/>
  <c r="BP193" i="1" s="1"/>
  <c r="BG193" i="1"/>
  <c r="BH193" i="1"/>
  <c r="BI193" i="1"/>
  <c r="BJ193" i="1"/>
  <c r="BK193" i="1"/>
  <c r="BL193" i="1"/>
  <c r="BQ193" i="1" s="1"/>
  <c r="BM193" i="1"/>
  <c r="BN193" i="1"/>
  <c r="BO193" i="1"/>
  <c r="BF194" i="1"/>
  <c r="BG194" i="1"/>
  <c r="BP194" i="1" s="1"/>
  <c r="BH194" i="1"/>
  <c r="BI194" i="1"/>
  <c r="BJ194" i="1"/>
  <c r="BK194" i="1"/>
  <c r="BL194" i="1"/>
  <c r="BM194" i="1"/>
  <c r="BN194" i="1"/>
  <c r="BQ194" i="1" s="1"/>
  <c r="BO194" i="1"/>
  <c r="BF195" i="1"/>
  <c r="BP195" i="1" s="1"/>
  <c r="BG195" i="1"/>
  <c r="BH195" i="1"/>
  <c r="BI195" i="1"/>
  <c r="BJ195" i="1"/>
  <c r="BK195" i="1"/>
  <c r="BL195" i="1"/>
  <c r="BM195" i="1"/>
  <c r="BN195" i="1"/>
  <c r="BO195" i="1"/>
  <c r="BQ195" i="1"/>
  <c r="BF196" i="1"/>
  <c r="BG196" i="1"/>
  <c r="BH196" i="1"/>
  <c r="BI196" i="1"/>
  <c r="BP196" i="1" s="1"/>
  <c r="BJ196" i="1"/>
  <c r="BK196" i="1"/>
  <c r="BL196" i="1"/>
  <c r="BM196" i="1"/>
  <c r="BN196" i="1"/>
  <c r="BO196" i="1"/>
  <c r="BQ196" i="1"/>
  <c r="BF197" i="1"/>
  <c r="BP197" i="1" s="1"/>
  <c r="BG197" i="1"/>
  <c r="BH197" i="1"/>
  <c r="BI197" i="1"/>
  <c r="BJ197" i="1"/>
  <c r="BK197" i="1"/>
  <c r="BL197" i="1"/>
  <c r="BM197" i="1"/>
  <c r="BN197" i="1"/>
  <c r="BO197" i="1"/>
  <c r="BQ197" i="1"/>
  <c r="BF198" i="1"/>
  <c r="BG198" i="1"/>
  <c r="BP198" i="1" s="1"/>
  <c r="BH198" i="1"/>
  <c r="BI198" i="1"/>
  <c r="BJ198" i="1"/>
  <c r="BK198" i="1"/>
  <c r="BL198" i="1"/>
  <c r="BM198" i="1"/>
  <c r="BN198" i="1"/>
  <c r="BO198" i="1"/>
  <c r="BQ198" i="1"/>
  <c r="BF199" i="1"/>
  <c r="BP199" i="1" s="1"/>
  <c r="BG199" i="1"/>
  <c r="BH199" i="1"/>
  <c r="BI199" i="1"/>
  <c r="BJ199" i="1"/>
  <c r="BK199" i="1"/>
  <c r="BL199" i="1"/>
  <c r="BM199" i="1"/>
  <c r="BN199" i="1"/>
  <c r="BO199" i="1"/>
  <c r="BQ199" i="1"/>
  <c r="BF200" i="1"/>
  <c r="BG200" i="1"/>
  <c r="BH200" i="1"/>
  <c r="BP200" i="1" s="1"/>
  <c r="BI200" i="1"/>
  <c r="BJ200" i="1"/>
  <c r="BK200" i="1"/>
  <c r="BL200" i="1"/>
  <c r="BM200" i="1"/>
  <c r="BN200" i="1"/>
  <c r="BO200" i="1"/>
  <c r="BQ200" i="1"/>
  <c r="BF201" i="1"/>
  <c r="BG201" i="1"/>
  <c r="BH201" i="1"/>
  <c r="BI201" i="1"/>
  <c r="BJ201" i="1"/>
  <c r="BK201" i="1"/>
  <c r="BP201" i="1" s="1"/>
  <c r="BL201" i="1"/>
  <c r="BM201" i="1"/>
  <c r="BN201" i="1"/>
  <c r="BO201" i="1"/>
  <c r="BQ201" i="1"/>
  <c r="BF202" i="1"/>
  <c r="BP202" i="1" s="1"/>
  <c r="BG202" i="1"/>
  <c r="BH202" i="1"/>
  <c r="BI202" i="1"/>
  <c r="BJ202" i="1"/>
  <c r="BK202" i="1"/>
  <c r="BL202" i="1"/>
  <c r="BQ202" i="1" s="1"/>
  <c r="BM202" i="1"/>
  <c r="BN202" i="1"/>
  <c r="BO202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F204" i="1"/>
  <c r="BP204" i="1" s="1"/>
  <c r="BG204" i="1"/>
  <c r="BH204" i="1"/>
  <c r="BI204" i="1"/>
  <c r="BJ204" i="1"/>
  <c r="BK204" i="1"/>
  <c r="BL204" i="1"/>
  <c r="BQ204" i="1" s="1"/>
  <c r="BM204" i="1"/>
  <c r="BN204" i="1"/>
  <c r="BO204" i="1"/>
  <c r="BF205" i="1"/>
  <c r="BG205" i="1"/>
  <c r="BP205" i="1" s="1"/>
  <c r="BH205" i="1"/>
  <c r="BI205" i="1"/>
  <c r="BJ205" i="1"/>
  <c r="BK205" i="1"/>
  <c r="BL205" i="1"/>
  <c r="BM205" i="1"/>
  <c r="BN205" i="1"/>
  <c r="BQ205" i="1" s="1"/>
  <c r="BO205" i="1"/>
  <c r="BF206" i="1"/>
  <c r="BP206" i="1" s="1"/>
  <c r="BG206" i="1"/>
  <c r="BH206" i="1"/>
  <c r="BI206" i="1"/>
  <c r="BJ206" i="1"/>
  <c r="BK206" i="1"/>
  <c r="BL206" i="1"/>
  <c r="BM206" i="1"/>
  <c r="BN206" i="1"/>
  <c r="BO206" i="1"/>
  <c r="BQ206" i="1"/>
  <c r="BF207" i="1"/>
  <c r="BG207" i="1"/>
  <c r="BH207" i="1"/>
  <c r="BI207" i="1"/>
  <c r="BP207" i="1" s="1"/>
  <c r="BJ207" i="1"/>
  <c r="BK207" i="1"/>
  <c r="BL207" i="1"/>
  <c r="BM207" i="1"/>
  <c r="BN207" i="1"/>
  <c r="BO207" i="1"/>
  <c r="BQ207" i="1"/>
  <c r="BF208" i="1"/>
  <c r="BP208" i="1" s="1"/>
  <c r="BG208" i="1"/>
  <c r="BH208" i="1"/>
  <c r="BI208" i="1"/>
  <c r="BJ208" i="1"/>
  <c r="BK208" i="1"/>
  <c r="BL208" i="1"/>
  <c r="BM208" i="1"/>
  <c r="BN208" i="1"/>
  <c r="BO208" i="1"/>
  <c r="BQ208" i="1"/>
  <c r="BF209" i="1"/>
  <c r="BG209" i="1"/>
  <c r="BP209" i="1" s="1"/>
  <c r="BH209" i="1"/>
  <c r="BI209" i="1"/>
  <c r="BJ209" i="1"/>
  <c r="BK209" i="1"/>
  <c r="BL209" i="1"/>
  <c r="BM209" i="1"/>
  <c r="BN209" i="1"/>
  <c r="BO209" i="1"/>
  <c r="BQ209" i="1"/>
  <c r="BF210" i="1"/>
  <c r="BP210" i="1" s="1"/>
  <c r="BG210" i="1"/>
  <c r="BH210" i="1"/>
  <c r="BI210" i="1"/>
  <c r="BJ210" i="1"/>
  <c r="BK210" i="1"/>
  <c r="BL210" i="1"/>
  <c r="BM210" i="1"/>
  <c r="BN210" i="1"/>
  <c r="BO210" i="1"/>
  <c r="BQ210" i="1"/>
  <c r="BF211" i="1"/>
  <c r="BG211" i="1"/>
  <c r="BH211" i="1"/>
  <c r="BP211" i="1" s="1"/>
  <c r="BI211" i="1"/>
  <c r="BJ211" i="1"/>
  <c r="BK211" i="1"/>
  <c r="BL211" i="1"/>
  <c r="BM211" i="1"/>
  <c r="BN211" i="1"/>
  <c r="BO211" i="1"/>
  <c r="BQ211" i="1"/>
  <c r="BF212" i="1"/>
  <c r="BG212" i="1"/>
  <c r="BH212" i="1"/>
  <c r="BI212" i="1"/>
  <c r="BJ212" i="1"/>
  <c r="BK212" i="1"/>
  <c r="BP212" i="1" s="1"/>
  <c r="BL212" i="1"/>
  <c r="BM212" i="1"/>
  <c r="BN212" i="1"/>
  <c r="BO212" i="1"/>
  <c r="BQ212" i="1"/>
  <c r="BF213" i="1"/>
  <c r="BP213" i="1" s="1"/>
  <c r="BG213" i="1"/>
  <c r="BH213" i="1"/>
  <c r="BI213" i="1"/>
  <c r="BJ213" i="1"/>
  <c r="BK213" i="1"/>
  <c r="BL213" i="1"/>
  <c r="BQ213" i="1" s="1"/>
  <c r="BM213" i="1"/>
  <c r="BN213" i="1"/>
  <c r="BO213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F215" i="1"/>
  <c r="BP215" i="1" s="1"/>
  <c r="BG215" i="1"/>
  <c r="BH215" i="1"/>
  <c r="BI215" i="1"/>
  <c r="BJ215" i="1"/>
  <c r="BK215" i="1"/>
  <c r="BL215" i="1"/>
  <c r="BQ215" i="1" s="1"/>
  <c r="BM215" i="1"/>
  <c r="BN215" i="1"/>
  <c r="BO215" i="1"/>
  <c r="BF216" i="1"/>
  <c r="BG216" i="1"/>
  <c r="BP216" i="1" s="1"/>
  <c r="BH216" i="1"/>
  <c r="BI216" i="1"/>
  <c r="BJ216" i="1"/>
  <c r="BK216" i="1"/>
  <c r="BL216" i="1"/>
  <c r="BM216" i="1"/>
  <c r="BN216" i="1"/>
  <c r="BQ216" i="1" s="1"/>
  <c r="BO216" i="1"/>
  <c r="BF217" i="1"/>
  <c r="BP217" i="1" s="1"/>
  <c r="BG217" i="1"/>
  <c r="BH217" i="1"/>
  <c r="BI217" i="1"/>
  <c r="BJ217" i="1"/>
  <c r="BK217" i="1"/>
  <c r="BL217" i="1"/>
  <c r="BM217" i="1"/>
  <c r="BN217" i="1"/>
  <c r="BO217" i="1"/>
  <c r="BQ217" i="1"/>
  <c r="BF218" i="1"/>
  <c r="BG218" i="1"/>
  <c r="BH218" i="1"/>
  <c r="BI218" i="1"/>
  <c r="BP218" i="1" s="1"/>
  <c r="BJ218" i="1"/>
  <c r="BK218" i="1"/>
  <c r="BL218" i="1"/>
  <c r="BM218" i="1"/>
  <c r="BN218" i="1"/>
  <c r="BO218" i="1"/>
  <c r="BQ218" i="1"/>
  <c r="BF219" i="1"/>
  <c r="BP219" i="1" s="1"/>
  <c r="BG219" i="1"/>
  <c r="BH219" i="1"/>
  <c r="BI219" i="1"/>
  <c r="BJ219" i="1"/>
  <c r="BK219" i="1"/>
  <c r="BL219" i="1"/>
  <c r="BM219" i="1"/>
  <c r="BN219" i="1"/>
  <c r="BO219" i="1"/>
  <c r="BQ219" i="1"/>
  <c r="BF220" i="1"/>
  <c r="BG220" i="1"/>
  <c r="BP220" i="1" s="1"/>
  <c r="BH220" i="1"/>
  <c r="BI220" i="1"/>
  <c r="BJ220" i="1"/>
  <c r="BK220" i="1"/>
  <c r="BL220" i="1"/>
  <c r="BM220" i="1"/>
  <c r="BN220" i="1"/>
  <c r="BO220" i="1"/>
  <c r="BQ220" i="1"/>
  <c r="BF221" i="1"/>
  <c r="BP221" i="1" s="1"/>
  <c r="BG221" i="1"/>
  <c r="BH221" i="1"/>
  <c r="BI221" i="1"/>
  <c r="BJ221" i="1"/>
  <c r="BK221" i="1"/>
  <c r="BL221" i="1"/>
  <c r="BM221" i="1"/>
  <c r="BN221" i="1"/>
  <c r="BO221" i="1"/>
  <c r="BQ221" i="1"/>
  <c r="BF222" i="1"/>
  <c r="BG222" i="1"/>
  <c r="BH222" i="1"/>
  <c r="BP222" i="1" s="1"/>
  <c r="BI222" i="1"/>
  <c r="BJ222" i="1"/>
  <c r="BK222" i="1"/>
  <c r="BL222" i="1"/>
  <c r="BM222" i="1"/>
  <c r="BN222" i="1"/>
  <c r="BO222" i="1"/>
  <c r="BQ222" i="1"/>
  <c r="BF223" i="1"/>
  <c r="BG223" i="1"/>
  <c r="BH223" i="1"/>
  <c r="BI223" i="1"/>
  <c r="BJ223" i="1"/>
  <c r="BK223" i="1"/>
  <c r="BP223" i="1" s="1"/>
  <c r="BL223" i="1"/>
  <c r="BM223" i="1"/>
  <c r="BN223" i="1"/>
  <c r="BO223" i="1"/>
  <c r="BQ223" i="1"/>
  <c r="BF224" i="1"/>
  <c r="BP224" i="1" s="1"/>
  <c r="BG224" i="1"/>
  <c r="BH224" i="1"/>
  <c r="BI224" i="1"/>
  <c r="BJ224" i="1"/>
  <c r="BK224" i="1"/>
  <c r="BL224" i="1"/>
  <c r="BQ224" i="1" s="1"/>
  <c r="BM224" i="1"/>
  <c r="BN224" i="1"/>
  <c r="BO224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F226" i="1"/>
  <c r="BP226" i="1" s="1"/>
  <c r="BG226" i="1"/>
  <c r="BH226" i="1"/>
  <c r="BI226" i="1"/>
  <c r="BJ226" i="1"/>
  <c r="BK226" i="1"/>
  <c r="BL226" i="1"/>
  <c r="BQ226" i="1" s="1"/>
  <c r="BM226" i="1"/>
  <c r="BN226" i="1"/>
  <c r="BO226" i="1"/>
  <c r="BF227" i="1"/>
  <c r="BG227" i="1"/>
  <c r="BP227" i="1" s="1"/>
  <c r="BH227" i="1"/>
  <c r="BI227" i="1"/>
  <c r="BJ227" i="1"/>
  <c r="BK227" i="1"/>
  <c r="BL227" i="1"/>
  <c r="BM227" i="1"/>
  <c r="BN227" i="1"/>
  <c r="BQ227" i="1" s="1"/>
  <c r="BO227" i="1"/>
  <c r="BF228" i="1"/>
  <c r="BP228" i="1" s="1"/>
  <c r="BG228" i="1"/>
  <c r="BH228" i="1"/>
  <c r="BI228" i="1"/>
  <c r="BJ228" i="1"/>
  <c r="BK228" i="1"/>
  <c r="BL228" i="1"/>
  <c r="BM228" i="1"/>
  <c r="BN228" i="1"/>
  <c r="BO228" i="1"/>
  <c r="BQ228" i="1"/>
  <c r="BF229" i="1"/>
  <c r="BG229" i="1"/>
  <c r="BH229" i="1"/>
  <c r="BI229" i="1"/>
  <c r="BP229" i="1" s="1"/>
  <c r="BJ229" i="1"/>
  <c r="BK229" i="1"/>
  <c r="BL229" i="1"/>
  <c r="BM229" i="1"/>
  <c r="BN229" i="1"/>
  <c r="BO229" i="1"/>
  <c r="BQ229" i="1"/>
  <c r="BF230" i="1"/>
  <c r="BP230" i="1" s="1"/>
  <c r="BG230" i="1"/>
  <c r="BH230" i="1"/>
  <c r="BI230" i="1"/>
  <c r="BJ230" i="1"/>
  <c r="BK230" i="1"/>
  <c r="BL230" i="1"/>
  <c r="BM230" i="1"/>
  <c r="BN230" i="1"/>
  <c r="BO230" i="1"/>
  <c r="BQ230" i="1"/>
  <c r="BF231" i="1"/>
  <c r="BG231" i="1"/>
  <c r="BP231" i="1" s="1"/>
  <c r="BH231" i="1"/>
  <c r="BI231" i="1"/>
  <c r="BJ231" i="1"/>
  <c r="BK231" i="1"/>
  <c r="BL231" i="1"/>
  <c r="BM231" i="1"/>
  <c r="BN231" i="1"/>
  <c r="BO231" i="1"/>
  <c r="BQ231" i="1"/>
  <c r="BF232" i="1"/>
  <c r="BP232" i="1" s="1"/>
  <c r="BG232" i="1"/>
  <c r="BH232" i="1"/>
  <c r="BI232" i="1"/>
  <c r="BJ232" i="1"/>
  <c r="BK232" i="1"/>
  <c r="BL232" i="1"/>
  <c r="BM232" i="1"/>
  <c r="BN232" i="1"/>
  <c r="BO232" i="1"/>
  <c r="BQ232" i="1"/>
  <c r="BF233" i="1"/>
  <c r="BG233" i="1"/>
  <c r="BH233" i="1"/>
  <c r="BP233" i="1" s="1"/>
  <c r="BI233" i="1"/>
  <c r="BJ233" i="1"/>
  <c r="BK233" i="1"/>
  <c r="BL233" i="1"/>
  <c r="BM233" i="1"/>
  <c r="BN233" i="1"/>
  <c r="BO233" i="1"/>
  <c r="BQ233" i="1"/>
  <c r="BF234" i="1"/>
  <c r="BG234" i="1"/>
  <c r="BH234" i="1"/>
  <c r="BI234" i="1"/>
  <c r="BJ234" i="1"/>
  <c r="BK234" i="1"/>
  <c r="BP234" i="1" s="1"/>
  <c r="BL234" i="1"/>
  <c r="BM234" i="1"/>
  <c r="BN234" i="1"/>
  <c r="BO234" i="1"/>
  <c r="BQ234" i="1"/>
  <c r="BF235" i="1"/>
  <c r="BP235" i="1" s="1"/>
  <c r="BG235" i="1"/>
  <c r="BH235" i="1"/>
  <c r="BI235" i="1"/>
  <c r="BJ235" i="1"/>
  <c r="BK235" i="1"/>
  <c r="BL235" i="1"/>
  <c r="BQ235" i="1" s="1"/>
  <c r="BM235" i="1"/>
  <c r="BN235" i="1"/>
  <c r="BO235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F237" i="1"/>
  <c r="BP237" i="1" s="1"/>
  <c r="BG237" i="1"/>
  <c r="BH237" i="1"/>
  <c r="BI237" i="1"/>
  <c r="BJ237" i="1"/>
  <c r="BK237" i="1"/>
  <c r="BL237" i="1"/>
  <c r="BQ237" i="1" s="1"/>
  <c r="BM237" i="1"/>
  <c r="BN237" i="1"/>
  <c r="BO237" i="1"/>
  <c r="BF238" i="1"/>
  <c r="BG238" i="1"/>
  <c r="BP238" i="1" s="1"/>
  <c r="BH238" i="1"/>
  <c r="BI238" i="1"/>
  <c r="BJ238" i="1"/>
  <c r="BK238" i="1"/>
  <c r="BL238" i="1"/>
  <c r="BM238" i="1"/>
  <c r="BN238" i="1"/>
  <c r="BQ238" i="1" s="1"/>
  <c r="BO238" i="1"/>
  <c r="BF239" i="1"/>
  <c r="BP239" i="1" s="1"/>
  <c r="BG239" i="1"/>
  <c r="BH239" i="1"/>
  <c r="BI239" i="1"/>
  <c r="BJ239" i="1"/>
  <c r="BK239" i="1"/>
  <c r="BL239" i="1"/>
  <c r="BM239" i="1"/>
  <c r="BN239" i="1"/>
  <c r="BO239" i="1"/>
  <c r="BQ239" i="1"/>
  <c r="BF240" i="1"/>
  <c r="BG240" i="1"/>
  <c r="BH240" i="1"/>
  <c r="BI240" i="1"/>
  <c r="BP240" i="1" s="1"/>
  <c r="BJ240" i="1"/>
  <c r="BK240" i="1"/>
  <c r="BL240" i="1"/>
  <c r="BM240" i="1"/>
  <c r="BN240" i="1"/>
  <c r="BO240" i="1"/>
  <c r="BQ240" i="1"/>
  <c r="BF241" i="1"/>
  <c r="BP241" i="1" s="1"/>
  <c r="BG241" i="1"/>
  <c r="BH241" i="1"/>
  <c r="BI241" i="1"/>
  <c r="BJ241" i="1"/>
  <c r="BK241" i="1"/>
  <c r="BL241" i="1"/>
  <c r="BM241" i="1"/>
  <c r="BN241" i="1"/>
  <c r="BO241" i="1"/>
  <c r="BQ241" i="1"/>
  <c r="BF242" i="1"/>
  <c r="BG242" i="1"/>
  <c r="BP242" i="1" s="1"/>
  <c r="BH242" i="1"/>
  <c r="BI242" i="1"/>
  <c r="BJ242" i="1"/>
  <c r="BK242" i="1"/>
  <c r="BL242" i="1"/>
  <c r="BM242" i="1"/>
  <c r="BN242" i="1"/>
  <c r="BO242" i="1"/>
  <c r="BQ242" i="1"/>
  <c r="BF243" i="1"/>
  <c r="BP243" i="1" s="1"/>
  <c r="BG243" i="1"/>
  <c r="BH243" i="1"/>
  <c r="BI243" i="1"/>
  <c r="BJ243" i="1"/>
  <c r="BK243" i="1"/>
  <c r="BL243" i="1"/>
  <c r="BM243" i="1"/>
  <c r="BN243" i="1"/>
  <c r="BO243" i="1"/>
  <c r="BQ243" i="1"/>
  <c r="BF244" i="1"/>
  <c r="BG244" i="1"/>
  <c r="BH244" i="1"/>
  <c r="BP244" i="1" s="1"/>
  <c r="BI244" i="1"/>
  <c r="BJ244" i="1"/>
  <c r="BK244" i="1"/>
  <c r="BL244" i="1"/>
  <c r="BM244" i="1"/>
  <c r="BN244" i="1"/>
  <c r="BO244" i="1"/>
  <c r="BQ244" i="1"/>
  <c r="BF245" i="1"/>
  <c r="BG245" i="1"/>
  <c r="BH245" i="1"/>
  <c r="BI245" i="1"/>
  <c r="BJ245" i="1"/>
  <c r="BK245" i="1"/>
  <c r="BP245" i="1" s="1"/>
  <c r="BL245" i="1"/>
  <c r="BM245" i="1"/>
  <c r="BN245" i="1"/>
  <c r="BO245" i="1"/>
  <c r="BQ245" i="1"/>
  <c r="BF246" i="1"/>
  <c r="BP246" i="1" s="1"/>
  <c r="BG246" i="1"/>
  <c r="BH246" i="1"/>
  <c r="BI246" i="1"/>
  <c r="BJ246" i="1"/>
  <c r="BK246" i="1"/>
  <c r="BL246" i="1"/>
  <c r="BQ246" i="1" s="1"/>
  <c r="BM246" i="1"/>
  <c r="BN246" i="1"/>
  <c r="BO246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F248" i="1"/>
  <c r="BP248" i="1" s="1"/>
  <c r="BG248" i="1"/>
  <c r="BH248" i="1"/>
  <c r="BI248" i="1"/>
  <c r="BJ248" i="1"/>
  <c r="BK248" i="1"/>
  <c r="BL248" i="1"/>
  <c r="BQ248" i="1" s="1"/>
  <c r="BM248" i="1"/>
  <c r="BN248" i="1"/>
  <c r="BO248" i="1"/>
  <c r="BF249" i="1"/>
  <c r="BG249" i="1"/>
  <c r="BP249" i="1" s="1"/>
  <c r="BH249" i="1"/>
  <c r="BI249" i="1"/>
  <c r="BJ249" i="1"/>
  <c r="BK249" i="1"/>
  <c r="BL249" i="1"/>
  <c r="BM249" i="1"/>
  <c r="BN249" i="1"/>
  <c r="BQ249" i="1" s="1"/>
  <c r="BO249" i="1"/>
  <c r="BF250" i="1"/>
  <c r="BP250" i="1" s="1"/>
  <c r="BG250" i="1"/>
  <c r="BH250" i="1"/>
  <c r="BI250" i="1"/>
  <c r="BJ250" i="1"/>
  <c r="BK250" i="1"/>
  <c r="BL250" i="1"/>
  <c r="BM250" i="1"/>
  <c r="BN250" i="1"/>
  <c r="BO250" i="1"/>
  <c r="BQ250" i="1"/>
  <c r="BF251" i="1"/>
  <c r="BG251" i="1"/>
  <c r="BH251" i="1"/>
  <c r="BI251" i="1"/>
  <c r="BP251" i="1" s="1"/>
  <c r="BJ251" i="1"/>
  <c r="BK251" i="1"/>
  <c r="BL251" i="1"/>
  <c r="BM251" i="1"/>
  <c r="BN251" i="1"/>
  <c r="BO251" i="1"/>
  <c r="BQ251" i="1"/>
  <c r="BF252" i="1"/>
  <c r="BP252" i="1" s="1"/>
  <c r="BG252" i="1"/>
  <c r="BH252" i="1"/>
  <c r="BI252" i="1"/>
  <c r="BJ252" i="1"/>
  <c r="BK252" i="1"/>
  <c r="BL252" i="1"/>
  <c r="BM252" i="1"/>
  <c r="BN252" i="1"/>
  <c r="BO252" i="1"/>
  <c r="BQ252" i="1"/>
  <c r="BF253" i="1"/>
  <c r="BG253" i="1"/>
  <c r="BP253" i="1" s="1"/>
  <c r="BH253" i="1"/>
  <c r="BI253" i="1"/>
  <c r="BJ253" i="1"/>
  <c r="BK253" i="1"/>
  <c r="BL253" i="1"/>
  <c r="BM253" i="1"/>
  <c r="BN253" i="1"/>
  <c r="BO253" i="1"/>
  <c r="BQ253" i="1"/>
  <c r="BF254" i="1"/>
  <c r="BP254" i="1" s="1"/>
  <c r="BG254" i="1"/>
  <c r="BH254" i="1"/>
  <c r="BI254" i="1"/>
  <c r="BJ254" i="1"/>
  <c r="BK254" i="1"/>
  <c r="BL254" i="1"/>
  <c r="BM254" i="1"/>
  <c r="BN254" i="1"/>
  <c r="BO254" i="1"/>
  <c r="BQ254" i="1"/>
  <c r="BF255" i="1"/>
  <c r="BG255" i="1"/>
  <c r="BH255" i="1"/>
  <c r="BP255" i="1" s="1"/>
  <c r="BI255" i="1"/>
  <c r="BJ255" i="1"/>
  <c r="BK255" i="1"/>
  <c r="BL255" i="1"/>
  <c r="BM255" i="1"/>
  <c r="BN255" i="1"/>
  <c r="BO255" i="1"/>
  <c r="BQ255" i="1"/>
  <c r="BF256" i="1"/>
  <c r="BG256" i="1"/>
  <c r="BH256" i="1"/>
  <c r="BI256" i="1"/>
  <c r="BJ256" i="1"/>
  <c r="BK256" i="1"/>
  <c r="BP256" i="1" s="1"/>
  <c r="BL256" i="1"/>
  <c r="BM256" i="1"/>
  <c r="BN256" i="1"/>
  <c r="BO256" i="1"/>
  <c r="BQ256" i="1"/>
  <c r="BF257" i="1"/>
  <c r="BP257" i="1" s="1"/>
  <c r="BG257" i="1"/>
  <c r="BH257" i="1"/>
  <c r="BI257" i="1"/>
  <c r="BJ257" i="1"/>
  <c r="BK257" i="1"/>
  <c r="BL257" i="1"/>
  <c r="BQ257" i="1" s="1"/>
  <c r="BM257" i="1"/>
  <c r="BN257" i="1"/>
  <c r="BO257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F259" i="1"/>
  <c r="BP259" i="1" s="1"/>
  <c r="BG259" i="1"/>
  <c r="BH259" i="1"/>
  <c r="BI259" i="1"/>
  <c r="BJ259" i="1"/>
  <c r="BK259" i="1"/>
  <c r="BL259" i="1"/>
  <c r="BQ259" i="1" s="1"/>
  <c r="BM259" i="1"/>
  <c r="BN259" i="1"/>
  <c r="BO259" i="1"/>
  <c r="BF260" i="1"/>
  <c r="BG260" i="1"/>
  <c r="BP260" i="1" s="1"/>
  <c r="BH260" i="1"/>
  <c r="BI260" i="1"/>
  <c r="BJ260" i="1"/>
  <c r="BK260" i="1"/>
  <c r="BL260" i="1"/>
  <c r="BM260" i="1"/>
  <c r="BN260" i="1"/>
  <c r="BQ260" i="1" s="1"/>
  <c r="BO260" i="1"/>
  <c r="BF261" i="1"/>
  <c r="BP261" i="1" s="1"/>
  <c r="BG261" i="1"/>
  <c r="BH261" i="1"/>
  <c r="BI261" i="1"/>
  <c r="BJ261" i="1"/>
  <c r="BK261" i="1"/>
  <c r="BL261" i="1"/>
  <c r="BM261" i="1"/>
  <c r="BN261" i="1"/>
  <c r="BO261" i="1"/>
  <c r="BQ261" i="1"/>
  <c r="BF262" i="1"/>
  <c r="BG262" i="1"/>
  <c r="BH262" i="1"/>
  <c r="BI262" i="1"/>
  <c r="BP262" i="1" s="1"/>
  <c r="BJ262" i="1"/>
  <c r="BK262" i="1"/>
  <c r="BL262" i="1"/>
  <c r="BM262" i="1"/>
  <c r="BN262" i="1"/>
  <c r="BO262" i="1"/>
  <c r="BQ262" i="1"/>
  <c r="BF263" i="1"/>
  <c r="BP263" i="1" s="1"/>
  <c r="BG263" i="1"/>
  <c r="BH263" i="1"/>
  <c r="BI263" i="1"/>
  <c r="BJ263" i="1"/>
  <c r="BK263" i="1"/>
  <c r="BL263" i="1"/>
  <c r="BM263" i="1"/>
  <c r="BN263" i="1"/>
  <c r="BO263" i="1"/>
  <c r="BQ263" i="1"/>
  <c r="BF264" i="1"/>
  <c r="BG264" i="1"/>
  <c r="BP264" i="1" s="1"/>
  <c r="BH264" i="1"/>
  <c r="BI264" i="1"/>
  <c r="BJ264" i="1"/>
  <c r="BK264" i="1"/>
  <c r="BL264" i="1"/>
  <c r="BM264" i="1"/>
  <c r="BN264" i="1"/>
  <c r="BO264" i="1"/>
  <c r="BQ264" i="1"/>
  <c r="BF265" i="1"/>
  <c r="BP265" i="1" s="1"/>
  <c r="BG265" i="1"/>
  <c r="BH265" i="1"/>
  <c r="BI265" i="1"/>
  <c r="BJ265" i="1"/>
  <c r="BK265" i="1"/>
  <c r="BL265" i="1"/>
  <c r="BM265" i="1"/>
  <c r="BN265" i="1"/>
  <c r="BO265" i="1"/>
  <c r="BQ265" i="1"/>
  <c r="BF266" i="1"/>
  <c r="BG266" i="1"/>
  <c r="BH266" i="1"/>
  <c r="BP266" i="1" s="1"/>
  <c r="BI266" i="1"/>
  <c r="BJ266" i="1"/>
  <c r="BK266" i="1"/>
  <c r="BL266" i="1"/>
  <c r="BM266" i="1"/>
  <c r="BN266" i="1"/>
  <c r="BO266" i="1"/>
  <c r="BQ266" i="1"/>
  <c r="BF267" i="1"/>
  <c r="BG267" i="1"/>
  <c r="BH267" i="1"/>
  <c r="BI267" i="1"/>
  <c r="BJ267" i="1"/>
  <c r="BK267" i="1"/>
  <c r="BP267" i="1" s="1"/>
  <c r="BL267" i="1"/>
  <c r="BM267" i="1"/>
  <c r="BN267" i="1"/>
  <c r="BO267" i="1"/>
  <c r="BQ267" i="1"/>
  <c r="BF268" i="1"/>
  <c r="BP268" i="1" s="1"/>
  <c r="BG268" i="1"/>
  <c r="BH268" i="1"/>
  <c r="BI268" i="1"/>
  <c r="BJ268" i="1"/>
  <c r="BK268" i="1"/>
  <c r="BL268" i="1"/>
  <c r="BQ268" i="1" s="1"/>
  <c r="BM268" i="1"/>
  <c r="BN268" i="1"/>
  <c r="BO268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F270" i="1"/>
  <c r="BP270" i="1" s="1"/>
  <c r="BG270" i="1"/>
  <c r="BH270" i="1"/>
  <c r="BI270" i="1"/>
  <c r="BJ270" i="1"/>
  <c r="BK270" i="1"/>
  <c r="BL270" i="1"/>
  <c r="BQ270" i="1" s="1"/>
  <c r="BM270" i="1"/>
  <c r="BN270" i="1"/>
  <c r="BO270" i="1"/>
  <c r="BF271" i="1"/>
  <c r="BG271" i="1"/>
  <c r="BP271" i="1" s="1"/>
  <c r="BH271" i="1"/>
  <c r="BI271" i="1"/>
  <c r="BJ271" i="1"/>
  <c r="BK271" i="1"/>
  <c r="BL271" i="1"/>
  <c r="BM271" i="1"/>
  <c r="BN271" i="1"/>
  <c r="BQ271" i="1" s="1"/>
  <c r="BO271" i="1"/>
  <c r="BF272" i="1"/>
  <c r="BP272" i="1" s="1"/>
  <c r="BG272" i="1"/>
  <c r="BH272" i="1"/>
  <c r="BI272" i="1"/>
  <c r="BJ272" i="1"/>
  <c r="BK272" i="1"/>
  <c r="BL272" i="1"/>
  <c r="BM272" i="1"/>
  <c r="BN272" i="1"/>
  <c r="BO272" i="1"/>
  <c r="BQ272" i="1"/>
  <c r="BF273" i="1"/>
  <c r="BG273" i="1"/>
  <c r="BH273" i="1"/>
  <c r="BI273" i="1"/>
  <c r="BP273" i="1" s="1"/>
  <c r="BJ273" i="1"/>
  <c r="BK273" i="1"/>
  <c r="BL273" i="1"/>
  <c r="BM273" i="1"/>
  <c r="BN273" i="1"/>
  <c r="BO273" i="1"/>
  <c r="BQ273" i="1"/>
  <c r="BF274" i="1"/>
  <c r="BP274" i="1" s="1"/>
  <c r="BG274" i="1"/>
  <c r="BH274" i="1"/>
  <c r="BI274" i="1"/>
  <c r="BJ274" i="1"/>
  <c r="BK274" i="1"/>
  <c r="BL274" i="1"/>
  <c r="BM274" i="1"/>
  <c r="BN274" i="1"/>
  <c r="BO274" i="1"/>
  <c r="BQ274" i="1"/>
  <c r="BF275" i="1"/>
  <c r="BG275" i="1"/>
  <c r="BP275" i="1" s="1"/>
  <c r="BH275" i="1"/>
  <c r="BI275" i="1"/>
  <c r="BJ275" i="1"/>
  <c r="BK275" i="1"/>
  <c r="BL275" i="1"/>
  <c r="BM275" i="1"/>
  <c r="BN275" i="1"/>
  <c r="BO275" i="1"/>
  <c r="BQ275" i="1"/>
  <c r="BF276" i="1"/>
  <c r="BP276" i="1" s="1"/>
  <c r="BG276" i="1"/>
  <c r="BH276" i="1"/>
  <c r="BI276" i="1"/>
  <c r="BJ276" i="1"/>
  <c r="BK276" i="1"/>
  <c r="BL276" i="1"/>
  <c r="BM276" i="1"/>
  <c r="BN276" i="1"/>
  <c r="BO276" i="1"/>
  <c r="BQ276" i="1"/>
  <c r="BF277" i="1"/>
  <c r="BG277" i="1"/>
  <c r="BH277" i="1"/>
  <c r="BP277" i="1" s="1"/>
  <c r="BI277" i="1"/>
  <c r="BJ277" i="1"/>
  <c r="BK277" i="1"/>
  <c r="BL277" i="1"/>
  <c r="BM277" i="1"/>
  <c r="BN277" i="1"/>
  <c r="BO277" i="1"/>
  <c r="BQ277" i="1"/>
  <c r="BF278" i="1"/>
  <c r="BG278" i="1"/>
  <c r="BH278" i="1"/>
  <c r="BI278" i="1"/>
  <c r="BJ278" i="1"/>
  <c r="BK278" i="1"/>
  <c r="BP278" i="1" s="1"/>
  <c r="BL278" i="1"/>
  <c r="BM278" i="1"/>
  <c r="BN278" i="1"/>
  <c r="BO278" i="1"/>
  <c r="BQ278" i="1"/>
  <c r="BF279" i="1"/>
  <c r="BP279" i="1" s="1"/>
  <c r="BG279" i="1"/>
  <c r="BH279" i="1"/>
  <c r="BI279" i="1"/>
  <c r="BJ279" i="1"/>
  <c r="BK279" i="1"/>
  <c r="BL279" i="1"/>
  <c r="BQ279" i="1" s="1"/>
  <c r="BM279" i="1"/>
  <c r="BN279" i="1"/>
  <c r="BO279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F281" i="1"/>
  <c r="BP281" i="1" s="1"/>
  <c r="BG281" i="1"/>
  <c r="BH281" i="1"/>
  <c r="BI281" i="1"/>
  <c r="BJ281" i="1"/>
  <c r="BK281" i="1"/>
  <c r="BL281" i="1"/>
  <c r="BQ281" i="1" s="1"/>
  <c r="BM281" i="1"/>
  <c r="BN281" i="1"/>
  <c r="BO281" i="1"/>
  <c r="BF282" i="1"/>
  <c r="BG282" i="1"/>
  <c r="BP282" i="1" s="1"/>
  <c r="BH282" i="1"/>
  <c r="BI282" i="1"/>
  <c r="BJ282" i="1"/>
  <c r="BK282" i="1"/>
  <c r="BL282" i="1"/>
  <c r="BM282" i="1"/>
  <c r="BN282" i="1"/>
  <c r="BQ282" i="1" s="1"/>
  <c r="BO282" i="1"/>
  <c r="BF283" i="1"/>
  <c r="BP283" i="1" s="1"/>
  <c r="BG283" i="1"/>
  <c r="BH283" i="1"/>
  <c r="BI283" i="1"/>
  <c r="BJ283" i="1"/>
  <c r="BK283" i="1"/>
  <c r="BL283" i="1"/>
  <c r="BM283" i="1"/>
  <c r="BN283" i="1"/>
  <c r="BO283" i="1"/>
  <c r="BQ283" i="1"/>
  <c r="BF284" i="1"/>
  <c r="BG284" i="1"/>
  <c r="BH284" i="1"/>
  <c r="BI284" i="1"/>
  <c r="BP284" i="1" s="1"/>
  <c r="BJ284" i="1"/>
  <c r="BK284" i="1"/>
  <c r="BL284" i="1"/>
  <c r="BM284" i="1"/>
  <c r="BN284" i="1"/>
  <c r="BO284" i="1"/>
  <c r="BQ284" i="1"/>
  <c r="BF285" i="1"/>
  <c r="BP285" i="1" s="1"/>
  <c r="BG285" i="1"/>
  <c r="BH285" i="1"/>
  <c r="BI285" i="1"/>
  <c r="BJ285" i="1"/>
  <c r="BK285" i="1"/>
  <c r="BL285" i="1"/>
  <c r="BM285" i="1"/>
  <c r="BN285" i="1"/>
  <c r="BO285" i="1"/>
  <c r="BQ285" i="1"/>
  <c r="BF286" i="1"/>
  <c r="BG286" i="1"/>
  <c r="BP286" i="1" s="1"/>
  <c r="BH286" i="1"/>
  <c r="BI286" i="1"/>
  <c r="BJ286" i="1"/>
  <c r="BK286" i="1"/>
  <c r="BL286" i="1"/>
  <c r="BM286" i="1"/>
  <c r="BN286" i="1"/>
  <c r="BO286" i="1"/>
  <c r="BQ286" i="1"/>
  <c r="BF287" i="1"/>
  <c r="BP287" i="1" s="1"/>
  <c r="BG287" i="1"/>
  <c r="BH287" i="1"/>
  <c r="BI287" i="1"/>
  <c r="BJ287" i="1"/>
  <c r="BK287" i="1"/>
  <c r="BL287" i="1"/>
  <c r="BM287" i="1"/>
  <c r="BN287" i="1"/>
  <c r="BO287" i="1"/>
  <c r="BQ287" i="1"/>
  <c r="BF288" i="1"/>
  <c r="BG288" i="1"/>
  <c r="BH288" i="1"/>
  <c r="BP288" i="1" s="1"/>
  <c r="BI288" i="1"/>
  <c r="BJ288" i="1"/>
  <c r="BK288" i="1"/>
  <c r="BL288" i="1"/>
  <c r="BM288" i="1"/>
  <c r="BN288" i="1"/>
  <c r="BO288" i="1"/>
  <c r="BQ288" i="1"/>
  <c r="BF289" i="1"/>
  <c r="BG289" i="1"/>
  <c r="BH289" i="1"/>
  <c r="BI289" i="1"/>
  <c r="BJ289" i="1"/>
  <c r="BK289" i="1"/>
  <c r="BP289" i="1" s="1"/>
  <c r="BL289" i="1"/>
  <c r="BM289" i="1"/>
  <c r="BN289" i="1"/>
  <c r="BO289" i="1"/>
  <c r="BQ289" i="1"/>
  <c r="BF290" i="1"/>
  <c r="BP290" i="1" s="1"/>
  <c r="BG290" i="1"/>
  <c r="BH290" i="1"/>
  <c r="BI290" i="1"/>
  <c r="BJ290" i="1"/>
  <c r="BK290" i="1"/>
  <c r="BL290" i="1"/>
  <c r="BQ290" i="1" s="1"/>
  <c r="BM290" i="1"/>
  <c r="BN290" i="1"/>
  <c r="BO290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F292" i="1"/>
  <c r="BP292" i="1" s="1"/>
  <c r="BG292" i="1"/>
  <c r="BH292" i="1"/>
  <c r="BI292" i="1"/>
  <c r="BJ292" i="1"/>
  <c r="BK292" i="1"/>
  <c r="BL292" i="1"/>
  <c r="BQ292" i="1" s="1"/>
  <c r="BM292" i="1"/>
  <c r="BN292" i="1"/>
  <c r="BO292" i="1"/>
  <c r="BF293" i="1"/>
  <c r="BG293" i="1"/>
  <c r="BP293" i="1" s="1"/>
  <c r="BH293" i="1"/>
  <c r="BI293" i="1"/>
  <c r="BJ293" i="1"/>
  <c r="BK293" i="1"/>
  <c r="BL293" i="1"/>
  <c r="BM293" i="1"/>
  <c r="BN293" i="1"/>
  <c r="BQ293" i="1" s="1"/>
  <c r="BO293" i="1"/>
  <c r="BF294" i="1"/>
  <c r="BP294" i="1" s="1"/>
  <c r="BG294" i="1"/>
  <c r="BH294" i="1"/>
  <c r="BI294" i="1"/>
  <c r="BJ294" i="1"/>
  <c r="BK294" i="1"/>
  <c r="BL294" i="1"/>
  <c r="BM294" i="1"/>
  <c r="BN294" i="1"/>
  <c r="BO294" i="1"/>
  <c r="BQ294" i="1"/>
  <c r="BF295" i="1"/>
  <c r="BG295" i="1"/>
  <c r="BH295" i="1"/>
  <c r="BI295" i="1"/>
  <c r="BP295" i="1" s="1"/>
  <c r="BJ295" i="1"/>
  <c r="BK295" i="1"/>
  <c r="BL295" i="1"/>
  <c r="BM295" i="1"/>
  <c r="BN295" i="1"/>
  <c r="BO295" i="1"/>
  <c r="BQ295" i="1"/>
  <c r="BF296" i="1"/>
  <c r="BP296" i="1" s="1"/>
  <c r="BG296" i="1"/>
  <c r="BH296" i="1"/>
  <c r="BI296" i="1"/>
  <c r="BJ296" i="1"/>
  <c r="BK296" i="1"/>
  <c r="BL296" i="1"/>
  <c r="BM296" i="1"/>
  <c r="BN296" i="1"/>
  <c r="BO296" i="1"/>
  <c r="BQ296" i="1"/>
  <c r="BF297" i="1"/>
  <c r="BG297" i="1"/>
  <c r="BP297" i="1" s="1"/>
  <c r="BH297" i="1"/>
  <c r="BI297" i="1"/>
  <c r="BJ297" i="1"/>
  <c r="BK297" i="1"/>
  <c r="BL297" i="1"/>
  <c r="BM297" i="1"/>
  <c r="BN297" i="1"/>
  <c r="BO297" i="1"/>
  <c r="BQ297" i="1"/>
  <c r="BF298" i="1"/>
  <c r="BP298" i="1" s="1"/>
  <c r="BG298" i="1"/>
  <c r="BH298" i="1"/>
  <c r="BI298" i="1"/>
  <c r="BJ298" i="1"/>
  <c r="BK298" i="1"/>
  <c r="BL298" i="1"/>
  <c r="BM298" i="1"/>
  <c r="BN298" i="1"/>
  <c r="BO298" i="1"/>
  <c r="BQ298" i="1"/>
  <c r="BF299" i="1"/>
  <c r="BG299" i="1"/>
  <c r="BH299" i="1"/>
  <c r="BP299" i="1" s="1"/>
  <c r="BI299" i="1"/>
  <c r="BJ299" i="1"/>
  <c r="BK299" i="1"/>
  <c r="BL299" i="1"/>
  <c r="BM299" i="1"/>
  <c r="BN299" i="1"/>
  <c r="BO299" i="1"/>
  <c r="BQ299" i="1"/>
  <c r="BF300" i="1"/>
  <c r="BG300" i="1"/>
  <c r="BH300" i="1"/>
  <c r="BI300" i="1"/>
  <c r="BJ300" i="1"/>
  <c r="BK300" i="1"/>
  <c r="BP300" i="1" s="1"/>
  <c r="BL300" i="1"/>
  <c r="BM300" i="1"/>
  <c r="BN300" i="1"/>
  <c r="BO300" i="1"/>
  <c r="BQ300" i="1"/>
  <c r="BF301" i="1"/>
  <c r="BP301" i="1" s="1"/>
  <c r="BG301" i="1"/>
  <c r="BH301" i="1"/>
  <c r="BI301" i="1"/>
  <c r="BJ301" i="1"/>
  <c r="BK301" i="1"/>
  <c r="BL301" i="1"/>
  <c r="BQ301" i="1" s="1"/>
  <c r="BM301" i="1"/>
  <c r="BN301" i="1"/>
  <c r="BO301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F303" i="1"/>
  <c r="BP303" i="1" s="1"/>
  <c r="BG303" i="1"/>
  <c r="BH303" i="1"/>
  <c r="BI303" i="1"/>
  <c r="BJ303" i="1"/>
  <c r="BK303" i="1"/>
  <c r="BL303" i="1"/>
  <c r="BQ303" i="1" s="1"/>
  <c r="BM303" i="1"/>
  <c r="BN303" i="1"/>
  <c r="BO303" i="1"/>
  <c r="BF304" i="1"/>
  <c r="BG304" i="1"/>
  <c r="BP304" i="1" s="1"/>
  <c r="BH304" i="1"/>
  <c r="BI304" i="1"/>
  <c r="BJ304" i="1"/>
  <c r="BK304" i="1"/>
  <c r="BL304" i="1"/>
  <c r="BM304" i="1"/>
  <c r="BN304" i="1"/>
  <c r="BQ304" i="1" s="1"/>
  <c r="BO304" i="1"/>
  <c r="BF305" i="1"/>
  <c r="BP305" i="1" s="1"/>
  <c r="BG305" i="1"/>
  <c r="BH305" i="1"/>
  <c r="BI305" i="1"/>
  <c r="BJ305" i="1"/>
  <c r="BK305" i="1"/>
  <c r="BL305" i="1"/>
  <c r="BM305" i="1"/>
  <c r="BN305" i="1"/>
  <c r="BO305" i="1"/>
  <c r="BQ305" i="1"/>
  <c r="BF306" i="1"/>
  <c r="BG306" i="1"/>
  <c r="BH306" i="1"/>
  <c r="BI306" i="1"/>
  <c r="BP306" i="1" s="1"/>
  <c r="BJ306" i="1"/>
  <c r="BK306" i="1"/>
  <c r="BL306" i="1"/>
  <c r="BM306" i="1"/>
  <c r="BN306" i="1"/>
  <c r="BO306" i="1"/>
  <c r="BQ306" i="1"/>
  <c r="BF307" i="1"/>
  <c r="BP307" i="1" s="1"/>
  <c r="BG307" i="1"/>
  <c r="BH307" i="1"/>
  <c r="BI307" i="1"/>
  <c r="BJ307" i="1"/>
  <c r="BK307" i="1"/>
  <c r="BL307" i="1"/>
  <c r="BM307" i="1"/>
  <c r="BN307" i="1"/>
  <c r="BO307" i="1"/>
  <c r="BQ307" i="1"/>
  <c r="BF308" i="1"/>
  <c r="BG308" i="1"/>
  <c r="BP308" i="1" s="1"/>
  <c r="BH308" i="1"/>
  <c r="BI308" i="1"/>
  <c r="BJ308" i="1"/>
  <c r="BK308" i="1"/>
  <c r="BL308" i="1"/>
  <c r="BM308" i="1"/>
  <c r="BN308" i="1"/>
  <c r="BO308" i="1"/>
  <c r="BQ308" i="1"/>
  <c r="BF309" i="1"/>
  <c r="BP309" i="1" s="1"/>
  <c r="BG309" i="1"/>
  <c r="BH309" i="1"/>
  <c r="BI309" i="1"/>
  <c r="BJ309" i="1"/>
  <c r="BK309" i="1"/>
  <c r="BL309" i="1"/>
  <c r="BM309" i="1"/>
  <c r="BN309" i="1"/>
  <c r="BO309" i="1"/>
  <c r="BQ309" i="1"/>
  <c r="BK2" i="1"/>
  <c r="BJ2" i="1"/>
  <c r="BI2" i="1"/>
  <c r="BH2" i="1"/>
  <c r="BG2" i="1"/>
  <c r="BF2" i="1"/>
  <c r="BP2" i="1"/>
  <c r="BQ2" i="1"/>
  <c r="AS3" i="1"/>
  <c r="AT3" i="1"/>
  <c r="AU3" i="1"/>
  <c r="AV3" i="1"/>
  <c r="AW3" i="1"/>
  <c r="AX3" i="1"/>
  <c r="AY3" i="1"/>
  <c r="AZ3" i="1"/>
  <c r="BA3" i="1"/>
  <c r="BB3" i="1"/>
  <c r="AS4" i="1"/>
  <c r="AT4" i="1"/>
  <c r="AU4" i="1"/>
  <c r="AV4" i="1"/>
  <c r="AW4" i="1"/>
  <c r="AX4" i="1"/>
  <c r="AY4" i="1"/>
  <c r="AZ4" i="1"/>
  <c r="BA4" i="1"/>
  <c r="BB4" i="1"/>
  <c r="AS5" i="1"/>
  <c r="AT5" i="1"/>
  <c r="AU5" i="1"/>
  <c r="AV5" i="1"/>
  <c r="AW5" i="1"/>
  <c r="AX5" i="1"/>
  <c r="AY5" i="1"/>
  <c r="AZ5" i="1"/>
  <c r="BA5" i="1"/>
  <c r="BB5" i="1"/>
  <c r="AS6" i="1"/>
  <c r="AT6" i="1"/>
  <c r="AU6" i="1"/>
  <c r="AV6" i="1"/>
  <c r="AW6" i="1"/>
  <c r="AX6" i="1"/>
  <c r="AY6" i="1"/>
  <c r="AZ6" i="1"/>
  <c r="BA6" i="1"/>
  <c r="BB6" i="1"/>
  <c r="AS7" i="1"/>
  <c r="AT7" i="1"/>
  <c r="AU7" i="1"/>
  <c r="AV7" i="1"/>
  <c r="AW7" i="1"/>
  <c r="AX7" i="1"/>
  <c r="AY7" i="1"/>
  <c r="AZ7" i="1"/>
  <c r="BA7" i="1"/>
  <c r="BB7" i="1"/>
  <c r="AS8" i="1"/>
  <c r="AT8" i="1"/>
  <c r="AU8" i="1"/>
  <c r="AV8" i="1"/>
  <c r="AW8" i="1"/>
  <c r="AX8" i="1"/>
  <c r="AY8" i="1"/>
  <c r="AZ8" i="1"/>
  <c r="BA8" i="1"/>
  <c r="BB8" i="1"/>
  <c r="AS9" i="1"/>
  <c r="AT9" i="1"/>
  <c r="AU9" i="1"/>
  <c r="AV9" i="1"/>
  <c r="AW9" i="1"/>
  <c r="AX9" i="1"/>
  <c r="AY9" i="1"/>
  <c r="AZ9" i="1"/>
  <c r="BA9" i="1"/>
  <c r="BB9" i="1"/>
  <c r="AS10" i="1"/>
  <c r="AT10" i="1"/>
  <c r="AU10" i="1"/>
  <c r="AV10" i="1"/>
  <c r="AW10" i="1"/>
  <c r="AX10" i="1"/>
  <c r="AY10" i="1"/>
  <c r="AZ10" i="1"/>
  <c r="BA10" i="1"/>
  <c r="BB10" i="1"/>
  <c r="AS11" i="1"/>
  <c r="AT11" i="1"/>
  <c r="AU11" i="1"/>
  <c r="AV11" i="1"/>
  <c r="AW11" i="1"/>
  <c r="AX11" i="1"/>
  <c r="AY11" i="1"/>
  <c r="AZ11" i="1"/>
  <c r="BA11" i="1"/>
  <c r="BB11" i="1"/>
  <c r="AS12" i="1"/>
  <c r="AT12" i="1"/>
  <c r="AU12" i="1"/>
  <c r="AV12" i="1"/>
  <c r="AW12" i="1"/>
  <c r="AX12" i="1"/>
  <c r="AY12" i="1"/>
  <c r="AZ12" i="1"/>
  <c r="BA12" i="1"/>
  <c r="BB12" i="1"/>
  <c r="AS13" i="1"/>
  <c r="AT13" i="1"/>
  <c r="AU13" i="1"/>
  <c r="AV13" i="1"/>
  <c r="AW13" i="1"/>
  <c r="AX13" i="1"/>
  <c r="AY13" i="1"/>
  <c r="AZ13" i="1"/>
  <c r="BA13" i="1"/>
  <c r="BB13" i="1"/>
  <c r="AS14" i="1"/>
  <c r="AT14" i="1"/>
  <c r="AU14" i="1"/>
  <c r="AV14" i="1"/>
  <c r="AW14" i="1"/>
  <c r="AX14" i="1"/>
  <c r="AY14" i="1"/>
  <c r="AZ14" i="1"/>
  <c r="BA14" i="1"/>
  <c r="BB14" i="1"/>
  <c r="AS15" i="1"/>
  <c r="AT15" i="1"/>
  <c r="AU15" i="1"/>
  <c r="AV15" i="1"/>
  <c r="AW15" i="1"/>
  <c r="AX15" i="1"/>
  <c r="AY15" i="1"/>
  <c r="AZ15" i="1"/>
  <c r="BA15" i="1"/>
  <c r="BB15" i="1"/>
  <c r="AS16" i="1"/>
  <c r="AT16" i="1"/>
  <c r="AU16" i="1"/>
  <c r="AV16" i="1"/>
  <c r="AW16" i="1"/>
  <c r="AX16" i="1"/>
  <c r="AY16" i="1"/>
  <c r="AZ16" i="1"/>
  <c r="BA16" i="1"/>
  <c r="BB16" i="1"/>
  <c r="AS17" i="1"/>
  <c r="AT17" i="1"/>
  <c r="AU17" i="1"/>
  <c r="AV17" i="1"/>
  <c r="AW17" i="1"/>
  <c r="AX17" i="1"/>
  <c r="AY17" i="1"/>
  <c r="AZ17" i="1"/>
  <c r="BA17" i="1"/>
  <c r="BB17" i="1"/>
  <c r="AS18" i="1"/>
  <c r="AT18" i="1"/>
  <c r="AU18" i="1"/>
  <c r="AV18" i="1"/>
  <c r="AW18" i="1"/>
  <c r="AX18" i="1"/>
  <c r="AY18" i="1"/>
  <c r="AZ18" i="1"/>
  <c r="BA18" i="1"/>
  <c r="BB18" i="1"/>
  <c r="AS19" i="1"/>
  <c r="AT19" i="1"/>
  <c r="AU19" i="1"/>
  <c r="AV19" i="1"/>
  <c r="AW19" i="1"/>
  <c r="AX19" i="1"/>
  <c r="AY19" i="1"/>
  <c r="AZ19" i="1"/>
  <c r="BA19" i="1"/>
  <c r="BB19" i="1"/>
  <c r="AS20" i="1"/>
  <c r="AT20" i="1"/>
  <c r="AU20" i="1"/>
  <c r="AV20" i="1"/>
  <c r="AW20" i="1"/>
  <c r="AX20" i="1"/>
  <c r="AY20" i="1"/>
  <c r="AZ20" i="1"/>
  <c r="BA20" i="1"/>
  <c r="BB20" i="1"/>
  <c r="AS21" i="1"/>
  <c r="AT21" i="1"/>
  <c r="AU21" i="1"/>
  <c r="AV21" i="1"/>
  <c r="AW21" i="1"/>
  <c r="AX21" i="1"/>
  <c r="AY21" i="1"/>
  <c r="AZ21" i="1"/>
  <c r="BA21" i="1"/>
  <c r="BB21" i="1"/>
  <c r="AS22" i="1"/>
  <c r="AT22" i="1"/>
  <c r="AU22" i="1"/>
  <c r="AV22" i="1"/>
  <c r="AW22" i="1"/>
  <c r="AX22" i="1"/>
  <c r="AY22" i="1"/>
  <c r="AZ22" i="1"/>
  <c r="BA22" i="1"/>
  <c r="BB22" i="1"/>
  <c r="AS23" i="1"/>
  <c r="AT23" i="1"/>
  <c r="AU23" i="1"/>
  <c r="AV23" i="1"/>
  <c r="AW23" i="1"/>
  <c r="AX23" i="1"/>
  <c r="AY23" i="1"/>
  <c r="AZ23" i="1"/>
  <c r="BA23" i="1"/>
  <c r="BB23" i="1"/>
  <c r="AS24" i="1"/>
  <c r="AT24" i="1"/>
  <c r="AU24" i="1"/>
  <c r="AV24" i="1"/>
  <c r="AW24" i="1"/>
  <c r="AX24" i="1"/>
  <c r="AY24" i="1"/>
  <c r="AZ24" i="1"/>
  <c r="BA24" i="1"/>
  <c r="BB24" i="1"/>
  <c r="AS25" i="1"/>
  <c r="AT25" i="1"/>
  <c r="AU25" i="1"/>
  <c r="AV25" i="1"/>
  <c r="AW25" i="1"/>
  <c r="AX25" i="1"/>
  <c r="AY25" i="1"/>
  <c r="AZ25" i="1"/>
  <c r="BA25" i="1"/>
  <c r="BB25" i="1"/>
  <c r="AS26" i="1"/>
  <c r="AT26" i="1"/>
  <c r="AU26" i="1"/>
  <c r="AV26" i="1"/>
  <c r="AW26" i="1"/>
  <c r="AX26" i="1"/>
  <c r="AY26" i="1"/>
  <c r="AZ26" i="1"/>
  <c r="BA26" i="1"/>
  <c r="BB26" i="1"/>
  <c r="AS27" i="1"/>
  <c r="AT27" i="1"/>
  <c r="AU27" i="1"/>
  <c r="AV27" i="1"/>
  <c r="AW27" i="1"/>
  <c r="AX27" i="1"/>
  <c r="AY27" i="1"/>
  <c r="AZ27" i="1"/>
  <c r="BA27" i="1"/>
  <c r="BB27" i="1"/>
  <c r="AS28" i="1"/>
  <c r="AT28" i="1"/>
  <c r="AU28" i="1"/>
  <c r="AV28" i="1"/>
  <c r="AW28" i="1"/>
  <c r="AX28" i="1"/>
  <c r="AY28" i="1"/>
  <c r="AZ28" i="1"/>
  <c r="BA28" i="1"/>
  <c r="BB28" i="1"/>
  <c r="AS29" i="1"/>
  <c r="AT29" i="1"/>
  <c r="AU29" i="1"/>
  <c r="AV29" i="1"/>
  <c r="AW29" i="1"/>
  <c r="AX29" i="1"/>
  <c r="AY29" i="1"/>
  <c r="AZ29" i="1"/>
  <c r="BA29" i="1"/>
  <c r="BB29" i="1"/>
  <c r="AS30" i="1"/>
  <c r="AT30" i="1"/>
  <c r="AU30" i="1"/>
  <c r="AV30" i="1"/>
  <c r="AW30" i="1"/>
  <c r="AX30" i="1"/>
  <c r="AY30" i="1"/>
  <c r="AZ30" i="1"/>
  <c r="BA30" i="1"/>
  <c r="BB30" i="1"/>
  <c r="AS31" i="1"/>
  <c r="AT31" i="1"/>
  <c r="AU31" i="1"/>
  <c r="AV31" i="1"/>
  <c r="AW31" i="1"/>
  <c r="AX31" i="1"/>
  <c r="AY31" i="1"/>
  <c r="AZ31" i="1"/>
  <c r="BA31" i="1"/>
  <c r="BB31" i="1"/>
  <c r="AS32" i="1"/>
  <c r="AT32" i="1"/>
  <c r="AU32" i="1"/>
  <c r="AV32" i="1"/>
  <c r="AW32" i="1"/>
  <c r="AX32" i="1"/>
  <c r="AY32" i="1"/>
  <c r="AZ32" i="1"/>
  <c r="BA32" i="1"/>
  <c r="BB32" i="1"/>
  <c r="AS33" i="1"/>
  <c r="AT33" i="1"/>
  <c r="AU33" i="1"/>
  <c r="AV33" i="1"/>
  <c r="AW33" i="1"/>
  <c r="AX33" i="1"/>
  <c r="AY33" i="1"/>
  <c r="AZ33" i="1"/>
  <c r="BA33" i="1"/>
  <c r="BB33" i="1"/>
  <c r="AS34" i="1"/>
  <c r="AT34" i="1"/>
  <c r="AU34" i="1"/>
  <c r="AV34" i="1"/>
  <c r="AW34" i="1"/>
  <c r="AX34" i="1"/>
  <c r="AY34" i="1"/>
  <c r="AZ34" i="1"/>
  <c r="BA34" i="1"/>
  <c r="BB34" i="1"/>
  <c r="AS35" i="1"/>
  <c r="AT35" i="1"/>
  <c r="AU35" i="1"/>
  <c r="AV35" i="1"/>
  <c r="AW35" i="1"/>
  <c r="AX35" i="1"/>
  <c r="AY35" i="1"/>
  <c r="AZ35" i="1"/>
  <c r="BA35" i="1"/>
  <c r="BB35" i="1"/>
  <c r="AS36" i="1"/>
  <c r="AT36" i="1"/>
  <c r="AU36" i="1"/>
  <c r="AV36" i="1"/>
  <c r="AW36" i="1"/>
  <c r="AX36" i="1"/>
  <c r="AY36" i="1"/>
  <c r="AZ36" i="1"/>
  <c r="BA36" i="1"/>
  <c r="BB36" i="1"/>
  <c r="AS37" i="1"/>
  <c r="AT37" i="1"/>
  <c r="AU37" i="1"/>
  <c r="AV37" i="1"/>
  <c r="AW37" i="1"/>
  <c r="AX37" i="1"/>
  <c r="AY37" i="1"/>
  <c r="AZ37" i="1"/>
  <c r="BA37" i="1"/>
  <c r="BB37" i="1"/>
  <c r="AS38" i="1"/>
  <c r="AT38" i="1"/>
  <c r="AU38" i="1"/>
  <c r="AV38" i="1"/>
  <c r="AW38" i="1"/>
  <c r="AX38" i="1"/>
  <c r="AY38" i="1"/>
  <c r="AZ38" i="1"/>
  <c r="BA38" i="1"/>
  <c r="BB38" i="1"/>
  <c r="AS39" i="1"/>
  <c r="AT39" i="1"/>
  <c r="AU39" i="1"/>
  <c r="AV39" i="1"/>
  <c r="AW39" i="1"/>
  <c r="AX39" i="1"/>
  <c r="AY39" i="1"/>
  <c r="AZ39" i="1"/>
  <c r="BA39" i="1"/>
  <c r="BB39" i="1"/>
  <c r="AS40" i="1"/>
  <c r="AT40" i="1"/>
  <c r="AU40" i="1"/>
  <c r="AV40" i="1"/>
  <c r="AW40" i="1"/>
  <c r="AX40" i="1"/>
  <c r="AY40" i="1"/>
  <c r="AZ40" i="1"/>
  <c r="BA40" i="1"/>
  <c r="BB40" i="1"/>
  <c r="AS41" i="1"/>
  <c r="AT41" i="1"/>
  <c r="AU41" i="1"/>
  <c r="AV41" i="1"/>
  <c r="AW41" i="1"/>
  <c r="AX41" i="1"/>
  <c r="AY41" i="1"/>
  <c r="AZ41" i="1"/>
  <c r="BA41" i="1"/>
  <c r="BB41" i="1"/>
  <c r="AS42" i="1"/>
  <c r="AT42" i="1"/>
  <c r="AU42" i="1"/>
  <c r="AV42" i="1"/>
  <c r="AW42" i="1"/>
  <c r="AX42" i="1"/>
  <c r="AY42" i="1"/>
  <c r="AZ42" i="1"/>
  <c r="BA42" i="1"/>
  <c r="BB42" i="1"/>
  <c r="AS43" i="1"/>
  <c r="AT43" i="1"/>
  <c r="AU43" i="1"/>
  <c r="AV43" i="1"/>
  <c r="AW43" i="1"/>
  <c r="AX43" i="1"/>
  <c r="AY43" i="1"/>
  <c r="AZ43" i="1"/>
  <c r="BA43" i="1"/>
  <c r="BB43" i="1"/>
  <c r="AS44" i="1"/>
  <c r="AT44" i="1"/>
  <c r="AU44" i="1"/>
  <c r="AV44" i="1"/>
  <c r="AW44" i="1"/>
  <c r="AX44" i="1"/>
  <c r="AY44" i="1"/>
  <c r="AZ44" i="1"/>
  <c r="BA44" i="1"/>
  <c r="BB44" i="1"/>
  <c r="AS45" i="1"/>
  <c r="AT45" i="1"/>
  <c r="AU45" i="1"/>
  <c r="AV45" i="1"/>
  <c r="AW45" i="1"/>
  <c r="AX45" i="1"/>
  <c r="AY45" i="1"/>
  <c r="AZ45" i="1"/>
  <c r="BA45" i="1"/>
  <c r="BB45" i="1"/>
  <c r="AS46" i="1"/>
  <c r="AT46" i="1"/>
  <c r="AU46" i="1"/>
  <c r="AV46" i="1"/>
  <c r="AW46" i="1"/>
  <c r="AX46" i="1"/>
  <c r="AY46" i="1"/>
  <c r="AZ46" i="1"/>
  <c r="BA46" i="1"/>
  <c r="BB46" i="1"/>
  <c r="AS47" i="1"/>
  <c r="AT47" i="1"/>
  <c r="AU47" i="1"/>
  <c r="AV47" i="1"/>
  <c r="AW47" i="1"/>
  <c r="AX47" i="1"/>
  <c r="AY47" i="1"/>
  <c r="AZ47" i="1"/>
  <c r="BA47" i="1"/>
  <c r="BB47" i="1"/>
  <c r="AS48" i="1"/>
  <c r="AT48" i="1"/>
  <c r="AU48" i="1"/>
  <c r="AV48" i="1"/>
  <c r="AW48" i="1"/>
  <c r="AX48" i="1"/>
  <c r="AY48" i="1"/>
  <c r="AZ48" i="1"/>
  <c r="BA48" i="1"/>
  <c r="BB48" i="1"/>
  <c r="AS49" i="1"/>
  <c r="AT49" i="1"/>
  <c r="AU49" i="1"/>
  <c r="AV49" i="1"/>
  <c r="AW49" i="1"/>
  <c r="AX49" i="1"/>
  <c r="AY49" i="1"/>
  <c r="AZ49" i="1"/>
  <c r="BA49" i="1"/>
  <c r="BB49" i="1"/>
  <c r="AS50" i="1"/>
  <c r="AT50" i="1"/>
  <c r="AU50" i="1"/>
  <c r="AV50" i="1"/>
  <c r="AW50" i="1"/>
  <c r="AX50" i="1"/>
  <c r="AY50" i="1"/>
  <c r="AZ50" i="1"/>
  <c r="BA50" i="1"/>
  <c r="BB50" i="1"/>
  <c r="AS51" i="1"/>
  <c r="AT51" i="1"/>
  <c r="AU51" i="1"/>
  <c r="AV51" i="1"/>
  <c r="AW51" i="1"/>
  <c r="AX51" i="1"/>
  <c r="AY51" i="1"/>
  <c r="AZ51" i="1"/>
  <c r="BA51" i="1"/>
  <c r="BB51" i="1"/>
  <c r="AS52" i="1"/>
  <c r="AT52" i="1"/>
  <c r="AU52" i="1"/>
  <c r="AV52" i="1"/>
  <c r="AW52" i="1"/>
  <c r="AX52" i="1"/>
  <c r="AY52" i="1"/>
  <c r="AZ52" i="1"/>
  <c r="BA52" i="1"/>
  <c r="BB52" i="1"/>
  <c r="AS53" i="1"/>
  <c r="AT53" i="1"/>
  <c r="AU53" i="1"/>
  <c r="AV53" i="1"/>
  <c r="AW53" i="1"/>
  <c r="AX53" i="1"/>
  <c r="AY53" i="1"/>
  <c r="AZ53" i="1"/>
  <c r="BA53" i="1"/>
  <c r="BB53" i="1"/>
  <c r="AS54" i="1"/>
  <c r="AT54" i="1"/>
  <c r="AU54" i="1"/>
  <c r="AV54" i="1"/>
  <c r="AW54" i="1"/>
  <c r="AX54" i="1"/>
  <c r="AY54" i="1"/>
  <c r="AZ54" i="1"/>
  <c r="BA54" i="1"/>
  <c r="BB54" i="1"/>
  <c r="AS55" i="1"/>
  <c r="AT55" i="1"/>
  <c r="AU55" i="1"/>
  <c r="AV55" i="1"/>
  <c r="AW55" i="1"/>
  <c r="AX55" i="1"/>
  <c r="AY55" i="1"/>
  <c r="AZ55" i="1"/>
  <c r="BA55" i="1"/>
  <c r="BB55" i="1"/>
  <c r="AS56" i="1"/>
  <c r="AT56" i="1"/>
  <c r="AU56" i="1"/>
  <c r="AV56" i="1"/>
  <c r="AW56" i="1"/>
  <c r="AX56" i="1"/>
  <c r="AY56" i="1"/>
  <c r="AZ56" i="1"/>
  <c r="BA56" i="1"/>
  <c r="BB56" i="1"/>
  <c r="AS57" i="1"/>
  <c r="AT57" i="1"/>
  <c r="AU57" i="1"/>
  <c r="AV57" i="1"/>
  <c r="AW57" i="1"/>
  <c r="AX57" i="1"/>
  <c r="AY57" i="1"/>
  <c r="AZ57" i="1"/>
  <c r="BA57" i="1"/>
  <c r="BB57" i="1"/>
  <c r="AS58" i="1"/>
  <c r="AT58" i="1"/>
  <c r="AU58" i="1"/>
  <c r="AV58" i="1"/>
  <c r="AW58" i="1"/>
  <c r="AX58" i="1"/>
  <c r="AY58" i="1"/>
  <c r="AZ58" i="1"/>
  <c r="BA58" i="1"/>
  <c r="BB58" i="1"/>
  <c r="AS59" i="1"/>
  <c r="AT59" i="1"/>
  <c r="AU59" i="1"/>
  <c r="AV59" i="1"/>
  <c r="AW59" i="1"/>
  <c r="AX59" i="1"/>
  <c r="AY59" i="1"/>
  <c r="AZ59" i="1"/>
  <c r="BA59" i="1"/>
  <c r="BB59" i="1"/>
  <c r="AS60" i="1"/>
  <c r="AT60" i="1"/>
  <c r="AU60" i="1"/>
  <c r="AV60" i="1"/>
  <c r="AW60" i="1"/>
  <c r="AX60" i="1"/>
  <c r="AY60" i="1"/>
  <c r="AZ60" i="1"/>
  <c r="BA60" i="1"/>
  <c r="BB60" i="1"/>
  <c r="AS61" i="1"/>
  <c r="AT61" i="1"/>
  <c r="AU61" i="1"/>
  <c r="AV61" i="1"/>
  <c r="AW61" i="1"/>
  <c r="AX61" i="1"/>
  <c r="AY61" i="1"/>
  <c r="AZ61" i="1"/>
  <c r="BA61" i="1"/>
  <c r="BB61" i="1"/>
  <c r="AS62" i="1"/>
  <c r="AT62" i="1"/>
  <c r="AU62" i="1"/>
  <c r="AV62" i="1"/>
  <c r="AW62" i="1"/>
  <c r="AX62" i="1"/>
  <c r="AY62" i="1"/>
  <c r="AZ62" i="1"/>
  <c r="BA62" i="1"/>
  <c r="BB62" i="1"/>
  <c r="AS63" i="1"/>
  <c r="AT63" i="1"/>
  <c r="AU63" i="1"/>
  <c r="AV63" i="1"/>
  <c r="AW63" i="1"/>
  <c r="AX63" i="1"/>
  <c r="AY63" i="1"/>
  <c r="AZ63" i="1"/>
  <c r="BA63" i="1"/>
  <c r="BB63" i="1"/>
  <c r="AS64" i="1"/>
  <c r="AT64" i="1"/>
  <c r="AU64" i="1"/>
  <c r="AV64" i="1"/>
  <c r="AW64" i="1"/>
  <c r="AX64" i="1"/>
  <c r="AY64" i="1"/>
  <c r="AZ64" i="1"/>
  <c r="BA64" i="1"/>
  <c r="BB64" i="1"/>
  <c r="AS65" i="1"/>
  <c r="AT65" i="1"/>
  <c r="AU65" i="1"/>
  <c r="AV65" i="1"/>
  <c r="AW65" i="1"/>
  <c r="AX65" i="1"/>
  <c r="AY65" i="1"/>
  <c r="AZ65" i="1"/>
  <c r="BA65" i="1"/>
  <c r="BB65" i="1"/>
  <c r="AS66" i="1"/>
  <c r="AT66" i="1"/>
  <c r="AU66" i="1"/>
  <c r="AV66" i="1"/>
  <c r="AW66" i="1"/>
  <c r="AX66" i="1"/>
  <c r="AY66" i="1"/>
  <c r="AZ66" i="1"/>
  <c r="BA66" i="1"/>
  <c r="BB66" i="1"/>
  <c r="AS67" i="1"/>
  <c r="AT67" i="1"/>
  <c r="AU67" i="1"/>
  <c r="AV67" i="1"/>
  <c r="AW67" i="1"/>
  <c r="AX67" i="1"/>
  <c r="AY67" i="1"/>
  <c r="AZ67" i="1"/>
  <c r="BA67" i="1"/>
  <c r="BB67" i="1"/>
  <c r="AS68" i="1"/>
  <c r="AT68" i="1"/>
  <c r="AU68" i="1"/>
  <c r="AV68" i="1"/>
  <c r="AW68" i="1"/>
  <c r="AX68" i="1"/>
  <c r="AY68" i="1"/>
  <c r="AZ68" i="1"/>
  <c r="BA68" i="1"/>
  <c r="BB68" i="1"/>
  <c r="AS69" i="1"/>
  <c r="AT69" i="1"/>
  <c r="AU69" i="1"/>
  <c r="AV69" i="1"/>
  <c r="AW69" i="1"/>
  <c r="AX69" i="1"/>
  <c r="AY69" i="1"/>
  <c r="AZ69" i="1"/>
  <c r="BA69" i="1"/>
  <c r="BB69" i="1"/>
  <c r="AS70" i="1"/>
  <c r="AT70" i="1"/>
  <c r="AU70" i="1"/>
  <c r="AV70" i="1"/>
  <c r="AW70" i="1"/>
  <c r="AX70" i="1"/>
  <c r="AY70" i="1"/>
  <c r="AZ70" i="1"/>
  <c r="BA70" i="1"/>
  <c r="BB70" i="1"/>
  <c r="AS71" i="1"/>
  <c r="AT71" i="1"/>
  <c r="AU71" i="1"/>
  <c r="AV71" i="1"/>
  <c r="AW71" i="1"/>
  <c r="AX71" i="1"/>
  <c r="AY71" i="1"/>
  <c r="AZ71" i="1"/>
  <c r="BA71" i="1"/>
  <c r="BB71" i="1"/>
  <c r="AS72" i="1"/>
  <c r="AT72" i="1"/>
  <c r="AU72" i="1"/>
  <c r="AV72" i="1"/>
  <c r="AW72" i="1"/>
  <c r="AX72" i="1"/>
  <c r="AY72" i="1"/>
  <c r="AZ72" i="1"/>
  <c r="BA72" i="1"/>
  <c r="BB72" i="1"/>
  <c r="AS73" i="1"/>
  <c r="AT73" i="1"/>
  <c r="AU73" i="1"/>
  <c r="AV73" i="1"/>
  <c r="AW73" i="1"/>
  <c r="AX73" i="1"/>
  <c r="AY73" i="1"/>
  <c r="AZ73" i="1"/>
  <c r="BA73" i="1"/>
  <c r="BB73" i="1"/>
  <c r="AS74" i="1"/>
  <c r="AT74" i="1"/>
  <c r="AU74" i="1"/>
  <c r="AV74" i="1"/>
  <c r="AW74" i="1"/>
  <c r="AX74" i="1"/>
  <c r="AY74" i="1"/>
  <c r="AZ74" i="1"/>
  <c r="BA74" i="1"/>
  <c r="BB74" i="1"/>
  <c r="AS75" i="1"/>
  <c r="AT75" i="1"/>
  <c r="AU75" i="1"/>
  <c r="AV75" i="1"/>
  <c r="AW75" i="1"/>
  <c r="AX75" i="1"/>
  <c r="AY75" i="1"/>
  <c r="AZ75" i="1"/>
  <c r="BA75" i="1"/>
  <c r="BB75" i="1"/>
  <c r="AS76" i="1"/>
  <c r="AT76" i="1"/>
  <c r="AU76" i="1"/>
  <c r="AV76" i="1"/>
  <c r="AW76" i="1"/>
  <c r="AX76" i="1"/>
  <c r="AY76" i="1"/>
  <c r="AZ76" i="1"/>
  <c r="BA76" i="1"/>
  <c r="BB76" i="1"/>
  <c r="AS77" i="1"/>
  <c r="AT77" i="1"/>
  <c r="AU77" i="1"/>
  <c r="AV77" i="1"/>
  <c r="AW77" i="1"/>
  <c r="AX77" i="1"/>
  <c r="AY77" i="1"/>
  <c r="AZ77" i="1"/>
  <c r="BA77" i="1"/>
  <c r="BB77" i="1"/>
  <c r="AS78" i="1"/>
  <c r="AT78" i="1"/>
  <c r="AU78" i="1"/>
  <c r="AV78" i="1"/>
  <c r="AW78" i="1"/>
  <c r="AX78" i="1"/>
  <c r="AY78" i="1"/>
  <c r="AZ78" i="1"/>
  <c r="BA78" i="1"/>
  <c r="BB78" i="1"/>
  <c r="AS79" i="1"/>
  <c r="AT79" i="1"/>
  <c r="AU79" i="1"/>
  <c r="AV79" i="1"/>
  <c r="AW79" i="1"/>
  <c r="AX79" i="1"/>
  <c r="AY79" i="1"/>
  <c r="AZ79" i="1"/>
  <c r="BA79" i="1"/>
  <c r="BB79" i="1"/>
  <c r="AS80" i="1"/>
  <c r="AT80" i="1"/>
  <c r="AU80" i="1"/>
  <c r="AV80" i="1"/>
  <c r="AW80" i="1"/>
  <c r="AX80" i="1"/>
  <c r="AY80" i="1"/>
  <c r="AZ80" i="1"/>
  <c r="BA80" i="1"/>
  <c r="BB80" i="1"/>
  <c r="AS81" i="1"/>
  <c r="AT81" i="1"/>
  <c r="AU81" i="1"/>
  <c r="AV81" i="1"/>
  <c r="AW81" i="1"/>
  <c r="AX81" i="1"/>
  <c r="AY81" i="1"/>
  <c r="AZ81" i="1"/>
  <c r="BA81" i="1"/>
  <c r="BB81" i="1"/>
  <c r="AS82" i="1"/>
  <c r="AT82" i="1"/>
  <c r="AU82" i="1"/>
  <c r="AV82" i="1"/>
  <c r="AW82" i="1"/>
  <c r="AX82" i="1"/>
  <c r="AY82" i="1"/>
  <c r="AZ82" i="1"/>
  <c r="BA82" i="1"/>
  <c r="BB82" i="1"/>
  <c r="AS83" i="1"/>
  <c r="AT83" i="1"/>
  <c r="AU83" i="1"/>
  <c r="AV83" i="1"/>
  <c r="AW83" i="1"/>
  <c r="AX83" i="1"/>
  <c r="AY83" i="1"/>
  <c r="AZ83" i="1"/>
  <c r="BA83" i="1"/>
  <c r="BB83" i="1"/>
  <c r="AS84" i="1"/>
  <c r="AT84" i="1"/>
  <c r="AU84" i="1"/>
  <c r="AV84" i="1"/>
  <c r="AW84" i="1"/>
  <c r="AX84" i="1"/>
  <c r="AY84" i="1"/>
  <c r="AZ84" i="1"/>
  <c r="BA84" i="1"/>
  <c r="BB84" i="1"/>
  <c r="AS85" i="1"/>
  <c r="AT85" i="1"/>
  <c r="AU85" i="1"/>
  <c r="AV85" i="1"/>
  <c r="AW85" i="1"/>
  <c r="AX85" i="1"/>
  <c r="AY85" i="1"/>
  <c r="AZ85" i="1"/>
  <c r="BA85" i="1"/>
  <c r="BB85" i="1"/>
  <c r="AS86" i="1"/>
  <c r="AT86" i="1"/>
  <c r="AU86" i="1"/>
  <c r="AV86" i="1"/>
  <c r="AW86" i="1"/>
  <c r="AX86" i="1"/>
  <c r="AY86" i="1"/>
  <c r="AZ86" i="1"/>
  <c r="BA86" i="1"/>
  <c r="BB86" i="1"/>
  <c r="AS87" i="1"/>
  <c r="AT87" i="1"/>
  <c r="AU87" i="1"/>
  <c r="AV87" i="1"/>
  <c r="AW87" i="1"/>
  <c r="AX87" i="1"/>
  <c r="AY87" i="1"/>
  <c r="AZ87" i="1"/>
  <c r="BA87" i="1"/>
  <c r="BB87" i="1"/>
  <c r="AS88" i="1"/>
  <c r="AT88" i="1"/>
  <c r="AU88" i="1"/>
  <c r="AV88" i="1"/>
  <c r="AW88" i="1"/>
  <c r="AX88" i="1"/>
  <c r="AY88" i="1"/>
  <c r="AZ88" i="1"/>
  <c r="BA88" i="1"/>
  <c r="BB88" i="1"/>
  <c r="AS89" i="1"/>
  <c r="AT89" i="1"/>
  <c r="AU89" i="1"/>
  <c r="AV89" i="1"/>
  <c r="AW89" i="1"/>
  <c r="AX89" i="1"/>
  <c r="AY89" i="1"/>
  <c r="AZ89" i="1"/>
  <c r="BA89" i="1"/>
  <c r="BB89" i="1"/>
  <c r="AS90" i="1"/>
  <c r="AT90" i="1"/>
  <c r="AU90" i="1"/>
  <c r="AV90" i="1"/>
  <c r="AW90" i="1"/>
  <c r="AX90" i="1"/>
  <c r="AY90" i="1"/>
  <c r="AZ90" i="1"/>
  <c r="BA90" i="1"/>
  <c r="BB90" i="1"/>
  <c r="AS91" i="1"/>
  <c r="AT91" i="1"/>
  <c r="AU91" i="1"/>
  <c r="AV91" i="1"/>
  <c r="AW91" i="1"/>
  <c r="AX91" i="1"/>
  <c r="AY91" i="1"/>
  <c r="AZ91" i="1"/>
  <c r="BA91" i="1"/>
  <c r="BB91" i="1"/>
  <c r="AS92" i="1"/>
  <c r="AT92" i="1"/>
  <c r="AU92" i="1"/>
  <c r="AV92" i="1"/>
  <c r="AW92" i="1"/>
  <c r="AX92" i="1"/>
  <c r="AY92" i="1"/>
  <c r="AZ92" i="1"/>
  <c r="BA92" i="1"/>
  <c r="BB92" i="1"/>
  <c r="AS93" i="1"/>
  <c r="AT93" i="1"/>
  <c r="AU93" i="1"/>
  <c r="AV93" i="1"/>
  <c r="AW93" i="1"/>
  <c r="AX93" i="1"/>
  <c r="AY93" i="1"/>
  <c r="AZ93" i="1"/>
  <c r="BA93" i="1"/>
  <c r="BB93" i="1"/>
  <c r="AS94" i="1"/>
  <c r="AT94" i="1"/>
  <c r="AU94" i="1"/>
  <c r="AV94" i="1"/>
  <c r="AW94" i="1"/>
  <c r="AX94" i="1"/>
  <c r="AY94" i="1"/>
  <c r="AZ94" i="1"/>
  <c r="BA94" i="1"/>
  <c r="BB94" i="1"/>
  <c r="AS95" i="1"/>
  <c r="AT95" i="1"/>
  <c r="AU95" i="1"/>
  <c r="AV95" i="1"/>
  <c r="AW95" i="1"/>
  <c r="AX95" i="1"/>
  <c r="AY95" i="1"/>
  <c r="AZ95" i="1"/>
  <c r="BA95" i="1"/>
  <c r="BB95" i="1"/>
  <c r="AS96" i="1"/>
  <c r="AT96" i="1"/>
  <c r="AU96" i="1"/>
  <c r="AV96" i="1"/>
  <c r="AW96" i="1"/>
  <c r="AX96" i="1"/>
  <c r="AY96" i="1"/>
  <c r="AZ96" i="1"/>
  <c r="BA96" i="1"/>
  <c r="BB96" i="1"/>
  <c r="AS97" i="1"/>
  <c r="AT97" i="1"/>
  <c r="AU97" i="1"/>
  <c r="AV97" i="1"/>
  <c r="AW97" i="1"/>
  <c r="AX97" i="1"/>
  <c r="AY97" i="1"/>
  <c r="AZ97" i="1"/>
  <c r="BA97" i="1"/>
  <c r="BB97" i="1"/>
  <c r="AS98" i="1"/>
  <c r="AT98" i="1"/>
  <c r="AU98" i="1"/>
  <c r="AV98" i="1"/>
  <c r="AW98" i="1"/>
  <c r="AX98" i="1"/>
  <c r="AY98" i="1"/>
  <c r="AZ98" i="1"/>
  <c r="BA98" i="1"/>
  <c r="BB98" i="1"/>
  <c r="AS99" i="1"/>
  <c r="AT99" i="1"/>
  <c r="AU99" i="1"/>
  <c r="AV99" i="1"/>
  <c r="AW99" i="1"/>
  <c r="AX99" i="1"/>
  <c r="AY99" i="1"/>
  <c r="AZ99" i="1"/>
  <c r="BA99" i="1"/>
  <c r="BB99" i="1"/>
  <c r="AS100" i="1"/>
  <c r="AT100" i="1"/>
  <c r="AU100" i="1"/>
  <c r="AV100" i="1"/>
  <c r="AW100" i="1"/>
  <c r="AX100" i="1"/>
  <c r="AY100" i="1"/>
  <c r="AZ100" i="1"/>
  <c r="BA100" i="1"/>
  <c r="BB100" i="1"/>
  <c r="AS101" i="1"/>
  <c r="AT101" i="1"/>
  <c r="AU101" i="1"/>
  <c r="AV101" i="1"/>
  <c r="AW101" i="1"/>
  <c r="AX101" i="1"/>
  <c r="AY101" i="1"/>
  <c r="AZ101" i="1"/>
  <c r="BA101" i="1"/>
  <c r="BB101" i="1"/>
  <c r="AS102" i="1"/>
  <c r="AT102" i="1"/>
  <c r="AU102" i="1"/>
  <c r="AV102" i="1"/>
  <c r="AW102" i="1"/>
  <c r="AX102" i="1"/>
  <c r="AY102" i="1"/>
  <c r="AZ102" i="1"/>
  <c r="BA102" i="1"/>
  <c r="BB102" i="1"/>
  <c r="AS103" i="1"/>
  <c r="AT103" i="1"/>
  <c r="AU103" i="1"/>
  <c r="AV103" i="1"/>
  <c r="AW103" i="1"/>
  <c r="AX103" i="1"/>
  <c r="AY103" i="1"/>
  <c r="AZ103" i="1"/>
  <c r="BA103" i="1"/>
  <c r="BB103" i="1"/>
  <c r="AS104" i="1"/>
  <c r="AT104" i="1"/>
  <c r="AU104" i="1"/>
  <c r="AV104" i="1"/>
  <c r="AW104" i="1"/>
  <c r="AX104" i="1"/>
  <c r="AY104" i="1"/>
  <c r="AZ104" i="1"/>
  <c r="BA104" i="1"/>
  <c r="BB104" i="1"/>
  <c r="AS105" i="1"/>
  <c r="AT105" i="1"/>
  <c r="AU105" i="1"/>
  <c r="AV105" i="1"/>
  <c r="AW105" i="1"/>
  <c r="AX105" i="1"/>
  <c r="AY105" i="1"/>
  <c r="AZ105" i="1"/>
  <c r="BA105" i="1"/>
  <c r="BB105" i="1"/>
  <c r="AS106" i="1"/>
  <c r="AT106" i="1"/>
  <c r="AU106" i="1"/>
  <c r="AV106" i="1"/>
  <c r="AW106" i="1"/>
  <c r="AX106" i="1"/>
  <c r="AY106" i="1"/>
  <c r="AZ106" i="1"/>
  <c r="BA106" i="1"/>
  <c r="BB106" i="1"/>
  <c r="AS107" i="1"/>
  <c r="AT107" i="1"/>
  <c r="AU107" i="1"/>
  <c r="AV107" i="1"/>
  <c r="AW107" i="1"/>
  <c r="AX107" i="1"/>
  <c r="AY107" i="1"/>
  <c r="AZ107" i="1"/>
  <c r="BA107" i="1"/>
  <c r="BB107" i="1"/>
  <c r="AS108" i="1"/>
  <c r="AT108" i="1"/>
  <c r="AU108" i="1"/>
  <c r="AV108" i="1"/>
  <c r="AW108" i="1"/>
  <c r="AX108" i="1"/>
  <c r="AY108" i="1"/>
  <c r="AZ108" i="1"/>
  <c r="BA108" i="1"/>
  <c r="BB108" i="1"/>
  <c r="AS109" i="1"/>
  <c r="AT109" i="1"/>
  <c r="AU109" i="1"/>
  <c r="AV109" i="1"/>
  <c r="AW109" i="1"/>
  <c r="AX109" i="1"/>
  <c r="AY109" i="1"/>
  <c r="AZ109" i="1"/>
  <c r="BA109" i="1"/>
  <c r="BB109" i="1"/>
  <c r="AS110" i="1"/>
  <c r="AT110" i="1"/>
  <c r="AU110" i="1"/>
  <c r="AV110" i="1"/>
  <c r="AW110" i="1"/>
  <c r="AX110" i="1"/>
  <c r="AY110" i="1"/>
  <c r="AZ110" i="1"/>
  <c r="BA110" i="1"/>
  <c r="BB110" i="1"/>
  <c r="AS111" i="1"/>
  <c r="AT111" i="1"/>
  <c r="AU111" i="1"/>
  <c r="AV111" i="1"/>
  <c r="AW111" i="1"/>
  <c r="AX111" i="1"/>
  <c r="AY111" i="1"/>
  <c r="AZ111" i="1"/>
  <c r="BA111" i="1"/>
  <c r="BB111" i="1"/>
  <c r="AS112" i="1"/>
  <c r="AT112" i="1"/>
  <c r="AU112" i="1"/>
  <c r="AV112" i="1"/>
  <c r="AW112" i="1"/>
  <c r="AX112" i="1"/>
  <c r="AY112" i="1"/>
  <c r="AZ112" i="1"/>
  <c r="BA112" i="1"/>
  <c r="BB112" i="1"/>
  <c r="AS113" i="1"/>
  <c r="AT113" i="1"/>
  <c r="AU113" i="1"/>
  <c r="AV113" i="1"/>
  <c r="AW113" i="1"/>
  <c r="AX113" i="1"/>
  <c r="AY113" i="1"/>
  <c r="AZ113" i="1"/>
  <c r="BA113" i="1"/>
  <c r="BB113" i="1"/>
  <c r="AS114" i="1"/>
  <c r="AT114" i="1"/>
  <c r="AU114" i="1"/>
  <c r="AV114" i="1"/>
  <c r="AW114" i="1"/>
  <c r="AX114" i="1"/>
  <c r="AY114" i="1"/>
  <c r="AZ114" i="1"/>
  <c r="BA114" i="1"/>
  <c r="BB114" i="1"/>
  <c r="AS115" i="1"/>
  <c r="AT115" i="1"/>
  <c r="AU115" i="1"/>
  <c r="AV115" i="1"/>
  <c r="AW115" i="1"/>
  <c r="AX115" i="1"/>
  <c r="AY115" i="1"/>
  <c r="AZ115" i="1"/>
  <c r="BA115" i="1"/>
  <c r="BB115" i="1"/>
  <c r="AS116" i="1"/>
  <c r="AT116" i="1"/>
  <c r="AU116" i="1"/>
  <c r="AV116" i="1"/>
  <c r="AW116" i="1"/>
  <c r="AX116" i="1"/>
  <c r="AY116" i="1"/>
  <c r="AZ116" i="1"/>
  <c r="BA116" i="1"/>
  <c r="BB116" i="1"/>
  <c r="AS117" i="1"/>
  <c r="AT117" i="1"/>
  <c r="AU117" i="1"/>
  <c r="AV117" i="1"/>
  <c r="AW117" i="1"/>
  <c r="AX117" i="1"/>
  <c r="AY117" i="1"/>
  <c r="AZ117" i="1"/>
  <c r="BA117" i="1"/>
  <c r="BB117" i="1"/>
  <c r="AS118" i="1"/>
  <c r="AT118" i="1"/>
  <c r="AU118" i="1"/>
  <c r="AV118" i="1"/>
  <c r="AW118" i="1"/>
  <c r="AX118" i="1"/>
  <c r="AY118" i="1"/>
  <c r="AZ118" i="1"/>
  <c r="BA118" i="1"/>
  <c r="BB118" i="1"/>
  <c r="AS119" i="1"/>
  <c r="AT119" i="1"/>
  <c r="AU119" i="1"/>
  <c r="AV119" i="1"/>
  <c r="AW119" i="1"/>
  <c r="AX119" i="1"/>
  <c r="AY119" i="1"/>
  <c r="AZ119" i="1"/>
  <c r="BA119" i="1"/>
  <c r="BB119" i="1"/>
  <c r="AS120" i="1"/>
  <c r="AT120" i="1"/>
  <c r="AU120" i="1"/>
  <c r="AV120" i="1"/>
  <c r="AW120" i="1"/>
  <c r="AX120" i="1"/>
  <c r="AY120" i="1"/>
  <c r="AZ120" i="1"/>
  <c r="BA120" i="1"/>
  <c r="BB120" i="1"/>
  <c r="AS121" i="1"/>
  <c r="AT121" i="1"/>
  <c r="AU121" i="1"/>
  <c r="AV121" i="1"/>
  <c r="AW121" i="1"/>
  <c r="AX121" i="1"/>
  <c r="AY121" i="1"/>
  <c r="AZ121" i="1"/>
  <c r="BA121" i="1"/>
  <c r="BB121" i="1"/>
  <c r="AS122" i="1"/>
  <c r="AT122" i="1"/>
  <c r="AU122" i="1"/>
  <c r="AV122" i="1"/>
  <c r="AW122" i="1"/>
  <c r="AX122" i="1"/>
  <c r="AY122" i="1"/>
  <c r="AZ122" i="1"/>
  <c r="BA122" i="1"/>
  <c r="BB122" i="1"/>
  <c r="AS123" i="1"/>
  <c r="AT123" i="1"/>
  <c r="AU123" i="1"/>
  <c r="AV123" i="1"/>
  <c r="AW123" i="1"/>
  <c r="AX123" i="1"/>
  <c r="AY123" i="1"/>
  <c r="AZ123" i="1"/>
  <c r="BA123" i="1"/>
  <c r="BB123" i="1"/>
  <c r="AS124" i="1"/>
  <c r="AT124" i="1"/>
  <c r="AU124" i="1"/>
  <c r="AV124" i="1"/>
  <c r="AW124" i="1"/>
  <c r="AX124" i="1"/>
  <c r="AY124" i="1"/>
  <c r="AZ124" i="1"/>
  <c r="BA124" i="1"/>
  <c r="BB124" i="1"/>
  <c r="AS125" i="1"/>
  <c r="AT125" i="1"/>
  <c r="AU125" i="1"/>
  <c r="AV125" i="1"/>
  <c r="AW125" i="1"/>
  <c r="AX125" i="1"/>
  <c r="AY125" i="1"/>
  <c r="AZ125" i="1"/>
  <c r="BA125" i="1"/>
  <c r="BB125" i="1"/>
  <c r="AS126" i="1"/>
  <c r="AT126" i="1"/>
  <c r="AU126" i="1"/>
  <c r="AV126" i="1"/>
  <c r="AW126" i="1"/>
  <c r="AX126" i="1"/>
  <c r="AY126" i="1"/>
  <c r="AZ126" i="1"/>
  <c r="BA126" i="1"/>
  <c r="BB126" i="1"/>
  <c r="AS127" i="1"/>
  <c r="AT127" i="1"/>
  <c r="AU127" i="1"/>
  <c r="AV127" i="1"/>
  <c r="AW127" i="1"/>
  <c r="AX127" i="1"/>
  <c r="AY127" i="1"/>
  <c r="AZ127" i="1"/>
  <c r="BA127" i="1"/>
  <c r="BB127" i="1"/>
  <c r="AS128" i="1"/>
  <c r="AT128" i="1"/>
  <c r="AU128" i="1"/>
  <c r="AV128" i="1"/>
  <c r="AW128" i="1"/>
  <c r="AX128" i="1"/>
  <c r="AY128" i="1"/>
  <c r="AZ128" i="1"/>
  <c r="BA128" i="1"/>
  <c r="BB128" i="1"/>
  <c r="AS129" i="1"/>
  <c r="AT129" i="1"/>
  <c r="AU129" i="1"/>
  <c r="AV129" i="1"/>
  <c r="AW129" i="1"/>
  <c r="AX129" i="1"/>
  <c r="AY129" i="1"/>
  <c r="AZ129" i="1"/>
  <c r="BA129" i="1"/>
  <c r="BB129" i="1"/>
  <c r="AS130" i="1"/>
  <c r="AT130" i="1"/>
  <c r="AU130" i="1"/>
  <c r="AV130" i="1"/>
  <c r="AW130" i="1"/>
  <c r="AX130" i="1"/>
  <c r="AY130" i="1"/>
  <c r="AZ130" i="1"/>
  <c r="BA130" i="1"/>
  <c r="BB130" i="1"/>
  <c r="AS131" i="1"/>
  <c r="AT131" i="1"/>
  <c r="AU131" i="1"/>
  <c r="AV131" i="1"/>
  <c r="AW131" i="1"/>
  <c r="AX131" i="1"/>
  <c r="AY131" i="1"/>
  <c r="AZ131" i="1"/>
  <c r="BA131" i="1"/>
  <c r="BB131" i="1"/>
  <c r="AS132" i="1"/>
  <c r="AT132" i="1"/>
  <c r="AU132" i="1"/>
  <c r="AV132" i="1"/>
  <c r="AW132" i="1"/>
  <c r="AX132" i="1"/>
  <c r="AY132" i="1"/>
  <c r="AZ132" i="1"/>
  <c r="BA132" i="1"/>
  <c r="BB132" i="1"/>
  <c r="AS133" i="1"/>
  <c r="AT133" i="1"/>
  <c r="AU133" i="1"/>
  <c r="AV133" i="1"/>
  <c r="AW133" i="1"/>
  <c r="AX133" i="1"/>
  <c r="AY133" i="1"/>
  <c r="AZ133" i="1"/>
  <c r="BA133" i="1"/>
  <c r="BB133" i="1"/>
  <c r="AS134" i="1"/>
  <c r="AT134" i="1"/>
  <c r="AU134" i="1"/>
  <c r="AV134" i="1"/>
  <c r="AW134" i="1"/>
  <c r="AX134" i="1"/>
  <c r="AY134" i="1"/>
  <c r="AZ134" i="1"/>
  <c r="BA134" i="1"/>
  <c r="BB134" i="1"/>
  <c r="AS135" i="1"/>
  <c r="AT135" i="1"/>
  <c r="AU135" i="1"/>
  <c r="AV135" i="1"/>
  <c r="AW135" i="1"/>
  <c r="AX135" i="1"/>
  <c r="AY135" i="1"/>
  <c r="AZ135" i="1"/>
  <c r="BA135" i="1"/>
  <c r="BB135" i="1"/>
  <c r="AS136" i="1"/>
  <c r="AT136" i="1"/>
  <c r="AU136" i="1"/>
  <c r="AV136" i="1"/>
  <c r="AW136" i="1"/>
  <c r="AX136" i="1"/>
  <c r="AY136" i="1"/>
  <c r="AZ136" i="1"/>
  <c r="BA136" i="1"/>
  <c r="BB136" i="1"/>
  <c r="AS137" i="1"/>
  <c r="AT137" i="1"/>
  <c r="AU137" i="1"/>
  <c r="AV137" i="1"/>
  <c r="AW137" i="1"/>
  <c r="AX137" i="1"/>
  <c r="AY137" i="1"/>
  <c r="AZ137" i="1"/>
  <c r="BA137" i="1"/>
  <c r="BB137" i="1"/>
  <c r="AS138" i="1"/>
  <c r="AT138" i="1"/>
  <c r="AU138" i="1"/>
  <c r="AV138" i="1"/>
  <c r="AW138" i="1"/>
  <c r="AX138" i="1"/>
  <c r="AY138" i="1"/>
  <c r="AZ138" i="1"/>
  <c r="BA138" i="1"/>
  <c r="BB138" i="1"/>
  <c r="AS139" i="1"/>
  <c r="AT139" i="1"/>
  <c r="AU139" i="1"/>
  <c r="AV139" i="1"/>
  <c r="AW139" i="1"/>
  <c r="AX139" i="1"/>
  <c r="AY139" i="1"/>
  <c r="AZ139" i="1"/>
  <c r="BA139" i="1"/>
  <c r="BB139" i="1"/>
  <c r="AS140" i="1"/>
  <c r="AT140" i="1"/>
  <c r="AU140" i="1"/>
  <c r="AV140" i="1"/>
  <c r="AW140" i="1"/>
  <c r="AX140" i="1"/>
  <c r="AY140" i="1"/>
  <c r="AZ140" i="1"/>
  <c r="BA140" i="1"/>
  <c r="BB140" i="1"/>
  <c r="AS141" i="1"/>
  <c r="AT141" i="1"/>
  <c r="AU141" i="1"/>
  <c r="AV141" i="1"/>
  <c r="AW141" i="1"/>
  <c r="AX141" i="1"/>
  <c r="AY141" i="1"/>
  <c r="AZ141" i="1"/>
  <c r="BA141" i="1"/>
  <c r="BB141" i="1"/>
  <c r="AS142" i="1"/>
  <c r="AT142" i="1"/>
  <c r="AU142" i="1"/>
  <c r="AV142" i="1"/>
  <c r="AW142" i="1"/>
  <c r="AX142" i="1"/>
  <c r="AY142" i="1"/>
  <c r="AZ142" i="1"/>
  <c r="BA142" i="1"/>
  <c r="BB142" i="1"/>
  <c r="AS143" i="1"/>
  <c r="AT143" i="1"/>
  <c r="AU143" i="1"/>
  <c r="AV143" i="1"/>
  <c r="AW143" i="1"/>
  <c r="AX143" i="1"/>
  <c r="AY143" i="1"/>
  <c r="AZ143" i="1"/>
  <c r="BA143" i="1"/>
  <c r="BB143" i="1"/>
  <c r="AS144" i="1"/>
  <c r="AT144" i="1"/>
  <c r="AU144" i="1"/>
  <c r="AV144" i="1"/>
  <c r="AW144" i="1"/>
  <c r="AX144" i="1"/>
  <c r="AY144" i="1"/>
  <c r="AZ144" i="1"/>
  <c r="BA144" i="1"/>
  <c r="BB144" i="1"/>
  <c r="AS145" i="1"/>
  <c r="AT145" i="1"/>
  <c r="AU145" i="1"/>
  <c r="AV145" i="1"/>
  <c r="AW145" i="1"/>
  <c r="AX145" i="1"/>
  <c r="AY145" i="1"/>
  <c r="AZ145" i="1"/>
  <c r="BA145" i="1"/>
  <c r="BB145" i="1"/>
  <c r="AS146" i="1"/>
  <c r="AT146" i="1"/>
  <c r="AU146" i="1"/>
  <c r="AV146" i="1"/>
  <c r="AW146" i="1"/>
  <c r="AX146" i="1"/>
  <c r="AY146" i="1"/>
  <c r="AZ146" i="1"/>
  <c r="BA146" i="1"/>
  <c r="BB146" i="1"/>
  <c r="AS147" i="1"/>
  <c r="AT147" i="1"/>
  <c r="AU147" i="1"/>
  <c r="AV147" i="1"/>
  <c r="AW147" i="1"/>
  <c r="AX147" i="1"/>
  <c r="AY147" i="1"/>
  <c r="AZ147" i="1"/>
  <c r="BA147" i="1"/>
  <c r="BB147" i="1"/>
  <c r="AS148" i="1"/>
  <c r="AT148" i="1"/>
  <c r="AU148" i="1"/>
  <c r="AV148" i="1"/>
  <c r="AW148" i="1"/>
  <c r="AX148" i="1"/>
  <c r="AY148" i="1"/>
  <c r="AZ148" i="1"/>
  <c r="BA148" i="1"/>
  <c r="BB148" i="1"/>
  <c r="AS149" i="1"/>
  <c r="AT149" i="1"/>
  <c r="AU149" i="1"/>
  <c r="AV149" i="1"/>
  <c r="AW149" i="1"/>
  <c r="AX149" i="1"/>
  <c r="AY149" i="1"/>
  <c r="AZ149" i="1"/>
  <c r="BA149" i="1"/>
  <c r="BB149" i="1"/>
  <c r="AS150" i="1"/>
  <c r="AT150" i="1"/>
  <c r="AU150" i="1"/>
  <c r="AV150" i="1"/>
  <c r="AW150" i="1"/>
  <c r="AX150" i="1"/>
  <c r="AY150" i="1"/>
  <c r="AZ150" i="1"/>
  <c r="BA150" i="1"/>
  <c r="BB150" i="1"/>
  <c r="AS151" i="1"/>
  <c r="AT151" i="1"/>
  <c r="AU151" i="1"/>
  <c r="AV151" i="1"/>
  <c r="AW151" i="1"/>
  <c r="AX151" i="1"/>
  <c r="AY151" i="1"/>
  <c r="AZ151" i="1"/>
  <c r="BA151" i="1"/>
  <c r="BB151" i="1"/>
  <c r="AS152" i="1"/>
  <c r="AT152" i="1"/>
  <c r="AU152" i="1"/>
  <c r="AV152" i="1"/>
  <c r="AW152" i="1"/>
  <c r="AX152" i="1"/>
  <c r="AY152" i="1"/>
  <c r="AZ152" i="1"/>
  <c r="BA152" i="1"/>
  <c r="BB152" i="1"/>
  <c r="AS153" i="1"/>
  <c r="AT153" i="1"/>
  <c r="AU153" i="1"/>
  <c r="AV153" i="1"/>
  <c r="AW153" i="1"/>
  <c r="AX153" i="1"/>
  <c r="AY153" i="1"/>
  <c r="AZ153" i="1"/>
  <c r="BA153" i="1"/>
  <c r="BB153" i="1"/>
  <c r="AS154" i="1"/>
  <c r="AT154" i="1"/>
  <c r="AU154" i="1"/>
  <c r="AV154" i="1"/>
  <c r="AW154" i="1"/>
  <c r="AX154" i="1"/>
  <c r="AY154" i="1"/>
  <c r="AZ154" i="1"/>
  <c r="BA154" i="1"/>
  <c r="BB154" i="1"/>
  <c r="AS155" i="1"/>
  <c r="AT155" i="1"/>
  <c r="AU155" i="1"/>
  <c r="AV155" i="1"/>
  <c r="AW155" i="1"/>
  <c r="AX155" i="1"/>
  <c r="AY155" i="1"/>
  <c r="AZ155" i="1"/>
  <c r="BA155" i="1"/>
  <c r="BB155" i="1"/>
  <c r="AS156" i="1"/>
  <c r="AT156" i="1"/>
  <c r="AU156" i="1"/>
  <c r="AV156" i="1"/>
  <c r="AW156" i="1"/>
  <c r="AX156" i="1"/>
  <c r="AY156" i="1"/>
  <c r="AZ156" i="1"/>
  <c r="BA156" i="1"/>
  <c r="BB156" i="1"/>
  <c r="AS157" i="1"/>
  <c r="AT157" i="1"/>
  <c r="AU157" i="1"/>
  <c r="AV157" i="1"/>
  <c r="AW157" i="1"/>
  <c r="AX157" i="1"/>
  <c r="AY157" i="1"/>
  <c r="AZ157" i="1"/>
  <c r="BA157" i="1"/>
  <c r="BB157" i="1"/>
  <c r="AS158" i="1"/>
  <c r="AT158" i="1"/>
  <c r="AU158" i="1"/>
  <c r="AV158" i="1"/>
  <c r="AW158" i="1"/>
  <c r="AX158" i="1"/>
  <c r="AY158" i="1"/>
  <c r="AZ158" i="1"/>
  <c r="BA158" i="1"/>
  <c r="BB158" i="1"/>
  <c r="AS159" i="1"/>
  <c r="AT159" i="1"/>
  <c r="AU159" i="1"/>
  <c r="AV159" i="1"/>
  <c r="AW159" i="1"/>
  <c r="AX159" i="1"/>
  <c r="AY159" i="1"/>
  <c r="AZ159" i="1"/>
  <c r="BA159" i="1"/>
  <c r="BB159" i="1"/>
  <c r="AS160" i="1"/>
  <c r="AT160" i="1"/>
  <c r="AU160" i="1"/>
  <c r="AV160" i="1"/>
  <c r="AW160" i="1"/>
  <c r="AX160" i="1"/>
  <c r="AY160" i="1"/>
  <c r="AZ160" i="1"/>
  <c r="BA160" i="1"/>
  <c r="BB160" i="1"/>
  <c r="AS161" i="1"/>
  <c r="AT161" i="1"/>
  <c r="AU161" i="1"/>
  <c r="AV161" i="1"/>
  <c r="AW161" i="1"/>
  <c r="AX161" i="1"/>
  <c r="AY161" i="1"/>
  <c r="AZ161" i="1"/>
  <c r="BA161" i="1"/>
  <c r="BB161" i="1"/>
  <c r="AS162" i="1"/>
  <c r="AT162" i="1"/>
  <c r="AU162" i="1"/>
  <c r="AV162" i="1"/>
  <c r="AW162" i="1"/>
  <c r="AX162" i="1"/>
  <c r="AY162" i="1"/>
  <c r="AZ162" i="1"/>
  <c r="BA162" i="1"/>
  <c r="BB162" i="1"/>
  <c r="AS163" i="1"/>
  <c r="AT163" i="1"/>
  <c r="AU163" i="1"/>
  <c r="AV163" i="1"/>
  <c r="AW163" i="1"/>
  <c r="AX163" i="1"/>
  <c r="AY163" i="1"/>
  <c r="AZ163" i="1"/>
  <c r="BA163" i="1"/>
  <c r="BB163" i="1"/>
  <c r="AS164" i="1"/>
  <c r="AT164" i="1"/>
  <c r="AU164" i="1"/>
  <c r="AV164" i="1"/>
  <c r="AW164" i="1"/>
  <c r="AX164" i="1"/>
  <c r="AY164" i="1"/>
  <c r="AZ164" i="1"/>
  <c r="BA164" i="1"/>
  <c r="BB164" i="1"/>
  <c r="AS165" i="1"/>
  <c r="AT165" i="1"/>
  <c r="AU165" i="1"/>
  <c r="AV165" i="1"/>
  <c r="AW165" i="1"/>
  <c r="AX165" i="1"/>
  <c r="AY165" i="1"/>
  <c r="AZ165" i="1"/>
  <c r="BA165" i="1"/>
  <c r="BB165" i="1"/>
  <c r="AS166" i="1"/>
  <c r="AT166" i="1"/>
  <c r="AU166" i="1"/>
  <c r="AV166" i="1"/>
  <c r="AW166" i="1"/>
  <c r="AX166" i="1"/>
  <c r="AY166" i="1"/>
  <c r="AZ166" i="1"/>
  <c r="BA166" i="1"/>
  <c r="BB166" i="1"/>
  <c r="AS167" i="1"/>
  <c r="AT167" i="1"/>
  <c r="AU167" i="1"/>
  <c r="AV167" i="1"/>
  <c r="AW167" i="1"/>
  <c r="AX167" i="1"/>
  <c r="AY167" i="1"/>
  <c r="AZ167" i="1"/>
  <c r="BA167" i="1"/>
  <c r="BB167" i="1"/>
  <c r="AS168" i="1"/>
  <c r="AT168" i="1"/>
  <c r="AU168" i="1"/>
  <c r="AV168" i="1"/>
  <c r="AW168" i="1"/>
  <c r="AX168" i="1"/>
  <c r="AY168" i="1"/>
  <c r="AZ168" i="1"/>
  <c r="BA168" i="1"/>
  <c r="BB168" i="1"/>
  <c r="AS169" i="1"/>
  <c r="AT169" i="1"/>
  <c r="AU169" i="1"/>
  <c r="AV169" i="1"/>
  <c r="AW169" i="1"/>
  <c r="AX169" i="1"/>
  <c r="AY169" i="1"/>
  <c r="AZ169" i="1"/>
  <c r="BA169" i="1"/>
  <c r="BB169" i="1"/>
  <c r="AS170" i="1"/>
  <c r="AT170" i="1"/>
  <c r="AU170" i="1"/>
  <c r="AV170" i="1"/>
  <c r="AW170" i="1"/>
  <c r="AX170" i="1"/>
  <c r="AY170" i="1"/>
  <c r="AZ170" i="1"/>
  <c r="BA170" i="1"/>
  <c r="BB170" i="1"/>
  <c r="AS171" i="1"/>
  <c r="AT171" i="1"/>
  <c r="AU171" i="1"/>
  <c r="AV171" i="1"/>
  <c r="AW171" i="1"/>
  <c r="AX171" i="1"/>
  <c r="AY171" i="1"/>
  <c r="AZ171" i="1"/>
  <c r="BA171" i="1"/>
  <c r="BB171" i="1"/>
  <c r="AS172" i="1"/>
  <c r="AT172" i="1"/>
  <c r="AU172" i="1"/>
  <c r="AV172" i="1"/>
  <c r="AW172" i="1"/>
  <c r="AX172" i="1"/>
  <c r="AY172" i="1"/>
  <c r="AZ172" i="1"/>
  <c r="BA172" i="1"/>
  <c r="BB172" i="1"/>
  <c r="AS173" i="1"/>
  <c r="AT173" i="1"/>
  <c r="AU173" i="1"/>
  <c r="AV173" i="1"/>
  <c r="AW173" i="1"/>
  <c r="AX173" i="1"/>
  <c r="AY173" i="1"/>
  <c r="AZ173" i="1"/>
  <c r="BA173" i="1"/>
  <c r="BB173" i="1"/>
  <c r="AS174" i="1"/>
  <c r="AT174" i="1"/>
  <c r="AU174" i="1"/>
  <c r="AV174" i="1"/>
  <c r="AW174" i="1"/>
  <c r="AX174" i="1"/>
  <c r="AY174" i="1"/>
  <c r="AZ174" i="1"/>
  <c r="BA174" i="1"/>
  <c r="BB174" i="1"/>
  <c r="AS175" i="1"/>
  <c r="AT175" i="1"/>
  <c r="AU175" i="1"/>
  <c r="AV175" i="1"/>
  <c r="AW175" i="1"/>
  <c r="AX175" i="1"/>
  <c r="AY175" i="1"/>
  <c r="AZ175" i="1"/>
  <c r="BA175" i="1"/>
  <c r="BB175" i="1"/>
  <c r="AS176" i="1"/>
  <c r="AT176" i="1"/>
  <c r="AU176" i="1"/>
  <c r="AV176" i="1"/>
  <c r="AW176" i="1"/>
  <c r="AX176" i="1"/>
  <c r="AY176" i="1"/>
  <c r="AZ176" i="1"/>
  <c r="BA176" i="1"/>
  <c r="BB176" i="1"/>
  <c r="AS177" i="1"/>
  <c r="AT177" i="1"/>
  <c r="AU177" i="1"/>
  <c r="AV177" i="1"/>
  <c r="AW177" i="1"/>
  <c r="AX177" i="1"/>
  <c r="AY177" i="1"/>
  <c r="AZ177" i="1"/>
  <c r="BA177" i="1"/>
  <c r="BB177" i="1"/>
  <c r="AS178" i="1"/>
  <c r="AT178" i="1"/>
  <c r="AU178" i="1"/>
  <c r="AV178" i="1"/>
  <c r="AW178" i="1"/>
  <c r="AX178" i="1"/>
  <c r="AY178" i="1"/>
  <c r="AZ178" i="1"/>
  <c r="BA178" i="1"/>
  <c r="BB178" i="1"/>
  <c r="AS179" i="1"/>
  <c r="AT179" i="1"/>
  <c r="AU179" i="1"/>
  <c r="AV179" i="1"/>
  <c r="AW179" i="1"/>
  <c r="AX179" i="1"/>
  <c r="AY179" i="1"/>
  <c r="AZ179" i="1"/>
  <c r="BA179" i="1"/>
  <c r="BB179" i="1"/>
  <c r="AS180" i="1"/>
  <c r="AT180" i="1"/>
  <c r="AU180" i="1"/>
  <c r="AV180" i="1"/>
  <c r="AW180" i="1"/>
  <c r="AX180" i="1"/>
  <c r="AY180" i="1"/>
  <c r="AZ180" i="1"/>
  <c r="BA180" i="1"/>
  <c r="BB180" i="1"/>
  <c r="AS181" i="1"/>
  <c r="AT181" i="1"/>
  <c r="AU181" i="1"/>
  <c r="AV181" i="1"/>
  <c r="AW181" i="1"/>
  <c r="AX181" i="1"/>
  <c r="AY181" i="1"/>
  <c r="AZ181" i="1"/>
  <c r="BA181" i="1"/>
  <c r="BB181" i="1"/>
  <c r="AS182" i="1"/>
  <c r="AT182" i="1"/>
  <c r="AU182" i="1"/>
  <c r="AV182" i="1"/>
  <c r="AW182" i="1"/>
  <c r="AX182" i="1"/>
  <c r="AY182" i="1"/>
  <c r="AZ182" i="1"/>
  <c r="BA182" i="1"/>
  <c r="BB182" i="1"/>
  <c r="AS183" i="1"/>
  <c r="AT183" i="1"/>
  <c r="AU183" i="1"/>
  <c r="AV183" i="1"/>
  <c r="AW183" i="1"/>
  <c r="AX183" i="1"/>
  <c r="AY183" i="1"/>
  <c r="AZ183" i="1"/>
  <c r="BA183" i="1"/>
  <c r="BB183" i="1"/>
  <c r="AS184" i="1"/>
  <c r="AT184" i="1"/>
  <c r="AU184" i="1"/>
  <c r="AV184" i="1"/>
  <c r="AW184" i="1"/>
  <c r="AX184" i="1"/>
  <c r="AY184" i="1"/>
  <c r="AZ184" i="1"/>
  <c r="BA184" i="1"/>
  <c r="BB184" i="1"/>
  <c r="AS185" i="1"/>
  <c r="AT185" i="1"/>
  <c r="AU185" i="1"/>
  <c r="AV185" i="1"/>
  <c r="AW185" i="1"/>
  <c r="AX185" i="1"/>
  <c r="AY185" i="1"/>
  <c r="AZ185" i="1"/>
  <c r="BA185" i="1"/>
  <c r="BB185" i="1"/>
  <c r="AS186" i="1"/>
  <c r="AT186" i="1"/>
  <c r="AU186" i="1"/>
  <c r="AV186" i="1"/>
  <c r="AW186" i="1"/>
  <c r="AX186" i="1"/>
  <c r="AY186" i="1"/>
  <c r="AZ186" i="1"/>
  <c r="BA186" i="1"/>
  <c r="BB186" i="1"/>
  <c r="AS187" i="1"/>
  <c r="AT187" i="1"/>
  <c r="AU187" i="1"/>
  <c r="AV187" i="1"/>
  <c r="AW187" i="1"/>
  <c r="AX187" i="1"/>
  <c r="AY187" i="1"/>
  <c r="AZ187" i="1"/>
  <c r="BA187" i="1"/>
  <c r="BB187" i="1"/>
  <c r="AS188" i="1"/>
  <c r="AT188" i="1"/>
  <c r="AU188" i="1"/>
  <c r="AV188" i="1"/>
  <c r="AW188" i="1"/>
  <c r="AX188" i="1"/>
  <c r="AY188" i="1"/>
  <c r="AZ188" i="1"/>
  <c r="BA188" i="1"/>
  <c r="BB188" i="1"/>
  <c r="AS189" i="1"/>
  <c r="AT189" i="1"/>
  <c r="AU189" i="1"/>
  <c r="AV189" i="1"/>
  <c r="AW189" i="1"/>
  <c r="AX189" i="1"/>
  <c r="AY189" i="1"/>
  <c r="AZ189" i="1"/>
  <c r="BA189" i="1"/>
  <c r="BB189" i="1"/>
  <c r="AS190" i="1"/>
  <c r="AT190" i="1"/>
  <c r="AU190" i="1"/>
  <c r="AV190" i="1"/>
  <c r="AW190" i="1"/>
  <c r="AX190" i="1"/>
  <c r="AY190" i="1"/>
  <c r="AZ190" i="1"/>
  <c r="BA190" i="1"/>
  <c r="BB190" i="1"/>
  <c r="AS191" i="1"/>
  <c r="AT191" i="1"/>
  <c r="AU191" i="1"/>
  <c r="AV191" i="1"/>
  <c r="AW191" i="1"/>
  <c r="AX191" i="1"/>
  <c r="AY191" i="1"/>
  <c r="AZ191" i="1"/>
  <c r="BA191" i="1"/>
  <c r="BB191" i="1"/>
  <c r="AS192" i="1"/>
  <c r="AT192" i="1"/>
  <c r="AU192" i="1"/>
  <c r="AV192" i="1"/>
  <c r="AW192" i="1"/>
  <c r="AX192" i="1"/>
  <c r="AY192" i="1"/>
  <c r="AZ192" i="1"/>
  <c r="BA192" i="1"/>
  <c r="BB192" i="1"/>
  <c r="AS193" i="1"/>
  <c r="AT193" i="1"/>
  <c r="AU193" i="1"/>
  <c r="AV193" i="1"/>
  <c r="AW193" i="1"/>
  <c r="AX193" i="1"/>
  <c r="AY193" i="1"/>
  <c r="AZ193" i="1"/>
  <c r="BA193" i="1"/>
  <c r="BB193" i="1"/>
  <c r="AS194" i="1"/>
  <c r="AT194" i="1"/>
  <c r="AU194" i="1"/>
  <c r="AV194" i="1"/>
  <c r="AW194" i="1"/>
  <c r="AX194" i="1"/>
  <c r="AY194" i="1"/>
  <c r="AZ194" i="1"/>
  <c r="BA194" i="1"/>
  <c r="BB194" i="1"/>
  <c r="AS195" i="1"/>
  <c r="AT195" i="1"/>
  <c r="AU195" i="1"/>
  <c r="AV195" i="1"/>
  <c r="AW195" i="1"/>
  <c r="AX195" i="1"/>
  <c r="AY195" i="1"/>
  <c r="AZ195" i="1"/>
  <c r="BA195" i="1"/>
  <c r="BB195" i="1"/>
  <c r="AS196" i="1"/>
  <c r="AT196" i="1"/>
  <c r="AU196" i="1"/>
  <c r="AV196" i="1"/>
  <c r="AW196" i="1"/>
  <c r="AX196" i="1"/>
  <c r="AY196" i="1"/>
  <c r="AZ196" i="1"/>
  <c r="BA196" i="1"/>
  <c r="BB196" i="1"/>
  <c r="AS197" i="1"/>
  <c r="AT197" i="1"/>
  <c r="AU197" i="1"/>
  <c r="AV197" i="1"/>
  <c r="AW197" i="1"/>
  <c r="AX197" i="1"/>
  <c r="AY197" i="1"/>
  <c r="AZ197" i="1"/>
  <c r="BA197" i="1"/>
  <c r="BB197" i="1"/>
  <c r="AS198" i="1"/>
  <c r="AT198" i="1"/>
  <c r="AU198" i="1"/>
  <c r="AV198" i="1"/>
  <c r="AW198" i="1"/>
  <c r="AX198" i="1"/>
  <c r="AY198" i="1"/>
  <c r="AZ198" i="1"/>
  <c r="BA198" i="1"/>
  <c r="BB198" i="1"/>
  <c r="AS199" i="1"/>
  <c r="AT199" i="1"/>
  <c r="AU199" i="1"/>
  <c r="AV199" i="1"/>
  <c r="AW199" i="1"/>
  <c r="AX199" i="1"/>
  <c r="AY199" i="1"/>
  <c r="AZ199" i="1"/>
  <c r="BA199" i="1"/>
  <c r="BB199" i="1"/>
  <c r="AS200" i="1"/>
  <c r="AT200" i="1"/>
  <c r="AU200" i="1"/>
  <c r="AV200" i="1"/>
  <c r="AW200" i="1"/>
  <c r="AX200" i="1"/>
  <c r="AY200" i="1"/>
  <c r="AZ200" i="1"/>
  <c r="BA200" i="1"/>
  <c r="BB200" i="1"/>
  <c r="AS201" i="1"/>
  <c r="AT201" i="1"/>
  <c r="AU201" i="1"/>
  <c r="AV201" i="1"/>
  <c r="AW201" i="1"/>
  <c r="AX201" i="1"/>
  <c r="AY201" i="1"/>
  <c r="AZ201" i="1"/>
  <c r="BA201" i="1"/>
  <c r="BB201" i="1"/>
  <c r="AS202" i="1"/>
  <c r="AT202" i="1"/>
  <c r="AU202" i="1"/>
  <c r="AV202" i="1"/>
  <c r="AW202" i="1"/>
  <c r="AX202" i="1"/>
  <c r="AY202" i="1"/>
  <c r="AZ202" i="1"/>
  <c r="BA202" i="1"/>
  <c r="BB202" i="1"/>
  <c r="AS203" i="1"/>
  <c r="AT203" i="1"/>
  <c r="AU203" i="1"/>
  <c r="AV203" i="1"/>
  <c r="AW203" i="1"/>
  <c r="AX203" i="1"/>
  <c r="AY203" i="1"/>
  <c r="AZ203" i="1"/>
  <c r="BA203" i="1"/>
  <c r="BB203" i="1"/>
  <c r="AS204" i="1"/>
  <c r="AT204" i="1"/>
  <c r="AU204" i="1"/>
  <c r="AV204" i="1"/>
  <c r="AW204" i="1"/>
  <c r="AX204" i="1"/>
  <c r="AY204" i="1"/>
  <c r="AZ204" i="1"/>
  <c r="BA204" i="1"/>
  <c r="BB204" i="1"/>
  <c r="AS205" i="1"/>
  <c r="AT205" i="1"/>
  <c r="AU205" i="1"/>
  <c r="AV205" i="1"/>
  <c r="AW205" i="1"/>
  <c r="AX205" i="1"/>
  <c r="AY205" i="1"/>
  <c r="AZ205" i="1"/>
  <c r="BA205" i="1"/>
  <c r="BB205" i="1"/>
  <c r="AS206" i="1"/>
  <c r="AT206" i="1"/>
  <c r="AU206" i="1"/>
  <c r="AV206" i="1"/>
  <c r="AW206" i="1"/>
  <c r="AX206" i="1"/>
  <c r="AY206" i="1"/>
  <c r="AZ206" i="1"/>
  <c r="BA206" i="1"/>
  <c r="BB206" i="1"/>
  <c r="AS207" i="1"/>
  <c r="AT207" i="1"/>
  <c r="AU207" i="1"/>
  <c r="AV207" i="1"/>
  <c r="AW207" i="1"/>
  <c r="AX207" i="1"/>
  <c r="AY207" i="1"/>
  <c r="AZ207" i="1"/>
  <c r="BA207" i="1"/>
  <c r="BB207" i="1"/>
  <c r="AS208" i="1"/>
  <c r="AT208" i="1"/>
  <c r="AU208" i="1"/>
  <c r="AV208" i="1"/>
  <c r="AW208" i="1"/>
  <c r="AX208" i="1"/>
  <c r="AY208" i="1"/>
  <c r="AZ208" i="1"/>
  <c r="BA208" i="1"/>
  <c r="BB208" i="1"/>
  <c r="AS209" i="1"/>
  <c r="AT209" i="1"/>
  <c r="AU209" i="1"/>
  <c r="AV209" i="1"/>
  <c r="AW209" i="1"/>
  <c r="AX209" i="1"/>
  <c r="AY209" i="1"/>
  <c r="AZ209" i="1"/>
  <c r="BA209" i="1"/>
  <c r="BB209" i="1"/>
  <c r="AS210" i="1"/>
  <c r="AT210" i="1"/>
  <c r="AU210" i="1"/>
  <c r="AV210" i="1"/>
  <c r="AW210" i="1"/>
  <c r="AX210" i="1"/>
  <c r="AY210" i="1"/>
  <c r="AZ210" i="1"/>
  <c r="BA210" i="1"/>
  <c r="BB210" i="1"/>
  <c r="AS211" i="1"/>
  <c r="AT211" i="1"/>
  <c r="AU211" i="1"/>
  <c r="AV211" i="1"/>
  <c r="AW211" i="1"/>
  <c r="AX211" i="1"/>
  <c r="AY211" i="1"/>
  <c r="AZ211" i="1"/>
  <c r="BA211" i="1"/>
  <c r="BB211" i="1"/>
  <c r="AS212" i="1"/>
  <c r="AT212" i="1"/>
  <c r="AU212" i="1"/>
  <c r="AV212" i="1"/>
  <c r="AW212" i="1"/>
  <c r="AX212" i="1"/>
  <c r="AY212" i="1"/>
  <c r="AZ212" i="1"/>
  <c r="BA212" i="1"/>
  <c r="BB212" i="1"/>
  <c r="AS213" i="1"/>
  <c r="AT213" i="1"/>
  <c r="AU213" i="1"/>
  <c r="AV213" i="1"/>
  <c r="AW213" i="1"/>
  <c r="AX213" i="1"/>
  <c r="AY213" i="1"/>
  <c r="AZ213" i="1"/>
  <c r="BA213" i="1"/>
  <c r="BB213" i="1"/>
  <c r="AS214" i="1"/>
  <c r="AT214" i="1"/>
  <c r="AU214" i="1"/>
  <c r="AV214" i="1"/>
  <c r="AW214" i="1"/>
  <c r="AX214" i="1"/>
  <c r="AY214" i="1"/>
  <c r="AZ214" i="1"/>
  <c r="BA214" i="1"/>
  <c r="BB214" i="1"/>
  <c r="AS215" i="1"/>
  <c r="AT215" i="1"/>
  <c r="AU215" i="1"/>
  <c r="AV215" i="1"/>
  <c r="AW215" i="1"/>
  <c r="AX215" i="1"/>
  <c r="AY215" i="1"/>
  <c r="AZ215" i="1"/>
  <c r="BA215" i="1"/>
  <c r="BB215" i="1"/>
  <c r="AS216" i="1"/>
  <c r="AT216" i="1"/>
  <c r="AU216" i="1"/>
  <c r="AV216" i="1"/>
  <c r="AW216" i="1"/>
  <c r="AX216" i="1"/>
  <c r="AY216" i="1"/>
  <c r="AZ216" i="1"/>
  <c r="BA216" i="1"/>
  <c r="BB216" i="1"/>
  <c r="AS217" i="1"/>
  <c r="AT217" i="1"/>
  <c r="AU217" i="1"/>
  <c r="AV217" i="1"/>
  <c r="AW217" i="1"/>
  <c r="AX217" i="1"/>
  <c r="AY217" i="1"/>
  <c r="AZ217" i="1"/>
  <c r="BA217" i="1"/>
  <c r="BB217" i="1"/>
  <c r="AS218" i="1"/>
  <c r="AT218" i="1"/>
  <c r="AU218" i="1"/>
  <c r="AV218" i="1"/>
  <c r="AW218" i="1"/>
  <c r="AX218" i="1"/>
  <c r="AY218" i="1"/>
  <c r="AZ218" i="1"/>
  <c r="BA218" i="1"/>
  <c r="BB218" i="1"/>
  <c r="AS219" i="1"/>
  <c r="AT219" i="1"/>
  <c r="AU219" i="1"/>
  <c r="AV219" i="1"/>
  <c r="AW219" i="1"/>
  <c r="AX219" i="1"/>
  <c r="AY219" i="1"/>
  <c r="AZ219" i="1"/>
  <c r="BA219" i="1"/>
  <c r="BB219" i="1"/>
  <c r="AS220" i="1"/>
  <c r="AT220" i="1"/>
  <c r="AU220" i="1"/>
  <c r="AV220" i="1"/>
  <c r="AW220" i="1"/>
  <c r="AX220" i="1"/>
  <c r="AY220" i="1"/>
  <c r="AZ220" i="1"/>
  <c r="BA220" i="1"/>
  <c r="BB220" i="1"/>
  <c r="AS221" i="1"/>
  <c r="AT221" i="1"/>
  <c r="AU221" i="1"/>
  <c r="AV221" i="1"/>
  <c r="AW221" i="1"/>
  <c r="AX221" i="1"/>
  <c r="AY221" i="1"/>
  <c r="AZ221" i="1"/>
  <c r="BA221" i="1"/>
  <c r="BB221" i="1"/>
  <c r="AS222" i="1"/>
  <c r="AT222" i="1"/>
  <c r="AU222" i="1"/>
  <c r="AV222" i="1"/>
  <c r="AW222" i="1"/>
  <c r="AX222" i="1"/>
  <c r="AY222" i="1"/>
  <c r="AZ222" i="1"/>
  <c r="BA222" i="1"/>
  <c r="BB222" i="1"/>
  <c r="AS223" i="1"/>
  <c r="AT223" i="1"/>
  <c r="AU223" i="1"/>
  <c r="AV223" i="1"/>
  <c r="AW223" i="1"/>
  <c r="AX223" i="1"/>
  <c r="AY223" i="1"/>
  <c r="AZ223" i="1"/>
  <c r="BA223" i="1"/>
  <c r="BB223" i="1"/>
  <c r="AS224" i="1"/>
  <c r="AT224" i="1"/>
  <c r="AU224" i="1"/>
  <c r="AV224" i="1"/>
  <c r="AW224" i="1"/>
  <c r="AX224" i="1"/>
  <c r="AY224" i="1"/>
  <c r="AZ224" i="1"/>
  <c r="BA224" i="1"/>
  <c r="BB224" i="1"/>
  <c r="AS225" i="1"/>
  <c r="AT225" i="1"/>
  <c r="AU225" i="1"/>
  <c r="AV225" i="1"/>
  <c r="AW225" i="1"/>
  <c r="AX225" i="1"/>
  <c r="AY225" i="1"/>
  <c r="AZ225" i="1"/>
  <c r="BA225" i="1"/>
  <c r="BB225" i="1"/>
  <c r="AS226" i="1"/>
  <c r="AT226" i="1"/>
  <c r="AU226" i="1"/>
  <c r="AV226" i="1"/>
  <c r="AW226" i="1"/>
  <c r="AX226" i="1"/>
  <c r="AY226" i="1"/>
  <c r="AZ226" i="1"/>
  <c r="BA226" i="1"/>
  <c r="BB226" i="1"/>
  <c r="AS227" i="1"/>
  <c r="AT227" i="1"/>
  <c r="AU227" i="1"/>
  <c r="AV227" i="1"/>
  <c r="AW227" i="1"/>
  <c r="AX227" i="1"/>
  <c r="AY227" i="1"/>
  <c r="AZ227" i="1"/>
  <c r="BA227" i="1"/>
  <c r="BB227" i="1"/>
  <c r="AS228" i="1"/>
  <c r="AT228" i="1"/>
  <c r="AU228" i="1"/>
  <c r="AV228" i="1"/>
  <c r="AW228" i="1"/>
  <c r="AX228" i="1"/>
  <c r="AY228" i="1"/>
  <c r="AZ228" i="1"/>
  <c r="BA228" i="1"/>
  <c r="BB228" i="1"/>
  <c r="AS229" i="1"/>
  <c r="AT229" i="1"/>
  <c r="AU229" i="1"/>
  <c r="AV229" i="1"/>
  <c r="AW229" i="1"/>
  <c r="AX229" i="1"/>
  <c r="AY229" i="1"/>
  <c r="AZ229" i="1"/>
  <c r="BA229" i="1"/>
  <c r="BB229" i="1"/>
  <c r="AS230" i="1"/>
  <c r="AT230" i="1"/>
  <c r="AU230" i="1"/>
  <c r="AV230" i="1"/>
  <c r="AW230" i="1"/>
  <c r="AX230" i="1"/>
  <c r="AY230" i="1"/>
  <c r="AZ230" i="1"/>
  <c r="BA230" i="1"/>
  <c r="BB230" i="1"/>
  <c r="AS231" i="1"/>
  <c r="AT231" i="1"/>
  <c r="AU231" i="1"/>
  <c r="AV231" i="1"/>
  <c r="AW231" i="1"/>
  <c r="AX231" i="1"/>
  <c r="AY231" i="1"/>
  <c r="AZ231" i="1"/>
  <c r="BA231" i="1"/>
  <c r="BB231" i="1"/>
  <c r="AS232" i="1"/>
  <c r="AT232" i="1"/>
  <c r="AU232" i="1"/>
  <c r="AV232" i="1"/>
  <c r="AW232" i="1"/>
  <c r="AX232" i="1"/>
  <c r="AY232" i="1"/>
  <c r="AZ232" i="1"/>
  <c r="BA232" i="1"/>
  <c r="BB232" i="1"/>
  <c r="AS233" i="1"/>
  <c r="AT233" i="1"/>
  <c r="AU233" i="1"/>
  <c r="AV233" i="1"/>
  <c r="AW233" i="1"/>
  <c r="AX233" i="1"/>
  <c r="AY233" i="1"/>
  <c r="AZ233" i="1"/>
  <c r="BA233" i="1"/>
  <c r="BB233" i="1"/>
  <c r="AS234" i="1"/>
  <c r="AT234" i="1"/>
  <c r="AU234" i="1"/>
  <c r="AV234" i="1"/>
  <c r="AW234" i="1"/>
  <c r="AX234" i="1"/>
  <c r="AY234" i="1"/>
  <c r="AZ234" i="1"/>
  <c r="BA234" i="1"/>
  <c r="BB234" i="1"/>
  <c r="AS235" i="1"/>
  <c r="AT235" i="1"/>
  <c r="AU235" i="1"/>
  <c r="AV235" i="1"/>
  <c r="AW235" i="1"/>
  <c r="AX235" i="1"/>
  <c r="AY235" i="1"/>
  <c r="AZ235" i="1"/>
  <c r="BA235" i="1"/>
  <c r="BB235" i="1"/>
  <c r="AS236" i="1"/>
  <c r="AT236" i="1"/>
  <c r="AU236" i="1"/>
  <c r="AV236" i="1"/>
  <c r="AW236" i="1"/>
  <c r="AX236" i="1"/>
  <c r="AY236" i="1"/>
  <c r="AZ236" i="1"/>
  <c r="BA236" i="1"/>
  <c r="BB236" i="1"/>
  <c r="AS237" i="1"/>
  <c r="AT237" i="1"/>
  <c r="AU237" i="1"/>
  <c r="AV237" i="1"/>
  <c r="AW237" i="1"/>
  <c r="AX237" i="1"/>
  <c r="AY237" i="1"/>
  <c r="AZ237" i="1"/>
  <c r="BA237" i="1"/>
  <c r="BB237" i="1"/>
  <c r="AS238" i="1"/>
  <c r="AT238" i="1"/>
  <c r="AU238" i="1"/>
  <c r="AV238" i="1"/>
  <c r="AW238" i="1"/>
  <c r="AX238" i="1"/>
  <c r="AY238" i="1"/>
  <c r="AZ238" i="1"/>
  <c r="BA238" i="1"/>
  <c r="BB238" i="1"/>
  <c r="AS239" i="1"/>
  <c r="AT239" i="1"/>
  <c r="AU239" i="1"/>
  <c r="AV239" i="1"/>
  <c r="AW239" i="1"/>
  <c r="AX239" i="1"/>
  <c r="AY239" i="1"/>
  <c r="AZ239" i="1"/>
  <c r="BA239" i="1"/>
  <c r="BB239" i="1"/>
  <c r="AS240" i="1"/>
  <c r="AT240" i="1"/>
  <c r="AU240" i="1"/>
  <c r="AV240" i="1"/>
  <c r="AW240" i="1"/>
  <c r="AX240" i="1"/>
  <c r="AY240" i="1"/>
  <c r="AZ240" i="1"/>
  <c r="BA240" i="1"/>
  <c r="BB240" i="1"/>
  <c r="AS241" i="1"/>
  <c r="AT241" i="1"/>
  <c r="AU241" i="1"/>
  <c r="AV241" i="1"/>
  <c r="AW241" i="1"/>
  <c r="AX241" i="1"/>
  <c r="AY241" i="1"/>
  <c r="AZ241" i="1"/>
  <c r="BA241" i="1"/>
  <c r="BB241" i="1"/>
  <c r="AS242" i="1"/>
  <c r="AT242" i="1"/>
  <c r="AU242" i="1"/>
  <c r="AV242" i="1"/>
  <c r="AW242" i="1"/>
  <c r="AX242" i="1"/>
  <c r="AY242" i="1"/>
  <c r="AZ242" i="1"/>
  <c r="BA242" i="1"/>
  <c r="BB242" i="1"/>
  <c r="AS243" i="1"/>
  <c r="AT243" i="1"/>
  <c r="AU243" i="1"/>
  <c r="AV243" i="1"/>
  <c r="AW243" i="1"/>
  <c r="AX243" i="1"/>
  <c r="AY243" i="1"/>
  <c r="AZ243" i="1"/>
  <c r="BA243" i="1"/>
  <c r="BB243" i="1"/>
  <c r="AS244" i="1"/>
  <c r="AT244" i="1"/>
  <c r="AU244" i="1"/>
  <c r="AV244" i="1"/>
  <c r="AW244" i="1"/>
  <c r="AX244" i="1"/>
  <c r="AY244" i="1"/>
  <c r="AZ244" i="1"/>
  <c r="BA244" i="1"/>
  <c r="BB244" i="1"/>
  <c r="AS245" i="1"/>
  <c r="AT245" i="1"/>
  <c r="AU245" i="1"/>
  <c r="AV245" i="1"/>
  <c r="AW245" i="1"/>
  <c r="AX245" i="1"/>
  <c r="AY245" i="1"/>
  <c r="AZ245" i="1"/>
  <c r="BA245" i="1"/>
  <c r="BB245" i="1"/>
  <c r="AS246" i="1"/>
  <c r="AT246" i="1"/>
  <c r="AU246" i="1"/>
  <c r="AV246" i="1"/>
  <c r="AW246" i="1"/>
  <c r="AX246" i="1"/>
  <c r="AY246" i="1"/>
  <c r="AZ246" i="1"/>
  <c r="BA246" i="1"/>
  <c r="BB246" i="1"/>
  <c r="AS247" i="1"/>
  <c r="AT247" i="1"/>
  <c r="AU247" i="1"/>
  <c r="AV247" i="1"/>
  <c r="AW247" i="1"/>
  <c r="AX247" i="1"/>
  <c r="AY247" i="1"/>
  <c r="AZ247" i="1"/>
  <c r="BA247" i="1"/>
  <c r="BB247" i="1"/>
  <c r="AS248" i="1"/>
  <c r="AT248" i="1"/>
  <c r="AU248" i="1"/>
  <c r="AV248" i="1"/>
  <c r="AW248" i="1"/>
  <c r="AX248" i="1"/>
  <c r="AY248" i="1"/>
  <c r="AZ248" i="1"/>
  <c r="BA248" i="1"/>
  <c r="BB248" i="1"/>
  <c r="AS249" i="1"/>
  <c r="AT249" i="1"/>
  <c r="AU249" i="1"/>
  <c r="AV249" i="1"/>
  <c r="AW249" i="1"/>
  <c r="AX249" i="1"/>
  <c r="AY249" i="1"/>
  <c r="AZ249" i="1"/>
  <c r="BA249" i="1"/>
  <c r="BB249" i="1"/>
  <c r="AS250" i="1"/>
  <c r="AT250" i="1"/>
  <c r="AU250" i="1"/>
  <c r="AV250" i="1"/>
  <c r="AW250" i="1"/>
  <c r="AX250" i="1"/>
  <c r="AY250" i="1"/>
  <c r="AZ250" i="1"/>
  <c r="BA250" i="1"/>
  <c r="BB250" i="1"/>
  <c r="AS251" i="1"/>
  <c r="AT251" i="1"/>
  <c r="AU251" i="1"/>
  <c r="AV251" i="1"/>
  <c r="AW251" i="1"/>
  <c r="AX251" i="1"/>
  <c r="AY251" i="1"/>
  <c r="AZ251" i="1"/>
  <c r="BA251" i="1"/>
  <c r="BB251" i="1"/>
  <c r="AS252" i="1"/>
  <c r="AT252" i="1"/>
  <c r="AU252" i="1"/>
  <c r="AV252" i="1"/>
  <c r="AW252" i="1"/>
  <c r="AX252" i="1"/>
  <c r="AY252" i="1"/>
  <c r="AZ252" i="1"/>
  <c r="BA252" i="1"/>
  <c r="BB252" i="1"/>
  <c r="AS253" i="1"/>
  <c r="AT253" i="1"/>
  <c r="AU253" i="1"/>
  <c r="AV253" i="1"/>
  <c r="AW253" i="1"/>
  <c r="AX253" i="1"/>
  <c r="AY253" i="1"/>
  <c r="AZ253" i="1"/>
  <c r="BA253" i="1"/>
  <c r="BB253" i="1"/>
  <c r="AS254" i="1"/>
  <c r="AT254" i="1"/>
  <c r="AU254" i="1"/>
  <c r="AV254" i="1"/>
  <c r="AW254" i="1"/>
  <c r="AX254" i="1"/>
  <c r="AY254" i="1"/>
  <c r="AZ254" i="1"/>
  <c r="BA254" i="1"/>
  <c r="BB254" i="1"/>
  <c r="AS255" i="1"/>
  <c r="AT255" i="1"/>
  <c r="AU255" i="1"/>
  <c r="AV255" i="1"/>
  <c r="AW255" i="1"/>
  <c r="AX255" i="1"/>
  <c r="AY255" i="1"/>
  <c r="AZ255" i="1"/>
  <c r="BA255" i="1"/>
  <c r="BB255" i="1"/>
  <c r="AS256" i="1"/>
  <c r="AT256" i="1"/>
  <c r="AU256" i="1"/>
  <c r="AV256" i="1"/>
  <c r="AW256" i="1"/>
  <c r="AX256" i="1"/>
  <c r="AY256" i="1"/>
  <c r="AZ256" i="1"/>
  <c r="BA256" i="1"/>
  <c r="BB256" i="1"/>
  <c r="AS257" i="1"/>
  <c r="AT257" i="1"/>
  <c r="AU257" i="1"/>
  <c r="AV257" i="1"/>
  <c r="AW257" i="1"/>
  <c r="AX257" i="1"/>
  <c r="AY257" i="1"/>
  <c r="AZ257" i="1"/>
  <c r="BA257" i="1"/>
  <c r="BB257" i="1"/>
  <c r="AS258" i="1"/>
  <c r="AT258" i="1"/>
  <c r="AU258" i="1"/>
  <c r="AV258" i="1"/>
  <c r="AW258" i="1"/>
  <c r="AX258" i="1"/>
  <c r="AY258" i="1"/>
  <c r="AZ258" i="1"/>
  <c r="BA258" i="1"/>
  <c r="BB258" i="1"/>
  <c r="AS259" i="1"/>
  <c r="AT259" i="1"/>
  <c r="AU259" i="1"/>
  <c r="AV259" i="1"/>
  <c r="AW259" i="1"/>
  <c r="AX259" i="1"/>
  <c r="AY259" i="1"/>
  <c r="AZ259" i="1"/>
  <c r="BA259" i="1"/>
  <c r="BB259" i="1"/>
  <c r="AS260" i="1"/>
  <c r="AT260" i="1"/>
  <c r="AU260" i="1"/>
  <c r="AV260" i="1"/>
  <c r="AW260" i="1"/>
  <c r="AX260" i="1"/>
  <c r="AY260" i="1"/>
  <c r="AZ260" i="1"/>
  <c r="BA260" i="1"/>
  <c r="BB260" i="1"/>
  <c r="AS261" i="1"/>
  <c r="AT261" i="1"/>
  <c r="AU261" i="1"/>
  <c r="AV261" i="1"/>
  <c r="AW261" i="1"/>
  <c r="AX261" i="1"/>
  <c r="AY261" i="1"/>
  <c r="AZ261" i="1"/>
  <c r="BA261" i="1"/>
  <c r="BB261" i="1"/>
  <c r="AS262" i="1"/>
  <c r="AT262" i="1"/>
  <c r="AU262" i="1"/>
  <c r="AV262" i="1"/>
  <c r="AW262" i="1"/>
  <c r="AX262" i="1"/>
  <c r="AY262" i="1"/>
  <c r="AZ262" i="1"/>
  <c r="BA262" i="1"/>
  <c r="BB262" i="1"/>
  <c r="AS263" i="1"/>
  <c r="AT263" i="1"/>
  <c r="AU263" i="1"/>
  <c r="AV263" i="1"/>
  <c r="AW263" i="1"/>
  <c r="AX263" i="1"/>
  <c r="AY263" i="1"/>
  <c r="AZ263" i="1"/>
  <c r="BA263" i="1"/>
  <c r="BB263" i="1"/>
  <c r="AS264" i="1"/>
  <c r="AT264" i="1"/>
  <c r="AU264" i="1"/>
  <c r="AV264" i="1"/>
  <c r="AW264" i="1"/>
  <c r="AX264" i="1"/>
  <c r="AY264" i="1"/>
  <c r="AZ264" i="1"/>
  <c r="BA264" i="1"/>
  <c r="BB264" i="1"/>
  <c r="AS265" i="1"/>
  <c r="AT265" i="1"/>
  <c r="AU265" i="1"/>
  <c r="AV265" i="1"/>
  <c r="AW265" i="1"/>
  <c r="AX265" i="1"/>
  <c r="AY265" i="1"/>
  <c r="AZ265" i="1"/>
  <c r="BA265" i="1"/>
  <c r="BB265" i="1"/>
  <c r="AS266" i="1"/>
  <c r="AT266" i="1"/>
  <c r="AU266" i="1"/>
  <c r="AV266" i="1"/>
  <c r="AW266" i="1"/>
  <c r="AX266" i="1"/>
  <c r="AY266" i="1"/>
  <c r="AZ266" i="1"/>
  <c r="BA266" i="1"/>
  <c r="BB266" i="1"/>
  <c r="AS267" i="1"/>
  <c r="AT267" i="1"/>
  <c r="AU267" i="1"/>
  <c r="AV267" i="1"/>
  <c r="AW267" i="1"/>
  <c r="AX267" i="1"/>
  <c r="AY267" i="1"/>
  <c r="AZ267" i="1"/>
  <c r="BA267" i="1"/>
  <c r="BB267" i="1"/>
  <c r="AS268" i="1"/>
  <c r="AT268" i="1"/>
  <c r="AU268" i="1"/>
  <c r="AV268" i="1"/>
  <c r="AW268" i="1"/>
  <c r="AX268" i="1"/>
  <c r="AY268" i="1"/>
  <c r="AZ268" i="1"/>
  <c r="BA268" i="1"/>
  <c r="BB268" i="1"/>
  <c r="AS269" i="1"/>
  <c r="AT269" i="1"/>
  <c r="AU269" i="1"/>
  <c r="AV269" i="1"/>
  <c r="AW269" i="1"/>
  <c r="AX269" i="1"/>
  <c r="AY269" i="1"/>
  <c r="AZ269" i="1"/>
  <c r="BA269" i="1"/>
  <c r="BB269" i="1"/>
  <c r="AS270" i="1"/>
  <c r="AT270" i="1"/>
  <c r="AU270" i="1"/>
  <c r="AV270" i="1"/>
  <c r="AW270" i="1"/>
  <c r="AX270" i="1"/>
  <c r="AY270" i="1"/>
  <c r="AZ270" i="1"/>
  <c r="BA270" i="1"/>
  <c r="BB270" i="1"/>
  <c r="AS271" i="1"/>
  <c r="AT271" i="1"/>
  <c r="AU271" i="1"/>
  <c r="AV271" i="1"/>
  <c r="AW271" i="1"/>
  <c r="AX271" i="1"/>
  <c r="AY271" i="1"/>
  <c r="AZ271" i="1"/>
  <c r="BA271" i="1"/>
  <c r="BB271" i="1"/>
  <c r="AS272" i="1"/>
  <c r="AT272" i="1"/>
  <c r="AU272" i="1"/>
  <c r="AV272" i="1"/>
  <c r="AW272" i="1"/>
  <c r="AX272" i="1"/>
  <c r="AY272" i="1"/>
  <c r="AZ272" i="1"/>
  <c r="BA272" i="1"/>
  <c r="BB272" i="1"/>
  <c r="AS273" i="1"/>
  <c r="AT273" i="1"/>
  <c r="AU273" i="1"/>
  <c r="AV273" i="1"/>
  <c r="AW273" i="1"/>
  <c r="AX273" i="1"/>
  <c r="AY273" i="1"/>
  <c r="AZ273" i="1"/>
  <c r="BA273" i="1"/>
  <c r="BB273" i="1"/>
  <c r="AS274" i="1"/>
  <c r="AT274" i="1"/>
  <c r="AU274" i="1"/>
  <c r="AV274" i="1"/>
  <c r="AW274" i="1"/>
  <c r="AX274" i="1"/>
  <c r="AY274" i="1"/>
  <c r="AZ274" i="1"/>
  <c r="BA274" i="1"/>
  <c r="BB274" i="1"/>
  <c r="AS275" i="1"/>
  <c r="AT275" i="1"/>
  <c r="AU275" i="1"/>
  <c r="AV275" i="1"/>
  <c r="AW275" i="1"/>
  <c r="AX275" i="1"/>
  <c r="AY275" i="1"/>
  <c r="AZ275" i="1"/>
  <c r="BA275" i="1"/>
  <c r="BB275" i="1"/>
  <c r="AS276" i="1"/>
  <c r="AT276" i="1"/>
  <c r="AU276" i="1"/>
  <c r="AV276" i="1"/>
  <c r="AW276" i="1"/>
  <c r="AX276" i="1"/>
  <c r="AY276" i="1"/>
  <c r="AZ276" i="1"/>
  <c r="BA276" i="1"/>
  <c r="BB276" i="1"/>
  <c r="AS277" i="1"/>
  <c r="AT277" i="1"/>
  <c r="AU277" i="1"/>
  <c r="AV277" i="1"/>
  <c r="AW277" i="1"/>
  <c r="AX277" i="1"/>
  <c r="AY277" i="1"/>
  <c r="AZ277" i="1"/>
  <c r="BA277" i="1"/>
  <c r="BB277" i="1"/>
  <c r="AS278" i="1"/>
  <c r="AT278" i="1"/>
  <c r="AU278" i="1"/>
  <c r="AV278" i="1"/>
  <c r="AW278" i="1"/>
  <c r="AX278" i="1"/>
  <c r="AY278" i="1"/>
  <c r="AZ278" i="1"/>
  <c r="BA278" i="1"/>
  <c r="BB278" i="1"/>
  <c r="AS279" i="1"/>
  <c r="AT279" i="1"/>
  <c r="AU279" i="1"/>
  <c r="AV279" i="1"/>
  <c r="AW279" i="1"/>
  <c r="AX279" i="1"/>
  <c r="AY279" i="1"/>
  <c r="AZ279" i="1"/>
  <c r="BA279" i="1"/>
  <c r="BB279" i="1"/>
  <c r="AS280" i="1"/>
  <c r="AT280" i="1"/>
  <c r="AU280" i="1"/>
  <c r="AV280" i="1"/>
  <c r="AW280" i="1"/>
  <c r="AX280" i="1"/>
  <c r="AY280" i="1"/>
  <c r="AZ280" i="1"/>
  <c r="BA280" i="1"/>
  <c r="BB280" i="1"/>
  <c r="AS281" i="1"/>
  <c r="AT281" i="1"/>
  <c r="AU281" i="1"/>
  <c r="AV281" i="1"/>
  <c r="AW281" i="1"/>
  <c r="AX281" i="1"/>
  <c r="AY281" i="1"/>
  <c r="AZ281" i="1"/>
  <c r="BA281" i="1"/>
  <c r="BB281" i="1"/>
  <c r="AS282" i="1"/>
  <c r="AT282" i="1"/>
  <c r="AU282" i="1"/>
  <c r="AV282" i="1"/>
  <c r="AW282" i="1"/>
  <c r="AX282" i="1"/>
  <c r="AY282" i="1"/>
  <c r="AZ282" i="1"/>
  <c r="BA282" i="1"/>
  <c r="BB282" i="1"/>
  <c r="AS283" i="1"/>
  <c r="AT283" i="1"/>
  <c r="AU283" i="1"/>
  <c r="AV283" i="1"/>
  <c r="AW283" i="1"/>
  <c r="AX283" i="1"/>
  <c r="AY283" i="1"/>
  <c r="AZ283" i="1"/>
  <c r="BA283" i="1"/>
  <c r="BB283" i="1"/>
  <c r="AS284" i="1"/>
  <c r="AT284" i="1"/>
  <c r="AU284" i="1"/>
  <c r="AV284" i="1"/>
  <c r="AW284" i="1"/>
  <c r="AX284" i="1"/>
  <c r="AY284" i="1"/>
  <c r="AZ284" i="1"/>
  <c r="BA284" i="1"/>
  <c r="BB284" i="1"/>
  <c r="AS285" i="1"/>
  <c r="AT285" i="1"/>
  <c r="AU285" i="1"/>
  <c r="AV285" i="1"/>
  <c r="AW285" i="1"/>
  <c r="AX285" i="1"/>
  <c r="AY285" i="1"/>
  <c r="AZ285" i="1"/>
  <c r="BA285" i="1"/>
  <c r="BB285" i="1"/>
  <c r="AS286" i="1"/>
  <c r="AT286" i="1"/>
  <c r="AU286" i="1"/>
  <c r="AV286" i="1"/>
  <c r="AW286" i="1"/>
  <c r="AX286" i="1"/>
  <c r="AY286" i="1"/>
  <c r="AZ286" i="1"/>
  <c r="BA286" i="1"/>
  <c r="BB286" i="1"/>
  <c r="AS287" i="1"/>
  <c r="AT287" i="1"/>
  <c r="AU287" i="1"/>
  <c r="AV287" i="1"/>
  <c r="AW287" i="1"/>
  <c r="AX287" i="1"/>
  <c r="AY287" i="1"/>
  <c r="AZ287" i="1"/>
  <c r="BA287" i="1"/>
  <c r="BB287" i="1"/>
  <c r="AS288" i="1"/>
  <c r="AT288" i="1"/>
  <c r="AU288" i="1"/>
  <c r="AV288" i="1"/>
  <c r="AW288" i="1"/>
  <c r="AX288" i="1"/>
  <c r="AY288" i="1"/>
  <c r="AZ288" i="1"/>
  <c r="BA288" i="1"/>
  <c r="BB288" i="1"/>
  <c r="AS289" i="1"/>
  <c r="AT289" i="1"/>
  <c r="AU289" i="1"/>
  <c r="AV289" i="1"/>
  <c r="AW289" i="1"/>
  <c r="AX289" i="1"/>
  <c r="AY289" i="1"/>
  <c r="AZ289" i="1"/>
  <c r="BA289" i="1"/>
  <c r="BB289" i="1"/>
  <c r="AS290" i="1"/>
  <c r="AT290" i="1"/>
  <c r="AU290" i="1"/>
  <c r="AV290" i="1"/>
  <c r="AW290" i="1"/>
  <c r="AX290" i="1"/>
  <c r="AY290" i="1"/>
  <c r="AZ290" i="1"/>
  <c r="BA290" i="1"/>
  <c r="BB290" i="1"/>
  <c r="AS291" i="1"/>
  <c r="AT291" i="1"/>
  <c r="AU291" i="1"/>
  <c r="AV291" i="1"/>
  <c r="AW291" i="1"/>
  <c r="AX291" i="1"/>
  <c r="AY291" i="1"/>
  <c r="AZ291" i="1"/>
  <c r="BA291" i="1"/>
  <c r="BB291" i="1"/>
  <c r="AS292" i="1"/>
  <c r="AT292" i="1"/>
  <c r="AU292" i="1"/>
  <c r="AV292" i="1"/>
  <c r="AW292" i="1"/>
  <c r="AX292" i="1"/>
  <c r="AY292" i="1"/>
  <c r="AZ292" i="1"/>
  <c r="BA292" i="1"/>
  <c r="BB292" i="1"/>
  <c r="AS293" i="1"/>
  <c r="AT293" i="1"/>
  <c r="AU293" i="1"/>
  <c r="AV293" i="1"/>
  <c r="AW293" i="1"/>
  <c r="AX293" i="1"/>
  <c r="AY293" i="1"/>
  <c r="AZ293" i="1"/>
  <c r="BA293" i="1"/>
  <c r="BB293" i="1"/>
  <c r="AS294" i="1"/>
  <c r="AT294" i="1"/>
  <c r="AU294" i="1"/>
  <c r="AV294" i="1"/>
  <c r="AW294" i="1"/>
  <c r="AX294" i="1"/>
  <c r="AY294" i="1"/>
  <c r="AZ294" i="1"/>
  <c r="BA294" i="1"/>
  <c r="BB294" i="1"/>
  <c r="AS295" i="1"/>
  <c r="AT295" i="1"/>
  <c r="AU295" i="1"/>
  <c r="AV295" i="1"/>
  <c r="AW295" i="1"/>
  <c r="AX295" i="1"/>
  <c r="AY295" i="1"/>
  <c r="AZ295" i="1"/>
  <c r="BA295" i="1"/>
  <c r="BB295" i="1"/>
  <c r="AS296" i="1"/>
  <c r="AT296" i="1"/>
  <c r="AU296" i="1"/>
  <c r="AV296" i="1"/>
  <c r="AW296" i="1"/>
  <c r="AX296" i="1"/>
  <c r="AY296" i="1"/>
  <c r="AZ296" i="1"/>
  <c r="BA296" i="1"/>
  <c r="BB296" i="1"/>
  <c r="AS297" i="1"/>
  <c r="AT297" i="1"/>
  <c r="AU297" i="1"/>
  <c r="AV297" i="1"/>
  <c r="AW297" i="1"/>
  <c r="AX297" i="1"/>
  <c r="AY297" i="1"/>
  <c r="AZ297" i="1"/>
  <c r="BA297" i="1"/>
  <c r="BB297" i="1"/>
  <c r="AS298" i="1"/>
  <c r="AT298" i="1"/>
  <c r="AU298" i="1"/>
  <c r="AV298" i="1"/>
  <c r="AW298" i="1"/>
  <c r="AX298" i="1"/>
  <c r="AY298" i="1"/>
  <c r="AZ298" i="1"/>
  <c r="BA298" i="1"/>
  <c r="BB298" i="1"/>
  <c r="AS299" i="1"/>
  <c r="AT299" i="1"/>
  <c r="AU299" i="1"/>
  <c r="AV299" i="1"/>
  <c r="AW299" i="1"/>
  <c r="AX299" i="1"/>
  <c r="AY299" i="1"/>
  <c r="AZ299" i="1"/>
  <c r="BA299" i="1"/>
  <c r="BB299" i="1"/>
  <c r="AS300" i="1"/>
  <c r="AT300" i="1"/>
  <c r="AU300" i="1"/>
  <c r="AV300" i="1"/>
  <c r="AW300" i="1"/>
  <c r="AX300" i="1"/>
  <c r="AY300" i="1"/>
  <c r="AZ300" i="1"/>
  <c r="BA300" i="1"/>
  <c r="BB300" i="1"/>
  <c r="AS301" i="1"/>
  <c r="AT301" i="1"/>
  <c r="AU301" i="1"/>
  <c r="AV301" i="1"/>
  <c r="AW301" i="1"/>
  <c r="AX301" i="1"/>
  <c r="AY301" i="1"/>
  <c r="AZ301" i="1"/>
  <c r="BA301" i="1"/>
  <c r="BB301" i="1"/>
  <c r="AS302" i="1"/>
  <c r="AT302" i="1"/>
  <c r="AU302" i="1"/>
  <c r="AV302" i="1"/>
  <c r="AW302" i="1"/>
  <c r="AX302" i="1"/>
  <c r="AY302" i="1"/>
  <c r="AZ302" i="1"/>
  <c r="BA302" i="1"/>
  <c r="BB302" i="1"/>
  <c r="AS303" i="1"/>
  <c r="AT303" i="1"/>
  <c r="AU303" i="1"/>
  <c r="AV303" i="1"/>
  <c r="AW303" i="1"/>
  <c r="AX303" i="1"/>
  <c r="AY303" i="1"/>
  <c r="AZ303" i="1"/>
  <c r="BA303" i="1"/>
  <c r="BB303" i="1"/>
  <c r="AS304" i="1"/>
  <c r="AT304" i="1"/>
  <c r="AU304" i="1"/>
  <c r="AV304" i="1"/>
  <c r="AW304" i="1"/>
  <c r="AX304" i="1"/>
  <c r="AY304" i="1"/>
  <c r="AZ304" i="1"/>
  <c r="BA304" i="1"/>
  <c r="BB304" i="1"/>
  <c r="AS305" i="1"/>
  <c r="AT305" i="1"/>
  <c r="AU305" i="1"/>
  <c r="AV305" i="1"/>
  <c r="AW305" i="1"/>
  <c r="AX305" i="1"/>
  <c r="AY305" i="1"/>
  <c r="AZ305" i="1"/>
  <c r="BA305" i="1"/>
  <c r="BB305" i="1"/>
  <c r="AS306" i="1"/>
  <c r="AT306" i="1"/>
  <c r="AU306" i="1"/>
  <c r="AV306" i="1"/>
  <c r="AW306" i="1"/>
  <c r="AX306" i="1"/>
  <c r="AY306" i="1"/>
  <c r="AZ306" i="1"/>
  <c r="BA306" i="1"/>
  <c r="BB306" i="1"/>
  <c r="AS307" i="1"/>
  <c r="AT307" i="1"/>
  <c r="AU307" i="1"/>
  <c r="AV307" i="1"/>
  <c r="AW307" i="1"/>
  <c r="AX307" i="1"/>
  <c r="AY307" i="1"/>
  <c r="AZ307" i="1"/>
  <c r="BA307" i="1"/>
  <c r="BB307" i="1"/>
  <c r="AS308" i="1"/>
  <c r="AT308" i="1"/>
  <c r="AU308" i="1"/>
  <c r="AV308" i="1"/>
  <c r="AW308" i="1"/>
  <c r="AX308" i="1"/>
  <c r="AY308" i="1"/>
  <c r="AZ308" i="1"/>
  <c r="BA308" i="1"/>
  <c r="BB308" i="1"/>
  <c r="AS309" i="1"/>
  <c r="AT309" i="1"/>
  <c r="AU309" i="1"/>
  <c r="AV309" i="1"/>
  <c r="AW309" i="1"/>
  <c r="AX309" i="1"/>
  <c r="AY309" i="1"/>
  <c r="AZ309" i="1"/>
  <c r="BA309" i="1"/>
  <c r="BB309" i="1"/>
  <c r="AS2" i="1"/>
  <c r="AT2" i="1"/>
  <c r="AU2" i="1"/>
  <c r="AV2" i="1"/>
  <c r="AW2" i="1"/>
  <c r="AX2" i="1"/>
  <c r="BB2" i="1"/>
  <c r="AF2" i="1"/>
  <c r="AG3" i="1"/>
  <c r="AH3" i="1"/>
  <c r="AI3" i="1"/>
  <c r="AJ3" i="1"/>
  <c r="AK3" i="1"/>
  <c r="AL3" i="1"/>
  <c r="AM3" i="1"/>
  <c r="AN3" i="1"/>
  <c r="AO3" i="1"/>
  <c r="AG4" i="1"/>
  <c r="AH4" i="1"/>
  <c r="AI4" i="1"/>
  <c r="AJ4" i="1"/>
  <c r="AK4" i="1"/>
  <c r="AL4" i="1"/>
  <c r="AM4" i="1"/>
  <c r="AN4" i="1"/>
  <c r="AO4" i="1"/>
  <c r="AG5" i="1"/>
  <c r="AH5" i="1"/>
  <c r="AI5" i="1"/>
  <c r="AJ5" i="1"/>
  <c r="AK5" i="1"/>
  <c r="AL5" i="1"/>
  <c r="AM5" i="1"/>
  <c r="AN5" i="1"/>
  <c r="AO5" i="1"/>
  <c r="AG6" i="1"/>
  <c r="AH6" i="1"/>
  <c r="AI6" i="1"/>
  <c r="AJ6" i="1"/>
  <c r="AK6" i="1"/>
  <c r="AL6" i="1"/>
  <c r="AM6" i="1"/>
  <c r="AN6" i="1"/>
  <c r="AO6" i="1"/>
  <c r="AG7" i="1"/>
  <c r="AH7" i="1"/>
  <c r="AI7" i="1"/>
  <c r="AJ7" i="1"/>
  <c r="AK7" i="1"/>
  <c r="AL7" i="1"/>
  <c r="AM7" i="1"/>
  <c r="AN7" i="1"/>
  <c r="AO7" i="1"/>
  <c r="AG8" i="1"/>
  <c r="AH8" i="1"/>
  <c r="AI8" i="1"/>
  <c r="AJ8" i="1"/>
  <c r="AK8" i="1"/>
  <c r="AL8" i="1"/>
  <c r="AM8" i="1"/>
  <c r="AN8" i="1"/>
  <c r="AO8" i="1"/>
  <c r="AG9" i="1"/>
  <c r="AH9" i="1"/>
  <c r="AI9" i="1"/>
  <c r="AJ9" i="1"/>
  <c r="AK9" i="1"/>
  <c r="AL9" i="1"/>
  <c r="AM9" i="1"/>
  <c r="AN9" i="1"/>
  <c r="AO9" i="1"/>
  <c r="AG10" i="1"/>
  <c r="AH10" i="1"/>
  <c r="AI10" i="1"/>
  <c r="AJ10" i="1"/>
  <c r="AK10" i="1"/>
  <c r="AL10" i="1"/>
  <c r="AM10" i="1"/>
  <c r="AN10" i="1"/>
  <c r="AO10" i="1"/>
  <c r="AG11" i="1"/>
  <c r="AH11" i="1"/>
  <c r="AI11" i="1"/>
  <c r="AJ11" i="1"/>
  <c r="AK11" i="1"/>
  <c r="AL11" i="1"/>
  <c r="AM11" i="1"/>
  <c r="AN11" i="1"/>
  <c r="AO11" i="1"/>
  <c r="AG12" i="1"/>
  <c r="AH12" i="1"/>
  <c r="AI12" i="1"/>
  <c r="AJ12" i="1"/>
  <c r="AK12" i="1"/>
  <c r="AL12" i="1"/>
  <c r="AM12" i="1"/>
  <c r="AN12" i="1"/>
  <c r="AO12" i="1"/>
  <c r="AG13" i="1"/>
  <c r="AH13" i="1"/>
  <c r="AI13" i="1"/>
  <c r="AJ13" i="1"/>
  <c r="AK13" i="1"/>
  <c r="AL13" i="1"/>
  <c r="AM13" i="1"/>
  <c r="AN13" i="1"/>
  <c r="AO13" i="1"/>
  <c r="AG14" i="1"/>
  <c r="AH14" i="1"/>
  <c r="AI14" i="1"/>
  <c r="AJ14" i="1"/>
  <c r="AK14" i="1"/>
  <c r="AL14" i="1"/>
  <c r="AM14" i="1"/>
  <c r="AN14" i="1"/>
  <c r="AO14" i="1"/>
  <c r="AG15" i="1"/>
  <c r="AH15" i="1"/>
  <c r="AI15" i="1"/>
  <c r="AJ15" i="1"/>
  <c r="AK15" i="1"/>
  <c r="AL15" i="1"/>
  <c r="AM15" i="1"/>
  <c r="AN15" i="1"/>
  <c r="AO15" i="1"/>
  <c r="AG16" i="1"/>
  <c r="AH16" i="1"/>
  <c r="AI16" i="1"/>
  <c r="AJ16" i="1"/>
  <c r="AK16" i="1"/>
  <c r="AL16" i="1"/>
  <c r="AM16" i="1"/>
  <c r="AN16" i="1"/>
  <c r="AO16" i="1"/>
  <c r="AG17" i="1"/>
  <c r="AH17" i="1"/>
  <c r="AI17" i="1"/>
  <c r="AJ17" i="1"/>
  <c r="AK17" i="1"/>
  <c r="AL17" i="1"/>
  <c r="AM17" i="1"/>
  <c r="AN17" i="1"/>
  <c r="AO17" i="1"/>
  <c r="AG18" i="1"/>
  <c r="AH18" i="1"/>
  <c r="AI18" i="1"/>
  <c r="AJ18" i="1"/>
  <c r="AK18" i="1"/>
  <c r="AL18" i="1"/>
  <c r="AM18" i="1"/>
  <c r="AN18" i="1"/>
  <c r="AO18" i="1"/>
  <c r="AG19" i="1"/>
  <c r="AH19" i="1"/>
  <c r="AI19" i="1"/>
  <c r="AJ19" i="1"/>
  <c r="AK19" i="1"/>
  <c r="AL19" i="1"/>
  <c r="AM19" i="1"/>
  <c r="AN19" i="1"/>
  <c r="AO19" i="1"/>
  <c r="AG20" i="1"/>
  <c r="AH20" i="1"/>
  <c r="AI20" i="1"/>
  <c r="AJ20" i="1"/>
  <c r="AK20" i="1"/>
  <c r="AL20" i="1"/>
  <c r="AM20" i="1"/>
  <c r="AN20" i="1"/>
  <c r="AO20" i="1"/>
  <c r="AG21" i="1"/>
  <c r="AH21" i="1"/>
  <c r="AI21" i="1"/>
  <c r="AJ21" i="1"/>
  <c r="AK21" i="1"/>
  <c r="AL21" i="1"/>
  <c r="AM21" i="1"/>
  <c r="AN21" i="1"/>
  <c r="AO21" i="1"/>
  <c r="AG22" i="1"/>
  <c r="AH22" i="1"/>
  <c r="AI22" i="1"/>
  <c r="AJ22" i="1"/>
  <c r="AK22" i="1"/>
  <c r="AL22" i="1"/>
  <c r="AM22" i="1"/>
  <c r="AN22" i="1"/>
  <c r="AO22" i="1"/>
  <c r="AG23" i="1"/>
  <c r="AH23" i="1"/>
  <c r="AI23" i="1"/>
  <c r="AJ23" i="1"/>
  <c r="AK23" i="1"/>
  <c r="AL23" i="1"/>
  <c r="AM23" i="1"/>
  <c r="AN23" i="1"/>
  <c r="AO23" i="1"/>
  <c r="AG24" i="1"/>
  <c r="AH24" i="1"/>
  <c r="AI24" i="1"/>
  <c r="AJ24" i="1"/>
  <c r="AK24" i="1"/>
  <c r="AL24" i="1"/>
  <c r="AM24" i="1"/>
  <c r="AN24" i="1"/>
  <c r="AO24" i="1"/>
  <c r="AG25" i="1"/>
  <c r="AH25" i="1"/>
  <c r="AI25" i="1"/>
  <c r="AJ25" i="1"/>
  <c r="AK25" i="1"/>
  <c r="AL25" i="1"/>
  <c r="AM25" i="1"/>
  <c r="AN25" i="1"/>
  <c r="AO25" i="1"/>
  <c r="AG26" i="1"/>
  <c r="AH26" i="1"/>
  <c r="AI26" i="1"/>
  <c r="AJ26" i="1"/>
  <c r="AK26" i="1"/>
  <c r="AL26" i="1"/>
  <c r="AM26" i="1"/>
  <c r="AN26" i="1"/>
  <c r="AO26" i="1"/>
  <c r="AG27" i="1"/>
  <c r="AH27" i="1"/>
  <c r="AI27" i="1"/>
  <c r="AJ27" i="1"/>
  <c r="AK27" i="1"/>
  <c r="AL27" i="1"/>
  <c r="AM27" i="1"/>
  <c r="AN27" i="1"/>
  <c r="AO27" i="1"/>
  <c r="AG28" i="1"/>
  <c r="AH28" i="1"/>
  <c r="AI28" i="1"/>
  <c r="AJ28" i="1"/>
  <c r="AK28" i="1"/>
  <c r="AL28" i="1"/>
  <c r="AM28" i="1"/>
  <c r="AN28" i="1"/>
  <c r="AO28" i="1"/>
  <c r="AG29" i="1"/>
  <c r="AH29" i="1"/>
  <c r="AI29" i="1"/>
  <c r="AJ29" i="1"/>
  <c r="AK29" i="1"/>
  <c r="AL29" i="1"/>
  <c r="AM29" i="1"/>
  <c r="AN29" i="1"/>
  <c r="AO29" i="1"/>
  <c r="AG30" i="1"/>
  <c r="AH30" i="1"/>
  <c r="AI30" i="1"/>
  <c r="AJ30" i="1"/>
  <c r="AK30" i="1"/>
  <c r="AL30" i="1"/>
  <c r="AM30" i="1"/>
  <c r="AN30" i="1"/>
  <c r="AO30" i="1"/>
  <c r="AG31" i="1"/>
  <c r="AH31" i="1"/>
  <c r="AI31" i="1"/>
  <c r="AJ31" i="1"/>
  <c r="AK31" i="1"/>
  <c r="AL31" i="1"/>
  <c r="AM31" i="1"/>
  <c r="AN31" i="1"/>
  <c r="AO31" i="1"/>
  <c r="AG32" i="1"/>
  <c r="AH32" i="1"/>
  <c r="AI32" i="1"/>
  <c r="AJ32" i="1"/>
  <c r="AK32" i="1"/>
  <c r="AL32" i="1"/>
  <c r="AM32" i="1"/>
  <c r="AN32" i="1"/>
  <c r="AO32" i="1"/>
  <c r="AG33" i="1"/>
  <c r="AH33" i="1"/>
  <c r="AI33" i="1"/>
  <c r="AJ33" i="1"/>
  <c r="AK33" i="1"/>
  <c r="AL33" i="1"/>
  <c r="AM33" i="1"/>
  <c r="AN33" i="1"/>
  <c r="AO33" i="1"/>
  <c r="AG34" i="1"/>
  <c r="AH34" i="1"/>
  <c r="AI34" i="1"/>
  <c r="AJ34" i="1"/>
  <c r="AK34" i="1"/>
  <c r="AL34" i="1"/>
  <c r="AM34" i="1"/>
  <c r="AN34" i="1"/>
  <c r="AO34" i="1"/>
  <c r="AG35" i="1"/>
  <c r="AH35" i="1"/>
  <c r="AI35" i="1"/>
  <c r="AJ35" i="1"/>
  <c r="AK35" i="1"/>
  <c r="AL35" i="1"/>
  <c r="AM35" i="1"/>
  <c r="AN35" i="1"/>
  <c r="AO35" i="1"/>
  <c r="AG36" i="1"/>
  <c r="AH36" i="1"/>
  <c r="AI36" i="1"/>
  <c r="AJ36" i="1"/>
  <c r="AK36" i="1"/>
  <c r="AL36" i="1"/>
  <c r="AM36" i="1"/>
  <c r="AN36" i="1"/>
  <c r="AO36" i="1"/>
  <c r="AG37" i="1"/>
  <c r="AH37" i="1"/>
  <c r="AI37" i="1"/>
  <c r="AJ37" i="1"/>
  <c r="AK37" i="1"/>
  <c r="AL37" i="1"/>
  <c r="AM37" i="1"/>
  <c r="AN37" i="1"/>
  <c r="AO37" i="1"/>
  <c r="AG38" i="1"/>
  <c r="AH38" i="1"/>
  <c r="AI38" i="1"/>
  <c r="AJ38" i="1"/>
  <c r="AK38" i="1"/>
  <c r="AL38" i="1"/>
  <c r="AM38" i="1"/>
  <c r="AN38" i="1"/>
  <c r="AO38" i="1"/>
  <c r="AG39" i="1"/>
  <c r="AH39" i="1"/>
  <c r="AI39" i="1"/>
  <c r="AJ39" i="1"/>
  <c r="AK39" i="1"/>
  <c r="AL39" i="1"/>
  <c r="AM39" i="1"/>
  <c r="AN39" i="1"/>
  <c r="AO39" i="1"/>
  <c r="AG40" i="1"/>
  <c r="AH40" i="1"/>
  <c r="AI40" i="1"/>
  <c r="AJ40" i="1"/>
  <c r="AK40" i="1"/>
  <c r="AL40" i="1"/>
  <c r="AM40" i="1"/>
  <c r="AN40" i="1"/>
  <c r="AO40" i="1"/>
  <c r="AG41" i="1"/>
  <c r="AH41" i="1"/>
  <c r="AI41" i="1"/>
  <c r="AJ41" i="1"/>
  <c r="AK41" i="1"/>
  <c r="AL41" i="1"/>
  <c r="AM41" i="1"/>
  <c r="AN41" i="1"/>
  <c r="AO41" i="1"/>
  <c r="AG42" i="1"/>
  <c r="AH42" i="1"/>
  <c r="AI42" i="1"/>
  <c r="AJ42" i="1"/>
  <c r="AK42" i="1"/>
  <c r="AL42" i="1"/>
  <c r="AM42" i="1"/>
  <c r="AN42" i="1"/>
  <c r="AO42" i="1"/>
  <c r="AG43" i="1"/>
  <c r="AH43" i="1"/>
  <c r="AI43" i="1"/>
  <c r="AJ43" i="1"/>
  <c r="AK43" i="1"/>
  <c r="AL43" i="1"/>
  <c r="AM43" i="1"/>
  <c r="AN43" i="1"/>
  <c r="AO43" i="1"/>
  <c r="AG44" i="1"/>
  <c r="AH44" i="1"/>
  <c r="AI44" i="1"/>
  <c r="AJ44" i="1"/>
  <c r="AK44" i="1"/>
  <c r="AL44" i="1"/>
  <c r="AM44" i="1"/>
  <c r="AN44" i="1"/>
  <c r="AO44" i="1"/>
  <c r="AG45" i="1"/>
  <c r="AH45" i="1"/>
  <c r="AI45" i="1"/>
  <c r="AJ45" i="1"/>
  <c r="AK45" i="1"/>
  <c r="AL45" i="1"/>
  <c r="AM45" i="1"/>
  <c r="AN45" i="1"/>
  <c r="AO45" i="1"/>
  <c r="AG46" i="1"/>
  <c r="AH46" i="1"/>
  <c r="AI46" i="1"/>
  <c r="AJ46" i="1"/>
  <c r="AK46" i="1"/>
  <c r="AL46" i="1"/>
  <c r="AM46" i="1"/>
  <c r="AN46" i="1"/>
  <c r="AO46" i="1"/>
  <c r="AG47" i="1"/>
  <c r="AH47" i="1"/>
  <c r="AI47" i="1"/>
  <c r="AJ47" i="1"/>
  <c r="AK47" i="1"/>
  <c r="AL47" i="1"/>
  <c r="AM47" i="1"/>
  <c r="AN47" i="1"/>
  <c r="AO47" i="1"/>
  <c r="AG48" i="1"/>
  <c r="AH48" i="1"/>
  <c r="AI48" i="1"/>
  <c r="AJ48" i="1"/>
  <c r="AK48" i="1"/>
  <c r="AL48" i="1"/>
  <c r="AM48" i="1"/>
  <c r="AN48" i="1"/>
  <c r="AO48" i="1"/>
  <c r="AG49" i="1"/>
  <c r="AH49" i="1"/>
  <c r="AI49" i="1"/>
  <c r="AJ49" i="1"/>
  <c r="AK49" i="1"/>
  <c r="AL49" i="1"/>
  <c r="AM49" i="1"/>
  <c r="AN49" i="1"/>
  <c r="AO49" i="1"/>
  <c r="AG50" i="1"/>
  <c r="AH50" i="1"/>
  <c r="AI50" i="1"/>
  <c r="AJ50" i="1"/>
  <c r="AK50" i="1"/>
  <c r="AL50" i="1"/>
  <c r="AM50" i="1"/>
  <c r="AN50" i="1"/>
  <c r="AO50" i="1"/>
  <c r="AG51" i="1"/>
  <c r="AH51" i="1"/>
  <c r="AI51" i="1"/>
  <c r="AJ51" i="1"/>
  <c r="AK51" i="1"/>
  <c r="AL51" i="1"/>
  <c r="AM51" i="1"/>
  <c r="AN51" i="1"/>
  <c r="AO51" i="1"/>
  <c r="AG52" i="1"/>
  <c r="AH52" i="1"/>
  <c r="AI52" i="1"/>
  <c r="AJ52" i="1"/>
  <c r="AK52" i="1"/>
  <c r="AL52" i="1"/>
  <c r="AM52" i="1"/>
  <c r="AN52" i="1"/>
  <c r="AO52" i="1"/>
  <c r="AG53" i="1"/>
  <c r="AH53" i="1"/>
  <c r="AI53" i="1"/>
  <c r="AJ53" i="1"/>
  <c r="AK53" i="1"/>
  <c r="AL53" i="1"/>
  <c r="AM53" i="1"/>
  <c r="AN53" i="1"/>
  <c r="AO53" i="1"/>
  <c r="AG54" i="1"/>
  <c r="AH54" i="1"/>
  <c r="AI54" i="1"/>
  <c r="AJ54" i="1"/>
  <c r="AK54" i="1"/>
  <c r="AL54" i="1"/>
  <c r="AM54" i="1"/>
  <c r="AN54" i="1"/>
  <c r="AO54" i="1"/>
  <c r="AG55" i="1"/>
  <c r="AH55" i="1"/>
  <c r="AI55" i="1"/>
  <c r="AJ55" i="1"/>
  <c r="AK55" i="1"/>
  <c r="AL55" i="1"/>
  <c r="AM55" i="1"/>
  <c r="AN55" i="1"/>
  <c r="AO55" i="1"/>
  <c r="AG56" i="1"/>
  <c r="AH56" i="1"/>
  <c r="AI56" i="1"/>
  <c r="AJ56" i="1"/>
  <c r="AK56" i="1"/>
  <c r="AL56" i="1"/>
  <c r="AM56" i="1"/>
  <c r="AN56" i="1"/>
  <c r="AO56" i="1"/>
  <c r="AG57" i="1"/>
  <c r="AH57" i="1"/>
  <c r="AI57" i="1"/>
  <c r="AJ57" i="1"/>
  <c r="AK57" i="1"/>
  <c r="AL57" i="1"/>
  <c r="AM57" i="1"/>
  <c r="AN57" i="1"/>
  <c r="AO57" i="1"/>
  <c r="AG58" i="1"/>
  <c r="AH58" i="1"/>
  <c r="AI58" i="1"/>
  <c r="AJ58" i="1"/>
  <c r="AK58" i="1"/>
  <c r="AL58" i="1"/>
  <c r="AM58" i="1"/>
  <c r="AN58" i="1"/>
  <c r="AO58" i="1"/>
  <c r="AG59" i="1"/>
  <c r="AH59" i="1"/>
  <c r="AI59" i="1"/>
  <c r="AJ59" i="1"/>
  <c r="AK59" i="1"/>
  <c r="AL59" i="1"/>
  <c r="AM59" i="1"/>
  <c r="AN59" i="1"/>
  <c r="AO59" i="1"/>
  <c r="AG60" i="1"/>
  <c r="AH60" i="1"/>
  <c r="AI60" i="1"/>
  <c r="AJ60" i="1"/>
  <c r="AK60" i="1"/>
  <c r="AL60" i="1"/>
  <c r="AM60" i="1"/>
  <c r="AN60" i="1"/>
  <c r="AO60" i="1"/>
  <c r="AG61" i="1"/>
  <c r="AH61" i="1"/>
  <c r="AI61" i="1"/>
  <c r="AJ61" i="1"/>
  <c r="AK61" i="1"/>
  <c r="AL61" i="1"/>
  <c r="AM61" i="1"/>
  <c r="AN61" i="1"/>
  <c r="AO61" i="1"/>
  <c r="AG62" i="1"/>
  <c r="AH62" i="1"/>
  <c r="AI62" i="1"/>
  <c r="AJ62" i="1"/>
  <c r="AK62" i="1"/>
  <c r="AL62" i="1"/>
  <c r="AM62" i="1"/>
  <c r="AN62" i="1"/>
  <c r="AO62" i="1"/>
  <c r="AG63" i="1"/>
  <c r="AH63" i="1"/>
  <c r="AI63" i="1"/>
  <c r="AJ63" i="1"/>
  <c r="AK63" i="1"/>
  <c r="AL63" i="1"/>
  <c r="AM63" i="1"/>
  <c r="AN63" i="1"/>
  <c r="AO63" i="1"/>
  <c r="AG64" i="1"/>
  <c r="AH64" i="1"/>
  <c r="AI64" i="1"/>
  <c r="AJ64" i="1"/>
  <c r="AK64" i="1"/>
  <c r="AL64" i="1"/>
  <c r="AM64" i="1"/>
  <c r="AN64" i="1"/>
  <c r="AO64" i="1"/>
  <c r="AG65" i="1"/>
  <c r="AH65" i="1"/>
  <c r="AI65" i="1"/>
  <c r="AJ65" i="1"/>
  <c r="AK65" i="1"/>
  <c r="AL65" i="1"/>
  <c r="AM65" i="1"/>
  <c r="AN65" i="1"/>
  <c r="AO65" i="1"/>
  <c r="AG66" i="1"/>
  <c r="AH66" i="1"/>
  <c r="AI66" i="1"/>
  <c r="AJ66" i="1"/>
  <c r="AK66" i="1"/>
  <c r="AL66" i="1"/>
  <c r="AM66" i="1"/>
  <c r="AN66" i="1"/>
  <c r="AO66" i="1"/>
  <c r="AG67" i="1"/>
  <c r="AH67" i="1"/>
  <c r="AI67" i="1"/>
  <c r="AJ67" i="1"/>
  <c r="AK67" i="1"/>
  <c r="AL67" i="1"/>
  <c r="AM67" i="1"/>
  <c r="AN67" i="1"/>
  <c r="AO67" i="1"/>
  <c r="AG68" i="1"/>
  <c r="AH68" i="1"/>
  <c r="AI68" i="1"/>
  <c r="AJ68" i="1"/>
  <c r="AK68" i="1"/>
  <c r="AL68" i="1"/>
  <c r="AM68" i="1"/>
  <c r="AN68" i="1"/>
  <c r="AO68" i="1"/>
  <c r="AG69" i="1"/>
  <c r="AH69" i="1"/>
  <c r="AI69" i="1"/>
  <c r="AJ69" i="1"/>
  <c r="AK69" i="1"/>
  <c r="AL69" i="1"/>
  <c r="AM69" i="1"/>
  <c r="AN69" i="1"/>
  <c r="AO69" i="1"/>
  <c r="AG70" i="1"/>
  <c r="AH70" i="1"/>
  <c r="AI70" i="1"/>
  <c r="AJ70" i="1"/>
  <c r="AK70" i="1"/>
  <c r="AL70" i="1"/>
  <c r="AM70" i="1"/>
  <c r="AN70" i="1"/>
  <c r="AO70" i="1"/>
  <c r="AG71" i="1"/>
  <c r="AH71" i="1"/>
  <c r="AI71" i="1"/>
  <c r="AJ71" i="1"/>
  <c r="AK71" i="1"/>
  <c r="AL71" i="1"/>
  <c r="AM71" i="1"/>
  <c r="AN71" i="1"/>
  <c r="AO71" i="1"/>
  <c r="AG72" i="1"/>
  <c r="AH72" i="1"/>
  <c r="AI72" i="1"/>
  <c r="AJ72" i="1"/>
  <c r="AK72" i="1"/>
  <c r="AL72" i="1"/>
  <c r="AM72" i="1"/>
  <c r="AN72" i="1"/>
  <c r="AO72" i="1"/>
  <c r="AG73" i="1"/>
  <c r="AH73" i="1"/>
  <c r="AI73" i="1"/>
  <c r="AJ73" i="1"/>
  <c r="AK73" i="1"/>
  <c r="AL73" i="1"/>
  <c r="AM73" i="1"/>
  <c r="AN73" i="1"/>
  <c r="AO73" i="1"/>
  <c r="AG74" i="1"/>
  <c r="AH74" i="1"/>
  <c r="AI74" i="1"/>
  <c r="AJ74" i="1"/>
  <c r="AK74" i="1"/>
  <c r="AL74" i="1"/>
  <c r="AM74" i="1"/>
  <c r="AN74" i="1"/>
  <c r="AO74" i="1"/>
  <c r="AG75" i="1"/>
  <c r="AH75" i="1"/>
  <c r="AI75" i="1"/>
  <c r="AJ75" i="1"/>
  <c r="AK75" i="1"/>
  <c r="AL75" i="1"/>
  <c r="AM75" i="1"/>
  <c r="AN75" i="1"/>
  <c r="AO75" i="1"/>
  <c r="AG76" i="1"/>
  <c r="AH76" i="1"/>
  <c r="AI76" i="1"/>
  <c r="AJ76" i="1"/>
  <c r="AK76" i="1"/>
  <c r="AL76" i="1"/>
  <c r="AM76" i="1"/>
  <c r="AN76" i="1"/>
  <c r="AO76" i="1"/>
  <c r="AG77" i="1"/>
  <c r="AH77" i="1"/>
  <c r="AI77" i="1"/>
  <c r="AJ77" i="1"/>
  <c r="AK77" i="1"/>
  <c r="AL77" i="1"/>
  <c r="AM77" i="1"/>
  <c r="AN77" i="1"/>
  <c r="AO77" i="1"/>
  <c r="AG78" i="1"/>
  <c r="AH78" i="1"/>
  <c r="AI78" i="1"/>
  <c r="AJ78" i="1"/>
  <c r="AK78" i="1"/>
  <c r="AL78" i="1"/>
  <c r="AM78" i="1"/>
  <c r="AN78" i="1"/>
  <c r="AO78" i="1"/>
  <c r="AG79" i="1"/>
  <c r="AH79" i="1"/>
  <c r="AI79" i="1"/>
  <c r="AJ79" i="1"/>
  <c r="AK79" i="1"/>
  <c r="AL79" i="1"/>
  <c r="AM79" i="1"/>
  <c r="AN79" i="1"/>
  <c r="AO79" i="1"/>
  <c r="AG80" i="1"/>
  <c r="AH80" i="1"/>
  <c r="AI80" i="1"/>
  <c r="AJ80" i="1"/>
  <c r="AK80" i="1"/>
  <c r="AL80" i="1"/>
  <c r="AM80" i="1"/>
  <c r="AN80" i="1"/>
  <c r="AO80" i="1"/>
  <c r="AG81" i="1"/>
  <c r="AH81" i="1"/>
  <c r="AI81" i="1"/>
  <c r="AJ81" i="1"/>
  <c r="AK81" i="1"/>
  <c r="AL81" i="1"/>
  <c r="AM81" i="1"/>
  <c r="AN81" i="1"/>
  <c r="AO81" i="1"/>
  <c r="AG82" i="1"/>
  <c r="AH82" i="1"/>
  <c r="AI82" i="1"/>
  <c r="AJ82" i="1"/>
  <c r="AK82" i="1"/>
  <c r="AL82" i="1"/>
  <c r="AM82" i="1"/>
  <c r="AN82" i="1"/>
  <c r="AO82" i="1"/>
  <c r="AG83" i="1"/>
  <c r="AH83" i="1"/>
  <c r="AI83" i="1"/>
  <c r="AJ83" i="1"/>
  <c r="AK83" i="1"/>
  <c r="AL83" i="1"/>
  <c r="AM83" i="1"/>
  <c r="AN83" i="1"/>
  <c r="AO83" i="1"/>
  <c r="AG84" i="1"/>
  <c r="AH84" i="1"/>
  <c r="AI84" i="1"/>
  <c r="AJ84" i="1"/>
  <c r="AK84" i="1"/>
  <c r="AL84" i="1"/>
  <c r="AM84" i="1"/>
  <c r="AN84" i="1"/>
  <c r="AO84" i="1"/>
  <c r="AG85" i="1"/>
  <c r="AH85" i="1"/>
  <c r="AI85" i="1"/>
  <c r="AJ85" i="1"/>
  <c r="AK85" i="1"/>
  <c r="AL85" i="1"/>
  <c r="AM85" i="1"/>
  <c r="AN85" i="1"/>
  <c r="AO85" i="1"/>
  <c r="AG86" i="1"/>
  <c r="AH86" i="1"/>
  <c r="AI86" i="1"/>
  <c r="AJ86" i="1"/>
  <c r="AK86" i="1"/>
  <c r="AL86" i="1"/>
  <c r="AM86" i="1"/>
  <c r="AN86" i="1"/>
  <c r="AO86" i="1"/>
  <c r="AG87" i="1"/>
  <c r="AH87" i="1"/>
  <c r="AI87" i="1"/>
  <c r="AJ87" i="1"/>
  <c r="AK87" i="1"/>
  <c r="AL87" i="1"/>
  <c r="AM87" i="1"/>
  <c r="AN87" i="1"/>
  <c r="AO87" i="1"/>
  <c r="AG88" i="1"/>
  <c r="AH88" i="1"/>
  <c r="AI88" i="1"/>
  <c r="AJ88" i="1"/>
  <c r="AK88" i="1"/>
  <c r="AL88" i="1"/>
  <c r="AM88" i="1"/>
  <c r="AN88" i="1"/>
  <c r="AO88" i="1"/>
  <c r="AG89" i="1"/>
  <c r="AH89" i="1"/>
  <c r="AI89" i="1"/>
  <c r="AJ89" i="1"/>
  <c r="AK89" i="1"/>
  <c r="AL89" i="1"/>
  <c r="AM89" i="1"/>
  <c r="AN89" i="1"/>
  <c r="AO89" i="1"/>
  <c r="AG90" i="1"/>
  <c r="AH90" i="1"/>
  <c r="AI90" i="1"/>
  <c r="AJ90" i="1"/>
  <c r="AK90" i="1"/>
  <c r="AL90" i="1"/>
  <c r="AM90" i="1"/>
  <c r="AN90" i="1"/>
  <c r="AO90" i="1"/>
  <c r="AG91" i="1"/>
  <c r="AH91" i="1"/>
  <c r="AI91" i="1"/>
  <c r="AJ91" i="1"/>
  <c r="AK91" i="1"/>
  <c r="AL91" i="1"/>
  <c r="AM91" i="1"/>
  <c r="AN91" i="1"/>
  <c r="AO91" i="1"/>
  <c r="AG92" i="1"/>
  <c r="AH92" i="1"/>
  <c r="AI92" i="1"/>
  <c r="AJ92" i="1"/>
  <c r="AK92" i="1"/>
  <c r="AL92" i="1"/>
  <c r="AM92" i="1"/>
  <c r="AN92" i="1"/>
  <c r="AO92" i="1"/>
  <c r="AG93" i="1"/>
  <c r="AH93" i="1"/>
  <c r="AI93" i="1"/>
  <c r="AJ93" i="1"/>
  <c r="AK93" i="1"/>
  <c r="AL93" i="1"/>
  <c r="AM93" i="1"/>
  <c r="AN93" i="1"/>
  <c r="AO93" i="1"/>
  <c r="AG94" i="1"/>
  <c r="AH94" i="1"/>
  <c r="AI94" i="1"/>
  <c r="AJ94" i="1"/>
  <c r="AK94" i="1"/>
  <c r="AL94" i="1"/>
  <c r="AM94" i="1"/>
  <c r="AN94" i="1"/>
  <c r="AO94" i="1"/>
  <c r="AG95" i="1"/>
  <c r="AH95" i="1"/>
  <c r="AI95" i="1"/>
  <c r="AJ95" i="1"/>
  <c r="AK95" i="1"/>
  <c r="AL95" i="1"/>
  <c r="AM95" i="1"/>
  <c r="AN95" i="1"/>
  <c r="AO95" i="1"/>
  <c r="AG96" i="1"/>
  <c r="AH96" i="1"/>
  <c r="AI96" i="1"/>
  <c r="AJ96" i="1"/>
  <c r="AK96" i="1"/>
  <c r="AL96" i="1"/>
  <c r="AM96" i="1"/>
  <c r="AN96" i="1"/>
  <c r="AO96" i="1"/>
  <c r="AG97" i="1"/>
  <c r="AH97" i="1"/>
  <c r="AI97" i="1"/>
  <c r="AJ97" i="1"/>
  <c r="AK97" i="1"/>
  <c r="AL97" i="1"/>
  <c r="AM97" i="1"/>
  <c r="AN97" i="1"/>
  <c r="AO97" i="1"/>
  <c r="AG98" i="1"/>
  <c r="AH98" i="1"/>
  <c r="AI98" i="1"/>
  <c r="AJ98" i="1"/>
  <c r="AK98" i="1"/>
  <c r="AL98" i="1"/>
  <c r="AM98" i="1"/>
  <c r="AN98" i="1"/>
  <c r="AO98" i="1"/>
  <c r="AG99" i="1"/>
  <c r="AH99" i="1"/>
  <c r="AI99" i="1"/>
  <c r="AJ99" i="1"/>
  <c r="AK99" i="1"/>
  <c r="AL99" i="1"/>
  <c r="AM99" i="1"/>
  <c r="AN99" i="1"/>
  <c r="AO99" i="1"/>
  <c r="AG100" i="1"/>
  <c r="AH100" i="1"/>
  <c r="AI100" i="1"/>
  <c r="AJ100" i="1"/>
  <c r="AK100" i="1"/>
  <c r="AL100" i="1"/>
  <c r="AM100" i="1"/>
  <c r="AN100" i="1"/>
  <c r="AO100" i="1"/>
  <c r="AG101" i="1"/>
  <c r="AH101" i="1"/>
  <c r="AI101" i="1"/>
  <c r="AJ101" i="1"/>
  <c r="AK101" i="1"/>
  <c r="AL101" i="1"/>
  <c r="AM101" i="1"/>
  <c r="AN101" i="1"/>
  <c r="AO101" i="1"/>
  <c r="AG102" i="1"/>
  <c r="AH102" i="1"/>
  <c r="AI102" i="1"/>
  <c r="AJ102" i="1"/>
  <c r="AK102" i="1"/>
  <c r="AL102" i="1"/>
  <c r="AM102" i="1"/>
  <c r="AN102" i="1"/>
  <c r="AO102" i="1"/>
  <c r="AG103" i="1"/>
  <c r="AH103" i="1"/>
  <c r="AI103" i="1"/>
  <c r="AJ103" i="1"/>
  <c r="AK103" i="1"/>
  <c r="AL103" i="1"/>
  <c r="AM103" i="1"/>
  <c r="AN103" i="1"/>
  <c r="AO103" i="1"/>
  <c r="AG104" i="1"/>
  <c r="AH104" i="1"/>
  <c r="AI104" i="1"/>
  <c r="AJ104" i="1"/>
  <c r="AK104" i="1"/>
  <c r="AL104" i="1"/>
  <c r="AM104" i="1"/>
  <c r="AN104" i="1"/>
  <c r="AO104" i="1"/>
  <c r="AG105" i="1"/>
  <c r="AH105" i="1"/>
  <c r="AI105" i="1"/>
  <c r="AJ105" i="1"/>
  <c r="AK105" i="1"/>
  <c r="AL105" i="1"/>
  <c r="AM105" i="1"/>
  <c r="AN105" i="1"/>
  <c r="AO105" i="1"/>
  <c r="AG106" i="1"/>
  <c r="AH106" i="1"/>
  <c r="AI106" i="1"/>
  <c r="AJ106" i="1"/>
  <c r="AK106" i="1"/>
  <c r="AL106" i="1"/>
  <c r="AM106" i="1"/>
  <c r="AN106" i="1"/>
  <c r="AO106" i="1"/>
  <c r="AG107" i="1"/>
  <c r="AH107" i="1"/>
  <c r="AI107" i="1"/>
  <c r="AJ107" i="1"/>
  <c r="AK107" i="1"/>
  <c r="AL107" i="1"/>
  <c r="AM107" i="1"/>
  <c r="AN107" i="1"/>
  <c r="AO107" i="1"/>
  <c r="AG108" i="1"/>
  <c r="AH108" i="1"/>
  <c r="AI108" i="1"/>
  <c r="AJ108" i="1"/>
  <c r="AK108" i="1"/>
  <c r="AL108" i="1"/>
  <c r="AM108" i="1"/>
  <c r="AN108" i="1"/>
  <c r="AO108" i="1"/>
  <c r="AG109" i="1"/>
  <c r="AH109" i="1"/>
  <c r="AI109" i="1"/>
  <c r="AJ109" i="1"/>
  <c r="AK109" i="1"/>
  <c r="AL109" i="1"/>
  <c r="AM109" i="1"/>
  <c r="AN109" i="1"/>
  <c r="AO109" i="1"/>
  <c r="AG110" i="1"/>
  <c r="AH110" i="1"/>
  <c r="AI110" i="1"/>
  <c r="AJ110" i="1"/>
  <c r="AK110" i="1"/>
  <c r="AL110" i="1"/>
  <c r="AM110" i="1"/>
  <c r="AN110" i="1"/>
  <c r="AO110" i="1"/>
  <c r="AG111" i="1"/>
  <c r="AH111" i="1"/>
  <c r="AI111" i="1"/>
  <c r="AJ111" i="1"/>
  <c r="AK111" i="1"/>
  <c r="AL111" i="1"/>
  <c r="AM111" i="1"/>
  <c r="AN111" i="1"/>
  <c r="AO111" i="1"/>
  <c r="AG112" i="1"/>
  <c r="AH112" i="1"/>
  <c r="AI112" i="1"/>
  <c r="AJ112" i="1"/>
  <c r="AK112" i="1"/>
  <c r="AL112" i="1"/>
  <c r="AM112" i="1"/>
  <c r="AN112" i="1"/>
  <c r="AO112" i="1"/>
  <c r="AG113" i="1"/>
  <c r="AH113" i="1"/>
  <c r="AI113" i="1"/>
  <c r="AJ113" i="1"/>
  <c r="AK113" i="1"/>
  <c r="AL113" i="1"/>
  <c r="AM113" i="1"/>
  <c r="AN113" i="1"/>
  <c r="AO113" i="1"/>
  <c r="AG114" i="1"/>
  <c r="AH114" i="1"/>
  <c r="AI114" i="1"/>
  <c r="AJ114" i="1"/>
  <c r="AK114" i="1"/>
  <c r="AL114" i="1"/>
  <c r="AM114" i="1"/>
  <c r="AN114" i="1"/>
  <c r="AO114" i="1"/>
  <c r="AG115" i="1"/>
  <c r="AH115" i="1"/>
  <c r="AI115" i="1"/>
  <c r="AJ115" i="1"/>
  <c r="AK115" i="1"/>
  <c r="AL115" i="1"/>
  <c r="AM115" i="1"/>
  <c r="AN115" i="1"/>
  <c r="AO115" i="1"/>
  <c r="AG116" i="1"/>
  <c r="AH116" i="1"/>
  <c r="AI116" i="1"/>
  <c r="AJ116" i="1"/>
  <c r="AK116" i="1"/>
  <c r="AL116" i="1"/>
  <c r="AM116" i="1"/>
  <c r="AN116" i="1"/>
  <c r="AO116" i="1"/>
  <c r="AG117" i="1"/>
  <c r="AH117" i="1"/>
  <c r="AI117" i="1"/>
  <c r="AJ117" i="1"/>
  <c r="AK117" i="1"/>
  <c r="AL117" i="1"/>
  <c r="AM117" i="1"/>
  <c r="AN117" i="1"/>
  <c r="AO117" i="1"/>
  <c r="AG118" i="1"/>
  <c r="AH118" i="1"/>
  <c r="AI118" i="1"/>
  <c r="AJ118" i="1"/>
  <c r="AK118" i="1"/>
  <c r="AL118" i="1"/>
  <c r="AM118" i="1"/>
  <c r="AN118" i="1"/>
  <c r="AO118" i="1"/>
  <c r="AG119" i="1"/>
  <c r="AH119" i="1"/>
  <c r="AI119" i="1"/>
  <c r="AJ119" i="1"/>
  <c r="AK119" i="1"/>
  <c r="AL119" i="1"/>
  <c r="AM119" i="1"/>
  <c r="AN119" i="1"/>
  <c r="AO119" i="1"/>
  <c r="AG120" i="1"/>
  <c r="AH120" i="1"/>
  <c r="AI120" i="1"/>
  <c r="AJ120" i="1"/>
  <c r="AK120" i="1"/>
  <c r="AL120" i="1"/>
  <c r="AM120" i="1"/>
  <c r="AN120" i="1"/>
  <c r="AO120" i="1"/>
  <c r="AG121" i="1"/>
  <c r="AH121" i="1"/>
  <c r="AI121" i="1"/>
  <c r="AJ121" i="1"/>
  <c r="AK121" i="1"/>
  <c r="AL121" i="1"/>
  <c r="AM121" i="1"/>
  <c r="AN121" i="1"/>
  <c r="AO121" i="1"/>
  <c r="AG122" i="1"/>
  <c r="AH122" i="1"/>
  <c r="AI122" i="1"/>
  <c r="AJ122" i="1"/>
  <c r="AK122" i="1"/>
  <c r="AL122" i="1"/>
  <c r="AM122" i="1"/>
  <c r="AN122" i="1"/>
  <c r="AO122" i="1"/>
  <c r="AG123" i="1"/>
  <c r="AH123" i="1"/>
  <c r="AI123" i="1"/>
  <c r="AJ123" i="1"/>
  <c r="AK123" i="1"/>
  <c r="AL123" i="1"/>
  <c r="AM123" i="1"/>
  <c r="AN123" i="1"/>
  <c r="AO123" i="1"/>
  <c r="AG124" i="1"/>
  <c r="AH124" i="1"/>
  <c r="AI124" i="1"/>
  <c r="AJ124" i="1"/>
  <c r="AK124" i="1"/>
  <c r="AL124" i="1"/>
  <c r="AM124" i="1"/>
  <c r="AN124" i="1"/>
  <c r="AO124" i="1"/>
  <c r="AG125" i="1"/>
  <c r="AH125" i="1"/>
  <c r="AI125" i="1"/>
  <c r="AJ125" i="1"/>
  <c r="AK125" i="1"/>
  <c r="AL125" i="1"/>
  <c r="AM125" i="1"/>
  <c r="AN125" i="1"/>
  <c r="AO125" i="1"/>
  <c r="AG126" i="1"/>
  <c r="AH126" i="1"/>
  <c r="AI126" i="1"/>
  <c r="AJ126" i="1"/>
  <c r="AK126" i="1"/>
  <c r="AL126" i="1"/>
  <c r="AM126" i="1"/>
  <c r="AN126" i="1"/>
  <c r="AO126" i="1"/>
  <c r="AG127" i="1"/>
  <c r="AH127" i="1"/>
  <c r="AI127" i="1"/>
  <c r="AJ127" i="1"/>
  <c r="AK127" i="1"/>
  <c r="AL127" i="1"/>
  <c r="AM127" i="1"/>
  <c r="AN127" i="1"/>
  <c r="AO127" i="1"/>
  <c r="AG128" i="1"/>
  <c r="AH128" i="1"/>
  <c r="AI128" i="1"/>
  <c r="AJ128" i="1"/>
  <c r="AK128" i="1"/>
  <c r="AL128" i="1"/>
  <c r="AM128" i="1"/>
  <c r="AN128" i="1"/>
  <c r="AO128" i="1"/>
  <c r="AG129" i="1"/>
  <c r="AH129" i="1"/>
  <c r="AI129" i="1"/>
  <c r="AJ129" i="1"/>
  <c r="AK129" i="1"/>
  <c r="AL129" i="1"/>
  <c r="AM129" i="1"/>
  <c r="AN129" i="1"/>
  <c r="AO129" i="1"/>
  <c r="AG130" i="1"/>
  <c r="AH130" i="1"/>
  <c r="AI130" i="1"/>
  <c r="AJ130" i="1"/>
  <c r="AK130" i="1"/>
  <c r="AL130" i="1"/>
  <c r="AM130" i="1"/>
  <c r="AN130" i="1"/>
  <c r="AO130" i="1"/>
  <c r="AG131" i="1"/>
  <c r="AH131" i="1"/>
  <c r="AI131" i="1"/>
  <c r="AJ131" i="1"/>
  <c r="AK131" i="1"/>
  <c r="AL131" i="1"/>
  <c r="AM131" i="1"/>
  <c r="AN131" i="1"/>
  <c r="AO131" i="1"/>
  <c r="AG132" i="1"/>
  <c r="AH132" i="1"/>
  <c r="AI132" i="1"/>
  <c r="AJ132" i="1"/>
  <c r="AK132" i="1"/>
  <c r="AL132" i="1"/>
  <c r="AM132" i="1"/>
  <c r="AN132" i="1"/>
  <c r="AO132" i="1"/>
  <c r="AG133" i="1"/>
  <c r="AH133" i="1"/>
  <c r="AI133" i="1"/>
  <c r="AJ133" i="1"/>
  <c r="AK133" i="1"/>
  <c r="AL133" i="1"/>
  <c r="AM133" i="1"/>
  <c r="AN133" i="1"/>
  <c r="AO133" i="1"/>
  <c r="AG134" i="1"/>
  <c r="AH134" i="1"/>
  <c r="AI134" i="1"/>
  <c r="AJ134" i="1"/>
  <c r="AK134" i="1"/>
  <c r="AL134" i="1"/>
  <c r="AM134" i="1"/>
  <c r="AN134" i="1"/>
  <c r="AO134" i="1"/>
  <c r="AG135" i="1"/>
  <c r="AH135" i="1"/>
  <c r="AI135" i="1"/>
  <c r="AJ135" i="1"/>
  <c r="AK135" i="1"/>
  <c r="AL135" i="1"/>
  <c r="AM135" i="1"/>
  <c r="AN135" i="1"/>
  <c r="AO135" i="1"/>
  <c r="AG136" i="1"/>
  <c r="AH136" i="1"/>
  <c r="AI136" i="1"/>
  <c r="AJ136" i="1"/>
  <c r="AK136" i="1"/>
  <c r="AL136" i="1"/>
  <c r="AM136" i="1"/>
  <c r="AN136" i="1"/>
  <c r="AO136" i="1"/>
  <c r="AG137" i="1"/>
  <c r="AH137" i="1"/>
  <c r="AI137" i="1"/>
  <c r="AJ137" i="1"/>
  <c r="AK137" i="1"/>
  <c r="AL137" i="1"/>
  <c r="AM137" i="1"/>
  <c r="AN137" i="1"/>
  <c r="AO137" i="1"/>
  <c r="AG138" i="1"/>
  <c r="AH138" i="1"/>
  <c r="AI138" i="1"/>
  <c r="AJ138" i="1"/>
  <c r="AK138" i="1"/>
  <c r="AL138" i="1"/>
  <c r="AM138" i="1"/>
  <c r="AN138" i="1"/>
  <c r="AO138" i="1"/>
  <c r="AG139" i="1"/>
  <c r="AH139" i="1"/>
  <c r="AI139" i="1"/>
  <c r="AJ139" i="1"/>
  <c r="AK139" i="1"/>
  <c r="AL139" i="1"/>
  <c r="AM139" i="1"/>
  <c r="AN139" i="1"/>
  <c r="AO139" i="1"/>
  <c r="AG140" i="1"/>
  <c r="AH140" i="1"/>
  <c r="AI140" i="1"/>
  <c r="AJ140" i="1"/>
  <c r="AK140" i="1"/>
  <c r="AL140" i="1"/>
  <c r="AM140" i="1"/>
  <c r="AN140" i="1"/>
  <c r="AO140" i="1"/>
  <c r="AG141" i="1"/>
  <c r="AH141" i="1"/>
  <c r="AI141" i="1"/>
  <c r="AJ141" i="1"/>
  <c r="AK141" i="1"/>
  <c r="AL141" i="1"/>
  <c r="AM141" i="1"/>
  <c r="AN141" i="1"/>
  <c r="AO141" i="1"/>
  <c r="AG142" i="1"/>
  <c r="AH142" i="1"/>
  <c r="AI142" i="1"/>
  <c r="AJ142" i="1"/>
  <c r="AK142" i="1"/>
  <c r="AL142" i="1"/>
  <c r="AM142" i="1"/>
  <c r="AN142" i="1"/>
  <c r="AO142" i="1"/>
  <c r="AG143" i="1"/>
  <c r="AH143" i="1"/>
  <c r="AI143" i="1"/>
  <c r="AJ143" i="1"/>
  <c r="AK143" i="1"/>
  <c r="AL143" i="1"/>
  <c r="AM143" i="1"/>
  <c r="AN143" i="1"/>
  <c r="AO143" i="1"/>
  <c r="AG144" i="1"/>
  <c r="AH144" i="1"/>
  <c r="AI144" i="1"/>
  <c r="AJ144" i="1"/>
  <c r="AK144" i="1"/>
  <c r="AL144" i="1"/>
  <c r="AM144" i="1"/>
  <c r="AN144" i="1"/>
  <c r="AO144" i="1"/>
  <c r="AG145" i="1"/>
  <c r="AH145" i="1"/>
  <c r="AI145" i="1"/>
  <c r="AJ145" i="1"/>
  <c r="AK145" i="1"/>
  <c r="AL145" i="1"/>
  <c r="AM145" i="1"/>
  <c r="AN145" i="1"/>
  <c r="AO145" i="1"/>
  <c r="AG146" i="1"/>
  <c r="AH146" i="1"/>
  <c r="AI146" i="1"/>
  <c r="AJ146" i="1"/>
  <c r="AK146" i="1"/>
  <c r="AL146" i="1"/>
  <c r="AM146" i="1"/>
  <c r="AN146" i="1"/>
  <c r="AO146" i="1"/>
  <c r="AG147" i="1"/>
  <c r="AH147" i="1"/>
  <c r="AI147" i="1"/>
  <c r="AJ147" i="1"/>
  <c r="AK147" i="1"/>
  <c r="AL147" i="1"/>
  <c r="AM147" i="1"/>
  <c r="AN147" i="1"/>
  <c r="AO147" i="1"/>
  <c r="AG148" i="1"/>
  <c r="AH148" i="1"/>
  <c r="AI148" i="1"/>
  <c r="AJ148" i="1"/>
  <c r="AK148" i="1"/>
  <c r="AL148" i="1"/>
  <c r="AM148" i="1"/>
  <c r="AN148" i="1"/>
  <c r="AO148" i="1"/>
  <c r="AG149" i="1"/>
  <c r="AH149" i="1"/>
  <c r="AI149" i="1"/>
  <c r="AJ149" i="1"/>
  <c r="AK149" i="1"/>
  <c r="AL149" i="1"/>
  <c r="AM149" i="1"/>
  <c r="AN149" i="1"/>
  <c r="AO149" i="1"/>
  <c r="AG150" i="1"/>
  <c r="AH150" i="1"/>
  <c r="AI150" i="1"/>
  <c r="AJ150" i="1"/>
  <c r="AK150" i="1"/>
  <c r="AL150" i="1"/>
  <c r="AM150" i="1"/>
  <c r="AN150" i="1"/>
  <c r="AO150" i="1"/>
  <c r="AG151" i="1"/>
  <c r="AH151" i="1"/>
  <c r="AI151" i="1"/>
  <c r="AJ151" i="1"/>
  <c r="AK151" i="1"/>
  <c r="AL151" i="1"/>
  <c r="AM151" i="1"/>
  <c r="AN151" i="1"/>
  <c r="AO151" i="1"/>
  <c r="AG152" i="1"/>
  <c r="AH152" i="1"/>
  <c r="AI152" i="1"/>
  <c r="AJ152" i="1"/>
  <c r="AK152" i="1"/>
  <c r="AL152" i="1"/>
  <c r="AM152" i="1"/>
  <c r="AN152" i="1"/>
  <c r="AO152" i="1"/>
  <c r="AG153" i="1"/>
  <c r="AH153" i="1"/>
  <c r="AI153" i="1"/>
  <c r="AJ153" i="1"/>
  <c r="AK153" i="1"/>
  <c r="AL153" i="1"/>
  <c r="AM153" i="1"/>
  <c r="AN153" i="1"/>
  <c r="AO153" i="1"/>
  <c r="AG154" i="1"/>
  <c r="AH154" i="1"/>
  <c r="AI154" i="1"/>
  <c r="AJ154" i="1"/>
  <c r="AK154" i="1"/>
  <c r="AL154" i="1"/>
  <c r="AM154" i="1"/>
  <c r="AN154" i="1"/>
  <c r="AO154" i="1"/>
  <c r="AF155" i="1"/>
  <c r="AG155" i="1"/>
  <c r="AH155" i="1"/>
  <c r="AI155" i="1"/>
  <c r="AJ155" i="1"/>
  <c r="AK155" i="1"/>
  <c r="AL155" i="1"/>
  <c r="AM155" i="1"/>
  <c r="AN155" i="1"/>
  <c r="AO155" i="1"/>
  <c r="AG156" i="1"/>
  <c r="AH156" i="1"/>
  <c r="AI156" i="1"/>
  <c r="AJ156" i="1"/>
  <c r="AK156" i="1"/>
  <c r="AL156" i="1"/>
  <c r="AM156" i="1"/>
  <c r="AN156" i="1"/>
  <c r="AO156" i="1"/>
  <c r="AG157" i="1"/>
  <c r="AH157" i="1"/>
  <c r="AI157" i="1"/>
  <c r="AJ157" i="1"/>
  <c r="AK157" i="1"/>
  <c r="AL157" i="1"/>
  <c r="AM157" i="1"/>
  <c r="AN157" i="1"/>
  <c r="AO157" i="1"/>
  <c r="AG158" i="1"/>
  <c r="AH158" i="1"/>
  <c r="AI158" i="1"/>
  <c r="AJ158" i="1"/>
  <c r="AK158" i="1"/>
  <c r="AL158" i="1"/>
  <c r="AM158" i="1"/>
  <c r="AN158" i="1"/>
  <c r="AO158" i="1"/>
  <c r="AG159" i="1"/>
  <c r="AH159" i="1"/>
  <c r="AI159" i="1"/>
  <c r="AJ159" i="1"/>
  <c r="AK159" i="1"/>
  <c r="AL159" i="1"/>
  <c r="AM159" i="1"/>
  <c r="AN159" i="1"/>
  <c r="AO159" i="1"/>
  <c r="AG160" i="1"/>
  <c r="AH160" i="1"/>
  <c r="AI160" i="1"/>
  <c r="AJ160" i="1"/>
  <c r="AK160" i="1"/>
  <c r="AL160" i="1"/>
  <c r="AM160" i="1"/>
  <c r="AN160" i="1"/>
  <c r="AO160" i="1"/>
  <c r="AG161" i="1"/>
  <c r="AH161" i="1"/>
  <c r="AI161" i="1"/>
  <c r="AJ161" i="1"/>
  <c r="AK161" i="1"/>
  <c r="AL161" i="1"/>
  <c r="AM161" i="1"/>
  <c r="AN161" i="1"/>
  <c r="AO161" i="1"/>
  <c r="AG162" i="1"/>
  <c r="AH162" i="1"/>
  <c r="AI162" i="1"/>
  <c r="AJ162" i="1"/>
  <c r="AK162" i="1"/>
  <c r="AL162" i="1"/>
  <c r="AM162" i="1"/>
  <c r="AN162" i="1"/>
  <c r="AO162" i="1"/>
  <c r="AG163" i="1"/>
  <c r="AH163" i="1"/>
  <c r="AI163" i="1"/>
  <c r="AJ163" i="1"/>
  <c r="AK163" i="1"/>
  <c r="AL163" i="1"/>
  <c r="AM163" i="1"/>
  <c r="AN163" i="1"/>
  <c r="AO163" i="1"/>
  <c r="AG164" i="1"/>
  <c r="AH164" i="1"/>
  <c r="AI164" i="1"/>
  <c r="AJ164" i="1"/>
  <c r="AK164" i="1"/>
  <c r="AL164" i="1"/>
  <c r="AM164" i="1"/>
  <c r="AN164" i="1"/>
  <c r="AO164" i="1"/>
  <c r="AG165" i="1"/>
  <c r="AH165" i="1"/>
  <c r="AI165" i="1"/>
  <c r="AJ165" i="1"/>
  <c r="AK165" i="1"/>
  <c r="AL165" i="1"/>
  <c r="AM165" i="1"/>
  <c r="AN165" i="1"/>
  <c r="AO165" i="1"/>
  <c r="AG166" i="1"/>
  <c r="AH166" i="1"/>
  <c r="AI166" i="1"/>
  <c r="AJ166" i="1"/>
  <c r="AK166" i="1"/>
  <c r="AL166" i="1"/>
  <c r="AM166" i="1"/>
  <c r="AN166" i="1"/>
  <c r="AO166" i="1"/>
  <c r="AG167" i="1"/>
  <c r="AH167" i="1"/>
  <c r="AI167" i="1"/>
  <c r="AJ167" i="1"/>
  <c r="AK167" i="1"/>
  <c r="AL167" i="1"/>
  <c r="AM167" i="1"/>
  <c r="AN167" i="1"/>
  <c r="AO167" i="1"/>
  <c r="AG168" i="1"/>
  <c r="AH168" i="1"/>
  <c r="AI168" i="1"/>
  <c r="AJ168" i="1"/>
  <c r="AK168" i="1"/>
  <c r="AL168" i="1"/>
  <c r="AM168" i="1"/>
  <c r="AN168" i="1"/>
  <c r="AO168" i="1"/>
  <c r="AG169" i="1"/>
  <c r="AH169" i="1"/>
  <c r="AI169" i="1"/>
  <c r="AJ169" i="1"/>
  <c r="AK169" i="1"/>
  <c r="AL169" i="1"/>
  <c r="AM169" i="1"/>
  <c r="AN169" i="1"/>
  <c r="AO169" i="1"/>
  <c r="AG170" i="1"/>
  <c r="AH170" i="1"/>
  <c r="AI170" i="1"/>
  <c r="AJ170" i="1"/>
  <c r="AK170" i="1"/>
  <c r="AL170" i="1"/>
  <c r="AM170" i="1"/>
  <c r="AN170" i="1"/>
  <c r="AO170" i="1"/>
  <c r="AG171" i="1"/>
  <c r="AH171" i="1"/>
  <c r="AI171" i="1"/>
  <c r="AJ171" i="1"/>
  <c r="AK171" i="1"/>
  <c r="AL171" i="1"/>
  <c r="AM171" i="1"/>
  <c r="AN171" i="1"/>
  <c r="AO171" i="1"/>
  <c r="AG172" i="1"/>
  <c r="AH172" i="1"/>
  <c r="AI172" i="1"/>
  <c r="AJ172" i="1"/>
  <c r="AK172" i="1"/>
  <c r="AL172" i="1"/>
  <c r="AM172" i="1"/>
  <c r="AN172" i="1"/>
  <c r="AO172" i="1"/>
  <c r="AG173" i="1"/>
  <c r="AH173" i="1"/>
  <c r="AI173" i="1"/>
  <c r="AJ173" i="1"/>
  <c r="AK173" i="1"/>
  <c r="AL173" i="1"/>
  <c r="AM173" i="1"/>
  <c r="AN173" i="1"/>
  <c r="AO173" i="1"/>
  <c r="AG174" i="1"/>
  <c r="AH174" i="1"/>
  <c r="AI174" i="1"/>
  <c r="AJ174" i="1"/>
  <c r="AK174" i="1"/>
  <c r="AL174" i="1"/>
  <c r="AM174" i="1"/>
  <c r="AN174" i="1"/>
  <c r="AO174" i="1"/>
  <c r="AG175" i="1"/>
  <c r="AH175" i="1"/>
  <c r="AI175" i="1"/>
  <c r="AJ175" i="1"/>
  <c r="AK175" i="1"/>
  <c r="AL175" i="1"/>
  <c r="AM175" i="1"/>
  <c r="AN175" i="1"/>
  <c r="AO175" i="1"/>
  <c r="AG176" i="1"/>
  <c r="AH176" i="1"/>
  <c r="AI176" i="1"/>
  <c r="AJ176" i="1"/>
  <c r="AK176" i="1"/>
  <c r="AL176" i="1"/>
  <c r="AM176" i="1"/>
  <c r="AN176" i="1"/>
  <c r="AO176" i="1"/>
  <c r="AG177" i="1"/>
  <c r="AH177" i="1"/>
  <c r="AI177" i="1"/>
  <c r="AJ177" i="1"/>
  <c r="AK177" i="1"/>
  <c r="AL177" i="1"/>
  <c r="AM177" i="1"/>
  <c r="AN177" i="1"/>
  <c r="AO177" i="1"/>
  <c r="AG178" i="1"/>
  <c r="AH178" i="1"/>
  <c r="AI178" i="1"/>
  <c r="AJ178" i="1"/>
  <c r="AK178" i="1"/>
  <c r="AL178" i="1"/>
  <c r="AM178" i="1"/>
  <c r="AN178" i="1"/>
  <c r="AO178" i="1"/>
  <c r="AG179" i="1"/>
  <c r="AH179" i="1"/>
  <c r="AI179" i="1"/>
  <c r="AJ179" i="1"/>
  <c r="AK179" i="1"/>
  <c r="AL179" i="1"/>
  <c r="AM179" i="1"/>
  <c r="AN179" i="1"/>
  <c r="AO179" i="1"/>
  <c r="AG180" i="1"/>
  <c r="AH180" i="1"/>
  <c r="AI180" i="1"/>
  <c r="AJ180" i="1"/>
  <c r="AK180" i="1"/>
  <c r="AL180" i="1"/>
  <c r="AM180" i="1"/>
  <c r="AN180" i="1"/>
  <c r="AO180" i="1"/>
  <c r="AG181" i="1"/>
  <c r="AH181" i="1"/>
  <c r="AI181" i="1"/>
  <c r="AJ181" i="1"/>
  <c r="AK181" i="1"/>
  <c r="AL181" i="1"/>
  <c r="AM181" i="1"/>
  <c r="AN181" i="1"/>
  <c r="AO181" i="1"/>
  <c r="AG182" i="1"/>
  <c r="AH182" i="1"/>
  <c r="AI182" i="1"/>
  <c r="AJ182" i="1"/>
  <c r="AK182" i="1"/>
  <c r="AL182" i="1"/>
  <c r="AM182" i="1"/>
  <c r="AN182" i="1"/>
  <c r="AO182" i="1"/>
  <c r="AG183" i="1"/>
  <c r="AH183" i="1"/>
  <c r="AI183" i="1"/>
  <c r="AJ183" i="1"/>
  <c r="AK183" i="1"/>
  <c r="AL183" i="1"/>
  <c r="AM183" i="1"/>
  <c r="AN183" i="1"/>
  <c r="AO183" i="1"/>
  <c r="AG184" i="1"/>
  <c r="AH184" i="1"/>
  <c r="AI184" i="1"/>
  <c r="AJ184" i="1"/>
  <c r="AK184" i="1"/>
  <c r="AL184" i="1"/>
  <c r="AM184" i="1"/>
  <c r="AN184" i="1"/>
  <c r="AO184" i="1"/>
  <c r="AG185" i="1"/>
  <c r="AH185" i="1"/>
  <c r="AI185" i="1"/>
  <c r="AJ185" i="1"/>
  <c r="AK185" i="1"/>
  <c r="AL185" i="1"/>
  <c r="AM185" i="1"/>
  <c r="AN185" i="1"/>
  <c r="AO185" i="1"/>
  <c r="AG186" i="1"/>
  <c r="AH186" i="1"/>
  <c r="AI186" i="1"/>
  <c r="AJ186" i="1"/>
  <c r="AK186" i="1"/>
  <c r="AL186" i="1"/>
  <c r="AM186" i="1"/>
  <c r="AN186" i="1"/>
  <c r="AO186" i="1"/>
  <c r="AG187" i="1"/>
  <c r="AH187" i="1"/>
  <c r="AI187" i="1"/>
  <c r="AJ187" i="1"/>
  <c r="AK187" i="1"/>
  <c r="AL187" i="1"/>
  <c r="AM187" i="1"/>
  <c r="AN187" i="1"/>
  <c r="AO187" i="1"/>
  <c r="AG188" i="1"/>
  <c r="AH188" i="1"/>
  <c r="AI188" i="1"/>
  <c r="AJ188" i="1"/>
  <c r="AK188" i="1"/>
  <c r="AL188" i="1"/>
  <c r="AM188" i="1"/>
  <c r="AN188" i="1"/>
  <c r="AO188" i="1"/>
  <c r="AG189" i="1"/>
  <c r="AH189" i="1"/>
  <c r="AI189" i="1"/>
  <c r="AJ189" i="1"/>
  <c r="AK189" i="1"/>
  <c r="AL189" i="1"/>
  <c r="AM189" i="1"/>
  <c r="AN189" i="1"/>
  <c r="AO189" i="1"/>
  <c r="AG190" i="1"/>
  <c r="AH190" i="1"/>
  <c r="AI190" i="1"/>
  <c r="AJ190" i="1"/>
  <c r="AK190" i="1"/>
  <c r="AL190" i="1"/>
  <c r="AM190" i="1"/>
  <c r="AN190" i="1"/>
  <c r="AO190" i="1"/>
  <c r="AG191" i="1"/>
  <c r="AH191" i="1"/>
  <c r="AI191" i="1"/>
  <c r="AJ191" i="1"/>
  <c r="AK191" i="1"/>
  <c r="AL191" i="1"/>
  <c r="AM191" i="1"/>
  <c r="AN191" i="1"/>
  <c r="AO191" i="1"/>
  <c r="AG192" i="1"/>
  <c r="AH192" i="1"/>
  <c r="AI192" i="1"/>
  <c r="AJ192" i="1"/>
  <c r="AK192" i="1"/>
  <c r="AL192" i="1"/>
  <c r="AM192" i="1"/>
  <c r="AN192" i="1"/>
  <c r="AO192" i="1"/>
  <c r="AG193" i="1"/>
  <c r="AH193" i="1"/>
  <c r="AI193" i="1"/>
  <c r="AJ193" i="1"/>
  <c r="AK193" i="1"/>
  <c r="AL193" i="1"/>
  <c r="AM193" i="1"/>
  <c r="AN193" i="1"/>
  <c r="AO193" i="1"/>
  <c r="AG194" i="1"/>
  <c r="AH194" i="1"/>
  <c r="AI194" i="1"/>
  <c r="AJ194" i="1"/>
  <c r="AK194" i="1"/>
  <c r="AL194" i="1"/>
  <c r="AM194" i="1"/>
  <c r="AN194" i="1"/>
  <c r="AO194" i="1"/>
  <c r="AG195" i="1"/>
  <c r="AH195" i="1"/>
  <c r="AI195" i="1"/>
  <c r="AJ195" i="1"/>
  <c r="AK195" i="1"/>
  <c r="AL195" i="1"/>
  <c r="AM195" i="1"/>
  <c r="AN195" i="1"/>
  <c r="AO195" i="1"/>
  <c r="AG196" i="1"/>
  <c r="AH196" i="1"/>
  <c r="AI196" i="1"/>
  <c r="AJ196" i="1"/>
  <c r="AK196" i="1"/>
  <c r="AL196" i="1"/>
  <c r="AM196" i="1"/>
  <c r="AN196" i="1"/>
  <c r="AO196" i="1"/>
  <c r="AG197" i="1"/>
  <c r="AH197" i="1"/>
  <c r="AI197" i="1"/>
  <c r="AJ197" i="1"/>
  <c r="AK197" i="1"/>
  <c r="AL197" i="1"/>
  <c r="AM197" i="1"/>
  <c r="AN197" i="1"/>
  <c r="AO197" i="1"/>
  <c r="AG198" i="1"/>
  <c r="AH198" i="1"/>
  <c r="AI198" i="1"/>
  <c r="AJ198" i="1"/>
  <c r="AK198" i="1"/>
  <c r="AL198" i="1"/>
  <c r="AM198" i="1"/>
  <c r="AN198" i="1"/>
  <c r="AO198" i="1"/>
  <c r="AG199" i="1"/>
  <c r="AH199" i="1"/>
  <c r="AI199" i="1"/>
  <c r="AJ199" i="1"/>
  <c r="AK199" i="1"/>
  <c r="AL199" i="1"/>
  <c r="AM199" i="1"/>
  <c r="AN199" i="1"/>
  <c r="AO199" i="1"/>
  <c r="AG200" i="1"/>
  <c r="AH200" i="1"/>
  <c r="AI200" i="1"/>
  <c r="AJ200" i="1"/>
  <c r="AK200" i="1"/>
  <c r="AL200" i="1"/>
  <c r="AM200" i="1"/>
  <c r="AN200" i="1"/>
  <c r="AO200" i="1"/>
  <c r="AG201" i="1"/>
  <c r="AH201" i="1"/>
  <c r="AI201" i="1"/>
  <c r="AJ201" i="1"/>
  <c r="AK201" i="1"/>
  <c r="AL201" i="1"/>
  <c r="AM201" i="1"/>
  <c r="AN201" i="1"/>
  <c r="AO201" i="1"/>
  <c r="AG202" i="1"/>
  <c r="AH202" i="1"/>
  <c r="AI202" i="1"/>
  <c r="AJ202" i="1"/>
  <c r="AK202" i="1"/>
  <c r="AL202" i="1"/>
  <c r="AM202" i="1"/>
  <c r="AN202" i="1"/>
  <c r="AO202" i="1"/>
  <c r="AG203" i="1"/>
  <c r="AH203" i="1"/>
  <c r="AI203" i="1"/>
  <c r="AJ203" i="1"/>
  <c r="AK203" i="1"/>
  <c r="AL203" i="1"/>
  <c r="AM203" i="1"/>
  <c r="AN203" i="1"/>
  <c r="AO203" i="1"/>
  <c r="AG204" i="1"/>
  <c r="AH204" i="1"/>
  <c r="AI204" i="1"/>
  <c r="AJ204" i="1"/>
  <c r="AK204" i="1"/>
  <c r="AL204" i="1"/>
  <c r="AM204" i="1"/>
  <c r="AN204" i="1"/>
  <c r="AO204" i="1"/>
  <c r="AG205" i="1"/>
  <c r="AH205" i="1"/>
  <c r="AI205" i="1"/>
  <c r="AJ205" i="1"/>
  <c r="AK205" i="1"/>
  <c r="AL205" i="1"/>
  <c r="AM205" i="1"/>
  <c r="AN205" i="1"/>
  <c r="AO205" i="1"/>
  <c r="AG206" i="1"/>
  <c r="AH206" i="1"/>
  <c r="AI206" i="1"/>
  <c r="AJ206" i="1"/>
  <c r="AK206" i="1"/>
  <c r="AL206" i="1"/>
  <c r="AM206" i="1"/>
  <c r="AN206" i="1"/>
  <c r="AO206" i="1"/>
  <c r="AG207" i="1"/>
  <c r="AH207" i="1"/>
  <c r="AI207" i="1"/>
  <c r="AJ207" i="1"/>
  <c r="AK207" i="1"/>
  <c r="AL207" i="1"/>
  <c r="AM207" i="1"/>
  <c r="AN207" i="1"/>
  <c r="AO207" i="1"/>
  <c r="AG208" i="1"/>
  <c r="AH208" i="1"/>
  <c r="AI208" i="1"/>
  <c r="AJ208" i="1"/>
  <c r="AK208" i="1"/>
  <c r="AL208" i="1"/>
  <c r="AM208" i="1"/>
  <c r="AN208" i="1"/>
  <c r="AO208" i="1"/>
  <c r="AG209" i="1"/>
  <c r="AH209" i="1"/>
  <c r="AI209" i="1"/>
  <c r="AJ209" i="1"/>
  <c r="AK209" i="1"/>
  <c r="AL209" i="1"/>
  <c r="AM209" i="1"/>
  <c r="AN209" i="1"/>
  <c r="AO209" i="1"/>
  <c r="AG210" i="1"/>
  <c r="AH210" i="1"/>
  <c r="AI210" i="1"/>
  <c r="AJ210" i="1"/>
  <c r="AK210" i="1"/>
  <c r="AL210" i="1"/>
  <c r="AM210" i="1"/>
  <c r="AN210" i="1"/>
  <c r="AO210" i="1"/>
  <c r="AG211" i="1"/>
  <c r="AH211" i="1"/>
  <c r="AI211" i="1"/>
  <c r="AJ211" i="1"/>
  <c r="AK211" i="1"/>
  <c r="AL211" i="1"/>
  <c r="AM211" i="1"/>
  <c r="AN211" i="1"/>
  <c r="AO211" i="1"/>
  <c r="AF212" i="1"/>
  <c r="AG212" i="1"/>
  <c r="AH212" i="1"/>
  <c r="AI212" i="1"/>
  <c r="AJ212" i="1"/>
  <c r="AK212" i="1"/>
  <c r="AL212" i="1"/>
  <c r="AM212" i="1"/>
  <c r="AN212" i="1"/>
  <c r="AO212" i="1"/>
  <c r="AF213" i="1"/>
  <c r="AG213" i="1"/>
  <c r="AH213" i="1"/>
  <c r="AI213" i="1"/>
  <c r="AJ213" i="1"/>
  <c r="AK213" i="1"/>
  <c r="AL213" i="1"/>
  <c r="AM213" i="1"/>
  <c r="AN213" i="1"/>
  <c r="AO213" i="1"/>
  <c r="AF214" i="1"/>
  <c r="AG214" i="1"/>
  <c r="AH214" i="1"/>
  <c r="AI214" i="1"/>
  <c r="AJ214" i="1"/>
  <c r="AK214" i="1"/>
  <c r="AL214" i="1"/>
  <c r="AM214" i="1"/>
  <c r="AN214" i="1"/>
  <c r="AO214" i="1"/>
  <c r="AF215" i="1"/>
  <c r="AG215" i="1"/>
  <c r="AH215" i="1"/>
  <c r="AI215" i="1"/>
  <c r="AJ215" i="1"/>
  <c r="AK215" i="1"/>
  <c r="AL215" i="1"/>
  <c r="AM215" i="1"/>
  <c r="AN215" i="1"/>
  <c r="AO215" i="1"/>
  <c r="AG216" i="1"/>
  <c r="AH216" i="1"/>
  <c r="AI216" i="1"/>
  <c r="AJ216" i="1"/>
  <c r="AK216" i="1"/>
  <c r="AL216" i="1"/>
  <c r="AM216" i="1"/>
  <c r="AN216" i="1"/>
  <c r="AO216" i="1"/>
  <c r="AG217" i="1"/>
  <c r="AH217" i="1"/>
  <c r="AI217" i="1"/>
  <c r="AJ217" i="1"/>
  <c r="AK217" i="1"/>
  <c r="AL217" i="1"/>
  <c r="AM217" i="1"/>
  <c r="AN217" i="1"/>
  <c r="AO217" i="1"/>
  <c r="AG218" i="1"/>
  <c r="AH218" i="1"/>
  <c r="AI218" i="1"/>
  <c r="AJ218" i="1"/>
  <c r="AK218" i="1"/>
  <c r="AL218" i="1"/>
  <c r="AM218" i="1"/>
  <c r="AN218" i="1"/>
  <c r="AO218" i="1"/>
  <c r="AG219" i="1"/>
  <c r="AH219" i="1"/>
  <c r="AI219" i="1"/>
  <c r="AJ219" i="1"/>
  <c r="AK219" i="1"/>
  <c r="AL219" i="1"/>
  <c r="AM219" i="1"/>
  <c r="AN219" i="1"/>
  <c r="AO219" i="1"/>
  <c r="AG220" i="1"/>
  <c r="AH220" i="1"/>
  <c r="AI220" i="1"/>
  <c r="AJ220" i="1"/>
  <c r="AK220" i="1"/>
  <c r="AL220" i="1"/>
  <c r="AM220" i="1"/>
  <c r="AN220" i="1"/>
  <c r="AO220" i="1"/>
  <c r="AG221" i="1"/>
  <c r="AH221" i="1"/>
  <c r="AI221" i="1"/>
  <c r="AJ221" i="1"/>
  <c r="AK221" i="1"/>
  <c r="AL221" i="1"/>
  <c r="AM221" i="1"/>
  <c r="AN221" i="1"/>
  <c r="AO221" i="1"/>
  <c r="AG222" i="1"/>
  <c r="AH222" i="1"/>
  <c r="AI222" i="1"/>
  <c r="AJ222" i="1"/>
  <c r="AK222" i="1"/>
  <c r="AL222" i="1"/>
  <c r="AM222" i="1"/>
  <c r="AN222" i="1"/>
  <c r="AO222" i="1"/>
  <c r="AG223" i="1"/>
  <c r="AH223" i="1"/>
  <c r="AI223" i="1"/>
  <c r="AJ223" i="1"/>
  <c r="AK223" i="1"/>
  <c r="AL223" i="1"/>
  <c r="AM223" i="1"/>
  <c r="AN223" i="1"/>
  <c r="AO223" i="1"/>
  <c r="AG224" i="1"/>
  <c r="AH224" i="1"/>
  <c r="AI224" i="1"/>
  <c r="AJ224" i="1"/>
  <c r="AK224" i="1"/>
  <c r="AL224" i="1"/>
  <c r="AM224" i="1"/>
  <c r="AN224" i="1"/>
  <c r="AO224" i="1"/>
  <c r="AG225" i="1"/>
  <c r="AH225" i="1"/>
  <c r="AI225" i="1"/>
  <c r="AJ225" i="1"/>
  <c r="AK225" i="1"/>
  <c r="AL225" i="1"/>
  <c r="AM225" i="1"/>
  <c r="AN225" i="1"/>
  <c r="AO225" i="1"/>
  <c r="AG226" i="1"/>
  <c r="AH226" i="1"/>
  <c r="AI226" i="1"/>
  <c r="AJ226" i="1"/>
  <c r="AK226" i="1"/>
  <c r="AL226" i="1"/>
  <c r="AM226" i="1"/>
  <c r="AN226" i="1"/>
  <c r="AO226" i="1"/>
  <c r="AG227" i="1"/>
  <c r="AH227" i="1"/>
  <c r="AI227" i="1"/>
  <c r="AJ227" i="1"/>
  <c r="AK227" i="1"/>
  <c r="AL227" i="1"/>
  <c r="AM227" i="1"/>
  <c r="AN227" i="1"/>
  <c r="AO227" i="1"/>
  <c r="AG228" i="1"/>
  <c r="AH228" i="1"/>
  <c r="AI228" i="1"/>
  <c r="AJ228" i="1"/>
  <c r="AK228" i="1"/>
  <c r="AL228" i="1"/>
  <c r="AM228" i="1"/>
  <c r="AN228" i="1"/>
  <c r="AO228" i="1"/>
  <c r="AG229" i="1"/>
  <c r="AH229" i="1"/>
  <c r="AI229" i="1"/>
  <c r="AJ229" i="1"/>
  <c r="AK229" i="1"/>
  <c r="AL229" i="1"/>
  <c r="AM229" i="1"/>
  <c r="AN229" i="1"/>
  <c r="AO229" i="1"/>
  <c r="AG230" i="1"/>
  <c r="AH230" i="1"/>
  <c r="AI230" i="1"/>
  <c r="AJ230" i="1"/>
  <c r="AK230" i="1"/>
  <c r="AL230" i="1"/>
  <c r="AM230" i="1"/>
  <c r="AN230" i="1"/>
  <c r="AO230" i="1"/>
  <c r="AG231" i="1"/>
  <c r="AH231" i="1"/>
  <c r="AI231" i="1"/>
  <c r="AJ231" i="1"/>
  <c r="AK231" i="1"/>
  <c r="AL231" i="1"/>
  <c r="AM231" i="1"/>
  <c r="AN231" i="1"/>
  <c r="AO231" i="1"/>
  <c r="AG232" i="1"/>
  <c r="AH232" i="1"/>
  <c r="AI232" i="1"/>
  <c r="AJ232" i="1"/>
  <c r="AK232" i="1"/>
  <c r="AL232" i="1"/>
  <c r="AM232" i="1"/>
  <c r="AN232" i="1"/>
  <c r="AO232" i="1"/>
  <c r="AG233" i="1"/>
  <c r="AH233" i="1"/>
  <c r="AI233" i="1"/>
  <c r="AJ233" i="1"/>
  <c r="AK233" i="1"/>
  <c r="AL233" i="1"/>
  <c r="AM233" i="1"/>
  <c r="AN233" i="1"/>
  <c r="AO233" i="1"/>
  <c r="AG234" i="1"/>
  <c r="AH234" i="1"/>
  <c r="AI234" i="1"/>
  <c r="AJ234" i="1"/>
  <c r="AK234" i="1"/>
  <c r="AL234" i="1"/>
  <c r="AM234" i="1"/>
  <c r="AN234" i="1"/>
  <c r="AO234" i="1"/>
  <c r="AG235" i="1"/>
  <c r="AH235" i="1"/>
  <c r="AI235" i="1"/>
  <c r="AJ235" i="1"/>
  <c r="AK235" i="1"/>
  <c r="AL235" i="1"/>
  <c r="AM235" i="1"/>
  <c r="AN235" i="1"/>
  <c r="AO235" i="1"/>
  <c r="AG236" i="1"/>
  <c r="AH236" i="1"/>
  <c r="AI236" i="1"/>
  <c r="AJ236" i="1"/>
  <c r="AK236" i="1"/>
  <c r="AL236" i="1"/>
  <c r="AM236" i="1"/>
  <c r="AN236" i="1"/>
  <c r="AO236" i="1"/>
  <c r="AG237" i="1"/>
  <c r="AH237" i="1"/>
  <c r="AI237" i="1"/>
  <c r="AJ237" i="1"/>
  <c r="AK237" i="1"/>
  <c r="AL237" i="1"/>
  <c r="AM237" i="1"/>
  <c r="AN237" i="1"/>
  <c r="AO237" i="1"/>
  <c r="AG238" i="1"/>
  <c r="AH238" i="1"/>
  <c r="AI238" i="1"/>
  <c r="AJ238" i="1"/>
  <c r="AK238" i="1"/>
  <c r="AL238" i="1"/>
  <c r="AM238" i="1"/>
  <c r="AN238" i="1"/>
  <c r="AO238" i="1"/>
  <c r="AF239" i="1"/>
  <c r="AG239" i="1"/>
  <c r="AH239" i="1"/>
  <c r="AI239" i="1"/>
  <c r="AJ239" i="1"/>
  <c r="AK239" i="1"/>
  <c r="AL239" i="1"/>
  <c r="AM239" i="1"/>
  <c r="AN239" i="1"/>
  <c r="AO239" i="1"/>
  <c r="AG240" i="1"/>
  <c r="AH240" i="1"/>
  <c r="AI240" i="1"/>
  <c r="AJ240" i="1"/>
  <c r="AK240" i="1"/>
  <c r="AL240" i="1"/>
  <c r="AM240" i="1"/>
  <c r="AN240" i="1"/>
  <c r="AO240" i="1"/>
  <c r="AG241" i="1"/>
  <c r="AH241" i="1"/>
  <c r="AI241" i="1"/>
  <c r="AJ241" i="1"/>
  <c r="AK241" i="1"/>
  <c r="AL241" i="1"/>
  <c r="AM241" i="1"/>
  <c r="AN241" i="1"/>
  <c r="AO241" i="1"/>
  <c r="AG242" i="1"/>
  <c r="AH242" i="1"/>
  <c r="AI242" i="1"/>
  <c r="AJ242" i="1"/>
  <c r="AK242" i="1"/>
  <c r="AL242" i="1"/>
  <c r="AM242" i="1"/>
  <c r="AN242" i="1"/>
  <c r="AO242" i="1"/>
  <c r="AG243" i="1"/>
  <c r="AH243" i="1"/>
  <c r="AI243" i="1"/>
  <c r="AJ243" i="1"/>
  <c r="AK243" i="1"/>
  <c r="AL243" i="1"/>
  <c r="AM243" i="1"/>
  <c r="AN243" i="1"/>
  <c r="AO243" i="1"/>
  <c r="AG244" i="1"/>
  <c r="AH244" i="1"/>
  <c r="AI244" i="1"/>
  <c r="AJ244" i="1"/>
  <c r="AK244" i="1"/>
  <c r="AL244" i="1"/>
  <c r="AM244" i="1"/>
  <c r="AN244" i="1"/>
  <c r="AO244" i="1"/>
  <c r="AG245" i="1"/>
  <c r="AH245" i="1"/>
  <c r="AI245" i="1"/>
  <c r="AJ245" i="1"/>
  <c r="AK245" i="1"/>
  <c r="AL245" i="1"/>
  <c r="AM245" i="1"/>
  <c r="AN245" i="1"/>
  <c r="AO245" i="1"/>
  <c r="AG246" i="1"/>
  <c r="AH246" i="1"/>
  <c r="AI246" i="1"/>
  <c r="AJ246" i="1"/>
  <c r="AK246" i="1"/>
  <c r="AL246" i="1"/>
  <c r="AM246" i="1"/>
  <c r="AN246" i="1"/>
  <c r="AO246" i="1"/>
  <c r="AG247" i="1"/>
  <c r="AH247" i="1"/>
  <c r="AI247" i="1"/>
  <c r="AJ247" i="1"/>
  <c r="AK247" i="1"/>
  <c r="AL247" i="1"/>
  <c r="AM247" i="1"/>
  <c r="AN247" i="1"/>
  <c r="AO247" i="1"/>
  <c r="AG248" i="1"/>
  <c r="AH248" i="1"/>
  <c r="AI248" i="1"/>
  <c r="AJ248" i="1"/>
  <c r="AK248" i="1"/>
  <c r="AL248" i="1"/>
  <c r="AM248" i="1"/>
  <c r="AN248" i="1"/>
  <c r="AO248" i="1"/>
  <c r="AG249" i="1"/>
  <c r="AH249" i="1"/>
  <c r="AI249" i="1"/>
  <c r="AJ249" i="1"/>
  <c r="AK249" i="1"/>
  <c r="AL249" i="1"/>
  <c r="AM249" i="1"/>
  <c r="AN249" i="1"/>
  <c r="AO249" i="1"/>
  <c r="AG250" i="1"/>
  <c r="AH250" i="1"/>
  <c r="AI250" i="1"/>
  <c r="AJ250" i="1"/>
  <c r="AK250" i="1"/>
  <c r="AL250" i="1"/>
  <c r="AM250" i="1"/>
  <c r="AN250" i="1"/>
  <c r="AO250" i="1"/>
  <c r="AG251" i="1"/>
  <c r="AH251" i="1"/>
  <c r="AI251" i="1"/>
  <c r="AJ251" i="1"/>
  <c r="AK251" i="1"/>
  <c r="AL251" i="1"/>
  <c r="AM251" i="1"/>
  <c r="AN251" i="1"/>
  <c r="AO251" i="1"/>
  <c r="AG252" i="1"/>
  <c r="AH252" i="1"/>
  <c r="AI252" i="1"/>
  <c r="AJ252" i="1"/>
  <c r="AK252" i="1"/>
  <c r="AL252" i="1"/>
  <c r="AM252" i="1"/>
  <c r="AN252" i="1"/>
  <c r="AO252" i="1"/>
  <c r="AG253" i="1"/>
  <c r="AH253" i="1"/>
  <c r="AI253" i="1"/>
  <c r="AJ253" i="1"/>
  <c r="AK253" i="1"/>
  <c r="AL253" i="1"/>
  <c r="AM253" i="1"/>
  <c r="AN253" i="1"/>
  <c r="AO253" i="1"/>
  <c r="AG254" i="1"/>
  <c r="AH254" i="1"/>
  <c r="AI254" i="1"/>
  <c r="AJ254" i="1"/>
  <c r="AK254" i="1"/>
  <c r="AL254" i="1"/>
  <c r="AM254" i="1"/>
  <c r="AN254" i="1"/>
  <c r="AO254" i="1"/>
  <c r="AG255" i="1"/>
  <c r="AH255" i="1"/>
  <c r="AI255" i="1"/>
  <c r="AJ255" i="1"/>
  <c r="AK255" i="1"/>
  <c r="AL255" i="1"/>
  <c r="AM255" i="1"/>
  <c r="AN255" i="1"/>
  <c r="AO255" i="1"/>
  <c r="AG256" i="1"/>
  <c r="AH256" i="1"/>
  <c r="AI256" i="1"/>
  <c r="AJ256" i="1"/>
  <c r="AK256" i="1"/>
  <c r="AL256" i="1"/>
  <c r="AM256" i="1"/>
  <c r="AN256" i="1"/>
  <c r="AO256" i="1"/>
  <c r="AG257" i="1"/>
  <c r="AH257" i="1"/>
  <c r="AI257" i="1"/>
  <c r="AJ257" i="1"/>
  <c r="AK257" i="1"/>
  <c r="AL257" i="1"/>
  <c r="AM257" i="1"/>
  <c r="AN257" i="1"/>
  <c r="AO257" i="1"/>
  <c r="AG258" i="1"/>
  <c r="AH258" i="1"/>
  <c r="AI258" i="1"/>
  <c r="AJ258" i="1"/>
  <c r="AK258" i="1"/>
  <c r="AL258" i="1"/>
  <c r="AM258" i="1"/>
  <c r="AN258" i="1"/>
  <c r="AO258" i="1"/>
  <c r="AG259" i="1"/>
  <c r="AH259" i="1"/>
  <c r="AI259" i="1"/>
  <c r="AJ259" i="1"/>
  <c r="AK259" i="1"/>
  <c r="AL259" i="1"/>
  <c r="AM259" i="1"/>
  <c r="AN259" i="1"/>
  <c r="AO259" i="1"/>
  <c r="AG260" i="1"/>
  <c r="AH260" i="1"/>
  <c r="AI260" i="1"/>
  <c r="AJ260" i="1"/>
  <c r="AK260" i="1"/>
  <c r="AL260" i="1"/>
  <c r="AM260" i="1"/>
  <c r="AN260" i="1"/>
  <c r="AO260" i="1"/>
  <c r="AG261" i="1"/>
  <c r="AH261" i="1"/>
  <c r="AI261" i="1"/>
  <c r="AJ261" i="1"/>
  <c r="AK261" i="1"/>
  <c r="AL261" i="1"/>
  <c r="AM261" i="1"/>
  <c r="AN261" i="1"/>
  <c r="AO261" i="1"/>
  <c r="AG262" i="1"/>
  <c r="AH262" i="1"/>
  <c r="AI262" i="1"/>
  <c r="AJ262" i="1"/>
  <c r="AK262" i="1"/>
  <c r="AL262" i="1"/>
  <c r="AM262" i="1"/>
  <c r="AN262" i="1"/>
  <c r="AO262" i="1"/>
  <c r="AG263" i="1"/>
  <c r="AH263" i="1"/>
  <c r="AI263" i="1"/>
  <c r="AJ263" i="1"/>
  <c r="AK263" i="1"/>
  <c r="AL263" i="1"/>
  <c r="AM263" i="1"/>
  <c r="AN263" i="1"/>
  <c r="AO263" i="1"/>
  <c r="AG264" i="1"/>
  <c r="AH264" i="1"/>
  <c r="AI264" i="1"/>
  <c r="AJ264" i="1"/>
  <c r="AK264" i="1"/>
  <c r="AL264" i="1"/>
  <c r="AM264" i="1"/>
  <c r="AN264" i="1"/>
  <c r="AO264" i="1"/>
  <c r="AG265" i="1"/>
  <c r="AH265" i="1"/>
  <c r="AI265" i="1"/>
  <c r="AJ265" i="1"/>
  <c r="AK265" i="1"/>
  <c r="AL265" i="1"/>
  <c r="AM265" i="1"/>
  <c r="AN265" i="1"/>
  <c r="AO265" i="1"/>
  <c r="AG266" i="1"/>
  <c r="AH266" i="1"/>
  <c r="AI266" i="1"/>
  <c r="AJ266" i="1"/>
  <c r="AK266" i="1"/>
  <c r="AL266" i="1"/>
  <c r="AM266" i="1"/>
  <c r="AN266" i="1"/>
  <c r="AO266" i="1"/>
  <c r="AG267" i="1"/>
  <c r="AH267" i="1"/>
  <c r="AI267" i="1"/>
  <c r="AJ267" i="1"/>
  <c r="AK267" i="1"/>
  <c r="AL267" i="1"/>
  <c r="AM267" i="1"/>
  <c r="AN267" i="1"/>
  <c r="AO267" i="1"/>
  <c r="AG268" i="1"/>
  <c r="AH268" i="1"/>
  <c r="AI268" i="1"/>
  <c r="AJ268" i="1"/>
  <c r="AK268" i="1"/>
  <c r="AL268" i="1"/>
  <c r="AM268" i="1"/>
  <c r="AN268" i="1"/>
  <c r="AO268" i="1"/>
  <c r="AG269" i="1"/>
  <c r="AH269" i="1"/>
  <c r="AI269" i="1"/>
  <c r="AJ269" i="1"/>
  <c r="AK269" i="1"/>
  <c r="AL269" i="1"/>
  <c r="AM269" i="1"/>
  <c r="AN269" i="1"/>
  <c r="AO269" i="1"/>
  <c r="AG270" i="1"/>
  <c r="AH270" i="1"/>
  <c r="AI270" i="1"/>
  <c r="AJ270" i="1"/>
  <c r="AK270" i="1"/>
  <c r="AL270" i="1"/>
  <c r="AM270" i="1"/>
  <c r="AN270" i="1"/>
  <c r="AO270" i="1"/>
  <c r="AG271" i="1"/>
  <c r="AH271" i="1"/>
  <c r="AI271" i="1"/>
  <c r="AJ271" i="1"/>
  <c r="AK271" i="1"/>
  <c r="AL271" i="1"/>
  <c r="AM271" i="1"/>
  <c r="AN271" i="1"/>
  <c r="AO271" i="1"/>
  <c r="AG272" i="1"/>
  <c r="AH272" i="1"/>
  <c r="AI272" i="1"/>
  <c r="AJ272" i="1"/>
  <c r="AK272" i="1"/>
  <c r="AL272" i="1"/>
  <c r="AM272" i="1"/>
  <c r="AN272" i="1"/>
  <c r="AO272" i="1"/>
  <c r="AG273" i="1"/>
  <c r="AH273" i="1"/>
  <c r="AI273" i="1"/>
  <c r="AJ273" i="1"/>
  <c r="AK273" i="1"/>
  <c r="AL273" i="1"/>
  <c r="AM273" i="1"/>
  <c r="AN273" i="1"/>
  <c r="AO273" i="1"/>
  <c r="AG274" i="1"/>
  <c r="AH274" i="1"/>
  <c r="AI274" i="1"/>
  <c r="AJ274" i="1"/>
  <c r="AK274" i="1"/>
  <c r="AL274" i="1"/>
  <c r="AM274" i="1"/>
  <c r="AN274" i="1"/>
  <c r="AO274" i="1"/>
  <c r="AG275" i="1"/>
  <c r="AH275" i="1"/>
  <c r="AI275" i="1"/>
  <c r="AJ275" i="1"/>
  <c r="AK275" i="1"/>
  <c r="AL275" i="1"/>
  <c r="AM275" i="1"/>
  <c r="AN275" i="1"/>
  <c r="AO275" i="1"/>
  <c r="AG276" i="1"/>
  <c r="AH276" i="1"/>
  <c r="AI276" i="1"/>
  <c r="AJ276" i="1"/>
  <c r="AK276" i="1"/>
  <c r="AL276" i="1"/>
  <c r="AM276" i="1"/>
  <c r="AN276" i="1"/>
  <c r="AO276" i="1"/>
  <c r="AG277" i="1"/>
  <c r="AH277" i="1"/>
  <c r="AI277" i="1"/>
  <c r="AJ277" i="1"/>
  <c r="AK277" i="1"/>
  <c r="AL277" i="1"/>
  <c r="AM277" i="1"/>
  <c r="AN277" i="1"/>
  <c r="AO277" i="1"/>
  <c r="AG278" i="1"/>
  <c r="AH278" i="1"/>
  <c r="AI278" i="1"/>
  <c r="AJ278" i="1"/>
  <c r="AK278" i="1"/>
  <c r="AL278" i="1"/>
  <c r="AM278" i="1"/>
  <c r="AN278" i="1"/>
  <c r="AO278" i="1"/>
  <c r="AG279" i="1"/>
  <c r="AH279" i="1"/>
  <c r="AI279" i="1"/>
  <c r="AJ279" i="1"/>
  <c r="AK279" i="1"/>
  <c r="AL279" i="1"/>
  <c r="AM279" i="1"/>
  <c r="AN279" i="1"/>
  <c r="AO279" i="1"/>
  <c r="AG280" i="1"/>
  <c r="AH280" i="1"/>
  <c r="AI280" i="1"/>
  <c r="AJ280" i="1"/>
  <c r="AK280" i="1"/>
  <c r="AL280" i="1"/>
  <c r="AM280" i="1"/>
  <c r="AN280" i="1"/>
  <c r="AO280" i="1"/>
  <c r="AG281" i="1"/>
  <c r="AH281" i="1"/>
  <c r="AI281" i="1"/>
  <c r="AJ281" i="1"/>
  <c r="AK281" i="1"/>
  <c r="AL281" i="1"/>
  <c r="AM281" i="1"/>
  <c r="AN281" i="1"/>
  <c r="AO281" i="1"/>
  <c r="AG282" i="1"/>
  <c r="AH282" i="1"/>
  <c r="AI282" i="1"/>
  <c r="AJ282" i="1"/>
  <c r="AK282" i="1"/>
  <c r="AL282" i="1"/>
  <c r="AM282" i="1"/>
  <c r="AN282" i="1"/>
  <c r="AO282" i="1"/>
  <c r="AG283" i="1"/>
  <c r="AH283" i="1"/>
  <c r="AI283" i="1"/>
  <c r="AJ283" i="1"/>
  <c r="AK283" i="1"/>
  <c r="AL283" i="1"/>
  <c r="AM283" i="1"/>
  <c r="AN283" i="1"/>
  <c r="AO283" i="1"/>
  <c r="AG284" i="1"/>
  <c r="AH284" i="1"/>
  <c r="AI284" i="1"/>
  <c r="AJ284" i="1"/>
  <c r="AK284" i="1"/>
  <c r="AL284" i="1"/>
  <c r="AM284" i="1"/>
  <c r="AN284" i="1"/>
  <c r="AO284" i="1"/>
  <c r="AG285" i="1"/>
  <c r="AH285" i="1"/>
  <c r="AI285" i="1"/>
  <c r="AJ285" i="1"/>
  <c r="AK285" i="1"/>
  <c r="AL285" i="1"/>
  <c r="AM285" i="1"/>
  <c r="AN285" i="1"/>
  <c r="AO285" i="1"/>
  <c r="AG286" i="1"/>
  <c r="AH286" i="1"/>
  <c r="AI286" i="1"/>
  <c r="AJ286" i="1"/>
  <c r="AK286" i="1"/>
  <c r="AL286" i="1"/>
  <c r="AM286" i="1"/>
  <c r="AN286" i="1"/>
  <c r="AO286" i="1"/>
  <c r="AG287" i="1"/>
  <c r="AH287" i="1"/>
  <c r="AI287" i="1"/>
  <c r="AJ287" i="1"/>
  <c r="AK287" i="1"/>
  <c r="AL287" i="1"/>
  <c r="AM287" i="1"/>
  <c r="AN287" i="1"/>
  <c r="AO287" i="1"/>
  <c r="AG288" i="1"/>
  <c r="AH288" i="1"/>
  <c r="AI288" i="1"/>
  <c r="AJ288" i="1"/>
  <c r="AK288" i="1"/>
  <c r="AL288" i="1"/>
  <c r="AM288" i="1"/>
  <c r="AN288" i="1"/>
  <c r="AO288" i="1"/>
  <c r="AG289" i="1"/>
  <c r="AH289" i="1"/>
  <c r="AI289" i="1"/>
  <c r="AJ289" i="1"/>
  <c r="AK289" i="1"/>
  <c r="AL289" i="1"/>
  <c r="AM289" i="1"/>
  <c r="AN289" i="1"/>
  <c r="AO289" i="1"/>
  <c r="AG290" i="1"/>
  <c r="AH290" i="1"/>
  <c r="AI290" i="1"/>
  <c r="AJ290" i="1"/>
  <c r="AK290" i="1"/>
  <c r="AL290" i="1"/>
  <c r="AM290" i="1"/>
  <c r="AN290" i="1"/>
  <c r="AO290" i="1"/>
  <c r="AG291" i="1"/>
  <c r="AH291" i="1"/>
  <c r="AI291" i="1"/>
  <c r="AJ291" i="1"/>
  <c r="AK291" i="1"/>
  <c r="AL291" i="1"/>
  <c r="AM291" i="1"/>
  <c r="AN291" i="1"/>
  <c r="AO291" i="1"/>
  <c r="AG292" i="1"/>
  <c r="AH292" i="1"/>
  <c r="AI292" i="1"/>
  <c r="AJ292" i="1"/>
  <c r="AK292" i="1"/>
  <c r="AL292" i="1"/>
  <c r="AM292" i="1"/>
  <c r="AN292" i="1"/>
  <c r="AO292" i="1"/>
  <c r="AG293" i="1"/>
  <c r="AH293" i="1"/>
  <c r="AI293" i="1"/>
  <c r="AJ293" i="1"/>
  <c r="AK293" i="1"/>
  <c r="AL293" i="1"/>
  <c r="AM293" i="1"/>
  <c r="AN293" i="1"/>
  <c r="AO293" i="1"/>
  <c r="AG294" i="1"/>
  <c r="AH294" i="1"/>
  <c r="AI294" i="1"/>
  <c r="AJ294" i="1"/>
  <c r="AK294" i="1"/>
  <c r="AL294" i="1"/>
  <c r="AM294" i="1"/>
  <c r="AN294" i="1"/>
  <c r="AO294" i="1"/>
  <c r="AG295" i="1"/>
  <c r="AH295" i="1"/>
  <c r="AI295" i="1"/>
  <c r="AJ295" i="1"/>
  <c r="AK295" i="1"/>
  <c r="AL295" i="1"/>
  <c r="AM295" i="1"/>
  <c r="AN295" i="1"/>
  <c r="AO295" i="1"/>
  <c r="AG296" i="1"/>
  <c r="AH296" i="1"/>
  <c r="AI296" i="1"/>
  <c r="AJ296" i="1"/>
  <c r="AK296" i="1"/>
  <c r="AL296" i="1"/>
  <c r="AM296" i="1"/>
  <c r="AN296" i="1"/>
  <c r="AO296" i="1"/>
  <c r="AG297" i="1"/>
  <c r="AH297" i="1"/>
  <c r="AI297" i="1"/>
  <c r="AJ297" i="1"/>
  <c r="AK297" i="1"/>
  <c r="AL297" i="1"/>
  <c r="AM297" i="1"/>
  <c r="AN297" i="1"/>
  <c r="AO297" i="1"/>
  <c r="AG298" i="1"/>
  <c r="AH298" i="1"/>
  <c r="AI298" i="1"/>
  <c r="AJ298" i="1"/>
  <c r="AK298" i="1"/>
  <c r="AL298" i="1"/>
  <c r="AM298" i="1"/>
  <c r="AN298" i="1"/>
  <c r="AO298" i="1"/>
  <c r="AG299" i="1"/>
  <c r="AH299" i="1"/>
  <c r="AI299" i="1"/>
  <c r="AJ299" i="1"/>
  <c r="AK299" i="1"/>
  <c r="AL299" i="1"/>
  <c r="AM299" i="1"/>
  <c r="AN299" i="1"/>
  <c r="AO299" i="1"/>
  <c r="AG300" i="1"/>
  <c r="AH300" i="1"/>
  <c r="AI300" i="1"/>
  <c r="AJ300" i="1"/>
  <c r="AK300" i="1"/>
  <c r="AL300" i="1"/>
  <c r="AM300" i="1"/>
  <c r="AN300" i="1"/>
  <c r="AO300" i="1"/>
  <c r="AG301" i="1"/>
  <c r="AH301" i="1"/>
  <c r="AI301" i="1"/>
  <c r="AJ301" i="1"/>
  <c r="AK301" i="1"/>
  <c r="AL301" i="1"/>
  <c r="AM301" i="1"/>
  <c r="AN301" i="1"/>
  <c r="AO301" i="1"/>
  <c r="AG302" i="1"/>
  <c r="AH302" i="1"/>
  <c r="AI302" i="1"/>
  <c r="AJ302" i="1"/>
  <c r="AK302" i="1"/>
  <c r="AL302" i="1"/>
  <c r="AM302" i="1"/>
  <c r="AN302" i="1"/>
  <c r="AO302" i="1"/>
  <c r="AG303" i="1"/>
  <c r="AH303" i="1"/>
  <c r="AI303" i="1"/>
  <c r="AJ303" i="1"/>
  <c r="AK303" i="1"/>
  <c r="AL303" i="1"/>
  <c r="AM303" i="1"/>
  <c r="AN303" i="1"/>
  <c r="AO303" i="1"/>
  <c r="AG304" i="1"/>
  <c r="AH304" i="1"/>
  <c r="AI304" i="1"/>
  <c r="AJ304" i="1"/>
  <c r="AK304" i="1"/>
  <c r="AL304" i="1"/>
  <c r="AM304" i="1"/>
  <c r="AN304" i="1"/>
  <c r="AO304" i="1"/>
  <c r="AG305" i="1"/>
  <c r="AH305" i="1"/>
  <c r="AI305" i="1"/>
  <c r="AJ305" i="1"/>
  <c r="AK305" i="1"/>
  <c r="AL305" i="1"/>
  <c r="AM305" i="1"/>
  <c r="AN305" i="1"/>
  <c r="AO305" i="1"/>
  <c r="AG306" i="1"/>
  <c r="AH306" i="1"/>
  <c r="AI306" i="1"/>
  <c r="AJ306" i="1"/>
  <c r="AK306" i="1"/>
  <c r="AL306" i="1"/>
  <c r="AM306" i="1"/>
  <c r="AN306" i="1"/>
  <c r="AO306" i="1"/>
  <c r="AG307" i="1"/>
  <c r="AH307" i="1"/>
  <c r="AI307" i="1"/>
  <c r="AJ307" i="1"/>
  <c r="AK307" i="1"/>
  <c r="AL307" i="1"/>
  <c r="AM307" i="1"/>
  <c r="AN307" i="1"/>
  <c r="AO307" i="1"/>
  <c r="AG308" i="1"/>
  <c r="AH308" i="1"/>
  <c r="AI308" i="1"/>
  <c r="AJ308" i="1"/>
  <c r="AK308" i="1"/>
  <c r="AL308" i="1"/>
  <c r="AM308" i="1"/>
  <c r="AN308" i="1"/>
  <c r="AO308" i="1"/>
  <c r="AG309" i="1"/>
  <c r="AH309" i="1"/>
  <c r="AI309" i="1"/>
  <c r="AJ309" i="1"/>
  <c r="AK309" i="1"/>
  <c r="AL309" i="1"/>
  <c r="AM309" i="1"/>
  <c r="AN309" i="1"/>
  <c r="AO309" i="1"/>
  <c r="AG2" i="1"/>
  <c r="AH2" i="1"/>
  <c r="AI2" i="1"/>
  <c r="AJ2" i="1"/>
  <c r="AK2" i="1"/>
  <c r="AO2" i="1"/>
  <c r="T3" i="1"/>
  <c r="U3" i="1"/>
  <c r="V3" i="1"/>
  <c r="W3" i="1"/>
  <c r="X3" i="1"/>
  <c r="Y3" i="1"/>
  <c r="Z3" i="1"/>
  <c r="AA3" i="1"/>
  <c r="AB3" i="1"/>
  <c r="T4" i="1"/>
  <c r="U4" i="1"/>
  <c r="V4" i="1"/>
  <c r="W4" i="1"/>
  <c r="X4" i="1"/>
  <c r="Y4" i="1"/>
  <c r="Z4" i="1"/>
  <c r="AA4" i="1"/>
  <c r="AB4" i="1"/>
  <c r="T5" i="1"/>
  <c r="U5" i="1"/>
  <c r="V5" i="1"/>
  <c r="W5" i="1"/>
  <c r="X5" i="1"/>
  <c r="Y5" i="1"/>
  <c r="Z5" i="1"/>
  <c r="AA5" i="1"/>
  <c r="AB5" i="1"/>
  <c r="T6" i="1"/>
  <c r="U6" i="1"/>
  <c r="V6" i="1"/>
  <c r="W6" i="1"/>
  <c r="X6" i="1"/>
  <c r="Y6" i="1"/>
  <c r="Z6" i="1"/>
  <c r="AA6" i="1"/>
  <c r="AB6" i="1"/>
  <c r="T7" i="1"/>
  <c r="U7" i="1"/>
  <c r="V7" i="1"/>
  <c r="W7" i="1"/>
  <c r="X7" i="1"/>
  <c r="Y7" i="1"/>
  <c r="Z7" i="1"/>
  <c r="AA7" i="1"/>
  <c r="AB7" i="1"/>
  <c r="T8" i="1"/>
  <c r="U8" i="1"/>
  <c r="V8" i="1"/>
  <c r="W8" i="1"/>
  <c r="X8" i="1"/>
  <c r="Y8" i="1"/>
  <c r="Z8" i="1"/>
  <c r="AA8" i="1"/>
  <c r="AB8" i="1"/>
  <c r="T9" i="1"/>
  <c r="U9" i="1"/>
  <c r="V9" i="1"/>
  <c r="W9" i="1"/>
  <c r="X9" i="1"/>
  <c r="Y9" i="1"/>
  <c r="Z9" i="1"/>
  <c r="AA9" i="1"/>
  <c r="AB9" i="1"/>
  <c r="T10" i="1"/>
  <c r="U10" i="1"/>
  <c r="V10" i="1"/>
  <c r="W10" i="1"/>
  <c r="X10" i="1"/>
  <c r="Y10" i="1"/>
  <c r="Z10" i="1"/>
  <c r="AA10" i="1"/>
  <c r="AB10" i="1"/>
  <c r="T11" i="1"/>
  <c r="U11" i="1"/>
  <c r="V11" i="1"/>
  <c r="W11" i="1"/>
  <c r="X11" i="1"/>
  <c r="Y11" i="1"/>
  <c r="Z11" i="1"/>
  <c r="AA11" i="1"/>
  <c r="AB11" i="1"/>
  <c r="T12" i="1"/>
  <c r="U12" i="1"/>
  <c r="V12" i="1"/>
  <c r="W12" i="1"/>
  <c r="X12" i="1"/>
  <c r="Y12" i="1"/>
  <c r="Z12" i="1"/>
  <c r="AA12" i="1"/>
  <c r="AB12" i="1"/>
  <c r="T13" i="1"/>
  <c r="U13" i="1"/>
  <c r="V13" i="1"/>
  <c r="W13" i="1"/>
  <c r="X13" i="1"/>
  <c r="Y13" i="1"/>
  <c r="Z13" i="1"/>
  <c r="AA13" i="1"/>
  <c r="AB13" i="1"/>
  <c r="T14" i="1"/>
  <c r="U14" i="1"/>
  <c r="V14" i="1"/>
  <c r="W14" i="1"/>
  <c r="X14" i="1"/>
  <c r="Y14" i="1"/>
  <c r="Z14" i="1"/>
  <c r="AA14" i="1"/>
  <c r="AB14" i="1"/>
  <c r="T15" i="1"/>
  <c r="U15" i="1"/>
  <c r="V15" i="1"/>
  <c r="W15" i="1"/>
  <c r="X15" i="1"/>
  <c r="Y15" i="1"/>
  <c r="Z15" i="1"/>
  <c r="AA15" i="1"/>
  <c r="AB15" i="1"/>
  <c r="T16" i="1"/>
  <c r="U16" i="1"/>
  <c r="V16" i="1"/>
  <c r="W16" i="1"/>
  <c r="X16" i="1"/>
  <c r="Y16" i="1"/>
  <c r="Z16" i="1"/>
  <c r="AA16" i="1"/>
  <c r="AB16" i="1"/>
  <c r="T17" i="1"/>
  <c r="U17" i="1"/>
  <c r="V17" i="1"/>
  <c r="W17" i="1"/>
  <c r="X17" i="1"/>
  <c r="Y17" i="1"/>
  <c r="Z17" i="1"/>
  <c r="AA17" i="1"/>
  <c r="AB17" i="1"/>
  <c r="T18" i="1"/>
  <c r="U18" i="1"/>
  <c r="V18" i="1"/>
  <c r="W18" i="1"/>
  <c r="X18" i="1"/>
  <c r="Y18" i="1"/>
  <c r="Z18" i="1"/>
  <c r="AA18" i="1"/>
  <c r="AB18" i="1"/>
  <c r="T19" i="1"/>
  <c r="U19" i="1"/>
  <c r="V19" i="1"/>
  <c r="W19" i="1"/>
  <c r="X19" i="1"/>
  <c r="Y19" i="1"/>
  <c r="Z19" i="1"/>
  <c r="AA19" i="1"/>
  <c r="AB19" i="1"/>
  <c r="T20" i="1"/>
  <c r="U20" i="1"/>
  <c r="V20" i="1"/>
  <c r="W20" i="1"/>
  <c r="X20" i="1"/>
  <c r="Y20" i="1"/>
  <c r="Z20" i="1"/>
  <c r="AA20" i="1"/>
  <c r="AB20" i="1"/>
  <c r="T21" i="1"/>
  <c r="U21" i="1"/>
  <c r="V21" i="1"/>
  <c r="W21" i="1"/>
  <c r="X21" i="1"/>
  <c r="Y21" i="1"/>
  <c r="Z21" i="1"/>
  <c r="AA21" i="1"/>
  <c r="AB21" i="1"/>
  <c r="T22" i="1"/>
  <c r="U22" i="1"/>
  <c r="V22" i="1"/>
  <c r="W22" i="1"/>
  <c r="X22" i="1"/>
  <c r="Y22" i="1"/>
  <c r="Z22" i="1"/>
  <c r="AA22" i="1"/>
  <c r="AB22" i="1"/>
  <c r="T23" i="1"/>
  <c r="U23" i="1"/>
  <c r="V23" i="1"/>
  <c r="W23" i="1"/>
  <c r="X23" i="1"/>
  <c r="Y23" i="1"/>
  <c r="Z23" i="1"/>
  <c r="AA23" i="1"/>
  <c r="AB23" i="1"/>
  <c r="T24" i="1"/>
  <c r="U24" i="1"/>
  <c r="V24" i="1"/>
  <c r="W24" i="1"/>
  <c r="X24" i="1"/>
  <c r="Y24" i="1"/>
  <c r="Z24" i="1"/>
  <c r="AA24" i="1"/>
  <c r="AB24" i="1"/>
  <c r="T25" i="1"/>
  <c r="U25" i="1"/>
  <c r="V25" i="1"/>
  <c r="W25" i="1"/>
  <c r="X25" i="1"/>
  <c r="Y25" i="1"/>
  <c r="Z25" i="1"/>
  <c r="AA25" i="1"/>
  <c r="AB25" i="1"/>
  <c r="T26" i="1"/>
  <c r="U26" i="1"/>
  <c r="V26" i="1"/>
  <c r="W26" i="1"/>
  <c r="X26" i="1"/>
  <c r="Y26" i="1"/>
  <c r="Z26" i="1"/>
  <c r="AA26" i="1"/>
  <c r="AB26" i="1"/>
  <c r="T27" i="1"/>
  <c r="U27" i="1"/>
  <c r="V27" i="1"/>
  <c r="W27" i="1"/>
  <c r="X27" i="1"/>
  <c r="Y27" i="1"/>
  <c r="Z27" i="1"/>
  <c r="AA27" i="1"/>
  <c r="AB27" i="1"/>
  <c r="T28" i="1"/>
  <c r="U28" i="1"/>
  <c r="V28" i="1"/>
  <c r="W28" i="1"/>
  <c r="X28" i="1"/>
  <c r="Y28" i="1"/>
  <c r="Z28" i="1"/>
  <c r="AA28" i="1"/>
  <c r="AB28" i="1"/>
  <c r="T29" i="1"/>
  <c r="U29" i="1"/>
  <c r="V29" i="1"/>
  <c r="W29" i="1"/>
  <c r="X29" i="1"/>
  <c r="Y29" i="1"/>
  <c r="Z29" i="1"/>
  <c r="AA29" i="1"/>
  <c r="AB29" i="1"/>
  <c r="T30" i="1"/>
  <c r="U30" i="1"/>
  <c r="V30" i="1"/>
  <c r="W30" i="1"/>
  <c r="X30" i="1"/>
  <c r="Y30" i="1"/>
  <c r="Z30" i="1"/>
  <c r="AA30" i="1"/>
  <c r="AB30" i="1"/>
  <c r="T31" i="1"/>
  <c r="U31" i="1"/>
  <c r="V31" i="1"/>
  <c r="W31" i="1"/>
  <c r="X31" i="1"/>
  <c r="Y31" i="1"/>
  <c r="Z31" i="1"/>
  <c r="AA31" i="1"/>
  <c r="AB31" i="1"/>
  <c r="T32" i="1"/>
  <c r="U32" i="1"/>
  <c r="V32" i="1"/>
  <c r="W32" i="1"/>
  <c r="X32" i="1"/>
  <c r="Y32" i="1"/>
  <c r="Z32" i="1"/>
  <c r="AA32" i="1"/>
  <c r="AB32" i="1"/>
  <c r="T33" i="1"/>
  <c r="U33" i="1"/>
  <c r="V33" i="1"/>
  <c r="W33" i="1"/>
  <c r="X33" i="1"/>
  <c r="Y33" i="1"/>
  <c r="Z33" i="1"/>
  <c r="AA33" i="1"/>
  <c r="AB33" i="1"/>
  <c r="T34" i="1"/>
  <c r="U34" i="1"/>
  <c r="V34" i="1"/>
  <c r="W34" i="1"/>
  <c r="X34" i="1"/>
  <c r="Y34" i="1"/>
  <c r="Z34" i="1"/>
  <c r="AA34" i="1"/>
  <c r="AB34" i="1"/>
  <c r="T35" i="1"/>
  <c r="U35" i="1"/>
  <c r="V35" i="1"/>
  <c r="W35" i="1"/>
  <c r="X35" i="1"/>
  <c r="Y35" i="1"/>
  <c r="Z35" i="1"/>
  <c r="AA35" i="1"/>
  <c r="AB35" i="1"/>
  <c r="T36" i="1"/>
  <c r="U36" i="1"/>
  <c r="V36" i="1"/>
  <c r="W36" i="1"/>
  <c r="X36" i="1"/>
  <c r="Y36" i="1"/>
  <c r="Z36" i="1"/>
  <c r="AA36" i="1"/>
  <c r="AB36" i="1"/>
  <c r="T37" i="1"/>
  <c r="U37" i="1"/>
  <c r="V37" i="1"/>
  <c r="W37" i="1"/>
  <c r="X37" i="1"/>
  <c r="Y37" i="1"/>
  <c r="Z37" i="1"/>
  <c r="AA37" i="1"/>
  <c r="AB37" i="1"/>
  <c r="T38" i="1"/>
  <c r="U38" i="1"/>
  <c r="V38" i="1"/>
  <c r="W38" i="1"/>
  <c r="X38" i="1"/>
  <c r="Y38" i="1"/>
  <c r="Z38" i="1"/>
  <c r="AA38" i="1"/>
  <c r="AB38" i="1"/>
  <c r="T39" i="1"/>
  <c r="U39" i="1"/>
  <c r="V39" i="1"/>
  <c r="W39" i="1"/>
  <c r="X39" i="1"/>
  <c r="Y39" i="1"/>
  <c r="Z39" i="1"/>
  <c r="AA39" i="1"/>
  <c r="AB39" i="1"/>
  <c r="T40" i="1"/>
  <c r="U40" i="1"/>
  <c r="V40" i="1"/>
  <c r="W40" i="1"/>
  <c r="X40" i="1"/>
  <c r="Y40" i="1"/>
  <c r="Z40" i="1"/>
  <c r="AA40" i="1"/>
  <c r="AB40" i="1"/>
  <c r="T41" i="1"/>
  <c r="U41" i="1"/>
  <c r="V41" i="1"/>
  <c r="W41" i="1"/>
  <c r="X41" i="1"/>
  <c r="Y41" i="1"/>
  <c r="Z41" i="1"/>
  <c r="AA41" i="1"/>
  <c r="AB41" i="1"/>
  <c r="T42" i="1"/>
  <c r="U42" i="1"/>
  <c r="V42" i="1"/>
  <c r="W42" i="1"/>
  <c r="X42" i="1"/>
  <c r="Y42" i="1"/>
  <c r="Z42" i="1"/>
  <c r="AA42" i="1"/>
  <c r="AB42" i="1"/>
  <c r="T43" i="1"/>
  <c r="U43" i="1"/>
  <c r="V43" i="1"/>
  <c r="W43" i="1"/>
  <c r="X43" i="1"/>
  <c r="Y43" i="1"/>
  <c r="Z43" i="1"/>
  <c r="AA43" i="1"/>
  <c r="AB43" i="1"/>
  <c r="T44" i="1"/>
  <c r="U44" i="1"/>
  <c r="V44" i="1"/>
  <c r="W44" i="1"/>
  <c r="X44" i="1"/>
  <c r="Y44" i="1"/>
  <c r="Z44" i="1"/>
  <c r="AA44" i="1"/>
  <c r="AB44" i="1"/>
  <c r="T45" i="1"/>
  <c r="U45" i="1"/>
  <c r="V45" i="1"/>
  <c r="W45" i="1"/>
  <c r="X45" i="1"/>
  <c r="Y45" i="1"/>
  <c r="Z45" i="1"/>
  <c r="AA45" i="1"/>
  <c r="AB45" i="1"/>
  <c r="T46" i="1"/>
  <c r="U46" i="1"/>
  <c r="V46" i="1"/>
  <c r="W46" i="1"/>
  <c r="X46" i="1"/>
  <c r="Y46" i="1"/>
  <c r="Z46" i="1"/>
  <c r="AA46" i="1"/>
  <c r="AB46" i="1"/>
  <c r="T47" i="1"/>
  <c r="U47" i="1"/>
  <c r="V47" i="1"/>
  <c r="W47" i="1"/>
  <c r="X47" i="1"/>
  <c r="Y47" i="1"/>
  <c r="Z47" i="1"/>
  <c r="AA47" i="1"/>
  <c r="AB47" i="1"/>
  <c r="T48" i="1"/>
  <c r="U48" i="1"/>
  <c r="V48" i="1"/>
  <c r="W48" i="1"/>
  <c r="X48" i="1"/>
  <c r="Y48" i="1"/>
  <c r="Z48" i="1"/>
  <c r="AA48" i="1"/>
  <c r="AB48" i="1"/>
  <c r="T49" i="1"/>
  <c r="U49" i="1"/>
  <c r="V49" i="1"/>
  <c r="W49" i="1"/>
  <c r="X49" i="1"/>
  <c r="Y49" i="1"/>
  <c r="Z49" i="1"/>
  <c r="AA49" i="1"/>
  <c r="AB49" i="1"/>
  <c r="T50" i="1"/>
  <c r="U50" i="1"/>
  <c r="V50" i="1"/>
  <c r="W50" i="1"/>
  <c r="X50" i="1"/>
  <c r="Y50" i="1"/>
  <c r="Z50" i="1"/>
  <c r="AA50" i="1"/>
  <c r="AB50" i="1"/>
  <c r="T51" i="1"/>
  <c r="U51" i="1"/>
  <c r="V51" i="1"/>
  <c r="W51" i="1"/>
  <c r="X51" i="1"/>
  <c r="Y51" i="1"/>
  <c r="Z51" i="1"/>
  <c r="AA51" i="1"/>
  <c r="AB51" i="1"/>
  <c r="T52" i="1"/>
  <c r="U52" i="1"/>
  <c r="V52" i="1"/>
  <c r="W52" i="1"/>
  <c r="X52" i="1"/>
  <c r="Y52" i="1"/>
  <c r="Z52" i="1"/>
  <c r="AA52" i="1"/>
  <c r="AB52" i="1"/>
  <c r="T53" i="1"/>
  <c r="U53" i="1"/>
  <c r="V53" i="1"/>
  <c r="W53" i="1"/>
  <c r="X53" i="1"/>
  <c r="Y53" i="1"/>
  <c r="Z53" i="1"/>
  <c r="AA53" i="1"/>
  <c r="AB53" i="1"/>
  <c r="T54" i="1"/>
  <c r="U54" i="1"/>
  <c r="V54" i="1"/>
  <c r="W54" i="1"/>
  <c r="X54" i="1"/>
  <c r="Y54" i="1"/>
  <c r="Z54" i="1"/>
  <c r="AA54" i="1"/>
  <c r="AB54" i="1"/>
  <c r="T55" i="1"/>
  <c r="U55" i="1"/>
  <c r="V55" i="1"/>
  <c r="W55" i="1"/>
  <c r="X55" i="1"/>
  <c r="Y55" i="1"/>
  <c r="Z55" i="1"/>
  <c r="AA55" i="1"/>
  <c r="AB55" i="1"/>
  <c r="T56" i="1"/>
  <c r="U56" i="1"/>
  <c r="V56" i="1"/>
  <c r="W56" i="1"/>
  <c r="X56" i="1"/>
  <c r="Y56" i="1"/>
  <c r="Z56" i="1"/>
  <c r="AA56" i="1"/>
  <c r="AB56" i="1"/>
  <c r="T57" i="1"/>
  <c r="U57" i="1"/>
  <c r="V57" i="1"/>
  <c r="W57" i="1"/>
  <c r="X57" i="1"/>
  <c r="Y57" i="1"/>
  <c r="Z57" i="1"/>
  <c r="AA57" i="1"/>
  <c r="AB57" i="1"/>
  <c r="T58" i="1"/>
  <c r="U58" i="1"/>
  <c r="V58" i="1"/>
  <c r="W58" i="1"/>
  <c r="X58" i="1"/>
  <c r="Y58" i="1"/>
  <c r="Z58" i="1"/>
  <c r="AA58" i="1"/>
  <c r="AB58" i="1"/>
  <c r="T59" i="1"/>
  <c r="U59" i="1"/>
  <c r="V59" i="1"/>
  <c r="W59" i="1"/>
  <c r="X59" i="1"/>
  <c r="Y59" i="1"/>
  <c r="Z59" i="1"/>
  <c r="AA59" i="1"/>
  <c r="AB59" i="1"/>
  <c r="T60" i="1"/>
  <c r="U60" i="1"/>
  <c r="V60" i="1"/>
  <c r="W60" i="1"/>
  <c r="X60" i="1"/>
  <c r="Y60" i="1"/>
  <c r="Z60" i="1"/>
  <c r="AA60" i="1"/>
  <c r="AB60" i="1"/>
  <c r="T61" i="1"/>
  <c r="U61" i="1"/>
  <c r="V61" i="1"/>
  <c r="W61" i="1"/>
  <c r="X61" i="1"/>
  <c r="Y61" i="1"/>
  <c r="Z61" i="1"/>
  <c r="AA61" i="1"/>
  <c r="AB61" i="1"/>
  <c r="T62" i="1"/>
  <c r="U62" i="1"/>
  <c r="V62" i="1"/>
  <c r="W62" i="1"/>
  <c r="X62" i="1"/>
  <c r="Y62" i="1"/>
  <c r="Z62" i="1"/>
  <c r="AA62" i="1"/>
  <c r="AB62" i="1"/>
  <c r="T63" i="1"/>
  <c r="U63" i="1"/>
  <c r="V63" i="1"/>
  <c r="W63" i="1"/>
  <c r="X63" i="1"/>
  <c r="Y63" i="1"/>
  <c r="Z63" i="1"/>
  <c r="AA63" i="1"/>
  <c r="AB63" i="1"/>
  <c r="T64" i="1"/>
  <c r="U64" i="1"/>
  <c r="V64" i="1"/>
  <c r="W64" i="1"/>
  <c r="X64" i="1"/>
  <c r="Y64" i="1"/>
  <c r="Z64" i="1"/>
  <c r="AA64" i="1"/>
  <c r="AB64" i="1"/>
  <c r="T65" i="1"/>
  <c r="U65" i="1"/>
  <c r="V65" i="1"/>
  <c r="W65" i="1"/>
  <c r="X65" i="1"/>
  <c r="Y65" i="1"/>
  <c r="Z65" i="1"/>
  <c r="AA65" i="1"/>
  <c r="AB65" i="1"/>
  <c r="T66" i="1"/>
  <c r="U66" i="1"/>
  <c r="V66" i="1"/>
  <c r="W66" i="1"/>
  <c r="X66" i="1"/>
  <c r="Y66" i="1"/>
  <c r="Z66" i="1"/>
  <c r="AA66" i="1"/>
  <c r="AB66" i="1"/>
  <c r="T67" i="1"/>
  <c r="U67" i="1"/>
  <c r="V67" i="1"/>
  <c r="W67" i="1"/>
  <c r="X67" i="1"/>
  <c r="Y67" i="1"/>
  <c r="Z67" i="1"/>
  <c r="AA67" i="1"/>
  <c r="AB67" i="1"/>
  <c r="T68" i="1"/>
  <c r="U68" i="1"/>
  <c r="V68" i="1"/>
  <c r="W68" i="1"/>
  <c r="X68" i="1"/>
  <c r="Y68" i="1"/>
  <c r="Z68" i="1"/>
  <c r="AA68" i="1"/>
  <c r="AB68" i="1"/>
  <c r="T69" i="1"/>
  <c r="U69" i="1"/>
  <c r="V69" i="1"/>
  <c r="W69" i="1"/>
  <c r="X69" i="1"/>
  <c r="Y69" i="1"/>
  <c r="Z69" i="1"/>
  <c r="AA69" i="1"/>
  <c r="AB69" i="1"/>
  <c r="T70" i="1"/>
  <c r="U70" i="1"/>
  <c r="V70" i="1"/>
  <c r="W70" i="1"/>
  <c r="X70" i="1"/>
  <c r="Y70" i="1"/>
  <c r="Z70" i="1"/>
  <c r="AA70" i="1"/>
  <c r="AB70" i="1"/>
  <c r="T71" i="1"/>
  <c r="U71" i="1"/>
  <c r="V71" i="1"/>
  <c r="W71" i="1"/>
  <c r="X71" i="1"/>
  <c r="Y71" i="1"/>
  <c r="Z71" i="1"/>
  <c r="AA71" i="1"/>
  <c r="AB71" i="1"/>
  <c r="T72" i="1"/>
  <c r="U72" i="1"/>
  <c r="V72" i="1"/>
  <c r="W72" i="1"/>
  <c r="X72" i="1"/>
  <c r="Y72" i="1"/>
  <c r="Z72" i="1"/>
  <c r="AA72" i="1"/>
  <c r="AB72" i="1"/>
  <c r="T73" i="1"/>
  <c r="U73" i="1"/>
  <c r="V73" i="1"/>
  <c r="W73" i="1"/>
  <c r="X73" i="1"/>
  <c r="Y73" i="1"/>
  <c r="Z73" i="1"/>
  <c r="AA73" i="1"/>
  <c r="AB73" i="1"/>
  <c r="T74" i="1"/>
  <c r="U74" i="1"/>
  <c r="V74" i="1"/>
  <c r="W74" i="1"/>
  <c r="X74" i="1"/>
  <c r="Y74" i="1"/>
  <c r="Z74" i="1"/>
  <c r="AA74" i="1"/>
  <c r="AB74" i="1"/>
  <c r="T75" i="1"/>
  <c r="U75" i="1"/>
  <c r="V75" i="1"/>
  <c r="W75" i="1"/>
  <c r="X75" i="1"/>
  <c r="Y75" i="1"/>
  <c r="Z75" i="1"/>
  <c r="AA75" i="1"/>
  <c r="AB75" i="1"/>
  <c r="T76" i="1"/>
  <c r="U76" i="1"/>
  <c r="V76" i="1"/>
  <c r="W76" i="1"/>
  <c r="X76" i="1"/>
  <c r="Y76" i="1"/>
  <c r="Z76" i="1"/>
  <c r="AA76" i="1"/>
  <c r="AB76" i="1"/>
  <c r="T77" i="1"/>
  <c r="U77" i="1"/>
  <c r="V77" i="1"/>
  <c r="W77" i="1"/>
  <c r="X77" i="1"/>
  <c r="Y77" i="1"/>
  <c r="Z77" i="1"/>
  <c r="AA77" i="1"/>
  <c r="AB77" i="1"/>
  <c r="T78" i="1"/>
  <c r="U78" i="1"/>
  <c r="V78" i="1"/>
  <c r="W78" i="1"/>
  <c r="X78" i="1"/>
  <c r="Y78" i="1"/>
  <c r="Z78" i="1"/>
  <c r="AA78" i="1"/>
  <c r="AB78" i="1"/>
  <c r="T79" i="1"/>
  <c r="U79" i="1"/>
  <c r="V79" i="1"/>
  <c r="W79" i="1"/>
  <c r="X79" i="1"/>
  <c r="Y79" i="1"/>
  <c r="Z79" i="1"/>
  <c r="AA79" i="1"/>
  <c r="AB79" i="1"/>
  <c r="T80" i="1"/>
  <c r="U80" i="1"/>
  <c r="V80" i="1"/>
  <c r="W80" i="1"/>
  <c r="X80" i="1"/>
  <c r="Y80" i="1"/>
  <c r="Z80" i="1"/>
  <c r="AA80" i="1"/>
  <c r="AB80" i="1"/>
  <c r="T81" i="1"/>
  <c r="U81" i="1"/>
  <c r="V81" i="1"/>
  <c r="W81" i="1"/>
  <c r="X81" i="1"/>
  <c r="Y81" i="1"/>
  <c r="Z81" i="1"/>
  <c r="AA81" i="1"/>
  <c r="AB81" i="1"/>
  <c r="T82" i="1"/>
  <c r="U82" i="1"/>
  <c r="V82" i="1"/>
  <c r="W82" i="1"/>
  <c r="X82" i="1"/>
  <c r="Y82" i="1"/>
  <c r="Z82" i="1"/>
  <c r="AA82" i="1"/>
  <c r="AB82" i="1"/>
  <c r="T83" i="1"/>
  <c r="U83" i="1"/>
  <c r="V83" i="1"/>
  <c r="W83" i="1"/>
  <c r="X83" i="1"/>
  <c r="Y83" i="1"/>
  <c r="Z83" i="1"/>
  <c r="AA83" i="1"/>
  <c r="AB83" i="1"/>
  <c r="T84" i="1"/>
  <c r="U84" i="1"/>
  <c r="V84" i="1"/>
  <c r="W84" i="1"/>
  <c r="X84" i="1"/>
  <c r="Y84" i="1"/>
  <c r="Z84" i="1"/>
  <c r="AA84" i="1"/>
  <c r="AB84" i="1"/>
  <c r="T85" i="1"/>
  <c r="U85" i="1"/>
  <c r="V85" i="1"/>
  <c r="W85" i="1"/>
  <c r="X85" i="1"/>
  <c r="Y85" i="1"/>
  <c r="Z85" i="1"/>
  <c r="AA85" i="1"/>
  <c r="AB85" i="1"/>
  <c r="T86" i="1"/>
  <c r="U86" i="1"/>
  <c r="V86" i="1"/>
  <c r="W86" i="1"/>
  <c r="X86" i="1"/>
  <c r="Y86" i="1"/>
  <c r="Z86" i="1"/>
  <c r="AA86" i="1"/>
  <c r="AB86" i="1"/>
  <c r="T87" i="1"/>
  <c r="U87" i="1"/>
  <c r="V87" i="1"/>
  <c r="W87" i="1"/>
  <c r="X87" i="1"/>
  <c r="Y87" i="1"/>
  <c r="Z87" i="1"/>
  <c r="AA87" i="1"/>
  <c r="AB87" i="1"/>
  <c r="T88" i="1"/>
  <c r="U88" i="1"/>
  <c r="V88" i="1"/>
  <c r="W88" i="1"/>
  <c r="X88" i="1"/>
  <c r="Y88" i="1"/>
  <c r="Z88" i="1"/>
  <c r="AA88" i="1"/>
  <c r="AB88" i="1"/>
  <c r="T89" i="1"/>
  <c r="U89" i="1"/>
  <c r="V89" i="1"/>
  <c r="W89" i="1"/>
  <c r="X89" i="1"/>
  <c r="Y89" i="1"/>
  <c r="Z89" i="1"/>
  <c r="AA89" i="1"/>
  <c r="AB89" i="1"/>
  <c r="T90" i="1"/>
  <c r="U90" i="1"/>
  <c r="V90" i="1"/>
  <c r="W90" i="1"/>
  <c r="X90" i="1"/>
  <c r="Y90" i="1"/>
  <c r="Z90" i="1"/>
  <c r="AA90" i="1"/>
  <c r="AB90" i="1"/>
  <c r="T91" i="1"/>
  <c r="U91" i="1"/>
  <c r="V91" i="1"/>
  <c r="W91" i="1"/>
  <c r="X91" i="1"/>
  <c r="Y91" i="1"/>
  <c r="Z91" i="1"/>
  <c r="AA91" i="1"/>
  <c r="AB91" i="1"/>
  <c r="T92" i="1"/>
  <c r="U92" i="1"/>
  <c r="V92" i="1"/>
  <c r="W92" i="1"/>
  <c r="X92" i="1"/>
  <c r="Y92" i="1"/>
  <c r="Z92" i="1"/>
  <c r="AA92" i="1"/>
  <c r="AB92" i="1"/>
  <c r="T93" i="1"/>
  <c r="U93" i="1"/>
  <c r="V93" i="1"/>
  <c r="W93" i="1"/>
  <c r="X93" i="1"/>
  <c r="Y93" i="1"/>
  <c r="Z93" i="1"/>
  <c r="AA93" i="1"/>
  <c r="AB93" i="1"/>
  <c r="T94" i="1"/>
  <c r="U94" i="1"/>
  <c r="V94" i="1"/>
  <c r="W94" i="1"/>
  <c r="X94" i="1"/>
  <c r="Y94" i="1"/>
  <c r="Z94" i="1"/>
  <c r="AA94" i="1"/>
  <c r="AB94" i="1"/>
  <c r="T95" i="1"/>
  <c r="U95" i="1"/>
  <c r="V95" i="1"/>
  <c r="W95" i="1"/>
  <c r="X95" i="1"/>
  <c r="Y95" i="1"/>
  <c r="Z95" i="1"/>
  <c r="AA95" i="1"/>
  <c r="AB95" i="1"/>
  <c r="T96" i="1"/>
  <c r="U96" i="1"/>
  <c r="V96" i="1"/>
  <c r="W96" i="1"/>
  <c r="X96" i="1"/>
  <c r="Y96" i="1"/>
  <c r="Z96" i="1"/>
  <c r="AA96" i="1"/>
  <c r="AB96" i="1"/>
  <c r="T97" i="1"/>
  <c r="U97" i="1"/>
  <c r="V97" i="1"/>
  <c r="W97" i="1"/>
  <c r="X97" i="1"/>
  <c r="Y97" i="1"/>
  <c r="Z97" i="1"/>
  <c r="AA97" i="1"/>
  <c r="AB97" i="1"/>
  <c r="T98" i="1"/>
  <c r="U98" i="1"/>
  <c r="V98" i="1"/>
  <c r="W98" i="1"/>
  <c r="X98" i="1"/>
  <c r="Y98" i="1"/>
  <c r="Z98" i="1"/>
  <c r="AA98" i="1"/>
  <c r="AB98" i="1"/>
  <c r="T99" i="1"/>
  <c r="U99" i="1"/>
  <c r="V99" i="1"/>
  <c r="W99" i="1"/>
  <c r="X99" i="1"/>
  <c r="Y99" i="1"/>
  <c r="Z99" i="1"/>
  <c r="AA99" i="1"/>
  <c r="AB99" i="1"/>
  <c r="T100" i="1"/>
  <c r="U100" i="1"/>
  <c r="V100" i="1"/>
  <c r="W100" i="1"/>
  <c r="X100" i="1"/>
  <c r="Y100" i="1"/>
  <c r="Z100" i="1"/>
  <c r="AA100" i="1"/>
  <c r="AB100" i="1"/>
  <c r="T101" i="1"/>
  <c r="U101" i="1"/>
  <c r="V101" i="1"/>
  <c r="W101" i="1"/>
  <c r="X101" i="1"/>
  <c r="Y101" i="1"/>
  <c r="Z101" i="1"/>
  <c r="AA101" i="1"/>
  <c r="AB101" i="1"/>
  <c r="T102" i="1"/>
  <c r="U102" i="1"/>
  <c r="V102" i="1"/>
  <c r="W102" i="1"/>
  <c r="X102" i="1"/>
  <c r="Y102" i="1"/>
  <c r="Z102" i="1"/>
  <c r="AA102" i="1"/>
  <c r="AB102" i="1"/>
  <c r="T103" i="1"/>
  <c r="U103" i="1"/>
  <c r="V103" i="1"/>
  <c r="W103" i="1"/>
  <c r="X103" i="1"/>
  <c r="Y103" i="1"/>
  <c r="Z103" i="1"/>
  <c r="AA103" i="1"/>
  <c r="AB103" i="1"/>
  <c r="T104" i="1"/>
  <c r="U104" i="1"/>
  <c r="V104" i="1"/>
  <c r="W104" i="1"/>
  <c r="X104" i="1"/>
  <c r="Y104" i="1"/>
  <c r="Z104" i="1"/>
  <c r="AA104" i="1"/>
  <c r="AB104" i="1"/>
  <c r="T105" i="1"/>
  <c r="U105" i="1"/>
  <c r="V105" i="1"/>
  <c r="W105" i="1"/>
  <c r="X105" i="1"/>
  <c r="Y105" i="1"/>
  <c r="Z105" i="1"/>
  <c r="AA105" i="1"/>
  <c r="AB105" i="1"/>
  <c r="T106" i="1"/>
  <c r="U106" i="1"/>
  <c r="V106" i="1"/>
  <c r="W106" i="1"/>
  <c r="X106" i="1"/>
  <c r="Y106" i="1"/>
  <c r="Z106" i="1"/>
  <c r="AA106" i="1"/>
  <c r="AB106" i="1"/>
  <c r="T107" i="1"/>
  <c r="U107" i="1"/>
  <c r="V107" i="1"/>
  <c r="W107" i="1"/>
  <c r="X107" i="1"/>
  <c r="Y107" i="1"/>
  <c r="Z107" i="1"/>
  <c r="AA107" i="1"/>
  <c r="AB107" i="1"/>
  <c r="T108" i="1"/>
  <c r="U108" i="1"/>
  <c r="V108" i="1"/>
  <c r="W108" i="1"/>
  <c r="X108" i="1"/>
  <c r="Y108" i="1"/>
  <c r="Z108" i="1"/>
  <c r="AA108" i="1"/>
  <c r="AB108" i="1"/>
  <c r="T109" i="1"/>
  <c r="U109" i="1"/>
  <c r="V109" i="1"/>
  <c r="W109" i="1"/>
  <c r="X109" i="1"/>
  <c r="Y109" i="1"/>
  <c r="Z109" i="1"/>
  <c r="AA109" i="1"/>
  <c r="AB109" i="1"/>
  <c r="T110" i="1"/>
  <c r="U110" i="1"/>
  <c r="V110" i="1"/>
  <c r="W110" i="1"/>
  <c r="X110" i="1"/>
  <c r="Y110" i="1"/>
  <c r="Z110" i="1"/>
  <c r="AA110" i="1"/>
  <c r="AB110" i="1"/>
  <c r="T111" i="1"/>
  <c r="U111" i="1"/>
  <c r="V111" i="1"/>
  <c r="W111" i="1"/>
  <c r="X111" i="1"/>
  <c r="Y111" i="1"/>
  <c r="Z111" i="1"/>
  <c r="AA111" i="1"/>
  <c r="AB111" i="1"/>
  <c r="T112" i="1"/>
  <c r="U112" i="1"/>
  <c r="V112" i="1"/>
  <c r="W112" i="1"/>
  <c r="X112" i="1"/>
  <c r="Y112" i="1"/>
  <c r="Z112" i="1"/>
  <c r="AA112" i="1"/>
  <c r="AB112" i="1"/>
  <c r="T113" i="1"/>
  <c r="U113" i="1"/>
  <c r="V113" i="1"/>
  <c r="W113" i="1"/>
  <c r="X113" i="1"/>
  <c r="Y113" i="1"/>
  <c r="Z113" i="1"/>
  <c r="AA113" i="1"/>
  <c r="AB113" i="1"/>
  <c r="T114" i="1"/>
  <c r="U114" i="1"/>
  <c r="V114" i="1"/>
  <c r="W114" i="1"/>
  <c r="X114" i="1"/>
  <c r="Y114" i="1"/>
  <c r="Z114" i="1"/>
  <c r="AA114" i="1"/>
  <c r="AB114" i="1"/>
  <c r="T115" i="1"/>
  <c r="U115" i="1"/>
  <c r="V115" i="1"/>
  <c r="W115" i="1"/>
  <c r="X115" i="1"/>
  <c r="Y115" i="1"/>
  <c r="Z115" i="1"/>
  <c r="AA115" i="1"/>
  <c r="AB115" i="1"/>
  <c r="T116" i="1"/>
  <c r="U116" i="1"/>
  <c r="V116" i="1"/>
  <c r="W116" i="1"/>
  <c r="X116" i="1"/>
  <c r="Y116" i="1"/>
  <c r="Z116" i="1"/>
  <c r="AA116" i="1"/>
  <c r="AB116" i="1"/>
  <c r="T117" i="1"/>
  <c r="U117" i="1"/>
  <c r="V117" i="1"/>
  <c r="W117" i="1"/>
  <c r="X117" i="1"/>
  <c r="Y117" i="1"/>
  <c r="Z117" i="1"/>
  <c r="AA117" i="1"/>
  <c r="AB117" i="1"/>
  <c r="T118" i="1"/>
  <c r="U118" i="1"/>
  <c r="V118" i="1"/>
  <c r="W118" i="1"/>
  <c r="X118" i="1"/>
  <c r="Y118" i="1"/>
  <c r="Z118" i="1"/>
  <c r="AA118" i="1"/>
  <c r="AB118" i="1"/>
  <c r="T119" i="1"/>
  <c r="U119" i="1"/>
  <c r="V119" i="1"/>
  <c r="W119" i="1"/>
  <c r="X119" i="1"/>
  <c r="Y119" i="1"/>
  <c r="Z119" i="1"/>
  <c r="AA119" i="1"/>
  <c r="AB119" i="1"/>
  <c r="T120" i="1"/>
  <c r="U120" i="1"/>
  <c r="V120" i="1"/>
  <c r="W120" i="1"/>
  <c r="X120" i="1"/>
  <c r="Y120" i="1"/>
  <c r="Z120" i="1"/>
  <c r="AA120" i="1"/>
  <c r="AB120" i="1"/>
  <c r="T121" i="1"/>
  <c r="U121" i="1"/>
  <c r="V121" i="1"/>
  <c r="W121" i="1"/>
  <c r="X121" i="1"/>
  <c r="Y121" i="1"/>
  <c r="Z121" i="1"/>
  <c r="AA121" i="1"/>
  <c r="AB121" i="1"/>
  <c r="T122" i="1"/>
  <c r="U122" i="1"/>
  <c r="V122" i="1"/>
  <c r="W122" i="1"/>
  <c r="X122" i="1"/>
  <c r="Y122" i="1"/>
  <c r="Z122" i="1"/>
  <c r="AA122" i="1"/>
  <c r="AB122" i="1"/>
  <c r="T123" i="1"/>
  <c r="U123" i="1"/>
  <c r="V123" i="1"/>
  <c r="W123" i="1"/>
  <c r="X123" i="1"/>
  <c r="Y123" i="1"/>
  <c r="Z123" i="1"/>
  <c r="AA123" i="1"/>
  <c r="AB123" i="1"/>
  <c r="T124" i="1"/>
  <c r="U124" i="1"/>
  <c r="V124" i="1"/>
  <c r="W124" i="1"/>
  <c r="X124" i="1"/>
  <c r="Y124" i="1"/>
  <c r="Z124" i="1"/>
  <c r="AA124" i="1"/>
  <c r="AB124" i="1"/>
  <c r="T125" i="1"/>
  <c r="U125" i="1"/>
  <c r="V125" i="1"/>
  <c r="W125" i="1"/>
  <c r="X125" i="1"/>
  <c r="Y125" i="1"/>
  <c r="Z125" i="1"/>
  <c r="AA125" i="1"/>
  <c r="AB125" i="1"/>
  <c r="T126" i="1"/>
  <c r="U126" i="1"/>
  <c r="V126" i="1"/>
  <c r="W126" i="1"/>
  <c r="X126" i="1"/>
  <c r="Y126" i="1"/>
  <c r="Z126" i="1"/>
  <c r="AA126" i="1"/>
  <c r="AB126" i="1"/>
  <c r="T127" i="1"/>
  <c r="U127" i="1"/>
  <c r="V127" i="1"/>
  <c r="W127" i="1"/>
  <c r="X127" i="1"/>
  <c r="Y127" i="1"/>
  <c r="Z127" i="1"/>
  <c r="AA127" i="1"/>
  <c r="AB127" i="1"/>
  <c r="T128" i="1"/>
  <c r="U128" i="1"/>
  <c r="V128" i="1"/>
  <c r="W128" i="1"/>
  <c r="X128" i="1"/>
  <c r="Y128" i="1"/>
  <c r="Z128" i="1"/>
  <c r="AA128" i="1"/>
  <c r="AB128" i="1"/>
  <c r="T129" i="1"/>
  <c r="U129" i="1"/>
  <c r="V129" i="1"/>
  <c r="W129" i="1"/>
  <c r="X129" i="1"/>
  <c r="Y129" i="1"/>
  <c r="Z129" i="1"/>
  <c r="AA129" i="1"/>
  <c r="AB129" i="1"/>
  <c r="T130" i="1"/>
  <c r="U130" i="1"/>
  <c r="V130" i="1"/>
  <c r="W130" i="1"/>
  <c r="X130" i="1"/>
  <c r="Y130" i="1"/>
  <c r="Z130" i="1"/>
  <c r="AA130" i="1"/>
  <c r="AB130" i="1"/>
  <c r="T131" i="1"/>
  <c r="U131" i="1"/>
  <c r="V131" i="1"/>
  <c r="W131" i="1"/>
  <c r="X131" i="1"/>
  <c r="Y131" i="1"/>
  <c r="Z131" i="1"/>
  <c r="AA131" i="1"/>
  <c r="AB131" i="1"/>
  <c r="T132" i="1"/>
  <c r="U132" i="1"/>
  <c r="V132" i="1"/>
  <c r="W132" i="1"/>
  <c r="X132" i="1"/>
  <c r="Y132" i="1"/>
  <c r="Z132" i="1"/>
  <c r="AA132" i="1"/>
  <c r="AB132" i="1"/>
  <c r="T133" i="1"/>
  <c r="U133" i="1"/>
  <c r="V133" i="1"/>
  <c r="W133" i="1"/>
  <c r="X133" i="1"/>
  <c r="Y133" i="1"/>
  <c r="Z133" i="1"/>
  <c r="AA133" i="1"/>
  <c r="AB133" i="1"/>
  <c r="T134" i="1"/>
  <c r="U134" i="1"/>
  <c r="V134" i="1"/>
  <c r="W134" i="1"/>
  <c r="X134" i="1"/>
  <c r="Y134" i="1"/>
  <c r="Z134" i="1"/>
  <c r="AA134" i="1"/>
  <c r="AB134" i="1"/>
  <c r="T135" i="1"/>
  <c r="U135" i="1"/>
  <c r="V135" i="1"/>
  <c r="W135" i="1"/>
  <c r="X135" i="1"/>
  <c r="Y135" i="1"/>
  <c r="Z135" i="1"/>
  <c r="AA135" i="1"/>
  <c r="AB135" i="1"/>
  <c r="T136" i="1"/>
  <c r="U136" i="1"/>
  <c r="V136" i="1"/>
  <c r="W136" i="1"/>
  <c r="X136" i="1"/>
  <c r="Y136" i="1"/>
  <c r="Z136" i="1"/>
  <c r="AA136" i="1"/>
  <c r="AB136" i="1"/>
  <c r="T137" i="1"/>
  <c r="U137" i="1"/>
  <c r="V137" i="1"/>
  <c r="W137" i="1"/>
  <c r="X137" i="1"/>
  <c r="Y137" i="1"/>
  <c r="Z137" i="1"/>
  <c r="AA137" i="1"/>
  <c r="AB137" i="1"/>
  <c r="T138" i="1"/>
  <c r="U138" i="1"/>
  <c r="V138" i="1"/>
  <c r="W138" i="1"/>
  <c r="X138" i="1"/>
  <c r="Y138" i="1"/>
  <c r="Z138" i="1"/>
  <c r="AA138" i="1"/>
  <c r="AB138" i="1"/>
  <c r="T139" i="1"/>
  <c r="U139" i="1"/>
  <c r="V139" i="1"/>
  <c r="W139" i="1"/>
  <c r="X139" i="1"/>
  <c r="Y139" i="1"/>
  <c r="Z139" i="1"/>
  <c r="AA139" i="1"/>
  <c r="AB139" i="1"/>
  <c r="T140" i="1"/>
  <c r="U140" i="1"/>
  <c r="V140" i="1"/>
  <c r="W140" i="1"/>
  <c r="X140" i="1"/>
  <c r="Y140" i="1"/>
  <c r="Z140" i="1"/>
  <c r="AA140" i="1"/>
  <c r="AB140" i="1"/>
  <c r="T141" i="1"/>
  <c r="U141" i="1"/>
  <c r="V141" i="1"/>
  <c r="W141" i="1"/>
  <c r="X141" i="1"/>
  <c r="Y141" i="1"/>
  <c r="Z141" i="1"/>
  <c r="AA141" i="1"/>
  <c r="AB141" i="1"/>
  <c r="T142" i="1"/>
  <c r="U142" i="1"/>
  <c r="V142" i="1"/>
  <c r="W142" i="1"/>
  <c r="X142" i="1"/>
  <c r="Y142" i="1"/>
  <c r="Z142" i="1"/>
  <c r="AA142" i="1"/>
  <c r="AB142" i="1"/>
  <c r="T143" i="1"/>
  <c r="U143" i="1"/>
  <c r="V143" i="1"/>
  <c r="W143" i="1"/>
  <c r="X143" i="1"/>
  <c r="Y143" i="1"/>
  <c r="Z143" i="1"/>
  <c r="AA143" i="1"/>
  <c r="AB143" i="1"/>
  <c r="T144" i="1"/>
  <c r="U144" i="1"/>
  <c r="V144" i="1"/>
  <c r="W144" i="1"/>
  <c r="X144" i="1"/>
  <c r="Y144" i="1"/>
  <c r="Z144" i="1"/>
  <c r="AA144" i="1"/>
  <c r="AB144" i="1"/>
  <c r="T145" i="1"/>
  <c r="U145" i="1"/>
  <c r="V145" i="1"/>
  <c r="W145" i="1"/>
  <c r="X145" i="1"/>
  <c r="Y145" i="1"/>
  <c r="Z145" i="1"/>
  <c r="AA145" i="1"/>
  <c r="AB145" i="1"/>
  <c r="T146" i="1"/>
  <c r="U146" i="1"/>
  <c r="V146" i="1"/>
  <c r="W146" i="1"/>
  <c r="X146" i="1"/>
  <c r="Y146" i="1"/>
  <c r="Z146" i="1"/>
  <c r="AA146" i="1"/>
  <c r="AB146" i="1"/>
  <c r="T147" i="1"/>
  <c r="U147" i="1"/>
  <c r="V147" i="1"/>
  <c r="W147" i="1"/>
  <c r="X147" i="1"/>
  <c r="Y147" i="1"/>
  <c r="Z147" i="1"/>
  <c r="AA147" i="1"/>
  <c r="AB147" i="1"/>
  <c r="T148" i="1"/>
  <c r="U148" i="1"/>
  <c r="V148" i="1"/>
  <c r="W148" i="1"/>
  <c r="X148" i="1"/>
  <c r="Y148" i="1"/>
  <c r="Z148" i="1"/>
  <c r="AA148" i="1"/>
  <c r="AB148" i="1"/>
  <c r="T149" i="1"/>
  <c r="U149" i="1"/>
  <c r="V149" i="1"/>
  <c r="W149" i="1"/>
  <c r="X149" i="1"/>
  <c r="Y149" i="1"/>
  <c r="Z149" i="1"/>
  <c r="AA149" i="1"/>
  <c r="AB149" i="1"/>
  <c r="T150" i="1"/>
  <c r="U150" i="1"/>
  <c r="V150" i="1"/>
  <c r="W150" i="1"/>
  <c r="X150" i="1"/>
  <c r="Y150" i="1"/>
  <c r="Z150" i="1"/>
  <c r="AA150" i="1"/>
  <c r="AB150" i="1"/>
  <c r="T151" i="1"/>
  <c r="U151" i="1"/>
  <c r="V151" i="1"/>
  <c r="W151" i="1"/>
  <c r="X151" i="1"/>
  <c r="Y151" i="1"/>
  <c r="Z151" i="1"/>
  <c r="AA151" i="1"/>
  <c r="AB151" i="1"/>
  <c r="T152" i="1"/>
  <c r="U152" i="1"/>
  <c r="V152" i="1"/>
  <c r="W152" i="1"/>
  <c r="X152" i="1"/>
  <c r="Y152" i="1"/>
  <c r="Z152" i="1"/>
  <c r="AA152" i="1"/>
  <c r="AB152" i="1"/>
  <c r="T153" i="1"/>
  <c r="U153" i="1"/>
  <c r="V153" i="1"/>
  <c r="W153" i="1"/>
  <c r="X153" i="1"/>
  <c r="Y153" i="1"/>
  <c r="Z153" i="1"/>
  <c r="AA153" i="1"/>
  <c r="AB153" i="1"/>
  <c r="T154" i="1"/>
  <c r="U154" i="1"/>
  <c r="V154" i="1"/>
  <c r="W154" i="1"/>
  <c r="X154" i="1"/>
  <c r="Y154" i="1"/>
  <c r="Z154" i="1"/>
  <c r="AA154" i="1"/>
  <c r="AB154" i="1"/>
  <c r="S155" i="1"/>
  <c r="T155" i="1"/>
  <c r="U155" i="1"/>
  <c r="V155" i="1"/>
  <c r="W155" i="1"/>
  <c r="X155" i="1"/>
  <c r="Y155" i="1"/>
  <c r="Z155" i="1"/>
  <c r="AA155" i="1"/>
  <c r="AB155" i="1"/>
  <c r="T156" i="1"/>
  <c r="U156" i="1"/>
  <c r="V156" i="1"/>
  <c r="W156" i="1"/>
  <c r="X156" i="1"/>
  <c r="Y156" i="1"/>
  <c r="Z156" i="1"/>
  <c r="AA156" i="1"/>
  <c r="AB156" i="1"/>
  <c r="T157" i="1"/>
  <c r="U157" i="1"/>
  <c r="V157" i="1"/>
  <c r="W157" i="1"/>
  <c r="X157" i="1"/>
  <c r="Y157" i="1"/>
  <c r="Z157" i="1"/>
  <c r="AA157" i="1"/>
  <c r="AB157" i="1"/>
  <c r="T158" i="1"/>
  <c r="U158" i="1"/>
  <c r="V158" i="1"/>
  <c r="W158" i="1"/>
  <c r="X158" i="1"/>
  <c r="Y158" i="1"/>
  <c r="Z158" i="1"/>
  <c r="AA158" i="1"/>
  <c r="AB158" i="1"/>
  <c r="T159" i="1"/>
  <c r="U159" i="1"/>
  <c r="V159" i="1"/>
  <c r="W159" i="1"/>
  <c r="X159" i="1"/>
  <c r="Y159" i="1"/>
  <c r="Z159" i="1"/>
  <c r="AA159" i="1"/>
  <c r="AB159" i="1"/>
  <c r="T160" i="1"/>
  <c r="U160" i="1"/>
  <c r="V160" i="1"/>
  <c r="W160" i="1"/>
  <c r="X160" i="1"/>
  <c r="Y160" i="1"/>
  <c r="Z160" i="1"/>
  <c r="AA160" i="1"/>
  <c r="AB160" i="1"/>
  <c r="T161" i="1"/>
  <c r="U161" i="1"/>
  <c r="V161" i="1"/>
  <c r="W161" i="1"/>
  <c r="X161" i="1"/>
  <c r="Y161" i="1"/>
  <c r="Z161" i="1"/>
  <c r="AA161" i="1"/>
  <c r="AB161" i="1"/>
  <c r="T162" i="1"/>
  <c r="U162" i="1"/>
  <c r="V162" i="1"/>
  <c r="W162" i="1"/>
  <c r="X162" i="1"/>
  <c r="Y162" i="1"/>
  <c r="Z162" i="1"/>
  <c r="AA162" i="1"/>
  <c r="AB162" i="1"/>
  <c r="T163" i="1"/>
  <c r="U163" i="1"/>
  <c r="V163" i="1"/>
  <c r="W163" i="1"/>
  <c r="X163" i="1"/>
  <c r="Y163" i="1"/>
  <c r="Z163" i="1"/>
  <c r="AA163" i="1"/>
  <c r="AB163" i="1"/>
  <c r="T164" i="1"/>
  <c r="U164" i="1"/>
  <c r="V164" i="1"/>
  <c r="W164" i="1"/>
  <c r="X164" i="1"/>
  <c r="Y164" i="1"/>
  <c r="Z164" i="1"/>
  <c r="AA164" i="1"/>
  <c r="AB164" i="1"/>
  <c r="T165" i="1"/>
  <c r="U165" i="1"/>
  <c r="V165" i="1"/>
  <c r="W165" i="1"/>
  <c r="X165" i="1"/>
  <c r="Y165" i="1"/>
  <c r="Z165" i="1"/>
  <c r="AA165" i="1"/>
  <c r="AB165" i="1"/>
  <c r="T166" i="1"/>
  <c r="U166" i="1"/>
  <c r="V166" i="1"/>
  <c r="W166" i="1"/>
  <c r="X166" i="1"/>
  <c r="Y166" i="1"/>
  <c r="Z166" i="1"/>
  <c r="AA166" i="1"/>
  <c r="AB166" i="1"/>
  <c r="T167" i="1"/>
  <c r="U167" i="1"/>
  <c r="V167" i="1"/>
  <c r="W167" i="1"/>
  <c r="X167" i="1"/>
  <c r="Y167" i="1"/>
  <c r="Z167" i="1"/>
  <c r="AA167" i="1"/>
  <c r="AB167" i="1"/>
  <c r="T168" i="1"/>
  <c r="U168" i="1"/>
  <c r="V168" i="1"/>
  <c r="W168" i="1"/>
  <c r="X168" i="1"/>
  <c r="Y168" i="1"/>
  <c r="Z168" i="1"/>
  <c r="AA168" i="1"/>
  <c r="AB168" i="1"/>
  <c r="T169" i="1"/>
  <c r="U169" i="1"/>
  <c r="V169" i="1"/>
  <c r="W169" i="1"/>
  <c r="X169" i="1"/>
  <c r="Y169" i="1"/>
  <c r="Z169" i="1"/>
  <c r="AA169" i="1"/>
  <c r="AB169" i="1"/>
  <c r="T170" i="1"/>
  <c r="U170" i="1"/>
  <c r="V170" i="1"/>
  <c r="W170" i="1"/>
  <c r="X170" i="1"/>
  <c r="Y170" i="1"/>
  <c r="Z170" i="1"/>
  <c r="AA170" i="1"/>
  <c r="AB170" i="1"/>
  <c r="T171" i="1"/>
  <c r="U171" i="1"/>
  <c r="V171" i="1"/>
  <c r="W171" i="1"/>
  <c r="X171" i="1"/>
  <c r="Y171" i="1"/>
  <c r="Z171" i="1"/>
  <c r="AA171" i="1"/>
  <c r="AB171" i="1"/>
  <c r="T172" i="1"/>
  <c r="U172" i="1"/>
  <c r="V172" i="1"/>
  <c r="W172" i="1"/>
  <c r="X172" i="1"/>
  <c r="Y172" i="1"/>
  <c r="Z172" i="1"/>
  <c r="AA172" i="1"/>
  <c r="AB172" i="1"/>
  <c r="T173" i="1"/>
  <c r="U173" i="1"/>
  <c r="V173" i="1"/>
  <c r="W173" i="1"/>
  <c r="X173" i="1"/>
  <c r="Y173" i="1"/>
  <c r="Z173" i="1"/>
  <c r="AA173" i="1"/>
  <c r="AB173" i="1"/>
  <c r="T174" i="1"/>
  <c r="U174" i="1"/>
  <c r="V174" i="1"/>
  <c r="W174" i="1"/>
  <c r="X174" i="1"/>
  <c r="Y174" i="1"/>
  <c r="Z174" i="1"/>
  <c r="AA174" i="1"/>
  <c r="AB174" i="1"/>
  <c r="T175" i="1"/>
  <c r="U175" i="1"/>
  <c r="V175" i="1"/>
  <c r="W175" i="1"/>
  <c r="X175" i="1"/>
  <c r="Y175" i="1"/>
  <c r="Z175" i="1"/>
  <c r="AA175" i="1"/>
  <c r="AB175" i="1"/>
  <c r="T176" i="1"/>
  <c r="U176" i="1"/>
  <c r="V176" i="1"/>
  <c r="W176" i="1"/>
  <c r="X176" i="1"/>
  <c r="Y176" i="1"/>
  <c r="Z176" i="1"/>
  <c r="AA176" i="1"/>
  <c r="AB176" i="1"/>
  <c r="T177" i="1"/>
  <c r="U177" i="1"/>
  <c r="V177" i="1"/>
  <c r="W177" i="1"/>
  <c r="X177" i="1"/>
  <c r="Y177" i="1"/>
  <c r="Z177" i="1"/>
  <c r="AA177" i="1"/>
  <c r="AB177" i="1"/>
  <c r="T178" i="1"/>
  <c r="U178" i="1"/>
  <c r="V178" i="1"/>
  <c r="W178" i="1"/>
  <c r="X178" i="1"/>
  <c r="Y178" i="1"/>
  <c r="Z178" i="1"/>
  <c r="AA178" i="1"/>
  <c r="AB178" i="1"/>
  <c r="T179" i="1"/>
  <c r="U179" i="1"/>
  <c r="V179" i="1"/>
  <c r="W179" i="1"/>
  <c r="X179" i="1"/>
  <c r="Y179" i="1"/>
  <c r="Z179" i="1"/>
  <c r="AA179" i="1"/>
  <c r="AB179" i="1"/>
  <c r="T180" i="1"/>
  <c r="U180" i="1"/>
  <c r="V180" i="1"/>
  <c r="W180" i="1"/>
  <c r="X180" i="1"/>
  <c r="Y180" i="1"/>
  <c r="Z180" i="1"/>
  <c r="AA180" i="1"/>
  <c r="AB180" i="1"/>
  <c r="T181" i="1"/>
  <c r="U181" i="1"/>
  <c r="V181" i="1"/>
  <c r="W181" i="1"/>
  <c r="X181" i="1"/>
  <c r="Y181" i="1"/>
  <c r="Z181" i="1"/>
  <c r="AA181" i="1"/>
  <c r="AB181" i="1"/>
  <c r="T182" i="1"/>
  <c r="U182" i="1"/>
  <c r="V182" i="1"/>
  <c r="W182" i="1"/>
  <c r="X182" i="1"/>
  <c r="Y182" i="1"/>
  <c r="Z182" i="1"/>
  <c r="AA182" i="1"/>
  <c r="AB182" i="1"/>
  <c r="T183" i="1"/>
  <c r="U183" i="1"/>
  <c r="V183" i="1"/>
  <c r="W183" i="1"/>
  <c r="X183" i="1"/>
  <c r="Y183" i="1"/>
  <c r="Z183" i="1"/>
  <c r="AA183" i="1"/>
  <c r="AB183" i="1"/>
  <c r="T184" i="1"/>
  <c r="U184" i="1"/>
  <c r="V184" i="1"/>
  <c r="W184" i="1"/>
  <c r="X184" i="1"/>
  <c r="Y184" i="1"/>
  <c r="Z184" i="1"/>
  <c r="AA184" i="1"/>
  <c r="AB184" i="1"/>
  <c r="T185" i="1"/>
  <c r="U185" i="1"/>
  <c r="V185" i="1"/>
  <c r="W185" i="1"/>
  <c r="X185" i="1"/>
  <c r="Y185" i="1"/>
  <c r="Z185" i="1"/>
  <c r="AA185" i="1"/>
  <c r="AB185" i="1"/>
  <c r="T186" i="1"/>
  <c r="U186" i="1"/>
  <c r="V186" i="1"/>
  <c r="W186" i="1"/>
  <c r="X186" i="1"/>
  <c r="Y186" i="1"/>
  <c r="Z186" i="1"/>
  <c r="AA186" i="1"/>
  <c r="AB186" i="1"/>
  <c r="T187" i="1"/>
  <c r="U187" i="1"/>
  <c r="V187" i="1"/>
  <c r="W187" i="1"/>
  <c r="X187" i="1"/>
  <c r="Y187" i="1"/>
  <c r="Z187" i="1"/>
  <c r="AA187" i="1"/>
  <c r="AB187" i="1"/>
  <c r="T188" i="1"/>
  <c r="U188" i="1"/>
  <c r="V188" i="1"/>
  <c r="W188" i="1"/>
  <c r="X188" i="1"/>
  <c r="Y188" i="1"/>
  <c r="Z188" i="1"/>
  <c r="AA188" i="1"/>
  <c r="AB188" i="1"/>
  <c r="T189" i="1"/>
  <c r="U189" i="1"/>
  <c r="V189" i="1"/>
  <c r="W189" i="1"/>
  <c r="X189" i="1"/>
  <c r="Y189" i="1"/>
  <c r="Z189" i="1"/>
  <c r="AA189" i="1"/>
  <c r="AB189" i="1"/>
  <c r="T190" i="1"/>
  <c r="U190" i="1"/>
  <c r="V190" i="1"/>
  <c r="W190" i="1"/>
  <c r="X190" i="1"/>
  <c r="Y190" i="1"/>
  <c r="Z190" i="1"/>
  <c r="AA190" i="1"/>
  <c r="AB190" i="1"/>
  <c r="T191" i="1"/>
  <c r="U191" i="1"/>
  <c r="V191" i="1"/>
  <c r="W191" i="1"/>
  <c r="X191" i="1"/>
  <c r="Y191" i="1"/>
  <c r="Z191" i="1"/>
  <c r="AA191" i="1"/>
  <c r="AB191" i="1"/>
  <c r="T192" i="1"/>
  <c r="U192" i="1"/>
  <c r="V192" i="1"/>
  <c r="W192" i="1"/>
  <c r="X192" i="1"/>
  <c r="Y192" i="1"/>
  <c r="Z192" i="1"/>
  <c r="AA192" i="1"/>
  <c r="AB192" i="1"/>
  <c r="T193" i="1"/>
  <c r="U193" i="1"/>
  <c r="V193" i="1"/>
  <c r="W193" i="1"/>
  <c r="X193" i="1"/>
  <c r="Y193" i="1"/>
  <c r="Z193" i="1"/>
  <c r="AA193" i="1"/>
  <c r="AB193" i="1"/>
  <c r="T194" i="1"/>
  <c r="U194" i="1"/>
  <c r="V194" i="1"/>
  <c r="W194" i="1"/>
  <c r="X194" i="1"/>
  <c r="Y194" i="1"/>
  <c r="Z194" i="1"/>
  <c r="AA194" i="1"/>
  <c r="AB194" i="1"/>
  <c r="T195" i="1"/>
  <c r="U195" i="1"/>
  <c r="V195" i="1"/>
  <c r="W195" i="1"/>
  <c r="X195" i="1"/>
  <c r="Y195" i="1"/>
  <c r="Z195" i="1"/>
  <c r="AA195" i="1"/>
  <c r="AB195" i="1"/>
  <c r="T196" i="1"/>
  <c r="U196" i="1"/>
  <c r="V196" i="1"/>
  <c r="W196" i="1"/>
  <c r="X196" i="1"/>
  <c r="Y196" i="1"/>
  <c r="Z196" i="1"/>
  <c r="AA196" i="1"/>
  <c r="AB196" i="1"/>
  <c r="T197" i="1"/>
  <c r="U197" i="1"/>
  <c r="V197" i="1"/>
  <c r="W197" i="1"/>
  <c r="X197" i="1"/>
  <c r="Y197" i="1"/>
  <c r="Z197" i="1"/>
  <c r="AA197" i="1"/>
  <c r="AB197" i="1"/>
  <c r="T198" i="1"/>
  <c r="U198" i="1"/>
  <c r="V198" i="1"/>
  <c r="W198" i="1"/>
  <c r="X198" i="1"/>
  <c r="Y198" i="1"/>
  <c r="Z198" i="1"/>
  <c r="AA198" i="1"/>
  <c r="AB198" i="1"/>
  <c r="T199" i="1"/>
  <c r="U199" i="1"/>
  <c r="V199" i="1"/>
  <c r="W199" i="1"/>
  <c r="X199" i="1"/>
  <c r="Y199" i="1"/>
  <c r="Z199" i="1"/>
  <c r="AA199" i="1"/>
  <c r="AB199" i="1"/>
  <c r="T200" i="1"/>
  <c r="U200" i="1"/>
  <c r="V200" i="1"/>
  <c r="W200" i="1"/>
  <c r="X200" i="1"/>
  <c r="Y200" i="1"/>
  <c r="Z200" i="1"/>
  <c r="AA200" i="1"/>
  <c r="AB200" i="1"/>
  <c r="T201" i="1"/>
  <c r="U201" i="1"/>
  <c r="V201" i="1"/>
  <c r="W201" i="1"/>
  <c r="X201" i="1"/>
  <c r="Y201" i="1"/>
  <c r="Z201" i="1"/>
  <c r="AA201" i="1"/>
  <c r="AB201" i="1"/>
  <c r="T202" i="1"/>
  <c r="U202" i="1"/>
  <c r="V202" i="1"/>
  <c r="W202" i="1"/>
  <c r="X202" i="1"/>
  <c r="Y202" i="1"/>
  <c r="Z202" i="1"/>
  <c r="AA202" i="1"/>
  <c r="AB202" i="1"/>
  <c r="T203" i="1"/>
  <c r="U203" i="1"/>
  <c r="V203" i="1"/>
  <c r="W203" i="1"/>
  <c r="X203" i="1"/>
  <c r="Y203" i="1"/>
  <c r="Z203" i="1"/>
  <c r="AA203" i="1"/>
  <c r="AB203" i="1"/>
  <c r="T204" i="1"/>
  <c r="U204" i="1"/>
  <c r="V204" i="1"/>
  <c r="W204" i="1"/>
  <c r="X204" i="1"/>
  <c r="Y204" i="1"/>
  <c r="Z204" i="1"/>
  <c r="AA204" i="1"/>
  <c r="AB204" i="1"/>
  <c r="T205" i="1"/>
  <c r="U205" i="1"/>
  <c r="V205" i="1"/>
  <c r="W205" i="1"/>
  <c r="X205" i="1"/>
  <c r="Y205" i="1"/>
  <c r="Z205" i="1"/>
  <c r="AA205" i="1"/>
  <c r="AB205" i="1"/>
  <c r="T206" i="1"/>
  <c r="U206" i="1"/>
  <c r="V206" i="1"/>
  <c r="W206" i="1"/>
  <c r="X206" i="1"/>
  <c r="Y206" i="1"/>
  <c r="Z206" i="1"/>
  <c r="AA206" i="1"/>
  <c r="AB206" i="1"/>
  <c r="T207" i="1"/>
  <c r="U207" i="1"/>
  <c r="V207" i="1"/>
  <c r="W207" i="1"/>
  <c r="X207" i="1"/>
  <c r="Y207" i="1"/>
  <c r="Z207" i="1"/>
  <c r="AA207" i="1"/>
  <c r="AB207" i="1"/>
  <c r="T208" i="1"/>
  <c r="U208" i="1"/>
  <c r="V208" i="1"/>
  <c r="W208" i="1"/>
  <c r="X208" i="1"/>
  <c r="Y208" i="1"/>
  <c r="Z208" i="1"/>
  <c r="AA208" i="1"/>
  <c r="AB208" i="1"/>
  <c r="T209" i="1"/>
  <c r="U209" i="1"/>
  <c r="V209" i="1"/>
  <c r="W209" i="1"/>
  <c r="X209" i="1"/>
  <c r="Y209" i="1"/>
  <c r="Z209" i="1"/>
  <c r="AA209" i="1"/>
  <c r="AB209" i="1"/>
  <c r="T210" i="1"/>
  <c r="U210" i="1"/>
  <c r="V210" i="1"/>
  <c r="W210" i="1"/>
  <c r="X210" i="1"/>
  <c r="Y210" i="1"/>
  <c r="Z210" i="1"/>
  <c r="AA210" i="1"/>
  <c r="AB210" i="1"/>
  <c r="T211" i="1"/>
  <c r="U211" i="1"/>
  <c r="V211" i="1"/>
  <c r="W211" i="1"/>
  <c r="X211" i="1"/>
  <c r="Y211" i="1"/>
  <c r="Z211" i="1"/>
  <c r="AA211" i="1"/>
  <c r="AB211" i="1"/>
  <c r="S212" i="1"/>
  <c r="T212" i="1"/>
  <c r="U212" i="1"/>
  <c r="V212" i="1"/>
  <c r="W212" i="1"/>
  <c r="X212" i="1"/>
  <c r="Y212" i="1"/>
  <c r="Z212" i="1"/>
  <c r="AA212" i="1"/>
  <c r="AB212" i="1"/>
  <c r="S213" i="1"/>
  <c r="T213" i="1"/>
  <c r="U213" i="1"/>
  <c r="V213" i="1"/>
  <c r="W213" i="1"/>
  <c r="X213" i="1"/>
  <c r="Y213" i="1"/>
  <c r="Z213" i="1"/>
  <c r="AA213" i="1"/>
  <c r="AB213" i="1"/>
  <c r="S214" i="1"/>
  <c r="T214" i="1"/>
  <c r="U214" i="1"/>
  <c r="V214" i="1"/>
  <c r="W214" i="1"/>
  <c r="X214" i="1"/>
  <c r="Y214" i="1"/>
  <c r="Z214" i="1"/>
  <c r="AA214" i="1"/>
  <c r="AB214" i="1"/>
  <c r="S215" i="1"/>
  <c r="T215" i="1"/>
  <c r="U215" i="1"/>
  <c r="V215" i="1"/>
  <c r="W215" i="1"/>
  <c r="X215" i="1"/>
  <c r="Y215" i="1"/>
  <c r="Z215" i="1"/>
  <c r="AA215" i="1"/>
  <c r="AB215" i="1"/>
  <c r="T216" i="1"/>
  <c r="U216" i="1"/>
  <c r="V216" i="1"/>
  <c r="W216" i="1"/>
  <c r="X216" i="1"/>
  <c r="Y216" i="1"/>
  <c r="Z216" i="1"/>
  <c r="AA216" i="1"/>
  <c r="AB216" i="1"/>
  <c r="T217" i="1"/>
  <c r="U217" i="1"/>
  <c r="V217" i="1"/>
  <c r="W217" i="1"/>
  <c r="X217" i="1"/>
  <c r="Y217" i="1"/>
  <c r="Z217" i="1"/>
  <c r="AA217" i="1"/>
  <c r="AB217" i="1"/>
  <c r="T218" i="1"/>
  <c r="U218" i="1"/>
  <c r="V218" i="1"/>
  <c r="W218" i="1"/>
  <c r="X218" i="1"/>
  <c r="Y218" i="1"/>
  <c r="Z218" i="1"/>
  <c r="AA218" i="1"/>
  <c r="AB218" i="1"/>
  <c r="T219" i="1"/>
  <c r="U219" i="1"/>
  <c r="V219" i="1"/>
  <c r="W219" i="1"/>
  <c r="X219" i="1"/>
  <c r="Y219" i="1"/>
  <c r="Z219" i="1"/>
  <c r="AA219" i="1"/>
  <c r="AB219" i="1"/>
  <c r="T220" i="1"/>
  <c r="U220" i="1"/>
  <c r="V220" i="1"/>
  <c r="W220" i="1"/>
  <c r="X220" i="1"/>
  <c r="Y220" i="1"/>
  <c r="Z220" i="1"/>
  <c r="AA220" i="1"/>
  <c r="AB220" i="1"/>
  <c r="T221" i="1"/>
  <c r="U221" i="1"/>
  <c r="V221" i="1"/>
  <c r="W221" i="1"/>
  <c r="X221" i="1"/>
  <c r="Y221" i="1"/>
  <c r="Z221" i="1"/>
  <c r="AA221" i="1"/>
  <c r="AB221" i="1"/>
  <c r="T222" i="1"/>
  <c r="U222" i="1"/>
  <c r="V222" i="1"/>
  <c r="W222" i="1"/>
  <c r="X222" i="1"/>
  <c r="Y222" i="1"/>
  <c r="Z222" i="1"/>
  <c r="AA222" i="1"/>
  <c r="AB222" i="1"/>
  <c r="T223" i="1"/>
  <c r="U223" i="1"/>
  <c r="V223" i="1"/>
  <c r="W223" i="1"/>
  <c r="X223" i="1"/>
  <c r="Y223" i="1"/>
  <c r="Z223" i="1"/>
  <c r="AA223" i="1"/>
  <c r="AB223" i="1"/>
  <c r="T224" i="1"/>
  <c r="U224" i="1"/>
  <c r="V224" i="1"/>
  <c r="W224" i="1"/>
  <c r="X224" i="1"/>
  <c r="Y224" i="1"/>
  <c r="Z224" i="1"/>
  <c r="AA224" i="1"/>
  <c r="AB224" i="1"/>
  <c r="T225" i="1"/>
  <c r="U225" i="1"/>
  <c r="V225" i="1"/>
  <c r="W225" i="1"/>
  <c r="X225" i="1"/>
  <c r="Y225" i="1"/>
  <c r="Z225" i="1"/>
  <c r="AA225" i="1"/>
  <c r="AB225" i="1"/>
  <c r="T226" i="1"/>
  <c r="U226" i="1"/>
  <c r="V226" i="1"/>
  <c r="W226" i="1"/>
  <c r="X226" i="1"/>
  <c r="Y226" i="1"/>
  <c r="Z226" i="1"/>
  <c r="AA226" i="1"/>
  <c r="AB226" i="1"/>
  <c r="T227" i="1"/>
  <c r="U227" i="1"/>
  <c r="V227" i="1"/>
  <c r="W227" i="1"/>
  <c r="X227" i="1"/>
  <c r="Y227" i="1"/>
  <c r="Z227" i="1"/>
  <c r="AA227" i="1"/>
  <c r="AB227" i="1"/>
  <c r="T228" i="1"/>
  <c r="U228" i="1"/>
  <c r="V228" i="1"/>
  <c r="W228" i="1"/>
  <c r="X228" i="1"/>
  <c r="Y228" i="1"/>
  <c r="Z228" i="1"/>
  <c r="AA228" i="1"/>
  <c r="AB228" i="1"/>
  <c r="T229" i="1"/>
  <c r="U229" i="1"/>
  <c r="V229" i="1"/>
  <c r="W229" i="1"/>
  <c r="X229" i="1"/>
  <c r="Y229" i="1"/>
  <c r="Z229" i="1"/>
  <c r="AA229" i="1"/>
  <c r="AB229" i="1"/>
  <c r="T230" i="1"/>
  <c r="U230" i="1"/>
  <c r="V230" i="1"/>
  <c r="W230" i="1"/>
  <c r="X230" i="1"/>
  <c r="Y230" i="1"/>
  <c r="Z230" i="1"/>
  <c r="AA230" i="1"/>
  <c r="AB230" i="1"/>
  <c r="T231" i="1"/>
  <c r="U231" i="1"/>
  <c r="V231" i="1"/>
  <c r="W231" i="1"/>
  <c r="X231" i="1"/>
  <c r="Y231" i="1"/>
  <c r="Z231" i="1"/>
  <c r="AA231" i="1"/>
  <c r="AB231" i="1"/>
  <c r="T232" i="1"/>
  <c r="U232" i="1"/>
  <c r="V232" i="1"/>
  <c r="W232" i="1"/>
  <c r="X232" i="1"/>
  <c r="Y232" i="1"/>
  <c r="Z232" i="1"/>
  <c r="AA232" i="1"/>
  <c r="AB232" i="1"/>
  <c r="T233" i="1"/>
  <c r="U233" i="1"/>
  <c r="V233" i="1"/>
  <c r="W233" i="1"/>
  <c r="X233" i="1"/>
  <c r="Y233" i="1"/>
  <c r="Z233" i="1"/>
  <c r="AA233" i="1"/>
  <c r="AB233" i="1"/>
  <c r="T234" i="1"/>
  <c r="U234" i="1"/>
  <c r="V234" i="1"/>
  <c r="W234" i="1"/>
  <c r="X234" i="1"/>
  <c r="Y234" i="1"/>
  <c r="Z234" i="1"/>
  <c r="AA234" i="1"/>
  <c r="AB234" i="1"/>
  <c r="T235" i="1"/>
  <c r="U235" i="1"/>
  <c r="V235" i="1"/>
  <c r="W235" i="1"/>
  <c r="X235" i="1"/>
  <c r="Y235" i="1"/>
  <c r="Z235" i="1"/>
  <c r="AA235" i="1"/>
  <c r="AB235" i="1"/>
  <c r="T236" i="1"/>
  <c r="U236" i="1"/>
  <c r="V236" i="1"/>
  <c r="W236" i="1"/>
  <c r="X236" i="1"/>
  <c r="Y236" i="1"/>
  <c r="Z236" i="1"/>
  <c r="AA236" i="1"/>
  <c r="AB236" i="1"/>
  <c r="T237" i="1"/>
  <c r="U237" i="1"/>
  <c r="V237" i="1"/>
  <c r="W237" i="1"/>
  <c r="X237" i="1"/>
  <c r="Y237" i="1"/>
  <c r="Z237" i="1"/>
  <c r="AA237" i="1"/>
  <c r="AB237" i="1"/>
  <c r="T238" i="1"/>
  <c r="U238" i="1"/>
  <c r="V238" i="1"/>
  <c r="W238" i="1"/>
  <c r="X238" i="1"/>
  <c r="Y238" i="1"/>
  <c r="Z238" i="1"/>
  <c r="AA238" i="1"/>
  <c r="AB238" i="1"/>
  <c r="S239" i="1"/>
  <c r="T239" i="1"/>
  <c r="U239" i="1"/>
  <c r="V239" i="1"/>
  <c r="W239" i="1"/>
  <c r="X239" i="1"/>
  <c r="Y239" i="1"/>
  <c r="Z239" i="1"/>
  <c r="AA239" i="1"/>
  <c r="AB239" i="1"/>
  <c r="T240" i="1"/>
  <c r="U240" i="1"/>
  <c r="V240" i="1"/>
  <c r="W240" i="1"/>
  <c r="X240" i="1"/>
  <c r="Y240" i="1"/>
  <c r="Z240" i="1"/>
  <c r="AA240" i="1"/>
  <c r="AB240" i="1"/>
  <c r="T241" i="1"/>
  <c r="U241" i="1"/>
  <c r="V241" i="1"/>
  <c r="W241" i="1"/>
  <c r="X241" i="1"/>
  <c r="Y241" i="1"/>
  <c r="Z241" i="1"/>
  <c r="AA241" i="1"/>
  <c r="AB241" i="1"/>
  <c r="T242" i="1"/>
  <c r="U242" i="1"/>
  <c r="V242" i="1"/>
  <c r="W242" i="1"/>
  <c r="X242" i="1"/>
  <c r="Y242" i="1"/>
  <c r="Z242" i="1"/>
  <c r="AA242" i="1"/>
  <c r="AB242" i="1"/>
  <c r="T243" i="1"/>
  <c r="U243" i="1"/>
  <c r="V243" i="1"/>
  <c r="W243" i="1"/>
  <c r="X243" i="1"/>
  <c r="Y243" i="1"/>
  <c r="Z243" i="1"/>
  <c r="AA243" i="1"/>
  <c r="AB243" i="1"/>
  <c r="T244" i="1"/>
  <c r="U244" i="1"/>
  <c r="V244" i="1"/>
  <c r="W244" i="1"/>
  <c r="X244" i="1"/>
  <c r="Y244" i="1"/>
  <c r="Z244" i="1"/>
  <c r="AA244" i="1"/>
  <c r="AB244" i="1"/>
  <c r="T245" i="1"/>
  <c r="U245" i="1"/>
  <c r="V245" i="1"/>
  <c r="W245" i="1"/>
  <c r="X245" i="1"/>
  <c r="Y245" i="1"/>
  <c r="Z245" i="1"/>
  <c r="AA245" i="1"/>
  <c r="AB245" i="1"/>
  <c r="T246" i="1"/>
  <c r="U246" i="1"/>
  <c r="V246" i="1"/>
  <c r="W246" i="1"/>
  <c r="X246" i="1"/>
  <c r="Y246" i="1"/>
  <c r="Z246" i="1"/>
  <c r="AA246" i="1"/>
  <c r="AB246" i="1"/>
  <c r="T247" i="1"/>
  <c r="U247" i="1"/>
  <c r="V247" i="1"/>
  <c r="W247" i="1"/>
  <c r="X247" i="1"/>
  <c r="Y247" i="1"/>
  <c r="Z247" i="1"/>
  <c r="AA247" i="1"/>
  <c r="AB247" i="1"/>
  <c r="T248" i="1"/>
  <c r="U248" i="1"/>
  <c r="V248" i="1"/>
  <c r="W248" i="1"/>
  <c r="X248" i="1"/>
  <c r="Y248" i="1"/>
  <c r="Z248" i="1"/>
  <c r="AA248" i="1"/>
  <c r="AB248" i="1"/>
  <c r="T249" i="1"/>
  <c r="U249" i="1"/>
  <c r="V249" i="1"/>
  <c r="W249" i="1"/>
  <c r="X249" i="1"/>
  <c r="Y249" i="1"/>
  <c r="Z249" i="1"/>
  <c r="AA249" i="1"/>
  <c r="AB249" i="1"/>
  <c r="T250" i="1"/>
  <c r="U250" i="1"/>
  <c r="V250" i="1"/>
  <c r="W250" i="1"/>
  <c r="X250" i="1"/>
  <c r="Y250" i="1"/>
  <c r="Z250" i="1"/>
  <c r="AA250" i="1"/>
  <c r="AB250" i="1"/>
  <c r="T251" i="1"/>
  <c r="U251" i="1"/>
  <c r="V251" i="1"/>
  <c r="W251" i="1"/>
  <c r="X251" i="1"/>
  <c r="Y251" i="1"/>
  <c r="Z251" i="1"/>
  <c r="AA251" i="1"/>
  <c r="AB251" i="1"/>
  <c r="T252" i="1"/>
  <c r="U252" i="1"/>
  <c r="V252" i="1"/>
  <c r="W252" i="1"/>
  <c r="X252" i="1"/>
  <c r="Y252" i="1"/>
  <c r="Z252" i="1"/>
  <c r="AA252" i="1"/>
  <c r="AB252" i="1"/>
  <c r="T253" i="1"/>
  <c r="U253" i="1"/>
  <c r="V253" i="1"/>
  <c r="W253" i="1"/>
  <c r="X253" i="1"/>
  <c r="Y253" i="1"/>
  <c r="Z253" i="1"/>
  <c r="AA253" i="1"/>
  <c r="AB253" i="1"/>
  <c r="T254" i="1"/>
  <c r="U254" i="1"/>
  <c r="V254" i="1"/>
  <c r="W254" i="1"/>
  <c r="X254" i="1"/>
  <c r="Y254" i="1"/>
  <c r="Z254" i="1"/>
  <c r="AA254" i="1"/>
  <c r="AB254" i="1"/>
  <c r="T255" i="1"/>
  <c r="U255" i="1"/>
  <c r="V255" i="1"/>
  <c r="W255" i="1"/>
  <c r="X255" i="1"/>
  <c r="Y255" i="1"/>
  <c r="Z255" i="1"/>
  <c r="AA255" i="1"/>
  <c r="AB255" i="1"/>
  <c r="T256" i="1"/>
  <c r="U256" i="1"/>
  <c r="V256" i="1"/>
  <c r="W256" i="1"/>
  <c r="X256" i="1"/>
  <c r="Y256" i="1"/>
  <c r="Z256" i="1"/>
  <c r="AA256" i="1"/>
  <c r="AB256" i="1"/>
  <c r="T257" i="1"/>
  <c r="U257" i="1"/>
  <c r="V257" i="1"/>
  <c r="W257" i="1"/>
  <c r="X257" i="1"/>
  <c r="Y257" i="1"/>
  <c r="Z257" i="1"/>
  <c r="AA257" i="1"/>
  <c r="AB257" i="1"/>
  <c r="T258" i="1"/>
  <c r="U258" i="1"/>
  <c r="V258" i="1"/>
  <c r="W258" i="1"/>
  <c r="X258" i="1"/>
  <c r="Y258" i="1"/>
  <c r="Z258" i="1"/>
  <c r="AA258" i="1"/>
  <c r="AB258" i="1"/>
  <c r="T259" i="1"/>
  <c r="U259" i="1"/>
  <c r="V259" i="1"/>
  <c r="W259" i="1"/>
  <c r="X259" i="1"/>
  <c r="Y259" i="1"/>
  <c r="Z259" i="1"/>
  <c r="AA259" i="1"/>
  <c r="AB259" i="1"/>
  <c r="T260" i="1"/>
  <c r="U260" i="1"/>
  <c r="V260" i="1"/>
  <c r="W260" i="1"/>
  <c r="X260" i="1"/>
  <c r="Y260" i="1"/>
  <c r="Z260" i="1"/>
  <c r="AA260" i="1"/>
  <c r="AB260" i="1"/>
  <c r="T261" i="1"/>
  <c r="U261" i="1"/>
  <c r="V261" i="1"/>
  <c r="W261" i="1"/>
  <c r="X261" i="1"/>
  <c r="Y261" i="1"/>
  <c r="Z261" i="1"/>
  <c r="AA261" i="1"/>
  <c r="AB261" i="1"/>
  <c r="T262" i="1"/>
  <c r="U262" i="1"/>
  <c r="V262" i="1"/>
  <c r="W262" i="1"/>
  <c r="X262" i="1"/>
  <c r="Y262" i="1"/>
  <c r="Z262" i="1"/>
  <c r="AA262" i="1"/>
  <c r="AB262" i="1"/>
  <c r="T263" i="1"/>
  <c r="U263" i="1"/>
  <c r="V263" i="1"/>
  <c r="W263" i="1"/>
  <c r="X263" i="1"/>
  <c r="Y263" i="1"/>
  <c r="Z263" i="1"/>
  <c r="AA263" i="1"/>
  <c r="AB263" i="1"/>
  <c r="T264" i="1"/>
  <c r="U264" i="1"/>
  <c r="V264" i="1"/>
  <c r="W264" i="1"/>
  <c r="X264" i="1"/>
  <c r="Y264" i="1"/>
  <c r="Z264" i="1"/>
  <c r="AA264" i="1"/>
  <c r="AB264" i="1"/>
  <c r="T265" i="1"/>
  <c r="U265" i="1"/>
  <c r="V265" i="1"/>
  <c r="W265" i="1"/>
  <c r="X265" i="1"/>
  <c r="Y265" i="1"/>
  <c r="Z265" i="1"/>
  <c r="AA265" i="1"/>
  <c r="AB265" i="1"/>
  <c r="T266" i="1"/>
  <c r="U266" i="1"/>
  <c r="V266" i="1"/>
  <c r="W266" i="1"/>
  <c r="X266" i="1"/>
  <c r="Y266" i="1"/>
  <c r="Z266" i="1"/>
  <c r="AA266" i="1"/>
  <c r="AB266" i="1"/>
  <c r="T267" i="1"/>
  <c r="U267" i="1"/>
  <c r="V267" i="1"/>
  <c r="W267" i="1"/>
  <c r="X267" i="1"/>
  <c r="Y267" i="1"/>
  <c r="Z267" i="1"/>
  <c r="AA267" i="1"/>
  <c r="AB267" i="1"/>
  <c r="T268" i="1"/>
  <c r="U268" i="1"/>
  <c r="V268" i="1"/>
  <c r="W268" i="1"/>
  <c r="X268" i="1"/>
  <c r="Y268" i="1"/>
  <c r="Z268" i="1"/>
  <c r="AA268" i="1"/>
  <c r="AB268" i="1"/>
  <c r="T269" i="1"/>
  <c r="U269" i="1"/>
  <c r="V269" i="1"/>
  <c r="W269" i="1"/>
  <c r="X269" i="1"/>
  <c r="Y269" i="1"/>
  <c r="Z269" i="1"/>
  <c r="AA269" i="1"/>
  <c r="AB269" i="1"/>
  <c r="T270" i="1"/>
  <c r="U270" i="1"/>
  <c r="V270" i="1"/>
  <c r="W270" i="1"/>
  <c r="X270" i="1"/>
  <c r="Y270" i="1"/>
  <c r="Z270" i="1"/>
  <c r="AA270" i="1"/>
  <c r="AB270" i="1"/>
  <c r="T271" i="1"/>
  <c r="U271" i="1"/>
  <c r="V271" i="1"/>
  <c r="W271" i="1"/>
  <c r="X271" i="1"/>
  <c r="Y271" i="1"/>
  <c r="Z271" i="1"/>
  <c r="AA271" i="1"/>
  <c r="AB271" i="1"/>
  <c r="T272" i="1"/>
  <c r="U272" i="1"/>
  <c r="V272" i="1"/>
  <c r="W272" i="1"/>
  <c r="X272" i="1"/>
  <c r="Y272" i="1"/>
  <c r="Z272" i="1"/>
  <c r="AA272" i="1"/>
  <c r="AB272" i="1"/>
  <c r="T273" i="1"/>
  <c r="U273" i="1"/>
  <c r="V273" i="1"/>
  <c r="W273" i="1"/>
  <c r="X273" i="1"/>
  <c r="Y273" i="1"/>
  <c r="Z273" i="1"/>
  <c r="AA273" i="1"/>
  <c r="AB273" i="1"/>
  <c r="T274" i="1"/>
  <c r="U274" i="1"/>
  <c r="V274" i="1"/>
  <c r="W274" i="1"/>
  <c r="X274" i="1"/>
  <c r="Y274" i="1"/>
  <c r="Z274" i="1"/>
  <c r="AA274" i="1"/>
  <c r="AB274" i="1"/>
  <c r="T275" i="1"/>
  <c r="U275" i="1"/>
  <c r="V275" i="1"/>
  <c r="W275" i="1"/>
  <c r="X275" i="1"/>
  <c r="Y275" i="1"/>
  <c r="Z275" i="1"/>
  <c r="AA275" i="1"/>
  <c r="AB275" i="1"/>
  <c r="T276" i="1"/>
  <c r="U276" i="1"/>
  <c r="V276" i="1"/>
  <c r="W276" i="1"/>
  <c r="X276" i="1"/>
  <c r="Y276" i="1"/>
  <c r="Z276" i="1"/>
  <c r="AA276" i="1"/>
  <c r="AB276" i="1"/>
  <c r="T277" i="1"/>
  <c r="U277" i="1"/>
  <c r="V277" i="1"/>
  <c r="W277" i="1"/>
  <c r="X277" i="1"/>
  <c r="Y277" i="1"/>
  <c r="Z277" i="1"/>
  <c r="AA277" i="1"/>
  <c r="AB277" i="1"/>
  <c r="T278" i="1"/>
  <c r="U278" i="1"/>
  <c r="V278" i="1"/>
  <c r="W278" i="1"/>
  <c r="X278" i="1"/>
  <c r="Y278" i="1"/>
  <c r="Z278" i="1"/>
  <c r="AA278" i="1"/>
  <c r="AB278" i="1"/>
  <c r="T279" i="1"/>
  <c r="U279" i="1"/>
  <c r="V279" i="1"/>
  <c r="W279" i="1"/>
  <c r="X279" i="1"/>
  <c r="Y279" i="1"/>
  <c r="Z279" i="1"/>
  <c r="AA279" i="1"/>
  <c r="AB279" i="1"/>
  <c r="T280" i="1"/>
  <c r="U280" i="1"/>
  <c r="V280" i="1"/>
  <c r="W280" i="1"/>
  <c r="X280" i="1"/>
  <c r="Y280" i="1"/>
  <c r="Z280" i="1"/>
  <c r="AA280" i="1"/>
  <c r="AB280" i="1"/>
  <c r="T281" i="1"/>
  <c r="U281" i="1"/>
  <c r="V281" i="1"/>
  <c r="W281" i="1"/>
  <c r="X281" i="1"/>
  <c r="Y281" i="1"/>
  <c r="Z281" i="1"/>
  <c r="AA281" i="1"/>
  <c r="AB281" i="1"/>
  <c r="T282" i="1"/>
  <c r="U282" i="1"/>
  <c r="V282" i="1"/>
  <c r="W282" i="1"/>
  <c r="X282" i="1"/>
  <c r="Y282" i="1"/>
  <c r="Z282" i="1"/>
  <c r="AA282" i="1"/>
  <c r="AB282" i="1"/>
  <c r="T283" i="1"/>
  <c r="U283" i="1"/>
  <c r="V283" i="1"/>
  <c r="W283" i="1"/>
  <c r="X283" i="1"/>
  <c r="Y283" i="1"/>
  <c r="Z283" i="1"/>
  <c r="AA283" i="1"/>
  <c r="AB283" i="1"/>
  <c r="T284" i="1"/>
  <c r="U284" i="1"/>
  <c r="V284" i="1"/>
  <c r="W284" i="1"/>
  <c r="X284" i="1"/>
  <c r="Y284" i="1"/>
  <c r="Z284" i="1"/>
  <c r="AA284" i="1"/>
  <c r="AB284" i="1"/>
  <c r="T285" i="1"/>
  <c r="U285" i="1"/>
  <c r="V285" i="1"/>
  <c r="W285" i="1"/>
  <c r="X285" i="1"/>
  <c r="Y285" i="1"/>
  <c r="Z285" i="1"/>
  <c r="AA285" i="1"/>
  <c r="AB285" i="1"/>
  <c r="T286" i="1"/>
  <c r="U286" i="1"/>
  <c r="V286" i="1"/>
  <c r="W286" i="1"/>
  <c r="X286" i="1"/>
  <c r="Y286" i="1"/>
  <c r="Z286" i="1"/>
  <c r="AA286" i="1"/>
  <c r="AB286" i="1"/>
  <c r="T287" i="1"/>
  <c r="U287" i="1"/>
  <c r="V287" i="1"/>
  <c r="W287" i="1"/>
  <c r="X287" i="1"/>
  <c r="Y287" i="1"/>
  <c r="Z287" i="1"/>
  <c r="AA287" i="1"/>
  <c r="AB287" i="1"/>
  <c r="T288" i="1"/>
  <c r="U288" i="1"/>
  <c r="V288" i="1"/>
  <c r="W288" i="1"/>
  <c r="X288" i="1"/>
  <c r="Y288" i="1"/>
  <c r="Z288" i="1"/>
  <c r="AA288" i="1"/>
  <c r="AB288" i="1"/>
  <c r="T289" i="1"/>
  <c r="U289" i="1"/>
  <c r="V289" i="1"/>
  <c r="W289" i="1"/>
  <c r="X289" i="1"/>
  <c r="Y289" i="1"/>
  <c r="Z289" i="1"/>
  <c r="AA289" i="1"/>
  <c r="AB289" i="1"/>
  <c r="T290" i="1"/>
  <c r="U290" i="1"/>
  <c r="V290" i="1"/>
  <c r="W290" i="1"/>
  <c r="X290" i="1"/>
  <c r="Y290" i="1"/>
  <c r="Z290" i="1"/>
  <c r="AA290" i="1"/>
  <c r="AB290" i="1"/>
  <c r="T291" i="1"/>
  <c r="U291" i="1"/>
  <c r="V291" i="1"/>
  <c r="W291" i="1"/>
  <c r="X291" i="1"/>
  <c r="Y291" i="1"/>
  <c r="Z291" i="1"/>
  <c r="AA291" i="1"/>
  <c r="AB291" i="1"/>
  <c r="T292" i="1"/>
  <c r="U292" i="1"/>
  <c r="V292" i="1"/>
  <c r="W292" i="1"/>
  <c r="X292" i="1"/>
  <c r="Y292" i="1"/>
  <c r="Z292" i="1"/>
  <c r="AA292" i="1"/>
  <c r="AB292" i="1"/>
  <c r="T293" i="1"/>
  <c r="U293" i="1"/>
  <c r="V293" i="1"/>
  <c r="W293" i="1"/>
  <c r="X293" i="1"/>
  <c r="Y293" i="1"/>
  <c r="Z293" i="1"/>
  <c r="AA293" i="1"/>
  <c r="AB293" i="1"/>
  <c r="T294" i="1"/>
  <c r="U294" i="1"/>
  <c r="V294" i="1"/>
  <c r="W294" i="1"/>
  <c r="X294" i="1"/>
  <c r="Y294" i="1"/>
  <c r="Z294" i="1"/>
  <c r="AA294" i="1"/>
  <c r="AB294" i="1"/>
  <c r="T295" i="1"/>
  <c r="U295" i="1"/>
  <c r="V295" i="1"/>
  <c r="W295" i="1"/>
  <c r="X295" i="1"/>
  <c r="Y295" i="1"/>
  <c r="Z295" i="1"/>
  <c r="AA295" i="1"/>
  <c r="AB295" i="1"/>
  <c r="T296" i="1"/>
  <c r="U296" i="1"/>
  <c r="V296" i="1"/>
  <c r="W296" i="1"/>
  <c r="X296" i="1"/>
  <c r="Y296" i="1"/>
  <c r="Z296" i="1"/>
  <c r="AA296" i="1"/>
  <c r="AB296" i="1"/>
  <c r="T297" i="1"/>
  <c r="U297" i="1"/>
  <c r="V297" i="1"/>
  <c r="W297" i="1"/>
  <c r="X297" i="1"/>
  <c r="Y297" i="1"/>
  <c r="Z297" i="1"/>
  <c r="AA297" i="1"/>
  <c r="AB297" i="1"/>
  <c r="T298" i="1"/>
  <c r="U298" i="1"/>
  <c r="V298" i="1"/>
  <c r="W298" i="1"/>
  <c r="X298" i="1"/>
  <c r="Y298" i="1"/>
  <c r="Z298" i="1"/>
  <c r="AA298" i="1"/>
  <c r="AB298" i="1"/>
  <c r="T299" i="1"/>
  <c r="U299" i="1"/>
  <c r="V299" i="1"/>
  <c r="W299" i="1"/>
  <c r="X299" i="1"/>
  <c r="Y299" i="1"/>
  <c r="Z299" i="1"/>
  <c r="AA299" i="1"/>
  <c r="AB299" i="1"/>
  <c r="T300" i="1"/>
  <c r="U300" i="1"/>
  <c r="V300" i="1"/>
  <c r="W300" i="1"/>
  <c r="X300" i="1"/>
  <c r="Y300" i="1"/>
  <c r="Z300" i="1"/>
  <c r="AA300" i="1"/>
  <c r="AB300" i="1"/>
  <c r="T301" i="1"/>
  <c r="U301" i="1"/>
  <c r="V301" i="1"/>
  <c r="W301" i="1"/>
  <c r="X301" i="1"/>
  <c r="Y301" i="1"/>
  <c r="Z301" i="1"/>
  <c r="AA301" i="1"/>
  <c r="AB301" i="1"/>
  <c r="T302" i="1"/>
  <c r="U302" i="1"/>
  <c r="V302" i="1"/>
  <c r="W302" i="1"/>
  <c r="X302" i="1"/>
  <c r="Y302" i="1"/>
  <c r="Z302" i="1"/>
  <c r="AA302" i="1"/>
  <c r="AB302" i="1"/>
  <c r="T303" i="1"/>
  <c r="U303" i="1"/>
  <c r="V303" i="1"/>
  <c r="W303" i="1"/>
  <c r="X303" i="1"/>
  <c r="Y303" i="1"/>
  <c r="Z303" i="1"/>
  <c r="AA303" i="1"/>
  <c r="AB303" i="1"/>
  <c r="T304" i="1"/>
  <c r="U304" i="1"/>
  <c r="V304" i="1"/>
  <c r="W304" i="1"/>
  <c r="X304" i="1"/>
  <c r="Y304" i="1"/>
  <c r="Z304" i="1"/>
  <c r="AA304" i="1"/>
  <c r="AB304" i="1"/>
  <c r="T305" i="1"/>
  <c r="U305" i="1"/>
  <c r="V305" i="1"/>
  <c r="W305" i="1"/>
  <c r="X305" i="1"/>
  <c r="Y305" i="1"/>
  <c r="Z305" i="1"/>
  <c r="AA305" i="1"/>
  <c r="AB305" i="1"/>
  <c r="T306" i="1"/>
  <c r="U306" i="1"/>
  <c r="V306" i="1"/>
  <c r="W306" i="1"/>
  <c r="X306" i="1"/>
  <c r="Y306" i="1"/>
  <c r="Z306" i="1"/>
  <c r="AA306" i="1"/>
  <c r="AB306" i="1"/>
  <c r="T307" i="1"/>
  <c r="U307" i="1"/>
  <c r="V307" i="1"/>
  <c r="W307" i="1"/>
  <c r="X307" i="1"/>
  <c r="Y307" i="1"/>
  <c r="Z307" i="1"/>
  <c r="AA307" i="1"/>
  <c r="AB307" i="1"/>
  <c r="T308" i="1"/>
  <c r="U308" i="1"/>
  <c r="V308" i="1"/>
  <c r="W308" i="1"/>
  <c r="X308" i="1"/>
  <c r="Y308" i="1"/>
  <c r="Z308" i="1"/>
  <c r="AA308" i="1"/>
  <c r="AB308" i="1"/>
  <c r="T309" i="1"/>
  <c r="U309" i="1"/>
  <c r="V309" i="1"/>
  <c r="W309" i="1"/>
  <c r="X309" i="1"/>
  <c r="Y309" i="1"/>
  <c r="Z309" i="1"/>
  <c r="AA309" i="1"/>
  <c r="AB309" i="1"/>
  <c r="AB2" i="1"/>
  <c r="T2" i="1"/>
  <c r="U2" i="1"/>
  <c r="V2" i="1"/>
  <c r="W2" i="1"/>
  <c r="X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2" i="1"/>
  <c r="AQ2" i="4"/>
  <c r="AQ3" i="4"/>
  <c r="AQ4" i="4"/>
  <c r="AQ5" i="4"/>
  <c r="AQ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AQ118" i="4"/>
  <c r="AQ119" i="4"/>
  <c r="AQ120" i="4"/>
  <c r="AQ121" i="4"/>
  <c r="AQ122" i="4"/>
  <c r="AQ123" i="4"/>
  <c r="AQ124" i="4"/>
  <c r="AQ125" i="4"/>
  <c r="AQ126" i="4"/>
  <c r="AQ127" i="4"/>
  <c r="AQ128" i="4"/>
  <c r="AQ129" i="4"/>
  <c r="AQ130" i="4"/>
  <c r="AQ131" i="4"/>
  <c r="AQ132" i="4"/>
  <c r="AQ133" i="4"/>
  <c r="AQ134" i="4"/>
  <c r="AQ135" i="4"/>
  <c r="AQ136" i="4"/>
  <c r="AQ137" i="4"/>
  <c r="AQ138" i="4"/>
  <c r="AQ139" i="4"/>
  <c r="AQ140" i="4"/>
  <c r="AQ141" i="4"/>
  <c r="AQ142" i="4"/>
  <c r="AQ143" i="4"/>
  <c r="AQ144" i="4"/>
  <c r="AQ145" i="4"/>
  <c r="AQ146" i="4"/>
  <c r="AQ147" i="4"/>
  <c r="AQ148" i="4"/>
  <c r="AQ149" i="4"/>
  <c r="AQ150" i="4"/>
  <c r="AQ151" i="4"/>
  <c r="AQ152" i="4"/>
  <c r="AQ153" i="4"/>
  <c r="AQ154" i="4"/>
  <c r="AQ155" i="4"/>
  <c r="AQ156" i="4"/>
  <c r="AQ157" i="4"/>
  <c r="AQ158" i="4"/>
  <c r="AQ159" i="4"/>
  <c r="AQ160" i="4"/>
  <c r="AQ161" i="4"/>
  <c r="AQ162" i="4"/>
  <c r="AQ163" i="4"/>
  <c r="AQ164" i="4"/>
  <c r="AQ165" i="4"/>
  <c r="AQ166" i="4"/>
  <c r="AQ167" i="4"/>
  <c r="AQ168" i="4"/>
  <c r="AQ169" i="4"/>
  <c r="AQ170" i="4"/>
  <c r="AQ171" i="4"/>
  <c r="AQ172" i="4"/>
  <c r="AQ173" i="4"/>
  <c r="AQ174" i="4"/>
  <c r="AQ175" i="4"/>
  <c r="AQ176" i="4"/>
  <c r="AQ177" i="4"/>
  <c r="AQ178" i="4"/>
  <c r="AQ179" i="4"/>
  <c r="AQ180" i="4"/>
  <c r="AQ181" i="4"/>
  <c r="AQ182" i="4"/>
  <c r="AQ183" i="4"/>
  <c r="AQ184" i="4"/>
  <c r="AQ185" i="4"/>
  <c r="AQ186" i="4"/>
  <c r="AQ187" i="4"/>
  <c r="AQ188" i="4"/>
  <c r="AQ189" i="4"/>
  <c r="AQ190" i="4"/>
  <c r="AQ191" i="4"/>
  <c r="AQ192" i="4"/>
  <c r="AQ193" i="4"/>
  <c r="AQ194" i="4"/>
  <c r="AQ195" i="4"/>
  <c r="AQ196" i="4"/>
  <c r="AQ197" i="4"/>
  <c r="AQ198" i="4"/>
  <c r="AQ199" i="4"/>
  <c r="AQ200" i="4"/>
  <c r="AQ201" i="4"/>
  <c r="AQ202" i="4"/>
  <c r="AQ203" i="4"/>
  <c r="AQ204" i="4"/>
  <c r="AQ205" i="4"/>
  <c r="AQ206" i="4"/>
  <c r="AQ207" i="4"/>
  <c r="AQ208" i="4"/>
  <c r="AQ209" i="4"/>
  <c r="AQ210" i="4"/>
  <c r="AQ211" i="4"/>
  <c r="AQ212" i="4"/>
  <c r="AQ213" i="4"/>
  <c r="AQ214" i="4"/>
  <c r="AQ215" i="4"/>
  <c r="AQ216" i="4"/>
  <c r="AQ217" i="4"/>
  <c r="AQ218" i="4"/>
  <c r="AQ219" i="4"/>
  <c r="AQ220" i="4"/>
  <c r="AQ221" i="4"/>
  <c r="AQ222" i="4"/>
  <c r="AQ223" i="4"/>
  <c r="AQ224" i="4"/>
  <c r="AQ225" i="4"/>
  <c r="AQ226" i="4"/>
  <c r="AQ227" i="4"/>
  <c r="AQ228" i="4"/>
  <c r="AQ229" i="4"/>
  <c r="AQ230" i="4"/>
  <c r="AQ231" i="4"/>
  <c r="AQ232" i="4"/>
  <c r="AQ233" i="4"/>
  <c r="AQ234" i="4"/>
  <c r="AQ235" i="4"/>
  <c r="AQ236" i="4"/>
  <c r="AQ237" i="4"/>
  <c r="AQ238" i="4"/>
  <c r="AQ239" i="4"/>
  <c r="AQ240" i="4"/>
  <c r="AQ241" i="4"/>
  <c r="AQ242" i="4"/>
  <c r="AQ243" i="4"/>
  <c r="AQ244" i="4"/>
  <c r="AQ245" i="4"/>
  <c r="AQ246" i="4"/>
  <c r="AQ247" i="4"/>
  <c r="AQ248" i="4"/>
  <c r="AQ249" i="4"/>
  <c r="AQ250" i="4"/>
  <c r="AQ251" i="4"/>
  <c r="AQ252" i="4"/>
  <c r="AQ253" i="4"/>
  <c r="AQ254" i="4"/>
  <c r="AQ255" i="4"/>
  <c r="AQ256" i="4"/>
  <c r="AQ257" i="4"/>
  <c r="AQ258" i="4"/>
  <c r="AQ259" i="4"/>
  <c r="AQ260" i="4"/>
  <c r="AQ261" i="4"/>
  <c r="AQ262" i="4"/>
  <c r="AQ263" i="4"/>
  <c r="AQ264" i="4"/>
  <c r="AQ265" i="4"/>
  <c r="AQ266" i="4"/>
  <c r="AQ267" i="4"/>
  <c r="AQ268" i="4"/>
  <c r="AQ269" i="4"/>
  <c r="AQ270" i="4"/>
  <c r="AQ271" i="4"/>
  <c r="AQ272" i="4"/>
  <c r="AQ273" i="4"/>
  <c r="AQ274" i="4"/>
  <c r="AQ275" i="4"/>
  <c r="AQ276" i="4"/>
  <c r="AQ277" i="4"/>
  <c r="AQ278" i="4"/>
  <c r="AQ279" i="4"/>
  <c r="AQ280" i="4"/>
  <c r="AQ281" i="4"/>
  <c r="AQ282" i="4"/>
  <c r="AQ283" i="4"/>
  <c r="AQ284" i="4"/>
  <c r="AQ285" i="4"/>
  <c r="AQ286" i="4"/>
  <c r="AQ287" i="4"/>
  <c r="AQ288" i="4"/>
  <c r="AQ289" i="4"/>
  <c r="AQ290" i="4"/>
  <c r="AQ291" i="4"/>
  <c r="AQ292" i="4"/>
  <c r="AQ293" i="4"/>
  <c r="AQ294" i="4"/>
  <c r="AQ295" i="4"/>
  <c r="AQ296" i="4"/>
  <c r="AQ297" i="4"/>
  <c r="AQ298" i="4"/>
  <c r="AQ299" i="4"/>
  <c r="AQ300" i="4"/>
  <c r="AQ301" i="4"/>
  <c r="AQ302" i="4"/>
  <c r="AQ303" i="4"/>
  <c r="AQ304" i="4"/>
  <c r="AQ305" i="4"/>
  <c r="AQ306" i="4"/>
  <c r="AQ307" i="4"/>
  <c r="AQ308" i="4"/>
  <c r="AQ309" i="4"/>
  <c r="AQ310" i="4"/>
  <c r="AQ311" i="4"/>
  <c r="AQ312" i="4"/>
  <c r="AQ313" i="4"/>
  <c r="AQ314" i="4"/>
  <c r="AQ315" i="4"/>
  <c r="AQ316" i="4"/>
  <c r="AQ317" i="4"/>
  <c r="AQ318" i="4"/>
  <c r="AQ319" i="4"/>
  <c r="AQ320" i="4"/>
  <c r="AQ321" i="4"/>
  <c r="AQ322" i="4"/>
  <c r="AQ323" i="4"/>
  <c r="AQ324" i="4"/>
  <c r="AQ325" i="4"/>
  <c r="AQ326" i="4"/>
  <c r="AQ327" i="4"/>
  <c r="AQ328" i="4"/>
  <c r="AQ329" i="4"/>
  <c r="AQ330" i="4"/>
  <c r="AQ331" i="4"/>
  <c r="AQ332" i="4"/>
  <c r="AQ333" i="4"/>
  <c r="AQ334" i="4"/>
  <c r="AQ335" i="4"/>
  <c r="AQ336" i="4"/>
  <c r="AQ337" i="4"/>
  <c r="AQ338" i="4"/>
  <c r="AQ339" i="4"/>
  <c r="AQ340" i="4"/>
  <c r="AQ341" i="4"/>
  <c r="AQ342" i="4"/>
  <c r="AQ343" i="4"/>
  <c r="AQ344" i="4"/>
  <c r="AQ345" i="4"/>
  <c r="AQ346" i="4"/>
  <c r="AQ347" i="4"/>
  <c r="AQ348" i="4"/>
  <c r="AQ349" i="4"/>
  <c r="AQ350" i="4"/>
  <c r="AQ351" i="4"/>
  <c r="AQ352" i="4"/>
  <c r="AQ353" i="4"/>
  <c r="AQ354" i="4"/>
  <c r="AQ355" i="4"/>
  <c r="AQ356" i="4"/>
  <c r="AQ357" i="4"/>
  <c r="AQ358" i="4"/>
  <c r="AQ359" i="4"/>
  <c r="AQ360" i="4"/>
  <c r="AQ361" i="4"/>
  <c r="AQ362" i="4"/>
  <c r="AQ363" i="4"/>
  <c r="AQ364" i="4"/>
  <c r="AQ365" i="4"/>
  <c r="AQ366" i="4"/>
  <c r="AQ367" i="4"/>
  <c r="AQ368" i="4"/>
  <c r="AQ369" i="4"/>
  <c r="AQ370" i="4"/>
  <c r="AQ371" i="4"/>
  <c r="AQ372" i="4"/>
  <c r="AQ373" i="4"/>
  <c r="AQ374" i="4"/>
  <c r="AQ375" i="4"/>
  <c r="AQ376" i="4"/>
  <c r="AQ377" i="4"/>
  <c r="AQ378" i="4"/>
  <c r="AQ379" i="4"/>
  <c r="AQ380" i="4"/>
  <c r="AQ381" i="4"/>
  <c r="AQ382" i="4"/>
  <c r="AQ383" i="4"/>
  <c r="AQ384" i="4"/>
  <c r="AQ385" i="4"/>
  <c r="AQ386" i="4"/>
  <c r="AQ387" i="4"/>
  <c r="AQ388" i="4"/>
  <c r="AQ389" i="4"/>
  <c r="AQ390" i="4"/>
  <c r="AQ391" i="4"/>
  <c r="AQ392" i="4"/>
  <c r="AQ393" i="4"/>
  <c r="AQ394" i="4"/>
  <c r="AQ395" i="4"/>
  <c r="AQ396" i="4"/>
  <c r="AQ397" i="4"/>
  <c r="AQ398" i="4"/>
  <c r="AQ399" i="4"/>
  <c r="AQ400" i="4"/>
  <c r="AQ401" i="4"/>
  <c r="AQ402" i="4"/>
  <c r="AQ403" i="4"/>
  <c r="AQ404" i="4"/>
  <c r="AQ405" i="4"/>
  <c r="AQ406" i="4"/>
  <c r="AQ407" i="4"/>
  <c r="AQ408" i="4"/>
  <c r="AQ409" i="4"/>
  <c r="AQ410" i="4"/>
  <c r="AQ411" i="4"/>
  <c r="AQ412" i="4"/>
  <c r="AQ413" i="4"/>
  <c r="AQ414" i="4"/>
  <c r="AQ415" i="4"/>
  <c r="AQ416" i="4"/>
  <c r="AQ417" i="4"/>
  <c r="AQ418" i="4"/>
  <c r="AQ419" i="4"/>
  <c r="AQ420" i="4"/>
  <c r="AQ421" i="4"/>
  <c r="AQ422" i="4"/>
  <c r="AQ423" i="4"/>
  <c r="AQ424" i="4"/>
  <c r="AQ425" i="4"/>
  <c r="AQ426" i="4"/>
  <c r="AQ427" i="4"/>
  <c r="AQ428" i="4"/>
  <c r="AQ429" i="4"/>
  <c r="AQ430" i="4"/>
  <c r="AQ431" i="4"/>
  <c r="AQ432" i="4"/>
  <c r="AQ433" i="4"/>
  <c r="AQ434" i="4"/>
  <c r="AQ435" i="4"/>
  <c r="AQ436" i="4"/>
  <c r="AQ437" i="4"/>
  <c r="AQ438" i="4"/>
  <c r="AQ439" i="4"/>
  <c r="AQ440" i="4"/>
  <c r="AQ441" i="4"/>
  <c r="AQ442" i="4"/>
  <c r="AQ443" i="4"/>
  <c r="AQ444" i="4"/>
  <c r="AQ445" i="4"/>
  <c r="AQ446" i="4"/>
  <c r="AQ447" i="4"/>
  <c r="AQ448" i="4"/>
  <c r="AQ449" i="4"/>
  <c r="AQ450" i="4"/>
  <c r="AQ451" i="4"/>
  <c r="AQ452" i="4"/>
  <c r="AQ453" i="4"/>
  <c r="AQ454" i="4"/>
  <c r="AQ455" i="4"/>
  <c r="AQ456" i="4"/>
  <c r="AQ457" i="4"/>
  <c r="AQ458" i="4"/>
  <c r="AQ459" i="4"/>
  <c r="AQ460" i="4"/>
  <c r="AQ461" i="4"/>
  <c r="AQ462" i="4"/>
  <c r="AQ463" i="4"/>
  <c r="AQ464" i="4"/>
  <c r="AQ465" i="4"/>
  <c r="AQ466" i="4"/>
  <c r="AQ467" i="4"/>
  <c r="AQ468" i="4"/>
  <c r="AQ469" i="4"/>
  <c r="AQ470" i="4"/>
  <c r="AQ471" i="4"/>
  <c r="AQ472" i="4"/>
  <c r="AQ473" i="4"/>
  <c r="AQ474" i="4"/>
  <c r="AQ475" i="4"/>
  <c r="AQ476" i="4"/>
  <c r="AQ477" i="4"/>
  <c r="AQ478" i="4"/>
  <c r="AQ479" i="4"/>
  <c r="AQ480" i="4"/>
  <c r="AQ481" i="4"/>
  <c r="AQ482" i="4"/>
  <c r="AQ483" i="4"/>
  <c r="AQ484" i="4"/>
  <c r="AQ485" i="4"/>
  <c r="AQ486" i="4"/>
  <c r="AQ487" i="4"/>
  <c r="AQ488" i="4"/>
  <c r="AQ489" i="4"/>
  <c r="AQ490" i="4"/>
  <c r="AQ491" i="4"/>
  <c r="AQ492" i="4"/>
  <c r="AQ493" i="4"/>
  <c r="AQ494" i="4"/>
  <c r="AQ495" i="4"/>
  <c r="AQ496" i="4"/>
  <c r="AQ497" i="4"/>
  <c r="AQ498" i="4"/>
  <c r="AQ499" i="4"/>
  <c r="AQ500" i="4"/>
  <c r="AQ501" i="4"/>
  <c r="AQ502" i="4"/>
  <c r="AQ503" i="4"/>
  <c r="AQ504" i="4"/>
  <c r="AQ505" i="4"/>
  <c r="AQ506" i="4"/>
  <c r="AQ507" i="4"/>
  <c r="AQ508" i="4"/>
  <c r="AQ509" i="4"/>
  <c r="AQ510" i="4"/>
  <c r="AQ511" i="4"/>
  <c r="AQ512" i="4"/>
  <c r="AQ513" i="4"/>
  <c r="AQ514" i="4"/>
  <c r="AQ515" i="4"/>
  <c r="AQ516" i="4"/>
  <c r="AQ517" i="4"/>
  <c r="AQ518" i="4"/>
  <c r="AQ519" i="4"/>
  <c r="AQ520" i="4"/>
  <c r="AQ521" i="4"/>
  <c r="AQ522" i="4"/>
  <c r="AQ523" i="4"/>
  <c r="AQ524" i="4"/>
  <c r="AQ525" i="4"/>
  <c r="AQ526" i="4"/>
  <c r="AQ527" i="4"/>
  <c r="AQ528" i="4"/>
  <c r="AQ529" i="4"/>
  <c r="AQ530" i="4"/>
  <c r="AQ531" i="4"/>
  <c r="AQ532" i="4"/>
  <c r="AQ533" i="4"/>
  <c r="AQ534" i="4"/>
  <c r="AQ535" i="4"/>
  <c r="AQ536" i="4"/>
  <c r="AQ537" i="4"/>
  <c r="AQ538" i="4"/>
  <c r="AQ539" i="4"/>
  <c r="AQ540" i="4"/>
  <c r="AQ541" i="4"/>
  <c r="AQ542" i="4"/>
  <c r="AQ543" i="4"/>
  <c r="AQ544" i="4"/>
  <c r="AQ545" i="4"/>
  <c r="AQ546" i="4"/>
  <c r="AQ547" i="4"/>
  <c r="AQ548" i="4"/>
  <c r="AQ549" i="4"/>
  <c r="AQ550" i="4"/>
  <c r="AQ551" i="4"/>
  <c r="AQ552" i="4"/>
  <c r="AQ553" i="4"/>
  <c r="AQ554" i="4"/>
  <c r="AQ555" i="4"/>
  <c r="AQ556" i="4"/>
  <c r="AQ557" i="4"/>
  <c r="AQ558" i="4"/>
  <c r="AQ559" i="4"/>
  <c r="AQ560" i="4"/>
  <c r="AQ561" i="4"/>
  <c r="AQ562" i="4"/>
  <c r="AQ563" i="4"/>
  <c r="AQ564" i="4"/>
  <c r="AQ565" i="4"/>
  <c r="AQ566" i="4"/>
  <c r="AQ567" i="4"/>
  <c r="AQ568" i="4"/>
  <c r="AQ569" i="4"/>
  <c r="AQ570" i="4"/>
  <c r="AQ571" i="4"/>
  <c r="AQ572" i="4"/>
  <c r="AQ573" i="4"/>
  <c r="AQ574" i="4"/>
  <c r="AQ575" i="4"/>
  <c r="AQ576" i="4"/>
  <c r="AQ577" i="4"/>
  <c r="AQ578" i="4"/>
  <c r="AQ579" i="4"/>
  <c r="AQ580" i="4"/>
  <c r="AQ581" i="4"/>
  <c r="AQ582" i="4"/>
  <c r="AQ583" i="4"/>
  <c r="AQ584" i="4"/>
  <c r="AQ585" i="4"/>
  <c r="AQ586" i="4"/>
  <c r="AQ587" i="4"/>
  <c r="AQ588" i="4"/>
  <c r="AQ589" i="4"/>
  <c r="AQ590" i="4"/>
  <c r="AQ591" i="4"/>
  <c r="AQ592" i="4"/>
  <c r="AQ593" i="4"/>
  <c r="AQ594" i="4"/>
  <c r="AQ595" i="4"/>
  <c r="AQ596" i="4"/>
  <c r="AQ597" i="4"/>
  <c r="AQ598" i="4"/>
  <c r="AQ599" i="4"/>
  <c r="AQ600" i="4"/>
  <c r="AQ601" i="4"/>
  <c r="AQ602" i="4"/>
  <c r="AQ603" i="4"/>
  <c r="AQ604" i="4"/>
  <c r="AQ605" i="4"/>
  <c r="AQ606" i="4"/>
  <c r="AQ607" i="4"/>
  <c r="AQ608" i="4"/>
  <c r="AQ609" i="4"/>
  <c r="AQ610" i="4"/>
  <c r="AQ611" i="4"/>
  <c r="AQ612" i="4"/>
  <c r="AQ613" i="4"/>
  <c r="AQ614" i="4"/>
  <c r="AQ615" i="4"/>
  <c r="AQ616" i="4"/>
  <c r="AQ617" i="4"/>
  <c r="AQ618" i="4"/>
  <c r="AQ619" i="4"/>
  <c r="AQ620" i="4"/>
  <c r="AQ621" i="4"/>
  <c r="AQ622" i="4"/>
  <c r="AQ623" i="4"/>
  <c r="AQ624" i="4"/>
  <c r="AQ625" i="4"/>
  <c r="AQ626" i="4"/>
  <c r="AQ627" i="4"/>
  <c r="AQ628" i="4"/>
  <c r="AQ629" i="4"/>
  <c r="AQ630" i="4"/>
  <c r="AQ631" i="4"/>
  <c r="AQ632" i="4"/>
  <c r="AQ633" i="4"/>
  <c r="AQ634" i="4"/>
  <c r="AQ635" i="4"/>
  <c r="AQ636" i="4"/>
  <c r="AQ637" i="4"/>
  <c r="AQ638" i="4"/>
  <c r="AQ639" i="4"/>
  <c r="AQ640" i="4"/>
  <c r="AQ641" i="4"/>
  <c r="AQ642" i="4"/>
  <c r="AQ643" i="4"/>
  <c r="AQ644" i="4"/>
  <c r="AQ645" i="4"/>
  <c r="AQ646" i="4"/>
  <c r="AQ647" i="4"/>
  <c r="AQ648" i="4"/>
  <c r="AQ649" i="4"/>
  <c r="AQ650" i="4"/>
  <c r="AQ651" i="4"/>
  <c r="AQ652" i="4"/>
  <c r="AQ653" i="4"/>
  <c r="AQ654" i="4"/>
  <c r="AQ655" i="4"/>
  <c r="AQ656" i="4"/>
  <c r="AQ657" i="4"/>
  <c r="AQ658" i="4"/>
  <c r="AQ659" i="4"/>
  <c r="AQ660" i="4"/>
  <c r="AQ661" i="4"/>
  <c r="AQ662" i="4"/>
  <c r="AQ663" i="4"/>
  <c r="AQ664" i="4"/>
  <c r="AQ665" i="4"/>
  <c r="AQ666" i="4"/>
  <c r="AQ667" i="4"/>
  <c r="AQ668" i="4"/>
  <c r="AQ669" i="4"/>
  <c r="AQ670" i="4"/>
  <c r="AQ671" i="4"/>
  <c r="AQ672" i="4"/>
  <c r="AQ673" i="4"/>
  <c r="AQ674" i="4"/>
  <c r="AQ675" i="4"/>
  <c r="AQ676" i="4"/>
  <c r="AQ677" i="4"/>
  <c r="AQ678" i="4"/>
  <c r="AQ679" i="4"/>
  <c r="AQ680" i="4"/>
  <c r="AQ681" i="4"/>
  <c r="AQ682" i="4"/>
  <c r="AQ683" i="4"/>
  <c r="AQ684" i="4"/>
  <c r="AQ685" i="4"/>
  <c r="AQ686" i="4"/>
  <c r="AQ687" i="4"/>
  <c r="AQ688" i="4"/>
  <c r="AQ689" i="4"/>
  <c r="AQ690" i="4"/>
  <c r="AQ691" i="4"/>
  <c r="AQ692" i="4"/>
  <c r="AQ693" i="4"/>
  <c r="AQ694" i="4"/>
  <c r="AQ695" i="4"/>
  <c r="AQ696" i="4"/>
  <c r="AQ697" i="4"/>
  <c r="AQ698" i="4"/>
  <c r="AQ699" i="4"/>
  <c r="AQ700" i="4"/>
  <c r="AQ701" i="4"/>
  <c r="AQ702" i="4"/>
  <c r="AQ703" i="4"/>
  <c r="AQ704" i="4"/>
  <c r="AQ705" i="4"/>
  <c r="AQ706" i="4"/>
  <c r="AQ707" i="4"/>
  <c r="AQ708" i="4"/>
  <c r="AQ709" i="4"/>
  <c r="AQ710" i="4"/>
  <c r="AQ711" i="4"/>
  <c r="AQ712" i="4"/>
  <c r="AQ713" i="4"/>
  <c r="AQ714" i="4"/>
  <c r="AQ715" i="4"/>
  <c r="AQ716" i="4"/>
  <c r="AQ717" i="4"/>
  <c r="AQ718" i="4"/>
  <c r="AQ719" i="4"/>
  <c r="AQ720" i="4"/>
  <c r="AQ721" i="4"/>
  <c r="AQ722" i="4"/>
  <c r="AQ723" i="4"/>
  <c r="AQ724" i="4"/>
  <c r="AQ725" i="4"/>
  <c r="AQ726" i="4"/>
  <c r="AQ727" i="4"/>
  <c r="AQ728" i="4"/>
  <c r="AQ729" i="4"/>
  <c r="AQ730" i="4"/>
  <c r="AQ731" i="4"/>
  <c r="AQ732" i="4"/>
  <c r="AQ733" i="4"/>
  <c r="AQ734" i="4"/>
  <c r="AQ735" i="4"/>
  <c r="AQ736" i="4"/>
  <c r="AQ737" i="4"/>
  <c r="AQ738" i="4"/>
  <c r="AQ739" i="4"/>
  <c r="AQ740" i="4"/>
  <c r="AQ741" i="4"/>
  <c r="AQ742" i="4"/>
  <c r="AQ743" i="4"/>
  <c r="AQ744" i="4"/>
  <c r="AQ745" i="4"/>
  <c r="AQ746" i="4"/>
  <c r="AQ747" i="4"/>
  <c r="AQ748" i="4"/>
  <c r="AQ749" i="4"/>
  <c r="AQ750" i="4"/>
  <c r="AQ751" i="4"/>
  <c r="AQ752" i="4"/>
  <c r="AQ753" i="4"/>
  <c r="AQ754" i="4"/>
  <c r="AQ755" i="4"/>
  <c r="AQ756" i="4"/>
  <c r="AQ757" i="4"/>
  <c r="AQ758" i="4"/>
  <c r="AQ759" i="4"/>
  <c r="AQ760" i="4"/>
  <c r="AQ761" i="4"/>
  <c r="AQ762" i="4"/>
  <c r="AQ763" i="4"/>
  <c r="AQ764" i="4"/>
  <c r="AQ765" i="4"/>
  <c r="AQ766" i="4"/>
  <c r="AQ767" i="4"/>
  <c r="AQ768" i="4"/>
  <c r="AQ769" i="4"/>
  <c r="AQ770" i="4"/>
  <c r="AQ771" i="4"/>
  <c r="AQ772" i="4"/>
  <c r="AQ773" i="4"/>
  <c r="AQ774" i="4"/>
  <c r="AQ775" i="4"/>
  <c r="AQ776" i="4"/>
  <c r="AQ777" i="4"/>
  <c r="AQ778" i="4"/>
  <c r="AQ779" i="4"/>
  <c r="AQ780" i="4"/>
  <c r="AQ781" i="4"/>
  <c r="AQ782" i="4"/>
  <c r="AQ783" i="4"/>
  <c r="AQ784" i="4"/>
  <c r="AQ785" i="4"/>
  <c r="AQ786" i="4"/>
  <c r="AQ787" i="4"/>
  <c r="AQ788" i="4"/>
  <c r="AQ789" i="4"/>
  <c r="AQ790" i="4"/>
  <c r="AQ791" i="4"/>
  <c r="AQ792" i="4"/>
  <c r="AQ793" i="4"/>
  <c r="AQ794" i="4"/>
  <c r="AQ795" i="4"/>
  <c r="AQ796" i="4"/>
  <c r="AQ797" i="4"/>
  <c r="AQ798" i="4"/>
  <c r="AQ799" i="4"/>
  <c r="AQ800" i="4"/>
  <c r="AQ801" i="4"/>
  <c r="AQ802" i="4"/>
  <c r="AQ803" i="4"/>
  <c r="AQ804" i="4"/>
  <c r="AQ805" i="4"/>
  <c r="AQ806" i="4"/>
  <c r="AQ807" i="4"/>
  <c r="AQ808" i="4"/>
  <c r="AQ809" i="4"/>
  <c r="AQ810" i="4"/>
  <c r="AQ811" i="4"/>
  <c r="AQ812" i="4"/>
  <c r="AQ813" i="4"/>
  <c r="AQ814" i="4"/>
  <c r="AQ815" i="4"/>
  <c r="AQ816" i="4"/>
  <c r="AQ817" i="4"/>
  <c r="AQ818" i="4"/>
  <c r="AQ819" i="4"/>
  <c r="AQ820" i="4"/>
  <c r="AQ821" i="4"/>
  <c r="AQ822" i="4"/>
  <c r="AQ823" i="4"/>
  <c r="AQ824" i="4"/>
  <c r="AQ825" i="4"/>
  <c r="AQ826" i="4"/>
  <c r="AQ827" i="4"/>
  <c r="AQ828" i="4"/>
  <c r="AQ829" i="4"/>
  <c r="AQ830" i="4"/>
  <c r="AQ831" i="4"/>
  <c r="AQ832" i="4"/>
  <c r="AQ833" i="4"/>
  <c r="AQ834" i="4"/>
  <c r="AQ835" i="4"/>
  <c r="AQ836" i="4"/>
  <c r="AQ837" i="4"/>
  <c r="AQ838" i="4"/>
  <c r="AQ839" i="4"/>
  <c r="AQ840" i="4"/>
  <c r="AQ841" i="4"/>
  <c r="AQ842" i="4"/>
  <c r="AQ843" i="4"/>
  <c r="AQ844" i="4"/>
  <c r="AQ845" i="4"/>
  <c r="AQ846" i="4"/>
  <c r="AQ847" i="4"/>
  <c r="AQ848" i="4"/>
  <c r="AQ849" i="4"/>
  <c r="AQ850" i="4"/>
  <c r="AQ851" i="4"/>
  <c r="AQ852" i="4"/>
  <c r="AQ853" i="4"/>
  <c r="AQ854" i="4"/>
  <c r="AQ855" i="4"/>
  <c r="AQ856" i="4"/>
  <c r="AQ857" i="4"/>
  <c r="AQ858" i="4"/>
  <c r="AQ859" i="4"/>
  <c r="AQ860" i="4"/>
  <c r="AQ861" i="4"/>
  <c r="AQ862" i="4"/>
  <c r="AQ863" i="4"/>
  <c r="AQ864" i="4"/>
  <c r="AQ865" i="4"/>
  <c r="AQ866" i="4"/>
  <c r="AQ867" i="4"/>
  <c r="AQ868" i="4"/>
  <c r="AQ869" i="4"/>
  <c r="AQ870" i="4"/>
  <c r="AQ871" i="4"/>
  <c r="AQ872" i="4"/>
  <c r="AQ873" i="4"/>
  <c r="AQ874" i="4"/>
  <c r="AQ875" i="4"/>
  <c r="AQ876" i="4"/>
  <c r="AQ877" i="4"/>
  <c r="AQ878" i="4"/>
  <c r="AQ879" i="4"/>
  <c r="AQ880" i="4"/>
  <c r="AQ881" i="4"/>
  <c r="AQ882" i="4"/>
  <c r="AQ883" i="4"/>
  <c r="AQ884" i="4"/>
  <c r="AQ885" i="4"/>
  <c r="AQ886" i="4"/>
  <c r="AQ887" i="4"/>
  <c r="AQ888" i="4"/>
  <c r="AQ889" i="4"/>
  <c r="AQ890" i="4"/>
  <c r="AQ891" i="4"/>
  <c r="AQ892" i="4"/>
  <c r="AQ893" i="4"/>
  <c r="AQ894" i="4"/>
  <c r="AQ895" i="4"/>
  <c r="AQ896" i="4"/>
  <c r="AQ897" i="4"/>
  <c r="AQ898" i="4"/>
  <c r="AQ899" i="4"/>
  <c r="AQ900" i="4"/>
  <c r="AQ901" i="4"/>
  <c r="AQ902" i="4"/>
  <c r="AQ903" i="4"/>
  <c r="AQ904" i="4"/>
  <c r="AQ905" i="4"/>
  <c r="AQ906" i="4"/>
  <c r="AQ907" i="4"/>
  <c r="AQ908" i="4"/>
  <c r="AQ909" i="4"/>
  <c r="AQ910" i="4"/>
  <c r="AQ911" i="4"/>
  <c r="AQ912" i="4"/>
  <c r="AQ913" i="4"/>
  <c r="AQ914" i="4"/>
  <c r="AQ915" i="4"/>
  <c r="AQ916" i="4"/>
  <c r="AQ917" i="4"/>
  <c r="AQ918" i="4"/>
  <c r="AQ919" i="4"/>
  <c r="AQ920" i="4"/>
  <c r="AQ921" i="4"/>
  <c r="AQ922" i="4"/>
  <c r="AQ923" i="4"/>
  <c r="AQ924" i="4"/>
  <c r="AQ925" i="4"/>
  <c r="AQ926" i="4"/>
  <c r="AQ927" i="4"/>
  <c r="AQ928" i="4"/>
  <c r="AQ929" i="4"/>
  <c r="AQ930" i="4"/>
  <c r="AQ931" i="4"/>
  <c r="AQ932" i="4"/>
  <c r="AQ933" i="4"/>
  <c r="AQ934" i="4"/>
  <c r="AQ935" i="4"/>
  <c r="AQ936" i="4"/>
  <c r="AQ937" i="4"/>
  <c r="AQ938" i="4"/>
  <c r="AQ939" i="4"/>
  <c r="AQ940" i="4"/>
  <c r="AQ941" i="4"/>
  <c r="AQ942" i="4"/>
  <c r="AQ943" i="4"/>
  <c r="AQ944" i="4"/>
  <c r="AQ945" i="4"/>
  <c r="AQ946" i="4"/>
  <c r="AQ947" i="4"/>
  <c r="AQ948" i="4"/>
  <c r="AQ949" i="4"/>
  <c r="AQ950" i="4"/>
  <c r="AQ951" i="4"/>
  <c r="AQ952" i="4"/>
  <c r="AQ953" i="4"/>
  <c r="AQ954" i="4"/>
  <c r="AQ955" i="4"/>
  <c r="AQ956" i="4"/>
  <c r="AQ957" i="4"/>
  <c r="AQ958" i="4"/>
  <c r="AQ959" i="4"/>
  <c r="AQ960" i="4"/>
  <c r="AQ961" i="4"/>
  <c r="AQ962" i="4"/>
  <c r="AQ963" i="4"/>
  <c r="AQ964" i="4"/>
  <c r="AQ965" i="4"/>
  <c r="AQ966" i="4"/>
  <c r="AQ967" i="4"/>
  <c r="AQ968" i="4"/>
  <c r="AQ969" i="4"/>
  <c r="AQ970" i="4"/>
  <c r="AQ971" i="4"/>
  <c r="AQ972" i="4"/>
  <c r="AQ973" i="4"/>
  <c r="AQ974" i="4"/>
  <c r="AQ975" i="4"/>
  <c r="AQ976" i="4"/>
  <c r="AQ977" i="4"/>
  <c r="AQ978" i="4"/>
  <c r="AQ979" i="4"/>
  <c r="AQ980" i="4"/>
  <c r="AQ981" i="4"/>
  <c r="AQ982" i="4"/>
  <c r="AQ983" i="4"/>
  <c r="AQ984" i="4"/>
  <c r="AQ985" i="4"/>
  <c r="AQ986" i="4"/>
  <c r="AQ987" i="4"/>
  <c r="AQ988" i="4"/>
  <c r="AQ989" i="4"/>
  <c r="AQ990" i="4"/>
  <c r="AQ991" i="4"/>
  <c r="AQ992" i="4"/>
  <c r="AQ993" i="4"/>
  <c r="AQ994" i="4"/>
  <c r="AQ995" i="4"/>
  <c r="AQ996" i="4"/>
  <c r="AQ997" i="4"/>
  <c r="AQ998" i="4"/>
  <c r="AQ999" i="4"/>
  <c r="AQ1000" i="4"/>
  <c r="AQ1001" i="4"/>
  <c r="AQ1002" i="4"/>
  <c r="AQ1003" i="4"/>
  <c r="AQ1004" i="4"/>
  <c r="AQ1005" i="4"/>
  <c r="AQ1006" i="4"/>
  <c r="AQ1007" i="4"/>
  <c r="AQ1008" i="4"/>
  <c r="AQ1009" i="4"/>
  <c r="AQ1010" i="4"/>
  <c r="AQ1011" i="4"/>
  <c r="AQ1012" i="4"/>
  <c r="AQ1013" i="4"/>
  <c r="AQ1014" i="4"/>
  <c r="AQ1015" i="4"/>
  <c r="AQ1016" i="4"/>
  <c r="AQ1017" i="4"/>
  <c r="AQ1018" i="4"/>
  <c r="AQ1019" i="4"/>
  <c r="AQ1020" i="4"/>
  <c r="AQ1021" i="4"/>
  <c r="AQ1022" i="4"/>
  <c r="AQ1023" i="4"/>
  <c r="AQ1024" i="4"/>
  <c r="AQ1025" i="4"/>
  <c r="AQ1026" i="4"/>
  <c r="AQ1027" i="4"/>
  <c r="AQ1028" i="4"/>
  <c r="AQ1029" i="4"/>
  <c r="AQ1030" i="4"/>
  <c r="AQ1031" i="4"/>
  <c r="AQ1032" i="4"/>
  <c r="AQ1033" i="4"/>
  <c r="AQ1034" i="4"/>
  <c r="AQ1035" i="4"/>
  <c r="AQ1036" i="4"/>
  <c r="AQ1037" i="4"/>
  <c r="AQ1038" i="4"/>
  <c r="AQ1039" i="4"/>
  <c r="AQ1040" i="4"/>
  <c r="AQ1041" i="4"/>
  <c r="AQ1042" i="4"/>
  <c r="AQ1043" i="4"/>
  <c r="AQ1044" i="4"/>
  <c r="AQ1045" i="4"/>
  <c r="AQ1046" i="4"/>
  <c r="AQ1047" i="4"/>
  <c r="AQ1048" i="4"/>
  <c r="AQ1049" i="4"/>
  <c r="AQ1050" i="4"/>
  <c r="AQ1051" i="4"/>
  <c r="AQ1052" i="4"/>
  <c r="AQ1053" i="4"/>
  <c r="AQ1054" i="4"/>
  <c r="AQ1055" i="4"/>
  <c r="AQ1056" i="4"/>
  <c r="AQ1057" i="4"/>
  <c r="AQ1058" i="4"/>
  <c r="AQ1059" i="4"/>
  <c r="AQ1060" i="4"/>
  <c r="AQ1061" i="4"/>
  <c r="AQ1062" i="4"/>
  <c r="AQ1063" i="4"/>
  <c r="AQ1064" i="4"/>
  <c r="AQ1065" i="4"/>
  <c r="AQ1066" i="4"/>
  <c r="AQ1067" i="4"/>
  <c r="AQ1068" i="4"/>
  <c r="AQ1069" i="4"/>
  <c r="AQ1070" i="4"/>
  <c r="AQ1071" i="4"/>
  <c r="AQ1072" i="4"/>
  <c r="AQ1073" i="4"/>
  <c r="AQ1074" i="4"/>
  <c r="AQ1075" i="4"/>
  <c r="AQ1076" i="4"/>
  <c r="AQ1077" i="4"/>
  <c r="AQ1078" i="4"/>
  <c r="AQ1079" i="4"/>
  <c r="AQ1080" i="4"/>
  <c r="AQ1081" i="4"/>
  <c r="AQ1082" i="4"/>
  <c r="AQ1083" i="4"/>
  <c r="AQ1084" i="4"/>
  <c r="AQ1085" i="4"/>
  <c r="AQ1086" i="4"/>
  <c r="AQ1087" i="4"/>
  <c r="AQ1088" i="4"/>
  <c r="AQ1089" i="4"/>
  <c r="AQ1090" i="4"/>
  <c r="AQ1091" i="4"/>
  <c r="AQ1092" i="4"/>
  <c r="AQ1093" i="4"/>
  <c r="AQ1094" i="4"/>
  <c r="AQ1095" i="4"/>
  <c r="AQ1096" i="4"/>
  <c r="AQ1097" i="4"/>
  <c r="AQ1098" i="4"/>
  <c r="AQ1099" i="4"/>
  <c r="AQ1100" i="4"/>
  <c r="AQ1101" i="4"/>
  <c r="AQ1102" i="4"/>
  <c r="AQ1103" i="4"/>
  <c r="AQ1104" i="4"/>
  <c r="AQ1105" i="4"/>
  <c r="AQ1106" i="4"/>
  <c r="AQ1107" i="4"/>
  <c r="AQ1108" i="4"/>
  <c r="AQ1109" i="4"/>
  <c r="AQ1110" i="4"/>
  <c r="AQ1111" i="4"/>
  <c r="AQ1112" i="4"/>
  <c r="AQ1113" i="4"/>
  <c r="AQ1114" i="4"/>
  <c r="AQ1115" i="4"/>
  <c r="AQ1116" i="4"/>
  <c r="AQ1117" i="4"/>
  <c r="AQ1118" i="4"/>
  <c r="AQ1119" i="4"/>
  <c r="AQ1120" i="4"/>
  <c r="AQ1121" i="4"/>
  <c r="AQ1122" i="4"/>
  <c r="AQ1123" i="4"/>
  <c r="AQ1124" i="4"/>
  <c r="AQ1125" i="4"/>
  <c r="AQ1126" i="4"/>
  <c r="AQ1127" i="4"/>
  <c r="AQ1128" i="4"/>
  <c r="AQ1129" i="4"/>
  <c r="AQ1130" i="4"/>
  <c r="AQ1131" i="4"/>
  <c r="AQ1132" i="4"/>
  <c r="AQ1133" i="4"/>
  <c r="AQ1134" i="4"/>
  <c r="AQ1135" i="4"/>
  <c r="AQ1136" i="4"/>
  <c r="AQ1137" i="4"/>
  <c r="AQ1138" i="4"/>
  <c r="AQ1139" i="4"/>
  <c r="AQ1140" i="4"/>
  <c r="AQ1141" i="4"/>
  <c r="AQ1142" i="4"/>
  <c r="AQ1143" i="4"/>
  <c r="AQ1144" i="4"/>
  <c r="AQ1145" i="4"/>
  <c r="AQ1146" i="4"/>
  <c r="AQ1147" i="4"/>
  <c r="AQ1148" i="4"/>
  <c r="AQ1149" i="4"/>
  <c r="AQ1150" i="4"/>
  <c r="AQ1151" i="4"/>
  <c r="AQ1152" i="4"/>
  <c r="AQ1153" i="4"/>
  <c r="AQ1154" i="4"/>
  <c r="AQ1155" i="4"/>
  <c r="AQ1156" i="4"/>
  <c r="AQ1157" i="4"/>
  <c r="AQ1158" i="4"/>
  <c r="AQ1159" i="4"/>
  <c r="AQ1160" i="4"/>
  <c r="AQ1161" i="4"/>
  <c r="AQ1162" i="4"/>
  <c r="AQ1163" i="4"/>
  <c r="AQ1164" i="4"/>
  <c r="AQ1165" i="4"/>
  <c r="AQ1166" i="4"/>
  <c r="AQ1167" i="4"/>
  <c r="AQ1168" i="4"/>
  <c r="AQ1169" i="4"/>
  <c r="AQ1170" i="4"/>
  <c r="AQ1171" i="4"/>
  <c r="AQ1172" i="4"/>
  <c r="AQ1173" i="4"/>
  <c r="AQ1174" i="4"/>
  <c r="AQ1175" i="4"/>
  <c r="AQ1176" i="4"/>
  <c r="AQ1177" i="4"/>
  <c r="AQ1178" i="4"/>
  <c r="AQ1179" i="4"/>
  <c r="AQ1180" i="4"/>
  <c r="AQ1181" i="4"/>
  <c r="AQ1182" i="4"/>
  <c r="AQ1183" i="4"/>
  <c r="AQ1184" i="4"/>
  <c r="AQ1185" i="4"/>
  <c r="AQ1186" i="4"/>
  <c r="AQ1187" i="4"/>
  <c r="AQ1188" i="4"/>
  <c r="AQ1189" i="4"/>
  <c r="AQ1190" i="4"/>
  <c r="AQ1191" i="4"/>
  <c r="AQ1192" i="4"/>
  <c r="AQ1193" i="4"/>
  <c r="AQ1194" i="4"/>
  <c r="AQ1195" i="4"/>
  <c r="AQ1196" i="4"/>
  <c r="AQ1197" i="4"/>
  <c r="AQ1198" i="4"/>
  <c r="AQ1199" i="4"/>
  <c r="AQ1200" i="4"/>
  <c r="AQ1201" i="4"/>
  <c r="AQ1202" i="4"/>
  <c r="AQ1203" i="4"/>
  <c r="AQ1204" i="4"/>
  <c r="AQ1205" i="4"/>
  <c r="AQ1206" i="4"/>
  <c r="AQ1207" i="4"/>
  <c r="AQ1208" i="4"/>
  <c r="AQ1209" i="4"/>
  <c r="AQ1210" i="4"/>
  <c r="AQ1211" i="4"/>
  <c r="AQ1212" i="4"/>
  <c r="AQ1213" i="4"/>
  <c r="AQ1214" i="4"/>
  <c r="AQ1215" i="4"/>
  <c r="AQ1216" i="4"/>
  <c r="AQ1217" i="4"/>
  <c r="AQ1218" i="4"/>
  <c r="AQ1219" i="4"/>
  <c r="AQ1220" i="4"/>
  <c r="AQ1221" i="4"/>
  <c r="AQ1222" i="4"/>
  <c r="AQ1223" i="4"/>
  <c r="AQ1224" i="4"/>
  <c r="AQ1225" i="4"/>
  <c r="AQ1226" i="4"/>
  <c r="AQ1227" i="4"/>
  <c r="AQ1228" i="4"/>
  <c r="AQ1229" i="4"/>
  <c r="AQ1230" i="4"/>
  <c r="AQ1231" i="4"/>
  <c r="AQ1232" i="4"/>
  <c r="AQ1233" i="4"/>
  <c r="AQ1234" i="4"/>
  <c r="AQ1235" i="4"/>
  <c r="AQ1236" i="4"/>
  <c r="AQ1237" i="4"/>
  <c r="AQ1238" i="4"/>
  <c r="AQ1239" i="4"/>
  <c r="AQ1240" i="4"/>
  <c r="AQ1241" i="4"/>
  <c r="AQ1242" i="4"/>
  <c r="AQ1243" i="4"/>
  <c r="AQ1244" i="4"/>
  <c r="AQ1245" i="4"/>
  <c r="AQ1246" i="4"/>
  <c r="AQ1247" i="4"/>
  <c r="AQ1248" i="4"/>
  <c r="AQ1249" i="4"/>
  <c r="AQ1250" i="4"/>
  <c r="AQ1251" i="4"/>
  <c r="AQ1252" i="4"/>
  <c r="AQ1253" i="4"/>
  <c r="AQ1254" i="4"/>
  <c r="AQ1255" i="4"/>
  <c r="AQ1256" i="4"/>
  <c r="AQ1257" i="4"/>
  <c r="AQ1258" i="4"/>
  <c r="AQ1259" i="4"/>
  <c r="AQ1260" i="4"/>
  <c r="AQ1261" i="4"/>
  <c r="AQ1262" i="4"/>
  <c r="AQ1263" i="4"/>
  <c r="AQ1264" i="4"/>
  <c r="AQ1265" i="4"/>
  <c r="AQ1266" i="4"/>
  <c r="AQ1267" i="4"/>
  <c r="AQ1268" i="4"/>
  <c r="AQ1269" i="4"/>
  <c r="AQ1270" i="4"/>
  <c r="AQ1271" i="4"/>
  <c r="AQ1272" i="4"/>
  <c r="AQ1273" i="4"/>
  <c r="AQ1274" i="4"/>
  <c r="AQ1275" i="4"/>
  <c r="AQ1276" i="4"/>
  <c r="AQ1277" i="4"/>
  <c r="AQ1278" i="4"/>
  <c r="AQ1279" i="4"/>
  <c r="AQ1280" i="4"/>
  <c r="AQ1281" i="4"/>
  <c r="AQ1282" i="4"/>
  <c r="AQ1283" i="4"/>
  <c r="AQ1284" i="4"/>
  <c r="AQ1285" i="4"/>
  <c r="AQ1286" i="4"/>
  <c r="AQ1287" i="4"/>
  <c r="AQ1288" i="4"/>
  <c r="AQ1289" i="4"/>
  <c r="AQ1290" i="4"/>
  <c r="AQ1291" i="4"/>
  <c r="AQ1292" i="4"/>
  <c r="AQ1293" i="4"/>
  <c r="AQ1294" i="4"/>
  <c r="AQ1295" i="4"/>
  <c r="AQ1296" i="4"/>
  <c r="AQ1297" i="4"/>
  <c r="AQ1298" i="4"/>
  <c r="AQ1299" i="4"/>
  <c r="AQ1300" i="4"/>
  <c r="AQ1301" i="4"/>
  <c r="AQ1302" i="4"/>
  <c r="AQ1303" i="4"/>
  <c r="AQ1304" i="4"/>
  <c r="AQ1305" i="4"/>
  <c r="AQ1306" i="4"/>
  <c r="AQ1307" i="4"/>
  <c r="AQ1308" i="4"/>
  <c r="AQ1309" i="4"/>
  <c r="AQ1310" i="4"/>
  <c r="AQ1311" i="4"/>
  <c r="AQ1312" i="4"/>
  <c r="AQ1313" i="4"/>
  <c r="AQ1314" i="4"/>
  <c r="AQ1315" i="4"/>
  <c r="AQ1316" i="4"/>
  <c r="AQ1317" i="4"/>
  <c r="AQ1318" i="4"/>
  <c r="AQ1319" i="4"/>
  <c r="AQ1320" i="4"/>
  <c r="AQ1321" i="4"/>
  <c r="AQ1322" i="4"/>
  <c r="AQ1323" i="4"/>
  <c r="AQ1324" i="4"/>
  <c r="AQ1325" i="4"/>
  <c r="AQ1326" i="4"/>
  <c r="AQ1327" i="4"/>
  <c r="AQ1328" i="4"/>
  <c r="AQ1329" i="4"/>
  <c r="AQ1330" i="4"/>
  <c r="AQ1331" i="4"/>
  <c r="AQ1332" i="4"/>
  <c r="AQ1333" i="4"/>
  <c r="AQ1334" i="4"/>
  <c r="AQ1335" i="4"/>
  <c r="AQ1336" i="4"/>
  <c r="AQ1337" i="4"/>
  <c r="AQ1338" i="4"/>
  <c r="AQ1339" i="4"/>
  <c r="AQ1340" i="4"/>
  <c r="AQ1341" i="4"/>
  <c r="AQ1342" i="4"/>
  <c r="AQ1343" i="4"/>
  <c r="AQ1344" i="4"/>
  <c r="AQ1345" i="4"/>
  <c r="AQ1346" i="4"/>
  <c r="AQ1347" i="4"/>
  <c r="AQ1348" i="4"/>
  <c r="AQ1349" i="4"/>
  <c r="AQ1350" i="4"/>
  <c r="AQ1351" i="4"/>
  <c r="AQ1352" i="4"/>
  <c r="AQ1353" i="4"/>
  <c r="AQ1354" i="4"/>
  <c r="AQ1355" i="4"/>
  <c r="AQ1356" i="4"/>
  <c r="AQ1357" i="4"/>
  <c r="AQ1358" i="4"/>
  <c r="AQ1359" i="4"/>
  <c r="AQ1360" i="4"/>
  <c r="AQ1361" i="4"/>
  <c r="AQ1362" i="4"/>
  <c r="AQ1363" i="4"/>
  <c r="AQ1364" i="4"/>
  <c r="AQ1365" i="4"/>
  <c r="AQ1366" i="4"/>
  <c r="AQ1367" i="4"/>
  <c r="AQ1368" i="4"/>
  <c r="AQ1369" i="4"/>
  <c r="AQ1370" i="4"/>
  <c r="AQ1371" i="4"/>
  <c r="AQ1372" i="4"/>
  <c r="AQ1373" i="4"/>
  <c r="AQ1374" i="4"/>
  <c r="AQ1375" i="4"/>
  <c r="AQ1376" i="4"/>
  <c r="AQ1377" i="4"/>
  <c r="AQ1378" i="4"/>
  <c r="AQ1379" i="4"/>
  <c r="AQ1380" i="4"/>
  <c r="AQ1381" i="4"/>
  <c r="AQ1382" i="4"/>
  <c r="AQ1383" i="4"/>
  <c r="AQ1384" i="4"/>
  <c r="AQ1385" i="4"/>
  <c r="AQ1386" i="4"/>
  <c r="AQ1387" i="4"/>
  <c r="AQ1388" i="4"/>
  <c r="AQ1389" i="4"/>
  <c r="AQ1390" i="4"/>
  <c r="AQ1391" i="4"/>
  <c r="AQ1392" i="4"/>
  <c r="AQ1393" i="4"/>
  <c r="AQ1394" i="4"/>
  <c r="AQ1395" i="4"/>
  <c r="AQ1396" i="4"/>
  <c r="AQ1397" i="4"/>
  <c r="AQ1398" i="4"/>
  <c r="AQ1399" i="4"/>
  <c r="AQ1400" i="4"/>
  <c r="AQ1401" i="4"/>
  <c r="AQ1402" i="4"/>
  <c r="AQ1403" i="4"/>
  <c r="AQ1404" i="4"/>
  <c r="AQ1405" i="4"/>
  <c r="AQ1406" i="4"/>
  <c r="AQ1407" i="4"/>
  <c r="AQ1408" i="4"/>
  <c r="AQ1409" i="4"/>
  <c r="AQ1410" i="4"/>
  <c r="AQ1411" i="4"/>
  <c r="AQ1412" i="4"/>
  <c r="AQ1413" i="4"/>
  <c r="AQ1414" i="4"/>
  <c r="AQ1415" i="4"/>
  <c r="AQ1416" i="4"/>
  <c r="AQ1417" i="4"/>
  <c r="AQ1418" i="4"/>
  <c r="AQ1419" i="4"/>
  <c r="AQ1420" i="4"/>
  <c r="AQ1421" i="4"/>
  <c r="AQ1422" i="4"/>
  <c r="AQ1423" i="4"/>
  <c r="AQ1424" i="4"/>
  <c r="AQ1425" i="4"/>
  <c r="AQ1426" i="4"/>
  <c r="AQ1427" i="4"/>
  <c r="AQ1428" i="4"/>
  <c r="AQ1429" i="4"/>
  <c r="AQ1430" i="4"/>
  <c r="AQ1431" i="4"/>
  <c r="AQ1432" i="4"/>
  <c r="AQ1433" i="4"/>
  <c r="AQ1434" i="4"/>
  <c r="AQ1435" i="4"/>
  <c r="AQ1436" i="4"/>
  <c r="AQ1437" i="4"/>
  <c r="AQ1438" i="4"/>
  <c r="AQ1439" i="4"/>
  <c r="AQ1440" i="4"/>
  <c r="AQ1441" i="4"/>
  <c r="AQ1442" i="4"/>
  <c r="AQ1443" i="4"/>
  <c r="AQ1444" i="4"/>
  <c r="AQ1445" i="4"/>
  <c r="AQ1446" i="4"/>
  <c r="AQ1447" i="4"/>
  <c r="AQ1448" i="4"/>
  <c r="AQ1449" i="4"/>
  <c r="AQ1450" i="4"/>
  <c r="AQ1451" i="4"/>
  <c r="AQ1452" i="4"/>
  <c r="AQ1453" i="4"/>
  <c r="AQ1454" i="4"/>
  <c r="AQ1455" i="4"/>
  <c r="AQ1456" i="4"/>
  <c r="AQ1457" i="4"/>
  <c r="AQ1458" i="4"/>
  <c r="AQ1459" i="4"/>
  <c r="AQ1460" i="4"/>
  <c r="AQ1461" i="4"/>
  <c r="AQ1462" i="4"/>
  <c r="AQ1463" i="4"/>
  <c r="AQ1464" i="4"/>
  <c r="AQ1465" i="4"/>
  <c r="AQ1466" i="4"/>
  <c r="AQ1467" i="4"/>
  <c r="AQ1468" i="4"/>
  <c r="AQ1469" i="4"/>
  <c r="AQ1470" i="4"/>
  <c r="AQ1471" i="4"/>
  <c r="AQ1472" i="4"/>
  <c r="AQ1473" i="4"/>
  <c r="AQ1474" i="4"/>
  <c r="AQ1475" i="4"/>
  <c r="AQ1476" i="4"/>
  <c r="AQ1477" i="4"/>
  <c r="AQ1478" i="4"/>
  <c r="AQ1479" i="4"/>
  <c r="AQ1480" i="4"/>
  <c r="AQ1481" i="4"/>
  <c r="AQ1482" i="4"/>
  <c r="AQ1483" i="4"/>
  <c r="AQ1484" i="4"/>
  <c r="AQ1485" i="4"/>
  <c r="AQ1486" i="4"/>
  <c r="AQ1487" i="4"/>
  <c r="AQ1488" i="4"/>
  <c r="AQ1489" i="4"/>
  <c r="AQ1490" i="4"/>
  <c r="AQ1491" i="4"/>
  <c r="AQ1492" i="4"/>
  <c r="AQ1493" i="4"/>
  <c r="AQ1494" i="4"/>
  <c r="AQ1495" i="4"/>
  <c r="AQ1496" i="4"/>
  <c r="AQ1497" i="4"/>
  <c r="AQ1498" i="4"/>
  <c r="AQ1499" i="4"/>
  <c r="AQ1500" i="4"/>
  <c r="AQ1501" i="4"/>
  <c r="AQ1502" i="4"/>
  <c r="AQ1503" i="4"/>
  <c r="AQ1504" i="4"/>
  <c r="AQ1505" i="4"/>
  <c r="AQ1506" i="4"/>
  <c r="AQ1507" i="4"/>
  <c r="AQ1508" i="4"/>
  <c r="AQ1509" i="4"/>
  <c r="AQ1510" i="4"/>
  <c r="AQ1511" i="4"/>
  <c r="AQ1512" i="4"/>
  <c r="AQ1513" i="4"/>
  <c r="AQ1514" i="4"/>
  <c r="AQ1515" i="4"/>
  <c r="AQ1516" i="4"/>
  <c r="AQ1517" i="4"/>
  <c r="AQ1518" i="4"/>
  <c r="AQ1519" i="4"/>
  <c r="AQ1520" i="4"/>
  <c r="AQ1521" i="4"/>
  <c r="AQ1522" i="4"/>
  <c r="AQ1523" i="4"/>
  <c r="AQ1524" i="4"/>
  <c r="AQ1525" i="4"/>
  <c r="AQ1526" i="4"/>
  <c r="AQ1527" i="4"/>
  <c r="AQ1528" i="4"/>
  <c r="AQ1529" i="4"/>
  <c r="AQ1530" i="4"/>
  <c r="AQ1531" i="4"/>
  <c r="AQ1532" i="4"/>
  <c r="AQ1533" i="4"/>
  <c r="AQ1534" i="4"/>
  <c r="AQ1535" i="4"/>
  <c r="AQ1536" i="4"/>
  <c r="AQ1537" i="4"/>
  <c r="AQ1538" i="4"/>
  <c r="AQ1539" i="4"/>
  <c r="AQ1540" i="4"/>
  <c r="AQ1541" i="4"/>
  <c r="AQ1542" i="4"/>
  <c r="AQ1543" i="4"/>
  <c r="AQ1544" i="4"/>
  <c r="AQ1545" i="4"/>
  <c r="AQ1546" i="4"/>
  <c r="AQ1547" i="4"/>
  <c r="AQ1548" i="4"/>
  <c r="AQ1549" i="4"/>
  <c r="AQ1550" i="4"/>
  <c r="AQ1551" i="4"/>
  <c r="AQ1552" i="4"/>
  <c r="AQ1553" i="4"/>
  <c r="AQ1554" i="4"/>
  <c r="AQ1555" i="4"/>
  <c r="AQ1556" i="4"/>
  <c r="AQ1557" i="4"/>
  <c r="AQ1558" i="4"/>
  <c r="AQ1559" i="4"/>
  <c r="AQ1560" i="4"/>
  <c r="AQ1561" i="4"/>
  <c r="AQ1562" i="4"/>
  <c r="AQ1563" i="4"/>
  <c r="AQ1564" i="4"/>
  <c r="AQ1565" i="4"/>
  <c r="AQ1566" i="4"/>
  <c r="AQ1567" i="4"/>
  <c r="AQ1568" i="4"/>
  <c r="AQ1569" i="4"/>
  <c r="AQ1570" i="4"/>
  <c r="AQ1571" i="4"/>
  <c r="AQ1572" i="4"/>
  <c r="AQ1573" i="4"/>
  <c r="AQ1574" i="4"/>
  <c r="AQ1575" i="4"/>
  <c r="AQ1576" i="4"/>
  <c r="AQ1577" i="4"/>
  <c r="AQ1578" i="4"/>
  <c r="AQ1579" i="4"/>
  <c r="AQ1580" i="4"/>
  <c r="AQ1581" i="4"/>
  <c r="AQ1582" i="4"/>
  <c r="AQ1583" i="4"/>
  <c r="AQ1584" i="4"/>
  <c r="AQ1585" i="4"/>
  <c r="AQ1586" i="4"/>
  <c r="AQ1587" i="4"/>
  <c r="AQ1588" i="4"/>
  <c r="AQ1589" i="4"/>
  <c r="AQ1590" i="4"/>
  <c r="AQ1591" i="4"/>
  <c r="AQ1592" i="4"/>
  <c r="AQ1593" i="4"/>
  <c r="AQ1594" i="4"/>
  <c r="AQ1595" i="4"/>
  <c r="AQ1596" i="4"/>
  <c r="AQ1597" i="4"/>
  <c r="AQ1598" i="4"/>
  <c r="AQ1599" i="4"/>
  <c r="AQ1600" i="4"/>
  <c r="AQ1601" i="4"/>
  <c r="AQ1602" i="4"/>
  <c r="AQ1603" i="4"/>
  <c r="AQ1604" i="4"/>
  <c r="AQ1605" i="4"/>
  <c r="AQ1606" i="4"/>
  <c r="AQ1607" i="4"/>
  <c r="AQ1608" i="4"/>
  <c r="AQ1609" i="4"/>
  <c r="AQ1610" i="4"/>
  <c r="AQ1611" i="4"/>
  <c r="AQ1612" i="4"/>
  <c r="AQ1613" i="4"/>
  <c r="AQ1614" i="4"/>
  <c r="AQ1615" i="4"/>
  <c r="AQ1616" i="4"/>
  <c r="AQ1617" i="4"/>
  <c r="AQ1618" i="4"/>
  <c r="AQ1619" i="4"/>
  <c r="AQ1620" i="4"/>
  <c r="AQ1621" i="4"/>
  <c r="AQ1622" i="4"/>
  <c r="AQ1623" i="4"/>
  <c r="AQ1624" i="4"/>
  <c r="AQ1625" i="4"/>
  <c r="AQ1626" i="4"/>
  <c r="AQ1627" i="4"/>
  <c r="AQ1628" i="4"/>
  <c r="AQ1629" i="4"/>
  <c r="AQ1630" i="4"/>
  <c r="AQ1631" i="4"/>
  <c r="AQ1632" i="4"/>
  <c r="AQ1633" i="4"/>
  <c r="AQ1634" i="4"/>
  <c r="AQ1635" i="4"/>
  <c r="AQ1636" i="4"/>
  <c r="AQ1637" i="4"/>
  <c r="AQ1638" i="4"/>
  <c r="AQ1639" i="4"/>
  <c r="AQ1640" i="4"/>
  <c r="AQ1641" i="4"/>
  <c r="AQ1642" i="4"/>
  <c r="AQ1643" i="4"/>
  <c r="AQ1644" i="4"/>
  <c r="AQ1645" i="4"/>
  <c r="AQ1646" i="4"/>
  <c r="AQ1647" i="4"/>
  <c r="AQ1648" i="4"/>
  <c r="AQ1649" i="4"/>
  <c r="AQ1650" i="4"/>
  <c r="AQ1651" i="4"/>
  <c r="AQ1652" i="4"/>
  <c r="AQ1653" i="4"/>
  <c r="AQ1654" i="4"/>
  <c r="AQ1655" i="4"/>
  <c r="AQ1656" i="4"/>
  <c r="AQ1657" i="4"/>
  <c r="AQ1658" i="4"/>
  <c r="AQ1659" i="4"/>
  <c r="AQ1660" i="4"/>
  <c r="AQ1661" i="4"/>
  <c r="AQ1662" i="4"/>
  <c r="AQ1663" i="4"/>
  <c r="AQ1664" i="4"/>
  <c r="AQ1665" i="4"/>
  <c r="AQ1666" i="4"/>
  <c r="AQ1667" i="4"/>
  <c r="AQ1668" i="4"/>
  <c r="AQ1669" i="4"/>
  <c r="AQ1670" i="4"/>
  <c r="AQ1671" i="4"/>
  <c r="AQ1672" i="4"/>
  <c r="AQ1673" i="4"/>
  <c r="AQ1674" i="4"/>
  <c r="AQ1675" i="4"/>
  <c r="AQ1676" i="4"/>
  <c r="AQ1677" i="4"/>
  <c r="AQ1678" i="4"/>
  <c r="AQ1679" i="4"/>
  <c r="AQ1680" i="4"/>
  <c r="AQ1681" i="4"/>
  <c r="AQ1682" i="4"/>
  <c r="AQ1683" i="4"/>
  <c r="AQ1684" i="4"/>
  <c r="AQ1685" i="4"/>
  <c r="AQ1686" i="4"/>
  <c r="AQ1687" i="4"/>
  <c r="AQ1688" i="4"/>
  <c r="AQ1689" i="4"/>
  <c r="AQ1690" i="4"/>
  <c r="AQ1691" i="4"/>
  <c r="AQ1692" i="4"/>
  <c r="AQ1693" i="4"/>
  <c r="AQ1694" i="4"/>
  <c r="AQ1695" i="4"/>
  <c r="AQ1696" i="4"/>
  <c r="AQ1697" i="4"/>
  <c r="AQ1698" i="4"/>
  <c r="AQ1699" i="4"/>
  <c r="AQ1700" i="4"/>
  <c r="AQ1701" i="4"/>
  <c r="AQ1702" i="4"/>
  <c r="AQ1703" i="4"/>
  <c r="AQ1704" i="4"/>
  <c r="AQ1705" i="4"/>
  <c r="AQ1706" i="4"/>
  <c r="AQ1707" i="4"/>
  <c r="AQ1708" i="4"/>
  <c r="AQ1709" i="4"/>
  <c r="AQ1710" i="4"/>
  <c r="AQ1711" i="4"/>
  <c r="AQ1712" i="4"/>
  <c r="AQ1713" i="4"/>
  <c r="AQ1714" i="4"/>
  <c r="AQ1715" i="4"/>
  <c r="AQ1716" i="4"/>
  <c r="AP2" i="4"/>
  <c r="AP3" i="4"/>
  <c r="AP4" i="4"/>
  <c r="AP5" i="4"/>
  <c r="AP6" i="4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AP64" i="4"/>
  <c r="AP65" i="4"/>
  <c r="AP66" i="4"/>
  <c r="AP67" i="4"/>
  <c r="AP68" i="4"/>
  <c r="AP69" i="4"/>
  <c r="AP70" i="4"/>
  <c r="AP71" i="4"/>
  <c r="AP72" i="4"/>
  <c r="AP73" i="4"/>
  <c r="AP74" i="4"/>
  <c r="AP75" i="4"/>
  <c r="AP76" i="4"/>
  <c r="AP77" i="4"/>
  <c r="AP78" i="4"/>
  <c r="AP79" i="4"/>
  <c r="AP80" i="4"/>
  <c r="AP81" i="4"/>
  <c r="AP82" i="4"/>
  <c r="AP83" i="4"/>
  <c r="AP84" i="4"/>
  <c r="AP85" i="4"/>
  <c r="AP86" i="4"/>
  <c r="AP87" i="4"/>
  <c r="AP88" i="4"/>
  <c r="AP89" i="4"/>
  <c r="AP90" i="4"/>
  <c r="AP91" i="4"/>
  <c r="AP92" i="4"/>
  <c r="AP93" i="4"/>
  <c r="AP94" i="4"/>
  <c r="AP95" i="4"/>
  <c r="AP96" i="4"/>
  <c r="AP97" i="4"/>
  <c r="AP98" i="4"/>
  <c r="AP99" i="4"/>
  <c r="AP100" i="4"/>
  <c r="AP101" i="4"/>
  <c r="AP102" i="4"/>
  <c r="AP103" i="4"/>
  <c r="AP104" i="4"/>
  <c r="AP105" i="4"/>
  <c r="AP106" i="4"/>
  <c r="AP107" i="4"/>
  <c r="AP108" i="4"/>
  <c r="AP109" i="4"/>
  <c r="AP110" i="4"/>
  <c r="AP111" i="4"/>
  <c r="AP112" i="4"/>
  <c r="AP113" i="4"/>
  <c r="AP114" i="4"/>
  <c r="AP115" i="4"/>
  <c r="AP116" i="4"/>
  <c r="AP117" i="4"/>
  <c r="AP118" i="4"/>
  <c r="AP119" i="4"/>
  <c r="AP120" i="4"/>
  <c r="AP121" i="4"/>
  <c r="AP122" i="4"/>
  <c r="AP123" i="4"/>
  <c r="AP124" i="4"/>
  <c r="AP125" i="4"/>
  <c r="AP126" i="4"/>
  <c r="AP127" i="4"/>
  <c r="AP128" i="4"/>
  <c r="AP129" i="4"/>
  <c r="AP130" i="4"/>
  <c r="AP131" i="4"/>
  <c r="AP132" i="4"/>
  <c r="AP133" i="4"/>
  <c r="AP134" i="4"/>
  <c r="AP135" i="4"/>
  <c r="AP136" i="4"/>
  <c r="AP137" i="4"/>
  <c r="AP138" i="4"/>
  <c r="AP139" i="4"/>
  <c r="AP140" i="4"/>
  <c r="AP141" i="4"/>
  <c r="AP142" i="4"/>
  <c r="AP143" i="4"/>
  <c r="AP144" i="4"/>
  <c r="AP145" i="4"/>
  <c r="AP146" i="4"/>
  <c r="AP147" i="4"/>
  <c r="AP148" i="4"/>
  <c r="AP149" i="4"/>
  <c r="AP150" i="4"/>
  <c r="AP151" i="4"/>
  <c r="AP152" i="4"/>
  <c r="AP153" i="4"/>
  <c r="AP154" i="4"/>
  <c r="AP155" i="4"/>
  <c r="AP156" i="4"/>
  <c r="AP157" i="4"/>
  <c r="AP158" i="4"/>
  <c r="AP159" i="4"/>
  <c r="AP160" i="4"/>
  <c r="AP161" i="4"/>
  <c r="AP162" i="4"/>
  <c r="AP163" i="4"/>
  <c r="AP164" i="4"/>
  <c r="AP165" i="4"/>
  <c r="AP166" i="4"/>
  <c r="AP167" i="4"/>
  <c r="AP168" i="4"/>
  <c r="AP169" i="4"/>
  <c r="AP170" i="4"/>
  <c r="AP171" i="4"/>
  <c r="AP172" i="4"/>
  <c r="AP173" i="4"/>
  <c r="AP174" i="4"/>
  <c r="AP175" i="4"/>
  <c r="AP176" i="4"/>
  <c r="AP177" i="4"/>
  <c r="AP178" i="4"/>
  <c r="AP179" i="4"/>
  <c r="AP180" i="4"/>
  <c r="AP181" i="4"/>
  <c r="AP182" i="4"/>
  <c r="AP183" i="4"/>
  <c r="AP184" i="4"/>
  <c r="AP185" i="4"/>
  <c r="AP186" i="4"/>
  <c r="AP187" i="4"/>
  <c r="AP188" i="4"/>
  <c r="AP189" i="4"/>
  <c r="AP190" i="4"/>
  <c r="AP191" i="4"/>
  <c r="AP192" i="4"/>
  <c r="AP193" i="4"/>
  <c r="AP194" i="4"/>
  <c r="AP195" i="4"/>
  <c r="AP196" i="4"/>
  <c r="AP197" i="4"/>
  <c r="AP198" i="4"/>
  <c r="AP199" i="4"/>
  <c r="AP200" i="4"/>
  <c r="AP201" i="4"/>
  <c r="AP202" i="4"/>
  <c r="AP203" i="4"/>
  <c r="AP204" i="4"/>
  <c r="AP205" i="4"/>
  <c r="AP206" i="4"/>
  <c r="AP207" i="4"/>
  <c r="AP208" i="4"/>
  <c r="AP209" i="4"/>
  <c r="AP210" i="4"/>
  <c r="AP211" i="4"/>
  <c r="AP212" i="4"/>
  <c r="AP213" i="4"/>
  <c r="AP214" i="4"/>
  <c r="AP215" i="4"/>
  <c r="AP216" i="4"/>
  <c r="AP217" i="4"/>
  <c r="AP218" i="4"/>
  <c r="AP219" i="4"/>
  <c r="AP220" i="4"/>
  <c r="AP221" i="4"/>
  <c r="AP222" i="4"/>
  <c r="AP223" i="4"/>
  <c r="AP224" i="4"/>
  <c r="AP225" i="4"/>
  <c r="AP226" i="4"/>
  <c r="AP227" i="4"/>
  <c r="AP228" i="4"/>
  <c r="AP229" i="4"/>
  <c r="AP230" i="4"/>
  <c r="AP231" i="4"/>
  <c r="AP232" i="4"/>
  <c r="AP233" i="4"/>
  <c r="AP234" i="4"/>
  <c r="AP235" i="4"/>
  <c r="AP236" i="4"/>
  <c r="AP237" i="4"/>
  <c r="AP238" i="4"/>
  <c r="AP239" i="4"/>
  <c r="AP240" i="4"/>
  <c r="AP241" i="4"/>
  <c r="AP242" i="4"/>
  <c r="AP243" i="4"/>
  <c r="AP244" i="4"/>
  <c r="AP245" i="4"/>
  <c r="AP246" i="4"/>
  <c r="AP247" i="4"/>
  <c r="AP248" i="4"/>
  <c r="AP249" i="4"/>
  <c r="AP250" i="4"/>
  <c r="AP251" i="4"/>
  <c r="AP252" i="4"/>
  <c r="AP253" i="4"/>
  <c r="AP254" i="4"/>
  <c r="AP255" i="4"/>
  <c r="AP256" i="4"/>
  <c r="AP257" i="4"/>
  <c r="AP258" i="4"/>
  <c r="AP259" i="4"/>
  <c r="AP260" i="4"/>
  <c r="AP261" i="4"/>
  <c r="AP262" i="4"/>
  <c r="AP263" i="4"/>
  <c r="AP264" i="4"/>
  <c r="AP265" i="4"/>
  <c r="AP266" i="4"/>
  <c r="AP267" i="4"/>
  <c r="AP268" i="4"/>
  <c r="AP269" i="4"/>
  <c r="AP270" i="4"/>
  <c r="AP271" i="4"/>
  <c r="AP272" i="4"/>
  <c r="AP273" i="4"/>
  <c r="AP274" i="4"/>
  <c r="AP275" i="4"/>
  <c r="AP276" i="4"/>
  <c r="AP277" i="4"/>
  <c r="AP278" i="4"/>
  <c r="AP279" i="4"/>
  <c r="AP280" i="4"/>
  <c r="AP281" i="4"/>
  <c r="AP282" i="4"/>
  <c r="AP283" i="4"/>
  <c r="AP284" i="4"/>
  <c r="AP285" i="4"/>
  <c r="AP286" i="4"/>
  <c r="AP287" i="4"/>
  <c r="AP288" i="4"/>
  <c r="AP289" i="4"/>
  <c r="AP290" i="4"/>
  <c r="AP291" i="4"/>
  <c r="AP292" i="4"/>
  <c r="AP293" i="4"/>
  <c r="AP294" i="4"/>
  <c r="AP295" i="4"/>
  <c r="AP296" i="4"/>
  <c r="AP297" i="4"/>
  <c r="AP298" i="4"/>
  <c r="AP299" i="4"/>
  <c r="AP300" i="4"/>
  <c r="AP301" i="4"/>
  <c r="AP302" i="4"/>
  <c r="AP303" i="4"/>
  <c r="AP304" i="4"/>
  <c r="AP305" i="4"/>
  <c r="AP306" i="4"/>
  <c r="AP307" i="4"/>
  <c r="AP308" i="4"/>
  <c r="AP309" i="4"/>
  <c r="AP310" i="4"/>
  <c r="AP311" i="4"/>
  <c r="AP312" i="4"/>
  <c r="AP313" i="4"/>
  <c r="AP314" i="4"/>
  <c r="AP315" i="4"/>
  <c r="AP316" i="4"/>
  <c r="AP317" i="4"/>
  <c r="AP318" i="4"/>
  <c r="AP319" i="4"/>
  <c r="AP320" i="4"/>
  <c r="AP321" i="4"/>
  <c r="AP322" i="4"/>
  <c r="AP323" i="4"/>
  <c r="AP324" i="4"/>
  <c r="AP325" i="4"/>
  <c r="AP326" i="4"/>
  <c r="AP327" i="4"/>
  <c r="AP328" i="4"/>
  <c r="AP329" i="4"/>
  <c r="AP330" i="4"/>
  <c r="AP331" i="4"/>
  <c r="AP332" i="4"/>
  <c r="AP333" i="4"/>
  <c r="AP334" i="4"/>
  <c r="AP335" i="4"/>
  <c r="AP336" i="4"/>
  <c r="AP337" i="4"/>
  <c r="AP338" i="4"/>
  <c r="AP339" i="4"/>
  <c r="AP340" i="4"/>
  <c r="AP341" i="4"/>
  <c r="AP342" i="4"/>
  <c r="AP343" i="4"/>
  <c r="AP344" i="4"/>
  <c r="AP345" i="4"/>
  <c r="AP346" i="4"/>
  <c r="AP347" i="4"/>
  <c r="AP348" i="4"/>
  <c r="AP349" i="4"/>
  <c r="AP350" i="4"/>
  <c r="AP351" i="4"/>
  <c r="AP352" i="4"/>
  <c r="AP353" i="4"/>
  <c r="AP354" i="4"/>
  <c r="AP355" i="4"/>
  <c r="AP356" i="4"/>
  <c r="AP357" i="4"/>
  <c r="AP358" i="4"/>
  <c r="AP359" i="4"/>
  <c r="AP360" i="4"/>
  <c r="AP361" i="4"/>
  <c r="AP362" i="4"/>
  <c r="AP363" i="4"/>
  <c r="AP364" i="4"/>
  <c r="AP365" i="4"/>
  <c r="AP366" i="4"/>
  <c r="AP367" i="4"/>
  <c r="AP368" i="4"/>
  <c r="AP369" i="4"/>
  <c r="AP370" i="4"/>
  <c r="AP371" i="4"/>
  <c r="AP372" i="4"/>
  <c r="AP373" i="4"/>
  <c r="AP374" i="4"/>
  <c r="AP375" i="4"/>
  <c r="AP376" i="4"/>
  <c r="AP377" i="4"/>
  <c r="AP378" i="4"/>
  <c r="AP379" i="4"/>
  <c r="AP380" i="4"/>
  <c r="AP381" i="4"/>
  <c r="AP382" i="4"/>
  <c r="AP383" i="4"/>
  <c r="AP384" i="4"/>
  <c r="AP385" i="4"/>
  <c r="AP386" i="4"/>
  <c r="AP387" i="4"/>
  <c r="AP388" i="4"/>
  <c r="AP389" i="4"/>
  <c r="AP390" i="4"/>
  <c r="AP391" i="4"/>
  <c r="AP392" i="4"/>
  <c r="AP393" i="4"/>
  <c r="AP394" i="4"/>
  <c r="AP395" i="4"/>
  <c r="AP396" i="4"/>
  <c r="AP397" i="4"/>
  <c r="AP398" i="4"/>
  <c r="AP399" i="4"/>
  <c r="AP400" i="4"/>
  <c r="AP401" i="4"/>
  <c r="AP402" i="4"/>
  <c r="AP403" i="4"/>
  <c r="AP404" i="4"/>
  <c r="AP405" i="4"/>
  <c r="AP406" i="4"/>
  <c r="AP407" i="4"/>
  <c r="AP408" i="4"/>
  <c r="AP409" i="4"/>
  <c r="AP410" i="4"/>
  <c r="AP411" i="4"/>
  <c r="AP412" i="4"/>
  <c r="AP413" i="4"/>
  <c r="AP414" i="4"/>
  <c r="AP415" i="4"/>
  <c r="AP416" i="4"/>
  <c r="AP417" i="4"/>
  <c r="AP418" i="4"/>
  <c r="AP419" i="4"/>
  <c r="AP420" i="4"/>
  <c r="AP421" i="4"/>
  <c r="AP422" i="4"/>
  <c r="AP423" i="4"/>
  <c r="AP424" i="4"/>
  <c r="AP425" i="4"/>
  <c r="AP426" i="4"/>
  <c r="AP427" i="4"/>
  <c r="AP428" i="4"/>
  <c r="AP429" i="4"/>
  <c r="AP430" i="4"/>
  <c r="AP431" i="4"/>
  <c r="AP432" i="4"/>
  <c r="AP433" i="4"/>
  <c r="AP434" i="4"/>
  <c r="AP435" i="4"/>
  <c r="AP436" i="4"/>
  <c r="AP437" i="4"/>
  <c r="AP438" i="4"/>
  <c r="AP439" i="4"/>
  <c r="AP440" i="4"/>
  <c r="AP441" i="4"/>
  <c r="AP442" i="4"/>
  <c r="AP443" i="4"/>
  <c r="AP444" i="4"/>
  <c r="AP445" i="4"/>
  <c r="AP446" i="4"/>
  <c r="AP447" i="4"/>
  <c r="AP448" i="4"/>
  <c r="AP449" i="4"/>
  <c r="AP450" i="4"/>
  <c r="AP451" i="4"/>
  <c r="AP452" i="4"/>
  <c r="AP453" i="4"/>
  <c r="AP454" i="4"/>
  <c r="AP455" i="4"/>
  <c r="AP456" i="4"/>
  <c r="AP457" i="4"/>
  <c r="AP458" i="4"/>
  <c r="AP459" i="4"/>
  <c r="AP460" i="4"/>
  <c r="AP461" i="4"/>
  <c r="AP462" i="4"/>
  <c r="AP463" i="4"/>
  <c r="AP464" i="4"/>
  <c r="AP465" i="4"/>
  <c r="AP466" i="4"/>
  <c r="AP467" i="4"/>
  <c r="AP468" i="4"/>
  <c r="AP469" i="4"/>
  <c r="AP470" i="4"/>
  <c r="AP471" i="4"/>
  <c r="AP472" i="4"/>
  <c r="AP473" i="4"/>
  <c r="AP474" i="4"/>
  <c r="AP475" i="4"/>
  <c r="AP476" i="4"/>
  <c r="AP477" i="4"/>
  <c r="AP478" i="4"/>
  <c r="AP479" i="4"/>
  <c r="AP480" i="4"/>
  <c r="AP481" i="4"/>
  <c r="AP482" i="4"/>
  <c r="AP483" i="4"/>
  <c r="AP484" i="4"/>
  <c r="AP485" i="4"/>
  <c r="AP486" i="4"/>
  <c r="AP487" i="4"/>
  <c r="AP488" i="4"/>
  <c r="AP489" i="4"/>
  <c r="AP490" i="4"/>
  <c r="AP491" i="4"/>
  <c r="AP492" i="4"/>
  <c r="AP493" i="4"/>
  <c r="AP494" i="4"/>
  <c r="AP495" i="4"/>
  <c r="AP496" i="4"/>
  <c r="AP497" i="4"/>
  <c r="AP498" i="4"/>
  <c r="AP499" i="4"/>
  <c r="AP500" i="4"/>
  <c r="AP501" i="4"/>
  <c r="AP502" i="4"/>
  <c r="AP503" i="4"/>
  <c r="AP504" i="4"/>
  <c r="AP505" i="4"/>
  <c r="AP506" i="4"/>
  <c r="AP507" i="4"/>
  <c r="AP508" i="4"/>
  <c r="AP509" i="4"/>
  <c r="AP510" i="4"/>
  <c r="AP511" i="4"/>
  <c r="AP512" i="4"/>
  <c r="AP513" i="4"/>
  <c r="AP514" i="4"/>
  <c r="AP515" i="4"/>
  <c r="AP516" i="4"/>
  <c r="AP517" i="4"/>
  <c r="AP518" i="4"/>
  <c r="AP519" i="4"/>
  <c r="AP520" i="4"/>
  <c r="AP521" i="4"/>
  <c r="AP522" i="4"/>
  <c r="AP523" i="4"/>
  <c r="AP524" i="4"/>
  <c r="AP525" i="4"/>
  <c r="AP526" i="4"/>
  <c r="AP527" i="4"/>
  <c r="AP528" i="4"/>
  <c r="AP529" i="4"/>
  <c r="AP530" i="4"/>
  <c r="AP531" i="4"/>
  <c r="AP532" i="4"/>
  <c r="AP533" i="4"/>
  <c r="AP534" i="4"/>
  <c r="AP535" i="4"/>
  <c r="AP536" i="4"/>
  <c r="AP537" i="4"/>
  <c r="AP538" i="4"/>
  <c r="AP539" i="4"/>
  <c r="AP540" i="4"/>
  <c r="AP541" i="4"/>
  <c r="AP542" i="4"/>
  <c r="AP543" i="4"/>
  <c r="AP544" i="4"/>
  <c r="AP545" i="4"/>
  <c r="AP546" i="4"/>
  <c r="AP547" i="4"/>
  <c r="AP548" i="4"/>
  <c r="AP549" i="4"/>
  <c r="AP550" i="4"/>
  <c r="AP551" i="4"/>
  <c r="AP552" i="4"/>
  <c r="AP553" i="4"/>
  <c r="AP554" i="4"/>
  <c r="AP555" i="4"/>
  <c r="AP556" i="4"/>
  <c r="AP557" i="4"/>
  <c r="AP558" i="4"/>
  <c r="AP559" i="4"/>
  <c r="AP560" i="4"/>
  <c r="AP561" i="4"/>
  <c r="AP562" i="4"/>
  <c r="AP563" i="4"/>
  <c r="AP564" i="4"/>
  <c r="AP565" i="4"/>
  <c r="AP566" i="4"/>
  <c r="AP567" i="4"/>
  <c r="AP568" i="4"/>
  <c r="AP569" i="4"/>
  <c r="AP570" i="4"/>
  <c r="AP571" i="4"/>
  <c r="AP572" i="4"/>
  <c r="AP573" i="4"/>
  <c r="AP574" i="4"/>
  <c r="AP575" i="4"/>
  <c r="AP576" i="4"/>
  <c r="AP577" i="4"/>
  <c r="AP578" i="4"/>
  <c r="AP579" i="4"/>
  <c r="AP580" i="4"/>
  <c r="AP581" i="4"/>
  <c r="AP582" i="4"/>
  <c r="AP583" i="4"/>
  <c r="AP584" i="4"/>
  <c r="AP585" i="4"/>
  <c r="AP586" i="4"/>
  <c r="AP587" i="4"/>
  <c r="AP588" i="4"/>
  <c r="AP589" i="4"/>
  <c r="AP590" i="4"/>
  <c r="AP591" i="4"/>
  <c r="AP592" i="4"/>
  <c r="AP593" i="4"/>
  <c r="AP594" i="4"/>
  <c r="AP595" i="4"/>
  <c r="AP596" i="4"/>
  <c r="AP597" i="4"/>
  <c r="AP598" i="4"/>
  <c r="AP599" i="4"/>
  <c r="AP600" i="4"/>
  <c r="AP601" i="4"/>
  <c r="AP602" i="4"/>
  <c r="AP603" i="4"/>
  <c r="AP604" i="4"/>
  <c r="AP605" i="4"/>
  <c r="AP606" i="4"/>
  <c r="AP607" i="4"/>
  <c r="AP608" i="4"/>
  <c r="AP609" i="4"/>
  <c r="AP610" i="4"/>
  <c r="AP611" i="4"/>
  <c r="AP612" i="4"/>
  <c r="AP613" i="4"/>
  <c r="AP614" i="4"/>
  <c r="AP615" i="4"/>
  <c r="AP616" i="4"/>
  <c r="AP617" i="4"/>
  <c r="AP618" i="4"/>
  <c r="AP619" i="4"/>
  <c r="AP620" i="4"/>
  <c r="AP621" i="4"/>
  <c r="AP622" i="4"/>
  <c r="AP623" i="4"/>
  <c r="AP624" i="4"/>
  <c r="AP625" i="4"/>
  <c r="AP626" i="4"/>
  <c r="AP627" i="4"/>
  <c r="AP628" i="4"/>
  <c r="AP629" i="4"/>
  <c r="AP630" i="4"/>
  <c r="AP631" i="4"/>
  <c r="AP632" i="4"/>
  <c r="AP633" i="4"/>
  <c r="AP634" i="4"/>
  <c r="AP635" i="4"/>
  <c r="AP636" i="4"/>
  <c r="AP637" i="4"/>
  <c r="AP638" i="4"/>
  <c r="AP639" i="4"/>
  <c r="AP640" i="4"/>
  <c r="AP641" i="4"/>
  <c r="AP642" i="4"/>
  <c r="AP643" i="4"/>
  <c r="AP644" i="4"/>
  <c r="AP645" i="4"/>
  <c r="AP646" i="4"/>
  <c r="AP647" i="4"/>
  <c r="AP648" i="4"/>
  <c r="AP649" i="4"/>
  <c r="AP650" i="4"/>
  <c r="AP651" i="4"/>
  <c r="AP652" i="4"/>
  <c r="AP653" i="4"/>
  <c r="AP654" i="4"/>
  <c r="AP655" i="4"/>
  <c r="AP656" i="4"/>
  <c r="AP657" i="4"/>
  <c r="AP658" i="4"/>
  <c r="AP659" i="4"/>
  <c r="AP660" i="4"/>
  <c r="AP661" i="4"/>
  <c r="AP662" i="4"/>
  <c r="AP663" i="4"/>
  <c r="AP664" i="4"/>
  <c r="AP665" i="4"/>
  <c r="AP666" i="4"/>
  <c r="AP667" i="4"/>
  <c r="AP668" i="4"/>
  <c r="AP669" i="4"/>
  <c r="AP670" i="4"/>
  <c r="AP671" i="4"/>
  <c r="AP672" i="4"/>
  <c r="AP673" i="4"/>
  <c r="AP674" i="4"/>
  <c r="AP675" i="4"/>
  <c r="AP676" i="4"/>
  <c r="AP677" i="4"/>
  <c r="AP678" i="4"/>
  <c r="AP679" i="4"/>
  <c r="AP680" i="4"/>
  <c r="AP681" i="4"/>
  <c r="AP682" i="4"/>
  <c r="AP683" i="4"/>
  <c r="AP684" i="4"/>
  <c r="AP685" i="4"/>
  <c r="AP686" i="4"/>
  <c r="AP687" i="4"/>
  <c r="AP688" i="4"/>
  <c r="AP689" i="4"/>
  <c r="AP690" i="4"/>
  <c r="AP691" i="4"/>
  <c r="AP692" i="4"/>
  <c r="AP693" i="4"/>
  <c r="AP694" i="4"/>
  <c r="AP695" i="4"/>
  <c r="AP696" i="4"/>
  <c r="AP697" i="4"/>
  <c r="AP698" i="4"/>
  <c r="AP699" i="4"/>
  <c r="AP700" i="4"/>
  <c r="AP701" i="4"/>
  <c r="AP702" i="4"/>
  <c r="AP703" i="4"/>
  <c r="AP704" i="4"/>
  <c r="AP705" i="4"/>
  <c r="AP706" i="4"/>
  <c r="AP707" i="4"/>
  <c r="AP708" i="4"/>
  <c r="AP709" i="4"/>
  <c r="AP710" i="4"/>
  <c r="AP711" i="4"/>
  <c r="AP712" i="4"/>
  <c r="AP713" i="4"/>
  <c r="AP714" i="4"/>
  <c r="AP715" i="4"/>
  <c r="AP716" i="4"/>
  <c r="AP717" i="4"/>
  <c r="AP718" i="4"/>
  <c r="AP719" i="4"/>
  <c r="AP720" i="4"/>
  <c r="AP721" i="4"/>
  <c r="AP722" i="4"/>
  <c r="AP723" i="4"/>
  <c r="AP724" i="4"/>
  <c r="AP725" i="4"/>
  <c r="AP726" i="4"/>
  <c r="AP727" i="4"/>
  <c r="AP728" i="4"/>
  <c r="AP729" i="4"/>
  <c r="AP730" i="4"/>
  <c r="AP731" i="4"/>
  <c r="AP732" i="4"/>
  <c r="AP733" i="4"/>
  <c r="AP734" i="4"/>
  <c r="AP735" i="4"/>
  <c r="AP736" i="4"/>
  <c r="AP737" i="4"/>
  <c r="AP738" i="4"/>
  <c r="AP739" i="4"/>
  <c r="AP740" i="4"/>
  <c r="AP741" i="4"/>
  <c r="AP742" i="4"/>
  <c r="AP743" i="4"/>
  <c r="AP744" i="4"/>
  <c r="AP745" i="4"/>
  <c r="AP746" i="4"/>
  <c r="AP747" i="4"/>
  <c r="AP748" i="4"/>
  <c r="AP749" i="4"/>
  <c r="AP750" i="4"/>
  <c r="AP751" i="4"/>
  <c r="AP752" i="4"/>
  <c r="AP753" i="4"/>
  <c r="AP754" i="4"/>
  <c r="AP755" i="4"/>
  <c r="AP756" i="4"/>
  <c r="AP757" i="4"/>
  <c r="AP758" i="4"/>
  <c r="AP759" i="4"/>
  <c r="AP760" i="4"/>
  <c r="AP761" i="4"/>
  <c r="AP762" i="4"/>
  <c r="AP763" i="4"/>
  <c r="AP764" i="4"/>
  <c r="AP765" i="4"/>
  <c r="AP766" i="4"/>
  <c r="AP767" i="4"/>
  <c r="AP768" i="4"/>
  <c r="AP769" i="4"/>
  <c r="AP770" i="4"/>
  <c r="AP771" i="4"/>
  <c r="AP772" i="4"/>
  <c r="AP773" i="4"/>
  <c r="AP774" i="4"/>
  <c r="AP775" i="4"/>
  <c r="AP776" i="4"/>
  <c r="AP777" i="4"/>
  <c r="AP778" i="4"/>
  <c r="AP779" i="4"/>
  <c r="AP780" i="4"/>
  <c r="AP781" i="4"/>
  <c r="AP782" i="4"/>
  <c r="AP783" i="4"/>
  <c r="AP784" i="4"/>
  <c r="AP785" i="4"/>
  <c r="AP786" i="4"/>
  <c r="AP787" i="4"/>
  <c r="AP788" i="4"/>
  <c r="AP789" i="4"/>
  <c r="AP790" i="4"/>
  <c r="AP791" i="4"/>
  <c r="AP792" i="4"/>
  <c r="AP793" i="4"/>
  <c r="AP794" i="4"/>
  <c r="AP795" i="4"/>
  <c r="AP796" i="4"/>
  <c r="AP797" i="4"/>
  <c r="AP798" i="4"/>
  <c r="AP799" i="4"/>
  <c r="AP800" i="4"/>
  <c r="AP801" i="4"/>
  <c r="AP802" i="4"/>
  <c r="AP803" i="4"/>
  <c r="AP804" i="4"/>
  <c r="AP805" i="4"/>
  <c r="AP806" i="4"/>
  <c r="AP807" i="4"/>
  <c r="AP808" i="4"/>
  <c r="AP809" i="4"/>
  <c r="AP810" i="4"/>
  <c r="AP811" i="4"/>
  <c r="AP812" i="4"/>
  <c r="AP813" i="4"/>
  <c r="AP814" i="4"/>
  <c r="AP815" i="4"/>
  <c r="AP816" i="4"/>
  <c r="AP817" i="4"/>
  <c r="AP818" i="4"/>
  <c r="AP819" i="4"/>
  <c r="AP820" i="4"/>
  <c r="AP821" i="4"/>
  <c r="AP822" i="4"/>
  <c r="AP823" i="4"/>
  <c r="AP824" i="4"/>
  <c r="AP825" i="4"/>
  <c r="AP826" i="4"/>
  <c r="AP827" i="4"/>
  <c r="AP828" i="4"/>
  <c r="AP829" i="4"/>
  <c r="AP830" i="4"/>
  <c r="AP831" i="4"/>
  <c r="AP832" i="4"/>
  <c r="AP833" i="4"/>
  <c r="AP834" i="4"/>
  <c r="AP835" i="4"/>
  <c r="AP836" i="4"/>
  <c r="AP837" i="4"/>
  <c r="AP838" i="4"/>
  <c r="AP839" i="4"/>
  <c r="AP840" i="4"/>
  <c r="AP841" i="4"/>
  <c r="AP842" i="4"/>
  <c r="AP843" i="4"/>
  <c r="AP844" i="4"/>
  <c r="AP845" i="4"/>
  <c r="AP846" i="4"/>
  <c r="AP847" i="4"/>
  <c r="AP848" i="4"/>
  <c r="AP849" i="4"/>
  <c r="AP850" i="4"/>
  <c r="AP851" i="4"/>
  <c r="AP852" i="4"/>
  <c r="AP853" i="4"/>
  <c r="AP854" i="4"/>
  <c r="AP855" i="4"/>
  <c r="AP856" i="4"/>
  <c r="AP857" i="4"/>
  <c r="AP858" i="4"/>
  <c r="AP859" i="4"/>
  <c r="AP860" i="4"/>
  <c r="AP861" i="4"/>
  <c r="AP862" i="4"/>
  <c r="AP863" i="4"/>
  <c r="AP864" i="4"/>
  <c r="AP865" i="4"/>
  <c r="AP866" i="4"/>
  <c r="AP867" i="4"/>
  <c r="AP868" i="4"/>
  <c r="AP869" i="4"/>
  <c r="AP870" i="4"/>
  <c r="AP871" i="4"/>
  <c r="AP872" i="4"/>
  <c r="AP873" i="4"/>
  <c r="AP874" i="4"/>
  <c r="AP875" i="4"/>
  <c r="AP876" i="4"/>
  <c r="AP877" i="4"/>
  <c r="AP878" i="4"/>
  <c r="AP879" i="4"/>
  <c r="AP880" i="4"/>
  <c r="AP881" i="4"/>
  <c r="AP882" i="4"/>
  <c r="AP883" i="4"/>
  <c r="AP884" i="4"/>
  <c r="AP885" i="4"/>
  <c r="AP886" i="4"/>
  <c r="AP887" i="4"/>
  <c r="AP888" i="4"/>
  <c r="AP889" i="4"/>
  <c r="AP890" i="4"/>
  <c r="AP891" i="4"/>
  <c r="AP892" i="4"/>
  <c r="AP893" i="4"/>
  <c r="AP894" i="4"/>
  <c r="AP895" i="4"/>
  <c r="AP896" i="4"/>
  <c r="AP897" i="4"/>
  <c r="AP898" i="4"/>
  <c r="AP899" i="4"/>
  <c r="AP900" i="4"/>
  <c r="AP901" i="4"/>
  <c r="AP902" i="4"/>
  <c r="AP903" i="4"/>
  <c r="AP904" i="4"/>
  <c r="AP905" i="4"/>
  <c r="AP906" i="4"/>
  <c r="AP907" i="4"/>
  <c r="AP908" i="4"/>
  <c r="AP909" i="4"/>
  <c r="AP910" i="4"/>
  <c r="AP911" i="4"/>
  <c r="AP912" i="4"/>
  <c r="AP913" i="4"/>
  <c r="AP914" i="4"/>
  <c r="AP915" i="4"/>
  <c r="AP916" i="4"/>
  <c r="AP917" i="4"/>
  <c r="AP918" i="4"/>
  <c r="AP919" i="4"/>
  <c r="AP920" i="4"/>
  <c r="AP921" i="4"/>
  <c r="AP922" i="4"/>
  <c r="AP923" i="4"/>
  <c r="AP924" i="4"/>
  <c r="AP925" i="4"/>
  <c r="AP926" i="4"/>
  <c r="AP927" i="4"/>
  <c r="AP928" i="4"/>
  <c r="AP929" i="4"/>
  <c r="AP930" i="4"/>
  <c r="AP931" i="4"/>
  <c r="AP932" i="4"/>
  <c r="AP933" i="4"/>
  <c r="AP934" i="4"/>
  <c r="AP935" i="4"/>
  <c r="AP936" i="4"/>
  <c r="AP937" i="4"/>
  <c r="AP938" i="4"/>
  <c r="AP939" i="4"/>
  <c r="AP940" i="4"/>
  <c r="AP941" i="4"/>
  <c r="AP942" i="4"/>
  <c r="AP943" i="4"/>
  <c r="AP944" i="4"/>
  <c r="AP945" i="4"/>
  <c r="AP946" i="4"/>
  <c r="AP947" i="4"/>
  <c r="AP948" i="4"/>
  <c r="AP949" i="4"/>
  <c r="AP950" i="4"/>
  <c r="AP951" i="4"/>
  <c r="AP952" i="4"/>
  <c r="AP953" i="4"/>
  <c r="AP954" i="4"/>
  <c r="AP955" i="4"/>
  <c r="AP956" i="4"/>
  <c r="AP957" i="4"/>
  <c r="AP958" i="4"/>
  <c r="AP959" i="4"/>
  <c r="AP960" i="4"/>
  <c r="AP961" i="4"/>
  <c r="AP962" i="4"/>
  <c r="AP963" i="4"/>
  <c r="AP964" i="4"/>
  <c r="AP965" i="4"/>
  <c r="AP966" i="4"/>
  <c r="AP967" i="4"/>
  <c r="AP968" i="4"/>
  <c r="AP969" i="4"/>
  <c r="AP970" i="4"/>
  <c r="AP971" i="4"/>
  <c r="AP972" i="4"/>
  <c r="AP973" i="4"/>
  <c r="AP974" i="4"/>
  <c r="AP975" i="4"/>
  <c r="AP976" i="4"/>
  <c r="AP977" i="4"/>
  <c r="AP978" i="4"/>
  <c r="AP979" i="4"/>
  <c r="AP980" i="4"/>
  <c r="AP981" i="4"/>
  <c r="AP982" i="4"/>
  <c r="AP983" i="4"/>
  <c r="AP984" i="4"/>
  <c r="AP985" i="4"/>
  <c r="AP986" i="4"/>
  <c r="AP987" i="4"/>
  <c r="AP988" i="4"/>
  <c r="AP989" i="4"/>
  <c r="AP990" i="4"/>
  <c r="AP991" i="4"/>
  <c r="AP992" i="4"/>
  <c r="AP993" i="4"/>
  <c r="AP994" i="4"/>
  <c r="AP995" i="4"/>
  <c r="AP996" i="4"/>
  <c r="AP997" i="4"/>
  <c r="AP998" i="4"/>
  <c r="AP999" i="4"/>
  <c r="AP1000" i="4"/>
  <c r="AP1001" i="4"/>
  <c r="AP1002" i="4"/>
  <c r="AP1003" i="4"/>
  <c r="AP1004" i="4"/>
  <c r="AP1005" i="4"/>
  <c r="AP1006" i="4"/>
  <c r="AP1007" i="4"/>
  <c r="AP1008" i="4"/>
  <c r="AP1009" i="4"/>
  <c r="AP1010" i="4"/>
  <c r="AP1011" i="4"/>
  <c r="AP1012" i="4"/>
  <c r="AP1013" i="4"/>
  <c r="AP1014" i="4"/>
  <c r="AP1015" i="4"/>
  <c r="AP1016" i="4"/>
  <c r="AP1017" i="4"/>
  <c r="AP1018" i="4"/>
  <c r="AP1019" i="4"/>
  <c r="AP1020" i="4"/>
  <c r="AP1021" i="4"/>
  <c r="AP1022" i="4"/>
  <c r="AP1023" i="4"/>
  <c r="AP1024" i="4"/>
  <c r="AP1025" i="4"/>
  <c r="AP1026" i="4"/>
  <c r="AP1027" i="4"/>
  <c r="AP1028" i="4"/>
  <c r="AP1029" i="4"/>
  <c r="AP1030" i="4"/>
  <c r="AP1031" i="4"/>
  <c r="AP1032" i="4"/>
  <c r="AP1033" i="4"/>
  <c r="AP1034" i="4"/>
  <c r="AP1035" i="4"/>
  <c r="AP1036" i="4"/>
  <c r="AP1037" i="4"/>
  <c r="AP1038" i="4"/>
  <c r="AP1039" i="4"/>
  <c r="AP1040" i="4"/>
  <c r="AP1041" i="4"/>
  <c r="AP1042" i="4"/>
  <c r="AP1043" i="4"/>
  <c r="AP1044" i="4"/>
  <c r="AP1045" i="4"/>
  <c r="AP1046" i="4"/>
  <c r="AP1047" i="4"/>
  <c r="AP1048" i="4"/>
  <c r="AP1049" i="4"/>
  <c r="AP1050" i="4"/>
  <c r="AP1051" i="4"/>
  <c r="AP1052" i="4"/>
  <c r="AP1053" i="4"/>
  <c r="AP1054" i="4"/>
  <c r="AP1055" i="4"/>
  <c r="AP1056" i="4"/>
  <c r="AP1057" i="4"/>
  <c r="AP1058" i="4"/>
  <c r="AP1059" i="4"/>
  <c r="AP1060" i="4"/>
  <c r="AP1061" i="4"/>
  <c r="AP1062" i="4"/>
  <c r="AP1063" i="4"/>
  <c r="AP1064" i="4"/>
  <c r="AP1065" i="4"/>
  <c r="AP1066" i="4"/>
  <c r="AP1067" i="4"/>
  <c r="AP1068" i="4"/>
  <c r="AP1069" i="4"/>
  <c r="AP1070" i="4"/>
  <c r="AP1071" i="4"/>
  <c r="AP1072" i="4"/>
  <c r="AP1073" i="4"/>
  <c r="AP1074" i="4"/>
  <c r="AP1075" i="4"/>
  <c r="AP1076" i="4"/>
  <c r="AP1077" i="4"/>
  <c r="AP1078" i="4"/>
  <c r="AP1079" i="4"/>
  <c r="AP1080" i="4"/>
  <c r="AP1081" i="4"/>
  <c r="AP1082" i="4"/>
  <c r="AP1083" i="4"/>
  <c r="AP1084" i="4"/>
  <c r="AP1085" i="4"/>
  <c r="AP1086" i="4"/>
  <c r="AP1087" i="4"/>
  <c r="AP1088" i="4"/>
  <c r="AP1089" i="4"/>
  <c r="AP1090" i="4"/>
  <c r="AP1091" i="4"/>
  <c r="AP1092" i="4"/>
  <c r="AP1093" i="4"/>
  <c r="AP1094" i="4"/>
  <c r="AP1095" i="4"/>
  <c r="AP1096" i="4"/>
  <c r="AP1097" i="4"/>
  <c r="AP1098" i="4"/>
  <c r="AP1099" i="4"/>
  <c r="AP1100" i="4"/>
  <c r="AP1101" i="4"/>
  <c r="AP1102" i="4"/>
  <c r="AP1103" i="4"/>
  <c r="AP1104" i="4"/>
  <c r="AP1105" i="4"/>
  <c r="AP1106" i="4"/>
  <c r="AP1107" i="4"/>
  <c r="AP1108" i="4"/>
  <c r="AP1109" i="4"/>
  <c r="AP1110" i="4"/>
  <c r="AP1111" i="4"/>
  <c r="AP1112" i="4"/>
  <c r="AP1113" i="4"/>
  <c r="AP1114" i="4"/>
  <c r="AP1115" i="4"/>
  <c r="AP1116" i="4"/>
  <c r="AP1117" i="4"/>
  <c r="AP1118" i="4"/>
  <c r="AP1119" i="4"/>
  <c r="AP1120" i="4"/>
  <c r="AP1121" i="4"/>
  <c r="AP1122" i="4"/>
  <c r="AP1123" i="4"/>
  <c r="AP1124" i="4"/>
  <c r="AP1125" i="4"/>
  <c r="AP1126" i="4"/>
  <c r="AP1127" i="4"/>
  <c r="AP1128" i="4"/>
  <c r="AP1129" i="4"/>
  <c r="AP1130" i="4"/>
  <c r="AP1131" i="4"/>
  <c r="AP1132" i="4"/>
  <c r="AP1133" i="4"/>
  <c r="AP1134" i="4"/>
  <c r="AP1135" i="4"/>
  <c r="AP1136" i="4"/>
  <c r="AP1137" i="4"/>
  <c r="AP1138" i="4"/>
  <c r="AP1139" i="4"/>
  <c r="AP1140" i="4"/>
  <c r="AP1141" i="4"/>
  <c r="AP1142" i="4"/>
  <c r="AP1143" i="4"/>
  <c r="AP1144" i="4"/>
  <c r="AP1145" i="4"/>
  <c r="AP1146" i="4"/>
  <c r="AP1147" i="4"/>
  <c r="AP1148" i="4"/>
  <c r="AP1149" i="4"/>
  <c r="AP1150" i="4"/>
  <c r="AP1151" i="4"/>
  <c r="AP1152" i="4"/>
  <c r="AP1153" i="4"/>
  <c r="AP1154" i="4"/>
  <c r="AP1155" i="4"/>
  <c r="AP1156" i="4"/>
  <c r="AP1157" i="4"/>
  <c r="AP1158" i="4"/>
  <c r="AP1159" i="4"/>
  <c r="AP1160" i="4"/>
  <c r="AP1161" i="4"/>
  <c r="AP1162" i="4"/>
  <c r="AP1163" i="4"/>
  <c r="AP1164" i="4"/>
  <c r="AP1165" i="4"/>
  <c r="AP1166" i="4"/>
  <c r="AP1167" i="4"/>
  <c r="AP1168" i="4"/>
  <c r="AP1169" i="4"/>
  <c r="AP1170" i="4"/>
  <c r="AP1171" i="4"/>
  <c r="AP1172" i="4"/>
  <c r="AP1173" i="4"/>
  <c r="AP1174" i="4"/>
  <c r="AP1175" i="4"/>
  <c r="AP1176" i="4"/>
  <c r="AP1177" i="4"/>
  <c r="AP1178" i="4"/>
  <c r="AP1179" i="4"/>
  <c r="AP1180" i="4"/>
  <c r="AP1181" i="4"/>
  <c r="AP1182" i="4"/>
  <c r="AP1183" i="4"/>
  <c r="AP1184" i="4"/>
  <c r="AP1185" i="4"/>
  <c r="AP1186" i="4"/>
  <c r="AP1187" i="4"/>
  <c r="AP1188" i="4"/>
  <c r="AP1189" i="4"/>
  <c r="AP1190" i="4"/>
  <c r="AP1191" i="4"/>
  <c r="AP1192" i="4"/>
  <c r="AP1193" i="4"/>
  <c r="AP1194" i="4"/>
  <c r="AP1195" i="4"/>
  <c r="AP1196" i="4"/>
  <c r="AP1197" i="4"/>
  <c r="AP1198" i="4"/>
  <c r="AP1199" i="4"/>
  <c r="AP1200" i="4"/>
  <c r="AP1201" i="4"/>
  <c r="AP1202" i="4"/>
  <c r="AP1203" i="4"/>
  <c r="AP1204" i="4"/>
  <c r="AP1205" i="4"/>
  <c r="AP1206" i="4"/>
  <c r="AP1207" i="4"/>
  <c r="AP1208" i="4"/>
  <c r="AP1209" i="4"/>
  <c r="AP1210" i="4"/>
  <c r="AP1211" i="4"/>
  <c r="AP1212" i="4"/>
  <c r="AP1213" i="4"/>
  <c r="AP1214" i="4"/>
  <c r="AP1215" i="4"/>
  <c r="AP1216" i="4"/>
  <c r="AP1217" i="4"/>
  <c r="AP1218" i="4"/>
  <c r="AP1219" i="4"/>
  <c r="AP1220" i="4"/>
  <c r="AP1221" i="4"/>
  <c r="AP1222" i="4"/>
  <c r="AP1223" i="4"/>
  <c r="AP1224" i="4"/>
  <c r="AP1225" i="4"/>
  <c r="AP1226" i="4"/>
  <c r="AP1227" i="4"/>
  <c r="AP1228" i="4"/>
  <c r="AP1229" i="4"/>
  <c r="AP1230" i="4"/>
  <c r="AP1231" i="4"/>
  <c r="AP1232" i="4"/>
  <c r="AP1233" i="4"/>
  <c r="AP1234" i="4"/>
  <c r="AP1235" i="4"/>
  <c r="AP1236" i="4"/>
  <c r="AP1237" i="4"/>
  <c r="AP1238" i="4"/>
  <c r="AP1239" i="4"/>
  <c r="AP1240" i="4"/>
  <c r="AP1241" i="4"/>
  <c r="AP1242" i="4"/>
  <c r="AP1243" i="4"/>
  <c r="AP1244" i="4"/>
  <c r="AP1245" i="4"/>
  <c r="AP1246" i="4"/>
  <c r="AP1247" i="4"/>
  <c r="AP1248" i="4"/>
  <c r="AP1249" i="4"/>
  <c r="AP1250" i="4"/>
  <c r="AP1251" i="4"/>
  <c r="AP1252" i="4"/>
  <c r="AP1253" i="4"/>
  <c r="AP1254" i="4"/>
  <c r="AP1255" i="4"/>
  <c r="AP1256" i="4"/>
  <c r="AP1257" i="4"/>
  <c r="AP1258" i="4"/>
  <c r="AP1259" i="4"/>
  <c r="AP1260" i="4"/>
  <c r="AP1261" i="4"/>
  <c r="AP1262" i="4"/>
  <c r="AP1263" i="4"/>
  <c r="AP1264" i="4"/>
  <c r="AP1265" i="4"/>
  <c r="AP1266" i="4"/>
  <c r="AP1267" i="4"/>
  <c r="AP1268" i="4"/>
  <c r="AP1269" i="4"/>
  <c r="AP1270" i="4"/>
  <c r="AP1271" i="4"/>
  <c r="AP1272" i="4"/>
  <c r="AP1273" i="4"/>
  <c r="AP1274" i="4"/>
  <c r="AP1275" i="4"/>
  <c r="AP1276" i="4"/>
  <c r="AP1277" i="4"/>
  <c r="AP1278" i="4"/>
  <c r="AP1279" i="4"/>
  <c r="AP1280" i="4"/>
  <c r="AP1281" i="4"/>
  <c r="AP1282" i="4"/>
  <c r="AP1283" i="4"/>
  <c r="AP1284" i="4"/>
  <c r="AP1285" i="4"/>
  <c r="AP1286" i="4"/>
  <c r="AP1287" i="4"/>
  <c r="AP1288" i="4"/>
  <c r="AP1289" i="4"/>
  <c r="AP1290" i="4"/>
  <c r="AP1291" i="4"/>
  <c r="AP1292" i="4"/>
  <c r="AP1293" i="4"/>
  <c r="AP1294" i="4"/>
  <c r="AP1295" i="4"/>
  <c r="AP1296" i="4"/>
  <c r="AP1297" i="4"/>
  <c r="AP1298" i="4"/>
  <c r="AP1299" i="4"/>
  <c r="AP1300" i="4"/>
  <c r="AP1301" i="4"/>
  <c r="AP1302" i="4"/>
  <c r="AP1303" i="4"/>
  <c r="AP1304" i="4"/>
  <c r="AP1305" i="4"/>
  <c r="AP1306" i="4"/>
  <c r="AP1307" i="4"/>
  <c r="AP1308" i="4"/>
  <c r="AP1309" i="4"/>
  <c r="AP1310" i="4"/>
  <c r="AP1311" i="4"/>
  <c r="AP1312" i="4"/>
  <c r="AP1313" i="4"/>
  <c r="AP1314" i="4"/>
  <c r="AP1315" i="4"/>
  <c r="AP1316" i="4"/>
  <c r="AP1317" i="4"/>
  <c r="AP1318" i="4"/>
  <c r="AP1319" i="4"/>
  <c r="AP1320" i="4"/>
  <c r="AP1321" i="4"/>
  <c r="AP1322" i="4"/>
  <c r="AP1323" i="4"/>
  <c r="AP1324" i="4"/>
  <c r="AP1325" i="4"/>
  <c r="AP1326" i="4"/>
  <c r="AP1327" i="4"/>
  <c r="AP1328" i="4"/>
  <c r="AP1329" i="4"/>
  <c r="AP1330" i="4"/>
  <c r="AP1331" i="4"/>
  <c r="AP1332" i="4"/>
  <c r="AP1333" i="4"/>
  <c r="AP1334" i="4"/>
  <c r="AP1335" i="4"/>
  <c r="AP1336" i="4"/>
  <c r="AP1337" i="4"/>
  <c r="AP1338" i="4"/>
  <c r="AP1339" i="4"/>
  <c r="AP1340" i="4"/>
  <c r="AP1341" i="4"/>
  <c r="AP1342" i="4"/>
  <c r="AP1343" i="4"/>
  <c r="AP1344" i="4"/>
  <c r="AP1345" i="4"/>
  <c r="AP1346" i="4"/>
  <c r="AP1347" i="4"/>
  <c r="AP1348" i="4"/>
  <c r="AP1349" i="4"/>
  <c r="AP1350" i="4"/>
  <c r="AP1351" i="4"/>
  <c r="AP1352" i="4"/>
  <c r="AP1353" i="4"/>
  <c r="AP1354" i="4"/>
  <c r="AP1355" i="4"/>
  <c r="AP1356" i="4"/>
  <c r="AP1357" i="4"/>
  <c r="AP1358" i="4"/>
  <c r="AP1359" i="4"/>
  <c r="AP1360" i="4"/>
  <c r="AP1361" i="4"/>
  <c r="AP1362" i="4"/>
  <c r="AP1363" i="4"/>
  <c r="AP1364" i="4"/>
  <c r="AP1365" i="4"/>
  <c r="AP1366" i="4"/>
  <c r="AP1367" i="4"/>
  <c r="AP1368" i="4"/>
  <c r="AP1369" i="4"/>
  <c r="AP1370" i="4"/>
  <c r="AP1371" i="4"/>
  <c r="AP1372" i="4"/>
  <c r="AP1373" i="4"/>
  <c r="AP1374" i="4"/>
  <c r="AP1375" i="4"/>
  <c r="AP1376" i="4"/>
  <c r="AP1377" i="4"/>
  <c r="AP1378" i="4"/>
  <c r="AP1379" i="4"/>
  <c r="AP1380" i="4"/>
  <c r="AP1381" i="4"/>
  <c r="AP1382" i="4"/>
  <c r="AP1383" i="4"/>
  <c r="AP1384" i="4"/>
  <c r="AP1385" i="4"/>
  <c r="AP1386" i="4"/>
  <c r="AP1387" i="4"/>
  <c r="AP1388" i="4"/>
  <c r="AP1389" i="4"/>
  <c r="AP1390" i="4"/>
  <c r="AP1391" i="4"/>
  <c r="AP1392" i="4"/>
  <c r="AP1393" i="4"/>
  <c r="AP1394" i="4"/>
  <c r="AP1395" i="4"/>
  <c r="AP1396" i="4"/>
  <c r="AP1397" i="4"/>
  <c r="AP1398" i="4"/>
  <c r="AP1399" i="4"/>
  <c r="AP1400" i="4"/>
  <c r="AP1401" i="4"/>
  <c r="AP1402" i="4"/>
  <c r="AP1403" i="4"/>
  <c r="AP1404" i="4"/>
  <c r="AP1405" i="4"/>
  <c r="AP1406" i="4"/>
  <c r="AP1407" i="4"/>
  <c r="AP1408" i="4"/>
  <c r="AP1409" i="4"/>
  <c r="AP1410" i="4"/>
  <c r="AP1411" i="4"/>
  <c r="AP1412" i="4"/>
  <c r="AP1413" i="4"/>
  <c r="AP1414" i="4"/>
  <c r="AP1415" i="4"/>
  <c r="AP1416" i="4"/>
  <c r="AP1417" i="4"/>
  <c r="AP1418" i="4"/>
  <c r="AP1419" i="4"/>
  <c r="AP1420" i="4"/>
  <c r="AP1421" i="4"/>
  <c r="AP1422" i="4"/>
  <c r="AP1423" i="4"/>
  <c r="AP1424" i="4"/>
  <c r="AP1425" i="4"/>
  <c r="AP1426" i="4"/>
  <c r="AP1427" i="4"/>
  <c r="AP1428" i="4"/>
  <c r="AP1429" i="4"/>
  <c r="AP1430" i="4"/>
  <c r="AP1431" i="4"/>
  <c r="AP1432" i="4"/>
  <c r="AP1433" i="4"/>
  <c r="AP1434" i="4"/>
  <c r="AP1435" i="4"/>
  <c r="AP1436" i="4"/>
  <c r="AP1437" i="4"/>
  <c r="AP1438" i="4"/>
  <c r="AP1439" i="4"/>
  <c r="AP1440" i="4"/>
  <c r="AP1441" i="4"/>
  <c r="AP1442" i="4"/>
  <c r="AP1443" i="4"/>
  <c r="AP1444" i="4"/>
  <c r="AP1445" i="4"/>
  <c r="AP1446" i="4"/>
  <c r="AP1447" i="4"/>
  <c r="AP1448" i="4"/>
  <c r="AP1449" i="4"/>
  <c r="AP1450" i="4"/>
  <c r="AP1451" i="4"/>
  <c r="AP1452" i="4"/>
  <c r="AP1453" i="4"/>
  <c r="AP1454" i="4"/>
  <c r="AP1455" i="4"/>
  <c r="AP1456" i="4"/>
  <c r="AP1457" i="4"/>
  <c r="AP1458" i="4"/>
  <c r="AP1459" i="4"/>
  <c r="AP1460" i="4"/>
  <c r="AP1461" i="4"/>
  <c r="AP1462" i="4"/>
  <c r="AP1463" i="4"/>
  <c r="AP1464" i="4"/>
  <c r="AP1465" i="4"/>
  <c r="AP1466" i="4"/>
  <c r="AP1467" i="4"/>
  <c r="AP1468" i="4"/>
  <c r="AP1469" i="4"/>
  <c r="AP1470" i="4"/>
  <c r="AP1471" i="4"/>
  <c r="AP1472" i="4"/>
  <c r="AP1473" i="4"/>
  <c r="AP1474" i="4"/>
  <c r="AP1475" i="4"/>
  <c r="AP1476" i="4"/>
  <c r="AP1477" i="4"/>
  <c r="AP1478" i="4"/>
  <c r="AP1479" i="4"/>
  <c r="AP1480" i="4"/>
  <c r="AP1481" i="4"/>
  <c r="AP1482" i="4"/>
  <c r="AP1483" i="4"/>
  <c r="AP1484" i="4"/>
  <c r="AP1485" i="4"/>
  <c r="AP1486" i="4"/>
  <c r="AP1487" i="4"/>
  <c r="AP1488" i="4"/>
  <c r="AP1489" i="4"/>
  <c r="AP1490" i="4"/>
  <c r="AP1491" i="4"/>
  <c r="AP1492" i="4"/>
  <c r="AP1493" i="4"/>
  <c r="AP1494" i="4"/>
  <c r="AP1495" i="4"/>
  <c r="AP1496" i="4"/>
  <c r="AP1497" i="4"/>
  <c r="AP1498" i="4"/>
  <c r="AP1499" i="4"/>
  <c r="AP1500" i="4"/>
  <c r="AP1501" i="4"/>
  <c r="AP1502" i="4"/>
  <c r="AP1503" i="4"/>
  <c r="AP1504" i="4"/>
  <c r="AP1505" i="4"/>
  <c r="AP1506" i="4"/>
  <c r="AP1507" i="4"/>
  <c r="AP1508" i="4"/>
  <c r="AP1509" i="4"/>
  <c r="AP1510" i="4"/>
  <c r="AP1511" i="4"/>
  <c r="AP1512" i="4"/>
  <c r="AP1513" i="4"/>
  <c r="AP1514" i="4"/>
  <c r="AP1515" i="4"/>
  <c r="AP1516" i="4"/>
  <c r="AP1517" i="4"/>
  <c r="AP1518" i="4"/>
  <c r="AP1519" i="4"/>
  <c r="AP1520" i="4"/>
  <c r="AP1521" i="4"/>
  <c r="AP1522" i="4"/>
  <c r="AP1523" i="4"/>
  <c r="AP1524" i="4"/>
  <c r="AP1525" i="4"/>
  <c r="AP1526" i="4"/>
  <c r="AP1527" i="4"/>
  <c r="AP1528" i="4"/>
  <c r="AP1529" i="4"/>
  <c r="AP1530" i="4"/>
  <c r="AP1531" i="4"/>
  <c r="AP1532" i="4"/>
  <c r="AP1533" i="4"/>
  <c r="AP1534" i="4"/>
  <c r="AP1535" i="4"/>
  <c r="AP1536" i="4"/>
  <c r="AP1537" i="4"/>
  <c r="AP1538" i="4"/>
  <c r="AP1539" i="4"/>
  <c r="AP1540" i="4"/>
  <c r="AP1541" i="4"/>
  <c r="AP1542" i="4"/>
  <c r="AP1543" i="4"/>
  <c r="AP1544" i="4"/>
  <c r="AP1545" i="4"/>
  <c r="AP1546" i="4"/>
  <c r="AP1547" i="4"/>
  <c r="AP1548" i="4"/>
  <c r="AP1549" i="4"/>
  <c r="AP1550" i="4"/>
  <c r="AP1551" i="4"/>
  <c r="AP1552" i="4"/>
  <c r="AP1553" i="4"/>
  <c r="AP1554" i="4"/>
  <c r="AP1555" i="4"/>
  <c r="AP1556" i="4"/>
  <c r="AP1557" i="4"/>
  <c r="AP1558" i="4"/>
  <c r="AP1559" i="4"/>
  <c r="AP1560" i="4"/>
  <c r="AP1561" i="4"/>
  <c r="AP1562" i="4"/>
  <c r="AP1563" i="4"/>
  <c r="AP1564" i="4"/>
  <c r="AP1565" i="4"/>
  <c r="AP1566" i="4"/>
  <c r="AP1567" i="4"/>
  <c r="AP1568" i="4"/>
  <c r="AP1569" i="4"/>
  <c r="AP1570" i="4"/>
  <c r="AP1571" i="4"/>
  <c r="AP1572" i="4"/>
  <c r="AP1573" i="4"/>
  <c r="AP1574" i="4"/>
  <c r="AP1575" i="4"/>
  <c r="AP1576" i="4"/>
  <c r="AP1577" i="4"/>
  <c r="AP1578" i="4"/>
  <c r="AP1579" i="4"/>
  <c r="AP1580" i="4"/>
  <c r="AP1581" i="4"/>
  <c r="AP1582" i="4"/>
  <c r="AP1583" i="4"/>
  <c r="AP1584" i="4"/>
  <c r="AP1585" i="4"/>
  <c r="AP1586" i="4"/>
  <c r="AP1587" i="4"/>
  <c r="AP1588" i="4"/>
  <c r="AP1589" i="4"/>
  <c r="AP1590" i="4"/>
  <c r="AP1591" i="4"/>
  <c r="AP1592" i="4"/>
  <c r="AP1593" i="4"/>
  <c r="AP1594" i="4"/>
  <c r="AP1595" i="4"/>
  <c r="AP1596" i="4"/>
  <c r="AP1597" i="4"/>
  <c r="AP1598" i="4"/>
  <c r="AP1599" i="4"/>
  <c r="AP1600" i="4"/>
  <c r="AP1601" i="4"/>
  <c r="AP1602" i="4"/>
  <c r="AP1603" i="4"/>
  <c r="AP1604" i="4"/>
  <c r="AP1605" i="4"/>
  <c r="AP1606" i="4"/>
  <c r="AP1607" i="4"/>
  <c r="AP1608" i="4"/>
  <c r="AP1609" i="4"/>
  <c r="AP1610" i="4"/>
  <c r="AP1611" i="4"/>
  <c r="AP1612" i="4"/>
  <c r="AP1613" i="4"/>
  <c r="AP1614" i="4"/>
  <c r="AP1615" i="4"/>
  <c r="AP1616" i="4"/>
  <c r="AP1617" i="4"/>
  <c r="AP1618" i="4"/>
  <c r="AP1619" i="4"/>
  <c r="AP1620" i="4"/>
  <c r="AP1621" i="4"/>
  <c r="AP1622" i="4"/>
  <c r="AP1623" i="4"/>
  <c r="AP1624" i="4"/>
  <c r="AP1625" i="4"/>
  <c r="AP1626" i="4"/>
  <c r="AP1627" i="4"/>
  <c r="AP1628" i="4"/>
  <c r="AP1629" i="4"/>
  <c r="AP1630" i="4"/>
  <c r="AP1631" i="4"/>
  <c r="AP1632" i="4"/>
  <c r="AP1633" i="4"/>
  <c r="AP1634" i="4"/>
  <c r="AP1635" i="4"/>
  <c r="AP1636" i="4"/>
  <c r="AP1637" i="4"/>
  <c r="AP1638" i="4"/>
  <c r="AP1639" i="4"/>
  <c r="AP1640" i="4"/>
  <c r="AP1641" i="4"/>
  <c r="AP1642" i="4"/>
  <c r="AP1643" i="4"/>
  <c r="AP1644" i="4"/>
  <c r="AP1645" i="4"/>
  <c r="AP1646" i="4"/>
  <c r="AP1647" i="4"/>
  <c r="AP1648" i="4"/>
  <c r="AP1649" i="4"/>
  <c r="AP1650" i="4"/>
  <c r="AP1651" i="4"/>
  <c r="AP1652" i="4"/>
  <c r="AP1653" i="4"/>
  <c r="AP1654" i="4"/>
  <c r="AP1655" i="4"/>
  <c r="AP1656" i="4"/>
  <c r="AP1657" i="4"/>
  <c r="AP1658" i="4"/>
  <c r="AP1659" i="4"/>
  <c r="AP1660" i="4"/>
  <c r="AP1661" i="4"/>
  <c r="AP1662" i="4"/>
  <c r="AP1663" i="4"/>
  <c r="AP1664" i="4"/>
  <c r="AP1665" i="4"/>
  <c r="AP1666" i="4"/>
  <c r="AP1667" i="4"/>
  <c r="AP1668" i="4"/>
  <c r="AP1669" i="4"/>
  <c r="AP1670" i="4"/>
  <c r="AP1671" i="4"/>
  <c r="AP1672" i="4"/>
  <c r="AP1673" i="4"/>
  <c r="AP1674" i="4"/>
  <c r="AP1675" i="4"/>
  <c r="AP1676" i="4"/>
  <c r="AP1677" i="4"/>
  <c r="AP1678" i="4"/>
  <c r="AP1679" i="4"/>
  <c r="AP1680" i="4"/>
  <c r="AP1681" i="4"/>
  <c r="AP1682" i="4"/>
  <c r="AP1683" i="4"/>
  <c r="AP1684" i="4"/>
  <c r="AP1685" i="4"/>
  <c r="AP1686" i="4"/>
  <c r="AP1687" i="4"/>
  <c r="AP1688" i="4"/>
  <c r="AP1689" i="4"/>
  <c r="AP1690" i="4"/>
  <c r="AP1691" i="4"/>
  <c r="AP1692" i="4"/>
  <c r="AP1693" i="4"/>
  <c r="AP1694" i="4"/>
  <c r="AP1695" i="4"/>
  <c r="AP1696" i="4"/>
  <c r="AP1697" i="4"/>
  <c r="AP1698" i="4"/>
  <c r="AP1699" i="4"/>
  <c r="AP1700" i="4"/>
  <c r="AP1701" i="4"/>
  <c r="AP1702" i="4"/>
  <c r="AP1703" i="4"/>
  <c r="AP1704" i="4"/>
  <c r="AP1705" i="4"/>
  <c r="AP1706" i="4"/>
  <c r="AP1707" i="4"/>
  <c r="AP1708" i="4"/>
  <c r="AP1709" i="4"/>
  <c r="AP1710" i="4"/>
  <c r="AP1711" i="4"/>
  <c r="AP1712" i="4"/>
  <c r="AP1713" i="4"/>
  <c r="AP1714" i="4"/>
  <c r="AP1715" i="4"/>
  <c r="AP1716" i="4"/>
  <c r="AO2" i="4"/>
  <c r="AO3" i="4"/>
  <c r="AO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O189" i="4"/>
  <c r="AO190" i="4"/>
  <c r="AO191" i="4"/>
  <c r="AO192" i="4"/>
  <c r="AO193" i="4"/>
  <c r="AO194" i="4"/>
  <c r="AO195" i="4"/>
  <c r="AO196" i="4"/>
  <c r="AO197" i="4"/>
  <c r="AO198" i="4"/>
  <c r="AO199" i="4"/>
  <c r="AO200" i="4"/>
  <c r="AO201" i="4"/>
  <c r="AO202" i="4"/>
  <c r="AO203" i="4"/>
  <c r="AO204" i="4"/>
  <c r="AO205" i="4"/>
  <c r="AO206" i="4"/>
  <c r="AO207" i="4"/>
  <c r="AO208" i="4"/>
  <c r="AO209" i="4"/>
  <c r="AO210" i="4"/>
  <c r="AO211" i="4"/>
  <c r="AO212" i="4"/>
  <c r="AO213" i="4"/>
  <c r="AO214" i="4"/>
  <c r="AO215" i="4"/>
  <c r="AO216" i="4"/>
  <c r="AO217" i="4"/>
  <c r="AO218" i="4"/>
  <c r="AO219" i="4"/>
  <c r="AO220" i="4"/>
  <c r="AO221" i="4"/>
  <c r="AO222" i="4"/>
  <c r="AO223" i="4"/>
  <c r="AO224" i="4"/>
  <c r="AO225" i="4"/>
  <c r="AO226" i="4"/>
  <c r="AO227" i="4"/>
  <c r="AO228" i="4"/>
  <c r="AO229" i="4"/>
  <c r="AO230" i="4"/>
  <c r="AO231" i="4"/>
  <c r="AO232" i="4"/>
  <c r="AO233" i="4"/>
  <c r="AO234" i="4"/>
  <c r="AO235" i="4"/>
  <c r="AO236" i="4"/>
  <c r="AO237" i="4"/>
  <c r="AO238" i="4"/>
  <c r="AO239" i="4"/>
  <c r="AO240" i="4"/>
  <c r="AO241" i="4"/>
  <c r="AO242" i="4"/>
  <c r="AO243" i="4"/>
  <c r="AO244" i="4"/>
  <c r="AO245" i="4"/>
  <c r="AO246" i="4"/>
  <c r="AO247" i="4"/>
  <c r="AO248" i="4"/>
  <c r="AO249" i="4"/>
  <c r="AO250" i="4"/>
  <c r="AO251" i="4"/>
  <c r="AO252" i="4"/>
  <c r="AO253" i="4"/>
  <c r="AO254" i="4"/>
  <c r="AO255" i="4"/>
  <c r="AO256" i="4"/>
  <c r="AO257" i="4"/>
  <c r="AO258" i="4"/>
  <c r="AO259" i="4"/>
  <c r="AO260" i="4"/>
  <c r="AO261" i="4"/>
  <c r="AO262" i="4"/>
  <c r="AO263" i="4"/>
  <c r="AO264" i="4"/>
  <c r="AO265" i="4"/>
  <c r="AO266" i="4"/>
  <c r="AO267" i="4"/>
  <c r="AO268" i="4"/>
  <c r="AO269" i="4"/>
  <c r="AO270" i="4"/>
  <c r="AO271" i="4"/>
  <c r="AO272" i="4"/>
  <c r="AO273" i="4"/>
  <c r="AO274" i="4"/>
  <c r="AO275" i="4"/>
  <c r="AO276" i="4"/>
  <c r="AO277" i="4"/>
  <c r="AO278" i="4"/>
  <c r="AO279" i="4"/>
  <c r="AO280" i="4"/>
  <c r="AO281" i="4"/>
  <c r="AO282" i="4"/>
  <c r="AO283" i="4"/>
  <c r="AO284" i="4"/>
  <c r="AO285" i="4"/>
  <c r="AO286" i="4"/>
  <c r="AO287" i="4"/>
  <c r="AO288" i="4"/>
  <c r="AO289" i="4"/>
  <c r="AO290" i="4"/>
  <c r="AO291" i="4"/>
  <c r="AO292" i="4"/>
  <c r="AO293" i="4"/>
  <c r="AO294" i="4"/>
  <c r="AO295" i="4"/>
  <c r="AO296" i="4"/>
  <c r="AO297" i="4"/>
  <c r="AO298" i="4"/>
  <c r="AO299" i="4"/>
  <c r="AO300" i="4"/>
  <c r="AO301" i="4"/>
  <c r="AO302" i="4"/>
  <c r="AO303" i="4"/>
  <c r="AO304" i="4"/>
  <c r="AO305" i="4"/>
  <c r="AO306" i="4"/>
  <c r="AO307" i="4"/>
  <c r="AO308" i="4"/>
  <c r="AO309" i="4"/>
  <c r="AO310" i="4"/>
  <c r="AO311" i="4"/>
  <c r="AO312" i="4"/>
  <c r="AO313" i="4"/>
  <c r="AO314" i="4"/>
  <c r="AO315" i="4"/>
  <c r="AO316" i="4"/>
  <c r="AO317" i="4"/>
  <c r="AO318" i="4"/>
  <c r="AO319" i="4"/>
  <c r="AO320" i="4"/>
  <c r="AO321" i="4"/>
  <c r="AO322" i="4"/>
  <c r="AO323" i="4"/>
  <c r="AO324" i="4"/>
  <c r="AO325" i="4"/>
  <c r="AO326" i="4"/>
  <c r="AO327" i="4"/>
  <c r="AO328" i="4"/>
  <c r="AO329" i="4"/>
  <c r="AO330" i="4"/>
  <c r="AO331" i="4"/>
  <c r="AO332" i="4"/>
  <c r="AO333" i="4"/>
  <c r="AO334" i="4"/>
  <c r="AO335" i="4"/>
  <c r="AO336" i="4"/>
  <c r="AO337" i="4"/>
  <c r="AO338" i="4"/>
  <c r="AO339" i="4"/>
  <c r="AO340" i="4"/>
  <c r="AO341" i="4"/>
  <c r="AO342" i="4"/>
  <c r="AO343" i="4"/>
  <c r="AO344" i="4"/>
  <c r="AO345" i="4"/>
  <c r="AO346" i="4"/>
  <c r="AO347" i="4"/>
  <c r="AO348" i="4"/>
  <c r="AO349" i="4"/>
  <c r="AO350" i="4"/>
  <c r="AO351" i="4"/>
  <c r="AO352" i="4"/>
  <c r="AO353" i="4"/>
  <c r="AO354" i="4"/>
  <c r="AO355" i="4"/>
  <c r="AO356" i="4"/>
  <c r="AO357" i="4"/>
  <c r="AO358" i="4"/>
  <c r="AO359" i="4"/>
  <c r="AO360" i="4"/>
  <c r="AO361" i="4"/>
  <c r="AO362" i="4"/>
  <c r="AO363" i="4"/>
  <c r="AO364" i="4"/>
  <c r="AO365" i="4"/>
  <c r="AO366" i="4"/>
  <c r="AO367" i="4"/>
  <c r="AO368" i="4"/>
  <c r="AO369" i="4"/>
  <c r="AO370" i="4"/>
  <c r="AO371" i="4"/>
  <c r="AO372" i="4"/>
  <c r="AO373" i="4"/>
  <c r="AO374" i="4"/>
  <c r="AO375" i="4"/>
  <c r="AO376" i="4"/>
  <c r="AO377" i="4"/>
  <c r="AO378" i="4"/>
  <c r="AO379" i="4"/>
  <c r="AO380" i="4"/>
  <c r="AO381" i="4"/>
  <c r="AO382" i="4"/>
  <c r="AO383" i="4"/>
  <c r="AO384" i="4"/>
  <c r="AO385" i="4"/>
  <c r="AO386" i="4"/>
  <c r="AO387" i="4"/>
  <c r="AO388" i="4"/>
  <c r="AO389" i="4"/>
  <c r="AO390" i="4"/>
  <c r="AO391" i="4"/>
  <c r="AO392" i="4"/>
  <c r="AO393" i="4"/>
  <c r="AO394" i="4"/>
  <c r="AO395" i="4"/>
  <c r="AO396" i="4"/>
  <c r="AO397" i="4"/>
  <c r="AO398" i="4"/>
  <c r="AO399" i="4"/>
  <c r="AO400" i="4"/>
  <c r="AO401" i="4"/>
  <c r="AO402" i="4"/>
  <c r="AO403" i="4"/>
  <c r="AO404" i="4"/>
  <c r="AO405" i="4"/>
  <c r="AO406" i="4"/>
  <c r="AO407" i="4"/>
  <c r="AO408" i="4"/>
  <c r="AO409" i="4"/>
  <c r="AO410" i="4"/>
  <c r="AO411" i="4"/>
  <c r="AO412" i="4"/>
  <c r="AO413" i="4"/>
  <c r="AO414" i="4"/>
  <c r="AO415" i="4"/>
  <c r="AO416" i="4"/>
  <c r="AO417" i="4"/>
  <c r="AO418" i="4"/>
  <c r="AO419" i="4"/>
  <c r="AO420" i="4"/>
  <c r="AO421" i="4"/>
  <c r="AO422" i="4"/>
  <c r="AO423" i="4"/>
  <c r="AO424" i="4"/>
  <c r="AO425" i="4"/>
  <c r="AO426" i="4"/>
  <c r="AO427" i="4"/>
  <c r="AO428" i="4"/>
  <c r="AO429" i="4"/>
  <c r="AO430" i="4"/>
  <c r="AO431" i="4"/>
  <c r="AO432" i="4"/>
  <c r="AO433" i="4"/>
  <c r="AO434" i="4"/>
  <c r="AO435" i="4"/>
  <c r="AO436" i="4"/>
  <c r="AO437" i="4"/>
  <c r="AO438" i="4"/>
  <c r="AO439" i="4"/>
  <c r="AO440" i="4"/>
  <c r="AO441" i="4"/>
  <c r="AO442" i="4"/>
  <c r="AO443" i="4"/>
  <c r="AO444" i="4"/>
  <c r="AO445" i="4"/>
  <c r="AO446" i="4"/>
  <c r="AO447" i="4"/>
  <c r="AO448" i="4"/>
  <c r="AO449" i="4"/>
  <c r="AO450" i="4"/>
  <c r="AO451" i="4"/>
  <c r="AO452" i="4"/>
  <c r="AO453" i="4"/>
  <c r="AO454" i="4"/>
  <c r="AO455" i="4"/>
  <c r="AO456" i="4"/>
  <c r="AO457" i="4"/>
  <c r="AO458" i="4"/>
  <c r="AO459" i="4"/>
  <c r="AO460" i="4"/>
  <c r="AO461" i="4"/>
  <c r="AO462" i="4"/>
  <c r="AO463" i="4"/>
  <c r="AO464" i="4"/>
  <c r="AO465" i="4"/>
  <c r="AO466" i="4"/>
  <c r="AO467" i="4"/>
  <c r="AO468" i="4"/>
  <c r="AO469" i="4"/>
  <c r="AO470" i="4"/>
  <c r="AO471" i="4"/>
  <c r="AO472" i="4"/>
  <c r="AO473" i="4"/>
  <c r="AO474" i="4"/>
  <c r="AO475" i="4"/>
  <c r="AO476" i="4"/>
  <c r="AO477" i="4"/>
  <c r="AO478" i="4"/>
  <c r="AO479" i="4"/>
  <c r="AO480" i="4"/>
  <c r="AO481" i="4"/>
  <c r="AO482" i="4"/>
  <c r="AO483" i="4"/>
  <c r="AO484" i="4"/>
  <c r="AO485" i="4"/>
  <c r="AO486" i="4"/>
  <c r="AO487" i="4"/>
  <c r="AO488" i="4"/>
  <c r="AO489" i="4"/>
  <c r="AO490" i="4"/>
  <c r="AO491" i="4"/>
  <c r="AO492" i="4"/>
  <c r="AO493" i="4"/>
  <c r="AO494" i="4"/>
  <c r="AO495" i="4"/>
  <c r="AO496" i="4"/>
  <c r="AO497" i="4"/>
  <c r="AO498" i="4"/>
  <c r="AO499" i="4"/>
  <c r="AO500" i="4"/>
  <c r="AO501" i="4"/>
  <c r="AO502" i="4"/>
  <c r="AO503" i="4"/>
  <c r="AO504" i="4"/>
  <c r="AO505" i="4"/>
  <c r="AO506" i="4"/>
  <c r="AO507" i="4"/>
  <c r="AO508" i="4"/>
  <c r="AO509" i="4"/>
  <c r="AO510" i="4"/>
  <c r="AO511" i="4"/>
  <c r="AO512" i="4"/>
  <c r="AO513" i="4"/>
  <c r="AO514" i="4"/>
  <c r="AO515" i="4"/>
  <c r="AO516" i="4"/>
  <c r="AO517" i="4"/>
  <c r="AO518" i="4"/>
  <c r="AO519" i="4"/>
  <c r="AO520" i="4"/>
  <c r="AO521" i="4"/>
  <c r="AO522" i="4"/>
  <c r="AO523" i="4"/>
  <c r="AO524" i="4"/>
  <c r="AO525" i="4"/>
  <c r="AO526" i="4"/>
  <c r="AO527" i="4"/>
  <c r="AO528" i="4"/>
  <c r="AO529" i="4"/>
  <c r="AO530" i="4"/>
  <c r="AO531" i="4"/>
  <c r="AO532" i="4"/>
  <c r="AO533" i="4"/>
  <c r="AO534" i="4"/>
  <c r="AO535" i="4"/>
  <c r="AO536" i="4"/>
  <c r="AO537" i="4"/>
  <c r="AO538" i="4"/>
  <c r="AO539" i="4"/>
  <c r="AO540" i="4"/>
  <c r="AO541" i="4"/>
  <c r="AO542" i="4"/>
  <c r="AO543" i="4"/>
  <c r="AO544" i="4"/>
  <c r="AO545" i="4"/>
  <c r="AO546" i="4"/>
  <c r="AO547" i="4"/>
  <c r="AO548" i="4"/>
  <c r="AO549" i="4"/>
  <c r="AO550" i="4"/>
  <c r="AO551" i="4"/>
  <c r="AO552" i="4"/>
  <c r="AO553" i="4"/>
  <c r="AO554" i="4"/>
  <c r="AO555" i="4"/>
  <c r="AO556" i="4"/>
  <c r="AO557" i="4"/>
  <c r="AO558" i="4"/>
  <c r="AO559" i="4"/>
  <c r="AO560" i="4"/>
  <c r="AO561" i="4"/>
  <c r="AO562" i="4"/>
  <c r="AO563" i="4"/>
  <c r="AO564" i="4"/>
  <c r="AO565" i="4"/>
  <c r="AO566" i="4"/>
  <c r="AO567" i="4"/>
  <c r="AO568" i="4"/>
  <c r="AO569" i="4"/>
  <c r="AO570" i="4"/>
  <c r="AO571" i="4"/>
  <c r="AO572" i="4"/>
  <c r="AO573" i="4"/>
  <c r="AO574" i="4"/>
  <c r="AO575" i="4"/>
  <c r="AO576" i="4"/>
  <c r="AO577" i="4"/>
  <c r="AO578" i="4"/>
  <c r="AO579" i="4"/>
  <c r="AO580" i="4"/>
  <c r="AO581" i="4"/>
  <c r="AO582" i="4"/>
  <c r="AO583" i="4"/>
  <c r="AO584" i="4"/>
  <c r="AO585" i="4"/>
  <c r="AO586" i="4"/>
  <c r="AO587" i="4"/>
  <c r="AO588" i="4"/>
  <c r="AO589" i="4"/>
  <c r="AO590" i="4"/>
  <c r="AO591" i="4"/>
  <c r="AO592" i="4"/>
  <c r="AO593" i="4"/>
  <c r="AO594" i="4"/>
  <c r="AO595" i="4"/>
  <c r="AO596" i="4"/>
  <c r="AO597" i="4"/>
  <c r="AO598" i="4"/>
  <c r="AO599" i="4"/>
  <c r="AO600" i="4"/>
  <c r="AO601" i="4"/>
  <c r="AO602" i="4"/>
  <c r="AO603" i="4"/>
  <c r="AO604" i="4"/>
  <c r="AO605" i="4"/>
  <c r="AO606" i="4"/>
  <c r="AO607" i="4"/>
  <c r="AO608" i="4"/>
  <c r="AO609" i="4"/>
  <c r="AO610" i="4"/>
  <c r="AO611" i="4"/>
  <c r="AO612" i="4"/>
  <c r="AO613" i="4"/>
  <c r="AO614" i="4"/>
  <c r="AO615" i="4"/>
  <c r="AO616" i="4"/>
  <c r="AO617" i="4"/>
  <c r="AO618" i="4"/>
  <c r="AO619" i="4"/>
  <c r="AO620" i="4"/>
  <c r="AO621" i="4"/>
  <c r="AO622" i="4"/>
  <c r="AO623" i="4"/>
  <c r="AO624" i="4"/>
  <c r="AO625" i="4"/>
  <c r="AO626" i="4"/>
  <c r="AO627" i="4"/>
  <c r="AO628" i="4"/>
  <c r="AO629" i="4"/>
  <c r="AO630" i="4"/>
  <c r="AO631" i="4"/>
  <c r="AO632" i="4"/>
  <c r="AO633" i="4"/>
  <c r="AO634" i="4"/>
  <c r="AO635" i="4"/>
  <c r="AO636" i="4"/>
  <c r="AO637" i="4"/>
  <c r="AO638" i="4"/>
  <c r="AO639" i="4"/>
  <c r="AO640" i="4"/>
  <c r="AO641" i="4"/>
  <c r="AO642" i="4"/>
  <c r="AO643" i="4"/>
  <c r="AO644" i="4"/>
  <c r="AO645" i="4"/>
  <c r="AO646" i="4"/>
  <c r="AO647" i="4"/>
  <c r="AO648" i="4"/>
  <c r="AO649" i="4"/>
  <c r="AO650" i="4"/>
  <c r="AO651" i="4"/>
  <c r="AO652" i="4"/>
  <c r="AO653" i="4"/>
  <c r="AO654" i="4"/>
  <c r="AO655" i="4"/>
  <c r="AO656" i="4"/>
  <c r="AO657" i="4"/>
  <c r="AO658" i="4"/>
  <c r="AO659" i="4"/>
  <c r="AO660" i="4"/>
  <c r="AO661" i="4"/>
  <c r="AO662" i="4"/>
  <c r="AO663" i="4"/>
  <c r="AO664" i="4"/>
  <c r="AO665" i="4"/>
  <c r="AO666" i="4"/>
  <c r="AO667" i="4"/>
  <c r="AO668" i="4"/>
  <c r="AO669" i="4"/>
  <c r="AO670" i="4"/>
  <c r="AO671" i="4"/>
  <c r="AO672" i="4"/>
  <c r="AO673" i="4"/>
  <c r="AO674" i="4"/>
  <c r="AO675" i="4"/>
  <c r="AO676" i="4"/>
  <c r="AO677" i="4"/>
  <c r="AO678" i="4"/>
  <c r="AO679" i="4"/>
  <c r="AO680" i="4"/>
  <c r="AO681" i="4"/>
  <c r="AO682" i="4"/>
  <c r="AO683" i="4"/>
  <c r="AO684" i="4"/>
  <c r="AO685" i="4"/>
  <c r="AO686" i="4"/>
  <c r="AO687" i="4"/>
  <c r="AO688" i="4"/>
  <c r="AO689" i="4"/>
  <c r="AO690" i="4"/>
  <c r="AO691" i="4"/>
  <c r="AO692" i="4"/>
  <c r="AO693" i="4"/>
  <c r="AO694" i="4"/>
  <c r="AO695" i="4"/>
  <c r="AO696" i="4"/>
  <c r="AO697" i="4"/>
  <c r="AO698" i="4"/>
  <c r="AO699" i="4"/>
  <c r="AO700" i="4"/>
  <c r="AO701" i="4"/>
  <c r="AO702" i="4"/>
  <c r="AO703" i="4"/>
  <c r="AO704" i="4"/>
  <c r="AO705" i="4"/>
  <c r="AO706" i="4"/>
  <c r="AO707" i="4"/>
  <c r="AO708" i="4"/>
  <c r="AO709" i="4"/>
  <c r="AO710" i="4"/>
  <c r="AO711" i="4"/>
  <c r="AO712" i="4"/>
  <c r="AO713" i="4"/>
  <c r="AO714" i="4"/>
  <c r="AO715" i="4"/>
  <c r="AO716" i="4"/>
  <c r="AO717" i="4"/>
  <c r="AO718" i="4"/>
  <c r="AO719" i="4"/>
  <c r="AO720" i="4"/>
  <c r="AO721" i="4"/>
  <c r="AO722" i="4"/>
  <c r="AO723" i="4"/>
  <c r="AO724" i="4"/>
  <c r="AO725" i="4"/>
  <c r="AO726" i="4"/>
  <c r="AO727" i="4"/>
  <c r="AO728" i="4"/>
  <c r="AO729" i="4"/>
  <c r="AO730" i="4"/>
  <c r="AO731" i="4"/>
  <c r="AO732" i="4"/>
  <c r="AO733" i="4"/>
  <c r="AO734" i="4"/>
  <c r="AO735" i="4"/>
  <c r="AO736" i="4"/>
  <c r="AO737" i="4"/>
  <c r="AO738" i="4"/>
  <c r="AO739" i="4"/>
  <c r="AO740" i="4"/>
  <c r="AO741" i="4"/>
  <c r="AO742" i="4"/>
  <c r="AO743" i="4"/>
  <c r="AO744" i="4"/>
  <c r="AO745" i="4"/>
  <c r="AO746" i="4"/>
  <c r="AO747" i="4"/>
  <c r="AO748" i="4"/>
  <c r="AO749" i="4"/>
  <c r="AO750" i="4"/>
  <c r="AO751" i="4"/>
  <c r="AO752" i="4"/>
  <c r="AO753" i="4"/>
  <c r="AO754" i="4"/>
  <c r="AO755" i="4"/>
  <c r="AO756" i="4"/>
  <c r="AO757" i="4"/>
  <c r="AO758" i="4"/>
  <c r="AO759" i="4"/>
  <c r="AO760" i="4"/>
  <c r="AO761" i="4"/>
  <c r="AO762" i="4"/>
  <c r="AO763" i="4"/>
  <c r="AO764" i="4"/>
  <c r="AO765" i="4"/>
  <c r="AO766" i="4"/>
  <c r="AO767" i="4"/>
  <c r="AO768" i="4"/>
  <c r="AO769" i="4"/>
  <c r="AO770" i="4"/>
  <c r="AO771" i="4"/>
  <c r="AO772" i="4"/>
  <c r="AO773" i="4"/>
  <c r="AO774" i="4"/>
  <c r="AO775" i="4"/>
  <c r="AO776" i="4"/>
  <c r="AO777" i="4"/>
  <c r="AO778" i="4"/>
  <c r="AO779" i="4"/>
  <c r="AO780" i="4"/>
  <c r="AO781" i="4"/>
  <c r="AO782" i="4"/>
  <c r="AO783" i="4"/>
  <c r="AO784" i="4"/>
  <c r="AO785" i="4"/>
  <c r="AO786" i="4"/>
  <c r="AO787" i="4"/>
  <c r="AO788" i="4"/>
  <c r="AO789" i="4"/>
  <c r="AO790" i="4"/>
  <c r="AO791" i="4"/>
  <c r="AO792" i="4"/>
  <c r="AO793" i="4"/>
  <c r="AO794" i="4"/>
  <c r="AO795" i="4"/>
  <c r="AO796" i="4"/>
  <c r="AO797" i="4"/>
  <c r="AO798" i="4"/>
  <c r="AO799" i="4"/>
  <c r="AO800" i="4"/>
  <c r="AO801" i="4"/>
  <c r="AO802" i="4"/>
  <c r="AO803" i="4"/>
  <c r="AO804" i="4"/>
  <c r="AO805" i="4"/>
  <c r="AO806" i="4"/>
  <c r="AO807" i="4"/>
  <c r="AO808" i="4"/>
  <c r="AO809" i="4"/>
  <c r="AO810" i="4"/>
  <c r="AO811" i="4"/>
  <c r="AO812" i="4"/>
  <c r="AO813" i="4"/>
  <c r="AO814" i="4"/>
  <c r="AO815" i="4"/>
  <c r="AO816" i="4"/>
  <c r="AO817" i="4"/>
  <c r="AO818" i="4"/>
  <c r="AO819" i="4"/>
  <c r="AO820" i="4"/>
  <c r="AO821" i="4"/>
  <c r="AO822" i="4"/>
  <c r="AO823" i="4"/>
  <c r="AO824" i="4"/>
  <c r="AO825" i="4"/>
  <c r="AO826" i="4"/>
  <c r="AO827" i="4"/>
  <c r="AO828" i="4"/>
  <c r="AO829" i="4"/>
  <c r="AO830" i="4"/>
  <c r="AO831" i="4"/>
  <c r="AO832" i="4"/>
  <c r="AO833" i="4"/>
  <c r="AO834" i="4"/>
  <c r="AO835" i="4"/>
  <c r="AO836" i="4"/>
  <c r="AO837" i="4"/>
  <c r="AO838" i="4"/>
  <c r="AO839" i="4"/>
  <c r="AO840" i="4"/>
  <c r="AO841" i="4"/>
  <c r="AO842" i="4"/>
  <c r="AO843" i="4"/>
  <c r="AO844" i="4"/>
  <c r="AO845" i="4"/>
  <c r="AO846" i="4"/>
  <c r="AO847" i="4"/>
  <c r="AO848" i="4"/>
  <c r="AO849" i="4"/>
  <c r="AO850" i="4"/>
  <c r="AO851" i="4"/>
  <c r="AO852" i="4"/>
  <c r="AO853" i="4"/>
  <c r="AO854" i="4"/>
  <c r="AO855" i="4"/>
  <c r="AO856" i="4"/>
  <c r="AO857" i="4"/>
  <c r="AO858" i="4"/>
  <c r="AO859" i="4"/>
  <c r="AO860" i="4"/>
  <c r="AO861" i="4"/>
  <c r="AO862" i="4"/>
  <c r="AO863" i="4"/>
  <c r="AO864" i="4"/>
  <c r="AO865" i="4"/>
  <c r="AO866" i="4"/>
  <c r="AO867" i="4"/>
  <c r="AO868" i="4"/>
  <c r="AO869" i="4"/>
  <c r="AO870" i="4"/>
  <c r="AO871" i="4"/>
  <c r="AO872" i="4"/>
  <c r="AO873" i="4"/>
  <c r="AO874" i="4"/>
  <c r="AO875" i="4"/>
  <c r="AO876" i="4"/>
  <c r="AO877" i="4"/>
  <c r="AO878" i="4"/>
  <c r="AO879" i="4"/>
  <c r="AO880" i="4"/>
  <c r="AO881" i="4"/>
  <c r="AO882" i="4"/>
  <c r="AO883" i="4"/>
  <c r="AO884" i="4"/>
  <c r="AO885" i="4"/>
  <c r="AO886" i="4"/>
  <c r="AO887" i="4"/>
  <c r="AO888" i="4"/>
  <c r="AO889" i="4"/>
  <c r="AO890" i="4"/>
  <c r="AO891" i="4"/>
  <c r="AO892" i="4"/>
  <c r="AO893" i="4"/>
  <c r="AO894" i="4"/>
  <c r="AO895" i="4"/>
  <c r="AO896" i="4"/>
  <c r="AO897" i="4"/>
  <c r="AO898" i="4"/>
  <c r="AO899" i="4"/>
  <c r="AO900" i="4"/>
  <c r="AO901" i="4"/>
  <c r="AO902" i="4"/>
  <c r="AO903" i="4"/>
  <c r="AO904" i="4"/>
  <c r="AO905" i="4"/>
  <c r="AO906" i="4"/>
  <c r="AO907" i="4"/>
  <c r="AO908" i="4"/>
  <c r="AO909" i="4"/>
  <c r="AO910" i="4"/>
  <c r="AO911" i="4"/>
  <c r="AO912" i="4"/>
  <c r="AO913" i="4"/>
  <c r="AO914" i="4"/>
  <c r="AO915" i="4"/>
  <c r="AO916" i="4"/>
  <c r="AO917" i="4"/>
  <c r="AO918" i="4"/>
  <c r="AO919" i="4"/>
  <c r="AO920" i="4"/>
  <c r="AO921" i="4"/>
  <c r="AO922" i="4"/>
  <c r="AO923" i="4"/>
  <c r="AO924" i="4"/>
  <c r="AO925" i="4"/>
  <c r="AO926" i="4"/>
  <c r="AO927" i="4"/>
  <c r="AO928" i="4"/>
  <c r="AO929" i="4"/>
  <c r="AO930" i="4"/>
  <c r="AO931" i="4"/>
  <c r="AO932" i="4"/>
  <c r="AO933" i="4"/>
  <c r="AO934" i="4"/>
  <c r="AO935" i="4"/>
  <c r="AO936" i="4"/>
  <c r="AO937" i="4"/>
  <c r="AO938" i="4"/>
  <c r="AO939" i="4"/>
  <c r="AO940" i="4"/>
  <c r="AO941" i="4"/>
  <c r="AO942" i="4"/>
  <c r="AO943" i="4"/>
  <c r="AO944" i="4"/>
  <c r="AO945" i="4"/>
  <c r="AO946" i="4"/>
  <c r="AO947" i="4"/>
  <c r="AO948" i="4"/>
  <c r="AO949" i="4"/>
  <c r="AO950" i="4"/>
  <c r="AO951" i="4"/>
  <c r="AO952" i="4"/>
  <c r="AO953" i="4"/>
  <c r="AO954" i="4"/>
  <c r="AO955" i="4"/>
  <c r="AO956" i="4"/>
  <c r="AO957" i="4"/>
  <c r="AO958" i="4"/>
  <c r="AO959" i="4"/>
  <c r="AO960" i="4"/>
  <c r="AO961" i="4"/>
  <c r="AO962" i="4"/>
  <c r="AO963" i="4"/>
  <c r="AO964" i="4"/>
  <c r="AO965" i="4"/>
  <c r="AO966" i="4"/>
  <c r="AO967" i="4"/>
  <c r="AO968" i="4"/>
  <c r="AO969" i="4"/>
  <c r="AO970" i="4"/>
  <c r="AO971" i="4"/>
  <c r="AO972" i="4"/>
  <c r="AO973" i="4"/>
  <c r="AO974" i="4"/>
  <c r="AO975" i="4"/>
  <c r="AO976" i="4"/>
  <c r="AO977" i="4"/>
  <c r="AO978" i="4"/>
  <c r="AO979" i="4"/>
  <c r="AO980" i="4"/>
  <c r="AO981" i="4"/>
  <c r="AO982" i="4"/>
  <c r="AO983" i="4"/>
  <c r="AO984" i="4"/>
  <c r="AO985" i="4"/>
  <c r="AO986" i="4"/>
  <c r="AO987" i="4"/>
  <c r="AO988" i="4"/>
  <c r="AO989" i="4"/>
  <c r="AO990" i="4"/>
  <c r="AO991" i="4"/>
  <c r="AO992" i="4"/>
  <c r="AO993" i="4"/>
  <c r="AO994" i="4"/>
  <c r="AO995" i="4"/>
  <c r="AO996" i="4"/>
  <c r="AO997" i="4"/>
  <c r="AO998" i="4"/>
  <c r="AO999" i="4"/>
  <c r="AO1000" i="4"/>
  <c r="AO1001" i="4"/>
  <c r="AO1002" i="4"/>
  <c r="AO1003" i="4"/>
  <c r="AO1004" i="4"/>
  <c r="AO1005" i="4"/>
  <c r="AO1006" i="4"/>
  <c r="AO1007" i="4"/>
  <c r="AO1008" i="4"/>
  <c r="AO1009" i="4"/>
  <c r="AO1010" i="4"/>
  <c r="AO1011" i="4"/>
  <c r="AO1012" i="4"/>
  <c r="AO1013" i="4"/>
  <c r="AO1014" i="4"/>
  <c r="AO1015" i="4"/>
  <c r="AO1016" i="4"/>
  <c r="AO1017" i="4"/>
  <c r="AO1018" i="4"/>
  <c r="AO1019" i="4"/>
  <c r="AO1020" i="4"/>
  <c r="AO1021" i="4"/>
  <c r="AO1022" i="4"/>
  <c r="AO1023" i="4"/>
  <c r="AO1024" i="4"/>
  <c r="AO1025" i="4"/>
  <c r="AO1026" i="4"/>
  <c r="AO1027" i="4"/>
  <c r="AO1028" i="4"/>
  <c r="AO1029" i="4"/>
  <c r="AO1030" i="4"/>
  <c r="AO1031" i="4"/>
  <c r="AO1032" i="4"/>
  <c r="AO1033" i="4"/>
  <c r="AO1034" i="4"/>
  <c r="AO1035" i="4"/>
  <c r="AO1036" i="4"/>
  <c r="AO1037" i="4"/>
  <c r="AO1038" i="4"/>
  <c r="AO1039" i="4"/>
  <c r="AO1040" i="4"/>
  <c r="AO1041" i="4"/>
  <c r="AO1042" i="4"/>
  <c r="AO1043" i="4"/>
  <c r="AO1044" i="4"/>
  <c r="AO1045" i="4"/>
  <c r="AO1046" i="4"/>
  <c r="AO1047" i="4"/>
  <c r="AO1048" i="4"/>
  <c r="AO1049" i="4"/>
  <c r="AO1050" i="4"/>
  <c r="AO1051" i="4"/>
  <c r="AO1052" i="4"/>
  <c r="AO1053" i="4"/>
  <c r="AO1054" i="4"/>
  <c r="AO1055" i="4"/>
  <c r="AO1056" i="4"/>
  <c r="AO1057" i="4"/>
  <c r="AO1058" i="4"/>
  <c r="AO1059" i="4"/>
  <c r="AO1060" i="4"/>
  <c r="AO1061" i="4"/>
  <c r="AO1062" i="4"/>
  <c r="AO1063" i="4"/>
  <c r="AO1064" i="4"/>
  <c r="AO1065" i="4"/>
  <c r="AO1066" i="4"/>
  <c r="AO1067" i="4"/>
  <c r="AO1068" i="4"/>
  <c r="AO1069" i="4"/>
  <c r="AO1070" i="4"/>
  <c r="AO1071" i="4"/>
  <c r="AO1072" i="4"/>
  <c r="AO1073" i="4"/>
  <c r="AO1074" i="4"/>
  <c r="AO1075" i="4"/>
  <c r="AO1076" i="4"/>
  <c r="AO1077" i="4"/>
  <c r="AO1078" i="4"/>
  <c r="AO1079" i="4"/>
  <c r="AO1080" i="4"/>
  <c r="AO1081" i="4"/>
  <c r="AO1082" i="4"/>
  <c r="AO1083" i="4"/>
  <c r="AO1084" i="4"/>
  <c r="AO1085" i="4"/>
  <c r="AO1086" i="4"/>
  <c r="AO1087" i="4"/>
  <c r="AO1088" i="4"/>
  <c r="AO1089" i="4"/>
  <c r="AO1090" i="4"/>
  <c r="AO1091" i="4"/>
  <c r="AO1092" i="4"/>
  <c r="AO1093" i="4"/>
  <c r="AO1094" i="4"/>
  <c r="AO1095" i="4"/>
  <c r="AO1096" i="4"/>
  <c r="AO1097" i="4"/>
  <c r="AO1098" i="4"/>
  <c r="AO1099" i="4"/>
  <c r="AO1100" i="4"/>
  <c r="AO1101" i="4"/>
  <c r="AO1102" i="4"/>
  <c r="AO1103" i="4"/>
  <c r="AO1104" i="4"/>
  <c r="AO1105" i="4"/>
  <c r="AO1106" i="4"/>
  <c r="AO1107" i="4"/>
  <c r="AO1108" i="4"/>
  <c r="AO1109" i="4"/>
  <c r="AO1110" i="4"/>
  <c r="AO1111" i="4"/>
  <c r="AO1112" i="4"/>
  <c r="AO1113" i="4"/>
  <c r="AO1114" i="4"/>
  <c r="AO1115" i="4"/>
  <c r="AO1116" i="4"/>
  <c r="AO1117" i="4"/>
  <c r="AO1118" i="4"/>
  <c r="AO1119" i="4"/>
  <c r="AO1120" i="4"/>
  <c r="AO1121" i="4"/>
  <c r="AO1122" i="4"/>
  <c r="AO1123" i="4"/>
  <c r="AO1124" i="4"/>
  <c r="AO1125" i="4"/>
  <c r="AO1126" i="4"/>
  <c r="AO1127" i="4"/>
  <c r="AO1128" i="4"/>
  <c r="AO1129" i="4"/>
  <c r="AO1130" i="4"/>
  <c r="AO1131" i="4"/>
  <c r="AO1132" i="4"/>
  <c r="AO1133" i="4"/>
  <c r="AO1134" i="4"/>
  <c r="AO1135" i="4"/>
  <c r="AO1136" i="4"/>
  <c r="AO1137" i="4"/>
  <c r="AO1138" i="4"/>
  <c r="AO1139" i="4"/>
  <c r="AO1140" i="4"/>
  <c r="AO1141" i="4"/>
  <c r="AO1142" i="4"/>
  <c r="AO1143" i="4"/>
  <c r="AO1144" i="4"/>
  <c r="AO1145" i="4"/>
  <c r="AO1146" i="4"/>
  <c r="AO1147" i="4"/>
  <c r="AO1148" i="4"/>
  <c r="AO1149" i="4"/>
  <c r="AO1150" i="4"/>
  <c r="AO1151" i="4"/>
  <c r="AO1152" i="4"/>
  <c r="AO1153" i="4"/>
  <c r="AO1154" i="4"/>
  <c r="AO1155" i="4"/>
  <c r="AO1156" i="4"/>
  <c r="AO1157" i="4"/>
  <c r="AO1158" i="4"/>
  <c r="AO1159" i="4"/>
  <c r="AO1160" i="4"/>
  <c r="AO1161" i="4"/>
  <c r="AO1162" i="4"/>
  <c r="AO1163" i="4"/>
  <c r="AO1164" i="4"/>
  <c r="AO1165" i="4"/>
  <c r="AO1166" i="4"/>
  <c r="AO1167" i="4"/>
  <c r="AO1168" i="4"/>
  <c r="AO1169" i="4"/>
  <c r="AO1170" i="4"/>
  <c r="AO1171" i="4"/>
  <c r="AO1172" i="4"/>
  <c r="AO1173" i="4"/>
  <c r="AO1174" i="4"/>
  <c r="AO1175" i="4"/>
  <c r="AO1176" i="4"/>
  <c r="AO1177" i="4"/>
  <c r="AO1178" i="4"/>
  <c r="AO1179" i="4"/>
  <c r="AO1180" i="4"/>
  <c r="AO1181" i="4"/>
  <c r="AO1182" i="4"/>
  <c r="AO1183" i="4"/>
  <c r="AO1184" i="4"/>
  <c r="AO1185" i="4"/>
  <c r="AO1186" i="4"/>
  <c r="AO1187" i="4"/>
  <c r="AO1188" i="4"/>
  <c r="AO1189" i="4"/>
  <c r="AO1190" i="4"/>
  <c r="AO1191" i="4"/>
  <c r="AO1192" i="4"/>
  <c r="AO1193" i="4"/>
  <c r="AO1194" i="4"/>
  <c r="AO1195" i="4"/>
  <c r="AO1196" i="4"/>
  <c r="AO1197" i="4"/>
  <c r="AO1198" i="4"/>
  <c r="AO1199" i="4"/>
  <c r="AO1200" i="4"/>
  <c r="AO1201" i="4"/>
  <c r="AO1202" i="4"/>
  <c r="AO1203" i="4"/>
  <c r="AO1204" i="4"/>
  <c r="AO1205" i="4"/>
  <c r="AO1206" i="4"/>
  <c r="AO1207" i="4"/>
  <c r="AO1208" i="4"/>
  <c r="AO1209" i="4"/>
  <c r="AO1210" i="4"/>
  <c r="AO1211" i="4"/>
  <c r="AO1212" i="4"/>
  <c r="AO1213" i="4"/>
  <c r="AO1214" i="4"/>
  <c r="AO1215" i="4"/>
  <c r="AO1216" i="4"/>
  <c r="AO1217" i="4"/>
  <c r="AO1218" i="4"/>
  <c r="AO1219" i="4"/>
  <c r="AO1220" i="4"/>
  <c r="AO1221" i="4"/>
  <c r="AO1222" i="4"/>
  <c r="AO1223" i="4"/>
  <c r="AO1224" i="4"/>
  <c r="AO1225" i="4"/>
  <c r="AO1226" i="4"/>
  <c r="AO1227" i="4"/>
  <c r="AO1228" i="4"/>
  <c r="AO1229" i="4"/>
  <c r="AO1230" i="4"/>
  <c r="AO1231" i="4"/>
  <c r="AO1232" i="4"/>
  <c r="AO1233" i="4"/>
  <c r="AO1234" i="4"/>
  <c r="AO1235" i="4"/>
  <c r="AO1236" i="4"/>
  <c r="AO1237" i="4"/>
  <c r="AO1238" i="4"/>
  <c r="AO1239" i="4"/>
  <c r="AO1240" i="4"/>
  <c r="AO1241" i="4"/>
  <c r="AO1242" i="4"/>
  <c r="AO1243" i="4"/>
  <c r="AO1244" i="4"/>
  <c r="AO1245" i="4"/>
  <c r="AO1246" i="4"/>
  <c r="AO1247" i="4"/>
  <c r="AO1248" i="4"/>
  <c r="AO1249" i="4"/>
  <c r="AO1250" i="4"/>
  <c r="AO1251" i="4"/>
  <c r="AO1252" i="4"/>
  <c r="AO1253" i="4"/>
  <c r="AO1254" i="4"/>
  <c r="AO1255" i="4"/>
  <c r="AO1256" i="4"/>
  <c r="AO1257" i="4"/>
  <c r="AO1258" i="4"/>
  <c r="AO1259" i="4"/>
  <c r="AO1260" i="4"/>
  <c r="AO1261" i="4"/>
  <c r="AO1262" i="4"/>
  <c r="AO1263" i="4"/>
  <c r="AO1264" i="4"/>
  <c r="AO1265" i="4"/>
  <c r="AO1266" i="4"/>
  <c r="AO1267" i="4"/>
  <c r="AO1268" i="4"/>
  <c r="AO1269" i="4"/>
  <c r="AO1270" i="4"/>
  <c r="AO1271" i="4"/>
  <c r="AO1272" i="4"/>
  <c r="AO1273" i="4"/>
  <c r="AO1274" i="4"/>
  <c r="AO1275" i="4"/>
  <c r="AO1276" i="4"/>
  <c r="AO1277" i="4"/>
  <c r="AO1278" i="4"/>
  <c r="AO1279" i="4"/>
  <c r="AO1280" i="4"/>
  <c r="AO1281" i="4"/>
  <c r="AO1282" i="4"/>
  <c r="AO1283" i="4"/>
  <c r="AO1284" i="4"/>
  <c r="AO1285" i="4"/>
  <c r="AO1286" i="4"/>
  <c r="AO1287" i="4"/>
  <c r="AO1288" i="4"/>
  <c r="AO1289" i="4"/>
  <c r="AO1290" i="4"/>
  <c r="AO1291" i="4"/>
  <c r="AO1292" i="4"/>
  <c r="AO1293" i="4"/>
  <c r="AO1294" i="4"/>
  <c r="AO1295" i="4"/>
  <c r="AO1296" i="4"/>
  <c r="AO1297" i="4"/>
  <c r="AO1298" i="4"/>
  <c r="AO1299" i="4"/>
  <c r="AO1300" i="4"/>
  <c r="AO1301" i="4"/>
  <c r="AO1302" i="4"/>
  <c r="AO1303" i="4"/>
  <c r="AO1304" i="4"/>
  <c r="AO1305" i="4"/>
  <c r="AO1306" i="4"/>
  <c r="AO1307" i="4"/>
  <c r="AO1308" i="4"/>
  <c r="AO1309" i="4"/>
  <c r="AO1310" i="4"/>
  <c r="AO1311" i="4"/>
  <c r="AO1312" i="4"/>
  <c r="AO1313" i="4"/>
  <c r="AO1314" i="4"/>
  <c r="AO1315" i="4"/>
  <c r="AO1316" i="4"/>
  <c r="AO1317" i="4"/>
  <c r="AO1318" i="4"/>
  <c r="AO1319" i="4"/>
  <c r="AO1320" i="4"/>
  <c r="AO1321" i="4"/>
  <c r="AO1322" i="4"/>
  <c r="AO1323" i="4"/>
  <c r="AO1324" i="4"/>
  <c r="AO1325" i="4"/>
  <c r="AO1326" i="4"/>
  <c r="AO1327" i="4"/>
  <c r="AO1328" i="4"/>
  <c r="AO1329" i="4"/>
  <c r="AO1330" i="4"/>
  <c r="AO1331" i="4"/>
  <c r="AO1332" i="4"/>
  <c r="AO1333" i="4"/>
  <c r="AO1334" i="4"/>
  <c r="AO1335" i="4"/>
  <c r="AO1336" i="4"/>
  <c r="AO1337" i="4"/>
  <c r="AO1338" i="4"/>
  <c r="AO1339" i="4"/>
  <c r="AO1340" i="4"/>
  <c r="AO1341" i="4"/>
  <c r="AO1342" i="4"/>
  <c r="AO1343" i="4"/>
  <c r="AO1344" i="4"/>
  <c r="AO1345" i="4"/>
  <c r="AO1346" i="4"/>
  <c r="AO1347" i="4"/>
  <c r="AO1348" i="4"/>
  <c r="AO1349" i="4"/>
  <c r="AO1350" i="4"/>
  <c r="AO1351" i="4"/>
  <c r="AO1352" i="4"/>
  <c r="AO1353" i="4"/>
  <c r="AO1354" i="4"/>
  <c r="AO1355" i="4"/>
  <c r="AO1356" i="4"/>
  <c r="AO1357" i="4"/>
  <c r="AO1358" i="4"/>
  <c r="AO1359" i="4"/>
  <c r="AO1360" i="4"/>
  <c r="AO1361" i="4"/>
  <c r="AO1362" i="4"/>
  <c r="AO1363" i="4"/>
  <c r="AO1364" i="4"/>
  <c r="AO1365" i="4"/>
  <c r="AO1366" i="4"/>
  <c r="AO1367" i="4"/>
  <c r="AO1368" i="4"/>
  <c r="AO1369" i="4"/>
  <c r="AO1370" i="4"/>
  <c r="AO1371" i="4"/>
  <c r="AO1372" i="4"/>
  <c r="AO1373" i="4"/>
  <c r="AO1374" i="4"/>
  <c r="AO1375" i="4"/>
  <c r="AO1376" i="4"/>
  <c r="AO1377" i="4"/>
  <c r="AO1378" i="4"/>
  <c r="AO1379" i="4"/>
  <c r="AO1380" i="4"/>
  <c r="AO1381" i="4"/>
  <c r="AO1382" i="4"/>
  <c r="AO1383" i="4"/>
  <c r="AO1384" i="4"/>
  <c r="AO1385" i="4"/>
  <c r="AO1386" i="4"/>
  <c r="AO1387" i="4"/>
  <c r="AO1388" i="4"/>
  <c r="AO1389" i="4"/>
  <c r="AO1390" i="4"/>
  <c r="AO1391" i="4"/>
  <c r="AO1392" i="4"/>
  <c r="AO1393" i="4"/>
  <c r="AO1394" i="4"/>
  <c r="AO1395" i="4"/>
  <c r="AO1396" i="4"/>
  <c r="AO1397" i="4"/>
  <c r="AO1398" i="4"/>
  <c r="AO1399" i="4"/>
  <c r="AO1400" i="4"/>
  <c r="AO1401" i="4"/>
  <c r="AO1402" i="4"/>
  <c r="AO1403" i="4"/>
  <c r="AO1404" i="4"/>
  <c r="AO1405" i="4"/>
  <c r="AO1406" i="4"/>
  <c r="AO1407" i="4"/>
  <c r="AO1408" i="4"/>
  <c r="AO1409" i="4"/>
  <c r="AO1410" i="4"/>
  <c r="AO1411" i="4"/>
  <c r="AO1412" i="4"/>
  <c r="AO1413" i="4"/>
  <c r="AO1414" i="4"/>
  <c r="AO1415" i="4"/>
  <c r="AO1416" i="4"/>
  <c r="AO1417" i="4"/>
  <c r="AO1418" i="4"/>
  <c r="AO1419" i="4"/>
  <c r="AO1420" i="4"/>
  <c r="AO1421" i="4"/>
  <c r="AO1422" i="4"/>
  <c r="AO1423" i="4"/>
  <c r="AO1424" i="4"/>
  <c r="AO1425" i="4"/>
  <c r="AO1426" i="4"/>
  <c r="AO1427" i="4"/>
  <c r="AO1428" i="4"/>
  <c r="AO1429" i="4"/>
  <c r="AO1430" i="4"/>
  <c r="AO1431" i="4"/>
  <c r="AO1432" i="4"/>
  <c r="AO1433" i="4"/>
  <c r="AO1434" i="4"/>
  <c r="AO1435" i="4"/>
  <c r="AO1436" i="4"/>
  <c r="AO1437" i="4"/>
  <c r="AO1438" i="4"/>
  <c r="AO1439" i="4"/>
  <c r="AO1440" i="4"/>
  <c r="AO1441" i="4"/>
  <c r="AO1442" i="4"/>
  <c r="AO1443" i="4"/>
  <c r="AO1444" i="4"/>
  <c r="AO1445" i="4"/>
  <c r="AO1446" i="4"/>
  <c r="AO1447" i="4"/>
  <c r="AO1448" i="4"/>
  <c r="AO1449" i="4"/>
  <c r="AO1450" i="4"/>
  <c r="AO1451" i="4"/>
  <c r="AO1452" i="4"/>
  <c r="AO1453" i="4"/>
  <c r="AO1454" i="4"/>
  <c r="AO1455" i="4"/>
  <c r="AO1456" i="4"/>
  <c r="AO1457" i="4"/>
  <c r="AO1458" i="4"/>
  <c r="AO1459" i="4"/>
  <c r="AO1460" i="4"/>
  <c r="AO1461" i="4"/>
  <c r="AO1462" i="4"/>
  <c r="AO1463" i="4"/>
  <c r="AO1464" i="4"/>
  <c r="AO1465" i="4"/>
  <c r="AO1466" i="4"/>
  <c r="AO1467" i="4"/>
  <c r="AO1468" i="4"/>
  <c r="AO1469" i="4"/>
  <c r="AO1470" i="4"/>
  <c r="AO1471" i="4"/>
  <c r="AO1472" i="4"/>
  <c r="AO1473" i="4"/>
  <c r="AO1474" i="4"/>
  <c r="AO1475" i="4"/>
  <c r="AO1476" i="4"/>
  <c r="AO1477" i="4"/>
  <c r="AO1478" i="4"/>
  <c r="AO1479" i="4"/>
  <c r="AO1480" i="4"/>
  <c r="AO1481" i="4"/>
  <c r="AO1482" i="4"/>
  <c r="AO1483" i="4"/>
  <c r="AO1484" i="4"/>
  <c r="AO1485" i="4"/>
  <c r="AO1486" i="4"/>
  <c r="AO1487" i="4"/>
  <c r="AO1488" i="4"/>
  <c r="AO1489" i="4"/>
  <c r="AO1490" i="4"/>
  <c r="AO1491" i="4"/>
  <c r="AO1492" i="4"/>
  <c r="AO1493" i="4"/>
  <c r="AO1494" i="4"/>
  <c r="AO1495" i="4"/>
  <c r="AO1496" i="4"/>
  <c r="AO1497" i="4"/>
  <c r="AO1498" i="4"/>
  <c r="AO1499" i="4"/>
  <c r="AO1500" i="4"/>
  <c r="AO1501" i="4"/>
  <c r="AO1502" i="4"/>
  <c r="AO1503" i="4"/>
  <c r="AO1504" i="4"/>
  <c r="AO1505" i="4"/>
  <c r="AO1506" i="4"/>
  <c r="AO1507" i="4"/>
  <c r="AO1508" i="4"/>
  <c r="AO1509" i="4"/>
  <c r="AO1510" i="4"/>
  <c r="AO1511" i="4"/>
  <c r="AO1512" i="4"/>
  <c r="AO1513" i="4"/>
  <c r="AO1514" i="4"/>
  <c r="AO1515" i="4"/>
  <c r="AO1516" i="4"/>
  <c r="AO1517" i="4"/>
  <c r="AO1518" i="4"/>
  <c r="AO1519" i="4"/>
  <c r="AO1520" i="4"/>
  <c r="AO1521" i="4"/>
  <c r="AO1522" i="4"/>
  <c r="AO1523" i="4"/>
  <c r="AO1524" i="4"/>
  <c r="AO1525" i="4"/>
  <c r="AO1526" i="4"/>
  <c r="AO1527" i="4"/>
  <c r="AO1528" i="4"/>
  <c r="AO1529" i="4"/>
  <c r="AO1530" i="4"/>
  <c r="AO1531" i="4"/>
  <c r="AO1532" i="4"/>
  <c r="AO1533" i="4"/>
  <c r="AO1534" i="4"/>
  <c r="AO1535" i="4"/>
  <c r="AO1536" i="4"/>
  <c r="AO1537" i="4"/>
  <c r="AO1538" i="4"/>
  <c r="AO1539" i="4"/>
  <c r="AO1540" i="4"/>
  <c r="AO1541" i="4"/>
  <c r="AO1542" i="4"/>
  <c r="AO1543" i="4"/>
  <c r="AO1544" i="4"/>
  <c r="AO1545" i="4"/>
  <c r="AO1546" i="4"/>
  <c r="AO1547" i="4"/>
  <c r="AO1548" i="4"/>
  <c r="AO1549" i="4"/>
  <c r="AO1550" i="4"/>
  <c r="AO1551" i="4"/>
  <c r="AO1552" i="4"/>
  <c r="AO1553" i="4"/>
  <c r="AO1554" i="4"/>
  <c r="AO1555" i="4"/>
  <c r="AO1556" i="4"/>
  <c r="AO1557" i="4"/>
  <c r="AO1558" i="4"/>
  <c r="AO1559" i="4"/>
  <c r="AO1560" i="4"/>
  <c r="AO1561" i="4"/>
  <c r="AO1562" i="4"/>
  <c r="AO1563" i="4"/>
  <c r="AO1564" i="4"/>
  <c r="AO1565" i="4"/>
  <c r="AO1566" i="4"/>
  <c r="AO1567" i="4"/>
  <c r="AO1568" i="4"/>
  <c r="AO1569" i="4"/>
  <c r="AO1570" i="4"/>
  <c r="AO1571" i="4"/>
  <c r="AO1572" i="4"/>
  <c r="AO1573" i="4"/>
  <c r="AO1574" i="4"/>
  <c r="AO1575" i="4"/>
  <c r="AO1576" i="4"/>
  <c r="AO1577" i="4"/>
  <c r="AO1578" i="4"/>
  <c r="AO1579" i="4"/>
  <c r="AO1580" i="4"/>
  <c r="AO1581" i="4"/>
  <c r="AO1582" i="4"/>
  <c r="AO1583" i="4"/>
  <c r="AO1584" i="4"/>
  <c r="AO1585" i="4"/>
  <c r="AO1586" i="4"/>
  <c r="AO1587" i="4"/>
  <c r="AO1588" i="4"/>
  <c r="AO1589" i="4"/>
  <c r="AO1590" i="4"/>
  <c r="AO1591" i="4"/>
  <c r="AO1592" i="4"/>
  <c r="AO1593" i="4"/>
  <c r="AO1594" i="4"/>
  <c r="AO1595" i="4"/>
  <c r="AO1596" i="4"/>
  <c r="AO1597" i="4"/>
  <c r="AO1598" i="4"/>
  <c r="AO1599" i="4"/>
  <c r="AO1600" i="4"/>
  <c r="AO1601" i="4"/>
  <c r="AO1602" i="4"/>
  <c r="AO1603" i="4"/>
  <c r="AO1604" i="4"/>
  <c r="AO1605" i="4"/>
  <c r="AO1606" i="4"/>
  <c r="AO1607" i="4"/>
  <c r="AO1608" i="4"/>
  <c r="AO1609" i="4"/>
  <c r="AO1610" i="4"/>
  <c r="AO1611" i="4"/>
  <c r="AO1612" i="4"/>
  <c r="AO1613" i="4"/>
  <c r="AO1614" i="4"/>
  <c r="AO1615" i="4"/>
  <c r="AO1616" i="4"/>
  <c r="AO1617" i="4"/>
  <c r="AO1618" i="4"/>
  <c r="AO1619" i="4"/>
  <c r="AO1620" i="4"/>
  <c r="AO1621" i="4"/>
  <c r="AO1622" i="4"/>
  <c r="AO1623" i="4"/>
  <c r="AO1624" i="4"/>
  <c r="AO1625" i="4"/>
  <c r="AO1626" i="4"/>
  <c r="AO1627" i="4"/>
  <c r="AO1628" i="4"/>
  <c r="AO1629" i="4"/>
  <c r="AO1630" i="4"/>
  <c r="AO1631" i="4"/>
  <c r="AO1632" i="4"/>
  <c r="AO1633" i="4"/>
  <c r="AO1634" i="4"/>
  <c r="AO1635" i="4"/>
  <c r="AO1636" i="4"/>
  <c r="AO1637" i="4"/>
  <c r="AO1638" i="4"/>
  <c r="AO1639" i="4"/>
  <c r="AO1640" i="4"/>
  <c r="AO1641" i="4"/>
  <c r="AO1642" i="4"/>
  <c r="AO1643" i="4"/>
  <c r="AO1644" i="4"/>
  <c r="AO1645" i="4"/>
  <c r="AO1646" i="4"/>
  <c r="AO1647" i="4"/>
  <c r="AO1648" i="4"/>
  <c r="AO1649" i="4"/>
  <c r="AO1650" i="4"/>
  <c r="AO1651" i="4"/>
  <c r="AO1652" i="4"/>
  <c r="AO1653" i="4"/>
  <c r="AO1654" i="4"/>
  <c r="AO1655" i="4"/>
  <c r="AO1656" i="4"/>
  <c r="AO1657" i="4"/>
  <c r="AO1658" i="4"/>
  <c r="AO1659" i="4"/>
  <c r="AO1660" i="4"/>
  <c r="AO1661" i="4"/>
  <c r="AO1662" i="4"/>
  <c r="AO1663" i="4"/>
  <c r="AO1664" i="4"/>
  <c r="AO1665" i="4"/>
  <c r="AO1666" i="4"/>
  <c r="AO1667" i="4"/>
  <c r="AO1668" i="4"/>
  <c r="AO1669" i="4"/>
  <c r="AO1670" i="4"/>
  <c r="AO1671" i="4"/>
  <c r="AO1672" i="4"/>
  <c r="AO1673" i="4"/>
  <c r="AO1674" i="4"/>
  <c r="AO1675" i="4"/>
  <c r="AO1676" i="4"/>
  <c r="AO1677" i="4"/>
  <c r="AO1678" i="4"/>
  <c r="AO1679" i="4"/>
  <c r="AO1680" i="4"/>
  <c r="AO1681" i="4"/>
  <c r="AO1682" i="4"/>
  <c r="AO1683" i="4"/>
  <c r="AO1684" i="4"/>
  <c r="AO1685" i="4"/>
  <c r="AO1686" i="4"/>
  <c r="AO1687" i="4"/>
  <c r="AO1688" i="4"/>
  <c r="AO1689" i="4"/>
  <c r="AO1690" i="4"/>
  <c r="AO1691" i="4"/>
  <c r="AO1692" i="4"/>
  <c r="AO1693" i="4"/>
  <c r="AO1694" i="4"/>
  <c r="AO1695" i="4"/>
  <c r="AO1696" i="4"/>
  <c r="AO1697" i="4"/>
  <c r="AO1698" i="4"/>
  <c r="AO1699" i="4"/>
  <c r="AO1700" i="4"/>
  <c r="AO1701" i="4"/>
  <c r="AO1702" i="4"/>
  <c r="AO1703" i="4"/>
  <c r="AO1704" i="4"/>
  <c r="AO1705" i="4"/>
  <c r="AO1706" i="4"/>
  <c r="AO1707" i="4"/>
  <c r="AO1708" i="4"/>
  <c r="AO1709" i="4"/>
  <c r="AO1710" i="4"/>
  <c r="AO1711" i="4"/>
  <c r="AO1712" i="4"/>
  <c r="AO1713" i="4"/>
  <c r="AO1714" i="4"/>
  <c r="AO1715" i="4"/>
  <c r="AO1716" i="4"/>
  <c r="AN2" i="4"/>
  <c r="AN3" i="4"/>
  <c r="AN4" i="4"/>
  <c r="AN5" i="4"/>
  <c r="AN6" i="4"/>
  <c r="AN7" i="4"/>
  <c r="AN8" i="4"/>
  <c r="AN9" i="4"/>
  <c r="AN10" i="4"/>
  <c r="AN11" i="4"/>
  <c r="AN12" i="4"/>
  <c r="AN13" i="4"/>
  <c r="AN14" i="4"/>
  <c r="AN15" i="4"/>
  <c r="AN16" i="4"/>
  <c r="AN17" i="4"/>
  <c r="AN18" i="4"/>
  <c r="AN19" i="4"/>
  <c r="AN20" i="4"/>
  <c r="AN21" i="4"/>
  <c r="AN22" i="4"/>
  <c r="AN23" i="4"/>
  <c r="AN24" i="4"/>
  <c r="AN25" i="4"/>
  <c r="AN26" i="4"/>
  <c r="AN27" i="4"/>
  <c r="AN28" i="4"/>
  <c r="AN29" i="4"/>
  <c r="AN30" i="4"/>
  <c r="AN31" i="4"/>
  <c r="AN32" i="4"/>
  <c r="AN33" i="4"/>
  <c r="AN34" i="4"/>
  <c r="AN35" i="4"/>
  <c r="AN36" i="4"/>
  <c r="AN37" i="4"/>
  <c r="AN38" i="4"/>
  <c r="AN39" i="4"/>
  <c r="AN40" i="4"/>
  <c r="AN41" i="4"/>
  <c r="AN42" i="4"/>
  <c r="AN43" i="4"/>
  <c r="AN44" i="4"/>
  <c r="AN45" i="4"/>
  <c r="AN46" i="4"/>
  <c r="AN47" i="4"/>
  <c r="AN48" i="4"/>
  <c r="AN49" i="4"/>
  <c r="AN50" i="4"/>
  <c r="AN51" i="4"/>
  <c r="AN52" i="4"/>
  <c r="AN53" i="4"/>
  <c r="AN54" i="4"/>
  <c r="AN55" i="4"/>
  <c r="AN56" i="4"/>
  <c r="AN57" i="4"/>
  <c r="AN58" i="4"/>
  <c r="AN59" i="4"/>
  <c r="AN60" i="4"/>
  <c r="AN61" i="4"/>
  <c r="AN62" i="4"/>
  <c r="AN63" i="4"/>
  <c r="AN64" i="4"/>
  <c r="AN65" i="4"/>
  <c r="AN66" i="4"/>
  <c r="AN67" i="4"/>
  <c r="AN68" i="4"/>
  <c r="AN69" i="4"/>
  <c r="AN70" i="4"/>
  <c r="AN71" i="4"/>
  <c r="AN72" i="4"/>
  <c r="AN73" i="4"/>
  <c r="AN74" i="4"/>
  <c r="AN75" i="4"/>
  <c r="AN76" i="4"/>
  <c r="AN77" i="4"/>
  <c r="AN78" i="4"/>
  <c r="AN79" i="4"/>
  <c r="AN80" i="4"/>
  <c r="AN81" i="4"/>
  <c r="AN82" i="4"/>
  <c r="AN83" i="4"/>
  <c r="AN84" i="4"/>
  <c r="AN85" i="4"/>
  <c r="AN86" i="4"/>
  <c r="AN87" i="4"/>
  <c r="AN88" i="4"/>
  <c r="AN89" i="4"/>
  <c r="AN90" i="4"/>
  <c r="AN91" i="4"/>
  <c r="AN92" i="4"/>
  <c r="AN93" i="4"/>
  <c r="AN94" i="4"/>
  <c r="AN95" i="4"/>
  <c r="AN96" i="4"/>
  <c r="AN97" i="4"/>
  <c r="AN98" i="4"/>
  <c r="AN99" i="4"/>
  <c r="AN100" i="4"/>
  <c r="AN101" i="4"/>
  <c r="AN102" i="4"/>
  <c r="AN103" i="4"/>
  <c r="AN104" i="4"/>
  <c r="AN105" i="4"/>
  <c r="AN106" i="4"/>
  <c r="AN107" i="4"/>
  <c r="AN108" i="4"/>
  <c r="AN109" i="4"/>
  <c r="AN110" i="4"/>
  <c r="AN111" i="4"/>
  <c r="AN112" i="4"/>
  <c r="AN113" i="4"/>
  <c r="AN114" i="4"/>
  <c r="AN115" i="4"/>
  <c r="AN116" i="4"/>
  <c r="AN117" i="4"/>
  <c r="AN118" i="4"/>
  <c r="AN119" i="4"/>
  <c r="AN120" i="4"/>
  <c r="AN121" i="4"/>
  <c r="AN122" i="4"/>
  <c r="AN123" i="4"/>
  <c r="AN124" i="4"/>
  <c r="AN125" i="4"/>
  <c r="AN126" i="4"/>
  <c r="AN127" i="4"/>
  <c r="AN128" i="4"/>
  <c r="AN129" i="4"/>
  <c r="AN130" i="4"/>
  <c r="AN131" i="4"/>
  <c r="AN132" i="4"/>
  <c r="AN133" i="4"/>
  <c r="AN134" i="4"/>
  <c r="AN135" i="4"/>
  <c r="AN136" i="4"/>
  <c r="AN137" i="4"/>
  <c r="AN138" i="4"/>
  <c r="AN139" i="4"/>
  <c r="AN140" i="4"/>
  <c r="AN141" i="4"/>
  <c r="AN142" i="4"/>
  <c r="AN143" i="4"/>
  <c r="AN144" i="4"/>
  <c r="AN145" i="4"/>
  <c r="AN146" i="4"/>
  <c r="AN147" i="4"/>
  <c r="AN148" i="4"/>
  <c r="AN149" i="4"/>
  <c r="AN150" i="4"/>
  <c r="AN151" i="4"/>
  <c r="AN152" i="4"/>
  <c r="AN153" i="4"/>
  <c r="AN154" i="4"/>
  <c r="AN155" i="4"/>
  <c r="AN156" i="4"/>
  <c r="AN157" i="4"/>
  <c r="AN158" i="4"/>
  <c r="AN159" i="4"/>
  <c r="AN160" i="4"/>
  <c r="AN161" i="4"/>
  <c r="AN162" i="4"/>
  <c r="AN163" i="4"/>
  <c r="AN164" i="4"/>
  <c r="AN165" i="4"/>
  <c r="AN166" i="4"/>
  <c r="AN167" i="4"/>
  <c r="AN168" i="4"/>
  <c r="AN169" i="4"/>
  <c r="AN170" i="4"/>
  <c r="AN171" i="4"/>
  <c r="AN172" i="4"/>
  <c r="AN173" i="4"/>
  <c r="AN174" i="4"/>
  <c r="AN175" i="4"/>
  <c r="AN176" i="4"/>
  <c r="AN177" i="4"/>
  <c r="AN178" i="4"/>
  <c r="AN179" i="4"/>
  <c r="AN180" i="4"/>
  <c r="AN181" i="4"/>
  <c r="AN182" i="4"/>
  <c r="AN183" i="4"/>
  <c r="AN184" i="4"/>
  <c r="AN185" i="4"/>
  <c r="AN186" i="4"/>
  <c r="AN187" i="4"/>
  <c r="AN188" i="4"/>
  <c r="AN189" i="4"/>
  <c r="AN190" i="4"/>
  <c r="AN191" i="4"/>
  <c r="AN192" i="4"/>
  <c r="AN193" i="4"/>
  <c r="AN194" i="4"/>
  <c r="AN195" i="4"/>
  <c r="AN196" i="4"/>
  <c r="AN197" i="4"/>
  <c r="AN198" i="4"/>
  <c r="AN199" i="4"/>
  <c r="AN200" i="4"/>
  <c r="AN201" i="4"/>
  <c r="AN202" i="4"/>
  <c r="AN203" i="4"/>
  <c r="AN204" i="4"/>
  <c r="AN205" i="4"/>
  <c r="AN206" i="4"/>
  <c r="AN207" i="4"/>
  <c r="AN208" i="4"/>
  <c r="AN209" i="4"/>
  <c r="AN210" i="4"/>
  <c r="AN211" i="4"/>
  <c r="AN212" i="4"/>
  <c r="AN213" i="4"/>
  <c r="AN214" i="4"/>
  <c r="AN215" i="4"/>
  <c r="AN216" i="4"/>
  <c r="AN217" i="4"/>
  <c r="AN218" i="4"/>
  <c r="AN219" i="4"/>
  <c r="AN220" i="4"/>
  <c r="AN221" i="4"/>
  <c r="AN222" i="4"/>
  <c r="AN223" i="4"/>
  <c r="AN224" i="4"/>
  <c r="AN225" i="4"/>
  <c r="AN226" i="4"/>
  <c r="AN227" i="4"/>
  <c r="AN228" i="4"/>
  <c r="AN229" i="4"/>
  <c r="AN230" i="4"/>
  <c r="AN231" i="4"/>
  <c r="AN232" i="4"/>
  <c r="AN233" i="4"/>
  <c r="AN234" i="4"/>
  <c r="AN235" i="4"/>
  <c r="AN236" i="4"/>
  <c r="AN237" i="4"/>
  <c r="AN238" i="4"/>
  <c r="AN239" i="4"/>
  <c r="AN240" i="4"/>
  <c r="AN241" i="4"/>
  <c r="AN242" i="4"/>
  <c r="AN243" i="4"/>
  <c r="AN244" i="4"/>
  <c r="AN245" i="4"/>
  <c r="AN246" i="4"/>
  <c r="AN247" i="4"/>
  <c r="AN248" i="4"/>
  <c r="AN249" i="4"/>
  <c r="AN250" i="4"/>
  <c r="AN251" i="4"/>
  <c r="AN252" i="4"/>
  <c r="AN253" i="4"/>
  <c r="AN254" i="4"/>
  <c r="AN255" i="4"/>
  <c r="AN256" i="4"/>
  <c r="AN257" i="4"/>
  <c r="AN258" i="4"/>
  <c r="AN259" i="4"/>
  <c r="AN260" i="4"/>
  <c r="AN261" i="4"/>
  <c r="AN262" i="4"/>
  <c r="AN263" i="4"/>
  <c r="AN264" i="4"/>
  <c r="AN265" i="4"/>
  <c r="AN266" i="4"/>
  <c r="AN267" i="4"/>
  <c r="AN268" i="4"/>
  <c r="AN269" i="4"/>
  <c r="AN270" i="4"/>
  <c r="AN271" i="4"/>
  <c r="AN272" i="4"/>
  <c r="AN273" i="4"/>
  <c r="AN274" i="4"/>
  <c r="AN275" i="4"/>
  <c r="AN276" i="4"/>
  <c r="AN277" i="4"/>
  <c r="AN278" i="4"/>
  <c r="AN279" i="4"/>
  <c r="AN280" i="4"/>
  <c r="AN281" i="4"/>
  <c r="AN282" i="4"/>
  <c r="AN283" i="4"/>
  <c r="AN284" i="4"/>
  <c r="AN285" i="4"/>
  <c r="AN286" i="4"/>
  <c r="AN287" i="4"/>
  <c r="AN288" i="4"/>
  <c r="AN289" i="4"/>
  <c r="AN290" i="4"/>
  <c r="AN291" i="4"/>
  <c r="AN292" i="4"/>
  <c r="AN293" i="4"/>
  <c r="AN294" i="4"/>
  <c r="AN295" i="4"/>
  <c r="AN296" i="4"/>
  <c r="AN297" i="4"/>
  <c r="AN298" i="4"/>
  <c r="AN299" i="4"/>
  <c r="AN300" i="4"/>
  <c r="AN301" i="4"/>
  <c r="AN302" i="4"/>
  <c r="AN303" i="4"/>
  <c r="AN304" i="4"/>
  <c r="AN305" i="4"/>
  <c r="AN306" i="4"/>
  <c r="AN307" i="4"/>
  <c r="AN308" i="4"/>
  <c r="AN309" i="4"/>
  <c r="AN310" i="4"/>
  <c r="AN311" i="4"/>
  <c r="AN312" i="4"/>
  <c r="AN313" i="4"/>
  <c r="AN314" i="4"/>
  <c r="AN315" i="4"/>
  <c r="AN316" i="4"/>
  <c r="AN317" i="4"/>
  <c r="AN318" i="4"/>
  <c r="AN319" i="4"/>
  <c r="AN320" i="4"/>
  <c r="AN321" i="4"/>
  <c r="AN322" i="4"/>
  <c r="AN323" i="4"/>
  <c r="AN324" i="4"/>
  <c r="AN325" i="4"/>
  <c r="AN326" i="4"/>
  <c r="AN327" i="4"/>
  <c r="AN328" i="4"/>
  <c r="AN329" i="4"/>
  <c r="AN330" i="4"/>
  <c r="AN331" i="4"/>
  <c r="AN332" i="4"/>
  <c r="AN333" i="4"/>
  <c r="AN334" i="4"/>
  <c r="AN335" i="4"/>
  <c r="AN336" i="4"/>
  <c r="AN337" i="4"/>
  <c r="AN338" i="4"/>
  <c r="AN339" i="4"/>
  <c r="AN340" i="4"/>
  <c r="AN341" i="4"/>
  <c r="AN342" i="4"/>
  <c r="AN343" i="4"/>
  <c r="AN344" i="4"/>
  <c r="AN345" i="4"/>
  <c r="AN346" i="4"/>
  <c r="AN347" i="4"/>
  <c r="AN348" i="4"/>
  <c r="AN349" i="4"/>
  <c r="AN350" i="4"/>
  <c r="AN351" i="4"/>
  <c r="AN352" i="4"/>
  <c r="AN353" i="4"/>
  <c r="AN354" i="4"/>
  <c r="AN355" i="4"/>
  <c r="AN356" i="4"/>
  <c r="AN357" i="4"/>
  <c r="AN358" i="4"/>
  <c r="AN359" i="4"/>
  <c r="AN360" i="4"/>
  <c r="AN361" i="4"/>
  <c r="AN362" i="4"/>
  <c r="AN363" i="4"/>
  <c r="AN364" i="4"/>
  <c r="AN365" i="4"/>
  <c r="AN366" i="4"/>
  <c r="AN367" i="4"/>
  <c r="AN368" i="4"/>
  <c r="AN369" i="4"/>
  <c r="AN370" i="4"/>
  <c r="AN371" i="4"/>
  <c r="AN372" i="4"/>
  <c r="AN373" i="4"/>
  <c r="AN374" i="4"/>
  <c r="AN375" i="4"/>
  <c r="AN376" i="4"/>
  <c r="AN377" i="4"/>
  <c r="AN378" i="4"/>
  <c r="AN379" i="4"/>
  <c r="AN380" i="4"/>
  <c r="AN381" i="4"/>
  <c r="AN382" i="4"/>
  <c r="AN383" i="4"/>
  <c r="AN384" i="4"/>
  <c r="AN385" i="4"/>
  <c r="AN386" i="4"/>
  <c r="AN387" i="4"/>
  <c r="AN388" i="4"/>
  <c r="AN389" i="4"/>
  <c r="AN390" i="4"/>
  <c r="AN391" i="4"/>
  <c r="AN392" i="4"/>
  <c r="AN393" i="4"/>
  <c r="AN394" i="4"/>
  <c r="AN395" i="4"/>
  <c r="AN396" i="4"/>
  <c r="AN397" i="4"/>
  <c r="AN398" i="4"/>
  <c r="AN399" i="4"/>
  <c r="AN400" i="4"/>
  <c r="AN401" i="4"/>
  <c r="AN402" i="4"/>
  <c r="AN403" i="4"/>
  <c r="AN404" i="4"/>
  <c r="AN405" i="4"/>
  <c r="AN406" i="4"/>
  <c r="AN407" i="4"/>
  <c r="AN408" i="4"/>
  <c r="AN409" i="4"/>
  <c r="AN410" i="4"/>
  <c r="AN411" i="4"/>
  <c r="AN412" i="4"/>
  <c r="AN413" i="4"/>
  <c r="AN414" i="4"/>
  <c r="AN415" i="4"/>
  <c r="AN416" i="4"/>
  <c r="AN417" i="4"/>
  <c r="AN418" i="4"/>
  <c r="AN419" i="4"/>
  <c r="AN420" i="4"/>
  <c r="AN421" i="4"/>
  <c r="AN422" i="4"/>
  <c r="AN423" i="4"/>
  <c r="AN424" i="4"/>
  <c r="AN425" i="4"/>
  <c r="AN426" i="4"/>
  <c r="AN427" i="4"/>
  <c r="AN428" i="4"/>
  <c r="AN429" i="4"/>
  <c r="AN430" i="4"/>
  <c r="AN431" i="4"/>
  <c r="AN432" i="4"/>
  <c r="AN433" i="4"/>
  <c r="AN434" i="4"/>
  <c r="AN435" i="4"/>
  <c r="AN436" i="4"/>
  <c r="AN437" i="4"/>
  <c r="AN438" i="4"/>
  <c r="AN439" i="4"/>
  <c r="AN440" i="4"/>
  <c r="AN441" i="4"/>
  <c r="AN442" i="4"/>
  <c r="AN443" i="4"/>
  <c r="AN444" i="4"/>
  <c r="AN445" i="4"/>
  <c r="AN446" i="4"/>
  <c r="AN447" i="4"/>
  <c r="AN448" i="4"/>
  <c r="AN449" i="4"/>
  <c r="AN450" i="4"/>
  <c r="AN451" i="4"/>
  <c r="AN452" i="4"/>
  <c r="AN453" i="4"/>
  <c r="AN454" i="4"/>
  <c r="AN455" i="4"/>
  <c r="AN456" i="4"/>
  <c r="AN457" i="4"/>
  <c r="AN458" i="4"/>
  <c r="AN459" i="4"/>
  <c r="AN460" i="4"/>
  <c r="AN461" i="4"/>
  <c r="AN462" i="4"/>
  <c r="AN463" i="4"/>
  <c r="AN464" i="4"/>
  <c r="AN465" i="4"/>
  <c r="AN466" i="4"/>
  <c r="AN467" i="4"/>
  <c r="AN468" i="4"/>
  <c r="AN469" i="4"/>
  <c r="AN470" i="4"/>
  <c r="AN471" i="4"/>
  <c r="AN472" i="4"/>
  <c r="AN473" i="4"/>
  <c r="AN474" i="4"/>
  <c r="AN475" i="4"/>
  <c r="AN476" i="4"/>
  <c r="AN477" i="4"/>
  <c r="AN478" i="4"/>
  <c r="AN479" i="4"/>
  <c r="AN480" i="4"/>
  <c r="AN481" i="4"/>
  <c r="AN482" i="4"/>
  <c r="AN483" i="4"/>
  <c r="AN484" i="4"/>
  <c r="AN485" i="4"/>
  <c r="AN486" i="4"/>
  <c r="AN487" i="4"/>
  <c r="AN488" i="4"/>
  <c r="AN489" i="4"/>
  <c r="AN490" i="4"/>
  <c r="AN491" i="4"/>
  <c r="AN492" i="4"/>
  <c r="AN493" i="4"/>
  <c r="AN494" i="4"/>
  <c r="AN495" i="4"/>
  <c r="AN496" i="4"/>
  <c r="AN497" i="4"/>
  <c r="AN498" i="4"/>
  <c r="AN499" i="4"/>
  <c r="AN500" i="4"/>
  <c r="AN501" i="4"/>
  <c r="AN502" i="4"/>
  <c r="AN503" i="4"/>
  <c r="AN504" i="4"/>
  <c r="AN505" i="4"/>
  <c r="AN506" i="4"/>
  <c r="AN507" i="4"/>
  <c r="AN508" i="4"/>
  <c r="AN509" i="4"/>
  <c r="AN510" i="4"/>
  <c r="AN511" i="4"/>
  <c r="AN512" i="4"/>
  <c r="AN513" i="4"/>
  <c r="AN514" i="4"/>
  <c r="AN515" i="4"/>
  <c r="AN516" i="4"/>
  <c r="AN517" i="4"/>
  <c r="AN518" i="4"/>
  <c r="AN519" i="4"/>
  <c r="AN520" i="4"/>
  <c r="AN521" i="4"/>
  <c r="AN522" i="4"/>
  <c r="AN523" i="4"/>
  <c r="AN524" i="4"/>
  <c r="AN525" i="4"/>
  <c r="AN526" i="4"/>
  <c r="AN527" i="4"/>
  <c r="AN528" i="4"/>
  <c r="AN529" i="4"/>
  <c r="AN530" i="4"/>
  <c r="AN531" i="4"/>
  <c r="AN532" i="4"/>
  <c r="AN533" i="4"/>
  <c r="AN534" i="4"/>
  <c r="AN535" i="4"/>
  <c r="AN536" i="4"/>
  <c r="AN537" i="4"/>
  <c r="AN538" i="4"/>
  <c r="AN539" i="4"/>
  <c r="AN540" i="4"/>
  <c r="AN541" i="4"/>
  <c r="AN542" i="4"/>
  <c r="AN543" i="4"/>
  <c r="AN544" i="4"/>
  <c r="AN545" i="4"/>
  <c r="AN546" i="4"/>
  <c r="AN547" i="4"/>
  <c r="AN548" i="4"/>
  <c r="AN549" i="4"/>
  <c r="AN550" i="4"/>
  <c r="AN551" i="4"/>
  <c r="AN552" i="4"/>
  <c r="AN553" i="4"/>
  <c r="AN554" i="4"/>
  <c r="AN555" i="4"/>
  <c r="AN556" i="4"/>
  <c r="AN557" i="4"/>
  <c r="AN558" i="4"/>
  <c r="AN559" i="4"/>
  <c r="AN560" i="4"/>
  <c r="AN561" i="4"/>
  <c r="AN562" i="4"/>
  <c r="AN563" i="4"/>
  <c r="AN564" i="4"/>
  <c r="AN565" i="4"/>
  <c r="AN566" i="4"/>
  <c r="AN567" i="4"/>
  <c r="AN568" i="4"/>
  <c r="AN569" i="4"/>
  <c r="AN570" i="4"/>
  <c r="AN571" i="4"/>
  <c r="AN572" i="4"/>
  <c r="AN573" i="4"/>
  <c r="AN574" i="4"/>
  <c r="AN575" i="4"/>
  <c r="AN576" i="4"/>
  <c r="AN577" i="4"/>
  <c r="AN578" i="4"/>
  <c r="AN579" i="4"/>
  <c r="AN580" i="4"/>
  <c r="AN581" i="4"/>
  <c r="AN582" i="4"/>
  <c r="AN583" i="4"/>
  <c r="AN584" i="4"/>
  <c r="AN585" i="4"/>
  <c r="AN586" i="4"/>
  <c r="AN587" i="4"/>
  <c r="AN588" i="4"/>
  <c r="AN589" i="4"/>
  <c r="AN590" i="4"/>
  <c r="AN591" i="4"/>
  <c r="AN592" i="4"/>
  <c r="AN593" i="4"/>
  <c r="AN594" i="4"/>
  <c r="AN595" i="4"/>
  <c r="AN596" i="4"/>
  <c r="AN597" i="4"/>
  <c r="AN598" i="4"/>
  <c r="AN599" i="4"/>
  <c r="AN600" i="4"/>
  <c r="AN601" i="4"/>
  <c r="AN602" i="4"/>
  <c r="AN603" i="4"/>
  <c r="AN604" i="4"/>
  <c r="AN605" i="4"/>
  <c r="AN606" i="4"/>
  <c r="AN607" i="4"/>
  <c r="AN608" i="4"/>
  <c r="AN609" i="4"/>
  <c r="AN610" i="4"/>
  <c r="AN611" i="4"/>
  <c r="AN612" i="4"/>
  <c r="AN613" i="4"/>
  <c r="AN614" i="4"/>
  <c r="AN615" i="4"/>
  <c r="AN616" i="4"/>
  <c r="AN617" i="4"/>
  <c r="AN618" i="4"/>
  <c r="AN619" i="4"/>
  <c r="AN620" i="4"/>
  <c r="AN621" i="4"/>
  <c r="AN622" i="4"/>
  <c r="AN623" i="4"/>
  <c r="AN624" i="4"/>
  <c r="AN625" i="4"/>
  <c r="AN626" i="4"/>
  <c r="AN627" i="4"/>
  <c r="AN628" i="4"/>
  <c r="AN629" i="4"/>
  <c r="AN630" i="4"/>
  <c r="AN631" i="4"/>
  <c r="AN632" i="4"/>
  <c r="AN633" i="4"/>
  <c r="AN634" i="4"/>
  <c r="AN635" i="4"/>
  <c r="AN636" i="4"/>
  <c r="AN637" i="4"/>
  <c r="AN638" i="4"/>
  <c r="AN639" i="4"/>
  <c r="AN640" i="4"/>
  <c r="AN641" i="4"/>
  <c r="AN642" i="4"/>
  <c r="AN643" i="4"/>
  <c r="AN644" i="4"/>
  <c r="AN645" i="4"/>
  <c r="AN646" i="4"/>
  <c r="AN647" i="4"/>
  <c r="AN648" i="4"/>
  <c r="AN649" i="4"/>
  <c r="AN650" i="4"/>
  <c r="AN651" i="4"/>
  <c r="AN652" i="4"/>
  <c r="AN653" i="4"/>
  <c r="AN654" i="4"/>
  <c r="AN655" i="4"/>
  <c r="AN656" i="4"/>
  <c r="AN657" i="4"/>
  <c r="AN658" i="4"/>
  <c r="AN659" i="4"/>
  <c r="AN660" i="4"/>
  <c r="AN661" i="4"/>
  <c r="AN662" i="4"/>
  <c r="AN663" i="4"/>
  <c r="AN664" i="4"/>
  <c r="AN665" i="4"/>
  <c r="AN666" i="4"/>
  <c r="AN667" i="4"/>
  <c r="AN668" i="4"/>
  <c r="AN669" i="4"/>
  <c r="AN670" i="4"/>
  <c r="AN671" i="4"/>
  <c r="AN672" i="4"/>
  <c r="AN673" i="4"/>
  <c r="AN674" i="4"/>
  <c r="AN675" i="4"/>
  <c r="AN676" i="4"/>
  <c r="AN677" i="4"/>
  <c r="AN678" i="4"/>
  <c r="AN679" i="4"/>
  <c r="AN680" i="4"/>
  <c r="AN681" i="4"/>
  <c r="AN682" i="4"/>
  <c r="AN683" i="4"/>
  <c r="AN684" i="4"/>
  <c r="AN685" i="4"/>
  <c r="AN686" i="4"/>
  <c r="AN687" i="4"/>
  <c r="AN688" i="4"/>
  <c r="AN689" i="4"/>
  <c r="AN690" i="4"/>
  <c r="AN691" i="4"/>
  <c r="AN692" i="4"/>
  <c r="AN693" i="4"/>
  <c r="AN694" i="4"/>
  <c r="AN695" i="4"/>
  <c r="AN696" i="4"/>
  <c r="AN697" i="4"/>
  <c r="AN698" i="4"/>
  <c r="AN699" i="4"/>
  <c r="AN700" i="4"/>
  <c r="AN701" i="4"/>
  <c r="AN702" i="4"/>
  <c r="AN703" i="4"/>
  <c r="AN704" i="4"/>
  <c r="AN705" i="4"/>
  <c r="AN706" i="4"/>
  <c r="AN707" i="4"/>
  <c r="AN708" i="4"/>
  <c r="AN709" i="4"/>
  <c r="AN710" i="4"/>
  <c r="AN711" i="4"/>
  <c r="AN712" i="4"/>
  <c r="AN713" i="4"/>
  <c r="AN714" i="4"/>
  <c r="AN715" i="4"/>
  <c r="AN716" i="4"/>
  <c r="AN717" i="4"/>
  <c r="AN718" i="4"/>
  <c r="AN719" i="4"/>
  <c r="AN720" i="4"/>
  <c r="AN721" i="4"/>
  <c r="AN722" i="4"/>
  <c r="AN723" i="4"/>
  <c r="AN724" i="4"/>
  <c r="AN725" i="4"/>
  <c r="AN726" i="4"/>
  <c r="AN727" i="4"/>
  <c r="AN728" i="4"/>
  <c r="AN729" i="4"/>
  <c r="AN730" i="4"/>
  <c r="AN731" i="4"/>
  <c r="AN732" i="4"/>
  <c r="AN733" i="4"/>
  <c r="AN734" i="4"/>
  <c r="AN735" i="4"/>
  <c r="AN736" i="4"/>
  <c r="AN737" i="4"/>
  <c r="AN738" i="4"/>
  <c r="AN739" i="4"/>
  <c r="AN740" i="4"/>
  <c r="AN741" i="4"/>
  <c r="AN742" i="4"/>
  <c r="AN743" i="4"/>
  <c r="AN744" i="4"/>
  <c r="AN745" i="4"/>
  <c r="AN746" i="4"/>
  <c r="AN747" i="4"/>
  <c r="AN748" i="4"/>
  <c r="AN749" i="4"/>
  <c r="AN750" i="4"/>
  <c r="AN751" i="4"/>
  <c r="AN752" i="4"/>
  <c r="AN753" i="4"/>
  <c r="AN754" i="4"/>
  <c r="AN755" i="4"/>
  <c r="AN756" i="4"/>
  <c r="AN757" i="4"/>
  <c r="AN758" i="4"/>
  <c r="AN759" i="4"/>
  <c r="AN760" i="4"/>
  <c r="AN761" i="4"/>
  <c r="AN762" i="4"/>
  <c r="AN763" i="4"/>
  <c r="AN764" i="4"/>
  <c r="AN765" i="4"/>
  <c r="AN766" i="4"/>
  <c r="AN767" i="4"/>
  <c r="AN768" i="4"/>
  <c r="AN769" i="4"/>
  <c r="AN770" i="4"/>
  <c r="AN771" i="4"/>
  <c r="AN772" i="4"/>
  <c r="AN773" i="4"/>
  <c r="AN774" i="4"/>
  <c r="AN775" i="4"/>
  <c r="AN776" i="4"/>
  <c r="AN777" i="4"/>
  <c r="AN778" i="4"/>
  <c r="AN779" i="4"/>
  <c r="AN780" i="4"/>
  <c r="AN781" i="4"/>
  <c r="AN782" i="4"/>
  <c r="AN783" i="4"/>
  <c r="AN784" i="4"/>
  <c r="AN785" i="4"/>
  <c r="AN786" i="4"/>
  <c r="AN787" i="4"/>
  <c r="AN788" i="4"/>
  <c r="AN789" i="4"/>
  <c r="AN790" i="4"/>
  <c r="AN791" i="4"/>
  <c r="AN792" i="4"/>
  <c r="AN793" i="4"/>
  <c r="AN794" i="4"/>
  <c r="AN795" i="4"/>
  <c r="AN796" i="4"/>
  <c r="AN797" i="4"/>
  <c r="AN798" i="4"/>
  <c r="AN799" i="4"/>
  <c r="AN800" i="4"/>
  <c r="AN801" i="4"/>
  <c r="AN802" i="4"/>
  <c r="AN803" i="4"/>
  <c r="AN804" i="4"/>
  <c r="AN805" i="4"/>
  <c r="AN806" i="4"/>
  <c r="AN807" i="4"/>
  <c r="AN808" i="4"/>
  <c r="AN809" i="4"/>
  <c r="AN810" i="4"/>
  <c r="AN811" i="4"/>
  <c r="AN812" i="4"/>
  <c r="AN813" i="4"/>
  <c r="AN814" i="4"/>
  <c r="AN815" i="4"/>
  <c r="AN816" i="4"/>
  <c r="AN817" i="4"/>
  <c r="AN818" i="4"/>
  <c r="AN819" i="4"/>
  <c r="AN820" i="4"/>
  <c r="AN821" i="4"/>
  <c r="AN822" i="4"/>
  <c r="AN823" i="4"/>
  <c r="AN824" i="4"/>
  <c r="AN825" i="4"/>
  <c r="AN826" i="4"/>
  <c r="AN827" i="4"/>
  <c r="AN828" i="4"/>
  <c r="AN829" i="4"/>
  <c r="AN830" i="4"/>
  <c r="AN831" i="4"/>
  <c r="AN832" i="4"/>
  <c r="AN833" i="4"/>
  <c r="AN834" i="4"/>
  <c r="AN835" i="4"/>
  <c r="AN836" i="4"/>
  <c r="AN837" i="4"/>
  <c r="AN838" i="4"/>
  <c r="AN839" i="4"/>
  <c r="AN840" i="4"/>
  <c r="AN841" i="4"/>
  <c r="AN842" i="4"/>
  <c r="AN843" i="4"/>
  <c r="AN844" i="4"/>
  <c r="AN845" i="4"/>
  <c r="AN846" i="4"/>
  <c r="AN847" i="4"/>
  <c r="AN848" i="4"/>
  <c r="AN849" i="4"/>
  <c r="AN850" i="4"/>
  <c r="AN851" i="4"/>
  <c r="AN852" i="4"/>
  <c r="AN853" i="4"/>
  <c r="AN854" i="4"/>
  <c r="AN855" i="4"/>
  <c r="AN856" i="4"/>
  <c r="AN857" i="4"/>
  <c r="AN858" i="4"/>
  <c r="AN859" i="4"/>
  <c r="AN860" i="4"/>
  <c r="AN861" i="4"/>
  <c r="AN862" i="4"/>
  <c r="AN863" i="4"/>
  <c r="AN864" i="4"/>
  <c r="AN865" i="4"/>
  <c r="AN866" i="4"/>
  <c r="AN867" i="4"/>
  <c r="AN868" i="4"/>
  <c r="AN869" i="4"/>
  <c r="AN870" i="4"/>
  <c r="AN871" i="4"/>
  <c r="AN872" i="4"/>
  <c r="AN873" i="4"/>
  <c r="AN874" i="4"/>
  <c r="AN875" i="4"/>
  <c r="AN876" i="4"/>
  <c r="AN877" i="4"/>
  <c r="AN878" i="4"/>
  <c r="AN879" i="4"/>
  <c r="AN880" i="4"/>
  <c r="AN881" i="4"/>
  <c r="AN882" i="4"/>
  <c r="AN883" i="4"/>
  <c r="AN884" i="4"/>
  <c r="AN885" i="4"/>
  <c r="AN886" i="4"/>
  <c r="AN887" i="4"/>
  <c r="AN888" i="4"/>
  <c r="AN889" i="4"/>
  <c r="AN890" i="4"/>
  <c r="AN891" i="4"/>
  <c r="AN892" i="4"/>
  <c r="AN893" i="4"/>
  <c r="AN894" i="4"/>
  <c r="AN895" i="4"/>
  <c r="AN896" i="4"/>
  <c r="AN897" i="4"/>
  <c r="AN898" i="4"/>
  <c r="AN899" i="4"/>
  <c r="AN900" i="4"/>
  <c r="AN901" i="4"/>
  <c r="AN902" i="4"/>
  <c r="AN903" i="4"/>
  <c r="AN904" i="4"/>
  <c r="AN905" i="4"/>
  <c r="AN906" i="4"/>
  <c r="AN907" i="4"/>
  <c r="AN908" i="4"/>
  <c r="AN909" i="4"/>
  <c r="AN910" i="4"/>
  <c r="AN911" i="4"/>
  <c r="AN912" i="4"/>
  <c r="AN913" i="4"/>
  <c r="AN914" i="4"/>
  <c r="AN915" i="4"/>
  <c r="AN916" i="4"/>
  <c r="AN917" i="4"/>
  <c r="AN918" i="4"/>
  <c r="AN919" i="4"/>
  <c r="AN920" i="4"/>
  <c r="AN921" i="4"/>
  <c r="AN922" i="4"/>
  <c r="AN923" i="4"/>
  <c r="AN924" i="4"/>
  <c r="AN925" i="4"/>
  <c r="AN926" i="4"/>
  <c r="AN927" i="4"/>
  <c r="AN928" i="4"/>
  <c r="AN929" i="4"/>
  <c r="AN930" i="4"/>
  <c r="AN931" i="4"/>
  <c r="AN932" i="4"/>
  <c r="AN933" i="4"/>
  <c r="AN934" i="4"/>
  <c r="AN935" i="4"/>
  <c r="AN936" i="4"/>
  <c r="AN937" i="4"/>
  <c r="AN938" i="4"/>
  <c r="AN939" i="4"/>
  <c r="AN940" i="4"/>
  <c r="AN941" i="4"/>
  <c r="AN942" i="4"/>
  <c r="AN943" i="4"/>
  <c r="AN944" i="4"/>
  <c r="AN945" i="4"/>
  <c r="AN946" i="4"/>
  <c r="AN947" i="4"/>
  <c r="AN948" i="4"/>
  <c r="AN949" i="4"/>
  <c r="AN950" i="4"/>
  <c r="AN951" i="4"/>
  <c r="AN952" i="4"/>
  <c r="AN953" i="4"/>
  <c r="AN954" i="4"/>
  <c r="AN955" i="4"/>
  <c r="AN956" i="4"/>
  <c r="AN957" i="4"/>
  <c r="AN958" i="4"/>
  <c r="AN959" i="4"/>
  <c r="AN960" i="4"/>
  <c r="AN961" i="4"/>
  <c r="AN962" i="4"/>
  <c r="AN963" i="4"/>
  <c r="AN964" i="4"/>
  <c r="AN965" i="4"/>
  <c r="AN966" i="4"/>
  <c r="AN967" i="4"/>
  <c r="AN968" i="4"/>
  <c r="AN969" i="4"/>
  <c r="AN970" i="4"/>
  <c r="AN971" i="4"/>
  <c r="AN972" i="4"/>
  <c r="AN973" i="4"/>
  <c r="AN974" i="4"/>
  <c r="AN975" i="4"/>
  <c r="AN976" i="4"/>
  <c r="AN977" i="4"/>
  <c r="AN978" i="4"/>
  <c r="AN979" i="4"/>
  <c r="AN980" i="4"/>
  <c r="AN981" i="4"/>
  <c r="AN982" i="4"/>
  <c r="AN983" i="4"/>
  <c r="AN984" i="4"/>
  <c r="AN985" i="4"/>
  <c r="AN986" i="4"/>
  <c r="AN987" i="4"/>
  <c r="AN988" i="4"/>
  <c r="AN989" i="4"/>
  <c r="AN990" i="4"/>
  <c r="AN991" i="4"/>
  <c r="AN992" i="4"/>
  <c r="AN993" i="4"/>
  <c r="AN994" i="4"/>
  <c r="AN995" i="4"/>
  <c r="AN996" i="4"/>
  <c r="AN997" i="4"/>
  <c r="AN998" i="4"/>
  <c r="AN999" i="4"/>
  <c r="AN1000" i="4"/>
  <c r="AN1001" i="4"/>
  <c r="AN1002" i="4"/>
  <c r="AN1003" i="4"/>
  <c r="AN1004" i="4"/>
  <c r="AN1005" i="4"/>
  <c r="AN1006" i="4"/>
  <c r="AN1007" i="4"/>
  <c r="AN1008" i="4"/>
  <c r="AN1009" i="4"/>
  <c r="AN1010" i="4"/>
  <c r="AN1011" i="4"/>
  <c r="AN1012" i="4"/>
  <c r="AN1013" i="4"/>
  <c r="AN1014" i="4"/>
  <c r="AN1015" i="4"/>
  <c r="AN1016" i="4"/>
  <c r="AN1017" i="4"/>
  <c r="AN1018" i="4"/>
  <c r="AN1019" i="4"/>
  <c r="AN1020" i="4"/>
  <c r="AN1021" i="4"/>
  <c r="AN1022" i="4"/>
  <c r="AN1023" i="4"/>
  <c r="AN1024" i="4"/>
  <c r="AN1025" i="4"/>
  <c r="AN1026" i="4"/>
  <c r="AN1027" i="4"/>
  <c r="AN1028" i="4"/>
  <c r="AN1029" i="4"/>
  <c r="AN1030" i="4"/>
  <c r="AN1031" i="4"/>
  <c r="AN1032" i="4"/>
  <c r="AN1033" i="4"/>
  <c r="AN1034" i="4"/>
  <c r="AN1035" i="4"/>
  <c r="AN1036" i="4"/>
  <c r="AN1037" i="4"/>
  <c r="AN1038" i="4"/>
  <c r="AN1039" i="4"/>
  <c r="AN1040" i="4"/>
  <c r="AN1041" i="4"/>
  <c r="AN1042" i="4"/>
  <c r="AN1043" i="4"/>
  <c r="AN1044" i="4"/>
  <c r="AN1045" i="4"/>
  <c r="AN1046" i="4"/>
  <c r="AN1047" i="4"/>
  <c r="AN1048" i="4"/>
  <c r="AN1049" i="4"/>
  <c r="AN1050" i="4"/>
  <c r="AN1051" i="4"/>
  <c r="AN1052" i="4"/>
  <c r="AN1053" i="4"/>
  <c r="AN1054" i="4"/>
  <c r="AN1055" i="4"/>
  <c r="AN1056" i="4"/>
  <c r="AN1057" i="4"/>
  <c r="AN1058" i="4"/>
  <c r="AN1059" i="4"/>
  <c r="AN1060" i="4"/>
  <c r="AN1061" i="4"/>
  <c r="AN1062" i="4"/>
  <c r="AN1063" i="4"/>
  <c r="AN1064" i="4"/>
  <c r="AN1065" i="4"/>
  <c r="AN1066" i="4"/>
  <c r="AN1067" i="4"/>
  <c r="AN1068" i="4"/>
  <c r="AN1069" i="4"/>
  <c r="AN1070" i="4"/>
  <c r="AN1071" i="4"/>
  <c r="AN1072" i="4"/>
  <c r="AN1073" i="4"/>
  <c r="AN1074" i="4"/>
  <c r="AN1075" i="4"/>
  <c r="AN1076" i="4"/>
  <c r="AN1077" i="4"/>
  <c r="AN1078" i="4"/>
  <c r="AN1079" i="4"/>
  <c r="AN1080" i="4"/>
  <c r="AN1081" i="4"/>
  <c r="AN1082" i="4"/>
  <c r="AN1083" i="4"/>
  <c r="AN1084" i="4"/>
  <c r="AN1085" i="4"/>
  <c r="AN1086" i="4"/>
  <c r="AN1087" i="4"/>
  <c r="AN1088" i="4"/>
  <c r="AN1089" i="4"/>
  <c r="AN1090" i="4"/>
  <c r="AN1091" i="4"/>
  <c r="AN1092" i="4"/>
  <c r="AN1093" i="4"/>
  <c r="AN1094" i="4"/>
  <c r="AN1095" i="4"/>
  <c r="AN1096" i="4"/>
  <c r="AN1097" i="4"/>
  <c r="AN1098" i="4"/>
  <c r="AN1099" i="4"/>
  <c r="AN1100" i="4"/>
  <c r="AN1101" i="4"/>
  <c r="AN1102" i="4"/>
  <c r="AN1103" i="4"/>
  <c r="AN1104" i="4"/>
  <c r="AN1105" i="4"/>
  <c r="AN1106" i="4"/>
  <c r="AN1107" i="4"/>
  <c r="AN1108" i="4"/>
  <c r="AN1109" i="4"/>
  <c r="AN1110" i="4"/>
  <c r="AN1111" i="4"/>
  <c r="AN1112" i="4"/>
  <c r="AN1113" i="4"/>
  <c r="AN1114" i="4"/>
  <c r="AN1115" i="4"/>
  <c r="AN1116" i="4"/>
  <c r="AN1117" i="4"/>
  <c r="AN1118" i="4"/>
  <c r="AN1119" i="4"/>
  <c r="AN1120" i="4"/>
  <c r="AN1121" i="4"/>
  <c r="AN1122" i="4"/>
  <c r="AN1123" i="4"/>
  <c r="AN1124" i="4"/>
  <c r="AN1125" i="4"/>
  <c r="AN1126" i="4"/>
  <c r="AN1127" i="4"/>
  <c r="AN1128" i="4"/>
  <c r="AN1129" i="4"/>
  <c r="AN1130" i="4"/>
  <c r="AN1131" i="4"/>
  <c r="AN1132" i="4"/>
  <c r="AN1133" i="4"/>
  <c r="AN1134" i="4"/>
  <c r="AN1135" i="4"/>
  <c r="AN1136" i="4"/>
  <c r="AN1137" i="4"/>
  <c r="AN1138" i="4"/>
  <c r="AN1139" i="4"/>
  <c r="AN1140" i="4"/>
  <c r="AN1141" i="4"/>
  <c r="AN1142" i="4"/>
  <c r="AN1143" i="4"/>
  <c r="AN1144" i="4"/>
  <c r="AN1145" i="4"/>
  <c r="AN1146" i="4"/>
  <c r="AN1147" i="4"/>
  <c r="AN1148" i="4"/>
  <c r="AN1149" i="4"/>
  <c r="AN1150" i="4"/>
  <c r="AN1151" i="4"/>
  <c r="AN1152" i="4"/>
  <c r="AN1153" i="4"/>
  <c r="AN1154" i="4"/>
  <c r="AN1155" i="4"/>
  <c r="AN1156" i="4"/>
  <c r="AN1157" i="4"/>
  <c r="AN1158" i="4"/>
  <c r="AN1159" i="4"/>
  <c r="AN1160" i="4"/>
  <c r="AN1161" i="4"/>
  <c r="AN1162" i="4"/>
  <c r="AN1163" i="4"/>
  <c r="AN1164" i="4"/>
  <c r="AN1165" i="4"/>
  <c r="AN1166" i="4"/>
  <c r="AN1167" i="4"/>
  <c r="AN1168" i="4"/>
  <c r="AN1169" i="4"/>
  <c r="AN1170" i="4"/>
  <c r="AN1171" i="4"/>
  <c r="AN1172" i="4"/>
  <c r="AN1173" i="4"/>
  <c r="AN1174" i="4"/>
  <c r="AN1175" i="4"/>
  <c r="AN1176" i="4"/>
  <c r="AN1177" i="4"/>
  <c r="AN1178" i="4"/>
  <c r="AN1179" i="4"/>
  <c r="AN1180" i="4"/>
  <c r="AN1181" i="4"/>
  <c r="AN1182" i="4"/>
  <c r="AN1183" i="4"/>
  <c r="AN1184" i="4"/>
  <c r="AN1185" i="4"/>
  <c r="AN1186" i="4"/>
  <c r="AN1187" i="4"/>
  <c r="AN1188" i="4"/>
  <c r="AN1189" i="4"/>
  <c r="AN1190" i="4"/>
  <c r="AN1191" i="4"/>
  <c r="AN1192" i="4"/>
  <c r="AN1193" i="4"/>
  <c r="AN1194" i="4"/>
  <c r="AN1195" i="4"/>
  <c r="AN1196" i="4"/>
  <c r="AN1197" i="4"/>
  <c r="AN1198" i="4"/>
  <c r="AN1199" i="4"/>
  <c r="AN1200" i="4"/>
  <c r="AN1201" i="4"/>
  <c r="AN1202" i="4"/>
  <c r="AN1203" i="4"/>
  <c r="AN1204" i="4"/>
  <c r="AN1205" i="4"/>
  <c r="AN1206" i="4"/>
  <c r="AN1207" i="4"/>
  <c r="AN1208" i="4"/>
  <c r="AN1209" i="4"/>
  <c r="AN1210" i="4"/>
  <c r="AN1211" i="4"/>
  <c r="AN1212" i="4"/>
  <c r="AN1213" i="4"/>
  <c r="AN1214" i="4"/>
  <c r="AN1215" i="4"/>
  <c r="AN1216" i="4"/>
  <c r="AN1217" i="4"/>
  <c r="AN1218" i="4"/>
  <c r="AN1219" i="4"/>
  <c r="AN1220" i="4"/>
  <c r="AN1221" i="4"/>
  <c r="AN1222" i="4"/>
  <c r="AN1223" i="4"/>
  <c r="AN1224" i="4"/>
  <c r="AN1225" i="4"/>
  <c r="AN1226" i="4"/>
  <c r="AN1227" i="4"/>
  <c r="AN1228" i="4"/>
  <c r="AN1229" i="4"/>
  <c r="AN1230" i="4"/>
  <c r="AN1231" i="4"/>
  <c r="AN1232" i="4"/>
  <c r="AN1233" i="4"/>
  <c r="AN1234" i="4"/>
  <c r="AN1235" i="4"/>
  <c r="AN1236" i="4"/>
  <c r="AN1237" i="4"/>
  <c r="AN1238" i="4"/>
  <c r="AN1239" i="4"/>
  <c r="AN1240" i="4"/>
  <c r="AN1241" i="4"/>
  <c r="AN1242" i="4"/>
  <c r="AN1243" i="4"/>
  <c r="AN1244" i="4"/>
  <c r="AN1245" i="4"/>
  <c r="AN1246" i="4"/>
  <c r="AN1247" i="4"/>
  <c r="AN1248" i="4"/>
  <c r="AN1249" i="4"/>
  <c r="AN1250" i="4"/>
  <c r="AN1251" i="4"/>
  <c r="AN1252" i="4"/>
  <c r="AN1253" i="4"/>
  <c r="AN1254" i="4"/>
  <c r="AN1255" i="4"/>
  <c r="AN1256" i="4"/>
  <c r="AN1257" i="4"/>
  <c r="AN1258" i="4"/>
  <c r="AN1259" i="4"/>
  <c r="AN1260" i="4"/>
  <c r="AN1261" i="4"/>
  <c r="AN1262" i="4"/>
  <c r="AN1263" i="4"/>
  <c r="AN1264" i="4"/>
  <c r="AN1265" i="4"/>
  <c r="AN1266" i="4"/>
  <c r="AN1267" i="4"/>
  <c r="AN1268" i="4"/>
  <c r="AN1269" i="4"/>
  <c r="AN1270" i="4"/>
  <c r="AN1271" i="4"/>
  <c r="AN1272" i="4"/>
  <c r="AN1273" i="4"/>
  <c r="AN1274" i="4"/>
  <c r="AN1275" i="4"/>
  <c r="AN1276" i="4"/>
  <c r="AN1277" i="4"/>
  <c r="AN1278" i="4"/>
  <c r="AN1279" i="4"/>
  <c r="AN1280" i="4"/>
  <c r="AN1281" i="4"/>
  <c r="AN1282" i="4"/>
  <c r="AN1283" i="4"/>
  <c r="AN1284" i="4"/>
  <c r="AN1285" i="4"/>
  <c r="AN1286" i="4"/>
  <c r="AN1287" i="4"/>
  <c r="AN1288" i="4"/>
  <c r="AN1289" i="4"/>
  <c r="AN1290" i="4"/>
  <c r="AN1291" i="4"/>
  <c r="AN1292" i="4"/>
  <c r="AN1293" i="4"/>
  <c r="AN1294" i="4"/>
  <c r="AN1295" i="4"/>
  <c r="AN1296" i="4"/>
  <c r="AN1297" i="4"/>
  <c r="AN1298" i="4"/>
  <c r="AN1299" i="4"/>
  <c r="AN1300" i="4"/>
  <c r="AN1301" i="4"/>
  <c r="AN1302" i="4"/>
  <c r="AN1303" i="4"/>
  <c r="AN1304" i="4"/>
  <c r="AN1305" i="4"/>
  <c r="AN1306" i="4"/>
  <c r="AN1307" i="4"/>
  <c r="AN1308" i="4"/>
  <c r="AN1309" i="4"/>
  <c r="AN1310" i="4"/>
  <c r="AN1311" i="4"/>
  <c r="AN1312" i="4"/>
  <c r="AN1313" i="4"/>
  <c r="AN1314" i="4"/>
  <c r="AN1315" i="4"/>
  <c r="AN1316" i="4"/>
  <c r="AN1317" i="4"/>
  <c r="AN1318" i="4"/>
  <c r="AN1319" i="4"/>
  <c r="AN1320" i="4"/>
  <c r="AN1321" i="4"/>
  <c r="AN1322" i="4"/>
  <c r="AN1323" i="4"/>
  <c r="AN1324" i="4"/>
  <c r="AN1325" i="4"/>
  <c r="AN1326" i="4"/>
  <c r="AN1327" i="4"/>
  <c r="AN1328" i="4"/>
  <c r="AN1329" i="4"/>
  <c r="AN1330" i="4"/>
  <c r="AN1331" i="4"/>
  <c r="AN1332" i="4"/>
  <c r="AN1333" i="4"/>
  <c r="AN1334" i="4"/>
  <c r="AN1335" i="4"/>
  <c r="AN1336" i="4"/>
  <c r="AN1337" i="4"/>
  <c r="AN1338" i="4"/>
  <c r="AN1339" i="4"/>
  <c r="AN1340" i="4"/>
  <c r="AN1341" i="4"/>
  <c r="AN1342" i="4"/>
  <c r="AN1343" i="4"/>
  <c r="AN1344" i="4"/>
  <c r="AN1345" i="4"/>
  <c r="AN1346" i="4"/>
  <c r="AN1347" i="4"/>
  <c r="AN1348" i="4"/>
  <c r="AN1349" i="4"/>
  <c r="AN1350" i="4"/>
  <c r="AN1351" i="4"/>
  <c r="AN1352" i="4"/>
  <c r="AN1353" i="4"/>
  <c r="AN1354" i="4"/>
  <c r="AN1355" i="4"/>
  <c r="AN1356" i="4"/>
  <c r="AN1357" i="4"/>
  <c r="AN1358" i="4"/>
  <c r="AN1359" i="4"/>
  <c r="AN1360" i="4"/>
  <c r="AN1361" i="4"/>
  <c r="AN1362" i="4"/>
  <c r="AN1363" i="4"/>
  <c r="AN1364" i="4"/>
  <c r="AN1365" i="4"/>
  <c r="AN1366" i="4"/>
  <c r="AN1367" i="4"/>
  <c r="AN1368" i="4"/>
  <c r="AN1369" i="4"/>
  <c r="AN1370" i="4"/>
  <c r="AN1371" i="4"/>
  <c r="AN1372" i="4"/>
  <c r="AN1373" i="4"/>
  <c r="AN1374" i="4"/>
  <c r="AN1375" i="4"/>
  <c r="AN1376" i="4"/>
  <c r="AN1377" i="4"/>
  <c r="AN1378" i="4"/>
  <c r="AN1379" i="4"/>
  <c r="AN1380" i="4"/>
  <c r="AN1381" i="4"/>
  <c r="AN1382" i="4"/>
  <c r="AN1383" i="4"/>
  <c r="AN1384" i="4"/>
  <c r="AN1385" i="4"/>
  <c r="AN1386" i="4"/>
  <c r="AN1387" i="4"/>
  <c r="AN1388" i="4"/>
  <c r="AN1389" i="4"/>
  <c r="AN1390" i="4"/>
  <c r="AN1391" i="4"/>
  <c r="AN1392" i="4"/>
  <c r="AN1393" i="4"/>
  <c r="AN1394" i="4"/>
  <c r="AN1395" i="4"/>
  <c r="AN1396" i="4"/>
  <c r="AN1397" i="4"/>
  <c r="AN1398" i="4"/>
  <c r="AN1399" i="4"/>
  <c r="AN1400" i="4"/>
  <c r="AN1401" i="4"/>
  <c r="AN1402" i="4"/>
  <c r="AN1403" i="4"/>
  <c r="AN1404" i="4"/>
  <c r="AN1405" i="4"/>
  <c r="AN1406" i="4"/>
  <c r="AN1407" i="4"/>
  <c r="AN1408" i="4"/>
  <c r="AN1409" i="4"/>
  <c r="AN1410" i="4"/>
  <c r="AN1411" i="4"/>
  <c r="AN1412" i="4"/>
  <c r="AN1413" i="4"/>
  <c r="AN1414" i="4"/>
  <c r="AN1415" i="4"/>
  <c r="AN1416" i="4"/>
  <c r="AN1417" i="4"/>
  <c r="AN1418" i="4"/>
  <c r="AN1419" i="4"/>
  <c r="AN1420" i="4"/>
  <c r="AN1421" i="4"/>
  <c r="AN1422" i="4"/>
  <c r="AN1423" i="4"/>
  <c r="AN1424" i="4"/>
  <c r="AN1425" i="4"/>
  <c r="AN1426" i="4"/>
  <c r="AN1427" i="4"/>
  <c r="AN1428" i="4"/>
  <c r="AN1429" i="4"/>
  <c r="AN1430" i="4"/>
  <c r="AN1431" i="4"/>
  <c r="AN1432" i="4"/>
  <c r="AN1433" i="4"/>
  <c r="AN1434" i="4"/>
  <c r="AN1435" i="4"/>
  <c r="AN1436" i="4"/>
  <c r="AN1437" i="4"/>
  <c r="AN1438" i="4"/>
  <c r="AN1439" i="4"/>
  <c r="AN1440" i="4"/>
  <c r="AN1441" i="4"/>
  <c r="AN1442" i="4"/>
  <c r="AN1443" i="4"/>
  <c r="AN1444" i="4"/>
  <c r="AN1445" i="4"/>
  <c r="AN1446" i="4"/>
  <c r="AN1447" i="4"/>
  <c r="AN1448" i="4"/>
  <c r="AN1449" i="4"/>
  <c r="AN1450" i="4"/>
  <c r="AN1451" i="4"/>
  <c r="AN1452" i="4"/>
  <c r="AN1453" i="4"/>
  <c r="AN1454" i="4"/>
  <c r="AN1455" i="4"/>
  <c r="AN1456" i="4"/>
  <c r="AN1457" i="4"/>
  <c r="AN1458" i="4"/>
  <c r="AN1459" i="4"/>
  <c r="AN1460" i="4"/>
  <c r="AN1461" i="4"/>
  <c r="AN1462" i="4"/>
  <c r="AN1463" i="4"/>
  <c r="AN1464" i="4"/>
  <c r="AN1465" i="4"/>
  <c r="AN1466" i="4"/>
  <c r="AN1467" i="4"/>
  <c r="AN1468" i="4"/>
  <c r="AN1469" i="4"/>
  <c r="AN1470" i="4"/>
  <c r="AN1471" i="4"/>
  <c r="AN1472" i="4"/>
  <c r="AN1473" i="4"/>
  <c r="AN1474" i="4"/>
  <c r="AN1475" i="4"/>
  <c r="AN1476" i="4"/>
  <c r="AN1477" i="4"/>
  <c r="AN1478" i="4"/>
  <c r="AN1479" i="4"/>
  <c r="AN1480" i="4"/>
  <c r="AN1481" i="4"/>
  <c r="AN1482" i="4"/>
  <c r="AN1483" i="4"/>
  <c r="AN1484" i="4"/>
  <c r="AN1485" i="4"/>
  <c r="AN1486" i="4"/>
  <c r="AN1487" i="4"/>
  <c r="AN1488" i="4"/>
  <c r="AN1489" i="4"/>
  <c r="AN1490" i="4"/>
  <c r="AN1491" i="4"/>
  <c r="AN1492" i="4"/>
  <c r="AN1493" i="4"/>
  <c r="AN1494" i="4"/>
  <c r="AN1495" i="4"/>
  <c r="AN1496" i="4"/>
  <c r="AN1497" i="4"/>
  <c r="AN1498" i="4"/>
  <c r="AN1499" i="4"/>
  <c r="AN1500" i="4"/>
  <c r="AN1501" i="4"/>
  <c r="AN1502" i="4"/>
  <c r="AN1503" i="4"/>
  <c r="AN1504" i="4"/>
  <c r="AN1505" i="4"/>
  <c r="AN1506" i="4"/>
  <c r="AN1507" i="4"/>
  <c r="AN1508" i="4"/>
  <c r="AN1509" i="4"/>
  <c r="AN1510" i="4"/>
  <c r="AN1511" i="4"/>
  <c r="AN1512" i="4"/>
  <c r="AN1513" i="4"/>
  <c r="AN1514" i="4"/>
  <c r="AN1515" i="4"/>
  <c r="AN1516" i="4"/>
  <c r="AN1517" i="4"/>
  <c r="AN1518" i="4"/>
  <c r="AN1519" i="4"/>
  <c r="AN1520" i="4"/>
  <c r="AN1521" i="4"/>
  <c r="AN1522" i="4"/>
  <c r="AN1523" i="4"/>
  <c r="AN1524" i="4"/>
  <c r="AN1525" i="4"/>
  <c r="AN1526" i="4"/>
  <c r="AN1527" i="4"/>
  <c r="AN1528" i="4"/>
  <c r="AN1529" i="4"/>
  <c r="AN1530" i="4"/>
  <c r="AN1531" i="4"/>
  <c r="AN1532" i="4"/>
  <c r="AN1533" i="4"/>
  <c r="AN1534" i="4"/>
  <c r="AN1535" i="4"/>
  <c r="AN1536" i="4"/>
  <c r="AN1537" i="4"/>
  <c r="AN1538" i="4"/>
  <c r="AN1539" i="4"/>
  <c r="AN1540" i="4"/>
  <c r="AN1541" i="4"/>
  <c r="AN1542" i="4"/>
  <c r="AN1543" i="4"/>
  <c r="AN1544" i="4"/>
  <c r="AN1545" i="4"/>
  <c r="AN1546" i="4"/>
  <c r="AN1547" i="4"/>
  <c r="AN1548" i="4"/>
  <c r="AN1549" i="4"/>
  <c r="AN1550" i="4"/>
  <c r="AN1551" i="4"/>
  <c r="AN1552" i="4"/>
  <c r="AN1553" i="4"/>
  <c r="AN1554" i="4"/>
  <c r="AN1555" i="4"/>
  <c r="AN1556" i="4"/>
  <c r="AN1557" i="4"/>
  <c r="AN1558" i="4"/>
  <c r="AN1559" i="4"/>
  <c r="AN1560" i="4"/>
  <c r="AN1561" i="4"/>
  <c r="AN1562" i="4"/>
  <c r="AN1563" i="4"/>
  <c r="AN1564" i="4"/>
  <c r="AN1565" i="4"/>
  <c r="AN1566" i="4"/>
  <c r="AN1567" i="4"/>
  <c r="AN1568" i="4"/>
  <c r="AN1569" i="4"/>
  <c r="AN1570" i="4"/>
  <c r="AN1571" i="4"/>
  <c r="AN1572" i="4"/>
  <c r="AN1573" i="4"/>
  <c r="AN1574" i="4"/>
  <c r="AN1575" i="4"/>
  <c r="AN1576" i="4"/>
  <c r="AN1577" i="4"/>
  <c r="AN1578" i="4"/>
  <c r="AN1579" i="4"/>
  <c r="AN1580" i="4"/>
  <c r="AN1581" i="4"/>
  <c r="AN1582" i="4"/>
  <c r="AN1583" i="4"/>
  <c r="AN1584" i="4"/>
  <c r="AN1585" i="4"/>
  <c r="AN1586" i="4"/>
  <c r="AN1587" i="4"/>
  <c r="AN1588" i="4"/>
  <c r="AN1589" i="4"/>
  <c r="AN1590" i="4"/>
  <c r="AN1591" i="4"/>
  <c r="AN1592" i="4"/>
  <c r="AN1593" i="4"/>
  <c r="AN1594" i="4"/>
  <c r="AN1595" i="4"/>
  <c r="AN1596" i="4"/>
  <c r="AN1597" i="4"/>
  <c r="AN1598" i="4"/>
  <c r="AN1599" i="4"/>
  <c r="AN1600" i="4"/>
  <c r="AN1601" i="4"/>
  <c r="AN1602" i="4"/>
  <c r="AN1603" i="4"/>
  <c r="AN1604" i="4"/>
  <c r="AN1605" i="4"/>
  <c r="AN1606" i="4"/>
  <c r="AN1607" i="4"/>
  <c r="AN1608" i="4"/>
  <c r="AN1609" i="4"/>
  <c r="AN1610" i="4"/>
  <c r="AN1611" i="4"/>
  <c r="AN1612" i="4"/>
  <c r="AN1613" i="4"/>
  <c r="AN1614" i="4"/>
  <c r="AN1615" i="4"/>
  <c r="AN1616" i="4"/>
  <c r="AN1617" i="4"/>
  <c r="AN1618" i="4"/>
  <c r="AN1619" i="4"/>
  <c r="AN1620" i="4"/>
  <c r="AN1621" i="4"/>
  <c r="AN1622" i="4"/>
  <c r="AN1623" i="4"/>
  <c r="AN1624" i="4"/>
  <c r="AN1625" i="4"/>
  <c r="AN1626" i="4"/>
  <c r="AN1627" i="4"/>
  <c r="AN1628" i="4"/>
  <c r="AN1629" i="4"/>
  <c r="AN1630" i="4"/>
  <c r="AN1631" i="4"/>
  <c r="AN1632" i="4"/>
  <c r="AN1633" i="4"/>
  <c r="AN1634" i="4"/>
  <c r="AN1635" i="4"/>
  <c r="AN1636" i="4"/>
  <c r="AN1637" i="4"/>
  <c r="AN1638" i="4"/>
  <c r="AN1639" i="4"/>
  <c r="AN1640" i="4"/>
  <c r="AN1641" i="4"/>
  <c r="AN1642" i="4"/>
  <c r="AN1643" i="4"/>
  <c r="AN1644" i="4"/>
  <c r="AN1645" i="4"/>
  <c r="AN1646" i="4"/>
  <c r="AN1647" i="4"/>
  <c r="AN1648" i="4"/>
  <c r="AN1649" i="4"/>
  <c r="AN1650" i="4"/>
  <c r="AN1651" i="4"/>
  <c r="AN1652" i="4"/>
  <c r="AN1653" i="4"/>
  <c r="AN1654" i="4"/>
  <c r="AN1655" i="4"/>
  <c r="AN1656" i="4"/>
  <c r="AN1657" i="4"/>
  <c r="AN1658" i="4"/>
  <c r="AN1659" i="4"/>
  <c r="AN1660" i="4"/>
  <c r="AN1661" i="4"/>
  <c r="AN1662" i="4"/>
  <c r="AN1663" i="4"/>
  <c r="AN1664" i="4"/>
  <c r="AN1665" i="4"/>
  <c r="AN1666" i="4"/>
  <c r="AN1667" i="4"/>
  <c r="AN1668" i="4"/>
  <c r="AN1669" i="4"/>
  <c r="AN1670" i="4"/>
  <c r="AN1671" i="4"/>
  <c r="AN1672" i="4"/>
  <c r="AN1673" i="4"/>
  <c r="AN1674" i="4"/>
  <c r="AN1675" i="4"/>
  <c r="AN1676" i="4"/>
  <c r="AN1677" i="4"/>
  <c r="AN1678" i="4"/>
  <c r="AN1679" i="4"/>
  <c r="AN1680" i="4"/>
  <c r="AN1681" i="4"/>
  <c r="AN1682" i="4"/>
  <c r="AN1683" i="4"/>
  <c r="AN1684" i="4"/>
  <c r="AN1685" i="4"/>
  <c r="AN1686" i="4"/>
  <c r="AN1687" i="4"/>
  <c r="AN1688" i="4"/>
  <c r="AN1689" i="4"/>
  <c r="AN1690" i="4"/>
  <c r="AN1691" i="4"/>
  <c r="AN1692" i="4"/>
  <c r="AN1693" i="4"/>
  <c r="AN1694" i="4"/>
  <c r="AN1695" i="4"/>
  <c r="AN1696" i="4"/>
  <c r="AN1697" i="4"/>
  <c r="AN1698" i="4"/>
  <c r="AN1699" i="4"/>
  <c r="AN1700" i="4"/>
  <c r="AN1701" i="4"/>
  <c r="AN1702" i="4"/>
  <c r="AN1703" i="4"/>
  <c r="AN1704" i="4"/>
  <c r="AN1705" i="4"/>
  <c r="AN1706" i="4"/>
  <c r="AN1707" i="4"/>
  <c r="AN1708" i="4"/>
  <c r="AN1709" i="4"/>
  <c r="AN1710" i="4"/>
  <c r="AN1711" i="4"/>
  <c r="AN1712" i="4"/>
  <c r="AN1713" i="4"/>
  <c r="AN1714" i="4"/>
  <c r="AN1715" i="4"/>
  <c r="AN1716" i="4"/>
  <c r="AM2" i="4"/>
  <c r="AM3" i="4"/>
  <c r="AM4" i="4"/>
  <c r="AM5" i="4"/>
  <c r="AM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12" i="4"/>
  <c r="AM113" i="4"/>
  <c r="AM114" i="4"/>
  <c r="AM115" i="4"/>
  <c r="AM116" i="4"/>
  <c r="AM117" i="4"/>
  <c r="AM118" i="4"/>
  <c r="AM119" i="4"/>
  <c r="AM120" i="4"/>
  <c r="AM121" i="4"/>
  <c r="AM122" i="4"/>
  <c r="AM123" i="4"/>
  <c r="AM124" i="4"/>
  <c r="AM125" i="4"/>
  <c r="AM126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150" i="4"/>
  <c r="AM151" i="4"/>
  <c r="AM152" i="4"/>
  <c r="AM153" i="4"/>
  <c r="AM154" i="4"/>
  <c r="AM155" i="4"/>
  <c r="AM156" i="4"/>
  <c r="AM157" i="4"/>
  <c r="AM158" i="4"/>
  <c r="AM159" i="4"/>
  <c r="AM160" i="4"/>
  <c r="AM161" i="4"/>
  <c r="AM162" i="4"/>
  <c r="AM163" i="4"/>
  <c r="AM164" i="4"/>
  <c r="AM165" i="4"/>
  <c r="AM166" i="4"/>
  <c r="AM167" i="4"/>
  <c r="AM168" i="4"/>
  <c r="AM169" i="4"/>
  <c r="AM170" i="4"/>
  <c r="AM171" i="4"/>
  <c r="AM172" i="4"/>
  <c r="AM173" i="4"/>
  <c r="AM174" i="4"/>
  <c r="AM175" i="4"/>
  <c r="AM176" i="4"/>
  <c r="AM177" i="4"/>
  <c r="AM178" i="4"/>
  <c r="AM179" i="4"/>
  <c r="AM180" i="4"/>
  <c r="AM181" i="4"/>
  <c r="AM182" i="4"/>
  <c r="AM183" i="4"/>
  <c r="AM184" i="4"/>
  <c r="AM185" i="4"/>
  <c r="AM186" i="4"/>
  <c r="AM187" i="4"/>
  <c r="AM188" i="4"/>
  <c r="AM189" i="4"/>
  <c r="AM190" i="4"/>
  <c r="AM191" i="4"/>
  <c r="AM192" i="4"/>
  <c r="AM193" i="4"/>
  <c r="AM194" i="4"/>
  <c r="AM195" i="4"/>
  <c r="AM196" i="4"/>
  <c r="AM197" i="4"/>
  <c r="AM198" i="4"/>
  <c r="AM199" i="4"/>
  <c r="AM200" i="4"/>
  <c r="AM201" i="4"/>
  <c r="AM202" i="4"/>
  <c r="AM203" i="4"/>
  <c r="AM204" i="4"/>
  <c r="AM205" i="4"/>
  <c r="AM206" i="4"/>
  <c r="AM207" i="4"/>
  <c r="AM208" i="4"/>
  <c r="AM209" i="4"/>
  <c r="AM210" i="4"/>
  <c r="AM211" i="4"/>
  <c r="AM212" i="4"/>
  <c r="AM213" i="4"/>
  <c r="AM214" i="4"/>
  <c r="AM215" i="4"/>
  <c r="AM216" i="4"/>
  <c r="AM217" i="4"/>
  <c r="AM218" i="4"/>
  <c r="AM219" i="4"/>
  <c r="AM220" i="4"/>
  <c r="AM221" i="4"/>
  <c r="AM222" i="4"/>
  <c r="AM223" i="4"/>
  <c r="AM224" i="4"/>
  <c r="AM225" i="4"/>
  <c r="AM226" i="4"/>
  <c r="AM227" i="4"/>
  <c r="AM228" i="4"/>
  <c r="AM229" i="4"/>
  <c r="AM230" i="4"/>
  <c r="AM231" i="4"/>
  <c r="AM232" i="4"/>
  <c r="AM233" i="4"/>
  <c r="AM234" i="4"/>
  <c r="AM235" i="4"/>
  <c r="AM236" i="4"/>
  <c r="AM237" i="4"/>
  <c r="AM238" i="4"/>
  <c r="AM239" i="4"/>
  <c r="AM240" i="4"/>
  <c r="AM241" i="4"/>
  <c r="AM242" i="4"/>
  <c r="AM243" i="4"/>
  <c r="AM244" i="4"/>
  <c r="AM245" i="4"/>
  <c r="AM246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M265" i="4"/>
  <c r="AM266" i="4"/>
  <c r="AM267" i="4"/>
  <c r="AM268" i="4"/>
  <c r="AM269" i="4"/>
  <c r="AM270" i="4"/>
  <c r="AM271" i="4"/>
  <c r="AM272" i="4"/>
  <c r="AM273" i="4"/>
  <c r="AM274" i="4"/>
  <c r="AM275" i="4"/>
  <c r="AM276" i="4"/>
  <c r="AM277" i="4"/>
  <c r="AM278" i="4"/>
  <c r="AM279" i="4"/>
  <c r="AM280" i="4"/>
  <c r="AM281" i="4"/>
  <c r="AM282" i="4"/>
  <c r="AM283" i="4"/>
  <c r="AM284" i="4"/>
  <c r="AM285" i="4"/>
  <c r="AM286" i="4"/>
  <c r="AM287" i="4"/>
  <c r="AM288" i="4"/>
  <c r="AM289" i="4"/>
  <c r="AM290" i="4"/>
  <c r="AM291" i="4"/>
  <c r="AM292" i="4"/>
  <c r="AM293" i="4"/>
  <c r="AM294" i="4"/>
  <c r="AM295" i="4"/>
  <c r="AM296" i="4"/>
  <c r="AM297" i="4"/>
  <c r="AM298" i="4"/>
  <c r="AM299" i="4"/>
  <c r="AM300" i="4"/>
  <c r="AM301" i="4"/>
  <c r="AM302" i="4"/>
  <c r="AM303" i="4"/>
  <c r="AM304" i="4"/>
  <c r="AM305" i="4"/>
  <c r="AM306" i="4"/>
  <c r="AM307" i="4"/>
  <c r="AM308" i="4"/>
  <c r="AM309" i="4"/>
  <c r="AM310" i="4"/>
  <c r="AM311" i="4"/>
  <c r="AM312" i="4"/>
  <c r="AM313" i="4"/>
  <c r="AM314" i="4"/>
  <c r="AM315" i="4"/>
  <c r="AM316" i="4"/>
  <c r="AM317" i="4"/>
  <c r="AM318" i="4"/>
  <c r="AM319" i="4"/>
  <c r="AM320" i="4"/>
  <c r="AM321" i="4"/>
  <c r="AM322" i="4"/>
  <c r="AM323" i="4"/>
  <c r="AM324" i="4"/>
  <c r="AM325" i="4"/>
  <c r="AM326" i="4"/>
  <c r="AM327" i="4"/>
  <c r="AM328" i="4"/>
  <c r="AM329" i="4"/>
  <c r="AM330" i="4"/>
  <c r="AM331" i="4"/>
  <c r="AM332" i="4"/>
  <c r="AM333" i="4"/>
  <c r="AM334" i="4"/>
  <c r="AM335" i="4"/>
  <c r="AM336" i="4"/>
  <c r="AM337" i="4"/>
  <c r="AM338" i="4"/>
  <c r="AM339" i="4"/>
  <c r="AM340" i="4"/>
  <c r="AM341" i="4"/>
  <c r="AM342" i="4"/>
  <c r="AM343" i="4"/>
  <c r="AM344" i="4"/>
  <c r="AM345" i="4"/>
  <c r="AM346" i="4"/>
  <c r="AM347" i="4"/>
  <c r="AM348" i="4"/>
  <c r="AM349" i="4"/>
  <c r="AM350" i="4"/>
  <c r="AM351" i="4"/>
  <c r="AM352" i="4"/>
  <c r="AM353" i="4"/>
  <c r="AM354" i="4"/>
  <c r="AM355" i="4"/>
  <c r="AM356" i="4"/>
  <c r="AM357" i="4"/>
  <c r="AM358" i="4"/>
  <c r="AM359" i="4"/>
  <c r="AM360" i="4"/>
  <c r="AM361" i="4"/>
  <c r="AM362" i="4"/>
  <c r="AM363" i="4"/>
  <c r="AM364" i="4"/>
  <c r="AM365" i="4"/>
  <c r="AM366" i="4"/>
  <c r="AM367" i="4"/>
  <c r="AM368" i="4"/>
  <c r="AM369" i="4"/>
  <c r="AM370" i="4"/>
  <c r="AM371" i="4"/>
  <c r="AM372" i="4"/>
  <c r="AM373" i="4"/>
  <c r="AM374" i="4"/>
  <c r="AM375" i="4"/>
  <c r="AM376" i="4"/>
  <c r="AM377" i="4"/>
  <c r="AM378" i="4"/>
  <c r="AM379" i="4"/>
  <c r="AM380" i="4"/>
  <c r="AM381" i="4"/>
  <c r="AM382" i="4"/>
  <c r="AM383" i="4"/>
  <c r="AM384" i="4"/>
  <c r="AM385" i="4"/>
  <c r="AM386" i="4"/>
  <c r="AM387" i="4"/>
  <c r="AM388" i="4"/>
  <c r="AM389" i="4"/>
  <c r="AM390" i="4"/>
  <c r="AM391" i="4"/>
  <c r="AM392" i="4"/>
  <c r="AM393" i="4"/>
  <c r="AM394" i="4"/>
  <c r="AM395" i="4"/>
  <c r="AM396" i="4"/>
  <c r="AM397" i="4"/>
  <c r="AM398" i="4"/>
  <c r="AM399" i="4"/>
  <c r="AM400" i="4"/>
  <c r="AM401" i="4"/>
  <c r="AM402" i="4"/>
  <c r="AM403" i="4"/>
  <c r="AM404" i="4"/>
  <c r="AM405" i="4"/>
  <c r="AM406" i="4"/>
  <c r="AM407" i="4"/>
  <c r="AM408" i="4"/>
  <c r="AM409" i="4"/>
  <c r="AM410" i="4"/>
  <c r="AM411" i="4"/>
  <c r="AM412" i="4"/>
  <c r="AM413" i="4"/>
  <c r="AM414" i="4"/>
  <c r="AM415" i="4"/>
  <c r="AM416" i="4"/>
  <c r="AM417" i="4"/>
  <c r="AM418" i="4"/>
  <c r="AM419" i="4"/>
  <c r="AM420" i="4"/>
  <c r="AM421" i="4"/>
  <c r="AM422" i="4"/>
  <c r="AM423" i="4"/>
  <c r="AM424" i="4"/>
  <c r="AM425" i="4"/>
  <c r="AM426" i="4"/>
  <c r="AM427" i="4"/>
  <c r="AM428" i="4"/>
  <c r="AM429" i="4"/>
  <c r="AM430" i="4"/>
  <c r="AM431" i="4"/>
  <c r="AM432" i="4"/>
  <c r="AM433" i="4"/>
  <c r="AM434" i="4"/>
  <c r="AM435" i="4"/>
  <c r="AM436" i="4"/>
  <c r="AM437" i="4"/>
  <c r="AM438" i="4"/>
  <c r="AM439" i="4"/>
  <c r="AM440" i="4"/>
  <c r="AM441" i="4"/>
  <c r="AM442" i="4"/>
  <c r="AM443" i="4"/>
  <c r="AM444" i="4"/>
  <c r="AM445" i="4"/>
  <c r="AM446" i="4"/>
  <c r="AM447" i="4"/>
  <c r="AM448" i="4"/>
  <c r="AM449" i="4"/>
  <c r="AM450" i="4"/>
  <c r="AM451" i="4"/>
  <c r="AM452" i="4"/>
  <c r="AM453" i="4"/>
  <c r="AM454" i="4"/>
  <c r="AM455" i="4"/>
  <c r="AM456" i="4"/>
  <c r="AM457" i="4"/>
  <c r="AM458" i="4"/>
  <c r="AM459" i="4"/>
  <c r="AM460" i="4"/>
  <c r="AM461" i="4"/>
  <c r="AM462" i="4"/>
  <c r="AM463" i="4"/>
  <c r="AM464" i="4"/>
  <c r="AM465" i="4"/>
  <c r="AM466" i="4"/>
  <c r="AM467" i="4"/>
  <c r="AM468" i="4"/>
  <c r="AM469" i="4"/>
  <c r="AM470" i="4"/>
  <c r="AM471" i="4"/>
  <c r="AM472" i="4"/>
  <c r="AM473" i="4"/>
  <c r="AM474" i="4"/>
  <c r="AM475" i="4"/>
  <c r="AM476" i="4"/>
  <c r="AM477" i="4"/>
  <c r="AM478" i="4"/>
  <c r="AM479" i="4"/>
  <c r="AM480" i="4"/>
  <c r="AM481" i="4"/>
  <c r="AM482" i="4"/>
  <c r="AM483" i="4"/>
  <c r="AM484" i="4"/>
  <c r="AM485" i="4"/>
  <c r="AM486" i="4"/>
  <c r="AM487" i="4"/>
  <c r="AM488" i="4"/>
  <c r="AM489" i="4"/>
  <c r="AM490" i="4"/>
  <c r="AM491" i="4"/>
  <c r="AM492" i="4"/>
  <c r="AM493" i="4"/>
  <c r="AM494" i="4"/>
  <c r="AM495" i="4"/>
  <c r="AM496" i="4"/>
  <c r="AM497" i="4"/>
  <c r="AM498" i="4"/>
  <c r="AM499" i="4"/>
  <c r="AM500" i="4"/>
  <c r="AM501" i="4"/>
  <c r="AM502" i="4"/>
  <c r="AM503" i="4"/>
  <c r="AM504" i="4"/>
  <c r="AM505" i="4"/>
  <c r="AM506" i="4"/>
  <c r="AM507" i="4"/>
  <c r="AM508" i="4"/>
  <c r="AM509" i="4"/>
  <c r="AM510" i="4"/>
  <c r="AM511" i="4"/>
  <c r="AM512" i="4"/>
  <c r="AM513" i="4"/>
  <c r="AM514" i="4"/>
  <c r="AM515" i="4"/>
  <c r="AM516" i="4"/>
  <c r="AM517" i="4"/>
  <c r="AM518" i="4"/>
  <c r="AM519" i="4"/>
  <c r="AM520" i="4"/>
  <c r="AM521" i="4"/>
  <c r="AM522" i="4"/>
  <c r="AM523" i="4"/>
  <c r="AM524" i="4"/>
  <c r="AM525" i="4"/>
  <c r="AM526" i="4"/>
  <c r="AM527" i="4"/>
  <c r="AM528" i="4"/>
  <c r="AM529" i="4"/>
  <c r="AM530" i="4"/>
  <c r="AM531" i="4"/>
  <c r="AM532" i="4"/>
  <c r="AM533" i="4"/>
  <c r="AM534" i="4"/>
  <c r="AM535" i="4"/>
  <c r="AM536" i="4"/>
  <c r="AM537" i="4"/>
  <c r="AM538" i="4"/>
  <c r="AM539" i="4"/>
  <c r="AM540" i="4"/>
  <c r="AM541" i="4"/>
  <c r="AM542" i="4"/>
  <c r="AM543" i="4"/>
  <c r="AM544" i="4"/>
  <c r="AM545" i="4"/>
  <c r="AM546" i="4"/>
  <c r="AM547" i="4"/>
  <c r="AM548" i="4"/>
  <c r="AM549" i="4"/>
  <c r="AM550" i="4"/>
  <c r="AM551" i="4"/>
  <c r="AM552" i="4"/>
  <c r="AM553" i="4"/>
  <c r="AM554" i="4"/>
  <c r="AM555" i="4"/>
  <c r="AM556" i="4"/>
  <c r="AM557" i="4"/>
  <c r="AM558" i="4"/>
  <c r="AM559" i="4"/>
  <c r="AM560" i="4"/>
  <c r="AM561" i="4"/>
  <c r="AM562" i="4"/>
  <c r="AM563" i="4"/>
  <c r="AM564" i="4"/>
  <c r="AM565" i="4"/>
  <c r="AM566" i="4"/>
  <c r="AM567" i="4"/>
  <c r="AM568" i="4"/>
  <c r="AM569" i="4"/>
  <c r="AM570" i="4"/>
  <c r="AM571" i="4"/>
  <c r="AM572" i="4"/>
  <c r="AM573" i="4"/>
  <c r="AM574" i="4"/>
  <c r="AM575" i="4"/>
  <c r="AM576" i="4"/>
  <c r="AM577" i="4"/>
  <c r="AM578" i="4"/>
  <c r="AM579" i="4"/>
  <c r="AM580" i="4"/>
  <c r="AM581" i="4"/>
  <c r="AM582" i="4"/>
  <c r="AM583" i="4"/>
  <c r="AM584" i="4"/>
  <c r="AM585" i="4"/>
  <c r="AM586" i="4"/>
  <c r="AM587" i="4"/>
  <c r="AM588" i="4"/>
  <c r="AM589" i="4"/>
  <c r="AM590" i="4"/>
  <c r="AM591" i="4"/>
  <c r="AM592" i="4"/>
  <c r="AM593" i="4"/>
  <c r="AM594" i="4"/>
  <c r="AM595" i="4"/>
  <c r="AM596" i="4"/>
  <c r="AM597" i="4"/>
  <c r="AM598" i="4"/>
  <c r="AM599" i="4"/>
  <c r="AM600" i="4"/>
  <c r="AM601" i="4"/>
  <c r="AM602" i="4"/>
  <c r="AM603" i="4"/>
  <c r="AM604" i="4"/>
  <c r="AM605" i="4"/>
  <c r="AM606" i="4"/>
  <c r="AM607" i="4"/>
  <c r="AM608" i="4"/>
  <c r="AM609" i="4"/>
  <c r="AM610" i="4"/>
  <c r="AM611" i="4"/>
  <c r="AM612" i="4"/>
  <c r="AM613" i="4"/>
  <c r="AM614" i="4"/>
  <c r="AM615" i="4"/>
  <c r="AM616" i="4"/>
  <c r="AM617" i="4"/>
  <c r="AM618" i="4"/>
  <c r="AM619" i="4"/>
  <c r="AM620" i="4"/>
  <c r="AM621" i="4"/>
  <c r="AM622" i="4"/>
  <c r="AM623" i="4"/>
  <c r="AM624" i="4"/>
  <c r="AM625" i="4"/>
  <c r="AM626" i="4"/>
  <c r="AM627" i="4"/>
  <c r="AM628" i="4"/>
  <c r="AM629" i="4"/>
  <c r="AM630" i="4"/>
  <c r="AM631" i="4"/>
  <c r="AM632" i="4"/>
  <c r="AM633" i="4"/>
  <c r="AM634" i="4"/>
  <c r="AM635" i="4"/>
  <c r="AM636" i="4"/>
  <c r="AM637" i="4"/>
  <c r="AM638" i="4"/>
  <c r="AM639" i="4"/>
  <c r="AM640" i="4"/>
  <c r="AM641" i="4"/>
  <c r="AM642" i="4"/>
  <c r="AM643" i="4"/>
  <c r="AM644" i="4"/>
  <c r="AM645" i="4"/>
  <c r="AM646" i="4"/>
  <c r="AM647" i="4"/>
  <c r="AM648" i="4"/>
  <c r="AM649" i="4"/>
  <c r="AM650" i="4"/>
  <c r="AM651" i="4"/>
  <c r="AM652" i="4"/>
  <c r="AM653" i="4"/>
  <c r="AM654" i="4"/>
  <c r="AM655" i="4"/>
  <c r="AM656" i="4"/>
  <c r="AM657" i="4"/>
  <c r="AM658" i="4"/>
  <c r="AM659" i="4"/>
  <c r="AM660" i="4"/>
  <c r="AM661" i="4"/>
  <c r="AM662" i="4"/>
  <c r="AM663" i="4"/>
  <c r="AM664" i="4"/>
  <c r="AM665" i="4"/>
  <c r="AM666" i="4"/>
  <c r="AM667" i="4"/>
  <c r="AM668" i="4"/>
  <c r="AM669" i="4"/>
  <c r="AM670" i="4"/>
  <c r="AM671" i="4"/>
  <c r="AM672" i="4"/>
  <c r="AM673" i="4"/>
  <c r="AM674" i="4"/>
  <c r="AM675" i="4"/>
  <c r="AM676" i="4"/>
  <c r="AM677" i="4"/>
  <c r="AM678" i="4"/>
  <c r="AM679" i="4"/>
  <c r="AM680" i="4"/>
  <c r="AM681" i="4"/>
  <c r="AM682" i="4"/>
  <c r="AM683" i="4"/>
  <c r="AM684" i="4"/>
  <c r="AM685" i="4"/>
  <c r="AM686" i="4"/>
  <c r="AM687" i="4"/>
  <c r="AM688" i="4"/>
  <c r="AM689" i="4"/>
  <c r="AM690" i="4"/>
  <c r="AM691" i="4"/>
  <c r="AM692" i="4"/>
  <c r="AM693" i="4"/>
  <c r="AM694" i="4"/>
  <c r="AM695" i="4"/>
  <c r="AM696" i="4"/>
  <c r="AM697" i="4"/>
  <c r="AM698" i="4"/>
  <c r="AM699" i="4"/>
  <c r="AM700" i="4"/>
  <c r="AM701" i="4"/>
  <c r="AM702" i="4"/>
  <c r="AM703" i="4"/>
  <c r="AM704" i="4"/>
  <c r="AM705" i="4"/>
  <c r="AM706" i="4"/>
  <c r="AM707" i="4"/>
  <c r="AM708" i="4"/>
  <c r="AM709" i="4"/>
  <c r="AM710" i="4"/>
  <c r="AM711" i="4"/>
  <c r="AM712" i="4"/>
  <c r="AM713" i="4"/>
  <c r="AM714" i="4"/>
  <c r="AM715" i="4"/>
  <c r="AM716" i="4"/>
  <c r="AM717" i="4"/>
  <c r="AM718" i="4"/>
  <c r="AM719" i="4"/>
  <c r="AM720" i="4"/>
  <c r="AM721" i="4"/>
  <c r="AM722" i="4"/>
  <c r="AM723" i="4"/>
  <c r="AM724" i="4"/>
  <c r="AM725" i="4"/>
  <c r="AM726" i="4"/>
  <c r="AM727" i="4"/>
  <c r="AM728" i="4"/>
  <c r="AM729" i="4"/>
  <c r="AM730" i="4"/>
  <c r="AM731" i="4"/>
  <c r="AM732" i="4"/>
  <c r="AM733" i="4"/>
  <c r="AM734" i="4"/>
  <c r="AM735" i="4"/>
  <c r="AM736" i="4"/>
  <c r="AM737" i="4"/>
  <c r="AM738" i="4"/>
  <c r="AM739" i="4"/>
  <c r="AM740" i="4"/>
  <c r="AM741" i="4"/>
  <c r="AM742" i="4"/>
  <c r="AM743" i="4"/>
  <c r="AM744" i="4"/>
  <c r="AM745" i="4"/>
  <c r="AM746" i="4"/>
  <c r="AM747" i="4"/>
  <c r="AM748" i="4"/>
  <c r="AM749" i="4"/>
  <c r="AM750" i="4"/>
  <c r="AM751" i="4"/>
  <c r="AM752" i="4"/>
  <c r="AM753" i="4"/>
  <c r="AM754" i="4"/>
  <c r="AM755" i="4"/>
  <c r="AM756" i="4"/>
  <c r="AM757" i="4"/>
  <c r="AM758" i="4"/>
  <c r="AM759" i="4"/>
  <c r="AM760" i="4"/>
  <c r="AM761" i="4"/>
  <c r="AM762" i="4"/>
  <c r="AM763" i="4"/>
  <c r="AM764" i="4"/>
  <c r="AM765" i="4"/>
  <c r="AM766" i="4"/>
  <c r="AM767" i="4"/>
  <c r="AM768" i="4"/>
  <c r="AM769" i="4"/>
  <c r="AM770" i="4"/>
  <c r="AM771" i="4"/>
  <c r="AM772" i="4"/>
  <c r="AM773" i="4"/>
  <c r="AM774" i="4"/>
  <c r="AM775" i="4"/>
  <c r="AM776" i="4"/>
  <c r="AM777" i="4"/>
  <c r="AM778" i="4"/>
  <c r="AM779" i="4"/>
  <c r="AM780" i="4"/>
  <c r="AM781" i="4"/>
  <c r="AM782" i="4"/>
  <c r="AM783" i="4"/>
  <c r="AM784" i="4"/>
  <c r="AM785" i="4"/>
  <c r="AM786" i="4"/>
  <c r="AM787" i="4"/>
  <c r="AM788" i="4"/>
  <c r="AM789" i="4"/>
  <c r="AM790" i="4"/>
  <c r="AM791" i="4"/>
  <c r="AM792" i="4"/>
  <c r="AM793" i="4"/>
  <c r="AM794" i="4"/>
  <c r="AM795" i="4"/>
  <c r="AM796" i="4"/>
  <c r="AM797" i="4"/>
  <c r="AM798" i="4"/>
  <c r="AM799" i="4"/>
  <c r="AM800" i="4"/>
  <c r="AM801" i="4"/>
  <c r="AM802" i="4"/>
  <c r="AM803" i="4"/>
  <c r="AM804" i="4"/>
  <c r="AM805" i="4"/>
  <c r="AM806" i="4"/>
  <c r="AM807" i="4"/>
  <c r="AM808" i="4"/>
  <c r="AM809" i="4"/>
  <c r="AM810" i="4"/>
  <c r="AM811" i="4"/>
  <c r="AM812" i="4"/>
  <c r="AM813" i="4"/>
  <c r="AM814" i="4"/>
  <c r="AM815" i="4"/>
  <c r="AM816" i="4"/>
  <c r="AM817" i="4"/>
  <c r="AM818" i="4"/>
  <c r="AM819" i="4"/>
  <c r="AM820" i="4"/>
  <c r="AM821" i="4"/>
  <c r="AM822" i="4"/>
  <c r="AM823" i="4"/>
  <c r="AM824" i="4"/>
  <c r="AM825" i="4"/>
  <c r="AM826" i="4"/>
  <c r="AM827" i="4"/>
  <c r="AM828" i="4"/>
  <c r="AM829" i="4"/>
  <c r="AM830" i="4"/>
  <c r="AM831" i="4"/>
  <c r="AM832" i="4"/>
  <c r="AM833" i="4"/>
  <c r="AM834" i="4"/>
  <c r="AM835" i="4"/>
  <c r="AM836" i="4"/>
  <c r="AM837" i="4"/>
  <c r="AM838" i="4"/>
  <c r="AM839" i="4"/>
  <c r="AM840" i="4"/>
  <c r="AM841" i="4"/>
  <c r="AM842" i="4"/>
  <c r="AM843" i="4"/>
  <c r="AM844" i="4"/>
  <c r="AM845" i="4"/>
  <c r="AM846" i="4"/>
  <c r="AM847" i="4"/>
  <c r="AM848" i="4"/>
  <c r="AM849" i="4"/>
  <c r="AM850" i="4"/>
  <c r="AM851" i="4"/>
  <c r="AM852" i="4"/>
  <c r="AM853" i="4"/>
  <c r="AM854" i="4"/>
  <c r="AM855" i="4"/>
  <c r="AM856" i="4"/>
  <c r="AM857" i="4"/>
  <c r="AM858" i="4"/>
  <c r="AM859" i="4"/>
  <c r="AM860" i="4"/>
  <c r="AM861" i="4"/>
  <c r="AM862" i="4"/>
  <c r="AM863" i="4"/>
  <c r="AM864" i="4"/>
  <c r="AM865" i="4"/>
  <c r="AM866" i="4"/>
  <c r="AM867" i="4"/>
  <c r="AM868" i="4"/>
  <c r="AM869" i="4"/>
  <c r="AM870" i="4"/>
  <c r="AM871" i="4"/>
  <c r="AM872" i="4"/>
  <c r="AM873" i="4"/>
  <c r="AM874" i="4"/>
  <c r="AM875" i="4"/>
  <c r="AM876" i="4"/>
  <c r="AM877" i="4"/>
  <c r="AM878" i="4"/>
  <c r="AM879" i="4"/>
  <c r="AM880" i="4"/>
  <c r="AM881" i="4"/>
  <c r="AM882" i="4"/>
  <c r="AM883" i="4"/>
  <c r="AM884" i="4"/>
  <c r="AM885" i="4"/>
  <c r="AM886" i="4"/>
  <c r="AM887" i="4"/>
  <c r="AM888" i="4"/>
  <c r="AM889" i="4"/>
  <c r="AM890" i="4"/>
  <c r="AM891" i="4"/>
  <c r="AM892" i="4"/>
  <c r="AM893" i="4"/>
  <c r="AM894" i="4"/>
  <c r="AM895" i="4"/>
  <c r="AM896" i="4"/>
  <c r="AM897" i="4"/>
  <c r="AM898" i="4"/>
  <c r="AM899" i="4"/>
  <c r="AM900" i="4"/>
  <c r="AM901" i="4"/>
  <c r="AM902" i="4"/>
  <c r="AM903" i="4"/>
  <c r="AM904" i="4"/>
  <c r="AM905" i="4"/>
  <c r="AM906" i="4"/>
  <c r="AM907" i="4"/>
  <c r="AM908" i="4"/>
  <c r="AM909" i="4"/>
  <c r="AM910" i="4"/>
  <c r="AM911" i="4"/>
  <c r="AM912" i="4"/>
  <c r="AM913" i="4"/>
  <c r="AM914" i="4"/>
  <c r="AM915" i="4"/>
  <c r="AM916" i="4"/>
  <c r="AM917" i="4"/>
  <c r="AM918" i="4"/>
  <c r="AM919" i="4"/>
  <c r="AM920" i="4"/>
  <c r="AM921" i="4"/>
  <c r="AM922" i="4"/>
  <c r="AM923" i="4"/>
  <c r="AM924" i="4"/>
  <c r="AM925" i="4"/>
  <c r="AM926" i="4"/>
  <c r="AM927" i="4"/>
  <c r="AM928" i="4"/>
  <c r="AM929" i="4"/>
  <c r="AM930" i="4"/>
  <c r="AM931" i="4"/>
  <c r="AM932" i="4"/>
  <c r="AM933" i="4"/>
  <c r="AM934" i="4"/>
  <c r="AM935" i="4"/>
  <c r="AM936" i="4"/>
  <c r="AM937" i="4"/>
  <c r="AM938" i="4"/>
  <c r="AM939" i="4"/>
  <c r="AM940" i="4"/>
  <c r="AM941" i="4"/>
  <c r="AM942" i="4"/>
  <c r="AM943" i="4"/>
  <c r="AM944" i="4"/>
  <c r="AM945" i="4"/>
  <c r="AM946" i="4"/>
  <c r="AM947" i="4"/>
  <c r="AM948" i="4"/>
  <c r="AM949" i="4"/>
  <c r="AM950" i="4"/>
  <c r="AM951" i="4"/>
  <c r="AM952" i="4"/>
  <c r="AM953" i="4"/>
  <c r="AM954" i="4"/>
  <c r="AM955" i="4"/>
  <c r="AM956" i="4"/>
  <c r="AM957" i="4"/>
  <c r="AM958" i="4"/>
  <c r="AM959" i="4"/>
  <c r="AM960" i="4"/>
  <c r="AM961" i="4"/>
  <c r="AM962" i="4"/>
  <c r="AM963" i="4"/>
  <c r="AM964" i="4"/>
  <c r="AM965" i="4"/>
  <c r="AM966" i="4"/>
  <c r="AM967" i="4"/>
  <c r="AM968" i="4"/>
  <c r="AM969" i="4"/>
  <c r="AM970" i="4"/>
  <c r="AM971" i="4"/>
  <c r="AM972" i="4"/>
  <c r="AM973" i="4"/>
  <c r="AM974" i="4"/>
  <c r="AM975" i="4"/>
  <c r="AM976" i="4"/>
  <c r="AM977" i="4"/>
  <c r="AM978" i="4"/>
  <c r="AM979" i="4"/>
  <c r="AM980" i="4"/>
  <c r="AM981" i="4"/>
  <c r="AM982" i="4"/>
  <c r="AM983" i="4"/>
  <c r="AM984" i="4"/>
  <c r="AM985" i="4"/>
  <c r="AM986" i="4"/>
  <c r="AM987" i="4"/>
  <c r="AM988" i="4"/>
  <c r="AM989" i="4"/>
  <c r="AM990" i="4"/>
  <c r="AM991" i="4"/>
  <c r="AM992" i="4"/>
  <c r="AM993" i="4"/>
  <c r="AM994" i="4"/>
  <c r="AM995" i="4"/>
  <c r="AM996" i="4"/>
  <c r="AM997" i="4"/>
  <c r="AM998" i="4"/>
  <c r="AM999" i="4"/>
  <c r="AM1000" i="4"/>
  <c r="AM1001" i="4"/>
  <c r="AM1002" i="4"/>
  <c r="AM1003" i="4"/>
  <c r="AM1004" i="4"/>
  <c r="AM1005" i="4"/>
  <c r="AM1006" i="4"/>
  <c r="AM1007" i="4"/>
  <c r="AM1008" i="4"/>
  <c r="AM1009" i="4"/>
  <c r="AM1010" i="4"/>
  <c r="AM1011" i="4"/>
  <c r="AM1012" i="4"/>
  <c r="AM1013" i="4"/>
  <c r="AM1014" i="4"/>
  <c r="AM1015" i="4"/>
  <c r="AM1016" i="4"/>
  <c r="AM1017" i="4"/>
  <c r="AM1018" i="4"/>
  <c r="AM1019" i="4"/>
  <c r="AM1020" i="4"/>
  <c r="AM1021" i="4"/>
  <c r="AM1022" i="4"/>
  <c r="AM1023" i="4"/>
  <c r="AM1024" i="4"/>
  <c r="AM1025" i="4"/>
  <c r="AM1026" i="4"/>
  <c r="AM1027" i="4"/>
  <c r="AM1028" i="4"/>
  <c r="AM1029" i="4"/>
  <c r="AM1030" i="4"/>
  <c r="AM1031" i="4"/>
  <c r="AM1032" i="4"/>
  <c r="AM1033" i="4"/>
  <c r="AM1034" i="4"/>
  <c r="AM1035" i="4"/>
  <c r="AM1036" i="4"/>
  <c r="AM1037" i="4"/>
  <c r="AM1038" i="4"/>
  <c r="AM1039" i="4"/>
  <c r="AM1040" i="4"/>
  <c r="AM1041" i="4"/>
  <c r="AM1042" i="4"/>
  <c r="AM1043" i="4"/>
  <c r="AM1044" i="4"/>
  <c r="AM1045" i="4"/>
  <c r="AM1046" i="4"/>
  <c r="AM1047" i="4"/>
  <c r="AM1048" i="4"/>
  <c r="AM1049" i="4"/>
  <c r="AM1050" i="4"/>
  <c r="AM1051" i="4"/>
  <c r="AM1052" i="4"/>
  <c r="AM1053" i="4"/>
  <c r="AM1054" i="4"/>
  <c r="AM1055" i="4"/>
  <c r="AM1056" i="4"/>
  <c r="AM1057" i="4"/>
  <c r="AM1058" i="4"/>
  <c r="AM1059" i="4"/>
  <c r="AM1060" i="4"/>
  <c r="AM1061" i="4"/>
  <c r="AM1062" i="4"/>
  <c r="AM1063" i="4"/>
  <c r="AM1064" i="4"/>
  <c r="AM1065" i="4"/>
  <c r="AM1066" i="4"/>
  <c r="AM1067" i="4"/>
  <c r="AM1068" i="4"/>
  <c r="AM1069" i="4"/>
  <c r="AM1070" i="4"/>
  <c r="AM1071" i="4"/>
  <c r="AM1072" i="4"/>
  <c r="AM1073" i="4"/>
  <c r="AM1074" i="4"/>
  <c r="AM1075" i="4"/>
  <c r="AM1076" i="4"/>
  <c r="AM1077" i="4"/>
  <c r="AM1078" i="4"/>
  <c r="AM1079" i="4"/>
  <c r="AM1080" i="4"/>
  <c r="AM1081" i="4"/>
  <c r="AM1082" i="4"/>
  <c r="AM1083" i="4"/>
  <c r="AM1084" i="4"/>
  <c r="AM1085" i="4"/>
  <c r="AM1086" i="4"/>
  <c r="AM1087" i="4"/>
  <c r="AM1088" i="4"/>
  <c r="AM1089" i="4"/>
  <c r="AM1090" i="4"/>
  <c r="AM1091" i="4"/>
  <c r="AM1092" i="4"/>
  <c r="AM1093" i="4"/>
  <c r="AM1094" i="4"/>
  <c r="AM1095" i="4"/>
  <c r="AM1096" i="4"/>
  <c r="AM1097" i="4"/>
  <c r="AM1098" i="4"/>
  <c r="AM1099" i="4"/>
  <c r="AM1100" i="4"/>
  <c r="AM1101" i="4"/>
  <c r="AM1102" i="4"/>
  <c r="AM1103" i="4"/>
  <c r="AM1104" i="4"/>
  <c r="AM1105" i="4"/>
  <c r="AM1106" i="4"/>
  <c r="AM1107" i="4"/>
  <c r="AM1108" i="4"/>
  <c r="AM1109" i="4"/>
  <c r="AM1110" i="4"/>
  <c r="AM1111" i="4"/>
  <c r="AM1112" i="4"/>
  <c r="AM1113" i="4"/>
  <c r="AM1114" i="4"/>
  <c r="AM1115" i="4"/>
  <c r="AM1116" i="4"/>
  <c r="AM1117" i="4"/>
  <c r="AM1118" i="4"/>
  <c r="AM1119" i="4"/>
  <c r="AM1120" i="4"/>
  <c r="AM1121" i="4"/>
  <c r="AM1122" i="4"/>
  <c r="AM1123" i="4"/>
  <c r="AM1124" i="4"/>
  <c r="AM1125" i="4"/>
  <c r="AM1126" i="4"/>
  <c r="AM1127" i="4"/>
  <c r="AM1128" i="4"/>
  <c r="AM1129" i="4"/>
  <c r="AM1130" i="4"/>
  <c r="AM1131" i="4"/>
  <c r="AM1132" i="4"/>
  <c r="AM1133" i="4"/>
  <c r="AM1134" i="4"/>
  <c r="AM1135" i="4"/>
  <c r="AM1136" i="4"/>
  <c r="AM1137" i="4"/>
  <c r="AM1138" i="4"/>
  <c r="AM1139" i="4"/>
  <c r="AM1140" i="4"/>
  <c r="AM1141" i="4"/>
  <c r="AM1142" i="4"/>
  <c r="AM1143" i="4"/>
  <c r="AM1144" i="4"/>
  <c r="AM1145" i="4"/>
  <c r="AM1146" i="4"/>
  <c r="AM1147" i="4"/>
  <c r="AM1148" i="4"/>
  <c r="AM1149" i="4"/>
  <c r="AM1150" i="4"/>
  <c r="AM1151" i="4"/>
  <c r="AM1152" i="4"/>
  <c r="AM1153" i="4"/>
  <c r="AM1154" i="4"/>
  <c r="AM1155" i="4"/>
  <c r="AM1156" i="4"/>
  <c r="AM1157" i="4"/>
  <c r="AM1158" i="4"/>
  <c r="AM1159" i="4"/>
  <c r="AM1160" i="4"/>
  <c r="AM1161" i="4"/>
  <c r="AM1162" i="4"/>
  <c r="AM1163" i="4"/>
  <c r="AM1164" i="4"/>
  <c r="AM1165" i="4"/>
  <c r="AM1166" i="4"/>
  <c r="AM1167" i="4"/>
  <c r="AM1168" i="4"/>
  <c r="AM1169" i="4"/>
  <c r="AM1170" i="4"/>
  <c r="AM1171" i="4"/>
  <c r="AM1172" i="4"/>
  <c r="AM1173" i="4"/>
  <c r="AM1174" i="4"/>
  <c r="AM1175" i="4"/>
  <c r="AM1176" i="4"/>
  <c r="AM1177" i="4"/>
  <c r="AM1178" i="4"/>
  <c r="AM1179" i="4"/>
  <c r="AM1180" i="4"/>
  <c r="AM1181" i="4"/>
  <c r="AM1182" i="4"/>
  <c r="AM1183" i="4"/>
  <c r="AM1184" i="4"/>
  <c r="AM1185" i="4"/>
  <c r="AM1186" i="4"/>
  <c r="AM1187" i="4"/>
  <c r="AM1188" i="4"/>
  <c r="AM1189" i="4"/>
  <c r="AM1190" i="4"/>
  <c r="AM1191" i="4"/>
  <c r="AM1192" i="4"/>
  <c r="AM1193" i="4"/>
  <c r="AM1194" i="4"/>
  <c r="AM1195" i="4"/>
  <c r="AM1196" i="4"/>
  <c r="AM1197" i="4"/>
  <c r="AM1198" i="4"/>
  <c r="AM1199" i="4"/>
  <c r="AM1200" i="4"/>
  <c r="AM1201" i="4"/>
  <c r="AM1202" i="4"/>
  <c r="AM1203" i="4"/>
  <c r="AM1204" i="4"/>
  <c r="AM1205" i="4"/>
  <c r="AM1206" i="4"/>
  <c r="AM1207" i="4"/>
  <c r="AM1208" i="4"/>
  <c r="AM1209" i="4"/>
  <c r="AM1210" i="4"/>
  <c r="AM1211" i="4"/>
  <c r="AM1212" i="4"/>
  <c r="AM1213" i="4"/>
  <c r="AM1214" i="4"/>
  <c r="AM1215" i="4"/>
  <c r="AM1216" i="4"/>
  <c r="AM1217" i="4"/>
  <c r="AM1218" i="4"/>
  <c r="AM1219" i="4"/>
  <c r="AM1220" i="4"/>
  <c r="AM1221" i="4"/>
  <c r="AM1222" i="4"/>
  <c r="AM1223" i="4"/>
  <c r="AM1224" i="4"/>
  <c r="AM1225" i="4"/>
  <c r="AM1226" i="4"/>
  <c r="AM1227" i="4"/>
  <c r="AM1228" i="4"/>
  <c r="AM1229" i="4"/>
  <c r="AM1230" i="4"/>
  <c r="AM1231" i="4"/>
  <c r="AM1232" i="4"/>
  <c r="AM1233" i="4"/>
  <c r="AM1234" i="4"/>
  <c r="AM1235" i="4"/>
  <c r="AM1236" i="4"/>
  <c r="AM1237" i="4"/>
  <c r="AM1238" i="4"/>
  <c r="AM1239" i="4"/>
  <c r="AM1240" i="4"/>
  <c r="AM1241" i="4"/>
  <c r="AM1242" i="4"/>
  <c r="AM1243" i="4"/>
  <c r="AM1244" i="4"/>
  <c r="AM1245" i="4"/>
  <c r="AM1246" i="4"/>
  <c r="AM1247" i="4"/>
  <c r="AM1248" i="4"/>
  <c r="AM1249" i="4"/>
  <c r="AM1250" i="4"/>
  <c r="AM1251" i="4"/>
  <c r="AM1252" i="4"/>
  <c r="AM1253" i="4"/>
  <c r="AM1254" i="4"/>
  <c r="AM1255" i="4"/>
  <c r="AM1256" i="4"/>
  <c r="AM1257" i="4"/>
  <c r="AM1258" i="4"/>
  <c r="AM1259" i="4"/>
  <c r="AM1260" i="4"/>
  <c r="AM1261" i="4"/>
  <c r="AM1262" i="4"/>
  <c r="AM1263" i="4"/>
  <c r="AM1264" i="4"/>
  <c r="AM1265" i="4"/>
  <c r="AM1266" i="4"/>
  <c r="AM1267" i="4"/>
  <c r="AM1268" i="4"/>
  <c r="AM1269" i="4"/>
  <c r="AM1270" i="4"/>
  <c r="AM1271" i="4"/>
  <c r="AM1272" i="4"/>
  <c r="AM1273" i="4"/>
  <c r="AM1274" i="4"/>
  <c r="AM1275" i="4"/>
  <c r="AM1276" i="4"/>
  <c r="AM1277" i="4"/>
  <c r="AM1278" i="4"/>
  <c r="AM1279" i="4"/>
  <c r="AM1280" i="4"/>
  <c r="AM1281" i="4"/>
  <c r="AM1282" i="4"/>
  <c r="AM1283" i="4"/>
  <c r="AM1284" i="4"/>
  <c r="AM1285" i="4"/>
  <c r="AM1286" i="4"/>
  <c r="AM1287" i="4"/>
  <c r="AM1288" i="4"/>
  <c r="AM1289" i="4"/>
  <c r="AM1290" i="4"/>
  <c r="AM1291" i="4"/>
  <c r="AM1292" i="4"/>
  <c r="AM1293" i="4"/>
  <c r="AM1294" i="4"/>
  <c r="AM1295" i="4"/>
  <c r="AM1296" i="4"/>
  <c r="AM1297" i="4"/>
  <c r="AM1298" i="4"/>
  <c r="AM1299" i="4"/>
  <c r="AM1300" i="4"/>
  <c r="AM1301" i="4"/>
  <c r="AM1302" i="4"/>
  <c r="AM1303" i="4"/>
  <c r="AM1304" i="4"/>
  <c r="AM1305" i="4"/>
  <c r="AM1306" i="4"/>
  <c r="AM1307" i="4"/>
  <c r="AM1308" i="4"/>
  <c r="AM1309" i="4"/>
  <c r="AM1310" i="4"/>
  <c r="AM1311" i="4"/>
  <c r="AM1312" i="4"/>
  <c r="AM1313" i="4"/>
  <c r="AM1314" i="4"/>
  <c r="AM1315" i="4"/>
  <c r="AM1316" i="4"/>
  <c r="AM1317" i="4"/>
  <c r="AM1318" i="4"/>
  <c r="AM1319" i="4"/>
  <c r="AM1320" i="4"/>
  <c r="AM1321" i="4"/>
  <c r="AM1322" i="4"/>
  <c r="AM1323" i="4"/>
  <c r="AM1324" i="4"/>
  <c r="AM1325" i="4"/>
  <c r="AM1326" i="4"/>
  <c r="AM1327" i="4"/>
  <c r="AM1328" i="4"/>
  <c r="AM1329" i="4"/>
  <c r="AM1330" i="4"/>
  <c r="AM1331" i="4"/>
  <c r="AM1332" i="4"/>
  <c r="AM1333" i="4"/>
  <c r="AM1334" i="4"/>
  <c r="AM1335" i="4"/>
  <c r="AM1336" i="4"/>
  <c r="AM1337" i="4"/>
  <c r="AM1338" i="4"/>
  <c r="AM1339" i="4"/>
  <c r="AM1340" i="4"/>
  <c r="AM1341" i="4"/>
  <c r="AM1342" i="4"/>
  <c r="AM1343" i="4"/>
  <c r="AM1344" i="4"/>
  <c r="AM1345" i="4"/>
  <c r="AM1346" i="4"/>
  <c r="AM1347" i="4"/>
  <c r="AM1348" i="4"/>
  <c r="AM1349" i="4"/>
  <c r="AM1350" i="4"/>
  <c r="AM1351" i="4"/>
  <c r="AM1352" i="4"/>
  <c r="AM1353" i="4"/>
  <c r="AM1354" i="4"/>
  <c r="AM1355" i="4"/>
  <c r="AM1356" i="4"/>
  <c r="AM1357" i="4"/>
  <c r="AM1358" i="4"/>
  <c r="AM1359" i="4"/>
  <c r="AM1360" i="4"/>
  <c r="AM1361" i="4"/>
  <c r="AM1362" i="4"/>
  <c r="AM1363" i="4"/>
  <c r="AM1364" i="4"/>
  <c r="AM1365" i="4"/>
  <c r="AM1366" i="4"/>
  <c r="AM1367" i="4"/>
  <c r="AM1368" i="4"/>
  <c r="AM1369" i="4"/>
  <c r="AM1370" i="4"/>
  <c r="AM1371" i="4"/>
  <c r="AM1372" i="4"/>
  <c r="AM1373" i="4"/>
  <c r="AM1374" i="4"/>
  <c r="AM1375" i="4"/>
  <c r="AM1376" i="4"/>
  <c r="AM1377" i="4"/>
  <c r="AM1378" i="4"/>
  <c r="AM1379" i="4"/>
  <c r="AM1380" i="4"/>
  <c r="AM1381" i="4"/>
  <c r="AM1382" i="4"/>
  <c r="AM1383" i="4"/>
  <c r="AM1384" i="4"/>
  <c r="AM1385" i="4"/>
  <c r="AM1386" i="4"/>
  <c r="AM1387" i="4"/>
  <c r="AM1388" i="4"/>
  <c r="AM1389" i="4"/>
  <c r="AM1390" i="4"/>
  <c r="AM1391" i="4"/>
  <c r="AM1392" i="4"/>
  <c r="AM1393" i="4"/>
  <c r="AM1394" i="4"/>
  <c r="AM1395" i="4"/>
  <c r="AM1396" i="4"/>
  <c r="AM1397" i="4"/>
  <c r="AM1398" i="4"/>
  <c r="AM1399" i="4"/>
  <c r="AM1400" i="4"/>
  <c r="AM1401" i="4"/>
  <c r="AM1402" i="4"/>
  <c r="AM1403" i="4"/>
  <c r="AM1404" i="4"/>
  <c r="AM1405" i="4"/>
  <c r="AM1406" i="4"/>
  <c r="AM1407" i="4"/>
  <c r="AM1408" i="4"/>
  <c r="AM1409" i="4"/>
  <c r="AM1410" i="4"/>
  <c r="AM1411" i="4"/>
  <c r="AM1412" i="4"/>
  <c r="AM1413" i="4"/>
  <c r="AM1414" i="4"/>
  <c r="AM1415" i="4"/>
  <c r="AM1416" i="4"/>
  <c r="AM1417" i="4"/>
  <c r="AM1418" i="4"/>
  <c r="AM1419" i="4"/>
  <c r="AM1420" i="4"/>
  <c r="AM1421" i="4"/>
  <c r="AM1422" i="4"/>
  <c r="AM1423" i="4"/>
  <c r="AM1424" i="4"/>
  <c r="AM1425" i="4"/>
  <c r="AM1426" i="4"/>
  <c r="AM1427" i="4"/>
  <c r="AM1428" i="4"/>
  <c r="AM1429" i="4"/>
  <c r="AM1430" i="4"/>
  <c r="AM1431" i="4"/>
  <c r="AM1432" i="4"/>
  <c r="AM1433" i="4"/>
  <c r="AM1434" i="4"/>
  <c r="AM1435" i="4"/>
  <c r="AM1436" i="4"/>
  <c r="AM1437" i="4"/>
  <c r="AM1438" i="4"/>
  <c r="AM1439" i="4"/>
  <c r="AM1440" i="4"/>
  <c r="AM1441" i="4"/>
  <c r="AM1442" i="4"/>
  <c r="AM1443" i="4"/>
  <c r="AM1444" i="4"/>
  <c r="AM1445" i="4"/>
  <c r="AM1446" i="4"/>
  <c r="AM1447" i="4"/>
  <c r="AM1448" i="4"/>
  <c r="AM1449" i="4"/>
  <c r="AM1450" i="4"/>
  <c r="AM1451" i="4"/>
  <c r="AM1452" i="4"/>
  <c r="AM1453" i="4"/>
  <c r="AM1454" i="4"/>
  <c r="AM1455" i="4"/>
  <c r="AM1456" i="4"/>
  <c r="AM1457" i="4"/>
  <c r="AM1458" i="4"/>
  <c r="AM1459" i="4"/>
  <c r="AM1460" i="4"/>
  <c r="AM1461" i="4"/>
  <c r="AM1462" i="4"/>
  <c r="AM1463" i="4"/>
  <c r="AM1464" i="4"/>
  <c r="AM1465" i="4"/>
  <c r="AM1466" i="4"/>
  <c r="AM1467" i="4"/>
  <c r="AM1468" i="4"/>
  <c r="AM1469" i="4"/>
  <c r="AM1470" i="4"/>
  <c r="AM1471" i="4"/>
  <c r="AM1472" i="4"/>
  <c r="AM1473" i="4"/>
  <c r="AM1474" i="4"/>
  <c r="AM1475" i="4"/>
  <c r="AM1476" i="4"/>
  <c r="AM1477" i="4"/>
  <c r="AM1478" i="4"/>
  <c r="AM1479" i="4"/>
  <c r="AM1480" i="4"/>
  <c r="AM1481" i="4"/>
  <c r="AM1482" i="4"/>
  <c r="AM1483" i="4"/>
  <c r="AM1484" i="4"/>
  <c r="AM1485" i="4"/>
  <c r="AM1486" i="4"/>
  <c r="AM1487" i="4"/>
  <c r="AM1488" i="4"/>
  <c r="AM1489" i="4"/>
  <c r="AM1490" i="4"/>
  <c r="AM1491" i="4"/>
  <c r="AM1492" i="4"/>
  <c r="AM1493" i="4"/>
  <c r="AM1494" i="4"/>
  <c r="AM1495" i="4"/>
  <c r="AM1496" i="4"/>
  <c r="AM1497" i="4"/>
  <c r="AM1498" i="4"/>
  <c r="AM1499" i="4"/>
  <c r="AM1500" i="4"/>
  <c r="AM1501" i="4"/>
  <c r="AM1502" i="4"/>
  <c r="AM1503" i="4"/>
  <c r="AM1504" i="4"/>
  <c r="AM1505" i="4"/>
  <c r="AM1506" i="4"/>
  <c r="AM1507" i="4"/>
  <c r="AM1508" i="4"/>
  <c r="AM1509" i="4"/>
  <c r="AM1510" i="4"/>
  <c r="AM1511" i="4"/>
  <c r="AM1512" i="4"/>
  <c r="AM1513" i="4"/>
  <c r="AM1514" i="4"/>
  <c r="AM1515" i="4"/>
  <c r="AM1516" i="4"/>
  <c r="AM1517" i="4"/>
  <c r="AM1518" i="4"/>
  <c r="AM1519" i="4"/>
  <c r="AM1520" i="4"/>
  <c r="AM1521" i="4"/>
  <c r="AM1522" i="4"/>
  <c r="AM1523" i="4"/>
  <c r="AM1524" i="4"/>
  <c r="AM1525" i="4"/>
  <c r="AM1526" i="4"/>
  <c r="AM1527" i="4"/>
  <c r="AM1528" i="4"/>
  <c r="AM1529" i="4"/>
  <c r="AM1530" i="4"/>
  <c r="AM1531" i="4"/>
  <c r="AM1532" i="4"/>
  <c r="AM1533" i="4"/>
  <c r="AM1534" i="4"/>
  <c r="AM1535" i="4"/>
  <c r="AM1536" i="4"/>
  <c r="AM1537" i="4"/>
  <c r="AM1538" i="4"/>
  <c r="AM1539" i="4"/>
  <c r="AM1540" i="4"/>
  <c r="AM1541" i="4"/>
  <c r="AM1542" i="4"/>
  <c r="AM1543" i="4"/>
  <c r="AM1544" i="4"/>
  <c r="AM1545" i="4"/>
  <c r="AM1546" i="4"/>
  <c r="AM1547" i="4"/>
  <c r="AM1548" i="4"/>
  <c r="AM1549" i="4"/>
  <c r="AM1550" i="4"/>
  <c r="AM1551" i="4"/>
  <c r="AM1552" i="4"/>
  <c r="AM1553" i="4"/>
  <c r="AM1554" i="4"/>
  <c r="AM1555" i="4"/>
  <c r="AM1556" i="4"/>
  <c r="AM1557" i="4"/>
  <c r="AM1558" i="4"/>
  <c r="AM1559" i="4"/>
  <c r="AM1560" i="4"/>
  <c r="AM1561" i="4"/>
  <c r="AM1562" i="4"/>
  <c r="AM1563" i="4"/>
  <c r="AM1564" i="4"/>
  <c r="AM1565" i="4"/>
  <c r="AM1566" i="4"/>
  <c r="AM1567" i="4"/>
  <c r="AM1568" i="4"/>
  <c r="AM1569" i="4"/>
  <c r="AM1570" i="4"/>
  <c r="AM1571" i="4"/>
  <c r="AM1572" i="4"/>
  <c r="AM1573" i="4"/>
  <c r="AM1574" i="4"/>
  <c r="AM1575" i="4"/>
  <c r="AM1576" i="4"/>
  <c r="AM1577" i="4"/>
  <c r="AM1578" i="4"/>
  <c r="AM1579" i="4"/>
  <c r="AM1580" i="4"/>
  <c r="AM1581" i="4"/>
  <c r="AM1582" i="4"/>
  <c r="AM1583" i="4"/>
  <c r="AM1584" i="4"/>
  <c r="AM1585" i="4"/>
  <c r="AM1586" i="4"/>
  <c r="AM1587" i="4"/>
  <c r="AM1588" i="4"/>
  <c r="AM1589" i="4"/>
  <c r="AM1590" i="4"/>
  <c r="AM1591" i="4"/>
  <c r="AM1592" i="4"/>
  <c r="AM1593" i="4"/>
  <c r="AM1594" i="4"/>
  <c r="AM1595" i="4"/>
  <c r="AM1596" i="4"/>
  <c r="AM1597" i="4"/>
  <c r="AM1598" i="4"/>
  <c r="AM1599" i="4"/>
  <c r="AM1600" i="4"/>
  <c r="AM1601" i="4"/>
  <c r="AM1602" i="4"/>
  <c r="AM1603" i="4"/>
  <c r="AM1604" i="4"/>
  <c r="AM1605" i="4"/>
  <c r="AM1606" i="4"/>
  <c r="AM1607" i="4"/>
  <c r="AM1608" i="4"/>
  <c r="AM1609" i="4"/>
  <c r="AM1610" i="4"/>
  <c r="AM1611" i="4"/>
  <c r="AM1612" i="4"/>
  <c r="AM1613" i="4"/>
  <c r="AM1614" i="4"/>
  <c r="AM1615" i="4"/>
  <c r="AM1616" i="4"/>
  <c r="AM1617" i="4"/>
  <c r="AM1618" i="4"/>
  <c r="AM1619" i="4"/>
  <c r="AM1620" i="4"/>
  <c r="AM1621" i="4"/>
  <c r="AM1622" i="4"/>
  <c r="AM1623" i="4"/>
  <c r="AM1624" i="4"/>
  <c r="AM1625" i="4"/>
  <c r="AM1626" i="4"/>
  <c r="AM1627" i="4"/>
  <c r="AM1628" i="4"/>
  <c r="AM1629" i="4"/>
  <c r="AM1630" i="4"/>
  <c r="AM1631" i="4"/>
  <c r="AM1632" i="4"/>
  <c r="AM1633" i="4"/>
  <c r="AM1634" i="4"/>
  <c r="AM1635" i="4"/>
  <c r="AM1636" i="4"/>
  <c r="AM1637" i="4"/>
  <c r="AM1638" i="4"/>
  <c r="AM1639" i="4"/>
  <c r="AM1640" i="4"/>
  <c r="AM1641" i="4"/>
  <c r="AM1642" i="4"/>
  <c r="AM1643" i="4"/>
  <c r="AM1644" i="4"/>
  <c r="AM1645" i="4"/>
  <c r="AM1646" i="4"/>
  <c r="AM1647" i="4"/>
  <c r="AM1648" i="4"/>
  <c r="AM1649" i="4"/>
  <c r="AM1650" i="4"/>
  <c r="AM1651" i="4"/>
  <c r="AM1652" i="4"/>
  <c r="AM1653" i="4"/>
  <c r="AM1654" i="4"/>
  <c r="AM1655" i="4"/>
  <c r="AM1656" i="4"/>
  <c r="AM1657" i="4"/>
  <c r="AM1658" i="4"/>
  <c r="AM1659" i="4"/>
  <c r="AM1660" i="4"/>
  <c r="AM1661" i="4"/>
  <c r="AM1662" i="4"/>
  <c r="AM1663" i="4"/>
  <c r="AM1664" i="4"/>
  <c r="AM1665" i="4"/>
  <c r="AM1666" i="4"/>
  <c r="AM1667" i="4"/>
  <c r="AM1668" i="4"/>
  <c r="AM1669" i="4"/>
  <c r="AM1670" i="4"/>
  <c r="AM1671" i="4"/>
  <c r="AM1672" i="4"/>
  <c r="AM1673" i="4"/>
  <c r="AM1674" i="4"/>
  <c r="AM1675" i="4"/>
  <c r="AM1676" i="4"/>
  <c r="AM1677" i="4"/>
  <c r="AM1678" i="4"/>
  <c r="AM1679" i="4"/>
  <c r="AM1680" i="4"/>
  <c r="AM1681" i="4"/>
  <c r="AM1682" i="4"/>
  <c r="AM1683" i="4"/>
  <c r="AM1684" i="4"/>
  <c r="AM1685" i="4"/>
  <c r="AM1686" i="4"/>
  <c r="AM1687" i="4"/>
  <c r="AM1688" i="4"/>
  <c r="AM1689" i="4"/>
  <c r="AM1690" i="4"/>
  <c r="AM1691" i="4"/>
  <c r="AM1692" i="4"/>
  <c r="AM1693" i="4"/>
  <c r="AM1694" i="4"/>
  <c r="AM1695" i="4"/>
  <c r="AM1696" i="4"/>
  <c r="AM1697" i="4"/>
  <c r="AM1698" i="4"/>
  <c r="AM1699" i="4"/>
  <c r="AM1700" i="4"/>
  <c r="AM1701" i="4"/>
  <c r="AM1702" i="4"/>
  <c r="AM1703" i="4"/>
  <c r="AM1704" i="4"/>
  <c r="AM1705" i="4"/>
  <c r="AM1706" i="4"/>
  <c r="AM1707" i="4"/>
  <c r="AM1708" i="4"/>
  <c r="AM1709" i="4"/>
  <c r="AM1710" i="4"/>
  <c r="AM1711" i="4"/>
  <c r="AM1712" i="4"/>
  <c r="AM1713" i="4"/>
  <c r="AM1714" i="4"/>
  <c r="AM1715" i="4"/>
  <c r="AM1716" i="4"/>
  <c r="AL2" i="4"/>
  <c r="AL3" i="4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63" i="4"/>
  <c r="AL64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1" i="4"/>
  <c r="AL102" i="4"/>
  <c r="AL103" i="4"/>
  <c r="AL104" i="4"/>
  <c r="AL105" i="4"/>
  <c r="AL106" i="4"/>
  <c r="AL107" i="4"/>
  <c r="AL108" i="4"/>
  <c r="AL109" i="4"/>
  <c r="AL110" i="4"/>
  <c r="AL111" i="4"/>
  <c r="AL112" i="4"/>
  <c r="AL113" i="4"/>
  <c r="AL114" i="4"/>
  <c r="AL115" i="4"/>
  <c r="AL116" i="4"/>
  <c r="AL117" i="4"/>
  <c r="AL118" i="4"/>
  <c r="AL119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49" i="4"/>
  <c r="AL150" i="4"/>
  <c r="AL151" i="4"/>
  <c r="AL152" i="4"/>
  <c r="AL153" i="4"/>
  <c r="AL154" i="4"/>
  <c r="AL155" i="4"/>
  <c r="AL156" i="4"/>
  <c r="AL157" i="4"/>
  <c r="AL158" i="4"/>
  <c r="AL159" i="4"/>
  <c r="AL160" i="4"/>
  <c r="AL161" i="4"/>
  <c r="AL162" i="4"/>
  <c r="AL163" i="4"/>
  <c r="AL164" i="4"/>
  <c r="AL165" i="4"/>
  <c r="AL166" i="4"/>
  <c r="AL167" i="4"/>
  <c r="AL168" i="4"/>
  <c r="AL169" i="4"/>
  <c r="AL170" i="4"/>
  <c r="AL171" i="4"/>
  <c r="AL172" i="4"/>
  <c r="AL173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L189" i="4"/>
  <c r="AL190" i="4"/>
  <c r="AL191" i="4"/>
  <c r="AL192" i="4"/>
  <c r="AL193" i="4"/>
  <c r="AL194" i="4"/>
  <c r="AL195" i="4"/>
  <c r="AL196" i="4"/>
  <c r="AL197" i="4"/>
  <c r="AL198" i="4"/>
  <c r="AL199" i="4"/>
  <c r="AL200" i="4"/>
  <c r="AL201" i="4"/>
  <c r="AL202" i="4"/>
  <c r="AL203" i="4"/>
  <c r="AL204" i="4"/>
  <c r="AL205" i="4"/>
  <c r="AL206" i="4"/>
  <c r="AL207" i="4"/>
  <c r="AL208" i="4"/>
  <c r="AL209" i="4"/>
  <c r="AL210" i="4"/>
  <c r="AL211" i="4"/>
  <c r="AL212" i="4"/>
  <c r="AL213" i="4"/>
  <c r="AL214" i="4"/>
  <c r="AL215" i="4"/>
  <c r="AL216" i="4"/>
  <c r="AL217" i="4"/>
  <c r="AL218" i="4"/>
  <c r="AL219" i="4"/>
  <c r="AL220" i="4"/>
  <c r="AL221" i="4"/>
  <c r="AL222" i="4"/>
  <c r="AL223" i="4"/>
  <c r="AL224" i="4"/>
  <c r="AL225" i="4"/>
  <c r="AL226" i="4"/>
  <c r="AL227" i="4"/>
  <c r="AL228" i="4"/>
  <c r="AL229" i="4"/>
  <c r="AL230" i="4"/>
  <c r="AL231" i="4"/>
  <c r="AL232" i="4"/>
  <c r="AL233" i="4"/>
  <c r="AL234" i="4"/>
  <c r="AL235" i="4"/>
  <c r="AL236" i="4"/>
  <c r="AL237" i="4"/>
  <c r="AL238" i="4"/>
  <c r="AL239" i="4"/>
  <c r="AL240" i="4"/>
  <c r="AL241" i="4"/>
  <c r="AL242" i="4"/>
  <c r="AL243" i="4"/>
  <c r="AL244" i="4"/>
  <c r="AL245" i="4"/>
  <c r="AL246" i="4"/>
  <c r="AL247" i="4"/>
  <c r="AL248" i="4"/>
  <c r="AL249" i="4"/>
  <c r="AL250" i="4"/>
  <c r="AL251" i="4"/>
  <c r="AL252" i="4"/>
  <c r="AL253" i="4"/>
  <c r="AL254" i="4"/>
  <c r="AL255" i="4"/>
  <c r="AL256" i="4"/>
  <c r="AL257" i="4"/>
  <c r="AL258" i="4"/>
  <c r="AL259" i="4"/>
  <c r="AL260" i="4"/>
  <c r="AL261" i="4"/>
  <c r="AL262" i="4"/>
  <c r="AL263" i="4"/>
  <c r="AL264" i="4"/>
  <c r="AL265" i="4"/>
  <c r="AL266" i="4"/>
  <c r="AL267" i="4"/>
  <c r="AL268" i="4"/>
  <c r="AL269" i="4"/>
  <c r="AL270" i="4"/>
  <c r="AL271" i="4"/>
  <c r="AL272" i="4"/>
  <c r="AL273" i="4"/>
  <c r="AL274" i="4"/>
  <c r="AL275" i="4"/>
  <c r="AL276" i="4"/>
  <c r="AL277" i="4"/>
  <c r="AL278" i="4"/>
  <c r="AL279" i="4"/>
  <c r="AL280" i="4"/>
  <c r="AL281" i="4"/>
  <c r="AL282" i="4"/>
  <c r="AL283" i="4"/>
  <c r="AL284" i="4"/>
  <c r="AL285" i="4"/>
  <c r="AL286" i="4"/>
  <c r="AL287" i="4"/>
  <c r="AL288" i="4"/>
  <c r="AL289" i="4"/>
  <c r="AL290" i="4"/>
  <c r="AL291" i="4"/>
  <c r="AL292" i="4"/>
  <c r="AL293" i="4"/>
  <c r="AL294" i="4"/>
  <c r="AL295" i="4"/>
  <c r="AL296" i="4"/>
  <c r="AL297" i="4"/>
  <c r="AL298" i="4"/>
  <c r="AL299" i="4"/>
  <c r="AL300" i="4"/>
  <c r="AL301" i="4"/>
  <c r="AL302" i="4"/>
  <c r="AL303" i="4"/>
  <c r="AL304" i="4"/>
  <c r="AL305" i="4"/>
  <c r="AL306" i="4"/>
  <c r="AL307" i="4"/>
  <c r="AL308" i="4"/>
  <c r="AL309" i="4"/>
  <c r="AL310" i="4"/>
  <c r="AL311" i="4"/>
  <c r="AL312" i="4"/>
  <c r="AL313" i="4"/>
  <c r="AL314" i="4"/>
  <c r="AL315" i="4"/>
  <c r="AL316" i="4"/>
  <c r="AL317" i="4"/>
  <c r="AL318" i="4"/>
  <c r="AL319" i="4"/>
  <c r="AL320" i="4"/>
  <c r="AL321" i="4"/>
  <c r="AL322" i="4"/>
  <c r="AL323" i="4"/>
  <c r="AL324" i="4"/>
  <c r="AL325" i="4"/>
  <c r="AL326" i="4"/>
  <c r="AL327" i="4"/>
  <c r="AL328" i="4"/>
  <c r="AL329" i="4"/>
  <c r="AL330" i="4"/>
  <c r="AL331" i="4"/>
  <c r="AL332" i="4"/>
  <c r="AL333" i="4"/>
  <c r="AL334" i="4"/>
  <c r="AL335" i="4"/>
  <c r="AL336" i="4"/>
  <c r="AL337" i="4"/>
  <c r="AL338" i="4"/>
  <c r="AL339" i="4"/>
  <c r="AL340" i="4"/>
  <c r="AL341" i="4"/>
  <c r="AL342" i="4"/>
  <c r="AL343" i="4"/>
  <c r="AL344" i="4"/>
  <c r="AL345" i="4"/>
  <c r="AL346" i="4"/>
  <c r="AL347" i="4"/>
  <c r="AL348" i="4"/>
  <c r="AL349" i="4"/>
  <c r="AL350" i="4"/>
  <c r="AL351" i="4"/>
  <c r="AL352" i="4"/>
  <c r="AL353" i="4"/>
  <c r="AL354" i="4"/>
  <c r="AL355" i="4"/>
  <c r="AL356" i="4"/>
  <c r="AL357" i="4"/>
  <c r="AL358" i="4"/>
  <c r="AL359" i="4"/>
  <c r="AL360" i="4"/>
  <c r="AL361" i="4"/>
  <c r="AL362" i="4"/>
  <c r="AL363" i="4"/>
  <c r="AL364" i="4"/>
  <c r="AL365" i="4"/>
  <c r="AL366" i="4"/>
  <c r="AL367" i="4"/>
  <c r="AL368" i="4"/>
  <c r="AL369" i="4"/>
  <c r="AL370" i="4"/>
  <c r="AL371" i="4"/>
  <c r="AL372" i="4"/>
  <c r="AL373" i="4"/>
  <c r="AL374" i="4"/>
  <c r="AL375" i="4"/>
  <c r="AL376" i="4"/>
  <c r="AL377" i="4"/>
  <c r="AL378" i="4"/>
  <c r="AL379" i="4"/>
  <c r="AL380" i="4"/>
  <c r="AL381" i="4"/>
  <c r="AL382" i="4"/>
  <c r="AL383" i="4"/>
  <c r="AL384" i="4"/>
  <c r="AL385" i="4"/>
  <c r="AL386" i="4"/>
  <c r="AL387" i="4"/>
  <c r="AL388" i="4"/>
  <c r="AL389" i="4"/>
  <c r="AL390" i="4"/>
  <c r="AL391" i="4"/>
  <c r="AL392" i="4"/>
  <c r="AL393" i="4"/>
  <c r="AL394" i="4"/>
  <c r="AL395" i="4"/>
  <c r="AL396" i="4"/>
  <c r="AL397" i="4"/>
  <c r="AL398" i="4"/>
  <c r="AL399" i="4"/>
  <c r="AL400" i="4"/>
  <c r="AL401" i="4"/>
  <c r="AL402" i="4"/>
  <c r="AL403" i="4"/>
  <c r="AL404" i="4"/>
  <c r="AL405" i="4"/>
  <c r="AL406" i="4"/>
  <c r="AL407" i="4"/>
  <c r="AL408" i="4"/>
  <c r="AL409" i="4"/>
  <c r="AL410" i="4"/>
  <c r="AL411" i="4"/>
  <c r="AL412" i="4"/>
  <c r="AL413" i="4"/>
  <c r="AL414" i="4"/>
  <c r="AL415" i="4"/>
  <c r="AL416" i="4"/>
  <c r="AL417" i="4"/>
  <c r="AL418" i="4"/>
  <c r="AL419" i="4"/>
  <c r="AL420" i="4"/>
  <c r="AL421" i="4"/>
  <c r="AL422" i="4"/>
  <c r="AL423" i="4"/>
  <c r="AL424" i="4"/>
  <c r="AL425" i="4"/>
  <c r="AL426" i="4"/>
  <c r="AL427" i="4"/>
  <c r="AL428" i="4"/>
  <c r="AL429" i="4"/>
  <c r="AL430" i="4"/>
  <c r="AL431" i="4"/>
  <c r="AL432" i="4"/>
  <c r="AL433" i="4"/>
  <c r="AL434" i="4"/>
  <c r="AL435" i="4"/>
  <c r="AL436" i="4"/>
  <c r="AL437" i="4"/>
  <c r="AL438" i="4"/>
  <c r="AL439" i="4"/>
  <c r="AL440" i="4"/>
  <c r="AL441" i="4"/>
  <c r="AL442" i="4"/>
  <c r="AL443" i="4"/>
  <c r="AL444" i="4"/>
  <c r="AL445" i="4"/>
  <c r="AL446" i="4"/>
  <c r="AL447" i="4"/>
  <c r="AL448" i="4"/>
  <c r="AL449" i="4"/>
  <c r="AL450" i="4"/>
  <c r="AL451" i="4"/>
  <c r="AL452" i="4"/>
  <c r="AL453" i="4"/>
  <c r="AL454" i="4"/>
  <c r="AL455" i="4"/>
  <c r="AL456" i="4"/>
  <c r="AL457" i="4"/>
  <c r="AL458" i="4"/>
  <c r="AL459" i="4"/>
  <c r="AL460" i="4"/>
  <c r="AL461" i="4"/>
  <c r="AL462" i="4"/>
  <c r="AL463" i="4"/>
  <c r="AL464" i="4"/>
  <c r="AL465" i="4"/>
  <c r="AL466" i="4"/>
  <c r="AL467" i="4"/>
  <c r="AL468" i="4"/>
  <c r="AL469" i="4"/>
  <c r="AL470" i="4"/>
  <c r="AL471" i="4"/>
  <c r="AL472" i="4"/>
  <c r="AL473" i="4"/>
  <c r="AL474" i="4"/>
  <c r="AL475" i="4"/>
  <c r="AL476" i="4"/>
  <c r="AL477" i="4"/>
  <c r="AL478" i="4"/>
  <c r="AL479" i="4"/>
  <c r="AL480" i="4"/>
  <c r="AL481" i="4"/>
  <c r="AL482" i="4"/>
  <c r="AL483" i="4"/>
  <c r="AL484" i="4"/>
  <c r="AL485" i="4"/>
  <c r="AL486" i="4"/>
  <c r="AL487" i="4"/>
  <c r="AL488" i="4"/>
  <c r="AL489" i="4"/>
  <c r="AL490" i="4"/>
  <c r="AL491" i="4"/>
  <c r="AL492" i="4"/>
  <c r="AL493" i="4"/>
  <c r="AL494" i="4"/>
  <c r="AL495" i="4"/>
  <c r="AL496" i="4"/>
  <c r="AL497" i="4"/>
  <c r="AL498" i="4"/>
  <c r="AL499" i="4"/>
  <c r="AL500" i="4"/>
  <c r="AL501" i="4"/>
  <c r="AL502" i="4"/>
  <c r="AL503" i="4"/>
  <c r="AL504" i="4"/>
  <c r="AL505" i="4"/>
  <c r="AL506" i="4"/>
  <c r="AL507" i="4"/>
  <c r="AL508" i="4"/>
  <c r="AL509" i="4"/>
  <c r="AL510" i="4"/>
  <c r="AL511" i="4"/>
  <c r="AL512" i="4"/>
  <c r="AL513" i="4"/>
  <c r="AL514" i="4"/>
  <c r="AL515" i="4"/>
  <c r="AL516" i="4"/>
  <c r="AL517" i="4"/>
  <c r="AL518" i="4"/>
  <c r="AL519" i="4"/>
  <c r="AL520" i="4"/>
  <c r="AL521" i="4"/>
  <c r="AL522" i="4"/>
  <c r="AL523" i="4"/>
  <c r="AL524" i="4"/>
  <c r="AL525" i="4"/>
  <c r="AL526" i="4"/>
  <c r="AL527" i="4"/>
  <c r="AL528" i="4"/>
  <c r="AL529" i="4"/>
  <c r="AL530" i="4"/>
  <c r="AL531" i="4"/>
  <c r="AL532" i="4"/>
  <c r="AL533" i="4"/>
  <c r="AL534" i="4"/>
  <c r="AL535" i="4"/>
  <c r="AL536" i="4"/>
  <c r="AL537" i="4"/>
  <c r="AL538" i="4"/>
  <c r="AL539" i="4"/>
  <c r="AL540" i="4"/>
  <c r="AL541" i="4"/>
  <c r="AL542" i="4"/>
  <c r="AL543" i="4"/>
  <c r="AL544" i="4"/>
  <c r="AL545" i="4"/>
  <c r="AL546" i="4"/>
  <c r="AL547" i="4"/>
  <c r="AL548" i="4"/>
  <c r="AL549" i="4"/>
  <c r="AL550" i="4"/>
  <c r="AL551" i="4"/>
  <c r="AL552" i="4"/>
  <c r="AL553" i="4"/>
  <c r="AL554" i="4"/>
  <c r="AL555" i="4"/>
  <c r="AL556" i="4"/>
  <c r="AL557" i="4"/>
  <c r="AL558" i="4"/>
  <c r="AL559" i="4"/>
  <c r="AL560" i="4"/>
  <c r="AL561" i="4"/>
  <c r="AL562" i="4"/>
  <c r="AL563" i="4"/>
  <c r="AL564" i="4"/>
  <c r="AL565" i="4"/>
  <c r="AL566" i="4"/>
  <c r="AL567" i="4"/>
  <c r="AL568" i="4"/>
  <c r="AL569" i="4"/>
  <c r="AL570" i="4"/>
  <c r="AL571" i="4"/>
  <c r="AL572" i="4"/>
  <c r="AL573" i="4"/>
  <c r="AL574" i="4"/>
  <c r="AL575" i="4"/>
  <c r="AL576" i="4"/>
  <c r="AL577" i="4"/>
  <c r="AL578" i="4"/>
  <c r="AL579" i="4"/>
  <c r="AL580" i="4"/>
  <c r="AL581" i="4"/>
  <c r="AL582" i="4"/>
  <c r="AL583" i="4"/>
  <c r="AL584" i="4"/>
  <c r="AL585" i="4"/>
  <c r="AL586" i="4"/>
  <c r="AL587" i="4"/>
  <c r="AL588" i="4"/>
  <c r="AL589" i="4"/>
  <c r="AL590" i="4"/>
  <c r="AL591" i="4"/>
  <c r="AL592" i="4"/>
  <c r="AL593" i="4"/>
  <c r="AL594" i="4"/>
  <c r="AL595" i="4"/>
  <c r="AL596" i="4"/>
  <c r="AL597" i="4"/>
  <c r="AL598" i="4"/>
  <c r="AL599" i="4"/>
  <c r="AL600" i="4"/>
  <c r="AL601" i="4"/>
  <c r="AL602" i="4"/>
  <c r="AL603" i="4"/>
  <c r="AL604" i="4"/>
  <c r="AL605" i="4"/>
  <c r="AL606" i="4"/>
  <c r="AL607" i="4"/>
  <c r="AL608" i="4"/>
  <c r="AL609" i="4"/>
  <c r="AL610" i="4"/>
  <c r="AL611" i="4"/>
  <c r="AL612" i="4"/>
  <c r="AL613" i="4"/>
  <c r="AL614" i="4"/>
  <c r="AL615" i="4"/>
  <c r="AL616" i="4"/>
  <c r="AL617" i="4"/>
  <c r="AL618" i="4"/>
  <c r="AL619" i="4"/>
  <c r="AL620" i="4"/>
  <c r="AL621" i="4"/>
  <c r="AL622" i="4"/>
  <c r="AL623" i="4"/>
  <c r="AL624" i="4"/>
  <c r="AL625" i="4"/>
  <c r="AL626" i="4"/>
  <c r="AL627" i="4"/>
  <c r="AL628" i="4"/>
  <c r="AL629" i="4"/>
  <c r="AL630" i="4"/>
  <c r="AL631" i="4"/>
  <c r="AL632" i="4"/>
  <c r="AL633" i="4"/>
  <c r="AL634" i="4"/>
  <c r="AL635" i="4"/>
  <c r="AL636" i="4"/>
  <c r="AL637" i="4"/>
  <c r="AL638" i="4"/>
  <c r="AL639" i="4"/>
  <c r="AL640" i="4"/>
  <c r="AL641" i="4"/>
  <c r="AL642" i="4"/>
  <c r="AL643" i="4"/>
  <c r="AL644" i="4"/>
  <c r="AL645" i="4"/>
  <c r="AL646" i="4"/>
  <c r="AL647" i="4"/>
  <c r="AL648" i="4"/>
  <c r="AL649" i="4"/>
  <c r="AL650" i="4"/>
  <c r="AL651" i="4"/>
  <c r="AL652" i="4"/>
  <c r="AL653" i="4"/>
  <c r="AL654" i="4"/>
  <c r="AL655" i="4"/>
  <c r="AL656" i="4"/>
  <c r="AL657" i="4"/>
  <c r="AL658" i="4"/>
  <c r="AL659" i="4"/>
  <c r="AL660" i="4"/>
  <c r="AL661" i="4"/>
  <c r="AL662" i="4"/>
  <c r="AL663" i="4"/>
  <c r="AL664" i="4"/>
  <c r="AL665" i="4"/>
  <c r="AL666" i="4"/>
  <c r="AL667" i="4"/>
  <c r="AL668" i="4"/>
  <c r="AL669" i="4"/>
  <c r="AL670" i="4"/>
  <c r="AL671" i="4"/>
  <c r="AL672" i="4"/>
  <c r="AL673" i="4"/>
  <c r="AL674" i="4"/>
  <c r="AL675" i="4"/>
  <c r="AL676" i="4"/>
  <c r="AL677" i="4"/>
  <c r="AL678" i="4"/>
  <c r="AL679" i="4"/>
  <c r="AL680" i="4"/>
  <c r="AL681" i="4"/>
  <c r="AL682" i="4"/>
  <c r="AL683" i="4"/>
  <c r="AL684" i="4"/>
  <c r="AL685" i="4"/>
  <c r="AL686" i="4"/>
  <c r="AL687" i="4"/>
  <c r="AL688" i="4"/>
  <c r="AL689" i="4"/>
  <c r="AL690" i="4"/>
  <c r="AL691" i="4"/>
  <c r="AL692" i="4"/>
  <c r="AL693" i="4"/>
  <c r="AL694" i="4"/>
  <c r="AL695" i="4"/>
  <c r="AL696" i="4"/>
  <c r="AL697" i="4"/>
  <c r="AL698" i="4"/>
  <c r="AL699" i="4"/>
  <c r="AL700" i="4"/>
  <c r="AL701" i="4"/>
  <c r="AL702" i="4"/>
  <c r="AL703" i="4"/>
  <c r="AL704" i="4"/>
  <c r="AL705" i="4"/>
  <c r="AL706" i="4"/>
  <c r="AL707" i="4"/>
  <c r="AL708" i="4"/>
  <c r="AL709" i="4"/>
  <c r="AL710" i="4"/>
  <c r="AL711" i="4"/>
  <c r="AL712" i="4"/>
  <c r="AL713" i="4"/>
  <c r="AL714" i="4"/>
  <c r="AL715" i="4"/>
  <c r="AL716" i="4"/>
  <c r="AL717" i="4"/>
  <c r="AL718" i="4"/>
  <c r="AL719" i="4"/>
  <c r="AL720" i="4"/>
  <c r="AL721" i="4"/>
  <c r="AL722" i="4"/>
  <c r="AL723" i="4"/>
  <c r="AL724" i="4"/>
  <c r="AL725" i="4"/>
  <c r="AL726" i="4"/>
  <c r="AL727" i="4"/>
  <c r="AL728" i="4"/>
  <c r="AL729" i="4"/>
  <c r="AL730" i="4"/>
  <c r="AL731" i="4"/>
  <c r="AL732" i="4"/>
  <c r="AL733" i="4"/>
  <c r="AL734" i="4"/>
  <c r="AL735" i="4"/>
  <c r="AL736" i="4"/>
  <c r="AL737" i="4"/>
  <c r="AL738" i="4"/>
  <c r="AL739" i="4"/>
  <c r="AL740" i="4"/>
  <c r="AL741" i="4"/>
  <c r="AL742" i="4"/>
  <c r="AL743" i="4"/>
  <c r="AL744" i="4"/>
  <c r="AL745" i="4"/>
  <c r="AL746" i="4"/>
  <c r="AL747" i="4"/>
  <c r="AL748" i="4"/>
  <c r="AL749" i="4"/>
  <c r="AL750" i="4"/>
  <c r="AL751" i="4"/>
  <c r="AL752" i="4"/>
  <c r="AL753" i="4"/>
  <c r="AL754" i="4"/>
  <c r="AL755" i="4"/>
  <c r="AL756" i="4"/>
  <c r="AL757" i="4"/>
  <c r="AL758" i="4"/>
  <c r="AL759" i="4"/>
  <c r="AL760" i="4"/>
  <c r="AL761" i="4"/>
  <c r="AL762" i="4"/>
  <c r="AL763" i="4"/>
  <c r="AL764" i="4"/>
  <c r="AL765" i="4"/>
  <c r="AL766" i="4"/>
  <c r="AL767" i="4"/>
  <c r="AL768" i="4"/>
  <c r="AL769" i="4"/>
  <c r="AL770" i="4"/>
  <c r="AL771" i="4"/>
  <c r="AL772" i="4"/>
  <c r="AL773" i="4"/>
  <c r="AL774" i="4"/>
  <c r="AL775" i="4"/>
  <c r="AL776" i="4"/>
  <c r="AL777" i="4"/>
  <c r="AL778" i="4"/>
  <c r="AL779" i="4"/>
  <c r="AL780" i="4"/>
  <c r="AL781" i="4"/>
  <c r="AL782" i="4"/>
  <c r="AL783" i="4"/>
  <c r="AL784" i="4"/>
  <c r="AL785" i="4"/>
  <c r="AL786" i="4"/>
  <c r="AL787" i="4"/>
  <c r="AL788" i="4"/>
  <c r="AL789" i="4"/>
  <c r="AL790" i="4"/>
  <c r="AL791" i="4"/>
  <c r="AL792" i="4"/>
  <c r="AL793" i="4"/>
  <c r="AL794" i="4"/>
  <c r="AL795" i="4"/>
  <c r="AL796" i="4"/>
  <c r="AL797" i="4"/>
  <c r="AL798" i="4"/>
  <c r="AL799" i="4"/>
  <c r="AL800" i="4"/>
  <c r="AL801" i="4"/>
  <c r="AL802" i="4"/>
  <c r="AL803" i="4"/>
  <c r="AL804" i="4"/>
  <c r="AL805" i="4"/>
  <c r="AL806" i="4"/>
  <c r="AL807" i="4"/>
  <c r="AL808" i="4"/>
  <c r="AL809" i="4"/>
  <c r="AL810" i="4"/>
  <c r="AL811" i="4"/>
  <c r="AL812" i="4"/>
  <c r="AL813" i="4"/>
  <c r="AL814" i="4"/>
  <c r="AL815" i="4"/>
  <c r="AL816" i="4"/>
  <c r="AL817" i="4"/>
  <c r="AL818" i="4"/>
  <c r="AL819" i="4"/>
  <c r="AL820" i="4"/>
  <c r="AL821" i="4"/>
  <c r="AL822" i="4"/>
  <c r="AL823" i="4"/>
  <c r="AL824" i="4"/>
  <c r="AL825" i="4"/>
  <c r="AL826" i="4"/>
  <c r="AL827" i="4"/>
  <c r="AL828" i="4"/>
  <c r="AL829" i="4"/>
  <c r="AL830" i="4"/>
  <c r="AL831" i="4"/>
  <c r="AL832" i="4"/>
  <c r="AL833" i="4"/>
  <c r="AL834" i="4"/>
  <c r="AL835" i="4"/>
  <c r="AL836" i="4"/>
  <c r="AL837" i="4"/>
  <c r="AL838" i="4"/>
  <c r="AL839" i="4"/>
  <c r="AL840" i="4"/>
  <c r="AL841" i="4"/>
  <c r="AL842" i="4"/>
  <c r="AL843" i="4"/>
  <c r="AL844" i="4"/>
  <c r="AL845" i="4"/>
  <c r="AL846" i="4"/>
  <c r="AL847" i="4"/>
  <c r="AL848" i="4"/>
  <c r="AL849" i="4"/>
  <c r="AL850" i="4"/>
  <c r="AL851" i="4"/>
  <c r="AL852" i="4"/>
  <c r="AL853" i="4"/>
  <c r="AL854" i="4"/>
  <c r="AL855" i="4"/>
  <c r="AL856" i="4"/>
  <c r="AL857" i="4"/>
  <c r="AL858" i="4"/>
  <c r="AL859" i="4"/>
  <c r="AL860" i="4"/>
  <c r="AL861" i="4"/>
  <c r="AL862" i="4"/>
  <c r="AL863" i="4"/>
  <c r="AL864" i="4"/>
  <c r="AL865" i="4"/>
  <c r="AL866" i="4"/>
  <c r="AL867" i="4"/>
  <c r="AL868" i="4"/>
  <c r="AL869" i="4"/>
  <c r="AL870" i="4"/>
  <c r="AL871" i="4"/>
  <c r="AL872" i="4"/>
  <c r="AL873" i="4"/>
  <c r="AL874" i="4"/>
  <c r="AL875" i="4"/>
  <c r="AL876" i="4"/>
  <c r="AL877" i="4"/>
  <c r="AL878" i="4"/>
  <c r="AL879" i="4"/>
  <c r="AL880" i="4"/>
  <c r="AL881" i="4"/>
  <c r="AL882" i="4"/>
  <c r="AL883" i="4"/>
  <c r="AL884" i="4"/>
  <c r="AL885" i="4"/>
  <c r="AL886" i="4"/>
  <c r="AL887" i="4"/>
  <c r="AL888" i="4"/>
  <c r="AL889" i="4"/>
  <c r="AL890" i="4"/>
  <c r="AL891" i="4"/>
  <c r="AL892" i="4"/>
  <c r="AL893" i="4"/>
  <c r="AL894" i="4"/>
  <c r="AL895" i="4"/>
  <c r="AL896" i="4"/>
  <c r="AL897" i="4"/>
  <c r="AL898" i="4"/>
  <c r="AL899" i="4"/>
  <c r="AL900" i="4"/>
  <c r="AL901" i="4"/>
  <c r="AL902" i="4"/>
  <c r="AL903" i="4"/>
  <c r="AL904" i="4"/>
  <c r="AL905" i="4"/>
  <c r="AL906" i="4"/>
  <c r="AL907" i="4"/>
  <c r="AL908" i="4"/>
  <c r="AL909" i="4"/>
  <c r="AL910" i="4"/>
  <c r="AL911" i="4"/>
  <c r="AL912" i="4"/>
  <c r="AL913" i="4"/>
  <c r="AL914" i="4"/>
  <c r="AL915" i="4"/>
  <c r="AL916" i="4"/>
  <c r="AL917" i="4"/>
  <c r="AL918" i="4"/>
  <c r="AL919" i="4"/>
  <c r="AL920" i="4"/>
  <c r="AL921" i="4"/>
  <c r="AL922" i="4"/>
  <c r="AL923" i="4"/>
  <c r="AL924" i="4"/>
  <c r="AL925" i="4"/>
  <c r="AL926" i="4"/>
  <c r="AL927" i="4"/>
  <c r="AL928" i="4"/>
  <c r="AL929" i="4"/>
  <c r="AL930" i="4"/>
  <c r="AL931" i="4"/>
  <c r="AL932" i="4"/>
  <c r="AL933" i="4"/>
  <c r="AL934" i="4"/>
  <c r="AL935" i="4"/>
  <c r="AL936" i="4"/>
  <c r="AL937" i="4"/>
  <c r="AL938" i="4"/>
  <c r="AL939" i="4"/>
  <c r="AL940" i="4"/>
  <c r="AL941" i="4"/>
  <c r="AL942" i="4"/>
  <c r="AL943" i="4"/>
  <c r="AL944" i="4"/>
  <c r="AL945" i="4"/>
  <c r="AL946" i="4"/>
  <c r="AL947" i="4"/>
  <c r="AL948" i="4"/>
  <c r="AL949" i="4"/>
  <c r="AL950" i="4"/>
  <c r="AL951" i="4"/>
  <c r="AL952" i="4"/>
  <c r="AL953" i="4"/>
  <c r="AL954" i="4"/>
  <c r="AL955" i="4"/>
  <c r="AL956" i="4"/>
  <c r="AL957" i="4"/>
  <c r="AL958" i="4"/>
  <c r="AL959" i="4"/>
  <c r="AL960" i="4"/>
  <c r="AL961" i="4"/>
  <c r="AL962" i="4"/>
  <c r="AL963" i="4"/>
  <c r="AL964" i="4"/>
  <c r="AL965" i="4"/>
  <c r="AL966" i="4"/>
  <c r="AL967" i="4"/>
  <c r="AL968" i="4"/>
  <c r="AL969" i="4"/>
  <c r="AL970" i="4"/>
  <c r="AL971" i="4"/>
  <c r="AL972" i="4"/>
  <c r="AL973" i="4"/>
  <c r="AL974" i="4"/>
  <c r="AL975" i="4"/>
  <c r="AL976" i="4"/>
  <c r="AL977" i="4"/>
  <c r="AL978" i="4"/>
  <c r="AL979" i="4"/>
  <c r="AL980" i="4"/>
  <c r="AL981" i="4"/>
  <c r="AL982" i="4"/>
  <c r="AL983" i="4"/>
  <c r="AL984" i="4"/>
  <c r="AL985" i="4"/>
  <c r="AL986" i="4"/>
  <c r="AL987" i="4"/>
  <c r="AL988" i="4"/>
  <c r="AL989" i="4"/>
  <c r="AL990" i="4"/>
  <c r="AL991" i="4"/>
  <c r="AL992" i="4"/>
  <c r="AL993" i="4"/>
  <c r="AL994" i="4"/>
  <c r="AL995" i="4"/>
  <c r="AL996" i="4"/>
  <c r="AL997" i="4"/>
  <c r="AL998" i="4"/>
  <c r="AL999" i="4"/>
  <c r="AL1000" i="4"/>
  <c r="AL1001" i="4"/>
  <c r="AL1002" i="4"/>
  <c r="AL1003" i="4"/>
  <c r="AL1004" i="4"/>
  <c r="AL1005" i="4"/>
  <c r="AL1006" i="4"/>
  <c r="AL1007" i="4"/>
  <c r="AL1008" i="4"/>
  <c r="AL1009" i="4"/>
  <c r="AL1010" i="4"/>
  <c r="AL1011" i="4"/>
  <c r="AL1012" i="4"/>
  <c r="AL1013" i="4"/>
  <c r="AL1014" i="4"/>
  <c r="AL1015" i="4"/>
  <c r="AL1016" i="4"/>
  <c r="AL1017" i="4"/>
  <c r="AL1018" i="4"/>
  <c r="AL1019" i="4"/>
  <c r="AL1020" i="4"/>
  <c r="AL1021" i="4"/>
  <c r="AL1022" i="4"/>
  <c r="AL1023" i="4"/>
  <c r="AL1024" i="4"/>
  <c r="AL1025" i="4"/>
  <c r="AL1026" i="4"/>
  <c r="AL1027" i="4"/>
  <c r="AL1028" i="4"/>
  <c r="AL1029" i="4"/>
  <c r="AL1030" i="4"/>
  <c r="AL1031" i="4"/>
  <c r="AL1032" i="4"/>
  <c r="AL1033" i="4"/>
  <c r="AL1034" i="4"/>
  <c r="AL1035" i="4"/>
  <c r="AL1036" i="4"/>
  <c r="AL1037" i="4"/>
  <c r="AL1038" i="4"/>
  <c r="AL1039" i="4"/>
  <c r="AL1040" i="4"/>
  <c r="AL1041" i="4"/>
  <c r="AL1042" i="4"/>
  <c r="AL1043" i="4"/>
  <c r="AL1044" i="4"/>
  <c r="AL1045" i="4"/>
  <c r="AL1046" i="4"/>
  <c r="AL1047" i="4"/>
  <c r="AL1048" i="4"/>
  <c r="AL1049" i="4"/>
  <c r="AL1050" i="4"/>
  <c r="AL1051" i="4"/>
  <c r="AL1052" i="4"/>
  <c r="AL1053" i="4"/>
  <c r="AL1054" i="4"/>
  <c r="AL1055" i="4"/>
  <c r="AL1056" i="4"/>
  <c r="AL1057" i="4"/>
  <c r="AL1058" i="4"/>
  <c r="AL1059" i="4"/>
  <c r="AL1060" i="4"/>
  <c r="AL1061" i="4"/>
  <c r="AL1062" i="4"/>
  <c r="AL1063" i="4"/>
  <c r="AL1064" i="4"/>
  <c r="AL1065" i="4"/>
  <c r="AL1066" i="4"/>
  <c r="AL1067" i="4"/>
  <c r="AL1068" i="4"/>
  <c r="AL1069" i="4"/>
  <c r="AL1070" i="4"/>
  <c r="AL1071" i="4"/>
  <c r="AL1072" i="4"/>
  <c r="AL1073" i="4"/>
  <c r="AL1074" i="4"/>
  <c r="AL1075" i="4"/>
  <c r="AL1076" i="4"/>
  <c r="AL1077" i="4"/>
  <c r="AL1078" i="4"/>
  <c r="AL1079" i="4"/>
  <c r="AL1080" i="4"/>
  <c r="AL1081" i="4"/>
  <c r="AL1082" i="4"/>
  <c r="AL1083" i="4"/>
  <c r="AL1084" i="4"/>
  <c r="AL1085" i="4"/>
  <c r="AL1086" i="4"/>
  <c r="AL1087" i="4"/>
  <c r="AL1088" i="4"/>
  <c r="AL1089" i="4"/>
  <c r="AL1090" i="4"/>
  <c r="AL1091" i="4"/>
  <c r="AL1092" i="4"/>
  <c r="AL1093" i="4"/>
  <c r="AL1094" i="4"/>
  <c r="AL1095" i="4"/>
  <c r="AL1096" i="4"/>
  <c r="AL1097" i="4"/>
  <c r="AL1098" i="4"/>
  <c r="AL1099" i="4"/>
  <c r="AL1100" i="4"/>
  <c r="AL1101" i="4"/>
  <c r="AL1102" i="4"/>
  <c r="AL1103" i="4"/>
  <c r="AL1104" i="4"/>
  <c r="AL1105" i="4"/>
  <c r="AL1106" i="4"/>
  <c r="AL1107" i="4"/>
  <c r="AL1108" i="4"/>
  <c r="AL1109" i="4"/>
  <c r="AL1110" i="4"/>
  <c r="AL1111" i="4"/>
  <c r="AL1112" i="4"/>
  <c r="AL1113" i="4"/>
  <c r="AL1114" i="4"/>
  <c r="AL1115" i="4"/>
  <c r="AL1116" i="4"/>
  <c r="AL1117" i="4"/>
  <c r="AL1118" i="4"/>
  <c r="AL1119" i="4"/>
  <c r="AL1120" i="4"/>
  <c r="AL1121" i="4"/>
  <c r="AL1122" i="4"/>
  <c r="AL1123" i="4"/>
  <c r="AL1124" i="4"/>
  <c r="AL1125" i="4"/>
  <c r="AL1126" i="4"/>
  <c r="AL1127" i="4"/>
  <c r="AL1128" i="4"/>
  <c r="AL1129" i="4"/>
  <c r="AL1130" i="4"/>
  <c r="AL1131" i="4"/>
  <c r="AL1132" i="4"/>
  <c r="AL1133" i="4"/>
  <c r="AL1134" i="4"/>
  <c r="AL1135" i="4"/>
  <c r="AL1136" i="4"/>
  <c r="AL1137" i="4"/>
  <c r="AL1138" i="4"/>
  <c r="AL1139" i="4"/>
  <c r="AL1140" i="4"/>
  <c r="AL1141" i="4"/>
  <c r="AL1142" i="4"/>
  <c r="AL1143" i="4"/>
  <c r="AL1144" i="4"/>
  <c r="AL1145" i="4"/>
  <c r="AL1146" i="4"/>
  <c r="AL1147" i="4"/>
  <c r="AL1148" i="4"/>
  <c r="AL1149" i="4"/>
  <c r="AL1150" i="4"/>
  <c r="AL1151" i="4"/>
  <c r="AL1152" i="4"/>
  <c r="AL1153" i="4"/>
  <c r="AL1154" i="4"/>
  <c r="AL1155" i="4"/>
  <c r="AL1156" i="4"/>
  <c r="AL1157" i="4"/>
  <c r="AL1158" i="4"/>
  <c r="AL1159" i="4"/>
  <c r="AL1160" i="4"/>
  <c r="AL1161" i="4"/>
  <c r="AL1162" i="4"/>
  <c r="AL1163" i="4"/>
  <c r="AL1164" i="4"/>
  <c r="AL1165" i="4"/>
  <c r="AL1166" i="4"/>
  <c r="AL1167" i="4"/>
  <c r="AL1168" i="4"/>
  <c r="AL1169" i="4"/>
  <c r="AL1170" i="4"/>
  <c r="AL1171" i="4"/>
  <c r="AL1172" i="4"/>
  <c r="AL1173" i="4"/>
  <c r="AL1174" i="4"/>
  <c r="AL1175" i="4"/>
  <c r="AL1176" i="4"/>
  <c r="AL1177" i="4"/>
  <c r="AL1178" i="4"/>
  <c r="AL1179" i="4"/>
  <c r="AL1180" i="4"/>
  <c r="AL1181" i="4"/>
  <c r="AL1182" i="4"/>
  <c r="AL1183" i="4"/>
  <c r="AL1184" i="4"/>
  <c r="AL1185" i="4"/>
  <c r="AL1186" i="4"/>
  <c r="AL1187" i="4"/>
  <c r="AL1188" i="4"/>
  <c r="AL1189" i="4"/>
  <c r="AL1190" i="4"/>
  <c r="AL1191" i="4"/>
  <c r="AL1192" i="4"/>
  <c r="AL1193" i="4"/>
  <c r="AL1194" i="4"/>
  <c r="AL1195" i="4"/>
  <c r="AL1196" i="4"/>
  <c r="AL1197" i="4"/>
  <c r="AL1198" i="4"/>
  <c r="AL1199" i="4"/>
  <c r="AL1200" i="4"/>
  <c r="AL1201" i="4"/>
  <c r="AL1202" i="4"/>
  <c r="AL1203" i="4"/>
  <c r="AL1204" i="4"/>
  <c r="AL1205" i="4"/>
  <c r="AL1206" i="4"/>
  <c r="AL1207" i="4"/>
  <c r="AL1208" i="4"/>
  <c r="AL1209" i="4"/>
  <c r="AL1210" i="4"/>
  <c r="AL1211" i="4"/>
  <c r="AL1212" i="4"/>
  <c r="AL1213" i="4"/>
  <c r="AL1214" i="4"/>
  <c r="AL1215" i="4"/>
  <c r="AL1216" i="4"/>
  <c r="AL1217" i="4"/>
  <c r="AL1218" i="4"/>
  <c r="AL1219" i="4"/>
  <c r="AL1220" i="4"/>
  <c r="AL1221" i="4"/>
  <c r="AL1222" i="4"/>
  <c r="AL1223" i="4"/>
  <c r="AL1224" i="4"/>
  <c r="AL1225" i="4"/>
  <c r="AL1226" i="4"/>
  <c r="AL1227" i="4"/>
  <c r="AL1228" i="4"/>
  <c r="AL1229" i="4"/>
  <c r="AL1230" i="4"/>
  <c r="AL1231" i="4"/>
  <c r="AL1232" i="4"/>
  <c r="AL1233" i="4"/>
  <c r="AL1234" i="4"/>
  <c r="AL1235" i="4"/>
  <c r="AL1236" i="4"/>
  <c r="AL1237" i="4"/>
  <c r="AL1238" i="4"/>
  <c r="AL1239" i="4"/>
  <c r="AL1240" i="4"/>
  <c r="AL1241" i="4"/>
  <c r="AL1242" i="4"/>
  <c r="AL1243" i="4"/>
  <c r="AL1244" i="4"/>
  <c r="AL1245" i="4"/>
  <c r="AL1246" i="4"/>
  <c r="AL1247" i="4"/>
  <c r="AL1248" i="4"/>
  <c r="AL1249" i="4"/>
  <c r="AL1250" i="4"/>
  <c r="AL1251" i="4"/>
  <c r="AL1252" i="4"/>
  <c r="AL1253" i="4"/>
  <c r="AL1254" i="4"/>
  <c r="AL1255" i="4"/>
  <c r="AL1256" i="4"/>
  <c r="AL1257" i="4"/>
  <c r="AL1258" i="4"/>
  <c r="AL1259" i="4"/>
  <c r="AL1260" i="4"/>
  <c r="AL1261" i="4"/>
  <c r="AL1262" i="4"/>
  <c r="AL1263" i="4"/>
  <c r="AL1264" i="4"/>
  <c r="AL1265" i="4"/>
  <c r="AL1266" i="4"/>
  <c r="AL1267" i="4"/>
  <c r="AL1268" i="4"/>
  <c r="AL1269" i="4"/>
  <c r="AL1270" i="4"/>
  <c r="AL1271" i="4"/>
  <c r="AL1272" i="4"/>
  <c r="AL1273" i="4"/>
  <c r="AL1274" i="4"/>
  <c r="AL1275" i="4"/>
  <c r="AL1276" i="4"/>
  <c r="AL1277" i="4"/>
  <c r="AL1278" i="4"/>
  <c r="AL1279" i="4"/>
  <c r="AL1280" i="4"/>
  <c r="AL1281" i="4"/>
  <c r="AL1282" i="4"/>
  <c r="AL1283" i="4"/>
  <c r="AL1284" i="4"/>
  <c r="AL1285" i="4"/>
  <c r="AL1286" i="4"/>
  <c r="AL1287" i="4"/>
  <c r="AL1288" i="4"/>
  <c r="AL1289" i="4"/>
  <c r="AL1290" i="4"/>
  <c r="AL1291" i="4"/>
  <c r="AL1292" i="4"/>
  <c r="AL1293" i="4"/>
  <c r="AL1294" i="4"/>
  <c r="AL1295" i="4"/>
  <c r="AL1296" i="4"/>
  <c r="AL1297" i="4"/>
  <c r="AL1298" i="4"/>
  <c r="AL1299" i="4"/>
  <c r="AL1300" i="4"/>
  <c r="AL1301" i="4"/>
  <c r="AL1302" i="4"/>
  <c r="AL1303" i="4"/>
  <c r="AL1304" i="4"/>
  <c r="AL1305" i="4"/>
  <c r="AL1306" i="4"/>
  <c r="AL1307" i="4"/>
  <c r="AL1308" i="4"/>
  <c r="AL1309" i="4"/>
  <c r="AL1310" i="4"/>
  <c r="AL1311" i="4"/>
  <c r="AL1312" i="4"/>
  <c r="AL1313" i="4"/>
  <c r="AL1314" i="4"/>
  <c r="AL1315" i="4"/>
  <c r="AL1316" i="4"/>
  <c r="AL1317" i="4"/>
  <c r="AL1318" i="4"/>
  <c r="AL1319" i="4"/>
  <c r="AL1320" i="4"/>
  <c r="AL1321" i="4"/>
  <c r="AL1322" i="4"/>
  <c r="AL1323" i="4"/>
  <c r="AL1324" i="4"/>
  <c r="AL1325" i="4"/>
  <c r="AL1326" i="4"/>
  <c r="AL1327" i="4"/>
  <c r="AL1328" i="4"/>
  <c r="AL1329" i="4"/>
  <c r="AL1330" i="4"/>
  <c r="AL1331" i="4"/>
  <c r="AL1332" i="4"/>
  <c r="AL1333" i="4"/>
  <c r="AL1334" i="4"/>
  <c r="AL1335" i="4"/>
  <c r="AL1336" i="4"/>
  <c r="AL1337" i="4"/>
  <c r="AL1338" i="4"/>
  <c r="AL1339" i="4"/>
  <c r="AL1340" i="4"/>
  <c r="AL1341" i="4"/>
  <c r="AL1342" i="4"/>
  <c r="AL1343" i="4"/>
  <c r="AL1344" i="4"/>
  <c r="AL1345" i="4"/>
  <c r="AL1346" i="4"/>
  <c r="AL1347" i="4"/>
  <c r="AL1348" i="4"/>
  <c r="AL1349" i="4"/>
  <c r="AL1350" i="4"/>
  <c r="AL1351" i="4"/>
  <c r="AL1352" i="4"/>
  <c r="AL1353" i="4"/>
  <c r="AL1354" i="4"/>
  <c r="AL1355" i="4"/>
  <c r="AL1356" i="4"/>
  <c r="AL1357" i="4"/>
  <c r="AL1358" i="4"/>
  <c r="AL1359" i="4"/>
  <c r="AL1360" i="4"/>
  <c r="AL1361" i="4"/>
  <c r="AL1362" i="4"/>
  <c r="AL1363" i="4"/>
  <c r="AL1364" i="4"/>
  <c r="AL1365" i="4"/>
  <c r="AL1366" i="4"/>
  <c r="AL1367" i="4"/>
  <c r="AL1368" i="4"/>
  <c r="AL1369" i="4"/>
  <c r="AL1370" i="4"/>
  <c r="AL1371" i="4"/>
  <c r="AL1372" i="4"/>
  <c r="AL1373" i="4"/>
  <c r="AL1374" i="4"/>
  <c r="AL1375" i="4"/>
  <c r="AL1376" i="4"/>
  <c r="AL1377" i="4"/>
  <c r="AL1378" i="4"/>
  <c r="AL1379" i="4"/>
  <c r="AL1380" i="4"/>
  <c r="AL1381" i="4"/>
  <c r="AL1382" i="4"/>
  <c r="AL1383" i="4"/>
  <c r="AL1384" i="4"/>
  <c r="AL1385" i="4"/>
  <c r="AL1386" i="4"/>
  <c r="AL1387" i="4"/>
  <c r="AL1388" i="4"/>
  <c r="AL1389" i="4"/>
  <c r="AL1390" i="4"/>
  <c r="AL1391" i="4"/>
  <c r="AL1392" i="4"/>
  <c r="AL1393" i="4"/>
  <c r="AL1394" i="4"/>
  <c r="AL1395" i="4"/>
  <c r="AL1396" i="4"/>
  <c r="AL1397" i="4"/>
  <c r="AL1398" i="4"/>
  <c r="AL1399" i="4"/>
  <c r="AL1400" i="4"/>
  <c r="AL1401" i="4"/>
  <c r="AL1402" i="4"/>
  <c r="AL1403" i="4"/>
  <c r="AL1404" i="4"/>
  <c r="AL1405" i="4"/>
  <c r="AL1406" i="4"/>
  <c r="AL1407" i="4"/>
  <c r="AL1408" i="4"/>
  <c r="AL1409" i="4"/>
  <c r="AL1410" i="4"/>
  <c r="AL1411" i="4"/>
  <c r="AL1412" i="4"/>
  <c r="AL1413" i="4"/>
  <c r="AL1414" i="4"/>
  <c r="AL1415" i="4"/>
  <c r="AL1416" i="4"/>
  <c r="AL1417" i="4"/>
  <c r="AL1418" i="4"/>
  <c r="AL1419" i="4"/>
  <c r="AL1420" i="4"/>
  <c r="AL1421" i="4"/>
  <c r="AL1422" i="4"/>
  <c r="AL1423" i="4"/>
  <c r="AL1424" i="4"/>
  <c r="AL1425" i="4"/>
  <c r="AL1426" i="4"/>
  <c r="AL1427" i="4"/>
  <c r="AL1428" i="4"/>
  <c r="AL1429" i="4"/>
  <c r="AL1430" i="4"/>
  <c r="AL1431" i="4"/>
  <c r="AL1432" i="4"/>
  <c r="AL1433" i="4"/>
  <c r="AL1434" i="4"/>
  <c r="AL1435" i="4"/>
  <c r="AL1436" i="4"/>
  <c r="AL1437" i="4"/>
  <c r="AL1438" i="4"/>
  <c r="AL1439" i="4"/>
  <c r="AL1440" i="4"/>
  <c r="AL1441" i="4"/>
  <c r="AL1442" i="4"/>
  <c r="AL1443" i="4"/>
  <c r="AL1444" i="4"/>
  <c r="AL1445" i="4"/>
  <c r="AL1446" i="4"/>
  <c r="AL1447" i="4"/>
  <c r="AL1448" i="4"/>
  <c r="AL1449" i="4"/>
  <c r="AL1450" i="4"/>
  <c r="AL1451" i="4"/>
  <c r="AL1452" i="4"/>
  <c r="AL1453" i="4"/>
  <c r="AL1454" i="4"/>
  <c r="AL1455" i="4"/>
  <c r="AL1456" i="4"/>
  <c r="AL1457" i="4"/>
  <c r="AL1458" i="4"/>
  <c r="AL1459" i="4"/>
  <c r="AL1460" i="4"/>
  <c r="AL1461" i="4"/>
  <c r="AL1462" i="4"/>
  <c r="AL1463" i="4"/>
  <c r="AL1464" i="4"/>
  <c r="AL1465" i="4"/>
  <c r="AL1466" i="4"/>
  <c r="AL1467" i="4"/>
  <c r="AL1468" i="4"/>
  <c r="AL1469" i="4"/>
  <c r="AL1470" i="4"/>
  <c r="AL1471" i="4"/>
  <c r="AL1472" i="4"/>
  <c r="AL1473" i="4"/>
  <c r="AL1474" i="4"/>
  <c r="AL1475" i="4"/>
  <c r="AL1476" i="4"/>
  <c r="AL1477" i="4"/>
  <c r="AL1478" i="4"/>
  <c r="AL1479" i="4"/>
  <c r="AL1480" i="4"/>
  <c r="AL1481" i="4"/>
  <c r="AL1482" i="4"/>
  <c r="AL1483" i="4"/>
  <c r="AL1484" i="4"/>
  <c r="AL1485" i="4"/>
  <c r="AL1486" i="4"/>
  <c r="AL1487" i="4"/>
  <c r="AL1488" i="4"/>
  <c r="AL1489" i="4"/>
  <c r="AL1490" i="4"/>
  <c r="AL1491" i="4"/>
  <c r="AL1492" i="4"/>
  <c r="AL1493" i="4"/>
  <c r="AL1494" i="4"/>
  <c r="AL1495" i="4"/>
  <c r="AL1496" i="4"/>
  <c r="AL1497" i="4"/>
  <c r="AL1498" i="4"/>
  <c r="AL1499" i="4"/>
  <c r="AL1500" i="4"/>
  <c r="AL1501" i="4"/>
  <c r="AL1502" i="4"/>
  <c r="AL1503" i="4"/>
  <c r="AL1504" i="4"/>
  <c r="AL1505" i="4"/>
  <c r="AL1506" i="4"/>
  <c r="AL1507" i="4"/>
  <c r="AL1508" i="4"/>
  <c r="AL1509" i="4"/>
  <c r="AL1510" i="4"/>
  <c r="AL1511" i="4"/>
  <c r="AL1512" i="4"/>
  <c r="AL1513" i="4"/>
  <c r="AL1514" i="4"/>
  <c r="AL1515" i="4"/>
  <c r="AL1516" i="4"/>
  <c r="AL1517" i="4"/>
  <c r="AL1518" i="4"/>
  <c r="AL1519" i="4"/>
  <c r="AL1520" i="4"/>
  <c r="AL1521" i="4"/>
  <c r="AL1522" i="4"/>
  <c r="AL1523" i="4"/>
  <c r="AL1524" i="4"/>
  <c r="AL1525" i="4"/>
  <c r="AL1526" i="4"/>
  <c r="AL1527" i="4"/>
  <c r="AL1528" i="4"/>
  <c r="AL1529" i="4"/>
  <c r="AL1530" i="4"/>
  <c r="AL1531" i="4"/>
  <c r="AL1532" i="4"/>
  <c r="AL1533" i="4"/>
  <c r="AL1534" i="4"/>
  <c r="AL1535" i="4"/>
  <c r="AL1536" i="4"/>
  <c r="AL1537" i="4"/>
  <c r="AL1538" i="4"/>
  <c r="AL1539" i="4"/>
  <c r="AL1540" i="4"/>
  <c r="AL1541" i="4"/>
  <c r="AL1542" i="4"/>
  <c r="AL1543" i="4"/>
  <c r="AL1544" i="4"/>
  <c r="AL1545" i="4"/>
  <c r="AL1546" i="4"/>
  <c r="AL1547" i="4"/>
  <c r="AL1548" i="4"/>
  <c r="AL1549" i="4"/>
  <c r="AL1550" i="4"/>
  <c r="AL1551" i="4"/>
  <c r="AL1552" i="4"/>
  <c r="AL1553" i="4"/>
  <c r="AL1554" i="4"/>
  <c r="AL1555" i="4"/>
  <c r="AL1556" i="4"/>
  <c r="AL1557" i="4"/>
  <c r="AL1558" i="4"/>
  <c r="AL1559" i="4"/>
  <c r="AL1560" i="4"/>
  <c r="AL1561" i="4"/>
  <c r="AL1562" i="4"/>
  <c r="AL1563" i="4"/>
  <c r="AL1564" i="4"/>
  <c r="AL1565" i="4"/>
  <c r="AL1566" i="4"/>
  <c r="AL1567" i="4"/>
  <c r="AL1568" i="4"/>
  <c r="AL1569" i="4"/>
  <c r="AL1570" i="4"/>
  <c r="AL1571" i="4"/>
  <c r="AL1572" i="4"/>
  <c r="AL1573" i="4"/>
  <c r="AL1574" i="4"/>
  <c r="AL1575" i="4"/>
  <c r="AL1576" i="4"/>
  <c r="AL1577" i="4"/>
  <c r="AL1578" i="4"/>
  <c r="AL1579" i="4"/>
  <c r="AL1580" i="4"/>
  <c r="AL1581" i="4"/>
  <c r="AL1582" i="4"/>
  <c r="AL1583" i="4"/>
  <c r="AL1584" i="4"/>
  <c r="AL1585" i="4"/>
  <c r="AL1586" i="4"/>
  <c r="AL1587" i="4"/>
  <c r="AL1588" i="4"/>
  <c r="AL1589" i="4"/>
  <c r="AL1590" i="4"/>
  <c r="AL1591" i="4"/>
  <c r="AL1592" i="4"/>
  <c r="AL1593" i="4"/>
  <c r="AL1594" i="4"/>
  <c r="AL1595" i="4"/>
  <c r="AL1596" i="4"/>
  <c r="AL1597" i="4"/>
  <c r="AL1598" i="4"/>
  <c r="AL1599" i="4"/>
  <c r="AL1600" i="4"/>
  <c r="AL1601" i="4"/>
  <c r="AL1602" i="4"/>
  <c r="AL1603" i="4"/>
  <c r="AL1604" i="4"/>
  <c r="AL1605" i="4"/>
  <c r="AL1606" i="4"/>
  <c r="AL1607" i="4"/>
  <c r="AL1608" i="4"/>
  <c r="AL1609" i="4"/>
  <c r="AL1610" i="4"/>
  <c r="AL1611" i="4"/>
  <c r="AL1612" i="4"/>
  <c r="AL1613" i="4"/>
  <c r="AL1614" i="4"/>
  <c r="AL1615" i="4"/>
  <c r="AL1616" i="4"/>
  <c r="AL1617" i="4"/>
  <c r="AL1618" i="4"/>
  <c r="AL1619" i="4"/>
  <c r="AL1620" i="4"/>
  <c r="AL1621" i="4"/>
  <c r="AL1622" i="4"/>
  <c r="AL1623" i="4"/>
  <c r="AL1624" i="4"/>
  <c r="AL1625" i="4"/>
  <c r="AL1626" i="4"/>
  <c r="AL1627" i="4"/>
  <c r="AL1628" i="4"/>
  <c r="AL1629" i="4"/>
  <c r="AL1630" i="4"/>
  <c r="AL1631" i="4"/>
  <c r="AL1632" i="4"/>
  <c r="AL1633" i="4"/>
  <c r="AL1634" i="4"/>
  <c r="AL1635" i="4"/>
  <c r="AL1636" i="4"/>
  <c r="AL1637" i="4"/>
  <c r="AL1638" i="4"/>
  <c r="AL1639" i="4"/>
  <c r="AL1640" i="4"/>
  <c r="AL1641" i="4"/>
  <c r="AL1642" i="4"/>
  <c r="AL1643" i="4"/>
  <c r="AL1644" i="4"/>
  <c r="AL1645" i="4"/>
  <c r="AL1646" i="4"/>
  <c r="AL1647" i="4"/>
  <c r="AL1648" i="4"/>
  <c r="AL1649" i="4"/>
  <c r="AL1650" i="4"/>
  <c r="AL1651" i="4"/>
  <c r="AL1652" i="4"/>
  <c r="AL1653" i="4"/>
  <c r="AL1654" i="4"/>
  <c r="AL1655" i="4"/>
  <c r="AL1656" i="4"/>
  <c r="AL1657" i="4"/>
  <c r="AL1658" i="4"/>
  <c r="AL1659" i="4"/>
  <c r="AL1660" i="4"/>
  <c r="AL1661" i="4"/>
  <c r="AL1662" i="4"/>
  <c r="AL1663" i="4"/>
  <c r="AL1664" i="4"/>
  <c r="AL1665" i="4"/>
  <c r="AL1666" i="4"/>
  <c r="AL1667" i="4"/>
  <c r="AL1668" i="4"/>
  <c r="AL1669" i="4"/>
  <c r="AL1670" i="4"/>
  <c r="AL1671" i="4"/>
  <c r="AL1672" i="4"/>
  <c r="AL1673" i="4"/>
  <c r="AL1674" i="4"/>
  <c r="AL1675" i="4"/>
  <c r="AL1676" i="4"/>
  <c r="AL1677" i="4"/>
  <c r="AL1678" i="4"/>
  <c r="AL1679" i="4"/>
  <c r="AL1680" i="4"/>
  <c r="AL1681" i="4"/>
  <c r="AL1682" i="4"/>
  <c r="AL1683" i="4"/>
  <c r="AL1684" i="4"/>
  <c r="AL1685" i="4"/>
  <c r="AL1686" i="4"/>
  <c r="AL1687" i="4"/>
  <c r="AL1688" i="4"/>
  <c r="AL1689" i="4"/>
  <c r="AL1690" i="4"/>
  <c r="AL1691" i="4"/>
  <c r="AL1692" i="4"/>
  <c r="AL1693" i="4"/>
  <c r="AL1694" i="4"/>
  <c r="AL1695" i="4"/>
  <c r="AL1696" i="4"/>
  <c r="AL1697" i="4"/>
  <c r="AL1698" i="4"/>
  <c r="AL1699" i="4"/>
  <c r="AL1700" i="4"/>
  <c r="AL1701" i="4"/>
  <c r="AL1702" i="4"/>
  <c r="AL1703" i="4"/>
  <c r="AL1704" i="4"/>
  <c r="AL1705" i="4"/>
  <c r="AL1706" i="4"/>
  <c r="AL1707" i="4"/>
  <c r="AL1708" i="4"/>
  <c r="AL1709" i="4"/>
  <c r="AL1710" i="4"/>
  <c r="AL1711" i="4"/>
  <c r="AL1712" i="4"/>
  <c r="AL1713" i="4"/>
  <c r="AL1714" i="4"/>
  <c r="AL1715" i="4"/>
  <c r="AL1716" i="4"/>
  <c r="AK2" i="4"/>
  <c r="AK3" i="4"/>
  <c r="AK4" i="4"/>
  <c r="AK5" i="4"/>
  <c r="AK6" i="4"/>
  <c r="AK7" i="4"/>
  <c r="AK8" i="4"/>
  <c r="AK9" i="4"/>
  <c r="AK10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2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3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K226" i="4"/>
  <c r="AK227" i="4"/>
  <c r="AK228" i="4"/>
  <c r="AK229" i="4"/>
  <c r="AK230" i="4"/>
  <c r="AK231" i="4"/>
  <c r="AK232" i="4"/>
  <c r="AK233" i="4"/>
  <c r="AK234" i="4"/>
  <c r="AK235" i="4"/>
  <c r="AK236" i="4"/>
  <c r="AK237" i="4"/>
  <c r="AK238" i="4"/>
  <c r="AK239" i="4"/>
  <c r="AK240" i="4"/>
  <c r="AK241" i="4"/>
  <c r="AK242" i="4"/>
  <c r="AK243" i="4"/>
  <c r="AK244" i="4"/>
  <c r="AK245" i="4"/>
  <c r="AK246" i="4"/>
  <c r="AK247" i="4"/>
  <c r="AK248" i="4"/>
  <c r="AK249" i="4"/>
  <c r="AK250" i="4"/>
  <c r="AK251" i="4"/>
  <c r="AK252" i="4"/>
  <c r="AK253" i="4"/>
  <c r="AK254" i="4"/>
  <c r="AK255" i="4"/>
  <c r="AK256" i="4"/>
  <c r="AK257" i="4"/>
  <c r="AK258" i="4"/>
  <c r="AK259" i="4"/>
  <c r="AK260" i="4"/>
  <c r="AK261" i="4"/>
  <c r="AK262" i="4"/>
  <c r="AK263" i="4"/>
  <c r="AK264" i="4"/>
  <c r="AK265" i="4"/>
  <c r="AK266" i="4"/>
  <c r="AK267" i="4"/>
  <c r="AK268" i="4"/>
  <c r="AK269" i="4"/>
  <c r="AK270" i="4"/>
  <c r="AK271" i="4"/>
  <c r="AK272" i="4"/>
  <c r="AK273" i="4"/>
  <c r="AK274" i="4"/>
  <c r="AK275" i="4"/>
  <c r="AK276" i="4"/>
  <c r="AK277" i="4"/>
  <c r="AK278" i="4"/>
  <c r="AK279" i="4"/>
  <c r="AK280" i="4"/>
  <c r="AK281" i="4"/>
  <c r="AK282" i="4"/>
  <c r="AK283" i="4"/>
  <c r="AK284" i="4"/>
  <c r="AK285" i="4"/>
  <c r="AK286" i="4"/>
  <c r="AK287" i="4"/>
  <c r="AK288" i="4"/>
  <c r="AK289" i="4"/>
  <c r="AK290" i="4"/>
  <c r="AK291" i="4"/>
  <c r="AK292" i="4"/>
  <c r="AK293" i="4"/>
  <c r="AK294" i="4"/>
  <c r="AK295" i="4"/>
  <c r="AK296" i="4"/>
  <c r="AK297" i="4"/>
  <c r="AK298" i="4"/>
  <c r="AK299" i="4"/>
  <c r="AK300" i="4"/>
  <c r="AK301" i="4"/>
  <c r="AK302" i="4"/>
  <c r="AK303" i="4"/>
  <c r="AK304" i="4"/>
  <c r="AK305" i="4"/>
  <c r="AK306" i="4"/>
  <c r="AK307" i="4"/>
  <c r="AK308" i="4"/>
  <c r="AK309" i="4"/>
  <c r="AK310" i="4"/>
  <c r="AK311" i="4"/>
  <c r="AK312" i="4"/>
  <c r="AK313" i="4"/>
  <c r="AK314" i="4"/>
  <c r="AK315" i="4"/>
  <c r="AK316" i="4"/>
  <c r="AK317" i="4"/>
  <c r="AK318" i="4"/>
  <c r="AK319" i="4"/>
  <c r="AK320" i="4"/>
  <c r="AK321" i="4"/>
  <c r="AK322" i="4"/>
  <c r="AK323" i="4"/>
  <c r="AK324" i="4"/>
  <c r="AK325" i="4"/>
  <c r="AK326" i="4"/>
  <c r="AK327" i="4"/>
  <c r="AK328" i="4"/>
  <c r="AK329" i="4"/>
  <c r="AK330" i="4"/>
  <c r="AK331" i="4"/>
  <c r="AK332" i="4"/>
  <c r="AK333" i="4"/>
  <c r="AK334" i="4"/>
  <c r="AK335" i="4"/>
  <c r="AK336" i="4"/>
  <c r="AK337" i="4"/>
  <c r="AK338" i="4"/>
  <c r="AK339" i="4"/>
  <c r="AK340" i="4"/>
  <c r="AK341" i="4"/>
  <c r="AK342" i="4"/>
  <c r="AK343" i="4"/>
  <c r="AK344" i="4"/>
  <c r="AK345" i="4"/>
  <c r="AK346" i="4"/>
  <c r="AK347" i="4"/>
  <c r="AK348" i="4"/>
  <c r="AK349" i="4"/>
  <c r="AK350" i="4"/>
  <c r="AK351" i="4"/>
  <c r="AK352" i="4"/>
  <c r="AK353" i="4"/>
  <c r="AK354" i="4"/>
  <c r="AK355" i="4"/>
  <c r="AK356" i="4"/>
  <c r="AK357" i="4"/>
  <c r="AK358" i="4"/>
  <c r="AK359" i="4"/>
  <c r="AK360" i="4"/>
  <c r="AK361" i="4"/>
  <c r="AK362" i="4"/>
  <c r="AK363" i="4"/>
  <c r="AK364" i="4"/>
  <c r="AK365" i="4"/>
  <c r="AK366" i="4"/>
  <c r="AK367" i="4"/>
  <c r="AK368" i="4"/>
  <c r="AK369" i="4"/>
  <c r="AK370" i="4"/>
  <c r="AK371" i="4"/>
  <c r="AK372" i="4"/>
  <c r="AK373" i="4"/>
  <c r="AK374" i="4"/>
  <c r="AK375" i="4"/>
  <c r="AK376" i="4"/>
  <c r="AK377" i="4"/>
  <c r="AK378" i="4"/>
  <c r="AK379" i="4"/>
  <c r="AK380" i="4"/>
  <c r="AK381" i="4"/>
  <c r="AK382" i="4"/>
  <c r="AK383" i="4"/>
  <c r="AK384" i="4"/>
  <c r="AK385" i="4"/>
  <c r="AK386" i="4"/>
  <c r="AK387" i="4"/>
  <c r="AK388" i="4"/>
  <c r="AK389" i="4"/>
  <c r="AK390" i="4"/>
  <c r="AK391" i="4"/>
  <c r="AK392" i="4"/>
  <c r="AK393" i="4"/>
  <c r="AK394" i="4"/>
  <c r="AK395" i="4"/>
  <c r="AK396" i="4"/>
  <c r="AK397" i="4"/>
  <c r="AK398" i="4"/>
  <c r="AK399" i="4"/>
  <c r="AK400" i="4"/>
  <c r="AK401" i="4"/>
  <c r="AK402" i="4"/>
  <c r="AK403" i="4"/>
  <c r="AK404" i="4"/>
  <c r="AK405" i="4"/>
  <c r="AK406" i="4"/>
  <c r="AK407" i="4"/>
  <c r="AK408" i="4"/>
  <c r="AK409" i="4"/>
  <c r="AK410" i="4"/>
  <c r="AK411" i="4"/>
  <c r="AK412" i="4"/>
  <c r="AK413" i="4"/>
  <c r="AK414" i="4"/>
  <c r="AK415" i="4"/>
  <c r="AK416" i="4"/>
  <c r="AK417" i="4"/>
  <c r="AK418" i="4"/>
  <c r="AK419" i="4"/>
  <c r="AK420" i="4"/>
  <c r="AK421" i="4"/>
  <c r="AK422" i="4"/>
  <c r="AK423" i="4"/>
  <c r="AK424" i="4"/>
  <c r="AK425" i="4"/>
  <c r="AK426" i="4"/>
  <c r="AK427" i="4"/>
  <c r="AK428" i="4"/>
  <c r="AK429" i="4"/>
  <c r="AK430" i="4"/>
  <c r="AK431" i="4"/>
  <c r="AK432" i="4"/>
  <c r="AK433" i="4"/>
  <c r="AK434" i="4"/>
  <c r="AK435" i="4"/>
  <c r="AK436" i="4"/>
  <c r="AK437" i="4"/>
  <c r="AK438" i="4"/>
  <c r="AK439" i="4"/>
  <c r="AK440" i="4"/>
  <c r="AK441" i="4"/>
  <c r="AK442" i="4"/>
  <c r="AK443" i="4"/>
  <c r="AK444" i="4"/>
  <c r="AK445" i="4"/>
  <c r="AK446" i="4"/>
  <c r="AK447" i="4"/>
  <c r="AK448" i="4"/>
  <c r="AK449" i="4"/>
  <c r="AK450" i="4"/>
  <c r="AK451" i="4"/>
  <c r="AK452" i="4"/>
  <c r="AK453" i="4"/>
  <c r="AK454" i="4"/>
  <c r="AK455" i="4"/>
  <c r="AK456" i="4"/>
  <c r="AK457" i="4"/>
  <c r="AK458" i="4"/>
  <c r="AK459" i="4"/>
  <c r="AK460" i="4"/>
  <c r="AK461" i="4"/>
  <c r="AK462" i="4"/>
  <c r="AK463" i="4"/>
  <c r="AK464" i="4"/>
  <c r="AK465" i="4"/>
  <c r="AK466" i="4"/>
  <c r="AK467" i="4"/>
  <c r="AK468" i="4"/>
  <c r="AK469" i="4"/>
  <c r="AK470" i="4"/>
  <c r="AK471" i="4"/>
  <c r="AK472" i="4"/>
  <c r="AK473" i="4"/>
  <c r="AK474" i="4"/>
  <c r="AK475" i="4"/>
  <c r="AK476" i="4"/>
  <c r="AK477" i="4"/>
  <c r="AK478" i="4"/>
  <c r="AK479" i="4"/>
  <c r="AK480" i="4"/>
  <c r="AK481" i="4"/>
  <c r="AK482" i="4"/>
  <c r="AK483" i="4"/>
  <c r="AK484" i="4"/>
  <c r="AK485" i="4"/>
  <c r="AK486" i="4"/>
  <c r="AK487" i="4"/>
  <c r="AK488" i="4"/>
  <c r="AK489" i="4"/>
  <c r="AK490" i="4"/>
  <c r="AK491" i="4"/>
  <c r="AK492" i="4"/>
  <c r="AK493" i="4"/>
  <c r="AK494" i="4"/>
  <c r="AK495" i="4"/>
  <c r="AK496" i="4"/>
  <c r="AK497" i="4"/>
  <c r="AK498" i="4"/>
  <c r="AK499" i="4"/>
  <c r="AK500" i="4"/>
  <c r="AK501" i="4"/>
  <c r="AK502" i="4"/>
  <c r="AK503" i="4"/>
  <c r="AK504" i="4"/>
  <c r="AK505" i="4"/>
  <c r="AK506" i="4"/>
  <c r="AK507" i="4"/>
  <c r="AK508" i="4"/>
  <c r="AK509" i="4"/>
  <c r="AK510" i="4"/>
  <c r="AK511" i="4"/>
  <c r="AK512" i="4"/>
  <c r="AK513" i="4"/>
  <c r="AK514" i="4"/>
  <c r="AK515" i="4"/>
  <c r="AK516" i="4"/>
  <c r="AK517" i="4"/>
  <c r="AK518" i="4"/>
  <c r="AK519" i="4"/>
  <c r="AK520" i="4"/>
  <c r="AK521" i="4"/>
  <c r="AK522" i="4"/>
  <c r="AK523" i="4"/>
  <c r="AK524" i="4"/>
  <c r="AK525" i="4"/>
  <c r="AK526" i="4"/>
  <c r="AK527" i="4"/>
  <c r="AK528" i="4"/>
  <c r="AK529" i="4"/>
  <c r="AK530" i="4"/>
  <c r="AK531" i="4"/>
  <c r="AK532" i="4"/>
  <c r="AK533" i="4"/>
  <c r="AK534" i="4"/>
  <c r="AK535" i="4"/>
  <c r="AK536" i="4"/>
  <c r="AK537" i="4"/>
  <c r="AK538" i="4"/>
  <c r="AK539" i="4"/>
  <c r="AK540" i="4"/>
  <c r="AK541" i="4"/>
  <c r="AK542" i="4"/>
  <c r="AK543" i="4"/>
  <c r="AK544" i="4"/>
  <c r="AK545" i="4"/>
  <c r="AK546" i="4"/>
  <c r="AK547" i="4"/>
  <c r="AK548" i="4"/>
  <c r="AK549" i="4"/>
  <c r="AK550" i="4"/>
  <c r="AK551" i="4"/>
  <c r="AK552" i="4"/>
  <c r="AK553" i="4"/>
  <c r="AK554" i="4"/>
  <c r="AK555" i="4"/>
  <c r="AK556" i="4"/>
  <c r="AK557" i="4"/>
  <c r="AK558" i="4"/>
  <c r="AK559" i="4"/>
  <c r="AK560" i="4"/>
  <c r="AK561" i="4"/>
  <c r="AK562" i="4"/>
  <c r="AK563" i="4"/>
  <c r="AK564" i="4"/>
  <c r="AK565" i="4"/>
  <c r="AK566" i="4"/>
  <c r="AK567" i="4"/>
  <c r="AK568" i="4"/>
  <c r="AK569" i="4"/>
  <c r="AK570" i="4"/>
  <c r="AK571" i="4"/>
  <c r="AK572" i="4"/>
  <c r="AK573" i="4"/>
  <c r="AK574" i="4"/>
  <c r="AK575" i="4"/>
  <c r="AK576" i="4"/>
  <c r="AK577" i="4"/>
  <c r="AK578" i="4"/>
  <c r="AK579" i="4"/>
  <c r="AK580" i="4"/>
  <c r="AK581" i="4"/>
  <c r="AK582" i="4"/>
  <c r="AK583" i="4"/>
  <c r="AK584" i="4"/>
  <c r="AK585" i="4"/>
  <c r="AK586" i="4"/>
  <c r="AK587" i="4"/>
  <c r="AK588" i="4"/>
  <c r="AK589" i="4"/>
  <c r="AK590" i="4"/>
  <c r="AK591" i="4"/>
  <c r="AK592" i="4"/>
  <c r="AK593" i="4"/>
  <c r="AK594" i="4"/>
  <c r="AK595" i="4"/>
  <c r="AK596" i="4"/>
  <c r="AK597" i="4"/>
  <c r="AK598" i="4"/>
  <c r="AK599" i="4"/>
  <c r="AK600" i="4"/>
  <c r="AK601" i="4"/>
  <c r="AK602" i="4"/>
  <c r="AK603" i="4"/>
  <c r="AK604" i="4"/>
  <c r="AK605" i="4"/>
  <c r="AK606" i="4"/>
  <c r="AK607" i="4"/>
  <c r="AK608" i="4"/>
  <c r="AK609" i="4"/>
  <c r="AK610" i="4"/>
  <c r="AK611" i="4"/>
  <c r="AK612" i="4"/>
  <c r="AK613" i="4"/>
  <c r="AK614" i="4"/>
  <c r="AK615" i="4"/>
  <c r="AK616" i="4"/>
  <c r="AK617" i="4"/>
  <c r="AK618" i="4"/>
  <c r="AK619" i="4"/>
  <c r="AK620" i="4"/>
  <c r="AK621" i="4"/>
  <c r="AK622" i="4"/>
  <c r="AK623" i="4"/>
  <c r="AK624" i="4"/>
  <c r="AK625" i="4"/>
  <c r="AK626" i="4"/>
  <c r="AK627" i="4"/>
  <c r="AK628" i="4"/>
  <c r="AK629" i="4"/>
  <c r="AK630" i="4"/>
  <c r="AK631" i="4"/>
  <c r="AK632" i="4"/>
  <c r="AK633" i="4"/>
  <c r="AK634" i="4"/>
  <c r="AK635" i="4"/>
  <c r="AK636" i="4"/>
  <c r="AK637" i="4"/>
  <c r="AK638" i="4"/>
  <c r="AK639" i="4"/>
  <c r="AK640" i="4"/>
  <c r="AK641" i="4"/>
  <c r="AK642" i="4"/>
  <c r="AK643" i="4"/>
  <c r="AK644" i="4"/>
  <c r="AK645" i="4"/>
  <c r="AK646" i="4"/>
  <c r="AK647" i="4"/>
  <c r="AK648" i="4"/>
  <c r="AK649" i="4"/>
  <c r="AK650" i="4"/>
  <c r="AK651" i="4"/>
  <c r="AK652" i="4"/>
  <c r="AK653" i="4"/>
  <c r="AK654" i="4"/>
  <c r="AK655" i="4"/>
  <c r="AK656" i="4"/>
  <c r="AK657" i="4"/>
  <c r="AK658" i="4"/>
  <c r="AK659" i="4"/>
  <c r="AK660" i="4"/>
  <c r="AK661" i="4"/>
  <c r="AK662" i="4"/>
  <c r="AK663" i="4"/>
  <c r="AK664" i="4"/>
  <c r="AK665" i="4"/>
  <c r="AK666" i="4"/>
  <c r="AK667" i="4"/>
  <c r="AK668" i="4"/>
  <c r="AK669" i="4"/>
  <c r="AK670" i="4"/>
  <c r="AK671" i="4"/>
  <c r="AK672" i="4"/>
  <c r="AK673" i="4"/>
  <c r="AK674" i="4"/>
  <c r="AK675" i="4"/>
  <c r="AK676" i="4"/>
  <c r="AK677" i="4"/>
  <c r="AK678" i="4"/>
  <c r="AK679" i="4"/>
  <c r="AK680" i="4"/>
  <c r="AK681" i="4"/>
  <c r="AK682" i="4"/>
  <c r="AK683" i="4"/>
  <c r="AK684" i="4"/>
  <c r="AK685" i="4"/>
  <c r="AK686" i="4"/>
  <c r="AK687" i="4"/>
  <c r="AK688" i="4"/>
  <c r="AK689" i="4"/>
  <c r="AK690" i="4"/>
  <c r="AK691" i="4"/>
  <c r="AK692" i="4"/>
  <c r="AK693" i="4"/>
  <c r="AK694" i="4"/>
  <c r="AK695" i="4"/>
  <c r="AK696" i="4"/>
  <c r="AK697" i="4"/>
  <c r="AK698" i="4"/>
  <c r="AK699" i="4"/>
  <c r="AK700" i="4"/>
  <c r="AK701" i="4"/>
  <c r="AK702" i="4"/>
  <c r="AK703" i="4"/>
  <c r="AK704" i="4"/>
  <c r="AK705" i="4"/>
  <c r="AK706" i="4"/>
  <c r="AK707" i="4"/>
  <c r="AK708" i="4"/>
  <c r="AK709" i="4"/>
  <c r="AK710" i="4"/>
  <c r="AK711" i="4"/>
  <c r="AK712" i="4"/>
  <c r="AK713" i="4"/>
  <c r="AK714" i="4"/>
  <c r="AK715" i="4"/>
  <c r="AK716" i="4"/>
  <c r="AK717" i="4"/>
  <c r="AK718" i="4"/>
  <c r="AK719" i="4"/>
  <c r="AK720" i="4"/>
  <c r="AK721" i="4"/>
  <c r="AK722" i="4"/>
  <c r="AK723" i="4"/>
  <c r="AK724" i="4"/>
  <c r="AK725" i="4"/>
  <c r="AK726" i="4"/>
  <c r="AK727" i="4"/>
  <c r="AK728" i="4"/>
  <c r="AK729" i="4"/>
  <c r="AK730" i="4"/>
  <c r="AK731" i="4"/>
  <c r="AK732" i="4"/>
  <c r="AK733" i="4"/>
  <c r="AK734" i="4"/>
  <c r="AK735" i="4"/>
  <c r="AK736" i="4"/>
  <c r="AK737" i="4"/>
  <c r="AK738" i="4"/>
  <c r="AK739" i="4"/>
  <c r="AK740" i="4"/>
  <c r="AK741" i="4"/>
  <c r="AK742" i="4"/>
  <c r="AK743" i="4"/>
  <c r="AK744" i="4"/>
  <c r="AK745" i="4"/>
  <c r="AK746" i="4"/>
  <c r="AK747" i="4"/>
  <c r="AK748" i="4"/>
  <c r="AK749" i="4"/>
  <c r="AK750" i="4"/>
  <c r="AK751" i="4"/>
  <c r="AK752" i="4"/>
  <c r="AK753" i="4"/>
  <c r="AK754" i="4"/>
  <c r="AK755" i="4"/>
  <c r="AK756" i="4"/>
  <c r="AK757" i="4"/>
  <c r="AK758" i="4"/>
  <c r="AK759" i="4"/>
  <c r="AK760" i="4"/>
  <c r="AK761" i="4"/>
  <c r="AK762" i="4"/>
  <c r="AK763" i="4"/>
  <c r="AK764" i="4"/>
  <c r="AK765" i="4"/>
  <c r="AK766" i="4"/>
  <c r="AK767" i="4"/>
  <c r="AK768" i="4"/>
  <c r="AK769" i="4"/>
  <c r="AK770" i="4"/>
  <c r="AK771" i="4"/>
  <c r="AK772" i="4"/>
  <c r="AK773" i="4"/>
  <c r="AK774" i="4"/>
  <c r="AK775" i="4"/>
  <c r="AK776" i="4"/>
  <c r="AK777" i="4"/>
  <c r="AK778" i="4"/>
  <c r="AK779" i="4"/>
  <c r="AK780" i="4"/>
  <c r="AK781" i="4"/>
  <c r="AK782" i="4"/>
  <c r="AK783" i="4"/>
  <c r="AK784" i="4"/>
  <c r="AK785" i="4"/>
  <c r="AK786" i="4"/>
  <c r="AK787" i="4"/>
  <c r="AK788" i="4"/>
  <c r="AK789" i="4"/>
  <c r="AK790" i="4"/>
  <c r="AK791" i="4"/>
  <c r="AK792" i="4"/>
  <c r="AK793" i="4"/>
  <c r="AK794" i="4"/>
  <c r="AK795" i="4"/>
  <c r="AK796" i="4"/>
  <c r="AK797" i="4"/>
  <c r="AK798" i="4"/>
  <c r="AK799" i="4"/>
  <c r="AK800" i="4"/>
  <c r="AK801" i="4"/>
  <c r="AK802" i="4"/>
  <c r="AK803" i="4"/>
  <c r="AK804" i="4"/>
  <c r="AK805" i="4"/>
  <c r="AK806" i="4"/>
  <c r="AK807" i="4"/>
  <c r="AK808" i="4"/>
  <c r="AK809" i="4"/>
  <c r="AK810" i="4"/>
  <c r="AK811" i="4"/>
  <c r="AK812" i="4"/>
  <c r="AK813" i="4"/>
  <c r="AK814" i="4"/>
  <c r="AK815" i="4"/>
  <c r="AK816" i="4"/>
  <c r="AK817" i="4"/>
  <c r="AK818" i="4"/>
  <c r="AK819" i="4"/>
  <c r="AK820" i="4"/>
  <c r="AK821" i="4"/>
  <c r="AK822" i="4"/>
  <c r="AK823" i="4"/>
  <c r="AK824" i="4"/>
  <c r="AK825" i="4"/>
  <c r="AK826" i="4"/>
  <c r="AK827" i="4"/>
  <c r="AK828" i="4"/>
  <c r="AK829" i="4"/>
  <c r="AK830" i="4"/>
  <c r="AK831" i="4"/>
  <c r="AK832" i="4"/>
  <c r="AK833" i="4"/>
  <c r="AK834" i="4"/>
  <c r="AK835" i="4"/>
  <c r="AK836" i="4"/>
  <c r="AK837" i="4"/>
  <c r="AK838" i="4"/>
  <c r="AK839" i="4"/>
  <c r="AK840" i="4"/>
  <c r="AK841" i="4"/>
  <c r="AK842" i="4"/>
  <c r="AK843" i="4"/>
  <c r="AK844" i="4"/>
  <c r="AK845" i="4"/>
  <c r="AK846" i="4"/>
  <c r="AK847" i="4"/>
  <c r="AK848" i="4"/>
  <c r="AK849" i="4"/>
  <c r="AK850" i="4"/>
  <c r="AK851" i="4"/>
  <c r="AK852" i="4"/>
  <c r="AK853" i="4"/>
  <c r="AK854" i="4"/>
  <c r="AK855" i="4"/>
  <c r="AK856" i="4"/>
  <c r="AK857" i="4"/>
  <c r="AK858" i="4"/>
  <c r="AK859" i="4"/>
  <c r="AK860" i="4"/>
  <c r="AK861" i="4"/>
  <c r="AK862" i="4"/>
  <c r="AK863" i="4"/>
  <c r="AK864" i="4"/>
  <c r="AK865" i="4"/>
  <c r="AK866" i="4"/>
  <c r="AK867" i="4"/>
  <c r="AK868" i="4"/>
  <c r="AK869" i="4"/>
  <c r="AK870" i="4"/>
  <c r="AK871" i="4"/>
  <c r="AK872" i="4"/>
  <c r="AK873" i="4"/>
  <c r="AK874" i="4"/>
  <c r="AK875" i="4"/>
  <c r="AK876" i="4"/>
  <c r="AK877" i="4"/>
  <c r="AK878" i="4"/>
  <c r="AK879" i="4"/>
  <c r="AK880" i="4"/>
  <c r="AK881" i="4"/>
  <c r="AK882" i="4"/>
  <c r="AK883" i="4"/>
  <c r="AK884" i="4"/>
  <c r="AK885" i="4"/>
  <c r="AK886" i="4"/>
  <c r="AK887" i="4"/>
  <c r="AK888" i="4"/>
  <c r="AK889" i="4"/>
  <c r="AK890" i="4"/>
  <c r="AK891" i="4"/>
  <c r="AK892" i="4"/>
  <c r="AK893" i="4"/>
  <c r="AK894" i="4"/>
  <c r="AK895" i="4"/>
  <c r="AK896" i="4"/>
  <c r="AK897" i="4"/>
  <c r="AK898" i="4"/>
  <c r="AK899" i="4"/>
  <c r="AK900" i="4"/>
  <c r="AK901" i="4"/>
  <c r="AK902" i="4"/>
  <c r="AK903" i="4"/>
  <c r="AK904" i="4"/>
  <c r="AK905" i="4"/>
  <c r="AK906" i="4"/>
  <c r="AK907" i="4"/>
  <c r="AK908" i="4"/>
  <c r="AK909" i="4"/>
  <c r="AK910" i="4"/>
  <c r="AK911" i="4"/>
  <c r="AK912" i="4"/>
  <c r="AK913" i="4"/>
  <c r="AK914" i="4"/>
  <c r="AK915" i="4"/>
  <c r="AK916" i="4"/>
  <c r="AK917" i="4"/>
  <c r="AK918" i="4"/>
  <c r="AK919" i="4"/>
  <c r="AK920" i="4"/>
  <c r="AK921" i="4"/>
  <c r="AK922" i="4"/>
  <c r="AK923" i="4"/>
  <c r="AK924" i="4"/>
  <c r="AK925" i="4"/>
  <c r="AK926" i="4"/>
  <c r="AK927" i="4"/>
  <c r="AK928" i="4"/>
  <c r="AK929" i="4"/>
  <c r="AK930" i="4"/>
  <c r="AK931" i="4"/>
  <c r="AK932" i="4"/>
  <c r="AK933" i="4"/>
  <c r="AK934" i="4"/>
  <c r="AK935" i="4"/>
  <c r="AK936" i="4"/>
  <c r="AK937" i="4"/>
  <c r="AK938" i="4"/>
  <c r="AK939" i="4"/>
  <c r="AK940" i="4"/>
  <c r="AK941" i="4"/>
  <c r="AK942" i="4"/>
  <c r="AK943" i="4"/>
  <c r="AK944" i="4"/>
  <c r="AK945" i="4"/>
  <c r="AK946" i="4"/>
  <c r="AK947" i="4"/>
  <c r="AK948" i="4"/>
  <c r="AK949" i="4"/>
  <c r="AK950" i="4"/>
  <c r="AK951" i="4"/>
  <c r="AK952" i="4"/>
  <c r="AK953" i="4"/>
  <c r="AK954" i="4"/>
  <c r="AK955" i="4"/>
  <c r="AK956" i="4"/>
  <c r="AK957" i="4"/>
  <c r="AK958" i="4"/>
  <c r="AK959" i="4"/>
  <c r="AK960" i="4"/>
  <c r="AK961" i="4"/>
  <c r="AK962" i="4"/>
  <c r="AK963" i="4"/>
  <c r="AK964" i="4"/>
  <c r="AK965" i="4"/>
  <c r="AK966" i="4"/>
  <c r="AK967" i="4"/>
  <c r="AK968" i="4"/>
  <c r="AK969" i="4"/>
  <c r="AK970" i="4"/>
  <c r="AK971" i="4"/>
  <c r="AK972" i="4"/>
  <c r="AK973" i="4"/>
  <c r="AK974" i="4"/>
  <c r="AK975" i="4"/>
  <c r="AK976" i="4"/>
  <c r="AK977" i="4"/>
  <c r="AK978" i="4"/>
  <c r="AK979" i="4"/>
  <c r="AK980" i="4"/>
  <c r="AK981" i="4"/>
  <c r="AK982" i="4"/>
  <c r="AK983" i="4"/>
  <c r="AK984" i="4"/>
  <c r="AK985" i="4"/>
  <c r="AK986" i="4"/>
  <c r="AK987" i="4"/>
  <c r="AK988" i="4"/>
  <c r="AK989" i="4"/>
  <c r="AK990" i="4"/>
  <c r="AK991" i="4"/>
  <c r="AK992" i="4"/>
  <c r="AK993" i="4"/>
  <c r="AK994" i="4"/>
  <c r="AK995" i="4"/>
  <c r="AK996" i="4"/>
  <c r="AK997" i="4"/>
  <c r="AK998" i="4"/>
  <c r="AK999" i="4"/>
  <c r="AK1000" i="4"/>
  <c r="AK1001" i="4"/>
  <c r="AK1002" i="4"/>
  <c r="AK1003" i="4"/>
  <c r="AK1004" i="4"/>
  <c r="AK1005" i="4"/>
  <c r="AK1006" i="4"/>
  <c r="AK1007" i="4"/>
  <c r="AK1008" i="4"/>
  <c r="AK1009" i="4"/>
  <c r="AK1010" i="4"/>
  <c r="AK1011" i="4"/>
  <c r="AK1012" i="4"/>
  <c r="AK1013" i="4"/>
  <c r="AK1014" i="4"/>
  <c r="AK1015" i="4"/>
  <c r="AK1016" i="4"/>
  <c r="AK1017" i="4"/>
  <c r="AK1018" i="4"/>
  <c r="AK1019" i="4"/>
  <c r="AK1020" i="4"/>
  <c r="AK1021" i="4"/>
  <c r="AK1022" i="4"/>
  <c r="AK1023" i="4"/>
  <c r="AK1024" i="4"/>
  <c r="AK1025" i="4"/>
  <c r="AK1026" i="4"/>
  <c r="AK1027" i="4"/>
  <c r="AK1028" i="4"/>
  <c r="AK1029" i="4"/>
  <c r="AK1030" i="4"/>
  <c r="AK1031" i="4"/>
  <c r="AK1032" i="4"/>
  <c r="AK1033" i="4"/>
  <c r="AK1034" i="4"/>
  <c r="AK1035" i="4"/>
  <c r="AK1036" i="4"/>
  <c r="AK1037" i="4"/>
  <c r="AK1038" i="4"/>
  <c r="AK1039" i="4"/>
  <c r="AK1040" i="4"/>
  <c r="AK1041" i="4"/>
  <c r="AK1042" i="4"/>
  <c r="AK1043" i="4"/>
  <c r="AK1044" i="4"/>
  <c r="AK1045" i="4"/>
  <c r="AK1046" i="4"/>
  <c r="AK1047" i="4"/>
  <c r="AK1048" i="4"/>
  <c r="AK1049" i="4"/>
  <c r="AK1050" i="4"/>
  <c r="AK1051" i="4"/>
  <c r="AK1052" i="4"/>
  <c r="AK1053" i="4"/>
  <c r="AK1054" i="4"/>
  <c r="AK1055" i="4"/>
  <c r="AK1056" i="4"/>
  <c r="AK1057" i="4"/>
  <c r="AK1058" i="4"/>
  <c r="AK1059" i="4"/>
  <c r="AK1060" i="4"/>
  <c r="AK1061" i="4"/>
  <c r="AK1062" i="4"/>
  <c r="AK1063" i="4"/>
  <c r="AK1064" i="4"/>
  <c r="AK1065" i="4"/>
  <c r="AK1066" i="4"/>
  <c r="AK1067" i="4"/>
  <c r="AK1068" i="4"/>
  <c r="AK1069" i="4"/>
  <c r="AK1070" i="4"/>
  <c r="AK1071" i="4"/>
  <c r="AK1072" i="4"/>
  <c r="AK1073" i="4"/>
  <c r="AK1074" i="4"/>
  <c r="AK1075" i="4"/>
  <c r="AK1076" i="4"/>
  <c r="AK1077" i="4"/>
  <c r="AK1078" i="4"/>
  <c r="AK1079" i="4"/>
  <c r="AK1080" i="4"/>
  <c r="AK1081" i="4"/>
  <c r="AK1082" i="4"/>
  <c r="AK1083" i="4"/>
  <c r="AK1084" i="4"/>
  <c r="AK1085" i="4"/>
  <c r="AK1086" i="4"/>
  <c r="AK1087" i="4"/>
  <c r="AK1088" i="4"/>
  <c r="AK1089" i="4"/>
  <c r="AK1090" i="4"/>
  <c r="AK1091" i="4"/>
  <c r="AK1092" i="4"/>
  <c r="AK1093" i="4"/>
  <c r="AK1094" i="4"/>
  <c r="AK1095" i="4"/>
  <c r="AK1096" i="4"/>
  <c r="AK1097" i="4"/>
  <c r="AK1098" i="4"/>
  <c r="AK1099" i="4"/>
  <c r="AK1100" i="4"/>
  <c r="AK1101" i="4"/>
  <c r="AK1102" i="4"/>
  <c r="AK1103" i="4"/>
  <c r="AK1104" i="4"/>
  <c r="AK1105" i="4"/>
  <c r="AK1106" i="4"/>
  <c r="AK1107" i="4"/>
  <c r="AK1108" i="4"/>
  <c r="AK1109" i="4"/>
  <c r="AK1110" i="4"/>
  <c r="AK1111" i="4"/>
  <c r="AK1112" i="4"/>
  <c r="AK1113" i="4"/>
  <c r="AK1114" i="4"/>
  <c r="AK1115" i="4"/>
  <c r="AK1116" i="4"/>
  <c r="AK1117" i="4"/>
  <c r="AK1118" i="4"/>
  <c r="AK1119" i="4"/>
  <c r="AK1120" i="4"/>
  <c r="AK1121" i="4"/>
  <c r="AK1122" i="4"/>
  <c r="AK1123" i="4"/>
  <c r="AK1124" i="4"/>
  <c r="AK1125" i="4"/>
  <c r="AK1126" i="4"/>
  <c r="AK1127" i="4"/>
  <c r="AK1128" i="4"/>
  <c r="AK1129" i="4"/>
  <c r="AK1130" i="4"/>
  <c r="AK1131" i="4"/>
  <c r="AK1132" i="4"/>
  <c r="AK1133" i="4"/>
  <c r="AK1134" i="4"/>
  <c r="AK1135" i="4"/>
  <c r="AK1136" i="4"/>
  <c r="AK1137" i="4"/>
  <c r="AK1138" i="4"/>
  <c r="AK1139" i="4"/>
  <c r="AK1140" i="4"/>
  <c r="AK1141" i="4"/>
  <c r="AK1142" i="4"/>
  <c r="AK1143" i="4"/>
  <c r="AK1144" i="4"/>
  <c r="AK1145" i="4"/>
  <c r="AK1146" i="4"/>
  <c r="AK1147" i="4"/>
  <c r="AK1148" i="4"/>
  <c r="AK1149" i="4"/>
  <c r="AK1150" i="4"/>
  <c r="AK1151" i="4"/>
  <c r="AK1152" i="4"/>
  <c r="AK1153" i="4"/>
  <c r="AK1154" i="4"/>
  <c r="AK1155" i="4"/>
  <c r="AK1156" i="4"/>
  <c r="AK1157" i="4"/>
  <c r="AK1158" i="4"/>
  <c r="AK1159" i="4"/>
  <c r="AK1160" i="4"/>
  <c r="AK1161" i="4"/>
  <c r="AK1162" i="4"/>
  <c r="AK1163" i="4"/>
  <c r="AK1164" i="4"/>
  <c r="AK1165" i="4"/>
  <c r="AK1166" i="4"/>
  <c r="AK1167" i="4"/>
  <c r="AK1168" i="4"/>
  <c r="AK1169" i="4"/>
  <c r="AK1170" i="4"/>
  <c r="AK1171" i="4"/>
  <c r="AK1172" i="4"/>
  <c r="AK1173" i="4"/>
  <c r="AK1174" i="4"/>
  <c r="AK1175" i="4"/>
  <c r="AK1176" i="4"/>
  <c r="AK1177" i="4"/>
  <c r="AK1178" i="4"/>
  <c r="AK1179" i="4"/>
  <c r="AK1180" i="4"/>
  <c r="AK1181" i="4"/>
  <c r="AK1182" i="4"/>
  <c r="AK1183" i="4"/>
  <c r="AK1184" i="4"/>
  <c r="AK1185" i="4"/>
  <c r="AK1186" i="4"/>
  <c r="AK1187" i="4"/>
  <c r="AK1188" i="4"/>
  <c r="AK1189" i="4"/>
  <c r="AK1190" i="4"/>
  <c r="AK1191" i="4"/>
  <c r="AK1192" i="4"/>
  <c r="AK1193" i="4"/>
  <c r="AK1194" i="4"/>
  <c r="AK1195" i="4"/>
  <c r="AK1196" i="4"/>
  <c r="AK1197" i="4"/>
  <c r="AK1198" i="4"/>
  <c r="AK1199" i="4"/>
  <c r="AK1200" i="4"/>
  <c r="AK1201" i="4"/>
  <c r="AK1202" i="4"/>
  <c r="AK1203" i="4"/>
  <c r="AK1204" i="4"/>
  <c r="AK1205" i="4"/>
  <c r="AK1206" i="4"/>
  <c r="AK1207" i="4"/>
  <c r="AK1208" i="4"/>
  <c r="AK1209" i="4"/>
  <c r="AK1210" i="4"/>
  <c r="AK1211" i="4"/>
  <c r="AK1212" i="4"/>
  <c r="AK1213" i="4"/>
  <c r="AK1214" i="4"/>
  <c r="AK1215" i="4"/>
  <c r="AK1216" i="4"/>
  <c r="AK1217" i="4"/>
  <c r="AK1218" i="4"/>
  <c r="AK1219" i="4"/>
  <c r="AK1220" i="4"/>
  <c r="AK1221" i="4"/>
  <c r="AK1222" i="4"/>
  <c r="AK1223" i="4"/>
  <c r="AK1224" i="4"/>
  <c r="AK1225" i="4"/>
  <c r="AK1226" i="4"/>
  <c r="AK1227" i="4"/>
  <c r="AK1228" i="4"/>
  <c r="AK1229" i="4"/>
  <c r="AK1230" i="4"/>
  <c r="AK1231" i="4"/>
  <c r="AK1232" i="4"/>
  <c r="AK1233" i="4"/>
  <c r="AK1234" i="4"/>
  <c r="AK1235" i="4"/>
  <c r="AK1236" i="4"/>
  <c r="AK1237" i="4"/>
  <c r="AK1238" i="4"/>
  <c r="AK1239" i="4"/>
  <c r="AK1240" i="4"/>
  <c r="AK1241" i="4"/>
  <c r="AK1242" i="4"/>
  <c r="AK1243" i="4"/>
  <c r="AK1244" i="4"/>
  <c r="AK1245" i="4"/>
  <c r="AK1246" i="4"/>
  <c r="AK1247" i="4"/>
  <c r="AK1248" i="4"/>
  <c r="AK1249" i="4"/>
  <c r="AK1250" i="4"/>
  <c r="AK1251" i="4"/>
  <c r="AK1252" i="4"/>
  <c r="AK1253" i="4"/>
  <c r="AK1254" i="4"/>
  <c r="AK1255" i="4"/>
  <c r="AK1256" i="4"/>
  <c r="AK1257" i="4"/>
  <c r="AK1258" i="4"/>
  <c r="AK1259" i="4"/>
  <c r="AK1260" i="4"/>
  <c r="AK1261" i="4"/>
  <c r="AK1262" i="4"/>
  <c r="AK1263" i="4"/>
  <c r="AK1264" i="4"/>
  <c r="AK1265" i="4"/>
  <c r="AK1266" i="4"/>
  <c r="AK1267" i="4"/>
  <c r="AK1268" i="4"/>
  <c r="AK1269" i="4"/>
  <c r="AK1270" i="4"/>
  <c r="AK1271" i="4"/>
  <c r="AK1272" i="4"/>
  <c r="AK1273" i="4"/>
  <c r="AK1274" i="4"/>
  <c r="AK1275" i="4"/>
  <c r="AK1276" i="4"/>
  <c r="AK1277" i="4"/>
  <c r="AK1278" i="4"/>
  <c r="AK1279" i="4"/>
  <c r="AK1280" i="4"/>
  <c r="AK1281" i="4"/>
  <c r="AK1282" i="4"/>
  <c r="AK1283" i="4"/>
  <c r="AK1284" i="4"/>
  <c r="AK1285" i="4"/>
  <c r="AK1286" i="4"/>
  <c r="AK1287" i="4"/>
  <c r="AK1288" i="4"/>
  <c r="AK1289" i="4"/>
  <c r="AK1290" i="4"/>
  <c r="AK1291" i="4"/>
  <c r="AK1292" i="4"/>
  <c r="AK1293" i="4"/>
  <c r="AK1294" i="4"/>
  <c r="AK1295" i="4"/>
  <c r="AK1296" i="4"/>
  <c r="AK1297" i="4"/>
  <c r="AK1298" i="4"/>
  <c r="AK1299" i="4"/>
  <c r="AK1300" i="4"/>
  <c r="AK1301" i="4"/>
  <c r="AK1302" i="4"/>
  <c r="AK1303" i="4"/>
  <c r="AK1304" i="4"/>
  <c r="AK1305" i="4"/>
  <c r="AK1306" i="4"/>
  <c r="AK1307" i="4"/>
  <c r="AK1308" i="4"/>
  <c r="AK1309" i="4"/>
  <c r="AK1310" i="4"/>
  <c r="AK1311" i="4"/>
  <c r="AK1312" i="4"/>
  <c r="AK1313" i="4"/>
  <c r="AK1314" i="4"/>
  <c r="AK1315" i="4"/>
  <c r="AK1316" i="4"/>
  <c r="AK1317" i="4"/>
  <c r="AK1318" i="4"/>
  <c r="AK1319" i="4"/>
  <c r="AK1320" i="4"/>
  <c r="AK1321" i="4"/>
  <c r="AK1322" i="4"/>
  <c r="AK1323" i="4"/>
  <c r="AK1324" i="4"/>
  <c r="AK1325" i="4"/>
  <c r="AK1326" i="4"/>
  <c r="AK1327" i="4"/>
  <c r="AK1328" i="4"/>
  <c r="AK1329" i="4"/>
  <c r="AK1330" i="4"/>
  <c r="AK1331" i="4"/>
  <c r="AK1332" i="4"/>
  <c r="AK1333" i="4"/>
  <c r="AK1334" i="4"/>
  <c r="AK1335" i="4"/>
  <c r="AK1336" i="4"/>
  <c r="AK1337" i="4"/>
  <c r="AK1338" i="4"/>
  <c r="AK1339" i="4"/>
  <c r="AK1340" i="4"/>
  <c r="AK1341" i="4"/>
  <c r="AK1342" i="4"/>
  <c r="AK1343" i="4"/>
  <c r="AK1344" i="4"/>
  <c r="AK1345" i="4"/>
  <c r="AK1346" i="4"/>
  <c r="AK1347" i="4"/>
  <c r="AK1348" i="4"/>
  <c r="AK1349" i="4"/>
  <c r="AK1350" i="4"/>
  <c r="AK1351" i="4"/>
  <c r="AK1352" i="4"/>
  <c r="AK1353" i="4"/>
  <c r="AK1354" i="4"/>
  <c r="AK1355" i="4"/>
  <c r="AK1356" i="4"/>
  <c r="AK1357" i="4"/>
  <c r="AK1358" i="4"/>
  <c r="AK1359" i="4"/>
  <c r="AK1360" i="4"/>
  <c r="AK1361" i="4"/>
  <c r="AK1362" i="4"/>
  <c r="AK1363" i="4"/>
  <c r="AK1364" i="4"/>
  <c r="AK1365" i="4"/>
  <c r="AK1366" i="4"/>
  <c r="AK1367" i="4"/>
  <c r="AK1368" i="4"/>
  <c r="AK1369" i="4"/>
  <c r="AK1370" i="4"/>
  <c r="AK1371" i="4"/>
  <c r="AK1372" i="4"/>
  <c r="AK1373" i="4"/>
  <c r="AK1374" i="4"/>
  <c r="AK1375" i="4"/>
  <c r="AK1376" i="4"/>
  <c r="AK1377" i="4"/>
  <c r="AK1378" i="4"/>
  <c r="AK1379" i="4"/>
  <c r="AK1380" i="4"/>
  <c r="AK1381" i="4"/>
  <c r="AK1382" i="4"/>
  <c r="AK1383" i="4"/>
  <c r="AK1384" i="4"/>
  <c r="AK1385" i="4"/>
  <c r="AK1386" i="4"/>
  <c r="AK1387" i="4"/>
  <c r="AK1388" i="4"/>
  <c r="AK1389" i="4"/>
  <c r="AK1390" i="4"/>
  <c r="AK1391" i="4"/>
  <c r="AK1392" i="4"/>
  <c r="AK1393" i="4"/>
  <c r="AK1394" i="4"/>
  <c r="AK1395" i="4"/>
  <c r="AK1396" i="4"/>
  <c r="AK1397" i="4"/>
  <c r="AK1398" i="4"/>
  <c r="AK1399" i="4"/>
  <c r="AK1400" i="4"/>
  <c r="AK1401" i="4"/>
  <c r="AK1402" i="4"/>
  <c r="AK1403" i="4"/>
  <c r="AK1404" i="4"/>
  <c r="AK1405" i="4"/>
  <c r="AK1406" i="4"/>
  <c r="AK1407" i="4"/>
  <c r="AK1408" i="4"/>
  <c r="AK1409" i="4"/>
  <c r="AK1410" i="4"/>
  <c r="AK1411" i="4"/>
  <c r="AK1412" i="4"/>
  <c r="AK1413" i="4"/>
  <c r="AK1414" i="4"/>
  <c r="AK1415" i="4"/>
  <c r="AK1416" i="4"/>
  <c r="AK1417" i="4"/>
  <c r="AK1418" i="4"/>
  <c r="AK1419" i="4"/>
  <c r="AK1420" i="4"/>
  <c r="AK1421" i="4"/>
  <c r="AK1422" i="4"/>
  <c r="AK1423" i="4"/>
  <c r="AK1424" i="4"/>
  <c r="AK1425" i="4"/>
  <c r="AK1426" i="4"/>
  <c r="AK1427" i="4"/>
  <c r="AK1428" i="4"/>
  <c r="AK1429" i="4"/>
  <c r="AK1430" i="4"/>
  <c r="AK1431" i="4"/>
  <c r="AK1432" i="4"/>
  <c r="AK1433" i="4"/>
  <c r="AK1434" i="4"/>
  <c r="AK1435" i="4"/>
  <c r="AK1436" i="4"/>
  <c r="AK1437" i="4"/>
  <c r="AK1438" i="4"/>
  <c r="AK1439" i="4"/>
  <c r="AK1440" i="4"/>
  <c r="AK1441" i="4"/>
  <c r="AK1442" i="4"/>
  <c r="AK1443" i="4"/>
  <c r="AK1444" i="4"/>
  <c r="AK1445" i="4"/>
  <c r="AK1446" i="4"/>
  <c r="AK1447" i="4"/>
  <c r="AK1448" i="4"/>
  <c r="AK1449" i="4"/>
  <c r="AK1450" i="4"/>
  <c r="AK1451" i="4"/>
  <c r="AK1452" i="4"/>
  <c r="AK1453" i="4"/>
  <c r="AK1454" i="4"/>
  <c r="AK1455" i="4"/>
  <c r="AK1456" i="4"/>
  <c r="AK1457" i="4"/>
  <c r="AK1458" i="4"/>
  <c r="AK1459" i="4"/>
  <c r="AK1460" i="4"/>
  <c r="AK1461" i="4"/>
  <c r="AK1462" i="4"/>
  <c r="AK1463" i="4"/>
  <c r="AK1464" i="4"/>
  <c r="AK1465" i="4"/>
  <c r="AK1466" i="4"/>
  <c r="AK1467" i="4"/>
  <c r="AK1468" i="4"/>
  <c r="AK1469" i="4"/>
  <c r="AK1470" i="4"/>
  <c r="AK1471" i="4"/>
  <c r="AK1472" i="4"/>
  <c r="AK1473" i="4"/>
  <c r="AK1474" i="4"/>
  <c r="AK1475" i="4"/>
  <c r="AK1476" i="4"/>
  <c r="AK1477" i="4"/>
  <c r="AK1478" i="4"/>
  <c r="AK1479" i="4"/>
  <c r="AK1480" i="4"/>
  <c r="AK1481" i="4"/>
  <c r="AK1482" i="4"/>
  <c r="AK1483" i="4"/>
  <c r="AK1484" i="4"/>
  <c r="AK1485" i="4"/>
  <c r="AK1486" i="4"/>
  <c r="AK1487" i="4"/>
  <c r="AK1488" i="4"/>
  <c r="AK1489" i="4"/>
  <c r="AK1490" i="4"/>
  <c r="AK1491" i="4"/>
  <c r="AK1492" i="4"/>
  <c r="AK1493" i="4"/>
  <c r="AK1494" i="4"/>
  <c r="AK1495" i="4"/>
  <c r="AK1496" i="4"/>
  <c r="AK1497" i="4"/>
  <c r="AK1498" i="4"/>
  <c r="AK1499" i="4"/>
  <c r="AK1500" i="4"/>
  <c r="AK1501" i="4"/>
  <c r="AK1502" i="4"/>
  <c r="AK1503" i="4"/>
  <c r="AK1504" i="4"/>
  <c r="AK1505" i="4"/>
  <c r="AK1506" i="4"/>
  <c r="AK1507" i="4"/>
  <c r="AK1508" i="4"/>
  <c r="AK1509" i="4"/>
  <c r="AK1510" i="4"/>
  <c r="AK1511" i="4"/>
  <c r="AK1512" i="4"/>
  <c r="AK1513" i="4"/>
  <c r="AK1514" i="4"/>
  <c r="AK1515" i="4"/>
  <c r="AK1516" i="4"/>
  <c r="AK1517" i="4"/>
  <c r="AK1518" i="4"/>
  <c r="AK1519" i="4"/>
  <c r="AK1520" i="4"/>
  <c r="AK1521" i="4"/>
  <c r="AK1522" i="4"/>
  <c r="AK1523" i="4"/>
  <c r="AK1524" i="4"/>
  <c r="AK1525" i="4"/>
  <c r="AK1526" i="4"/>
  <c r="AK1527" i="4"/>
  <c r="AK1528" i="4"/>
  <c r="AK1529" i="4"/>
  <c r="AK1530" i="4"/>
  <c r="AK1531" i="4"/>
  <c r="AK1532" i="4"/>
  <c r="AK1533" i="4"/>
  <c r="AK1534" i="4"/>
  <c r="AK1535" i="4"/>
  <c r="AK1536" i="4"/>
  <c r="AK1537" i="4"/>
  <c r="AK1538" i="4"/>
  <c r="AK1539" i="4"/>
  <c r="AK1540" i="4"/>
  <c r="AK1541" i="4"/>
  <c r="AK1542" i="4"/>
  <c r="AK1543" i="4"/>
  <c r="AK1544" i="4"/>
  <c r="AK1545" i="4"/>
  <c r="AK1546" i="4"/>
  <c r="AK1547" i="4"/>
  <c r="AK1548" i="4"/>
  <c r="AK1549" i="4"/>
  <c r="AK1550" i="4"/>
  <c r="AK1551" i="4"/>
  <c r="AK1552" i="4"/>
  <c r="AK1553" i="4"/>
  <c r="AK1554" i="4"/>
  <c r="AK1555" i="4"/>
  <c r="AK1556" i="4"/>
  <c r="AK1557" i="4"/>
  <c r="AK1558" i="4"/>
  <c r="AK1559" i="4"/>
  <c r="AK1560" i="4"/>
  <c r="AK1561" i="4"/>
  <c r="AK1562" i="4"/>
  <c r="AK1563" i="4"/>
  <c r="AK1564" i="4"/>
  <c r="AK1565" i="4"/>
  <c r="AK1566" i="4"/>
  <c r="AK1567" i="4"/>
  <c r="AK1568" i="4"/>
  <c r="AK1569" i="4"/>
  <c r="AK1570" i="4"/>
  <c r="AK1571" i="4"/>
  <c r="AK1572" i="4"/>
  <c r="AK1573" i="4"/>
  <c r="AK1574" i="4"/>
  <c r="AK1575" i="4"/>
  <c r="AK1576" i="4"/>
  <c r="AK1577" i="4"/>
  <c r="AK1578" i="4"/>
  <c r="AK1579" i="4"/>
  <c r="AK1580" i="4"/>
  <c r="AK1581" i="4"/>
  <c r="AK1582" i="4"/>
  <c r="AK1583" i="4"/>
  <c r="AK1584" i="4"/>
  <c r="AK1585" i="4"/>
  <c r="AK1586" i="4"/>
  <c r="AK1587" i="4"/>
  <c r="AK1588" i="4"/>
  <c r="AK1589" i="4"/>
  <c r="AK1590" i="4"/>
  <c r="AK1591" i="4"/>
  <c r="AK1592" i="4"/>
  <c r="AK1593" i="4"/>
  <c r="AK1594" i="4"/>
  <c r="AK1595" i="4"/>
  <c r="AK1596" i="4"/>
  <c r="AK1597" i="4"/>
  <c r="AK1598" i="4"/>
  <c r="AK1599" i="4"/>
  <c r="AK1600" i="4"/>
  <c r="AK1601" i="4"/>
  <c r="AK1602" i="4"/>
  <c r="AK1603" i="4"/>
  <c r="AK1604" i="4"/>
  <c r="AK1605" i="4"/>
  <c r="AK1606" i="4"/>
  <c r="AK1607" i="4"/>
  <c r="AK1608" i="4"/>
  <c r="AK1609" i="4"/>
  <c r="AK1610" i="4"/>
  <c r="AK1611" i="4"/>
  <c r="AK1612" i="4"/>
  <c r="AK1613" i="4"/>
  <c r="AK1614" i="4"/>
  <c r="AK1615" i="4"/>
  <c r="AK1616" i="4"/>
  <c r="AK1617" i="4"/>
  <c r="AK1618" i="4"/>
  <c r="AK1619" i="4"/>
  <c r="AK1620" i="4"/>
  <c r="AK1621" i="4"/>
  <c r="AK1622" i="4"/>
  <c r="AK1623" i="4"/>
  <c r="AK1624" i="4"/>
  <c r="AK1625" i="4"/>
  <c r="AK1626" i="4"/>
  <c r="AK1627" i="4"/>
  <c r="AK1628" i="4"/>
  <c r="AK1629" i="4"/>
  <c r="AK1630" i="4"/>
  <c r="AK1631" i="4"/>
  <c r="AK1632" i="4"/>
  <c r="AK1633" i="4"/>
  <c r="AK1634" i="4"/>
  <c r="AK1635" i="4"/>
  <c r="AK1636" i="4"/>
  <c r="AK1637" i="4"/>
  <c r="AK1638" i="4"/>
  <c r="AK1639" i="4"/>
  <c r="AK1640" i="4"/>
  <c r="AK1641" i="4"/>
  <c r="AK1642" i="4"/>
  <c r="AK1643" i="4"/>
  <c r="AK1644" i="4"/>
  <c r="AK1645" i="4"/>
  <c r="AK1646" i="4"/>
  <c r="AK1647" i="4"/>
  <c r="AK1648" i="4"/>
  <c r="AK1649" i="4"/>
  <c r="AK1650" i="4"/>
  <c r="AK1651" i="4"/>
  <c r="AK1652" i="4"/>
  <c r="AK1653" i="4"/>
  <c r="AK1654" i="4"/>
  <c r="AK1655" i="4"/>
  <c r="AK1656" i="4"/>
  <c r="AK1657" i="4"/>
  <c r="AK1658" i="4"/>
  <c r="AK1659" i="4"/>
  <c r="AK1660" i="4"/>
  <c r="AK1661" i="4"/>
  <c r="AK1662" i="4"/>
  <c r="AK1663" i="4"/>
  <c r="AK1664" i="4"/>
  <c r="AK1665" i="4"/>
  <c r="AK1666" i="4"/>
  <c r="AK1667" i="4"/>
  <c r="AK1668" i="4"/>
  <c r="AK1669" i="4"/>
  <c r="AK1670" i="4"/>
  <c r="AK1671" i="4"/>
  <c r="AK1672" i="4"/>
  <c r="AK1673" i="4"/>
  <c r="AK1674" i="4"/>
  <c r="AK1675" i="4"/>
  <c r="AK1676" i="4"/>
  <c r="AK1677" i="4"/>
  <c r="AK1678" i="4"/>
  <c r="AK1679" i="4"/>
  <c r="AK1680" i="4"/>
  <c r="AK1681" i="4"/>
  <c r="AK1682" i="4"/>
  <c r="AK1683" i="4"/>
  <c r="AK1684" i="4"/>
  <c r="AK1685" i="4"/>
  <c r="AK1686" i="4"/>
  <c r="AK1687" i="4"/>
  <c r="AK1688" i="4"/>
  <c r="AK1689" i="4"/>
  <c r="AK1690" i="4"/>
  <c r="AK1691" i="4"/>
  <c r="AK1692" i="4"/>
  <c r="AK1693" i="4"/>
  <c r="AK1694" i="4"/>
  <c r="AK1695" i="4"/>
  <c r="AK1696" i="4"/>
  <c r="AK1697" i="4"/>
  <c r="AK1698" i="4"/>
  <c r="AK1699" i="4"/>
  <c r="AK1700" i="4"/>
  <c r="AK1701" i="4"/>
  <c r="AK1702" i="4"/>
  <c r="AK1703" i="4"/>
  <c r="AK1704" i="4"/>
  <c r="AK1705" i="4"/>
  <c r="AK1706" i="4"/>
  <c r="AK1707" i="4"/>
  <c r="AK1708" i="4"/>
  <c r="AK1709" i="4"/>
  <c r="AK1710" i="4"/>
  <c r="AK1711" i="4"/>
  <c r="AK1712" i="4"/>
  <c r="AK1713" i="4"/>
  <c r="AK1714" i="4"/>
  <c r="AK1715" i="4"/>
  <c r="AK1716" i="4"/>
  <c r="AJ2" i="4"/>
  <c r="AJ3" i="4"/>
  <c r="AJ4" i="4"/>
  <c r="AJ5" i="4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115" i="4"/>
  <c r="AJ116" i="4"/>
  <c r="AJ117" i="4"/>
  <c r="AJ118" i="4"/>
  <c r="AJ119" i="4"/>
  <c r="AJ120" i="4"/>
  <c r="AJ121" i="4"/>
  <c r="AJ122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J166" i="4"/>
  <c r="AJ167" i="4"/>
  <c r="AJ168" i="4"/>
  <c r="AJ169" i="4"/>
  <c r="AJ170" i="4"/>
  <c r="AJ171" i="4"/>
  <c r="AJ172" i="4"/>
  <c r="AJ173" i="4"/>
  <c r="AJ174" i="4"/>
  <c r="AJ175" i="4"/>
  <c r="AJ176" i="4"/>
  <c r="AJ177" i="4"/>
  <c r="AJ178" i="4"/>
  <c r="AJ179" i="4"/>
  <c r="AJ180" i="4"/>
  <c r="AJ181" i="4"/>
  <c r="AJ182" i="4"/>
  <c r="AJ183" i="4"/>
  <c r="AJ184" i="4"/>
  <c r="AJ185" i="4"/>
  <c r="AJ186" i="4"/>
  <c r="AJ187" i="4"/>
  <c r="AJ188" i="4"/>
  <c r="AJ189" i="4"/>
  <c r="AJ190" i="4"/>
  <c r="AJ191" i="4"/>
  <c r="AJ192" i="4"/>
  <c r="AJ193" i="4"/>
  <c r="AJ194" i="4"/>
  <c r="AJ195" i="4"/>
  <c r="AJ196" i="4"/>
  <c r="AJ197" i="4"/>
  <c r="AJ198" i="4"/>
  <c r="AJ199" i="4"/>
  <c r="AJ200" i="4"/>
  <c r="AJ201" i="4"/>
  <c r="AJ202" i="4"/>
  <c r="AJ203" i="4"/>
  <c r="AJ204" i="4"/>
  <c r="AJ205" i="4"/>
  <c r="AJ206" i="4"/>
  <c r="AJ207" i="4"/>
  <c r="AJ208" i="4"/>
  <c r="AJ209" i="4"/>
  <c r="AJ210" i="4"/>
  <c r="AJ211" i="4"/>
  <c r="AJ212" i="4"/>
  <c r="AJ213" i="4"/>
  <c r="AJ214" i="4"/>
  <c r="AJ215" i="4"/>
  <c r="AJ216" i="4"/>
  <c r="AJ217" i="4"/>
  <c r="AJ218" i="4"/>
  <c r="AJ219" i="4"/>
  <c r="AJ220" i="4"/>
  <c r="AJ221" i="4"/>
  <c r="AJ222" i="4"/>
  <c r="AJ223" i="4"/>
  <c r="AJ224" i="4"/>
  <c r="AJ225" i="4"/>
  <c r="AJ226" i="4"/>
  <c r="AJ227" i="4"/>
  <c r="AJ228" i="4"/>
  <c r="AJ229" i="4"/>
  <c r="AJ230" i="4"/>
  <c r="AJ231" i="4"/>
  <c r="AJ232" i="4"/>
  <c r="AJ233" i="4"/>
  <c r="AJ234" i="4"/>
  <c r="AJ235" i="4"/>
  <c r="AJ236" i="4"/>
  <c r="AJ237" i="4"/>
  <c r="AJ238" i="4"/>
  <c r="AJ239" i="4"/>
  <c r="AJ240" i="4"/>
  <c r="AJ241" i="4"/>
  <c r="AJ242" i="4"/>
  <c r="AJ243" i="4"/>
  <c r="AJ244" i="4"/>
  <c r="AJ245" i="4"/>
  <c r="AJ246" i="4"/>
  <c r="AJ247" i="4"/>
  <c r="AJ248" i="4"/>
  <c r="AJ249" i="4"/>
  <c r="AJ250" i="4"/>
  <c r="AJ251" i="4"/>
  <c r="AJ252" i="4"/>
  <c r="AJ253" i="4"/>
  <c r="AJ254" i="4"/>
  <c r="AJ255" i="4"/>
  <c r="AJ256" i="4"/>
  <c r="AJ257" i="4"/>
  <c r="AJ258" i="4"/>
  <c r="AJ259" i="4"/>
  <c r="AJ260" i="4"/>
  <c r="AJ261" i="4"/>
  <c r="AJ262" i="4"/>
  <c r="AJ263" i="4"/>
  <c r="AJ264" i="4"/>
  <c r="AJ265" i="4"/>
  <c r="AJ266" i="4"/>
  <c r="AJ267" i="4"/>
  <c r="AJ268" i="4"/>
  <c r="AJ269" i="4"/>
  <c r="AJ270" i="4"/>
  <c r="AJ271" i="4"/>
  <c r="AJ272" i="4"/>
  <c r="AJ273" i="4"/>
  <c r="AJ274" i="4"/>
  <c r="AJ275" i="4"/>
  <c r="AJ276" i="4"/>
  <c r="AJ277" i="4"/>
  <c r="AJ278" i="4"/>
  <c r="AJ279" i="4"/>
  <c r="AJ280" i="4"/>
  <c r="AJ281" i="4"/>
  <c r="AJ282" i="4"/>
  <c r="AJ283" i="4"/>
  <c r="AJ284" i="4"/>
  <c r="AJ285" i="4"/>
  <c r="AJ286" i="4"/>
  <c r="AJ287" i="4"/>
  <c r="AJ288" i="4"/>
  <c r="AJ289" i="4"/>
  <c r="AJ290" i="4"/>
  <c r="AJ291" i="4"/>
  <c r="AJ292" i="4"/>
  <c r="AJ293" i="4"/>
  <c r="AJ294" i="4"/>
  <c r="AJ295" i="4"/>
  <c r="AJ296" i="4"/>
  <c r="AJ297" i="4"/>
  <c r="AJ298" i="4"/>
  <c r="AJ299" i="4"/>
  <c r="AJ300" i="4"/>
  <c r="AJ301" i="4"/>
  <c r="AJ302" i="4"/>
  <c r="AJ303" i="4"/>
  <c r="AJ304" i="4"/>
  <c r="AJ305" i="4"/>
  <c r="AJ306" i="4"/>
  <c r="AJ307" i="4"/>
  <c r="AJ308" i="4"/>
  <c r="AJ309" i="4"/>
  <c r="AJ310" i="4"/>
  <c r="AJ311" i="4"/>
  <c r="AJ312" i="4"/>
  <c r="AJ313" i="4"/>
  <c r="AJ314" i="4"/>
  <c r="AJ315" i="4"/>
  <c r="AJ316" i="4"/>
  <c r="AJ317" i="4"/>
  <c r="AJ318" i="4"/>
  <c r="AJ319" i="4"/>
  <c r="AJ320" i="4"/>
  <c r="AJ321" i="4"/>
  <c r="AJ322" i="4"/>
  <c r="AJ323" i="4"/>
  <c r="AJ324" i="4"/>
  <c r="AJ325" i="4"/>
  <c r="AJ326" i="4"/>
  <c r="AJ327" i="4"/>
  <c r="AJ328" i="4"/>
  <c r="AJ329" i="4"/>
  <c r="AJ330" i="4"/>
  <c r="AJ331" i="4"/>
  <c r="AJ332" i="4"/>
  <c r="AJ333" i="4"/>
  <c r="AJ334" i="4"/>
  <c r="AJ335" i="4"/>
  <c r="AJ336" i="4"/>
  <c r="AJ337" i="4"/>
  <c r="AJ338" i="4"/>
  <c r="AJ339" i="4"/>
  <c r="AJ340" i="4"/>
  <c r="AJ341" i="4"/>
  <c r="AJ342" i="4"/>
  <c r="AJ343" i="4"/>
  <c r="AJ344" i="4"/>
  <c r="AJ345" i="4"/>
  <c r="AJ346" i="4"/>
  <c r="AJ347" i="4"/>
  <c r="AJ348" i="4"/>
  <c r="AJ349" i="4"/>
  <c r="AJ350" i="4"/>
  <c r="AJ351" i="4"/>
  <c r="AJ352" i="4"/>
  <c r="AJ353" i="4"/>
  <c r="AJ354" i="4"/>
  <c r="AJ355" i="4"/>
  <c r="AJ356" i="4"/>
  <c r="AJ357" i="4"/>
  <c r="AJ358" i="4"/>
  <c r="AJ359" i="4"/>
  <c r="AJ360" i="4"/>
  <c r="AJ361" i="4"/>
  <c r="AJ362" i="4"/>
  <c r="AJ363" i="4"/>
  <c r="AJ364" i="4"/>
  <c r="AJ365" i="4"/>
  <c r="AJ366" i="4"/>
  <c r="AJ367" i="4"/>
  <c r="AJ368" i="4"/>
  <c r="AJ369" i="4"/>
  <c r="AJ370" i="4"/>
  <c r="AJ371" i="4"/>
  <c r="AJ372" i="4"/>
  <c r="AJ373" i="4"/>
  <c r="AJ374" i="4"/>
  <c r="AJ375" i="4"/>
  <c r="AJ376" i="4"/>
  <c r="AJ377" i="4"/>
  <c r="AJ378" i="4"/>
  <c r="AJ379" i="4"/>
  <c r="AJ380" i="4"/>
  <c r="AJ381" i="4"/>
  <c r="AJ382" i="4"/>
  <c r="AJ383" i="4"/>
  <c r="AJ384" i="4"/>
  <c r="AJ385" i="4"/>
  <c r="AJ386" i="4"/>
  <c r="AJ387" i="4"/>
  <c r="AJ388" i="4"/>
  <c r="AJ389" i="4"/>
  <c r="AJ390" i="4"/>
  <c r="AJ391" i="4"/>
  <c r="AJ392" i="4"/>
  <c r="AJ393" i="4"/>
  <c r="AJ394" i="4"/>
  <c r="AJ395" i="4"/>
  <c r="AJ396" i="4"/>
  <c r="AJ397" i="4"/>
  <c r="AJ398" i="4"/>
  <c r="AJ399" i="4"/>
  <c r="AJ400" i="4"/>
  <c r="AJ401" i="4"/>
  <c r="AJ402" i="4"/>
  <c r="AJ403" i="4"/>
  <c r="AJ404" i="4"/>
  <c r="AJ405" i="4"/>
  <c r="AJ406" i="4"/>
  <c r="AJ407" i="4"/>
  <c r="AJ408" i="4"/>
  <c r="AJ409" i="4"/>
  <c r="AJ410" i="4"/>
  <c r="AJ411" i="4"/>
  <c r="AJ412" i="4"/>
  <c r="AJ413" i="4"/>
  <c r="AJ414" i="4"/>
  <c r="AJ415" i="4"/>
  <c r="AJ416" i="4"/>
  <c r="AJ417" i="4"/>
  <c r="AJ418" i="4"/>
  <c r="AJ419" i="4"/>
  <c r="AJ420" i="4"/>
  <c r="AJ421" i="4"/>
  <c r="AJ422" i="4"/>
  <c r="AJ423" i="4"/>
  <c r="AJ424" i="4"/>
  <c r="AJ425" i="4"/>
  <c r="AJ426" i="4"/>
  <c r="AJ427" i="4"/>
  <c r="AJ428" i="4"/>
  <c r="AJ429" i="4"/>
  <c r="AJ430" i="4"/>
  <c r="AJ431" i="4"/>
  <c r="AJ432" i="4"/>
  <c r="AJ433" i="4"/>
  <c r="AJ434" i="4"/>
  <c r="AJ435" i="4"/>
  <c r="AJ436" i="4"/>
  <c r="AJ437" i="4"/>
  <c r="AJ438" i="4"/>
  <c r="AJ439" i="4"/>
  <c r="AJ440" i="4"/>
  <c r="AJ441" i="4"/>
  <c r="AJ442" i="4"/>
  <c r="AJ443" i="4"/>
  <c r="AJ444" i="4"/>
  <c r="AJ445" i="4"/>
  <c r="AJ446" i="4"/>
  <c r="AJ447" i="4"/>
  <c r="AJ448" i="4"/>
  <c r="AJ449" i="4"/>
  <c r="AJ450" i="4"/>
  <c r="AJ451" i="4"/>
  <c r="AJ452" i="4"/>
  <c r="AJ453" i="4"/>
  <c r="AJ454" i="4"/>
  <c r="AJ455" i="4"/>
  <c r="AJ456" i="4"/>
  <c r="AJ457" i="4"/>
  <c r="AJ458" i="4"/>
  <c r="AJ459" i="4"/>
  <c r="AJ460" i="4"/>
  <c r="AJ461" i="4"/>
  <c r="AJ462" i="4"/>
  <c r="AJ463" i="4"/>
  <c r="AJ464" i="4"/>
  <c r="AJ465" i="4"/>
  <c r="AJ466" i="4"/>
  <c r="AJ467" i="4"/>
  <c r="AJ468" i="4"/>
  <c r="AJ469" i="4"/>
  <c r="AJ470" i="4"/>
  <c r="AJ471" i="4"/>
  <c r="AJ472" i="4"/>
  <c r="AJ473" i="4"/>
  <c r="AJ474" i="4"/>
  <c r="AJ475" i="4"/>
  <c r="AJ476" i="4"/>
  <c r="AJ477" i="4"/>
  <c r="AJ478" i="4"/>
  <c r="AJ479" i="4"/>
  <c r="AJ480" i="4"/>
  <c r="AJ481" i="4"/>
  <c r="AJ482" i="4"/>
  <c r="AJ483" i="4"/>
  <c r="AJ484" i="4"/>
  <c r="AJ485" i="4"/>
  <c r="AJ486" i="4"/>
  <c r="AJ487" i="4"/>
  <c r="AJ488" i="4"/>
  <c r="AJ489" i="4"/>
  <c r="AJ490" i="4"/>
  <c r="AJ491" i="4"/>
  <c r="AJ492" i="4"/>
  <c r="AJ493" i="4"/>
  <c r="AJ494" i="4"/>
  <c r="AJ495" i="4"/>
  <c r="AJ496" i="4"/>
  <c r="AJ497" i="4"/>
  <c r="AJ498" i="4"/>
  <c r="AJ499" i="4"/>
  <c r="AJ500" i="4"/>
  <c r="AJ501" i="4"/>
  <c r="AJ502" i="4"/>
  <c r="AJ503" i="4"/>
  <c r="AJ504" i="4"/>
  <c r="AJ505" i="4"/>
  <c r="AJ506" i="4"/>
  <c r="AJ507" i="4"/>
  <c r="AJ508" i="4"/>
  <c r="AJ509" i="4"/>
  <c r="AJ510" i="4"/>
  <c r="AJ511" i="4"/>
  <c r="AJ512" i="4"/>
  <c r="AJ513" i="4"/>
  <c r="AJ514" i="4"/>
  <c r="AJ515" i="4"/>
  <c r="AJ516" i="4"/>
  <c r="AJ517" i="4"/>
  <c r="AJ518" i="4"/>
  <c r="AJ519" i="4"/>
  <c r="AJ520" i="4"/>
  <c r="AJ521" i="4"/>
  <c r="AJ522" i="4"/>
  <c r="AJ523" i="4"/>
  <c r="AJ524" i="4"/>
  <c r="AJ525" i="4"/>
  <c r="AJ526" i="4"/>
  <c r="AJ527" i="4"/>
  <c r="AJ528" i="4"/>
  <c r="AJ529" i="4"/>
  <c r="AJ530" i="4"/>
  <c r="AJ531" i="4"/>
  <c r="AJ532" i="4"/>
  <c r="AJ533" i="4"/>
  <c r="AJ534" i="4"/>
  <c r="AJ535" i="4"/>
  <c r="AJ536" i="4"/>
  <c r="AJ537" i="4"/>
  <c r="AJ538" i="4"/>
  <c r="AJ539" i="4"/>
  <c r="AJ540" i="4"/>
  <c r="AJ541" i="4"/>
  <c r="AJ542" i="4"/>
  <c r="AJ543" i="4"/>
  <c r="AJ544" i="4"/>
  <c r="AJ545" i="4"/>
  <c r="AJ546" i="4"/>
  <c r="AJ547" i="4"/>
  <c r="AJ548" i="4"/>
  <c r="AJ549" i="4"/>
  <c r="AJ550" i="4"/>
  <c r="AJ551" i="4"/>
  <c r="AJ552" i="4"/>
  <c r="AJ553" i="4"/>
  <c r="AJ554" i="4"/>
  <c r="AJ555" i="4"/>
  <c r="AJ556" i="4"/>
  <c r="AJ557" i="4"/>
  <c r="AJ558" i="4"/>
  <c r="AJ559" i="4"/>
  <c r="AJ560" i="4"/>
  <c r="AJ561" i="4"/>
  <c r="AJ562" i="4"/>
  <c r="AJ563" i="4"/>
  <c r="AJ564" i="4"/>
  <c r="AJ565" i="4"/>
  <c r="AJ566" i="4"/>
  <c r="AJ567" i="4"/>
  <c r="AJ568" i="4"/>
  <c r="AJ569" i="4"/>
  <c r="AJ570" i="4"/>
  <c r="AJ571" i="4"/>
  <c r="AJ572" i="4"/>
  <c r="AJ573" i="4"/>
  <c r="AJ574" i="4"/>
  <c r="AJ575" i="4"/>
  <c r="AJ576" i="4"/>
  <c r="AJ577" i="4"/>
  <c r="AJ578" i="4"/>
  <c r="AJ579" i="4"/>
  <c r="AJ580" i="4"/>
  <c r="AJ581" i="4"/>
  <c r="AJ582" i="4"/>
  <c r="AJ583" i="4"/>
  <c r="AJ584" i="4"/>
  <c r="AJ585" i="4"/>
  <c r="AJ586" i="4"/>
  <c r="AJ587" i="4"/>
  <c r="AJ588" i="4"/>
  <c r="AJ589" i="4"/>
  <c r="AJ590" i="4"/>
  <c r="AJ591" i="4"/>
  <c r="AJ592" i="4"/>
  <c r="AJ593" i="4"/>
  <c r="AJ594" i="4"/>
  <c r="AJ595" i="4"/>
  <c r="AJ596" i="4"/>
  <c r="AJ597" i="4"/>
  <c r="AJ598" i="4"/>
  <c r="AJ599" i="4"/>
  <c r="AJ600" i="4"/>
  <c r="AJ601" i="4"/>
  <c r="AJ602" i="4"/>
  <c r="AJ603" i="4"/>
  <c r="AJ604" i="4"/>
  <c r="AJ605" i="4"/>
  <c r="AJ606" i="4"/>
  <c r="AJ607" i="4"/>
  <c r="AJ608" i="4"/>
  <c r="AJ609" i="4"/>
  <c r="AJ610" i="4"/>
  <c r="AJ611" i="4"/>
  <c r="AJ612" i="4"/>
  <c r="AJ613" i="4"/>
  <c r="AJ614" i="4"/>
  <c r="AJ615" i="4"/>
  <c r="AJ616" i="4"/>
  <c r="AJ617" i="4"/>
  <c r="AJ618" i="4"/>
  <c r="AJ619" i="4"/>
  <c r="AJ620" i="4"/>
  <c r="AJ621" i="4"/>
  <c r="AJ622" i="4"/>
  <c r="AJ623" i="4"/>
  <c r="AJ624" i="4"/>
  <c r="AJ625" i="4"/>
  <c r="AJ626" i="4"/>
  <c r="AJ627" i="4"/>
  <c r="AJ628" i="4"/>
  <c r="AJ629" i="4"/>
  <c r="AJ630" i="4"/>
  <c r="AJ631" i="4"/>
  <c r="AJ632" i="4"/>
  <c r="AJ633" i="4"/>
  <c r="AJ634" i="4"/>
  <c r="AJ635" i="4"/>
  <c r="AJ636" i="4"/>
  <c r="AJ637" i="4"/>
  <c r="AJ638" i="4"/>
  <c r="AJ639" i="4"/>
  <c r="AJ640" i="4"/>
  <c r="AJ641" i="4"/>
  <c r="AJ642" i="4"/>
  <c r="AJ643" i="4"/>
  <c r="AJ644" i="4"/>
  <c r="AJ645" i="4"/>
  <c r="AJ646" i="4"/>
  <c r="AJ647" i="4"/>
  <c r="AJ648" i="4"/>
  <c r="AJ649" i="4"/>
  <c r="AJ650" i="4"/>
  <c r="AJ651" i="4"/>
  <c r="AJ652" i="4"/>
  <c r="AJ653" i="4"/>
  <c r="AJ654" i="4"/>
  <c r="AJ655" i="4"/>
  <c r="AJ656" i="4"/>
  <c r="AJ657" i="4"/>
  <c r="AJ658" i="4"/>
  <c r="AJ659" i="4"/>
  <c r="AJ660" i="4"/>
  <c r="AJ661" i="4"/>
  <c r="AJ662" i="4"/>
  <c r="AJ663" i="4"/>
  <c r="AJ664" i="4"/>
  <c r="AJ665" i="4"/>
  <c r="AJ666" i="4"/>
  <c r="AJ667" i="4"/>
  <c r="AJ668" i="4"/>
  <c r="AJ669" i="4"/>
  <c r="AJ670" i="4"/>
  <c r="AJ671" i="4"/>
  <c r="AJ672" i="4"/>
  <c r="AJ673" i="4"/>
  <c r="AJ674" i="4"/>
  <c r="AJ675" i="4"/>
  <c r="AJ676" i="4"/>
  <c r="AJ677" i="4"/>
  <c r="AJ678" i="4"/>
  <c r="AJ679" i="4"/>
  <c r="AJ680" i="4"/>
  <c r="AJ681" i="4"/>
  <c r="AJ682" i="4"/>
  <c r="AJ683" i="4"/>
  <c r="AJ684" i="4"/>
  <c r="AJ685" i="4"/>
  <c r="AJ686" i="4"/>
  <c r="AJ687" i="4"/>
  <c r="AJ688" i="4"/>
  <c r="AJ689" i="4"/>
  <c r="AJ690" i="4"/>
  <c r="AJ691" i="4"/>
  <c r="AJ692" i="4"/>
  <c r="AJ693" i="4"/>
  <c r="AJ694" i="4"/>
  <c r="AJ695" i="4"/>
  <c r="AJ696" i="4"/>
  <c r="AJ697" i="4"/>
  <c r="AJ698" i="4"/>
  <c r="AJ699" i="4"/>
  <c r="AJ700" i="4"/>
  <c r="AJ701" i="4"/>
  <c r="AJ702" i="4"/>
  <c r="AJ703" i="4"/>
  <c r="AJ704" i="4"/>
  <c r="AJ705" i="4"/>
  <c r="AJ706" i="4"/>
  <c r="AJ707" i="4"/>
  <c r="AJ708" i="4"/>
  <c r="AJ709" i="4"/>
  <c r="AJ710" i="4"/>
  <c r="AJ711" i="4"/>
  <c r="AJ712" i="4"/>
  <c r="AJ713" i="4"/>
  <c r="AJ714" i="4"/>
  <c r="AJ715" i="4"/>
  <c r="AJ716" i="4"/>
  <c r="AJ717" i="4"/>
  <c r="AJ718" i="4"/>
  <c r="AJ719" i="4"/>
  <c r="AJ720" i="4"/>
  <c r="AJ721" i="4"/>
  <c r="AJ722" i="4"/>
  <c r="AJ723" i="4"/>
  <c r="AJ724" i="4"/>
  <c r="AJ725" i="4"/>
  <c r="AJ726" i="4"/>
  <c r="AJ727" i="4"/>
  <c r="AJ728" i="4"/>
  <c r="AJ729" i="4"/>
  <c r="AJ730" i="4"/>
  <c r="AJ731" i="4"/>
  <c r="AJ732" i="4"/>
  <c r="AJ733" i="4"/>
  <c r="AJ734" i="4"/>
  <c r="AJ735" i="4"/>
  <c r="AJ736" i="4"/>
  <c r="AJ737" i="4"/>
  <c r="AJ738" i="4"/>
  <c r="AJ739" i="4"/>
  <c r="AJ740" i="4"/>
  <c r="AJ741" i="4"/>
  <c r="AJ742" i="4"/>
  <c r="AJ743" i="4"/>
  <c r="AJ744" i="4"/>
  <c r="AJ745" i="4"/>
  <c r="AJ746" i="4"/>
  <c r="AJ747" i="4"/>
  <c r="AJ748" i="4"/>
  <c r="AJ749" i="4"/>
  <c r="AJ750" i="4"/>
  <c r="AJ751" i="4"/>
  <c r="AJ752" i="4"/>
  <c r="AJ753" i="4"/>
  <c r="AJ754" i="4"/>
  <c r="AJ755" i="4"/>
  <c r="AJ756" i="4"/>
  <c r="AJ757" i="4"/>
  <c r="AJ758" i="4"/>
  <c r="AJ759" i="4"/>
  <c r="AJ760" i="4"/>
  <c r="AJ761" i="4"/>
  <c r="AJ762" i="4"/>
  <c r="AJ763" i="4"/>
  <c r="AJ764" i="4"/>
  <c r="AJ765" i="4"/>
  <c r="AJ766" i="4"/>
  <c r="AJ767" i="4"/>
  <c r="AJ768" i="4"/>
  <c r="AJ769" i="4"/>
  <c r="AJ770" i="4"/>
  <c r="AJ771" i="4"/>
  <c r="AJ772" i="4"/>
  <c r="AJ773" i="4"/>
  <c r="AJ774" i="4"/>
  <c r="AJ775" i="4"/>
  <c r="AJ776" i="4"/>
  <c r="AJ777" i="4"/>
  <c r="AJ778" i="4"/>
  <c r="AJ779" i="4"/>
  <c r="AJ780" i="4"/>
  <c r="AJ781" i="4"/>
  <c r="AJ782" i="4"/>
  <c r="AJ783" i="4"/>
  <c r="AJ784" i="4"/>
  <c r="AJ785" i="4"/>
  <c r="AJ786" i="4"/>
  <c r="AJ787" i="4"/>
  <c r="AJ788" i="4"/>
  <c r="AJ789" i="4"/>
  <c r="AJ790" i="4"/>
  <c r="AJ791" i="4"/>
  <c r="AJ792" i="4"/>
  <c r="AJ793" i="4"/>
  <c r="AJ794" i="4"/>
  <c r="AJ795" i="4"/>
  <c r="AJ796" i="4"/>
  <c r="AJ797" i="4"/>
  <c r="AJ798" i="4"/>
  <c r="AJ799" i="4"/>
  <c r="AJ800" i="4"/>
  <c r="AJ801" i="4"/>
  <c r="AJ802" i="4"/>
  <c r="AJ803" i="4"/>
  <c r="AJ804" i="4"/>
  <c r="AJ805" i="4"/>
  <c r="AJ806" i="4"/>
  <c r="AJ807" i="4"/>
  <c r="AJ808" i="4"/>
  <c r="AJ809" i="4"/>
  <c r="AJ810" i="4"/>
  <c r="AJ811" i="4"/>
  <c r="AJ812" i="4"/>
  <c r="AJ813" i="4"/>
  <c r="AJ814" i="4"/>
  <c r="AJ815" i="4"/>
  <c r="AJ816" i="4"/>
  <c r="AJ817" i="4"/>
  <c r="AJ818" i="4"/>
  <c r="AJ819" i="4"/>
  <c r="AJ820" i="4"/>
  <c r="AJ821" i="4"/>
  <c r="AJ822" i="4"/>
  <c r="AJ823" i="4"/>
  <c r="AJ824" i="4"/>
  <c r="AJ825" i="4"/>
  <c r="AJ826" i="4"/>
  <c r="AJ827" i="4"/>
  <c r="AJ828" i="4"/>
  <c r="AJ829" i="4"/>
  <c r="AJ830" i="4"/>
  <c r="AJ831" i="4"/>
  <c r="AJ832" i="4"/>
  <c r="AJ833" i="4"/>
  <c r="AJ834" i="4"/>
  <c r="AJ835" i="4"/>
  <c r="AJ836" i="4"/>
  <c r="AJ837" i="4"/>
  <c r="AJ838" i="4"/>
  <c r="AJ839" i="4"/>
  <c r="AJ840" i="4"/>
  <c r="AJ841" i="4"/>
  <c r="AJ842" i="4"/>
  <c r="AJ843" i="4"/>
  <c r="AJ844" i="4"/>
  <c r="AJ845" i="4"/>
  <c r="AJ846" i="4"/>
  <c r="AJ847" i="4"/>
  <c r="AJ848" i="4"/>
  <c r="AJ849" i="4"/>
  <c r="AJ850" i="4"/>
  <c r="AJ851" i="4"/>
  <c r="AJ852" i="4"/>
  <c r="AJ853" i="4"/>
  <c r="AJ854" i="4"/>
  <c r="AJ855" i="4"/>
  <c r="AJ856" i="4"/>
  <c r="AJ857" i="4"/>
  <c r="AJ858" i="4"/>
  <c r="AJ859" i="4"/>
  <c r="AJ860" i="4"/>
  <c r="AJ861" i="4"/>
  <c r="AJ862" i="4"/>
  <c r="AJ863" i="4"/>
  <c r="AJ864" i="4"/>
  <c r="AJ865" i="4"/>
  <c r="AJ866" i="4"/>
  <c r="AJ867" i="4"/>
  <c r="AJ868" i="4"/>
  <c r="AJ869" i="4"/>
  <c r="AJ870" i="4"/>
  <c r="AJ871" i="4"/>
  <c r="AJ872" i="4"/>
  <c r="AJ873" i="4"/>
  <c r="AJ874" i="4"/>
  <c r="AJ875" i="4"/>
  <c r="AJ876" i="4"/>
  <c r="AJ877" i="4"/>
  <c r="AJ878" i="4"/>
  <c r="AJ879" i="4"/>
  <c r="AJ880" i="4"/>
  <c r="AJ881" i="4"/>
  <c r="AJ882" i="4"/>
  <c r="AJ883" i="4"/>
  <c r="AJ884" i="4"/>
  <c r="AJ885" i="4"/>
  <c r="AJ886" i="4"/>
  <c r="AJ887" i="4"/>
  <c r="AJ888" i="4"/>
  <c r="AJ889" i="4"/>
  <c r="AJ890" i="4"/>
  <c r="AJ891" i="4"/>
  <c r="AJ892" i="4"/>
  <c r="AJ893" i="4"/>
  <c r="AJ894" i="4"/>
  <c r="AJ895" i="4"/>
  <c r="AJ896" i="4"/>
  <c r="AJ897" i="4"/>
  <c r="AJ898" i="4"/>
  <c r="AJ899" i="4"/>
  <c r="AJ900" i="4"/>
  <c r="AJ901" i="4"/>
  <c r="AJ902" i="4"/>
  <c r="AJ903" i="4"/>
  <c r="AJ904" i="4"/>
  <c r="AJ905" i="4"/>
  <c r="AJ906" i="4"/>
  <c r="AJ907" i="4"/>
  <c r="AJ908" i="4"/>
  <c r="AJ909" i="4"/>
  <c r="AJ910" i="4"/>
  <c r="AJ911" i="4"/>
  <c r="AJ912" i="4"/>
  <c r="AJ913" i="4"/>
  <c r="AJ914" i="4"/>
  <c r="AJ915" i="4"/>
  <c r="AJ916" i="4"/>
  <c r="AJ917" i="4"/>
  <c r="AJ918" i="4"/>
  <c r="AJ919" i="4"/>
  <c r="AJ920" i="4"/>
  <c r="AJ921" i="4"/>
  <c r="AJ922" i="4"/>
  <c r="AJ923" i="4"/>
  <c r="AJ924" i="4"/>
  <c r="AJ925" i="4"/>
  <c r="AJ926" i="4"/>
  <c r="AJ927" i="4"/>
  <c r="AJ928" i="4"/>
  <c r="AJ929" i="4"/>
  <c r="AJ930" i="4"/>
  <c r="AJ931" i="4"/>
  <c r="AJ932" i="4"/>
  <c r="AJ933" i="4"/>
  <c r="AJ934" i="4"/>
  <c r="AJ935" i="4"/>
  <c r="AJ936" i="4"/>
  <c r="AJ937" i="4"/>
  <c r="AJ938" i="4"/>
  <c r="AJ939" i="4"/>
  <c r="AJ940" i="4"/>
  <c r="AJ941" i="4"/>
  <c r="AJ942" i="4"/>
  <c r="AJ943" i="4"/>
  <c r="AJ944" i="4"/>
  <c r="AJ945" i="4"/>
  <c r="AJ946" i="4"/>
  <c r="AJ947" i="4"/>
  <c r="AJ948" i="4"/>
  <c r="AJ949" i="4"/>
  <c r="AJ950" i="4"/>
  <c r="AJ951" i="4"/>
  <c r="AJ952" i="4"/>
  <c r="AJ953" i="4"/>
  <c r="AJ954" i="4"/>
  <c r="AJ955" i="4"/>
  <c r="AJ956" i="4"/>
  <c r="AJ957" i="4"/>
  <c r="AJ958" i="4"/>
  <c r="AJ959" i="4"/>
  <c r="AJ960" i="4"/>
  <c r="AJ961" i="4"/>
  <c r="AJ962" i="4"/>
  <c r="AJ963" i="4"/>
  <c r="AJ964" i="4"/>
  <c r="AJ965" i="4"/>
  <c r="AJ966" i="4"/>
  <c r="AJ967" i="4"/>
  <c r="AJ968" i="4"/>
  <c r="AJ969" i="4"/>
  <c r="AJ970" i="4"/>
  <c r="AJ971" i="4"/>
  <c r="AJ972" i="4"/>
  <c r="AJ973" i="4"/>
  <c r="AJ974" i="4"/>
  <c r="AJ975" i="4"/>
  <c r="AJ976" i="4"/>
  <c r="AJ977" i="4"/>
  <c r="AJ978" i="4"/>
  <c r="AJ979" i="4"/>
  <c r="AJ980" i="4"/>
  <c r="AJ981" i="4"/>
  <c r="AJ982" i="4"/>
  <c r="AJ983" i="4"/>
  <c r="AJ984" i="4"/>
  <c r="AJ985" i="4"/>
  <c r="AJ986" i="4"/>
  <c r="AJ987" i="4"/>
  <c r="AJ988" i="4"/>
  <c r="AJ989" i="4"/>
  <c r="AJ990" i="4"/>
  <c r="AJ991" i="4"/>
  <c r="AJ992" i="4"/>
  <c r="AJ993" i="4"/>
  <c r="AJ994" i="4"/>
  <c r="AJ995" i="4"/>
  <c r="AJ996" i="4"/>
  <c r="AJ997" i="4"/>
  <c r="AJ998" i="4"/>
  <c r="AJ999" i="4"/>
  <c r="AJ1000" i="4"/>
  <c r="AJ1001" i="4"/>
  <c r="AJ1002" i="4"/>
  <c r="AJ1003" i="4"/>
  <c r="AJ1004" i="4"/>
  <c r="AJ1005" i="4"/>
  <c r="AJ1006" i="4"/>
  <c r="AJ1007" i="4"/>
  <c r="AJ1008" i="4"/>
  <c r="AJ1009" i="4"/>
  <c r="AJ1010" i="4"/>
  <c r="AJ1011" i="4"/>
  <c r="AJ1012" i="4"/>
  <c r="AJ1013" i="4"/>
  <c r="AJ1014" i="4"/>
  <c r="AJ1015" i="4"/>
  <c r="AJ1016" i="4"/>
  <c r="AJ1017" i="4"/>
  <c r="AJ1018" i="4"/>
  <c r="AJ1019" i="4"/>
  <c r="AJ1020" i="4"/>
  <c r="AJ1021" i="4"/>
  <c r="AJ1022" i="4"/>
  <c r="AJ1023" i="4"/>
  <c r="AJ1024" i="4"/>
  <c r="AJ1025" i="4"/>
  <c r="AJ1026" i="4"/>
  <c r="AJ1027" i="4"/>
  <c r="AJ1028" i="4"/>
  <c r="AJ1029" i="4"/>
  <c r="AJ1030" i="4"/>
  <c r="AJ1031" i="4"/>
  <c r="AJ1032" i="4"/>
  <c r="AJ1033" i="4"/>
  <c r="AJ1034" i="4"/>
  <c r="AJ1035" i="4"/>
  <c r="AJ1036" i="4"/>
  <c r="AJ1037" i="4"/>
  <c r="AJ1038" i="4"/>
  <c r="AJ1039" i="4"/>
  <c r="AJ1040" i="4"/>
  <c r="AJ1041" i="4"/>
  <c r="AJ1042" i="4"/>
  <c r="AJ1043" i="4"/>
  <c r="AJ1044" i="4"/>
  <c r="AJ1045" i="4"/>
  <c r="AJ1046" i="4"/>
  <c r="AJ1047" i="4"/>
  <c r="AJ1048" i="4"/>
  <c r="AJ1049" i="4"/>
  <c r="AJ1050" i="4"/>
  <c r="AJ1051" i="4"/>
  <c r="AJ1052" i="4"/>
  <c r="AJ1053" i="4"/>
  <c r="AJ1054" i="4"/>
  <c r="AJ1055" i="4"/>
  <c r="AJ1056" i="4"/>
  <c r="AJ1057" i="4"/>
  <c r="AJ1058" i="4"/>
  <c r="AJ1059" i="4"/>
  <c r="AJ1060" i="4"/>
  <c r="AJ1061" i="4"/>
  <c r="AJ1062" i="4"/>
  <c r="AJ1063" i="4"/>
  <c r="AJ1064" i="4"/>
  <c r="AJ1065" i="4"/>
  <c r="AJ1066" i="4"/>
  <c r="AJ1067" i="4"/>
  <c r="AJ1068" i="4"/>
  <c r="AJ1069" i="4"/>
  <c r="AJ1070" i="4"/>
  <c r="AJ1071" i="4"/>
  <c r="AJ1072" i="4"/>
  <c r="AJ1073" i="4"/>
  <c r="AJ1074" i="4"/>
  <c r="AJ1075" i="4"/>
  <c r="AJ1076" i="4"/>
  <c r="AJ1077" i="4"/>
  <c r="AJ1078" i="4"/>
  <c r="AJ1079" i="4"/>
  <c r="AJ1080" i="4"/>
  <c r="AJ1081" i="4"/>
  <c r="AJ1082" i="4"/>
  <c r="AJ1083" i="4"/>
  <c r="AJ1084" i="4"/>
  <c r="AJ1085" i="4"/>
  <c r="AJ1086" i="4"/>
  <c r="AJ1087" i="4"/>
  <c r="AJ1088" i="4"/>
  <c r="AJ1089" i="4"/>
  <c r="AJ1090" i="4"/>
  <c r="AJ1091" i="4"/>
  <c r="AJ1092" i="4"/>
  <c r="AJ1093" i="4"/>
  <c r="AJ1094" i="4"/>
  <c r="AJ1095" i="4"/>
  <c r="AJ1096" i="4"/>
  <c r="AJ1097" i="4"/>
  <c r="AJ1098" i="4"/>
  <c r="AJ1099" i="4"/>
  <c r="AJ1100" i="4"/>
  <c r="AJ1101" i="4"/>
  <c r="AJ1102" i="4"/>
  <c r="AJ1103" i="4"/>
  <c r="AJ1104" i="4"/>
  <c r="AJ1105" i="4"/>
  <c r="AJ1106" i="4"/>
  <c r="AJ1107" i="4"/>
  <c r="AJ1108" i="4"/>
  <c r="AJ1109" i="4"/>
  <c r="AJ1110" i="4"/>
  <c r="AJ1111" i="4"/>
  <c r="AJ1112" i="4"/>
  <c r="AJ1113" i="4"/>
  <c r="AJ1114" i="4"/>
  <c r="AJ1115" i="4"/>
  <c r="AJ1116" i="4"/>
  <c r="AJ1117" i="4"/>
  <c r="AJ1118" i="4"/>
  <c r="AJ1119" i="4"/>
  <c r="AJ1120" i="4"/>
  <c r="AJ1121" i="4"/>
  <c r="AJ1122" i="4"/>
  <c r="AJ1123" i="4"/>
  <c r="AJ1124" i="4"/>
  <c r="AJ1125" i="4"/>
  <c r="AJ1126" i="4"/>
  <c r="AJ1127" i="4"/>
  <c r="AJ1128" i="4"/>
  <c r="AJ1129" i="4"/>
  <c r="AJ1130" i="4"/>
  <c r="AJ1131" i="4"/>
  <c r="AJ1132" i="4"/>
  <c r="AJ1133" i="4"/>
  <c r="AJ1134" i="4"/>
  <c r="AJ1135" i="4"/>
  <c r="AJ1136" i="4"/>
  <c r="AJ1137" i="4"/>
  <c r="AJ1138" i="4"/>
  <c r="AJ1139" i="4"/>
  <c r="AJ1140" i="4"/>
  <c r="AJ1141" i="4"/>
  <c r="AJ1142" i="4"/>
  <c r="AJ1143" i="4"/>
  <c r="AJ1144" i="4"/>
  <c r="AJ1145" i="4"/>
  <c r="AJ1146" i="4"/>
  <c r="AJ1147" i="4"/>
  <c r="AJ1148" i="4"/>
  <c r="AJ1149" i="4"/>
  <c r="AJ1150" i="4"/>
  <c r="AJ1151" i="4"/>
  <c r="AJ1152" i="4"/>
  <c r="AJ1153" i="4"/>
  <c r="AJ1154" i="4"/>
  <c r="AJ1155" i="4"/>
  <c r="AJ1156" i="4"/>
  <c r="AJ1157" i="4"/>
  <c r="AJ1158" i="4"/>
  <c r="AJ1159" i="4"/>
  <c r="AJ1160" i="4"/>
  <c r="AJ1161" i="4"/>
  <c r="AJ1162" i="4"/>
  <c r="AJ1163" i="4"/>
  <c r="AJ1164" i="4"/>
  <c r="AJ1165" i="4"/>
  <c r="AJ1166" i="4"/>
  <c r="AJ1167" i="4"/>
  <c r="AJ1168" i="4"/>
  <c r="AJ1169" i="4"/>
  <c r="AJ1170" i="4"/>
  <c r="AJ1171" i="4"/>
  <c r="AJ1172" i="4"/>
  <c r="AJ1173" i="4"/>
  <c r="AJ1174" i="4"/>
  <c r="AJ1175" i="4"/>
  <c r="AJ1176" i="4"/>
  <c r="AJ1177" i="4"/>
  <c r="AJ1178" i="4"/>
  <c r="AJ1179" i="4"/>
  <c r="AJ1180" i="4"/>
  <c r="AJ1181" i="4"/>
  <c r="AJ1182" i="4"/>
  <c r="AJ1183" i="4"/>
  <c r="AJ1184" i="4"/>
  <c r="AJ1185" i="4"/>
  <c r="AJ1186" i="4"/>
  <c r="AJ1187" i="4"/>
  <c r="AJ1188" i="4"/>
  <c r="AJ1189" i="4"/>
  <c r="AJ1190" i="4"/>
  <c r="AJ1191" i="4"/>
  <c r="AJ1192" i="4"/>
  <c r="AJ1193" i="4"/>
  <c r="AJ1194" i="4"/>
  <c r="AJ1195" i="4"/>
  <c r="AJ1196" i="4"/>
  <c r="AJ1197" i="4"/>
  <c r="AJ1198" i="4"/>
  <c r="AJ1199" i="4"/>
  <c r="AJ1200" i="4"/>
  <c r="AJ1201" i="4"/>
  <c r="AJ1202" i="4"/>
  <c r="AJ1203" i="4"/>
  <c r="AJ1204" i="4"/>
  <c r="AJ1205" i="4"/>
  <c r="AJ1206" i="4"/>
  <c r="AJ1207" i="4"/>
  <c r="AJ1208" i="4"/>
  <c r="AJ1209" i="4"/>
  <c r="AJ1210" i="4"/>
  <c r="AJ1211" i="4"/>
  <c r="AJ1212" i="4"/>
  <c r="AJ1213" i="4"/>
  <c r="AJ1214" i="4"/>
  <c r="AJ1215" i="4"/>
  <c r="AJ1216" i="4"/>
  <c r="AJ1217" i="4"/>
  <c r="AJ1218" i="4"/>
  <c r="AJ1219" i="4"/>
  <c r="AJ1220" i="4"/>
  <c r="AJ1221" i="4"/>
  <c r="AJ1222" i="4"/>
  <c r="AJ1223" i="4"/>
  <c r="AJ1224" i="4"/>
  <c r="AJ1225" i="4"/>
  <c r="AJ1226" i="4"/>
  <c r="AJ1227" i="4"/>
  <c r="AJ1228" i="4"/>
  <c r="AJ1229" i="4"/>
  <c r="AJ1230" i="4"/>
  <c r="AJ1231" i="4"/>
  <c r="AJ1232" i="4"/>
  <c r="AJ1233" i="4"/>
  <c r="AJ1234" i="4"/>
  <c r="AJ1235" i="4"/>
  <c r="AJ1236" i="4"/>
  <c r="AJ1237" i="4"/>
  <c r="AJ1238" i="4"/>
  <c r="AJ1239" i="4"/>
  <c r="AJ1240" i="4"/>
  <c r="AJ1241" i="4"/>
  <c r="AJ1242" i="4"/>
  <c r="AJ1243" i="4"/>
  <c r="AJ1244" i="4"/>
  <c r="AJ1245" i="4"/>
  <c r="AJ1246" i="4"/>
  <c r="AJ1247" i="4"/>
  <c r="AJ1248" i="4"/>
  <c r="AJ1249" i="4"/>
  <c r="AJ1250" i="4"/>
  <c r="AJ1251" i="4"/>
  <c r="AJ1252" i="4"/>
  <c r="AJ1253" i="4"/>
  <c r="AJ1254" i="4"/>
  <c r="AJ1255" i="4"/>
  <c r="AJ1256" i="4"/>
  <c r="AJ1257" i="4"/>
  <c r="AJ1258" i="4"/>
  <c r="AJ1259" i="4"/>
  <c r="AJ1260" i="4"/>
  <c r="AJ1261" i="4"/>
  <c r="AJ1262" i="4"/>
  <c r="AJ1263" i="4"/>
  <c r="AJ1264" i="4"/>
  <c r="AJ1265" i="4"/>
  <c r="AJ1266" i="4"/>
  <c r="AJ1267" i="4"/>
  <c r="AJ1268" i="4"/>
  <c r="AJ1269" i="4"/>
  <c r="AJ1270" i="4"/>
  <c r="AJ1271" i="4"/>
  <c r="AJ1272" i="4"/>
  <c r="AJ1273" i="4"/>
  <c r="AJ1274" i="4"/>
  <c r="AJ1275" i="4"/>
  <c r="AJ1276" i="4"/>
  <c r="AJ1277" i="4"/>
  <c r="AJ1278" i="4"/>
  <c r="AJ1279" i="4"/>
  <c r="AJ1280" i="4"/>
  <c r="AJ1281" i="4"/>
  <c r="AJ1282" i="4"/>
  <c r="AJ1283" i="4"/>
  <c r="AJ1284" i="4"/>
  <c r="AJ1285" i="4"/>
  <c r="AJ1286" i="4"/>
  <c r="AJ1287" i="4"/>
  <c r="AJ1288" i="4"/>
  <c r="AJ1289" i="4"/>
  <c r="AJ1290" i="4"/>
  <c r="AJ1291" i="4"/>
  <c r="AJ1292" i="4"/>
  <c r="AJ1293" i="4"/>
  <c r="AJ1294" i="4"/>
  <c r="AJ1295" i="4"/>
  <c r="AJ1296" i="4"/>
  <c r="AJ1297" i="4"/>
  <c r="AJ1298" i="4"/>
  <c r="AJ1299" i="4"/>
  <c r="AJ1300" i="4"/>
  <c r="AJ1301" i="4"/>
  <c r="AJ1302" i="4"/>
  <c r="AJ1303" i="4"/>
  <c r="AJ1304" i="4"/>
  <c r="AJ1305" i="4"/>
  <c r="AJ1306" i="4"/>
  <c r="AJ1307" i="4"/>
  <c r="AJ1308" i="4"/>
  <c r="AJ1309" i="4"/>
  <c r="AJ1310" i="4"/>
  <c r="AJ1311" i="4"/>
  <c r="AJ1312" i="4"/>
  <c r="AJ1313" i="4"/>
  <c r="AJ1314" i="4"/>
  <c r="AJ1315" i="4"/>
  <c r="AJ1316" i="4"/>
  <c r="AJ1317" i="4"/>
  <c r="AJ1318" i="4"/>
  <c r="AJ1319" i="4"/>
  <c r="AJ1320" i="4"/>
  <c r="AJ1321" i="4"/>
  <c r="AJ1322" i="4"/>
  <c r="AJ1323" i="4"/>
  <c r="AJ1324" i="4"/>
  <c r="AJ1325" i="4"/>
  <c r="AJ1326" i="4"/>
  <c r="AJ1327" i="4"/>
  <c r="AJ1328" i="4"/>
  <c r="AJ1329" i="4"/>
  <c r="AJ1330" i="4"/>
  <c r="AJ1331" i="4"/>
  <c r="AJ1332" i="4"/>
  <c r="AJ1333" i="4"/>
  <c r="AJ1334" i="4"/>
  <c r="AJ1335" i="4"/>
  <c r="AJ1336" i="4"/>
  <c r="AJ1337" i="4"/>
  <c r="AJ1338" i="4"/>
  <c r="AJ1339" i="4"/>
  <c r="AJ1340" i="4"/>
  <c r="AJ1341" i="4"/>
  <c r="AJ1342" i="4"/>
  <c r="AJ1343" i="4"/>
  <c r="AJ1344" i="4"/>
  <c r="AJ1345" i="4"/>
  <c r="AJ1346" i="4"/>
  <c r="AJ1347" i="4"/>
  <c r="AJ1348" i="4"/>
  <c r="AJ1349" i="4"/>
  <c r="AJ1350" i="4"/>
  <c r="AJ1351" i="4"/>
  <c r="AJ1352" i="4"/>
  <c r="AJ1353" i="4"/>
  <c r="AJ1354" i="4"/>
  <c r="AJ1355" i="4"/>
  <c r="AJ1356" i="4"/>
  <c r="AJ1357" i="4"/>
  <c r="AJ1358" i="4"/>
  <c r="AJ1359" i="4"/>
  <c r="AJ1360" i="4"/>
  <c r="AJ1361" i="4"/>
  <c r="AJ1362" i="4"/>
  <c r="AJ1363" i="4"/>
  <c r="AJ1364" i="4"/>
  <c r="AJ1365" i="4"/>
  <c r="AJ1366" i="4"/>
  <c r="AJ1367" i="4"/>
  <c r="AJ1368" i="4"/>
  <c r="AJ1369" i="4"/>
  <c r="AJ1370" i="4"/>
  <c r="AJ1371" i="4"/>
  <c r="AJ1372" i="4"/>
  <c r="AJ1373" i="4"/>
  <c r="AJ1374" i="4"/>
  <c r="AJ1375" i="4"/>
  <c r="AJ1376" i="4"/>
  <c r="AJ1377" i="4"/>
  <c r="AJ1378" i="4"/>
  <c r="AJ1379" i="4"/>
  <c r="AJ1380" i="4"/>
  <c r="AJ1381" i="4"/>
  <c r="AJ1382" i="4"/>
  <c r="AJ1383" i="4"/>
  <c r="AJ1384" i="4"/>
  <c r="AJ1385" i="4"/>
  <c r="AJ1386" i="4"/>
  <c r="AJ1387" i="4"/>
  <c r="AJ1388" i="4"/>
  <c r="AJ1389" i="4"/>
  <c r="AJ1390" i="4"/>
  <c r="AJ1391" i="4"/>
  <c r="AJ1392" i="4"/>
  <c r="AJ1393" i="4"/>
  <c r="AJ1394" i="4"/>
  <c r="AJ1395" i="4"/>
  <c r="AJ1396" i="4"/>
  <c r="AJ1397" i="4"/>
  <c r="AJ1398" i="4"/>
  <c r="AJ1399" i="4"/>
  <c r="AJ1400" i="4"/>
  <c r="AJ1401" i="4"/>
  <c r="AJ1402" i="4"/>
  <c r="AJ1403" i="4"/>
  <c r="AJ1404" i="4"/>
  <c r="AJ1405" i="4"/>
  <c r="AJ1406" i="4"/>
  <c r="AJ1407" i="4"/>
  <c r="AJ1408" i="4"/>
  <c r="AJ1409" i="4"/>
  <c r="AJ1410" i="4"/>
  <c r="AJ1411" i="4"/>
  <c r="AJ1412" i="4"/>
  <c r="AJ1413" i="4"/>
  <c r="AJ1414" i="4"/>
  <c r="AJ1415" i="4"/>
  <c r="AJ1416" i="4"/>
  <c r="AJ1417" i="4"/>
  <c r="AJ1418" i="4"/>
  <c r="AJ1419" i="4"/>
  <c r="AJ1420" i="4"/>
  <c r="AJ1421" i="4"/>
  <c r="AJ1422" i="4"/>
  <c r="AJ1423" i="4"/>
  <c r="AJ1424" i="4"/>
  <c r="AJ1425" i="4"/>
  <c r="AJ1426" i="4"/>
  <c r="AJ1427" i="4"/>
  <c r="AJ1428" i="4"/>
  <c r="AJ1429" i="4"/>
  <c r="AJ1430" i="4"/>
  <c r="AJ1431" i="4"/>
  <c r="AJ1432" i="4"/>
  <c r="AJ1433" i="4"/>
  <c r="AJ1434" i="4"/>
  <c r="AJ1435" i="4"/>
  <c r="AJ1436" i="4"/>
  <c r="AJ1437" i="4"/>
  <c r="AJ1438" i="4"/>
  <c r="AJ1439" i="4"/>
  <c r="AJ1440" i="4"/>
  <c r="AJ1441" i="4"/>
  <c r="AJ1442" i="4"/>
  <c r="AJ1443" i="4"/>
  <c r="AJ1444" i="4"/>
  <c r="AJ1445" i="4"/>
  <c r="AJ1446" i="4"/>
  <c r="AJ1447" i="4"/>
  <c r="AJ1448" i="4"/>
  <c r="AJ1449" i="4"/>
  <c r="AJ1450" i="4"/>
  <c r="AJ1451" i="4"/>
  <c r="AJ1452" i="4"/>
  <c r="AJ1453" i="4"/>
  <c r="AJ1454" i="4"/>
  <c r="AJ1455" i="4"/>
  <c r="AJ1456" i="4"/>
  <c r="AJ1457" i="4"/>
  <c r="AJ1458" i="4"/>
  <c r="AJ1459" i="4"/>
  <c r="AJ1460" i="4"/>
  <c r="AJ1461" i="4"/>
  <c r="AJ1462" i="4"/>
  <c r="AJ1463" i="4"/>
  <c r="AJ1464" i="4"/>
  <c r="AJ1465" i="4"/>
  <c r="AJ1466" i="4"/>
  <c r="AJ1467" i="4"/>
  <c r="AJ1468" i="4"/>
  <c r="AJ1469" i="4"/>
  <c r="AJ1470" i="4"/>
  <c r="AJ1471" i="4"/>
  <c r="AJ1472" i="4"/>
  <c r="AJ1473" i="4"/>
  <c r="AJ1474" i="4"/>
  <c r="AJ1475" i="4"/>
  <c r="AJ1476" i="4"/>
  <c r="AJ1477" i="4"/>
  <c r="AJ1478" i="4"/>
  <c r="AJ1479" i="4"/>
  <c r="AJ1480" i="4"/>
  <c r="AJ1481" i="4"/>
  <c r="AJ1482" i="4"/>
  <c r="AJ1483" i="4"/>
  <c r="AJ1484" i="4"/>
  <c r="AJ1485" i="4"/>
  <c r="AJ1486" i="4"/>
  <c r="AJ1487" i="4"/>
  <c r="AJ1488" i="4"/>
  <c r="AJ1489" i="4"/>
  <c r="AJ1490" i="4"/>
  <c r="AJ1491" i="4"/>
  <c r="AJ1492" i="4"/>
  <c r="AJ1493" i="4"/>
  <c r="AJ1494" i="4"/>
  <c r="AJ1495" i="4"/>
  <c r="AJ1496" i="4"/>
  <c r="AJ1497" i="4"/>
  <c r="AJ1498" i="4"/>
  <c r="AJ1499" i="4"/>
  <c r="AJ1500" i="4"/>
  <c r="AJ1501" i="4"/>
  <c r="AJ1502" i="4"/>
  <c r="AJ1503" i="4"/>
  <c r="AJ1504" i="4"/>
  <c r="AJ1505" i="4"/>
  <c r="AJ1506" i="4"/>
  <c r="AJ1507" i="4"/>
  <c r="AJ1508" i="4"/>
  <c r="AJ1509" i="4"/>
  <c r="AJ1510" i="4"/>
  <c r="AJ1511" i="4"/>
  <c r="AJ1512" i="4"/>
  <c r="AJ1513" i="4"/>
  <c r="AJ1514" i="4"/>
  <c r="AJ1515" i="4"/>
  <c r="AJ1516" i="4"/>
  <c r="AJ1517" i="4"/>
  <c r="AJ1518" i="4"/>
  <c r="AJ1519" i="4"/>
  <c r="AJ1520" i="4"/>
  <c r="AJ1521" i="4"/>
  <c r="AJ1522" i="4"/>
  <c r="AJ1523" i="4"/>
  <c r="AJ1524" i="4"/>
  <c r="AJ1525" i="4"/>
  <c r="AJ1526" i="4"/>
  <c r="AJ1527" i="4"/>
  <c r="AJ1528" i="4"/>
  <c r="AJ1529" i="4"/>
  <c r="AJ1530" i="4"/>
  <c r="AJ1531" i="4"/>
  <c r="AJ1532" i="4"/>
  <c r="AJ1533" i="4"/>
  <c r="AJ1534" i="4"/>
  <c r="AJ1535" i="4"/>
  <c r="AJ1536" i="4"/>
  <c r="AJ1537" i="4"/>
  <c r="AJ1538" i="4"/>
  <c r="AJ1539" i="4"/>
  <c r="AJ1540" i="4"/>
  <c r="AJ1541" i="4"/>
  <c r="AJ1542" i="4"/>
  <c r="AJ1543" i="4"/>
  <c r="AJ1544" i="4"/>
  <c r="AJ1545" i="4"/>
  <c r="AJ1546" i="4"/>
  <c r="AJ1547" i="4"/>
  <c r="AJ1548" i="4"/>
  <c r="AJ1549" i="4"/>
  <c r="AJ1550" i="4"/>
  <c r="AJ1551" i="4"/>
  <c r="AJ1552" i="4"/>
  <c r="AJ1553" i="4"/>
  <c r="AJ1554" i="4"/>
  <c r="AJ1555" i="4"/>
  <c r="AJ1556" i="4"/>
  <c r="AJ1557" i="4"/>
  <c r="AJ1558" i="4"/>
  <c r="AJ1559" i="4"/>
  <c r="AJ1560" i="4"/>
  <c r="AJ1561" i="4"/>
  <c r="AJ1562" i="4"/>
  <c r="AJ1563" i="4"/>
  <c r="AJ1564" i="4"/>
  <c r="AJ1565" i="4"/>
  <c r="AJ1566" i="4"/>
  <c r="AJ1567" i="4"/>
  <c r="AJ1568" i="4"/>
  <c r="AJ1569" i="4"/>
  <c r="AJ1570" i="4"/>
  <c r="AJ1571" i="4"/>
  <c r="AJ1572" i="4"/>
  <c r="AJ1573" i="4"/>
  <c r="AJ1574" i="4"/>
  <c r="AJ1575" i="4"/>
  <c r="AJ1576" i="4"/>
  <c r="AJ1577" i="4"/>
  <c r="AJ1578" i="4"/>
  <c r="AJ1579" i="4"/>
  <c r="AJ1580" i="4"/>
  <c r="AJ1581" i="4"/>
  <c r="AJ1582" i="4"/>
  <c r="AJ1583" i="4"/>
  <c r="AJ1584" i="4"/>
  <c r="AJ1585" i="4"/>
  <c r="AJ1586" i="4"/>
  <c r="AJ1587" i="4"/>
  <c r="AJ1588" i="4"/>
  <c r="AJ1589" i="4"/>
  <c r="AJ1590" i="4"/>
  <c r="AJ1591" i="4"/>
  <c r="AJ1592" i="4"/>
  <c r="AJ1593" i="4"/>
  <c r="AJ1594" i="4"/>
  <c r="AJ1595" i="4"/>
  <c r="AJ1596" i="4"/>
  <c r="AJ1597" i="4"/>
  <c r="AJ1598" i="4"/>
  <c r="AJ1599" i="4"/>
  <c r="AJ1600" i="4"/>
  <c r="AJ1601" i="4"/>
  <c r="AJ1602" i="4"/>
  <c r="AJ1603" i="4"/>
  <c r="AJ1604" i="4"/>
  <c r="AJ1605" i="4"/>
  <c r="AJ1606" i="4"/>
  <c r="AJ1607" i="4"/>
  <c r="AJ1608" i="4"/>
  <c r="AJ1609" i="4"/>
  <c r="AJ1610" i="4"/>
  <c r="AJ1611" i="4"/>
  <c r="AJ1612" i="4"/>
  <c r="AJ1613" i="4"/>
  <c r="AJ1614" i="4"/>
  <c r="AJ1615" i="4"/>
  <c r="AJ1616" i="4"/>
  <c r="AJ1617" i="4"/>
  <c r="AJ1618" i="4"/>
  <c r="AJ1619" i="4"/>
  <c r="AJ1620" i="4"/>
  <c r="AJ1621" i="4"/>
  <c r="AJ1622" i="4"/>
  <c r="AJ1623" i="4"/>
  <c r="AJ1624" i="4"/>
  <c r="AJ1625" i="4"/>
  <c r="AJ1626" i="4"/>
  <c r="AJ1627" i="4"/>
  <c r="AJ1628" i="4"/>
  <c r="AJ1629" i="4"/>
  <c r="AJ1630" i="4"/>
  <c r="AJ1631" i="4"/>
  <c r="AJ1632" i="4"/>
  <c r="AJ1633" i="4"/>
  <c r="AJ1634" i="4"/>
  <c r="AJ1635" i="4"/>
  <c r="AJ1636" i="4"/>
  <c r="AJ1637" i="4"/>
  <c r="AJ1638" i="4"/>
  <c r="AJ1639" i="4"/>
  <c r="AJ1640" i="4"/>
  <c r="AJ1641" i="4"/>
  <c r="AJ1642" i="4"/>
  <c r="AJ1643" i="4"/>
  <c r="AJ1644" i="4"/>
  <c r="AJ1645" i="4"/>
  <c r="AJ1646" i="4"/>
  <c r="AJ1647" i="4"/>
  <c r="AJ1648" i="4"/>
  <c r="AJ1649" i="4"/>
  <c r="AJ1650" i="4"/>
  <c r="AJ1651" i="4"/>
  <c r="AJ1652" i="4"/>
  <c r="AJ1653" i="4"/>
  <c r="AJ1654" i="4"/>
  <c r="AJ1655" i="4"/>
  <c r="AJ1656" i="4"/>
  <c r="AJ1657" i="4"/>
  <c r="AJ1658" i="4"/>
  <c r="AJ1659" i="4"/>
  <c r="AJ1660" i="4"/>
  <c r="AJ1661" i="4"/>
  <c r="AJ1662" i="4"/>
  <c r="AJ1663" i="4"/>
  <c r="AJ1664" i="4"/>
  <c r="AJ1665" i="4"/>
  <c r="AJ1666" i="4"/>
  <c r="AJ1667" i="4"/>
  <c r="AJ1668" i="4"/>
  <c r="AJ1669" i="4"/>
  <c r="AJ1670" i="4"/>
  <c r="AJ1671" i="4"/>
  <c r="AJ1672" i="4"/>
  <c r="AJ1673" i="4"/>
  <c r="AJ1674" i="4"/>
  <c r="AJ1675" i="4"/>
  <c r="AJ1676" i="4"/>
  <c r="AJ1677" i="4"/>
  <c r="AJ1678" i="4"/>
  <c r="AJ1679" i="4"/>
  <c r="AJ1680" i="4"/>
  <c r="AJ1681" i="4"/>
  <c r="AJ1682" i="4"/>
  <c r="AJ1683" i="4"/>
  <c r="AJ1684" i="4"/>
  <c r="AJ1685" i="4"/>
  <c r="AJ1686" i="4"/>
  <c r="AJ1687" i="4"/>
  <c r="AJ1688" i="4"/>
  <c r="AJ1689" i="4"/>
  <c r="AJ1690" i="4"/>
  <c r="AJ1691" i="4"/>
  <c r="AJ1692" i="4"/>
  <c r="AJ1693" i="4"/>
  <c r="AJ1694" i="4"/>
  <c r="AJ1695" i="4"/>
  <c r="AJ1696" i="4"/>
  <c r="AJ1697" i="4"/>
  <c r="AJ1698" i="4"/>
  <c r="AJ1699" i="4"/>
  <c r="AJ1700" i="4"/>
  <c r="AJ1701" i="4"/>
  <c r="AJ1702" i="4"/>
  <c r="AJ1703" i="4"/>
  <c r="AJ1704" i="4"/>
  <c r="AJ1705" i="4"/>
  <c r="AJ1706" i="4"/>
  <c r="AJ1707" i="4"/>
  <c r="AJ1708" i="4"/>
  <c r="AJ1709" i="4"/>
  <c r="AJ1710" i="4"/>
  <c r="AJ1711" i="4"/>
  <c r="AJ1712" i="4"/>
  <c r="AJ1713" i="4"/>
  <c r="AJ1714" i="4"/>
  <c r="AJ1715" i="4"/>
  <c r="AJ1716" i="4"/>
  <c r="AI2" i="4"/>
  <c r="AI3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107" i="4"/>
  <c r="AI108" i="4"/>
  <c r="AI109" i="4"/>
  <c r="AI110" i="4"/>
  <c r="AI111" i="4"/>
  <c r="AI112" i="4"/>
  <c r="AI113" i="4"/>
  <c r="AI114" i="4"/>
  <c r="AI115" i="4"/>
  <c r="AI116" i="4"/>
  <c r="AI117" i="4"/>
  <c r="AI118" i="4"/>
  <c r="AI119" i="4"/>
  <c r="AI120" i="4"/>
  <c r="AI121" i="4"/>
  <c r="AI122" i="4"/>
  <c r="AI123" i="4"/>
  <c r="AI124" i="4"/>
  <c r="AI125" i="4"/>
  <c r="AI126" i="4"/>
  <c r="AI127" i="4"/>
  <c r="AI128" i="4"/>
  <c r="AI129" i="4"/>
  <c r="AI130" i="4"/>
  <c r="AI131" i="4"/>
  <c r="AI132" i="4"/>
  <c r="AI133" i="4"/>
  <c r="AI134" i="4"/>
  <c r="AI135" i="4"/>
  <c r="AI136" i="4"/>
  <c r="AI137" i="4"/>
  <c r="AI138" i="4"/>
  <c r="AI139" i="4"/>
  <c r="AI140" i="4"/>
  <c r="AI141" i="4"/>
  <c r="AI142" i="4"/>
  <c r="AI143" i="4"/>
  <c r="AI144" i="4"/>
  <c r="AI145" i="4"/>
  <c r="AI146" i="4"/>
  <c r="AI147" i="4"/>
  <c r="AI148" i="4"/>
  <c r="AI149" i="4"/>
  <c r="AI150" i="4"/>
  <c r="AI151" i="4"/>
  <c r="AI152" i="4"/>
  <c r="AI153" i="4"/>
  <c r="AI154" i="4"/>
  <c r="AI155" i="4"/>
  <c r="AI156" i="4"/>
  <c r="AI157" i="4"/>
  <c r="AI158" i="4"/>
  <c r="AI159" i="4"/>
  <c r="AI160" i="4"/>
  <c r="AI161" i="4"/>
  <c r="AI162" i="4"/>
  <c r="AI163" i="4"/>
  <c r="AI164" i="4"/>
  <c r="AI165" i="4"/>
  <c r="AI166" i="4"/>
  <c r="AI167" i="4"/>
  <c r="AI168" i="4"/>
  <c r="AI169" i="4"/>
  <c r="AI170" i="4"/>
  <c r="AI171" i="4"/>
  <c r="AI172" i="4"/>
  <c r="AI173" i="4"/>
  <c r="AI174" i="4"/>
  <c r="AI175" i="4"/>
  <c r="AI176" i="4"/>
  <c r="AI177" i="4"/>
  <c r="AI178" i="4"/>
  <c r="AI179" i="4"/>
  <c r="AI180" i="4"/>
  <c r="AI181" i="4"/>
  <c r="AI182" i="4"/>
  <c r="AI183" i="4"/>
  <c r="AI184" i="4"/>
  <c r="AI185" i="4"/>
  <c r="AI186" i="4"/>
  <c r="AI187" i="4"/>
  <c r="AI188" i="4"/>
  <c r="AI189" i="4"/>
  <c r="AI190" i="4"/>
  <c r="AI191" i="4"/>
  <c r="AI192" i="4"/>
  <c r="AI193" i="4"/>
  <c r="AI194" i="4"/>
  <c r="AI195" i="4"/>
  <c r="AI196" i="4"/>
  <c r="AI197" i="4"/>
  <c r="AI198" i="4"/>
  <c r="AI199" i="4"/>
  <c r="AI200" i="4"/>
  <c r="AI201" i="4"/>
  <c r="AI202" i="4"/>
  <c r="AI203" i="4"/>
  <c r="AI204" i="4"/>
  <c r="AI205" i="4"/>
  <c r="AI206" i="4"/>
  <c r="AI207" i="4"/>
  <c r="AI208" i="4"/>
  <c r="AI209" i="4"/>
  <c r="AI210" i="4"/>
  <c r="AI211" i="4"/>
  <c r="AI212" i="4"/>
  <c r="AI213" i="4"/>
  <c r="AI214" i="4"/>
  <c r="AI215" i="4"/>
  <c r="AI216" i="4"/>
  <c r="AI217" i="4"/>
  <c r="AI218" i="4"/>
  <c r="AI219" i="4"/>
  <c r="AI220" i="4"/>
  <c r="AI221" i="4"/>
  <c r="AI222" i="4"/>
  <c r="AI223" i="4"/>
  <c r="AI224" i="4"/>
  <c r="AI225" i="4"/>
  <c r="AI226" i="4"/>
  <c r="AI227" i="4"/>
  <c r="AI228" i="4"/>
  <c r="AI229" i="4"/>
  <c r="AI230" i="4"/>
  <c r="AI231" i="4"/>
  <c r="AI232" i="4"/>
  <c r="AI233" i="4"/>
  <c r="AI234" i="4"/>
  <c r="AI235" i="4"/>
  <c r="AI236" i="4"/>
  <c r="AI237" i="4"/>
  <c r="AI238" i="4"/>
  <c r="AI239" i="4"/>
  <c r="AI240" i="4"/>
  <c r="AI241" i="4"/>
  <c r="AI242" i="4"/>
  <c r="AI243" i="4"/>
  <c r="AI244" i="4"/>
  <c r="AI245" i="4"/>
  <c r="AI246" i="4"/>
  <c r="AI247" i="4"/>
  <c r="AI248" i="4"/>
  <c r="AI249" i="4"/>
  <c r="AI250" i="4"/>
  <c r="AI251" i="4"/>
  <c r="AI252" i="4"/>
  <c r="AI253" i="4"/>
  <c r="AI254" i="4"/>
  <c r="AI255" i="4"/>
  <c r="AI256" i="4"/>
  <c r="AI257" i="4"/>
  <c r="AI258" i="4"/>
  <c r="AI259" i="4"/>
  <c r="AI260" i="4"/>
  <c r="AI261" i="4"/>
  <c r="AI262" i="4"/>
  <c r="AI263" i="4"/>
  <c r="AI264" i="4"/>
  <c r="AI265" i="4"/>
  <c r="AI266" i="4"/>
  <c r="AI267" i="4"/>
  <c r="AI268" i="4"/>
  <c r="AI269" i="4"/>
  <c r="AI270" i="4"/>
  <c r="AI271" i="4"/>
  <c r="AI272" i="4"/>
  <c r="AI273" i="4"/>
  <c r="AI274" i="4"/>
  <c r="AI275" i="4"/>
  <c r="AI276" i="4"/>
  <c r="AI277" i="4"/>
  <c r="AI278" i="4"/>
  <c r="AI279" i="4"/>
  <c r="AI280" i="4"/>
  <c r="AI281" i="4"/>
  <c r="AI282" i="4"/>
  <c r="AI283" i="4"/>
  <c r="AI284" i="4"/>
  <c r="AI285" i="4"/>
  <c r="AI286" i="4"/>
  <c r="AI287" i="4"/>
  <c r="AI288" i="4"/>
  <c r="AI289" i="4"/>
  <c r="AI290" i="4"/>
  <c r="AI291" i="4"/>
  <c r="AI292" i="4"/>
  <c r="AI293" i="4"/>
  <c r="AI294" i="4"/>
  <c r="AI295" i="4"/>
  <c r="AI296" i="4"/>
  <c r="AI297" i="4"/>
  <c r="AI298" i="4"/>
  <c r="AI299" i="4"/>
  <c r="AI300" i="4"/>
  <c r="AI301" i="4"/>
  <c r="AI302" i="4"/>
  <c r="AI303" i="4"/>
  <c r="AI304" i="4"/>
  <c r="AI305" i="4"/>
  <c r="AI306" i="4"/>
  <c r="AI307" i="4"/>
  <c r="AI308" i="4"/>
  <c r="AI309" i="4"/>
  <c r="AI310" i="4"/>
  <c r="AI311" i="4"/>
  <c r="AI312" i="4"/>
  <c r="AI313" i="4"/>
  <c r="AI314" i="4"/>
  <c r="AI315" i="4"/>
  <c r="AI316" i="4"/>
  <c r="AI317" i="4"/>
  <c r="AI318" i="4"/>
  <c r="AI319" i="4"/>
  <c r="AI320" i="4"/>
  <c r="AI321" i="4"/>
  <c r="AI322" i="4"/>
  <c r="AI323" i="4"/>
  <c r="AI324" i="4"/>
  <c r="AI325" i="4"/>
  <c r="AI326" i="4"/>
  <c r="AI327" i="4"/>
  <c r="AI328" i="4"/>
  <c r="AI329" i="4"/>
  <c r="AI330" i="4"/>
  <c r="AI331" i="4"/>
  <c r="AI332" i="4"/>
  <c r="AI333" i="4"/>
  <c r="AI334" i="4"/>
  <c r="AI335" i="4"/>
  <c r="AI336" i="4"/>
  <c r="AI337" i="4"/>
  <c r="AI338" i="4"/>
  <c r="AI339" i="4"/>
  <c r="AI340" i="4"/>
  <c r="AI341" i="4"/>
  <c r="AI342" i="4"/>
  <c r="AI343" i="4"/>
  <c r="AI344" i="4"/>
  <c r="AI345" i="4"/>
  <c r="AI346" i="4"/>
  <c r="AI347" i="4"/>
  <c r="AI348" i="4"/>
  <c r="AI349" i="4"/>
  <c r="AI350" i="4"/>
  <c r="AI351" i="4"/>
  <c r="AI352" i="4"/>
  <c r="AI353" i="4"/>
  <c r="AI354" i="4"/>
  <c r="AI355" i="4"/>
  <c r="AI356" i="4"/>
  <c r="AI357" i="4"/>
  <c r="AI358" i="4"/>
  <c r="AI359" i="4"/>
  <c r="AI360" i="4"/>
  <c r="AI361" i="4"/>
  <c r="AI362" i="4"/>
  <c r="AI363" i="4"/>
  <c r="AI364" i="4"/>
  <c r="AI365" i="4"/>
  <c r="AI366" i="4"/>
  <c r="AI367" i="4"/>
  <c r="AI368" i="4"/>
  <c r="AI369" i="4"/>
  <c r="AI370" i="4"/>
  <c r="AI371" i="4"/>
  <c r="AI372" i="4"/>
  <c r="AI373" i="4"/>
  <c r="AI374" i="4"/>
  <c r="AI375" i="4"/>
  <c r="AI376" i="4"/>
  <c r="AI377" i="4"/>
  <c r="AI378" i="4"/>
  <c r="AI379" i="4"/>
  <c r="AI380" i="4"/>
  <c r="AI381" i="4"/>
  <c r="AI382" i="4"/>
  <c r="AI383" i="4"/>
  <c r="AI384" i="4"/>
  <c r="AI385" i="4"/>
  <c r="AI386" i="4"/>
  <c r="AI387" i="4"/>
  <c r="AI388" i="4"/>
  <c r="AI389" i="4"/>
  <c r="AI390" i="4"/>
  <c r="AI391" i="4"/>
  <c r="AI392" i="4"/>
  <c r="AI393" i="4"/>
  <c r="AI394" i="4"/>
  <c r="AI395" i="4"/>
  <c r="AI396" i="4"/>
  <c r="AI397" i="4"/>
  <c r="AI398" i="4"/>
  <c r="AI399" i="4"/>
  <c r="AI400" i="4"/>
  <c r="AI401" i="4"/>
  <c r="AI402" i="4"/>
  <c r="AI403" i="4"/>
  <c r="AI404" i="4"/>
  <c r="AI405" i="4"/>
  <c r="AI406" i="4"/>
  <c r="AI407" i="4"/>
  <c r="AI408" i="4"/>
  <c r="AI409" i="4"/>
  <c r="AI410" i="4"/>
  <c r="AI411" i="4"/>
  <c r="AI412" i="4"/>
  <c r="AI413" i="4"/>
  <c r="AI414" i="4"/>
  <c r="AI415" i="4"/>
  <c r="AI416" i="4"/>
  <c r="AI417" i="4"/>
  <c r="AI418" i="4"/>
  <c r="AI419" i="4"/>
  <c r="AI420" i="4"/>
  <c r="AI421" i="4"/>
  <c r="AI422" i="4"/>
  <c r="AI423" i="4"/>
  <c r="AI424" i="4"/>
  <c r="AI425" i="4"/>
  <c r="AI426" i="4"/>
  <c r="AI427" i="4"/>
  <c r="AI428" i="4"/>
  <c r="AI429" i="4"/>
  <c r="AI430" i="4"/>
  <c r="AI431" i="4"/>
  <c r="AI432" i="4"/>
  <c r="AI433" i="4"/>
  <c r="AI434" i="4"/>
  <c r="AI435" i="4"/>
  <c r="AI436" i="4"/>
  <c r="AI437" i="4"/>
  <c r="AI438" i="4"/>
  <c r="AI439" i="4"/>
  <c r="AI440" i="4"/>
  <c r="AI441" i="4"/>
  <c r="AI442" i="4"/>
  <c r="AI443" i="4"/>
  <c r="AI444" i="4"/>
  <c r="AI445" i="4"/>
  <c r="AI446" i="4"/>
  <c r="AI447" i="4"/>
  <c r="AI448" i="4"/>
  <c r="AI449" i="4"/>
  <c r="AI450" i="4"/>
  <c r="AI451" i="4"/>
  <c r="AI452" i="4"/>
  <c r="AI453" i="4"/>
  <c r="AI454" i="4"/>
  <c r="AI455" i="4"/>
  <c r="AI456" i="4"/>
  <c r="AI457" i="4"/>
  <c r="AI458" i="4"/>
  <c r="AI459" i="4"/>
  <c r="AI460" i="4"/>
  <c r="AI461" i="4"/>
  <c r="AI462" i="4"/>
  <c r="AI463" i="4"/>
  <c r="AI464" i="4"/>
  <c r="AI465" i="4"/>
  <c r="AI466" i="4"/>
  <c r="AI467" i="4"/>
  <c r="AI468" i="4"/>
  <c r="AI469" i="4"/>
  <c r="AI470" i="4"/>
  <c r="AI471" i="4"/>
  <c r="AI472" i="4"/>
  <c r="AI473" i="4"/>
  <c r="AI474" i="4"/>
  <c r="AI475" i="4"/>
  <c r="AI476" i="4"/>
  <c r="AI477" i="4"/>
  <c r="AI478" i="4"/>
  <c r="AI479" i="4"/>
  <c r="AI480" i="4"/>
  <c r="AI481" i="4"/>
  <c r="AI482" i="4"/>
  <c r="AI483" i="4"/>
  <c r="AI484" i="4"/>
  <c r="AI485" i="4"/>
  <c r="AI486" i="4"/>
  <c r="AI487" i="4"/>
  <c r="AI488" i="4"/>
  <c r="AI489" i="4"/>
  <c r="AI490" i="4"/>
  <c r="AI491" i="4"/>
  <c r="AI492" i="4"/>
  <c r="AI493" i="4"/>
  <c r="AI494" i="4"/>
  <c r="AI495" i="4"/>
  <c r="AI496" i="4"/>
  <c r="AI497" i="4"/>
  <c r="AI498" i="4"/>
  <c r="AI499" i="4"/>
  <c r="AI500" i="4"/>
  <c r="AI501" i="4"/>
  <c r="AI502" i="4"/>
  <c r="AI503" i="4"/>
  <c r="AI504" i="4"/>
  <c r="AI505" i="4"/>
  <c r="AI506" i="4"/>
  <c r="AI507" i="4"/>
  <c r="AI508" i="4"/>
  <c r="AI509" i="4"/>
  <c r="AI510" i="4"/>
  <c r="AI511" i="4"/>
  <c r="AI512" i="4"/>
  <c r="AI513" i="4"/>
  <c r="AI514" i="4"/>
  <c r="AI515" i="4"/>
  <c r="AI516" i="4"/>
  <c r="AI517" i="4"/>
  <c r="AI518" i="4"/>
  <c r="AI519" i="4"/>
  <c r="AI520" i="4"/>
  <c r="AI521" i="4"/>
  <c r="AI522" i="4"/>
  <c r="AI523" i="4"/>
  <c r="AI524" i="4"/>
  <c r="AI525" i="4"/>
  <c r="AI526" i="4"/>
  <c r="AI527" i="4"/>
  <c r="AI528" i="4"/>
  <c r="AI529" i="4"/>
  <c r="AI530" i="4"/>
  <c r="AI531" i="4"/>
  <c r="AI532" i="4"/>
  <c r="AI533" i="4"/>
  <c r="AI534" i="4"/>
  <c r="AI535" i="4"/>
  <c r="AI536" i="4"/>
  <c r="AI537" i="4"/>
  <c r="AI538" i="4"/>
  <c r="AI539" i="4"/>
  <c r="AI540" i="4"/>
  <c r="AI541" i="4"/>
  <c r="AI542" i="4"/>
  <c r="AI543" i="4"/>
  <c r="AI544" i="4"/>
  <c r="AI545" i="4"/>
  <c r="AI546" i="4"/>
  <c r="AI547" i="4"/>
  <c r="AI548" i="4"/>
  <c r="AI549" i="4"/>
  <c r="AI550" i="4"/>
  <c r="AI551" i="4"/>
  <c r="AI552" i="4"/>
  <c r="AI553" i="4"/>
  <c r="AI554" i="4"/>
  <c r="AI555" i="4"/>
  <c r="AI556" i="4"/>
  <c r="AI557" i="4"/>
  <c r="AI558" i="4"/>
  <c r="AI559" i="4"/>
  <c r="AI560" i="4"/>
  <c r="AI561" i="4"/>
  <c r="AI562" i="4"/>
  <c r="AI563" i="4"/>
  <c r="AI564" i="4"/>
  <c r="AI565" i="4"/>
  <c r="AI566" i="4"/>
  <c r="AI567" i="4"/>
  <c r="AI568" i="4"/>
  <c r="AI569" i="4"/>
  <c r="AI570" i="4"/>
  <c r="AI571" i="4"/>
  <c r="AI572" i="4"/>
  <c r="AI573" i="4"/>
  <c r="AI574" i="4"/>
  <c r="AI575" i="4"/>
  <c r="AI576" i="4"/>
  <c r="AI577" i="4"/>
  <c r="AI578" i="4"/>
  <c r="AI579" i="4"/>
  <c r="AI580" i="4"/>
  <c r="AI581" i="4"/>
  <c r="AI582" i="4"/>
  <c r="AI583" i="4"/>
  <c r="AI584" i="4"/>
  <c r="AI585" i="4"/>
  <c r="AI586" i="4"/>
  <c r="AI587" i="4"/>
  <c r="AI588" i="4"/>
  <c r="AI589" i="4"/>
  <c r="AI590" i="4"/>
  <c r="AI591" i="4"/>
  <c r="AI592" i="4"/>
  <c r="AI593" i="4"/>
  <c r="AI594" i="4"/>
  <c r="AI595" i="4"/>
  <c r="AI596" i="4"/>
  <c r="AI597" i="4"/>
  <c r="AI598" i="4"/>
  <c r="AI599" i="4"/>
  <c r="AI600" i="4"/>
  <c r="AI601" i="4"/>
  <c r="AI602" i="4"/>
  <c r="AI603" i="4"/>
  <c r="AI604" i="4"/>
  <c r="AI605" i="4"/>
  <c r="AI606" i="4"/>
  <c r="AI607" i="4"/>
  <c r="AI608" i="4"/>
  <c r="AI609" i="4"/>
  <c r="AI610" i="4"/>
  <c r="AI611" i="4"/>
  <c r="AI612" i="4"/>
  <c r="AI613" i="4"/>
  <c r="AI614" i="4"/>
  <c r="AI615" i="4"/>
  <c r="AI616" i="4"/>
  <c r="AI617" i="4"/>
  <c r="AI618" i="4"/>
  <c r="AI619" i="4"/>
  <c r="AI620" i="4"/>
  <c r="AI621" i="4"/>
  <c r="AI622" i="4"/>
  <c r="AI623" i="4"/>
  <c r="AI624" i="4"/>
  <c r="AI625" i="4"/>
  <c r="AI626" i="4"/>
  <c r="AI627" i="4"/>
  <c r="AI628" i="4"/>
  <c r="AI629" i="4"/>
  <c r="AI630" i="4"/>
  <c r="AI631" i="4"/>
  <c r="AI632" i="4"/>
  <c r="AI633" i="4"/>
  <c r="AI634" i="4"/>
  <c r="AI635" i="4"/>
  <c r="AI636" i="4"/>
  <c r="AI637" i="4"/>
  <c r="AI638" i="4"/>
  <c r="AI639" i="4"/>
  <c r="AI640" i="4"/>
  <c r="AI641" i="4"/>
  <c r="AI642" i="4"/>
  <c r="AI643" i="4"/>
  <c r="AI644" i="4"/>
  <c r="AI645" i="4"/>
  <c r="AI646" i="4"/>
  <c r="AI647" i="4"/>
  <c r="AI648" i="4"/>
  <c r="AI649" i="4"/>
  <c r="AI650" i="4"/>
  <c r="AI651" i="4"/>
  <c r="AI652" i="4"/>
  <c r="AI653" i="4"/>
  <c r="AI654" i="4"/>
  <c r="AI655" i="4"/>
  <c r="AI656" i="4"/>
  <c r="AI657" i="4"/>
  <c r="AI658" i="4"/>
  <c r="AI659" i="4"/>
  <c r="AI660" i="4"/>
  <c r="AI661" i="4"/>
  <c r="AI662" i="4"/>
  <c r="AI663" i="4"/>
  <c r="AI664" i="4"/>
  <c r="AI665" i="4"/>
  <c r="AI666" i="4"/>
  <c r="AI667" i="4"/>
  <c r="AI668" i="4"/>
  <c r="AI669" i="4"/>
  <c r="AI670" i="4"/>
  <c r="AI671" i="4"/>
  <c r="AI672" i="4"/>
  <c r="AI673" i="4"/>
  <c r="AI674" i="4"/>
  <c r="AI675" i="4"/>
  <c r="AI676" i="4"/>
  <c r="AI677" i="4"/>
  <c r="AI678" i="4"/>
  <c r="AI679" i="4"/>
  <c r="AI680" i="4"/>
  <c r="AI681" i="4"/>
  <c r="AI682" i="4"/>
  <c r="AI683" i="4"/>
  <c r="AI684" i="4"/>
  <c r="AI685" i="4"/>
  <c r="AI686" i="4"/>
  <c r="AI687" i="4"/>
  <c r="AI688" i="4"/>
  <c r="AI689" i="4"/>
  <c r="AI690" i="4"/>
  <c r="AI691" i="4"/>
  <c r="AI692" i="4"/>
  <c r="AI693" i="4"/>
  <c r="AI694" i="4"/>
  <c r="AI695" i="4"/>
  <c r="AI696" i="4"/>
  <c r="AI697" i="4"/>
  <c r="AI698" i="4"/>
  <c r="AI699" i="4"/>
  <c r="AI700" i="4"/>
  <c r="AI701" i="4"/>
  <c r="AI702" i="4"/>
  <c r="AI703" i="4"/>
  <c r="AI704" i="4"/>
  <c r="AI705" i="4"/>
  <c r="AI706" i="4"/>
  <c r="AI707" i="4"/>
  <c r="AI708" i="4"/>
  <c r="AI709" i="4"/>
  <c r="AI710" i="4"/>
  <c r="AI711" i="4"/>
  <c r="AI712" i="4"/>
  <c r="AI713" i="4"/>
  <c r="AI714" i="4"/>
  <c r="AI715" i="4"/>
  <c r="AI716" i="4"/>
  <c r="AI717" i="4"/>
  <c r="AI718" i="4"/>
  <c r="AI719" i="4"/>
  <c r="AI720" i="4"/>
  <c r="AI721" i="4"/>
  <c r="AI722" i="4"/>
  <c r="AI723" i="4"/>
  <c r="AI724" i="4"/>
  <c r="AI725" i="4"/>
  <c r="AI726" i="4"/>
  <c r="AI727" i="4"/>
  <c r="AI728" i="4"/>
  <c r="AI729" i="4"/>
  <c r="AI730" i="4"/>
  <c r="AI731" i="4"/>
  <c r="AI732" i="4"/>
  <c r="AI733" i="4"/>
  <c r="AI734" i="4"/>
  <c r="AI735" i="4"/>
  <c r="AI736" i="4"/>
  <c r="AI737" i="4"/>
  <c r="AI738" i="4"/>
  <c r="AI739" i="4"/>
  <c r="AI740" i="4"/>
  <c r="AI741" i="4"/>
  <c r="AI742" i="4"/>
  <c r="AI743" i="4"/>
  <c r="AI744" i="4"/>
  <c r="AI745" i="4"/>
  <c r="AI746" i="4"/>
  <c r="AI747" i="4"/>
  <c r="AI748" i="4"/>
  <c r="AI749" i="4"/>
  <c r="AI750" i="4"/>
  <c r="AI751" i="4"/>
  <c r="AI752" i="4"/>
  <c r="AI753" i="4"/>
  <c r="AI754" i="4"/>
  <c r="AI755" i="4"/>
  <c r="AI756" i="4"/>
  <c r="AI757" i="4"/>
  <c r="AI758" i="4"/>
  <c r="AI759" i="4"/>
  <c r="AI760" i="4"/>
  <c r="AI761" i="4"/>
  <c r="AI762" i="4"/>
  <c r="AI763" i="4"/>
  <c r="AI764" i="4"/>
  <c r="AI765" i="4"/>
  <c r="AI766" i="4"/>
  <c r="AI767" i="4"/>
  <c r="AI768" i="4"/>
  <c r="AI769" i="4"/>
  <c r="AI770" i="4"/>
  <c r="AI771" i="4"/>
  <c r="AI772" i="4"/>
  <c r="AI773" i="4"/>
  <c r="AI774" i="4"/>
  <c r="AI775" i="4"/>
  <c r="AI776" i="4"/>
  <c r="AI777" i="4"/>
  <c r="AI778" i="4"/>
  <c r="AI779" i="4"/>
  <c r="AI780" i="4"/>
  <c r="AI781" i="4"/>
  <c r="AI782" i="4"/>
  <c r="AI783" i="4"/>
  <c r="AI784" i="4"/>
  <c r="AI785" i="4"/>
  <c r="AI786" i="4"/>
  <c r="AI787" i="4"/>
  <c r="AI788" i="4"/>
  <c r="AI789" i="4"/>
  <c r="AI790" i="4"/>
  <c r="AI791" i="4"/>
  <c r="AI792" i="4"/>
  <c r="AI793" i="4"/>
  <c r="AI794" i="4"/>
  <c r="AI795" i="4"/>
  <c r="AI796" i="4"/>
  <c r="AI797" i="4"/>
  <c r="AI798" i="4"/>
  <c r="AI799" i="4"/>
  <c r="AI800" i="4"/>
  <c r="AI801" i="4"/>
  <c r="AI802" i="4"/>
  <c r="AI803" i="4"/>
  <c r="AI804" i="4"/>
  <c r="AI805" i="4"/>
  <c r="AI806" i="4"/>
  <c r="AI807" i="4"/>
  <c r="AI808" i="4"/>
  <c r="AI809" i="4"/>
  <c r="AI810" i="4"/>
  <c r="AI811" i="4"/>
  <c r="AI812" i="4"/>
  <c r="AI813" i="4"/>
  <c r="AI814" i="4"/>
  <c r="AI815" i="4"/>
  <c r="AI816" i="4"/>
  <c r="AI817" i="4"/>
  <c r="AI818" i="4"/>
  <c r="AI819" i="4"/>
  <c r="AI820" i="4"/>
  <c r="AI821" i="4"/>
  <c r="AI822" i="4"/>
  <c r="AI823" i="4"/>
  <c r="AI824" i="4"/>
  <c r="AI825" i="4"/>
  <c r="AI826" i="4"/>
  <c r="AI827" i="4"/>
  <c r="AI828" i="4"/>
  <c r="AI829" i="4"/>
  <c r="AI830" i="4"/>
  <c r="AI831" i="4"/>
  <c r="AI832" i="4"/>
  <c r="AI833" i="4"/>
  <c r="AI834" i="4"/>
  <c r="AI835" i="4"/>
  <c r="AI836" i="4"/>
  <c r="AI837" i="4"/>
  <c r="AI838" i="4"/>
  <c r="AI839" i="4"/>
  <c r="AI840" i="4"/>
  <c r="AI841" i="4"/>
  <c r="AI842" i="4"/>
  <c r="AI843" i="4"/>
  <c r="AI844" i="4"/>
  <c r="AI845" i="4"/>
  <c r="AI846" i="4"/>
  <c r="AI847" i="4"/>
  <c r="AI848" i="4"/>
  <c r="AI849" i="4"/>
  <c r="AI850" i="4"/>
  <c r="AI851" i="4"/>
  <c r="AI852" i="4"/>
  <c r="AI853" i="4"/>
  <c r="AI854" i="4"/>
  <c r="AI855" i="4"/>
  <c r="AI856" i="4"/>
  <c r="AI857" i="4"/>
  <c r="AI858" i="4"/>
  <c r="AI859" i="4"/>
  <c r="AI860" i="4"/>
  <c r="AI861" i="4"/>
  <c r="AI862" i="4"/>
  <c r="AI863" i="4"/>
  <c r="AI864" i="4"/>
  <c r="AI865" i="4"/>
  <c r="AI866" i="4"/>
  <c r="AI867" i="4"/>
  <c r="AI868" i="4"/>
  <c r="AI869" i="4"/>
  <c r="AI870" i="4"/>
  <c r="AI871" i="4"/>
  <c r="AI872" i="4"/>
  <c r="AI873" i="4"/>
  <c r="AI874" i="4"/>
  <c r="AI875" i="4"/>
  <c r="AI876" i="4"/>
  <c r="AI877" i="4"/>
  <c r="AI878" i="4"/>
  <c r="AI879" i="4"/>
  <c r="AI880" i="4"/>
  <c r="AI881" i="4"/>
  <c r="AI882" i="4"/>
  <c r="AI883" i="4"/>
  <c r="AI884" i="4"/>
  <c r="AI885" i="4"/>
  <c r="AI886" i="4"/>
  <c r="AI887" i="4"/>
  <c r="AI888" i="4"/>
  <c r="AI889" i="4"/>
  <c r="AI890" i="4"/>
  <c r="AI891" i="4"/>
  <c r="AI892" i="4"/>
  <c r="AI893" i="4"/>
  <c r="AI894" i="4"/>
  <c r="AI895" i="4"/>
  <c r="AI896" i="4"/>
  <c r="AI897" i="4"/>
  <c r="AI898" i="4"/>
  <c r="AI899" i="4"/>
  <c r="AI900" i="4"/>
  <c r="AI901" i="4"/>
  <c r="AI902" i="4"/>
  <c r="AI903" i="4"/>
  <c r="AI904" i="4"/>
  <c r="AI905" i="4"/>
  <c r="AI906" i="4"/>
  <c r="AI907" i="4"/>
  <c r="AI908" i="4"/>
  <c r="AI909" i="4"/>
  <c r="AI910" i="4"/>
  <c r="AI911" i="4"/>
  <c r="AI912" i="4"/>
  <c r="AI913" i="4"/>
  <c r="AI914" i="4"/>
  <c r="AI915" i="4"/>
  <c r="AI916" i="4"/>
  <c r="AI917" i="4"/>
  <c r="AI918" i="4"/>
  <c r="AI919" i="4"/>
  <c r="AI920" i="4"/>
  <c r="AI921" i="4"/>
  <c r="AI922" i="4"/>
  <c r="AI923" i="4"/>
  <c r="AI924" i="4"/>
  <c r="AI925" i="4"/>
  <c r="AI926" i="4"/>
  <c r="AI927" i="4"/>
  <c r="AI928" i="4"/>
  <c r="AI929" i="4"/>
  <c r="AI930" i="4"/>
  <c r="AI931" i="4"/>
  <c r="AI932" i="4"/>
  <c r="AI933" i="4"/>
  <c r="AI934" i="4"/>
  <c r="AI935" i="4"/>
  <c r="AI936" i="4"/>
  <c r="AI937" i="4"/>
  <c r="AI938" i="4"/>
  <c r="AI939" i="4"/>
  <c r="AI940" i="4"/>
  <c r="AI941" i="4"/>
  <c r="AI942" i="4"/>
  <c r="AI943" i="4"/>
  <c r="AI944" i="4"/>
  <c r="AI945" i="4"/>
  <c r="AI946" i="4"/>
  <c r="AI947" i="4"/>
  <c r="AI948" i="4"/>
  <c r="AI949" i="4"/>
  <c r="AI950" i="4"/>
  <c r="AI951" i="4"/>
  <c r="AI952" i="4"/>
  <c r="AI953" i="4"/>
  <c r="AI954" i="4"/>
  <c r="AI955" i="4"/>
  <c r="AI956" i="4"/>
  <c r="AI957" i="4"/>
  <c r="AI958" i="4"/>
  <c r="AI959" i="4"/>
  <c r="AI960" i="4"/>
  <c r="AI961" i="4"/>
  <c r="AI962" i="4"/>
  <c r="AI963" i="4"/>
  <c r="AI964" i="4"/>
  <c r="AI965" i="4"/>
  <c r="AI966" i="4"/>
  <c r="AI967" i="4"/>
  <c r="AI968" i="4"/>
  <c r="AI969" i="4"/>
  <c r="AI970" i="4"/>
  <c r="AI971" i="4"/>
  <c r="AI972" i="4"/>
  <c r="AI973" i="4"/>
  <c r="AI974" i="4"/>
  <c r="AI975" i="4"/>
  <c r="AI976" i="4"/>
  <c r="AI977" i="4"/>
  <c r="AI978" i="4"/>
  <c r="AI979" i="4"/>
  <c r="AI980" i="4"/>
  <c r="AI981" i="4"/>
  <c r="AI982" i="4"/>
  <c r="AI983" i="4"/>
  <c r="AI984" i="4"/>
  <c r="AI985" i="4"/>
  <c r="AI986" i="4"/>
  <c r="AI987" i="4"/>
  <c r="AI988" i="4"/>
  <c r="AI989" i="4"/>
  <c r="AI990" i="4"/>
  <c r="AI991" i="4"/>
  <c r="AI992" i="4"/>
  <c r="AI993" i="4"/>
  <c r="AI994" i="4"/>
  <c r="AI995" i="4"/>
  <c r="AI996" i="4"/>
  <c r="AI997" i="4"/>
  <c r="AI998" i="4"/>
  <c r="AI999" i="4"/>
  <c r="AI1000" i="4"/>
  <c r="AI1001" i="4"/>
  <c r="AI1002" i="4"/>
  <c r="AI1003" i="4"/>
  <c r="AI1004" i="4"/>
  <c r="AI1005" i="4"/>
  <c r="AI1006" i="4"/>
  <c r="AI1007" i="4"/>
  <c r="AI1008" i="4"/>
  <c r="AI1009" i="4"/>
  <c r="AI1010" i="4"/>
  <c r="AI1011" i="4"/>
  <c r="AI1012" i="4"/>
  <c r="AI1013" i="4"/>
  <c r="AI1014" i="4"/>
  <c r="AI1015" i="4"/>
  <c r="AI1016" i="4"/>
  <c r="AI1017" i="4"/>
  <c r="AI1018" i="4"/>
  <c r="AI1019" i="4"/>
  <c r="AI1020" i="4"/>
  <c r="AI1021" i="4"/>
  <c r="AI1022" i="4"/>
  <c r="AI1023" i="4"/>
  <c r="AI1024" i="4"/>
  <c r="AI1025" i="4"/>
  <c r="AI1026" i="4"/>
  <c r="AI1027" i="4"/>
  <c r="AI1028" i="4"/>
  <c r="AI1029" i="4"/>
  <c r="AI1030" i="4"/>
  <c r="AI1031" i="4"/>
  <c r="AI1032" i="4"/>
  <c r="AI1033" i="4"/>
  <c r="AI1034" i="4"/>
  <c r="AI1035" i="4"/>
  <c r="AI1036" i="4"/>
  <c r="AI1037" i="4"/>
  <c r="AI1038" i="4"/>
  <c r="AI1039" i="4"/>
  <c r="AI1040" i="4"/>
  <c r="AI1041" i="4"/>
  <c r="AI1042" i="4"/>
  <c r="AI1043" i="4"/>
  <c r="AI1044" i="4"/>
  <c r="AI1045" i="4"/>
  <c r="AI1046" i="4"/>
  <c r="AI1047" i="4"/>
  <c r="AI1048" i="4"/>
  <c r="AI1049" i="4"/>
  <c r="AI1050" i="4"/>
  <c r="AI1051" i="4"/>
  <c r="AI1052" i="4"/>
  <c r="AI1053" i="4"/>
  <c r="AI1054" i="4"/>
  <c r="AI1055" i="4"/>
  <c r="AI1056" i="4"/>
  <c r="AI1057" i="4"/>
  <c r="AI1058" i="4"/>
  <c r="AI1059" i="4"/>
  <c r="AI1060" i="4"/>
  <c r="AI1061" i="4"/>
  <c r="AI1062" i="4"/>
  <c r="AI1063" i="4"/>
  <c r="AI1064" i="4"/>
  <c r="AI1065" i="4"/>
  <c r="AI1066" i="4"/>
  <c r="AI1067" i="4"/>
  <c r="AI1068" i="4"/>
  <c r="AI1069" i="4"/>
  <c r="AI1070" i="4"/>
  <c r="AI1071" i="4"/>
  <c r="AI1072" i="4"/>
  <c r="AI1073" i="4"/>
  <c r="AI1074" i="4"/>
  <c r="AI1075" i="4"/>
  <c r="AI1076" i="4"/>
  <c r="AI1077" i="4"/>
  <c r="AI1078" i="4"/>
  <c r="AI1079" i="4"/>
  <c r="AI1080" i="4"/>
  <c r="AI1081" i="4"/>
  <c r="AI1082" i="4"/>
  <c r="AI1083" i="4"/>
  <c r="AI1084" i="4"/>
  <c r="AI1085" i="4"/>
  <c r="AI1086" i="4"/>
  <c r="AI1087" i="4"/>
  <c r="AI1088" i="4"/>
  <c r="AI1089" i="4"/>
  <c r="AI1090" i="4"/>
  <c r="AI1091" i="4"/>
  <c r="AI1092" i="4"/>
  <c r="AI1093" i="4"/>
  <c r="AI1094" i="4"/>
  <c r="AI1095" i="4"/>
  <c r="AI1096" i="4"/>
  <c r="AI1097" i="4"/>
  <c r="AI1098" i="4"/>
  <c r="AI1099" i="4"/>
  <c r="AI1100" i="4"/>
  <c r="AI1101" i="4"/>
  <c r="AI1102" i="4"/>
  <c r="AI1103" i="4"/>
  <c r="AI1104" i="4"/>
  <c r="AI1105" i="4"/>
  <c r="AI1106" i="4"/>
  <c r="AI1107" i="4"/>
  <c r="AI1108" i="4"/>
  <c r="AI1109" i="4"/>
  <c r="AI1110" i="4"/>
  <c r="AI1111" i="4"/>
  <c r="AI1112" i="4"/>
  <c r="AI1113" i="4"/>
  <c r="AI1114" i="4"/>
  <c r="AI1115" i="4"/>
  <c r="AI1116" i="4"/>
  <c r="AI1117" i="4"/>
  <c r="AI1118" i="4"/>
  <c r="AI1119" i="4"/>
  <c r="AI1120" i="4"/>
  <c r="AI1121" i="4"/>
  <c r="AI1122" i="4"/>
  <c r="AI1123" i="4"/>
  <c r="AI1124" i="4"/>
  <c r="AI1125" i="4"/>
  <c r="AI1126" i="4"/>
  <c r="AI1127" i="4"/>
  <c r="AI1128" i="4"/>
  <c r="AI1129" i="4"/>
  <c r="AI1130" i="4"/>
  <c r="AI1131" i="4"/>
  <c r="AI1132" i="4"/>
  <c r="AI1133" i="4"/>
  <c r="AI1134" i="4"/>
  <c r="AI1135" i="4"/>
  <c r="AI1136" i="4"/>
  <c r="AI1137" i="4"/>
  <c r="AI1138" i="4"/>
  <c r="AI1139" i="4"/>
  <c r="AI1140" i="4"/>
  <c r="AI1141" i="4"/>
  <c r="AI1142" i="4"/>
  <c r="AI1143" i="4"/>
  <c r="AI1144" i="4"/>
  <c r="AI1145" i="4"/>
  <c r="AI1146" i="4"/>
  <c r="AI1147" i="4"/>
  <c r="AI1148" i="4"/>
  <c r="AI1149" i="4"/>
  <c r="AI1150" i="4"/>
  <c r="AI1151" i="4"/>
  <c r="AI1152" i="4"/>
  <c r="AI1153" i="4"/>
  <c r="AI1154" i="4"/>
  <c r="AI1155" i="4"/>
  <c r="AI1156" i="4"/>
  <c r="AI1157" i="4"/>
  <c r="AI1158" i="4"/>
  <c r="AI1159" i="4"/>
  <c r="AI1160" i="4"/>
  <c r="AI1161" i="4"/>
  <c r="AI1162" i="4"/>
  <c r="AI1163" i="4"/>
  <c r="AI1164" i="4"/>
  <c r="AI1165" i="4"/>
  <c r="AI1166" i="4"/>
  <c r="AI1167" i="4"/>
  <c r="AI1168" i="4"/>
  <c r="AI1169" i="4"/>
  <c r="AI1170" i="4"/>
  <c r="AI1171" i="4"/>
  <c r="AI1172" i="4"/>
  <c r="AI1173" i="4"/>
  <c r="AI1174" i="4"/>
  <c r="AI1175" i="4"/>
  <c r="AI1176" i="4"/>
  <c r="AI1177" i="4"/>
  <c r="AI1178" i="4"/>
  <c r="AI1179" i="4"/>
  <c r="AI1180" i="4"/>
  <c r="AI1181" i="4"/>
  <c r="AI1182" i="4"/>
  <c r="AI1183" i="4"/>
  <c r="AI1184" i="4"/>
  <c r="AI1185" i="4"/>
  <c r="AI1186" i="4"/>
  <c r="AI1187" i="4"/>
  <c r="AI1188" i="4"/>
  <c r="AI1189" i="4"/>
  <c r="AI1190" i="4"/>
  <c r="AI1191" i="4"/>
  <c r="AI1192" i="4"/>
  <c r="AI1193" i="4"/>
  <c r="AI1194" i="4"/>
  <c r="AI1195" i="4"/>
  <c r="AI1196" i="4"/>
  <c r="AI1197" i="4"/>
  <c r="AI1198" i="4"/>
  <c r="AI1199" i="4"/>
  <c r="AI1200" i="4"/>
  <c r="AI1201" i="4"/>
  <c r="AI1202" i="4"/>
  <c r="AI1203" i="4"/>
  <c r="AI1204" i="4"/>
  <c r="AI1205" i="4"/>
  <c r="AI1206" i="4"/>
  <c r="AI1207" i="4"/>
  <c r="AI1208" i="4"/>
  <c r="AI1209" i="4"/>
  <c r="AI1210" i="4"/>
  <c r="AI1211" i="4"/>
  <c r="AI1212" i="4"/>
  <c r="AI1213" i="4"/>
  <c r="AI1214" i="4"/>
  <c r="AI1215" i="4"/>
  <c r="AI1216" i="4"/>
  <c r="AI1217" i="4"/>
  <c r="AI1218" i="4"/>
  <c r="AI1219" i="4"/>
  <c r="AI1220" i="4"/>
  <c r="AI1221" i="4"/>
  <c r="AI1222" i="4"/>
  <c r="AI1223" i="4"/>
  <c r="AI1224" i="4"/>
  <c r="AI1225" i="4"/>
  <c r="AI1226" i="4"/>
  <c r="AI1227" i="4"/>
  <c r="AI1228" i="4"/>
  <c r="AI1229" i="4"/>
  <c r="AI1230" i="4"/>
  <c r="AI1231" i="4"/>
  <c r="AI1232" i="4"/>
  <c r="AI1233" i="4"/>
  <c r="AI1234" i="4"/>
  <c r="AI1235" i="4"/>
  <c r="AI1236" i="4"/>
  <c r="AI1237" i="4"/>
  <c r="AI1238" i="4"/>
  <c r="AI1239" i="4"/>
  <c r="AI1240" i="4"/>
  <c r="AI1241" i="4"/>
  <c r="AI1242" i="4"/>
  <c r="AI1243" i="4"/>
  <c r="AI1244" i="4"/>
  <c r="AI1245" i="4"/>
  <c r="AI1246" i="4"/>
  <c r="AI1247" i="4"/>
  <c r="AI1248" i="4"/>
  <c r="AI1249" i="4"/>
  <c r="AI1250" i="4"/>
  <c r="AI1251" i="4"/>
  <c r="AI1252" i="4"/>
  <c r="AI1253" i="4"/>
  <c r="AI1254" i="4"/>
  <c r="AI1255" i="4"/>
  <c r="AI1256" i="4"/>
  <c r="AI1257" i="4"/>
  <c r="AI1258" i="4"/>
  <c r="AI1259" i="4"/>
  <c r="AI1260" i="4"/>
  <c r="AI1261" i="4"/>
  <c r="AI1262" i="4"/>
  <c r="AI1263" i="4"/>
  <c r="AI1264" i="4"/>
  <c r="AI1265" i="4"/>
  <c r="AI1266" i="4"/>
  <c r="AI1267" i="4"/>
  <c r="AI1268" i="4"/>
  <c r="AI1269" i="4"/>
  <c r="AI1270" i="4"/>
  <c r="AI1271" i="4"/>
  <c r="AI1272" i="4"/>
  <c r="AI1273" i="4"/>
  <c r="AI1274" i="4"/>
  <c r="AI1275" i="4"/>
  <c r="AI1276" i="4"/>
  <c r="AI1277" i="4"/>
  <c r="AI1278" i="4"/>
  <c r="AI1279" i="4"/>
  <c r="AI1280" i="4"/>
  <c r="AI1281" i="4"/>
  <c r="AI1282" i="4"/>
  <c r="AI1283" i="4"/>
  <c r="AI1284" i="4"/>
  <c r="AI1285" i="4"/>
  <c r="AI1286" i="4"/>
  <c r="AI1287" i="4"/>
  <c r="AI1288" i="4"/>
  <c r="AI1289" i="4"/>
  <c r="AI1290" i="4"/>
  <c r="AI1291" i="4"/>
  <c r="AI1292" i="4"/>
  <c r="AI1293" i="4"/>
  <c r="AI1294" i="4"/>
  <c r="AI1295" i="4"/>
  <c r="AI1296" i="4"/>
  <c r="AI1297" i="4"/>
  <c r="AI1298" i="4"/>
  <c r="AI1299" i="4"/>
  <c r="AI1300" i="4"/>
  <c r="AI1301" i="4"/>
  <c r="AI1302" i="4"/>
  <c r="AI1303" i="4"/>
  <c r="AI1304" i="4"/>
  <c r="AI1305" i="4"/>
  <c r="AI1306" i="4"/>
  <c r="AI1307" i="4"/>
  <c r="AI1308" i="4"/>
  <c r="AI1309" i="4"/>
  <c r="AI1310" i="4"/>
  <c r="AI1311" i="4"/>
  <c r="AI1312" i="4"/>
  <c r="AI1313" i="4"/>
  <c r="AI1314" i="4"/>
  <c r="AI1315" i="4"/>
  <c r="AI1316" i="4"/>
  <c r="AI1317" i="4"/>
  <c r="AI1318" i="4"/>
  <c r="AI1319" i="4"/>
  <c r="AI1320" i="4"/>
  <c r="AI1321" i="4"/>
  <c r="AI1322" i="4"/>
  <c r="AI1323" i="4"/>
  <c r="AI1324" i="4"/>
  <c r="AI1325" i="4"/>
  <c r="AI1326" i="4"/>
  <c r="AI1327" i="4"/>
  <c r="AI1328" i="4"/>
  <c r="AI1329" i="4"/>
  <c r="AI1330" i="4"/>
  <c r="AI1331" i="4"/>
  <c r="AI1332" i="4"/>
  <c r="AI1333" i="4"/>
  <c r="AI1334" i="4"/>
  <c r="AI1335" i="4"/>
  <c r="AI1336" i="4"/>
  <c r="AI1337" i="4"/>
  <c r="AI1338" i="4"/>
  <c r="AI1339" i="4"/>
  <c r="AI1340" i="4"/>
  <c r="AI1341" i="4"/>
  <c r="AI1342" i="4"/>
  <c r="AI1343" i="4"/>
  <c r="AI1344" i="4"/>
  <c r="AI1345" i="4"/>
  <c r="AI1346" i="4"/>
  <c r="AI1347" i="4"/>
  <c r="AI1348" i="4"/>
  <c r="AI1349" i="4"/>
  <c r="AI1350" i="4"/>
  <c r="AI1351" i="4"/>
  <c r="AI1352" i="4"/>
  <c r="AI1353" i="4"/>
  <c r="AI1354" i="4"/>
  <c r="AI1355" i="4"/>
  <c r="AI1356" i="4"/>
  <c r="AI1357" i="4"/>
  <c r="AI1358" i="4"/>
  <c r="AI1359" i="4"/>
  <c r="AI1360" i="4"/>
  <c r="AI1361" i="4"/>
  <c r="AI1362" i="4"/>
  <c r="AI1363" i="4"/>
  <c r="AI1364" i="4"/>
  <c r="AI1365" i="4"/>
  <c r="AI1366" i="4"/>
  <c r="AI1367" i="4"/>
  <c r="AI1368" i="4"/>
  <c r="AI1369" i="4"/>
  <c r="AI1370" i="4"/>
  <c r="AI1371" i="4"/>
  <c r="AI1372" i="4"/>
  <c r="AI1373" i="4"/>
  <c r="AI1374" i="4"/>
  <c r="AI1375" i="4"/>
  <c r="AI1376" i="4"/>
  <c r="AI1377" i="4"/>
  <c r="AI1378" i="4"/>
  <c r="AI1379" i="4"/>
  <c r="AI1380" i="4"/>
  <c r="AI1381" i="4"/>
  <c r="AI1382" i="4"/>
  <c r="AI1383" i="4"/>
  <c r="AI1384" i="4"/>
  <c r="AI1385" i="4"/>
  <c r="AI1386" i="4"/>
  <c r="AI1387" i="4"/>
  <c r="AI1388" i="4"/>
  <c r="AI1389" i="4"/>
  <c r="AI1390" i="4"/>
  <c r="AI1391" i="4"/>
  <c r="AI1392" i="4"/>
  <c r="AI1393" i="4"/>
  <c r="AI1394" i="4"/>
  <c r="AI1395" i="4"/>
  <c r="AI1396" i="4"/>
  <c r="AI1397" i="4"/>
  <c r="AI1398" i="4"/>
  <c r="AI1399" i="4"/>
  <c r="AI1400" i="4"/>
  <c r="AI1401" i="4"/>
  <c r="AI1402" i="4"/>
  <c r="AI1403" i="4"/>
  <c r="AI1404" i="4"/>
  <c r="AI1405" i="4"/>
  <c r="AI1406" i="4"/>
  <c r="AI1407" i="4"/>
  <c r="AI1408" i="4"/>
  <c r="AI1409" i="4"/>
  <c r="AI1410" i="4"/>
  <c r="AI1411" i="4"/>
  <c r="AI1412" i="4"/>
  <c r="AI1413" i="4"/>
  <c r="AI1414" i="4"/>
  <c r="AI1415" i="4"/>
  <c r="AI1416" i="4"/>
  <c r="AI1417" i="4"/>
  <c r="AI1418" i="4"/>
  <c r="AI1419" i="4"/>
  <c r="AI1420" i="4"/>
  <c r="AI1421" i="4"/>
  <c r="AI1422" i="4"/>
  <c r="AI1423" i="4"/>
  <c r="AI1424" i="4"/>
  <c r="AI1425" i="4"/>
  <c r="AI1426" i="4"/>
  <c r="AI1427" i="4"/>
  <c r="AI1428" i="4"/>
  <c r="AI1429" i="4"/>
  <c r="AI1430" i="4"/>
  <c r="AI1431" i="4"/>
  <c r="AI1432" i="4"/>
  <c r="AI1433" i="4"/>
  <c r="AI1434" i="4"/>
  <c r="AI1435" i="4"/>
  <c r="AI1436" i="4"/>
  <c r="AI1437" i="4"/>
  <c r="AI1438" i="4"/>
  <c r="AI1439" i="4"/>
  <c r="AI1440" i="4"/>
  <c r="AI1441" i="4"/>
  <c r="AI1442" i="4"/>
  <c r="AI1443" i="4"/>
  <c r="AI1444" i="4"/>
  <c r="AI1445" i="4"/>
  <c r="AI1446" i="4"/>
  <c r="AI1447" i="4"/>
  <c r="AI1448" i="4"/>
  <c r="AI1449" i="4"/>
  <c r="AI1450" i="4"/>
  <c r="AI1451" i="4"/>
  <c r="AI1452" i="4"/>
  <c r="AI1453" i="4"/>
  <c r="AI1454" i="4"/>
  <c r="AI1455" i="4"/>
  <c r="AI1456" i="4"/>
  <c r="AI1457" i="4"/>
  <c r="AI1458" i="4"/>
  <c r="AI1459" i="4"/>
  <c r="AI1460" i="4"/>
  <c r="AI1461" i="4"/>
  <c r="AI1462" i="4"/>
  <c r="AI1463" i="4"/>
  <c r="AI1464" i="4"/>
  <c r="AI1465" i="4"/>
  <c r="AI1466" i="4"/>
  <c r="AI1467" i="4"/>
  <c r="AI1468" i="4"/>
  <c r="AI1469" i="4"/>
  <c r="AI1470" i="4"/>
  <c r="AI1471" i="4"/>
  <c r="AI1472" i="4"/>
  <c r="AI1473" i="4"/>
  <c r="AI1474" i="4"/>
  <c r="AI1475" i="4"/>
  <c r="AI1476" i="4"/>
  <c r="AI1477" i="4"/>
  <c r="AI1478" i="4"/>
  <c r="AI1479" i="4"/>
  <c r="AI1480" i="4"/>
  <c r="AI1481" i="4"/>
  <c r="AI1482" i="4"/>
  <c r="AI1483" i="4"/>
  <c r="AI1484" i="4"/>
  <c r="AI1485" i="4"/>
  <c r="AI1486" i="4"/>
  <c r="AI1487" i="4"/>
  <c r="AI1488" i="4"/>
  <c r="AI1489" i="4"/>
  <c r="AI1490" i="4"/>
  <c r="AI1491" i="4"/>
  <c r="AI1492" i="4"/>
  <c r="AI1493" i="4"/>
  <c r="AI1494" i="4"/>
  <c r="AI1495" i="4"/>
  <c r="AI1496" i="4"/>
  <c r="AI1497" i="4"/>
  <c r="AI1498" i="4"/>
  <c r="AI1499" i="4"/>
  <c r="AI1500" i="4"/>
  <c r="AI1501" i="4"/>
  <c r="AI1502" i="4"/>
  <c r="AI1503" i="4"/>
  <c r="AI1504" i="4"/>
  <c r="AI1505" i="4"/>
  <c r="AI1506" i="4"/>
  <c r="AI1507" i="4"/>
  <c r="AI1508" i="4"/>
  <c r="AI1509" i="4"/>
  <c r="AI1510" i="4"/>
  <c r="AI1511" i="4"/>
  <c r="AI1512" i="4"/>
  <c r="AI1513" i="4"/>
  <c r="AI1514" i="4"/>
  <c r="AI1515" i="4"/>
  <c r="AI1516" i="4"/>
  <c r="AI1517" i="4"/>
  <c r="AI1518" i="4"/>
  <c r="AI1519" i="4"/>
  <c r="AI1520" i="4"/>
  <c r="AI1521" i="4"/>
  <c r="AI1522" i="4"/>
  <c r="AI1523" i="4"/>
  <c r="AI1524" i="4"/>
  <c r="AI1525" i="4"/>
  <c r="AI1526" i="4"/>
  <c r="AI1527" i="4"/>
  <c r="AI1528" i="4"/>
  <c r="AI1529" i="4"/>
  <c r="AI1530" i="4"/>
  <c r="AI1531" i="4"/>
  <c r="AI1532" i="4"/>
  <c r="AI1533" i="4"/>
  <c r="AI1534" i="4"/>
  <c r="AI1535" i="4"/>
  <c r="AI1536" i="4"/>
  <c r="AI1537" i="4"/>
  <c r="AI1538" i="4"/>
  <c r="AI1539" i="4"/>
  <c r="AI1540" i="4"/>
  <c r="AI1541" i="4"/>
  <c r="AI1542" i="4"/>
  <c r="AI1543" i="4"/>
  <c r="AI1544" i="4"/>
  <c r="AI1545" i="4"/>
  <c r="AI1546" i="4"/>
  <c r="AI1547" i="4"/>
  <c r="AI1548" i="4"/>
  <c r="AI1549" i="4"/>
  <c r="AI1550" i="4"/>
  <c r="AI1551" i="4"/>
  <c r="AI1552" i="4"/>
  <c r="AI1553" i="4"/>
  <c r="AI1554" i="4"/>
  <c r="AI1555" i="4"/>
  <c r="AI1556" i="4"/>
  <c r="AI1557" i="4"/>
  <c r="AI1558" i="4"/>
  <c r="AI1559" i="4"/>
  <c r="AI1560" i="4"/>
  <c r="AI1561" i="4"/>
  <c r="AI1562" i="4"/>
  <c r="AI1563" i="4"/>
  <c r="AI1564" i="4"/>
  <c r="AI1565" i="4"/>
  <c r="AI1566" i="4"/>
  <c r="AI1567" i="4"/>
  <c r="AI1568" i="4"/>
  <c r="AI1569" i="4"/>
  <c r="AI1570" i="4"/>
  <c r="AI1571" i="4"/>
  <c r="AI1572" i="4"/>
  <c r="AI1573" i="4"/>
  <c r="AI1574" i="4"/>
  <c r="AI1575" i="4"/>
  <c r="AI1576" i="4"/>
  <c r="AI1577" i="4"/>
  <c r="AI1578" i="4"/>
  <c r="AI1579" i="4"/>
  <c r="AI1580" i="4"/>
  <c r="AI1581" i="4"/>
  <c r="AI1582" i="4"/>
  <c r="AI1583" i="4"/>
  <c r="AI1584" i="4"/>
  <c r="AI1585" i="4"/>
  <c r="AI1586" i="4"/>
  <c r="AI1587" i="4"/>
  <c r="AI1588" i="4"/>
  <c r="AI1589" i="4"/>
  <c r="AI1590" i="4"/>
  <c r="AI1591" i="4"/>
  <c r="AI1592" i="4"/>
  <c r="AI1593" i="4"/>
  <c r="AI1594" i="4"/>
  <c r="AI1595" i="4"/>
  <c r="AI1596" i="4"/>
  <c r="AI1597" i="4"/>
  <c r="AI1598" i="4"/>
  <c r="AI1599" i="4"/>
  <c r="AI1600" i="4"/>
  <c r="AI1601" i="4"/>
  <c r="AI1602" i="4"/>
  <c r="AI1603" i="4"/>
  <c r="AI1604" i="4"/>
  <c r="AI1605" i="4"/>
  <c r="AI1606" i="4"/>
  <c r="AI1607" i="4"/>
  <c r="AI1608" i="4"/>
  <c r="AI1609" i="4"/>
  <c r="AI1610" i="4"/>
  <c r="AI1611" i="4"/>
  <c r="AI1612" i="4"/>
  <c r="AI1613" i="4"/>
  <c r="AI1614" i="4"/>
  <c r="AI1615" i="4"/>
  <c r="AI1616" i="4"/>
  <c r="AI1617" i="4"/>
  <c r="AI1618" i="4"/>
  <c r="AI1619" i="4"/>
  <c r="AI1620" i="4"/>
  <c r="AI1621" i="4"/>
  <c r="AI1622" i="4"/>
  <c r="AI1623" i="4"/>
  <c r="AI1624" i="4"/>
  <c r="AI1625" i="4"/>
  <c r="AI1626" i="4"/>
  <c r="AI1627" i="4"/>
  <c r="AI1628" i="4"/>
  <c r="AI1629" i="4"/>
  <c r="AI1630" i="4"/>
  <c r="AI1631" i="4"/>
  <c r="AI1632" i="4"/>
  <c r="AI1633" i="4"/>
  <c r="AI1634" i="4"/>
  <c r="AI1635" i="4"/>
  <c r="AI1636" i="4"/>
  <c r="AI1637" i="4"/>
  <c r="AI1638" i="4"/>
  <c r="AI1639" i="4"/>
  <c r="AI1640" i="4"/>
  <c r="AI1641" i="4"/>
  <c r="AI1642" i="4"/>
  <c r="AI1643" i="4"/>
  <c r="AI1644" i="4"/>
  <c r="AI1645" i="4"/>
  <c r="AI1646" i="4"/>
  <c r="AI1647" i="4"/>
  <c r="AI1648" i="4"/>
  <c r="AI1649" i="4"/>
  <c r="AI1650" i="4"/>
  <c r="AI1651" i="4"/>
  <c r="AI1652" i="4"/>
  <c r="AI1653" i="4"/>
  <c r="AI1654" i="4"/>
  <c r="AI1655" i="4"/>
  <c r="AI1656" i="4"/>
  <c r="AI1657" i="4"/>
  <c r="AI1658" i="4"/>
  <c r="AI1659" i="4"/>
  <c r="AI1660" i="4"/>
  <c r="AI1661" i="4"/>
  <c r="AI1662" i="4"/>
  <c r="AI1663" i="4"/>
  <c r="AI1664" i="4"/>
  <c r="AI1665" i="4"/>
  <c r="AI1666" i="4"/>
  <c r="AI1667" i="4"/>
  <c r="AI1668" i="4"/>
  <c r="AI1669" i="4"/>
  <c r="AI1670" i="4"/>
  <c r="AI1671" i="4"/>
  <c r="AI1672" i="4"/>
  <c r="AI1673" i="4"/>
  <c r="AI1674" i="4"/>
  <c r="AI1675" i="4"/>
  <c r="AI1676" i="4"/>
  <c r="AI1677" i="4"/>
  <c r="AI1678" i="4"/>
  <c r="AI1679" i="4"/>
  <c r="AI1680" i="4"/>
  <c r="AI1681" i="4"/>
  <c r="AI1682" i="4"/>
  <c r="AI1683" i="4"/>
  <c r="AI1684" i="4"/>
  <c r="AI1685" i="4"/>
  <c r="AI1686" i="4"/>
  <c r="AI1687" i="4"/>
  <c r="AI1688" i="4"/>
  <c r="AI1689" i="4"/>
  <c r="AI1690" i="4"/>
  <c r="AI1691" i="4"/>
  <c r="AI1692" i="4"/>
  <c r="AI1693" i="4"/>
  <c r="AI1694" i="4"/>
  <c r="AI1695" i="4"/>
  <c r="AI1696" i="4"/>
  <c r="AI1697" i="4"/>
  <c r="AI1698" i="4"/>
  <c r="AI1699" i="4"/>
  <c r="AI1700" i="4"/>
  <c r="AI1701" i="4"/>
  <c r="AI1702" i="4"/>
  <c r="AI1703" i="4"/>
  <c r="AI1704" i="4"/>
  <c r="AI1705" i="4"/>
  <c r="AI1706" i="4"/>
  <c r="AI1707" i="4"/>
  <c r="AI1708" i="4"/>
  <c r="AI1709" i="4"/>
  <c r="AI1710" i="4"/>
  <c r="AI1711" i="4"/>
  <c r="AI1712" i="4"/>
  <c r="AI1713" i="4"/>
  <c r="AI1714" i="4"/>
  <c r="AI1715" i="4"/>
  <c r="AI1716" i="4"/>
  <c r="AH2" i="4"/>
  <c r="AH3" i="4"/>
  <c r="AH4" i="4"/>
  <c r="AH5" i="4"/>
  <c r="AH6" i="4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297" i="4"/>
  <c r="AH298" i="4"/>
  <c r="AH299" i="4"/>
  <c r="AH300" i="4"/>
  <c r="AH301" i="4"/>
  <c r="AH302" i="4"/>
  <c r="AH303" i="4"/>
  <c r="AH304" i="4"/>
  <c r="AH305" i="4"/>
  <c r="AH306" i="4"/>
  <c r="AH307" i="4"/>
  <c r="AH308" i="4"/>
  <c r="AH309" i="4"/>
  <c r="AH310" i="4"/>
  <c r="AH311" i="4"/>
  <c r="AH312" i="4"/>
  <c r="AH313" i="4"/>
  <c r="AH314" i="4"/>
  <c r="AH315" i="4"/>
  <c r="AH316" i="4"/>
  <c r="AH317" i="4"/>
  <c r="AH318" i="4"/>
  <c r="AH319" i="4"/>
  <c r="AH320" i="4"/>
  <c r="AH321" i="4"/>
  <c r="AH322" i="4"/>
  <c r="AH323" i="4"/>
  <c r="AH324" i="4"/>
  <c r="AH325" i="4"/>
  <c r="AH326" i="4"/>
  <c r="AH327" i="4"/>
  <c r="AH328" i="4"/>
  <c r="AH329" i="4"/>
  <c r="AH330" i="4"/>
  <c r="AH331" i="4"/>
  <c r="AH332" i="4"/>
  <c r="AH333" i="4"/>
  <c r="AH334" i="4"/>
  <c r="AH335" i="4"/>
  <c r="AH336" i="4"/>
  <c r="AH337" i="4"/>
  <c r="AH338" i="4"/>
  <c r="AH339" i="4"/>
  <c r="AH340" i="4"/>
  <c r="AH341" i="4"/>
  <c r="AH342" i="4"/>
  <c r="AH343" i="4"/>
  <c r="AH344" i="4"/>
  <c r="AH345" i="4"/>
  <c r="AH346" i="4"/>
  <c r="AH347" i="4"/>
  <c r="AH348" i="4"/>
  <c r="AH349" i="4"/>
  <c r="AH350" i="4"/>
  <c r="AH351" i="4"/>
  <c r="AH352" i="4"/>
  <c r="AH353" i="4"/>
  <c r="AH354" i="4"/>
  <c r="AH355" i="4"/>
  <c r="AH356" i="4"/>
  <c r="AH357" i="4"/>
  <c r="AH358" i="4"/>
  <c r="AH359" i="4"/>
  <c r="AH360" i="4"/>
  <c r="AH361" i="4"/>
  <c r="AH362" i="4"/>
  <c r="AH363" i="4"/>
  <c r="AH364" i="4"/>
  <c r="AH365" i="4"/>
  <c r="AH366" i="4"/>
  <c r="AH367" i="4"/>
  <c r="AH368" i="4"/>
  <c r="AH369" i="4"/>
  <c r="AH370" i="4"/>
  <c r="AH371" i="4"/>
  <c r="AH372" i="4"/>
  <c r="AH373" i="4"/>
  <c r="AH374" i="4"/>
  <c r="AH375" i="4"/>
  <c r="AH376" i="4"/>
  <c r="AH377" i="4"/>
  <c r="AH378" i="4"/>
  <c r="AH379" i="4"/>
  <c r="AH380" i="4"/>
  <c r="AH381" i="4"/>
  <c r="AH382" i="4"/>
  <c r="AH383" i="4"/>
  <c r="AH384" i="4"/>
  <c r="AH385" i="4"/>
  <c r="AH386" i="4"/>
  <c r="AH387" i="4"/>
  <c r="AH388" i="4"/>
  <c r="AH389" i="4"/>
  <c r="AH390" i="4"/>
  <c r="AH391" i="4"/>
  <c r="AH392" i="4"/>
  <c r="AH393" i="4"/>
  <c r="AH394" i="4"/>
  <c r="AH395" i="4"/>
  <c r="AH396" i="4"/>
  <c r="AH397" i="4"/>
  <c r="AH398" i="4"/>
  <c r="AH399" i="4"/>
  <c r="AH400" i="4"/>
  <c r="AH401" i="4"/>
  <c r="AH402" i="4"/>
  <c r="AH403" i="4"/>
  <c r="AH404" i="4"/>
  <c r="AH405" i="4"/>
  <c r="AH406" i="4"/>
  <c r="AH407" i="4"/>
  <c r="AH408" i="4"/>
  <c r="AH409" i="4"/>
  <c r="AH410" i="4"/>
  <c r="AH411" i="4"/>
  <c r="AH412" i="4"/>
  <c r="AH413" i="4"/>
  <c r="AH414" i="4"/>
  <c r="AH415" i="4"/>
  <c r="AH416" i="4"/>
  <c r="AH417" i="4"/>
  <c r="AH418" i="4"/>
  <c r="AH419" i="4"/>
  <c r="AH420" i="4"/>
  <c r="AH421" i="4"/>
  <c r="AH422" i="4"/>
  <c r="AH423" i="4"/>
  <c r="AH424" i="4"/>
  <c r="AH425" i="4"/>
  <c r="AH426" i="4"/>
  <c r="AH427" i="4"/>
  <c r="AH428" i="4"/>
  <c r="AH429" i="4"/>
  <c r="AH430" i="4"/>
  <c r="AH431" i="4"/>
  <c r="AH432" i="4"/>
  <c r="AH433" i="4"/>
  <c r="AH434" i="4"/>
  <c r="AH435" i="4"/>
  <c r="AH436" i="4"/>
  <c r="AH437" i="4"/>
  <c r="AH438" i="4"/>
  <c r="AH439" i="4"/>
  <c r="AH440" i="4"/>
  <c r="AH441" i="4"/>
  <c r="AH442" i="4"/>
  <c r="AH443" i="4"/>
  <c r="AH444" i="4"/>
  <c r="AH445" i="4"/>
  <c r="AH446" i="4"/>
  <c r="AH447" i="4"/>
  <c r="AH448" i="4"/>
  <c r="AH449" i="4"/>
  <c r="AH450" i="4"/>
  <c r="AH451" i="4"/>
  <c r="AH452" i="4"/>
  <c r="AH453" i="4"/>
  <c r="AH454" i="4"/>
  <c r="AH455" i="4"/>
  <c r="AH456" i="4"/>
  <c r="AH457" i="4"/>
  <c r="AH458" i="4"/>
  <c r="AH459" i="4"/>
  <c r="AH460" i="4"/>
  <c r="AH461" i="4"/>
  <c r="AH462" i="4"/>
  <c r="AH463" i="4"/>
  <c r="AH464" i="4"/>
  <c r="AH465" i="4"/>
  <c r="AH466" i="4"/>
  <c r="AH467" i="4"/>
  <c r="AH468" i="4"/>
  <c r="AH469" i="4"/>
  <c r="AH470" i="4"/>
  <c r="AH471" i="4"/>
  <c r="AH472" i="4"/>
  <c r="AH473" i="4"/>
  <c r="AH474" i="4"/>
  <c r="AH475" i="4"/>
  <c r="AH476" i="4"/>
  <c r="AH477" i="4"/>
  <c r="AH478" i="4"/>
  <c r="AH479" i="4"/>
  <c r="AH480" i="4"/>
  <c r="AH481" i="4"/>
  <c r="AH482" i="4"/>
  <c r="AH483" i="4"/>
  <c r="AH484" i="4"/>
  <c r="AH485" i="4"/>
  <c r="AH486" i="4"/>
  <c r="AH487" i="4"/>
  <c r="AH488" i="4"/>
  <c r="AH489" i="4"/>
  <c r="AH490" i="4"/>
  <c r="AH491" i="4"/>
  <c r="AH492" i="4"/>
  <c r="AH493" i="4"/>
  <c r="AH494" i="4"/>
  <c r="AH495" i="4"/>
  <c r="AH496" i="4"/>
  <c r="AH497" i="4"/>
  <c r="AH498" i="4"/>
  <c r="AH499" i="4"/>
  <c r="AH500" i="4"/>
  <c r="AH501" i="4"/>
  <c r="AH502" i="4"/>
  <c r="AH503" i="4"/>
  <c r="AH504" i="4"/>
  <c r="AH505" i="4"/>
  <c r="AH506" i="4"/>
  <c r="AH507" i="4"/>
  <c r="AH508" i="4"/>
  <c r="AH509" i="4"/>
  <c r="AH510" i="4"/>
  <c r="AH511" i="4"/>
  <c r="AH512" i="4"/>
  <c r="AH513" i="4"/>
  <c r="AH514" i="4"/>
  <c r="AH515" i="4"/>
  <c r="AH516" i="4"/>
  <c r="AH517" i="4"/>
  <c r="AH518" i="4"/>
  <c r="AH519" i="4"/>
  <c r="AH520" i="4"/>
  <c r="AH521" i="4"/>
  <c r="AH522" i="4"/>
  <c r="AH523" i="4"/>
  <c r="AH524" i="4"/>
  <c r="AH525" i="4"/>
  <c r="AH526" i="4"/>
  <c r="AH527" i="4"/>
  <c r="AH528" i="4"/>
  <c r="AH529" i="4"/>
  <c r="AH530" i="4"/>
  <c r="AH531" i="4"/>
  <c r="AH532" i="4"/>
  <c r="AH533" i="4"/>
  <c r="AH534" i="4"/>
  <c r="AH535" i="4"/>
  <c r="AH536" i="4"/>
  <c r="AH537" i="4"/>
  <c r="AH538" i="4"/>
  <c r="AH539" i="4"/>
  <c r="AH540" i="4"/>
  <c r="AH541" i="4"/>
  <c r="AH542" i="4"/>
  <c r="AH543" i="4"/>
  <c r="AH544" i="4"/>
  <c r="AH545" i="4"/>
  <c r="AH546" i="4"/>
  <c r="AH547" i="4"/>
  <c r="AH548" i="4"/>
  <c r="AH549" i="4"/>
  <c r="AH550" i="4"/>
  <c r="AH551" i="4"/>
  <c r="AH552" i="4"/>
  <c r="AH553" i="4"/>
  <c r="AH554" i="4"/>
  <c r="AH555" i="4"/>
  <c r="AH556" i="4"/>
  <c r="AH557" i="4"/>
  <c r="AH558" i="4"/>
  <c r="AH559" i="4"/>
  <c r="AH560" i="4"/>
  <c r="AH561" i="4"/>
  <c r="AH562" i="4"/>
  <c r="AH563" i="4"/>
  <c r="AH564" i="4"/>
  <c r="AH565" i="4"/>
  <c r="AH566" i="4"/>
  <c r="AH567" i="4"/>
  <c r="AH568" i="4"/>
  <c r="AH569" i="4"/>
  <c r="AH570" i="4"/>
  <c r="AH571" i="4"/>
  <c r="AH572" i="4"/>
  <c r="AH573" i="4"/>
  <c r="AH574" i="4"/>
  <c r="AH575" i="4"/>
  <c r="AH576" i="4"/>
  <c r="AH577" i="4"/>
  <c r="AH578" i="4"/>
  <c r="AH579" i="4"/>
  <c r="AH580" i="4"/>
  <c r="AH581" i="4"/>
  <c r="AH582" i="4"/>
  <c r="AH583" i="4"/>
  <c r="AH584" i="4"/>
  <c r="AH585" i="4"/>
  <c r="AH586" i="4"/>
  <c r="AH587" i="4"/>
  <c r="AH588" i="4"/>
  <c r="AH589" i="4"/>
  <c r="AH590" i="4"/>
  <c r="AH591" i="4"/>
  <c r="AH592" i="4"/>
  <c r="AH593" i="4"/>
  <c r="AH594" i="4"/>
  <c r="AH595" i="4"/>
  <c r="AH596" i="4"/>
  <c r="AH597" i="4"/>
  <c r="AH598" i="4"/>
  <c r="AH599" i="4"/>
  <c r="AH600" i="4"/>
  <c r="AH601" i="4"/>
  <c r="AH602" i="4"/>
  <c r="AH603" i="4"/>
  <c r="AH604" i="4"/>
  <c r="AH605" i="4"/>
  <c r="AH606" i="4"/>
  <c r="AH607" i="4"/>
  <c r="AH608" i="4"/>
  <c r="AH609" i="4"/>
  <c r="AH610" i="4"/>
  <c r="AH611" i="4"/>
  <c r="AH612" i="4"/>
  <c r="AH613" i="4"/>
  <c r="AH614" i="4"/>
  <c r="AH615" i="4"/>
  <c r="AH616" i="4"/>
  <c r="AH617" i="4"/>
  <c r="AH618" i="4"/>
  <c r="AH619" i="4"/>
  <c r="AH620" i="4"/>
  <c r="AH621" i="4"/>
  <c r="AH622" i="4"/>
  <c r="AH623" i="4"/>
  <c r="AH624" i="4"/>
  <c r="AH625" i="4"/>
  <c r="AH626" i="4"/>
  <c r="AH627" i="4"/>
  <c r="AH628" i="4"/>
  <c r="AH629" i="4"/>
  <c r="AH630" i="4"/>
  <c r="AH631" i="4"/>
  <c r="AH632" i="4"/>
  <c r="AH633" i="4"/>
  <c r="AH634" i="4"/>
  <c r="AH635" i="4"/>
  <c r="AH636" i="4"/>
  <c r="AH637" i="4"/>
  <c r="AH638" i="4"/>
  <c r="AH639" i="4"/>
  <c r="AH640" i="4"/>
  <c r="AH641" i="4"/>
  <c r="AH642" i="4"/>
  <c r="AH643" i="4"/>
  <c r="AH644" i="4"/>
  <c r="AH645" i="4"/>
  <c r="AH646" i="4"/>
  <c r="AH647" i="4"/>
  <c r="AH648" i="4"/>
  <c r="AH649" i="4"/>
  <c r="AH650" i="4"/>
  <c r="AH651" i="4"/>
  <c r="AH652" i="4"/>
  <c r="AH653" i="4"/>
  <c r="AH654" i="4"/>
  <c r="AH655" i="4"/>
  <c r="AH656" i="4"/>
  <c r="AH657" i="4"/>
  <c r="AH658" i="4"/>
  <c r="AH659" i="4"/>
  <c r="AH660" i="4"/>
  <c r="AH661" i="4"/>
  <c r="AH662" i="4"/>
  <c r="AH663" i="4"/>
  <c r="AH664" i="4"/>
  <c r="AH665" i="4"/>
  <c r="AH666" i="4"/>
  <c r="AH667" i="4"/>
  <c r="AH668" i="4"/>
  <c r="AH669" i="4"/>
  <c r="AH670" i="4"/>
  <c r="AH671" i="4"/>
  <c r="AH672" i="4"/>
  <c r="AH673" i="4"/>
  <c r="AH674" i="4"/>
  <c r="AH675" i="4"/>
  <c r="AH676" i="4"/>
  <c r="AH677" i="4"/>
  <c r="AH678" i="4"/>
  <c r="AH679" i="4"/>
  <c r="AH680" i="4"/>
  <c r="AH681" i="4"/>
  <c r="AH682" i="4"/>
  <c r="AH683" i="4"/>
  <c r="AH684" i="4"/>
  <c r="AH685" i="4"/>
  <c r="AH686" i="4"/>
  <c r="AH687" i="4"/>
  <c r="AH688" i="4"/>
  <c r="AH689" i="4"/>
  <c r="AH690" i="4"/>
  <c r="AH691" i="4"/>
  <c r="AH692" i="4"/>
  <c r="AH693" i="4"/>
  <c r="AH694" i="4"/>
  <c r="AH695" i="4"/>
  <c r="AH696" i="4"/>
  <c r="AH697" i="4"/>
  <c r="AH698" i="4"/>
  <c r="AH699" i="4"/>
  <c r="AH700" i="4"/>
  <c r="AH701" i="4"/>
  <c r="AH702" i="4"/>
  <c r="AH703" i="4"/>
  <c r="AH704" i="4"/>
  <c r="AH705" i="4"/>
  <c r="AH706" i="4"/>
  <c r="AH707" i="4"/>
  <c r="AH708" i="4"/>
  <c r="AH709" i="4"/>
  <c r="AH710" i="4"/>
  <c r="AH711" i="4"/>
  <c r="AH712" i="4"/>
  <c r="AH713" i="4"/>
  <c r="AH714" i="4"/>
  <c r="AH715" i="4"/>
  <c r="AH716" i="4"/>
  <c r="AH717" i="4"/>
  <c r="AH718" i="4"/>
  <c r="AH719" i="4"/>
  <c r="AH720" i="4"/>
  <c r="AH721" i="4"/>
  <c r="AH722" i="4"/>
  <c r="AH723" i="4"/>
  <c r="AH724" i="4"/>
  <c r="AH725" i="4"/>
  <c r="AH726" i="4"/>
  <c r="AH727" i="4"/>
  <c r="AH728" i="4"/>
  <c r="AH729" i="4"/>
  <c r="AH730" i="4"/>
  <c r="AH731" i="4"/>
  <c r="AH732" i="4"/>
  <c r="AH733" i="4"/>
  <c r="AH734" i="4"/>
  <c r="AH735" i="4"/>
  <c r="AH736" i="4"/>
  <c r="AH737" i="4"/>
  <c r="AH738" i="4"/>
  <c r="AH739" i="4"/>
  <c r="AH740" i="4"/>
  <c r="AH741" i="4"/>
  <c r="AH742" i="4"/>
  <c r="AH743" i="4"/>
  <c r="AH744" i="4"/>
  <c r="AH745" i="4"/>
  <c r="AH746" i="4"/>
  <c r="AH747" i="4"/>
  <c r="AH748" i="4"/>
  <c r="AH749" i="4"/>
  <c r="AH750" i="4"/>
  <c r="AH751" i="4"/>
  <c r="AH752" i="4"/>
  <c r="AH753" i="4"/>
  <c r="AH754" i="4"/>
  <c r="AH755" i="4"/>
  <c r="AH756" i="4"/>
  <c r="AH757" i="4"/>
  <c r="AH758" i="4"/>
  <c r="AH759" i="4"/>
  <c r="AH760" i="4"/>
  <c r="AH761" i="4"/>
  <c r="AH762" i="4"/>
  <c r="AH763" i="4"/>
  <c r="AH764" i="4"/>
  <c r="AH765" i="4"/>
  <c r="AH766" i="4"/>
  <c r="AH767" i="4"/>
  <c r="AH768" i="4"/>
  <c r="AH769" i="4"/>
  <c r="AH770" i="4"/>
  <c r="AH771" i="4"/>
  <c r="AH772" i="4"/>
  <c r="AH773" i="4"/>
  <c r="AH774" i="4"/>
  <c r="AH775" i="4"/>
  <c r="AH776" i="4"/>
  <c r="AH777" i="4"/>
  <c r="AH778" i="4"/>
  <c r="AH779" i="4"/>
  <c r="AH780" i="4"/>
  <c r="AH781" i="4"/>
  <c r="AH782" i="4"/>
  <c r="AH783" i="4"/>
  <c r="AH784" i="4"/>
  <c r="AH785" i="4"/>
  <c r="AH786" i="4"/>
  <c r="AH787" i="4"/>
  <c r="AH788" i="4"/>
  <c r="AH789" i="4"/>
  <c r="AH790" i="4"/>
  <c r="AH791" i="4"/>
  <c r="AH792" i="4"/>
  <c r="AH793" i="4"/>
  <c r="AH794" i="4"/>
  <c r="AH795" i="4"/>
  <c r="AH796" i="4"/>
  <c r="AH797" i="4"/>
  <c r="AH798" i="4"/>
  <c r="AH799" i="4"/>
  <c r="AH800" i="4"/>
  <c r="AH801" i="4"/>
  <c r="AH802" i="4"/>
  <c r="AH803" i="4"/>
  <c r="AH804" i="4"/>
  <c r="AH805" i="4"/>
  <c r="AH806" i="4"/>
  <c r="AH807" i="4"/>
  <c r="AH808" i="4"/>
  <c r="AH809" i="4"/>
  <c r="AH810" i="4"/>
  <c r="AH811" i="4"/>
  <c r="AH812" i="4"/>
  <c r="AH813" i="4"/>
  <c r="AH814" i="4"/>
  <c r="AH815" i="4"/>
  <c r="AH816" i="4"/>
  <c r="AH817" i="4"/>
  <c r="AH818" i="4"/>
  <c r="AH819" i="4"/>
  <c r="AH820" i="4"/>
  <c r="AH821" i="4"/>
  <c r="AH822" i="4"/>
  <c r="AH823" i="4"/>
  <c r="AH824" i="4"/>
  <c r="AH825" i="4"/>
  <c r="AH826" i="4"/>
  <c r="AH827" i="4"/>
  <c r="AH828" i="4"/>
  <c r="AH829" i="4"/>
  <c r="AH830" i="4"/>
  <c r="AH831" i="4"/>
  <c r="AH832" i="4"/>
  <c r="AH833" i="4"/>
  <c r="AH834" i="4"/>
  <c r="AH835" i="4"/>
  <c r="AH836" i="4"/>
  <c r="AH837" i="4"/>
  <c r="AH838" i="4"/>
  <c r="AH839" i="4"/>
  <c r="AH840" i="4"/>
  <c r="AH841" i="4"/>
  <c r="AH842" i="4"/>
  <c r="AH843" i="4"/>
  <c r="AH844" i="4"/>
  <c r="AH845" i="4"/>
  <c r="AH846" i="4"/>
  <c r="AH847" i="4"/>
  <c r="AH848" i="4"/>
  <c r="AH849" i="4"/>
  <c r="AH850" i="4"/>
  <c r="AH851" i="4"/>
  <c r="AH852" i="4"/>
  <c r="AH853" i="4"/>
  <c r="AH854" i="4"/>
  <c r="AH855" i="4"/>
  <c r="AH856" i="4"/>
  <c r="AH857" i="4"/>
  <c r="AH858" i="4"/>
  <c r="AH859" i="4"/>
  <c r="AH860" i="4"/>
  <c r="AH861" i="4"/>
  <c r="AH862" i="4"/>
  <c r="AH863" i="4"/>
  <c r="AH864" i="4"/>
  <c r="AH865" i="4"/>
  <c r="AH866" i="4"/>
  <c r="AH867" i="4"/>
  <c r="AH868" i="4"/>
  <c r="AH869" i="4"/>
  <c r="AH870" i="4"/>
  <c r="AH871" i="4"/>
  <c r="AH872" i="4"/>
  <c r="AH873" i="4"/>
  <c r="AH874" i="4"/>
  <c r="AH875" i="4"/>
  <c r="AH876" i="4"/>
  <c r="AH877" i="4"/>
  <c r="AH878" i="4"/>
  <c r="AH879" i="4"/>
  <c r="AH880" i="4"/>
  <c r="AH881" i="4"/>
  <c r="AH882" i="4"/>
  <c r="AH883" i="4"/>
  <c r="AH884" i="4"/>
  <c r="AH885" i="4"/>
  <c r="AH886" i="4"/>
  <c r="AH887" i="4"/>
  <c r="AH888" i="4"/>
  <c r="AH889" i="4"/>
  <c r="AH890" i="4"/>
  <c r="AH891" i="4"/>
  <c r="AH892" i="4"/>
  <c r="AH893" i="4"/>
  <c r="AH894" i="4"/>
  <c r="AH895" i="4"/>
  <c r="AH896" i="4"/>
  <c r="AH897" i="4"/>
  <c r="AH898" i="4"/>
  <c r="AH899" i="4"/>
  <c r="AH900" i="4"/>
  <c r="AH901" i="4"/>
  <c r="AH902" i="4"/>
  <c r="AH903" i="4"/>
  <c r="AH904" i="4"/>
  <c r="AH905" i="4"/>
  <c r="AH906" i="4"/>
  <c r="AH907" i="4"/>
  <c r="AH908" i="4"/>
  <c r="AH909" i="4"/>
  <c r="AH910" i="4"/>
  <c r="AH911" i="4"/>
  <c r="AH912" i="4"/>
  <c r="AH913" i="4"/>
  <c r="AH914" i="4"/>
  <c r="AH915" i="4"/>
  <c r="AH916" i="4"/>
  <c r="AH917" i="4"/>
  <c r="AH918" i="4"/>
  <c r="AH919" i="4"/>
  <c r="AH920" i="4"/>
  <c r="AH921" i="4"/>
  <c r="AH922" i="4"/>
  <c r="AH923" i="4"/>
  <c r="AH924" i="4"/>
  <c r="AH925" i="4"/>
  <c r="AH926" i="4"/>
  <c r="AH927" i="4"/>
  <c r="AH928" i="4"/>
  <c r="AH929" i="4"/>
  <c r="AH930" i="4"/>
  <c r="AH931" i="4"/>
  <c r="AH932" i="4"/>
  <c r="AH933" i="4"/>
  <c r="AH934" i="4"/>
  <c r="AH935" i="4"/>
  <c r="AH936" i="4"/>
  <c r="AH937" i="4"/>
  <c r="AH938" i="4"/>
  <c r="AH939" i="4"/>
  <c r="AH940" i="4"/>
  <c r="AH941" i="4"/>
  <c r="AH942" i="4"/>
  <c r="AH943" i="4"/>
  <c r="AH944" i="4"/>
  <c r="AH945" i="4"/>
  <c r="AH946" i="4"/>
  <c r="AH947" i="4"/>
  <c r="AH948" i="4"/>
  <c r="AH949" i="4"/>
  <c r="AH950" i="4"/>
  <c r="AH951" i="4"/>
  <c r="AH952" i="4"/>
  <c r="AH953" i="4"/>
  <c r="AH954" i="4"/>
  <c r="AH955" i="4"/>
  <c r="AH956" i="4"/>
  <c r="AH957" i="4"/>
  <c r="AH958" i="4"/>
  <c r="AH959" i="4"/>
  <c r="AH960" i="4"/>
  <c r="AH961" i="4"/>
  <c r="AH962" i="4"/>
  <c r="AH963" i="4"/>
  <c r="AH964" i="4"/>
  <c r="AH965" i="4"/>
  <c r="AH966" i="4"/>
  <c r="AH967" i="4"/>
  <c r="AH968" i="4"/>
  <c r="AH969" i="4"/>
  <c r="AH970" i="4"/>
  <c r="AH971" i="4"/>
  <c r="AH972" i="4"/>
  <c r="AH973" i="4"/>
  <c r="AH974" i="4"/>
  <c r="AH975" i="4"/>
  <c r="AH976" i="4"/>
  <c r="AH977" i="4"/>
  <c r="AH978" i="4"/>
  <c r="AH979" i="4"/>
  <c r="AH980" i="4"/>
  <c r="AH981" i="4"/>
  <c r="AH982" i="4"/>
  <c r="AH983" i="4"/>
  <c r="AH984" i="4"/>
  <c r="AH985" i="4"/>
  <c r="AH986" i="4"/>
  <c r="AH987" i="4"/>
  <c r="AH988" i="4"/>
  <c r="AH989" i="4"/>
  <c r="AH990" i="4"/>
  <c r="AH991" i="4"/>
  <c r="AH992" i="4"/>
  <c r="AH993" i="4"/>
  <c r="AH994" i="4"/>
  <c r="AH995" i="4"/>
  <c r="AH996" i="4"/>
  <c r="AH997" i="4"/>
  <c r="AH998" i="4"/>
  <c r="AH999" i="4"/>
  <c r="AH1000" i="4"/>
  <c r="AH1001" i="4"/>
  <c r="AH1002" i="4"/>
  <c r="AH1003" i="4"/>
  <c r="AH1004" i="4"/>
  <c r="AH1005" i="4"/>
  <c r="AH1006" i="4"/>
  <c r="AH1007" i="4"/>
  <c r="AH1008" i="4"/>
  <c r="AH1009" i="4"/>
  <c r="AH1010" i="4"/>
  <c r="AH1011" i="4"/>
  <c r="AH1012" i="4"/>
  <c r="AH1013" i="4"/>
  <c r="AH1014" i="4"/>
  <c r="AH1015" i="4"/>
  <c r="AH1016" i="4"/>
  <c r="AH1017" i="4"/>
  <c r="AH1018" i="4"/>
  <c r="AH1019" i="4"/>
  <c r="AH1020" i="4"/>
  <c r="AH1021" i="4"/>
  <c r="AH1022" i="4"/>
  <c r="AH1023" i="4"/>
  <c r="AH1024" i="4"/>
  <c r="AH1025" i="4"/>
  <c r="AH1026" i="4"/>
  <c r="AH1027" i="4"/>
  <c r="AH1028" i="4"/>
  <c r="AH1029" i="4"/>
  <c r="AH1030" i="4"/>
  <c r="AH1031" i="4"/>
  <c r="AH1032" i="4"/>
  <c r="AH1033" i="4"/>
  <c r="AH1034" i="4"/>
  <c r="AH1035" i="4"/>
  <c r="AH1036" i="4"/>
  <c r="AH1037" i="4"/>
  <c r="AH1038" i="4"/>
  <c r="AH1039" i="4"/>
  <c r="AH1040" i="4"/>
  <c r="AH1041" i="4"/>
  <c r="AH1042" i="4"/>
  <c r="AH1043" i="4"/>
  <c r="AH1044" i="4"/>
  <c r="AH1045" i="4"/>
  <c r="AH1046" i="4"/>
  <c r="AH1047" i="4"/>
  <c r="AH1048" i="4"/>
  <c r="AH1049" i="4"/>
  <c r="AH1050" i="4"/>
  <c r="AH1051" i="4"/>
  <c r="AH1052" i="4"/>
  <c r="AH1053" i="4"/>
  <c r="AH1054" i="4"/>
  <c r="AH1055" i="4"/>
  <c r="AH1056" i="4"/>
  <c r="AH1057" i="4"/>
  <c r="AH1058" i="4"/>
  <c r="AH1059" i="4"/>
  <c r="AH1060" i="4"/>
  <c r="AH1061" i="4"/>
  <c r="AH1062" i="4"/>
  <c r="AH1063" i="4"/>
  <c r="AH1064" i="4"/>
  <c r="AH1065" i="4"/>
  <c r="AH1066" i="4"/>
  <c r="AH1067" i="4"/>
  <c r="AH1068" i="4"/>
  <c r="AH1069" i="4"/>
  <c r="AH1070" i="4"/>
  <c r="AH1071" i="4"/>
  <c r="AH1072" i="4"/>
  <c r="AH1073" i="4"/>
  <c r="AH1074" i="4"/>
  <c r="AH1075" i="4"/>
  <c r="AH1076" i="4"/>
  <c r="AH1077" i="4"/>
  <c r="AH1078" i="4"/>
  <c r="AH1079" i="4"/>
  <c r="AH1080" i="4"/>
  <c r="AH1081" i="4"/>
  <c r="AH1082" i="4"/>
  <c r="AH1083" i="4"/>
  <c r="AH1084" i="4"/>
  <c r="AH1085" i="4"/>
  <c r="AH1086" i="4"/>
  <c r="AH1087" i="4"/>
  <c r="AH1088" i="4"/>
  <c r="AH1089" i="4"/>
  <c r="AH1090" i="4"/>
  <c r="AH1091" i="4"/>
  <c r="AH1092" i="4"/>
  <c r="AH1093" i="4"/>
  <c r="AH1094" i="4"/>
  <c r="AH1095" i="4"/>
  <c r="AH1096" i="4"/>
  <c r="AH1097" i="4"/>
  <c r="AH1098" i="4"/>
  <c r="AH1099" i="4"/>
  <c r="AH1100" i="4"/>
  <c r="AH1101" i="4"/>
  <c r="AH1102" i="4"/>
  <c r="AH1103" i="4"/>
  <c r="AH1104" i="4"/>
  <c r="AH1105" i="4"/>
  <c r="AH1106" i="4"/>
  <c r="AH1107" i="4"/>
  <c r="AH1108" i="4"/>
  <c r="AH1109" i="4"/>
  <c r="AH1110" i="4"/>
  <c r="AH1111" i="4"/>
  <c r="AH1112" i="4"/>
  <c r="AH1113" i="4"/>
  <c r="AH1114" i="4"/>
  <c r="AH1115" i="4"/>
  <c r="AH1116" i="4"/>
  <c r="AH1117" i="4"/>
  <c r="AH1118" i="4"/>
  <c r="AH1119" i="4"/>
  <c r="AH1120" i="4"/>
  <c r="AH1121" i="4"/>
  <c r="AH1122" i="4"/>
  <c r="AH1123" i="4"/>
  <c r="AH1124" i="4"/>
  <c r="AH1125" i="4"/>
  <c r="AH1126" i="4"/>
  <c r="AH1127" i="4"/>
  <c r="AH1128" i="4"/>
  <c r="AH1129" i="4"/>
  <c r="AH1130" i="4"/>
  <c r="AH1131" i="4"/>
  <c r="AH1132" i="4"/>
  <c r="AH1133" i="4"/>
  <c r="AH1134" i="4"/>
  <c r="AH1135" i="4"/>
  <c r="AH1136" i="4"/>
  <c r="AH1137" i="4"/>
  <c r="AH1138" i="4"/>
  <c r="AH1139" i="4"/>
  <c r="AH1140" i="4"/>
  <c r="AH1141" i="4"/>
  <c r="AH1142" i="4"/>
  <c r="AH1143" i="4"/>
  <c r="AH1144" i="4"/>
  <c r="AH1145" i="4"/>
  <c r="AH1146" i="4"/>
  <c r="AH1147" i="4"/>
  <c r="AH1148" i="4"/>
  <c r="AH1149" i="4"/>
  <c r="AH1150" i="4"/>
  <c r="AH1151" i="4"/>
  <c r="AH1152" i="4"/>
  <c r="AH1153" i="4"/>
  <c r="AH1154" i="4"/>
  <c r="AH1155" i="4"/>
  <c r="AH1156" i="4"/>
  <c r="AH1157" i="4"/>
  <c r="AH1158" i="4"/>
  <c r="AH1159" i="4"/>
  <c r="AH1160" i="4"/>
  <c r="AH1161" i="4"/>
  <c r="AH1162" i="4"/>
  <c r="AH1163" i="4"/>
  <c r="AH1164" i="4"/>
  <c r="AH1165" i="4"/>
  <c r="AH1166" i="4"/>
  <c r="AH1167" i="4"/>
  <c r="AH1168" i="4"/>
  <c r="AH1169" i="4"/>
  <c r="AH1170" i="4"/>
  <c r="AH1171" i="4"/>
  <c r="AH1172" i="4"/>
  <c r="AH1173" i="4"/>
  <c r="AH1174" i="4"/>
  <c r="AH1175" i="4"/>
  <c r="AH1176" i="4"/>
  <c r="AH1177" i="4"/>
  <c r="AH1178" i="4"/>
  <c r="AH1179" i="4"/>
  <c r="AH1180" i="4"/>
  <c r="AH1181" i="4"/>
  <c r="AH1182" i="4"/>
  <c r="AH1183" i="4"/>
  <c r="AH1184" i="4"/>
  <c r="AH1185" i="4"/>
  <c r="AH1186" i="4"/>
  <c r="AH1187" i="4"/>
  <c r="AH1188" i="4"/>
  <c r="AH1189" i="4"/>
  <c r="AH1190" i="4"/>
  <c r="AH1191" i="4"/>
  <c r="AH1192" i="4"/>
  <c r="AH1193" i="4"/>
  <c r="AH1194" i="4"/>
  <c r="AH1195" i="4"/>
  <c r="AH1196" i="4"/>
  <c r="AH1197" i="4"/>
  <c r="AH1198" i="4"/>
  <c r="AH1199" i="4"/>
  <c r="AH1200" i="4"/>
  <c r="AH1201" i="4"/>
  <c r="AH1202" i="4"/>
  <c r="AH1203" i="4"/>
  <c r="AH1204" i="4"/>
  <c r="AH1205" i="4"/>
  <c r="AH1206" i="4"/>
  <c r="AH1207" i="4"/>
  <c r="AH1208" i="4"/>
  <c r="AH1209" i="4"/>
  <c r="AH1210" i="4"/>
  <c r="AH1211" i="4"/>
  <c r="AH1212" i="4"/>
  <c r="AH1213" i="4"/>
  <c r="AH1214" i="4"/>
  <c r="AH1215" i="4"/>
  <c r="AH1216" i="4"/>
  <c r="AH1217" i="4"/>
  <c r="AH1218" i="4"/>
  <c r="AH1219" i="4"/>
  <c r="AH1220" i="4"/>
  <c r="AH1221" i="4"/>
  <c r="AH1222" i="4"/>
  <c r="AH1223" i="4"/>
  <c r="AH1224" i="4"/>
  <c r="AH1225" i="4"/>
  <c r="AH1226" i="4"/>
  <c r="AH1227" i="4"/>
  <c r="AH1228" i="4"/>
  <c r="AH1229" i="4"/>
  <c r="AH1230" i="4"/>
  <c r="AH1231" i="4"/>
  <c r="AH1232" i="4"/>
  <c r="AH1233" i="4"/>
  <c r="AH1234" i="4"/>
  <c r="AH1235" i="4"/>
  <c r="AH1236" i="4"/>
  <c r="AH1237" i="4"/>
  <c r="AH1238" i="4"/>
  <c r="AH1239" i="4"/>
  <c r="AH1240" i="4"/>
  <c r="AH1241" i="4"/>
  <c r="AH1242" i="4"/>
  <c r="AH1243" i="4"/>
  <c r="AH1244" i="4"/>
  <c r="AH1245" i="4"/>
  <c r="AH1246" i="4"/>
  <c r="AH1247" i="4"/>
  <c r="AH1248" i="4"/>
  <c r="AH1249" i="4"/>
  <c r="AH1250" i="4"/>
  <c r="AH1251" i="4"/>
  <c r="AH1252" i="4"/>
  <c r="AH1253" i="4"/>
  <c r="AH1254" i="4"/>
  <c r="AH1255" i="4"/>
  <c r="AH1256" i="4"/>
  <c r="AH1257" i="4"/>
  <c r="AH1258" i="4"/>
  <c r="AH1259" i="4"/>
  <c r="AH1260" i="4"/>
  <c r="AH1261" i="4"/>
  <c r="AH1262" i="4"/>
  <c r="AH1263" i="4"/>
  <c r="AH1264" i="4"/>
  <c r="AH1265" i="4"/>
  <c r="AH1266" i="4"/>
  <c r="AH1267" i="4"/>
  <c r="AH1268" i="4"/>
  <c r="AH1269" i="4"/>
  <c r="AH1270" i="4"/>
  <c r="AH1271" i="4"/>
  <c r="AH1272" i="4"/>
  <c r="AH1273" i="4"/>
  <c r="AH1274" i="4"/>
  <c r="AH1275" i="4"/>
  <c r="AH1276" i="4"/>
  <c r="AH1277" i="4"/>
  <c r="AH1278" i="4"/>
  <c r="AH1279" i="4"/>
  <c r="AH1280" i="4"/>
  <c r="AH1281" i="4"/>
  <c r="AH1282" i="4"/>
  <c r="AH1283" i="4"/>
  <c r="AH1284" i="4"/>
  <c r="AH1285" i="4"/>
  <c r="AH1286" i="4"/>
  <c r="AH1287" i="4"/>
  <c r="AH1288" i="4"/>
  <c r="AH1289" i="4"/>
  <c r="AH1290" i="4"/>
  <c r="AH1291" i="4"/>
  <c r="AH1292" i="4"/>
  <c r="AH1293" i="4"/>
  <c r="AH1294" i="4"/>
  <c r="AH1295" i="4"/>
  <c r="AH1296" i="4"/>
  <c r="AH1297" i="4"/>
  <c r="AH1298" i="4"/>
  <c r="AH1299" i="4"/>
  <c r="AH1300" i="4"/>
  <c r="AH1301" i="4"/>
  <c r="AH1302" i="4"/>
  <c r="AH1303" i="4"/>
  <c r="AH1304" i="4"/>
  <c r="AH1305" i="4"/>
  <c r="AH1306" i="4"/>
  <c r="AH1307" i="4"/>
  <c r="AH1308" i="4"/>
  <c r="AH1309" i="4"/>
  <c r="AH1310" i="4"/>
  <c r="AH1311" i="4"/>
  <c r="AH1312" i="4"/>
  <c r="AH1313" i="4"/>
  <c r="AH1314" i="4"/>
  <c r="AH1315" i="4"/>
  <c r="AH1316" i="4"/>
  <c r="AH1317" i="4"/>
  <c r="AH1318" i="4"/>
  <c r="AH1319" i="4"/>
  <c r="AH1320" i="4"/>
  <c r="AH1321" i="4"/>
  <c r="AH1322" i="4"/>
  <c r="AH1323" i="4"/>
  <c r="AH1324" i="4"/>
  <c r="AH1325" i="4"/>
  <c r="AH1326" i="4"/>
  <c r="AH1327" i="4"/>
  <c r="AH1328" i="4"/>
  <c r="AH1329" i="4"/>
  <c r="AH1330" i="4"/>
  <c r="AH1331" i="4"/>
  <c r="AH1332" i="4"/>
  <c r="AH1333" i="4"/>
  <c r="AH1334" i="4"/>
  <c r="AH1335" i="4"/>
  <c r="AH1336" i="4"/>
  <c r="AH1337" i="4"/>
  <c r="AH1338" i="4"/>
  <c r="AH1339" i="4"/>
  <c r="AH1340" i="4"/>
  <c r="AH1341" i="4"/>
  <c r="AH1342" i="4"/>
  <c r="AH1343" i="4"/>
  <c r="AH1344" i="4"/>
  <c r="AH1345" i="4"/>
  <c r="AH1346" i="4"/>
  <c r="AH1347" i="4"/>
  <c r="AH1348" i="4"/>
  <c r="AH1349" i="4"/>
  <c r="AH1350" i="4"/>
  <c r="AH1351" i="4"/>
  <c r="AH1352" i="4"/>
  <c r="AH1353" i="4"/>
  <c r="AH1354" i="4"/>
  <c r="AH1355" i="4"/>
  <c r="AH1356" i="4"/>
  <c r="AH1357" i="4"/>
  <c r="AH1358" i="4"/>
  <c r="AH1359" i="4"/>
  <c r="AH1360" i="4"/>
  <c r="AH1361" i="4"/>
  <c r="AH1362" i="4"/>
  <c r="AH1363" i="4"/>
  <c r="AH1364" i="4"/>
  <c r="AH1365" i="4"/>
  <c r="AH1366" i="4"/>
  <c r="AH1367" i="4"/>
  <c r="AH1368" i="4"/>
  <c r="AH1369" i="4"/>
  <c r="AH1370" i="4"/>
  <c r="AH1371" i="4"/>
  <c r="AH1372" i="4"/>
  <c r="AH1373" i="4"/>
  <c r="AH1374" i="4"/>
  <c r="AH1375" i="4"/>
  <c r="AH1376" i="4"/>
  <c r="AH1377" i="4"/>
  <c r="AH1378" i="4"/>
  <c r="AH1379" i="4"/>
  <c r="AH1380" i="4"/>
  <c r="AH1381" i="4"/>
  <c r="AH1382" i="4"/>
  <c r="AH1383" i="4"/>
  <c r="AH1384" i="4"/>
  <c r="AH1385" i="4"/>
  <c r="AH1386" i="4"/>
  <c r="AH1387" i="4"/>
  <c r="AH1388" i="4"/>
  <c r="AH1389" i="4"/>
  <c r="AH1390" i="4"/>
  <c r="AH1391" i="4"/>
  <c r="AH1392" i="4"/>
  <c r="AH1393" i="4"/>
  <c r="AH1394" i="4"/>
  <c r="AH1395" i="4"/>
  <c r="AH1396" i="4"/>
  <c r="AH1397" i="4"/>
  <c r="AH1398" i="4"/>
  <c r="AH1399" i="4"/>
  <c r="AH1400" i="4"/>
  <c r="AH1401" i="4"/>
  <c r="AH1402" i="4"/>
  <c r="AH1403" i="4"/>
  <c r="AH1404" i="4"/>
  <c r="AH1405" i="4"/>
  <c r="AH1406" i="4"/>
  <c r="AH1407" i="4"/>
  <c r="AH1408" i="4"/>
  <c r="AH1409" i="4"/>
  <c r="AH1410" i="4"/>
  <c r="AH1411" i="4"/>
  <c r="AH1412" i="4"/>
  <c r="AH1413" i="4"/>
  <c r="AH1414" i="4"/>
  <c r="AH1415" i="4"/>
  <c r="AH1416" i="4"/>
  <c r="AH1417" i="4"/>
  <c r="AH1418" i="4"/>
  <c r="AH1419" i="4"/>
  <c r="AH1420" i="4"/>
  <c r="AH1421" i="4"/>
  <c r="AH1422" i="4"/>
  <c r="AH1423" i="4"/>
  <c r="AH1424" i="4"/>
  <c r="AH1425" i="4"/>
  <c r="AH1426" i="4"/>
  <c r="AH1427" i="4"/>
  <c r="AH1428" i="4"/>
  <c r="AH1429" i="4"/>
  <c r="AH1430" i="4"/>
  <c r="AH1431" i="4"/>
  <c r="AH1432" i="4"/>
  <c r="AH1433" i="4"/>
  <c r="AH1434" i="4"/>
  <c r="AH1435" i="4"/>
  <c r="AH1436" i="4"/>
  <c r="AH1437" i="4"/>
  <c r="AH1438" i="4"/>
  <c r="AH1439" i="4"/>
  <c r="AH1440" i="4"/>
  <c r="AH1441" i="4"/>
  <c r="AH1442" i="4"/>
  <c r="AH1443" i="4"/>
  <c r="AH1444" i="4"/>
  <c r="AH1445" i="4"/>
  <c r="AH1446" i="4"/>
  <c r="AH1447" i="4"/>
  <c r="AH1448" i="4"/>
  <c r="AH1449" i="4"/>
  <c r="AH1450" i="4"/>
  <c r="AH1451" i="4"/>
  <c r="AH1452" i="4"/>
  <c r="AH1453" i="4"/>
  <c r="AH1454" i="4"/>
  <c r="AH1455" i="4"/>
  <c r="AH1456" i="4"/>
  <c r="AH1457" i="4"/>
  <c r="AH1458" i="4"/>
  <c r="AH1459" i="4"/>
  <c r="AH1460" i="4"/>
  <c r="AH1461" i="4"/>
  <c r="AH1462" i="4"/>
  <c r="AH1463" i="4"/>
  <c r="AH1464" i="4"/>
  <c r="AH1465" i="4"/>
  <c r="AH1466" i="4"/>
  <c r="AH1467" i="4"/>
  <c r="AH1468" i="4"/>
  <c r="AH1469" i="4"/>
  <c r="AH1470" i="4"/>
  <c r="AH1471" i="4"/>
  <c r="AH1472" i="4"/>
  <c r="AH1473" i="4"/>
  <c r="AH1474" i="4"/>
  <c r="AH1475" i="4"/>
  <c r="AH1476" i="4"/>
  <c r="AH1477" i="4"/>
  <c r="AH1478" i="4"/>
  <c r="AH1479" i="4"/>
  <c r="AH1480" i="4"/>
  <c r="AH1481" i="4"/>
  <c r="AH1482" i="4"/>
  <c r="AH1483" i="4"/>
  <c r="AH1484" i="4"/>
  <c r="AH1485" i="4"/>
  <c r="AH1486" i="4"/>
  <c r="AH1487" i="4"/>
  <c r="AH1488" i="4"/>
  <c r="AH1489" i="4"/>
  <c r="AH1490" i="4"/>
  <c r="AH1491" i="4"/>
  <c r="AH1492" i="4"/>
  <c r="AH1493" i="4"/>
  <c r="AH1494" i="4"/>
  <c r="AH1495" i="4"/>
  <c r="AH1496" i="4"/>
  <c r="AH1497" i="4"/>
  <c r="AH1498" i="4"/>
  <c r="AH1499" i="4"/>
  <c r="AH1500" i="4"/>
  <c r="AH1501" i="4"/>
  <c r="AH1502" i="4"/>
  <c r="AH1503" i="4"/>
  <c r="AH1504" i="4"/>
  <c r="AH1505" i="4"/>
  <c r="AH1506" i="4"/>
  <c r="AH1507" i="4"/>
  <c r="AH1508" i="4"/>
  <c r="AH1509" i="4"/>
  <c r="AH1510" i="4"/>
  <c r="AH1511" i="4"/>
  <c r="AH1512" i="4"/>
  <c r="AH1513" i="4"/>
  <c r="AH1514" i="4"/>
  <c r="AH1515" i="4"/>
  <c r="AH1516" i="4"/>
  <c r="AH1517" i="4"/>
  <c r="AH1518" i="4"/>
  <c r="AH1519" i="4"/>
  <c r="AH1520" i="4"/>
  <c r="AH1521" i="4"/>
  <c r="AH1522" i="4"/>
  <c r="AH1523" i="4"/>
  <c r="AH1524" i="4"/>
  <c r="AH1525" i="4"/>
  <c r="AH1526" i="4"/>
  <c r="AH1527" i="4"/>
  <c r="AH1528" i="4"/>
  <c r="AH1529" i="4"/>
  <c r="AH1530" i="4"/>
  <c r="AH1531" i="4"/>
  <c r="AH1532" i="4"/>
  <c r="AH1533" i="4"/>
  <c r="AH1534" i="4"/>
  <c r="AH1535" i="4"/>
  <c r="AH1536" i="4"/>
  <c r="AH1537" i="4"/>
  <c r="AH1538" i="4"/>
  <c r="AH1539" i="4"/>
  <c r="AH1540" i="4"/>
  <c r="AH1541" i="4"/>
  <c r="AH1542" i="4"/>
  <c r="AH1543" i="4"/>
  <c r="AH1544" i="4"/>
  <c r="AH1545" i="4"/>
  <c r="AH1546" i="4"/>
  <c r="AH1547" i="4"/>
  <c r="AH1548" i="4"/>
  <c r="AH1549" i="4"/>
  <c r="AH1550" i="4"/>
  <c r="AH1551" i="4"/>
  <c r="AH1552" i="4"/>
  <c r="AH1553" i="4"/>
  <c r="AH1554" i="4"/>
  <c r="AH1555" i="4"/>
  <c r="AH1556" i="4"/>
  <c r="AH1557" i="4"/>
  <c r="AH1558" i="4"/>
  <c r="AH1559" i="4"/>
  <c r="AH1560" i="4"/>
  <c r="AH1561" i="4"/>
  <c r="AH1562" i="4"/>
  <c r="AH1563" i="4"/>
  <c r="AH1564" i="4"/>
  <c r="AH1565" i="4"/>
  <c r="AH1566" i="4"/>
  <c r="AH1567" i="4"/>
  <c r="AH1568" i="4"/>
  <c r="AH1569" i="4"/>
  <c r="AH1570" i="4"/>
  <c r="AH1571" i="4"/>
  <c r="AH1572" i="4"/>
  <c r="AH1573" i="4"/>
  <c r="AH1574" i="4"/>
  <c r="AH1575" i="4"/>
  <c r="AH1576" i="4"/>
  <c r="AH1577" i="4"/>
  <c r="AH1578" i="4"/>
  <c r="AH1579" i="4"/>
  <c r="AH1580" i="4"/>
  <c r="AH1581" i="4"/>
  <c r="AH1582" i="4"/>
  <c r="AH1583" i="4"/>
  <c r="AH1584" i="4"/>
  <c r="AH1585" i="4"/>
  <c r="AH1586" i="4"/>
  <c r="AH1587" i="4"/>
  <c r="AH1588" i="4"/>
  <c r="AH1589" i="4"/>
  <c r="AH1590" i="4"/>
  <c r="AH1591" i="4"/>
  <c r="AH1592" i="4"/>
  <c r="AH1593" i="4"/>
  <c r="AH1594" i="4"/>
  <c r="AH1595" i="4"/>
  <c r="AH1596" i="4"/>
  <c r="AH1597" i="4"/>
  <c r="AH1598" i="4"/>
  <c r="AH1599" i="4"/>
  <c r="AH1600" i="4"/>
  <c r="AH1601" i="4"/>
  <c r="AH1602" i="4"/>
  <c r="AH1603" i="4"/>
  <c r="AH1604" i="4"/>
  <c r="AH1605" i="4"/>
  <c r="AH1606" i="4"/>
  <c r="AH1607" i="4"/>
  <c r="AH1608" i="4"/>
  <c r="AH1609" i="4"/>
  <c r="AH1610" i="4"/>
  <c r="AH1611" i="4"/>
  <c r="AH1612" i="4"/>
  <c r="AH1613" i="4"/>
  <c r="AH1614" i="4"/>
  <c r="AH1615" i="4"/>
  <c r="AH1616" i="4"/>
  <c r="AH1617" i="4"/>
  <c r="AH1618" i="4"/>
  <c r="AH1619" i="4"/>
  <c r="AH1620" i="4"/>
  <c r="AH1621" i="4"/>
  <c r="AH1622" i="4"/>
  <c r="AH1623" i="4"/>
  <c r="AH1624" i="4"/>
  <c r="AH1625" i="4"/>
  <c r="AH1626" i="4"/>
  <c r="AH1627" i="4"/>
  <c r="AH1628" i="4"/>
  <c r="AH1629" i="4"/>
  <c r="AH1630" i="4"/>
  <c r="AH1631" i="4"/>
  <c r="AH1632" i="4"/>
  <c r="AH1633" i="4"/>
  <c r="AH1634" i="4"/>
  <c r="AH1635" i="4"/>
  <c r="AH1636" i="4"/>
  <c r="AH1637" i="4"/>
  <c r="AH1638" i="4"/>
  <c r="AH1639" i="4"/>
  <c r="AH1640" i="4"/>
  <c r="AH1641" i="4"/>
  <c r="AH1642" i="4"/>
  <c r="AH1643" i="4"/>
  <c r="AH1644" i="4"/>
  <c r="AH1645" i="4"/>
  <c r="AH1646" i="4"/>
  <c r="AH1647" i="4"/>
  <c r="AH1648" i="4"/>
  <c r="AH1649" i="4"/>
  <c r="AH1650" i="4"/>
  <c r="AH1651" i="4"/>
  <c r="AH1652" i="4"/>
  <c r="AH1653" i="4"/>
  <c r="AH1654" i="4"/>
  <c r="AH1655" i="4"/>
  <c r="AH1656" i="4"/>
  <c r="AH1657" i="4"/>
  <c r="AH1658" i="4"/>
  <c r="AH1659" i="4"/>
  <c r="AH1660" i="4"/>
  <c r="AH1661" i="4"/>
  <c r="AH1662" i="4"/>
  <c r="AH1663" i="4"/>
  <c r="AH1664" i="4"/>
  <c r="AH1665" i="4"/>
  <c r="AH1666" i="4"/>
  <c r="AH1667" i="4"/>
  <c r="AH1668" i="4"/>
  <c r="AH1669" i="4"/>
  <c r="AH1670" i="4"/>
  <c r="AH1671" i="4"/>
  <c r="AH1672" i="4"/>
  <c r="AH1673" i="4"/>
  <c r="AH1674" i="4"/>
  <c r="AH1675" i="4"/>
  <c r="AH1676" i="4"/>
  <c r="AH1677" i="4"/>
  <c r="AH1678" i="4"/>
  <c r="AH1679" i="4"/>
  <c r="AH1680" i="4"/>
  <c r="AH1681" i="4"/>
  <c r="AH1682" i="4"/>
  <c r="AH1683" i="4"/>
  <c r="AH1684" i="4"/>
  <c r="AH1685" i="4"/>
  <c r="AH1686" i="4"/>
  <c r="AH1687" i="4"/>
  <c r="AH1688" i="4"/>
  <c r="AH1689" i="4"/>
  <c r="AH1690" i="4"/>
  <c r="AH1691" i="4"/>
  <c r="AH1692" i="4"/>
  <c r="AH1693" i="4"/>
  <c r="AH1694" i="4"/>
  <c r="AH1695" i="4"/>
  <c r="AH1696" i="4"/>
  <c r="AH1697" i="4"/>
  <c r="AH1698" i="4"/>
  <c r="AH1699" i="4"/>
  <c r="AH1700" i="4"/>
  <c r="AH1701" i="4"/>
  <c r="AH1702" i="4"/>
  <c r="AH1703" i="4"/>
  <c r="AH1704" i="4"/>
  <c r="AH1705" i="4"/>
  <c r="AH1706" i="4"/>
  <c r="AH1707" i="4"/>
  <c r="AH1708" i="4"/>
  <c r="AH1709" i="4"/>
  <c r="AH1710" i="4"/>
  <c r="AH1711" i="4"/>
  <c r="AH1712" i="4"/>
  <c r="AH1713" i="4"/>
  <c r="AH1714" i="4"/>
  <c r="AH1715" i="4"/>
  <c r="AH1716" i="4"/>
  <c r="AG2" i="4"/>
  <c r="AG3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297" i="4"/>
  <c r="AG298" i="4"/>
  <c r="AG299" i="4"/>
  <c r="AG300" i="4"/>
  <c r="AG301" i="4"/>
  <c r="AG302" i="4"/>
  <c r="AG303" i="4"/>
  <c r="AG304" i="4"/>
  <c r="AG305" i="4"/>
  <c r="AG306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320" i="4"/>
  <c r="AG321" i="4"/>
  <c r="AG322" i="4"/>
  <c r="AG323" i="4"/>
  <c r="AG324" i="4"/>
  <c r="AG325" i="4"/>
  <c r="AG326" i="4"/>
  <c r="AG327" i="4"/>
  <c r="AG328" i="4"/>
  <c r="AG329" i="4"/>
  <c r="AG330" i="4"/>
  <c r="AG331" i="4"/>
  <c r="AG332" i="4"/>
  <c r="AG333" i="4"/>
  <c r="AG334" i="4"/>
  <c r="AG335" i="4"/>
  <c r="AG336" i="4"/>
  <c r="AG337" i="4"/>
  <c r="AG338" i="4"/>
  <c r="AG339" i="4"/>
  <c r="AG340" i="4"/>
  <c r="AG341" i="4"/>
  <c r="AG342" i="4"/>
  <c r="AG343" i="4"/>
  <c r="AG344" i="4"/>
  <c r="AG345" i="4"/>
  <c r="AG346" i="4"/>
  <c r="AG347" i="4"/>
  <c r="AG348" i="4"/>
  <c r="AG349" i="4"/>
  <c r="AG350" i="4"/>
  <c r="AG351" i="4"/>
  <c r="AG352" i="4"/>
  <c r="AG353" i="4"/>
  <c r="AG354" i="4"/>
  <c r="AG355" i="4"/>
  <c r="AG356" i="4"/>
  <c r="AG357" i="4"/>
  <c r="AG358" i="4"/>
  <c r="AG359" i="4"/>
  <c r="AG360" i="4"/>
  <c r="AG361" i="4"/>
  <c r="AG362" i="4"/>
  <c r="AG363" i="4"/>
  <c r="AG364" i="4"/>
  <c r="AG365" i="4"/>
  <c r="AG366" i="4"/>
  <c r="AG367" i="4"/>
  <c r="AG368" i="4"/>
  <c r="AG369" i="4"/>
  <c r="AG370" i="4"/>
  <c r="AG371" i="4"/>
  <c r="AG372" i="4"/>
  <c r="AG373" i="4"/>
  <c r="AG374" i="4"/>
  <c r="AG375" i="4"/>
  <c r="AG376" i="4"/>
  <c r="AG377" i="4"/>
  <c r="AG378" i="4"/>
  <c r="AG379" i="4"/>
  <c r="AG380" i="4"/>
  <c r="AG381" i="4"/>
  <c r="AG382" i="4"/>
  <c r="AG383" i="4"/>
  <c r="AG384" i="4"/>
  <c r="AG385" i="4"/>
  <c r="AG386" i="4"/>
  <c r="AG387" i="4"/>
  <c r="AG388" i="4"/>
  <c r="AG389" i="4"/>
  <c r="AG390" i="4"/>
  <c r="AG391" i="4"/>
  <c r="AG392" i="4"/>
  <c r="AG393" i="4"/>
  <c r="AG394" i="4"/>
  <c r="AG395" i="4"/>
  <c r="AG396" i="4"/>
  <c r="AG397" i="4"/>
  <c r="AG398" i="4"/>
  <c r="AG399" i="4"/>
  <c r="AG400" i="4"/>
  <c r="AG401" i="4"/>
  <c r="AG402" i="4"/>
  <c r="AG403" i="4"/>
  <c r="AG404" i="4"/>
  <c r="AG405" i="4"/>
  <c r="AG406" i="4"/>
  <c r="AG407" i="4"/>
  <c r="AG408" i="4"/>
  <c r="AG409" i="4"/>
  <c r="AG410" i="4"/>
  <c r="AG411" i="4"/>
  <c r="AG412" i="4"/>
  <c r="AG413" i="4"/>
  <c r="AG414" i="4"/>
  <c r="AG415" i="4"/>
  <c r="AG416" i="4"/>
  <c r="AG417" i="4"/>
  <c r="AG418" i="4"/>
  <c r="AG419" i="4"/>
  <c r="AG420" i="4"/>
  <c r="AG421" i="4"/>
  <c r="AG422" i="4"/>
  <c r="AG423" i="4"/>
  <c r="AG424" i="4"/>
  <c r="AG425" i="4"/>
  <c r="AG426" i="4"/>
  <c r="AG427" i="4"/>
  <c r="AG428" i="4"/>
  <c r="AG429" i="4"/>
  <c r="AG430" i="4"/>
  <c r="AG431" i="4"/>
  <c r="AG432" i="4"/>
  <c r="AG433" i="4"/>
  <c r="AG434" i="4"/>
  <c r="AG435" i="4"/>
  <c r="AG436" i="4"/>
  <c r="AG437" i="4"/>
  <c r="AG438" i="4"/>
  <c r="AG439" i="4"/>
  <c r="AG440" i="4"/>
  <c r="AG441" i="4"/>
  <c r="AG442" i="4"/>
  <c r="AG443" i="4"/>
  <c r="AG444" i="4"/>
  <c r="AG445" i="4"/>
  <c r="AG446" i="4"/>
  <c r="AG447" i="4"/>
  <c r="AG448" i="4"/>
  <c r="AG449" i="4"/>
  <c r="AG450" i="4"/>
  <c r="AG451" i="4"/>
  <c r="AG452" i="4"/>
  <c r="AG453" i="4"/>
  <c r="AG454" i="4"/>
  <c r="AG455" i="4"/>
  <c r="AG456" i="4"/>
  <c r="AG457" i="4"/>
  <c r="AG458" i="4"/>
  <c r="AG459" i="4"/>
  <c r="AG460" i="4"/>
  <c r="AG461" i="4"/>
  <c r="AG462" i="4"/>
  <c r="AG463" i="4"/>
  <c r="AG464" i="4"/>
  <c r="AG465" i="4"/>
  <c r="AG466" i="4"/>
  <c r="AG467" i="4"/>
  <c r="AG468" i="4"/>
  <c r="AG469" i="4"/>
  <c r="AG470" i="4"/>
  <c r="AG471" i="4"/>
  <c r="AG472" i="4"/>
  <c r="AG473" i="4"/>
  <c r="AG474" i="4"/>
  <c r="AG475" i="4"/>
  <c r="AG476" i="4"/>
  <c r="AG477" i="4"/>
  <c r="AG478" i="4"/>
  <c r="AG479" i="4"/>
  <c r="AG480" i="4"/>
  <c r="AG481" i="4"/>
  <c r="AG482" i="4"/>
  <c r="AG483" i="4"/>
  <c r="AG484" i="4"/>
  <c r="AG485" i="4"/>
  <c r="AG486" i="4"/>
  <c r="AG487" i="4"/>
  <c r="AG488" i="4"/>
  <c r="AG489" i="4"/>
  <c r="AG490" i="4"/>
  <c r="AG491" i="4"/>
  <c r="AG492" i="4"/>
  <c r="AG493" i="4"/>
  <c r="AG494" i="4"/>
  <c r="AG495" i="4"/>
  <c r="AG496" i="4"/>
  <c r="AG497" i="4"/>
  <c r="AG498" i="4"/>
  <c r="AG499" i="4"/>
  <c r="AG500" i="4"/>
  <c r="AG501" i="4"/>
  <c r="AG502" i="4"/>
  <c r="AG503" i="4"/>
  <c r="AG504" i="4"/>
  <c r="AG505" i="4"/>
  <c r="AG506" i="4"/>
  <c r="AG507" i="4"/>
  <c r="AG508" i="4"/>
  <c r="AG509" i="4"/>
  <c r="AG510" i="4"/>
  <c r="AG511" i="4"/>
  <c r="AG512" i="4"/>
  <c r="AG513" i="4"/>
  <c r="AG514" i="4"/>
  <c r="AG515" i="4"/>
  <c r="AG516" i="4"/>
  <c r="AG517" i="4"/>
  <c r="AG518" i="4"/>
  <c r="AG519" i="4"/>
  <c r="AG520" i="4"/>
  <c r="AG521" i="4"/>
  <c r="AG522" i="4"/>
  <c r="AG523" i="4"/>
  <c r="AG524" i="4"/>
  <c r="AG525" i="4"/>
  <c r="AG526" i="4"/>
  <c r="AG527" i="4"/>
  <c r="AG528" i="4"/>
  <c r="AG529" i="4"/>
  <c r="AG530" i="4"/>
  <c r="AG531" i="4"/>
  <c r="AG532" i="4"/>
  <c r="AG533" i="4"/>
  <c r="AG534" i="4"/>
  <c r="AG535" i="4"/>
  <c r="AG536" i="4"/>
  <c r="AG537" i="4"/>
  <c r="AG538" i="4"/>
  <c r="AG539" i="4"/>
  <c r="AG540" i="4"/>
  <c r="AG541" i="4"/>
  <c r="AG542" i="4"/>
  <c r="AG543" i="4"/>
  <c r="AG544" i="4"/>
  <c r="AG545" i="4"/>
  <c r="AG546" i="4"/>
  <c r="AG547" i="4"/>
  <c r="AG548" i="4"/>
  <c r="AG549" i="4"/>
  <c r="AG550" i="4"/>
  <c r="AG551" i="4"/>
  <c r="AG552" i="4"/>
  <c r="AG553" i="4"/>
  <c r="AG554" i="4"/>
  <c r="AG555" i="4"/>
  <c r="AG556" i="4"/>
  <c r="AG557" i="4"/>
  <c r="AG558" i="4"/>
  <c r="AG559" i="4"/>
  <c r="AG560" i="4"/>
  <c r="AG561" i="4"/>
  <c r="AG562" i="4"/>
  <c r="AG563" i="4"/>
  <c r="AG564" i="4"/>
  <c r="AG565" i="4"/>
  <c r="AG566" i="4"/>
  <c r="AG567" i="4"/>
  <c r="AG568" i="4"/>
  <c r="AG569" i="4"/>
  <c r="AG570" i="4"/>
  <c r="AG571" i="4"/>
  <c r="AG572" i="4"/>
  <c r="AG573" i="4"/>
  <c r="AG574" i="4"/>
  <c r="AG575" i="4"/>
  <c r="AG576" i="4"/>
  <c r="AG577" i="4"/>
  <c r="AG578" i="4"/>
  <c r="AG579" i="4"/>
  <c r="AG580" i="4"/>
  <c r="AG581" i="4"/>
  <c r="AG582" i="4"/>
  <c r="AG583" i="4"/>
  <c r="AG584" i="4"/>
  <c r="AG585" i="4"/>
  <c r="AG586" i="4"/>
  <c r="AG587" i="4"/>
  <c r="AG588" i="4"/>
  <c r="AG589" i="4"/>
  <c r="AG590" i="4"/>
  <c r="AG591" i="4"/>
  <c r="AG592" i="4"/>
  <c r="AG593" i="4"/>
  <c r="AG594" i="4"/>
  <c r="AG595" i="4"/>
  <c r="AG596" i="4"/>
  <c r="AG597" i="4"/>
  <c r="AG598" i="4"/>
  <c r="AG599" i="4"/>
  <c r="AG600" i="4"/>
  <c r="AG601" i="4"/>
  <c r="AG602" i="4"/>
  <c r="AG603" i="4"/>
  <c r="AG604" i="4"/>
  <c r="AG605" i="4"/>
  <c r="AG606" i="4"/>
  <c r="AG607" i="4"/>
  <c r="AG608" i="4"/>
  <c r="AG609" i="4"/>
  <c r="AG610" i="4"/>
  <c r="AG611" i="4"/>
  <c r="AG612" i="4"/>
  <c r="AG613" i="4"/>
  <c r="AG614" i="4"/>
  <c r="AG615" i="4"/>
  <c r="AG616" i="4"/>
  <c r="AG617" i="4"/>
  <c r="AG618" i="4"/>
  <c r="AG619" i="4"/>
  <c r="AG620" i="4"/>
  <c r="AG621" i="4"/>
  <c r="AG622" i="4"/>
  <c r="AG623" i="4"/>
  <c r="AG624" i="4"/>
  <c r="AG625" i="4"/>
  <c r="AG626" i="4"/>
  <c r="AG627" i="4"/>
  <c r="AG628" i="4"/>
  <c r="AG629" i="4"/>
  <c r="AG630" i="4"/>
  <c r="AG631" i="4"/>
  <c r="AG632" i="4"/>
  <c r="AG633" i="4"/>
  <c r="AG634" i="4"/>
  <c r="AG635" i="4"/>
  <c r="AG636" i="4"/>
  <c r="AG637" i="4"/>
  <c r="AG638" i="4"/>
  <c r="AG639" i="4"/>
  <c r="AG640" i="4"/>
  <c r="AG641" i="4"/>
  <c r="AG642" i="4"/>
  <c r="AG643" i="4"/>
  <c r="AG644" i="4"/>
  <c r="AG645" i="4"/>
  <c r="AG646" i="4"/>
  <c r="AG647" i="4"/>
  <c r="AG648" i="4"/>
  <c r="AG649" i="4"/>
  <c r="AG650" i="4"/>
  <c r="AG651" i="4"/>
  <c r="AG652" i="4"/>
  <c r="AG653" i="4"/>
  <c r="AG654" i="4"/>
  <c r="AG655" i="4"/>
  <c r="AG656" i="4"/>
  <c r="AG657" i="4"/>
  <c r="AG658" i="4"/>
  <c r="AG659" i="4"/>
  <c r="AG660" i="4"/>
  <c r="AG661" i="4"/>
  <c r="AG662" i="4"/>
  <c r="AG663" i="4"/>
  <c r="AG664" i="4"/>
  <c r="AG665" i="4"/>
  <c r="AG666" i="4"/>
  <c r="AG667" i="4"/>
  <c r="AG668" i="4"/>
  <c r="AG669" i="4"/>
  <c r="AG670" i="4"/>
  <c r="AG671" i="4"/>
  <c r="AG672" i="4"/>
  <c r="AG673" i="4"/>
  <c r="AG674" i="4"/>
  <c r="AG675" i="4"/>
  <c r="AG676" i="4"/>
  <c r="AG677" i="4"/>
  <c r="AG678" i="4"/>
  <c r="AG679" i="4"/>
  <c r="AG680" i="4"/>
  <c r="AG681" i="4"/>
  <c r="AG682" i="4"/>
  <c r="AG683" i="4"/>
  <c r="AG684" i="4"/>
  <c r="AG685" i="4"/>
  <c r="AG686" i="4"/>
  <c r="AG687" i="4"/>
  <c r="AG688" i="4"/>
  <c r="AG689" i="4"/>
  <c r="AG690" i="4"/>
  <c r="AG691" i="4"/>
  <c r="AG692" i="4"/>
  <c r="AG693" i="4"/>
  <c r="AG694" i="4"/>
  <c r="AG695" i="4"/>
  <c r="AG696" i="4"/>
  <c r="AG697" i="4"/>
  <c r="AG698" i="4"/>
  <c r="AG699" i="4"/>
  <c r="AG700" i="4"/>
  <c r="AG701" i="4"/>
  <c r="AG702" i="4"/>
  <c r="AG703" i="4"/>
  <c r="AG704" i="4"/>
  <c r="AG705" i="4"/>
  <c r="AG706" i="4"/>
  <c r="AG707" i="4"/>
  <c r="AG708" i="4"/>
  <c r="AG709" i="4"/>
  <c r="AG710" i="4"/>
  <c r="AG711" i="4"/>
  <c r="AG712" i="4"/>
  <c r="AG713" i="4"/>
  <c r="AG714" i="4"/>
  <c r="AG715" i="4"/>
  <c r="AG716" i="4"/>
  <c r="AG717" i="4"/>
  <c r="AG718" i="4"/>
  <c r="AG719" i="4"/>
  <c r="AG720" i="4"/>
  <c r="AG721" i="4"/>
  <c r="AG722" i="4"/>
  <c r="AG723" i="4"/>
  <c r="AG724" i="4"/>
  <c r="AG725" i="4"/>
  <c r="AG726" i="4"/>
  <c r="AG727" i="4"/>
  <c r="AG728" i="4"/>
  <c r="AG729" i="4"/>
  <c r="AG730" i="4"/>
  <c r="AG731" i="4"/>
  <c r="AG732" i="4"/>
  <c r="AG733" i="4"/>
  <c r="AG734" i="4"/>
  <c r="AG735" i="4"/>
  <c r="AG736" i="4"/>
  <c r="AG737" i="4"/>
  <c r="AG738" i="4"/>
  <c r="AG739" i="4"/>
  <c r="AG740" i="4"/>
  <c r="AG741" i="4"/>
  <c r="AG742" i="4"/>
  <c r="AG743" i="4"/>
  <c r="AG744" i="4"/>
  <c r="AG745" i="4"/>
  <c r="AG746" i="4"/>
  <c r="AG747" i="4"/>
  <c r="AG748" i="4"/>
  <c r="AG749" i="4"/>
  <c r="AG750" i="4"/>
  <c r="AG751" i="4"/>
  <c r="AG752" i="4"/>
  <c r="AG753" i="4"/>
  <c r="AG754" i="4"/>
  <c r="AG755" i="4"/>
  <c r="AG756" i="4"/>
  <c r="AG757" i="4"/>
  <c r="AG758" i="4"/>
  <c r="AG759" i="4"/>
  <c r="AG760" i="4"/>
  <c r="AG761" i="4"/>
  <c r="AG762" i="4"/>
  <c r="AG763" i="4"/>
  <c r="AG764" i="4"/>
  <c r="AG765" i="4"/>
  <c r="AG766" i="4"/>
  <c r="AG767" i="4"/>
  <c r="AG768" i="4"/>
  <c r="AG769" i="4"/>
  <c r="AG770" i="4"/>
  <c r="AG771" i="4"/>
  <c r="AG772" i="4"/>
  <c r="AG773" i="4"/>
  <c r="AG774" i="4"/>
  <c r="AG775" i="4"/>
  <c r="AG776" i="4"/>
  <c r="AG777" i="4"/>
  <c r="AG778" i="4"/>
  <c r="AG779" i="4"/>
  <c r="AG780" i="4"/>
  <c r="AG781" i="4"/>
  <c r="AG782" i="4"/>
  <c r="AG783" i="4"/>
  <c r="AG784" i="4"/>
  <c r="AG785" i="4"/>
  <c r="AG786" i="4"/>
  <c r="AG787" i="4"/>
  <c r="AG788" i="4"/>
  <c r="AG789" i="4"/>
  <c r="AG790" i="4"/>
  <c r="AG791" i="4"/>
  <c r="AG792" i="4"/>
  <c r="AG793" i="4"/>
  <c r="AG794" i="4"/>
  <c r="AG795" i="4"/>
  <c r="AG796" i="4"/>
  <c r="AG797" i="4"/>
  <c r="AG798" i="4"/>
  <c r="AG799" i="4"/>
  <c r="AG800" i="4"/>
  <c r="AG801" i="4"/>
  <c r="AG802" i="4"/>
  <c r="AG803" i="4"/>
  <c r="AG804" i="4"/>
  <c r="AG805" i="4"/>
  <c r="AG806" i="4"/>
  <c r="AG807" i="4"/>
  <c r="AG808" i="4"/>
  <c r="AG809" i="4"/>
  <c r="AG810" i="4"/>
  <c r="AG811" i="4"/>
  <c r="AG812" i="4"/>
  <c r="AG813" i="4"/>
  <c r="AG814" i="4"/>
  <c r="AG815" i="4"/>
  <c r="AG816" i="4"/>
  <c r="AG817" i="4"/>
  <c r="AG818" i="4"/>
  <c r="AG819" i="4"/>
  <c r="AG820" i="4"/>
  <c r="AG821" i="4"/>
  <c r="AG822" i="4"/>
  <c r="AG823" i="4"/>
  <c r="AG824" i="4"/>
  <c r="AG825" i="4"/>
  <c r="AG826" i="4"/>
  <c r="AG827" i="4"/>
  <c r="AG828" i="4"/>
  <c r="AG829" i="4"/>
  <c r="AG830" i="4"/>
  <c r="AG831" i="4"/>
  <c r="AG832" i="4"/>
  <c r="AG833" i="4"/>
  <c r="AG834" i="4"/>
  <c r="AG835" i="4"/>
  <c r="AG836" i="4"/>
  <c r="AG837" i="4"/>
  <c r="AG838" i="4"/>
  <c r="AG839" i="4"/>
  <c r="AG840" i="4"/>
  <c r="AG841" i="4"/>
  <c r="AG842" i="4"/>
  <c r="AG843" i="4"/>
  <c r="AG844" i="4"/>
  <c r="AG845" i="4"/>
  <c r="AG846" i="4"/>
  <c r="AG847" i="4"/>
  <c r="AG848" i="4"/>
  <c r="AG849" i="4"/>
  <c r="AG850" i="4"/>
  <c r="AG851" i="4"/>
  <c r="AG852" i="4"/>
  <c r="AG853" i="4"/>
  <c r="AG854" i="4"/>
  <c r="AG855" i="4"/>
  <c r="AG856" i="4"/>
  <c r="AG857" i="4"/>
  <c r="AG858" i="4"/>
  <c r="AG859" i="4"/>
  <c r="AG860" i="4"/>
  <c r="AG861" i="4"/>
  <c r="AG862" i="4"/>
  <c r="AG863" i="4"/>
  <c r="AG864" i="4"/>
  <c r="AG865" i="4"/>
  <c r="AG866" i="4"/>
  <c r="AG867" i="4"/>
  <c r="AG868" i="4"/>
  <c r="AG869" i="4"/>
  <c r="AG870" i="4"/>
  <c r="AG871" i="4"/>
  <c r="AG872" i="4"/>
  <c r="AG873" i="4"/>
  <c r="AG874" i="4"/>
  <c r="AG875" i="4"/>
  <c r="AG876" i="4"/>
  <c r="AG877" i="4"/>
  <c r="AG878" i="4"/>
  <c r="AG879" i="4"/>
  <c r="AG880" i="4"/>
  <c r="AG881" i="4"/>
  <c r="AG882" i="4"/>
  <c r="AG883" i="4"/>
  <c r="AG884" i="4"/>
  <c r="AG885" i="4"/>
  <c r="AG886" i="4"/>
  <c r="AG887" i="4"/>
  <c r="AG888" i="4"/>
  <c r="AG889" i="4"/>
  <c r="AG890" i="4"/>
  <c r="AG891" i="4"/>
  <c r="AG892" i="4"/>
  <c r="AG893" i="4"/>
  <c r="AG894" i="4"/>
  <c r="AG895" i="4"/>
  <c r="AG896" i="4"/>
  <c r="AG897" i="4"/>
  <c r="AG898" i="4"/>
  <c r="AG899" i="4"/>
  <c r="AG900" i="4"/>
  <c r="AG901" i="4"/>
  <c r="AG902" i="4"/>
  <c r="AG903" i="4"/>
  <c r="AG904" i="4"/>
  <c r="AG905" i="4"/>
  <c r="AG906" i="4"/>
  <c r="AG907" i="4"/>
  <c r="AG908" i="4"/>
  <c r="AG909" i="4"/>
  <c r="AG910" i="4"/>
  <c r="AG911" i="4"/>
  <c r="AG912" i="4"/>
  <c r="AG913" i="4"/>
  <c r="AG914" i="4"/>
  <c r="AG915" i="4"/>
  <c r="AG916" i="4"/>
  <c r="AG917" i="4"/>
  <c r="AG918" i="4"/>
  <c r="AG919" i="4"/>
  <c r="AG920" i="4"/>
  <c r="AG921" i="4"/>
  <c r="AG922" i="4"/>
  <c r="AG923" i="4"/>
  <c r="AG924" i="4"/>
  <c r="AG925" i="4"/>
  <c r="AG926" i="4"/>
  <c r="AG927" i="4"/>
  <c r="AG928" i="4"/>
  <c r="AG929" i="4"/>
  <c r="AG930" i="4"/>
  <c r="AG931" i="4"/>
  <c r="AG932" i="4"/>
  <c r="AG933" i="4"/>
  <c r="AG934" i="4"/>
  <c r="AG935" i="4"/>
  <c r="AG936" i="4"/>
  <c r="AG937" i="4"/>
  <c r="AG938" i="4"/>
  <c r="AG939" i="4"/>
  <c r="AG940" i="4"/>
  <c r="AG941" i="4"/>
  <c r="AG942" i="4"/>
  <c r="AG943" i="4"/>
  <c r="AG944" i="4"/>
  <c r="AG945" i="4"/>
  <c r="AG946" i="4"/>
  <c r="AG947" i="4"/>
  <c r="AG948" i="4"/>
  <c r="AG949" i="4"/>
  <c r="AG950" i="4"/>
  <c r="AG951" i="4"/>
  <c r="AG952" i="4"/>
  <c r="AG953" i="4"/>
  <c r="AG954" i="4"/>
  <c r="AG955" i="4"/>
  <c r="AG956" i="4"/>
  <c r="AG957" i="4"/>
  <c r="AG958" i="4"/>
  <c r="AG959" i="4"/>
  <c r="AG960" i="4"/>
  <c r="AG961" i="4"/>
  <c r="AG962" i="4"/>
  <c r="AG963" i="4"/>
  <c r="AG964" i="4"/>
  <c r="AG965" i="4"/>
  <c r="AG966" i="4"/>
  <c r="AG967" i="4"/>
  <c r="AG968" i="4"/>
  <c r="AG969" i="4"/>
  <c r="AG970" i="4"/>
  <c r="AG971" i="4"/>
  <c r="AG972" i="4"/>
  <c r="AG973" i="4"/>
  <c r="AG974" i="4"/>
  <c r="AG975" i="4"/>
  <c r="AG976" i="4"/>
  <c r="AG977" i="4"/>
  <c r="AG978" i="4"/>
  <c r="AG979" i="4"/>
  <c r="AG980" i="4"/>
  <c r="AG981" i="4"/>
  <c r="AG982" i="4"/>
  <c r="AG983" i="4"/>
  <c r="AG984" i="4"/>
  <c r="AG985" i="4"/>
  <c r="AG986" i="4"/>
  <c r="AG987" i="4"/>
  <c r="AG988" i="4"/>
  <c r="AG989" i="4"/>
  <c r="AG990" i="4"/>
  <c r="AG991" i="4"/>
  <c r="AG992" i="4"/>
  <c r="AG993" i="4"/>
  <c r="AG994" i="4"/>
  <c r="AG995" i="4"/>
  <c r="AG996" i="4"/>
  <c r="AG997" i="4"/>
  <c r="AG998" i="4"/>
  <c r="AG999" i="4"/>
  <c r="AG1000" i="4"/>
  <c r="AG1001" i="4"/>
  <c r="AG1002" i="4"/>
  <c r="AG1003" i="4"/>
  <c r="AG1004" i="4"/>
  <c r="AG1005" i="4"/>
  <c r="AG1006" i="4"/>
  <c r="AG1007" i="4"/>
  <c r="AG1008" i="4"/>
  <c r="AG1009" i="4"/>
  <c r="AG1010" i="4"/>
  <c r="AG1011" i="4"/>
  <c r="AG1012" i="4"/>
  <c r="AG1013" i="4"/>
  <c r="AG1014" i="4"/>
  <c r="AG1015" i="4"/>
  <c r="AG1016" i="4"/>
  <c r="AG1017" i="4"/>
  <c r="AG1018" i="4"/>
  <c r="AG1019" i="4"/>
  <c r="AG1020" i="4"/>
  <c r="AG1021" i="4"/>
  <c r="AG1022" i="4"/>
  <c r="AG1023" i="4"/>
  <c r="AG1024" i="4"/>
  <c r="AG1025" i="4"/>
  <c r="AG1026" i="4"/>
  <c r="AG1027" i="4"/>
  <c r="AG1028" i="4"/>
  <c r="AG1029" i="4"/>
  <c r="AG1030" i="4"/>
  <c r="AG1031" i="4"/>
  <c r="AG1032" i="4"/>
  <c r="AG1033" i="4"/>
  <c r="AG1034" i="4"/>
  <c r="AG1035" i="4"/>
  <c r="AG1036" i="4"/>
  <c r="AG1037" i="4"/>
  <c r="AG1038" i="4"/>
  <c r="AG1039" i="4"/>
  <c r="AG1040" i="4"/>
  <c r="AG1041" i="4"/>
  <c r="AG1042" i="4"/>
  <c r="AG1043" i="4"/>
  <c r="AG1044" i="4"/>
  <c r="AG1045" i="4"/>
  <c r="AG1046" i="4"/>
  <c r="AG1047" i="4"/>
  <c r="AG1048" i="4"/>
  <c r="AG1049" i="4"/>
  <c r="AG1050" i="4"/>
  <c r="AG1051" i="4"/>
  <c r="AG1052" i="4"/>
  <c r="AG1053" i="4"/>
  <c r="AG1054" i="4"/>
  <c r="AG1055" i="4"/>
  <c r="AG1056" i="4"/>
  <c r="AG1057" i="4"/>
  <c r="AG1058" i="4"/>
  <c r="AG1059" i="4"/>
  <c r="AG1060" i="4"/>
  <c r="AG1061" i="4"/>
  <c r="AG1062" i="4"/>
  <c r="AG1063" i="4"/>
  <c r="AG1064" i="4"/>
  <c r="AG1065" i="4"/>
  <c r="AG1066" i="4"/>
  <c r="AG1067" i="4"/>
  <c r="AG1068" i="4"/>
  <c r="AG1069" i="4"/>
  <c r="AG1070" i="4"/>
  <c r="AG1071" i="4"/>
  <c r="AG1072" i="4"/>
  <c r="AG1073" i="4"/>
  <c r="AG1074" i="4"/>
  <c r="AG1075" i="4"/>
  <c r="AG1076" i="4"/>
  <c r="AG1077" i="4"/>
  <c r="AG1078" i="4"/>
  <c r="AG1079" i="4"/>
  <c r="AG1080" i="4"/>
  <c r="AG1081" i="4"/>
  <c r="AG1082" i="4"/>
  <c r="AG1083" i="4"/>
  <c r="AG1084" i="4"/>
  <c r="AG1085" i="4"/>
  <c r="AG1086" i="4"/>
  <c r="AG1087" i="4"/>
  <c r="AG1088" i="4"/>
  <c r="AG1089" i="4"/>
  <c r="AG1090" i="4"/>
  <c r="AG1091" i="4"/>
  <c r="AG1092" i="4"/>
  <c r="AG1093" i="4"/>
  <c r="AG1094" i="4"/>
  <c r="AG1095" i="4"/>
  <c r="AG1096" i="4"/>
  <c r="AG1097" i="4"/>
  <c r="AG1098" i="4"/>
  <c r="AG1099" i="4"/>
  <c r="AG1100" i="4"/>
  <c r="AG1101" i="4"/>
  <c r="AG1102" i="4"/>
  <c r="AG1103" i="4"/>
  <c r="AG1104" i="4"/>
  <c r="AG1105" i="4"/>
  <c r="AG1106" i="4"/>
  <c r="AG1107" i="4"/>
  <c r="AG1108" i="4"/>
  <c r="AG1109" i="4"/>
  <c r="AG1110" i="4"/>
  <c r="AG1111" i="4"/>
  <c r="AG1112" i="4"/>
  <c r="AG1113" i="4"/>
  <c r="AG1114" i="4"/>
  <c r="AG1115" i="4"/>
  <c r="AG1116" i="4"/>
  <c r="AG1117" i="4"/>
  <c r="AG1118" i="4"/>
  <c r="AG1119" i="4"/>
  <c r="AG1120" i="4"/>
  <c r="AG1121" i="4"/>
  <c r="AG1122" i="4"/>
  <c r="AG1123" i="4"/>
  <c r="AG1124" i="4"/>
  <c r="AG1125" i="4"/>
  <c r="AG1126" i="4"/>
  <c r="AG1127" i="4"/>
  <c r="AG1128" i="4"/>
  <c r="AG1129" i="4"/>
  <c r="AG1130" i="4"/>
  <c r="AG1131" i="4"/>
  <c r="AG1132" i="4"/>
  <c r="AG1133" i="4"/>
  <c r="AG1134" i="4"/>
  <c r="AG1135" i="4"/>
  <c r="AG1136" i="4"/>
  <c r="AG1137" i="4"/>
  <c r="AG1138" i="4"/>
  <c r="AG1139" i="4"/>
  <c r="AG1140" i="4"/>
  <c r="AG1141" i="4"/>
  <c r="AG1142" i="4"/>
  <c r="AG1143" i="4"/>
  <c r="AG1144" i="4"/>
  <c r="AG1145" i="4"/>
  <c r="AG1146" i="4"/>
  <c r="AG1147" i="4"/>
  <c r="AG1148" i="4"/>
  <c r="AG1149" i="4"/>
  <c r="AG1150" i="4"/>
  <c r="AG1151" i="4"/>
  <c r="AG1152" i="4"/>
  <c r="AG1153" i="4"/>
  <c r="AG1154" i="4"/>
  <c r="AG1155" i="4"/>
  <c r="AG1156" i="4"/>
  <c r="AG1157" i="4"/>
  <c r="AG1158" i="4"/>
  <c r="AG1159" i="4"/>
  <c r="AG1160" i="4"/>
  <c r="AG1161" i="4"/>
  <c r="AG1162" i="4"/>
  <c r="AG1163" i="4"/>
  <c r="AG1164" i="4"/>
  <c r="AG1165" i="4"/>
  <c r="AG1166" i="4"/>
  <c r="AG1167" i="4"/>
  <c r="AG1168" i="4"/>
  <c r="AG1169" i="4"/>
  <c r="AG1170" i="4"/>
  <c r="AG1171" i="4"/>
  <c r="AG1172" i="4"/>
  <c r="AG1173" i="4"/>
  <c r="AG1174" i="4"/>
  <c r="AG1175" i="4"/>
  <c r="AG1176" i="4"/>
  <c r="AG1177" i="4"/>
  <c r="AG1178" i="4"/>
  <c r="AG1179" i="4"/>
  <c r="AG1180" i="4"/>
  <c r="AG1181" i="4"/>
  <c r="AG1182" i="4"/>
  <c r="AG1183" i="4"/>
  <c r="AG1184" i="4"/>
  <c r="AG1185" i="4"/>
  <c r="AG1186" i="4"/>
  <c r="AG1187" i="4"/>
  <c r="AG1188" i="4"/>
  <c r="AG1189" i="4"/>
  <c r="AG1190" i="4"/>
  <c r="AG1191" i="4"/>
  <c r="AG1192" i="4"/>
  <c r="AG1193" i="4"/>
  <c r="AG1194" i="4"/>
  <c r="AG1195" i="4"/>
  <c r="AG1196" i="4"/>
  <c r="AG1197" i="4"/>
  <c r="AG1198" i="4"/>
  <c r="AG1199" i="4"/>
  <c r="AG1200" i="4"/>
  <c r="AG1201" i="4"/>
  <c r="AG1202" i="4"/>
  <c r="AG1203" i="4"/>
  <c r="AG1204" i="4"/>
  <c r="AG1205" i="4"/>
  <c r="AG1206" i="4"/>
  <c r="AG1207" i="4"/>
  <c r="AG1208" i="4"/>
  <c r="AG1209" i="4"/>
  <c r="AG1210" i="4"/>
  <c r="AG1211" i="4"/>
  <c r="AG1212" i="4"/>
  <c r="AG1213" i="4"/>
  <c r="AG1214" i="4"/>
  <c r="AG1215" i="4"/>
  <c r="AG1216" i="4"/>
  <c r="AG1217" i="4"/>
  <c r="AG1218" i="4"/>
  <c r="AG1219" i="4"/>
  <c r="AG1220" i="4"/>
  <c r="AG1221" i="4"/>
  <c r="AG1222" i="4"/>
  <c r="AG1223" i="4"/>
  <c r="AG1224" i="4"/>
  <c r="AG1225" i="4"/>
  <c r="AG1226" i="4"/>
  <c r="AG1227" i="4"/>
  <c r="AG1228" i="4"/>
  <c r="AG1229" i="4"/>
  <c r="AG1230" i="4"/>
  <c r="AG1231" i="4"/>
  <c r="AG1232" i="4"/>
  <c r="AG1233" i="4"/>
  <c r="AG1234" i="4"/>
  <c r="AG1235" i="4"/>
  <c r="AG1236" i="4"/>
  <c r="AG1237" i="4"/>
  <c r="AG1238" i="4"/>
  <c r="AG1239" i="4"/>
  <c r="AG1240" i="4"/>
  <c r="AG1241" i="4"/>
  <c r="AG1242" i="4"/>
  <c r="AG1243" i="4"/>
  <c r="AG1244" i="4"/>
  <c r="AG1245" i="4"/>
  <c r="AG1246" i="4"/>
  <c r="AG1247" i="4"/>
  <c r="AG1248" i="4"/>
  <c r="AG1249" i="4"/>
  <c r="AG1250" i="4"/>
  <c r="AG1251" i="4"/>
  <c r="AG1252" i="4"/>
  <c r="AG1253" i="4"/>
  <c r="AG1254" i="4"/>
  <c r="AG1255" i="4"/>
  <c r="AG1256" i="4"/>
  <c r="AG1257" i="4"/>
  <c r="AG1258" i="4"/>
  <c r="AG1259" i="4"/>
  <c r="AG1260" i="4"/>
  <c r="AG1261" i="4"/>
  <c r="AG1262" i="4"/>
  <c r="AG1263" i="4"/>
  <c r="AG1264" i="4"/>
  <c r="AG1265" i="4"/>
  <c r="AG1266" i="4"/>
  <c r="AG1267" i="4"/>
  <c r="AG1268" i="4"/>
  <c r="AG1269" i="4"/>
  <c r="AG1270" i="4"/>
  <c r="AG1271" i="4"/>
  <c r="AG1272" i="4"/>
  <c r="AG1273" i="4"/>
  <c r="AG1274" i="4"/>
  <c r="AG1275" i="4"/>
  <c r="AG1276" i="4"/>
  <c r="AG1277" i="4"/>
  <c r="AG1278" i="4"/>
  <c r="AG1279" i="4"/>
  <c r="AG1280" i="4"/>
  <c r="AG1281" i="4"/>
  <c r="AG1282" i="4"/>
  <c r="AG1283" i="4"/>
  <c r="AG1284" i="4"/>
  <c r="AG1285" i="4"/>
  <c r="AG1286" i="4"/>
  <c r="AG1287" i="4"/>
  <c r="AG1288" i="4"/>
  <c r="AG1289" i="4"/>
  <c r="AG1290" i="4"/>
  <c r="AG1291" i="4"/>
  <c r="AG1292" i="4"/>
  <c r="AG1293" i="4"/>
  <c r="AG1294" i="4"/>
  <c r="AG1295" i="4"/>
  <c r="AG1296" i="4"/>
  <c r="AG1297" i="4"/>
  <c r="AG1298" i="4"/>
  <c r="AG1299" i="4"/>
  <c r="AG1300" i="4"/>
  <c r="AG1301" i="4"/>
  <c r="AG1302" i="4"/>
  <c r="AG1303" i="4"/>
  <c r="AG1304" i="4"/>
  <c r="AG1305" i="4"/>
  <c r="AG1306" i="4"/>
  <c r="AG1307" i="4"/>
  <c r="AG1308" i="4"/>
  <c r="AG1309" i="4"/>
  <c r="AG1310" i="4"/>
  <c r="AG1311" i="4"/>
  <c r="AG1312" i="4"/>
  <c r="AG1313" i="4"/>
  <c r="AG1314" i="4"/>
  <c r="AG1315" i="4"/>
  <c r="AG1316" i="4"/>
  <c r="AG1317" i="4"/>
  <c r="AG1318" i="4"/>
  <c r="AG1319" i="4"/>
  <c r="AG1320" i="4"/>
  <c r="AG1321" i="4"/>
  <c r="AG1322" i="4"/>
  <c r="AG1323" i="4"/>
  <c r="AG1324" i="4"/>
  <c r="AG1325" i="4"/>
  <c r="AG1326" i="4"/>
  <c r="AG1327" i="4"/>
  <c r="AG1328" i="4"/>
  <c r="AG1329" i="4"/>
  <c r="AG1330" i="4"/>
  <c r="AG1331" i="4"/>
  <c r="AG1332" i="4"/>
  <c r="AG1333" i="4"/>
  <c r="AG1334" i="4"/>
  <c r="AG1335" i="4"/>
  <c r="AG1336" i="4"/>
  <c r="AG1337" i="4"/>
  <c r="AG1338" i="4"/>
  <c r="AG1339" i="4"/>
  <c r="AG1340" i="4"/>
  <c r="AG1341" i="4"/>
  <c r="AG1342" i="4"/>
  <c r="AG1343" i="4"/>
  <c r="AG1344" i="4"/>
  <c r="AG1345" i="4"/>
  <c r="AG1346" i="4"/>
  <c r="AG1347" i="4"/>
  <c r="AG1348" i="4"/>
  <c r="AG1349" i="4"/>
  <c r="AG1350" i="4"/>
  <c r="AG1351" i="4"/>
  <c r="AG1352" i="4"/>
  <c r="AG1353" i="4"/>
  <c r="AG1354" i="4"/>
  <c r="AG1355" i="4"/>
  <c r="AG1356" i="4"/>
  <c r="AG1357" i="4"/>
  <c r="AG1358" i="4"/>
  <c r="AG1359" i="4"/>
  <c r="AG1360" i="4"/>
  <c r="AG1361" i="4"/>
  <c r="AG1362" i="4"/>
  <c r="AG1363" i="4"/>
  <c r="AG1364" i="4"/>
  <c r="AG1365" i="4"/>
  <c r="AG1366" i="4"/>
  <c r="AG1367" i="4"/>
  <c r="AG1368" i="4"/>
  <c r="AG1369" i="4"/>
  <c r="AG1370" i="4"/>
  <c r="AG1371" i="4"/>
  <c r="AG1372" i="4"/>
  <c r="AG1373" i="4"/>
  <c r="AG1374" i="4"/>
  <c r="AG1375" i="4"/>
  <c r="AG1376" i="4"/>
  <c r="AG1377" i="4"/>
  <c r="AG1378" i="4"/>
  <c r="AG1379" i="4"/>
  <c r="AG1380" i="4"/>
  <c r="AG1381" i="4"/>
  <c r="AG1382" i="4"/>
  <c r="AG1383" i="4"/>
  <c r="AG1384" i="4"/>
  <c r="AG1385" i="4"/>
  <c r="AG1386" i="4"/>
  <c r="AG1387" i="4"/>
  <c r="AG1388" i="4"/>
  <c r="AG1389" i="4"/>
  <c r="AG1390" i="4"/>
  <c r="AG1391" i="4"/>
  <c r="AG1392" i="4"/>
  <c r="AG1393" i="4"/>
  <c r="AG1394" i="4"/>
  <c r="AG1395" i="4"/>
  <c r="AG1396" i="4"/>
  <c r="AG1397" i="4"/>
  <c r="AG1398" i="4"/>
  <c r="AG1399" i="4"/>
  <c r="AG1400" i="4"/>
  <c r="AG1401" i="4"/>
  <c r="AG1402" i="4"/>
  <c r="AG1403" i="4"/>
  <c r="AG1404" i="4"/>
  <c r="AG1405" i="4"/>
  <c r="AG1406" i="4"/>
  <c r="AG1407" i="4"/>
  <c r="AG1408" i="4"/>
  <c r="AG1409" i="4"/>
  <c r="AG1410" i="4"/>
  <c r="AG1411" i="4"/>
  <c r="AG1412" i="4"/>
  <c r="AG1413" i="4"/>
  <c r="AG1414" i="4"/>
  <c r="AG1415" i="4"/>
  <c r="AG1416" i="4"/>
  <c r="AG1417" i="4"/>
  <c r="AG1418" i="4"/>
  <c r="AG1419" i="4"/>
  <c r="AG1420" i="4"/>
  <c r="AG1421" i="4"/>
  <c r="AG1422" i="4"/>
  <c r="AG1423" i="4"/>
  <c r="AG1424" i="4"/>
  <c r="AG1425" i="4"/>
  <c r="AG1426" i="4"/>
  <c r="AG1427" i="4"/>
  <c r="AG1428" i="4"/>
  <c r="AG1429" i="4"/>
  <c r="AG1430" i="4"/>
  <c r="AG1431" i="4"/>
  <c r="AG1432" i="4"/>
  <c r="AG1433" i="4"/>
  <c r="AG1434" i="4"/>
  <c r="AG1435" i="4"/>
  <c r="AG1436" i="4"/>
  <c r="AG1437" i="4"/>
  <c r="AG1438" i="4"/>
  <c r="AG1439" i="4"/>
  <c r="AG1440" i="4"/>
  <c r="AG1441" i="4"/>
  <c r="AG1442" i="4"/>
  <c r="AG1443" i="4"/>
  <c r="AG1444" i="4"/>
  <c r="AG1445" i="4"/>
  <c r="AG1446" i="4"/>
  <c r="AG1447" i="4"/>
  <c r="AG1448" i="4"/>
  <c r="AG1449" i="4"/>
  <c r="AG1450" i="4"/>
  <c r="AG1451" i="4"/>
  <c r="AG1452" i="4"/>
  <c r="AG1453" i="4"/>
  <c r="AG1454" i="4"/>
  <c r="AG1455" i="4"/>
  <c r="AG1456" i="4"/>
  <c r="AG1457" i="4"/>
  <c r="AG1458" i="4"/>
  <c r="AG1459" i="4"/>
  <c r="AG1460" i="4"/>
  <c r="AG1461" i="4"/>
  <c r="AG1462" i="4"/>
  <c r="AG1463" i="4"/>
  <c r="AG1464" i="4"/>
  <c r="AG1465" i="4"/>
  <c r="AG1466" i="4"/>
  <c r="AG1467" i="4"/>
  <c r="AG1468" i="4"/>
  <c r="AG1469" i="4"/>
  <c r="AG1470" i="4"/>
  <c r="AG1471" i="4"/>
  <c r="AG1472" i="4"/>
  <c r="AG1473" i="4"/>
  <c r="AG1474" i="4"/>
  <c r="AG1475" i="4"/>
  <c r="AG1476" i="4"/>
  <c r="AG1477" i="4"/>
  <c r="AG1478" i="4"/>
  <c r="AG1479" i="4"/>
  <c r="AG1480" i="4"/>
  <c r="AG1481" i="4"/>
  <c r="AG1482" i="4"/>
  <c r="AG1483" i="4"/>
  <c r="AG1484" i="4"/>
  <c r="AG1485" i="4"/>
  <c r="AG1486" i="4"/>
  <c r="AG1487" i="4"/>
  <c r="AG1488" i="4"/>
  <c r="AG1489" i="4"/>
  <c r="AG1490" i="4"/>
  <c r="AG1491" i="4"/>
  <c r="AG1492" i="4"/>
  <c r="AG1493" i="4"/>
  <c r="AG1494" i="4"/>
  <c r="AG1495" i="4"/>
  <c r="AG1496" i="4"/>
  <c r="AG1497" i="4"/>
  <c r="AG1498" i="4"/>
  <c r="AG1499" i="4"/>
  <c r="AG1500" i="4"/>
  <c r="AG1501" i="4"/>
  <c r="AG1502" i="4"/>
  <c r="AG1503" i="4"/>
  <c r="AG1504" i="4"/>
  <c r="AG1505" i="4"/>
  <c r="AG1506" i="4"/>
  <c r="AG1507" i="4"/>
  <c r="AG1508" i="4"/>
  <c r="AG1509" i="4"/>
  <c r="AG1510" i="4"/>
  <c r="AG1511" i="4"/>
  <c r="AG1512" i="4"/>
  <c r="AG1513" i="4"/>
  <c r="AG1514" i="4"/>
  <c r="AG1515" i="4"/>
  <c r="AG1516" i="4"/>
  <c r="AG1517" i="4"/>
  <c r="AG1518" i="4"/>
  <c r="AG1519" i="4"/>
  <c r="AG1520" i="4"/>
  <c r="AG1521" i="4"/>
  <c r="AG1522" i="4"/>
  <c r="AG1523" i="4"/>
  <c r="AG1524" i="4"/>
  <c r="AG1525" i="4"/>
  <c r="AG1526" i="4"/>
  <c r="AG1527" i="4"/>
  <c r="AG1528" i="4"/>
  <c r="AG1529" i="4"/>
  <c r="AG1530" i="4"/>
  <c r="AG1531" i="4"/>
  <c r="AG1532" i="4"/>
  <c r="AG1533" i="4"/>
  <c r="AG1534" i="4"/>
  <c r="AG1535" i="4"/>
  <c r="AG1536" i="4"/>
  <c r="AG1537" i="4"/>
  <c r="AG1538" i="4"/>
  <c r="AG1539" i="4"/>
  <c r="AG1540" i="4"/>
  <c r="AG1541" i="4"/>
  <c r="AG1542" i="4"/>
  <c r="AG1543" i="4"/>
  <c r="AG1544" i="4"/>
  <c r="AG1545" i="4"/>
  <c r="AG1546" i="4"/>
  <c r="AG1547" i="4"/>
  <c r="AG1548" i="4"/>
  <c r="AG1549" i="4"/>
  <c r="AG1550" i="4"/>
  <c r="AG1551" i="4"/>
  <c r="AG1552" i="4"/>
  <c r="AG1553" i="4"/>
  <c r="AG1554" i="4"/>
  <c r="AG1555" i="4"/>
  <c r="AG1556" i="4"/>
  <c r="AG1557" i="4"/>
  <c r="AG1558" i="4"/>
  <c r="AG1559" i="4"/>
  <c r="AG1560" i="4"/>
  <c r="AG1561" i="4"/>
  <c r="AG1562" i="4"/>
  <c r="AG1563" i="4"/>
  <c r="AG1564" i="4"/>
  <c r="AG1565" i="4"/>
  <c r="AG1566" i="4"/>
  <c r="AG1567" i="4"/>
  <c r="AG1568" i="4"/>
  <c r="AG1569" i="4"/>
  <c r="AG1570" i="4"/>
  <c r="AG1571" i="4"/>
  <c r="AG1572" i="4"/>
  <c r="AG1573" i="4"/>
  <c r="AG1574" i="4"/>
  <c r="AG1575" i="4"/>
  <c r="AG1576" i="4"/>
  <c r="AG1577" i="4"/>
  <c r="AG1578" i="4"/>
  <c r="AG1579" i="4"/>
  <c r="AG1580" i="4"/>
  <c r="AG1581" i="4"/>
  <c r="AG1582" i="4"/>
  <c r="AG1583" i="4"/>
  <c r="AG1584" i="4"/>
  <c r="AG1585" i="4"/>
  <c r="AG1586" i="4"/>
  <c r="AG1587" i="4"/>
  <c r="AG1588" i="4"/>
  <c r="AG1589" i="4"/>
  <c r="AG1590" i="4"/>
  <c r="AG1591" i="4"/>
  <c r="AG1592" i="4"/>
  <c r="AG1593" i="4"/>
  <c r="AG1594" i="4"/>
  <c r="AG1595" i="4"/>
  <c r="AG1596" i="4"/>
  <c r="AG1597" i="4"/>
  <c r="AG1598" i="4"/>
  <c r="AG1599" i="4"/>
  <c r="AG1600" i="4"/>
  <c r="AG1601" i="4"/>
  <c r="AG1602" i="4"/>
  <c r="AG1603" i="4"/>
  <c r="AG1604" i="4"/>
  <c r="AG1605" i="4"/>
  <c r="AG1606" i="4"/>
  <c r="AG1607" i="4"/>
  <c r="AG1608" i="4"/>
  <c r="AG1609" i="4"/>
  <c r="AG1610" i="4"/>
  <c r="AG1611" i="4"/>
  <c r="AG1612" i="4"/>
  <c r="AG1613" i="4"/>
  <c r="AG1614" i="4"/>
  <c r="AG1615" i="4"/>
  <c r="AG1616" i="4"/>
  <c r="AG1617" i="4"/>
  <c r="AG1618" i="4"/>
  <c r="AG1619" i="4"/>
  <c r="AG1620" i="4"/>
  <c r="AG1621" i="4"/>
  <c r="AG1622" i="4"/>
  <c r="AG1623" i="4"/>
  <c r="AG1624" i="4"/>
  <c r="AG1625" i="4"/>
  <c r="AG1626" i="4"/>
  <c r="AG1627" i="4"/>
  <c r="AG1628" i="4"/>
  <c r="AG1629" i="4"/>
  <c r="AG1630" i="4"/>
  <c r="AG1631" i="4"/>
  <c r="AG1632" i="4"/>
  <c r="AG1633" i="4"/>
  <c r="AG1634" i="4"/>
  <c r="AG1635" i="4"/>
  <c r="AG1636" i="4"/>
  <c r="AG1637" i="4"/>
  <c r="AG1638" i="4"/>
  <c r="AG1639" i="4"/>
  <c r="AG1640" i="4"/>
  <c r="AG1641" i="4"/>
  <c r="AG1642" i="4"/>
  <c r="AG1643" i="4"/>
  <c r="AG1644" i="4"/>
  <c r="AG1645" i="4"/>
  <c r="AG1646" i="4"/>
  <c r="AG1647" i="4"/>
  <c r="AG1648" i="4"/>
  <c r="AG1649" i="4"/>
  <c r="AG1650" i="4"/>
  <c r="AG1651" i="4"/>
  <c r="AG1652" i="4"/>
  <c r="AG1653" i="4"/>
  <c r="AG1654" i="4"/>
  <c r="AG1655" i="4"/>
  <c r="AG1656" i="4"/>
  <c r="AG1657" i="4"/>
  <c r="AG1658" i="4"/>
  <c r="AG1659" i="4"/>
  <c r="AG1660" i="4"/>
  <c r="AG1661" i="4"/>
  <c r="AG1662" i="4"/>
  <c r="AG1663" i="4"/>
  <c r="AG1664" i="4"/>
  <c r="AG1665" i="4"/>
  <c r="AG1666" i="4"/>
  <c r="AG1667" i="4"/>
  <c r="AG1668" i="4"/>
  <c r="AG1669" i="4"/>
  <c r="AG1670" i="4"/>
  <c r="AG1671" i="4"/>
  <c r="AG1672" i="4"/>
  <c r="AG1673" i="4"/>
  <c r="AG1674" i="4"/>
  <c r="AG1675" i="4"/>
  <c r="AG1676" i="4"/>
  <c r="AG1677" i="4"/>
  <c r="AG1678" i="4"/>
  <c r="AG1679" i="4"/>
  <c r="AG1680" i="4"/>
  <c r="AG1681" i="4"/>
  <c r="AG1682" i="4"/>
  <c r="AG1683" i="4"/>
  <c r="AG1684" i="4"/>
  <c r="AG1685" i="4"/>
  <c r="AG1686" i="4"/>
  <c r="AG1687" i="4"/>
  <c r="AG1688" i="4"/>
  <c r="AG1689" i="4"/>
  <c r="AG1690" i="4"/>
  <c r="AG1691" i="4"/>
  <c r="AG1692" i="4"/>
  <c r="AG1693" i="4"/>
  <c r="AG1694" i="4"/>
  <c r="AG1695" i="4"/>
  <c r="AG1696" i="4"/>
  <c r="AG1697" i="4"/>
  <c r="AG1698" i="4"/>
  <c r="AG1699" i="4"/>
  <c r="AG1700" i="4"/>
  <c r="AG1701" i="4"/>
  <c r="AG1702" i="4"/>
  <c r="AG1703" i="4"/>
  <c r="AG1704" i="4"/>
  <c r="AG1705" i="4"/>
  <c r="AG1706" i="4"/>
  <c r="AG1707" i="4"/>
  <c r="AG1708" i="4"/>
  <c r="AG1709" i="4"/>
  <c r="AG1710" i="4"/>
  <c r="AG1711" i="4"/>
  <c r="AG1712" i="4"/>
  <c r="AG1713" i="4"/>
  <c r="AG1714" i="4"/>
  <c r="AG1715" i="4"/>
  <c r="AG1716" i="4"/>
  <c r="AF2" i="4"/>
  <c r="AF3" i="4"/>
  <c r="AF4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297" i="4"/>
  <c r="AF298" i="4"/>
  <c r="AF299" i="4"/>
  <c r="AF300" i="4"/>
  <c r="AF301" i="4"/>
  <c r="AF302" i="4"/>
  <c r="AF303" i="4"/>
  <c r="AF304" i="4"/>
  <c r="AF305" i="4"/>
  <c r="AF306" i="4"/>
  <c r="AF307" i="4"/>
  <c r="AF308" i="4"/>
  <c r="AF309" i="4"/>
  <c r="AF310" i="4"/>
  <c r="AF311" i="4"/>
  <c r="AF312" i="4"/>
  <c r="AF313" i="4"/>
  <c r="AF314" i="4"/>
  <c r="AF315" i="4"/>
  <c r="AF316" i="4"/>
  <c r="AF317" i="4"/>
  <c r="AF318" i="4"/>
  <c r="AF319" i="4"/>
  <c r="AF320" i="4"/>
  <c r="AF321" i="4"/>
  <c r="AF322" i="4"/>
  <c r="AF323" i="4"/>
  <c r="AF324" i="4"/>
  <c r="AF325" i="4"/>
  <c r="AF326" i="4"/>
  <c r="AF327" i="4"/>
  <c r="AF328" i="4"/>
  <c r="AF329" i="4"/>
  <c r="AF330" i="4"/>
  <c r="AF331" i="4"/>
  <c r="AF332" i="4"/>
  <c r="AF333" i="4"/>
  <c r="AF334" i="4"/>
  <c r="AF335" i="4"/>
  <c r="AF336" i="4"/>
  <c r="AF337" i="4"/>
  <c r="AF338" i="4"/>
  <c r="AF339" i="4"/>
  <c r="AF340" i="4"/>
  <c r="AF341" i="4"/>
  <c r="AF342" i="4"/>
  <c r="AF343" i="4"/>
  <c r="AF344" i="4"/>
  <c r="AF345" i="4"/>
  <c r="AF346" i="4"/>
  <c r="AF347" i="4"/>
  <c r="AF348" i="4"/>
  <c r="AF349" i="4"/>
  <c r="AF350" i="4"/>
  <c r="AF351" i="4"/>
  <c r="AF352" i="4"/>
  <c r="AF353" i="4"/>
  <c r="AF354" i="4"/>
  <c r="AF355" i="4"/>
  <c r="AF356" i="4"/>
  <c r="AF357" i="4"/>
  <c r="AF358" i="4"/>
  <c r="AF359" i="4"/>
  <c r="AF360" i="4"/>
  <c r="AF361" i="4"/>
  <c r="AF362" i="4"/>
  <c r="AF363" i="4"/>
  <c r="AF364" i="4"/>
  <c r="AF365" i="4"/>
  <c r="AF366" i="4"/>
  <c r="AF367" i="4"/>
  <c r="AF368" i="4"/>
  <c r="AF369" i="4"/>
  <c r="AF370" i="4"/>
  <c r="AF371" i="4"/>
  <c r="AF372" i="4"/>
  <c r="AF373" i="4"/>
  <c r="AF374" i="4"/>
  <c r="AF375" i="4"/>
  <c r="AF376" i="4"/>
  <c r="AF377" i="4"/>
  <c r="AF378" i="4"/>
  <c r="AF379" i="4"/>
  <c r="AF380" i="4"/>
  <c r="AF381" i="4"/>
  <c r="AF382" i="4"/>
  <c r="AF383" i="4"/>
  <c r="AF384" i="4"/>
  <c r="AF385" i="4"/>
  <c r="AF386" i="4"/>
  <c r="AF387" i="4"/>
  <c r="AF388" i="4"/>
  <c r="AF389" i="4"/>
  <c r="AF390" i="4"/>
  <c r="AF391" i="4"/>
  <c r="AF392" i="4"/>
  <c r="AF393" i="4"/>
  <c r="AF394" i="4"/>
  <c r="AF395" i="4"/>
  <c r="AF396" i="4"/>
  <c r="AF397" i="4"/>
  <c r="AF398" i="4"/>
  <c r="AF399" i="4"/>
  <c r="AF400" i="4"/>
  <c r="AF401" i="4"/>
  <c r="AF402" i="4"/>
  <c r="AF403" i="4"/>
  <c r="AF404" i="4"/>
  <c r="AF405" i="4"/>
  <c r="AF406" i="4"/>
  <c r="AF407" i="4"/>
  <c r="AF408" i="4"/>
  <c r="AF409" i="4"/>
  <c r="AF410" i="4"/>
  <c r="AF411" i="4"/>
  <c r="AF412" i="4"/>
  <c r="AF413" i="4"/>
  <c r="AF414" i="4"/>
  <c r="AF415" i="4"/>
  <c r="AF416" i="4"/>
  <c r="AF417" i="4"/>
  <c r="AF418" i="4"/>
  <c r="AF419" i="4"/>
  <c r="AF420" i="4"/>
  <c r="AF421" i="4"/>
  <c r="AF422" i="4"/>
  <c r="AF423" i="4"/>
  <c r="AF424" i="4"/>
  <c r="AF425" i="4"/>
  <c r="AF426" i="4"/>
  <c r="AF427" i="4"/>
  <c r="AF428" i="4"/>
  <c r="AF429" i="4"/>
  <c r="AF430" i="4"/>
  <c r="AF431" i="4"/>
  <c r="AF432" i="4"/>
  <c r="AF433" i="4"/>
  <c r="AF434" i="4"/>
  <c r="AF435" i="4"/>
  <c r="AF436" i="4"/>
  <c r="AF437" i="4"/>
  <c r="AF438" i="4"/>
  <c r="AF439" i="4"/>
  <c r="AF440" i="4"/>
  <c r="AF441" i="4"/>
  <c r="AF442" i="4"/>
  <c r="AF443" i="4"/>
  <c r="AF444" i="4"/>
  <c r="AF445" i="4"/>
  <c r="AF446" i="4"/>
  <c r="AF447" i="4"/>
  <c r="AF448" i="4"/>
  <c r="AF449" i="4"/>
  <c r="AF450" i="4"/>
  <c r="AF451" i="4"/>
  <c r="AF452" i="4"/>
  <c r="AF453" i="4"/>
  <c r="AF454" i="4"/>
  <c r="AF455" i="4"/>
  <c r="AF456" i="4"/>
  <c r="AF457" i="4"/>
  <c r="AF458" i="4"/>
  <c r="AF459" i="4"/>
  <c r="AF460" i="4"/>
  <c r="AF461" i="4"/>
  <c r="AF462" i="4"/>
  <c r="AF463" i="4"/>
  <c r="AF464" i="4"/>
  <c r="AF465" i="4"/>
  <c r="AF466" i="4"/>
  <c r="AF467" i="4"/>
  <c r="AF468" i="4"/>
  <c r="AF469" i="4"/>
  <c r="AF470" i="4"/>
  <c r="AF471" i="4"/>
  <c r="AF472" i="4"/>
  <c r="AF473" i="4"/>
  <c r="AF474" i="4"/>
  <c r="AF475" i="4"/>
  <c r="AF476" i="4"/>
  <c r="AF477" i="4"/>
  <c r="AF478" i="4"/>
  <c r="AF479" i="4"/>
  <c r="AF480" i="4"/>
  <c r="AF481" i="4"/>
  <c r="AF482" i="4"/>
  <c r="AF483" i="4"/>
  <c r="AF484" i="4"/>
  <c r="AF485" i="4"/>
  <c r="AF486" i="4"/>
  <c r="AF487" i="4"/>
  <c r="AF488" i="4"/>
  <c r="AF489" i="4"/>
  <c r="AF490" i="4"/>
  <c r="AF491" i="4"/>
  <c r="AF492" i="4"/>
  <c r="AF493" i="4"/>
  <c r="AF494" i="4"/>
  <c r="AF495" i="4"/>
  <c r="AF496" i="4"/>
  <c r="AF497" i="4"/>
  <c r="AF498" i="4"/>
  <c r="AF499" i="4"/>
  <c r="AF500" i="4"/>
  <c r="AF501" i="4"/>
  <c r="AF502" i="4"/>
  <c r="AF503" i="4"/>
  <c r="AF504" i="4"/>
  <c r="AF505" i="4"/>
  <c r="AF506" i="4"/>
  <c r="AF507" i="4"/>
  <c r="AF508" i="4"/>
  <c r="AF509" i="4"/>
  <c r="AF510" i="4"/>
  <c r="AF511" i="4"/>
  <c r="AF512" i="4"/>
  <c r="AF513" i="4"/>
  <c r="AF514" i="4"/>
  <c r="AF515" i="4"/>
  <c r="AF516" i="4"/>
  <c r="AF517" i="4"/>
  <c r="AF518" i="4"/>
  <c r="AF519" i="4"/>
  <c r="AF520" i="4"/>
  <c r="AF521" i="4"/>
  <c r="AF522" i="4"/>
  <c r="AF523" i="4"/>
  <c r="AF524" i="4"/>
  <c r="AF525" i="4"/>
  <c r="AF526" i="4"/>
  <c r="AF527" i="4"/>
  <c r="AF528" i="4"/>
  <c r="AF529" i="4"/>
  <c r="AF530" i="4"/>
  <c r="AF531" i="4"/>
  <c r="AF532" i="4"/>
  <c r="AF533" i="4"/>
  <c r="AF534" i="4"/>
  <c r="AF535" i="4"/>
  <c r="AF536" i="4"/>
  <c r="AF537" i="4"/>
  <c r="AF538" i="4"/>
  <c r="AF539" i="4"/>
  <c r="AF540" i="4"/>
  <c r="AF541" i="4"/>
  <c r="AF542" i="4"/>
  <c r="AF543" i="4"/>
  <c r="AF544" i="4"/>
  <c r="AF545" i="4"/>
  <c r="AF546" i="4"/>
  <c r="AF547" i="4"/>
  <c r="AF548" i="4"/>
  <c r="AF549" i="4"/>
  <c r="AF550" i="4"/>
  <c r="AF551" i="4"/>
  <c r="AF552" i="4"/>
  <c r="AF553" i="4"/>
  <c r="AF554" i="4"/>
  <c r="AF555" i="4"/>
  <c r="AF556" i="4"/>
  <c r="AF557" i="4"/>
  <c r="AF558" i="4"/>
  <c r="AF559" i="4"/>
  <c r="AF560" i="4"/>
  <c r="AF561" i="4"/>
  <c r="AF562" i="4"/>
  <c r="AF563" i="4"/>
  <c r="AF564" i="4"/>
  <c r="AF565" i="4"/>
  <c r="AF566" i="4"/>
  <c r="AF567" i="4"/>
  <c r="AF568" i="4"/>
  <c r="AF569" i="4"/>
  <c r="AF570" i="4"/>
  <c r="AF571" i="4"/>
  <c r="AF572" i="4"/>
  <c r="AF573" i="4"/>
  <c r="AF574" i="4"/>
  <c r="AF575" i="4"/>
  <c r="AF576" i="4"/>
  <c r="AF577" i="4"/>
  <c r="AF578" i="4"/>
  <c r="AF579" i="4"/>
  <c r="AF580" i="4"/>
  <c r="AF581" i="4"/>
  <c r="AF582" i="4"/>
  <c r="AF583" i="4"/>
  <c r="AF584" i="4"/>
  <c r="AF585" i="4"/>
  <c r="AF586" i="4"/>
  <c r="AF587" i="4"/>
  <c r="AF588" i="4"/>
  <c r="AF589" i="4"/>
  <c r="AF590" i="4"/>
  <c r="AF591" i="4"/>
  <c r="AF592" i="4"/>
  <c r="AF593" i="4"/>
  <c r="AF594" i="4"/>
  <c r="AF595" i="4"/>
  <c r="AF596" i="4"/>
  <c r="AF597" i="4"/>
  <c r="AF598" i="4"/>
  <c r="AF599" i="4"/>
  <c r="AF600" i="4"/>
  <c r="AF601" i="4"/>
  <c r="AF602" i="4"/>
  <c r="AF603" i="4"/>
  <c r="AF604" i="4"/>
  <c r="AF605" i="4"/>
  <c r="AF606" i="4"/>
  <c r="AF607" i="4"/>
  <c r="AF608" i="4"/>
  <c r="AF609" i="4"/>
  <c r="AF610" i="4"/>
  <c r="AF611" i="4"/>
  <c r="AF612" i="4"/>
  <c r="AF613" i="4"/>
  <c r="AF614" i="4"/>
  <c r="AF615" i="4"/>
  <c r="AF616" i="4"/>
  <c r="AF617" i="4"/>
  <c r="AF618" i="4"/>
  <c r="AF619" i="4"/>
  <c r="AF620" i="4"/>
  <c r="AF621" i="4"/>
  <c r="AF622" i="4"/>
  <c r="AF623" i="4"/>
  <c r="AF624" i="4"/>
  <c r="AF625" i="4"/>
  <c r="AF626" i="4"/>
  <c r="AF627" i="4"/>
  <c r="AF628" i="4"/>
  <c r="AF629" i="4"/>
  <c r="AF630" i="4"/>
  <c r="AF631" i="4"/>
  <c r="AF632" i="4"/>
  <c r="AF633" i="4"/>
  <c r="AF634" i="4"/>
  <c r="AF635" i="4"/>
  <c r="AF636" i="4"/>
  <c r="AF637" i="4"/>
  <c r="AF638" i="4"/>
  <c r="AF639" i="4"/>
  <c r="AF640" i="4"/>
  <c r="AF641" i="4"/>
  <c r="AF642" i="4"/>
  <c r="AF643" i="4"/>
  <c r="AF644" i="4"/>
  <c r="AF645" i="4"/>
  <c r="AF646" i="4"/>
  <c r="AF647" i="4"/>
  <c r="AF648" i="4"/>
  <c r="AF649" i="4"/>
  <c r="AF650" i="4"/>
  <c r="AF651" i="4"/>
  <c r="AF652" i="4"/>
  <c r="AF653" i="4"/>
  <c r="AF654" i="4"/>
  <c r="AF655" i="4"/>
  <c r="AF656" i="4"/>
  <c r="AF657" i="4"/>
  <c r="AF658" i="4"/>
  <c r="AF659" i="4"/>
  <c r="AF660" i="4"/>
  <c r="AF661" i="4"/>
  <c r="AF662" i="4"/>
  <c r="AF663" i="4"/>
  <c r="AF664" i="4"/>
  <c r="AF665" i="4"/>
  <c r="AF666" i="4"/>
  <c r="AF667" i="4"/>
  <c r="AF668" i="4"/>
  <c r="AF669" i="4"/>
  <c r="AF670" i="4"/>
  <c r="AF671" i="4"/>
  <c r="AF672" i="4"/>
  <c r="AF673" i="4"/>
  <c r="AF674" i="4"/>
  <c r="AF675" i="4"/>
  <c r="AF676" i="4"/>
  <c r="AF677" i="4"/>
  <c r="AF678" i="4"/>
  <c r="AF679" i="4"/>
  <c r="AF680" i="4"/>
  <c r="AF681" i="4"/>
  <c r="AF682" i="4"/>
  <c r="AF683" i="4"/>
  <c r="AF684" i="4"/>
  <c r="AF685" i="4"/>
  <c r="AF686" i="4"/>
  <c r="AF687" i="4"/>
  <c r="AF688" i="4"/>
  <c r="AF689" i="4"/>
  <c r="AF690" i="4"/>
  <c r="AF691" i="4"/>
  <c r="AF692" i="4"/>
  <c r="AF693" i="4"/>
  <c r="AF694" i="4"/>
  <c r="AF695" i="4"/>
  <c r="AF696" i="4"/>
  <c r="AF697" i="4"/>
  <c r="AF698" i="4"/>
  <c r="AF699" i="4"/>
  <c r="AF700" i="4"/>
  <c r="AF701" i="4"/>
  <c r="AF702" i="4"/>
  <c r="AF703" i="4"/>
  <c r="AF704" i="4"/>
  <c r="AF705" i="4"/>
  <c r="AF706" i="4"/>
  <c r="AF707" i="4"/>
  <c r="AF708" i="4"/>
  <c r="AF709" i="4"/>
  <c r="AF710" i="4"/>
  <c r="AF711" i="4"/>
  <c r="AF712" i="4"/>
  <c r="AF713" i="4"/>
  <c r="AF714" i="4"/>
  <c r="AF715" i="4"/>
  <c r="AF716" i="4"/>
  <c r="AF717" i="4"/>
  <c r="AF718" i="4"/>
  <c r="AF719" i="4"/>
  <c r="AF720" i="4"/>
  <c r="AF721" i="4"/>
  <c r="AF722" i="4"/>
  <c r="AF723" i="4"/>
  <c r="AF724" i="4"/>
  <c r="AF725" i="4"/>
  <c r="AF726" i="4"/>
  <c r="AF727" i="4"/>
  <c r="AF728" i="4"/>
  <c r="AF729" i="4"/>
  <c r="AF730" i="4"/>
  <c r="AF731" i="4"/>
  <c r="AF732" i="4"/>
  <c r="AF733" i="4"/>
  <c r="AF734" i="4"/>
  <c r="AF735" i="4"/>
  <c r="AF736" i="4"/>
  <c r="AF737" i="4"/>
  <c r="AF738" i="4"/>
  <c r="AF739" i="4"/>
  <c r="AF740" i="4"/>
  <c r="AF741" i="4"/>
  <c r="AF742" i="4"/>
  <c r="AF743" i="4"/>
  <c r="AF744" i="4"/>
  <c r="AF745" i="4"/>
  <c r="AF746" i="4"/>
  <c r="AF747" i="4"/>
  <c r="AF748" i="4"/>
  <c r="AF749" i="4"/>
  <c r="AF750" i="4"/>
  <c r="AF751" i="4"/>
  <c r="AF752" i="4"/>
  <c r="AF753" i="4"/>
  <c r="AF754" i="4"/>
  <c r="AF755" i="4"/>
  <c r="AF756" i="4"/>
  <c r="AF757" i="4"/>
  <c r="AF758" i="4"/>
  <c r="AF759" i="4"/>
  <c r="AF760" i="4"/>
  <c r="AF761" i="4"/>
  <c r="AF762" i="4"/>
  <c r="AF763" i="4"/>
  <c r="AF764" i="4"/>
  <c r="AF765" i="4"/>
  <c r="AF766" i="4"/>
  <c r="AF767" i="4"/>
  <c r="AF768" i="4"/>
  <c r="AF769" i="4"/>
  <c r="AF770" i="4"/>
  <c r="AF771" i="4"/>
  <c r="AF772" i="4"/>
  <c r="AF773" i="4"/>
  <c r="AF774" i="4"/>
  <c r="AF775" i="4"/>
  <c r="AF776" i="4"/>
  <c r="AF777" i="4"/>
  <c r="AF778" i="4"/>
  <c r="AF779" i="4"/>
  <c r="AF780" i="4"/>
  <c r="AF781" i="4"/>
  <c r="AF782" i="4"/>
  <c r="AF783" i="4"/>
  <c r="AF784" i="4"/>
  <c r="AF785" i="4"/>
  <c r="AF786" i="4"/>
  <c r="AF787" i="4"/>
  <c r="AF788" i="4"/>
  <c r="AF789" i="4"/>
  <c r="AF790" i="4"/>
  <c r="AF791" i="4"/>
  <c r="AF792" i="4"/>
  <c r="AF793" i="4"/>
  <c r="AF794" i="4"/>
  <c r="AF795" i="4"/>
  <c r="AF796" i="4"/>
  <c r="AF797" i="4"/>
  <c r="AF798" i="4"/>
  <c r="AF799" i="4"/>
  <c r="AF800" i="4"/>
  <c r="AF801" i="4"/>
  <c r="AF802" i="4"/>
  <c r="AF803" i="4"/>
  <c r="AF804" i="4"/>
  <c r="AF805" i="4"/>
  <c r="AF806" i="4"/>
  <c r="AF807" i="4"/>
  <c r="AF808" i="4"/>
  <c r="AF809" i="4"/>
  <c r="AF810" i="4"/>
  <c r="AF811" i="4"/>
  <c r="AF812" i="4"/>
  <c r="AF813" i="4"/>
  <c r="AF814" i="4"/>
  <c r="AF815" i="4"/>
  <c r="AF816" i="4"/>
  <c r="AF817" i="4"/>
  <c r="AF818" i="4"/>
  <c r="AF819" i="4"/>
  <c r="AF820" i="4"/>
  <c r="AF821" i="4"/>
  <c r="AF822" i="4"/>
  <c r="AF823" i="4"/>
  <c r="AF824" i="4"/>
  <c r="AF825" i="4"/>
  <c r="AF826" i="4"/>
  <c r="AF827" i="4"/>
  <c r="AF828" i="4"/>
  <c r="AF829" i="4"/>
  <c r="AF830" i="4"/>
  <c r="AF831" i="4"/>
  <c r="AF832" i="4"/>
  <c r="AF833" i="4"/>
  <c r="AF834" i="4"/>
  <c r="AF835" i="4"/>
  <c r="AF836" i="4"/>
  <c r="AF837" i="4"/>
  <c r="AF838" i="4"/>
  <c r="AF839" i="4"/>
  <c r="AF840" i="4"/>
  <c r="AF841" i="4"/>
  <c r="AF842" i="4"/>
  <c r="AF843" i="4"/>
  <c r="AF844" i="4"/>
  <c r="AF845" i="4"/>
  <c r="AF846" i="4"/>
  <c r="AF847" i="4"/>
  <c r="AF848" i="4"/>
  <c r="AF849" i="4"/>
  <c r="AF850" i="4"/>
  <c r="AF851" i="4"/>
  <c r="AF852" i="4"/>
  <c r="AF853" i="4"/>
  <c r="AF854" i="4"/>
  <c r="AF855" i="4"/>
  <c r="AF856" i="4"/>
  <c r="AF857" i="4"/>
  <c r="AF858" i="4"/>
  <c r="AF859" i="4"/>
  <c r="AF860" i="4"/>
  <c r="AF861" i="4"/>
  <c r="AF862" i="4"/>
  <c r="AF863" i="4"/>
  <c r="AF864" i="4"/>
  <c r="AF865" i="4"/>
  <c r="AF866" i="4"/>
  <c r="AF867" i="4"/>
  <c r="AF868" i="4"/>
  <c r="AF869" i="4"/>
  <c r="AF870" i="4"/>
  <c r="AF871" i="4"/>
  <c r="AF872" i="4"/>
  <c r="AF873" i="4"/>
  <c r="AF874" i="4"/>
  <c r="AF875" i="4"/>
  <c r="AF876" i="4"/>
  <c r="AF877" i="4"/>
  <c r="AF878" i="4"/>
  <c r="AF879" i="4"/>
  <c r="AF880" i="4"/>
  <c r="AF881" i="4"/>
  <c r="AF882" i="4"/>
  <c r="AF883" i="4"/>
  <c r="AF884" i="4"/>
  <c r="AF885" i="4"/>
  <c r="AF886" i="4"/>
  <c r="AF887" i="4"/>
  <c r="AF888" i="4"/>
  <c r="AF889" i="4"/>
  <c r="AF890" i="4"/>
  <c r="AF891" i="4"/>
  <c r="AF892" i="4"/>
  <c r="AF893" i="4"/>
  <c r="AF894" i="4"/>
  <c r="AF895" i="4"/>
  <c r="AF896" i="4"/>
  <c r="AF897" i="4"/>
  <c r="AF898" i="4"/>
  <c r="AF899" i="4"/>
  <c r="AF900" i="4"/>
  <c r="AF901" i="4"/>
  <c r="AF902" i="4"/>
  <c r="AF903" i="4"/>
  <c r="AF904" i="4"/>
  <c r="AF905" i="4"/>
  <c r="AF906" i="4"/>
  <c r="AF907" i="4"/>
  <c r="AF908" i="4"/>
  <c r="AF909" i="4"/>
  <c r="AF910" i="4"/>
  <c r="AF911" i="4"/>
  <c r="AF912" i="4"/>
  <c r="AF913" i="4"/>
  <c r="AF914" i="4"/>
  <c r="AF915" i="4"/>
  <c r="AF916" i="4"/>
  <c r="AF917" i="4"/>
  <c r="AF918" i="4"/>
  <c r="AF919" i="4"/>
  <c r="AF920" i="4"/>
  <c r="AF921" i="4"/>
  <c r="AF922" i="4"/>
  <c r="AF923" i="4"/>
  <c r="AF924" i="4"/>
  <c r="AF925" i="4"/>
  <c r="AF926" i="4"/>
  <c r="AF927" i="4"/>
  <c r="AF928" i="4"/>
  <c r="AF929" i="4"/>
  <c r="AF930" i="4"/>
  <c r="AF931" i="4"/>
  <c r="AF932" i="4"/>
  <c r="AF933" i="4"/>
  <c r="AF934" i="4"/>
  <c r="AF935" i="4"/>
  <c r="AF936" i="4"/>
  <c r="AF937" i="4"/>
  <c r="AF938" i="4"/>
  <c r="AF939" i="4"/>
  <c r="AF940" i="4"/>
  <c r="AF941" i="4"/>
  <c r="AF942" i="4"/>
  <c r="AF943" i="4"/>
  <c r="AF944" i="4"/>
  <c r="AF945" i="4"/>
  <c r="AF946" i="4"/>
  <c r="AF947" i="4"/>
  <c r="AF948" i="4"/>
  <c r="AF949" i="4"/>
  <c r="AF950" i="4"/>
  <c r="AF951" i="4"/>
  <c r="AF952" i="4"/>
  <c r="AF953" i="4"/>
  <c r="AF954" i="4"/>
  <c r="AF955" i="4"/>
  <c r="AF956" i="4"/>
  <c r="AF957" i="4"/>
  <c r="AF958" i="4"/>
  <c r="AF959" i="4"/>
  <c r="AF960" i="4"/>
  <c r="AF961" i="4"/>
  <c r="AF962" i="4"/>
  <c r="AF963" i="4"/>
  <c r="AF964" i="4"/>
  <c r="AF965" i="4"/>
  <c r="AF966" i="4"/>
  <c r="AF967" i="4"/>
  <c r="AF968" i="4"/>
  <c r="AF969" i="4"/>
  <c r="AF970" i="4"/>
  <c r="AF971" i="4"/>
  <c r="AF972" i="4"/>
  <c r="AF973" i="4"/>
  <c r="AF974" i="4"/>
  <c r="AF975" i="4"/>
  <c r="AF976" i="4"/>
  <c r="AF977" i="4"/>
  <c r="AF978" i="4"/>
  <c r="AF979" i="4"/>
  <c r="AF980" i="4"/>
  <c r="AF981" i="4"/>
  <c r="AF982" i="4"/>
  <c r="AF983" i="4"/>
  <c r="AF984" i="4"/>
  <c r="AF985" i="4"/>
  <c r="AF986" i="4"/>
  <c r="AF987" i="4"/>
  <c r="AF988" i="4"/>
  <c r="AF989" i="4"/>
  <c r="AF990" i="4"/>
  <c r="AF991" i="4"/>
  <c r="AF992" i="4"/>
  <c r="AF993" i="4"/>
  <c r="AF994" i="4"/>
  <c r="AF995" i="4"/>
  <c r="AF996" i="4"/>
  <c r="AF997" i="4"/>
  <c r="AF998" i="4"/>
  <c r="AF999" i="4"/>
  <c r="AF1000" i="4"/>
  <c r="AF1001" i="4"/>
  <c r="AF1002" i="4"/>
  <c r="AF1003" i="4"/>
  <c r="AF1004" i="4"/>
  <c r="AF1005" i="4"/>
  <c r="AF1006" i="4"/>
  <c r="AF1007" i="4"/>
  <c r="AF1008" i="4"/>
  <c r="AF1009" i="4"/>
  <c r="AF1010" i="4"/>
  <c r="AF1011" i="4"/>
  <c r="AF1012" i="4"/>
  <c r="AF1013" i="4"/>
  <c r="AF1014" i="4"/>
  <c r="AF1015" i="4"/>
  <c r="AF1016" i="4"/>
  <c r="AF1017" i="4"/>
  <c r="AF1018" i="4"/>
  <c r="AF1019" i="4"/>
  <c r="AF1020" i="4"/>
  <c r="AF1021" i="4"/>
  <c r="AF1022" i="4"/>
  <c r="AF1023" i="4"/>
  <c r="AF1024" i="4"/>
  <c r="AF1025" i="4"/>
  <c r="AF1026" i="4"/>
  <c r="AF1027" i="4"/>
  <c r="AF1028" i="4"/>
  <c r="AF1029" i="4"/>
  <c r="AF1030" i="4"/>
  <c r="AF1031" i="4"/>
  <c r="AF1032" i="4"/>
  <c r="AF1033" i="4"/>
  <c r="AF1034" i="4"/>
  <c r="AF1035" i="4"/>
  <c r="AF1036" i="4"/>
  <c r="AF1037" i="4"/>
  <c r="AF1038" i="4"/>
  <c r="AF1039" i="4"/>
  <c r="AF1040" i="4"/>
  <c r="AF1041" i="4"/>
  <c r="AF1042" i="4"/>
  <c r="AF1043" i="4"/>
  <c r="AF1044" i="4"/>
  <c r="AF1045" i="4"/>
  <c r="AF1046" i="4"/>
  <c r="AF1047" i="4"/>
  <c r="AF1048" i="4"/>
  <c r="AF1049" i="4"/>
  <c r="AF1050" i="4"/>
  <c r="AF1051" i="4"/>
  <c r="AF1052" i="4"/>
  <c r="AF1053" i="4"/>
  <c r="AF1054" i="4"/>
  <c r="AF1055" i="4"/>
  <c r="AF1056" i="4"/>
  <c r="AF1057" i="4"/>
  <c r="AF1058" i="4"/>
  <c r="AF1059" i="4"/>
  <c r="AF1060" i="4"/>
  <c r="AF1061" i="4"/>
  <c r="AF1062" i="4"/>
  <c r="AF1063" i="4"/>
  <c r="AF1064" i="4"/>
  <c r="AF1065" i="4"/>
  <c r="AF1066" i="4"/>
  <c r="AF1067" i="4"/>
  <c r="AF1068" i="4"/>
  <c r="AF1069" i="4"/>
  <c r="AF1070" i="4"/>
  <c r="AF1071" i="4"/>
  <c r="AF1072" i="4"/>
  <c r="AF1073" i="4"/>
  <c r="AF1074" i="4"/>
  <c r="AF1075" i="4"/>
  <c r="AF1076" i="4"/>
  <c r="AF1077" i="4"/>
  <c r="AF1078" i="4"/>
  <c r="AF1079" i="4"/>
  <c r="AF1080" i="4"/>
  <c r="AF1081" i="4"/>
  <c r="AF1082" i="4"/>
  <c r="AF1083" i="4"/>
  <c r="AF1084" i="4"/>
  <c r="AF1085" i="4"/>
  <c r="AF1086" i="4"/>
  <c r="AF1087" i="4"/>
  <c r="AF1088" i="4"/>
  <c r="AF1089" i="4"/>
  <c r="AF1090" i="4"/>
  <c r="AF1091" i="4"/>
  <c r="AF1092" i="4"/>
  <c r="AF1093" i="4"/>
  <c r="AF1094" i="4"/>
  <c r="AF1095" i="4"/>
  <c r="AF1096" i="4"/>
  <c r="AF1097" i="4"/>
  <c r="AF1098" i="4"/>
  <c r="AF1099" i="4"/>
  <c r="AF1100" i="4"/>
  <c r="AF1101" i="4"/>
  <c r="AF1102" i="4"/>
  <c r="AF1103" i="4"/>
  <c r="AF1104" i="4"/>
  <c r="AF1105" i="4"/>
  <c r="AF1106" i="4"/>
  <c r="AF1107" i="4"/>
  <c r="AF1108" i="4"/>
  <c r="AF1109" i="4"/>
  <c r="AF1110" i="4"/>
  <c r="AF1111" i="4"/>
  <c r="AF1112" i="4"/>
  <c r="AF1113" i="4"/>
  <c r="AF1114" i="4"/>
  <c r="AF1115" i="4"/>
  <c r="AF1116" i="4"/>
  <c r="AF1117" i="4"/>
  <c r="AF1118" i="4"/>
  <c r="AF1119" i="4"/>
  <c r="AF1120" i="4"/>
  <c r="AF1121" i="4"/>
  <c r="AF1122" i="4"/>
  <c r="AF1123" i="4"/>
  <c r="AF1124" i="4"/>
  <c r="AF1125" i="4"/>
  <c r="AF1126" i="4"/>
  <c r="AF1127" i="4"/>
  <c r="AF1128" i="4"/>
  <c r="AF1129" i="4"/>
  <c r="AF1130" i="4"/>
  <c r="AF1131" i="4"/>
  <c r="AF1132" i="4"/>
  <c r="AF1133" i="4"/>
  <c r="AF1134" i="4"/>
  <c r="AF1135" i="4"/>
  <c r="AF1136" i="4"/>
  <c r="AF1137" i="4"/>
  <c r="AF1138" i="4"/>
  <c r="AF1139" i="4"/>
  <c r="AF1140" i="4"/>
  <c r="AF1141" i="4"/>
  <c r="AF1142" i="4"/>
  <c r="AF1143" i="4"/>
  <c r="AF1144" i="4"/>
  <c r="AF1145" i="4"/>
  <c r="AF1146" i="4"/>
  <c r="AF1147" i="4"/>
  <c r="AF1148" i="4"/>
  <c r="AF1149" i="4"/>
  <c r="AF1150" i="4"/>
  <c r="AF1151" i="4"/>
  <c r="AF1152" i="4"/>
  <c r="AF1153" i="4"/>
  <c r="AF1154" i="4"/>
  <c r="AF1155" i="4"/>
  <c r="AF1156" i="4"/>
  <c r="AF1157" i="4"/>
  <c r="AF1158" i="4"/>
  <c r="AF1159" i="4"/>
  <c r="AF1160" i="4"/>
  <c r="AF1161" i="4"/>
  <c r="AF1162" i="4"/>
  <c r="AF1163" i="4"/>
  <c r="AF1164" i="4"/>
  <c r="AF1165" i="4"/>
  <c r="AF1166" i="4"/>
  <c r="AF1167" i="4"/>
  <c r="AF1168" i="4"/>
  <c r="AF1169" i="4"/>
  <c r="AF1170" i="4"/>
  <c r="AF1171" i="4"/>
  <c r="AF1172" i="4"/>
  <c r="AF1173" i="4"/>
  <c r="AF1174" i="4"/>
  <c r="AF1175" i="4"/>
  <c r="AF1176" i="4"/>
  <c r="AF1177" i="4"/>
  <c r="AF1178" i="4"/>
  <c r="AF1179" i="4"/>
  <c r="AF1180" i="4"/>
  <c r="AF1181" i="4"/>
  <c r="AF1182" i="4"/>
  <c r="AF1183" i="4"/>
  <c r="AF1184" i="4"/>
  <c r="AF1185" i="4"/>
  <c r="AF1186" i="4"/>
  <c r="AF1187" i="4"/>
  <c r="AF1188" i="4"/>
  <c r="AF1189" i="4"/>
  <c r="AF1190" i="4"/>
  <c r="AF1191" i="4"/>
  <c r="AF1192" i="4"/>
  <c r="AF1193" i="4"/>
  <c r="AF1194" i="4"/>
  <c r="AF1195" i="4"/>
  <c r="AF1196" i="4"/>
  <c r="AF1197" i="4"/>
  <c r="AF1198" i="4"/>
  <c r="AF1199" i="4"/>
  <c r="AF1200" i="4"/>
  <c r="AF1201" i="4"/>
  <c r="AF1202" i="4"/>
  <c r="AF1203" i="4"/>
  <c r="AF1204" i="4"/>
  <c r="AF1205" i="4"/>
  <c r="AF1206" i="4"/>
  <c r="AF1207" i="4"/>
  <c r="AF1208" i="4"/>
  <c r="AF1209" i="4"/>
  <c r="AF1210" i="4"/>
  <c r="AF1211" i="4"/>
  <c r="AF1212" i="4"/>
  <c r="AF1213" i="4"/>
  <c r="AF1214" i="4"/>
  <c r="AF1215" i="4"/>
  <c r="AF1216" i="4"/>
  <c r="AF1217" i="4"/>
  <c r="AF1218" i="4"/>
  <c r="AF1219" i="4"/>
  <c r="AF1220" i="4"/>
  <c r="AF1221" i="4"/>
  <c r="AF1222" i="4"/>
  <c r="AF1223" i="4"/>
  <c r="AF1224" i="4"/>
  <c r="AF1225" i="4"/>
  <c r="AF1226" i="4"/>
  <c r="AF1227" i="4"/>
  <c r="AF1228" i="4"/>
  <c r="AF1229" i="4"/>
  <c r="AF1230" i="4"/>
  <c r="AF1231" i="4"/>
  <c r="AF1232" i="4"/>
  <c r="AF1233" i="4"/>
  <c r="AF1234" i="4"/>
  <c r="AF1235" i="4"/>
  <c r="AF1236" i="4"/>
  <c r="AF1237" i="4"/>
  <c r="AF1238" i="4"/>
  <c r="AF1239" i="4"/>
  <c r="AF1240" i="4"/>
  <c r="AF1241" i="4"/>
  <c r="AF1242" i="4"/>
  <c r="AF1243" i="4"/>
  <c r="AF1244" i="4"/>
  <c r="AF1245" i="4"/>
  <c r="AF1246" i="4"/>
  <c r="AF1247" i="4"/>
  <c r="AF1248" i="4"/>
  <c r="AF1249" i="4"/>
  <c r="AF1250" i="4"/>
  <c r="AF1251" i="4"/>
  <c r="AF1252" i="4"/>
  <c r="AF1253" i="4"/>
  <c r="AF1254" i="4"/>
  <c r="AF1255" i="4"/>
  <c r="AF1256" i="4"/>
  <c r="AF1257" i="4"/>
  <c r="AF1258" i="4"/>
  <c r="AF1259" i="4"/>
  <c r="AF1260" i="4"/>
  <c r="AF1261" i="4"/>
  <c r="AF1262" i="4"/>
  <c r="AF1263" i="4"/>
  <c r="AF1264" i="4"/>
  <c r="AF1265" i="4"/>
  <c r="AF1266" i="4"/>
  <c r="AF1267" i="4"/>
  <c r="AF1268" i="4"/>
  <c r="AF1269" i="4"/>
  <c r="AF1270" i="4"/>
  <c r="AF1271" i="4"/>
  <c r="AF1272" i="4"/>
  <c r="AF1273" i="4"/>
  <c r="AF1274" i="4"/>
  <c r="AF1275" i="4"/>
  <c r="AF1276" i="4"/>
  <c r="AF1277" i="4"/>
  <c r="AF1278" i="4"/>
  <c r="AF1279" i="4"/>
  <c r="AF1280" i="4"/>
  <c r="AF1281" i="4"/>
  <c r="AF1282" i="4"/>
  <c r="AF1283" i="4"/>
  <c r="AF1284" i="4"/>
  <c r="AF1285" i="4"/>
  <c r="AF1286" i="4"/>
  <c r="AF1287" i="4"/>
  <c r="AF1288" i="4"/>
  <c r="AF1289" i="4"/>
  <c r="AF1290" i="4"/>
  <c r="AF1291" i="4"/>
  <c r="AF1292" i="4"/>
  <c r="AF1293" i="4"/>
  <c r="AF1294" i="4"/>
  <c r="AF1295" i="4"/>
  <c r="AF1296" i="4"/>
  <c r="AF1297" i="4"/>
  <c r="AF1298" i="4"/>
  <c r="AF1299" i="4"/>
  <c r="AF1300" i="4"/>
  <c r="AF1301" i="4"/>
  <c r="AF1302" i="4"/>
  <c r="AF1303" i="4"/>
  <c r="AF1304" i="4"/>
  <c r="AF1305" i="4"/>
  <c r="AF1306" i="4"/>
  <c r="AF1307" i="4"/>
  <c r="AF1308" i="4"/>
  <c r="AF1309" i="4"/>
  <c r="AF1310" i="4"/>
  <c r="AF1311" i="4"/>
  <c r="AF1312" i="4"/>
  <c r="AF1313" i="4"/>
  <c r="AF1314" i="4"/>
  <c r="AF1315" i="4"/>
  <c r="AF1316" i="4"/>
  <c r="AF1317" i="4"/>
  <c r="AF1318" i="4"/>
  <c r="AF1319" i="4"/>
  <c r="AF1320" i="4"/>
  <c r="AF1321" i="4"/>
  <c r="AF1322" i="4"/>
  <c r="AF1323" i="4"/>
  <c r="AF1324" i="4"/>
  <c r="AF1325" i="4"/>
  <c r="AF1326" i="4"/>
  <c r="AF1327" i="4"/>
  <c r="AF1328" i="4"/>
  <c r="AF1329" i="4"/>
  <c r="AF1330" i="4"/>
  <c r="AF1331" i="4"/>
  <c r="AF1332" i="4"/>
  <c r="AF1333" i="4"/>
  <c r="AF1334" i="4"/>
  <c r="AF1335" i="4"/>
  <c r="AF1336" i="4"/>
  <c r="AF1337" i="4"/>
  <c r="AF1338" i="4"/>
  <c r="AF1339" i="4"/>
  <c r="AF1340" i="4"/>
  <c r="AF1341" i="4"/>
  <c r="AF1342" i="4"/>
  <c r="AF1343" i="4"/>
  <c r="AF1344" i="4"/>
  <c r="AF1345" i="4"/>
  <c r="AF1346" i="4"/>
  <c r="AF1347" i="4"/>
  <c r="AF1348" i="4"/>
  <c r="AF1349" i="4"/>
  <c r="AF1350" i="4"/>
  <c r="AF1351" i="4"/>
  <c r="AF1352" i="4"/>
  <c r="AF1353" i="4"/>
  <c r="AF1354" i="4"/>
  <c r="AF1355" i="4"/>
  <c r="AF1356" i="4"/>
  <c r="AF1357" i="4"/>
  <c r="AF1358" i="4"/>
  <c r="AF1359" i="4"/>
  <c r="AF1360" i="4"/>
  <c r="AF1361" i="4"/>
  <c r="AF1362" i="4"/>
  <c r="AF1363" i="4"/>
  <c r="AF1364" i="4"/>
  <c r="AF1365" i="4"/>
  <c r="AF1366" i="4"/>
  <c r="AF1367" i="4"/>
  <c r="AF1368" i="4"/>
  <c r="AF1369" i="4"/>
  <c r="AF1370" i="4"/>
  <c r="AF1371" i="4"/>
  <c r="AF1372" i="4"/>
  <c r="AF1373" i="4"/>
  <c r="AF1374" i="4"/>
  <c r="AF1375" i="4"/>
  <c r="AF1376" i="4"/>
  <c r="AF1377" i="4"/>
  <c r="AF1378" i="4"/>
  <c r="AF1379" i="4"/>
  <c r="AF1380" i="4"/>
  <c r="AF1381" i="4"/>
  <c r="AF1382" i="4"/>
  <c r="AF1383" i="4"/>
  <c r="AF1384" i="4"/>
  <c r="AF1385" i="4"/>
  <c r="AF1386" i="4"/>
  <c r="AF1387" i="4"/>
  <c r="AF1388" i="4"/>
  <c r="AF1389" i="4"/>
  <c r="AF1390" i="4"/>
  <c r="AF1391" i="4"/>
  <c r="AF1392" i="4"/>
  <c r="AF1393" i="4"/>
  <c r="AF1394" i="4"/>
  <c r="AF1395" i="4"/>
  <c r="AF1396" i="4"/>
  <c r="AF1397" i="4"/>
  <c r="AF1398" i="4"/>
  <c r="AF1399" i="4"/>
  <c r="AF1400" i="4"/>
  <c r="AF1401" i="4"/>
  <c r="AF1402" i="4"/>
  <c r="AF1403" i="4"/>
  <c r="AF1404" i="4"/>
  <c r="AF1405" i="4"/>
  <c r="AF1406" i="4"/>
  <c r="AF1407" i="4"/>
  <c r="AF1408" i="4"/>
  <c r="AF1409" i="4"/>
  <c r="AF1410" i="4"/>
  <c r="AF1411" i="4"/>
  <c r="AF1412" i="4"/>
  <c r="AF1413" i="4"/>
  <c r="AF1414" i="4"/>
  <c r="AF1415" i="4"/>
  <c r="AF1416" i="4"/>
  <c r="AF1417" i="4"/>
  <c r="AF1418" i="4"/>
  <c r="AF1419" i="4"/>
  <c r="AF1420" i="4"/>
  <c r="AF1421" i="4"/>
  <c r="AF1422" i="4"/>
  <c r="AF1423" i="4"/>
  <c r="AF1424" i="4"/>
  <c r="AF1425" i="4"/>
  <c r="AF1426" i="4"/>
  <c r="AF1427" i="4"/>
  <c r="AF1428" i="4"/>
  <c r="AF1429" i="4"/>
  <c r="AF1430" i="4"/>
  <c r="AF1431" i="4"/>
  <c r="AF1432" i="4"/>
  <c r="AF1433" i="4"/>
  <c r="AF1434" i="4"/>
  <c r="AF1435" i="4"/>
  <c r="AF1436" i="4"/>
  <c r="AF1437" i="4"/>
  <c r="AF1438" i="4"/>
  <c r="AF1439" i="4"/>
  <c r="AF1440" i="4"/>
  <c r="AF1441" i="4"/>
  <c r="AF1442" i="4"/>
  <c r="AF1443" i="4"/>
  <c r="AF1444" i="4"/>
  <c r="AF1445" i="4"/>
  <c r="AF1446" i="4"/>
  <c r="AF1447" i="4"/>
  <c r="AF1448" i="4"/>
  <c r="AF1449" i="4"/>
  <c r="AF1450" i="4"/>
  <c r="AF1451" i="4"/>
  <c r="AF1452" i="4"/>
  <c r="AF1453" i="4"/>
  <c r="AF1454" i="4"/>
  <c r="AF1455" i="4"/>
  <c r="AF1456" i="4"/>
  <c r="AF1457" i="4"/>
  <c r="AF1458" i="4"/>
  <c r="AF1459" i="4"/>
  <c r="AF1460" i="4"/>
  <c r="AF1461" i="4"/>
  <c r="AF1462" i="4"/>
  <c r="AF1463" i="4"/>
  <c r="AF1464" i="4"/>
  <c r="AF1465" i="4"/>
  <c r="AF1466" i="4"/>
  <c r="AF1467" i="4"/>
  <c r="AF1468" i="4"/>
  <c r="AF1469" i="4"/>
  <c r="AF1470" i="4"/>
  <c r="AF1471" i="4"/>
  <c r="AF1472" i="4"/>
  <c r="AF1473" i="4"/>
  <c r="AF1474" i="4"/>
  <c r="AF1475" i="4"/>
  <c r="AF1476" i="4"/>
  <c r="AF1477" i="4"/>
  <c r="AF1478" i="4"/>
  <c r="AF1479" i="4"/>
  <c r="AF1480" i="4"/>
  <c r="AF1481" i="4"/>
  <c r="AF1482" i="4"/>
  <c r="AF1483" i="4"/>
  <c r="AF1484" i="4"/>
  <c r="AF1485" i="4"/>
  <c r="AF1486" i="4"/>
  <c r="AF1487" i="4"/>
  <c r="AF1488" i="4"/>
  <c r="AF1489" i="4"/>
  <c r="AF1490" i="4"/>
  <c r="AF1491" i="4"/>
  <c r="AF1492" i="4"/>
  <c r="AF1493" i="4"/>
  <c r="AF1494" i="4"/>
  <c r="AF1495" i="4"/>
  <c r="AF1496" i="4"/>
  <c r="AF1497" i="4"/>
  <c r="AF1498" i="4"/>
  <c r="AF1499" i="4"/>
  <c r="AF1500" i="4"/>
  <c r="AF1501" i="4"/>
  <c r="AF1502" i="4"/>
  <c r="AF1503" i="4"/>
  <c r="AF1504" i="4"/>
  <c r="AF1505" i="4"/>
  <c r="AF1506" i="4"/>
  <c r="AF1507" i="4"/>
  <c r="AF1508" i="4"/>
  <c r="AF1509" i="4"/>
  <c r="AF1510" i="4"/>
  <c r="AF1511" i="4"/>
  <c r="AF1512" i="4"/>
  <c r="AF1513" i="4"/>
  <c r="AF1514" i="4"/>
  <c r="AF1515" i="4"/>
  <c r="AF1516" i="4"/>
  <c r="AF1517" i="4"/>
  <c r="AF1518" i="4"/>
  <c r="AF1519" i="4"/>
  <c r="AF1520" i="4"/>
  <c r="AF1521" i="4"/>
  <c r="AF1522" i="4"/>
  <c r="AF1523" i="4"/>
  <c r="AF1524" i="4"/>
  <c r="AF1525" i="4"/>
  <c r="AF1526" i="4"/>
  <c r="AF1527" i="4"/>
  <c r="AF1528" i="4"/>
  <c r="AF1529" i="4"/>
  <c r="AF1530" i="4"/>
  <c r="AF1531" i="4"/>
  <c r="AF1532" i="4"/>
  <c r="AF1533" i="4"/>
  <c r="AF1534" i="4"/>
  <c r="AF1535" i="4"/>
  <c r="AF1536" i="4"/>
  <c r="AF1537" i="4"/>
  <c r="AF1538" i="4"/>
  <c r="AF1539" i="4"/>
  <c r="AF1540" i="4"/>
  <c r="AF1541" i="4"/>
  <c r="AF1542" i="4"/>
  <c r="AF1543" i="4"/>
  <c r="AF1544" i="4"/>
  <c r="AF1545" i="4"/>
  <c r="AF1546" i="4"/>
  <c r="AF1547" i="4"/>
  <c r="AF1548" i="4"/>
  <c r="AF1549" i="4"/>
  <c r="AF1550" i="4"/>
  <c r="AF1551" i="4"/>
  <c r="AF1552" i="4"/>
  <c r="AF1553" i="4"/>
  <c r="AF1554" i="4"/>
  <c r="AF1555" i="4"/>
  <c r="AF1556" i="4"/>
  <c r="AF1557" i="4"/>
  <c r="AF1558" i="4"/>
  <c r="AF1559" i="4"/>
  <c r="AF1560" i="4"/>
  <c r="AF1561" i="4"/>
  <c r="AF1562" i="4"/>
  <c r="AF1563" i="4"/>
  <c r="AF1564" i="4"/>
  <c r="AF1565" i="4"/>
  <c r="AF1566" i="4"/>
  <c r="AF1567" i="4"/>
  <c r="AF1568" i="4"/>
  <c r="AF1569" i="4"/>
  <c r="AF1570" i="4"/>
  <c r="AF1571" i="4"/>
  <c r="AF1572" i="4"/>
  <c r="AF1573" i="4"/>
  <c r="AF1574" i="4"/>
  <c r="AF1575" i="4"/>
  <c r="AF1576" i="4"/>
  <c r="AF1577" i="4"/>
  <c r="AF1578" i="4"/>
  <c r="AF1579" i="4"/>
  <c r="AF1580" i="4"/>
  <c r="AF1581" i="4"/>
  <c r="AF1582" i="4"/>
  <c r="AF1583" i="4"/>
  <c r="AF1584" i="4"/>
  <c r="AF1585" i="4"/>
  <c r="AF1586" i="4"/>
  <c r="AF1587" i="4"/>
  <c r="AF1588" i="4"/>
  <c r="AF1589" i="4"/>
  <c r="AF1590" i="4"/>
  <c r="AF1591" i="4"/>
  <c r="AF1592" i="4"/>
  <c r="AF1593" i="4"/>
  <c r="AF1594" i="4"/>
  <c r="AF1595" i="4"/>
  <c r="AF1596" i="4"/>
  <c r="AF1597" i="4"/>
  <c r="AF1598" i="4"/>
  <c r="AF1599" i="4"/>
  <c r="AF1600" i="4"/>
  <c r="AF1601" i="4"/>
  <c r="AF1602" i="4"/>
  <c r="AF1603" i="4"/>
  <c r="AF1604" i="4"/>
  <c r="AF1605" i="4"/>
  <c r="AF1606" i="4"/>
  <c r="AF1607" i="4"/>
  <c r="AF1608" i="4"/>
  <c r="AF1609" i="4"/>
  <c r="AF1610" i="4"/>
  <c r="AF1611" i="4"/>
  <c r="AF1612" i="4"/>
  <c r="AF1613" i="4"/>
  <c r="AF1614" i="4"/>
  <c r="AF1615" i="4"/>
  <c r="AF1616" i="4"/>
  <c r="AF1617" i="4"/>
  <c r="AF1618" i="4"/>
  <c r="AF1619" i="4"/>
  <c r="AF1620" i="4"/>
  <c r="AF1621" i="4"/>
  <c r="AF1622" i="4"/>
  <c r="AF1623" i="4"/>
  <c r="AF1624" i="4"/>
  <c r="AF1625" i="4"/>
  <c r="AF1626" i="4"/>
  <c r="AF1627" i="4"/>
  <c r="AF1628" i="4"/>
  <c r="AF1629" i="4"/>
  <c r="AF1630" i="4"/>
  <c r="AF1631" i="4"/>
  <c r="AF1632" i="4"/>
  <c r="AF1633" i="4"/>
  <c r="AF1634" i="4"/>
  <c r="AF1635" i="4"/>
  <c r="AF1636" i="4"/>
  <c r="AF1637" i="4"/>
  <c r="AF1638" i="4"/>
  <c r="AF1639" i="4"/>
  <c r="AF1640" i="4"/>
  <c r="AF1641" i="4"/>
  <c r="AF1642" i="4"/>
  <c r="AF1643" i="4"/>
  <c r="AF1644" i="4"/>
  <c r="AF1645" i="4"/>
  <c r="AF1646" i="4"/>
  <c r="AF1647" i="4"/>
  <c r="AF1648" i="4"/>
  <c r="AF1649" i="4"/>
  <c r="AF1650" i="4"/>
  <c r="AF1651" i="4"/>
  <c r="AF1652" i="4"/>
  <c r="AF1653" i="4"/>
  <c r="AF1654" i="4"/>
  <c r="AF1655" i="4"/>
  <c r="AF1656" i="4"/>
  <c r="AF1657" i="4"/>
  <c r="AF1658" i="4"/>
  <c r="AF1659" i="4"/>
  <c r="AF1660" i="4"/>
  <c r="AF1661" i="4"/>
  <c r="AF1662" i="4"/>
  <c r="AF1663" i="4"/>
  <c r="AF1664" i="4"/>
  <c r="AF1665" i="4"/>
  <c r="AF1666" i="4"/>
  <c r="AF1667" i="4"/>
  <c r="AF1668" i="4"/>
  <c r="AF1669" i="4"/>
  <c r="AF1670" i="4"/>
  <c r="AF1671" i="4"/>
  <c r="AF1672" i="4"/>
  <c r="AF1673" i="4"/>
  <c r="AF1674" i="4"/>
  <c r="AF1675" i="4"/>
  <c r="AF1676" i="4"/>
  <c r="AF1677" i="4"/>
  <c r="AF1678" i="4"/>
  <c r="AF1679" i="4"/>
  <c r="AF1680" i="4"/>
  <c r="AF1681" i="4"/>
  <c r="AF1682" i="4"/>
  <c r="AF1683" i="4"/>
  <c r="AF1684" i="4"/>
  <c r="AF1685" i="4"/>
  <c r="AF1686" i="4"/>
  <c r="AF1687" i="4"/>
  <c r="AF1688" i="4"/>
  <c r="AF1689" i="4"/>
  <c r="AF1690" i="4"/>
  <c r="AF1691" i="4"/>
  <c r="AF1692" i="4"/>
  <c r="AF1693" i="4"/>
  <c r="AF1694" i="4"/>
  <c r="AF1695" i="4"/>
  <c r="AF1696" i="4"/>
  <c r="AF1697" i="4"/>
  <c r="AF1698" i="4"/>
  <c r="AF1699" i="4"/>
  <c r="AF1700" i="4"/>
  <c r="AF1701" i="4"/>
  <c r="AF1702" i="4"/>
  <c r="AF1703" i="4"/>
  <c r="AF1704" i="4"/>
  <c r="AF1705" i="4"/>
  <c r="AF1706" i="4"/>
  <c r="AF1707" i="4"/>
  <c r="AF1708" i="4"/>
  <c r="AF1709" i="4"/>
  <c r="AF1710" i="4"/>
  <c r="AF1711" i="4"/>
  <c r="AF1712" i="4"/>
  <c r="AF1713" i="4"/>
  <c r="AF1714" i="4"/>
  <c r="AF1715" i="4"/>
  <c r="AF1716" i="4"/>
  <c r="AE2" i="4"/>
  <c r="AE3" i="4"/>
  <c r="AE4" i="4"/>
  <c r="AE5" i="4"/>
  <c r="AE6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E168" i="4"/>
  <c r="AE169" i="4"/>
  <c r="AE170" i="4"/>
  <c r="AE171" i="4"/>
  <c r="AE172" i="4"/>
  <c r="AE173" i="4"/>
  <c r="AE174" i="4"/>
  <c r="AE175" i="4"/>
  <c r="AE176" i="4"/>
  <c r="AE177" i="4"/>
  <c r="AE178" i="4"/>
  <c r="AE179" i="4"/>
  <c r="AE180" i="4"/>
  <c r="AE181" i="4"/>
  <c r="AE182" i="4"/>
  <c r="AE183" i="4"/>
  <c r="AE184" i="4"/>
  <c r="AE185" i="4"/>
  <c r="AE186" i="4"/>
  <c r="AE187" i="4"/>
  <c r="AE188" i="4"/>
  <c r="AE189" i="4"/>
  <c r="AE190" i="4"/>
  <c r="AE191" i="4"/>
  <c r="AE192" i="4"/>
  <c r="AE193" i="4"/>
  <c r="AE194" i="4"/>
  <c r="AE195" i="4"/>
  <c r="AE196" i="4"/>
  <c r="AE197" i="4"/>
  <c r="AE198" i="4"/>
  <c r="AE199" i="4"/>
  <c r="AE200" i="4"/>
  <c r="AE201" i="4"/>
  <c r="AE202" i="4"/>
  <c r="AE203" i="4"/>
  <c r="AE204" i="4"/>
  <c r="AE205" i="4"/>
  <c r="AE206" i="4"/>
  <c r="AE207" i="4"/>
  <c r="AE208" i="4"/>
  <c r="AE209" i="4"/>
  <c r="AE210" i="4"/>
  <c r="AE211" i="4"/>
  <c r="AE212" i="4"/>
  <c r="AE213" i="4"/>
  <c r="AE214" i="4"/>
  <c r="AE215" i="4"/>
  <c r="AE216" i="4"/>
  <c r="AE217" i="4"/>
  <c r="AE218" i="4"/>
  <c r="AE219" i="4"/>
  <c r="AE220" i="4"/>
  <c r="AE221" i="4"/>
  <c r="AE222" i="4"/>
  <c r="AE223" i="4"/>
  <c r="AE224" i="4"/>
  <c r="AE225" i="4"/>
  <c r="AE226" i="4"/>
  <c r="AE227" i="4"/>
  <c r="AE228" i="4"/>
  <c r="AE229" i="4"/>
  <c r="AE230" i="4"/>
  <c r="AE231" i="4"/>
  <c r="AE232" i="4"/>
  <c r="AE233" i="4"/>
  <c r="AE234" i="4"/>
  <c r="AE235" i="4"/>
  <c r="AE236" i="4"/>
  <c r="AE237" i="4"/>
  <c r="AE238" i="4"/>
  <c r="AE239" i="4"/>
  <c r="AE240" i="4"/>
  <c r="AE241" i="4"/>
  <c r="AE242" i="4"/>
  <c r="AE243" i="4"/>
  <c r="AE244" i="4"/>
  <c r="AE245" i="4"/>
  <c r="AE246" i="4"/>
  <c r="AE247" i="4"/>
  <c r="AE248" i="4"/>
  <c r="AE249" i="4"/>
  <c r="AE250" i="4"/>
  <c r="AE251" i="4"/>
  <c r="AE252" i="4"/>
  <c r="AE253" i="4"/>
  <c r="AE254" i="4"/>
  <c r="AE255" i="4"/>
  <c r="AE256" i="4"/>
  <c r="AE257" i="4"/>
  <c r="AE258" i="4"/>
  <c r="AE259" i="4"/>
  <c r="AE260" i="4"/>
  <c r="AE261" i="4"/>
  <c r="AE262" i="4"/>
  <c r="AE263" i="4"/>
  <c r="AE264" i="4"/>
  <c r="AE265" i="4"/>
  <c r="AE266" i="4"/>
  <c r="AE267" i="4"/>
  <c r="AE268" i="4"/>
  <c r="AE269" i="4"/>
  <c r="AE270" i="4"/>
  <c r="AE271" i="4"/>
  <c r="AE272" i="4"/>
  <c r="AE273" i="4"/>
  <c r="AE274" i="4"/>
  <c r="AE275" i="4"/>
  <c r="AE276" i="4"/>
  <c r="AE277" i="4"/>
  <c r="AE278" i="4"/>
  <c r="AE279" i="4"/>
  <c r="AE280" i="4"/>
  <c r="AE281" i="4"/>
  <c r="AE282" i="4"/>
  <c r="AE283" i="4"/>
  <c r="AE284" i="4"/>
  <c r="AE285" i="4"/>
  <c r="AE286" i="4"/>
  <c r="AE287" i="4"/>
  <c r="AE288" i="4"/>
  <c r="AE289" i="4"/>
  <c r="AE290" i="4"/>
  <c r="AE291" i="4"/>
  <c r="AE292" i="4"/>
  <c r="AE293" i="4"/>
  <c r="AE294" i="4"/>
  <c r="AE295" i="4"/>
  <c r="AE296" i="4"/>
  <c r="AE297" i="4"/>
  <c r="AE298" i="4"/>
  <c r="AE299" i="4"/>
  <c r="AE300" i="4"/>
  <c r="AE301" i="4"/>
  <c r="AE302" i="4"/>
  <c r="AE303" i="4"/>
  <c r="AE304" i="4"/>
  <c r="AE305" i="4"/>
  <c r="AE306" i="4"/>
  <c r="AE307" i="4"/>
  <c r="AE308" i="4"/>
  <c r="AE309" i="4"/>
  <c r="AE310" i="4"/>
  <c r="AE311" i="4"/>
  <c r="AE312" i="4"/>
  <c r="AE313" i="4"/>
  <c r="AE314" i="4"/>
  <c r="AE315" i="4"/>
  <c r="AE316" i="4"/>
  <c r="AE317" i="4"/>
  <c r="AE318" i="4"/>
  <c r="AE319" i="4"/>
  <c r="AE320" i="4"/>
  <c r="AE321" i="4"/>
  <c r="AE322" i="4"/>
  <c r="AE323" i="4"/>
  <c r="AE324" i="4"/>
  <c r="AE325" i="4"/>
  <c r="AE326" i="4"/>
  <c r="AE327" i="4"/>
  <c r="AE328" i="4"/>
  <c r="AE329" i="4"/>
  <c r="AE330" i="4"/>
  <c r="AE331" i="4"/>
  <c r="AE332" i="4"/>
  <c r="AE333" i="4"/>
  <c r="AE334" i="4"/>
  <c r="AE335" i="4"/>
  <c r="AE336" i="4"/>
  <c r="AE337" i="4"/>
  <c r="AE338" i="4"/>
  <c r="AE339" i="4"/>
  <c r="AE340" i="4"/>
  <c r="AE341" i="4"/>
  <c r="AE342" i="4"/>
  <c r="AE343" i="4"/>
  <c r="AE344" i="4"/>
  <c r="AE345" i="4"/>
  <c r="AE346" i="4"/>
  <c r="AE347" i="4"/>
  <c r="AE348" i="4"/>
  <c r="AE349" i="4"/>
  <c r="AE350" i="4"/>
  <c r="AE351" i="4"/>
  <c r="AE352" i="4"/>
  <c r="AE353" i="4"/>
  <c r="AE354" i="4"/>
  <c r="AE355" i="4"/>
  <c r="AE356" i="4"/>
  <c r="AE357" i="4"/>
  <c r="AE358" i="4"/>
  <c r="AE359" i="4"/>
  <c r="AE360" i="4"/>
  <c r="AE361" i="4"/>
  <c r="AE362" i="4"/>
  <c r="AE363" i="4"/>
  <c r="AE364" i="4"/>
  <c r="AE365" i="4"/>
  <c r="AE366" i="4"/>
  <c r="AE367" i="4"/>
  <c r="AE368" i="4"/>
  <c r="AE369" i="4"/>
  <c r="AE370" i="4"/>
  <c r="AE371" i="4"/>
  <c r="AE372" i="4"/>
  <c r="AE373" i="4"/>
  <c r="AE374" i="4"/>
  <c r="AE375" i="4"/>
  <c r="AE376" i="4"/>
  <c r="AE377" i="4"/>
  <c r="AE378" i="4"/>
  <c r="AE379" i="4"/>
  <c r="AE380" i="4"/>
  <c r="AE381" i="4"/>
  <c r="AE382" i="4"/>
  <c r="AE383" i="4"/>
  <c r="AE384" i="4"/>
  <c r="AE385" i="4"/>
  <c r="AE386" i="4"/>
  <c r="AE387" i="4"/>
  <c r="AE388" i="4"/>
  <c r="AE389" i="4"/>
  <c r="AE390" i="4"/>
  <c r="AE391" i="4"/>
  <c r="AE392" i="4"/>
  <c r="AE393" i="4"/>
  <c r="AE394" i="4"/>
  <c r="AE395" i="4"/>
  <c r="AE396" i="4"/>
  <c r="AE397" i="4"/>
  <c r="AE398" i="4"/>
  <c r="AE399" i="4"/>
  <c r="AE400" i="4"/>
  <c r="AE401" i="4"/>
  <c r="AE402" i="4"/>
  <c r="AE403" i="4"/>
  <c r="AE404" i="4"/>
  <c r="AE405" i="4"/>
  <c r="AE406" i="4"/>
  <c r="AE407" i="4"/>
  <c r="AE408" i="4"/>
  <c r="AE409" i="4"/>
  <c r="AE410" i="4"/>
  <c r="AE411" i="4"/>
  <c r="AE412" i="4"/>
  <c r="AE413" i="4"/>
  <c r="AE414" i="4"/>
  <c r="AE415" i="4"/>
  <c r="AE416" i="4"/>
  <c r="AE417" i="4"/>
  <c r="AE418" i="4"/>
  <c r="AE419" i="4"/>
  <c r="AE420" i="4"/>
  <c r="AE421" i="4"/>
  <c r="AE422" i="4"/>
  <c r="AE423" i="4"/>
  <c r="AE424" i="4"/>
  <c r="AE425" i="4"/>
  <c r="AE426" i="4"/>
  <c r="AE427" i="4"/>
  <c r="AE428" i="4"/>
  <c r="AE429" i="4"/>
  <c r="AE430" i="4"/>
  <c r="AE431" i="4"/>
  <c r="AE432" i="4"/>
  <c r="AE433" i="4"/>
  <c r="AE434" i="4"/>
  <c r="AE435" i="4"/>
  <c r="AE436" i="4"/>
  <c r="AE437" i="4"/>
  <c r="AE438" i="4"/>
  <c r="AE439" i="4"/>
  <c r="AE440" i="4"/>
  <c r="AE441" i="4"/>
  <c r="AE442" i="4"/>
  <c r="AE443" i="4"/>
  <c r="AE444" i="4"/>
  <c r="AE445" i="4"/>
  <c r="AE446" i="4"/>
  <c r="AE447" i="4"/>
  <c r="AE448" i="4"/>
  <c r="AE449" i="4"/>
  <c r="AE450" i="4"/>
  <c r="AE451" i="4"/>
  <c r="AE452" i="4"/>
  <c r="AE453" i="4"/>
  <c r="AE454" i="4"/>
  <c r="AE455" i="4"/>
  <c r="AE456" i="4"/>
  <c r="AE457" i="4"/>
  <c r="AE458" i="4"/>
  <c r="AE459" i="4"/>
  <c r="AE460" i="4"/>
  <c r="AE461" i="4"/>
  <c r="AE462" i="4"/>
  <c r="AE463" i="4"/>
  <c r="AE464" i="4"/>
  <c r="AE465" i="4"/>
  <c r="AE466" i="4"/>
  <c r="AE467" i="4"/>
  <c r="AE468" i="4"/>
  <c r="AE469" i="4"/>
  <c r="AE470" i="4"/>
  <c r="AE471" i="4"/>
  <c r="AE472" i="4"/>
  <c r="AE473" i="4"/>
  <c r="AE474" i="4"/>
  <c r="AE475" i="4"/>
  <c r="AE476" i="4"/>
  <c r="AE477" i="4"/>
  <c r="AE478" i="4"/>
  <c r="AE479" i="4"/>
  <c r="AE480" i="4"/>
  <c r="AE481" i="4"/>
  <c r="AE482" i="4"/>
  <c r="AE483" i="4"/>
  <c r="AE484" i="4"/>
  <c r="AE485" i="4"/>
  <c r="AE486" i="4"/>
  <c r="AE487" i="4"/>
  <c r="AE488" i="4"/>
  <c r="AE489" i="4"/>
  <c r="AE490" i="4"/>
  <c r="AE491" i="4"/>
  <c r="AE492" i="4"/>
  <c r="AE493" i="4"/>
  <c r="AE494" i="4"/>
  <c r="AE495" i="4"/>
  <c r="AE496" i="4"/>
  <c r="AE497" i="4"/>
  <c r="AE498" i="4"/>
  <c r="AE499" i="4"/>
  <c r="AE500" i="4"/>
  <c r="AE501" i="4"/>
  <c r="AE502" i="4"/>
  <c r="AE503" i="4"/>
  <c r="AE504" i="4"/>
  <c r="AE505" i="4"/>
  <c r="AE506" i="4"/>
  <c r="AE507" i="4"/>
  <c r="AE508" i="4"/>
  <c r="AE509" i="4"/>
  <c r="AE510" i="4"/>
  <c r="AE511" i="4"/>
  <c r="AE512" i="4"/>
  <c r="AE513" i="4"/>
  <c r="AE514" i="4"/>
  <c r="AE515" i="4"/>
  <c r="AE516" i="4"/>
  <c r="AE517" i="4"/>
  <c r="AE518" i="4"/>
  <c r="AE519" i="4"/>
  <c r="AE520" i="4"/>
  <c r="AE521" i="4"/>
  <c r="AE522" i="4"/>
  <c r="AE523" i="4"/>
  <c r="AE524" i="4"/>
  <c r="AE525" i="4"/>
  <c r="AE526" i="4"/>
  <c r="AE527" i="4"/>
  <c r="AE528" i="4"/>
  <c r="AE529" i="4"/>
  <c r="AE530" i="4"/>
  <c r="AE531" i="4"/>
  <c r="AE532" i="4"/>
  <c r="AE533" i="4"/>
  <c r="AE534" i="4"/>
  <c r="AE535" i="4"/>
  <c r="AE536" i="4"/>
  <c r="AE537" i="4"/>
  <c r="AE538" i="4"/>
  <c r="AE539" i="4"/>
  <c r="AE540" i="4"/>
  <c r="AE541" i="4"/>
  <c r="AE542" i="4"/>
  <c r="AE543" i="4"/>
  <c r="AE544" i="4"/>
  <c r="AE545" i="4"/>
  <c r="AE546" i="4"/>
  <c r="AE547" i="4"/>
  <c r="AE548" i="4"/>
  <c r="AE549" i="4"/>
  <c r="AE550" i="4"/>
  <c r="AE551" i="4"/>
  <c r="AE552" i="4"/>
  <c r="AE553" i="4"/>
  <c r="AE554" i="4"/>
  <c r="AE555" i="4"/>
  <c r="AE556" i="4"/>
  <c r="AE557" i="4"/>
  <c r="AE558" i="4"/>
  <c r="AE559" i="4"/>
  <c r="AE560" i="4"/>
  <c r="AE561" i="4"/>
  <c r="AE562" i="4"/>
  <c r="AE563" i="4"/>
  <c r="AE564" i="4"/>
  <c r="AE565" i="4"/>
  <c r="AE566" i="4"/>
  <c r="AE567" i="4"/>
  <c r="AE568" i="4"/>
  <c r="AE569" i="4"/>
  <c r="AE570" i="4"/>
  <c r="AE571" i="4"/>
  <c r="AE572" i="4"/>
  <c r="AE573" i="4"/>
  <c r="AE574" i="4"/>
  <c r="AE575" i="4"/>
  <c r="AE576" i="4"/>
  <c r="AE577" i="4"/>
  <c r="AE578" i="4"/>
  <c r="AE579" i="4"/>
  <c r="AE580" i="4"/>
  <c r="AE581" i="4"/>
  <c r="AE582" i="4"/>
  <c r="AE583" i="4"/>
  <c r="AE584" i="4"/>
  <c r="AE585" i="4"/>
  <c r="AE586" i="4"/>
  <c r="AE587" i="4"/>
  <c r="AE588" i="4"/>
  <c r="AE589" i="4"/>
  <c r="AE590" i="4"/>
  <c r="AE591" i="4"/>
  <c r="AE592" i="4"/>
  <c r="AE593" i="4"/>
  <c r="AE594" i="4"/>
  <c r="AE595" i="4"/>
  <c r="AE596" i="4"/>
  <c r="AE597" i="4"/>
  <c r="AE598" i="4"/>
  <c r="AE599" i="4"/>
  <c r="AE600" i="4"/>
  <c r="AE601" i="4"/>
  <c r="AE602" i="4"/>
  <c r="AE603" i="4"/>
  <c r="AE604" i="4"/>
  <c r="AE605" i="4"/>
  <c r="AE606" i="4"/>
  <c r="AE607" i="4"/>
  <c r="AE608" i="4"/>
  <c r="AE609" i="4"/>
  <c r="AE610" i="4"/>
  <c r="AE611" i="4"/>
  <c r="AE612" i="4"/>
  <c r="AE613" i="4"/>
  <c r="AE614" i="4"/>
  <c r="AE615" i="4"/>
  <c r="AE616" i="4"/>
  <c r="AE617" i="4"/>
  <c r="AE618" i="4"/>
  <c r="AE619" i="4"/>
  <c r="AE620" i="4"/>
  <c r="AE621" i="4"/>
  <c r="AE622" i="4"/>
  <c r="AE623" i="4"/>
  <c r="AE624" i="4"/>
  <c r="AE625" i="4"/>
  <c r="AE626" i="4"/>
  <c r="AE627" i="4"/>
  <c r="AE628" i="4"/>
  <c r="AE629" i="4"/>
  <c r="AE630" i="4"/>
  <c r="AE631" i="4"/>
  <c r="AE632" i="4"/>
  <c r="AE633" i="4"/>
  <c r="AE634" i="4"/>
  <c r="AE635" i="4"/>
  <c r="AE636" i="4"/>
  <c r="AE637" i="4"/>
  <c r="AE638" i="4"/>
  <c r="AE639" i="4"/>
  <c r="AE640" i="4"/>
  <c r="AE641" i="4"/>
  <c r="AE642" i="4"/>
  <c r="AE643" i="4"/>
  <c r="AE644" i="4"/>
  <c r="AE645" i="4"/>
  <c r="AE646" i="4"/>
  <c r="AE647" i="4"/>
  <c r="AE648" i="4"/>
  <c r="AE649" i="4"/>
  <c r="AE650" i="4"/>
  <c r="AE651" i="4"/>
  <c r="AE652" i="4"/>
  <c r="AE653" i="4"/>
  <c r="AE654" i="4"/>
  <c r="AE655" i="4"/>
  <c r="AE656" i="4"/>
  <c r="AE657" i="4"/>
  <c r="AE658" i="4"/>
  <c r="AE659" i="4"/>
  <c r="AE660" i="4"/>
  <c r="AE661" i="4"/>
  <c r="AE662" i="4"/>
  <c r="AE663" i="4"/>
  <c r="AE664" i="4"/>
  <c r="AE665" i="4"/>
  <c r="AE666" i="4"/>
  <c r="AE667" i="4"/>
  <c r="AE668" i="4"/>
  <c r="AE669" i="4"/>
  <c r="AE670" i="4"/>
  <c r="AE671" i="4"/>
  <c r="AE672" i="4"/>
  <c r="AE673" i="4"/>
  <c r="AE674" i="4"/>
  <c r="AE675" i="4"/>
  <c r="AE676" i="4"/>
  <c r="AE677" i="4"/>
  <c r="AE678" i="4"/>
  <c r="AE679" i="4"/>
  <c r="AE680" i="4"/>
  <c r="AE681" i="4"/>
  <c r="AE682" i="4"/>
  <c r="AE683" i="4"/>
  <c r="AE684" i="4"/>
  <c r="AE685" i="4"/>
  <c r="AE686" i="4"/>
  <c r="AE687" i="4"/>
  <c r="AE688" i="4"/>
  <c r="AE689" i="4"/>
  <c r="AE690" i="4"/>
  <c r="AE691" i="4"/>
  <c r="AE692" i="4"/>
  <c r="AE693" i="4"/>
  <c r="AE694" i="4"/>
  <c r="AE695" i="4"/>
  <c r="AE696" i="4"/>
  <c r="AE697" i="4"/>
  <c r="AE698" i="4"/>
  <c r="AE699" i="4"/>
  <c r="AE700" i="4"/>
  <c r="AE701" i="4"/>
  <c r="AE702" i="4"/>
  <c r="AE703" i="4"/>
  <c r="AE704" i="4"/>
  <c r="AE705" i="4"/>
  <c r="AE706" i="4"/>
  <c r="AE707" i="4"/>
  <c r="AE708" i="4"/>
  <c r="AE709" i="4"/>
  <c r="AE710" i="4"/>
  <c r="AE711" i="4"/>
  <c r="AE712" i="4"/>
  <c r="AE713" i="4"/>
  <c r="AE714" i="4"/>
  <c r="AE715" i="4"/>
  <c r="AE716" i="4"/>
  <c r="AE717" i="4"/>
  <c r="AE718" i="4"/>
  <c r="AE719" i="4"/>
  <c r="AE720" i="4"/>
  <c r="AE721" i="4"/>
  <c r="AE722" i="4"/>
  <c r="AE723" i="4"/>
  <c r="AE724" i="4"/>
  <c r="AE725" i="4"/>
  <c r="AE726" i="4"/>
  <c r="AE727" i="4"/>
  <c r="AE728" i="4"/>
  <c r="AE729" i="4"/>
  <c r="AE730" i="4"/>
  <c r="AE731" i="4"/>
  <c r="AE732" i="4"/>
  <c r="AE733" i="4"/>
  <c r="AE734" i="4"/>
  <c r="AE735" i="4"/>
  <c r="AE736" i="4"/>
  <c r="AE737" i="4"/>
  <c r="AE738" i="4"/>
  <c r="AE739" i="4"/>
  <c r="AE740" i="4"/>
  <c r="AE741" i="4"/>
  <c r="AE742" i="4"/>
  <c r="AE743" i="4"/>
  <c r="AE744" i="4"/>
  <c r="AE745" i="4"/>
  <c r="AE746" i="4"/>
  <c r="AE747" i="4"/>
  <c r="AE748" i="4"/>
  <c r="AE749" i="4"/>
  <c r="AE750" i="4"/>
  <c r="AE751" i="4"/>
  <c r="AE752" i="4"/>
  <c r="AE753" i="4"/>
  <c r="AE754" i="4"/>
  <c r="AE755" i="4"/>
  <c r="AE756" i="4"/>
  <c r="AE757" i="4"/>
  <c r="AE758" i="4"/>
  <c r="AE759" i="4"/>
  <c r="AE760" i="4"/>
  <c r="AE761" i="4"/>
  <c r="AE762" i="4"/>
  <c r="AE763" i="4"/>
  <c r="AE764" i="4"/>
  <c r="AE765" i="4"/>
  <c r="AE766" i="4"/>
  <c r="AE767" i="4"/>
  <c r="AE768" i="4"/>
  <c r="AE769" i="4"/>
  <c r="AE770" i="4"/>
  <c r="AE771" i="4"/>
  <c r="AE772" i="4"/>
  <c r="AE773" i="4"/>
  <c r="AE774" i="4"/>
  <c r="AE775" i="4"/>
  <c r="AE776" i="4"/>
  <c r="AE777" i="4"/>
  <c r="AE778" i="4"/>
  <c r="AE779" i="4"/>
  <c r="AE780" i="4"/>
  <c r="AE781" i="4"/>
  <c r="AE782" i="4"/>
  <c r="AE783" i="4"/>
  <c r="AE784" i="4"/>
  <c r="AE785" i="4"/>
  <c r="AE786" i="4"/>
  <c r="AE787" i="4"/>
  <c r="AE788" i="4"/>
  <c r="AE789" i="4"/>
  <c r="AE790" i="4"/>
  <c r="AE791" i="4"/>
  <c r="AE792" i="4"/>
  <c r="AE793" i="4"/>
  <c r="AE794" i="4"/>
  <c r="AE795" i="4"/>
  <c r="AE796" i="4"/>
  <c r="AE797" i="4"/>
  <c r="AE798" i="4"/>
  <c r="AE799" i="4"/>
  <c r="AE800" i="4"/>
  <c r="AE801" i="4"/>
  <c r="AE802" i="4"/>
  <c r="AE803" i="4"/>
  <c r="AE804" i="4"/>
  <c r="AE805" i="4"/>
  <c r="AE806" i="4"/>
  <c r="AE807" i="4"/>
  <c r="AE808" i="4"/>
  <c r="AE809" i="4"/>
  <c r="AE810" i="4"/>
  <c r="AE811" i="4"/>
  <c r="AE812" i="4"/>
  <c r="AE813" i="4"/>
  <c r="AE814" i="4"/>
  <c r="AE815" i="4"/>
  <c r="AE816" i="4"/>
  <c r="AE817" i="4"/>
  <c r="AE818" i="4"/>
  <c r="AE819" i="4"/>
  <c r="AE820" i="4"/>
  <c r="AE821" i="4"/>
  <c r="AE822" i="4"/>
  <c r="AE823" i="4"/>
  <c r="AE824" i="4"/>
  <c r="AE825" i="4"/>
  <c r="AE826" i="4"/>
  <c r="AE827" i="4"/>
  <c r="AE828" i="4"/>
  <c r="AE829" i="4"/>
  <c r="AE830" i="4"/>
  <c r="AE831" i="4"/>
  <c r="AE832" i="4"/>
  <c r="AE833" i="4"/>
  <c r="AE834" i="4"/>
  <c r="AE835" i="4"/>
  <c r="AE836" i="4"/>
  <c r="AE837" i="4"/>
  <c r="AE838" i="4"/>
  <c r="AE839" i="4"/>
  <c r="AE840" i="4"/>
  <c r="AE841" i="4"/>
  <c r="AE842" i="4"/>
  <c r="AE843" i="4"/>
  <c r="AE844" i="4"/>
  <c r="AE845" i="4"/>
  <c r="AE846" i="4"/>
  <c r="AE847" i="4"/>
  <c r="AE848" i="4"/>
  <c r="AE849" i="4"/>
  <c r="AE850" i="4"/>
  <c r="AE851" i="4"/>
  <c r="AE852" i="4"/>
  <c r="AE853" i="4"/>
  <c r="AE854" i="4"/>
  <c r="AE855" i="4"/>
  <c r="AE856" i="4"/>
  <c r="AE857" i="4"/>
  <c r="AE858" i="4"/>
  <c r="AE859" i="4"/>
  <c r="AE860" i="4"/>
  <c r="AE861" i="4"/>
  <c r="AE862" i="4"/>
  <c r="AE863" i="4"/>
  <c r="AE864" i="4"/>
  <c r="AE865" i="4"/>
  <c r="AE866" i="4"/>
  <c r="AE867" i="4"/>
  <c r="AE868" i="4"/>
  <c r="AE869" i="4"/>
  <c r="AE870" i="4"/>
  <c r="AE871" i="4"/>
  <c r="AE872" i="4"/>
  <c r="AE873" i="4"/>
  <c r="AE874" i="4"/>
  <c r="AE875" i="4"/>
  <c r="AE876" i="4"/>
  <c r="AE877" i="4"/>
  <c r="AE878" i="4"/>
  <c r="AE879" i="4"/>
  <c r="AE880" i="4"/>
  <c r="AE881" i="4"/>
  <c r="AE882" i="4"/>
  <c r="AE883" i="4"/>
  <c r="AE884" i="4"/>
  <c r="AE885" i="4"/>
  <c r="AE886" i="4"/>
  <c r="AE887" i="4"/>
  <c r="AE888" i="4"/>
  <c r="AE889" i="4"/>
  <c r="AE890" i="4"/>
  <c r="AE891" i="4"/>
  <c r="AE892" i="4"/>
  <c r="AE893" i="4"/>
  <c r="AE894" i="4"/>
  <c r="AE895" i="4"/>
  <c r="AE896" i="4"/>
  <c r="AE897" i="4"/>
  <c r="AE898" i="4"/>
  <c r="AE899" i="4"/>
  <c r="AE900" i="4"/>
  <c r="AE901" i="4"/>
  <c r="AE902" i="4"/>
  <c r="AE903" i="4"/>
  <c r="AE904" i="4"/>
  <c r="AE905" i="4"/>
  <c r="AE906" i="4"/>
  <c r="AE907" i="4"/>
  <c r="AE908" i="4"/>
  <c r="AE909" i="4"/>
  <c r="AE910" i="4"/>
  <c r="AE911" i="4"/>
  <c r="AE912" i="4"/>
  <c r="AE913" i="4"/>
  <c r="AE914" i="4"/>
  <c r="AE915" i="4"/>
  <c r="AE916" i="4"/>
  <c r="AE917" i="4"/>
  <c r="AE918" i="4"/>
  <c r="AE919" i="4"/>
  <c r="AE920" i="4"/>
  <c r="AE921" i="4"/>
  <c r="AE922" i="4"/>
  <c r="AE923" i="4"/>
  <c r="AE924" i="4"/>
  <c r="AE925" i="4"/>
  <c r="AE926" i="4"/>
  <c r="AE927" i="4"/>
  <c r="AE928" i="4"/>
  <c r="AE929" i="4"/>
  <c r="AE930" i="4"/>
  <c r="AE931" i="4"/>
  <c r="AE932" i="4"/>
  <c r="AE933" i="4"/>
  <c r="AE934" i="4"/>
  <c r="AE935" i="4"/>
  <c r="AE936" i="4"/>
  <c r="AE937" i="4"/>
  <c r="AE938" i="4"/>
  <c r="AE939" i="4"/>
  <c r="AE940" i="4"/>
  <c r="AE941" i="4"/>
  <c r="AE942" i="4"/>
  <c r="AE943" i="4"/>
  <c r="AE944" i="4"/>
  <c r="AE945" i="4"/>
  <c r="AE946" i="4"/>
  <c r="AE947" i="4"/>
  <c r="AE948" i="4"/>
  <c r="AE949" i="4"/>
  <c r="AE950" i="4"/>
  <c r="AE951" i="4"/>
  <c r="AE952" i="4"/>
  <c r="AE953" i="4"/>
  <c r="AE954" i="4"/>
  <c r="AE955" i="4"/>
  <c r="AE956" i="4"/>
  <c r="AE957" i="4"/>
  <c r="AE958" i="4"/>
  <c r="AE959" i="4"/>
  <c r="AE960" i="4"/>
  <c r="AE961" i="4"/>
  <c r="AE962" i="4"/>
  <c r="AE963" i="4"/>
  <c r="AE964" i="4"/>
  <c r="AE965" i="4"/>
  <c r="AE966" i="4"/>
  <c r="AE967" i="4"/>
  <c r="AE968" i="4"/>
  <c r="AE969" i="4"/>
  <c r="AE970" i="4"/>
  <c r="AE971" i="4"/>
  <c r="AE972" i="4"/>
  <c r="AE973" i="4"/>
  <c r="AE974" i="4"/>
  <c r="AE975" i="4"/>
  <c r="AE976" i="4"/>
  <c r="AE977" i="4"/>
  <c r="AE978" i="4"/>
  <c r="AE979" i="4"/>
  <c r="AE980" i="4"/>
  <c r="AE981" i="4"/>
  <c r="AE982" i="4"/>
  <c r="AE983" i="4"/>
  <c r="AE984" i="4"/>
  <c r="AE985" i="4"/>
  <c r="AE986" i="4"/>
  <c r="AE987" i="4"/>
  <c r="AE988" i="4"/>
  <c r="AE989" i="4"/>
  <c r="AE990" i="4"/>
  <c r="AE991" i="4"/>
  <c r="AE992" i="4"/>
  <c r="AE993" i="4"/>
  <c r="AE994" i="4"/>
  <c r="AE995" i="4"/>
  <c r="AE996" i="4"/>
  <c r="AE997" i="4"/>
  <c r="AE998" i="4"/>
  <c r="AE999" i="4"/>
  <c r="AE1000" i="4"/>
  <c r="AE1001" i="4"/>
  <c r="AE1002" i="4"/>
  <c r="AE1003" i="4"/>
  <c r="AE1004" i="4"/>
  <c r="AE1005" i="4"/>
  <c r="AE1006" i="4"/>
  <c r="AE1007" i="4"/>
  <c r="AE1008" i="4"/>
  <c r="AE1009" i="4"/>
  <c r="AE1010" i="4"/>
  <c r="AE1011" i="4"/>
  <c r="AE1012" i="4"/>
  <c r="AE1013" i="4"/>
  <c r="AE1014" i="4"/>
  <c r="AE1015" i="4"/>
  <c r="AE1016" i="4"/>
  <c r="AE1017" i="4"/>
  <c r="AE1018" i="4"/>
  <c r="AE1019" i="4"/>
  <c r="AE1020" i="4"/>
  <c r="AE1021" i="4"/>
  <c r="AE1022" i="4"/>
  <c r="AE1023" i="4"/>
  <c r="AE1024" i="4"/>
  <c r="AE1025" i="4"/>
  <c r="AE1026" i="4"/>
  <c r="AE1027" i="4"/>
  <c r="AE1028" i="4"/>
  <c r="AE1029" i="4"/>
  <c r="AE1030" i="4"/>
  <c r="AE1031" i="4"/>
  <c r="AE1032" i="4"/>
  <c r="AE1033" i="4"/>
  <c r="AE1034" i="4"/>
  <c r="AE1035" i="4"/>
  <c r="AE1036" i="4"/>
  <c r="AE1037" i="4"/>
  <c r="AE1038" i="4"/>
  <c r="AE1039" i="4"/>
  <c r="AE1040" i="4"/>
  <c r="AE1041" i="4"/>
  <c r="AE1042" i="4"/>
  <c r="AE1043" i="4"/>
  <c r="AE1044" i="4"/>
  <c r="AE1045" i="4"/>
  <c r="AE1046" i="4"/>
  <c r="AE1047" i="4"/>
  <c r="AE1048" i="4"/>
  <c r="AE1049" i="4"/>
  <c r="AE1050" i="4"/>
  <c r="AE1051" i="4"/>
  <c r="AE1052" i="4"/>
  <c r="AE1053" i="4"/>
  <c r="AE1054" i="4"/>
  <c r="AE1055" i="4"/>
  <c r="AE1056" i="4"/>
  <c r="AE1057" i="4"/>
  <c r="AE1058" i="4"/>
  <c r="AE1059" i="4"/>
  <c r="AE1060" i="4"/>
  <c r="AE1061" i="4"/>
  <c r="AE1062" i="4"/>
  <c r="AE1063" i="4"/>
  <c r="AE1064" i="4"/>
  <c r="AE1065" i="4"/>
  <c r="AE1066" i="4"/>
  <c r="AE1067" i="4"/>
  <c r="AE1068" i="4"/>
  <c r="AE1069" i="4"/>
  <c r="AE1070" i="4"/>
  <c r="AE1071" i="4"/>
  <c r="AE1072" i="4"/>
  <c r="AE1073" i="4"/>
  <c r="AE1074" i="4"/>
  <c r="AE1075" i="4"/>
  <c r="AE1076" i="4"/>
  <c r="AE1077" i="4"/>
  <c r="AE1078" i="4"/>
  <c r="AE1079" i="4"/>
  <c r="AE1080" i="4"/>
  <c r="AE1081" i="4"/>
  <c r="AE1082" i="4"/>
  <c r="AE1083" i="4"/>
  <c r="AE1084" i="4"/>
  <c r="AE1085" i="4"/>
  <c r="AE1086" i="4"/>
  <c r="AE1087" i="4"/>
  <c r="AE1088" i="4"/>
  <c r="AE1089" i="4"/>
  <c r="AE1090" i="4"/>
  <c r="AE1091" i="4"/>
  <c r="AE1092" i="4"/>
  <c r="AE1093" i="4"/>
  <c r="AE1094" i="4"/>
  <c r="AE1095" i="4"/>
  <c r="AE1096" i="4"/>
  <c r="AE1097" i="4"/>
  <c r="AE1098" i="4"/>
  <c r="AE1099" i="4"/>
  <c r="AE1100" i="4"/>
  <c r="AE1101" i="4"/>
  <c r="AE1102" i="4"/>
  <c r="AE1103" i="4"/>
  <c r="AE1104" i="4"/>
  <c r="AE1105" i="4"/>
  <c r="AE1106" i="4"/>
  <c r="AE1107" i="4"/>
  <c r="AE1108" i="4"/>
  <c r="AE1109" i="4"/>
  <c r="AE1110" i="4"/>
  <c r="AE1111" i="4"/>
  <c r="AE1112" i="4"/>
  <c r="AE1113" i="4"/>
  <c r="AE1114" i="4"/>
  <c r="AE1115" i="4"/>
  <c r="AE1116" i="4"/>
  <c r="AE1117" i="4"/>
  <c r="AE1118" i="4"/>
  <c r="AE1119" i="4"/>
  <c r="AE1120" i="4"/>
  <c r="AE1121" i="4"/>
  <c r="AE1122" i="4"/>
  <c r="AE1123" i="4"/>
  <c r="AE1124" i="4"/>
  <c r="AE1125" i="4"/>
  <c r="AE1126" i="4"/>
  <c r="AE1127" i="4"/>
  <c r="AE1128" i="4"/>
  <c r="AE1129" i="4"/>
  <c r="AE1130" i="4"/>
  <c r="AE1131" i="4"/>
  <c r="AE1132" i="4"/>
  <c r="AE1133" i="4"/>
  <c r="AE1134" i="4"/>
  <c r="AE1135" i="4"/>
  <c r="AE1136" i="4"/>
  <c r="AE1137" i="4"/>
  <c r="AE1138" i="4"/>
  <c r="AE1139" i="4"/>
  <c r="AE1140" i="4"/>
  <c r="AE1141" i="4"/>
  <c r="AE1142" i="4"/>
  <c r="AE1143" i="4"/>
  <c r="AE1144" i="4"/>
  <c r="AE1145" i="4"/>
  <c r="AE1146" i="4"/>
  <c r="AE1147" i="4"/>
  <c r="AE1148" i="4"/>
  <c r="AE1149" i="4"/>
  <c r="AE1150" i="4"/>
  <c r="AE1151" i="4"/>
  <c r="AE1152" i="4"/>
  <c r="AE1153" i="4"/>
  <c r="AE1154" i="4"/>
  <c r="AE1155" i="4"/>
  <c r="AE1156" i="4"/>
  <c r="AE1157" i="4"/>
  <c r="AE1158" i="4"/>
  <c r="AE1159" i="4"/>
  <c r="AE1160" i="4"/>
  <c r="AE1161" i="4"/>
  <c r="AE1162" i="4"/>
  <c r="AE1163" i="4"/>
  <c r="AE1164" i="4"/>
  <c r="AE1165" i="4"/>
  <c r="AE1166" i="4"/>
  <c r="AE1167" i="4"/>
  <c r="AE1168" i="4"/>
  <c r="AE1169" i="4"/>
  <c r="AE1170" i="4"/>
  <c r="AE1171" i="4"/>
  <c r="AE1172" i="4"/>
  <c r="AE1173" i="4"/>
  <c r="AE1174" i="4"/>
  <c r="AE1175" i="4"/>
  <c r="AE1176" i="4"/>
  <c r="AE1177" i="4"/>
  <c r="AE1178" i="4"/>
  <c r="AE1179" i="4"/>
  <c r="AE1180" i="4"/>
  <c r="AE1181" i="4"/>
  <c r="AE1182" i="4"/>
  <c r="AE1183" i="4"/>
  <c r="AE1184" i="4"/>
  <c r="AE1185" i="4"/>
  <c r="AE1186" i="4"/>
  <c r="AE1187" i="4"/>
  <c r="AE1188" i="4"/>
  <c r="AE1189" i="4"/>
  <c r="AE1190" i="4"/>
  <c r="AE1191" i="4"/>
  <c r="AE1192" i="4"/>
  <c r="AE1193" i="4"/>
  <c r="AE1194" i="4"/>
  <c r="AE1195" i="4"/>
  <c r="AE1196" i="4"/>
  <c r="AE1197" i="4"/>
  <c r="AE1198" i="4"/>
  <c r="AE1199" i="4"/>
  <c r="AE1200" i="4"/>
  <c r="AE1201" i="4"/>
  <c r="AE1202" i="4"/>
  <c r="AE1203" i="4"/>
  <c r="AE1204" i="4"/>
  <c r="AE1205" i="4"/>
  <c r="AE1206" i="4"/>
  <c r="AE1207" i="4"/>
  <c r="AE1208" i="4"/>
  <c r="AE1209" i="4"/>
  <c r="AE1210" i="4"/>
  <c r="AE1211" i="4"/>
  <c r="AE1212" i="4"/>
  <c r="AE1213" i="4"/>
  <c r="AE1214" i="4"/>
  <c r="AE1215" i="4"/>
  <c r="AE1216" i="4"/>
  <c r="AE1217" i="4"/>
  <c r="AE1218" i="4"/>
  <c r="AE1219" i="4"/>
  <c r="AE1220" i="4"/>
  <c r="AE1221" i="4"/>
  <c r="AE1222" i="4"/>
  <c r="AE1223" i="4"/>
  <c r="AE1224" i="4"/>
  <c r="AE1225" i="4"/>
  <c r="AE1226" i="4"/>
  <c r="AE1227" i="4"/>
  <c r="AE1228" i="4"/>
  <c r="AE1229" i="4"/>
  <c r="AE1230" i="4"/>
  <c r="AE1231" i="4"/>
  <c r="AE1232" i="4"/>
  <c r="AE1233" i="4"/>
  <c r="AE1234" i="4"/>
  <c r="AE1235" i="4"/>
  <c r="AE1236" i="4"/>
  <c r="AE1237" i="4"/>
  <c r="AE1238" i="4"/>
  <c r="AE1239" i="4"/>
  <c r="AE1240" i="4"/>
  <c r="AE1241" i="4"/>
  <c r="AE1242" i="4"/>
  <c r="AE1243" i="4"/>
  <c r="AE1244" i="4"/>
  <c r="AE1245" i="4"/>
  <c r="AE1246" i="4"/>
  <c r="AE1247" i="4"/>
  <c r="AE1248" i="4"/>
  <c r="AE1249" i="4"/>
  <c r="AE1250" i="4"/>
  <c r="AE1251" i="4"/>
  <c r="AE1252" i="4"/>
  <c r="AE1253" i="4"/>
  <c r="AE1254" i="4"/>
  <c r="AE1255" i="4"/>
  <c r="AE1256" i="4"/>
  <c r="AE1257" i="4"/>
  <c r="AE1258" i="4"/>
  <c r="AE1259" i="4"/>
  <c r="AE1260" i="4"/>
  <c r="AE1261" i="4"/>
  <c r="AE1262" i="4"/>
  <c r="AE1263" i="4"/>
  <c r="AE1264" i="4"/>
  <c r="AE1265" i="4"/>
  <c r="AE1266" i="4"/>
  <c r="AE1267" i="4"/>
  <c r="AE1268" i="4"/>
  <c r="AE1269" i="4"/>
  <c r="AE1270" i="4"/>
  <c r="AE1271" i="4"/>
  <c r="AE1272" i="4"/>
  <c r="AE1273" i="4"/>
  <c r="AE1274" i="4"/>
  <c r="AE1275" i="4"/>
  <c r="AE1276" i="4"/>
  <c r="AE1277" i="4"/>
  <c r="AE1278" i="4"/>
  <c r="AE1279" i="4"/>
  <c r="AE1280" i="4"/>
  <c r="AE1281" i="4"/>
  <c r="AE1282" i="4"/>
  <c r="AE1283" i="4"/>
  <c r="AE1284" i="4"/>
  <c r="AE1285" i="4"/>
  <c r="AE1286" i="4"/>
  <c r="AE1287" i="4"/>
  <c r="AE1288" i="4"/>
  <c r="AE1289" i="4"/>
  <c r="AE1290" i="4"/>
  <c r="AE1291" i="4"/>
  <c r="AE1292" i="4"/>
  <c r="AE1293" i="4"/>
  <c r="AE1294" i="4"/>
  <c r="AE1295" i="4"/>
  <c r="AE1296" i="4"/>
  <c r="AE1297" i="4"/>
  <c r="AE1298" i="4"/>
  <c r="AE1299" i="4"/>
  <c r="AE1300" i="4"/>
  <c r="AE1301" i="4"/>
  <c r="AE1302" i="4"/>
  <c r="AE1303" i="4"/>
  <c r="AE1304" i="4"/>
  <c r="AE1305" i="4"/>
  <c r="AE1306" i="4"/>
  <c r="AE1307" i="4"/>
  <c r="AE1308" i="4"/>
  <c r="AE1309" i="4"/>
  <c r="AE1310" i="4"/>
  <c r="AE1311" i="4"/>
  <c r="AE1312" i="4"/>
  <c r="AE1313" i="4"/>
  <c r="AE1314" i="4"/>
  <c r="AE1315" i="4"/>
  <c r="AE1316" i="4"/>
  <c r="AE1317" i="4"/>
  <c r="AE1318" i="4"/>
  <c r="AE1319" i="4"/>
  <c r="AE1320" i="4"/>
  <c r="AE1321" i="4"/>
  <c r="AE1322" i="4"/>
  <c r="AE1323" i="4"/>
  <c r="AE1324" i="4"/>
  <c r="AE1325" i="4"/>
  <c r="AE1326" i="4"/>
  <c r="AE1327" i="4"/>
  <c r="AE1328" i="4"/>
  <c r="AE1329" i="4"/>
  <c r="AE1330" i="4"/>
  <c r="AE1331" i="4"/>
  <c r="AE1332" i="4"/>
  <c r="AE1333" i="4"/>
  <c r="AE1334" i="4"/>
  <c r="AE1335" i="4"/>
  <c r="AE1336" i="4"/>
  <c r="AE1337" i="4"/>
  <c r="AE1338" i="4"/>
  <c r="AE1339" i="4"/>
  <c r="AE1340" i="4"/>
  <c r="AE1341" i="4"/>
  <c r="AE1342" i="4"/>
  <c r="AE1343" i="4"/>
  <c r="AE1344" i="4"/>
  <c r="AE1345" i="4"/>
  <c r="AE1346" i="4"/>
  <c r="AE1347" i="4"/>
  <c r="AE1348" i="4"/>
  <c r="AE1349" i="4"/>
  <c r="AE1350" i="4"/>
  <c r="AE1351" i="4"/>
  <c r="AE1352" i="4"/>
  <c r="AE1353" i="4"/>
  <c r="AE1354" i="4"/>
  <c r="AE1355" i="4"/>
  <c r="AE1356" i="4"/>
  <c r="AE1357" i="4"/>
  <c r="AE1358" i="4"/>
  <c r="AE1359" i="4"/>
  <c r="AE1360" i="4"/>
  <c r="AE1361" i="4"/>
  <c r="AE1362" i="4"/>
  <c r="AE1363" i="4"/>
  <c r="AE1364" i="4"/>
  <c r="AE1365" i="4"/>
  <c r="AE1366" i="4"/>
  <c r="AE1367" i="4"/>
  <c r="AE1368" i="4"/>
  <c r="AE1369" i="4"/>
  <c r="AE1370" i="4"/>
  <c r="AE1371" i="4"/>
  <c r="AE1372" i="4"/>
  <c r="AE1373" i="4"/>
  <c r="AE1374" i="4"/>
  <c r="AE1375" i="4"/>
  <c r="AE1376" i="4"/>
  <c r="AE1377" i="4"/>
  <c r="AE1378" i="4"/>
  <c r="AE1379" i="4"/>
  <c r="AE1380" i="4"/>
  <c r="AE1381" i="4"/>
  <c r="AE1382" i="4"/>
  <c r="AE1383" i="4"/>
  <c r="AE1384" i="4"/>
  <c r="AE1385" i="4"/>
  <c r="AE1386" i="4"/>
  <c r="AE1387" i="4"/>
  <c r="AE1388" i="4"/>
  <c r="AE1389" i="4"/>
  <c r="AE1390" i="4"/>
  <c r="AE1391" i="4"/>
  <c r="AE1392" i="4"/>
  <c r="AE1393" i="4"/>
  <c r="AE1394" i="4"/>
  <c r="AE1395" i="4"/>
  <c r="AE1396" i="4"/>
  <c r="AE1397" i="4"/>
  <c r="AE1398" i="4"/>
  <c r="AE1399" i="4"/>
  <c r="AE1400" i="4"/>
  <c r="AE1401" i="4"/>
  <c r="AE1402" i="4"/>
  <c r="AE1403" i="4"/>
  <c r="AE1404" i="4"/>
  <c r="AE1405" i="4"/>
  <c r="AE1406" i="4"/>
  <c r="AE1407" i="4"/>
  <c r="AE1408" i="4"/>
  <c r="AE1409" i="4"/>
  <c r="AE1410" i="4"/>
  <c r="AE1411" i="4"/>
  <c r="AE1412" i="4"/>
  <c r="AE1413" i="4"/>
  <c r="AE1414" i="4"/>
  <c r="AE1415" i="4"/>
  <c r="AE1416" i="4"/>
  <c r="AE1417" i="4"/>
  <c r="AE1418" i="4"/>
  <c r="AE1419" i="4"/>
  <c r="AE1420" i="4"/>
  <c r="AE1421" i="4"/>
  <c r="AE1422" i="4"/>
  <c r="AE1423" i="4"/>
  <c r="AE1424" i="4"/>
  <c r="AE1425" i="4"/>
  <c r="AE1426" i="4"/>
  <c r="AE1427" i="4"/>
  <c r="AE1428" i="4"/>
  <c r="AE1429" i="4"/>
  <c r="AE1430" i="4"/>
  <c r="AE1431" i="4"/>
  <c r="AE1432" i="4"/>
  <c r="AE1433" i="4"/>
  <c r="AE1434" i="4"/>
  <c r="AE1435" i="4"/>
  <c r="AE1436" i="4"/>
  <c r="AE1437" i="4"/>
  <c r="AE1438" i="4"/>
  <c r="AE1439" i="4"/>
  <c r="AE1440" i="4"/>
  <c r="AE1441" i="4"/>
  <c r="AE1442" i="4"/>
  <c r="AE1443" i="4"/>
  <c r="AE1444" i="4"/>
  <c r="AE1445" i="4"/>
  <c r="AE1446" i="4"/>
  <c r="AE1447" i="4"/>
  <c r="AE1448" i="4"/>
  <c r="AE1449" i="4"/>
  <c r="AE1450" i="4"/>
  <c r="AE1451" i="4"/>
  <c r="AE1452" i="4"/>
  <c r="AE1453" i="4"/>
  <c r="AE1454" i="4"/>
  <c r="AE1455" i="4"/>
  <c r="AE1456" i="4"/>
  <c r="AE1457" i="4"/>
  <c r="AE1458" i="4"/>
  <c r="AE1459" i="4"/>
  <c r="AE1460" i="4"/>
  <c r="AE1461" i="4"/>
  <c r="AE1462" i="4"/>
  <c r="AE1463" i="4"/>
  <c r="AE1464" i="4"/>
  <c r="AE1465" i="4"/>
  <c r="AE1466" i="4"/>
  <c r="AE1467" i="4"/>
  <c r="AE1468" i="4"/>
  <c r="AE1469" i="4"/>
  <c r="AE1470" i="4"/>
  <c r="AE1471" i="4"/>
  <c r="AE1472" i="4"/>
  <c r="AE1473" i="4"/>
  <c r="AE1474" i="4"/>
  <c r="AE1475" i="4"/>
  <c r="AE1476" i="4"/>
  <c r="AE1477" i="4"/>
  <c r="AE1478" i="4"/>
  <c r="AE1479" i="4"/>
  <c r="AE1480" i="4"/>
  <c r="AE1481" i="4"/>
  <c r="AE1482" i="4"/>
  <c r="AE1483" i="4"/>
  <c r="AE1484" i="4"/>
  <c r="AE1485" i="4"/>
  <c r="AE1486" i="4"/>
  <c r="AE1487" i="4"/>
  <c r="AE1488" i="4"/>
  <c r="AE1489" i="4"/>
  <c r="AE1490" i="4"/>
  <c r="AE1491" i="4"/>
  <c r="AE1492" i="4"/>
  <c r="AE1493" i="4"/>
  <c r="AE1494" i="4"/>
  <c r="AE1495" i="4"/>
  <c r="AE1496" i="4"/>
  <c r="AE1497" i="4"/>
  <c r="AE1498" i="4"/>
  <c r="AE1499" i="4"/>
  <c r="AE1500" i="4"/>
  <c r="AE1501" i="4"/>
  <c r="AE1502" i="4"/>
  <c r="AE1503" i="4"/>
  <c r="AE1504" i="4"/>
  <c r="AE1505" i="4"/>
  <c r="AE1506" i="4"/>
  <c r="AE1507" i="4"/>
  <c r="AE1508" i="4"/>
  <c r="AE1509" i="4"/>
  <c r="AE1510" i="4"/>
  <c r="AE1511" i="4"/>
  <c r="AE1512" i="4"/>
  <c r="AE1513" i="4"/>
  <c r="AE1514" i="4"/>
  <c r="AE1515" i="4"/>
  <c r="AE1516" i="4"/>
  <c r="AE1517" i="4"/>
  <c r="AE1518" i="4"/>
  <c r="AE1519" i="4"/>
  <c r="AE1520" i="4"/>
  <c r="AE1521" i="4"/>
  <c r="AE1522" i="4"/>
  <c r="AE1523" i="4"/>
  <c r="AE1524" i="4"/>
  <c r="AE1525" i="4"/>
  <c r="AE1526" i="4"/>
  <c r="AE1527" i="4"/>
  <c r="AE1528" i="4"/>
  <c r="AE1529" i="4"/>
  <c r="AE1530" i="4"/>
  <c r="AE1531" i="4"/>
  <c r="AE1532" i="4"/>
  <c r="AE1533" i="4"/>
  <c r="AE1534" i="4"/>
  <c r="AE1535" i="4"/>
  <c r="AE1536" i="4"/>
  <c r="AE1537" i="4"/>
  <c r="AE1538" i="4"/>
  <c r="AE1539" i="4"/>
  <c r="AE1540" i="4"/>
  <c r="AE1541" i="4"/>
  <c r="AE1542" i="4"/>
  <c r="AE1543" i="4"/>
  <c r="AE1544" i="4"/>
  <c r="AE1545" i="4"/>
  <c r="AE1546" i="4"/>
  <c r="AE1547" i="4"/>
  <c r="AE1548" i="4"/>
  <c r="AE1549" i="4"/>
  <c r="AE1550" i="4"/>
  <c r="AE1551" i="4"/>
  <c r="AE1552" i="4"/>
  <c r="AE1553" i="4"/>
  <c r="AE1554" i="4"/>
  <c r="AE1555" i="4"/>
  <c r="AE1556" i="4"/>
  <c r="AE1557" i="4"/>
  <c r="AE1558" i="4"/>
  <c r="AE1559" i="4"/>
  <c r="AE1560" i="4"/>
  <c r="AE1561" i="4"/>
  <c r="AE1562" i="4"/>
  <c r="AE1563" i="4"/>
  <c r="AE1564" i="4"/>
  <c r="AE1565" i="4"/>
  <c r="AE1566" i="4"/>
  <c r="AE1567" i="4"/>
  <c r="AE1568" i="4"/>
  <c r="AE1569" i="4"/>
  <c r="AE1570" i="4"/>
  <c r="AE1571" i="4"/>
  <c r="AE1572" i="4"/>
  <c r="AE1573" i="4"/>
  <c r="AE1574" i="4"/>
  <c r="AE1575" i="4"/>
  <c r="AE1576" i="4"/>
  <c r="AE1577" i="4"/>
  <c r="AE1578" i="4"/>
  <c r="AE1579" i="4"/>
  <c r="AE1580" i="4"/>
  <c r="AE1581" i="4"/>
  <c r="AE1582" i="4"/>
  <c r="AE1583" i="4"/>
  <c r="AE1584" i="4"/>
  <c r="AE1585" i="4"/>
  <c r="AE1586" i="4"/>
  <c r="AE1587" i="4"/>
  <c r="AE1588" i="4"/>
  <c r="AE1589" i="4"/>
  <c r="AE1590" i="4"/>
  <c r="AE1591" i="4"/>
  <c r="AE1592" i="4"/>
  <c r="AE1593" i="4"/>
  <c r="AE1594" i="4"/>
  <c r="AE1595" i="4"/>
  <c r="AE1596" i="4"/>
  <c r="AE1597" i="4"/>
  <c r="AE1598" i="4"/>
  <c r="AE1599" i="4"/>
  <c r="AE1600" i="4"/>
  <c r="AE1601" i="4"/>
  <c r="AE1602" i="4"/>
  <c r="AE1603" i="4"/>
  <c r="AE1604" i="4"/>
  <c r="AE1605" i="4"/>
  <c r="AE1606" i="4"/>
  <c r="AE1607" i="4"/>
  <c r="AE1608" i="4"/>
  <c r="AE1609" i="4"/>
  <c r="AE1610" i="4"/>
  <c r="AE1611" i="4"/>
  <c r="AE1612" i="4"/>
  <c r="AE1613" i="4"/>
  <c r="AE1614" i="4"/>
  <c r="AE1615" i="4"/>
  <c r="AE1616" i="4"/>
  <c r="AE1617" i="4"/>
  <c r="AE1618" i="4"/>
  <c r="AE1619" i="4"/>
  <c r="AE1620" i="4"/>
  <c r="AE1621" i="4"/>
  <c r="AE1622" i="4"/>
  <c r="AE1623" i="4"/>
  <c r="AE1624" i="4"/>
  <c r="AE1625" i="4"/>
  <c r="AE1626" i="4"/>
  <c r="AE1627" i="4"/>
  <c r="AE1628" i="4"/>
  <c r="AE1629" i="4"/>
  <c r="AE1630" i="4"/>
  <c r="AE1631" i="4"/>
  <c r="AE1632" i="4"/>
  <c r="AE1633" i="4"/>
  <c r="AE1634" i="4"/>
  <c r="AE1635" i="4"/>
  <c r="AE1636" i="4"/>
  <c r="AE1637" i="4"/>
  <c r="AE1638" i="4"/>
  <c r="AE1639" i="4"/>
  <c r="AE1640" i="4"/>
  <c r="AE1641" i="4"/>
  <c r="AE1642" i="4"/>
  <c r="AE1643" i="4"/>
  <c r="AE1644" i="4"/>
  <c r="AE1645" i="4"/>
  <c r="AE1646" i="4"/>
  <c r="AE1647" i="4"/>
  <c r="AE1648" i="4"/>
  <c r="AE1649" i="4"/>
  <c r="AE1650" i="4"/>
  <c r="AE1651" i="4"/>
  <c r="AE1652" i="4"/>
  <c r="AE1653" i="4"/>
  <c r="AE1654" i="4"/>
  <c r="AE1655" i="4"/>
  <c r="AE1656" i="4"/>
  <c r="AE1657" i="4"/>
  <c r="AE1658" i="4"/>
  <c r="AE1659" i="4"/>
  <c r="AE1660" i="4"/>
  <c r="AE1661" i="4"/>
  <c r="AE1662" i="4"/>
  <c r="AE1663" i="4"/>
  <c r="AE1664" i="4"/>
  <c r="AE1665" i="4"/>
  <c r="AE1666" i="4"/>
  <c r="AE1667" i="4"/>
  <c r="AE1668" i="4"/>
  <c r="AE1669" i="4"/>
  <c r="AE1670" i="4"/>
  <c r="AE1671" i="4"/>
  <c r="AE1672" i="4"/>
  <c r="AE1673" i="4"/>
  <c r="AE1674" i="4"/>
  <c r="AE1675" i="4"/>
  <c r="AE1676" i="4"/>
  <c r="AE1677" i="4"/>
  <c r="AE1678" i="4"/>
  <c r="AE1679" i="4"/>
  <c r="AE1680" i="4"/>
  <c r="AE1681" i="4"/>
  <c r="AE1682" i="4"/>
  <c r="AE1683" i="4"/>
  <c r="AE1684" i="4"/>
  <c r="AE1685" i="4"/>
  <c r="AE1686" i="4"/>
  <c r="AE1687" i="4"/>
  <c r="AE1688" i="4"/>
  <c r="AE1689" i="4"/>
  <c r="AE1690" i="4"/>
  <c r="AE1691" i="4"/>
  <c r="AE1692" i="4"/>
  <c r="AE1693" i="4"/>
  <c r="AE1694" i="4"/>
  <c r="AE1695" i="4"/>
  <c r="AE1696" i="4"/>
  <c r="AE1697" i="4"/>
  <c r="AE1698" i="4"/>
  <c r="AE1699" i="4"/>
  <c r="AE1700" i="4"/>
  <c r="AE1701" i="4"/>
  <c r="AE1702" i="4"/>
  <c r="AE1703" i="4"/>
  <c r="AE1704" i="4"/>
  <c r="AE1705" i="4"/>
  <c r="AE1706" i="4"/>
  <c r="AE1707" i="4"/>
  <c r="AE1708" i="4"/>
  <c r="AE1709" i="4"/>
  <c r="AE1710" i="4"/>
  <c r="AE1711" i="4"/>
  <c r="AE1712" i="4"/>
  <c r="AE1713" i="4"/>
  <c r="AE1714" i="4"/>
  <c r="AE1715" i="4"/>
  <c r="AE1716" i="4"/>
  <c r="AD2" i="4"/>
  <c r="AD3" i="4"/>
  <c r="AD4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2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151" i="4"/>
  <c r="AD152" i="4"/>
  <c r="AD153" i="4"/>
  <c r="AD154" i="4"/>
  <c r="AD155" i="4"/>
  <c r="AD156" i="4"/>
  <c r="AD157" i="4"/>
  <c r="AD158" i="4"/>
  <c r="AD159" i="4"/>
  <c r="AD160" i="4"/>
  <c r="AD161" i="4"/>
  <c r="AD162" i="4"/>
  <c r="AD163" i="4"/>
  <c r="AD164" i="4"/>
  <c r="AD165" i="4"/>
  <c r="AD166" i="4"/>
  <c r="AD167" i="4"/>
  <c r="AD168" i="4"/>
  <c r="AD169" i="4"/>
  <c r="AD170" i="4"/>
  <c r="AD171" i="4"/>
  <c r="AD172" i="4"/>
  <c r="AD173" i="4"/>
  <c r="AD174" i="4"/>
  <c r="AD175" i="4"/>
  <c r="AD176" i="4"/>
  <c r="AD177" i="4"/>
  <c r="AD178" i="4"/>
  <c r="AD179" i="4"/>
  <c r="AD180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D206" i="4"/>
  <c r="AD207" i="4"/>
  <c r="AD208" i="4"/>
  <c r="AD209" i="4"/>
  <c r="AD210" i="4"/>
  <c r="AD211" i="4"/>
  <c r="AD212" i="4"/>
  <c r="AD213" i="4"/>
  <c r="AD214" i="4"/>
  <c r="AD215" i="4"/>
  <c r="AD216" i="4"/>
  <c r="AD217" i="4"/>
  <c r="AD218" i="4"/>
  <c r="AD219" i="4"/>
  <c r="AD220" i="4"/>
  <c r="AD221" i="4"/>
  <c r="AD222" i="4"/>
  <c r="AD223" i="4"/>
  <c r="AD224" i="4"/>
  <c r="AD225" i="4"/>
  <c r="AD226" i="4"/>
  <c r="AD227" i="4"/>
  <c r="AD228" i="4"/>
  <c r="AD229" i="4"/>
  <c r="AD230" i="4"/>
  <c r="AD231" i="4"/>
  <c r="AD232" i="4"/>
  <c r="AD233" i="4"/>
  <c r="AD234" i="4"/>
  <c r="AD235" i="4"/>
  <c r="AD236" i="4"/>
  <c r="AD237" i="4"/>
  <c r="AD238" i="4"/>
  <c r="AD239" i="4"/>
  <c r="AD240" i="4"/>
  <c r="AD241" i="4"/>
  <c r="AD242" i="4"/>
  <c r="AD243" i="4"/>
  <c r="AD244" i="4"/>
  <c r="AD245" i="4"/>
  <c r="AD246" i="4"/>
  <c r="AD247" i="4"/>
  <c r="AD248" i="4"/>
  <c r="AD249" i="4"/>
  <c r="AD250" i="4"/>
  <c r="AD251" i="4"/>
  <c r="AD252" i="4"/>
  <c r="AD253" i="4"/>
  <c r="AD254" i="4"/>
  <c r="AD255" i="4"/>
  <c r="AD256" i="4"/>
  <c r="AD257" i="4"/>
  <c r="AD258" i="4"/>
  <c r="AD259" i="4"/>
  <c r="AD260" i="4"/>
  <c r="AD261" i="4"/>
  <c r="AD262" i="4"/>
  <c r="AD263" i="4"/>
  <c r="AD264" i="4"/>
  <c r="AD265" i="4"/>
  <c r="AD266" i="4"/>
  <c r="AD267" i="4"/>
  <c r="AD268" i="4"/>
  <c r="AD269" i="4"/>
  <c r="AD270" i="4"/>
  <c r="AD271" i="4"/>
  <c r="AD272" i="4"/>
  <c r="AD273" i="4"/>
  <c r="AD274" i="4"/>
  <c r="AD275" i="4"/>
  <c r="AD276" i="4"/>
  <c r="AD277" i="4"/>
  <c r="AD278" i="4"/>
  <c r="AD279" i="4"/>
  <c r="AD280" i="4"/>
  <c r="AD281" i="4"/>
  <c r="AD282" i="4"/>
  <c r="AD283" i="4"/>
  <c r="AD284" i="4"/>
  <c r="AD285" i="4"/>
  <c r="AD286" i="4"/>
  <c r="AD287" i="4"/>
  <c r="AD288" i="4"/>
  <c r="AD289" i="4"/>
  <c r="AD290" i="4"/>
  <c r="AD291" i="4"/>
  <c r="AD292" i="4"/>
  <c r="AD293" i="4"/>
  <c r="AD294" i="4"/>
  <c r="AD295" i="4"/>
  <c r="AD296" i="4"/>
  <c r="AD297" i="4"/>
  <c r="AD298" i="4"/>
  <c r="AD299" i="4"/>
  <c r="AD300" i="4"/>
  <c r="AD301" i="4"/>
  <c r="AD302" i="4"/>
  <c r="AD303" i="4"/>
  <c r="AD304" i="4"/>
  <c r="AD305" i="4"/>
  <c r="AD306" i="4"/>
  <c r="AD307" i="4"/>
  <c r="AD308" i="4"/>
  <c r="AD309" i="4"/>
  <c r="AD310" i="4"/>
  <c r="AD311" i="4"/>
  <c r="AD312" i="4"/>
  <c r="AD313" i="4"/>
  <c r="AD314" i="4"/>
  <c r="AD315" i="4"/>
  <c r="AD316" i="4"/>
  <c r="AD317" i="4"/>
  <c r="AD318" i="4"/>
  <c r="AD319" i="4"/>
  <c r="AD320" i="4"/>
  <c r="AD321" i="4"/>
  <c r="AD322" i="4"/>
  <c r="AD323" i="4"/>
  <c r="AD324" i="4"/>
  <c r="AD325" i="4"/>
  <c r="AD326" i="4"/>
  <c r="AD327" i="4"/>
  <c r="AD328" i="4"/>
  <c r="AD329" i="4"/>
  <c r="AD330" i="4"/>
  <c r="AD331" i="4"/>
  <c r="AD332" i="4"/>
  <c r="AD333" i="4"/>
  <c r="AD334" i="4"/>
  <c r="AD335" i="4"/>
  <c r="AD336" i="4"/>
  <c r="AD337" i="4"/>
  <c r="AD338" i="4"/>
  <c r="AD339" i="4"/>
  <c r="AD340" i="4"/>
  <c r="AD341" i="4"/>
  <c r="AD342" i="4"/>
  <c r="AD343" i="4"/>
  <c r="AD344" i="4"/>
  <c r="AD345" i="4"/>
  <c r="AD346" i="4"/>
  <c r="AD347" i="4"/>
  <c r="AD348" i="4"/>
  <c r="AD349" i="4"/>
  <c r="AD350" i="4"/>
  <c r="AD351" i="4"/>
  <c r="AD352" i="4"/>
  <c r="AD353" i="4"/>
  <c r="AD354" i="4"/>
  <c r="AD355" i="4"/>
  <c r="AD356" i="4"/>
  <c r="AD357" i="4"/>
  <c r="AD358" i="4"/>
  <c r="AD359" i="4"/>
  <c r="AD360" i="4"/>
  <c r="AD361" i="4"/>
  <c r="AD362" i="4"/>
  <c r="AD363" i="4"/>
  <c r="AD364" i="4"/>
  <c r="AD365" i="4"/>
  <c r="AD366" i="4"/>
  <c r="AD367" i="4"/>
  <c r="AD368" i="4"/>
  <c r="AD369" i="4"/>
  <c r="AD370" i="4"/>
  <c r="AD371" i="4"/>
  <c r="AD372" i="4"/>
  <c r="AD373" i="4"/>
  <c r="AD374" i="4"/>
  <c r="AD375" i="4"/>
  <c r="AD376" i="4"/>
  <c r="AD377" i="4"/>
  <c r="AD378" i="4"/>
  <c r="AD379" i="4"/>
  <c r="AD380" i="4"/>
  <c r="AD381" i="4"/>
  <c r="AD382" i="4"/>
  <c r="AD383" i="4"/>
  <c r="AD384" i="4"/>
  <c r="AD385" i="4"/>
  <c r="AD386" i="4"/>
  <c r="AD387" i="4"/>
  <c r="AD388" i="4"/>
  <c r="AD389" i="4"/>
  <c r="AD390" i="4"/>
  <c r="AD391" i="4"/>
  <c r="AD392" i="4"/>
  <c r="AD393" i="4"/>
  <c r="AD394" i="4"/>
  <c r="AD395" i="4"/>
  <c r="AD396" i="4"/>
  <c r="AD397" i="4"/>
  <c r="AD398" i="4"/>
  <c r="AD399" i="4"/>
  <c r="AD400" i="4"/>
  <c r="AD401" i="4"/>
  <c r="AD402" i="4"/>
  <c r="AD403" i="4"/>
  <c r="AD404" i="4"/>
  <c r="AD405" i="4"/>
  <c r="AD406" i="4"/>
  <c r="AD407" i="4"/>
  <c r="AD408" i="4"/>
  <c r="AD409" i="4"/>
  <c r="AD410" i="4"/>
  <c r="AD411" i="4"/>
  <c r="AD412" i="4"/>
  <c r="AD413" i="4"/>
  <c r="AD414" i="4"/>
  <c r="AD415" i="4"/>
  <c r="AD416" i="4"/>
  <c r="AD417" i="4"/>
  <c r="AD418" i="4"/>
  <c r="AD419" i="4"/>
  <c r="AD420" i="4"/>
  <c r="AD421" i="4"/>
  <c r="AD422" i="4"/>
  <c r="AD423" i="4"/>
  <c r="AD424" i="4"/>
  <c r="AD425" i="4"/>
  <c r="AD426" i="4"/>
  <c r="AD427" i="4"/>
  <c r="AD428" i="4"/>
  <c r="AD429" i="4"/>
  <c r="AD430" i="4"/>
  <c r="AD431" i="4"/>
  <c r="AD432" i="4"/>
  <c r="AD433" i="4"/>
  <c r="AD434" i="4"/>
  <c r="AD435" i="4"/>
  <c r="AD436" i="4"/>
  <c r="AD437" i="4"/>
  <c r="AD438" i="4"/>
  <c r="AD439" i="4"/>
  <c r="AD440" i="4"/>
  <c r="AD441" i="4"/>
  <c r="AD442" i="4"/>
  <c r="AD443" i="4"/>
  <c r="AD444" i="4"/>
  <c r="AD445" i="4"/>
  <c r="AD446" i="4"/>
  <c r="AD447" i="4"/>
  <c r="AD448" i="4"/>
  <c r="AD449" i="4"/>
  <c r="AD450" i="4"/>
  <c r="AD451" i="4"/>
  <c r="AD452" i="4"/>
  <c r="AD453" i="4"/>
  <c r="AD454" i="4"/>
  <c r="AD455" i="4"/>
  <c r="AD456" i="4"/>
  <c r="AD457" i="4"/>
  <c r="AD458" i="4"/>
  <c r="AD459" i="4"/>
  <c r="AD460" i="4"/>
  <c r="AD461" i="4"/>
  <c r="AD462" i="4"/>
  <c r="AD463" i="4"/>
  <c r="AD464" i="4"/>
  <c r="AD465" i="4"/>
  <c r="AD466" i="4"/>
  <c r="AD467" i="4"/>
  <c r="AD468" i="4"/>
  <c r="AD469" i="4"/>
  <c r="AD470" i="4"/>
  <c r="AD471" i="4"/>
  <c r="AD472" i="4"/>
  <c r="AD473" i="4"/>
  <c r="AD474" i="4"/>
  <c r="AD475" i="4"/>
  <c r="AD476" i="4"/>
  <c r="AD477" i="4"/>
  <c r="AD478" i="4"/>
  <c r="AD479" i="4"/>
  <c r="AD480" i="4"/>
  <c r="AD481" i="4"/>
  <c r="AD482" i="4"/>
  <c r="AD483" i="4"/>
  <c r="AD484" i="4"/>
  <c r="AD485" i="4"/>
  <c r="AD486" i="4"/>
  <c r="AD487" i="4"/>
  <c r="AD488" i="4"/>
  <c r="AD489" i="4"/>
  <c r="AD490" i="4"/>
  <c r="AD491" i="4"/>
  <c r="AD492" i="4"/>
  <c r="AD493" i="4"/>
  <c r="AD494" i="4"/>
  <c r="AD495" i="4"/>
  <c r="AD496" i="4"/>
  <c r="AD497" i="4"/>
  <c r="AD498" i="4"/>
  <c r="AD499" i="4"/>
  <c r="AD500" i="4"/>
  <c r="AD501" i="4"/>
  <c r="AD502" i="4"/>
  <c r="AD503" i="4"/>
  <c r="AD504" i="4"/>
  <c r="AD505" i="4"/>
  <c r="AD506" i="4"/>
  <c r="AD507" i="4"/>
  <c r="AD508" i="4"/>
  <c r="AD509" i="4"/>
  <c r="AD510" i="4"/>
  <c r="AD511" i="4"/>
  <c r="AD512" i="4"/>
  <c r="AD513" i="4"/>
  <c r="AD514" i="4"/>
  <c r="AD515" i="4"/>
  <c r="AD516" i="4"/>
  <c r="AD517" i="4"/>
  <c r="AD518" i="4"/>
  <c r="AD519" i="4"/>
  <c r="AD520" i="4"/>
  <c r="AD521" i="4"/>
  <c r="AD522" i="4"/>
  <c r="AD523" i="4"/>
  <c r="AD524" i="4"/>
  <c r="AD525" i="4"/>
  <c r="AD526" i="4"/>
  <c r="AD527" i="4"/>
  <c r="AD528" i="4"/>
  <c r="AD529" i="4"/>
  <c r="AD530" i="4"/>
  <c r="AD531" i="4"/>
  <c r="AD532" i="4"/>
  <c r="AD533" i="4"/>
  <c r="AD534" i="4"/>
  <c r="AD535" i="4"/>
  <c r="AD536" i="4"/>
  <c r="AD537" i="4"/>
  <c r="AD538" i="4"/>
  <c r="AD539" i="4"/>
  <c r="AD540" i="4"/>
  <c r="AD541" i="4"/>
  <c r="AD542" i="4"/>
  <c r="AD543" i="4"/>
  <c r="AD544" i="4"/>
  <c r="AD545" i="4"/>
  <c r="AD546" i="4"/>
  <c r="AD547" i="4"/>
  <c r="AD548" i="4"/>
  <c r="AD549" i="4"/>
  <c r="AD550" i="4"/>
  <c r="AD551" i="4"/>
  <c r="AD552" i="4"/>
  <c r="AD553" i="4"/>
  <c r="AD554" i="4"/>
  <c r="AD555" i="4"/>
  <c r="AD556" i="4"/>
  <c r="AD557" i="4"/>
  <c r="AD558" i="4"/>
  <c r="AD559" i="4"/>
  <c r="AD560" i="4"/>
  <c r="AD561" i="4"/>
  <c r="AD562" i="4"/>
  <c r="AD563" i="4"/>
  <c r="AD564" i="4"/>
  <c r="AD565" i="4"/>
  <c r="AD566" i="4"/>
  <c r="AD567" i="4"/>
  <c r="AD568" i="4"/>
  <c r="AD569" i="4"/>
  <c r="AD570" i="4"/>
  <c r="AD571" i="4"/>
  <c r="AD572" i="4"/>
  <c r="AD573" i="4"/>
  <c r="AD574" i="4"/>
  <c r="AD575" i="4"/>
  <c r="AD576" i="4"/>
  <c r="AD577" i="4"/>
  <c r="AD578" i="4"/>
  <c r="AD579" i="4"/>
  <c r="AD580" i="4"/>
  <c r="AD581" i="4"/>
  <c r="AD582" i="4"/>
  <c r="AD583" i="4"/>
  <c r="AD584" i="4"/>
  <c r="AD585" i="4"/>
  <c r="AD586" i="4"/>
  <c r="AD587" i="4"/>
  <c r="AD588" i="4"/>
  <c r="AD589" i="4"/>
  <c r="AD590" i="4"/>
  <c r="AD591" i="4"/>
  <c r="AD592" i="4"/>
  <c r="AD593" i="4"/>
  <c r="AD594" i="4"/>
  <c r="AD595" i="4"/>
  <c r="AD596" i="4"/>
  <c r="AD597" i="4"/>
  <c r="AD598" i="4"/>
  <c r="AD599" i="4"/>
  <c r="AD600" i="4"/>
  <c r="AD601" i="4"/>
  <c r="AD602" i="4"/>
  <c r="AD603" i="4"/>
  <c r="AD604" i="4"/>
  <c r="AD605" i="4"/>
  <c r="AD606" i="4"/>
  <c r="AD607" i="4"/>
  <c r="AD608" i="4"/>
  <c r="AD609" i="4"/>
  <c r="AD610" i="4"/>
  <c r="AD611" i="4"/>
  <c r="AD612" i="4"/>
  <c r="AD613" i="4"/>
  <c r="AD614" i="4"/>
  <c r="AD615" i="4"/>
  <c r="AD616" i="4"/>
  <c r="AD617" i="4"/>
  <c r="AD618" i="4"/>
  <c r="AD619" i="4"/>
  <c r="AD620" i="4"/>
  <c r="AD621" i="4"/>
  <c r="AD622" i="4"/>
  <c r="AD623" i="4"/>
  <c r="AD624" i="4"/>
  <c r="AD625" i="4"/>
  <c r="AD626" i="4"/>
  <c r="AD627" i="4"/>
  <c r="AD628" i="4"/>
  <c r="AD629" i="4"/>
  <c r="AD630" i="4"/>
  <c r="AD631" i="4"/>
  <c r="AD632" i="4"/>
  <c r="AD633" i="4"/>
  <c r="AD634" i="4"/>
  <c r="AD635" i="4"/>
  <c r="AD636" i="4"/>
  <c r="AD637" i="4"/>
  <c r="AD638" i="4"/>
  <c r="AD639" i="4"/>
  <c r="AD640" i="4"/>
  <c r="AD641" i="4"/>
  <c r="AD642" i="4"/>
  <c r="AD643" i="4"/>
  <c r="AD644" i="4"/>
  <c r="AD645" i="4"/>
  <c r="AD646" i="4"/>
  <c r="AD647" i="4"/>
  <c r="AD648" i="4"/>
  <c r="AD649" i="4"/>
  <c r="AD650" i="4"/>
  <c r="AD651" i="4"/>
  <c r="AD652" i="4"/>
  <c r="AD653" i="4"/>
  <c r="AD654" i="4"/>
  <c r="AD655" i="4"/>
  <c r="AD656" i="4"/>
  <c r="AD657" i="4"/>
  <c r="AD658" i="4"/>
  <c r="AD659" i="4"/>
  <c r="AD660" i="4"/>
  <c r="AD661" i="4"/>
  <c r="AD662" i="4"/>
  <c r="AD663" i="4"/>
  <c r="AD664" i="4"/>
  <c r="AD665" i="4"/>
  <c r="AD666" i="4"/>
  <c r="AD667" i="4"/>
  <c r="AD668" i="4"/>
  <c r="AD669" i="4"/>
  <c r="AD670" i="4"/>
  <c r="AD671" i="4"/>
  <c r="AD672" i="4"/>
  <c r="AD673" i="4"/>
  <c r="AD674" i="4"/>
  <c r="AD675" i="4"/>
  <c r="AD676" i="4"/>
  <c r="AD677" i="4"/>
  <c r="AD678" i="4"/>
  <c r="AD679" i="4"/>
  <c r="AD680" i="4"/>
  <c r="AD681" i="4"/>
  <c r="AD682" i="4"/>
  <c r="AD683" i="4"/>
  <c r="AD684" i="4"/>
  <c r="AD685" i="4"/>
  <c r="AD686" i="4"/>
  <c r="AD687" i="4"/>
  <c r="AD688" i="4"/>
  <c r="AD689" i="4"/>
  <c r="AD690" i="4"/>
  <c r="AD691" i="4"/>
  <c r="AD692" i="4"/>
  <c r="AD693" i="4"/>
  <c r="AD694" i="4"/>
  <c r="AD695" i="4"/>
  <c r="AD696" i="4"/>
  <c r="AD697" i="4"/>
  <c r="AD698" i="4"/>
  <c r="AD699" i="4"/>
  <c r="AD700" i="4"/>
  <c r="AD701" i="4"/>
  <c r="AD702" i="4"/>
  <c r="AD703" i="4"/>
  <c r="AD704" i="4"/>
  <c r="AD705" i="4"/>
  <c r="AD706" i="4"/>
  <c r="AD707" i="4"/>
  <c r="AD708" i="4"/>
  <c r="AD709" i="4"/>
  <c r="AD710" i="4"/>
  <c r="AD711" i="4"/>
  <c r="AD712" i="4"/>
  <c r="AD713" i="4"/>
  <c r="AD714" i="4"/>
  <c r="AD715" i="4"/>
  <c r="AD716" i="4"/>
  <c r="AD717" i="4"/>
  <c r="AD718" i="4"/>
  <c r="AD719" i="4"/>
  <c r="AD720" i="4"/>
  <c r="AD721" i="4"/>
  <c r="AD722" i="4"/>
  <c r="AD723" i="4"/>
  <c r="AD724" i="4"/>
  <c r="AD725" i="4"/>
  <c r="AD726" i="4"/>
  <c r="AD727" i="4"/>
  <c r="AD728" i="4"/>
  <c r="AD729" i="4"/>
  <c r="AD730" i="4"/>
  <c r="AD731" i="4"/>
  <c r="AD732" i="4"/>
  <c r="AD733" i="4"/>
  <c r="AD734" i="4"/>
  <c r="AD735" i="4"/>
  <c r="AD736" i="4"/>
  <c r="AD737" i="4"/>
  <c r="AD738" i="4"/>
  <c r="AD739" i="4"/>
  <c r="AD740" i="4"/>
  <c r="AD741" i="4"/>
  <c r="AD742" i="4"/>
  <c r="AD743" i="4"/>
  <c r="AD744" i="4"/>
  <c r="AD745" i="4"/>
  <c r="AD746" i="4"/>
  <c r="AD747" i="4"/>
  <c r="AD748" i="4"/>
  <c r="AD749" i="4"/>
  <c r="AD750" i="4"/>
  <c r="AD751" i="4"/>
  <c r="AD752" i="4"/>
  <c r="AD753" i="4"/>
  <c r="AD754" i="4"/>
  <c r="AD755" i="4"/>
  <c r="AD756" i="4"/>
  <c r="AD757" i="4"/>
  <c r="AD758" i="4"/>
  <c r="AD759" i="4"/>
  <c r="AD760" i="4"/>
  <c r="AD761" i="4"/>
  <c r="AD762" i="4"/>
  <c r="AD763" i="4"/>
  <c r="AD764" i="4"/>
  <c r="AD765" i="4"/>
  <c r="AD766" i="4"/>
  <c r="AD767" i="4"/>
  <c r="AD768" i="4"/>
  <c r="AD769" i="4"/>
  <c r="AD770" i="4"/>
  <c r="AD771" i="4"/>
  <c r="AD772" i="4"/>
  <c r="AD773" i="4"/>
  <c r="AD774" i="4"/>
  <c r="AD775" i="4"/>
  <c r="AD776" i="4"/>
  <c r="AD777" i="4"/>
  <c r="AD778" i="4"/>
  <c r="AD779" i="4"/>
  <c r="AD780" i="4"/>
  <c r="AD781" i="4"/>
  <c r="AD782" i="4"/>
  <c r="AD783" i="4"/>
  <c r="AD784" i="4"/>
  <c r="AD785" i="4"/>
  <c r="AD786" i="4"/>
  <c r="AD787" i="4"/>
  <c r="AD788" i="4"/>
  <c r="AD789" i="4"/>
  <c r="AD790" i="4"/>
  <c r="AD791" i="4"/>
  <c r="AD792" i="4"/>
  <c r="AD793" i="4"/>
  <c r="AD794" i="4"/>
  <c r="AD795" i="4"/>
  <c r="AD796" i="4"/>
  <c r="AD797" i="4"/>
  <c r="AD798" i="4"/>
  <c r="AD799" i="4"/>
  <c r="AD800" i="4"/>
  <c r="AD801" i="4"/>
  <c r="AD802" i="4"/>
  <c r="AD803" i="4"/>
  <c r="AD804" i="4"/>
  <c r="AD805" i="4"/>
  <c r="AD806" i="4"/>
  <c r="AD807" i="4"/>
  <c r="AD808" i="4"/>
  <c r="AD809" i="4"/>
  <c r="AD810" i="4"/>
  <c r="AD811" i="4"/>
  <c r="AD812" i="4"/>
  <c r="AD813" i="4"/>
  <c r="AD814" i="4"/>
  <c r="AD815" i="4"/>
  <c r="AD816" i="4"/>
  <c r="AD817" i="4"/>
  <c r="AD818" i="4"/>
  <c r="AD819" i="4"/>
  <c r="AD820" i="4"/>
  <c r="AD821" i="4"/>
  <c r="AD822" i="4"/>
  <c r="AD823" i="4"/>
  <c r="AD824" i="4"/>
  <c r="AD825" i="4"/>
  <c r="AD826" i="4"/>
  <c r="AD827" i="4"/>
  <c r="AD828" i="4"/>
  <c r="AD829" i="4"/>
  <c r="AD830" i="4"/>
  <c r="AD831" i="4"/>
  <c r="AD832" i="4"/>
  <c r="AD833" i="4"/>
  <c r="AD834" i="4"/>
  <c r="AD835" i="4"/>
  <c r="AD836" i="4"/>
  <c r="AD837" i="4"/>
  <c r="AD838" i="4"/>
  <c r="AD839" i="4"/>
  <c r="AD840" i="4"/>
  <c r="AD841" i="4"/>
  <c r="AD842" i="4"/>
  <c r="AD843" i="4"/>
  <c r="AD844" i="4"/>
  <c r="AD845" i="4"/>
  <c r="AD846" i="4"/>
  <c r="AD847" i="4"/>
  <c r="AD848" i="4"/>
  <c r="AD849" i="4"/>
  <c r="AD850" i="4"/>
  <c r="AD851" i="4"/>
  <c r="AD852" i="4"/>
  <c r="AD853" i="4"/>
  <c r="AD854" i="4"/>
  <c r="AD855" i="4"/>
  <c r="AD856" i="4"/>
  <c r="AD857" i="4"/>
  <c r="AD858" i="4"/>
  <c r="AD859" i="4"/>
  <c r="AD860" i="4"/>
  <c r="AD861" i="4"/>
  <c r="AD862" i="4"/>
  <c r="AD863" i="4"/>
  <c r="AD864" i="4"/>
  <c r="AD865" i="4"/>
  <c r="AD866" i="4"/>
  <c r="AD867" i="4"/>
  <c r="AD868" i="4"/>
  <c r="AD869" i="4"/>
  <c r="AD870" i="4"/>
  <c r="AD871" i="4"/>
  <c r="AD872" i="4"/>
  <c r="AD873" i="4"/>
  <c r="AD874" i="4"/>
  <c r="AD875" i="4"/>
  <c r="AD876" i="4"/>
  <c r="AD877" i="4"/>
  <c r="AD878" i="4"/>
  <c r="AD879" i="4"/>
  <c r="AD880" i="4"/>
  <c r="AD881" i="4"/>
  <c r="AD882" i="4"/>
  <c r="AD883" i="4"/>
  <c r="AD884" i="4"/>
  <c r="AD885" i="4"/>
  <c r="AD886" i="4"/>
  <c r="AD887" i="4"/>
  <c r="AD888" i="4"/>
  <c r="AD889" i="4"/>
  <c r="AD890" i="4"/>
  <c r="AD891" i="4"/>
  <c r="AD892" i="4"/>
  <c r="AD893" i="4"/>
  <c r="AD894" i="4"/>
  <c r="AD895" i="4"/>
  <c r="AD896" i="4"/>
  <c r="AD897" i="4"/>
  <c r="AD898" i="4"/>
  <c r="AD899" i="4"/>
  <c r="AD900" i="4"/>
  <c r="AD901" i="4"/>
  <c r="AD902" i="4"/>
  <c r="AD903" i="4"/>
  <c r="AD904" i="4"/>
  <c r="AD905" i="4"/>
  <c r="AD906" i="4"/>
  <c r="AD907" i="4"/>
  <c r="AD908" i="4"/>
  <c r="AD909" i="4"/>
  <c r="AD910" i="4"/>
  <c r="AD911" i="4"/>
  <c r="AD912" i="4"/>
  <c r="AD913" i="4"/>
  <c r="AD914" i="4"/>
  <c r="AD915" i="4"/>
  <c r="AD916" i="4"/>
  <c r="AD917" i="4"/>
  <c r="AD918" i="4"/>
  <c r="AD919" i="4"/>
  <c r="AD920" i="4"/>
  <c r="AD921" i="4"/>
  <c r="AD922" i="4"/>
  <c r="AD923" i="4"/>
  <c r="AD924" i="4"/>
  <c r="AD925" i="4"/>
  <c r="AD926" i="4"/>
  <c r="AD927" i="4"/>
  <c r="AD928" i="4"/>
  <c r="AD929" i="4"/>
  <c r="AD930" i="4"/>
  <c r="AD931" i="4"/>
  <c r="AD932" i="4"/>
  <c r="AD933" i="4"/>
  <c r="AD934" i="4"/>
  <c r="AD935" i="4"/>
  <c r="AD936" i="4"/>
  <c r="AD937" i="4"/>
  <c r="AD938" i="4"/>
  <c r="AD939" i="4"/>
  <c r="AD940" i="4"/>
  <c r="AD941" i="4"/>
  <c r="AD942" i="4"/>
  <c r="AD943" i="4"/>
  <c r="AD944" i="4"/>
  <c r="AD945" i="4"/>
  <c r="AD946" i="4"/>
  <c r="AD947" i="4"/>
  <c r="AD948" i="4"/>
  <c r="AD949" i="4"/>
  <c r="AD950" i="4"/>
  <c r="AD951" i="4"/>
  <c r="AD952" i="4"/>
  <c r="AD953" i="4"/>
  <c r="AD954" i="4"/>
  <c r="AD955" i="4"/>
  <c r="AD956" i="4"/>
  <c r="AD957" i="4"/>
  <c r="AD958" i="4"/>
  <c r="AD959" i="4"/>
  <c r="AD960" i="4"/>
  <c r="AD961" i="4"/>
  <c r="AD962" i="4"/>
  <c r="AD963" i="4"/>
  <c r="AD964" i="4"/>
  <c r="AD965" i="4"/>
  <c r="AD966" i="4"/>
  <c r="AD967" i="4"/>
  <c r="AD968" i="4"/>
  <c r="AD969" i="4"/>
  <c r="AD970" i="4"/>
  <c r="AD971" i="4"/>
  <c r="AD972" i="4"/>
  <c r="AD973" i="4"/>
  <c r="AD974" i="4"/>
  <c r="AD975" i="4"/>
  <c r="AD976" i="4"/>
  <c r="AD977" i="4"/>
  <c r="AD978" i="4"/>
  <c r="AD979" i="4"/>
  <c r="AD980" i="4"/>
  <c r="AD981" i="4"/>
  <c r="AD982" i="4"/>
  <c r="AD983" i="4"/>
  <c r="AD984" i="4"/>
  <c r="AD985" i="4"/>
  <c r="AD986" i="4"/>
  <c r="AD987" i="4"/>
  <c r="AD988" i="4"/>
  <c r="AD989" i="4"/>
  <c r="AD990" i="4"/>
  <c r="AD991" i="4"/>
  <c r="AD992" i="4"/>
  <c r="AD993" i="4"/>
  <c r="AD994" i="4"/>
  <c r="AD995" i="4"/>
  <c r="AD996" i="4"/>
  <c r="AD997" i="4"/>
  <c r="AD998" i="4"/>
  <c r="AD999" i="4"/>
  <c r="AD1000" i="4"/>
  <c r="AD1001" i="4"/>
  <c r="AD1002" i="4"/>
  <c r="AD1003" i="4"/>
  <c r="AD1004" i="4"/>
  <c r="AD1005" i="4"/>
  <c r="AD1006" i="4"/>
  <c r="AD1007" i="4"/>
  <c r="AD1008" i="4"/>
  <c r="AD1009" i="4"/>
  <c r="AD1010" i="4"/>
  <c r="AD1011" i="4"/>
  <c r="AD1012" i="4"/>
  <c r="AD1013" i="4"/>
  <c r="AD1014" i="4"/>
  <c r="AD1015" i="4"/>
  <c r="AD1016" i="4"/>
  <c r="AD1017" i="4"/>
  <c r="AD1018" i="4"/>
  <c r="AD1019" i="4"/>
  <c r="AD1020" i="4"/>
  <c r="AD1021" i="4"/>
  <c r="AD1022" i="4"/>
  <c r="AD1023" i="4"/>
  <c r="AD1024" i="4"/>
  <c r="AD1025" i="4"/>
  <c r="AD1026" i="4"/>
  <c r="AD1027" i="4"/>
  <c r="AD1028" i="4"/>
  <c r="AD1029" i="4"/>
  <c r="AD1030" i="4"/>
  <c r="AD1031" i="4"/>
  <c r="AD1032" i="4"/>
  <c r="AD1033" i="4"/>
  <c r="AD1034" i="4"/>
  <c r="AD1035" i="4"/>
  <c r="AD1036" i="4"/>
  <c r="AD1037" i="4"/>
  <c r="AD1038" i="4"/>
  <c r="AD1039" i="4"/>
  <c r="AD1040" i="4"/>
  <c r="AD1041" i="4"/>
  <c r="AD1042" i="4"/>
  <c r="AD1043" i="4"/>
  <c r="AD1044" i="4"/>
  <c r="AD1045" i="4"/>
  <c r="AD1046" i="4"/>
  <c r="AD1047" i="4"/>
  <c r="AD1048" i="4"/>
  <c r="AD1049" i="4"/>
  <c r="AD1050" i="4"/>
  <c r="AD1051" i="4"/>
  <c r="AD1052" i="4"/>
  <c r="AD1053" i="4"/>
  <c r="AD1054" i="4"/>
  <c r="AD1055" i="4"/>
  <c r="AD1056" i="4"/>
  <c r="AD1057" i="4"/>
  <c r="AD1058" i="4"/>
  <c r="AD1059" i="4"/>
  <c r="AD1060" i="4"/>
  <c r="AD1061" i="4"/>
  <c r="AD1062" i="4"/>
  <c r="AD1063" i="4"/>
  <c r="AD1064" i="4"/>
  <c r="AD1065" i="4"/>
  <c r="AD1066" i="4"/>
  <c r="AD1067" i="4"/>
  <c r="AD1068" i="4"/>
  <c r="AD1069" i="4"/>
  <c r="AD1070" i="4"/>
  <c r="AD1071" i="4"/>
  <c r="AD1072" i="4"/>
  <c r="AD1073" i="4"/>
  <c r="AD1074" i="4"/>
  <c r="AD1075" i="4"/>
  <c r="AD1076" i="4"/>
  <c r="AD1077" i="4"/>
  <c r="AD1078" i="4"/>
  <c r="AD1079" i="4"/>
  <c r="AD1080" i="4"/>
  <c r="AD1081" i="4"/>
  <c r="AD1082" i="4"/>
  <c r="AD1083" i="4"/>
  <c r="AD1084" i="4"/>
  <c r="AD1085" i="4"/>
  <c r="AD1086" i="4"/>
  <c r="AD1087" i="4"/>
  <c r="AD1088" i="4"/>
  <c r="AD1089" i="4"/>
  <c r="AD1090" i="4"/>
  <c r="AD1091" i="4"/>
  <c r="AD1092" i="4"/>
  <c r="AD1093" i="4"/>
  <c r="AD1094" i="4"/>
  <c r="AD1095" i="4"/>
  <c r="AD1096" i="4"/>
  <c r="AD1097" i="4"/>
  <c r="AD1098" i="4"/>
  <c r="AD1099" i="4"/>
  <c r="AD1100" i="4"/>
  <c r="AD1101" i="4"/>
  <c r="AD1102" i="4"/>
  <c r="AD1103" i="4"/>
  <c r="AD1104" i="4"/>
  <c r="AD1105" i="4"/>
  <c r="AD1106" i="4"/>
  <c r="AD1107" i="4"/>
  <c r="AD1108" i="4"/>
  <c r="AD1109" i="4"/>
  <c r="AD1110" i="4"/>
  <c r="AD1111" i="4"/>
  <c r="AD1112" i="4"/>
  <c r="AD1113" i="4"/>
  <c r="AD1114" i="4"/>
  <c r="AD1115" i="4"/>
  <c r="AD1116" i="4"/>
  <c r="AD1117" i="4"/>
  <c r="AD1118" i="4"/>
  <c r="AD1119" i="4"/>
  <c r="AD1120" i="4"/>
  <c r="AD1121" i="4"/>
  <c r="AD1122" i="4"/>
  <c r="AD1123" i="4"/>
  <c r="AD1124" i="4"/>
  <c r="AD1125" i="4"/>
  <c r="AD1126" i="4"/>
  <c r="AD1127" i="4"/>
  <c r="AD1128" i="4"/>
  <c r="AD1129" i="4"/>
  <c r="AD1130" i="4"/>
  <c r="AD1131" i="4"/>
  <c r="AD1132" i="4"/>
  <c r="AD1133" i="4"/>
  <c r="AD1134" i="4"/>
  <c r="AD1135" i="4"/>
  <c r="AD1136" i="4"/>
  <c r="AD1137" i="4"/>
  <c r="AD1138" i="4"/>
  <c r="AD1139" i="4"/>
  <c r="AD1140" i="4"/>
  <c r="AD1141" i="4"/>
  <c r="AD1142" i="4"/>
  <c r="AD1143" i="4"/>
  <c r="AD1144" i="4"/>
  <c r="AD1145" i="4"/>
  <c r="AD1146" i="4"/>
  <c r="AD1147" i="4"/>
  <c r="AD1148" i="4"/>
  <c r="AD1149" i="4"/>
  <c r="AD1150" i="4"/>
  <c r="AD1151" i="4"/>
  <c r="AD1152" i="4"/>
  <c r="AD1153" i="4"/>
  <c r="AD1154" i="4"/>
  <c r="AD1155" i="4"/>
  <c r="AD1156" i="4"/>
  <c r="AD1157" i="4"/>
  <c r="AD1158" i="4"/>
  <c r="AD1159" i="4"/>
  <c r="AD1160" i="4"/>
  <c r="AD1161" i="4"/>
  <c r="AD1162" i="4"/>
  <c r="AD1163" i="4"/>
  <c r="AD1164" i="4"/>
  <c r="AD1165" i="4"/>
  <c r="AD1166" i="4"/>
  <c r="AD1167" i="4"/>
  <c r="AD1168" i="4"/>
  <c r="AD1169" i="4"/>
  <c r="AD1170" i="4"/>
  <c r="AD1171" i="4"/>
  <c r="AD1172" i="4"/>
  <c r="AD1173" i="4"/>
  <c r="AD1174" i="4"/>
  <c r="AD1175" i="4"/>
  <c r="AD1176" i="4"/>
  <c r="AD1177" i="4"/>
  <c r="AD1178" i="4"/>
  <c r="AD1179" i="4"/>
  <c r="AD1180" i="4"/>
  <c r="AD1181" i="4"/>
  <c r="AD1182" i="4"/>
  <c r="AD1183" i="4"/>
  <c r="AD1184" i="4"/>
  <c r="AD1185" i="4"/>
  <c r="AD1186" i="4"/>
  <c r="AD1187" i="4"/>
  <c r="AD1188" i="4"/>
  <c r="AD1189" i="4"/>
  <c r="AD1190" i="4"/>
  <c r="AD1191" i="4"/>
  <c r="AD1192" i="4"/>
  <c r="AD1193" i="4"/>
  <c r="AD1194" i="4"/>
  <c r="AD1195" i="4"/>
  <c r="AD1196" i="4"/>
  <c r="AD1197" i="4"/>
  <c r="AD1198" i="4"/>
  <c r="AD1199" i="4"/>
  <c r="AD1200" i="4"/>
  <c r="AD1201" i="4"/>
  <c r="AD1202" i="4"/>
  <c r="AD1203" i="4"/>
  <c r="AD1204" i="4"/>
  <c r="AD1205" i="4"/>
  <c r="AD1206" i="4"/>
  <c r="AD1207" i="4"/>
  <c r="AD1208" i="4"/>
  <c r="AD1209" i="4"/>
  <c r="AD1210" i="4"/>
  <c r="AD1211" i="4"/>
  <c r="AD1212" i="4"/>
  <c r="AD1213" i="4"/>
  <c r="AD1214" i="4"/>
  <c r="AD1215" i="4"/>
  <c r="AD1216" i="4"/>
  <c r="AD1217" i="4"/>
  <c r="AD1218" i="4"/>
  <c r="AD1219" i="4"/>
  <c r="AD1220" i="4"/>
  <c r="AD1221" i="4"/>
  <c r="AD1222" i="4"/>
  <c r="AD1223" i="4"/>
  <c r="AD1224" i="4"/>
  <c r="AD1225" i="4"/>
  <c r="AD1226" i="4"/>
  <c r="AD1227" i="4"/>
  <c r="AD1228" i="4"/>
  <c r="AD1229" i="4"/>
  <c r="AD1230" i="4"/>
  <c r="AD1231" i="4"/>
  <c r="AD1232" i="4"/>
  <c r="AD1233" i="4"/>
  <c r="AD1234" i="4"/>
  <c r="AD1235" i="4"/>
  <c r="AD1236" i="4"/>
  <c r="AD1237" i="4"/>
  <c r="AD1238" i="4"/>
  <c r="AD1239" i="4"/>
  <c r="AD1240" i="4"/>
  <c r="AD1241" i="4"/>
  <c r="AD1242" i="4"/>
  <c r="AD1243" i="4"/>
  <c r="AD1244" i="4"/>
  <c r="AD1245" i="4"/>
  <c r="AD1246" i="4"/>
  <c r="AD1247" i="4"/>
  <c r="AD1248" i="4"/>
  <c r="AD1249" i="4"/>
  <c r="AD1250" i="4"/>
  <c r="AD1251" i="4"/>
  <c r="AD1252" i="4"/>
  <c r="AD1253" i="4"/>
  <c r="AD1254" i="4"/>
  <c r="AD1255" i="4"/>
  <c r="AD1256" i="4"/>
  <c r="AD1257" i="4"/>
  <c r="AD1258" i="4"/>
  <c r="AD1259" i="4"/>
  <c r="AD1260" i="4"/>
  <c r="AD1261" i="4"/>
  <c r="AD1262" i="4"/>
  <c r="AD1263" i="4"/>
  <c r="AD1264" i="4"/>
  <c r="AD1265" i="4"/>
  <c r="AD1266" i="4"/>
  <c r="AD1267" i="4"/>
  <c r="AD1268" i="4"/>
  <c r="AD1269" i="4"/>
  <c r="AD1270" i="4"/>
  <c r="AD1271" i="4"/>
  <c r="AD1272" i="4"/>
  <c r="AD1273" i="4"/>
  <c r="AD1274" i="4"/>
  <c r="AD1275" i="4"/>
  <c r="AD1276" i="4"/>
  <c r="AD1277" i="4"/>
  <c r="AD1278" i="4"/>
  <c r="AD1279" i="4"/>
  <c r="AD1280" i="4"/>
  <c r="AD1281" i="4"/>
  <c r="AD1282" i="4"/>
  <c r="AD1283" i="4"/>
  <c r="AD1284" i="4"/>
  <c r="AD1285" i="4"/>
  <c r="AD1286" i="4"/>
  <c r="AD1287" i="4"/>
  <c r="AD1288" i="4"/>
  <c r="AD1289" i="4"/>
  <c r="AD1290" i="4"/>
  <c r="AD1291" i="4"/>
  <c r="AD1292" i="4"/>
  <c r="AD1293" i="4"/>
  <c r="AD1294" i="4"/>
  <c r="AD1295" i="4"/>
  <c r="AD1296" i="4"/>
  <c r="AD1297" i="4"/>
  <c r="AD1298" i="4"/>
  <c r="AD1299" i="4"/>
  <c r="AD1300" i="4"/>
  <c r="AD1301" i="4"/>
  <c r="AD1302" i="4"/>
  <c r="AD1303" i="4"/>
  <c r="AD1304" i="4"/>
  <c r="AD1305" i="4"/>
  <c r="AD1306" i="4"/>
  <c r="AD1307" i="4"/>
  <c r="AD1308" i="4"/>
  <c r="AD1309" i="4"/>
  <c r="AD1310" i="4"/>
  <c r="AD1311" i="4"/>
  <c r="AD1312" i="4"/>
  <c r="AD1313" i="4"/>
  <c r="AD1314" i="4"/>
  <c r="AD1315" i="4"/>
  <c r="AD1316" i="4"/>
  <c r="AD1317" i="4"/>
  <c r="AD1318" i="4"/>
  <c r="AD1319" i="4"/>
  <c r="AD1320" i="4"/>
  <c r="AD1321" i="4"/>
  <c r="AD1322" i="4"/>
  <c r="AD1323" i="4"/>
  <c r="AD1324" i="4"/>
  <c r="AD1325" i="4"/>
  <c r="AD1326" i="4"/>
  <c r="AD1327" i="4"/>
  <c r="AD1328" i="4"/>
  <c r="AD1329" i="4"/>
  <c r="AD1330" i="4"/>
  <c r="AD1331" i="4"/>
  <c r="AD1332" i="4"/>
  <c r="AD1333" i="4"/>
  <c r="AD1334" i="4"/>
  <c r="AD1335" i="4"/>
  <c r="AD1336" i="4"/>
  <c r="AD1337" i="4"/>
  <c r="AD1338" i="4"/>
  <c r="AD1339" i="4"/>
  <c r="AD1340" i="4"/>
  <c r="AD1341" i="4"/>
  <c r="AD1342" i="4"/>
  <c r="AD1343" i="4"/>
  <c r="AD1344" i="4"/>
  <c r="AD1345" i="4"/>
  <c r="AD1346" i="4"/>
  <c r="AD1347" i="4"/>
  <c r="AD1348" i="4"/>
  <c r="AD1349" i="4"/>
  <c r="AD1350" i="4"/>
  <c r="AD1351" i="4"/>
  <c r="AD1352" i="4"/>
  <c r="AD1353" i="4"/>
  <c r="AD1354" i="4"/>
  <c r="AD1355" i="4"/>
  <c r="AD1356" i="4"/>
  <c r="AD1357" i="4"/>
  <c r="AD1358" i="4"/>
  <c r="AD1359" i="4"/>
  <c r="AD1360" i="4"/>
  <c r="AD1361" i="4"/>
  <c r="AD1362" i="4"/>
  <c r="AD1363" i="4"/>
  <c r="AD1364" i="4"/>
  <c r="AD1365" i="4"/>
  <c r="AD1366" i="4"/>
  <c r="AD1367" i="4"/>
  <c r="AD1368" i="4"/>
  <c r="AD1369" i="4"/>
  <c r="AD1370" i="4"/>
  <c r="AD1371" i="4"/>
  <c r="AD1372" i="4"/>
  <c r="AD1373" i="4"/>
  <c r="AD1374" i="4"/>
  <c r="AD1375" i="4"/>
  <c r="AD1376" i="4"/>
  <c r="AD1377" i="4"/>
  <c r="AD1378" i="4"/>
  <c r="AD1379" i="4"/>
  <c r="AD1380" i="4"/>
  <c r="AD1381" i="4"/>
  <c r="AD1382" i="4"/>
  <c r="AD1383" i="4"/>
  <c r="AD1384" i="4"/>
  <c r="AD1385" i="4"/>
  <c r="AD1386" i="4"/>
  <c r="AD1387" i="4"/>
  <c r="AD1388" i="4"/>
  <c r="AD1389" i="4"/>
  <c r="AD1390" i="4"/>
  <c r="AD1391" i="4"/>
  <c r="AD1392" i="4"/>
  <c r="AD1393" i="4"/>
  <c r="AD1394" i="4"/>
  <c r="AD1395" i="4"/>
  <c r="AD1396" i="4"/>
  <c r="AD1397" i="4"/>
  <c r="AD1398" i="4"/>
  <c r="AD1399" i="4"/>
  <c r="AD1400" i="4"/>
  <c r="AD1401" i="4"/>
  <c r="AD1402" i="4"/>
  <c r="AD1403" i="4"/>
  <c r="AD1404" i="4"/>
  <c r="AD1405" i="4"/>
  <c r="AD1406" i="4"/>
  <c r="AD1407" i="4"/>
  <c r="AD1408" i="4"/>
  <c r="AD1409" i="4"/>
  <c r="AD1410" i="4"/>
  <c r="AD1411" i="4"/>
  <c r="AD1412" i="4"/>
  <c r="AD1413" i="4"/>
  <c r="AD1414" i="4"/>
  <c r="AD1415" i="4"/>
  <c r="AD1416" i="4"/>
  <c r="AD1417" i="4"/>
  <c r="AD1418" i="4"/>
  <c r="AD1419" i="4"/>
  <c r="AD1420" i="4"/>
  <c r="AD1421" i="4"/>
  <c r="AD1422" i="4"/>
  <c r="AD1423" i="4"/>
  <c r="AD1424" i="4"/>
  <c r="AD1425" i="4"/>
  <c r="AD1426" i="4"/>
  <c r="AD1427" i="4"/>
  <c r="AD1428" i="4"/>
  <c r="AD1429" i="4"/>
  <c r="AD1430" i="4"/>
  <c r="AD1431" i="4"/>
  <c r="AD1432" i="4"/>
  <c r="AD1433" i="4"/>
  <c r="AD1434" i="4"/>
  <c r="AD1435" i="4"/>
  <c r="AD1436" i="4"/>
  <c r="AD1437" i="4"/>
  <c r="AD1438" i="4"/>
  <c r="AD1439" i="4"/>
  <c r="AD1440" i="4"/>
  <c r="AD1441" i="4"/>
  <c r="AD1442" i="4"/>
  <c r="AD1443" i="4"/>
  <c r="AD1444" i="4"/>
  <c r="AD1445" i="4"/>
  <c r="AD1446" i="4"/>
  <c r="AD1447" i="4"/>
  <c r="AD1448" i="4"/>
  <c r="AD1449" i="4"/>
  <c r="AD1450" i="4"/>
  <c r="AD1451" i="4"/>
  <c r="AD1452" i="4"/>
  <c r="AD1453" i="4"/>
  <c r="AD1454" i="4"/>
  <c r="AD1455" i="4"/>
  <c r="AD1456" i="4"/>
  <c r="AD1457" i="4"/>
  <c r="AD1458" i="4"/>
  <c r="AD1459" i="4"/>
  <c r="AD1460" i="4"/>
  <c r="AD1461" i="4"/>
  <c r="AD1462" i="4"/>
  <c r="AD1463" i="4"/>
  <c r="AD1464" i="4"/>
  <c r="AD1465" i="4"/>
  <c r="AD1466" i="4"/>
  <c r="AD1467" i="4"/>
  <c r="AD1468" i="4"/>
  <c r="AD1469" i="4"/>
  <c r="AD1470" i="4"/>
  <c r="AD1471" i="4"/>
  <c r="AD1472" i="4"/>
  <c r="AD1473" i="4"/>
  <c r="AD1474" i="4"/>
  <c r="AD1475" i="4"/>
  <c r="AD1476" i="4"/>
  <c r="AD1477" i="4"/>
  <c r="AD1478" i="4"/>
  <c r="AD1479" i="4"/>
  <c r="AD1480" i="4"/>
  <c r="AD1481" i="4"/>
  <c r="AD1482" i="4"/>
  <c r="AD1483" i="4"/>
  <c r="AD1484" i="4"/>
  <c r="AD1485" i="4"/>
  <c r="AD1486" i="4"/>
  <c r="AD1487" i="4"/>
  <c r="AD1488" i="4"/>
  <c r="AD1489" i="4"/>
  <c r="AD1490" i="4"/>
  <c r="AD1491" i="4"/>
  <c r="AD1492" i="4"/>
  <c r="AD1493" i="4"/>
  <c r="AD1494" i="4"/>
  <c r="AD1495" i="4"/>
  <c r="AD1496" i="4"/>
  <c r="AD1497" i="4"/>
  <c r="AD1498" i="4"/>
  <c r="AD1499" i="4"/>
  <c r="AD1500" i="4"/>
  <c r="AD1501" i="4"/>
  <c r="AD1502" i="4"/>
  <c r="AD1503" i="4"/>
  <c r="AD1504" i="4"/>
  <c r="AD1505" i="4"/>
  <c r="AD1506" i="4"/>
  <c r="AD1507" i="4"/>
  <c r="AD1508" i="4"/>
  <c r="AD1509" i="4"/>
  <c r="AD1510" i="4"/>
  <c r="AD1511" i="4"/>
  <c r="AD1512" i="4"/>
  <c r="AD1513" i="4"/>
  <c r="AD1514" i="4"/>
  <c r="AD1515" i="4"/>
  <c r="AD1516" i="4"/>
  <c r="AD1517" i="4"/>
  <c r="AD1518" i="4"/>
  <c r="AD1519" i="4"/>
  <c r="AD1520" i="4"/>
  <c r="AD1521" i="4"/>
  <c r="AD1522" i="4"/>
  <c r="AD1523" i="4"/>
  <c r="AD1524" i="4"/>
  <c r="AD1525" i="4"/>
  <c r="AD1526" i="4"/>
  <c r="AD1527" i="4"/>
  <c r="AD1528" i="4"/>
  <c r="AD1529" i="4"/>
  <c r="AD1530" i="4"/>
  <c r="AD1531" i="4"/>
  <c r="AD1532" i="4"/>
  <c r="AD1533" i="4"/>
  <c r="AD1534" i="4"/>
  <c r="AD1535" i="4"/>
  <c r="AD1536" i="4"/>
  <c r="AD1537" i="4"/>
  <c r="AD1538" i="4"/>
  <c r="AD1539" i="4"/>
  <c r="AD1540" i="4"/>
  <c r="AD1541" i="4"/>
  <c r="AD1542" i="4"/>
  <c r="AD1543" i="4"/>
  <c r="AD1544" i="4"/>
  <c r="AD1545" i="4"/>
  <c r="AD1546" i="4"/>
  <c r="AD1547" i="4"/>
  <c r="AD1548" i="4"/>
  <c r="AD1549" i="4"/>
  <c r="AD1550" i="4"/>
  <c r="AD1551" i="4"/>
  <c r="AD1552" i="4"/>
  <c r="AD1553" i="4"/>
  <c r="AD1554" i="4"/>
  <c r="AD1555" i="4"/>
  <c r="AD1556" i="4"/>
  <c r="AD1557" i="4"/>
  <c r="AD1558" i="4"/>
  <c r="AD1559" i="4"/>
  <c r="AD1560" i="4"/>
  <c r="AD1561" i="4"/>
  <c r="AD1562" i="4"/>
  <c r="AD1563" i="4"/>
  <c r="AD1564" i="4"/>
  <c r="AD1565" i="4"/>
  <c r="AD1566" i="4"/>
  <c r="AD1567" i="4"/>
  <c r="AD1568" i="4"/>
  <c r="AD1569" i="4"/>
  <c r="AD1570" i="4"/>
  <c r="AD1571" i="4"/>
  <c r="AD1572" i="4"/>
  <c r="AD1573" i="4"/>
  <c r="AD1574" i="4"/>
  <c r="AD1575" i="4"/>
  <c r="AD1576" i="4"/>
  <c r="AD1577" i="4"/>
  <c r="AD1578" i="4"/>
  <c r="AD1579" i="4"/>
  <c r="AD1580" i="4"/>
  <c r="AD1581" i="4"/>
  <c r="AD1582" i="4"/>
  <c r="AD1583" i="4"/>
  <c r="AD1584" i="4"/>
  <c r="AD1585" i="4"/>
  <c r="AD1586" i="4"/>
  <c r="AD1587" i="4"/>
  <c r="AD1588" i="4"/>
  <c r="AD1589" i="4"/>
  <c r="AD1590" i="4"/>
  <c r="AD1591" i="4"/>
  <c r="AD1592" i="4"/>
  <c r="AD1593" i="4"/>
  <c r="AD1594" i="4"/>
  <c r="AD1595" i="4"/>
  <c r="AD1596" i="4"/>
  <c r="AD1597" i="4"/>
  <c r="AD1598" i="4"/>
  <c r="AD1599" i="4"/>
  <c r="AD1600" i="4"/>
  <c r="AD1601" i="4"/>
  <c r="AD1602" i="4"/>
  <c r="AD1603" i="4"/>
  <c r="AD1604" i="4"/>
  <c r="AD1605" i="4"/>
  <c r="AD1606" i="4"/>
  <c r="AD1607" i="4"/>
  <c r="AD1608" i="4"/>
  <c r="AD1609" i="4"/>
  <c r="AD1610" i="4"/>
  <c r="AD1611" i="4"/>
  <c r="AD1612" i="4"/>
  <c r="AD1613" i="4"/>
  <c r="AD1614" i="4"/>
  <c r="AD1615" i="4"/>
  <c r="AD1616" i="4"/>
  <c r="AD1617" i="4"/>
  <c r="AD1618" i="4"/>
  <c r="AD1619" i="4"/>
  <c r="AD1620" i="4"/>
  <c r="AD1621" i="4"/>
  <c r="AD1622" i="4"/>
  <c r="AD1623" i="4"/>
  <c r="AD1624" i="4"/>
  <c r="AD1625" i="4"/>
  <c r="AD1626" i="4"/>
  <c r="AD1627" i="4"/>
  <c r="AD1628" i="4"/>
  <c r="AD1629" i="4"/>
  <c r="AD1630" i="4"/>
  <c r="AD1631" i="4"/>
  <c r="AD1632" i="4"/>
  <c r="AD1633" i="4"/>
  <c r="AD1634" i="4"/>
  <c r="AD1635" i="4"/>
  <c r="AD1636" i="4"/>
  <c r="AD1637" i="4"/>
  <c r="AD1638" i="4"/>
  <c r="AD1639" i="4"/>
  <c r="AD1640" i="4"/>
  <c r="AD1641" i="4"/>
  <c r="AD1642" i="4"/>
  <c r="AD1643" i="4"/>
  <c r="AD1644" i="4"/>
  <c r="AD1645" i="4"/>
  <c r="AD1646" i="4"/>
  <c r="AD1647" i="4"/>
  <c r="AD1648" i="4"/>
  <c r="AD1649" i="4"/>
  <c r="AD1650" i="4"/>
  <c r="AD1651" i="4"/>
  <c r="AD1652" i="4"/>
  <c r="AD1653" i="4"/>
  <c r="AD1654" i="4"/>
  <c r="AD1655" i="4"/>
  <c r="AD1656" i="4"/>
  <c r="AD1657" i="4"/>
  <c r="AD1658" i="4"/>
  <c r="AD1659" i="4"/>
  <c r="AD1660" i="4"/>
  <c r="AD1661" i="4"/>
  <c r="AD1662" i="4"/>
  <c r="AD1663" i="4"/>
  <c r="AD1664" i="4"/>
  <c r="AD1665" i="4"/>
  <c r="AD1666" i="4"/>
  <c r="AD1667" i="4"/>
  <c r="AD1668" i="4"/>
  <c r="AD1669" i="4"/>
  <c r="AD1670" i="4"/>
  <c r="AD1671" i="4"/>
  <c r="AD1672" i="4"/>
  <c r="AD1673" i="4"/>
  <c r="AD1674" i="4"/>
  <c r="AD1675" i="4"/>
  <c r="AD1676" i="4"/>
  <c r="AD1677" i="4"/>
  <c r="AD1678" i="4"/>
  <c r="AD1679" i="4"/>
  <c r="AD1680" i="4"/>
  <c r="AD1681" i="4"/>
  <c r="AD1682" i="4"/>
  <c r="AD1683" i="4"/>
  <c r="AD1684" i="4"/>
  <c r="AD1685" i="4"/>
  <c r="AD1686" i="4"/>
  <c r="AD1687" i="4"/>
  <c r="AD1688" i="4"/>
  <c r="AD1689" i="4"/>
  <c r="AD1690" i="4"/>
  <c r="AD1691" i="4"/>
  <c r="AD1692" i="4"/>
  <c r="AD1693" i="4"/>
  <c r="AD1694" i="4"/>
  <c r="AD1695" i="4"/>
  <c r="AD1696" i="4"/>
  <c r="AD1697" i="4"/>
  <c r="AD1698" i="4"/>
  <c r="AD1699" i="4"/>
  <c r="AD1700" i="4"/>
  <c r="AD1701" i="4"/>
  <c r="AD1702" i="4"/>
  <c r="AD1703" i="4"/>
  <c r="AD1704" i="4"/>
  <c r="AD1705" i="4"/>
  <c r="AD1706" i="4"/>
  <c r="AD1707" i="4"/>
  <c r="AD1708" i="4"/>
  <c r="AD1709" i="4"/>
  <c r="AD1710" i="4"/>
  <c r="AD1711" i="4"/>
  <c r="AD1712" i="4"/>
  <c r="AD1713" i="4"/>
  <c r="AD1714" i="4"/>
  <c r="AD1715" i="4"/>
  <c r="AD1716" i="4"/>
  <c r="AC2" i="4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08" i="4"/>
  <c r="AC209" i="4"/>
  <c r="AC210" i="4"/>
  <c r="AC211" i="4"/>
  <c r="AC212" i="4"/>
  <c r="AC213" i="4"/>
  <c r="AC214" i="4"/>
  <c r="AC215" i="4"/>
  <c r="AC216" i="4"/>
  <c r="AC217" i="4"/>
  <c r="AC218" i="4"/>
  <c r="AC219" i="4"/>
  <c r="AC220" i="4"/>
  <c r="AC221" i="4"/>
  <c r="AC222" i="4"/>
  <c r="AC223" i="4"/>
  <c r="AC224" i="4"/>
  <c r="AC225" i="4"/>
  <c r="AC226" i="4"/>
  <c r="AC227" i="4"/>
  <c r="AC228" i="4"/>
  <c r="AC229" i="4"/>
  <c r="AC230" i="4"/>
  <c r="AC231" i="4"/>
  <c r="AC232" i="4"/>
  <c r="AC233" i="4"/>
  <c r="AC234" i="4"/>
  <c r="AC235" i="4"/>
  <c r="AC236" i="4"/>
  <c r="AC237" i="4"/>
  <c r="AC238" i="4"/>
  <c r="AC239" i="4"/>
  <c r="AC240" i="4"/>
  <c r="AC241" i="4"/>
  <c r="AC242" i="4"/>
  <c r="AC243" i="4"/>
  <c r="AC244" i="4"/>
  <c r="AC245" i="4"/>
  <c r="AC246" i="4"/>
  <c r="AC247" i="4"/>
  <c r="AC248" i="4"/>
  <c r="AC249" i="4"/>
  <c r="AC250" i="4"/>
  <c r="AC251" i="4"/>
  <c r="AC252" i="4"/>
  <c r="AC253" i="4"/>
  <c r="AC254" i="4"/>
  <c r="AC255" i="4"/>
  <c r="AC256" i="4"/>
  <c r="AC257" i="4"/>
  <c r="AC258" i="4"/>
  <c r="AC259" i="4"/>
  <c r="AC260" i="4"/>
  <c r="AC261" i="4"/>
  <c r="AC262" i="4"/>
  <c r="AC263" i="4"/>
  <c r="AC264" i="4"/>
  <c r="AC265" i="4"/>
  <c r="AC266" i="4"/>
  <c r="AC267" i="4"/>
  <c r="AC268" i="4"/>
  <c r="AC269" i="4"/>
  <c r="AC270" i="4"/>
  <c r="AC271" i="4"/>
  <c r="AC272" i="4"/>
  <c r="AC273" i="4"/>
  <c r="AC274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C303" i="4"/>
  <c r="AC304" i="4"/>
  <c r="AC305" i="4"/>
  <c r="AC306" i="4"/>
  <c r="AC307" i="4"/>
  <c r="AC308" i="4"/>
  <c r="AC309" i="4"/>
  <c r="AC310" i="4"/>
  <c r="AC311" i="4"/>
  <c r="AC312" i="4"/>
  <c r="AC313" i="4"/>
  <c r="AC314" i="4"/>
  <c r="AC315" i="4"/>
  <c r="AC316" i="4"/>
  <c r="AC317" i="4"/>
  <c r="AC318" i="4"/>
  <c r="AC319" i="4"/>
  <c r="AC320" i="4"/>
  <c r="AC321" i="4"/>
  <c r="AC322" i="4"/>
  <c r="AC323" i="4"/>
  <c r="AC324" i="4"/>
  <c r="AC325" i="4"/>
  <c r="AC326" i="4"/>
  <c r="AC327" i="4"/>
  <c r="AC328" i="4"/>
  <c r="AC329" i="4"/>
  <c r="AC330" i="4"/>
  <c r="AC331" i="4"/>
  <c r="AC332" i="4"/>
  <c r="AC333" i="4"/>
  <c r="AC334" i="4"/>
  <c r="AC335" i="4"/>
  <c r="AC336" i="4"/>
  <c r="AC337" i="4"/>
  <c r="AC338" i="4"/>
  <c r="AC339" i="4"/>
  <c r="AC340" i="4"/>
  <c r="AC341" i="4"/>
  <c r="AC342" i="4"/>
  <c r="AC343" i="4"/>
  <c r="AC344" i="4"/>
  <c r="AC345" i="4"/>
  <c r="AC346" i="4"/>
  <c r="AC347" i="4"/>
  <c r="AC348" i="4"/>
  <c r="AC349" i="4"/>
  <c r="AC350" i="4"/>
  <c r="AC351" i="4"/>
  <c r="AC352" i="4"/>
  <c r="AC353" i="4"/>
  <c r="AC354" i="4"/>
  <c r="AC355" i="4"/>
  <c r="AC356" i="4"/>
  <c r="AC357" i="4"/>
  <c r="AC358" i="4"/>
  <c r="AC359" i="4"/>
  <c r="AC360" i="4"/>
  <c r="AC361" i="4"/>
  <c r="AC362" i="4"/>
  <c r="AC363" i="4"/>
  <c r="AC364" i="4"/>
  <c r="AC365" i="4"/>
  <c r="AC366" i="4"/>
  <c r="AC367" i="4"/>
  <c r="AC368" i="4"/>
  <c r="AC369" i="4"/>
  <c r="AC370" i="4"/>
  <c r="AC371" i="4"/>
  <c r="AC372" i="4"/>
  <c r="AC373" i="4"/>
  <c r="AC374" i="4"/>
  <c r="AC375" i="4"/>
  <c r="AC376" i="4"/>
  <c r="AC377" i="4"/>
  <c r="AC378" i="4"/>
  <c r="AC379" i="4"/>
  <c r="AC380" i="4"/>
  <c r="AC381" i="4"/>
  <c r="AC382" i="4"/>
  <c r="AC383" i="4"/>
  <c r="AC384" i="4"/>
  <c r="AC385" i="4"/>
  <c r="AC386" i="4"/>
  <c r="AC387" i="4"/>
  <c r="AC388" i="4"/>
  <c r="AC389" i="4"/>
  <c r="AC390" i="4"/>
  <c r="AC391" i="4"/>
  <c r="AC392" i="4"/>
  <c r="AC393" i="4"/>
  <c r="AC394" i="4"/>
  <c r="AC395" i="4"/>
  <c r="AC396" i="4"/>
  <c r="AC397" i="4"/>
  <c r="AC398" i="4"/>
  <c r="AC399" i="4"/>
  <c r="AC400" i="4"/>
  <c r="AC401" i="4"/>
  <c r="AC402" i="4"/>
  <c r="AC403" i="4"/>
  <c r="AC404" i="4"/>
  <c r="AC405" i="4"/>
  <c r="AC406" i="4"/>
  <c r="AC407" i="4"/>
  <c r="AC408" i="4"/>
  <c r="AC409" i="4"/>
  <c r="AC410" i="4"/>
  <c r="AC411" i="4"/>
  <c r="AC412" i="4"/>
  <c r="AC413" i="4"/>
  <c r="AC414" i="4"/>
  <c r="AC415" i="4"/>
  <c r="AC416" i="4"/>
  <c r="AC417" i="4"/>
  <c r="AC418" i="4"/>
  <c r="AC419" i="4"/>
  <c r="AC420" i="4"/>
  <c r="AC421" i="4"/>
  <c r="AC422" i="4"/>
  <c r="AC423" i="4"/>
  <c r="AC424" i="4"/>
  <c r="AC425" i="4"/>
  <c r="AC426" i="4"/>
  <c r="AC427" i="4"/>
  <c r="AC428" i="4"/>
  <c r="AC429" i="4"/>
  <c r="AC430" i="4"/>
  <c r="AC431" i="4"/>
  <c r="AC432" i="4"/>
  <c r="AC433" i="4"/>
  <c r="AC434" i="4"/>
  <c r="AC435" i="4"/>
  <c r="AC436" i="4"/>
  <c r="AC437" i="4"/>
  <c r="AC438" i="4"/>
  <c r="AC439" i="4"/>
  <c r="AC440" i="4"/>
  <c r="AC441" i="4"/>
  <c r="AC442" i="4"/>
  <c r="AC443" i="4"/>
  <c r="AC444" i="4"/>
  <c r="AC445" i="4"/>
  <c r="AC446" i="4"/>
  <c r="AC447" i="4"/>
  <c r="AC448" i="4"/>
  <c r="AC449" i="4"/>
  <c r="AC450" i="4"/>
  <c r="AC451" i="4"/>
  <c r="AC452" i="4"/>
  <c r="AC453" i="4"/>
  <c r="AC454" i="4"/>
  <c r="AC455" i="4"/>
  <c r="AC456" i="4"/>
  <c r="AC457" i="4"/>
  <c r="AC458" i="4"/>
  <c r="AC459" i="4"/>
  <c r="AC460" i="4"/>
  <c r="AC461" i="4"/>
  <c r="AC462" i="4"/>
  <c r="AC463" i="4"/>
  <c r="AC464" i="4"/>
  <c r="AC465" i="4"/>
  <c r="AC466" i="4"/>
  <c r="AC467" i="4"/>
  <c r="AC468" i="4"/>
  <c r="AC469" i="4"/>
  <c r="AC470" i="4"/>
  <c r="AC471" i="4"/>
  <c r="AC472" i="4"/>
  <c r="AC473" i="4"/>
  <c r="AC474" i="4"/>
  <c r="AC475" i="4"/>
  <c r="AC476" i="4"/>
  <c r="AC477" i="4"/>
  <c r="AC478" i="4"/>
  <c r="AC479" i="4"/>
  <c r="AC480" i="4"/>
  <c r="AC481" i="4"/>
  <c r="AC482" i="4"/>
  <c r="AC483" i="4"/>
  <c r="AC484" i="4"/>
  <c r="AC485" i="4"/>
  <c r="AC486" i="4"/>
  <c r="AC487" i="4"/>
  <c r="AC488" i="4"/>
  <c r="AC489" i="4"/>
  <c r="AC490" i="4"/>
  <c r="AC491" i="4"/>
  <c r="AC492" i="4"/>
  <c r="AC493" i="4"/>
  <c r="AC494" i="4"/>
  <c r="AC495" i="4"/>
  <c r="AC496" i="4"/>
  <c r="AC497" i="4"/>
  <c r="AC498" i="4"/>
  <c r="AC499" i="4"/>
  <c r="AC500" i="4"/>
  <c r="AC501" i="4"/>
  <c r="AC502" i="4"/>
  <c r="AC503" i="4"/>
  <c r="AC504" i="4"/>
  <c r="AC505" i="4"/>
  <c r="AC506" i="4"/>
  <c r="AC507" i="4"/>
  <c r="AC508" i="4"/>
  <c r="AC509" i="4"/>
  <c r="AC510" i="4"/>
  <c r="AC511" i="4"/>
  <c r="AC512" i="4"/>
  <c r="AC513" i="4"/>
  <c r="AC514" i="4"/>
  <c r="AC515" i="4"/>
  <c r="AC516" i="4"/>
  <c r="AC517" i="4"/>
  <c r="AC518" i="4"/>
  <c r="AC519" i="4"/>
  <c r="AC520" i="4"/>
  <c r="AC521" i="4"/>
  <c r="AC522" i="4"/>
  <c r="AC523" i="4"/>
  <c r="AC524" i="4"/>
  <c r="AC525" i="4"/>
  <c r="AC526" i="4"/>
  <c r="AC527" i="4"/>
  <c r="AC528" i="4"/>
  <c r="AC529" i="4"/>
  <c r="AC530" i="4"/>
  <c r="AC531" i="4"/>
  <c r="AC532" i="4"/>
  <c r="AC533" i="4"/>
  <c r="AC534" i="4"/>
  <c r="AC535" i="4"/>
  <c r="AC536" i="4"/>
  <c r="AC537" i="4"/>
  <c r="AC538" i="4"/>
  <c r="AC539" i="4"/>
  <c r="AC540" i="4"/>
  <c r="AC541" i="4"/>
  <c r="AC542" i="4"/>
  <c r="AC543" i="4"/>
  <c r="AC544" i="4"/>
  <c r="AC545" i="4"/>
  <c r="AC546" i="4"/>
  <c r="AC547" i="4"/>
  <c r="AC548" i="4"/>
  <c r="AC549" i="4"/>
  <c r="AC550" i="4"/>
  <c r="AC551" i="4"/>
  <c r="AC552" i="4"/>
  <c r="AC553" i="4"/>
  <c r="AC554" i="4"/>
  <c r="AC555" i="4"/>
  <c r="AC556" i="4"/>
  <c r="AC557" i="4"/>
  <c r="AC558" i="4"/>
  <c r="AC559" i="4"/>
  <c r="AC560" i="4"/>
  <c r="AC561" i="4"/>
  <c r="AC562" i="4"/>
  <c r="AC563" i="4"/>
  <c r="AC564" i="4"/>
  <c r="AC565" i="4"/>
  <c r="AC566" i="4"/>
  <c r="AC567" i="4"/>
  <c r="AC568" i="4"/>
  <c r="AC569" i="4"/>
  <c r="AC570" i="4"/>
  <c r="AC571" i="4"/>
  <c r="AC572" i="4"/>
  <c r="AC573" i="4"/>
  <c r="AC574" i="4"/>
  <c r="AC575" i="4"/>
  <c r="AC576" i="4"/>
  <c r="AC577" i="4"/>
  <c r="AC578" i="4"/>
  <c r="AC579" i="4"/>
  <c r="AC580" i="4"/>
  <c r="AC581" i="4"/>
  <c r="AC582" i="4"/>
  <c r="AC583" i="4"/>
  <c r="AC584" i="4"/>
  <c r="AC585" i="4"/>
  <c r="AC586" i="4"/>
  <c r="AC587" i="4"/>
  <c r="AC588" i="4"/>
  <c r="AC589" i="4"/>
  <c r="AC590" i="4"/>
  <c r="AC591" i="4"/>
  <c r="AC592" i="4"/>
  <c r="AC593" i="4"/>
  <c r="AC594" i="4"/>
  <c r="AC595" i="4"/>
  <c r="AC596" i="4"/>
  <c r="AC597" i="4"/>
  <c r="AC598" i="4"/>
  <c r="AC599" i="4"/>
  <c r="AC600" i="4"/>
  <c r="AC601" i="4"/>
  <c r="AC602" i="4"/>
  <c r="AC603" i="4"/>
  <c r="AC604" i="4"/>
  <c r="AC605" i="4"/>
  <c r="AC606" i="4"/>
  <c r="AC607" i="4"/>
  <c r="AC608" i="4"/>
  <c r="AC609" i="4"/>
  <c r="AC610" i="4"/>
  <c r="AC611" i="4"/>
  <c r="AC612" i="4"/>
  <c r="AC613" i="4"/>
  <c r="AC614" i="4"/>
  <c r="AC615" i="4"/>
  <c r="AC616" i="4"/>
  <c r="AC617" i="4"/>
  <c r="AC618" i="4"/>
  <c r="AC619" i="4"/>
  <c r="AC620" i="4"/>
  <c r="AC621" i="4"/>
  <c r="AC622" i="4"/>
  <c r="AC623" i="4"/>
  <c r="AC624" i="4"/>
  <c r="AC625" i="4"/>
  <c r="AC626" i="4"/>
  <c r="AC627" i="4"/>
  <c r="AC628" i="4"/>
  <c r="AC629" i="4"/>
  <c r="AC630" i="4"/>
  <c r="AC631" i="4"/>
  <c r="AC632" i="4"/>
  <c r="AC633" i="4"/>
  <c r="AC634" i="4"/>
  <c r="AC635" i="4"/>
  <c r="AC636" i="4"/>
  <c r="AC637" i="4"/>
  <c r="AC638" i="4"/>
  <c r="AC639" i="4"/>
  <c r="AC640" i="4"/>
  <c r="AC641" i="4"/>
  <c r="AC642" i="4"/>
  <c r="AC643" i="4"/>
  <c r="AC644" i="4"/>
  <c r="AC645" i="4"/>
  <c r="AC646" i="4"/>
  <c r="AC647" i="4"/>
  <c r="AC648" i="4"/>
  <c r="AC649" i="4"/>
  <c r="AC650" i="4"/>
  <c r="AC651" i="4"/>
  <c r="AC652" i="4"/>
  <c r="AC653" i="4"/>
  <c r="AC654" i="4"/>
  <c r="AC655" i="4"/>
  <c r="AC656" i="4"/>
  <c r="AC657" i="4"/>
  <c r="AC658" i="4"/>
  <c r="AC659" i="4"/>
  <c r="AC660" i="4"/>
  <c r="AC661" i="4"/>
  <c r="AC662" i="4"/>
  <c r="AC663" i="4"/>
  <c r="AC664" i="4"/>
  <c r="AC665" i="4"/>
  <c r="AC666" i="4"/>
  <c r="AC667" i="4"/>
  <c r="AC668" i="4"/>
  <c r="AC669" i="4"/>
  <c r="AC670" i="4"/>
  <c r="AC671" i="4"/>
  <c r="AC672" i="4"/>
  <c r="AC673" i="4"/>
  <c r="AC674" i="4"/>
  <c r="AC675" i="4"/>
  <c r="AC676" i="4"/>
  <c r="AC677" i="4"/>
  <c r="AC678" i="4"/>
  <c r="AC679" i="4"/>
  <c r="AC680" i="4"/>
  <c r="AC681" i="4"/>
  <c r="AC682" i="4"/>
  <c r="AC683" i="4"/>
  <c r="AC684" i="4"/>
  <c r="AC685" i="4"/>
  <c r="AC686" i="4"/>
  <c r="AC687" i="4"/>
  <c r="AC688" i="4"/>
  <c r="AC689" i="4"/>
  <c r="AC690" i="4"/>
  <c r="AC691" i="4"/>
  <c r="AC692" i="4"/>
  <c r="AC693" i="4"/>
  <c r="AC694" i="4"/>
  <c r="AC695" i="4"/>
  <c r="AC696" i="4"/>
  <c r="AC697" i="4"/>
  <c r="AC698" i="4"/>
  <c r="AC699" i="4"/>
  <c r="AC700" i="4"/>
  <c r="AC701" i="4"/>
  <c r="AC702" i="4"/>
  <c r="AC703" i="4"/>
  <c r="AC704" i="4"/>
  <c r="AC705" i="4"/>
  <c r="AC706" i="4"/>
  <c r="AC707" i="4"/>
  <c r="AC708" i="4"/>
  <c r="AC709" i="4"/>
  <c r="AC710" i="4"/>
  <c r="AC711" i="4"/>
  <c r="AC712" i="4"/>
  <c r="AC713" i="4"/>
  <c r="AC714" i="4"/>
  <c r="AC715" i="4"/>
  <c r="AC716" i="4"/>
  <c r="AC717" i="4"/>
  <c r="AC718" i="4"/>
  <c r="AC719" i="4"/>
  <c r="AC720" i="4"/>
  <c r="AC721" i="4"/>
  <c r="AC722" i="4"/>
  <c r="AC723" i="4"/>
  <c r="AC724" i="4"/>
  <c r="AC725" i="4"/>
  <c r="AC726" i="4"/>
  <c r="AC727" i="4"/>
  <c r="AC728" i="4"/>
  <c r="AC729" i="4"/>
  <c r="AC730" i="4"/>
  <c r="AC731" i="4"/>
  <c r="AC732" i="4"/>
  <c r="AC733" i="4"/>
  <c r="AC734" i="4"/>
  <c r="AC735" i="4"/>
  <c r="AC736" i="4"/>
  <c r="AC737" i="4"/>
  <c r="AC738" i="4"/>
  <c r="AC739" i="4"/>
  <c r="AC740" i="4"/>
  <c r="AC741" i="4"/>
  <c r="AC742" i="4"/>
  <c r="AC743" i="4"/>
  <c r="AC744" i="4"/>
  <c r="AC745" i="4"/>
  <c r="AC746" i="4"/>
  <c r="AC747" i="4"/>
  <c r="AC748" i="4"/>
  <c r="AC749" i="4"/>
  <c r="AC750" i="4"/>
  <c r="AC751" i="4"/>
  <c r="AC752" i="4"/>
  <c r="AC753" i="4"/>
  <c r="AC754" i="4"/>
  <c r="AC755" i="4"/>
  <c r="AC756" i="4"/>
  <c r="AC757" i="4"/>
  <c r="AC758" i="4"/>
  <c r="AC759" i="4"/>
  <c r="AC760" i="4"/>
  <c r="AC761" i="4"/>
  <c r="AC762" i="4"/>
  <c r="AC763" i="4"/>
  <c r="AC764" i="4"/>
  <c r="AC765" i="4"/>
  <c r="AC766" i="4"/>
  <c r="AC767" i="4"/>
  <c r="AC768" i="4"/>
  <c r="AC769" i="4"/>
  <c r="AC770" i="4"/>
  <c r="AC771" i="4"/>
  <c r="AC772" i="4"/>
  <c r="AC773" i="4"/>
  <c r="AC774" i="4"/>
  <c r="AC775" i="4"/>
  <c r="AC776" i="4"/>
  <c r="AC777" i="4"/>
  <c r="AC778" i="4"/>
  <c r="AC779" i="4"/>
  <c r="AC780" i="4"/>
  <c r="AC781" i="4"/>
  <c r="AC782" i="4"/>
  <c r="AC783" i="4"/>
  <c r="AC784" i="4"/>
  <c r="AC785" i="4"/>
  <c r="AC786" i="4"/>
  <c r="AC787" i="4"/>
  <c r="AC788" i="4"/>
  <c r="AC789" i="4"/>
  <c r="AC790" i="4"/>
  <c r="AC791" i="4"/>
  <c r="AC792" i="4"/>
  <c r="AC793" i="4"/>
  <c r="AC794" i="4"/>
  <c r="AC795" i="4"/>
  <c r="AC796" i="4"/>
  <c r="AC797" i="4"/>
  <c r="AC798" i="4"/>
  <c r="AC799" i="4"/>
  <c r="AC800" i="4"/>
  <c r="AC801" i="4"/>
  <c r="AC802" i="4"/>
  <c r="AC803" i="4"/>
  <c r="AC804" i="4"/>
  <c r="AC805" i="4"/>
  <c r="AC806" i="4"/>
  <c r="AC807" i="4"/>
  <c r="AC808" i="4"/>
  <c r="AC809" i="4"/>
  <c r="AC810" i="4"/>
  <c r="AC811" i="4"/>
  <c r="AC812" i="4"/>
  <c r="AC813" i="4"/>
  <c r="AC814" i="4"/>
  <c r="AC815" i="4"/>
  <c r="AC816" i="4"/>
  <c r="AC817" i="4"/>
  <c r="AC818" i="4"/>
  <c r="AC819" i="4"/>
  <c r="AC820" i="4"/>
  <c r="AC821" i="4"/>
  <c r="AC822" i="4"/>
  <c r="AC823" i="4"/>
  <c r="AC824" i="4"/>
  <c r="AC825" i="4"/>
  <c r="AC826" i="4"/>
  <c r="AC827" i="4"/>
  <c r="AC828" i="4"/>
  <c r="AC829" i="4"/>
  <c r="AC830" i="4"/>
  <c r="AC831" i="4"/>
  <c r="AC832" i="4"/>
  <c r="AC833" i="4"/>
  <c r="AC834" i="4"/>
  <c r="AC835" i="4"/>
  <c r="AC836" i="4"/>
  <c r="AC837" i="4"/>
  <c r="AC838" i="4"/>
  <c r="AC839" i="4"/>
  <c r="AC840" i="4"/>
  <c r="AC841" i="4"/>
  <c r="AC842" i="4"/>
  <c r="AC843" i="4"/>
  <c r="AC844" i="4"/>
  <c r="AC845" i="4"/>
  <c r="AC846" i="4"/>
  <c r="AC847" i="4"/>
  <c r="AC848" i="4"/>
  <c r="AC849" i="4"/>
  <c r="AC850" i="4"/>
  <c r="AC851" i="4"/>
  <c r="AC852" i="4"/>
  <c r="AC853" i="4"/>
  <c r="AC854" i="4"/>
  <c r="AC855" i="4"/>
  <c r="AC856" i="4"/>
  <c r="AC857" i="4"/>
  <c r="AC858" i="4"/>
  <c r="AC859" i="4"/>
  <c r="AC860" i="4"/>
  <c r="AC861" i="4"/>
  <c r="AC862" i="4"/>
  <c r="AC863" i="4"/>
  <c r="AC864" i="4"/>
  <c r="AC865" i="4"/>
  <c r="AC866" i="4"/>
  <c r="AC867" i="4"/>
  <c r="AC868" i="4"/>
  <c r="AC869" i="4"/>
  <c r="AC870" i="4"/>
  <c r="AC871" i="4"/>
  <c r="AC872" i="4"/>
  <c r="AC873" i="4"/>
  <c r="AC874" i="4"/>
  <c r="AC875" i="4"/>
  <c r="AC876" i="4"/>
  <c r="AC877" i="4"/>
  <c r="AC878" i="4"/>
  <c r="AC879" i="4"/>
  <c r="AC880" i="4"/>
  <c r="AC881" i="4"/>
  <c r="AC882" i="4"/>
  <c r="AC883" i="4"/>
  <c r="AC884" i="4"/>
  <c r="AC885" i="4"/>
  <c r="AC886" i="4"/>
  <c r="AC887" i="4"/>
  <c r="AC888" i="4"/>
  <c r="AC889" i="4"/>
  <c r="AC890" i="4"/>
  <c r="AC891" i="4"/>
  <c r="AC892" i="4"/>
  <c r="AC893" i="4"/>
  <c r="AC894" i="4"/>
  <c r="AC895" i="4"/>
  <c r="AC896" i="4"/>
  <c r="AC897" i="4"/>
  <c r="AC898" i="4"/>
  <c r="AC899" i="4"/>
  <c r="AC900" i="4"/>
  <c r="AC901" i="4"/>
  <c r="AC902" i="4"/>
  <c r="AC903" i="4"/>
  <c r="AC904" i="4"/>
  <c r="AC905" i="4"/>
  <c r="AC906" i="4"/>
  <c r="AC907" i="4"/>
  <c r="AC908" i="4"/>
  <c r="AC909" i="4"/>
  <c r="AC910" i="4"/>
  <c r="AC911" i="4"/>
  <c r="AC912" i="4"/>
  <c r="AC913" i="4"/>
  <c r="AC914" i="4"/>
  <c r="AC915" i="4"/>
  <c r="AC916" i="4"/>
  <c r="AC917" i="4"/>
  <c r="AC918" i="4"/>
  <c r="AC919" i="4"/>
  <c r="AC920" i="4"/>
  <c r="AC921" i="4"/>
  <c r="AC922" i="4"/>
  <c r="AC923" i="4"/>
  <c r="AC924" i="4"/>
  <c r="AC925" i="4"/>
  <c r="AC926" i="4"/>
  <c r="AC927" i="4"/>
  <c r="AC928" i="4"/>
  <c r="AC929" i="4"/>
  <c r="AC930" i="4"/>
  <c r="AC931" i="4"/>
  <c r="AC932" i="4"/>
  <c r="AC933" i="4"/>
  <c r="AC934" i="4"/>
  <c r="AC935" i="4"/>
  <c r="AC936" i="4"/>
  <c r="AC937" i="4"/>
  <c r="AC938" i="4"/>
  <c r="AC939" i="4"/>
  <c r="AC940" i="4"/>
  <c r="AC941" i="4"/>
  <c r="AC942" i="4"/>
  <c r="AC943" i="4"/>
  <c r="AC944" i="4"/>
  <c r="AC945" i="4"/>
  <c r="AC946" i="4"/>
  <c r="AC947" i="4"/>
  <c r="AC948" i="4"/>
  <c r="AC949" i="4"/>
  <c r="AC950" i="4"/>
  <c r="AC951" i="4"/>
  <c r="AC952" i="4"/>
  <c r="AC953" i="4"/>
  <c r="AC954" i="4"/>
  <c r="AC955" i="4"/>
  <c r="AC956" i="4"/>
  <c r="AC957" i="4"/>
  <c r="AC958" i="4"/>
  <c r="AC959" i="4"/>
  <c r="AC960" i="4"/>
  <c r="AC961" i="4"/>
  <c r="AC962" i="4"/>
  <c r="AC963" i="4"/>
  <c r="AC964" i="4"/>
  <c r="AC965" i="4"/>
  <c r="AC966" i="4"/>
  <c r="AC967" i="4"/>
  <c r="AC968" i="4"/>
  <c r="AC969" i="4"/>
  <c r="AC970" i="4"/>
  <c r="AC971" i="4"/>
  <c r="AC972" i="4"/>
  <c r="AC973" i="4"/>
  <c r="AC974" i="4"/>
  <c r="AC975" i="4"/>
  <c r="AC976" i="4"/>
  <c r="AC977" i="4"/>
  <c r="AC978" i="4"/>
  <c r="AC979" i="4"/>
  <c r="AC980" i="4"/>
  <c r="AC981" i="4"/>
  <c r="AC982" i="4"/>
  <c r="AC983" i="4"/>
  <c r="AC984" i="4"/>
  <c r="AC985" i="4"/>
  <c r="AC986" i="4"/>
  <c r="AC987" i="4"/>
  <c r="AC988" i="4"/>
  <c r="AC989" i="4"/>
  <c r="AC990" i="4"/>
  <c r="AC991" i="4"/>
  <c r="AC992" i="4"/>
  <c r="AC993" i="4"/>
  <c r="AC994" i="4"/>
  <c r="AC995" i="4"/>
  <c r="AC996" i="4"/>
  <c r="AC997" i="4"/>
  <c r="AC998" i="4"/>
  <c r="AC999" i="4"/>
  <c r="AC1000" i="4"/>
  <c r="AC1001" i="4"/>
  <c r="AC1002" i="4"/>
  <c r="AC1003" i="4"/>
  <c r="AC1004" i="4"/>
  <c r="AC1005" i="4"/>
  <c r="AC1006" i="4"/>
  <c r="AC1007" i="4"/>
  <c r="AC1008" i="4"/>
  <c r="AC1009" i="4"/>
  <c r="AC1010" i="4"/>
  <c r="AC1011" i="4"/>
  <c r="AC1012" i="4"/>
  <c r="AC1013" i="4"/>
  <c r="AC1014" i="4"/>
  <c r="AC1015" i="4"/>
  <c r="AC1016" i="4"/>
  <c r="AC1017" i="4"/>
  <c r="AC1018" i="4"/>
  <c r="AC1019" i="4"/>
  <c r="AC1020" i="4"/>
  <c r="AC1021" i="4"/>
  <c r="AC1022" i="4"/>
  <c r="AC1023" i="4"/>
  <c r="AC1024" i="4"/>
  <c r="AC1025" i="4"/>
  <c r="AC1026" i="4"/>
  <c r="AC1027" i="4"/>
  <c r="AC1028" i="4"/>
  <c r="AC1029" i="4"/>
  <c r="AC1030" i="4"/>
  <c r="AC1031" i="4"/>
  <c r="AC1032" i="4"/>
  <c r="AC1033" i="4"/>
  <c r="AC1034" i="4"/>
  <c r="AC1035" i="4"/>
  <c r="AC1036" i="4"/>
  <c r="AC1037" i="4"/>
  <c r="AC1038" i="4"/>
  <c r="AC1039" i="4"/>
  <c r="AC1040" i="4"/>
  <c r="AC1041" i="4"/>
  <c r="AC1042" i="4"/>
  <c r="AC1043" i="4"/>
  <c r="AC1044" i="4"/>
  <c r="AC1045" i="4"/>
  <c r="AC1046" i="4"/>
  <c r="AC1047" i="4"/>
  <c r="AC1048" i="4"/>
  <c r="AC1049" i="4"/>
  <c r="AC1050" i="4"/>
  <c r="AC1051" i="4"/>
  <c r="AC1052" i="4"/>
  <c r="AC1053" i="4"/>
  <c r="AC1054" i="4"/>
  <c r="AC1055" i="4"/>
  <c r="AC1056" i="4"/>
  <c r="AC1057" i="4"/>
  <c r="AC1058" i="4"/>
  <c r="AC1059" i="4"/>
  <c r="AC1060" i="4"/>
  <c r="AC1061" i="4"/>
  <c r="AC1062" i="4"/>
  <c r="AC1063" i="4"/>
  <c r="AC1064" i="4"/>
  <c r="AC1065" i="4"/>
  <c r="AC1066" i="4"/>
  <c r="AC1067" i="4"/>
  <c r="AC1068" i="4"/>
  <c r="AC1069" i="4"/>
  <c r="AC1070" i="4"/>
  <c r="AC1071" i="4"/>
  <c r="AC1072" i="4"/>
  <c r="AC1073" i="4"/>
  <c r="AC1074" i="4"/>
  <c r="AC1075" i="4"/>
  <c r="AC1076" i="4"/>
  <c r="AC1077" i="4"/>
  <c r="AC1078" i="4"/>
  <c r="AC1079" i="4"/>
  <c r="AC1080" i="4"/>
  <c r="AC1081" i="4"/>
  <c r="AC1082" i="4"/>
  <c r="AC1083" i="4"/>
  <c r="AC1084" i="4"/>
  <c r="AC1085" i="4"/>
  <c r="AC1086" i="4"/>
  <c r="AC1087" i="4"/>
  <c r="AC1088" i="4"/>
  <c r="AC1089" i="4"/>
  <c r="AC1090" i="4"/>
  <c r="AC1091" i="4"/>
  <c r="AC1092" i="4"/>
  <c r="AC1093" i="4"/>
  <c r="AC1094" i="4"/>
  <c r="AC1095" i="4"/>
  <c r="AC1096" i="4"/>
  <c r="AC1097" i="4"/>
  <c r="AC1098" i="4"/>
  <c r="AC1099" i="4"/>
  <c r="AC1100" i="4"/>
  <c r="AC1101" i="4"/>
  <c r="AC1102" i="4"/>
  <c r="AC1103" i="4"/>
  <c r="AC1104" i="4"/>
  <c r="AC1105" i="4"/>
  <c r="AC1106" i="4"/>
  <c r="AC1107" i="4"/>
  <c r="AC1108" i="4"/>
  <c r="AC1109" i="4"/>
  <c r="AC1110" i="4"/>
  <c r="AC1111" i="4"/>
  <c r="AC1112" i="4"/>
  <c r="AC1113" i="4"/>
  <c r="AC1114" i="4"/>
  <c r="AC1115" i="4"/>
  <c r="AC1116" i="4"/>
  <c r="AC1117" i="4"/>
  <c r="AC1118" i="4"/>
  <c r="AC1119" i="4"/>
  <c r="AC1120" i="4"/>
  <c r="AC1121" i="4"/>
  <c r="AC1122" i="4"/>
  <c r="AC1123" i="4"/>
  <c r="AC1124" i="4"/>
  <c r="AC1125" i="4"/>
  <c r="AC1126" i="4"/>
  <c r="AC1127" i="4"/>
  <c r="AC1128" i="4"/>
  <c r="AC1129" i="4"/>
  <c r="AC1130" i="4"/>
  <c r="AC1131" i="4"/>
  <c r="AC1132" i="4"/>
  <c r="AC1133" i="4"/>
  <c r="AC1134" i="4"/>
  <c r="AC1135" i="4"/>
  <c r="AC1136" i="4"/>
  <c r="AC1137" i="4"/>
  <c r="AC1138" i="4"/>
  <c r="AC1139" i="4"/>
  <c r="AC1140" i="4"/>
  <c r="AC1141" i="4"/>
  <c r="AC1142" i="4"/>
  <c r="AC1143" i="4"/>
  <c r="AC1144" i="4"/>
  <c r="AC1145" i="4"/>
  <c r="AC1146" i="4"/>
  <c r="AC1147" i="4"/>
  <c r="AC1148" i="4"/>
  <c r="AC1149" i="4"/>
  <c r="AC1150" i="4"/>
  <c r="AC1151" i="4"/>
  <c r="AC1152" i="4"/>
  <c r="AC1153" i="4"/>
  <c r="AC1154" i="4"/>
  <c r="AC1155" i="4"/>
  <c r="AC1156" i="4"/>
  <c r="AC1157" i="4"/>
  <c r="AC1158" i="4"/>
  <c r="AC1159" i="4"/>
  <c r="AC1160" i="4"/>
  <c r="AC1161" i="4"/>
  <c r="AC1162" i="4"/>
  <c r="AC1163" i="4"/>
  <c r="AC1164" i="4"/>
  <c r="AC1165" i="4"/>
  <c r="AC1166" i="4"/>
  <c r="AC1167" i="4"/>
  <c r="AC1168" i="4"/>
  <c r="AC1169" i="4"/>
  <c r="AC1170" i="4"/>
  <c r="AC1171" i="4"/>
  <c r="AC1172" i="4"/>
  <c r="AC1173" i="4"/>
  <c r="AC1174" i="4"/>
  <c r="AC1175" i="4"/>
  <c r="AC1176" i="4"/>
  <c r="AC1177" i="4"/>
  <c r="AC1178" i="4"/>
  <c r="AC1179" i="4"/>
  <c r="AC1180" i="4"/>
  <c r="AC1181" i="4"/>
  <c r="AC1182" i="4"/>
  <c r="AC1183" i="4"/>
  <c r="AC1184" i="4"/>
  <c r="AC1185" i="4"/>
  <c r="AC1186" i="4"/>
  <c r="AC1187" i="4"/>
  <c r="AC1188" i="4"/>
  <c r="AC1189" i="4"/>
  <c r="AC1190" i="4"/>
  <c r="AC1191" i="4"/>
  <c r="AC1192" i="4"/>
  <c r="AC1193" i="4"/>
  <c r="AC1194" i="4"/>
  <c r="AC1195" i="4"/>
  <c r="AC1196" i="4"/>
  <c r="AC1197" i="4"/>
  <c r="AC1198" i="4"/>
  <c r="AC1199" i="4"/>
  <c r="AC1200" i="4"/>
  <c r="AC1201" i="4"/>
  <c r="AC1202" i="4"/>
  <c r="AC1203" i="4"/>
  <c r="AC1204" i="4"/>
  <c r="AC1205" i="4"/>
  <c r="AC1206" i="4"/>
  <c r="AC1207" i="4"/>
  <c r="AC1208" i="4"/>
  <c r="AC1209" i="4"/>
  <c r="AC1210" i="4"/>
  <c r="AC1211" i="4"/>
  <c r="AC1212" i="4"/>
  <c r="AC1213" i="4"/>
  <c r="AC1214" i="4"/>
  <c r="AC1215" i="4"/>
  <c r="AC1216" i="4"/>
  <c r="AC1217" i="4"/>
  <c r="AC1218" i="4"/>
  <c r="AC1219" i="4"/>
  <c r="AC1220" i="4"/>
  <c r="AC1221" i="4"/>
  <c r="AC1222" i="4"/>
  <c r="AC1223" i="4"/>
  <c r="AC1224" i="4"/>
  <c r="AC1225" i="4"/>
  <c r="AC1226" i="4"/>
  <c r="AC1227" i="4"/>
  <c r="AC1228" i="4"/>
  <c r="AC1229" i="4"/>
  <c r="AC1230" i="4"/>
  <c r="AC1231" i="4"/>
  <c r="AC1232" i="4"/>
  <c r="AC1233" i="4"/>
  <c r="AC1234" i="4"/>
  <c r="AC1235" i="4"/>
  <c r="AC1236" i="4"/>
  <c r="AC1237" i="4"/>
  <c r="AC1238" i="4"/>
  <c r="AC1239" i="4"/>
  <c r="AC1240" i="4"/>
  <c r="AC1241" i="4"/>
  <c r="AC1242" i="4"/>
  <c r="AC1243" i="4"/>
  <c r="AC1244" i="4"/>
  <c r="AC1245" i="4"/>
  <c r="AC1246" i="4"/>
  <c r="AC1247" i="4"/>
  <c r="AC1248" i="4"/>
  <c r="AC1249" i="4"/>
  <c r="AC1250" i="4"/>
  <c r="AC1251" i="4"/>
  <c r="AC1252" i="4"/>
  <c r="AC1253" i="4"/>
  <c r="AC1254" i="4"/>
  <c r="AC1255" i="4"/>
  <c r="AC1256" i="4"/>
  <c r="AC1257" i="4"/>
  <c r="AC1258" i="4"/>
  <c r="AC1259" i="4"/>
  <c r="AC1260" i="4"/>
  <c r="AC1261" i="4"/>
  <c r="AC1262" i="4"/>
  <c r="AC1263" i="4"/>
  <c r="AC1264" i="4"/>
  <c r="AC1265" i="4"/>
  <c r="AC1266" i="4"/>
  <c r="AC1267" i="4"/>
  <c r="AC1268" i="4"/>
  <c r="AC1269" i="4"/>
  <c r="AC1270" i="4"/>
  <c r="AC1271" i="4"/>
  <c r="AC1272" i="4"/>
  <c r="AC1273" i="4"/>
  <c r="AC1274" i="4"/>
  <c r="AC1275" i="4"/>
  <c r="AC1276" i="4"/>
  <c r="AC1277" i="4"/>
  <c r="AC1278" i="4"/>
  <c r="AC1279" i="4"/>
  <c r="AC1280" i="4"/>
  <c r="AC1281" i="4"/>
  <c r="AC1282" i="4"/>
  <c r="AC1283" i="4"/>
  <c r="AC1284" i="4"/>
  <c r="AC1285" i="4"/>
  <c r="AC1286" i="4"/>
  <c r="AC1287" i="4"/>
  <c r="AC1288" i="4"/>
  <c r="AC1289" i="4"/>
  <c r="AC1290" i="4"/>
  <c r="AC1291" i="4"/>
  <c r="AC1292" i="4"/>
  <c r="AC1293" i="4"/>
  <c r="AC1294" i="4"/>
  <c r="AC1295" i="4"/>
  <c r="AC1296" i="4"/>
  <c r="AC1297" i="4"/>
  <c r="AC1298" i="4"/>
  <c r="AC1299" i="4"/>
  <c r="AC1300" i="4"/>
  <c r="AC1301" i="4"/>
  <c r="AC1302" i="4"/>
  <c r="AC1303" i="4"/>
  <c r="AC1304" i="4"/>
  <c r="AC1305" i="4"/>
  <c r="AC1306" i="4"/>
  <c r="AC1307" i="4"/>
  <c r="AC1308" i="4"/>
  <c r="AC1309" i="4"/>
  <c r="AC1310" i="4"/>
  <c r="AC1311" i="4"/>
  <c r="AC1312" i="4"/>
  <c r="AC1313" i="4"/>
  <c r="AC1314" i="4"/>
  <c r="AC1315" i="4"/>
  <c r="AC1316" i="4"/>
  <c r="AC1317" i="4"/>
  <c r="AC1318" i="4"/>
  <c r="AC1319" i="4"/>
  <c r="AC1320" i="4"/>
  <c r="AC1321" i="4"/>
  <c r="AC1322" i="4"/>
  <c r="AC1323" i="4"/>
  <c r="AC1324" i="4"/>
  <c r="AC1325" i="4"/>
  <c r="AC1326" i="4"/>
  <c r="AC1327" i="4"/>
  <c r="AC1328" i="4"/>
  <c r="AC1329" i="4"/>
  <c r="AC1330" i="4"/>
  <c r="AC1331" i="4"/>
  <c r="AC1332" i="4"/>
  <c r="AC1333" i="4"/>
  <c r="AC1334" i="4"/>
  <c r="AC1335" i="4"/>
  <c r="AC1336" i="4"/>
  <c r="AC1337" i="4"/>
  <c r="AC1338" i="4"/>
  <c r="AC1339" i="4"/>
  <c r="AC1340" i="4"/>
  <c r="AC1341" i="4"/>
  <c r="AC1342" i="4"/>
  <c r="AC1343" i="4"/>
  <c r="AC1344" i="4"/>
  <c r="AC1345" i="4"/>
  <c r="AC1346" i="4"/>
  <c r="AC1347" i="4"/>
  <c r="AC1348" i="4"/>
  <c r="AC1349" i="4"/>
  <c r="AC1350" i="4"/>
  <c r="AC1351" i="4"/>
  <c r="AC1352" i="4"/>
  <c r="AC1353" i="4"/>
  <c r="AC1354" i="4"/>
  <c r="AC1355" i="4"/>
  <c r="AC1356" i="4"/>
  <c r="AC1357" i="4"/>
  <c r="AC1358" i="4"/>
  <c r="AC1359" i="4"/>
  <c r="AC1360" i="4"/>
  <c r="AC1361" i="4"/>
  <c r="AC1362" i="4"/>
  <c r="AC1363" i="4"/>
  <c r="AC1364" i="4"/>
  <c r="AC1365" i="4"/>
  <c r="AC1366" i="4"/>
  <c r="AC1367" i="4"/>
  <c r="AC1368" i="4"/>
  <c r="AC1369" i="4"/>
  <c r="AC1370" i="4"/>
  <c r="AC1371" i="4"/>
  <c r="AC1372" i="4"/>
  <c r="AC1373" i="4"/>
  <c r="AC1374" i="4"/>
  <c r="AC1375" i="4"/>
  <c r="AC1376" i="4"/>
  <c r="AC1377" i="4"/>
  <c r="AC1378" i="4"/>
  <c r="AC1379" i="4"/>
  <c r="AC1380" i="4"/>
  <c r="AC1381" i="4"/>
  <c r="AC1382" i="4"/>
  <c r="AC1383" i="4"/>
  <c r="AC1384" i="4"/>
  <c r="AC1385" i="4"/>
  <c r="AC1386" i="4"/>
  <c r="AC1387" i="4"/>
  <c r="AC1388" i="4"/>
  <c r="AC1389" i="4"/>
  <c r="AC1390" i="4"/>
  <c r="AC1391" i="4"/>
  <c r="AC1392" i="4"/>
  <c r="AC1393" i="4"/>
  <c r="AC1394" i="4"/>
  <c r="AC1395" i="4"/>
  <c r="AC1396" i="4"/>
  <c r="AC1397" i="4"/>
  <c r="AC1398" i="4"/>
  <c r="AC1399" i="4"/>
  <c r="AC1400" i="4"/>
  <c r="AC1401" i="4"/>
  <c r="AC1402" i="4"/>
  <c r="AC1403" i="4"/>
  <c r="AC1404" i="4"/>
  <c r="AC1405" i="4"/>
  <c r="AC1406" i="4"/>
  <c r="AC1407" i="4"/>
  <c r="AC1408" i="4"/>
  <c r="AC1409" i="4"/>
  <c r="AC1410" i="4"/>
  <c r="AC1411" i="4"/>
  <c r="AC1412" i="4"/>
  <c r="AC1413" i="4"/>
  <c r="AC1414" i="4"/>
  <c r="AC1415" i="4"/>
  <c r="AC1416" i="4"/>
  <c r="AC1417" i="4"/>
  <c r="AC1418" i="4"/>
  <c r="AC1419" i="4"/>
  <c r="AC1420" i="4"/>
  <c r="AC1421" i="4"/>
  <c r="AC1422" i="4"/>
  <c r="AC1423" i="4"/>
  <c r="AC1424" i="4"/>
  <c r="AC1425" i="4"/>
  <c r="AC1426" i="4"/>
  <c r="AC1427" i="4"/>
  <c r="AC1428" i="4"/>
  <c r="AC1429" i="4"/>
  <c r="AC1430" i="4"/>
  <c r="AC1431" i="4"/>
  <c r="AC1432" i="4"/>
  <c r="AC1433" i="4"/>
  <c r="AC1434" i="4"/>
  <c r="AC1435" i="4"/>
  <c r="AC1436" i="4"/>
  <c r="AC1437" i="4"/>
  <c r="AC1438" i="4"/>
  <c r="AC1439" i="4"/>
  <c r="AC1440" i="4"/>
  <c r="AC1441" i="4"/>
  <c r="AC1442" i="4"/>
  <c r="AC1443" i="4"/>
  <c r="AC1444" i="4"/>
  <c r="AC1445" i="4"/>
  <c r="AC1446" i="4"/>
  <c r="AC1447" i="4"/>
  <c r="AC1448" i="4"/>
  <c r="AC1449" i="4"/>
  <c r="AC1450" i="4"/>
  <c r="AC1451" i="4"/>
  <c r="AC1452" i="4"/>
  <c r="AC1453" i="4"/>
  <c r="AC1454" i="4"/>
  <c r="AC1455" i="4"/>
  <c r="AC1456" i="4"/>
  <c r="AC1457" i="4"/>
  <c r="AC1458" i="4"/>
  <c r="AC1459" i="4"/>
  <c r="AC1460" i="4"/>
  <c r="AC1461" i="4"/>
  <c r="AC1462" i="4"/>
  <c r="AC1463" i="4"/>
  <c r="AC1464" i="4"/>
  <c r="AC1465" i="4"/>
  <c r="AC1466" i="4"/>
  <c r="AC1467" i="4"/>
  <c r="AC1468" i="4"/>
  <c r="AC1469" i="4"/>
  <c r="AC1470" i="4"/>
  <c r="AC1471" i="4"/>
  <c r="AC1472" i="4"/>
  <c r="AC1473" i="4"/>
  <c r="AC1474" i="4"/>
  <c r="AC1475" i="4"/>
  <c r="AC1476" i="4"/>
  <c r="AC1477" i="4"/>
  <c r="AC1478" i="4"/>
  <c r="AC1479" i="4"/>
  <c r="AC1480" i="4"/>
  <c r="AC1481" i="4"/>
  <c r="AC1482" i="4"/>
  <c r="AC1483" i="4"/>
  <c r="AC1484" i="4"/>
  <c r="AC1485" i="4"/>
  <c r="AC1486" i="4"/>
  <c r="AC1487" i="4"/>
  <c r="AC1488" i="4"/>
  <c r="AC1489" i="4"/>
  <c r="AC1490" i="4"/>
  <c r="AC1491" i="4"/>
  <c r="AC1492" i="4"/>
  <c r="AC1493" i="4"/>
  <c r="AC1494" i="4"/>
  <c r="AC1495" i="4"/>
  <c r="AC1496" i="4"/>
  <c r="AC1497" i="4"/>
  <c r="AC1498" i="4"/>
  <c r="AC1499" i="4"/>
  <c r="AC1500" i="4"/>
  <c r="AC1501" i="4"/>
  <c r="AC1502" i="4"/>
  <c r="AC1503" i="4"/>
  <c r="AC1504" i="4"/>
  <c r="AC1505" i="4"/>
  <c r="AC1506" i="4"/>
  <c r="AC1507" i="4"/>
  <c r="AC1508" i="4"/>
  <c r="AC1509" i="4"/>
  <c r="AC1510" i="4"/>
  <c r="AC1511" i="4"/>
  <c r="AC1512" i="4"/>
  <c r="AC1513" i="4"/>
  <c r="AC1514" i="4"/>
  <c r="AC1515" i="4"/>
  <c r="AC1516" i="4"/>
  <c r="AC1517" i="4"/>
  <c r="AC1518" i="4"/>
  <c r="AC1519" i="4"/>
  <c r="AC1520" i="4"/>
  <c r="AC1521" i="4"/>
  <c r="AC1522" i="4"/>
  <c r="AC1523" i="4"/>
  <c r="AC1524" i="4"/>
  <c r="AC1525" i="4"/>
  <c r="AC1526" i="4"/>
  <c r="AC1527" i="4"/>
  <c r="AC1528" i="4"/>
  <c r="AC1529" i="4"/>
  <c r="AC1530" i="4"/>
  <c r="AC1531" i="4"/>
  <c r="AC1532" i="4"/>
  <c r="AC1533" i="4"/>
  <c r="AC1534" i="4"/>
  <c r="AC1535" i="4"/>
  <c r="AC1536" i="4"/>
  <c r="AC1537" i="4"/>
  <c r="AC1538" i="4"/>
  <c r="AC1539" i="4"/>
  <c r="AC1540" i="4"/>
  <c r="AC1541" i="4"/>
  <c r="AC1542" i="4"/>
  <c r="AC1543" i="4"/>
  <c r="AC1544" i="4"/>
  <c r="AC1545" i="4"/>
  <c r="AC1546" i="4"/>
  <c r="AC1547" i="4"/>
  <c r="AC1548" i="4"/>
  <c r="AC1549" i="4"/>
  <c r="AC1550" i="4"/>
  <c r="AC1551" i="4"/>
  <c r="AC1552" i="4"/>
  <c r="AC1553" i="4"/>
  <c r="AC1554" i="4"/>
  <c r="AC1555" i="4"/>
  <c r="AC1556" i="4"/>
  <c r="AC1557" i="4"/>
  <c r="AC1558" i="4"/>
  <c r="AC1559" i="4"/>
  <c r="AC1560" i="4"/>
  <c r="AC1561" i="4"/>
  <c r="AC1562" i="4"/>
  <c r="AC1563" i="4"/>
  <c r="AC1564" i="4"/>
  <c r="AC1565" i="4"/>
  <c r="AC1566" i="4"/>
  <c r="AC1567" i="4"/>
  <c r="AC1568" i="4"/>
  <c r="AC1569" i="4"/>
  <c r="AC1570" i="4"/>
  <c r="AC1571" i="4"/>
  <c r="AC1572" i="4"/>
  <c r="AC1573" i="4"/>
  <c r="AC1574" i="4"/>
  <c r="AC1575" i="4"/>
  <c r="AC1576" i="4"/>
  <c r="AC1577" i="4"/>
  <c r="AC1578" i="4"/>
  <c r="AC1579" i="4"/>
  <c r="AC1580" i="4"/>
  <c r="AC1581" i="4"/>
  <c r="AC1582" i="4"/>
  <c r="AC1583" i="4"/>
  <c r="AC1584" i="4"/>
  <c r="AC1585" i="4"/>
  <c r="AC1586" i="4"/>
  <c r="AC1587" i="4"/>
  <c r="AC1588" i="4"/>
  <c r="AC1589" i="4"/>
  <c r="AC1590" i="4"/>
  <c r="AC1591" i="4"/>
  <c r="AC1592" i="4"/>
  <c r="AC1593" i="4"/>
  <c r="AC1594" i="4"/>
  <c r="AC1595" i="4"/>
  <c r="AC1596" i="4"/>
  <c r="AC1597" i="4"/>
  <c r="AC1598" i="4"/>
  <c r="AC1599" i="4"/>
  <c r="AC1600" i="4"/>
  <c r="AC1601" i="4"/>
  <c r="AC1602" i="4"/>
  <c r="AC1603" i="4"/>
  <c r="AC1604" i="4"/>
  <c r="AC1605" i="4"/>
  <c r="AC1606" i="4"/>
  <c r="AC1607" i="4"/>
  <c r="AC1608" i="4"/>
  <c r="AC1609" i="4"/>
  <c r="AC1610" i="4"/>
  <c r="AC1611" i="4"/>
  <c r="AC1612" i="4"/>
  <c r="AC1613" i="4"/>
  <c r="AC1614" i="4"/>
  <c r="AC1615" i="4"/>
  <c r="AC1616" i="4"/>
  <c r="AC1617" i="4"/>
  <c r="AC1618" i="4"/>
  <c r="AC1619" i="4"/>
  <c r="AC1620" i="4"/>
  <c r="AC1621" i="4"/>
  <c r="AC1622" i="4"/>
  <c r="AC1623" i="4"/>
  <c r="AC1624" i="4"/>
  <c r="AC1625" i="4"/>
  <c r="AC1626" i="4"/>
  <c r="AC1627" i="4"/>
  <c r="AC1628" i="4"/>
  <c r="AC1629" i="4"/>
  <c r="AC1630" i="4"/>
  <c r="AC1631" i="4"/>
  <c r="AC1632" i="4"/>
  <c r="AC1633" i="4"/>
  <c r="AC1634" i="4"/>
  <c r="AC1635" i="4"/>
  <c r="AC1636" i="4"/>
  <c r="AC1637" i="4"/>
  <c r="AC1638" i="4"/>
  <c r="AC1639" i="4"/>
  <c r="AC1640" i="4"/>
  <c r="AC1641" i="4"/>
  <c r="AC1642" i="4"/>
  <c r="AC1643" i="4"/>
  <c r="AC1644" i="4"/>
  <c r="AC1645" i="4"/>
  <c r="AC1646" i="4"/>
  <c r="AC1647" i="4"/>
  <c r="AC1648" i="4"/>
  <c r="AC1649" i="4"/>
  <c r="AC1650" i="4"/>
  <c r="AC1651" i="4"/>
  <c r="AC1652" i="4"/>
  <c r="AC1653" i="4"/>
  <c r="AC1654" i="4"/>
  <c r="AC1655" i="4"/>
  <c r="AC1656" i="4"/>
  <c r="AC1657" i="4"/>
  <c r="AC1658" i="4"/>
  <c r="AC1659" i="4"/>
  <c r="AC1660" i="4"/>
  <c r="AC1661" i="4"/>
  <c r="AC1662" i="4"/>
  <c r="AC1663" i="4"/>
  <c r="AC1664" i="4"/>
  <c r="AC1665" i="4"/>
  <c r="AC1666" i="4"/>
  <c r="AC1667" i="4"/>
  <c r="AC1668" i="4"/>
  <c r="AC1669" i="4"/>
  <c r="AC1670" i="4"/>
  <c r="AC1671" i="4"/>
  <c r="AC1672" i="4"/>
  <c r="AC1673" i="4"/>
  <c r="AC1674" i="4"/>
  <c r="AC1675" i="4"/>
  <c r="AC1676" i="4"/>
  <c r="AC1677" i="4"/>
  <c r="AC1678" i="4"/>
  <c r="AC1679" i="4"/>
  <c r="AC1680" i="4"/>
  <c r="AC1681" i="4"/>
  <c r="AC1682" i="4"/>
  <c r="AC1683" i="4"/>
  <c r="AC1684" i="4"/>
  <c r="AC1685" i="4"/>
  <c r="AC1686" i="4"/>
  <c r="AC1687" i="4"/>
  <c r="AC1688" i="4"/>
  <c r="AC1689" i="4"/>
  <c r="AC1690" i="4"/>
  <c r="AC1691" i="4"/>
  <c r="AC1692" i="4"/>
  <c r="AC1693" i="4"/>
  <c r="AC1694" i="4"/>
  <c r="AC1695" i="4"/>
  <c r="AC1696" i="4"/>
  <c r="AC1697" i="4"/>
  <c r="AC1698" i="4"/>
  <c r="AC1699" i="4"/>
  <c r="AC1700" i="4"/>
  <c r="AC1701" i="4"/>
  <c r="AC1702" i="4"/>
  <c r="AC1703" i="4"/>
  <c r="AC1704" i="4"/>
  <c r="AC1705" i="4"/>
  <c r="AC1706" i="4"/>
  <c r="AC1707" i="4"/>
  <c r="AC1708" i="4"/>
  <c r="AC1709" i="4"/>
  <c r="AC1710" i="4"/>
  <c r="AC1711" i="4"/>
  <c r="AC1712" i="4"/>
  <c r="AC1713" i="4"/>
  <c r="AC1714" i="4"/>
  <c r="AC1715" i="4"/>
  <c r="AC1716" i="4"/>
  <c r="AB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B106" i="4"/>
  <c r="AB107" i="4"/>
  <c r="AB108" i="4"/>
  <c r="AB109" i="4"/>
  <c r="AB110" i="4"/>
  <c r="AB111" i="4"/>
  <c r="AB112" i="4"/>
  <c r="AB113" i="4"/>
  <c r="AB114" i="4"/>
  <c r="AB115" i="4"/>
  <c r="AB116" i="4"/>
  <c r="AB117" i="4"/>
  <c r="AB118" i="4"/>
  <c r="AB119" i="4"/>
  <c r="AB120" i="4"/>
  <c r="AB121" i="4"/>
  <c r="AB122" i="4"/>
  <c r="AB123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B146" i="4"/>
  <c r="AB147" i="4"/>
  <c r="AB148" i="4"/>
  <c r="AB149" i="4"/>
  <c r="AB150" i="4"/>
  <c r="AB151" i="4"/>
  <c r="AB152" i="4"/>
  <c r="AB153" i="4"/>
  <c r="AB154" i="4"/>
  <c r="AB155" i="4"/>
  <c r="AB156" i="4"/>
  <c r="AB157" i="4"/>
  <c r="AB158" i="4"/>
  <c r="AB159" i="4"/>
  <c r="AB160" i="4"/>
  <c r="AB161" i="4"/>
  <c r="AB162" i="4"/>
  <c r="AB163" i="4"/>
  <c r="AB164" i="4"/>
  <c r="AB165" i="4"/>
  <c r="AB166" i="4"/>
  <c r="AB167" i="4"/>
  <c r="AB168" i="4"/>
  <c r="AB169" i="4"/>
  <c r="AB170" i="4"/>
  <c r="AB171" i="4"/>
  <c r="AB172" i="4"/>
  <c r="AB173" i="4"/>
  <c r="AB174" i="4"/>
  <c r="AB175" i="4"/>
  <c r="AB176" i="4"/>
  <c r="AB177" i="4"/>
  <c r="AB178" i="4"/>
  <c r="AB179" i="4"/>
  <c r="AB180" i="4"/>
  <c r="AB181" i="4"/>
  <c r="AB182" i="4"/>
  <c r="AB183" i="4"/>
  <c r="AB184" i="4"/>
  <c r="AB185" i="4"/>
  <c r="AB186" i="4"/>
  <c r="AB187" i="4"/>
  <c r="AB188" i="4"/>
  <c r="AB189" i="4"/>
  <c r="AB190" i="4"/>
  <c r="AB191" i="4"/>
  <c r="AB192" i="4"/>
  <c r="AB193" i="4"/>
  <c r="AB194" i="4"/>
  <c r="AB195" i="4"/>
  <c r="AB196" i="4"/>
  <c r="AB197" i="4"/>
  <c r="AB198" i="4"/>
  <c r="AB199" i="4"/>
  <c r="AB200" i="4"/>
  <c r="AB201" i="4"/>
  <c r="AB202" i="4"/>
  <c r="AB203" i="4"/>
  <c r="AB204" i="4"/>
  <c r="AB205" i="4"/>
  <c r="AB206" i="4"/>
  <c r="AB207" i="4"/>
  <c r="AB208" i="4"/>
  <c r="AB209" i="4"/>
  <c r="AB210" i="4"/>
  <c r="AB211" i="4"/>
  <c r="AB212" i="4"/>
  <c r="AB213" i="4"/>
  <c r="AB214" i="4"/>
  <c r="AB215" i="4"/>
  <c r="AB216" i="4"/>
  <c r="AB217" i="4"/>
  <c r="AB218" i="4"/>
  <c r="AB219" i="4"/>
  <c r="AB220" i="4"/>
  <c r="AB221" i="4"/>
  <c r="AB222" i="4"/>
  <c r="AB223" i="4"/>
  <c r="AB224" i="4"/>
  <c r="AB225" i="4"/>
  <c r="AB226" i="4"/>
  <c r="AB227" i="4"/>
  <c r="AB228" i="4"/>
  <c r="AB229" i="4"/>
  <c r="AB230" i="4"/>
  <c r="AB231" i="4"/>
  <c r="AB232" i="4"/>
  <c r="AB233" i="4"/>
  <c r="AB234" i="4"/>
  <c r="AB235" i="4"/>
  <c r="AB236" i="4"/>
  <c r="AB237" i="4"/>
  <c r="AB238" i="4"/>
  <c r="AB239" i="4"/>
  <c r="AB240" i="4"/>
  <c r="AB241" i="4"/>
  <c r="AB242" i="4"/>
  <c r="AB243" i="4"/>
  <c r="AB244" i="4"/>
  <c r="AB245" i="4"/>
  <c r="AB246" i="4"/>
  <c r="AB247" i="4"/>
  <c r="AB248" i="4"/>
  <c r="AB249" i="4"/>
  <c r="AB250" i="4"/>
  <c r="AB251" i="4"/>
  <c r="AB252" i="4"/>
  <c r="AB253" i="4"/>
  <c r="AB254" i="4"/>
  <c r="AB255" i="4"/>
  <c r="AB256" i="4"/>
  <c r="AB257" i="4"/>
  <c r="AB258" i="4"/>
  <c r="AB259" i="4"/>
  <c r="AB260" i="4"/>
  <c r="AB261" i="4"/>
  <c r="AB262" i="4"/>
  <c r="AB263" i="4"/>
  <c r="AB264" i="4"/>
  <c r="AB265" i="4"/>
  <c r="AB266" i="4"/>
  <c r="AB267" i="4"/>
  <c r="AB268" i="4"/>
  <c r="AB269" i="4"/>
  <c r="AB270" i="4"/>
  <c r="AB271" i="4"/>
  <c r="AB272" i="4"/>
  <c r="AB273" i="4"/>
  <c r="AB274" i="4"/>
  <c r="AB275" i="4"/>
  <c r="AB276" i="4"/>
  <c r="AB277" i="4"/>
  <c r="AB278" i="4"/>
  <c r="AB279" i="4"/>
  <c r="AB280" i="4"/>
  <c r="AB281" i="4"/>
  <c r="AB282" i="4"/>
  <c r="AB283" i="4"/>
  <c r="AB284" i="4"/>
  <c r="AB285" i="4"/>
  <c r="AB286" i="4"/>
  <c r="AB287" i="4"/>
  <c r="AB288" i="4"/>
  <c r="AB289" i="4"/>
  <c r="AB290" i="4"/>
  <c r="AB291" i="4"/>
  <c r="AB292" i="4"/>
  <c r="AB293" i="4"/>
  <c r="AB294" i="4"/>
  <c r="AB295" i="4"/>
  <c r="AB296" i="4"/>
  <c r="AB297" i="4"/>
  <c r="AB298" i="4"/>
  <c r="AB299" i="4"/>
  <c r="AB300" i="4"/>
  <c r="AB301" i="4"/>
  <c r="AB302" i="4"/>
  <c r="AB303" i="4"/>
  <c r="AB304" i="4"/>
  <c r="AB305" i="4"/>
  <c r="AB306" i="4"/>
  <c r="AB307" i="4"/>
  <c r="AB308" i="4"/>
  <c r="AB309" i="4"/>
  <c r="AB310" i="4"/>
  <c r="AB311" i="4"/>
  <c r="AB312" i="4"/>
  <c r="AB313" i="4"/>
  <c r="AB314" i="4"/>
  <c r="AB315" i="4"/>
  <c r="AB316" i="4"/>
  <c r="AB317" i="4"/>
  <c r="AB318" i="4"/>
  <c r="AB319" i="4"/>
  <c r="AB320" i="4"/>
  <c r="AB321" i="4"/>
  <c r="AB322" i="4"/>
  <c r="AB323" i="4"/>
  <c r="AB324" i="4"/>
  <c r="AB325" i="4"/>
  <c r="AB326" i="4"/>
  <c r="AB327" i="4"/>
  <c r="AB328" i="4"/>
  <c r="AB329" i="4"/>
  <c r="AB330" i="4"/>
  <c r="AB331" i="4"/>
  <c r="AB332" i="4"/>
  <c r="AB333" i="4"/>
  <c r="AB334" i="4"/>
  <c r="AB335" i="4"/>
  <c r="AB336" i="4"/>
  <c r="AB337" i="4"/>
  <c r="AB338" i="4"/>
  <c r="AB339" i="4"/>
  <c r="AB340" i="4"/>
  <c r="AB341" i="4"/>
  <c r="AB342" i="4"/>
  <c r="AB343" i="4"/>
  <c r="AB344" i="4"/>
  <c r="AB345" i="4"/>
  <c r="AB346" i="4"/>
  <c r="AB347" i="4"/>
  <c r="AB348" i="4"/>
  <c r="AB349" i="4"/>
  <c r="AB350" i="4"/>
  <c r="AB351" i="4"/>
  <c r="AB352" i="4"/>
  <c r="AB353" i="4"/>
  <c r="AB354" i="4"/>
  <c r="AB355" i="4"/>
  <c r="AB356" i="4"/>
  <c r="AB357" i="4"/>
  <c r="AB358" i="4"/>
  <c r="AB359" i="4"/>
  <c r="AB360" i="4"/>
  <c r="AB361" i="4"/>
  <c r="AB362" i="4"/>
  <c r="AB363" i="4"/>
  <c r="AB364" i="4"/>
  <c r="AB365" i="4"/>
  <c r="AB366" i="4"/>
  <c r="AB367" i="4"/>
  <c r="AB368" i="4"/>
  <c r="AB369" i="4"/>
  <c r="AB370" i="4"/>
  <c r="AB371" i="4"/>
  <c r="AB372" i="4"/>
  <c r="AB373" i="4"/>
  <c r="AB374" i="4"/>
  <c r="AB375" i="4"/>
  <c r="AB376" i="4"/>
  <c r="AB377" i="4"/>
  <c r="AB378" i="4"/>
  <c r="AB379" i="4"/>
  <c r="AB380" i="4"/>
  <c r="AB381" i="4"/>
  <c r="AB382" i="4"/>
  <c r="AB383" i="4"/>
  <c r="AB384" i="4"/>
  <c r="AB385" i="4"/>
  <c r="AB386" i="4"/>
  <c r="AB387" i="4"/>
  <c r="AB388" i="4"/>
  <c r="AB389" i="4"/>
  <c r="AB390" i="4"/>
  <c r="AB391" i="4"/>
  <c r="AB392" i="4"/>
  <c r="AB393" i="4"/>
  <c r="AB394" i="4"/>
  <c r="AB395" i="4"/>
  <c r="AB396" i="4"/>
  <c r="AB397" i="4"/>
  <c r="AB398" i="4"/>
  <c r="AB399" i="4"/>
  <c r="AB400" i="4"/>
  <c r="AB401" i="4"/>
  <c r="AB402" i="4"/>
  <c r="AB403" i="4"/>
  <c r="AB404" i="4"/>
  <c r="AB405" i="4"/>
  <c r="AB406" i="4"/>
  <c r="AB407" i="4"/>
  <c r="AB408" i="4"/>
  <c r="AB409" i="4"/>
  <c r="AB410" i="4"/>
  <c r="AB411" i="4"/>
  <c r="AB412" i="4"/>
  <c r="AB413" i="4"/>
  <c r="AB414" i="4"/>
  <c r="AB415" i="4"/>
  <c r="AB416" i="4"/>
  <c r="AB417" i="4"/>
  <c r="AB418" i="4"/>
  <c r="AB419" i="4"/>
  <c r="AB420" i="4"/>
  <c r="AB421" i="4"/>
  <c r="AB422" i="4"/>
  <c r="AB423" i="4"/>
  <c r="AB424" i="4"/>
  <c r="AB425" i="4"/>
  <c r="AB426" i="4"/>
  <c r="AB427" i="4"/>
  <c r="AB428" i="4"/>
  <c r="AB429" i="4"/>
  <c r="AB430" i="4"/>
  <c r="AB431" i="4"/>
  <c r="AB432" i="4"/>
  <c r="AB433" i="4"/>
  <c r="AB434" i="4"/>
  <c r="AB435" i="4"/>
  <c r="AB436" i="4"/>
  <c r="AB437" i="4"/>
  <c r="AB438" i="4"/>
  <c r="AB439" i="4"/>
  <c r="AB440" i="4"/>
  <c r="AB441" i="4"/>
  <c r="AB442" i="4"/>
  <c r="AB443" i="4"/>
  <c r="AB444" i="4"/>
  <c r="AB445" i="4"/>
  <c r="AB446" i="4"/>
  <c r="AB447" i="4"/>
  <c r="AB448" i="4"/>
  <c r="AB449" i="4"/>
  <c r="AB450" i="4"/>
  <c r="AB451" i="4"/>
  <c r="AB452" i="4"/>
  <c r="AB453" i="4"/>
  <c r="AB454" i="4"/>
  <c r="AB455" i="4"/>
  <c r="AB456" i="4"/>
  <c r="AB457" i="4"/>
  <c r="AB458" i="4"/>
  <c r="AB459" i="4"/>
  <c r="AB460" i="4"/>
  <c r="AB461" i="4"/>
  <c r="AB462" i="4"/>
  <c r="AB463" i="4"/>
  <c r="AB464" i="4"/>
  <c r="AB465" i="4"/>
  <c r="AB466" i="4"/>
  <c r="AB467" i="4"/>
  <c r="AB468" i="4"/>
  <c r="AB469" i="4"/>
  <c r="AB470" i="4"/>
  <c r="AB471" i="4"/>
  <c r="AB472" i="4"/>
  <c r="AB473" i="4"/>
  <c r="AB474" i="4"/>
  <c r="AB475" i="4"/>
  <c r="AB476" i="4"/>
  <c r="AB477" i="4"/>
  <c r="AB478" i="4"/>
  <c r="AB479" i="4"/>
  <c r="AB480" i="4"/>
  <c r="AB481" i="4"/>
  <c r="AB482" i="4"/>
  <c r="AB483" i="4"/>
  <c r="AB484" i="4"/>
  <c r="AB485" i="4"/>
  <c r="AB486" i="4"/>
  <c r="AB487" i="4"/>
  <c r="AB488" i="4"/>
  <c r="AB489" i="4"/>
  <c r="AB490" i="4"/>
  <c r="AB491" i="4"/>
  <c r="AB492" i="4"/>
  <c r="AB493" i="4"/>
  <c r="AB494" i="4"/>
  <c r="AB495" i="4"/>
  <c r="AB496" i="4"/>
  <c r="AB497" i="4"/>
  <c r="AB498" i="4"/>
  <c r="AB499" i="4"/>
  <c r="AB500" i="4"/>
  <c r="AB501" i="4"/>
  <c r="AB502" i="4"/>
  <c r="AB503" i="4"/>
  <c r="AB504" i="4"/>
  <c r="AB505" i="4"/>
  <c r="AB506" i="4"/>
  <c r="AB507" i="4"/>
  <c r="AB508" i="4"/>
  <c r="AB509" i="4"/>
  <c r="AB510" i="4"/>
  <c r="AB511" i="4"/>
  <c r="AB512" i="4"/>
  <c r="AB513" i="4"/>
  <c r="AB514" i="4"/>
  <c r="AB515" i="4"/>
  <c r="AB516" i="4"/>
  <c r="AB517" i="4"/>
  <c r="AB518" i="4"/>
  <c r="AB519" i="4"/>
  <c r="AB520" i="4"/>
  <c r="AB521" i="4"/>
  <c r="AB522" i="4"/>
  <c r="AB523" i="4"/>
  <c r="AB524" i="4"/>
  <c r="AB525" i="4"/>
  <c r="AB526" i="4"/>
  <c r="AB527" i="4"/>
  <c r="AB528" i="4"/>
  <c r="AB529" i="4"/>
  <c r="AB530" i="4"/>
  <c r="AB531" i="4"/>
  <c r="AB532" i="4"/>
  <c r="AB533" i="4"/>
  <c r="AB534" i="4"/>
  <c r="AB535" i="4"/>
  <c r="AB536" i="4"/>
  <c r="AB537" i="4"/>
  <c r="AB538" i="4"/>
  <c r="AB539" i="4"/>
  <c r="AB540" i="4"/>
  <c r="AB541" i="4"/>
  <c r="AB542" i="4"/>
  <c r="AB543" i="4"/>
  <c r="AB544" i="4"/>
  <c r="AB545" i="4"/>
  <c r="AB546" i="4"/>
  <c r="AB547" i="4"/>
  <c r="AB548" i="4"/>
  <c r="AB549" i="4"/>
  <c r="AB550" i="4"/>
  <c r="AB551" i="4"/>
  <c r="AB552" i="4"/>
  <c r="AB553" i="4"/>
  <c r="AB554" i="4"/>
  <c r="AB555" i="4"/>
  <c r="AB556" i="4"/>
  <c r="AB557" i="4"/>
  <c r="AB558" i="4"/>
  <c r="AB559" i="4"/>
  <c r="AB560" i="4"/>
  <c r="AB561" i="4"/>
  <c r="AB562" i="4"/>
  <c r="AB563" i="4"/>
  <c r="AB564" i="4"/>
  <c r="AB565" i="4"/>
  <c r="AB566" i="4"/>
  <c r="AB567" i="4"/>
  <c r="AB568" i="4"/>
  <c r="AB569" i="4"/>
  <c r="AB570" i="4"/>
  <c r="AB571" i="4"/>
  <c r="AB572" i="4"/>
  <c r="AB573" i="4"/>
  <c r="AB574" i="4"/>
  <c r="AB575" i="4"/>
  <c r="AB576" i="4"/>
  <c r="AB577" i="4"/>
  <c r="AB578" i="4"/>
  <c r="AB579" i="4"/>
  <c r="AB580" i="4"/>
  <c r="AB581" i="4"/>
  <c r="AB582" i="4"/>
  <c r="AB583" i="4"/>
  <c r="AB584" i="4"/>
  <c r="AB585" i="4"/>
  <c r="AB586" i="4"/>
  <c r="AB587" i="4"/>
  <c r="AB588" i="4"/>
  <c r="AB589" i="4"/>
  <c r="AB590" i="4"/>
  <c r="AB591" i="4"/>
  <c r="AB592" i="4"/>
  <c r="AB593" i="4"/>
  <c r="AB594" i="4"/>
  <c r="AB595" i="4"/>
  <c r="AB596" i="4"/>
  <c r="AB597" i="4"/>
  <c r="AB598" i="4"/>
  <c r="AB599" i="4"/>
  <c r="AB600" i="4"/>
  <c r="AB601" i="4"/>
  <c r="AB602" i="4"/>
  <c r="AB603" i="4"/>
  <c r="AB604" i="4"/>
  <c r="AB605" i="4"/>
  <c r="AB606" i="4"/>
  <c r="AB607" i="4"/>
  <c r="AB608" i="4"/>
  <c r="AB609" i="4"/>
  <c r="AB610" i="4"/>
  <c r="AB611" i="4"/>
  <c r="AB612" i="4"/>
  <c r="AB613" i="4"/>
  <c r="AB614" i="4"/>
  <c r="AB615" i="4"/>
  <c r="AB616" i="4"/>
  <c r="AB617" i="4"/>
  <c r="AB618" i="4"/>
  <c r="AB619" i="4"/>
  <c r="AB620" i="4"/>
  <c r="AB621" i="4"/>
  <c r="AB622" i="4"/>
  <c r="AB623" i="4"/>
  <c r="AB624" i="4"/>
  <c r="AB625" i="4"/>
  <c r="AB626" i="4"/>
  <c r="AB627" i="4"/>
  <c r="AB628" i="4"/>
  <c r="AB629" i="4"/>
  <c r="AB630" i="4"/>
  <c r="AB631" i="4"/>
  <c r="AB632" i="4"/>
  <c r="AB633" i="4"/>
  <c r="AB634" i="4"/>
  <c r="AB635" i="4"/>
  <c r="AB636" i="4"/>
  <c r="AB637" i="4"/>
  <c r="AB638" i="4"/>
  <c r="AB639" i="4"/>
  <c r="AB640" i="4"/>
  <c r="AB641" i="4"/>
  <c r="AB642" i="4"/>
  <c r="AB643" i="4"/>
  <c r="AB644" i="4"/>
  <c r="AB645" i="4"/>
  <c r="AB646" i="4"/>
  <c r="AB647" i="4"/>
  <c r="AB648" i="4"/>
  <c r="AB649" i="4"/>
  <c r="AB650" i="4"/>
  <c r="AB651" i="4"/>
  <c r="AB652" i="4"/>
  <c r="AB653" i="4"/>
  <c r="AB654" i="4"/>
  <c r="AB655" i="4"/>
  <c r="AB656" i="4"/>
  <c r="AB657" i="4"/>
  <c r="AB658" i="4"/>
  <c r="AB659" i="4"/>
  <c r="AB660" i="4"/>
  <c r="AB661" i="4"/>
  <c r="AB662" i="4"/>
  <c r="AB663" i="4"/>
  <c r="AB664" i="4"/>
  <c r="AB665" i="4"/>
  <c r="AB666" i="4"/>
  <c r="AB667" i="4"/>
  <c r="AB668" i="4"/>
  <c r="AB669" i="4"/>
  <c r="AB670" i="4"/>
  <c r="AB671" i="4"/>
  <c r="AB672" i="4"/>
  <c r="AB673" i="4"/>
  <c r="AB674" i="4"/>
  <c r="AB675" i="4"/>
  <c r="AB676" i="4"/>
  <c r="AB677" i="4"/>
  <c r="AB678" i="4"/>
  <c r="AB679" i="4"/>
  <c r="AB680" i="4"/>
  <c r="AB681" i="4"/>
  <c r="AB682" i="4"/>
  <c r="AB683" i="4"/>
  <c r="AB684" i="4"/>
  <c r="AB685" i="4"/>
  <c r="AB686" i="4"/>
  <c r="AB687" i="4"/>
  <c r="AB688" i="4"/>
  <c r="AB689" i="4"/>
  <c r="AB690" i="4"/>
  <c r="AB691" i="4"/>
  <c r="AB692" i="4"/>
  <c r="AB693" i="4"/>
  <c r="AB694" i="4"/>
  <c r="AB695" i="4"/>
  <c r="AB696" i="4"/>
  <c r="AB697" i="4"/>
  <c r="AB698" i="4"/>
  <c r="AB699" i="4"/>
  <c r="AB700" i="4"/>
  <c r="AB701" i="4"/>
  <c r="AB702" i="4"/>
  <c r="AB703" i="4"/>
  <c r="AB704" i="4"/>
  <c r="AB705" i="4"/>
  <c r="AB706" i="4"/>
  <c r="AB707" i="4"/>
  <c r="AB708" i="4"/>
  <c r="AB709" i="4"/>
  <c r="AB710" i="4"/>
  <c r="AB711" i="4"/>
  <c r="AB712" i="4"/>
  <c r="AB713" i="4"/>
  <c r="AB714" i="4"/>
  <c r="AB715" i="4"/>
  <c r="AB716" i="4"/>
  <c r="AB717" i="4"/>
  <c r="AB718" i="4"/>
  <c r="AB719" i="4"/>
  <c r="AB720" i="4"/>
  <c r="AB721" i="4"/>
  <c r="AB722" i="4"/>
  <c r="AB723" i="4"/>
  <c r="AB724" i="4"/>
  <c r="AB725" i="4"/>
  <c r="AB726" i="4"/>
  <c r="AB727" i="4"/>
  <c r="AB728" i="4"/>
  <c r="AB729" i="4"/>
  <c r="AB730" i="4"/>
  <c r="AB731" i="4"/>
  <c r="AB732" i="4"/>
  <c r="AB733" i="4"/>
  <c r="AB734" i="4"/>
  <c r="AB735" i="4"/>
  <c r="AB736" i="4"/>
  <c r="AB737" i="4"/>
  <c r="AB738" i="4"/>
  <c r="AB739" i="4"/>
  <c r="AB740" i="4"/>
  <c r="AB741" i="4"/>
  <c r="AB742" i="4"/>
  <c r="AB743" i="4"/>
  <c r="AB744" i="4"/>
  <c r="AB745" i="4"/>
  <c r="AB746" i="4"/>
  <c r="AB747" i="4"/>
  <c r="AB748" i="4"/>
  <c r="AB749" i="4"/>
  <c r="AB750" i="4"/>
  <c r="AB751" i="4"/>
  <c r="AB752" i="4"/>
  <c r="AB753" i="4"/>
  <c r="AB754" i="4"/>
  <c r="AB755" i="4"/>
  <c r="AB756" i="4"/>
  <c r="AB757" i="4"/>
  <c r="AB758" i="4"/>
  <c r="AB759" i="4"/>
  <c r="AB760" i="4"/>
  <c r="AB761" i="4"/>
  <c r="AB762" i="4"/>
  <c r="AB763" i="4"/>
  <c r="AB764" i="4"/>
  <c r="AB765" i="4"/>
  <c r="AB766" i="4"/>
  <c r="AB767" i="4"/>
  <c r="AB768" i="4"/>
  <c r="AB769" i="4"/>
  <c r="AB770" i="4"/>
  <c r="AB771" i="4"/>
  <c r="AB772" i="4"/>
  <c r="AB773" i="4"/>
  <c r="AB774" i="4"/>
  <c r="AB775" i="4"/>
  <c r="AB776" i="4"/>
  <c r="AB777" i="4"/>
  <c r="AB778" i="4"/>
  <c r="AB779" i="4"/>
  <c r="AB780" i="4"/>
  <c r="AB781" i="4"/>
  <c r="AB782" i="4"/>
  <c r="AB783" i="4"/>
  <c r="AB784" i="4"/>
  <c r="AB785" i="4"/>
  <c r="AB786" i="4"/>
  <c r="AB787" i="4"/>
  <c r="AB788" i="4"/>
  <c r="AB789" i="4"/>
  <c r="AB790" i="4"/>
  <c r="AB791" i="4"/>
  <c r="AB792" i="4"/>
  <c r="AB793" i="4"/>
  <c r="AB794" i="4"/>
  <c r="AB795" i="4"/>
  <c r="AB796" i="4"/>
  <c r="AB797" i="4"/>
  <c r="AB798" i="4"/>
  <c r="AB799" i="4"/>
  <c r="AB800" i="4"/>
  <c r="AB801" i="4"/>
  <c r="AB802" i="4"/>
  <c r="AB803" i="4"/>
  <c r="AB804" i="4"/>
  <c r="AB805" i="4"/>
  <c r="AB806" i="4"/>
  <c r="AB807" i="4"/>
  <c r="AB808" i="4"/>
  <c r="AB809" i="4"/>
  <c r="AB810" i="4"/>
  <c r="AB811" i="4"/>
  <c r="AB812" i="4"/>
  <c r="AB813" i="4"/>
  <c r="AB814" i="4"/>
  <c r="AB815" i="4"/>
  <c r="AB816" i="4"/>
  <c r="AB817" i="4"/>
  <c r="AB818" i="4"/>
  <c r="AB819" i="4"/>
  <c r="AB820" i="4"/>
  <c r="AB821" i="4"/>
  <c r="AB822" i="4"/>
  <c r="AB823" i="4"/>
  <c r="AB824" i="4"/>
  <c r="AB825" i="4"/>
  <c r="AB826" i="4"/>
  <c r="AB827" i="4"/>
  <c r="AB828" i="4"/>
  <c r="AB829" i="4"/>
  <c r="AB830" i="4"/>
  <c r="AB831" i="4"/>
  <c r="AB832" i="4"/>
  <c r="AB833" i="4"/>
  <c r="AB834" i="4"/>
  <c r="AB835" i="4"/>
  <c r="AB836" i="4"/>
  <c r="AB837" i="4"/>
  <c r="AB838" i="4"/>
  <c r="AB839" i="4"/>
  <c r="AB840" i="4"/>
  <c r="AB841" i="4"/>
  <c r="AB842" i="4"/>
  <c r="AB843" i="4"/>
  <c r="AB844" i="4"/>
  <c r="AB845" i="4"/>
  <c r="AB846" i="4"/>
  <c r="AB847" i="4"/>
  <c r="AB848" i="4"/>
  <c r="AB849" i="4"/>
  <c r="AB850" i="4"/>
  <c r="AB851" i="4"/>
  <c r="AB852" i="4"/>
  <c r="AB853" i="4"/>
  <c r="AB854" i="4"/>
  <c r="AB855" i="4"/>
  <c r="AB856" i="4"/>
  <c r="AB857" i="4"/>
  <c r="AB858" i="4"/>
  <c r="AB859" i="4"/>
  <c r="AB860" i="4"/>
  <c r="AB861" i="4"/>
  <c r="AB862" i="4"/>
  <c r="AB863" i="4"/>
  <c r="AB864" i="4"/>
  <c r="AB865" i="4"/>
  <c r="AB866" i="4"/>
  <c r="AB867" i="4"/>
  <c r="AB868" i="4"/>
  <c r="AB869" i="4"/>
  <c r="AB870" i="4"/>
  <c r="AB871" i="4"/>
  <c r="AB872" i="4"/>
  <c r="AB873" i="4"/>
  <c r="AB874" i="4"/>
  <c r="AB875" i="4"/>
  <c r="AB876" i="4"/>
  <c r="AB877" i="4"/>
  <c r="AB878" i="4"/>
  <c r="AB879" i="4"/>
  <c r="AB880" i="4"/>
  <c r="AB881" i="4"/>
  <c r="AB882" i="4"/>
  <c r="AB883" i="4"/>
  <c r="AB884" i="4"/>
  <c r="AB885" i="4"/>
  <c r="AB886" i="4"/>
  <c r="AB887" i="4"/>
  <c r="AB888" i="4"/>
  <c r="AB889" i="4"/>
  <c r="AB890" i="4"/>
  <c r="AB891" i="4"/>
  <c r="AB892" i="4"/>
  <c r="AB893" i="4"/>
  <c r="AB894" i="4"/>
  <c r="AB895" i="4"/>
  <c r="AB896" i="4"/>
  <c r="AB897" i="4"/>
  <c r="AB898" i="4"/>
  <c r="AB899" i="4"/>
  <c r="AB900" i="4"/>
  <c r="AB901" i="4"/>
  <c r="AB902" i="4"/>
  <c r="AB903" i="4"/>
  <c r="AB904" i="4"/>
  <c r="AB905" i="4"/>
  <c r="AB906" i="4"/>
  <c r="AB907" i="4"/>
  <c r="AB908" i="4"/>
  <c r="AB909" i="4"/>
  <c r="AB910" i="4"/>
  <c r="AB911" i="4"/>
  <c r="AB912" i="4"/>
  <c r="AB913" i="4"/>
  <c r="AB914" i="4"/>
  <c r="AB915" i="4"/>
  <c r="AB916" i="4"/>
  <c r="AB917" i="4"/>
  <c r="AB918" i="4"/>
  <c r="AB919" i="4"/>
  <c r="AB920" i="4"/>
  <c r="AB921" i="4"/>
  <c r="AB922" i="4"/>
  <c r="AB923" i="4"/>
  <c r="AB924" i="4"/>
  <c r="AB925" i="4"/>
  <c r="AB926" i="4"/>
  <c r="AB927" i="4"/>
  <c r="AB928" i="4"/>
  <c r="AB929" i="4"/>
  <c r="AB930" i="4"/>
  <c r="AB931" i="4"/>
  <c r="AB932" i="4"/>
  <c r="AB933" i="4"/>
  <c r="AB934" i="4"/>
  <c r="AB935" i="4"/>
  <c r="AB936" i="4"/>
  <c r="AB937" i="4"/>
  <c r="AB938" i="4"/>
  <c r="AB939" i="4"/>
  <c r="AB940" i="4"/>
  <c r="AB941" i="4"/>
  <c r="AB942" i="4"/>
  <c r="AB943" i="4"/>
  <c r="AB944" i="4"/>
  <c r="AB945" i="4"/>
  <c r="AB946" i="4"/>
  <c r="AB947" i="4"/>
  <c r="AB948" i="4"/>
  <c r="AB949" i="4"/>
  <c r="AB950" i="4"/>
  <c r="AB951" i="4"/>
  <c r="AB952" i="4"/>
  <c r="AB953" i="4"/>
  <c r="AB954" i="4"/>
  <c r="AB955" i="4"/>
  <c r="AB956" i="4"/>
  <c r="AB957" i="4"/>
  <c r="AB958" i="4"/>
  <c r="AB959" i="4"/>
  <c r="AB960" i="4"/>
  <c r="AB961" i="4"/>
  <c r="AB962" i="4"/>
  <c r="AB963" i="4"/>
  <c r="AB964" i="4"/>
  <c r="AB965" i="4"/>
  <c r="AB966" i="4"/>
  <c r="AB967" i="4"/>
  <c r="AB968" i="4"/>
  <c r="AB969" i="4"/>
  <c r="AB970" i="4"/>
  <c r="AB971" i="4"/>
  <c r="AB972" i="4"/>
  <c r="AB973" i="4"/>
  <c r="AB974" i="4"/>
  <c r="AB975" i="4"/>
  <c r="AB976" i="4"/>
  <c r="AB977" i="4"/>
  <c r="AB978" i="4"/>
  <c r="AB979" i="4"/>
  <c r="AB980" i="4"/>
  <c r="AB981" i="4"/>
  <c r="AB982" i="4"/>
  <c r="AB983" i="4"/>
  <c r="AB984" i="4"/>
  <c r="AB985" i="4"/>
  <c r="AB986" i="4"/>
  <c r="AB987" i="4"/>
  <c r="AB988" i="4"/>
  <c r="AB989" i="4"/>
  <c r="AB990" i="4"/>
  <c r="AB991" i="4"/>
  <c r="AB992" i="4"/>
  <c r="AB993" i="4"/>
  <c r="AB994" i="4"/>
  <c r="AB995" i="4"/>
  <c r="AB996" i="4"/>
  <c r="AB997" i="4"/>
  <c r="AB998" i="4"/>
  <c r="AB999" i="4"/>
  <c r="AB1000" i="4"/>
  <c r="AB1001" i="4"/>
  <c r="AB1002" i="4"/>
  <c r="AB1003" i="4"/>
  <c r="AB1004" i="4"/>
  <c r="AB1005" i="4"/>
  <c r="AB1006" i="4"/>
  <c r="AB1007" i="4"/>
  <c r="AB1008" i="4"/>
  <c r="AB1009" i="4"/>
  <c r="AB1010" i="4"/>
  <c r="AB1011" i="4"/>
  <c r="AB1012" i="4"/>
  <c r="AB1013" i="4"/>
  <c r="AB1014" i="4"/>
  <c r="AB1015" i="4"/>
  <c r="AB1016" i="4"/>
  <c r="AB1017" i="4"/>
  <c r="AB1018" i="4"/>
  <c r="AB1019" i="4"/>
  <c r="AB1020" i="4"/>
  <c r="AB1021" i="4"/>
  <c r="AB1022" i="4"/>
  <c r="AB1023" i="4"/>
  <c r="AB1024" i="4"/>
  <c r="AB1025" i="4"/>
  <c r="AB1026" i="4"/>
  <c r="AB1027" i="4"/>
  <c r="AB1028" i="4"/>
  <c r="AB1029" i="4"/>
  <c r="AB1030" i="4"/>
  <c r="AB1031" i="4"/>
  <c r="AB1032" i="4"/>
  <c r="AB1033" i="4"/>
  <c r="AB1034" i="4"/>
  <c r="AB1035" i="4"/>
  <c r="AB1036" i="4"/>
  <c r="AB1037" i="4"/>
  <c r="AB1038" i="4"/>
  <c r="AB1039" i="4"/>
  <c r="AB1040" i="4"/>
  <c r="AB1041" i="4"/>
  <c r="AB1042" i="4"/>
  <c r="AB1043" i="4"/>
  <c r="AB1044" i="4"/>
  <c r="AB1045" i="4"/>
  <c r="AB1046" i="4"/>
  <c r="AB1047" i="4"/>
  <c r="AB1048" i="4"/>
  <c r="AB1049" i="4"/>
  <c r="AB1050" i="4"/>
  <c r="AB1051" i="4"/>
  <c r="AB1052" i="4"/>
  <c r="AB1053" i="4"/>
  <c r="AB1054" i="4"/>
  <c r="AB1055" i="4"/>
  <c r="AB1056" i="4"/>
  <c r="AB1057" i="4"/>
  <c r="AB1058" i="4"/>
  <c r="AB1059" i="4"/>
  <c r="AB1060" i="4"/>
  <c r="AB1061" i="4"/>
  <c r="AB1062" i="4"/>
  <c r="AB1063" i="4"/>
  <c r="AB1064" i="4"/>
  <c r="AB1065" i="4"/>
  <c r="AB1066" i="4"/>
  <c r="AB1067" i="4"/>
  <c r="AB1068" i="4"/>
  <c r="AB1069" i="4"/>
  <c r="AB1070" i="4"/>
  <c r="AB1071" i="4"/>
  <c r="AB1072" i="4"/>
  <c r="AB1073" i="4"/>
  <c r="AB1074" i="4"/>
  <c r="AB1075" i="4"/>
  <c r="AB1076" i="4"/>
  <c r="AB1077" i="4"/>
  <c r="AB1078" i="4"/>
  <c r="AB1079" i="4"/>
  <c r="AB1080" i="4"/>
  <c r="AB1081" i="4"/>
  <c r="AB1082" i="4"/>
  <c r="AB1083" i="4"/>
  <c r="AB1084" i="4"/>
  <c r="AB1085" i="4"/>
  <c r="AB1086" i="4"/>
  <c r="AB1087" i="4"/>
  <c r="AB1088" i="4"/>
  <c r="AB1089" i="4"/>
  <c r="AB1090" i="4"/>
  <c r="AB1091" i="4"/>
  <c r="AB1092" i="4"/>
  <c r="AB1093" i="4"/>
  <c r="AB1094" i="4"/>
  <c r="AB1095" i="4"/>
  <c r="AB1096" i="4"/>
  <c r="AB1097" i="4"/>
  <c r="AB1098" i="4"/>
  <c r="AB1099" i="4"/>
  <c r="AB1100" i="4"/>
  <c r="AB1101" i="4"/>
  <c r="AB1102" i="4"/>
  <c r="AB1103" i="4"/>
  <c r="AB1104" i="4"/>
  <c r="AB1105" i="4"/>
  <c r="AB1106" i="4"/>
  <c r="AB1107" i="4"/>
  <c r="AB1108" i="4"/>
  <c r="AB1109" i="4"/>
  <c r="AB1110" i="4"/>
  <c r="AB1111" i="4"/>
  <c r="AB1112" i="4"/>
  <c r="AB1113" i="4"/>
  <c r="AB1114" i="4"/>
  <c r="AB1115" i="4"/>
  <c r="AB1116" i="4"/>
  <c r="AB1117" i="4"/>
  <c r="AB1118" i="4"/>
  <c r="AB1119" i="4"/>
  <c r="AB1120" i="4"/>
  <c r="AB1121" i="4"/>
  <c r="AB1122" i="4"/>
  <c r="AB1123" i="4"/>
  <c r="AB1124" i="4"/>
  <c r="AB1125" i="4"/>
  <c r="AB1126" i="4"/>
  <c r="AB1127" i="4"/>
  <c r="AB1128" i="4"/>
  <c r="AB1129" i="4"/>
  <c r="AB1130" i="4"/>
  <c r="AB1131" i="4"/>
  <c r="AB1132" i="4"/>
  <c r="AB1133" i="4"/>
  <c r="AB1134" i="4"/>
  <c r="AB1135" i="4"/>
  <c r="AB1136" i="4"/>
  <c r="AB1137" i="4"/>
  <c r="AB1138" i="4"/>
  <c r="AB1139" i="4"/>
  <c r="AB1140" i="4"/>
  <c r="AB1141" i="4"/>
  <c r="AB1142" i="4"/>
  <c r="AB1143" i="4"/>
  <c r="AB1144" i="4"/>
  <c r="AB1145" i="4"/>
  <c r="AB1146" i="4"/>
  <c r="AB1147" i="4"/>
  <c r="AB1148" i="4"/>
  <c r="AB1149" i="4"/>
  <c r="AB1150" i="4"/>
  <c r="AB1151" i="4"/>
  <c r="AB1152" i="4"/>
  <c r="AB1153" i="4"/>
  <c r="AB1154" i="4"/>
  <c r="AB1155" i="4"/>
  <c r="AB1156" i="4"/>
  <c r="AB1157" i="4"/>
  <c r="AB1158" i="4"/>
  <c r="AB1159" i="4"/>
  <c r="AB1160" i="4"/>
  <c r="AB1161" i="4"/>
  <c r="AB1162" i="4"/>
  <c r="AB1163" i="4"/>
  <c r="AB1164" i="4"/>
  <c r="AB1165" i="4"/>
  <c r="AB1166" i="4"/>
  <c r="AB1167" i="4"/>
  <c r="AB1168" i="4"/>
  <c r="AB1169" i="4"/>
  <c r="AB1170" i="4"/>
  <c r="AB1171" i="4"/>
  <c r="AB1172" i="4"/>
  <c r="AB1173" i="4"/>
  <c r="AB1174" i="4"/>
  <c r="AB1175" i="4"/>
  <c r="AB1176" i="4"/>
  <c r="AB1177" i="4"/>
  <c r="AB1178" i="4"/>
  <c r="AB1179" i="4"/>
  <c r="AB1180" i="4"/>
  <c r="AB1181" i="4"/>
  <c r="AB1182" i="4"/>
  <c r="AB1183" i="4"/>
  <c r="AB1184" i="4"/>
  <c r="AB1185" i="4"/>
  <c r="AB1186" i="4"/>
  <c r="AB1187" i="4"/>
  <c r="AB1188" i="4"/>
  <c r="AB1189" i="4"/>
  <c r="AB1190" i="4"/>
  <c r="AB1191" i="4"/>
  <c r="AB1192" i="4"/>
  <c r="AB1193" i="4"/>
  <c r="AB1194" i="4"/>
  <c r="AB1195" i="4"/>
  <c r="AB1196" i="4"/>
  <c r="AB1197" i="4"/>
  <c r="AB1198" i="4"/>
  <c r="AB1199" i="4"/>
  <c r="AB1200" i="4"/>
  <c r="AB1201" i="4"/>
  <c r="AB1202" i="4"/>
  <c r="AB1203" i="4"/>
  <c r="AB1204" i="4"/>
  <c r="AB1205" i="4"/>
  <c r="AB1206" i="4"/>
  <c r="AB1207" i="4"/>
  <c r="AB1208" i="4"/>
  <c r="AB1209" i="4"/>
  <c r="AB1210" i="4"/>
  <c r="AB1211" i="4"/>
  <c r="AB1212" i="4"/>
  <c r="AB1213" i="4"/>
  <c r="AB1214" i="4"/>
  <c r="AB1215" i="4"/>
  <c r="AB1216" i="4"/>
  <c r="AB1217" i="4"/>
  <c r="AB1218" i="4"/>
  <c r="AB1219" i="4"/>
  <c r="AB1220" i="4"/>
  <c r="AB1221" i="4"/>
  <c r="AB1222" i="4"/>
  <c r="AB1223" i="4"/>
  <c r="AB1224" i="4"/>
  <c r="AB1225" i="4"/>
  <c r="AB1226" i="4"/>
  <c r="AB1227" i="4"/>
  <c r="AB1228" i="4"/>
  <c r="AB1229" i="4"/>
  <c r="AB1230" i="4"/>
  <c r="AB1231" i="4"/>
  <c r="AB1232" i="4"/>
  <c r="AB1233" i="4"/>
  <c r="AB1234" i="4"/>
  <c r="AB1235" i="4"/>
  <c r="AB1236" i="4"/>
  <c r="AB1237" i="4"/>
  <c r="AB1238" i="4"/>
  <c r="AB1239" i="4"/>
  <c r="AB1240" i="4"/>
  <c r="AB1241" i="4"/>
  <c r="AB1242" i="4"/>
  <c r="AB1243" i="4"/>
  <c r="AB1244" i="4"/>
  <c r="AB1245" i="4"/>
  <c r="AB1246" i="4"/>
  <c r="AB1247" i="4"/>
  <c r="AB1248" i="4"/>
  <c r="AB1249" i="4"/>
  <c r="AB1250" i="4"/>
  <c r="AB1251" i="4"/>
  <c r="AB1252" i="4"/>
  <c r="AB1253" i="4"/>
  <c r="AB1254" i="4"/>
  <c r="AB1255" i="4"/>
  <c r="AB1256" i="4"/>
  <c r="AB1257" i="4"/>
  <c r="AB1258" i="4"/>
  <c r="AB1259" i="4"/>
  <c r="AB1260" i="4"/>
  <c r="AB1261" i="4"/>
  <c r="AB1262" i="4"/>
  <c r="AB1263" i="4"/>
  <c r="AB1264" i="4"/>
  <c r="AB1265" i="4"/>
  <c r="AB1266" i="4"/>
  <c r="AB1267" i="4"/>
  <c r="AB1268" i="4"/>
  <c r="AB1269" i="4"/>
  <c r="AB1270" i="4"/>
  <c r="AB1271" i="4"/>
  <c r="AB1272" i="4"/>
  <c r="AB1273" i="4"/>
  <c r="AB1274" i="4"/>
  <c r="AB1275" i="4"/>
  <c r="AB1276" i="4"/>
  <c r="AB1277" i="4"/>
  <c r="AB1278" i="4"/>
  <c r="AB1279" i="4"/>
  <c r="AB1280" i="4"/>
  <c r="AB1281" i="4"/>
  <c r="AB1282" i="4"/>
  <c r="AB1283" i="4"/>
  <c r="AB1284" i="4"/>
  <c r="AB1285" i="4"/>
  <c r="AB1286" i="4"/>
  <c r="AB1287" i="4"/>
  <c r="AB1288" i="4"/>
  <c r="AB1289" i="4"/>
  <c r="AB1290" i="4"/>
  <c r="AB1291" i="4"/>
  <c r="AB1292" i="4"/>
  <c r="AB1293" i="4"/>
  <c r="AB1294" i="4"/>
  <c r="AB1295" i="4"/>
  <c r="AB1296" i="4"/>
  <c r="AB1297" i="4"/>
  <c r="AB1298" i="4"/>
  <c r="AB1299" i="4"/>
  <c r="AB1300" i="4"/>
  <c r="AB1301" i="4"/>
  <c r="AB1302" i="4"/>
  <c r="AB1303" i="4"/>
  <c r="AB1304" i="4"/>
  <c r="AB1305" i="4"/>
  <c r="AB1306" i="4"/>
  <c r="AB1307" i="4"/>
  <c r="AB1308" i="4"/>
  <c r="AB1309" i="4"/>
  <c r="AB1310" i="4"/>
  <c r="AB1311" i="4"/>
  <c r="AB1312" i="4"/>
  <c r="AB1313" i="4"/>
  <c r="AB1314" i="4"/>
  <c r="AB1315" i="4"/>
  <c r="AB1316" i="4"/>
  <c r="AB1317" i="4"/>
  <c r="AB1318" i="4"/>
  <c r="AB1319" i="4"/>
  <c r="AB1320" i="4"/>
  <c r="AB1321" i="4"/>
  <c r="AB1322" i="4"/>
  <c r="AB1323" i="4"/>
  <c r="AB1324" i="4"/>
  <c r="AB1325" i="4"/>
  <c r="AB1326" i="4"/>
  <c r="AB1327" i="4"/>
  <c r="AB1328" i="4"/>
  <c r="AB1329" i="4"/>
  <c r="AB1330" i="4"/>
  <c r="AB1331" i="4"/>
  <c r="AB1332" i="4"/>
  <c r="AB1333" i="4"/>
  <c r="AB1334" i="4"/>
  <c r="AB1335" i="4"/>
  <c r="AB1336" i="4"/>
  <c r="AB1337" i="4"/>
  <c r="AB1338" i="4"/>
  <c r="AB1339" i="4"/>
  <c r="AB1340" i="4"/>
  <c r="AB1341" i="4"/>
  <c r="AB1342" i="4"/>
  <c r="AB1343" i="4"/>
  <c r="AB1344" i="4"/>
  <c r="AB1345" i="4"/>
  <c r="AB1346" i="4"/>
  <c r="AB1347" i="4"/>
  <c r="AB1348" i="4"/>
  <c r="AB1349" i="4"/>
  <c r="AB1350" i="4"/>
  <c r="AB1351" i="4"/>
  <c r="AB1352" i="4"/>
  <c r="AB1353" i="4"/>
  <c r="AB1354" i="4"/>
  <c r="AB1355" i="4"/>
  <c r="AB1356" i="4"/>
  <c r="AB1357" i="4"/>
  <c r="AB1358" i="4"/>
  <c r="AB1359" i="4"/>
  <c r="AB1360" i="4"/>
  <c r="AB1361" i="4"/>
  <c r="AB1362" i="4"/>
  <c r="AB1363" i="4"/>
  <c r="AB1364" i="4"/>
  <c r="AB1365" i="4"/>
  <c r="AB1366" i="4"/>
  <c r="AB1367" i="4"/>
  <c r="AB1368" i="4"/>
  <c r="AB1369" i="4"/>
  <c r="AB1370" i="4"/>
  <c r="AB1371" i="4"/>
  <c r="AB1372" i="4"/>
  <c r="AB1373" i="4"/>
  <c r="AB1374" i="4"/>
  <c r="AB1375" i="4"/>
  <c r="AB1376" i="4"/>
  <c r="AB1377" i="4"/>
  <c r="AB1378" i="4"/>
  <c r="AB1379" i="4"/>
  <c r="AB1380" i="4"/>
  <c r="AB1381" i="4"/>
  <c r="AB1382" i="4"/>
  <c r="AB1383" i="4"/>
  <c r="AB1384" i="4"/>
  <c r="AB1385" i="4"/>
  <c r="AB1386" i="4"/>
  <c r="AB1387" i="4"/>
  <c r="AB1388" i="4"/>
  <c r="AB1389" i="4"/>
  <c r="AB1390" i="4"/>
  <c r="AB1391" i="4"/>
  <c r="AB1392" i="4"/>
  <c r="AB1393" i="4"/>
  <c r="AB1394" i="4"/>
  <c r="AB1395" i="4"/>
  <c r="AB1396" i="4"/>
  <c r="AB1397" i="4"/>
  <c r="AB1398" i="4"/>
  <c r="AB1399" i="4"/>
  <c r="AB1400" i="4"/>
  <c r="AB1401" i="4"/>
  <c r="AB1402" i="4"/>
  <c r="AB1403" i="4"/>
  <c r="AB1404" i="4"/>
  <c r="AB1405" i="4"/>
  <c r="AB1406" i="4"/>
  <c r="AB1407" i="4"/>
  <c r="AB1408" i="4"/>
  <c r="AB1409" i="4"/>
  <c r="AB1410" i="4"/>
  <c r="AB1411" i="4"/>
  <c r="AB1412" i="4"/>
  <c r="AB1413" i="4"/>
  <c r="AB1414" i="4"/>
  <c r="AB1415" i="4"/>
  <c r="AB1416" i="4"/>
  <c r="AB1417" i="4"/>
  <c r="AB1418" i="4"/>
  <c r="AB1419" i="4"/>
  <c r="AB1420" i="4"/>
  <c r="AB1421" i="4"/>
  <c r="AB1422" i="4"/>
  <c r="AB1423" i="4"/>
  <c r="AB1424" i="4"/>
  <c r="AB1425" i="4"/>
  <c r="AB1426" i="4"/>
  <c r="AB1427" i="4"/>
  <c r="AB1428" i="4"/>
  <c r="AB1429" i="4"/>
  <c r="AB1430" i="4"/>
  <c r="AB1431" i="4"/>
  <c r="AB1432" i="4"/>
  <c r="AB1433" i="4"/>
  <c r="AB1434" i="4"/>
  <c r="AB1435" i="4"/>
  <c r="AB1436" i="4"/>
  <c r="AB1437" i="4"/>
  <c r="AB1438" i="4"/>
  <c r="AB1439" i="4"/>
  <c r="AB1440" i="4"/>
  <c r="AB1441" i="4"/>
  <c r="AB1442" i="4"/>
  <c r="AB1443" i="4"/>
  <c r="AB1444" i="4"/>
  <c r="AB1445" i="4"/>
  <c r="AB1446" i="4"/>
  <c r="AB1447" i="4"/>
  <c r="AB1448" i="4"/>
  <c r="AB1449" i="4"/>
  <c r="AB1450" i="4"/>
  <c r="AB1451" i="4"/>
  <c r="AB1452" i="4"/>
  <c r="AB1453" i="4"/>
  <c r="AB1454" i="4"/>
  <c r="AB1455" i="4"/>
  <c r="AB1456" i="4"/>
  <c r="AB1457" i="4"/>
  <c r="AB1458" i="4"/>
  <c r="AB1459" i="4"/>
  <c r="AB1460" i="4"/>
  <c r="AB1461" i="4"/>
  <c r="AB1462" i="4"/>
  <c r="AB1463" i="4"/>
  <c r="AB1464" i="4"/>
  <c r="AB1465" i="4"/>
  <c r="AB1466" i="4"/>
  <c r="AB1467" i="4"/>
  <c r="AB1468" i="4"/>
  <c r="AB1469" i="4"/>
  <c r="AB1470" i="4"/>
  <c r="AB1471" i="4"/>
  <c r="AB1472" i="4"/>
  <c r="AB1473" i="4"/>
  <c r="AB1474" i="4"/>
  <c r="AB1475" i="4"/>
  <c r="AB1476" i="4"/>
  <c r="AB1477" i="4"/>
  <c r="AB1478" i="4"/>
  <c r="AB1479" i="4"/>
  <c r="AB1480" i="4"/>
  <c r="AB1481" i="4"/>
  <c r="AB1482" i="4"/>
  <c r="AB1483" i="4"/>
  <c r="AB1484" i="4"/>
  <c r="AB1485" i="4"/>
  <c r="AB1486" i="4"/>
  <c r="AB1487" i="4"/>
  <c r="AB1488" i="4"/>
  <c r="AB1489" i="4"/>
  <c r="AB1490" i="4"/>
  <c r="AB1491" i="4"/>
  <c r="AB1492" i="4"/>
  <c r="AB1493" i="4"/>
  <c r="AB1494" i="4"/>
  <c r="AB1495" i="4"/>
  <c r="AB1496" i="4"/>
  <c r="AB1497" i="4"/>
  <c r="AB1498" i="4"/>
  <c r="AB1499" i="4"/>
  <c r="AB1500" i="4"/>
  <c r="AB1501" i="4"/>
  <c r="AB1502" i="4"/>
  <c r="AB1503" i="4"/>
  <c r="AB1504" i="4"/>
  <c r="AB1505" i="4"/>
  <c r="AB1506" i="4"/>
  <c r="AB1507" i="4"/>
  <c r="AB1508" i="4"/>
  <c r="AB1509" i="4"/>
  <c r="AB1510" i="4"/>
  <c r="AB1511" i="4"/>
  <c r="AB1512" i="4"/>
  <c r="AB1513" i="4"/>
  <c r="AB1514" i="4"/>
  <c r="AB1515" i="4"/>
  <c r="AB1516" i="4"/>
  <c r="AB1517" i="4"/>
  <c r="AB1518" i="4"/>
  <c r="AB1519" i="4"/>
  <c r="AB1520" i="4"/>
  <c r="AB1521" i="4"/>
  <c r="AB1522" i="4"/>
  <c r="AB1523" i="4"/>
  <c r="AB1524" i="4"/>
  <c r="AB1525" i="4"/>
  <c r="AB1526" i="4"/>
  <c r="AB1527" i="4"/>
  <c r="AB1528" i="4"/>
  <c r="AB1529" i="4"/>
  <c r="AB1530" i="4"/>
  <c r="AB1531" i="4"/>
  <c r="AB1532" i="4"/>
  <c r="AB1533" i="4"/>
  <c r="AB1534" i="4"/>
  <c r="AB1535" i="4"/>
  <c r="AB1536" i="4"/>
  <c r="AB1537" i="4"/>
  <c r="AB1538" i="4"/>
  <c r="AB1539" i="4"/>
  <c r="AB1540" i="4"/>
  <c r="AB1541" i="4"/>
  <c r="AB1542" i="4"/>
  <c r="AB1543" i="4"/>
  <c r="AB1544" i="4"/>
  <c r="AB1545" i="4"/>
  <c r="AB1546" i="4"/>
  <c r="AB1547" i="4"/>
  <c r="AB1548" i="4"/>
  <c r="AB1549" i="4"/>
  <c r="AB1550" i="4"/>
  <c r="AB1551" i="4"/>
  <c r="AB1552" i="4"/>
  <c r="AB1553" i="4"/>
  <c r="AB1554" i="4"/>
  <c r="AB1555" i="4"/>
  <c r="AB1556" i="4"/>
  <c r="AB1557" i="4"/>
  <c r="AB1558" i="4"/>
  <c r="AB1559" i="4"/>
  <c r="AB1560" i="4"/>
  <c r="AB1561" i="4"/>
  <c r="AB1562" i="4"/>
  <c r="AB1563" i="4"/>
  <c r="AB1564" i="4"/>
  <c r="AB1565" i="4"/>
  <c r="AB1566" i="4"/>
  <c r="AB1567" i="4"/>
  <c r="AB1568" i="4"/>
  <c r="AB1569" i="4"/>
  <c r="AB1570" i="4"/>
  <c r="AB1571" i="4"/>
  <c r="AB1572" i="4"/>
  <c r="AB1573" i="4"/>
  <c r="AB1574" i="4"/>
  <c r="AB1575" i="4"/>
  <c r="AB1576" i="4"/>
  <c r="AB1577" i="4"/>
  <c r="AB1578" i="4"/>
  <c r="AB1579" i="4"/>
  <c r="AB1580" i="4"/>
  <c r="AB1581" i="4"/>
  <c r="AB1582" i="4"/>
  <c r="AB1583" i="4"/>
  <c r="AB1584" i="4"/>
  <c r="AB1585" i="4"/>
  <c r="AB1586" i="4"/>
  <c r="AB1587" i="4"/>
  <c r="AB1588" i="4"/>
  <c r="AB1589" i="4"/>
  <c r="AB1590" i="4"/>
  <c r="AB1591" i="4"/>
  <c r="AB1592" i="4"/>
  <c r="AB1593" i="4"/>
  <c r="AB1594" i="4"/>
  <c r="AB1595" i="4"/>
  <c r="AB1596" i="4"/>
  <c r="AB1597" i="4"/>
  <c r="AB1598" i="4"/>
  <c r="AB1599" i="4"/>
  <c r="AB1600" i="4"/>
  <c r="AB1601" i="4"/>
  <c r="AB1602" i="4"/>
  <c r="AB1603" i="4"/>
  <c r="AB1604" i="4"/>
  <c r="AB1605" i="4"/>
  <c r="AB1606" i="4"/>
  <c r="AB1607" i="4"/>
  <c r="AB1608" i="4"/>
  <c r="AB1609" i="4"/>
  <c r="AB1610" i="4"/>
  <c r="AB1611" i="4"/>
  <c r="AB1612" i="4"/>
  <c r="AB1613" i="4"/>
  <c r="AB1614" i="4"/>
  <c r="AB1615" i="4"/>
  <c r="AB1616" i="4"/>
  <c r="AB1617" i="4"/>
  <c r="AB1618" i="4"/>
  <c r="AB1619" i="4"/>
  <c r="AB1620" i="4"/>
  <c r="AB1621" i="4"/>
  <c r="AB1622" i="4"/>
  <c r="AB1623" i="4"/>
  <c r="AB1624" i="4"/>
  <c r="AB1625" i="4"/>
  <c r="AB1626" i="4"/>
  <c r="AB1627" i="4"/>
  <c r="AB1628" i="4"/>
  <c r="AB1629" i="4"/>
  <c r="AB1630" i="4"/>
  <c r="AB1631" i="4"/>
  <c r="AB1632" i="4"/>
  <c r="AB1633" i="4"/>
  <c r="AB1634" i="4"/>
  <c r="AB1635" i="4"/>
  <c r="AB1636" i="4"/>
  <c r="AB1637" i="4"/>
  <c r="AB1638" i="4"/>
  <c r="AB1639" i="4"/>
  <c r="AB1640" i="4"/>
  <c r="AB1641" i="4"/>
  <c r="AB1642" i="4"/>
  <c r="AB1643" i="4"/>
  <c r="AB1644" i="4"/>
  <c r="AB1645" i="4"/>
  <c r="AB1646" i="4"/>
  <c r="AB1647" i="4"/>
  <c r="AB1648" i="4"/>
  <c r="AB1649" i="4"/>
  <c r="AB1650" i="4"/>
  <c r="AB1651" i="4"/>
  <c r="AB1652" i="4"/>
  <c r="AB1653" i="4"/>
  <c r="AB1654" i="4"/>
  <c r="AB1655" i="4"/>
  <c r="AB1656" i="4"/>
  <c r="AB1657" i="4"/>
  <c r="AB1658" i="4"/>
  <c r="AB1659" i="4"/>
  <c r="AB1660" i="4"/>
  <c r="AB1661" i="4"/>
  <c r="AB1662" i="4"/>
  <c r="AB1663" i="4"/>
  <c r="AB1664" i="4"/>
  <c r="AB1665" i="4"/>
  <c r="AB1666" i="4"/>
  <c r="AB1667" i="4"/>
  <c r="AB1668" i="4"/>
  <c r="AB1669" i="4"/>
  <c r="AB1670" i="4"/>
  <c r="AB1671" i="4"/>
  <c r="AB1672" i="4"/>
  <c r="AB1673" i="4"/>
  <c r="AB1674" i="4"/>
  <c r="AB1675" i="4"/>
  <c r="AB1676" i="4"/>
  <c r="AB1677" i="4"/>
  <c r="AB1678" i="4"/>
  <c r="AB1679" i="4"/>
  <c r="AB1680" i="4"/>
  <c r="AB1681" i="4"/>
  <c r="AB1682" i="4"/>
  <c r="AB1683" i="4"/>
  <c r="AB1684" i="4"/>
  <c r="AB1685" i="4"/>
  <c r="AB1686" i="4"/>
  <c r="AB1687" i="4"/>
  <c r="AB1688" i="4"/>
  <c r="AB1689" i="4"/>
  <c r="AB1690" i="4"/>
  <c r="AB1691" i="4"/>
  <c r="AB1692" i="4"/>
  <c r="AB1693" i="4"/>
  <c r="AB1694" i="4"/>
  <c r="AB1695" i="4"/>
  <c r="AB1696" i="4"/>
  <c r="AB1697" i="4"/>
  <c r="AB1698" i="4"/>
  <c r="AB1699" i="4"/>
  <c r="AB1700" i="4"/>
  <c r="AB1701" i="4"/>
  <c r="AB1702" i="4"/>
  <c r="AB1703" i="4"/>
  <c r="AB1704" i="4"/>
  <c r="AB1705" i="4"/>
  <c r="AB1706" i="4"/>
  <c r="AB1707" i="4"/>
  <c r="AB1708" i="4"/>
  <c r="AB1709" i="4"/>
  <c r="AB1710" i="4"/>
  <c r="AB1711" i="4"/>
  <c r="AB1712" i="4"/>
  <c r="AB1713" i="4"/>
  <c r="AB1714" i="4"/>
  <c r="AB1715" i="4"/>
  <c r="AB1716" i="4"/>
  <c r="J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J1708" i="4"/>
  <c r="J1709" i="4"/>
  <c r="J1710" i="4"/>
  <c r="J1711" i="4"/>
  <c r="J1712" i="4"/>
  <c r="J1713" i="4"/>
  <c r="J1714" i="4"/>
  <c r="J1715" i="4"/>
  <c r="J1716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K1420" i="4"/>
  <c r="K1421" i="4"/>
  <c r="K1422" i="4"/>
  <c r="K1423" i="4"/>
  <c r="K1424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K1708" i="4"/>
  <c r="K1709" i="4"/>
  <c r="K1710" i="4"/>
  <c r="K1711" i="4"/>
  <c r="K1712" i="4"/>
  <c r="K1713" i="4"/>
  <c r="K1714" i="4"/>
  <c r="K1715" i="4"/>
  <c r="K1716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M1420" i="4"/>
  <c r="M1421" i="4"/>
  <c r="M1422" i="4"/>
  <c r="M1423" i="4"/>
  <c r="M1424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M1708" i="4"/>
  <c r="M1709" i="4"/>
  <c r="M1710" i="4"/>
  <c r="M1711" i="4"/>
  <c r="M1712" i="4"/>
  <c r="M1713" i="4"/>
  <c r="M1714" i="4"/>
  <c r="M1715" i="4"/>
  <c r="M1716" i="4"/>
  <c r="N2" i="4" a="1"/>
  <c r="N2" i="4" s="1"/>
  <c r="N3" i="4" a="1"/>
  <c r="N3" i="4" s="1"/>
  <c r="N4" i="4" a="1"/>
  <c r="N4" i="4" s="1"/>
  <c r="N5" i="4" a="1"/>
  <c r="N5" i="4" s="1"/>
  <c r="N6" i="4" a="1"/>
  <c r="N6" i="4"/>
  <c r="N7" i="4" a="1"/>
  <c r="N7" i="4" s="1"/>
  <c r="N8" i="4" a="1"/>
  <c r="N8" i="4" s="1"/>
  <c r="N9" i="4" a="1"/>
  <c r="N9" i="4" s="1"/>
  <c r="N10" i="4" a="1"/>
  <c r="N10" i="4" s="1"/>
  <c r="N11" i="4" a="1"/>
  <c r="N11" i="4" s="1"/>
  <c r="N12" i="4" a="1"/>
  <c r="N12" i="4" s="1"/>
  <c r="N13" i="4" a="1"/>
  <c r="N13" i="4" s="1"/>
  <c r="N14" i="4" a="1"/>
  <c r="N14" i="4"/>
  <c r="N15" i="4" a="1"/>
  <c r="N15" i="4" s="1"/>
  <c r="N16" i="4" a="1"/>
  <c r="N16" i="4" s="1"/>
  <c r="N17" i="4" a="1"/>
  <c r="N17" i="4" s="1"/>
  <c r="N18" i="4" a="1"/>
  <c r="N18" i="4" s="1"/>
  <c r="N19" i="4" a="1"/>
  <c r="N19" i="4" s="1"/>
  <c r="N20" i="4" a="1"/>
  <c r="N20" i="4"/>
  <c r="N21" i="4" a="1"/>
  <c r="N21" i="4" s="1"/>
  <c r="N22" i="4" a="1"/>
  <c r="N22" i="4" s="1"/>
  <c r="N23" i="4" a="1"/>
  <c r="N23" i="4" s="1"/>
  <c r="N24" i="4" a="1"/>
  <c r="N24" i="4"/>
  <c r="N25" i="4" a="1"/>
  <c r="N25" i="4"/>
  <c r="N26" i="4" a="1"/>
  <c r="N26" i="4" s="1"/>
  <c r="N27" i="4" a="1"/>
  <c r="N27" i="4" s="1"/>
  <c r="N28" i="4" a="1"/>
  <c r="N28" i="4" s="1"/>
  <c r="N29" i="4" a="1"/>
  <c r="N29" i="4"/>
  <c r="N30" i="4" a="1"/>
  <c r="N30" i="4" s="1"/>
  <c r="N31" i="4" a="1"/>
  <c r="N31" i="4" s="1"/>
  <c r="N32" i="4" a="1"/>
  <c r="N32" i="4" s="1"/>
  <c r="N33" i="4" a="1"/>
  <c r="N33" i="4" s="1"/>
  <c r="N34" i="4" a="1"/>
  <c r="N34" i="4" s="1"/>
  <c r="N35" i="4" a="1"/>
  <c r="N35" i="4" s="1"/>
  <c r="N36" i="4" a="1"/>
  <c r="N36" i="4" s="1"/>
  <c r="N37" i="4" a="1"/>
  <c r="N37" i="4" s="1"/>
  <c r="N38" i="4" a="1"/>
  <c r="N38" i="4"/>
  <c r="N39" i="4" a="1"/>
  <c r="N39" i="4" s="1"/>
  <c r="N40" i="4" a="1"/>
  <c r="N40" i="4" s="1"/>
  <c r="N41" i="4" a="1"/>
  <c r="N41" i="4" s="1"/>
  <c r="N42" i="4" a="1"/>
  <c r="N42" i="4" s="1"/>
  <c r="N43" i="4" a="1"/>
  <c r="N43" i="4" s="1"/>
  <c r="N44" i="4" a="1"/>
  <c r="N44" i="4" s="1"/>
  <c r="N45" i="4" a="1"/>
  <c r="N45" i="4" s="1"/>
  <c r="N46" i="4" a="1"/>
  <c r="N46" i="4"/>
  <c r="N47" i="4" a="1"/>
  <c r="N47" i="4" s="1"/>
  <c r="N48" i="4" a="1"/>
  <c r="N48" i="4" s="1"/>
  <c r="N49" i="4" a="1"/>
  <c r="N49" i="4" s="1"/>
  <c r="N50" i="4" a="1"/>
  <c r="N50" i="4" s="1"/>
  <c r="N51" i="4" a="1"/>
  <c r="N51" i="4" s="1"/>
  <c r="N52" i="4" a="1"/>
  <c r="N52" i="4" s="1"/>
  <c r="N53" i="4" a="1"/>
  <c r="N53" i="4" s="1"/>
  <c r="N54" i="4" a="1"/>
  <c r="N54" i="4" s="1"/>
  <c r="N55" i="4" a="1"/>
  <c r="N55" i="4" s="1"/>
  <c r="N56" i="4" a="1"/>
  <c r="N56" i="4" s="1"/>
  <c r="N57" i="4" a="1"/>
  <c r="N57" i="4" s="1"/>
  <c r="N58" i="4" a="1"/>
  <c r="N58" i="4" s="1"/>
  <c r="N59" i="4" a="1"/>
  <c r="N59" i="4" s="1"/>
  <c r="N60" i="4" a="1"/>
  <c r="N60" i="4" s="1"/>
  <c r="N61" i="4" a="1"/>
  <c r="N61" i="4" s="1"/>
  <c r="N62" i="4" a="1"/>
  <c r="N62" i="4" s="1"/>
  <c r="N63" i="4" a="1"/>
  <c r="N63" i="4"/>
  <c r="N64" i="4" a="1"/>
  <c r="N64" i="4" s="1"/>
  <c r="N65" i="4" a="1"/>
  <c r="N65" i="4" s="1"/>
  <c r="N66" i="4" a="1"/>
  <c r="N66" i="4" s="1"/>
  <c r="N67" i="4" a="1"/>
  <c r="N67" i="4"/>
  <c r="N68" i="4" a="1"/>
  <c r="N68" i="4" s="1"/>
  <c r="N69" i="4" a="1"/>
  <c r="N69" i="4" s="1"/>
  <c r="N70" i="4" a="1"/>
  <c r="N70" i="4" s="1"/>
  <c r="N71" i="4" a="1"/>
  <c r="N71" i="4" s="1"/>
  <c r="N72" i="4" a="1"/>
  <c r="N72" i="4" s="1"/>
  <c r="N73" i="4" a="1"/>
  <c r="N73" i="4" s="1"/>
  <c r="N74" i="4" a="1"/>
  <c r="N74" i="4" s="1"/>
  <c r="N75" i="4" a="1"/>
  <c r="N75" i="4" s="1"/>
  <c r="N76" i="4" a="1"/>
  <c r="N76" i="4" s="1"/>
  <c r="N77" i="4" a="1"/>
  <c r="N77" i="4" s="1"/>
  <c r="N78" i="4" a="1"/>
  <c r="N78" i="4"/>
  <c r="N79" i="4" a="1"/>
  <c r="N79" i="4" s="1"/>
  <c r="N80" i="4" a="1"/>
  <c r="N80" i="4" s="1"/>
  <c r="N81" i="4" a="1"/>
  <c r="N81" i="4" s="1"/>
  <c r="N82" i="4" a="1"/>
  <c r="N82" i="4" s="1"/>
  <c r="N83" i="4" a="1"/>
  <c r="N83" i="4" s="1"/>
  <c r="N84" i="4" a="1"/>
  <c r="N84" i="4"/>
  <c r="N85" i="4" a="1"/>
  <c r="N85" i="4" s="1"/>
  <c r="N86" i="4" a="1"/>
  <c r="N86" i="4"/>
  <c r="N87" i="4" a="1"/>
  <c r="N87" i="4" s="1"/>
  <c r="N88" i="4" a="1"/>
  <c r="N88" i="4" s="1"/>
  <c r="N89" i="4" a="1"/>
  <c r="N89" i="4" s="1"/>
  <c r="N90" i="4" a="1"/>
  <c r="N90" i="4" s="1"/>
  <c r="N91" i="4" a="1"/>
  <c r="N91" i="4" s="1"/>
  <c r="N92" i="4" a="1"/>
  <c r="N92" i="4" s="1"/>
  <c r="N93" i="4" a="1"/>
  <c r="N93" i="4"/>
  <c r="N94" i="4" a="1"/>
  <c r="N94" i="4" s="1"/>
  <c r="N95" i="4" a="1"/>
  <c r="N95" i="4" s="1"/>
  <c r="N96" i="4" a="1"/>
  <c r="N96" i="4" s="1"/>
  <c r="N97" i="4" a="1"/>
  <c r="N97" i="4" s="1"/>
  <c r="N98" i="4" a="1"/>
  <c r="N98" i="4" s="1"/>
  <c r="N99" i="4" a="1"/>
  <c r="N99" i="4" s="1"/>
  <c r="N100" i="4" a="1"/>
  <c r="N100" i="4" s="1"/>
  <c r="N101" i="4" a="1"/>
  <c r="N101" i="4" s="1"/>
  <c r="N102" i="4" a="1"/>
  <c r="N102" i="4" s="1"/>
  <c r="N103" i="4" a="1"/>
  <c r="N103" i="4" s="1"/>
  <c r="N104" i="4" a="1"/>
  <c r="N104" i="4" s="1"/>
  <c r="N105" i="4" a="1"/>
  <c r="N105" i="4" s="1"/>
  <c r="N106" i="4" a="1"/>
  <c r="N106" i="4" s="1"/>
  <c r="N107" i="4" a="1"/>
  <c r="N107" i="4" s="1"/>
  <c r="N108" i="4" a="1"/>
  <c r="N108" i="4" s="1"/>
  <c r="N109" i="4" a="1"/>
  <c r="N109" i="4" s="1"/>
  <c r="N110" i="4" a="1"/>
  <c r="N110" i="4" s="1"/>
  <c r="N111" i="4" a="1"/>
  <c r="N111" i="4" s="1"/>
  <c r="N112" i="4" a="1"/>
  <c r="N112" i="4"/>
  <c r="N113" i="4" a="1"/>
  <c r="N113" i="4"/>
  <c r="N114" i="4" a="1"/>
  <c r="N114" i="4" s="1"/>
  <c r="N115" i="4" a="1"/>
  <c r="N115" i="4" s="1"/>
  <c r="N116" i="4" a="1"/>
  <c r="N116" i="4"/>
  <c r="N117" i="4" a="1"/>
  <c r="N117" i="4" s="1"/>
  <c r="N118" i="4" a="1"/>
  <c r="N118" i="4" s="1"/>
  <c r="N119" i="4" a="1"/>
  <c r="N119" i="4" s="1"/>
  <c r="N120" i="4" a="1"/>
  <c r="N120" i="4" s="1"/>
  <c r="N121" i="4" a="1"/>
  <c r="N121" i="4" s="1"/>
  <c r="N122" i="4" a="1"/>
  <c r="N122" i="4" s="1"/>
  <c r="N123" i="4" a="1"/>
  <c r="N123" i="4" s="1"/>
  <c r="N124" i="4" a="1"/>
  <c r="N124" i="4" s="1"/>
  <c r="N125" i="4" a="1"/>
  <c r="N125" i="4" s="1"/>
  <c r="N126" i="4" a="1"/>
  <c r="N126" i="4"/>
  <c r="N127" i="4" a="1"/>
  <c r="N127" i="4" s="1"/>
  <c r="N128" i="4" a="1"/>
  <c r="N128" i="4" s="1"/>
  <c r="N129" i="4" a="1"/>
  <c r="N129" i="4" s="1"/>
  <c r="N130" i="4" a="1"/>
  <c r="N130" i="4"/>
  <c r="N131" i="4" a="1"/>
  <c r="N131" i="4" s="1"/>
  <c r="N132" i="4" a="1"/>
  <c r="N132" i="4" s="1"/>
  <c r="N133" i="4" a="1"/>
  <c r="N133" i="4" s="1"/>
  <c r="N134" i="4" a="1"/>
  <c r="N134" i="4" s="1"/>
  <c r="N135" i="4" a="1"/>
  <c r="N135" i="4"/>
  <c r="N136" i="4" a="1"/>
  <c r="N136" i="4" s="1"/>
  <c r="N137" i="4" a="1"/>
  <c r="N137" i="4" s="1"/>
  <c r="N138" i="4" a="1"/>
  <c r="N138" i="4" s="1"/>
  <c r="N139" i="4" a="1"/>
  <c r="N139" i="4" s="1"/>
  <c r="N140" i="4" a="1"/>
  <c r="N140" i="4" s="1"/>
  <c r="N141" i="4" a="1"/>
  <c r="N141" i="4" s="1"/>
  <c r="N142" i="4" a="1"/>
  <c r="N142" i="4" s="1"/>
  <c r="N143" i="4" a="1"/>
  <c r="N143" i="4" s="1"/>
  <c r="N144" i="4" a="1"/>
  <c r="N144" i="4"/>
  <c r="N145" i="4" a="1"/>
  <c r="N145" i="4" s="1"/>
  <c r="N146" i="4" a="1"/>
  <c r="N146" i="4"/>
  <c r="N147" i="4" a="1"/>
  <c r="N147" i="4" s="1"/>
  <c r="N148" i="4" a="1"/>
  <c r="N148" i="4" s="1"/>
  <c r="N149" i="4" a="1"/>
  <c r="N149" i="4" s="1"/>
  <c r="N150" i="4" a="1"/>
  <c r="N150" i="4"/>
  <c r="N151" i="4" a="1"/>
  <c r="N151" i="4"/>
  <c r="N152" i="4" a="1"/>
  <c r="N152" i="4"/>
  <c r="N153" i="4" a="1"/>
  <c r="N153" i="4" s="1"/>
  <c r="N154" i="4" a="1"/>
  <c r="N154" i="4" s="1"/>
  <c r="N155" i="4" a="1"/>
  <c r="N155" i="4" s="1"/>
  <c r="N156" i="4" a="1"/>
  <c r="N156" i="4" s="1"/>
  <c r="N157" i="4" a="1"/>
  <c r="N157" i="4" s="1"/>
  <c r="N158" i="4" a="1"/>
  <c r="N158" i="4" s="1"/>
  <c r="N159" i="4" a="1"/>
  <c r="N159" i="4"/>
  <c r="N160" i="4" a="1"/>
  <c r="N160" i="4" s="1"/>
  <c r="N161" i="4" a="1"/>
  <c r="N161" i="4" s="1"/>
  <c r="N162" i="4" a="1"/>
  <c r="N162" i="4" s="1"/>
  <c r="N163" i="4" a="1"/>
  <c r="N163" i="4" s="1"/>
  <c r="N164" i="4" a="1"/>
  <c r="N164" i="4" s="1"/>
  <c r="N165" i="4" a="1"/>
  <c r="N165" i="4" s="1"/>
  <c r="N166" i="4" a="1"/>
  <c r="N166" i="4" s="1"/>
  <c r="N167" i="4" a="1"/>
  <c r="N167" i="4"/>
  <c r="N168" i="4" a="1"/>
  <c r="N168" i="4" s="1"/>
  <c r="N169" i="4" a="1"/>
  <c r="N169" i="4" s="1"/>
  <c r="N170" i="4" a="1"/>
  <c r="N170" i="4" s="1"/>
  <c r="N171" i="4" a="1"/>
  <c r="N171" i="4" s="1"/>
  <c r="N172" i="4" a="1"/>
  <c r="N172" i="4" s="1"/>
  <c r="N173" i="4" a="1"/>
  <c r="N173" i="4"/>
  <c r="N174" i="4" a="1"/>
  <c r="N174" i="4" s="1"/>
  <c r="N175" i="4" a="1"/>
  <c r="N175" i="4" s="1"/>
  <c r="N176" i="4" a="1"/>
  <c r="N176" i="4" s="1"/>
  <c r="N177" i="4" a="1"/>
  <c r="N177" i="4"/>
  <c r="N178" i="4" a="1"/>
  <c r="N178" i="4" s="1"/>
  <c r="N179" i="4" a="1"/>
  <c r="N179" i="4" s="1"/>
  <c r="N180" i="4" a="1"/>
  <c r="N180" i="4" s="1"/>
  <c r="N181" i="4" a="1"/>
  <c r="N181" i="4" s="1"/>
  <c r="N182" i="4" a="1"/>
  <c r="N182" i="4" s="1"/>
  <c r="N183" i="4" a="1"/>
  <c r="N183" i="4" s="1"/>
  <c r="N184" i="4" a="1"/>
  <c r="N184" i="4"/>
  <c r="N185" i="4" a="1"/>
  <c r="N185" i="4" s="1"/>
  <c r="N186" i="4" a="1"/>
  <c r="N186" i="4" s="1"/>
  <c r="N187" i="4" a="1"/>
  <c r="N187" i="4" s="1"/>
  <c r="N188" i="4" a="1"/>
  <c r="N188" i="4" s="1"/>
  <c r="N189" i="4" a="1"/>
  <c r="N189" i="4" s="1"/>
  <c r="N190" i="4" a="1"/>
  <c r="N190" i="4" s="1"/>
  <c r="N191" i="4" a="1"/>
  <c r="N191" i="4" s="1"/>
  <c r="N192" i="4" a="1"/>
  <c r="N192" i="4" s="1"/>
  <c r="N193" i="4" a="1"/>
  <c r="N193" i="4" s="1"/>
  <c r="N194" i="4" a="1"/>
  <c r="N194" i="4" s="1"/>
  <c r="N195" i="4" a="1"/>
  <c r="N195" i="4" s="1"/>
  <c r="N196" i="4" a="1"/>
  <c r="N196" i="4" s="1"/>
  <c r="N197" i="4" a="1"/>
  <c r="N197" i="4" s="1"/>
  <c r="N198" i="4" a="1"/>
  <c r="N198" i="4" s="1"/>
  <c r="N199" i="4" a="1"/>
  <c r="N199" i="4" s="1"/>
  <c r="N200" i="4" a="1"/>
  <c r="N200" i="4" s="1"/>
  <c r="N201" i="4" a="1"/>
  <c r="N201" i="4"/>
  <c r="N202" i="4" a="1"/>
  <c r="N202" i="4" s="1"/>
  <c r="N203" i="4" a="1"/>
  <c r="N203" i="4" s="1"/>
  <c r="N204" i="4" a="1"/>
  <c r="N204" i="4" s="1"/>
  <c r="N205" i="4" a="1"/>
  <c r="N205" i="4" s="1"/>
  <c r="N206" i="4" a="1"/>
  <c r="N206" i="4" s="1"/>
  <c r="N207" i="4" a="1"/>
  <c r="N207" i="4"/>
  <c r="N208" i="4" a="1"/>
  <c r="N208" i="4" s="1"/>
  <c r="N209" i="4" a="1"/>
  <c r="N209" i="4" s="1"/>
  <c r="N210" i="4" a="1"/>
  <c r="N210" i="4"/>
  <c r="N211" i="4" a="1"/>
  <c r="N211" i="4" s="1"/>
  <c r="N212" i="4" a="1"/>
  <c r="N212" i="4" s="1"/>
  <c r="N213" i="4" a="1"/>
  <c r="N213" i="4" s="1"/>
  <c r="N214" i="4" a="1"/>
  <c r="N214" i="4"/>
  <c r="N215" i="4" a="1"/>
  <c r="N215" i="4" s="1"/>
  <c r="N216" i="4" a="1"/>
  <c r="N216" i="4" s="1"/>
  <c r="N217" i="4" a="1"/>
  <c r="N217" i="4" s="1"/>
  <c r="N218" i="4" a="1"/>
  <c r="N218" i="4" s="1"/>
  <c r="N219" i="4" a="1"/>
  <c r="N219" i="4" s="1"/>
  <c r="N220" i="4" a="1"/>
  <c r="N220" i="4" s="1"/>
  <c r="N221" i="4" a="1"/>
  <c r="N221" i="4" s="1"/>
  <c r="N222" i="4" a="1"/>
  <c r="N222" i="4" s="1"/>
  <c r="N223" i="4" a="1"/>
  <c r="N223" i="4" s="1"/>
  <c r="N224" i="4" a="1"/>
  <c r="N224" i="4" s="1"/>
  <c r="N225" i="4" a="1"/>
  <c r="N225" i="4" s="1"/>
  <c r="N226" i="4" a="1"/>
  <c r="N226" i="4" s="1"/>
  <c r="N227" i="4" a="1"/>
  <c r="N227" i="4" s="1"/>
  <c r="N228" i="4" a="1"/>
  <c r="N228" i="4" s="1"/>
  <c r="N229" i="4" a="1"/>
  <c r="N229" i="4" s="1"/>
  <c r="N230" i="4" a="1"/>
  <c r="N230" i="4" s="1"/>
  <c r="N231" i="4" a="1"/>
  <c r="N231" i="4" s="1"/>
  <c r="N232" i="4" a="1"/>
  <c r="N232" i="4" s="1"/>
  <c r="N233" i="4" a="1"/>
  <c r="N233" i="4"/>
  <c r="N234" i="4" a="1"/>
  <c r="N234" i="4" s="1"/>
  <c r="N235" i="4" a="1"/>
  <c r="N235" i="4" s="1"/>
  <c r="N236" i="4" a="1"/>
  <c r="N236" i="4" s="1"/>
  <c r="N237" i="4" a="1"/>
  <c r="N237" i="4"/>
  <c r="N238" i="4" a="1"/>
  <c r="N238" i="4" s="1"/>
  <c r="N239" i="4" a="1"/>
  <c r="N239" i="4"/>
  <c r="N240" i="4" a="1"/>
  <c r="N240" i="4" s="1"/>
  <c r="N241" i="4" a="1"/>
  <c r="N241" i="4" s="1"/>
  <c r="N242" i="4" a="1"/>
  <c r="N242" i="4" s="1"/>
  <c r="N243" i="4" a="1"/>
  <c r="N243" i="4" s="1"/>
  <c r="N244" i="4" a="1"/>
  <c r="N244" i="4" s="1"/>
  <c r="N245" i="4" a="1"/>
  <c r="N245" i="4" s="1"/>
  <c r="N246" i="4" a="1"/>
  <c r="N246" i="4" s="1"/>
  <c r="N247" i="4" a="1"/>
  <c r="N247" i="4" s="1"/>
  <c r="N248" i="4" a="1"/>
  <c r="N248" i="4"/>
  <c r="N249" i="4" a="1"/>
  <c r="N249" i="4" s="1"/>
  <c r="N250" i="4" a="1"/>
  <c r="N250" i="4" s="1"/>
  <c r="N251" i="4" a="1"/>
  <c r="N251" i="4" s="1"/>
  <c r="N252" i="4" a="1"/>
  <c r="N252" i="4" s="1"/>
  <c r="N253" i="4" a="1"/>
  <c r="N253" i="4" s="1"/>
  <c r="N254" i="4" a="1"/>
  <c r="N254" i="4" s="1"/>
  <c r="N255" i="4" a="1"/>
  <c r="N255" i="4" s="1"/>
  <c r="N256" i="4" a="1"/>
  <c r="N256" i="4"/>
  <c r="N257" i="4" a="1"/>
  <c r="N257" i="4" s="1"/>
  <c r="N258" i="4" a="1"/>
  <c r="N258" i="4" s="1"/>
  <c r="N259" i="4" a="1"/>
  <c r="N259" i="4" s="1"/>
  <c r="N260" i="4" a="1"/>
  <c r="N260" i="4" s="1"/>
  <c r="N261" i="4" a="1"/>
  <c r="N261" i="4" s="1"/>
  <c r="N262" i="4" a="1"/>
  <c r="N262" i="4" s="1"/>
  <c r="N263" i="4" a="1"/>
  <c r="N263" i="4" s="1"/>
  <c r="N264" i="4" a="1"/>
  <c r="N264" i="4" s="1"/>
  <c r="N265" i="4" a="1"/>
  <c r="N265" i="4"/>
  <c r="N266" i="4" a="1"/>
  <c r="N266" i="4" s="1"/>
  <c r="N267" i="4" a="1"/>
  <c r="N267" i="4"/>
  <c r="N268" i="4" a="1"/>
  <c r="N268" i="4" s="1"/>
  <c r="N269" i="4" a="1"/>
  <c r="N269" i="4" s="1"/>
  <c r="N270" i="4" a="1"/>
  <c r="N270" i="4" s="1"/>
  <c r="N271" i="4" a="1"/>
  <c r="N271" i="4"/>
  <c r="N272" i="4" a="1"/>
  <c r="N272" i="4" s="1"/>
  <c r="N273" i="4" a="1"/>
  <c r="N273" i="4" s="1"/>
  <c r="N274" i="4" a="1"/>
  <c r="N274" i="4" s="1"/>
  <c r="N275" i="4" a="1"/>
  <c r="N275" i="4" s="1"/>
  <c r="N276" i="4" a="1"/>
  <c r="N276" i="4" s="1"/>
  <c r="N277" i="4" a="1"/>
  <c r="N277" i="4" s="1"/>
  <c r="N278" i="4" a="1"/>
  <c r="N278" i="4" s="1"/>
  <c r="N279" i="4" a="1"/>
  <c r="N279" i="4" s="1"/>
  <c r="N280" i="4" a="1"/>
  <c r="N280" i="4" s="1"/>
  <c r="N281" i="4" a="1"/>
  <c r="N281" i="4" s="1"/>
  <c r="N282" i="4" a="1"/>
  <c r="N282" i="4" s="1"/>
  <c r="N283" i="4" a="1"/>
  <c r="N283" i="4"/>
  <c r="N284" i="4" a="1"/>
  <c r="N284" i="4" s="1"/>
  <c r="N285" i="4" a="1"/>
  <c r="N285" i="4" s="1"/>
  <c r="N286" i="4" a="1"/>
  <c r="N286" i="4" s="1"/>
  <c r="N287" i="4" a="1"/>
  <c r="N287" i="4" s="1"/>
  <c r="N288" i="4" a="1"/>
  <c r="N288" i="4" s="1"/>
  <c r="N289" i="4" a="1"/>
  <c r="N289" i="4" s="1"/>
  <c r="N290" i="4" a="1"/>
  <c r="N290" i="4" s="1"/>
  <c r="N291" i="4" a="1"/>
  <c r="N291" i="4" s="1"/>
  <c r="N292" i="4" a="1"/>
  <c r="N292" i="4" s="1"/>
  <c r="N293" i="4" a="1"/>
  <c r="N293" i="4" s="1"/>
  <c r="N294" i="4" a="1"/>
  <c r="N294" i="4"/>
  <c r="N295" i="4" a="1"/>
  <c r="N295" i="4" s="1"/>
  <c r="N296" i="4" a="1"/>
  <c r="N296" i="4" s="1"/>
  <c r="N297" i="4" a="1"/>
  <c r="N297" i="4" s="1"/>
  <c r="N298" i="4" a="1"/>
  <c r="N298" i="4" s="1"/>
  <c r="N299" i="4" a="1"/>
  <c r="N299" i="4"/>
  <c r="N300" i="4" a="1"/>
  <c r="N300" i="4" s="1"/>
  <c r="N301" i="4" a="1"/>
  <c r="N301" i="4" s="1"/>
  <c r="N302" i="4" a="1"/>
  <c r="N302" i="4" s="1"/>
  <c r="N303" i="4" a="1"/>
  <c r="N303" i="4" s="1"/>
  <c r="N304" i="4" a="1"/>
  <c r="N304" i="4" s="1"/>
  <c r="N305" i="4" a="1"/>
  <c r="N305" i="4" s="1"/>
  <c r="N306" i="4" a="1"/>
  <c r="N306" i="4" s="1"/>
  <c r="N307" i="4" a="1"/>
  <c r="N307" i="4" s="1"/>
  <c r="N308" i="4" a="1"/>
  <c r="N308" i="4" s="1"/>
  <c r="N309" i="4" a="1"/>
  <c r="N309" i="4"/>
  <c r="N310" i="4" a="1"/>
  <c r="N310" i="4" s="1"/>
  <c r="N311" i="4" a="1"/>
  <c r="N311" i="4" s="1"/>
  <c r="N312" i="4" a="1"/>
  <c r="N312" i="4" s="1"/>
  <c r="N313" i="4" a="1"/>
  <c r="N313" i="4" s="1"/>
  <c r="N314" i="4" a="1"/>
  <c r="N314" i="4" s="1"/>
  <c r="N315" i="4" a="1"/>
  <c r="N315" i="4" s="1"/>
  <c r="N316" i="4" a="1"/>
  <c r="N316" i="4" s="1"/>
  <c r="N317" i="4" a="1"/>
  <c r="N317" i="4" s="1"/>
  <c r="N318" i="4" a="1"/>
  <c r="N318" i="4" s="1"/>
  <c r="N319" i="4" a="1"/>
  <c r="N319" i="4" s="1"/>
  <c r="N320" i="4" a="1"/>
  <c r="N320" i="4"/>
  <c r="N321" i="4" a="1"/>
  <c r="N321" i="4" s="1"/>
  <c r="N322" i="4" a="1"/>
  <c r="N322" i="4" s="1"/>
  <c r="N323" i="4" a="1"/>
  <c r="N323" i="4" s="1"/>
  <c r="N324" i="4" a="1"/>
  <c r="N324" i="4" s="1"/>
  <c r="N325" i="4" a="1"/>
  <c r="N325" i="4" s="1"/>
  <c r="N326" i="4" a="1"/>
  <c r="N326" i="4"/>
  <c r="N327" i="4" a="1"/>
  <c r="N327" i="4" s="1"/>
  <c r="N328" i="4" a="1"/>
  <c r="N328" i="4" s="1"/>
  <c r="N329" i="4" a="1"/>
  <c r="N329" i="4" s="1"/>
  <c r="N330" i="4" a="1"/>
  <c r="N330" i="4" s="1"/>
  <c r="N331" i="4" a="1"/>
  <c r="N331" i="4" s="1"/>
  <c r="N332" i="4" a="1"/>
  <c r="N332" i="4" s="1"/>
  <c r="N333" i="4" a="1"/>
  <c r="N333" i="4" s="1"/>
  <c r="N334" i="4" a="1"/>
  <c r="N334" i="4" s="1"/>
  <c r="N335" i="4" a="1"/>
  <c r="N335" i="4" s="1"/>
  <c r="N336" i="4" a="1"/>
  <c r="N336" i="4" s="1"/>
  <c r="N337" i="4" a="1"/>
  <c r="N337" i="4" s="1"/>
  <c r="N338" i="4" a="1"/>
  <c r="N338" i="4" s="1"/>
  <c r="N339" i="4" a="1"/>
  <c r="N339" i="4" s="1"/>
  <c r="N340" i="4" a="1"/>
  <c r="N340" i="4" s="1"/>
  <c r="N341" i="4" a="1"/>
  <c r="N341" i="4" s="1"/>
  <c r="N342" i="4" a="1"/>
  <c r="N342" i="4" s="1"/>
  <c r="N343" i="4" a="1"/>
  <c r="N343" i="4" s="1"/>
  <c r="N344" i="4" a="1"/>
  <c r="N344" i="4" s="1"/>
  <c r="N345" i="4" a="1"/>
  <c r="N345" i="4" s="1"/>
  <c r="N346" i="4" a="1"/>
  <c r="N346" i="4" s="1"/>
  <c r="N347" i="4" a="1"/>
  <c r="N347" i="4"/>
  <c r="N348" i="4" a="1"/>
  <c r="N348" i="4" s="1"/>
  <c r="N349" i="4" a="1"/>
  <c r="N349" i="4" s="1"/>
  <c r="N350" i="4" a="1"/>
  <c r="N350" i="4" s="1"/>
  <c r="N351" i="4" a="1"/>
  <c r="N351" i="4" s="1"/>
  <c r="N352" i="4" a="1"/>
  <c r="N352" i="4" s="1"/>
  <c r="N353" i="4" a="1"/>
  <c r="N353" i="4" s="1"/>
  <c r="N354" i="4" a="1"/>
  <c r="N354" i="4" s="1"/>
  <c r="N355" i="4" a="1"/>
  <c r="N355" i="4" s="1"/>
  <c r="N356" i="4" a="1"/>
  <c r="N356" i="4" s="1"/>
  <c r="N357" i="4" a="1"/>
  <c r="N357" i="4" s="1"/>
  <c r="N358" i="4" a="1"/>
  <c r="N358" i="4" s="1"/>
  <c r="N359" i="4" a="1"/>
  <c r="N359" i="4" s="1"/>
  <c r="N360" i="4" a="1"/>
  <c r="N360" i="4" s="1"/>
  <c r="N361" i="4" a="1"/>
  <c r="N361" i="4" s="1"/>
  <c r="N362" i="4" a="1"/>
  <c r="N362" i="4" s="1"/>
  <c r="N363" i="4" a="1"/>
  <c r="N363" i="4" s="1"/>
  <c r="N364" i="4" a="1"/>
  <c r="N364" i="4"/>
  <c r="N365" i="4" a="1"/>
  <c r="N365" i="4" s="1"/>
  <c r="N366" i="4" a="1"/>
  <c r="N366" i="4" s="1"/>
  <c r="N367" i="4" a="1"/>
  <c r="N367" i="4" s="1"/>
  <c r="N368" i="4" a="1"/>
  <c r="N368" i="4" s="1"/>
  <c r="N369" i="4" a="1"/>
  <c r="N369" i="4" s="1"/>
  <c r="N370" i="4" a="1"/>
  <c r="N370" i="4"/>
  <c r="N371" i="4" a="1"/>
  <c r="N371" i="4" s="1"/>
  <c r="N372" i="4" a="1"/>
  <c r="N372" i="4" s="1"/>
  <c r="N373" i="4" a="1"/>
  <c r="N373" i="4" s="1"/>
  <c r="N374" i="4" a="1"/>
  <c r="N374" i="4" s="1"/>
  <c r="N375" i="4" a="1"/>
  <c r="N375" i="4" s="1"/>
  <c r="N376" i="4" a="1"/>
  <c r="N376" i="4" s="1"/>
  <c r="N377" i="4" a="1"/>
  <c r="N377" i="4"/>
  <c r="N378" i="4" a="1"/>
  <c r="N378" i="4" s="1"/>
  <c r="N379" i="4" a="1"/>
  <c r="N379" i="4" s="1"/>
  <c r="N380" i="4" a="1"/>
  <c r="N380" i="4" s="1"/>
  <c r="N381" i="4" a="1"/>
  <c r="N381" i="4"/>
  <c r="N382" i="4" a="1"/>
  <c r="N382" i="4" s="1"/>
  <c r="N383" i="4" a="1"/>
  <c r="N383" i="4" s="1"/>
  <c r="N384" i="4" a="1"/>
  <c r="N384" i="4" s="1"/>
  <c r="N385" i="4" a="1"/>
  <c r="N385" i="4" s="1"/>
  <c r="N386" i="4" a="1"/>
  <c r="N386" i="4"/>
  <c r="N387" i="4" a="1"/>
  <c r="N387" i="4" s="1"/>
  <c r="N388" i="4" a="1"/>
  <c r="N388" i="4"/>
  <c r="N389" i="4" a="1"/>
  <c r="N389" i="4" s="1"/>
  <c r="N390" i="4" a="1"/>
  <c r="N390" i="4" s="1"/>
  <c r="N391" i="4" a="1"/>
  <c r="N391" i="4" s="1"/>
  <c r="N392" i="4" a="1"/>
  <c r="N392" i="4" s="1"/>
  <c r="N393" i="4" a="1"/>
  <c r="N393" i="4" s="1"/>
  <c r="N394" i="4" a="1"/>
  <c r="N394" i="4" s="1"/>
  <c r="N395" i="4" a="1"/>
  <c r="N395" i="4" s="1"/>
  <c r="N396" i="4" a="1"/>
  <c r="N396" i="4" s="1"/>
  <c r="N397" i="4" a="1"/>
  <c r="N397" i="4" s="1"/>
  <c r="N398" i="4" a="1"/>
  <c r="N398" i="4" s="1"/>
  <c r="N399" i="4" a="1"/>
  <c r="N399" i="4"/>
  <c r="N400" i="4" a="1"/>
  <c r="N400" i="4" s="1"/>
  <c r="N401" i="4" a="1"/>
  <c r="N401" i="4"/>
  <c r="N402" i="4" a="1"/>
  <c r="N402" i="4" s="1"/>
  <c r="N403" i="4" a="1"/>
  <c r="N403" i="4" s="1"/>
  <c r="N404" i="4" a="1"/>
  <c r="N404" i="4" s="1"/>
  <c r="N405" i="4" a="1"/>
  <c r="N405" i="4" s="1"/>
  <c r="N406" i="4" a="1"/>
  <c r="N406" i="4" s="1"/>
  <c r="N407" i="4" a="1"/>
  <c r="N407" i="4" s="1"/>
  <c r="N408" i="4" a="1"/>
  <c r="N408" i="4" s="1"/>
  <c r="N409" i="4" a="1"/>
  <c r="N409" i="4" s="1"/>
  <c r="N410" i="4" a="1"/>
  <c r="N410" i="4" s="1"/>
  <c r="N411" i="4" a="1"/>
  <c r="N411" i="4" s="1"/>
  <c r="N412" i="4" a="1"/>
  <c r="N412" i="4" s="1"/>
  <c r="N413" i="4" a="1"/>
  <c r="N413" i="4" s="1"/>
  <c r="N414" i="4" a="1"/>
  <c r="N414" i="4"/>
  <c r="N415" i="4" a="1"/>
  <c r="N415" i="4" s="1"/>
  <c r="N416" i="4" a="1"/>
  <c r="N416" i="4" s="1"/>
  <c r="N417" i="4" a="1"/>
  <c r="N417" i="4" s="1"/>
  <c r="N418" i="4" a="1"/>
  <c r="N418" i="4" s="1"/>
  <c r="N419" i="4" a="1"/>
  <c r="N419" i="4" s="1"/>
  <c r="N420" i="4" a="1"/>
  <c r="N420" i="4" s="1"/>
  <c r="N421" i="4" a="1"/>
  <c r="N421" i="4" s="1"/>
  <c r="N422" i="4" a="1"/>
  <c r="N422" i="4" s="1"/>
  <c r="N423" i="4" a="1"/>
  <c r="N423" i="4" s="1"/>
  <c r="N424" i="4" a="1"/>
  <c r="N424" i="4" s="1"/>
  <c r="N425" i="4" a="1"/>
  <c r="N425" i="4" s="1"/>
  <c r="N426" i="4" a="1"/>
  <c r="N426" i="4"/>
  <c r="N427" i="4" a="1"/>
  <c r="N427" i="4" s="1"/>
  <c r="N428" i="4" a="1"/>
  <c r="N428" i="4" s="1"/>
  <c r="N429" i="4" a="1"/>
  <c r="N429" i="4" s="1"/>
  <c r="N430" i="4" a="1"/>
  <c r="N430" i="4" s="1"/>
  <c r="N431" i="4" a="1"/>
  <c r="N431" i="4" s="1"/>
  <c r="N432" i="4" a="1"/>
  <c r="N432" i="4"/>
  <c r="N433" i="4" a="1"/>
  <c r="N433" i="4" s="1"/>
  <c r="N434" i="4" a="1"/>
  <c r="N434" i="4" s="1"/>
  <c r="N435" i="4" a="1"/>
  <c r="N435" i="4" s="1"/>
  <c r="N436" i="4" a="1"/>
  <c r="N436" i="4"/>
  <c r="N437" i="4" a="1"/>
  <c r="N437" i="4" s="1"/>
  <c r="N438" i="4" a="1"/>
  <c r="N438" i="4" s="1"/>
  <c r="N439" i="4" a="1"/>
  <c r="N439" i="4" s="1"/>
  <c r="N440" i="4" a="1"/>
  <c r="N440" i="4" s="1"/>
  <c r="N441" i="4" a="1"/>
  <c r="N441" i="4"/>
  <c r="N442" i="4" a="1"/>
  <c r="N442" i="4" s="1"/>
  <c r="N443" i="4" a="1"/>
  <c r="N443" i="4"/>
  <c r="N444" i="4" a="1"/>
  <c r="N444" i="4" s="1"/>
  <c r="N445" i="4" a="1"/>
  <c r="N445" i="4" s="1"/>
  <c r="N446" i="4" a="1"/>
  <c r="N446" i="4"/>
  <c r="N447" i="4" a="1"/>
  <c r="N447" i="4" s="1"/>
  <c r="N448" i="4" a="1"/>
  <c r="N448" i="4" s="1"/>
  <c r="N449" i="4" a="1"/>
  <c r="N449" i="4" s="1"/>
  <c r="N450" i="4" a="1"/>
  <c r="N450" i="4" s="1"/>
  <c r="N451" i="4" a="1"/>
  <c r="N451" i="4" s="1"/>
  <c r="N452" i="4" a="1"/>
  <c r="N452" i="4" s="1"/>
  <c r="N453" i="4" a="1"/>
  <c r="N453" i="4" s="1"/>
  <c r="N454" i="4" a="1"/>
  <c r="N454" i="4" s="1"/>
  <c r="N455" i="4" a="1"/>
  <c r="N455" i="4" s="1"/>
  <c r="N456" i="4" a="1"/>
  <c r="N456" i="4" s="1"/>
  <c r="N457" i="4" a="1"/>
  <c r="N457" i="4" s="1"/>
  <c r="N458" i="4" a="1"/>
  <c r="N458" i="4" s="1"/>
  <c r="N459" i="4" a="1"/>
  <c r="N459" i="4" s="1"/>
  <c r="N460" i="4" a="1"/>
  <c r="N460" i="4"/>
  <c r="N461" i="4" a="1"/>
  <c r="N461" i="4" s="1"/>
  <c r="N462" i="4" a="1"/>
  <c r="N462" i="4" s="1"/>
  <c r="N463" i="4" a="1"/>
  <c r="N463" i="4" s="1"/>
  <c r="N464" i="4" a="1"/>
  <c r="N464" i="4" s="1"/>
  <c r="N465" i="4" a="1"/>
  <c r="N465" i="4" s="1"/>
  <c r="N466" i="4" a="1"/>
  <c r="N466" i="4" s="1"/>
  <c r="N467" i="4" a="1"/>
  <c r="N467" i="4"/>
  <c r="N468" i="4" a="1"/>
  <c r="N468" i="4" s="1"/>
  <c r="N469" i="4" a="1"/>
  <c r="N469" i="4" s="1"/>
  <c r="N470" i="4" a="1"/>
  <c r="N470" i="4" s="1"/>
  <c r="N471" i="4" a="1"/>
  <c r="N471" i="4" s="1"/>
  <c r="N472" i="4" a="1"/>
  <c r="N472" i="4" s="1"/>
  <c r="N473" i="4" a="1"/>
  <c r="N473" i="4" s="1"/>
  <c r="N474" i="4" a="1"/>
  <c r="N474" i="4" s="1"/>
  <c r="N475" i="4" a="1"/>
  <c r="N475" i="4" s="1"/>
  <c r="N476" i="4" a="1"/>
  <c r="N476" i="4" s="1"/>
  <c r="N477" i="4" a="1"/>
  <c r="N477" i="4"/>
  <c r="N478" i="4" a="1"/>
  <c r="N478" i="4" s="1"/>
  <c r="N479" i="4" a="1"/>
  <c r="N479" i="4"/>
  <c r="N480" i="4" a="1"/>
  <c r="N480" i="4" s="1"/>
  <c r="N481" i="4" a="1"/>
  <c r="N481" i="4" s="1"/>
  <c r="N482" i="4" a="1"/>
  <c r="N482" i="4" s="1"/>
  <c r="N483" i="4" a="1"/>
  <c r="N483" i="4"/>
  <c r="N484" i="4" a="1"/>
  <c r="N484" i="4" s="1"/>
  <c r="N485" i="4" a="1"/>
  <c r="N485" i="4" s="1"/>
  <c r="N486" i="4" a="1"/>
  <c r="N486" i="4" s="1"/>
  <c r="N487" i="4" a="1"/>
  <c r="N487" i="4" s="1"/>
  <c r="N488" i="4" a="1"/>
  <c r="N488" i="4" s="1"/>
  <c r="N489" i="4" a="1"/>
  <c r="N489" i="4" s="1"/>
  <c r="N490" i="4" a="1"/>
  <c r="N490" i="4" s="1"/>
  <c r="N491" i="4" a="1"/>
  <c r="N491" i="4" s="1"/>
  <c r="N492" i="4" a="1"/>
  <c r="N492" i="4"/>
  <c r="N493" i="4" a="1"/>
  <c r="N493" i="4" s="1"/>
  <c r="N494" i="4" a="1"/>
  <c r="N494" i="4" s="1"/>
  <c r="N495" i="4" a="1"/>
  <c r="N495" i="4" s="1"/>
  <c r="N496" i="4" a="1"/>
  <c r="N496" i="4" s="1"/>
  <c r="N497" i="4" a="1"/>
  <c r="N497" i="4" s="1"/>
  <c r="N498" i="4" a="1"/>
  <c r="N498" i="4" s="1"/>
  <c r="N499" i="4" a="1"/>
  <c r="N499" i="4" s="1"/>
  <c r="N500" i="4" a="1"/>
  <c r="N500" i="4" s="1"/>
  <c r="N501" i="4" a="1"/>
  <c r="N501" i="4" s="1"/>
  <c r="N502" i="4" a="1"/>
  <c r="N502" i="4" s="1"/>
  <c r="N503" i="4" a="1"/>
  <c r="N503" i="4" s="1"/>
  <c r="N504" i="4" a="1"/>
  <c r="N504" i="4" s="1"/>
  <c r="N505" i="4" a="1"/>
  <c r="N505" i="4" s="1"/>
  <c r="N506" i="4" a="1"/>
  <c r="N506" i="4" s="1"/>
  <c r="N507" i="4" a="1"/>
  <c r="N507" i="4"/>
  <c r="N508" i="4" a="1"/>
  <c r="N508" i="4" s="1"/>
  <c r="N509" i="4" a="1"/>
  <c r="N509" i="4" s="1"/>
  <c r="N510" i="4" a="1"/>
  <c r="N510" i="4" s="1"/>
  <c r="N511" i="4" a="1"/>
  <c r="N511" i="4" s="1"/>
  <c r="N512" i="4" a="1"/>
  <c r="N512" i="4" s="1"/>
  <c r="N513" i="4" a="1"/>
  <c r="N513" i="4" s="1"/>
  <c r="N514" i="4" a="1"/>
  <c r="N514" i="4" s="1"/>
  <c r="N515" i="4" a="1"/>
  <c r="N515" i="4" s="1"/>
  <c r="N516" i="4" a="1"/>
  <c r="N516" i="4" s="1"/>
  <c r="N517" i="4" a="1"/>
  <c r="N517" i="4" s="1"/>
  <c r="N518" i="4" a="1"/>
  <c r="N518" i="4" s="1"/>
  <c r="N519" i="4" a="1"/>
  <c r="N519" i="4" s="1"/>
  <c r="N520" i="4" a="1"/>
  <c r="N520" i="4" s="1"/>
  <c r="N521" i="4" a="1"/>
  <c r="N521" i="4" s="1"/>
  <c r="N522" i="4" a="1"/>
  <c r="N522" i="4" s="1"/>
  <c r="N523" i="4" a="1"/>
  <c r="N523" i="4" s="1"/>
  <c r="N524" i="4" a="1"/>
  <c r="N524" i="4" s="1"/>
  <c r="N525" i="4" a="1"/>
  <c r="N525" i="4" s="1"/>
  <c r="N526" i="4" a="1"/>
  <c r="N526" i="4"/>
  <c r="N527" i="4" a="1"/>
  <c r="N527" i="4" s="1"/>
  <c r="N528" i="4" a="1"/>
  <c r="N528" i="4" s="1"/>
  <c r="N529" i="4" a="1"/>
  <c r="N529" i="4" s="1"/>
  <c r="N530" i="4" a="1"/>
  <c r="N530" i="4" s="1"/>
  <c r="N531" i="4" a="1"/>
  <c r="N531" i="4" s="1"/>
  <c r="N532" i="4" a="1"/>
  <c r="N532" i="4" s="1"/>
  <c r="N533" i="4" a="1"/>
  <c r="N533" i="4" s="1"/>
  <c r="N534" i="4" a="1"/>
  <c r="N534" i="4"/>
  <c r="N535" i="4" a="1"/>
  <c r="N535" i="4" s="1"/>
  <c r="N536" i="4" a="1"/>
  <c r="N536" i="4" s="1"/>
  <c r="N537" i="4" a="1"/>
  <c r="N537" i="4" s="1"/>
  <c r="N538" i="4" a="1"/>
  <c r="N538" i="4" s="1"/>
  <c r="N539" i="4" a="1"/>
  <c r="N539" i="4" s="1"/>
  <c r="N540" i="4" a="1"/>
  <c r="N540" i="4"/>
  <c r="N541" i="4" a="1"/>
  <c r="N541" i="4" s="1"/>
  <c r="N542" i="4" a="1"/>
  <c r="N542" i="4" s="1"/>
  <c r="N543" i="4" a="1"/>
  <c r="N543" i="4" s="1"/>
  <c r="N544" i="4" a="1"/>
  <c r="N544" i="4" s="1"/>
  <c r="N545" i="4" a="1"/>
  <c r="N545" i="4" s="1"/>
  <c r="N546" i="4" a="1"/>
  <c r="N546" i="4" s="1"/>
  <c r="N547" i="4" a="1"/>
  <c r="N547" i="4" s="1"/>
  <c r="N548" i="4" a="1"/>
  <c r="N548" i="4" s="1"/>
  <c r="N549" i="4" a="1"/>
  <c r="N549" i="4" s="1"/>
  <c r="N550" i="4" a="1"/>
  <c r="N550" i="4" s="1"/>
  <c r="N551" i="4" a="1"/>
  <c r="N551" i="4" s="1"/>
  <c r="N552" i="4" a="1"/>
  <c r="N552" i="4" s="1"/>
  <c r="N553" i="4" a="1"/>
  <c r="N553" i="4" s="1"/>
  <c r="N554" i="4" a="1"/>
  <c r="N554" i="4" s="1"/>
  <c r="N555" i="4" a="1"/>
  <c r="N555" i="4"/>
  <c r="N556" i="4" a="1"/>
  <c r="N556" i="4" s="1"/>
  <c r="N557" i="4" a="1"/>
  <c r="N557" i="4" s="1"/>
  <c r="N558" i="4" a="1"/>
  <c r="N558" i="4" s="1"/>
  <c r="N559" i="4" a="1"/>
  <c r="N559" i="4" s="1"/>
  <c r="N560" i="4" a="1"/>
  <c r="N560" i="4"/>
  <c r="N561" i="4" a="1"/>
  <c r="N561" i="4" s="1"/>
  <c r="N562" i="4" a="1"/>
  <c r="N562" i="4" s="1"/>
  <c r="N563" i="4" a="1"/>
  <c r="N563" i="4"/>
  <c r="N564" i="4" a="1"/>
  <c r="N564" i="4" s="1"/>
  <c r="N565" i="4" a="1"/>
  <c r="N565" i="4" s="1"/>
  <c r="N566" i="4" a="1"/>
  <c r="N566" i="4" s="1"/>
  <c r="N567" i="4" a="1"/>
  <c r="N567" i="4" s="1"/>
  <c r="N568" i="4" a="1"/>
  <c r="N568" i="4" s="1"/>
  <c r="N569" i="4" a="1"/>
  <c r="N569" i="4" s="1"/>
  <c r="N570" i="4" a="1"/>
  <c r="N570" i="4" s="1"/>
  <c r="N571" i="4" a="1"/>
  <c r="N571" i="4" s="1"/>
  <c r="N572" i="4" a="1"/>
  <c r="N572" i="4"/>
  <c r="N573" i="4" a="1"/>
  <c r="N573" i="4" s="1"/>
  <c r="N574" i="4" a="1"/>
  <c r="N574" i="4" s="1"/>
  <c r="N575" i="4" a="1"/>
  <c r="N575" i="4" s="1"/>
  <c r="N576" i="4" a="1"/>
  <c r="N576" i="4" s="1"/>
  <c r="N577" i="4" a="1"/>
  <c r="N577" i="4"/>
  <c r="N578" i="4" a="1"/>
  <c r="N578" i="4" s="1"/>
  <c r="N579" i="4" a="1"/>
  <c r="N579" i="4" s="1"/>
  <c r="N580" i="4" a="1"/>
  <c r="N580" i="4"/>
  <c r="N581" i="4" a="1"/>
  <c r="N581" i="4" s="1"/>
  <c r="N582" i="4" a="1"/>
  <c r="N582" i="4" s="1"/>
  <c r="N583" i="4" a="1"/>
  <c r="N583" i="4" s="1"/>
  <c r="N584" i="4" a="1"/>
  <c r="N584" i="4" s="1"/>
  <c r="N585" i="4" a="1"/>
  <c r="N585" i="4" s="1"/>
  <c r="N586" i="4" a="1"/>
  <c r="N586" i="4"/>
  <c r="N587" i="4" a="1"/>
  <c r="N587" i="4" s="1"/>
  <c r="N588" i="4" a="1"/>
  <c r="N588" i="4"/>
  <c r="N589" i="4" a="1"/>
  <c r="N589" i="4" s="1"/>
  <c r="N590" i="4" a="1"/>
  <c r="N590" i="4" s="1"/>
  <c r="N591" i="4" a="1"/>
  <c r="N591" i="4"/>
  <c r="N592" i="4" a="1"/>
  <c r="N592" i="4" s="1"/>
  <c r="N593" i="4" a="1"/>
  <c r="N593" i="4"/>
  <c r="N594" i="4" a="1"/>
  <c r="N594" i="4" s="1"/>
  <c r="N595" i="4" a="1"/>
  <c r="N595" i="4"/>
  <c r="N596" i="4" a="1"/>
  <c r="N596" i="4" s="1"/>
  <c r="N597" i="4" a="1"/>
  <c r="N597" i="4" s="1"/>
  <c r="N598" i="4" a="1"/>
  <c r="N598" i="4" s="1"/>
  <c r="N599" i="4" a="1"/>
  <c r="N599" i="4"/>
  <c r="N600" i="4" a="1"/>
  <c r="N600" i="4"/>
  <c r="N601" i="4" a="1"/>
  <c r="N601" i="4" s="1"/>
  <c r="N602" i="4" a="1"/>
  <c r="N602" i="4"/>
  <c r="N603" i="4" a="1"/>
  <c r="N603" i="4" s="1"/>
  <c r="N604" i="4" a="1"/>
  <c r="N604" i="4"/>
  <c r="N605" i="4" a="1"/>
  <c r="N605" i="4" s="1"/>
  <c r="N606" i="4" a="1"/>
  <c r="N606" i="4" s="1"/>
  <c r="N607" i="4" a="1"/>
  <c r="N607" i="4" s="1"/>
  <c r="N608" i="4" a="1"/>
  <c r="N608" i="4" s="1"/>
  <c r="N609" i="4" a="1"/>
  <c r="N609" i="4" s="1"/>
  <c r="N610" i="4" a="1"/>
  <c r="N610" i="4" s="1"/>
  <c r="N611" i="4" a="1"/>
  <c r="N611" i="4" s="1"/>
  <c r="N612" i="4" a="1"/>
  <c r="N612" i="4" s="1"/>
  <c r="N613" i="4" a="1"/>
  <c r="N613" i="4" s="1"/>
  <c r="N614" i="4" a="1"/>
  <c r="N614" i="4" s="1"/>
  <c r="N615" i="4" a="1"/>
  <c r="N615" i="4" s="1"/>
  <c r="N616" i="4" a="1"/>
  <c r="N616" i="4" s="1"/>
  <c r="N617" i="4" a="1"/>
  <c r="N617" i="4" s="1"/>
  <c r="N618" i="4" a="1"/>
  <c r="N618" i="4" s="1"/>
  <c r="N619" i="4" a="1"/>
  <c r="N619" i="4" s="1"/>
  <c r="N620" i="4" a="1"/>
  <c r="N620" i="4" s="1"/>
  <c r="N621" i="4" a="1"/>
  <c r="N621" i="4" s="1"/>
  <c r="N622" i="4" a="1"/>
  <c r="N622" i="4" s="1"/>
  <c r="N623" i="4" a="1"/>
  <c r="N623" i="4" s="1"/>
  <c r="N624" i="4" a="1"/>
  <c r="N624" i="4" s="1"/>
  <c r="N625" i="4" a="1"/>
  <c r="N625" i="4" s="1"/>
  <c r="N626" i="4" a="1"/>
  <c r="N626" i="4" s="1"/>
  <c r="N627" i="4" a="1"/>
  <c r="N627" i="4"/>
  <c r="N628" i="4" a="1"/>
  <c r="N628" i="4" s="1"/>
  <c r="N629" i="4" a="1"/>
  <c r="N629" i="4"/>
  <c r="N630" i="4" a="1"/>
  <c r="N630" i="4" s="1"/>
  <c r="N631" i="4" a="1"/>
  <c r="N631" i="4"/>
  <c r="N632" i="4" a="1"/>
  <c r="N632" i="4" s="1"/>
  <c r="N633" i="4" a="1"/>
  <c r="N633" i="4" s="1"/>
  <c r="N634" i="4" a="1"/>
  <c r="N634" i="4" s="1"/>
  <c r="N635" i="4" a="1"/>
  <c r="N635" i="4" s="1"/>
  <c r="N636" i="4" a="1"/>
  <c r="N636" i="4" s="1"/>
  <c r="N637" i="4" a="1"/>
  <c r="N637" i="4" s="1"/>
  <c r="N638" i="4" a="1"/>
  <c r="N638" i="4" s="1"/>
  <c r="N639" i="4" a="1"/>
  <c r="N639" i="4" s="1"/>
  <c r="N640" i="4" a="1"/>
  <c r="N640" i="4" s="1"/>
  <c r="N641" i="4" a="1"/>
  <c r="N641" i="4" s="1"/>
  <c r="N642" i="4" a="1"/>
  <c r="N642" i="4" s="1"/>
  <c r="N643" i="4" a="1"/>
  <c r="N643" i="4" s="1"/>
  <c r="N644" i="4" a="1"/>
  <c r="N644" i="4" s="1"/>
  <c r="N645" i="4" a="1"/>
  <c r="N645" i="4" s="1"/>
  <c r="N646" i="4" a="1"/>
  <c r="N646" i="4" s="1"/>
  <c r="N647" i="4" a="1"/>
  <c r="N647" i="4" s="1"/>
  <c r="N648" i="4" a="1"/>
  <c r="N648" i="4" s="1"/>
  <c r="N649" i="4" a="1"/>
  <c r="N649" i="4" s="1"/>
  <c r="N650" i="4" a="1"/>
  <c r="N650" i="4" s="1"/>
  <c r="N651" i="4" a="1"/>
  <c r="N651" i="4" s="1"/>
  <c r="N652" i="4" a="1"/>
  <c r="N652" i="4" s="1"/>
  <c r="N653" i="4" a="1"/>
  <c r="N653" i="4" s="1"/>
  <c r="N654" i="4" a="1"/>
  <c r="N654" i="4" s="1"/>
  <c r="N655" i="4" a="1"/>
  <c r="N655" i="4" s="1"/>
  <c r="N656" i="4" a="1"/>
  <c r="N656" i="4" s="1"/>
  <c r="N657" i="4" a="1"/>
  <c r="N657" i="4" s="1"/>
  <c r="N658" i="4" a="1"/>
  <c r="N658" i="4" s="1"/>
  <c r="N659" i="4" a="1"/>
  <c r="N659" i="4" s="1"/>
  <c r="N660" i="4" a="1"/>
  <c r="N660" i="4" s="1"/>
  <c r="N661" i="4" a="1"/>
  <c r="N661" i="4" s="1"/>
  <c r="N662" i="4" a="1"/>
  <c r="N662" i="4" s="1"/>
  <c r="N663" i="4" a="1"/>
  <c r="N663" i="4" s="1"/>
  <c r="N664" i="4" a="1"/>
  <c r="N664" i="4" s="1"/>
  <c r="N665" i="4" a="1"/>
  <c r="N665" i="4" s="1"/>
  <c r="N666" i="4" a="1"/>
  <c r="N666" i="4" s="1"/>
  <c r="N667" i="4" a="1"/>
  <c r="N667" i="4" s="1"/>
  <c r="N668" i="4" a="1"/>
  <c r="N668" i="4" s="1"/>
  <c r="N669" i="4" a="1"/>
  <c r="N669" i="4" s="1"/>
  <c r="N670" i="4" a="1"/>
  <c r="N670" i="4" s="1"/>
  <c r="N671" i="4" a="1"/>
  <c r="N671" i="4" s="1"/>
  <c r="N672" i="4" a="1"/>
  <c r="N672" i="4" s="1"/>
  <c r="N673" i="4" a="1"/>
  <c r="N673" i="4" s="1"/>
  <c r="N674" i="4" a="1"/>
  <c r="N674" i="4" s="1"/>
  <c r="N675" i="4" a="1"/>
  <c r="N675" i="4" s="1"/>
  <c r="N676" i="4" a="1"/>
  <c r="N676" i="4" s="1"/>
  <c r="N677" i="4" a="1"/>
  <c r="N677" i="4" s="1"/>
  <c r="N678" i="4" a="1"/>
  <c r="N678" i="4" s="1"/>
  <c r="N679" i="4" a="1"/>
  <c r="N679" i="4"/>
  <c r="N680" i="4" a="1"/>
  <c r="N680" i="4"/>
  <c r="N681" i="4" a="1"/>
  <c r="N681" i="4" s="1"/>
  <c r="N682" i="4" a="1"/>
  <c r="N682" i="4" s="1"/>
  <c r="N683" i="4" a="1"/>
  <c r="N683" i="4"/>
  <c r="N684" i="4" a="1"/>
  <c r="N684" i="4" s="1"/>
  <c r="N685" i="4" a="1"/>
  <c r="N685" i="4" s="1"/>
  <c r="N686" i="4" a="1"/>
  <c r="N686" i="4" s="1"/>
  <c r="N687" i="4" a="1"/>
  <c r="N687" i="4" s="1"/>
  <c r="N688" i="4" a="1"/>
  <c r="N688" i="4" s="1"/>
  <c r="N689" i="4" a="1"/>
  <c r="N689" i="4" s="1"/>
  <c r="N690" i="4" a="1"/>
  <c r="N690" i="4" s="1"/>
  <c r="N691" i="4" a="1"/>
  <c r="N691" i="4" s="1"/>
  <c r="N692" i="4" a="1"/>
  <c r="N692" i="4" s="1"/>
  <c r="N693" i="4" a="1"/>
  <c r="N693" i="4" s="1"/>
  <c r="N694" i="4" a="1"/>
  <c r="N694" i="4" s="1"/>
  <c r="N695" i="4" a="1"/>
  <c r="N695" i="4" s="1"/>
  <c r="N696" i="4" a="1"/>
  <c r="N696" i="4" s="1"/>
  <c r="N697" i="4" a="1"/>
  <c r="N697" i="4" s="1"/>
  <c r="N698" i="4" a="1"/>
  <c r="N698" i="4"/>
  <c r="N699" i="4" a="1"/>
  <c r="N699" i="4" s="1"/>
  <c r="N700" i="4" a="1"/>
  <c r="N700" i="4" s="1"/>
  <c r="N701" i="4" a="1"/>
  <c r="N701" i="4"/>
  <c r="N702" i="4" a="1"/>
  <c r="N702" i="4" s="1"/>
  <c r="N703" i="4" a="1"/>
  <c r="N703" i="4" s="1"/>
  <c r="N704" i="4" a="1"/>
  <c r="N704" i="4" s="1"/>
  <c r="N705" i="4" a="1"/>
  <c r="N705" i="4" s="1"/>
  <c r="N706" i="4" a="1"/>
  <c r="N706" i="4" s="1"/>
  <c r="N707" i="4" a="1"/>
  <c r="N707" i="4" s="1"/>
  <c r="N708" i="4" a="1"/>
  <c r="N708" i="4"/>
  <c r="N709" i="4" a="1"/>
  <c r="N709" i="4" s="1"/>
  <c r="N710" i="4" a="1"/>
  <c r="N710" i="4"/>
  <c r="N711" i="4" a="1"/>
  <c r="N711" i="4" s="1"/>
  <c r="N712" i="4" a="1"/>
  <c r="N712" i="4" s="1"/>
  <c r="N713" i="4" a="1"/>
  <c r="N713" i="4" s="1"/>
  <c r="N714" i="4" a="1"/>
  <c r="N714" i="4" s="1"/>
  <c r="N715" i="4" a="1"/>
  <c r="N715" i="4" s="1"/>
  <c r="N716" i="4" a="1"/>
  <c r="N716" i="4" s="1"/>
  <c r="N717" i="4" a="1"/>
  <c r="N717" i="4" s="1"/>
  <c r="N718" i="4" a="1"/>
  <c r="N718" i="4" s="1"/>
  <c r="N719" i="4" a="1"/>
  <c r="N719" i="4" s="1"/>
  <c r="N720" i="4" a="1"/>
  <c r="N720" i="4" s="1"/>
  <c r="N721" i="4" a="1"/>
  <c r="N721" i="4" s="1"/>
  <c r="N722" i="4" a="1"/>
  <c r="N722" i="4" s="1"/>
  <c r="N723" i="4" a="1"/>
  <c r="N723" i="4"/>
  <c r="N724" i="4" a="1"/>
  <c r="N724" i="4" s="1"/>
  <c r="N725" i="4" a="1"/>
  <c r="N725" i="4" s="1"/>
  <c r="N726" i="4" a="1"/>
  <c r="N726" i="4"/>
  <c r="N727" i="4" a="1"/>
  <c r="N727" i="4" s="1"/>
  <c r="N728" i="4" a="1"/>
  <c r="N728" i="4" s="1"/>
  <c r="N729" i="4" a="1"/>
  <c r="N729" i="4" s="1"/>
  <c r="N730" i="4" a="1"/>
  <c r="N730" i="4" s="1"/>
  <c r="N731" i="4" a="1"/>
  <c r="N731" i="4" s="1"/>
  <c r="N732" i="4" a="1"/>
  <c r="N732" i="4" s="1"/>
  <c r="N733" i="4" a="1"/>
  <c r="N733" i="4" s="1"/>
  <c r="N734" i="4" a="1"/>
  <c r="N734" i="4" s="1"/>
  <c r="N735" i="4" a="1"/>
  <c r="N735" i="4" s="1"/>
  <c r="N736" i="4" a="1"/>
  <c r="N736" i="4" s="1"/>
  <c r="N737" i="4" a="1"/>
  <c r="N737" i="4" s="1"/>
  <c r="N738" i="4" a="1"/>
  <c r="N738" i="4" s="1"/>
  <c r="N739" i="4" a="1"/>
  <c r="N739" i="4" s="1"/>
  <c r="N740" i="4" a="1"/>
  <c r="N740" i="4" s="1"/>
  <c r="N741" i="4" a="1"/>
  <c r="N741" i="4" s="1"/>
  <c r="N742" i="4" a="1"/>
  <c r="N742" i="4" s="1"/>
  <c r="N743" i="4" a="1"/>
  <c r="N743" i="4" s="1"/>
  <c r="N744" i="4" a="1"/>
  <c r="N744" i="4" s="1"/>
  <c r="N745" i="4" a="1"/>
  <c r="N745" i="4" s="1"/>
  <c r="N746" i="4" a="1"/>
  <c r="N746" i="4" s="1"/>
  <c r="N747" i="4" a="1"/>
  <c r="N747" i="4" s="1"/>
  <c r="N748" i="4" a="1"/>
  <c r="N748" i="4" s="1"/>
  <c r="N749" i="4" a="1"/>
  <c r="N749" i="4" s="1"/>
  <c r="N750" i="4" a="1"/>
  <c r="N750" i="4" s="1"/>
  <c r="N751" i="4" a="1"/>
  <c r="N751" i="4" s="1"/>
  <c r="N752" i="4" a="1"/>
  <c r="N752" i="4" s="1"/>
  <c r="N753" i="4" a="1"/>
  <c r="N753" i="4" s="1"/>
  <c r="N754" i="4" a="1"/>
  <c r="N754" i="4" s="1"/>
  <c r="N755" i="4" a="1"/>
  <c r="N755" i="4" s="1"/>
  <c r="N756" i="4" a="1"/>
  <c r="N756" i="4" s="1"/>
  <c r="N757" i="4" a="1"/>
  <c r="N757" i="4" s="1"/>
  <c r="N758" i="4" a="1"/>
  <c r="N758" i="4" s="1"/>
  <c r="N759" i="4" a="1"/>
  <c r="N759" i="4" s="1"/>
  <c r="N760" i="4" a="1"/>
  <c r="N760" i="4" s="1"/>
  <c r="N761" i="4" a="1"/>
  <c r="N761" i="4" s="1"/>
  <c r="N762" i="4" a="1"/>
  <c r="N762" i="4" s="1"/>
  <c r="N763" i="4" a="1"/>
  <c r="N763" i="4"/>
  <c r="N764" i="4" a="1"/>
  <c r="N764" i="4" s="1"/>
  <c r="N765" i="4" a="1"/>
  <c r="N765" i="4" s="1"/>
  <c r="N766" i="4" a="1"/>
  <c r="N766" i="4" s="1"/>
  <c r="N767" i="4" a="1"/>
  <c r="N767" i="4" s="1"/>
  <c r="N768" i="4" a="1"/>
  <c r="N768" i="4" s="1"/>
  <c r="N769" i="4" a="1"/>
  <c r="N769" i="4" s="1"/>
  <c r="N770" i="4" a="1"/>
  <c r="N770" i="4" s="1"/>
  <c r="N771" i="4" a="1"/>
  <c r="N771" i="4" s="1"/>
  <c r="N772" i="4" a="1"/>
  <c r="N772" i="4" s="1"/>
  <c r="N773" i="4" a="1"/>
  <c r="N773" i="4" s="1"/>
  <c r="N774" i="4" a="1"/>
  <c r="N774" i="4" s="1"/>
  <c r="N775" i="4" a="1"/>
  <c r="N775" i="4" s="1"/>
  <c r="N776" i="4" a="1"/>
  <c r="N776" i="4" s="1"/>
  <c r="N777" i="4" a="1"/>
  <c r="N777" i="4" s="1"/>
  <c r="N778" i="4" a="1"/>
  <c r="N778" i="4" s="1"/>
  <c r="N779" i="4" a="1"/>
  <c r="N779" i="4" s="1"/>
  <c r="N780" i="4" a="1"/>
  <c r="N780" i="4" s="1"/>
  <c r="N781" i="4" a="1"/>
  <c r="N781" i="4" s="1"/>
  <c r="N782" i="4" a="1"/>
  <c r="N782" i="4" s="1"/>
  <c r="N783" i="4" a="1"/>
  <c r="N783" i="4" s="1"/>
  <c r="N784" i="4" a="1"/>
  <c r="N784" i="4" s="1"/>
  <c r="N785" i="4" a="1"/>
  <c r="N785" i="4" s="1"/>
  <c r="N786" i="4" a="1"/>
  <c r="N786" i="4" s="1"/>
  <c r="N787" i="4" a="1"/>
  <c r="N787" i="4" s="1"/>
  <c r="N788" i="4" a="1"/>
  <c r="N788" i="4" s="1"/>
  <c r="N789" i="4" a="1"/>
  <c r="N789" i="4"/>
  <c r="N790" i="4" a="1"/>
  <c r="N790" i="4" s="1"/>
  <c r="N791" i="4" a="1"/>
  <c r="N791" i="4" s="1"/>
  <c r="N792" i="4" a="1"/>
  <c r="N792" i="4" s="1"/>
  <c r="N793" i="4" a="1"/>
  <c r="N793" i="4" s="1"/>
  <c r="N794" i="4" a="1"/>
  <c r="N794" i="4" s="1"/>
  <c r="N795" i="4" a="1"/>
  <c r="N795" i="4" s="1"/>
  <c r="N796" i="4" a="1"/>
  <c r="N796" i="4" s="1"/>
  <c r="N797" i="4" a="1"/>
  <c r="N797" i="4" s="1"/>
  <c r="N798" i="4" a="1"/>
  <c r="N798" i="4" s="1"/>
  <c r="N799" i="4" a="1"/>
  <c r="N799" i="4" s="1"/>
  <c r="N800" i="4" a="1"/>
  <c r="N800" i="4" s="1"/>
  <c r="N801" i="4" a="1"/>
  <c r="N801" i="4" s="1"/>
  <c r="N802" i="4" a="1"/>
  <c r="N802" i="4" s="1"/>
  <c r="N803" i="4" a="1"/>
  <c r="N803" i="4"/>
  <c r="N804" i="4" a="1"/>
  <c r="N804" i="4" s="1"/>
  <c r="N805" i="4" a="1"/>
  <c r="N805" i="4"/>
  <c r="N806" i="4" a="1"/>
  <c r="N806" i="4" s="1"/>
  <c r="N807" i="4" a="1"/>
  <c r="N807" i="4" s="1"/>
  <c r="N808" i="4" a="1"/>
  <c r="N808" i="4" s="1"/>
  <c r="N809" i="4" a="1"/>
  <c r="N809" i="4" s="1"/>
  <c r="N810" i="4" a="1"/>
  <c r="N810" i="4" s="1"/>
  <c r="N811" i="4" a="1"/>
  <c r="N811" i="4"/>
  <c r="N812" i="4" a="1"/>
  <c r="N812" i="4" s="1"/>
  <c r="N813" i="4" a="1"/>
  <c r="N813" i="4" s="1"/>
  <c r="N814" i="4" a="1"/>
  <c r="N814" i="4" s="1"/>
  <c r="N815" i="4" a="1"/>
  <c r="N815" i="4" s="1"/>
  <c r="N816" i="4" a="1"/>
  <c r="N816" i="4" s="1"/>
  <c r="N817" i="4" a="1"/>
  <c r="N817" i="4"/>
  <c r="N818" i="4" a="1"/>
  <c r="N818" i="4" s="1"/>
  <c r="N819" i="4" a="1"/>
  <c r="N819" i="4"/>
  <c r="N820" i="4" a="1"/>
  <c r="N820" i="4" s="1"/>
  <c r="N821" i="4" a="1"/>
  <c r="N821" i="4" s="1"/>
  <c r="N822" i="4" a="1"/>
  <c r="N822" i="4" s="1"/>
  <c r="N823" i="4" a="1"/>
  <c r="N823" i="4"/>
  <c r="N824" i="4" a="1"/>
  <c r="N824" i="4" s="1"/>
  <c r="N825" i="4" a="1"/>
  <c r="N825" i="4" s="1"/>
  <c r="N826" i="4" a="1"/>
  <c r="N826" i="4" s="1"/>
  <c r="N827" i="4" a="1"/>
  <c r="N827" i="4"/>
  <c r="N828" i="4" a="1"/>
  <c r="N828" i="4" s="1"/>
  <c r="N829" i="4" a="1"/>
  <c r="N829" i="4" s="1"/>
  <c r="N830" i="4" a="1"/>
  <c r="N830" i="4" s="1"/>
  <c r="N831" i="4" a="1"/>
  <c r="N831" i="4" s="1"/>
  <c r="N832" i="4" a="1"/>
  <c r="N832" i="4" s="1"/>
  <c r="N833" i="4" a="1"/>
  <c r="N833" i="4" s="1"/>
  <c r="N834" i="4" a="1"/>
  <c r="N834" i="4" s="1"/>
  <c r="N835" i="4" a="1"/>
  <c r="N835" i="4" s="1"/>
  <c r="N836" i="4" a="1"/>
  <c r="N836" i="4" s="1"/>
  <c r="N837" i="4" a="1"/>
  <c r="N837" i="4" s="1"/>
  <c r="N838" i="4" a="1"/>
  <c r="N838" i="4" s="1"/>
  <c r="N839" i="4" a="1"/>
  <c r="N839" i="4" s="1"/>
  <c r="N840" i="4" a="1"/>
  <c r="N840" i="4" s="1"/>
  <c r="N841" i="4" a="1"/>
  <c r="N841" i="4" s="1"/>
  <c r="N842" i="4" a="1"/>
  <c r="N842" i="4" s="1"/>
  <c r="N843" i="4" a="1"/>
  <c r="N843" i="4" s="1"/>
  <c r="N844" i="4" a="1"/>
  <c r="N844" i="4" s="1"/>
  <c r="N845" i="4" a="1"/>
  <c r="N845" i="4" s="1"/>
  <c r="N846" i="4" a="1"/>
  <c r="N846" i="4" s="1"/>
  <c r="N847" i="4" a="1"/>
  <c r="N847" i="4" s="1"/>
  <c r="N848" i="4" a="1"/>
  <c r="N848" i="4" s="1"/>
  <c r="N849" i="4" a="1"/>
  <c r="N849" i="4" s="1"/>
  <c r="N850" i="4" a="1"/>
  <c r="N850" i="4" s="1"/>
  <c r="N851" i="4" a="1"/>
  <c r="N851" i="4" s="1"/>
  <c r="N852" i="4" a="1"/>
  <c r="N852" i="4" s="1"/>
  <c r="N853" i="4" a="1"/>
  <c r="N853" i="4" s="1"/>
  <c r="N854" i="4" a="1"/>
  <c r="N854" i="4" s="1"/>
  <c r="N855" i="4" a="1"/>
  <c r="N855" i="4" s="1"/>
  <c r="N856" i="4" a="1"/>
  <c r="N856" i="4" s="1"/>
  <c r="N857" i="4" a="1"/>
  <c r="N857" i="4" s="1"/>
  <c r="N858" i="4" a="1"/>
  <c r="N858" i="4" s="1"/>
  <c r="N859" i="4" a="1"/>
  <c r="N859" i="4" s="1"/>
  <c r="N860" i="4" a="1"/>
  <c r="N860" i="4" s="1"/>
  <c r="N861" i="4" a="1"/>
  <c r="N861" i="4" s="1"/>
  <c r="N862" i="4" a="1"/>
  <c r="N862" i="4" s="1"/>
  <c r="N863" i="4" a="1"/>
  <c r="N863" i="4" s="1"/>
  <c r="N864" i="4" a="1"/>
  <c r="N864" i="4"/>
  <c r="N865" i="4" a="1"/>
  <c r="N865" i="4" s="1"/>
  <c r="N866" i="4" a="1"/>
  <c r="N866" i="4" s="1"/>
  <c r="N867" i="4" a="1"/>
  <c r="N867" i="4" s="1"/>
  <c r="N868" i="4" a="1"/>
  <c r="N868" i="4" s="1"/>
  <c r="N869" i="4" a="1"/>
  <c r="N869" i="4" s="1"/>
  <c r="N870" i="4" a="1"/>
  <c r="N870" i="4" s="1"/>
  <c r="N871" i="4" a="1"/>
  <c r="N871" i="4" s="1"/>
  <c r="N872" i="4" a="1"/>
  <c r="N872" i="4" s="1"/>
  <c r="N873" i="4" a="1"/>
  <c r="N873" i="4"/>
  <c r="N874" i="4" a="1"/>
  <c r="N874" i="4" s="1"/>
  <c r="N875" i="4" a="1"/>
  <c r="N875" i="4" s="1"/>
  <c r="N876" i="4" a="1"/>
  <c r="N876" i="4" s="1"/>
  <c r="N877" i="4" a="1"/>
  <c r="N877" i="4"/>
  <c r="N878" i="4" a="1"/>
  <c r="N878" i="4"/>
  <c r="N879" i="4" a="1"/>
  <c r="N879" i="4" s="1"/>
  <c r="N880" i="4" a="1"/>
  <c r="N880" i="4" s="1"/>
  <c r="N881" i="4" a="1"/>
  <c r="N881" i="4"/>
  <c r="N882" i="4" a="1"/>
  <c r="N882" i="4" s="1"/>
  <c r="N883" i="4" a="1"/>
  <c r="N883" i="4" s="1"/>
  <c r="N884" i="4" a="1"/>
  <c r="N884" i="4" s="1"/>
  <c r="N885" i="4" a="1"/>
  <c r="N885" i="4" s="1"/>
  <c r="N886" i="4" a="1"/>
  <c r="N886" i="4" s="1"/>
  <c r="N887" i="4" a="1"/>
  <c r="N887" i="4" s="1"/>
  <c r="N888" i="4" a="1"/>
  <c r="N888" i="4" s="1"/>
  <c r="N889" i="4" a="1"/>
  <c r="N889" i="4" s="1"/>
  <c r="N890" i="4" a="1"/>
  <c r="N890" i="4"/>
  <c r="N891" i="4" a="1"/>
  <c r="N891" i="4"/>
  <c r="N892" i="4" a="1"/>
  <c r="N892" i="4" s="1"/>
  <c r="N893" i="4" a="1"/>
  <c r="N893" i="4" s="1"/>
  <c r="N894" i="4" a="1"/>
  <c r="N894" i="4" s="1"/>
  <c r="N895" i="4" a="1"/>
  <c r="N895" i="4"/>
  <c r="N896" i="4" a="1"/>
  <c r="N896" i="4" s="1"/>
  <c r="N897" i="4" a="1"/>
  <c r="N897" i="4"/>
  <c r="N898" i="4" a="1"/>
  <c r="N898" i="4" s="1"/>
  <c r="N899" i="4" a="1"/>
  <c r="N899" i="4"/>
  <c r="N900" i="4" a="1"/>
  <c r="N900" i="4" s="1"/>
  <c r="N901" i="4" a="1"/>
  <c r="N901" i="4"/>
  <c r="N902" i="4" a="1"/>
  <c r="N902" i="4" s="1"/>
  <c r="N903" i="4" a="1"/>
  <c r="N903" i="4" s="1"/>
  <c r="N904" i="4" a="1"/>
  <c r="N904" i="4" s="1"/>
  <c r="N905" i="4" a="1"/>
  <c r="N905" i="4" s="1"/>
  <c r="N906" i="4" a="1"/>
  <c r="N906" i="4" s="1"/>
  <c r="N907" i="4" a="1"/>
  <c r="N907" i="4"/>
  <c r="N908" i="4" a="1"/>
  <c r="N908" i="4" s="1"/>
  <c r="N909" i="4" a="1"/>
  <c r="N909" i="4" s="1"/>
  <c r="N910" i="4" a="1"/>
  <c r="N910" i="4"/>
  <c r="N911" i="4" a="1"/>
  <c r="N911" i="4" s="1"/>
  <c r="N912" i="4" a="1"/>
  <c r="N912" i="4" s="1"/>
  <c r="N913" i="4" a="1"/>
  <c r="N913" i="4" s="1"/>
  <c r="N914" i="4" a="1"/>
  <c r="N914" i="4" s="1"/>
  <c r="N915" i="4" a="1"/>
  <c r="N915" i="4" s="1"/>
  <c r="N916" i="4" a="1"/>
  <c r="N916" i="4" s="1"/>
  <c r="N917" i="4" a="1"/>
  <c r="N917" i="4" s="1"/>
  <c r="N918" i="4" a="1"/>
  <c r="N918" i="4" s="1"/>
  <c r="N919" i="4" a="1"/>
  <c r="N919" i="4" s="1"/>
  <c r="N920" i="4" a="1"/>
  <c r="N920" i="4" s="1"/>
  <c r="N921" i="4" a="1"/>
  <c r="N921" i="4" s="1"/>
  <c r="N922" i="4" a="1"/>
  <c r="N922" i="4" s="1"/>
  <c r="N923" i="4" a="1"/>
  <c r="N923" i="4" s="1"/>
  <c r="N924" i="4" a="1"/>
  <c r="N924" i="4" s="1"/>
  <c r="N925" i="4" a="1"/>
  <c r="N925" i="4" s="1"/>
  <c r="N926" i="4" a="1"/>
  <c r="N926" i="4" s="1"/>
  <c r="N927" i="4" a="1"/>
  <c r="N927" i="4" s="1"/>
  <c r="N928" i="4" a="1"/>
  <c r="N928" i="4" s="1"/>
  <c r="N929" i="4" a="1"/>
  <c r="N929" i="4" s="1"/>
  <c r="N930" i="4" a="1"/>
  <c r="N930" i="4" s="1"/>
  <c r="N931" i="4" a="1"/>
  <c r="N931" i="4" s="1"/>
  <c r="N932" i="4" a="1"/>
  <c r="N932" i="4" s="1"/>
  <c r="N933" i="4" a="1"/>
  <c r="N933" i="4" s="1"/>
  <c r="N934" i="4" a="1"/>
  <c r="N934" i="4" s="1"/>
  <c r="N935" i="4" a="1"/>
  <c r="N935" i="4" s="1"/>
  <c r="N936" i="4" a="1"/>
  <c r="N936" i="4" s="1"/>
  <c r="N937" i="4" a="1"/>
  <c r="N937" i="4" s="1"/>
  <c r="N938" i="4" a="1"/>
  <c r="N938" i="4" s="1"/>
  <c r="N939" i="4" a="1"/>
  <c r="N939" i="4" s="1"/>
  <c r="N940" i="4" a="1"/>
  <c r="N940" i="4" s="1"/>
  <c r="N941" i="4" a="1"/>
  <c r="N941" i="4"/>
  <c r="N942" i="4" a="1"/>
  <c r="N942" i="4" s="1"/>
  <c r="N943" i="4" a="1"/>
  <c r="N943" i="4" s="1"/>
  <c r="N944" i="4" a="1"/>
  <c r="N944" i="4" s="1"/>
  <c r="N945" i="4" a="1"/>
  <c r="N945" i="4"/>
  <c r="N946" i="4" a="1"/>
  <c r="N946" i="4" s="1"/>
  <c r="N947" i="4" a="1"/>
  <c r="N947" i="4" s="1"/>
  <c r="N948" i="4" a="1"/>
  <c r="N948" i="4" s="1"/>
  <c r="N949" i="4" a="1"/>
  <c r="N949" i="4"/>
  <c r="N950" i="4" a="1"/>
  <c r="N950" i="4" s="1"/>
  <c r="N951" i="4" a="1"/>
  <c r="N951" i="4" s="1"/>
  <c r="N952" i="4" a="1"/>
  <c r="N952" i="4" s="1"/>
  <c r="N953" i="4" a="1"/>
  <c r="N953" i="4" s="1"/>
  <c r="N954" i="4" a="1"/>
  <c r="N954" i="4" s="1"/>
  <c r="N955" i="4" a="1"/>
  <c r="N955" i="4"/>
  <c r="N956" i="4" a="1"/>
  <c r="N956" i="4" s="1"/>
  <c r="N957" i="4" a="1"/>
  <c r="N957" i="4" s="1"/>
  <c r="N958" i="4" a="1"/>
  <c r="N958" i="4" s="1"/>
  <c r="N959" i="4" a="1"/>
  <c r="N959" i="4" s="1"/>
  <c r="N960" i="4" a="1"/>
  <c r="N960" i="4"/>
  <c r="N961" i="4" a="1"/>
  <c r="N961" i="4" s="1"/>
  <c r="N962" i="4" a="1"/>
  <c r="N962" i="4" s="1"/>
  <c r="N963" i="4" a="1"/>
  <c r="N963" i="4" s="1"/>
  <c r="N964" i="4" a="1"/>
  <c r="N964" i="4" s="1"/>
  <c r="N965" i="4" a="1"/>
  <c r="N965" i="4" s="1"/>
  <c r="N966" i="4" a="1"/>
  <c r="N966" i="4" s="1"/>
  <c r="N967" i="4" a="1"/>
  <c r="N967" i="4" s="1"/>
  <c r="N968" i="4" a="1"/>
  <c r="N968" i="4" s="1"/>
  <c r="N969" i="4" a="1"/>
  <c r="N969" i="4" s="1"/>
  <c r="N970" i="4" a="1"/>
  <c r="N970" i="4" s="1"/>
  <c r="N971" i="4" a="1"/>
  <c r="N971" i="4" s="1"/>
  <c r="N972" i="4" a="1"/>
  <c r="N972" i="4" s="1"/>
  <c r="N973" i="4" a="1"/>
  <c r="N973" i="4" s="1"/>
  <c r="N974" i="4" a="1"/>
  <c r="N974" i="4" s="1"/>
  <c r="N975" i="4" a="1"/>
  <c r="N975" i="4" s="1"/>
  <c r="N976" i="4" a="1"/>
  <c r="N976" i="4" s="1"/>
  <c r="N977" i="4" a="1"/>
  <c r="N977" i="4" s="1"/>
  <c r="N978" i="4" a="1"/>
  <c r="N978" i="4" s="1"/>
  <c r="N979" i="4" a="1"/>
  <c r="N979" i="4" s="1"/>
  <c r="N980" i="4" a="1"/>
  <c r="N980" i="4" s="1"/>
  <c r="N981" i="4" a="1"/>
  <c r="N981" i="4" s="1"/>
  <c r="N982" i="4" a="1"/>
  <c r="N982" i="4"/>
  <c r="N983" i="4" a="1"/>
  <c r="N983" i="4" s="1"/>
  <c r="N984" i="4" a="1"/>
  <c r="N984" i="4" s="1"/>
  <c r="N985" i="4" a="1"/>
  <c r="N985" i="4" s="1"/>
  <c r="N986" i="4" a="1"/>
  <c r="N986" i="4" s="1"/>
  <c r="N987" i="4" a="1"/>
  <c r="N987" i="4" s="1"/>
  <c r="N988" i="4" a="1"/>
  <c r="N988" i="4" s="1"/>
  <c r="N989" i="4" a="1"/>
  <c r="N989" i="4" s="1"/>
  <c r="N990" i="4" a="1"/>
  <c r="N990" i="4" s="1"/>
  <c r="N991" i="4" a="1"/>
  <c r="N991" i="4" s="1"/>
  <c r="N992" i="4" a="1"/>
  <c r="N992" i="4" s="1"/>
  <c r="N993" i="4" a="1"/>
  <c r="N993" i="4" s="1"/>
  <c r="N994" i="4" a="1"/>
  <c r="N994" i="4"/>
  <c r="N995" i="4" a="1"/>
  <c r="N995" i="4"/>
  <c r="N996" i="4" a="1"/>
  <c r="N996" i="4" s="1"/>
  <c r="N997" i="4" a="1"/>
  <c r="N997" i="4" s="1"/>
  <c r="N998" i="4" a="1"/>
  <c r="N998" i="4" s="1"/>
  <c r="N999" i="4" a="1"/>
  <c r="N999" i="4"/>
  <c r="N1000" i="4" a="1"/>
  <c r="N1000" i="4" s="1"/>
  <c r="N1001" i="4" a="1"/>
  <c r="N1001" i="4"/>
  <c r="N1002" i="4" a="1"/>
  <c r="N1002" i="4" s="1"/>
  <c r="N1003" i="4" a="1"/>
  <c r="N1003" i="4" s="1"/>
  <c r="N1004" i="4" a="1"/>
  <c r="N1004" i="4" s="1"/>
  <c r="N1005" i="4" a="1"/>
  <c r="N1005" i="4" s="1"/>
  <c r="N1006" i="4" a="1"/>
  <c r="N1006" i="4"/>
  <c r="N1007" i="4" a="1"/>
  <c r="N1007" i="4" s="1"/>
  <c r="N1008" i="4" a="1"/>
  <c r="N1008" i="4" s="1"/>
  <c r="N1009" i="4" a="1"/>
  <c r="N1009" i="4" s="1"/>
  <c r="N1010" i="4" a="1"/>
  <c r="N1010" i="4"/>
  <c r="N1011" i="4" a="1"/>
  <c r="N1011" i="4" s="1"/>
  <c r="N1012" i="4" a="1"/>
  <c r="N1012" i="4" s="1"/>
  <c r="N1013" i="4" a="1"/>
  <c r="N1013" i="4" s="1"/>
  <c r="N1014" i="4" a="1"/>
  <c r="N1014" i="4" s="1"/>
  <c r="N1015" i="4" a="1"/>
  <c r="N1015" i="4"/>
  <c r="N1016" i="4" a="1"/>
  <c r="N1016" i="4" s="1"/>
  <c r="N1017" i="4" a="1"/>
  <c r="N1017" i="4" s="1"/>
  <c r="N1018" i="4" a="1"/>
  <c r="N1018" i="4" s="1"/>
  <c r="N1019" i="4" a="1"/>
  <c r="N1019" i="4" s="1"/>
  <c r="N1020" i="4" a="1"/>
  <c r="N1020" i="4"/>
  <c r="N1021" i="4" a="1"/>
  <c r="N1021" i="4" s="1"/>
  <c r="N1022" i="4" a="1"/>
  <c r="N1022" i="4" s="1"/>
  <c r="N1023" i="4" a="1"/>
  <c r="N1023" i="4" s="1"/>
  <c r="N1024" i="4" a="1"/>
  <c r="N1024" i="4"/>
  <c r="N1025" i="4" a="1"/>
  <c r="N1025" i="4" s="1"/>
  <c r="N1026" i="4" a="1"/>
  <c r="N1026" i="4" s="1"/>
  <c r="N1027" i="4" a="1"/>
  <c r="N1027" i="4" s="1"/>
  <c r="N1028" i="4" a="1"/>
  <c r="N1028" i="4"/>
  <c r="N1029" i="4" a="1"/>
  <c r="N1029" i="4" s="1"/>
  <c r="N1030" i="4" a="1"/>
  <c r="N1030" i="4" s="1"/>
  <c r="N1031" i="4" a="1"/>
  <c r="N1031" i="4" s="1"/>
  <c r="N1032" i="4" a="1"/>
  <c r="N1032" i="4" s="1"/>
  <c r="N1033" i="4" a="1"/>
  <c r="N1033" i="4" s="1"/>
  <c r="N1034" i="4" a="1"/>
  <c r="N1034" i="4" s="1"/>
  <c r="N1035" i="4" a="1"/>
  <c r="N1035" i="4" s="1"/>
  <c r="N1036" i="4" a="1"/>
  <c r="N1036" i="4" s="1"/>
  <c r="N1037" i="4" a="1"/>
  <c r="N1037" i="4" s="1"/>
  <c r="N1038" i="4" a="1"/>
  <c r="N1038" i="4" s="1"/>
  <c r="N1039" i="4" a="1"/>
  <c r="N1039" i="4" s="1"/>
  <c r="N1040" i="4" a="1"/>
  <c r="N1040" i="4" s="1"/>
  <c r="N1041" i="4" a="1"/>
  <c r="N1041" i="4" s="1"/>
  <c r="N1042" i="4" a="1"/>
  <c r="N1042" i="4" s="1"/>
  <c r="N1043" i="4" a="1"/>
  <c r="N1043" i="4" s="1"/>
  <c r="N1044" i="4" a="1"/>
  <c r="N1044" i="4" s="1"/>
  <c r="N1045" i="4" a="1"/>
  <c r="N1045" i="4" s="1"/>
  <c r="N1046" i="4" a="1"/>
  <c r="N1046" i="4" s="1"/>
  <c r="N1047" i="4" a="1"/>
  <c r="N1047" i="4" s="1"/>
  <c r="N1048" i="4" a="1"/>
  <c r="N1048" i="4" s="1"/>
  <c r="N1049" i="4" a="1"/>
  <c r="N1049" i="4" s="1"/>
  <c r="N1050" i="4" a="1"/>
  <c r="N1050" i="4"/>
  <c r="N1051" i="4" a="1"/>
  <c r="N1051" i="4" s="1"/>
  <c r="N1052" i="4" a="1"/>
  <c r="N1052" i="4" s="1"/>
  <c r="N1053" i="4" a="1"/>
  <c r="N1053" i="4" s="1"/>
  <c r="N1054" i="4" a="1"/>
  <c r="N1054" i="4" s="1"/>
  <c r="N1055" i="4" a="1"/>
  <c r="N1055" i="4" s="1"/>
  <c r="N1056" i="4" a="1"/>
  <c r="N1056" i="4" s="1"/>
  <c r="N1057" i="4" a="1"/>
  <c r="N1057" i="4" s="1"/>
  <c r="N1058" i="4" a="1"/>
  <c r="N1058" i="4" s="1"/>
  <c r="N1059" i="4" a="1"/>
  <c r="N1059" i="4" s="1"/>
  <c r="N1060" i="4" a="1"/>
  <c r="N1060" i="4" s="1"/>
  <c r="N1061" i="4" a="1"/>
  <c r="N1061" i="4" s="1"/>
  <c r="N1062" i="4" a="1"/>
  <c r="N1062" i="4" s="1"/>
  <c r="N1063" i="4" a="1"/>
  <c r="N1063" i="4" s="1"/>
  <c r="N1064" i="4" a="1"/>
  <c r="N1064" i="4" s="1"/>
  <c r="N1065" i="4" a="1"/>
  <c r="N1065" i="4"/>
  <c r="N1066" i="4" a="1"/>
  <c r="N1066" i="4" s="1"/>
  <c r="N1067" i="4" a="1"/>
  <c r="N1067" i="4" s="1"/>
  <c r="N1068" i="4" a="1"/>
  <c r="N1068" i="4"/>
  <c r="N1069" i="4" a="1"/>
  <c r="N1069" i="4" s="1"/>
  <c r="N1070" i="4" a="1"/>
  <c r="N1070" i="4" s="1"/>
  <c r="N1071" i="4" a="1"/>
  <c r="N1071" i="4" s="1"/>
  <c r="N1072" i="4" a="1"/>
  <c r="N1072" i="4" s="1"/>
  <c r="N1073" i="4" a="1"/>
  <c r="N1073" i="4" s="1"/>
  <c r="N1074" i="4" a="1"/>
  <c r="N1074" i="4" s="1"/>
  <c r="N1075" i="4" a="1"/>
  <c r="N1075" i="4" s="1"/>
  <c r="N1076" i="4" a="1"/>
  <c r="N1076" i="4" s="1"/>
  <c r="N1077" i="4" a="1"/>
  <c r="N1077" i="4" s="1"/>
  <c r="N1078" i="4" a="1"/>
  <c r="N1078" i="4" s="1"/>
  <c r="N1079" i="4" a="1"/>
  <c r="N1079" i="4" s="1"/>
  <c r="N1080" i="4" a="1"/>
  <c r="N1080" i="4" s="1"/>
  <c r="N1081" i="4" a="1"/>
  <c r="N1081" i="4" s="1"/>
  <c r="N1082" i="4" a="1"/>
  <c r="N1082" i="4"/>
  <c r="N1083" i="4" a="1"/>
  <c r="N1083" i="4" s="1"/>
  <c r="N1084" i="4" a="1"/>
  <c r="N1084" i="4" s="1"/>
  <c r="N1085" i="4" a="1"/>
  <c r="N1085" i="4" s="1"/>
  <c r="N1086" i="4" a="1"/>
  <c r="N1086" i="4" s="1"/>
  <c r="N1087" i="4" a="1"/>
  <c r="N1087" i="4" s="1"/>
  <c r="N1088" i="4" a="1"/>
  <c r="N1088" i="4" s="1"/>
  <c r="N1089" i="4" a="1"/>
  <c r="N1089" i="4" s="1"/>
  <c r="N1090" i="4" a="1"/>
  <c r="N1090" i="4"/>
  <c r="N1091" i="4" a="1"/>
  <c r="N1091" i="4" s="1"/>
  <c r="N1092" i="4" a="1"/>
  <c r="N1092" i="4" s="1"/>
  <c r="N1093" i="4" a="1"/>
  <c r="N1093" i="4" s="1"/>
  <c r="N1094" i="4" a="1"/>
  <c r="N1094" i="4" s="1"/>
  <c r="N1095" i="4" a="1"/>
  <c r="N1095" i="4" s="1"/>
  <c r="N1096" i="4" a="1"/>
  <c r="N1096" i="4" s="1"/>
  <c r="N1097" i="4" a="1"/>
  <c r="N1097" i="4" s="1"/>
  <c r="N1098" i="4" a="1"/>
  <c r="N1098" i="4" s="1"/>
  <c r="N1099" i="4" a="1"/>
  <c r="N1099" i="4" s="1"/>
  <c r="N1100" i="4" a="1"/>
  <c r="N1100" i="4" s="1"/>
  <c r="N1101" i="4" a="1"/>
  <c r="N1101" i="4" s="1"/>
  <c r="N1102" i="4" a="1"/>
  <c r="N1102" i="4" s="1"/>
  <c r="N1103" i="4" a="1"/>
  <c r="N1103" i="4" s="1"/>
  <c r="N1104" i="4" a="1"/>
  <c r="N1104" i="4" s="1"/>
  <c r="N1105" i="4" a="1"/>
  <c r="N1105" i="4"/>
  <c r="N1106" i="4" a="1"/>
  <c r="N1106" i="4" s="1"/>
  <c r="N1107" i="4" a="1"/>
  <c r="N1107" i="4" s="1"/>
  <c r="N1108" i="4" a="1"/>
  <c r="N1108" i="4"/>
  <c r="N1109" i="4" a="1"/>
  <c r="N1109" i="4" s="1"/>
  <c r="N1110" i="4" a="1"/>
  <c r="N1110" i="4" s="1"/>
  <c r="N1111" i="4" a="1"/>
  <c r="N1111" i="4" s="1"/>
  <c r="N1112" i="4" a="1"/>
  <c r="N1112" i="4" s="1"/>
  <c r="N1113" i="4" a="1"/>
  <c r="N1113" i="4" s="1"/>
  <c r="N1114" i="4" a="1"/>
  <c r="N1114" i="4"/>
  <c r="N1115" i="4" a="1"/>
  <c r="N1115" i="4" s="1"/>
  <c r="N1116" i="4" a="1"/>
  <c r="N1116" i="4" s="1"/>
  <c r="N1117" i="4" a="1"/>
  <c r="N1117" i="4" s="1"/>
  <c r="N1118" i="4" a="1"/>
  <c r="N1118" i="4" s="1"/>
  <c r="N1119" i="4" a="1"/>
  <c r="N1119" i="4" s="1"/>
  <c r="N1120" i="4" a="1"/>
  <c r="N1120" i="4" s="1"/>
  <c r="N1121" i="4" a="1"/>
  <c r="N1121" i="4" s="1"/>
  <c r="N1122" i="4" a="1"/>
  <c r="N1122" i="4" s="1"/>
  <c r="N1123" i="4" a="1"/>
  <c r="N1123" i="4" s="1"/>
  <c r="N1124" i="4" a="1"/>
  <c r="N1124" i="4" s="1"/>
  <c r="N1125" i="4" a="1"/>
  <c r="N1125" i="4" s="1"/>
  <c r="N1126" i="4" a="1"/>
  <c r="N1126" i="4" s="1"/>
  <c r="N1127" i="4" a="1"/>
  <c r="N1127" i="4"/>
  <c r="N1128" i="4" a="1"/>
  <c r="N1128" i="4" s="1"/>
  <c r="N1129" i="4" a="1"/>
  <c r="N1129" i="4" s="1"/>
  <c r="N1130" i="4" a="1"/>
  <c r="N1130" i="4" s="1"/>
  <c r="N1131" i="4" a="1"/>
  <c r="N1131" i="4" s="1"/>
  <c r="N1132" i="4" a="1"/>
  <c r="N1132" i="4" s="1"/>
  <c r="N1133" i="4" a="1"/>
  <c r="N1133" i="4" s="1"/>
  <c r="N1134" i="4" a="1"/>
  <c r="N1134" i="4" s="1"/>
  <c r="N1135" i="4" a="1"/>
  <c r="N1135" i="4" s="1"/>
  <c r="N1136" i="4" a="1"/>
  <c r="N1136" i="4" s="1"/>
  <c r="N1137" i="4" a="1"/>
  <c r="N1137" i="4" s="1"/>
  <c r="N1138" i="4" a="1"/>
  <c r="N1138" i="4" s="1"/>
  <c r="N1139" i="4" a="1"/>
  <c r="N1139" i="4" s="1"/>
  <c r="N1140" i="4" a="1"/>
  <c r="N1140" i="4" s="1"/>
  <c r="N1141" i="4" a="1"/>
  <c r="N1141" i="4" s="1"/>
  <c r="N1142" i="4" a="1"/>
  <c r="N1142" i="4" s="1"/>
  <c r="N1143" i="4" a="1"/>
  <c r="N1143" i="4" s="1"/>
  <c r="N1144" i="4" a="1"/>
  <c r="N1144" i="4" s="1"/>
  <c r="N1145" i="4" a="1"/>
  <c r="N1145" i="4" s="1"/>
  <c r="N1146" i="4" a="1"/>
  <c r="N1146" i="4" s="1"/>
  <c r="N1147" i="4" a="1"/>
  <c r="N1147" i="4" s="1"/>
  <c r="N1148" i="4" a="1"/>
  <c r="N1148" i="4" s="1"/>
  <c r="N1149" i="4" a="1"/>
  <c r="N1149" i="4" s="1"/>
  <c r="N1150" i="4" a="1"/>
  <c r="N1150" i="4" s="1"/>
  <c r="N1151" i="4" a="1"/>
  <c r="N1151" i="4" s="1"/>
  <c r="N1152" i="4" a="1"/>
  <c r="N1152" i="4" s="1"/>
  <c r="N1153" i="4" a="1"/>
  <c r="N1153" i="4" s="1"/>
  <c r="N1154" i="4" a="1"/>
  <c r="N1154" i="4" s="1"/>
  <c r="N1155" i="4" a="1"/>
  <c r="N1155" i="4"/>
  <c r="N1156" i="4" a="1"/>
  <c r="N1156" i="4" s="1"/>
  <c r="N1157" i="4" a="1"/>
  <c r="N1157" i="4"/>
  <c r="N1158" i="4" a="1"/>
  <c r="N1158" i="4" s="1"/>
  <c r="N1159" i="4" a="1"/>
  <c r="N1159" i="4" s="1"/>
  <c r="N1160" i="4" a="1"/>
  <c r="N1160" i="4" s="1"/>
  <c r="N1161" i="4" a="1"/>
  <c r="N1161" i="4"/>
  <c r="N1162" i="4" a="1"/>
  <c r="N1162" i="4" s="1"/>
  <c r="N1163" i="4" a="1"/>
  <c r="N1163" i="4" s="1"/>
  <c r="N1164" i="4" a="1"/>
  <c r="N1164" i="4" s="1"/>
  <c r="N1165" i="4" a="1"/>
  <c r="N1165" i="4" s="1"/>
  <c r="N1166" i="4" a="1"/>
  <c r="N1166" i="4" s="1"/>
  <c r="N1167" i="4" a="1"/>
  <c r="N1167" i="4" s="1"/>
  <c r="N1168" i="4" a="1"/>
  <c r="N1168" i="4" s="1"/>
  <c r="N1169" i="4" a="1"/>
  <c r="N1169" i="4" s="1"/>
  <c r="N1170" i="4" a="1"/>
  <c r="N1170" i="4" s="1"/>
  <c r="N1171" i="4" a="1"/>
  <c r="N1171" i="4" s="1"/>
  <c r="N1172" i="4" a="1"/>
  <c r="N1172" i="4" s="1"/>
  <c r="N1173" i="4" a="1"/>
  <c r="N1173" i="4" s="1"/>
  <c r="N1174" i="4" a="1"/>
  <c r="N1174" i="4" s="1"/>
  <c r="N1175" i="4" a="1"/>
  <c r="N1175" i="4"/>
  <c r="N1176" i="4" a="1"/>
  <c r="N1176" i="4" s="1"/>
  <c r="N1177" i="4" a="1"/>
  <c r="N1177" i="4" s="1"/>
  <c r="N1178" i="4" a="1"/>
  <c r="N1178" i="4"/>
  <c r="N1179" i="4" a="1"/>
  <c r="N1179" i="4"/>
  <c r="N1180" i="4" a="1"/>
  <c r="N1180" i="4" s="1"/>
  <c r="N1181" i="4" a="1"/>
  <c r="N1181" i="4" s="1"/>
  <c r="N1182" i="4" a="1"/>
  <c r="N1182" i="4" s="1"/>
  <c r="N1183" i="4" a="1"/>
  <c r="N1183" i="4" s="1"/>
  <c r="N1184" i="4" a="1"/>
  <c r="N1184" i="4" s="1"/>
  <c r="N1185" i="4" a="1"/>
  <c r="N1185" i="4" s="1"/>
  <c r="N1186" i="4" a="1"/>
  <c r="N1186" i="4" s="1"/>
  <c r="N1187" i="4" a="1"/>
  <c r="N1187" i="4"/>
  <c r="N1188" i="4" a="1"/>
  <c r="N1188" i="4" s="1"/>
  <c r="N1189" i="4" a="1"/>
  <c r="N1189" i="4"/>
  <c r="N1190" i="4" a="1"/>
  <c r="N1190" i="4"/>
  <c r="N1191" i="4" a="1"/>
  <c r="N1191" i="4" s="1"/>
  <c r="N1192" i="4" a="1"/>
  <c r="N1192" i="4" s="1"/>
  <c r="N1193" i="4" a="1"/>
  <c r="N1193" i="4" s="1"/>
  <c r="N1194" i="4" a="1"/>
  <c r="N1194" i="4" s="1"/>
  <c r="N1195" i="4" a="1"/>
  <c r="N1195" i="4" s="1"/>
  <c r="N1196" i="4" a="1"/>
  <c r="N1196" i="4" s="1"/>
  <c r="N1197" i="4" a="1"/>
  <c r="N1197" i="4" s="1"/>
  <c r="N1198" i="4" a="1"/>
  <c r="N1198" i="4" s="1"/>
  <c r="N1199" i="4" a="1"/>
  <c r="N1199" i="4" s="1"/>
  <c r="N1200" i="4" a="1"/>
  <c r="N1200" i="4" s="1"/>
  <c r="N1201" i="4" a="1"/>
  <c r="N1201" i="4" s="1"/>
  <c r="N1202" i="4" a="1"/>
  <c r="N1202" i="4" s="1"/>
  <c r="N1203" i="4" a="1"/>
  <c r="N1203" i="4" s="1"/>
  <c r="N1204" i="4" a="1"/>
  <c r="N1204" i="4" s="1"/>
  <c r="N1205" i="4" a="1"/>
  <c r="N1205" i="4"/>
  <c r="N1206" i="4" a="1"/>
  <c r="N1206" i="4" s="1"/>
  <c r="N1207" i="4" a="1"/>
  <c r="N1207" i="4"/>
  <c r="N1208" i="4" a="1"/>
  <c r="N1208" i="4" s="1"/>
  <c r="N1209" i="4" a="1"/>
  <c r="N1209" i="4" s="1"/>
  <c r="N1210" i="4" a="1"/>
  <c r="N1210" i="4" s="1"/>
  <c r="N1211" i="4" a="1"/>
  <c r="N1211" i="4" s="1"/>
  <c r="N1212" i="4" a="1"/>
  <c r="N1212" i="4" s="1"/>
  <c r="N1213" i="4" a="1"/>
  <c r="N1213" i="4" s="1"/>
  <c r="N1214" i="4" a="1"/>
  <c r="N1214" i="4" s="1"/>
  <c r="N1215" i="4" a="1"/>
  <c r="N1215" i="4" s="1"/>
  <c r="N1216" i="4" a="1"/>
  <c r="N1216" i="4" s="1"/>
  <c r="N1217" i="4" a="1"/>
  <c r="N1217" i="4" s="1"/>
  <c r="N1218" i="4" a="1"/>
  <c r="N1218" i="4" s="1"/>
  <c r="N1219" i="4" a="1"/>
  <c r="N1219" i="4" s="1"/>
  <c r="N1220" i="4" a="1"/>
  <c r="N1220" i="4" s="1"/>
  <c r="N1221" i="4" a="1"/>
  <c r="N1221" i="4" s="1"/>
  <c r="N1222" i="4" a="1"/>
  <c r="N1222" i="4" s="1"/>
  <c r="N1223" i="4" a="1"/>
  <c r="N1223" i="4" s="1"/>
  <c r="N1224" i="4" a="1"/>
  <c r="N1224" i="4" s="1"/>
  <c r="N1225" i="4" a="1"/>
  <c r="N1225" i="4" s="1"/>
  <c r="N1226" i="4" a="1"/>
  <c r="N1226" i="4" s="1"/>
  <c r="N1227" i="4" a="1"/>
  <c r="N1227" i="4" s="1"/>
  <c r="N1228" i="4" a="1"/>
  <c r="N1228" i="4" s="1"/>
  <c r="N1229" i="4" a="1"/>
  <c r="N1229" i="4" s="1"/>
  <c r="N1230" i="4" a="1"/>
  <c r="N1230" i="4" s="1"/>
  <c r="N1231" i="4" a="1"/>
  <c r="N1231" i="4" s="1"/>
  <c r="N1232" i="4" a="1"/>
  <c r="N1232" i="4"/>
  <c r="N1233" i="4" a="1"/>
  <c r="N1233" i="4" s="1"/>
  <c r="N1234" i="4" a="1"/>
  <c r="N1234" i="4" s="1"/>
  <c r="N1235" i="4" a="1"/>
  <c r="N1235" i="4" s="1"/>
  <c r="N1236" i="4" a="1"/>
  <c r="N1236" i="4" s="1"/>
  <c r="N1237" i="4" a="1"/>
  <c r="N1237" i="4" s="1"/>
  <c r="N1238" i="4" a="1"/>
  <c r="N1238" i="4" s="1"/>
  <c r="N1239" i="4" a="1"/>
  <c r="N1239" i="4" s="1"/>
  <c r="N1240" i="4" a="1"/>
  <c r="N1240" i="4" s="1"/>
  <c r="N1241" i="4" a="1"/>
  <c r="N1241" i="4"/>
  <c r="N1242" i="4" a="1"/>
  <c r="N1242" i="4"/>
  <c r="N1243" i="4" a="1"/>
  <c r="N1243" i="4" s="1"/>
  <c r="N1244" i="4" a="1"/>
  <c r="N1244" i="4" s="1"/>
  <c r="N1245" i="4" a="1"/>
  <c r="N1245" i="4" s="1"/>
  <c r="N1246" i="4" a="1"/>
  <c r="N1246" i="4" s="1"/>
  <c r="N1247" i="4" a="1"/>
  <c r="N1247" i="4" s="1"/>
  <c r="N1248" i="4" a="1"/>
  <c r="N1248" i="4" s="1"/>
  <c r="N1249" i="4" a="1"/>
  <c r="N1249" i="4" s="1"/>
  <c r="N1250" i="4" a="1"/>
  <c r="N1250" i="4" s="1"/>
  <c r="N1251" i="4" a="1"/>
  <c r="N1251" i="4" s="1"/>
  <c r="N1252" i="4" a="1"/>
  <c r="N1252" i="4" s="1"/>
  <c r="N1253" i="4" a="1"/>
  <c r="N1253" i="4" s="1"/>
  <c r="N1254" i="4" a="1"/>
  <c r="N1254" i="4" s="1"/>
  <c r="N1255" i="4" a="1"/>
  <c r="N1255" i="4" s="1"/>
  <c r="N1256" i="4" a="1"/>
  <c r="N1256" i="4" s="1"/>
  <c r="N1257" i="4" a="1"/>
  <c r="N1257" i="4" s="1"/>
  <c r="N1258" i="4" a="1"/>
  <c r="N1258" i="4" s="1"/>
  <c r="N1259" i="4" a="1"/>
  <c r="N1259" i="4"/>
  <c r="N1260" i="4" a="1"/>
  <c r="N1260" i="4" s="1"/>
  <c r="N1261" i="4" a="1"/>
  <c r="N1261" i="4" s="1"/>
  <c r="N1262" i="4" a="1"/>
  <c r="N1262" i="4" s="1"/>
  <c r="N1263" i="4" a="1"/>
  <c r="N1263" i="4" s="1"/>
  <c r="N1264" i="4" a="1"/>
  <c r="N1264" i="4" s="1"/>
  <c r="N1265" i="4" a="1"/>
  <c r="N1265" i="4" s="1"/>
  <c r="N1266" i="4" a="1"/>
  <c r="N1266" i="4"/>
  <c r="N1267" i="4" a="1"/>
  <c r="N1267" i="4" s="1"/>
  <c r="N1268" i="4" a="1"/>
  <c r="N1268" i="4" s="1"/>
  <c r="N1269" i="4" a="1"/>
  <c r="N1269" i="4" s="1"/>
  <c r="N1270" i="4" a="1"/>
  <c r="N1270" i="4" s="1"/>
  <c r="N1271" i="4" a="1"/>
  <c r="N1271" i="4" s="1"/>
  <c r="N1272" i="4" a="1"/>
  <c r="N1272" i="4" s="1"/>
  <c r="N1273" i="4" a="1"/>
  <c r="N1273" i="4" s="1"/>
  <c r="N1274" i="4" a="1"/>
  <c r="N1274" i="4" s="1"/>
  <c r="N1275" i="4" a="1"/>
  <c r="N1275" i="4" s="1"/>
  <c r="N1276" i="4" a="1"/>
  <c r="N1276" i="4" s="1"/>
  <c r="N1277" i="4" a="1"/>
  <c r="N1277" i="4" s="1"/>
  <c r="N1278" i="4" a="1"/>
  <c r="N1278" i="4"/>
  <c r="N1279" i="4" a="1"/>
  <c r="N1279" i="4"/>
  <c r="N1280" i="4" a="1"/>
  <c r="N1280" i="4"/>
  <c r="N1281" i="4" a="1"/>
  <c r="N1281" i="4"/>
  <c r="N1282" i="4" a="1"/>
  <c r="N1282" i="4" s="1"/>
  <c r="N1283" i="4" a="1"/>
  <c r="N1283" i="4" s="1"/>
  <c r="N1284" i="4" a="1"/>
  <c r="N1284" i="4" s="1"/>
  <c r="N1285" i="4" a="1"/>
  <c r="N1285" i="4" s="1"/>
  <c r="N1286" i="4" a="1"/>
  <c r="N1286" i="4" s="1"/>
  <c r="N1287" i="4" a="1"/>
  <c r="N1287" i="4" s="1"/>
  <c r="N1288" i="4" a="1"/>
  <c r="N1288" i="4" s="1"/>
  <c r="N1289" i="4" a="1"/>
  <c r="N1289" i="4" s="1"/>
  <c r="N1290" i="4" a="1"/>
  <c r="N1290" i="4" s="1"/>
  <c r="N1291" i="4" a="1"/>
  <c r="N1291" i="4" s="1"/>
  <c r="N1292" i="4" a="1"/>
  <c r="N1292" i="4" s="1"/>
  <c r="N1293" i="4" a="1"/>
  <c r="N1293" i="4" s="1"/>
  <c r="N1294" i="4" a="1"/>
  <c r="N1294" i="4" s="1"/>
  <c r="N1295" i="4" a="1"/>
  <c r="N1295" i="4" s="1"/>
  <c r="N1296" i="4" a="1"/>
  <c r="N1296" i="4" s="1"/>
  <c r="N1297" i="4" a="1"/>
  <c r="N1297" i="4" s="1"/>
  <c r="N1298" i="4" a="1"/>
  <c r="N1298" i="4"/>
  <c r="N1299" i="4" a="1"/>
  <c r="N1299" i="4" s="1"/>
  <c r="N1300" i="4" a="1"/>
  <c r="N1300" i="4" s="1"/>
  <c r="N1301" i="4" a="1"/>
  <c r="N1301" i="4"/>
  <c r="N1302" i="4" a="1"/>
  <c r="N1302" i="4" s="1"/>
  <c r="N1303" i="4" a="1"/>
  <c r="N1303" i="4" s="1"/>
  <c r="N1304" i="4" a="1"/>
  <c r="N1304" i="4" s="1"/>
  <c r="N1305" i="4" a="1"/>
  <c r="N1305" i="4" s="1"/>
  <c r="N1306" i="4" a="1"/>
  <c r="N1306" i="4" s="1"/>
  <c r="N1307" i="4" a="1"/>
  <c r="N1307" i="4"/>
  <c r="N1308" i="4" a="1"/>
  <c r="N1308" i="4" s="1"/>
  <c r="N1309" i="4" a="1"/>
  <c r="N1309" i="4"/>
  <c r="N1310" i="4" a="1"/>
  <c r="N1310" i="4" s="1"/>
  <c r="N1311" i="4" a="1"/>
  <c r="N1311" i="4"/>
  <c r="N1312" i="4" a="1"/>
  <c r="N1312" i="4" s="1"/>
  <c r="N1313" i="4" a="1"/>
  <c r="N1313" i="4" s="1"/>
  <c r="N1314" i="4" a="1"/>
  <c r="N1314" i="4" s="1"/>
  <c r="N1315" i="4" a="1"/>
  <c r="N1315" i="4" s="1"/>
  <c r="N1316" i="4" a="1"/>
  <c r="N1316" i="4" s="1"/>
  <c r="N1317" i="4" a="1"/>
  <c r="N1317" i="4" s="1"/>
  <c r="N1318" i="4" a="1"/>
  <c r="N1318" i="4" s="1"/>
  <c r="N1319" i="4" a="1"/>
  <c r="N1319" i="4" s="1"/>
  <c r="N1320" i="4" a="1"/>
  <c r="N1320" i="4" s="1"/>
  <c r="N1321" i="4" a="1"/>
  <c r="N1321" i="4" s="1"/>
  <c r="N1322" i="4" a="1"/>
  <c r="N1322" i="4" s="1"/>
  <c r="N1323" i="4" a="1"/>
  <c r="N1323" i="4" s="1"/>
  <c r="N1324" i="4" a="1"/>
  <c r="N1324" i="4" s="1"/>
  <c r="N1325" i="4" a="1"/>
  <c r="N1325" i="4" s="1"/>
  <c r="N1326" i="4" a="1"/>
  <c r="N1326" i="4" s="1"/>
  <c r="N1327" i="4" a="1"/>
  <c r="N1327" i="4" s="1"/>
  <c r="N1328" i="4" a="1"/>
  <c r="N1328" i="4" s="1"/>
  <c r="N1329" i="4" a="1"/>
  <c r="N1329" i="4" s="1"/>
  <c r="N1330" i="4" a="1"/>
  <c r="N1330" i="4" s="1"/>
  <c r="N1331" i="4" a="1"/>
  <c r="N1331" i="4" s="1"/>
  <c r="N1332" i="4" a="1"/>
  <c r="N1332" i="4"/>
  <c r="N1333" i="4" a="1"/>
  <c r="N1333" i="4"/>
  <c r="N1334" i="4" a="1"/>
  <c r="N1334" i="4" s="1"/>
  <c r="N1335" i="4" a="1"/>
  <c r="N1335" i="4" s="1"/>
  <c r="N1336" i="4" a="1"/>
  <c r="N1336" i="4"/>
  <c r="N1337" i="4" a="1"/>
  <c r="N1337" i="4" s="1"/>
  <c r="N1338" i="4" a="1"/>
  <c r="N1338" i="4" s="1"/>
  <c r="N1339" i="4" a="1"/>
  <c r="N1339" i="4" s="1"/>
  <c r="N1340" i="4" a="1"/>
  <c r="N1340" i="4" s="1"/>
  <c r="N1341" i="4" a="1"/>
  <c r="N1341" i="4" s="1"/>
  <c r="N1342" i="4" a="1"/>
  <c r="N1342" i="4"/>
  <c r="N1343" i="4" a="1"/>
  <c r="N1343" i="4" s="1"/>
  <c r="N1344" i="4" a="1"/>
  <c r="N1344" i="4" s="1"/>
  <c r="N1345" i="4" a="1"/>
  <c r="N1345" i="4" s="1"/>
  <c r="N1346" i="4" a="1"/>
  <c r="N1346" i="4" s="1"/>
  <c r="N1347" i="4" a="1"/>
  <c r="N1347" i="4" s="1"/>
  <c r="N1348" i="4" a="1"/>
  <c r="N1348" i="4" s="1"/>
  <c r="N1349" i="4" a="1"/>
  <c r="N1349" i="4" s="1"/>
  <c r="N1350" i="4" a="1"/>
  <c r="N1350" i="4"/>
  <c r="N1351" i="4" a="1"/>
  <c r="N1351" i="4" s="1"/>
  <c r="N1352" i="4" a="1"/>
  <c r="N1352" i="4" s="1"/>
  <c r="N1353" i="4" a="1"/>
  <c r="N1353" i="4" s="1"/>
  <c r="N1354" i="4" a="1"/>
  <c r="N1354" i="4" s="1"/>
  <c r="N1355" i="4" a="1"/>
  <c r="N1355" i="4" s="1"/>
  <c r="N1356" i="4" a="1"/>
  <c r="N1356" i="4" s="1"/>
  <c r="N1357" i="4" a="1"/>
  <c r="N1357" i="4" s="1"/>
  <c r="N1358" i="4" a="1"/>
  <c r="N1358" i="4" s="1"/>
  <c r="N1359" i="4" a="1"/>
  <c r="N1359" i="4" s="1"/>
  <c r="N1360" i="4" a="1"/>
  <c r="N1360" i="4" s="1"/>
  <c r="N1361" i="4" a="1"/>
  <c r="N1361" i="4" s="1"/>
  <c r="N1362" i="4" a="1"/>
  <c r="N1362" i="4" s="1"/>
  <c r="N1363" i="4" a="1"/>
  <c r="N1363" i="4" s="1"/>
  <c r="N1364" i="4" a="1"/>
  <c r="N1364" i="4" s="1"/>
  <c r="N1365" i="4" a="1"/>
  <c r="N1365" i="4" s="1"/>
  <c r="N1366" i="4" a="1"/>
  <c r="N1366" i="4" s="1"/>
  <c r="N1367" i="4" a="1"/>
  <c r="N1367" i="4" s="1"/>
  <c r="N1368" i="4" a="1"/>
  <c r="N1368" i="4" s="1"/>
  <c r="N1369" i="4" a="1"/>
  <c r="N1369" i="4" s="1"/>
  <c r="N1370" i="4" a="1"/>
  <c r="N1370" i="4" s="1"/>
  <c r="N1371" i="4" a="1"/>
  <c r="N1371" i="4" s="1"/>
  <c r="N1372" i="4" a="1"/>
  <c r="N1372" i="4" s="1"/>
  <c r="N1373" i="4" a="1"/>
  <c r="N1373" i="4" s="1"/>
  <c r="N1374" i="4" a="1"/>
  <c r="N1374" i="4" s="1"/>
  <c r="N1375" i="4" a="1"/>
  <c r="N1375" i="4" s="1"/>
  <c r="N1376" i="4" a="1"/>
  <c r="N1376" i="4" s="1"/>
  <c r="N1377" i="4" a="1"/>
  <c r="N1377" i="4" s="1"/>
  <c r="N1378" i="4" a="1"/>
  <c r="N1378" i="4" s="1"/>
  <c r="N1379" i="4" a="1"/>
  <c r="N1379" i="4" s="1"/>
  <c r="N1380" i="4" a="1"/>
  <c r="N1380" i="4" s="1"/>
  <c r="N1381" i="4" a="1"/>
  <c r="N1381" i="4" s="1"/>
  <c r="N1382" i="4" a="1"/>
  <c r="N1382" i="4" s="1"/>
  <c r="N1383" i="4" a="1"/>
  <c r="N1383" i="4"/>
  <c r="N1384" i="4" a="1"/>
  <c r="N1384" i="4" s="1"/>
  <c r="N1385" i="4" a="1"/>
  <c r="N1385" i="4" s="1"/>
  <c r="N1386" i="4" a="1"/>
  <c r="N1386" i="4" s="1"/>
  <c r="N1387" i="4" a="1"/>
  <c r="N1387" i="4" s="1"/>
  <c r="N1388" i="4" a="1"/>
  <c r="N1388" i="4" s="1"/>
  <c r="N1389" i="4" a="1"/>
  <c r="N1389" i="4" s="1"/>
  <c r="N1390" i="4" a="1"/>
  <c r="N1390" i="4" s="1"/>
  <c r="N1391" i="4" a="1"/>
  <c r="N1391" i="4" s="1"/>
  <c r="N1392" i="4" a="1"/>
  <c r="N1392" i="4" s="1"/>
  <c r="N1393" i="4" a="1"/>
  <c r="N1393" i="4"/>
  <c r="N1394" i="4" a="1"/>
  <c r="N1394" i="4" s="1"/>
  <c r="N1395" i="4" a="1"/>
  <c r="N1395" i="4" s="1"/>
  <c r="N1396" i="4" a="1"/>
  <c r="N1396" i="4"/>
  <c r="N1397" i="4" a="1"/>
  <c r="N1397" i="4" s="1"/>
  <c r="N1398" i="4" a="1"/>
  <c r="N1398" i="4" s="1"/>
  <c r="N1399" i="4" a="1"/>
  <c r="N1399" i="4" s="1"/>
  <c r="N1400" i="4" a="1"/>
  <c r="N1400" i="4" s="1"/>
  <c r="N1401" i="4" a="1"/>
  <c r="N1401" i="4" s="1"/>
  <c r="N1402" i="4" a="1"/>
  <c r="N1402" i="4" s="1"/>
  <c r="N1403" i="4" a="1"/>
  <c r="N1403" i="4" s="1"/>
  <c r="N1404" i="4" a="1"/>
  <c r="N1404" i="4"/>
  <c r="N1405" i="4" a="1"/>
  <c r="N1405" i="4"/>
  <c r="N1406" i="4" a="1"/>
  <c r="N1406" i="4" s="1"/>
  <c r="N1407" i="4" a="1"/>
  <c r="N1407" i="4" s="1"/>
  <c r="N1408" i="4" a="1"/>
  <c r="N1408" i="4"/>
  <c r="N1409" i="4" a="1"/>
  <c r="N1409" i="4" s="1"/>
  <c r="N1410" i="4" a="1"/>
  <c r="N1410" i="4" s="1"/>
  <c r="N1411" i="4" a="1"/>
  <c r="N1411" i="4" s="1"/>
  <c r="N1412" i="4" a="1"/>
  <c r="N1412" i="4"/>
  <c r="N1413" i="4" a="1"/>
  <c r="N1413" i="4" s="1"/>
  <c r="N1414" i="4" a="1"/>
  <c r="N1414" i="4" s="1"/>
  <c r="N1415" i="4" a="1"/>
  <c r="N1415" i="4" s="1"/>
  <c r="N1416" i="4" a="1"/>
  <c r="N1416" i="4"/>
  <c r="N1417" i="4" a="1"/>
  <c r="N1417" i="4"/>
  <c r="N1418" i="4" a="1"/>
  <c r="N1418" i="4"/>
  <c r="N1419" i="4" a="1"/>
  <c r="N1419" i="4"/>
  <c r="N1420" i="4" a="1"/>
  <c r="N1420" i="4" s="1"/>
  <c r="N1421" i="4" a="1"/>
  <c r="N1421" i="4" s="1"/>
  <c r="N1422" i="4" a="1"/>
  <c r="N1422" i="4" s="1"/>
  <c r="N1423" i="4" a="1"/>
  <c r="N1423" i="4" s="1"/>
  <c r="N1424" i="4" a="1"/>
  <c r="N1424" i="4" s="1"/>
  <c r="N1425" i="4" a="1"/>
  <c r="N1425" i="4" s="1"/>
  <c r="N1426" i="4" a="1"/>
  <c r="N1426" i="4" s="1"/>
  <c r="N1427" i="4" a="1"/>
  <c r="N1427" i="4" s="1"/>
  <c r="N1428" i="4" a="1"/>
  <c r="N1428" i="4"/>
  <c r="N1429" i="4" a="1"/>
  <c r="N1429" i="4" s="1"/>
  <c r="N1430" i="4" a="1"/>
  <c r="N1430" i="4" s="1"/>
  <c r="N1431" i="4" a="1"/>
  <c r="N1431" i="4" s="1"/>
  <c r="N1432" i="4" a="1"/>
  <c r="N1432" i="4"/>
  <c r="N1433" i="4" a="1"/>
  <c r="N1433" i="4" s="1"/>
  <c r="N1434" i="4" a="1"/>
  <c r="N1434" i="4"/>
  <c r="N1435" i="4" a="1"/>
  <c r="N1435" i="4" s="1"/>
  <c r="N1436" i="4" a="1"/>
  <c r="N1436" i="4" s="1"/>
  <c r="N1437" i="4" a="1"/>
  <c r="N1437" i="4" s="1"/>
  <c r="N1438" i="4" a="1"/>
  <c r="N1438" i="4" s="1"/>
  <c r="N1439" i="4" a="1"/>
  <c r="N1439" i="4" s="1"/>
  <c r="N1440" i="4" a="1"/>
  <c r="N1440" i="4" s="1"/>
  <c r="N1441" i="4" a="1"/>
  <c r="N1441" i="4" s="1"/>
  <c r="N1442" i="4" a="1"/>
  <c r="N1442" i="4" s="1"/>
  <c r="N1443" i="4" a="1"/>
  <c r="N1443" i="4"/>
  <c r="N1444" i="4" a="1"/>
  <c r="N1444" i="4" s="1"/>
  <c r="N1445" i="4" a="1"/>
  <c r="N1445" i="4" s="1"/>
  <c r="N1446" i="4" a="1"/>
  <c r="N1446" i="4"/>
  <c r="N1447" i="4" a="1"/>
  <c r="N1447" i="4" s="1"/>
  <c r="N1448" i="4" a="1"/>
  <c r="N1448" i="4"/>
  <c r="N1449" i="4" a="1"/>
  <c r="N1449" i="4" s="1"/>
  <c r="N1450" i="4" a="1"/>
  <c r="N1450" i="4" s="1"/>
  <c r="N1451" i="4" a="1"/>
  <c r="N1451" i="4" s="1"/>
  <c r="N1452" i="4" a="1"/>
  <c r="N1452" i="4" s="1"/>
  <c r="N1453" i="4" a="1"/>
  <c r="N1453" i="4" s="1"/>
  <c r="N1454" i="4" a="1"/>
  <c r="N1454" i="4"/>
  <c r="N1455" i="4" a="1"/>
  <c r="N1455" i="4" s="1"/>
  <c r="N1456" i="4" a="1"/>
  <c r="N1456" i="4" s="1"/>
  <c r="N1457" i="4" a="1"/>
  <c r="N1457" i="4" s="1"/>
  <c r="N1458" i="4" a="1"/>
  <c r="N1458" i="4" s="1"/>
  <c r="N1459" i="4" a="1"/>
  <c r="N1459" i="4" s="1"/>
  <c r="N1460" i="4" a="1"/>
  <c r="N1460" i="4" s="1"/>
  <c r="N1461" i="4" a="1"/>
  <c r="N1461" i="4" s="1"/>
  <c r="N1462" i="4" a="1"/>
  <c r="N1462" i="4" s="1"/>
  <c r="N1463" i="4" a="1"/>
  <c r="N1463" i="4" s="1"/>
  <c r="N1464" i="4" a="1"/>
  <c r="N1464" i="4" s="1"/>
  <c r="N1465" i="4" a="1"/>
  <c r="N1465" i="4" s="1"/>
  <c r="N1466" i="4" a="1"/>
  <c r="N1466" i="4" s="1"/>
  <c r="N1467" i="4" a="1"/>
  <c r="N1467" i="4" s="1"/>
  <c r="N1468" i="4" a="1"/>
  <c r="N1468" i="4" s="1"/>
  <c r="N1469" i="4" a="1"/>
  <c r="N1469" i="4" s="1"/>
  <c r="N1470" i="4" a="1"/>
  <c r="N1470" i="4" s="1"/>
  <c r="N1471" i="4" a="1"/>
  <c r="N1471" i="4" s="1"/>
  <c r="N1472" i="4" a="1"/>
  <c r="N1472" i="4" s="1"/>
  <c r="N1473" i="4" a="1"/>
  <c r="N1473" i="4" s="1"/>
  <c r="N1474" i="4" a="1"/>
  <c r="N1474" i="4" s="1"/>
  <c r="N1475" i="4" a="1"/>
  <c r="N1475" i="4" s="1"/>
  <c r="N1476" i="4" a="1"/>
  <c r="N1476" i="4"/>
  <c r="N1477" i="4" a="1"/>
  <c r="N1477" i="4" s="1"/>
  <c r="N1478" i="4" a="1"/>
  <c r="N1478" i="4" s="1"/>
  <c r="N1479" i="4" a="1"/>
  <c r="N1479" i="4" s="1"/>
  <c r="N1480" i="4" a="1"/>
  <c r="N1480" i="4" s="1"/>
  <c r="N1481" i="4" a="1"/>
  <c r="N1481" i="4" s="1"/>
  <c r="N1482" i="4" a="1"/>
  <c r="N1482" i="4" s="1"/>
  <c r="N1483" i="4" a="1"/>
  <c r="N1483" i="4" s="1"/>
  <c r="N1484" i="4" a="1"/>
  <c r="N1484" i="4"/>
  <c r="N1485" i="4" a="1"/>
  <c r="N1485" i="4" s="1"/>
  <c r="N1486" i="4" a="1"/>
  <c r="N1486" i="4" s="1"/>
  <c r="N1487" i="4" a="1"/>
  <c r="N1487" i="4" s="1"/>
  <c r="N1488" i="4" a="1"/>
  <c r="N1488" i="4" s="1"/>
  <c r="N1489" i="4" a="1"/>
  <c r="N1489" i="4" s="1"/>
  <c r="N1490" i="4" a="1"/>
  <c r="N1490" i="4" s="1"/>
  <c r="N1491" i="4" a="1"/>
  <c r="N1491" i="4" s="1"/>
  <c r="N1492" i="4" a="1"/>
  <c r="N1492" i="4"/>
  <c r="N1493" i="4" a="1"/>
  <c r="N1493" i="4"/>
  <c r="N1494" i="4" a="1"/>
  <c r="N1494" i="4" s="1"/>
  <c r="N1495" i="4" a="1"/>
  <c r="N1495" i="4" s="1"/>
  <c r="N1496" i="4" a="1"/>
  <c r="N1496" i="4" s="1"/>
  <c r="N1497" i="4" a="1"/>
  <c r="N1497" i="4" s="1"/>
  <c r="N1498" i="4" a="1"/>
  <c r="N1498" i="4" s="1"/>
  <c r="N1499" i="4" a="1"/>
  <c r="N1499" i="4" s="1"/>
  <c r="N1500" i="4" a="1"/>
  <c r="N1500" i="4" s="1"/>
  <c r="N1501" i="4" a="1"/>
  <c r="N1501" i="4" s="1"/>
  <c r="N1502" i="4" a="1"/>
  <c r="N1502" i="4" s="1"/>
  <c r="N1503" i="4" a="1"/>
  <c r="N1503" i="4"/>
  <c r="N1504" i="4" a="1"/>
  <c r="N1504" i="4"/>
  <c r="N1505" i="4" a="1"/>
  <c r="N1505" i="4" s="1"/>
  <c r="N1506" i="4" a="1"/>
  <c r="N1506" i="4" s="1"/>
  <c r="N1507" i="4" a="1"/>
  <c r="N1507" i="4" s="1"/>
  <c r="N1508" i="4" a="1"/>
  <c r="N1508" i="4"/>
  <c r="N1509" i="4" a="1"/>
  <c r="N1509" i="4" s="1"/>
  <c r="N1510" i="4" a="1"/>
  <c r="N1510" i="4" s="1"/>
  <c r="N1511" i="4" a="1"/>
  <c r="N1511" i="4" s="1"/>
  <c r="N1512" i="4" a="1"/>
  <c r="N1512" i="4" s="1"/>
  <c r="N1513" i="4" a="1"/>
  <c r="N1513" i="4" s="1"/>
  <c r="N1514" i="4" a="1"/>
  <c r="N1514" i="4" s="1"/>
  <c r="N1515" i="4" a="1"/>
  <c r="N1515" i="4" s="1"/>
  <c r="N1516" i="4" a="1"/>
  <c r="N1516" i="4" s="1"/>
  <c r="N1517" i="4" a="1"/>
  <c r="N1517" i="4"/>
  <c r="N1518" i="4" a="1"/>
  <c r="N1518" i="4" s="1"/>
  <c r="N1519" i="4" a="1"/>
  <c r="N1519" i="4" s="1"/>
  <c r="N1520" i="4" a="1"/>
  <c r="N1520" i="4" s="1"/>
  <c r="N1521" i="4" a="1"/>
  <c r="N1521" i="4" s="1"/>
  <c r="N1522" i="4" a="1"/>
  <c r="N1522" i="4" s="1"/>
  <c r="N1523" i="4" a="1"/>
  <c r="N1523" i="4" s="1"/>
  <c r="N1524" i="4" a="1"/>
  <c r="N1524" i="4" s="1"/>
  <c r="N1525" i="4" a="1"/>
  <c r="N1525" i="4"/>
  <c r="N1526" i="4" a="1"/>
  <c r="N1526" i="4" s="1"/>
  <c r="N1527" i="4" a="1"/>
  <c r="N1527" i="4"/>
  <c r="N1528" i="4" a="1"/>
  <c r="N1528" i="4" s="1"/>
  <c r="N1529" i="4" a="1"/>
  <c r="N1529" i="4" s="1"/>
  <c r="N1530" i="4" a="1"/>
  <c r="N1530" i="4" s="1"/>
  <c r="N1531" i="4" a="1"/>
  <c r="N1531" i="4" s="1"/>
  <c r="N1532" i="4" a="1"/>
  <c r="N1532" i="4" s="1"/>
  <c r="N1533" i="4" a="1"/>
  <c r="N1533" i="4"/>
  <c r="N1534" i="4" a="1"/>
  <c r="N1534" i="4" s="1"/>
  <c r="N1535" i="4" a="1"/>
  <c r="N1535" i="4" s="1"/>
  <c r="N1536" i="4" a="1"/>
  <c r="N1536" i="4" s="1"/>
  <c r="N1537" i="4" a="1"/>
  <c r="N1537" i="4"/>
  <c r="N1538" i="4" a="1"/>
  <c r="N1538" i="4" s="1"/>
  <c r="N1539" i="4" a="1"/>
  <c r="N1539" i="4"/>
  <c r="N1540" i="4" a="1"/>
  <c r="N1540" i="4"/>
  <c r="N1541" i="4" a="1"/>
  <c r="N1541" i="4" s="1"/>
  <c r="N1542" i="4" a="1"/>
  <c r="N1542" i="4" s="1"/>
  <c r="N1543" i="4" a="1"/>
  <c r="N1543" i="4" s="1"/>
  <c r="N1544" i="4" a="1"/>
  <c r="N1544" i="4" s="1"/>
  <c r="N1545" i="4" a="1"/>
  <c r="N1545" i="4" s="1"/>
  <c r="N1546" i="4" a="1"/>
  <c r="N1546" i="4" s="1"/>
  <c r="N1547" i="4" a="1"/>
  <c r="N1547" i="4" s="1"/>
  <c r="N1548" i="4" a="1"/>
  <c r="N1548" i="4" s="1"/>
  <c r="N1549" i="4" a="1"/>
  <c r="N1549" i="4"/>
  <c r="N1550" i="4" a="1"/>
  <c r="N1550" i="4" s="1"/>
  <c r="N1551" i="4" a="1"/>
  <c r="N1551" i="4" s="1"/>
  <c r="N1552" i="4" a="1"/>
  <c r="N1552" i="4"/>
  <c r="N1553" i="4" a="1"/>
  <c r="N1553" i="4" s="1"/>
  <c r="N1554" i="4" a="1"/>
  <c r="N1554" i="4" s="1"/>
  <c r="N1555" i="4" a="1"/>
  <c r="N1555" i="4"/>
  <c r="N1556" i="4" a="1"/>
  <c r="N1556" i="4" s="1"/>
  <c r="N1557" i="4" a="1"/>
  <c r="N1557" i="4" s="1"/>
  <c r="N1558" i="4" a="1"/>
  <c r="N1558" i="4" s="1"/>
  <c r="N1559" i="4" a="1"/>
  <c r="N1559" i="4" s="1"/>
  <c r="N1560" i="4" a="1"/>
  <c r="N1560" i="4" s="1"/>
  <c r="N1561" i="4" a="1"/>
  <c r="N1561" i="4" s="1"/>
  <c r="N1562" i="4" a="1"/>
  <c r="N1562" i="4" s="1"/>
  <c r="N1563" i="4" a="1"/>
  <c r="N1563" i="4"/>
  <c r="N1564" i="4" a="1"/>
  <c r="N1564" i="4"/>
  <c r="N1565" i="4" a="1"/>
  <c r="N1565" i="4" s="1"/>
  <c r="N1566" i="4" a="1"/>
  <c r="N1566" i="4" s="1"/>
  <c r="N1567" i="4" a="1"/>
  <c r="N1567" i="4" s="1"/>
  <c r="N1568" i="4" a="1"/>
  <c r="N1568" i="4" s="1"/>
  <c r="N1569" i="4" a="1"/>
  <c r="N1569" i="4" s="1"/>
  <c r="N1570" i="4" a="1"/>
  <c r="N1570" i="4"/>
  <c r="N1571" i="4" a="1"/>
  <c r="N1571" i="4" s="1"/>
  <c r="N1572" i="4" a="1"/>
  <c r="N1572" i="4"/>
  <c r="N1573" i="4" a="1"/>
  <c r="N1573" i="4" s="1"/>
  <c r="N1574" i="4" a="1"/>
  <c r="N1574" i="4" s="1"/>
  <c r="N1575" i="4" a="1"/>
  <c r="N1575" i="4" s="1"/>
  <c r="N1576" i="4" a="1"/>
  <c r="N1576" i="4" s="1"/>
  <c r="N1577" i="4" a="1"/>
  <c r="N1577" i="4" s="1"/>
  <c r="N1578" i="4" a="1"/>
  <c r="N1578" i="4" s="1"/>
  <c r="N1579" i="4" a="1"/>
  <c r="N1579" i="4" s="1"/>
  <c r="N1580" i="4" a="1"/>
  <c r="N1580" i="4" s="1"/>
  <c r="N1581" i="4" a="1"/>
  <c r="N1581" i="4" s="1"/>
  <c r="N1582" i="4" a="1"/>
  <c r="N1582" i="4"/>
  <c r="N1583" i="4" a="1"/>
  <c r="N1583" i="4" s="1"/>
  <c r="N1584" i="4" a="1"/>
  <c r="N1584" i="4" s="1"/>
  <c r="N1585" i="4" a="1"/>
  <c r="N1585" i="4" s="1"/>
  <c r="N1586" i="4" a="1"/>
  <c r="N1586" i="4" s="1"/>
  <c r="N1587" i="4" a="1"/>
  <c r="N1587" i="4" s="1"/>
  <c r="N1588" i="4" a="1"/>
  <c r="N1588" i="4" s="1"/>
  <c r="N1589" i="4" a="1"/>
  <c r="N1589" i="4" s="1"/>
  <c r="N1590" i="4" a="1"/>
  <c r="N1590" i="4" s="1"/>
  <c r="N1591" i="4" a="1"/>
  <c r="N1591" i="4" s="1"/>
  <c r="N1592" i="4" a="1"/>
  <c r="N1592" i="4" s="1"/>
  <c r="N1593" i="4" a="1"/>
  <c r="N1593" i="4" s="1"/>
  <c r="N1594" i="4" a="1"/>
  <c r="N1594" i="4" s="1"/>
  <c r="N1595" i="4" a="1"/>
  <c r="N1595" i="4"/>
  <c r="N1596" i="4" a="1"/>
  <c r="N1596" i="4" s="1"/>
  <c r="N1597" i="4" a="1"/>
  <c r="N1597" i="4"/>
  <c r="N1598" i="4" a="1"/>
  <c r="N1598" i="4" s="1"/>
  <c r="N1599" i="4" a="1"/>
  <c r="N1599" i="4"/>
  <c r="N1600" i="4" a="1"/>
  <c r="N1600" i="4" s="1"/>
  <c r="N1601" i="4" a="1"/>
  <c r="N1601" i="4" s="1"/>
  <c r="N1602" i="4" a="1"/>
  <c r="N1602" i="4" s="1"/>
  <c r="N1603" i="4" a="1"/>
  <c r="N1603" i="4" s="1"/>
  <c r="N1604" i="4" a="1"/>
  <c r="N1604" i="4" s="1"/>
  <c r="N1605" i="4" a="1"/>
  <c r="N1605" i="4" s="1"/>
  <c r="N1606" i="4" a="1"/>
  <c r="N1606" i="4" s="1"/>
  <c r="N1607" i="4" a="1"/>
  <c r="N1607" i="4"/>
  <c r="N1608" i="4" a="1"/>
  <c r="N1608" i="4" s="1"/>
  <c r="N1609" i="4" a="1"/>
  <c r="N1609" i="4" s="1"/>
  <c r="N1610" i="4" a="1"/>
  <c r="N1610" i="4" s="1"/>
  <c r="N1611" i="4" a="1"/>
  <c r="N1611" i="4" s="1"/>
  <c r="N1612" i="4" a="1"/>
  <c r="N1612" i="4" s="1"/>
  <c r="N1613" i="4" a="1"/>
  <c r="N1613" i="4" s="1"/>
  <c r="N1614" i="4" a="1"/>
  <c r="N1614" i="4" s="1"/>
  <c r="N1615" i="4" a="1"/>
  <c r="N1615" i="4" s="1"/>
  <c r="N1616" i="4" a="1"/>
  <c r="N1616" i="4" s="1"/>
  <c r="N1617" i="4" a="1"/>
  <c r="N1617" i="4" s="1"/>
  <c r="N1618" i="4" a="1"/>
  <c r="N1618" i="4" s="1"/>
  <c r="N1619" i="4" a="1"/>
  <c r="N1619" i="4" s="1"/>
  <c r="N1620" i="4" a="1"/>
  <c r="N1620" i="4" s="1"/>
  <c r="N1621" i="4" a="1"/>
  <c r="N1621" i="4" s="1"/>
  <c r="N1622" i="4" a="1"/>
  <c r="N1622" i="4" s="1"/>
  <c r="N1623" i="4" a="1"/>
  <c r="N1623" i="4" s="1"/>
  <c r="N1624" i="4" a="1"/>
  <c r="N1624" i="4" s="1"/>
  <c r="N1625" i="4" a="1"/>
  <c r="N1625" i="4" s="1"/>
  <c r="N1626" i="4" a="1"/>
  <c r="N1626" i="4" s="1"/>
  <c r="N1627" i="4" a="1"/>
  <c r="N1627" i="4" s="1"/>
  <c r="N1628" i="4" a="1"/>
  <c r="N1628" i="4" s="1"/>
  <c r="N1629" i="4" a="1"/>
  <c r="N1629" i="4" s="1"/>
  <c r="N1630" i="4" a="1"/>
  <c r="N1630" i="4" s="1"/>
  <c r="N1631" i="4" a="1"/>
  <c r="N1631" i="4" s="1"/>
  <c r="N1632" i="4" a="1"/>
  <c r="N1632" i="4" s="1"/>
  <c r="N1633" i="4" a="1"/>
  <c r="N1633" i="4"/>
  <c r="N1634" i="4" a="1"/>
  <c r="N1634" i="4" s="1"/>
  <c r="N1635" i="4" a="1"/>
  <c r="N1635" i="4" s="1"/>
  <c r="N1636" i="4" a="1"/>
  <c r="N1636" i="4" s="1"/>
  <c r="N1637" i="4" a="1"/>
  <c r="N1637" i="4" s="1"/>
  <c r="N1638" i="4" a="1"/>
  <c r="N1638" i="4" s="1"/>
  <c r="N1639" i="4" a="1"/>
  <c r="N1639" i="4" s="1"/>
  <c r="N1640" i="4" a="1"/>
  <c r="N1640" i="4" s="1"/>
  <c r="N1641" i="4" a="1"/>
  <c r="N1641" i="4" s="1"/>
  <c r="N1642" i="4" a="1"/>
  <c r="N1642" i="4" s="1"/>
  <c r="N1643" i="4" a="1"/>
  <c r="N1643" i="4" s="1"/>
  <c r="N1644" i="4" a="1"/>
  <c r="N1644" i="4" s="1"/>
  <c r="N1645" i="4" a="1"/>
  <c r="N1645" i="4" s="1"/>
  <c r="N1646" i="4" a="1"/>
  <c r="N1646" i="4" s="1"/>
  <c r="N1647" i="4" a="1"/>
  <c r="N1647" i="4" s="1"/>
  <c r="N1648" i="4" a="1"/>
  <c r="N1648" i="4" s="1"/>
  <c r="N1649" i="4" a="1"/>
  <c r="N1649" i="4" s="1"/>
  <c r="N1650" i="4" a="1"/>
  <c r="N1650" i="4"/>
  <c r="N1651" i="4" a="1"/>
  <c r="N1651" i="4" s="1"/>
  <c r="N1652" i="4" a="1"/>
  <c r="N1652" i="4"/>
  <c r="N1653" i="4" a="1"/>
  <c r="N1653" i="4" s="1"/>
  <c r="N1654" i="4" a="1"/>
  <c r="N1654" i="4" s="1"/>
  <c r="N1655" i="4" a="1"/>
  <c r="N1655" i="4" s="1"/>
  <c r="N1656" i="4" a="1"/>
  <c r="N1656" i="4" s="1"/>
  <c r="N1657" i="4" a="1"/>
  <c r="N1657" i="4" s="1"/>
  <c r="N1658" i="4" a="1"/>
  <c r="N1658" i="4" s="1"/>
  <c r="N1659" i="4" a="1"/>
  <c r="N1659" i="4"/>
  <c r="N1660" i="4" a="1"/>
  <c r="N1660" i="4" s="1"/>
  <c r="N1661" i="4" a="1"/>
  <c r="N1661" i="4"/>
  <c r="N1662" i="4" a="1"/>
  <c r="N1662" i="4" s="1"/>
  <c r="N1663" i="4" a="1"/>
  <c r="N1663" i="4" s="1"/>
  <c r="N1664" i="4" a="1"/>
  <c r="N1664" i="4" s="1"/>
  <c r="N1665" i="4" a="1"/>
  <c r="N1665" i="4"/>
  <c r="N1666" i="4" a="1"/>
  <c r="N1666" i="4"/>
  <c r="N1667" i="4" a="1"/>
  <c r="N1667" i="4" s="1"/>
  <c r="N1668" i="4" a="1"/>
  <c r="N1668" i="4" s="1"/>
  <c r="N1669" i="4" a="1"/>
  <c r="N1669" i="4" s="1"/>
  <c r="N1670" i="4" a="1"/>
  <c r="N1670" i="4" s="1"/>
  <c r="N1671" i="4" a="1"/>
  <c r="N1671" i="4" s="1"/>
  <c r="N1672" i="4" a="1"/>
  <c r="N1672" i="4" s="1"/>
  <c r="N1673" i="4" a="1"/>
  <c r="N1673" i="4" s="1"/>
  <c r="N1674" i="4" a="1"/>
  <c r="N1674" i="4" s="1"/>
  <c r="N1675" i="4" a="1"/>
  <c r="N1675" i="4" s="1"/>
  <c r="N1676" i="4" a="1"/>
  <c r="N1676" i="4" s="1"/>
  <c r="N1677" i="4" a="1"/>
  <c r="N1677" i="4" s="1"/>
  <c r="N1678" i="4" a="1"/>
  <c r="N1678" i="4" s="1"/>
  <c r="N1679" i="4" a="1"/>
  <c r="N1679" i="4" s="1"/>
  <c r="N1680" i="4" a="1"/>
  <c r="N1680" i="4" s="1"/>
  <c r="N1681" i="4" a="1"/>
  <c r="N1681" i="4" s="1"/>
  <c r="N1682" i="4" a="1"/>
  <c r="N1682" i="4"/>
  <c r="N1683" i="4" a="1"/>
  <c r="N1683" i="4" s="1"/>
  <c r="N1684" i="4" a="1"/>
  <c r="N1684" i="4" s="1"/>
  <c r="N1685" i="4" a="1"/>
  <c r="N1685" i="4" s="1"/>
  <c r="N1686" i="4" a="1"/>
  <c r="N1686" i="4" s="1"/>
  <c r="N1687" i="4" a="1"/>
  <c r="N1687" i="4" s="1"/>
  <c r="N1688" i="4" a="1"/>
  <c r="N1688" i="4"/>
  <c r="N1689" i="4" a="1"/>
  <c r="N1689" i="4" s="1"/>
  <c r="N1690" i="4" a="1"/>
  <c r="N1690" i="4" s="1"/>
  <c r="N1691" i="4" a="1"/>
  <c r="N1691" i="4" s="1"/>
  <c r="N1692" i="4" a="1"/>
  <c r="N1692" i="4"/>
  <c r="N1693" i="4" a="1"/>
  <c r="N1693" i="4"/>
  <c r="N1694" i="4" a="1"/>
  <c r="N1694" i="4" s="1"/>
  <c r="N1695" i="4" a="1"/>
  <c r="N1695" i="4" s="1"/>
  <c r="N1696" i="4" a="1"/>
  <c r="N1696" i="4" s="1"/>
  <c r="N1697" i="4" a="1"/>
  <c r="N1697" i="4" s="1"/>
  <c r="N1698" i="4" a="1"/>
  <c r="N1698" i="4" s="1"/>
  <c r="N1699" i="4" a="1"/>
  <c r="N1699" i="4"/>
  <c r="N1700" i="4" a="1"/>
  <c r="N1700" i="4" s="1"/>
  <c r="N1701" i="4" a="1"/>
  <c r="N1701" i="4" s="1"/>
  <c r="N1702" i="4" a="1"/>
  <c r="N1702" i="4" s="1"/>
  <c r="N1703" i="4" a="1"/>
  <c r="N1703" i="4" s="1"/>
  <c r="N1704" i="4" a="1"/>
  <c r="N1704" i="4" s="1"/>
  <c r="N1705" i="4" a="1"/>
  <c r="N1705" i="4" s="1"/>
  <c r="N1706" i="4" a="1"/>
  <c r="N1706" i="4" s="1"/>
  <c r="N1707" i="4" a="1"/>
  <c r="N1707" i="4"/>
  <c r="N1708" i="4" a="1"/>
  <c r="N1708" i="4" s="1"/>
  <c r="N1709" i="4" a="1"/>
  <c r="N1709" i="4"/>
  <c r="N1710" i="4" a="1"/>
  <c r="N1710" i="4" s="1"/>
  <c r="N1711" i="4" a="1"/>
  <c r="N1711" i="4" s="1"/>
  <c r="N1712" i="4" a="1"/>
  <c r="N1712" i="4" s="1"/>
  <c r="N1713" i="4" a="1"/>
  <c r="N1713" i="4" s="1"/>
  <c r="N1714" i="4" a="1"/>
  <c r="N1714" i="4" s="1"/>
  <c r="N1715" i="4" a="1"/>
  <c r="N1715" i="4" s="1"/>
  <c r="N1716" i="4" a="1"/>
  <c r="N1716" i="4" s="1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S1402" i="4"/>
  <c r="S1403" i="4"/>
  <c r="S1404" i="4"/>
  <c r="S1405" i="4"/>
  <c r="S1406" i="4"/>
  <c r="S1407" i="4"/>
  <c r="S1408" i="4"/>
  <c r="S1409" i="4"/>
  <c r="S1410" i="4"/>
  <c r="S1411" i="4"/>
  <c r="S1412" i="4"/>
  <c r="S1413" i="4"/>
  <c r="S1414" i="4"/>
  <c r="S1415" i="4"/>
  <c r="S1416" i="4"/>
  <c r="S1417" i="4"/>
  <c r="S1418" i="4"/>
  <c r="S1419" i="4"/>
  <c r="S1420" i="4"/>
  <c r="S1421" i="4"/>
  <c r="S1422" i="4"/>
  <c r="S1423" i="4"/>
  <c r="S1424" i="4"/>
  <c r="S1425" i="4"/>
  <c r="S1426" i="4"/>
  <c r="S1427" i="4"/>
  <c r="S1428" i="4"/>
  <c r="S1429" i="4"/>
  <c r="S1430" i="4"/>
  <c r="S1431" i="4"/>
  <c r="S1432" i="4"/>
  <c r="S1433" i="4"/>
  <c r="S1434" i="4"/>
  <c r="S1435" i="4"/>
  <c r="S1436" i="4"/>
  <c r="S1437" i="4"/>
  <c r="S1438" i="4"/>
  <c r="S1439" i="4"/>
  <c r="S1440" i="4"/>
  <c r="S1441" i="4"/>
  <c r="S1442" i="4"/>
  <c r="S1443" i="4"/>
  <c r="S1444" i="4"/>
  <c r="S1445" i="4"/>
  <c r="S1446" i="4"/>
  <c r="S1447" i="4"/>
  <c r="S1448" i="4"/>
  <c r="S1449" i="4"/>
  <c r="S1450" i="4"/>
  <c r="S1451" i="4"/>
  <c r="S1452" i="4"/>
  <c r="S1453" i="4"/>
  <c r="S1454" i="4"/>
  <c r="S1455" i="4"/>
  <c r="S1456" i="4"/>
  <c r="S1457" i="4"/>
  <c r="S1458" i="4"/>
  <c r="S1459" i="4"/>
  <c r="S1460" i="4"/>
  <c r="S1461" i="4"/>
  <c r="S1462" i="4"/>
  <c r="S1463" i="4"/>
  <c r="S1464" i="4"/>
  <c r="S1465" i="4"/>
  <c r="S1466" i="4"/>
  <c r="S1467" i="4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T2" i="4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T844" i="4"/>
  <c r="T845" i="4"/>
  <c r="T846" i="4"/>
  <c r="T847" i="4"/>
  <c r="T848" i="4"/>
  <c r="T849" i="4"/>
  <c r="T850" i="4"/>
  <c r="T851" i="4"/>
  <c r="T852" i="4"/>
  <c r="T853" i="4"/>
  <c r="T854" i="4"/>
  <c r="T855" i="4"/>
  <c r="T856" i="4"/>
  <c r="T857" i="4"/>
  <c r="T858" i="4"/>
  <c r="T859" i="4"/>
  <c r="T860" i="4"/>
  <c r="T861" i="4"/>
  <c r="T862" i="4"/>
  <c r="T863" i="4"/>
  <c r="T864" i="4"/>
  <c r="T865" i="4"/>
  <c r="T866" i="4"/>
  <c r="T867" i="4"/>
  <c r="T868" i="4"/>
  <c r="T869" i="4"/>
  <c r="T870" i="4"/>
  <c r="T871" i="4"/>
  <c r="T872" i="4"/>
  <c r="T873" i="4"/>
  <c r="T874" i="4"/>
  <c r="T875" i="4"/>
  <c r="T876" i="4"/>
  <c r="T877" i="4"/>
  <c r="T878" i="4"/>
  <c r="T879" i="4"/>
  <c r="T880" i="4"/>
  <c r="T881" i="4"/>
  <c r="T882" i="4"/>
  <c r="T883" i="4"/>
  <c r="T884" i="4"/>
  <c r="T885" i="4"/>
  <c r="T886" i="4"/>
  <c r="T887" i="4"/>
  <c r="T888" i="4"/>
  <c r="T889" i="4"/>
  <c r="T890" i="4"/>
  <c r="T891" i="4"/>
  <c r="T892" i="4"/>
  <c r="T893" i="4"/>
  <c r="T894" i="4"/>
  <c r="T895" i="4"/>
  <c r="T896" i="4"/>
  <c r="T897" i="4"/>
  <c r="T898" i="4"/>
  <c r="T899" i="4"/>
  <c r="T900" i="4"/>
  <c r="T901" i="4"/>
  <c r="T902" i="4"/>
  <c r="T903" i="4"/>
  <c r="T904" i="4"/>
  <c r="T905" i="4"/>
  <c r="T906" i="4"/>
  <c r="T907" i="4"/>
  <c r="T908" i="4"/>
  <c r="T909" i="4"/>
  <c r="T910" i="4"/>
  <c r="T911" i="4"/>
  <c r="T912" i="4"/>
  <c r="T913" i="4"/>
  <c r="T914" i="4"/>
  <c r="T915" i="4"/>
  <c r="T916" i="4"/>
  <c r="T917" i="4"/>
  <c r="T918" i="4"/>
  <c r="T919" i="4"/>
  <c r="T920" i="4"/>
  <c r="T921" i="4"/>
  <c r="T922" i="4"/>
  <c r="T923" i="4"/>
  <c r="T924" i="4"/>
  <c r="T925" i="4"/>
  <c r="T926" i="4"/>
  <c r="T927" i="4"/>
  <c r="T928" i="4"/>
  <c r="T929" i="4"/>
  <c r="T930" i="4"/>
  <c r="T931" i="4"/>
  <c r="T932" i="4"/>
  <c r="T933" i="4"/>
  <c r="T934" i="4"/>
  <c r="T935" i="4"/>
  <c r="T936" i="4"/>
  <c r="T937" i="4"/>
  <c r="T938" i="4"/>
  <c r="T939" i="4"/>
  <c r="T940" i="4"/>
  <c r="T941" i="4"/>
  <c r="T942" i="4"/>
  <c r="T943" i="4"/>
  <c r="T944" i="4"/>
  <c r="T945" i="4"/>
  <c r="T946" i="4"/>
  <c r="T947" i="4"/>
  <c r="T948" i="4"/>
  <c r="T949" i="4"/>
  <c r="T950" i="4"/>
  <c r="T951" i="4"/>
  <c r="T952" i="4"/>
  <c r="T953" i="4"/>
  <c r="T954" i="4"/>
  <c r="T955" i="4"/>
  <c r="T956" i="4"/>
  <c r="T957" i="4"/>
  <c r="T958" i="4"/>
  <c r="T959" i="4"/>
  <c r="T960" i="4"/>
  <c r="T961" i="4"/>
  <c r="T962" i="4"/>
  <c r="T963" i="4"/>
  <c r="T964" i="4"/>
  <c r="T965" i="4"/>
  <c r="T966" i="4"/>
  <c r="T967" i="4"/>
  <c r="T968" i="4"/>
  <c r="T969" i="4"/>
  <c r="T970" i="4"/>
  <c r="T971" i="4"/>
  <c r="T972" i="4"/>
  <c r="T973" i="4"/>
  <c r="T974" i="4"/>
  <c r="T975" i="4"/>
  <c r="T976" i="4"/>
  <c r="T977" i="4"/>
  <c r="T978" i="4"/>
  <c r="T979" i="4"/>
  <c r="T980" i="4"/>
  <c r="T981" i="4"/>
  <c r="T982" i="4"/>
  <c r="T983" i="4"/>
  <c r="T984" i="4"/>
  <c r="T985" i="4"/>
  <c r="T986" i="4"/>
  <c r="T987" i="4"/>
  <c r="T988" i="4"/>
  <c r="T989" i="4"/>
  <c r="T990" i="4"/>
  <c r="T991" i="4"/>
  <c r="T992" i="4"/>
  <c r="T993" i="4"/>
  <c r="T994" i="4"/>
  <c r="T995" i="4"/>
  <c r="T996" i="4"/>
  <c r="T997" i="4"/>
  <c r="T998" i="4"/>
  <c r="T999" i="4"/>
  <c r="T1000" i="4"/>
  <c r="T1001" i="4"/>
  <c r="T1002" i="4"/>
  <c r="T1003" i="4"/>
  <c r="T1004" i="4"/>
  <c r="T1005" i="4"/>
  <c r="T1006" i="4"/>
  <c r="T1007" i="4"/>
  <c r="T1008" i="4"/>
  <c r="T1009" i="4"/>
  <c r="T1010" i="4"/>
  <c r="T1011" i="4"/>
  <c r="T1012" i="4"/>
  <c r="T1013" i="4"/>
  <c r="T1014" i="4"/>
  <c r="T1015" i="4"/>
  <c r="T1016" i="4"/>
  <c r="T1017" i="4"/>
  <c r="T1018" i="4"/>
  <c r="T1019" i="4"/>
  <c r="T1020" i="4"/>
  <c r="T1021" i="4"/>
  <c r="T1022" i="4"/>
  <c r="T1023" i="4"/>
  <c r="T1024" i="4"/>
  <c r="T1025" i="4"/>
  <c r="T1026" i="4"/>
  <c r="T1027" i="4"/>
  <c r="T1028" i="4"/>
  <c r="T1029" i="4"/>
  <c r="T1030" i="4"/>
  <c r="T1031" i="4"/>
  <c r="T1032" i="4"/>
  <c r="T1033" i="4"/>
  <c r="T1034" i="4"/>
  <c r="T1035" i="4"/>
  <c r="T1036" i="4"/>
  <c r="T1037" i="4"/>
  <c r="T1038" i="4"/>
  <c r="T1039" i="4"/>
  <c r="T1040" i="4"/>
  <c r="T1041" i="4"/>
  <c r="T1042" i="4"/>
  <c r="T1043" i="4"/>
  <c r="T1044" i="4"/>
  <c r="T1045" i="4"/>
  <c r="T1046" i="4"/>
  <c r="T1047" i="4"/>
  <c r="T1048" i="4"/>
  <c r="T1049" i="4"/>
  <c r="T1050" i="4"/>
  <c r="T1051" i="4"/>
  <c r="T1052" i="4"/>
  <c r="T1053" i="4"/>
  <c r="T1054" i="4"/>
  <c r="T1055" i="4"/>
  <c r="T1056" i="4"/>
  <c r="T1057" i="4"/>
  <c r="T1058" i="4"/>
  <c r="T1059" i="4"/>
  <c r="T1060" i="4"/>
  <c r="T1061" i="4"/>
  <c r="T1062" i="4"/>
  <c r="T1063" i="4"/>
  <c r="T1064" i="4"/>
  <c r="T1065" i="4"/>
  <c r="T1066" i="4"/>
  <c r="T1067" i="4"/>
  <c r="T1068" i="4"/>
  <c r="T1069" i="4"/>
  <c r="T1070" i="4"/>
  <c r="T1071" i="4"/>
  <c r="T1072" i="4"/>
  <c r="T1073" i="4"/>
  <c r="T1074" i="4"/>
  <c r="T1075" i="4"/>
  <c r="T1076" i="4"/>
  <c r="T1077" i="4"/>
  <c r="T1078" i="4"/>
  <c r="T1079" i="4"/>
  <c r="T1080" i="4"/>
  <c r="T1081" i="4"/>
  <c r="T1082" i="4"/>
  <c r="T1083" i="4"/>
  <c r="T1084" i="4"/>
  <c r="T1085" i="4"/>
  <c r="T1086" i="4"/>
  <c r="T1087" i="4"/>
  <c r="T1088" i="4"/>
  <c r="T1089" i="4"/>
  <c r="T1090" i="4"/>
  <c r="T1091" i="4"/>
  <c r="T1092" i="4"/>
  <c r="T1093" i="4"/>
  <c r="T1094" i="4"/>
  <c r="T1095" i="4"/>
  <c r="T1096" i="4"/>
  <c r="T1097" i="4"/>
  <c r="T1098" i="4"/>
  <c r="T1099" i="4"/>
  <c r="T1100" i="4"/>
  <c r="T1101" i="4"/>
  <c r="T1102" i="4"/>
  <c r="T1103" i="4"/>
  <c r="T1104" i="4"/>
  <c r="T1105" i="4"/>
  <c r="T1106" i="4"/>
  <c r="T1107" i="4"/>
  <c r="T1108" i="4"/>
  <c r="T1109" i="4"/>
  <c r="T1110" i="4"/>
  <c r="T1111" i="4"/>
  <c r="T1112" i="4"/>
  <c r="T1113" i="4"/>
  <c r="T1114" i="4"/>
  <c r="T1115" i="4"/>
  <c r="T1116" i="4"/>
  <c r="T1117" i="4"/>
  <c r="T1118" i="4"/>
  <c r="T1119" i="4"/>
  <c r="T1120" i="4"/>
  <c r="T1121" i="4"/>
  <c r="T1122" i="4"/>
  <c r="T1123" i="4"/>
  <c r="T1124" i="4"/>
  <c r="T1125" i="4"/>
  <c r="T1126" i="4"/>
  <c r="T1127" i="4"/>
  <c r="T1128" i="4"/>
  <c r="T1129" i="4"/>
  <c r="T1130" i="4"/>
  <c r="T1131" i="4"/>
  <c r="T1132" i="4"/>
  <c r="T1133" i="4"/>
  <c r="T1134" i="4"/>
  <c r="T1135" i="4"/>
  <c r="T1136" i="4"/>
  <c r="T1137" i="4"/>
  <c r="T1138" i="4"/>
  <c r="T1139" i="4"/>
  <c r="T1140" i="4"/>
  <c r="T1141" i="4"/>
  <c r="T1142" i="4"/>
  <c r="T1143" i="4"/>
  <c r="T1144" i="4"/>
  <c r="T1145" i="4"/>
  <c r="T1146" i="4"/>
  <c r="T1147" i="4"/>
  <c r="T1148" i="4"/>
  <c r="T1149" i="4"/>
  <c r="T1150" i="4"/>
  <c r="T1151" i="4"/>
  <c r="T1152" i="4"/>
  <c r="T1153" i="4"/>
  <c r="T1154" i="4"/>
  <c r="T1155" i="4"/>
  <c r="T1156" i="4"/>
  <c r="T1157" i="4"/>
  <c r="T1158" i="4"/>
  <c r="T1159" i="4"/>
  <c r="T1160" i="4"/>
  <c r="T1161" i="4"/>
  <c r="T1162" i="4"/>
  <c r="T1163" i="4"/>
  <c r="T1164" i="4"/>
  <c r="T1165" i="4"/>
  <c r="T1166" i="4"/>
  <c r="T1167" i="4"/>
  <c r="T1168" i="4"/>
  <c r="T1169" i="4"/>
  <c r="T1170" i="4"/>
  <c r="T1171" i="4"/>
  <c r="T1172" i="4"/>
  <c r="T1173" i="4"/>
  <c r="T1174" i="4"/>
  <c r="T1175" i="4"/>
  <c r="T1176" i="4"/>
  <c r="T1177" i="4"/>
  <c r="T1178" i="4"/>
  <c r="T1179" i="4"/>
  <c r="T1180" i="4"/>
  <c r="T1181" i="4"/>
  <c r="T1182" i="4"/>
  <c r="T1183" i="4"/>
  <c r="T1184" i="4"/>
  <c r="T1185" i="4"/>
  <c r="T1186" i="4"/>
  <c r="T1187" i="4"/>
  <c r="T1188" i="4"/>
  <c r="T1189" i="4"/>
  <c r="T1190" i="4"/>
  <c r="T1191" i="4"/>
  <c r="T1192" i="4"/>
  <c r="T1193" i="4"/>
  <c r="T1194" i="4"/>
  <c r="T1195" i="4"/>
  <c r="T1196" i="4"/>
  <c r="T1197" i="4"/>
  <c r="T1198" i="4"/>
  <c r="T1199" i="4"/>
  <c r="T1200" i="4"/>
  <c r="T1201" i="4"/>
  <c r="T1202" i="4"/>
  <c r="T1203" i="4"/>
  <c r="T1204" i="4"/>
  <c r="T1205" i="4"/>
  <c r="T1206" i="4"/>
  <c r="T1207" i="4"/>
  <c r="T1208" i="4"/>
  <c r="T1209" i="4"/>
  <c r="T1210" i="4"/>
  <c r="T1211" i="4"/>
  <c r="T1212" i="4"/>
  <c r="T1213" i="4"/>
  <c r="T1214" i="4"/>
  <c r="T1215" i="4"/>
  <c r="T1216" i="4"/>
  <c r="T1217" i="4"/>
  <c r="T1218" i="4"/>
  <c r="T1219" i="4"/>
  <c r="T1220" i="4"/>
  <c r="T1221" i="4"/>
  <c r="T1222" i="4"/>
  <c r="T1223" i="4"/>
  <c r="T1224" i="4"/>
  <c r="T1225" i="4"/>
  <c r="T1226" i="4"/>
  <c r="T1227" i="4"/>
  <c r="T1228" i="4"/>
  <c r="T1229" i="4"/>
  <c r="T1230" i="4"/>
  <c r="T1231" i="4"/>
  <c r="T1232" i="4"/>
  <c r="T1233" i="4"/>
  <c r="T1234" i="4"/>
  <c r="T1235" i="4"/>
  <c r="T1236" i="4"/>
  <c r="T1237" i="4"/>
  <c r="T1238" i="4"/>
  <c r="T1239" i="4"/>
  <c r="T1240" i="4"/>
  <c r="T1241" i="4"/>
  <c r="T1242" i="4"/>
  <c r="T1243" i="4"/>
  <c r="T1244" i="4"/>
  <c r="T1245" i="4"/>
  <c r="T1246" i="4"/>
  <c r="T1247" i="4"/>
  <c r="T1248" i="4"/>
  <c r="T1249" i="4"/>
  <c r="T1250" i="4"/>
  <c r="T1251" i="4"/>
  <c r="T1252" i="4"/>
  <c r="T1253" i="4"/>
  <c r="T1254" i="4"/>
  <c r="T1255" i="4"/>
  <c r="T1256" i="4"/>
  <c r="T1257" i="4"/>
  <c r="T1258" i="4"/>
  <c r="T1259" i="4"/>
  <c r="T1260" i="4"/>
  <c r="T1261" i="4"/>
  <c r="T1262" i="4"/>
  <c r="T1263" i="4"/>
  <c r="T1264" i="4"/>
  <c r="T1265" i="4"/>
  <c r="T1266" i="4"/>
  <c r="T1267" i="4"/>
  <c r="T1268" i="4"/>
  <c r="T1269" i="4"/>
  <c r="T1270" i="4"/>
  <c r="T1271" i="4"/>
  <c r="T1272" i="4"/>
  <c r="T1273" i="4"/>
  <c r="T1274" i="4"/>
  <c r="T1275" i="4"/>
  <c r="T1276" i="4"/>
  <c r="T1277" i="4"/>
  <c r="T1278" i="4"/>
  <c r="T1279" i="4"/>
  <c r="T1280" i="4"/>
  <c r="T1281" i="4"/>
  <c r="T1282" i="4"/>
  <c r="T1283" i="4"/>
  <c r="T1284" i="4"/>
  <c r="T1285" i="4"/>
  <c r="T1286" i="4"/>
  <c r="T1287" i="4"/>
  <c r="T1288" i="4"/>
  <c r="T1289" i="4"/>
  <c r="T1290" i="4"/>
  <c r="T1291" i="4"/>
  <c r="T1292" i="4"/>
  <c r="T1293" i="4"/>
  <c r="T1294" i="4"/>
  <c r="T1295" i="4"/>
  <c r="T1296" i="4"/>
  <c r="T1297" i="4"/>
  <c r="T1298" i="4"/>
  <c r="T1299" i="4"/>
  <c r="T1300" i="4"/>
  <c r="T1301" i="4"/>
  <c r="T1302" i="4"/>
  <c r="T1303" i="4"/>
  <c r="T1304" i="4"/>
  <c r="T1305" i="4"/>
  <c r="T1306" i="4"/>
  <c r="T1307" i="4"/>
  <c r="T1308" i="4"/>
  <c r="T1309" i="4"/>
  <c r="T1310" i="4"/>
  <c r="T1311" i="4"/>
  <c r="T1312" i="4"/>
  <c r="T1313" i="4"/>
  <c r="T1314" i="4"/>
  <c r="T1315" i="4"/>
  <c r="T1316" i="4"/>
  <c r="T1317" i="4"/>
  <c r="T1318" i="4"/>
  <c r="T1319" i="4"/>
  <c r="T1320" i="4"/>
  <c r="T1321" i="4"/>
  <c r="T1322" i="4"/>
  <c r="T1323" i="4"/>
  <c r="T1324" i="4"/>
  <c r="T1325" i="4"/>
  <c r="T1326" i="4"/>
  <c r="T1327" i="4"/>
  <c r="T1328" i="4"/>
  <c r="T1329" i="4"/>
  <c r="T1330" i="4"/>
  <c r="T1331" i="4"/>
  <c r="T1332" i="4"/>
  <c r="T1333" i="4"/>
  <c r="T1334" i="4"/>
  <c r="T1335" i="4"/>
  <c r="T1336" i="4"/>
  <c r="T1337" i="4"/>
  <c r="T1338" i="4"/>
  <c r="T1339" i="4"/>
  <c r="T1340" i="4"/>
  <c r="T1341" i="4"/>
  <c r="T1342" i="4"/>
  <c r="T1343" i="4"/>
  <c r="T1344" i="4"/>
  <c r="T1345" i="4"/>
  <c r="T1346" i="4"/>
  <c r="T1347" i="4"/>
  <c r="T1348" i="4"/>
  <c r="T1349" i="4"/>
  <c r="T1350" i="4"/>
  <c r="T1351" i="4"/>
  <c r="T1352" i="4"/>
  <c r="T1353" i="4"/>
  <c r="T1354" i="4"/>
  <c r="T1355" i="4"/>
  <c r="T1356" i="4"/>
  <c r="T1357" i="4"/>
  <c r="T1358" i="4"/>
  <c r="T1359" i="4"/>
  <c r="T1360" i="4"/>
  <c r="T1361" i="4"/>
  <c r="T1362" i="4"/>
  <c r="T1363" i="4"/>
  <c r="T1364" i="4"/>
  <c r="T1365" i="4"/>
  <c r="T1366" i="4"/>
  <c r="T1367" i="4"/>
  <c r="T1368" i="4"/>
  <c r="T1369" i="4"/>
  <c r="T1370" i="4"/>
  <c r="T1371" i="4"/>
  <c r="T1372" i="4"/>
  <c r="T1373" i="4"/>
  <c r="T1374" i="4"/>
  <c r="T1375" i="4"/>
  <c r="T1376" i="4"/>
  <c r="T1377" i="4"/>
  <c r="T1378" i="4"/>
  <c r="T1379" i="4"/>
  <c r="T1380" i="4"/>
  <c r="T1381" i="4"/>
  <c r="T1382" i="4"/>
  <c r="T1383" i="4"/>
  <c r="T1384" i="4"/>
  <c r="T1385" i="4"/>
  <c r="T1386" i="4"/>
  <c r="T1387" i="4"/>
  <c r="T1388" i="4"/>
  <c r="T1389" i="4"/>
  <c r="T1390" i="4"/>
  <c r="T1391" i="4"/>
  <c r="T1392" i="4"/>
  <c r="T1393" i="4"/>
  <c r="T1394" i="4"/>
  <c r="T1395" i="4"/>
  <c r="T1396" i="4"/>
  <c r="T1397" i="4"/>
  <c r="T1398" i="4"/>
  <c r="T1399" i="4"/>
  <c r="T1400" i="4"/>
  <c r="T1401" i="4"/>
  <c r="T1402" i="4"/>
  <c r="T1403" i="4"/>
  <c r="T1404" i="4"/>
  <c r="T1405" i="4"/>
  <c r="T1406" i="4"/>
  <c r="T1407" i="4"/>
  <c r="T1408" i="4"/>
  <c r="T1409" i="4"/>
  <c r="T1410" i="4"/>
  <c r="T1411" i="4"/>
  <c r="T1412" i="4"/>
  <c r="T1413" i="4"/>
  <c r="T1414" i="4"/>
  <c r="T1415" i="4"/>
  <c r="T1416" i="4"/>
  <c r="T1417" i="4"/>
  <c r="T1418" i="4"/>
  <c r="T1419" i="4"/>
  <c r="T1420" i="4"/>
  <c r="T1421" i="4"/>
  <c r="T1422" i="4"/>
  <c r="T1423" i="4"/>
  <c r="T1424" i="4"/>
  <c r="T1425" i="4"/>
  <c r="T1426" i="4"/>
  <c r="T1427" i="4"/>
  <c r="T1428" i="4"/>
  <c r="T1429" i="4"/>
  <c r="T1430" i="4"/>
  <c r="T1431" i="4"/>
  <c r="T1432" i="4"/>
  <c r="T1433" i="4"/>
  <c r="T1434" i="4"/>
  <c r="T1435" i="4"/>
  <c r="T1436" i="4"/>
  <c r="T1437" i="4"/>
  <c r="T1438" i="4"/>
  <c r="T1439" i="4"/>
  <c r="T1440" i="4"/>
  <c r="T1441" i="4"/>
  <c r="T1442" i="4"/>
  <c r="T1443" i="4"/>
  <c r="T1444" i="4"/>
  <c r="T1445" i="4"/>
  <c r="T1446" i="4"/>
  <c r="T1447" i="4"/>
  <c r="T1448" i="4"/>
  <c r="T1449" i="4"/>
  <c r="T1450" i="4"/>
  <c r="T1451" i="4"/>
  <c r="T1452" i="4"/>
  <c r="T1453" i="4"/>
  <c r="T1454" i="4"/>
  <c r="T1455" i="4"/>
  <c r="T1456" i="4"/>
  <c r="T1457" i="4"/>
  <c r="T1458" i="4"/>
  <c r="T1459" i="4"/>
  <c r="T1460" i="4"/>
  <c r="T1461" i="4"/>
  <c r="T1462" i="4"/>
  <c r="T1463" i="4"/>
  <c r="T1464" i="4"/>
  <c r="T1465" i="4"/>
  <c r="T1466" i="4"/>
  <c r="T1467" i="4"/>
  <c r="T1468" i="4"/>
  <c r="T1469" i="4"/>
  <c r="T1470" i="4"/>
  <c r="T1471" i="4"/>
  <c r="T1472" i="4"/>
  <c r="T1473" i="4"/>
  <c r="T1474" i="4"/>
  <c r="T1475" i="4"/>
  <c r="T1476" i="4"/>
  <c r="T1477" i="4"/>
  <c r="T1478" i="4"/>
  <c r="T1479" i="4"/>
  <c r="T1480" i="4"/>
  <c r="T1481" i="4"/>
  <c r="T1482" i="4"/>
  <c r="T1483" i="4"/>
  <c r="T1484" i="4"/>
  <c r="T1485" i="4"/>
  <c r="T1486" i="4"/>
  <c r="T1487" i="4"/>
  <c r="T1488" i="4"/>
  <c r="T1489" i="4"/>
  <c r="T1490" i="4"/>
  <c r="T1491" i="4"/>
  <c r="T1492" i="4"/>
  <c r="T1493" i="4"/>
  <c r="T1494" i="4"/>
  <c r="T1495" i="4"/>
  <c r="T1496" i="4"/>
  <c r="T1497" i="4"/>
  <c r="T1498" i="4"/>
  <c r="T1499" i="4"/>
  <c r="T1500" i="4"/>
  <c r="T1501" i="4"/>
  <c r="T1502" i="4"/>
  <c r="T1503" i="4"/>
  <c r="T1504" i="4"/>
  <c r="T1505" i="4"/>
  <c r="T1506" i="4"/>
  <c r="T1507" i="4"/>
  <c r="T1508" i="4"/>
  <c r="T1509" i="4"/>
  <c r="T1510" i="4"/>
  <c r="T1511" i="4"/>
  <c r="T1512" i="4"/>
  <c r="T1513" i="4"/>
  <c r="T1514" i="4"/>
  <c r="T1515" i="4"/>
  <c r="T1516" i="4"/>
  <c r="T1517" i="4"/>
  <c r="T1518" i="4"/>
  <c r="T1519" i="4"/>
  <c r="T1520" i="4"/>
  <c r="T1521" i="4"/>
  <c r="T1522" i="4"/>
  <c r="T1523" i="4"/>
  <c r="T1524" i="4"/>
  <c r="T1525" i="4"/>
  <c r="T1526" i="4"/>
  <c r="T1527" i="4"/>
  <c r="T1528" i="4"/>
  <c r="T1529" i="4"/>
  <c r="T1530" i="4"/>
  <c r="T1531" i="4"/>
  <c r="T1532" i="4"/>
  <c r="T1533" i="4"/>
  <c r="T1534" i="4"/>
  <c r="T1535" i="4"/>
  <c r="T1536" i="4"/>
  <c r="T1537" i="4"/>
  <c r="T1538" i="4"/>
  <c r="T1539" i="4"/>
  <c r="T1540" i="4"/>
  <c r="T1541" i="4"/>
  <c r="T1542" i="4"/>
  <c r="T1543" i="4"/>
  <c r="T1544" i="4"/>
  <c r="T1545" i="4"/>
  <c r="T1546" i="4"/>
  <c r="T1547" i="4"/>
  <c r="T1548" i="4"/>
  <c r="T1549" i="4"/>
  <c r="T1550" i="4"/>
  <c r="T1551" i="4"/>
  <c r="T1552" i="4"/>
  <c r="T1553" i="4"/>
  <c r="T1554" i="4"/>
  <c r="T1555" i="4"/>
  <c r="T1556" i="4"/>
  <c r="T1557" i="4"/>
  <c r="T1558" i="4"/>
  <c r="T1559" i="4"/>
  <c r="T1560" i="4"/>
  <c r="T1561" i="4"/>
  <c r="T1562" i="4"/>
  <c r="T1563" i="4"/>
  <c r="T1564" i="4"/>
  <c r="T1565" i="4"/>
  <c r="T1566" i="4"/>
  <c r="T1567" i="4"/>
  <c r="T1568" i="4"/>
  <c r="T1569" i="4"/>
  <c r="T1570" i="4"/>
  <c r="T1571" i="4"/>
  <c r="T1572" i="4"/>
  <c r="T1573" i="4"/>
  <c r="T1574" i="4"/>
  <c r="T1575" i="4"/>
  <c r="T1576" i="4"/>
  <c r="T1577" i="4"/>
  <c r="T1578" i="4"/>
  <c r="T1579" i="4"/>
  <c r="T1580" i="4"/>
  <c r="T1581" i="4"/>
  <c r="T1582" i="4"/>
  <c r="T1583" i="4"/>
  <c r="T1584" i="4"/>
  <c r="T1585" i="4"/>
  <c r="T1586" i="4"/>
  <c r="T1587" i="4"/>
  <c r="T1588" i="4"/>
  <c r="T1589" i="4"/>
  <c r="T1590" i="4"/>
  <c r="T1591" i="4"/>
  <c r="T1592" i="4"/>
  <c r="T1593" i="4"/>
  <c r="T1594" i="4"/>
  <c r="T1595" i="4"/>
  <c r="T1596" i="4"/>
  <c r="T1597" i="4"/>
  <c r="T1598" i="4"/>
  <c r="T1599" i="4"/>
  <c r="T1600" i="4"/>
  <c r="T1601" i="4"/>
  <c r="T1602" i="4"/>
  <c r="T1603" i="4"/>
  <c r="T1604" i="4"/>
  <c r="T1605" i="4"/>
  <c r="T1606" i="4"/>
  <c r="T1607" i="4"/>
  <c r="T1608" i="4"/>
  <c r="T1609" i="4"/>
  <c r="T1610" i="4"/>
  <c r="T1611" i="4"/>
  <c r="T1612" i="4"/>
  <c r="T1613" i="4"/>
  <c r="T1614" i="4"/>
  <c r="T1615" i="4"/>
  <c r="T1616" i="4"/>
  <c r="T1617" i="4"/>
  <c r="T1618" i="4"/>
  <c r="T1619" i="4"/>
  <c r="T1620" i="4"/>
  <c r="T1621" i="4"/>
  <c r="T1622" i="4"/>
  <c r="T1623" i="4"/>
  <c r="T1624" i="4"/>
  <c r="T1625" i="4"/>
  <c r="T1626" i="4"/>
  <c r="T1627" i="4"/>
  <c r="T1628" i="4"/>
  <c r="T1629" i="4"/>
  <c r="T1630" i="4"/>
  <c r="T1631" i="4"/>
  <c r="T1632" i="4"/>
  <c r="T1633" i="4"/>
  <c r="T1634" i="4"/>
  <c r="T1635" i="4"/>
  <c r="T1636" i="4"/>
  <c r="T1637" i="4"/>
  <c r="T1638" i="4"/>
  <c r="T1639" i="4"/>
  <c r="T1640" i="4"/>
  <c r="T1641" i="4"/>
  <c r="T1642" i="4"/>
  <c r="T1643" i="4"/>
  <c r="T1644" i="4"/>
  <c r="T1645" i="4"/>
  <c r="T1646" i="4"/>
  <c r="T1647" i="4"/>
  <c r="T1648" i="4"/>
  <c r="T1649" i="4"/>
  <c r="T1650" i="4"/>
  <c r="T1651" i="4"/>
  <c r="T1652" i="4"/>
  <c r="T1653" i="4"/>
  <c r="T1654" i="4"/>
  <c r="T1655" i="4"/>
  <c r="T1656" i="4"/>
  <c r="T1657" i="4"/>
  <c r="T1658" i="4"/>
  <c r="T1659" i="4"/>
  <c r="T1660" i="4"/>
  <c r="T1661" i="4"/>
  <c r="T1662" i="4"/>
  <c r="T1663" i="4"/>
  <c r="T1664" i="4"/>
  <c r="T1665" i="4"/>
  <c r="T1666" i="4"/>
  <c r="T1667" i="4"/>
  <c r="T1668" i="4"/>
  <c r="T1669" i="4"/>
  <c r="T1670" i="4"/>
  <c r="T1671" i="4"/>
  <c r="T1672" i="4"/>
  <c r="T1673" i="4"/>
  <c r="T1674" i="4"/>
  <c r="T1675" i="4"/>
  <c r="T1676" i="4"/>
  <c r="T1677" i="4"/>
  <c r="T1678" i="4"/>
  <c r="T1679" i="4"/>
  <c r="T1680" i="4"/>
  <c r="T1681" i="4"/>
  <c r="T1682" i="4"/>
  <c r="T1683" i="4"/>
  <c r="T1684" i="4"/>
  <c r="T1685" i="4"/>
  <c r="T1686" i="4"/>
  <c r="T1687" i="4"/>
  <c r="T1688" i="4"/>
  <c r="T1689" i="4"/>
  <c r="T1690" i="4"/>
  <c r="T1691" i="4"/>
  <c r="T1692" i="4"/>
  <c r="T1693" i="4"/>
  <c r="T1694" i="4"/>
  <c r="T1695" i="4"/>
  <c r="T1696" i="4"/>
  <c r="T1697" i="4"/>
  <c r="T1698" i="4"/>
  <c r="T1699" i="4"/>
  <c r="T1700" i="4"/>
  <c r="T1701" i="4"/>
  <c r="T1702" i="4"/>
  <c r="T1703" i="4"/>
  <c r="T1704" i="4"/>
  <c r="T1705" i="4"/>
  <c r="T1706" i="4"/>
  <c r="T1707" i="4"/>
  <c r="T1708" i="4"/>
  <c r="T1709" i="4"/>
  <c r="T1710" i="4"/>
  <c r="T1711" i="4"/>
  <c r="T1712" i="4"/>
  <c r="T1713" i="4"/>
  <c r="T1714" i="4"/>
  <c r="T1715" i="4"/>
  <c r="T1716" i="4"/>
  <c r="U2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1474" i="4"/>
  <c r="U1475" i="4"/>
  <c r="U1476" i="4"/>
  <c r="U1477" i="4"/>
  <c r="U1478" i="4"/>
  <c r="U1479" i="4"/>
  <c r="U1480" i="4"/>
  <c r="U1481" i="4"/>
  <c r="U1482" i="4"/>
  <c r="U1483" i="4"/>
  <c r="U1484" i="4"/>
  <c r="U1485" i="4"/>
  <c r="U1486" i="4"/>
  <c r="U1487" i="4"/>
  <c r="U1488" i="4"/>
  <c r="U1489" i="4"/>
  <c r="U1490" i="4"/>
  <c r="U1491" i="4"/>
  <c r="U1492" i="4"/>
  <c r="U1493" i="4"/>
  <c r="U1494" i="4"/>
  <c r="U1495" i="4"/>
  <c r="U1496" i="4"/>
  <c r="U1497" i="4"/>
  <c r="U1498" i="4"/>
  <c r="U1499" i="4"/>
  <c r="U1500" i="4"/>
  <c r="U1501" i="4"/>
  <c r="U1502" i="4"/>
  <c r="U1503" i="4"/>
  <c r="U1504" i="4"/>
  <c r="U1505" i="4"/>
  <c r="U1506" i="4"/>
  <c r="U1507" i="4"/>
  <c r="U1508" i="4"/>
  <c r="U1509" i="4"/>
  <c r="U1510" i="4"/>
  <c r="U1511" i="4"/>
  <c r="U1512" i="4"/>
  <c r="U1513" i="4"/>
  <c r="U1514" i="4"/>
  <c r="U1515" i="4"/>
  <c r="U1516" i="4"/>
  <c r="U1517" i="4"/>
  <c r="U1518" i="4"/>
  <c r="U1519" i="4"/>
  <c r="U1520" i="4"/>
  <c r="U1521" i="4"/>
  <c r="U1522" i="4"/>
  <c r="U1523" i="4"/>
  <c r="U1524" i="4"/>
  <c r="U1525" i="4"/>
  <c r="U1526" i="4"/>
  <c r="U1527" i="4"/>
  <c r="U1528" i="4"/>
  <c r="U1529" i="4"/>
  <c r="U1530" i="4"/>
  <c r="U1531" i="4"/>
  <c r="U1532" i="4"/>
  <c r="U1533" i="4"/>
  <c r="U1534" i="4"/>
  <c r="U1535" i="4"/>
  <c r="U1536" i="4"/>
  <c r="U1537" i="4"/>
  <c r="U1538" i="4"/>
  <c r="U1539" i="4"/>
  <c r="U1540" i="4"/>
  <c r="U1541" i="4"/>
  <c r="U1542" i="4"/>
  <c r="U1543" i="4"/>
  <c r="U1544" i="4"/>
  <c r="U1545" i="4"/>
  <c r="U1546" i="4"/>
  <c r="U1547" i="4"/>
  <c r="U1548" i="4"/>
  <c r="U1549" i="4"/>
  <c r="U1550" i="4"/>
  <c r="U1551" i="4"/>
  <c r="U1552" i="4"/>
  <c r="U1553" i="4"/>
  <c r="U1554" i="4"/>
  <c r="U1555" i="4"/>
  <c r="U1556" i="4"/>
  <c r="U1557" i="4"/>
  <c r="U1558" i="4"/>
  <c r="U1559" i="4"/>
  <c r="U1560" i="4"/>
  <c r="U1561" i="4"/>
  <c r="U1562" i="4"/>
  <c r="U1563" i="4"/>
  <c r="U1564" i="4"/>
  <c r="U1565" i="4"/>
  <c r="U1566" i="4"/>
  <c r="U1567" i="4"/>
  <c r="U1568" i="4"/>
  <c r="U1569" i="4"/>
  <c r="U1570" i="4"/>
  <c r="U1571" i="4"/>
  <c r="U1572" i="4"/>
  <c r="U1573" i="4"/>
  <c r="U1574" i="4"/>
  <c r="U1575" i="4"/>
  <c r="U1576" i="4"/>
  <c r="U1577" i="4"/>
  <c r="U1578" i="4"/>
  <c r="U1579" i="4"/>
  <c r="U1580" i="4"/>
  <c r="U1581" i="4"/>
  <c r="U1582" i="4"/>
  <c r="U1583" i="4"/>
  <c r="U1584" i="4"/>
  <c r="U1585" i="4"/>
  <c r="U1586" i="4"/>
  <c r="U1587" i="4"/>
  <c r="U1588" i="4"/>
  <c r="U1589" i="4"/>
  <c r="U1590" i="4"/>
  <c r="U1591" i="4"/>
  <c r="U1592" i="4"/>
  <c r="U1593" i="4"/>
  <c r="U1594" i="4"/>
  <c r="U1595" i="4"/>
  <c r="U1596" i="4"/>
  <c r="U1597" i="4"/>
  <c r="U1598" i="4"/>
  <c r="U1599" i="4"/>
  <c r="U1600" i="4"/>
  <c r="U1601" i="4"/>
  <c r="U1602" i="4"/>
  <c r="U1603" i="4"/>
  <c r="U1604" i="4"/>
  <c r="U1605" i="4"/>
  <c r="U1606" i="4"/>
  <c r="U1607" i="4"/>
  <c r="U1608" i="4"/>
  <c r="U1609" i="4"/>
  <c r="U1610" i="4"/>
  <c r="U1611" i="4"/>
  <c r="U1612" i="4"/>
  <c r="U1613" i="4"/>
  <c r="U1614" i="4"/>
  <c r="U1615" i="4"/>
  <c r="U1616" i="4"/>
  <c r="U1617" i="4"/>
  <c r="U1618" i="4"/>
  <c r="U1619" i="4"/>
  <c r="U1620" i="4"/>
  <c r="U1621" i="4"/>
  <c r="U1622" i="4"/>
  <c r="U1623" i="4"/>
  <c r="U1624" i="4"/>
  <c r="U1625" i="4"/>
  <c r="U1626" i="4"/>
  <c r="U1627" i="4"/>
  <c r="U1628" i="4"/>
  <c r="U1629" i="4"/>
  <c r="U1630" i="4"/>
  <c r="U1631" i="4"/>
  <c r="U1632" i="4"/>
  <c r="U1633" i="4"/>
  <c r="U1634" i="4"/>
  <c r="U1635" i="4"/>
  <c r="U1636" i="4"/>
  <c r="U1637" i="4"/>
  <c r="U1638" i="4"/>
  <c r="U1639" i="4"/>
  <c r="U1640" i="4"/>
  <c r="U1641" i="4"/>
  <c r="U1642" i="4"/>
  <c r="U1643" i="4"/>
  <c r="U1644" i="4"/>
  <c r="U1645" i="4"/>
  <c r="U1646" i="4"/>
  <c r="U1647" i="4"/>
  <c r="U1648" i="4"/>
  <c r="U1649" i="4"/>
  <c r="U1650" i="4"/>
  <c r="U1651" i="4"/>
  <c r="U1652" i="4"/>
  <c r="U1653" i="4"/>
  <c r="U1654" i="4"/>
  <c r="U1655" i="4"/>
  <c r="U1656" i="4"/>
  <c r="U1657" i="4"/>
  <c r="U1658" i="4"/>
  <c r="U1659" i="4"/>
  <c r="U1660" i="4"/>
  <c r="U1661" i="4"/>
  <c r="U1662" i="4"/>
  <c r="U1663" i="4"/>
  <c r="U1664" i="4"/>
  <c r="U1665" i="4"/>
  <c r="U1666" i="4"/>
  <c r="U1667" i="4"/>
  <c r="U1668" i="4"/>
  <c r="U1669" i="4"/>
  <c r="U1670" i="4"/>
  <c r="U1671" i="4"/>
  <c r="U1672" i="4"/>
  <c r="U1673" i="4"/>
  <c r="U1674" i="4"/>
  <c r="U1675" i="4"/>
  <c r="U1676" i="4"/>
  <c r="U1677" i="4"/>
  <c r="U1678" i="4"/>
  <c r="U1679" i="4"/>
  <c r="U1680" i="4"/>
  <c r="U1681" i="4"/>
  <c r="U1682" i="4"/>
  <c r="U1683" i="4"/>
  <c r="U1684" i="4"/>
  <c r="U1685" i="4"/>
  <c r="U1686" i="4"/>
  <c r="U1687" i="4"/>
  <c r="U1688" i="4"/>
  <c r="U1689" i="4"/>
  <c r="U1690" i="4"/>
  <c r="U1691" i="4"/>
  <c r="U1692" i="4"/>
  <c r="U1693" i="4"/>
  <c r="U1694" i="4"/>
  <c r="U1695" i="4"/>
  <c r="U1696" i="4"/>
  <c r="U1697" i="4"/>
  <c r="U1698" i="4"/>
  <c r="U1699" i="4"/>
  <c r="U1700" i="4"/>
  <c r="U1701" i="4"/>
  <c r="U1702" i="4"/>
  <c r="U1703" i="4"/>
  <c r="U1704" i="4"/>
  <c r="U1705" i="4"/>
  <c r="U1706" i="4"/>
  <c r="U1707" i="4"/>
  <c r="U1708" i="4"/>
  <c r="U1709" i="4"/>
  <c r="U1710" i="4"/>
  <c r="U1711" i="4"/>
  <c r="U1712" i="4"/>
  <c r="U1713" i="4"/>
  <c r="U1714" i="4"/>
  <c r="U1715" i="4"/>
  <c r="U1716" i="4"/>
  <c r="V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V1402" i="4"/>
  <c r="V1403" i="4"/>
  <c r="V1404" i="4"/>
  <c r="V1405" i="4"/>
  <c r="V1406" i="4"/>
  <c r="V1407" i="4"/>
  <c r="V1408" i="4"/>
  <c r="V1409" i="4"/>
  <c r="V1410" i="4"/>
  <c r="V1411" i="4"/>
  <c r="V1412" i="4"/>
  <c r="V1413" i="4"/>
  <c r="V1414" i="4"/>
  <c r="V1415" i="4"/>
  <c r="V1416" i="4"/>
  <c r="V1417" i="4"/>
  <c r="V1418" i="4"/>
  <c r="V1419" i="4"/>
  <c r="V1420" i="4"/>
  <c r="V1421" i="4"/>
  <c r="V1422" i="4"/>
  <c r="V1423" i="4"/>
  <c r="V1424" i="4"/>
  <c r="V1425" i="4"/>
  <c r="V1426" i="4"/>
  <c r="V1427" i="4"/>
  <c r="V1428" i="4"/>
  <c r="V1429" i="4"/>
  <c r="V1430" i="4"/>
  <c r="V1431" i="4"/>
  <c r="V1432" i="4"/>
  <c r="V1433" i="4"/>
  <c r="V1434" i="4"/>
  <c r="V1435" i="4"/>
  <c r="V1436" i="4"/>
  <c r="V1437" i="4"/>
  <c r="V1438" i="4"/>
  <c r="V1439" i="4"/>
  <c r="V1440" i="4"/>
  <c r="V1441" i="4"/>
  <c r="V1442" i="4"/>
  <c r="V1443" i="4"/>
  <c r="V1444" i="4"/>
  <c r="V1445" i="4"/>
  <c r="V1446" i="4"/>
  <c r="V1447" i="4"/>
  <c r="V1448" i="4"/>
  <c r="V1449" i="4"/>
  <c r="V1450" i="4"/>
  <c r="V1451" i="4"/>
  <c r="V1452" i="4"/>
  <c r="V1453" i="4"/>
  <c r="V1454" i="4"/>
  <c r="V1455" i="4"/>
  <c r="V1456" i="4"/>
  <c r="V1457" i="4"/>
  <c r="V1458" i="4"/>
  <c r="V1459" i="4"/>
  <c r="V1460" i="4"/>
  <c r="V1461" i="4"/>
  <c r="V1462" i="4"/>
  <c r="V1463" i="4"/>
  <c r="V1464" i="4"/>
  <c r="V1465" i="4"/>
  <c r="V1466" i="4"/>
  <c r="V1467" i="4"/>
  <c r="V1468" i="4"/>
  <c r="V1469" i="4"/>
  <c r="V1470" i="4"/>
  <c r="V1471" i="4"/>
  <c r="V1472" i="4"/>
  <c r="V1473" i="4"/>
  <c r="V1474" i="4"/>
  <c r="V1475" i="4"/>
  <c r="V1476" i="4"/>
  <c r="V1477" i="4"/>
  <c r="V1478" i="4"/>
  <c r="V1479" i="4"/>
  <c r="V1480" i="4"/>
  <c r="V1481" i="4"/>
  <c r="V1482" i="4"/>
  <c r="V1483" i="4"/>
  <c r="V1484" i="4"/>
  <c r="V1485" i="4"/>
  <c r="V1486" i="4"/>
  <c r="V1487" i="4"/>
  <c r="V1488" i="4"/>
  <c r="V1489" i="4"/>
  <c r="V1490" i="4"/>
  <c r="V1491" i="4"/>
  <c r="V1492" i="4"/>
  <c r="V1493" i="4"/>
  <c r="V1494" i="4"/>
  <c r="V1495" i="4"/>
  <c r="V1496" i="4"/>
  <c r="V1497" i="4"/>
  <c r="V1498" i="4"/>
  <c r="V1499" i="4"/>
  <c r="V1500" i="4"/>
  <c r="V1501" i="4"/>
  <c r="V1502" i="4"/>
  <c r="V1503" i="4"/>
  <c r="V1504" i="4"/>
  <c r="V1505" i="4"/>
  <c r="V1506" i="4"/>
  <c r="V1507" i="4"/>
  <c r="V1508" i="4"/>
  <c r="V1509" i="4"/>
  <c r="V1510" i="4"/>
  <c r="V1511" i="4"/>
  <c r="V1512" i="4"/>
  <c r="V1513" i="4"/>
  <c r="V1514" i="4"/>
  <c r="V1515" i="4"/>
  <c r="V1516" i="4"/>
  <c r="V1517" i="4"/>
  <c r="V1518" i="4"/>
  <c r="V1519" i="4"/>
  <c r="V1520" i="4"/>
  <c r="V1521" i="4"/>
  <c r="V1522" i="4"/>
  <c r="V1523" i="4"/>
  <c r="V1524" i="4"/>
  <c r="V1525" i="4"/>
  <c r="V1526" i="4"/>
  <c r="V1527" i="4"/>
  <c r="V1528" i="4"/>
  <c r="V1529" i="4"/>
  <c r="V1530" i="4"/>
  <c r="V1531" i="4"/>
  <c r="V1532" i="4"/>
  <c r="V1533" i="4"/>
  <c r="V1534" i="4"/>
  <c r="V1535" i="4"/>
  <c r="V1536" i="4"/>
  <c r="V1537" i="4"/>
  <c r="V1538" i="4"/>
  <c r="V1539" i="4"/>
  <c r="V1540" i="4"/>
  <c r="V1541" i="4"/>
  <c r="V1542" i="4"/>
  <c r="V1543" i="4"/>
  <c r="V1544" i="4"/>
  <c r="V1545" i="4"/>
  <c r="V1546" i="4"/>
  <c r="V1547" i="4"/>
  <c r="V1548" i="4"/>
  <c r="V1549" i="4"/>
  <c r="V1550" i="4"/>
  <c r="V1551" i="4"/>
  <c r="V1552" i="4"/>
  <c r="V1553" i="4"/>
  <c r="V1554" i="4"/>
  <c r="V1555" i="4"/>
  <c r="V1556" i="4"/>
  <c r="V1557" i="4"/>
  <c r="V1558" i="4"/>
  <c r="V1559" i="4"/>
  <c r="V1560" i="4"/>
  <c r="V1561" i="4"/>
  <c r="V1562" i="4"/>
  <c r="V1563" i="4"/>
  <c r="V1564" i="4"/>
  <c r="V1565" i="4"/>
  <c r="V1566" i="4"/>
  <c r="V1567" i="4"/>
  <c r="V1568" i="4"/>
  <c r="V1569" i="4"/>
  <c r="V1570" i="4"/>
  <c r="V1571" i="4"/>
  <c r="V1572" i="4"/>
  <c r="V1573" i="4"/>
  <c r="V1574" i="4"/>
  <c r="V1575" i="4"/>
  <c r="V1576" i="4"/>
  <c r="V1577" i="4"/>
  <c r="V1578" i="4"/>
  <c r="V1579" i="4"/>
  <c r="V1580" i="4"/>
  <c r="V1581" i="4"/>
  <c r="V1582" i="4"/>
  <c r="V1583" i="4"/>
  <c r="V1584" i="4"/>
  <c r="V1585" i="4"/>
  <c r="V1586" i="4"/>
  <c r="V1587" i="4"/>
  <c r="V1588" i="4"/>
  <c r="V1589" i="4"/>
  <c r="V1590" i="4"/>
  <c r="V1591" i="4"/>
  <c r="V1592" i="4"/>
  <c r="V1593" i="4"/>
  <c r="V1594" i="4"/>
  <c r="V1595" i="4"/>
  <c r="V1596" i="4"/>
  <c r="V1597" i="4"/>
  <c r="V1598" i="4"/>
  <c r="V1599" i="4"/>
  <c r="V1600" i="4"/>
  <c r="V1601" i="4"/>
  <c r="V1602" i="4"/>
  <c r="V1603" i="4"/>
  <c r="V1604" i="4"/>
  <c r="V1605" i="4"/>
  <c r="V1606" i="4"/>
  <c r="V1607" i="4"/>
  <c r="V1608" i="4"/>
  <c r="V1609" i="4"/>
  <c r="V1610" i="4"/>
  <c r="V1611" i="4"/>
  <c r="V1612" i="4"/>
  <c r="V1613" i="4"/>
  <c r="V1614" i="4"/>
  <c r="V1615" i="4"/>
  <c r="V1616" i="4"/>
  <c r="V1617" i="4"/>
  <c r="V1618" i="4"/>
  <c r="V1619" i="4"/>
  <c r="V1620" i="4"/>
  <c r="V1621" i="4"/>
  <c r="V1622" i="4"/>
  <c r="V1623" i="4"/>
  <c r="V1624" i="4"/>
  <c r="V1625" i="4"/>
  <c r="V1626" i="4"/>
  <c r="V1627" i="4"/>
  <c r="V1628" i="4"/>
  <c r="V1629" i="4"/>
  <c r="V1630" i="4"/>
  <c r="V1631" i="4"/>
  <c r="V1632" i="4"/>
  <c r="V1633" i="4"/>
  <c r="V1634" i="4"/>
  <c r="V1635" i="4"/>
  <c r="V1636" i="4"/>
  <c r="V1637" i="4"/>
  <c r="V1638" i="4"/>
  <c r="V1639" i="4"/>
  <c r="V1640" i="4"/>
  <c r="V1641" i="4"/>
  <c r="V1642" i="4"/>
  <c r="V1643" i="4"/>
  <c r="V1644" i="4"/>
  <c r="V1645" i="4"/>
  <c r="V1646" i="4"/>
  <c r="V1647" i="4"/>
  <c r="V1648" i="4"/>
  <c r="V1649" i="4"/>
  <c r="V1650" i="4"/>
  <c r="V1651" i="4"/>
  <c r="V1652" i="4"/>
  <c r="V1653" i="4"/>
  <c r="V1654" i="4"/>
  <c r="V1655" i="4"/>
  <c r="V1656" i="4"/>
  <c r="V1657" i="4"/>
  <c r="V1658" i="4"/>
  <c r="V1659" i="4"/>
  <c r="V1660" i="4"/>
  <c r="V1661" i="4"/>
  <c r="V1662" i="4"/>
  <c r="V1663" i="4"/>
  <c r="V1664" i="4"/>
  <c r="V1665" i="4"/>
  <c r="V1666" i="4"/>
  <c r="V1667" i="4"/>
  <c r="V1668" i="4"/>
  <c r="V1669" i="4"/>
  <c r="V1670" i="4"/>
  <c r="V1671" i="4"/>
  <c r="V1672" i="4"/>
  <c r="V1673" i="4"/>
  <c r="V1674" i="4"/>
  <c r="V1675" i="4"/>
  <c r="V1676" i="4"/>
  <c r="V1677" i="4"/>
  <c r="V1678" i="4"/>
  <c r="V1679" i="4"/>
  <c r="V1680" i="4"/>
  <c r="V1681" i="4"/>
  <c r="V1682" i="4"/>
  <c r="V1683" i="4"/>
  <c r="V1684" i="4"/>
  <c r="V1685" i="4"/>
  <c r="V1686" i="4"/>
  <c r="V1687" i="4"/>
  <c r="V1688" i="4"/>
  <c r="V1689" i="4"/>
  <c r="V1690" i="4"/>
  <c r="V1691" i="4"/>
  <c r="V1692" i="4"/>
  <c r="V1693" i="4"/>
  <c r="V1694" i="4"/>
  <c r="V1695" i="4"/>
  <c r="V1696" i="4"/>
  <c r="V1697" i="4"/>
  <c r="V1698" i="4"/>
  <c r="V1699" i="4"/>
  <c r="V1700" i="4"/>
  <c r="V1701" i="4"/>
  <c r="V1702" i="4"/>
  <c r="V1703" i="4"/>
  <c r="V1704" i="4"/>
  <c r="V1705" i="4"/>
  <c r="V1706" i="4"/>
  <c r="V1707" i="4"/>
  <c r="V1708" i="4"/>
  <c r="V1709" i="4"/>
  <c r="V1710" i="4"/>
  <c r="V1711" i="4"/>
  <c r="V1712" i="4"/>
  <c r="V1713" i="4"/>
  <c r="V1714" i="4"/>
  <c r="V1715" i="4"/>
  <c r="V1716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X2" i="4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X701" i="4"/>
  <c r="X702" i="4"/>
  <c r="X703" i="4"/>
  <c r="X704" i="4"/>
  <c r="X705" i="4"/>
  <c r="X706" i="4"/>
  <c r="X707" i="4"/>
  <c r="X708" i="4"/>
  <c r="X709" i="4"/>
  <c r="X710" i="4"/>
  <c r="X711" i="4"/>
  <c r="X712" i="4"/>
  <c r="X713" i="4"/>
  <c r="X714" i="4"/>
  <c r="X715" i="4"/>
  <c r="X716" i="4"/>
  <c r="X717" i="4"/>
  <c r="X718" i="4"/>
  <c r="X719" i="4"/>
  <c r="X720" i="4"/>
  <c r="X721" i="4"/>
  <c r="X722" i="4"/>
  <c r="X723" i="4"/>
  <c r="X724" i="4"/>
  <c r="X725" i="4"/>
  <c r="X726" i="4"/>
  <c r="X727" i="4"/>
  <c r="X728" i="4"/>
  <c r="X729" i="4"/>
  <c r="X730" i="4"/>
  <c r="X731" i="4"/>
  <c r="X732" i="4"/>
  <c r="X733" i="4"/>
  <c r="X734" i="4"/>
  <c r="X735" i="4"/>
  <c r="X736" i="4"/>
  <c r="X737" i="4"/>
  <c r="X738" i="4"/>
  <c r="X739" i="4"/>
  <c r="X740" i="4"/>
  <c r="X741" i="4"/>
  <c r="X742" i="4"/>
  <c r="X743" i="4"/>
  <c r="X744" i="4"/>
  <c r="X745" i="4"/>
  <c r="X746" i="4"/>
  <c r="X747" i="4"/>
  <c r="X748" i="4"/>
  <c r="X749" i="4"/>
  <c r="X750" i="4"/>
  <c r="X751" i="4"/>
  <c r="X752" i="4"/>
  <c r="X753" i="4"/>
  <c r="X754" i="4"/>
  <c r="X755" i="4"/>
  <c r="X756" i="4"/>
  <c r="X757" i="4"/>
  <c r="X758" i="4"/>
  <c r="X759" i="4"/>
  <c r="X760" i="4"/>
  <c r="X761" i="4"/>
  <c r="X762" i="4"/>
  <c r="X763" i="4"/>
  <c r="X764" i="4"/>
  <c r="X765" i="4"/>
  <c r="X766" i="4"/>
  <c r="X767" i="4"/>
  <c r="X768" i="4"/>
  <c r="X769" i="4"/>
  <c r="X770" i="4"/>
  <c r="X771" i="4"/>
  <c r="X772" i="4"/>
  <c r="X773" i="4"/>
  <c r="X774" i="4"/>
  <c r="X775" i="4"/>
  <c r="X776" i="4"/>
  <c r="X777" i="4"/>
  <c r="X778" i="4"/>
  <c r="X779" i="4"/>
  <c r="X780" i="4"/>
  <c r="X781" i="4"/>
  <c r="X782" i="4"/>
  <c r="X783" i="4"/>
  <c r="X784" i="4"/>
  <c r="X785" i="4"/>
  <c r="X786" i="4"/>
  <c r="X787" i="4"/>
  <c r="X788" i="4"/>
  <c r="X789" i="4"/>
  <c r="X790" i="4"/>
  <c r="X791" i="4"/>
  <c r="X792" i="4"/>
  <c r="X793" i="4"/>
  <c r="X794" i="4"/>
  <c r="X795" i="4"/>
  <c r="X796" i="4"/>
  <c r="X797" i="4"/>
  <c r="X798" i="4"/>
  <c r="X799" i="4"/>
  <c r="X800" i="4"/>
  <c r="X801" i="4"/>
  <c r="X802" i="4"/>
  <c r="X803" i="4"/>
  <c r="X804" i="4"/>
  <c r="X805" i="4"/>
  <c r="X806" i="4"/>
  <c r="X807" i="4"/>
  <c r="X808" i="4"/>
  <c r="X809" i="4"/>
  <c r="X810" i="4"/>
  <c r="X811" i="4"/>
  <c r="X812" i="4"/>
  <c r="X813" i="4"/>
  <c r="X814" i="4"/>
  <c r="X815" i="4"/>
  <c r="X816" i="4"/>
  <c r="X817" i="4"/>
  <c r="X818" i="4"/>
  <c r="X819" i="4"/>
  <c r="X820" i="4"/>
  <c r="X821" i="4"/>
  <c r="X822" i="4"/>
  <c r="X823" i="4"/>
  <c r="X824" i="4"/>
  <c r="X825" i="4"/>
  <c r="X826" i="4"/>
  <c r="X827" i="4"/>
  <c r="X828" i="4"/>
  <c r="X829" i="4"/>
  <c r="X830" i="4"/>
  <c r="X831" i="4"/>
  <c r="X832" i="4"/>
  <c r="X833" i="4"/>
  <c r="X834" i="4"/>
  <c r="X835" i="4"/>
  <c r="X836" i="4"/>
  <c r="X837" i="4"/>
  <c r="X838" i="4"/>
  <c r="X839" i="4"/>
  <c r="X840" i="4"/>
  <c r="X841" i="4"/>
  <c r="X842" i="4"/>
  <c r="X843" i="4"/>
  <c r="X844" i="4"/>
  <c r="X845" i="4"/>
  <c r="X846" i="4"/>
  <c r="X847" i="4"/>
  <c r="X848" i="4"/>
  <c r="X849" i="4"/>
  <c r="X850" i="4"/>
  <c r="X851" i="4"/>
  <c r="X852" i="4"/>
  <c r="X853" i="4"/>
  <c r="X854" i="4"/>
  <c r="X855" i="4"/>
  <c r="X856" i="4"/>
  <c r="X857" i="4"/>
  <c r="X858" i="4"/>
  <c r="X859" i="4"/>
  <c r="X860" i="4"/>
  <c r="X861" i="4"/>
  <c r="X862" i="4"/>
  <c r="X863" i="4"/>
  <c r="X864" i="4"/>
  <c r="X865" i="4"/>
  <c r="X866" i="4"/>
  <c r="X867" i="4"/>
  <c r="X868" i="4"/>
  <c r="X869" i="4"/>
  <c r="X870" i="4"/>
  <c r="X871" i="4"/>
  <c r="X872" i="4"/>
  <c r="X873" i="4"/>
  <c r="X874" i="4"/>
  <c r="X875" i="4"/>
  <c r="X876" i="4"/>
  <c r="X877" i="4"/>
  <c r="X878" i="4"/>
  <c r="X879" i="4"/>
  <c r="X880" i="4"/>
  <c r="X881" i="4"/>
  <c r="X882" i="4"/>
  <c r="X883" i="4"/>
  <c r="X884" i="4"/>
  <c r="X885" i="4"/>
  <c r="X886" i="4"/>
  <c r="X887" i="4"/>
  <c r="X888" i="4"/>
  <c r="X889" i="4"/>
  <c r="X890" i="4"/>
  <c r="X891" i="4"/>
  <c r="X892" i="4"/>
  <c r="X893" i="4"/>
  <c r="X894" i="4"/>
  <c r="X895" i="4"/>
  <c r="X896" i="4"/>
  <c r="X897" i="4"/>
  <c r="X898" i="4"/>
  <c r="X899" i="4"/>
  <c r="X900" i="4"/>
  <c r="X901" i="4"/>
  <c r="X902" i="4"/>
  <c r="X903" i="4"/>
  <c r="X904" i="4"/>
  <c r="X905" i="4"/>
  <c r="X906" i="4"/>
  <c r="X907" i="4"/>
  <c r="X908" i="4"/>
  <c r="X909" i="4"/>
  <c r="X910" i="4"/>
  <c r="X911" i="4"/>
  <c r="X912" i="4"/>
  <c r="X913" i="4"/>
  <c r="X914" i="4"/>
  <c r="X915" i="4"/>
  <c r="X916" i="4"/>
  <c r="X917" i="4"/>
  <c r="X918" i="4"/>
  <c r="X919" i="4"/>
  <c r="X920" i="4"/>
  <c r="X921" i="4"/>
  <c r="X922" i="4"/>
  <c r="X923" i="4"/>
  <c r="X924" i="4"/>
  <c r="X925" i="4"/>
  <c r="X926" i="4"/>
  <c r="X927" i="4"/>
  <c r="X928" i="4"/>
  <c r="X929" i="4"/>
  <c r="X930" i="4"/>
  <c r="X931" i="4"/>
  <c r="X932" i="4"/>
  <c r="X933" i="4"/>
  <c r="X934" i="4"/>
  <c r="X935" i="4"/>
  <c r="X936" i="4"/>
  <c r="X937" i="4"/>
  <c r="X938" i="4"/>
  <c r="X939" i="4"/>
  <c r="X940" i="4"/>
  <c r="X941" i="4"/>
  <c r="X942" i="4"/>
  <c r="X943" i="4"/>
  <c r="X944" i="4"/>
  <c r="X945" i="4"/>
  <c r="X946" i="4"/>
  <c r="X947" i="4"/>
  <c r="X948" i="4"/>
  <c r="X949" i="4"/>
  <c r="X950" i="4"/>
  <c r="X951" i="4"/>
  <c r="X952" i="4"/>
  <c r="X953" i="4"/>
  <c r="X954" i="4"/>
  <c r="X955" i="4"/>
  <c r="X956" i="4"/>
  <c r="X957" i="4"/>
  <c r="X958" i="4"/>
  <c r="X959" i="4"/>
  <c r="X960" i="4"/>
  <c r="X961" i="4"/>
  <c r="X962" i="4"/>
  <c r="X963" i="4"/>
  <c r="X964" i="4"/>
  <c r="X965" i="4"/>
  <c r="X966" i="4"/>
  <c r="X967" i="4"/>
  <c r="X968" i="4"/>
  <c r="X969" i="4"/>
  <c r="X970" i="4"/>
  <c r="X971" i="4"/>
  <c r="X972" i="4"/>
  <c r="X973" i="4"/>
  <c r="X974" i="4"/>
  <c r="X975" i="4"/>
  <c r="X976" i="4"/>
  <c r="X977" i="4"/>
  <c r="X978" i="4"/>
  <c r="X979" i="4"/>
  <c r="X980" i="4"/>
  <c r="X981" i="4"/>
  <c r="X982" i="4"/>
  <c r="X983" i="4"/>
  <c r="X984" i="4"/>
  <c r="X985" i="4"/>
  <c r="X986" i="4"/>
  <c r="X987" i="4"/>
  <c r="X988" i="4"/>
  <c r="X989" i="4"/>
  <c r="X990" i="4"/>
  <c r="X991" i="4"/>
  <c r="X992" i="4"/>
  <c r="X993" i="4"/>
  <c r="X994" i="4"/>
  <c r="X995" i="4"/>
  <c r="X996" i="4"/>
  <c r="X997" i="4"/>
  <c r="X998" i="4"/>
  <c r="X999" i="4"/>
  <c r="X1000" i="4"/>
  <c r="X1001" i="4"/>
  <c r="X1002" i="4"/>
  <c r="X1003" i="4"/>
  <c r="X1004" i="4"/>
  <c r="X1005" i="4"/>
  <c r="X1006" i="4"/>
  <c r="X1007" i="4"/>
  <c r="X1008" i="4"/>
  <c r="X1009" i="4"/>
  <c r="X1010" i="4"/>
  <c r="X1011" i="4"/>
  <c r="X1012" i="4"/>
  <c r="X1013" i="4"/>
  <c r="X1014" i="4"/>
  <c r="X1015" i="4"/>
  <c r="X1016" i="4"/>
  <c r="X1017" i="4"/>
  <c r="X1018" i="4"/>
  <c r="X1019" i="4"/>
  <c r="X1020" i="4"/>
  <c r="X1021" i="4"/>
  <c r="X1022" i="4"/>
  <c r="X1023" i="4"/>
  <c r="X1024" i="4"/>
  <c r="X1025" i="4"/>
  <c r="X1026" i="4"/>
  <c r="X1027" i="4"/>
  <c r="X1028" i="4"/>
  <c r="X1029" i="4"/>
  <c r="X1030" i="4"/>
  <c r="X1031" i="4"/>
  <c r="X1032" i="4"/>
  <c r="X1033" i="4"/>
  <c r="X1034" i="4"/>
  <c r="X1035" i="4"/>
  <c r="X1036" i="4"/>
  <c r="X1037" i="4"/>
  <c r="X1038" i="4"/>
  <c r="X1039" i="4"/>
  <c r="X1040" i="4"/>
  <c r="X1041" i="4"/>
  <c r="X1042" i="4"/>
  <c r="X1043" i="4"/>
  <c r="X1044" i="4"/>
  <c r="X1045" i="4"/>
  <c r="X1046" i="4"/>
  <c r="X1047" i="4"/>
  <c r="X1048" i="4"/>
  <c r="X1049" i="4"/>
  <c r="X1050" i="4"/>
  <c r="X1051" i="4"/>
  <c r="X1052" i="4"/>
  <c r="X1053" i="4"/>
  <c r="X1054" i="4"/>
  <c r="X1055" i="4"/>
  <c r="X1056" i="4"/>
  <c r="X1057" i="4"/>
  <c r="X1058" i="4"/>
  <c r="X1059" i="4"/>
  <c r="X1060" i="4"/>
  <c r="X1061" i="4"/>
  <c r="X1062" i="4"/>
  <c r="X1063" i="4"/>
  <c r="X1064" i="4"/>
  <c r="X1065" i="4"/>
  <c r="X1066" i="4"/>
  <c r="X1067" i="4"/>
  <c r="X1068" i="4"/>
  <c r="X1069" i="4"/>
  <c r="X1070" i="4"/>
  <c r="X1071" i="4"/>
  <c r="X1072" i="4"/>
  <c r="X1073" i="4"/>
  <c r="X1074" i="4"/>
  <c r="X1075" i="4"/>
  <c r="X1076" i="4"/>
  <c r="X1077" i="4"/>
  <c r="X1078" i="4"/>
  <c r="X1079" i="4"/>
  <c r="X1080" i="4"/>
  <c r="X1081" i="4"/>
  <c r="X1082" i="4"/>
  <c r="X1083" i="4"/>
  <c r="X1084" i="4"/>
  <c r="X1085" i="4"/>
  <c r="X1086" i="4"/>
  <c r="X1087" i="4"/>
  <c r="X1088" i="4"/>
  <c r="X1089" i="4"/>
  <c r="X1090" i="4"/>
  <c r="X1091" i="4"/>
  <c r="X1092" i="4"/>
  <c r="X1093" i="4"/>
  <c r="X1094" i="4"/>
  <c r="X1095" i="4"/>
  <c r="X1096" i="4"/>
  <c r="X1097" i="4"/>
  <c r="X1098" i="4"/>
  <c r="X1099" i="4"/>
  <c r="X1100" i="4"/>
  <c r="X1101" i="4"/>
  <c r="X1102" i="4"/>
  <c r="X1103" i="4"/>
  <c r="X1104" i="4"/>
  <c r="X1105" i="4"/>
  <c r="X1106" i="4"/>
  <c r="X1107" i="4"/>
  <c r="X1108" i="4"/>
  <c r="X1109" i="4"/>
  <c r="X1110" i="4"/>
  <c r="X1111" i="4"/>
  <c r="X1112" i="4"/>
  <c r="X1113" i="4"/>
  <c r="X1114" i="4"/>
  <c r="X1115" i="4"/>
  <c r="X1116" i="4"/>
  <c r="X1117" i="4"/>
  <c r="X1118" i="4"/>
  <c r="X1119" i="4"/>
  <c r="X1120" i="4"/>
  <c r="X1121" i="4"/>
  <c r="X1122" i="4"/>
  <c r="X1123" i="4"/>
  <c r="X1124" i="4"/>
  <c r="X1125" i="4"/>
  <c r="X1126" i="4"/>
  <c r="X1127" i="4"/>
  <c r="X1128" i="4"/>
  <c r="X1129" i="4"/>
  <c r="X1130" i="4"/>
  <c r="X1131" i="4"/>
  <c r="X1132" i="4"/>
  <c r="X1133" i="4"/>
  <c r="X1134" i="4"/>
  <c r="X1135" i="4"/>
  <c r="X1136" i="4"/>
  <c r="X1137" i="4"/>
  <c r="X1138" i="4"/>
  <c r="X1139" i="4"/>
  <c r="X1140" i="4"/>
  <c r="X1141" i="4"/>
  <c r="X1142" i="4"/>
  <c r="X1143" i="4"/>
  <c r="X1144" i="4"/>
  <c r="X1145" i="4"/>
  <c r="X1146" i="4"/>
  <c r="X1147" i="4"/>
  <c r="X1148" i="4"/>
  <c r="X1149" i="4"/>
  <c r="X1150" i="4"/>
  <c r="X1151" i="4"/>
  <c r="X1152" i="4"/>
  <c r="X1153" i="4"/>
  <c r="X1154" i="4"/>
  <c r="X1155" i="4"/>
  <c r="X1156" i="4"/>
  <c r="X1157" i="4"/>
  <c r="X1158" i="4"/>
  <c r="X1159" i="4"/>
  <c r="X1160" i="4"/>
  <c r="X1161" i="4"/>
  <c r="X1162" i="4"/>
  <c r="X1163" i="4"/>
  <c r="X1164" i="4"/>
  <c r="X1165" i="4"/>
  <c r="X1166" i="4"/>
  <c r="X1167" i="4"/>
  <c r="X1168" i="4"/>
  <c r="X1169" i="4"/>
  <c r="X1170" i="4"/>
  <c r="X1171" i="4"/>
  <c r="X1172" i="4"/>
  <c r="X1173" i="4"/>
  <c r="X1174" i="4"/>
  <c r="X1175" i="4"/>
  <c r="X1176" i="4"/>
  <c r="X1177" i="4"/>
  <c r="X1178" i="4"/>
  <c r="X1179" i="4"/>
  <c r="X1180" i="4"/>
  <c r="X1181" i="4"/>
  <c r="X1182" i="4"/>
  <c r="X1183" i="4"/>
  <c r="X1184" i="4"/>
  <c r="X1185" i="4"/>
  <c r="X1186" i="4"/>
  <c r="X1187" i="4"/>
  <c r="X1188" i="4"/>
  <c r="X1189" i="4"/>
  <c r="X1190" i="4"/>
  <c r="X1191" i="4"/>
  <c r="X1192" i="4"/>
  <c r="X1193" i="4"/>
  <c r="X1194" i="4"/>
  <c r="X1195" i="4"/>
  <c r="X1196" i="4"/>
  <c r="X1197" i="4"/>
  <c r="X1198" i="4"/>
  <c r="X1199" i="4"/>
  <c r="X1200" i="4"/>
  <c r="X1201" i="4"/>
  <c r="X1202" i="4"/>
  <c r="X1203" i="4"/>
  <c r="X1204" i="4"/>
  <c r="X1205" i="4"/>
  <c r="X1206" i="4"/>
  <c r="X1207" i="4"/>
  <c r="X1208" i="4"/>
  <c r="X1209" i="4"/>
  <c r="X1210" i="4"/>
  <c r="X1211" i="4"/>
  <c r="X1212" i="4"/>
  <c r="X1213" i="4"/>
  <c r="X1214" i="4"/>
  <c r="X1215" i="4"/>
  <c r="X1216" i="4"/>
  <c r="X1217" i="4"/>
  <c r="X1218" i="4"/>
  <c r="X1219" i="4"/>
  <c r="X1220" i="4"/>
  <c r="X1221" i="4"/>
  <c r="X1222" i="4"/>
  <c r="X1223" i="4"/>
  <c r="X1224" i="4"/>
  <c r="X1225" i="4"/>
  <c r="X1226" i="4"/>
  <c r="X1227" i="4"/>
  <c r="X1228" i="4"/>
  <c r="X1229" i="4"/>
  <c r="X1230" i="4"/>
  <c r="X1231" i="4"/>
  <c r="X1232" i="4"/>
  <c r="X1233" i="4"/>
  <c r="X1234" i="4"/>
  <c r="X1235" i="4"/>
  <c r="X1236" i="4"/>
  <c r="X1237" i="4"/>
  <c r="X1238" i="4"/>
  <c r="X1239" i="4"/>
  <c r="X1240" i="4"/>
  <c r="X1241" i="4"/>
  <c r="X1242" i="4"/>
  <c r="X1243" i="4"/>
  <c r="X1244" i="4"/>
  <c r="X1245" i="4"/>
  <c r="X1246" i="4"/>
  <c r="X1247" i="4"/>
  <c r="X1248" i="4"/>
  <c r="X1249" i="4"/>
  <c r="X1250" i="4"/>
  <c r="X1251" i="4"/>
  <c r="X1252" i="4"/>
  <c r="X1253" i="4"/>
  <c r="X1254" i="4"/>
  <c r="X1255" i="4"/>
  <c r="X1256" i="4"/>
  <c r="X1257" i="4"/>
  <c r="X1258" i="4"/>
  <c r="X1259" i="4"/>
  <c r="X1260" i="4"/>
  <c r="X1261" i="4"/>
  <c r="X1262" i="4"/>
  <c r="X1263" i="4"/>
  <c r="X1264" i="4"/>
  <c r="X1265" i="4"/>
  <c r="X1266" i="4"/>
  <c r="X1267" i="4"/>
  <c r="X1268" i="4"/>
  <c r="X1269" i="4"/>
  <c r="X1270" i="4"/>
  <c r="X1271" i="4"/>
  <c r="X1272" i="4"/>
  <c r="X1273" i="4"/>
  <c r="X1274" i="4"/>
  <c r="X1275" i="4"/>
  <c r="X1276" i="4"/>
  <c r="X1277" i="4"/>
  <c r="X1278" i="4"/>
  <c r="X1279" i="4"/>
  <c r="X1280" i="4"/>
  <c r="X1281" i="4"/>
  <c r="X1282" i="4"/>
  <c r="X1283" i="4"/>
  <c r="X1284" i="4"/>
  <c r="X1285" i="4"/>
  <c r="X1286" i="4"/>
  <c r="X1287" i="4"/>
  <c r="X1288" i="4"/>
  <c r="X1289" i="4"/>
  <c r="X1290" i="4"/>
  <c r="X1291" i="4"/>
  <c r="X1292" i="4"/>
  <c r="X1293" i="4"/>
  <c r="X1294" i="4"/>
  <c r="X1295" i="4"/>
  <c r="X1296" i="4"/>
  <c r="X1297" i="4"/>
  <c r="X1298" i="4"/>
  <c r="X1299" i="4"/>
  <c r="X1300" i="4"/>
  <c r="X1301" i="4"/>
  <c r="X1302" i="4"/>
  <c r="X1303" i="4"/>
  <c r="X1304" i="4"/>
  <c r="X1305" i="4"/>
  <c r="X1306" i="4"/>
  <c r="X1307" i="4"/>
  <c r="X1308" i="4"/>
  <c r="X1309" i="4"/>
  <c r="X1310" i="4"/>
  <c r="X1311" i="4"/>
  <c r="X1312" i="4"/>
  <c r="X1313" i="4"/>
  <c r="X1314" i="4"/>
  <c r="X1315" i="4"/>
  <c r="X1316" i="4"/>
  <c r="X1317" i="4"/>
  <c r="X1318" i="4"/>
  <c r="X1319" i="4"/>
  <c r="X1320" i="4"/>
  <c r="X1321" i="4"/>
  <c r="X1322" i="4"/>
  <c r="X1323" i="4"/>
  <c r="X1324" i="4"/>
  <c r="X1325" i="4"/>
  <c r="X1326" i="4"/>
  <c r="X1327" i="4"/>
  <c r="X1328" i="4"/>
  <c r="X1329" i="4"/>
  <c r="X1330" i="4"/>
  <c r="X1331" i="4"/>
  <c r="X1332" i="4"/>
  <c r="X1333" i="4"/>
  <c r="X1334" i="4"/>
  <c r="X1335" i="4"/>
  <c r="X1336" i="4"/>
  <c r="X1337" i="4"/>
  <c r="X1338" i="4"/>
  <c r="X1339" i="4"/>
  <c r="X1340" i="4"/>
  <c r="X1341" i="4"/>
  <c r="X1342" i="4"/>
  <c r="X1343" i="4"/>
  <c r="X1344" i="4"/>
  <c r="X1345" i="4"/>
  <c r="X1346" i="4"/>
  <c r="X1347" i="4"/>
  <c r="X1348" i="4"/>
  <c r="X1349" i="4"/>
  <c r="X1350" i="4"/>
  <c r="X1351" i="4"/>
  <c r="X1352" i="4"/>
  <c r="X1353" i="4"/>
  <c r="X1354" i="4"/>
  <c r="X1355" i="4"/>
  <c r="X1356" i="4"/>
  <c r="X1357" i="4"/>
  <c r="X1358" i="4"/>
  <c r="X1359" i="4"/>
  <c r="X1360" i="4"/>
  <c r="X1361" i="4"/>
  <c r="X1362" i="4"/>
  <c r="X1363" i="4"/>
  <c r="X1364" i="4"/>
  <c r="X1365" i="4"/>
  <c r="X1366" i="4"/>
  <c r="X1367" i="4"/>
  <c r="X1368" i="4"/>
  <c r="X1369" i="4"/>
  <c r="X1370" i="4"/>
  <c r="X1371" i="4"/>
  <c r="X1372" i="4"/>
  <c r="X1373" i="4"/>
  <c r="X1374" i="4"/>
  <c r="X1375" i="4"/>
  <c r="X1376" i="4"/>
  <c r="X1377" i="4"/>
  <c r="X1378" i="4"/>
  <c r="X1379" i="4"/>
  <c r="X1380" i="4"/>
  <c r="X1381" i="4"/>
  <c r="X1382" i="4"/>
  <c r="X1383" i="4"/>
  <c r="X1384" i="4"/>
  <c r="X1385" i="4"/>
  <c r="X1386" i="4"/>
  <c r="X1387" i="4"/>
  <c r="X1388" i="4"/>
  <c r="X1389" i="4"/>
  <c r="X1390" i="4"/>
  <c r="X1391" i="4"/>
  <c r="X1392" i="4"/>
  <c r="X1393" i="4"/>
  <c r="X1394" i="4"/>
  <c r="X1395" i="4"/>
  <c r="X1396" i="4"/>
  <c r="X1397" i="4"/>
  <c r="X1398" i="4"/>
  <c r="X1399" i="4"/>
  <c r="X1400" i="4"/>
  <c r="X1401" i="4"/>
  <c r="X1402" i="4"/>
  <c r="X1403" i="4"/>
  <c r="X1404" i="4"/>
  <c r="X1405" i="4"/>
  <c r="X1406" i="4"/>
  <c r="X1407" i="4"/>
  <c r="X1408" i="4"/>
  <c r="X1409" i="4"/>
  <c r="X1410" i="4"/>
  <c r="X1411" i="4"/>
  <c r="X1412" i="4"/>
  <c r="X1413" i="4"/>
  <c r="X1414" i="4"/>
  <c r="X1415" i="4"/>
  <c r="X1416" i="4"/>
  <c r="X1417" i="4"/>
  <c r="X1418" i="4"/>
  <c r="X1419" i="4"/>
  <c r="X1420" i="4"/>
  <c r="X1421" i="4"/>
  <c r="X1422" i="4"/>
  <c r="X1423" i="4"/>
  <c r="X1424" i="4"/>
  <c r="X1425" i="4"/>
  <c r="X1426" i="4"/>
  <c r="X1427" i="4"/>
  <c r="X1428" i="4"/>
  <c r="X1429" i="4"/>
  <c r="X1430" i="4"/>
  <c r="X1431" i="4"/>
  <c r="X1432" i="4"/>
  <c r="X1433" i="4"/>
  <c r="X1434" i="4"/>
  <c r="X1435" i="4"/>
  <c r="X1436" i="4"/>
  <c r="X1437" i="4"/>
  <c r="X1438" i="4"/>
  <c r="X1439" i="4"/>
  <c r="X1440" i="4"/>
  <c r="X1441" i="4"/>
  <c r="X1442" i="4"/>
  <c r="X1443" i="4"/>
  <c r="X1444" i="4"/>
  <c r="X1445" i="4"/>
  <c r="X1446" i="4"/>
  <c r="X1447" i="4"/>
  <c r="X1448" i="4"/>
  <c r="X1449" i="4"/>
  <c r="X1450" i="4"/>
  <c r="X1451" i="4"/>
  <c r="X1452" i="4"/>
  <c r="X1453" i="4"/>
  <c r="X1454" i="4"/>
  <c r="X1455" i="4"/>
  <c r="X1456" i="4"/>
  <c r="X1457" i="4"/>
  <c r="X1458" i="4"/>
  <c r="X1459" i="4"/>
  <c r="X1460" i="4"/>
  <c r="X1461" i="4"/>
  <c r="X1462" i="4"/>
  <c r="X1463" i="4"/>
  <c r="X1464" i="4"/>
  <c r="X1465" i="4"/>
  <c r="X1466" i="4"/>
  <c r="X1467" i="4"/>
  <c r="X1468" i="4"/>
  <c r="X1469" i="4"/>
  <c r="X1470" i="4"/>
  <c r="X1471" i="4"/>
  <c r="X1472" i="4"/>
  <c r="X1473" i="4"/>
  <c r="X1474" i="4"/>
  <c r="X1475" i="4"/>
  <c r="X1476" i="4"/>
  <c r="X1477" i="4"/>
  <c r="X1478" i="4"/>
  <c r="X1479" i="4"/>
  <c r="X1480" i="4"/>
  <c r="X1481" i="4"/>
  <c r="X1482" i="4"/>
  <c r="X1483" i="4"/>
  <c r="X1484" i="4"/>
  <c r="X1485" i="4"/>
  <c r="X1486" i="4"/>
  <c r="X1487" i="4"/>
  <c r="X1488" i="4"/>
  <c r="X1489" i="4"/>
  <c r="X1490" i="4"/>
  <c r="X1491" i="4"/>
  <c r="X1492" i="4"/>
  <c r="X1493" i="4"/>
  <c r="X1494" i="4"/>
  <c r="X1495" i="4"/>
  <c r="X1496" i="4"/>
  <c r="X1497" i="4"/>
  <c r="X1498" i="4"/>
  <c r="X1499" i="4"/>
  <c r="X1500" i="4"/>
  <c r="X1501" i="4"/>
  <c r="X1502" i="4"/>
  <c r="X1503" i="4"/>
  <c r="X1504" i="4"/>
  <c r="X1505" i="4"/>
  <c r="X1506" i="4"/>
  <c r="X1507" i="4"/>
  <c r="X1508" i="4"/>
  <c r="X1509" i="4"/>
  <c r="X1510" i="4"/>
  <c r="X1511" i="4"/>
  <c r="X1512" i="4"/>
  <c r="X1513" i="4"/>
  <c r="X1514" i="4"/>
  <c r="X1515" i="4"/>
  <c r="X1516" i="4"/>
  <c r="X1517" i="4"/>
  <c r="X1518" i="4"/>
  <c r="X1519" i="4"/>
  <c r="X1520" i="4"/>
  <c r="X1521" i="4"/>
  <c r="X1522" i="4"/>
  <c r="X1523" i="4"/>
  <c r="X1524" i="4"/>
  <c r="X1525" i="4"/>
  <c r="X1526" i="4"/>
  <c r="X1527" i="4"/>
  <c r="X1528" i="4"/>
  <c r="X1529" i="4"/>
  <c r="X1530" i="4"/>
  <c r="X1531" i="4"/>
  <c r="X1532" i="4"/>
  <c r="X1533" i="4"/>
  <c r="X1534" i="4"/>
  <c r="X1535" i="4"/>
  <c r="X1536" i="4"/>
  <c r="X1537" i="4"/>
  <c r="X1538" i="4"/>
  <c r="X1539" i="4"/>
  <c r="X1540" i="4"/>
  <c r="X1541" i="4"/>
  <c r="X1542" i="4"/>
  <c r="X1543" i="4"/>
  <c r="X1544" i="4"/>
  <c r="X1545" i="4"/>
  <c r="X1546" i="4"/>
  <c r="X1547" i="4"/>
  <c r="X1548" i="4"/>
  <c r="X1549" i="4"/>
  <c r="X1550" i="4"/>
  <c r="X1551" i="4"/>
  <c r="X1552" i="4"/>
  <c r="X1553" i="4"/>
  <c r="X1554" i="4"/>
  <c r="X1555" i="4"/>
  <c r="X1556" i="4"/>
  <c r="X1557" i="4"/>
  <c r="X1558" i="4"/>
  <c r="X1559" i="4"/>
  <c r="X1560" i="4"/>
  <c r="X1561" i="4"/>
  <c r="X1562" i="4"/>
  <c r="X1563" i="4"/>
  <c r="X1564" i="4"/>
  <c r="X1565" i="4"/>
  <c r="X1566" i="4"/>
  <c r="X1567" i="4"/>
  <c r="X1568" i="4"/>
  <c r="X1569" i="4"/>
  <c r="X1570" i="4"/>
  <c r="X1571" i="4"/>
  <c r="X1572" i="4"/>
  <c r="X1573" i="4"/>
  <c r="X1574" i="4"/>
  <c r="X1575" i="4"/>
  <c r="X1576" i="4"/>
  <c r="X1577" i="4"/>
  <c r="X1578" i="4"/>
  <c r="X1579" i="4"/>
  <c r="X1580" i="4"/>
  <c r="X1581" i="4"/>
  <c r="X1582" i="4"/>
  <c r="X1583" i="4"/>
  <c r="X1584" i="4"/>
  <c r="X1585" i="4"/>
  <c r="X1586" i="4"/>
  <c r="X1587" i="4"/>
  <c r="X1588" i="4"/>
  <c r="X1589" i="4"/>
  <c r="X1590" i="4"/>
  <c r="X1591" i="4"/>
  <c r="X1592" i="4"/>
  <c r="X1593" i="4"/>
  <c r="X1594" i="4"/>
  <c r="X1595" i="4"/>
  <c r="X1596" i="4"/>
  <c r="X1597" i="4"/>
  <c r="X1598" i="4"/>
  <c r="X1599" i="4"/>
  <c r="X1600" i="4"/>
  <c r="X1601" i="4"/>
  <c r="X1602" i="4"/>
  <c r="X1603" i="4"/>
  <c r="X1604" i="4"/>
  <c r="X1605" i="4"/>
  <c r="X1606" i="4"/>
  <c r="X1607" i="4"/>
  <c r="X1608" i="4"/>
  <c r="X1609" i="4"/>
  <c r="X1610" i="4"/>
  <c r="X1611" i="4"/>
  <c r="X1612" i="4"/>
  <c r="X1613" i="4"/>
  <c r="X1614" i="4"/>
  <c r="X1615" i="4"/>
  <c r="X1616" i="4"/>
  <c r="X1617" i="4"/>
  <c r="X1618" i="4"/>
  <c r="X1619" i="4"/>
  <c r="X1620" i="4"/>
  <c r="X1621" i="4"/>
  <c r="X1622" i="4"/>
  <c r="X1623" i="4"/>
  <c r="X1624" i="4"/>
  <c r="X1625" i="4"/>
  <c r="X1626" i="4"/>
  <c r="X1627" i="4"/>
  <c r="X1628" i="4"/>
  <c r="X1629" i="4"/>
  <c r="X1630" i="4"/>
  <c r="X1631" i="4"/>
  <c r="X1632" i="4"/>
  <c r="X1633" i="4"/>
  <c r="X1634" i="4"/>
  <c r="X1635" i="4"/>
  <c r="X1636" i="4"/>
  <c r="X1637" i="4"/>
  <c r="X1638" i="4"/>
  <c r="X1639" i="4"/>
  <c r="X1640" i="4"/>
  <c r="X1641" i="4"/>
  <c r="X1642" i="4"/>
  <c r="X1643" i="4"/>
  <c r="X1644" i="4"/>
  <c r="X1645" i="4"/>
  <c r="X1646" i="4"/>
  <c r="X1647" i="4"/>
  <c r="X1648" i="4"/>
  <c r="X1649" i="4"/>
  <c r="X1650" i="4"/>
  <c r="X1651" i="4"/>
  <c r="X1652" i="4"/>
  <c r="X1653" i="4"/>
  <c r="X1654" i="4"/>
  <c r="X1655" i="4"/>
  <c r="X1656" i="4"/>
  <c r="X1657" i="4"/>
  <c r="X1658" i="4"/>
  <c r="X1659" i="4"/>
  <c r="X1660" i="4"/>
  <c r="X1661" i="4"/>
  <c r="X1662" i="4"/>
  <c r="X1663" i="4"/>
  <c r="X1664" i="4"/>
  <c r="X1665" i="4"/>
  <c r="X1666" i="4"/>
  <c r="X1667" i="4"/>
  <c r="X1668" i="4"/>
  <c r="X1669" i="4"/>
  <c r="X1670" i="4"/>
  <c r="X1671" i="4"/>
  <c r="X1672" i="4"/>
  <c r="X1673" i="4"/>
  <c r="X1674" i="4"/>
  <c r="X1675" i="4"/>
  <c r="X1676" i="4"/>
  <c r="X1677" i="4"/>
  <c r="X1678" i="4"/>
  <c r="X1679" i="4"/>
  <c r="X1680" i="4"/>
  <c r="X1681" i="4"/>
  <c r="X1682" i="4"/>
  <c r="X1683" i="4"/>
  <c r="X1684" i="4"/>
  <c r="X1685" i="4"/>
  <c r="X1686" i="4"/>
  <c r="X1687" i="4"/>
  <c r="X1688" i="4"/>
  <c r="X1689" i="4"/>
  <c r="X1690" i="4"/>
  <c r="X1691" i="4"/>
  <c r="X1692" i="4"/>
  <c r="X1693" i="4"/>
  <c r="X1694" i="4"/>
  <c r="X1695" i="4"/>
  <c r="X1696" i="4"/>
  <c r="X1697" i="4"/>
  <c r="X1698" i="4"/>
  <c r="X1699" i="4"/>
  <c r="X1700" i="4"/>
  <c r="X1701" i="4"/>
  <c r="X1702" i="4"/>
  <c r="X1703" i="4"/>
  <c r="X1704" i="4"/>
  <c r="X1705" i="4"/>
  <c r="X1706" i="4"/>
  <c r="X1707" i="4"/>
  <c r="X1708" i="4"/>
  <c r="X1709" i="4"/>
  <c r="X1710" i="4"/>
  <c r="X1711" i="4"/>
  <c r="X1712" i="4"/>
  <c r="X1713" i="4"/>
  <c r="X1714" i="4"/>
  <c r="X1715" i="4"/>
  <c r="X1716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269" i="4"/>
  <c r="Y270" i="4"/>
  <c r="Y271" i="4"/>
  <c r="Y272" i="4"/>
  <c r="Y273" i="4"/>
  <c r="Y274" i="4"/>
  <c r="Y275" i="4"/>
  <c r="Y276" i="4"/>
  <c r="Y277" i="4"/>
  <c r="Y278" i="4"/>
  <c r="Y279" i="4"/>
  <c r="Y280" i="4"/>
  <c r="Y281" i="4"/>
  <c r="Y282" i="4"/>
  <c r="Y283" i="4"/>
  <c r="Y284" i="4"/>
  <c r="Y285" i="4"/>
  <c r="Y286" i="4"/>
  <c r="Y287" i="4"/>
  <c r="Y288" i="4"/>
  <c r="Y289" i="4"/>
  <c r="Y290" i="4"/>
  <c r="Y291" i="4"/>
  <c r="Y292" i="4"/>
  <c r="Y293" i="4"/>
  <c r="Y294" i="4"/>
  <c r="Y295" i="4"/>
  <c r="Y296" i="4"/>
  <c r="Y297" i="4"/>
  <c r="Y298" i="4"/>
  <c r="Y299" i="4"/>
  <c r="Y300" i="4"/>
  <c r="Y301" i="4"/>
  <c r="Y302" i="4"/>
  <c r="Y303" i="4"/>
  <c r="Y304" i="4"/>
  <c r="Y305" i="4"/>
  <c r="Y306" i="4"/>
  <c r="Y307" i="4"/>
  <c r="Y308" i="4"/>
  <c r="Y309" i="4"/>
  <c r="Y310" i="4"/>
  <c r="Y311" i="4"/>
  <c r="Y312" i="4"/>
  <c r="Y313" i="4"/>
  <c r="Y314" i="4"/>
  <c r="Y315" i="4"/>
  <c r="Y316" i="4"/>
  <c r="Y317" i="4"/>
  <c r="Y318" i="4"/>
  <c r="Y319" i="4"/>
  <c r="Y320" i="4"/>
  <c r="Y321" i="4"/>
  <c r="Y322" i="4"/>
  <c r="Y323" i="4"/>
  <c r="Y324" i="4"/>
  <c r="Y325" i="4"/>
  <c r="Y326" i="4"/>
  <c r="Y327" i="4"/>
  <c r="Y328" i="4"/>
  <c r="Y329" i="4"/>
  <c r="Y330" i="4"/>
  <c r="Y331" i="4"/>
  <c r="Y332" i="4"/>
  <c r="Y333" i="4"/>
  <c r="Y334" i="4"/>
  <c r="Y335" i="4"/>
  <c r="Y336" i="4"/>
  <c r="Y337" i="4"/>
  <c r="Y338" i="4"/>
  <c r="Y339" i="4"/>
  <c r="Y340" i="4"/>
  <c r="Y341" i="4"/>
  <c r="Y342" i="4"/>
  <c r="Y343" i="4"/>
  <c r="Y344" i="4"/>
  <c r="Y345" i="4"/>
  <c r="Y346" i="4"/>
  <c r="Y347" i="4"/>
  <c r="Y348" i="4"/>
  <c r="Y349" i="4"/>
  <c r="Y350" i="4"/>
  <c r="Y351" i="4"/>
  <c r="Y352" i="4"/>
  <c r="Y353" i="4"/>
  <c r="Y354" i="4"/>
  <c r="Y355" i="4"/>
  <c r="Y356" i="4"/>
  <c r="Y357" i="4"/>
  <c r="Y358" i="4"/>
  <c r="Y359" i="4"/>
  <c r="Y360" i="4"/>
  <c r="Y361" i="4"/>
  <c r="Y362" i="4"/>
  <c r="Y363" i="4"/>
  <c r="Y364" i="4"/>
  <c r="Y365" i="4"/>
  <c r="Y366" i="4"/>
  <c r="Y367" i="4"/>
  <c r="Y368" i="4"/>
  <c r="Y369" i="4"/>
  <c r="Y370" i="4"/>
  <c r="Y371" i="4"/>
  <c r="Y372" i="4"/>
  <c r="Y373" i="4"/>
  <c r="Y374" i="4"/>
  <c r="Y375" i="4"/>
  <c r="Y376" i="4"/>
  <c r="Y377" i="4"/>
  <c r="Y378" i="4"/>
  <c r="Y379" i="4"/>
  <c r="Y380" i="4"/>
  <c r="Y381" i="4"/>
  <c r="Y382" i="4"/>
  <c r="Y383" i="4"/>
  <c r="Y384" i="4"/>
  <c r="Y385" i="4"/>
  <c r="Y386" i="4"/>
  <c r="Y387" i="4"/>
  <c r="Y388" i="4"/>
  <c r="Y389" i="4"/>
  <c r="Y390" i="4"/>
  <c r="Y391" i="4"/>
  <c r="Y392" i="4"/>
  <c r="Y393" i="4"/>
  <c r="Y394" i="4"/>
  <c r="Y395" i="4"/>
  <c r="Y396" i="4"/>
  <c r="Y397" i="4"/>
  <c r="Y398" i="4"/>
  <c r="Y399" i="4"/>
  <c r="Y400" i="4"/>
  <c r="Y401" i="4"/>
  <c r="Y402" i="4"/>
  <c r="Y403" i="4"/>
  <c r="Y404" i="4"/>
  <c r="Y405" i="4"/>
  <c r="Y406" i="4"/>
  <c r="Y407" i="4"/>
  <c r="Y408" i="4"/>
  <c r="Y409" i="4"/>
  <c r="Y410" i="4"/>
  <c r="Y411" i="4"/>
  <c r="Y412" i="4"/>
  <c r="Y413" i="4"/>
  <c r="Y414" i="4"/>
  <c r="Y415" i="4"/>
  <c r="Y416" i="4"/>
  <c r="Y417" i="4"/>
  <c r="Y418" i="4"/>
  <c r="Y419" i="4"/>
  <c r="Y420" i="4"/>
  <c r="Y421" i="4"/>
  <c r="Y422" i="4"/>
  <c r="Y423" i="4"/>
  <c r="Y424" i="4"/>
  <c r="Y425" i="4"/>
  <c r="Y426" i="4"/>
  <c r="Y427" i="4"/>
  <c r="Y428" i="4"/>
  <c r="Y429" i="4"/>
  <c r="Y430" i="4"/>
  <c r="Y431" i="4"/>
  <c r="Y432" i="4"/>
  <c r="Y433" i="4"/>
  <c r="Y434" i="4"/>
  <c r="Y435" i="4"/>
  <c r="Y436" i="4"/>
  <c r="Y437" i="4"/>
  <c r="Y438" i="4"/>
  <c r="Y439" i="4"/>
  <c r="Y440" i="4"/>
  <c r="Y441" i="4"/>
  <c r="Y442" i="4"/>
  <c r="Y443" i="4"/>
  <c r="Y444" i="4"/>
  <c r="Y445" i="4"/>
  <c r="Y446" i="4"/>
  <c r="Y447" i="4"/>
  <c r="Y448" i="4"/>
  <c r="Y449" i="4"/>
  <c r="Y450" i="4"/>
  <c r="Y451" i="4"/>
  <c r="Y452" i="4"/>
  <c r="Y453" i="4"/>
  <c r="Y454" i="4"/>
  <c r="Y455" i="4"/>
  <c r="Y456" i="4"/>
  <c r="Y457" i="4"/>
  <c r="Y458" i="4"/>
  <c r="Y459" i="4"/>
  <c r="Y460" i="4"/>
  <c r="Y461" i="4"/>
  <c r="Y462" i="4"/>
  <c r="Y463" i="4"/>
  <c r="Y464" i="4"/>
  <c r="Y465" i="4"/>
  <c r="Y466" i="4"/>
  <c r="Y467" i="4"/>
  <c r="Y468" i="4"/>
  <c r="Y469" i="4"/>
  <c r="Y470" i="4"/>
  <c r="Y471" i="4"/>
  <c r="Y472" i="4"/>
  <c r="Y473" i="4"/>
  <c r="Y474" i="4"/>
  <c r="Y475" i="4"/>
  <c r="Y476" i="4"/>
  <c r="Y477" i="4"/>
  <c r="Y478" i="4"/>
  <c r="Y479" i="4"/>
  <c r="Y480" i="4"/>
  <c r="Y481" i="4"/>
  <c r="Y482" i="4"/>
  <c r="Y483" i="4"/>
  <c r="Y484" i="4"/>
  <c r="Y485" i="4"/>
  <c r="Y486" i="4"/>
  <c r="Y487" i="4"/>
  <c r="Y488" i="4"/>
  <c r="Y489" i="4"/>
  <c r="Y490" i="4"/>
  <c r="Y491" i="4"/>
  <c r="Y492" i="4"/>
  <c r="Y493" i="4"/>
  <c r="Y494" i="4"/>
  <c r="Y495" i="4"/>
  <c r="Y496" i="4"/>
  <c r="Y497" i="4"/>
  <c r="Y498" i="4"/>
  <c r="Y499" i="4"/>
  <c r="Y500" i="4"/>
  <c r="Y501" i="4"/>
  <c r="Y502" i="4"/>
  <c r="Y503" i="4"/>
  <c r="Y504" i="4"/>
  <c r="Y505" i="4"/>
  <c r="Y506" i="4"/>
  <c r="Y507" i="4"/>
  <c r="Y508" i="4"/>
  <c r="Y509" i="4"/>
  <c r="Y510" i="4"/>
  <c r="Y511" i="4"/>
  <c r="Y512" i="4"/>
  <c r="Y513" i="4"/>
  <c r="Y514" i="4"/>
  <c r="Y515" i="4"/>
  <c r="Y516" i="4"/>
  <c r="Y517" i="4"/>
  <c r="Y518" i="4"/>
  <c r="Y519" i="4"/>
  <c r="Y520" i="4"/>
  <c r="Y521" i="4"/>
  <c r="Y522" i="4"/>
  <c r="Y523" i="4"/>
  <c r="Y524" i="4"/>
  <c r="Y525" i="4"/>
  <c r="Y526" i="4"/>
  <c r="Y527" i="4"/>
  <c r="Y528" i="4"/>
  <c r="Y529" i="4"/>
  <c r="Y530" i="4"/>
  <c r="Y531" i="4"/>
  <c r="Y532" i="4"/>
  <c r="Y533" i="4"/>
  <c r="Y534" i="4"/>
  <c r="Y535" i="4"/>
  <c r="Y536" i="4"/>
  <c r="Y537" i="4"/>
  <c r="Y538" i="4"/>
  <c r="Y539" i="4"/>
  <c r="Y540" i="4"/>
  <c r="Y541" i="4"/>
  <c r="Y542" i="4"/>
  <c r="Y543" i="4"/>
  <c r="Y544" i="4"/>
  <c r="Y545" i="4"/>
  <c r="Y546" i="4"/>
  <c r="Y547" i="4"/>
  <c r="Y548" i="4"/>
  <c r="Y549" i="4"/>
  <c r="Y550" i="4"/>
  <c r="Y551" i="4"/>
  <c r="Y552" i="4"/>
  <c r="Y553" i="4"/>
  <c r="Y554" i="4"/>
  <c r="Y555" i="4"/>
  <c r="Y556" i="4"/>
  <c r="Y557" i="4"/>
  <c r="Y558" i="4"/>
  <c r="Y559" i="4"/>
  <c r="Y560" i="4"/>
  <c r="Y561" i="4"/>
  <c r="Y562" i="4"/>
  <c r="Y563" i="4"/>
  <c r="Y564" i="4"/>
  <c r="Y565" i="4"/>
  <c r="Y566" i="4"/>
  <c r="Y567" i="4"/>
  <c r="Y568" i="4"/>
  <c r="Y569" i="4"/>
  <c r="Y570" i="4"/>
  <c r="Y571" i="4"/>
  <c r="Y572" i="4"/>
  <c r="Y573" i="4"/>
  <c r="Y574" i="4"/>
  <c r="Y575" i="4"/>
  <c r="Y576" i="4"/>
  <c r="Y577" i="4"/>
  <c r="Y578" i="4"/>
  <c r="Y579" i="4"/>
  <c r="Y580" i="4"/>
  <c r="Y581" i="4"/>
  <c r="Y582" i="4"/>
  <c r="Y583" i="4"/>
  <c r="Y584" i="4"/>
  <c r="Y585" i="4"/>
  <c r="Y586" i="4"/>
  <c r="Y587" i="4"/>
  <c r="Y588" i="4"/>
  <c r="Y589" i="4"/>
  <c r="Y590" i="4"/>
  <c r="Y591" i="4"/>
  <c r="Y592" i="4"/>
  <c r="Y593" i="4"/>
  <c r="Y594" i="4"/>
  <c r="Y595" i="4"/>
  <c r="Y596" i="4"/>
  <c r="Y597" i="4"/>
  <c r="Y598" i="4"/>
  <c r="Y599" i="4"/>
  <c r="Y600" i="4"/>
  <c r="Y601" i="4"/>
  <c r="Y602" i="4"/>
  <c r="Y603" i="4"/>
  <c r="Y604" i="4"/>
  <c r="Y605" i="4"/>
  <c r="Y606" i="4"/>
  <c r="Y607" i="4"/>
  <c r="Y608" i="4"/>
  <c r="Y609" i="4"/>
  <c r="Y610" i="4"/>
  <c r="Y611" i="4"/>
  <c r="Y612" i="4"/>
  <c r="Y613" i="4"/>
  <c r="Y614" i="4"/>
  <c r="Y615" i="4"/>
  <c r="Y616" i="4"/>
  <c r="Y617" i="4"/>
  <c r="Y618" i="4"/>
  <c r="Y619" i="4"/>
  <c r="Y620" i="4"/>
  <c r="Y621" i="4"/>
  <c r="Y622" i="4"/>
  <c r="Y623" i="4"/>
  <c r="Y624" i="4"/>
  <c r="Y625" i="4"/>
  <c r="Y626" i="4"/>
  <c r="Y627" i="4"/>
  <c r="Y628" i="4"/>
  <c r="Y629" i="4"/>
  <c r="Y630" i="4"/>
  <c r="Y631" i="4"/>
  <c r="Y632" i="4"/>
  <c r="Y633" i="4"/>
  <c r="Y634" i="4"/>
  <c r="Y635" i="4"/>
  <c r="Y636" i="4"/>
  <c r="Y637" i="4"/>
  <c r="Y638" i="4"/>
  <c r="Y639" i="4"/>
  <c r="Y640" i="4"/>
  <c r="Y641" i="4"/>
  <c r="Y642" i="4"/>
  <c r="Y643" i="4"/>
  <c r="Y644" i="4"/>
  <c r="Y645" i="4"/>
  <c r="Y646" i="4"/>
  <c r="Y647" i="4"/>
  <c r="Y648" i="4"/>
  <c r="Y649" i="4"/>
  <c r="Y650" i="4"/>
  <c r="Y651" i="4"/>
  <c r="Y652" i="4"/>
  <c r="Y653" i="4"/>
  <c r="Y654" i="4"/>
  <c r="Y655" i="4"/>
  <c r="Y656" i="4"/>
  <c r="Y657" i="4"/>
  <c r="Y658" i="4"/>
  <c r="Y659" i="4"/>
  <c r="Y660" i="4"/>
  <c r="Y661" i="4"/>
  <c r="Y662" i="4"/>
  <c r="Y663" i="4"/>
  <c r="Y664" i="4"/>
  <c r="Y665" i="4"/>
  <c r="Y666" i="4"/>
  <c r="Y667" i="4"/>
  <c r="Y668" i="4"/>
  <c r="Y669" i="4"/>
  <c r="Y670" i="4"/>
  <c r="Y671" i="4"/>
  <c r="Y672" i="4"/>
  <c r="Y673" i="4"/>
  <c r="Y674" i="4"/>
  <c r="Y675" i="4"/>
  <c r="Y676" i="4"/>
  <c r="Y677" i="4"/>
  <c r="Y678" i="4"/>
  <c r="Y679" i="4"/>
  <c r="Y680" i="4"/>
  <c r="Y681" i="4"/>
  <c r="Y682" i="4"/>
  <c r="Y683" i="4"/>
  <c r="Y684" i="4"/>
  <c r="Y685" i="4"/>
  <c r="Y686" i="4"/>
  <c r="Y687" i="4"/>
  <c r="Y688" i="4"/>
  <c r="Y689" i="4"/>
  <c r="Y690" i="4"/>
  <c r="Y691" i="4"/>
  <c r="Y692" i="4"/>
  <c r="Y693" i="4"/>
  <c r="Y694" i="4"/>
  <c r="Y695" i="4"/>
  <c r="Y696" i="4"/>
  <c r="Y697" i="4"/>
  <c r="Y698" i="4"/>
  <c r="Y699" i="4"/>
  <c r="Y700" i="4"/>
  <c r="Y701" i="4"/>
  <c r="Y702" i="4"/>
  <c r="Y703" i="4"/>
  <c r="Y704" i="4"/>
  <c r="Y705" i="4"/>
  <c r="Y706" i="4"/>
  <c r="Y707" i="4"/>
  <c r="Y708" i="4"/>
  <c r="Y709" i="4"/>
  <c r="Y710" i="4"/>
  <c r="Y711" i="4"/>
  <c r="Y712" i="4"/>
  <c r="Y713" i="4"/>
  <c r="Y714" i="4"/>
  <c r="Y715" i="4"/>
  <c r="Y716" i="4"/>
  <c r="Y717" i="4"/>
  <c r="Y718" i="4"/>
  <c r="Y719" i="4"/>
  <c r="Y720" i="4"/>
  <c r="Y721" i="4"/>
  <c r="Y722" i="4"/>
  <c r="Y723" i="4"/>
  <c r="Y724" i="4"/>
  <c r="Y725" i="4"/>
  <c r="Y726" i="4"/>
  <c r="Y727" i="4"/>
  <c r="Y728" i="4"/>
  <c r="Y729" i="4"/>
  <c r="Y730" i="4"/>
  <c r="Y731" i="4"/>
  <c r="Y732" i="4"/>
  <c r="Y733" i="4"/>
  <c r="Y734" i="4"/>
  <c r="Y735" i="4"/>
  <c r="Y736" i="4"/>
  <c r="Y737" i="4"/>
  <c r="Y738" i="4"/>
  <c r="Y739" i="4"/>
  <c r="Y740" i="4"/>
  <c r="Y741" i="4"/>
  <c r="Y742" i="4"/>
  <c r="Y743" i="4"/>
  <c r="Y744" i="4"/>
  <c r="Y745" i="4"/>
  <c r="Y746" i="4"/>
  <c r="Y747" i="4"/>
  <c r="Y748" i="4"/>
  <c r="Y749" i="4"/>
  <c r="Y750" i="4"/>
  <c r="Y751" i="4"/>
  <c r="Y752" i="4"/>
  <c r="Y753" i="4"/>
  <c r="Y754" i="4"/>
  <c r="Y755" i="4"/>
  <c r="Y756" i="4"/>
  <c r="Y757" i="4"/>
  <c r="Y758" i="4"/>
  <c r="Y759" i="4"/>
  <c r="Y760" i="4"/>
  <c r="Y761" i="4"/>
  <c r="Y762" i="4"/>
  <c r="Y763" i="4"/>
  <c r="Y764" i="4"/>
  <c r="Y765" i="4"/>
  <c r="Y766" i="4"/>
  <c r="Y767" i="4"/>
  <c r="Y768" i="4"/>
  <c r="Y769" i="4"/>
  <c r="Y770" i="4"/>
  <c r="Y771" i="4"/>
  <c r="Y772" i="4"/>
  <c r="Y773" i="4"/>
  <c r="Y774" i="4"/>
  <c r="Y775" i="4"/>
  <c r="Y776" i="4"/>
  <c r="Y777" i="4"/>
  <c r="Y778" i="4"/>
  <c r="Y779" i="4"/>
  <c r="Y780" i="4"/>
  <c r="Y781" i="4"/>
  <c r="Y782" i="4"/>
  <c r="Y783" i="4"/>
  <c r="Y784" i="4"/>
  <c r="Y785" i="4"/>
  <c r="Y786" i="4"/>
  <c r="Y787" i="4"/>
  <c r="Y788" i="4"/>
  <c r="Y789" i="4"/>
  <c r="Y790" i="4"/>
  <c r="Y791" i="4"/>
  <c r="Y792" i="4"/>
  <c r="Y793" i="4"/>
  <c r="Y794" i="4"/>
  <c r="Y795" i="4"/>
  <c r="Y796" i="4"/>
  <c r="Y797" i="4"/>
  <c r="Y798" i="4"/>
  <c r="Y799" i="4"/>
  <c r="Y800" i="4"/>
  <c r="Y801" i="4"/>
  <c r="Y802" i="4"/>
  <c r="Y803" i="4"/>
  <c r="Y804" i="4"/>
  <c r="Y805" i="4"/>
  <c r="Y806" i="4"/>
  <c r="Y807" i="4"/>
  <c r="Y808" i="4"/>
  <c r="Y809" i="4"/>
  <c r="Y810" i="4"/>
  <c r="Y811" i="4"/>
  <c r="Y812" i="4"/>
  <c r="Y813" i="4"/>
  <c r="Y814" i="4"/>
  <c r="Y815" i="4"/>
  <c r="Y816" i="4"/>
  <c r="Y817" i="4"/>
  <c r="Y818" i="4"/>
  <c r="Y819" i="4"/>
  <c r="Y820" i="4"/>
  <c r="Y821" i="4"/>
  <c r="Y822" i="4"/>
  <c r="Y823" i="4"/>
  <c r="Y824" i="4"/>
  <c r="Y825" i="4"/>
  <c r="Y826" i="4"/>
  <c r="Y827" i="4"/>
  <c r="Y828" i="4"/>
  <c r="Y829" i="4"/>
  <c r="Y830" i="4"/>
  <c r="Y831" i="4"/>
  <c r="Y832" i="4"/>
  <c r="Y833" i="4"/>
  <c r="Y834" i="4"/>
  <c r="Y835" i="4"/>
  <c r="Y836" i="4"/>
  <c r="Y837" i="4"/>
  <c r="Y838" i="4"/>
  <c r="Y839" i="4"/>
  <c r="Y840" i="4"/>
  <c r="Y841" i="4"/>
  <c r="Y842" i="4"/>
  <c r="Y843" i="4"/>
  <c r="Y844" i="4"/>
  <c r="Y845" i="4"/>
  <c r="Y846" i="4"/>
  <c r="Y847" i="4"/>
  <c r="Y848" i="4"/>
  <c r="Y849" i="4"/>
  <c r="Y850" i="4"/>
  <c r="Y851" i="4"/>
  <c r="Y852" i="4"/>
  <c r="Y853" i="4"/>
  <c r="Y854" i="4"/>
  <c r="Y855" i="4"/>
  <c r="Y856" i="4"/>
  <c r="Y857" i="4"/>
  <c r="Y858" i="4"/>
  <c r="Y859" i="4"/>
  <c r="Y860" i="4"/>
  <c r="Y861" i="4"/>
  <c r="Y862" i="4"/>
  <c r="Y863" i="4"/>
  <c r="Y864" i="4"/>
  <c r="Y865" i="4"/>
  <c r="Y866" i="4"/>
  <c r="Y867" i="4"/>
  <c r="Y868" i="4"/>
  <c r="Y869" i="4"/>
  <c r="Y870" i="4"/>
  <c r="Y871" i="4"/>
  <c r="Y872" i="4"/>
  <c r="Y873" i="4"/>
  <c r="Y874" i="4"/>
  <c r="Y875" i="4"/>
  <c r="Y876" i="4"/>
  <c r="Y877" i="4"/>
  <c r="Y878" i="4"/>
  <c r="Y879" i="4"/>
  <c r="Y880" i="4"/>
  <c r="Y881" i="4"/>
  <c r="Y882" i="4"/>
  <c r="Y883" i="4"/>
  <c r="Y884" i="4"/>
  <c r="Y885" i="4"/>
  <c r="Y886" i="4"/>
  <c r="Y887" i="4"/>
  <c r="Y888" i="4"/>
  <c r="Y889" i="4"/>
  <c r="Y890" i="4"/>
  <c r="Y891" i="4"/>
  <c r="Y892" i="4"/>
  <c r="Y893" i="4"/>
  <c r="Y894" i="4"/>
  <c r="Y895" i="4"/>
  <c r="Y896" i="4"/>
  <c r="Y897" i="4"/>
  <c r="Y898" i="4"/>
  <c r="Y899" i="4"/>
  <c r="Y900" i="4"/>
  <c r="Y901" i="4"/>
  <c r="Y902" i="4"/>
  <c r="Y903" i="4"/>
  <c r="Y904" i="4"/>
  <c r="Y905" i="4"/>
  <c r="Y906" i="4"/>
  <c r="Y907" i="4"/>
  <c r="Y908" i="4"/>
  <c r="Y909" i="4"/>
  <c r="Y910" i="4"/>
  <c r="Y911" i="4"/>
  <c r="Y912" i="4"/>
  <c r="Y913" i="4"/>
  <c r="Y914" i="4"/>
  <c r="Y915" i="4"/>
  <c r="Y916" i="4"/>
  <c r="Y917" i="4"/>
  <c r="Y918" i="4"/>
  <c r="Y919" i="4"/>
  <c r="Y920" i="4"/>
  <c r="Y921" i="4"/>
  <c r="Y922" i="4"/>
  <c r="Y923" i="4"/>
  <c r="Y924" i="4"/>
  <c r="Y925" i="4"/>
  <c r="Y926" i="4"/>
  <c r="Y927" i="4"/>
  <c r="Y928" i="4"/>
  <c r="Y929" i="4"/>
  <c r="Y930" i="4"/>
  <c r="Y931" i="4"/>
  <c r="Y932" i="4"/>
  <c r="Y933" i="4"/>
  <c r="Y934" i="4"/>
  <c r="Y935" i="4"/>
  <c r="Y936" i="4"/>
  <c r="Y937" i="4"/>
  <c r="Y938" i="4"/>
  <c r="Y939" i="4"/>
  <c r="Y940" i="4"/>
  <c r="Y941" i="4"/>
  <c r="Y942" i="4"/>
  <c r="Y943" i="4"/>
  <c r="Y944" i="4"/>
  <c r="Y945" i="4"/>
  <c r="Y946" i="4"/>
  <c r="Y947" i="4"/>
  <c r="Y948" i="4"/>
  <c r="Y949" i="4"/>
  <c r="Y950" i="4"/>
  <c r="Y951" i="4"/>
  <c r="Y952" i="4"/>
  <c r="Y953" i="4"/>
  <c r="Y954" i="4"/>
  <c r="Y955" i="4"/>
  <c r="Y956" i="4"/>
  <c r="Y957" i="4"/>
  <c r="Y958" i="4"/>
  <c r="Y959" i="4"/>
  <c r="Y960" i="4"/>
  <c r="Y961" i="4"/>
  <c r="Y962" i="4"/>
  <c r="Y963" i="4"/>
  <c r="Y964" i="4"/>
  <c r="Y965" i="4"/>
  <c r="Y966" i="4"/>
  <c r="Y967" i="4"/>
  <c r="Y968" i="4"/>
  <c r="Y969" i="4"/>
  <c r="Y970" i="4"/>
  <c r="Y971" i="4"/>
  <c r="Y972" i="4"/>
  <c r="Y973" i="4"/>
  <c r="Y974" i="4"/>
  <c r="Y975" i="4"/>
  <c r="Y976" i="4"/>
  <c r="Y977" i="4"/>
  <c r="Y978" i="4"/>
  <c r="Y979" i="4"/>
  <c r="Y980" i="4"/>
  <c r="Y981" i="4"/>
  <c r="Y982" i="4"/>
  <c r="Y983" i="4"/>
  <c r="Y984" i="4"/>
  <c r="Y985" i="4"/>
  <c r="Y986" i="4"/>
  <c r="Y987" i="4"/>
  <c r="Y988" i="4"/>
  <c r="Y989" i="4"/>
  <c r="Y990" i="4"/>
  <c r="Y991" i="4"/>
  <c r="Y992" i="4"/>
  <c r="Y993" i="4"/>
  <c r="Y994" i="4"/>
  <c r="Y995" i="4"/>
  <c r="Y996" i="4"/>
  <c r="Y997" i="4"/>
  <c r="Y998" i="4"/>
  <c r="Y999" i="4"/>
  <c r="Y1000" i="4"/>
  <c r="Y1001" i="4"/>
  <c r="Y1002" i="4"/>
  <c r="Y1003" i="4"/>
  <c r="Y1004" i="4"/>
  <c r="Y1005" i="4"/>
  <c r="Y1006" i="4"/>
  <c r="Y1007" i="4"/>
  <c r="Y1008" i="4"/>
  <c r="Y1009" i="4"/>
  <c r="Y1010" i="4"/>
  <c r="Y1011" i="4"/>
  <c r="Y1012" i="4"/>
  <c r="Y1013" i="4"/>
  <c r="Y1014" i="4"/>
  <c r="Y1015" i="4"/>
  <c r="Y1016" i="4"/>
  <c r="Y1017" i="4"/>
  <c r="Y1018" i="4"/>
  <c r="Y1019" i="4"/>
  <c r="Y1020" i="4"/>
  <c r="Y1021" i="4"/>
  <c r="Y1022" i="4"/>
  <c r="Y1023" i="4"/>
  <c r="Y1024" i="4"/>
  <c r="Y1025" i="4"/>
  <c r="Y1026" i="4"/>
  <c r="Y1027" i="4"/>
  <c r="Y1028" i="4"/>
  <c r="Y1029" i="4"/>
  <c r="Y1030" i="4"/>
  <c r="Y1031" i="4"/>
  <c r="Y1032" i="4"/>
  <c r="Y1033" i="4"/>
  <c r="Y1034" i="4"/>
  <c r="Y1035" i="4"/>
  <c r="Y1036" i="4"/>
  <c r="Y1037" i="4"/>
  <c r="Y1038" i="4"/>
  <c r="Y1039" i="4"/>
  <c r="Y1040" i="4"/>
  <c r="Y1041" i="4"/>
  <c r="Y1042" i="4"/>
  <c r="Y1043" i="4"/>
  <c r="Y1044" i="4"/>
  <c r="Y1045" i="4"/>
  <c r="Y1046" i="4"/>
  <c r="Y1047" i="4"/>
  <c r="Y1048" i="4"/>
  <c r="Y1049" i="4"/>
  <c r="Y1050" i="4"/>
  <c r="Y1051" i="4"/>
  <c r="Y1052" i="4"/>
  <c r="Y1053" i="4"/>
  <c r="Y1054" i="4"/>
  <c r="Y1055" i="4"/>
  <c r="Y1056" i="4"/>
  <c r="Y1057" i="4"/>
  <c r="Y1058" i="4"/>
  <c r="Y1059" i="4"/>
  <c r="Y1060" i="4"/>
  <c r="Y1061" i="4"/>
  <c r="Y1062" i="4"/>
  <c r="Y1063" i="4"/>
  <c r="Y1064" i="4"/>
  <c r="Y1065" i="4"/>
  <c r="Y1066" i="4"/>
  <c r="Y1067" i="4"/>
  <c r="Y1068" i="4"/>
  <c r="Y1069" i="4"/>
  <c r="Y1070" i="4"/>
  <c r="Y1071" i="4"/>
  <c r="Y1072" i="4"/>
  <c r="Y1073" i="4"/>
  <c r="Y1074" i="4"/>
  <c r="Y1075" i="4"/>
  <c r="Y1076" i="4"/>
  <c r="Y1077" i="4"/>
  <c r="Y1078" i="4"/>
  <c r="Y1079" i="4"/>
  <c r="Y1080" i="4"/>
  <c r="Y1081" i="4"/>
  <c r="Y1082" i="4"/>
  <c r="Y1083" i="4"/>
  <c r="Y1084" i="4"/>
  <c r="Y1085" i="4"/>
  <c r="Y1086" i="4"/>
  <c r="Y1087" i="4"/>
  <c r="Y1088" i="4"/>
  <c r="Y1089" i="4"/>
  <c r="Y1090" i="4"/>
  <c r="Y1091" i="4"/>
  <c r="Y1092" i="4"/>
  <c r="Y1093" i="4"/>
  <c r="Y1094" i="4"/>
  <c r="Y1095" i="4"/>
  <c r="Y1096" i="4"/>
  <c r="Y1097" i="4"/>
  <c r="Y1098" i="4"/>
  <c r="Y1099" i="4"/>
  <c r="Y1100" i="4"/>
  <c r="Y1101" i="4"/>
  <c r="Y1102" i="4"/>
  <c r="Y1103" i="4"/>
  <c r="Y1104" i="4"/>
  <c r="Y1105" i="4"/>
  <c r="Y1106" i="4"/>
  <c r="Y1107" i="4"/>
  <c r="Y1108" i="4"/>
  <c r="Y1109" i="4"/>
  <c r="Y1110" i="4"/>
  <c r="Y1111" i="4"/>
  <c r="Y1112" i="4"/>
  <c r="Y1113" i="4"/>
  <c r="Y1114" i="4"/>
  <c r="Y1115" i="4"/>
  <c r="Y1116" i="4"/>
  <c r="Y1117" i="4"/>
  <c r="Y1118" i="4"/>
  <c r="Y1119" i="4"/>
  <c r="Y1120" i="4"/>
  <c r="Y1121" i="4"/>
  <c r="Y1122" i="4"/>
  <c r="Y1123" i="4"/>
  <c r="Y1124" i="4"/>
  <c r="Y1125" i="4"/>
  <c r="Y1126" i="4"/>
  <c r="Y1127" i="4"/>
  <c r="Y1128" i="4"/>
  <c r="Y1129" i="4"/>
  <c r="Y1130" i="4"/>
  <c r="Y1131" i="4"/>
  <c r="Y1132" i="4"/>
  <c r="Y1133" i="4"/>
  <c r="Y1134" i="4"/>
  <c r="Y1135" i="4"/>
  <c r="Y1136" i="4"/>
  <c r="Y1137" i="4"/>
  <c r="Y1138" i="4"/>
  <c r="Y1139" i="4"/>
  <c r="Y1140" i="4"/>
  <c r="Y1141" i="4"/>
  <c r="Y1142" i="4"/>
  <c r="Y1143" i="4"/>
  <c r="Y1144" i="4"/>
  <c r="Y1145" i="4"/>
  <c r="Y1146" i="4"/>
  <c r="Y1147" i="4"/>
  <c r="Y1148" i="4"/>
  <c r="Y1149" i="4"/>
  <c r="Y1150" i="4"/>
  <c r="Y1151" i="4"/>
  <c r="Y1152" i="4"/>
  <c r="Y1153" i="4"/>
  <c r="Y1154" i="4"/>
  <c r="Y1155" i="4"/>
  <c r="Y1156" i="4"/>
  <c r="Y1157" i="4"/>
  <c r="Y1158" i="4"/>
  <c r="Y1159" i="4"/>
  <c r="Y1160" i="4"/>
  <c r="Y1161" i="4"/>
  <c r="Y1162" i="4"/>
  <c r="Y1163" i="4"/>
  <c r="Y1164" i="4"/>
  <c r="Y1165" i="4"/>
  <c r="Y1166" i="4"/>
  <c r="Y1167" i="4"/>
  <c r="Y1168" i="4"/>
  <c r="Y1169" i="4"/>
  <c r="Y1170" i="4"/>
  <c r="Y1171" i="4"/>
  <c r="Y1172" i="4"/>
  <c r="Y1173" i="4"/>
  <c r="Y1174" i="4"/>
  <c r="Y1175" i="4"/>
  <c r="Y1176" i="4"/>
  <c r="Y1177" i="4"/>
  <c r="Y1178" i="4"/>
  <c r="Y1179" i="4"/>
  <c r="Y1180" i="4"/>
  <c r="Y1181" i="4"/>
  <c r="Y1182" i="4"/>
  <c r="Y1183" i="4"/>
  <c r="Y1184" i="4"/>
  <c r="Y1185" i="4"/>
  <c r="Y1186" i="4"/>
  <c r="Y1187" i="4"/>
  <c r="Y1188" i="4"/>
  <c r="Y1189" i="4"/>
  <c r="Y1190" i="4"/>
  <c r="Y1191" i="4"/>
  <c r="Y1192" i="4"/>
  <c r="Y1193" i="4"/>
  <c r="Y1194" i="4"/>
  <c r="Y1195" i="4"/>
  <c r="Y1196" i="4"/>
  <c r="Y1197" i="4"/>
  <c r="Y1198" i="4"/>
  <c r="Y1199" i="4"/>
  <c r="Y1200" i="4"/>
  <c r="Y1201" i="4"/>
  <c r="Y1202" i="4"/>
  <c r="Y1203" i="4"/>
  <c r="Y1204" i="4"/>
  <c r="Y1205" i="4"/>
  <c r="Y1206" i="4"/>
  <c r="Y1207" i="4"/>
  <c r="Y1208" i="4"/>
  <c r="Y1209" i="4"/>
  <c r="Y1210" i="4"/>
  <c r="Y1211" i="4"/>
  <c r="Y1212" i="4"/>
  <c r="Y1213" i="4"/>
  <c r="Y1214" i="4"/>
  <c r="Y1215" i="4"/>
  <c r="Y1216" i="4"/>
  <c r="Y1217" i="4"/>
  <c r="Y1218" i="4"/>
  <c r="Y1219" i="4"/>
  <c r="Y1220" i="4"/>
  <c r="Y1221" i="4"/>
  <c r="Y1222" i="4"/>
  <c r="Y1223" i="4"/>
  <c r="Y1224" i="4"/>
  <c r="Y1225" i="4"/>
  <c r="Y1226" i="4"/>
  <c r="Y1227" i="4"/>
  <c r="Y1228" i="4"/>
  <c r="Y1229" i="4"/>
  <c r="Y1230" i="4"/>
  <c r="Y1231" i="4"/>
  <c r="Y1232" i="4"/>
  <c r="Y1233" i="4"/>
  <c r="Y1234" i="4"/>
  <c r="Y1235" i="4"/>
  <c r="Y1236" i="4"/>
  <c r="Y1237" i="4"/>
  <c r="Y1238" i="4"/>
  <c r="Y1239" i="4"/>
  <c r="Y1240" i="4"/>
  <c r="Y1241" i="4"/>
  <c r="Y1242" i="4"/>
  <c r="Y1243" i="4"/>
  <c r="Y1244" i="4"/>
  <c r="Y1245" i="4"/>
  <c r="Y1246" i="4"/>
  <c r="Y1247" i="4"/>
  <c r="Y1248" i="4"/>
  <c r="Y1249" i="4"/>
  <c r="Y1250" i="4"/>
  <c r="Y1251" i="4"/>
  <c r="Y1252" i="4"/>
  <c r="Y1253" i="4"/>
  <c r="Y1254" i="4"/>
  <c r="Y1255" i="4"/>
  <c r="Y1256" i="4"/>
  <c r="Y1257" i="4"/>
  <c r="Y1258" i="4"/>
  <c r="Y1259" i="4"/>
  <c r="Y1260" i="4"/>
  <c r="Y1261" i="4"/>
  <c r="Y1262" i="4"/>
  <c r="Y1263" i="4"/>
  <c r="Y1264" i="4"/>
  <c r="Y1265" i="4"/>
  <c r="Y1266" i="4"/>
  <c r="Y1267" i="4"/>
  <c r="Y1268" i="4"/>
  <c r="Y1269" i="4"/>
  <c r="Y1270" i="4"/>
  <c r="Y1271" i="4"/>
  <c r="Y1272" i="4"/>
  <c r="Y1273" i="4"/>
  <c r="Y1274" i="4"/>
  <c r="Y1275" i="4"/>
  <c r="Y1276" i="4"/>
  <c r="Y1277" i="4"/>
  <c r="Y1278" i="4"/>
  <c r="Y1279" i="4"/>
  <c r="Y1280" i="4"/>
  <c r="Y1281" i="4"/>
  <c r="Y1282" i="4"/>
  <c r="Y1283" i="4"/>
  <c r="Y1284" i="4"/>
  <c r="Y1285" i="4"/>
  <c r="Y1286" i="4"/>
  <c r="Y1287" i="4"/>
  <c r="Y1288" i="4"/>
  <c r="Y1289" i="4"/>
  <c r="Y1290" i="4"/>
  <c r="Y1291" i="4"/>
  <c r="Y1292" i="4"/>
  <c r="Y1293" i="4"/>
  <c r="Y1294" i="4"/>
  <c r="Y1295" i="4"/>
  <c r="Y1296" i="4"/>
  <c r="Y1297" i="4"/>
  <c r="Y1298" i="4"/>
  <c r="Y1299" i="4"/>
  <c r="Y1300" i="4"/>
  <c r="Y1301" i="4"/>
  <c r="Y1302" i="4"/>
  <c r="Y1303" i="4"/>
  <c r="Y1304" i="4"/>
  <c r="Y1305" i="4"/>
  <c r="Y1306" i="4"/>
  <c r="Y1307" i="4"/>
  <c r="Y1308" i="4"/>
  <c r="Y1309" i="4"/>
  <c r="Y1310" i="4"/>
  <c r="Y1311" i="4"/>
  <c r="Y1312" i="4"/>
  <c r="Y1313" i="4"/>
  <c r="Y1314" i="4"/>
  <c r="Y1315" i="4"/>
  <c r="Y1316" i="4"/>
  <c r="Y1317" i="4"/>
  <c r="Y1318" i="4"/>
  <c r="Y1319" i="4"/>
  <c r="Y1320" i="4"/>
  <c r="Y1321" i="4"/>
  <c r="Y1322" i="4"/>
  <c r="Y1323" i="4"/>
  <c r="Y1324" i="4"/>
  <c r="Y1325" i="4"/>
  <c r="Y1326" i="4"/>
  <c r="Y1327" i="4"/>
  <c r="Y1328" i="4"/>
  <c r="Y1329" i="4"/>
  <c r="Y1330" i="4"/>
  <c r="Y1331" i="4"/>
  <c r="Y1332" i="4"/>
  <c r="Y1333" i="4"/>
  <c r="Y1334" i="4"/>
  <c r="Y1335" i="4"/>
  <c r="Y1336" i="4"/>
  <c r="Y1337" i="4"/>
  <c r="Y1338" i="4"/>
  <c r="Y1339" i="4"/>
  <c r="Y1340" i="4"/>
  <c r="Y1341" i="4"/>
  <c r="Y1342" i="4"/>
  <c r="Y1343" i="4"/>
  <c r="Y1344" i="4"/>
  <c r="Y1345" i="4"/>
  <c r="Y1346" i="4"/>
  <c r="Y1347" i="4"/>
  <c r="Y1348" i="4"/>
  <c r="Y1349" i="4"/>
  <c r="Y1350" i="4"/>
  <c r="Y1351" i="4"/>
  <c r="Y1352" i="4"/>
  <c r="Y1353" i="4"/>
  <c r="Y1354" i="4"/>
  <c r="Y1355" i="4"/>
  <c r="Y1356" i="4"/>
  <c r="Y1357" i="4"/>
  <c r="Y1358" i="4"/>
  <c r="Y1359" i="4"/>
  <c r="Y1360" i="4"/>
  <c r="Y1361" i="4"/>
  <c r="Y1362" i="4"/>
  <c r="Y1363" i="4"/>
  <c r="Y1364" i="4"/>
  <c r="Y1365" i="4"/>
  <c r="Y1366" i="4"/>
  <c r="Y1367" i="4"/>
  <c r="Y1368" i="4"/>
  <c r="Y1369" i="4"/>
  <c r="Y1370" i="4"/>
  <c r="Y1371" i="4"/>
  <c r="Y1372" i="4"/>
  <c r="Y1373" i="4"/>
  <c r="Y1374" i="4"/>
  <c r="Y1375" i="4"/>
  <c r="Y1376" i="4"/>
  <c r="Y1377" i="4"/>
  <c r="Y1378" i="4"/>
  <c r="Y1379" i="4"/>
  <c r="Y1380" i="4"/>
  <c r="Y1381" i="4"/>
  <c r="Y1382" i="4"/>
  <c r="Y1383" i="4"/>
  <c r="Y1384" i="4"/>
  <c r="Y1385" i="4"/>
  <c r="Y1386" i="4"/>
  <c r="Y1387" i="4"/>
  <c r="Y1388" i="4"/>
  <c r="Y1389" i="4"/>
  <c r="Y1390" i="4"/>
  <c r="Y1391" i="4"/>
  <c r="Y1392" i="4"/>
  <c r="Y1393" i="4"/>
  <c r="Y1394" i="4"/>
  <c r="Y1395" i="4"/>
  <c r="Y1396" i="4"/>
  <c r="Y1397" i="4"/>
  <c r="Y1398" i="4"/>
  <c r="Y1399" i="4"/>
  <c r="Y1400" i="4"/>
  <c r="Y1401" i="4"/>
  <c r="Y1402" i="4"/>
  <c r="Y1403" i="4"/>
  <c r="Y1404" i="4"/>
  <c r="Y1405" i="4"/>
  <c r="Y1406" i="4"/>
  <c r="Y1407" i="4"/>
  <c r="Y1408" i="4"/>
  <c r="Y1409" i="4"/>
  <c r="Y1410" i="4"/>
  <c r="Y1411" i="4"/>
  <c r="Y1412" i="4"/>
  <c r="Y1413" i="4"/>
  <c r="Y1414" i="4"/>
  <c r="Y1415" i="4"/>
  <c r="Y1416" i="4"/>
  <c r="Y1417" i="4"/>
  <c r="Y1418" i="4"/>
  <c r="Y1419" i="4"/>
  <c r="Y1420" i="4"/>
  <c r="Y1421" i="4"/>
  <c r="Y1422" i="4"/>
  <c r="Y1423" i="4"/>
  <c r="Y1424" i="4"/>
  <c r="Y1425" i="4"/>
  <c r="Y1426" i="4"/>
  <c r="Y1427" i="4"/>
  <c r="Y1428" i="4"/>
  <c r="Y1429" i="4"/>
  <c r="Y1430" i="4"/>
  <c r="Y1431" i="4"/>
  <c r="Y1432" i="4"/>
  <c r="Y1433" i="4"/>
  <c r="Y1434" i="4"/>
  <c r="Y1435" i="4"/>
  <c r="Y1436" i="4"/>
  <c r="Y1437" i="4"/>
  <c r="Y1438" i="4"/>
  <c r="Y1439" i="4"/>
  <c r="Y1440" i="4"/>
  <c r="Y1441" i="4"/>
  <c r="Y1442" i="4"/>
  <c r="Y1443" i="4"/>
  <c r="Y1444" i="4"/>
  <c r="Y1445" i="4"/>
  <c r="Y1446" i="4"/>
  <c r="Y1447" i="4"/>
  <c r="Y1448" i="4"/>
  <c r="Y1449" i="4"/>
  <c r="Y1450" i="4"/>
  <c r="Y1451" i="4"/>
  <c r="Y1452" i="4"/>
  <c r="Y1453" i="4"/>
  <c r="Y1454" i="4"/>
  <c r="Y1455" i="4"/>
  <c r="Y1456" i="4"/>
  <c r="Y1457" i="4"/>
  <c r="Y1458" i="4"/>
  <c r="Y1459" i="4"/>
  <c r="Y1460" i="4"/>
  <c r="Y1461" i="4"/>
  <c r="Y1462" i="4"/>
  <c r="Y1463" i="4"/>
  <c r="Y1464" i="4"/>
  <c r="Y1465" i="4"/>
  <c r="Y1466" i="4"/>
  <c r="Y1467" i="4"/>
  <c r="Y1468" i="4"/>
  <c r="Y1469" i="4"/>
  <c r="Y1470" i="4"/>
  <c r="Y1471" i="4"/>
  <c r="Y1472" i="4"/>
  <c r="Y1473" i="4"/>
  <c r="Y1474" i="4"/>
  <c r="Y1475" i="4"/>
  <c r="Y1476" i="4"/>
  <c r="Y1477" i="4"/>
  <c r="Y1478" i="4"/>
  <c r="Y1479" i="4"/>
  <c r="Y1480" i="4"/>
  <c r="Y1481" i="4"/>
  <c r="Y1482" i="4"/>
  <c r="Y1483" i="4"/>
  <c r="Y1484" i="4"/>
  <c r="Y1485" i="4"/>
  <c r="Y1486" i="4"/>
  <c r="Y1487" i="4"/>
  <c r="Y1488" i="4"/>
  <c r="Y1489" i="4"/>
  <c r="Y1490" i="4"/>
  <c r="Y1491" i="4"/>
  <c r="Y1492" i="4"/>
  <c r="Y1493" i="4"/>
  <c r="Y1494" i="4"/>
  <c r="Y1495" i="4"/>
  <c r="Y1496" i="4"/>
  <c r="Y1497" i="4"/>
  <c r="Y1498" i="4"/>
  <c r="Y1499" i="4"/>
  <c r="Y1500" i="4"/>
  <c r="Y1501" i="4"/>
  <c r="Y1502" i="4"/>
  <c r="Y1503" i="4"/>
  <c r="Y1504" i="4"/>
  <c r="Y1505" i="4"/>
  <c r="Y1506" i="4"/>
  <c r="Y1507" i="4"/>
  <c r="Y1508" i="4"/>
  <c r="Y1509" i="4"/>
  <c r="Y1510" i="4"/>
  <c r="Y1511" i="4"/>
  <c r="Y1512" i="4"/>
  <c r="Y1513" i="4"/>
  <c r="Y1514" i="4"/>
  <c r="Y1515" i="4"/>
  <c r="Y1516" i="4"/>
  <c r="Y1517" i="4"/>
  <c r="Y1518" i="4"/>
  <c r="Y1519" i="4"/>
  <c r="Y1520" i="4"/>
  <c r="Y1521" i="4"/>
  <c r="Y1522" i="4"/>
  <c r="Y1523" i="4"/>
  <c r="Y1524" i="4"/>
  <c r="Y1525" i="4"/>
  <c r="Y1526" i="4"/>
  <c r="Y1527" i="4"/>
  <c r="Y1528" i="4"/>
  <c r="Y1529" i="4"/>
  <c r="Y1530" i="4"/>
  <c r="Y1531" i="4"/>
  <c r="Y1532" i="4"/>
  <c r="Y1533" i="4"/>
  <c r="Y1534" i="4"/>
  <c r="Y1535" i="4"/>
  <c r="Y1536" i="4"/>
  <c r="Y1537" i="4"/>
  <c r="Y1538" i="4"/>
  <c r="Y1539" i="4"/>
  <c r="Y1540" i="4"/>
  <c r="Y1541" i="4"/>
  <c r="Y1542" i="4"/>
  <c r="Y1543" i="4"/>
  <c r="Y1544" i="4"/>
  <c r="Y1545" i="4"/>
  <c r="Y1546" i="4"/>
  <c r="Y1547" i="4"/>
  <c r="Y1548" i="4"/>
  <c r="Y1549" i="4"/>
  <c r="Y1550" i="4"/>
  <c r="Y1551" i="4"/>
  <c r="Y1552" i="4"/>
  <c r="Y1553" i="4"/>
  <c r="Y1554" i="4"/>
  <c r="Y1555" i="4"/>
  <c r="Y1556" i="4"/>
  <c r="Y1557" i="4"/>
  <c r="Y1558" i="4"/>
  <c r="Y1559" i="4"/>
  <c r="Y1560" i="4"/>
  <c r="Y1561" i="4"/>
  <c r="Y1562" i="4"/>
  <c r="Y1563" i="4"/>
  <c r="Y1564" i="4"/>
  <c r="Y1565" i="4"/>
  <c r="Y1566" i="4"/>
  <c r="Y1567" i="4"/>
  <c r="Y1568" i="4"/>
  <c r="Y1569" i="4"/>
  <c r="Y1570" i="4"/>
  <c r="Y1571" i="4"/>
  <c r="Y1572" i="4"/>
  <c r="Y1573" i="4"/>
  <c r="Y1574" i="4"/>
  <c r="Y1575" i="4"/>
  <c r="Y1576" i="4"/>
  <c r="Y1577" i="4"/>
  <c r="Y1578" i="4"/>
  <c r="Y1579" i="4"/>
  <c r="Y1580" i="4"/>
  <c r="Y1581" i="4"/>
  <c r="Y1582" i="4"/>
  <c r="Y1583" i="4"/>
  <c r="Y1584" i="4"/>
  <c r="Y1585" i="4"/>
  <c r="Y1586" i="4"/>
  <c r="Y1587" i="4"/>
  <c r="Y1588" i="4"/>
  <c r="Y1589" i="4"/>
  <c r="Y1590" i="4"/>
  <c r="Y1591" i="4"/>
  <c r="Y1592" i="4"/>
  <c r="Y1593" i="4"/>
  <c r="Y1594" i="4"/>
  <c r="Y1595" i="4"/>
  <c r="Y1596" i="4"/>
  <c r="Y1597" i="4"/>
  <c r="Y1598" i="4"/>
  <c r="Y1599" i="4"/>
  <c r="Y1600" i="4"/>
  <c r="Y1601" i="4"/>
  <c r="Y1602" i="4"/>
  <c r="Y1603" i="4"/>
  <c r="Y1604" i="4"/>
  <c r="Y1605" i="4"/>
  <c r="Y1606" i="4"/>
  <c r="Y1607" i="4"/>
  <c r="Y1608" i="4"/>
  <c r="Y1609" i="4"/>
  <c r="Y1610" i="4"/>
  <c r="Y1611" i="4"/>
  <c r="Y1612" i="4"/>
  <c r="Y1613" i="4"/>
  <c r="Y1614" i="4"/>
  <c r="Y1615" i="4"/>
  <c r="Y1616" i="4"/>
  <c r="Y1617" i="4"/>
  <c r="Y1618" i="4"/>
  <c r="Y1619" i="4"/>
  <c r="Y1620" i="4"/>
  <c r="Y1621" i="4"/>
  <c r="Y1622" i="4"/>
  <c r="Y1623" i="4"/>
  <c r="Y1624" i="4"/>
  <c r="Y1625" i="4"/>
  <c r="Y1626" i="4"/>
  <c r="Y1627" i="4"/>
  <c r="Y1628" i="4"/>
  <c r="Y1629" i="4"/>
  <c r="Y1630" i="4"/>
  <c r="Y1631" i="4"/>
  <c r="Y1632" i="4"/>
  <c r="Y1633" i="4"/>
  <c r="Y1634" i="4"/>
  <c r="Y1635" i="4"/>
  <c r="Y1636" i="4"/>
  <c r="Y1637" i="4"/>
  <c r="Y1638" i="4"/>
  <c r="Y1639" i="4"/>
  <c r="Y1640" i="4"/>
  <c r="Y1641" i="4"/>
  <c r="Y1642" i="4"/>
  <c r="Y1643" i="4"/>
  <c r="Y1644" i="4"/>
  <c r="Y1645" i="4"/>
  <c r="Y1646" i="4"/>
  <c r="Y1647" i="4"/>
  <c r="Y1648" i="4"/>
  <c r="Y1649" i="4"/>
  <c r="Y1650" i="4"/>
  <c r="Y1651" i="4"/>
  <c r="Y1652" i="4"/>
  <c r="Y1653" i="4"/>
  <c r="Y1654" i="4"/>
  <c r="Y1655" i="4"/>
  <c r="Y1656" i="4"/>
  <c r="Y1657" i="4"/>
  <c r="Y1658" i="4"/>
  <c r="Y1659" i="4"/>
  <c r="Y1660" i="4"/>
  <c r="Y1661" i="4"/>
  <c r="Y1662" i="4"/>
  <c r="Y1663" i="4"/>
  <c r="Y1664" i="4"/>
  <c r="Y1665" i="4"/>
  <c r="Y1666" i="4"/>
  <c r="Y1667" i="4"/>
  <c r="Y1668" i="4"/>
  <c r="Y1669" i="4"/>
  <c r="Y1670" i="4"/>
  <c r="Y1671" i="4"/>
  <c r="Y1672" i="4"/>
  <c r="Y1673" i="4"/>
  <c r="Y1674" i="4"/>
  <c r="Y1675" i="4"/>
  <c r="Y1676" i="4"/>
  <c r="Y1677" i="4"/>
  <c r="Y1678" i="4"/>
  <c r="Y1679" i="4"/>
  <c r="Y1680" i="4"/>
  <c r="Y1681" i="4"/>
  <c r="Y1682" i="4"/>
  <c r="Y1683" i="4"/>
  <c r="Y1684" i="4"/>
  <c r="Y1685" i="4"/>
  <c r="Y1686" i="4"/>
  <c r="Y1687" i="4"/>
  <c r="Y1688" i="4"/>
  <c r="Y1689" i="4"/>
  <c r="Y1690" i="4"/>
  <c r="Y1691" i="4"/>
  <c r="Y1692" i="4"/>
  <c r="Y1693" i="4"/>
  <c r="Y1694" i="4"/>
  <c r="Y1695" i="4"/>
  <c r="Y1696" i="4"/>
  <c r="Y1697" i="4"/>
  <c r="Y1698" i="4"/>
  <c r="Y1699" i="4"/>
  <c r="Y1700" i="4"/>
  <c r="Y1701" i="4"/>
  <c r="Y1702" i="4"/>
  <c r="Y1703" i="4"/>
  <c r="Y1704" i="4"/>
  <c r="Y1705" i="4"/>
  <c r="Y1706" i="4"/>
  <c r="Y1707" i="4"/>
  <c r="Y1708" i="4"/>
  <c r="Y1709" i="4"/>
  <c r="Y1710" i="4"/>
  <c r="Y1711" i="4"/>
  <c r="Y1712" i="4"/>
  <c r="Y1713" i="4"/>
  <c r="Y1714" i="4"/>
  <c r="Y1715" i="4"/>
  <c r="Y1716" i="4"/>
  <c r="Z2" i="4"/>
  <c r="Z3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245" i="4"/>
  <c r="Z246" i="4"/>
  <c r="Z247" i="4"/>
  <c r="Z248" i="4"/>
  <c r="Z249" i="4"/>
  <c r="Z250" i="4"/>
  <c r="Z251" i="4"/>
  <c r="Z252" i="4"/>
  <c r="Z253" i="4"/>
  <c r="Z254" i="4"/>
  <c r="Z255" i="4"/>
  <c r="Z256" i="4"/>
  <c r="Z257" i="4"/>
  <c r="Z258" i="4"/>
  <c r="Z259" i="4"/>
  <c r="Z260" i="4"/>
  <c r="Z261" i="4"/>
  <c r="Z262" i="4"/>
  <c r="Z263" i="4"/>
  <c r="Z264" i="4"/>
  <c r="Z265" i="4"/>
  <c r="Z266" i="4"/>
  <c r="Z267" i="4"/>
  <c r="Z268" i="4"/>
  <c r="Z269" i="4"/>
  <c r="Z270" i="4"/>
  <c r="Z271" i="4"/>
  <c r="Z272" i="4"/>
  <c r="Z273" i="4"/>
  <c r="Z274" i="4"/>
  <c r="Z275" i="4"/>
  <c r="Z276" i="4"/>
  <c r="Z277" i="4"/>
  <c r="Z278" i="4"/>
  <c r="Z279" i="4"/>
  <c r="Z280" i="4"/>
  <c r="Z281" i="4"/>
  <c r="Z282" i="4"/>
  <c r="Z283" i="4"/>
  <c r="Z284" i="4"/>
  <c r="Z285" i="4"/>
  <c r="Z286" i="4"/>
  <c r="Z287" i="4"/>
  <c r="Z288" i="4"/>
  <c r="Z289" i="4"/>
  <c r="Z290" i="4"/>
  <c r="Z291" i="4"/>
  <c r="Z292" i="4"/>
  <c r="Z293" i="4"/>
  <c r="Z294" i="4"/>
  <c r="Z295" i="4"/>
  <c r="Z296" i="4"/>
  <c r="Z297" i="4"/>
  <c r="Z298" i="4"/>
  <c r="Z299" i="4"/>
  <c r="Z300" i="4"/>
  <c r="Z301" i="4"/>
  <c r="Z302" i="4"/>
  <c r="Z303" i="4"/>
  <c r="Z304" i="4"/>
  <c r="Z305" i="4"/>
  <c r="Z306" i="4"/>
  <c r="Z307" i="4"/>
  <c r="Z308" i="4"/>
  <c r="Z309" i="4"/>
  <c r="Z310" i="4"/>
  <c r="Z311" i="4"/>
  <c r="Z312" i="4"/>
  <c r="Z313" i="4"/>
  <c r="Z314" i="4"/>
  <c r="Z315" i="4"/>
  <c r="Z316" i="4"/>
  <c r="Z317" i="4"/>
  <c r="Z318" i="4"/>
  <c r="Z319" i="4"/>
  <c r="Z320" i="4"/>
  <c r="Z321" i="4"/>
  <c r="Z322" i="4"/>
  <c r="Z323" i="4"/>
  <c r="Z324" i="4"/>
  <c r="Z325" i="4"/>
  <c r="Z326" i="4"/>
  <c r="Z327" i="4"/>
  <c r="Z328" i="4"/>
  <c r="Z329" i="4"/>
  <c r="Z330" i="4"/>
  <c r="Z331" i="4"/>
  <c r="Z332" i="4"/>
  <c r="Z333" i="4"/>
  <c r="Z334" i="4"/>
  <c r="Z335" i="4"/>
  <c r="Z336" i="4"/>
  <c r="Z337" i="4"/>
  <c r="Z338" i="4"/>
  <c r="Z339" i="4"/>
  <c r="Z340" i="4"/>
  <c r="Z341" i="4"/>
  <c r="Z342" i="4"/>
  <c r="Z343" i="4"/>
  <c r="Z344" i="4"/>
  <c r="Z345" i="4"/>
  <c r="Z346" i="4"/>
  <c r="Z347" i="4"/>
  <c r="Z348" i="4"/>
  <c r="Z349" i="4"/>
  <c r="Z350" i="4"/>
  <c r="Z351" i="4"/>
  <c r="Z352" i="4"/>
  <c r="Z353" i="4"/>
  <c r="Z354" i="4"/>
  <c r="Z355" i="4"/>
  <c r="Z356" i="4"/>
  <c r="Z357" i="4"/>
  <c r="Z358" i="4"/>
  <c r="Z359" i="4"/>
  <c r="Z360" i="4"/>
  <c r="Z361" i="4"/>
  <c r="Z362" i="4"/>
  <c r="Z363" i="4"/>
  <c r="Z364" i="4"/>
  <c r="Z365" i="4"/>
  <c r="Z366" i="4"/>
  <c r="Z367" i="4"/>
  <c r="Z368" i="4"/>
  <c r="Z369" i="4"/>
  <c r="Z370" i="4"/>
  <c r="Z371" i="4"/>
  <c r="Z372" i="4"/>
  <c r="Z373" i="4"/>
  <c r="Z374" i="4"/>
  <c r="Z375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Z388" i="4"/>
  <c r="Z389" i="4"/>
  <c r="Z390" i="4"/>
  <c r="Z391" i="4"/>
  <c r="Z392" i="4"/>
  <c r="Z393" i="4"/>
  <c r="Z394" i="4"/>
  <c r="Z395" i="4"/>
  <c r="Z396" i="4"/>
  <c r="Z397" i="4"/>
  <c r="Z398" i="4"/>
  <c r="Z399" i="4"/>
  <c r="Z400" i="4"/>
  <c r="Z401" i="4"/>
  <c r="Z402" i="4"/>
  <c r="Z403" i="4"/>
  <c r="Z404" i="4"/>
  <c r="Z405" i="4"/>
  <c r="Z406" i="4"/>
  <c r="Z407" i="4"/>
  <c r="Z408" i="4"/>
  <c r="Z409" i="4"/>
  <c r="Z410" i="4"/>
  <c r="Z411" i="4"/>
  <c r="Z412" i="4"/>
  <c r="Z413" i="4"/>
  <c r="Z414" i="4"/>
  <c r="Z415" i="4"/>
  <c r="Z416" i="4"/>
  <c r="Z417" i="4"/>
  <c r="Z418" i="4"/>
  <c r="Z419" i="4"/>
  <c r="Z420" i="4"/>
  <c r="Z421" i="4"/>
  <c r="Z422" i="4"/>
  <c r="Z423" i="4"/>
  <c r="Z424" i="4"/>
  <c r="Z425" i="4"/>
  <c r="Z426" i="4"/>
  <c r="Z427" i="4"/>
  <c r="Z428" i="4"/>
  <c r="Z429" i="4"/>
  <c r="Z430" i="4"/>
  <c r="Z431" i="4"/>
  <c r="Z432" i="4"/>
  <c r="Z433" i="4"/>
  <c r="Z434" i="4"/>
  <c r="Z435" i="4"/>
  <c r="Z436" i="4"/>
  <c r="Z437" i="4"/>
  <c r="Z438" i="4"/>
  <c r="Z439" i="4"/>
  <c r="Z440" i="4"/>
  <c r="Z441" i="4"/>
  <c r="Z442" i="4"/>
  <c r="Z443" i="4"/>
  <c r="Z444" i="4"/>
  <c r="Z445" i="4"/>
  <c r="Z446" i="4"/>
  <c r="Z447" i="4"/>
  <c r="Z448" i="4"/>
  <c r="Z449" i="4"/>
  <c r="Z450" i="4"/>
  <c r="Z451" i="4"/>
  <c r="Z452" i="4"/>
  <c r="Z453" i="4"/>
  <c r="Z454" i="4"/>
  <c r="Z455" i="4"/>
  <c r="Z456" i="4"/>
  <c r="Z457" i="4"/>
  <c r="Z458" i="4"/>
  <c r="Z459" i="4"/>
  <c r="Z460" i="4"/>
  <c r="Z461" i="4"/>
  <c r="Z462" i="4"/>
  <c r="Z463" i="4"/>
  <c r="Z464" i="4"/>
  <c r="Z465" i="4"/>
  <c r="Z466" i="4"/>
  <c r="Z467" i="4"/>
  <c r="Z468" i="4"/>
  <c r="Z469" i="4"/>
  <c r="Z470" i="4"/>
  <c r="Z471" i="4"/>
  <c r="Z472" i="4"/>
  <c r="Z473" i="4"/>
  <c r="Z474" i="4"/>
  <c r="Z475" i="4"/>
  <c r="Z476" i="4"/>
  <c r="Z477" i="4"/>
  <c r="Z478" i="4"/>
  <c r="Z479" i="4"/>
  <c r="Z480" i="4"/>
  <c r="Z481" i="4"/>
  <c r="Z482" i="4"/>
  <c r="Z483" i="4"/>
  <c r="Z484" i="4"/>
  <c r="Z485" i="4"/>
  <c r="Z486" i="4"/>
  <c r="Z487" i="4"/>
  <c r="Z488" i="4"/>
  <c r="Z489" i="4"/>
  <c r="Z490" i="4"/>
  <c r="Z491" i="4"/>
  <c r="Z492" i="4"/>
  <c r="Z493" i="4"/>
  <c r="Z494" i="4"/>
  <c r="Z495" i="4"/>
  <c r="Z496" i="4"/>
  <c r="Z497" i="4"/>
  <c r="Z498" i="4"/>
  <c r="Z499" i="4"/>
  <c r="Z500" i="4"/>
  <c r="Z501" i="4"/>
  <c r="Z502" i="4"/>
  <c r="Z503" i="4"/>
  <c r="Z504" i="4"/>
  <c r="Z505" i="4"/>
  <c r="Z506" i="4"/>
  <c r="Z507" i="4"/>
  <c r="Z508" i="4"/>
  <c r="Z509" i="4"/>
  <c r="Z510" i="4"/>
  <c r="Z511" i="4"/>
  <c r="Z512" i="4"/>
  <c r="Z513" i="4"/>
  <c r="Z514" i="4"/>
  <c r="Z515" i="4"/>
  <c r="Z516" i="4"/>
  <c r="Z517" i="4"/>
  <c r="Z518" i="4"/>
  <c r="Z519" i="4"/>
  <c r="Z520" i="4"/>
  <c r="Z521" i="4"/>
  <c r="Z522" i="4"/>
  <c r="Z523" i="4"/>
  <c r="Z524" i="4"/>
  <c r="Z525" i="4"/>
  <c r="Z526" i="4"/>
  <c r="Z527" i="4"/>
  <c r="Z528" i="4"/>
  <c r="Z529" i="4"/>
  <c r="Z530" i="4"/>
  <c r="Z531" i="4"/>
  <c r="Z532" i="4"/>
  <c r="Z533" i="4"/>
  <c r="Z534" i="4"/>
  <c r="Z535" i="4"/>
  <c r="Z536" i="4"/>
  <c r="Z537" i="4"/>
  <c r="Z538" i="4"/>
  <c r="Z539" i="4"/>
  <c r="Z540" i="4"/>
  <c r="Z541" i="4"/>
  <c r="Z542" i="4"/>
  <c r="Z543" i="4"/>
  <c r="Z544" i="4"/>
  <c r="Z545" i="4"/>
  <c r="Z546" i="4"/>
  <c r="Z547" i="4"/>
  <c r="Z548" i="4"/>
  <c r="Z549" i="4"/>
  <c r="Z550" i="4"/>
  <c r="Z551" i="4"/>
  <c r="Z552" i="4"/>
  <c r="Z553" i="4"/>
  <c r="Z554" i="4"/>
  <c r="Z555" i="4"/>
  <c r="Z556" i="4"/>
  <c r="Z557" i="4"/>
  <c r="Z558" i="4"/>
  <c r="Z559" i="4"/>
  <c r="Z560" i="4"/>
  <c r="Z561" i="4"/>
  <c r="Z562" i="4"/>
  <c r="Z563" i="4"/>
  <c r="Z564" i="4"/>
  <c r="Z565" i="4"/>
  <c r="Z566" i="4"/>
  <c r="Z567" i="4"/>
  <c r="Z568" i="4"/>
  <c r="Z569" i="4"/>
  <c r="Z570" i="4"/>
  <c r="Z571" i="4"/>
  <c r="Z572" i="4"/>
  <c r="Z573" i="4"/>
  <c r="Z574" i="4"/>
  <c r="Z575" i="4"/>
  <c r="Z576" i="4"/>
  <c r="Z577" i="4"/>
  <c r="Z578" i="4"/>
  <c r="Z579" i="4"/>
  <c r="Z580" i="4"/>
  <c r="Z581" i="4"/>
  <c r="Z582" i="4"/>
  <c r="Z583" i="4"/>
  <c r="Z584" i="4"/>
  <c r="Z585" i="4"/>
  <c r="Z586" i="4"/>
  <c r="Z587" i="4"/>
  <c r="Z588" i="4"/>
  <c r="Z589" i="4"/>
  <c r="Z590" i="4"/>
  <c r="Z591" i="4"/>
  <c r="Z592" i="4"/>
  <c r="Z593" i="4"/>
  <c r="Z594" i="4"/>
  <c r="Z595" i="4"/>
  <c r="Z596" i="4"/>
  <c r="Z597" i="4"/>
  <c r="Z598" i="4"/>
  <c r="Z599" i="4"/>
  <c r="Z600" i="4"/>
  <c r="Z601" i="4"/>
  <c r="Z602" i="4"/>
  <c r="Z603" i="4"/>
  <c r="Z604" i="4"/>
  <c r="Z605" i="4"/>
  <c r="Z606" i="4"/>
  <c r="Z607" i="4"/>
  <c r="Z608" i="4"/>
  <c r="Z609" i="4"/>
  <c r="Z610" i="4"/>
  <c r="Z611" i="4"/>
  <c r="Z612" i="4"/>
  <c r="Z613" i="4"/>
  <c r="Z614" i="4"/>
  <c r="Z615" i="4"/>
  <c r="Z616" i="4"/>
  <c r="Z617" i="4"/>
  <c r="Z618" i="4"/>
  <c r="Z619" i="4"/>
  <c r="Z620" i="4"/>
  <c r="Z621" i="4"/>
  <c r="Z622" i="4"/>
  <c r="Z623" i="4"/>
  <c r="Z624" i="4"/>
  <c r="Z625" i="4"/>
  <c r="Z626" i="4"/>
  <c r="Z627" i="4"/>
  <c r="Z628" i="4"/>
  <c r="Z629" i="4"/>
  <c r="Z630" i="4"/>
  <c r="Z631" i="4"/>
  <c r="Z632" i="4"/>
  <c r="Z633" i="4"/>
  <c r="Z634" i="4"/>
  <c r="Z635" i="4"/>
  <c r="Z636" i="4"/>
  <c r="Z637" i="4"/>
  <c r="Z638" i="4"/>
  <c r="Z639" i="4"/>
  <c r="Z640" i="4"/>
  <c r="Z641" i="4"/>
  <c r="Z642" i="4"/>
  <c r="Z643" i="4"/>
  <c r="Z644" i="4"/>
  <c r="Z645" i="4"/>
  <c r="Z646" i="4"/>
  <c r="Z647" i="4"/>
  <c r="Z648" i="4"/>
  <c r="Z649" i="4"/>
  <c r="Z650" i="4"/>
  <c r="Z651" i="4"/>
  <c r="Z652" i="4"/>
  <c r="Z653" i="4"/>
  <c r="Z654" i="4"/>
  <c r="Z655" i="4"/>
  <c r="Z656" i="4"/>
  <c r="Z657" i="4"/>
  <c r="Z658" i="4"/>
  <c r="Z659" i="4"/>
  <c r="Z660" i="4"/>
  <c r="Z661" i="4"/>
  <c r="Z662" i="4"/>
  <c r="Z663" i="4"/>
  <c r="Z664" i="4"/>
  <c r="Z665" i="4"/>
  <c r="Z666" i="4"/>
  <c r="Z667" i="4"/>
  <c r="Z668" i="4"/>
  <c r="Z669" i="4"/>
  <c r="Z670" i="4"/>
  <c r="Z671" i="4"/>
  <c r="Z672" i="4"/>
  <c r="Z673" i="4"/>
  <c r="Z674" i="4"/>
  <c r="Z675" i="4"/>
  <c r="Z676" i="4"/>
  <c r="Z677" i="4"/>
  <c r="Z678" i="4"/>
  <c r="Z679" i="4"/>
  <c r="Z680" i="4"/>
  <c r="Z681" i="4"/>
  <c r="Z682" i="4"/>
  <c r="Z683" i="4"/>
  <c r="Z684" i="4"/>
  <c r="Z685" i="4"/>
  <c r="Z686" i="4"/>
  <c r="Z687" i="4"/>
  <c r="Z688" i="4"/>
  <c r="Z689" i="4"/>
  <c r="Z690" i="4"/>
  <c r="Z691" i="4"/>
  <c r="Z692" i="4"/>
  <c r="Z693" i="4"/>
  <c r="Z694" i="4"/>
  <c r="Z695" i="4"/>
  <c r="Z696" i="4"/>
  <c r="Z697" i="4"/>
  <c r="Z698" i="4"/>
  <c r="Z699" i="4"/>
  <c r="Z700" i="4"/>
  <c r="Z701" i="4"/>
  <c r="Z702" i="4"/>
  <c r="Z703" i="4"/>
  <c r="Z704" i="4"/>
  <c r="Z705" i="4"/>
  <c r="Z706" i="4"/>
  <c r="Z707" i="4"/>
  <c r="Z708" i="4"/>
  <c r="Z709" i="4"/>
  <c r="Z710" i="4"/>
  <c r="Z711" i="4"/>
  <c r="Z712" i="4"/>
  <c r="Z713" i="4"/>
  <c r="Z714" i="4"/>
  <c r="Z715" i="4"/>
  <c r="Z716" i="4"/>
  <c r="Z717" i="4"/>
  <c r="Z718" i="4"/>
  <c r="Z719" i="4"/>
  <c r="Z720" i="4"/>
  <c r="Z721" i="4"/>
  <c r="Z722" i="4"/>
  <c r="Z723" i="4"/>
  <c r="Z724" i="4"/>
  <c r="Z725" i="4"/>
  <c r="Z726" i="4"/>
  <c r="Z727" i="4"/>
  <c r="Z728" i="4"/>
  <c r="Z729" i="4"/>
  <c r="Z730" i="4"/>
  <c r="Z731" i="4"/>
  <c r="Z732" i="4"/>
  <c r="Z733" i="4"/>
  <c r="Z734" i="4"/>
  <c r="Z735" i="4"/>
  <c r="Z736" i="4"/>
  <c r="Z737" i="4"/>
  <c r="Z738" i="4"/>
  <c r="Z739" i="4"/>
  <c r="Z740" i="4"/>
  <c r="Z741" i="4"/>
  <c r="Z742" i="4"/>
  <c r="Z743" i="4"/>
  <c r="Z744" i="4"/>
  <c r="Z745" i="4"/>
  <c r="Z746" i="4"/>
  <c r="Z747" i="4"/>
  <c r="Z748" i="4"/>
  <c r="Z749" i="4"/>
  <c r="Z750" i="4"/>
  <c r="Z751" i="4"/>
  <c r="Z752" i="4"/>
  <c r="Z753" i="4"/>
  <c r="Z754" i="4"/>
  <c r="Z755" i="4"/>
  <c r="Z756" i="4"/>
  <c r="Z757" i="4"/>
  <c r="Z758" i="4"/>
  <c r="Z759" i="4"/>
  <c r="Z760" i="4"/>
  <c r="Z761" i="4"/>
  <c r="Z762" i="4"/>
  <c r="Z763" i="4"/>
  <c r="Z764" i="4"/>
  <c r="Z765" i="4"/>
  <c r="Z766" i="4"/>
  <c r="Z767" i="4"/>
  <c r="Z768" i="4"/>
  <c r="Z769" i="4"/>
  <c r="Z770" i="4"/>
  <c r="Z771" i="4"/>
  <c r="Z772" i="4"/>
  <c r="Z773" i="4"/>
  <c r="Z774" i="4"/>
  <c r="Z775" i="4"/>
  <c r="Z776" i="4"/>
  <c r="Z777" i="4"/>
  <c r="Z778" i="4"/>
  <c r="Z779" i="4"/>
  <c r="Z780" i="4"/>
  <c r="Z781" i="4"/>
  <c r="Z782" i="4"/>
  <c r="Z783" i="4"/>
  <c r="Z784" i="4"/>
  <c r="Z785" i="4"/>
  <c r="Z786" i="4"/>
  <c r="Z787" i="4"/>
  <c r="Z788" i="4"/>
  <c r="Z789" i="4"/>
  <c r="Z790" i="4"/>
  <c r="Z791" i="4"/>
  <c r="Z792" i="4"/>
  <c r="Z793" i="4"/>
  <c r="Z794" i="4"/>
  <c r="Z795" i="4"/>
  <c r="Z796" i="4"/>
  <c r="Z797" i="4"/>
  <c r="Z798" i="4"/>
  <c r="Z799" i="4"/>
  <c r="Z800" i="4"/>
  <c r="Z801" i="4"/>
  <c r="Z802" i="4"/>
  <c r="Z803" i="4"/>
  <c r="Z804" i="4"/>
  <c r="Z805" i="4"/>
  <c r="Z806" i="4"/>
  <c r="Z807" i="4"/>
  <c r="Z808" i="4"/>
  <c r="Z809" i="4"/>
  <c r="Z810" i="4"/>
  <c r="Z811" i="4"/>
  <c r="Z812" i="4"/>
  <c r="Z813" i="4"/>
  <c r="Z814" i="4"/>
  <c r="Z815" i="4"/>
  <c r="Z816" i="4"/>
  <c r="Z817" i="4"/>
  <c r="Z818" i="4"/>
  <c r="Z819" i="4"/>
  <c r="Z820" i="4"/>
  <c r="Z821" i="4"/>
  <c r="Z822" i="4"/>
  <c r="Z823" i="4"/>
  <c r="Z824" i="4"/>
  <c r="Z825" i="4"/>
  <c r="Z826" i="4"/>
  <c r="Z827" i="4"/>
  <c r="Z828" i="4"/>
  <c r="Z829" i="4"/>
  <c r="Z830" i="4"/>
  <c r="Z831" i="4"/>
  <c r="Z832" i="4"/>
  <c r="Z833" i="4"/>
  <c r="Z834" i="4"/>
  <c r="Z835" i="4"/>
  <c r="Z836" i="4"/>
  <c r="Z837" i="4"/>
  <c r="Z838" i="4"/>
  <c r="Z839" i="4"/>
  <c r="Z840" i="4"/>
  <c r="Z841" i="4"/>
  <c r="Z842" i="4"/>
  <c r="Z843" i="4"/>
  <c r="Z844" i="4"/>
  <c r="Z845" i="4"/>
  <c r="Z846" i="4"/>
  <c r="Z847" i="4"/>
  <c r="Z848" i="4"/>
  <c r="Z849" i="4"/>
  <c r="Z850" i="4"/>
  <c r="Z851" i="4"/>
  <c r="Z852" i="4"/>
  <c r="Z853" i="4"/>
  <c r="Z854" i="4"/>
  <c r="Z855" i="4"/>
  <c r="Z856" i="4"/>
  <c r="Z857" i="4"/>
  <c r="Z858" i="4"/>
  <c r="Z859" i="4"/>
  <c r="Z860" i="4"/>
  <c r="Z861" i="4"/>
  <c r="Z862" i="4"/>
  <c r="Z863" i="4"/>
  <c r="Z864" i="4"/>
  <c r="Z865" i="4"/>
  <c r="Z866" i="4"/>
  <c r="Z867" i="4"/>
  <c r="Z868" i="4"/>
  <c r="Z869" i="4"/>
  <c r="Z870" i="4"/>
  <c r="Z871" i="4"/>
  <c r="Z872" i="4"/>
  <c r="Z873" i="4"/>
  <c r="Z874" i="4"/>
  <c r="Z875" i="4"/>
  <c r="Z876" i="4"/>
  <c r="Z877" i="4"/>
  <c r="Z878" i="4"/>
  <c r="Z879" i="4"/>
  <c r="Z880" i="4"/>
  <c r="Z881" i="4"/>
  <c r="Z882" i="4"/>
  <c r="Z883" i="4"/>
  <c r="Z884" i="4"/>
  <c r="Z885" i="4"/>
  <c r="Z886" i="4"/>
  <c r="Z887" i="4"/>
  <c r="Z888" i="4"/>
  <c r="Z889" i="4"/>
  <c r="Z890" i="4"/>
  <c r="Z891" i="4"/>
  <c r="Z892" i="4"/>
  <c r="Z893" i="4"/>
  <c r="Z894" i="4"/>
  <c r="Z895" i="4"/>
  <c r="Z896" i="4"/>
  <c r="Z897" i="4"/>
  <c r="Z898" i="4"/>
  <c r="Z899" i="4"/>
  <c r="Z900" i="4"/>
  <c r="Z901" i="4"/>
  <c r="Z902" i="4"/>
  <c r="Z903" i="4"/>
  <c r="Z904" i="4"/>
  <c r="Z905" i="4"/>
  <c r="Z906" i="4"/>
  <c r="Z907" i="4"/>
  <c r="Z908" i="4"/>
  <c r="Z909" i="4"/>
  <c r="Z910" i="4"/>
  <c r="Z911" i="4"/>
  <c r="Z912" i="4"/>
  <c r="Z913" i="4"/>
  <c r="Z914" i="4"/>
  <c r="Z915" i="4"/>
  <c r="Z916" i="4"/>
  <c r="Z917" i="4"/>
  <c r="Z918" i="4"/>
  <c r="Z919" i="4"/>
  <c r="Z920" i="4"/>
  <c r="Z921" i="4"/>
  <c r="Z922" i="4"/>
  <c r="Z923" i="4"/>
  <c r="Z924" i="4"/>
  <c r="Z925" i="4"/>
  <c r="Z926" i="4"/>
  <c r="Z927" i="4"/>
  <c r="Z928" i="4"/>
  <c r="Z929" i="4"/>
  <c r="Z930" i="4"/>
  <c r="Z931" i="4"/>
  <c r="Z932" i="4"/>
  <c r="Z933" i="4"/>
  <c r="Z934" i="4"/>
  <c r="Z935" i="4"/>
  <c r="Z936" i="4"/>
  <c r="Z937" i="4"/>
  <c r="Z938" i="4"/>
  <c r="Z939" i="4"/>
  <c r="Z940" i="4"/>
  <c r="Z941" i="4"/>
  <c r="Z942" i="4"/>
  <c r="Z943" i="4"/>
  <c r="Z944" i="4"/>
  <c r="Z945" i="4"/>
  <c r="Z946" i="4"/>
  <c r="Z947" i="4"/>
  <c r="Z948" i="4"/>
  <c r="Z949" i="4"/>
  <c r="Z950" i="4"/>
  <c r="Z951" i="4"/>
  <c r="Z952" i="4"/>
  <c r="Z953" i="4"/>
  <c r="Z954" i="4"/>
  <c r="Z955" i="4"/>
  <c r="Z956" i="4"/>
  <c r="Z957" i="4"/>
  <c r="Z958" i="4"/>
  <c r="Z959" i="4"/>
  <c r="Z960" i="4"/>
  <c r="Z961" i="4"/>
  <c r="Z962" i="4"/>
  <c r="Z963" i="4"/>
  <c r="Z964" i="4"/>
  <c r="Z965" i="4"/>
  <c r="Z966" i="4"/>
  <c r="Z967" i="4"/>
  <c r="Z968" i="4"/>
  <c r="Z969" i="4"/>
  <c r="Z970" i="4"/>
  <c r="Z971" i="4"/>
  <c r="Z972" i="4"/>
  <c r="Z973" i="4"/>
  <c r="Z974" i="4"/>
  <c r="Z975" i="4"/>
  <c r="Z976" i="4"/>
  <c r="Z977" i="4"/>
  <c r="Z978" i="4"/>
  <c r="Z979" i="4"/>
  <c r="Z980" i="4"/>
  <c r="Z981" i="4"/>
  <c r="Z982" i="4"/>
  <c r="Z983" i="4"/>
  <c r="Z984" i="4"/>
  <c r="Z985" i="4"/>
  <c r="Z986" i="4"/>
  <c r="Z987" i="4"/>
  <c r="Z988" i="4"/>
  <c r="Z989" i="4"/>
  <c r="Z990" i="4"/>
  <c r="Z991" i="4"/>
  <c r="Z992" i="4"/>
  <c r="Z993" i="4"/>
  <c r="Z994" i="4"/>
  <c r="Z995" i="4"/>
  <c r="Z996" i="4"/>
  <c r="Z997" i="4"/>
  <c r="Z998" i="4"/>
  <c r="Z999" i="4"/>
  <c r="Z1000" i="4"/>
  <c r="Z1001" i="4"/>
  <c r="Z1002" i="4"/>
  <c r="Z1003" i="4"/>
  <c r="Z1004" i="4"/>
  <c r="Z1005" i="4"/>
  <c r="Z1006" i="4"/>
  <c r="Z1007" i="4"/>
  <c r="Z1008" i="4"/>
  <c r="Z1009" i="4"/>
  <c r="Z1010" i="4"/>
  <c r="Z1011" i="4"/>
  <c r="Z1012" i="4"/>
  <c r="Z1013" i="4"/>
  <c r="Z1014" i="4"/>
  <c r="Z1015" i="4"/>
  <c r="Z1016" i="4"/>
  <c r="Z1017" i="4"/>
  <c r="Z1018" i="4"/>
  <c r="Z1019" i="4"/>
  <c r="Z1020" i="4"/>
  <c r="Z1021" i="4"/>
  <c r="Z1022" i="4"/>
  <c r="Z1023" i="4"/>
  <c r="Z1024" i="4"/>
  <c r="Z1025" i="4"/>
  <c r="Z1026" i="4"/>
  <c r="Z1027" i="4"/>
  <c r="Z1028" i="4"/>
  <c r="Z1029" i="4"/>
  <c r="Z1030" i="4"/>
  <c r="Z1031" i="4"/>
  <c r="Z1032" i="4"/>
  <c r="Z1033" i="4"/>
  <c r="Z1034" i="4"/>
  <c r="Z1035" i="4"/>
  <c r="Z1036" i="4"/>
  <c r="Z1037" i="4"/>
  <c r="Z1038" i="4"/>
  <c r="Z1039" i="4"/>
  <c r="Z1040" i="4"/>
  <c r="Z1041" i="4"/>
  <c r="Z1042" i="4"/>
  <c r="Z1043" i="4"/>
  <c r="Z1044" i="4"/>
  <c r="Z1045" i="4"/>
  <c r="Z1046" i="4"/>
  <c r="Z1047" i="4"/>
  <c r="Z1048" i="4"/>
  <c r="Z1049" i="4"/>
  <c r="Z1050" i="4"/>
  <c r="Z1051" i="4"/>
  <c r="Z1052" i="4"/>
  <c r="Z1053" i="4"/>
  <c r="Z1054" i="4"/>
  <c r="Z1055" i="4"/>
  <c r="Z1056" i="4"/>
  <c r="Z1057" i="4"/>
  <c r="Z1058" i="4"/>
  <c r="Z1059" i="4"/>
  <c r="Z1060" i="4"/>
  <c r="Z1061" i="4"/>
  <c r="Z1062" i="4"/>
  <c r="Z1063" i="4"/>
  <c r="Z1064" i="4"/>
  <c r="Z1065" i="4"/>
  <c r="Z1066" i="4"/>
  <c r="Z1067" i="4"/>
  <c r="Z1068" i="4"/>
  <c r="Z1069" i="4"/>
  <c r="Z1070" i="4"/>
  <c r="Z1071" i="4"/>
  <c r="Z1072" i="4"/>
  <c r="Z1073" i="4"/>
  <c r="Z1074" i="4"/>
  <c r="Z1075" i="4"/>
  <c r="Z1076" i="4"/>
  <c r="Z1077" i="4"/>
  <c r="Z1078" i="4"/>
  <c r="Z1079" i="4"/>
  <c r="Z1080" i="4"/>
  <c r="Z1081" i="4"/>
  <c r="Z1082" i="4"/>
  <c r="Z1083" i="4"/>
  <c r="Z1084" i="4"/>
  <c r="Z1085" i="4"/>
  <c r="Z1086" i="4"/>
  <c r="Z1087" i="4"/>
  <c r="Z1088" i="4"/>
  <c r="Z1089" i="4"/>
  <c r="Z1090" i="4"/>
  <c r="Z1091" i="4"/>
  <c r="Z1092" i="4"/>
  <c r="Z1093" i="4"/>
  <c r="Z1094" i="4"/>
  <c r="Z1095" i="4"/>
  <c r="Z1096" i="4"/>
  <c r="Z1097" i="4"/>
  <c r="Z1098" i="4"/>
  <c r="Z1099" i="4"/>
  <c r="Z1100" i="4"/>
  <c r="Z1101" i="4"/>
  <c r="Z1102" i="4"/>
  <c r="Z1103" i="4"/>
  <c r="Z1104" i="4"/>
  <c r="Z1105" i="4"/>
  <c r="Z1106" i="4"/>
  <c r="Z1107" i="4"/>
  <c r="Z1108" i="4"/>
  <c r="Z1109" i="4"/>
  <c r="Z1110" i="4"/>
  <c r="Z1111" i="4"/>
  <c r="Z1112" i="4"/>
  <c r="Z1113" i="4"/>
  <c r="Z1114" i="4"/>
  <c r="Z1115" i="4"/>
  <c r="Z1116" i="4"/>
  <c r="Z1117" i="4"/>
  <c r="Z1118" i="4"/>
  <c r="Z1119" i="4"/>
  <c r="Z1120" i="4"/>
  <c r="Z1121" i="4"/>
  <c r="Z1122" i="4"/>
  <c r="Z1123" i="4"/>
  <c r="Z1124" i="4"/>
  <c r="Z1125" i="4"/>
  <c r="Z1126" i="4"/>
  <c r="Z1127" i="4"/>
  <c r="Z1128" i="4"/>
  <c r="Z1129" i="4"/>
  <c r="Z1130" i="4"/>
  <c r="Z1131" i="4"/>
  <c r="Z1132" i="4"/>
  <c r="Z1133" i="4"/>
  <c r="Z1134" i="4"/>
  <c r="Z1135" i="4"/>
  <c r="Z1136" i="4"/>
  <c r="Z1137" i="4"/>
  <c r="Z1138" i="4"/>
  <c r="Z1139" i="4"/>
  <c r="Z1140" i="4"/>
  <c r="Z1141" i="4"/>
  <c r="Z1142" i="4"/>
  <c r="Z1143" i="4"/>
  <c r="Z1144" i="4"/>
  <c r="Z1145" i="4"/>
  <c r="Z1146" i="4"/>
  <c r="Z1147" i="4"/>
  <c r="Z1148" i="4"/>
  <c r="Z1149" i="4"/>
  <c r="Z1150" i="4"/>
  <c r="Z1151" i="4"/>
  <c r="Z1152" i="4"/>
  <c r="Z1153" i="4"/>
  <c r="Z1154" i="4"/>
  <c r="Z1155" i="4"/>
  <c r="Z1156" i="4"/>
  <c r="Z1157" i="4"/>
  <c r="Z1158" i="4"/>
  <c r="Z1159" i="4"/>
  <c r="Z1160" i="4"/>
  <c r="Z1161" i="4"/>
  <c r="Z1162" i="4"/>
  <c r="Z1163" i="4"/>
  <c r="Z1164" i="4"/>
  <c r="Z1165" i="4"/>
  <c r="Z1166" i="4"/>
  <c r="Z1167" i="4"/>
  <c r="Z1168" i="4"/>
  <c r="Z1169" i="4"/>
  <c r="Z1170" i="4"/>
  <c r="Z1171" i="4"/>
  <c r="Z1172" i="4"/>
  <c r="Z1173" i="4"/>
  <c r="Z1174" i="4"/>
  <c r="Z1175" i="4"/>
  <c r="Z1176" i="4"/>
  <c r="Z1177" i="4"/>
  <c r="Z1178" i="4"/>
  <c r="Z1179" i="4"/>
  <c r="Z1180" i="4"/>
  <c r="Z1181" i="4"/>
  <c r="Z1182" i="4"/>
  <c r="Z1183" i="4"/>
  <c r="Z1184" i="4"/>
  <c r="Z1185" i="4"/>
  <c r="Z1186" i="4"/>
  <c r="Z1187" i="4"/>
  <c r="Z1188" i="4"/>
  <c r="Z1189" i="4"/>
  <c r="Z1190" i="4"/>
  <c r="Z1191" i="4"/>
  <c r="Z1192" i="4"/>
  <c r="Z1193" i="4"/>
  <c r="Z1194" i="4"/>
  <c r="Z1195" i="4"/>
  <c r="Z1196" i="4"/>
  <c r="Z1197" i="4"/>
  <c r="Z1198" i="4"/>
  <c r="Z1199" i="4"/>
  <c r="Z1200" i="4"/>
  <c r="Z1201" i="4"/>
  <c r="Z1202" i="4"/>
  <c r="Z1203" i="4"/>
  <c r="Z1204" i="4"/>
  <c r="Z1205" i="4"/>
  <c r="Z1206" i="4"/>
  <c r="Z1207" i="4"/>
  <c r="Z1208" i="4"/>
  <c r="Z1209" i="4"/>
  <c r="Z1210" i="4"/>
  <c r="Z1211" i="4"/>
  <c r="Z1212" i="4"/>
  <c r="Z1213" i="4"/>
  <c r="Z1214" i="4"/>
  <c r="Z1215" i="4"/>
  <c r="Z1216" i="4"/>
  <c r="Z1217" i="4"/>
  <c r="Z1218" i="4"/>
  <c r="Z1219" i="4"/>
  <c r="Z1220" i="4"/>
  <c r="Z1221" i="4"/>
  <c r="Z1222" i="4"/>
  <c r="Z1223" i="4"/>
  <c r="Z1224" i="4"/>
  <c r="Z1225" i="4"/>
  <c r="Z1226" i="4"/>
  <c r="Z1227" i="4"/>
  <c r="Z1228" i="4"/>
  <c r="Z1229" i="4"/>
  <c r="Z1230" i="4"/>
  <c r="Z1231" i="4"/>
  <c r="Z1232" i="4"/>
  <c r="Z1233" i="4"/>
  <c r="Z1234" i="4"/>
  <c r="Z1235" i="4"/>
  <c r="Z1236" i="4"/>
  <c r="Z1237" i="4"/>
  <c r="Z1238" i="4"/>
  <c r="Z1239" i="4"/>
  <c r="Z1240" i="4"/>
  <c r="Z1241" i="4"/>
  <c r="Z1242" i="4"/>
  <c r="Z1243" i="4"/>
  <c r="Z1244" i="4"/>
  <c r="Z1245" i="4"/>
  <c r="Z1246" i="4"/>
  <c r="Z1247" i="4"/>
  <c r="Z1248" i="4"/>
  <c r="Z1249" i="4"/>
  <c r="Z1250" i="4"/>
  <c r="Z1251" i="4"/>
  <c r="Z1252" i="4"/>
  <c r="Z1253" i="4"/>
  <c r="Z1254" i="4"/>
  <c r="Z1255" i="4"/>
  <c r="Z1256" i="4"/>
  <c r="Z1257" i="4"/>
  <c r="Z1258" i="4"/>
  <c r="Z1259" i="4"/>
  <c r="Z1260" i="4"/>
  <c r="Z1261" i="4"/>
  <c r="Z1262" i="4"/>
  <c r="Z1263" i="4"/>
  <c r="Z1264" i="4"/>
  <c r="Z1265" i="4"/>
  <c r="Z1266" i="4"/>
  <c r="Z1267" i="4"/>
  <c r="Z1268" i="4"/>
  <c r="Z1269" i="4"/>
  <c r="Z1270" i="4"/>
  <c r="Z1271" i="4"/>
  <c r="Z1272" i="4"/>
  <c r="Z1273" i="4"/>
  <c r="Z1274" i="4"/>
  <c r="Z1275" i="4"/>
  <c r="Z1276" i="4"/>
  <c r="Z1277" i="4"/>
  <c r="Z1278" i="4"/>
  <c r="Z1279" i="4"/>
  <c r="Z1280" i="4"/>
  <c r="Z1281" i="4"/>
  <c r="Z1282" i="4"/>
  <c r="Z1283" i="4"/>
  <c r="Z1284" i="4"/>
  <c r="Z1285" i="4"/>
  <c r="Z1286" i="4"/>
  <c r="Z1287" i="4"/>
  <c r="Z1288" i="4"/>
  <c r="Z1289" i="4"/>
  <c r="Z1290" i="4"/>
  <c r="Z1291" i="4"/>
  <c r="Z1292" i="4"/>
  <c r="Z1293" i="4"/>
  <c r="Z1294" i="4"/>
  <c r="Z1295" i="4"/>
  <c r="Z1296" i="4"/>
  <c r="Z1297" i="4"/>
  <c r="Z1298" i="4"/>
  <c r="Z1299" i="4"/>
  <c r="Z1300" i="4"/>
  <c r="Z1301" i="4"/>
  <c r="Z1302" i="4"/>
  <c r="Z1303" i="4"/>
  <c r="Z1304" i="4"/>
  <c r="Z1305" i="4"/>
  <c r="Z1306" i="4"/>
  <c r="Z1307" i="4"/>
  <c r="Z1308" i="4"/>
  <c r="Z1309" i="4"/>
  <c r="Z1310" i="4"/>
  <c r="Z1311" i="4"/>
  <c r="Z1312" i="4"/>
  <c r="Z1313" i="4"/>
  <c r="Z1314" i="4"/>
  <c r="Z1315" i="4"/>
  <c r="Z1316" i="4"/>
  <c r="Z1317" i="4"/>
  <c r="Z1318" i="4"/>
  <c r="Z1319" i="4"/>
  <c r="Z1320" i="4"/>
  <c r="Z1321" i="4"/>
  <c r="Z1322" i="4"/>
  <c r="Z1323" i="4"/>
  <c r="Z1324" i="4"/>
  <c r="Z1325" i="4"/>
  <c r="Z1326" i="4"/>
  <c r="Z1327" i="4"/>
  <c r="Z1328" i="4"/>
  <c r="Z1329" i="4"/>
  <c r="Z1330" i="4"/>
  <c r="Z1331" i="4"/>
  <c r="Z1332" i="4"/>
  <c r="Z1333" i="4"/>
  <c r="Z1334" i="4"/>
  <c r="Z1335" i="4"/>
  <c r="Z1336" i="4"/>
  <c r="Z1337" i="4"/>
  <c r="Z1338" i="4"/>
  <c r="Z1339" i="4"/>
  <c r="Z1340" i="4"/>
  <c r="Z1341" i="4"/>
  <c r="Z1342" i="4"/>
  <c r="Z1343" i="4"/>
  <c r="Z1344" i="4"/>
  <c r="Z1345" i="4"/>
  <c r="Z1346" i="4"/>
  <c r="Z1347" i="4"/>
  <c r="Z1348" i="4"/>
  <c r="Z1349" i="4"/>
  <c r="Z1350" i="4"/>
  <c r="Z1351" i="4"/>
  <c r="Z1352" i="4"/>
  <c r="Z1353" i="4"/>
  <c r="Z1354" i="4"/>
  <c r="Z1355" i="4"/>
  <c r="Z1356" i="4"/>
  <c r="Z1357" i="4"/>
  <c r="Z1358" i="4"/>
  <c r="Z1359" i="4"/>
  <c r="Z1360" i="4"/>
  <c r="Z1361" i="4"/>
  <c r="Z1362" i="4"/>
  <c r="Z1363" i="4"/>
  <c r="Z1364" i="4"/>
  <c r="Z1365" i="4"/>
  <c r="Z1366" i="4"/>
  <c r="Z1367" i="4"/>
  <c r="Z1368" i="4"/>
  <c r="Z1369" i="4"/>
  <c r="Z1370" i="4"/>
  <c r="Z1371" i="4"/>
  <c r="Z1372" i="4"/>
  <c r="Z1373" i="4"/>
  <c r="Z1374" i="4"/>
  <c r="Z1375" i="4"/>
  <c r="Z1376" i="4"/>
  <c r="Z1377" i="4"/>
  <c r="Z1378" i="4"/>
  <c r="Z1379" i="4"/>
  <c r="Z1380" i="4"/>
  <c r="Z1381" i="4"/>
  <c r="Z1382" i="4"/>
  <c r="Z1383" i="4"/>
  <c r="Z1384" i="4"/>
  <c r="Z1385" i="4"/>
  <c r="Z1386" i="4"/>
  <c r="Z1387" i="4"/>
  <c r="Z1388" i="4"/>
  <c r="Z1389" i="4"/>
  <c r="Z1390" i="4"/>
  <c r="Z1391" i="4"/>
  <c r="Z1392" i="4"/>
  <c r="Z1393" i="4"/>
  <c r="Z1394" i="4"/>
  <c r="Z1395" i="4"/>
  <c r="Z1396" i="4"/>
  <c r="Z1397" i="4"/>
  <c r="Z1398" i="4"/>
  <c r="Z1399" i="4"/>
  <c r="Z1400" i="4"/>
  <c r="Z1401" i="4"/>
  <c r="Z1402" i="4"/>
  <c r="Z1403" i="4"/>
  <c r="Z1404" i="4"/>
  <c r="Z1405" i="4"/>
  <c r="Z1406" i="4"/>
  <c r="Z1407" i="4"/>
  <c r="Z1408" i="4"/>
  <c r="Z1409" i="4"/>
  <c r="Z1410" i="4"/>
  <c r="Z1411" i="4"/>
  <c r="Z1412" i="4"/>
  <c r="Z1413" i="4"/>
  <c r="Z1414" i="4"/>
  <c r="Z1415" i="4"/>
  <c r="Z1416" i="4"/>
  <c r="Z1417" i="4"/>
  <c r="Z1418" i="4"/>
  <c r="Z1419" i="4"/>
  <c r="Z1420" i="4"/>
  <c r="Z1421" i="4"/>
  <c r="Z1422" i="4"/>
  <c r="Z1423" i="4"/>
  <c r="Z1424" i="4"/>
  <c r="Z1425" i="4"/>
  <c r="Z1426" i="4"/>
  <c r="Z1427" i="4"/>
  <c r="Z1428" i="4"/>
  <c r="Z1429" i="4"/>
  <c r="Z1430" i="4"/>
  <c r="Z1431" i="4"/>
  <c r="Z1432" i="4"/>
  <c r="Z1433" i="4"/>
  <c r="Z1434" i="4"/>
  <c r="Z1435" i="4"/>
  <c r="Z1436" i="4"/>
  <c r="Z1437" i="4"/>
  <c r="Z1438" i="4"/>
  <c r="Z1439" i="4"/>
  <c r="Z1440" i="4"/>
  <c r="Z1441" i="4"/>
  <c r="Z1442" i="4"/>
  <c r="Z1443" i="4"/>
  <c r="Z1444" i="4"/>
  <c r="Z1445" i="4"/>
  <c r="Z1446" i="4"/>
  <c r="Z1447" i="4"/>
  <c r="Z1448" i="4"/>
  <c r="Z1449" i="4"/>
  <c r="Z1450" i="4"/>
  <c r="Z1451" i="4"/>
  <c r="Z1452" i="4"/>
  <c r="Z1453" i="4"/>
  <c r="Z1454" i="4"/>
  <c r="Z1455" i="4"/>
  <c r="Z1456" i="4"/>
  <c r="Z1457" i="4"/>
  <c r="Z1458" i="4"/>
  <c r="Z1459" i="4"/>
  <c r="Z1460" i="4"/>
  <c r="Z1461" i="4"/>
  <c r="Z1462" i="4"/>
  <c r="Z1463" i="4"/>
  <c r="Z1464" i="4"/>
  <c r="Z1465" i="4"/>
  <c r="Z1466" i="4"/>
  <c r="Z1467" i="4"/>
  <c r="Z1468" i="4"/>
  <c r="Z1469" i="4"/>
  <c r="Z1470" i="4"/>
  <c r="Z1471" i="4"/>
  <c r="Z1472" i="4"/>
  <c r="Z1473" i="4"/>
  <c r="Z1474" i="4"/>
  <c r="Z1475" i="4"/>
  <c r="Z1476" i="4"/>
  <c r="Z1477" i="4"/>
  <c r="Z1478" i="4"/>
  <c r="Z1479" i="4"/>
  <c r="Z1480" i="4"/>
  <c r="Z1481" i="4"/>
  <c r="Z1482" i="4"/>
  <c r="Z1483" i="4"/>
  <c r="Z1484" i="4"/>
  <c r="Z1485" i="4"/>
  <c r="Z1486" i="4"/>
  <c r="Z1487" i="4"/>
  <c r="Z1488" i="4"/>
  <c r="Z1489" i="4"/>
  <c r="Z1490" i="4"/>
  <c r="Z1491" i="4"/>
  <c r="Z1492" i="4"/>
  <c r="Z1493" i="4"/>
  <c r="Z1494" i="4"/>
  <c r="Z1495" i="4"/>
  <c r="Z1496" i="4"/>
  <c r="Z1497" i="4"/>
  <c r="Z1498" i="4"/>
  <c r="Z1499" i="4"/>
  <c r="Z1500" i="4"/>
  <c r="Z1501" i="4"/>
  <c r="Z1502" i="4"/>
  <c r="Z1503" i="4"/>
  <c r="Z1504" i="4"/>
  <c r="Z1505" i="4"/>
  <c r="Z1506" i="4"/>
  <c r="Z1507" i="4"/>
  <c r="Z1508" i="4"/>
  <c r="Z1509" i="4"/>
  <c r="Z1510" i="4"/>
  <c r="Z1511" i="4"/>
  <c r="Z1512" i="4"/>
  <c r="Z1513" i="4"/>
  <c r="Z1514" i="4"/>
  <c r="Z1515" i="4"/>
  <c r="Z1516" i="4"/>
  <c r="Z1517" i="4"/>
  <c r="Z1518" i="4"/>
  <c r="Z1519" i="4"/>
  <c r="Z1520" i="4"/>
  <c r="Z1521" i="4"/>
  <c r="Z1522" i="4"/>
  <c r="Z1523" i="4"/>
  <c r="Z1524" i="4"/>
  <c r="Z1525" i="4"/>
  <c r="Z1526" i="4"/>
  <c r="Z1527" i="4"/>
  <c r="Z1528" i="4"/>
  <c r="Z1529" i="4"/>
  <c r="Z1530" i="4"/>
  <c r="Z1531" i="4"/>
  <c r="Z1532" i="4"/>
  <c r="Z1533" i="4"/>
  <c r="Z1534" i="4"/>
  <c r="Z1535" i="4"/>
  <c r="Z1536" i="4"/>
  <c r="Z1537" i="4"/>
  <c r="Z1538" i="4"/>
  <c r="Z1539" i="4"/>
  <c r="Z1540" i="4"/>
  <c r="Z1541" i="4"/>
  <c r="Z1542" i="4"/>
  <c r="Z1543" i="4"/>
  <c r="Z1544" i="4"/>
  <c r="Z1545" i="4"/>
  <c r="Z1546" i="4"/>
  <c r="Z1547" i="4"/>
  <c r="Z1548" i="4"/>
  <c r="Z1549" i="4"/>
  <c r="Z1550" i="4"/>
  <c r="Z1551" i="4"/>
  <c r="Z1552" i="4"/>
  <c r="Z1553" i="4"/>
  <c r="Z1554" i="4"/>
  <c r="Z1555" i="4"/>
  <c r="Z1556" i="4"/>
  <c r="Z1557" i="4"/>
  <c r="Z1558" i="4"/>
  <c r="Z1559" i="4"/>
  <c r="Z1560" i="4"/>
  <c r="Z1561" i="4"/>
  <c r="Z1562" i="4"/>
  <c r="Z1563" i="4"/>
  <c r="Z1564" i="4"/>
  <c r="Z1565" i="4"/>
  <c r="Z1566" i="4"/>
  <c r="Z1567" i="4"/>
  <c r="Z1568" i="4"/>
  <c r="Z1569" i="4"/>
  <c r="Z1570" i="4"/>
  <c r="Z1571" i="4"/>
  <c r="Z1572" i="4"/>
  <c r="Z1573" i="4"/>
  <c r="Z1574" i="4"/>
  <c r="Z1575" i="4"/>
  <c r="Z1576" i="4"/>
  <c r="Z1577" i="4"/>
  <c r="Z1578" i="4"/>
  <c r="Z1579" i="4"/>
  <c r="Z1580" i="4"/>
  <c r="Z1581" i="4"/>
  <c r="Z1582" i="4"/>
  <c r="Z1583" i="4"/>
  <c r="Z1584" i="4"/>
  <c r="Z1585" i="4"/>
  <c r="Z1586" i="4"/>
  <c r="Z1587" i="4"/>
  <c r="Z1588" i="4"/>
  <c r="Z1589" i="4"/>
  <c r="Z1590" i="4"/>
  <c r="Z1591" i="4"/>
  <c r="Z1592" i="4"/>
  <c r="Z1593" i="4"/>
  <c r="Z1594" i="4"/>
  <c r="Z1595" i="4"/>
  <c r="Z1596" i="4"/>
  <c r="Z1597" i="4"/>
  <c r="Z1598" i="4"/>
  <c r="Z1599" i="4"/>
  <c r="Z1600" i="4"/>
  <c r="Z1601" i="4"/>
  <c r="Z1602" i="4"/>
  <c r="Z1603" i="4"/>
  <c r="Z1604" i="4"/>
  <c r="Z1605" i="4"/>
  <c r="Z1606" i="4"/>
  <c r="Z1607" i="4"/>
  <c r="Z1608" i="4"/>
  <c r="Z1609" i="4"/>
  <c r="Z1610" i="4"/>
  <c r="Z1611" i="4"/>
  <c r="Z1612" i="4"/>
  <c r="Z1613" i="4"/>
  <c r="Z1614" i="4"/>
  <c r="Z1615" i="4"/>
  <c r="Z1616" i="4"/>
  <c r="Z1617" i="4"/>
  <c r="Z1618" i="4"/>
  <c r="Z1619" i="4"/>
  <c r="Z1620" i="4"/>
  <c r="Z1621" i="4"/>
  <c r="Z1622" i="4"/>
  <c r="Z1623" i="4"/>
  <c r="Z1624" i="4"/>
  <c r="Z1625" i="4"/>
  <c r="Z1626" i="4"/>
  <c r="Z1627" i="4"/>
  <c r="Z1628" i="4"/>
  <c r="Z1629" i="4"/>
  <c r="Z1630" i="4"/>
  <c r="Z1631" i="4"/>
  <c r="Z1632" i="4"/>
  <c r="Z1633" i="4"/>
  <c r="Z1634" i="4"/>
  <c r="Z1635" i="4"/>
  <c r="Z1636" i="4"/>
  <c r="Z1637" i="4"/>
  <c r="Z1638" i="4"/>
  <c r="Z1639" i="4"/>
  <c r="Z1640" i="4"/>
  <c r="Z1641" i="4"/>
  <c r="Z1642" i="4"/>
  <c r="Z1643" i="4"/>
  <c r="Z1644" i="4"/>
  <c r="Z1645" i="4"/>
  <c r="Z1646" i="4"/>
  <c r="Z1647" i="4"/>
  <c r="Z1648" i="4"/>
  <c r="Z1649" i="4"/>
  <c r="Z1650" i="4"/>
  <c r="Z1651" i="4"/>
  <c r="Z1652" i="4"/>
  <c r="Z1653" i="4"/>
  <c r="Z1654" i="4"/>
  <c r="Z1655" i="4"/>
  <c r="Z1656" i="4"/>
  <c r="Z1657" i="4"/>
  <c r="Z1658" i="4"/>
  <c r="Z1659" i="4"/>
  <c r="Z1660" i="4"/>
  <c r="Z1661" i="4"/>
  <c r="Z1662" i="4"/>
  <c r="Z1663" i="4"/>
  <c r="Z1664" i="4"/>
  <c r="Z1665" i="4"/>
  <c r="Z1666" i="4"/>
  <c r="Z1667" i="4"/>
  <c r="Z1668" i="4"/>
  <c r="Z1669" i="4"/>
  <c r="Z1670" i="4"/>
  <c r="Z1671" i="4"/>
  <c r="Z1672" i="4"/>
  <c r="Z1673" i="4"/>
  <c r="Z1674" i="4"/>
  <c r="Z1675" i="4"/>
  <c r="Z1676" i="4"/>
  <c r="Z1677" i="4"/>
  <c r="Z1678" i="4"/>
  <c r="Z1679" i="4"/>
  <c r="Z1680" i="4"/>
  <c r="Z1681" i="4"/>
  <c r="Z1682" i="4"/>
  <c r="Z1683" i="4"/>
  <c r="Z1684" i="4"/>
  <c r="Z1685" i="4"/>
  <c r="Z1686" i="4"/>
  <c r="Z1687" i="4"/>
  <c r="Z1688" i="4"/>
  <c r="Z1689" i="4"/>
  <c r="Z1690" i="4"/>
  <c r="Z1691" i="4"/>
  <c r="Z1692" i="4"/>
  <c r="Z1693" i="4"/>
  <c r="Z1694" i="4"/>
  <c r="Z1695" i="4"/>
  <c r="Z1696" i="4"/>
  <c r="Z1697" i="4"/>
  <c r="Z1698" i="4"/>
  <c r="Z1699" i="4"/>
  <c r="Z1700" i="4"/>
  <c r="Z1701" i="4"/>
  <c r="Z1702" i="4"/>
  <c r="Z1703" i="4"/>
  <c r="Z1704" i="4"/>
  <c r="Z1705" i="4"/>
  <c r="Z1706" i="4"/>
  <c r="Z1707" i="4"/>
  <c r="Z1708" i="4"/>
  <c r="Z1709" i="4"/>
  <c r="Z1710" i="4"/>
  <c r="Z1711" i="4"/>
  <c r="Z1712" i="4"/>
  <c r="Z1713" i="4"/>
  <c r="Z1714" i="4"/>
  <c r="Z1715" i="4"/>
  <c r="Z1716" i="4"/>
  <c r="AA2" i="4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AA458" i="4"/>
  <c r="AA459" i="4"/>
  <c r="AA460" i="4"/>
  <c r="AA461" i="4"/>
  <c r="AA462" i="4"/>
  <c r="AA463" i="4"/>
  <c r="AA464" i="4"/>
  <c r="AA465" i="4"/>
  <c r="AA466" i="4"/>
  <c r="AA467" i="4"/>
  <c r="AA468" i="4"/>
  <c r="AA469" i="4"/>
  <c r="AA470" i="4"/>
  <c r="AA471" i="4"/>
  <c r="AA472" i="4"/>
  <c r="AA473" i="4"/>
  <c r="AA474" i="4"/>
  <c r="AA475" i="4"/>
  <c r="AA476" i="4"/>
  <c r="AA477" i="4"/>
  <c r="AA478" i="4"/>
  <c r="AA479" i="4"/>
  <c r="AA480" i="4"/>
  <c r="AA481" i="4"/>
  <c r="AA482" i="4"/>
  <c r="AA483" i="4"/>
  <c r="AA484" i="4"/>
  <c r="AA485" i="4"/>
  <c r="AA486" i="4"/>
  <c r="AA487" i="4"/>
  <c r="AA488" i="4"/>
  <c r="AA489" i="4"/>
  <c r="AA490" i="4"/>
  <c r="AA491" i="4"/>
  <c r="AA492" i="4"/>
  <c r="AA493" i="4"/>
  <c r="AA494" i="4"/>
  <c r="AA495" i="4"/>
  <c r="AA496" i="4"/>
  <c r="AA497" i="4"/>
  <c r="AA498" i="4"/>
  <c r="AA499" i="4"/>
  <c r="AA500" i="4"/>
  <c r="AA501" i="4"/>
  <c r="AA502" i="4"/>
  <c r="AA503" i="4"/>
  <c r="AA504" i="4"/>
  <c r="AA505" i="4"/>
  <c r="AA506" i="4"/>
  <c r="AA507" i="4"/>
  <c r="AA508" i="4"/>
  <c r="AA509" i="4"/>
  <c r="AA510" i="4"/>
  <c r="AA511" i="4"/>
  <c r="AA512" i="4"/>
  <c r="AA513" i="4"/>
  <c r="AA514" i="4"/>
  <c r="AA515" i="4"/>
  <c r="AA516" i="4"/>
  <c r="AA517" i="4"/>
  <c r="AA518" i="4"/>
  <c r="AA519" i="4"/>
  <c r="AA520" i="4"/>
  <c r="AA521" i="4"/>
  <c r="AA522" i="4"/>
  <c r="AA523" i="4"/>
  <c r="AA524" i="4"/>
  <c r="AA525" i="4"/>
  <c r="AA526" i="4"/>
  <c r="AA527" i="4"/>
  <c r="AA528" i="4"/>
  <c r="AA529" i="4"/>
  <c r="AA530" i="4"/>
  <c r="AA531" i="4"/>
  <c r="AA532" i="4"/>
  <c r="AA533" i="4"/>
  <c r="AA534" i="4"/>
  <c r="AA535" i="4"/>
  <c r="AA536" i="4"/>
  <c r="AA537" i="4"/>
  <c r="AA538" i="4"/>
  <c r="AA539" i="4"/>
  <c r="AA540" i="4"/>
  <c r="AA541" i="4"/>
  <c r="AA542" i="4"/>
  <c r="AA543" i="4"/>
  <c r="AA544" i="4"/>
  <c r="AA545" i="4"/>
  <c r="AA546" i="4"/>
  <c r="AA547" i="4"/>
  <c r="AA548" i="4"/>
  <c r="AA549" i="4"/>
  <c r="AA550" i="4"/>
  <c r="AA551" i="4"/>
  <c r="AA552" i="4"/>
  <c r="AA553" i="4"/>
  <c r="AA554" i="4"/>
  <c r="AA555" i="4"/>
  <c r="AA556" i="4"/>
  <c r="AA557" i="4"/>
  <c r="AA558" i="4"/>
  <c r="AA559" i="4"/>
  <c r="AA560" i="4"/>
  <c r="AA561" i="4"/>
  <c r="AA562" i="4"/>
  <c r="AA563" i="4"/>
  <c r="AA564" i="4"/>
  <c r="AA565" i="4"/>
  <c r="AA566" i="4"/>
  <c r="AA567" i="4"/>
  <c r="AA568" i="4"/>
  <c r="AA569" i="4"/>
  <c r="AA570" i="4"/>
  <c r="AA571" i="4"/>
  <c r="AA572" i="4"/>
  <c r="AA573" i="4"/>
  <c r="AA574" i="4"/>
  <c r="AA575" i="4"/>
  <c r="AA576" i="4"/>
  <c r="AA577" i="4"/>
  <c r="AA578" i="4"/>
  <c r="AA579" i="4"/>
  <c r="AA580" i="4"/>
  <c r="AA581" i="4"/>
  <c r="AA582" i="4"/>
  <c r="AA583" i="4"/>
  <c r="AA584" i="4"/>
  <c r="AA585" i="4"/>
  <c r="AA586" i="4"/>
  <c r="AA587" i="4"/>
  <c r="AA588" i="4"/>
  <c r="AA589" i="4"/>
  <c r="AA590" i="4"/>
  <c r="AA591" i="4"/>
  <c r="AA592" i="4"/>
  <c r="AA593" i="4"/>
  <c r="AA594" i="4"/>
  <c r="AA595" i="4"/>
  <c r="AA596" i="4"/>
  <c r="AA597" i="4"/>
  <c r="AA598" i="4"/>
  <c r="AA599" i="4"/>
  <c r="AA600" i="4"/>
  <c r="AA601" i="4"/>
  <c r="AA602" i="4"/>
  <c r="AA603" i="4"/>
  <c r="AA604" i="4"/>
  <c r="AA605" i="4"/>
  <c r="AA606" i="4"/>
  <c r="AA607" i="4"/>
  <c r="AA608" i="4"/>
  <c r="AA609" i="4"/>
  <c r="AA610" i="4"/>
  <c r="AA611" i="4"/>
  <c r="AA612" i="4"/>
  <c r="AA613" i="4"/>
  <c r="AA614" i="4"/>
  <c r="AA615" i="4"/>
  <c r="AA616" i="4"/>
  <c r="AA617" i="4"/>
  <c r="AA618" i="4"/>
  <c r="AA619" i="4"/>
  <c r="AA620" i="4"/>
  <c r="AA621" i="4"/>
  <c r="AA622" i="4"/>
  <c r="AA623" i="4"/>
  <c r="AA624" i="4"/>
  <c r="AA625" i="4"/>
  <c r="AA626" i="4"/>
  <c r="AA627" i="4"/>
  <c r="AA628" i="4"/>
  <c r="AA629" i="4"/>
  <c r="AA630" i="4"/>
  <c r="AA631" i="4"/>
  <c r="AA632" i="4"/>
  <c r="AA633" i="4"/>
  <c r="AA634" i="4"/>
  <c r="AA635" i="4"/>
  <c r="AA636" i="4"/>
  <c r="AA637" i="4"/>
  <c r="AA638" i="4"/>
  <c r="AA639" i="4"/>
  <c r="AA640" i="4"/>
  <c r="AA641" i="4"/>
  <c r="AA642" i="4"/>
  <c r="AA643" i="4"/>
  <c r="AA644" i="4"/>
  <c r="AA645" i="4"/>
  <c r="AA646" i="4"/>
  <c r="AA647" i="4"/>
  <c r="AA648" i="4"/>
  <c r="AA649" i="4"/>
  <c r="AA650" i="4"/>
  <c r="AA651" i="4"/>
  <c r="AA652" i="4"/>
  <c r="AA653" i="4"/>
  <c r="AA654" i="4"/>
  <c r="AA655" i="4"/>
  <c r="AA656" i="4"/>
  <c r="AA657" i="4"/>
  <c r="AA658" i="4"/>
  <c r="AA659" i="4"/>
  <c r="AA660" i="4"/>
  <c r="AA661" i="4"/>
  <c r="AA662" i="4"/>
  <c r="AA663" i="4"/>
  <c r="AA664" i="4"/>
  <c r="AA665" i="4"/>
  <c r="AA666" i="4"/>
  <c r="AA667" i="4"/>
  <c r="AA668" i="4"/>
  <c r="AA669" i="4"/>
  <c r="AA670" i="4"/>
  <c r="AA671" i="4"/>
  <c r="AA672" i="4"/>
  <c r="AA673" i="4"/>
  <c r="AA674" i="4"/>
  <c r="AA675" i="4"/>
  <c r="AA676" i="4"/>
  <c r="AA677" i="4"/>
  <c r="AA678" i="4"/>
  <c r="AA679" i="4"/>
  <c r="AA680" i="4"/>
  <c r="AA681" i="4"/>
  <c r="AA682" i="4"/>
  <c r="AA683" i="4"/>
  <c r="AA684" i="4"/>
  <c r="AA685" i="4"/>
  <c r="AA686" i="4"/>
  <c r="AA687" i="4"/>
  <c r="AA688" i="4"/>
  <c r="AA689" i="4"/>
  <c r="AA690" i="4"/>
  <c r="AA691" i="4"/>
  <c r="AA692" i="4"/>
  <c r="AA693" i="4"/>
  <c r="AA694" i="4"/>
  <c r="AA695" i="4"/>
  <c r="AA696" i="4"/>
  <c r="AA697" i="4"/>
  <c r="AA698" i="4"/>
  <c r="AA699" i="4"/>
  <c r="AA700" i="4"/>
  <c r="AA701" i="4"/>
  <c r="AA702" i="4"/>
  <c r="AA703" i="4"/>
  <c r="AA704" i="4"/>
  <c r="AA705" i="4"/>
  <c r="AA706" i="4"/>
  <c r="AA707" i="4"/>
  <c r="AA708" i="4"/>
  <c r="AA709" i="4"/>
  <c r="AA710" i="4"/>
  <c r="AA711" i="4"/>
  <c r="AA712" i="4"/>
  <c r="AA713" i="4"/>
  <c r="AA714" i="4"/>
  <c r="AA715" i="4"/>
  <c r="AA716" i="4"/>
  <c r="AA717" i="4"/>
  <c r="AA718" i="4"/>
  <c r="AA719" i="4"/>
  <c r="AA720" i="4"/>
  <c r="AA721" i="4"/>
  <c r="AA722" i="4"/>
  <c r="AA723" i="4"/>
  <c r="AA724" i="4"/>
  <c r="AA725" i="4"/>
  <c r="AA726" i="4"/>
  <c r="AA727" i="4"/>
  <c r="AA728" i="4"/>
  <c r="AA729" i="4"/>
  <c r="AA730" i="4"/>
  <c r="AA731" i="4"/>
  <c r="AA732" i="4"/>
  <c r="AA733" i="4"/>
  <c r="AA734" i="4"/>
  <c r="AA735" i="4"/>
  <c r="AA736" i="4"/>
  <c r="AA737" i="4"/>
  <c r="AA738" i="4"/>
  <c r="AA739" i="4"/>
  <c r="AA740" i="4"/>
  <c r="AA741" i="4"/>
  <c r="AA742" i="4"/>
  <c r="AA743" i="4"/>
  <c r="AA744" i="4"/>
  <c r="AA745" i="4"/>
  <c r="AA746" i="4"/>
  <c r="AA747" i="4"/>
  <c r="AA748" i="4"/>
  <c r="AA749" i="4"/>
  <c r="AA750" i="4"/>
  <c r="AA751" i="4"/>
  <c r="AA752" i="4"/>
  <c r="AA753" i="4"/>
  <c r="AA754" i="4"/>
  <c r="AA755" i="4"/>
  <c r="AA756" i="4"/>
  <c r="AA757" i="4"/>
  <c r="AA758" i="4"/>
  <c r="AA759" i="4"/>
  <c r="AA760" i="4"/>
  <c r="AA761" i="4"/>
  <c r="AA762" i="4"/>
  <c r="AA763" i="4"/>
  <c r="AA764" i="4"/>
  <c r="AA765" i="4"/>
  <c r="AA766" i="4"/>
  <c r="AA767" i="4"/>
  <c r="AA768" i="4"/>
  <c r="AA769" i="4"/>
  <c r="AA770" i="4"/>
  <c r="AA771" i="4"/>
  <c r="AA772" i="4"/>
  <c r="AA773" i="4"/>
  <c r="AA774" i="4"/>
  <c r="AA775" i="4"/>
  <c r="AA776" i="4"/>
  <c r="AA777" i="4"/>
  <c r="AA778" i="4"/>
  <c r="AA779" i="4"/>
  <c r="AA780" i="4"/>
  <c r="AA781" i="4"/>
  <c r="AA782" i="4"/>
  <c r="AA783" i="4"/>
  <c r="AA784" i="4"/>
  <c r="AA785" i="4"/>
  <c r="AA786" i="4"/>
  <c r="AA787" i="4"/>
  <c r="AA788" i="4"/>
  <c r="AA789" i="4"/>
  <c r="AA790" i="4"/>
  <c r="AA791" i="4"/>
  <c r="AA792" i="4"/>
  <c r="AA793" i="4"/>
  <c r="AA794" i="4"/>
  <c r="AA795" i="4"/>
  <c r="AA796" i="4"/>
  <c r="AA797" i="4"/>
  <c r="AA798" i="4"/>
  <c r="AA799" i="4"/>
  <c r="AA800" i="4"/>
  <c r="AA801" i="4"/>
  <c r="AA802" i="4"/>
  <c r="AA803" i="4"/>
  <c r="AA804" i="4"/>
  <c r="AA805" i="4"/>
  <c r="AA806" i="4"/>
  <c r="AA807" i="4"/>
  <c r="AA808" i="4"/>
  <c r="AA809" i="4"/>
  <c r="AA810" i="4"/>
  <c r="AA811" i="4"/>
  <c r="AA812" i="4"/>
  <c r="AA813" i="4"/>
  <c r="AA814" i="4"/>
  <c r="AA815" i="4"/>
  <c r="AA816" i="4"/>
  <c r="AA817" i="4"/>
  <c r="AA818" i="4"/>
  <c r="AA819" i="4"/>
  <c r="AA820" i="4"/>
  <c r="AA821" i="4"/>
  <c r="AA822" i="4"/>
  <c r="AA823" i="4"/>
  <c r="AA824" i="4"/>
  <c r="AA825" i="4"/>
  <c r="AA826" i="4"/>
  <c r="AA827" i="4"/>
  <c r="AA828" i="4"/>
  <c r="AA829" i="4"/>
  <c r="AA830" i="4"/>
  <c r="AA831" i="4"/>
  <c r="AA832" i="4"/>
  <c r="AA833" i="4"/>
  <c r="AA834" i="4"/>
  <c r="AA835" i="4"/>
  <c r="AA836" i="4"/>
  <c r="AA837" i="4"/>
  <c r="AA838" i="4"/>
  <c r="AA839" i="4"/>
  <c r="AA840" i="4"/>
  <c r="AA841" i="4"/>
  <c r="AA842" i="4"/>
  <c r="AA843" i="4"/>
  <c r="AA844" i="4"/>
  <c r="AA845" i="4"/>
  <c r="AA846" i="4"/>
  <c r="AA847" i="4"/>
  <c r="AA848" i="4"/>
  <c r="AA849" i="4"/>
  <c r="AA850" i="4"/>
  <c r="AA851" i="4"/>
  <c r="AA852" i="4"/>
  <c r="AA853" i="4"/>
  <c r="AA854" i="4"/>
  <c r="AA855" i="4"/>
  <c r="AA856" i="4"/>
  <c r="AA857" i="4"/>
  <c r="AA858" i="4"/>
  <c r="AA859" i="4"/>
  <c r="AA860" i="4"/>
  <c r="AA861" i="4"/>
  <c r="AA862" i="4"/>
  <c r="AA863" i="4"/>
  <c r="AA864" i="4"/>
  <c r="AA865" i="4"/>
  <c r="AA866" i="4"/>
  <c r="AA867" i="4"/>
  <c r="AA868" i="4"/>
  <c r="AA869" i="4"/>
  <c r="AA870" i="4"/>
  <c r="AA871" i="4"/>
  <c r="AA872" i="4"/>
  <c r="AA873" i="4"/>
  <c r="AA874" i="4"/>
  <c r="AA875" i="4"/>
  <c r="AA876" i="4"/>
  <c r="AA877" i="4"/>
  <c r="AA878" i="4"/>
  <c r="AA879" i="4"/>
  <c r="AA880" i="4"/>
  <c r="AA881" i="4"/>
  <c r="AA882" i="4"/>
  <c r="AA883" i="4"/>
  <c r="AA884" i="4"/>
  <c r="AA885" i="4"/>
  <c r="AA886" i="4"/>
  <c r="AA887" i="4"/>
  <c r="AA888" i="4"/>
  <c r="AA889" i="4"/>
  <c r="AA890" i="4"/>
  <c r="AA891" i="4"/>
  <c r="AA892" i="4"/>
  <c r="AA893" i="4"/>
  <c r="AA894" i="4"/>
  <c r="AA895" i="4"/>
  <c r="AA896" i="4"/>
  <c r="AA897" i="4"/>
  <c r="AA898" i="4"/>
  <c r="AA899" i="4"/>
  <c r="AA900" i="4"/>
  <c r="AA901" i="4"/>
  <c r="AA902" i="4"/>
  <c r="AA903" i="4"/>
  <c r="AA904" i="4"/>
  <c r="AA905" i="4"/>
  <c r="AA906" i="4"/>
  <c r="AA907" i="4"/>
  <c r="AA908" i="4"/>
  <c r="AA909" i="4"/>
  <c r="AA910" i="4"/>
  <c r="AA911" i="4"/>
  <c r="AA912" i="4"/>
  <c r="AA913" i="4"/>
  <c r="AA914" i="4"/>
  <c r="AA915" i="4"/>
  <c r="AA916" i="4"/>
  <c r="AA917" i="4"/>
  <c r="AA918" i="4"/>
  <c r="AA919" i="4"/>
  <c r="AA920" i="4"/>
  <c r="AA921" i="4"/>
  <c r="AA922" i="4"/>
  <c r="AA923" i="4"/>
  <c r="AA924" i="4"/>
  <c r="AA925" i="4"/>
  <c r="AA926" i="4"/>
  <c r="AA927" i="4"/>
  <c r="AA928" i="4"/>
  <c r="AA929" i="4"/>
  <c r="AA930" i="4"/>
  <c r="AA931" i="4"/>
  <c r="AA932" i="4"/>
  <c r="AA933" i="4"/>
  <c r="AA934" i="4"/>
  <c r="AA935" i="4"/>
  <c r="AA936" i="4"/>
  <c r="AA937" i="4"/>
  <c r="AA938" i="4"/>
  <c r="AA939" i="4"/>
  <c r="AA940" i="4"/>
  <c r="AA941" i="4"/>
  <c r="AA942" i="4"/>
  <c r="AA943" i="4"/>
  <c r="AA944" i="4"/>
  <c r="AA945" i="4"/>
  <c r="AA946" i="4"/>
  <c r="AA947" i="4"/>
  <c r="AA948" i="4"/>
  <c r="AA949" i="4"/>
  <c r="AA950" i="4"/>
  <c r="AA951" i="4"/>
  <c r="AA952" i="4"/>
  <c r="AA953" i="4"/>
  <c r="AA954" i="4"/>
  <c r="AA955" i="4"/>
  <c r="AA956" i="4"/>
  <c r="AA957" i="4"/>
  <c r="AA958" i="4"/>
  <c r="AA959" i="4"/>
  <c r="AA960" i="4"/>
  <c r="AA961" i="4"/>
  <c r="AA962" i="4"/>
  <c r="AA963" i="4"/>
  <c r="AA964" i="4"/>
  <c r="AA965" i="4"/>
  <c r="AA966" i="4"/>
  <c r="AA967" i="4"/>
  <c r="AA968" i="4"/>
  <c r="AA969" i="4"/>
  <c r="AA970" i="4"/>
  <c r="AA971" i="4"/>
  <c r="AA972" i="4"/>
  <c r="AA973" i="4"/>
  <c r="AA974" i="4"/>
  <c r="AA975" i="4"/>
  <c r="AA976" i="4"/>
  <c r="AA977" i="4"/>
  <c r="AA978" i="4"/>
  <c r="AA979" i="4"/>
  <c r="AA980" i="4"/>
  <c r="AA981" i="4"/>
  <c r="AA982" i="4"/>
  <c r="AA983" i="4"/>
  <c r="AA984" i="4"/>
  <c r="AA985" i="4"/>
  <c r="AA986" i="4"/>
  <c r="AA987" i="4"/>
  <c r="AA988" i="4"/>
  <c r="AA989" i="4"/>
  <c r="AA990" i="4"/>
  <c r="AA991" i="4"/>
  <c r="AA992" i="4"/>
  <c r="AA993" i="4"/>
  <c r="AA994" i="4"/>
  <c r="AA995" i="4"/>
  <c r="AA996" i="4"/>
  <c r="AA997" i="4"/>
  <c r="AA998" i="4"/>
  <c r="AA999" i="4"/>
  <c r="AA1000" i="4"/>
  <c r="AA1001" i="4"/>
  <c r="AA1002" i="4"/>
  <c r="AA1003" i="4"/>
  <c r="AA1004" i="4"/>
  <c r="AA1005" i="4"/>
  <c r="AA1006" i="4"/>
  <c r="AA1007" i="4"/>
  <c r="AA1008" i="4"/>
  <c r="AA1009" i="4"/>
  <c r="AA1010" i="4"/>
  <c r="AA1011" i="4"/>
  <c r="AA1012" i="4"/>
  <c r="AA1013" i="4"/>
  <c r="AA1014" i="4"/>
  <c r="AA1015" i="4"/>
  <c r="AA1016" i="4"/>
  <c r="AA1017" i="4"/>
  <c r="AA1018" i="4"/>
  <c r="AA1019" i="4"/>
  <c r="AA1020" i="4"/>
  <c r="AA1021" i="4"/>
  <c r="AA1022" i="4"/>
  <c r="AA1023" i="4"/>
  <c r="AA1024" i="4"/>
  <c r="AA1025" i="4"/>
  <c r="AA1026" i="4"/>
  <c r="AA1027" i="4"/>
  <c r="AA1028" i="4"/>
  <c r="AA1029" i="4"/>
  <c r="AA1030" i="4"/>
  <c r="AA1031" i="4"/>
  <c r="AA1032" i="4"/>
  <c r="AA1033" i="4"/>
  <c r="AA1034" i="4"/>
  <c r="AA1035" i="4"/>
  <c r="AA1036" i="4"/>
  <c r="AA1037" i="4"/>
  <c r="AA1038" i="4"/>
  <c r="AA1039" i="4"/>
  <c r="AA1040" i="4"/>
  <c r="AA1041" i="4"/>
  <c r="AA1042" i="4"/>
  <c r="AA1043" i="4"/>
  <c r="AA1044" i="4"/>
  <c r="AA1045" i="4"/>
  <c r="AA1046" i="4"/>
  <c r="AA1047" i="4"/>
  <c r="AA1048" i="4"/>
  <c r="AA1049" i="4"/>
  <c r="AA1050" i="4"/>
  <c r="AA1051" i="4"/>
  <c r="AA1052" i="4"/>
  <c r="AA1053" i="4"/>
  <c r="AA1054" i="4"/>
  <c r="AA1055" i="4"/>
  <c r="AA1056" i="4"/>
  <c r="AA1057" i="4"/>
  <c r="AA1058" i="4"/>
  <c r="AA1059" i="4"/>
  <c r="AA1060" i="4"/>
  <c r="AA1061" i="4"/>
  <c r="AA1062" i="4"/>
  <c r="AA1063" i="4"/>
  <c r="AA1064" i="4"/>
  <c r="AA1065" i="4"/>
  <c r="AA1066" i="4"/>
  <c r="AA1067" i="4"/>
  <c r="AA1068" i="4"/>
  <c r="AA1069" i="4"/>
  <c r="AA1070" i="4"/>
  <c r="AA1071" i="4"/>
  <c r="AA1072" i="4"/>
  <c r="AA1073" i="4"/>
  <c r="AA1074" i="4"/>
  <c r="AA1075" i="4"/>
  <c r="AA1076" i="4"/>
  <c r="AA1077" i="4"/>
  <c r="AA1078" i="4"/>
  <c r="AA1079" i="4"/>
  <c r="AA1080" i="4"/>
  <c r="AA1081" i="4"/>
  <c r="AA1082" i="4"/>
  <c r="AA1083" i="4"/>
  <c r="AA1084" i="4"/>
  <c r="AA1085" i="4"/>
  <c r="AA1086" i="4"/>
  <c r="AA1087" i="4"/>
  <c r="AA1088" i="4"/>
  <c r="AA1089" i="4"/>
  <c r="AA1090" i="4"/>
  <c r="AA1091" i="4"/>
  <c r="AA1092" i="4"/>
  <c r="AA1093" i="4"/>
  <c r="AA1094" i="4"/>
  <c r="AA1095" i="4"/>
  <c r="AA1096" i="4"/>
  <c r="AA1097" i="4"/>
  <c r="AA1098" i="4"/>
  <c r="AA1099" i="4"/>
  <c r="AA1100" i="4"/>
  <c r="AA1101" i="4"/>
  <c r="AA1102" i="4"/>
  <c r="AA1103" i="4"/>
  <c r="AA1104" i="4"/>
  <c r="AA1105" i="4"/>
  <c r="AA1106" i="4"/>
  <c r="AA1107" i="4"/>
  <c r="AA1108" i="4"/>
  <c r="AA1109" i="4"/>
  <c r="AA1110" i="4"/>
  <c r="AA1111" i="4"/>
  <c r="AA1112" i="4"/>
  <c r="AA1113" i="4"/>
  <c r="AA1114" i="4"/>
  <c r="AA1115" i="4"/>
  <c r="AA1116" i="4"/>
  <c r="AA1117" i="4"/>
  <c r="AA1118" i="4"/>
  <c r="AA1119" i="4"/>
  <c r="AA1120" i="4"/>
  <c r="AA1121" i="4"/>
  <c r="AA1122" i="4"/>
  <c r="AA1123" i="4"/>
  <c r="AA1124" i="4"/>
  <c r="AA1125" i="4"/>
  <c r="AA1126" i="4"/>
  <c r="AA1127" i="4"/>
  <c r="AA1128" i="4"/>
  <c r="AA1129" i="4"/>
  <c r="AA1130" i="4"/>
  <c r="AA1131" i="4"/>
  <c r="AA1132" i="4"/>
  <c r="AA1133" i="4"/>
  <c r="AA1134" i="4"/>
  <c r="AA1135" i="4"/>
  <c r="AA1136" i="4"/>
  <c r="AA1137" i="4"/>
  <c r="AA1138" i="4"/>
  <c r="AA1139" i="4"/>
  <c r="AA1140" i="4"/>
  <c r="AA1141" i="4"/>
  <c r="AA1142" i="4"/>
  <c r="AA1143" i="4"/>
  <c r="AA1144" i="4"/>
  <c r="AA1145" i="4"/>
  <c r="AA1146" i="4"/>
  <c r="AA1147" i="4"/>
  <c r="AA1148" i="4"/>
  <c r="AA1149" i="4"/>
  <c r="AA1150" i="4"/>
  <c r="AA1151" i="4"/>
  <c r="AA1152" i="4"/>
  <c r="AA1153" i="4"/>
  <c r="AA1154" i="4"/>
  <c r="AA1155" i="4"/>
  <c r="AA1156" i="4"/>
  <c r="AA1157" i="4"/>
  <c r="AA1158" i="4"/>
  <c r="AA1159" i="4"/>
  <c r="AA1160" i="4"/>
  <c r="AA1161" i="4"/>
  <c r="AA1162" i="4"/>
  <c r="AA1163" i="4"/>
  <c r="AA1164" i="4"/>
  <c r="AA1165" i="4"/>
  <c r="AA1166" i="4"/>
  <c r="AA1167" i="4"/>
  <c r="AA1168" i="4"/>
  <c r="AA1169" i="4"/>
  <c r="AA1170" i="4"/>
  <c r="AA1171" i="4"/>
  <c r="AA1172" i="4"/>
  <c r="AA1173" i="4"/>
  <c r="AA1174" i="4"/>
  <c r="AA1175" i="4"/>
  <c r="AA1176" i="4"/>
  <c r="AA1177" i="4"/>
  <c r="AA1178" i="4"/>
  <c r="AA1179" i="4"/>
  <c r="AA1180" i="4"/>
  <c r="AA1181" i="4"/>
  <c r="AA1182" i="4"/>
  <c r="AA1183" i="4"/>
  <c r="AA1184" i="4"/>
  <c r="AA1185" i="4"/>
  <c r="AA1186" i="4"/>
  <c r="AA1187" i="4"/>
  <c r="AA1188" i="4"/>
  <c r="AA1189" i="4"/>
  <c r="AA1190" i="4"/>
  <c r="AA1191" i="4"/>
  <c r="AA1192" i="4"/>
  <c r="AA1193" i="4"/>
  <c r="AA1194" i="4"/>
  <c r="AA1195" i="4"/>
  <c r="AA1196" i="4"/>
  <c r="AA1197" i="4"/>
  <c r="AA1198" i="4"/>
  <c r="AA1199" i="4"/>
  <c r="AA1200" i="4"/>
  <c r="AA1201" i="4"/>
  <c r="AA1202" i="4"/>
  <c r="AA1203" i="4"/>
  <c r="AA1204" i="4"/>
  <c r="AA1205" i="4"/>
  <c r="AA1206" i="4"/>
  <c r="AA1207" i="4"/>
  <c r="AA1208" i="4"/>
  <c r="AA1209" i="4"/>
  <c r="AA1210" i="4"/>
  <c r="AA1211" i="4"/>
  <c r="AA1212" i="4"/>
  <c r="AA1213" i="4"/>
  <c r="AA1214" i="4"/>
  <c r="AA1215" i="4"/>
  <c r="AA1216" i="4"/>
  <c r="AA1217" i="4"/>
  <c r="AA1218" i="4"/>
  <c r="AA1219" i="4"/>
  <c r="AA1220" i="4"/>
  <c r="AA1221" i="4"/>
  <c r="AA1222" i="4"/>
  <c r="AA1223" i="4"/>
  <c r="AA1224" i="4"/>
  <c r="AA1225" i="4"/>
  <c r="AA1226" i="4"/>
  <c r="AA1227" i="4"/>
  <c r="AA1228" i="4"/>
  <c r="AA1229" i="4"/>
  <c r="AA1230" i="4"/>
  <c r="AA1231" i="4"/>
  <c r="AA1232" i="4"/>
  <c r="AA1233" i="4"/>
  <c r="AA1234" i="4"/>
  <c r="AA1235" i="4"/>
  <c r="AA1236" i="4"/>
  <c r="AA1237" i="4"/>
  <c r="AA1238" i="4"/>
  <c r="AA1239" i="4"/>
  <c r="AA1240" i="4"/>
  <c r="AA1241" i="4"/>
  <c r="AA1242" i="4"/>
  <c r="AA1243" i="4"/>
  <c r="AA1244" i="4"/>
  <c r="AA1245" i="4"/>
  <c r="AA1246" i="4"/>
  <c r="AA1247" i="4"/>
  <c r="AA1248" i="4"/>
  <c r="AA1249" i="4"/>
  <c r="AA1250" i="4"/>
  <c r="AA1251" i="4"/>
  <c r="AA1252" i="4"/>
  <c r="AA1253" i="4"/>
  <c r="AA1254" i="4"/>
  <c r="AA1255" i="4"/>
  <c r="AA1256" i="4"/>
  <c r="AA1257" i="4"/>
  <c r="AA1258" i="4"/>
  <c r="AA1259" i="4"/>
  <c r="AA1260" i="4"/>
  <c r="AA1261" i="4"/>
  <c r="AA1262" i="4"/>
  <c r="AA1263" i="4"/>
  <c r="AA1264" i="4"/>
  <c r="AA1265" i="4"/>
  <c r="AA1266" i="4"/>
  <c r="AA1267" i="4"/>
  <c r="AA1268" i="4"/>
  <c r="AA1269" i="4"/>
  <c r="AA1270" i="4"/>
  <c r="AA1271" i="4"/>
  <c r="AA1272" i="4"/>
  <c r="AA1273" i="4"/>
  <c r="AA1274" i="4"/>
  <c r="AA1275" i="4"/>
  <c r="AA1276" i="4"/>
  <c r="AA1277" i="4"/>
  <c r="AA1278" i="4"/>
  <c r="AA1279" i="4"/>
  <c r="AA1280" i="4"/>
  <c r="AA1281" i="4"/>
  <c r="AA1282" i="4"/>
  <c r="AA1283" i="4"/>
  <c r="AA1284" i="4"/>
  <c r="AA1285" i="4"/>
  <c r="AA1286" i="4"/>
  <c r="AA1287" i="4"/>
  <c r="AA1288" i="4"/>
  <c r="AA1289" i="4"/>
  <c r="AA1290" i="4"/>
  <c r="AA1291" i="4"/>
  <c r="AA1292" i="4"/>
  <c r="AA1293" i="4"/>
  <c r="AA1294" i="4"/>
  <c r="AA1295" i="4"/>
  <c r="AA1296" i="4"/>
  <c r="AA1297" i="4"/>
  <c r="AA1298" i="4"/>
  <c r="AA1299" i="4"/>
  <c r="AA1300" i="4"/>
  <c r="AA1301" i="4"/>
  <c r="AA1302" i="4"/>
  <c r="AA1303" i="4"/>
  <c r="AA1304" i="4"/>
  <c r="AA1305" i="4"/>
  <c r="AA1306" i="4"/>
  <c r="AA1307" i="4"/>
  <c r="AA1308" i="4"/>
  <c r="AA1309" i="4"/>
  <c r="AA1310" i="4"/>
  <c r="AA1311" i="4"/>
  <c r="AA1312" i="4"/>
  <c r="AA1313" i="4"/>
  <c r="AA1314" i="4"/>
  <c r="AA1315" i="4"/>
  <c r="AA1316" i="4"/>
  <c r="AA1317" i="4"/>
  <c r="AA1318" i="4"/>
  <c r="AA1319" i="4"/>
  <c r="AA1320" i="4"/>
  <c r="AA1321" i="4"/>
  <c r="AA1322" i="4"/>
  <c r="AA1323" i="4"/>
  <c r="AA1324" i="4"/>
  <c r="AA1325" i="4"/>
  <c r="AA1326" i="4"/>
  <c r="AA1327" i="4"/>
  <c r="AA1328" i="4"/>
  <c r="AA1329" i="4"/>
  <c r="AA1330" i="4"/>
  <c r="AA1331" i="4"/>
  <c r="AA1332" i="4"/>
  <c r="AA1333" i="4"/>
  <c r="AA1334" i="4"/>
  <c r="AA1335" i="4"/>
  <c r="AA1336" i="4"/>
  <c r="AA1337" i="4"/>
  <c r="AA1338" i="4"/>
  <c r="AA1339" i="4"/>
  <c r="AA1340" i="4"/>
  <c r="AA1341" i="4"/>
  <c r="AA1342" i="4"/>
  <c r="AA1343" i="4"/>
  <c r="AA1344" i="4"/>
  <c r="AA1345" i="4"/>
  <c r="AA1346" i="4"/>
  <c r="AA1347" i="4"/>
  <c r="AA1348" i="4"/>
  <c r="AA1349" i="4"/>
  <c r="AA1350" i="4"/>
  <c r="AA1351" i="4"/>
  <c r="AA1352" i="4"/>
  <c r="AA1353" i="4"/>
  <c r="AA1354" i="4"/>
  <c r="AA1355" i="4"/>
  <c r="AA1356" i="4"/>
  <c r="AA1357" i="4"/>
  <c r="AA1358" i="4"/>
  <c r="AA1359" i="4"/>
  <c r="AA1360" i="4"/>
  <c r="AA1361" i="4"/>
  <c r="AA1362" i="4"/>
  <c r="AA1363" i="4"/>
  <c r="AA1364" i="4"/>
  <c r="AA1365" i="4"/>
  <c r="AA1366" i="4"/>
  <c r="AA1367" i="4"/>
  <c r="AA1368" i="4"/>
  <c r="AA1369" i="4"/>
  <c r="AA1370" i="4"/>
  <c r="AA1371" i="4"/>
  <c r="AA1372" i="4"/>
  <c r="AA1373" i="4"/>
  <c r="AA1374" i="4"/>
  <c r="AA1375" i="4"/>
  <c r="AA1376" i="4"/>
  <c r="AA1377" i="4"/>
  <c r="AA1378" i="4"/>
  <c r="AA1379" i="4"/>
  <c r="AA1380" i="4"/>
  <c r="AA1381" i="4"/>
  <c r="AA1382" i="4"/>
  <c r="AA1383" i="4"/>
  <c r="AA1384" i="4"/>
  <c r="AA1385" i="4"/>
  <c r="AA1386" i="4"/>
  <c r="AA1387" i="4"/>
  <c r="AA1388" i="4"/>
  <c r="AA1389" i="4"/>
  <c r="AA1390" i="4"/>
  <c r="AA1391" i="4"/>
  <c r="AA1392" i="4"/>
  <c r="AA1393" i="4"/>
  <c r="AA1394" i="4"/>
  <c r="AA1395" i="4"/>
  <c r="AA1396" i="4"/>
  <c r="AA1397" i="4"/>
  <c r="AA1398" i="4"/>
  <c r="AA1399" i="4"/>
  <c r="AA1400" i="4"/>
  <c r="AA1401" i="4"/>
  <c r="AA1402" i="4"/>
  <c r="AA1403" i="4"/>
  <c r="AA1404" i="4"/>
  <c r="AA1405" i="4"/>
  <c r="AA1406" i="4"/>
  <c r="AA1407" i="4"/>
  <c r="AA1408" i="4"/>
  <c r="AA1409" i="4"/>
  <c r="AA1410" i="4"/>
  <c r="AA1411" i="4"/>
  <c r="AA1412" i="4"/>
  <c r="AA1413" i="4"/>
  <c r="AA1414" i="4"/>
  <c r="AA1415" i="4"/>
  <c r="AA1416" i="4"/>
  <c r="AA1417" i="4"/>
  <c r="AA1418" i="4"/>
  <c r="AA1419" i="4"/>
  <c r="AA1420" i="4"/>
  <c r="AA1421" i="4"/>
  <c r="AA1422" i="4"/>
  <c r="AA1423" i="4"/>
  <c r="AA1424" i="4"/>
  <c r="AA1425" i="4"/>
  <c r="AA1426" i="4"/>
  <c r="AA1427" i="4"/>
  <c r="AA1428" i="4"/>
  <c r="AA1429" i="4"/>
  <c r="AA1430" i="4"/>
  <c r="AA1431" i="4"/>
  <c r="AA1432" i="4"/>
  <c r="AA1433" i="4"/>
  <c r="AA1434" i="4"/>
  <c r="AA1435" i="4"/>
  <c r="AA1436" i="4"/>
  <c r="AA1437" i="4"/>
  <c r="AA1438" i="4"/>
  <c r="AA1439" i="4"/>
  <c r="AA1440" i="4"/>
  <c r="AA1441" i="4"/>
  <c r="AA1442" i="4"/>
  <c r="AA1443" i="4"/>
  <c r="AA1444" i="4"/>
  <c r="AA1445" i="4"/>
  <c r="AA1446" i="4"/>
  <c r="AA1447" i="4"/>
  <c r="AA1448" i="4"/>
  <c r="AA1449" i="4"/>
  <c r="AA1450" i="4"/>
  <c r="AA1451" i="4"/>
  <c r="AA1452" i="4"/>
  <c r="AA1453" i="4"/>
  <c r="AA1454" i="4"/>
  <c r="AA1455" i="4"/>
  <c r="AA1456" i="4"/>
  <c r="AA1457" i="4"/>
  <c r="AA1458" i="4"/>
  <c r="AA1459" i="4"/>
  <c r="AA1460" i="4"/>
  <c r="AA1461" i="4"/>
  <c r="AA1462" i="4"/>
  <c r="AA1463" i="4"/>
  <c r="AA1464" i="4"/>
  <c r="AA1465" i="4"/>
  <c r="AA1466" i="4"/>
  <c r="AA1467" i="4"/>
  <c r="AA1468" i="4"/>
  <c r="AA1469" i="4"/>
  <c r="AA1470" i="4"/>
  <c r="AA1471" i="4"/>
  <c r="AA1472" i="4"/>
  <c r="AA1473" i="4"/>
  <c r="AA1474" i="4"/>
  <c r="AA1475" i="4"/>
  <c r="AA1476" i="4"/>
  <c r="AA1477" i="4"/>
  <c r="AA1478" i="4"/>
  <c r="AA1479" i="4"/>
  <c r="AA1480" i="4"/>
  <c r="AA1481" i="4"/>
  <c r="AA1482" i="4"/>
  <c r="AA1483" i="4"/>
  <c r="AA1484" i="4"/>
  <c r="AA1485" i="4"/>
  <c r="AA1486" i="4"/>
  <c r="AA1487" i="4"/>
  <c r="AA1488" i="4"/>
  <c r="AA1489" i="4"/>
  <c r="AA1490" i="4"/>
  <c r="AA1491" i="4"/>
  <c r="AA1492" i="4"/>
  <c r="AA1493" i="4"/>
  <c r="AA1494" i="4"/>
  <c r="AA1495" i="4"/>
  <c r="AA1496" i="4"/>
  <c r="AA1497" i="4"/>
  <c r="AA1498" i="4"/>
  <c r="AA1499" i="4"/>
  <c r="AA1500" i="4"/>
  <c r="AA1501" i="4"/>
  <c r="AA1502" i="4"/>
  <c r="AA1503" i="4"/>
  <c r="AA1504" i="4"/>
  <c r="AA1505" i="4"/>
  <c r="AA1506" i="4"/>
  <c r="AA1507" i="4"/>
  <c r="AA1508" i="4"/>
  <c r="AA1509" i="4"/>
  <c r="AA1510" i="4"/>
  <c r="AA1511" i="4"/>
  <c r="AA1512" i="4"/>
  <c r="AA1513" i="4"/>
  <c r="AA1514" i="4"/>
  <c r="AA1515" i="4"/>
  <c r="AA1516" i="4"/>
  <c r="AA1517" i="4"/>
  <c r="AA1518" i="4"/>
  <c r="AA1519" i="4"/>
  <c r="AA1520" i="4"/>
  <c r="AA1521" i="4"/>
  <c r="AA1522" i="4"/>
  <c r="AA1523" i="4"/>
  <c r="AA1524" i="4"/>
  <c r="AA1525" i="4"/>
  <c r="AA1526" i="4"/>
  <c r="AA1527" i="4"/>
  <c r="AA1528" i="4"/>
  <c r="AA1529" i="4"/>
  <c r="AA1530" i="4"/>
  <c r="AA1531" i="4"/>
  <c r="AA1532" i="4"/>
  <c r="AA1533" i="4"/>
  <c r="AA1534" i="4"/>
  <c r="AA1535" i="4"/>
  <c r="AA1536" i="4"/>
  <c r="AA1537" i="4"/>
  <c r="AA1538" i="4"/>
  <c r="AA1539" i="4"/>
  <c r="AA1540" i="4"/>
  <c r="AA1541" i="4"/>
  <c r="AA1542" i="4"/>
  <c r="AA1543" i="4"/>
  <c r="AA1544" i="4"/>
  <c r="AA1545" i="4"/>
  <c r="AA1546" i="4"/>
  <c r="AA1547" i="4"/>
  <c r="AA1548" i="4"/>
  <c r="AA1549" i="4"/>
  <c r="AA1550" i="4"/>
  <c r="AA1551" i="4"/>
  <c r="AA1552" i="4"/>
  <c r="AA1553" i="4"/>
  <c r="AA1554" i="4"/>
  <c r="AA1555" i="4"/>
  <c r="AA1556" i="4"/>
  <c r="AA1557" i="4"/>
  <c r="AA1558" i="4"/>
  <c r="AA1559" i="4"/>
  <c r="AA1560" i="4"/>
  <c r="AA1561" i="4"/>
  <c r="AA1562" i="4"/>
  <c r="AA1563" i="4"/>
  <c r="AA1564" i="4"/>
  <c r="AA1565" i="4"/>
  <c r="AA1566" i="4"/>
  <c r="AA1567" i="4"/>
  <c r="AA1568" i="4"/>
  <c r="AA1569" i="4"/>
  <c r="AA1570" i="4"/>
  <c r="AA1571" i="4"/>
  <c r="AA1572" i="4"/>
  <c r="AA1573" i="4"/>
  <c r="AA1574" i="4"/>
  <c r="AA1575" i="4"/>
  <c r="AA1576" i="4"/>
  <c r="AA1577" i="4"/>
  <c r="AA1578" i="4"/>
  <c r="AA1579" i="4"/>
  <c r="AA1580" i="4"/>
  <c r="AA1581" i="4"/>
  <c r="AA1582" i="4"/>
  <c r="AA1583" i="4"/>
  <c r="AA1584" i="4"/>
  <c r="AA1585" i="4"/>
  <c r="AA1586" i="4"/>
  <c r="AA1587" i="4"/>
  <c r="AA1588" i="4"/>
  <c r="AA1589" i="4"/>
  <c r="AA1590" i="4"/>
  <c r="AA1591" i="4"/>
  <c r="AA1592" i="4"/>
  <c r="AA1593" i="4"/>
  <c r="AA1594" i="4"/>
  <c r="AA1595" i="4"/>
  <c r="AA1596" i="4"/>
  <c r="AA1597" i="4"/>
  <c r="AA1598" i="4"/>
  <c r="AA1599" i="4"/>
  <c r="AA1600" i="4"/>
  <c r="AA1601" i="4"/>
  <c r="AA1602" i="4"/>
  <c r="AA1603" i="4"/>
  <c r="AA1604" i="4"/>
  <c r="AA1605" i="4"/>
  <c r="AA1606" i="4"/>
  <c r="AA1607" i="4"/>
  <c r="AA1608" i="4"/>
  <c r="AA1609" i="4"/>
  <c r="AA1610" i="4"/>
  <c r="AA1611" i="4"/>
  <c r="AA1612" i="4"/>
  <c r="AA1613" i="4"/>
  <c r="AA1614" i="4"/>
  <c r="AA1615" i="4"/>
  <c r="AA1616" i="4"/>
  <c r="AA1617" i="4"/>
  <c r="AA1618" i="4"/>
  <c r="AA1619" i="4"/>
  <c r="AA1620" i="4"/>
  <c r="AA1621" i="4"/>
  <c r="AA1622" i="4"/>
  <c r="AA1623" i="4"/>
  <c r="AA1624" i="4"/>
  <c r="AA1625" i="4"/>
  <c r="AA1626" i="4"/>
  <c r="AA1627" i="4"/>
  <c r="AA1628" i="4"/>
  <c r="AA1629" i="4"/>
  <c r="AA1630" i="4"/>
  <c r="AA1631" i="4"/>
  <c r="AA1632" i="4"/>
  <c r="AA1633" i="4"/>
  <c r="AA1634" i="4"/>
  <c r="AA1635" i="4"/>
  <c r="AA1636" i="4"/>
  <c r="AA1637" i="4"/>
  <c r="AA1638" i="4"/>
  <c r="AA1639" i="4"/>
  <c r="AA1640" i="4"/>
  <c r="AA1641" i="4"/>
  <c r="AA1642" i="4"/>
  <c r="AA1643" i="4"/>
  <c r="AA1644" i="4"/>
  <c r="AA1645" i="4"/>
  <c r="AA1646" i="4"/>
  <c r="AA1647" i="4"/>
  <c r="AA1648" i="4"/>
  <c r="AA1649" i="4"/>
  <c r="AA1650" i="4"/>
  <c r="AA1651" i="4"/>
  <c r="AA1652" i="4"/>
  <c r="AA1653" i="4"/>
  <c r="AA1654" i="4"/>
  <c r="AA1655" i="4"/>
  <c r="AA1656" i="4"/>
  <c r="AA1657" i="4"/>
  <c r="AA1658" i="4"/>
  <c r="AA1659" i="4"/>
  <c r="AA1660" i="4"/>
  <c r="AA1661" i="4"/>
  <c r="AA1662" i="4"/>
  <c r="AA1663" i="4"/>
  <c r="AA1664" i="4"/>
  <c r="AA1665" i="4"/>
  <c r="AA1666" i="4"/>
  <c r="AA1667" i="4"/>
  <c r="AA1668" i="4"/>
  <c r="AA1669" i="4"/>
  <c r="AA1670" i="4"/>
  <c r="AA1671" i="4"/>
  <c r="AA1672" i="4"/>
  <c r="AA1673" i="4"/>
  <c r="AA1674" i="4"/>
  <c r="AA1675" i="4"/>
  <c r="AA1676" i="4"/>
  <c r="AA1677" i="4"/>
  <c r="AA1678" i="4"/>
  <c r="AA1679" i="4"/>
  <c r="AA1680" i="4"/>
  <c r="AA1681" i="4"/>
  <c r="AA1682" i="4"/>
  <c r="AA1683" i="4"/>
  <c r="AA1684" i="4"/>
  <c r="AA1685" i="4"/>
  <c r="AA1686" i="4"/>
  <c r="AA1687" i="4"/>
  <c r="AA1688" i="4"/>
  <c r="AA1689" i="4"/>
  <c r="AA1690" i="4"/>
  <c r="AA1691" i="4"/>
  <c r="AA1692" i="4"/>
  <c r="AA1693" i="4"/>
  <c r="AA1694" i="4"/>
  <c r="AA1695" i="4"/>
  <c r="AA1696" i="4"/>
  <c r="AA1697" i="4"/>
  <c r="AA1698" i="4"/>
  <c r="AA1699" i="4"/>
  <c r="AA1700" i="4"/>
  <c r="AA1701" i="4"/>
  <c r="AA1702" i="4"/>
  <c r="AA1703" i="4"/>
  <c r="AA1704" i="4"/>
  <c r="AA1705" i="4"/>
  <c r="AA1706" i="4"/>
  <c r="AA1707" i="4"/>
  <c r="AA1708" i="4"/>
  <c r="AA1709" i="4"/>
  <c r="AA1710" i="4"/>
  <c r="AA1711" i="4"/>
  <c r="AA1712" i="4"/>
  <c r="AA1713" i="4"/>
  <c r="AA1714" i="4"/>
  <c r="AA1715" i="4"/>
  <c r="AA1716" i="4"/>
  <c r="A2086" i="12"/>
  <c r="B2086" i="12"/>
  <c r="C2086" i="12"/>
  <c r="A2087" i="12"/>
  <c r="B2087" i="12"/>
  <c r="C2087" i="12"/>
  <c r="A2088" i="12"/>
  <c r="B2088" i="12"/>
  <c r="C2088" i="12"/>
  <c r="A2089" i="12"/>
  <c r="B2089" i="12"/>
  <c r="C2089" i="12"/>
  <c r="A2090" i="12"/>
  <c r="B2090" i="12"/>
  <c r="C2090" i="12"/>
  <c r="A2091" i="12"/>
  <c r="B2091" i="12"/>
  <c r="C2091" i="12"/>
  <c r="A2092" i="12"/>
  <c r="B2092" i="12"/>
  <c r="C2092" i="12"/>
  <c r="A2093" i="12"/>
  <c r="B2093" i="12"/>
  <c r="C2093" i="12"/>
  <c r="A2094" i="12"/>
  <c r="B2094" i="12"/>
  <c r="C2094" i="12"/>
  <c r="A2095" i="12"/>
  <c r="B2095" i="12"/>
  <c r="C2095" i="12"/>
  <c r="A2096" i="12"/>
  <c r="B2096" i="12"/>
  <c r="C2096" i="12"/>
  <c r="A2097" i="12"/>
  <c r="B2097" i="12"/>
  <c r="C2097" i="12"/>
  <c r="A2098" i="12"/>
  <c r="B2098" i="12"/>
  <c r="C2098" i="12"/>
  <c r="A2099" i="12"/>
  <c r="B2099" i="12"/>
  <c r="C2099" i="12"/>
  <c r="A2100" i="12"/>
  <c r="B2100" i="12"/>
  <c r="C2100" i="12"/>
  <c r="A2101" i="12"/>
  <c r="B2101" i="12"/>
  <c r="C2101" i="12"/>
  <c r="A2102" i="12"/>
  <c r="B2102" i="12"/>
  <c r="C2102" i="12"/>
  <c r="A2103" i="12"/>
  <c r="B2103" i="12"/>
  <c r="C2103" i="12"/>
  <c r="A2104" i="12"/>
  <c r="B2104" i="12"/>
  <c r="C2104" i="12"/>
  <c r="A2105" i="12"/>
  <c r="B2105" i="12"/>
  <c r="C2105" i="12"/>
  <c r="A2106" i="12"/>
  <c r="B2106" i="12"/>
  <c r="C2106" i="12"/>
  <c r="A2107" i="12"/>
  <c r="B2107" i="12"/>
  <c r="C2107" i="12"/>
  <c r="A2108" i="12"/>
  <c r="B2108" i="12"/>
  <c r="C2108" i="12"/>
  <c r="A2109" i="12"/>
  <c r="B2109" i="12"/>
  <c r="C2109" i="12"/>
  <c r="A2110" i="12"/>
  <c r="B2110" i="12"/>
  <c r="C2110" i="12"/>
  <c r="A2111" i="12"/>
  <c r="B2111" i="12"/>
  <c r="C2111" i="12"/>
  <c r="A2112" i="12"/>
  <c r="B2112" i="12"/>
  <c r="C2112" i="12"/>
  <c r="A2113" i="12"/>
  <c r="B2113" i="12"/>
  <c r="C2113" i="12"/>
  <c r="A2114" i="12"/>
  <c r="B2114" i="12"/>
  <c r="C2114" i="12"/>
  <c r="A2115" i="12"/>
  <c r="B2115" i="12"/>
  <c r="C2115" i="12"/>
  <c r="A2116" i="12"/>
  <c r="B2116" i="12"/>
  <c r="C2116" i="12"/>
  <c r="A2117" i="12"/>
  <c r="B2117" i="12"/>
  <c r="C2117" i="12"/>
  <c r="A2118" i="12"/>
  <c r="B2118" i="12"/>
  <c r="C2118" i="12"/>
  <c r="A2119" i="12"/>
  <c r="B2119" i="12"/>
  <c r="C2119" i="12"/>
  <c r="A2120" i="12"/>
  <c r="B2120" i="12"/>
  <c r="C2120" i="12"/>
  <c r="A2121" i="12"/>
  <c r="B2121" i="12"/>
  <c r="C2121" i="12"/>
  <c r="A2122" i="12"/>
  <c r="B2122" i="12"/>
  <c r="C2122" i="12"/>
  <c r="A2123" i="12"/>
  <c r="B2123" i="12"/>
  <c r="C2123" i="12"/>
  <c r="A2124" i="12"/>
  <c r="B2124" i="12"/>
  <c r="C2124" i="12"/>
  <c r="A2125" i="12"/>
  <c r="B2125" i="12"/>
  <c r="C2125" i="12"/>
  <c r="A2126" i="12"/>
  <c r="B2126" i="12"/>
  <c r="C2126" i="12"/>
  <c r="A2127" i="12"/>
  <c r="B2127" i="12"/>
  <c r="C2127" i="12"/>
  <c r="A2128" i="12"/>
  <c r="B2128" i="12"/>
  <c r="C2128" i="12"/>
  <c r="A2129" i="12"/>
  <c r="B2129" i="12"/>
  <c r="C2129" i="12"/>
  <c r="A2130" i="12"/>
  <c r="B2130" i="12"/>
  <c r="C2130" i="12"/>
  <c r="A2131" i="12"/>
  <c r="B2131" i="12"/>
  <c r="C2131" i="12"/>
  <c r="A2132" i="12"/>
  <c r="B2132" i="12"/>
  <c r="C2132" i="12"/>
  <c r="A2133" i="12"/>
  <c r="B2133" i="12"/>
  <c r="C2133" i="12"/>
  <c r="A2134" i="12"/>
  <c r="B2134" i="12"/>
  <c r="C2134" i="12"/>
  <c r="A2135" i="12"/>
  <c r="B2135" i="12"/>
  <c r="C2135" i="12"/>
  <c r="A2136" i="12"/>
  <c r="B2136" i="12"/>
  <c r="C2136" i="12"/>
  <c r="A2137" i="12"/>
  <c r="B2137" i="12"/>
  <c r="C2137" i="12"/>
  <c r="A2138" i="12"/>
  <c r="B2138" i="12"/>
  <c r="C2138" i="12"/>
  <c r="A2139" i="12"/>
  <c r="B2139" i="12"/>
  <c r="C2139" i="12"/>
  <c r="A2140" i="12"/>
  <c r="B2140" i="12"/>
  <c r="C2140" i="12"/>
  <c r="A2141" i="12"/>
  <c r="B2141" i="12"/>
  <c r="C2141" i="12"/>
  <c r="A2142" i="12"/>
  <c r="B2142" i="12"/>
  <c r="C2142" i="12"/>
  <c r="A2143" i="12"/>
  <c r="B2143" i="12"/>
  <c r="C2143" i="12"/>
  <c r="A2144" i="12"/>
  <c r="B2144" i="12"/>
  <c r="C2144" i="12"/>
  <c r="A2145" i="12"/>
  <c r="B2145" i="12"/>
  <c r="C2145" i="12"/>
  <c r="A2146" i="12"/>
  <c r="B2146" i="12"/>
  <c r="C2146" i="12"/>
  <c r="A2147" i="12"/>
  <c r="B2147" i="12"/>
  <c r="C2147" i="12"/>
  <c r="A2148" i="12"/>
  <c r="B2148" i="12"/>
  <c r="C2148" i="12"/>
  <c r="A2149" i="12"/>
  <c r="B2149" i="12"/>
  <c r="C2149" i="12"/>
  <c r="A2150" i="12"/>
  <c r="B2150" i="12"/>
  <c r="C2150" i="12"/>
  <c r="A2151" i="12"/>
  <c r="B2151" i="12"/>
  <c r="C2151" i="12"/>
  <c r="A2152" i="12"/>
  <c r="B2152" i="12"/>
  <c r="C2152" i="12"/>
  <c r="A2153" i="12"/>
  <c r="B2153" i="12"/>
  <c r="C2153" i="12"/>
  <c r="A2154" i="12"/>
  <c r="B2154" i="12"/>
  <c r="C2154" i="12"/>
  <c r="A2155" i="12"/>
  <c r="B2155" i="12"/>
  <c r="C2155" i="12"/>
  <c r="A2156" i="12"/>
  <c r="B2156" i="12"/>
  <c r="C2156" i="12"/>
  <c r="A2157" i="12"/>
  <c r="B2157" i="12"/>
  <c r="C2157" i="12"/>
  <c r="A2158" i="12"/>
  <c r="B2158" i="12"/>
  <c r="C2158" i="12"/>
  <c r="A2159" i="12"/>
  <c r="B2159" i="12"/>
  <c r="C2159" i="12"/>
  <c r="A2160" i="12"/>
  <c r="B2160" i="12"/>
  <c r="C2160" i="12"/>
  <c r="A2161" i="12"/>
  <c r="B2161" i="12"/>
  <c r="C2161" i="12"/>
  <c r="A2162" i="12"/>
  <c r="B2162" i="12"/>
  <c r="C2162" i="12"/>
  <c r="A2163" i="12"/>
  <c r="B2163" i="12"/>
  <c r="C2163" i="12"/>
  <c r="A2164" i="12"/>
  <c r="B2164" i="12"/>
  <c r="C2164" i="12"/>
  <c r="A2165" i="12"/>
  <c r="B2165" i="12"/>
  <c r="C2165" i="12"/>
  <c r="A2166" i="12"/>
  <c r="B2166" i="12"/>
  <c r="C2166" i="12"/>
  <c r="A2167" i="12"/>
  <c r="B2167" i="12"/>
  <c r="C2167" i="12"/>
  <c r="A2168" i="12"/>
  <c r="B2168" i="12"/>
  <c r="C2168" i="12"/>
  <c r="A2169" i="12"/>
  <c r="B2169" i="12"/>
  <c r="C2169" i="12"/>
  <c r="A2170" i="12"/>
  <c r="B2170" i="12"/>
  <c r="C2170" i="12"/>
  <c r="A2171" i="12"/>
  <c r="B2171" i="12"/>
  <c r="C2171" i="12"/>
  <c r="A2172" i="12"/>
  <c r="B2172" i="12"/>
  <c r="C2172" i="12"/>
  <c r="A2173" i="12"/>
  <c r="B2173" i="12"/>
  <c r="C2173" i="12"/>
  <c r="A2174" i="12"/>
  <c r="B2174" i="12"/>
  <c r="C2174" i="12"/>
  <c r="A2175" i="12"/>
  <c r="B2175" i="12"/>
  <c r="C2175" i="12"/>
  <c r="A2176" i="12"/>
  <c r="B2176" i="12"/>
  <c r="C2176" i="12"/>
  <c r="A2177" i="12"/>
  <c r="B2177" i="12"/>
  <c r="C2177" i="12"/>
  <c r="A2178" i="12"/>
  <c r="B2178" i="12"/>
  <c r="C2178" i="12"/>
  <c r="A2179" i="12"/>
  <c r="B2179" i="12"/>
  <c r="C2179" i="12"/>
  <c r="A2180" i="12"/>
  <c r="B2180" i="12"/>
  <c r="C2180" i="12"/>
  <c r="A2181" i="12"/>
  <c r="B2181" i="12"/>
  <c r="C2181" i="12"/>
  <c r="A2182" i="12"/>
  <c r="B2182" i="12"/>
  <c r="C2182" i="12"/>
  <c r="A2183" i="12"/>
  <c r="B2183" i="12"/>
  <c r="C2183" i="12"/>
  <c r="A2184" i="12"/>
  <c r="B2184" i="12"/>
  <c r="C2184" i="12"/>
  <c r="A2185" i="12"/>
  <c r="B2185" i="12"/>
  <c r="C2185" i="12"/>
  <c r="A2186" i="12"/>
  <c r="B2186" i="12"/>
  <c r="C2186" i="12"/>
  <c r="A2187" i="12"/>
  <c r="B2187" i="12"/>
  <c r="C2187" i="12"/>
  <c r="A2188" i="12"/>
  <c r="B2188" i="12"/>
  <c r="C2188" i="12"/>
  <c r="A2189" i="12"/>
  <c r="B2189" i="12"/>
  <c r="C2189" i="12"/>
  <c r="A2190" i="12"/>
  <c r="B2190" i="12"/>
  <c r="C2190" i="12"/>
  <c r="A2191" i="12"/>
  <c r="B2191" i="12"/>
  <c r="C2191" i="12"/>
  <c r="A2192" i="12"/>
  <c r="B2192" i="12"/>
  <c r="C2192" i="12"/>
  <c r="A2193" i="12"/>
  <c r="B2193" i="12"/>
  <c r="C2193" i="12"/>
  <c r="A2194" i="12"/>
  <c r="B2194" i="12"/>
  <c r="C2194" i="12"/>
  <c r="A2195" i="12"/>
  <c r="B2195" i="12"/>
  <c r="C2195" i="12"/>
  <c r="A2196" i="12"/>
  <c r="B2196" i="12"/>
  <c r="C2196" i="12"/>
  <c r="A2197" i="12"/>
  <c r="B2197" i="12"/>
  <c r="C2197" i="12"/>
  <c r="A2198" i="12"/>
  <c r="B2198" i="12"/>
  <c r="C2198" i="12"/>
  <c r="A2199" i="12"/>
  <c r="B2199" i="12"/>
  <c r="C2199" i="12"/>
  <c r="A2200" i="12"/>
  <c r="B2200" i="12"/>
  <c r="C2200" i="12"/>
  <c r="A2201" i="12"/>
  <c r="B2201" i="12"/>
  <c r="C2201" i="12"/>
  <c r="A2202" i="12"/>
  <c r="B2202" i="12"/>
  <c r="C2202" i="12"/>
  <c r="A2203" i="12"/>
  <c r="B2203" i="12"/>
  <c r="C2203" i="12"/>
  <c r="A2204" i="12"/>
  <c r="B2204" i="12"/>
  <c r="C2204" i="12"/>
  <c r="A2205" i="12"/>
  <c r="B2205" i="12"/>
  <c r="C2205" i="12"/>
  <c r="A2206" i="12"/>
  <c r="B2206" i="12"/>
  <c r="C2206" i="12"/>
  <c r="A2207" i="12"/>
  <c r="B2207" i="12"/>
  <c r="C2207" i="12"/>
  <c r="A2208" i="12"/>
  <c r="B2208" i="12"/>
  <c r="C2208" i="12"/>
  <c r="A2209" i="12"/>
  <c r="B2209" i="12"/>
  <c r="C2209" i="12"/>
  <c r="A2210" i="12"/>
  <c r="B2210" i="12"/>
  <c r="C2210" i="12"/>
  <c r="A2211" i="12"/>
  <c r="B2211" i="12"/>
  <c r="C2211" i="12"/>
  <c r="A2212" i="12"/>
  <c r="B2212" i="12"/>
  <c r="C2212" i="12"/>
  <c r="A2213" i="12"/>
  <c r="B2213" i="12"/>
  <c r="C2213" i="12"/>
  <c r="A2214" i="12"/>
  <c r="B2214" i="12"/>
  <c r="C2214" i="12"/>
  <c r="A2215" i="12"/>
  <c r="B2215" i="12"/>
  <c r="C2215" i="12"/>
  <c r="A2216" i="12"/>
  <c r="B2216" i="12"/>
  <c r="C2216" i="12"/>
  <c r="A2217" i="12"/>
  <c r="B2217" i="12"/>
  <c r="C2217" i="12"/>
  <c r="A2218" i="12"/>
  <c r="B2218" i="12"/>
  <c r="C2218" i="12"/>
  <c r="A2219" i="12"/>
  <c r="B2219" i="12"/>
  <c r="C2219" i="12"/>
  <c r="A2220" i="12"/>
  <c r="B2220" i="12"/>
  <c r="C2220" i="12"/>
  <c r="A2221" i="12"/>
  <c r="B2221" i="12"/>
  <c r="C2221" i="12"/>
  <c r="A2222" i="12"/>
  <c r="B2222" i="12"/>
  <c r="C2222" i="12"/>
  <c r="A2223" i="12"/>
  <c r="B2223" i="12"/>
  <c r="C2223" i="12"/>
  <c r="A2224" i="12"/>
  <c r="B2224" i="12"/>
  <c r="C2224" i="12"/>
  <c r="A2225" i="12"/>
  <c r="B2225" i="12"/>
  <c r="C2225" i="12"/>
  <c r="A2226" i="12"/>
  <c r="B2226" i="12"/>
  <c r="C2226" i="12"/>
  <c r="A2227" i="12"/>
  <c r="B2227" i="12"/>
  <c r="C2227" i="12"/>
  <c r="A2228" i="12"/>
  <c r="B2228" i="12"/>
  <c r="C2228" i="12"/>
  <c r="A2229" i="12"/>
  <c r="B2229" i="12"/>
  <c r="C2229" i="12"/>
  <c r="A2230" i="12"/>
  <c r="B2230" i="12"/>
  <c r="C2230" i="12"/>
  <c r="A2231" i="12"/>
  <c r="B2231" i="12"/>
  <c r="C2231" i="12"/>
  <c r="A2232" i="12"/>
  <c r="B2232" i="12"/>
  <c r="C2232" i="12"/>
  <c r="A2233" i="12"/>
  <c r="B2233" i="12"/>
  <c r="C2233" i="12"/>
  <c r="A2234" i="12"/>
  <c r="B2234" i="12"/>
  <c r="C2234" i="12"/>
  <c r="A2235" i="12"/>
  <c r="B2235" i="12"/>
  <c r="C2235" i="12"/>
  <c r="A2236" i="12"/>
  <c r="B2236" i="12"/>
  <c r="C2236" i="12"/>
  <c r="A2237" i="12"/>
  <c r="B2237" i="12"/>
  <c r="C2237" i="12"/>
  <c r="A2238" i="12"/>
  <c r="B2238" i="12"/>
  <c r="C2238" i="12"/>
  <c r="A2239" i="12"/>
  <c r="B2239" i="12"/>
  <c r="C2239" i="12"/>
  <c r="A2240" i="12"/>
  <c r="B2240" i="12"/>
  <c r="C2240" i="12"/>
  <c r="A2241" i="12"/>
  <c r="B2241" i="12"/>
  <c r="C2241" i="12"/>
  <c r="A2242" i="12"/>
  <c r="B2242" i="12"/>
  <c r="C2242" i="12"/>
  <c r="A2243" i="12"/>
  <c r="B2243" i="12"/>
  <c r="C2243" i="12"/>
  <c r="A2244" i="12"/>
  <c r="B2244" i="12"/>
  <c r="C2244" i="12"/>
  <c r="A2245" i="12"/>
  <c r="B2245" i="12"/>
  <c r="C2245" i="12"/>
  <c r="A2246" i="12"/>
  <c r="B2246" i="12"/>
  <c r="C2246" i="12"/>
  <c r="A2247" i="12"/>
  <c r="B2247" i="12"/>
  <c r="C2247" i="12"/>
  <c r="A2248" i="12"/>
  <c r="B2248" i="12"/>
  <c r="C2248" i="12"/>
  <c r="A2249" i="12"/>
  <c r="B2249" i="12"/>
  <c r="C2249" i="12"/>
  <c r="A2250" i="12"/>
  <c r="B2250" i="12"/>
  <c r="C2250" i="12"/>
  <c r="A2251" i="12"/>
  <c r="B2251" i="12"/>
  <c r="C2251" i="12"/>
  <c r="A2252" i="12"/>
  <c r="B2252" i="12"/>
  <c r="C2252" i="12"/>
  <c r="A2253" i="12"/>
  <c r="B2253" i="12"/>
  <c r="C2253" i="12"/>
  <c r="A2254" i="12"/>
  <c r="B2254" i="12"/>
  <c r="C2254" i="12"/>
  <c r="A2255" i="12"/>
  <c r="B2255" i="12"/>
  <c r="C2255" i="12"/>
  <c r="A2256" i="12"/>
  <c r="B2256" i="12"/>
  <c r="C2256" i="12"/>
  <c r="A2257" i="12"/>
  <c r="B2257" i="12"/>
  <c r="C2257" i="12"/>
  <c r="A2258" i="12"/>
  <c r="B2258" i="12"/>
  <c r="C2258" i="12"/>
  <c r="A2259" i="12"/>
  <c r="B2259" i="12"/>
  <c r="C2259" i="12"/>
  <c r="A2260" i="12"/>
  <c r="B2260" i="12"/>
  <c r="C2260" i="12"/>
  <c r="A2261" i="12"/>
  <c r="B2261" i="12"/>
  <c r="C2261" i="12"/>
  <c r="A2262" i="12"/>
  <c r="B2262" i="12"/>
  <c r="C2262" i="12"/>
  <c r="A2263" i="12"/>
  <c r="B2263" i="12"/>
  <c r="C2263" i="12"/>
  <c r="A2264" i="12"/>
  <c r="B2264" i="12"/>
  <c r="C2264" i="12"/>
  <c r="A2265" i="12"/>
  <c r="B2265" i="12"/>
  <c r="C2265" i="12"/>
  <c r="A2266" i="12"/>
  <c r="B2266" i="12"/>
  <c r="C2266" i="12"/>
  <c r="A2267" i="12"/>
  <c r="B2267" i="12"/>
  <c r="C2267" i="12"/>
  <c r="A2268" i="12"/>
  <c r="B2268" i="12"/>
  <c r="C2268" i="12"/>
  <c r="A2269" i="12"/>
  <c r="B2269" i="12"/>
  <c r="C2269" i="12"/>
  <c r="A2270" i="12"/>
  <c r="B2270" i="12"/>
  <c r="C2270" i="12"/>
  <c r="A2271" i="12"/>
  <c r="B2271" i="12"/>
  <c r="C2271" i="12"/>
  <c r="A2272" i="12"/>
  <c r="B2272" i="12"/>
  <c r="C2272" i="12"/>
  <c r="A2273" i="12"/>
  <c r="B2273" i="12"/>
  <c r="C2273" i="12"/>
  <c r="A2274" i="12"/>
  <c r="B2274" i="12"/>
  <c r="C2274" i="12"/>
  <c r="A2275" i="12"/>
  <c r="B2275" i="12"/>
  <c r="C2275" i="12"/>
  <c r="A2276" i="12"/>
  <c r="B2276" i="12"/>
  <c r="C2276" i="12"/>
  <c r="A2277" i="12"/>
  <c r="B2277" i="12"/>
  <c r="C2277" i="12"/>
  <c r="A2278" i="12"/>
  <c r="B2278" i="12"/>
  <c r="C2278" i="12"/>
  <c r="A2279" i="12"/>
  <c r="B2279" i="12"/>
  <c r="C2279" i="12"/>
  <c r="A2280" i="12"/>
  <c r="B2280" i="12"/>
  <c r="C2280" i="12"/>
  <c r="A2281" i="12"/>
  <c r="B2281" i="12"/>
  <c r="C2281" i="12"/>
  <c r="A2282" i="12"/>
  <c r="B2282" i="12"/>
  <c r="C2282" i="12"/>
  <c r="A2283" i="12"/>
  <c r="B2283" i="12"/>
  <c r="C2283" i="12"/>
  <c r="A2284" i="12"/>
  <c r="B2284" i="12"/>
  <c r="C2284" i="12"/>
  <c r="A2285" i="12"/>
  <c r="B2285" i="12"/>
  <c r="C2285" i="12"/>
  <c r="A2286" i="12"/>
  <c r="B2286" i="12"/>
  <c r="C2286" i="12"/>
  <c r="A2287" i="12"/>
  <c r="B2287" i="12"/>
  <c r="C2287" i="12"/>
  <c r="A2288" i="12"/>
  <c r="B2288" i="12"/>
  <c r="C2288" i="12"/>
  <c r="A2289" i="12"/>
  <c r="B2289" i="12"/>
  <c r="C2289" i="12"/>
  <c r="A2290" i="12"/>
  <c r="B2290" i="12"/>
  <c r="C2290" i="12"/>
  <c r="A2291" i="12"/>
  <c r="B2291" i="12"/>
  <c r="C2291" i="12"/>
  <c r="A2292" i="12"/>
  <c r="B2292" i="12"/>
  <c r="C2292" i="12"/>
  <c r="A2293" i="12"/>
  <c r="B2293" i="12"/>
  <c r="C2293" i="12"/>
  <c r="A2294" i="12"/>
  <c r="B2294" i="12"/>
  <c r="C2294" i="12"/>
  <c r="A2295" i="12"/>
  <c r="B2295" i="12"/>
  <c r="C2295" i="12"/>
  <c r="A2296" i="12"/>
  <c r="B2296" i="12"/>
  <c r="C2296" i="12"/>
  <c r="A2297" i="12"/>
  <c r="B2297" i="12"/>
  <c r="C2297" i="12"/>
  <c r="A2298" i="12"/>
  <c r="B2298" i="12"/>
  <c r="C2298" i="12"/>
  <c r="A2299" i="12"/>
  <c r="B2299" i="12"/>
  <c r="C2299" i="12"/>
  <c r="A2300" i="12"/>
  <c r="B2300" i="12"/>
  <c r="C2300" i="12"/>
  <c r="A2301" i="12"/>
  <c r="B2301" i="12"/>
  <c r="C2301" i="12"/>
  <c r="A2302" i="12"/>
  <c r="B2302" i="12"/>
  <c r="C2302" i="12"/>
  <c r="A2303" i="12"/>
  <c r="B2303" i="12"/>
  <c r="C2303" i="12"/>
  <c r="A2304" i="12"/>
  <c r="B2304" i="12"/>
  <c r="C2304" i="12"/>
  <c r="A2305" i="12"/>
  <c r="B2305" i="12"/>
  <c r="C2305" i="12"/>
  <c r="A2306" i="12"/>
  <c r="B2306" i="12"/>
  <c r="C2306" i="12"/>
  <c r="A2307" i="12"/>
  <c r="B2307" i="12"/>
  <c r="C2307" i="12"/>
  <c r="A2308" i="12"/>
  <c r="B2308" i="12"/>
  <c r="C2308" i="12"/>
  <c r="A2309" i="12"/>
  <c r="B2309" i="12"/>
  <c r="C2309" i="12"/>
  <c r="A2310" i="12"/>
  <c r="B2310" i="12"/>
  <c r="C2310" i="12"/>
  <c r="A2311" i="12"/>
  <c r="B2311" i="12"/>
  <c r="C2311" i="12"/>
  <c r="A2312" i="12"/>
  <c r="B2312" i="12"/>
  <c r="C2312" i="12"/>
  <c r="A2313" i="12"/>
  <c r="B2313" i="12"/>
  <c r="C2313" i="12"/>
  <c r="A2314" i="12"/>
  <c r="B2314" i="12"/>
  <c r="C2314" i="12"/>
  <c r="A2315" i="12"/>
  <c r="B2315" i="12"/>
  <c r="C2315" i="12"/>
  <c r="A2316" i="12"/>
  <c r="B2316" i="12"/>
  <c r="C2316" i="12"/>
  <c r="A2317" i="12"/>
  <c r="B2317" i="12"/>
  <c r="C2317" i="12"/>
  <c r="A2318" i="12"/>
  <c r="B2318" i="12"/>
  <c r="C2318" i="12"/>
  <c r="A2319" i="12"/>
  <c r="B2319" i="12"/>
  <c r="C2319" i="12"/>
  <c r="A2320" i="12"/>
  <c r="B2320" i="12"/>
  <c r="C2320" i="12"/>
  <c r="A2321" i="12"/>
  <c r="B2321" i="12"/>
  <c r="C2321" i="12"/>
  <c r="A2322" i="12"/>
  <c r="B2322" i="12"/>
  <c r="C2322" i="12"/>
  <c r="A2323" i="12"/>
  <c r="B2323" i="12"/>
  <c r="C2323" i="12"/>
  <c r="A2324" i="12"/>
  <c r="B2324" i="12"/>
  <c r="C2324" i="12"/>
  <c r="A2325" i="12"/>
  <c r="B2325" i="12"/>
  <c r="C2325" i="12"/>
  <c r="A2326" i="12"/>
  <c r="B2326" i="12"/>
  <c r="C2326" i="12"/>
  <c r="A2327" i="12"/>
  <c r="B2327" i="12"/>
  <c r="C2327" i="12"/>
  <c r="A2328" i="12"/>
  <c r="B2328" i="12"/>
  <c r="C2328" i="12"/>
  <c r="A2329" i="12"/>
  <c r="B2329" i="12"/>
  <c r="C2329" i="12"/>
  <c r="A2330" i="12"/>
  <c r="B2330" i="12"/>
  <c r="C2330" i="12"/>
  <c r="A2331" i="12"/>
  <c r="B2331" i="12"/>
  <c r="C2331" i="12"/>
  <c r="A2332" i="12"/>
  <c r="B2332" i="12"/>
  <c r="C2332" i="12"/>
  <c r="A2333" i="12"/>
  <c r="B2333" i="12"/>
  <c r="C2333" i="12"/>
  <c r="A2334" i="12"/>
  <c r="B2334" i="12"/>
  <c r="C2334" i="12"/>
  <c r="A2335" i="12"/>
  <c r="B2335" i="12"/>
  <c r="C2335" i="12"/>
  <c r="A2336" i="12"/>
  <c r="B2336" i="12"/>
  <c r="C2336" i="12"/>
  <c r="A2337" i="12"/>
  <c r="B2337" i="12"/>
  <c r="C2337" i="12"/>
  <c r="A2338" i="12"/>
  <c r="B2338" i="12"/>
  <c r="C2338" i="12"/>
  <c r="A2339" i="12"/>
  <c r="B2339" i="12"/>
  <c r="C2339" i="12"/>
  <c r="A2340" i="12"/>
  <c r="B2340" i="12"/>
  <c r="C2340" i="12"/>
  <c r="A2341" i="12"/>
  <c r="B2341" i="12"/>
  <c r="C2341" i="12"/>
  <c r="A2342" i="12"/>
  <c r="B2342" i="12"/>
  <c r="C2342" i="12"/>
  <c r="A2343" i="12"/>
  <c r="B2343" i="12"/>
  <c r="C2343" i="12"/>
  <c r="A2344" i="12"/>
  <c r="B2344" i="12"/>
  <c r="C2344" i="12"/>
  <c r="A2345" i="12"/>
  <c r="B2345" i="12"/>
  <c r="C2345" i="12"/>
  <c r="A2346" i="12"/>
  <c r="B2346" i="12"/>
  <c r="C2346" i="12"/>
  <c r="A2347" i="12"/>
  <c r="B2347" i="12"/>
  <c r="C2347" i="12"/>
  <c r="A2348" i="12"/>
  <c r="B2348" i="12"/>
  <c r="C2348" i="12"/>
  <c r="A2349" i="12"/>
  <c r="B2349" i="12"/>
  <c r="C2349" i="12"/>
  <c r="A2350" i="12"/>
  <c r="B2350" i="12"/>
  <c r="C2350" i="12"/>
  <c r="A2351" i="12"/>
  <c r="B2351" i="12"/>
  <c r="C2351" i="12"/>
  <c r="A2352" i="12"/>
  <c r="B2352" i="12"/>
  <c r="C2352" i="12"/>
  <c r="A2353" i="12"/>
  <c r="B2353" i="12"/>
  <c r="C2353" i="12"/>
  <c r="A2354" i="12"/>
  <c r="B2354" i="12"/>
  <c r="C2354" i="12"/>
  <c r="A2355" i="12"/>
  <c r="B2355" i="12"/>
  <c r="C2355" i="12"/>
  <c r="A2356" i="12"/>
  <c r="B2356" i="12"/>
  <c r="C2356" i="12"/>
  <c r="A2357" i="12"/>
  <c r="B2357" i="12"/>
  <c r="C2357" i="12"/>
  <c r="A2358" i="12"/>
  <c r="B2358" i="12"/>
  <c r="C2358" i="12"/>
  <c r="A2359" i="12"/>
  <c r="B2359" i="12"/>
  <c r="C2359" i="12"/>
  <c r="A2360" i="12"/>
  <c r="B2360" i="12"/>
  <c r="C2360" i="12"/>
  <c r="A2361" i="12"/>
  <c r="B2361" i="12"/>
  <c r="C2361" i="12"/>
  <c r="A2362" i="12"/>
  <c r="B2362" i="12"/>
  <c r="C2362" i="12"/>
  <c r="A2363" i="12"/>
  <c r="B2363" i="12"/>
  <c r="C2363" i="12"/>
  <c r="A2364" i="12"/>
  <c r="B2364" i="12"/>
  <c r="C2364" i="12"/>
  <c r="A2365" i="12"/>
  <c r="B2365" i="12"/>
  <c r="C2365" i="12"/>
  <c r="A2366" i="12"/>
  <c r="B2366" i="12"/>
  <c r="C2366" i="12"/>
  <c r="A2367" i="12"/>
  <c r="B2367" i="12"/>
  <c r="C2367" i="12"/>
  <c r="A2368" i="12"/>
  <c r="B2368" i="12"/>
  <c r="C2368" i="12"/>
  <c r="A2369" i="12"/>
  <c r="B2369" i="12"/>
  <c r="C2369" i="12"/>
  <c r="A2370" i="12"/>
  <c r="B2370" i="12"/>
  <c r="C2370" i="12"/>
  <c r="A2371" i="12"/>
  <c r="B2371" i="12"/>
  <c r="C2371" i="12"/>
  <c r="A2372" i="12"/>
  <c r="B2372" i="12"/>
  <c r="C2372" i="12"/>
  <c r="A2373" i="12"/>
  <c r="B2373" i="12"/>
  <c r="C2373" i="12"/>
  <c r="A2374" i="12"/>
  <c r="B2374" i="12"/>
  <c r="C2374" i="12"/>
  <c r="A2375" i="12"/>
  <c r="B2375" i="12"/>
  <c r="C2375" i="12"/>
  <c r="A2376" i="12"/>
  <c r="B2376" i="12"/>
  <c r="C2376" i="12"/>
  <c r="A2377" i="12"/>
  <c r="B2377" i="12"/>
  <c r="C2377" i="12"/>
  <c r="A2378" i="12"/>
  <c r="B2378" i="12"/>
  <c r="C2378" i="12"/>
  <c r="A2379" i="12"/>
  <c r="B2379" i="12"/>
  <c r="C2379" i="12"/>
  <c r="A2380" i="12"/>
  <c r="B2380" i="12"/>
  <c r="C2380" i="12"/>
  <c r="A2381" i="12"/>
  <c r="B2381" i="12"/>
  <c r="C2381" i="12"/>
  <c r="A2382" i="12"/>
  <c r="B2382" i="12"/>
  <c r="C2382" i="12"/>
  <c r="A2383" i="12"/>
  <c r="B2383" i="12"/>
  <c r="C2383" i="12"/>
  <c r="A2384" i="12"/>
  <c r="B2384" i="12"/>
  <c r="C2384" i="12"/>
  <c r="A2385" i="12"/>
  <c r="B2385" i="12"/>
  <c r="C2385" i="12"/>
  <c r="A2386" i="12"/>
  <c r="B2386" i="12"/>
  <c r="C2386" i="12"/>
  <c r="A2387" i="12"/>
  <c r="B2387" i="12"/>
  <c r="C2387" i="12"/>
  <c r="A2388" i="12"/>
  <c r="B2388" i="12"/>
  <c r="C2388" i="12"/>
  <c r="A2389" i="12"/>
  <c r="B2389" i="12"/>
  <c r="C2389" i="12"/>
  <c r="A2390" i="12"/>
  <c r="B2390" i="12"/>
  <c r="C2390" i="12"/>
  <c r="A2391" i="12"/>
  <c r="B2391" i="12"/>
  <c r="C2391" i="12"/>
  <c r="A2392" i="12"/>
  <c r="B2392" i="12"/>
  <c r="C2392" i="12"/>
  <c r="A2393" i="12"/>
  <c r="B2393" i="12"/>
  <c r="C2393" i="12"/>
  <c r="A2394" i="12"/>
  <c r="B2394" i="12"/>
  <c r="C2394" i="12"/>
  <c r="A2395" i="12"/>
  <c r="B2395" i="12"/>
  <c r="C2395" i="12"/>
  <c r="A2396" i="12"/>
  <c r="B2396" i="12"/>
  <c r="C2396" i="12"/>
  <c r="A2397" i="12"/>
  <c r="B2397" i="12"/>
  <c r="C2397" i="12"/>
  <c r="A2398" i="12"/>
  <c r="B2398" i="12"/>
  <c r="C2398" i="12"/>
  <c r="A2399" i="12"/>
  <c r="B2399" i="12"/>
  <c r="C2399" i="12"/>
  <c r="A2400" i="12"/>
  <c r="B2400" i="12"/>
  <c r="C2400" i="12"/>
  <c r="A2401" i="12"/>
  <c r="B2401" i="12"/>
  <c r="C2401" i="12"/>
  <c r="A2402" i="12"/>
  <c r="B2402" i="12"/>
  <c r="C2402" i="12"/>
  <c r="A2403" i="12"/>
  <c r="B2403" i="12"/>
  <c r="C2403" i="12"/>
  <c r="A2404" i="12"/>
  <c r="B2404" i="12"/>
  <c r="C2404" i="12"/>
  <c r="A2405" i="12"/>
  <c r="B2405" i="12"/>
  <c r="C2405" i="12"/>
  <c r="A2406" i="12"/>
  <c r="B2406" i="12"/>
  <c r="C2406" i="12"/>
  <c r="A2407" i="12"/>
  <c r="B2407" i="12"/>
  <c r="C2407" i="12"/>
  <c r="A2408" i="12"/>
  <c r="B2408" i="12"/>
  <c r="C2408" i="12"/>
  <c r="A2409" i="12"/>
  <c r="B2409" i="12"/>
  <c r="C2409" i="12"/>
  <c r="A2410" i="12"/>
  <c r="B2410" i="12"/>
  <c r="C2410" i="12"/>
  <c r="A2411" i="12"/>
  <c r="B2411" i="12"/>
  <c r="C2411" i="12"/>
  <c r="A2412" i="12"/>
  <c r="B2412" i="12"/>
  <c r="C2412" i="12"/>
  <c r="A2413" i="12"/>
  <c r="B2413" i="12"/>
  <c r="C2413" i="12"/>
  <c r="A2414" i="12"/>
  <c r="B2414" i="12"/>
  <c r="C2414" i="12"/>
  <c r="A2415" i="12"/>
  <c r="B2415" i="12"/>
  <c r="C2415" i="12"/>
  <c r="A2416" i="12"/>
  <c r="B2416" i="12"/>
  <c r="C2416" i="12"/>
  <c r="A2417" i="12"/>
  <c r="B2417" i="12"/>
  <c r="C2417" i="12"/>
  <c r="A2418" i="12"/>
  <c r="B2418" i="12"/>
  <c r="C2418" i="12"/>
  <c r="A2419" i="12"/>
  <c r="B2419" i="12"/>
  <c r="C2419" i="12"/>
  <c r="A2420" i="12"/>
  <c r="B2420" i="12"/>
  <c r="C2420" i="12"/>
  <c r="A2421" i="12"/>
  <c r="B2421" i="12"/>
  <c r="C2421" i="12"/>
  <c r="A2422" i="12"/>
  <c r="B2422" i="12"/>
  <c r="C2422" i="12"/>
  <c r="A2423" i="12"/>
  <c r="B2423" i="12"/>
  <c r="C2423" i="12"/>
  <c r="A2424" i="12"/>
  <c r="B2424" i="12"/>
  <c r="C2424" i="12"/>
  <c r="A2425" i="12"/>
  <c r="B2425" i="12"/>
  <c r="C2425" i="12"/>
  <c r="A2426" i="12"/>
  <c r="B2426" i="12"/>
  <c r="C2426" i="12"/>
  <c r="A2427" i="12"/>
  <c r="B2427" i="12"/>
  <c r="C2427" i="12"/>
  <c r="A2428" i="12"/>
  <c r="B2428" i="12"/>
  <c r="C2428" i="12"/>
  <c r="A2429" i="12"/>
  <c r="B2429" i="12"/>
  <c r="C2429" i="12"/>
  <c r="A2430" i="12"/>
  <c r="B2430" i="12"/>
  <c r="C2430" i="12"/>
  <c r="A2431" i="12"/>
  <c r="B2431" i="12"/>
  <c r="C2431" i="12"/>
  <c r="A2432" i="12"/>
  <c r="B2432" i="12"/>
  <c r="C2432" i="12"/>
  <c r="A2433" i="12"/>
  <c r="B2433" i="12"/>
  <c r="C2433" i="12"/>
  <c r="A2434" i="12"/>
  <c r="B2434" i="12"/>
  <c r="C2434" i="12"/>
  <c r="A2435" i="12"/>
  <c r="B2435" i="12"/>
  <c r="C2435" i="12"/>
  <c r="A2436" i="12"/>
  <c r="B2436" i="12"/>
  <c r="C2436" i="12"/>
  <c r="A2437" i="12"/>
  <c r="B2437" i="12"/>
  <c r="C2437" i="12"/>
  <c r="A2438" i="12"/>
  <c r="B2438" i="12"/>
  <c r="C2438" i="12"/>
  <c r="A2439" i="12"/>
  <c r="B2439" i="12"/>
  <c r="C2439" i="12"/>
  <c r="A2440" i="12"/>
  <c r="B2440" i="12"/>
  <c r="C2440" i="12"/>
  <c r="A2441" i="12"/>
  <c r="B2441" i="12"/>
  <c r="C2441" i="12"/>
  <c r="A2442" i="12"/>
  <c r="B2442" i="12"/>
  <c r="C2442" i="12"/>
  <c r="A2443" i="12"/>
  <c r="B2443" i="12"/>
  <c r="C2443" i="12"/>
  <c r="A2444" i="12"/>
  <c r="B2444" i="12"/>
  <c r="C2444" i="12"/>
  <c r="A2445" i="12"/>
  <c r="B2445" i="12"/>
  <c r="C2445" i="12"/>
  <c r="A2446" i="12"/>
  <c r="B2446" i="12"/>
  <c r="C2446" i="12"/>
  <c r="A2447" i="12"/>
  <c r="B2447" i="12"/>
  <c r="C2447" i="12"/>
  <c r="A2448" i="12"/>
  <c r="B2448" i="12"/>
  <c r="C2448" i="12"/>
  <c r="A2449" i="12"/>
  <c r="B2449" i="12"/>
  <c r="C2449" i="12"/>
  <c r="A2450" i="12"/>
  <c r="B2450" i="12"/>
  <c r="C2450" i="12"/>
  <c r="A2451" i="12"/>
  <c r="B2451" i="12"/>
  <c r="C2451" i="12"/>
  <c r="A2452" i="12"/>
  <c r="B2452" i="12"/>
  <c r="C2452" i="12"/>
  <c r="A2453" i="12"/>
  <c r="B2453" i="12"/>
  <c r="C2453" i="12"/>
  <c r="A2454" i="12"/>
  <c r="B2454" i="12"/>
  <c r="C2454" i="12"/>
  <c r="A2455" i="12"/>
  <c r="B2455" i="12"/>
  <c r="C2455" i="12"/>
  <c r="A2456" i="12"/>
  <c r="B2456" i="12"/>
  <c r="C2456" i="12"/>
  <c r="A2457" i="12"/>
  <c r="B2457" i="12"/>
  <c r="C2457" i="12"/>
  <c r="A2458" i="12"/>
  <c r="B2458" i="12"/>
  <c r="C2458" i="12"/>
  <c r="A2459" i="12"/>
  <c r="B2459" i="12"/>
  <c r="C2459" i="12"/>
  <c r="A2460" i="12"/>
  <c r="B2460" i="12"/>
  <c r="C2460" i="12"/>
  <c r="A2461" i="12"/>
  <c r="B2461" i="12"/>
  <c r="C2461" i="12"/>
  <c r="A2462" i="12"/>
  <c r="B2462" i="12"/>
  <c r="C2462" i="12"/>
  <c r="A2463" i="12"/>
  <c r="B2463" i="12"/>
  <c r="C2463" i="12"/>
  <c r="A2464" i="12"/>
  <c r="B2464" i="12"/>
  <c r="C2464" i="12"/>
  <c r="A2465" i="12"/>
  <c r="B2465" i="12"/>
  <c r="C2465" i="12"/>
  <c r="A2466" i="12"/>
  <c r="B2466" i="12"/>
  <c r="C2466" i="12"/>
  <c r="A2467" i="12"/>
  <c r="B2467" i="12"/>
  <c r="C2467" i="12"/>
  <c r="A2468" i="12"/>
  <c r="B2468" i="12"/>
  <c r="C2468" i="12"/>
  <c r="A2469" i="12"/>
  <c r="B2469" i="12"/>
  <c r="C2469" i="12"/>
  <c r="A2470" i="12"/>
  <c r="B2470" i="12"/>
  <c r="C2470" i="12"/>
  <c r="A2471" i="12"/>
  <c r="B2471" i="12"/>
  <c r="C2471" i="12"/>
  <c r="A2472" i="12"/>
  <c r="B2472" i="12"/>
  <c r="C2472" i="12"/>
  <c r="A2473" i="12"/>
  <c r="B2473" i="12"/>
  <c r="C2473" i="12"/>
  <c r="A2474" i="12"/>
  <c r="B2474" i="12"/>
  <c r="C2474" i="12"/>
  <c r="A2475" i="12"/>
  <c r="B2475" i="12"/>
  <c r="C2475" i="12"/>
  <c r="A2476" i="12"/>
  <c r="B2476" i="12"/>
  <c r="C2476" i="12"/>
  <c r="A2477" i="12"/>
  <c r="B2477" i="12"/>
  <c r="C2477" i="12"/>
  <c r="A2478" i="12"/>
  <c r="B2478" i="12"/>
  <c r="C2478" i="12"/>
  <c r="A2479" i="12"/>
  <c r="B2479" i="12"/>
  <c r="C2479" i="12"/>
  <c r="A2480" i="12"/>
  <c r="B2480" i="12"/>
  <c r="C2480" i="12"/>
  <c r="A2481" i="12"/>
  <c r="B2481" i="12"/>
  <c r="C2481" i="12"/>
  <c r="A2482" i="12"/>
  <c r="B2482" i="12"/>
  <c r="C2482" i="12"/>
  <c r="A2483" i="12"/>
  <c r="B2483" i="12"/>
  <c r="C2483" i="12"/>
  <c r="A2484" i="12"/>
  <c r="B2484" i="12"/>
  <c r="C2484" i="12"/>
  <c r="A2485" i="12"/>
  <c r="B2485" i="12"/>
  <c r="C2485" i="12"/>
  <c r="A2486" i="12"/>
  <c r="B2486" i="12"/>
  <c r="C2486" i="12"/>
  <c r="A2487" i="12"/>
  <c r="B2487" i="12"/>
  <c r="C2487" i="12"/>
  <c r="A2488" i="12"/>
  <c r="B2488" i="12"/>
  <c r="C2488" i="12"/>
  <c r="A2489" i="12"/>
  <c r="B2489" i="12"/>
  <c r="C2489" i="12"/>
  <c r="A2490" i="12"/>
  <c r="B2490" i="12"/>
  <c r="C2490" i="12"/>
  <c r="A2491" i="12"/>
  <c r="B2491" i="12"/>
  <c r="C2491" i="12"/>
  <c r="A2492" i="12"/>
  <c r="B2492" i="12"/>
  <c r="C2492" i="12"/>
  <c r="A2493" i="12"/>
  <c r="B2493" i="12"/>
  <c r="C2493" i="12"/>
  <c r="A2494" i="12"/>
  <c r="B2494" i="12"/>
  <c r="C2494" i="12"/>
  <c r="A2495" i="12"/>
  <c r="B2495" i="12"/>
  <c r="C2495" i="12"/>
  <c r="A2496" i="12"/>
  <c r="B2496" i="12"/>
  <c r="C2496" i="12"/>
  <c r="A2497" i="12"/>
  <c r="B2497" i="12"/>
  <c r="C2497" i="12"/>
  <c r="A2498" i="12"/>
  <c r="B2498" i="12"/>
  <c r="C2498" i="12"/>
  <c r="A2499" i="12"/>
  <c r="B2499" i="12"/>
  <c r="C2499" i="12"/>
  <c r="A2500" i="12"/>
  <c r="B2500" i="12"/>
  <c r="C2500" i="12"/>
  <c r="A2501" i="12"/>
  <c r="B2501" i="12"/>
  <c r="C2501" i="12"/>
  <c r="A2502" i="12"/>
  <c r="B2502" i="12"/>
  <c r="C2502" i="12"/>
  <c r="A2503" i="12"/>
  <c r="B2503" i="12"/>
  <c r="C2503" i="12"/>
  <c r="A2504" i="12"/>
  <c r="B2504" i="12"/>
  <c r="C2504" i="12"/>
  <c r="A2505" i="12"/>
  <c r="B2505" i="12"/>
  <c r="C2505" i="12"/>
  <c r="A2506" i="12"/>
  <c r="B2506" i="12"/>
  <c r="C2506" i="12"/>
  <c r="A2507" i="12"/>
  <c r="B2507" i="12"/>
  <c r="C2507" i="12"/>
  <c r="A2508" i="12"/>
  <c r="B2508" i="12"/>
  <c r="C2508" i="12"/>
  <c r="A2509" i="12"/>
  <c r="B2509" i="12"/>
  <c r="C2509" i="12"/>
  <c r="A2510" i="12"/>
  <c r="B2510" i="12"/>
  <c r="C2510" i="12"/>
  <c r="A2511" i="12"/>
  <c r="B2511" i="12"/>
  <c r="C2511" i="12"/>
  <c r="A2512" i="12"/>
  <c r="B2512" i="12"/>
  <c r="C2512" i="12"/>
  <c r="A2513" i="12"/>
  <c r="B2513" i="12"/>
  <c r="C2513" i="12"/>
  <c r="A2514" i="12"/>
  <c r="B2514" i="12"/>
  <c r="C2514" i="12"/>
  <c r="A2515" i="12"/>
  <c r="B2515" i="12"/>
  <c r="C2515" i="12"/>
  <c r="A2516" i="12"/>
  <c r="B2516" i="12"/>
  <c r="C2516" i="12"/>
  <c r="A2517" i="12"/>
  <c r="B2517" i="12"/>
  <c r="C2517" i="12"/>
  <c r="A2518" i="12"/>
  <c r="B2518" i="12"/>
  <c r="C2518" i="12"/>
  <c r="A2519" i="12"/>
  <c r="B2519" i="12"/>
  <c r="C2519" i="12"/>
  <c r="A2520" i="12"/>
  <c r="B2520" i="12"/>
  <c r="C2520" i="12"/>
  <c r="A2521" i="12"/>
  <c r="B2521" i="12"/>
  <c r="C2521" i="12"/>
  <c r="A2522" i="12"/>
  <c r="B2522" i="12"/>
  <c r="C2522" i="12"/>
  <c r="A2523" i="12"/>
  <c r="B2523" i="12"/>
  <c r="C2523" i="12"/>
  <c r="A2524" i="12"/>
  <c r="B2524" i="12"/>
  <c r="C2524" i="12"/>
  <c r="A2525" i="12"/>
  <c r="B2525" i="12"/>
  <c r="C2525" i="12"/>
  <c r="A2526" i="12"/>
  <c r="B2526" i="12"/>
  <c r="C2526" i="12"/>
  <c r="A2527" i="12"/>
  <c r="B2527" i="12"/>
  <c r="C2527" i="12"/>
  <c r="A2528" i="12"/>
  <c r="B2528" i="12"/>
  <c r="C2528" i="12"/>
  <c r="A2529" i="12"/>
  <c r="B2529" i="12"/>
  <c r="C2529" i="12"/>
  <c r="A2530" i="12"/>
  <c r="B2530" i="12"/>
  <c r="C2530" i="12"/>
  <c r="A2531" i="12"/>
  <c r="B2531" i="12"/>
  <c r="C2531" i="12"/>
  <c r="A2532" i="12"/>
  <c r="B2532" i="12"/>
  <c r="C2532" i="12"/>
  <c r="A2533" i="12"/>
  <c r="B2533" i="12"/>
  <c r="C2533" i="12"/>
  <c r="A2534" i="12"/>
  <c r="B2534" i="12"/>
  <c r="C2534" i="12"/>
  <c r="A2535" i="12"/>
  <c r="B2535" i="12"/>
  <c r="C2535" i="12"/>
  <c r="A2536" i="12"/>
  <c r="B2536" i="12"/>
  <c r="C2536" i="12"/>
  <c r="A2537" i="12"/>
  <c r="B2537" i="12"/>
  <c r="C2537" i="12"/>
  <c r="A2538" i="12"/>
  <c r="B2538" i="12"/>
  <c r="C2538" i="12"/>
  <c r="A2539" i="12"/>
  <c r="B2539" i="12"/>
  <c r="C2539" i="12"/>
  <c r="A2540" i="12"/>
  <c r="B2540" i="12"/>
  <c r="C2540" i="12"/>
  <c r="A2541" i="12"/>
  <c r="B2541" i="12"/>
  <c r="C2541" i="12"/>
  <c r="A2542" i="12"/>
  <c r="B2542" i="12"/>
  <c r="C2542" i="12"/>
  <c r="A2543" i="12"/>
  <c r="B2543" i="12"/>
  <c r="C2543" i="12"/>
  <c r="A2544" i="12"/>
  <c r="B2544" i="12"/>
  <c r="C2544" i="12"/>
  <c r="A2545" i="12"/>
  <c r="B2545" i="12"/>
  <c r="C2545" i="12"/>
  <c r="A2546" i="12"/>
  <c r="B2546" i="12"/>
  <c r="C2546" i="12"/>
  <c r="A2547" i="12"/>
  <c r="B2547" i="12"/>
  <c r="C2547" i="12"/>
  <c r="A2548" i="12"/>
  <c r="B2548" i="12"/>
  <c r="C2548" i="12"/>
  <c r="A2549" i="12"/>
  <c r="B2549" i="12"/>
  <c r="C2549" i="12"/>
  <c r="A2550" i="12"/>
  <c r="B2550" i="12"/>
  <c r="C2550" i="12"/>
  <c r="A2551" i="12"/>
  <c r="B2551" i="12"/>
  <c r="C2551" i="12"/>
  <c r="A2552" i="12"/>
  <c r="B2552" i="12"/>
  <c r="C2552" i="12"/>
  <c r="A2553" i="12"/>
  <c r="B2553" i="12"/>
  <c r="C2553" i="12"/>
  <c r="A2554" i="12"/>
  <c r="B2554" i="12"/>
  <c r="C2554" i="12"/>
  <c r="A2555" i="12"/>
  <c r="B2555" i="12"/>
  <c r="C2555" i="12"/>
  <c r="A2556" i="12"/>
  <c r="B2556" i="12"/>
  <c r="C2556" i="12"/>
  <c r="A2557" i="12"/>
  <c r="B2557" i="12"/>
  <c r="C2557" i="12"/>
  <c r="A2558" i="12"/>
  <c r="B2558" i="12"/>
  <c r="C2558" i="12"/>
  <c r="A2559" i="12"/>
  <c r="B2559" i="12"/>
  <c r="C2559" i="12"/>
  <c r="A2560" i="12"/>
  <c r="B2560" i="12"/>
  <c r="C2560" i="12"/>
  <c r="A2561" i="12"/>
  <c r="B2561" i="12"/>
  <c r="C2561" i="12"/>
  <c r="A2562" i="12"/>
  <c r="B2562" i="12"/>
  <c r="C2562" i="12"/>
  <c r="A2563" i="12"/>
  <c r="B2563" i="12"/>
  <c r="C2563" i="12"/>
  <c r="A2564" i="12"/>
  <c r="B2564" i="12"/>
  <c r="C2564" i="12"/>
  <c r="A2565" i="12"/>
  <c r="B2565" i="12"/>
  <c r="C2565" i="12"/>
  <c r="A2566" i="12"/>
  <c r="B2566" i="12"/>
  <c r="C2566" i="12"/>
  <c r="A2567" i="12"/>
  <c r="B2567" i="12"/>
  <c r="C2567" i="12"/>
  <c r="A2568" i="12"/>
  <c r="B2568" i="12"/>
  <c r="C2568" i="12"/>
  <c r="A2569" i="12"/>
  <c r="B2569" i="12"/>
  <c r="C2569" i="12"/>
  <c r="A2570" i="12"/>
  <c r="B2570" i="12"/>
  <c r="C2570" i="12"/>
  <c r="A2571" i="12"/>
  <c r="B2571" i="12"/>
  <c r="C2571" i="12"/>
  <c r="A2572" i="12"/>
  <c r="B2572" i="12"/>
  <c r="C2572" i="12"/>
  <c r="A2573" i="12"/>
  <c r="B2573" i="12"/>
  <c r="C2573" i="12"/>
  <c r="A2574" i="12"/>
  <c r="B2574" i="12"/>
  <c r="C2574" i="12"/>
  <c r="A2575" i="12"/>
  <c r="B2575" i="12"/>
  <c r="C2575" i="12"/>
  <c r="A2576" i="12"/>
  <c r="B2576" i="12"/>
  <c r="C2576" i="12"/>
  <c r="A2577" i="12"/>
  <c r="B2577" i="12"/>
  <c r="C2577" i="12"/>
  <c r="A2578" i="12"/>
  <c r="B2578" i="12"/>
  <c r="C2578" i="12"/>
  <c r="A2579" i="12"/>
  <c r="B2579" i="12"/>
  <c r="C2579" i="12"/>
  <c r="A2580" i="12"/>
  <c r="B2580" i="12"/>
  <c r="C2580" i="12"/>
  <c r="A2581" i="12"/>
  <c r="B2581" i="12"/>
  <c r="C2581" i="12"/>
  <c r="A2582" i="12"/>
  <c r="B2582" i="12"/>
  <c r="C2582" i="12"/>
  <c r="A2583" i="12"/>
  <c r="B2583" i="12"/>
  <c r="C2583" i="12"/>
  <c r="A2584" i="12"/>
  <c r="B2584" i="12"/>
  <c r="C2584" i="12"/>
  <c r="A2585" i="12"/>
  <c r="B2585" i="12"/>
  <c r="C2585" i="12"/>
  <c r="A2586" i="12"/>
  <c r="B2586" i="12"/>
  <c r="C2586" i="12"/>
  <c r="A2587" i="12"/>
  <c r="B2587" i="12"/>
  <c r="C2587" i="12"/>
  <c r="A2588" i="12"/>
  <c r="B2588" i="12"/>
  <c r="C2588" i="12"/>
  <c r="A2589" i="12"/>
  <c r="B2589" i="12"/>
  <c r="C2589" i="12"/>
  <c r="A2590" i="12"/>
  <c r="B2590" i="12"/>
  <c r="C2590" i="12"/>
  <c r="A2591" i="12"/>
  <c r="B2591" i="12"/>
  <c r="C2591" i="12"/>
  <c r="A2592" i="12"/>
  <c r="B2592" i="12"/>
  <c r="C2592" i="12"/>
  <c r="A2593" i="12"/>
  <c r="B2593" i="12"/>
  <c r="C2593" i="12"/>
  <c r="A2594" i="12"/>
  <c r="B2594" i="12"/>
  <c r="C2594" i="12"/>
  <c r="A2595" i="12"/>
  <c r="B2595" i="12"/>
  <c r="C2595" i="12"/>
  <c r="A2596" i="12"/>
  <c r="B2596" i="12"/>
  <c r="C2596" i="12"/>
  <c r="A2597" i="12"/>
  <c r="B2597" i="12"/>
  <c r="C2597" i="12"/>
  <c r="A2598" i="12"/>
  <c r="B2598" i="12"/>
  <c r="C2598" i="12"/>
  <c r="A2599" i="12"/>
  <c r="B2599" i="12"/>
  <c r="C2599" i="12"/>
  <c r="A2600" i="12"/>
  <c r="B2600" i="12"/>
  <c r="C2600" i="12"/>
  <c r="A2601" i="12"/>
  <c r="B2601" i="12"/>
  <c r="C2601" i="12"/>
  <c r="A2602" i="12"/>
  <c r="B2602" i="12"/>
  <c r="C2602" i="12"/>
  <c r="A2603" i="12"/>
  <c r="B2603" i="12"/>
  <c r="C2603" i="12"/>
  <c r="A2604" i="12"/>
  <c r="B2604" i="12"/>
  <c r="C2604" i="12"/>
  <c r="A2605" i="12"/>
  <c r="B2605" i="12"/>
  <c r="C2605" i="12"/>
  <c r="A2606" i="12"/>
  <c r="B2606" i="12"/>
  <c r="C2606" i="12"/>
  <c r="A2607" i="12"/>
  <c r="B2607" i="12"/>
  <c r="C2607" i="12"/>
  <c r="A2608" i="12"/>
  <c r="B2608" i="12"/>
  <c r="C2608" i="12"/>
  <c r="A2609" i="12"/>
  <c r="B2609" i="12"/>
  <c r="C2609" i="12"/>
  <c r="A2610" i="12"/>
  <c r="B2610" i="12"/>
  <c r="C2610" i="12"/>
  <c r="A2611" i="12"/>
  <c r="B2611" i="12"/>
  <c r="C2611" i="12"/>
  <c r="A2612" i="12"/>
  <c r="B2612" i="12"/>
  <c r="C2612" i="12"/>
  <c r="A2613" i="12"/>
  <c r="B2613" i="12"/>
  <c r="C2613" i="12"/>
  <c r="A2614" i="12"/>
  <c r="B2614" i="12"/>
  <c r="C2614" i="12"/>
  <c r="A2615" i="12"/>
  <c r="B2615" i="12"/>
  <c r="C2615" i="12"/>
  <c r="A2616" i="12"/>
  <c r="B2616" i="12"/>
  <c r="C2616" i="12"/>
  <c r="A2617" i="12"/>
  <c r="B2617" i="12"/>
  <c r="C2617" i="12"/>
  <c r="A2618" i="12"/>
  <c r="B2618" i="12"/>
  <c r="C2618" i="12"/>
  <c r="A2619" i="12"/>
  <c r="B2619" i="12"/>
  <c r="C2619" i="12"/>
  <c r="A2620" i="12"/>
  <c r="B2620" i="12"/>
  <c r="C2620" i="12"/>
  <c r="A2621" i="12"/>
  <c r="B2621" i="12"/>
  <c r="C2621" i="12"/>
  <c r="A2622" i="12"/>
  <c r="B2622" i="12"/>
  <c r="C2622" i="12"/>
  <c r="A2623" i="12"/>
  <c r="B2623" i="12"/>
  <c r="C2623" i="12"/>
  <c r="A2624" i="12"/>
  <c r="B2624" i="12"/>
  <c r="C2624" i="12"/>
  <c r="A2625" i="12"/>
  <c r="B2625" i="12"/>
  <c r="C2625" i="12"/>
  <c r="A2626" i="12"/>
  <c r="B2626" i="12"/>
  <c r="C2626" i="12"/>
  <c r="A2627" i="12"/>
  <c r="B2627" i="12"/>
  <c r="C2627" i="12"/>
  <c r="A2628" i="12"/>
  <c r="B2628" i="12"/>
  <c r="C2628" i="12"/>
  <c r="A2629" i="12"/>
  <c r="B2629" i="12"/>
  <c r="C2629" i="12"/>
  <c r="A2630" i="12"/>
  <c r="B2630" i="12"/>
  <c r="C2630" i="12"/>
  <c r="A2631" i="12"/>
  <c r="B2631" i="12"/>
  <c r="C2631" i="12"/>
  <c r="A2632" i="12"/>
  <c r="B2632" i="12"/>
  <c r="C2632" i="12"/>
  <c r="A2633" i="12"/>
  <c r="B2633" i="12"/>
  <c r="C2633" i="12"/>
  <c r="A2634" i="12"/>
  <c r="B2634" i="12"/>
  <c r="C2634" i="12"/>
  <c r="A2635" i="12"/>
  <c r="B2635" i="12"/>
  <c r="C2635" i="12"/>
  <c r="A2636" i="12"/>
  <c r="B2636" i="12"/>
  <c r="C2636" i="12"/>
  <c r="A2637" i="12"/>
  <c r="B2637" i="12"/>
  <c r="C2637" i="12"/>
  <c r="A2638" i="12"/>
  <c r="B2638" i="12"/>
  <c r="C2638" i="12"/>
  <c r="A2639" i="12"/>
  <c r="B2639" i="12"/>
  <c r="C2639" i="12"/>
  <c r="A2640" i="12"/>
  <c r="B2640" i="12"/>
  <c r="C2640" i="12"/>
  <c r="A2641" i="12"/>
  <c r="B2641" i="12"/>
  <c r="C2641" i="12"/>
  <c r="A2642" i="12"/>
  <c r="B2642" i="12"/>
  <c r="C2642" i="12"/>
  <c r="A2643" i="12"/>
  <c r="B2643" i="12"/>
  <c r="C2643" i="12"/>
  <c r="A2644" i="12"/>
  <c r="B2644" i="12"/>
  <c r="C2644" i="12"/>
  <c r="A2645" i="12"/>
  <c r="B2645" i="12"/>
  <c r="C2645" i="12"/>
  <c r="A2646" i="12"/>
  <c r="B2646" i="12"/>
  <c r="C2646" i="12"/>
  <c r="A2647" i="12"/>
  <c r="B2647" i="12"/>
  <c r="C2647" i="12"/>
  <c r="A2648" i="12"/>
  <c r="B2648" i="12"/>
  <c r="C2648" i="12"/>
  <c r="A2649" i="12"/>
  <c r="B2649" i="12"/>
  <c r="C2649" i="12"/>
  <c r="A2650" i="12"/>
  <c r="B2650" i="12"/>
  <c r="C2650" i="12"/>
  <c r="A2651" i="12"/>
  <c r="B2651" i="12"/>
  <c r="C2651" i="12"/>
  <c r="A2652" i="12"/>
  <c r="B2652" i="12"/>
  <c r="C2652" i="12"/>
  <c r="A2653" i="12"/>
  <c r="B2653" i="12"/>
  <c r="C2653" i="12"/>
  <c r="A2654" i="12"/>
  <c r="B2654" i="12"/>
  <c r="C2654" i="12"/>
  <c r="A2655" i="12"/>
  <c r="B2655" i="12"/>
  <c r="C2655" i="12"/>
  <c r="A2656" i="12"/>
  <c r="B2656" i="12"/>
  <c r="C2656" i="12"/>
  <c r="A2657" i="12"/>
  <c r="B2657" i="12"/>
  <c r="C2657" i="12"/>
  <c r="A2658" i="12"/>
  <c r="B2658" i="12"/>
  <c r="C2658" i="12"/>
  <c r="A2659" i="12"/>
  <c r="B2659" i="12"/>
  <c r="C2659" i="12"/>
  <c r="A2660" i="12"/>
  <c r="B2660" i="12"/>
  <c r="C2660" i="12"/>
  <c r="A2661" i="12"/>
  <c r="B2661" i="12"/>
  <c r="C2661" i="12"/>
  <c r="A2662" i="12"/>
  <c r="B2662" i="12"/>
  <c r="C2662" i="12"/>
  <c r="A2663" i="12"/>
  <c r="B2663" i="12"/>
  <c r="C2663" i="12"/>
  <c r="A2664" i="12"/>
  <c r="B2664" i="12"/>
  <c r="C2664" i="12"/>
  <c r="A2665" i="12"/>
  <c r="B2665" i="12"/>
  <c r="C2665" i="12"/>
  <c r="A2666" i="12"/>
  <c r="B2666" i="12"/>
  <c r="C2666" i="12"/>
  <c r="A2667" i="12"/>
  <c r="B2667" i="12"/>
  <c r="C2667" i="12"/>
  <c r="A2668" i="12"/>
  <c r="B2668" i="12"/>
  <c r="C2668" i="12"/>
  <c r="A2669" i="12"/>
  <c r="B2669" i="12"/>
  <c r="C2669" i="12"/>
  <c r="A2670" i="12"/>
  <c r="B2670" i="12"/>
  <c r="C2670" i="12"/>
  <c r="A2671" i="12"/>
  <c r="B2671" i="12"/>
  <c r="C2671" i="12"/>
  <c r="A2672" i="12"/>
  <c r="B2672" i="12"/>
  <c r="C2672" i="12"/>
  <c r="A2673" i="12"/>
  <c r="B2673" i="12"/>
  <c r="C2673" i="12"/>
  <c r="A2674" i="12"/>
  <c r="B2674" i="12"/>
  <c r="C2674" i="12"/>
  <c r="A2675" i="12"/>
  <c r="B2675" i="12"/>
  <c r="C2675" i="12"/>
  <c r="A2676" i="12"/>
  <c r="B2676" i="12"/>
  <c r="C2676" i="12"/>
  <c r="A2677" i="12"/>
  <c r="B2677" i="12"/>
  <c r="C2677" i="12"/>
  <c r="A2678" i="12"/>
  <c r="B2678" i="12"/>
  <c r="C2678" i="12"/>
  <c r="A2679" i="12"/>
  <c r="B2679" i="12"/>
  <c r="C2679" i="12"/>
  <c r="A2680" i="12"/>
  <c r="B2680" i="12"/>
  <c r="C2680" i="12"/>
  <c r="A2681" i="12"/>
  <c r="B2681" i="12"/>
  <c r="C2681" i="12"/>
  <c r="A2682" i="12"/>
  <c r="B2682" i="12"/>
  <c r="C2682" i="12"/>
  <c r="A2683" i="12"/>
  <c r="B2683" i="12"/>
  <c r="C2683" i="12"/>
  <c r="A2684" i="12"/>
  <c r="B2684" i="12"/>
  <c r="C2684" i="12"/>
  <c r="A2685" i="12"/>
  <c r="B2685" i="12"/>
  <c r="C2685" i="12"/>
  <c r="A2686" i="12"/>
  <c r="B2686" i="12"/>
  <c r="C2686" i="12"/>
  <c r="A2687" i="12"/>
  <c r="B2687" i="12"/>
  <c r="C2687" i="12"/>
  <c r="A2688" i="12"/>
  <c r="B2688" i="12"/>
  <c r="C2688" i="12"/>
  <c r="A2689" i="12"/>
  <c r="B2689" i="12"/>
  <c r="C2689" i="12"/>
  <c r="A2690" i="12"/>
  <c r="B2690" i="12"/>
  <c r="C2690" i="12"/>
  <c r="A2691" i="12"/>
  <c r="B2691" i="12"/>
  <c r="C2691" i="12"/>
  <c r="A2692" i="12"/>
  <c r="B2692" i="12"/>
  <c r="C2692" i="12"/>
  <c r="A2693" i="12"/>
  <c r="B2693" i="12"/>
  <c r="C2693" i="12"/>
  <c r="A2694" i="12"/>
  <c r="B2694" i="12"/>
  <c r="C2694" i="12"/>
  <c r="A2695" i="12"/>
  <c r="B2695" i="12"/>
  <c r="C2695" i="12"/>
  <c r="A2696" i="12"/>
  <c r="B2696" i="12"/>
  <c r="C2696" i="12"/>
  <c r="A2697" i="12"/>
  <c r="B2697" i="12"/>
  <c r="C2697" i="12"/>
  <c r="A2698" i="12"/>
  <c r="B2698" i="12"/>
  <c r="C2698" i="12"/>
  <c r="A2699" i="12"/>
  <c r="B2699" i="12"/>
  <c r="C2699" i="12"/>
  <c r="A2700" i="12"/>
  <c r="B2700" i="12"/>
  <c r="C2700" i="12"/>
  <c r="A2701" i="12"/>
  <c r="B2701" i="12"/>
  <c r="C2701" i="12"/>
  <c r="A2702" i="12"/>
  <c r="B2702" i="12"/>
  <c r="C2702" i="12"/>
  <c r="A2703" i="12"/>
  <c r="B2703" i="12"/>
  <c r="C2703" i="12"/>
  <c r="A2704" i="12"/>
  <c r="B2704" i="12"/>
  <c r="C2704" i="12"/>
  <c r="A2705" i="12"/>
  <c r="B2705" i="12"/>
  <c r="C2705" i="12"/>
  <c r="A2706" i="12"/>
  <c r="B2706" i="12"/>
  <c r="C2706" i="12"/>
  <c r="A2707" i="12"/>
  <c r="B2707" i="12"/>
  <c r="C2707" i="12"/>
  <c r="A2708" i="12"/>
  <c r="B2708" i="12"/>
  <c r="C2708" i="12"/>
  <c r="A2709" i="12"/>
  <c r="B2709" i="12"/>
  <c r="C2709" i="12"/>
  <c r="A2710" i="12"/>
  <c r="B2710" i="12"/>
  <c r="C2710" i="12"/>
  <c r="A2711" i="12"/>
  <c r="B2711" i="12"/>
  <c r="C2711" i="12"/>
  <c r="A2712" i="12"/>
  <c r="B2712" i="12"/>
  <c r="C2712" i="12"/>
  <c r="A2713" i="12"/>
  <c r="B2713" i="12"/>
  <c r="C2713" i="12"/>
  <c r="A2714" i="12"/>
  <c r="B2714" i="12"/>
  <c r="C2714" i="12"/>
  <c r="A2715" i="12"/>
  <c r="B2715" i="12"/>
  <c r="C2715" i="12"/>
  <c r="A2716" i="12"/>
  <c r="B2716" i="12"/>
  <c r="C2716" i="12"/>
  <c r="A2717" i="12"/>
  <c r="B2717" i="12"/>
  <c r="C2717" i="12"/>
  <c r="A2718" i="12"/>
  <c r="B2718" i="12"/>
  <c r="C2718" i="12"/>
  <c r="A2719" i="12"/>
  <c r="B2719" i="12"/>
  <c r="C2719" i="12"/>
  <c r="A2720" i="12"/>
  <c r="B2720" i="12"/>
  <c r="C2720" i="12"/>
  <c r="A2721" i="12"/>
  <c r="B2721" i="12"/>
  <c r="C2721" i="12"/>
  <c r="A2722" i="12"/>
  <c r="B2722" i="12"/>
  <c r="C2722" i="12"/>
  <c r="A2723" i="12"/>
  <c r="B2723" i="12"/>
  <c r="C2723" i="12"/>
  <c r="A2724" i="12"/>
  <c r="B2724" i="12"/>
  <c r="C2724" i="12"/>
  <c r="A2725" i="12"/>
  <c r="B2725" i="12"/>
  <c r="C2725" i="12"/>
  <c r="A2726" i="12"/>
  <c r="B2726" i="12"/>
  <c r="C2726" i="12"/>
  <c r="A2727" i="12"/>
  <c r="B2727" i="12"/>
  <c r="C2727" i="12"/>
  <c r="A2728" i="12"/>
  <c r="B2728" i="12"/>
  <c r="C2728" i="12"/>
  <c r="A2729" i="12"/>
  <c r="B2729" i="12"/>
  <c r="C2729" i="12"/>
  <c r="A2730" i="12"/>
  <c r="B2730" i="12"/>
  <c r="C2730" i="12"/>
  <c r="A2731" i="12"/>
  <c r="B2731" i="12"/>
  <c r="C2731" i="12"/>
  <c r="A2732" i="12"/>
  <c r="B2732" i="12"/>
  <c r="C2732" i="12"/>
  <c r="A2733" i="12"/>
  <c r="B2733" i="12"/>
  <c r="C2733" i="12"/>
  <c r="A2734" i="12"/>
  <c r="B2734" i="12"/>
  <c r="C2734" i="12"/>
  <c r="A2735" i="12"/>
  <c r="B2735" i="12"/>
  <c r="C2735" i="12"/>
  <c r="A2736" i="12"/>
  <c r="B2736" i="12"/>
  <c r="C2736" i="12"/>
  <c r="A2737" i="12"/>
  <c r="B2737" i="12"/>
  <c r="C2737" i="12"/>
  <c r="A2738" i="12"/>
  <c r="B2738" i="12"/>
  <c r="C2738" i="12"/>
  <c r="A2739" i="12"/>
  <c r="B2739" i="12"/>
  <c r="C2739" i="12"/>
  <c r="A2740" i="12"/>
  <c r="B2740" i="12"/>
  <c r="C2740" i="12"/>
  <c r="A2741" i="12"/>
  <c r="B2741" i="12"/>
  <c r="C2741" i="12"/>
  <c r="A2742" i="12"/>
  <c r="B2742" i="12"/>
  <c r="C2742" i="12"/>
  <c r="A2743" i="12"/>
  <c r="B2743" i="12"/>
  <c r="C2743" i="12"/>
  <c r="A2744" i="12"/>
  <c r="B2744" i="12"/>
  <c r="C2744" i="12"/>
  <c r="A2745" i="12"/>
  <c r="B2745" i="12"/>
  <c r="C2745" i="12"/>
  <c r="A2746" i="12"/>
  <c r="B2746" i="12"/>
  <c r="C2746" i="12"/>
  <c r="A2747" i="12"/>
  <c r="B2747" i="12"/>
  <c r="C2747" i="12"/>
  <c r="A2748" i="12"/>
  <c r="B2748" i="12"/>
  <c r="C2748" i="12"/>
  <c r="A2749" i="12"/>
  <c r="B2749" i="12"/>
  <c r="C2749" i="12"/>
  <c r="A2750" i="12"/>
  <c r="B2750" i="12"/>
  <c r="C2750" i="12"/>
  <c r="A2751" i="12"/>
  <c r="B2751" i="12"/>
  <c r="C2751" i="12"/>
  <c r="A2752" i="12"/>
  <c r="B2752" i="12"/>
  <c r="C2752" i="12"/>
  <c r="A2753" i="12"/>
  <c r="B2753" i="12"/>
  <c r="C2753" i="12"/>
  <c r="A2754" i="12"/>
  <c r="B2754" i="12"/>
  <c r="C2754" i="12"/>
  <c r="A2755" i="12"/>
  <c r="B2755" i="12"/>
  <c r="C2755" i="12"/>
  <c r="A2756" i="12"/>
  <c r="B2756" i="12"/>
  <c r="C2756" i="12"/>
  <c r="A2757" i="12"/>
  <c r="B2757" i="12"/>
  <c r="C2757" i="12"/>
  <c r="A2758" i="12"/>
  <c r="B2758" i="12"/>
  <c r="C2758" i="12"/>
  <c r="A2759" i="12"/>
  <c r="B2759" i="12"/>
  <c r="C2759" i="12"/>
  <c r="A2760" i="12"/>
  <c r="B2760" i="12"/>
  <c r="C2760" i="12"/>
  <c r="A2761" i="12"/>
  <c r="B2761" i="12"/>
  <c r="C2761" i="12"/>
  <c r="A2762" i="12"/>
  <c r="B2762" i="12"/>
  <c r="C2762" i="12"/>
  <c r="A2763" i="12"/>
  <c r="B2763" i="12"/>
  <c r="C2763" i="12"/>
  <c r="A2764" i="12"/>
  <c r="B2764" i="12"/>
  <c r="C2764" i="12"/>
  <c r="A2765" i="12"/>
  <c r="B2765" i="12"/>
  <c r="C2765" i="12"/>
  <c r="A2766" i="12"/>
  <c r="B2766" i="12"/>
  <c r="C2766" i="12"/>
  <c r="A2767" i="12"/>
  <c r="B2767" i="12"/>
  <c r="C2767" i="12"/>
  <c r="A2768" i="12"/>
  <c r="B2768" i="12"/>
  <c r="C2768" i="12"/>
  <c r="A2769" i="12"/>
  <c r="B2769" i="12"/>
  <c r="C2769" i="12"/>
  <c r="A2770" i="12"/>
  <c r="B2770" i="12"/>
  <c r="C2770" i="12"/>
  <c r="A2771" i="12"/>
  <c r="B2771" i="12"/>
  <c r="C2771" i="12"/>
  <c r="A2772" i="12"/>
  <c r="B2772" i="12"/>
  <c r="C2772" i="12"/>
  <c r="A2773" i="12"/>
  <c r="B2773" i="12"/>
  <c r="C2773" i="12"/>
  <c r="A2774" i="12"/>
  <c r="B2774" i="12"/>
  <c r="C2774" i="12"/>
  <c r="A2775" i="12"/>
  <c r="B2775" i="12"/>
  <c r="C2775" i="12"/>
  <c r="A2776" i="12"/>
  <c r="B2776" i="12"/>
  <c r="C2776" i="12"/>
  <c r="A2777" i="12"/>
  <c r="B2777" i="12"/>
  <c r="C2777" i="12"/>
  <c r="A2778" i="12"/>
  <c r="B2778" i="12"/>
  <c r="C2778" i="12"/>
  <c r="A2779" i="12"/>
  <c r="B2779" i="12"/>
  <c r="C2779" i="12"/>
  <c r="A2780" i="12"/>
  <c r="B2780" i="12"/>
  <c r="C2780" i="12"/>
  <c r="A2781" i="12"/>
  <c r="B2781" i="12"/>
  <c r="C2781" i="12"/>
  <c r="A2782" i="12"/>
  <c r="B2782" i="12"/>
  <c r="C2782" i="12"/>
  <c r="A2783" i="12"/>
  <c r="B2783" i="12"/>
  <c r="C2783" i="12"/>
  <c r="A2784" i="12"/>
  <c r="B2784" i="12"/>
  <c r="C2784" i="12"/>
  <c r="A2785" i="12"/>
  <c r="B2785" i="12"/>
  <c r="C2785" i="12"/>
  <c r="A2786" i="12"/>
  <c r="B2786" i="12"/>
  <c r="C2786" i="12"/>
  <c r="A2787" i="12"/>
  <c r="B2787" i="12"/>
  <c r="C2787" i="12"/>
  <c r="A2788" i="12"/>
  <c r="B2788" i="12"/>
  <c r="C2788" i="12"/>
  <c r="A2789" i="12"/>
  <c r="B2789" i="12"/>
  <c r="C2789" i="12"/>
  <c r="A2790" i="12"/>
  <c r="B2790" i="12"/>
  <c r="C2790" i="12"/>
  <c r="A2791" i="12"/>
  <c r="B2791" i="12"/>
  <c r="C2791" i="12"/>
  <c r="A2792" i="12"/>
  <c r="B2792" i="12"/>
  <c r="C2792" i="12"/>
  <c r="A2793" i="12"/>
  <c r="B2793" i="12"/>
  <c r="C2793" i="12"/>
  <c r="A2794" i="12"/>
  <c r="B2794" i="12"/>
  <c r="C2794" i="12"/>
  <c r="A2795" i="12"/>
  <c r="B2795" i="12"/>
  <c r="C2795" i="12"/>
  <c r="A2796" i="12"/>
  <c r="B2796" i="12"/>
  <c r="C2796" i="12"/>
  <c r="A2797" i="12"/>
  <c r="B2797" i="12"/>
  <c r="C2797" i="12"/>
  <c r="A2798" i="12"/>
  <c r="B2798" i="12"/>
  <c r="C2798" i="12"/>
  <c r="A2799" i="12"/>
  <c r="B2799" i="12"/>
  <c r="C2799" i="12"/>
  <c r="A2800" i="12"/>
  <c r="B2800" i="12"/>
  <c r="C2800" i="12"/>
  <c r="A2801" i="12"/>
  <c r="B2801" i="12"/>
  <c r="C2801" i="12"/>
  <c r="A2802" i="12"/>
  <c r="B2802" i="12"/>
  <c r="C2802" i="12"/>
  <c r="A2803" i="12"/>
  <c r="B2803" i="12"/>
  <c r="C2803" i="12"/>
  <c r="A2804" i="12"/>
  <c r="B2804" i="12"/>
  <c r="C2804" i="12"/>
  <c r="A2805" i="12"/>
  <c r="B2805" i="12"/>
  <c r="C2805" i="12"/>
  <c r="A2806" i="12"/>
  <c r="B2806" i="12"/>
  <c r="C2806" i="12"/>
  <c r="A2807" i="12"/>
  <c r="B2807" i="12"/>
  <c r="C2807" i="12"/>
  <c r="A2808" i="12"/>
  <c r="B2808" i="12"/>
  <c r="C2808" i="12"/>
  <c r="A2809" i="12"/>
  <c r="B2809" i="12"/>
  <c r="C2809" i="12"/>
  <c r="A2810" i="12"/>
  <c r="B2810" i="12"/>
  <c r="C2810" i="12"/>
  <c r="A2811" i="12"/>
  <c r="B2811" i="12"/>
  <c r="C2811" i="12"/>
  <c r="A2812" i="12"/>
  <c r="B2812" i="12"/>
  <c r="C2812" i="12"/>
  <c r="A2813" i="12"/>
  <c r="B2813" i="12"/>
  <c r="C2813" i="12"/>
  <c r="A2814" i="12"/>
  <c r="B2814" i="12"/>
  <c r="C2814" i="12"/>
  <c r="A2815" i="12"/>
  <c r="B2815" i="12"/>
  <c r="C2815" i="12"/>
  <c r="A2816" i="12"/>
  <c r="B2816" i="12"/>
  <c r="C2816" i="12"/>
  <c r="A2817" i="12"/>
  <c r="B2817" i="12"/>
  <c r="C2817" i="12"/>
  <c r="A2818" i="12"/>
  <c r="B2818" i="12"/>
  <c r="C2818" i="12"/>
  <c r="A2819" i="12"/>
  <c r="B2819" i="12"/>
  <c r="C2819" i="12"/>
  <c r="A2820" i="12"/>
  <c r="B2820" i="12"/>
  <c r="C2820" i="12"/>
  <c r="A2821" i="12"/>
  <c r="B2821" i="12"/>
  <c r="C2821" i="12"/>
  <c r="A2822" i="12"/>
  <c r="B2822" i="12"/>
  <c r="C2822" i="12"/>
  <c r="A2823" i="12"/>
  <c r="B2823" i="12"/>
  <c r="C2823" i="12"/>
  <c r="A2824" i="12"/>
  <c r="B2824" i="12"/>
  <c r="C2824" i="12"/>
  <c r="A2825" i="12"/>
  <c r="B2825" i="12"/>
  <c r="C2825" i="12"/>
  <c r="A2826" i="12"/>
  <c r="B2826" i="12"/>
  <c r="C2826" i="12"/>
  <c r="A2827" i="12"/>
  <c r="B2827" i="12"/>
  <c r="C2827" i="12"/>
  <c r="A2828" i="12"/>
  <c r="B2828" i="12"/>
  <c r="C2828" i="12"/>
  <c r="A2829" i="12"/>
  <c r="B2829" i="12"/>
  <c r="C2829" i="12"/>
  <c r="A2830" i="12"/>
  <c r="B2830" i="12"/>
  <c r="C2830" i="12"/>
  <c r="A2831" i="12"/>
  <c r="B2831" i="12"/>
  <c r="C2831" i="12"/>
  <c r="A2832" i="12"/>
  <c r="B2832" i="12"/>
  <c r="C2832" i="12"/>
  <c r="A2833" i="12"/>
  <c r="B2833" i="12"/>
  <c r="C2833" i="12"/>
  <c r="A2834" i="12"/>
  <c r="B2834" i="12"/>
  <c r="C2834" i="12"/>
  <c r="A2835" i="12"/>
  <c r="B2835" i="12"/>
  <c r="C2835" i="12"/>
  <c r="A2836" i="12"/>
  <c r="B2836" i="12"/>
  <c r="C2836" i="12"/>
  <c r="A2837" i="12"/>
  <c r="B2837" i="12"/>
  <c r="C2837" i="12"/>
  <c r="A2838" i="12"/>
  <c r="B2838" i="12"/>
  <c r="C2838" i="12"/>
  <c r="A2839" i="12"/>
  <c r="B2839" i="12"/>
  <c r="C2839" i="12"/>
  <c r="A2840" i="12"/>
  <c r="B2840" i="12"/>
  <c r="C2840" i="12"/>
  <c r="A2841" i="12"/>
  <c r="B2841" i="12"/>
  <c r="C2841" i="12"/>
  <c r="A2842" i="12"/>
  <c r="B2842" i="12"/>
  <c r="C2842" i="12"/>
  <c r="A2843" i="12"/>
  <c r="B2843" i="12"/>
  <c r="C2843" i="12"/>
  <c r="A2844" i="12"/>
  <c r="B2844" i="12"/>
  <c r="C2844" i="12"/>
  <c r="A2845" i="12"/>
  <c r="B2845" i="12"/>
  <c r="C2845" i="12"/>
  <c r="A2846" i="12"/>
  <c r="B2846" i="12"/>
  <c r="C2846" i="12"/>
  <c r="A2847" i="12"/>
  <c r="B2847" i="12"/>
  <c r="C2847" i="12"/>
  <c r="A2848" i="12"/>
  <c r="B2848" i="12"/>
  <c r="C2848" i="12"/>
  <c r="A2849" i="12"/>
  <c r="B2849" i="12"/>
  <c r="C2849" i="12"/>
  <c r="A2850" i="12"/>
  <c r="B2850" i="12"/>
  <c r="C2850" i="12"/>
  <c r="A2851" i="12"/>
  <c r="B2851" i="12"/>
  <c r="C2851" i="12"/>
  <c r="A2852" i="12"/>
  <c r="B2852" i="12"/>
  <c r="C2852" i="12"/>
  <c r="A2853" i="12"/>
  <c r="B2853" i="12"/>
  <c r="C2853" i="12"/>
  <c r="A2854" i="12"/>
  <c r="B2854" i="12"/>
  <c r="C2854" i="12"/>
  <c r="A2855" i="12"/>
  <c r="B2855" i="12"/>
  <c r="C2855" i="12"/>
  <c r="A2856" i="12"/>
  <c r="B2856" i="12"/>
  <c r="C2856" i="12"/>
  <c r="A2857" i="12"/>
  <c r="B2857" i="12"/>
  <c r="C2857" i="12"/>
  <c r="A2858" i="12"/>
  <c r="B2858" i="12"/>
  <c r="C2858" i="12"/>
  <c r="A2859" i="12"/>
  <c r="B2859" i="12"/>
  <c r="C2859" i="12"/>
  <c r="A2860" i="12"/>
  <c r="B2860" i="12"/>
  <c r="C2860" i="12"/>
  <c r="A2861" i="12"/>
  <c r="B2861" i="12"/>
  <c r="C2861" i="12"/>
  <c r="A2862" i="12"/>
  <c r="B2862" i="12"/>
  <c r="C2862" i="12"/>
  <c r="A2863" i="12"/>
  <c r="B2863" i="12"/>
  <c r="C2863" i="12"/>
  <c r="A2864" i="12"/>
  <c r="B2864" i="12"/>
  <c r="C2864" i="12"/>
  <c r="A2865" i="12"/>
  <c r="B2865" i="12"/>
  <c r="C2865" i="12"/>
  <c r="A2866" i="12"/>
  <c r="B2866" i="12"/>
  <c r="C2866" i="12"/>
  <c r="A2867" i="12"/>
  <c r="B2867" i="12"/>
  <c r="C2867" i="12"/>
  <c r="A2868" i="12"/>
  <c r="B2868" i="12"/>
  <c r="C2868" i="12"/>
  <c r="A2869" i="12"/>
  <c r="B2869" i="12"/>
  <c r="C2869" i="12"/>
  <c r="A2870" i="12"/>
  <c r="B2870" i="12"/>
  <c r="C2870" i="12"/>
  <c r="A2871" i="12"/>
  <c r="B2871" i="12"/>
  <c r="C2871" i="12"/>
  <c r="A2872" i="12"/>
  <c r="B2872" i="12"/>
  <c r="C2872" i="12"/>
  <c r="A2873" i="12"/>
  <c r="B2873" i="12"/>
  <c r="C2873" i="12"/>
  <c r="A2874" i="12"/>
  <c r="B2874" i="12"/>
  <c r="C2874" i="12"/>
  <c r="A2875" i="12"/>
  <c r="B2875" i="12"/>
  <c r="C2875" i="12"/>
  <c r="A2876" i="12"/>
  <c r="B2876" i="12"/>
  <c r="C2876" i="12"/>
  <c r="A2877" i="12"/>
  <c r="B2877" i="12"/>
  <c r="C2877" i="12"/>
  <c r="A2878" i="12"/>
  <c r="B2878" i="12"/>
  <c r="C2878" i="12"/>
  <c r="A2879" i="12"/>
  <c r="B2879" i="12"/>
  <c r="C2879" i="12"/>
  <c r="A2880" i="12"/>
  <c r="B2880" i="12"/>
  <c r="C2880" i="12"/>
  <c r="A2881" i="12"/>
  <c r="B2881" i="12"/>
  <c r="C2881" i="12"/>
  <c r="A2882" i="12"/>
  <c r="B2882" i="12"/>
  <c r="C2882" i="12"/>
  <c r="A2883" i="12"/>
  <c r="B2883" i="12"/>
  <c r="C2883" i="12"/>
  <c r="A2884" i="12"/>
  <c r="B2884" i="12"/>
  <c r="C2884" i="12"/>
  <c r="A2885" i="12"/>
  <c r="B2885" i="12"/>
  <c r="C2885" i="12"/>
  <c r="A2886" i="12"/>
  <c r="B2886" i="12"/>
  <c r="C2886" i="12"/>
  <c r="A2887" i="12"/>
  <c r="B2887" i="12"/>
  <c r="C2887" i="12"/>
  <c r="A2888" i="12"/>
  <c r="B2888" i="12"/>
  <c r="C2888" i="12"/>
  <c r="A2889" i="12"/>
  <c r="B2889" i="12"/>
  <c r="C2889" i="12"/>
  <c r="A2890" i="12"/>
  <c r="B2890" i="12"/>
  <c r="C2890" i="12"/>
  <c r="A2891" i="12"/>
  <c r="B2891" i="12"/>
  <c r="C2891" i="12"/>
  <c r="A2892" i="12"/>
  <c r="B2892" i="12"/>
  <c r="C2892" i="12"/>
  <c r="A2893" i="12"/>
  <c r="B2893" i="12"/>
  <c r="C2893" i="12"/>
  <c r="A2894" i="12"/>
  <c r="B2894" i="12"/>
  <c r="C2894" i="12"/>
  <c r="A2895" i="12"/>
  <c r="B2895" i="12"/>
  <c r="C2895" i="12"/>
  <c r="A2896" i="12"/>
  <c r="B2896" i="12"/>
  <c r="C2896" i="12"/>
  <c r="A2897" i="12"/>
  <c r="B2897" i="12"/>
  <c r="C2897" i="12"/>
  <c r="A2898" i="12"/>
  <c r="B2898" i="12"/>
  <c r="C2898" i="12"/>
  <c r="A2899" i="12"/>
  <c r="B2899" i="12"/>
  <c r="C2899" i="12"/>
  <c r="A2900" i="12"/>
  <c r="B2900" i="12"/>
  <c r="C2900" i="12"/>
  <c r="A2901" i="12"/>
  <c r="B2901" i="12"/>
  <c r="C2901" i="12"/>
  <c r="A2902" i="12"/>
  <c r="B2902" i="12"/>
  <c r="C2902" i="12"/>
  <c r="A2903" i="12"/>
  <c r="B2903" i="12"/>
  <c r="C2903" i="12"/>
  <c r="A2904" i="12"/>
  <c r="B2904" i="12"/>
  <c r="C2904" i="12"/>
  <c r="A2905" i="12"/>
  <c r="B2905" i="12"/>
  <c r="C2905" i="12"/>
  <c r="A2906" i="12"/>
  <c r="B2906" i="12"/>
  <c r="C2906" i="12"/>
  <c r="A2907" i="12"/>
  <c r="B2907" i="12"/>
  <c r="C2907" i="12"/>
  <c r="A2908" i="12"/>
  <c r="B2908" i="12"/>
  <c r="C2908" i="12"/>
  <c r="A2909" i="12"/>
  <c r="B2909" i="12"/>
  <c r="C2909" i="12"/>
  <c r="A2910" i="12"/>
  <c r="B2910" i="12"/>
  <c r="C2910" i="12"/>
  <c r="A2911" i="12"/>
  <c r="B2911" i="12"/>
  <c r="C2911" i="12"/>
  <c r="A2912" i="12"/>
  <c r="B2912" i="12"/>
  <c r="C2912" i="12"/>
  <c r="A2913" i="12"/>
  <c r="B2913" i="12"/>
  <c r="C2913" i="12"/>
  <c r="A2914" i="12"/>
  <c r="B2914" i="12"/>
  <c r="C2914" i="12"/>
  <c r="A2915" i="12"/>
  <c r="B2915" i="12"/>
  <c r="C2915" i="12"/>
  <c r="A2916" i="12"/>
  <c r="B2916" i="12"/>
  <c r="C2916" i="12"/>
  <c r="A2917" i="12"/>
  <c r="B2917" i="12"/>
  <c r="C2917" i="12"/>
  <c r="A2918" i="12"/>
  <c r="B2918" i="12"/>
  <c r="C2918" i="12"/>
  <c r="A2919" i="12"/>
  <c r="B2919" i="12"/>
  <c r="C2919" i="12"/>
  <c r="A2920" i="12"/>
  <c r="B2920" i="12"/>
  <c r="C2920" i="12"/>
  <c r="A2921" i="12"/>
  <c r="B2921" i="12"/>
  <c r="C2921" i="12"/>
  <c r="A2922" i="12"/>
  <c r="B2922" i="12"/>
  <c r="C2922" i="12"/>
  <c r="A2923" i="12"/>
  <c r="B2923" i="12"/>
  <c r="C2923" i="12"/>
  <c r="A2924" i="12"/>
  <c r="B2924" i="12"/>
  <c r="C2924" i="12"/>
  <c r="A2925" i="12"/>
  <c r="B2925" i="12"/>
  <c r="C2925" i="12"/>
  <c r="A2926" i="12"/>
  <c r="B2926" i="12"/>
  <c r="C2926" i="12"/>
  <c r="A2927" i="12"/>
  <c r="B2927" i="12"/>
  <c r="C2927" i="12"/>
  <c r="A2928" i="12"/>
  <c r="B2928" i="12"/>
  <c r="C2928" i="12"/>
  <c r="A2929" i="12"/>
  <c r="B2929" i="12"/>
  <c r="C2929" i="12"/>
  <c r="A2930" i="12"/>
  <c r="B2930" i="12"/>
  <c r="C2930" i="12"/>
  <c r="A2931" i="12"/>
  <c r="B2931" i="12"/>
  <c r="C2931" i="12"/>
  <c r="A2932" i="12"/>
  <c r="B2932" i="12"/>
  <c r="C2932" i="12"/>
  <c r="A2933" i="12"/>
  <c r="B2933" i="12"/>
  <c r="C2933" i="12"/>
  <c r="A2934" i="12"/>
  <c r="B2934" i="12"/>
  <c r="C2934" i="12"/>
  <c r="A2935" i="12"/>
  <c r="B2935" i="12"/>
  <c r="C2935" i="12"/>
  <c r="A2936" i="12"/>
  <c r="B2936" i="12"/>
  <c r="C2936" i="12"/>
  <c r="A2937" i="12"/>
  <c r="B2937" i="12"/>
  <c r="C2937" i="12"/>
  <c r="A2938" i="12"/>
  <c r="B2938" i="12"/>
  <c r="C2938" i="12"/>
  <c r="A2939" i="12"/>
  <c r="B2939" i="12"/>
  <c r="C2939" i="12"/>
  <c r="A2940" i="12"/>
  <c r="B2940" i="12"/>
  <c r="C2940" i="12"/>
  <c r="A2941" i="12"/>
  <c r="B2941" i="12"/>
  <c r="C2941" i="12"/>
  <c r="A2942" i="12"/>
  <c r="B2942" i="12"/>
  <c r="C2942" i="12"/>
  <c r="A2943" i="12"/>
  <c r="B2943" i="12"/>
  <c r="C2943" i="12"/>
  <c r="A2944" i="12"/>
  <c r="B2944" i="12"/>
  <c r="C2944" i="12"/>
  <c r="A2945" i="12"/>
  <c r="B2945" i="12"/>
  <c r="C2945" i="12"/>
  <c r="A2946" i="12"/>
  <c r="B2946" i="12"/>
  <c r="C2946" i="12"/>
  <c r="A2947" i="12"/>
  <c r="B2947" i="12"/>
  <c r="C2947" i="12"/>
  <c r="A2948" i="12"/>
  <c r="B2948" i="12"/>
  <c r="C2948" i="12"/>
  <c r="A2949" i="12"/>
  <c r="B2949" i="12"/>
  <c r="C2949" i="12"/>
  <c r="A2950" i="12"/>
  <c r="B2950" i="12"/>
  <c r="C2950" i="12"/>
  <c r="A2951" i="12"/>
  <c r="B2951" i="12"/>
  <c r="C2951" i="12"/>
  <c r="A2952" i="12"/>
  <c r="B2952" i="12"/>
  <c r="C2952" i="12"/>
  <c r="A2953" i="12"/>
  <c r="B2953" i="12"/>
  <c r="C2953" i="12"/>
  <c r="A2954" i="12"/>
  <c r="B2954" i="12"/>
  <c r="C2954" i="12"/>
  <c r="A2955" i="12"/>
  <c r="B2955" i="12"/>
  <c r="C2955" i="12"/>
  <c r="A2956" i="12"/>
  <c r="B2956" i="12"/>
  <c r="C2956" i="12"/>
  <c r="A2957" i="12"/>
  <c r="B2957" i="12"/>
  <c r="C2957" i="12"/>
  <c r="A2958" i="12"/>
  <c r="B2958" i="12"/>
  <c r="C2958" i="12"/>
  <c r="A2959" i="12"/>
  <c r="B2959" i="12"/>
  <c r="C2959" i="12"/>
  <c r="A2960" i="12"/>
  <c r="B2960" i="12"/>
  <c r="C2960" i="12"/>
  <c r="A2961" i="12"/>
  <c r="B2961" i="12"/>
  <c r="C2961" i="12"/>
  <c r="A2962" i="12"/>
  <c r="B2962" i="12"/>
  <c r="C2962" i="12"/>
  <c r="A2963" i="12"/>
  <c r="B2963" i="12"/>
  <c r="C2963" i="12"/>
  <c r="A2964" i="12"/>
  <c r="B2964" i="12"/>
  <c r="C2964" i="12"/>
  <c r="A2965" i="12"/>
  <c r="B2965" i="12"/>
  <c r="C2965" i="12"/>
  <c r="A2966" i="12"/>
  <c r="B2966" i="12"/>
  <c r="C2966" i="12"/>
  <c r="A2967" i="12"/>
  <c r="B2967" i="12"/>
  <c r="C2967" i="12"/>
  <c r="A2968" i="12"/>
  <c r="B2968" i="12"/>
  <c r="C2968" i="12"/>
  <c r="A2969" i="12"/>
  <c r="B2969" i="12"/>
  <c r="C2969" i="12"/>
  <c r="A2970" i="12"/>
  <c r="B2970" i="12"/>
  <c r="C2970" i="12"/>
  <c r="A2971" i="12"/>
  <c r="B2971" i="12"/>
  <c r="C2971" i="12"/>
  <c r="A2972" i="12"/>
  <c r="B2972" i="12"/>
  <c r="C2972" i="12"/>
  <c r="A2973" i="12"/>
  <c r="B2973" i="12"/>
  <c r="C2973" i="12"/>
  <c r="A2974" i="12"/>
  <c r="B2974" i="12"/>
  <c r="C2974" i="12"/>
  <c r="A2975" i="12"/>
  <c r="B2975" i="12"/>
  <c r="C2975" i="12"/>
  <c r="A2976" i="12"/>
  <c r="B2976" i="12"/>
  <c r="C2976" i="12"/>
  <c r="A2977" i="12"/>
  <c r="B2977" i="12"/>
  <c r="C2977" i="12"/>
  <c r="A2978" i="12"/>
  <c r="B2978" i="12"/>
  <c r="C2978" i="12"/>
  <c r="A2979" i="12"/>
  <c r="B2979" i="12"/>
  <c r="C2979" i="12"/>
  <c r="A2980" i="12"/>
  <c r="B2980" i="12"/>
  <c r="C2980" i="12"/>
  <c r="A2981" i="12"/>
  <c r="B2981" i="12"/>
  <c r="C2981" i="12"/>
  <c r="A2982" i="12"/>
  <c r="B2982" i="12"/>
  <c r="C2982" i="12"/>
  <c r="A2983" i="12"/>
  <c r="B2983" i="12"/>
  <c r="C2983" i="12"/>
  <c r="A2984" i="12"/>
  <c r="B2984" i="12"/>
  <c r="C2984" i="12"/>
  <c r="A2985" i="12"/>
  <c r="B2985" i="12"/>
  <c r="C2985" i="12"/>
  <c r="A2986" i="12"/>
  <c r="B2986" i="12"/>
  <c r="C2986" i="12"/>
  <c r="A2987" i="12"/>
  <c r="B2987" i="12"/>
  <c r="C2987" i="12"/>
  <c r="A2988" i="12"/>
  <c r="B2988" i="12"/>
  <c r="C2988" i="12"/>
  <c r="A2989" i="12"/>
  <c r="B2989" i="12"/>
  <c r="C2989" i="12"/>
  <c r="A2990" i="12"/>
  <c r="B2990" i="12"/>
  <c r="C2990" i="12"/>
  <c r="A2991" i="12"/>
  <c r="B2991" i="12"/>
  <c r="C2991" i="12"/>
  <c r="A2992" i="12"/>
  <c r="B2992" i="12"/>
  <c r="C2992" i="12"/>
  <c r="A2993" i="12"/>
  <c r="B2993" i="12"/>
  <c r="C2993" i="12"/>
  <c r="A2994" i="12"/>
  <c r="B2994" i="12"/>
  <c r="C2994" i="12"/>
  <c r="A2995" i="12"/>
  <c r="B2995" i="12"/>
  <c r="C2995" i="12"/>
  <c r="A2996" i="12"/>
  <c r="B2996" i="12"/>
  <c r="C2996" i="12"/>
  <c r="A2997" i="12"/>
  <c r="B2997" i="12"/>
  <c r="C2997" i="12"/>
  <c r="A2998" i="12"/>
  <c r="B2998" i="12"/>
  <c r="C2998" i="12"/>
  <c r="A2999" i="12"/>
  <c r="B2999" i="12"/>
  <c r="C2999" i="12"/>
  <c r="A3000" i="12"/>
  <c r="B3000" i="12"/>
  <c r="C3000" i="12"/>
  <c r="A3001" i="12"/>
  <c r="B3001" i="12"/>
  <c r="C3001" i="12"/>
  <c r="A3002" i="12"/>
  <c r="B3002" i="12"/>
  <c r="C3002" i="12"/>
  <c r="A3003" i="12"/>
  <c r="B3003" i="12"/>
  <c r="C3003" i="12"/>
  <c r="A3004" i="12"/>
  <c r="B3004" i="12"/>
  <c r="C3004" i="12"/>
  <c r="A3005" i="12"/>
  <c r="B3005" i="12"/>
  <c r="C3005" i="12"/>
  <c r="A3006" i="12"/>
  <c r="B3006" i="12"/>
  <c r="C3006" i="12"/>
  <c r="A3007" i="12"/>
  <c r="B3007" i="12"/>
  <c r="C3007" i="12"/>
  <c r="A3008" i="12"/>
  <c r="B3008" i="12"/>
  <c r="C3008" i="12"/>
  <c r="A3009" i="12"/>
  <c r="B3009" i="12"/>
  <c r="C3009" i="12"/>
  <c r="A3010" i="12"/>
  <c r="B3010" i="12"/>
  <c r="C3010" i="12"/>
  <c r="A3011" i="12"/>
  <c r="B3011" i="12"/>
  <c r="C3011" i="12"/>
  <c r="A3012" i="12"/>
  <c r="B3012" i="12"/>
  <c r="C3012" i="12"/>
  <c r="A3013" i="12"/>
  <c r="B3013" i="12"/>
  <c r="C3013" i="12"/>
  <c r="A3014" i="12"/>
  <c r="B3014" i="12"/>
  <c r="C3014" i="12"/>
  <c r="A3015" i="12"/>
  <c r="B3015" i="12"/>
  <c r="C3015" i="12"/>
  <c r="A3016" i="12"/>
  <c r="B3016" i="12"/>
  <c r="C3016" i="12"/>
  <c r="A3017" i="12"/>
  <c r="B3017" i="12"/>
  <c r="C3017" i="12"/>
  <c r="A3018" i="12"/>
  <c r="B3018" i="12"/>
  <c r="C3018" i="12"/>
  <c r="A3019" i="12"/>
  <c r="B3019" i="12"/>
  <c r="C3019" i="12"/>
  <c r="A3020" i="12"/>
  <c r="B3020" i="12"/>
  <c r="C3020" i="12"/>
  <c r="A3021" i="12"/>
  <c r="B3021" i="12"/>
  <c r="C3021" i="12"/>
  <c r="A3022" i="12"/>
  <c r="B3022" i="12"/>
  <c r="C3022" i="12"/>
  <c r="A3023" i="12"/>
  <c r="B3023" i="12"/>
  <c r="C3023" i="12"/>
  <c r="A3024" i="12"/>
  <c r="B3024" i="12"/>
  <c r="C3024" i="12"/>
  <c r="A3025" i="12"/>
  <c r="B3025" i="12"/>
  <c r="C3025" i="12"/>
  <c r="A3026" i="12"/>
  <c r="B3026" i="12"/>
  <c r="C3026" i="12"/>
  <c r="A3027" i="12"/>
  <c r="B3027" i="12"/>
  <c r="C3027" i="12"/>
  <c r="A3028" i="12"/>
  <c r="B3028" i="12"/>
  <c r="C3028" i="12"/>
  <c r="A3029" i="12"/>
  <c r="B3029" i="12"/>
  <c r="C3029" i="12"/>
  <c r="A3030" i="12"/>
  <c r="B3030" i="12"/>
  <c r="C3030" i="12"/>
  <c r="A3031" i="12"/>
  <c r="B3031" i="12"/>
  <c r="C3031" i="12"/>
  <c r="A3032" i="12"/>
  <c r="B3032" i="12"/>
  <c r="C3032" i="12"/>
  <c r="A3033" i="12"/>
  <c r="B3033" i="12"/>
  <c r="C3033" i="12"/>
  <c r="A3034" i="12"/>
  <c r="B3034" i="12"/>
  <c r="C3034" i="12"/>
  <c r="A3035" i="12"/>
  <c r="B3035" i="12"/>
  <c r="C3035" i="12"/>
  <c r="A3036" i="12"/>
  <c r="B3036" i="12"/>
  <c r="C3036" i="12"/>
  <c r="A3037" i="12"/>
  <c r="B3037" i="12"/>
  <c r="C3037" i="12"/>
  <c r="A3038" i="12"/>
  <c r="B3038" i="12"/>
  <c r="C3038" i="12"/>
  <c r="A3039" i="12"/>
  <c r="B3039" i="12"/>
  <c r="C3039" i="12"/>
  <c r="A3040" i="12"/>
  <c r="B3040" i="12"/>
  <c r="C3040" i="12"/>
  <c r="A3041" i="12"/>
  <c r="B3041" i="12"/>
  <c r="C3041" i="12"/>
  <c r="A3042" i="12"/>
  <c r="B3042" i="12"/>
  <c r="C3042" i="12"/>
  <c r="A3043" i="12"/>
  <c r="B3043" i="12"/>
  <c r="C3043" i="12"/>
  <c r="A3044" i="12"/>
  <c r="B3044" i="12"/>
  <c r="C3044" i="12"/>
  <c r="A3045" i="12"/>
  <c r="B3045" i="12"/>
  <c r="C3045" i="12"/>
  <c r="A3046" i="12"/>
  <c r="B3046" i="12"/>
  <c r="C3046" i="12"/>
  <c r="A3047" i="12"/>
  <c r="B3047" i="12"/>
  <c r="C3047" i="12"/>
  <c r="A3048" i="12"/>
  <c r="B3048" i="12"/>
  <c r="C3048" i="12"/>
  <c r="A3049" i="12"/>
  <c r="B3049" i="12"/>
  <c r="C3049" i="12"/>
  <c r="A3050" i="12"/>
  <c r="B3050" i="12"/>
  <c r="C3050" i="12"/>
  <c r="A3051" i="12"/>
  <c r="B3051" i="12"/>
  <c r="C3051" i="12"/>
  <c r="A3052" i="12"/>
  <c r="B3052" i="12"/>
  <c r="C3052" i="12"/>
  <c r="A3053" i="12"/>
  <c r="B3053" i="12"/>
  <c r="C3053" i="12"/>
  <c r="A3054" i="12"/>
  <c r="B3054" i="12"/>
  <c r="C3054" i="12"/>
  <c r="A3055" i="12"/>
  <c r="B3055" i="12"/>
  <c r="C3055" i="12"/>
  <c r="A3056" i="12"/>
  <c r="B3056" i="12"/>
  <c r="C3056" i="12"/>
  <c r="A3057" i="12"/>
  <c r="B3057" i="12"/>
  <c r="C3057" i="12"/>
  <c r="A3058" i="12"/>
  <c r="B3058" i="12"/>
  <c r="C3058" i="12"/>
  <c r="A3059" i="12"/>
  <c r="B3059" i="12"/>
  <c r="C3059" i="12"/>
  <c r="A3060" i="12"/>
  <c r="B3060" i="12"/>
  <c r="C3060" i="12"/>
  <c r="A3061" i="12"/>
  <c r="B3061" i="12"/>
  <c r="C3061" i="12"/>
  <c r="A3062" i="12"/>
  <c r="B3062" i="12"/>
  <c r="C3062" i="12"/>
  <c r="A3063" i="12"/>
  <c r="B3063" i="12"/>
  <c r="C3063" i="12"/>
  <c r="A3064" i="12"/>
  <c r="B3064" i="12"/>
  <c r="C3064" i="12"/>
  <c r="A3065" i="12"/>
  <c r="B3065" i="12"/>
  <c r="C3065" i="12"/>
  <c r="A3066" i="12"/>
  <c r="B3066" i="12"/>
  <c r="C3066" i="12"/>
  <c r="A3067" i="12"/>
  <c r="B3067" i="12"/>
  <c r="C3067" i="12"/>
  <c r="A3068" i="12"/>
  <c r="B3068" i="12"/>
  <c r="C3068" i="12"/>
  <c r="A3069" i="12"/>
  <c r="B3069" i="12"/>
  <c r="C3069" i="12"/>
  <c r="A3070" i="12"/>
  <c r="B3070" i="12"/>
  <c r="C3070" i="12"/>
  <c r="A3071" i="12"/>
  <c r="B3071" i="12"/>
  <c r="C3071" i="12"/>
  <c r="A3072" i="12"/>
  <c r="B3072" i="12"/>
  <c r="C3072" i="12"/>
  <c r="A3073" i="12"/>
  <c r="B3073" i="12"/>
  <c r="C3073" i="12"/>
  <c r="A3074" i="12"/>
  <c r="B3074" i="12"/>
  <c r="C3074" i="12"/>
  <c r="A3075" i="12"/>
  <c r="B3075" i="12"/>
  <c r="C3075" i="12"/>
  <c r="A3076" i="12"/>
  <c r="B3076" i="12"/>
  <c r="C3076" i="12"/>
  <c r="A3077" i="12"/>
  <c r="B3077" i="12"/>
  <c r="C3077" i="12"/>
  <c r="A3078" i="12"/>
  <c r="B3078" i="12"/>
  <c r="C3078" i="12"/>
  <c r="A3079" i="12"/>
  <c r="B3079" i="12"/>
  <c r="C3079" i="12"/>
  <c r="A3080" i="12"/>
  <c r="B3080" i="12"/>
  <c r="C3080" i="12"/>
  <c r="A3081" i="12"/>
  <c r="B3081" i="12"/>
  <c r="C3081" i="12"/>
  <c r="A3082" i="12"/>
  <c r="B3082" i="12"/>
  <c r="C3082" i="12"/>
  <c r="A3083" i="12"/>
  <c r="B3083" i="12"/>
  <c r="C3083" i="12"/>
  <c r="A3084" i="12"/>
  <c r="B3084" i="12"/>
  <c r="C3084" i="12"/>
  <c r="A3085" i="12"/>
  <c r="B3085" i="12"/>
  <c r="C3085" i="12"/>
  <c r="A3086" i="12"/>
  <c r="B3086" i="12"/>
  <c r="C3086" i="12"/>
  <c r="A3087" i="12"/>
  <c r="B3087" i="12"/>
  <c r="C3087" i="12"/>
  <c r="A3088" i="12"/>
  <c r="B3088" i="12"/>
  <c r="C3088" i="12"/>
  <c r="A3089" i="12"/>
  <c r="B3089" i="12"/>
  <c r="C3089" i="12"/>
  <c r="A3090" i="12"/>
  <c r="B3090" i="12"/>
  <c r="C3090" i="12"/>
  <c r="A3091" i="12"/>
  <c r="B3091" i="12"/>
  <c r="C3091" i="12"/>
  <c r="A3092" i="12"/>
  <c r="B3092" i="12"/>
  <c r="C3092" i="12"/>
  <c r="A3093" i="12"/>
  <c r="B3093" i="12"/>
  <c r="C3093" i="12"/>
  <c r="A3094" i="12"/>
  <c r="B3094" i="12"/>
  <c r="C3094" i="12"/>
  <c r="A3095" i="12"/>
  <c r="B3095" i="12"/>
  <c r="C3095" i="12"/>
  <c r="A3096" i="12"/>
  <c r="B3096" i="12"/>
  <c r="C3096" i="12"/>
  <c r="A3097" i="12"/>
  <c r="B3097" i="12"/>
  <c r="C3097" i="12"/>
  <c r="A3098" i="12"/>
  <c r="B3098" i="12"/>
  <c r="C3098" i="12"/>
  <c r="A3099" i="12"/>
  <c r="B3099" i="12"/>
  <c r="C3099" i="12"/>
  <c r="A3100" i="12"/>
  <c r="B3100" i="12"/>
  <c r="C3100" i="12"/>
  <c r="A3101" i="12"/>
  <c r="B3101" i="12"/>
  <c r="C3101" i="12"/>
  <c r="A3102" i="12"/>
  <c r="B3102" i="12"/>
  <c r="C3102" i="12"/>
  <c r="A3103" i="12"/>
  <c r="B3103" i="12"/>
  <c r="C3103" i="12"/>
  <c r="A3104" i="12"/>
  <c r="B3104" i="12"/>
  <c r="C3104" i="12"/>
  <c r="A3105" i="12"/>
  <c r="B3105" i="12"/>
  <c r="C3105" i="12"/>
  <c r="A3106" i="12"/>
  <c r="B3106" i="12"/>
  <c r="C3106" i="12"/>
  <c r="A3107" i="12"/>
  <c r="B3107" i="12"/>
  <c r="C3107" i="12"/>
  <c r="A3108" i="12"/>
  <c r="B3108" i="12"/>
  <c r="C3108" i="12"/>
  <c r="A3109" i="12"/>
  <c r="B3109" i="12"/>
  <c r="C3109" i="12"/>
  <c r="A3110" i="12"/>
  <c r="B3110" i="12"/>
  <c r="C3110" i="12"/>
  <c r="A3111" i="12"/>
  <c r="B3111" i="12"/>
  <c r="C3111" i="12"/>
  <c r="A3112" i="12"/>
  <c r="B3112" i="12"/>
  <c r="C3112" i="12"/>
  <c r="A3113" i="12"/>
  <c r="B3113" i="12"/>
  <c r="C3113" i="12"/>
  <c r="A3114" i="12"/>
  <c r="B3114" i="12"/>
  <c r="C3114" i="12"/>
  <c r="A3115" i="12"/>
  <c r="B3115" i="12"/>
  <c r="C3115" i="12"/>
  <c r="A3116" i="12"/>
  <c r="B3116" i="12"/>
  <c r="C3116" i="12"/>
  <c r="A3117" i="12"/>
  <c r="B3117" i="12"/>
  <c r="C3117" i="12"/>
  <c r="A3118" i="12"/>
  <c r="B3118" i="12"/>
  <c r="C3118" i="12"/>
  <c r="A3119" i="12"/>
  <c r="B3119" i="12"/>
  <c r="C3119" i="12"/>
  <c r="A3120" i="12"/>
  <c r="B3120" i="12"/>
  <c r="C3120" i="12"/>
  <c r="A3121" i="12"/>
  <c r="B3121" i="12"/>
  <c r="C3121" i="12"/>
  <c r="A3122" i="12"/>
  <c r="B3122" i="12"/>
  <c r="C3122" i="12"/>
  <c r="A3123" i="12"/>
  <c r="B3123" i="12"/>
  <c r="C3123" i="12"/>
  <c r="A3124" i="12"/>
  <c r="B3124" i="12"/>
  <c r="C3124" i="12"/>
  <c r="A3125" i="12"/>
  <c r="B3125" i="12"/>
  <c r="C3125" i="12"/>
  <c r="A3126" i="12"/>
  <c r="B3126" i="12"/>
  <c r="C3126" i="12"/>
  <c r="A3127" i="12"/>
  <c r="B3127" i="12"/>
  <c r="C3127" i="12"/>
  <c r="A3128" i="12"/>
  <c r="B3128" i="12"/>
  <c r="C3128" i="12"/>
  <c r="A3129" i="12"/>
  <c r="B3129" i="12"/>
  <c r="C3129" i="12"/>
  <c r="A3130" i="12"/>
  <c r="B3130" i="12"/>
  <c r="C3130" i="12"/>
  <c r="A3131" i="12"/>
  <c r="B3131" i="12"/>
  <c r="C3131" i="12"/>
  <c r="A3132" i="12"/>
  <c r="B3132" i="12"/>
  <c r="C3132" i="12"/>
  <c r="A3133" i="12"/>
  <c r="B3133" i="12"/>
  <c r="C3133" i="12"/>
  <c r="A3134" i="12"/>
  <c r="B3134" i="12"/>
  <c r="C3134" i="12"/>
  <c r="A3135" i="12"/>
  <c r="B3135" i="12"/>
  <c r="C3135" i="12"/>
  <c r="A3136" i="12"/>
  <c r="B3136" i="12"/>
  <c r="C3136" i="12"/>
  <c r="A3137" i="12"/>
  <c r="B3137" i="12"/>
  <c r="C3137" i="12"/>
  <c r="A3138" i="12"/>
  <c r="B3138" i="12"/>
  <c r="C3138" i="12"/>
  <c r="A3139" i="12"/>
  <c r="B3139" i="12"/>
  <c r="C3139" i="12"/>
  <c r="A3140" i="12"/>
  <c r="B3140" i="12"/>
  <c r="C3140" i="12"/>
  <c r="A3141" i="12"/>
  <c r="B3141" i="12"/>
  <c r="C3141" i="12"/>
  <c r="A3142" i="12"/>
  <c r="B3142" i="12"/>
  <c r="C3142" i="12"/>
  <c r="A3143" i="12"/>
  <c r="B3143" i="12"/>
  <c r="C3143" i="12"/>
  <c r="A3144" i="12"/>
  <c r="B3144" i="12"/>
  <c r="C3144" i="12"/>
  <c r="A3145" i="12"/>
  <c r="B3145" i="12"/>
  <c r="C3145" i="12"/>
  <c r="A3146" i="12"/>
  <c r="B3146" i="12"/>
  <c r="C3146" i="12"/>
  <c r="A3147" i="12"/>
  <c r="B3147" i="12"/>
  <c r="C3147" i="12"/>
  <c r="A3148" i="12"/>
  <c r="B3148" i="12"/>
  <c r="C3148" i="12"/>
  <c r="A3149" i="12"/>
  <c r="B3149" i="12"/>
  <c r="C3149" i="12"/>
  <c r="A3150" i="12"/>
  <c r="B3150" i="12"/>
  <c r="C3150" i="12"/>
  <c r="A3151" i="12"/>
  <c r="B3151" i="12"/>
  <c r="C3151" i="12"/>
  <c r="A3152" i="12"/>
  <c r="B3152" i="12"/>
  <c r="C3152" i="12"/>
  <c r="A3153" i="12"/>
  <c r="B3153" i="12"/>
  <c r="C3153" i="12"/>
  <c r="A3154" i="12"/>
  <c r="B3154" i="12"/>
  <c r="C3154" i="12"/>
  <c r="A3155" i="12"/>
  <c r="B3155" i="12"/>
  <c r="C3155" i="12"/>
  <c r="A3156" i="12"/>
  <c r="B3156" i="12"/>
  <c r="C3156" i="12"/>
  <c r="A3157" i="12"/>
  <c r="B3157" i="12"/>
  <c r="C3157" i="12"/>
  <c r="A3158" i="12"/>
  <c r="B3158" i="12"/>
  <c r="C3158" i="12"/>
  <c r="A3159" i="12"/>
  <c r="B3159" i="12"/>
  <c r="C3159" i="12"/>
  <c r="A3160" i="12"/>
  <c r="B3160" i="12"/>
  <c r="C3160" i="12"/>
  <c r="A3161" i="12"/>
  <c r="B3161" i="12"/>
  <c r="C3161" i="12"/>
  <c r="A3162" i="12"/>
  <c r="B3162" i="12"/>
  <c r="C3162" i="12"/>
  <c r="A3163" i="12"/>
  <c r="B3163" i="12"/>
  <c r="C3163" i="12"/>
  <c r="A3164" i="12"/>
  <c r="B3164" i="12"/>
  <c r="C3164" i="12"/>
  <c r="A3165" i="12"/>
  <c r="B3165" i="12"/>
  <c r="C3165" i="12"/>
  <c r="A3166" i="12"/>
  <c r="B3166" i="12"/>
  <c r="C3166" i="12"/>
  <c r="A3167" i="12"/>
  <c r="B3167" i="12"/>
  <c r="C3167" i="12"/>
  <c r="A3168" i="12"/>
  <c r="B3168" i="12"/>
  <c r="C3168" i="12"/>
  <c r="A3169" i="12"/>
  <c r="B3169" i="12"/>
  <c r="C3169" i="12"/>
  <c r="A3170" i="12"/>
  <c r="B3170" i="12"/>
  <c r="C3170" i="12"/>
  <c r="A3171" i="12"/>
  <c r="B3171" i="12"/>
  <c r="C3171" i="12"/>
  <c r="A3172" i="12"/>
  <c r="B3172" i="12"/>
  <c r="C3172" i="12"/>
  <c r="A3173" i="12"/>
  <c r="B3173" i="12"/>
  <c r="C3173" i="12"/>
  <c r="A3174" i="12"/>
  <c r="B3174" i="12"/>
  <c r="C3174" i="12"/>
  <c r="A3175" i="12"/>
  <c r="B3175" i="12"/>
  <c r="C3175" i="12"/>
  <c r="A3176" i="12"/>
  <c r="B3176" i="12"/>
  <c r="C3176" i="12"/>
  <c r="A3177" i="12"/>
  <c r="B3177" i="12"/>
  <c r="C3177" i="12"/>
  <c r="A3178" i="12"/>
  <c r="B3178" i="12"/>
  <c r="C3178" i="12"/>
  <c r="A3179" i="12"/>
  <c r="B3179" i="12"/>
  <c r="C3179" i="12"/>
  <c r="A3180" i="12"/>
  <c r="B3180" i="12"/>
  <c r="C3180" i="12"/>
  <c r="A3181" i="12"/>
  <c r="B3181" i="12"/>
  <c r="C3181" i="12"/>
  <c r="A3182" i="12"/>
  <c r="B3182" i="12"/>
  <c r="C3182" i="12"/>
  <c r="A3183" i="12"/>
  <c r="B3183" i="12"/>
  <c r="C3183" i="12"/>
  <c r="A3184" i="12"/>
  <c r="B3184" i="12"/>
  <c r="C3184" i="12"/>
  <c r="A3185" i="12"/>
  <c r="B3185" i="12"/>
  <c r="C3185" i="12"/>
  <c r="A3186" i="12"/>
  <c r="B3186" i="12"/>
  <c r="C3186" i="12"/>
  <c r="A3187" i="12"/>
  <c r="B3187" i="12"/>
  <c r="C3187" i="12"/>
  <c r="A3188" i="12"/>
  <c r="B3188" i="12"/>
  <c r="C3188" i="12"/>
  <c r="A3189" i="12"/>
  <c r="B3189" i="12"/>
  <c r="C3189" i="12"/>
  <c r="A3190" i="12"/>
  <c r="B3190" i="12"/>
  <c r="C3190" i="12"/>
  <c r="A3191" i="12"/>
  <c r="B3191" i="12"/>
  <c r="C3191" i="12"/>
  <c r="A3192" i="12"/>
  <c r="B3192" i="12"/>
  <c r="C3192" i="12"/>
  <c r="A3193" i="12"/>
  <c r="B3193" i="12"/>
  <c r="C3193" i="12"/>
  <c r="A3194" i="12"/>
  <c r="B3194" i="12"/>
  <c r="C3194" i="12"/>
  <c r="A3195" i="12"/>
  <c r="B3195" i="12"/>
  <c r="C3195" i="12"/>
  <c r="A3196" i="12"/>
  <c r="B3196" i="12"/>
  <c r="C3196" i="12"/>
  <c r="A3197" i="12"/>
  <c r="B3197" i="12"/>
  <c r="C3197" i="12"/>
  <c r="A3198" i="12"/>
  <c r="B3198" i="12"/>
  <c r="C3198" i="12"/>
  <c r="A3199" i="12"/>
  <c r="B3199" i="12"/>
  <c r="C3199" i="12"/>
  <c r="A3200" i="12"/>
  <c r="B3200" i="12"/>
  <c r="C3200" i="12"/>
  <c r="A3201" i="12"/>
  <c r="B3201" i="12"/>
  <c r="C3201" i="12"/>
  <c r="A3202" i="12"/>
  <c r="B3202" i="12"/>
  <c r="C3202" i="12"/>
  <c r="A3203" i="12"/>
  <c r="B3203" i="12"/>
  <c r="C3203" i="12"/>
  <c r="A3204" i="12"/>
  <c r="B3204" i="12"/>
  <c r="C3204" i="12"/>
  <c r="A3205" i="12"/>
  <c r="B3205" i="12"/>
  <c r="C3205" i="12"/>
  <c r="A3206" i="12"/>
  <c r="B3206" i="12"/>
  <c r="C3206" i="12"/>
  <c r="A3207" i="12"/>
  <c r="B3207" i="12"/>
  <c r="C3207" i="12"/>
  <c r="A3208" i="12"/>
  <c r="B3208" i="12"/>
  <c r="C3208" i="12"/>
  <c r="A3209" i="12"/>
  <c r="B3209" i="12"/>
  <c r="C3209" i="12"/>
  <c r="A3210" i="12"/>
  <c r="B3210" i="12"/>
  <c r="C3210" i="12"/>
  <c r="A3211" i="12"/>
  <c r="B3211" i="12"/>
  <c r="C3211" i="12"/>
  <c r="A3212" i="12"/>
  <c r="B3212" i="12"/>
  <c r="C3212" i="12"/>
  <c r="A3213" i="12"/>
  <c r="B3213" i="12"/>
  <c r="C3213" i="12"/>
  <c r="A3214" i="12"/>
  <c r="B3214" i="12"/>
  <c r="C3214" i="12"/>
  <c r="A3215" i="12"/>
  <c r="B3215" i="12"/>
  <c r="C3215" i="12"/>
  <c r="A3216" i="12"/>
  <c r="B3216" i="12"/>
  <c r="C3216" i="12"/>
  <c r="A3217" i="12"/>
  <c r="B3217" i="12"/>
  <c r="C3217" i="12"/>
  <c r="A3218" i="12"/>
  <c r="B3218" i="12"/>
  <c r="C3218" i="12"/>
  <c r="A3219" i="12"/>
  <c r="B3219" i="12"/>
  <c r="C3219" i="12"/>
  <c r="A3220" i="12"/>
  <c r="B3220" i="12"/>
  <c r="C3220" i="12"/>
  <c r="A3221" i="12"/>
  <c r="B3221" i="12"/>
  <c r="C3221" i="12"/>
  <c r="A3222" i="12"/>
  <c r="B3222" i="12"/>
  <c r="C3222" i="12"/>
  <c r="A3223" i="12"/>
  <c r="B3223" i="12"/>
  <c r="C3223" i="12"/>
  <c r="A3224" i="12"/>
  <c r="B3224" i="12"/>
  <c r="C3224" i="12"/>
  <c r="A3225" i="12"/>
  <c r="B3225" i="12"/>
  <c r="C3225" i="12"/>
  <c r="A3226" i="12"/>
  <c r="B3226" i="12"/>
  <c r="C3226" i="12"/>
  <c r="A3227" i="12"/>
  <c r="B3227" i="12"/>
  <c r="C3227" i="12"/>
  <c r="A3228" i="12"/>
  <c r="B3228" i="12"/>
  <c r="C3228" i="12"/>
  <c r="A3229" i="12"/>
  <c r="B3229" i="12"/>
  <c r="C3229" i="12"/>
  <c r="A3230" i="12"/>
  <c r="B3230" i="12"/>
  <c r="C3230" i="12"/>
  <c r="A3231" i="12"/>
  <c r="B3231" i="12"/>
  <c r="C3231" i="12"/>
  <c r="A3232" i="12"/>
  <c r="B3232" i="12"/>
  <c r="C3232" i="12"/>
  <c r="A3233" i="12"/>
  <c r="B3233" i="12"/>
  <c r="C3233" i="12"/>
  <c r="A3234" i="12"/>
  <c r="B3234" i="12"/>
  <c r="C3234" i="12"/>
  <c r="A3235" i="12"/>
  <c r="B3235" i="12"/>
  <c r="C3235" i="12"/>
  <c r="A3236" i="12"/>
  <c r="B3236" i="12"/>
  <c r="C3236" i="12"/>
  <c r="A3237" i="12"/>
  <c r="B3237" i="12"/>
  <c r="C3237" i="12"/>
  <c r="A3238" i="12"/>
  <c r="B3238" i="12"/>
  <c r="C3238" i="12"/>
  <c r="A3239" i="12"/>
  <c r="B3239" i="12"/>
  <c r="C3239" i="12"/>
  <c r="A3240" i="12"/>
  <c r="B3240" i="12"/>
  <c r="C3240" i="12"/>
  <c r="A3241" i="12"/>
  <c r="B3241" i="12"/>
  <c r="C3241" i="12"/>
  <c r="A3242" i="12"/>
  <c r="B3242" i="12"/>
  <c r="C3242" i="12"/>
  <c r="A3243" i="12"/>
  <c r="B3243" i="12"/>
  <c r="C3243" i="12"/>
  <c r="A3244" i="12"/>
  <c r="B3244" i="12"/>
  <c r="C3244" i="12"/>
  <c r="A3245" i="12"/>
  <c r="B3245" i="12"/>
  <c r="C3245" i="12"/>
  <c r="A3246" i="12"/>
  <c r="B3246" i="12"/>
  <c r="C3246" i="12"/>
  <c r="A3247" i="12"/>
  <c r="B3247" i="12"/>
  <c r="C3247" i="12"/>
  <c r="A3248" i="12"/>
  <c r="B3248" i="12"/>
  <c r="C3248" i="12"/>
  <c r="A3249" i="12"/>
  <c r="B3249" i="12"/>
  <c r="C3249" i="12"/>
  <c r="A3250" i="12"/>
  <c r="B3250" i="12"/>
  <c r="C3250" i="12"/>
  <c r="A3251" i="12"/>
  <c r="B3251" i="12"/>
  <c r="C3251" i="12"/>
  <c r="A3252" i="12"/>
  <c r="B3252" i="12"/>
  <c r="C3252" i="12"/>
  <c r="A3253" i="12"/>
  <c r="B3253" i="12"/>
  <c r="C3253" i="12"/>
  <c r="A3254" i="12"/>
  <c r="B3254" i="12"/>
  <c r="C3254" i="12"/>
  <c r="A3255" i="12"/>
  <c r="B3255" i="12"/>
  <c r="C3255" i="12"/>
  <c r="A3256" i="12"/>
  <c r="B3256" i="12"/>
  <c r="C3256" i="12"/>
  <c r="A3257" i="12"/>
  <c r="B3257" i="12"/>
  <c r="C3257" i="12"/>
  <c r="A3258" i="12"/>
  <c r="B3258" i="12"/>
  <c r="C3258" i="12"/>
  <c r="A3259" i="12"/>
  <c r="B3259" i="12"/>
  <c r="C3259" i="12"/>
  <c r="A3260" i="12"/>
  <c r="B3260" i="12"/>
  <c r="C3260" i="12"/>
  <c r="A3261" i="12"/>
  <c r="B3261" i="12"/>
  <c r="C3261" i="12"/>
  <c r="A3262" i="12"/>
  <c r="B3262" i="12"/>
  <c r="C3262" i="12"/>
  <c r="A3263" i="12"/>
  <c r="B3263" i="12"/>
  <c r="C3263" i="12"/>
  <c r="A3264" i="12"/>
  <c r="B3264" i="12"/>
  <c r="C3264" i="12"/>
  <c r="A3265" i="12"/>
  <c r="B3265" i="12"/>
  <c r="C3265" i="12"/>
  <c r="A3266" i="12"/>
  <c r="B3266" i="12"/>
  <c r="C3266" i="12"/>
  <c r="A3267" i="12"/>
  <c r="B3267" i="12"/>
  <c r="C3267" i="12"/>
  <c r="A3268" i="12"/>
  <c r="B3268" i="12"/>
  <c r="C3268" i="12"/>
  <c r="A3269" i="12"/>
  <c r="B3269" i="12"/>
  <c r="C3269" i="12"/>
  <c r="A3270" i="12"/>
  <c r="B3270" i="12"/>
  <c r="C3270" i="12"/>
  <c r="A3271" i="12"/>
  <c r="B3271" i="12"/>
  <c r="C3271" i="12"/>
  <c r="A3272" i="12"/>
  <c r="B3272" i="12"/>
  <c r="C3272" i="12"/>
  <c r="A3273" i="12"/>
  <c r="B3273" i="12"/>
  <c r="C3273" i="12"/>
  <c r="A3274" i="12"/>
  <c r="B3274" i="12"/>
  <c r="C3274" i="12"/>
  <c r="A3275" i="12"/>
  <c r="B3275" i="12"/>
  <c r="C3275" i="12"/>
  <c r="A3276" i="12"/>
  <c r="B3276" i="12"/>
  <c r="C3276" i="12"/>
  <c r="A3277" i="12"/>
  <c r="B3277" i="12"/>
  <c r="C3277" i="12"/>
  <c r="A3278" i="12"/>
  <c r="B3278" i="12"/>
  <c r="C3278" i="12"/>
  <c r="A3279" i="12"/>
  <c r="B3279" i="12"/>
  <c r="C3279" i="12"/>
  <c r="A3280" i="12"/>
  <c r="B3280" i="12"/>
  <c r="C3280" i="12"/>
  <c r="A3281" i="12"/>
  <c r="B3281" i="12"/>
  <c r="C3281" i="12"/>
  <c r="A3282" i="12"/>
  <c r="B3282" i="12"/>
  <c r="C3282" i="12"/>
  <c r="A3283" i="12"/>
  <c r="B3283" i="12"/>
  <c r="C3283" i="12"/>
  <c r="A3284" i="12"/>
  <c r="B3284" i="12"/>
  <c r="C3284" i="12"/>
  <c r="A3285" i="12"/>
  <c r="B3285" i="12"/>
  <c r="C3285" i="12"/>
  <c r="A3286" i="12"/>
  <c r="B3286" i="12"/>
  <c r="C3286" i="12"/>
  <c r="A3287" i="12"/>
  <c r="B3287" i="12"/>
  <c r="C3287" i="12"/>
  <c r="A3288" i="12"/>
  <c r="B3288" i="12"/>
  <c r="C3288" i="12"/>
  <c r="A3289" i="12"/>
  <c r="B3289" i="12"/>
  <c r="C3289" i="12"/>
  <c r="A3290" i="12"/>
  <c r="B3290" i="12"/>
  <c r="C3290" i="12"/>
  <c r="A3291" i="12"/>
  <c r="B3291" i="12"/>
  <c r="C3291" i="12"/>
  <c r="A3292" i="12"/>
  <c r="B3292" i="12"/>
  <c r="C3292" i="12"/>
  <c r="A3293" i="12"/>
  <c r="B3293" i="12"/>
  <c r="C3293" i="12"/>
  <c r="A3294" i="12"/>
  <c r="B3294" i="12"/>
  <c r="C3294" i="12"/>
  <c r="A3295" i="12"/>
  <c r="B3295" i="12"/>
  <c r="C3295" i="12"/>
  <c r="A3296" i="12"/>
  <c r="B3296" i="12"/>
  <c r="C3296" i="12"/>
  <c r="A3297" i="12"/>
  <c r="B3297" i="12"/>
  <c r="C3297" i="12"/>
  <c r="A3298" i="12"/>
  <c r="B3298" i="12"/>
  <c r="C3298" i="12"/>
  <c r="A3299" i="12"/>
  <c r="B3299" i="12"/>
  <c r="C3299" i="12"/>
  <c r="A3300" i="12"/>
  <c r="B3300" i="12"/>
  <c r="C3300" i="12"/>
  <c r="A3301" i="12"/>
  <c r="B3301" i="12"/>
  <c r="C3301" i="12"/>
  <c r="A3302" i="12"/>
  <c r="B3302" i="12"/>
  <c r="C3302" i="12"/>
  <c r="A3303" i="12"/>
  <c r="B3303" i="12"/>
  <c r="C3303" i="12"/>
  <c r="A3304" i="12"/>
  <c r="B3304" i="12"/>
  <c r="C3304" i="12"/>
  <c r="A3305" i="12"/>
  <c r="B3305" i="12"/>
  <c r="C3305" i="12"/>
  <c r="A3306" i="12"/>
  <c r="B3306" i="12"/>
  <c r="C3306" i="12"/>
  <c r="A3307" i="12"/>
  <c r="B3307" i="12"/>
  <c r="C3307" i="12"/>
  <c r="A3308" i="12"/>
  <c r="B3308" i="12"/>
  <c r="C3308" i="12"/>
  <c r="A3309" i="12"/>
  <c r="B3309" i="12"/>
  <c r="C3309" i="12"/>
  <c r="A3310" i="12"/>
  <c r="B3310" i="12"/>
  <c r="C3310" i="12"/>
  <c r="A3311" i="12"/>
  <c r="B3311" i="12"/>
  <c r="C3311" i="12"/>
  <c r="A3312" i="12"/>
  <c r="B3312" i="12"/>
  <c r="C3312" i="12"/>
  <c r="A3313" i="12"/>
  <c r="B3313" i="12"/>
  <c r="C3313" i="12"/>
  <c r="A3314" i="12"/>
  <c r="B3314" i="12"/>
  <c r="C3314" i="12"/>
  <c r="A3315" i="12"/>
  <c r="B3315" i="12"/>
  <c r="C3315" i="12"/>
  <c r="A3316" i="12"/>
  <c r="B3316" i="12"/>
  <c r="C3316" i="12"/>
  <c r="A3317" i="12"/>
  <c r="B3317" i="12"/>
  <c r="C3317" i="12"/>
  <c r="A3318" i="12"/>
  <c r="B3318" i="12"/>
  <c r="C3318" i="12"/>
  <c r="A3319" i="12"/>
  <c r="B3319" i="12"/>
  <c r="C3319" i="12"/>
  <c r="A3320" i="12"/>
  <c r="B3320" i="12"/>
  <c r="C3320" i="12"/>
  <c r="A3321" i="12"/>
  <c r="B3321" i="12"/>
  <c r="C3321" i="12"/>
  <c r="A3322" i="12"/>
  <c r="B3322" i="12"/>
  <c r="C3322" i="12"/>
  <c r="A3323" i="12"/>
  <c r="B3323" i="12"/>
  <c r="C3323" i="12"/>
  <c r="A3324" i="12"/>
  <c r="B3324" i="12"/>
  <c r="C3324" i="12"/>
  <c r="A3325" i="12"/>
  <c r="B3325" i="12"/>
  <c r="C3325" i="12"/>
  <c r="A3326" i="12"/>
  <c r="B3326" i="12"/>
  <c r="C3326" i="12"/>
  <c r="A3327" i="12"/>
  <c r="B3327" i="12"/>
  <c r="C3327" i="12"/>
  <c r="A3328" i="12"/>
  <c r="B3328" i="12"/>
  <c r="C3328" i="12"/>
  <c r="A3329" i="12"/>
  <c r="B3329" i="12"/>
  <c r="C3329" i="12"/>
  <c r="A3330" i="12"/>
  <c r="B3330" i="12"/>
  <c r="C3330" i="12"/>
  <c r="A3331" i="12"/>
  <c r="B3331" i="12"/>
  <c r="C3331" i="12"/>
  <c r="A3332" i="12"/>
  <c r="B3332" i="12"/>
  <c r="C3332" i="12"/>
  <c r="A3333" i="12"/>
  <c r="B3333" i="12"/>
  <c r="C3333" i="12"/>
  <c r="A3334" i="12"/>
  <c r="B3334" i="12"/>
  <c r="C3334" i="12"/>
  <c r="A3335" i="12"/>
  <c r="B3335" i="12"/>
  <c r="C3335" i="12"/>
  <c r="A3336" i="12"/>
  <c r="B3336" i="12"/>
  <c r="C3336" i="12"/>
  <c r="A3337" i="12"/>
  <c r="B3337" i="12"/>
  <c r="C3337" i="12"/>
  <c r="A3338" i="12"/>
  <c r="B3338" i="12"/>
  <c r="C3338" i="12"/>
  <c r="A3339" i="12"/>
  <c r="B3339" i="12"/>
  <c r="C3339" i="12"/>
  <c r="A3340" i="12"/>
  <c r="B3340" i="12"/>
  <c r="C3340" i="12"/>
  <c r="A3341" i="12"/>
  <c r="B3341" i="12"/>
  <c r="C3341" i="12"/>
  <c r="A3342" i="12"/>
  <c r="B3342" i="12"/>
  <c r="C3342" i="12"/>
  <c r="A3343" i="12"/>
  <c r="B3343" i="12"/>
  <c r="C3343" i="12"/>
  <c r="A3344" i="12"/>
  <c r="B3344" i="12"/>
  <c r="C3344" i="12"/>
  <c r="A3345" i="12"/>
  <c r="B3345" i="12"/>
  <c r="C3345" i="12"/>
  <c r="A3346" i="12"/>
  <c r="B3346" i="12"/>
  <c r="C3346" i="12"/>
  <c r="A3347" i="12"/>
  <c r="B3347" i="12"/>
  <c r="C3347" i="12"/>
  <c r="A3348" i="12"/>
  <c r="B3348" i="12"/>
  <c r="C3348" i="12"/>
  <c r="A3349" i="12"/>
  <c r="B3349" i="12"/>
  <c r="C3349" i="12"/>
  <c r="A3350" i="12"/>
  <c r="B3350" i="12"/>
  <c r="C3350" i="12"/>
  <c r="A3351" i="12"/>
  <c r="B3351" i="12"/>
  <c r="C3351" i="12"/>
  <c r="A3352" i="12"/>
  <c r="B3352" i="12"/>
  <c r="C3352" i="12"/>
  <c r="A3353" i="12"/>
  <c r="B3353" i="12"/>
  <c r="C3353" i="12"/>
  <c r="A3354" i="12"/>
  <c r="B3354" i="12"/>
  <c r="C3354" i="12"/>
  <c r="A3355" i="12"/>
  <c r="B3355" i="12"/>
  <c r="C3355" i="12"/>
  <c r="A3356" i="12"/>
  <c r="B3356" i="12"/>
  <c r="C3356" i="12"/>
  <c r="A3357" i="12"/>
  <c r="B3357" i="12"/>
  <c r="C3357" i="12"/>
  <c r="A3358" i="12"/>
  <c r="B3358" i="12"/>
  <c r="C3358" i="12"/>
  <c r="A3359" i="12"/>
  <c r="B3359" i="12"/>
  <c r="C3359" i="12"/>
  <c r="A3360" i="12"/>
  <c r="B3360" i="12"/>
  <c r="C3360" i="12"/>
  <c r="A3361" i="12"/>
  <c r="B3361" i="12"/>
  <c r="C3361" i="12"/>
  <c r="A3362" i="12"/>
  <c r="B3362" i="12"/>
  <c r="C3362" i="12"/>
  <c r="A3363" i="12"/>
  <c r="B3363" i="12"/>
  <c r="C3363" i="12"/>
  <c r="A3364" i="12"/>
  <c r="B3364" i="12"/>
  <c r="C3364" i="12"/>
  <c r="A3365" i="12"/>
  <c r="B3365" i="12"/>
  <c r="C3365" i="12"/>
  <c r="A3366" i="12"/>
  <c r="B3366" i="12"/>
  <c r="C3366" i="12"/>
  <c r="A3367" i="12"/>
  <c r="B3367" i="12"/>
  <c r="C3367" i="12"/>
  <c r="A3368" i="12"/>
  <c r="B3368" i="12"/>
  <c r="C3368" i="12"/>
  <c r="A3369" i="12"/>
  <c r="B3369" i="12"/>
  <c r="C3369" i="12"/>
  <c r="A3370" i="12"/>
  <c r="B3370" i="12"/>
  <c r="C3370" i="12"/>
  <c r="A3371" i="12"/>
  <c r="B3371" i="12"/>
  <c r="C3371" i="12"/>
  <c r="A3372" i="12"/>
  <c r="B3372" i="12"/>
  <c r="C3372" i="12"/>
  <c r="A3373" i="12"/>
  <c r="B3373" i="12"/>
  <c r="C3373" i="12"/>
  <c r="A3374" i="12"/>
  <c r="B3374" i="12"/>
  <c r="C3374" i="12"/>
  <c r="A3375" i="12"/>
  <c r="B3375" i="12"/>
  <c r="C3375" i="12"/>
  <c r="A3376" i="12"/>
  <c r="B3376" i="12"/>
  <c r="C3376" i="12"/>
  <c r="A3377" i="12"/>
  <c r="B3377" i="12"/>
  <c r="C3377" i="12"/>
  <c r="A3378" i="12"/>
  <c r="B3378" i="12"/>
  <c r="C3378" i="12"/>
  <c r="A3379" i="12"/>
  <c r="B3379" i="12"/>
  <c r="C3379" i="12"/>
  <c r="A3380" i="12"/>
  <c r="B3380" i="12"/>
  <c r="C3380" i="12"/>
  <c r="A3381" i="12"/>
  <c r="B3381" i="12"/>
  <c r="C3381" i="12"/>
  <c r="A3382" i="12"/>
  <c r="B3382" i="12"/>
  <c r="C3382" i="12"/>
  <c r="A3383" i="12"/>
  <c r="B3383" i="12"/>
  <c r="C3383" i="12"/>
  <c r="A3384" i="12"/>
  <c r="B3384" i="12"/>
  <c r="C3384" i="12"/>
  <c r="A3385" i="12"/>
  <c r="B3385" i="12"/>
  <c r="C3385" i="12"/>
  <c r="A3386" i="12"/>
  <c r="B3386" i="12"/>
  <c r="C3386" i="12"/>
  <c r="A3387" i="12"/>
  <c r="B3387" i="12"/>
  <c r="C3387" i="12"/>
  <c r="A3388" i="12"/>
  <c r="B3388" i="12"/>
  <c r="C3388" i="12"/>
  <c r="A3389" i="12"/>
  <c r="B3389" i="12"/>
  <c r="C3389" i="12"/>
  <c r="A3390" i="12"/>
  <c r="B3390" i="12"/>
  <c r="C3390" i="12"/>
  <c r="A3391" i="12"/>
  <c r="B3391" i="12"/>
  <c r="C3391" i="12"/>
  <c r="A3392" i="12"/>
  <c r="B3392" i="12"/>
  <c r="C3392" i="12"/>
  <c r="A3393" i="12"/>
  <c r="B3393" i="12"/>
  <c r="C3393" i="12"/>
  <c r="A3394" i="12"/>
  <c r="B3394" i="12"/>
  <c r="C3394" i="12"/>
  <c r="A3395" i="12"/>
  <c r="B3395" i="12"/>
  <c r="C3395" i="12"/>
  <c r="A3396" i="12"/>
  <c r="B3396" i="12"/>
  <c r="C3396" i="12"/>
  <c r="A3397" i="12"/>
  <c r="B3397" i="12"/>
  <c r="C3397" i="12"/>
  <c r="A3398" i="12"/>
  <c r="B3398" i="12"/>
  <c r="C3398" i="12"/>
  <c r="A3399" i="12"/>
  <c r="B3399" i="12"/>
  <c r="C3399" i="12"/>
  <c r="A3400" i="12"/>
  <c r="B3400" i="12"/>
  <c r="C3400" i="12"/>
  <c r="A3401" i="12"/>
  <c r="B3401" i="12"/>
  <c r="C3401" i="12"/>
  <c r="A3402" i="12"/>
  <c r="B3402" i="12"/>
  <c r="C3402" i="12"/>
  <c r="A3403" i="12"/>
  <c r="B3403" i="12"/>
  <c r="C3403" i="12"/>
  <c r="A3404" i="12"/>
  <c r="B3404" i="12"/>
  <c r="C3404" i="12"/>
  <c r="A3405" i="12"/>
  <c r="B3405" i="12"/>
  <c r="C3405" i="12"/>
  <c r="A3406" i="12"/>
  <c r="B3406" i="12"/>
  <c r="C3406" i="12"/>
  <c r="A3407" i="12"/>
  <c r="B3407" i="12"/>
  <c r="C3407" i="12"/>
  <c r="A3408" i="12"/>
  <c r="B3408" i="12"/>
  <c r="C3408" i="12"/>
  <c r="A3409" i="12"/>
  <c r="B3409" i="12"/>
  <c r="C3409" i="12"/>
  <c r="A3410" i="12"/>
  <c r="B3410" i="12"/>
  <c r="C3410" i="12"/>
  <c r="A3411" i="12"/>
  <c r="B3411" i="12"/>
  <c r="C3411" i="12"/>
  <c r="A3412" i="12"/>
  <c r="B3412" i="12"/>
  <c r="C3412" i="12"/>
  <c r="A3413" i="12"/>
  <c r="B3413" i="12"/>
  <c r="C3413" i="12"/>
  <c r="A3414" i="12"/>
  <c r="B3414" i="12"/>
  <c r="C3414" i="12"/>
  <c r="A3415" i="12"/>
  <c r="B3415" i="12"/>
  <c r="C3415" i="12"/>
  <c r="A3416" i="12"/>
  <c r="B3416" i="12"/>
  <c r="C3416" i="12"/>
  <c r="A3417" i="12"/>
  <c r="B3417" i="12"/>
  <c r="C3417" i="12"/>
  <c r="A3418" i="12"/>
  <c r="B3418" i="12"/>
  <c r="C3418" i="12"/>
  <c r="A3419" i="12"/>
  <c r="B3419" i="12"/>
  <c r="C3419" i="12"/>
  <c r="A3420" i="12"/>
  <c r="B3420" i="12"/>
  <c r="C3420" i="12"/>
  <c r="A3421" i="12"/>
  <c r="B3421" i="12"/>
  <c r="C3421" i="12"/>
  <c r="A3422" i="12"/>
  <c r="B3422" i="12"/>
  <c r="C3422" i="12"/>
  <c r="A3423" i="12"/>
  <c r="B3423" i="12"/>
  <c r="C3423" i="12"/>
  <c r="A3424" i="12"/>
  <c r="B3424" i="12"/>
  <c r="C3424" i="12"/>
  <c r="A3425" i="12"/>
  <c r="B3425" i="12"/>
  <c r="C3425" i="12"/>
  <c r="A3426" i="12"/>
  <c r="B3426" i="12"/>
  <c r="C3426" i="12"/>
  <c r="A3427" i="12"/>
  <c r="B3427" i="12"/>
  <c r="C3427" i="12"/>
  <c r="A3428" i="12"/>
  <c r="B3428" i="12"/>
  <c r="C3428" i="12"/>
  <c r="A3429" i="12"/>
  <c r="B3429" i="12"/>
  <c r="C3429" i="12"/>
  <c r="A3430" i="12"/>
  <c r="B3430" i="12"/>
  <c r="C3430" i="12"/>
  <c r="A3431" i="12"/>
  <c r="B3431" i="12"/>
  <c r="C3431" i="12"/>
  <c r="A3432" i="12"/>
  <c r="B3432" i="12"/>
  <c r="C3432" i="12"/>
  <c r="A3433" i="12"/>
  <c r="B3433" i="12"/>
  <c r="C3433" i="12"/>
  <c r="A3434" i="12"/>
  <c r="B3434" i="12"/>
  <c r="C3434" i="12"/>
  <c r="A3435" i="12"/>
  <c r="B3435" i="12"/>
  <c r="C3435" i="12"/>
  <c r="A3436" i="12"/>
  <c r="B3436" i="12"/>
  <c r="C3436" i="12"/>
  <c r="A3437" i="12"/>
  <c r="B3437" i="12"/>
  <c r="C3437" i="12"/>
  <c r="A3438" i="12"/>
  <c r="B3438" i="12"/>
  <c r="C3438" i="12"/>
  <c r="A3439" i="12"/>
  <c r="B3439" i="12"/>
  <c r="C3439" i="12"/>
  <c r="A3440" i="12"/>
  <c r="B3440" i="12"/>
  <c r="C3440" i="12"/>
  <c r="A3441" i="12"/>
  <c r="B3441" i="12"/>
  <c r="C3441" i="12"/>
  <c r="A3442" i="12"/>
  <c r="B3442" i="12"/>
  <c r="C3442" i="12"/>
  <c r="A3443" i="12"/>
  <c r="B3443" i="12"/>
  <c r="C3443" i="12"/>
  <c r="A3444" i="12"/>
  <c r="B3444" i="12"/>
  <c r="C3444" i="12"/>
  <c r="A3445" i="12"/>
  <c r="B3445" i="12"/>
  <c r="C3445" i="12"/>
  <c r="A3446" i="12"/>
  <c r="B3446" i="12"/>
  <c r="C3446" i="12"/>
  <c r="A3447" i="12"/>
  <c r="B3447" i="12"/>
  <c r="C3447" i="12"/>
  <c r="A3448" i="12"/>
  <c r="B3448" i="12"/>
  <c r="C3448" i="12"/>
  <c r="A3449" i="12"/>
  <c r="B3449" i="12"/>
  <c r="C3449" i="12"/>
  <c r="A3450" i="12"/>
  <c r="B3450" i="12"/>
  <c r="C3450" i="12"/>
  <c r="A3451" i="12"/>
  <c r="B3451" i="12"/>
  <c r="C3451" i="12"/>
  <c r="A3452" i="12"/>
  <c r="B3452" i="12"/>
  <c r="C3452" i="12"/>
  <c r="A3453" i="12"/>
  <c r="B3453" i="12"/>
  <c r="C3453" i="12"/>
  <c r="A3454" i="12"/>
  <c r="B3454" i="12"/>
  <c r="C3454" i="12"/>
  <c r="A3455" i="12"/>
  <c r="B3455" i="12"/>
  <c r="C3455" i="12"/>
  <c r="A3456" i="12"/>
  <c r="B3456" i="12"/>
  <c r="C3456" i="12"/>
  <c r="A3457" i="12"/>
  <c r="B3457" i="12"/>
  <c r="C3457" i="12"/>
  <c r="A3458" i="12"/>
  <c r="B3458" i="12"/>
  <c r="C3458" i="12"/>
  <c r="A3459" i="12"/>
  <c r="B3459" i="12"/>
  <c r="C3459" i="12"/>
  <c r="A3460" i="12"/>
  <c r="B3460" i="12"/>
  <c r="C3460" i="12"/>
  <c r="A3461" i="12"/>
  <c r="B3461" i="12"/>
  <c r="C3461" i="12"/>
  <c r="A3462" i="12"/>
  <c r="B3462" i="12"/>
  <c r="C3462" i="12"/>
  <c r="A3463" i="12"/>
  <c r="B3463" i="12"/>
  <c r="C3463" i="12"/>
  <c r="A3464" i="12"/>
  <c r="B3464" i="12"/>
  <c r="C3464" i="12"/>
  <c r="A3465" i="12"/>
  <c r="B3465" i="12"/>
  <c r="C3465" i="12"/>
  <c r="A3466" i="12"/>
  <c r="B3466" i="12"/>
  <c r="C3466" i="12"/>
  <c r="A3467" i="12"/>
  <c r="B3467" i="12"/>
  <c r="C3467" i="12"/>
  <c r="A3468" i="12"/>
  <c r="B3468" i="12"/>
  <c r="C3468" i="12"/>
  <c r="A3469" i="12"/>
  <c r="B3469" i="12"/>
  <c r="C3469" i="12"/>
  <c r="A3470" i="12"/>
  <c r="B3470" i="12"/>
  <c r="C3470" i="12"/>
  <c r="A3471" i="12"/>
  <c r="B3471" i="12"/>
  <c r="C3471" i="12"/>
  <c r="A3472" i="12"/>
  <c r="B3472" i="12"/>
  <c r="C3472" i="12"/>
  <c r="A3473" i="12"/>
  <c r="B3473" i="12"/>
  <c r="C3473" i="12"/>
  <c r="A3474" i="12"/>
  <c r="B3474" i="12"/>
  <c r="C3474" i="12"/>
  <c r="A3475" i="12"/>
  <c r="B3475" i="12"/>
  <c r="C3475" i="12"/>
  <c r="A3476" i="12"/>
  <c r="B3476" i="12"/>
  <c r="C3476" i="12"/>
  <c r="A3477" i="12"/>
  <c r="B3477" i="12"/>
  <c r="C3477" i="12"/>
  <c r="A3478" i="12"/>
  <c r="B3478" i="12"/>
  <c r="C3478" i="12"/>
  <c r="A3479" i="12"/>
  <c r="B3479" i="12"/>
  <c r="C3479" i="12"/>
  <c r="A3480" i="12"/>
  <c r="B3480" i="12"/>
  <c r="C3480" i="12"/>
  <c r="A3481" i="12"/>
  <c r="B3481" i="12"/>
  <c r="C3481" i="12"/>
  <c r="A3482" i="12"/>
  <c r="B3482" i="12"/>
  <c r="C3482" i="12"/>
  <c r="A3483" i="12"/>
  <c r="B3483" i="12"/>
  <c r="C3483" i="12"/>
  <c r="A3484" i="12"/>
  <c r="B3484" i="12"/>
  <c r="C3484" i="12"/>
  <c r="A3485" i="12"/>
  <c r="B3485" i="12"/>
  <c r="C3485" i="12"/>
  <c r="A3486" i="12"/>
  <c r="B3486" i="12"/>
  <c r="C3486" i="12"/>
  <c r="A3487" i="12"/>
  <c r="B3487" i="12"/>
  <c r="C3487" i="12"/>
  <c r="A3488" i="12"/>
  <c r="B3488" i="12"/>
  <c r="C3488" i="12"/>
  <c r="A3489" i="12"/>
  <c r="B3489" i="12"/>
  <c r="C3489" i="12"/>
  <c r="A3490" i="12"/>
  <c r="B3490" i="12"/>
  <c r="C3490" i="12"/>
  <c r="A3491" i="12"/>
  <c r="B3491" i="12"/>
  <c r="C3491" i="12"/>
  <c r="A3492" i="12"/>
  <c r="B3492" i="12"/>
  <c r="C3492" i="12"/>
  <c r="A3493" i="12"/>
  <c r="B3493" i="12"/>
  <c r="C3493" i="12"/>
  <c r="A3494" i="12"/>
  <c r="B3494" i="12"/>
  <c r="C3494" i="12"/>
  <c r="A3495" i="12"/>
  <c r="B3495" i="12"/>
  <c r="C3495" i="12"/>
  <c r="A3496" i="12"/>
  <c r="B3496" i="12"/>
  <c r="C3496" i="12"/>
  <c r="A3497" i="12"/>
  <c r="B3497" i="12"/>
  <c r="C3497" i="12"/>
  <c r="A3498" i="12"/>
  <c r="B3498" i="12"/>
  <c r="C3498" i="12"/>
  <c r="A3499" i="12"/>
  <c r="B3499" i="12"/>
  <c r="C3499" i="12"/>
  <c r="A3500" i="12"/>
  <c r="B3500" i="12"/>
  <c r="C3500" i="12"/>
  <c r="A3501" i="12"/>
  <c r="B3501" i="12"/>
  <c r="C3501" i="12"/>
  <c r="A3502" i="12"/>
  <c r="B3502" i="12"/>
  <c r="C3502" i="12"/>
  <c r="A3503" i="12"/>
  <c r="B3503" i="12"/>
  <c r="C3503" i="12"/>
  <c r="A3504" i="12"/>
  <c r="B3504" i="12"/>
  <c r="C3504" i="12"/>
  <c r="A3505" i="12"/>
  <c r="B3505" i="12"/>
  <c r="C3505" i="12"/>
  <c r="A3506" i="12"/>
  <c r="B3506" i="12"/>
  <c r="C3506" i="12"/>
  <c r="A3507" i="12"/>
  <c r="B3507" i="12"/>
  <c r="C3507" i="12"/>
  <c r="A3508" i="12"/>
  <c r="B3508" i="12"/>
  <c r="C3508" i="12"/>
  <c r="A3509" i="12"/>
  <c r="B3509" i="12"/>
  <c r="C3509" i="12"/>
  <c r="A3510" i="12"/>
  <c r="B3510" i="12"/>
  <c r="C3510" i="12"/>
  <c r="A3511" i="12"/>
  <c r="B3511" i="12"/>
  <c r="C3511" i="12"/>
  <c r="A3512" i="12"/>
  <c r="B3512" i="12"/>
  <c r="C3512" i="12"/>
  <c r="A3513" i="12"/>
  <c r="B3513" i="12"/>
  <c r="C3513" i="12"/>
  <c r="A3514" i="12"/>
  <c r="B3514" i="12"/>
  <c r="C3514" i="12"/>
  <c r="A3515" i="12"/>
  <c r="B3515" i="12"/>
  <c r="C3515" i="12"/>
  <c r="A3516" i="12"/>
  <c r="B3516" i="12"/>
  <c r="C3516" i="12"/>
  <c r="A3517" i="12"/>
  <c r="B3517" i="12"/>
  <c r="C3517" i="12"/>
  <c r="A3518" i="12"/>
  <c r="B3518" i="12"/>
  <c r="C3518" i="12"/>
  <c r="A3519" i="12"/>
  <c r="B3519" i="12"/>
  <c r="C3519" i="12"/>
  <c r="A3520" i="12"/>
  <c r="B3520" i="12"/>
  <c r="C3520" i="12"/>
  <c r="A3521" i="12"/>
  <c r="B3521" i="12"/>
  <c r="C3521" i="12"/>
  <c r="A3522" i="12"/>
  <c r="B3522" i="12"/>
  <c r="C3522" i="12"/>
  <c r="A3523" i="12"/>
  <c r="B3523" i="12"/>
  <c r="C3523" i="12"/>
  <c r="A3524" i="12"/>
  <c r="B3524" i="12"/>
  <c r="C3524" i="12"/>
  <c r="A3525" i="12"/>
  <c r="B3525" i="12"/>
  <c r="C3525" i="12"/>
  <c r="A3526" i="12"/>
  <c r="B3526" i="12"/>
  <c r="C3526" i="12"/>
  <c r="A3527" i="12"/>
  <c r="B3527" i="12"/>
  <c r="C3527" i="12"/>
  <c r="A3528" i="12"/>
  <c r="B3528" i="12"/>
  <c r="C3528" i="12"/>
  <c r="A3529" i="12"/>
  <c r="B3529" i="12"/>
  <c r="C3529" i="12"/>
  <c r="A3530" i="12"/>
  <c r="B3530" i="12"/>
  <c r="C3530" i="12"/>
  <c r="A3531" i="12"/>
  <c r="B3531" i="12"/>
  <c r="C3531" i="12"/>
  <c r="A3532" i="12"/>
  <c r="B3532" i="12"/>
  <c r="C3532" i="12"/>
  <c r="A3533" i="12"/>
  <c r="B3533" i="12"/>
  <c r="C3533" i="12"/>
  <c r="A3534" i="12"/>
  <c r="B3534" i="12"/>
  <c r="C3534" i="12"/>
  <c r="A3535" i="12"/>
  <c r="B3535" i="12"/>
  <c r="C3535" i="12"/>
  <c r="A3536" i="12"/>
  <c r="B3536" i="12"/>
  <c r="C3536" i="12"/>
  <c r="A3537" i="12"/>
  <c r="B3537" i="12"/>
  <c r="C3537" i="12"/>
  <c r="A3538" i="12"/>
  <c r="B3538" i="12"/>
  <c r="C3538" i="12"/>
  <c r="A3539" i="12"/>
  <c r="B3539" i="12"/>
  <c r="C3539" i="12"/>
  <c r="A3540" i="12"/>
  <c r="B3540" i="12"/>
  <c r="C3540" i="12"/>
  <c r="A3541" i="12"/>
  <c r="B3541" i="12"/>
  <c r="C3541" i="12"/>
  <c r="A3542" i="12"/>
  <c r="B3542" i="12"/>
  <c r="C3542" i="12"/>
  <c r="A3543" i="12"/>
  <c r="B3543" i="12"/>
  <c r="C3543" i="12"/>
  <c r="A3544" i="12"/>
  <c r="B3544" i="12"/>
  <c r="C3544" i="12"/>
  <c r="A3545" i="12"/>
  <c r="B3545" i="12"/>
  <c r="C3545" i="12"/>
  <c r="A3546" i="12"/>
  <c r="B3546" i="12"/>
  <c r="C3546" i="12"/>
  <c r="A3547" i="12"/>
  <c r="B3547" i="12"/>
  <c r="C3547" i="12"/>
  <c r="A3548" i="12"/>
  <c r="B3548" i="12"/>
  <c r="C3548" i="12"/>
  <c r="A3549" i="12"/>
  <c r="B3549" i="12"/>
  <c r="C3549" i="12"/>
  <c r="A3550" i="12"/>
  <c r="B3550" i="12"/>
  <c r="C3550" i="12"/>
  <c r="A3551" i="12"/>
  <c r="B3551" i="12"/>
  <c r="C3551" i="12"/>
  <c r="A3552" i="12"/>
  <c r="B3552" i="12"/>
  <c r="C3552" i="12"/>
  <c r="A3553" i="12"/>
  <c r="B3553" i="12"/>
  <c r="C3553" i="12"/>
  <c r="A3554" i="12"/>
  <c r="B3554" i="12"/>
  <c r="C3554" i="12"/>
  <c r="A3555" i="12"/>
  <c r="B3555" i="12"/>
  <c r="C3555" i="12"/>
  <c r="A3556" i="12"/>
  <c r="B3556" i="12"/>
  <c r="C3556" i="12"/>
  <c r="A3557" i="12"/>
  <c r="B3557" i="12"/>
  <c r="C3557" i="12"/>
  <c r="A3558" i="12"/>
  <c r="B3558" i="12"/>
  <c r="C3558" i="12"/>
  <c r="A3559" i="12"/>
  <c r="B3559" i="12"/>
  <c r="C3559" i="12"/>
  <c r="A3560" i="12"/>
  <c r="B3560" i="12"/>
  <c r="C3560" i="12"/>
  <c r="A3561" i="12"/>
  <c r="B3561" i="12"/>
  <c r="C3561" i="12"/>
  <c r="A3562" i="12"/>
  <c r="B3562" i="12"/>
  <c r="C3562" i="12"/>
  <c r="A3563" i="12"/>
  <c r="B3563" i="12"/>
  <c r="C3563" i="12"/>
  <c r="A3564" i="12"/>
  <c r="B3564" i="12"/>
  <c r="C3564" i="12"/>
  <c r="A3565" i="12"/>
  <c r="B3565" i="12"/>
  <c r="C3565" i="12"/>
  <c r="A3566" i="12"/>
  <c r="B3566" i="12"/>
  <c r="C3566" i="12"/>
  <c r="A3567" i="12"/>
  <c r="B3567" i="12"/>
  <c r="C3567" i="12"/>
  <c r="A3568" i="12"/>
  <c r="B3568" i="12"/>
  <c r="C3568" i="12"/>
  <c r="A3569" i="12"/>
  <c r="B3569" i="12"/>
  <c r="C3569" i="12"/>
  <c r="A3570" i="12"/>
  <c r="B3570" i="12"/>
  <c r="C3570" i="12"/>
  <c r="A3571" i="12"/>
  <c r="B3571" i="12"/>
  <c r="C3571" i="12"/>
  <c r="A3572" i="12"/>
  <c r="B3572" i="12"/>
  <c r="C3572" i="12"/>
  <c r="A3573" i="12"/>
  <c r="B3573" i="12"/>
  <c r="C3573" i="12"/>
  <c r="A3574" i="12"/>
  <c r="B3574" i="12"/>
  <c r="C3574" i="12"/>
  <c r="A3575" i="12"/>
  <c r="B3575" i="12"/>
  <c r="C3575" i="12"/>
  <c r="A3576" i="12"/>
  <c r="B3576" i="12"/>
  <c r="C3576" i="12"/>
  <c r="A3577" i="12"/>
  <c r="B3577" i="12"/>
  <c r="C3577" i="12"/>
  <c r="A3578" i="12"/>
  <c r="B3578" i="12"/>
  <c r="C3578" i="12"/>
  <c r="A3579" i="12"/>
  <c r="B3579" i="12"/>
  <c r="C3579" i="12"/>
  <c r="A3580" i="12"/>
  <c r="B3580" i="12"/>
  <c r="C3580" i="12"/>
  <c r="A3581" i="12"/>
  <c r="B3581" i="12"/>
  <c r="C3581" i="12"/>
  <c r="A3582" i="12"/>
  <c r="B3582" i="12"/>
  <c r="C3582" i="12"/>
  <c r="A3583" i="12"/>
  <c r="B3583" i="12"/>
  <c r="C3583" i="12"/>
  <c r="A3584" i="12"/>
  <c r="B3584" i="12"/>
  <c r="C3584" i="12"/>
  <c r="A3585" i="12"/>
  <c r="B3585" i="12"/>
  <c r="C3585" i="12"/>
  <c r="A3586" i="12"/>
  <c r="B3586" i="12"/>
  <c r="C3586" i="12"/>
  <c r="A3587" i="12"/>
  <c r="B3587" i="12"/>
  <c r="C3587" i="12"/>
  <c r="A3588" i="12"/>
  <c r="B3588" i="12"/>
  <c r="C3588" i="12"/>
  <c r="A3589" i="12"/>
  <c r="B3589" i="12"/>
  <c r="C3589" i="12"/>
  <c r="A3590" i="12"/>
  <c r="B3590" i="12"/>
  <c r="C3590" i="12"/>
  <c r="A3591" i="12"/>
  <c r="B3591" i="12"/>
  <c r="C3591" i="12"/>
  <c r="A3592" i="12"/>
  <c r="B3592" i="12"/>
  <c r="C3592" i="12"/>
  <c r="A3593" i="12"/>
  <c r="B3593" i="12"/>
  <c r="C3593" i="12"/>
  <c r="A3594" i="12"/>
  <c r="B3594" i="12"/>
  <c r="C3594" i="12"/>
  <c r="A3595" i="12"/>
  <c r="B3595" i="12"/>
  <c r="C3595" i="12"/>
  <c r="A3596" i="12"/>
  <c r="B3596" i="12"/>
  <c r="C3596" i="12"/>
  <c r="A3597" i="12"/>
  <c r="B3597" i="12"/>
  <c r="C3597" i="12"/>
  <c r="A3598" i="12"/>
  <c r="B3598" i="12"/>
  <c r="C3598" i="12"/>
  <c r="A3599" i="12"/>
  <c r="B3599" i="12"/>
  <c r="C3599" i="12"/>
  <c r="A3600" i="12"/>
  <c r="B3600" i="12"/>
  <c r="C3600" i="12"/>
  <c r="A3601" i="12"/>
  <c r="B3601" i="12"/>
  <c r="C3601" i="12"/>
  <c r="A3602" i="12"/>
  <c r="B3602" i="12"/>
  <c r="C3602" i="12"/>
  <c r="A3603" i="12"/>
  <c r="B3603" i="12"/>
  <c r="C3603" i="12"/>
  <c r="A3604" i="12"/>
  <c r="B3604" i="12"/>
  <c r="C3604" i="12"/>
  <c r="A3605" i="12"/>
  <c r="B3605" i="12"/>
  <c r="C3605" i="12"/>
  <c r="A3606" i="12"/>
  <c r="B3606" i="12"/>
  <c r="C3606" i="12"/>
  <c r="A3607" i="12"/>
  <c r="B3607" i="12"/>
  <c r="C3607" i="12"/>
  <c r="A3608" i="12"/>
  <c r="B3608" i="12"/>
  <c r="C3608" i="12"/>
  <c r="A3609" i="12"/>
  <c r="B3609" i="12"/>
  <c r="C3609" i="12"/>
  <c r="A3610" i="12"/>
  <c r="B3610" i="12"/>
  <c r="C3610" i="12"/>
  <c r="A3611" i="12"/>
  <c r="B3611" i="12"/>
  <c r="C3611" i="12"/>
  <c r="A3612" i="12"/>
  <c r="B3612" i="12"/>
  <c r="C3612" i="12"/>
  <c r="A3613" i="12"/>
  <c r="B3613" i="12"/>
  <c r="C3613" i="12"/>
  <c r="A3614" i="12"/>
  <c r="B3614" i="12"/>
  <c r="C3614" i="12"/>
  <c r="A3615" i="12"/>
  <c r="B3615" i="12"/>
  <c r="C3615" i="12"/>
  <c r="A3616" i="12"/>
  <c r="B3616" i="12"/>
  <c r="C3616" i="12"/>
  <c r="A3617" i="12"/>
  <c r="B3617" i="12"/>
  <c r="C3617" i="12"/>
  <c r="A3618" i="12"/>
  <c r="B3618" i="12"/>
  <c r="C3618" i="12"/>
  <c r="A3619" i="12"/>
  <c r="B3619" i="12"/>
  <c r="C3619" i="12"/>
  <c r="A3620" i="12"/>
  <c r="B3620" i="12"/>
  <c r="C3620" i="12"/>
  <c r="A3621" i="12"/>
  <c r="B3621" i="12"/>
  <c r="C3621" i="12"/>
  <c r="A3622" i="12"/>
  <c r="B3622" i="12"/>
  <c r="C3622" i="12"/>
  <c r="A3623" i="12"/>
  <c r="B3623" i="12"/>
  <c r="C3623" i="12"/>
  <c r="A3624" i="12"/>
  <c r="B3624" i="12"/>
  <c r="C3624" i="12"/>
  <c r="A3625" i="12"/>
  <c r="B3625" i="12"/>
  <c r="C3625" i="12"/>
  <c r="A3626" i="12"/>
  <c r="B3626" i="12"/>
  <c r="C3626" i="12"/>
  <c r="A3627" i="12"/>
  <c r="B3627" i="12"/>
  <c r="C3627" i="12"/>
  <c r="A3628" i="12"/>
  <c r="B3628" i="12"/>
  <c r="C3628" i="12"/>
  <c r="A3629" i="12"/>
  <c r="B3629" i="12"/>
  <c r="C3629" i="12"/>
  <c r="A3630" i="12"/>
  <c r="B3630" i="12"/>
  <c r="C3630" i="12"/>
  <c r="A3631" i="12"/>
  <c r="B3631" i="12"/>
  <c r="C3631" i="12"/>
  <c r="A3632" i="12"/>
  <c r="B3632" i="12"/>
  <c r="C3632" i="12"/>
  <c r="A3633" i="12"/>
  <c r="B3633" i="12"/>
  <c r="C3633" i="12"/>
  <c r="A3634" i="12"/>
  <c r="B3634" i="12"/>
  <c r="C3634" i="12"/>
  <c r="A3635" i="12"/>
  <c r="B3635" i="12"/>
  <c r="C3635" i="12"/>
  <c r="A3636" i="12"/>
  <c r="B3636" i="12"/>
  <c r="C3636" i="12"/>
  <c r="A3637" i="12"/>
  <c r="B3637" i="12"/>
  <c r="C3637" i="12"/>
  <c r="A3638" i="12"/>
  <c r="B3638" i="12"/>
  <c r="C3638" i="12"/>
  <c r="A3639" i="12"/>
  <c r="B3639" i="12"/>
  <c r="C3639" i="12"/>
  <c r="A3640" i="12"/>
  <c r="B3640" i="12"/>
  <c r="C3640" i="12"/>
  <c r="A3641" i="12"/>
  <c r="B3641" i="12"/>
  <c r="C3641" i="12"/>
  <c r="A3642" i="12"/>
  <c r="B3642" i="12"/>
  <c r="C3642" i="12"/>
  <c r="A3643" i="12"/>
  <c r="B3643" i="12"/>
  <c r="C3643" i="12"/>
  <c r="A3644" i="12"/>
  <c r="B3644" i="12"/>
  <c r="C3644" i="12"/>
  <c r="A3645" i="12"/>
  <c r="B3645" i="12"/>
  <c r="C3645" i="12"/>
  <c r="A3646" i="12"/>
  <c r="B3646" i="12"/>
  <c r="C3646" i="12"/>
  <c r="A3647" i="12"/>
  <c r="B3647" i="12"/>
  <c r="C3647" i="12"/>
  <c r="A3648" i="12"/>
  <c r="B3648" i="12"/>
  <c r="C3648" i="12"/>
  <c r="A3649" i="12"/>
  <c r="B3649" i="12"/>
  <c r="C3649" i="12"/>
  <c r="A3650" i="12"/>
  <c r="B3650" i="12"/>
  <c r="C3650" i="12"/>
  <c r="A3651" i="12"/>
  <c r="B3651" i="12"/>
  <c r="C3651" i="12"/>
  <c r="A3652" i="12"/>
  <c r="B3652" i="12"/>
  <c r="C3652" i="12"/>
  <c r="A3653" i="12"/>
  <c r="B3653" i="12"/>
  <c r="C3653" i="12"/>
  <c r="A3654" i="12"/>
  <c r="B3654" i="12"/>
  <c r="C3654" i="12"/>
  <c r="A3655" i="12"/>
  <c r="B3655" i="12"/>
  <c r="C3655" i="12"/>
  <c r="A3656" i="12"/>
  <c r="B3656" i="12"/>
  <c r="C3656" i="12"/>
  <c r="A3657" i="12"/>
  <c r="B3657" i="12"/>
  <c r="C3657" i="12"/>
  <c r="A3658" i="12"/>
  <c r="B3658" i="12"/>
  <c r="C3658" i="12"/>
  <c r="A3659" i="12"/>
  <c r="B3659" i="12"/>
  <c r="C3659" i="12"/>
  <c r="A3660" i="12"/>
  <c r="B3660" i="12"/>
  <c r="C3660" i="12"/>
  <c r="A3661" i="12"/>
  <c r="B3661" i="12"/>
  <c r="C3661" i="12"/>
  <c r="A3662" i="12"/>
  <c r="B3662" i="12"/>
  <c r="C3662" i="12"/>
  <c r="A3663" i="12"/>
  <c r="B3663" i="12"/>
  <c r="C3663" i="12"/>
  <c r="A3664" i="12"/>
  <c r="B3664" i="12"/>
  <c r="C3664" i="12"/>
  <c r="A3665" i="12"/>
  <c r="B3665" i="12"/>
  <c r="C3665" i="12"/>
  <c r="A3666" i="12"/>
  <c r="B3666" i="12"/>
  <c r="C3666" i="12"/>
  <c r="A3667" i="12"/>
  <c r="B3667" i="12"/>
  <c r="C3667" i="12"/>
  <c r="A3668" i="12"/>
  <c r="B3668" i="12"/>
  <c r="C3668" i="12"/>
  <c r="A3669" i="12"/>
  <c r="B3669" i="12"/>
  <c r="C3669" i="12"/>
  <c r="A3670" i="12"/>
  <c r="B3670" i="12"/>
  <c r="C3670" i="12"/>
  <c r="A3671" i="12"/>
  <c r="B3671" i="12"/>
  <c r="C3671" i="12"/>
  <c r="A3672" i="12"/>
  <c r="B3672" i="12"/>
  <c r="C3672" i="12"/>
  <c r="A3673" i="12"/>
  <c r="B3673" i="12"/>
  <c r="C3673" i="12"/>
  <c r="A3674" i="12"/>
  <c r="B3674" i="12"/>
  <c r="C3674" i="12"/>
  <c r="A3675" i="12"/>
  <c r="B3675" i="12"/>
  <c r="C3675" i="12"/>
  <c r="A3676" i="12"/>
  <c r="B3676" i="12"/>
  <c r="C3676" i="12"/>
  <c r="A3677" i="12"/>
  <c r="B3677" i="12"/>
  <c r="C3677" i="12"/>
  <c r="A3678" i="12"/>
  <c r="B3678" i="12"/>
  <c r="C3678" i="12"/>
  <c r="A3679" i="12"/>
  <c r="B3679" i="12"/>
  <c r="C3679" i="12"/>
  <c r="A3680" i="12"/>
  <c r="B3680" i="12"/>
  <c r="C3680" i="12"/>
  <c r="A3681" i="12"/>
  <c r="B3681" i="12"/>
  <c r="C3681" i="12"/>
  <c r="A3682" i="12"/>
  <c r="B3682" i="12"/>
  <c r="C3682" i="12"/>
  <c r="A3683" i="12"/>
  <c r="B3683" i="12"/>
  <c r="C3683" i="12"/>
  <c r="A3684" i="12"/>
  <c r="B3684" i="12"/>
  <c r="C3684" i="12"/>
  <c r="A3685" i="12"/>
  <c r="B3685" i="12"/>
  <c r="C3685" i="12"/>
  <c r="A3686" i="12"/>
  <c r="B3686" i="12"/>
  <c r="C3686" i="12"/>
  <c r="A3687" i="12"/>
  <c r="B3687" i="12"/>
  <c r="C3687" i="12"/>
  <c r="A3688" i="12"/>
  <c r="B3688" i="12"/>
  <c r="C3688" i="12"/>
  <c r="A3689" i="12"/>
  <c r="B3689" i="12"/>
  <c r="C3689" i="12"/>
  <c r="A3690" i="12"/>
  <c r="B3690" i="12"/>
  <c r="C3690" i="12"/>
  <c r="A3691" i="12"/>
  <c r="B3691" i="12"/>
  <c r="C3691" i="12"/>
  <c r="A3692" i="12"/>
  <c r="B3692" i="12"/>
  <c r="C3692" i="12"/>
  <c r="A3693" i="12"/>
  <c r="B3693" i="12"/>
  <c r="C3693" i="12"/>
  <c r="A3694" i="12"/>
  <c r="B3694" i="12"/>
  <c r="C3694" i="12"/>
  <c r="A3695" i="12"/>
  <c r="B3695" i="12"/>
  <c r="C3695" i="12"/>
  <c r="A3696" i="12"/>
  <c r="B3696" i="12"/>
  <c r="C3696" i="12"/>
  <c r="A3697" i="12"/>
  <c r="B3697" i="12"/>
  <c r="C3697" i="12"/>
  <c r="A3698" i="12"/>
  <c r="B3698" i="12"/>
  <c r="C3698" i="12"/>
  <c r="A3699" i="12"/>
  <c r="B3699" i="12"/>
  <c r="C3699" i="12"/>
  <c r="A3700" i="12"/>
  <c r="B3700" i="12"/>
  <c r="C3700" i="12"/>
  <c r="A3701" i="12"/>
  <c r="B3701" i="12"/>
  <c r="C3701" i="12"/>
  <c r="A3702" i="12"/>
  <c r="B3702" i="12"/>
  <c r="C3702" i="12"/>
  <c r="A3703" i="12"/>
  <c r="B3703" i="12"/>
  <c r="C3703" i="12"/>
  <c r="A3704" i="12"/>
  <c r="B3704" i="12"/>
  <c r="C3704" i="12"/>
  <c r="A3705" i="12"/>
  <c r="B3705" i="12"/>
  <c r="C3705" i="12"/>
  <c r="A3706" i="12"/>
  <c r="B3706" i="12"/>
  <c r="C3706" i="12"/>
  <c r="A3707" i="12"/>
  <c r="B3707" i="12"/>
  <c r="C3707" i="12"/>
  <c r="A3708" i="12"/>
  <c r="B3708" i="12"/>
  <c r="C3708" i="12"/>
  <c r="A3709" i="12"/>
  <c r="B3709" i="12"/>
  <c r="C3709" i="12"/>
  <c r="A3710" i="12"/>
  <c r="B3710" i="12"/>
  <c r="C3710" i="12"/>
  <c r="A3711" i="12"/>
  <c r="B3711" i="12"/>
  <c r="C3711" i="12"/>
  <c r="A3712" i="12"/>
  <c r="B3712" i="12"/>
  <c r="C3712" i="12"/>
  <c r="A3713" i="12"/>
  <c r="B3713" i="12"/>
  <c r="C3713" i="12"/>
  <c r="A3714" i="12"/>
  <c r="B3714" i="12"/>
  <c r="C3714" i="12"/>
  <c r="A3715" i="12"/>
  <c r="B3715" i="12"/>
  <c r="C3715" i="12"/>
  <c r="A3716" i="12"/>
  <c r="B3716" i="12"/>
  <c r="C3716" i="12"/>
  <c r="A3717" i="12"/>
  <c r="B3717" i="12"/>
  <c r="C3717" i="12"/>
  <c r="A3718" i="12"/>
  <c r="B3718" i="12"/>
  <c r="C3718" i="12"/>
  <c r="A3719" i="12"/>
  <c r="B3719" i="12"/>
  <c r="C3719" i="12"/>
  <c r="A3720" i="12"/>
  <c r="B3720" i="12"/>
  <c r="C3720" i="12"/>
  <c r="A3721" i="12"/>
  <c r="B3721" i="12"/>
  <c r="C3721" i="12"/>
  <c r="A3722" i="12"/>
  <c r="B3722" i="12"/>
  <c r="C3722" i="12"/>
  <c r="A3723" i="12"/>
  <c r="B3723" i="12"/>
  <c r="C3723" i="12"/>
  <c r="A3724" i="12"/>
  <c r="B3724" i="12"/>
  <c r="C3724" i="12"/>
  <c r="A3725" i="12"/>
  <c r="B3725" i="12"/>
  <c r="C3725" i="12"/>
  <c r="A3726" i="12"/>
  <c r="B3726" i="12"/>
  <c r="C3726" i="12"/>
  <c r="A3727" i="12"/>
  <c r="B3727" i="12"/>
  <c r="C3727" i="12"/>
  <c r="A3728" i="12"/>
  <c r="B3728" i="12"/>
  <c r="C3728" i="12"/>
  <c r="A3729" i="12"/>
  <c r="B3729" i="12"/>
  <c r="C3729" i="12"/>
  <c r="A3730" i="12"/>
  <c r="B3730" i="12"/>
  <c r="C3730" i="12"/>
  <c r="A3731" i="12"/>
  <c r="B3731" i="12"/>
  <c r="C3731" i="12"/>
  <c r="A3732" i="12"/>
  <c r="B3732" i="12"/>
  <c r="C3732" i="12"/>
  <c r="A3733" i="12"/>
  <c r="B3733" i="12"/>
  <c r="C3733" i="12"/>
  <c r="A3734" i="12"/>
  <c r="B3734" i="12"/>
  <c r="C3734" i="12"/>
  <c r="A3735" i="12"/>
  <c r="B3735" i="12"/>
  <c r="C3735" i="12"/>
  <c r="A3736" i="12"/>
  <c r="B3736" i="12"/>
  <c r="C3736" i="12"/>
  <c r="A3737" i="12"/>
  <c r="B3737" i="12"/>
  <c r="C3737" i="12"/>
  <c r="A3738" i="12"/>
  <c r="B3738" i="12"/>
  <c r="C3738" i="12"/>
  <c r="A3739" i="12"/>
  <c r="B3739" i="12"/>
  <c r="C3739" i="12"/>
  <c r="A3740" i="12"/>
  <c r="B3740" i="12"/>
  <c r="C3740" i="12"/>
  <c r="A3741" i="12"/>
  <c r="B3741" i="12"/>
  <c r="C3741" i="12"/>
  <c r="A3742" i="12"/>
  <c r="B3742" i="12"/>
  <c r="C3742" i="12"/>
  <c r="A3743" i="12"/>
  <c r="B3743" i="12"/>
  <c r="C3743" i="12"/>
  <c r="A3744" i="12"/>
  <c r="B3744" i="12"/>
  <c r="C3744" i="12"/>
  <c r="A3745" i="12"/>
  <c r="B3745" i="12"/>
  <c r="C3745" i="12"/>
  <c r="A3746" i="12"/>
  <c r="B3746" i="12"/>
  <c r="C3746" i="12"/>
  <c r="A3747" i="12"/>
  <c r="B3747" i="12"/>
  <c r="C3747" i="12"/>
  <c r="A3748" i="12"/>
  <c r="B3748" i="12"/>
  <c r="C3748" i="12"/>
  <c r="A3749" i="12"/>
  <c r="B3749" i="12"/>
  <c r="C3749" i="12"/>
  <c r="A3750" i="12"/>
  <c r="B3750" i="12"/>
  <c r="C3750" i="12"/>
  <c r="A3751" i="12"/>
  <c r="B3751" i="12"/>
  <c r="C3751" i="12"/>
  <c r="A3752" i="12"/>
  <c r="B3752" i="12"/>
  <c r="C3752" i="12"/>
  <c r="A3753" i="12"/>
  <c r="B3753" i="12"/>
  <c r="C3753" i="12"/>
  <c r="A3754" i="12"/>
  <c r="B3754" i="12"/>
  <c r="C3754" i="12"/>
  <c r="A3755" i="12"/>
  <c r="B3755" i="12"/>
  <c r="C3755" i="12"/>
  <c r="A3756" i="12"/>
  <c r="B3756" i="12"/>
  <c r="C3756" i="12"/>
  <c r="A3757" i="12"/>
  <c r="B3757" i="12"/>
  <c r="C3757" i="12"/>
  <c r="A3758" i="12"/>
  <c r="B3758" i="12"/>
  <c r="C3758" i="12"/>
  <c r="A3759" i="12"/>
  <c r="B3759" i="12"/>
  <c r="C3759" i="12"/>
  <c r="A3760" i="12"/>
  <c r="B3760" i="12"/>
  <c r="C3760" i="12"/>
  <c r="A3761" i="12"/>
  <c r="B3761" i="12"/>
  <c r="C3761" i="12"/>
  <c r="A3762" i="12"/>
  <c r="B3762" i="12"/>
  <c r="C3762" i="12"/>
  <c r="A3763" i="12"/>
  <c r="B3763" i="12"/>
  <c r="C3763" i="12"/>
  <c r="A3764" i="12"/>
  <c r="B3764" i="12"/>
  <c r="C3764" i="12"/>
  <c r="A3765" i="12"/>
  <c r="B3765" i="12"/>
  <c r="C3765" i="12"/>
  <c r="A3766" i="12"/>
  <c r="B3766" i="12"/>
  <c r="C3766" i="12"/>
  <c r="A3767" i="12"/>
  <c r="B3767" i="12"/>
  <c r="C3767" i="12"/>
  <c r="A3768" i="12"/>
  <c r="B3768" i="12"/>
  <c r="C3768" i="12"/>
  <c r="A3769" i="12"/>
  <c r="B3769" i="12"/>
  <c r="C3769" i="12"/>
  <c r="A3770" i="12"/>
  <c r="B3770" i="12"/>
  <c r="C3770" i="12"/>
  <c r="A3771" i="12"/>
  <c r="B3771" i="12"/>
  <c r="C3771" i="12"/>
  <c r="A3772" i="12"/>
  <c r="B3772" i="12"/>
  <c r="C3772" i="12"/>
  <c r="A3773" i="12"/>
  <c r="B3773" i="12"/>
  <c r="C3773" i="12"/>
  <c r="A3774" i="12"/>
  <c r="B3774" i="12"/>
  <c r="C3774" i="12"/>
  <c r="A3775" i="12"/>
  <c r="B3775" i="12"/>
  <c r="C3775" i="12"/>
  <c r="A3776" i="12"/>
  <c r="B3776" i="12"/>
  <c r="C3776" i="12"/>
  <c r="A3777" i="12"/>
  <c r="B3777" i="12"/>
  <c r="C3777" i="12"/>
  <c r="A3778" i="12"/>
  <c r="B3778" i="12"/>
  <c r="C3778" i="12"/>
  <c r="A3779" i="12"/>
  <c r="B3779" i="12"/>
  <c r="C3779" i="12"/>
  <c r="A3780" i="12"/>
  <c r="B3780" i="12"/>
  <c r="C3780" i="12"/>
  <c r="A3781" i="12"/>
  <c r="B3781" i="12"/>
  <c r="C3781" i="12"/>
  <c r="A3782" i="12"/>
  <c r="B3782" i="12"/>
  <c r="C3782" i="12"/>
  <c r="A3783" i="12"/>
  <c r="B3783" i="12"/>
  <c r="C3783" i="12"/>
  <c r="A3784" i="12"/>
  <c r="B3784" i="12"/>
  <c r="C3784" i="12"/>
  <c r="A3785" i="12"/>
  <c r="B3785" i="12"/>
  <c r="C3785" i="12"/>
  <c r="A3786" i="12"/>
  <c r="B3786" i="12"/>
  <c r="C3786" i="12"/>
  <c r="A3787" i="12"/>
  <c r="B3787" i="12"/>
  <c r="C3787" i="12"/>
  <c r="A3788" i="12"/>
  <c r="B3788" i="12"/>
  <c r="C3788" i="12"/>
  <c r="A3789" i="12"/>
  <c r="B3789" i="12"/>
  <c r="C3789" i="12"/>
  <c r="A3790" i="12"/>
  <c r="B3790" i="12"/>
  <c r="C3790" i="12"/>
  <c r="A3791" i="12"/>
  <c r="B3791" i="12"/>
  <c r="C3791" i="12"/>
  <c r="A3792" i="12"/>
  <c r="B3792" i="12"/>
  <c r="C3792" i="12"/>
  <c r="A3793" i="12"/>
  <c r="B3793" i="12"/>
  <c r="C3793" i="12"/>
  <c r="A3794" i="12"/>
  <c r="B3794" i="12"/>
  <c r="C3794" i="12"/>
  <c r="A3795" i="12"/>
  <c r="B3795" i="12"/>
  <c r="C3795" i="12"/>
  <c r="A3796" i="12"/>
  <c r="B3796" i="12"/>
  <c r="C3796" i="12"/>
  <c r="A3797" i="12"/>
  <c r="B3797" i="12"/>
  <c r="C3797" i="12"/>
  <c r="A3798" i="12"/>
  <c r="B3798" i="12"/>
  <c r="C3798" i="12"/>
  <c r="A3799" i="12"/>
  <c r="B3799" i="12"/>
  <c r="C3799" i="12"/>
  <c r="A3800" i="12"/>
  <c r="B3800" i="12"/>
  <c r="C3800" i="12"/>
  <c r="A3801" i="12"/>
  <c r="B3801" i="12"/>
  <c r="C3801" i="12"/>
  <c r="A3802" i="12"/>
  <c r="B3802" i="12"/>
  <c r="C3802" i="12"/>
  <c r="A3803" i="12"/>
  <c r="B3803" i="12"/>
  <c r="C3803" i="12"/>
  <c r="A3804" i="12"/>
  <c r="B3804" i="12"/>
  <c r="C3804" i="12"/>
  <c r="A3805" i="12"/>
  <c r="B3805" i="12"/>
  <c r="C3805" i="12"/>
  <c r="A3806" i="12"/>
  <c r="B3806" i="12"/>
  <c r="C3806" i="12"/>
  <c r="A3807" i="12"/>
  <c r="B3807" i="12"/>
  <c r="C3807" i="12"/>
  <c r="A3808" i="12"/>
  <c r="B3808" i="12"/>
  <c r="C3808" i="12"/>
  <c r="A3809" i="12"/>
  <c r="B3809" i="12"/>
  <c r="C3809" i="12"/>
  <c r="A3810" i="12"/>
  <c r="B3810" i="12"/>
  <c r="C3810" i="12"/>
  <c r="A3811" i="12"/>
  <c r="B3811" i="12"/>
  <c r="C3811" i="12"/>
  <c r="A3812" i="12"/>
  <c r="B3812" i="12"/>
  <c r="C3812" i="12"/>
  <c r="A3813" i="12"/>
  <c r="B3813" i="12"/>
  <c r="C3813" i="12"/>
  <c r="A3814" i="12"/>
  <c r="B3814" i="12"/>
  <c r="C3814" i="12"/>
  <c r="A3815" i="12"/>
  <c r="B3815" i="12"/>
  <c r="C3815" i="12"/>
  <c r="A3816" i="12"/>
  <c r="B3816" i="12"/>
  <c r="C3816" i="12"/>
  <c r="A3817" i="12"/>
  <c r="B3817" i="12"/>
  <c r="C3817" i="12"/>
  <c r="A3818" i="12"/>
  <c r="B3818" i="12"/>
  <c r="C3818" i="12"/>
  <c r="A3819" i="12"/>
  <c r="B3819" i="12"/>
  <c r="C3819" i="12"/>
  <c r="A3820" i="12"/>
  <c r="B3820" i="12"/>
  <c r="C3820" i="12"/>
  <c r="A3821" i="12"/>
  <c r="B3821" i="12"/>
  <c r="C3821" i="12"/>
  <c r="A3822" i="12"/>
  <c r="B3822" i="12"/>
  <c r="C3822" i="12"/>
  <c r="A3823" i="12"/>
  <c r="B3823" i="12"/>
  <c r="C3823" i="12"/>
  <c r="A3824" i="12"/>
  <c r="B3824" i="12"/>
  <c r="C3824" i="12"/>
  <c r="A3825" i="12"/>
  <c r="B3825" i="12"/>
  <c r="C3825" i="12"/>
  <c r="A3826" i="12"/>
  <c r="B3826" i="12"/>
  <c r="C3826" i="12"/>
  <c r="A3827" i="12"/>
  <c r="B3827" i="12"/>
  <c r="C3827" i="12"/>
  <c r="A3828" i="12"/>
  <c r="B3828" i="12"/>
  <c r="C3828" i="12"/>
  <c r="A3829" i="12"/>
  <c r="B3829" i="12"/>
  <c r="C3829" i="12"/>
  <c r="A3830" i="12"/>
  <c r="B3830" i="12"/>
  <c r="C3830" i="12"/>
  <c r="A3831" i="12"/>
  <c r="B3831" i="12"/>
  <c r="C3831" i="12"/>
  <c r="A3832" i="12"/>
  <c r="B3832" i="12"/>
  <c r="C3832" i="12"/>
  <c r="A3833" i="12"/>
  <c r="B3833" i="12"/>
  <c r="C3833" i="12"/>
  <c r="A3834" i="12"/>
  <c r="B3834" i="12"/>
  <c r="C3834" i="12"/>
  <c r="A3835" i="12"/>
  <c r="B3835" i="12"/>
  <c r="C3835" i="12"/>
  <c r="A3836" i="12"/>
  <c r="B3836" i="12"/>
  <c r="C3836" i="12"/>
  <c r="A3837" i="12"/>
  <c r="B3837" i="12"/>
  <c r="C3837" i="12"/>
  <c r="A3838" i="12"/>
  <c r="B3838" i="12"/>
  <c r="C3838" i="12"/>
  <c r="A3839" i="12"/>
  <c r="B3839" i="12"/>
  <c r="C3839" i="12"/>
  <c r="A3840" i="12"/>
  <c r="B3840" i="12"/>
  <c r="C3840" i="12"/>
  <c r="A3841" i="12"/>
  <c r="B3841" i="12"/>
  <c r="C3841" i="12"/>
  <c r="A3842" i="12"/>
  <c r="B3842" i="12"/>
  <c r="C3842" i="12"/>
  <c r="A3843" i="12"/>
  <c r="B3843" i="12"/>
  <c r="C3843" i="12"/>
  <c r="A3844" i="12"/>
  <c r="B3844" i="12"/>
  <c r="C3844" i="12"/>
  <c r="A3845" i="12"/>
  <c r="B3845" i="12"/>
  <c r="C3845" i="12"/>
  <c r="A3846" i="12"/>
  <c r="B3846" i="12"/>
  <c r="C3846" i="12"/>
  <c r="A3847" i="12"/>
  <c r="B3847" i="12"/>
  <c r="C3847" i="12"/>
  <c r="A3848" i="12"/>
  <c r="B3848" i="12"/>
  <c r="C3848" i="12"/>
  <c r="A3849" i="12"/>
  <c r="B3849" i="12"/>
  <c r="C3849" i="12"/>
  <c r="A3850" i="12"/>
  <c r="B3850" i="12"/>
  <c r="C3850" i="12"/>
  <c r="A3851" i="12"/>
  <c r="B3851" i="12"/>
  <c r="C3851" i="12"/>
  <c r="A3852" i="12"/>
  <c r="B3852" i="12"/>
  <c r="C3852" i="12"/>
  <c r="A3853" i="12"/>
  <c r="B3853" i="12"/>
  <c r="C3853" i="12"/>
  <c r="A3854" i="12"/>
  <c r="B3854" i="12"/>
  <c r="C3854" i="12"/>
  <c r="A3855" i="12"/>
  <c r="B3855" i="12"/>
  <c r="C3855" i="12"/>
  <c r="A3856" i="12"/>
  <c r="B3856" i="12"/>
  <c r="C3856" i="12"/>
  <c r="A3857" i="12"/>
  <c r="B3857" i="12"/>
  <c r="C3857" i="12"/>
  <c r="A3858" i="12"/>
  <c r="B3858" i="12"/>
  <c r="C3858" i="12"/>
  <c r="A3859" i="12"/>
  <c r="B3859" i="12"/>
  <c r="C3859" i="12"/>
  <c r="A3860" i="12"/>
  <c r="B3860" i="12"/>
  <c r="C3860" i="12"/>
  <c r="A3861" i="12"/>
  <c r="B3861" i="12"/>
  <c r="C3861" i="12"/>
  <c r="A3862" i="12"/>
  <c r="B3862" i="12"/>
  <c r="C3862" i="12"/>
  <c r="A3863" i="12"/>
  <c r="B3863" i="12"/>
  <c r="C3863" i="12"/>
  <c r="A3864" i="12"/>
  <c r="B3864" i="12"/>
  <c r="C3864" i="12"/>
  <c r="A3865" i="12"/>
  <c r="B3865" i="12"/>
  <c r="C3865" i="12"/>
  <c r="A3866" i="12"/>
  <c r="B3866" i="12"/>
  <c r="C3866" i="12"/>
  <c r="A3867" i="12"/>
  <c r="B3867" i="12"/>
  <c r="C3867" i="12"/>
  <c r="A3868" i="12"/>
  <c r="B3868" i="12"/>
  <c r="C3868" i="12"/>
  <c r="A3869" i="12"/>
  <c r="B3869" i="12"/>
  <c r="C3869" i="12"/>
  <c r="A3870" i="12"/>
  <c r="B3870" i="12"/>
  <c r="C3870" i="12"/>
  <c r="A3871" i="12"/>
  <c r="B3871" i="12"/>
  <c r="C3871" i="12"/>
  <c r="A3872" i="12"/>
  <c r="B3872" i="12"/>
  <c r="C3872" i="12"/>
  <c r="A3873" i="12"/>
  <c r="B3873" i="12"/>
  <c r="C3873" i="12"/>
  <c r="A3874" i="12"/>
  <c r="B3874" i="12"/>
  <c r="C3874" i="12"/>
  <c r="A3875" i="12"/>
  <c r="B3875" i="12"/>
  <c r="C3875" i="12"/>
  <c r="A3876" i="12"/>
  <c r="B3876" i="12"/>
  <c r="C3876" i="12"/>
  <c r="A3877" i="12"/>
  <c r="B3877" i="12"/>
  <c r="C3877" i="12"/>
  <c r="A3878" i="12"/>
  <c r="B3878" i="12"/>
  <c r="C3878" i="12"/>
  <c r="A3879" i="12"/>
  <c r="B3879" i="12"/>
  <c r="C3879" i="12"/>
  <c r="A3880" i="12"/>
  <c r="B3880" i="12"/>
  <c r="C3880" i="12"/>
  <c r="A3881" i="12"/>
  <c r="B3881" i="12"/>
  <c r="C3881" i="12"/>
  <c r="A3882" i="12"/>
  <c r="B3882" i="12"/>
  <c r="C3882" i="12"/>
  <c r="A3883" i="12"/>
  <c r="B3883" i="12"/>
  <c r="C3883" i="12"/>
  <c r="A3884" i="12"/>
  <c r="B3884" i="12"/>
  <c r="C3884" i="12"/>
  <c r="A3885" i="12"/>
  <c r="B3885" i="12"/>
  <c r="C3885" i="12"/>
  <c r="A3886" i="12"/>
  <c r="B3886" i="12"/>
  <c r="C3886" i="12"/>
  <c r="A3887" i="12"/>
  <c r="B3887" i="12"/>
  <c r="C3887" i="12"/>
  <c r="A3888" i="12"/>
  <c r="B3888" i="12"/>
  <c r="C3888" i="12"/>
  <c r="A3889" i="12"/>
  <c r="B3889" i="12"/>
  <c r="C3889" i="12"/>
  <c r="A3890" i="12"/>
  <c r="B3890" i="12"/>
  <c r="C3890" i="12"/>
  <c r="A3891" i="12"/>
  <c r="B3891" i="12"/>
  <c r="C3891" i="12"/>
  <c r="A3892" i="12"/>
  <c r="B3892" i="12"/>
  <c r="C3892" i="12"/>
  <c r="A3893" i="12"/>
  <c r="B3893" i="12"/>
  <c r="C3893" i="12"/>
  <c r="A3894" i="12"/>
  <c r="B3894" i="12"/>
  <c r="C3894" i="12"/>
  <c r="A3895" i="12"/>
  <c r="B3895" i="12"/>
  <c r="C3895" i="12"/>
  <c r="A3896" i="12"/>
  <c r="B3896" i="12"/>
  <c r="C3896" i="12"/>
  <c r="A3897" i="12"/>
  <c r="B3897" i="12"/>
  <c r="C3897" i="12"/>
  <c r="A3898" i="12"/>
  <c r="B3898" i="12"/>
  <c r="C3898" i="12"/>
  <c r="A3899" i="12"/>
  <c r="B3899" i="12"/>
  <c r="C3899" i="12"/>
  <c r="A3900" i="12"/>
  <c r="B3900" i="12"/>
  <c r="C3900" i="12"/>
  <c r="A3901" i="12"/>
  <c r="B3901" i="12"/>
  <c r="C3901" i="12"/>
  <c r="A3902" i="12"/>
  <c r="B3902" i="12"/>
  <c r="C3902" i="12"/>
  <c r="A3903" i="12"/>
  <c r="B3903" i="12"/>
  <c r="C3903" i="12"/>
  <c r="A3904" i="12"/>
  <c r="B3904" i="12"/>
  <c r="C3904" i="12"/>
  <c r="A3905" i="12"/>
  <c r="B3905" i="12"/>
  <c r="C3905" i="12"/>
  <c r="A3906" i="12"/>
  <c r="B3906" i="12"/>
  <c r="C3906" i="12"/>
  <c r="A3907" i="12"/>
  <c r="B3907" i="12"/>
  <c r="C3907" i="12"/>
  <c r="A3908" i="12"/>
  <c r="B3908" i="12"/>
  <c r="C3908" i="12"/>
  <c r="A3909" i="12"/>
  <c r="B3909" i="12"/>
  <c r="C3909" i="12"/>
  <c r="A3910" i="12"/>
  <c r="B3910" i="12"/>
  <c r="C3910" i="12"/>
  <c r="A3911" i="12"/>
  <c r="B3911" i="12"/>
  <c r="C3911" i="12"/>
  <c r="A3912" i="12"/>
  <c r="B3912" i="12"/>
  <c r="C3912" i="12"/>
  <c r="A3913" i="12"/>
  <c r="B3913" i="12"/>
  <c r="C3913" i="12"/>
  <c r="A3914" i="12"/>
  <c r="B3914" i="12"/>
  <c r="C3914" i="12"/>
  <c r="A3915" i="12"/>
  <c r="B3915" i="12"/>
  <c r="C3915" i="12"/>
  <c r="A3916" i="12"/>
  <c r="B3916" i="12"/>
  <c r="C3916" i="12"/>
  <c r="A3917" i="12"/>
  <c r="B3917" i="12"/>
  <c r="C3917" i="12"/>
  <c r="A3918" i="12"/>
  <c r="B3918" i="12"/>
  <c r="C3918" i="12"/>
  <c r="A3919" i="12"/>
  <c r="B3919" i="12"/>
  <c r="C3919" i="12"/>
  <c r="A3920" i="12"/>
  <c r="B3920" i="12"/>
  <c r="C3920" i="12"/>
  <c r="A3921" i="12"/>
  <c r="B3921" i="12"/>
  <c r="C3921" i="12"/>
  <c r="A3922" i="12"/>
  <c r="B3922" i="12"/>
  <c r="C3922" i="12"/>
  <c r="A3923" i="12"/>
  <c r="B3923" i="12"/>
  <c r="C3923" i="12"/>
  <c r="A3924" i="12"/>
  <c r="B3924" i="12"/>
  <c r="C3924" i="12"/>
  <c r="A3925" i="12"/>
  <c r="B3925" i="12"/>
  <c r="C3925" i="12"/>
  <c r="A3926" i="12"/>
  <c r="B3926" i="12"/>
  <c r="C3926" i="12"/>
  <c r="A3927" i="12"/>
  <c r="B3927" i="12"/>
  <c r="C3927" i="12"/>
  <c r="A3928" i="12"/>
  <c r="B3928" i="12"/>
  <c r="C3928" i="12"/>
  <c r="A3929" i="12"/>
  <c r="B3929" i="12"/>
  <c r="C3929" i="12"/>
  <c r="A3930" i="12"/>
  <c r="B3930" i="12"/>
  <c r="C3930" i="12"/>
  <c r="A3931" i="12"/>
  <c r="B3931" i="12"/>
  <c r="C3931" i="12"/>
  <c r="A3932" i="12"/>
  <c r="B3932" i="12"/>
  <c r="C3932" i="12"/>
  <c r="A3933" i="12"/>
  <c r="B3933" i="12"/>
  <c r="C3933" i="12"/>
  <c r="A3934" i="12"/>
  <c r="B3934" i="12"/>
  <c r="C3934" i="12"/>
  <c r="A3935" i="12"/>
  <c r="B3935" i="12"/>
  <c r="C3935" i="12"/>
  <c r="A3936" i="12"/>
  <c r="B3936" i="12"/>
  <c r="C3936" i="12"/>
  <c r="A3937" i="12"/>
  <c r="B3937" i="12"/>
  <c r="C3937" i="12"/>
  <c r="A3938" i="12"/>
  <c r="B3938" i="12"/>
  <c r="C3938" i="12"/>
  <c r="A3939" i="12"/>
  <c r="B3939" i="12"/>
  <c r="C3939" i="12"/>
  <c r="A3940" i="12"/>
  <c r="B3940" i="12"/>
  <c r="C3940" i="12"/>
  <c r="A3941" i="12"/>
  <c r="B3941" i="12"/>
  <c r="C3941" i="12"/>
  <c r="A3942" i="12"/>
  <c r="B3942" i="12"/>
  <c r="C3942" i="12"/>
  <c r="A3943" i="12"/>
  <c r="B3943" i="12"/>
  <c r="C3943" i="12"/>
  <c r="A3944" i="12"/>
  <c r="B3944" i="12"/>
  <c r="C3944" i="12"/>
  <c r="A3945" i="12"/>
  <c r="B3945" i="12"/>
  <c r="C3945" i="12"/>
  <c r="A3946" i="12"/>
  <c r="B3946" i="12"/>
  <c r="C3946" i="12"/>
  <c r="A3947" i="12"/>
  <c r="B3947" i="12"/>
  <c r="C3947" i="12"/>
  <c r="A3948" i="12"/>
  <c r="B3948" i="12"/>
  <c r="C3948" i="12"/>
  <c r="A3949" i="12"/>
  <c r="B3949" i="12"/>
  <c r="C3949" i="12"/>
  <c r="A3950" i="12"/>
  <c r="B3950" i="12"/>
  <c r="C3950" i="12"/>
  <c r="A3951" i="12"/>
  <c r="B3951" i="12"/>
  <c r="C3951" i="12"/>
  <c r="A3952" i="12"/>
  <c r="B3952" i="12"/>
  <c r="C3952" i="12"/>
  <c r="A3953" i="12"/>
  <c r="B3953" i="12"/>
  <c r="C3953" i="12"/>
  <c r="A3954" i="12"/>
  <c r="B3954" i="12"/>
  <c r="C3954" i="12"/>
  <c r="A3955" i="12"/>
  <c r="B3955" i="12"/>
  <c r="C3955" i="12"/>
  <c r="A3956" i="12"/>
  <c r="B3956" i="12"/>
  <c r="C3956" i="12"/>
  <c r="A3957" i="12"/>
  <c r="B3957" i="12"/>
  <c r="C3957" i="12"/>
  <c r="A3958" i="12"/>
  <c r="B3958" i="12"/>
  <c r="C3958" i="12"/>
  <c r="A3959" i="12"/>
  <c r="B3959" i="12"/>
  <c r="C3959" i="12"/>
  <c r="A3960" i="12"/>
  <c r="B3960" i="12"/>
  <c r="C3960" i="12"/>
  <c r="A3961" i="12"/>
  <c r="B3961" i="12"/>
  <c r="C3961" i="12"/>
  <c r="A3962" i="12"/>
  <c r="B3962" i="12"/>
  <c r="C3962" i="12"/>
  <c r="A3963" i="12"/>
  <c r="B3963" i="12"/>
  <c r="C3963" i="12"/>
  <c r="A3964" i="12"/>
  <c r="B3964" i="12"/>
  <c r="C3964" i="12"/>
  <c r="A3965" i="12"/>
  <c r="B3965" i="12"/>
  <c r="C3965" i="12"/>
  <c r="A3966" i="12"/>
  <c r="B3966" i="12"/>
  <c r="C3966" i="12"/>
  <c r="A3967" i="12"/>
  <c r="B3967" i="12"/>
  <c r="C3967" i="12"/>
  <c r="A3968" i="12"/>
  <c r="B3968" i="12"/>
  <c r="C3968" i="12"/>
  <c r="A3969" i="12"/>
  <c r="B3969" i="12"/>
  <c r="C3969" i="12"/>
  <c r="A3970" i="12"/>
  <c r="B3970" i="12"/>
  <c r="C3970" i="12"/>
  <c r="A3971" i="12"/>
  <c r="B3971" i="12"/>
  <c r="C3971" i="12"/>
  <c r="A3972" i="12"/>
  <c r="B3972" i="12"/>
  <c r="C3972" i="12"/>
  <c r="A3973" i="12"/>
  <c r="B3973" i="12"/>
  <c r="C3973" i="12"/>
  <c r="A3974" i="12"/>
  <c r="B3974" i="12"/>
  <c r="C3974" i="12"/>
  <c r="A3975" i="12"/>
  <c r="B3975" i="12"/>
  <c r="C3975" i="12"/>
  <c r="A3976" i="12"/>
  <c r="B3976" i="12"/>
  <c r="C3976" i="12"/>
  <c r="A3977" i="12"/>
  <c r="B3977" i="12"/>
  <c r="C3977" i="12"/>
  <c r="A3978" i="12"/>
  <c r="B3978" i="12"/>
  <c r="C3978" i="12"/>
  <c r="A3979" i="12"/>
  <c r="B3979" i="12"/>
  <c r="C3979" i="12"/>
  <c r="A3980" i="12"/>
  <c r="B3980" i="12"/>
  <c r="C3980" i="12"/>
  <c r="A3981" i="12"/>
  <c r="B3981" i="12"/>
  <c r="C3981" i="12"/>
  <c r="A3982" i="12"/>
  <c r="B3982" i="12"/>
  <c r="C3982" i="12"/>
  <c r="A3983" i="12"/>
  <c r="B3983" i="12"/>
  <c r="C3983" i="12"/>
  <c r="A3984" i="12"/>
  <c r="B3984" i="12"/>
  <c r="C3984" i="12"/>
  <c r="A3985" i="12"/>
  <c r="B3985" i="12"/>
  <c r="C3985" i="12"/>
  <c r="A3986" i="12"/>
  <c r="B3986" i="12"/>
  <c r="C3986" i="12"/>
  <c r="A3987" i="12"/>
  <c r="B3987" i="12"/>
  <c r="C3987" i="12"/>
  <c r="A3988" i="12"/>
  <c r="B3988" i="12"/>
  <c r="C3988" i="12"/>
  <c r="A3989" i="12"/>
  <c r="B3989" i="12"/>
  <c r="C3989" i="12"/>
  <c r="A3990" i="12"/>
  <c r="B3990" i="12"/>
  <c r="C3990" i="12"/>
  <c r="A3991" i="12"/>
  <c r="B3991" i="12"/>
  <c r="C3991" i="12"/>
  <c r="A3992" i="12"/>
  <c r="B3992" i="12"/>
  <c r="C3992" i="12"/>
  <c r="A3993" i="12"/>
  <c r="B3993" i="12"/>
  <c r="C3993" i="12"/>
  <c r="A3994" i="12"/>
  <c r="B3994" i="12"/>
  <c r="C3994" i="12"/>
  <c r="A3995" i="12"/>
  <c r="B3995" i="12"/>
  <c r="C3995" i="12"/>
  <c r="A3996" i="12"/>
  <c r="B3996" i="12"/>
  <c r="C3996" i="12"/>
  <c r="A3997" i="12"/>
  <c r="B3997" i="12"/>
  <c r="C3997" i="12"/>
  <c r="A3998" i="12"/>
  <c r="B3998" i="12"/>
  <c r="C3998" i="12"/>
  <c r="A3999" i="12"/>
  <c r="B3999" i="12"/>
  <c r="C3999" i="12"/>
  <c r="A4000" i="12"/>
  <c r="B4000" i="12"/>
  <c r="C4000" i="12"/>
  <c r="A4001" i="12"/>
  <c r="B4001" i="12"/>
  <c r="C4001" i="12"/>
  <c r="A4002" i="12"/>
  <c r="B4002" i="12"/>
  <c r="C4002" i="12"/>
  <c r="A4003" i="12"/>
  <c r="B4003" i="12"/>
  <c r="C4003" i="12"/>
  <c r="A4004" i="12"/>
  <c r="B4004" i="12"/>
  <c r="C4004" i="12"/>
  <c r="A4005" i="12"/>
  <c r="B4005" i="12"/>
  <c r="C4005" i="12"/>
  <c r="A4006" i="12"/>
  <c r="B4006" i="12"/>
  <c r="C4006" i="12"/>
  <c r="A4007" i="12"/>
  <c r="B4007" i="12"/>
  <c r="C4007" i="12"/>
  <c r="A4008" i="12"/>
  <c r="B4008" i="12"/>
  <c r="C4008" i="12"/>
  <c r="A4009" i="12"/>
  <c r="B4009" i="12"/>
  <c r="C4009" i="12"/>
  <c r="A4010" i="12"/>
  <c r="B4010" i="12"/>
  <c r="C4010" i="12"/>
  <c r="A4011" i="12"/>
  <c r="B4011" i="12"/>
  <c r="C4011" i="12"/>
  <c r="A4012" i="12"/>
  <c r="B4012" i="12"/>
  <c r="C4012" i="12"/>
  <c r="A4013" i="12"/>
  <c r="B4013" i="12"/>
  <c r="C4013" i="12"/>
  <c r="A4014" i="12"/>
  <c r="B4014" i="12"/>
  <c r="C4014" i="12"/>
  <c r="A4015" i="12"/>
  <c r="B4015" i="12"/>
  <c r="C4015" i="12"/>
  <c r="A4016" i="12"/>
  <c r="B4016" i="12"/>
  <c r="C4016" i="12"/>
  <c r="A4017" i="12"/>
  <c r="B4017" i="12"/>
  <c r="C4017" i="12"/>
  <c r="A4018" i="12"/>
  <c r="B4018" i="12"/>
  <c r="C4018" i="12"/>
  <c r="A4019" i="12"/>
  <c r="B4019" i="12"/>
  <c r="C4019" i="12"/>
  <c r="A4020" i="12"/>
  <c r="B4020" i="12"/>
  <c r="C4020" i="12"/>
  <c r="A4021" i="12"/>
  <c r="B4021" i="12"/>
  <c r="C4021" i="12"/>
  <c r="A4022" i="12"/>
  <c r="B4022" i="12"/>
  <c r="C4022" i="12"/>
  <c r="A4023" i="12"/>
  <c r="B4023" i="12"/>
  <c r="C4023" i="12"/>
  <c r="A4024" i="12"/>
  <c r="B4024" i="12"/>
  <c r="C4024" i="12"/>
  <c r="A4025" i="12"/>
  <c r="B4025" i="12"/>
  <c r="C4025" i="12"/>
  <c r="A4026" i="12"/>
  <c r="B4026" i="12"/>
  <c r="C4026" i="12"/>
  <c r="A4027" i="12"/>
  <c r="B4027" i="12"/>
  <c r="C4027" i="12"/>
  <c r="A4028" i="12"/>
  <c r="B4028" i="12"/>
  <c r="C4028" i="12"/>
  <c r="A4029" i="12"/>
  <c r="B4029" i="12"/>
  <c r="C4029" i="12"/>
  <c r="A4030" i="12"/>
  <c r="B4030" i="12"/>
  <c r="C4030" i="12"/>
  <c r="A4031" i="12"/>
  <c r="B4031" i="12"/>
  <c r="C4031" i="12"/>
  <c r="A4032" i="12"/>
  <c r="B4032" i="12"/>
  <c r="C4032" i="12"/>
  <c r="A4033" i="12"/>
  <c r="B4033" i="12"/>
  <c r="C4033" i="12"/>
  <c r="A4034" i="12"/>
  <c r="B4034" i="12"/>
  <c r="C4034" i="12"/>
  <c r="A4035" i="12"/>
  <c r="B4035" i="12"/>
  <c r="C4035" i="12"/>
  <c r="A4036" i="12"/>
  <c r="B4036" i="12"/>
  <c r="C4036" i="12"/>
  <c r="A4037" i="12"/>
  <c r="B4037" i="12"/>
  <c r="C4037" i="12"/>
  <c r="A4038" i="12"/>
  <c r="B4038" i="12"/>
  <c r="C4038" i="12"/>
  <c r="A4039" i="12"/>
  <c r="B4039" i="12"/>
  <c r="C4039" i="12"/>
  <c r="A4040" i="12"/>
  <c r="B4040" i="12"/>
  <c r="C4040" i="12"/>
  <c r="A4041" i="12"/>
  <c r="B4041" i="12"/>
  <c r="C4041" i="12"/>
  <c r="A4042" i="12"/>
  <c r="B4042" i="12"/>
  <c r="C4042" i="12"/>
  <c r="A4043" i="12"/>
  <c r="B4043" i="12"/>
  <c r="C4043" i="12"/>
  <c r="A4044" i="12"/>
  <c r="B4044" i="12"/>
  <c r="C4044" i="12"/>
  <c r="A4045" i="12"/>
  <c r="B4045" i="12"/>
  <c r="C4045" i="12"/>
  <c r="A4046" i="12"/>
  <c r="B4046" i="12"/>
  <c r="C4046" i="12"/>
  <c r="A4047" i="12"/>
  <c r="B4047" i="12"/>
  <c r="C4047" i="12"/>
  <c r="A4048" i="12"/>
  <c r="B4048" i="12"/>
  <c r="C4048" i="12"/>
  <c r="A4049" i="12"/>
  <c r="B4049" i="12"/>
  <c r="C4049" i="12"/>
  <c r="A4050" i="12"/>
  <c r="B4050" i="12"/>
  <c r="C4050" i="12"/>
  <c r="A4051" i="12"/>
  <c r="B4051" i="12"/>
  <c r="C4051" i="12"/>
  <c r="A4052" i="12"/>
  <c r="B4052" i="12"/>
  <c r="C4052" i="12"/>
  <c r="A4053" i="12"/>
  <c r="B4053" i="12"/>
  <c r="C4053" i="12"/>
  <c r="A4054" i="12"/>
  <c r="B4054" i="12"/>
  <c r="C4054" i="12"/>
  <c r="A4055" i="12"/>
  <c r="B4055" i="12"/>
  <c r="C4055" i="12"/>
  <c r="A4056" i="12"/>
  <c r="B4056" i="12"/>
  <c r="C4056" i="12"/>
  <c r="A4057" i="12"/>
  <c r="B4057" i="12"/>
  <c r="C4057" i="12"/>
  <c r="A4058" i="12"/>
  <c r="B4058" i="12"/>
  <c r="C4058" i="12"/>
  <c r="A4059" i="12"/>
  <c r="B4059" i="12"/>
  <c r="C4059" i="12"/>
  <c r="A4060" i="12"/>
  <c r="B4060" i="12"/>
  <c r="C4060" i="12"/>
  <c r="A4061" i="12"/>
  <c r="B4061" i="12"/>
  <c r="C4061" i="12"/>
  <c r="A4062" i="12"/>
  <c r="B4062" i="12"/>
  <c r="C4062" i="12"/>
  <c r="A4063" i="12"/>
  <c r="B4063" i="12"/>
  <c r="C4063" i="12"/>
  <c r="A4064" i="12"/>
  <c r="B4064" i="12"/>
  <c r="C4064" i="12"/>
  <c r="A4065" i="12"/>
  <c r="B4065" i="12"/>
  <c r="C4065" i="12"/>
  <c r="A4066" i="12"/>
  <c r="B4066" i="12"/>
  <c r="C4066" i="12"/>
  <c r="A4067" i="12"/>
  <c r="B4067" i="12"/>
  <c r="C4067" i="12"/>
  <c r="A4068" i="12"/>
  <c r="B4068" i="12"/>
  <c r="C4068" i="12"/>
  <c r="A4069" i="12"/>
  <c r="B4069" i="12"/>
  <c r="C4069" i="12"/>
  <c r="A4070" i="12"/>
  <c r="B4070" i="12"/>
  <c r="C4070" i="12"/>
  <c r="A4071" i="12"/>
  <c r="B4071" i="12"/>
  <c r="C4071" i="12"/>
  <c r="A4072" i="12"/>
  <c r="B4072" i="12"/>
  <c r="C4072" i="12"/>
  <c r="A4073" i="12"/>
  <c r="B4073" i="12"/>
  <c r="C4073" i="12"/>
  <c r="A4074" i="12"/>
  <c r="B4074" i="12"/>
  <c r="C4074" i="12"/>
  <c r="A4075" i="12"/>
  <c r="B4075" i="12"/>
  <c r="C4075" i="12"/>
  <c r="A4076" i="12"/>
  <c r="B4076" i="12"/>
  <c r="C4076" i="12"/>
  <c r="A4077" i="12"/>
  <c r="B4077" i="12"/>
  <c r="C4077" i="12"/>
  <c r="A4078" i="12"/>
  <c r="B4078" i="12"/>
  <c r="C4078" i="12"/>
  <c r="A4079" i="12"/>
  <c r="B4079" i="12"/>
  <c r="C4079" i="12"/>
  <c r="A4080" i="12"/>
  <c r="B4080" i="12"/>
  <c r="C4080" i="12"/>
  <c r="A4081" i="12"/>
  <c r="B4081" i="12"/>
  <c r="C4081" i="12"/>
  <c r="A4082" i="12"/>
  <c r="B4082" i="12"/>
  <c r="C4082" i="12"/>
  <c r="A4083" i="12"/>
  <c r="B4083" i="12"/>
  <c r="C4083" i="12"/>
  <c r="A4084" i="12"/>
  <c r="B4084" i="12"/>
  <c r="C4084" i="12"/>
  <c r="A4085" i="12"/>
  <c r="B4085" i="12"/>
  <c r="C4085" i="12"/>
  <c r="A4086" i="12"/>
  <c r="B4086" i="12"/>
  <c r="C4086" i="12"/>
  <c r="A4087" i="12"/>
  <c r="B4087" i="12"/>
  <c r="C4087" i="12"/>
  <c r="A4088" i="12"/>
  <c r="B4088" i="12"/>
  <c r="C4088" i="12"/>
  <c r="A4089" i="12"/>
  <c r="B4089" i="12"/>
  <c r="C4089" i="12"/>
  <c r="A4090" i="12"/>
  <c r="B4090" i="12"/>
  <c r="C4090" i="12"/>
  <c r="A4091" i="12"/>
  <c r="B4091" i="12"/>
  <c r="C4091" i="12"/>
  <c r="A4092" i="12"/>
  <c r="B4092" i="12"/>
  <c r="C4092" i="12"/>
  <c r="A4093" i="12"/>
  <c r="B4093" i="12"/>
  <c r="C4093" i="12"/>
  <c r="A4094" i="12"/>
  <c r="B4094" i="12"/>
  <c r="C4094" i="12"/>
  <c r="A4095" i="12"/>
  <c r="B4095" i="12"/>
  <c r="C4095" i="12"/>
  <c r="A4096" i="12"/>
  <c r="B4096" i="12"/>
  <c r="C4096" i="12"/>
  <c r="A4097" i="12"/>
  <c r="B4097" i="12"/>
  <c r="C4097" i="12"/>
  <c r="A4098" i="12"/>
  <c r="B4098" i="12"/>
  <c r="C4098" i="12"/>
  <c r="A4099" i="12"/>
  <c r="B4099" i="12"/>
  <c r="C4099" i="12"/>
  <c r="A4100" i="12"/>
  <c r="B4100" i="12"/>
  <c r="C4100" i="12"/>
  <c r="A4101" i="12"/>
  <c r="B4101" i="12"/>
  <c r="C4101" i="12"/>
  <c r="A4102" i="12"/>
  <c r="B4102" i="12"/>
  <c r="C4102" i="12"/>
  <c r="A4103" i="12"/>
  <c r="B4103" i="12"/>
  <c r="C4103" i="12"/>
  <c r="A4104" i="12"/>
  <c r="B4104" i="12"/>
  <c r="C4104" i="12"/>
  <c r="A4105" i="12"/>
  <c r="B4105" i="12"/>
  <c r="C4105" i="12"/>
  <c r="A4106" i="12"/>
  <c r="B4106" i="12"/>
  <c r="C4106" i="12"/>
  <c r="A4107" i="12"/>
  <c r="B4107" i="12"/>
  <c r="C4107" i="12"/>
  <c r="A4108" i="12"/>
  <c r="B4108" i="12"/>
  <c r="C4108" i="12"/>
  <c r="A4109" i="12"/>
  <c r="B4109" i="12"/>
  <c r="C4109" i="12"/>
  <c r="A4110" i="12"/>
  <c r="B4110" i="12"/>
  <c r="C4110" i="12"/>
  <c r="A4111" i="12"/>
  <c r="B4111" i="12"/>
  <c r="C4111" i="12"/>
  <c r="A4112" i="12"/>
  <c r="B4112" i="12"/>
  <c r="C4112" i="12"/>
  <c r="A4113" i="12"/>
  <c r="B4113" i="12"/>
  <c r="C4113" i="12"/>
  <c r="A4114" i="12"/>
  <c r="B4114" i="12"/>
  <c r="C4114" i="12"/>
  <c r="A4115" i="12"/>
  <c r="B4115" i="12"/>
  <c r="C4115" i="12"/>
  <c r="A4116" i="12"/>
  <c r="B4116" i="12"/>
  <c r="C4116" i="12"/>
  <c r="A4117" i="12"/>
  <c r="B4117" i="12"/>
  <c r="C4117" i="12"/>
  <c r="A4118" i="12"/>
  <c r="B4118" i="12"/>
  <c r="C4118" i="12"/>
  <c r="A4119" i="12"/>
  <c r="B4119" i="12"/>
  <c r="C4119" i="12"/>
  <c r="A4120" i="12"/>
  <c r="B4120" i="12"/>
  <c r="C4120" i="12"/>
  <c r="A4121" i="12"/>
  <c r="B4121" i="12"/>
  <c r="C4121" i="12"/>
  <c r="A4122" i="12"/>
  <c r="B4122" i="12"/>
  <c r="C4122" i="12"/>
  <c r="A4123" i="12"/>
  <c r="B4123" i="12"/>
  <c r="C4123" i="12"/>
  <c r="A4124" i="12"/>
  <c r="B4124" i="12"/>
  <c r="C4124" i="12"/>
  <c r="A4125" i="12"/>
  <c r="B4125" i="12"/>
  <c r="C4125" i="12"/>
  <c r="A4126" i="12"/>
  <c r="B4126" i="12"/>
  <c r="C4126" i="12"/>
  <c r="A4127" i="12"/>
  <c r="B4127" i="12"/>
  <c r="C4127" i="12"/>
  <c r="A4128" i="12"/>
  <c r="B4128" i="12"/>
  <c r="C4128" i="12"/>
  <c r="A4129" i="12"/>
  <c r="B4129" i="12"/>
  <c r="C4129" i="12"/>
  <c r="A4130" i="12"/>
  <c r="B4130" i="12"/>
  <c r="C4130" i="12"/>
  <c r="A4131" i="12"/>
  <c r="B4131" i="12"/>
  <c r="C4131" i="12"/>
  <c r="A4132" i="12"/>
  <c r="B4132" i="12"/>
  <c r="C4132" i="12"/>
  <c r="A4133" i="12"/>
  <c r="B4133" i="12"/>
  <c r="C4133" i="12"/>
  <c r="A4134" i="12"/>
  <c r="B4134" i="12"/>
  <c r="C4134" i="12"/>
  <c r="A4135" i="12"/>
  <c r="B4135" i="12"/>
  <c r="C4135" i="12"/>
  <c r="A4136" i="12"/>
  <c r="B4136" i="12"/>
  <c r="C4136" i="12"/>
  <c r="A4137" i="12"/>
  <c r="B4137" i="12"/>
  <c r="C4137" i="12"/>
  <c r="A4138" i="12"/>
  <c r="B4138" i="12"/>
  <c r="C4138" i="12"/>
  <c r="A4139" i="12"/>
  <c r="B4139" i="12"/>
  <c r="C4139" i="12"/>
  <c r="A4140" i="12"/>
  <c r="B4140" i="12"/>
  <c r="C4140" i="12"/>
  <c r="A4141" i="12"/>
  <c r="B4141" i="12"/>
  <c r="C4141" i="12"/>
  <c r="A4142" i="12"/>
  <c r="B4142" i="12"/>
  <c r="C4142" i="12"/>
  <c r="A4143" i="12"/>
  <c r="B4143" i="12"/>
  <c r="C4143" i="12"/>
  <c r="A4144" i="12"/>
  <c r="B4144" i="12"/>
  <c r="C4144" i="12"/>
  <c r="A4145" i="12"/>
  <c r="B4145" i="12"/>
  <c r="C4145" i="12"/>
  <c r="A4146" i="12"/>
  <c r="B4146" i="12"/>
  <c r="C4146" i="12"/>
  <c r="A4147" i="12"/>
  <c r="B4147" i="12"/>
  <c r="C4147" i="12"/>
  <c r="A4148" i="12"/>
  <c r="B4148" i="12"/>
  <c r="C4148" i="12"/>
  <c r="A4149" i="12"/>
  <c r="B4149" i="12"/>
  <c r="C4149" i="12"/>
  <c r="A4150" i="12"/>
  <c r="B4150" i="12"/>
  <c r="C4150" i="12"/>
  <c r="A4151" i="12"/>
  <c r="B4151" i="12"/>
  <c r="C4151" i="12"/>
  <c r="A4152" i="12"/>
  <c r="B4152" i="12"/>
  <c r="C4152" i="12"/>
  <c r="A4153" i="12"/>
  <c r="B4153" i="12"/>
  <c r="C4153" i="12"/>
  <c r="A4154" i="12"/>
  <c r="B4154" i="12"/>
  <c r="C4154" i="12"/>
  <c r="A4155" i="12"/>
  <c r="B4155" i="12"/>
  <c r="C4155" i="12"/>
  <c r="A4156" i="12"/>
  <c r="B4156" i="12"/>
  <c r="C4156" i="12"/>
  <c r="A4157" i="12"/>
  <c r="B4157" i="12"/>
  <c r="C4157" i="12"/>
  <c r="A4158" i="12"/>
  <c r="B4158" i="12"/>
  <c r="C4158" i="12"/>
  <c r="A4159" i="12"/>
  <c r="B4159" i="12"/>
  <c r="C4159" i="12"/>
  <c r="A4160" i="12"/>
  <c r="B4160" i="12"/>
  <c r="C4160" i="12"/>
  <c r="A4161" i="12"/>
  <c r="B4161" i="12"/>
  <c r="C4161" i="12"/>
  <c r="A4162" i="12"/>
  <c r="B4162" i="12"/>
  <c r="C4162" i="12"/>
  <c r="A4163" i="12"/>
  <c r="B4163" i="12"/>
  <c r="C4163" i="12"/>
  <c r="A4164" i="12"/>
  <c r="B4164" i="12"/>
  <c r="C4164" i="12"/>
  <c r="A4165" i="12"/>
  <c r="B4165" i="12"/>
  <c r="C4165" i="12"/>
  <c r="A4166" i="12"/>
  <c r="B4166" i="12"/>
  <c r="C4166" i="12"/>
  <c r="A4167" i="12"/>
  <c r="B4167" i="12"/>
  <c r="C4167" i="12"/>
  <c r="A4168" i="12"/>
  <c r="B4168" i="12"/>
  <c r="C4168" i="12"/>
  <c r="A4169" i="12"/>
  <c r="B4169" i="12"/>
  <c r="C4169" i="12"/>
  <c r="A4170" i="12"/>
  <c r="B4170" i="12"/>
  <c r="C4170" i="12"/>
  <c r="A4171" i="12"/>
  <c r="B4171" i="12"/>
  <c r="C4171" i="12"/>
  <c r="A4172" i="12"/>
  <c r="B4172" i="12"/>
  <c r="C4172" i="12"/>
  <c r="A4173" i="12"/>
  <c r="B4173" i="12"/>
  <c r="C4173" i="12"/>
  <c r="A4174" i="12"/>
  <c r="B4174" i="12"/>
  <c r="C4174" i="12"/>
  <c r="A4175" i="12"/>
  <c r="B4175" i="12"/>
  <c r="C4175" i="12"/>
  <c r="A4176" i="12"/>
  <c r="B4176" i="12"/>
  <c r="C4176" i="12"/>
  <c r="A4177" i="12"/>
  <c r="B4177" i="12"/>
  <c r="C4177" i="12"/>
  <c r="A4178" i="12"/>
  <c r="B4178" i="12"/>
  <c r="C4178" i="12"/>
  <c r="A4179" i="12"/>
  <c r="B4179" i="12"/>
  <c r="C4179" i="12"/>
  <c r="A4180" i="12"/>
  <c r="B4180" i="12"/>
  <c r="C4180" i="12"/>
  <c r="A4181" i="12"/>
  <c r="B4181" i="12"/>
  <c r="C4181" i="12"/>
  <c r="A4182" i="12"/>
  <c r="B4182" i="12"/>
  <c r="C4182" i="12"/>
  <c r="A4183" i="12"/>
  <c r="B4183" i="12"/>
  <c r="C4183" i="12"/>
  <c r="A4184" i="12"/>
  <c r="B4184" i="12"/>
  <c r="C4184" i="12"/>
  <c r="A4185" i="12"/>
  <c r="B4185" i="12"/>
  <c r="C4185" i="12"/>
  <c r="A4186" i="12"/>
  <c r="B4186" i="12"/>
  <c r="C4186" i="12"/>
  <c r="A4187" i="12"/>
  <c r="B4187" i="12"/>
  <c r="C4187" i="12"/>
  <c r="A4188" i="12"/>
  <c r="B4188" i="12"/>
  <c r="C4188" i="12"/>
  <c r="A4189" i="12"/>
  <c r="B4189" i="12"/>
  <c r="C4189" i="12"/>
  <c r="A4190" i="12"/>
  <c r="B4190" i="12"/>
  <c r="C4190" i="12"/>
  <c r="A4191" i="12"/>
  <c r="B4191" i="12"/>
  <c r="C4191" i="12"/>
  <c r="A4192" i="12"/>
  <c r="B4192" i="12"/>
  <c r="C4192" i="12"/>
  <c r="A4193" i="12"/>
  <c r="B4193" i="12"/>
  <c r="C4193" i="12"/>
  <c r="A4194" i="12"/>
  <c r="B4194" i="12"/>
  <c r="C4194" i="12"/>
  <c r="A4195" i="12"/>
  <c r="B4195" i="12"/>
  <c r="C4195" i="12"/>
  <c r="A4196" i="12"/>
  <c r="B4196" i="12"/>
  <c r="C4196" i="12"/>
  <c r="A4197" i="12"/>
  <c r="B4197" i="12"/>
  <c r="C4197" i="12"/>
  <c r="A4198" i="12"/>
  <c r="B4198" i="12"/>
  <c r="C4198" i="12"/>
  <c r="A4199" i="12"/>
  <c r="B4199" i="12"/>
  <c r="C4199" i="12"/>
  <c r="A4200" i="12"/>
  <c r="B4200" i="12"/>
  <c r="C4200" i="12"/>
  <c r="A4201" i="12"/>
  <c r="B4201" i="12"/>
  <c r="C4201" i="12"/>
  <c r="A4202" i="12"/>
  <c r="B4202" i="12"/>
  <c r="C4202" i="12"/>
  <c r="A4203" i="12"/>
  <c r="B4203" i="12"/>
  <c r="C4203" i="12"/>
  <c r="A4204" i="12"/>
  <c r="B4204" i="12"/>
  <c r="C4204" i="12"/>
  <c r="A4205" i="12"/>
  <c r="B4205" i="12"/>
  <c r="C4205" i="12"/>
  <c r="A4206" i="12"/>
  <c r="B4206" i="12"/>
  <c r="C4206" i="12"/>
  <c r="A4207" i="12"/>
  <c r="B4207" i="12"/>
  <c r="C4207" i="12"/>
  <c r="A4208" i="12"/>
  <c r="B4208" i="12"/>
  <c r="C4208" i="12"/>
  <c r="A4209" i="12"/>
  <c r="B4209" i="12"/>
  <c r="C4209" i="12"/>
  <c r="A4210" i="12"/>
  <c r="B4210" i="12"/>
  <c r="C4210" i="12"/>
  <c r="A4211" i="12"/>
  <c r="B4211" i="12"/>
  <c r="C4211" i="12"/>
  <c r="A4212" i="12"/>
  <c r="B4212" i="12"/>
  <c r="C4212" i="12"/>
  <c r="A4213" i="12"/>
  <c r="B4213" i="12"/>
  <c r="C4213" i="12"/>
  <c r="A4214" i="12"/>
  <c r="B4214" i="12"/>
  <c r="C4214" i="12"/>
  <c r="A4215" i="12"/>
  <c r="B4215" i="12"/>
  <c r="C4215" i="12"/>
  <c r="A4216" i="12"/>
  <c r="B4216" i="12"/>
  <c r="C4216" i="12"/>
  <c r="A4217" i="12"/>
  <c r="B4217" i="12"/>
  <c r="C4217" i="12"/>
  <c r="A4218" i="12"/>
  <c r="B4218" i="12"/>
  <c r="C4218" i="12"/>
  <c r="A4219" i="12"/>
  <c r="B4219" i="12"/>
  <c r="C4219" i="12"/>
  <c r="A4220" i="12"/>
  <c r="B4220" i="12"/>
  <c r="C4220" i="12"/>
  <c r="A4221" i="12"/>
  <c r="B4221" i="12"/>
  <c r="C4221" i="12"/>
  <c r="A4222" i="12"/>
  <c r="B4222" i="12"/>
  <c r="C4222" i="12"/>
  <c r="A4223" i="12"/>
  <c r="B4223" i="12"/>
  <c r="C4223" i="12"/>
  <c r="A4224" i="12"/>
  <c r="B4224" i="12"/>
  <c r="C4224" i="12"/>
  <c r="A4225" i="12"/>
  <c r="B4225" i="12"/>
  <c r="C4225" i="12"/>
  <c r="A4226" i="12"/>
  <c r="B4226" i="12"/>
  <c r="C4226" i="12"/>
  <c r="A4227" i="12"/>
  <c r="B4227" i="12"/>
  <c r="C4227" i="12"/>
  <c r="A4228" i="12"/>
  <c r="B4228" i="12"/>
  <c r="C4228" i="12"/>
  <c r="A4229" i="12"/>
  <c r="B4229" i="12"/>
  <c r="C4229" i="12"/>
  <c r="A4230" i="12"/>
  <c r="B4230" i="12"/>
  <c r="C4230" i="12"/>
  <c r="A4231" i="12"/>
  <c r="B4231" i="12"/>
  <c r="C4231" i="12"/>
  <c r="A4232" i="12"/>
  <c r="B4232" i="12"/>
  <c r="C4232" i="12"/>
  <c r="A4233" i="12"/>
  <c r="B4233" i="12"/>
  <c r="C4233" i="12"/>
  <c r="A4234" i="12"/>
  <c r="B4234" i="12"/>
  <c r="C4234" i="12"/>
  <c r="A4235" i="12"/>
  <c r="B4235" i="12"/>
  <c r="C4235" i="12"/>
  <c r="A4236" i="12"/>
  <c r="B4236" i="12"/>
  <c r="C4236" i="12"/>
  <c r="A4237" i="12"/>
  <c r="B4237" i="12"/>
  <c r="C4237" i="12"/>
  <c r="A4238" i="12"/>
  <c r="B4238" i="12"/>
  <c r="C4238" i="12"/>
  <c r="A4239" i="12"/>
  <c r="B4239" i="12"/>
  <c r="C4239" i="12"/>
  <c r="A4240" i="12"/>
  <c r="B4240" i="12"/>
  <c r="C4240" i="12"/>
  <c r="A4241" i="12"/>
  <c r="B4241" i="12"/>
  <c r="C4241" i="12"/>
  <c r="A4242" i="12"/>
  <c r="B4242" i="12"/>
  <c r="C4242" i="12"/>
  <c r="A4243" i="12"/>
  <c r="B4243" i="12"/>
  <c r="C4243" i="12"/>
  <c r="A4244" i="12"/>
  <c r="B4244" i="12"/>
  <c r="C4244" i="12"/>
  <c r="A4245" i="12"/>
  <c r="B4245" i="12"/>
  <c r="C4245" i="12"/>
  <c r="A4246" i="12"/>
  <c r="B4246" i="12"/>
  <c r="C4246" i="12"/>
  <c r="A4247" i="12"/>
  <c r="B4247" i="12"/>
  <c r="C4247" i="12"/>
  <c r="A4248" i="12"/>
  <c r="B4248" i="12"/>
  <c r="C4248" i="12"/>
  <c r="A4249" i="12"/>
  <c r="B4249" i="12"/>
  <c r="C4249" i="12"/>
  <c r="A4250" i="12"/>
  <c r="B4250" i="12"/>
  <c r="C4250" i="12"/>
  <c r="A4251" i="12"/>
  <c r="B4251" i="12"/>
  <c r="C4251" i="12"/>
  <c r="A4252" i="12"/>
  <c r="B4252" i="12"/>
  <c r="C4252" i="12"/>
  <c r="A4253" i="12"/>
  <c r="B4253" i="12"/>
  <c r="C4253" i="12"/>
  <c r="A4254" i="12"/>
  <c r="B4254" i="12"/>
  <c r="C4254" i="12"/>
  <c r="A4255" i="12"/>
  <c r="B4255" i="12"/>
  <c r="C4255" i="12"/>
  <c r="A4256" i="12"/>
  <c r="B4256" i="12"/>
  <c r="C4256" i="12"/>
  <c r="A4257" i="12"/>
  <c r="B4257" i="12"/>
  <c r="C4257" i="12"/>
  <c r="A4258" i="12"/>
  <c r="B4258" i="12"/>
  <c r="C4258" i="12"/>
  <c r="A4259" i="12"/>
  <c r="B4259" i="12"/>
  <c r="C4259" i="12"/>
  <c r="A4260" i="12"/>
  <c r="B4260" i="12"/>
  <c r="C4260" i="12"/>
  <c r="A4261" i="12"/>
  <c r="B4261" i="12"/>
  <c r="C4261" i="12"/>
  <c r="A4262" i="12"/>
  <c r="B4262" i="12"/>
  <c r="C4262" i="12"/>
  <c r="A4263" i="12"/>
  <c r="B4263" i="12"/>
  <c r="C4263" i="12"/>
  <c r="A4264" i="12"/>
  <c r="B4264" i="12"/>
  <c r="C4264" i="12"/>
  <c r="A4265" i="12"/>
  <c r="B4265" i="12"/>
  <c r="C4265" i="12"/>
  <c r="A4266" i="12"/>
  <c r="B4266" i="12"/>
  <c r="C4266" i="12"/>
  <c r="A4267" i="12"/>
  <c r="B4267" i="12"/>
  <c r="C4267" i="12"/>
  <c r="A4268" i="12"/>
  <c r="B4268" i="12"/>
  <c r="C4268" i="12"/>
  <c r="A4269" i="12"/>
  <c r="B4269" i="12"/>
  <c r="C4269" i="12"/>
  <c r="A4270" i="12"/>
  <c r="B4270" i="12"/>
  <c r="C4270" i="12"/>
  <c r="A4271" i="12"/>
  <c r="B4271" i="12"/>
  <c r="C4271" i="12"/>
  <c r="A4272" i="12"/>
  <c r="B4272" i="12"/>
  <c r="C4272" i="12"/>
  <c r="A4273" i="12"/>
  <c r="B4273" i="12"/>
  <c r="C4273" i="12"/>
  <c r="A4274" i="12"/>
  <c r="B4274" i="12"/>
  <c r="C4274" i="12"/>
  <c r="A4275" i="12"/>
  <c r="B4275" i="12"/>
  <c r="C4275" i="12"/>
  <c r="A4276" i="12"/>
  <c r="B4276" i="12"/>
  <c r="C4276" i="12"/>
  <c r="A4277" i="12"/>
  <c r="B4277" i="12"/>
  <c r="C4277" i="12"/>
  <c r="A4278" i="12"/>
  <c r="B4278" i="12"/>
  <c r="C4278" i="12"/>
  <c r="A4279" i="12"/>
  <c r="B4279" i="12"/>
  <c r="C4279" i="12"/>
  <c r="A4280" i="12"/>
  <c r="B4280" i="12"/>
  <c r="C4280" i="12"/>
  <c r="A4281" i="12"/>
  <c r="B4281" i="12"/>
  <c r="C4281" i="12"/>
  <c r="A4282" i="12"/>
  <c r="B4282" i="12"/>
  <c r="C4282" i="12"/>
  <c r="A4283" i="12"/>
  <c r="B4283" i="12"/>
  <c r="C4283" i="12"/>
  <c r="A4284" i="12"/>
  <c r="B4284" i="12"/>
  <c r="C4284" i="12"/>
  <c r="A4285" i="12"/>
  <c r="B4285" i="12"/>
  <c r="C4285" i="12"/>
  <c r="A4286" i="12"/>
  <c r="B4286" i="12"/>
  <c r="C4286" i="12"/>
  <c r="A4287" i="12"/>
  <c r="B4287" i="12"/>
  <c r="C4287" i="12"/>
  <c r="A4288" i="12"/>
  <c r="B4288" i="12"/>
  <c r="C4288" i="12"/>
  <c r="A4289" i="12"/>
  <c r="B4289" i="12"/>
  <c r="C4289" i="12"/>
  <c r="A4290" i="12"/>
  <c r="B4290" i="12"/>
  <c r="C4290" i="12"/>
  <c r="A4291" i="12"/>
  <c r="B4291" i="12"/>
  <c r="C4291" i="12"/>
  <c r="A4292" i="12"/>
  <c r="B4292" i="12"/>
  <c r="C4292" i="12"/>
  <c r="A4293" i="12"/>
  <c r="B4293" i="12"/>
  <c r="C4293" i="12"/>
  <c r="A4294" i="12"/>
  <c r="B4294" i="12"/>
  <c r="C4294" i="12"/>
  <c r="A4295" i="12"/>
  <c r="B4295" i="12"/>
  <c r="C4295" i="12"/>
  <c r="A4296" i="12"/>
  <c r="B4296" i="12"/>
  <c r="C4296" i="12"/>
  <c r="A4297" i="12"/>
  <c r="B4297" i="12"/>
  <c r="C4297" i="12"/>
  <c r="A4298" i="12"/>
  <c r="B4298" i="12"/>
  <c r="C4298" i="12"/>
  <c r="A4299" i="12"/>
  <c r="B4299" i="12"/>
  <c r="C4299" i="12"/>
  <c r="A4300" i="12"/>
  <c r="B4300" i="12"/>
  <c r="C4300" i="12"/>
  <c r="A4301" i="12"/>
  <c r="B4301" i="12"/>
  <c r="C4301" i="12"/>
  <c r="A4302" i="12"/>
  <c r="B4302" i="12"/>
  <c r="C4302" i="12"/>
  <c r="A4303" i="12"/>
  <c r="B4303" i="12"/>
  <c r="C4303" i="12"/>
  <c r="A4304" i="12"/>
  <c r="B4304" i="12"/>
  <c r="C4304" i="12"/>
  <c r="A4305" i="12"/>
  <c r="B4305" i="12"/>
  <c r="C4305" i="12"/>
  <c r="A4306" i="12"/>
  <c r="B4306" i="12"/>
  <c r="C4306" i="12"/>
  <c r="A4307" i="12"/>
  <c r="B4307" i="12"/>
  <c r="C4307" i="12"/>
  <c r="A4308" i="12"/>
  <c r="B4308" i="12"/>
  <c r="C4308" i="12"/>
  <c r="A4309" i="12"/>
  <c r="B4309" i="12"/>
  <c r="C4309" i="12"/>
  <c r="A4310" i="12"/>
  <c r="B4310" i="12"/>
  <c r="C4310" i="12"/>
  <c r="A4311" i="12"/>
  <c r="B4311" i="12"/>
  <c r="C4311" i="12"/>
  <c r="A4312" i="12"/>
  <c r="B4312" i="12"/>
  <c r="C4312" i="12"/>
  <c r="A4313" i="12"/>
  <c r="B4313" i="12"/>
  <c r="C4313" i="12"/>
  <c r="A4314" i="12"/>
  <c r="B4314" i="12"/>
  <c r="C4314" i="12"/>
  <c r="A4315" i="12"/>
  <c r="B4315" i="12"/>
  <c r="C4315" i="12"/>
  <c r="A4316" i="12"/>
  <c r="B4316" i="12"/>
  <c r="C4316" i="12"/>
  <c r="A4317" i="12"/>
  <c r="B4317" i="12"/>
  <c r="C4317" i="12"/>
  <c r="A4318" i="12"/>
  <c r="B4318" i="12"/>
  <c r="C4318" i="12"/>
  <c r="A4319" i="12"/>
  <c r="B4319" i="12"/>
  <c r="C4319" i="12"/>
  <c r="A4320" i="12"/>
  <c r="B4320" i="12"/>
  <c r="C4320" i="12"/>
  <c r="A4321" i="12"/>
  <c r="B4321" i="12"/>
  <c r="C4321" i="12"/>
  <c r="A4322" i="12"/>
  <c r="B4322" i="12"/>
  <c r="C4322" i="12"/>
  <c r="A4323" i="12"/>
  <c r="B4323" i="12"/>
  <c r="C4323" i="12"/>
  <c r="A4324" i="12"/>
  <c r="B4324" i="12"/>
  <c r="C4324" i="12"/>
  <c r="A4325" i="12"/>
  <c r="B4325" i="12"/>
  <c r="C4325" i="12"/>
  <c r="A4326" i="12"/>
  <c r="B4326" i="12"/>
  <c r="C4326" i="12"/>
  <c r="A4327" i="12"/>
  <c r="B4327" i="12"/>
  <c r="C4327" i="12"/>
  <c r="A4328" i="12"/>
  <c r="B4328" i="12"/>
  <c r="C4328" i="12"/>
  <c r="A4329" i="12"/>
  <c r="B4329" i="12"/>
  <c r="C4329" i="12"/>
  <c r="A4330" i="12"/>
  <c r="B4330" i="12"/>
  <c r="C4330" i="12"/>
  <c r="A4331" i="12"/>
  <c r="B4331" i="12"/>
  <c r="C4331" i="12"/>
  <c r="A4332" i="12"/>
  <c r="B4332" i="12"/>
  <c r="C4332" i="12"/>
  <c r="A4333" i="12"/>
  <c r="B4333" i="12"/>
  <c r="C4333" i="12"/>
  <c r="A4334" i="12"/>
  <c r="B4334" i="12"/>
  <c r="C4334" i="12"/>
  <c r="A4335" i="12"/>
  <c r="B4335" i="12"/>
  <c r="C4335" i="12"/>
  <c r="A4336" i="12"/>
  <c r="B4336" i="12"/>
  <c r="C4336" i="12"/>
  <c r="A4337" i="12"/>
  <c r="B4337" i="12"/>
  <c r="C4337" i="12"/>
  <c r="A4338" i="12"/>
  <c r="B4338" i="12"/>
  <c r="C4338" i="12"/>
  <c r="A4339" i="12"/>
  <c r="B4339" i="12"/>
  <c r="C4339" i="12"/>
  <c r="A4340" i="12"/>
  <c r="B4340" i="12"/>
  <c r="C4340" i="12"/>
  <c r="A4341" i="12"/>
  <c r="B4341" i="12"/>
  <c r="C4341" i="12"/>
  <c r="A4342" i="12"/>
  <c r="B4342" i="12"/>
  <c r="C4342" i="12"/>
  <c r="A4343" i="12"/>
  <c r="B4343" i="12"/>
  <c r="C4343" i="12"/>
  <c r="A4344" i="12"/>
  <c r="B4344" i="12"/>
  <c r="C4344" i="12"/>
  <c r="A4345" i="12"/>
  <c r="B4345" i="12"/>
  <c r="C4345" i="12"/>
  <c r="A4346" i="12"/>
  <c r="B4346" i="12"/>
  <c r="C4346" i="12"/>
  <c r="A4347" i="12"/>
  <c r="B4347" i="12"/>
  <c r="C4347" i="12"/>
  <c r="A4348" i="12"/>
  <c r="B4348" i="12"/>
  <c r="C4348" i="12"/>
  <c r="A4349" i="12"/>
  <c r="B4349" i="12"/>
  <c r="C4349" i="12"/>
  <c r="A4350" i="12"/>
  <c r="B4350" i="12"/>
  <c r="C4350" i="12"/>
  <c r="A4351" i="12"/>
  <c r="B4351" i="12"/>
  <c r="C4351" i="12"/>
  <c r="A4352" i="12"/>
  <c r="B4352" i="12"/>
  <c r="C4352" i="12"/>
  <c r="A4353" i="12"/>
  <c r="B4353" i="12"/>
  <c r="C4353" i="12"/>
  <c r="A4354" i="12"/>
  <c r="B4354" i="12"/>
  <c r="C4354" i="12"/>
  <c r="A4355" i="12"/>
  <c r="B4355" i="12"/>
  <c r="C4355" i="12"/>
  <c r="A4356" i="12"/>
  <c r="B4356" i="12"/>
  <c r="C4356" i="12"/>
  <c r="A4357" i="12"/>
  <c r="B4357" i="12"/>
  <c r="C4357" i="12"/>
  <c r="A4358" i="12"/>
  <c r="B4358" i="12"/>
  <c r="C4358" i="12"/>
  <c r="A4359" i="12"/>
  <c r="B4359" i="12"/>
  <c r="C4359" i="12"/>
  <c r="A4360" i="12"/>
  <c r="B4360" i="12"/>
  <c r="C4360" i="12"/>
  <c r="A4361" i="12"/>
  <c r="B4361" i="12"/>
  <c r="C4361" i="12"/>
  <c r="A4362" i="12"/>
  <c r="B4362" i="12"/>
  <c r="C4362" i="12"/>
  <c r="A4363" i="12"/>
  <c r="B4363" i="12"/>
  <c r="C4363" i="12"/>
  <c r="A4364" i="12"/>
  <c r="B4364" i="12"/>
  <c r="C4364" i="12"/>
  <c r="A4365" i="12"/>
  <c r="B4365" i="12"/>
  <c r="C4365" i="12"/>
  <c r="A4366" i="12"/>
  <c r="B4366" i="12"/>
  <c r="C4366" i="12"/>
  <c r="A4367" i="12"/>
  <c r="B4367" i="12"/>
  <c r="C4367" i="12"/>
  <c r="A4368" i="12"/>
  <c r="B4368" i="12"/>
  <c r="C4368" i="12"/>
  <c r="A4369" i="12"/>
  <c r="B4369" i="12"/>
  <c r="C4369" i="12"/>
  <c r="A4370" i="12"/>
  <c r="B4370" i="12"/>
  <c r="C4370" i="12"/>
  <c r="A4371" i="12"/>
  <c r="B4371" i="12"/>
  <c r="C4371" i="12"/>
  <c r="A4372" i="12"/>
  <c r="B4372" i="12"/>
  <c r="C4372" i="12"/>
  <c r="A4373" i="12"/>
  <c r="B4373" i="12"/>
  <c r="C4373" i="12"/>
  <c r="A4374" i="12"/>
  <c r="B4374" i="12"/>
  <c r="C4374" i="12"/>
  <c r="A4375" i="12"/>
  <c r="B4375" i="12"/>
  <c r="C4375" i="12"/>
  <c r="A4376" i="12"/>
  <c r="B4376" i="12"/>
  <c r="C4376" i="12"/>
  <c r="A4377" i="12"/>
  <c r="B4377" i="12"/>
  <c r="C4377" i="12"/>
  <c r="A4378" i="12"/>
  <c r="B4378" i="12"/>
  <c r="C4378" i="12"/>
  <c r="A4379" i="12"/>
  <c r="B4379" i="12"/>
  <c r="C4379" i="12"/>
  <c r="A4380" i="12"/>
  <c r="B4380" i="12"/>
  <c r="C4380" i="12"/>
  <c r="A4381" i="12"/>
  <c r="B4381" i="12"/>
  <c r="C4381" i="12"/>
  <c r="A4382" i="12"/>
  <c r="B4382" i="12"/>
  <c r="C4382" i="12"/>
  <c r="A4383" i="12"/>
  <c r="B4383" i="12"/>
  <c r="C4383" i="12"/>
  <c r="A4384" i="12"/>
  <c r="B4384" i="12"/>
  <c r="C4384" i="12"/>
  <c r="A4385" i="12"/>
  <c r="B4385" i="12"/>
  <c r="C4385" i="12"/>
  <c r="A4386" i="12"/>
  <c r="B4386" i="12"/>
  <c r="C4386" i="12"/>
  <c r="A4387" i="12"/>
  <c r="B4387" i="12"/>
  <c r="C4387" i="12"/>
  <c r="A4388" i="12"/>
  <c r="B4388" i="12"/>
  <c r="C4388" i="12"/>
  <c r="A4389" i="12"/>
  <c r="B4389" i="12"/>
  <c r="C4389" i="12"/>
  <c r="A4390" i="12"/>
  <c r="B4390" i="12"/>
  <c r="C4390" i="12"/>
  <c r="A4391" i="12"/>
  <c r="B4391" i="12"/>
  <c r="C4391" i="12"/>
  <c r="A4392" i="12"/>
  <c r="B4392" i="12"/>
  <c r="C4392" i="12"/>
  <c r="A4393" i="12"/>
  <c r="B4393" i="12"/>
  <c r="C4393" i="12"/>
  <c r="A4394" i="12"/>
  <c r="B4394" i="12"/>
  <c r="C4394" i="12"/>
  <c r="A4395" i="12"/>
  <c r="B4395" i="12"/>
  <c r="C4395" i="12"/>
  <c r="A4396" i="12"/>
  <c r="B4396" i="12"/>
  <c r="C4396" i="12"/>
  <c r="A4397" i="12"/>
  <c r="B4397" i="12"/>
  <c r="C4397" i="12"/>
  <c r="A4398" i="12"/>
  <c r="B4398" i="12"/>
  <c r="C4398" i="12"/>
  <c r="A4399" i="12"/>
  <c r="B4399" i="12"/>
  <c r="C4399" i="12"/>
  <c r="A4400" i="12"/>
  <c r="B4400" i="12"/>
  <c r="C4400" i="12"/>
  <c r="A4401" i="12"/>
  <c r="B4401" i="12"/>
  <c r="C4401" i="12"/>
  <c r="A4402" i="12"/>
  <c r="B4402" i="12"/>
  <c r="C4402" i="12"/>
  <c r="A4403" i="12"/>
  <c r="B4403" i="12"/>
  <c r="C4403" i="12"/>
  <c r="A4404" i="12"/>
  <c r="B4404" i="12"/>
  <c r="C4404" i="12"/>
  <c r="A4405" i="12"/>
  <c r="B4405" i="12"/>
  <c r="C4405" i="12"/>
  <c r="A4406" i="12"/>
  <c r="B4406" i="12"/>
  <c r="C4406" i="12"/>
  <c r="A4407" i="12"/>
  <c r="B4407" i="12"/>
  <c r="C4407" i="12"/>
  <c r="A4408" i="12"/>
  <c r="B4408" i="12"/>
  <c r="C4408" i="12"/>
  <c r="A4409" i="12"/>
  <c r="B4409" i="12"/>
  <c r="C4409" i="12"/>
  <c r="A4410" i="12"/>
  <c r="B4410" i="12"/>
  <c r="C4410" i="12"/>
  <c r="A4411" i="12"/>
  <c r="B4411" i="12"/>
  <c r="C4411" i="12"/>
  <c r="A4412" i="12"/>
  <c r="B4412" i="12"/>
  <c r="C4412" i="12"/>
  <c r="A4413" i="12"/>
  <c r="B4413" i="12"/>
  <c r="C4413" i="12"/>
  <c r="A4414" i="12"/>
  <c r="B4414" i="12"/>
  <c r="C4414" i="12"/>
  <c r="A4415" i="12"/>
  <c r="B4415" i="12"/>
  <c r="C4415" i="12"/>
  <c r="A4416" i="12"/>
  <c r="B4416" i="12"/>
  <c r="C4416" i="12"/>
  <c r="A4417" i="12"/>
  <c r="B4417" i="12"/>
  <c r="C4417" i="12"/>
  <c r="A4418" i="12"/>
  <c r="B4418" i="12"/>
  <c r="C4418" i="12"/>
  <c r="A4419" i="12"/>
  <c r="B4419" i="12"/>
  <c r="C4419" i="12"/>
  <c r="A4420" i="12"/>
  <c r="B4420" i="12"/>
  <c r="C4420" i="12"/>
  <c r="A4421" i="12"/>
  <c r="B4421" i="12"/>
  <c r="C4421" i="12"/>
  <c r="A4422" i="12"/>
  <c r="B4422" i="12"/>
  <c r="C4422" i="12"/>
  <c r="A4423" i="12"/>
  <c r="B4423" i="12"/>
  <c r="C4423" i="12"/>
  <c r="A4424" i="12"/>
  <c r="B4424" i="12"/>
  <c r="C4424" i="12"/>
  <c r="A4425" i="12"/>
  <c r="B4425" i="12"/>
  <c r="C4425" i="12"/>
  <c r="A4426" i="12"/>
  <c r="B4426" i="12"/>
  <c r="C4426" i="12"/>
  <c r="A4427" i="12"/>
  <c r="B4427" i="12"/>
  <c r="C4427" i="12"/>
  <c r="A4428" i="12"/>
  <c r="B4428" i="12"/>
  <c r="C4428" i="12"/>
  <c r="A4429" i="12"/>
  <c r="B4429" i="12"/>
  <c r="C4429" i="12"/>
  <c r="A4430" i="12"/>
  <c r="B4430" i="12"/>
  <c r="C4430" i="12"/>
  <c r="A4431" i="12"/>
  <c r="B4431" i="12"/>
  <c r="C4431" i="12"/>
  <c r="A4432" i="12"/>
  <c r="B4432" i="12"/>
  <c r="C4432" i="12"/>
  <c r="A4433" i="12"/>
  <c r="B4433" i="12"/>
  <c r="C4433" i="12"/>
  <c r="A4434" i="12"/>
  <c r="B4434" i="12"/>
  <c r="C4434" i="12"/>
  <c r="A4435" i="12"/>
  <c r="B4435" i="12"/>
  <c r="C4435" i="12"/>
  <c r="A4436" i="12"/>
  <c r="B4436" i="12"/>
  <c r="C4436" i="12"/>
  <c r="A4437" i="12"/>
  <c r="B4437" i="12"/>
  <c r="C4437" i="12"/>
  <c r="A4438" i="12"/>
  <c r="B4438" i="12"/>
  <c r="C4438" i="12"/>
  <c r="A4439" i="12"/>
  <c r="B4439" i="12"/>
  <c r="C4439" i="12"/>
  <c r="A4440" i="12"/>
  <c r="B4440" i="12"/>
  <c r="C4440" i="12"/>
  <c r="A4441" i="12"/>
  <c r="B4441" i="12"/>
  <c r="C4441" i="12"/>
  <c r="A4442" i="12"/>
  <c r="B4442" i="12"/>
  <c r="C4442" i="12"/>
  <c r="A4443" i="12"/>
  <c r="B4443" i="12"/>
  <c r="C4443" i="12"/>
  <c r="A4444" i="12"/>
  <c r="B4444" i="12"/>
  <c r="C4444" i="12"/>
  <c r="A4445" i="12"/>
  <c r="B4445" i="12"/>
  <c r="C4445" i="12"/>
  <c r="A4446" i="12"/>
  <c r="B4446" i="12"/>
  <c r="C4446" i="12"/>
  <c r="A4447" i="12"/>
  <c r="B4447" i="12"/>
  <c r="C4447" i="12"/>
  <c r="A4448" i="12"/>
  <c r="B4448" i="12"/>
  <c r="C4448" i="12"/>
  <c r="A4449" i="12"/>
  <c r="B4449" i="12"/>
  <c r="C4449" i="12"/>
  <c r="A4450" i="12"/>
  <c r="B4450" i="12"/>
  <c r="C4450" i="12"/>
  <c r="A4451" i="12"/>
  <c r="B4451" i="12"/>
  <c r="C4451" i="12"/>
  <c r="A4452" i="12"/>
  <c r="B4452" i="12"/>
  <c r="C4452" i="12"/>
  <c r="A4453" i="12"/>
  <c r="B4453" i="12"/>
  <c r="C4453" i="12"/>
  <c r="A4454" i="12"/>
  <c r="B4454" i="12"/>
  <c r="C4454" i="12"/>
  <c r="A4455" i="12"/>
  <c r="B4455" i="12"/>
  <c r="C4455" i="12"/>
  <c r="A4456" i="12"/>
  <c r="B4456" i="12"/>
  <c r="C4456" i="12"/>
  <c r="A4457" i="12"/>
  <c r="B4457" i="12"/>
  <c r="C4457" i="12"/>
  <c r="A4458" i="12"/>
  <c r="B4458" i="12"/>
  <c r="C4458" i="12"/>
  <c r="A4459" i="12"/>
  <c r="B4459" i="12"/>
  <c r="C4459" i="12"/>
  <c r="A4460" i="12"/>
  <c r="B4460" i="12"/>
  <c r="C4460" i="12"/>
  <c r="A4461" i="12"/>
  <c r="B4461" i="12"/>
  <c r="C4461" i="12"/>
  <c r="A4462" i="12"/>
  <c r="B4462" i="12"/>
  <c r="C4462" i="12"/>
  <c r="A4463" i="12"/>
  <c r="B4463" i="12"/>
  <c r="C4463" i="12"/>
  <c r="A4464" i="12"/>
  <c r="B4464" i="12"/>
  <c r="C4464" i="12"/>
  <c r="A4465" i="12"/>
  <c r="B4465" i="12"/>
  <c r="C4465" i="12"/>
  <c r="A4466" i="12"/>
  <c r="B4466" i="12"/>
  <c r="C4466" i="12"/>
  <c r="A4467" i="12"/>
  <c r="B4467" i="12"/>
  <c r="C4467" i="12"/>
  <c r="A4468" i="12"/>
  <c r="B4468" i="12"/>
  <c r="C4468" i="12"/>
  <c r="A4469" i="12"/>
  <c r="B4469" i="12"/>
  <c r="C4469" i="12"/>
  <c r="A4470" i="12"/>
  <c r="B4470" i="12"/>
  <c r="C4470" i="12"/>
  <c r="A4471" i="12"/>
  <c r="B4471" i="12"/>
  <c r="C4471" i="12"/>
  <c r="A4472" i="12"/>
  <c r="B4472" i="12"/>
  <c r="C4472" i="12"/>
  <c r="A4473" i="12"/>
  <c r="B4473" i="12"/>
  <c r="C4473" i="12"/>
  <c r="A4474" i="12"/>
  <c r="B4474" i="12"/>
  <c r="C4474" i="12"/>
  <c r="A4475" i="12"/>
  <c r="B4475" i="12"/>
  <c r="C4475" i="12"/>
  <c r="A4476" i="12"/>
  <c r="B4476" i="12"/>
  <c r="C4476" i="12"/>
  <c r="A4477" i="12"/>
  <c r="B4477" i="12"/>
  <c r="C4477" i="12"/>
  <c r="A4478" i="12"/>
  <c r="B4478" i="12"/>
  <c r="C4478" i="12"/>
  <c r="A4479" i="12"/>
  <c r="B4479" i="12"/>
  <c r="C4479" i="12"/>
  <c r="A4480" i="12"/>
  <c r="B4480" i="12"/>
  <c r="C4480" i="12"/>
  <c r="A4481" i="12"/>
  <c r="B4481" i="12"/>
  <c r="C4481" i="12"/>
  <c r="A4482" i="12"/>
  <c r="B4482" i="12"/>
  <c r="C4482" i="12"/>
  <c r="A4483" i="12"/>
  <c r="B4483" i="12"/>
  <c r="C4483" i="12"/>
  <c r="A4484" i="12"/>
  <c r="B4484" i="12"/>
  <c r="C4484" i="12"/>
  <c r="A4485" i="12"/>
  <c r="B4485" i="12"/>
  <c r="C4485" i="12"/>
  <c r="A4486" i="12"/>
  <c r="B4486" i="12"/>
  <c r="C4486" i="12"/>
  <c r="A4487" i="12"/>
  <c r="B4487" i="12"/>
  <c r="C4487" i="12"/>
  <c r="A4488" i="12"/>
  <c r="B4488" i="12"/>
  <c r="C4488" i="12"/>
  <c r="A4489" i="12"/>
  <c r="B4489" i="12"/>
  <c r="C4489" i="12"/>
  <c r="A4490" i="12"/>
  <c r="B4490" i="12"/>
  <c r="C4490" i="12"/>
  <c r="A4491" i="12"/>
  <c r="B4491" i="12"/>
  <c r="C4491" i="12"/>
  <c r="A4492" i="12"/>
  <c r="B4492" i="12"/>
  <c r="C4492" i="12"/>
  <c r="A4493" i="12"/>
  <c r="B4493" i="12"/>
  <c r="C4493" i="12"/>
  <c r="A4494" i="12"/>
  <c r="B4494" i="12"/>
  <c r="C4494" i="12"/>
  <c r="A4495" i="12"/>
  <c r="B4495" i="12"/>
  <c r="C4495" i="12"/>
  <c r="A4496" i="12"/>
  <c r="B4496" i="12"/>
  <c r="C4496" i="12"/>
  <c r="A4497" i="12"/>
  <c r="B4497" i="12"/>
  <c r="C4497" i="12"/>
  <c r="A4498" i="12"/>
  <c r="B4498" i="12"/>
  <c r="C4498" i="12"/>
  <c r="A4499" i="12"/>
  <c r="B4499" i="12"/>
  <c r="C4499" i="12"/>
  <c r="A4500" i="12"/>
  <c r="B4500" i="12"/>
  <c r="C4500" i="12"/>
  <c r="A4501" i="12"/>
  <c r="B4501" i="12"/>
  <c r="C4501" i="12"/>
  <c r="A4502" i="12"/>
  <c r="B4502" i="12"/>
  <c r="C4502" i="12"/>
  <c r="A4503" i="12"/>
  <c r="B4503" i="12"/>
  <c r="C4503" i="12"/>
  <c r="A4504" i="12"/>
  <c r="B4504" i="12"/>
  <c r="C4504" i="12"/>
  <c r="A4505" i="12"/>
  <c r="B4505" i="12"/>
  <c r="C4505" i="12"/>
  <c r="A4506" i="12"/>
  <c r="B4506" i="12"/>
  <c r="C4506" i="12"/>
  <c r="A4507" i="12"/>
  <c r="B4507" i="12"/>
  <c r="C4507" i="12"/>
  <c r="A4508" i="12"/>
  <c r="B4508" i="12"/>
  <c r="C4508" i="12"/>
  <c r="A4509" i="12"/>
  <c r="B4509" i="12"/>
  <c r="C4509" i="12"/>
  <c r="A4510" i="12"/>
  <c r="B4510" i="12"/>
  <c r="C4510" i="12"/>
  <c r="A4511" i="12"/>
  <c r="B4511" i="12"/>
  <c r="C4511" i="12"/>
  <c r="A4512" i="12"/>
  <c r="B4512" i="12"/>
  <c r="C4512" i="12"/>
  <c r="A4513" i="12"/>
  <c r="B4513" i="12"/>
  <c r="C4513" i="12"/>
  <c r="A4514" i="12"/>
  <c r="B4514" i="12"/>
  <c r="C4514" i="12"/>
  <c r="A4515" i="12"/>
  <c r="B4515" i="12"/>
  <c r="C4515" i="12"/>
  <c r="A4516" i="12"/>
  <c r="B4516" i="12"/>
  <c r="C4516" i="12"/>
  <c r="A4517" i="12"/>
  <c r="B4517" i="12"/>
  <c r="C4517" i="12"/>
  <c r="A4518" i="12"/>
  <c r="B4518" i="12"/>
  <c r="C4518" i="12"/>
  <c r="A4519" i="12"/>
  <c r="B4519" i="12"/>
  <c r="C4519" i="12"/>
  <c r="A4520" i="12"/>
  <c r="B4520" i="12"/>
  <c r="C4520" i="12"/>
  <c r="A4521" i="12"/>
  <c r="B4521" i="12"/>
  <c r="C4521" i="12"/>
  <c r="A4522" i="12"/>
  <c r="B4522" i="12"/>
  <c r="C4522" i="12"/>
  <c r="A4523" i="12"/>
  <c r="B4523" i="12"/>
  <c r="C4523" i="12"/>
  <c r="A4524" i="12"/>
  <c r="B4524" i="12"/>
  <c r="C4524" i="12"/>
  <c r="A4525" i="12"/>
  <c r="B4525" i="12"/>
  <c r="C4525" i="12"/>
  <c r="A4526" i="12"/>
  <c r="B4526" i="12"/>
  <c r="C4526" i="12"/>
  <c r="A4527" i="12"/>
  <c r="B4527" i="12"/>
  <c r="C4527" i="12"/>
  <c r="A4528" i="12"/>
  <c r="B4528" i="12"/>
  <c r="C4528" i="12"/>
  <c r="A4529" i="12"/>
  <c r="B4529" i="12"/>
  <c r="C4529" i="12"/>
  <c r="A4530" i="12"/>
  <c r="B4530" i="12"/>
  <c r="C4530" i="12"/>
  <c r="A4531" i="12"/>
  <c r="B4531" i="12"/>
  <c r="C4531" i="12"/>
  <c r="A4532" i="12"/>
  <c r="B4532" i="12"/>
  <c r="C4532" i="12"/>
  <c r="A4533" i="12"/>
  <c r="B4533" i="12"/>
  <c r="C4533" i="12"/>
  <c r="A4534" i="12"/>
  <c r="B4534" i="12"/>
  <c r="C4534" i="12"/>
  <c r="A4535" i="12"/>
  <c r="B4535" i="12"/>
  <c r="C4535" i="12"/>
  <c r="A4536" i="12"/>
  <c r="B4536" i="12"/>
  <c r="C4536" i="12"/>
  <c r="A4537" i="12"/>
  <c r="B4537" i="12"/>
  <c r="C4537" i="12"/>
  <c r="A4538" i="12"/>
  <c r="B4538" i="12"/>
  <c r="C4538" i="12"/>
  <c r="A4539" i="12"/>
  <c r="B4539" i="12"/>
  <c r="C4539" i="12"/>
  <c r="A4540" i="12"/>
  <c r="B4540" i="12"/>
  <c r="C4540" i="12"/>
  <c r="A4541" i="12"/>
  <c r="B4541" i="12"/>
  <c r="C4541" i="12"/>
  <c r="A4542" i="12"/>
  <c r="B4542" i="12"/>
  <c r="C4542" i="12"/>
  <c r="A4543" i="12"/>
  <c r="B4543" i="12"/>
  <c r="C4543" i="12"/>
  <c r="A4544" i="12"/>
  <c r="B4544" i="12"/>
  <c r="C4544" i="12"/>
  <c r="A4545" i="12"/>
  <c r="B4545" i="12"/>
  <c r="C4545" i="12"/>
  <c r="A4546" i="12"/>
  <c r="B4546" i="12"/>
  <c r="C4546" i="12"/>
  <c r="A4547" i="12"/>
  <c r="B4547" i="12"/>
  <c r="C4547" i="12"/>
  <c r="A4548" i="12"/>
  <c r="B4548" i="12"/>
  <c r="C4548" i="12"/>
  <c r="A4549" i="12"/>
  <c r="B4549" i="12"/>
  <c r="C4549" i="12"/>
  <c r="A4550" i="12"/>
  <c r="B4550" i="12"/>
  <c r="C4550" i="12"/>
  <c r="A4551" i="12"/>
  <c r="B4551" i="12"/>
  <c r="C4551" i="12"/>
  <c r="A4552" i="12"/>
  <c r="B4552" i="12"/>
  <c r="C4552" i="12"/>
  <c r="A4553" i="12"/>
  <c r="B4553" i="12"/>
  <c r="C4553" i="12"/>
  <c r="A4554" i="12"/>
  <c r="B4554" i="12"/>
  <c r="C4554" i="12"/>
  <c r="A4555" i="12"/>
  <c r="B4555" i="12"/>
  <c r="C4555" i="12"/>
  <c r="A4556" i="12"/>
  <c r="B4556" i="12"/>
  <c r="C4556" i="12"/>
  <c r="A4557" i="12"/>
  <c r="B4557" i="12"/>
  <c r="C4557" i="12"/>
  <c r="A4558" i="12"/>
  <c r="B4558" i="12"/>
  <c r="C4558" i="12"/>
  <c r="A4559" i="12"/>
  <c r="B4559" i="12"/>
  <c r="C4559" i="12"/>
  <c r="A4560" i="12"/>
  <c r="B4560" i="12"/>
  <c r="C4560" i="12"/>
  <c r="A4561" i="12"/>
  <c r="B4561" i="12"/>
  <c r="C4561" i="12"/>
  <c r="A4562" i="12"/>
  <c r="B4562" i="12"/>
  <c r="C4562" i="12"/>
  <c r="A4563" i="12"/>
  <c r="B4563" i="12"/>
  <c r="C4563" i="12"/>
  <c r="A4564" i="12"/>
  <c r="B4564" i="12"/>
  <c r="C4564" i="12"/>
  <c r="A4565" i="12"/>
  <c r="B4565" i="12"/>
  <c r="C4565" i="12"/>
  <c r="A4566" i="12"/>
  <c r="B4566" i="12"/>
  <c r="C4566" i="12"/>
  <c r="A4567" i="12"/>
  <c r="B4567" i="12"/>
  <c r="C4567" i="12"/>
  <c r="A4568" i="12"/>
  <c r="B4568" i="12"/>
  <c r="C4568" i="12"/>
  <c r="A4569" i="12"/>
  <c r="B4569" i="12"/>
  <c r="C4569" i="12"/>
  <c r="A4570" i="12"/>
  <c r="B4570" i="12"/>
  <c r="C4570" i="12"/>
  <c r="A4571" i="12"/>
  <c r="B4571" i="12"/>
  <c r="C4571" i="12"/>
  <c r="A4572" i="12"/>
  <c r="B4572" i="12"/>
  <c r="C4572" i="12"/>
  <c r="A4573" i="12"/>
  <c r="B4573" i="12"/>
  <c r="C4573" i="12"/>
  <c r="A4574" i="12"/>
  <c r="B4574" i="12"/>
  <c r="C4574" i="12"/>
  <c r="A4575" i="12"/>
  <c r="B4575" i="12"/>
  <c r="C4575" i="12"/>
  <c r="A4576" i="12"/>
  <c r="B4576" i="12"/>
  <c r="C4576" i="12"/>
  <c r="A4577" i="12"/>
  <c r="B4577" i="12"/>
  <c r="C4577" i="12"/>
  <c r="A4578" i="12"/>
  <c r="B4578" i="12"/>
  <c r="C4578" i="12"/>
  <c r="A4579" i="12"/>
  <c r="B4579" i="12"/>
  <c r="C4579" i="12"/>
  <c r="A4580" i="12"/>
  <c r="B4580" i="12"/>
  <c r="C4580" i="12"/>
  <c r="A4581" i="12"/>
  <c r="B4581" i="12"/>
  <c r="C4581" i="12"/>
  <c r="A4582" i="12"/>
  <c r="B4582" i="12"/>
  <c r="C4582" i="12"/>
  <c r="A4583" i="12"/>
  <c r="B4583" i="12"/>
  <c r="C4583" i="12"/>
  <c r="A4584" i="12"/>
  <c r="B4584" i="12"/>
  <c r="C4584" i="12"/>
  <c r="A4585" i="12"/>
  <c r="B4585" i="12"/>
  <c r="C4585" i="12"/>
  <c r="A4586" i="12"/>
  <c r="B4586" i="12"/>
  <c r="C4586" i="12"/>
  <c r="A4587" i="12"/>
  <c r="B4587" i="12"/>
  <c r="C4587" i="12"/>
  <c r="A4588" i="12"/>
  <c r="B4588" i="12"/>
  <c r="C4588" i="12"/>
  <c r="A4589" i="12"/>
  <c r="B4589" i="12"/>
  <c r="C4589" i="12"/>
  <c r="A4590" i="12"/>
  <c r="B4590" i="12"/>
  <c r="C4590" i="12"/>
  <c r="A4591" i="12"/>
  <c r="B4591" i="12"/>
  <c r="C4591" i="12"/>
  <c r="A4592" i="12"/>
  <c r="B4592" i="12"/>
  <c r="C4592" i="12"/>
  <c r="A4593" i="12"/>
  <c r="B4593" i="12"/>
  <c r="C4593" i="12"/>
  <c r="A4594" i="12"/>
  <c r="B4594" i="12"/>
  <c r="C4594" i="12"/>
  <c r="A4595" i="12"/>
  <c r="B4595" i="12"/>
  <c r="C4595" i="12"/>
  <c r="A4596" i="12"/>
  <c r="B4596" i="12"/>
  <c r="C4596" i="12"/>
  <c r="A4597" i="12"/>
  <c r="B4597" i="12"/>
  <c r="C4597" i="12"/>
  <c r="A4598" i="12"/>
  <c r="B4598" i="12"/>
  <c r="C4598" i="12"/>
  <c r="A4599" i="12"/>
  <c r="B4599" i="12"/>
  <c r="C4599" i="12"/>
  <c r="A4600" i="12"/>
  <c r="B4600" i="12"/>
  <c r="C4600" i="12"/>
  <c r="A4601" i="12"/>
  <c r="B4601" i="12"/>
  <c r="C4601" i="12"/>
  <c r="A4602" i="12"/>
  <c r="B4602" i="12"/>
  <c r="C4602" i="12"/>
  <c r="A4603" i="12"/>
  <c r="B4603" i="12"/>
  <c r="C4603" i="12"/>
  <c r="A4604" i="12"/>
  <c r="B4604" i="12"/>
  <c r="C4604" i="12"/>
  <c r="A4605" i="12"/>
  <c r="B4605" i="12"/>
  <c r="C4605" i="12"/>
  <c r="A4606" i="12"/>
  <c r="B4606" i="12"/>
  <c r="C4606" i="12"/>
  <c r="A4607" i="12"/>
  <c r="B4607" i="12"/>
  <c r="C4607" i="12"/>
  <c r="A4608" i="12"/>
  <c r="B4608" i="12"/>
  <c r="C4608" i="12"/>
  <c r="A4609" i="12"/>
  <c r="B4609" i="12"/>
  <c r="C4609" i="12"/>
  <c r="A4610" i="12"/>
  <c r="B4610" i="12"/>
  <c r="C4610" i="12"/>
  <c r="A4611" i="12"/>
  <c r="B4611" i="12"/>
  <c r="C4611" i="12"/>
  <c r="A4612" i="12"/>
  <c r="B4612" i="12"/>
  <c r="C4612" i="12"/>
  <c r="A4613" i="12"/>
  <c r="B4613" i="12"/>
  <c r="C4613" i="12"/>
  <c r="A4614" i="12"/>
  <c r="B4614" i="12"/>
  <c r="C4614" i="12"/>
  <c r="A4615" i="12"/>
  <c r="B4615" i="12"/>
  <c r="C4615" i="12"/>
  <c r="A4616" i="12"/>
  <c r="B4616" i="12"/>
  <c r="C4616" i="12"/>
  <c r="A4617" i="12"/>
  <c r="B4617" i="12"/>
  <c r="C4617" i="12"/>
  <c r="A4618" i="12"/>
  <c r="B4618" i="12"/>
  <c r="C4618" i="12"/>
  <c r="A4619" i="12"/>
  <c r="B4619" i="12"/>
  <c r="C4619" i="12"/>
  <c r="A4620" i="12"/>
  <c r="B4620" i="12"/>
  <c r="C4620" i="12"/>
  <c r="A4621" i="12"/>
  <c r="B4621" i="12"/>
  <c r="C4621" i="12"/>
  <c r="A4622" i="12"/>
  <c r="B4622" i="12"/>
  <c r="C4622" i="12"/>
  <c r="A4623" i="12"/>
  <c r="B4623" i="12"/>
  <c r="C4623" i="12"/>
  <c r="A4624" i="12"/>
  <c r="B4624" i="12"/>
  <c r="C4624" i="12"/>
  <c r="A4625" i="12"/>
  <c r="B4625" i="12"/>
  <c r="C4625" i="12"/>
  <c r="A4626" i="12"/>
  <c r="B4626" i="12"/>
  <c r="C4626" i="12"/>
  <c r="A4627" i="12"/>
  <c r="B4627" i="12"/>
  <c r="C4627" i="12"/>
  <c r="A4628" i="12"/>
  <c r="B4628" i="12"/>
  <c r="C4628" i="12"/>
  <c r="A4629" i="12"/>
  <c r="B4629" i="12"/>
  <c r="C4629" i="12"/>
  <c r="A4630" i="12"/>
  <c r="B4630" i="12"/>
  <c r="C4630" i="12"/>
  <c r="A4631" i="12"/>
  <c r="B4631" i="12"/>
  <c r="C4631" i="12"/>
  <c r="A4632" i="12"/>
  <c r="B4632" i="12"/>
  <c r="C4632" i="12"/>
  <c r="A4633" i="12"/>
  <c r="B4633" i="12"/>
  <c r="C4633" i="12"/>
  <c r="A4634" i="12"/>
  <c r="B4634" i="12"/>
  <c r="C4634" i="12"/>
  <c r="A4635" i="12"/>
  <c r="B4635" i="12"/>
  <c r="C4635" i="12"/>
  <c r="A4636" i="12"/>
  <c r="B4636" i="12"/>
  <c r="C4636" i="12"/>
  <c r="A4637" i="12"/>
  <c r="B4637" i="12"/>
  <c r="C4637" i="12"/>
  <c r="A4638" i="12"/>
  <c r="B4638" i="12"/>
  <c r="C4638" i="12"/>
  <c r="A4639" i="12"/>
  <c r="B4639" i="12"/>
  <c r="C4639" i="12"/>
  <c r="A4640" i="12"/>
  <c r="B4640" i="12"/>
  <c r="C4640" i="12"/>
  <c r="A4641" i="12"/>
  <c r="B4641" i="12"/>
  <c r="C4641" i="12"/>
  <c r="A4642" i="12"/>
  <c r="B4642" i="12"/>
  <c r="C4642" i="12"/>
  <c r="A4643" i="12"/>
  <c r="B4643" i="12"/>
  <c r="C4643" i="12"/>
  <c r="A4644" i="12"/>
  <c r="B4644" i="12"/>
  <c r="C4644" i="12"/>
  <c r="A4645" i="12"/>
  <c r="B4645" i="12"/>
  <c r="C4645" i="12"/>
  <c r="A4646" i="12"/>
  <c r="B4646" i="12"/>
  <c r="C4646" i="12"/>
  <c r="A4647" i="12"/>
  <c r="B4647" i="12"/>
  <c r="C4647" i="12"/>
  <c r="A4648" i="12"/>
  <c r="B4648" i="12"/>
  <c r="C4648" i="12"/>
  <c r="A4649" i="12"/>
  <c r="B4649" i="12"/>
  <c r="C4649" i="12"/>
  <c r="A4650" i="12"/>
  <c r="B4650" i="12"/>
  <c r="C4650" i="12"/>
  <c r="A4651" i="12"/>
  <c r="B4651" i="12"/>
  <c r="C4651" i="12"/>
  <c r="A4652" i="12"/>
  <c r="B4652" i="12"/>
  <c r="C4652" i="12"/>
  <c r="A4653" i="12"/>
  <c r="B4653" i="12"/>
  <c r="C4653" i="12"/>
  <c r="A4654" i="12"/>
  <c r="B4654" i="12"/>
  <c r="C4654" i="12"/>
  <c r="A4655" i="12"/>
  <c r="B4655" i="12"/>
  <c r="C4655" i="12"/>
  <c r="A4656" i="12"/>
  <c r="B4656" i="12"/>
  <c r="C4656" i="12"/>
  <c r="A4657" i="12"/>
  <c r="B4657" i="12"/>
  <c r="C4657" i="12"/>
  <c r="A4658" i="12"/>
  <c r="B4658" i="12"/>
  <c r="C4658" i="12"/>
  <c r="A4659" i="12"/>
  <c r="B4659" i="12"/>
  <c r="C4659" i="12"/>
  <c r="A4660" i="12"/>
  <c r="B4660" i="12"/>
  <c r="C4660" i="12"/>
  <c r="A4661" i="12"/>
  <c r="B4661" i="12"/>
  <c r="C4661" i="12"/>
  <c r="A4662" i="12"/>
  <c r="B4662" i="12"/>
  <c r="C4662" i="12"/>
  <c r="A4663" i="12"/>
  <c r="B4663" i="12"/>
  <c r="C4663" i="12"/>
  <c r="A4664" i="12"/>
  <c r="B4664" i="12"/>
  <c r="C4664" i="12"/>
  <c r="A4665" i="12"/>
  <c r="B4665" i="12"/>
  <c r="C4665" i="12"/>
  <c r="A4666" i="12"/>
  <c r="B4666" i="12"/>
  <c r="C4666" i="12"/>
  <c r="A4667" i="12"/>
  <c r="B4667" i="12"/>
  <c r="C4667" i="12"/>
  <c r="A4668" i="12"/>
  <c r="B4668" i="12"/>
  <c r="C4668" i="12"/>
  <c r="A4669" i="12"/>
  <c r="B4669" i="12"/>
  <c r="C4669" i="12"/>
  <c r="A4670" i="12"/>
  <c r="B4670" i="12"/>
  <c r="C4670" i="12"/>
  <c r="A4671" i="12"/>
  <c r="B4671" i="12"/>
  <c r="C4671" i="12"/>
  <c r="A4672" i="12"/>
  <c r="B4672" i="12"/>
  <c r="C4672" i="12"/>
  <c r="A4673" i="12"/>
  <c r="B4673" i="12"/>
  <c r="C4673" i="12"/>
  <c r="A4674" i="12"/>
  <c r="B4674" i="12"/>
  <c r="C4674" i="12"/>
  <c r="A4675" i="12"/>
  <c r="B4675" i="12"/>
  <c r="C4675" i="12"/>
  <c r="A4676" i="12"/>
  <c r="B4676" i="12"/>
  <c r="C4676" i="12"/>
  <c r="A4677" i="12"/>
  <c r="B4677" i="12"/>
  <c r="C4677" i="12"/>
  <c r="A4678" i="12"/>
  <c r="B4678" i="12"/>
  <c r="C4678" i="12"/>
  <c r="A4679" i="12"/>
  <c r="B4679" i="12"/>
  <c r="C4679" i="12"/>
  <c r="A4680" i="12"/>
  <c r="B4680" i="12"/>
  <c r="C4680" i="12"/>
  <c r="A4681" i="12"/>
  <c r="B4681" i="12"/>
  <c r="C4681" i="12"/>
  <c r="A4682" i="12"/>
  <c r="B4682" i="12"/>
  <c r="C4682" i="12"/>
  <c r="A4683" i="12"/>
  <c r="B4683" i="12"/>
  <c r="C4683" i="12"/>
  <c r="A4684" i="12"/>
  <c r="B4684" i="12"/>
  <c r="C4684" i="12"/>
  <c r="A4685" i="12"/>
  <c r="B4685" i="12"/>
  <c r="C4685" i="12"/>
  <c r="A4686" i="12"/>
  <c r="B4686" i="12"/>
  <c r="C4686" i="12"/>
  <c r="A4687" i="12"/>
  <c r="B4687" i="12"/>
  <c r="C4687" i="12"/>
  <c r="A4688" i="12"/>
  <c r="B4688" i="12"/>
  <c r="C4688" i="12"/>
  <c r="A4689" i="12"/>
  <c r="B4689" i="12"/>
  <c r="C4689" i="12"/>
  <c r="A4690" i="12"/>
  <c r="B4690" i="12"/>
  <c r="C4690" i="12"/>
  <c r="A4691" i="12"/>
  <c r="B4691" i="12"/>
  <c r="C4691" i="12"/>
  <c r="A4692" i="12"/>
  <c r="B4692" i="12"/>
  <c r="C4692" i="12"/>
  <c r="A4693" i="12"/>
  <c r="B4693" i="12"/>
  <c r="C4693" i="12"/>
  <c r="A4694" i="12"/>
  <c r="B4694" i="12"/>
  <c r="C4694" i="12"/>
  <c r="A4695" i="12"/>
  <c r="B4695" i="12"/>
  <c r="C4695" i="12"/>
  <c r="A4696" i="12"/>
  <c r="B4696" i="12"/>
  <c r="C4696" i="12"/>
  <c r="A4697" i="12"/>
  <c r="B4697" i="12"/>
  <c r="C4697" i="12"/>
  <c r="A4698" i="12"/>
  <c r="B4698" i="12"/>
  <c r="C4698" i="12"/>
  <c r="A4699" i="12"/>
  <c r="B4699" i="12"/>
  <c r="C4699" i="12"/>
  <c r="A4700" i="12"/>
  <c r="B4700" i="12"/>
  <c r="C4700" i="12"/>
  <c r="A4701" i="12"/>
  <c r="B4701" i="12"/>
  <c r="C4701" i="12"/>
  <c r="A4702" i="12"/>
  <c r="B4702" i="12"/>
  <c r="C4702" i="12"/>
  <c r="A4703" i="12"/>
  <c r="B4703" i="12"/>
  <c r="C4703" i="12"/>
  <c r="A4704" i="12"/>
  <c r="B4704" i="12"/>
  <c r="C4704" i="12"/>
  <c r="A4705" i="12"/>
  <c r="B4705" i="12"/>
  <c r="C4705" i="12"/>
  <c r="A4706" i="12"/>
  <c r="B4706" i="12"/>
  <c r="C4706" i="12"/>
  <c r="A4707" i="12"/>
  <c r="B4707" i="12"/>
  <c r="C4707" i="12"/>
  <c r="A4708" i="12"/>
  <c r="B4708" i="12"/>
  <c r="C4708" i="12"/>
  <c r="A4709" i="12"/>
  <c r="B4709" i="12"/>
  <c r="C4709" i="12"/>
  <c r="A4710" i="12"/>
  <c r="B4710" i="12"/>
  <c r="C4710" i="12"/>
  <c r="A4711" i="12"/>
  <c r="B4711" i="12"/>
  <c r="C4711" i="12"/>
  <c r="A4712" i="12"/>
  <c r="B4712" i="12"/>
  <c r="C4712" i="12"/>
  <c r="A4713" i="12"/>
  <c r="B4713" i="12"/>
  <c r="C4713" i="12"/>
  <c r="A4714" i="12"/>
  <c r="B4714" i="12"/>
  <c r="C4714" i="12"/>
  <c r="A4715" i="12"/>
  <c r="B4715" i="12"/>
  <c r="C4715" i="12"/>
  <c r="A4716" i="12"/>
  <c r="B4716" i="12"/>
  <c r="C4716" i="12"/>
  <c r="A4717" i="12"/>
  <c r="B4717" i="12"/>
  <c r="C4717" i="12"/>
  <c r="A4718" i="12"/>
  <c r="B4718" i="12"/>
  <c r="C4718" i="12"/>
  <c r="A4719" i="12"/>
  <c r="B4719" i="12"/>
  <c r="C4719" i="12"/>
  <c r="A4720" i="12"/>
  <c r="B4720" i="12"/>
  <c r="C4720" i="12"/>
  <c r="A4721" i="12"/>
  <c r="B4721" i="12"/>
  <c r="C4721" i="12"/>
  <c r="A4722" i="12"/>
  <c r="B4722" i="12"/>
  <c r="C4722" i="12"/>
  <c r="A4723" i="12"/>
  <c r="B4723" i="12"/>
  <c r="C4723" i="12"/>
  <c r="A4724" i="12"/>
  <c r="B4724" i="12"/>
  <c r="C4724" i="12"/>
  <c r="A4725" i="12"/>
  <c r="B4725" i="12"/>
  <c r="C4725" i="12"/>
  <c r="A4726" i="12"/>
  <c r="B4726" i="12"/>
  <c r="C4726" i="12"/>
  <c r="A4727" i="12"/>
  <c r="B4727" i="12"/>
  <c r="C4727" i="12"/>
  <c r="A4728" i="12"/>
  <c r="B4728" i="12"/>
  <c r="C4728" i="12"/>
  <c r="A4729" i="12"/>
  <c r="B4729" i="12"/>
  <c r="C4729" i="12"/>
  <c r="A4730" i="12"/>
  <c r="B4730" i="12"/>
  <c r="C4730" i="12"/>
  <c r="A4731" i="12"/>
  <c r="B4731" i="12"/>
  <c r="C4731" i="12"/>
  <c r="A4732" i="12"/>
  <c r="B4732" i="12"/>
  <c r="C4732" i="12"/>
  <c r="A4733" i="12"/>
  <c r="B4733" i="12"/>
  <c r="C4733" i="12"/>
  <c r="A4734" i="12"/>
  <c r="B4734" i="12"/>
  <c r="C4734" i="12"/>
  <c r="A4735" i="12"/>
  <c r="B4735" i="12"/>
  <c r="C4735" i="12"/>
  <c r="A4736" i="12"/>
  <c r="B4736" i="12"/>
  <c r="C4736" i="12"/>
  <c r="A4737" i="12"/>
  <c r="B4737" i="12"/>
  <c r="C4737" i="12"/>
  <c r="A4738" i="12"/>
  <c r="B4738" i="12"/>
  <c r="C4738" i="12"/>
  <c r="A4739" i="12"/>
  <c r="B4739" i="12"/>
  <c r="C4739" i="12"/>
  <c r="A4740" i="12"/>
  <c r="B4740" i="12"/>
  <c r="C4740" i="12"/>
  <c r="A4741" i="12"/>
  <c r="B4741" i="12"/>
  <c r="C4741" i="12"/>
  <c r="A4742" i="12"/>
  <c r="B4742" i="12"/>
  <c r="C4742" i="12"/>
  <c r="A4743" i="12"/>
  <c r="B4743" i="12"/>
  <c r="C4743" i="12"/>
  <c r="A4744" i="12"/>
  <c r="B4744" i="12"/>
  <c r="C4744" i="12"/>
  <c r="A4745" i="12"/>
  <c r="B4745" i="12"/>
  <c r="C4745" i="12"/>
  <c r="A4746" i="12"/>
  <c r="B4746" i="12"/>
  <c r="C4746" i="12"/>
  <c r="A4747" i="12"/>
  <c r="B4747" i="12"/>
  <c r="C4747" i="12"/>
  <c r="A4748" i="12"/>
  <c r="B4748" i="12"/>
  <c r="C4748" i="12"/>
  <c r="A4749" i="12"/>
  <c r="B4749" i="12"/>
  <c r="C4749" i="12"/>
  <c r="A4750" i="12"/>
  <c r="B4750" i="12"/>
  <c r="C4750" i="12"/>
  <c r="A4751" i="12"/>
  <c r="B4751" i="12"/>
  <c r="C4751" i="12"/>
  <c r="A4752" i="12"/>
  <c r="B4752" i="12"/>
  <c r="C4752" i="12"/>
  <c r="A4753" i="12"/>
  <c r="B4753" i="12"/>
  <c r="C4753" i="12"/>
  <c r="A4754" i="12"/>
  <c r="B4754" i="12"/>
  <c r="C4754" i="12"/>
  <c r="A4755" i="12"/>
  <c r="B4755" i="12"/>
  <c r="C4755" i="12"/>
  <c r="A4756" i="12"/>
  <c r="B4756" i="12"/>
  <c r="C4756" i="12"/>
  <c r="A4757" i="12"/>
  <c r="B4757" i="12"/>
  <c r="C4757" i="12"/>
  <c r="A4758" i="12"/>
  <c r="B4758" i="12"/>
  <c r="C4758" i="12"/>
  <c r="A4759" i="12"/>
  <c r="B4759" i="12"/>
  <c r="C4759" i="12"/>
  <c r="A4760" i="12"/>
  <c r="B4760" i="12"/>
  <c r="C4760" i="12"/>
  <c r="A4761" i="12"/>
  <c r="B4761" i="12"/>
  <c r="C4761" i="12"/>
  <c r="A4762" i="12"/>
  <c r="B4762" i="12"/>
  <c r="C4762" i="12"/>
  <c r="A4763" i="12"/>
  <c r="B4763" i="12"/>
  <c r="C4763" i="12"/>
  <c r="A4764" i="12"/>
  <c r="B4764" i="12"/>
  <c r="C4764" i="12"/>
  <c r="A4765" i="12"/>
  <c r="B4765" i="12"/>
  <c r="C4765" i="12"/>
  <c r="A4766" i="12"/>
  <c r="B4766" i="12"/>
  <c r="C4766" i="12"/>
  <c r="A4767" i="12"/>
  <c r="B4767" i="12"/>
  <c r="C4767" i="12"/>
  <c r="A4768" i="12"/>
  <c r="B4768" i="12"/>
  <c r="C4768" i="12"/>
  <c r="A4769" i="12"/>
  <c r="B4769" i="12"/>
  <c r="C4769" i="12"/>
  <c r="A4770" i="12"/>
  <c r="B4770" i="12"/>
  <c r="C4770" i="12"/>
  <c r="A4771" i="12"/>
  <c r="B4771" i="12"/>
  <c r="C4771" i="12"/>
  <c r="A4772" i="12"/>
  <c r="B4772" i="12"/>
  <c r="C4772" i="12"/>
  <c r="A4773" i="12"/>
  <c r="B4773" i="12"/>
  <c r="C4773" i="12"/>
  <c r="A4774" i="12"/>
  <c r="B4774" i="12"/>
  <c r="C4774" i="12"/>
  <c r="A4775" i="12"/>
  <c r="B4775" i="12"/>
  <c r="C4775" i="12"/>
  <c r="A4776" i="12"/>
  <c r="B4776" i="12"/>
  <c r="C4776" i="12"/>
  <c r="A4777" i="12"/>
  <c r="B4777" i="12"/>
  <c r="C4777" i="12"/>
  <c r="A4778" i="12"/>
  <c r="B4778" i="12"/>
  <c r="C4778" i="12"/>
  <c r="A4779" i="12"/>
  <c r="B4779" i="12"/>
  <c r="C4779" i="12"/>
  <c r="A4780" i="12"/>
  <c r="B4780" i="12"/>
  <c r="C4780" i="12"/>
  <c r="A4781" i="12"/>
  <c r="B4781" i="12"/>
  <c r="C4781" i="12"/>
  <c r="A4782" i="12"/>
  <c r="B4782" i="12"/>
  <c r="C4782" i="12"/>
  <c r="A4783" i="12"/>
  <c r="B4783" i="12"/>
  <c r="C4783" i="12"/>
  <c r="A4784" i="12"/>
  <c r="B4784" i="12"/>
  <c r="C4784" i="12"/>
  <c r="A4785" i="12"/>
  <c r="B4785" i="12"/>
  <c r="C4785" i="12"/>
  <c r="A4786" i="12"/>
  <c r="B4786" i="12"/>
  <c r="C4786" i="12"/>
  <c r="A4787" i="12"/>
  <c r="B4787" i="12"/>
  <c r="C4787" i="12"/>
  <c r="A4788" i="12"/>
  <c r="B4788" i="12"/>
  <c r="C4788" i="12"/>
  <c r="A4789" i="12"/>
  <c r="B4789" i="12"/>
  <c r="C4789" i="12"/>
  <c r="A4790" i="12"/>
  <c r="B4790" i="12"/>
  <c r="C4790" i="12"/>
  <c r="A4791" i="12"/>
  <c r="B4791" i="12"/>
  <c r="C4791" i="12"/>
  <c r="A4792" i="12"/>
  <c r="B4792" i="12"/>
  <c r="C4792" i="12"/>
  <c r="A4793" i="12"/>
  <c r="B4793" i="12"/>
  <c r="C4793" i="12"/>
  <c r="A4794" i="12"/>
  <c r="B4794" i="12"/>
  <c r="C4794" i="12"/>
  <c r="A4795" i="12"/>
  <c r="B4795" i="12"/>
  <c r="C4795" i="12"/>
  <c r="A4796" i="12"/>
  <c r="B4796" i="12"/>
  <c r="C4796" i="12"/>
  <c r="A4797" i="12"/>
  <c r="B4797" i="12"/>
  <c r="C4797" i="12"/>
  <c r="A4798" i="12"/>
  <c r="B4798" i="12"/>
  <c r="C4798" i="12"/>
  <c r="A4799" i="12"/>
  <c r="B4799" i="12"/>
  <c r="C4799" i="12"/>
  <c r="A4800" i="12"/>
  <c r="B4800" i="12"/>
  <c r="C4800" i="12"/>
  <c r="A4801" i="12"/>
  <c r="B4801" i="12"/>
  <c r="C4801" i="12"/>
  <c r="A4802" i="12"/>
  <c r="B4802" i="12"/>
  <c r="C4802" i="12"/>
  <c r="A4803" i="12"/>
  <c r="B4803" i="12"/>
  <c r="C4803" i="12"/>
  <c r="A4804" i="12"/>
  <c r="B4804" i="12"/>
  <c r="C4804" i="12"/>
  <c r="A4805" i="12"/>
  <c r="B4805" i="12"/>
  <c r="C4805" i="12"/>
  <c r="A4806" i="12"/>
  <c r="B4806" i="12"/>
  <c r="C4806" i="12"/>
  <c r="A4807" i="12"/>
  <c r="B4807" i="12"/>
  <c r="C4807" i="12"/>
  <c r="A4808" i="12"/>
  <c r="B4808" i="12"/>
  <c r="C4808" i="12"/>
  <c r="A4809" i="12"/>
  <c r="B4809" i="12"/>
  <c r="C4809" i="12"/>
  <c r="A4810" i="12"/>
  <c r="B4810" i="12"/>
  <c r="C4810" i="12"/>
  <c r="A4811" i="12"/>
  <c r="B4811" i="12"/>
  <c r="C4811" i="12"/>
  <c r="A4812" i="12"/>
  <c r="B4812" i="12"/>
  <c r="C4812" i="12"/>
  <c r="A4813" i="12"/>
  <c r="B4813" i="12"/>
  <c r="C4813" i="12"/>
  <c r="A4814" i="12"/>
  <c r="B4814" i="12"/>
  <c r="C4814" i="12"/>
  <c r="A4815" i="12"/>
  <c r="B4815" i="12"/>
  <c r="C4815" i="12"/>
  <c r="A4816" i="12"/>
  <c r="B4816" i="12"/>
  <c r="C4816" i="12"/>
  <c r="A4817" i="12"/>
  <c r="B4817" i="12"/>
  <c r="C4817" i="12"/>
  <c r="A4818" i="12"/>
  <c r="B4818" i="12"/>
  <c r="C4818" i="12"/>
  <c r="A4819" i="12"/>
  <c r="B4819" i="12"/>
  <c r="C4819" i="12"/>
  <c r="A4820" i="12"/>
  <c r="B4820" i="12"/>
  <c r="C4820" i="12"/>
  <c r="A4821" i="12"/>
  <c r="B4821" i="12"/>
  <c r="C4821" i="12"/>
  <c r="A4822" i="12"/>
  <c r="B4822" i="12"/>
  <c r="C4822" i="12"/>
  <c r="A4823" i="12"/>
  <c r="B4823" i="12"/>
  <c r="C4823" i="12"/>
  <c r="A4824" i="12"/>
  <c r="B4824" i="12"/>
  <c r="C4824" i="12"/>
  <c r="A4825" i="12"/>
  <c r="B4825" i="12"/>
  <c r="C4825" i="12"/>
  <c r="A4826" i="12"/>
  <c r="B4826" i="12"/>
  <c r="C4826" i="12"/>
  <c r="A4827" i="12"/>
  <c r="B4827" i="12"/>
  <c r="C4827" i="12"/>
  <c r="A4828" i="12"/>
  <c r="B4828" i="12"/>
  <c r="C4828" i="12"/>
  <c r="A4829" i="12"/>
  <c r="B4829" i="12"/>
  <c r="C4829" i="12"/>
  <c r="A4830" i="12"/>
  <c r="B4830" i="12"/>
  <c r="C4830" i="12"/>
  <c r="A4831" i="12"/>
  <c r="B4831" i="12"/>
  <c r="C4831" i="12"/>
  <c r="A4832" i="12"/>
  <c r="B4832" i="12"/>
  <c r="C4832" i="12"/>
  <c r="A4833" i="12"/>
  <c r="B4833" i="12"/>
  <c r="C4833" i="12"/>
  <c r="A4834" i="12"/>
  <c r="B4834" i="12"/>
  <c r="C4834" i="12"/>
  <c r="A4835" i="12"/>
  <c r="B4835" i="12"/>
  <c r="C4835" i="12"/>
  <c r="A4836" i="12"/>
  <c r="B4836" i="12"/>
  <c r="C4836" i="12"/>
  <c r="A4837" i="12"/>
  <c r="B4837" i="12"/>
  <c r="C4837" i="12"/>
  <c r="A4838" i="12"/>
  <c r="B4838" i="12"/>
  <c r="C4838" i="12"/>
  <c r="A4839" i="12"/>
  <c r="B4839" i="12"/>
  <c r="C4839" i="12"/>
  <c r="A4840" i="12"/>
  <c r="B4840" i="12"/>
  <c r="C4840" i="12"/>
  <c r="A4841" i="12"/>
  <c r="B4841" i="12"/>
  <c r="C4841" i="12"/>
  <c r="A4842" i="12"/>
  <c r="B4842" i="12"/>
  <c r="C4842" i="12"/>
  <c r="A4843" i="12"/>
  <c r="B4843" i="12"/>
  <c r="C4843" i="12"/>
  <c r="A4844" i="12"/>
  <c r="B4844" i="12"/>
  <c r="C4844" i="12"/>
  <c r="A4845" i="12"/>
  <c r="B4845" i="12"/>
  <c r="C4845" i="12"/>
  <c r="A4846" i="12"/>
  <c r="B4846" i="12"/>
  <c r="C4846" i="12"/>
  <c r="A4847" i="12"/>
  <c r="B4847" i="12"/>
  <c r="C4847" i="12"/>
  <c r="A4848" i="12"/>
  <c r="B4848" i="12"/>
  <c r="C4848" i="12"/>
  <c r="A4849" i="12"/>
  <c r="B4849" i="12"/>
  <c r="C4849" i="12"/>
  <c r="A4850" i="12"/>
  <c r="B4850" i="12"/>
  <c r="C4850" i="12"/>
  <c r="A4851" i="12"/>
  <c r="B4851" i="12"/>
  <c r="C4851" i="12"/>
  <c r="A4852" i="12"/>
  <c r="B4852" i="12"/>
  <c r="C4852" i="12"/>
  <c r="A4853" i="12"/>
  <c r="B4853" i="12"/>
  <c r="C4853" i="12"/>
  <c r="A4854" i="12"/>
  <c r="B4854" i="12"/>
  <c r="C4854" i="12"/>
  <c r="A4855" i="12"/>
  <c r="B4855" i="12"/>
  <c r="C4855" i="12"/>
  <c r="A4856" i="12"/>
  <c r="B4856" i="12"/>
  <c r="C4856" i="12"/>
  <c r="A4857" i="12"/>
  <c r="B4857" i="12"/>
  <c r="C4857" i="12"/>
  <c r="A4858" i="12"/>
  <c r="B4858" i="12"/>
  <c r="C4858" i="12"/>
  <c r="A4859" i="12"/>
  <c r="B4859" i="12"/>
  <c r="C4859" i="12"/>
  <c r="A4860" i="12"/>
  <c r="B4860" i="12"/>
  <c r="C4860" i="12"/>
  <c r="A4861" i="12"/>
  <c r="B4861" i="12"/>
  <c r="C4861" i="12"/>
  <c r="A4862" i="12"/>
  <c r="B4862" i="12"/>
  <c r="C4862" i="12"/>
  <c r="A4863" i="12"/>
  <c r="B4863" i="12"/>
  <c r="C4863" i="12"/>
  <c r="A4864" i="12"/>
  <c r="B4864" i="12"/>
  <c r="C4864" i="12"/>
  <c r="A4865" i="12"/>
  <c r="B4865" i="12"/>
  <c r="C4865" i="12"/>
  <c r="A4866" i="12"/>
  <c r="B4866" i="12"/>
  <c r="C4866" i="12"/>
  <c r="A4867" i="12"/>
  <c r="B4867" i="12"/>
  <c r="C4867" i="12"/>
  <c r="A4868" i="12"/>
  <c r="B4868" i="12"/>
  <c r="C4868" i="12"/>
  <c r="A4869" i="12"/>
  <c r="B4869" i="12"/>
  <c r="C4869" i="12"/>
  <c r="A4870" i="12"/>
  <c r="B4870" i="12"/>
  <c r="C4870" i="12"/>
  <c r="A4871" i="12"/>
  <c r="B4871" i="12"/>
  <c r="C4871" i="12"/>
  <c r="A4872" i="12"/>
  <c r="B4872" i="12"/>
  <c r="C4872" i="12"/>
  <c r="A4873" i="12"/>
  <c r="B4873" i="12"/>
  <c r="C4873" i="12"/>
  <c r="A4874" i="12"/>
  <c r="B4874" i="12"/>
  <c r="C4874" i="12"/>
  <c r="A4875" i="12"/>
  <c r="B4875" i="12"/>
  <c r="C4875" i="12"/>
  <c r="A4876" i="12"/>
  <c r="B4876" i="12"/>
  <c r="C4876" i="12"/>
  <c r="A4877" i="12"/>
  <c r="B4877" i="12"/>
  <c r="C4877" i="12"/>
  <c r="A4878" i="12"/>
  <c r="B4878" i="12"/>
  <c r="C4878" i="12"/>
  <c r="A4879" i="12"/>
  <c r="B4879" i="12"/>
  <c r="C4879" i="12"/>
  <c r="A4880" i="12"/>
  <c r="B4880" i="12"/>
  <c r="C4880" i="12"/>
  <c r="A4881" i="12"/>
  <c r="B4881" i="12"/>
  <c r="C4881" i="12"/>
  <c r="A4882" i="12"/>
  <c r="B4882" i="12"/>
  <c r="C4882" i="12"/>
  <c r="A4883" i="12"/>
  <c r="B4883" i="12"/>
  <c r="C4883" i="12"/>
  <c r="A4884" i="12"/>
  <c r="B4884" i="12"/>
  <c r="C4884" i="12"/>
  <c r="A4885" i="12"/>
  <c r="B4885" i="12"/>
  <c r="C4885" i="12"/>
  <c r="A4886" i="12"/>
  <c r="B4886" i="12"/>
  <c r="C4886" i="12"/>
  <c r="A4887" i="12"/>
  <c r="B4887" i="12"/>
  <c r="C4887" i="12"/>
  <c r="A4888" i="12"/>
  <c r="B4888" i="12"/>
  <c r="C4888" i="12"/>
  <c r="A4889" i="12"/>
  <c r="B4889" i="12"/>
  <c r="C4889" i="12"/>
  <c r="A4890" i="12"/>
  <c r="B4890" i="12"/>
  <c r="C4890" i="12"/>
  <c r="A4891" i="12"/>
  <c r="B4891" i="12"/>
  <c r="C4891" i="12"/>
  <c r="A4892" i="12"/>
  <c r="B4892" i="12"/>
  <c r="C4892" i="12"/>
  <c r="A4893" i="12"/>
  <c r="B4893" i="12"/>
  <c r="C4893" i="12"/>
  <c r="A4894" i="12"/>
  <c r="B4894" i="12"/>
  <c r="C4894" i="12"/>
  <c r="A4895" i="12"/>
  <c r="B4895" i="12"/>
  <c r="C4895" i="12"/>
  <c r="A4896" i="12"/>
  <c r="B4896" i="12"/>
  <c r="C4896" i="12"/>
  <c r="A4897" i="12"/>
  <c r="B4897" i="12"/>
  <c r="C4897" i="12"/>
  <c r="A4898" i="12"/>
  <c r="B4898" i="12"/>
  <c r="C4898" i="12"/>
  <c r="A4899" i="12"/>
  <c r="B4899" i="12"/>
  <c r="C4899" i="12"/>
  <c r="A4900" i="12"/>
  <c r="B4900" i="12"/>
  <c r="C4900" i="12"/>
  <c r="A4901" i="12"/>
  <c r="B4901" i="12"/>
  <c r="C4901" i="12"/>
  <c r="A4902" i="12"/>
  <c r="B4902" i="12"/>
  <c r="C4902" i="12"/>
  <c r="A4903" i="12"/>
  <c r="B4903" i="12"/>
  <c r="C4903" i="12"/>
  <c r="A4904" i="12"/>
  <c r="B4904" i="12"/>
  <c r="C4904" i="12"/>
  <c r="A4905" i="12"/>
  <c r="B4905" i="12"/>
  <c r="C4905" i="12"/>
  <c r="A4906" i="12"/>
  <c r="B4906" i="12"/>
  <c r="C4906" i="12"/>
  <c r="A4907" i="12"/>
  <c r="B4907" i="12"/>
  <c r="C4907" i="12"/>
  <c r="A4908" i="12"/>
  <c r="B4908" i="12"/>
  <c r="C4908" i="12"/>
  <c r="A4909" i="12"/>
  <c r="B4909" i="12"/>
  <c r="C4909" i="12"/>
  <c r="A4910" i="12"/>
  <c r="B4910" i="12"/>
  <c r="C4910" i="12"/>
  <c r="A4911" i="12"/>
  <c r="B4911" i="12"/>
  <c r="C4911" i="12"/>
  <c r="A4912" i="12"/>
  <c r="B4912" i="12"/>
  <c r="C4912" i="12"/>
  <c r="A4913" i="12"/>
  <c r="B4913" i="12"/>
  <c r="C4913" i="12"/>
  <c r="A4914" i="12"/>
  <c r="B4914" i="12"/>
  <c r="C4914" i="12"/>
  <c r="A4915" i="12"/>
  <c r="B4915" i="12"/>
  <c r="C4915" i="12"/>
  <c r="A4916" i="12"/>
  <c r="B4916" i="12"/>
  <c r="C4916" i="12"/>
  <c r="A4917" i="12"/>
  <c r="B4917" i="12"/>
  <c r="C4917" i="12"/>
  <c r="A4918" i="12"/>
  <c r="B4918" i="12"/>
  <c r="C4918" i="12"/>
  <c r="A4919" i="12"/>
  <c r="B4919" i="12"/>
  <c r="C4919" i="12"/>
  <c r="A4920" i="12"/>
  <c r="B4920" i="12"/>
  <c r="C4920" i="12"/>
  <c r="A4921" i="12"/>
  <c r="B4921" i="12"/>
  <c r="C4921" i="12"/>
  <c r="A4922" i="12"/>
  <c r="B4922" i="12"/>
  <c r="C4922" i="12"/>
  <c r="A4923" i="12"/>
  <c r="B4923" i="12"/>
  <c r="C4923" i="12"/>
  <c r="A4924" i="12"/>
  <c r="B4924" i="12"/>
  <c r="C4924" i="12"/>
  <c r="A4925" i="12"/>
  <c r="B4925" i="12"/>
  <c r="C4925" i="12"/>
  <c r="A4926" i="12"/>
  <c r="B4926" i="12"/>
  <c r="C4926" i="12"/>
  <c r="A4927" i="12"/>
  <c r="B4927" i="12"/>
  <c r="C4927" i="12"/>
  <c r="A4928" i="12"/>
  <c r="B4928" i="12"/>
  <c r="C4928" i="12"/>
  <c r="A4929" i="12"/>
  <c r="B4929" i="12"/>
  <c r="C4929" i="12"/>
  <c r="A4930" i="12"/>
  <c r="B4930" i="12"/>
  <c r="C4930" i="12"/>
  <c r="A4931" i="12"/>
  <c r="B4931" i="12"/>
  <c r="C4931" i="12"/>
  <c r="A4932" i="12"/>
  <c r="B4932" i="12"/>
  <c r="C4932" i="12"/>
  <c r="A4933" i="12"/>
  <c r="B4933" i="12"/>
  <c r="C4933" i="12"/>
  <c r="A4934" i="12"/>
  <c r="B4934" i="12"/>
  <c r="C4934" i="12"/>
  <c r="A4935" i="12"/>
  <c r="B4935" i="12"/>
  <c r="C4935" i="12"/>
  <c r="A4936" i="12"/>
  <c r="B4936" i="12"/>
  <c r="C4936" i="12"/>
  <c r="A4937" i="12"/>
  <c r="B4937" i="12"/>
  <c r="C4937" i="12"/>
  <c r="A4938" i="12"/>
  <c r="B4938" i="12"/>
  <c r="C4938" i="12"/>
  <c r="A4939" i="12"/>
  <c r="B4939" i="12"/>
  <c r="C4939" i="12"/>
  <c r="A4940" i="12"/>
  <c r="B4940" i="12"/>
  <c r="C4940" i="12"/>
  <c r="A4941" i="12"/>
  <c r="B4941" i="12"/>
  <c r="C4941" i="12"/>
  <c r="A4942" i="12"/>
  <c r="B4942" i="12"/>
  <c r="C4942" i="12"/>
  <c r="A4943" i="12"/>
  <c r="B4943" i="12"/>
  <c r="C4943" i="12"/>
  <c r="A4944" i="12"/>
  <c r="B4944" i="12"/>
  <c r="C4944" i="12"/>
  <c r="A4945" i="12"/>
  <c r="B4945" i="12"/>
  <c r="C4945" i="12"/>
  <c r="A4946" i="12"/>
  <c r="B4946" i="12"/>
  <c r="C4946" i="12"/>
  <c r="A4947" i="12"/>
  <c r="B4947" i="12"/>
  <c r="C4947" i="12"/>
  <c r="A4948" i="12"/>
  <c r="B4948" i="12"/>
  <c r="C4948" i="12"/>
  <c r="A4949" i="12"/>
  <c r="B4949" i="12"/>
  <c r="C4949" i="12"/>
  <c r="A4950" i="12"/>
  <c r="B4950" i="12"/>
  <c r="C4950" i="12"/>
  <c r="A4951" i="12"/>
  <c r="B4951" i="12"/>
  <c r="C4951" i="12"/>
  <c r="A4952" i="12"/>
  <c r="B4952" i="12"/>
  <c r="C4952" i="12"/>
  <c r="A4953" i="12"/>
  <c r="B4953" i="12"/>
  <c r="C4953" i="12"/>
  <c r="A4954" i="12"/>
  <c r="B4954" i="12"/>
  <c r="C4954" i="12"/>
  <c r="A4955" i="12"/>
  <c r="B4955" i="12"/>
  <c r="C4955" i="12"/>
  <c r="A4956" i="12"/>
  <c r="B4956" i="12"/>
  <c r="C4956" i="12"/>
  <c r="A4957" i="12"/>
  <c r="B4957" i="12"/>
  <c r="C4957" i="12"/>
  <c r="A4958" i="12"/>
  <c r="B4958" i="12"/>
  <c r="C4958" i="12"/>
  <c r="A4959" i="12"/>
  <c r="B4959" i="12"/>
  <c r="C4959" i="12"/>
  <c r="A4960" i="12"/>
  <c r="B4960" i="12"/>
  <c r="C4960" i="12"/>
  <c r="A4961" i="12"/>
  <c r="B4961" i="12"/>
  <c r="C4961" i="12"/>
  <c r="A4962" i="12"/>
  <c r="B4962" i="12"/>
  <c r="C4962" i="12"/>
  <c r="A4963" i="12"/>
  <c r="B4963" i="12"/>
  <c r="C4963" i="12"/>
  <c r="A4964" i="12"/>
  <c r="B4964" i="12"/>
  <c r="C4964" i="12"/>
  <c r="A4965" i="12"/>
  <c r="B4965" i="12"/>
  <c r="C4965" i="12"/>
  <c r="A4966" i="12"/>
  <c r="B4966" i="12"/>
  <c r="C4966" i="12"/>
  <c r="A4967" i="12"/>
  <c r="B4967" i="12"/>
  <c r="C4967" i="12"/>
  <c r="A4968" i="12"/>
  <c r="B4968" i="12"/>
  <c r="C4968" i="12"/>
  <c r="A4969" i="12"/>
  <c r="B4969" i="12"/>
  <c r="C4969" i="12"/>
  <c r="A4970" i="12"/>
  <c r="B4970" i="12"/>
  <c r="C4970" i="12"/>
  <c r="A4971" i="12"/>
  <c r="B4971" i="12"/>
  <c r="C4971" i="12"/>
  <c r="A4972" i="12"/>
  <c r="B4972" i="12"/>
  <c r="C4972" i="12"/>
  <c r="A4973" i="12"/>
  <c r="B4973" i="12"/>
  <c r="C4973" i="12"/>
  <c r="A4974" i="12"/>
  <c r="B4974" i="12"/>
  <c r="C4974" i="12"/>
  <c r="A4975" i="12"/>
  <c r="B4975" i="12"/>
  <c r="C4975" i="12"/>
  <c r="A4976" i="12"/>
  <c r="B4976" i="12"/>
  <c r="C4976" i="12"/>
  <c r="A4977" i="12"/>
  <c r="B4977" i="12"/>
  <c r="C4977" i="12"/>
  <c r="A4978" i="12"/>
  <c r="B4978" i="12"/>
  <c r="C4978" i="12"/>
  <c r="A4979" i="12"/>
  <c r="B4979" i="12"/>
  <c r="C4979" i="12"/>
  <c r="A4980" i="12"/>
  <c r="B4980" i="12"/>
  <c r="C4980" i="12"/>
  <c r="A4981" i="12"/>
  <c r="B4981" i="12"/>
  <c r="C4981" i="12"/>
  <c r="A4982" i="12"/>
  <c r="B4982" i="12"/>
  <c r="C4982" i="12"/>
  <c r="A4983" i="12"/>
  <c r="B4983" i="12"/>
  <c r="C4983" i="12"/>
  <c r="A4984" i="12"/>
  <c r="B4984" i="12"/>
  <c r="C4984" i="12"/>
  <c r="A4985" i="12"/>
  <c r="B4985" i="12"/>
  <c r="C4985" i="12"/>
  <c r="A4986" i="12"/>
  <c r="B4986" i="12"/>
  <c r="C4986" i="12"/>
  <c r="A4987" i="12"/>
  <c r="B4987" i="12"/>
  <c r="C4987" i="12"/>
  <c r="A4988" i="12"/>
  <c r="B4988" i="12"/>
  <c r="C4988" i="12"/>
  <c r="A4989" i="12"/>
  <c r="B4989" i="12"/>
  <c r="C4989" i="12"/>
  <c r="A4990" i="12"/>
  <c r="B4990" i="12"/>
  <c r="C4990" i="12"/>
  <c r="A4991" i="12"/>
  <c r="B4991" i="12"/>
  <c r="C4991" i="12"/>
  <c r="A4992" i="12"/>
  <c r="B4992" i="12"/>
  <c r="C4992" i="12"/>
  <c r="A4993" i="12"/>
  <c r="B4993" i="12"/>
  <c r="C4993" i="12"/>
  <c r="A4994" i="12"/>
  <c r="B4994" i="12"/>
  <c r="C4994" i="12"/>
  <c r="A4995" i="12"/>
  <c r="B4995" i="12"/>
  <c r="C4995" i="12"/>
  <c r="A4996" i="12"/>
  <c r="B4996" i="12"/>
  <c r="C4996" i="12"/>
  <c r="A4997" i="12"/>
  <c r="B4997" i="12"/>
  <c r="C4997" i="12"/>
  <c r="A4998" i="12"/>
  <c r="B4998" i="12"/>
  <c r="C4998" i="12"/>
  <c r="A4999" i="12"/>
  <c r="B4999" i="12"/>
  <c r="C4999" i="12"/>
  <c r="A5000" i="12"/>
  <c r="B5000" i="12"/>
  <c r="C5000" i="12"/>
  <c r="A5001" i="12"/>
  <c r="B5001" i="12"/>
  <c r="C5001" i="12"/>
  <c r="A5002" i="12"/>
  <c r="B5002" i="12"/>
  <c r="C5002" i="12"/>
  <c r="A5003" i="12"/>
  <c r="B5003" i="12"/>
  <c r="C5003" i="12"/>
  <c r="A5004" i="12"/>
  <c r="B5004" i="12"/>
  <c r="C5004" i="12"/>
  <c r="A5005" i="12"/>
  <c r="B5005" i="12"/>
  <c r="C5005" i="12"/>
  <c r="A5006" i="12"/>
  <c r="B5006" i="12"/>
  <c r="C5006" i="12"/>
  <c r="A5007" i="12"/>
  <c r="B5007" i="12"/>
  <c r="C5007" i="12"/>
  <c r="A5008" i="12"/>
  <c r="B5008" i="12"/>
  <c r="C5008" i="12"/>
  <c r="A5009" i="12"/>
  <c r="B5009" i="12"/>
  <c r="C5009" i="12"/>
  <c r="A5010" i="12"/>
  <c r="B5010" i="12"/>
  <c r="C5010" i="12"/>
  <c r="A5011" i="12"/>
  <c r="B5011" i="12"/>
  <c r="C5011" i="12"/>
  <c r="A5012" i="12"/>
  <c r="B5012" i="12"/>
  <c r="C5012" i="12"/>
  <c r="A5013" i="12"/>
  <c r="B5013" i="12"/>
  <c r="C5013" i="12"/>
  <c r="A5014" i="12"/>
  <c r="B5014" i="12"/>
  <c r="C5014" i="12"/>
  <c r="A5015" i="12"/>
  <c r="B5015" i="12"/>
  <c r="C5015" i="12"/>
  <c r="A5016" i="12"/>
  <c r="B5016" i="12"/>
  <c r="C5016" i="12"/>
  <c r="A5017" i="12"/>
  <c r="B5017" i="12"/>
  <c r="C5017" i="12"/>
  <c r="A5018" i="12"/>
  <c r="B5018" i="12"/>
  <c r="C5018" i="12"/>
  <c r="A5019" i="12"/>
  <c r="B5019" i="12"/>
  <c r="C5019" i="12"/>
  <c r="A5020" i="12"/>
  <c r="B5020" i="12"/>
  <c r="C5020" i="12"/>
  <c r="A5021" i="12"/>
  <c r="B5021" i="12"/>
  <c r="C5021" i="12"/>
  <c r="A5022" i="12"/>
  <c r="B5022" i="12"/>
  <c r="C5022" i="12"/>
  <c r="A5023" i="12"/>
  <c r="B5023" i="12"/>
  <c r="C5023" i="12"/>
  <c r="A5024" i="12"/>
  <c r="B5024" i="12"/>
  <c r="C5024" i="12"/>
  <c r="A5025" i="12"/>
  <c r="B5025" i="12"/>
  <c r="C5025" i="12"/>
  <c r="A5026" i="12"/>
  <c r="B5026" i="12"/>
  <c r="C5026" i="12"/>
  <c r="A5027" i="12"/>
  <c r="B5027" i="12"/>
  <c r="C5027" i="12"/>
  <c r="A5028" i="12"/>
  <c r="B5028" i="12"/>
  <c r="C5028" i="12"/>
  <c r="A5029" i="12"/>
  <c r="B5029" i="12"/>
  <c r="C5029" i="12"/>
  <c r="A5030" i="12"/>
  <c r="B5030" i="12"/>
  <c r="C5030" i="12"/>
  <c r="A5031" i="12"/>
  <c r="B5031" i="12"/>
  <c r="C5031" i="12"/>
  <c r="A5032" i="12"/>
  <c r="B5032" i="12"/>
  <c r="C5032" i="12"/>
  <c r="A5033" i="12"/>
  <c r="B5033" i="12"/>
  <c r="C5033" i="12"/>
  <c r="A5034" i="12"/>
  <c r="B5034" i="12"/>
  <c r="C5034" i="12"/>
  <c r="A5035" i="12"/>
  <c r="B5035" i="12"/>
  <c r="C5035" i="12"/>
  <c r="A5036" i="12"/>
  <c r="B5036" i="12"/>
  <c r="C5036" i="12"/>
  <c r="A5037" i="12"/>
  <c r="B5037" i="12"/>
  <c r="C5037" i="12"/>
  <c r="A5038" i="12"/>
  <c r="B5038" i="12"/>
  <c r="C5038" i="12"/>
  <c r="A5039" i="12"/>
  <c r="B5039" i="12"/>
  <c r="C5039" i="12"/>
  <c r="A5040" i="12"/>
  <c r="B5040" i="12"/>
  <c r="C5040" i="12"/>
  <c r="A5041" i="12"/>
  <c r="B5041" i="12"/>
  <c r="C5041" i="12"/>
  <c r="A5042" i="12"/>
  <c r="B5042" i="12"/>
  <c r="C5042" i="12"/>
  <c r="A5043" i="12"/>
  <c r="B5043" i="12"/>
  <c r="C5043" i="12"/>
  <c r="A5044" i="12"/>
  <c r="B5044" i="12"/>
  <c r="C5044" i="12"/>
  <c r="A5045" i="12"/>
  <c r="B5045" i="12"/>
  <c r="C5045" i="12"/>
  <c r="A5046" i="12"/>
  <c r="B5046" i="12"/>
  <c r="C5046" i="12"/>
  <c r="A5047" i="12"/>
  <c r="B5047" i="12"/>
  <c r="C5047" i="12"/>
  <c r="A5048" i="12"/>
  <c r="B5048" i="12"/>
  <c r="C5048" i="12"/>
  <c r="A5049" i="12"/>
  <c r="B5049" i="12"/>
  <c r="C5049" i="12"/>
  <c r="A5050" i="12"/>
  <c r="B5050" i="12"/>
  <c r="C5050" i="12"/>
  <c r="A5051" i="12"/>
  <c r="B5051" i="12"/>
  <c r="C5051" i="12"/>
  <c r="A5052" i="12"/>
  <c r="B5052" i="12"/>
  <c r="C5052" i="12"/>
  <c r="A5053" i="12"/>
  <c r="B5053" i="12"/>
  <c r="C5053" i="12"/>
  <c r="A5054" i="12"/>
  <c r="B5054" i="12"/>
  <c r="C5054" i="12"/>
  <c r="A5055" i="12"/>
  <c r="B5055" i="12"/>
  <c r="C5055" i="12"/>
  <c r="A5056" i="12"/>
  <c r="B5056" i="12"/>
  <c r="C5056" i="12"/>
  <c r="A5057" i="12"/>
  <c r="B5057" i="12"/>
  <c r="C5057" i="12"/>
  <c r="A5058" i="12"/>
  <c r="B5058" i="12"/>
  <c r="C5058" i="12"/>
  <c r="A5059" i="12"/>
  <c r="B5059" i="12"/>
  <c r="C5059" i="12"/>
  <c r="A5060" i="12"/>
  <c r="B5060" i="12"/>
  <c r="C5060" i="12"/>
  <c r="A5061" i="12"/>
  <c r="B5061" i="12"/>
  <c r="C5061" i="12"/>
  <c r="A5062" i="12"/>
  <c r="B5062" i="12"/>
  <c r="C5062" i="12"/>
  <c r="A5063" i="12"/>
  <c r="B5063" i="12"/>
  <c r="C5063" i="12"/>
  <c r="A5064" i="12"/>
  <c r="B5064" i="12"/>
  <c r="C5064" i="12"/>
  <c r="A5065" i="12"/>
  <c r="B5065" i="12"/>
  <c r="C5065" i="12"/>
  <c r="A5066" i="12"/>
  <c r="B5066" i="12"/>
  <c r="C5066" i="12"/>
  <c r="A5067" i="12"/>
  <c r="B5067" i="12"/>
  <c r="C5067" i="12"/>
  <c r="A5068" i="12"/>
  <c r="B5068" i="12"/>
  <c r="C5068" i="12"/>
  <c r="A5069" i="12"/>
  <c r="B5069" i="12"/>
  <c r="C5069" i="12"/>
  <c r="A5070" i="12"/>
  <c r="B5070" i="12"/>
  <c r="C5070" i="12"/>
  <c r="A5071" i="12"/>
  <c r="B5071" i="12"/>
  <c r="C5071" i="12"/>
  <c r="A5072" i="12"/>
  <c r="B5072" i="12"/>
  <c r="C5072" i="12"/>
  <c r="A5073" i="12"/>
  <c r="B5073" i="12"/>
  <c r="C5073" i="12"/>
  <c r="A5074" i="12"/>
  <c r="B5074" i="12"/>
  <c r="C5074" i="12"/>
  <c r="A5075" i="12"/>
  <c r="B5075" i="12"/>
  <c r="C5075" i="12"/>
  <c r="A5076" i="12"/>
  <c r="B5076" i="12"/>
  <c r="C5076" i="12"/>
  <c r="A5077" i="12"/>
  <c r="B5077" i="12"/>
  <c r="C5077" i="12"/>
  <c r="A5078" i="12"/>
  <c r="B5078" i="12"/>
  <c r="C5078" i="12"/>
  <c r="A5079" i="12"/>
  <c r="B5079" i="12"/>
  <c r="C5079" i="12"/>
  <c r="A5080" i="12"/>
  <c r="B5080" i="12"/>
  <c r="C5080" i="12"/>
  <c r="A5081" i="12"/>
  <c r="B5081" i="12"/>
  <c r="C5081" i="12"/>
  <c r="A5082" i="12"/>
  <c r="B5082" i="12"/>
  <c r="C5082" i="12"/>
  <c r="A5083" i="12"/>
  <c r="B5083" i="12"/>
  <c r="C5083" i="12"/>
  <c r="A5084" i="12"/>
  <c r="B5084" i="12"/>
  <c r="C5084" i="12"/>
  <c r="A5085" i="12"/>
  <c r="B5085" i="12"/>
  <c r="C5085" i="12"/>
  <c r="A5086" i="12"/>
  <c r="B5086" i="12"/>
  <c r="C5086" i="12"/>
  <c r="A5087" i="12"/>
  <c r="B5087" i="12"/>
  <c r="C5087" i="12"/>
  <c r="A5088" i="12"/>
  <c r="B5088" i="12"/>
  <c r="C5088" i="12"/>
  <c r="A5089" i="12"/>
  <c r="B5089" i="12"/>
  <c r="C5089" i="12"/>
  <c r="A5090" i="12"/>
  <c r="B5090" i="12"/>
  <c r="C5090" i="12"/>
  <c r="A5091" i="12"/>
  <c r="B5091" i="12"/>
  <c r="C5091" i="12"/>
  <c r="A5092" i="12"/>
  <c r="B5092" i="12"/>
  <c r="C5092" i="12"/>
  <c r="A5093" i="12"/>
  <c r="B5093" i="12"/>
  <c r="C5093" i="12"/>
  <c r="A5094" i="12"/>
  <c r="B5094" i="12"/>
  <c r="C5094" i="12"/>
  <c r="A5095" i="12"/>
  <c r="B5095" i="12"/>
  <c r="C5095" i="12"/>
  <c r="A5096" i="12"/>
  <c r="B5096" i="12"/>
  <c r="C5096" i="12"/>
  <c r="A5097" i="12"/>
  <c r="B5097" i="12"/>
  <c r="C5097" i="12"/>
  <c r="A5098" i="12"/>
  <c r="B5098" i="12"/>
  <c r="C5098" i="12"/>
  <c r="A5099" i="12"/>
  <c r="B5099" i="12"/>
  <c r="C5099" i="12"/>
  <c r="A5100" i="12"/>
  <c r="B5100" i="12"/>
  <c r="C5100" i="12"/>
  <c r="A5101" i="12"/>
  <c r="B5101" i="12"/>
  <c r="C5101" i="12"/>
  <c r="A5102" i="12"/>
  <c r="B5102" i="12"/>
  <c r="C5102" i="12"/>
  <c r="A5103" i="12"/>
  <c r="B5103" i="12"/>
  <c r="C5103" i="12"/>
  <c r="A5104" i="12"/>
  <c r="B5104" i="12"/>
  <c r="C5104" i="12"/>
  <c r="A5105" i="12"/>
  <c r="B5105" i="12"/>
  <c r="C5105" i="12"/>
  <c r="A5106" i="12"/>
  <c r="B5106" i="12"/>
  <c r="C5106" i="12"/>
  <c r="A5107" i="12"/>
  <c r="B5107" i="12"/>
  <c r="C5107" i="12"/>
  <c r="A5108" i="12"/>
  <c r="B5108" i="12"/>
  <c r="C5108" i="12"/>
  <c r="A5109" i="12"/>
  <c r="B5109" i="12"/>
  <c r="C5109" i="12"/>
  <c r="A5110" i="12"/>
  <c r="B5110" i="12"/>
  <c r="C5110" i="12"/>
  <c r="A5111" i="12"/>
  <c r="B5111" i="12"/>
  <c r="C5111" i="12"/>
  <c r="A5112" i="12"/>
  <c r="B5112" i="12"/>
  <c r="C5112" i="12"/>
  <c r="A5113" i="12"/>
  <c r="B5113" i="12"/>
  <c r="C5113" i="12"/>
  <c r="A5114" i="12"/>
  <c r="B5114" i="12"/>
  <c r="C5114" i="12"/>
  <c r="A5115" i="12"/>
  <c r="B5115" i="12"/>
  <c r="C5115" i="12"/>
  <c r="A5116" i="12"/>
  <c r="B5116" i="12"/>
  <c r="C5116" i="12"/>
  <c r="A5117" i="12"/>
  <c r="B5117" i="12"/>
  <c r="C5117" i="12"/>
  <c r="A5118" i="12"/>
  <c r="B5118" i="12"/>
  <c r="C5118" i="12"/>
  <c r="A5119" i="12"/>
  <c r="B5119" i="12"/>
  <c r="C5119" i="12"/>
  <c r="A5120" i="12"/>
  <c r="B5120" i="12"/>
  <c r="C5120" i="12"/>
  <c r="A5121" i="12"/>
  <c r="B5121" i="12"/>
  <c r="C5121" i="12"/>
  <c r="A5122" i="12"/>
  <c r="B5122" i="12"/>
  <c r="C5122" i="12"/>
  <c r="A5123" i="12"/>
  <c r="B5123" i="12"/>
  <c r="C5123" i="12"/>
  <c r="A5124" i="12"/>
  <c r="B5124" i="12"/>
  <c r="C5124" i="12"/>
  <c r="A5125" i="12"/>
  <c r="B5125" i="12"/>
  <c r="C5125" i="12"/>
  <c r="A5126" i="12"/>
  <c r="B5126" i="12"/>
  <c r="C5126" i="12"/>
  <c r="A5127" i="12"/>
  <c r="B5127" i="12"/>
  <c r="C5127" i="12"/>
  <c r="A5128" i="12"/>
  <c r="B5128" i="12"/>
  <c r="C5128" i="12"/>
  <c r="A5129" i="12"/>
  <c r="B5129" i="12"/>
  <c r="C5129" i="12"/>
  <c r="A5130" i="12"/>
  <c r="B5130" i="12"/>
  <c r="C5130" i="12"/>
  <c r="A5131" i="12"/>
  <c r="B5131" i="12"/>
  <c r="C5131" i="12"/>
  <c r="A5132" i="12"/>
  <c r="B5132" i="12"/>
  <c r="C5132" i="12"/>
  <c r="A5133" i="12"/>
  <c r="B5133" i="12"/>
  <c r="C5133" i="12"/>
  <c r="A5134" i="12"/>
  <c r="B5134" i="12"/>
  <c r="C5134" i="12"/>
  <c r="A5135" i="12"/>
  <c r="B5135" i="12"/>
  <c r="C5135" i="12"/>
  <c r="A5136" i="12"/>
  <c r="B5136" i="12"/>
  <c r="C5136" i="12"/>
  <c r="A5137" i="12"/>
  <c r="B5137" i="12"/>
  <c r="C5137" i="12"/>
  <c r="A5138" i="12"/>
  <c r="B5138" i="12"/>
  <c r="C5138" i="12"/>
  <c r="A5139" i="12"/>
  <c r="B5139" i="12"/>
  <c r="C5139" i="12"/>
  <c r="A5140" i="12"/>
  <c r="B5140" i="12"/>
  <c r="C5140" i="12"/>
  <c r="A5141" i="12"/>
  <c r="B5141" i="12"/>
  <c r="C5141" i="12"/>
  <c r="A5142" i="12"/>
  <c r="B5142" i="12"/>
  <c r="C5142" i="12"/>
  <c r="A5143" i="12"/>
  <c r="B5143" i="12"/>
  <c r="C5143" i="12"/>
  <c r="A5144" i="12"/>
  <c r="B5144" i="12"/>
  <c r="C5144" i="12"/>
  <c r="A5145" i="12"/>
  <c r="B5145" i="12"/>
  <c r="C5145" i="12"/>
  <c r="A5146" i="12"/>
  <c r="B5146" i="12"/>
  <c r="C5146" i="12"/>
  <c r="A5147" i="12"/>
  <c r="B5147" i="12"/>
  <c r="C5147" i="12"/>
  <c r="A5148" i="12"/>
  <c r="B5148" i="12"/>
  <c r="C5148" i="12"/>
  <c r="A5149" i="12"/>
  <c r="B5149" i="12"/>
  <c r="C5149" i="12"/>
  <c r="A5150" i="12"/>
  <c r="B5150" i="12"/>
  <c r="C5150" i="12"/>
  <c r="A5151" i="12"/>
  <c r="B5151" i="12"/>
  <c r="C5151" i="12"/>
  <c r="A5152" i="12"/>
  <c r="B5152" i="12"/>
  <c r="C5152" i="12"/>
  <c r="A5153" i="12"/>
  <c r="B5153" i="12"/>
  <c r="C5153" i="12"/>
  <c r="A5154" i="12"/>
  <c r="B5154" i="12"/>
  <c r="C5154" i="12"/>
  <c r="A5155" i="12"/>
  <c r="B5155" i="12"/>
  <c r="C5155" i="12"/>
  <c r="A5156" i="12"/>
  <c r="B5156" i="12"/>
  <c r="C5156" i="12"/>
  <c r="A5157" i="12"/>
  <c r="B5157" i="12"/>
  <c r="C5157" i="12"/>
  <c r="A5158" i="12"/>
  <c r="B5158" i="12"/>
  <c r="C5158" i="12"/>
  <c r="A5159" i="12"/>
  <c r="B5159" i="12"/>
  <c r="C5159" i="12"/>
  <c r="A5160" i="12"/>
  <c r="B5160" i="12"/>
  <c r="C5160" i="12"/>
  <c r="A5161" i="12"/>
  <c r="B5161" i="12"/>
  <c r="C5161" i="12"/>
  <c r="A5162" i="12"/>
  <c r="B5162" i="12"/>
  <c r="C5162" i="12"/>
  <c r="A5163" i="12"/>
  <c r="B5163" i="12"/>
  <c r="C5163" i="12"/>
  <c r="A5164" i="12"/>
  <c r="B5164" i="12"/>
  <c r="C5164" i="12"/>
  <c r="A5165" i="12"/>
  <c r="B5165" i="12"/>
  <c r="C5165" i="12"/>
  <c r="A5166" i="12"/>
  <c r="B5166" i="12"/>
  <c r="C5166" i="12"/>
  <c r="A5167" i="12"/>
  <c r="B5167" i="12"/>
  <c r="C5167" i="12"/>
  <c r="A5168" i="12"/>
  <c r="B5168" i="12"/>
  <c r="C5168" i="12"/>
  <c r="A5169" i="12"/>
  <c r="B5169" i="12"/>
  <c r="C5169" i="12"/>
  <c r="A5170" i="12"/>
  <c r="B5170" i="12"/>
  <c r="C5170" i="12"/>
  <c r="A5171" i="12"/>
  <c r="B5171" i="12"/>
  <c r="C5171" i="12"/>
  <c r="A5172" i="12"/>
  <c r="B5172" i="12"/>
  <c r="C5172" i="12"/>
  <c r="A5173" i="12"/>
  <c r="B5173" i="12"/>
  <c r="C5173" i="12"/>
  <c r="A5174" i="12"/>
  <c r="B5174" i="12"/>
  <c r="C5174" i="12"/>
  <c r="A5175" i="12"/>
  <c r="B5175" i="12"/>
  <c r="C5175" i="12"/>
  <c r="A5176" i="12"/>
  <c r="B5176" i="12"/>
  <c r="C5176" i="12"/>
  <c r="A5177" i="12"/>
  <c r="B5177" i="12"/>
  <c r="C5177" i="12"/>
  <c r="A5178" i="12"/>
  <c r="B5178" i="12"/>
  <c r="C5178" i="12"/>
  <c r="A5179" i="12"/>
  <c r="B5179" i="12"/>
  <c r="C5179" i="12"/>
  <c r="A5180" i="12"/>
  <c r="B5180" i="12"/>
  <c r="C5180" i="12"/>
  <c r="A5181" i="12"/>
  <c r="B5181" i="12"/>
  <c r="C5181" i="12"/>
  <c r="A5182" i="12"/>
  <c r="B5182" i="12"/>
  <c r="C5182" i="12"/>
  <c r="A5183" i="12"/>
  <c r="B5183" i="12"/>
  <c r="C5183" i="12"/>
  <c r="A5184" i="12"/>
  <c r="B5184" i="12"/>
  <c r="C5184" i="12"/>
  <c r="A5185" i="12"/>
  <c r="B5185" i="12"/>
  <c r="C5185" i="12"/>
  <c r="A5186" i="12"/>
  <c r="B5186" i="12"/>
  <c r="C5186" i="12"/>
  <c r="A5187" i="12"/>
  <c r="B5187" i="12"/>
  <c r="C5187" i="12"/>
  <c r="A5188" i="12"/>
  <c r="B5188" i="12"/>
  <c r="C5188" i="12"/>
  <c r="A5189" i="12"/>
  <c r="B5189" i="12"/>
  <c r="C5189" i="12"/>
  <c r="A5190" i="12"/>
  <c r="B5190" i="12"/>
  <c r="C5190" i="12"/>
  <c r="A5191" i="12"/>
  <c r="B5191" i="12"/>
  <c r="C5191" i="12"/>
  <c r="A5192" i="12"/>
  <c r="B5192" i="12"/>
  <c r="C5192" i="12"/>
  <c r="A5193" i="12"/>
  <c r="B5193" i="12"/>
  <c r="C5193" i="12"/>
  <c r="A5194" i="12"/>
  <c r="B5194" i="12"/>
  <c r="C5194" i="12"/>
  <c r="A5195" i="12"/>
  <c r="B5195" i="12"/>
  <c r="C5195" i="12"/>
  <c r="A5196" i="12"/>
  <c r="B5196" i="12"/>
  <c r="C5196" i="12"/>
  <c r="A5197" i="12"/>
  <c r="B5197" i="12"/>
  <c r="C5197" i="12"/>
  <c r="A5198" i="12"/>
  <c r="B5198" i="12"/>
  <c r="C5198" i="12"/>
  <c r="A5199" i="12"/>
  <c r="B5199" i="12"/>
  <c r="C5199" i="12"/>
  <c r="A5200" i="12"/>
  <c r="B5200" i="12"/>
  <c r="C5200" i="12"/>
  <c r="A5201" i="12"/>
  <c r="B5201" i="12"/>
  <c r="C5201" i="12"/>
  <c r="A5202" i="12"/>
  <c r="B5202" i="12"/>
  <c r="C5202" i="12"/>
  <c r="A5203" i="12"/>
  <c r="B5203" i="12"/>
  <c r="C5203" i="12"/>
  <c r="A5204" i="12"/>
  <c r="B5204" i="12"/>
  <c r="C5204" i="12"/>
  <c r="A5205" i="12"/>
  <c r="B5205" i="12"/>
  <c r="C5205" i="12"/>
  <c r="A5206" i="12"/>
  <c r="B5206" i="12"/>
  <c r="C5206" i="12"/>
  <c r="A5207" i="12"/>
  <c r="B5207" i="12"/>
  <c r="C5207" i="12"/>
  <c r="A5208" i="12"/>
  <c r="B5208" i="12"/>
  <c r="C5208" i="12"/>
  <c r="A5209" i="12"/>
  <c r="B5209" i="12"/>
  <c r="C5209" i="12"/>
  <c r="A5210" i="12"/>
  <c r="B5210" i="12"/>
  <c r="C5210" i="12"/>
  <c r="A5211" i="12"/>
  <c r="B5211" i="12"/>
  <c r="C5211" i="12"/>
  <c r="A5212" i="12"/>
  <c r="B5212" i="12"/>
  <c r="C5212" i="12"/>
  <c r="A5213" i="12"/>
  <c r="B5213" i="12"/>
  <c r="C5213" i="12"/>
  <c r="A5214" i="12"/>
  <c r="B5214" i="12"/>
  <c r="C5214" i="12"/>
  <c r="A5215" i="12"/>
  <c r="B5215" i="12"/>
  <c r="C5215" i="12"/>
  <c r="A5216" i="12"/>
  <c r="B5216" i="12"/>
  <c r="C5216" i="12"/>
  <c r="A5217" i="12"/>
  <c r="B5217" i="12"/>
  <c r="C5217" i="12"/>
  <c r="A5218" i="12"/>
  <c r="B5218" i="12"/>
  <c r="C5218" i="12"/>
  <c r="A5219" i="12"/>
  <c r="B5219" i="12"/>
  <c r="C5219" i="12"/>
  <c r="A5220" i="12"/>
  <c r="B5220" i="12"/>
  <c r="C5220" i="12"/>
  <c r="A5221" i="12"/>
  <c r="B5221" i="12"/>
  <c r="C5221" i="12"/>
  <c r="A5222" i="12"/>
  <c r="B5222" i="12"/>
  <c r="C5222" i="12"/>
  <c r="A5223" i="12"/>
  <c r="B5223" i="12"/>
  <c r="C5223" i="12"/>
  <c r="A5224" i="12"/>
  <c r="B5224" i="12"/>
  <c r="C5224" i="12"/>
  <c r="A5225" i="12"/>
  <c r="B5225" i="12"/>
  <c r="C5225" i="12"/>
  <c r="A5226" i="12"/>
  <c r="B5226" i="12"/>
  <c r="C5226" i="12"/>
  <c r="A5227" i="12"/>
  <c r="B5227" i="12"/>
  <c r="C5227" i="12"/>
  <c r="A5228" i="12"/>
  <c r="B5228" i="12"/>
  <c r="C5228" i="12"/>
  <c r="A5229" i="12"/>
  <c r="B5229" i="12"/>
  <c r="C5229" i="12"/>
  <c r="A5230" i="12"/>
  <c r="B5230" i="12"/>
  <c r="C5230" i="12"/>
  <c r="A5231" i="12"/>
  <c r="B5231" i="12"/>
  <c r="C5231" i="12"/>
  <c r="A5232" i="12"/>
  <c r="B5232" i="12"/>
  <c r="C5232" i="12"/>
  <c r="A5233" i="12"/>
  <c r="B5233" i="12"/>
  <c r="C5233" i="12"/>
  <c r="A5234" i="12"/>
  <c r="B5234" i="12"/>
  <c r="C5234" i="12"/>
  <c r="A5235" i="12"/>
  <c r="B5235" i="12"/>
  <c r="C5235" i="12"/>
  <c r="A5236" i="12"/>
  <c r="B5236" i="12"/>
  <c r="C5236" i="12"/>
  <c r="A5237" i="12"/>
  <c r="B5237" i="12"/>
  <c r="C5237" i="12"/>
  <c r="A5238" i="12"/>
  <c r="B5238" i="12"/>
  <c r="C5238" i="12"/>
  <c r="A5239" i="12"/>
  <c r="B5239" i="12"/>
  <c r="C5239" i="12"/>
  <c r="A5240" i="12"/>
  <c r="B5240" i="12"/>
  <c r="C5240" i="12"/>
  <c r="A5241" i="12"/>
  <c r="B5241" i="12"/>
  <c r="C5241" i="12"/>
  <c r="A5242" i="12"/>
  <c r="B5242" i="12"/>
  <c r="C5242" i="12"/>
  <c r="A5243" i="12"/>
  <c r="B5243" i="12"/>
  <c r="C5243" i="12"/>
  <c r="A5244" i="12"/>
  <c r="B5244" i="12"/>
  <c r="C5244" i="12"/>
  <c r="A5245" i="12"/>
  <c r="B5245" i="12"/>
  <c r="C5245" i="12"/>
  <c r="A5246" i="12"/>
  <c r="B5246" i="12"/>
  <c r="C5246" i="12"/>
  <c r="A5247" i="12"/>
  <c r="B5247" i="12"/>
  <c r="C5247" i="12"/>
  <c r="A5248" i="12"/>
  <c r="B5248" i="12"/>
  <c r="C5248" i="12"/>
  <c r="A5249" i="12"/>
  <c r="B5249" i="12"/>
  <c r="C5249" i="12"/>
  <c r="A5250" i="12"/>
  <c r="B5250" i="12"/>
  <c r="C5250" i="12"/>
  <c r="A5251" i="12"/>
  <c r="B5251" i="12"/>
  <c r="C5251" i="12"/>
  <c r="A5252" i="12"/>
  <c r="B5252" i="12"/>
  <c r="C5252" i="12"/>
  <c r="A5253" i="12"/>
  <c r="B5253" i="12"/>
  <c r="C5253" i="12"/>
  <c r="A5254" i="12"/>
  <c r="B5254" i="12"/>
  <c r="C5254" i="12"/>
  <c r="A5255" i="12"/>
  <c r="B5255" i="12"/>
  <c r="C5255" i="12"/>
  <c r="A5256" i="12"/>
  <c r="B5256" i="12"/>
  <c r="C5256" i="12"/>
  <c r="A5257" i="12"/>
  <c r="B5257" i="12"/>
  <c r="C5257" i="12"/>
  <c r="A5258" i="12"/>
  <c r="B5258" i="12"/>
  <c r="C5258" i="12"/>
  <c r="A5259" i="12"/>
  <c r="B5259" i="12"/>
  <c r="C5259" i="12"/>
  <c r="A5260" i="12"/>
  <c r="B5260" i="12"/>
  <c r="C5260" i="12"/>
  <c r="A5261" i="12"/>
  <c r="B5261" i="12"/>
  <c r="C5261" i="12"/>
  <c r="A5262" i="12"/>
  <c r="B5262" i="12"/>
  <c r="C5262" i="12"/>
  <c r="A5263" i="12"/>
  <c r="B5263" i="12"/>
  <c r="C5263" i="12"/>
  <c r="A5264" i="12"/>
  <c r="B5264" i="12"/>
  <c r="C5264" i="12"/>
  <c r="A5265" i="12"/>
  <c r="B5265" i="12"/>
  <c r="C5265" i="12"/>
  <c r="A5266" i="12"/>
  <c r="B5266" i="12"/>
  <c r="C5266" i="12"/>
  <c r="A5267" i="12"/>
  <c r="B5267" i="12"/>
  <c r="C5267" i="12"/>
  <c r="A5268" i="12"/>
  <c r="B5268" i="12"/>
  <c r="C5268" i="12"/>
  <c r="A5269" i="12"/>
  <c r="B5269" i="12"/>
  <c r="C5269" i="12"/>
  <c r="A5270" i="12"/>
  <c r="B5270" i="12"/>
  <c r="C5270" i="12"/>
  <c r="A5271" i="12"/>
  <c r="B5271" i="12"/>
  <c r="C5271" i="12"/>
  <c r="A5272" i="12"/>
  <c r="B5272" i="12"/>
  <c r="C5272" i="12"/>
  <c r="A5273" i="12"/>
  <c r="B5273" i="12"/>
  <c r="C5273" i="12"/>
  <c r="A5274" i="12"/>
  <c r="B5274" i="12"/>
  <c r="C5274" i="12"/>
  <c r="A5275" i="12"/>
  <c r="B5275" i="12"/>
  <c r="C5275" i="12"/>
  <c r="A5276" i="12"/>
  <c r="B5276" i="12"/>
  <c r="C5276" i="12"/>
  <c r="A5277" i="12"/>
  <c r="B5277" i="12"/>
  <c r="C5277" i="12"/>
  <c r="A5278" i="12"/>
  <c r="B5278" i="12"/>
  <c r="C5278" i="12"/>
  <c r="A5279" i="12"/>
  <c r="B5279" i="12"/>
  <c r="C5279" i="12"/>
  <c r="A5280" i="12"/>
  <c r="B5280" i="12"/>
  <c r="C5280" i="12"/>
  <c r="A5281" i="12"/>
  <c r="B5281" i="12"/>
  <c r="C5281" i="12"/>
  <c r="A5282" i="12"/>
  <c r="B5282" i="12"/>
  <c r="C5282" i="12"/>
  <c r="A5283" i="12"/>
  <c r="B5283" i="12"/>
  <c r="C5283" i="12"/>
  <c r="A5284" i="12"/>
  <c r="B5284" i="12"/>
  <c r="C5284" i="12"/>
  <c r="A5285" i="12"/>
  <c r="B5285" i="12"/>
  <c r="C5285" i="12"/>
  <c r="A5286" i="12"/>
  <c r="B5286" i="12"/>
  <c r="C5286" i="12"/>
  <c r="A5287" i="12"/>
  <c r="B5287" i="12"/>
  <c r="C5287" i="12"/>
  <c r="A5288" i="12"/>
  <c r="B5288" i="12"/>
  <c r="C5288" i="12"/>
  <c r="A5289" i="12"/>
  <c r="B5289" i="12"/>
  <c r="C5289" i="12"/>
  <c r="A5290" i="12"/>
  <c r="B5290" i="12"/>
  <c r="C5290" i="12"/>
  <c r="A5291" i="12"/>
  <c r="B5291" i="12"/>
  <c r="C5291" i="12"/>
  <c r="A5292" i="12"/>
  <c r="B5292" i="12"/>
  <c r="C5292" i="12"/>
  <c r="A5293" i="12"/>
  <c r="B5293" i="12"/>
  <c r="C5293" i="12"/>
  <c r="A5294" i="12"/>
  <c r="B5294" i="12"/>
  <c r="C5294" i="12"/>
  <c r="A5295" i="12"/>
  <c r="B5295" i="12"/>
  <c r="C5295" i="12"/>
  <c r="A5296" i="12"/>
  <c r="B5296" i="12"/>
  <c r="C5296" i="12"/>
  <c r="A5297" i="12"/>
  <c r="B5297" i="12"/>
  <c r="C5297" i="12"/>
  <c r="A5298" i="12"/>
  <c r="B5298" i="12"/>
  <c r="C5298" i="12"/>
  <c r="A5299" i="12"/>
  <c r="B5299" i="12"/>
  <c r="C5299" i="12"/>
  <c r="A5300" i="12"/>
  <c r="B5300" i="12"/>
  <c r="C5300" i="12"/>
  <c r="A5301" i="12"/>
  <c r="B5301" i="12"/>
  <c r="C5301" i="12"/>
  <c r="A5302" i="12"/>
  <c r="B5302" i="12"/>
  <c r="C5302" i="12"/>
  <c r="A5303" i="12"/>
  <c r="B5303" i="12"/>
  <c r="C5303" i="12"/>
  <c r="A5304" i="12"/>
  <c r="B5304" i="12"/>
  <c r="C5304" i="12"/>
  <c r="A5305" i="12"/>
  <c r="B5305" i="12"/>
  <c r="C5305" i="12"/>
  <c r="A5306" i="12"/>
  <c r="B5306" i="12"/>
  <c r="C5306" i="12"/>
  <c r="A5307" i="12"/>
  <c r="B5307" i="12"/>
  <c r="C5307" i="12"/>
  <c r="A5308" i="12"/>
  <c r="B5308" i="12"/>
  <c r="C5308" i="12"/>
  <c r="A5309" i="12"/>
  <c r="B5309" i="12"/>
  <c r="C5309" i="12"/>
  <c r="A5310" i="12"/>
  <c r="B5310" i="12"/>
  <c r="C5310" i="12"/>
  <c r="A5311" i="12"/>
  <c r="B5311" i="12"/>
  <c r="C5311" i="12"/>
  <c r="A5312" i="12"/>
  <c r="B5312" i="12"/>
  <c r="C5312" i="12"/>
  <c r="A5313" i="12"/>
  <c r="B5313" i="12"/>
  <c r="C5313" i="12"/>
  <c r="A5314" i="12"/>
  <c r="B5314" i="12"/>
  <c r="C5314" i="12"/>
  <c r="A5315" i="12"/>
  <c r="B5315" i="12"/>
  <c r="C5315" i="12"/>
  <c r="A5316" i="12"/>
  <c r="B5316" i="12"/>
  <c r="C5316" i="12"/>
  <c r="A5317" i="12"/>
  <c r="B5317" i="12"/>
  <c r="C5317" i="12"/>
  <c r="A5318" i="12"/>
  <c r="B5318" i="12"/>
  <c r="C5318" i="12"/>
  <c r="A5319" i="12"/>
  <c r="B5319" i="12"/>
  <c r="C5319" i="12"/>
  <c r="A5320" i="12"/>
  <c r="B5320" i="12"/>
  <c r="C5320" i="12"/>
  <c r="A5321" i="12"/>
  <c r="B5321" i="12"/>
  <c r="C5321" i="12"/>
  <c r="A5322" i="12"/>
  <c r="B5322" i="12"/>
  <c r="C5322" i="12"/>
  <c r="A5323" i="12"/>
  <c r="B5323" i="12"/>
  <c r="C5323" i="12"/>
  <c r="A5324" i="12"/>
  <c r="B5324" i="12"/>
  <c r="C5324" i="12"/>
  <c r="A5325" i="12"/>
  <c r="B5325" i="12"/>
  <c r="C5325" i="12"/>
  <c r="A5326" i="12"/>
  <c r="B5326" i="12"/>
  <c r="C5326" i="12"/>
  <c r="A5327" i="12"/>
  <c r="B5327" i="12"/>
  <c r="C5327" i="12"/>
  <c r="A5328" i="12"/>
  <c r="B5328" i="12"/>
  <c r="C5328" i="12"/>
  <c r="A5329" i="12"/>
  <c r="B5329" i="12"/>
  <c r="C5329" i="12"/>
  <c r="A5330" i="12"/>
  <c r="B5330" i="12"/>
  <c r="C5330" i="12"/>
  <c r="A5331" i="12"/>
  <c r="B5331" i="12"/>
  <c r="C5331" i="12"/>
  <c r="A5332" i="12"/>
  <c r="B5332" i="12"/>
  <c r="C5332" i="12"/>
  <c r="A5333" i="12"/>
  <c r="B5333" i="12"/>
  <c r="C5333" i="12"/>
  <c r="A5334" i="12"/>
  <c r="B5334" i="12"/>
  <c r="C5334" i="12"/>
  <c r="A5335" i="12"/>
  <c r="B5335" i="12"/>
  <c r="C5335" i="12"/>
  <c r="A5336" i="12"/>
  <c r="B5336" i="12"/>
  <c r="C5336" i="12"/>
  <c r="A5337" i="12"/>
  <c r="B5337" i="12"/>
  <c r="C5337" i="12"/>
  <c r="A5338" i="12"/>
  <c r="B5338" i="12"/>
  <c r="C5338" i="12"/>
  <c r="A5339" i="12"/>
  <c r="B5339" i="12"/>
  <c r="C5339" i="12"/>
  <c r="A5340" i="12"/>
  <c r="B5340" i="12"/>
  <c r="C5340" i="12"/>
  <c r="A5341" i="12"/>
  <c r="B5341" i="12"/>
  <c r="C5341" i="12"/>
  <c r="A5342" i="12"/>
  <c r="B5342" i="12"/>
  <c r="C5342" i="12"/>
  <c r="A5343" i="12"/>
  <c r="B5343" i="12"/>
  <c r="C5343" i="12"/>
  <c r="A5344" i="12"/>
  <c r="B5344" i="12"/>
  <c r="C5344" i="12"/>
  <c r="A5345" i="12"/>
  <c r="B5345" i="12"/>
  <c r="C5345" i="12"/>
  <c r="A5346" i="12"/>
  <c r="B5346" i="12"/>
  <c r="C5346" i="12"/>
  <c r="A5347" i="12"/>
  <c r="B5347" i="12"/>
  <c r="C5347" i="12"/>
  <c r="A5348" i="12"/>
  <c r="B5348" i="12"/>
  <c r="C5348" i="12"/>
  <c r="A5349" i="12"/>
  <c r="B5349" i="12"/>
  <c r="C5349" i="12"/>
  <c r="A5350" i="12"/>
  <c r="B5350" i="12"/>
  <c r="C5350" i="12"/>
  <c r="A5351" i="12"/>
  <c r="B5351" i="12"/>
  <c r="C5351" i="12"/>
  <c r="A5352" i="12"/>
  <c r="B5352" i="12"/>
  <c r="C5352" i="12"/>
  <c r="A5353" i="12"/>
  <c r="B5353" i="12"/>
  <c r="C5353" i="12"/>
  <c r="A5354" i="12"/>
  <c r="B5354" i="12"/>
  <c r="C5354" i="12"/>
  <c r="A5355" i="12"/>
  <c r="B5355" i="12"/>
  <c r="C5355" i="12"/>
  <c r="A5356" i="12"/>
  <c r="B5356" i="12"/>
  <c r="C5356" i="12"/>
  <c r="A5357" i="12"/>
  <c r="B5357" i="12"/>
  <c r="C5357" i="12"/>
  <c r="A5358" i="12"/>
  <c r="B5358" i="12"/>
  <c r="C5358" i="12"/>
  <c r="A5359" i="12"/>
  <c r="B5359" i="12"/>
  <c r="C5359" i="12"/>
  <c r="A5360" i="12"/>
  <c r="B5360" i="12"/>
  <c r="C5360" i="12"/>
  <c r="A5361" i="12"/>
  <c r="B5361" i="12"/>
  <c r="C5361" i="12"/>
  <c r="A5362" i="12"/>
  <c r="B5362" i="12"/>
  <c r="C5362" i="12"/>
  <c r="A5363" i="12"/>
  <c r="B5363" i="12"/>
  <c r="C5363" i="12"/>
  <c r="A5364" i="12"/>
  <c r="B5364" i="12"/>
  <c r="C5364" i="12"/>
  <c r="A5365" i="12"/>
  <c r="B5365" i="12"/>
  <c r="C5365" i="12"/>
  <c r="A5366" i="12"/>
  <c r="B5366" i="12"/>
  <c r="C5366" i="12"/>
  <c r="A5367" i="12"/>
  <c r="B5367" i="12"/>
  <c r="C5367" i="12"/>
  <c r="A5368" i="12"/>
  <c r="B5368" i="12"/>
  <c r="C5368" i="12"/>
  <c r="A5369" i="12"/>
  <c r="B5369" i="12"/>
  <c r="C5369" i="12"/>
  <c r="A5370" i="12"/>
  <c r="B5370" i="12"/>
  <c r="C5370" i="12"/>
  <c r="A5371" i="12"/>
  <c r="B5371" i="12"/>
  <c r="C5371" i="12"/>
  <c r="A5372" i="12"/>
  <c r="B5372" i="12"/>
  <c r="C5372" i="12"/>
  <c r="A5373" i="12"/>
  <c r="B5373" i="12"/>
  <c r="C5373" i="12"/>
  <c r="A5374" i="12"/>
  <c r="B5374" i="12"/>
  <c r="C5374" i="12"/>
  <c r="A5375" i="12"/>
  <c r="B5375" i="12"/>
  <c r="C5375" i="12"/>
  <c r="A5376" i="12"/>
  <c r="B5376" i="12"/>
  <c r="C5376" i="12"/>
  <c r="A5377" i="12"/>
  <c r="B5377" i="12"/>
  <c r="C5377" i="12"/>
  <c r="A5378" i="12"/>
  <c r="B5378" i="12"/>
  <c r="C5378" i="12"/>
  <c r="A5379" i="12"/>
  <c r="B5379" i="12"/>
  <c r="C5379" i="12"/>
  <c r="A5380" i="12"/>
  <c r="B5380" i="12"/>
  <c r="C5380" i="12"/>
  <c r="A5381" i="12"/>
  <c r="B5381" i="12"/>
  <c r="C5381" i="12"/>
  <c r="A5382" i="12"/>
  <c r="B5382" i="12"/>
  <c r="C5382" i="12"/>
  <c r="A5383" i="12"/>
  <c r="B5383" i="12"/>
  <c r="C5383" i="12"/>
  <c r="A5384" i="12"/>
  <c r="B5384" i="12"/>
  <c r="C5384" i="12"/>
  <c r="A5385" i="12"/>
  <c r="B5385" i="12"/>
  <c r="C5385" i="12"/>
  <c r="A5386" i="12"/>
  <c r="B5386" i="12"/>
  <c r="C5386" i="12"/>
  <c r="A5387" i="12"/>
  <c r="B5387" i="12"/>
  <c r="C5387" i="12"/>
  <c r="A5388" i="12"/>
  <c r="B5388" i="12"/>
  <c r="C5388" i="12"/>
  <c r="A5389" i="12"/>
  <c r="B5389" i="12"/>
  <c r="C5389" i="12"/>
  <c r="A5390" i="12"/>
  <c r="B5390" i="12"/>
  <c r="C5390" i="12"/>
  <c r="A5391" i="12"/>
  <c r="B5391" i="12"/>
  <c r="C5391" i="12"/>
  <c r="A5392" i="12"/>
  <c r="B5392" i="12"/>
  <c r="C5392" i="12"/>
  <c r="A5393" i="12"/>
  <c r="B5393" i="12"/>
  <c r="C5393" i="12"/>
  <c r="A5394" i="12"/>
  <c r="B5394" i="12"/>
  <c r="C5394" i="12"/>
  <c r="A5395" i="12"/>
  <c r="B5395" i="12"/>
  <c r="C5395" i="12"/>
  <c r="A5396" i="12"/>
  <c r="B5396" i="12"/>
  <c r="C5396" i="12"/>
  <c r="A5397" i="12"/>
  <c r="B5397" i="12"/>
  <c r="C5397" i="12"/>
  <c r="A5398" i="12"/>
  <c r="B5398" i="12"/>
  <c r="C5398" i="12"/>
  <c r="A5399" i="12"/>
  <c r="B5399" i="12"/>
  <c r="C5399" i="12"/>
  <c r="A5400" i="12"/>
  <c r="B5400" i="12"/>
  <c r="C5400" i="12"/>
  <c r="A5401" i="12"/>
  <c r="B5401" i="12"/>
  <c r="C5401" i="12"/>
  <c r="A5402" i="12"/>
  <c r="B5402" i="12"/>
  <c r="C5402" i="12"/>
  <c r="A5403" i="12"/>
  <c r="B5403" i="12"/>
  <c r="C5403" i="12"/>
  <c r="A5404" i="12"/>
  <c r="B5404" i="12"/>
  <c r="C5404" i="12"/>
  <c r="A5405" i="12"/>
  <c r="B5405" i="12"/>
  <c r="C5405" i="12"/>
  <c r="A5406" i="12"/>
  <c r="B5406" i="12"/>
  <c r="C5406" i="12"/>
  <c r="A5407" i="12"/>
  <c r="B5407" i="12"/>
  <c r="C5407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62" i="12"/>
  <c r="C1863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922" i="12"/>
  <c r="C1923" i="12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38" i="12"/>
  <c r="C1939" i="12"/>
  <c r="C1940" i="12"/>
  <c r="C1941" i="12"/>
  <c r="C1942" i="12"/>
  <c r="C1943" i="12"/>
  <c r="C1944" i="12"/>
  <c r="C1945" i="12"/>
  <c r="C1946" i="12"/>
  <c r="C1947" i="12"/>
  <c r="C1948" i="12"/>
  <c r="C1949" i="12"/>
  <c r="C1950" i="12"/>
  <c r="C1951" i="12"/>
  <c r="C1952" i="12"/>
  <c r="C1953" i="12"/>
  <c r="C1954" i="12"/>
  <c r="C1955" i="12"/>
  <c r="C1956" i="12"/>
  <c r="C1957" i="12"/>
  <c r="C1958" i="12"/>
  <c r="C1959" i="12"/>
  <c r="C1960" i="12"/>
  <c r="C1961" i="12"/>
  <c r="C1962" i="12"/>
  <c r="C1963" i="12"/>
  <c r="C1964" i="12"/>
  <c r="C1965" i="12"/>
  <c r="C1966" i="12"/>
  <c r="C1967" i="12"/>
  <c r="C1968" i="12"/>
  <c r="C1969" i="12"/>
  <c r="C1970" i="12"/>
  <c r="C1971" i="12"/>
  <c r="C1972" i="12"/>
  <c r="C1973" i="12"/>
  <c r="C1974" i="12"/>
  <c r="C1975" i="12"/>
  <c r="C1976" i="12"/>
  <c r="C1977" i="12"/>
  <c r="C1978" i="12"/>
  <c r="C1979" i="12"/>
  <c r="C1980" i="12"/>
  <c r="C1981" i="12"/>
  <c r="C1982" i="12"/>
  <c r="C1983" i="12"/>
  <c r="C1984" i="12"/>
  <c r="C1985" i="12"/>
  <c r="C1986" i="12"/>
  <c r="C1987" i="12"/>
  <c r="C1988" i="12"/>
  <c r="C1989" i="12"/>
  <c r="C1990" i="12"/>
  <c r="C1991" i="12"/>
  <c r="C1992" i="12"/>
  <c r="C1993" i="12"/>
  <c r="C1994" i="12"/>
  <c r="C1995" i="12"/>
  <c r="C1996" i="12"/>
  <c r="C1997" i="12"/>
  <c r="C1998" i="12"/>
  <c r="C1999" i="12"/>
  <c r="C2000" i="12"/>
  <c r="C2001" i="12"/>
  <c r="C2002" i="12"/>
  <c r="C2003" i="12"/>
  <c r="C2004" i="12"/>
  <c r="C2005" i="12"/>
  <c r="C2006" i="12"/>
  <c r="C2007" i="12"/>
  <c r="C2008" i="12"/>
  <c r="C2009" i="12"/>
  <c r="C2010" i="12"/>
  <c r="C2011" i="12"/>
  <c r="C2012" i="12"/>
  <c r="C2013" i="12"/>
  <c r="C2014" i="12"/>
  <c r="C2015" i="12"/>
  <c r="C2016" i="12"/>
  <c r="C2017" i="12"/>
  <c r="C2018" i="12"/>
  <c r="C2019" i="12"/>
  <c r="C2020" i="12"/>
  <c r="C2021" i="12"/>
  <c r="C2022" i="12"/>
  <c r="C2023" i="12"/>
  <c r="C2024" i="12"/>
  <c r="C2025" i="12"/>
  <c r="C2026" i="12"/>
  <c r="C2027" i="12"/>
  <c r="C2028" i="12"/>
  <c r="C2029" i="12"/>
  <c r="C2030" i="12"/>
  <c r="C2031" i="12"/>
  <c r="C2032" i="12"/>
  <c r="C2033" i="12"/>
  <c r="C2034" i="12"/>
  <c r="C2035" i="12"/>
  <c r="C2036" i="12"/>
  <c r="C2037" i="12"/>
  <c r="C2038" i="12"/>
  <c r="C2039" i="12"/>
  <c r="C2040" i="12"/>
  <c r="C2041" i="12"/>
  <c r="C2042" i="12"/>
  <c r="C2043" i="12"/>
  <c r="C2044" i="12"/>
  <c r="C2045" i="12"/>
  <c r="C2046" i="12"/>
  <c r="C2047" i="12"/>
  <c r="C2048" i="12"/>
  <c r="C2049" i="12"/>
  <c r="C2050" i="12"/>
  <c r="C2051" i="12"/>
  <c r="C2052" i="12"/>
  <c r="C2053" i="12"/>
  <c r="C2054" i="12"/>
  <c r="C2055" i="12"/>
  <c r="C2056" i="12"/>
  <c r="C2057" i="12"/>
  <c r="C2058" i="12"/>
  <c r="C2059" i="12"/>
  <c r="C2060" i="12"/>
  <c r="C2061" i="12"/>
  <c r="C2062" i="12"/>
  <c r="C2063" i="12"/>
  <c r="C2064" i="12"/>
  <c r="C2065" i="12"/>
  <c r="C2066" i="12"/>
  <c r="C2067" i="12"/>
  <c r="C2068" i="12"/>
  <c r="C2069" i="12"/>
  <c r="C2070" i="12"/>
  <c r="C2071" i="12"/>
  <c r="C2072" i="12"/>
  <c r="C2073" i="12"/>
  <c r="C2074" i="12"/>
  <c r="C2075" i="12"/>
  <c r="C2076" i="12"/>
  <c r="C2077" i="12"/>
  <c r="C2078" i="12"/>
  <c r="C2079" i="12"/>
  <c r="C2080" i="12"/>
  <c r="C2081" i="12"/>
  <c r="C2082" i="12"/>
  <c r="C2083" i="12"/>
  <c r="C2084" i="12"/>
  <c r="C2085" i="12"/>
  <c r="C5408" i="12"/>
  <c r="C2" i="12"/>
  <c r="C2" i="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835" i="12"/>
  <c r="B836" i="12"/>
  <c r="B837" i="12"/>
  <c r="B838" i="12"/>
  <c r="B839" i="12"/>
  <c r="B840" i="12"/>
  <c r="B841" i="12"/>
  <c r="B842" i="12"/>
  <c r="B843" i="12"/>
  <c r="B844" i="12"/>
  <c r="B845" i="12"/>
  <c r="B846" i="12"/>
  <c r="B847" i="12"/>
  <c r="B848" i="12"/>
  <c r="B849" i="12"/>
  <c r="B850" i="12"/>
  <c r="B851" i="12"/>
  <c r="B852" i="12"/>
  <c r="B853" i="12"/>
  <c r="B854" i="12"/>
  <c r="B855" i="12"/>
  <c r="B856" i="12"/>
  <c r="B857" i="12"/>
  <c r="B858" i="12"/>
  <c r="B859" i="12"/>
  <c r="B860" i="12"/>
  <c r="B861" i="12"/>
  <c r="B862" i="12"/>
  <c r="B863" i="12"/>
  <c r="B864" i="12"/>
  <c r="B865" i="12"/>
  <c r="B866" i="12"/>
  <c r="B867" i="12"/>
  <c r="B868" i="12"/>
  <c r="B869" i="12"/>
  <c r="B870" i="12"/>
  <c r="B871" i="12"/>
  <c r="B872" i="12"/>
  <c r="B873" i="12"/>
  <c r="B874" i="12"/>
  <c r="B875" i="12"/>
  <c r="B876" i="12"/>
  <c r="B877" i="12"/>
  <c r="B878" i="12"/>
  <c r="B879" i="12"/>
  <c r="B880" i="12"/>
  <c r="B881" i="12"/>
  <c r="B882" i="12"/>
  <c r="B883" i="12"/>
  <c r="B884" i="12"/>
  <c r="B885" i="12"/>
  <c r="B886" i="12"/>
  <c r="B887" i="12"/>
  <c r="B888" i="12"/>
  <c r="B889" i="12"/>
  <c r="B890" i="12"/>
  <c r="B891" i="12"/>
  <c r="B892" i="12"/>
  <c r="B893" i="12"/>
  <c r="B894" i="12"/>
  <c r="B895" i="12"/>
  <c r="B896" i="12"/>
  <c r="B897" i="12"/>
  <c r="B898" i="12"/>
  <c r="B899" i="12"/>
  <c r="B900" i="12"/>
  <c r="B901" i="12"/>
  <c r="B902" i="12"/>
  <c r="B903" i="12"/>
  <c r="B904" i="12"/>
  <c r="B905" i="12"/>
  <c r="B906" i="12"/>
  <c r="B907" i="12"/>
  <c r="B908" i="12"/>
  <c r="B909" i="12"/>
  <c r="B910" i="12"/>
  <c r="B911" i="12"/>
  <c r="B912" i="12"/>
  <c r="B913" i="12"/>
  <c r="B914" i="12"/>
  <c r="B915" i="12"/>
  <c r="B916" i="12"/>
  <c r="B917" i="12"/>
  <c r="B918" i="12"/>
  <c r="B919" i="12"/>
  <c r="B920" i="12"/>
  <c r="B921" i="12"/>
  <c r="B922" i="12"/>
  <c r="B923" i="12"/>
  <c r="B924" i="12"/>
  <c r="B925" i="12"/>
  <c r="B926" i="12"/>
  <c r="B927" i="12"/>
  <c r="B928" i="12"/>
  <c r="B929" i="12"/>
  <c r="B930" i="12"/>
  <c r="B931" i="12"/>
  <c r="B932" i="12"/>
  <c r="B933" i="12"/>
  <c r="B934" i="12"/>
  <c r="B935" i="12"/>
  <c r="B936" i="12"/>
  <c r="B937" i="12"/>
  <c r="B938" i="12"/>
  <c r="B939" i="12"/>
  <c r="B940" i="12"/>
  <c r="B941" i="12"/>
  <c r="B942" i="12"/>
  <c r="B943" i="12"/>
  <c r="B944" i="12"/>
  <c r="B945" i="12"/>
  <c r="B946" i="12"/>
  <c r="B947" i="12"/>
  <c r="B948" i="12"/>
  <c r="B949" i="12"/>
  <c r="B950" i="12"/>
  <c r="B951" i="12"/>
  <c r="B952" i="12"/>
  <c r="B953" i="12"/>
  <c r="B954" i="12"/>
  <c r="B955" i="12"/>
  <c r="B956" i="12"/>
  <c r="B957" i="12"/>
  <c r="B958" i="12"/>
  <c r="B959" i="12"/>
  <c r="B960" i="12"/>
  <c r="B961" i="12"/>
  <c r="B962" i="12"/>
  <c r="B963" i="12"/>
  <c r="B964" i="12"/>
  <c r="B965" i="12"/>
  <c r="B966" i="12"/>
  <c r="B967" i="12"/>
  <c r="B968" i="12"/>
  <c r="B969" i="12"/>
  <c r="B970" i="12"/>
  <c r="B971" i="12"/>
  <c r="B972" i="12"/>
  <c r="B973" i="12"/>
  <c r="B974" i="12"/>
  <c r="B975" i="12"/>
  <c r="B976" i="12"/>
  <c r="B977" i="12"/>
  <c r="B978" i="12"/>
  <c r="B979" i="12"/>
  <c r="B980" i="12"/>
  <c r="B981" i="12"/>
  <c r="B982" i="12"/>
  <c r="B983" i="12"/>
  <c r="B984" i="12"/>
  <c r="B985" i="12"/>
  <c r="B986" i="12"/>
  <c r="B987" i="12"/>
  <c r="B988" i="12"/>
  <c r="B989" i="12"/>
  <c r="B990" i="12"/>
  <c r="B991" i="12"/>
  <c r="B992" i="12"/>
  <c r="B993" i="12"/>
  <c r="B994" i="12"/>
  <c r="B995" i="12"/>
  <c r="B996" i="12"/>
  <c r="B997" i="12"/>
  <c r="B998" i="12"/>
  <c r="B999" i="12"/>
  <c r="B1000" i="12"/>
  <c r="B1001" i="12"/>
  <c r="B1002" i="12"/>
  <c r="B1003" i="12"/>
  <c r="B1004" i="12"/>
  <c r="B1005" i="12"/>
  <c r="B1006" i="12"/>
  <c r="B1007" i="12"/>
  <c r="B1008" i="12"/>
  <c r="B1009" i="12"/>
  <c r="B1010" i="12"/>
  <c r="B1011" i="12"/>
  <c r="B1012" i="12"/>
  <c r="B1013" i="12"/>
  <c r="B1014" i="12"/>
  <c r="B1015" i="12"/>
  <c r="B1016" i="12"/>
  <c r="B1017" i="12"/>
  <c r="B1018" i="12"/>
  <c r="B1019" i="12"/>
  <c r="B1020" i="12"/>
  <c r="B1021" i="12"/>
  <c r="B1022" i="12"/>
  <c r="B1023" i="12"/>
  <c r="B1024" i="12"/>
  <c r="B1025" i="12"/>
  <c r="B1026" i="12"/>
  <c r="B1027" i="12"/>
  <c r="B1028" i="12"/>
  <c r="B1029" i="12"/>
  <c r="B1030" i="12"/>
  <c r="B1031" i="12"/>
  <c r="B1032" i="12"/>
  <c r="B1033" i="12"/>
  <c r="B1034" i="12"/>
  <c r="B1035" i="12"/>
  <c r="B1036" i="12"/>
  <c r="B1037" i="12"/>
  <c r="B1038" i="12"/>
  <c r="B1039" i="12"/>
  <c r="B1040" i="12"/>
  <c r="B1041" i="12"/>
  <c r="B1042" i="12"/>
  <c r="B1043" i="12"/>
  <c r="B1044" i="12"/>
  <c r="B1045" i="12"/>
  <c r="B1046" i="12"/>
  <c r="B1047" i="12"/>
  <c r="B1048" i="12"/>
  <c r="B1049" i="12"/>
  <c r="B1050" i="12"/>
  <c r="B1051" i="12"/>
  <c r="B1052" i="12"/>
  <c r="B1053" i="12"/>
  <c r="B1054" i="12"/>
  <c r="B1055" i="12"/>
  <c r="B1056" i="12"/>
  <c r="B1057" i="12"/>
  <c r="B1058" i="12"/>
  <c r="B1059" i="12"/>
  <c r="B1060" i="12"/>
  <c r="B1061" i="12"/>
  <c r="B1062" i="12"/>
  <c r="B1063" i="12"/>
  <c r="B1064" i="12"/>
  <c r="B1065" i="12"/>
  <c r="B1066" i="12"/>
  <c r="B1067" i="12"/>
  <c r="B1068" i="12"/>
  <c r="B1069" i="12"/>
  <c r="B1070" i="12"/>
  <c r="B1071" i="12"/>
  <c r="B1072" i="12"/>
  <c r="B1073" i="12"/>
  <c r="B1074" i="12"/>
  <c r="B1075" i="12"/>
  <c r="B1076" i="12"/>
  <c r="B1077" i="12"/>
  <c r="B1078" i="12"/>
  <c r="B1079" i="12"/>
  <c r="B1080" i="12"/>
  <c r="B1081" i="12"/>
  <c r="B1082" i="12"/>
  <c r="B1083" i="12"/>
  <c r="B1084" i="12"/>
  <c r="B1085" i="12"/>
  <c r="B1086" i="12"/>
  <c r="B1087" i="12"/>
  <c r="B1088" i="12"/>
  <c r="B1089" i="12"/>
  <c r="B1090" i="12"/>
  <c r="B1091" i="12"/>
  <c r="B1092" i="12"/>
  <c r="B1093" i="12"/>
  <c r="B1094" i="12"/>
  <c r="B1095" i="12"/>
  <c r="B1096" i="12"/>
  <c r="B1097" i="12"/>
  <c r="B1098" i="12"/>
  <c r="B1099" i="12"/>
  <c r="B1100" i="12"/>
  <c r="B1101" i="12"/>
  <c r="B1102" i="12"/>
  <c r="B1103" i="12"/>
  <c r="B1104" i="12"/>
  <c r="B1105" i="12"/>
  <c r="B1106" i="12"/>
  <c r="B1107" i="12"/>
  <c r="B1108" i="12"/>
  <c r="B1109" i="12"/>
  <c r="B1110" i="12"/>
  <c r="B1111" i="12"/>
  <c r="B1112" i="12"/>
  <c r="B1113" i="12"/>
  <c r="B1114" i="12"/>
  <c r="B1115" i="12"/>
  <c r="B1116" i="12"/>
  <c r="B1117" i="12"/>
  <c r="B1118" i="12"/>
  <c r="B1119" i="12"/>
  <c r="B1120" i="12"/>
  <c r="B1121" i="12"/>
  <c r="B1122" i="12"/>
  <c r="B1123" i="12"/>
  <c r="B1124" i="12"/>
  <c r="B1125" i="12"/>
  <c r="B1126" i="12"/>
  <c r="B1127" i="12"/>
  <c r="B1128" i="12"/>
  <c r="B1129" i="12"/>
  <c r="B1130" i="12"/>
  <c r="B1131" i="12"/>
  <c r="B1132" i="12"/>
  <c r="B1133" i="12"/>
  <c r="B1134" i="12"/>
  <c r="B1135" i="12"/>
  <c r="B1136" i="12"/>
  <c r="B1137" i="12"/>
  <c r="B1138" i="12"/>
  <c r="B1139" i="12"/>
  <c r="B1140" i="12"/>
  <c r="B1141" i="12"/>
  <c r="B1142" i="12"/>
  <c r="B1143" i="12"/>
  <c r="B1144" i="12"/>
  <c r="B1145" i="12"/>
  <c r="B1146" i="12"/>
  <c r="B1147" i="12"/>
  <c r="B1148" i="12"/>
  <c r="B1149" i="12"/>
  <c r="B1150" i="12"/>
  <c r="B1151" i="12"/>
  <c r="B1152" i="12"/>
  <c r="B1153" i="12"/>
  <c r="B1154" i="12"/>
  <c r="B1155" i="12"/>
  <c r="B1156" i="12"/>
  <c r="B1157" i="12"/>
  <c r="B1158" i="12"/>
  <c r="B1159" i="12"/>
  <c r="B1160" i="12"/>
  <c r="B1161" i="12"/>
  <c r="B1162" i="12"/>
  <c r="B1163" i="12"/>
  <c r="B1164" i="12"/>
  <c r="B1165" i="12"/>
  <c r="B1166" i="12"/>
  <c r="B1167" i="12"/>
  <c r="B1168" i="12"/>
  <c r="B1169" i="12"/>
  <c r="B1170" i="12"/>
  <c r="B1171" i="12"/>
  <c r="B1172" i="12"/>
  <c r="B1173" i="12"/>
  <c r="B1174" i="12"/>
  <c r="B1175" i="12"/>
  <c r="B1176" i="12"/>
  <c r="B1177" i="12"/>
  <c r="B1178" i="12"/>
  <c r="B1179" i="12"/>
  <c r="B1180" i="12"/>
  <c r="B1181" i="12"/>
  <c r="B1182" i="12"/>
  <c r="B1183" i="12"/>
  <c r="B1184" i="12"/>
  <c r="B1185" i="12"/>
  <c r="B1186" i="12"/>
  <c r="B1187" i="12"/>
  <c r="B1188" i="12"/>
  <c r="B1189" i="12"/>
  <c r="B1190" i="12"/>
  <c r="B1191" i="12"/>
  <c r="B1192" i="12"/>
  <c r="B1193" i="12"/>
  <c r="B1194" i="12"/>
  <c r="B1195" i="12"/>
  <c r="B1196" i="12"/>
  <c r="B1197" i="12"/>
  <c r="B1198" i="12"/>
  <c r="B1199" i="12"/>
  <c r="B1200" i="12"/>
  <c r="B1201" i="12"/>
  <c r="B1202" i="12"/>
  <c r="B1203" i="12"/>
  <c r="B1204" i="12"/>
  <c r="B1205" i="12"/>
  <c r="B1206" i="12"/>
  <c r="B1207" i="12"/>
  <c r="B1208" i="12"/>
  <c r="B1209" i="12"/>
  <c r="B1210" i="12"/>
  <c r="B1211" i="12"/>
  <c r="B1212" i="12"/>
  <c r="B1213" i="12"/>
  <c r="B1214" i="12"/>
  <c r="B1215" i="12"/>
  <c r="B1216" i="12"/>
  <c r="B1217" i="12"/>
  <c r="B1218" i="12"/>
  <c r="B1219" i="12"/>
  <c r="B1220" i="12"/>
  <c r="B1221" i="12"/>
  <c r="B1222" i="12"/>
  <c r="B1223" i="12"/>
  <c r="B1224" i="12"/>
  <c r="B1225" i="12"/>
  <c r="B1226" i="12"/>
  <c r="B1227" i="12"/>
  <c r="B1228" i="12"/>
  <c r="B1229" i="12"/>
  <c r="B1230" i="12"/>
  <c r="B1231" i="12"/>
  <c r="B1232" i="12"/>
  <c r="B1233" i="12"/>
  <c r="B1234" i="12"/>
  <c r="B1235" i="12"/>
  <c r="B1236" i="12"/>
  <c r="B1237" i="12"/>
  <c r="B1238" i="12"/>
  <c r="B1239" i="12"/>
  <c r="B1240" i="12"/>
  <c r="B1241" i="12"/>
  <c r="B1242" i="12"/>
  <c r="B1243" i="12"/>
  <c r="B1244" i="12"/>
  <c r="B1245" i="12"/>
  <c r="B1246" i="12"/>
  <c r="B1247" i="12"/>
  <c r="B1248" i="12"/>
  <c r="B1249" i="12"/>
  <c r="B1250" i="12"/>
  <c r="B1251" i="12"/>
  <c r="B1252" i="12"/>
  <c r="B1253" i="12"/>
  <c r="B1254" i="12"/>
  <c r="B1255" i="12"/>
  <c r="B1256" i="12"/>
  <c r="B1257" i="12"/>
  <c r="B1258" i="12"/>
  <c r="B1259" i="12"/>
  <c r="B1260" i="12"/>
  <c r="B1261" i="12"/>
  <c r="B1262" i="12"/>
  <c r="B1263" i="12"/>
  <c r="B1264" i="12"/>
  <c r="B1265" i="12"/>
  <c r="B1266" i="12"/>
  <c r="B1267" i="12"/>
  <c r="B1268" i="12"/>
  <c r="B1269" i="12"/>
  <c r="B1270" i="12"/>
  <c r="B1271" i="12"/>
  <c r="B1272" i="12"/>
  <c r="B1273" i="12"/>
  <c r="B1274" i="12"/>
  <c r="B1275" i="12"/>
  <c r="B1276" i="12"/>
  <c r="B1277" i="12"/>
  <c r="B1278" i="12"/>
  <c r="B1279" i="12"/>
  <c r="B1280" i="12"/>
  <c r="B1281" i="12"/>
  <c r="B1282" i="12"/>
  <c r="B1283" i="12"/>
  <c r="B1284" i="12"/>
  <c r="B1285" i="12"/>
  <c r="B1286" i="12"/>
  <c r="B1287" i="12"/>
  <c r="B1288" i="12"/>
  <c r="B1289" i="12"/>
  <c r="B1290" i="12"/>
  <c r="B1291" i="12"/>
  <c r="B1292" i="12"/>
  <c r="B1293" i="12"/>
  <c r="B1294" i="12"/>
  <c r="B1295" i="12"/>
  <c r="B1296" i="12"/>
  <c r="B1297" i="12"/>
  <c r="B1298" i="12"/>
  <c r="B1299" i="12"/>
  <c r="B1300" i="12"/>
  <c r="B1301" i="12"/>
  <c r="B1302" i="12"/>
  <c r="B1303" i="12"/>
  <c r="B1304" i="12"/>
  <c r="B1305" i="12"/>
  <c r="B1306" i="12"/>
  <c r="B1307" i="12"/>
  <c r="B1308" i="12"/>
  <c r="B1309" i="12"/>
  <c r="B1310" i="12"/>
  <c r="B1311" i="12"/>
  <c r="B1312" i="12"/>
  <c r="B1313" i="12"/>
  <c r="B1314" i="12"/>
  <c r="B1315" i="12"/>
  <c r="B1316" i="12"/>
  <c r="B1317" i="12"/>
  <c r="B1318" i="12"/>
  <c r="B1319" i="12"/>
  <c r="B1320" i="12"/>
  <c r="B1321" i="12"/>
  <c r="B1322" i="12"/>
  <c r="B1323" i="12"/>
  <c r="B1324" i="12"/>
  <c r="B1325" i="12"/>
  <c r="B1326" i="12"/>
  <c r="B1327" i="12"/>
  <c r="B1328" i="12"/>
  <c r="B1329" i="12"/>
  <c r="B1330" i="12"/>
  <c r="B1331" i="12"/>
  <c r="B1332" i="12"/>
  <c r="B1333" i="12"/>
  <c r="B1334" i="12"/>
  <c r="B1335" i="12"/>
  <c r="B1336" i="12"/>
  <c r="B1337" i="12"/>
  <c r="B1338" i="12"/>
  <c r="B1339" i="12"/>
  <c r="B1340" i="12"/>
  <c r="B1341" i="12"/>
  <c r="B1342" i="12"/>
  <c r="B1343" i="12"/>
  <c r="B1344" i="12"/>
  <c r="B1345" i="12"/>
  <c r="B1346" i="12"/>
  <c r="B1347" i="12"/>
  <c r="B1348" i="12"/>
  <c r="B1349" i="12"/>
  <c r="B1350" i="12"/>
  <c r="B1351" i="12"/>
  <c r="B1352" i="12"/>
  <c r="B1353" i="12"/>
  <c r="B1354" i="12"/>
  <c r="B1355" i="12"/>
  <c r="B1356" i="12"/>
  <c r="B1357" i="12"/>
  <c r="B1358" i="12"/>
  <c r="B1359" i="12"/>
  <c r="B1360" i="12"/>
  <c r="B1361" i="12"/>
  <c r="B1362" i="12"/>
  <c r="B1363" i="12"/>
  <c r="B1364" i="12"/>
  <c r="B1365" i="12"/>
  <c r="B1366" i="12"/>
  <c r="B1367" i="12"/>
  <c r="B1368" i="12"/>
  <c r="B1369" i="12"/>
  <c r="B1370" i="12"/>
  <c r="B1371" i="12"/>
  <c r="B1372" i="12"/>
  <c r="B1373" i="12"/>
  <c r="B1374" i="12"/>
  <c r="B1375" i="12"/>
  <c r="B1376" i="12"/>
  <c r="B1377" i="12"/>
  <c r="B1378" i="12"/>
  <c r="B1379" i="12"/>
  <c r="B1380" i="12"/>
  <c r="B1381" i="12"/>
  <c r="B1382" i="12"/>
  <c r="B1383" i="12"/>
  <c r="B1384" i="12"/>
  <c r="B1385" i="12"/>
  <c r="B1386" i="12"/>
  <c r="B1387" i="12"/>
  <c r="B1388" i="12"/>
  <c r="B1389" i="12"/>
  <c r="B1390" i="12"/>
  <c r="B1391" i="12"/>
  <c r="B1392" i="12"/>
  <c r="B1393" i="12"/>
  <c r="B1394" i="12"/>
  <c r="B1395" i="12"/>
  <c r="B1396" i="12"/>
  <c r="B1397" i="12"/>
  <c r="B1398" i="12"/>
  <c r="B1399" i="12"/>
  <c r="B1400" i="12"/>
  <c r="B1401" i="12"/>
  <c r="B1402" i="12"/>
  <c r="B1403" i="12"/>
  <c r="B1404" i="12"/>
  <c r="B1405" i="12"/>
  <c r="B1406" i="12"/>
  <c r="B1407" i="12"/>
  <c r="B1408" i="12"/>
  <c r="B1409" i="12"/>
  <c r="B1410" i="12"/>
  <c r="B1411" i="12"/>
  <c r="B1412" i="12"/>
  <c r="B1413" i="12"/>
  <c r="B1414" i="12"/>
  <c r="B1415" i="12"/>
  <c r="B1416" i="12"/>
  <c r="B1417" i="12"/>
  <c r="B1418" i="12"/>
  <c r="B1419" i="12"/>
  <c r="B1420" i="12"/>
  <c r="B1421" i="12"/>
  <c r="B1422" i="12"/>
  <c r="B1423" i="12"/>
  <c r="B1424" i="12"/>
  <c r="B1425" i="12"/>
  <c r="B1426" i="12"/>
  <c r="B1427" i="12"/>
  <c r="B1428" i="12"/>
  <c r="B1429" i="12"/>
  <c r="B1430" i="12"/>
  <c r="B1431" i="12"/>
  <c r="B1432" i="12"/>
  <c r="B1433" i="12"/>
  <c r="B1434" i="12"/>
  <c r="B1435" i="12"/>
  <c r="B1436" i="12"/>
  <c r="B1437" i="12"/>
  <c r="B1438" i="12"/>
  <c r="B1439" i="12"/>
  <c r="B1440" i="12"/>
  <c r="B1441" i="12"/>
  <c r="B1442" i="12"/>
  <c r="B1443" i="12"/>
  <c r="B1444" i="12"/>
  <c r="B1445" i="12"/>
  <c r="B1446" i="12"/>
  <c r="B1447" i="12"/>
  <c r="B1448" i="12"/>
  <c r="B1449" i="12"/>
  <c r="B1450" i="12"/>
  <c r="B1451" i="12"/>
  <c r="B1452" i="12"/>
  <c r="B1453" i="12"/>
  <c r="B1454" i="12"/>
  <c r="B1455" i="12"/>
  <c r="B1456" i="12"/>
  <c r="B1457" i="12"/>
  <c r="B1458" i="12"/>
  <c r="B1459" i="12"/>
  <c r="B1460" i="12"/>
  <c r="B1461" i="12"/>
  <c r="B1462" i="12"/>
  <c r="B1463" i="12"/>
  <c r="B1464" i="12"/>
  <c r="B1465" i="12"/>
  <c r="B1466" i="12"/>
  <c r="B1467" i="12"/>
  <c r="B1468" i="12"/>
  <c r="B1469" i="12"/>
  <c r="B1470" i="12"/>
  <c r="B1471" i="12"/>
  <c r="B1472" i="12"/>
  <c r="B1473" i="12"/>
  <c r="B1474" i="12"/>
  <c r="B1475" i="12"/>
  <c r="B1476" i="12"/>
  <c r="B1477" i="12"/>
  <c r="B1478" i="12"/>
  <c r="B1479" i="12"/>
  <c r="B1480" i="12"/>
  <c r="B1481" i="12"/>
  <c r="B1482" i="12"/>
  <c r="B1483" i="12"/>
  <c r="B1484" i="12"/>
  <c r="B1485" i="12"/>
  <c r="B1486" i="12"/>
  <c r="B1487" i="12"/>
  <c r="B1488" i="12"/>
  <c r="B1489" i="12"/>
  <c r="B1490" i="12"/>
  <c r="B1491" i="12"/>
  <c r="B1492" i="12"/>
  <c r="B1493" i="12"/>
  <c r="B1494" i="12"/>
  <c r="B1495" i="12"/>
  <c r="B1496" i="12"/>
  <c r="B1497" i="12"/>
  <c r="B1498" i="12"/>
  <c r="B1499" i="12"/>
  <c r="B1500" i="12"/>
  <c r="B1501" i="12"/>
  <c r="B1502" i="12"/>
  <c r="B1503" i="12"/>
  <c r="B1504" i="12"/>
  <c r="B1505" i="12"/>
  <c r="B1506" i="12"/>
  <c r="B1507" i="12"/>
  <c r="B1508" i="12"/>
  <c r="B1509" i="12"/>
  <c r="B1510" i="12"/>
  <c r="B1511" i="12"/>
  <c r="B1512" i="12"/>
  <c r="B1513" i="12"/>
  <c r="B1514" i="12"/>
  <c r="B1515" i="12"/>
  <c r="B1516" i="12"/>
  <c r="B1517" i="12"/>
  <c r="B1518" i="12"/>
  <c r="B1519" i="12"/>
  <c r="B1520" i="12"/>
  <c r="B1521" i="12"/>
  <c r="B1522" i="12"/>
  <c r="B1523" i="12"/>
  <c r="B1524" i="12"/>
  <c r="B1525" i="12"/>
  <c r="B1526" i="12"/>
  <c r="B1527" i="12"/>
  <c r="B1528" i="12"/>
  <c r="B1529" i="12"/>
  <c r="B1530" i="12"/>
  <c r="B1531" i="12"/>
  <c r="B1532" i="12"/>
  <c r="B1533" i="12"/>
  <c r="B1534" i="12"/>
  <c r="B1535" i="12"/>
  <c r="B1536" i="12"/>
  <c r="B1537" i="12"/>
  <c r="B1538" i="12"/>
  <c r="B1539" i="12"/>
  <c r="B1540" i="12"/>
  <c r="B1541" i="12"/>
  <c r="B1542" i="12"/>
  <c r="B1543" i="12"/>
  <c r="B1544" i="12"/>
  <c r="B1545" i="12"/>
  <c r="B1546" i="12"/>
  <c r="B1547" i="12"/>
  <c r="B1548" i="12"/>
  <c r="B1549" i="12"/>
  <c r="B1550" i="12"/>
  <c r="B1551" i="12"/>
  <c r="B1552" i="12"/>
  <c r="B1553" i="12"/>
  <c r="B1554" i="12"/>
  <c r="B1555" i="12"/>
  <c r="B1556" i="12"/>
  <c r="B1557" i="12"/>
  <c r="B1558" i="12"/>
  <c r="B1559" i="12"/>
  <c r="B1560" i="12"/>
  <c r="B1561" i="12"/>
  <c r="B1562" i="12"/>
  <c r="B1563" i="12"/>
  <c r="B1564" i="12"/>
  <c r="B1565" i="12"/>
  <c r="B1566" i="12"/>
  <c r="B1567" i="12"/>
  <c r="B1568" i="12"/>
  <c r="B1569" i="12"/>
  <c r="B1570" i="12"/>
  <c r="B1571" i="12"/>
  <c r="B1572" i="12"/>
  <c r="B1573" i="12"/>
  <c r="B1574" i="12"/>
  <c r="B1575" i="12"/>
  <c r="B1576" i="12"/>
  <c r="B1577" i="12"/>
  <c r="B1578" i="12"/>
  <c r="B1579" i="12"/>
  <c r="B1580" i="12"/>
  <c r="B1581" i="12"/>
  <c r="B1582" i="12"/>
  <c r="B1583" i="12"/>
  <c r="B1584" i="12"/>
  <c r="B1585" i="12"/>
  <c r="B1586" i="12"/>
  <c r="B1587" i="12"/>
  <c r="B1588" i="12"/>
  <c r="B1589" i="12"/>
  <c r="B1590" i="12"/>
  <c r="B1591" i="12"/>
  <c r="B1592" i="12"/>
  <c r="B1593" i="12"/>
  <c r="B1594" i="12"/>
  <c r="B1595" i="12"/>
  <c r="B1596" i="12"/>
  <c r="B1597" i="12"/>
  <c r="B1598" i="12"/>
  <c r="B1599" i="12"/>
  <c r="B1600" i="12"/>
  <c r="B1601" i="12"/>
  <c r="B1602" i="12"/>
  <c r="B1603" i="12"/>
  <c r="B1604" i="12"/>
  <c r="B1605" i="12"/>
  <c r="B1606" i="12"/>
  <c r="B1607" i="12"/>
  <c r="B1608" i="12"/>
  <c r="B1609" i="12"/>
  <c r="B1610" i="12"/>
  <c r="B1611" i="12"/>
  <c r="B1612" i="12"/>
  <c r="B1613" i="12"/>
  <c r="B1614" i="12"/>
  <c r="B1615" i="12"/>
  <c r="B1616" i="12"/>
  <c r="B1617" i="12"/>
  <c r="B1618" i="12"/>
  <c r="B1619" i="12"/>
  <c r="B1620" i="12"/>
  <c r="B1621" i="12"/>
  <c r="B1622" i="12"/>
  <c r="B1623" i="12"/>
  <c r="B1624" i="12"/>
  <c r="B1625" i="12"/>
  <c r="B1626" i="12"/>
  <c r="B1627" i="12"/>
  <c r="B1628" i="12"/>
  <c r="B1629" i="12"/>
  <c r="B1630" i="12"/>
  <c r="B1631" i="12"/>
  <c r="B1632" i="12"/>
  <c r="B1633" i="12"/>
  <c r="B1634" i="12"/>
  <c r="B1635" i="12"/>
  <c r="B1636" i="12"/>
  <c r="B1637" i="12"/>
  <c r="B1638" i="12"/>
  <c r="B1639" i="12"/>
  <c r="B1640" i="12"/>
  <c r="B1641" i="12"/>
  <c r="B1642" i="12"/>
  <c r="B1643" i="12"/>
  <c r="B1644" i="12"/>
  <c r="B1645" i="12"/>
  <c r="B1646" i="12"/>
  <c r="B1647" i="12"/>
  <c r="B1648" i="12"/>
  <c r="B1649" i="12"/>
  <c r="B1650" i="12"/>
  <c r="B1651" i="12"/>
  <c r="B1652" i="12"/>
  <c r="B1653" i="12"/>
  <c r="B1654" i="12"/>
  <c r="B1655" i="12"/>
  <c r="B1656" i="12"/>
  <c r="B1657" i="12"/>
  <c r="B1658" i="12"/>
  <c r="B1659" i="12"/>
  <c r="B1660" i="12"/>
  <c r="B1661" i="12"/>
  <c r="B1662" i="12"/>
  <c r="B1663" i="12"/>
  <c r="B1664" i="12"/>
  <c r="B1665" i="12"/>
  <c r="B1666" i="12"/>
  <c r="B1667" i="12"/>
  <c r="B1668" i="12"/>
  <c r="B1669" i="12"/>
  <c r="B1670" i="12"/>
  <c r="B1671" i="12"/>
  <c r="B1672" i="12"/>
  <c r="B1673" i="12"/>
  <c r="B1674" i="12"/>
  <c r="B1675" i="12"/>
  <c r="B1676" i="12"/>
  <c r="B1677" i="12"/>
  <c r="B1678" i="12"/>
  <c r="B1679" i="12"/>
  <c r="B1680" i="12"/>
  <c r="B1681" i="12"/>
  <c r="B1682" i="12"/>
  <c r="B1683" i="12"/>
  <c r="B1684" i="12"/>
  <c r="B1685" i="12"/>
  <c r="B1686" i="12"/>
  <c r="B1687" i="12"/>
  <c r="B1688" i="12"/>
  <c r="B1689" i="12"/>
  <c r="B1690" i="12"/>
  <c r="B1691" i="12"/>
  <c r="B1692" i="12"/>
  <c r="B1693" i="12"/>
  <c r="B1694" i="12"/>
  <c r="B1695" i="12"/>
  <c r="B1696" i="12"/>
  <c r="B1697" i="12"/>
  <c r="B1698" i="12"/>
  <c r="B1699" i="12"/>
  <c r="B1700" i="12"/>
  <c r="B1701" i="12"/>
  <c r="B1702" i="12"/>
  <c r="B1703" i="12"/>
  <c r="B1704" i="12"/>
  <c r="B1705" i="12"/>
  <c r="B1706" i="12"/>
  <c r="B1707" i="12"/>
  <c r="B1708" i="12"/>
  <c r="B1709" i="12"/>
  <c r="B1710" i="12"/>
  <c r="B1711" i="12"/>
  <c r="B1712" i="12"/>
  <c r="B1713" i="12"/>
  <c r="B1714" i="12"/>
  <c r="B1715" i="12"/>
  <c r="B1716" i="12"/>
  <c r="B1717" i="12"/>
  <c r="B1718" i="12"/>
  <c r="B1719" i="12"/>
  <c r="B1720" i="12"/>
  <c r="B1721" i="12"/>
  <c r="B1722" i="12"/>
  <c r="B1723" i="12"/>
  <c r="B1724" i="12"/>
  <c r="B1725" i="12"/>
  <c r="B1726" i="12"/>
  <c r="B1727" i="12"/>
  <c r="B1728" i="12"/>
  <c r="B1729" i="12"/>
  <c r="B1730" i="12"/>
  <c r="B1731" i="12"/>
  <c r="B1732" i="12"/>
  <c r="B1733" i="12"/>
  <c r="B1734" i="12"/>
  <c r="B1735" i="12"/>
  <c r="B1736" i="12"/>
  <c r="B1737" i="12"/>
  <c r="B1738" i="12"/>
  <c r="B1739" i="12"/>
  <c r="B1740" i="12"/>
  <c r="B1741" i="12"/>
  <c r="B1742" i="12"/>
  <c r="B1743" i="12"/>
  <c r="B1744" i="12"/>
  <c r="B1745" i="12"/>
  <c r="B1746" i="12"/>
  <c r="B1747" i="12"/>
  <c r="B1748" i="12"/>
  <c r="B1749" i="12"/>
  <c r="B1750" i="12"/>
  <c r="B1751" i="12"/>
  <c r="B1752" i="12"/>
  <c r="B1753" i="12"/>
  <c r="B1754" i="12"/>
  <c r="B1755" i="12"/>
  <c r="B1756" i="12"/>
  <c r="B1757" i="12"/>
  <c r="B1758" i="12"/>
  <c r="B1759" i="12"/>
  <c r="B1760" i="12"/>
  <c r="B1761" i="12"/>
  <c r="B1762" i="12"/>
  <c r="B1763" i="12"/>
  <c r="B1764" i="12"/>
  <c r="B1765" i="12"/>
  <c r="B1766" i="12"/>
  <c r="B1767" i="12"/>
  <c r="B1768" i="12"/>
  <c r="B1769" i="12"/>
  <c r="B1770" i="12"/>
  <c r="B1771" i="12"/>
  <c r="B1772" i="12"/>
  <c r="B1773" i="12"/>
  <c r="B1774" i="12"/>
  <c r="B1775" i="12"/>
  <c r="B1776" i="12"/>
  <c r="B1777" i="12"/>
  <c r="B1778" i="12"/>
  <c r="B1779" i="12"/>
  <c r="B1780" i="12"/>
  <c r="B1781" i="12"/>
  <c r="B1782" i="12"/>
  <c r="B1783" i="12"/>
  <c r="B1784" i="12"/>
  <c r="B1785" i="12"/>
  <c r="B1786" i="12"/>
  <c r="B1787" i="12"/>
  <c r="B1788" i="12"/>
  <c r="B1789" i="12"/>
  <c r="B1790" i="12"/>
  <c r="B1791" i="12"/>
  <c r="B1792" i="12"/>
  <c r="B1793" i="12"/>
  <c r="B1794" i="12"/>
  <c r="B1795" i="12"/>
  <c r="B1796" i="12"/>
  <c r="B1797" i="12"/>
  <c r="B1798" i="12"/>
  <c r="B1799" i="12"/>
  <c r="B1800" i="12"/>
  <c r="B1801" i="12"/>
  <c r="B1802" i="12"/>
  <c r="B1803" i="12"/>
  <c r="B1804" i="12"/>
  <c r="B1805" i="12"/>
  <c r="B1806" i="12"/>
  <c r="B1807" i="12"/>
  <c r="B1808" i="12"/>
  <c r="B1809" i="12"/>
  <c r="B1810" i="12"/>
  <c r="B1811" i="12"/>
  <c r="B1812" i="12"/>
  <c r="B1813" i="12"/>
  <c r="B1814" i="12"/>
  <c r="B1815" i="12"/>
  <c r="B1816" i="12"/>
  <c r="B1817" i="12"/>
  <c r="B1818" i="12"/>
  <c r="B1819" i="12"/>
  <c r="B1820" i="12"/>
  <c r="B1821" i="12"/>
  <c r="B1822" i="12"/>
  <c r="B1823" i="12"/>
  <c r="B1824" i="12"/>
  <c r="B1825" i="12"/>
  <c r="B1826" i="12"/>
  <c r="B1827" i="12"/>
  <c r="B1828" i="12"/>
  <c r="B1829" i="12"/>
  <c r="B1830" i="12"/>
  <c r="B1831" i="12"/>
  <c r="B1832" i="12"/>
  <c r="B1833" i="12"/>
  <c r="B1834" i="12"/>
  <c r="B1835" i="12"/>
  <c r="B1836" i="12"/>
  <c r="B1837" i="12"/>
  <c r="B1838" i="12"/>
  <c r="B1839" i="12"/>
  <c r="B1840" i="12"/>
  <c r="B1841" i="12"/>
  <c r="B1842" i="12"/>
  <c r="B1843" i="12"/>
  <c r="B1844" i="12"/>
  <c r="B1845" i="12"/>
  <c r="B1846" i="12"/>
  <c r="B1847" i="12"/>
  <c r="B1848" i="12"/>
  <c r="B1849" i="12"/>
  <c r="B1850" i="12"/>
  <c r="B1851" i="12"/>
  <c r="B1852" i="12"/>
  <c r="B1853" i="12"/>
  <c r="B1854" i="12"/>
  <c r="B1855" i="12"/>
  <c r="B1856" i="12"/>
  <c r="B1857" i="12"/>
  <c r="B1858" i="12"/>
  <c r="B1859" i="12"/>
  <c r="B1860" i="12"/>
  <c r="B1861" i="12"/>
  <c r="B1862" i="12"/>
  <c r="B1863" i="12"/>
  <c r="B1864" i="12"/>
  <c r="B1865" i="12"/>
  <c r="B1866" i="12"/>
  <c r="B1867" i="12"/>
  <c r="B1868" i="12"/>
  <c r="B1869" i="12"/>
  <c r="B1870" i="12"/>
  <c r="B1871" i="12"/>
  <c r="B1872" i="12"/>
  <c r="B1873" i="12"/>
  <c r="B1874" i="12"/>
  <c r="B1875" i="12"/>
  <c r="B1876" i="12"/>
  <c r="B1877" i="12"/>
  <c r="B1878" i="12"/>
  <c r="B1879" i="12"/>
  <c r="B1880" i="12"/>
  <c r="B1881" i="12"/>
  <c r="B1882" i="12"/>
  <c r="B1883" i="12"/>
  <c r="B1884" i="12"/>
  <c r="B1885" i="12"/>
  <c r="B1886" i="12"/>
  <c r="B1887" i="12"/>
  <c r="B1888" i="12"/>
  <c r="B1889" i="12"/>
  <c r="B1890" i="12"/>
  <c r="B1891" i="12"/>
  <c r="B1892" i="12"/>
  <c r="B1893" i="12"/>
  <c r="B1894" i="12"/>
  <c r="B1895" i="12"/>
  <c r="B1896" i="12"/>
  <c r="B1897" i="12"/>
  <c r="B1898" i="12"/>
  <c r="B1899" i="12"/>
  <c r="B1900" i="12"/>
  <c r="B1901" i="12"/>
  <c r="B1902" i="12"/>
  <c r="B1903" i="12"/>
  <c r="B1904" i="12"/>
  <c r="B1905" i="12"/>
  <c r="B1906" i="12"/>
  <c r="B1907" i="12"/>
  <c r="B1908" i="12"/>
  <c r="B1909" i="12"/>
  <c r="B1910" i="12"/>
  <c r="B1911" i="12"/>
  <c r="B1912" i="12"/>
  <c r="B1913" i="12"/>
  <c r="B1914" i="12"/>
  <c r="B1915" i="12"/>
  <c r="B1916" i="12"/>
  <c r="B1917" i="12"/>
  <c r="B1918" i="12"/>
  <c r="B1919" i="12"/>
  <c r="B1920" i="12"/>
  <c r="B1921" i="12"/>
  <c r="B1922" i="12"/>
  <c r="B1923" i="12"/>
  <c r="B1924" i="12"/>
  <c r="B1925" i="12"/>
  <c r="B1926" i="12"/>
  <c r="B1927" i="12"/>
  <c r="B1928" i="12"/>
  <c r="B1929" i="12"/>
  <c r="B1930" i="12"/>
  <c r="B1931" i="12"/>
  <c r="B1932" i="12"/>
  <c r="B1933" i="12"/>
  <c r="B1934" i="12"/>
  <c r="B1935" i="12"/>
  <c r="B1936" i="12"/>
  <c r="B1937" i="12"/>
  <c r="B1938" i="12"/>
  <c r="B1939" i="12"/>
  <c r="B1940" i="12"/>
  <c r="B1941" i="12"/>
  <c r="B1942" i="12"/>
  <c r="B1943" i="12"/>
  <c r="B1944" i="12"/>
  <c r="B1945" i="12"/>
  <c r="B1946" i="12"/>
  <c r="B1947" i="12"/>
  <c r="B1948" i="12"/>
  <c r="B1949" i="12"/>
  <c r="B1950" i="12"/>
  <c r="B1951" i="12"/>
  <c r="B1952" i="12"/>
  <c r="B1953" i="12"/>
  <c r="B1954" i="12"/>
  <c r="B1955" i="12"/>
  <c r="B1956" i="12"/>
  <c r="B1957" i="12"/>
  <c r="B1958" i="12"/>
  <c r="B1959" i="12"/>
  <c r="B1960" i="12"/>
  <c r="B1961" i="12"/>
  <c r="B1962" i="12"/>
  <c r="B1963" i="12"/>
  <c r="B1964" i="12"/>
  <c r="B1965" i="12"/>
  <c r="B1966" i="12"/>
  <c r="B1967" i="12"/>
  <c r="B1968" i="12"/>
  <c r="B1969" i="12"/>
  <c r="B1970" i="12"/>
  <c r="B1971" i="12"/>
  <c r="B1972" i="12"/>
  <c r="B1973" i="12"/>
  <c r="B1974" i="12"/>
  <c r="B1975" i="12"/>
  <c r="B1976" i="12"/>
  <c r="B1977" i="12"/>
  <c r="B1978" i="12"/>
  <c r="B1979" i="12"/>
  <c r="B1980" i="12"/>
  <c r="B1981" i="12"/>
  <c r="B1982" i="12"/>
  <c r="B1983" i="12"/>
  <c r="B1984" i="12"/>
  <c r="B1985" i="12"/>
  <c r="B1986" i="12"/>
  <c r="B1987" i="12"/>
  <c r="B1988" i="12"/>
  <c r="B1989" i="12"/>
  <c r="B1990" i="12"/>
  <c r="B1991" i="12"/>
  <c r="B1992" i="12"/>
  <c r="B1993" i="12"/>
  <c r="B1994" i="12"/>
  <c r="B1995" i="12"/>
  <c r="B1996" i="12"/>
  <c r="B1997" i="12"/>
  <c r="B1998" i="12"/>
  <c r="B1999" i="12"/>
  <c r="B2000" i="12"/>
  <c r="B2001" i="12"/>
  <c r="B2002" i="12"/>
  <c r="B2003" i="12"/>
  <c r="B2004" i="12"/>
  <c r="B2005" i="12"/>
  <c r="B2006" i="12"/>
  <c r="B2007" i="12"/>
  <c r="B2008" i="12"/>
  <c r="B2009" i="12"/>
  <c r="B2010" i="12"/>
  <c r="B2011" i="12"/>
  <c r="B2012" i="12"/>
  <c r="B2013" i="12"/>
  <c r="B2014" i="12"/>
  <c r="B2015" i="12"/>
  <c r="B2016" i="12"/>
  <c r="B2017" i="12"/>
  <c r="B2018" i="12"/>
  <c r="B2019" i="12"/>
  <c r="B2020" i="12"/>
  <c r="B2021" i="12"/>
  <c r="B2022" i="12"/>
  <c r="B2023" i="12"/>
  <c r="B2024" i="12"/>
  <c r="B2025" i="12"/>
  <c r="B2026" i="12"/>
  <c r="B2027" i="12"/>
  <c r="B2028" i="12"/>
  <c r="B2029" i="12"/>
  <c r="B2030" i="12"/>
  <c r="B2031" i="12"/>
  <c r="B2032" i="12"/>
  <c r="B2033" i="12"/>
  <c r="B2034" i="12"/>
  <c r="B2035" i="12"/>
  <c r="B2036" i="12"/>
  <c r="B2037" i="12"/>
  <c r="B2038" i="12"/>
  <c r="B2039" i="12"/>
  <c r="B2040" i="12"/>
  <c r="B2041" i="12"/>
  <c r="B2042" i="12"/>
  <c r="B2043" i="12"/>
  <c r="B2044" i="12"/>
  <c r="B2045" i="12"/>
  <c r="B2046" i="12"/>
  <c r="B2047" i="12"/>
  <c r="B2048" i="12"/>
  <c r="B2049" i="12"/>
  <c r="B2050" i="12"/>
  <c r="B2051" i="12"/>
  <c r="B2052" i="12"/>
  <c r="B2053" i="12"/>
  <c r="B2054" i="12"/>
  <c r="B2055" i="12"/>
  <c r="B2056" i="12"/>
  <c r="B2057" i="12"/>
  <c r="B2058" i="12"/>
  <c r="B2059" i="12"/>
  <c r="B2060" i="12"/>
  <c r="B2061" i="12"/>
  <c r="B2062" i="12"/>
  <c r="B2063" i="12"/>
  <c r="B2064" i="12"/>
  <c r="B2065" i="12"/>
  <c r="B2066" i="12"/>
  <c r="B2067" i="12"/>
  <c r="B2068" i="12"/>
  <c r="B2069" i="12"/>
  <c r="B2070" i="12"/>
  <c r="B2071" i="12"/>
  <c r="B2072" i="12"/>
  <c r="B2073" i="12"/>
  <c r="B2074" i="12"/>
  <c r="B2075" i="12"/>
  <c r="B2076" i="12"/>
  <c r="B2077" i="12"/>
  <c r="B2078" i="12"/>
  <c r="B2079" i="12"/>
  <c r="B2080" i="12"/>
  <c r="B2081" i="12"/>
  <c r="B2082" i="12"/>
  <c r="B2083" i="12"/>
  <c r="B2084" i="12"/>
  <c r="B2085" i="12"/>
  <c r="B5408" i="12"/>
  <c r="B2" i="12"/>
  <c r="B2" i="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501" i="12"/>
  <c r="A502" i="12"/>
  <c r="A503" i="12"/>
  <c r="A504" i="12"/>
  <c r="A505" i="12"/>
  <c r="A506" i="12"/>
  <c r="A507" i="12"/>
  <c r="A508" i="12"/>
  <c r="A509" i="12"/>
  <c r="A510" i="12"/>
  <c r="A511" i="12"/>
  <c r="A512" i="12"/>
  <c r="A513" i="12"/>
  <c r="A514" i="12"/>
  <c r="A515" i="12"/>
  <c r="A516" i="12"/>
  <c r="A517" i="12"/>
  <c r="A518" i="12"/>
  <c r="A519" i="12"/>
  <c r="A520" i="12"/>
  <c r="A521" i="12"/>
  <c r="A522" i="12"/>
  <c r="A523" i="12"/>
  <c r="A524" i="12"/>
  <c r="A525" i="12"/>
  <c r="A526" i="12"/>
  <c r="A527" i="12"/>
  <c r="A528" i="12"/>
  <c r="A529" i="12"/>
  <c r="A530" i="12"/>
  <c r="A531" i="12"/>
  <c r="A532" i="12"/>
  <c r="A533" i="12"/>
  <c r="A534" i="12"/>
  <c r="A535" i="12"/>
  <c r="A536" i="12"/>
  <c r="A537" i="12"/>
  <c r="A538" i="12"/>
  <c r="A539" i="12"/>
  <c r="A540" i="12"/>
  <c r="A541" i="12"/>
  <c r="A542" i="12"/>
  <c r="A543" i="12"/>
  <c r="A544" i="12"/>
  <c r="A545" i="12"/>
  <c r="A546" i="12"/>
  <c r="A547" i="12"/>
  <c r="A548" i="12"/>
  <c r="A549" i="12"/>
  <c r="A550" i="12"/>
  <c r="A551" i="12"/>
  <c r="A552" i="12"/>
  <c r="A553" i="12"/>
  <c r="A554" i="12"/>
  <c r="A555" i="12"/>
  <c r="A556" i="12"/>
  <c r="A557" i="12"/>
  <c r="A558" i="12"/>
  <c r="A559" i="12"/>
  <c r="A560" i="12"/>
  <c r="A561" i="12"/>
  <c r="A562" i="12"/>
  <c r="A563" i="12"/>
  <c r="A564" i="12"/>
  <c r="A565" i="12"/>
  <c r="A566" i="12"/>
  <c r="A567" i="12"/>
  <c r="A568" i="12"/>
  <c r="A569" i="12"/>
  <c r="A570" i="12"/>
  <c r="A571" i="12"/>
  <c r="A572" i="12"/>
  <c r="A573" i="12"/>
  <c r="A574" i="12"/>
  <c r="A575" i="12"/>
  <c r="A576" i="12"/>
  <c r="A577" i="12"/>
  <c r="A578" i="12"/>
  <c r="A579" i="12"/>
  <c r="A580" i="12"/>
  <c r="A581" i="12"/>
  <c r="A582" i="12"/>
  <c r="A583" i="12"/>
  <c r="A584" i="12"/>
  <c r="A585" i="12"/>
  <c r="A586" i="12"/>
  <c r="A587" i="12"/>
  <c r="A588" i="12"/>
  <c r="A589" i="12"/>
  <c r="A590" i="12"/>
  <c r="A591" i="12"/>
  <c r="A592" i="12"/>
  <c r="A593" i="12"/>
  <c r="A594" i="12"/>
  <c r="A595" i="12"/>
  <c r="A596" i="12"/>
  <c r="A597" i="12"/>
  <c r="A598" i="12"/>
  <c r="A599" i="12"/>
  <c r="A600" i="12"/>
  <c r="A601" i="12"/>
  <c r="A602" i="12"/>
  <c r="A603" i="12"/>
  <c r="A604" i="12"/>
  <c r="A605" i="12"/>
  <c r="A606" i="12"/>
  <c r="A607" i="12"/>
  <c r="A608" i="12"/>
  <c r="A609" i="12"/>
  <c r="A610" i="12"/>
  <c r="A611" i="12"/>
  <c r="A612" i="12"/>
  <c r="A613" i="12"/>
  <c r="A614" i="12"/>
  <c r="A615" i="12"/>
  <c r="A616" i="12"/>
  <c r="A617" i="12"/>
  <c r="A618" i="12"/>
  <c r="A619" i="12"/>
  <c r="A620" i="12"/>
  <c r="A621" i="12"/>
  <c r="A622" i="12"/>
  <c r="A623" i="12"/>
  <c r="A624" i="12"/>
  <c r="A625" i="12"/>
  <c r="A626" i="12"/>
  <c r="A627" i="12"/>
  <c r="A628" i="12"/>
  <c r="A629" i="12"/>
  <c r="A630" i="12"/>
  <c r="A631" i="12"/>
  <c r="A632" i="12"/>
  <c r="A633" i="12"/>
  <c r="A634" i="12"/>
  <c r="A635" i="12"/>
  <c r="A636" i="12"/>
  <c r="A637" i="12"/>
  <c r="A638" i="12"/>
  <c r="A639" i="12"/>
  <c r="A640" i="12"/>
  <c r="A641" i="12"/>
  <c r="A642" i="12"/>
  <c r="A643" i="12"/>
  <c r="A644" i="12"/>
  <c r="A645" i="12"/>
  <c r="A646" i="12"/>
  <c r="A647" i="12"/>
  <c r="A648" i="12"/>
  <c r="A649" i="12"/>
  <c r="A650" i="12"/>
  <c r="A651" i="12"/>
  <c r="A652" i="12"/>
  <c r="A653" i="12"/>
  <c r="A654" i="12"/>
  <c r="A655" i="12"/>
  <c r="A656" i="12"/>
  <c r="A657" i="12"/>
  <c r="A658" i="12"/>
  <c r="A659" i="12"/>
  <c r="A660" i="12"/>
  <c r="A661" i="12"/>
  <c r="A662" i="12"/>
  <c r="A663" i="12"/>
  <c r="A664" i="12"/>
  <c r="A665" i="12"/>
  <c r="A666" i="12"/>
  <c r="A667" i="12"/>
  <c r="A668" i="12"/>
  <c r="A669" i="12"/>
  <c r="A670" i="12"/>
  <c r="A671" i="12"/>
  <c r="A672" i="12"/>
  <c r="A673" i="12"/>
  <c r="A674" i="12"/>
  <c r="A675" i="12"/>
  <c r="A676" i="12"/>
  <c r="A677" i="12"/>
  <c r="A678" i="12"/>
  <c r="A679" i="12"/>
  <c r="A680" i="12"/>
  <c r="A681" i="12"/>
  <c r="A682" i="12"/>
  <c r="A683" i="12"/>
  <c r="A684" i="12"/>
  <c r="A685" i="12"/>
  <c r="A686" i="12"/>
  <c r="A687" i="12"/>
  <c r="A688" i="12"/>
  <c r="A689" i="12"/>
  <c r="A690" i="12"/>
  <c r="A691" i="12"/>
  <c r="A692" i="12"/>
  <c r="A693" i="12"/>
  <c r="A694" i="12"/>
  <c r="A695" i="12"/>
  <c r="A696" i="12"/>
  <c r="A697" i="12"/>
  <c r="A698" i="12"/>
  <c r="A699" i="12"/>
  <c r="A700" i="12"/>
  <c r="A701" i="12"/>
  <c r="A702" i="12"/>
  <c r="A703" i="12"/>
  <c r="A704" i="12"/>
  <c r="A705" i="12"/>
  <c r="A706" i="12"/>
  <c r="A707" i="12"/>
  <c r="A708" i="12"/>
  <c r="A709" i="12"/>
  <c r="A710" i="12"/>
  <c r="A711" i="12"/>
  <c r="A712" i="12"/>
  <c r="A713" i="12"/>
  <c r="A714" i="12"/>
  <c r="A715" i="12"/>
  <c r="A716" i="12"/>
  <c r="A717" i="12"/>
  <c r="A718" i="12"/>
  <c r="A719" i="12"/>
  <c r="A720" i="12"/>
  <c r="A721" i="12"/>
  <c r="A722" i="12"/>
  <c r="A723" i="12"/>
  <c r="A724" i="12"/>
  <c r="A725" i="12"/>
  <c r="A726" i="12"/>
  <c r="A727" i="12"/>
  <c r="A728" i="12"/>
  <c r="A729" i="12"/>
  <c r="A730" i="12"/>
  <c r="A731" i="12"/>
  <c r="A732" i="12"/>
  <c r="A733" i="12"/>
  <c r="A734" i="12"/>
  <c r="A735" i="12"/>
  <c r="A736" i="12"/>
  <c r="A737" i="12"/>
  <c r="A738" i="12"/>
  <c r="A739" i="12"/>
  <c r="A740" i="12"/>
  <c r="A741" i="12"/>
  <c r="A742" i="12"/>
  <c r="A743" i="12"/>
  <c r="A744" i="12"/>
  <c r="A745" i="12"/>
  <c r="A746" i="12"/>
  <c r="A747" i="12"/>
  <c r="A748" i="12"/>
  <c r="A749" i="12"/>
  <c r="A750" i="12"/>
  <c r="A751" i="12"/>
  <c r="A752" i="12"/>
  <c r="A753" i="12"/>
  <c r="A754" i="12"/>
  <c r="A755" i="12"/>
  <c r="A756" i="12"/>
  <c r="A757" i="12"/>
  <c r="A758" i="12"/>
  <c r="A759" i="12"/>
  <c r="A760" i="12"/>
  <c r="A761" i="12"/>
  <c r="A762" i="12"/>
  <c r="A763" i="12"/>
  <c r="A764" i="12"/>
  <c r="A765" i="12"/>
  <c r="A766" i="12"/>
  <c r="A767" i="12"/>
  <c r="A768" i="12"/>
  <c r="A769" i="12"/>
  <c r="A770" i="12"/>
  <c r="A771" i="12"/>
  <c r="A772" i="12"/>
  <c r="A773" i="12"/>
  <c r="A774" i="12"/>
  <c r="A775" i="12"/>
  <c r="A776" i="12"/>
  <c r="A777" i="12"/>
  <c r="A778" i="12"/>
  <c r="A779" i="12"/>
  <c r="A780" i="12"/>
  <c r="A781" i="12"/>
  <c r="A782" i="12"/>
  <c r="A783" i="12"/>
  <c r="A784" i="12"/>
  <c r="A785" i="12"/>
  <c r="A786" i="12"/>
  <c r="A787" i="12"/>
  <c r="A788" i="12"/>
  <c r="A789" i="12"/>
  <c r="A790" i="12"/>
  <c r="A791" i="12"/>
  <c r="A792" i="12"/>
  <c r="A793" i="12"/>
  <c r="A794" i="12"/>
  <c r="A795" i="12"/>
  <c r="A796" i="12"/>
  <c r="A797" i="12"/>
  <c r="A798" i="12"/>
  <c r="A799" i="12"/>
  <c r="A800" i="12"/>
  <c r="A801" i="12"/>
  <c r="A802" i="12"/>
  <c r="A803" i="12"/>
  <c r="A804" i="12"/>
  <c r="A805" i="12"/>
  <c r="A806" i="12"/>
  <c r="A807" i="12"/>
  <c r="A808" i="12"/>
  <c r="A809" i="12"/>
  <c r="A810" i="12"/>
  <c r="A811" i="12"/>
  <c r="A812" i="12"/>
  <c r="A813" i="12"/>
  <c r="A814" i="12"/>
  <c r="A815" i="12"/>
  <c r="A816" i="12"/>
  <c r="A817" i="12"/>
  <c r="A818" i="12"/>
  <c r="A819" i="12"/>
  <c r="A820" i="12"/>
  <c r="A821" i="12"/>
  <c r="A822" i="12"/>
  <c r="A823" i="12"/>
  <c r="A824" i="12"/>
  <c r="A825" i="12"/>
  <c r="A826" i="12"/>
  <c r="A827" i="12"/>
  <c r="A828" i="12"/>
  <c r="A829" i="12"/>
  <c r="A830" i="12"/>
  <c r="A831" i="12"/>
  <c r="A832" i="12"/>
  <c r="A833" i="12"/>
  <c r="A834" i="12"/>
  <c r="A835" i="12"/>
  <c r="A836" i="12"/>
  <c r="A837" i="12"/>
  <c r="A838" i="12"/>
  <c r="A839" i="12"/>
  <c r="A840" i="12"/>
  <c r="A841" i="12"/>
  <c r="A842" i="12"/>
  <c r="A843" i="12"/>
  <c r="A844" i="12"/>
  <c r="A845" i="12"/>
  <c r="A846" i="12"/>
  <c r="A847" i="12"/>
  <c r="A848" i="12"/>
  <c r="A849" i="12"/>
  <c r="A850" i="12"/>
  <c r="A851" i="12"/>
  <c r="A852" i="12"/>
  <c r="A853" i="12"/>
  <c r="A854" i="12"/>
  <c r="A855" i="12"/>
  <c r="A856" i="12"/>
  <c r="A857" i="12"/>
  <c r="A858" i="12"/>
  <c r="A859" i="12"/>
  <c r="A860" i="12"/>
  <c r="A861" i="12"/>
  <c r="A862" i="12"/>
  <c r="A863" i="12"/>
  <c r="A864" i="12"/>
  <c r="A865" i="12"/>
  <c r="A866" i="12"/>
  <c r="A867" i="12"/>
  <c r="A868" i="12"/>
  <c r="A869" i="12"/>
  <c r="A870" i="12"/>
  <c r="A871" i="12"/>
  <c r="A872" i="12"/>
  <c r="A873" i="12"/>
  <c r="A874" i="12"/>
  <c r="A875" i="12"/>
  <c r="A876" i="12"/>
  <c r="A877" i="12"/>
  <c r="A878" i="12"/>
  <c r="A879" i="12"/>
  <c r="A880" i="12"/>
  <c r="A881" i="12"/>
  <c r="A882" i="12"/>
  <c r="A883" i="12"/>
  <c r="A884" i="12"/>
  <c r="A885" i="12"/>
  <c r="A886" i="12"/>
  <c r="A887" i="12"/>
  <c r="A888" i="12"/>
  <c r="A889" i="12"/>
  <c r="A890" i="12"/>
  <c r="A891" i="12"/>
  <c r="A892" i="12"/>
  <c r="A893" i="12"/>
  <c r="A894" i="12"/>
  <c r="A895" i="12"/>
  <c r="A896" i="12"/>
  <c r="A897" i="12"/>
  <c r="A898" i="12"/>
  <c r="A899" i="12"/>
  <c r="A900" i="12"/>
  <c r="A901" i="12"/>
  <c r="A902" i="12"/>
  <c r="A903" i="12"/>
  <c r="A904" i="12"/>
  <c r="A905" i="12"/>
  <c r="A906" i="12"/>
  <c r="A907" i="12"/>
  <c r="A908" i="12"/>
  <c r="A909" i="12"/>
  <c r="A910" i="12"/>
  <c r="A911" i="12"/>
  <c r="A912" i="12"/>
  <c r="A913" i="12"/>
  <c r="A914" i="12"/>
  <c r="A915" i="12"/>
  <c r="A916" i="12"/>
  <c r="A917" i="12"/>
  <c r="A918" i="12"/>
  <c r="A919" i="12"/>
  <c r="A920" i="12"/>
  <c r="A921" i="12"/>
  <c r="A922" i="12"/>
  <c r="A923" i="12"/>
  <c r="A924" i="12"/>
  <c r="A925" i="12"/>
  <c r="A926" i="12"/>
  <c r="A927" i="12"/>
  <c r="A928" i="12"/>
  <c r="A929" i="12"/>
  <c r="A930" i="12"/>
  <c r="A931" i="12"/>
  <c r="A932" i="12"/>
  <c r="A933" i="12"/>
  <c r="A934" i="12"/>
  <c r="A935" i="12"/>
  <c r="A936" i="12"/>
  <c r="A937" i="12"/>
  <c r="A938" i="12"/>
  <c r="A939" i="12"/>
  <c r="A940" i="12"/>
  <c r="A941" i="12"/>
  <c r="A942" i="12"/>
  <c r="A943" i="12"/>
  <c r="A944" i="12"/>
  <c r="A945" i="12"/>
  <c r="A946" i="12"/>
  <c r="A947" i="12"/>
  <c r="A948" i="12"/>
  <c r="A949" i="12"/>
  <c r="A950" i="12"/>
  <c r="A951" i="12"/>
  <c r="A952" i="12"/>
  <c r="A953" i="12"/>
  <c r="A954" i="12"/>
  <c r="A955" i="12"/>
  <c r="A956" i="12"/>
  <c r="A957" i="12"/>
  <c r="A958" i="12"/>
  <c r="A959" i="12"/>
  <c r="A960" i="12"/>
  <c r="A961" i="12"/>
  <c r="A962" i="12"/>
  <c r="A963" i="12"/>
  <c r="A964" i="12"/>
  <c r="A965" i="12"/>
  <c r="A966" i="12"/>
  <c r="A967" i="12"/>
  <c r="A968" i="12"/>
  <c r="A969" i="12"/>
  <c r="A970" i="12"/>
  <c r="A971" i="12"/>
  <c r="A972" i="12"/>
  <c r="A973" i="12"/>
  <c r="A974" i="12"/>
  <c r="A975" i="12"/>
  <c r="A976" i="12"/>
  <c r="A977" i="12"/>
  <c r="A978" i="12"/>
  <c r="A979" i="12"/>
  <c r="A980" i="12"/>
  <c r="A981" i="12"/>
  <c r="A982" i="12"/>
  <c r="A983" i="12"/>
  <c r="A984" i="12"/>
  <c r="A985" i="12"/>
  <c r="A986" i="12"/>
  <c r="A987" i="12"/>
  <c r="A988" i="12"/>
  <c r="A989" i="12"/>
  <c r="A990" i="12"/>
  <c r="A991" i="12"/>
  <c r="A992" i="12"/>
  <c r="A993" i="12"/>
  <c r="A994" i="12"/>
  <c r="A995" i="12"/>
  <c r="A996" i="12"/>
  <c r="A997" i="12"/>
  <c r="A998" i="12"/>
  <c r="A999" i="12"/>
  <c r="A1000" i="12"/>
  <c r="A1001" i="12"/>
  <c r="A1002" i="12"/>
  <c r="A1003" i="12"/>
  <c r="A1004" i="12"/>
  <c r="A1005" i="12"/>
  <c r="A1006" i="12"/>
  <c r="A1007" i="12"/>
  <c r="A1008" i="12"/>
  <c r="A1009" i="12"/>
  <c r="A1010" i="12"/>
  <c r="A1011" i="12"/>
  <c r="A1012" i="12"/>
  <c r="A1013" i="12"/>
  <c r="A1014" i="12"/>
  <c r="A1015" i="12"/>
  <c r="A1016" i="12"/>
  <c r="A1017" i="12"/>
  <c r="A1018" i="12"/>
  <c r="A1019" i="12"/>
  <c r="A1020" i="12"/>
  <c r="A1021" i="12"/>
  <c r="A1022" i="12"/>
  <c r="A1023" i="12"/>
  <c r="A1024" i="12"/>
  <c r="A1025" i="12"/>
  <c r="A1026" i="12"/>
  <c r="A1027" i="12"/>
  <c r="A1028" i="12"/>
  <c r="A1029" i="12"/>
  <c r="A1030" i="12"/>
  <c r="A1031" i="12"/>
  <c r="A1032" i="12"/>
  <c r="A1033" i="12"/>
  <c r="A1034" i="12"/>
  <c r="A1035" i="12"/>
  <c r="A1036" i="12"/>
  <c r="A1037" i="12"/>
  <c r="A1038" i="12"/>
  <c r="A1039" i="12"/>
  <c r="A1040" i="12"/>
  <c r="A1041" i="12"/>
  <c r="A1042" i="12"/>
  <c r="A1043" i="12"/>
  <c r="A1044" i="12"/>
  <c r="A1045" i="12"/>
  <c r="A1046" i="12"/>
  <c r="A1047" i="12"/>
  <c r="A1048" i="12"/>
  <c r="A1049" i="12"/>
  <c r="A1050" i="12"/>
  <c r="A1051" i="12"/>
  <c r="A1052" i="12"/>
  <c r="A1053" i="12"/>
  <c r="A1054" i="12"/>
  <c r="A1055" i="12"/>
  <c r="A1056" i="12"/>
  <c r="A1057" i="12"/>
  <c r="A1058" i="12"/>
  <c r="A1059" i="12"/>
  <c r="A1060" i="12"/>
  <c r="A1061" i="12"/>
  <c r="A1062" i="12"/>
  <c r="A1063" i="12"/>
  <c r="A1064" i="12"/>
  <c r="A1065" i="12"/>
  <c r="A1066" i="12"/>
  <c r="A1067" i="12"/>
  <c r="A1068" i="12"/>
  <c r="A1069" i="12"/>
  <c r="A1070" i="12"/>
  <c r="A1071" i="12"/>
  <c r="A1072" i="12"/>
  <c r="A1073" i="12"/>
  <c r="A1074" i="12"/>
  <c r="A1075" i="12"/>
  <c r="A1076" i="12"/>
  <c r="A1077" i="12"/>
  <c r="A1078" i="12"/>
  <c r="A1079" i="12"/>
  <c r="A1080" i="12"/>
  <c r="A1081" i="12"/>
  <c r="A1082" i="12"/>
  <c r="A1083" i="12"/>
  <c r="A1084" i="12"/>
  <c r="A1085" i="12"/>
  <c r="A1086" i="12"/>
  <c r="A1087" i="12"/>
  <c r="A1088" i="12"/>
  <c r="A1089" i="12"/>
  <c r="A1090" i="12"/>
  <c r="A1091" i="12"/>
  <c r="A1092" i="12"/>
  <c r="A1093" i="12"/>
  <c r="A1094" i="12"/>
  <c r="A1095" i="12"/>
  <c r="A1096" i="12"/>
  <c r="A1097" i="12"/>
  <c r="A1098" i="12"/>
  <c r="A1099" i="12"/>
  <c r="A1100" i="12"/>
  <c r="A1101" i="12"/>
  <c r="A1102" i="12"/>
  <c r="A1103" i="12"/>
  <c r="A1104" i="12"/>
  <c r="A1105" i="12"/>
  <c r="A1106" i="12"/>
  <c r="A1107" i="12"/>
  <c r="A1108" i="12"/>
  <c r="A1109" i="12"/>
  <c r="A1110" i="12"/>
  <c r="A1111" i="12"/>
  <c r="A1112" i="12"/>
  <c r="A1113" i="12"/>
  <c r="A1114" i="12"/>
  <c r="A1115" i="12"/>
  <c r="A1116" i="12"/>
  <c r="A1117" i="12"/>
  <c r="A1118" i="12"/>
  <c r="A1119" i="12"/>
  <c r="A1120" i="12"/>
  <c r="A1121" i="12"/>
  <c r="A1122" i="12"/>
  <c r="A1123" i="12"/>
  <c r="A1124" i="12"/>
  <c r="A1125" i="12"/>
  <c r="A1126" i="12"/>
  <c r="A1127" i="12"/>
  <c r="A1128" i="12"/>
  <c r="A1129" i="12"/>
  <c r="A1130" i="12"/>
  <c r="A1131" i="12"/>
  <c r="A1132" i="12"/>
  <c r="A1133" i="12"/>
  <c r="A1134" i="12"/>
  <c r="A1135" i="12"/>
  <c r="A1136" i="12"/>
  <c r="A1137" i="12"/>
  <c r="A1138" i="12"/>
  <c r="A1139" i="12"/>
  <c r="A1140" i="12"/>
  <c r="A1141" i="12"/>
  <c r="A1142" i="12"/>
  <c r="A1143" i="12"/>
  <c r="A1144" i="12"/>
  <c r="A1145" i="12"/>
  <c r="A1146" i="12"/>
  <c r="A1147" i="12"/>
  <c r="A1148" i="12"/>
  <c r="A1149" i="12"/>
  <c r="A1150" i="12"/>
  <c r="A1151" i="12"/>
  <c r="A1152" i="12"/>
  <c r="A1153" i="12"/>
  <c r="A1154" i="12"/>
  <c r="A1155" i="12"/>
  <c r="A1156" i="12"/>
  <c r="A1157" i="12"/>
  <c r="A1158" i="12"/>
  <c r="A1159" i="12"/>
  <c r="A1160" i="12"/>
  <c r="A1161" i="12"/>
  <c r="A1162" i="12"/>
  <c r="A1163" i="12"/>
  <c r="A1164" i="12"/>
  <c r="A1165" i="12"/>
  <c r="A1166" i="12"/>
  <c r="A1167" i="12"/>
  <c r="A1168" i="12"/>
  <c r="A1169" i="12"/>
  <c r="A1170" i="12"/>
  <c r="A1171" i="12"/>
  <c r="A1172" i="12"/>
  <c r="A1173" i="12"/>
  <c r="A1174" i="12"/>
  <c r="A1175" i="12"/>
  <c r="A1176" i="12"/>
  <c r="A1177" i="12"/>
  <c r="A1178" i="12"/>
  <c r="A1179" i="12"/>
  <c r="A1180" i="12"/>
  <c r="A1181" i="12"/>
  <c r="A1182" i="12"/>
  <c r="A1183" i="12"/>
  <c r="A1184" i="12"/>
  <c r="A1185" i="12"/>
  <c r="A1186" i="12"/>
  <c r="A1187" i="12"/>
  <c r="A1188" i="12"/>
  <c r="A1189" i="12"/>
  <c r="A1190" i="12"/>
  <c r="A1191" i="12"/>
  <c r="A1192" i="12"/>
  <c r="A1193" i="12"/>
  <c r="A1194" i="12"/>
  <c r="A1195" i="12"/>
  <c r="A1196" i="12"/>
  <c r="A1197" i="12"/>
  <c r="A1198" i="12"/>
  <c r="A1199" i="12"/>
  <c r="A1200" i="12"/>
  <c r="A1201" i="12"/>
  <c r="A1202" i="12"/>
  <c r="A1203" i="12"/>
  <c r="A1204" i="12"/>
  <c r="A1205" i="12"/>
  <c r="A1206" i="12"/>
  <c r="A1207" i="12"/>
  <c r="A1208" i="12"/>
  <c r="A1209" i="12"/>
  <c r="A1210" i="12"/>
  <c r="A1211" i="12"/>
  <c r="A1212" i="12"/>
  <c r="A1213" i="12"/>
  <c r="A1214" i="12"/>
  <c r="A1215" i="12"/>
  <c r="A1216" i="12"/>
  <c r="A1217" i="12"/>
  <c r="A1218" i="12"/>
  <c r="A1219" i="12"/>
  <c r="A1220" i="12"/>
  <c r="A1221" i="12"/>
  <c r="A1222" i="12"/>
  <c r="A1223" i="12"/>
  <c r="A1224" i="12"/>
  <c r="A1225" i="12"/>
  <c r="A1226" i="12"/>
  <c r="A1227" i="12"/>
  <c r="A1228" i="12"/>
  <c r="A1229" i="12"/>
  <c r="A1230" i="12"/>
  <c r="A1231" i="12"/>
  <c r="A1232" i="12"/>
  <c r="A1233" i="12"/>
  <c r="A1234" i="12"/>
  <c r="A1235" i="12"/>
  <c r="A1236" i="12"/>
  <c r="A1237" i="12"/>
  <c r="A1238" i="12"/>
  <c r="A1239" i="12"/>
  <c r="A1240" i="12"/>
  <c r="A1241" i="12"/>
  <c r="A1242" i="12"/>
  <c r="A1243" i="12"/>
  <c r="A1244" i="12"/>
  <c r="A1245" i="12"/>
  <c r="A1246" i="12"/>
  <c r="A1247" i="12"/>
  <c r="A1248" i="12"/>
  <c r="A1249" i="12"/>
  <c r="A1250" i="12"/>
  <c r="A1251" i="12"/>
  <c r="A1252" i="12"/>
  <c r="A1253" i="12"/>
  <c r="A1254" i="12"/>
  <c r="A1255" i="12"/>
  <c r="A1256" i="12"/>
  <c r="A1257" i="12"/>
  <c r="A1258" i="12"/>
  <c r="A1259" i="12"/>
  <c r="A1260" i="12"/>
  <c r="A1261" i="12"/>
  <c r="A1262" i="12"/>
  <c r="A1263" i="12"/>
  <c r="A1264" i="12"/>
  <c r="A1265" i="12"/>
  <c r="A1266" i="12"/>
  <c r="A1267" i="12"/>
  <c r="A1268" i="12"/>
  <c r="A1269" i="12"/>
  <c r="A1270" i="12"/>
  <c r="A1271" i="12"/>
  <c r="A1272" i="12"/>
  <c r="A1273" i="12"/>
  <c r="A1274" i="12"/>
  <c r="A1275" i="12"/>
  <c r="A1276" i="12"/>
  <c r="A1277" i="12"/>
  <c r="A1278" i="12"/>
  <c r="A1279" i="12"/>
  <c r="A1280" i="12"/>
  <c r="A1281" i="12"/>
  <c r="A1282" i="12"/>
  <c r="A1283" i="12"/>
  <c r="A1284" i="12"/>
  <c r="A1285" i="12"/>
  <c r="A1286" i="12"/>
  <c r="A1287" i="12"/>
  <c r="A1288" i="12"/>
  <c r="A1289" i="12"/>
  <c r="A1290" i="12"/>
  <c r="A1291" i="12"/>
  <c r="A1292" i="12"/>
  <c r="A1293" i="12"/>
  <c r="A1294" i="12"/>
  <c r="A1295" i="12"/>
  <c r="A1296" i="12"/>
  <c r="A1297" i="12"/>
  <c r="A1298" i="12"/>
  <c r="A1299" i="12"/>
  <c r="A1300" i="12"/>
  <c r="A1301" i="12"/>
  <c r="A1302" i="12"/>
  <c r="A1303" i="12"/>
  <c r="A1304" i="12"/>
  <c r="A1305" i="12"/>
  <c r="A1306" i="12"/>
  <c r="A1307" i="12"/>
  <c r="A1308" i="12"/>
  <c r="A1309" i="12"/>
  <c r="A1310" i="12"/>
  <c r="A1311" i="12"/>
  <c r="A1312" i="12"/>
  <c r="A1313" i="12"/>
  <c r="A1314" i="12"/>
  <c r="A1315" i="12"/>
  <c r="A1316" i="12"/>
  <c r="A1317" i="12"/>
  <c r="A1318" i="12"/>
  <c r="A1319" i="12"/>
  <c r="A1320" i="12"/>
  <c r="A1321" i="12"/>
  <c r="A1322" i="12"/>
  <c r="A1323" i="12"/>
  <c r="A1324" i="12"/>
  <c r="A1325" i="12"/>
  <c r="A1326" i="12"/>
  <c r="A1327" i="12"/>
  <c r="A1328" i="12"/>
  <c r="A1329" i="12"/>
  <c r="A1330" i="12"/>
  <c r="A1331" i="12"/>
  <c r="A1332" i="12"/>
  <c r="A1333" i="12"/>
  <c r="A1334" i="12"/>
  <c r="A1335" i="12"/>
  <c r="A1336" i="12"/>
  <c r="A1337" i="12"/>
  <c r="A1338" i="12"/>
  <c r="A1339" i="12"/>
  <c r="A1340" i="12"/>
  <c r="A1341" i="12"/>
  <c r="A1342" i="12"/>
  <c r="A1343" i="12"/>
  <c r="A1344" i="12"/>
  <c r="A1345" i="12"/>
  <c r="A1346" i="12"/>
  <c r="A1347" i="12"/>
  <c r="A1348" i="12"/>
  <c r="A1349" i="12"/>
  <c r="A1350" i="12"/>
  <c r="A1351" i="12"/>
  <c r="A1352" i="12"/>
  <c r="A1353" i="12"/>
  <c r="A1354" i="12"/>
  <c r="A1355" i="12"/>
  <c r="A1356" i="12"/>
  <c r="A1357" i="12"/>
  <c r="A1358" i="12"/>
  <c r="A1359" i="12"/>
  <c r="A1360" i="12"/>
  <c r="A1361" i="12"/>
  <c r="A1362" i="12"/>
  <c r="A1363" i="12"/>
  <c r="A1364" i="12"/>
  <c r="A1365" i="12"/>
  <c r="A1366" i="12"/>
  <c r="A1367" i="12"/>
  <c r="A1368" i="12"/>
  <c r="A1369" i="12"/>
  <c r="A1370" i="12"/>
  <c r="A1371" i="12"/>
  <c r="A1372" i="12"/>
  <c r="A1373" i="12"/>
  <c r="A1374" i="12"/>
  <c r="A1375" i="12"/>
  <c r="A1376" i="12"/>
  <c r="A1377" i="12"/>
  <c r="A1378" i="12"/>
  <c r="A1379" i="12"/>
  <c r="A1380" i="12"/>
  <c r="A1381" i="12"/>
  <c r="A1382" i="12"/>
  <c r="A1383" i="12"/>
  <c r="A1384" i="12"/>
  <c r="A1385" i="12"/>
  <c r="A1386" i="12"/>
  <c r="A1387" i="12"/>
  <c r="A1388" i="12"/>
  <c r="A1389" i="12"/>
  <c r="A1390" i="12"/>
  <c r="A1391" i="12"/>
  <c r="A1392" i="12"/>
  <c r="A1393" i="12"/>
  <c r="A1394" i="12"/>
  <c r="A1395" i="12"/>
  <c r="A1396" i="12"/>
  <c r="A1397" i="12"/>
  <c r="A1398" i="12"/>
  <c r="A1399" i="12"/>
  <c r="A1400" i="12"/>
  <c r="A1401" i="12"/>
  <c r="A1402" i="12"/>
  <c r="A1403" i="12"/>
  <c r="A1404" i="12"/>
  <c r="A1405" i="12"/>
  <c r="A1406" i="12"/>
  <c r="A1407" i="12"/>
  <c r="A1408" i="12"/>
  <c r="A1409" i="12"/>
  <c r="A1410" i="12"/>
  <c r="A1411" i="12"/>
  <c r="A1412" i="12"/>
  <c r="A1413" i="12"/>
  <c r="A1414" i="12"/>
  <c r="A1415" i="12"/>
  <c r="A1416" i="12"/>
  <c r="A1417" i="12"/>
  <c r="A1418" i="12"/>
  <c r="A1419" i="12"/>
  <c r="A1420" i="12"/>
  <c r="A1421" i="12"/>
  <c r="A1422" i="12"/>
  <c r="A1423" i="12"/>
  <c r="A1424" i="12"/>
  <c r="A1425" i="12"/>
  <c r="A1426" i="12"/>
  <c r="A1427" i="12"/>
  <c r="A1428" i="12"/>
  <c r="A1429" i="12"/>
  <c r="A1430" i="12"/>
  <c r="A1431" i="12"/>
  <c r="A1432" i="12"/>
  <c r="A1433" i="12"/>
  <c r="A1434" i="12"/>
  <c r="A1435" i="12"/>
  <c r="A1436" i="12"/>
  <c r="A1437" i="12"/>
  <c r="A1438" i="12"/>
  <c r="A1439" i="12"/>
  <c r="A1440" i="12"/>
  <c r="A1441" i="12"/>
  <c r="A1442" i="12"/>
  <c r="A1443" i="12"/>
  <c r="A1444" i="12"/>
  <c r="A1445" i="12"/>
  <c r="A1446" i="12"/>
  <c r="A1447" i="12"/>
  <c r="A1448" i="12"/>
  <c r="A1449" i="12"/>
  <c r="A1450" i="12"/>
  <c r="A1451" i="12"/>
  <c r="A1452" i="12"/>
  <c r="A1453" i="12"/>
  <c r="A1454" i="12"/>
  <c r="A1455" i="12"/>
  <c r="A1456" i="12"/>
  <c r="A1457" i="12"/>
  <c r="A1458" i="12"/>
  <c r="A1459" i="12"/>
  <c r="A1460" i="12"/>
  <c r="A1461" i="12"/>
  <c r="A1462" i="12"/>
  <c r="A1463" i="12"/>
  <c r="A1464" i="12"/>
  <c r="A1465" i="12"/>
  <c r="A1466" i="12"/>
  <c r="A1467" i="12"/>
  <c r="A1468" i="12"/>
  <c r="A1469" i="12"/>
  <c r="A1470" i="12"/>
  <c r="A1471" i="12"/>
  <c r="A1472" i="12"/>
  <c r="A1473" i="12"/>
  <c r="A1474" i="12"/>
  <c r="A1475" i="12"/>
  <c r="A1476" i="12"/>
  <c r="A1477" i="12"/>
  <c r="A1478" i="12"/>
  <c r="A1479" i="12"/>
  <c r="A1480" i="12"/>
  <c r="A1481" i="12"/>
  <c r="A1482" i="12"/>
  <c r="A1483" i="12"/>
  <c r="A1484" i="12"/>
  <c r="A1485" i="12"/>
  <c r="A1486" i="12"/>
  <c r="A1487" i="12"/>
  <c r="A1488" i="12"/>
  <c r="A1489" i="12"/>
  <c r="A1490" i="12"/>
  <c r="A1491" i="12"/>
  <c r="A1492" i="12"/>
  <c r="A1493" i="12"/>
  <c r="A1494" i="12"/>
  <c r="A1495" i="12"/>
  <c r="A1496" i="12"/>
  <c r="A1497" i="12"/>
  <c r="A1498" i="12"/>
  <c r="A1499" i="12"/>
  <c r="A1500" i="12"/>
  <c r="A1501" i="12"/>
  <c r="A1502" i="12"/>
  <c r="A1503" i="12"/>
  <c r="A1504" i="12"/>
  <c r="A1505" i="12"/>
  <c r="A1506" i="12"/>
  <c r="A1507" i="12"/>
  <c r="A1508" i="12"/>
  <c r="A1509" i="12"/>
  <c r="A1510" i="12"/>
  <c r="A1511" i="12"/>
  <c r="A1512" i="12"/>
  <c r="A1513" i="12"/>
  <c r="A1514" i="12"/>
  <c r="A1515" i="12"/>
  <c r="A1516" i="12"/>
  <c r="A1517" i="12"/>
  <c r="A1518" i="12"/>
  <c r="A1519" i="12"/>
  <c r="A1520" i="12"/>
  <c r="A1521" i="12"/>
  <c r="A1522" i="12"/>
  <c r="A1523" i="12"/>
  <c r="A1524" i="12"/>
  <c r="A1525" i="12"/>
  <c r="A1526" i="12"/>
  <c r="A1527" i="12"/>
  <c r="A1528" i="12"/>
  <c r="A1529" i="12"/>
  <c r="A1530" i="12"/>
  <c r="A1531" i="12"/>
  <c r="A1532" i="12"/>
  <c r="A1533" i="12"/>
  <c r="A1534" i="12"/>
  <c r="A1535" i="12"/>
  <c r="A1536" i="12"/>
  <c r="A1537" i="12"/>
  <c r="A1538" i="12"/>
  <c r="A1539" i="12"/>
  <c r="A1540" i="12"/>
  <c r="A1541" i="12"/>
  <c r="A1542" i="12"/>
  <c r="A1543" i="12"/>
  <c r="A1544" i="12"/>
  <c r="A1545" i="12"/>
  <c r="A1546" i="12"/>
  <c r="A1547" i="12"/>
  <c r="A1548" i="12"/>
  <c r="A1549" i="12"/>
  <c r="A1550" i="12"/>
  <c r="A1551" i="12"/>
  <c r="A1552" i="12"/>
  <c r="A1553" i="12"/>
  <c r="A1554" i="12"/>
  <c r="A1555" i="12"/>
  <c r="A1556" i="12"/>
  <c r="A1557" i="12"/>
  <c r="A1558" i="12"/>
  <c r="A1559" i="12"/>
  <c r="A1560" i="12"/>
  <c r="A1561" i="12"/>
  <c r="A1562" i="12"/>
  <c r="A1563" i="12"/>
  <c r="A1564" i="12"/>
  <c r="A1565" i="12"/>
  <c r="A1566" i="12"/>
  <c r="A1567" i="12"/>
  <c r="A1568" i="12"/>
  <c r="A1569" i="12"/>
  <c r="A1570" i="12"/>
  <c r="A1571" i="12"/>
  <c r="A1572" i="12"/>
  <c r="A1573" i="12"/>
  <c r="A1574" i="12"/>
  <c r="A1575" i="12"/>
  <c r="A1576" i="12"/>
  <c r="A1577" i="12"/>
  <c r="A1578" i="12"/>
  <c r="A1579" i="12"/>
  <c r="A1580" i="12"/>
  <c r="A1581" i="12"/>
  <c r="A1582" i="12"/>
  <c r="A1583" i="12"/>
  <c r="A1584" i="12"/>
  <c r="A1585" i="12"/>
  <c r="A1586" i="12"/>
  <c r="A1587" i="12"/>
  <c r="A1588" i="12"/>
  <c r="A1589" i="12"/>
  <c r="A1590" i="12"/>
  <c r="A1591" i="12"/>
  <c r="A1592" i="12"/>
  <c r="A1593" i="12"/>
  <c r="A1594" i="12"/>
  <c r="A1595" i="12"/>
  <c r="A1596" i="12"/>
  <c r="A1597" i="12"/>
  <c r="A1598" i="12"/>
  <c r="A1599" i="12"/>
  <c r="A1600" i="12"/>
  <c r="A1601" i="12"/>
  <c r="A1602" i="12"/>
  <c r="A1603" i="12"/>
  <c r="A1604" i="12"/>
  <c r="A1605" i="12"/>
  <c r="A1606" i="12"/>
  <c r="A1607" i="12"/>
  <c r="A1608" i="12"/>
  <c r="A1609" i="12"/>
  <c r="A1610" i="12"/>
  <c r="A1611" i="12"/>
  <c r="A1612" i="12"/>
  <c r="A1613" i="12"/>
  <c r="A1614" i="12"/>
  <c r="A1615" i="12"/>
  <c r="A1616" i="12"/>
  <c r="A1617" i="12"/>
  <c r="A1618" i="12"/>
  <c r="A1619" i="12"/>
  <c r="A1620" i="12"/>
  <c r="A1621" i="12"/>
  <c r="A1622" i="12"/>
  <c r="A1623" i="12"/>
  <c r="A1624" i="12"/>
  <c r="A1625" i="12"/>
  <c r="A1626" i="12"/>
  <c r="A1627" i="12"/>
  <c r="A1628" i="12"/>
  <c r="A1629" i="12"/>
  <c r="A1630" i="12"/>
  <c r="A1631" i="12"/>
  <c r="A1632" i="12"/>
  <c r="A1633" i="12"/>
  <c r="A1634" i="12"/>
  <c r="A1635" i="12"/>
  <c r="A1636" i="12"/>
  <c r="A1637" i="12"/>
  <c r="A1638" i="12"/>
  <c r="A1639" i="12"/>
  <c r="A1640" i="12"/>
  <c r="A1641" i="12"/>
  <c r="A1642" i="12"/>
  <c r="A1643" i="12"/>
  <c r="A1644" i="12"/>
  <c r="A1645" i="12"/>
  <c r="A1646" i="12"/>
  <c r="A1647" i="12"/>
  <c r="A1648" i="12"/>
  <c r="A1649" i="12"/>
  <c r="A1650" i="12"/>
  <c r="A1651" i="12"/>
  <c r="A1652" i="12"/>
  <c r="A1653" i="12"/>
  <c r="A1654" i="12"/>
  <c r="A1655" i="12"/>
  <c r="A1656" i="12"/>
  <c r="A1657" i="12"/>
  <c r="A1658" i="12"/>
  <c r="A1659" i="12"/>
  <c r="A1660" i="12"/>
  <c r="A1661" i="12"/>
  <c r="A1662" i="12"/>
  <c r="A1663" i="12"/>
  <c r="A1664" i="12"/>
  <c r="A1665" i="12"/>
  <c r="A1666" i="12"/>
  <c r="A1667" i="12"/>
  <c r="A1668" i="12"/>
  <c r="A1669" i="12"/>
  <c r="A1670" i="12"/>
  <c r="A1671" i="12"/>
  <c r="A1672" i="12"/>
  <c r="A1673" i="12"/>
  <c r="A1674" i="12"/>
  <c r="A1675" i="12"/>
  <c r="A1676" i="12"/>
  <c r="A1677" i="12"/>
  <c r="A1678" i="12"/>
  <c r="A1679" i="12"/>
  <c r="A1680" i="12"/>
  <c r="A1681" i="12"/>
  <c r="A1682" i="12"/>
  <c r="A1683" i="12"/>
  <c r="A1684" i="12"/>
  <c r="A1685" i="12"/>
  <c r="A1686" i="12"/>
  <c r="A1687" i="12"/>
  <c r="A1688" i="12"/>
  <c r="A1689" i="12"/>
  <c r="A1690" i="12"/>
  <c r="A1691" i="12"/>
  <c r="A1692" i="12"/>
  <c r="A1693" i="12"/>
  <c r="A1694" i="12"/>
  <c r="A1695" i="12"/>
  <c r="A1696" i="12"/>
  <c r="A1697" i="12"/>
  <c r="A1698" i="12"/>
  <c r="A1699" i="12"/>
  <c r="A1700" i="12"/>
  <c r="A1701" i="12"/>
  <c r="A1702" i="12"/>
  <c r="A1703" i="12"/>
  <c r="A1704" i="12"/>
  <c r="A1705" i="12"/>
  <c r="A1706" i="12"/>
  <c r="A1707" i="12"/>
  <c r="A1708" i="12"/>
  <c r="A1709" i="12"/>
  <c r="A1710" i="12"/>
  <c r="A1711" i="12"/>
  <c r="A1712" i="12"/>
  <c r="A1713" i="12"/>
  <c r="A1714" i="12"/>
  <c r="A1715" i="12"/>
  <c r="A1716" i="12"/>
  <c r="A1717" i="12"/>
  <c r="A1718" i="12"/>
  <c r="A1719" i="12"/>
  <c r="A1720" i="12"/>
  <c r="A1721" i="12"/>
  <c r="A1722" i="12"/>
  <c r="A1723" i="12"/>
  <c r="A1724" i="12"/>
  <c r="A1725" i="12"/>
  <c r="A1726" i="12"/>
  <c r="A1727" i="12"/>
  <c r="A1728" i="12"/>
  <c r="A1729" i="12"/>
  <c r="A1730" i="12"/>
  <c r="A1731" i="12"/>
  <c r="A1732" i="12"/>
  <c r="A1733" i="12"/>
  <c r="A1734" i="12"/>
  <c r="A1735" i="12"/>
  <c r="A1736" i="12"/>
  <c r="A1737" i="12"/>
  <c r="A1738" i="12"/>
  <c r="A1739" i="12"/>
  <c r="A1740" i="12"/>
  <c r="A1741" i="12"/>
  <c r="A1742" i="12"/>
  <c r="A1743" i="12"/>
  <c r="A1744" i="12"/>
  <c r="A1745" i="12"/>
  <c r="A1746" i="12"/>
  <c r="A1747" i="12"/>
  <c r="A1748" i="12"/>
  <c r="A1749" i="12"/>
  <c r="A1750" i="12"/>
  <c r="A1751" i="12"/>
  <c r="A1752" i="12"/>
  <c r="A1753" i="12"/>
  <c r="A1754" i="12"/>
  <c r="A1755" i="12"/>
  <c r="A1756" i="12"/>
  <c r="A1757" i="12"/>
  <c r="A1758" i="12"/>
  <c r="A1759" i="12"/>
  <c r="A1760" i="12"/>
  <c r="A1761" i="12"/>
  <c r="A1762" i="12"/>
  <c r="A1763" i="12"/>
  <c r="A1764" i="12"/>
  <c r="A1765" i="12"/>
  <c r="A1766" i="12"/>
  <c r="A1767" i="12"/>
  <c r="A1768" i="12"/>
  <c r="A1769" i="12"/>
  <c r="A1770" i="12"/>
  <c r="A1771" i="12"/>
  <c r="A1772" i="12"/>
  <c r="A1773" i="12"/>
  <c r="A1774" i="12"/>
  <c r="A1775" i="12"/>
  <c r="A1776" i="12"/>
  <c r="A1777" i="12"/>
  <c r="A1778" i="12"/>
  <c r="A1779" i="12"/>
  <c r="A1780" i="12"/>
  <c r="A1781" i="12"/>
  <c r="A1782" i="12"/>
  <c r="A1783" i="12"/>
  <c r="A1784" i="12"/>
  <c r="A1785" i="12"/>
  <c r="A1786" i="12"/>
  <c r="A1787" i="12"/>
  <c r="A1788" i="12"/>
  <c r="A1789" i="12"/>
  <c r="A1790" i="12"/>
  <c r="A1791" i="12"/>
  <c r="A1792" i="12"/>
  <c r="A1793" i="12"/>
  <c r="A1794" i="12"/>
  <c r="A1795" i="12"/>
  <c r="A1796" i="12"/>
  <c r="A1797" i="12"/>
  <c r="A1798" i="12"/>
  <c r="A1799" i="12"/>
  <c r="A1800" i="12"/>
  <c r="A1801" i="12"/>
  <c r="A1802" i="12"/>
  <c r="A1803" i="12"/>
  <c r="A1804" i="12"/>
  <c r="A1805" i="12"/>
  <c r="A1806" i="12"/>
  <c r="A1807" i="12"/>
  <c r="A1808" i="12"/>
  <c r="A1809" i="12"/>
  <c r="A1810" i="12"/>
  <c r="A1811" i="12"/>
  <c r="A1812" i="12"/>
  <c r="A1813" i="12"/>
  <c r="A1814" i="12"/>
  <c r="A1815" i="12"/>
  <c r="A1816" i="12"/>
  <c r="A1817" i="12"/>
  <c r="A1818" i="12"/>
  <c r="A1819" i="12"/>
  <c r="A1820" i="12"/>
  <c r="A1821" i="12"/>
  <c r="A1822" i="12"/>
  <c r="A1823" i="12"/>
  <c r="A1824" i="12"/>
  <c r="A1825" i="12"/>
  <c r="A1826" i="12"/>
  <c r="A1827" i="12"/>
  <c r="A1828" i="12"/>
  <c r="A1829" i="12"/>
  <c r="A1830" i="12"/>
  <c r="A1831" i="12"/>
  <c r="A1832" i="12"/>
  <c r="A1833" i="12"/>
  <c r="A1834" i="12"/>
  <c r="A1835" i="12"/>
  <c r="A1836" i="12"/>
  <c r="A1837" i="12"/>
  <c r="A1838" i="12"/>
  <c r="A1839" i="12"/>
  <c r="A1840" i="12"/>
  <c r="A1841" i="12"/>
  <c r="A1842" i="12"/>
  <c r="A1843" i="12"/>
  <c r="A1844" i="12"/>
  <c r="A1845" i="12"/>
  <c r="A1846" i="12"/>
  <c r="A1847" i="12"/>
  <c r="A1848" i="12"/>
  <c r="A1849" i="12"/>
  <c r="A1850" i="12"/>
  <c r="A1851" i="12"/>
  <c r="A1852" i="12"/>
  <c r="A1853" i="12"/>
  <c r="A1854" i="12"/>
  <c r="A1855" i="12"/>
  <c r="A1856" i="12"/>
  <c r="A1857" i="12"/>
  <c r="A1858" i="12"/>
  <c r="A1859" i="12"/>
  <c r="A1860" i="12"/>
  <c r="A1861" i="12"/>
  <c r="A1862" i="12"/>
  <c r="A1863" i="12"/>
  <c r="A1864" i="12"/>
  <c r="A1865" i="12"/>
  <c r="A1866" i="12"/>
  <c r="A1867" i="12"/>
  <c r="A1868" i="12"/>
  <c r="A1869" i="12"/>
  <c r="A1870" i="12"/>
  <c r="A1871" i="12"/>
  <c r="A1872" i="12"/>
  <c r="A1873" i="12"/>
  <c r="A1874" i="12"/>
  <c r="A1875" i="12"/>
  <c r="A1876" i="12"/>
  <c r="A1877" i="12"/>
  <c r="A1878" i="12"/>
  <c r="A1879" i="12"/>
  <c r="A1880" i="12"/>
  <c r="A1881" i="12"/>
  <c r="A1882" i="12"/>
  <c r="A1883" i="12"/>
  <c r="A1884" i="12"/>
  <c r="A1885" i="12"/>
  <c r="A1886" i="12"/>
  <c r="A1887" i="12"/>
  <c r="A1888" i="12"/>
  <c r="A1889" i="12"/>
  <c r="A1890" i="12"/>
  <c r="A1891" i="12"/>
  <c r="A1892" i="12"/>
  <c r="A1893" i="12"/>
  <c r="A1894" i="12"/>
  <c r="A1895" i="12"/>
  <c r="A1896" i="12"/>
  <c r="A1897" i="12"/>
  <c r="A1898" i="12"/>
  <c r="A1899" i="12"/>
  <c r="A1900" i="12"/>
  <c r="A1901" i="12"/>
  <c r="A1902" i="12"/>
  <c r="A1903" i="12"/>
  <c r="A1904" i="12"/>
  <c r="A1905" i="12"/>
  <c r="A1906" i="12"/>
  <c r="A1907" i="12"/>
  <c r="A1908" i="12"/>
  <c r="A1909" i="12"/>
  <c r="A1910" i="12"/>
  <c r="A1911" i="12"/>
  <c r="A1912" i="12"/>
  <c r="A1913" i="12"/>
  <c r="A1914" i="12"/>
  <c r="A1915" i="12"/>
  <c r="A1916" i="12"/>
  <c r="A1917" i="12"/>
  <c r="A1918" i="12"/>
  <c r="A1919" i="12"/>
  <c r="A1920" i="12"/>
  <c r="A1921" i="12"/>
  <c r="A1922" i="12"/>
  <c r="A1923" i="12"/>
  <c r="A1924" i="12"/>
  <c r="A1925" i="12"/>
  <c r="A1926" i="12"/>
  <c r="A1927" i="12"/>
  <c r="A1928" i="12"/>
  <c r="A1929" i="12"/>
  <c r="A1930" i="12"/>
  <c r="A1931" i="12"/>
  <c r="A1932" i="12"/>
  <c r="A1933" i="12"/>
  <c r="A1934" i="12"/>
  <c r="A1935" i="12"/>
  <c r="A1936" i="12"/>
  <c r="A1937" i="12"/>
  <c r="A1938" i="12"/>
  <c r="A1939" i="12"/>
  <c r="A1940" i="12"/>
  <c r="A1941" i="12"/>
  <c r="A1942" i="12"/>
  <c r="A1943" i="12"/>
  <c r="A1944" i="12"/>
  <c r="A1945" i="12"/>
  <c r="A1946" i="12"/>
  <c r="A1947" i="12"/>
  <c r="A1948" i="12"/>
  <c r="A1949" i="12"/>
  <c r="A1950" i="12"/>
  <c r="A1951" i="12"/>
  <c r="A1952" i="12"/>
  <c r="A1953" i="12"/>
  <c r="A1954" i="12"/>
  <c r="A1955" i="12"/>
  <c r="A1956" i="12"/>
  <c r="A1957" i="12"/>
  <c r="A1958" i="12"/>
  <c r="A1959" i="12"/>
  <c r="A1960" i="12"/>
  <c r="A1961" i="12"/>
  <c r="A1962" i="12"/>
  <c r="A1963" i="12"/>
  <c r="A1964" i="12"/>
  <c r="A1965" i="12"/>
  <c r="A1966" i="12"/>
  <c r="A1967" i="12"/>
  <c r="A1968" i="12"/>
  <c r="A1969" i="12"/>
  <c r="A1970" i="12"/>
  <c r="A1971" i="12"/>
  <c r="A1972" i="12"/>
  <c r="A1973" i="12"/>
  <c r="A1974" i="12"/>
  <c r="A1975" i="12"/>
  <c r="A1976" i="12"/>
  <c r="A1977" i="12"/>
  <c r="A1978" i="12"/>
  <c r="A1979" i="12"/>
  <c r="A1980" i="12"/>
  <c r="A1981" i="12"/>
  <c r="A1982" i="12"/>
  <c r="A1983" i="12"/>
  <c r="A1984" i="12"/>
  <c r="A1985" i="12"/>
  <c r="A1986" i="12"/>
  <c r="A1987" i="12"/>
  <c r="A1988" i="12"/>
  <c r="A1989" i="12"/>
  <c r="A1990" i="12"/>
  <c r="A1991" i="12"/>
  <c r="A1992" i="12"/>
  <c r="A1993" i="12"/>
  <c r="A1994" i="12"/>
  <c r="A1995" i="12"/>
  <c r="A1996" i="12"/>
  <c r="A1997" i="12"/>
  <c r="A1998" i="12"/>
  <c r="A1999" i="12"/>
  <c r="A2000" i="12"/>
  <c r="A2001" i="12"/>
  <c r="A2002" i="12"/>
  <c r="A2003" i="12"/>
  <c r="A2004" i="12"/>
  <c r="A2005" i="12"/>
  <c r="A2006" i="12"/>
  <c r="A2007" i="12"/>
  <c r="A2008" i="12"/>
  <c r="A2009" i="12"/>
  <c r="A2010" i="12"/>
  <c r="A2011" i="12"/>
  <c r="A2012" i="12"/>
  <c r="A2013" i="12"/>
  <c r="A2014" i="12"/>
  <c r="A2015" i="12"/>
  <c r="A2016" i="12"/>
  <c r="A2017" i="12"/>
  <c r="A2018" i="12"/>
  <c r="A2019" i="12"/>
  <c r="A2020" i="12"/>
  <c r="A2021" i="12"/>
  <c r="A2022" i="12"/>
  <c r="A2023" i="12"/>
  <c r="A2024" i="12"/>
  <c r="A2025" i="12"/>
  <c r="A2026" i="12"/>
  <c r="A2027" i="12"/>
  <c r="A2028" i="12"/>
  <c r="A2029" i="12"/>
  <c r="A2030" i="12"/>
  <c r="A2031" i="12"/>
  <c r="A2032" i="12"/>
  <c r="A2033" i="12"/>
  <c r="A2034" i="12"/>
  <c r="A2035" i="12"/>
  <c r="A2036" i="12"/>
  <c r="A2037" i="12"/>
  <c r="A2038" i="12"/>
  <c r="A2039" i="12"/>
  <c r="A2040" i="12"/>
  <c r="A2041" i="12"/>
  <c r="A2042" i="12"/>
  <c r="A2043" i="12"/>
  <c r="A2044" i="12"/>
  <c r="A2045" i="12"/>
  <c r="A2046" i="12"/>
  <c r="A2047" i="12"/>
  <c r="A2048" i="12"/>
  <c r="A2049" i="12"/>
  <c r="A2050" i="12"/>
  <c r="A2051" i="12"/>
  <c r="A2052" i="12"/>
  <c r="A2053" i="12"/>
  <c r="A2054" i="12"/>
  <c r="A2055" i="12"/>
  <c r="A2056" i="12"/>
  <c r="A2057" i="12"/>
  <c r="A2058" i="12"/>
  <c r="A2059" i="12"/>
  <c r="A2060" i="12"/>
  <c r="A2061" i="12"/>
  <c r="A2062" i="12"/>
  <c r="A2063" i="12"/>
  <c r="A2064" i="12"/>
  <c r="A2065" i="12"/>
  <c r="A2066" i="12"/>
  <c r="A2067" i="12"/>
  <c r="A2068" i="12"/>
  <c r="A2069" i="12"/>
  <c r="A2070" i="12"/>
  <c r="A2071" i="12"/>
  <c r="A2072" i="12"/>
  <c r="A2073" i="12"/>
  <c r="A2074" i="12"/>
  <c r="A2075" i="12"/>
  <c r="A2076" i="12"/>
  <c r="A2077" i="12"/>
  <c r="A2078" i="12"/>
  <c r="A2079" i="12"/>
  <c r="A2080" i="12"/>
  <c r="A2081" i="12"/>
  <c r="A2082" i="12"/>
  <c r="A2083" i="12"/>
  <c r="A2084" i="12"/>
  <c r="A2085" i="12"/>
  <c r="A5408" i="12"/>
  <c r="A2" i="12"/>
  <c r="A2" i="2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397" i="4"/>
  <c r="A1398" i="4"/>
  <c r="A1399" i="4"/>
  <c r="A1400" i="4"/>
  <c r="A1401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71" i="4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2" i="1"/>
  <c r="C5414" i="2"/>
  <c r="C5413" i="2"/>
  <c r="C5412" i="2"/>
  <c r="C5411" i="2"/>
  <c r="C5410" i="2"/>
  <c r="C5409" i="2"/>
  <c r="C5408" i="2"/>
  <c r="C5407" i="2"/>
  <c r="C5406" i="2"/>
  <c r="C5405" i="2"/>
  <c r="C5404" i="2"/>
  <c r="C5403" i="2"/>
  <c r="C5402" i="2"/>
  <c r="C5401" i="2"/>
  <c r="C5400" i="2"/>
  <c r="C5399" i="2"/>
  <c r="C5398" i="2"/>
  <c r="C5397" i="2"/>
  <c r="C5396" i="2"/>
  <c r="C5395" i="2"/>
  <c r="C5394" i="2"/>
  <c r="C5393" i="2"/>
  <c r="C5392" i="2"/>
  <c r="C5391" i="2"/>
  <c r="C5390" i="2"/>
  <c r="C5389" i="2"/>
  <c r="C5388" i="2"/>
  <c r="C5387" i="2"/>
  <c r="C5386" i="2"/>
  <c r="C5385" i="2"/>
  <c r="C5384" i="2"/>
  <c r="C5383" i="2"/>
  <c r="C5382" i="2"/>
  <c r="C5381" i="2"/>
  <c r="C5380" i="2"/>
  <c r="C5379" i="2"/>
  <c r="C5378" i="2"/>
  <c r="C5377" i="2"/>
  <c r="C5376" i="2"/>
  <c r="C5375" i="2"/>
  <c r="C5374" i="2"/>
  <c r="C5373" i="2"/>
  <c r="C5372" i="2"/>
  <c r="C5371" i="2"/>
  <c r="C5370" i="2"/>
  <c r="C5369" i="2"/>
  <c r="C5368" i="2"/>
  <c r="C5367" i="2"/>
  <c r="C5366" i="2"/>
  <c r="C5365" i="2"/>
  <c r="C5364" i="2"/>
  <c r="C5363" i="2"/>
  <c r="C5362" i="2"/>
  <c r="C5361" i="2"/>
  <c r="C5360" i="2"/>
  <c r="C5359" i="2"/>
  <c r="C5358" i="2"/>
  <c r="C5357" i="2"/>
  <c r="C5356" i="2"/>
  <c r="C5355" i="2"/>
  <c r="C5354" i="2"/>
  <c r="C5353" i="2"/>
  <c r="C5352" i="2"/>
  <c r="C5351" i="2"/>
  <c r="C5350" i="2"/>
  <c r="C5349" i="2"/>
  <c r="C5348" i="2"/>
  <c r="C5347" i="2"/>
  <c r="C5346" i="2"/>
  <c r="C5345" i="2"/>
  <c r="C5344" i="2"/>
  <c r="C5343" i="2"/>
  <c r="C5342" i="2"/>
  <c r="C5341" i="2"/>
  <c r="C5340" i="2"/>
  <c r="C5339" i="2"/>
  <c r="C5338" i="2"/>
  <c r="C5337" i="2"/>
  <c r="C5336" i="2"/>
  <c r="C5335" i="2"/>
  <c r="C5334" i="2"/>
  <c r="C5333" i="2"/>
  <c r="C5332" i="2"/>
  <c r="C5331" i="2"/>
  <c r="C5330" i="2"/>
  <c r="C5329" i="2"/>
  <c r="C5328" i="2"/>
  <c r="C5327" i="2"/>
  <c r="C5326" i="2"/>
  <c r="C5325" i="2"/>
  <c r="C5324" i="2"/>
  <c r="C5323" i="2"/>
  <c r="C5322" i="2"/>
  <c r="C5321" i="2"/>
  <c r="C5320" i="2"/>
  <c r="C5319" i="2"/>
  <c r="C5318" i="2"/>
  <c r="C5317" i="2"/>
  <c r="C5316" i="2"/>
  <c r="C5315" i="2"/>
  <c r="C5314" i="2"/>
  <c r="C5313" i="2"/>
  <c r="C5312" i="2"/>
  <c r="C5311" i="2"/>
  <c r="C5310" i="2"/>
  <c r="C5309" i="2"/>
  <c r="C5308" i="2"/>
  <c r="C5307" i="2"/>
  <c r="C5306" i="2"/>
  <c r="C5305" i="2"/>
  <c r="C5304" i="2"/>
  <c r="C5303" i="2"/>
  <c r="C5302" i="2"/>
  <c r="C5301" i="2"/>
  <c r="C5300" i="2"/>
  <c r="C5299" i="2"/>
  <c r="C5298" i="2"/>
  <c r="C5297" i="2"/>
  <c r="C5296" i="2"/>
  <c r="C5295" i="2"/>
  <c r="C5294" i="2"/>
  <c r="C5293" i="2"/>
  <c r="C5292" i="2"/>
  <c r="C5291" i="2"/>
  <c r="C5290" i="2"/>
  <c r="C5289" i="2"/>
  <c r="C5288" i="2"/>
  <c r="C5287" i="2"/>
  <c r="C5286" i="2"/>
  <c r="C5285" i="2"/>
  <c r="C5284" i="2"/>
  <c r="C5283" i="2"/>
  <c r="C5282" i="2"/>
  <c r="C5281" i="2"/>
  <c r="C5280" i="2"/>
  <c r="C5279" i="2"/>
  <c r="C5278" i="2"/>
  <c r="C5277" i="2"/>
  <c r="C5276" i="2"/>
  <c r="C5275" i="2"/>
  <c r="C5274" i="2"/>
  <c r="C5273" i="2"/>
  <c r="C5272" i="2"/>
  <c r="C5271" i="2"/>
  <c r="C5270" i="2"/>
  <c r="C5269" i="2"/>
  <c r="C5268" i="2"/>
  <c r="C5267" i="2"/>
  <c r="C5266" i="2"/>
  <c r="C5265" i="2"/>
  <c r="C5264" i="2"/>
  <c r="C5263" i="2"/>
  <c r="C5262" i="2"/>
  <c r="C5261" i="2"/>
  <c r="C5260" i="2"/>
  <c r="C5259" i="2"/>
  <c r="C5258" i="2"/>
  <c r="C5257" i="2"/>
  <c r="C5256" i="2"/>
  <c r="C5255" i="2"/>
  <c r="C5254" i="2"/>
  <c r="C5253" i="2"/>
  <c r="C5252" i="2"/>
  <c r="C5251" i="2"/>
  <c r="C5250" i="2"/>
  <c r="C5249" i="2"/>
  <c r="C5248" i="2"/>
  <c r="C5247" i="2"/>
  <c r="C5246" i="2"/>
  <c r="C5245" i="2"/>
  <c r="C5244" i="2"/>
  <c r="C5243" i="2"/>
  <c r="C5242" i="2"/>
  <c r="C5241" i="2"/>
  <c r="C5240" i="2"/>
  <c r="C5239" i="2"/>
  <c r="C5238" i="2"/>
  <c r="C5237" i="2"/>
  <c r="C5236" i="2"/>
  <c r="C5235" i="2"/>
  <c r="C5234" i="2"/>
  <c r="C5233" i="2"/>
  <c r="C5232" i="2"/>
  <c r="C5231" i="2"/>
  <c r="C5230" i="2"/>
  <c r="C5229" i="2"/>
  <c r="C5228" i="2"/>
  <c r="C5227" i="2"/>
  <c r="C5226" i="2"/>
  <c r="C5225" i="2"/>
  <c r="C5224" i="2"/>
  <c r="C5223" i="2"/>
  <c r="C5222" i="2"/>
  <c r="C5221" i="2"/>
  <c r="C5220" i="2"/>
  <c r="C5219" i="2"/>
  <c r="C5218" i="2"/>
  <c r="C5217" i="2"/>
  <c r="C5216" i="2"/>
  <c r="C5215" i="2"/>
  <c r="C5214" i="2"/>
  <c r="C5213" i="2"/>
  <c r="C5212" i="2"/>
  <c r="C5211" i="2"/>
  <c r="C5210" i="2"/>
  <c r="C5209" i="2"/>
  <c r="C5208" i="2"/>
  <c r="C5207" i="2"/>
  <c r="C5206" i="2"/>
  <c r="C5205" i="2"/>
  <c r="C5204" i="2"/>
  <c r="C5203" i="2"/>
  <c r="C5202" i="2"/>
  <c r="C5201" i="2"/>
  <c r="C5200" i="2"/>
  <c r="C5199" i="2"/>
  <c r="C5198" i="2"/>
  <c r="C5197" i="2"/>
  <c r="C5196" i="2"/>
  <c r="C5195" i="2"/>
  <c r="C5194" i="2"/>
  <c r="C5193" i="2"/>
  <c r="C5192" i="2"/>
  <c r="C5191" i="2"/>
  <c r="C5190" i="2"/>
  <c r="C5189" i="2"/>
  <c r="C5188" i="2"/>
  <c r="C5187" i="2"/>
  <c r="C5186" i="2"/>
  <c r="C5185" i="2"/>
  <c r="C5184" i="2"/>
  <c r="C5183" i="2"/>
  <c r="C5182" i="2"/>
  <c r="C5181" i="2"/>
  <c r="C5180" i="2"/>
  <c r="C5179" i="2"/>
  <c r="C5178" i="2"/>
  <c r="C5177" i="2"/>
  <c r="C5176" i="2"/>
  <c r="C5175" i="2"/>
  <c r="C5174" i="2"/>
  <c r="C5173" i="2"/>
  <c r="C5172" i="2"/>
  <c r="C5171" i="2"/>
  <c r="C5170" i="2"/>
  <c r="C5169" i="2"/>
  <c r="C5168" i="2"/>
  <c r="C5167" i="2"/>
  <c r="C5166" i="2"/>
  <c r="C5165" i="2"/>
  <c r="C5164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5151" i="2"/>
  <c r="C5150" i="2"/>
  <c r="C5149" i="2"/>
  <c r="C5148" i="2"/>
  <c r="C5147" i="2"/>
  <c r="C5146" i="2"/>
  <c r="C5145" i="2"/>
  <c r="C5144" i="2"/>
  <c r="C5143" i="2"/>
  <c r="C5142" i="2"/>
  <c r="C5141" i="2"/>
  <c r="C5140" i="2"/>
  <c r="C5139" i="2"/>
  <c r="C5138" i="2"/>
  <c r="C5137" i="2"/>
  <c r="C5136" i="2"/>
  <c r="C5135" i="2"/>
  <c r="C5134" i="2"/>
  <c r="C5133" i="2"/>
  <c r="C5132" i="2"/>
  <c r="C5131" i="2"/>
  <c r="C5130" i="2"/>
  <c r="C5129" i="2"/>
  <c r="C5128" i="2"/>
  <c r="C5127" i="2"/>
  <c r="C5126" i="2"/>
  <c r="C5125" i="2"/>
  <c r="C5124" i="2"/>
  <c r="C5123" i="2"/>
  <c r="C5122" i="2"/>
  <c r="C5121" i="2"/>
  <c r="C5120" i="2"/>
  <c r="C5119" i="2"/>
  <c r="C5118" i="2"/>
  <c r="C5117" i="2"/>
  <c r="C5116" i="2"/>
  <c r="C5115" i="2"/>
  <c r="C5114" i="2"/>
  <c r="C5113" i="2"/>
  <c r="C5112" i="2"/>
  <c r="C5111" i="2"/>
  <c r="C5110" i="2"/>
  <c r="C5109" i="2"/>
  <c r="C5108" i="2"/>
  <c r="C5107" i="2"/>
  <c r="C5106" i="2"/>
  <c r="C5105" i="2"/>
  <c r="C5104" i="2"/>
  <c r="C5103" i="2"/>
  <c r="C5102" i="2"/>
  <c r="C5101" i="2"/>
  <c r="C5100" i="2"/>
  <c r="C5099" i="2"/>
  <c r="C5098" i="2"/>
  <c r="C5097" i="2"/>
  <c r="C5096" i="2"/>
  <c r="C5095" i="2"/>
  <c r="C5094" i="2"/>
  <c r="C5093" i="2"/>
  <c r="C5092" i="2"/>
  <c r="C5091" i="2"/>
  <c r="C5090" i="2"/>
  <c r="C5089" i="2"/>
  <c r="C5088" i="2"/>
  <c r="C5087" i="2"/>
  <c r="C5086" i="2"/>
  <c r="C5085" i="2"/>
  <c r="C5084" i="2"/>
  <c r="C5083" i="2"/>
  <c r="C5082" i="2"/>
  <c r="C5081" i="2"/>
  <c r="C5080" i="2"/>
  <c r="C5079" i="2"/>
  <c r="C5078" i="2"/>
  <c r="C5077" i="2"/>
  <c r="C5076" i="2"/>
  <c r="C5075" i="2"/>
  <c r="C5074" i="2"/>
  <c r="C5073" i="2"/>
  <c r="C5072" i="2"/>
  <c r="C5071" i="2"/>
  <c r="C5070" i="2"/>
  <c r="C5069" i="2"/>
  <c r="C5068" i="2"/>
  <c r="C5067" i="2"/>
  <c r="C5066" i="2"/>
  <c r="C5065" i="2"/>
  <c r="C5064" i="2"/>
  <c r="C5063" i="2"/>
  <c r="C5062" i="2"/>
  <c r="C5061" i="2"/>
  <c r="C5060" i="2"/>
  <c r="C5059" i="2"/>
  <c r="C5058" i="2"/>
  <c r="C5057" i="2"/>
  <c r="C5056" i="2"/>
  <c r="C5055" i="2"/>
  <c r="C5054" i="2"/>
  <c r="C5053" i="2"/>
  <c r="C5052" i="2"/>
  <c r="C5051" i="2"/>
  <c r="C5050" i="2"/>
  <c r="C5049" i="2"/>
  <c r="C5048" i="2"/>
  <c r="C5047" i="2"/>
  <c r="C5046" i="2"/>
  <c r="C5045" i="2"/>
  <c r="C5044" i="2"/>
  <c r="C5043" i="2"/>
  <c r="C5042" i="2"/>
  <c r="C5041" i="2"/>
  <c r="C5040" i="2"/>
  <c r="C5039" i="2"/>
  <c r="C5038" i="2"/>
  <c r="C5037" i="2"/>
  <c r="C5036" i="2"/>
  <c r="C5035" i="2"/>
  <c r="C5034" i="2"/>
  <c r="C5033" i="2"/>
  <c r="C5032" i="2"/>
  <c r="C5031" i="2"/>
  <c r="C5030" i="2"/>
  <c r="C5029" i="2"/>
  <c r="C5028" i="2"/>
  <c r="C5027" i="2"/>
  <c r="C5026" i="2"/>
  <c r="C5025" i="2"/>
  <c r="C5024" i="2"/>
  <c r="C5023" i="2"/>
  <c r="C5022" i="2"/>
  <c r="C5021" i="2"/>
  <c r="C5020" i="2"/>
  <c r="C5019" i="2"/>
  <c r="C5018" i="2"/>
  <c r="C5017" i="2"/>
  <c r="C5016" i="2"/>
  <c r="C5015" i="2"/>
  <c r="C5014" i="2"/>
  <c r="C5013" i="2"/>
  <c r="C5012" i="2"/>
  <c r="C5011" i="2"/>
  <c r="C5010" i="2"/>
  <c r="C5009" i="2"/>
  <c r="C5008" i="2"/>
  <c r="C5007" i="2"/>
  <c r="C5006" i="2"/>
  <c r="C5005" i="2"/>
  <c r="C5004" i="2"/>
  <c r="C5003" i="2"/>
  <c r="C5002" i="2"/>
  <c r="C5001" i="2"/>
  <c r="C5000" i="2"/>
  <c r="C4999" i="2"/>
  <c r="C4998" i="2"/>
  <c r="C4997" i="2"/>
  <c r="C4996" i="2"/>
  <c r="C4995" i="2"/>
  <c r="C4994" i="2"/>
  <c r="C4993" i="2"/>
  <c r="C4992" i="2"/>
  <c r="C4991" i="2"/>
  <c r="C4990" i="2"/>
  <c r="C4989" i="2"/>
  <c r="C4988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4767" i="2"/>
  <c r="C4766" i="2"/>
  <c r="C4765" i="2"/>
  <c r="C4764" i="2"/>
  <c r="C4763" i="2"/>
  <c r="C4762" i="2"/>
  <c r="C4761" i="2"/>
  <c r="C4760" i="2"/>
  <c r="C4759" i="2"/>
  <c r="C4758" i="2"/>
  <c r="C4757" i="2"/>
  <c r="C4756" i="2"/>
  <c r="C4755" i="2"/>
  <c r="C4754" i="2"/>
  <c r="C4753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4735" i="2"/>
  <c r="C4734" i="2"/>
  <c r="C4733" i="2"/>
  <c r="C4732" i="2"/>
  <c r="C4731" i="2"/>
  <c r="C4730" i="2"/>
  <c r="C4729" i="2"/>
  <c r="C4728" i="2"/>
  <c r="C4727" i="2"/>
  <c r="C4726" i="2"/>
  <c r="C4725" i="2"/>
  <c r="C4724" i="2"/>
  <c r="C4723" i="2"/>
  <c r="C4722" i="2"/>
  <c r="C4721" i="2"/>
  <c r="C4720" i="2"/>
  <c r="C4719" i="2"/>
  <c r="C4718" i="2"/>
  <c r="C4717" i="2"/>
  <c r="C4716" i="2"/>
  <c r="C4715" i="2"/>
  <c r="C4714" i="2"/>
  <c r="C4713" i="2"/>
  <c r="C4712" i="2"/>
  <c r="C4711" i="2"/>
  <c r="C4710" i="2"/>
  <c r="C4709" i="2"/>
  <c r="C4708" i="2"/>
  <c r="C4707" i="2"/>
  <c r="C4706" i="2"/>
  <c r="C4705" i="2"/>
  <c r="C4704" i="2"/>
  <c r="C4703" i="2"/>
  <c r="C4702" i="2"/>
  <c r="C4701" i="2"/>
  <c r="C4700" i="2"/>
  <c r="C4699" i="2"/>
  <c r="C4698" i="2"/>
  <c r="C4697" i="2"/>
  <c r="C4696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4656" i="2"/>
  <c r="C4655" i="2"/>
  <c r="C4654" i="2"/>
  <c r="C4653" i="2"/>
  <c r="C4652" i="2"/>
  <c r="C4651" i="2"/>
  <c r="C4650" i="2"/>
  <c r="C4649" i="2"/>
  <c r="C4648" i="2"/>
  <c r="C4647" i="2"/>
  <c r="C4646" i="2"/>
  <c r="C4645" i="2"/>
  <c r="C4644" i="2"/>
  <c r="C4643" i="2"/>
  <c r="C4642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4621" i="2"/>
  <c r="C4620" i="2"/>
  <c r="C4619" i="2"/>
  <c r="C4618" i="2"/>
  <c r="C4617" i="2"/>
  <c r="C4616" i="2"/>
  <c r="C4615" i="2"/>
  <c r="C4614" i="2"/>
  <c r="C4613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4571" i="2"/>
  <c r="C4570" i="2"/>
  <c r="C4569" i="2"/>
  <c r="C4568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4539" i="2"/>
  <c r="C4538" i="2"/>
  <c r="C4537" i="2"/>
  <c r="C4536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4522" i="2"/>
  <c r="C4521" i="2"/>
  <c r="C4520" i="2"/>
  <c r="C4519" i="2"/>
  <c r="C4518" i="2"/>
  <c r="C4517" i="2"/>
  <c r="C4516" i="2"/>
  <c r="C4515" i="2"/>
  <c r="C4514" i="2"/>
  <c r="C4513" i="2"/>
  <c r="C4512" i="2"/>
  <c r="C4511" i="2"/>
  <c r="C4510" i="2"/>
  <c r="C4509" i="2"/>
  <c r="C4508" i="2"/>
  <c r="C4507" i="2"/>
  <c r="C4506" i="2"/>
  <c r="C4505" i="2"/>
  <c r="C4504" i="2"/>
  <c r="C4503" i="2"/>
  <c r="C4502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4462" i="2"/>
  <c r="C4461" i="2"/>
  <c r="C4460" i="2"/>
  <c r="C4459" i="2"/>
  <c r="C4458" i="2"/>
  <c r="C4457" i="2"/>
  <c r="C4456" i="2"/>
  <c r="C4455" i="2"/>
  <c r="C4454" i="2"/>
  <c r="C4453" i="2"/>
  <c r="C4452" i="2"/>
  <c r="C4451" i="2"/>
  <c r="C4450" i="2"/>
  <c r="C4449" i="2"/>
  <c r="C4448" i="2"/>
  <c r="C4447" i="2"/>
  <c r="C4446" i="2"/>
  <c r="C4445" i="2"/>
  <c r="C4444" i="2"/>
  <c r="C4443" i="2"/>
  <c r="C4442" i="2"/>
  <c r="C4441" i="2"/>
  <c r="C4440" i="2"/>
  <c r="C4439" i="2"/>
  <c r="C4438" i="2"/>
  <c r="C4437" i="2"/>
  <c r="C4436" i="2"/>
  <c r="C4435" i="2"/>
  <c r="C4434" i="2"/>
  <c r="C4433" i="2"/>
  <c r="C4432" i="2"/>
  <c r="C4431" i="2"/>
  <c r="C4430" i="2"/>
  <c r="C4429" i="2"/>
  <c r="C4428" i="2"/>
  <c r="C4427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770" i="2"/>
  <c r="C3769" i="2"/>
  <c r="C3768" i="2"/>
  <c r="C3767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3749" i="2"/>
  <c r="C3748" i="2"/>
  <c r="C3747" i="2"/>
  <c r="C3746" i="2"/>
  <c r="C3745" i="2"/>
  <c r="C3744" i="2"/>
  <c r="C3743" i="2"/>
  <c r="C3742" i="2"/>
  <c r="C3741" i="2"/>
  <c r="C3740" i="2"/>
  <c r="C3739" i="2"/>
  <c r="C3738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3713" i="2"/>
  <c r="C3712" i="2"/>
  <c r="C3711" i="2"/>
  <c r="C3710" i="2"/>
  <c r="C3709" i="2"/>
  <c r="C3708" i="2"/>
  <c r="C3707" i="2"/>
  <c r="C3706" i="2"/>
  <c r="C3705" i="2"/>
  <c r="C3704" i="2"/>
  <c r="C3703" i="2"/>
  <c r="C3702" i="2"/>
  <c r="C3701" i="2"/>
  <c r="C3700" i="2"/>
  <c r="C3699" i="2"/>
  <c r="C3698" i="2"/>
  <c r="C3697" i="2"/>
  <c r="C3696" i="2"/>
  <c r="C3695" i="2"/>
  <c r="C3694" i="2"/>
  <c r="C3693" i="2"/>
  <c r="C3692" i="2"/>
  <c r="C3691" i="2"/>
  <c r="C3690" i="2"/>
  <c r="C3689" i="2"/>
  <c r="C3688" i="2"/>
  <c r="C3687" i="2"/>
  <c r="C3686" i="2"/>
  <c r="C3685" i="2"/>
  <c r="C3684" i="2"/>
  <c r="C3683" i="2"/>
  <c r="C3682" i="2"/>
  <c r="C3681" i="2"/>
  <c r="C3680" i="2"/>
  <c r="C3679" i="2"/>
  <c r="C3678" i="2"/>
  <c r="C3677" i="2"/>
  <c r="C3676" i="2"/>
  <c r="C3675" i="2"/>
  <c r="C3674" i="2"/>
  <c r="C3673" i="2"/>
  <c r="C3672" i="2"/>
  <c r="C3671" i="2"/>
  <c r="C3670" i="2"/>
  <c r="C3669" i="2"/>
  <c r="C3668" i="2"/>
  <c r="C3667" i="2"/>
  <c r="C3666" i="2"/>
  <c r="C3665" i="2"/>
  <c r="C3664" i="2"/>
  <c r="C3663" i="2"/>
  <c r="C3662" i="2"/>
  <c r="C3661" i="2"/>
  <c r="C3660" i="2"/>
  <c r="C3659" i="2"/>
  <c r="C3658" i="2"/>
  <c r="C3657" i="2"/>
  <c r="C3656" i="2"/>
  <c r="C3655" i="2"/>
  <c r="C3654" i="2"/>
  <c r="C3653" i="2"/>
  <c r="C3652" i="2"/>
  <c r="C3651" i="2"/>
  <c r="C3650" i="2"/>
  <c r="C3649" i="2"/>
  <c r="C3648" i="2"/>
  <c r="C3647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3619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3388" i="2"/>
  <c r="C3387" i="2"/>
  <c r="C3386" i="2"/>
  <c r="C3385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3358" i="2"/>
  <c r="C3357" i="2"/>
  <c r="C3356" i="2"/>
  <c r="C3355" i="2"/>
  <c r="C3354" i="2"/>
  <c r="C3353" i="2"/>
  <c r="C3352" i="2"/>
  <c r="C3351" i="2"/>
  <c r="C3350" i="2"/>
  <c r="C3349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B5414" i="2"/>
  <c r="B5413" i="2"/>
  <c r="B5412" i="2"/>
  <c r="B5411" i="2"/>
  <c r="B5410" i="2"/>
  <c r="B5409" i="2"/>
  <c r="B5408" i="2"/>
  <c r="B5407" i="2"/>
  <c r="B5406" i="2"/>
  <c r="B5405" i="2"/>
  <c r="B5404" i="2"/>
  <c r="B5403" i="2"/>
  <c r="B5402" i="2"/>
  <c r="B5401" i="2"/>
  <c r="B5400" i="2"/>
  <c r="B5399" i="2"/>
  <c r="B5398" i="2"/>
  <c r="B5397" i="2"/>
  <c r="B5396" i="2"/>
  <c r="B5395" i="2"/>
  <c r="B5394" i="2"/>
  <c r="B5393" i="2"/>
  <c r="B5392" i="2"/>
  <c r="B5391" i="2"/>
  <c r="B5390" i="2"/>
  <c r="B5389" i="2"/>
  <c r="B5388" i="2"/>
  <c r="B5387" i="2"/>
  <c r="B5386" i="2"/>
  <c r="B5385" i="2"/>
  <c r="B5384" i="2"/>
  <c r="B5383" i="2"/>
  <c r="B5382" i="2"/>
  <c r="B5381" i="2"/>
  <c r="B5380" i="2"/>
  <c r="B5379" i="2"/>
  <c r="B5378" i="2"/>
  <c r="B5377" i="2"/>
  <c r="B5376" i="2"/>
  <c r="B5375" i="2"/>
  <c r="B5374" i="2"/>
  <c r="B5373" i="2"/>
  <c r="B5372" i="2"/>
  <c r="B5371" i="2"/>
  <c r="B5370" i="2"/>
  <c r="B5369" i="2"/>
  <c r="B5368" i="2"/>
  <c r="B5367" i="2"/>
  <c r="B5366" i="2"/>
  <c r="B5365" i="2"/>
  <c r="B5364" i="2"/>
  <c r="B5363" i="2"/>
  <c r="B5362" i="2"/>
  <c r="B5361" i="2"/>
  <c r="B5360" i="2"/>
  <c r="B5359" i="2"/>
  <c r="B5358" i="2"/>
  <c r="B5357" i="2"/>
  <c r="B5356" i="2"/>
  <c r="B5355" i="2"/>
  <c r="B5354" i="2"/>
  <c r="B5353" i="2"/>
  <c r="B5352" i="2"/>
  <c r="B5351" i="2"/>
  <c r="B5350" i="2"/>
  <c r="B5349" i="2"/>
  <c r="B5348" i="2"/>
  <c r="B5347" i="2"/>
  <c r="B5346" i="2"/>
  <c r="B5345" i="2"/>
  <c r="B5344" i="2"/>
  <c r="B5343" i="2"/>
  <c r="B5342" i="2"/>
  <c r="B5341" i="2"/>
  <c r="B5340" i="2"/>
  <c r="B5339" i="2"/>
  <c r="B5338" i="2"/>
  <c r="B5337" i="2"/>
  <c r="B5336" i="2"/>
  <c r="B5335" i="2"/>
  <c r="B5334" i="2"/>
  <c r="B5333" i="2"/>
  <c r="B5332" i="2"/>
  <c r="B5331" i="2"/>
  <c r="B5330" i="2"/>
  <c r="B5329" i="2"/>
  <c r="B5328" i="2"/>
  <c r="B5327" i="2"/>
  <c r="B5326" i="2"/>
  <c r="B5325" i="2"/>
  <c r="B5324" i="2"/>
  <c r="B5323" i="2"/>
  <c r="B5322" i="2"/>
  <c r="B5321" i="2"/>
  <c r="B5320" i="2"/>
  <c r="B5319" i="2"/>
  <c r="B5318" i="2"/>
  <c r="B5317" i="2"/>
  <c r="B5316" i="2"/>
  <c r="B5315" i="2"/>
  <c r="B5314" i="2"/>
  <c r="B5313" i="2"/>
  <c r="B5312" i="2"/>
  <c r="B5311" i="2"/>
  <c r="B5310" i="2"/>
  <c r="B5309" i="2"/>
  <c r="B5308" i="2"/>
  <c r="B5307" i="2"/>
  <c r="B5306" i="2"/>
  <c r="B5305" i="2"/>
  <c r="B5304" i="2"/>
  <c r="B5303" i="2"/>
  <c r="B5302" i="2"/>
  <c r="B5301" i="2"/>
  <c r="B5300" i="2"/>
  <c r="B5299" i="2"/>
  <c r="B5298" i="2"/>
  <c r="B5297" i="2"/>
  <c r="B5296" i="2"/>
  <c r="B5295" i="2"/>
  <c r="B5294" i="2"/>
  <c r="B5293" i="2"/>
  <c r="B5292" i="2"/>
  <c r="B5291" i="2"/>
  <c r="B5290" i="2"/>
  <c r="B5289" i="2"/>
  <c r="B5288" i="2"/>
  <c r="B5287" i="2"/>
  <c r="B5286" i="2"/>
  <c r="B5285" i="2"/>
  <c r="B5284" i="2"/>
  <c r="B5283" i="2"/>
  <c r="B5282" i="2"/>
  <c r="B5281" i="2"/>
  <c r="B5280" i="2"/>
  <c r="B5279" i="2"/>
  <c r="B5278" i="2"/>
  <c r="B5277" i="2"/>
  <c r="B5276" i="2"/>
  <c r="B5275" i="2"/>
  <c r="B5274" i="2"/>
  <c r="B5273" i="2"/>
  <c r="B5272" i="2"/>
  <c r="B5271" i="2"/>
  <c r="B5270" i="2"/>
  <c r="B5269" i="2"/>
  <c r="B5268" i="2"/>
  <c r="B5267" i="2"/>
  <c r="B5266" i="2"/>
  <c r="B5265" i="2"/>
  <c r="B5264" i="2"/>
  <c r="B5263" i="2"/>
  <c r="B5262" i="2"/>
  <c r="B5261" i="2"/>
  <c r="B5260" i="2"/>
  <c r="B5259" i="2"/>
  <c r="B5258" i="2"/>
  <c r="B5257" i="2"/>
  <c r="B5256" i="2"/>
  <c r="B5255" i="2"/>
  <c r="B5254" i="2"/>
  <c r="B5253" i="2"/>
  <c r="B5252" i="2"/>
  <c r="B5251" i="2"/>
  <c r="B5250" i="2"/>
  <c r="B5249" i="2"/>
  <c r="B5248" i="2"/>
  <c r="B5247" i="2"/>
  <c r="B5246" i="2"/>
  <c r="B5245" i="2"/>
  <c r="B5244" i="2"/>
  <c r="B5243" i="2"/>
  <c r="B5242" i="2"/>
  <c r="B5241" i="2"/>
  <c r="B5240" i="2"/>
  <c r="B5239" i="2"/>
  <c r="B5238" i="2"/>
  <c r="B5237" i="2"/>
  <c r="B5236" i="2"/>
  <c r="B5235" i="2"/>
  <c r="B5234" i="2"/>
  <c r="B5233" i="2"/>
  <c r="B5232" i="2"/>
  <c r="B5231" i="2"/>
  <c r="B5230" i="2"/>
  <c r="B5229" i="2"/>
  <c r="B5228" i="2"/>
  <c r="B5227" i="2"/>
  <c r="B5226" i="2"/>
  <c r="B5225" i="2"/>
  <c r="B5224" i="2"/>
  <c r="B5223" i="2"/>
  <c r="B5222" i="2"/>
  <c r="B5221" i="2"/>
  <c r="B5220" i="2"/>
  <c r="B5219" i="2"/>
  <c r="B5218" i="2"/>
  <c r="B5217" i="2"/>
  <c r="B5216" i="2"/>
  <c r="B5215" i="2"/>
  <c r="B5214" i="2"/>
  <c r="B5213" i="2"/>
  <c r="B5212" i="2"/>
  <c r="B5211" i="2"/>
  <c r="B5210" i="2"/>
  <c r="B5209" i="2"/>
  <c r="B5208" i="2"/>
  <c r="B5207" i="2"/>
  <c r="B5206" i="2"/>
  <c r="B5205" i="2"/>
  <c r="B5204" i="2"/>
  <c r="B5203" i="2"/>
  <c r="B5202" i="2"/>
  <c r="B5201" i="2"/>
  <c r="B5200" i="2"/>
  <c r="B5199" i="2"/>
  <c r="B5198" i="2"/>
  <c r="B5197" i="2"/>
  <c r="B5196" i="2"/>
  <c r="B5195" i="2"/>
  <c r="B5194" i="2"/>
  <c r="B5193" i="2"/>
  <c r="B5192" i="2"/>
  <c r="B5191" i="2"/>
  <c r="B5190" i="2"/>
  <c r="B5189" i="2"/>
  <c r="B5188" i="2"/>
  <c r="B5187" i="2"/>
  <c r="B5186" i="2"/>
  <c r="B5185" i="2"/>
  <c r="B5184" i="2"/>
  <c r="B5183" i="2"/>
  <c r="B5182" i="2"/>
  <c r="B5181" i="2"/>
  <c r="B5180" i="2"/>
  <c r="B5179" i="2"/>
  <c r="B5178" i="2"/>
  <c r="B5177" i="2"/>
  <c r="B5176" i="2"/>
  <c r="B5175" i="2"/>
  <c r="B5174" i="2"/>
  <c r="B5173" i="2"/>
  <c r="B5172" i="2"/>
  <c r="B5171" i="2"/>
  <c r="B5170" i="2"/>
  <c r="B5169" i="2"/>
  <c r="B5168" i="2"/>
  <c r="B5167" i="2"/>
  <c r="B5166" i="2"/>
  <c r="B5165" i="2"/>
  <c r="B5164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5151" i="2"/>
  <c r="B5150" i="2"/>
  <c r="B5149" i="2"/>
  <c r="B5148" i="2"/>
  <c r="B5147" i="2"/>
  <c r="B5146" i="2"/>
  <c r="B5145" i="2"/>
  <c r="B5144" i="2"/>
  <c r="B5143" i="2"/>
  <c r="B5142" i="2"/>
  <c r="B5141" i="2"/>
  <c r="B5140" i="2"/>
  <c r="B5139" i="2"/>
  <c r="B5138" i="2"/>
  <c r="B5137" i="2"/>
  <c r="B5136" i="2"/>
  <c r="B5135" i="2"/>
  <c r="B5134" i="2"/>
  <c r="B5133" i="2"/>
  <c r="B5132" i="2"/>
  <c r="B5131" i="2"/>
  <c r="B5130" i="2"/>
  <c r="B5129" i="2"/>
  <c r="B5128" i="2"/>
  <c r="B5127" i="2"/>
  <c r="B5126" i="2"/>
  <c r="B5125" i="2"/>
  <c r="B5124" i="2"/>
  <c r="B5123" i="2"/>
  <c r="B5122" i="2"/>
  <c r="B5121" i="2"/>
  <c r="B5120" i="2"/>
  <c r="B5119" i="2"/>
  <c r="B5118" i="2"/>
  <c r="B5117" i="2"/>
  <c r="B5116" i="2"/>
  <c r="B5115" i="2"/>
  <c r="B5114" i="2"/>
  <c r="B5113" i="2"/>
  <c r="B5112" i="2"/>
  <c r="B5111" i="2"/>
  <c r="B5110" i="2"/>
  <c r="B5109" i="2"/>
  <c r="B5108" i="2"/>
  <c r="B5107" i="2"/>
  <c r="B5106" i="2"/>
  <c r="B5105" i="2"/>
  <c r="B5104" i="2"/>
  <c r="B5103" i="2"/>
  <c r="B5102" i="2"/>
  <c r="B5101" i="2"/>
  <c r="B5100" i="2"/>
  <c r="B5099" i="2"/>
  <c r="B5098" i="2"/>
  <c r="B5097" i="2"/>
  <c r="B5096" i="2"/>
  <c r="B5095" i="2"/>
  <c r="B5094" i="2"/>
  <c r="B5093" i="2"/>
  <c r="B5092" i="2"/>
  <c r="B5091" i="2"/>
  <c r="B5090" i="2"/>
  <c r="B5089" i="2"/>
  <c r="B5088" i="2"/>
  <c r="B5087" i="2"/>
  <c r="B5086" i="2"/>
  <c r="B5085" i="2"/>
  <c r="B5084" i="2"/>
  <c r="B5083" i="2"/>
  <c r="B5082" i="2"/>
  <c r="B5081" i="2"/>
  <c r="B5080" i="2"/>
  <c r="B5079" i="2"/>
  <c r="B5078" i="2"/>
  <c r="B5077" i="2"/>
  <c r="B5076" i="2"/>
  <c r="B5075" i="2"/>
  <c r="B5074" i="2"/>
  <c r="B5073" i="2"/>
  <c r="B5072" i="2"/>
  <c r="B5071" i="2"/>
  <c r="B5070" i="2"/>
  <c r="B5069" i="2"/>
  <c r="B5068" i="2"/>
  <c r="B5067" i="2"/>
  <c r="B5066" i="2"/>
  <c r="B5065" i="2"/>
  <c r="B5064" i="2"/>
  <c r="B5063" i="2"/>
  <c r="B5062" i="2"/>
  <c r="B5061" i="2"/>
  <c r="B5060" i="2"/>
  <c r="B5059" i="2"/>
  <c r="B5058" i="2"/>
  <c r="B5057" i="2"/>
  <c r="B5056" i="2"/>
  <c r="B5055" i="2"/>
  <c r="B5054" i="2"/>
  <c r="B5053" i="2"/>
  <c r="B5052" i="2"/>
  <c r="B5051" i="2"/>
  <c r="B5050" i="2"/>
  <c r="B5049" i="2"/>
  <c r="B5048" i="2"/>
  <c r="B5047" i="2"/>
  <c r="B5046" i="2"/>
  <c r="B5045" i="2"/>
  <c r="B5044" i="2"/>
  <c r="B5043" i="2"/>
  <c r="B5042" i="2"/>
  <c r="B5041" i="2"/>
  <c r="B5040" i="2"/>
  <c r="B5039" i="2"/>
  <c r="B5038" i="2"/>
  <c r="B5037" i="2"/>
  <c r="B5036" i="2"/>
  <c r="B5035" i="2"/>
  <c r="B5034" i="2"/>
  <c r="B5033" i="2"/>
  <c r="B5032" i="2"/>
  <c r="B5031" i="2"/>
  <c r="B5030" i="2"/>
  <c r="B5029" i="2"/>
  <c r="B5028" i="2"/>
  <c r="B5027" i="2"/>
  <c r="B5026" i="2"/>
  <c r="B5025" i="2"/>
  <c r="B5024" i="2"/>
  <c r="B5023" i="2"/>
  <c r="B5022" i="2"/>
  <c r="B5021" i="2"/>
  <c r="B5020" i="2"/>
  <c r="B5019" i="2"/>
  <c r="B5018" i="2"/>
  <c r="B5017" i="2"/>
  <c r="B5016" i="2"/>
  <c r="B5015" i="2"/>
  <c r="B5014" i="2"/>
  <c r="B5013" i="2"/>
  <c r="B5012" i="2"/>
  <c r="B5011" i="2"/>
  <c r="B5010" i="2"/>
  <c r="B5009" i="2"/>
  <c r="B5008" i="2"/>
  <c r="B5007" i="2"/>
  <c r="B5006" i="2"/>
  <c r="B5005" i="2"/>
  <c r="B5004" i="2"/>
  <c r="B5003" i="2"/>
  <c r="B5002" i="2"/>
  <c r="B5001" i="2"/>
  <c r="B5000" i="2"/>
  <c r="B4999" i="2"/>
  <c r="B4998" i="2"/>
  <c r="B4997" i="2"/>
  <c r="B4996" i="2"/>
  <c r="B4995" i="2"/>
  <c r="B4994" i="2"/>
  <c r="B4993" i="2"/>
  <c r="B4992" i="2"/>
  <c r="B4991" i="2"/>
  <c r="B4990" i="2"/>
  <c r="B4989" i="2"/>
  <c r="B4988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4767" i="2"/>
  <c r="B4766" i="2"/>
  <c r="B4765" i="2"/>
  <c r="B4764" i="2"/>
  <c r="B4763" i="2"/>
  <c r="B4762" i="2"/>
  <c r="B4761" i="2"/>
  <c r="B4760" i="2"/>
  <c r="B4759" i="2"/>
  <c r="B4758" i="2"/>
  <c r="B4757" i="2"/>
  <c r="B4756" i="2"/>
  <c r="B4755" i="2"/>
  <c r="B4754" i="2"/>
  <c r="B4753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4735" i="2"/>
  <c r="B4734" i="2"/>
  <c r="B4733" i="2"/>
  <c r="B4732" i="2"/>
  <c r="B4731" i="2"/>
  <c r="B4730" i="2"/>
  <c r="B4729" i="2"/>
  <c r="B4728" i="2"/>
  <c r="B4727" i="2"/>
  <c r="B4726" i="2"/>
  <c r="B4725" i="2"/>
  <c r="B4724" i="2"/>
  <c r="B4723" i="2"/>
  <c r="B4722" i="2"/>
  <c r="B4721" i="2"/>
  <c r="B4720" i="2"/>
  <c r="B4719" i="2"/>
  <c r="B4718" i="2"/>
  <c r="B4717" i="2"/>
  <c r="B4716" i="2"/>
  <c r="B4715" i="2"/>
  <c r="B4714" i="2"/>
  <c r="B4713" i="2"/>
  <c r="B4712" i="2"/>
  <c r="B4711" i="2"/>
  <c r="B4710" i="2"/>
  <c r="B4709" i="2"/>
  <c r="B4708" i="2"/>
  <c r="B4707" i="2"/>
  <c r="B4706" i="2"/>
  <c r="B4705" i="2"/>
  <c r="B4704" i="2"/>
  <c r="B4703" i="2"/>
  <c r="B4702" i="2"/>
  <c r="B4701" i="2"/>
  <c r="B4700" i="2"/>
  <c r="B4699" i="2"/>
  <c r="B4698" i="2"/>
  <c r="B4697" i="2"/>
  <c r="B4696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4656" i="2"/>
  <c r="B4655" i="2"/>
  <c r="B4654" i="2"/>
  <c r="B4653" i="2"/>
  <c r="B4652" i="2"/>
  <c r="B4651" i="2"/>
  <c r="B4650" i="2"/>
  <c r="B4649" i="2"/>
  <c r="B4648" i="2"/>
  <c r="B4647" i="2"/>
  <c r="B4646" i="2"/>
  <c r="B4645" i="2"/>
  <c r="B4644" i="2"/>
  <c r="B4643" i="2"/>
  <c r="B4642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4621" i="2"/>
  <c r="B4620" i="2"/>
  <c r="B4619" i="2"/>
  <c r="B4618" i="2"/>
  <c r="B4617" i="2"/>
  <c r="B4616" i="2"/>
  <c r="B4615" i="2"/>
  <c r="B4614" i="2"/>
  <c r="B4613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4571" i="2"/>
  <c r="B4570" i="2"/>
  <c r="B4569" i="2"/>
  <c r="B4568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4539" i="2"/>
  <c r="B4538" i="2"/>
  <c r="B4537" i="2"/>
  <c r="B4536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4522" i="2"/>
  <c r="B4521" i="2"/>
  <c r="B4520" i="2"/>
  <c r="B4519" i="2"/>
  <c r="B4518" i="2"/>
  <c r="B4517" i="2"/>
  <c r="B4516" i="2"/>
  <c r="B4515" i="2"/>
  <c r="B4514" i="2"/>
  <c r="B4513" i="2"/>
  <c r="B4512" i="2"/>
  <c r="B4511" i="2"/>
  <c r="B4510" i="2"/>
  <c r="B4509" i="2"/>
  <c r="B4508" i="2"/>
  <c r="B4507" i="2"/>
  <c r="B4506" i="2"/>
  <c r="B4505" i="2"/>
  <c r="B4504" i="2"/>
  <c r="B4503" i="2"/>
  <c r="B4502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4462" i="2"/>
  <c r="B4461" i="2"/>
  <c r="B4460" i="2"/>
  <c r="B4459" i="2"/>
  <c r="B4458" i="2"/>
  <c r="B4457" i="2"/>
  <c r="B4456" i="2"/>
  <c r="B4455" i="2"/>
  <c r="B4454" i="2"/>
  <c r="B4453" i="2"/>
  <c r="B4452" i="2"/>
  <c r="B4451" i="2"/>
  <c r="B4450" i="2"/>
  <c r="B4449" i="2"/>
  <c r="B4448" i="2"/>
  <c r="B4447" i="2"/>
  <c r="B4446" i="2"/>
  <c r="B4445" i="2"/>
  <c r="B4444" i="2"/>
  <c r="B4443" i="2"/>
  <c r="B4442" i="2"/>
  <c r="B4441" i="2"/>
  <c r="B4440" i="2"/>
  <c r="B4439" i="2"/>
  <c r="B4438" i="2"/>
  <c r="B4437" i="2"/>
  <c r="B4436" i="2"/>
  <c r="B4435" i="2"/>
  <c r="B4434" i="2"/>
  <c r="B4433" i="2"/>
  <c r="B4432" i="2"/>
  <c r="B4431" i="2"/>
  <c r="B4430" i="2"/>
  <c r="B4429" i="2"/>
  <c r="B4428" i="2"/>
  <c r="B4427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4412" i="2"/>
  <c r="B4411" i="2"/>
  <c r="B4410" i="2"/>
  <c r="B4409" i="2"/>
  <c r="B4408" i="2"/>
  <c r="B4407" i="2"/>
  <c r="B4406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4373" i="2"/>
  <c r="B4372" i="2"/>
  <c r="B4371" i="2"/>
  <c r="B4370" i="2"/>
  <c r="B4369" i="2"/>
  <c r="B4368" i="2"/>
  <c r="B4367" i="2"/>
  <c r="B4366" i="2"/>
  <c r="B4365" i="2"/>
  <c r="B4364" i="2"/>
  <c r="B4363" i="2"/>
  <c r="B4362" i="2"/>
  <c r="B4361" i="2"/>
  <c r="B4360" i="2"/>
  <c r="B4359" i="2"/>
  <c r="B4358" i="2"/>
  <c r="B4357" i="2"/>
  <c r="B4356" i="2"/>
  <c r="B4355" i="2"/>
  <c r="B4354" i="2"/>
  <c r="B4353" i="2"/>
  <c r="B4352" i="2"/>
  <c r="B4351" i="2"/>
  <c r="B4350" i="2"/>
  <c r="B4349" i="2"/>
  <c r="B4348" i="2"/>
  <c r="B4347" i="2"/>
  <c r="B4346" i="2"/>
  <c r="B4345" i="2"/>
  <c r="B4344" i="2"/>
  <c r="B4343" i="2"/>
  <c r="B4342" i="2"/>
  <c r="B4341" i="2"/>
  <c r="B4340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4302" i="2"/>
  <c r="B4301" i="2"/>
  <c r="B4300" i="2"/>
  <c r="B4299" i="2"/>
  <c r="B4298" i="2"/>
  <c r="B4297" i="2"/>
  <c r="B4296" i="2"/>
  <c r="B4295" i="2"/>
  <c r="B4294" i="2"/>
  <c r="B4293" i="2"/>
  <c r="B4292" i="2"/>
  <c r="B4291" i="2"/>
  <c r="B4290" i="2"/>
  <c r="B4289" i="2"/>
  <c r="B4288" i="2"/>
  <c r="B4287" i="2"/>
  <c r="B4286" i="2"/>
  <c r="B4285" i="2"/>
  <c r="B4284" i="2"/>
  <c r="B4283" i="2"/>
  <c r="B4282" i="2"/>
  <c r="B4281" i="2"/>
  <c r="B4280" i="2"/>
  <c r="B4279" i="2"/>
  <c r="B4278" i="2"/>
  <c r="B4277" i="2"/>
  <c r="B4276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4262" i="2"/>
  <c r="B4261" i="2"/>
  <c r="B4260" i="2"/>
  <c r="B4259" i="2"/>
  <c r="B4258" i="2"/>
  <c r="B4257" i="2"/>
  <c r="B4256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4238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4221" i="2"/>
  <c r="B4220" i="2"/>
  <c r="B4219" i="2"/>
  <c r="B4218" i="2"/>
  <c r="B4217" i="2"/>
  <c r="B4216" i="2"/>
  <c r="B4215" i="2"/>
  <c r="B4214" i="2"/>
  <c r="B4213" i="2"/>
  <c r="B4212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4164" i="2"/>
  <c r="B4163" i="2"/>
  <c r="B4162" i="2"/>
  <c r="B4161" i="2"/>
  <c r="B4160" i="2"/>
  <c r="B4159" i="2"/>
  <c r="B4158" i="2"/>
  <c r="B4157" i="2"/>
  <c r="B4156" i="2"/>
  <c r="B4155" i="2"/>
  <c r="B4154" i="2"/>
  <c r="B4153" i="2"/>
  <c r="B4152" i="2"/>
  <c r="B4151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4108" i="2"/>
  <c r="B4107" i="2"/>
  <c r="B4106" i="2"/>
  <c r="B4105" i="2"/>
  <c r="B4104" i="2"/>
  <c r="B4103" i="2"/>
  <c r="B4102" i="2"/>
  <c r="B4101" i="2"/>
  <c r="B4100" i="2"/>
  <c r="B4099" i="2"/>
  <c r="B4098" i="2"/>
  <c r="B4097" i="2"/>
  <c r="B4096" i="2"/>
  <c r="B4095" i="2"/>
  <c r="B4094" i="2"/>
  <c r="B4093" i="2"/>
  <c r="B4092" i="2"/>
  <c r="B4091" i="2"/>
  <c r="B4090" i="2"/>
  <c r="B4089" i="2"/>
  <c r="B4088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4055" i="2"/>
  <c r="B4054" i="2"/>
  <c r="B4053" i="2"/>
  <c r="B4052" i="2"/>
  <c r="B4051" i="2"/>
  <c r="B4050" i="2"/>
  <c r="B4049" i="2"/>
  <c r="B4048" i="2"/>
  <c r="B4047" i="2"/>
  <c r="B4046" i="2"/>
  <c r="B4045" i="2"/>
  <c r="B4044" i="2"/>
  <c r="B4043" i="2"/>
  <c r="B4042" i="2"/>
  <c r="B4041" i="2"/>
  <c r="B4040" i="2"/>
  <c r="B4039" i="2"/>
  <c r="B4038" i="2"/>
  <c r="B4037" i="2"/>
  <c r="B4036" i="2"/>
  <c r="B4035" i="2"/>
  <c r="B4034" i="2"/>
  <c r="B4033" i="2"/>
  <c r="B4032" i="2"/>
  <c r="B4031" i="2"/>
  <c r="B4030" i="2"/>
  <c r="B4029" i="2"/>
  <c r="B4028" i="2"/>
  <c r="B4027" i="2"/>
  <c r="B4026" i="2"/>
  <c r="B4025" i="2"/>
  <c r="B4024" i="2"/>
  <c r="B4023" i="2"/>
  <c r="B4022" i="2"/>
  <c r="B4021" i="2"/>
  <c r="B4020" i="2"/>
  <c r="B4019" i="2"/>
  <c r="B4018" i="2"/>
  <c r="B4017" i="2"/>
  <c r="B4016" i="2"/>
  <c r="B4015" i="2"/>
  <c r="B4014" i="2"/>
  <c r="B4013" i="2"/>
  <c r="B4012" i="2"/>
  <c r="B4011" i="2"/>
  <c r="B4010" i="2"/>
  <c r="B4009" i="2"/>
  <c r="B4008" i="2"/>
  <c r="B4007" i="2"/>
  <c r="B4006" i="2"/>
  <c r="B4005" i="2"/>
  <c r="B4004" i="2"/>
  <c r="B4003" i="2"/>
  <c r="B4002" i="2"/>
  <c r="B4001" i="2"/>
  <c r="B4000" i="2"/>
  <c r="B3999" i="2"/>
  <c r="B3998" i="2"/>
  <c r="B3997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3921" i="2"/>
  <c r="B3920" i="2"/>
  <c r="B3919" i="2"/>
  <c r="B3918" i="2"/>
  <c r="B3917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3899" i="2"/>
  <c r="B3898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3841" i="2"/>
  <c r="B3840" i="2"/>
  <c r="B3839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3807" i="2"/>
  <c r="B3806" i="2"/>
  <c r="B3805" i="2"/>
  <c r="B3804" i="2"/>
  <c r="B3803" i="2"/>
  <c r="B3802" i="2"/>
  <c r="B3801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3777" i="2"/>
  <c r="B3776" i="2"/>
  <c r="B3775" i="2"/>
  <c r="B3774" i="2"/>
  <c r="B3773" i="2"/>
  <c r="B3772" i="2"/>
  <c r="B3771" i="2"/>
  <c r="B3770" i="2"/>
  <c r="B3769" i="2"/>
  <c r="B3768" i="2"/>
  <c r="B3767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3749" i="2"/>
  <c r="B3748" i="2"/>
  <c r="B3747" i="2"/>
  <c r="B3746" i="2"/>
  <c r="B3745" i="2"/>
  <c r="B3744" i="2"/>
  <c r="B3743" i="2"/>
  <c r="B3742" i="2"/>
  <c r="B3741" i="2"/>
  <c r="B3740" i="2"/>
  <c r="B3739" i="2"/>
  <c r="B3738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3713" i="2"/>
  <c r="B3712" i="2"/>
  <c r="B3711" i="2"/>
  <c r="B3710" i="2"/>
  <c r="B3709" i="2"/>
  <c r="B3708" i="2"/>
  <c r="B3707" i="2"/>
  <c r="B3706" i="2"/>
  <c r="B3705" i="2"/>
  <c r="B3704" i="2"/>
  <c r="B3703" i="2"/>
  <c r="B3702" i="2"/>
  <c r="B3701" i="2"/>
  <c r="B3700" i="2"/>
  <c r="B3699" i="2"/>
  <c r="B3698" i="2"/>
  <c r="B3697" i="2"/>
  <c r="B3696" i="2"/>
  <c r="B3695" i="2"/>
  <c r="B3694" i="2"/>
  <c r="B3693" i="2"/>
  <c r="B3692" i="2"/>
  <c r="B3691" i="2"/>
  <c r="B3690" i="2"/>
  <c r="B3689" i="2"/>
  <c r="B3688" i="2"/>
  <c r="B3687" i="2"/>
  <c r="B3686" i="2"/>
  <c r="B3685" i="2"/>
  <c r="B3684" i="2"/>
  <c r="B3683" i="2"/>
  <c r="B3682" i="2"/>
  <c r="B3681" i="2"/>
  <c r="B3680" i="2"/>
  <c r="B3679" i="2"/>
  <c r="B3678" i="2"/>
  <c r="B3677" i="2"/>
  <c r="B3676" i="2"/>
  <c r="B3675" i="2"/>
  <c r="B3674" i="2"/>
  <c r="B3673" i="2"/>
  <c r="B3672" i="2"/>
  <c r="B3671" i="2"/>
  <c r="B3670" i="2"/>
  <c r="B3669" i="2"/>
  <c r="B3668" i="2"/>
  <c r="B3667" i="2"/>
  <c r="B3666" i="2"/>
  <c r="B3665" i="2"/>
  <c r="B3664" i="2"/>
  <c r="B3663" i="2"/>
  <c r="B3662" i="2"/>
  <c r="B3661" i="2"/>
  <c r="B3660" i="2"/>
  <c r="B3659" i="2"/>
  <c r="B3658" i="2"/>
  <c r="B3657" i="2"/>
  <c r="B3656" i="2"/>
  <c r="B3655" i="2"/>
  <c r="B3654" i="2"/>
  <c r="B3653" i="2"/>
  <c r="B3652" i="2"/>
  <c r="B3651" i="2"/>
  <c r="B3650" i="2"/>
  <c r="B3649" i="2"/>
  <c r="B3648" i="2"/>
  <c r="B3647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3619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3551" i="2"/>
  <c r="B3550" i="2"/>
  <c r="B3549" i="2"/>
  <c r="B3548" i="2"/>
  <c r="B3547" i="2"/>
  <c r="B3546" i="2"/>
  <c r="B3545" i="2"/>
  <c r="B3544" i="2"/>
  <c r="B3543" i="2"/>
  <c r="B3542" i="2"/>
  <c r="B3541" i="2"/>
  <c r="B3540" i="2"/>
  <c r="B3539" i="2"/>
  <c r="B3538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3463" i="2"/>
  <c r="B3462" i="2"/>
  <c r="B3461" i="2"/>
  <c r="B3460" i="2"/>
  <c r="B3459" i="2"/>
  <c r="B3458" i="2"/>
  <c r="B3457" i="2"/>
  <c r="B3456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3388" i="2"/>
  <c r="B3387" i="2"/>
  <c r="B3386" i="2"/>
  <c r="B3385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3358" i="2"/>
  <c r="B3357" i="2"/>
  <c r="B3356" i="2"/>
  <c r="B3355" i="2"/>
  <c r="B3354" i="2"/>
  <c r="B3353" i="2"/>
  <c r="B3352" i="2"/>
  <c r="B3351" i="2"/>
  <c r="B3350" i="2"/>
  <c r="B3349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3323" i="2"/>
  <c r="B3322" i="2"/>
  <c r="B3321" i="2"/>
  <c r="B3320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3303" i="2"/>
  <c r="B3302" i="2"/>
  <c r="B3301" i="2"/>
  <c r="B3300" i="2"/>
  <c r="B3299" i="2"/>
  <c r="B3298" i="2"/>
  <c r="B3297" i="2"/>
  <c r="B3296" i="2"/>
  <c r="B3295" i="2"/>
  <c r="B3294" i="2"/>
  <c r="B3293" i="2"/>
  <c r="B3292" i="2"/>
  <c r="B3291" i="2"/>
  <c r="B3290" i="2"/>
  <c r="B3289" i="2"/>
  <c r="B3288" i="2"/>
  <c r="B3287" i="2"/>
  <c r="B3286" i="2"/>
  <c r="B3285" i="2"/>
  <c r="B3284" i="2"/>
  <c r="B3283" i="2"/>
  <c r="B3282" i="2"/>
  <c r="B3281" i="2"/>
  <c r="B3280" i="2"/>
  <c r="B3279" i="2"/>
  <c r="B3278" i="2"/>
  <c r="B3277" i="2"/>
  <c r="B3276" i="2"/>
  <c r="B3275" i="2"/>
  <c r="B3274" i="2"/>
  <c r="B3273" i="2"/>
  <c r="B3272" i="2"/>
  <c r="B3271" i="2"/>
  <c r="B3270" i="2"/>
  <c r="B3269" i="2"/>
  <c r="B3268" i="2"/>
  <c r="B3267" i="2"/>
  <c r="B3266" i="2"/>
  <c r="B3265" i="2"/>
  <c r="B3264" i="2"/>
  <c r="B3263" i="2"/>
  <c r="B3262" i="2"/>
  <c r="B3261" i="2"/>
  <c r="B3260" i="2"/>
  <c r="B3259" i="2"/>
  <c r="B3258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3205" i="2"/>
  <c r="B3204" i="2"/>
  <c r="B3203" i="2"/>
  <c r="B3202" i="2"/>
  <c r="B3201" i="2"/>
  <c r="B3200" i="2"/>
  <c r="B3199" i="2"/>
  <c r="B3198" i="2"/>
  <c r="B3197" i="2"/>
  <c r="B3196" i="2"/>
  <c r="B3195" i="2"/>
  <c r="B3194" i="2"/>
  <c r="B3193" i="2"/>
  <c r="B3192" i="2"/>
  <c r="B3191" i="2"/>
  <c r="B3190" i="2"/>
  <c r="B3189" i="2"/>
  <c r="B3188" i="2"/>
  <c r="B3187" i="2"/>
  <c r="B3186" i="2"/>
  <c r="B3185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3169" i="2"/>
  <c r="B3168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3110" i="2"/>
  <c r="B3109" i="2"/>
  <c r="B3108" i="2"/>
  <c r="B3107" i="2"/>
  <c r="B3106" i="2"/>
  <c r="B3105" i="2"/>
  <c r="B3104" i="2"/>
  <c r="B3103" i="2"/>
  <c r="B3102" i="2"/>
  <c r="B3101" i="2"/>
  <c r="B3100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3086" i="2"/>
  <c r="B3085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3065" i="2"/>
  <c r="B3064" i="2"/>
  <c r="B3063" i="2"/>
  <c r="B3062" i="2"/>
  <c r="B3061" i="2"/>
  <c r="B3060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3035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2900" i="2"/>
  <c r="B2899" i="2"/>
  <c r="B2898" i="2"/>
  <c r="B2897" i="2"/>
  <c r="B2896" i="2"/>
  <c r="B2895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2809" i="2"/>
  <c r="B2808" i="2"/>
  <c r="B2807" i="2"/>
  <c r="B2806" i="2"/>
  <c r="B2805" i="2"/>
  <c r="B2804" i="2"/>
  <c r="B2803" i="2"/>
  <c r="B2802" i="2"/>
  <c r="B2801" i="2"/>
  <c r="B2800" i="2"/>
  <c r="B2799" i="2"/>
  <c r="B2798" i="2"/>
  <c r="B2797" i="2"/>
  <c r="B2796" i="2"/>
  <c r="B2795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  <c r="B2615" i="2"/>
  <c r="B2614" i="2"/>
  <c r="B2613" i="2"/>
  <c r="B2612" i="2"/>
  <c r="B2611" i="2"/>
  <c r="B2610" i="2"/>
  <c r="B2609" i="2"/>
  <c r="B2608" i="2"/>
  <c r="B2607" i="2"/>
  <c r="B2606" i="2"/>
  <c r="B2605" i="2"/>
  <c r="B2604" i="2"/>
  <c r="B2603" i="2"/>
  <c r="B2602" i="2"/>
  <c r="B2601" i="2"/>
  <c r="B2600" i="2"/>
  <c r="B2599" i="2"/>
  <c r="B2598" i="2"/>
  <c r="B2597" i="2"/>
  <c r="B2596" i="2"/>
  <c r="B2595" i="2"/>
  <c r="B2594" i="2"/>
  <c r="B2593" i="2"/>
  <c r="B2592" i="2"/>
  <c r="B2591" i="2"/>
  <c r="B2590" i="2"/>
  <c r="B2589" i="2"/>
  <c r="B2588" i="2"/>
  <c r="B2587" i="2"/>
  <c r="B2586" i="2"/>
  <c r="B2585" i="2"/>
  <c r="B2584" i="2"/>
  <c r="B2583" i="2"/>
  <c r="B2582" i="2"/>
  <c r="B2581" i="2"/>
  <c r="B2580" i="2"/>
  <c r="B2579" i="2"/>
  <c r="B2578" i="2"/>
  <c r="B2577" i="2"/>
  <c r="B2576" i="2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C102" i="1" l="1"/>
  <c r="BC18" i="1"/>
  <c r="BC20" i="1"/>
  <c r="BC68" i="1"/>
  <c r="BC5" i="1"/>
  <c r="BC299" i="1"/>
  <c r="BC288" i="1"/>
  <c r="BC277" i="1"/>
  <c r="BC266" i="1"/>
  <c r="BC255" i="1"/>
  <c r="BC244" i="1"/>
  <c r="BC233" i="1"/>
  <c r="BC222" i="1"/>
  <c r="BC211" i="1"/>
  <c r="BC200" i="1"/>
  <c r="BC189" i="1"/>
  <c r="BC178" i="1"/>
  <c r="BC145" i="1"/>
  <c r="BC57" i="1"/>
  <c r="BC56" i="1"/>
  <c r="BC140" i="1"/>
  <c r="BC4" i="1"/>
  <c r="BC303" i="1"/>
  <c r="BC292" i="1"/>
  <c r="BC281" i="1"/>
  <c r="BC270" i="1"/>
  <c r="BC259" i="1"/>
  <c r="BC248" i="1"/>
  <c r="BC237" i="1"/>
  <c r="BC226" i="1"/>
  <c r="BC215" i="1"/>
  <c r="BC204" i="1"/>
  <c r="BC193" i="1"/>
  <c r="BC182" i="1"/>
  <c r="BC160" i="1"/>
  <c r="BC144" i="1"/>
  <c r="BC142" i="1"/>
  <c r="BC98" i="1"/>
  <c r="BC54" i="1"/>
  <c r="BC10" i="1"/>
  <c r="BC58" i="1"/>
  <c r="BC126" i="1"/>
  <c r="BC14" i="1"/>
  <c r="BC48" i="1"/>
  <c r="BC88" i="1"/>
  <c r="BC42" i="1"/>
  <c r="BC22" i="1"/>
  <c r="BC301" i="1"/>
  <c r="BC290" i="1"/>
  <c r="BC279" i="1"/>
  <c r="BC268" i="1"/>
  <c r="BC257" i="1"/>
  <c r="BC246" i="1"/>
  <c r="BC235" i="1"/>
  <c r="BC224" i="1"/>
  <c r="BC213" i="1"/>
  <c r="BC202" i="1"/>
  <c r="BC191" i="1"/>
  <c r="BC180" i="1"/>
  <c r="BC158" i="1"/>
  <c r="BC101" i="1"/>
  <c r="BC24" i="1"/>
  <c r="BC138" i="1"/>
  <c r="BC114" i="1"/>
  <c r="BC44" i="1"/>
  <c r="BC305" i="1"/>
  <c r="BC294" i="1"/>
  <c r="BC283" i="1"/>
  <c r="BC272" i="1"/>
  <c r="BC261" i="1"/>
  <c r="BC250" i="1"/>
  <c r="BC239" i="1"/>
  <c r="BC228" i="1"/>
  <c r="BC217" i="1"/>
  <c r="BC206" i="1"/>
  <c r="BC195" i="1"/>
  <c r="BC184" i="1"/>
  <c r="BC173" i="1"/>
  <c r="BC162" i="1"/>
  <c r="BC148" i="1"/>
  <c r="BC100" i="1"/>
  <c r="BC96" i="1"/>
  <c r="BC94" i="1"/>
  <c r="BC129" i="1"/>
  <c r="BC118" i="1"/>
  <c r="BC72" i="1"/>
  <c r="BC50" i="1"/>
  <c r="BC26" i="1"/>
  <c r="BC13" i="1"/>
  <c r="BC307" i="1"/>
  <c r="BC296" i="1"/>
  <c r="BC285" i="1"/>
  <c r="BC274" i="1"/>
  <c r="BC263" i="1"/>
  <c r="BC252" i="1"/>
  <c r="BC241" i="1"/>
  <c r="BC230" i="1"/>
  <c r="BC219" i="1"/>
  <c r="BC208" i="1"/>
  <c r="BC197" i="1"/>
  <c r="BC186" i="1"/>
  <c r="BC175" i="1"/>
  <c r="BC164" i="1"/>
  <c r="BC104" i="1"/>
  <c r="BC52" i="1"/>
  <c r="BC12" i="1"/>
  <c r="BC120" i="1"/>
  <c r="BC85" i="1"/>
  <c r="BC74" i="1"/>
  <c r="BC28" i="1"/>
  <c r="BC309" i="1"/>
  <c r="BC298" i="1"/>
  <c r="BC287" i="1"/>
  <c r="BC276" i="1"/>
  <c r="BC265" i="1"/>
  <c r="BC254" i="1"/>
  <c r="BC243" i="1"/>
  <c r="BC232" i="1"/>
  <c r="BC221" i="1"/>
  <c r="BC210" i="1"/>
  <c r="BC199" i="1"/>
  <c r="BC188" i="1"/>
  <c r="BC177" i="1"/>
  <c r="BC166" i="1"/>
  <c r="BC60" i="1"/>
  <c r="BC116" i="1"/>
  <c r="BC122" i="1"/>
  <c r="BC76" i="1"/>
  <c r="BC41" i="1"/>
  <c r="BC30" i="1"/>
  <c r="BC70" i="1"/>
  <c r="BC300" i="1"/>
  <c r="BC289" i="1"/>
  <c r="BC278" i="1"/>
  <c r="BC267" i="1"/>
  <c r="BC256" i="1"/>
  <c r="BC245" i="1"/>
  <c r="BC234" i="1"/>
  <c r="BC223" i="1"/>
  <c r="BC212" i="1"/>
  <c r="BC201" i="1"/>
  <c r="BC190" i="1"/>
  <c r="BC179" i="1"/>
  <c r="BC170" i="1"/>
  <c r="BC168" i="1"/>
  <c r="BC6" i="1"/>
  <c r="BC124" i="1"/>
  <c r="BC78" i="1"/>
  <c r="BC32" i="1"/>
  <c r="BC302" i="1"/>
  <c r="BC291" i="1"/>
  <c r="BC280" i="1"/>
  <c r="BC269" i="1"/>
  <c r="BC258" i="1"/>
  <c r="BC247" i="1"/>
  <c r="BC236" i="1"/>
  <c r="BC225" i="1"/>
  <c r="BC214" i="1"/>
  <c r="BC203" i="1"/>
  <c r="BC192" i="1"/>
  <c r="BC181" i="1"/>
  <c r="BC8" i="1"/>
  <c r="BC82" i="1"/>
  <c r="BC80" i="1"/>
  <c r="BC34" i="1"/>
  <c r="BC304" i="1"/>
  <c r="BC293" i="1"/>
  <c r="BC282" i="1"/>
  <c r="BC271" i="1"/>
  <c r="BC260" i="1"/>
  <c r="BC249" i="1"/>
  <c r="BC238" i="1"/>
  <c r="BC227" i="1"/>
  <c r="BC216" i="1"/>
  <c r="BC205" i="1"/>
  <c r="BC194" i="1"/>
  <c r="BC183" i="1"/>
  <c r="BC172" i="1"/>
  <c r="BC150" i="1"/>
  <c r="BC16" i="1"/>
  <c r="BC152" i="1"/>
  <c r="BC134" i="1"/>
  <c r="BC128" i="1"/>
  <c r="BC106" i="1"/>
  <c r="BC38" i="1"/>
  <c r="BC36" i="1"/>
  <c r="BC306" i="1"/>
  <c r="BC295" i="1"/>
  <c r="BC284" i="1"/>
  <c r="BC273" i="1"/>
  <c r="BC262" i="1"/>
  <c r="BC251" i="1"/>
  <c r="BC240" i="1"/>
  <c r="BC229" i="1"/>
  <c r="BC218" i="1"/>
  <c r="BC207" i="1"/>
  <c r="BC196" i="1"/>
  <c r="BC185" i="1"/>
  <c r="BC174" i="1"/>
  <c r="BC154" i="1"/>
  <c r="BC136" i="1"/>
  <c r="BC108" i="1"/>
  <c r="BC146" i="1"/>
  <c r="BC130" i="1"/>
  <c r="BC110" i="1"/>
  <c r="BC90" i="1"/>
  <c r="BC84" i="1"/>
  <c r="BC62" i="1"/>
  <c r="BC308" i="1"/>
  <c r="BC297" i="1"/>
  <c r="BC286" i="1"/>
  <c r="BC275" i="1"/>
  <c r="BC264" i="1"/>
  <c r="BC253" i="1"/>
  <c r="BC242" i="1"/>
  <c r="BC231" i="1"/>
  <c r="BC220" i="1"/>
  <c r="BC209" i="1"/>
  <c r="BC198" i="1"/>
  <c r="BC187" i="1"/>
  <c r="BC176" i="1"/>
  <c r="BC156" i="1"/>
  <c r="BC92" i="1"/>
  <c r="BC64" i="1"/>
  <c r="BC132" i="1"/>
  <c r="BC112" i="1"/>
  <c r="BC86" i="1"/>
  <c r="BC66" i="1"/>
  <c r="BC46" i="1"/>
  <c r="BC40" i="1"/>
  <c r="BC137" i="1"/>
  <c r="BC93" i="1"/>
  <c r="BC49" i="1"/>
  <c r="BC139" i="1"/>
  <c r="BC95" i="1"/>
  <c r="BC51" i="1"/>
  <c r="BC7" i="1"/>
  <c r="BC141" i="1"/>
  <c r="BC97" i="1"/>
  <c r="BC53" i="1"/>
  <c r="BC9" i="1"/>
  <c r="BC143" i="1"/>
  <c r="BC99" i="1"/>
  <c r="BC55" i="1"/>
  <c r="BC11" i="1"/>
  <c r="BC147" i="1"/>
  <c r="BC103" i="1"/>
  <c r="BC59" i="1"/>
  <c r="BC15" i="1"/>
  <c r="BC149" i="1"/>
  <c r="BC105" i="1"/>
  <c r="BC61" i="1"/>
  <c r="BC17" i="1"/>
  <c r="BC151" i="1"/>
  <c r="BC107" i="1"/>
  <c r="BC63" i="1"/>
  <c r="BC19" i="1"/>
  <c r="BC153" i="1"/>
  <c r="BC109" i="1"/>
  <c r="BC65" i="1"/>
  <c r="BC21" i="1"/>
  <c r="BC155" i="1"/>
  <c r="BC111" i="1"/>
  <c r="BC67" i="1"/>
  <c r="BC23" i="1"/>
  <c r="BC157" i="1"/>
  <c r="BC113" i="1"/>
  <c r="BC69" i="1"/>
  <c r="BC25" i="1"/>
  <c r="BC159" i="1"/>
  <c r="BC115" i="1"/>
  <c r="BC71" i="1"/>
  <c r="BC27" i="1"/>
  <c r="BC161" i="1"/>
  <c r="BC117" i="1"/>
  <c r="BC73" i="1"/>
  <c r="BC29" i="1"/>
  <c r="BC163" i="1"/>
  <c r="BC119" i="1"/>
  <c r="BC75" i="1"/>
  <c r="BC31" i="1"/>
  <c r="BC165" i="1"/>
  <c r="BC121" i="1"/>
  <c r="BC77" i="1"/>
  <c r="BC33" i="1"/>
  <c r="BC167" i="1"/>
  <c r="BC123" i="1"/>
  <c r="BC79" i="1"/>
  <c r="BC35" i="1"/>
  <c r="BC169" i="1"/>
  <c r="BC125" i="1"/>
  <c r="BC81" i="1"/>
  <c r="BC37" i="1"/>
  <c r="BC171" i="1"/>
  <c r="BC127" i="1"/>
  <c r="BC83" i="1"/>
  <c r="BC39" i="1"/>
  <c r="BC131" i="1"/>
  <c r="BC87" i="1"/>
  <c r="BC43" i="1"/>
  <c r="BC133" i="1"/>
  <c r="BC89" i="1"/>
  <c r="BC45" i="1"/>
  <c r="BC135" i="1"/>
  <c r="BC91" i="1"/>
  <c r="BC47" i="1"/>
  <c r="BC3" i="1"/>
  <c r="AP239" i="1"/>
  <c r="AP212" i="1"/>
  <c r="AP214" i="1"/>
  <c r="AP155" i="1"/>
  <c r="AP213" i="1"/>
  <c r="AP215" i="1"/>
  <c r="S64" i="1"/>
  <c r="S259" i="1"/>
  <c r="AC259" i="1" s="1"/>
  <c r="S252" i="1"/>
  <c r="S99" i="1"/>
  <c r="S81" i="1"/>
  <c r="AC81" i="1" s="1"/>
  <c r="S156" i="1"/>
  <c r="AC156" i="1" s="1"/>
  <c r="S242" i="1"/>
  <c r="AF254" i="1"/>
  <c r="AP254" i="1" s="1"/>
  <c r="AF99" i="1"/>
  <c r="AP99" i="1" s="1"/>
  <c r="S211" i="1"/>
  <c r="S11" i="1"/>
  <c r="AC11" i="1" s="1"/>
  <c r="S9" i="1"/>
  <c r="S10" i="1"/>
  <c r="S72" i="1"/>
  <c r="S93" i="1"/>
  <c r="AC93" i="1" s="1"/>
  <c r="AF221" i="1"/>
  <c r="AP221" i="1" s="1"/>
  <c r="S304" i="1"/>
  <c r="AC304" i="1" s="1"/>
  <c r="S297" i="1"/>
  <c r="AC297" i="1" s="1"/>
  <c r="S238" i="1"/>
  <c r="S87" i="1"/>
  <c r="S184" i="1"/>
  <c r="AC184" i="1" s="1"/>
  <c r="S16" i="1"/>
  <c r="AC16" i="1" s="1"/>
  <c r="S154" i="1"/>
  <c r="S42" i="1"/>
  <c r="AC42" i="1" s="1"/>
  <c r="S258" i="1"/>
  <c r="S308" i="1"/>
  <c r="AF181" i="1"/>
  <c r="AP181" i="1" s="1"/>
  <c r="S174" i="1"/>
  <c r="AF146" i="1"/>
  <c r="AP146" i="1" s="1"/>
  <c r="S30" i="1"/>
  <c r="AC30" i="1" s="1"/>
  <c r="AF12" i="1"/>
  <c r="AP12" i="1" s="1"/>
  <c r="S46" i="1"/>
  <c r="AC46" i="1" s="1"/>
  <c r="S180" i="1"/>
  <c r="AC180" i="1" s="1"/>
  <c r="S193" i="1"/>
  <c r="S104" i="1"/>
  <c r="S159" i="1"/>
  <c r="AC159" i="1" s="1"/>
  <c r="S125" i="1"/>
  <c r="AC125" i="1" s="1"/>
  <c r="S31" i="1"/>
  <c r="AC31" i="1" s="1"/>
  <c r="S142" i="1"/>
  <c r="AF192" i="1"/>
  <c r="AP192" i="1" s="1"/>
  <c r="S220" i="1"/>
  <c r="S253" i="1"/>
  <c r="S5" i="1"/>
  <c r="AC5" i="1" s="1"/>
  <c r="S70" i="1"/>
  <c r="AC70" i="1" s="1"/>
  <c r="AF3" i="1"/>
  <c r="AP3" i="1" s="1"/>
  <c r="AF27" i="1"/>
  <c r="AP27" i="1" s="1"/>
  <c r="S26" i="1"/>
  <c r="S141" i="1"/>
  <c r="S177" i="1"/>
  <c r="AC177" i="1" s="1"/>
  <c r="S175" i="1"/>
  <c r="AC175" i="1" s="1"/>
  <c r="S306" i="1"/>
  <c r="AF67" i="1"/>
  <c r="AP67" i="1" s="1"/>
  <c r="AF276" i="1"/>
  <c r="AP276" i="1" s="1"/>
  <c r="S164" i="1"/>
  <c r="S181" i="1"/>
  <c r="AC181" i="1" s="1"/>
  <c r="S277" i="1"/>
  <c r="AF80" i="1"/>
  <c r="AP80" i="1" s="1"/>
  <c r="S192" i="1"/>
  <c r="S275" i="1"/>
  <c r="AC275" i="1" s="1"/>
  <c r="S139" i="1"/>
  <c r="AC139" i="1" s="1"/>
  <c r="S27" i="1"/>
  <c r="AC27" i="1" s="1"/>
  <c r="AF102" i="1"/>
  <c r="AP102" i="1" s="1"/>
  <c r="AF177" i="1"/>
  <c r="AP177" i="1" s="1"/>
  <c r="S264" i="1"/>
  <c r="S202" i="1"/>
  <c r="AC202" i="1" s="1"/>
  <c r="S2" i="1"/>
  <c r="S134" i="1"/>
  <c r="AC134" i="1" s="1"/>
  <c r="S257" i="1"/>
  <c r="AC257" i="1" s="1"/>
  <c r="S228" i="1"/>
  <c r="S250" i="1"/>
  <c r="AF124" i="1"/>
  <c r="AP124" i="1" s="1"/>
  <c r="S22" i="1"/>
  <c r="AC22" i="1" s="1"/>
  <c r="S203" i="1"/>
  <c r="AF166" i="1"/>
  <c r="AP166" i="1" s="1"/>
  <c r="S90" i="1"/>
  <c r="AC90" i="1" s="1"/>
  <c r="AF25" i="1"/>
  <c r="AP25" i="1" s="1"/>
  <c r="S95" i="1"/>
  <c r="AC95" i="1" s="1"/>
  <c r="S293" i="1"/>
  <c r="S15" i="1"/>
  <c r="S108" i="1"/>
  <c r="S186" i="1"/>
  <c r="AC186" i="1" s="1"/>
  <c r="AF188" i="1"/>
  <c r="AP188" i="1" s="1"/>
  <c r="S17" i="1"/>
  <c r="S226" i="1"/>
  <c r="AC226" i="1" s="1"/>
  <c r="S244" i="1"/>
  <c r="AF78" i="1"/>
  <c r="AP78" i="1" s="1"/>
  <c r="S153" i="1"/>
  <c r="AC153" i="1" s="1"/>
  <c r="S107" i="1"/>
  <c r="AC107" i="1" s="1"/>
  <c r="AF223" i="1"/>
  <c r="AP223" i="1" s="1"/>
  <c r="AF14" i="1"/>
  <c r="AP14" i="1" s="1"/>
  <c r="S172" i="1"/>
  <c r="AF100" i="1"/>
  <c r="AP100" i="1" s="1"/>
  <c r="S96" i="1"/>
  <c r="AC96" i="1" s="1"/>
  <c r="AF298" i="1"/>
  <c r="AP298" i="1" s="1"/>
  <c r="S248" i="1"/>
  <c r="S94" i="1"/>
  <c r="AC94" i="1" s="1"/>
  <c r="S60" i="1"/>
  <c r="AC60" i="1" s="1"/>
  <c r="S19" i="1"/>
  <c r="S112" i="1"/>
  <c r="AC112" i="1" s="1"/>
  <c r="AF133" i="1"/>
  <c r="AP133" i="1" s="1"/>
  <c r="S38" i="1"/>
  <c r="S86" i="1"/>
  <c r="S266" i="1"/>
  <c r="AC266" i="1" s="1"/>
  <c r="S229" i="1"/>
  <c r="AC229" i="1" s="1"/>
  <c r="S149" i="1"/>
  <c r="S295" i="1"/>
  <c r="AC295" i="1" s="1"/>
  <c r="S61" i="1"/>
  <c r="S268" i="1"/>
  <c r="S255" i="1"/>
  <c r="AF232" i="1"/>
  <c r="AP232" i="1" s="1"/>
  <c r="S286" i="1"/>
  <c r="S251" i="1"/>
  <c r="S83" i="1"/>
  <c r="S120" i="1"/>
  <c r="S163" i="1"/>
  <c r="AC163" i="1" s="1"/>
  <c r="S68" i="1"/>
  <c r="S132" i="1"/>
  <c r="AF69" i="1"/>
  <c r="AP69" i="1" s="1"/>
  <c r="S49" i="1"/>
  <c r="AC49" i="1" s="1"/>
  <c r="S191" i="1"/>
  <c r="AC191" i="1" s="1"/>
  <c r="AF265" i="1"/>
  <c r="AP265" i="1" s="1"/>
  <c r="AF179" i="1"/>
  <c r="AP179" i="1" s="1"/>
  <c r="S97" i="1"/>
  <c r="S119" i="1"/>
  <c r="AF190" i="1"/>
  <c r="AP190" i="1" s="1"/>
  <c r="AF91" i="1"/>
  <c r="AP91" i="1" s="1"/>
  <c r="S209" i="1"/>
  <c r="S165" i="1"/>
  <c r="AC165" i="1" s="1"/>
  <c r="S71" i="1"/>
  <c r="S161" i="1"/>
  <c r="S235" i="1"/>
  <c r="AC235" i="1" s="1"/>
  <c r="S216" i="1"/>
  <c r="AC216" i="1" s="1"/>
  <c r="S178" i="1"/>
  <c r="S260" i="1"/>
  <c r="AC260" i="1" s="1"/>
  <c r="AF56" i="1"/>
  <c r="AP56" i="1" s="1"/>
  <c r="S194" i="1"/>
  <c r="S147" i="1"/>
  <c r="AC147" i="1" s="1"/>
  <c r="AF300" i="1"/>
  <c r="AP300" i="1" s="1"/>
  <c r="AF287" i="1"/>
  <c r="AP287" i="1" s="1"/>
  <c r="S114" i="1"/>
  <c r="AC114" i="1" s="1"/>
  <c r="S231" i="1"/>
  <c r="AC231" i="1" s="1"/>
  <c r="S271" i="1"/>
  <c r="AF36" i="1"/>
  <c r="AP36" i="1" s="1"/>
  <c r="S62" i="1"/>
  <c r="AF267" i="1"/>
  <c r="AP267" i="1" s="1"/>
  <c r="S217" i="1"/>
  <c r="S41" i="1"/>
  <c r="AC41" i="1" s="1"/>
  <c r="S182" i="1"/>
  <c r="AC182" i="1" s="1"/>
  <c r="S103" i="1"/>
  <c r="AC103" i="1" s="1"/>
  <c r="S302" i="1"/>
  <c r="AC302" i="1" s="1"/>
  <c r="S281" i="1"/>
  <c r="S233" i="1"/>
  <c r="S303" i="1"/>
  <c r="S54" i="1"/>
  <c r="AC54" i="1" s="1"/>
  <c r="AF34" i="1"/>
  <c r="AP34" i="1" s="1"/>
  <c r="S110" i="1"/>
  <c r="S44" i="1"/>
  <c r="S8" i="1"/>
  <c r="S272" i="1"/>
  <c r="AC272" i="1" s="1"/>
  <c r="S283" i="1"/>
  <c r="S246" i="1"/>
  <c r="S240" i="1"/>
  <c r="AC240" i="1" s="1"/>
  <c r="S189" i="1"/>
  <c r="AC189" i="1" s="1"/>
  <c r="S291" i="1"/>
  <c r="AC291" i="1" s="1"/>
  <c r="S118" i="1"/>
  <c r="AC118" i="1" s="1"/>
  <c r="S249" i="1"/>
  <c r="S117" i="1"/>
  <c r="S160" i="1"/>
  <c r="S285" i="1"/>
  <c r="AC285" i="1" s="1"/>
  <c r="S208" i="1"/>
  <c r="AC208" i="1" s="1"/>
  <c r="S200" i="1"/>
  <c r="S28" i="1"/>
  <c r="S171" i="1"/>
  <c r="S20" i="1"/>
  <c r="AC20" i="1" s="1"/>
  <c r="S288" i="1"/>
  <c r="AC288" i="1" s="1"/>
  <c r="S24" i="1"/>
  <c r="AC24" i="1" s="1"/>
  <c r="S35" i="1"/>
  <c r="AC35" i="1" s="1"/>
  <c r="S206" i="1"/>
  <c r="AC206" i="1" s="1"/>
  <c r="S63" i="1"/>
  <c r="AF157" i="1"/>
  <c r="AP157" i="1" s="1"/>
  <c r="S66" i="1"/>
  <c r="AC66" i="1" s="1"/>
  <c r="S169" i="1"/>
  <c r="AC169" i="1" s="1"/>
  <c r="S148" i="1"/>
  <c r="S79" i="1"/>
  <c r="AC79" i="1" s="1"/>
  <c r="S185" i="1"/>
  <c r="AC185" i="1" s="1"/>
  <c r="S205" i="1"/>
  <c r="AC205" i="1" s="1"/>
  <c r="S307" i="1"/>
  <c r="AC307" i="1" s="1"/>
  <c r="S183" i="1"/>
  <c r="S53" i="1"/>
  <c r="AC53" i="1" s="1"/>
  <c r="S196" i="1"/>
  <c r="AC196" i="1" s="1"/>
  <c r="S129" i="1"/>
  <c r="AC129" i="1" s="1"/>
  <c r="S282" i="1"/>
  <c r="AC282" i="1" s="1"/>
  <c r="S84" i="1"/>
  <c r="AC84" i="1" s="1"/>
  <c r="S137" i="1"/>
  <c r="AC137" i="1" s="1"/>
  <c r="S280" i="1"/>
  <c r="S116" i="1"/>
  <c r="AC116" i="1" s="1"/>
  <c r="AF113" i="1"/>
  <c r="AP113" i="1" s="1"/>
  <c r="S51" i="1"/>
  <c r="AC51" i="1" s="1"/>
  <c r="AF168" i="1"/>
  <c r="AP168" i="1" s="1"/>
  <c r="S219" i="1"/>
  <c r="S75" i="1"/>
  <c r="AF210" i="1"/>
  <c r="AP210" i="1" s="1"/>
  <c r="AF115" i="1"/>
  <c r="AP115" i="1" s="1"/>
  <c r="S21" i="1"/>
  <c r="AC21" i="1" s="1"/>
  <c r="S138" i="1"/>
  <c r="S128" i="1"/>
  <c r="AC128" i="1" s="1"/>
  <c r="S224" i="1"/>
  <c r="AC224" i="1" s="1"/>
  <c r="AF47" i="1"/>
  <c r="AP47" i="1" s="1"/>
  <c r="S57" i="1"/>
  <c r="AC57" i="1" s="1"/>
  <c r="S106" i="1"/>
  <c r="S167" i="1"/>
  <c r="AC167" i="1" s="1"/>
  <c r="S143" i="1"/>
  <c r="AC143" i="1" s="1"/>
  <c r="S92" i="1"/>
  <c r="AC92" i="1" s="1"/>
  <c r="S105" i="1"/>
  <c r="AC105" i="1" s="1"/>
  <c r="S305" i="1"/>
  <c r="AC305" i="1" s="1"/>
  <c r="AF122" i="1"/>
  <c r="AP122" i="1" s="1"/>
  <c r="S292" i="1"/>
  <c r="AF89" i="1"/>
  <c r="AP89" i="1" s="1"/>
  <c r="S39" i="1"/>
  <c r="AF309" i="1"/>
  <c r="AP309" i="1" s="1"/>
  <c r="AF245" i="1"/>
  <c r="AP245" i="1" s="1"/>
  <c r="AF243" i="1"/>
  <c r="AP243" i="1" s="1"/>
  <c r="S207" i="1"/>
  <c r="S115" i="1"/>
  <c r="AF234" i="1"/>
  <c r="AP234" i="1" s="1"/>
  <c r="S29" i="1"/>
  <c r="S40" i="1"/>
  <c r="S274" i="1"/>
  <c r="AC274" i="1" s="1"/>
  <c r="AF278" i="1"/>
  <c r="AP278" i="1" s="1"/>
  <c r="S150" i="1"/>
  <c r="S301" i="1"/>
  <c r="AC301" i="1" s="1"/>
  <c r="S173" i="1"/>
  <c r="S197" i="1"/>
  <c r="AC197" i="1" s="1"/>
  <c r="S88" i="1"/>
  <c r="S85" i="1"/>
  <c r="AC85" i="1" s="1"/>
  <c r="AF289" i="1"/>
  <c r="AP289" i="1" s="1"/>
  <c r="AF199" i="1"/>
  <c r="AP199" i="1" s="1"/>
  <c r="S76" i="1"/>
  <c r="S263" i="1"/>
  <c r="S294" i="1"/>
  <c r="AC294" i="1" s="1"/>
  <c r="S269" i="1"/>
  <c r="AC269" i="1" s="1"/>
  <c r="S204" i="1"/>
  <c r="AC204" i="1" s="1"/>
  <c r="S18" i="1"/>
  <c r="AC18" i="1" s="1"/>
  <c r="S279" i="1"/>
  <c r="AC279" i="1" s="1"/>
  <c r="S6" i="1"/>
  <c r="S151" i="1"/>
  <c r="AC151" i="1" s="1"/>
  <c r="S187" i="1"/>
  <c r="AC187" i="1" s="1"/>
  <c r="S236" i="1"/>
  <c r="AC236" i="1" s="1"/>
  <c r="S273" i="1"/>
  <c r="S59" i="1"/>
  <c r="AC59" i="1" s="1"/>
  <c r="S74" i="1"/>
  <c r="AC74" i="1" s="1"/>
  <c r="S237" i="1"/>
  <c r="S32" i="1"/>
  <c r="AC32" i="1" s="1"/>
  <c r="S43" i="1"/>
  <c r="S145" i="1"/>
  <c r="AC145" i="1" s="1"/>
  <c r="S170" i="1"/>
  <c r="AC170" i="1" s="1"/>
  <c r="S290" i="1"/>
  <c r="AC290" i="1" s="1"/>
  <c r="S152" i="1"/>
  <c r="AC152" i="1" s="1"/>
  <c r="S218" i="1"/>
  <c r="S50" i="1"/>
  <c r="AC50" i="1" s="1"/>
  <c r="S296" i="1"/>
  <c r="S140" i="1"/>
  <c r="AC140" i="1" s="1"/>
  <c r="S123" i="1"/>
  <c r="AF58" i="1"/>
  <c r="AP58" i="1" s="1"/>
  <c r="AF256" i="1"/>
  <c r="AP256" i="1" s="1"/>
  <c r="S121" i="1"/>
  <c r="AC121" i="1" s="1"/>
  <c r="S77" i="1"/>
  <c r="S210" i="1"/>
  <c r="S198" i="1"/>
  <c r="AC198" i="1" s="1"/>
  <c r="S130" i="1"/>
  <c r="AC130" i="1" s="1"/>
  <c r="S13" i="1"/>
  <c r="S136" i="1"/>
  <c r="AC136" i="1" s="1"/>
  <c r="S176" i="1"/>
  <c r="AC176" i="1" s="1"/>
  <c r="S52" i="1"/>
  <c r="AC52" i="1" s="1"/>
  <c r="S67" i="1"/>
  <c r="AC67" i="1" s="1"/>
  <c r="S276" i="1"/>
  <c r="S48" i="1"/>
  <c r="AC48" i="1" s="1"/>
  <c r="S55" i="1"/>
  <c r="AC55" i="1" s="1"/>
  <c r="S230" i="1"/>
  <c r="AC230" i="1" s="1"/>
  <c r="AF23" i="1"/>
  <c r="AP23" i="1" s="1"/>
  <c r="S284" i="1"/>
  <c r="AC284" i="1" s="1"/>
  <c r="S241" i="1"/>
  <c r="AC241" i="1" s="1"/>
  <c r="S261" i="1"/>
  <c r="S222" i="1"/>
  <c r="AC222" i="1" s="1"/>
  <c r="AF201" i="1"/>
  <c r="AP201" i="1" s="1"/>
  <c r="S65" i="1"/>
  <c r="AC65" i="1" s="1"/>
  <c r="AF45" i="1"/>
  <c r="AP45" i="1" s="1"/>
  <c r="S227" i="1"/>
  <c r="AC227" i="1" s="1"/>
  <c r="S299" i="1"/>
  <c r="AF111" i="1"/>
  <c r="AP111" i="1" s="1"/>
  <c r="S127" i="1"/>
  <c r="AC127" i="1" s="1"/>
  <c r="AF135" i="1"/>
  <c r="AP135" i="1" s="1"/>
  <c r="S158" i="1"/>
  <c r="AF144" i="1"/>
  <c r="AP144" i="1" s="1"/>
  <c r="S109" i="1"/>
  <c r="AC109" i="1" s="1"/>
  <c r="S33" i="1"/>
  <c r="S101" i="1"/>
  <c r="AC101" i="1" s="1"/>
  <c r="S82" i="1"/>
  <c r="S247" i="1"/>
  <c r="AC247" i="1" s="1"/>
  <c r="S73" i="1"/>
  <c r="AC73" i="1" s="1"/>
  <c r="S262" i="1"/>
  <c r="AC262" i="1" s="1"/>
  <c r="S162" i="1"/>
  <c r="AC162" i="1" s="1"/>
  <c r="S131" i="1"/>
  <c r="AC131" i="1" s="1"/>
  <c r="S195" i="1"/>
  <c r="AC195" i="1" s="1"/>
  <c r="S37" i="1"/>
  <c r="S7" i="1"/>
  <c r="AC7" i="1" s="1"/>
  <c r="S270" i="1"/>
  <c r="S126" i="1"/>
  <c r="AC126" i="1" s="1"/>
  <c r="S98" i="1"/>
  <c r="S4" i="1"/>
  <c r="AC4" i="1" s="1"/>
  <c r="S225" i="1"/>
  <c r="S309" i="1"/>
  <c r="S298" i="1"/>
  <c r="AC298" i="1" s="1"/>
  <c r="S287" i="1"/>
  <c r="AC287" i="1" s="1"/>
  <c r="S265" i="1"/>
  <c r="S254" i="1"/>
  <c r="AC254" i="1" s="1"/>
  <c r="S243" i="1"/>
  <c r="AC243" i="1" s="1"/>
  <c r="S232" i="1"/>
  <c r="AC232" i="1" s="1"/>
  <c r="S221" i="1"/>
  <c r="AC221" i="1" s="1"/>
  <c r="S199" i="1"/>
  <c r="S188" i="1"/>
  <c r="AC188" i="1" s="1"/>
  <c r="S166" i="1"/>
  <c r="AC166" i="1" s="1"/>
  <c r="S144" i="1"/>
  <c r="AC144" i="1" s="1"/>
  <c r="S133" i="1"/>
  <c r="AC133" i="1" s="1"/>
  <c r="S122" i="1"/>
  <c r="AC122" i="1" s="1"/>
  <c r="S111" i="1"/>
  <c r="AC111" i="1" s="1"/>
  <c r="S100" i="1"/>
  <c r="S89" i="1"/>
  <c r="AC89" i="1" s="1"/>
  <c r="S78" i="1"/>
  <c r="AC78" i="1" s="1"/>
  <c r="S56" i="1"/>
  <c r="AC56" i="1" s="1"/>
  <c r="S45" i="1"/>
  <c r="S34" i="1"/>
  <c r="AC34" i="1" s="1"/>
  <c r="S23" i="1"/>
  <c r="AC23" i="1" s="1"/>
  <c r="S12" i="1"/>
  <c r="AF302" i="1"/>
  <c r="AP302" i="1" s="1"/>
  <c r="AF291" i="1"/>
  <c r="AP291" i="1" s="1"/>
  <c r="AF280" i="1"/>
  <c r="AP280" i="1" s="1"/>
  <c r="AF269" i="1"/>
  <c r="AP269" i="1" s="1"/>
  <c r="AF258" i="1"/>
  <c r="AP258" i="1" s="1"/>
  <c r="AF247" i="1"/>
  <c r="AP247" i="1" s="1"/>
  <c r="AF236" i="1"/>
  <c r="AP236" i="1" s="1"/>
  <c r="AF225" i="1"/>
  <c r="AP225" i="1" s="1"/>
  <c r="AF203" i="1"/>
  <c r="AP203" i="1" s="1"/>
  <c r="AF170" i="1"/>
  <c r="AP170" i="1" s="1"/>
  <c r="AF159" i="1"/>
  <c r="AP159" i="1" s="1"/>
  <c r="AF148" i="1"/>
  <c r="AP148" i="1" s="1"/>
  <c r="AF137" i="1"/>
  <c r="AP137" i="1" s="1"/>
  <c r="AF126" i="1"/>
  <c r="AP126" i="1" s="1"/>
  <c r="AF104" i="1"/>
  <c r="AP104" i="1" s="1"/>
  <c r="AF93" i="1"/>
  <c r="AP93" i="1" s="1"/>
  <c r="AF82" i="1"/>
  <c r="AP82" i="1" s="1"/>
  <c r="AF71" i="1"/>
  <c r="AP71" i="1" s="1"/>
  <c r="AF60" i="1"/>
  <c r="AP60" i="1" s="1"/>
  <c r="AF49" i="1"/>
  <c r="AP49" i="1" s="1"/>
  <c r="AF38" i="1"/>
  <c r="AP38" i="1" s="1"/>
  <c r="AF16" i="1"/>
  <c r="AP16" i="1" s="1"/>
  <c r="AF5" i="1"/>
  <c r="AP5" i="1" s="1"/>
  <c r="S300" i="1"/>
  <c r="AC300" i="1" s="1"/>
  <c r="S289" i="1"/>
  <c r="S278" i="1"/>
  <c r="AC278" i="1" s="1"/>
  <c r="S267" i="1"/>
  <c r="AC267" i="1" s="1"/>
  <c r="S256" i="1"/>
  <c r="AC256" i="1" s="1"/>
  <c r="S245" i="1"/>
  <c r="AC245" i="1" s="1"/>
  <c r="S234" i="1"/>
  <c r="S223" i="1"/>
  <c r="AC223" i="1" s="1"/>
  <c r="S201" i="1"/>
  <c r="AC201" i="1" s="1"/>
  <c r="S190" i="1"/>
  <c r="AC190" i="1" s="1"/>
  <c r="S179" i="1"/>
  <c r="AC179" i="1" s="1"/>
  <c r="S168" i="1"/>
  <c r="S157" i="1"/>
  <c r="AC157" i="1" s="1"/>
  <c r="S146" i="1"/>
  <c r="AC146" i="1" s="1"/>
  <c r="S135" i="1"/>
  <c r="AC135" i="1" s="1"/>
  <c r="S124" i="1"/>
  <c r="S113" i="1"/>
  <c r="AC113" i="1" s="1"/>
  <c r="S102" i="1"/>
  <c r="AC102" i="1" s="1"/>
  <c r="S91" i="1"/>
  <c r="AC91" i="1" s="1"/>
  <c r="S80" i="1"/>
  <c r="AC80" i="1" s="1"/>
  <c r="S69" i="1"/>
  <c r="S58" i="1"/>
  <c r="AC58" i="1" s="1"/>
  <c r="S47" i="1"/>
  <c r="AC47" i="1" s="1"/>
  <c r="S36" i="1"/>
  <c r="AC36" i="1" s="1"/>
  <c r="S25" i="1"/>
  <c r="AC25" i="1" s="1"/>
  <c r="S14" i="1"/>
  <c r="AC14" i="1" s="1"/>
  <c r="S3" i="1"/>
  <c r="AC3" i="1" s="1"/>
  <c r="AF304" i="1"/>
  <c r="AP304" i="1" s="1"/>
  <c r="AF293" i="1"/>
  <c r="AP293" i="1" s="1"/>
  <c r="AF282" i="1"/>
  <c r="AP282" i="1" s="1"/>
  <c r="AF271" i="1"/>
  <c r="AP271" i="1" s="1"/>
  <c r="AF260" i="1"/>
  <c r="AP260" i="1" s="1"/>
  <c r="AF249" i="1"/>
  <c r="AP249" i="1" s="1"/>
  <c r="AF238" i="1"/>
  <c r="AP238" i="1" s="1"/>
  <c r="AF227" i="1"/>
  <c r="AP227" i="1" s="1"/>
  <c r="AF216" i="1"/>
  <c r="AP216" i="1" s="1"/>
  <c r="AF205" i="1"/>
  <c r="AP205" i="1" s="1"/>
  <c r="AF194" i="1"/>
  <c r="AP194" i="1" s="1"/>
  <c r="AF183" i="1"/>
  <c r="AP183" i="1" s="1"/>
  <c r="AF172" i="1"/>
  <c r="AP172" i="1" s="1"/>
  <c r="AF161" i="1"/>
  <c r="AP161" i="1" s="1"/>
  <c r="AF150" i="1"/>
  <c r="AP150" i="1" s="1"/>
  <c r="AF139" i="1"/>
  <c r="AP139" i="1" s="1"/>
  <c r="AF128" i="1"/>
  <c r="AP128" i="1" s="1"/>
  <c r="AF117" i="1"/>
  <c r="AP117" i="1" s="1"/>
  <c r="AF106" i="1"/>
  <c r="AP106" i="1" s="1"/>
  <c r="AF95" i="1"/>
  <c r="AP95" i="1" s="1"/>
  <c r="AF84" i="1"/>
  <c r="AP84" i="1" s="1"/>
  <c r="AF73" i="1"/>
  <c r="AP73" i="1" s="1"/>
  <c r="AF62" i="1"/>
  <c r="AP62" i="1" s="1"/>
  <c r="AF51" i="1"/>
  <c r="AP51" i="1" s="1"/>
  <c r="AF40" i="1"/>
  <c r="AP40" i="1" s="1"/>
  <c r="AF29" i="1"/>
  <c r="AP29" i="1" s="1"/>
  <c r="AF18" i="1"/>
  <c r="AP18" i="1" s="1"/>
  <c r="AF7" i="1"/>
  <c r="AP7" i="1" s="1"/>
  <c r="AF306" i="1"/>
  <c r="AP306" i="1" s="1"/>
  <c r="AF295" i="1"/>
  <c r="AP295" i="1" s="1"/>
  <c r="AF284" i="1"/>
  <c r="AP284" i="1" s="1"/>
  <c r="AF273" i="1"/>
  <c r="AP273" i="1" s="1"/>
  <c r="AF262" i="1"/>
  <c r="AP262" i="1" s="1"/>
  <c r="AF251" i="1"/>
  <c r="AP251" i="1" s="1"/>
  <c r="AF240" i="1"/>
  <c r="AP240" i="1" s="1"/>
  <c r="AF229" i="1"/>
  <c r="AP229" i="1" s="1"/>
  <c r="AF218" i="1"/>
  <c r="AP218" i="1" s="1"/>
  <c r="AF207" i="1"/>
  <c r="AP207" i="1" s="1"/>
  <c r="AF196" i="1"/>
  <c r="AP196" i="1" s="1"/>
  <c r="AF185" i="1"/>
  <c r="AP185" i="1" s="1"/>
  <c r="AF174" i="1"/>
  <c r="AP174" i="1" s="1"/>
  <c r="AF163" i="1"/>
  <c r="AP163" i="1" s="1"/>
  <c r="AF152" i="1"/>
  <c r="AP152" i="1" s="1"/>
  <c r="AF141" i="1"/>
  <c r="AP141" i="1" s="1"/>
  <c r="AF130" i="1"/>
  <c r="AP130" i="1" s="1"/>
  <c r="AF119" i="1"/>
  <c r="AP119" i="1" s="1"/>
  <c r="AF108" i="1"/>
  <c r="AP108" i="1" s="1"/>
  <c r="AF97" i="1"/>
  <c r="AP97" i="1" s="1"/>
  <c r="AF86" i="1"/>
  <c r="AP86" i="1" s="1"/>
  <c r="AF75" i="1"/>
  <c r="AP75" i="1" s="1"/>
  <c r="AF64" i="1"/>
  <c r="AP64" i="1" s="1"/>
  <c r="AF53" i="1"/>
  <c r="AP53" i="1" s="1"/>
  <c r="AF42" i="1"/>
  <c r="AP42" i="1" s="1"/>
  <c r="AF31" i="1"/>
  <c r="AP31" i="1" s="1"/>
  <c r="AF20" i="1"/>
  <c r="AP20" i="1" s="1"/>
  <c r="AF9" i="1"/>
  <c r="AP9" i="1" s="1"/>
  <c r="AF308" i="1"/>
  <c r="AP308" i="1" s="1"/>
  <c r="AF297" i="1"/>
  <c r="AP297" i="1" s="1"/>
  <c r="AF286" i="1"/>
  <c r="AP286" i="1" s="1"/>
  <c r="AF275" i="1"/>
  <c r="AP275" i="1" s="1"/>
  <c r="AF264" i="1"/>
  <c r="AP264" i="1" s="1"/>
  <c r="AF253" i="1"/>
  <c r="AP253" i="1" s="1"/>
  <c r="AF242" i="1"/>
  <c r="AP242" i="1" s="1"/>
  <c r="AF231" i="1"/>
  <c r="AP231" i="1" s="1"/>
  <c r="AF220" i="1"/>
  <c r="AP220" i="1" s="1"/>
  <c r="AF209" i="1"/>
  <c r="AP209" i="1" s="1"/>
  <c r="AF198" i="1"/>
  <c r="AP198" i="1" s="1"/>
  <c r="AF187" i="1"/>
  <c r="AP187" i="1" s="1"/>
  <c r="AF176" i="1"/>
  <c r="AP176" i="1" s="1"/>
  <c r="AF165" i="1"/>
  <c r="AP165" i="1" s="1"/>
  <c r="AF154" i="1"/>
  <c r="AP154" i="1" s="1"/>
  <c r="AF143" i="1"/>
  <c r="AP143" i="1" s="1"/>
  <c r="AF132" i="1"/>
  <c r="AP132" i="1" s="1"/>
  <c r="AF121" i="1"/>
  <c r="AP121" i="1" s="1"/>
  <c r="AF110" i="1"/>
  <c r="AP110" i="1" s="1"/>
  <c r="AF88" i="1"/>
  <c r="AP88" i="1" s="1"/>
  <c r="AF77" i="1"/>
  <c r="AP77" i="1" s="1"/>
  <c r="AF66" i="1"/>
  <c r="AP66" i="1" s="1"/>
  <c r="AF55" i="1"/>
  <c r="AP55" i="1" s="1"/>
  <c r="AF44" i="1"/>
  <c r="AP44" i="1" s="1"/>
  <c r="AF33" i="1"/>
  <c r="AP33" i="1" s="1"/>
  <c r="AF22" i="1"/>
  <c r="AP22" i="1" s="1"/>
  <c r="AF11" i="1"/>
  <c r="AP11" i="1" s="1"/>
  <c r="AF299" i="1"/>
  <c r="AP299" i="1" s="1"/>
  <c r="AF288" i="1"/>
  <c r="AP288" i="1" s="1"/>
  <c r="AF277" i="1"/>
  <c r="AP277" i="1" s="1"/>
  <c r="AF266" i="1"/>
  <c r="AP266" i="1" s="1"/>
  <c r="AF255" i="1"/>
  <c r="AP255" i="1" s="1"/>
  <c r="AF244" i="1"/>
  <c r="AP244" i="1" s="1"/>
  <c r="AF233" i="1"/>
  <c r="AP233" i="1" s="1"/>
  <c r="AF222" i="1"/>
  <c r="AP222" i="1" s="1"/>
  <c r="AF211" i="1"/>
  <c r="AP211" i="1" s="1"/>
  <c r="AF200" i="1"/>
  <c r="AP200" i="1" s="1"/>
  <c r="AF189" i="1"/>
  <c r="AP189" i="1" s="1"/>
  <c r="AF178" i="1"/>
  <c r="AP178" i="1" s="1"/>
  <c r="AF167" i="1"/>
  <c r="AP167" i="1" s="1"/>
  <c r="AF156" i="1"/>
  <c r="AP156" i="1" s="1"/>
  <c r="AF145" i="1"/>
  <c r="AP145" i="1" s="1"/>
  <c r="AF134" i="1"/>
  <c r="AP134" i="1" s="1"/>
  <c r="AF123" i="1"/>
  <c r="AP123" i="1" s="1"/>
  <c r="AF112" i="1"/>
  <c r="AP112" i="1" s="1"/>
  <c r="AF101" i="1"/>
  <c r="AP101" i="1" s="1"/>
  <c r="AF90" i="1"/>
  <c r="AP90" i="1" s="1"/>
  <c r="AF79" i="1"/>
  <c r="AP79" i="1" s="1"/>
  <c r="AF68" i="1"/>
  <c r="AP68" i="1" s="1"/>
  <c r="AF57" i="1"/>
  <c r="AP57" i="1" s="1"/>
  <c r="AF46" i="1"/>
  <c r="AP46" i="1" s="1"/>
  <c r="AF35" i="1"/>
  <c r="AP35" i="1" s="1"/>
  <c r="AF24" i="1"/>
  <c r="AP24" i="1" s="1"/>
  <c r="AF13" i="1"/>
  <c r="AP13" i="1" s="1"/>
  <c r="AF301" i="1"/>
  <c r="AP301" i="1" s="1"/>
  <c r="AF290" i="1"/>
  <c r="AP290" i="1" s="1"/>
  <c r="AF279" i="1"/>
  <c r="AP279" i="1" s="1"/>
  <c r="AF268" i="1"/>
  <c r="AP268" i="1" s="1"/>
  <c r="AF257" i="1"/>
  <c r="AP257" i="1" s="1"/>
  <c r="AF246" i="1"/>
  <c r="AP246" i="1" s="1"/>
  <c r="AF235" i="1"/>
  <c r="AP235" i="1" s="1"/>
  <c r="AF224" i="1"/>
  <c r="AP224" i="1" s="1"/>
  <c r="AF202" i="1"/>
  <c r="AP202" i="1" s="1"/>
  <c r="AF191" i="1"/>
  <c r="AP191" i="1" s="1"/>
  <c r="AF180" i="1"/>
  <c r="AP180" i="1" s="1"/>
  <c r="AF169" i="1"/>
  <c r="AP169" i="1" s="1"/>
  <c r="AF158" i="1"/>
  <c r="AP158" i="1" s="1"/>
  <c r="AF147" i="1"/>
  <c r="AP147" i="1" s="1"/>
  <c r="AF136" i="1"/>
  <c r="AP136" i="1" s="1"/>
  <c r="AF125" i="1"/>
  <c r="AP125" i="1" s="1"/>
  <c r="AF114" i="1"/>
  <c r="AP114" i="1" s="1"/>
  <c r="AF103" i="1"/>
  <c r="AP103" i="1" s="1"/>
  <c r="AF92" i="1"/>
  <c r="AP92" i="1" s="1"/>
  <c r="AF81" i="1"/>
  <c r="AP81" i="1" s="1"/>
  <c r="AF70" i="1"/>
  <c r="AP70" i="1" s="1"/>
  <c r="AF59" i="1"/>
  <c r="AP59" i="1" s="1"/>
  <c r="AF48" i="1"/>
  <c r="AP48" i="1" s="1"/>
  <c r="AF37" i="1"/>
  <c r="AP37" i="1" s="1"/>
  <c r="AF26" i="1"/>
  <c r="AP26" i="1" s="1"/>
  <c r="AF15" i="1"/>
  <c r="AP15" i="1" s="1"/>
  <c r="AF4" i="1"/>
  <c r="AP4" i="1" s="1"/>
  <c r="AF303" i="1"/>
  <c r="AP303" i="1" s="1"/>
  <c r="AF292" i="1"/>
  <c r="AP292" i="1" s="1"/>
  <c r="AF281" i="1"/>
  <c r="AP281" i="1" s="1"/>
  <c r="AF270" i="1"/>
  <c r="AP270" i="1" s="1"/>
  <c r="AF259" i="1"/>
  <c r="AP259" i="1" s="1"/>
  <c r="AF248" i="1"/>
  <c r="AP248" i="1" s="1"/>
  <c r="AF237" i="1"/>
  <c r="AP237" i="1" s="1"/>
  <c r="AF226" i="1"/>
  <c r="AP226" i="1" s="1"/>
  <c r="AF204" i="1"/>
  <c r="AP204" i="1" s="1"/>
  <c r="AF193" i="1"/>
  <c r="AP193" i="1" s="1"/>
  <c r="AF182" i="1"/>
  <c r="AP182" i="1" s="1"/>
  <c r="AF171" i="1"/>
  <c r="AP171" i="1" s="1"/>
  <c r="AF160" i="1"/>
  <c r="AP160" i="1" s="1"/>
  <c r="AF149" i="1"/>
  <c r="AP149" i="1" s="1"/>
  <c r="AF138" i="1"/>
  <c r="AP138" i="1" s="1"/>
  <c r="AF127" i="1"/>
  <c r="AP127" i="1" s="1"/>
  <c r="AF116" i="1"/>
  <c r="AP116" i="1" s="1"/>
  <c r="AF105" i="1"/>
  <c r="AP105" i="1" s="1"/>
  <c r="AF94" i="1"/>
  <c r="AP94" i="1" s="1"/>
  <c r="AF83" i="1"/>
  <c r="AP83" i="1" s="1"/>
  <c r="AF72" i="1"/>
  <c r="AP72" i="1" s="1"/>
  <c r="AF61" i="1"/>
  <c r="AP61" i="1" s="1"/>
  <c r="AF50" i="1"/>
  <c r="AP50" i="1" s="1"/>
  <c r="AF39" i="1"/>
  <c r="AP39" i="1" s="1"/>
  <c r="AF28" i="1"/>
  <c r="AP28" i="1" s="1"/>
  <c r="AF17" i="1"/>
  <c r="AP17" i="1" s="1"/>
  <c r="AF6" i="1"/>
  <c r="AP6" i="1" s="1"/>
  <c r="AF305" i="1"/>
  <c r="AP305" i="1" s="1"/>
  <c r="AF294" i="1"/>
  <c r="AP294" i="1" s="1"/>
  <c r="AF283" i="1"/>
  <c r="AP283" i="1" s="1"/>
  <c r="AF272" i="1"/>
  <c r="AP272" i="1" s="1"/>
  <c r="AF261" i="1"/>
  <c r="AP261" i="1" s="1"/>
  <c r="AF250" i="1"/>
  <c r="AP250" i="1" s="1"/>
  <c r="AF228" i="1"/>
  <c r="AP228" i="1" s="1"/>
  <c r="AF217" i="1"/>
  <c r="AP217" i="1" s="1"/>
  <c r="AF206" i="1"/>
  <c r="AP206" i="1" s="1"/>
  <c r="AF195" i="1"/>
  <c r="AP195" i="1" s="1"/>
  <c r="AF184" i="1"/>
  <c r="AP184" i="1" s="1"/>
  <c r="AF173" i="1"/>
  <c r="AP173" i="1" s="1"/>
  <c r="AF162" i="1"/>
  <c r="AP162" i="1" s="1"/>
  <c r="AF151" i="1"/>
  <c r="AP151" i="1" s="1"/>
  <c r="AF140" i="1"/>
  <c r="AP140" i="1" s="1"/>
  <c r="AF129" i="1"/>
  <c r="AP129" i="1" s="1"/>
  <c r="AF118" i="1"/>
  <c r="AP118" i="1" s="1"/>
  <c r="AF107" i="1"/>
  <c r="AP107" i="1" s="1"/>
  <c r="AF96" i="1"/>
  <c r="AP96" i="1" s="1"/>
  <c r="AF85" i="1"/>
  <c r="AP85" i="1" s="1"/>
  <c r="AF74" i="1"/>
  <c r="AP74" i="1" s="1"/>
  <c r="AF63" i="1"/>
  <c r="AP63" i="1" s="1"/>
  <c r="AF52" i="1"/>
  <c r="AP52" i="1" s="1"/>
  <c r="AF41" i="1"/>
  <c r="AP41" i="1" s="1"/>
  <c r="AF30" i="1"/>
  <c r="AP30" i="1" s="1"/>
  <c r="AF19" i="1"/>
  <c r="AP19" i="1" s="1"/>
  <c r="AF8" i="1"/>
  <c r="AP8" i="1" s="1"/>
  <c r="AF307" i="1"/>
  <c r="AP307" i="1" s="1"/>
  <c r="AF296" i="1"/>
  <c r="AP296" i="1" s="1"/>
  <c r="AF285" i="1"/>
  <c r="AP285" i="1" s="1"/>
  <c r="AF274" i="1"/>
  <c r="AP274" i="1" s="1"/>
  <c r="AF263" i="1"/>
  <c r="AP263" i="1" s="1"/>
  <c r="AF252" i="1"/>
  <c r="AP252" i="1" s="1"/>
  <c r="AF241" i="1"/>
  <c r="AP241" i="1" s="1"/>
  <c r="AF230" i="1"/>
  <c r="AP230" i="1" s="1"/>
  <c r="AF219" i="1"/>
  <c r="AP219" i="1" s="1"/>
  <c r="AF208" i="1"/>
  <c r="AP208" i="1" s="1"/>
  <c r="AF197" i="1"/>
  <c r="AP197" i="1" s="1"/>
  <c r="AF186" i="1"/>
  <c r="AP186" i="1" s="1"/>
  <c r="AF175" i="1"/>
  <c r="AP175" i="1" s="1"/>
  <c r="AF164" i="1"/>
  <c r="AP164" i="1" s="1"/>
  <c r="AF153" i="1"/>
  <c r="AP153" i="1" s="1"/>
  <c r="AF142" i="1"/>
  <c r="AP142" i="1" s="1"/>
  <c r="AF131" i="1"/>
  <c r="AP131" i="1" s="1"/>
  <c r="AF120" i="1"/>
  <c r="AP120" i="1" s="1"/>
  <c r="AF109" i="1"/>
  <c r="AP109" i="1" s="1"/>
  <c r="AF98" i="1"/>
  <c r="AP98" i="1" s="1"/>
  <c r="AF87" i="1"/>
  <c r="AP87" i="1" s="1"/>
  <c r="AF76" i="1"/>
  <c r="AP76" i="1" s="1"/>
  <c r="AF65" i="1"/>
  <c r="AP65" i="1" s="1"/>
  <c r="AF54" i="1"/>
  <c r="AP54" i="1" s="1"/>
  <c r="AF43" i="1"/>
  <c r="AP43" i="1" s="1"/>
  <c r="AF32" i="1"/>
  <c r="AP32" i="1" s="1"/>
  <c r="AF21" i="1"/>
  <c r="AP21" i="1" s="1"/>
  <c r="AF10" i="1"/>
  <c r="AP10" i="1" s="1"/>
  <c r="AC306" i="1"/>
  <c r="AC273" i="1"/>
  <c r="AC251" i="1"/>
  <c r="AC218" i="1"/>
  <c r="AC207" i="1"/>
  <c r="AC174" i="1"/>
  <c r="AC154" i="1"/>
  <c r="AC6" i="1"/>
  <c r="AC62" i="1"/>
  <c r="AC40" i="1"/>
  <c r="AC286" i="1"/>
  <c r="AC264" i="1"/>
  <c r="AC253" i="1"/>
  <c r="AC242" i="1"/>
  <c r="AC220" i="1"/>
  <c r="AC209" i="1"/>
  <c r="AC132" i="1"/>
  <c r="AC86" i="1"/>
  <c r="AC64" i="1"/>
  <c r="AC88" i="1"/>
  <c r="AC308" i="1"/>
  <c r="AC299" i="1"/>
  <c r="AC277" i="1"/>
  <c r="AC255" i="1"/>
  <c r="AC244" i="1"/>
  <c r="AC233" i="1"/>
  <c r="AC211" i="1"/>
  <c r="AC200" i="1"/>
  <c r="AC178" i="1"/>
  <c r="AC77" i="1"/>
  <c r="AC68" i="1"/>
  <c r="AC44" i="1"/>
  <c r="AC123" i="1"/>
  <c r="AC33" i="1"/>
  <c r="AC268" i="1"/>
  <c r="AC246" i="1"/>
  <c r="AC213" i="1"/>
  <c r="AC158" i="1"/>
  <c r="AC110" i="1"/>
  <c r="AC303" i="1"/>
  <c r="AC292" i="1"/>
  <c r="AC281" i="1"/>
  <c r="AC270" i="1"/>
  <c r="AC248" i="1"/>
  <c r="AC237" i="1"/>
  <c r="AC215" i="1"/>
  <c r="AC193" i="1"/>
  <c r="AC160" i="1"/>
  <c r="AC138" i="1"/>
  <c r="AC164" i="1"/>
  <c r="AC26" i="1"/>
  <c r="AC283" i="1"/>
  <c r="AC261" i="1"/>
  <c r="AC250" i="1"/>
  <c r="AC239" i="1"/>
  <c r="AC228" i="1"/>
  <c r="AC217" i="1"/>
  <c r="AC173" i="1"/>
  <c r="AC120" i="1"/>
  <c r="AC72" i="1"/>
  <c r="AC76" i="1"/>
  <c r="AC28" i="1"/>
  <c r="AC296" i="1"/>
  <c r="AC263" i="1"/>
  <c r="AC252" i="1"/>
  <c r="AC219" i="1"/>
  <c r="AC142" i="1"/>
  <c r="AC98" i="1"/>
  <c r="AC8" i="1"/>
  <c r="AC309" i="1"/>
  <c r="AC276" i="1"/>
  <c r="AC265" i="1"/>
  <c r="AC210" i="1"/>
  <c r="AC199" i="1"/>
  <c r="AC82" i="1"/>
  <c r="AC100" i="1"/>
  <c r="AC38" i="1"/>
  <c r="AC10" i="1"/>
  <c r="AC108" i="1"/>
  <c r="AC289" i="1"/>
  <c r="AC234" i="1"/>
  <c r="AC212" i="1"/>
  <c r="AC168" i="1"/>
  <c r="AC148" i="1"/>
  <c r="AC172" i="1"/>
  <c r="AC124" i="1"/>
  <c r="AC104" i="1"/>
  <c r="AC12" i="1"/>
  <c r="AC280" i="1"/>
  <c r="AC258" i="1"/>
  <c r="AC225" i="1"/>
  <c r="AC214" i="1"/>
  <c r="AC203" i="1"/>
  <c r="AC192" i="1"/>
  <c r="AC293" i="1"/>
  <c r="AC271" i="1"/>
  <c r="AC249" i="1"/>
  <c r="AC238" i="1"/>
  <c r="AC194" i="1"/>
  <c r="AC183" i="1"/>
  <c r="AC150" i="1"/>
  <c r="AC106" i="1"/>
  <c r="AC141" i="1"/>
  <c r="AC97" i="1"/>
  <c r="AC9" i="1"/>
  <c r="AC99" i="1"/>
  <c r="AC13" i="1"/>
  <c r="AC15" i="1"/>
  <c r="AC149" i="1"/>
  <c r="AC61" i="1"/>
  <c r="AC17" i="1"/>
  <c r="AC63" i="1"/>
  <c r="AC19" i="1"/>
  <c r="AC155" i="1"/>
  <c r="AC69" i="1"/>
  <c r="AC115" i="1"/>
  <c r="AC71" i="1"/>
  <c r="AC161" i="1"/>
  <c r="AC117" i="1"/>
  <c r="AC29" i="1"/>
  <c r="AC119" i="1"/>
  <c r="AC75" i="1"/>
  <c r="AC37" i="1"/>
  <c r="AC171" i="1"/>
  <c r="AC83" i="1"/>
  <c r="AC39" i="1"/>
  <c r="AC87" i="1"/>
  <c r="AC43" i="1"/>
  <c r="AC45" i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2" i="6"/>
  <c r="G2" i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N2" i="1" s="1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Z2" i="1"/>
  <c r="BA2" i="1"/>
  <c r="AY2" i="1"/>
  <c r="BC2" i="1" s="1"/>
  <c r="G3" i="1"/>
  <c r="H3" i="1"/>
  <c r="I3" i="1"/>
  <c r="J3" i="1"/>
  <c r="K3" i="1"/>
  <c r="L3" i="1"/>
  <c r="M3" i="1"/>
  <c r="N3" i="1"/>
  <c r="O3" i="1"/>
  <c r="P3" i="1"/>
  <c r="G4" i="1"/>
  <c r="H4" i="1"/>
  <c r="I4" i="1"/>
  <c r="J4" i="1"/>
  <c r="K4" i="1"/>
  <c r="L4" i="1"/>
  <c r="M4" i="1"/>
  <c r="N4" i="1"/>
  <c r="O4" i="1"/>
  <c r="P4" i="1"/>
  <c r="G5" i="1"/>
  <c r="H5" i="1"/>
  <c r="I5" i="1"/>
  <c r="J5" i="1"/>
  <c r="K5" i="1"/>
  <c r="L5" i="1"/>
  <c r="M5" i="1"/>
  <c r="N5" i="1"/>
  <c r="O5" i="1"/>
  <c r="P5" i="1"/>
  <c r="G6" i="1"/>
  <c r="H6" i="1"/>
  <c r="I6" i="1"/>
  <c r="J6" i="1"/>
  <c r="K6" i="1"/>
  <c r="L6" i="1"/>
  <c r="M6" i="1"/>
  <c r="N6" i="1"/>
  <c r="O6" i="1"/>
  <c r="P6" i="1"/>
  <c r="G7" i="1"/>
  <c r="H7" i="1"/>
  <c r="I7" i="1"/>
  <c r="J7" i="1"/>
  <c r="K7" i="1"/>
  <c r="L7" i="1"/>
  <c r="M7" i="1"/>
  <c r="N7" i="1"/>
  <c r="O7" i="1"/>
  <c r="P7" i="1"/>
  <c r="G8" i="1"/>
  <c r="H8" i="1"/>
  <c r="I8" i="1"/>
  <c r="J8" i="1"/>
  <c r="K8" i="1"/>
  <c r="L8" i="1"/>
  <c r="M8" i="1"/>
  <c r="N8" i="1"/>
  <c r="O8" i="1"/>
  <c r="P8" i="1"/>
  <c r="G9" i="1"/>
  <c r="H9" i="1"/>
  <c r="I9" i="1"/>
  <c r="J9" i="1"/>
  <c r="K9" i="1"/>
  <c r="L9" i="1"/>
  <c r="M9" i="1"/>
  <c r="N9" i="1"/>
  <c r="O9" i="1"/>
  <c r="P9" i="1"/>
  <c r="G10" i="1"/>
  <c r="H10" i="1"/>
  <c r="I10" i="1"/>
  <c r="J10" i="1"/>
  <c r="K10" i="1"/>
  <c r="L10" i="1"/>
  <c r="M10" i="1"/>
  <c r="N10" i="1"/>
  <c r="O10" i="1"/>
  <c r="P10" i="1"/>
  <c r="G11" i="1"/>
  <c r="H11" i="1"/>
  <c r="I11" i="1"/>
  <c r="J11" i="1"/>
  <c r="K11" i="1"/>
  <c r="L11" i="1"/>
  <c r="M11" i="1"/>
  <c r="N11" i="1"/>
  <c r="O11" i="1"/>
  <c r="P11" i="1"/>
  <c r="G12" i="1"/>
  <c r="H12" i="1"/>
  <c r="I12" i="1"/>
  <c r="J12" i="1"/>
  <c r="K12" i="1"/>
  <c r="L12" i="1"/>
  <c r="M12" i="1"/>
  <c r="N12" i="1"/>
  <c r="O12" i="1"/>
  <c r="P12" i="1"/>
  <c r="G13" i="1"/>
  <c r="H13" i="1"/>
  <c r="I13" i="1"/>
  <c r="J13" i="1"/>
  <c r="K13" i="1"/>
  <c r="L13" i="1"/>
  <c r="M13" i="1"/>
  <c r="N13" i="1"/>
  <c r="O13" i="1"/>
  <c r="P13" i="1"/>
  <c r="G14" i="1"/>
  <c r="H14" i="1"/>
  <c r="I14" i="1"/>
  <c r="J14" i="1"/>
  <c r="K14" i="1"/>
  <c r="L14" i="1"/>
  <c r="M14" i="1"/>
  <c r="N14" i="1"/>
  <c r="O14" i="1"/>
  <c r="P14" i="1"/>
  <c r="G15" i="1"/>
  <c r="H15" i="1"/>
  <c r="I15" i="1"/>
  <c r="J15" i="1"/>
  <c r="K15" i="1"/>
  <c r="L15" i="1"/>
  <c r="M15" i="1"/>
  <c r="N15" i="1"/>
  <c r="O15" i="1"/>
  <c r="P15" i="1"/>
  <c r="G16" i="1"/>
  <c r="H16" i="1"/>
  <c r="I16" i="1"/>
  <c r="J16" i="1"/>
  <c r="K16" i="1"/>
  <c r="L16" i="1"/>
  <c r="M16" i="1"/>
  <c r="N16" i="1"/>
  <c r="O16" i="1"/>
  <c r="P16" i="1"/>
  <c r="G17" i="1"/>
  <c r="H17" i="1"/>
  <c r="I17" i="1"/>
  <c r="J17" i="1"/>
  <c r="K17" i="1"/>
  <c r="L17" i="1"/>
  <c r="M17" i="1"/>
  <c r="N17" i="1"/>
  <c r="O17" i="1"/>
  <c r="P17" i="1"/>
  <c r="G18" i="1"/>
  <c r="H18" i="1"/>
  <c r="I18" i="1"/>
  <c r="J18" i="1"/>
  <c r="K18" i="1"/>
  <c r="L18" i="1"/>
  <c r="M18" i="1"/>
  <c r="N18" i="1"/>
  <c r="O18" i="1"/>
  <c r="P18" i="1"/>
  <c r="G19" i="1"/>
  <c r="H19" i="1"/>
  <c r="I19" i="1"/>
  <c r="J19" i="1"/>
  <c r="K19" i="1"/>
  <c r="L19" i="1"/>
  <c r="M19" i="1"/>
  <c r="N19" i="1"/>
  <c r="O19" i="1"/>
  <c r="P19" i="1"/>
  <c r="G20" i="1"/>
  <c r="H20" i="1"/>
  <c r="I20" i="1"/>
  <c r="J20" i="1"/>
  <c r="K20" i="1"/>
  <c r="L20" i="1"/>
  <c r="M20" i="1"/>
  <c r="N20" i="1"/>
  <c r="O20" i="1"/>
  <c r="P20" i="1"/>
  <c r="G21" i="1"/>
  <c r="H21" i="1"/>
  <c r="I21" i="1"/>
  <c r="J21" i="1"/>
  <c r="K21" i="1"/>
  <c r="L21" i="1"/>
  <c r="M21" i="1"/>
  <c r="N21" i="1"/>
  <c r="O21" i="1"/>
  <c r="P21" i="1"/>
  <c r="G22" i="1"/>
  <c r="H22" i="1"/>
  <c r="I22" i="1"/>
  <c r="J22" i="1"/>
  <c r="K22" i="1"/>
  <c r="L22" i="1"/>
  <c r="M22" i="1"/>
  <c r="N22" i="1"/>
  <c r="O22" i="1"/>
  <c r="P22" i="1"/>
  <c r="G23" i="1"/>
  <c r="H23" i="1"/>
  <c r="I23" i="1"/>
  <c r="J23" i="1"/>
  <c r="K23" i="1"/>
  <c r="L23" i="1"/>
  <c r="M23" i="1"/>
  <c r="N23" i="1"/>
  <c r="O23" i="1"/>
  <c r="P23" i="1"/>
  <c r="G24" i="1"/>
  <c r="H24" i="1"/>
  <c r="I24" i="1"/>
  <c r="J24" i="1"/>
  <c r="K24" i="1"/>
  <c r="L24" i="1"/>
  <c r="M24" i="1"/>
  <c r="N24" i="1"/>
  <c r="O24" i="1"/>
  <c r="P24" i="1"/>
  <c r="G25" i="1"/>
  <c r="H25" i="1"/>
  <c r="I25" i="1"/>
  <c r="J25" i="1"/>
  <c r="K25" i="1"/>
  <c r="L25" i="1"/>
  <c r="M25" i="1"/>
  <c r="N25" i="1"/>
  <c r="O25" i="1"/>
  <c r="P25" i="1"/>
  <c r="G26" i="1"/>
  <c r="H26" i="1"/>
  <c r="I26" i="1"/>
  <c r="J26" i="1"/>
  <c r="K26" i="1"/>
  <c r="L26" i="1"/>
  <c r="M26" i="1"/>
  <c r="N26" i="1"/>
  <c r="O26" i="1"/>
  <c r="P26" i="1"/>
  <c r="G27" i="1"/>
  <c r="H27" i="1"/>
  <c r="I27" i="1"/>
  <c r="J27" i="1"/>
  <c r="K27" i="1"/>
  <c r="L27" i="1"/>
  <c r="M27" i="1"/>
  <c r="N27" i="1"/>
  <c r="O27" i="1"/>
  <c r="P27" i="1"/>
  <c r="G28" i="1"/>
  <c r="H28" i="1"/>
  <c r="I28" i="1"/>
  <c r="J28" i="1"/>
  <c r="K28" i="1"/>
  <c r="L28" i="1"/>
  <c r="M28" i="1"/>
  <c r="N28" i="1"/>
  <c r="O28" i="1"/>
  <c r="P28" i="1"/>
  <c r="G29" i="1"/>
  <c r="H29" i="1"/>
  <c r="I29" i="1"/>
  <c r="J29" i="1"/>
  <c r="K29" i="1"/>
  <c r="L29" i="1"/>
  <c r="M29" i="1"/>
  <c r="N29" i="1"/>
  <c r="O29" i="1"/>
  <c r="P29" i="1"/>
  <c r="G30" i="1"/>
  <c r="H30" i="1"/>
  <c r="I30" i="1"/>
  <c r="J30" i="1"/>
  <c r="K30" i="1"/>
  <c r="L30" i="1"/>
  <c r="M30" i="1"/>
  <c r="N30" i="1"/>
  <c r="O30" i="1"/>
  <c r="P30" i="1"/>
  <c r="G31" i="1"/>
  <c r="H31" i="1"/>
  <c r="I31" i="1"/>
  <c r="J31" i="1"/>
  <c r="K31" i="1"/>
  <c r="L31" i="1"/>
  <c r="M31" i="1"/>
  <c r="N31" i="1"/>
  <c r="O31" i="1"/>
  <c r="P31" i="1"/>
  <c r="G32" i="1"/>
  <c r="H32" i="1"/>
  <c r="I32" i="1"/>
  <c r="J32" i="1"/>
  <c r="K32" i="1"/>
  <c r="L32" i="1"/>
  <c r="M32" i="1"/>
  <c r="N32" i="1"/>
  <c r="O32" i="1"/>
  <c r="P32" i="1"/>
  <c r="G33" i="1"/>
  <c r="H33" i="1"/>
  <c r="I33" i="1"/>
  <c r="J33" i="1"/>
  <c r="K33" i="1"/>
  <c r="L33" i="1"/>
  <c r="M33" i="1"/>
  <c r="N33" i="1"/>
  <c r="O33" i="1"/>
  <c r="P33" i="1"/>
  <c r="G34" i="1"/>
  <c r="H34" i="1"/>
  <c r="I34" i="1"/>
  <c r="J34" i="1"/>
  <c r="K34" i="1"/>
  <c r="L34" i="1"/>
  <c r="M34" i="1"/>
  <c r="N34" i="1"/>
  <c r="O34" i="1"/>
  <c r="P34" i="1"/>
  <c r="G35" i="1"/>
  <c r="H35" i="1"/>
  <c r="I35" i="1"/>
  <c r="J35" i="1"/>
  <c r="K35" i="1"/>
  <c r="L35" i="1"/>
  <c r="M35" i="1"/>
  <c r="N35" i="1"/>
  <c r="O35" i="1"/>
  <c r="P35" i="1"/>
  <c r="G36" i="1"/>
  <c r="H36" i="1"/>
  <c r="I36" i="1"/>
  <c r="J36" i="1"/>
  <c r="K36" i="1"/>
  <c r="L36" i="1"/>
  <c r="M36" i="1"/>
  <c r="N36" i="1"/>
  <c r="O36" i="1"/>
  <c r="P36" i="1"/>
  <c r="G37" i="1"/>
  <c r="H37" i="1"/>
  <c r="I37" i="1"/>
  <c r="J37" i="1"/>
  <c r="K37" i="1"/>
  <c r="L37" i="1"/>
  <c r="M37" i="1"/>
  <c r="N37" i="1"/>
  <c r="O37" i="1"/>
  <c r="P37" i="1"/>
  <c r="G38" i="1"/>
  <c r="H38" i="1"/>
  <c r="I38" i="1"/>
  <c r="J38" i="1"/>
  <c r="K38" i="1"/>
  <c r="L38" i="1"/>
  <c r="M38" i="1"/>
  <c r="N38" i="1"/>
  <c r="O38" i="1"/>
  <c r="P38" i="1"/>
  <c r="G39" i="1"/>
  <c r="H39" i="1"/>
  <c r="I39" i="1"/>
  <c r="J39" i="1"/>
  <c r="K39" i="1"/>
  <c r="L39" i="1"/>
  <c r="M39" i="1"/>
  <c r="N39" i="1"/>
  <c r="O39" i="1"/>
  <c r="P39" i="1"/>
  <c r="G40" i="1"/>
  <c r="H40" i="1"/>
  <c r="I40" i="1"/>
  <c r="J40" i="1"/>
  <c r="K40" i="1"/>
  <c r="L40" i="1"/>
  <c r="M40" i="1"/>
  <c r="N40" i="1"/>
  <c r="O40" i="1"/>
  <c r="P40" i="1"/>
  <c r="G41" i="1"/>
  <c r="H41" i="1"/>
  <c r="I41" i="1"/>
  <c r="J41" i="1"/>
  <c r="K41" i="1"/>
  <c r="L41" i="1"/>
  <c r="M41" i="1"/>
  <c r="N41" i="1"/>
  <c r="O41" i="1"/>
  <c r="P41" i="1"/>
  <c r="G42" i="1"/>
  <c r="H42" i="1"/>
  <c r="I42" i="1"/>
  <c r="J42" i="1"/>
  <c r="K42" i="1"/>
  <c r="L42" i="1"/>
  <c r="M42" i="1"/>
  <c r="N42" i="1"/>
  <c r="O42" i="1"/>
  <c r="P42" i="1"/>
  <c r="G43" i="1"/>
  <c r="H43" i="1"/>
  <c r="I43" i="1"/>
  <c r="J43" i="1"/>
  <c r="K43" i="1"/>
  <c r="L43" i="1"/>
  <c r="M43" i="1"/>
  <c r="N43" i="1"/>
  <c r="O43" i="1"/>
  <c r="P43" i="1"/>
  <c r="G44" i="1"/>
  <c r="H44" i="1"/>
  <c r="I44" i="1"/>
  <c r="J44" i="1"/>
  <c r="K44" i="1"/>
  <c r="L44" i="1"/>
  <c r="M44" i="1"/>
  <c r="N44" i="1"/>
  <c r="O44" i="1"/>
  <c r="P44" i="1"/>
  <c r="G45" i="1"/>
  <c r="H45" i="1"/>
  <c r="I45" i="1"/>
  <c r="J45" i="1"/>
  <c r="K45" i="1"/>
  <c r="L45" i="1"/>
  <c r="M45" i="1"/>
  <c r="N45" i="1"/>
  <c r="O45" i="1"/>
  <c r="P45" i="1"/>
  <c r="G46" i="1"/>
  <c r="H46" i="1"/>
  <c r="I46" i="1"/>
  <c r="J46" i="1"/>
  <c r="K46" i="1"/>
  <c r="L46" i="1"/>
  <c r="M46" i="1"/>
  <c r="N46" i="1"/>
  <c r="O46" i="1"/>
  <c r="P46" i="1"/>
  <c r="G47" i="1"/>
  <c r="H47" i="1"/>
  <c r="I47" i="1"/>
  <c r="J47" i="1"/>
  <c r="K47" i="1"/>
  <c r="L47" i="1"/>
  <c r="M47" i="1"/>
  <c r="N47" i="1"/>
  <c r="O47" i="1"/>
  <c r="P47" i="1"/>
  <c r="G48" i="1"/>
  <c r="H48" i="1"/>
  <c r="I48" i="1"/>
  <c r="J48" i="1"/>
  <c r="K48" i="1"/>
  <c r="L48" i="1"/>
  <c r="M48" i="1"/>
  <c r="N48" i="1"/>
  <c r="O48" i="1"/>
  <c r="P48" i="1"/>
  <c r="G49" i="1"/>
  <c r="H49" i="1"/>
  <c r="I49" i="1"/>
  <c r="J49" i="1"/>
  <c r="K49" i="1"/>
  <c r="L49" i="1"/>
  <c r="M49" i="1"/>
  <c r="N49" i="1"/>
  <c r="O49" i="1"/>
  <c r="P49" i="1"/>
  <c r="G50" i="1"/>
  <c r="H50" i="1"/>
  <c r="I50" i="1"/>
  <c r="J50" i="1"/>
  <c r="K50" i="1"/>
  <c r="L50" i="1"/>
  <c r="M50" i="1"/>
  <c r="N50" i="1"/>
  <c r="O50" i="1"/>
  <c r="P50" i="1"/>
  <c r="G51" i="1"/>
  <c r="H51" i="1"/>
  <c r="I51" i="1"/>
  <c r="J51" i="1"/>
  <c r="K51" i="1"/>
  <c r="L51" i="1"/>
  <c r="M51" i="1"/>
  <c r="N51" i="1"/>
  <c r="O51" i="1"/>
  <c r="P51" i="1"/>
  <c r="G52" i="1"/>
  <c r="H52" i="1"/>
  <c r="I52" i="1"/>
  <c r="J52" i="1"/>
  <c r="K52" i="1"/>
  <c r="L52" i="1"/>
  <c r="M52" i="1"/>
  <c r="N52" i="1"/>
  <c r="O52" i="1"/>
  <c r="P52" i="1"/>
  <c r="G53" i="1"/>
  <c r="H53" i="1"/>
  <c r="I53" i="1"/>
  <c r="J53" i="1"/>
  <c r="K53" i="1"/>
  <c r="L53" i="1"/>
  <c r="M53" i="1"/>
  <c r="N53" i="1"/>
  <c r="O53" i="1"/>
  <c r="P53" i="1"/>
  <c r="G54" i="1"/>
  <c r="H54" i="1"/>
  <c r="I54" i="1"/>
  <c r="J54" i="1"/>
  <c r="K54" i="1"/>
  <c r="L54" i="1"/>
  <c r="M54" i="1"/>
  <c r="N54" i="1"/>
  <c r="O54" i="1"/>
  <c r="P54" i="1"/>
  <c r="G55" i="1"/>
  <c r="H55" i="1"/>
  <c r="I55" i="1"/>
  <c r="J55" i="1"/>
  <c r="K55" i="1"/>
  <c r="L55" i="1"/>
  <c r="M55" i="1"/>
  <c r="N55" i="1"/>
  <c r="O55" i="1"/>
  <c r="P55" i="1"/>
  <c r="G56" i="1"/>
  <c r="H56" i="1"/>
  <c r="I56" i="1"/>
  <c r="J56" i="1"/>
  <c r="K56" i="1"/>
  <c r="L56" i="1"/>
  <c r="M56" i="1"/>
  <c r="N56" i="1"/>
  <c r="O56" i="1"/>
  <c r="P56" i="1"/>
  <c r="G57" i="1"/>
  <c r="H57" i="1"/>
  <c r="I57" i="1"/>
  <c r="J57" i="1"/>
  <c r="K57" i="1"/>
  <c r="L57" i="1"/>
  <c r="M57" i="1"/>
  <c r="N57" i="1"/>
  <c r="O57" i="1"/>
  <c r="P57" i="1"/>
  <c r="G58" i="1"/>
  <c r="H58" i="1"/>
  <c r="I58" i="1"/>
  <c r="J58" i="1"/>
  <c r="K58" i="1"/>
  <c r="L58" i="1"/>
  <c r="M58" i="1"/>
  <c r="N58" i="1"/>
  <c r="O58" i="1"/>
  <c r="P58" i="1"/>
  <c r="G59" i="1"/>
  <c r="H59" i="1"/>
  <c r="I59" i="1"/>
  <c r="J59" i="1"/>
  <c r="K59" i="1"/>
  <c r="L59" i="1"/>
  <c r="M59" i="1"/>
  <c r="N59" i="1"/>
  <c r="O59" i="1"/>
  <c r="P59" i="1"/>
  <c r="G60" i="1"/>
  <c r="H60" i="1"/>
  <c r="I60" i="1"/>
  <c r="J60" i="1"/>
  <c r="K60" i="1"/>
  <c r="L60" i="1"/>
  <c r="M60" i="1"/>
  <c r="N60" i="1"/>
  <c r="O60" i="1"/>
  <c r="P60" i="1"/>
  <c r="G61" i="1"/>
  <c r="H61" i="1"/>
  <c r="I61" i="1"/>
  <c r="J61" i="1"/>
  <c r="K61" i="1"/>
  <c r="L61" i="1"/>
  <c r="M61" i="1"/>
  <c r="N61" i="1"/>
  <c r="O61" i="1"/>
  <c r="P61" i="1"/>
  <c r="G62" i="1"/>
  <c r="H62" i="1"/>
  <c r="I62" i="1"/>
  <c r="J62" i="1"/>
  <c r="K62" i="1"/>
  <c r="L62" i="1"/>
  <c r="M62" i="1"/>
  <c r="N62" i="1"/>
  <c r="O62" i="1"/>
  <c r="P62" i="1"/>
  <c r="G63" i="1"/>
  <c r="H63" i="1"/>
  <c r="I63" i="1"/>
  <c r="J63" i="1"/>
  <c r="K63" i="1"/>
  <c r="L63" i="1"/>
  <c r="M63" i="1"/>
  <c r="N63" i="1"/>
  <c r="O63" i="1"/>
  <c r="P63" i="1"/>
  <c r="G64" i="1"/>
  <c r="H64" i="1"/>
  <c r="I64" i="1"/>
  <c r="J64" i="1"/>
  <c r="K64" i="1"/>
  <c r="L64" i="1"/>
  <c r="M64" i="1"/>
  <c r="N64" i="1"/>
  <c r="O64" i="1"/>
  <c r="P64" i="1"/>
  <c r="G65" i="1"/>
  <c r="H65" i="1"/>
  <c r="I65" i="1"/>
  <c r="J65" i="1"/>
  <c r="K65" i="1"/>
  <c r="L65" i="1"/>
  <c r="M65" i="1"/>
  <c r="N65" i="1"/>
  <c r="O65" i="1"/>
  <c r="P65" i="1"/>
  <c r="G66" i="1"/>
  <c r="H66" i="1"/>
  <c r="I66" i="1"/>
  <c r="J66" i="1"/>
  <c r="K66" i="1"/>
  <c r="L66" i="1"/>
  <c r="M66" i="1"/>
  <c r="N66" i="1"/>
  <c r="O66" i="1"/>
  <c r="P66" i="1"/>
  <c r="G67" i="1"/>
  <c r="H67" i="1"/>
  <c r="I67" i="1"/>
  <c r="J67" i="1"/>
  <c r="K67" i="1"/>
  <c r="L67" i="1"/>
  <c r="M67" i="1"/>
  <c r="N67" i="1"/>
  <c r="O67" i="1"/>
  <c r="P67" i="1"/>
  <c r="G68" i="1"/>
  <c r="H68" i="1"/>
  <c r="I68" i="1"/>
  <c r="J68" i="1"/>
  <c r="K68" i="1"/>
  <c r="L68" i="1"/>
  <c r="M68" i="1"/>
  <c r="N68" i="1"/>
  <c r="O68" i="1"/>
  <c r="P68" i="1"/>
  <c r="G69" i="1"/>
  <c r="H69" i="1"/>
  <c r="I69" i="1"/>
  <c r="J69" i="1"/>
  <c r="K69" i="1"/>
  <c r="L69" i="1"/>
  <c r="M69" i="1"/>
  <c r="N69" i="1"/>
  <c r="O69" i="1"/>
  <c r="P69" i="1"/>
  <c r="G70" i="1"/>
  <c r="H70" i="1"/>
  <c r="I70" i="1"/>
  <c r="J70" i="1"/>
  <c r="K70" i="1"/>
  <c r="L70" i="1"/>
  <c r="M70" i="1"/>
  <c r="N70" i="1"/>
  <c r="O70" i="1"/>
  <c r="P70" i="1"/>
  <c r="G71" i="1"/>
  <c r="H71" i="1"/>
  <c r="I71" i="1"/>
  <c r="J71" i="1"/>
  <c r="K71" i="1"/>
  <c r="L71" i="1"/>
  <c r="M71" i="1"/>
  <c r="N71" i="1"/>
  <c r="O71" i="1"/>
  <c r="P71" i="1"/>
  <c r="G72" i="1"/>
  <c r="H72" i="1"/>
  <c r="I72" i="1"/>
  <c r="J72" i="1"/>
  <c r="K72" i="1"/>
  <c r="L72" i="1"/>
  <c r="M72" i="1"/>
  <c r="N72" i="1"/>
  <c r="O72" i="1"/>
  <c r="P72" i="1"/>
  <c r="G73" i="1"/>
  <c r="H73" i="1"/>
  <c r="I73" i="1"/>
  <c r="J73" i="1"/>
  <c r="K73" i="1"/>
  <c r="L73" i="1"/>
  <c r="M73" i="1"/>
  <c r="N73" i="1"/>
  <c r="O73" i="1"/>
  <c r="P73" i="1"/>
  <c r="G74" i="1"/>
  <c r="H74" i="1"/>
  <c r="I74" i="1"/>
  <c r="J74" i="1"/>
  <c r="K74" i="1"/>
  <c r="L74" i="1"/>
  <c r="M74" i="1"/>
  <c r="N74" i="1"/>
  <c r="O74" i="1"/>
  <c r="P74" i="1"/>
  <c r="G75" i="1"/>
  <c r="H75" i="1"/>
  <c r="I75" i="1"/>
  <c r="J75" i="1"/>
  <c r="K75" i="1"/>
  <c r="L75" i="1"/>
  <c r="M75" i="1"/>
  <c r="N75" i="1"/>
  <c r="O75" i="1"/>
  <c r="P75" i="1"/>
  <c r="G76" i="1"/>
  <c r="H76" i="1"/>
  <c r="I76" i="1"/>
  <c r="J76" i="1"/>
  <c r="K76" i="1"/>
  <c r="L76" i="1"/>
  <c r="M76" i="1"/>
  <c r="N76" i="1"/>
  <c r="O76" i="1"/>
  <c r="P76" i="1"/>
  <c r="G77" i="1"/>
  <c r="H77" i="1"/>
  <c r="I77" i="1"/>
  <c r="J77" i="1"/>
  <c r="K77" i="1"/>
  <c r="L77" i="1"/>
  <c r="M77" i="1"/>
  <c r="N77" i="1"/>
  <c r="O77" i="1"/>
  <c r="P77" i="1"/>
  <c r="G78" i="1"/>
  <c r="H78" i="1"/>
  <c r="I78" i="1"/>
  <c r="J78" i="1"/>
  <c r="K78" i="1"/>
  <c r="L78" i="1"/>
  <c r="M78" i="1"/>
  <c r="N78" i="1"/>
  <c r="O78" i="1"/>
  <c r="P78" i="1"/>
  <c r="G79" i="1"/>
  <c r="H79" i="1"/>
  <c r="I79" i="1"/>
  <c r="J79" i="1"/>
  <c r="K79" i="1"/>
  <c r="L79" i="1"/>
  <c r="M79" i="1"/>
  <c r="N79" i="1"/>
  <c r="O79" i="1"/>
  <c r="P79" i="1"/>
  <c r="G80" i="1"/>
  <c r="H80" i="1"/>
  <c r="I80" i="1"/>
  <c r="J80" i="1"/>
  <c r="K80" i="1"/>
  <c r="L80" i="1"/>
  <c r="M80" i="1"/>
  <c r="N80" i="1"/>
  <c r="O80" i="1"/>
  <c r="P80" i="1"/>
  <c r="G81" i="1"/>
  <c r="H81" i="1"/>
  <c r="I81" i="1"/>
  <c r="J81" i="1"/>
  <c r="K81" i="1"/>
  <c r="L81" i="1"/>
  <c r="M81" i="1"/>
  <c r="N81" i="1"/>
  <c r="O81" i="1"/>
  <c r="P81" i="1"/>
  <c r="G82" i="1"/>
  <c r="H82" i="1"/>
  <c r="I82" i="1"/>
  <c r="J82" i="1"/>
  <c r="K82" i="1"/>
  <c r="L82" i="1"/>
  <c r="M82" i="1"/>
  <c r="N82" i="1"/>
  <c r="O82" i="1"/>
  <c r="P82" i="1"/>
  <c r="G83" i="1"/>
  <c r="H83" i="1"/>
  <c r="I83" i="1"/>
  <c r="J83" i="1"/>
  <c r="K83" i="1"/>
  <c r="L83" i="1"/>
  <c r="M83" i="1"/>
  <c r="N83" i="1"/>
  <c r="O83" i="1"/>
  <c r="P83" i="1"/>
  <c r="G84" i="1"/>
  <c r="H84" i="1"/>
  <c r="I84" i="1"/>
  <c r="J84" i="1"/>
  <c r="K84" i="1"/>
  <c r="L84" i="1"/>
  <c r="M84" i="1"/>
  <c r="N84" i="1"/>
  <c r="O84" i="1"/>
  <c r="P84" i="1"/>
  <c r="G85" i="1"/>
  <c r="H85" i="1"/>
  <c r="I85" i="1"/>
  <c r="J85" i="1"/>
  <c r="K85" i="1"/>
  <c r="L85" i="1"/>
  <c r="M85" i="1"/>
  <c r="N85" i="1"/>
  <c r="O85" i="1"/>
  <c r="P85" i="1"/>
  <c r="G86" i="1"/>
  <c r="H86" i="1"/>
  <c r="I86" i="1"/>
  <c r="J86" i="1"/>
  <c r="K86" i="1"/>
  <c r="L86" i="1"/>
  <c r="M86" i="1"/>
  <c r="N86" i="1"/>
  <c r="O86" i="1"/>
  <c r="P86" i="1"/>
  <c r="G87" i="1"/>
  <c r="H87" i="1"/>
  <c r="I87" i="1"/>
  <c r="J87" i="1"/>
  <c r="K87" i="1"/>
  <c r="L87" i="1"/>
  <c r="M87" i="1"/>
  <c r="N87" i="1"/>
  <c r="O87" i="1"/>
  <c r="P87" i="1"/>
  <c r="G88" i="1"/>
  <c r="H88" i="1"/>
  <c r="I88" i="1"/>
  <c r="J88" i="1"/>
  <c r="K88" i="1"/>
  <c r="L88" i="1"/>
  <c r="M88" i="1"/>
  <c r="N88" i="1"/>
  <c r="O88" i="1"/>
  <c r="P88" i="1"/>
  <c r="G89" i="1"/>
  <c r="H89" i="1"/>
  <c r="I89" i="1"/>
  <c r="J89" i="1"/>
  <c r="K89" i="1"/>
  <c r="L89" i="1"/>
  <c r="M89" i="1"/>
  <c r="N89" i="1"/>
  <c r="O89" i="1"/>
  <c r="P89" i="1"/>
  <c r="G90" i="1"/>
  <c r="H90" i="1"/>
  <c r="I90" i="1"/>
  <c r="J90" i="1"/>
  <c r="K90" i="1"/>
  <c r="L90" i="1"/>
  <c r="M90" i="1"/>
  <c r="N90" i="1"/>
  <c r="O90" i="1"/>
  <c r="P90" i="1"/>
  <c r="G91" i="1"/>
  <c r="H91" i="1"/>
  <c r="I91" i="1"/>
  <c r="J91" i="1"/>
  <c r="K91" i="1"/>
  <c r="L91" i="1"/>
  <c r="M91" i="1"/>
  <c r="N91" i="1"/>
  <c r="O91" i="1"/>
  <c r="P91" i="1"/>
  <c r="G92" i="1"/>
  <c r="H92" i="1"/>
  <c r="I92" i="1"/>
  <c r="J92" i="1"/>
  <c r="K92" i="1"/>
  <c r="L92" i="1"/>
  <c r="M92" i="1"/>
  <c r="N92" i="1"/>
  <c r="O92" i="1"/>
  <c r="P92" i="1"/>
  <c r="G93" i="1"/>
  <c r="H93" i="1"/>
  <c r="I93" i="1"/>
  <c r="J93" i="1"/>
  <c r="K93" i="1"/>
  <c r="L93" i="1"/>
  <c r="M93" i="1"/>
  <c r="N93" i="1"/>
  <c r="O93" i="1"/>
  <c r="P93" i="1"/>
  <c r="G94" i="1"/>
  <c r="H94" i="1"/>
  <c r="I94" i="1"/>
  <c r="J94" i="1"/>
  <c r="K94" i="1"/>
  <c r="L94" i="1"/>
  <c r="M94" i="1"/>
  <c r="N94" i="1"/>
  <c r="O94" i="1"/>
  <c r="P94" i="1"/>
  <c r="G95" i="1"/>
  <c r="H95" i="1"/>
  <c r="I95" i="1"/>
  <c r="J95" i="1"/>
  <c r="K95" i="1"/>
  <c r="L95" i="1"/>
  <c r="M95" i="1"/>
  <c r="N95" i="1"/>
  <c r="O95" i="1"/>
  <c r="P95" i="1"/>
  <c r="G96" i="1"/>
  <c r="H96" i="1"/>
  <c r="I96" i="1"/>
  <c r="J96" i="1"/>
  <c r="K96" i="1"/>
  <c r="L96" i="1"/>
  <c r="M96" i="1"/>
  <c r="N96" i="1"/>
  <c r="O96" i="1"/>
  <c r="P96" i="1"/>
  <c r="G97" i="1"/>
  <c r="H97" i="1"/>
  <c r="I97" i="1"/>
  <c r="J97" i="1"/>
  <c r="K97" i="1"/>
  <c r="L97" i="1"/>
  <c r="M97" i="1"/>
  <c r="N97" i="1"/>
  <c r="O97" i="1"/>
  <c r="P97" i="1"/>
  <c r="G98" i="1"/>
  <c r="H98" i="1"/>
  <c r="I98" i="1"/>
  <c r="J98" i="1"/>
  <c r="K98" i="1"/>
  <c r="L98" i="1"/>
  <c r="M98" i="1"/>
  <c r="N98" i="1"/>
  <c r="O98" i="1"/>
  <c r="P98" i="1"/>
  <c r="G99" i="1"/>
  <c r="H99" i="1"/>
  <c r="I99" i="1"/>
  <c r="J99" i="1"/>
  <c r="K99" i="1"/>
  <c r="L99" i="1"/>
  <c r="M99" i="1"/>
  <c r="N99" i="1"/>
  <c r="O99" i="1"/>
  <c r="P99" i="1"/>
  <c r="G100" i="1"/>
  <c r="H100" i="1"/>
  <c r="I100" i="1"/>
  <c r="J100" i="1"/>
  <c r="K100" i="1"/>
  <c r="L100" i="1"/>
  <c r="M100" i="1"/>
  <c r="N100" i="1"/>
  <c r="O100" i="1"/>
  <c r="P100" i="1"/>
  <c r="G101" i="1"/>
  <c r="H101" i="1"/>
  <c r="I101" i="1"/>
  <c r="J101" i="1"/>
  <c r="K101" i="1"/>
  <c r="L101" i="1"/>
  <c r="M101" i="1"/>
  <c r="N101" i="1"/>
  <c r="O101" i="1"/>
  <c r="P101" i="1"/>
  <c r="G102" i="1"/>
  <c r="H102" i="1"/>
  <c r="I102" i="1"/>
  <c r="J102" i="1"/>
  <c r="K102" i="1"/>
  <c r="L102" i="1"/>
  <c r="M102" i="1"/>
  <c r="N102" i="1"/>
  <c r="O102" i="1"/>
  <c r="P102" i="1"/>
  <c r="G103" i="1"/>
  <c r="H103" i="1"/>
  <c r="I103" i="1"/>
  <c r="J103" i="1"/>
  <c r="K103" i="1"/>
  <c r="L103" i="1"/>
  <c r="M103" i="1"/>
  <c r="N103" i="1"/>
  <c r="O103" i="1"/>
  <c r="P103" i="1"/>
  <c r="G104" i="1"/>
  <c r="H104" i="1"/>
  <c r="I104" i="1"/>
  <c r="J104" i="1"/>
  <c r="K104" i="1"/>
  <c r="L104" i="1"/>
  <c r="M104" i="1"/>
  <c r="N104" i="1"/>
  <c r="O104" i="1"/>
  <c r="P104" i="1"/>
  <c r="G105" i="1"/>
  <c r="H105" i="1"/>
  <c r="I105" i="1"/>
  <c r="J105" i="1"/>
  <c r="K105" i="1"/>
  <c r="L105" i="1"/>
  <c r="M105" i="1"/>
  <c r="N105" i="1"/>
  <c r="O105" i="1"/>
  <c r="P105" i="1"/>
  <c r="G106" i="1"/>
  <c r="H106" i="1"/>
  <c r="I106" i="1"/>
  <c r="J106" i="1"/>
  <c r="K106" i="1"/>
  <c r="L106" i="1"/>
  <c r="M106" i="1"/>
  <c r="N106" i="1"/>
  <c r="O106" i="1"/>
  <c r="P106" i="1"/>
  <c r="G107" i="1"/>
  <c r="H107" i="1"/>
  <c r="I107" i="1"/>
  <c r="J107" i="1"/>
  <c r="K107" i="1"/>
  <c r="L107" i="1"/>
  <c r="M107" i="1"/>
  <c r="N107" i="1"/>
  <c r="O107" i="1"/>
  <c r="P107" i="1"/>
  <c r="G108" i="1"/>
  <c r="H108" i="1"/>
  <c r="I108" i="1"/>
  <c r="J108" i="1"/>
  <c r="K108" i="1"/>
  <c r="L108" i="1"/>
  <c r="M108" i="1"/>
  <c r="N108" i="1"/>
  <c r="O108" i="1"/>
  <c r="P108" i="1"/>
  <c r="G109" i="1"/>
  <c r="H109" i="1"/>
  <c r="I109" i="1"/>
  <c r="J109" i="1"/>
  <c r="K109" i="1"/>
  <c r="L109" i="1"/>
  <c r="M109" i="1"/>
  <c r="N109" i="1"/>
  <c r="O109" i="1"/>
  <c r="P109" i="1"/>
  <c r="G110" i="1"/>
  <c r="H110" i="1"/>
  <c r="I110" i="1"/>
  <c r="J110" i="1"/>
  <c r="K110" i="1"/>
  <c r="L110" i="1"/>
  <c r="M110" i="1"/>
  <c r="N110" i="1"/>
  <c r="O110" i="1"/>
  <c r="P110" i="1"/>
  <c r="G111" i="1"/>
  <c r="H111" i="1"/>
  <c r="I111" i="1"/>
  <c r="J111" i="1"/>
  <c r="K111" i="1"/>
  <c r="L111" i="1"/>
  <c r="M111" i="1"/>
  <c r="N111" i="1"/>
  <c r="O111" i="1"/>
  <c r="P111" i="1"/>
  <c r="G112" i="1"/>
  <c r="H112" i="1"/>
  <c r="I112" i="1"/>
  <c r="J112" i="1"/>
  <c r="K112" i="1"/>
  <c r="L112" i="1"/>
  <c r="M112" i="1"/>
  <c r="N112" i="1"/>
  <c r="O112" i="1"/>
  <c r="P112" i="1"/>
  <c r="G113" i="1"/>
  <c r="H113" i="1"/>
  <c r="I113" i="1"/>
  <c r="J113" i="1"/>
  <c r="K113" i="1"/>
  <c r="L113" i="1"/>
  <c r="M113" i="1"/>
  <c r="N113" i="1"/>
  <c r="O113" i="1"/>
  <c r="P113" i="1"/>
  <c r="G114" i="1"/>
  <c r="H114" i="1"/>
  <c r="I114" i="1"/>
  <c r="J114" i="1"/>
  <c r="K114" i="1"/>
  <c r="L114" i="1"/>
  <c r="M114" i="1"/>
  <c r="N114" i="1"/>
  <c r="O114" i="1"/>
  <c r="P114" i="1"/>
  <c r="G115" i="1"/>
  <c r="H115" i="1"/>
  <c r="I115" i="1"/>
  <c r="J115" i="1"/>
  <c r="K115" i="1"/>
  <c r="L115" i="1"/>
  <c r="M115" i="1"/>
  <c r="N115" i="1"/>
  <c r="O115" i="1"/>
  <c r="P115" i="1"/>
  <c r="G116" i="1"/>
  <c r="H116" i="1"/>
  <c r="I116" i="1"/>
  <c r="J116" i="1"/>
  <c r="K116" i="1"/>
  <c r="L116" i="1"/>
  <c r="M116" i="1"/>
  <c r="N116" i="1"/>
  <c r="O116" i="1"/>
  <c r="P116" i="1"/>
  <c r="G117" i="1"/>
  <c r="H117" i="1"/>
  <c r="I117" i="1"/>
  <c r="J117" i="1"/>
  <c r="K117" i="1"/>
  <c r="L117" i="1"/>
  <c r="M117" i="1"/>
  <c r="N117" i="1"/>
  <c r="O117" i="1"/>
  <c r="P117" i="1"/>
  <c r="G118" i="1"/>
  <c r="H118" i="1"/>
  <c r="I118" i="1"/>
  <c r="J118" i="1"/>
  <c r="K118" i="1"/>
  <c r="L118" i="1"/>
  <c r="M118" i="1"/>
  <c r="N118" i="1"/>
  <c r="O118" i="1"/>
  <c r="P118" i="1"/>
  <c r="G119" i="1"/>
  <c r="H119" i="1"/>
  <c r="I119" i="1"/>
  <c r="J119" i="1"/>
  <c r="K119" i="1"/>
  <c r="L119" i="1"/>
  <c r="M119" i="1"/>
  <c r="N119" i="1"/>
  <c r="O119" i="1"/>
  <c r="P119" i="1"/>
  <c r="G120" i="1"/>
  <c r="H120" i="1"/>
  <c r="I120" i="1"/>
  <c r="J120" i="1"/>
  <c r="K120" i="1"/>
  <c r="L120" i="1"/>
  <c r="M120" i="1"/>
  <c r="N120" i="1"/>
  <c r="O120" i="1"/>
  <c r="P120" i="1"/>
  <c r="G121" i="1"/>
  <c r="H121" i="1"/>
  <c r="I121" i="1"/>
  <c r="J121" i="1"/>
  <c r="K121" i="1"/>
  <c r="L121" i="1"/>
  <c r="M121" i="1"/>
  <c r="N121" i="1"/>
  <c r="O121" i="1"/>
  <c r="P121" i="1"/>
  <c r="G122" i="1"/>
  <c r="H122" i="1"/>
  <c r="I122" i="1"/>
  <c r="J122" i="1"/>
  <c r="K122" i="1"/>
  <c r="L122" i="1"/>
  <c r="M122" i="1"/>
  <c r="N122" i="1"/>
  <c r="O122" i="1"/>
  <c r="P122" i="1"/>
  <c r="G123" i="1"/>
  <c r="H123" i="1"/>
  <c r="I123" i="1"/>
  <c r="J123" i="1"/>
  <c r="K123" i="1"/>
  <c r="L123" i="1"/>
  <c r="M123" i="1"/>
  <c r="N123" i="1"/>
  <c r="O123" i="1"/>
  <c r="P123" i="1"/>
  <c r="G124" i="1"/>
  <c r="H124" i="1"/>
  <c r="I124" i="1"/>
  <c r="J124" i="1"/>
  <c r="K124" i="1"/>
  <c r="L124" i="1"/>
  <c r="M124" i="1"/>
  <c r="N124" i="1"/>
  <c r="O124" i="1"/>
  <c r="P124" i="1"/>
  <c r="G125" i="1"/>
  <c r="H125" i="1"/>
  <c r="I125" i="1"/>
  <c r="J125" i="1"/>
  <c r="K125" i="1"/>
  <c r="L125" i="1"/>
  <c r="M125" i="1"/>
  <c r="N125" i="1"/>
  <c r="O125" i="1"/>
  <c r="P125" i="1"/>
  <c r="G126" i="1"/>
  <c r="H126" i="1"/>
  <c r="I126" i="1"/>
  <c r="J126" i="1"/>
  <c r="K126" i="1"/>
  <c r="L126" i="1"/>
  <c r="M126" i="1"/>
  <c r="N126" i="1"/>
  <c r="O126" i="1"/>
  <c r="P126" i="1"/>
  <c r="G127" i="1"/>
  <c r="H127" i="1"/>
  <c r="I127" i="1"/>
  <c r="J127" i="1"/>
  <c r="K127" i="1"/>
  <c r="L127" i="1"/>
  <c r="M127" i="1"/>
  <c r="N127" i="1"/>
  <c r="O127" i="1"/>
  <c r="P127" i="1"/>
  <c r="G128" i="1"/>
  <c r="H128" i="1"/>
  <c r="I128" i="1"/>
  <c r="J128" i="1"/>
  <c r="K128" i="1"/>
  <c r="L128" i="1"/>
  <c r="M128" i="1"/>
  <c r="N128" i="1"/>
  <c r="O128" i="1"/>
  <c r="P128" i="1"/>
  <c r="G129" i="1"/>
  <c r="H129" i="1"/>
  <c r="I129" i="1"/>
  <c r="J129" i="1"/>
  <c r="K129" i="1"/>
  <c r="L129" i="1"/>
  <c r="M129" i="1"/>
  <c r="N129" i="1"/>
  <c r="O129" i="1"/>
  <c r="P129" i="1"/>
  <c r="G130" i="1"/>
  <c r="H130" i="1"/>
  <c r="I130" i="1"/>
  <c r="J130" i="1"/>
  <c r="K130" i="1"/>
  <c r="L130" i="1"/>
  <c r="M130" i="1"/>
  <c r="N130" i="1"/>
  <c r="O130" i="1"/>
  <c r="P130" i="1"/>
  <c r="G131" i="1"/>
  <c r="H131" i="1"/>
  <c r="I131" i="1"/>
  <c r="J131" i="1"/>
  <c r="K131" i="1"/>
  <c r="L131" i="1"/>
  <c r="M131" i="1"/>
  <c r="N131" i="1"/>
  <c r="O131" i="1"/>
  <c r="P131" i="1"/>
  <c r="G132" i="1"/>
  <c r="H132" i="1"/>
  <c r="I132" i="1"/>
  <c r="J132" i="1"/>
  <c r="K132" i="1"/>
  <c r="L132" i="1"/>
  <c r="M132" i="1"/>
  <c r="N132" i="1"/>
  <c r="O132" i="1"/>
  <c r="P132" i="1"/>
  <c r="G133" i="1"/>
  <c r="H133" i="1"/>
  <c r="I133" i="1"/>
  <c r="J133" i="1"/>
  <c r="K133" i="1"/>
  <c r="L133" i="1"/>
  <c r="M133" i="1"/>
  <c r="N133" i="1"/>
  <c r="O133" i="1"/>
  <c r="P133" i="1"/>
  <c r="G134" i="1"/>
  <c r="H134" i="1"/>
  <c r="I134" i="1"/>
  <c r="J134" i="1"/>
  <c r="K134" i="1"/>
  <c r="L134" i="1"/>
  <c r="M134" i="1"/>
  <c r="N134" i="1"/>
  <c r="O134" i="1"/>
  <c r="P134" i="1"/>
  <c r="G135" i="1"/>
  <c r="H135" i="1"/>
  <c r="I135" i="1"/>
  <c r="J135" i="1"/>
  <c r="K135" i="1"/>
  <c r="L135" i="1"/>
  <c r="M135" i="1"/>
  <c r="N135" i="1"/>
  <c r="O135" i="1"/>
  <c r="P135" i="1"/>
  <c r="G136" i="1"/>
  <c r="H136" i="1"/>
  <c r="I136" i="1"/>
  <c r="J136" i="1"/>
  <c r="K136" i="1"/>
  <c r="L136" i="1"/>
  <c r="M136" i="1"/>
  <c r="N136" i="1"/>
  <c r="O136" i="1"/>
  <c r="P136" i="1"/>
  <c r="G137" i="1"/>
  <c r="H137" i="1"/>
  <c r="I137" i="1"/>
  <c r="J137" i="1"/>
  <c r="K137" i="1"/>
  <c r="L137" i="1"/>
  <c r="M137" i="1"/>
  <c r="N137" i="1"/>
  <c r="O137" i="1"/>
  <c r="P137" i="1"/>
  <c r="G138" i="1"/>
  <c r="H138" i="1"/>
  <c r="I138" i="1"/>
  <c r="J138" i="1"/>
  <c r="K138" i="1"/>
  <c r="L138" i="1"/>
  <c r="M138" i="1"/>
  <c r="N138" i="1"/>
  <c r="O138" i="1"/>
  <c r="P138" i="1"/>
  <c r="G139" i="1"/>
  <c r="H139" i="1"/>
  <c r="I139" i="1"/>
  <c r="J139" i="1"/>
  <c r="K139" i="1"/>
  <c r="L139" i="1"/>
  <c r="M139" i="1"/>
  <c r="N139" i="1"/>
  <c r="O139" i="1"/>
  <c r="P139" i="1"/>
  <c r="G140" i="1"/>
  <c r="H140" i="1"/>
  <c r="I140" i="1"/>
  <c r="J140" i="1"/>
  <c r="K140" i="1"/>
  <c r="L140" i="1"/>
  <c r="M140" i="1"/>
  <c r="N140" i="1"/>
  <c r="O140" i="1"/>
  <c r="P140" i="1"/>
  <c r="G141" i="1"/>
  <c r="H141" i="1"/>
  <c r="I141" i="1"/>
  <c r="J141" i="1"/>
  <c r="K141" i="1"/>
  <c r="L141" i="1"/>
  <c r="M141" i="1"/>
  <c r="N141" i="1"/>
  <c r="O141" i="1"/>
  <c r="P141" i="1"/>
  <c r="G142" i="1"/>
  <c r="H142" i="1"/>
  <c r="I142" i="1"/>
  <c r="J142" i="1"/>
  <c r="K142" i="1"/>
  <c r="L142" i="1"/>
  <c r="M142" i="1"/>
  <c r="N142" i="1"/>
  <c r="O142" i="1"/>
  <c r="P142" i="1"/>
  <c r="G143" i="1"/>
  <c r="H143" i="1"/>
  <c r="I143" i="1"/>
  <c r="J143" i="1"/>
  <c r="K143" i="1"/>
  <c r="L143" i="1"/>
  <c r="M143" i="1"/>
  <c r="N143" i="1"/>
  <c r="O143" i="1"/>
  <c r="P143" i="1"/>
  <c r="G144" i="1"/>
  <c r="H144" i="1"/>
  <c r="I144" i="1"/>
  <c r="J144" i="1"/>
  <c r="K144" i="1"/>
  <c r="L144" i="1"/>
  <c r="M144" i="1"/>
  <c r="N144" i="1"/>
  <c r="O144" i="1"/>
  <c r="P144" i="1"/>
  <c r="G145" i="1"/>
  <c r="H145" i="1"/>
  <c r="I145" i="1"/>
  <c r="J145" i="1"/>
  <c r="K145" i="1"/>
  <c r="L145" i="1"/>
  <c r="M145" i="1"/>
  <c r="N145" i="1"/>
  <c r="O145" i="1"/>
  <c r="P145" i="1"/>
  <c r="G146" i="1"/>
  <c r="H146" i="1"/>
  <c r="I146" i="1"/>
  <c r="J146" i="1"/>
  <c r="K146" i="1"/>
  <c r="L146" i="1"/>
  <c r="M146" i="1"/>
  <c r="N146" i="1"/>
  <c r="O146" i="1"/>
  <c r="P146" i="1"/>
  <c r="G147" i="1"/>
  <c r="H147" i="1"/>
  <c r="I147" i="1"/>
  <c r="J147" i="1"/>
  <c r="K147" i="1"/>
  <c r="L147" i="1"/>
  <c r="M147" i="1"/>
  <c r="N147" i="1"/>
  <c r="O147" i="1"/>
  <c r="P147" i="1"/>
  <c r="G148" i="1"/>
  <c r="H148" i="1"/>
  <c r="I148" i="1"/>
  <c r="J148" i="1"/>
  <c r="K148" i="1"/>
  <c r="L148" i="1"/>
  <c r="M148" i="1"/>
  <c r="N148" i="1"/>
  <c r="O148" i="1"/>
  <c r="P148" i="1"/>
  <c r="G149" i="1"/>
  <c r="H149" i="1"/>
  <c r="I149" i="1"/>
  <c r="J149" i="1"/>
  <c r="K149" i="1"/>
  <c r="L149" i="1"/>
  <c r="M149" i="1"/>
  <c r="N149" i="1"/>
  <c r="O149" i="1"/>
  <c r="P149" i="1"/>
  <c r="G150" i="1"/>
  <c r="H150" i="1"/>
  <c r="I150" i="1"/>
  <c r="J150" i="1"/>
  <c r="K150" i="1"/>
  <c r="L150" i="1"/>
  <c r="M150" i="1"/>
  <c r="N150" i="1"/>
  <c r="O150" i="1"/>
  <c r="P150" i="1"/>
  <c r="G151" i="1"/>
  <c r="H151" i="1"/>
  <c r="I151" i="1"/>
  <c r="J151" i="1"/>
  <c r="K151" i="1"/>
  <c r="L151" i="1"/>
  <c r="M151" i="1"/>
  <c r="N151" i="1"/>
  <c r="O151" i="1"/>
  <c r="P151" i="1"/>
  <c r="G152" i="1"/>
  <c r="H152" i="1"/>
  <c r="I152" i="1"/>
  <c r="J152" i="1"/>
  <c r="K152" i="1"/>
  <c r="L152" i="1"/>
  <c r="M152" i="1"/>
  <c r="N152" i="1"/>
  <c r="O152" i="1"/>
  <c r="P152" i="1"/>
  <c r="G153" i="1"/>
  <c r="H153" i="1"/>
  <c r="I153" i="1"/>
  <c r="J153" i="1"/>
  <c r="K153" i="1"/>
  <c r="L153" i="1"/>
  <c r="M153" i="1"/>
  <c r="N153" i="1"/>
  <c r="O153" i="1"/>
  <c r="P153" i="1"/>
  <c r="G154" i="1"/>
  <c r="H154" i="1"/>
  <c r="I154" i="1"/>
  <c r="J154" i="1"/>
  <c r="K154" i="1"/>
  <c r="L154" i="1"/>
  <c r="M154" i="1"/>
  <c r="N154" i="1"/>
  <c r="O154" i="1"/>
  <c r="P154" i="1"/>
  <c r="G155" i="1"/>
  <c r="H155" i="1"/>
  <c r="I155" i="1"/>
  <c r="J155" i="1"/>
  <c r="K155" i="1"/>
  <c r="L155" i="1"/>
  <c r="M155" i="1"/>
  <c r="N155" i="1"/>
  <c r="O155" i="1"/>
  <c r="P155" i="1"/>
  <c r="G156" i="1"/>
  <c r="H156" i="1"/>
  <c r="I156" i="1"/>
  <c r="J156" i="1"/>
  <c r="K156" i="1"/>
  <c r="L156" i="1"/>
  <c r="M156" i="1"/>
  <c r="N156" i="1"/>
  <c r="O156" i="1"/>
  <c r="P156" i="1"/>
  <c r="G157" i="1"/>
  <c r="H157" i="1"/>
  <c r="I157" i="1"/>
  <c r="J157" i="1"/>
  <c r="K157" i="1"/>
  <c r="L157" i="1"/>
  <c r="M157" i="1"/>
  <c r="N157" i="1"/>
  <c r="O157" i="1"/>
  <c r="P157" i="1"/>
  <c r="G158" i="1"/>
  <c r="H158" i="1"/>
  <c r="I158" i="1"/>
  <c r="J158" i="1"/>
  <c r="K158" i="1"/>
  <c r="L158" i="1"/>
  <c r="M158" i="1"/>
  <c r="N158" i="1"/>
  <c r="O158" i="1"/>
  <c r="P158" i="1"/>
  <c r="G159" i="1"/>
  <c r="H159" i="1"/>
  <c r="I159" i="1"/>
  <c r="J159" i="1"/>
  <c r="K159" i="1"/>
  <c r="L159" i="1"/>
  <c r="M159" i="1"/>
  <c r="N159" i="1"/>
  <c r="O159" i="1"/>
  <c r="P159" i="1"/>
  <c r="G160" i="1"/>
  <c r="H160" i="1"/>
  <c r="I160" i="1"/>
  <c r="J160" i="1"/>
  <c r="K160" i="1"/>
  <c r="L160" i="1"/>
  <c r="M160" i="1"/>
  <c r="N160" i="1"/>
  <c r="O160" i="1"/>
  <c r="P160" i="1"/>
  <c r="G161" i="1"/>
  <c r="H161" i="1"/>
  <c r="I161" i="1"/>
  <c r="J161" i="1"/>
  <c r="K161" i="1"/>
  <c r="L161" i="1"/>
  <c r="M161" i="1"/>
  <c r="N161" i="1"/>
  <c r="O161" i="1"/>
  <c r="P161" i="1"/>
  <c r="G162" i="1"/>
  <c r="H162" i="1"/>
  <c r="I162" i="1"/>
  <c r="J162" i="1"/>
  <c r="K162" i="1"/>
  <c r="L162" i="1"/>
  <c r="M162" i="1"/>
  <c r="N162" i="1"/>
  <c r="O162" i="1"/>
  <c r="P162" i="1"/>
  <c r="G163" i="1"/>
  <c r="H163" i="1"/>
  <c r="I163" i="1"/>
  <c r="J163" i="1"/>
  <c r="K163" i="1"/>
  <c r="L163" i="1"/>
  <c r="M163" i="1"/>
  <c r="N163" i="1"/>
  <c r="O163" i="1"/>
  <c r="P163" i="1"/>
  <c r="G164" i="1"/>
  <c r="H164" i="1"/>
  <c r="I164" i="1"/>
  <c r="J164" i="1"/>
  <c r="K164" i="1"/>
  <c r="L164" i="1"/>
  <c r="M164" i="1"/>
  <c r="N164" i="1"/>
  <c r="O164" i="1"/>
  <c r="P164" i="1"/>
  <c r="G165" i="1"/>
  <c r="H165" i="1"/>
  <c r="I165" i="1"/>
  <c r="J165" i="1"/>
  <c r="K165" i="1"/>
  <c r="L165" i="1"/>
  <c r="M165" i="1"/>
  <c r="N165" i="1"/>
  <c r="O165" i="1"/>
  <c r="P165" i="1"/>
  <c r="G166" i="1"/>
  <c r="H166" i="1"/>
  <c r="I166" i="1"/>
  <c r="J166" i="1"/>
  <c r="K166" i="1"/>
  <c r="L166" i="1"/>
  <c r="M166" i="1"/>
  <c r="N166" i="1"/>
  <c r="O166" i="1"/>
  <c r="P166" i="1"/>
  <c r="G167" i="1"/>
  <c r="H167" i="1"/>
  <c r="I167" i="1"/>
  <c r="J167" i="1"/>
  <c r="K167" i="1"/>
  <c r="L167" i="1"/>
  <c r="M167" i="1"/>
  <c r="N167" i="1"/>
  <c r="O167" i="1"/>
  <c r="P167" i="1"/>
  <c r="G168" i="1"/>
  <c r="H168" i="1"/>
  <c r="I168" i="1"/>
  <c r="J168" i="1"/>
  <c r="K168" i="1"/>
  <c r="L168" i="1"/>
  <c r="M168" i="1"/>
  <c r="N168" i="1"/>
  <c r="O168" i="1"/>
  <c r="P168" i="1"/>
  <c r="G169" i="1"/>
  <c r="H169" i="1"/>
  <c r="I169" i="1"/>
  <c r="J169" i="1"/>
  <c r="K169" i="1"/>
  <c r="L169" i="1"/>
  <c r="M169" i="1"/>
  <c r="N169" i="1"/>
  <c r="O169" i="1"/>
  <c r="P169" i="1"/>
  <c r="G170" i="1"/>
  <c r="H170" i="1"/>
  <c r="I170" i="1"/>
  <c r="J170" i="1"/>
  <c r="K170" i="1"/>
  <c r="L170" i="1"/>
  <c r="M170" i="1"/>
  <c r="N170" i="1"/>
  <c r="O170" i="1"/>
  <c r="P170" i="1"/>
  <c r="G171" i="1"/>
  <c r="H171" i="1"/>
  <c r="I171" i="1"/>
  <c r="J171" i="1"/>
  <c r="K171" i="1"/>
  <c r="L171" i="1"/>
  <c r="M171" i="1"/>
  <c r="N171" i="1"/>
  <c r="O171" i="1"/>
  <c r="P171" i="1"/>
  <c r="G172" i="1"/>
  <c r="H172" i="1"/>
  <c r="I172" i="1"/>
  <c r="J172" i="1"/>
  <c r="K172" i="1"/>
  <c r="L172" i="1"/>
  <c r="M172" i="1"/>
  <c r="N172" i="1"/>
  <c r="O172" i="1"/>
  <c r="P172" i="1"/>
  <c r="G173" i="1"/>
  <c r="H173" i="1"/>
  <c r="I173" i="1"/>
  <c r="J173" i="1"/>
  <c r="K173" i="1"/>
  <c r="L173" i="1"/>
  <c r="M173" i="1"/>
  <c r="N173" i="1"/>
  <c r="O173" i="1"/>
  <c r="P173" i="1"/>
  <c r="G174" i="1"/>
  <c r="H174" i="1"/>
  <c r="I174" i="1"/>
  <c r="J174" i="1"/>
  <c r="K174" i="1"/>
  <c r="L174" i="1"/>
  <c r="M174" i="1"/>
  <c r="N174" i="1"/>
  <c r="O174" i="1"/>
  <c r="P174" i="1"/>
  <c r="G175" i="1"/>
  <c r="H175" i="1"/>
  <c r="I175" i="1"/>
  <c r="J175" i="1"/>
  <c r="K175" i="1"/>
  <c r="L175" i="1"/>
  <c r="M175" i="1"/>
  <c r="N175" i="1"/>
  <c r="O175" i="1"/>
  <c r="P175" i="1"/>
  <c r="G176" i="1"/>
  <c r="H176" i="1"/>
  <c r="I176" i="1"/>
  <c r="J176" i="1"/>
  <c r="K176" i="1"/>
  <c r="L176" i="1"/>
  <c r="M176" i="1"/>
  <c r="N176" i="1"/>
  <c r="O176" i="1"/>
  <c r="P176" i="1"/>
  <c r="G177" i="1"/>
  <c r="H177" i="1"/>
  <c r="I177" i="1"/>
  <c r="J177" i="1"/>
  <c r="K177" i="1"/>
  <c r="L177" i="1"/>
  <c r="M177" i="1"/>
  <c r="N177" i="1"/>
  <c r="O177" i="1"/>
  <c r="P177" i="1"/>
  <c r="G178" i="1"/>
  <c r="H178" i="1"/>
  <c r="I178" i="1"/>
  <c r="J178" i="1"/>
  <c r="K178" i="1"/>
  <c r="L178" i="1"/>
  <c r="M178" i="1"/>
  <c r="N178" i="1"/>
  <c r="O178" i="1"/>
  <c r="P178" i="1"/>
  <c r="G179" i="1"/>
  <c r="H179" i="1"/>
  <c r="I179" i="1"/>
  <c r="J179" i="1"/>
  <c r="K179" i="1"/>
  <c r="L179" i="1"/>
  <c r="M179" i="1"/>
  <c r="N179" i="1"/>
  <c r="O179" i="1"/>
  <c r="P179" i="1"/>
  <c r="G180" i="1"/>
  <c r="H180" i="1"/>
  <c r="I180" i="1"/>
  <c r="J180" i="1"/>
  <c r="K180" i="1"/>
  <c r="L180" i="1"/>
  <c r="M180" i="1"/>
  <c r="N180" i="1"/>
  <c r="O180" i="1"/>
  <c r="P180" i="1"/>
  <c r="G181" i="1"/>
  <c r="H181" i="1"/>
  <c r="I181" i="1"/>
  <c r="J181" i="1"/>
  <c r="K181" i="1"/>
  <c r="L181" i="1"/>
  <c r="M181" i="1"/>
  <c r="N181" i="1"/>
  <c r="O181" i="1"/>
  <c r="P181" i="1"/>
  <c r="G182" i="1"/>
  <c r="H182" i="1"/>
  <c r="I182" i="1"/>
  <c r="J182" i="1"/>
  <c r="K182" i="1"/>
  <c r="L182" i="1"/>
  <c r="M182" i="1"/>
  <c r="N182" i="1"/>
  <c r="O182" i="1"/>
  <c r="P182" i="1"/>
  <c r="G183" i="1"/>
  <c r="H183" i="1"/>
  <c r="I183" i="1"/>
  <c r="J183" i="1"/>
  <c r="K183" i="1"/>
  <c r="L183" i="1"/>
  <c r="M183" i="1"/>
  <c r="N183" i="1"/>
  <c r="O183" i="1"/>
  <c r="P183" i="1"/>
  <c r="G184" i="1"/>
  <c r="H184" i="1"/>
  <c r="I184" i="1"/>
  <c r="J184" i="1"/>
  <c r="K184" i="1"/>
  <c r="L184" i="1"/>
  <c r="M184" i="1"/>
  <c r="N184" i="1"/>
  <c r="O184" i="1"/>
  <c r="P184" i="1"/>
  <c r="G185" i="1"/>
  <c r="H185" i="1"/>
  <c r="I185" i="1"/>
  <c r="J185" i="1"/>
  <c r="K185" i="1"/>
  <c r="L185" i="1"/>
  <c r="M185" i="1"/>
  <c r="N185" i="1"/>
  <c r="O185" i="1"/>
  <c r="P185" i="1"/>
  <c r="G186" i="1"/>
  <c r="H186" i="1"/>
  <c r="I186" i="1"/>
  <c r="J186" i="1"/>
  <c r="K186" i="1"/>
  <c r="L186" i="1"/>
  <c r="M186" i="1"/>
  <c r="N186" i="1"/>
  <c r="O186" i="1"/>
  <c r="P186" i="1"/>
  <c r="G187" i="1"/>
  <c r="H187" i="1"/>
  <c r="I187" i="1"/>
  <c r="J187" i="1"/>
  <c r="K187" i="1"/>
  <c r="L187" i="1"/>
  <c r="M187" i="1"/>
  <c r="N187" i="1"/>
  <c r="O187" i="1"/>
  <c r="P187" i="1"/>
  <c r="G188" i="1"/>
  <c r="H188" i="1"/>
  <c r="I188" i="1"/>
  <c r="J188" i="1"/>
  <c r="K188" i="1"/>
  <c r="L188" i="1"/>
  <c r="M188" i="1"/>
  <c r="N188" i="1"/>
  <c r="O188" i="1"/>
  <c r="P188" i="1"/>
  <c r="G189" i="1"/>
  <c r="H189" i="1"/>
  <c r="I189" i="1"/>
  <c r="J189" i="1"/>
  <c r="K189" i="1"/>
  <c r="L189" i="1"/>
  <c r="M189" i="1"/>
  <c r="N189" i="1"/>
  <c r="O189" i="1"/>
  <c r="P189" i="1"/>
  <c r="G190" i="1"/>
  <c r="H190" i="1"/>
  <c r="I190" i="1"/>
  <c r="J190" i="1"/>
  <c r="K190" i="1"/>
  <c r="L190" i="1"/>
  <c r="M190" i="1"/>
  <c r="N190" i="1"/>
  <c r="O190" i="1"/>
  <c r="P190" i="1"/>
  <c r="G191" i="1"/>
  <c r="H191" i="1"/>
  <c r="I191" i="1"/>
  <c r="J191" i="1"/>
  <c r="K191" i="1"/>
  <c r="L191" i="1"/>
  <c r="M191" i="1"/>
  <c r="N191" i="1"/>
  <c r="O191" i="1"/>
  <c r="P191" i="1"/>
  <c r="G192" i="1"/>
  <c r="H192" i="1"/>
  <c r="I192" i="1"/>
  <c r="J192" i="1"/>
  <c r="K192" i="1"/>
  <c r="L192" i="1"/>
  <c r="M192" i="1"/>
  <c r="N192" i="1"/>
  <c r="O192" i="1"/>
  <c r="P192" i="1"/>
  <c r="G193" i="1"/>
  <c r="H193" i="1"/>
  <c r="I193" i="1"/>
  <c r="J193" i="1"/>
  <c r="K193" i="1"/>
  <c r="L193" i="1"/>
  <c r="M193" i="1"/>
  <c r="N193" i="1"/>
  <c r="O193" i="1"/>
  <c r="P193" i="1"/>
  <c r="G194" i="1"/>
  <c r="H194" i="1"/>
  <c r="I194" i="1"/>
  <c r="J194" i="1"/>
  <c r="K194" i="1"/>
  <c r="L194" i="1"/>
  <c r="M194" i="1"/>
  <c r="N194" i="1"/>
  <c r="O194" i="1"/>
  <c r="P194" i="1"/>
  <c r="G195" i="1"/>
  <c r="H195" i="1"/>
  <c r="I195" i="1"/>
  <c r="J195" i="1"/>
  <c r="K195" i="1"/>
  <c r="L195" i="1"/>
  <c r="M195" i="1"/>
  <c r="N195" i="1"/>
  <c r="O195" i="1"/>
  <c r="P195" i="1"/>
  <c r="G196" i="1"/>
  <c r="H196" i="1"/>
  <c r="I196" i="1"/>
  <c r="J196" i="1"/>
  <c r="K196" i="1"/>
  <c r="L196" i="1"/>
  <c r="M196" i="1"/>
  <c r="N196" i="1"/>
  <c r="O196" i="1"/>
  <c r="P196" i="1"/>
  <c r="G197" i="1"/>
  <c r="H197" i="1"/>
  <c r="I197" i="1"/>
  <c r="J197" i="1"/>
  <c r="K197" i="1"/>
  <c r="L197" i="1"/>
  <c r="M197" i="1"/>
  <c r="N197" i="1"/>
  <c r="O197" i="1"/>
  <c r="P197" i="1"/>
  <c r="G198" i="1"/>
  <c r="H198" i="1"/>
  <c r="I198" i="1"/>
  <c r="J198" i="1"/>
  <c r="K198" i="1"/>
  <c r="L198" i="1"/>
  <c r="M198" i="1"/>
  <c r="N198" i="1"/>
  <c r="O198" i="1"/>
  <c r="P198" i="1"/>
  <c r="G199" i="1"/>
  <c r="H199" i="1"/>
  <c r="I199" i="1"/>
  <c r="J199" i="1"/>
  <c r="K199" i="1"/>
  <c r="L199" i="1"/>
  <c r="M199" i="1"/>
  <c r="N199" i="1"/>
  <c r="O199" i="1"/>
  <c r="P199" i="1"/>
  <c r="G200" i="1"/>
  <c r="H200" i="1"/>
  <c r="I200" i="1"/>
  <c r="J200" i="1"/>
  <c r="K200" i="1"/>
  <c r="L200" i="1"/>
  <c r="M200" i="1"/>
  <c r="N200" i="1"/>
  <c r="O200" i="1"/>
  <c r="P200" i="1"/>
  <c r="G201" i="1"/>
  <c r="H201" i="1"/>
  <c r="I201" i="1"/>
  <c r="J201" i="1"/>
  <c r="K201" i="1"/>
  <c r="L201" i="1"/>
  <c r="M201" i="1"/>
  <c r="N201" i="1"/>
  <c r="O201" i="1"/>
  <c r="P201" i="1"/>
  <c r="G202" i="1"/>
  <c r="H202" i="1"/>
  <c r="I202" i="1"/>
  <c r="J202" i="1"/>
  <c r="K202" i="1"/>
  <c r="L202" i="1"/>
  <c r="M202" i="1"/>
  <c r="N202" i="1"/>
  <c r="O202" i="1"/>
  <c r="P202" i="1"/>
  <c r="G203" i="1"/>
  <c r="H203" i="1"/>
  <c r="I203" i="1"/>
  <c r="J203" i="1"/>
  <c r="K203" i="1"/>
  <c r="L203" i="1"/>
  <c r="M203" i="1"/>
  <c r="N203" i="1"/>
  <c r="O203" i="1"/>
  <c r="P203" i="1"/>
  <c r="G204" i="1"/>
  <c r="H204" i="1"/>
  <c r="I204" i="1"/>
  <c r="J204" i="1"/>
  <c r="K204" i="1"/>
  <c r="L204" i="1"/>
  <c r="M204" i="1"/>
  <c r="N204" i="1"/>
  <c r="O204" i="1"/>
  <c r="P204" i="1"/>
  <c r="G205" i="1"/>
  <c r="H205" i="1"/>
  <c r="I205" i="1"/>
  <c r="J205" i="1"/>
  <c r="K205" i="1"/>
  <c r="L205" i="1"/>
  <c r="M205" i="1"/>
  <c r="N205" i="1"/>
  <c r="O205" i="1"/>
  <c r="P205" i="1"/>
  <c r="G206" i="1"/>
  <c r="H206" i="1"/>
  <c r="I206" i="1"/>
  <c r="J206" i="1"/>
  <c r="K206" i="1"/>
  <c r="L206" i="1"/>
  <c r="M206" i="1"/>
  <c r="N206" i="1"/>
  <c r="O206" i="1"/>
  <c r="P206" i="1"/>
  <c r="G207" i="1"/>
  <c r="H207" i="1"/>
  <c r="I207" i="1"/>
  <c r="J207" i="1"/>
  <c r="K207" i="1"/>
  <c r="L207" i="1"/>
  <c r="M207" i="1"/>
  <c r="N207" i="1"/>
  <c r="O207" i="1"/>
  <c r="P207" i="1"/>
  <c r="G208" i="1"/>
  <c r="H208" i="1"/>
  <c r="I208" i="1"/>
  <c r="J208" i="1"/>
  <c r="K208" i="1"/>
  <c r="L208" i="1"/>
  <c r="M208" i="1"/>
  <c r="N208" i="1"/>
  <c r="O208" i="1"/>
  <c r="P208" i="1"/>
  <c r="G209" i="1"/>
  <c r="H209" i="1"/>
  <c r="I209" i="1"/>
  <c r="J209" i="1"/>
  <c r="K209" i="1"/>
  <c r="L209" i="1"/>
  <c r="M209" i="1"/>
  <c r="N209" i="1"/>
  <c r="O209" i="1"/>
  <c r="P209" i="1"/>
  <c r="G210" i="1"/>
  <c r="H210" i="1"/>
  <c r="I210" i="1"/>
  <c r="J210" i="1"/>
  <c r="K210" i="1"/>
  <c r="L210" i="1"/>
  <c r="M210" i="1"/>
  <c r="N210" i="1"/>
  <c r="O210" i="1"/>
  <c r="P210" i="1"/>
  <c r="G211" i="1"/>
  <c r="H211" i="1"/>
  <c r="I211" i="1"/>
  <c r="J211" i="1"/>
  <c r="K211" i="1"/>
  <c r="L211" i="1"/>
  <c r="M211" i="1"/>
  <c r="N211" i="1"/>
  <c r="O211" i="1"/>
  <c r="P211" i="1"/>
  <c r="G212" i="1"/>
  <c r="H212" i="1"/>
  <c r="I212" i="1"/>
  <c r="J212" i="1"/>
  <c r="K212" i="1"/>
  <c r="L212" i="1"/>
  <c r="M212" i="1"/>
  <c r="N212" i="1"/>
  <c r="O212" i="1"/>
  <c r="P212" i="1"/>
  <c r="G213" i="1"/>
  <c r="H213" i="1"/>
  <c r="I213" i="1"/>
  <c r="J213" i="1"/>
  <c r="K213" i="1"/>
  <c r="L213" i="1"/>
  <c r="M213" i="1"/>
  <c r="N213" i="1"/>
  <c r="O213" i="1"/>
  <c r="P213" i="1"/>
  <c r="G214" i="1"/>
  <c r="H214" i="1"/>
  <c r="I214" i="1"/>
  <c r="J214" i="1"/>
  <c r="K214" i="1"/>
  <c r="L214" i="1"/>
  <c r="M214" i="1"/>
  <c r="N214" i="1"/>
  <c r="O214" i="1"/>
  <c r="P214" i="1"/>
  <c r="G215" i="1"/>
  <c r="H215" i="1"/>
  <c r="I215" i="1"/>
  <c r="J215" i="1"/>
  <c r="K215" i="1"/>
  <c r="L215" i="1"/>
  <c r="M215" i="1"/>
  <c r="N215" i="1"/>
  <c r="O215" i="1"/>
  <c r="P215" i="1"/>
  <c r="G216" i="1"/>
  <c r="H216" i="1"/>
  <c r="I216" i="1"/>
  <c r="J216" i="1"/>
  <c r="K216" i="1"/>
  <c r="L216" i="1"/>
  <c r="M216" i="1"/>
  <c r="N216" i="1"/>
  <c r="O216" i="1"/>
  <c r="P216" i="1"/>
  <c r="G217" i="1"/>
  <c r="H217" i="1"/>
  <c r="I217" i="1"/>
  <c r="J217" i="1"/>
  <c r="K217" i="1"/>
  <c r="L217" i="1"/>
  <c r="M217" i="1"/>
  <c r="N217" i="1"/>
  <c r="O217" i="1"/>
  <c r="P217" i="1"/>
  <c r="G218" i="1"/>
  <c r="H218" i="1"/>
  <c r="I218" i="1"/>
  <c r="J218" i="1"/>
  <c r="K218" i="1"/>
  <c r="L218" i="1"/>
  <c r="M218" i="1"/>
  <c r="N218" i="1"/>
  <c r="O218" i="1"/>
  <c r="P218" i="1"/>
  <c r="G219" i="1"/>
  <c r="H219" i="1"/>
  <c r="I219" i="1"/>
  <c r="J219" i="1"/>
  <c r="K219" i="1"/>
  <c r="L219" i="1"/>
  <c r="M219" i="1"/>
  <c r="N219" i="1"/>
  <c r="O219" i="1"/>
  <c r="P219" i="1"/>
  <c r="G220" i="1"/>
  <c r="H220" i="1"/>
  <c r="I220" i="1"/>
  <c r="J220" i="1"/>
  <c r="K220" i="1"/>
  <c r="L220" i="1"/>
  <c r="M220" i="1"/>
  <c r="N220" i="1"/>
  <c r="O220" i="1"/>
  <c r="P220" i="1"/>
  <c r="G221" i="1"/>
  <c r="H221" i="1"/>
  <c r="I221" i="1"/>
  <c r="J221" i="1"/>
  <c r="K221" i="1"/>
  <c r="L221" i="1"/>
  <c r="M221" i="1"/>
  <c r="N221" i="1"/>
  <c r="O221" i="1"/>
  <c r="P221" i="1"/>
  <c r="G222" i="1"/>
  <c r="H222" i="1"/>
  <c r="I222" i="1"/>
  <c r="J222" i="1"/>
  <c r="K222" i="1"/>
  <c r="L222" i="1"/>
  <c r="M222" i="1"/>
  <c r="N222" i="1"/>
  <c r="O222" i="1"/>
  <c r="P222" i="1"/>
  <c r="G223" i="1"/>
  <c r="H223" i="1"/>
  <c r="I223" i="1"/>
  <c r="J223" i="1"/>
  <c r="K223" i="1"/>
  <c r="L223" i="1"/>
  <c r="M223" i="1"/>
  <c r="N223" i="1"/>
  <c r="O223" i="1"/>
  <c r="P223" i="1"/>
  <c r="G224" i="1"/>
  <c r="H224" i="1"/>
  <c r="I224" i="1"/>
  <c r="J224" i="1"/>
  <c r="K224" i="1"/>
  <c r="L224" i="1"/>
  <c r="M224" i="1"/>
  <c r="N224" i="1"/>
  <c r="O224" i="1"/>
  <c r="P224" i="1"/>
  <c r="G225" i="1"/>
  <c r="H225" i="1"/>
  <c r="I225" i="1"/>
  <c r="J225" i="1"/>
  <c r="K225" i="1"/>
  <c r="L225" i="1"/>
  <c r="M225" i="1"/>
  <c r="N225" i="1"/>
  <c r="O225" i="1"/>
  <c r="P225" i="1"/>
  <c r="G226" i="1"/>
  <c r="H226" i="1"/>
  <c r="I226" i="1"/>
  <c r="J226" i="1"/>
  <c r="K226" i="1"/>
  <c r="L226" i="1"/>
  <c r="M226" i="1"/>
  <c r="N226" i="1"/>
  <c r="O226" i="1"/>
  <c r="P226" i="1"/>
  <c r="G227" i="1"/>
  <c r="H227" i="1"/>
  <c r="I227" i="1"/>
  <c r="J227" i="1"/>
  <c r="K227" i="1"/>
  <c r="L227" i="1"/>
  <c r="M227" i="1"/>
  <c r="N227" i="1"/>
  <c r="O227" i="1"/>
  <c r="P227" i="1"/>
  <c r="G228" i="1"/>
  <c r="H228" i="1"/>
  <c r="I228" i="1"/>
  <c r="J228" i="1"/>
  <c r="K228" i="1"/>
  <c r="L228" i="1"/>
  <c r="M228" i="1"/>
  <c r="N228" i="1"/>
  <c r="O228" i="1"/>
  <c r="P228" i="1"/>
  <c r="G229" i="1"/>
  <c r="H229" i="1"/>
  <c r="I229" i="1"/>
  <c r="J229" i="1"/>
  <c r="K229" i="1"/>
  <c r="L229" i="1"/>
  <c r="M229" i="1"/>
  <c r="N229" i="1"/>
  <c r="O229" i="1"/>
  <c r="P229" i="1"/>
  <c r="G230" i="1"/>
  <c r="H230" i="1"/>
  <c r="I230" i="1"/>
  <c r="J230" i="1"/>
  <c r="K230" i="1"/>
  <c r="L230" i="1"/>
  <c r="M230" i="1"/>
  <c r="N230" i="1"/>
  <c r="O230" i="1"/>
  <c r="P230" i="1"/>
  <c r="G231" i="1"/>
  <c r="H231" i="1"/>
  <c r="I231" i="1"/>
  <c r="J231" i="1"/>
  <c r="K231" i="1"/>
  <c r="L231" i="1"/>
  <c r="M231" i="1"/>
  <c r="N231" i="1"/>
  <c r="O231" i="1"/>
  <c r="P231" i="1"/>
  <c r="G232" i="1"/>
  <c r="H232" i="1"/>
  <c r="I232" i="1"/>
  <c r="J232" i="1"/>
  <c r="K232" i="1"/>
  <c r="L232" i="1"/>
  <c r="M232" i="1"/>
  <c r="N232" i="1"/>
  <c r="O232" i="1"/>
  <c r="P232" i="1"/>
  <c r="G233" i="1"/>
  <c r="H233" i="1"/>
  <c r="I233" i="1"/>
  <c r="J233" i="1"/>
  <c r="K233" i="1"/>
  <c r="L233" i="1"/>
  <c r="M233" i="1"/>
  <c r="N233" i="1"/>
  <c r="O233" i="1"/>
  <c r="P233" i="1"/>
  <c r="G234" i="1"/>
  <c r="H234" i="1"/>
  <c r="I234" i="1"/>
  <c r="J234" i="1"/>
  <c r="K234" i="1"/>
  <c r="L234" i="1"/>
  <c r="M234" i="1"/>
  <c r="N234" i="1"/>
  <c r="O234" i="1"/>
  <c r="P234" i="1"/>
  <c r="G235" i="1"/>
  <c r="H235" i="1"/>
  <c r="I235" i="1"/>
  <c r="J235" i="1"/>
  <c r="K235" i="1"/>
  <c r="L235" i="1"/>
  <c r="M235" i="1"/>
  <c r="N235" i="1"/>
  <c r="O235" i="1"/>
  <c r="P235" i="1"/>
  <c r="G236" i="1"/>
  <c r="H236" i="1"/>
  <c r="I236" i="1"/>
  <c r="J236" i="1"/>
  <c r="K236" i="1"/>
  <c r="L236" i="1"/>
  <c r="M236" i="1"/>
  <c r="N236" i="1"/>
  <c r="O236" i="1"/>
  <c r="P236" i="1"/>
  <c r="G237" i="1"/>
  <c r="H237" i="1"/>
  <c r="I237" i="1"/>
  <c r="J237" i="1"/>
  <c r="K237" i="1"/>
  <c r="L237" i="1"/>
  <c r="M237" i="1"/>
  <c r="N237" i="1"/>
  <c r="O237" i="1"/>
  <c r="P237" i="1"/>
  <c r="G238" i="1"/>
  <c r="H238" i="1"/>
  <c r="I238" i="1"/>
  <c r="J238" i="1"/>
  <c r="K238" i="1"/>
  <c r="L238" i="1"/>
  <c r="M238" i="1"/>
  <c r="N238" i="1"/>
  <c r="O238" i="1"/>
  <c r="P238" i="1"/>
  <c r="G239" i="1"/>
  <c r="H239" i="1"/>
  <c r="I239" i="1"/>
  <c r="J239" i="1"/>
  <c r="K239" i="1"/>
  <c r="L239" i="1"/>
  <c r="M239" i="1"/>
  <c r="N239" i="1"/>
  <c r="O239" i="1"/>
  <c r="P239" i="1"/>
  <c r="G240" i="1"/>
  <c r="H240" i="1"/>
  <c r="I240" i="1"/>
  <c r="J240" i="1"/>
  <c r="K240" i="1"/>
  <c r="L240" i="1"/>
  <c r="M240" i="1"/>
  <c r="N240" i="1"/>
  <c r="O240" i="1"/>
  <c r="P240" i="1"/>
  <c r="G241" i="1"/>
  <c r="H241" i="1"/>
  <c r="I241" i="1"/>
  <c r="J241" i="1"/>
  <c r="K241" i="1"/>
  <c r="L241" i="1"/>
  <c r="M241" i="1"/>
  <c r="N241" i="1"/>
  <c r="O241" i="1"/>
  <c r="P241" i="1"/>
  <c r="G242" i="1"/>
  <c r="H242" i="1"/>
  <c r="I242" i="1"/>
  <c r="J242" i="1"/>
  <c r="K242" i="1"/>
  <c r="L242" i="1"/>
  <c r="M242" i="1"/>
  <c r="N242" i="1"/>
  <c r="O242" i="1"/>
  <c r="P242" i="1"/>
  <c r="G243" i="1"/>
  <c r="H243" i="1"/>
  <c r="I243" i="1"/>
  <c r="J243" i="1"/>
  <c r="K243" i="1"/>
  <c r="L243" i="1"/>
  <c r="M243" i="1"/>
  <c r="N243" i="1"/>
  <c r="O243" i="1"/>
  <c r="P243" i="1"/>
  <c r="G244" i="1"/>
  <c r="H244" i="1"/>
  <c r="I244" i="1"/>
  <c r="J244" i="1"/>
  <c r="K244" i="1"/>
  <c r="L244" i="1"/>
  <c r="M244" i="1"/>
  <c r="N244" i="1"/>
  <c r="O244" i="1"/>
  <c r="P244" i="1"/>
  <c r="G245" i="1"/>
  <c r="H245" i="1"/>
  <c r="I245" i="1"/>
  <c r="J245" i="1"/>
  <c r="K245" i="1"/>
  <c r="L245" i="1"/>
  <c r="M245" i="1"/>
  <c r="N245" i="1"/>
  <c r="O245" i="1"/>
  <c r="P245" i="1"/>
  <c r="G246" i="1"/>
  <c r="H246" i="1"/>
  <c r="I246" i="1"/>
  <c r="J246" i="1"/>
  <c r="K246" i="1"/>
  <c r="L246" i="1"/>
  <c r="M246" i="1"/>
  <c r="N246" i="1"/>
  <c r="O246" i="1"/>
  <c r="P246" i="1"/>
  <c r="G247" i="1"/>
  <c r="H247" i="1"/>
  <c r="I247" i="1"/>
  <c r="J247" i="1"/>
  <c r="K247" i="1"/>
  <c r="L247" i="1"/>
  <c r="M247" i="1"/>
  <c r="N247" i="1"/>
  <c r="O247" i="1"/>
  <c r="P247" i="1"/>
  <c r="G248" i="1"/>
  <c r="H248" i="1"/>
  <c r="I248" i="1"/>
  <c r="J248" i="1"/>
  <c r="K248" i="1"/>
  <c r="L248" i="1"/>
  <c r="M248" i="1"/>
  <c r="N248" i="1"/>
  <c r="O248" i="1"/>
  <c r="P248" i="1"/>
  <c r="G249" i="1"/>
  <c r="H249" i="1"/>
  <c r="I249" i="1"/>
  <c r="J249" i="1"/>
  <c r="K249" i="1"/>
  <c r="L249" i="1"/>
  <c r="M249" i="1"/>
  <c r="N249" i="1"/>
  <c r="O249" i="1"/>
  <c r="P249" i="1"/>
  <c r="G250" i="1"/>
  <c r="H250" i="1"/>
  <c r="I250" i="1"/>
  <c r="J250" i="1"/>
  <c r="K250" i="1"/>
  <c r="L250" i="1"/>
  <c r="M250" i="1"/>
  <c r="N250" i="1"/>
  <c r="O250" i="1"/>
  <c r="P250" i="1"/>
  <c r="G251" i="1"/>
  <c r="H251" i="1"/>
  <c r="I251" i="1"/>
  <c r="J251" i="1"/>
  <c r="K251" i="1"/>
  <c r="L251" i="1"/>
  <c r="M251" i="1"/>
  <c r="N251" i="1"/>
  <c r="O251" i="1"/>
  <c r="P251" i="1"/>
  <c r="G252" i="1"/>
  <c r="H252" i="1"/>
  <c r="I252" i="1"/>
  <c r="J252" i="1"/>
  <c r="K252" i="1"/>
  <c r="L252" i="1"/>
  <c r="M252" i="1"/>
  <c r="N252" i="1"/>
  <c r="O252" i="1"/>
  <c r="P252" i="1"/>
  <c r="G253" i="1"/>
  <c r="H253" i="1"/>
  <c r="I253" i="1"/>
  <c r="J253" i="1"/>
  <c r="K253" i="1"/>
  <c r="L253" i="1"/>
  <c r="M253" i="1"/>
  <c r="N253" i="1"/>
  <c r="O253" i="1"/>
  <c r="P253" i="1"/>
  <c r="G254" i="1"/>
  <c r="H254" i="1"/>
  <c r="I254" i="1"/>
  <c r="J254" i="1"/>
  <c r="K254" i="1"/>
  <c r="L254" i="1"/>
  <c r="M254" i="1"/>
  <c r="N254" i="1"/>
  <c r="O254" i="1"/>
  <c r="P254" i="1"/>
  <c r="G255" i="1"/>
  <c r="H255" i="1"/>
  <c r="I255" i="1"/>
  <c r="J255" i="1"/>
  <c r="K255" i="1"/>
  <c r="L255" i="1"/>
  <c r="M255" i="1"/>
  <c r="N255" i="1"/>
  <c r="O255" i="1"/>
  <c r="P255" i="1"/>
  <c r="G256" i="1"/>
  <c r="H256" i="1"/>
  <c r="I256" i="1"/>
  <c r="J256" i="1"/>
  <c r="K256" i="1"/>
  <c r="L256" i="1"/>
  <c r="M256" i="1"/>
  <c r="N256" i="1"/>
  <c r="O256" i="1"/>
  <c r="P256" i="1"/>
  <c r="G257" i="1"/>
  <c r="H257" i="1"/>
  <c r="I257" i="1"/>
  <c r="J257" i="1"/>
  <c r="K257" i="1"/>
  <c r="L257" i="1"/>
  <c r="M257" i="1"/>
  <c r="N257" i="1"/>
  <c r="O257" i="1"/>
  <c r="P257" i="1"/>
  <c r="G258" i="1"/>
  <c r="H258" i="1"/>
  <c r="I258" i="1"/>
  <c r="J258" i="1"/>
  <c r="K258" i="1"/>
  <c r="L258" i="1"/>
  <c r="M258" i="1"/>
  <c r="N258" i="1"/>
  <c r="O258" i="1"/>
  <c r="P258" i="1"/>
  <c r="G259" i="1"/>
  <c r="H259" i="1"/>
  <c r="I259" i="1"/>
  <c r="J259" i="1"/>
  <c r="K259" i="1"/>
  <c r="L259" i="1"/>
  <c r="M259" i="1"/>
  <c r="N259" i="1"/>
  <c r="O259" i="1"/>
  <c r="P259" i="1"/>
  <c r="G260" i="1"/>
  <c r="H260" i="1"/>
  <c r="I260" i="1"/>
  <c r="J260" i="1"/>
  <c r="K260" i="1"/>
  <c r="L260" i="1"/>
  <c r="M260" i="1"/>
  <c r="N260" i="1"/>
  <c r="O260" i="1"/>
  <c r="P260" i="1"/>
  <c r="G261" i="1"/>
  <c r="H261" i="1"/>
  <c r="I261" i="1"/>
  <c r="J261" i="1"/>
  <c r="K261" i="1"/>
  <c r="L261" i="1"/>
  <c r="M261" i="1"/>
  <c r="N261" i="1"/>
  <c r="O261" i="1"/>
  <c r="P261" i="1"/>
  <c r="G262" i="1"/>
  <c r="H262" i="1"/>
  <c r="I262" i="1"/>
  <c r="J262" i="1"/>
  <c r="K262" i="1"/>
  <c r="L262" i="1"/>
  <c r="M262" i="1"/>
  <c r="N262" i="1"/>
  <c r="O262" i="1"/>
  <c r="P262" i="1"/>
  <c r="G263" i="1"/>
  <c r="H263" i="1"/>
  <c r="I263" i="1"/>
  <c r="J263" i="1"/>
  <c r="K263" i="1"/>
  <c r="L263" i="1"/>
  <c r="M263" i="1"/>
  <c r="N263" i="1"/>
  <c r="O263" i="1"/>
  <c r="P263" i="1"/>
  <c r="G264" i="1"/>
  <c r="H264" i="1"/>
  <c r="I264" i="1"/>
  <c r="J264" i="1"/>
  <c r="K264" i="1"/>
  <c r="L264" i="1"/>
  <c r="M264" i="1"/>
  <c r="N264" i="1"/>
  <c r="O264" i="1"/>
  <c r="P264" i="1"/>
  <c r="G265" i="1"/>
  <c r="H265" i="1"/>
  <c r="I265" i="1"/>
  <c r="J265" i="1"/>
  <c r="K265" i="1"/>
  <c r="L265" i="1"/>
  <c r="M265" i="1"/>
  <c r="N265" i="1"/>
  <c r="O265" i="1"/>
  <c r="P265" i="1"/>
  <c r="G266" i="1"/>
  <c r="H266" i="1"/>
  <c r="I266" i="1"/>
  <c r="J266" i="1"/>
  <c r="K266" i="1"/>
  <c r="L266" i="1"/>
  <c r="M266" i="1"/>
  <c r="N266" i="1"/>
  <c r="O266" i="1"/>
  <c r="P266" i="1"/>
  <c r="G267" i="1"/>
  <c r="H267" i="1"/>
  <c r="I267" i="1"/>
  <c r="J267" i="1"/>
  <c r="K267" i="1"/>
  <c r="L267" i="1"/>
  <c r="M267" i="1"/>
  <c r="N267" i="1"/>
  <c r="O267" i="1"/>
  <c r="P267" i="1"/>
  <c r="G268" i="1"/>
  <c r="H268" i="1"/>
  <c r="I268" i="1"/>
  <c r="J268" i="1"/>
  <c r="K268" i="1"/>
  <c r="L268" i="1"/>
  <c r="M268" i="1"/>
  <c r="N268" i="1"/>
  <c r="O268" i="1"/>
  <c r="P268" i="1"/>
  <c r="G269" i="1"/>
  <c r="H269" i="1"/>
  <c r="I269" i="1"/>
  <c r="J269" i="1"/>
  <c r="K269" i="1"/>
  <c r="L269" i="1"/>
  <c r="M269" i="1"/>
  <c r="N269" i="1"/>
  <c r="O269" i="1"/>
  <c r="P269" i="1"/>
  <c r="G270" i="1"/>
  <c r="H270" i="1"/>
  <c r="I270" i="1"/>
  <c r="J270" i="1"/>
  <c r="K270" i="1"/>
  <c r="L270" i="1"/>
  <c r="M270" i="1"/>
  <c r="N270" i="1"/>
  <c r="O270" i="1"/>
  <c r="P270" i="1"/>
  <c r="G271" i="1"/>
  <c r="H271" i="1"/>
  <c r="I271" i="1"/>
  <c r="J271" i="1"/>
  <c r="K271" i="1"/>
  <c r="L271" i="1"/>
  <c r="M271" i="1"/>
  <c r="N271" i="1"/>
  <c r="O271" i="1"/>
  <c r="P271" i="1"/>
  <c r="G272" i="1"/>
  <c r="H272" i="1"/>
  <c r="I272" i="1"/>
  <c r="J272" i="1"/>
  <c r="K272" i="1"/>
  <c r="L272" i="1"/>
  <c r="M272" i="1"/>
  <c r="N272" i="1"/>
  <c r="O272" i="1"/>
  <c r="P272" i="1"/>
  <c r="G273" i="1"/>
  <c r="H273" i="1"/>
  <c r="I273" i="1"/>
  <c r="J273" i="1"/>
  <c r="K273" i="1"/>
  <c r="L273" i="1"/>
  <c r="M273" i="1"/>
  <c r="N273" i="1"/>
  <c r="O273" i="1"/>
  <c r="P273" i="1"/>
  <c r="G274" i="1"/>
  <c r="H274" i="1"/>
  <c r="I274" i="1"/>
  <c r="J274" i="1"/>
  <c r="K274" i="1"/>
  <c r="L274" i="1"/>
  <c r="M274" i="1"/>
  <c r="N274" i="1"/>
  <c r="O274" i="1"/>
  <c r="P274" i="1"/>
  <c r="G275" i="1"/>
  <c r="H275" i="1"/>
  <c r="I275" i="1"/>
  <c r="J275" i="1"/>
  <c r="K275" i="1"/>
  <c r="L275" i="1"/>
  <c r="M275" i="1"/>
  <c r="N275" i="1"/>
  <c r="O275" i="1"/>
  <c r="P275" i="1"/>
  <c r="G276" i="1"/>
  <c r="H276" i="1"/>
  <c r="I276" i="1"/>
  <c r="J276" i="1"/>
  <c r="K276" i="1"/>
  <c r="L276" i="1"/>
  <c r="M276" i="1"/>
  <c r="N276" i="1"/>
  <c r="O276" i="1"/>
  <c r="P276" i="1"/>
  <c r="G277" i="1"/>
  <c r="H277" i="1"/>
  <c r="I277" i="1"/>
  <c r="J277" i="1"/>
  <c r="K277" i="1"/>
  <c r="L277" i="1"/>
  <c r="M277" i="1"/>
  <c r="N277" i="1"/>
  <c r="O277" i="1"/>
  <c r="P277" i="1"/>
  <c r="G278" i="1"/>
  <c r="H278" i="1"/>
  <c r="I278" i="1"/>
  <c r="J278" i="1"/>
  <c r="K278" i="1"/>
  <c r="L278" i="1"/>
  <c r="M278" i="1"/>
  <c r="N278" i="1"/>
  <c r="O278" i="1"/>
  <c r="P278" i="1"/>
  <c r="G279" i="1"/>
  <c r="H279" i="1"/>
  <c r="I279" i="1"/>
  <c r="J279" i="1"/>
  <c r="K279" i="1"/>
  <c r="L279" i="1"/>
  <c r="M279" i="1"/>
  <c r="N279" i="1"/>
  <c r="O279" i="1"/>
  <c r="P279" i="1"/>
  <c r="G280" i="1"/>
  <c r="H280" i="1"/>
  <c r="I280" i="1"/>
  <c r="J280" i="1"/>
  <c r="K280" i="1"/>
  <c r="L280" i="1"/>
  <c r="M280" i="1"/>
  <c r="N280" i="1"/>
  <c r="O280" i="1"/>
  <c r="P280" i="1"/>
  <c r="G281" i="1"/>
  <c r="H281" i="1"/>
  <c r="I281" i="1"/>
  <c r="J281" i="1"/>
  <c r="K281" i="1"/>
  <c r="L281" i="1"/>
  <c r="M281" i="1"/>
  <c r="N281" i="1"/>
  <c r="O281" i="1"/>
  <c r="P281" i="1"/>
  <c r="G282" i="1"/>
  <c r="H282" i="1"/>
  <c r="I282" i="1"/>
  <c r="J282" i="1"/>
  <c r="K282" i="1"/>
  <c r="L282" i="1"/>
  <c r="M282" i="1"/>
  <c r="N282" i="1"/>
  <c r="O282" i="1"/>
  <c r="P282" i="1"/>
  <c r="G283" i="1"/>
  <c r="H283" i="1"/>
  <c r="I283" i="1"/>
  <c r="J283" i="1"/>
  <c r="K283" i="1"/>
  <c r="L283" i="1"/>
  <c r="M283" i="1"/>
  <c r="N283" i="1"/>
  <c r="O283" i="1"/>
  <c r="P283" i="1"/>
  <c r="G284" i="1"/>
  <c r="H284" i="1"/>
  <c r="I284" i="1"/>
  <c r="J284" i="1"/>
  <c r="K284" i="1"/>
  <c r="L284" i="1"/>
  <c r="M284" i="1"/>
  <c r="N284" i="1"/>
  <c r="O284" i="1"/>
  <c r="P284" i="1"/>
  <c r="G285" i="1"/>
  <c r="H285" i="1"/>
  <c r="I285" i="1"/>
  <c r="J285" i="1"/>
  <c r="K285" i="1"/>
  <c r="L285" i="1"/>
  <c r="M285" i="1"/>
  <c r="N285" i="1"/>
  <c r="O285" i="1"/>
  <c r="P285" i="1"/>
  <c r="G286" i="1"/>
  <c r="H286" i="1"/>
  <c r="I286" i="1"/>
  <c r="J286" i="1"/>
  <c r="K286" i="1"/>
  <c r="L286" i="1"/>
  <c r="M286" i="1"/>
  <c r="N286" i="1"/>
  <c r="O286" i="1"/>
  <c r="P286" i="1"/>
  <c r="G287" i="1"/>
  <c r="H287" i="1"/>
  <c r="I287" i="1"/>
  <c r="J287" i="1"/>
  <c r="K287" i="1"/>
  <c r="L287" i="1"/>
  <c r="M287" i="1"/>
  <c r="N287" i="1"/>
  <c r="O287" i="1"/>
  <c r="P287" i="1"/>
  <c r="G288" i="1"/>
  <c r="H288" i="1"/>
  <c r="I288" i="1"/>
  <c r="J288" i="1"/>
  <c r="K288" i="1"/>
  <c r="L288" i="1"/>
  <c r="M288" i="1"/>
  <c r="N288" i="1"/>
  <c r="O288" i="1"/>
  <c r="P288" i="1"/>
  <c r="G289" i="1"/>
  <c r="H289" i="1"/>
  <c r="I289" i="1"/>
  <c r="J289" i="1"/>
  <c r="K289" i="1"/>
  <c r="L289" i="1"/>
  <c r="M289" i="1"/>
  <c r="N289" i="1"/>
  <c r="O289" i="1"/>
  <c r="P289" i="1"/>
  <c r="G290" i="1"/>
  <c r="H290" i="1"/>
  <c r="I290" i="1"/>
  <c r="J290" i="1"/>
  <c r="K290" i="1"/>
  <c r="L290" i="1"/>
  <c r="M290" i="1"/>
  <c r="N290" i="1"/>
  <c r="O290" i="1"/>
  <c r="P290" i="1"/>
  <c r="G291" i="1"/>
  <c r="H291" i="1"/>
  <c r="I291" i="1"/>
  <c r="J291" i="1"/>
  <c r="K291" i="1"/>
  <c r="L291" i="1"/>
  <c r="M291" i="1"/>
  <c r="N291" i="1"/>
  <c r="O291" i="1"/>
  <c r="P291" i="1"/>
  <c r="G292" i="1"/>
  <c r="H292" i="1"/>
  <c r="I292" i="1"/>
  <c r="J292" i="1"/>
  <c r="K292" i="1"/>
  <c r="L292" i="1"/>
  <c r="M292" i="1"/>
  <c r="N292" i="1"/>
  <c r="O292" i="1"/>
  <c r="P292" i="1"/>
  <c r="G293" i="1"/>
  <c r="H293" i="1"/>
  <c r="I293" i="1"/>
  <c r="J293" i="1"/>
  <c r="K293" i="1"/>
  <c r="L293" i="1"/>
  <c r="M293" i="1"/>
  <c r="N293" i="1"/>
  <c r="O293" i="1"/>
  <c r="P293" i="1"/>
  <c r="G294" i="1"/>
  <c r="H294" i="1"/>
  <c r="I294" i="1"/>
  <c r="J294" i="1"/>
  <c r="K294" i="1"/>
  <c r="L294" i="1"/>
  <c r="M294" i="1"/>
  <c r="N294" i="1"/>
  <c r="O294" i="1"/>
  <c r="P294" i="1"/>
  <c r="G295" i="1"/>
  <c r="H295" i="1"/>
  <c r="I295" i="1"/>
  <c r="J295" i="1"/>
  <c r="K295" i="1"/>
  <c r="L295" i="1"/>
  <c r="M295" i="1"/>
  <c r="N295" i="1"/>
  <c r="O295" i="1"/>
  <c r="P295" i="1"/>
  <c r="G296" i="1"/>
  <c r="H296" i="1"/>
  <c r="I296" i="1"/>
  <c r="J296" i="1"/>
  <c r="K296" i="1"/>
  <c r="L296" i="1"/>
  <c r="M296" i="1"/>
  <c r="N296" i="1"/>
  <c r="O296" i="1"/>
  <c r="P296" i="1"/>
  <c r="G297" i="1"/>
  <c r="H297" i="1"/>
  <c r="I297" i="1"/>
  <c r="J297" i="1"/>
  <c r="K297" i="1"/>
  <c r="L297" i="1"/>
  <c r="M297" i="1"/>
  <c r="N297" i="1"/>
  <c r="O297" i="1"/>
  <c r="P297" i="1"/>
  <c r="G298" i="1"/>
  <c r="H298" i="1"/>
  <c r="I298" i="1"/>
  <c r="J298" i="1"/>
  <c r="K298" i="1"/>
  <c r="L298" i="1"/>
  <c r="M298" i="1"/>
  <c r="N298" i="1"/>
  <c r="O298" i="1"/>
  <c r="P298" i="1"/>
  <c r="G299" i="1"/>
  <c r="H299" i="1"/>
  <c r="I299" i="1"/>
  <c r="J299" i="1"/>
  <c r="K299" i="1"/>
  <c r="L299" i="1"/>
  <c r="M299" i="1"/>
  <c r="N299" i="1"/>
  <c r="O299" i="1"/>
  <c r="P299" i="1"/>
  <c r="G300" i="1"/>
  <c r="H300" i="1"/>
  <c r="I300" i="1"/>
  <c r="J300" i="1"/>
  <c r="K300" i="1"/>
  <c r="L300" i="1"/>
  <c r="M300" i="1"/>
  <c r="N300" i="1"/>
  <c r="O300" i="1"/>
  <c r="P300" i="1"/>
  <c r="G301" i="1"/>
  <c r="H301" i="1"/>
  <c r="I301" i="1"/>
  <c r="J301" i="1"/>
  <c r="K301" i="1"/>
  <c r="L301" i="1"/>
  <c r="M301" i="1"/>
  <c r="N301" i="1"/>
  <c r="O301" i="1"/>
  <c r="P301" i="1"/>
  <c r="G302" i="1"/>
  <c r="H302" i="1"/>
  <c r="I302" i="1"/>
  <c r="J302" i="1"/>
  <c r="K302" i="1"/>
  <c r="L302" i="1"/>
  <c r="M302" i="1"/>
  <c r="N302" i="1"/>
  <c r="O302" i="1"/>
  <c r="P302" i="1"/>
  <c r="G303" i="1"/>
  <c r="H303" i="1"/>
  <c r="I303" i="1"/>
  <c r="J303" i="1"/>
  <c r="K303" i="1"/>
  <c r="L303" i="1"/>
  <c r="M303" i="1"/>
  <c r="N303" i="1"/>
  <c r="O303" i="1"/>
  <c r="P303" i="1"/>
  <c r="G304" i="1"/>
  <c r="H304" i="1"/>
  <c r="I304" i="1"/>
  <c r="J304" i="1"/>
  <c r="K304" i="1"/>
  <c r="L304" i="1"/>
  <c r="M304" i="1"/>
  <c r="N304" i="1"/>
  <c r="O304" i="1"/>
  <c r="P304" i="1"/>
  <c r="G305" i="1"/>
  <c r="H305" i="1"/>
  <c r="I305" i="1"/>
  <c r="J305" i="1"/>
  <c r="K305" i="1"/>
  <c r="L305" i="1"/>
  <c r="M305" i="1"/>
  <c r="N305" i="1"/>
  <c r="O305" i="1"/>
  <c r="P305" i="1"/>
  <c r="G306" i="1"/>
  <c r="H306" i="1"/>
  <c r="I306" i="1"/>
  <c r="J306" i="1"/>
  <c r="K306" i="1"/>
  <c r="L306" i="1"/>
  <c r="M306" i="1"/>
  <c r="N306" i="1"/>
  <c r="O306" i="1"/>
  <c r="P306" i="1"/>
  <c r="G307" i="1"/>
  <c r="H307" i="1"/>
  <c r="I307" i="1"/>
  <c r="J307" i="1"/>
  <c r="K307" i="1"/>
  <c r="L307" i="1"/>
  <c r="M307" i="1"/>
  <c r="N307" i="1"/>
  <c r="O307" i="1"/>
  <c r="P307" i="1"/>
  <c r="G308" i="1"/>
  <c r="H308" i="1"/>
  <c r="I308" i="1"/>
  <c r="J308" i="1"/>
  <c r="K308" i="1"/>
  <c r="L308" i="1"/>
  <c r="M308" i="1"/>
  <c r="N308" i="1"/>
  <c r="O308" i="1"/>
  <c r="P308" i="1"/>
  <c r="G309" i="1"/>
  <c r="H309" i="1"/>
  <c r="I309" i="1"/>
  <c r="J309" i="1"/>
  <c r="K309" i="1"/>
  <c r="L309" i="1"/>
  <c r="M309" i="1"/>
  <c r="N309" i="1"/>
  <c r="O309" i="1"/>
  <c r="P309" i="1"/>
  <c r="H2" i="1"/>
  <c r="I2" i="1"/>
  <c r="J2" i="1"/>
  <c r="K2" i="1"/>
  <c r="L2" i="1"/>
  <c r="M2" i="1"/>
  <c r="N2" i="1"/>
  <c r="O2" i="1"/>
  <c r="BO2" i="1" s="1"/>
  <c r="P2" i="1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2" i="4"/>
  <c r="AL2" i="1" l="1"/>
  <c r="AM2" i="1"/>
  <c r="Y2" i="1"/>
  <c r="AA2" i="1"/>
  <c r="BN2" i="1" s="1"/>
  <c r="Z2" i="1"/>
  <c r="AP2" i="1" l="1"/>
  <c r="AC2" i="1"/>
  <c r="BL2" i="1"/>
  <c r="BM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274ADD-47A1-4A94-A9BF-C75A2C430FC2}" keepAlive="1" name="Query - d1baseball_stats_hitting" description="Connection to the 'd1baseball_stats_hitting' query in the workbook." type="5" refreshedVersion="8" background="1" saveData="1">
    <dbPr connection="Provider=Microsoft.Mashup.OleDb.1;Data Source=$Workbook$;Location=d1baseball_stats_hitting;Extended Properties=&quot;&quot;" command="SELECT * FROM [d1baseball_stats_hitting]"/>
  </connection>
  <connection id="2" xr16:uid="{45763A44-E7E7-4CBA-ADCC-0A772AC292AC}" keepAlive="1" name="Query - d1baseball_stats_pitching" description="Connection to the 'd1baseball_stats_pitching' query in the workbook." type="5" refreshedVersion="8" background="1" saveData="1">
    <dbPr connection="Provider=Microsoft.Mashup.OleDb.1;Data Source=$Workbook$;Location=d1baseball_stats_pitching;Extended Properties=&quot;&quot;" command="SELECT * FROM [d1baseball_stats_pitching]"/>
  </connection>
  <connection id="3" xr16:uid="{D2009DCD-E99F-4711-955F-91A2700AB2BD}" keepAlive="1" name="Query - d1baseball_transfers" description="Connection to the 'd1baseball_transfers' query in the workbook." type="5" refreshedVersion="8" background="1" saveData="1">
    <dbPr connection="Provider=Microsoft.Mashup.OleDb.1;Data Source=$Workbook$;Location=d1baseball_transfers;Extended Properties=&quot;&quot;" command="SELECT * FROM [d1baseball_transfer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<sst xmlns="http://schemas.openxmlformats.org/spreadsheetml/2006/main" count="54434" uniqueCount="11551">
  <si>
    <t>player</t>
  </si>
  <si>
    <t>team</t>
  </si>
  <si>
    <t>class</t>
  </si>
  <si>
    <t>pos</t>
  </si>
  <si>
    <t>ba</t>
  </si>
  <si>
    <t>obp</t>
  </si>
  <si>
    <t>slg</t>
  </si>
  <si>
    <t>ops</t>
  </si>
  <si>
    <t>gp</t>
  </si>
  <si>
    <t>pa</t>
  </si>
  <si>
    <t>ab</t>
  </si>
  <si>
    <t>r</t>
  </si>
  <si>
    <t>h</t>
  </si>
  <si>
    <t>2b</t>
  </si>
  <si>
    <t>3b</t>
  </si>
  <si>
    <t>hr</t>
  </si>
  <si>
    <t>rbi</t>
  </si>
  <si>
    <t>hbp</t>
  </si>
  <si>
    <t>bb</t>
  </si>
  <si>
    <t>k</t>
  </si>
  <si>
    <t>sb</t>
  </si>
  <si>
    <t>cs</t>
  </si>
  <si>
    <t>Blake Primrose</t>
  </si>
  <si>
    <t>Saint Joseph’s</t>
  </si>
  <si>
    <t>SO</t>
  </si>
  <si>
    <t>C</t>
  </si>
  <si>
    <t>Alex Kelsey</t>
  </si>
  <si>
    <t>CF</t>
  </si>
  <si>
    <t>Joey Pagano</t>
  </si>
  <si>
    <t>SR</t>
  </si>
  <si>
    <t>LF</t>
  </si>
  <si>
    <t>Richard Beggy</t>
  </si>
  <si>
    <t>GR</t>
  </si>
  <si>
    <t>3B</t>
  </si>
  <si>
    <t>Jason Janesko</t>
  </si>
  <si>
    <t>RF</t>
  </si>
  <si>
    <t>Joey Gale</t>
  </si>
  <si>
    <t>JR</t>
  </si>
  <si>
    <t>DH</t>
  </si>
  <si>
    <t>Carson Applegate</t>
  </si>
  <si>
    <t>SS</t>
  </si>
  <si>
    <t>Tim Dickinson</t>
  </si>
  <si>
    <t>2B</t>
  </si>
  <si>
    <t>Alex Venezia</t>
  </si>
  <si>
    <t>1B</t>
  </si>
  <si>
    <t>Ryan Price</t>
  </si>
  <si>
    <t>Ben Peterson</t>
  </si>
  <si>
    <t>FR</t>
  </si>
  <si>
    <t>Jack Saker</t>
  </si>
  <si>
    <t>Augie Maslo</t>
  </si>
  <si>
    <t>Eric Cross</t>
  </si>
  <si>
    <t>Jacob Lee</t>
  </si>
  <si>
    <t>VCU</t>
  </si>
  <si>
    <t>Nate Kirkpatrick</t>
  </si>
  <si>
    <t>Nick Flores</t>
  </si>
  <si>
    <t>Alec Warden</t>
  </si>
  <si>
    <t>Dante DeFranco</t>
  </si>
  <si>
    <t>Michael Petite</t>
  </si>
  <si>
    <t>Teige Lethert</t>
  </si>
  <si>
    <t>Trent Adelman</t>
  </si>
  <si>
    <t>Quinn Maher</t>
  </si>
  <si>
    <t>Boyce Read</t>
  </si>
  <si>
    <t>Cade Tousa</t>
  </si>
  <si>
    <t>Brody Leyboldt</t>
  </si>
  <si>
    <t>P</t>
  </si>
  <si>
    <t>Brendan Horne</t>
  </si>
  <si>
    <t>Ethan Acevedo</t>
  </si>
  <si>
    <t>Graham Hylton</t>
  </si>
  <si>
    <t>Dylan Winebrenner</t>
  </si>
  <si>
    <t>Richmond</t>
  </si>
  <si>
    <t>Evan Wilson</t>
  </si>
  <si>
    <t>Michael Elko</t>
  </si>
  <si>
    <t>RJ Johnson Jr.</t>
  </si>
  <si>
    <t>Chris Schaller</t>
  </si>
  <si>
    <t>Noah Haught</t>
  </si>
  <si>
    <t>Ryan Recio</t>
  </si>
  <si>
    <t>Sean Scanlon</t>
  </si>
  <si>
    <t>RJ Rickabaugh</t>
  </si>
  <si>
    <t>Grant Kennedy</t>
  </si>
  <si>
    <t>Aidan O'Keefe</t>
  </si>
  <si>
    <t>Jackson Kraemer</t>
  </si>
  <si>
    <t>Khristopher Morris</t>
  </si>
  <si>
    <t>Trevor Dosenbach</t>
  </si>
  <si>
    <t>Noah Harvey</t>
  </si>
  <si>
    <t>Reid Downs</t>
  </si>
  <si>
    <t>Joe Crenshaw</t>
  </si>
  <si>
    <t>PJ Hughes</t>
  </si>
  <si>
    <t>Mateo Zeppieri</t>
  </si>
  <si>
    <t>Luciano Terilli</t>
  </si>
  <si>
    <t>George Mason</t>
  </si>
  <si>
    <t>Owen Clyne</t>
  </si>
  <si>
    <t>Lucas Alberti</t>
  </si>
  <si>
    <t>Matt Westley</t>
  </si>
  <si>
    <t>Jake Butler</t>
  </si>
  <si>
    <t>Julius Bagnerise</t>
  </si>
  <si>
    <t>Drew Canody</t>
  </si>
  <si>
    <t>Jackson Morse</t>
  </si>
  <si>
    <t>Evan Blanchard</t>
  </si>
  <si>
    <t>Logan Vaughan</t>
  </si>
  <si>
    <t>Laken Tignor</t>
  </si>
  <si>
    <t>Jack McCarthy</t>
  </si>
  <si>
    <t>Vincent Cowdrey</t>
  </si>
  <si>
    <t>Toby Hueber</t>
  </si>
  <si>
    <t>Cooper Smith</t>
  </si>
  <si>
    <t>Matt Manjooran</t>
  </si>
  <si>
    <t>Davidson</t>
  </si>
  <si>
    <t>Jamie Daly</t>
  </si>
  <si>
    <t>Anthony Torreso</t>
  </si>
  <si>
    <t>Forrest Lietz</t>
  </si>
  <si>
    <t>Fredy Diaz</t>
  </si>
  <si>
    <t>Matthew Vannoy</t>
  </si>
  <si>
    <t>Theo Loughlin</t>
  </si>
  <si>
    <t>Ethan Jimenez</t>
  </si>
  <si>
    <t>Will Papciak</t>
  </si>
  <si>
    <t>Scotty Edwards</t>
  </si>
  <si>
    <t>Will Brooks</t>
  </si>
  <si>
    <t>Aidan Rice</t>
  </si>
  <si>
    <t>Brendan Fritch</t>
  </si>
  <si>
    <t>Jake Suarez</t>
  </si>
  <si>
    <t>Gavin Thomas</t>
  </si>
  <si>
    <t>Cooper Collins</t>
  </si>
  <si>
    <t>Will McCullough</t>
  </si>
  <si>
    <t>Justin Higgins</t>
  </si>
  <si>
    <t>Connor Berman</t>
  </si>
  <si>
    <t>Jed Howard</t>
  </si>
  <si>
    <t>Reece Moroney</t>
  </si>
  <si>
    <t>Rhode Island</t>
  </si>
  <si>
    <t>Ryan King</t>
  </si>
  <si>
    <t>Jack Hopko</t>
  </si>
  <si>
    <t>Scott Penney</t>
  </si>
  <si>
    <t>Ryan Thompson</t>
  </si>
  <si>
    <t>Ryan Henschel</t>
  </si>
  <si>
    <t>Danny Leikus</t>
  </si>
  <si>
    <t>Derek Maceda</t>
  </si>
  <si>
    <t>Aidan Botti</t>
  </si>
  <si>
    <t>Brian Connolly</t>
  </si>
  <si>
    <t>Paul Calandrelli</t>
  </si>
  <si>
    <t>Nicholas Toro</t>
  </si>
  <si>
    <t>TJ Gormley</t>
  </si>
  <si>
    <t>Jayden Tolentino</t>
  </si>
  <si>
    <t>Will Hindle</t>
  </si>
  <si>
    <t>Connor Grotyohann</t>
  </si>
  <si>
    <t>Joel Collado</t>
  </si>
  <si>
    <t>Adonis Medina</t>
  </si>
  <si>
    <t>Andrew Ray</t>
  </si>
  <si>
    <t>Danny MacDougall</t>
  </si>
  <si>
    <t>Dayton</t>
  </si>
  <si>
    <t>Dyrenson Wouters</t>
  </si>
  <si>
    <t>Michael Smith Jr.</t>
  </si>
  <si>
    <t>Colin Lynch</t>
  </si>
  <si>
    <t>Grayson Carpenter</t>
  </si>
  <si>
    <t>Ryan MacDougall</t>
  </si>
  <si>
    <t>Jason Bello</t>
  </si>
  <si>
    <t>Bobby Stang</t>
  </si>
  <si>
    <t>Sam Stem</t>
  </si>
  <si>
    <t>Martin Howell</t>
  </si>
  <si>
    <t>Alejandro Sardinas</t>
  </si>
  <si>
    <t>Aiden Heberlie</t>
  </si>
  <si>
    <t>Tommy Ahlers Jr.</t>
  </si>
  <si>
    <t>Mark Rutherford</t>
  </si>
  <si>
    <t>Mike Lucarelli</t>
  </si>
  <si>
    <t>Amir Gray</t>
  </si>
  <si>
    <t>James Heller</t>
  </si>
  <si>
    <t>Nicolas Amodeo</t>
  </si>
  <si>
    <t/>
  </si>
  <si>
    <t>Thomas McAndrews</t>
  </si>
  <si>
    <t>Fordham</t>
  </si>
  <si>
    <t>Joey Donnelly</t>
  </si>
  <si>
    <t>Taylor Kirk</t>
  </si>
  <si>
    <t>Anthony Grabau</t>
  </si>
  <si>
    <t>Mason Dean</t>
  </si>
  <si>
    <t>Madden Ocko</t>
  </si>
  <si>
    <t>Tommy Markey</t>
  </si>
  <si>
    <t>Ernie Little</t>
  </si>
  <si>
    <t>Jack Rubin</t>
  </si>
  <si>
    <t>Caden Young</t>
  </si>
  <si>
    <t>Tim Ford</t>
  </si>
  <si>
    <t>Chase Hanawalt</t>
  </si>
  <si>
    <t>Matthew Dieguez</t>
  </si>
  <si>
    <t>Carson Chavez</t>
  </si>
  <si>
    <t>Colden Forney</t>
  </si>
  <si>
    <t>Aidan O'Brien-Gonzalez</t>
  </si>
  <si>
    <t>Riley Iffrig</t>
  </si>
  <si>
    <t>Saint Louis</t>
  </si>
  <si>
    <t>Drew Kleinheider</t>
  </si>
  <si>
    <t>Hank Gomric</t>
  </si>
  <si>
    <t>Joey Canzoni</t>
  </si>
  <si>
    <t>Chase Beattie</t>
  </si>
  <si>
    <t>Krew Bond</t>
  </si>
  <si>
    <t>Austin Neuweg</t>
  </si>
  <si>
    <t>Ian Blazier</t>
  </si>
  <si>
    <t>Matt Arnold</t>
  </si>
  <si>
    <t>Ahmaad Duff</t>
  </si>
  <si>
    <t>Ian Halverson</t>
  </si>
  <si>
    <t>Max McGwire</t>
  </si>
  <si>
    <t>Matt Deutsch</t>
  </si>
  <si>
    <t>J.T. Crabbe</t>
  </si>
  <si>
    <t>Robbie Lavey</t>
  </si>
  <si>
    <t>George Washington</t>
  </si>
  <si>
    <t>Cristino Tufano</t>
  </si>
  <si>
    <t>Jack Kent</t>
  </si>
  <si>
    <t>Charlie Walsh</t>
  </si>
  <si>
    <t>Conlon Walker</t>
  </si>
  <si>
    <t>Nick Mullen</t>
  </si>
  <si>
    <t>Connor Jones</t>
  </si>
  <si>
    <t>Tyler Jones</t>
  </si>
  <si>
    <t>Brodie Freker</t>
  </si>
  <si>
    <t>Charlie Rogan</t>
  </si>
  <si>
    <t>Josh Wenz</t>
  </si>
  <si>
    <t>Michael Bravette</t>
  </si>
  <si>
    <t>Luke Maltacea</t>
  </si>
  <si>
    <t>Travis Peitz</t>
  </si>
  <si>
    <t>Christian Dewey</t>
  </si>
  <si>
    <t>Greg Marmo</t>
  </si>
  <si>
    <t>Brian Archer</t>
  </si>
  <si>
    <t>Chase Swain</t>
  </si>
  <si>
    <t>La Salle</t>
  </si>
  <si>
    <t>Carter Groen</t>
  </si>
  <si>
    <t>Rueben Livingston</t>
  </si>
  <si>
    <t>Alec Welshans</t>
  </si>
  <si>
    <t>Justin Szestowicki</t>
  </si>
  <si>
    <t>Daniel Perez</t>
  </si>
  <si>
    <t>Jayden Novak</t>
  </si>
  <si>
    <t>Jackson Peper</t>
  </si>
  <si>
    <t>PJ Rose</t>
  </si>
  <si>
    <t>Aidan Zakarewicz</t>
  </si>
  <si>
    <t>Michael Olender</t>
  </si>
  <si>
    <t>Ryan Perez</t>
  </si>
  <si>
    <t>Ryan Albin</t>
  </si>
  <si>
    <t>John Mendola</t>
  </si>
  <si>
    <t>Dom Tilden</t>
  </si>
  <si>
    <t>Kosei Suzuki</t>
  </si>
  <si>
    <t>Nico Amecangelo</t>
  </si>
  <si>
    <t>AJ Guiliana</t>
  </si>
  <si>
    <t>Austin Rhue</t>
  </si>
  <si>
    <t>Tyler Morgan</t>
  </si>
  <si>
    <t>Brendan Till</t>
  </si>
  <si>
    <t>Shawn Karpaitis</t>
  </si>
  <si>
    <t>Jayden Ocasio</t>
  </si>
  <si>
    <t>Anthony Fernandez</t>
  </si>
  <si>
    <t>St. Bonaventure</t>
  </si>
  <si>
    <t>Manuel Castro</t>
  </si>
  <si>
    <t>Chris Hoalcraft</t>
  </si>
  <si>
    <t>Joey Calabretti</t>
  </si>
  <si>
    <t>Christian LaMothe</t>
  </si>
  <si>
    <t>Antonio Cordeiro</t>
  </si>
  <si>
    <t>Alex Hebenstreit</t>
  </si>
  <si>
    <t>Joey Bruno</t>
  </si>
  <si>
    <t>Conner Vercollone</t>
  </si>
  <si>
    <t>Brian Carrothers</t>
  </si>
  <si>
    <t>Ashton Ross</t>
  </si>
  <si>
    <t>Christopher Florentino</t>
  </si>
  <si>
    <t>Gavin Constantine</t>
  </si>
  <si>
    <t>Ryan Kucy</t>
  </si>
  <si>
    <t>Eamon Giblin</t>
  </si>
  <si>
    <t>Jarren Advincula</t>
  </si>
  <si>
    <t>Georgia Tech</t>
  </si>
  <si>
    <t>Vahn Lackey</t>
  </si>
  <si>
    <t>Carson Kerce</t>
  </si>
  <si>
    <t>Drew Burress</t>
  </si>
  <si>
    <t>Alex Hernandez</t>
  </si>
  <si>
    <t>Will Baker</t>
  </si>
  <si>
    <t>Ryan Zuckerman</t>
  </si>
  <si>
    <t>Kent Schmidt</t>
  </si>
  <si>
    <t>Caleb Daniel</t>
  </si>
  <si>
    <t>Tyler Neises</t>
  </si>
  <si>
    <t>Judson Hartwell</t>
  </si>
  <si>
    <t>Dominic Stephenson</t>
  </si>
  <si>
    <t>Michael Dee</t>
  </si>
  <si>
    <t>Nathanael Coupet</t>
  </si>
  <si>
    <t>Parker Brosius</t>
  </si>
  <si>
    <t>Cade Brown</t>
  </si>
  <si>
    <t>Coleman Lewis</t>
  </si>
  <si>
    <t>Drew Rogers</t>
  </si>
  <si>
    <t>Owen Hull</t>
  </si>
  <si>
    <t>North Carolina</t>
  </si>
  <si>
    <t>Jake Schaffner</t>
  </si>
  <si>
    <t>Macon Winslow</t>
  </si>
  <si>
    <t>Erik Paulsen</t>
  </si>
  <si>
    <t>Gavin Gallaher</t>
  </si>
  <si>
    <t>Cooper Nicholson</t>
  </si>
  <si>
    <t>Colin Hynek</t>
  </si>
  <si>
    <t>Tyler Howe</t>
  </si>
  <si>
    <t>Carter French</t>
  </si>
  <si>
    <t>Rom Kellis V</t>
  </si>
  <si>
    <t>Jadyn Nunez</t>
  </si>
  <si>
    <t>Perry Hargett</t>
  </si>
  <si>
    <t>Michael Maginnis</t>
  </si>
  <si>
    <t>Lee Sowers</t>
  </si>
  <si>
    <t>Sawyer Black</t>
  </si>
  <si>
    <t>AJ Terry</t>
  </si>
  <si>
    <t>Hunter Carns</t>
  </si>
  <si>
    <t>Florida State</t>
  </si>
  <si>
    <t>Brayden Dowd</t>
  </si>
  <si>
    <t>John Stuetzer</t>
  </si>
  <si>
    <t>Eli Putnam</t>
  </si>
  <si>
    <t>Cal Fisher</t>
  </si>
  <si>
    <t>Jace Estes</t>
  </si>
  <si>
    <t>Ben Barrett</t>
  </si>
  <si>
    <t>Myles Bailey</t>
  </si>
  <si>
    <t>Brody DeLamielleure</t>
  </si>
  <si>
    <t>Nathan Cmeyla</t>
  </si>
  <si>
    <t>Gabe Fraser</t>
  </si>
  <si>
    <t>Will Bavaro</t>
  </si>
  <si>
    <t>Chase Williams</t>
  </si>
  <si>
    <t>Kelvyn Paulino Jr.</t>
  </si>
  <si>
    <t>Noah Sheffield</t>
  </si>
  <si>
    <t>Carter McCulley</t>
  </si>
  <si>
    <t>Kaden Frommelt</t>
  </si>
  <si>
    <t>Braxton Varnes</t>
  </si>
  <si>
    <t>Julio Solier</t>
  </si>
  <si>
    <t>Boston College</t>
  </si>
  <si>
    <t>Luke Gallo</t>
  </si>
  <si>
    <t>Jack Toomey</t>
  </si>
  <si>
    <t>Ty Mainolfi</t>
  </si>
  <si>
    <t>Nick Wang</t>
  </si>
  <si>
    <t>Gunnar Johnson</t>
  </si>
  <si>
    <t>Colin Larson</t>
  </si>
  <si>
    <t>Danny Surowiec</t>
  </si>
  <si>
    <t>Carter Hendrickson</t>
  </si>
  <si>
    <t>Kyle Wolff</t>
  </si>
  <si>
    <t>Cesar Gonzalez</t>
  </si>
  <si>
    <t>Ben Williams</t>
  </si>
  <si>
    <t>Owen DeShazo</t>
  </si>
  <si>
    <t>Esteban Garcia</t>
  </si>
  <si>
    <t>Jace Roossien</t>
  </si>
  <si>
    <t>Sean Martinez</t>
  </si>
  <si>
    <t>Easton Masse</t>
  </si>
  <si>
    <t>John Mitchell</t>
  </si>
  <si>
    <t>Derek Williams</t>
  </si>
  <si>
    <t>Miami</t>
  </si>
  <si>
    <t>Alex Sosa</t>
  </si>
  <si>
    <t>Jake Ogden</t>
  </si>
  <si>
    <t>Alonzo Alvarez</t>
  </si>
  <si>
    <t>Brylan West</t>
  </si>
  <si>
    <t>Vance Sheahan</t>
  </si>
  <si>
    <t>Gabriel Milano</t>
  </si>
  <si>
    <t>Dylan Dubovik</t>
  </si>
  <si>
    <t>Daniel Cuvet</t>
  </si>
  <si>
    <t>Fabio Peralta</t>
  </si>
  <si>
    <t>Max Galvin</t>
  </si>
  <si>
    <t>Jailen Watkins</t>
  </si>
  <si>
    <t>Brandon DeGoti</t>
  </si>
  <si>
    <t>Michael Torres</t>
  </si>
  <si>
    <t>Cian Copeland</t>
  </si>
  <si>
    <t>Bennett Gary</t>
  </si>
  <si>
    <t>Jackson Hugus</t>
  </si>
  <si>
    <t>Donavan Jeffery</t>
  </si>
  <si>
    <t>Mason Greenhouse</t>
  </si>
  <si>
    <t>Kade Lewis</t>
  </si>
  <si>
    <t>Wake Forest</t>
  </si>
  <si>
    <t>Javar Williams</t>
  </si>
  <si>
    <t>Luke Costello</t>
  </si>
  <si>
    <t>Blake Schaaf</t>
  </si>
  <si>
    <t>Dalton Wentz</t>
  </si>
  <si>
    <t>JD Stein</t>
  </si>
  <si>
    <t>Matt Conte</t>
  </si>
  <si>
    <t>Nick Rubino</t>
  </si>
  <si>
    <t>Boston Torres</t>
  </si>
  <si>
    <t>Jackson Miller</t>
  </si>
  <si>
    <t>Andrew Costello</t>
  </si>
  <si>
    <t>Jimmy Keenan</t>
  </si>
  <si>
    <t>Ryan Preisano</t>
  </si>
  <si>
    <t>Jordan Serrano</t>
  </si>
  <si>
    <t>Tyler Figueroa</t>
  </si>
  <si>
    <t>Austin Hawke</t>
  </si>
  <si>
    <t>Ethan Gibson</t>
  </si>
  <si>
    <t>Virginia Tech</t>
  </si>
  <si>
    <t>Pete Daniel</t>
  </si>
  <si>
    <t>Ethan Ball</t>
  </si>
  <si>
    <t>Hudson Lutterman</t>
  </si>
  <si>
    <t>Sam Grube</t>
  </si>
  <si>
    <t>Henry Cooke</t>
  </si>
  <si>
    <t>Nick Locurto</t>
  </si>
  <si>
    <t>Owen Petrich</t>
  </si>
  <si>
    <t>Sam Gates</t>
  </si>
  <si>
    <t>Willie Hurt</t>
  </si>
  <si>
    <t>Aimon Chandler</t>
  </si>
  <si>
    <t>Treyson Hughes</t>
  </si>
  <si>
    <t>Anderson French</t>
  </si>
  <si>
    <t>CJ Oxendine</t>
  </si>
  <si>
    <t>Josh Berzonski</t>
  </si>
  <si>
    <t>Mycah Jordan</t>
  </si>
  <si>
    <t>AJ Gracia</t>
  </si>
  <si>
    <t>Virginia</t>
  </si>
  <si>
    <t>Eric Becker</t>
  </si>
  <si>
    <t>Harrison Didawick</t>
  </si>
  <si>
    <t>Joe Tiroly</t>
  </si>
  <si>
    <t>Sam Harris</t>
  </si>
  <si>
    <t>Antonio Perrotta</t>
  </si>
  <si>
    <t>Zach Jackson</t>
  </si>
  <si>
    <t>Noah Murray</t>
  </si>
  <si>
    <t>Will Broderick</t>
  </si>
  <si>
    <t>Will Mahala</t>
  </si>
  <si>
    <t>RJ Holmes</t>
  </si>
  <si>
    <t>Jake Weatherspoon</t>
  </si>
  <si>
    <t>Noah Jouras</t>
  </si>
  <si>
    <t>Kyle Johnson</t>
  </si>
  <si>
    <t>Griffin Enis</t>
  </si>
  <si>
    <t>Thomas O’Connell</t>
  </si>
  <si>
    <t>Aiden Harris</t>
  </si>
  <si>
    <t>LJ Edwards</t>
  </si>
  <si>
    <t>Bryce Neely</t>
  </si>
  <si>
    <t>Rett Johnson</t>
  </si>
  <si>
    <t>NC State</t>
  </si>
  <si>
    <t>Luke Nixon</t>
  </si>
  <si>
    <t>Mikey Ryan</t>
  </si>
  <si>
    <t>Sherman Johnson II</t>
  </si>
  <si>
    <t>Chris McHugh</t>
  </si>
  <si>
    <t>Ty Head</t>
  </si>
  <si>
    <t>Brayden Fraasman</t>
  </si>
  <si>
    <t>Drew Lanphere</t>
  </si>
  <si>
    <t>Christian Serrano</t>
  </si>
  <si>
    <t>Quinn Bentley</t>
  </si>
  <si>
    <t>Wyatt Peifer</t>
  </si>
  <si>
    <t>Andrew Wiggins</t>
  </si>
  <si>
    <t>Dalton Bargo</t>
  </si>
  <si>
    <t>Devin Mitchell</t>
  </si>
  <si>
    <t>Vincent DeCarlo</t>
  </si>
  <si>
    <t>Preston Bonn</t>
  </si>
  <si>
    <t>Brandon Novy</t>
  </si>
  <si>
    <t>Mark Quatrani</t>
  </si>
  <si>
    <t>Notre Dame</t>
  </si>
  <si>
    <t>Bino Watters</t>
  </si>
  <si>
    <t>Drew Berkland</t>
  </si>
  <si>
    <t>Jayce Lee</t>
  </si>
  <si>
    <t>Noah Coy</t>
  </si>
  <si>
    <t>Parker Brzustewicz</t>
  </si>
  <si>
    <t>Mason Barth</t>
  </si>
  <si>
    <t>Jamie Zee</t>
  </si>
  <si>
    <t>Jonathan Holt</t>
  </si>
  <si>
    <t>Shane Miranda</t>
  </si>
  <si>
    <t>Caleb Ricks</t>
  </si>
  <si>
    <t>Andrew Graham</t>
  </si>
  <si>
    <t>Dylan Passo</t>
  </si>
  <si>
    <t>Davis Johnson</t>
  </si>
  <si>
    <t>Brandon Logan</t>
  </si>
  <si>
    <t>Chase Van Ameyde</t>
  </si>
  <si>
    <t>Troy Reader</t>
  </si>
  <si>
    <t>Tague Davis</t>
  </si>
  <si>
    <t>Louisville</t>
  </si>
  <si>
    <t>Griffin Crain</t>
  </si>
  <si>
    <t>Bayram Hot</t>
  </si>
  <si>
    <t>Jimmy Nugent</t>
  </si>
  <si>
    <t>Kade Elam</t>
  </si>
  <si>
    <t>Lucas Moore</t>
  </si>
  <si>
    <t>Ben Slanker</t>
  </si>
  <si>
    <t>Zion Rose</t>
  </si>
  <si>
    <t>Collin Mowry</t>
  </si>
  <si>
    <t>Drew Freeman</t>
  </si>
  <si>
    <t>Alex Alicea</t>
  </si>
  <si>
    <t>Jax Hisle</t>
  </si>
  <si>
    <t>Kyle Campbell</t>
  </si>
  <si>
    <t>George Baker</t>
  </si>
  <si>
    <t>Zach Davis</t>
  </si>
  <si>
    <t>AJ Martin</t>
  </si>
  <si>
    <t>Kaden Schoenly</t>
  </si>
  <si>
    <t>Teddy Tokheim</t>
  </si>
  <si>
    <t>Stanford</t>
  </si>
  <si>
    <t>Cort MacDonald</t>
  </si>
  <si>
    <t>Eric Jeon</t>
  </si>
  <si>
    <t>Luke Lavin</t>
  </si>
  <si>
    <t>Charlie Bates</t>
  </si>
  <si>
    <t>Rintaro Sasaki</t>
  </si>
  <si>
    <t>JJ Moran</t>
  </si>
  <si>
    <t>Jimmy Nati</t>
  </si>
  <si>
    <t>Henry McDonald</t>
  </si>
  <si>
    <t>Ethan Hott</t>
  </si>
  <si>
    <t>Brady Reynolds</t>
  </si>
  <si>
    <t>Brock Sell</t>
  </si>
  <si>
    <t>Nolan Stoll</t>
  </si>
  <si>
    <t>Philip Cheong</t>
  </si>
  <si>
    <t>Tatum Marsh</t>
  </si>
  <si>
    <t>Brock Ketelsen</t>
  </si>
  <si>
    <t>Rashad Hayes</t>
  </si>
  <si>
    <t>Sebastian David</t>
  </si>
  <si>
    <t>Quinten Marsh</t>
  </si>
  <si>
    <t>Hideki Prather</t>
  </si>
  <si>
    <t>California</t>
  </si>
  <si>
    <t>Jett Kenady</t>
  </si>
  <si>
    <t>Daniel Murillo</t>
  </si>
  <si>
    <t>Carl Schmidt</t>
  </si>
  <si>
    <t>Cade Campbell</t>
  </si>
  <si>
    <t>Ethan Kodama</t>
  </si>
  <si>
    <t>Jacob French</t>
  </si>
  <si>
    <t>Kevin Jeon</t>
  </si>
  <si>
    <t>Taichi Nakao</t>
  </si>
  <si>
    <t>Lawson Olmstead</t>
  </si>
  <si>
    <t>Jordan Lopez</t>
  </si>
  <si>
    <t>Brady Errecart</t>
  </si>
  <si>
    <t>Josh Hanson</t>
  </si>
  <si>
    <t>Kalen Applefield</t>
  </si>
  <si>
    <t>Gannon Snyder</t>
  </si>
  <si>
    <t>Tyler LeRoy</t>
  </si>
  <si>
    <t>Tristan Head</t>
  </si>
  <si>
    <t>Jackson Norum</t>
  </si>
  <si>
    <t>Lorenzo Carrier</t>
  </si>
  <si>
    <t>Pittsburgh</t>
  </si>
  <si>
    <t>Caden Dulin</t>
  </si>
  <si>
    <t>AJ Nessler</t>
  </si>
  <si>
    <t>Trey Fenderson</t>
  </si>
  <si>
    <t>Joey Baran</t>
  </si>
  <si>
    <t>Kai Wagner</t>
  </si>
  <si>
    <t>Carter Dierdorf</t>
  </si>
  <si>
    <t>Sebastian Pisacreta</t>
  </si>
  <si>
    <t>Gavin Miller</t>
  </si>
  <si>
    <t>Aidan McAskie</t>
  </si>
  <si>
    <t>Zachary Walsh</t>
  </si>
  <si>
    <t>Mason Ligenza</t>
  </si>
  <si>
    <t>Julian Irizarry</t>
  </si>
  <si>
    <t>Anthony LaSala</t>
  </si>
  <si>
    <t>Jackson Cooke</t>
  </si>
  <si>
    <t>Derrick Tarpley Jr.</t>
  </si>
  <si>
    <t>Jake Kendro</t>
  </si>
  <si>
    <t>Nate Savoie</t>
  </si>
  <si>
    <t>Clemson</t>
  </si>
  <si>
    <t>Luke Gaffney</t>
  </si>
  <si>
    <t>Jack Crighton</t>
  </si>
  <si>
    <t>Tryston McCladdie</t>
  </si>
  <si>
    <t>Tyler Lichtenberger</t>
  </si>
  <si>
    <t>Jacob Jarrell</t>
  </si>
  <si>
    <t>Jarren Purify</t>
  </si>
  <si>
    <t>Bryce Clavon</t>
  </si>
  <si>
    <t>Jackson Moore</t>
  </si>
  <si>
    <t>Ty Dalley</t>
  </si>
  <si>
    <t>Jason Fultz Jr.</t>
  </si>
  <si>
    <t>Jay Dillard</t>
  </si>
  <si>
    <t>Talan Bell</t>
  </si>
  <si>
    <t>Dylan Harrison</t>
  </si>
  <si>
    <t>Ty Marshall</t>
  </si>
  <si>
    <t>Briggs Sullivan</t>
  </si>
  <si>
    <t>RJ Hamilton</t>
  </si>
  <si>
    <t>Duke</t>
  </si>
  <si>
    <t>Matthew Strand</t>
  </si>
  <si>
    <t>Kaden Smith</t>
  </si>
  <si>
    <t>Jake Lambdin</t>
  </si>
  <si>
    <t>Collin Anderson</t>
  </si>
  <si>
    <t>Coltin Quagliano</t>
  </si>
  <si>
    <t>Michael DiMartini</t>
  </si>
  <si>
    <t>Tyler Albright</t>
  </si>
  <si>
    <t>Cider Canon</t>
  </si>
  <si>
    <t>Andrew Bell</t>
  </si>
  <si>
    <t>Harley Goodner</t>
  </si>
  <si>
    <t>Adam Troch</t>
  </si>
  <si>
    <t>Bobby Marsh</t>
  </si>
  <si>
    <t>Adin Zorn</t>
  </si>
  <si>
    <t>Ben Petrone</t>
  </si>
  <si>
    <t>Brooks Perez</t>
  </si>
  <si>
    <t>Nolan Johnson</t>
  </si>
  <si>
    <t>Trevor Johnson</t>
  </si>
  <si>
    <t>Jeff Lougee</t>
  </si>
  <si>
    <t>Andrew Duncan</t>
  </si>
  <si>
    <t>Anthony Runfola</t>
  </si>
  <si>
    <t>Matt Bolton</t>
  </si>
  <si>
    <t>Binghamton</t>
  </si>
  <si>
    <t>Tommy Popoff</t>
  </si>
  <si>
    <t>Tim Hennig</t>
  </si>
  <si>
    <t>Braylen Gonzalez</t>
  </si>
  <si>
    <t>Steven Kraus</t>
  </si>
  <si>
    <t>Zack Kent</t>
  </si>
  <si>
    <t>Zach Anderson</t>
  </si>
  <si>
    <t>Mike Stellrecht</t>
  </si>
  <si>
    <t>Sean Sweeney</t>
  </si>
  <si>
    <t>Owen Rich</t>
  </si>
  <si>
    <t>Jeremy Ramos</t>
  </si>
  <si>
    <t>Grant Hunter</t>
  </si>
  <si>
    <t>Caden Albright</t>
  </si>
  <si>
    <t>Andrew Heppner</t>
  </si>
  <si>
    <t>Ian Kaiser</t>
  </si>
  <si>
    <t>Chase Fulford</t>
  </si>
  <si>
    <t>Sam Miller</t>
  </si>
  <si>
    <t>Todd Abraham</t>
  </si>
  <si>
    <t>Dylan Melton</t>
  </si>
  <si>
    <t>UMBC</t>
  </si>
  <si>
    <t>Derek Paris</t>
  </si>
  <si>
    <t>Danny Orr</t>
  </si>
  <si>
    <t>Ehi Okojie</t>
  </si>
  <si>
    <t>Danny Wyatt</t>
  </si>
  <si>
    <t>Kyle Eddington</t>
  </si>
  <si>
    <t>Anthony Mascuilli</t>
  </si>
  <si>
    <t>Jesiah Carpenter</t>
  </si>
  <si>
    <t>Brooks Henderson</t>
  </si>
  <si>
    <t>Luke Buscaglia</t>
  </si>
  <si>
    <t>Jacob Bagania</t>
  </si>
  <si>
    <t>Chris Harbert</t>
  </si>
  <si>
    <t>Sergio Droz</t>
  </si>
  <si>
    <t>Nico Ong</t>
  </si>
  <si>
    <t>Zach Hampton</t>
  </si>
  <si>
    <t>Nolan Kutney</t>
  </si>
  <si>
    <t>Carver Salazar</t>
  </si>
  <si>
    <t>Joseph Lomangino</t>
  </si>
  <si>
    <t>Hunter St. Denis</t>
  </si>
  <si>
    <t>Maine</t>
  </si>
  <si>
    <t>Julian Stevens</t>
  </si>
  <si>
    <t>Quinn Murphy</t>
  </si>
  <si>
    <t>Brody Rasmussen</t>
  </si>
  <si>
    <t>Shane Andrus</t>
  </si>
  <si>
    <t>Troy Carpenter</t>
  </si>
  <si>
    <t>Albert De La Rosa</t>
  </si>
  <si>
    <t>Nic Pepe</t>
  </si>
  <si>
    <t>Christopher Mondesir</t>
  </si>
  <si>
    <t>Chris Bear</t>
  </si>
  <si>
    <t>Hayden Schimoler</t>
  </si>
  <si>
    <t>Rex Hauser</t>
  </si>
  <si>
    <t>Aidan Bardi</t>
  </si>
  <si>
    <t>Drew Reynolds</t>
  </si>
  <si>
    <t>Jack Quigley</t>
  </si>
  <si>
    <t>Nolan DeAndrade</t>
  </si>
  <si>
    <t>Will Barter</t>
  </si>
  <si>
    <t>Brennan Rumpf</t>
  </si>
  <si>
    <t>Eric Wainwright</t>
  </si>
  <si>
    <t>Ellis Garcia</t>
  </si>
  <si>
    <t>Bryant</t>
  </si>
  <si>
    <t>Carlos Irizarry</t>
  </si>
  <si>
    <t>Casey Wensley</t>
  </si>
  <si>
    <t>Gavin Greger</t>
  </si>
  <si>
    <t>Charlie Saul</t>
  </si>
  <si>
    <t>Justin Hackett</t>
  </si>
  <si>
    <t>Hunter Kingsbury</t>
  </si>
  <si>
    <t>Alejandro Vazquez</t>
  </si>
  <si>
    <t>Cam Papetti</t>
  </si>
  <si>
    <t>Mike Fiatarone</t>
  </si>
  <si>
    <t>Hudson Story</t>
  </si>
  <si>
    <t>Dylan Prince</t>
  </si>
  <si>
    <t>Jacob Gaudreau</t>
  </si>
  <si>
    <t>Brandyn Durand</t>
  </si>
  <si>
    <t>Zac Zyons</t>
  </si>
  <si>
    <t>Ty Davis</t>
  </si>
  <si>
    <t>Sean Zaslaw</t>
  </si>
  <si>
    <t>Sean O'Leary</t>
  </si>
  <si>
    <t>UMass Lowell</t>
  </si>
  <si>
    <t>Rowan Masse</t>
  </si>
  <si>
    <t>Cal Chance</t>
  </si>
  <si>
    <t>Carlos Martinez</t>
  </si>
  <si>
    <t>Nicholas Solorzano</t>
  </si>
  <si>
    <t>Joseph DeLanzo</t>
  </si>
  <si>
    <t>Scott Donahue</t>
  </si>
  <si>
    <t>Zachary Scott</t>
  </si>
  <si>
    <t>Jack Forgues</t>
  </si>
  <si>
    <t>Tyler McKillop</t>
  </si>
  <si>
    <t>Brayden Cali</t>
  </si>
  <si>
    <t>Jorge Burgos</t>
  </si>
  <si>
    <t>Ryan Strand</t>
  </si>
  <si>
    <t>Hector Gonzalez</t>
  </si>
  <si>
    <t>Joshua Lopez</t>
  </si>
  <si>
    <t>Tyler Kisling</t>
  </si>
  <si>
    <t>Thomas Fabbo</t>
  </si>
  <si>
    <t>Michael Maggio</t>
  </si>
  <si>
    <t>Albany</t>
  </si>
  <si>
    <t>Tre Mariano</t>
  </si>
  <si>
    <t>Jaxon Mueller</t>
  </si>
  <si>
    <t>Patrick DeSarno</t>
  </si>
  <si>
    <t>Cooper Loyal</t>
  </si>
  <si>
    <t>John Vitucci</t>
  </si>
  <si>
    <t>Levi McAllister</t>
  </si>
  <si>
    <t>Luke Filippi</t>
  </si>
  <si>
    <t>Brian Guerrero</t>
  </si>
  <si>
    <t>Zach Mravlja</t>
  </si>
  <si>
    <t>Logan Morris</t>
  </si>
  <si>
    <t>Joe Perri</t>
  </si>
  <si>
    <t>Kyle Stephens</t>
  </si>
  <si>
    <t>Justin Hurd</t>
  </si>
  <si>
    <t>Victor Mazzara</t>
  </si>
  <si>
    <t>Steven Filler-Berroll</t>
  </si>
  <si>
    <t>Lorenzo Camilleri</t>
  </si>
  <si>
    <t>New Jersey Tech</t>
  </si>
  <si>
    <t>Austin Francis</t>
  </si>
  <si>
    <t>Rowin O'Connor</t>
  </si>
  <si>
    <t>Dillon Can</t>
  </si>
  <si>
    <t>Ty Sallie</t>
  </si>
  <si>
    <t>Jack Stead</t>
  </si>
  <si>
    <t>Sheehan O'Connor</t>
  </si>
  <si>
    <t>Cole Campbell</t>
  </si>
  <si>
    <t>Connor Klock</t>
  </si>
  <si>
    <t>Brody Levin</t>
  </si>
  <si>
    <t>Nick Vega</t>
  </si>
  <si>
    <t>Conner Rippo</t>
  </si>
  <si>
    <t>Tyler Huzzy</t>
  </si>
  <si>
    <t>CJ Wisniewski</t>
  </si>
  <si>
    <t>Andrew Hart</t>
  </si>
  <si>
    <t>Ben Robinson</t>
  </si>
  <si>
    <t>Jake Meyers</t>
  </si>
  <si>
    <t>Landon Parker</t>
  </si>
  <si>
    <t>Andrew Detlefsen</t>
  </si>
  <si>
    <t>UTSA</t>
  </si>
  <si>
    <t>Caden Miller</t>
  </si>
  <si>
    <t>Lane Haworth</t>
  </si>
  <si>
    <t>Christian Hallmark</t>
  </si>
  <si>
    <t>Jordan Ballin</t>
  </si>
  <si>
    <t>Andrew Stucky</t>
  </si>
  <si>
    <t>Diego Diaz</t>
  </si>
  <si>
    <t>Jacob Silva</t>
  </si>
  <si>
    <t>Garrett Gruell</t>
  </si>
  <si>
    <t>Aidan Eshelman</t>
  </si>
  <si>
    <t>Josh Arquette</t>
  </si>
  <si>
    <t>Cade Sadler</t>
  </si>
  <si>
    <t>Josh Vaughn</t>
  </si>
  <si>
    <t>Broc Parmer</t>
  </si>
  <si>
    <t>Mason Jacob</t>
  </si>
  <si>
    <t>Nathan Johnson</t>
  </si>
  <si>
    <t>Brandon Bishop</t>
  </si>
  <si>
    <t>Jack Herring</t>
  </si>
  <si>
    <t>East Carolina</t>
  </si>
  <si>
    <t>Davin Whitaker</t>
  </si>
  <si>
    <t>Braden Burress</t>
  </si>
  <si>
    <t>Colby Wallace</t>
  </si>
  <si>
    <t>Grady Lenahan</t>
  </si>
  <si>
    <t>Walker Barron</t>
  </si>
  <si>
    <t>Austin Irby</t>
  </si>
  <si>
    <t>Parker Byrd</t>
  </si>
  <si>
    <t>Jeff Sabater</t>
  </si>
  <si>
    <t>Chance Hall</t>
  </si>
  <si>
    <t>Matthew Lashley</t>
  </si>
  <si>
    <t>Michael Kalinich</t>
  </si>
  <si>
    <t>Alex Bouche</t>
  </si>
  <si>
    <t>Brayden Bachman</t>
  </si>
  <si>
    <t>Carlos Jacome</t>
  </si>
  <si>
    <t>Nick Parham</t>
  </si>
  <si>
    <t>Jack Vogele</t>
  </si>
  <si>
    <t>Blade Carver</t>
  </si>
  <si>
    <t>Alex Peltier</t>
  </si>
  <si>
    <t>JC Davis</t>
  </si>
  <si>
    <t>Rice</t>
  </si>
  <si>
    <t>Colin Robson</t>
  </si>
  <si>
    <t>Paul Smith</t>
  </si>
  <si>
    <t>Cole Green</t>
  </si>
  <si>
    <t>Garet Boehm</t>
  </si>
  <si>
    <t>Kutter-Gage Webb</t>
  </si>
  <si>
    <t>Landis Davila</t>
  </si>
  <si>
    <t>Zachary Daigre</t>
  </si>
  <si>
    <t>Lorenzo Rios</t>
  </si>
  <si>
    <t>Jacob Devenny</t>
  </si>
  <si>
    <t>Hiram Bocachica Jr.</t>
  </si>
  <si>
    <t>Masa Chilcutt</t>
  </si>
  <si>
    <t>Mason Ashlock</t>
  </si>
  <si>
    <t>Aric Anderson</t>
  </si>
  <si>
    <t>Trey Duffield</t>
  </si>
  <si>
    <t>Michael Zito</t>
  </si>
  <si>
    <t>Landon West</t>
  </si>
  <si>
    <t>Tobias Motley</t>
  </si>
  <si>
    <t>Jeremiah Arnett</t>
  </si>
  <si>
    <t>Brady Waugh</t>
  </si>
  <si>
    <t>UAB</t>
  </si>
  <si>
    <t>Wesley Helms</t>
  </si>
  <si>
    <t>John Paul Head</t>
  </si>
  <si>
    <t>Landon Beaver</t>
  </si>
  <si>
    <t>Andrew Hunt</t>
  </si>
  <si>
    <t>Kevin Hall Jr.</t>
  </si>
  <si>
    <t>Alex Dupuy</t>
  </si>
  <si>
    <t>Baylor Roberts</t>
  </si>
  <si>
    <t>Max Price</t>
  </si>
  <si>
    <t>Patrick McGlon</t>
  </si>
  <si>
    <t>Austin Pierzynski</t>
  </si>
  <si>
    <t>Mason Steele</t>
  </si>
  <si>
    <t>Alex Cheeseman</t>
  </si>
  <si>
    <t>Jake Merrick</t>
  </si>
  <si>
    <t>Freddy Rodriguez</t>
  </si>
  <si>
    <t>Memphis</t>
  </si>
  <si>
    <t>James Smith IV</t>
  </si>
  <si>
    <t>Michael Gupton</t>
  </si>
  <si>
    <t>Tyler Harrington</t>
  </si>
  <si>
    <t>Shane Cox</t>
  </si>
  <si>
    <t>Trae Cassidy</t>
  </si>
  <si>
    <t>Javon Hernandez</t>
  </si>
  <si>
    <t>Seth Giamportone</t>
  </si>
  <si>
    <t>Brady McAbee</t>
  </si>
  <si>
    <t>Cade Hitson</t>
  </si>
  <si>
    <t>Jack Little</t>
  </si>
  <si>
    <t>Gabe Boyd</t>
  </si>
  <si>
    <t>Marcus Smith</t>
  </si>
  <si>
    <t>Webb Watson</t>
  </si>
  <si>
    <t>Jack Pitts</t>
  </si>
  <si>
    <t>Parker Price</t>
  </si>
  <si>
    <t>Kyle Mabie</t>
  </si>
  <si>
    <t>Michael Politte</t>
  </si>
  <si>
    <t>CJ Willis</t>
  </si>
  <si>
    <t>Jayson Jones</t>
  </si>
  <si>
    <t>Wichita State</t>
  </si>
  <si>
    <t>Owen Washburn</t>
  </si>
  <si>
    <t>Jaden Gustafson</t>
  </si>
  <si>
    <t>Alex Ulloa</t>
  </si>
  <si>
    <t>Kaleb Duncan</t>
  </si>
  <si>
    <t>Jack Quick</t>
  </si>
  <si>
    <t>Max Kaufer</t>
  </si>
  <si>
    <t>Jacob Gutierrez</t>
  </si>
  <si>
    <t>Nico Rodriguez</t>
  </si>
  <si>
    <t>Nolan Ganter</t>
  </si>
  <si>
    <t>Josh Wulfert</t>
  </si>
  <si>
    <t>Anthony Cepeda</t>
  </si>
  <si>
    <t>Dominic Archila</t>
  </si>
  <si>
    <t>MJ Sweeney</t>
  </si>
  <si>
    <t>Owen Rush</t>
  </si>
  <si>
    <t>Zeb Henry</t>
  </si>
  <si>
    <t>Drew Bugner</t>
  </si>
  <si>
    <t>Ethan Gonzalez</t>
  </si>
  <si>
    <t>Evan Escobar</t>
  </si>
  <si>
    <t>Ayden Benson</t>
  </si>
  <si>
    <t>Alec DeMartino</t>
  </si>
  <si>
    <t>Charlotte</t>
  </si>
  <si>
    <t>Cody Gunderson</t>
  </si>
  <si>
    <t>Todd Hudson</t>
  </si>
  <si>
    <t>Robert Nedry</t>
  </si>
  <si>
    <t>Spencer Nolan</t>
  </si>
  <si>
    <t>Cale Stricklin</t>
  </si>
  <si>
    <t>Dylan Koontz</t>
  </si>
  <si>
    <t>Adrian Jimenez</t>
  </si>
  <si>
    <t>Dawson Bryce</t>
  </si>
  <si>
    <t>Aaron Orozco</t>
  </si>
  <si>
    <t>Walker Morgan</t>
  </si>
  <si>
    <t>Johnny Sutryk</t>
  </si>
  <si>
    <t>Juan Rivera</t>
  </si>
  <si>
    <t>Carson Bayne</t>
  </si>
  <si>
    <t>Nick Romano</t>
  </si>
  <si>
    <t>Florida Atlantic</t>
  </si>
  <si>
    <t>Michael Perazza</t>
  </si>
  <si>
    <t>John Martinez</t>
  </si>
  <si>
    <t>Patrick Ward</t>
  </si>
  <si>
    <t>Kyle Boylston</t>
  </si>
  <si>
    <t>Marshall Lipsey</t>
  </si>
  <si>
    <t>Brett Patten</t>
  </si>
  <si>
    <t>Brando Leroux</t>
  </si>
  <si>
    <t>Jonathan Lopez</t>
  </si>
  <si>
    <t>Ian Collier</t>
  </si>
  <si>
    <t>TJ Gramesty</t>
  </si>
  <si>
    <t>Eli Small</t>
  </si>
  <si>
    <t>Xavier Moronta</t>
  </si>
  <si>
    <t>Danny Baez</t>
  </si>
  <si>
    <t>Jayden Harriel</t>
  </si>
  <si>
    <t>Reilly Witmer</t>
  </si>
  <si>
    <t>Jevin Relaford</t>
  </si>
  <si>
    <t>South Florida</t>
  </si>
  <si>
    <t>Nate Earley</t>
  </si>
  <si>
    <t>Matt Rose</t>
  </si>
  <si>
    <t>Lance Trippel</t>
  </si>
  <si>
    <t>Bradke Lohry</t>
  </si>
  <si>
    <t>Jack Lutz</t>
  </si>
  <si>
    <t>Ryan Pruitt</t>
  </si>
  <si>
    <t>Jacob Green</t>
  </si>
  <si>
    <t>Jake Kulikowski</t>
  </si>
  <si>
    <t>Jackson Mirza</t>
  </si>
  <si>
    <t>Brock Silvers</t>
  </si>
  <si>
    <t>Juan Correa</t>
  </si>
  <si>
    <t>Eli Thomas</t>
  </si>
  <si>
    <t>Gabe Graulau</t>
  </si>
  <si>
    <t>Joey Brenczewski</t>
  </si>
  <si>
    <t>Jackson Geiger</t>
  </si>
  <si>
    <t>Carter Murphy</t>
  </si>
  <si>
    <t>Santiago Carriles</t>
  </si>
  <si>
    <t>Carson Cabbage</t>
  </si>
  <si>
    <t>Rafael Betancourt</t>
  </si>
  <si>
    <t>Dawson Mock</t>
  </si>
  <si>
    <t>Kade Smith</t>
  </si>
  <si>
    <t>Easton Beach</t>
  </si>
  <si>
    <t>Jason Wachs</t>
  </si>
  <si>
    <t>Tulane</t>
  </si>
  <si>
    <t>Matthias Haas</t>
  </si>
  <si>
    <t>Nate Johnson</t>
  </si>
  <si>
    <t>Trent Liolios</t>
  </si>
  <si>
    <t>Tye Wood</t>
  </si>
  <si>
    <t>Hugh Pinkney</t>
  </si>
  <si>
    <t>KaiKea Harrison</t>
  </si>
  <si>
    <t>Tanner Chun</t>
  </si>
  <si>
    <t>Brett Rowell</t>
  </si>
  <si>
    <t>John Elliott</t>
  </si>
  <si>
    <t>James Agabedis</t>
  </si>
  <si>
    <t>AJ Groeneveld</t>
  </si>
  <si>
    <t>Jack Johnson</t>
  </si>
  <si>
    <t>Nolan Nawrocki</t>
  </si>
  <si>
    <t>Bryson Ayala</t>
  </si>
  <si>
    <t>Evan Burg</t>
  </si>
  <si>
    <t>Gialdri Gomez</t>
  </si>
  <si>
    <t>North Florida</t>
  </si>
  <si>
    <t>Boone Hosey</t>
  </si>
  <si>
    <t>Sean Benjamin</t>
  </si>
  <si>
    <t>Carter White</t>
  </si>
  <si>
    <t>Mitchell Collins</t>
  </si>
  <si>
    <t>Matthew Farner</t>
  </si>
  <si>
    <t>Jackson Toberman</t>
  </si>
  <si>
    <t>Santiago Ordonez</t>
  </si>
  <si>
    <t>Drew Buchanan</t>
  </si>
  <si>
    <t>Finn Howell</t>
  </si>
  <si>
    <t>Connor Witherington</t>
  </si>
  <si>
    <t>Tyler Gerteisen</t>
  </si>
  <si>
    <t>Jack Schrafft</t>
  </si>
  <si>
    <t>Seth Alford</t>
  </si>
  <si>
    <t>Jonathan Acosta</t>
  </si>
  <si>
    <t>Beau Rurey</t>
  </si>
  <si>
    <t>Dario Romeo</t>
  </si>
  <si>
    <t>John Costa</t>
  </si>
  <si>
    <t>Eric Fouraker</t>
  </si>
  <si>
    <t>Ty Velardo</t>
  </si>
  <si>
    <t>Cal Leonard</t>
  </si>
  <si>
    <t>Nash Rippen</t>
  </si>
  <si>
    <t>North Alabama</t>
  </si>
  <si>
    <t>Will Millard</t>
  </si>
  <si>
    <t>Wes Walker</t>
  </si>
  <si>
    <t>Jackson Westmoreland</t>
  </si>
  <si>
    <t>Dylan Coleman</t>
  </si>
  <si>
    <t>Petey Craska</t>
  </si>
  <si>
    <t>Justin Santoyo</t>
  </si>
  <si>
    <t>Dimaggio Lonero</t>
  </si>
  <si>
    <t>Ryan West</t>
  </si>
  <si>
    <t>Tyler LePage</t>
  </si>
  <si>
    <t>Leighton Jenkins</t>
  </si>
  <si>
    <t>Bryant Loving</t>
  </si>
  <si>
    <t>Cayden Sheffield</t>
  </si>
  <si>
    <t>Alex Wade</t>
  </si>
  <si>
    <t>Tait Nunnally</t>
  </si>
  <si>
    <t>Ryker Billingsley</t>
  </si>
  <si>
    <t>Charlie Cochran</t>
  </si>
  <si>
    <t>John Austin Wood</t>
  </si>
  <si>
    <t>Jackson Cheek</t>
  </si>
  <si>
    <t>Cam Pruitt</t>
  </si>
  <si>
    <t>Lipscomb</t>
  </si>
  <si>
    <t>Hutson Miles</t>
  </si>
  <si>
    <t>Brady Miller</t>
  </si>
  <si>
    <t>Jordan Thomas</t>
  </si>
  <si>
    <t>Aaron Stelogeannis</t>
  </si>
  <si>
    <t>Kai Holm</t>
  </si>
  <si>
    <t>Keaton Mahan</t>
  </si>
  <si>
    <t>Danny Ramirez</t>
  </si>
  <si>
    <t>Jevarra Martin Jr.</t>
  </si>
  <si>
    <t>Alejandro Ludeiro</t>
  </si>
  <si>
    <t>Cole Pippenger</t>
  </si>
  <si>
    <t>Brock Beddingfield</t>
  </si>
  <si>
    <t>Blake Carter</t>
  </si>
  <si>
    <t>Damion Kenealy Jr.</t>
  </si>
  <si>
    <t>Simon Scharff</t>
  </si>
  <si>
    <t>Eric Harper</t>
  </si>
  <si>
    <t>Jacob Tobias</t>
  </si>
  <si>
    <t>Coleman Siniard</t>
  </si>
  <si>
    <t>Jon Embury</t>
  </si>
  <si>
    <t>Florida Gulf Coast</t>
  </si>
  <si>
    <t>Javier Gorostola</t>
  </si>
  <si>
    <t>Evan Dempsey</t>
  </si>
  <si>
    <t>Wilfred Gonzalez</t>
  </si>
  <si>
    <t>Jaret Nelson</t>
  </si>
  <si>
    <t>Jeremy Comer</t>
  </si>
  <si>
    <t>Cayden Hessemyer</t>
  </si>
  <si>
    <t>Tyler Herb</t>
  </si>
  <si>
    <t>Cole Lasher</t>
  </si>
  <si>
    <t>Nathan Gagnon</t>
  </si>
  <si>
    <t>Andrew Seidel</t>
  </si>
  <si>
    <t>Keaton Kangas</t>
  </si>
  <si>
    <t>Brandyn Gonzalez</t>
  </si>
  <si>
    <t>Merrick Rapoza</t>
  </si>
  <si>
    <t>Juan Santos</t>
  </si>
  <si>
    <t>Sebastian Lippman</t>
  </si>
  <si>
    <t>Reed Biemiller</t>
  </si>
  <si>
    <t>Zeb Allen</t>
  </si>
  <si>
    <t>Central Arkansas</t>
  </si>
  <si>
    <t>Parker Gwyn</t>
  </si>
  <si>
    <t>Nate Negre</t>
  </si>
  <si>
    <t>Jack Runsick</t>
  </si>
  <si>
    <t>Jagger Schattle</t>
  </si>
  <si>
    <t>Mark Ross II</t>
  </si>
  <si>
    <t>Zach Adams</t>
  </si>
  <si>
    <t>Casey Shipley</t>
  </si>
  <si>
    <t>Zane Denton</t>
  </si>
  <si>
    <t>Keaton Laidley</t>
  </si>
  <si>
    <t>Kade Seldomridge</t>
  </si>
  <si>
    <t>Landon Carter</t>
  </si>
  <si>
    <t>Jayden Sloan</t>
  </si>
  <si>
    <t>Keon Moseni</t>
  </si>
  <si>
    <t>Noah Goodshield</t>
  </si>
  <si>
    <t>Carter Alexander</t>
  </si>
  <si>
    <t>Sam Reynolds</t>
  </si>
  <si>
    <t>Roger Vergara</t>
  </si>
  <si>
    <t>Jacksonville</t>
  </si>
  <si>
    <t>Sammy Mummau</t>
  </si>
  <si>
    <t>Derek Bermudez</t>
  </si>
  <si>
    <t>Logan Baratta</t>
  </si>
  <si>
    <t>Abdriel Delgado</t>
  </si>
  <si>
    <t>Sam Grunberg</t>
  </si>
  <si>
    <t>Cade Walter</t>
  </si>
  <si>
    <t>Clayton Hodges</t>
  </si>
  <si>
    <t>Jonah Shields</t>
  </si>
  <si>
    <t>Ayden Phillips</t>
  </si>
  <si>
    <t>Conner Spelman</t>
  </si>
  <si>
    <t>Blake Edmonds</t>
  </si>
  <si>
    <t>Griffin Pomper</t>
  </si>
  <si>
    <t>Archer Ogbourne</t>
  </si>
  <si>
    <t>Nick DeLisi</t>
  </si>
  <si>
    <t>Manny Souffrain</t>
  </si>
  <si>
    <t>Zion Taylor</t>
  </si>
  <si>
    <t>Austin Peay</t>
  </si>
  <si>
    <t>Paris Pridgen</t>
  </si>
  <si>
    <t>Raymond Velazquez</t>
  </si>
  <si>
    <t>Andres Matias</t>
  </si>
  <si>
    <t>Ty Wisdom</t>
  </si>
  <si>
    <t>Cole Johnson</t>
  </si>
  <si>
    <t>Trevor Conley</t>
  </si>
  <si>
    <t>Kyler Proctor</t>
  </si>
  <si>
    <t>Derrick Mitchell</t>
  </si>
  <si>
    <t>Mason Pangborn</t>
  </si>
  <si>
    <t>Houston Hebert</t>
  </si>
  <si>
    <t>Mason Pickering</t>
  </si>
  <si>
    <t>DJ Merriweather</t>
  </si>
  <si>
    <t>TJ Costello</t>
  </si>
  <si>
    <t>Dillon Adkins</t>
  </si>
  <si>
    <t>Keaton Cottam</t>
  </si>
  <si>
    <t>Foster Apple</t>
  </si>
  <si>
    <t>Stetson</t>
  </si>
  <si>
    <t>Yohann Dessureault</t>
  </si>
  <si>
    <t>Renzo Gonzalez</t>
  </si>
  <si>
    <t>Jack Harley</t>
  </si>
  <si>
    <t>Landon Russell</t>
  </si>
  <si>
    <t>Samuel Fernandez</t>
  </si>
  <si>
    <t>Jayden Hylton</t>
  </si>
  <si>
    <t>Corey Robinson</t>
  </si>
  <si>
    <t>Anthony Gonzalez</t>
  </si>
  <si>
    <t>Joel Core</t>
  </si>
  <si>
    <t>Juan De La Cruz</t>
  </si>
  <si>
    <t>Nelphie Lopez</t>
  </si>
  <si>
    <t>Andrew Ezell</t>
  </si>
  <si>
    <t>Cade Centracchio</t>
  </si>
  <si>
    <t>Paul Napolitano</t>
  </si>
  <si>
    <t>Sean Griggs</t>
  </si>
  <si>
    <t>Julian Mercado</t>
  </si>
  <si>
    <t>Danny Perez</t>
  </si>
  <si>
    <t>Salvy Alvarez</t>
  </si>
  <si>
    <t>Esteban Dessureault</t>
  </si>
  <si>
    <t>James Hays</t>
  </si>
  <si>
    <t>AJ Swader</t>
  </si>
  <si>
    <t>Bellarmine</t>
  </si>
  <si>
    <t>Landon Akers</t>
  </si>
  <si>
    <t>Eli Watson</t>
  </si>
  <si>
    <t>Sawyer Pace</t>
  </si>
  <si>
    <t>Jake Bell</t>
  </si>
  <si>
    <t>Cole Huett</t>
  </si>
  <si>
    <t>Luke Scales</t>
  </si>
  <si>
    <t>Mason Acton</t>
  </si>
  <si>
    <t>Connor Pawlowski</t>
  </si>
  <si>
    <t>Luca Hoerger</t>
  </si>
  <si>
    <t>Nick Gnardellis</t>
  </si>
  <si>
    <t>Logan Murphy</t>
  </si>
  <si>
    <t>Charlie Rife</t>
  </si>
  <si>
    <t>Bryce Anderson</t>
  </si>
  <si>
    <t>Brayden Bruner</t>
  </si>
  <si>
    <t>Zac Jones</t>
  </si>
  <si>
    <t>McKay Whitaker</t>
  </si>
  <si>
    <t>Anibal Rivera</t>
  </si>
  <si>
    <t>Queens (NC)</t>
  </si>
  <si>
    <t>Grayson Childers</t>
  </si>
  <si>
    <t>Hunter Huneycutt</t>
  </si>
  <si>
    <t>Thomas Mathay</t>
  </si>
  <si>
    <t>Bradley Brown</t>
  </si>
  <si>
    <t>Lenox Lively</t>
  </si>
  <si>
    <t>Dylan Schaefer</t>
  </si>
  <si>
    <t>Kendall McDowell</t>
  </si>
  <si>
    <t>Matthew Suppa</t>
  </si>
  <si>
    <t>Charlie Marcantel</t>
  </si>
  <si>
    <t>Michael Brunetti</t>
  </si>
  <si>
    <t>Jacob Grimes</t>
  </si>
  <si>
    <t>Justin Hudson</t>
  </si>
  <si>
    <t>Mitchell Basterrechea</t>
  </si>
  <si>
    <t>Avery Booker</t>
  </si>
  <si>
    <t>Logan Norris</t>
  </si>
  <si>
    <t>Karter Wong</t>
  </si>
  <si>
    <t>Gage Doss</t>
  </si>
  <si>
    <t>David Alvarez</t>
  </si>
  <si>
    <t>Eastern Kentucky</t>
  </si>
  <si>
    <t>Pedro Moreno</t>
  </si>
  <si>
    <t>Ricco Longo</t>
  </si>
  <si>
    <t>Khaleel Pratt</t>
  </si>
  <si>
    <t>Dylan Littlefield</t>
  </si>
  <si>
    <t>Kobe Benson</t>
  </si>
  <si>
    <t>Jackson Cauthron</t>
  </si>
  <si>
    <t>Owen Barger</t>
  </si>
  <si>
    <t>Jay Douglas</t>
  </si>
  <si>
    <t>Tyler Phillips</t>
  </si>
  <si>
    <t>Boone Shevey</t>
  </si>
  <si>
    <t>Julius Scearce</t>
  </si>
  <si>
    <t>Silas Shaffer</t>
  </si>
  <si>
    <t>Carson Bittner</t>
  </si>
  <si>
    <t>Jackson Reid</t>
  </si>
  <si>
    <t>Ryan Johnson</t>
  </si>
  <si>
    <t>Gunnar Bingham</t>
  </si>
  <si>
    <t>Patrick McCullough</t>
  </si>
  <si>
    <t>West Georgia</t>
  </si>
  <si>
    <t>David Bell</t>
  </si>
  <si>
    <t>Gabe Wuerth</t>
  </si>
  <si>
    <t>Anthony Cole</t>
  </si>
  <si>
    <t>Fano Cruz</t>
  </si>
  <si>
    <t>Jacob Bowman</t>
  </si>
  <si>
    <t>Blake Bradford</t>
  </si>
  <si>
    <t>Andon Lewis</t>
  </si>
  <si>
    <t>Mason Cooper</t>
  </si>
  <si>
    <t>Blane Schmitt</t>
  </si>
  <si>
    <t>Landon Weidner</t>
  </si>
  <si>
    <t>Conner Hilton</t>
  </si>
  <si>
    <t>Gabe Young</t>
  </si>
  <si>
    <t>Hank Smith</t>
  </si>
  <si>
    <t>Brady McDevitt</t>
  </si>
  <si>
    <t>Gunnar Plante</t>
  </si>
  <si>
    <t>Carson Mynatt</t>
  </si>
  <si>
    <t>Ashton Yelder</t>
  </si>
  <si>
    <t>Tyson LeBlanc</t>
  </si>
  <si>
    <t>Kansas</t>
  </si>
  <si>
    <t>Cade Baldridge</t>
  </si>
  <si>
    <t>Josh Dykhoff</t>
  </si>
  <si>
    <t>Tyson Owens</t>
  </si>
  <si>
    <t>Augusto Mungarrieta</t>
  </si>
  <si>
    <t>Jordan Bach</t>
  </si>
  <si>
    <t>Brady Ballinger</t>
  </si>
  <si>
    <t>Dylan Schlotterback</t>
  </si>
  <si>
    <t>Dariel Osoria</t>
  </si>
  <si>
    <t>Savion Flowers</t>
  </si>
  <si>
    <t>Max Soliz Jr.</t>
  </si>
  <si>
    <t>Landen Lozier</t>
  </si>
  <si>
    <t>Gavin Kelly</t>
  </si>
  <si>
    <t>West Virginia</t>
  </si>
  <si>
    <t>Paul Schoenfeld</t>
  </si>
  <si>
    <t>Sean Smith</t>
  </si>
  <si>
    <t>Matt Ineich</t>
  </si>
  <si>
    <t>Brodie Kresser</t>
  </si>
  <si>
    <t>Matthew Graveline</t>
  </si>
  <si>
    <t>Armani Guzman</t>
  </si>
  <si>
    <t>Tyrus Hall</t>
  </si>
  <si>
    <t>Brock Wills</t>
  </si>
  <si>
    <t>Maxwell Molessa</t>
  </si>
  <si>
    <t>Zahir Barjam</t>
  </si>
  <si>
    <t>Ryan Maggy</t>
  </si>
  <si>
    <t>Benjamin Lumsden</t>
  </si>
  <si>
    <t>Matthew Robaugh</t>
  </si>
  <si>
    <t>Colton Sims</t>
  </si>
  <si>
    <t>Weston Mazey</t>
  </si>
  <si>
    <t>Creed Erdos</t>
  </si>
  <si>
    <t>Landon Hairston</t>
  </si>
  <si>
    <t>Arizona State</t>
  </si>
  <si>
    <t>Nu’u Contrades</t>
  </si>
  <si>
    <t>Dominic Smaldino</t>
  </si>
  <si>
    <t>Dean Toigo</t>
  </si>
  <si>
    <t>Austen Roellig</t>
  </si>
  <si>
    <t>PJ Moutzouridis</t>
  </si>
  <si>
    <t>Garrett Michel</t>
  </si>
  <si>
    <t>Brody Briggs</t>
  </si>
  <si>
    <t>Cooper Clouser</t>
  </si>
  <si>
    <t>Matthew Polk</t>
  </si>
  <si>
    <t>Sam Myers</t>
  </si>
  <si>
    <t>Ky McGary</t>
  </si>
  <si>
    <t>Beckett Zavorek</t>
  </si>
  <si>
    <t>Coen Niclai</t>
  </si>
  <si>
    <t>Ryan Darrah</t>
  </si>
  <si>
    <t>Dominic Longo</t>
  </si>
  <si>
    <t>Finn Leach</t>
  </si>
  <si>
    <t>Jaxsyn Durst</t>
  </si>
  <si>
    <t>Zak Skinner</t>
  </si>
  <si>
    <t>UCF</t>
  </si>
  <si>
    <t>Javier Crespo</t>
  </si>
  <si>
    <t>John Smith III</t>
  </si>
  <si>
    <t>Andrew Williamson</t>
  </si>
  <si>
    <t>Landon Moran</t>
  </si>
  <si>
    <t>DeAmez Ross</t>
  </si>
  <si>
    <t>Austin Jacobs</t>
  </si>
  <si>
    <t>Jordan Lodise</t>
  </si>
  <si>
    <t>Stephen Chucka</t>
  </si>
  <si>
    <t>Dallas Brooks</t>
  </si>
  <si>
    <t>Cayden Gaskin</t>
  </si>
  <si>
    <t>JD Rogers</t>
  </si>
  <si>
    <t>James Hankerson Jr.</t>
  </si>
  <si>
    <t>Zachary Malvasio</t>
  </si>
  <si>
    <t>Braden Calise</t>
  </si>
  <si>
    <t>Mason Wilson</t>
  </si>
  <si>
    <t>Noah Rabin</t>
  </si>
  <si>
    <t>Luke Mottola</t>
  </si>
  <si>
    <t>Sebastian Hurtado</t>
  </si>
  <si>
    <t>Alex Conover</t>
  </si>
  <si>
    <t>Oklahoma State</t>
  </si>
  <si>
    <t>Kollin Ritchie</t>
  </si>
  <si>
    <t>Aidan Meola</t>
  </si>
  <si>
    <t>Brock Thompson</t>
  </si>
  <si>
    <t>Campbell Smithwick</t>
  </si>
  <si>
    <t>Colin Brueggemann</t>
  </si>
  <si>
    <t>Garrett Shull</t>
  </si>
  <si>
    <t>Tyler Wentworth</t>
  </si>
  <si>
    <t>Sebastian Norman</t>
  </si>
  <si>
    <t>Avery Ortiz</t>
  </si>
  <si>
    <t>Quinn Schambow</t>
  </si>
  <si>
    <t>Brady Francisco</t>
  </si>
  <si>
    <t>Evan Saunders</t>
  </si>
  <si>
    <t>Ezra Essex</t>
  </si>
  <si>
    <t>Danny Wallace</t>
  </si>
  <si>
    <t>Terrance Bowen</t>
  </si>
  <si>
    <t>Deacon Pomeroy</t>
  </si>
  <si>
    <t>Remo Indomenico</t>
  </si>
  <si>
    <t>Cole Pladson</t>
  </si>
  <si>
    <t>Enzo Infelise</t>
  </si>
  <si>
    <t>Cincinnati</t>
  </si>
  <si>
    <t>Quinton Coats</t>
  </si>
  <si>
    <t>Derrick Pitts</t>
  </si>
  <si>
    <t>Jack Natili</t>
  </si>
  <si>
    <t>Ryan Tyranski</t>
  </si>
  <si>
    <t>Jackson Smith</t>
  </si>
  <si>
    <t>Christian Mitchelle</t>
  </si>
  <si>
    <t>Conlan Daniel</t>
  </si>
  <si>
    <t>Charlie Niehaus</t>
  </si>
  <si>
    <t>Gavin Brewer</t>
  </si>
  <si>
    <t>Parker McDaniels</t>
  </si>
  <si>
    <t>Cal Sefcik</t>
  </si>
  <si>
    <t>Luke Sefcik</t>
  </si>
  <si>
    <t>Jackson Reardon</t>
  </si>
  <si>
    <t>Joe DuSell</t>
  </si>
  <si>
    <t>Cole Cramer</t>
  </si>
  <si>
    <t>TCU</t>
  </si>
  <si>
    <t>Chase Brunson</t>
  </si>
  <si>
    <t>Jack Bell</t>
  </si>
  <si>
    <t>Colton Griffin</t>
  </si>
  <si>
    <t>Nolan Traeger</t>
  </si>
  <si>
    <t>Sawyer Strosnider</t>
  </si>
  <si>
    <t>Lane Hutchinson</t>
  </si>
  <si>
    <t>Preston Gamster</t>
  </si>
  <si>
    <t>Brady Dallimore</t>
  </si>
  <si>
    <t>Rob Liddington Jr.</t>
  </si>
  <si>
    <t>Noah Franco</t>
  </si>
  <si>
    <t>Kyuss Gargett</t>
  </si>
  <si>
    <t>Jack Arthur</t>
  </si>
  <si>
    <t>Lucas Franco</t>
  </si>
  <si>
    <t>Cole Eaton</t>
  </si>
  <si>
    <t>Colin Blanchard</t>
  </si>
  <si>
    <t>Travis Sanders</t>
  </si>
  <si>
    <t>Baylor</t>
  </si>
  <si>
    <t>Tyce Armstrong</t>
  </si>
  <si>
    <t>Brady Janusek</t>
  </si>
  <si>
    <t>Ty Johnson</t>
  </si>
  <si>
    <t>Pearson Riebock</t>
  </si>
  <si>
    <t>JJ Kennett</t>
  </si>
  <si>
    <t>Brytton Clements</t>
  </si>
  <si>
    <t>Cole Lanclos</t>
  </si>
  <si>
    <t>John Youens</t>
  </si>
  <si>
    <t>Cade Dodson</t>
  </si>
  <si>
    <t>Dylan Perez</t>
  </si>
  <si>
    <t>Robert De La Garza</t>
  </si>
  <si>
    <t>Caleb Bergman</t>
  </si>
  <si>
    <t>Cash McDade</t>
  </si>
  <si>
    <t>Brayden Buchanan</t>
  </si>
  <si>
    <t>Bo Caraway</t>
  </si>
  <si>
    <t>Hunter Snow</t>
  </si>
  <si>
    <t>Camden Clewett</t>
  </si>
  <si>
    <t>Ezra McNaughton</t>
  </si>
  <si>
    <t>BYU</t>
  </si>
  <si>
    <t>Ryder Robinson</t>
  </si>
  <si>
    <t>Crew McChesney</t>
  </si>
  <si>
    <t>Easton Jones</t>
  </si>
  <si>
    <t>Luke Anderson</t>
  </si>
  <si>
    <t>Bryker Hurdsman</t>
  </si>
  <si>
    <t>Matt Hansen</t>
  </si>
  <si>
    <t>Patrick Graham</t>
  </si>
  <si>
    <t>Tu'alau Wolfgramm</t>
  </si>
  <si>
    <t>Cooper Jones</t>
  </si>
  <si>
    <t>Ryker Schow</t>
  </si>
  <si>
    <t>Keoni Painter</t>
  </si>
  <si>
    <t>Parker Goff</t>
  </si>
  <si>
    <t>Ridge Erickson</t>
  </si>
  <si>
    <t>Austin Park</t>
  </si>
  <si>
    <t>Jake Long</t>
  </si>
  <si>
    <t>Utah</t>
  </si>
  <si>
    <t>Jet Gilliam</t>
  </si>
  <si>
    <t>Cameron Gurney</t>
  </si>
  <si>
    <t>Cal Miller</t>
  </si>
  <si>
    <t>Matt Flaharty</t>
  </si>
  <si>
    <t>Luke Jacobs</t>
  </si>
  <si>
    <t>Daniel Arambula</t>
  </si>
  <si>
    <t>Bradley Navarro</t>
  </si>
  <si>
    <t>Jack Kleveno</t>
  </si>
  <si>
    <t>Zakye Hawkins</t>
  </si>
  <si>
    <t>Blake Eckerle</t>
  </si>
  <si>
    <t>Nevan Noonan</t>
  </si>
  <si>
    <t>Derek Smith</t>
  </si>
  <si>
    <t>Demitri Diamant</t>
  </si>
  <si>
    <t>Ashton Graff-Rowe</t>
  </si>
  <si>
    <t>Dee Kennedy</t>
  </si>
  <si>
    <t>Kansas State</t>
  </si>
  <si>
    <t>AJ Evasco</t>
  </si>
  <si>
    <t>Ty Smolinski</t>
  </si>
  <si>
    <t>Bear Madliak</t>
  </si>
  <si>
    <t>Micah Kendrick</t>
  </si>
  <si>
    <t>Shintaro Inoue</t>
  </si>
  <si>
    <t>Grant Gallagher</t>
  </si>
  <si>
    <t>Cadyn Karl</t>
  </si>
  <si>
    <t>Rohan Putz</t>
  </si>
  <si>
    <t>Carlos Vasquez</t>
  </si>
  <si>
    <t>Kyan Lodice</t>
  </si>
  <si>
    <t>Nick English</t>
  </si>
  <si>
    <t>Donte Lewis</t>
  </si>
  <si>
    <t>Robby Bolin</t>
  </si>
  <si>
    <t>Chandler Murray</t>
  </si>
  <si>
    <t>Shea McGahan</t>
  </si>
  <si>
    <t>Austin Haley</t>
  </si>
  <si>
    <t>Logan Hughes</t>
  </si>
  <si>
    <t>Texas Tech</t>
  </si>
  <si>
    <t>Caden Ferraro</t>
  </si>
  <si>
    <t>Tracer Lopez</t>
  </si>
  <si>
    <t>Kyeler Thompson</t>
  </si>
  <si>
    <t>Connor Shouse</t>
  </si>
  <si>
    <t>Robin Villeneuve</t>
  </si>
  <si>
    <t>Linkin Garcia</t>
  </si>
  <si>
    <t>Matt Quintanar</t>
  </si>
  <si>
    <t>Jesse Rusinek</t>
  </si>
  <si>
    <t>Davis Rivers</t>
  </si>
  <si>
    <t>Thomas Hanger</t>
  </si>
  <si>
    <t>Coleman Ryan</t>
  </si>
  <si>
    <t>AJ Goytia</t>
  </si>
  <si>
    <t>Jace Souza</t>
  </si>
  <si>
    <t>Chase Thomas</t>
  </si>
  <si>
    <t>Hollis Porter</t>
  </si>
  <si>
    <t>Luke Orfi</t>
  </si>
  <si>
    <t>Tony Lira</t>
  </si>
  <si>
    <t>Arizona</t>
  </si>
  <si>
    <t>Nate Novitske</t>
  </si>
  <si>
    <t>Caleb Danzeisen</t>
  </si>
  <si>
    <t>Andrew Cain</t>
  </si>
  <si>
    <t>Carson McEntire</t>
  </si>
  <si>
    <t>Maddox Mihalakis</t>
  </si>
  <si>
    <t>Easton Breyfogle</t>
  </si>
  <si>
    <t>Beau Sylvester</t>
  </si>
  <si>
    <t>Cash Brennan</t>
  </si>
  <si>
    <t>Jackson Forbes</t>
  </si>
  <si>
    <t>Mathis Meurant</t>
  </si>
  <si>
    <t>Roman Meyers</t>
  </si>
  <si>
    <t>Joe Forbes</t>
  </si>
  <si>
    <t>Tyler Bickers</t>
  </si>
  <si>
    <t>TJ Adams</t>
  </si>
  <si>
    <t>Dom Rodriguez</t>
  </si>
  <si>
    <t>Gavin Triezenberg</t>
  </si>
  <si>
    <t>Tyler Russell</t>
  </si>
  <si>
    <t>Tre Broussard</t>
  </si>
  <si>
    <t>Houston</t>
  </si>
  <si>
    <t>Cade Climie</t>
  </si>
  <si>
    <t>Tyler Cox</t>
  </si>
  <si>
    <t>Xavier Perez</t>
  </si>
  <si>
    <t>Riley Jackson</t>
  </si>
  <si>
    <t>Blake Fields</t>
  </si>
  <si>
    <t>Antonelli Savattere</t>
  </si>
  <si>
    <t>Jackson LaLima</t>
  </si>
  <si>
    <t>Carsten Sabathia III</t>
  </si>
  <si>
    <t>McClane Helton</t>
  </si>
  <si>
    <t>Justin Cherrington</t>
  </si>
  <si>
    <t>Dylan Maxcey</t>
  </si>
  <si>
    <t>Easton Winfield</t>
  </si>
  <si>
    <t>Irvin Weems III</t>
  </si>
  <si>
    <t>Peyton Dickens</t>
  </si>
  <si>
    <t>Carter Sintek</t>
  </si>
  <si>
    <t>Will Van Wie</t>
  </si>
  <si>
    <t>Caleb Kimble</t>
  </si>
  <si>
    <t>Mikey Vanderheyden</t>
  </si>
  <si>
    <t>Jayder Raifstanger</t>
  </si>
  <si>
    <t>St. John’s</t>
  </si>
  <si>
    <t>Jon Legrande</t>
  </si>
  <si>
    <t>Shaun McMillan</t>
  </si>
  <si>
    <t>Lewis Rodriguez</t>
  </si>
  <si>
    <t>Adam Agresti</t>
  </si>
  <si>
    <t>Dylan Fitzsimmons</t>
  </si>
  <si>
    <t>Rob Mansour</t>
  </si>
  <si>
    <t>Ayden Frey</t>
  </si>
  <si>
    <t>Cristian Bernardini</t>
  </si>
  <si>
    <t>Jack Tate</t>
  </si>
  <si>
    <t>Will Cowan</t>
  </si>
  <si>
    <t>Declan Spooner</t>
  </si>
  <si>
    <t>Sean Britt</t>
  </si>
  <si>
    <t>Chaz Wright</t>
  </si>
  <si>
    <t>Robert Jacobsen</t>
  </si>
  <si>
    <t>Brendan Connolly</t>
  </si>
  <si>
    <t>Jackson Marshall</t>
  </si>
  <si>
    <t>Connecticut</t>
  </si>
  <si>
    <t>Cam Righi</t>
  </si>
  <si>
    <t>Chris Polemeni</t>
  </si>
  <si>
    <t>Nater Wachter</t>
  </si>
  <si>
    <t>Rob Rispoli</t>
  </si>
  <si>
    <t>Maddix Dalena</t>
  </si>
  <si>
    <t>Evan Menzel</t>
  </si>
  <si>
    <t>Anthony Belisario</t>
  </si>
  <si>
    <t>Tyler Minick</t>
  </si>
  <si>
    <t>Bryce Detwiler</t>
  </si>
  <si>
    <t>Peyton Jemison</t>
  </si>
  <si>
    <t>Steve Thomas</t>
  </si>
  <si>
    <t>Chase Taylor</t>
  </si>
  <si>
    <t>Chris Cancel</t>
  </si>
  <si>
    <t>Gabriel Tirado</t>
  </si>
  <si>
    <t>Connor Lane</t>
  </si>
  <si>
    <t>Clay Burdette</t>
  </si>
  <si>
    <t>Xavier</t>
  </si>
  <si>
    <t>Jorge Valdes</t>
  </si>
  <si>
    <t>Jonathan Fitz</t>
  </si>
  <si>
    <t>Luke Hammond</t>
  </si>
  <si>
    <t>Josh Stonehouse</t>
  </si>
  <si>
    <t>Donavan Canterberry</t>
  </si>
  <si>
    <t>Peter Johnson</t>
  </si>
  <si>
    <t>Landon Mensik</t>
  </si>
  <si>
    <t>JD Crisp</t>
  </si>
  <si>
    <t>Tommy Townsend</t>
  </si>
  <si>
    <t>Eddie Peters</t>
  </si>
  <si>
    <t>Jason Jelic</t>
  </si>
  <si>
    <t>Carter Christenson</t>
  </si>
  <si>
    <t>Tanner Thomas</t>
  </si>
  <si>
    <t>Mitchell Morton</t>
  </si>
  <si>
    <t>Joey Arend</t>
  </si>
  <si>
    <t>Alex Junghans</t>
  </si>
  <si>
    <t>Ben North</t>
  </si>
  <si>
    <t>Creighton</t>
  </si>
  <si>
    <t>Nate McHugh</t>
  </si>
  <si>
    <t>Connor Capece</t>
  </si>
  <si>
    <t>Teddy Deters</t>
  </si>
  <si>
    <t>Isaac Wachsmann</t>
  </si>
  <si>
    <t>Rocco Gump</t>
  </si>
  <si>
    <t>Lew Rice</t>
  </si>
  <si>
    <t>Chris Baillargeon</t>
  </si>
  <si>
    <t>Nick Venteicher</t>
  </si>
  <si>
    <t>Cooper Fuchino</t>
  </si>
  <si>
    <t>Joe Washburn</t>
  </si>
  <si>
    <t>Nick Bowron</t>
  </si>
  <si>
    <t>Jaxon Goldberg</t>
  </si>
  <si>
    <t>Brody Shinkle</t>
  </si>
  <si>
    <t>Shane Curtin</t>
  </si>
  <si>
    <t>Connor Peek</t>
  </si>
  <si>
    <t>Georgetown</t>
  </si>
  <si>
    <t>Jeremy Sheffield</t>
  </si>
  <si>
    <t>Travis Ilitch</t>
  </si>
  <si>
    <t>Ashtin Gilio</t>
  </si>
  <si>
    <t>AJ Solomon</t>
  </si>
  <si>
    <t>Connor Price</t>
  </si>
  <si>
    <t>Dylan Larkins</t>
  </si>
  <si>
    <t>Brett Blair</t>
  </si>
  <si>
    <t>Jordan Kahn</t>
  </si>
  <si>
    <t>Ashton Seymore</t>
  </si>
  <si>
    <t>Christian Hamilton</t>
  </si>
  <si>
    <t>Dante Pozzi</t>
  </si>
  <si>
    <t>Jackson Thomas</t>
  </si>
  <si>
    <t>Drew Rybinski</t>
  </si>
  <si>
    <t>Dom Cafferillo</t>
  </si>
  <si>
    <t>Braxton Templin</t>
  </si>
  <si>
    <t>Charlie Schebler</t>
  </si>
  <si>
    <t>Butler</t>
  </si>
  <si>
    <t>Danny Gavin</t>
  </si>
  <si>
    <t>Gavin Gilmore</t>
  </si>
  <si>
    <t>Matthew Rhoades</t>
  </si>
  <si>
    <t>David Ayers</t>
  </si>
  <si>
    <t>Logan Crock</t>
  </si>
  <si>
    <t>Easton Moore</t>
  </si>
  <si>
    <t>Logan Baker</t>
  </si>
  <si>
    <t>Aidan Thaxton</t>
  </si>
  <si>
    <t>Connor Sackett</t>
  </si>
  <si>
    <t>Will White</t>
  </si>
  <si>
    <t>Gunnar Duncan</t>
  </si>
  <si>
    <t>Caiden Brezinski</t>
  </si>
  <si>
    <t>Chris Lewis</t>
  </si>
  <si>
    <t>Alex Christie</t>
  </si>
  <si>
    <t>Will Burgess</t>
  </si>
  <si>
    <t>Jack Zeller</t>
  </si>
  <si>
    <t>Keegan Connors</t>
  </si>
  <si>
    <t>Ian Choi</t>
  </si>
  <si>
    <t>Collin Quintano</t>
  </si>
  <si>
    <t>Villanova</t>
  </si>
  <si>
    <t>Brayden Leonard</t>
  </si>
  <si>
    <t>Larry Hotaling</t>
  </si>
  <si>
    <t>Austin Lemon</t>
  </si>
  <si>
    <t>Michael Whooley</t>
  </si>
  <si>
    <t>Mark Gialluisi</t>
  </si>
  <si>
    <t>Jack Roventini</t>
  </si>
  <si>
    <t>Carter Richey</t>
  </si>
  <si>
    <t>Tripp Beasley</t>
  </si>
  <si>
    <t>JoJo Montgomery</t>
  </si>
  <si>
    <t>John Freitag</t>
  </si>
  <si>
    <t>Tim Schuler</t>
  </si>
  <si>
    <t>Jake Bollin</t>
  </si>
  <si>
    <t>Aidan Barry</t>
  </si>
  <si>
    <t>Trent Toole</t>
  </si>
  <si>
    <t>Patrick Ilitch</t>
  </si>
  <si>
    <t>Ryan Frontera</t>
  </si>
  <si>
    <t>Seton Hall</t>
  </si>
  <si>
    <t>Gabe Cavazzoni</t>
  </si>
  <si>
    <t>Nick Tomasetto</t>
  </si>
  <si>
    <t>Frankie Scrivanic</t>
  </si>
  <si>
    <t>Aiden Dill</t>
  </si>
  <si>
    <t>Justin Ford</t>
  </si>
  <si>
    <t>Aidan Sengenberger</t>
  </si>
  <si>
    <t>Magnus Krieger</t>
  </si>
  <si>
    <t>Shea Grady</t>
  </si>
  <si>
    <t>Ryan Strnad</t>
  </si>
  <si>
    <t>Jake Lopez</t>
  </si>
  <si>
    <t>Joe Marini</t>
  </si>
  <si>
    <t>Ty Acker</t>
  </si>
  <si>
    <t>Joey Wilga</t>
  </si>
  <si>
    <t>Jake Walman</t>
  </si>
  <si>
    <t>Tommy Manzo</t>
  </si>
  <si>
    <t>Vincent Duffy</t>
  </si>
  <si>
    <t>Ryan Johnston</t>
  </si>
  <si>
    <t>Dominic Trolio</t>
  </si>
  <si>
    <t>Seojun Oh</t>
  </si>
  <si>
    <t>High Point</t>
  </si>
  <si>
    <t>Willie Ponce</t>
  </si>
  <si>
    <t>Frank Kelly</t>
  </si>
  <si>
    <t>Landen Johnson</t>
  </si>
  <si>
    <t>Jace Kohler</t>
  </si>
  <si>
    <t>Lane Allen</t>
  </si>
  <si>
    <t>Jake McCarter</t>
  </si>
  <si>
    <t>Caleb Hammond</t>
  </si>
  <si>
    <t>Cohen Bettencourt</t>
  </si>
  <si>
    <t>Jack Clark</t>
  </si>
  <si>
    <t>Marcus Martin</t>
  </si>
  <si>
    <t>Justin Ruiz</t>
  </si>
  <si>
    <t>E'mar Fleming II</t>
  </si>
  <si>
    <t>Christian Smith</t>
  </si>
  <si>
    <t>Oliver Cush</t>
  </si>
  <si>
    <t>Wyatt Ewanowski</t>
  </si>
  <si>
    <t>Matthew Martinez II</t>
  </si>
  <si>
    <t>Nicolas Lembo</t>
  </si>
  <si>
    <t>Cory Wouters</t>
  </si>
  <si>
    <t>Winthrop</t>
  </si>
  <si>
    <t>Alan Benhardt</t>
  </si>
  <si>
    <t>Jaylen Hernandez</t>
  </si>
  <si>
    <t>Gabe Natividad</t>
  </si>
  <si>
    <t>Chazz Grossington</t>
  </si>
  <si>
    <t>Josh Skowronski</t>
  </si>
  <si>
    <t>Colin Crowley</t>
  </si>
  <si>
    <t>Grant McGuire</t>
  </si>
  <si>
    <t>Cade Norton</t>
  </si>
  <si>
    <t>Noah Berge</t>
  </si>
  <si>
    <t>Zach Greenberg</t>
  </si>
  <si>
    <t>Noah Cox</t>
  </si>
  <si>
    <t>Ethan Wilson</t>
  </si>
  <si>
    <t>Diego Alfonso-Rivera</t>
  </si>
  <si>
    <t>Will Lafferty</t>
  </si>
  <si>
    <t>Gage Handzel</t>
  </si>
  <si>
    <t>Harrison Wilson</t>
  </si>
  <si>
    <t>Leo Vitarelli</t>
  </si>
  <si>
    <t>Chet Bowling</t>
  </si>
  <si>
    <t>Blake Edgmon</t>
  </si>
  <si>
    <t>Charleston Southern</t>
  </si>
  <si>
    <t>Kain Collins</t>
  </si>
  <si>
    <t>Alex Marot</t>
  </si>
  <si>
    <t>Caden Wolfley</t>
  </si>
  <si>
    <t>Nathan Martinez</t>
  </si>
  <si>
    <t>Chandler Tuupo</t>
  </si>
  <si>
    <t>Lucas Pringle</t>
  </si>
  <si>
    <t>Mason Reising</t>
  </si>
  <si>
    <t>Garrison Barile</t>
  </si>
  <si>
    <t>Tyler Wright</t>
  </si>
  <si>
    <t>Cross Yarborough</t>
  </si>
  <si>
    <t>Ethan Reader</t>
  </si>
  <si>
    <t>Gavin Speirs</t>
  </si>
  <si>
    <t>Ean Czech</t>
  </si>
  <si>
    <t>John Emendorfer</t>
  </si>
  <si>
    <t>Jackson Militello</t>
  </si>
  <si>
    <t>Gabe Gutter</t>
  </si>
  <si>
    <t>Michael Rogers</t>
  </si>
  <si>
    <t>Henry Zenor</t>
  </si>
  <si>
    <t>USC Upstate</t>
  </si>
  <si>
    <t>Maloy Heaghney</t>
  </si>
  <si>
    <t>Wylie Waters</t>
  </si>
  <si>
    <t>Jake Armsey</t>
  </si>
  <si>
    <t>Tyler Lang</t>
  </si>
  <si>
    <t>Trey Bentley</t>
  </si>
  <si>
    <t>Preston Lucas</t>
  </si>
  <si>
    <t>Johnny Sweeney</t>
  </si>
  <si>
    <t>Gage Griggs</t>
  </si>
  <si>
    <t>Kenan Bowman</t>
  </si>
  <si>
    <t>Alex Ritzer</t>
  </si>
  <si>
    <t>Brady Small</t>
  </si>
  <si>
    <t>Micah Coleman</t>
  </si>
  <si>
    <t>Devlin Smalanskas</t>
  </si>
  <si>
    <t>Clayton Campidilli</t>
  </si>
  <si>
    <t>Spencer Warfield</t>
  </si>
  <si>
    <t>Junho Son</t>
  </si>
  <si>
    <t>Radford</t>
  </si>
  <si>
    <t>Hunter Keen</t>
  </si>
  <si>
    <t>Eli Hudgins</t>
  </si>
  <si>
    <t>Breckin Nace</t>
  </si>
  <si>
    <t>Brady Powell</t>
  </si>
  <si>
    <t>Devin Parks</t>
  </si>
  <si>
    <t>Noah Toole</t>
  </si>
  <si>
    <t>Brooks Simpson</t>
  </si>
  <si>
    <t>Carter Richardson</t>
  </si>
  <si>
    <t>Brady Whitacre</t>
  </si>
  <si>
    <t>Alex Levesque</t>
  </si>
  <si>
    <t>Luke Sullivan</t>
  </si>
  <si>
    <t>Zack Zelazny</t>
  </si>
  <si>
    <t>Tyler Sparrer</t>
  </si>
  <si>
    <t>Mason Self</t>
  </si>
  <si>
    <t>Carrington Aaron</t>
  </si>
  <si>
    <t>Lucas Edwards</t>
  </si>
  <si>
    <t>Joey Raccuia</t>
  </si>
  <si>
    <t>Jae'dan Carter</t>
  </si>
  <si>
    <t>Longwood</t>
  </si>
  <si>
    <t>Ben Pulliam</t>
  </si>
  <si>
    <t>Jack McMullan</t>
  </si>
  <si>
    <t>Brogan Jones</t>
  </si>
  <si>
    <t>Tré Keels</t>
  </si>
  <si>
    <t>Jon Howard</t>
  </si>
  <si>
    <t>Lucas Johnson</t>
  </si>
  <si>
    <t>Bentley Yeatts</t>
  </si>
  <si>
    <t>Mikey Urbaniak</t>
  </si>
  <si>
    <t>Mac Tufts</t>
  </si>
  <si>
    <t>Jayson Nash</t>
  </si>
  <si>
    <t>Tyler Bruggeman</t>
  </si>
  <si>
    <t>Max Lawson</t>
  </si>
  <si>
    <t>Carter Newman</t>
  </si>
  <si>
    <t>Nathan Jackson</t>
  </si>
  <si>
    <t>Brice Abbott</t>
  </si>
  <si>
    <t>JT Brown</t>
  </si>
  <si>
    <t>Carson McCoy</t>
  </si>
  <si>
    <t>Kelvin Agosto</t>
  </si>
  <si>
    <t>Gardner-Webb</t>
  </si>
  <si>
    <t>Ryan Kennell</t>
  </si>
  <si>
    <t>Merik Carter</t>
  </si>
  <si>
    <t>Matt Ilgenfritz</t>
  </si>
  <si>
    <t>Drew Ripepi</t>
  </si>
  <si>
    <t>Zack Thompson</t>
  </si>
  <si>
    <t>Thad Ector</t>
  </si>
  <si>
    <t>Joe Stanzione</t>
  </si>
  <si>
    <t>Ethan Rossow</t>
  </si>
  <si>
    <t>Alejandro Sanchez</t>
  </si>
  <si>
    <t>Allan Camarillo</t>
  </si>
  <si>
    <t>Bennett Shealor</t>
  </si>
  <si>
    <t>Diego Guevara</t>
  </si>
  <si>
    <t>Ethan Liao</t>
  </si>
  <si>
    <t>Anthony Hausner</t>
  </si>
  <si>
    <t>Jude Littrell</t>
  </si>
  <si>
    <t>Daniel Smith</t>
  </si>
  <si>
    <t>Marco Lopez</t>
  </si>
  <si>
    <t>Anthony Umbach</t>
  </si>
  <si>
    <t>Sebastian Paz</t>
  </si>
  <si>
    <t>Zachary Robinson</t>
  </si>
  <si>
    <t>Blaize Johnson</t>
  </si>
  <si>
    <t>UNC Asheville</t>
  </si>
  <si>
    <t>Owen Michelson</t>
  </si>
  <si>
    <t>Jake Minarik</t>
  </si>
  <si>
    <t>Patrick Gillen</t>
  </si>
  <si>
    <t>Logan Lowe</t>
  </si>
  <si>
    <t>Ben Green</t>
  </si>
  <si>
    <t>Zeb Swangim</t>
  </si>
  <si>
    <t>Tyler Parks</t>
  </si>
  <si>
    <t>Chase Klingemann</t>
  </si>
  <si>
    <t>Jake Pereira</t>
  </si>
  <si>
    <t>Eric Krumpe</t>
  </si>
  <si>
    <t>Coleman McGinnis</t>
  </si>
  <si>
    <t>Jack Torbett</t>
  </si>
  <si>
    <t>Ben Hemphill</t>
  </si>
  <si>
    <t>Josh Williams</t>
  </si>
  <si>
    <t>James Green</t>
  </si>
  <si>
    <t>Presbyterian</t>
  </si>
  <si>
    <t>Bo Moody</t>
  </si>
  <si>
    <t>Matthew Rollison</t>
  </si>
  <si>
    <t>Emory Guilford</t>
  </si>
  <si>
    <t>Amman Dewberry</t>
  </si>
  <si>
    <t>Andrew Albertus</t>
  </si>
  <si>
    <t>Cam Mallo</t>
  </si>
  <si>
    <t>Caden Mason</t>
  </si>
  <si>
    <t>Jayden Adams</t>
  </si>
  <si>
    <t>Holden Baker</t>
  </si>
  <si>
    <t>Aidan Taylor</t>
  </si>
  <si>
    <t>Jonathan Williams</t>
  </si>
  <si>
    <t>Brody Linker</t>
  </si>
  <si>
    <t>Nick Smith</t>
  </si>
  <si>
    <t>Layton Hyneman</t>
  </si>
  <si>
    <t>Matthew Cannon</t>
  </si>
  <si>
    <t>Ian Lindsay</t>
  </si>
  <si>
    <t>Mikah Conner</t>
  </si>
  <si>
    <t>Connor Bradley</t>
  </si>
  <si>
    <t>Nathan Sofield</t>
  </si>
  <si>
    <t>Roman Martin</t>
  </si>
  <si>
    <t>UCLA</t>
  </si>
  <si>
    <t>Mulivai Levu</t>
  </si>
  <si>
    <t>Roch Cholowsky</t>
  </si>
  <si>
    <t>Will Gasparino</t>
  </si>
  <si>
    <t>Payton Brennan</t>
  </si>
  <si>
    <t>Dean West</t>
  </si>
  <si>
    <t>Cashel Dugger</t>
  </si>
  <si>
    <t>Aidan Espinoza</t>
  </si>
  <si>
    <t>Trey Gudoy</t>
  </si>
  <si>
    <t>Kasen Khansarinia</t>
  </si>
  <si>
    <t>Aiden Aguayo</t>
  </si>
  <si>
    <t>Dominic Cadiz</t>
  </si>
  <si>
    <t>Phoenix Call</t>
  </si>
  <si>
    <t>Jarrod Hocking</t>
  </si>
  <si>
    <t>David Mysza</t>
  </si>
  <si>
    <t>Mac Moyer</t>
  </si>
  <si>
    <t>Nebraska</t>
  </si>
  <si>
    <t>Case Sanderson</t>
  </si>
  <si>
    <t>Drew Grego</t>
  </si>
  <si>
    <t>Dylan Carey</t>
  </si>
  <si>
    <t>Jeter Worthley</t>
  </si>
  <si>
    <t>Jett Buck</t>
  </si>
  <si>
    <t>Rhett Stokes</t>
  </si>
  <si>
    <t>Josh Overbeek</t>
  </si>
  <si>
    <t>Trey Fikes</t>
  </si>
  <si>
    <t>Will Jesske</t>
  </si>
  <si>
    <t>Miken Miller</t>
  </si>
  <si>
    <t>Devin Nunez</t>
  </si>
  <si>
    <t>Cole Kitchens</t>
  </si>
  <si>
    <t>Max Buettenback</t>
  </si>
  <si>
    <t>Preston Freeman</t>
  </si>
  <si>
    <t>Nico Newhan</t>
  </si>
  <si>
    <t>Carter Kelley</t>
  </si>
  <si>
    <t>Reed Strohmeyer</t>
  </si>
  <si>
    <t>Jack Basseer</t>
  </si>
  <si>
    <t>Southern California</t>
  </si>
  <si>
    <t>Kevin Takeuchi</t>
  </si>
  <si>
    <t>Adrian Lopez</t>
  </si>
  <si>
    <t>Isaac Cadena</t>
  </si>
  <si>
    <t>Abbrie Covarrubias</t>
  </si>
  <si>
    <t>Andrew Lamb</t>
  </si>
  <si>
    <t>Augie Lopez</t>
  </si>
  <si>
    <t>Maximo Martinez</t>
  </si>
  <si>
    <t>Maddox Riske</t>
  </si>
  <si>
    <t>Walter Urbon</t>
  </si>
  <si>
    <t>Richard Tejada</t>
  </si>
  <si>
    <t>Dean Carpentier</t>
  </si>
  <si>
    <t>Logan Honma</t>
  </si>
  <si>
    <t>Isaiah Ibarra</t>
  </si>
  <si>
    <t>Will Stickney</t>
  </si>
  <si>
    <t>Diego Velazquez</t>
  </si>
  <si>
    <t>Brock Slaton</t>
  </si>
  <si>
    <t>Hayden Woodson</t>
  </si>
  <si>
    <t>Ryan Cooney</t>
  </si>
  <si>
    <t>Oregon</t>
  </si>
  <si>
    <t>Drew Smith</t>
  </si>
  <si>
    <t>Brayden Jaksa</t>
  </si>
  <si>
    <t>Burke-Lee Mabeus</t>
  </si>
  <si>
    <t>Angel Laya</t>
  </si>
  <si>
    <t>Jax Gimenez</t>
  </si>
  <si>
    <t>Jack Brooks</t>
  </si>
  <si>
    <t>Maddox Molony</t>
  </si>
  <si>
    <t>Gabe Miranda</t>
  </si>
  <si>
    <t>Naulivou Lauaki Jr.</t>
  </si>
  <si>
    <t>Dominic Hellman</t>
  </si>
  <si>
    <t>Josh Schleichardt</t>
  </si>
  <si>
    <t>Malosi Mata'Afa-alferos</t>
  </si>
  <si>
    <t>Tyler Holley</t>
  </si>
  <si>
    <t>Elijah Cook</t>
  </si>
  <si>
    <t>Owen Morgan</t>
  </si>
  <si>
    <t>Aaron Manias</t>
  </si>
  <si>
    <t>Purdue</t>
  </si>
  <si>
    <t>Sam Flores</t>
  </si>
  <si>
    <t>Eli Anderson</t>
  </si>
  <si>
    <t>Westin Boyle</t>
  </si>
  <si>
    <t>Jackson Bessette</t>
  </si>
  <si>
    <t>CJ Richmond</t>
  </si>
  <si>
    <t>Dylan Drake</t>
  </si>
  <si>
    <t>Brandon Rogers</t>
  </si>
  <si>
    <t>Avery Moore</t>
  </si>
  <si>
    <t>Quincy Malbrough</t>
  </si>
  <si>
    <t>Ali Banks</t>
  </si>
  <si>
    <t>Zach Zychowski</t>
  </si>
  <si>
    <t>Trey Swiderski</t>
  </si>
  <si>
    <t>Jimmy Dionne</t>
  </si>
  <si>
    <t>Sergio DeCello</t>
  </si>
  <si>
    <t>Ross Highfill</t>
  </si>
  <si>
    <t>Charlie Vercruysse</t>
  </si>
  <si>
    <t>Thomas Lynch</t>
  </si>
  <si>
    <t>Dane Harvey</t>
  </si>
  <si>
    <t>Ohio State</t>
  </si>
  <si>
    <t>Henry Kaczmar</t>
  </si>
  <si>
    <t>Mason Eckelman</t>
  </si>
  <si>
    <t>Noah Furcht</t>
  </si>
  <si>
    <t>Maddix Simpson</t>
  </si>
  <si>
    <t>Lee Ellis</t>
  </si>
  <si>
    <t>Alex Bemis</t>
  </si>
  <si>
    <t>Miles Vandenheuvel</t>
  </si>
  <si>
    <t>Grant Mangrum</t>
  </si>
  <si>
    <t>CJ Reid</t>
  </si>
  <si>
    <t>Jacob Parr</t>
  </si>
  <si>
    <t>Gavin West</t>
  </si>
  <si>
    <t>Steven Cavaco</t>
  </si>
  <si>
    <t>Austin Rose</t>
  </si>
  <si>
    <t>Andrew Edrington</t>
  </si>
  <si>
    <t>Colby Turner</t>
  </si>
  <si>
    <t>Michigan</t>
  </si>
  <si>
    <t>Brayden Jefferis</t>
  </si>
  <si>
    <t>Noah Miller</t>
  </si>
  <si>
    <t>Evan Haeger</t>
  </si>
  <si>
    <t>Matt Ossenfort</t>
  </si>
  <si>
    <t>Cade Ladehoff</t>
  </si>
  <si>
    <t>Greg Pace Jr.</t>
  </si>
  <si>
    <t>Drew Culbertson</t>
  </si>
  <si>
    <t>Cooper Mullens</t>
  </si>
  <si>
    <t>Dane Morrow</t>
  </si>
  <si>
    <t>Brenden Stressler</t>
  </si>
  <si>
    <t>Jack Laffitte</t>
  </si>
  <si>
    <t>Joonsung Park</t>
  </si>
  <si>
    <t>Elie Kligman</t>
  </si>
  <si>
    <t>Josh Campbell</t>
  </si>
  <si>
    <t>Carson Luna</t>
  </si>
  <si>
    <t>Jonathan Kim</t>
  </si>
  <si>
    <t>Joe Longo</t>
  </si>
  <si>
    <t>Brock Leitgeb</t>
  </si>
  <si>
    <t>Caleb Wulf</t>
  </si>
  <si>
    <t>Iowa</t>
  </si>
  <si>
    <t>Gable Mitchell</t>
  </si>
  <si>
    <t>Miles Risley</t>
  </si>
  <si>
    <t>Kellen Strohmeyer</t>
  </si>
  <si>
    <t>Joey Nerat</t>
  </si>
  <si>
    <t>Mitch Wood</t>
  </si>
  <si>
    <t>Kooper Schulte</t>
  </si>
  <si>
    <t>Brett White</t>
  </si>
  <si>
    <t>Ben Swails</t>
  </si>
  <si>
    <t>Carter Geffre</t>
  </si>
  <si>
    <t>Max Burt</t>
  </si>
  <si>
    <t>Jaylen Ziegler</t>
  </si>
  <si>
    <t>Kyle Alivo</t>
  </si>
  <si>
    <t>Matthew Delgado</t>
  </si>
  <si>
    <t>Bryce Phelps</t>
  </si>
  <si>
    <t>Jaixen Frost</t>
  </si>
  <si>
    <t>Tyler Guerin</t>
  </si>
  <si>
    <t>Brolan Frost</t>
  </si>
  <si>
    <t>AJ Putty</t>
  </si>
  <si>
    <t>Illinois</t>
  </si>
  <si>
    <t>Nick Groves</t>
  </si>
  <si>
    <t>Kyle Schupmann</t>
  </si>
  <si>
    <t>Michael Farina</t>
  </si>
  <si>
    <t>Will Johannes</t>
  </si>
  <si>
    <t>J.R. Nelson</t>
  </si>
  <si>
    <t>Collin Jennings</t>
  </si>
  <si>
    <t>Daniel Contreras</t>
  </si>
  <si>
    <t>Jack Zebig</t>
  </si>
  <si>
    <t>Cole Crafton</t>
  </si>
  <si>
    <t>Cole Warehime</t>
  </si>
  <si>
    <t>Luke Landrus</t>
  </si>
  <si>
    <t>Cameron Chee-Aloy</t>
  </si>
  <si>
    <t>Brayden Mazzacano</t>
  </si>
  <si>
    <t>Matthew Chatelle</t>
  </si>
  <si>
    <t>Rutgers</t>
  </si>
  <si>
    <t>Trey Wells</t>
  </si>
  <si>
    <t>Ryan Jaros</t>
  </si>
  <si>
    <t>Yomar Carreras</t>
  </si>
  <si>
    <t>Chase Krewson</t>
  </si>
  <si>
    <t>Charlie Meglio</t>
  </si>
  <si>
    <t>Peyton Bonds</t>
  </si>
  <si>
    <t>Kevin Novobilsky</t>
  </si>
  <si>
    <t>Gabriel Rivera</t>
  </si>
  <si>
    <t>Tristan Salinas</t>
  </si>
  <si>
    <t>Jack Sweeney</t>
  </si>
  <si>
    <t>Tyler Wiltsey</t>
  </si>
  <si>
    <t>Quinten Perilli</t>
  </si>
  <si>
    <t>Joey Erace</t>
  </si>
  <si>
    <t>Julius Rosado</t>
  </si>
  <si>
    <t>Thomas Kendrick</t>
  </si>
  <si>
    <t>Jackson Hotchkiss</t>
  </si>
  <si>
    <t>Washington</t>
  </si>
  <si>
    <t>Sam DeCarlo</t>
  </si>
  <si>
    <t>Braeden Terry</t>
  </si>
  <si>
    <t>Blake Wilson</t>
  </si>
  <si>
    <t>Mic Paul</t>
  </si>
  <si>
    <t>Ethan Swidler</t>
  </si>
  <si>
    <t>Tyler Cowan</t>
  </si>
  <si>
    <t>Casen Taggart</t>
  </si>
  <si>
    <t>Drew Johnson</t>
  </si>
  <si>
    <t>Colton Bower</t>
  </si>
  <si>
    <t>Daniel Porras</t>
  </si>
  <si>
    <t>Alexander Pearson</t>
  </si>
  <si>
    <t>Landon Young</t>
  </si>
  <si>
    <t>Ian Draper</t>
  </si>
  <si>
    <t>Aidan Dougherty</t>
  </si>
  <si>
    <t>Kevin Spear</t>
  </si>
  <si>
    <t>Bryce Johnson</t>
  </si>
  <si>
    <t>Weber Neels</t>
  </si>
  <si>
    <t>Minnesota</t>
  </si>
  <si>
    <t>Charlie Sutherland</t>
  </si>
  <si>
    <t>Davis Hamilton</t>
  </si>
  <si>
    <t>Jack Spanier</t>
  </si>
  <si>
    <t>Jack Mosh</t>
  </si>
  <si>
    <t>Ty Allen</t>
  </si>
  <si>
    <t>Jack Bello</t>
  </si>
  <si>
    <t>Easton Richter</t>
  </si>
  <si>
    <t>Jake Quinn</t>
  </si>
  <si>
    <t>Sam Hunt</t>
  </si>
  <si>
    <t>Jameson Martin</t>
  </si>
  <si>
    <t>Brayden Hellum</t>
  </si>
  <si>
    <t>Michael Lippe</t>
  </si>
  <si>
    <t>Jackson Akin</t>
  </si>
  <si>
    <t>Ethan Cole</t>
  </si>
  <si>
    <t>Nathan O'Donnell</t>
  </si>
  <si>
    <t>Michael Starrs</t>
  </si>
  <si>
    <t>Nick Williams</t>
  </si>
  <si>
    <t>Michigan State</t>
  </si>
  <si>
    <t>Khamaree Thomas</t>
  </si>
  <si>
    <t>Isaac Sturgess</t>
  </si>
  <si>
    <t>Noah Bright</t>
  </si>
  <si>
    <t>Randy Seymour</t>
  </si>
  <si>
    <t>Dayton Murphy</t>
  </si>
  <si>
    <t>CJ Deckinga</t>
  </si>
  <si>
    <t>Ryan McKay</t>
  </si>
  <si>
    <t>Anthony Elezaj</t>
  </si>
  <si>
    <t>Isaiah Domey</t>
  </si>
  <si>
    <t>Parker Picot</t>
  </si>
  <si>
    <t>Trent Rice</t>
  </si>
  <si>
    <t>Adam Broski</t>
  </si>
  <si>
    <t>Jasen Oliver</t>
  </si>
  <si>
    <t>Cole Van Ameyde</t>
  </si>
  <si>
    <t>Brayden Martin</t>
  </si>
  <si>
    <t>Maryland</t>
  </si>
  <si>
    <t>Paul Jones II</t>
  </si>
  <si>
    <t>David Mendez</t>
  </si>
  <si>
    <t>Ty Kaunas</t>
  </si>
  <si>
    <t>Jordan Crosland</t>
  </si>
  <si>
    <t>Ryan Costello</t>
  </si>
  <si>
    <t>Parker Corbin</t>
  </si>
  <si>
    <t>Franklin Pichardo Jr.</t>
  </si>
  <si>
    <t>Nate Hawton-Henley</t>
  </si>
  <si>
    <t>Bud Coombs</t>
  </si>
  <si>
    <t>Michael Iannazzo</t>
  </si>
  <si>
    <t>Austin Weiss</t>
  </si>
  <si>
    <t>Jackson Sirois</t>
  </si>
  <si>
    <t>Rylen Stockton</t>
  </si>
  <si>
    <t>Devin Russell</t>
  </si>
  <si>
    <t>Colin Gibbs</t>
  </si>
  <si>
    <t>Antonio Morales</t>
  </si>
  <si>
    <t>Aden Hill</t>
  </si>
  <si>
    <t>Aidan Driscoll</t>
  </si>
  <si>
    <t>Caleb Koskie</t>
  </si>
  <si>
    <t>Indiana</t>
  </si>
  <si>
    <t>Hogan Denny</t>
  </si>
  <si>
    <t>Jake Hanley</t>
  </si>
  <si>
    <t>Cole Decker</t>
  </si>
  <si>
    <t>Cooper Malamazian</t>
  </si>
  <si>
    <t>Landen Fry</t>
  </si>
  <si>
    <t>Will Moore</t>
  </si>
  <si>
    <t>Brayden Ricketts</t>
  </si>
  <si>
    <t>Owen ten Oever</t>
  </si>
  <si>
    <t>Ayden Crouse</t>
  </si>
  <si>
    <t>Cal Gates</t>
  </si>
  <si>
    <t>TJ Schuyler</t>
  </si>
  <si>
    <t>Mateo Noto</t>
  </si>
  <si>
    <t>Aiden Stewart</t>
  </si>
  <si>
    <t>Davian Carrera</t>
  </si>
  <si>
    <t>Brodey Bitove</t>
  </si>
  <si>
    <t>Miles Mador</t>
  </si>
  <si>
    <t>Michael Anderson</t>
  </si>
  <si>
    <t>Penn State</t>
  </si>
  <si>
    <t>Jayden Davis</t>
  </si>
  <si>
    <t>Jack Porter</t>
  </si>
  <si>
    <t>Bryce Molinaro</t>
  </si>
  <si>
    <t>Avery Smith</t>
  </si>
  <si>
    <t>Maddox McDonald</t>
  </si>
  <si>
    <t>Spencer Barnett</t>
  </si>
  <si>
    <t>Preston Yaucher</t>
  </si>
  <si>
    <t>Nate Voss</t>
  </si>
  <si>
    <t>Kevin Karstetter</t>
  </si>
  <si>
    <t>Jesse Jaconski</t>
  </si>
  <si>
    <t>Cohl Mercado</t>
  </si>
  <si>
    <t>Justin Turcovski</t>
  </si>
  <si>
    <t>Joey DeMucci</t>
  </si>
  <si>
    <t>Jack Lausch</t>
  </si>
  <si>
    <t>Northwestern</t>
  </si>
  <si>
    <t>Nick Barron</t>
  </si>
  <si>
    <t>Noah Ruiz</t>
  </si>
  <si>
    <t>Ryan Kucherak</t>
  </si>
  <si>
    <t>Logan de Groot</t>
  </si>
  <si>
    <t>Owen McElfatrick</t>
  </si>
  <si>
    <t>Jay Slater</t>
  </si>
  <si>
    <t>Jackson Freeman</t>
  </si>
  <si>
    <t>Jake Yang</t>
  </si>
  <si>
    <t>Jack Counsell</t>
  </si>
  <si>
    <t>Josh Ramos</t>
  </si>
  <si>
    <t>Griffin Mills</t>
  </si>
  <si>
    <t>Carter Danz</t>
  </si>
  <si>
    <t>Marty Kaplan</t>
  </si>
  <si>
    <t>Charlie Caruso</t>
  </si>
  <si>
    <t>Shane Hofstadler</t>
  </si>
  <si>
    <t>Noah Brocklebank</t>
  </si>
  <si>
    <t>Masai Marshall</t>
  </si>
  <si>
    <t>Alex Grant</t>
  </si>
  <si>
    <t>Jake Rifenburg</t>
  </si>
  <si>
    <t>Rowan Kelly</t>
  </si>
  <si>
    <t>UC Santa Barbara</t>
  </si>
  <si>
    <t>Will Vasseur</t>
  </si>
  <si>
    <t>Corey Nunez</t>
  </si>
  <si>
    <t>Nate Vargas</t>
  </si>
  <si>
    <t>Nick Husovsky</t>
  </si>
  <si>
    <t>Noah Karliner</t>
  </si>
  <si>
    <t>Xavier Esquer</t>
  </si>
  <si>
    <t>Jordan Marian</t>
  </si>
  <si>
    <t>Liam Barrett</t>
  </si>
  <si>
    <t>Colin Beazizo</t>
  </si>
  <si>
    <t>Jonathan Mendez</t>
  </si>
  <si>
    <t>Cole Kosciusko</t>
  </si>
  <si>
    <t>Ryan Severns</t>
  </si>
  <si>
    <t>Cade Goldstein</t>
  </si>
  <si>
    <t>Mitch Namie</t>
  </si>
  <si>
    <t>Max Stagg</t>
  </si>
  <si>
    <t>Nico Libed</t>
  </si>
  <si>
    <t>Jack Haferkamp</t>
  </si>
  <si>
    <t>Josh Jannicelli</t>
  </si>
  <si>
    <t>Ryan Tayman</t>
  </si>
  <si>
    <t>Cal Poly</t>
  </si>
  <si>
    <t>Nate Castellon</t>
  </si>
  <si>
    <t>Alejandro Garza</t>
  </si>
  <si>
    <t>Casey Murray Jr.</t>
  </si>
  <si>
    <t>Gavin Spiridonoff</t>
  </si>
  <si>
    <t>Dylan Kordic</t>
  </si>
  <si>
    <t>Cam Hoiland</t>
  </si>
  <si>
    <t>Jake Downing</t>
  </si>
  <si>
    <t>Dante Vachini</t>
  </si>
  <si>
    <t>Xander McLaurin</t>
  </si>
  <si>
    <t>Owen Meli</t>
  </si>
  <si>
    <t>Braxton Thomas</t>
  </si>
  <si>
    <t>Antonio Castro</t>
  </si>
  <si>
    <t>Vinnie Van der Wel</t>
  </si>
  <si>
    <t>Arlo Pendleton</t>
  </si>
  <si>
    <t>Anthony Potestio</t>
  </si>
  <si>
    <t>UC San Diego</t>
  </si>
  <si>
    <t>J.C. Allen</t>
  </si>
  <si>
    <t>Gabe Camacho</t>
  </si>
  <si>
    <t>Alex Leopard</t>
  </si>
  <si>
    <t>Trevian Martinez</t>
  </si>
  <si>
    <t>Michael Crossland</t>
  </si>
  <si>
    <t>Nick Costello</t>
  </si>
  <si>
    <t>Addison Klepsch</t>
  </si>
  <si>
    <t>Raphael Dunne</t>
  </si>
  <si>
    <t>Delshaun Lanier</t>
  </si>
  <si>
    <t>Nathaniel Widelski</t>
  </si>
  <si>
    <t>Ryson Ujimori</t>
  </si>
  <si>
    <t>Cal Elvis</t>
  </si>
  <si>
    <t>Thomas Maher</t>
  </si>
  <si>
    <t>Bryan Bradshaw</t>
  </si>
  <si>
    <t>Drake Bicknell</t>
  </si>
  <si>
    <t>Shane Cannon</t>
  </si>
  <si>
    <t>Garrett Davidson</t>
  </si>
  <si>
    <t>Tate Shimao</t>
  </si>
  <si>
    <t>Hawaii</t>
  </si>
  <si>
    <t>Ben Zeigler-Namoa</t>
  </si>
  <si>
    <t>Draven Nushida</t>
  </si>
  <si>
    <t>Jake Redding</t>
  </si>
  <si>
    <t>Kody Watanabe</t>
  </si>
  <si>
    <t>Kamana Nahaku</t>
  </si>
  <si>
    <t>Kamaehu Sanchez</t>
  </si>
  <si>
    <t>Elijah Ickes</t>
  </si>
  <si>
    <t>Noah Rodriguez</t>
  </si>
  <si>
    <t>Taylor Takata</t>
  </si>
  <si>
    <t>Mana Lau Kong</t>
  </si>
  <si>
    <t>Garrett Greco</t>
  </si>
  <si>
    <t>Josh Martin</t>
  </si>
  <si>
    <t>Gabe Wright</t>
  </si>
  <si>
    <t>Christian Hoffman</t>
  </si>
  <si>
    <t>Evan Rolbiecki</t>
  </si>
  <si>
    <t>Tino Bethancourt</t>
  </si>
  <si>
    <t>Koa Won</t>
  </si>
  <si>
    <t>Paul Contreras</t>
  </si>
  <si>
    <t>Cal State Fullerton</t>
  </si>
  <si>
    <t>Nick Miller</t>
  </si>
  <si>
    <t>Cameron Kim</t>
  </si>
  <si>
    <t>Andrew Kirchner</t>
  </si>
  <si>
    <t>Max Ortega</t>
  </si>
  <si>
    <t>Esteban Olazaba</t>
  </si>
  <si>
    <t>Bren Wilkinson</t>
  </si>
  <si>
    <t>Ty Thomas</t>
  </si>
  <si>
    <t>Eli Lopez</t>
  </si>
  <si>
    <t>Hunter Meyer</t>
  </si>
  <si>
    <t>Cade O'Hara</t>
  </si>
  <si>
    <t>Niko Lombardi</t>
  </si>
  <si>
    <t>Cam Burdick</t>
  </si>
  <si>
    <t>Brady Dobson</t>
  </si>
  <si>
    <t>Damian Casas</t>
  </si>
  <si>
    <t>Britton Beeson</t>
  </si>
  <si>
    <t>Logan Hart</t>
  </si>
  <si>
    <t>Waldie Perez</t>
  </si>
  <si>
    <t>Elijah McNeal</t>
  </si>
  <si>
    <t>UC Davis</t>
  </si>
  <si>
    <t>Tyler Howard</t>
  </si>
  <si>
    <t>Kai Mault</t>
  </si>
  <si>
    <t>Joey Wright</t>
  </si>
  <si>
    <t>Braydon Wooldridge</t>
  </si>
  <si>
    <t>Ryan Lee</t>
  </si>
  <si>
    <t>Zach Story</t>
  </si>
  <si>
    <t>Ethan Felix</t>
  </si>
  <si>
    <t>Korey Williams</t>
  </si>
  <si>
    <t>Eli Burnham</t>
  </si>
  <si>
    <t>Evan Gentil</t>
  </si>
  <si>
    <t>Jaxon Murphy</t>
  </si>
  <si>
    <t>Keenan Anzai</t>
  </si>
  <si>
    <t>Houston Hirschkorn</t>
  </si>
  <si>
    <t>Ethan Kang</t>
  </si>
  <si>
    <t>Everet Johnson</t>
  </si>
  <si>
    <t>Jack Castagnola</t>
  </si>
  <si>
    <t>Kyle Pettersen</t>
  </si>
  <si>
    <t>Tyler Wood</t>
  </si>
  <si>
    <t>Grayson Bonanno</t>
  </si>
  <si>
    <t>Efren Ortega</t>
  </si>
  <si>
    <t>UC Irvine</t>
  </si>
  <si>
    <t>Zach Fjelstad</t>
  </si>
  <si>
    <t>Frankie Carney</t>
  </si>
  <si>
    <t>Alonso Reyes</t>
  </si>
  <si>
    <t>Auggie Gutierrez</t>
  </si>
  <si>
    <t>Tommy Farmer IV</t>
  </si>
  <si>
    <t>Noah Alvarez</t>
  </si>
  <si>
    <t>Zach Crandall</t>
  </si>
  <si>
    <t>Daniel Polasek</t>
  </si>
  <si>
    <t>Lucas Schermer</t>
  </si>
  <si>
    <t>Kai Smith</t>
  </si>
  <si>
    <t>Landon Gaz</t>
  </si>
  <si>
    <t>Zach Doyle</t>
  </si>
  <si>
    <t>Dylan Hillman</t>
  </si>
  <si>
    <t>Theo Kim</t>
  </si>
  <si>
    <t>Connor Dietsch</t>
  </si>
  <si>
    <t>Rowan Felsch</t>
  </si>
  <si>
    <t>James Castagnola</t>
  </si>
  <si>
    <t>Michael Podstreleny</t>
  </si>
  <si>
    <t>Matthew Thomas</t>
  </si>
  <si>
    <t>Cal State Northridge</t>
  </si>
  <si>
    <t>Mateo Rickman</t>
  </si>
  <si>
    <t>Colton Boardman</t>
  </si>
  <si>
    <t>Kyle Panganiban</t>
  </si>
  <si>
    <t>Matthew Pena</t>
  </si>
  <si>
    <t>Will Linberg</t>
  </si>
  <si>
    <t>Vaughn Coleman</t>
  </si>
  <si>
    <t>Trent Abel</t>
  </si>
  <si>
    <t>Andrew Becker</t>
  </si>
  <si>
    <t>Matthew Cormier</t>
  </si>
  <si>
    <t>Xavier Rios</t>
  </si>
  <si>
    <t>Jehee Lee</t>
  </si>
  <si>
    <t>Cameron Calvillo</t>
  </si>
  <si>
    <t>Daniel Behrmann</t>
  </si>
  <si>
    <t>Evan Saito</t>
  </si>
  <si>
    <t>Gage McCown</t>
  </si>
  <si>
    <t>Evan Cloyd</t>
  </si>
  <si>
    <t>CSU Bakersfield</t>
  </si>
  <si>
    <t>Jacob May</t>
  </si>
  <si>
    <t>Devon Wilkes</t>
  </si>
  <si>
    <t>Elijah Pelayo</t>
  </si>
  <si>
    <t>Elgin Bennett</t>
  </si>
  <si>
    <t>Kanoa Morisaki</t>
  </si>
  <si>
    <t>Nick Mascaro</t>
  </si>
  <si>
    <t>Brendan Thompson</t>
  </si>
  <si>
    <t>Taison Miller</t>
  </si>
  <si>
    <t>Dusty Vela</t>
  </si>
  <si>
    <t>Carter Jorissen</t>
  </si>
  <si>
    <t>Yahir Acevedo</t>
  </si>
  <si>
    <t>Garrett Teunissen</t>
  </si>
  <si>
    <t>Carlos Cordero</t>
  </si>
  <si>
    <t>Adam Salazar</t>
  </si>
  <si>
    <t>Matt Dobson</t>
  </si>
  <si>
    <t>Christian Lopez</t>
  </si>
  <si>
    <t>Lewis Barnum V</t>
  </si>
  <si>
    <t>Davis Goodwin</t>
  </si>
  <si>
    <t>Trey Mandina</t>
  </si>
  <si>
    <t>Casey Leavitt-McGee</t>
  </si>
  <si>
    <t>Al Nsah</t>
  </si>
  <si>
    <t>Matt Toomey</t>
  </si>
  <si>
    <t>Long Beach State</t>
  </si>
  <si>
    <t>Trotter Enright</t>
  </si>
  <si>
    <t>Smith Chandler</t>
  </si>
  <si>
    <t>Dylan Lina</t>
  </si>
  <si>
    <t>Taylor Tomlin</t>
  </si>
  <si>
    <t>Trevor Goldenetz</t>
  </si>
  <si>
    <t>Jake Evans</t>
  </si>
  <si>
    <t>Easton Elliot</t>
  </si>
  <si>
    <t>Murchael Turner</t>
  </si>
  <si>
    <t>Conner Stewart</t>
  </si>
  <si>
    <t>Ty Borgogno</t>
  </si>
  <si>
    <t>Kaiden Smaka</t>
  </si>
  <si>
    <t>Aaron Perez</t>
  </si>
  <si>
    <t>Damon Valdez</t>
  </si>
  <si>
    <t>Luke Taylor</t>
  </si>
  <si>
    <t>Reid Montgomery</t>
  </si>
  <si>
    <t>Justin Roulston</t>
  </si>
  <si>
    <t>Camden Gasser</t>
  </si>
  <si>
    <t>Gian De Castro</t>
  </si>
  <si>
    <t>Manoah Chapman</t>
  </si>
  <si>
    <t>UC Riverside</t>
  </si>
  <si>
    <t>Jarren Sanderson</t>
  </si>
  <si>
    <t>Estaban Sepulveda</t>
  </si>
  <si>
    <t>David Gibbs</t>
  </si>
  <si>
    <t>Robert Pitts</t>
  </si>
  <si>
    <t>Lucas Bonham</t>
  </si>
  <si>
    <t>Miles Scott</t>
  </si>
  <si>
    <t>Jaxon Byrd</t>
  </si>
  <si>
    <t>Tyler Gordon</t>
  </si>
  <si>
    <t>Andrew Rivas</t>
  </si>
  <si>
    <t>Ty Walton</t>
  </si>
  <si>
    <t>Isaiah Hernandez</t>
  </si>
  <si>
    <t>Evan Hall</t>
  </si>
  <si>
    <t>Evan Chavez</t>
  </si>
  <si>
    <t>David Whittle</t>
  </si>
  <si>
    <t>Hunter Backstrom</t>
  </si>
  <si>
    <t>Tyler Bolyard</t>
  </si>
  <si>
    <t>Griffin Harrison</t>
  </si>
  <si>
    <t>Anthony Maldonado</t>
  </si>
  <si>
    <t>Adrian Blanchet</t>
  </si>
  <si>
    <t>Jaxon Pate</t>
  </si>
  <si>
    <t>Jacksonville State</t>
  </si>
  <si>
    <t>Trey King</t>
  </si>
  <si>
    <t>Grayson Ashe</t>
  </si>
  <si>
    <t>Brady Thomas</t>
  </si>
  <si>
    <t>Caleb Johnson</t>
  </si>
  <si>
    <t>Cooper Blauser</t>
  </si>
  <si>
    <t>Luke Williams</t>
  </si>
  <si>
    <t>Matthew Cash</t>
  </si>
  <si>
    <t>Ace Williamson</t>
  </si>
  <si>
    <t>Orlando Pena</t>
  </si>
  <si>
    <t>Cade Miles</t>
  </si>
  <si>
    <t>Greg LaChance</t>
  </si>
  <si>
    <t>Samuel Richardson</t>
  </si>
  <si>
    <t>Trey Majette</t>
  </si>
  <si>
    <t>Evan Williams</t>
  </si>
  <si>
    <t>Ryan Stevens</t>
  </si>
  <si>
    <t>Tanner Marsh</t>
  </si>
  <si>
    <t>Liberty</t>
  </si>
  <si>
    <t>Jordan Jaffe</t>
  </si>
  <si>
    <t>Nick Barone</t>
  </si>
  <si>
    <t>Easton Swofford</t>
  </si>
  <si>
    <t>Riley DeCandido</t>
  </si>
  <si>
    <t>Josh Campos</t>
  </si>
  <si>
    <t>Jax Sorenson</t>
  </si>
  <si>
    <t>Kyle Hvidsten</t>
  </si>
  <si>
    <t>Landon Scilley</t>
  </si>
  <si>
    <t>Dylan Grabowski</t>
  </si>
  <si>
    <t>Anderson Fulk</t>
  </si>
  <si>
    <t>Tucker Moore</t>
  </si>
  <si>
    <t>Charlie Brinkman</t>
  </si>
  <si>
    <t>Ryan Drumm</t>
  </si>
  <si>
    <t>John Simmons</t>
  </si>
  <si>
    <t>Braden Weaver</t>
  </si>
  <si>
    <t>Logan Fyffe</t>
  </si>
  <si>
    <t>Missouri State</t>
  </si>
  <si>
    <t>Bryce Cermenelli</t>
  </si>
  <si>
    <t>Curry Sutherland</t>
  </si>
  <si>
    <t>Gabe Roessler</t>
  </si>
  <si>
    <t>Caden Bogenpohl</t>
  </si>
  <si>
    <t>Carter Bergman</t>
  </si>
  <si>
    <t>Taeg Gollert</t>
  </si>
  <si>
    <t>Jax Ryan</t>
  </si>
  <si>
    <t>Brant Kragel</t>
  </si>
  <si>
    <t>Bobby Atkinson</t>
  </si>
  <si>
    <t>Charlie Carter</t>
  </si>
  <si>
    <t>Max Knight</t>
  </si>
  <si>
    <t>Jackson Beaman</t>
  </si>
  <si>
    <t>Bowen Tabola</t>
  </si>
  <si>
    <t>Michael Callahan</t>
  </si>
  <si>
    <t>Adyn Schell</t>
  </si>
  <si>
    <t>Trey Hawsey</t>
  </si>
  <si>
    <t>Louisiana Tech</t>
  </si>
  <si>
    <t>Colton Coates</t>
  </si>
  <si>
    <t>Colby Lunsford</t>
  </si>
  <si>
    <t>Sebastian Mexico</t>
  </si>
  <si>
    <t>Eli Berch</t>
  </si>
  <si>
    <t>Casey McCoy</t>
  </si>
  <si>
    <t>Wesley Scott</t>
  </si>
  <si>
    <t>Cade Patterson</t>
  </si>
  <si>
    <t>Matt Houston</t>
  </si>
  <si>
    <t>Nathan Houston</t>
  </si>
  <si>
    <t>Brecken Menuet</t>
  </si>
  <si>
    <t>Hayden Gustavson</t>
  </si>
  <si>
    <t>Reid Snider</t>
  </si>
  <si>
    <t>Zeb Ruddell</t>
  </si>
  <si>
    <t>McCann Libby</t>
  </si>
  <si>
    <t>Dallas Baptist</t>
  </si>
  <si>
    <t>Ben Tryon</t>
  </si>
  <si>
    <t>Luke Pettitte</t>
  </si>
  <si>
    <t>Dylan Schlaegel</t>
  </si>
  <si>
    <t>Hogan Nelson</t>
  </si>
  <si>
    <t>Lane Arroyos</t>
  </si>
  <si>
    <t>Western Kentucky</t>
  </si>
  <si>
    <t>Camden Ross</t>
  </si>
  <si>
    <t>Austin Haller</t>
  </si>
  <si>
    <t>Daniel Stewart</t>
  </si>
  <si>
    <t>JP Acosta</t>
  </si>
  <si>
    <t>Kyle Hayes</t>
  </si>
  <si>
    <t>Parker Coley</t>
  </si>
  <si>
    <t>Cael Frost</t>
  </si>
  <si>
    <t>Hayden Robbins</t>
  </si>
  <si>
    <t>Reid Howard</t>
  </si>
  <si>
    <t>Kiefer Tarnoki</t>
  </si>
  <si>
    <t>Manny Alberto</t>
  </si>
  <si>
    <t>Dalton Fiveash</t>
  </si>
  <si>
    <t>Ethan Reynolds</t>
  </si>
  <si>
    <t>Hayden Nazarenus</t>
  </si>
  <si>
    <t>Ian Nguyen</t>
  </si>
  <si>
    <t>Logan Luckett</t>
  </si>
  <si>
    <t>Grayson Godbee</t>
  </si>
  <si>
    <t>Chris Cole</t>
  </si>
  <si>
    <t>Kennesaw State</t>
  </si>
  <si>
    <t>Jackson Chirello</t>
  </si>
  <si>
    <t>Cooper Williams</t>
  </si>
  <si>
    <t>Shamaar McDuffie</t>
  </si>
  <si>
    <t>Trenton Lyons</t>
  </si>
  <si>
    <t>Wesley Alig</t>
  </si>
  <si>
    <t>James McGee</t>
  </si>
  <si>
    <t>Grayson McCollum</t>
  </si>
  <si>
    <t>Evan Holstein</t>
  </si>
  <si>
    <t>Aaron Posey</t>
  </si>
  <si>
    <t>Josh Gibbs</t>
  </si>
  <si>
    <t>Charlie Jones</t>
  </si>
  <si>
    <t>Jamarie Brooks</t>
  </si>
  <si>
    <t>Jackson Bradfield</t>
  </si>
  <si>
    <t>Avery Wilson</t>
  </si>
  <si>
    <t>Kaden Brown</t>
  </si>
  <si>
    <t>Ryan Franden</t>
  </si>
  <si>
    <t>Sam Houston</t>
  </si>
  <si>
    <t>Jeric Curtis</t>
  </si>
  <si>
    <t>Caleb Cotton</t>
  </si>
  <si>
    <t>Wes Baker</t>
  </si>
  <si>
    <t>Cade Corcoran</t>
  </si>
  <si>
    <t>Jace Martinez</t>
  </si>
  <si>
    <t>Hunter Alvord</t>
  </si>
  <si>
    <t>Nathan Fink</t>
  </si>
  <si>
    <t>Easton Dean</t>
  </si>
  <si>
    <t>Kirby Orth</t>
  </si>
  <si>
    <t>Sean Bazmore</t>
  </si>
  <si>
    <t>Ty Marthiljohni</t>
  </si>
  <si>
    <t>Addison Smith</t>
  </si>
  <si>
    <t>Keegan Demmer</t>
  </si>
  <si>
    <t>Parker Blackman</t>
  </si>
  <si>
    <t>Blake Brown</t>
  </si>
  <si>
    <t>Layne Akers</t>
  </si>
  <si>
    <t>Middle Tennessee</t>
  </si>
  <si>
    <t>Cooper Clapp</t>
  </si>
  <si>
    <t>Owen Nowak</t>
  </si>
  <si>
    <t>Brett Rogers</t>
  </si>
  <si>
    <t>Tyler Minnick</t>
  </si>
  <si>
    <t>Nathan Brewer</t>
  </si>
  <si>
    <t>Dean O'Neill</t>
  </si>
  <si>
    <t>Brett Vondohlen</t>
  </si>
  <si>
    <t>Clay Badylak</t>
  </si>
  <si>
    <t>Calvin Cook</t>
  </si>
  <si>
    <t>Keaton Ray</t>
  </si>
  <si>
    <t>Matt Wolfe</t>
  </si>
  <si>
    <t>Grant Snider</t>
  </si>
  <si>
    <t>Cole Cates</t>
  </si>
  <si>
    <t>Cale Vinson</t>
  </si>
  <si>
    <t>Kenny McKinley</t>
  </si>
  <si>
    <t>Konner Bowden</t>
  </si>
  <si>
    <t>Cooper Rasmussen</t>
  </si>
  <si>
    <t>Florida International</t>
  </si>
  <si>
    <t>Andrew Ildefonso</t>
  </si>
  <si>
    <t>Mario Trivella</t>
  </si>
  <si>
    <t>Aidan Cohall</t>
  </si>
  <si>
    <t>Samuel Fischer</t>
  </si>
  <si>
    <t>Cole Cleveland</t>
  </si>
  <si>
    <t>Caden Sammler</t>
  </si>
  <si>
    <t>Marc Hersh</t>
  </si>
  <si>
    <t>Aris Rivera</t>
  </si>
  <si>
    <t>Luca Reyes</t>
  </si>
  <si>
    <t>Preston Leon</t>
  </si>
  <si>
    <t>Adonys Velez</t>
  </si>
  <si>
    <t>Trey Freeman</t>
  </si>
  <si>
    <t>Enrique Alvarez Jr.</t>
  </si>
  <si>
    <t>Hector Candelas</t>
  </si>
  <si>
    <t>Tracen Cameron</t>
  </si>
  <si>
    <t>Vicente Feliciano</t>
  </si>
  <si>
    <t>Boston Doeschot</t>
  </si>
  <si>
    <t>Rudy Marichal</t>
  </si>
  <si>
    <t>Taggert Cameron</t>
  </si>
  <si>
    <t>Kyle Koehler</t>
  </si>
  <si>
    <t>Alex Walsh</t>
  </si>
  <si>
    <t>Steve Solorzano</t>
  </si>
  <si>
    <t>New Mexico State</t>
  </si>
  <si>
    <t>Jonatan Clough</t>
  </si>
  <si>
    <t>Easton Rulli</t>
  </si>
  <si>
    <t>Aidan Taclas</t>
  </si>
  <si>
    <t>Camden Kaufman</t>
  </si>
  <si>
    <t>Tommy Meluskey</t>
  </si>
  <si>
    <t>Boston Vest</t>
  </si>
  <si>
    <t>Aidan Lombardi</t>
  </si>
  <si>
    <t>Noah Massey</t>
  </si>
  <si>
    <t>Cole Rogers</t>
  </si>
  <si>
    <t>Brandon Clizbe</t>
  </si>
  <si>
    <t>Chris Daniels</t>
  </si>
  <si>
    <t>Dane Woodcook</t>
  </si>
  <si>
    <t>Bryce Campbell</t>
  </si>
  <si>
    <t>Evan Bouldin</t>
  </si>
  <si>
    <t>Delaware</t>
  </si>
  <si>
    <t>Anthony DeCeasare</t>
  </si>
  <si>
    <t>Jeremy Wolf</t>
  </si>
  <si>
    <t>Sal Mineo</t>
  </si>
  <si>
    <t>Matthew Minckler</t>
  </si>
  <si>
    <t>LT Cockrill</t>
  </si>
  <si>
    <t>Noah Burroughs</t>
  </si>
  <si>
    <t>Harry Carr</t>
  </si>
  <si>
    <t>Sam Winsett</t>
  </si>
  <si>
    <t>Vincent Davis</t>
  </si>
  <si>
    <t>Anthony Charles</t>
  </si>
  <si>
    <t>Cole Carbone</t>
  </si>
  <si>
    <t>Connor Doherty</t>
  </si>
  <si>
    <t>Ethan Shaub</t>
  </si>
  <si>
    <t>Luke Lambert</t>
  </si>
  <si>
    <t>Carlos Lugo</t>
  </si>
  <si>
    <t>Campbell</t>
  </si>
  <si>
    <t>Logan Chapman</t>
  </si>
  <si>
    <t>Jett Music</t>
  </si>
  <si>
    <t>Joey Morton</t>
  </si>
  <si>
    <t>Jonah Oster</t>
  </si>
  <si>
    <t>Trent Rumley</t>
  </si>
  <si>
    <t>Logen Sutton</t>
  </si>
  <si>
    <t>Joe Simpson</t>
  </si>
  <si>
    <t>Andrew Keller</t>
  </si>
  <si>
    <t>Andrew Schuldt</t>
  </si>
  <si>
    <t>Elijah Clayton</t>
  </si>
  <si>
    <t>Lukas Schramm</t>
  </si>
  <si>
    <t>Aaron Smigelski</t>
  </si>
  <si>
    <t>Mikey Murphy</t>
  </si>
  <si>
    <t>Jackson Thompson</t>
  </si>
  <si>
    <t>Jarrett Martin</t>
  </si>
  <si>
    <t>Darnell Parker Jr.</t>
  </si>
  <si>
    <t>Nik Sanders</t>
  </si>
  <si>
    <t>Zac Martin</t>
  </si>
  <si>
    <t>Harrison Feinberg</t>
  </si>
  <si>
    <t>Northeastern</t>
  </si>
  <si>
    <t>Ryan Gerety</t>
  </si>
  <si>
    <t>Matt Brinker</t>
  </si>
  <si>
    <t>Carmelo Musacchia</t>
  </si>
  <si>
    <t>AJ Aschettino</t>
  </si>
  <si>
    <t>Carson Walsh</t>
  </si>
  <si>
    <t>Tyler Harmony</t>
  </si>
  <si>
    <t>Eric Cha</t>
  </si>
  <si>
    <t>Charlie Criscola</t>
  </si>
  <si>
    <t>Cooper Tarantino</t>
  </si>
  <si>
    <t>Henry DiGiorgio</t>
  </si>
  <si>
    <t>Carter Bentley</t>
  </si>
  <si>
    <t>Anthony Ruggiero</t>
  </si>
  <si>
    <t>Chris Walsh</t>
  </si>
  <si>
    <t>Will Fosberg</t>
  </si>
  <si>
    <t>Ian Oehlschlaeger</t>
  </si>
  <si>
    <t>Angel Cruz</t>
  </si>
  <si>
    <t>Wyatt Hunt</t>
  </si>
  <si>
    <t>Monmouth</t>
  </si>
  <si>
    <t>Nick Lovarco</t>
  </si>
  <si>
    <t>Simmi Whitehill</t>
  </si>
  <si>
    <t>Brendan Buecker</t>
  </si>
  <si>
    <t>RJ Mustaro</t>
  </si>
  <si>
    <t>Colin Richter</t>
  </si>
  <si>
    <t>Graedon Finarelli</t>
  </si>
  <si>
    <t>Will Fahey</t>
  </si>
  <si>
    <t>Sam Saucke</t>
  </si>
  <si>
    <t>Jimmy Bruno</t>
  </si>
  <si>
    <t>Kevin Fedoruk</t>
  </si>
  <si>
    <t>Aidan Bretschneider</t>
  </si>
  <si>
    <t>Jake Howlett</t>
  </si>
  <si>
    <t>Robert Kelly</t>
  </si>
  <si>
    <t>Tommy Kent</t>
  </si>
  <si>
    <t>Dylan Johnson</t>
  </si>
  <si>
    <t>College of Charleston</t>
  </si>
  <si>
    <t>Alex LaCoste</t>
  </si>
  <si>
    <t>Jake Amman</t>
  </si>
  <si>
    <t>Ethan Plyler</t>
  </si>
  <si>
    <t>Reece Holbrook</t>
  </si>
  <si>
    <t>Braeden Smith</t>
  </si>
  <si>
    <t>Will Tippett</t>
  </si>
  <si>
    <t>Nick Diaz</t>
  </si>
  <si>
    <t>Landon Penfield</t>
  </si>
  <si>
    <t>Brent Gibbs</t>
  </si>
  <si>
    <t>Jackson Berini</t>
  </si>
  <si>
    <t>Payton Frehner</t>
  </si>
  <si>
    <t>Kurt Rogers</t>
  </si>
  <si>
    <t>Stow Rogers</t>
  </si>
  <si>
    <t>Parker Sweeney</t>
  </si>
  <si>
    <t>Kevin Samonsky</t>
  </si>
  <si>
    <t>Hogan Garner</t>
  </si>
  <si>
    <t>Ellis Chang</t>
  </si>
  <si>
    <t>JP Pennella</t>
  </si>
  <si>
    <t>UNC Wilmington</t>
  </si>
  <si>
    <t>Mason Hughes</t>
  </si>
  <si>
    <t>Trevor Lucas</t>
  </si>
  <si>
    <t>Kevin Jones</t>
  </si>
  <si>
    <t>Jake Bechtel</t>
  </si>
  <si>
    <t>Aiden Evans</t>
  </si>
  <si>
    <t>William Tyrrell</t>
  </si>
  <si>
    <t>Howie Rickett</t>
  </si>
  <si>
    <t>Matous Bubenik</t>
  </si>
  <si>
    <t>Danny O'Brien</t>
  </si>
  <si>
    <t>Micah Simpson</t>
  </si>
  <si>
    <t>Josh Martinez</t>
  </si>
  <si>
    <t>John Newton</t>
  </si>
  <si>
    <t>Ryker Galaska</t>
  </si>
  <si>
    <t>Cole Nelson</t>
  </si>
  <si>
    <t>Brady Thompson</t>
  </si>
  <si>
    <t>Jackson Hood</t>
  </si>
  <si>
    <t>Casey Carpenter</t>
  </si>
  <si>
    <t>Mac Gillespie</t>
  </si>
  <si>
    <t>Gabriel Melara</t>
  </si>
  <si>
    <t>Hofstra</t>
  </si>
  <si>
    <t>Michael Brown</t>
  </si>
  <si>
    <t>Nick Biddle</t>
  </si>
  <si>
    <t>CJ Griggs</t>
  </si>
  <si>
    <t>Nick Gallello</t>
  </si>
  <si>
    <t>Tyler Castrataro</t>
  </si>
  <si>
    <t>Danny Corona</t>
  </si>
  <si>
    <t>Daniel Escalante</t>
  </si>
  <si>
    <t>Samuel Leonard</t>
  </si>
  <si>
    <t>Michael Craig</t>
  </si>
  <si>
    <t>George Holt</t>
  </si>
  <si>
    <t>JJ DeVito</t>
  </si>
  <si>
    <t>Giovanni Bausone</t>
  </si>
  <si>
    <t>Nate Lynn</t>
  </si>
  <si>
    <t>Michael D'Ambrosio</t>
  </si>
  <si>
    <t>Joseph Zammitti</t>
  </si>
  <si>
    <t>Nick Zampieron</t>
  </si>
  <si>
    <t>Stony Brook</t>
  </si>
  <si>
    <t>Nicholas Dromboski</t>
  </si>
  <si>
    <t>Chris Carson</t>
  </si>
  <si>
    <t>Scott Gell</t>
  </si>
  <si>
    <t>Chanz Doughty</t>
  </si>
  <si>
    <t>James Schaffer</t>
  </si>
  <si>
    <t>Mike Villani</t>
  </si>
  <si>
    <t>Matthew Jackson</t>
  </si>
  <si>
    <t>Nicholas Rizzo</t>
  </si>
  <si>
    <t>Mike Cervoni</t>
  </si>
  <si>
    <t>Luke Ciminiello</t>
  </si>
  <si>
    <t>Luke Szepek</t>
  </si>
  <si>
    <t>Jack Scheri</t>
  </si>
  <si>
    <t>Aidyn Coffey</t>
  </si>
  <si>
    <t>Jordan Welch</t>
  </si>
  <si>
    <t>Johnny Pilla</t>
  </si>
  <si>
    <t>Paul Dulanto</t>
  </si>
  <si>
    <t>Brett Davino</t>
  </si>
  <si>
    <t>Matthew Wright</t>
  </si>
  <si>
    <t>Jamie Laskofski</t>
  </si>
  <si>
    <t>William &amp; Mary</t>
  </si>
  <si>
    <t>Matthew Kosuda</t>
  </si>
  <si>
    <t>Witt Scafidi</t>
  </si>
  <si>
    <t>Louis Bartletti</t>
  </si>
  <si>
    <t>Blake Moore</t>
  </si>
  <si>
    <t>Charlie Iriotakis</t>
  </si>
  <si>
    <t>Anthony Greco</t>
  </si>
  <si>
    <t>Chase Ecker</t>
  </si>
  <si>
    <t>Jett Humphreys</t>
  </si>
  <si>
    <t>Trey Christman</t>
  </si>
  <si>
    <t>Kevin Francella</t>
  </si>
  <si>
    <t>Connor Chavez</t>
  </si>
  <si>
    <t>Justin Summers</t>
  </si>
  <si>
    <t>Jackson Woolwine</t>
  </si>
  <si>
    <t>Corey Adams</t>
  </si>
  <si>
    <t>Ryan Santangelo</t>
  </si>
  <si>
    <t>Liam O'Neil</t>
  </si>
  <si>
    <t>Joey Chitla</t>
  </si>
  <si>
    <t>Daisuke Miyama</t>
  </si>
  <si>
    <t>Brian Duroff</t>
  </si>
  <si>
    <t>Elon</t>
  </si>
  <si>
    <t>Jackson Alford</t>
  </si>
  <si>
    <t>Jared Hall</t>
  </si>
  <si>
    <t>Gar Hindle</t>
  </si>
  <si>
    <t>Jake Hajdu</t>
  </si>
  <si>
    <t>Kevin Denty</t>
  </si>
  <si>
    <t>Vincent Fattore</t>
  </si>
  <si>
    <t>Liam Richards</t>
  </si>
  <si>
    <t>Gavin Bogdanchik</t>
  </si>
  <si>
    <t>Henry Akopov</t>
  </si>
  <si>
    <t>Nate Sterling</t>
  </si>
  <si>
    <t>Charlie Evans</t>
  </si>
  <si>
    <t>Brent Smith</t>
  </si>
  <si>
    <t>Jose Mariano</t>
  </si>
  <si>
    <t>Lawson Wheeler</t>
  </si>
  <si>
    <t>Connor Roche</t>
  </si>
  <si>
    <t>Henry Wolfe</t>
  </si>
  <si>
    <t>Simon Hoffman</t>
  </si>
  <si>
    <t>Brady Nathison</t>
  </si>
  <si>
    <t>Towson</t>
  </si>
  <si>
    <t>AJ Kolb</t>
  </si>
  <si>
    <t>Keldrin Rodriguez</t>
  </si>
  <si>
    <t>Josh Janove</t>
  </si>
  <si>
    <t>Brian Heckelman</t>
  </si>
  <si>
    <t>Max D'Alessandro</t>
  </si>
  <si>
    <t>Frank Adamski Jr.</t>
  </si>
  <si>
    <t>Nick LoBello</t>
  </si>
  <si>
    <t>Nich Francuzenko</t>
  </si>
  <si>
    <t>Nigel Sebastianelli</t>
  </si>
  <si>
    <t>Ben Nugent</t>
  </si>
  <si>
    <t>Yariel Rodriguez</t>
  </si>
  <si>
    <t>Jack Hughes</t>
  </si>
  <si>
    <t>Coy Allman</t>
  </si>
  <si>
    <t>Ethan Brand</t>
  </si>
  <si>
    <t>Colin Cusick</t>
  </si>
  <si>
    <t>Cole Stefano</t>
  </si>
  <si>
    <t>Matt Lynch</t>
  </si>
  <si>
    <t>Jacob Whiteman</t>
  </si>
  <si>
    <t>Dutch DeProspero</t>
  </si>
  <si>
    <t>Bruce Wyche</t>
  </si>
  <si>
    <t>North Carolina A&amp;T</t>
  </si>
  <si>
    <t>Nick Dicarlo</t>
  </si>
  <si>
    <t>Andrew Tinsley</t>
  </si>
  <si>
    <t>JT Taylor</t>
  </si>
  <si>
    <t>Marcus Bradshaw</t>
  </si>
  <si>
    <t>Luis Gomez</t>
  </si>
  <si>
    <t>Tyler Smith</t>
  </si>
  <si>
    <t>Ryan Allen</t>
  </si>
  <si>
    <t>Adrian Gonzalez</t>
  </si>
  <si>
    <t>Reginald Tuggle III</t>
  </si>
  <si>
    <t>Carter Roberts</t>
  </si>
  <si>
    <t>Luis Acevedo</t>
  </si>
  <si>
    <t>Savoi Edwards</t>
  </si>
  <si>
    <t>Boaz Harper</t>
  </si>
  <si>
    <t>Sam Schwamb</t>
  </si>
  <si>
    <t>Jason Campo</t>
  </si>
  <si>
    <t>Kristian Amaro</t>
  </si>
  <si>
    <t>Caleb Beals</t>
  </si>
  <si>
    <t>Jacob Galloway</t>
  </si>
  <si>
    <t>Oregon State</t>
  </si>
  <si>
    <t>AJ Singer</t>
  </si>
  <si>
    <t>Paul Vazquez</t>
  </si>
  <si>
    <t>Josh Proctor</t>
  </si>
  <si>
    <t>Bryce Hubbard</t>
  </si>
  <si>
    <t>Adam Haight</t>
  </si>
  <si>
    <t>Easton Talt</t>
  </si>
  <si>
    <t>Ethan Porter</t>
  </si>
  <si>
    <t>Bryson Glassco</t>
  </si>
  <si>
    <t>Tyler Inge</t>
  </si>
  <si>
    <t>Nyan Hayes</t>
  </si>
  <si>
    <t>Cooper Vance</t>
  </si>
  <si>
    <t>Jacob Krieg</t>
  </si>
  <si>
    <t>Ryan VandenBrink</t>
  </si>
  <si>
    <t>Josh Nati</t>
  </si>
  <si>
    <t>Eli Gries-Smith</t>
  </si>
  <si>
    <t>Jace Miller</t>
  </si>
  <si>
    <t>Hunter Warren</t>
  </si>
  <si>
    <t>Wright State</t>
  </si>
  <si>
    <t>Keegan Holmstrom</t>
  </si>
  <si>
    <t>Cy Turner</t>
  </si>
  <si>
    <t>JP Peltier</t>
  </si>
  <si>
    <t>Gus Gregory</t>
  </si>
  <si>
    <t>Patrick Fultz</t>
  </si>
  <si>
    <t>Braylen Blomquist</t>
  </si>
  <si>
    <t>Noah Cassell</t>
  </si>
  <si>
    <t>Zac Butler</t>
  </si>
  <si>
    <t>Nate Manley</t>
  </si>
  <si>
    <t>Cam Gilkerson</t>
  </si>
  <si>
    <t>Brett Denby</t>
  </si>
  <si>
    <t>Parker Falkenstein</t>
  </si>
  <si>
    <t>Cooper Ashby</t>
  </si>
  <si>
    <t>Dylan O'Connell</t>
  </si>
  <si>
    <t>Milwaukee</t>
  </si>
  <si>
    <t>Dom Kibler</t>
  </si>
  <si>
    <t>Bradyn Horn</t>
  </si>
  <si>
    <t>Charlie Marion</t>
  </si>
  <si>
    <t>Grant Ross</t>
  </si>
  <si>
    <t>Tate Schmidt</t>
  </si>
  <si>
    <t>Joey Spence</t>
  </si>
  <si>
    <t>Christian Holmes</t>
  </si>
  <si>
    <t>Sotaro Ishida</t>
  </si>
  <si>
    <t>Ryan Lemm</t>
  </si>
  <si>
    <t>John Hadley VI</t>
  </si>
  <si>
    <t>Max Glusick</t>
  </si>
  <si>
    <t>Connor Bozak</t>
  </si>
  <si>
    <t>Cade Palkowski</t>
  </si>
  <si>
    <t>Tristan Ellis</t>
  </si>
  <si>
    <t>Connor Harvie</t>
  </si>
  <si>
    <t>Peter Visconti II</t>
  </si>
  <si>
    <t>Jake Paulick</t>
  </si>
  <si>
    <t>Northern Kentucky</t>
  </si>
  <si>
    <t>Marcus Harrison</t>
  </si>
  <si>
    <t>Ethan Thomas</t>
  </si>
  <si>
    <t>Pierce Bauerle</t>
  </si>
  <si>
    <t>Mark Nowak</t>
  </si>
  <si>
    <t>Landon Springmeyer</t>
  </si>
  <si>
    <t>Alex Brazer</t>
  </si>
  <si>
    <t>Jackson Wang</t>
  </si>
  <si>
    <t>Braydon Rogers</t>
  </si>
  <si>
    <t>Zach Pomatto</t>
  </si>
  <si>
    <t>Sam Bond</t>
  </si>
  <si>
    <t>Peter Krumins</t>
  </si>
  <si>
    <t>Hunter Friedberg</t>
  </si>
  <si>
    <t>Nolan Sparks</t>
  </si>
  <si>
    <t>Jake Altman</t>
  </si>
  <si>
    <t>MJ Castaneda</t>
  </si>
  <si>
    <t>Max Hennemann</t>
  </si>
  <si>
    <t>Alex Jang</t>
  </si>
  <si>
    <t>Youngstown State</t>
  </si>
  <si>
    <t>Nathan Beckley</t>
  </si>
  <si>
    <t>Brady Shannon</t>
  </si>
  <si>
    <t>Misael Uriepero</t>
  </si>
  <si>
    <t>Teddy Ruffner</t>
  </si>
  <si>
    <t>Jack Messmore</t>
  </si>
  <si>
    <t>Nick Miscavage</t>
  </si>
  <si>
    <t>Luke Rossi</t>
  </si>
  <si>
    <t>Brayden Kuriger</t>
  </si>
  <si>
    <t>Garrett Cutting</t>
  </si>
  <si>
    <t>Ryan Schummer</t>
  </si>
  <si>
    <t>James Carlson</t>
  </si>
  <si>
    <t>Kendal Spencer</t>
  </si>
  <si>
    <t>Nic Goodwin</t>
  </si>
  <si>
    <t>Chyran Humphries</t>
  </si>
  <si>
    <t>Jay Wrona</t>
  </si>
  <si>
    <t>Brevin Smith</t>
  </si>
  <si>
    <t>Caleb Hadley</t>
  </si>
  <si>
    <t>Ryan DiLullo</t>
  </si>
  <si>
    <t>Ben Clark</t>
  </si>
  <si>
    <t>Oakland</t>
  </si>
  <si>
    <t>Kyle Revere</t>
  </si>
  <si>
    <t>Sam Griffith</t>
  </si>
  <si>
    <t>Carter Hain</t>
  </si>
  <si>
    <t>Aidan Schuck</t>
  </si>
  <si>
    <t>Lucas Day</t>
  </si>
  <si>
    <t>Tony Konopiots</t>
  </si>
  <si>
    <t>Max Orozco</t>
  </si>
  <si>
    <t>Aidan Orr</t>
  </si>
  <si>
    <t>Nick Mardis</t>
  </si>
  <si>
    <t>Sam Patton</t>
  </si>
  <si>
    <t>Jack Lux</t>
  </si>
  <si>
    <t>Boston Halloran</t>
  </si>
  <si>
    <t>Andrew Landis</t>
  </si>
  <si>
    <t>Mason Palermo</t>
  </si>
  <si>
    <t>Cameron Spezia</t>
  </si>
  <si>
    <t>Garrett Larsen</t>
  </si>
  <si>
    <t>Yale</t>
  </si>
  <si>
    <t>Chris Diprima</t>
  </si>
  <si>
    <t>Kaiden Dossa</t>
  </si>
  <si>
    <t>Jack Dauer</t>
  </si>
  <si>
    <t>Colin Sloan</t>
  </si>
  <si>
    <t>Owen Turner</t>
  </si>
  <si>
    <t>Davis Hanson</t>
  </si>
  <si>
    <t>Jackson Hays</t>
  </si>
  <si>
    <t>Bryce Miller</t>
  </si>
  <si>
    <t>Pablo Rodriguez</t>
  </si>
  <si>
    <t>Chace Chaplin</t>
  </si>
  <si>
    <t>Brady Ruiz-Weiss</t>
  </si>
  <si>
    <t>Matt Hutchinson</t>
  </si>
  <si>
    <t>Ricky Nunez</t>
  </si>
  <si>
    <t>Matt Pearch</t>
  </si>
  <si>
    <t>Jarrett Pokrovsky</t>
  </si>
  <si>
    <t>Pennsylvania</t>
  </si>
  <si>
    <t>Gavin Degnan</t>
  </si>
  <si>
    <t>Nick Spaventa</t>
  </si>
  <si>
    <t>Jay Secretarski</t>
  </si>
  <si>
    <t>Ernie Echevarria</t>
  </si>
  <si>
    <t>Ryan Taylor</t>
  </si>
  <si>
    <t>Gavin Collins</t>
  </si>
  <si>
    <t>Qwynn Ahearn</t>
  </si>
  <si>
    <t>Nick Guachione</t>
  </si>
  <si>
    <t>Jack Warner</t>
  </si>
  <si>
    <t>Michael Powell</t>
  </si>
  <si>
    <t>Nick O'Brien</t>
  </si>
  <si>
    <t>Matthew Pazak</t>
  </si>
  <si>
    <t>Connor McCabe</t>
  </si>
  <si>
    <t>Davis Baker</t>
  </si>
  <si>
    <t>Caden Fahy</t>
  </si>
  <si>
    <t>Reed Farrell</t>
  </si>
  <si>
    <t>Mika Petersen</t>
  </si>
  <si>
    <t>Brown</t>
  </si>
  <si>
    <t>Alex Benevento</t>
  </si>
  <si>
    <t>Matt Luigs</t>
  </si>
  <si>
    <t>Logan Meusy</t>
  </si>
  <si>
    <t>Mark Henshon</t>
  </si>
  <si>
    <t>DJ Dillehay</t>
  </si>
  <si>
    <t>Christian Butera</t>
  </si>
  <si>
    <t>Jack Edmunds</t>
  </si>
  <si>
    <t>Miles Newsome</t>
  </si>
  <si>
    <t>Andrew Hanlon</t>
  </si>
  <si>
    <t>Brady Dever</t>
  </si>
  <si>
    <t>Cam LaGrassa</t>
  </si>
  <si>
    <t>Alex Mihailovich</t>
  </si>
  <si>
    <t>Brandon Chang</t>
  </si>
  <si>
    <t>Carter Barth</t>
  </si>
  <si>
    <t>Zack Siegal</t>
  </si>
  <si>
    <t>Harssh Ramayanam Venkkat</t>
  </si>
  <si>
    <t>Jack Kail</t>
  </si>
  <si>
    <t>Columbia</t>
  </si>
  <si>
    <t>Cole Fellows</t>
  </si>
  <si>
    <t>Jimmy Chadwell</t>
  </si>
  <si>
    <t>Hunter Snyder</t>
  </si>
  <si>
    <t>Anthony Temesvary</t>
  </si>
  <si>
    <t>Ben Fishel</t>
  </si>
  <si>
    <t>Tate Vogler</t>
  </si>
  <si>
    <t>Jackson Brewer</t>
  </si>
  <si>
    <t>Owen Estabrook</t>
  </si>
  <si>
    <t>Jack McWilliams</t>
  </si>
  <si>
    <t>Jaden Santiago</t>
  </si>
  <si>
    <t>Lucas Jackson</t>
  </si>
  <si>
    <t>Charlie Slabaugh</t>
  </si>
  <si>
    <t>Dean Reynolds</t>
  </si>
  <si>
    <t>Ben Seminara</t>
  </si>
  <si>
    <t>Gio Colasante</t>
  </si>
  <si>
    <t>Harvard</t>
  </si>
  <si>
    <t>Jack Rickheim</t>
  </si>
  <si>
    <t>Jordan Kang</t>
  </si>
  <si>
    <t>Liam Wilson</t>
  </si>
  <si>
    <t>Matthew Witkow</t>
  </si>
  <si>
    <t>Gavin Smith</t>
  </si>
  <si>
    <t>Max Lane</t>
  </si>
  <si>
    <t>Tyler Shulman</t>
  </si>
  <si>
    <t>Cullen Stone</t>
  </si>
  <si>
    <t>Dominic Brancel</t>
  </si>
  <si>
    <t>Zach Khozozian</t>
  </si>
  <si>
    <t>Aidan Colasante</t>
  </si>
  <si>
    <t>Ryan Mooney</t>
  </si>
  <si>
    <t>Justin King</t>
  </si>
  <si>
    <t>Finn Whipple</t>
  </si>
  <si>
    <t>Kai So</t>
  </si>
  <si>
    <t>Tomas Cernius</t>
  </si>
  <si>
    <t>Princeton</t>
  </si>
  <si>
    <t>Brady Kaufman</t>
  </si>
  <si>
    <t>Grant Werdesheim</t>
  </si>
  <si>
    <t>Bennett Crerar</t>
  </si>
  <si>
    <t>Tommy Googins</t>
  </si>
  <si>
    <t>Jake Kernodle</t>
  </si>
  <si>
    <t>Jake Koonin</t>
  </si>
  <si>
    <t>Will Robbins</t>
  </si>
  <si>
    <t>Isaac Lamson</t>
  </si>
  <si>
    <t>Dylan Zdunek</t>
  </si>
  <si>
    <t>Joe Montembeau</t>
  </si>
  <si>
    <t>Joseph Zorc</t>
  </si>
  <si>
    <t>Bryce Gayan</t>
  </si>
  <si>
    <t>Christian Clarke</t>
  </si>
  <si>
    <t>Kevin Hager</t>
  </si>
  <si>
    <t>Cornell</t>
  </si>
  <si>
    <t>Owen Carlson</t>
  </si>
  <si>
    <t>Jake Hower</t>
  </si>
  <si>
    <t>Luke Johnson</t>
  </si>
  <si>
    <t>Mason Barela</t>
  </si>
  <si>
    <t>Caden Wildman</t>
  </si>
  <si>
    <t>TJ Swidorski</t>
  </si>
  <si>
    <t>Tyler Beaulieu</t>
  </si>
  <si>
    <t>Jayden Shin</t>
  </si>
  <si>
    <t>Trent Lopez</t>
  </si>
  <si>
    <t>Ryan Dillon</t>
  </si>
  <si>
    <t>Aiden Barclay</t>
  </si>
  <si>
    <t>Caden Callaway</t>
  </si>
  <si>
    <t>Troy Ashkinos</t>
  </si>
  <si>
    <t>Jackson Marko</t>
  </si>
  <si>
    <t>A.J. DeMastrie</t>
  </si>
  <si>
    <t>Dartmouth</t>
  </si>
  <si>
    <t>Milo Suarez</t>
  </si>
  <si>
    <t>Alejandro Puig</t>
  </si>
  <si>
    <t>Henry Murray</t>
  </si>
  <si>
    <t>Nico Bañez</t>
  </si>
  <si>
    <t>Sam Andersen</t>
  </si>
  <si>
    <t>Chris Miller</t>
  </si>
  <si>
    <t>Taer Rodriguez</t>
  </si>
  <si>
    <t>Stefan Di Corrado</t>
  </si>
  <si>
    <t>Jack Espiritu-Niswonger</t>
  </si>
  <si>
    <t>Axel Riess</t>
  </si>
  <si>
    <t>Tyler Sirchia</t>
  </si>
  <si>
    <t>Gus Begert</t>
  </si>
  <si>
    <t>Camden Rush</t>
  </si>
  <si>
    <t>Austin Moran</t>
  </si>
  <si>
    <t>Mason Smith</t>
  </si>
  <si>
    <t>Kyle Neri</t>
  </si>
  <si>
    <t>Rider</t>
  </si>
  <si>
    <t>Charley Magoulick</t>
  </si>
  <si>
    <t>Nick Shuhet</t>
  </si>
  <si>
    <t>Anthony Paskell</t>
  </si>
  <si>
    <t>Erich Hartmann</t>
  </si>
  <si>
    <t>Will Gallagher</t>
  </si>
  <si>
    <t>Eliot Medlock</t>
  </si>
  <si>
    <t>Peter Crespo</t>
  </si>
  <si>
    <t>Matt Leahy</t>
  </si>
  <si>
    <t>Demetri Bardatsos</t>
  </si>
  <si>
    <t>Griffin Puvel</t>
  </si>
  <si>
    <t>Dillon Jennings</t>
  </si>
  <si>
    <t>Austin Cannon</t>
  </si>
  <si>
    <t>Noah Heath</t>
  </si>
  <si>
    <t>AJ Labrusciano</t>
  </si>
  <si>
    <t>Christian Bermudez</t>
  </si>
  <si>
    <t>Michael Copenspire</t>
  </si>
  <si>
    <t>Jack McFadden</t>
  </si>
  <si>
    <t>Matt Bucciero</t>
  </si>
  <si>
    <t>Fairfield</t>
  </si>
  <si>
    <t>TJ Schmalzle</t>
  </si>
  <si>
    <t>JP Kuczik</t>
  </si>
  <si>
    <t>Connor Scanlan</t>
  </si>
  <si>
    <t>Jake Haarde</t>
  </si>
  <si>
    <t>Nolan Colby</t>
  </si>
  <si>
    <t>Luke Spencer</t>
  </si>
  <si>
    <t>Luke Nomura</t>
  </si>
  <si>
    <t>Zach Stephenson</t>
  </si>
  <si>
    <t>Payten Wawruck</t>
  </si>
  <si>
    <t>Ryan Paine</t>
  </si>
  <si>
    <t>Dom Camera</t>
  </si>
  <si>
    <t>Carter Grande</t>
  </si>
  <si>
    <t>Liam McIlroy</t>
  </si>
  <si>
    <t>Aidan Baglino</t>
  </si>
  <si>
    <t>Jacob Brooks</t>
  </si>
  <si>
    <t>Niagara</t>
  </si>
  <si>
    <t>Noah Konings</t>
  </si>
  <si>
    <t>Rees Kozar</t>
  </si>
  <si>
    <t>Elijha Hammill</t>
  </si>
  <si>
    <t>Curtis McKay</t>
  </si>
  <si>
    <t>Tyler ViVacqua</t>
  </si>
  <si>
    <t>Nick Cote</t>
  </si>
  <si>
    <t>Jason Green</t>
  </si>
  <si>
    <t>Eddie Dolansky</t>
  </si>
  <si>
    <t>Matthew Ganschow</t>
  </si>
  <si>
    <t>Shawn Cameron</t>
  </si>
  <si>
    <t>Carter Aarts</t>
  </si>
  <si>
    <t>Carmen Panaro</t>
  </si>
  <si>
    <t>Nate Milk</t>
  </si>
  <si>
    <t>Matt DeShiro</t>
  </si>
  <si>
    <t>Merrimack</t>
  </si>
  <si>
    <t>Jayden Hamilton</t>
  </si>
  <si>
    <t>Joe Frammartino</t>
  </si>
  <si>
    <t>Greg Cristino</t>
  </si>
  <si>
    <t>Jack Andrews</t>
  </si>
  <si>
    <t>Chris Goode</t>
  </si>
  <si>
    <t>James Nichols</t>
  </si>
  <si>
    <t>Andrew Cheever</t>
  </si>
  <si>
    <t>Brian Downing</t>
  </si>
  <si>
    <t>Zach Broderick</t>
  </si>
  <si>
    <t>Garrett McGovern</t>
  </si>
  <si>
    <t>Oliver Barkal</t>
  </si>
  <si>
    <t>Samuel Franco</t>
  </si>
  <si>
    <t>Brooks Craigue</t>
  </si>
  <si>
    <t>AJ Holmes</t>
  </si>
  <si>
    <t>Cole Yennaco</t>
  </si>
  <si>
    <t>Samuel Sherman</t>
  </si>
  <si>
    <t>Owen Zadrozny</t>
  </si>
  <si>
    <t>Brett McKinnon</t>
  </si>
  <si>
    <t>Colby Barker</t>
  </si>
  <si>
    <t>Logan Castellano</t>
  </si>
  <si>
    <t>Christian Scanlon</t>
  </si>
  <si>
    <t>Nick Koch</t>
  </si>
  <si>
    <t>Timmy Bonin</t>
  </si>
  <si>
    <t>Jack DePalma</t>
  </si>
  <si>
    <t>Tyler DeCrescenzo</t>
  </si>
  <si>
    <t>Nathan Lincoln</t>
  </si>
  <si>
    <t>Marist</t>
  </si>
  <si>
    <t>AJ Brotz</t>
  </si>
  <si>
    <t>Noel Rivera</t>
  </si>
  <si>
    <t>Kyle Pollack</t>
  </si>
  <si>
    <t>TJ Baer</t>
  </si>
  <si>
    <t>Connor Lawrence</t>
  </si>
  <si>
    <t>Scott Esposito</t>
  </si>
  <si>
    <t>Chris Diaz</t>
  </si>
  <si>
    <t>Dylan Millman</t>
  </si>
  <si>
    <t>Aydan McNelly</t>
  </si>
  <si>
    <t>Brady Steinert</t>
  </si>
  <si>
    <t>Luke Monico</t>
  </si>
  <si>
    <t>Drew McGowan</t>
  </si>
  <si>
    <t>Chase Haglund</t>
  </si>
  <si>
    <t>Luis Cedeno</t>
  </si>
  <si>
    <t>Michael Mayhugh</t>
  </si>
  <si>
    <t>Travis Church</t>
  </si>
  <si>
    <t>Jake Burt</t>
  </si>
  <si>
    <t>Jason Bassett</t>
  </si>
  <si>
    <t>Thomas Zwirecki</t>
  </si>
  <si>
    <t>Canisius</t>
  </si>
  <si>
    <t>Bennett Cox</t>
  </si>
  <si>
    <t>JC Spinosa</t>
  </si>
  <si>
    <t>Owen Silliman</t>
  </si>
  <si>
    <t>Andrew Marcello</t>
  </si>
  <si>
    <t>Blake Herman</t>
  </si>
  <si>
    <t>Justin Bremner</t>
  </si>
  <si>
    <t>Mason Cisco</t>
  </si>
  <si>
    <t>Eric Weeks</t>
  </si>
  <si>
    <t>Grady Brown</t>
  </si>
  <si>
    <t>Ronan Glassford</t>
  </si>
  <si>
    <t>Tyler Hoover</t>
  </si>
  <si>
    <t>Tyson Kaufman</t>
  </si>
  <si>
    <t>Jake Cagna</t>
  </si>
  <si>
    <t>Rocco Panepinto</t>
  </si>
  <si>
    <t>Thomas Sheridan</t>
  </si>
  <si>
    <t>Michael Kelly</t>
  </si>
  <si>
    <t>Brayden Hy</t>
  </si>
  <si>
    <t>Sean Stephenson</t>
  </si>
  <si>
    <t>Iona</t>
  </si>
  <si>
    <t>AJ Oden</t>
  </si>
  <si>
    <t>Malachi Costello</t>
  </si>
  <si>
    <t>Anthony Zollo</t>
  </si>
  <si>
    <t>Nickolas Mora</t>
  </si>
  <si>
    <t>Aiden Ciprian</t>
  </si>
  <si>
    <t>Damian Rodriguez</t>
  </si>
  <si>
    <t>Jordan Overton</t>
  </si>
  <si>
    <t>Cole Silvia</t>
  </si>
  <si>
    <t>Bryce Elias</t>
  </si>
  <si>
    <t>Angel Cartagena</t>
  </si>
  <si>
    <t>Kieran Kehoe</t>
  </si>
  <si>
    <t>Braize Mitchell</t>
  </si>
  <si>
    <t>Tyler Acevedo</t>
  </si>
  <si>
    <t>Chavis Conceicao</t>
  </si>
  <si>
    <t>Mitchell Murphy</t>
  </si>
  <si>
    <t>Andrew Lenski</t>
  </si>
  <si>
    <t>Jacob Veczko</t>
  </si>
  <si>
    <t>Jc Frias</t>
  </si>
  <si>
    <t>Giorgio Panepinto Jr.</t>
  </si>
  <si>
    <t>Quinnipiac</t>
  </si>
  <si>
    <t>Alex Irizarry</t>
  </si>
  <si>
    <t>Kyle Garbowski</t>
  </si>
  <si>
    <t>Jack Balcer</t>
  </si>
  <si>
    <t>Chase Camac</t>
  </si>
  <si>
    <t>Caden WIlliamson</t>
  </si>
  <si>
    <t>James Marino</t>
  </si>
  <si>
    <t>Cole Constable</t>
  </si>
  <si>
    <t>Brendan Edvardsen</t>
  </si>
  <si>
    <t>Ian Nilsen</t>
  </si>
  <si>
    <t>Brayden Hromada</t>
  </si>
  <si>
    <t>Peyton Vancas</t>
  </si>
  <si>
    <t>Sam Ametrano</t>
  </si>
  <si>
    <t>Matt Park</t>
  </si>
  <si>
    <t>Luke Zeisloft</t>
  </si>
  <si>
    <t>Christian Nilsen</t>
  </si>
  <si>
    <t>Ronan Donohue</t>
  </si>
  <si>
    <t>Sacred Heart</t>
  </si>
  <si>
    <t>JW Fitzgerald</t>
  </si>
  <si>
    <t>Peter Link</t>
  </si>
  <si>
    <t>Gavin Donohue</t>
  </si>
  <si>
    <t>Will Rudolph</t>
  </si>
  <si>
    <t>Will Cook</t>
  </si>
  <si>
    <t>Daniel Rice III</t>
  </si>
  <si>
    <t>Ryan Rey</t>
  </si>
  <si>
    <t>CJ Nolan</t>
  </si>
  <si>
    <t>Jacob Schmutz</t>
  </si>
  <si>
    <t>Dave Yorke</t>
  </si>
  <si>
    <t>Chuck Tallman</t>
  </si>
  <si>
    <t>Kyle Cincinnati</t>
  </si>
  <si>
    <t>Nathan Bowes</t>
  </si>
  <si>
    <t>Chris Wilson</t>
  </si>
  <si>
    <t>Jack Kidwell</t>
  </si>
  <si>
    <t>Drew Martin</t>
  </si>
  <si>
    <t>Alex Mendes</t>
  </si>
  <si>
    <t>Mount St. Mary’s</t>
  </si>
  <si>
    <t>Ty Fredo</t>
  </si>
  <si>
    <t>Bryce Rudisill</t>
  </si>
  <si>
    <t>David Stokely</t>
  </si>
  <si>
    <t>Christian Bauman</t>
  </si>
  <si>
    <t>Carson Clark</t>
  </si>
  <si>
    <t>Evan Meier</t>
  </si>
  <si>
    <t>Mike Toth</t>
  </si>
  <si>
    <t>Cameron Biller</t>
  </si>
  <si>
    <t>Sean Heffernan</t>
  </si>
  <si>
    <t>Phoenix Williams</t>
  </si>
  <si>
    <t>Parker Hildebrand</t>
  </si>
  <si>
    <t>Joey Agar</t>
  </si>
  <si>
    <t>Nate Wiles</t>
  </si>
  <si>
    <t>Sam Meyer</t>
  </si>
  <si>
    <t>Nathan Rodriguez</t>
  </si>
  <si>
    <t>Sam Dinitz</t>
  </si>
  <si>
    <t>Patrick Hebda</t>
  </si>
  <si>
    <t>Myles Monell</t>
  </si>
  <si>
    <t>JB Manarchuck</t>
  </si>
  <si>
    <t>Nick Bergamotto</t>
  </si>
  <si>
    <t>Siena</t>
  </si>
  <si>
    <t>Gavin Thorburn</t>
  </si>
  <si>
    <t>Aidan Paradine</t>
  </si>
  <si>
    <t>Noah Brooks</t>
  </si>
  <si>
    <t>Matt Thorsen</t>
  </si>
  <si>
    <t>Jake Sparks</t>
  </si>
  <si>
    <t>Owen Pincince</t>
  </si>
  <si>
    <t>Richie Paltridge</t>
  </si>
  <si>
    <t>Vince Venditti</t>
  </si>
  <si>
    <t>Steven Ramirez</t>
  </si>
  <si>
    <t>Josh Thompson</t>
  </si>
  <si>
    <t>Louis Percival</t>
  </si>
  <si>
    <t>Cole Hambly</t>
  </si>
  <si>
    <t>Sean Camacho</t>
  </si>
  <si>
    <t>Scott Lynch</t>
  </si>
  <si>
    <t>Edwin Sanchez</t>
  </si>
  <si>
    <t>Brad Curtis</t>
  </si>
  <si>
    <t>Cannon Vandever</t>
  </si>
  <si>
    <t>Joe D'Elia</t>
  </si>
  <si>
    <t>Andreaus Lewis</t>
  </si>
  <si>
    <t>Manhattan</t>
  </si>
  <si>
    <t>Vincent Samuel</t>
  </si>
  <si>
    <t>Hunter Sute</t>
  </si>
  <si>
    <t>Justin Best</t>
  </si>
  <si>
    <t>Guriyandel Salva</t>
  </si>
  <si>
    <t>Ryan Lordier</t>
  </si>
  <si>
    <t>Trevor Hansen</t>
  </si>
  <si>
    <t>Colin Basehore</t>
  </si>
  <si>
    <t>Hayden Jung-Goldberg</t>
  </si>
  <si>
    <t>Jackson Babione</t>
  </si>
  <si>
    <t>Dylan Mayer</t>
  </si>
  <si>
    <t>Carson Vance</t>
  </si>
  <si>
    <t>Jeremy Sosa</t>
  </si>
  <si>
    <t>Danny Infante</t>
  </si>
  <si>
    <t>Jackson Brinker</t>
  </si>
  <si>
    <t>Josiah Brown</t>
  </si>
  <si>
    <t>Payton Matthews</t>
  </si>
  <si>
    <t>Aidan Katzman</t>
  </si>
  <si>
    <t>Caden Christman</t>
  </si>
  <si>
    <t>Ryan Foody</t>
  </si>
  <si>
    <t>Steve Polizzi</t>
  </si>
  <si>
    <t>Saint Peter’s</t>
  </si>
  <si>
    <t>Alex Manent</t>
  </si>
  <si>
    <t>Luke Schwartz</t>
  </si>
  <si>
    <t>Bobby Lavely</t>
  </si>
  <si>
    <t>RJ Azarieh</t>
  </si>
  <si>
    <t>Joey Dwyer</t>
  </si>
  <si>
    <t>Chase Fogg</t>
  </si>
  <si>
    <t>Ryan D'Ambrosio</t>
  </si>
  <si>
    <t>Max Doninger</t>
  </si>
  <si>
    <t>Max McCluskey</t>
  </si>
  <si>
    <t>Aidan Forrest</t>
  </si>
  <si>
    <t>Ian Huang</t>
  </si>
  <si>
    <t>Louis D'Alessio</t>
  </si>
  <si>
    <t>Jackson Thorne</t>
  </si>
  <si>
    <t>Allen Ramos</t>
  </si>
  <si>
    <t>Jake Daily</t>
  </si>
  <si>
    <t>Ellis Reid III</t>
  </si>
  <si>
    <t>Jace Gilligan</t>
  </si>
  <si>
    <t>Max Abrams</t>
  </si>
  <si>
    <t>Harry Wilton</t>
  </si>
  <si>
    <t>Josh Bullock</t>
  </si>
  <si>
    <t>Tommy Harrison</t>
  </si>
  <si>
    <t>Miami (OH)</t>
  </si>
  <si>
    <t>Marcus Dierks</t>
  </si>
  <si>
    <t>Diego Cruz</t>
  </si>
  <si>
    <t>Evan Appelwick</t>
  </si>
  <si>
    <t>Carson Raether</t>
  </si>
  <si>
    <t>Dom Krupinski</t>
  </si>
  <si>
    <t>Ignacio Gonzalez</t>
  </si>
  <si>
    <t>Ryan Novak</t>
  </si>
  <si>
    <t>Christopher Roa Calcano</t>
  </si>
  <si>
    <t>Jake Vrlak</t>
  </si>
  <si>
    <t>Jamie Rasmussen</t>
  </si>
  <si>
    <t>Matthew Buffington</t>
  </si>
  <si>
    <t>Mason Breidenbach</t>
  </si>
  <si>
    <t>Keenan Proctor</t>
  </si>
  <si>
    <t>Hayden Christiansen</t>
  </si>
  <si>
    <t>Ryder Kirtley</t>
  </si>
  <si>
    <t>Drew Phillips</t>
  </si>
  <si>
    <t>Alex Koelling</t>
  </si>
  <si>
    <t>Alejandro Covas</t>
  </si>
  <si>
    <t>Kent State</t>
  </si>
  <si>
    <t>Brody Williams</t>
  </si>
  <si>
    <t>Micah Rienstra-Kiracofe</t>
  </si>
  <si>
    <t>Nolan Belcher</t>
  </si>
  <si>
    <t>Sawyer Solitaria</t>
  </si>
  <si>
    <t>Luke Matthews</t>
  </si>
  <si>
    <t>Brady Marshall</t>
  </si>
  <si>
    <t>Ripken Reese</t>
  </si>
  <si>
    <t>Max Humphrey</t>
  </si>
  <si>
    <t>Grady Mee</t>
  </si>
  <si>
    <t>Kolton Schaller</t>
  </si>
  <si>
    <t>Hunter Klotz</t>
  </si>
  <si>
    <t>Nate Muncy</t>
  </si>
  <si>
    <t>Matt Thompson</t>
  </si>
  <si>
    <t>Josh Cope</t>
  </si>
  <si>
    <t>Eli Bryant</t>
  </si>
  <si>
    <t>Troy Sudbrook</t>
  </si>
  <si>
    <t>Toledo</t>
  </si>
  <si>
    <t>Charlie Scholvin</t>
  </si>
  <si>
    <t>Liam Arsich</t>
  </si>
  <si>
    <t>Cade Baker</t>
  </si>
  <si>
    <t>Jacob Payne</t>
  </si>
  <si>
    <t>Alex McCranie</t>
  </si>
  <si>
    <t>Luke Walton</t>
  </si>
  <si>
    <t>Ty O'Brien</t>
  </si>
  <si>
    <t>JP Wagner</t>
  </si>
  <si>
    <t>Carson McCaleb</t>
  </si>
  <si>
    <t>Cole Cahill</t>
  </si>
  <si>
    <t>Cole Meyer</t>
  </si>
  <si>
    <t>Saborn Campbell</t>
  </si>
  <si>
    <t>Preston Zumwalt</t>
  </si>
  <si>
    <t>Ryan Sudbrook</t>
  </si>
  <si>
    <t>Jackson Hiatt</t>
  </si>
  <si>
    <t>Drew Tajblik</t>
  </si>
  <si>
    <t>Branston Lindquist</t>
  </si>
  <si>
    <t>Wyatt Wawro</t>
  </si>
  <si>
    <t>Northern Illinois</t>
  </si>
  <si>
    <t>Cole Smith</t>
  </si>
  <si>
    <t>Marcus Romero</t>
  </si>
  <si>
    <t>Nolan Sandee</t>
  </si>
  <si>
    <t>Vincent Spotofora</t>
  </si>
  <si>
    <t>Caden Robertson</t>
  </si>
  <si>
    <t>Gavin Baldwin</t>
  </si>
  <si>
    <t>Ivan Dahlberg</t>
  </si>
  <si>
    <t>Charlie Parcell</t>
  </si>
  <si>
    <t>Kayden Jennings</t>
  </si>
  <si>
    <t>Will Couchman</t>
  </si>
  <si>
    <t>Cooper Cohn</t>
  </si>
  <si>
    <t>Owen Ross</t>
  </si>
  <si>
    <t>Connor Mendell</t>
  </si>
  <si>
    <t>Austin Wiegand</t>
  </si>
  <si>
    <t>Ben Kasten</t>
  </si>
  <si>
    <t>Tanner Mally</t>
  </si>
  <si>
    <t>Western Michigan</t>
  </si>
  <si>
    <t>Michael Maloney</t>
  </si>
  <si>
    <t>Drew Howard</t>
  </si>
  <si>
    <t>Avery Thielman</t>
  </si>
  <si>
    <t>Mark Mennecke</t>
  </si>
  <si>
    <t>Connor Ostrander</t>
  </si>
  <si>
    <t>Mason Pilarski</t>
  </si>
  <si>
    <t>Nolan Zajac</t>
  </si>
  <si>
    <t>Lucas Rick</t>
  </si>
  <si>
    <t>Josh Polubinski</t>
  </si>
  <si>
    <t>Cooper Hums</t>
  </si>
  <si>
    <t>Jacob Rowold</t>
  </si>
  <si>
    <t>Diego Pena</t>
  </si>
  <si>
    <t>Adam Lehmann</t>
  </si>
  <si>
    <t>Cooper Middleton</t>
  </si>
  <si>
    <t>Ty Tomlinson</t>
  </si>
  <si>
    <t>Ryan Muizelaar</t>
  </si>
  <si>
    <t>Ball State</t>
  </si>
  <si>
    <t>Brayden Huebner</t>
  </si>
  <si>
    <t>Jacob Gillis</t>
  </si>
  <si>
    <t>Gavin Balius</t>
  </si>
  <si>
    <t>Brett Griffiths</t>
  </si>
  <si>
    <t>Kenskey Thomas</t>
  </si>
  <si>
    <t>Max Kalk</t>
  </si>
  <si>
    <t>Brady Davidson</t>
  </si>
  <si>
    <t>Brandt Kendall</t>
  </si>
  <si>
    <t>Jack Bakus</t>
  </si>
  <si>
    <t>Maalik Perkins</t>
  </si>
  <si>
    <t>Charlie Keller</t>
  </si>
  <si>
    <t>John Colligan</t>
  </si>
  <si>
    <t>Tommy Landsnes</t>
  </si>
  <si>
    <t>Huston Dunn</t>
  </si>
  <si>
    <t>DJ Scheumann</t>
  </si>
  <si>
    <t>Preston Murphy</t>
  </si>
  <si>
    <t>Kendric Sorgius</t>
  </si>
  <si>
    <t>Taber Stokes</t>
  </si>
  <si>
    <t>Connor Hutchinson</t>
  </si>
  <si>
    <t>Nate Bartlett</t>
  </si>
  <si>
    <t>Patrick Gardner</t>
  </si>
  <si>
    <t>Central Michigan</t>
  </si>
  <si>
    <t>Bryson Webb</t>
  </si>
  <si>
    <t>Logan Keilen</t>
  </si>
  <si>
    <t>Nathan Ball</t>
  </si>
  <si>
    <t>Anthony Tirado</t>
  </si>
  <si>
    <t>Massachusetts</t>
  </si>
  <si>
    <t>Kevin Schnupp</t>
  </si>
  <si>
    <t>Marc Willi</t>
  </si>
  <si>
    <t>Randen May</t>
  </si>
  <si>
    <t>Ty Stecko</t>
  </si>
  <si>
    <t>Eastern Michigan</t>
  </si>
  <si>
    <t>John Hale</t>
  </si>
  <si>
    <t>Nathan Borchardt</t>
  </si>
  <si>
    <t>Devan Zirwas</t>
  </si>
  <si>
    <t>Nick Weaver</t>
  </si>
  <si>
    <t>Keegan Knupp</t>
  </si>
  <si>
    <t>Bruce Jellison</t>
  </si>
  <si>
    <t>Demir Heidelberg</t>
  </si>
  <si>
    <t>TJ Williams</t>
  </si>
  <si>
    <t>Tristan Crane</t>
  </si>
  <si>
    <t>Leewood Molessa</t>
  </si>
  <si>
    <t>Ben Schechterman</t>
  </si>
  <si>
    <t>Andrew Jones</t>
  </si>
  <si>
    <t>Kevin Krill</t>
  </si>
  <si>
    <t>Phillip Thigpen</t>
  </si>
  <si>
    <t>Kriss Sydlowski</t>
  </si>
  <si>
    <t>Anthony Mitta</t>
  </si>
  <si>
    <t>Bowling Green</t>
  </si>
  <si>
    <t>Andrew DiLodovico</t>
  </si>
  <si>
    <t>Zack Horky</t>
  </si>
  <si>
    <t>Carter Mottice</t>
  </si>
  <si>
    <t>Sam Seidel</t>
  </si>
  <si>
    <t>TJ Takats</t>
  </si>
  <si>
    <t>Griffin Scheiderer</t>
  </si>
  <si>
    <t>Lance Vickers</t>
  </si>
  <si>
    <t>Brayden Curlis</t>
  </si>
  <si>
    <t>Pauly Mancino</t>
  </si>
  <si>
    <t>Brady Birchmeier</t>
  </si>
  <si>
    <t>Vinny Salvione</t>
  </si>
  <si>
    <t>Alex Laird</t>
  </si>
  <si>
    <t>Jaxon Brown</t>
  </si>
  <si>
    <t>Cooper McKenzie</t>
  </si>
  <si>
    <t>Chase Chopin</t>
  </si>
  <si>
    <t>Brody Chrisman</t>
  </si>
  <si>
    <t>Akron</t>
  </si>
  <si>
    <t>Blake Bowen</t>
  </si>
  <si>
    <t>Easton Amundson</t>
  </si>
  <si>
    <t>Henry Hayman</t>
  </si>
  <si>
    <t>Tucker Biehl</t>
  </si>
  <si>
    <t>Brady Bowen</t>
  </si>
  <si>
    <t>Kelton Phillips</t>
  </si>
  <si>
    <t>Prince Deboskie</t>
  </si>
  <si>
    <t>Brennan Morgan</t>
  </si>
  <si>
    <t>Atticus Huffstutler</t>
  </si>
  <si>
    <t>Gabe Mathison</t>
  </si>
  <si>
    <t>Kyle McConachie</t>
  </si>
  <si>
    <t>Austin Lafferty</t>
  </si>
  <si>
    <t>Mitchel Szymczak</t>
  </si>
  <si>
    <t>Ryan Jones</t>
  </si>
  <si>
    <t>Gio Melchione</t>
  </si>
  <si>
    <t>Derek Occhipinti</t>
  </si>
  <si>
    <t>Will Heisler</t>
  </si>
  <si>
    <t>Floyd Mckenna</t>
  </si>
  <si>
    <t>Will Henson</t>
  </si>
  <si>
    <t>Ohio</t>
  </si>
  <si>
    <t>Tyler Stack</t>
  </si>
  <si>
    <t>Cameron Boyd</t>
  </si>
  <si>
    <t>Dylan Shepherd</t>
  </si>
  <si>
    <t>Taylor Harris</t>
  </si>
  <si>
    <t>Cam Bryant</t>
  </si>
  <si>
    <t>Colton Shirley</t>
  </si>
  <si>
    <t>Reese Harmon</t>
  </si>
  <si>
    <t>Cam Hill</t>
  </si>
  <si>
    <t>Max Palinski</t>
  </si>
  <si>
    <t>Brady Alexander</t>
  </si>
  <si>
    <t>Sean Fox</t>
  </si>
  <si>
    <t>Cale Steinbaugh</t>
  </si>
  <si>
    <t>Grant Wilson</t>
  </si>
  <si>
    <t>Patrick Sullivan</t>
  </si>
  <si>
    <t>Ashton Kampa</t>
  </si>
  <si>
    <t>Illinois-Chicago</t>
  </si>
  <si>
    <t>Thomas Curry</t>
  </si>
  <si>
    <t>Jake Busson</t>
  </si>
  <si>
    <t>Vidal Colon</t>
  </si>
  <si>
    <t>Sean Cody</t>
  </si>
  <si>
    <t>Colin Husko</t>
  </si>
  <si>
    <t>Will Flanigan</t>
  </si>
  <si>
    <t>Will Smoot</t>
  </si>
  <si>
    <t>Lucas Smith</t>
  </si>
  <si>
    <t>Andrew Pyszka</t>
  </si>
  <si>
    <t>Alexander Wright</t>
  </si>
  <si>
    <t>Gavin Acosta</t>
  </si>
  <si>
    <t>Kale Jensen</t>
  </si>
  <si>
    <t>James Hackett</t>
  </si>
  <si>
    <t>Karim Patterson</t>
  </si>
  <si>
    <t>Korbin Pettigrew</t>
  </si>
  <si>
    <t>Eli Selby</t>
  </si>
  <si>
    <t>Colby Ott</t>
  </si>
  <si>
    <t>Murray State</t>
  </si>
  <si>
    <t>Connor Chisolm</t>
  </si>
  <si>
    <t>Luke Mistone</t>
  </si>
  <si>
    <t>Kris Hokenson</t>
  </si>
  <si>
    <t>Kainen Jorge</t>
  </si>
  <si>
    <t>Conner Cunningham</t>
  </si>
  <si>
    <t>Daylan Pena</t>
  </si>
  <si>
    <t>Parker Airhart</t>
  </si>
  <si>
    <t>Sloan Barrett</t>
  </si>
  <si>
    <t>Jackson McCoy</t>
  </si>
  <si>
    <t>Kingsley Guthrie</t>
  </si>
  <si>
    <t>Easton Romero</t>
  </si>
  <si>
    <t>Anthony Perritano</t>
  </si>
  <si>
    <t>Jake Slade</t>
  </si>
  <si>
    <t>Charlie Jury</t>
  </si>
  <si>
    <t>Tyler Butina</t>
  </si>
  <si>
    <t>Jaxon Diamond</t>
  </si>
  <si>
    <t>Brady Grabowski</t>
  </si>
  <si>
    <t>Mason Roell</t>
  </si>
  <si>
    <t>Indiana State</t>
  </si>
  <si>
    <t>Carter Beck</t>
  </si>
  <si>
    <t>Emil Estrella</t>
  </si>
  <si>
    <t>Jeremy Martinez</t>
  </si>
  <si>
    <t>Nick Sutherlin</t>
  </si>
  <si>
    <t>Caleb Niehaus</t>
  </si>
  <si>
    <t>Nomar Garcia</t>
  </si>
  <si>
    <t>Andrew Ortiz</t>
  </si>
  <si>
    <t>John Curl</t>
  </si>
  <si>
    <t>Marcelino Edison Alonso</t>
  </si>
  <si>
    <t>Colin Sander</t>
  </si>
  <si>
    <t>Weston Fulk</t>
  </si>
  <si>
    <t>Ray Jesse</t>
  </si>
  <si>
    <t>Jorge Cartagena</t>
  </si>
  <si>
    <t>Jaxon Sparks</t>
  </si>
  <si>
    <t>Sebastian Torres</t>
  </si>
  <si>
    <t>Carson Cox</t>
  </si>
  <si>
    <t>Gabe Petrucelli</t>
  </si>
  <si>
    <t>Southern Illinois</t>
  </si>
  <si>
    <t>Julio Guerrero</t>
  </si>
  <si>
    <t>Kristian Sprawling</t>
  </si>
  <si>
    <t>Tim Simay</t>
  </si>
  <si>
    <t>Kye Watson</t>
  </si>
  <si>
    <t>Cecil Lofton</t>
  </si>
  <si>
    <t>Jaden Flores</t>
  </si>
  <si>
    <t>Andrew Savage</t>
  </si>
  <si>
    <t>Jacob McKenzie</t>
  </si>
  <si>
    <t>Kyle Mager</t>
  </si>
  <si>
    <t>Henry Kufa</t>
  </si>
  <si>
    <t>Michael Mylott</t>
  </si>
  <si>
    <t>Mason Schwalbach</t>
  </si>
  <si>
    <t>Xavier Farnum</t>
  </si>
  <si>
    <t>Bryce Habuda</t>
  </si>
  <si>
    <t>Kaleb Hall</t>
  </si>
  <si>
    <t>Jackson Dibble</t>
  </si>
  <si>
    <t>Matthew Simay</t>
  </si>
  <si>
    <t>Brayden Bakes</t>
  </si>
  <si>
    <t>Illinois State</t>
  </si>
  <si>
    <t>Graham Mastros</t>
  </si>
  <si>
    <t>Luke Stulga</t>
  </si>
  <si>
    <t>Camden Karczewski</t>
  </si>
  <si>
    <t>Josh Outlaw</t>
  </si>
  <si>
    <t>Eric Machej</t>
  </si>
  <si>
    <t>Ryan Bakes</t>
  </si>
  <si>
    <t>Michael Carrano</t>
  </si>
  <si>
    <t>Louis Bussard</t>
  </si>
  <si>
    <t>Kannon Coakley</t>
  </si>
  <si>
    <t>Nolan Barry</t>
  </si>
  <si>
    <t>Jackson Manning</t>
  </si>
  <si>
    <t>Payton McHarg</t>
  </si>
  <si>
    <t>Hunter Stencil</t>
  </si>
  <si>
    <t>Brayden Zilis</t>
  </si>
  <si>
    <t>Chris Danko</t>
  </si>
  <si>
    <t>Jackson Natanek</t>
  </si>
  <si>
    <t>Spike Magill</t>
  </si>
  <si>
    <t>Evansville</t>
  </si>
  <si>
    <t>Charlie Longmeier</t>
  </si>
  <si>
    <t>Reid Haire</t>
  </si>
  <si>
    <t>Drew McConnell</t>
  </si>
  <si>
    <t>Reagan Reeder</t>
  </si>
  <si>
    <t>Cooper Rhodes</t>
  </si>
  <si>
    <t>Simon Schulz</t>
  </si>
  <si>
    <t>Ryan Seddon</t>
  </si>
  <si>
    <t>Ximi Baftiri</t>
  </si>
  <si>
    <t>Kaleb Wilkey</t>
  </si>
  <si>
    <t>Kirk Weatherford</t>
  </si>
  <si>
    <t>Wyatt Pennington</t>
  </si>
  <si>
    <t>Trent Lombardo</t>
  </si>
  <si>
    <t>Aaron Nehls</t>
  </si>
  <si>
    <t>Tate Deal</t>
  </si>
  <si>
    <t>Harrison Taubert</t>
  </si>
  <si>
    <t>Mason McCue</t>
  </si>
  <si>
    <t>Benji Kautto</t>
  </si>
  <si>
    <t>Charlie Davis</t>
  </si>
  <si>
    <t>Belmont</t>
  </si>
  <si>
    <t>Landon Godsey</t>
  </si>
  <si>
    <t>Brady Holbrook</t>
  </si>
  <si>
    <t>Jake Maddox</t>
  </si>
  <si>
    <t>Cavan McMeans</t>
  </si>
  <si>
    <t>Brody Langlotz</t>
  </si>
  <si>
    <t>Mike Sprockett</t>
  </si>
  <si>
    <t>Michael Lareau</t>
  </si>
  <si>
    <t>Gardner Lawrence</t>
  </si>
  <si>
    <t>Nicholas Stinson</t>
  </si>
  <si>
    <t>Nate Webb</t>
  </si>
  <si>
    <t>Noah Burnham</t>
  </si>
  <si>
    <t>JD Whitworth</t>
  </si>
  <si>
    <t>Isaac VanderWoude</t>
  </si>
  <si>
    <t>Kyle Coleman</t>
  </si>
  <si>
    <t>Dean Spoto</t>
  </si>
  <si>
    <t>Preston Heben</t>
  </si>
  <si>
    <t>Landon Lowe</t>
  </si>
  <si>
    <t>Bradley</t>
  </si>
  <si>
    <t>Michael Quick</t>
  </si>
  <si>
    <t>Luke Skinner</t>
  </si>
  <si>
    <t>Sohrab Rezaei</t>
  </si>
  <si>
    <t>AJ Garcia</t>
  </si>
  <si>
    <t>Hayden Miller</t>
  </si>
  <si>
    <t>Jaxon Schumacher</t>
  </si>
  <si>
    <t>Ashton Horchem</t>
  </si>
  <si>
    <t>Walker Buchanan</t>
  </si>
  <si>
    <t>Cal Leighton</t>
  </si>
  <si>
    <t>Peyton Nelson</t>
  </si>
  <si>
    <t>Angelo Aleman</t>
  </si>
  <si>
    <t>Colin McCormick</t>
  </si>
  <si>
    <t>River Lindsey</t>
  </si>
  <si>
    <t>Andre Vidal</t>
  </si>
  <si>
    <t>Anthony Martinez</t>
  </si>
  <si>
    <t>Jack Holubowski</t>
  </si>
  <si>
    <t>Louie Kegerreis</t>
  </si>
  <si>
    <t>Valparaiso</t>
  </si>
  <si>
    <t>Michael Kuska</t>
  </si>
  <si>
    <t>Brayden Pleau</t>
  </si>
  <si>
    <t>Cal Schembra</t>
  </si>
  <si>
    <t>Thomas Cooper</t>
  </si>
  <si>
    <t>Eli Riley</t>
  </si>
  <si>
    <t>Gavin Bennett</t>
  </si>
  <si>
    <t>Javin Gauthier</t>
  </si>
  <si>
    <t>Case Sullivan</t>
  </si>
  <si>
    <t>Cole Lockwood</t>
  </si>
  <si>
    <t>George Betevis</t>
  </si>
  <si>
    <t>Bryan Hatch</t>
  </si>
  <si>
    <t>Austin Amburgey</t>
  </si>
  <si>
    <t>Aiden Apparicio</t>
  </si>
  <si>
    <t>Jabin Trosky</t>
  </si>
  <si>
    <t>San Diego State</t>
  </si>
  <si>
    <t>Jake Jackson</t>
  </si>
  <si>
    <t>Tyce Peterson</t>
  </si>
  <si>
    <t>Adam Magpoc</t>
  </si>
  <si>
    <t>Max Farrell</t>
  </si>
  <si>
    <t>Zach Justice</t>
  </si>
  <si>
    <t>Dawson Santana</t>
  </si>
  <si>
    <t>Anthony Marnell IV</t>
  </si>
  <si>
    <t>Zane Kelly</t>
  </si>
  <si>
    <t>Gage Adams</t>
  </si>
  <si>
    <t>Reeve Boyd</t>
  </si>
  <si>
    <t>Drew Rutter</t>
  </si>
  <si>
    <t>Marc Emmerman</t>
  </si>
  <si>
    <t>Nate Lopez</t>
  </si>
  <si>
    <t>Drew Talavs</t>
  </si>
  <si>
    <t>Gavin Roy</t>
  </si>
  <si>
    <t>Washington State</t>
  </si>
  <si>
    <t>Max Hartman</t>
  </si>
  <si>
    <t>Ryan Skjonsby</t>
  </si>
  <si>
    <t>Trevor Smith</t>
  </si>
  <si>
    <t>Kyler Northrop</t>
  </si>
  <si>
    <t>Mason Pirello</t>
  </si>
  <si>
    <t>Dustin Robinson</t>
  </si>
  <si>
    <t>Matthew Priest</t>
  </si>
  <si>
    <t>Ollie Obenour</t>
  </si>
  <si>
    <t>Alexandre Giguère</t>
  </si>
  <si>
    <t>Dane Chavez</t>
  </si>
  <si>
    <t>Griffin Smith</t>
  </si>
  <si>
    <t>Jake Robinson</t>
  </si>
  <si>
    <t>Cam Macleod</t>
  </si>
  <si>
    <t>Noah Thein</t>
  </si>
  <si>
    <t>Luke Thiele</t>
  </si>
  <si>
    <t>Brock Cross</t>
  </si>
  <si>
    <t>Cole Watterson</t>
  </si>
  <si>
    <t>Jonah Shull</t>
  </si>
  <si>
    <t>Joel Fernandez</t>
  </si>
  <si>
    <t>Wyatt Hanoian</t>
  </si>
  <si>
    <t>Air Force</t>
  </si>
  <si>
    <t>Ben Niednagel</t>
  </si>
  <si>
    <t>Kayden Bradshaw</t>
  </si>
  <si>
    <t>Walker Zapp</t>
  </si>
  <si>
    <t>Landon Boyd</t>
  </si>
  <si>
    <t>Tripp Garrish</t>
  </si>
  <si>
    <t>Luke Elmore</t>
  </si>
  <si>
    <t>Brooks Ward</t>
  </si>
  <si>
    <t>Garrett Hutchins</t>
  </si>
  <si>
    <t>T.J. Oster</t>
  </si>
  <si>
    <t>Cole Jenkins</t>
  </si>
  <si>
    <t>Brooks Burdine</t>
  </si>
  <si>
    <t>Dawson Thrush</t>
  </si>
  <si>
    <t>Christian Taylor</t>
  </si>
  <si>
    <t>Cam Anstey</t>
  </si>
  <si>
    <t>Blake Campbell</t>
  </si>
  <si>
    <t>Van Klein</t>
  </si>
  <si>
    <t>Cooper Winchester</t>
  </si>
  <si>
    <t>J.D. Wolff</t>
  </si>
  <si>
    <t>Patrick Lyons</t>
  </si>
  <si>
    <t>Dylan Archuleta</t>
  </si>
  <si>
    <t>Mikey Cruz Jr.</t>
  </si>
  <si>
    <t>Nevada</t>
  </si>
  <si>
    <t>Jayce Dobie</t>
  </si>
  <si>
    <t>Rominic Quiban</t>
  </si>
  <si>
    <t>Jackson Waller</t>
  </si>
  <si>
    <t>Sean Yamaguchi</t>
  </si>
  <si>
    <t>Junhyuk Kwon</t>
  </si>
  <si>
    <t>Jake Harvey</t>
  </si>
  <si>
    <t>Jacob Doyle</t>
  </si>
  <si>
    <t>Jack Metcho</t>
  </si>
  <si>
    <t>Nate Snakenborg</t>
  </si>
  <si>
    <t>Andrew Grenert</t>
  </si>
  <si>
    <t>Lee Matsuzaki</t>
  </si>
  <si>
    <t>Noah Blythe</t>
  </si>
  <si>
    <t>Sam Kane</t>
  </si>
  <si>
    <t>Billy Ham</t>
  </si>
  <si>
    <t>Mason Hirata</t>
  </si>
  <si>
    <t>Khalil Walker</t>
  </si>
  <si>
    <t>New Mexico</t>
  </si>
  <si>
    <t>Akili Carris</t>
  </si>
  <si>
    <t>Luke Mansy</t>
  </si>
  <si>
    <t>Gene Trujillo</t>
  </si>
  <si>
    <t>Anthony Diaz</t>
  </si>
  <si>
    <t>Lenny Ashby</t>
  </si>
  <si>
    <t>Karsen Waslefsky</t>
  </si>
  <si>
    <t>Aidan Kuni</t>
  </si>
  <si>
    <t>Brodey Williams</t>
  </si>
  <si>
    <t>Antonio Gianni</t>
  </si>
  <si>
    <t>Lachlan Maude</t>
  </si>
  <si>
    <t>Garrett Rede</t>
  </si>
  <si>
    <t>Tristan Russell</t>
  </si>
  <si>
    <t>Damian Garcia</t>
  </si>
  <si>
    <t>Caleb Herd</t>
  </si>
  <si>
    <t>Shane Miller</t>
  </si>
  <si>
    <t>Drew Barragan</t>
  </si>
  <si>
    <t>UNLV</t>
  </si>
  <si>
    <t>Nin Burns II</t>
  </si>
  <si>
    <t>Gunnar Myro</t>
  </si>
  <si>
    <t>Jack Salmon</t>
  </si>
  <si>
    <t>Marcos Rosales</t>
  </si>
  <si>
    <t>Ayden Garcia</t>
  </si>
  <si>
    <t>Cooper Sheff</t>
  </si>
  <si>
    <t>Jonny Rodriguez</t>
  </si>
  <si>
    <t>Jayden Hertel</t>
  </si>
  <si>
    <t>Jayden Sanchez</t>
  </si>
  <si>
    <t>Reggie Bussey</t>
  </si>
  <si>
    <t>Connor Tallakson</t>
  </si>
  <si>
    <t>Gavin Taylor</t>
  </si>
  <si>
    <t>Nicky Garritano</t>
  </si>
  <si>
    <t>Alex Fernandes</t>
  </si>
  <si>
    <t>San Jose State</t>
  </si>
  <si>
    <t>Peyton Rowles</t>
  </si>
  <si>
    <t>JC Osorio-Agard</t>
  </si>
  <si>
    <t>Jake McCoy</t>
  </si>
  <si>
    <t>Rohne Klein</t>
  </si>
  <si>
    <t>Brent Cota</t>
  </si>
  <si>
    <t>Rocco Caballero</t>
  </si>
  <si>
    <t>Mario Ricci</t>
  </si>
  <si>
    <t>Vincent Gamberdella</t>
  </si>
  <si>
    <t>Neil Jansen</t>
  </si>
  <si>
    <t>Alan Ramirez</t>
  </si>
  <si>
    <t>Emmitt Phinney</t>
  </si>
  <si>
    <t>Matteo Mendoza</t>
  </si>
  <si>
    <t>Dylan Jackson</t>
  </si>
  <si>
    <t>Anthony Scheppler</t>
  </si>
  <si>
    <t>Trevor Wilson</t>
  </si>
  <si>
    <t>Dennis Gamester</t>
  </si>
  <si>
    <t>Drew Giannini</t>
  </si>
  <si>
    <t>Cam Carignan</t>
  </si>
  <si>
    <t>Jake Sanko</t>
  </si>
  <si>
    <t>Grand Canyon</t>
  </si>
  <si>
    <t>Billy Scaldeferri</t>
  </si>
  <si>
    <t>Jaime Perez</t>
  </si>
  <si>
    <t>Griffin Cameron</t>
  </si>
  <si>
    <t>Cannon Peery</t>
  </si>
  <si>
    <t>Trevor Schmidt</t>
  </si>
  <si>
    <t>Kade Huff</t>
  </si>
  <si>
    <t>Tanner Johns</t>
  </si>
  <si>
    <t>Camden Bates</t>
  </si>
  <si>
    <t>Carson Ohland</t>
  </si>
  <si>
    <t>Dominic Chacon</t>
  </si>
  <si>
    <t>Jose Lopez III</t>
  </si>
  <si>
    <t>Troy Sanders</t>
  </si>
  <si>
    <t>Dillon Anderson</t>
  </si>
  <si>
    <t>Gunnar Penzkover</t>
  </si>
  <si>
    <t>Max Charles</t>
  </si>
  <si>
    <t>Marcus Galvan</t>
  </si>
  <si>
    <t>Vincent Bianchina</t>
  </si>
  <si>
    <t>Jarret Nielsen</t>
  </si>
  <si>
    <t>Austin Owens</t>
  </si>
  <si>
    <t>Cael Boever</t>
  </si>
  <si>
    <t>Austin Matranga</t>
  </si>
  <si>
    <t>Brady Hewitt</t>
  </si>
  <si>
    <t>Fresno State</t>
  </si>
  <si>
    <t>Owen Faust</t>
  </si>
  <si>
    <t>Sky Collins</t>
  </si>
  <si>
    <t>Marcus Nolen</t>
  </si>
  <si>
    <t>Mikey Boyd</t>
  </si>
  <si>
    <t>Jett Ruby</t>
  </si>
  <si>
    <t>Ayden Munoz</t>
  </si>
  <si>
    <t>Griffen Sotomayor</t>
  </si>
  <si>
    <t>Ethan Payne</t>
  </si>
  <si>
    <t>Austin Young</t>
  </si>
  <si>
    <t>Cayden Munster</t>
  </si>
  <si>
    <t>Mikey Pickett</t>
  </si>
  <si>
    <t>Cam Schneider</t>
  </si>
  <si>
    <t>Barclay Ovalle</t>
  </si>
  <si>
    <t>Ryan De La Maza</t>
  </si>
  <si>
    <t>Zach Plasschaert</t>
  </si>
  <si>
    <t>Nick Matson</t>
  </si>
  <si>
    <t>Long Island</t>
  </si>
  <si>
    <t>Elijah Fairchild</t>
  </si>
  <si>
    <t>Ryan Rivera</t>
  </si>
  <si>
    <t>Noah Sorensen</t>
  </si>
  <si>
    <t>Joseph Durso</t>
  </si>
  <si>
    <t>Jake Kelleher</t>
  </si>
  <si>
    <t>Cord Dobrinski</t>
  </si>
  <si>
    <t>Mike Polubinski</t>
  </si>
  <si>
    <t>Nicholas Delvecchio</t>
  </si>
  <si>
    <t>Nate Figueroa</t>
  </si>
  <si>
    <t>Matthew McGurk</t>
  </si>
  <si>
    <t>Tyler Benick</t>
  </si>
  <si>
    <t>Mason Breton</t>
  </si>
  <si>
    <t>Sam Finarelli</t>
  </si>
  <si>
    <t>Jack Ryan</t>
  </si>
  <si>
    <t>Alex Jankowski</t>
  </si>
  <si>
    <t>Will Bartoli</t>
  </si>
  <si>
    <t>Johnathan Gomez</t>
  </si>
  <si>
    <t>Fairleigh Dickinson</t>
  </si>
  <si>
    <t>Hunter Ray</t>
  </si>
  <si>
    <t>Jimmy Mantuano</t>
  </si>
  <si>
    <t>Jeremy Delamota</t>
  </si>
  <si>
    <t>Travis Stroh</t>
  </si>
  <si>
    <t>Diego Urreta</t>
  </si>
  <si>
    <t>Garryn Plummer</t>
  </si>
  <si>
    <t>Luke Russo</t>
  </si>
  <si>
    <t>Joey DiMotta</t>
  </si>
  <si>
    <t>Jeremy Cheeseman</t>
  </si>
  <si>
    <t>Nick Quagliato</t>
  </si>
  <si>
    <t>Caleb Walker</t>
  </si>
  <si>
    <t>Anthony Chiappetta</t>
  </si>
  <si>
    <t>Andres Castro</t>
  </si>
  <si>
    <t>Brady Fandl</t>
  </si>
  <si>
    <t>Anthony Sarro</t>
  </si>
  <si>
    <t>Tyler Worth</t>
  </si>
  <si>
    <t>Lukas Torres</t>
  </si>
  <si>
    <t>Wagner</t>
  </si>
  <si>
    <t>Dylan Immel</t>
  </si>
  <si>
    <t>Joseph Mennella</t>
  </si>
  <si>
    <t>Diego Tavarez</t>
  </si>
  <si>
    <t>Brendan McLoughlin</t>
  </si>
  <si>
    <t>Matt Sutera</t>
  </si>
  <si>
    <t>Nicholas Mazzotta</t>
  </si>
  <si>
    <t>Jayden Alvarez</t>
  </si>
  <si>
    <t>Derek Patrissi</t>
  </si>
  <si>
    <t>Jackson Blakley</t>
  </si>
  <si>
    <t>Omar Carreras</t>
  </si>
  <si>
    <t>Christian Knight</t>
  </si>
  <si>
    <t>Evan McRae</t>
  </si>
  <si>
    <t>Josiah Ross</t>
  </si>
  <si>
    <t>Leo Doyle</t>
  </si>
  <si>
    <t>Alex Kerr</t>
  </si>
  <si>
    <t>Jeremy Haigh</t>
  </si>
  <si>
    <t>Andrew Marquis</t>
  </si>
  <si>
    <t>Emmett Coco</t>
  </si>
  <si>
    <t>Dominick Inzilla</t>
  </si>
  <si>
    <t>Gavin Townsend</t>
  </si>
  <si>
    <t>Chase Brandt</t>
  </si>
  <si>
    <t>Dylan Simeone</t>
  </si>
  <si>
    <t>Matthew Moconyi</t>
  </si>
  <si>
    <t>Jack Cannon</t>
  </si>
  <si>
    <t>Le Moyne</t>
  </si>
  <si>
    <t>Paulie Goodness</t>
  </si>
  <si>
    <t>Isaac Brozon</t>
  </si>
  <si>
    <t>Robert Wegrzyn</t>
  </si>
  <si>
    <t>Adam Sullivan</t>
  </si>
  <si>
    <t>Mike Whelehan</t>
  </si>
  <si>
    <t>Cooper Romich</t>
  </si>
  <si>
    <t>Dominick Russ</t>
  </si>
  <si>
    <t>Chaz Anthony</t>
  </si>
  <si>
    <t>Derek Diaz</t>
  </si>
  <si>
    <t>Ethan Farina</t>
  </si>
  <si>
    <t>Luke Becker</t>
  </si>
  <si>
    <t>Nick Kriegelstein</t>
  </si>
  <si>
    <t>Landen Duprey</t>
  </si>
  <si>
    <t>James Musso</t>
  </si>
  <si>
    <t>Tyler Campbell</t>
  </si>
  <si>
    <t>Rowen Beattie</t>
  </si>
  <si>
    <t>Jamison Howland</t>
  </si>
  <si>
    <t>Stonehill</t>
  </si>
  <si>
    <t>Nathan Kearney</t>
  </si>
  <si>
    <t>Michael Rickert</t>
  </si>
  <si>
    <t>Sam Parks</t>
  </si>
  <si>
    <t>Ryan LeClair</t>
  </si>
  <si>
    <t>Jimmy Gilleran</t>
  </si>
  <si>
    <t>Tyler Redden</t>
  </si>
  <si>
    <t>Will Newton</t>
  </si>
  <si>
    <t>Kacin Robinson</t>
  </si>
  <si>
    <t>Sean McGee</t>
  </si>
  <si>
    <t>John Bureau</t>
  </si>
  <si>
    <t>Cam Morrison</t>
  </si>
  <si>
    <t>Armanis Romero</t>
  </si>
  <si>
    <t>Eisig Chin</t>
  </si>
  <si>
    <t>Nick Lundquist</t>
  </si>
  <si>
    <t>Will Christopher</t>
  </si>
  <si>
    <t>Jackson Enders</t>
  </si>
  <si>
    <t>Brayden Rader</t>
  </si>
  <si>
    <t>Thomas Ealey</t>
  </si>
  <si>
    <t>Norfolk State</t>
  </si>
  <si>
    <t>Justin Journette</t>
  </si>
  <si>
    <t>Jaydan Israel</t>
  </si>
  <si>
    <t>Cam Mazell</t>
  </si>
  <si>
    <t>Kydese Queen</t>
  </si>
  <si>
    <t>Brendan Burke</t>
  </si>
  <si>
    <t>Ryan Hoeft</t>
  </si>
  <si>
    <t>Josiah Harrison</t>
  </si>
  <si>
    <t>Mason Mompoint</t>
  </si>
  <si>
    <t>Hunter Gillespie</t>
  </si>
  <si>
    <t>Emmett Jefferson</t>
  </si>
  <si>
    <t>Sean Stewart</t>
  </si>
  <si>
    <t>Thomas White</t>
  </si>
  <si>
    <t>Jalan Jones</t>
  </si>
  <si>
    <t>Brayden Daulton</t>
  </si>
  <si>
    <t>Christian Velez</t>
  </si>
  <si>
    <t>Zachary Kourous</t>
  </si>
  <si>
    <t>Mercyhurst</t>
  </si>
  <si>
    <t>Luke Babcock</t>
  </si>
  <si>
    <t>Logan Koslin</t>
  </si>
  <si>
    <t>Jayden Walker</t>
  </si>
  <si>
    <t>Mike Samarin</t>
  </si>
  <si>
    <t>Ranciel Ventura</t>
  </si>
  <si>
    <t>Zach Evenson</t>
  </si>
  <si>
    <t>Jack Malec</t>
  </si>
  <si>
    <t>Zach Black</t>
  </si>
  <si>
    <t>Riley Ames</t>
  </si>
  <si>
    <t>Dana Williams</t>
  </si>
  <si>
    <t>Darek Staudt</t>
  </si>
  <si>
    <t>Ray Altmeyer</t>
  </si>
  <si>
    <t>Parker Zeiser</t>
  </si>
  <si>
    <t>Nick Jackson</t>
  </si>
  <si>
    <t>Derrick Holmes Jr.</t>
  </si>
  <si>
    <t>John Chalus</t>
  </si>
  <si>
    <t>Aaron Keating</t>
  </si>
  <si>
    <t>Chandler Powell</t>
  </si>
  <si>
    <t>Nick Hamilton</t>
  </si>
  <si>
    <t>Brady Hill</t>
  </si>
  <si>
    <t>Jake Russo</t>
  </si>
  <si>
    <t>New Haven</t>
  </si>
  <si>
    <t>Joe Frazzetta</t>
  </si>
  <si>
    <t>Shaun Callahan</t>
  </si>
  <si>
    <t>Matt McIntire</t>
  </si>
  <si>
    <t>Cam McGugan</t>
  </si>
  <si>
    <t>Casey Cerruto</t>
  </si>
  <si>
    <t>Nick Ungania</t>
  </si>
  <si>
    <t>Aedan Forde</t>
  </si>
  <si>
    <t>Clark Beattie</t>
  </si>
  <si>
    <t>Bobby Herzman</t>
  </si>
  <si>
    <t>Jaylin Manson</t>
  </si>
  <si>
    <t>Mike Christian</t>
  </si>
  <si>
    <t>Tyler Koenig</t>
  </si>
  <si>
    <t>Chase McNally</t>
  </si>
  <si>
    <t>EJ Ettinger</t>
  </si>
  <si>
    <t>Matt Krenicki</t>
  </si>
  <si>
    <t>Cam Rizzi</t>
  </si>
  <si>
    <t>Gianno Merlonghi</t>
  </si>
  <si>
    <t>Central Connecticut</t>
  </si>
  <si>
    <t>Antonio Ducatelli</t>
  </si>
  <si>
    <t>Louis Jordan</t>
  </si>
  <si>
    <t>Matt Graziose</t>
  </si>
  <si>
    <t>Frankie Ferrentino</t>
  </si>
  <si>
    <t>Brandon O'Neill</t>
  </si>
  <si>
    <t>Gabe Pitts</t>
  </si>
  <si>
    <t>Derek Gesmondi</t>
  </si>
  <si>
    <t>Nick Fox</t>
  </si>
  <si>
    <t>Gabe Tanous</t>
  </si>
  <si>
    <t>Chris Barkasy</t>
  </si>
  <si>
    <t>Jack Hennessey</t>
  </si>
  <si>
    <t>Michael Quiros</t>
  </si>
  <si>
    <t>Danny Witters</t>
  </si>
  <si>
    <t>Donte Valentine</t>
  </si>
  <si>
    <t>Ryan Scialabba</t>
  </si>
  <si>
    <t>Owen Arias</t>
  </si>
  <si>
    <t>Rob Natale</t>
  </si>
  <si>
    <t>Nate Dudeck</t>
  </si>
  <si>
    <t>Tony Humphrey</t>
  </si>
  <si>
    <t>TJ Magliozzo</t>
  </si>
  <si>
    <t>Carson Lentini</t>
  </si>
  <si>
    <t>Jordan Treadwell</t>
  </si>
  <si>
    <t>Coppin State</t>
  </si>
  <si>
    <t>Angel Garcia</t>
  </si>
  <si>
    <t>Nelson Grajales</t>
  </si>
  <si>
    <t>Armando Hurtado</t>
  </si>
  <si>
    <t>Pedro Agosto</t>
  </si>
  <si>
    <t>Terrell Milliner</t>
  </si>
  <si>
    <t>Emilio Feliciano</t>
  </si>
  <si>
    <t>Marcus Sanders</t>
  </si>
  <si>
    <t>Noah Hogan</t>
  </si>
  <si>
    <t>Kenan Harvey</t>
  </si>
  <si>
    <t>Brennen Barczai</t>
  </si>
  <si>
    <t>Jamar Whitehead</t>
  </si>
  <si>
    <t>Pranav Sundar</t>
  </si>
  <si>
    <t>Agustin Murillo</t>
  </si>
  <si>
    <t>Bryce Thompson</t>
  </si>
  <si>
    <t>Nicco Holland</t>
  </si>
  <si>
    <t>Elijah Charlot</t>
  </si>
  <si>
    <t>Jonathan Gonzalez-Perez</t>
  </si>
  <si>
    <t>UMES</t>
  </si>
  <si>
    <t>Julian Jimenez</t>
  </si>
  <si>
    <t>Ansel Carson</t>
  </si>
  <si>
    <t>Diego Aponte</t>
  </si>
  <si>
    <t>Darrius Brown</t>
  </si>
  <si>
    <t>Jonathan Rodriguez</t>
  </si>
  <si>
    <t>Joshua Caldwell</t>
  </si>
  <si>
    <t>Henry Clausell</t>
  </si>
  <si>
    <t>Amari Hackett</t>
  </si>
  <si>
    <t>Christian Azcona</t>
  </si>
  <si>
    <t>Bronson Taylor</t>
  </si>
  <si>
    <t>Elijah Negron</t>
  </si>
  <si>
    <t>Diego Guerrero</t>
  </si>
  <si>
    <t>Champion Shipley</t>
  </si>
  <si>
    <t>Kedrick Alicea</t>
  </si>
  <si>
    <t>Marco Davila</t>
  </si>
  <si>
    <t>Tysen Wilson</t>
  </si>
  <si>
    <t>Sebastian Davila</t>
  </si>
  <si>
    <t>Fernando Ferrer Jr.</t>
  </si>
  <si>
    <t>Rosnell Lewis</t>
  </si>
  <si>
    <t>Delaware State</t>
  </si>
  <si>
    <t>Carter Boyd</t>
  </si>
  <si>
    <t>Santino Harwood</t>
  </si>
  <si>
    <t>Justin Batts</t>
  </si>
  <si>
    <t>Alec Rodriguez</t>
  </si>
  <si>
    <t>Caleb King</t>
  </si>
  <si>
    <t>Jabril Bullock</t>
  </si>
  <si>
    <t>Jaryn Sample</t>
  </si>
  <si>
    <t>Hassan Turner</t>
  </si>
  <si>
    <t>Gavin Hudson</t>
  </si>
  <si>
    <t>Cameron Coco</t>
  </si>
  <si>
    <t>Brandon Boyd</t>
  </si>
  <si>
    <t>Brendan Timmons</t>
  </si>
  <si>
    <t>Andrew Shute</t>
  </si>
  <si>
    <t>Myles Dickerson</t>
  </si>
  <si>
    <t>Mykah Pelzer</t>
  </si>
  <si>
    <t>Ben Conkey</t>
  </si>
  <si>
    <t>Robert Sasser III</t>
  </si>
  <si>
    <t>Shane Carter</t>
  </si>
  <si>
    <t>Ryan Niedzwiedz</t>
  </si>
  <si>
    <t>SIU Edwardsville</t>
  </si>
  <si>
    <t>Chase Bloomer</t>
  </si>
  <si>
    <t>Joshua Heyder</t>
  </si>
  <si>
    <t>Ethan Willoughby</t>
  </si>
  <si>
    <t>Daniel Gierer</t>
  </si>
  <si>
    <t>Brenden Fry</t>
  </si>
  <si>
    <t>Mack Mitchell</t>
  </si>
  <si>
    <t>Terrick Thompson-Allen</t>
  </si>
  <si>
    <t>Cooper Eggert</t>
  </si>
  <si>
    <t>Kannon Kamp</t>
  </si>
  <si>
    <t>Sean Kang</t>
  </si>
  <si>
    <t>Gage Franck</t>
  </si>
  <si>
    <t>Easton Harris</t>
  </si>
  <si>
    <t>Diego Ortiz</t>
  </si>
  <si>
    <t>Kyle Hepburn</t>
  </si>
  <si>
    <t>Isaiah Kettler</t>
  </si>
  <si>
    <t>Jose Fichera</t>
  </si>
  <si>
    <t>Josiah Hall</t>
  </si>
  <si>
    <t>Southeast Missouri State</t>
  </si>
  <si>
    <t>Dakota Joggerst</t>
  </si>
  <si>
    <t>Caleb Klein</t>
  </si>
  <si>
    <t>Cal Sullivan</t>
  </si>
  <si>
    <t>Brooks Kettering</t>
  </si>
  <si>
    <t>Ryan Lopetegui</t>
  </si>
  <si>
    <t>Andrew Ramirez</t>
  </si>
  <si>
    <t>Demitri Shakotko</t>
  </si>
  <si>
    <t>Carson Schrack</t>
  </si>
  <si>
    <t>Tank Sims</t>
  </si>
  <si>
    <t>Joe Terranova</t>
  </si>
  <si>
    <t>Caleb Champion</t>
  </si>
  <si>
    <t>Moises Rosario</t>
  </si>
  <si>
    <t>Logan Yule</t>
  </si>
  <si>
    <t>Mikey Rocha</t>
  </si>
  <si>
    <t>Quade Peters</t>
  </si>
  <si>
    <t>Eastern Illinois</t>
  </si>
  <si>
    <t>Mike O'Conor</t>
  </si>
  <si>
    <t>James Love</t>
  </si>
  <si>
    <t>Brett Stanley</t>
  </si>
  <si>
    <t>Tyler Castro</t>
  </si>
  <si>
    <t>Chris Worcester</t>
  </si>
  <si>
    <t>Ethan Rossi</t>
  </si>
  <si>
    <t>Peyton Wilson</t>
  </si>
  <si>
    <t>Brandon Schultz</t>
  </si>
  <si>
    <t>Joey Hagen</t>
  </si>
  <si>
    <t>Zakary Goodwin</t>
  </si>
  <si>
    <t>Kyree Alexander</t>
  </si>
  <si>
    <t>Luke Melton</t>
  </si>
  <si>
    <t>Dylan Drumke</t>
  </si>
  <si>
    <t>Eli Hill</t>
  </si>
  <si>
    <t>Colin Horneman</t>
  </si>
  <si>
    <t>Cade Zalewski</t>
  </si>
  <si>
    <t>Jake Ferguson</t>
  </si>
  <si>
    <t>Owen Anderson</t>
  </si>
  <si>
    <t>Little Rock</t>
  </si>
  <si>
    <t>Nolan Freund</t>
  </si>
  <si>
    <t>Angel Cano</t>
  </si>
  <si>
    <t>Nico Baumbach</t>
  </si>
  <si>
    <t>Ty Rhoades</t>
  </si>
  <si>
    <t>Jerdy Lopez</t>
  </si>
  <si>
    <t>Cooper Chaplain</t>
  </si>
  <si>
    <t>Jack Bilski</t>
  </si>
  <si>
    <t>Easton Roe</t>
  </si>
  <si>
    <t>Blake Simpson</t>
  </si>
  <si>
    <t>Trey Hill</t>
  </si>
  <si>
    <t>Michael O'Brien</t>
  </si>
  <si>
    <t>Ryan Geck</t>
  </si>
  <si>
    <t>Cade Martin</t>
  </si>
  <si>
    <t>Lance Anderson</t>
  </si>
  <si>
    <t>Luis Castillo</t>
  </si>
  <si>
    <t>Jake McClure</t>
  </si>
  <si>
    <t>Austin Coyle</t>
  </si>
  <si>
    <t>David Stanley</t>
  </si>
  <si>
    <t>Aubrey Kearns</t>
  </si>
  <si>
    <t>Morehead State</t>
  </si>
  <si>
    <t>Ian McCubbin</t>
  </si>
  <si>
    <t>Davis Germann</t>
  </si>
  <si>
    <t>Jaden Correa</t>
  </si>
  <si>
    <t>Griffin Olson</t>
  </si>
  <si>
    <t>Kyle Krupp</t>
  </si>
  <si>
    <t>Alex Kean</t>
  </si>
  <si>
    <t>Nick Griffith</t>
  </si>
  <si>
    <t>Caden Sheridan</t>
  </si>
  <si>
    <t>JJ Dutton</t>
  </si>
  <si>
    <t>Will Bomerbach</t>
  </si>
  <si>
    <t>Brayton Coomer</t>
  </si>
  <si>
    <t>Austyn Peak</t>
  </si>
  <si>
    <t>Miller Murray</t>
  </si>
  <si>
    <t>Jaden Hart</t>
  </si>
  <si>
    <t>Jack Taylor</t>
  </si>
  <si>
    <t>Luke Hayes</t>
  </si>
  <si>
    <t>Will Geary</t>
  </si>
  <si>
    <t>Lindenwood</t>
  </si>
  <si>
    <t>Jake Radosevich</t>
  </si>
  <si>
    <t>Charlie Isom-McCall</t>
  </si>
  <si>
    <t>Filip Sarota</t>
  </si>
  <si>
    <t>Kam Edwards</t>
  </si>
  <si>
    <t>William Zareh</t>
  </si>
  <si>
    <t>Matt Graf</t>
  </si>
  <si>
    <t>Sam Driscoll</t>
  </si>
  <si>
    <t>Owen Ralph</t>
  </si>
  <si>
    <t>Tyler Ellis</t>
  </si>
  <si>
    <t>Ethan Cantareira</t>
  </si>
  <si>
    <t>Tanner Simpson</t>
  </si>
  <si>
    <t>Spencer Pederson</t>
  </si>
  <si>
    <t>Bret Yarger</t>
  </si>
  <si>
    <t>Cade Martinez</t>
  </si>
  <si>
    <t>Preston Wright</t>
  </si>
  <si>
    <t>TJ Grines</t>
  </si>
  <si>
    <t>Tennessee-Martin</t>
  </si>
  <si>
    <t>Colten Payton</t>
  </si>
  <si>
    <t>T.J. Dunsford</t>
  </si>
  <si>
    <t>Garner Anderson</t>
  </si>
  <si>
    <t>JT Popick</t>
  </si>
  <si>
    <t>Andrew Davis</t>
  </si>
  <si>
    <t>Cameron Greene</t>
  </si>
  <si>
    <t>Andrew Lawrence</t>
  </si>
  <si>
    <t>Tommy Koch</t>
  </si>
  <si>
    <t>Amari Conley</t>
  </si>
  <si>
    <t>Eli Huebner</t>
  </si>
  <si>
    <t>Bo Strickland</t>
  </si>
  <si>
    <t>Cullen Box</t>
  </si>
  <si>
    <t>Hunter Miller</t>
  </si>
  <si>
    <t>Southern Indiana</t>
  </si>
  <si>
    <t>Patrick McLellan</t>
  </si>
  <si>
    <t>Noah Foster</t>
  </si>
  <si>
    <t>Clayton Slack</t>
  </si>
  <si>
    <t>Micajah Wall</t>
  </si>
  <si>
    <t>Khi Holiday</t>
  </si>
  <si>
    <t>Parker Martin</t>
  </si>
  <si>
    <t>Ethan Rothschild</t>
  </si>
  <si>
    <t>Jesse Velders</t>
  </si>
  <si>
    <t>Ryan Skwarek</t>
  </si>
  <si>
    <t>Collin Senior</t>
  </si>
  <si>
    <t>Drue Saenz</t>
  </si>
  <si>
    <t>Dane DeWees</t>
  </si>
  <si>
    <t>Zion Stephens</t>
  </si>
  <si>
    <t>Skylar Graham</t>
  </si>
  <si>
    <t>Gavyn Boyle</t>
  </si>
  <si>
    <t>Charlie Marisca</t>
  </si>
  <si>
    <t>Evan Zapp</t>
  </si>
  <si>
    <t>Evan McCarthy</t>
  </si>
  <si>
    <t>Liam Bushey</t>
  </si>
  <si>
    <t>Western Illinois</t>
  </si>
  <si>
    <t>Joe Connolly</t>
  </si>
  <si>
    <t>Wandel Campana</t>
  </si>
  <si>
    <t>Isaiah Monge</t>
  </si>
  <si>
    <t>Gage Hoover</t>
  </si>
  <si>
    <t>Cordell Coburn</t>
  </si>
  <si>
    <t>Josh McClintock</t>
  </si>
  <si>
    <t>Krayton Morse</t>
  </si>
  <si>
    <t>Breck Romero</t>
  </si>
  <si>
    <t>Kamryn Link</t>
  </si>
  <si>
    <t>Dante Turgeon</t>
  </si>
  <si>
    <t>Luke Bohonek</t>
  </si>
  <si>
    <t>Tyler Large</t>
  </si>
  <si>
    <t>Paul Osting</t>
  </si>
  <si>
    <t>Jacob Golson</t>
  </si>
  <si>
    <t>Kenneth Perez</t>
  </si>
  <si>
    <t>Justin Bogard</t>
  </si>
  <si>
    <t>Jorsixt Jimenez</t>
  </si>
  <si>
    <t>Tennessee Tech</t>
  </si>
  <si>
    <t>Manny Garza</t>
  </si>
  <si>
    <t>Landon Smelser</t>
  </si>
  <si>
    <t>Owen Lee</t>
  </si>
  <si>
    <t>Jackson Rooker</t>
  </si>
  <si>
    <t>Eddie Garza</t>
  </si>
  <si>
    <t>Connor Crowson</t>
  </si>
  <si>
    <t>Nash Crowell</t>
  </si>
  <si>
    <t>Tyler Bennett</t>
  </si>
  <si>
    <t>AJ Marchetti</t>
  </si>
  <si>
    <t>Luke Bragga</t>
  </si>
  <si>
    <t>Cade Fuller</t>
  </si>
  <si>
    <t>Ty Denton</t>
  </si>
  <si>
    <t>Aaron Moffitt</t>
  </si>
  <si>
    <t>Justin Fallon</t>
  </si>
  <si>
    <t>Josiah Overbeek</t>
  </si>
  <si>
    <t>Army</t>
  </si>
  <si>
    <t>Thomas Schreck</t>
  </si>
  <si>
    <t>Chris Barr</t>
  </si>
  <si>
    <t>David Dubrule</t>
  </si>
  <si>
    <t>Carter Hewitt</t>
  </si>
  <si>
    <t>William Parker</t>
  </si>
  <si>
    <t>Zac Farrell</t>
  </si>
  <si>
    <t>Jack Quinlan</t>
  </si>
  <si>
    <t>Nick Cicale</t>
  </si>
  <si>
    <t>Paul Andrzejewski</t>
  </si>
  <si>
    <t>Mason Scott</t>
  </si>
  <si>
    <t>Bennie Franquiz</t>
  </si>
  <si>
    <t>John McKillop</t>
  </si>
  <si>
    <t>Max McGlone</t>
  </si>
  <si>
    <t>Addison Ainsworth</t>
  </si>
  <si>
    <t>Jake Pineda</t>
  </si>
  <si>
    <t>JT Craig</t>
  </si>
  <si>
    <t>Michael Delph</t>
  </si>
  <si>
    <t>Michael Trommer</t>
  </si>
  <si>
    <t>Bucknell</t>
  </si>
  <si>
    <t>Garrett Mathias</t>
  </si>
  <si>
    <t>Lleyton Coupe</t>
  </si>
  <si>
    <t>Billy Fluharty</t>
  </si>
  <si>
    <t>John Calabrese</t>
  </si>
  <si>
    <t>Zach Selfon</t>
  </si>
  <si>
    <t>Ty Lagoni</t>
  </si>
  <si>
    <t>Andrew Swenson</t>
  </si>
  <si>
    <t>Michael Chiaravallo</t>
  </si>
  <si>
    <t>Brady Green</t>
  </si>
  <si>
    <t>Deacon Bowne</t>
  </si>
  <si>
    <t>Garrison Bullock</t>
  </si>
  <si>
    <t>Luke Nascimento</t>
  </si>
  <si>
    <t>Ryan Facinelli</t>
  </si>
  <si>
    <t>Chris Morabito</t>
  </si>
  <si>
    <t>Jaxon Beiswenger</t>
  </si>
  <si>
    <t>Danny Nawrocki</t>
  </si>
  <si>
    <t>Patrick Walsh</t>
  </si>
  <si>
    <t>Navy</t>
  </si>
  <si>
    <t>Chris Klug</t>
  </si>
  <si>
    <t>Tyler Cripe</t>
  </si>
  <si>
    <t>Victor Izquierdo</t>
  </si>
  <si>
    <t>Andrew Manning</t>
  </si>
  <si>
    <t>Jake Hooten</t>
  </si>
  <si>
    <t>Will Howard</t>
  </si>
  <si>
    <t>Noah Ditas</t>
  </si>
  <si>
    <t>Leo Mangiamele</t>
  </si>
  <si>
    <t>Evan Brown</t>
  </si>
  <si>
    <t>Henry Mitchell</t>
  </si>
  <si>
    <t>John Loudon</t>
  </si>
  <si>
    <t>Ty DePerno</t>
  </si>
  <si>
    <t>Noah Stead</t>
  </si>
  <si>
    <t>Mason Ceccarelli</t>
  </si>
  <si>
    <t>Tyler Bouchard</t>
  </si>
  <si>
    <t>Jack Killelea</t>
  </si>
  <si>
    <t>Owen Peterson</t>
  </si>
  <si>
    <t>Mac McCommons</t>
  </si>
  <si>
    <t>CJ Egrie</t>
  </si>
  <si>
    <t>Holy Cross</t>
  </si>
  <si>
    <t>Braden Connors</t>
  </si>
  <si>
    <t>Alex Sandell</t>
  </si>
  <si>
    <t>Ryan Grundy</t>
  </si>
  <si>
    <t>Owen Stelzer</t>
  </si>
  <si>
    <t>John LaFleur</t>
  </si>
  <si>
    <t>Gianni Royer</t>
  </si>
  <si>
    <t>Nick Spaner</t>
  </si>
  <si>
    <t>Simon Landry</t>
  </si>
  <si>
    <t>Van Coughlin</t>
  </si>
  <si>
    <t>Nick Andersen</t>
  </si>
  <si>
    <t>Colin Brown</t>
  </si>
  <si>
    <t>Macade Maxwell</t>
  </si>
  <si>
    <t>Carter Crowley</t>
  </si>
  <si>
    <t>Liam Daly</t>
  </si>
  <si>
    <t>Cayden Van Dolah</t>
  </si>
  <si>
    <t>Lucas Ametrano</t>
  </si>
  <si>
    <t>Brendan Gardner</t>
  </si>
  <si>
    <t>Fletcher Waterman</t>
  </si>
  <si>
    <t>Bryan Sornas</t>
  </si>
  <si>
    <t>Connor Dow</t>
  </si>
  <si>
    <t>Ian Wirtz</t>
  </si>
  <si>
    <t>Lehigh</t>
  </si>
  <si>
    <t>Aidan Quinn</t>
  </si>
  <si>
    <t>Trystan Crawford</t>
  </si>
  <si>
    <t>Robbie Carvelli</t>
  </si>
  <si>
    <t>Owen Walewander</t>
  </si>
  <si>
    <t>Silvio Giardina</t>
  </si>
  <si>
    <t>Dom Patrizi</t>
  </si>
  <si>
    <t>Raffaele Rogers</t>
  </si>
  <si>
    <t>Ryan Cochran</t>
  </si>
  <si>
    <t>Jasper Adelman</t>
  </si>
  <si>
    <t>Robby Grasso</t>
  </si>
  <si>
    <t>Cadeyrn Ahearn</t>
  </si>
  <si>
    <t>Max Dantoni</t>
  </si>
  <si>
    <t>Edwin Betances</t>
  </si>
  <si>
    <t>Ryan Davis</t>
  </si>
  <si>
    <t>Parker Ivy</t>
  </si>
  <si>
    <t>Joey Esposito</t>
  </si>
  <si>
    <t>Jack Frankovic</t>
  </si>
  <si>
    <t>Matt Tsiaras</t>
  </si>
  <si>
    <t>Sam Fairhurst</t>
  </si>
  <si>
    <t>Brandon Doubek</t>
  </si>
  <si>
    <t>Lafayette</t>
  </si>
  <si>
    <t>Matt Colella</t>
  </si>
  <si>
    <t>Alex Barrist</t>
  </si>
  <si>
    <t>Will Dobil</t>
  </si>
  <si>
    <t>Boden Fernsler</t>
  </si>
  <si>
    <t>Jack Mislan</t>
  </si>
  <si>
    <t>Liam Ebbs</t>
  </si>
  <si>
    <t>Luke Caucci</t>
  </si>
  <si>
    <t>Ryan Stoddard</t>
  </si>
  <si>
    <t>Teddy Cashman</t>
  </si>
  <si>
    <t>Bode Grieve</t>
  </si>
  <si>
    <t>Charlie Chropuvka</t>
  </si>
  <si>
    <t>Kyle McKernan</t>
  </si>
  <si>
    <t>Ryan Ulisse</t>
  </si>
  <si>
    <t>Vince Libretto</t>
  </si>
  <si>
    <t>Jonathan Decker</t>
  </si>
  <si>
    <t>Trace Florio</t>
  </si>
  <si>
    <t>M.J. Wright</t>
  </si>
  <si>
    <t>Daniel Jackson</t>
  </si>
  <si>
    <t>Georgia</t>
  </si>
  <si>
    <t>Tre Phelps</t>
  </si>
  <si>
    <t>Rylan Lujo</t>
  </si>
  <si>
    <t>Henry Allen</t>
  </si>
  <si>
    <t>Kolby Branch</t>
  </si>
  <si>
    <t>Ryan Black</t>
  </si>
  <si>
    <t>Michael O'Shaughnessy</t>
  </si>
  <si>
    <t>Brennan Hudson</t>
  </si>
  <si>
    <t>Ryan Wynn</t>
  </si>
  <si>
    <t>Cole Koniarsky</t>
  </si>
  <si>
    <t>Kenny Ishikawa</t>
  </si>
  <si>
    <t>Jordy Oriach</t>
  </si>
  <si>
    <t>Jack Arcamone</t>
  </si>
  <si>
    <t>Ty Peeples</t>
  </si>
  <si>
    <t>Bryce Calloway</t>
  </si>
  <si>
    <t>Scott Newman</t>
  </si>
  <si>
    <t>Alexander Sifford</t>
  </si>
  <si>
    <t>TL Saxon</t>
  </si>
  <si>
    <t>Anthony Pack Jr.</t>
  </si>
  <si>
    <t>Texas</t>
  </si>
  <si>
    <t>Aiden Robbins</t>
  </si>
  <si>
    <t>Temo Becerra</t>
  </si>
  <si>
    <t>Carson Tinney</t>
  </si>
  <si>
    <t>Adrian Rodriguez</t>
  </si>
  <si>
    <t>Casey Borba</t>
  </si>
  <si>
    <t>Ashton Larson</t>
  </si>
  <si>
    <t>Ethan Mendoza</t>
  </si>
  <si>
    <t>Jayden Duplantier</t>
  </si>
  <si>
    <t>Dariyan Pendergrass</t>
  </si>
  <si>
    <t>Andrew Ermis</t>
  </si>
  <si>
    <t>Jonah Williams</t>
  </si>
  <si>
    <t>Presley Courville</t>
  </si>
  <si>
    <t>Josh Livingston</t>
  </si>
  <si>
    <t>Maddox Monsour</t>
  </si>
  <si>
    <t>Callum Early</t>
  </si>
  <si>
    <t>Blake Peterson</t>
  </si>
  <si>
    <t>Gavin Grahovac</t>
  </si>
  <si>
    <t>Texas A&amp;M</t>
  </si>
  <si>
    <t>Caden Sorrell</t>
  </si>
  <si>
    <t>Nico Partida</t>
  </si>
  <si>
    <t>Bear Harrison</t>
  </si>
  <si>
    <t>Jorian Wilson</t>
  </si>
  <si>
    <t>Jake Duer</t>
  </si>
  <si>
    <t>Boston Kellner</t>
  </si>
  <si>
    <t>Ben Royo</t>
  </si>
  <si>
    <t>Blake Binderup</t>
  </si>
  <si>
    <t>Chris Hacopian</t>
  </si>
  <si>
    <t>Wesley Jordan</t>
  </si>
  <si>
    <t>Terrence Kiel II</t>
  </si>
  <si>
    <t>Travis Chestnut</t>
  </si>
  <si>
    <t>Sawyer Farr</t>
  </si>
  <si>
    <t>Blake Labuda</t>
  </si>
  <si>
    <t>Zane Becker</t>
  </si>
  <si>
    <t>Elijah Batista</t>
  </si>
  <si>
    <t>Sam Erickson</t>
  </si>
  <si>
    <t>Luke Billings</t>
  </si>
  <si>
    <t>Blake Cyr</t>
  </si>
  <si>
    <t>Florida</t>
  </si>
  <si>
    <t>Ethan Surowiec</t>
  </si>
  <si>
    <t>Kyle Jones</t>
  </si>
  <si>
    <t>Brendan Lawson</t>
  </si>
  <si>
    <t>Cade Kurland</t>
  </si>
  <si>
    <t>Karson Bowen</t>
  </si>
  <si>
    <t>Caden McDonald</t>
  </si>
  <si>
    <t>Landon Stripling</t>
  </si>
  <si>
    <t>Hayden Yost</t>
  </si>
  <si>
    <t>Cash Strayer</t>
  </si>
  <si>
    <t>Justin Nadeau</t>
  </si>
  <si>
    <t>Colton Schwarz</t>
  </si>
  <si>
    <t>Cole Stanford</t>
  </si>
  <si>
    <t>Jacob Kendall</t>
  </si>
  <si>
    <t>Kolt Myers</t>
  </si>
  <si>
    <t>Ashton Wilson</t>
  </si>
  <si>
    <t>AJ Malzone</t>
  </si>
  <si>
    <t>Brady Neal</t>
  </si>
  <si>
    <t>Alabama</t>
  </si>
  <si>
    <t>Bryce Fowler</t>
  </si>
  <si>
    <t>Justin Lebron</t>
  </si>
  <si>
    <t>John Lemm</t>
  </si>
  <si>
    <t>Jason Torres</t>
  </si>
  <si>
    <t>Brennan Holt</t>
  </si>
  <si>
    <t>Luke Vaughn</t>
  </si>
  <si>
    <t>JoJo Williamson</t>
  </si>
  <si>
    <t>Eric Hines</t>
  </si>
  <si>
    <t>Peyton Steele</t>
  </si>
  <si>
    <t>Justin Osterhouse</t>
  </si>
  <si>
    <t>Caleb Barnett</t>
  </si>
  <si>
    <t>Will Plattner</t>
  </si>
  <si>
    <t>Andrew Purdy</t>
  </si>
  <si>
    <t>Chase Kroberger</t>
  </si>
  <si>
    <t>Evan Taylor</t>
  </si>
  <si>
    <t>Joe Chiarodo</t>
  </si>
  <si>
    <t>Brandon McCraine</t>
  </si>
  <si>
    <t>Auburn</t>
  </si>
  <si>
    <t>Christopher Rembert</t>
  </si>
  <si>
    <t>Eric Guevara</t>
  </si>
  <si>
    <t>Ethin Bingaman</t>
  </si>
  <si>
    <t>Chase Fralick</t>
  </si>
  <si>
    <t>Mason McCraine</t>
  </si>
  <si>
    <t>Bub Terrell</t>
  </si>
  <si>
    <t>Bristol Carter</t>
  </si>
  <si>
    <t>Eddie Madrigal</t>
  </si>
  <si>
    <t>Cade Belyeu</t>
  </si>
  <si>
    <t>Logan Gregorio</t>
  </si>
  <si>
    <t>Lucas Steele</t>
  </si>
  <si>
    <t>Ryne Farber</t>
  </si>
  <si>
    <t>Todd Clay</t>
  </si>
  <si>
    <t>Taylor Belza</t>
  </si>
  <si>
    <t>Caiden Combs</t>
  </si>
  <si>
    <t>Tanner Waldrop</t>
  </si>
  <si>
    <t>Ty Thompson</t>
  </si>
  <si>
    <t>Damian Ruiz</t>
  </si>
  <si>
    <t>Arkansas</t>
  </si>
  <si>
    <t>Camden Kozeal</t>
  </si>
  <si>
    <t>Carter Rutenbar</t>
  </si>
  <si>
    <t>Kuhio Aloy</t>
  </si>
  <si>
    <t>Ryder Helfrick</t>
  </si>
  <si>
    <t>Zack Stewart</t>
  </si>
  <si>
    <t>Nolan Souza</t>
  </si>
  <si>
    <t>TJ Pompey</t>
  </si>
  <si>
    <t>Reese Robinett</t>
  </si>
  <si>
    <t>Maika Niu</t>
  </si>
  <si>
    <t>Christian Turner</t>
  </si>
  <si>
    <t>Carson Brumbaugh</t>
  </si>
  <si>
    <t>Alexander Peck</t>
  </si>
  <si>
    <t>Brendan Kleiman</t>
  </si>
  <si>
    <t>Carson Willis</t>
  </si>
  <si>
    <t>Landon Schaefer</t>
  </si>
  <si>
    <t>Noah Sullivan</t>
  </si>
  <si>
    <t>Mississippi State</t>
  </si>
  <si>
    <t>Bryce Chance</t>
  </si>
  <si>
    <t>Gehrig Frei</t>
  </si>
  <si>
    <t>Ace Reese</t>
  </si>
  <si>
    <t>Jacob Parker</t>
  </si>
  <si>
    <t>Reed Stallman</t>
  </si>
  <si>
    <t>Ryder Woodson</t>
  </si>
  <si>
    <t>Vytas Valincius</t>
  </si>
  <si>
    <t>Andrew Raymond</t>
  </si>
  <si>
    <t>Blake Bevis</t>
  </si>
  <si>
    <t>Drew Wyers</t>
  </si>
  <si>
    <t>Chone James</t>
  </si>
  <si>
    <t>Peter Mershon</t>
  </si>
  <si>
    <t>Aidan Teel</t>
  </si>
  <si>
    <t>James Nunnallee</t>
  </si>
  <si>
    <t>Kevin Milewski</t>
  </si>
  <si>
    <t>Gatlin Sanders</t>
  </si>
  <si>
    <t>Jackson Owen</t>
  </si>
  <si>
    <t>Garrett Wright</t>
  </si>
  <si>
    <t>Tennessee</t>
  </si>
  <si>
    <t>Reese Chapman</t>
  </si>
  <si>
    <t>Henry Ford</t>
  </si>
  <si>
    <t>Manny Marin</t>
  </si>
  <si>
    <t>Blake Grimmer</t>
  </si>
  <si>
    <t>Levi Clark</t>
  </si>
  <si>
    <t>Blaine Brown</t>
  </si>
  <si>
    <t>Jay Abernathy</t>
  </si>
  <si>
    <t>Trent Grindlinger</t>
  </si>
  <si>
    <t>Finley Bates</t>
  </si>
  <si>
    <t>Tyler Myatt</t>
  </si>
  <si>
    <t>Hunter High</t>
  </si>
  <si>
    <t>Stone Lawless</t>
  </si>
  <si>
    <t>Nate Eisfelder</t>
  </si>
  <si>
    <t>Ariel Antigua</t>
  </si>
  <si>
    <t>Chris Newstrom</t>
  </si>
  <si>
    <t>Evan Hankins</t>
  </si>
  <si>
    <t>Taylor Tracey</t>
  </si>
  <si>
    <t>Judd Utermark</t>
  </si>
  <si>
    <t>Ole Miss</t>
  </si>
  <si>
    <t>Will Furniss</t>
  </si>
  <si>
    <t>Tristan Bissetta</t>
  </si>
  <si>
    <t>Hayden Federico</t>
  </si>
  <si>
    <t>Dominic Decker</t>
  </si>
  <si>
    <t>Collin Reuter</t>
  </si>
  <si>
    <t>Austin Fawley</t>
  </si>
  <si>
    <t>Owen Paino</t>
  </si>
  <si>
    <t>Topher Jones</t>
  </si>
  <si>
    <t>Brett Moseley</t>
  </si>
  <si>
    <t>Brayden Randle</t>
  </si>
  <si>
    <t>Cannon Goldin</t>
  </si>
  <si>
    <t>Kelven Perera</t>
  </si>
  <si>
    <t>Tate Sirmans</t>
  </si>
  <si>
    <t>Daniel Pacella</t>
  </si>
  <si>
    <t>Luke Romine</t>
  </si>
  <si>
    <t>Dasan Harris</t>
  </si>
  <si>
    <t>Oklahoma</t>
  </si>
  <si>
    <t>Deiten Lachance</t>
  </si>
  <si>
    <t>Camden Johnson</t>
  </si>
  <si>
    <t>Trey Gambill</t>
  </si>
  <si>
    <t>Jaxon Willits</t>
  </si>
  <si>
    <t>Brendan Brock</t>
  </si>
  <si>
    <t>Jason Walk</t>
  </si>
  <si>
    <t>Kyle Branch</t>
  </si>
  <si>
    <t>Myles Davis</t>
  </si>
  <si>
    <t>Cayden Brumbaugh</t>
  </si>
  <si>
    <t>Uriah Walters</t>
  </si>
  <si>
    <t>Connor Larkin</t>
  </si>
  <si>
    <t>Drew Dickerson</t>
  </si>
  <si>
    <t>Alec Blair</t>
  </si>
  <si>
    <t>Nolan Stevens</t>
  </si>
  <si>
    <t>Dayton Tockey</t>
  </si>
  <si>
    <t>Gerardo Prado</t>
  </si>
  <si>
    <t>Braden Holcomb</t>
  </si>
  <si>
    <t>Vanderbilt</t>
  </si>
  <si>
    <t>Brodie Johnston</t>
  </si>
  <si>
    <t>Ryker Waite</t>
  </si>
  <si>
    <t>Mike Mancini</t>
  </si>
  <si>
    <t>Logan Johnstone</t>
  </si>
  <si>
    <t>Tommy Goodin</t>
  </si>
  <si>
    <t>Rustan Rigdon</t>
  </si>
  <si>
    <t>Korbin Reynolds</t>
  </si>
  <si>
    <t>Mack Whitcomb</t>
  </si>
  <si>
    <t>Colin Barczi</t>
  </si>
  <si>
    <t>Chris Maldonado</t>
  </si>
  <si>
    <t>Cade Sears</t>
  </si>
  <si>
    <t>Will Hampton</t>
  </si>
  <si>
    <t>Max Jensen</t>
  </si>
  <si>
    <t>Aukai Kea</t>
  </si>
  <si>
    <t>Collin Brightwell</t>
  </si>
  <si>
    <t>Carter Johnstone</t>
  </si>
  <si>
    <t>Jayce Tharnish</t>
  </si>
  <si>
    <t>Kentucky</t>
  </si>
  <si>
    <t>Hudson Brown</t>
  </si>
  <si>
    <t>Luke Lawrence</t>
  </si>
  <si>
    <t>Ethan Hindle</t>
  </si>
  <si>
    <t>Scott Campbell Jr.</t>
  </si>
  <si>
    <t>Tyler Bell</t>
  </si>
  <si>
    <t>Alex Duffey</t>
  </si>
  <si>
    <t>Tagger Tyson</t>
  </si>
  <si>
    <t>Braxton Van Cleave</t>
  </si>
  <si>
    <t>Owen Jenkins</t>
  </si>
  <si>
    <t>Ryan Schwartz</t>
  </si>
  <si>
    <t>Carson Hansen</t>
  </si>
  <si>
    <t>Caeden Cloud</t>
  </si>
  <si>
    <t>Tyler Cerny</t>
  </si>
  <si>
    <t>Will Marcy</t>
  </si>
  <si>
    <t>Tristan Hunter</t>
  </si>
  <si>
    <t>Derek Curiel</t>
  </si>
  <si>
    <t>LSU</t>
  </si>
  <si>
    <t>Cade Arrambide</t>
  </si>
  <si>
    <t>Mason Braun</t>
  </si>
  <si>
    <t>Omar Serna Jr.</t>
  </si>
  <si>
    <t>Steven Milam</t>
  </si>
  <si>
    <t>Jake Brown</t>
  </si>
  <si>
    <t>Brayden Simpson</t>
  </si>
  <si>
    <t>Seth Dardar</t>
  </si>
  <si>
    <t>John Pearson</t>
  </si>
  <si>
    <t>Ethan Clauss</t>
  </si>
  <si>
    <t>Trent Caraway</t>
  </si>
  <si>
    <t>Jack Ruckert</t>
  </si>
  <si>
    <t>Chris Stanfield</t>
  </si>
  <si>
    <t>Zach Yorke</t>
  </si>
  <si>
    <t>William Patrick</t>
  </si>
  <si>
    <t>Edward Yamin IV</t>
  </si>
  <si>
    <t>Tanner Reaves</t>
  </si>
  <si>
    <t>Daniel Harden</t>
  </si>
  <si>
    <t>Will Craddock</t>
  </si>
  <si>
    <t>South Carolina</t>
  </si>
  <si>
    <t>Talmadge LeCroy</t>
  </si>
  <si>
    <t>KJ Scobey</t>
  </si>
  <si>
    <t>Luke Yuhasz</t>
  </si>
  <si>
    <t>Tyler Bak</t>
  </si>
  <si>
    <t>Patrick Evans</t>
  </si>
  <si>
    <t>Ethan Lizama</t>
  </si>
  <si>
    <t>Reese Moore</t>
  </si>
  <si>
    <t>Jake Randolph</t>
  </si>
  <si>
    <t>Logan Sutter</t>
  </si>
  <si>
    <t>Dawson Harman</t>
  </si>
  <si>
    <t>Beau Hollins</t>
  </si>
  <si>
    <t>Erik Parker</t>
  </si>
  <si>
    <t>Aaron Jamison</t>
  </si>
  <si>
    <t>Gavin Braland</t>
  </si>
  <si>
    <t>Jack Reynolds</t>
  </si>
  <si>
    <t>Caleb Hoover</t>
  </si>
  <si>
    <t>Kamden Durnin</t>
  </si>
  <si>
    <t>Missouri</t>
  </si>
  <si>
    <t>Blaize Ward</t>
  </si>
  <si>
    <t>Jase Woita</t>
  </si>
  <si>
    <t>Kaden Peer</t>
  </si>
  <si>
    <t>Pierre Seals</t>
  </si>
  <si>
    <t>Mateo Serna</t>
  </si>
  <si>
    <t>Peyton Basler</t>
  </si>
  <si>
    <t>Tyler Macon</t>
  </si>
  <si>
    <t>Juliomar Campos</t>
  </si>
  <si>
    <t>Isaiah Frost</t>
  </si>
  <si>
    <t>Jamal George</t>
  </si>
  <si>
    <t>Donovan Jordan</t>
  </si>
  <si>
    <t>Cameron Benson</t>
  </si>
  <si>
    <t>Chris Patterson</t>
  </si>
  <si>
    <t>Gehrig Goldbeck</t>
  </si>
  <si>
    <t>Sam Parker</t>
  </si>
  <si>
    <t>Eric Maisonet</t>
  </si>
  <si>
    <t>Keegan Knutson</t>
  </si>
  <si>
    <t>Leo Humbert</t>
  </si>
  <si>
    <t>Titan Kamaka</t>
  </si>
  <si>
    <t>Mercer</t>
  </si>
  <si>
    <t>Chris Katz</t>
  </si>
  <si>
    <t>Eli Stephens</t>
  </si>
  <si>
    <t>Braydon Kersey</t>
  </si>
  <si>
    <t>Logan Shepherd</t>
  </si>
  <si>
    <t>Brant Baughcum</t>
  </si>
  <si>
    <t>Michael Graziano</t>
  </si>
  <si>
    <t>Dylan LaPointe</t>
  </si>
  <si>
    <t>Jeb Johnson</t>
  </si>
  <si>
    <t>Gabe Gonzalez</t>
  </si>
  <si>
    <t>Nathan Rowland</t>
  </si>
  <si>
    <t>Parker Dastou</t>
  </si>
  <si>
    <t>Devyn McEachron</t>
  </si>
  <si>
    <t>Greyson Gegg</t>
  </si>
  <si>
    <t>Kaleb Huffman</t>
  </si>
  <si>
    <t>Ethan Buffone</t>
  </si>
  <si>
    <t>Luca Perriello</t>
  </si>
  <si>
    <t>Collin Ewaldsen</t>
  </si>
  <si>
    <t>Cole Jones</t>
  </si>
  <si>
    <t>Western Carolina</t>
  </si>
  <si>
    <t>Jaylen Jones</t>
  </si>
  <si>
    <t>Jackson Lyda</t>
  </si>
  <si>
    <t>Noah Quarless</t>
  </si>
  <si>
    <t>Trent Turner</t>
  </si>
  <si>
    <t>Mason Holton</t>
  </si>
  <si>
    <t>Wyatt Stanley</t>
  </si>
  <si>
    <t>Trey Spees</t>
  </si>
  <si>
    <t>Walker Fox</t>
  </si>
  <si>
    <t>Carlos Diaz</t>
  </si>
  <si>
    <t>Cameron Murray</t>
  </si>
  <si>
    <t>Marshall McGowan</t>
  </si>
  <si>
    <t>Dominic Robinson</t>
  </si>
  <si>
    <t>Caden Haywood</t>
  </si>
  <si>
    <t>Elijah Smith</t>
  </si>
  <si>
    <t>Yates Sikes</t>
  </si>
  <si>
    <t>Brody Raleigh</t>
  </si>
  <si>
    <t>Jackson Godfrey</t>
  </si>
  <si>
    <t>Logan Tribble</t>
  </si>
  <si>
    <t>Wofford</t>
  </si>
  <si>
    <t>Niko Brini</t>
  </si>
  <si>
    <t>Ben Timblin</t>
  </si>
  <si>
    <t>Hunter Herndon</t>
  </si>
  <si>
    <t>Cade Collins</t>
  </si>
  <si>
    <t>Brady Gold</t>
  </si>
  <si>
    <t>Tanner Hardin</t>
  </si>
  <si>
    <t>Jack Euart</t>
  </si>
  <si>
    <t>Marc Quarrie</t>
  </si>
  <si>
    <t>Tommy Kirwan</t>
  </si>
  <si>
    <t>Lucas Manning</t>
  </si>
  <si>
    <t>Noah Gerrick</t>
  </si>
  <si>
    <t>Alex Myers</t>
  </si>
  <si>
    <t>Raul Feliz</t>
  </si>
  <si>
    <t>Keeton Burroughs</t>
  </si>
  <si>
    <t>Andrew Mannelly</t>
  </si>
  <si>
    <t>Harrison Campi</t>
  </si>
  <si>
    <t>Zach Porter</t>
  </si>
  <si>
    <t>JT Smith</t>
  </si>
  <si>
    <t>James Layman</t>
  </si>
  <si>
    <t>Ethan Belk</t>
  </si>
  <si>
    <t>Miller Alston</t>
  </si>
  <si>
    <t>Jake Souders</t>
  </si>
  <si>
    <t>Samford</t>
  </si>
  <si>
    <t>Cade Carr</t>
  </si>
  <si>
    <t>Gus Gandy</t>
  </si>
  <si>
    <t>Luke Boykin</t>
  </si>
  <si>
    <t>Jeffrey Ince</t>
  </si>
  <si>
    <t>Trey Higgins</t>
  </si>
  <si>
    <t>Parker McDonald</t>
  </si>
  <si>
    <t>Jackson Harris</t>
  </si>
  <si>
    <t>Eddie Marshall</t>
  </si>
  <si>
    <t>Pierce Dutton</t>
  </si>
  <si>
    <t>Will Lawrence</t>
  </si>
  <si>
    <t>Hayden Perry</t>
  </si>
  <si>
    <t>Charlie Bozeman</t>
  </si>
  <si>
    <t>Easton Nelms</t>
  </si>
  <si>
    <t>Cason Hill</t>
  </si>
  <si>
    <t>Braden Rosenthal</t>
  </si>
  <si>
    <t>Christian Stratis</t>
  </si>
  <si>
    <t>The Citadel</t>
  </si>
  <si>
    <t>Phillips Daniels</t>
  </si>
  <si>
    <t>TJ Anderson</t>
  </si>
  <si>
    <t>Zack Hunt</t>
  </si>
  <si>
    <t>Jayden Williams</t>
  </si>
  <si>
    <t>Lane Tobin</t>
  </si>
  <si>
    <t>Matthew Lively</t>
  </si>
  <si>
    <t>Aryan Patel</t>
  </si>
  <si>
    <t>Kaine Baber</t>
  </si>
  <si>
    <t>Michael Gibson</t>
  </si>
  <si>
    <t>Garrett Fulmer</t>
  </si>
  <si>
    <t>Sam Dansky</t>
  </si>
  <si>
    <t>Miles Barbrey</t>
  </si>
  <si>
    <t>Rhyder Poppell</t>
  </si>
  <si>
    <t>Carson Hodges</t>
  </si>
  <si>
    <t>Landon Kahl</t>
  </si>
  <si>
    <t>Noah Cadiz</t>
  </si>
  <si>
    <t>Jackson Proctor</t>
  </si>
  <si>
    <t>Tristan Curless</t>
  </si>
  <si>
    <t>East Tennessee State</t>
  </si>
  <si>
    <t>Henry Ferguson</t>
  </si>
  <si>
    <t>Jamie Palmese</t>
  </si>
  <si>
    <t>Nate Conner</t>
  </si>
  <si>
    <t>Ian Guanzon</t>
  </si>
  <si>
    <t>Axel Melendez</t>
  </si>
  <si>
    <t>Griffin Sorrow</t>
  </si>
  <si>
    <t>Luke Matlock</t>
  </si>
  <si>
    <t>Andrew Palmer</t>
  </si>
  <si>
    <t>Ty Galusky</t>
  </si>
  <si>
    <t>Mason Ault</t>
  </si>
  <si>
    <t>Tyler Fetterman</t>
  </si>
  <si>
    <t>Gabe Juarez</t>
  </si>
  <si>
    <t>Joey Little</t>
  </si>
  <si>
    <t>Andrew Hill</t>
  </si>
  <si>
    <t>Matt Evans</t>
  </si>
  <si>
    <t>Tanner Berry</t>
  </si>
  <si>
    <t>UNC Greensboro</t>
  </si>
  <si>
    <t>Jake Mueller</t>
  </si>
  <si>
    <t>Jacob Dilley</t>
  </si>
  <si>
    <t>Jacob Budzik</t>
  </si>
  <si>
    <t>Brantley Truitt</t>
  </si>
  <si>
    <t>Luke Jenkins</t>
  </si>
  <si>
    <t>Jake Barbour</t>
  </si>
  <si>
    <t>Ethan Brittain</t>
  </si>
  <si>
    <t>Luke Holland</t>
  </si>
  <si>
    <t>Wyatt Bush</t>
  </si>
  <si>
    <t>Brody Gardner</t>
  </si>
  <si>
    <t>Anthony Ruocco</t>
  </si>
  <si>
    <t>JJ Parsons</t>
  </si>
  <si>
    <t>Parker Wight</t>
  </si>
  <si>
    <t>Landon Polk</t>
  </si>
  <si>
    <t>Cole Raile</t>
  </si>
  <si>
    <t>VMI</t>
  </si>
  <si>
    <t>Grayson Fitzwater</t>
  </si>
  <si>
    <t>Owen Prince</t>
  </si>
  <si>
    <t>Bradley Garner</t>
  </si>
  <si>
    <t>Ayden Schnarrs</t>
  </si>
  <si>
    <t>Cole Cook</t>
  </si>
  <si>
    <t>Seth Buchanan</t>
  </si>
  <si>
    <t>Gabe Jenkins</t>
  </si>
  <si>
    <t>Thomas Conrad</t>
  </si>
  <si>
    <t>Brycen Hamilton</t>
  </si>
  <si>
    <t>Ayden Albright</t>
  </si>
  <si>
    <t>Kazuya Jordan</t>
  </si>
  <si>
    <t>Benjamin Cardone</t>
  </si>
  <si>
    <t>Easton Ogle</t>
  </si>
  <si>
    <t>JW Kohlmeyer</t>
  </si>
  <si>
    <t>Max Perry</t>
  </si>
  <si>
    <t>Will Slater</t>
  </si>
  <si>
    <t>Eli Tyndall</t>
  </si>
  <si>
    <t>Kealo Smith</t>
  </si>
  <si>
    <t>Peyton Woods</t>
  </si>
  <si>
    <t>Southeastern Louisiana</t>
  </si>
  <si>
    <t>Connor Cuff</t>
  </si>
  <si>
    <t>Justin Williams</t>
  </si>
  <si>
    <t>Brody Capps</t>
  </si>
  <si>
    <t>Ben Robichaux</t>
  </si>
  <si>
    <t>Alex Perry</t>
  </si>
  <si>
    <t>Blaise Priester</t>
  </si>
  <si>
    <t>Rhett Centanni</t>
  </si>
  <si>
    <t>Gavin Panks</t>
  </si>
  <si>
    <t>Dane Watts</t>
  </si>
  <si>
    <t>Lakin Polk</t>
  </si>
  <si>
    <t>Giovanni Licciardi</t>
  </si>
  <si>
    <t>Brooks Wright</t>
  </si>
  <si>
    <t>Mo Little</t>
  </si>
  <si>
    <t>Brock Laird</t>
  </si>
  <si>
    <t>Preston Scott</t>
  </si>
  <si>
    <t>Tab Tracy</t>
  </si>
  <si>
    <t>Lamar</t>
  </si>
  <si>
    <t>Hector Rodriguez</t>
  </si>
  <si>
    <t>Beau Durbin</t>
  </si>
  <si>
    <t>AJ Taylor</t>
  </si>
  <si>
    <t>Kevin Duran</t>
  </si>
  <si>
    <t>Theo Kummer</t>
  </si>
  <si>
    <t>Balin Valentine</t>
  </si>
  <si>
    <t>Braden Benton</t>
  </si>
  <si>
    <t>Lane Sparks</t>
  </si>
  <si>
    <t>Brayden Evans</t>
  </si>
  <si>
    <t>Cade Pregeant</t>
  </si>
  <si>
    <t>Jake Wagoner</t>
  </si>
  <si>
    <t>Easton Culp</t>
  </si>
  <si>
    <t>Reese Beheler</t>
  </si>
  <si>
    <t>Colby Christian</t>
  </si>
  <si>
    <t>Ayden Sunday</t>
  </si>
  <si>
    <t>Jose Vargas</t>
  </si>
  <si>
    <t>Diego Alana</t>
  </si>
  <si>
    <t>Thomas Williams</t>
  </si>
  <si>
    <t>UT Rio Grande Valley</t>
  </si>
  <si>
    <t>Armani Raygoza</t>
  </si>
  <si>
    <t>Rocco Garza-Gongora</t>
  </si>
  <si>
    <t>Julius Ramirez</t>
  </si>
  <si>
    <t>Hank Warren</t>
  </si>
  <si>
    <t>Diego Villescas</t>
  </si>
  <si>
    <t>Easton Moomau</t>
  </si>
  <si>
    <t>Austin Stracener</t>
  </si>
  <si>
    <t>Andrew Taylor</t>
  </si>
  <si>
    <t>Andy Chapa</t>
  </si>
  <si>
    <t>Rudy Gonzalez</t>
  </si>
  <si>
    <t>Ethan Edinger</t>
  </si>
  <si>
    <t>Chayton Fischer</t>
  </si>
  <si>
    <t>Damien Whitfield</t>
  </si>
  <si>
    <t>Evan Janner</t>
  </si>
  <si>
    <t>Rene Galvan</t>
  </si>
  <si>
    <t>Cameron Carter</t>
  </si>
  <si>
    <t>Danny Barbero</t>
  </si>
  <si>
    <t>McNeese</t>
  </si>
  <si>
    <t>Marcus Heusohn</t>
  </si>
  <si>
    <t>Matthew Stancliff</t>
  </si>
  <si>
    <t>Hayden Stringfellow</t>
  </si>
  <si>
    <t>Daniel Pinkerton</t>
  </si>
  <si>
    <t>Easton Dowell</t>
  </si>
  <si>
    <t>Gage Trahan</t>
  </si>
  <si>
    <t>Bryce Fontenot</t>
  </si>
  <si>
    <t>Isaiah Keller</t>
  </si>
  <si>
    <t>Kaden Schuck</t>
  </si>
  <si>
    <t>Connor Walker</t>
  </si>
  <si>
    <t>Korey Cooper</t>
  </si>
  <si>
    <t>Simon Larranaga</t>
  </si>
  <si>
    <t>Connor Schneider</t>
  </si>
  <si>
    <t>Viggo Lopez</t>
  </si>
  <si>
    <t>Seth Fontenot</t>
  </si>
  <si>
    <t>Larry Edwards Jr.</t>
  </si>
  <si>
    <t>Landon Kerkmaz</t>
  </si>
  <si>
    <t>Brooks Leonard</t>
  </si>
  <si>
    <t>Northwestern State</t>
  </si>
  <si>
    <t>Thomas Marsala III</t>
  </si>
  <si>
    <t>Joe Siervo</t>
  </si>
  <si>
    <t>J.T. Simonelli</t>
  </si>
  <si>
    <t>Zach White</t>
  </si>
  <si>
    <t>Michael McAloose</t>
  </si>
  <si>
    <t>Sam Ardoin</t>
  </si>
  <si>
    <t>Grant Comeaux</t>
  </si>
  <si>
    <t>Brock Davis</t>
  </si>
  <si>
    <t>Noah McNeil</t>
  </si>
  <si>
    <t>Kade Bryant</t>
  </si>
  <si>
    <t>Colton Harrison</t>
  </si>
  <si>
    <t>Ethan Menard</t>
  </si>
  <si>
    <t>Justin Szymanski</t>
  </si>
  <si>
    <t>Mason Wray</t>
  </si>
  <si>
    <t>Colin Rains</t>
  </si>
  <si>
    <t>Hudson Brignac</t>
  </si>
  <si>
    <t>Sebastian Huerta</t>
  </si>
  <si>
    <t>Lane Lusk</t>
  </si>
  <si>
    <t>Austin Ellis</t>
  </si>
  <si>
    <t>Nico Rijo-Berger</t>
  </si>
  <si>
    <t>Nicholls</t>
  </si>
  <si>
    <t>Caston Thompson</t>
  </si>
  <si>
    <t>Keegan Giger</t>
  </si>
  <si>
    <t>Carter Jenkins</t>
  </si>
  <si>
    <t>Greyson Shafer</t>
  </si>
  <si>
    <t>Jaxon Milam</t>
  </si>
  <si>
    <t>Logan Terry</t>
  </si>
  <si>
    <t>Matt Melancon</t>
  </si>
  <si>
    <t>Logan Mock</t>
  </si>
  <si>
    <t>Fisher Ingersoll</t>
  </si>
  <si>
    <t>Will Mabry</t>
  </si>
  <si>
    <t>Casey Artigues</t>
  </si>
  <si>
    <t>Karson Irvin</t>
  </si>
  <si>
    <t>Christian Westcott</t>
  </si>
  <si>
    <t>Noah Detillier</t>
  </si>
  <si>
    <t>Hudson Mattox</t>
  </si>
  <si>
    <t>Clayton Pourciau</t>
  </si>
  <si>
    <t>Andy Miller</t>
  </si>
  <si>
    <t>Aaron Biediger</t>
  </si>
  <si>
    <t>Logan Mallard</t>
  </si>
  <si>
    <t>Kaul Perkins</t>
  </si>
  <si>
    <t>Tyler Johnson</t>
  </si>
  <si>
    <t>Lex Melancon</t>
  </si>
  <si>
    <t>Julian Swift</t>
  </si>
  <si>
    <t>Stephen F. Austin</t>
  </si>
  <si>
    <t>Mark Henning</t>
  </si>
  <si>
    <t>Jhett Creel</t>
  </si>
  <si>
    <t>Juan Cantua</t>
  </si>
  <si>
    <t>Cermodrick Bland</t>
  </si>
  <si>
    <t>Ethan Peña</t>
  </si>
  <si>
    <t>Josh Ibe</t>
  </si>
  <si>
    <t>Evan Aslaksen</t>
  </si>
  <si>
    <t>Coby DeJesus</t>
  </si>
  <si>
    <t>Ethan Adkisson</t>
  </si>
  <si>
    <t>Jackson Benattar</t>
  </si>
  <si>
    <t>Rodric Black</t>
  </si>
  <si>
    <t>Cooper Schneider</t>
  </si>
  <si>
    <t>Trey Acreman</t>
  </si>
  <si>
    <t>Peyton Adams</t>
  </si>
  <si>
    <t>Brigden Smith</t>
  </si>
  <si>
    <t>Remington Roff</t>
  </si>
  <si>
    <t>Mason Poppen</t>
  </si>
  <si>
    <t>Ayden Terry</t>
  </si>
  <si>
    <t>Levi Castilleja</t>
  </si>
  <si>
    <t>Houston Christian</t>
  </si>
  <si>
    <t>Jack Walker</t>
  </si>
  <si>
    <t>Nico DeFazio</t>
  </si>
  <si>
    <t>Katcher Halligan</t>
  </si>
  <si>
    <t>Jeremy Rader</t>
  </si>
  <si>
    <t>Anthony Avalos</t>
  </si>
  <si>
    <t>Preston Curtis</t>
  </si>
  <si>
    <t>Anthony Russell</t>
  </si>
  <si>
    <t>Luke Bard</t>
  </si>
  <si>
    <t>Zach Munton</t>
  </si>
  <si>
    <t>Tyree Jackson</t>
  </si>
  <si>
    <t>Walker Bazile</t>
  </si>
  <si>
    <t>Rhett Hendricks</t>
  </si>
  <si>
    <t>Canon Chester</t>
  </si>
  <si>
    <t>Graham Laxton</t>
  </si>
  <si>
    <t>Matthew Brandt</t>
  </si>
  <si>
    <t>Coby Hatcher</t>
  </si>
  <si>
    <t>Evan Rogers</t>
  </si>
  <si>
    <t>New Orleans</t>
  </si>
  <si>
    <t>Dylan Biddick</t>
  </si>
  <si>
    <t>Kruise Newman</t>
  </si>
  <si>
    <t>Eli Tidwell</t>
  </si>
  <si>
    <t>Owen Smith</t>
  </si>
  <si>
    <t>Kareh Valentin</t>
  </si>
  <si>
    <t>Karson Evans</t>
  </si>
  <si>
    <t>Miles Curley</t>
  </si>
  <si>
    <t>Carter Freeland</t>
  </si>
  <si>
    <t>Dathan Cummings</t>
  </si>
  <si>
    <t>Adrian Dominguez</t>
  </si>
  <si>
    <t>Jayden Adcox</t>
  </si>
  <si>
    <t>Josh Hoffmann</t>
  </si>
  <si>
    <t>Eddie Castillo</t>
  </si>
  <si>
    <t>Carson Hepworth</t>
  </si>
  <si>
    <t>Collin Loupe</t>
  </si>
  <si>
    <t>Jake D'Altrui</t>
  </si>
  <si>
    <t>Kaden Irving</t>
  </si>
  <si>
    <t>Collin Husser</t>
  </si>
  <si>
    <t>Cade Sanchez</t>
  </si>
  <si>
    <t>Texas A&amp;M-Corpus Christi</t>
  </si>
  <si>
    <t>Jayden Reynolds</t>
  </si>
  <si>
    <t>Karson Krowka</t>
  </si>
  <si>
    <t>Jarrett Flaggert</t>
  </si>
  <si>
    <t>Christian Smith-Johnson</t>
  </si>
  <si>
    <t>Hunter Azemar</t>
  </si>
  <si>
    <t>Austin Russell</t>
  </si>
  <si>
    <t>Pedro Quero</t>
  </si>
  <si>
    <t>Isaiah Afework</t>
  </si>
  <si>
    <t>Matthew Evans</t>
  </si>
  <si>
    <t>Will Stark</t>
  </si>
  <si>
    <t>Max Towchik</t>
  </si>
  <si>
    <t>Noah Cassie</t>
  </si>
  <si>
    <t>Evan Chadwick</t>
  </si>
  <si>
    <t>Walker Freeman</t>
  </si>
  <si>
    <t>Jack Bergstrom</t>
  </si>
  <si>
    <t>Jake Barron</t>
  </si>
  <si>
    <t>Nicolas Schwing</t>
  </si>
  <si>
    <t>Preston Newberry</t>
  </si>
  <si>
    <t>Incarnate Word</t>
  </si>
  <si>
    <t>Cris Enriquez</t>
  </si>
  <si>
    <t>Drake Anderson</t>
  </si>
  <si>
    <t>Tony DeJesus</t>
  </si>
  <si>
    <t>Cole Tabor</t>
  </si>
  <si>
    <t>Jake Weaver</t>
  </si>
  <si>
    <t>Colin Cymbalista</t>
  </si>
  <si>
    <t>Trent Rucker</t>
  </si>
  <si>
    <t>Tyler Garritano</t>
  </si>
  <si>
    <t>Kevin Ramos</t>
  </si>
  <si>
    <t>Thomas Lyssy</t>
  </si>
  <si>
    <t>Ryder Hernandez</t>
  </si>
  <si>
    <t>Ayden Alsobrooks</t>
  </si>
  <si>
    <t>Enrico Carrion</t>
  </si>
  <si>
    <t>Justin Rumfield</t>
  </si>
  <si>
    <t>Makani Tanaka</t>
  </si>
  <si>
    <t>Oral Roberts</t>
  </si>
  <si>
    <t>Wailele Kane-Yates</t>
  </si>
  <si>
    <t>Martell Davis</t>
  </si>
  <si>
    <t>Cooper Combs</t>
  </si>
  <si>
    <t>Will Edmunson</t>
  </si>
  <si>
    <t>Hudson Ellis</t>
  </si>
  <si>
    <t>Cooper Kelly</t>
  </si>
  <si>
    <t>Dawson Walls</t>
  </si>
  <si>
    <t>Matthew Mainord</t>
  </si>
  <si>
    <t>Kole Dudding</t>
  </si>
  <si>
    <t>Ethan Fender</t>
  </si>
  <si>
    <t>Tyler Brodrick</t>
  </si>
  <si>
    <t>Keaton Campbell</t>
  </si>
  <si>
    <t>Austin Nicholson</t>
  </si>
  <si>
    <t>Nate Nichols</t>
  </si>
  <si>
    <t>Owen Coil</t>
  </si>
  <si>
    <t>Tanner McMurray</t>
  </si>
  <si>
    <t>Louis Hill</t>
  </si>
  <si>
    <t>Jackson Trout</t>
  </si>
  <si>
    <t>Omaha</t>
  </si>
  <si>
    <t>Henry Zipay</t>
  </si>
  <si>
    <t>Tyler Bishop</t>
  </si>
  <si>
    <t>Chase Diggins</t>
  </si>
  <si>
    <t>Hayden Lewis</t>
  </si>
  <si>
    <t>Edoardo Cornelli</t>
  </si>
  <si>
    <t>Cardel Dick</t>
  </si>
  <si>
    <t>Sam Beck</t>
  </si>
  <si>
    <t>Nick Riggs</t>
  </si>
  <si>
    <t>Drew Borner</t>
  </si>
  <si>
    <t>Mason Gaines</t>
  </si>
  <si>
    <t>Alexandre Laurence</t>
  </si>
  <si>
    <t>Eli Hoerner</t>
  </si>
  <si>
    <t>Brody Sexton</t>
  </si>
  <si>
    <t>Chris Coy</t>
  </si>
  <si>
    <t>Jackson Vaughn</t>
  </si>
  <si>
    <t>Joey Craig</t>
  </si>
  <si>
    <t>Jaden Stone</t>
  </si>
  <si>
    <t>Northern Colorado</t>
  </si>
  <si>
    <t>Brandon Sanchez</t>
  </si>
  <si>
    <t>Logan Pruski</t>
  </si>
  <si>
    <t>Ethan Mooser</t>
  </si>
  <si>
    <t>Mason Griffin</t>
  </si>
  <si>
    <t>Brett Barber</t>
  </si>
  <si>
    <t>Jake Bullard</t>
  </si>
  <si>
    <t>Sam Pease</t>
  </si>
  <si>
    <t>Wilson Kieffer</t>
  </si>
  <si>
    <t>Zeke Minic</t>
  </si>
  <si>
    <t>Easton Bryant</t>
  </si>
  <si>
    <t>Ethan Sanchez</t>
  </si>
  <si>
    <t>Ethan Fillinger</t>
  </si>
  <si>
    <t>Brien Kenny</t>
  </si>
  <si>
    <t>Mac Dawsey</t>
  </si>
  <si>
    <t>Jake Paczkowski</t>
  </si>
  <si>
    <t>Nolan Grawe</t>
  </si>
  <si>
    <t>South Dakota State</t>
  </si>
  <si>
    <t>Luke Luskey</t>
  </si>
  <si>
    <t>Carter Taylor</t>
  </si>
  <si>
    <t>Nate Wachter</t>
  </si>
  <si>
    <t>Keagen Jirschele</t>
  </si>
  <si>
    <t>Nic Werk</t>
  </si>
  <si>
    <t>Luke Wroblewski</t>
  </si>
  <si>
    <t>Dayton Franke</t>
  </si>
  <si>
    <t>Owen Siegert</t>
  </si>
  <si>
    <t>Grant Sorensen</t>
  </si>
  <si>
    <t>Luke Jones</t>
  </si>
  <si>
    <t>Mason Lang</t>
  </si>
  <si>
    <t>Jaren Vogt</t>
  </si>
  <si>
    <t>Travis Finney</t>
  </si>
  <si>
    <t>Luke Evenson</t>
  </si>
  <si>
    <t>Brady Brown</t>
  </si>
  <si>
    <t>Trey Husar</t>
  </si>
  <si>
    <t>Dante Smith</t>
  </si>
  <si>
    <t>North Dakota State</t>
  </si>
  <si>
    <t>Diego Trujillo</t>
  </si>
  <si>
    <t>Colten Becker</t>
  </si>
  <si>
    <t>Caleb Corbin</t>
  </si>
  <si>
    <t>Kyle Law</t>
  </si>
  <si>
    <t>Noah Gordon</t>
  </si>
  <si>
    <t>Chase Womack</t>
  </si>
  <si>
    <t>Bennett Freiter</t>
  </si>
  <si>
    <t>Blake Timmons</t>
  </si>
  <si>
    <t>Kaden Connor</t>
  </si>
  <si>
    <t>Evan Gustafson</t>
  </si>
  <si>
    <t>Tommy Simon</t>
  </si>
  <si>
    <t>Tyman Long</t>
  </si>
  <si>
    <t>Cal Jones</t>
  </si>
  <si>
    <t>Aiden Schenk</t>
  </si>
  <si>
    <t>Owen Bond</t>
  </si>
  <si>
    <t>St. Thomas</t>
  </si>
  <si>
    <t>Tanner Recchio</t>
  </si>
  <si>
    <t>Adam Puder</t>
  </si>
  <si>
    <t>Easton Fritcher</t>
  </si>
  <si>
    <t>Matthew Maulik</t>
  </si>
  <si>
    <t>Joe Roder</t>
  </si>
  <si>
    <t>Max Berrisford</t>
  </si>
  <si>
    <t>Zan Von Schlegell</t>
  </si>
  <si>
    <t>Evan Esch</t>
  </si>
  <si>
    <t>Evan Raabe</t>
  </si>
  <si>
    <t>Nolan Welke</t>
  </si>
  <si>
    <t>Chris Knowles</t>
  </si>
  <si>
    <t>Lucas McNellis</t>
  </si>
  <si>
    <t>Terek Verhage</t>
  </si>
  <si>
    <t>Colin Lewandowski</t>
  </si>
  <si>
    <t>Sean Marlow</t>
  </si>
  <si>
    <t>Davis Gillespie</t>
  </si>
  <si>
    <t>Southern Miss</t>
  </si>
  <si>
    <t>Kyle Morrison</t>
  </si>
  <si>
    <t>Matthew Russo</t>
  </si>
  <si>
    <t>Joey Urban</t>
  </si>
  <si>
    <t>Seth Smith</t>
  </si>
  <si>
    <t>Ben Higdon</t>
  </si>
  <si>
    <t>Drey Barrett</t>
  </si>
  <si>
    <t>Tucker Stockman</t>
  </si>
  <si>
    <t>Gray Eubanks</t>
  </si>
  <si>
    <t>Ty Long</t>
  </si>
  <si>
    <t>Caleb Stelly</t>
  </si>
  <si>
    <t>Lawson Odom</t>
  </si>
  <si>
    <t>William Tonsmeire</t>
  </si>
  <si>
    <t>Jace Norton</t>
  </si>
  <si>
    <t>Dean Mihos</t>
  </si>
  <si>
    <t>Coastal Carolina</t>
  </si>
  <si>
    <t>Walker Mitchell</t>
  </si>
  <si>
    <t>Blake Barthol</t>
  </si>
  <si>
    <t>Rex Watson</t>
  </si>
  <si>
    <t>Ty Barrango</t>
  </si>
  <si>
    <t>Colby Thorndyke</t>
  </si>
  <si>
    <t>Blagen Pado</t>
  </si>
  <si>
    <t>Trace Mazon</t>
  </si>
  <si>
    <t>Brice Estep</t>
  </si>
  <si>
    <t>Jordan Taylor</t>
  </si>
  <si>
    <t>Jackson Winer</t>
  </si>
  <si>
    <t>Domenico Tozzi</t>
  </si>
  <si>
    <t>Cruz Harlan</t>
  </si>
  <si>
    <t>Brayden Horton</t>
  </si>
  <si>
    <t>Cole Chamberlain</t>
  </si>
  <si>
    <t>Phillip Ard</t>
  </si>
  <si>
    <t>Jackson Smallets</t>
  </si>
  <si>
    <t>Brennon Wright</t>
  </si>
  <si>
    <t>South Alabama</t>
  </si>
  <si>
    <t>Stewart Puckett</t>
  </si>
  <si>
    <t>Mike Young</t>
  </si>
  <si>
    <t>Marc Stephens</t>
  </si>
  <si>
    <t>Paxton Bigby</t>
  </si>
  <si>
    <t>Blake Guerin</t>
  </si>
  <si>
    <t>Ethan Melton</t>
  </si>
  <si>
    <t>Duncan Mathews</t>
  </si>
  <si>
    <t>Robert Miranda</t>
  </si>
  <si>
    <t>Nathan Wood</t>
  </si>
  <si>
    <t>Nick Richardson</t>
  </si>
  <si>
    <t>Charlie Cassingham</t>
  </si>
  <si>
    <t>Fuller Musgrove</t>
  </si>
  <si>
    <t>Cole Dean</t>
  </si>
  <si>
    <t>Brady Picarelli</t>
  </si>
  <si>
    <t>MD Conner</t>
  </si>
  <si>
    <t>Jacob Haley</t>
  </si>
  <si>
    <t>Ty Brooks</t>
  </si>
  <si>
    <t>Steven Smith</t>
  </si>
  <si>
    <t>Appalachian State</t>
  </si>
  <si>
    <t>Ethan Puig</t>
  </si>
  <si>
    <t>Riley Luft</t>
  </si>
  <si>
    <t>Joseph Zamora</t>
  </si>
  <si>
    <t>Bret Clements</t>
  </si>
  <si>
    <t>Drew DuPont</t>
  </si>
  <si>
    <t>Jake Mummau</t>
  </si>
  <si>
    <t>Jalen Seward</t>
  </si>
  <si>
    <t>Jonathan Xuereb</t>
  </si>
  <si>
    <t>Colton Denton</t>
  </si>
  <si>
    <t>Tank Yaghoubi</t>
  </si>
  <si>
    <t>Kameron Miller</t>
  </si>
  <si>
    <t>Tommy Walker</t>
  </si>
  <si>
    <t>Nico Soul</t>
  </si>
  <si>
    <t>Jimmy Janicki</t>
  </si>
  <si>
    <t>Troy</t>
  </si>
  <si>
    <t>Aaron Piasecki</t>
  </si>
  <si>
    <t>Drew Nelson</t>
  </si>
  <si>
    <t>Steven Meier</t>
  </si>
  <si>
    <t>Josh Pyne</t>
  </si>
  <si>
    <t>Blake Cavill</t>
  </si>
  <si>
    <t>Sean Darnell</t>
  </si>
  <si>
    <t>Nolan Book</t>
  </si>
  <si>
    <t>Houston Markham</t>
  </si>
  <si>
    <t>Gavin Schrader</t>
  </si>
  <si>
    <t>Dillon Kuehl</t>
  </si>
  <si>
    <t>Caden Reeves</t>
  </si>
  <si>
    <t>Nico Azpilcueta</t>
  </si>
  <si>
    <t>Zaid Diaz</t>
  </si>
  <si>
    <t>Jabe Boroff</t>
  </si>
  <si>
    <t>Ty McGraw</t>
  </si>
  <si>
    <t>Brady Richardson</t>
  </si>
  <si>
    <t>Rashawn Galloway</t>
  </si>
  <si>
    <t>Texas State</t>
  </si>
  <si>
    <t>Clayton Namken</t>
  </si>
  <si>
    <t>Manny Salas</t>
  </si>
  <si>
    <t>Dawson Park</t>
  </si>
  <si>
    <t>Jaquae Stewart</t>
  </si>
  <si>
    <t>Brady Boles</t>
  </si>
  <si>
    <t>Jackson Cotton</t>
  </si>
  <si>
    <t>Chase Mora</t>
  </si>
  <si>
    <t>Ethan Farris</t>
  </si>
  <si>
    <t>Justin Vossos</t>
  </si>
  <si>
    <t>Austin Munguia</t>
  </si>
  <si>
    <t>Tanner Carson</t>
  </si>
  <si>
    <t>Bennett Fryman</t>
  </si>
  <si>
    <t>Blake Beheler</t>
  </si>
  <si>
    <t>Zachary Gingrich</t>
  </si>
  <si>
    <t>Samson Pugh</t>
  </si>
  <si>
    <t>Coy DeFury</t>
  </si>
  <si>
    <t>Noah Lewis</t>
  </si>
  <si>
    <t>Louisiana</t>
  </si>
  <si>
    <t>Colt Brown</t>
  </si>
  <si>
    <t>Lee Amedee</t>
  </si>
  <si>
    <t>Rigoberto Hernandez</t>
  </si>
  <si>
    <t>Drew Markle</t>
  </si>
  <si>
    <t>Steven Spalitta</t>
  </si>
  <si>
    <t>Blaze Rodriguez</t>
  </si>
  <si>
    <t>Donovan LaSalle</t>
  </si>
  <si>
    <t>Mark Collins</t>
  </si>
  <si>
    <t>Josh Lim</t>
  </si>
  <si>
    <t>Owen Galt</t>
  </si>
  <si>
    <t>Maddox Mandino</t>
  </si>
  <si>
    <t>Jayce LaCava</t>
  </si>
  <si>
    <t>Griffin Hebert</t>
  </si>
  <si>
    <t>Kasen Bellard</t>
  </si>
  <si>
    <t>Trip Dobson</t>
  </si>
  <si>
    <t>Jose Torres</t>
  </si>
  <si>
    <t>Garret Carter</t>
  </si>
  <si>
    <t>Efrain Morales</t>
  </si>
  <si>
    <t>Old Dominion</t>
  </si>
  <si>
    <t>William Johnson</t>
  </si>
  <si>
    <t>Maverick Stallings</t>
  </si>
  <si>
    <t>Zach Leite</t>
  </si>
  <si>
    <t>Scotty Young</t>
  </si>
  <si>
    <t>Tyler Zedalis</t>
  </si>
  <si>
    <t>Macaddin Dye</t>
  </si>
  <si>
    <t>TJ Aiken</t>
  </si>
  <si>
    <t>Brody Connors</t>
  </si>
  <si>
    <t>Nick Felton</t>
  </si>
  <si>
    <t>Grayson Sparr</t>
  </si>
  <si>
    <t>Jack Slater</t>
  </si>
  <si>
    <t>Cash Jay</t>
  </si>
  <si>
    <t>Cole McKenna</t>
  </si>
  <si>
    <t>Evan Holman</t>
  </si>
  <si>
    <t>Bennett Siegel</t>
  </si>
  <si>
    <t>Tanner Schaedel</t>
  </si>
  <si>
    <t>John Beverley</t>
  </si>
  <si>
    <t>Georgia State</t>
  </si>
  <si>
    <t>Adam Haber</t>
  </si>
  <si>
    <t>Wills Maginnis</t>
  </si>
  <si>
    <t>Cole Griffith</t>
  </si>
  <si>
    <t>Hunter Carlson</t>
  </si>
  <si>
    <t>Nick Garagozzo</t>
  </si>
  <si>
    <t>Carter Bailey</t>
  </si>
  <si>
    <t>Austin Sellers</t>
  </si>
  <si>
    <t>Wesley Bass</t>
  </si>
  <si>
    <t>Brandon Davis</t>
  </si>
  <si>
    <t>Sam Silas</t>
  </si>
  <si>
    <t>Austin Killingsworth</t>
  </si>
  <si>
    <t>Lucas Grantham</t>
  </si>
  <si>
    <t>Jae Williams</t>
  </si>
  <si>
    <t>Cooper Milford</t>
  </si>
  <si>
    <t>Kinnick Pusteoska</t>
  </si>
  <si>
    <t>Joshua Evans</t>
  </si>
  <si>
    <t>Jackson Ginther</t>
  </si>
  <si>
    <t>Noah Jordi</t>
  </si>
  <si>
    <t>Evan Bottone</t>
  </si>
  <si>
    <t>Marshall</t>
  </si>
  <si>
    <t>Ty Householder</t>
  </si>
  <si>
    <t>Wil Gubba</t>
  </si>
  <si>
    <t>Jack Smith</t>
  </si>
  <si>
    <t>Arkansas State</t>
  </si>
  <si>
    <t>Kade Dupont</t>
  </si>
  <si>
    <t>UL Monroe</t>
  </si>
  <si>
    <t>Davis Mauzy</t>
  </si>
  <si>
    <t>Bryce Blaser</t>
  </si>
  <si>
    <t>Garrett Wiethorn</t>
  </si>
  <si>
    <t>Jake Haggard</t>
  </si>
  <si>
    <t>Micah Dean</t>
  </si>
  <si>
    <t>Dayne Wray</t>
  </si>
  <si>
    <t>Marcus Aranda</t>
  </si>
  <si>
    <t>Gavin Price</t>
  </si>
  <si>
    <t>Jake Griffith</t>
  </si>
  <si>
    <t>Jackson Landry</t>
  </si>
  <si>
    <t>Sutton Lewis</t>
  </si>
  <si>
    <t>Drew Jarrell</t>
  </si>
  <si>
    <t>Dean Hannah</t>
  </si>
  <si>
    <t>Logan Duffy</t>
  </si>
  <si>
    <t>Travis Adams</t>
  </si>
  <si>
    <t>Tyler Roark</t>
  </si>
  <si>
    <t>Owen McKoon</t>
  </si>
  <si>
    <t>Adam Brodnax</t>
  </si>
  <si>
    <t>Caleb Strmiska</t>
  </si>
  <si>
    <t>Clay Thompson</t>
  </si>
  <si>
    <t>James Madison</t>
  </si>
  <si>
    <t>Reece Moody</t>
  </si>
  <si>
    <t>Kyle Langley</t>
  </si>
  <si>
    <t>Ike Schmidly</t>
  </si>
  <si>
    <t>Jack Guerrero</t>
  </si>
  <si>
    <t>Wyatt Campbell</t>
  </si>
  <si>
    <t>Cameron Aycock</t>
  </si>
  <si>
    <t>Josiah Seguin</t>
  </si>
  <si>
    <t>Ryan Gocio</t>
  </si>
  <si>
    <t>Keegan Haesler</t>
  </si>
  <si>
    <t>Jack Cannizzaro</t>
  </si>
  <si>
    <t>Ben Barrow</t>
  </si>
  <si>
    <t>Jack Anderson</t>
  </si>
  <si>
    <t>Isaiah Nolan</t>
  </si>
  <si>
    <t>Will Haacke</t>
  </si>
  <si>
    <t>Jackson Tone</t>
  </si>
  <si>
    <t>Conner Worth</t>
  </si>
  <si>
    <t>Maddux Fleck</t>
  </si>
  <si>
    <t>Brady Christman</t>
  </si>
  <si>
    <t>Georgia Southern</t>
  </si>
  <si>
    <t>James McCoy</t>
  </si>
  <si>
    <t>Bryson Trammell</t>
  </si>
  <si>
    <t>Sean White</t>
  </si>
  <si>
    <t>Bennett Edwards</t>
  </si>
  <si>
    <t>Jack Myers</t>
  </si>
  <si>
    <t>Nico Senese</t>
  </si>
  <si>
    <t>Grant Jordan</t>
  </si>
  <si>
    <t>Jonathan Jaime</t>
  </si>
  <si>
    <t>John Davis</t>
  </si>
  <si>
    <t>Max Prozny</t>
  </si>
  <si>
    <t>Chase Davis</t>
  </si>
  <si>
    <t>Mason Gazaway</t>
  </si>
  <si>
    <t>Frank Wells</t>
  </si>
  <si>
    <t>Kaden Thompson</t>
  </si>
  <si>
    <t>Kade Kisz</t>
  </si>
  <si>
    <t>Sammy Leis</t>
  </si>
  <si>
    <t>Michael Rodriguez</t>
  </si>
  <si>
    <t>Bethune-Cookman</t>
  </si>
  <si>
    <t>Jose Fernandez</t>
  </si>
  <si>
    <t>Maikol Lucena</t>
  </si>
  <si>
    <t>Andrey Martinez</t>
  </si>
  <si>
    <t>Erick Almonte</t>
  </si>
  <si>
    <t>Darryl Lee</t>
  </si>
  <si>
    <t>Jeter Polledo</t>
  </si>
  <si>
    <t>Sergio Rivera</t>
  </si>
  <si>
    <t>Jorge Rodriguez</t>
  </si>
  <si>
    <t>Chris Watson</t>
  </si>
  <si>
    <t>Ruben Zuany</t>
  </si>
  <si>
    <t>Armani Newton</t>
  </si>
  <si>
    <t>Caleb Scott</t>
  </si>
  <si>
    <t>Jean Carlos Chicano</t>
  </si>
  <si>
    <t>Jacob Estrada</t>
  </si>
  <si>
    <t>Rey Plasencia</t>
  </si>
  <si>
    <t>KJ White Jr.</t>
  </si>
  <si>
    <t>Southern</t>
  </si>
  <si>
    <t>Ryan Hunter</t>
  </si>
  <si>
    <t>Kameron Byrd</t>
  </si>
  <si>
    <t>Jaylon Lucky</t>
  </si>
  <si>
    <t>Jacoby Radcliffe</t>
  </si>
  <si>
    <t>Kenyon Hughes</t>
  </si>
  <si>
    <t>Beny Bikar Jr.</t>
  </si>
  <si>
    <t>Luis Ayala</t>
  </si>
  <si>
    <t>Bobby Spencer</t>
  </si>
  <si>
    <t>Brant Stewart</t>
  </si>
  <si>
    <t>Donny Sandifer</t>
  </si>
  <si>
    <t>Glenn Green III</t>
  </si>
  <si>
    <t>Kennedy Drexler</t>
  </si>
  <si>
    <t>Xavier Bradley</t>
  </si>
  <si>
    <t>Edward Gregory Jr.</t>
  </si>
  <si>
    <t>Omari Johnson</t>
  </si>
  <si>
    <t>Caden Brown</t>
  </si>
  <si>
    <t>Tyrin Kirklin</t>
  </si>
  <si>
    <t>Sadir Ryan</t>
  </si>
  <si>
    <t>Damien Johnson</t>
  </si>
  <si>
    <t>Alex Monile</t>
  </si>
  <si>
    <t>Florida A&amp;M</t>
  </si>
  <si>
    <t>Jay Campbell</t>
  </si>
  <si>
    <t>Will Brown</t>
  </si>
  <si>
    <t>Matthew Perez</t>
  </si>
  <si>
    <t>Caden Kresak</t>
  </si>
  <si>
    <t>Ethan Miller</t>
  </si>
  <si>
    <t>Colton Ryals</t>
  </si>
  <si>
    <t>Josue Figueroa</t>
  </si>
  <si>
    <t>Jackson McKenzie</t>
  </si>
  <si>
    <t>Justen Crews</t>
  </si>
  <si>
    <t>Jordan Brown</t>
  </si>
  <si>
    <t>Josh Bell</t>
  </si>
  <si>
    <t>Justin Lopez</t>
  </si>
  <si>
    <t>Myles Potter</t>
  </si>
  <si>
    <t>Adam Parzych</t>
  </si>
  <si>
    <t>Alessandro Villegas</t>
  </si>
  <si>
    <t>Josh Wacaser</t>
  </si>
  <si>
    <t>Trey Craft</t>
  </si>
  <si>
    <t>Zach Sigmon</t>
  </si>
  <si>
    <t>Miguel Oropeza</t>
  </si>
  <si>
    <t>Alabama State</t>
  </si>
  <si>
    <t>Niguel Jenkins</t>
  </si>
  <si>
    <t>Breydon Divine</t>
  </si>
  <si>
    <t>Fabian Santana</t>
  </si>
  <si>
    <t>Devin Chandler</t>
  </si>
  <si>
    <t>Trey Callaway</t>
  </si>
  <si>
    <t>Jackson Williams</t>
  </si>
  <si>
    <t>Alex Espaillat</t>
  </si>
  <si>
    <t>Cale Clark</t>
  </si>
  <si>
    <t>Adrien Mendoza</t>
  </si>
  <si>
    <t>Jorge Bello</t>
  </si>
  <si>
    <t>Quentin Jenkins</t>
  </si>
  <si>
    <t>Jose Alfonso</t>
  </si>
  <si>
    <t>Skywalker Mann</t>
  </si>
  <si>
    <t>Joe Dolinshek</t>
  </si>
  <si>
    <t>Aden Malpass</t>
  </si>
  <si>
    <t>Andrew Wells</t>
  </si>
  <si>
    <t>Aidan Lopez</t>
  </si>
  <si>
    <t>Grambling</t>
  </si>
  <si>
    <t>Trey Bridges</t>
  </si>
  <si>
    <t>Charles Ashe III</t>
  </si>
  <si>
    <t>Cameron Hill</t>
  </si>
  <si>
    <t>Chris Marcellus</t>
  </si>
  <si>
    <t>Shannon Martin</t>
  </si>
  <si>
    <t>Titus Williams</t>
  </si>
  <si>
    <t>James Woody</t>
  </si>
  <si>
    <t>Julio Vasquez</t>
  </si>
  <si>
    <t>Martavius Thomas</t>
  </si>
  <si>
    <t>Hasani Johnson</t>
  </si>
  <si>
    <t>Dillon Braxton</t>
  </si>
  <si>
    <t>Nicholas Jackson Jr.</t>
  </si>
  <si>
    <t>Daniel Soukup II</t>
  </si>
  <si>
    <t>Hampton Phillips</t>
  </si>
  <si>
    <t>Spencer Sensley</t>
  </si>
  <si>
    <t>Xorian Robinson</t>
  </si>
  <si>
    <t>Chris Chavez</t>
  </si>
  <si>
    <t>Texas Southern</t>
  </si>
  <si>
    <t>Byron Robinson</t>
  </si>
  <si>
    <t>Miguel Morales</t>
  </si>
  <si>
    <t>Jonathan Trejo</t>
  </si>
  <si>
    <t>Zachari Pace</t>
  </si>
  <si>
    <t>Evan Joubert</t>
  </si>
  <si>
    <t>TJ Bradford</t>
  </si>
  <si>
    <t>Anthony Ruiz</t>
  </si>
  <si>
    <t>Tanner Marek</t>
  </si>
  <si>
    <t>Erwin Cabassa</t>
  </si>
  <si>
    <t>Elijah Rodriguez</t>
  </si>
  <si>
    <t>JJ Olivarez</t>
  </si>
  <si>
    <t>Shaun Williams</t>
  </si>
  <si>
    <t>Derek Gipson</t>
  </si>
  <si>
    <t>Marco Mueses</t>
  </si>
  <si>
    <t>Tyree Reed</t>
  </si>
  <si>
    <t>Jackson State</t>
  </si>
  <si>
    <t>Diego Melendez</t>
  </si>
  <si>
    <t>Hederick Torres</t>
  </si>
  <si>
    <t>Robert Tate Jr.</t>
  </si>
  <si>
    <t>Edwin Lemus Hudson Jr.</t>
  </si>
  <si>
    <t>Pierre Cabral</t>
  </si>
  <si>
    <t>Tyshon Patty</t>
  </si>
  <si>
    <t>Isaac McClenty</t>
  </si>
  <si>
    <t>Corey Richardson</t>
  </si>
  <si>
    <t>Troy Wilson Jr.</t>
  </si>
  <si>
    <t>Ledy Alvarez</t>
  </si>
  <si>
    <t>Shemar Harris</t>
  </si>
  <si>
    <t>Payton Boines</t>
  </si>
  <si>
    <t>Wilbert Perez</t>
  </si>
  <si>
    <t>Asafa Jones</t>
  </si>
  <si>
    <t>Parker Winfield</t>
  </si>
  <si>
    <t>Derek Arrocha</t>
  </si>
  <si>
    <t>Aaron Grant</t>
  </si>
  <si>
    <t>Arkansas-Pine Bluff</t>
  </si>
  <si>
    <t>Zach Wieder</t>
  </si>
  <si>
    <t>Lazaro Alvarado</t>
  </si>
  <si>
    <t>Blake Coleman</t>
  </si>
  <si>
    <t>Konner Giddley</t>
  </si>
  <si>
    <t>José Vasquez</t>
  </si>
  <si>
    <t>Nick Hockemeyer</t>
  </si>
  <si>
    <t>Matt Dworsky</t>
  </si>
  <si>
    <t>Joe Adams</t>
  </si>
  <si>
    <t>Weston Gingerich</t>
  </si>
  <si>
    <t>Zyon Hamilton</t>
  </si>
  <si>
    <t>Augusto Schroeder</t>
  </si>
  <si>
    <t>Vinny Saumell</t>
  </si>
  <si>
    <t>Ian Smith</t>
  </si>
  <si>
    <t>Jordan Medellin</t>
  </si>
  <si>
    <t>Dane Small</t>
  </si>
  <si>
    <t>Owen Gietzen</t>
  </si>
  <si>
    <t>Trinidad DeLaGarza</t>
  </si>
  <si>
    <t>Ryland Duson</t>
  </si>
  <si>
    <t>Prairie View</t>
  </si>
  <si>
    <t>Tyvon Moore</t>
  </si>
  <si>
    <t>Basilio Williams</t>
  </si>
  <si>
    <t>Hunter Ham</t>
  </si>
  <si>
    <t>Michael Burroughs</t>
  </si>
  <si>
    <t>Zacarias Salinas</t>
  </si>
  <si>
    <t>Ethan Walker</t>
  </si>
  <si>
    <t>Sonnier Moses</t>
  </si>
  <si>
    <t>Corie Lockette</t>
  </si>
  <si>
    <t>Brenton Jackson</t>
  </si>
  <si>
    <t>Reginald Samuel II</t>
  </si>
  <si>
    <t>Brandon Stinson</t>
  </si>
  <si>
    <t>Deshon Middleton</t>
  </si>
  <si>
    <t>John Lawson</t>
  </si>
  <si>
    <t>Dylan Diaz</t>
  </si>
  <si>
    <t>Jordan Williams</t>
  </si>
  <si>
    <t>Kendall Brookins</t>
  </si>
  <si>
    <t>Mississippi Valley State</t>
  </si>
  <si>
    <t>Tanner Aoki</t>
  </si>
  <si>
    <t>Gabe Huelsing</t>
  </si>
  <si>
    <t>Cody Leming</t>
  </si>
  <si>
    <t>Christopher Soeder</t>
  </si>
  <si>
    <t>Eric Williams</t>
  </si>
  <si>
    <t>James Rivera</t>
  </si>
  <si>
    <t>Tom Early</t>
  </si>
  <si>
    <t>Robert Page Jr.</t>
  </si>
  <si>
    <t>Jace Jones</t>
  </si>
  <si>
    <t>Stephen Landaz</t>
  </si>
  <si>
    <t>Isreal Ramos</t>
  </si>
  <si>
    <t>Jaxon Haynes</t>
  </si>
  <si>
    <t>Ty Burns</t>
  </si>
  <si>
    <t>Aiden Meyer</t>
  </si>
  <si>
    <t>Dylan Hummel</t>
  </si>
  <si>
    <t>Noah Bufford</t>
  </si>
  <si>
    <t>Johnny Escobalez Jr.</t>
  </si>
  <si>
    <t>Luke Richard</t>
  </si>
  <si>
    <t>Jordan Jones</t>
  </si>
  <si>
    <t>Camden Farmer</t>
  </si>
  <si>
    <t>Miles Jackson</t>
  </si>
  <si>
    <t>Alabama A&amp;M</t>
  </si>
  <si>
    <t>Zak Rice</t>
  </si>
  <si>
    <t>Keondre Fields</t>
  </si>
  <si>
    <t>Brycen Hammonds</t>
  </si>
  <si>
    <t>Tervell Johnson</t>
  </si>
  <si>
    <t>AJ Anderson</t>
  </si>
  <si>
    <t>DeVante Wells</t>
  </si>
  <si>
    <t>Cam Finn</t>
  </si>
  <si>
    <t>Wilmer Cuevas</t>
  </si>
  <si>
    <t>Tarris Murray</t>
  </si>
  <si>
    <t>Colin Mason</t>
  </si>
  <si>
    <t>Chris Walker</t>
  </si>
  <si>
    <t>Keilon Parnell</t>
  </si>
  <si>
    <t>Isaac Castro</t>
  </si>
  <si>
    <t>Charles Morris</t>
  </si>
  <si>
    <t>KJ Stanfield</t>
  </si>
  <si>
    <t>Zamar Lewis</t>
  </si>
  <si>
    <t>Antonio Torres</t>
  </si>
  <si>
    <t>Joseph Dawson</t>
  </si>
  <si>
    <t>Jaylyn Bennett</t>
  </si>
  <si>
    <t>Alcorn State</t>
  </si>
  <si>
    <t>Kanious Davis</t>
  </si>
  <si>
    <t>Keaten Hawk</t>
  </si>
  <si>
    <t>Chase Moore</t>
  </si>
  <si>
    <t>Reyfield Adams III</t>
  </si>
  <si>
    <t>Kayden Sutton</t>
  </si>
  <si>
    <t>Chance Jackson</t>
  </si>
  <si>
    <t>Asher Friedman</t>
  </si>
  <si>
    <t>Cooper Harris</t>
  </si>
  <si>
    <t>Adrian Vallescorbo</t>
  </si>
  <si>
    <t>Nico Garcia</t>
  </si>
  <si>
    <t>Christian Dunn</t>
  </si>
  <si>
    <t>Jullian Jarrett</t>
  </si>
  <si>
    <t>Jamir Holloway</t>
  </si>
  <si>
    <t>Clayvonje Wright</t>
  </si>
  <si>
    <t>Michael Bonelli</t>
  </si>
  <si>
    <t>Nicholas Johnson</t>
  </si>
  <si>
    <t>Chance Thurston</t>
  </si>
  <si>
    <t>Gavin Caston</t>
  </si>
  <si>
    <t>Chase Ragas</t>
  </si>
  <si>
    <t>Hunter Bell</t>
  </si>
  <si>
    <t>Jacob Wingard</t>
  </si>
  <si>
    <t>Rayner Heinrich</t>
  </si>
  <si>
    <t>Tarleton</t>
  </si>
  <si>
    <t>Slade McCloud</t>
  </si>
  <si>
    <t>Ike Shirey</t>
  </si>
  <si>
    <t>Sergio Guerra</t>
  </si>
  <si>
    <t>Jake Tatom</t>
  </si>
  <si>
    <t>Brady Englett</t>
  </si>
  <si>
    <t>Kendyl Johnson</t>
  </si>
  <si>
    <t>Cage McCloud</t>
  </si>
  <si>
    <t>Christopher Ricard</t>
  </si>
  <si>
    <t>Carson Lorch</t>
  </si>
  <si>
    <t>Matthew Guthmiller</t>
  </si>
  <si>
    <t>Raphael Smeenk</t>
  </si>
  <si>
    <t>Braden Gostisha</t>
  </si>
  <si>
    <t>Mason Kirk</t>
  </si>
  <si>
    <t>Chris Ramirez</t>
  </si>
  <si>
    <t>California Baptist</t>
  </si>
  <si>
    <t>Cole Howarth</t>
  </si>
  <si>
    <t>Cole Hansen</t>
  </si>
  <si>
    <t>Riley Hunsaker</t>
  </si>
  <si>
    <t>Connor Ross</t>
  </si>
  <si>
    <t>Bryce McFeely</t>
  </si>
  <si>
    <t>Ben Castelli</t>
  </si>
  <si>
    <t>Matt Chavez</t>
  </si>
  <si>
    <t>Diesel Toth</t>
  </si>
  <si>
    <t>Camden Andrews</t>
  </si>
  <si>
    <t>Eric Ruiz</t>
  </si>
  <si>
    <t>Samuel Lopez</t>
  </si>
  <si>
    <t>Ryder Dykstra</t>
  </si>
  <si>
    <t>Thomas Entrekin</t>
  </si>
  <si>
    <t>Carter Eberhard</t>
  </si>
  <si>
    <t>Matthew Bline</t>
  </si>
  <si>
    <t>Bubba Rocha</t>
  </si>
  <si>
    <t>Miller Durham</t>
  </si>
  <si>
    <t>Utah Tech</t>
  </si>
  <si>
    <t>Petey Soto Jr.</t>
  </si>
  <si>
    <t>Hudson Manwaring</t>
  </si>
  <si>
    <t>Kyle McDaniel</t>
  </si>
  <si>
    <t>Finnegan Stewart</t>
  </si>
  <si>
    <t>Ty Johnsen</t>
  </si>
  <si>
    <t>Ryan Kroepel</t>
  </si>
  <si>
    <t>Gavin Long</t>
  </si>
  <si>
    <t>Kace Naone</t>
  </si>
  <si>
    <t>Gavin Grutzmacher</t>
  </si>
  <si>
    <t>Talan Kelly</t>
  </si>
  <si>
    <t>Cade Nalder</t>
  </si>
  <si>
    <t>Mays Madsen</t>
  </si>
  <si>
    <t>Andrew Pyle</t>
  </si>
  <si>
    <t>Gavin Glasgow</t>
  </si>
  <si>
    <t>Bryan Martinez</t>
  </si>
  <si>
    <t>Kaden Allred</t>
  </si>
  <si>
    <t>McGwire Madsen</t>
  </si>
  <si>
    <t>Brandon Wyland</t>
  </si>
  <si>
    <t>Erick Dessens</t>
  </si>
  <si>
    <t>Sacramento State</t>
  </si>
  <si>
    <t>Jace Jeremiah</t>
  </si>
  <si>
    <t>Sam Harry</t>
  </si>
  <si>
    <t>Luis Pimentel-Guerrero</t>
  </si>
  <si>
    <t>Brett Ott</t>
  </si>
  <si>
    <t>Cameron Sewell</t>
  </si>
  <si>
    <t>Jakob Poturnak</t>
  </si>
  <si>
    <t>Ryan Ellis</t>
  </si>
  <si>
    <t>Orlando Cobarrubias</t>
  </si>
  <si>
    <t>Jameson Mullin</t>
  </si>
  <si>
    <t>Jacob Cortez</t>
  </si>
  <si>
    <t>Michael Perazzo</t>
  </si>
  <si>
    <t>Ayden Hadley</t>
  </si>
  <si>
    <t>Nikhil Beasley</t>
  </si>
  <si>
    <t>JT Thompson</t>
  </si>
  <si>
    <t>Abilene Christian</t>
  </si>
  <si>
    <t>Diego Cardenas</t>
  </si>
  <si>
    <t>Zandt Payne</t>
  </si>
  <si>
    <t>Nick Arias</t>
  </si>
  <si>
    <t>Brady Ladusau</t>
  </si>
  <si>
    <t>Grant Watkins</t>
  </si>
  <si>
    <t>Maddox Miesse</t>
  </si>
  <si>
    <t>Luke Baier</t>
  </si>
  <si>
    <t>Kanon Sundgren</t>
  </si>
  <si>
    <t>Brady Gray</t>
  </si>
  <si>
    <t>Braden Regala</t>
  </si>
  <si>
    <t>Sam Hardcastle</t>
  </si>
  <si>
    <t>Gavin Brzozowski</t>
  </si>
  <si>
    <t>Reese Borho</t>
  </si>
  <si>
    <t>Brady Coe</t>
  </si>
  <si>
    <t>Thomas Schnabel</t>
  </si>
  <si>
    <t>Xavier Melendez</t>
  </si>
  <si>
    <t>UT Arlington</t>
  </si>
  <si>
    <t>Harold Laracuente</t>
  </si>
  <si>
    <t>Preston Knott</t>
  </si>
  <si>
    <t>Xander McAfee</t>
  </si>
  <si>
    <t>Austin Phillips</t>
  </si>
  <si>
    <t>Noah Fields</t>
  </si>
  <si>
    <t>Zach Mazoch</t>
  </si>
  <si>
    <t>Hank Harp</t>
  </si>
  <si>
    <t>Cayden Burch</t>
  </si>
  <si>
    <t>Clark Springs</t>
  </si>
  <si>
    <t>Caylon Dygert</t>
  </si>
  <si>
    <t>Ethan Ho</t>
  </si>
  <si>
    <t>Jackson Hill</t>
  </si>
  <si>
    <t>Zach Evans</t>
  </si>
  <si>
    <t>Holden Rook</t>
  </si>
  <si>
    <t>Brayden Simmons</t>
  </si>
  <si>
    <t>Larry Haskins</t>
  </si>
  <si>
    <t>Alex Bustamante</t>
  </si>
  <si>
    <t>Chipper Beck</t>
  </si>
  <si>
    <t>Utah Valley</t>
  </si>
  <si>
    <t>Kaden Carpenter</t>
  </si>
  <si>
    <t>Mason Strong</t>
  </si>
  <si>
    <t>Hunter Katschke</t>
  </si>
  <si>
    <t>Mason Hamlin</t>
  </si>
  <si>
    <t>Brody Block</t>
  </si>
  <si>
    <t>DJ Massey</t>
  </si>
  <si>
    <t>Derek Houston</t>
  </si>
  <si>
    <t>Jayden Smith</t>
  </si>
  <si>
    <t>Luke Iverson</t>
  </si>
  <si>
    <t>Jimmy De Anda</t>
  </si>
  <si>
    <t>Trenton Rowan</t>
  </si>
  <si>
    <t>Cooper Brass</t>
  </si>
  <si>
    <t>Will Applegate</t>
  </si>
  <si>
    <t>Joseph Barnhardt</t>
  </si>
  <si>
    <t>Liwai Correa</t>
  </si>
  <si>
    <t>Mikey Bell</t>
  </si>
  <si>
    <t>Gonzaga</t>
  </si>
  <si>
    <t>Maddox Haley</t>
  </si>
  <si>
    <t>Rickey Sanchez</t>
  </si>
  <si>
    <t>Jake Wrubleski</t>
  </si>
  <si>
    <t>Noah Meffert</t>
  </si>
  <si>
    <t>Ryder Young</t>
  </si>
  <si>
    <t>Bo Shinkle</t>
  </si>
  <si>
    <t>Tommy Eisenstat</t>
  </si>
  <si>
    <t>Hudson Shupe</t>
  </si>
  <si>
    <t>Andy Cisneros</t>
  </si>
  <si>
    <t>Brandon Cabrera</t>
  </si>
  <si>
    <t>Ethan Bergan</t>
  </si>
  <si>
    <t>Peyton Miller</t>
  </si>
  <si>
    <t>Landon White</t>
  </si>
  <si>
    <t>Luca DiPaolo</t>
  </si>
  <si>
    <t>Rece Schuerman</t>
  </si>
  <si>
    <t>Kainoa Santiago</t>
  </si>
  <si>
    <t>Diego Castellanos</t>
  </si>
  <si>
    <t>Saint Mary’s</t>
  </si>
  <si>
    <t>Makoa Sniffen</t>
  </si>
  <si>
    <t>Ian Armstrong</t>
  </si>
  <si>
    <t>Jacob Johnson</t>
  </si>
  <si>
    <t>Jared Mettam</t>
  </si>
  <si>
    <t>Tanner Griffith</t>
  </si>
  <si>
    <t>Brady Petit</t>
  </si>
  <si>
    <t>Cody Kashimoto</t>
  </si>
  <si>
    <t>Brett Williams</t>
  </si>
  <si>
    <t>Micah Nicholson</t>
  </si>
  <si>
    <t>Ian Josephson</t>
  </si>
  <si>
    <t>Brayden Gutierrez</t>
  </si>
  <si>
    <t>Nicholas Allred</t>
  </si>
  <si>
    <t>Dario Freschi</t>
  </si>
  <si>
    <t>Colin Linteo</t>
  </si>
  <si>
    <t>Jacob Campos</t>
  </si>
  <si>
    <t>John Petrie</t>
  </si>
  <si>
    <t>Theodore Anderson</t>
  </si>
  <si>
    <t>Trevor Harmon</t>
  </si>
  <si>
    <t>San Francisco</t>
  </si>
  <si>
    <t>Jared Lewis</t>
  </si>
  <si>
    <t>Eddison Esquivel</t>
  </si>
  <si>
    <t>TJ Rogers</t>
  </si>
  <si>
    <t>Jayden Garrison</t>
  </si>
  <si>
    <t>Jackson Nystrom</t>
  </si>
  <si>
    <t>Zack Ramppen</t>
  </si>
  <si>
    <t>Trevor Busby</t>
  </si>
  <si>
    <t>Myles Kallinger</t>
  </si>
  <si>
    <t>Isaiah Landry</t>
  </si>
  <si>
    <t>Tino Vasell</t>
  </si>
  <si>
    <t>Tyler Harries</t>
  </si>
  <si>
    <t>Zach Nagy</t>
  </si>
  <si>
    <t>Nick Walsh</t>
  </si>
  <si>
    <t>Wyatt Davis</t>
  </si>
  <si>
    <t>Jordan Lewis</t>
  </si>
  <si>
    <t>Matteo Bellisimo</t>
  </si>
  <si>
    <t>Brady Luyben</t>
  </si>
  <si>
    <t>Jake Hiromoto</t>
  </si>
  <si>
    <t>Braeden Schnabel</t>
  </si>
  <si>
    <t>Pacific</t>
  </si>
  <si>
    <t>Jake Tandy</t>
  </si>
  <si>
    <t>Robert Orr</t>
  </si>
  <si>
    <t>Brendan O'Sullivan</t>
  </si>
  <si>
    <t>JT Shank</t>
  </si>
  <si>
    <t>Grant MacArthur</t>
  </si>
  <si>
    <t>Blaine French</t>
  </si>
  <si>
    <t>Diego Davis</t>
  </si>
  <si>
    <t>Rylan Evans</t>
  </si>
  <si>
    <t>Noah Canter</t>
  </si>
  <si>
    <t>Derek Bartram</t>
  </si>
  <si>
    <t>Levi Sotomayor</t>
  </si>
  <si>
    <t>Alex Dolan</t>
  </si>
  <si>
    <t>Colin Spear</t>
  </si>
  <si>
    <t>Andrew Sloan</t>
  </si>
  <si>
    <t>Peyton Richards</t>
  </si>
  <si>
    <t>Mike Santos-LaPlaca</t>
  </si>
  <si>
    <t>Kai Laxa</t>
  </si>
  <si>
    <t>Pepperdine</t>
  </si>
  <si>
    <t>James Dell'Amico</t>
  </si>
  <si>
    <t>Joshua Woodworth</t>
  </si>
  <si>
    <t>Daniel Patterson</t>
  </si>
  <si>
    <t>Trey Dunn</t>
  </si>
  <si>
    <t>Julian Nunez</t>
  </si>
  <si>
    <t>Danny Cook</t>
  </si>
  <si>
    <t>Dylan Osborne</t>
  </si>
  <si>
    <t>Shawn Romero</t>
  </si>
  <si>
    <t>Max Aude</t>
  </si>
  <si>
    <t>Nash Horton</t>
  </si>
  <si>
    <t>AJ Bianchina</t>
  </si>
  <si>
    <t>Finley Buckner</t>
  </si>
  <si>
    <t>Joe Cardinale</t>
  </si>
  <si>
    <t>Aidan Camberg</t>
  </si>
  <si>
    <t>Zachary Woodson</t>
  </si>
  <si>
    <t>Cal Wipf</t>
  </si>
  <si>
    <t>Johnny Backus</t>
  </si>
  <si>
    <t>Will Kraemer</t>
  </si>
  <si>
    <t>Ryan Humphreys</t>
  </si>
  <si>
    <t>0</t>
  </si>
  <si>
    <t>Jack Fowler</t>
  </si>
  <si>
    <t>Cody Nitowitz</t>
  </si>
  <si>
    <t>Portland</t>
  </si>
  <si>
    <t>Trey Swygart</t>
  </si>
  <si>
    <t>Cole Katayama-Stall</t>
  </si>
  <si>
    <t>Brady Bean</t>
  </si>
  <si>
    <t>Nolan Miller</t>
  </si>
  <si>
    <t>Dakota Chun</t>
  </si>
  <si>
    <t>Jonas Salk</t>
  </si>
  <si>
    <t>Aaron Louis</t>
  </si>
  <si>
    <t>Gage Bruce</t>
  </si>
  <si>
    <t>Carter Stewart</t>
  </si>
  <si>
    <t>Landon Kauffman</t>
  </si>
  <si>
    <t>Joe Fagan</t>
  </si>
  <si>
    <t>Leo Cote</t>
  </si>
  <si>
    <t>JT Landwehr</t>
  </si>
  <si>
    <t>Isaac Pfeifer</t>
  </si>
  <si>
    <t>Frankie Rutigliano</t>
  </si>
  <si>
    <t>Brooks Avery</t>
  </si>
  <si>
    <t>Troy Osborne</t>
  </si>
  <si>
    <t>Ben Cleary</t>
  </si>
  <si>
    <t>Santa Clara</t>
  </si>
  <si>
    <t>Will Anderson</t>
  </si>
  <si>
    <t>Luke Devine</t>
  </si>
  <si>
    <t>Max Ross</t>
  </si>
  <si>
    <t>Mateo Garcia</t>
  </si>
  <si>
    <t>Andrew Rayment</t>
  </si>
  <si>
    <t>Thomas Ferroggiaro</t>
  </si>
  <si>
    <t>Johnny Luetzow</t>
  </si>
  <si>
    <t>Bryant Viskovich</t>
  </si>
  <si>
    <t>Tate Medicoff</t>
  </si>
  <si>
    <t>Payton Lambert</t>
  </si>
  <si>
    <t>Waylon Walsh</t>
  </si>
  <si>
    <t>Hunter Fujimoto</t>
  </si>
  <si>
    <t>Jackson Cook</t>
  </si>
  <si>
    <t>Matthew Tiendas</t>
  </si>
  <si>
    <t>Mace Wheeler</t>
  </si>
  <si>
    <t>Camden Sos</t>
  </si>
  <si>
    <t>Koen Carston</t>
  </si>
  <si>
    <t>Russ Filter</t>
  </si>
  <si>
    <t>Trevor Banning</t>
  </si>
  <si>
    <t>Kai Cunningham</t>
  </si>
  <si>
    <t>Andrew Gauna</t>
  </si>
  <si>
    <t>San Diego</t>
  </si>
  <si>
    <t>CJ Moran</t>
  </si>
  <si>
    <t>Jayden Lobliner</t>
  </si>
  <si>
    <t>Connor Meidroth</t>
  </si>
  <si>
    <t>Gage Mestas</t>
  </si>
  <si>
    <t>AJ Beltre</t>
  </si>
  <si>
    <t>Aídan Gonzalez</t>
  </si>
  <si>
    <t>Phoenix Brant</t>
  </si>
  <si>
    <t>Jayton Greer</t>
  </si>
  <si>
    <t>Gabe Springer</t>
  </si>
  <si>
    <t>Diego Gonzalez</t>
  </si>
  <si>
    <t>Aden Howard</t>
  </si>
  <si>
    <t>Tanner Kern</t>
  </si>
  <si>
    <t>Vincent Venverloh</t>
  </si>
  <si>
    <t>Nico Button</t>
  </si>
  <si>
    <t>Payton Knowles</t>
  </si>
  <si>
    <t>Seattle</t>
  </si>
  <si>
    <t>Royce Hale</t>
  </si>
  <si>
    <t>Tyler Horner</t>
  </si>
  <si>
    <t>Brandon Stinnett</t>
  </si>
  <si>
    <t>Kenneth Rhein</t>
  </si>
  <si>
    <t>Jake Beauchaine</t>
  </si>
  <si>
    <t>Jared Stevenson</t>
  </si>
  <si>
    <t>Sebastian Lopez</t>
  </si>
  <si>
    <t>Hunter Komine</t>
  </si>
  <si>
    <t>Ryder Manale</t>
  </si>
  <si>
    <t>Preston Armstrong</t>
  </si>
  <si>
    <t>Tyler Jackson</t>
  </si>
  <si>
    <t>Josh Cunnigan</t>
  </si>
  <si>
    <t>Hayden Carlson</t>
  </si>
  <si>
    <t>Cash Erdman</t>
  </si>
  <si>
    <t>Jaisen Abner</t>
  </si>
  <si>
    <t>DJ Ghiorso</t>
  </si>
  <si>
    <t>Loyola Marymount</t>
  </si>
  <si>
    <t>Jaxson Wall</t>
  </si>
  <si>
    <t>Andrew Mhoon</t>
  </si>
  <si>
    <t>Zion Williams</t>
  </si>
  <si>
    <t>Zach Wadas</t>
  </si>
  <si>
    <t>Travis Friend</t>
  </si>
  <si>
    <t>Matt Moreno</t>
  </si>
  <si>
    <t>Win Gurney</t>
  </si>
  <si>
    <t>Noah Malone</t>
  </si>
  <si>
    <t>Richie Klosek</t>
  </si>
  <si>
    <t>Jordan Ortiz</t>
  </si>
  <si>
    <t>JD Dunn</t>
  </si>
  <si>
    <t>Alex Gamboa</t>
  </si>
  <si>
    <t>Cooper Whitton</t>
  </si>
  <si>
    <t>Jake Lyall</t>
  </si>
  <si>
    <t>Nate Stiveson</t>
  </si>
  <si>
    <t>Luca Danos</t>
  </si>
  <si>
    <t>Matt Champion</t>
  </si>
  <si>
    <t>Team</t>
  </si>
  <si>
    <t>Short List Target</t>
  </si>
  <si>
    <t>--</t>
  </si>
  <si>
    <t>Pablo Santos</t>
  </si>
  <si>
    <t>Champ Davis</t>
  </si>
  <si>
    <t>Zane Coppersmith</t>
  </si>
  <si>
    <t>Jace Smith</t>
  </si>
  <si>
    <t>Luke Calveric</t>
  </si>
  <si>
    <t>Jake Gorelick</t>
  </si>
  <si>
    <t>Esteban Torres</t>
  </si>
  <si>
    <t>IF-C</t>
  </si>
  <si>
    <t>Dominic Capperella</t>
  </si>
  <si>
    <t>Mount St. Mary's</t>
  </si>
  <si>
    <t>Brayden Ryan</t>
  </si>
  <si>
    <t>Chase Armstrong</t>
  </si>
  <si>
    <t>Luke Lyman</t>
  </si>
  <si>
    <t>Anthony Ehly</t>
  </si>
  <si>
    <t>Adam Guazzo</t>
  </si>
  <si>
    <t>Aidan Rath</t>
  </si>
  <si>
    <t>TJ Curley</t>
  </si>
  <si>
    <t>UT Martin</t>
  </si>
  <si>
    <t>Pearson Pollard</t>
  </si>
  <si>
    <t>Ryan Taffe</t>
  </si>
  <si>
    <t>Jackson Snyder</t>
  </si>
  <si>
    <t>Kale Hopke</t>
  </si>
  <si>
    <t>Ryan Kruse</t>
  </si>
  <si>
    <t>Ben Cherico</t>
  </si>
  <si>
    <t>John Downing</t>
  </si>
  <si>
    <t>Anthony Gubitosi</t>
  </si>
  <si>
    <t>Caden Capomaccio</t>
  </si>
  <si>
    <t>Jake Young</t>
  </si>
  <si>
    <t>Andre Roux</t>
  </si>
  <si>
    <t>Jaxon Keeling</t>
  </si>
  <si>
    <t>OF</t>
  </si>
  <si>
    <t>Jack Angus</t>
  </si>
  <si>
    <t>Mike Poncini</t>
  </si>
  <si>
    <t>James Gladden</t>
  </si>
  <si>
    <t>NJIT</t>
  </si>
  <si>
    <t>Aiden Sites</t>
  </si>
  <si>
    <t>Jacob Heppner</t>
  </si>
  <si>
    <t>Owen MacDonnell</t>
  </si>
  <si>
    <t>Aidan Lenzen</t>
  </si>
  <si>
    <t>Carter DeGondea</t>
  </si>
  <si>
    <t>Christian Aiello</t>
  </si>
  <si>
    <t>Connor Misch</t>
  </si>
  <si>
    <t>IF</t>
  </si>
  <si>
    <t>Lukas Farris</t>
  </si>
  <si>
    <t>IF-OF</t>
  </si>
  <si>
    <t>JT Gunzy</t>
  </si>
  <si>
    <t>Ryan Brown</t>
  </si>
  <si>
    <t>UT</t>
  </si>
  <si>
    <t>Joey Ruller</t>
  </si>
  <si>
    <t>Nick Worthington</t>
  </si>
  <si>
    <t>Barron Sawyer</t>
  </si>
  <si>
    <t>Kevin Kell</t>
  </si>
  <si>
    <t>James Ellis</t>
  </si>
  <si>
    <t>Saint Peter's</t>
  </si>
  <si>
    <t>Garret Plata</t>
  </si>
  <si>
    <t>Mac Kimel</t>
  </si>
  <si>
    <t>Eli Bowery</t>
  </si>
  <si>
    <t>Mason Tibbs</t>
  </si>
  <si>
    <t>Hadley Maxwell</t>
  </si>
  <si>
    <t>Joe Cilea</t>
  </si>
  <si>
    <t>Ethan Hamill</t>
  </si>
  <si>
    <t>Felix Schlede</t>
  </si>
  <si>
    <t>Sam Houston State</t>
  </si>
  <si>
    <t>Kaden Fuller</t>
  </si>
  <si>
    <t>Braden Consaul</t>
  </si>
  <si>
    <t>Dorsy Asencio</t>
  </si>
  <si>
    <t>Ethan McHugh</t>
  </si>
  <si>
    <t>Brandon Metivier</t>
  </si>
  <si>
    <t>Eddie Albert</t>
  </si>
  <si>
    <t>Robbie Boykin</t>
  </si>
  <si>
    <t>Daniel Tovar</t>
  </si>
  <si>
    <t>Penn</t>
  </si>
  <si>
    <t>Kyle Mueller</t>
  </si>
  <si>
    <t>Rob Dorn</t>
  </si>
  <si>
    <t>Brandon Larson</t>
  </si>
  <si>
    <t>USC</t>
  </si>
  <si>
    <t>Mikey Myro</t>
  </si>
  <si>
    <t>James Reese</t>
  </si>
  <si>
    <t>Caden Pinnick</t>
  </si>
  <si>
    <t>UMass</t>
  </si>
  <si>
    <t>Antonio Correa</t>
  </si>
  <si>
    <t>Will Russotti</t>
  </si>
  <si>
    <t>Max Senesac</t>
  </si>
  <si>
    <t>Julian Scott</t>
  </si>
  <si>
    <t>Ed Hall</t>
  </si>
  <si>
    <t>Sam Gettinger</t>
  </si>
  <si>
    <t>Matthew Roncalli</t>
  </si>
  <si>
    <t>Michael Spasaccino</t>
  </si>
  <si>
    <t>St. John's</t>
  </si>
  <si>
    <t>Mikhai Grant</t>
  </si>
  <si>
    <t>Northwest Florida State</t>
  </si>
  <si>
    <t>Cooper Fiskewold</t>
  </si>
  <si>
    <t>P-OF</t>
  </si>
  <si>
    <t>Owen Anchors</t>
  </si>
  <si>
    <t>Ahmar Donatto</t>
  </si>
  <si>
    <t>Texas A&amp;M Texarkana</t>
  </si>
  <si>
    <t>Jaden Ovalles</t>
  </si>
  <si>
    <t>Saint Joseph's</t>
  </si>
  <si>
    <t>Taye Robinson</t>
  </si>
  <si>
    <t>Robert Lastra</t>
  </si>
  <si>
    <t>LSU Shreveport</t>
  </si>
  <si>
    <t>Kolby Calia</t>
  </si>
  <si>
    <t>Northwest Nazarene</t>
  </si>
  <si>
    <t>Jayden Clark</t>
  </si>
  <si>
    <t>Savannah State</t>
  </si>
  <si>
    <t>Andrew Holub</t>
  </si>
  <si>
    <t>Jefferson</t>
  </si>
  <si>
    <t>Jaylon Richardson</t>
  </si>
  <si>
    <t>Endicott</t>
  </si>
  <si>
    <t>Caden Baker</t>
  </si>
  <si>
    <t>Blinn</t>
  </si>
  <si>
    <t>Branden Barna</t>
  </si>
  <si>
    <t>Joey Hylinski</t>
  </si>
  <si>
    <t>Bobby McDonough</t>
  </si>
  <si>
    <t>Joshua Peterson</t>
  </si>
  <si>
    <t>Southern Wesleyan</t>
  </si>
  <si>
    <t>Legend Fugett</t>
  </si>
  <si>
    <t>Louis Leon</t>
  </si>
  <si>
    <t>Waubonsee</t>
  </si>
  <si>
    <t>Matthew Peterson</t>
  </si>
  <si>
    <t>Yavapai</t>
  </si>
  <si>
    <t>Cannon Feazell</t>
  </si>
  <si>
    <t>Anthony Wilkie</t>
  </si>
  <si>
    <t>Ethan Hunt</t>
  </si>
  <si>
    <t>John Milewski</t>
  </si>
  <si>
    <t>Brandeis</t>
  </si>
  <si>
    <t>Liam Willson</t>
  </si>
  <si>
    <t>Jonny Garber</t>
  </si>
  <si>
    <t>Spencer MacInnis</t>
  </si>
  <si>
    <t>Sawyer Wickstrom</t>
  </si>
  <si>
    <t>Abe Delano</t>
  </si>
  <si>
    <t>Jack Ghufran</t>
  </si>
  <si>
    <t>Josh Castellani</t>
  </si>
  <si>
    <t>State College of Florida</t>
  </si>
  <si>
    <t>James Fagnant</t>
  </si>
  <si>
    <t>Logan Ponnett</t>
  </si>
  <si>
    <t>Myles Johnson</t>
  </si>
  <si>
    <t>Preston Sullivan</t>
  </si>
  <si>
    <t>Greg Minnick</t>
  </si>
  <si>
    <t>Luke Renfrow</t>
  </si>
  <si>
    <t>Kentucky Wesleyan</t>
  </si>
  <si>
    <t>Michael Gatti</t>
  </si>
  <si>
    <t>Ben Schild</t>
  </si>
  <si>
    <t>Rowan</t>
  </si>
  <si>
    <t>Steele Burd</t>
  </si>
  <si>
    <t>Joey Zito</t>
  </si>
  <si>
    <t>East Stroudsburg</t>
  </si>
  <si>
    <t>Brayden Gum</t>
  </si>
  <si>
    <t>University of Indianapolis</t>
  </si>
  <si>
    <t>Miles Durvasula</t>
  </si>
  <si>
    <t>Pacific (OR)</t>
  </si>
  <si>
    <t>TJ Addonizio</t>
  </si>
  <si>
    <t>John McCready</t>
  </si>
  <si>
    <t>UA Rich Mountain</t>
  </si>
  <si>
    <t>Jack Reimann</t>
  </si>
  <si>
    <t>Branden Brown</t>
  </si>
  <si>
    <t>Frostburg State</t>
  </si>
  <si>
    <t>William Mann</t>
  </si>
  <si>
    <t>Blane Zeplin</t>
  </si>
  <si>
    <t>Danny Cercello</t>
  </si>
  <si>
    <t>Aidan Crochier</t>
  </si>
  <si>
    <t>Ivan Hoyt</t>
  </si>
  <si>
    <t>Jack LaRose</t>
  </si>
  <si>
    <t>Ian Moore</t>
  </si>
  <si>
    <t>Thomas Iaquinto</t>
  </si>
  <si>
    <t>Felician</t>
  </si>
  <si>
    <t>Zachary Zimmerman</t>
  </si>
  <si>
    <t>Tucker DeLisle</t>
  </si>
  <si>
    <t>Jaxon Walker</t>
  </si>
  <si>
    <t>Brennon Seigler</t>
  </si>
  <si>
    <t>McLennan CC</t>
  </si>
  <si>
    <t>Max Tramontana</t>
  </si>
  <si>
    <t>Matt Zatopek</t>
  </si>
  <si>
    <t>Aric Berg</t>
  </si>
  <si>
    <t>Nick Bruno</t>
  </si>
  <si>
    <t>Will Sword</t>
  </si>
  <si>
    <t>Mac Burke</t>
  </si>
  <si>
    <t>Martin Zhang</t>
  </si>
  <si>
    <t>Dylan Reid</t>
  </si>
  <si>
    <t>Ethan Firestein</t>
  </si>
  <si>
    <t>Ty Harris</t>
  </si>
  <si>
    <t>Henry Hultquist</t>
  </si>
  <si>
    <t>Nathan Huy</t>
  </si>
  <si>
    <t>Matt Brown</t>
  </si>
  <si>
    <t>USF</t>
  </si>
  <si>
    <t>Andrew Ruggeri</t>
  </si>
  <si>
    <t>Matthew Walters</t>
  </si>
  <si>
    <t>Peter Dubie</t>
  </si>
  <si>
    <t>Jake Moss</t>
  </si>
  <si>
    <t>Itai Spinoza</t>
  </si>
  <si>
    <t>Stiles Begnaud</t>
  </si>
  <si>
    <t>Evan Kleinhans</t>
  </si>
  <si>
    <t>Ryan Egan</t>
  </si>
  <si>
    <t>John Cerwinski</t>
  </si>
  <si>
    <t>Carson Mayfield</t>
  </si>
  <si>
    <t>Tucker Genovesi</t>
  </si>
  <si>
    <t>Taylor Kaufman</t>
  </si>
  <si>
    <t>Hamilton</t>
  </si>
  <si>
    <t>Texas A&amp;M-Victoria</t>
  </si>
  <si>
    <t>Tyler Gundelfinger</t>
  </si>
  <si>
    <t>USC Beaufort</t>
  </si>
  <si>
    <t>Jesse Gutierrez</t>
  </si>
  <si>
    <t>Will Taylor</t>
  </si>
  <si>
    <t>Jackson Vanesko</t>
  </si>
  <si>
    <t>Sam Garewal</t>
  </si>
  <si>
    <t>Brendan Walker</t>
  </si>
  <si>
    <t>Brandt Corley</t>
  </si>
  <si>
    <t>Mike Savino</t>
  </si>
  <si>
    <t>Josh Torres</t>
  </si>
  <si>
    <t>Joshua Martinez</t>
  </si>
  <si>
    <t>John Gray</t>
  </si>
  <si>
    <t>Brent Godina</t>
  </si>
  <si>
    <t>Ryan Higgins</t>
  </si>
  <si>
    <t>Danny Hernandez</t>
  </si>
  <si>
    <t>from_school</t>
  </si>
  <si>
    <t>season</t>
  </si>
  <si>
    <t>to_school</t>
  </si>
  <si>
    <t>date_entered</t>
  </si>
  <si>
    <t>Age Out</t>
  </si>
  <si>
    <t>AGE OUT</t>
  </si>
  <si>
    <t>TOTAL AGE OUT</t>
  </si>
  <si>
    <t>TRANSFERS</t>
  </si>
  <si>
    <t>TOTAL TRANSFERS</t>
  </si>
  <si>
    <t>Lucas Greer</t>
  </si>
  <si>
    <t>Tom Bourque</t>
  </si>
  <si>
    <t>Trevor Geddes</t>
  </si>
  <si>
    <t>Jai Jensen</t>
  </si>
  <si>
    <t>Jason DeMarco</t>
  </si>
  <si>
    <t>Oliver Ward</t>
  </si>
  <si>
    <t>Jaxton Andeel</t>
  </si>
  <si>
    <t>Steven Mazza</t>
  </si>
  <si>
    <t>Enrique Sierra</t>
  </si>
  <si>
    <t>Draft</t>
  </si>
  <si>
    <t>Report</t>
  </si>
  <si>
    <t>Grady Emerson</t>
  </si>
  <si>
    <t>Fort Worth Christian (TX)</t>
  </si>
  <si>
    <t>Jacob Lombard</t>
  </si>
  <si>
    <t>Gulliver Prep (FL)</t>
  </si>
  <si>
    <t>Jackson Flora</t>
  </si>
  <si>
    <t>RHP</t>
  </si>
  <si>
    <t>Carson Bolemon</t>
  </si>
  <si>
    <t>LHP</t>
  </si>
  <si>
    <t>Southside Christian (SC)</t>
  </si>
  <si>
    <t>Gio Rojas</t>
  </si>
  <si>
    <t>Stoneman Douglas (FL)</t>
  </si>
  <si>
    <t>Cameron Flukey</t>
  </si>
  <si>
    <t>Eric Booth Jr.</t>
  </si>
  <si>
    <t>Oak Grove (MS)</t>
  </si>
  <si>
    <t>Tyler Spangler</t>
  </si>
  <si>
    <t>De La Salle (CA)</t>
  </si>
  <si>
    <t>Liam Peterson</t>
  </si>
  <si>
    <t>Logan Schmidt</t>
  </si>
  <si>
    <t>Ganesha (CA)</t>
  </si>
  <si>
    <t>James Clark</t>
  </si>
  <si>
    <t>St. John Bosco (CA)</t>
  </si>
  <si>
    <t>JSerra Catholic (CA)</t>
  </si>
  <si>
    <t>Jared Grindlinger</t>
  </si>
  <si>
    <t>LHP/OF</t>
  </si>
  <si>
    <t>Huntington Beach (CA)</t>
  </si>
  <si>
    <t>Coleman Borthwick</t>
  </si>
  <si>
    <t>RHP/3B</t>
  </si>
  <si>
    <t>South Walton (FL)</t>
  </si>
  <si>
    <t>Will Brick</t>
  </si>
  <si>
    <t>Christian Brothers (TN)</t>
  </si>
  <si>
    <t>Tegan Kuhns</t>
  </si>
  <si>
    <t>Joseph Contreras</t>
  </si>
  <si>
    <t>Blessed Trinity (GA)</t>
  </si>
  <si>
    <t>Chris Rembert</t>
  </si>
  <si>
    <t>2B/OF</t>
  </si>
  <si>
    <t>Gabe Gaeckle</t>
  </si>
  <si>
    <t>Jensen Hirschkorn</t>
  </si>
  <si>
    <t>Kingsburg (CA)</t>
  </si>
  <si>
    <t>Mason Edwards</t>
  </si>
  <si>
    <t>Logan Reddemann</t>
  </si>
  <si>
    <t>Kaden Waechter</t>
  </si>
  <si>
    <t>Jesuit (FL)</t>
  </si>
  <si>
    <t>Trevor Condon</t>
  </si>
  <si>
    <t>Etowah (GA)</t>
  </si>
  <si>
    <t>Aiden Ruiz</t>
  </si>
  <si>
    <t>OF/C</t>
  </si>
  <si>
    <t>Kevin Roberts Jr.</t>
  </si>
  <si>
    <t>Jackson Prep (MS)</t>
  </si>
  <si>
    <t>Cole Carlon</t>
  </si>
  <si>
    <t>Sean Duncan</t>
  </si>
  <si>
    <t>Terry Fox Secondary (CAN)</t>
  </si>
  <si>
    <t>Cole Koeninger</t>
  </si>
  <si>
    <t>SS/RHP</t>
  </si>
  <si>
    <t>Keller (TX)</t>
  </si>
  <si>
    <t>Joey Volchko</t>
  </si>
  <si>
    <t>Ruger Riojas</t>
  </si>
  <si>
    <t>Archer Horn</t>
  </si>
  <si>
    <t>St. Ignatius (CA)</t>
  </si>
  <si>
    <t>Ben Blair</t>
  </si>
  <si>
    <t>Connor Comeau</t>
  </si>
  <si>
    <t>SS/OF</t>
  </si>
  <si>
    <t>Anderson (TX)</t>
  </si>
  <si>
    <t>Matt Ponatoski</t>
  </si>
  <si>
    <t>Archbishop Moeller (OH)</t>
  </si>
  <si>
    <t>Beau Peterson</t>
  </si>
  <si>
    <t>Mill Valley (KS)</t>
  </si>
  <si>
    <t>Savion Sims</t>
  </si>
  <si>
    <t>Prestonwood Christian (TX)</t>
  </si>
  <si>
    <t>Jack Radel</t>
  </si>
  <si>
    <t>Brady Harris</t>
  </si>
  <si>
    <t>Trinity Christian (FL)</t>
  </si>
  <si>
    <t>Landon Thome</t>
  </si>
  <si>
    <t>Nazareth Academy (IL)</t>
  </si>
  <si>
    <t>Rocco Maniscalco</t>
  </si>
  <si>
    <t>Oxford (AL)</t>
  </si>
  <si>
    <t>Cade Townsend</t>
  </si>
  <si>
    <t>Brody Bumila</t>
  </si>
  <si>
    <t>Bishop Feehan (MA)</t>
  </si>
  <si>
    <t>Hunter Dietz</t>
  </si>
  <si>
    <t>Noah Wilson</t>
  </si>
  <si>
    <t>McCallie (TN)</t>
  </si>
  <si>
    <t>2B/3B</t>
  </si>
  <si>
    <t>Blake Bryant</t>
  </si>
  <si>
    <t>Citizens Christian (GA)</t>
  </si>
  <si>
    <t>Wes Mendes</t>
  </si>
  <si>
    <t>Cooper Sides</t>
  </si>
  <si>
    <t>Orange Lutheran (CA)</t>
  </si>
  <si>
    <t>Ethan Kleinschmit</t>
  </si>
  <si>
    <t>MIF</t>
  </si>
  <si>
    <t>OF/1B</t>
  </si>
  <si>
    <t>Dominic Santarelli</t>
  </si>
  <si>
    <t>St. Joseph (WI)</t>
  </si>
  <si>
    <t>Ryan Lynch</t>
  </si>
  <si>
    <t>Bo Lowrance</t>
  </si>
  <si>
    <t>Christ Church Episcopal (SC)</t>
  </si>
  <si>
    <t>Flower Mound (TX)</t>
  </si>
  <si>
    <t>Sean Dunlap</t>
  </si>
  <si>
    <t>Crown Point (IN)</t>
  </si>
  <si>
    <t>Cole Prosek</t>
  </si>
  <si>
    <t>IF/C</t>
  </si>
  <si>
    <t>Magnolia Heights (MS)</t>
  </si>
  <si>
    <t>Carson Wiggins</t>
  </si>
  <si>
    <t>Keon Johnson</t>
  </si>
  <si>
    <t>First Presbyterian (GA)</t>
  </si>
  <si>
    <t>3B/2B</t>
  </si>
  <si>
    <t>CIF</t>
  </si>
  <si>
    <t>Denton Lord</t>
  </si>
  <si>
    <t>Taj Marchand</t>
  </si>
  <si>
    <t>James Island (SC)</t>
  </si>
  <si>
    <t>Jason DeCaro</t>
  </si>
  <si>
    <t>3B/1B</t>
  </si>
  <si>
    <t>Eli Herst</t>
  </si>
  <si>
    <t>Seattle Academy (WA)</t>
  </si>
  <si>
    <t>Blake Morningstar</t>
  </si>
  <si>
    <t>Kaiden McCarthy</t>
  </si>
  <si>
    <t>Vermont Academy (VT)</t>
  </si>
  <si>
    <t>Ethan Wachsmann</t>
  </si>
  <si>
    <t>Grandview (CO)</t>
  </si>
  <si>
    <t>Lucas Nawrocki</t>
  </si>
  <si>
    <t>LHP/1B</t>
  </si>
  <si>
    <t>Aledo (TX)</t>
  </si>
  <si>
    <t>Will Yow</t>
  </si>
  <si>
    <t>St. Anne’s-Belfield (VA)</t>
  </si>
  <si>
    <t>Trey Beard</t>
  </si>
  <si>
    <t>Anthony Murphy</t>
  </si>
  <si>
    <t>Corona (CA)</t>
  </si>
  <si>
    <t>Shane Sdao</t>
  </si>
  <si>
    <t>Tommy LaPour</t>
  </si>
  <si>
    <t>Ethan Norby</t>
  </si>
  <si>
    <t>Owen Kramkowski</t>
  </si>
  <si>
    <t>Trey Rangel</t>
  </si>
  <si>
    <t>The Colony (TX)</t>
  </si>
  <si>
    <t>Wilson Andersen</t>
  </si>
  <si>
    <t>Aidan Knaak</t>
  </si>
  <si>
    <t>Jacob Dudan</t>
  </si>
  <si>
    <t>Jorvorskie Lane</t>
  </si>
  <si>
    <t>OD Wyatt (TX)</t>
  </si>
  <si>
    <t>Ricky Ojeda</t>
  </si>
  <si>
    <t>Gary Morse</t>
  </si>
  <si>
    <t>Martin Shelar</t>
  </si>
  <si>
    <t>Marist (GA)</t>
  </si>
  <si>
    <t>Cameron Johnson</t>
  </si>
  <si>
    <t>Ethan Bass</t>
  </si>
  <si>
    <t>Glenbrook North (IL)</t>
  </si>
  <si>
    <t>Malachi Washington</t>
  </si>
  <si>
    <t>Parkview (GA)</t>
  </si>
  <si>
    <t>SS/3B</t>
  </si>
  <si>
    <t>Rookie Shepard</t>
  </si>
  <si>
    <t>Faith Lutheran (NV)</t>
  </si>
  <si>
    <t>Grayson Willoughby</t>
  </si>
  <si>
    <t>Trinity (KY)</t>
  </si>
  <si>
    <t>Alain Gomez-Gudiño</t>
  </si>
  <si>
    <t>Saguaro (AZ)</t>
  </si>
  <si>
    <t>Nathaneal Davis</t>
  </si>
  <si>
    <t>Bishop Moore (FL)</t>
  </si>
  <si>
    <t>LJ Mercurius</t>
  </si>
  <si>
    <t>Ryan Marohn</t>
  </si>
  <si>
    <t>Brett Renfrow</t>
  </si>
  <si>
    <t>Isaiah Galason</t>
  </si>
  <si>
    <t>Houston County (GA)</t>
  </si>
  <si>
    <t>Trey Ebel</t>
  </si>
  <si>
    <t>Gannon Grant</t>
  </si>
  <si>
    <t>Center Grove (IN)</t>
  </si>
  <si>
    <t>RHP/OF</t>
  </si>
  <si>
    <t>Tyson Grulkowski</t>
  </si>
  <si>
    <t>Muskego (WI)</t>
  </si>
  <si>
    <t>Duncan Marsten</t>
  </si>
  <si>
    <t>Elliot Lascelles</t>
  </si>
  <si>
    <t>Upper Canada College (CAN)</t>
  </si>
  <si>
    <t>Luke McNeillie</t>
  </si>
  <si>
    <t>James Jorgensen</t>
  </si>
  <si>
    <t>RHP/SS</t>
  </si>
  <si>
    <t>Jesuit Prep (TX)</t>
  </si>
  <si>
    <t>Jake Carbaugh</t>
  </si>
  <si>
    <t>Plant City (FL)</t>
  </si>
  <si>
    <t>Ryan Harwood</t>
  </si>
  <si>
    <t>Casteel (AZ)</t>
  </si>
  <si>
    <t>Carson Bailey</t>
  </si>
  <si>
    <t>McLennan (JuCo)</t>
  </si>
  <si>
    <t>Cal Scolari</t>
  </si>
  <si>
    <t>Thomas Burns</t>
  </si>
  <si>
    <t>Matthew Sharman</t>
  </si>
  <si>
    <t>Bo Holloway</t>
  </si>
  <si>
    <t>Christ Presbyterian (TN)</t>
  </si>
  <si>
    <t>Gunner Skelton</t>
  </si>
  <si>
    <t>Columbia Academy (TN)</t>
  </si>
  <si>
    <t>Brody Schumaker</t>
  </si>
  <si>
    <t>Santa Margarita (CA)</t>
  </si>
  <si>
    <t>Jason Amalbert</t>
  </si>
  <si>
    <t>DePaul Catholic (NJ)</t>
  </si>
  <si>
    <t>Alex Weingartner</t>
  </si>
  <si>
    <t>OF/RHP</t>
  </si>
  <si>
    <t>St. Augustine Prep (NJ)</t>
  </si>
  <si>
    <t>Dylan Blomker</t>
  </si>
  <si>
    <t>La Cueva (NM)</t>
  </si>
  <si>
    <t>RJ Cope</t>
  </si>
  <si>
    <t>Georgia Premier Academy (GA)</t>
  </si>
  <si>
    <t>Logan Georges</t>
  </si>
  <si>
    <t>Clovis (CA)</t>
  </si>
  <si>
    <t>Julian Garcia</t>
  </si>
  <si>
    <t>Cooper Webb</t>
  </si>
  <si>
    <t>Lake Travis (TX)</t>
  </si>
  <si>
    <t>Coleton Brady</t>
  </si>
  <si>
    <t>TNXL Academy (FL)</t>
  </si>
  <si>
    <t>Colin White</t>
  </si>
  <si>
    <t>Harrison (GA)</t>
  </si>
  <si>
    <t>Dominic Battista</t>
  </si>
  <si>
    <t>Oswego East (IL)</t>
  </si>
  <si>
    <t>Franklin Regional (PA)</t>
  </si>
  <si>
    <t>Max Bayles</t>
  </si>
  <si>
    <t>Robert Omidi</t>
  </si>
  <si>
    <t>INF</t>
  </si>
  <si>
    <t>St. Martin (CAN)</t>
  </si>
  <si>
    <t>Alex Overbay</t>
  </si>
  <si>
    <t>James Tronstein</t>
  </si>
  <si>
    <t>Harvard-Westlake (CA)</t>
  </si>
  <si>
    <t>Shawn Sullivan</t>
  </si>
  <si>
    <t>Walsh Jesuit (OH)</t>
  </si>
  <si>
    <t>CJ Weinstein</t>
  </si>
  <si>
    <t>Anthony Del Angel</t>
  </si>
  <si>
    <t>Cleveland (NM)</t>
  </si>
  <si>
    <t>Ethan McElvain</t>
  </si>
  <si>
    <t>Dylan Bowen</t>
  </si>
  <si>
    <t>Hanover Central (IN)</t>
  </si>
  <si>
    <t>Carson Jasa</t>
  </si>
  <si>
    <t>Easton Autrey</t>
  </si>
  <si>
    <t>Corsicana (TX)</t>
  </si>
  <si>
    <t>Hayden Johnson</t>
  </si>
  <si>
    <t>Jack Brenner</t>
  </si>
  <si>
    <t>Fond Du Lac (WI)</t>
  </si>
  <si>
    <t>Ryne Barker</t>
  </si>
  <si>
    <t>1B/LHP</t>
  </si>
  <si>
    <t>Wil Libbert</t>
  </si>
  <si>
    <t>Jerek Turlij</t>
  </si>
  <si>
    <t>North East (PA)</t>
  </si>
  <si>
    <t>Will Adams</t>
  </si>
  <si>
    <t>Hoover (AL)</t>
  </si>
  <si>
    <t>Matt Scott</t>
  </si>
  <si>
    <t>Wessley Roberson</t>
  </si>
  <si>
    <t>Glynn Academy (GA)</t>
  </si>
  <si>
    <t>Chase Kiker</t>
  </si>
  <si>
    <t>RHP/IF</t>
  </si>
  <si>
    <t>Metrolina Christian (NC)</t>
  </si>
  <si>
    <t>Bryce Hill</t>
  </si>
  <si>
    <t>Greenwich Country Day (CT)</t>
  </si>
  <si>
    <t>Isaiah James</t>
  </si>
  <si>
    <t>South Central (NC)</t>
  </si>
  <si>
    <t>Drew Titsworth</t>
  </si>
  <si>
    <t>Judah Ota</t>
  </si>
  <si>
    <t>Iolani (HI)</t>
  </si>
  <si>
    <t>Haiden Leffew</t>
  </si>
  <si>
    <t>3B/OF</t>
  </si>
  <si>
    <t>OF/3B</t>
  </si>
  <si>
    <t>AJ Rice</t>
  </si>
  <si>
    <t>Pickens County (GA)</t>
  </si>
  <si>
    <t>John Stowers</t>
  </si>
  <si>
    <t>St. Paul’s Episcopal (AL)</t>
  </si>
  <si>
    <t>Dylan Vigue</t>
  </si>
  <si>
    <t>Wyatt Clatur</t>
  </si>
  <si>
    <t>Noblesville (IN)</t>
  </si>
  <si>
    <t>C/OF</t>
  </si>
  <si>
    <t>Cody Boshell</t>
  </si>
  <si>
    <t>1B/OF</t>
  </si>
  <si>
    <t>Bishop Snyder (FL)</t>
  </si>
  <si>
    <t>Cy Chrisman</t>
  </si>
  <si>
    <t>1B/3B</t>
  </si>
  <si>
    <t>IMG Academy (FL)</t>
  </si>
  <si>
    <t>Deion Cole</t>
  </si>
  <si>
    <t>OF/LHP</t>
  </si>
  <si>
    <t>Clayton Freshcorn</t>
  </si>
  <si>
    <t>AJ Curry</t>
  </si>
  <si>
    <t>University City (MO)</t>
  </si>
  <si>
    <t>Sean Loggie</t>
  </si>
  <si>
    <t>Christian Brothers (NJ)</t>
  </si>
  <si>
    <t>Tyler Putnam</t>
  </si>
  <si>
    <t>Battle (MO)</t>
  </si>
  <si>
    <t>Landon Brown</t>
  </si>
  <si>
    <t>Iowa Colony (TX)</t>
  </si>
  <si>
    <t>Ryan Peterson</t>
  </si>
  <si>
    <t>Grant Govel</t>
  </si>
  <si>
    <t>Nathan Taylor</t>
  </si>
  <si>
    <t>Tate McKee</t>
  </si>
  <si>
    <t>Connor Fennell</t>
  </si>
  <si>
    <t>Jack Slightom</t>
  </si>
  <si>
    <t>Lyons Township (IL)</t>
  </si>
  <si>
    <t>Drew Christine</t>
  </si>
  <si>
    <t>St. Johns College (FL)</t>
  </si>
  <si>
    <t>Nathan Aceves</t>
  </si>
  <si>
    <t>Griffin Long</t>
  </si>
  <si>
    <t>Sonoraville (GA)</t>
  </si>
  <si>
    <t>Ryan Piech</t>
  </si>
  <si>
    <t>Isaac Morton</t>
  </si>
  <si>
    <t>Genson Veras</t>
  </si>
  <si>
    <t>Sherman Johnson</t>
  </si>
  <si>
    <t>Deven Sheerin</t>
  </si>
  <si>
    <t>Jet Berry</t>
  </si>
  <si>
    <t>Queen Creek (AZ)</t>
  </si>
  <si>
    <t>Cal Randall</t>
  </si>
  <si>
    <t>Ty Burnham</t>
  </si>
  <si>
    <t>Rogers (AR)</t>
  </si>
  <si>
    <t>Collin Bland</t>
  </si>
  <si>
    <t>Louis Hernandez</t>
  </si>
  <si>
    <t>Lake Mary (FL)</t>
  </si>
  <si>
    <t>Jace Mataczynski</t>
  </si>
  <si>
    <t>Hudson (WI)</t>
  </si>
  <si>
    <t>David Hinojosa</t>
  </si>
  <si>
    <t>Poly Prep (NY)</t>
  </si>
  <si>
    <t>Brady Snow</t>
  </si>
  <si>
    <t>American Heritage (FL)</t>
  </si>
  <si>
    <t>Eric Zdunek</t>
  </si>
  <si>
    <t>Alex Harrington</t>
  </si>
  <si>
    <t>Cathedral Catholic (CA)</t>
  </si>
  <si>
    <t>Brady Murrietta</t>
  </si>
  <si>
    <t>Eric Segura</t>
  </si>
  <si>
    <t>Andruw Giles</t>
  </si>
  <si>
    <t>Basic (NV)</t>
  </si>
  <si>
    <t>Cole Tryba</t>
  </si>
  <si>
    <t>Colin Fisher</t>
  </si>
  <si>
    <t>Bo Rhudy</t>
  </si>
  <si>
    <t>Cody New</t>
  </si>
  <si>
    <t>Jaxson Wood</t>
  </si>
  <si>
    <t>Brandon Arvidson</t>
  </si>
  <si>
    <t>Jaden Jackson</t>
  </si>
  <si>
    <t>Steele Murdock</t>
  </si>
  <si>
    <t>Connor Langdon</t>
  </si>
  <si>
    <t>Perry (GA)</t>
  </si>
  <si>
    <t>Teagan Scott</t>
  </si>
  <si>
    <t>South Salem (OR)</t>
  </si>
  <si>
    <t>Gunnar Alm</t>
  </si>
  <si>
    <t>Polk County (NC)</t>
  </si>
  <si>
    <t>Spencer Browning</t>
  </si>
  <si>
    <t>Pleasant Grove (TX)</t>
  </si>
  <si>
    <t>Hudson Barrett</t>
  </si>
  <si>
    <t>Joseph Lawson</t>
  </si>
  <si>
    <t>RHP/1B</t>
  </si>
  <si>
    <t>Bishop Verot (FL)</t>
  </si>
  <si>
    <t>Cameron Jackson</t>
  </si>
  <si>
    <t>Calvin Proskey</t>
  </si>
  <si>
    <t>Justin LeGuernic</t>
  </si>
  <si>
    <t>Deacon Nelson</t>
  </si>
  <si>
    <t>University School (FL)</t>
  </si>
  <si>
    <t>Josh Gunther</t>
  </si>
  <si>
    <t>Dawson Montesa</t>
  </si>
  <si>
    <t>Maxx Yehl</t>
  </si>
  <si>
    <t>Sawyer Nelson</t>
  </si>
  <si>
    <t>Josiah Morris</t>
  </si>
  <si>
    <t>Clayton Valley (CA)</t>
  </si>
  <si>
    <t>Braylen Montgomery</t>
  </si>
  <si>
    <t>Walker (LA)</t>
  </si>
  <si>
    <t>Spencer Evans</t>
  </si>
  <si>
    <t>Jordan Ransom</t>
  </si>
  <si>
    <t>Ross Norman</t>
  </si>
  <si>
    <t>Christian Doty</t>
  </si>
  <si>
    <t>Lausanne Collegiate (TN)</t>
  </si>
  <si>
    <t>Mavrick Rizy</t>
  </si>
  <si>
    <t>Bryant James</t>
  </si>
  <si>
    <t>Bishop O’Connell (VA)</t>
  </si>
  <si>
    <t>Alfredo Capacete</t>
  </si>
  <si>
    <t>Ethan Offing</t>
  </si>
  <si>
    <t>Dutch Fork (SC)</t>
  </si>
  <si>
    <t>Brody Crane</t>
  </si>
  <si>
    <t>Neosho (MO)</t>
  </si>
  <si>
    <t>Alex Philpott</t>
  </si>
  <si>
    <t>Jack Dugan</t>
  </si>
  <si>
    <t>Lipscomb Academy (TN)</t>
  </si>
  <si>
    <t>Jacob Bean</t>
  </si>
  <si>
    <t>Hudson Devaughan</t>
  </si>
  <si>
    <t>Mooresville (NC)</t>
  </si>
  <si>
    <t>Parker Loew</t>
  </si>
  <si>
    <t>Ethan Wheeler</t>
  </si>
  <si>
    <t>Pablo Figueroa</t>
  </si>
  <si>
    <t>Central Pointe Christian (FL)</t>
  </si>
  <si>
    <t>Phinn Beaird</t>
  </si>
  <si>
    <t>Briarcrest Christian (TN)</t>
  </si>
  <si>
    <t>Matthew Dallas</t>
  </si>
  <si>
    <t>Matthew Mansbery</t>
  </si>
  <si>
    <t>Isaiah Hearn</t>
  </si>
  <si>
    <t>Chaminade College Prep (CA)</t>
  </si>
  <si>
    <t>Colin Driffill</t>
  </si>
  <si>
    <t>Millard North (NE)</t>
  </si>
  <si>
    <t>Hunter Elliott</t>
  </si>
  <si>
    <t>Justin Shadek</t>
  </si>
  <si>
    <t>Jaxon Matthews</t>
  </si>
  <si>
    <t>Hough (NC)</t>
  </si>
  <si>
    <t>Dillon Moss</t>
  </si>
  <si>
    <t>Josiah Kemp</t>
  </si>
  <si>
    <t>Westmoore (OK)</t>
  </si>
  <si>
    <t>Troy Southisene</t>
  </si>
  <si>
    <t>1B/RHP</t>
  </si>
  <si>
    <t>Ty Tillery</t>
  </si>
  <si>
    <t>Morgan County (GA)</t>
  </si>
  <si>
    <t>Anthony Quigley</t>
  </si>
  <si>
    <t>Northwest Florida (JuCo)</t>
  </si>
  <si>
    <t>Trenton Maybin</t>
  </si>
  <si>
    <t>Asheville (NC)</t>
  </si>
  <si>
    <t>Tommy Farmer IV</t>
  </si>
  <si>
    <t>Hudson Flora</t>
  </si>
  <si>
    <t>Foothill (CA)</t>
  </si>
  <si>
    <t>Dylan Minnatee</t>
  </si>
  <si>
    <t>Franklin (CA)</t>
  </si>
  <si>
    <t>Ty Horn</t>
  </si>
  <si>
    <t>Parker Van Engelenhoven</t>
  </si>
  <si>
    <t>Olentangy Liberty (OH)</t>
  </si>
  <si>
    <t>Dax Hardcastle</t>
  </si>
  <si>
    <t>St. Mary’s (CA)</t>
  </si>
  <si>
    <t>Sterling Coaxum</t>
  </si>
  <si>
    <t>P27 Baseball Academy (SC)</t>
  </si>
  <si>
    <t>Justin Byrd</t>
  </si>
  <si>
    <t>Donovan Thiery</t>
  </si>
  <si>
    <t>Key West (FL)</t>
  </si>
  <si>
    <t>Gavin Van Kempen</t>
  </si>
  <si>
    <t>Owen Kelly</t>
  </si>
  <si>
    <t>John Abraham</t>
  </si>
  <si>
    <t>Hudson Calhoun</t>
  </si>
  <si>
    <t>Cash Scarborough</t>
  </si>
  <si>
    <t>Memorial (TX)</t>
  </si>
  <si>
    <t>Eric Nachtsheim</t>
  </si>
  <si>
    <t>Miami (Ohio)</t>
  </si>
  <si>
    <t>Russell Sandefer</t>
  </si>
  <si>
    <t>Hayes Holton</t>
  </si>
  <si>
    <t>Loranger (LA)</t>
  </si>
  <si>
    <t>Taylor Rabe</t>
  </si>
  <si>
    <t>Cole Stokes</t>
  </si>
  <si>
    <t>Levi Nickoli</t>
  </si>
  <si>
    <t>Homewood (AL)</t>
  </si>
  <si>
    <t>Matthew Kelley</t>
  </si>
  <si>
    <t>Basic Academy (NV)</t>
  </si>
  <si>
    <t>Rhett Britt</t>
  </si>
  <si>
    <t>Topsail (NC)</t>
  </si>
  <si>
    <t>George (WA)</t>
  </si>
  <si>
    <t>Braxton Beaty</t>
  </si>
  <si>
    <t>Angleton (TX)</t>
  </si>
  <si>
    <t>Beau Bryans</t>
  </si>
  <si>
    <t>Connor Marshburn</t>
  </si>
  <si>
    <t>Cooper Shrum</t>
  </si>
  <si>
    <t>Belton (MO)</t>
  </si>
  <si>
    <t>Zane Adams</t>
  </si>
  <si>
    <t>Jaxon Jelkin</t>
  </si>
  <si>
    <t>Julian Cazares</t>
  </si>
  <si>
    <t>Los Banos (CA)</t>
  </si>
  <si>
    <t>Karson Reeder</t>
  </si>
  <si>
    <t>The Bennett School (NC)</t>
  </si>
  <si>
    <t>Christian Coppola</t>
  </si>
  <si>
    <t>Javeth Carrion</t>
  </si>
  <si>
    <t>Colegio Angel David (PR)</t>
  </si>
  <si>
    <t>Aiden Robertson</t>
  </si>
  <si>
    <t>Jon Mora</t>
  </si>
  <si>
    <t>Somerset Academy (FL)</t>
  </si>
  <si>
    <t>Ayden Deome</t>
  </si>
  <si>
    <t>West Park (CA)</t>
  </si>
  <si>
    <t>Aidan Keenan</t>
  </si>
  <si>
    <t>Will Cutshall</t>
  </si>
  <si>
    <t>Seneca (SC)</t>
  </si>
  <si>
    <t>Gavin Giese</t>
  </si>
  <si>
    <t>Dana Hills (CA)</t>
  </si>
  <si>
    <t>Griffin Graves</t>
  </si>
  <si>
    <t>Mickey Gilligan</t>
  </si>
  <si>
    <t>Passaic Co Tech (NJ)</t>
  </si>
  <si>
    <t>Landon Schutte</t>
  </si>
  <si>
    <t>Oakdale (CA)</t>
  </si>
  <si>
    <t>Taden Krogsgaard</t>
  </si>
  <si>
    <t>Temecula Valley (CA)</t>
  </si>
  <si>
    <t>Cooper Moore</t>
  </si>
  <si>
    <t>Tyler Pitzer</t>
  </si>
  <si>
    <t>Rohan Lettow</t>
  </si>
  <si>
    <t>Grayden Seuferling</t>
  </si>
  <si>
    <t>Blue Springs South (MO)</t>
  </si>
  <si>
    <t>Christian Chatterton</t>
  </si>
  <si>
    <t>Carter Cox</t>
  </si>
  <si>
    <t>Venice (FL)</t>
  </si>
  <si>
    <t>Nolan Ramoley</t>
  </si>
  <si>
    <t>Brother Rice (MI)</t>
  </si>
  <si>
    <t>Sal Garcia</t>
  </si>
  <si>
    <t>Delbarton (NJ)</t>
  </si>
  <si>
    <t>Drew Whalen</t>
  </si>
  <si>
    <t>Trace Hartman</t>
  </si>
  <si>
    <t>Jason Jutronich</t>
  </si>
  <si>
    <t>Torrey Pines (CA)</t>
  </si>
  <si>
    <t>Brett Lanman</t>
  </si>
  <si>
    <t>Folger Boaz</t>
  </si>
  <si>
    <t>Holden Pantier</t>
  </si>
  <si>
    <t>Walters State (JuCo)</t>
  </si>
  <si>
    <t>Brayden Harris</t>
  </si>
  <si>
    <t>St Johns Country Day (FL)</t>
  </si>
  <si>
    <t>CJ Sampson</t>
  </si>
  <si>
    <t>Tomball (TX)</t>
  </si>
  <si>
    <t>Greyson Chappel</t>
  </si>
  <si>
    <t>Central Missouri (D2)</t>
  </si>
  <si>
    <t>Collin Priest</t>
  </si>
  <si>
    <t>Holden Hering</t>
  </si>
  <si>
    <t>Weatherford (JuCo)</t>
  </si>
  <si>
    <t>Alika Ahu</t>
  </si>
  <si>
    <t>University Lab (HI)</t>
  </si>
  <si>
    <t>Matt Sauser</t>
  </si>
  <si>
    <t>Cole Dennis</t>
  </si>
  <si>
    <t>Colton Semmelmann</t>
  </si>
  <si>
    <t>Brookfield Central (WI)</t>
  </si>
  <si>
    <t>Deacon Avery</t>
  </si>
  <si>
    <t>Niceville Senior (FL)</t>
  </si>
  <si>
    <t>JJ Drennan</t>
  </si>
  <si>
    <t>Seton Hall Prep (NJ)</t>
  </si>
  <si>
    <t>Alex Petrovic</t>
  </si>
  <si>
    <t>Noah Danza</t>
  </si>
  <si>
    <t>Clearview (NJ)</t>
  </si>
  <si>
    <t>Wyatt Williams</t>
  </si>
  <si>
    <t>Thompson (AL)</t>
  </si>
  <si>
    <t>Easton Kitura</t>
  </si>
  <si>
    <t>Vauxhall (CAN)</t>
  </si>
  <si>
    <t>Jackson Melconian</t>
  </si>
  <si>
    <t>Malvern Prep (PA)</t>
  </si>
  <si>
    <t>Daniel Kellis</t>
  </si>
  <si>
    <t>Radnor (PA)</t>
  </si>
  <si>
    <t>Aemed Nasser</t>
  </si>
  <si>
    <t>Emanuel Hernandez</t>
  </si>
  <si>
    <t>Carlos Beltran Baseball Academy (PR)</t>
  </si>
  <si>
    <t>Federic Irving</t>
  </si>
  <si>
    <t>Montverde Academy (FL)</t>
  </si>
  <si>
    <t>Kaden Powell</t>
  </si>
  <si>
    <t>Beech (TN)</t>
  </si>
  <si>
    <t>Keller Bradley</t>
  </si>
  <si>
    <t>Pennsbury (PA)</t>
  </si>
  <si>
    <t>Bryce Krenek</t>
  </si>
  <si>
    <t>Katy Taylor (TX)</t>
  </si>
  <si>
    <t>Garrett Lambert</t>
  </si>
  <si>
    <t>Conner Griffin</t>
  </si>
  <si>
    <t>Rock Arnold</t>
  </si>
  <si>
    <t>North Kingstown Senior (RI)</t>
  </si>
  <si>
    <t>Hudson Alpert</t>
  </si>
  <si>
    <t>Regis Jesuit (CO)</t>
  </si>
  <si>
    <t>Landon Koenig</t>
  </si>
  <si>
    <t>Camden Wimbish</t>
  </si>
  <si>
    <t>Jimmy Anderson</t>
  </si>
  <si>
    <t>Heartland (JuCo)</t>
  </si>
  <si>
    <t>Jacob Sammis</t>
  </si>
  <si>
    <t>Dustin Dunwoody</t>
  </si>
  <si>
    <t>Royal (CA)</t>
  </si>
  <si>
    <t>Jonny Tena</t>
  </si>
  <si>
    <t>Aquinas (CA)</t>
  </si>
  <si>
    <t>Tyler Fay</t>
  </si>
  <si>
    <t>Nicholas Riordan</t>
  </si>
  <si>
    <t>Central (TN)</t>
  </si>
  <si>
    <t>Maddox Burnett</t>
  </si>
  <si>
    <t>Erie (CO)</t>
  </si>
  <si>
    <t>Jaden Bastian</t>
  </si>
  <si>
    <t>Jenker Romero</t>
  </si>
  <si>
    <t>Colten Springall</t>
  </si>
  <si>
    <t>Michael Catalano</t>
  </si>
  <si>
    <t>Trent Vilade</t>
  </si>
  <si>
    <t>Aaron Dierks</t>
  </si>
  <si>
    <t>West Springfield (VA)</t>
  </si>
  <si>
    <t>Landon Church</t>
  </si>
  <si>
    <t>West Forsyth (NC)</t>
  </si>
  <si>
    <t>Cameron Hanes</t>
  </si>
  <si>
    <t>Jack Smejkal</t>
  </si>
  <si>
    <t>The Woodlands (TX)</t>
  </si>
  <si>
    <t>Tyler Albanese</t>
  </si>
  <si>
    <t>Ty Van Valkenburg</t>
  </si>
  <si>
    <t>Saugerties (NY)</t>
  </si>
  <si>
    <t>Carson Sheffer</t>
  </si>
  <si>
    <t>Oaks Christian (CA)</t>
  </si>
  <si>
    <t>Aiden Reynolds</t>
  </si>
  <si>
    <t>Drew Horn</t>
  </si>
  <si>
    <t>Chase Morgan</t>
  </si>
  <si>
    <t>Dominic Voegele</t>
  </si>
  <si>
    <t>Caden Aoki</t>
  </si>
  <si>
    <t>Gunnar Garrison</t>
  </si>
  <si>
    <t>Eaton (CO)</t>
  </si>
  <si>
    <t>TJ McQuillan</t>
  </si>
  <si>
    <t>Mount Carmel (IL)</t>
  </si>
  <si>
    <t>Matthew Kerrigan</t>
  </si>
  <si>
    <t>Lowndes (GA)</t>
  </si>
  <si>
    <t>Chandler Hart</t>
  </si>
  <si>
    <t>Allen (TX)</t>
  </si>
  <si>
    <t>Parker Coil</t>
  </si>
  <si>
    <t>Josh Volmerding</t>
  </si>
  <si>
    <t>Guy Lynam</t>
  </si>
  <si>
    <t>Gloucester Catholic (NJ)</t>
  </si>
  <si>
    <t>Jaden Noot</t>
  </si>
  <si>
    <t>Lance Davis</t>
  </si>
  <si>
    <t>St. Mary’s (TX)</t>
  </si>
  <si>
    <t>Laif Palmer</t>
  </si>
  <si>
    <t>McCoy Silicz</t>
  </si>
  <si>
    <t>Bakersfield Christian (CA)</t>
  </si>
  <si>
    <t>Bane Barker</t>
  </si>
  <si>
    <t>Sandalwood (FL)</t>
  </si>
  <si>
    <t>Nu’U Contrades</t>
  </si>
  <si>
    <t>Elijah Underhill</t>
  </si>
  <si>
    <t>3/4 Rank</t>
  </si>
  <si>
    <t>Player</t>
  </si>
  <si>
    <t>Position</t>
  </si>
  <si>
    <t>School</t>
  </si>
  <si>
    <t>College / High School</t>
  </si>
  <si>
    <t>DRAFT</t>
  </si>
  <si>
    <t>TOTAL DRAFT</t>
  </si>
  <si>
    <t>BA</t>
  </si>
  <si>
    <t>OBP</t>
  </si>
  <si>
    <t>SLG</t>
  </si>
  <si>
    <t>OPS</t>
  </si>
  <si>
    <t>GP</t>
  </si>
  <si>
    <t>PA</t>
  </si>
  <si>
    <t>AB</t>
  </si>
  <si>
    <t>R</t>
  </si>
  <si>
    <t>H</t>
  </si>
  <si>
    <t>HR</t>
  </si>
  <si>
    <t>RBI</t>
  </si>
  <si>
    <t>HBP</t>
  </si>
  <si>
    <t>BB</t>
  </si>
  <si>
    <t>K</t>
  </si>
  <si>
    <t>SB</t>
  </si>
  <si>
    <t>CS</t>
  </si>
  <si>
    <t>Conference</t>
  </si>
  <si>
    <t>Atlantic 10</t>
  </si>
  <si>
    <t>ACC</t>
  </si>
  <si>
    <t>America East</t>
  </si>
  <si>
    <t>American Athletic</t>
  </si>
  <si>
    <t>Atlantic Sun</t>
  </si>
  <si>
    <t>Big 12</t>
  </si>
  <si>
    <t>Big East</t>
  </si>
  <si>
    <t>Big South</t>
  </si>
  <si>
    <t>Big Ten</t>
  </si>
  <si>
    <t>Big West</t>
  </si>
  <si>
    <t>Conference USA</t>
  </si>
  <si>
    <t>Coastal</t>
  </si>
  <si>
    <t>DI Independent</t>
  </si>
  <si>
    <t>Horizon</t>
  </si>
  <si>
    <t>Purdue Fort Wayne</t>
  </si>
  <si>
    <t>Ivy League</t>
  </si>
  <si>
    <t>Metro Atlantic</t>
  </si>
  <si>
    <t>Mid-American</t>
  </si>
  <si>
    <t>Missouri Valley</t>
  </si>
  <si>
    <t>Mountain West</t>
  </si>
  <si>
    <t>Northeast</t>
  </si>
  <si>
    <t>Ohio Valley</t>
  </si>
  <si>
    <t>Patriot</t>
  </si>
  <si>
    <t>SEC</t>
  </si>
  <si>
    <t>SoCon</t>
  </si>
  <si>
    <t>Southland</t>
  </si>
  <si>
    <t>Summit</t>
  </si>
  <si>
    <t>Sun Belt</t>
  </si>
  <si>
    <t>Southwestern Athletic</t>
  </si>
  <si>
    <t>Western Athletic</t>
  </si>
  <si>
    <t>West Coast</t>
  </si>
  <si>
    <t>Transfer</t>
  </si>
  <si>
    <t>SIUE</t>
  </si>
  <si>
    <t>JUCO</t>
  </si>
  <si>
    <t>NAIA</t>
  </si>
  <si>
    <t>Year</t>
  </si>
  <si>
    <t>Tarleton State</t>
  </si>
  <si>
    <t>Southeast Missouri</t>
  </si>
  <si>
    <t>P-IF</t>
  </si>
  <si>
    <t>Peyton Huff</t>
  </si>
  <si>
    <t>Keenan Mork</t>
  </si>
  <si>
    <t>FGCU</t>
  </si>
  <si>
    <t>St. Thomas (MN)</t>
  </si>
  <si>
    <t>Saint Mary's (CA)</t>
  </si>
  <si>
    <t>Dylan Smith</t>
  </si>
  <si>
    <t>UTRGV</t>
  </si>
  <si>
    <t>Tristan Moore</t>
  </si>
  <si>
    <t>Brandon Newland</t>
  </si>
  <si>
    <t>Stetson Callaway</t>
  </si>
  <si>
    <t>Tate Jones</t>
  </si>
  <si>
    <t>Logan Borboa</t>
  </si>
  <si>
    <t>Hudson Lee</t>
  </si>
  <si>
    <t>Landon Williams</t>
  </si>
  <si>
    <t>Bradley Ferrell</t>
  </si>
  <si>
    <t>Jansen Kenty</t>
  </si>
  <si>
    <t>Jake Neely</t>
  </si>
  <si>
    <t>Mississippi Valley</t>
  </si>
  <si>
    <t>IF-UT</t>
  </si>
  <si>
    <t>Brady Baxter</t>
  </si>
  <si>
    <t>Brendan Lysik</t>
  </si>
  <si>
    <t>Andrew Middleton</t>
  </si>
  <si>
    <t>Bryson Thacker</t>
  </si>
  <si>
    <t>Parkland</t>
  </si>
  <si>
    <t>Ian White Jr.</t>
  </si>
  <si>
    <t>Cedarville</t>
  </si>
  <si>
    <t>Alex Angelidis</t>
  </si>
  <si>
    <t>Bradley Gilbert</t>
  </si>
  <si>
    <t>Ethan Rowland</t>
  </si>
  <si>
    <t>Jayden Dillard</t>
  </si>
  <si>
    <t>Zak Szabo</t>
  </si>
  <si>
    <t>Kale Hammer</t>
  </si>
  <si>
    <t>Logan Wiley</t>
  </si>
  <si>
    <t>Bauer Burkart</t>
  </si>
  <si>
    <t>Jude Abbadessa</t>
  </si>
  <si>
    <t>Matt Manley</t>
  </si>
  <si>
    <t>Riley Marcotte</t>
  </si>
  <si>
    <t>Eric De Costa</t>
  </si>
  <si>
    <t>Adan Longoria</t>
  </si>
  <si>
    <t>Andrew Heffernan</t>
  </si>
  <si>
    <t>Jack Berg</t>
  </si>
  <si>
    <t>Tyler Lejeune</t>
  </si>
  <si>
    <t>Trey Deitelbaum</t>
  </si>
  <si>
    <t>Ryland Bozenhard</t>
  </si>
  <si>
    <t>Jack Frankel</t>
  </si>
  <si>
    <t>MJ Bollinger</t>
  </si>
  <si>
    <t>Kai Yovanovich</t>
  </si>
  <si>
    <t>Edwin Sanchez Jr.</t>
  </si>
  <si>
    <t>Nolan Straniero</t>
  </si>
  <si>
    <t>Alex Valentin</t>
  </si>
  <si>
    <t>Trent Murphy</t>
  </si>
  <si>
    <t>Grant Sawa</t>
  </si>
  <si>
    <t>Reece Clapp</t>
  </si>
  <si>
    <t>Josh Gregoire</t>
  </si>
  <si>
    <t>Josh Garcia</t>
  </si>
  <si>
    <t>Joseph Steventon</t>
  </si>
  <si>
    <t>Carter Kocik</t>
  </si>
  <si>
    <t>Tucker Holland</t>
  </si>
  <si>
    <t>Hudson Barton</t>
  </si>
  <si>
    <t>Carson French</t>
  </si>
  <si>
    <t>Joseph Martin</t>
  </si>
  <si>
    <t>Andrew Ressler</t>
  </si>
  <si>
    <t>Walker Brodt</t>
  </si>
  <si>
    <t>Griffen Paige</t>
  </si>
  <si>
    <t>Ethan Minaker</t>
  </si>
  <si>
    <t>Nick Falla</t>
  </si>
  <si>
    <t>Braxton Davis</t>
  </si>
  <si>
    <t>Gavin Derr</t>
  </si>
  <si>
    <t>Chase Sorlie</t>
  </si>
  <si>
    <t>Peter Caldera</t>
  </si>
  <si>
    <t>RJ Thomae</t>
  </si>
  <si>
    <t>Nathaniel Pimentel</t>
  </si>
  <si>
    <t>Jaxon Baker</t>
  </si>
  <si>
    <t>Luke Howe</t>
  </si>
  <si>
    <t>Jackson Tyler</t>
  </si>
  <si>
    <t>Dalton Smith</t>
  </si>
  <si>
    <t>Dom Jackson</t>
  </si>
  <si>
    <t>Kobe Minchey</t>
  </si>
  <si>
    <t>Landon Albers</t>
  </si>
  <si>
    <t>Arturo Ormaza</t>
  </si>
  <si>
    <t>Joseph Taylor</t>
  </si>
  <si>
    <t>Samuel Round</t>
  </si>
  <si>
    <t>JT Caruso</t>
  </si>
  <si>
    <t>Mayson Dear</t>
  </si>
  <si>
    <t>Jason Rhodenbaugh</t>
  </si>
  <si>
    <t>Keyler Gonzalez</t>
  </si>
  <si>
    <t>Edwin Alicea</t>
  </si>
  <si>
    <t>Ian Regal</t>
  </si>
  <si>
    <t>Jakob Schulz</t>
  </si>
  <si>
    <t>Bryce Dolby</t>
  </si>
  <si>
    <t>Jack Ruditzky</t>
  </si>
  <si>
    <t>Tariq Freeny</t>
  </si>
  <si>
    <t>Kenneth Haynes</t>
  </si>
  <si>
    <t>Brayden Keeter</t>
  </si>
  <si>
    <t>Jacobie Smith</t>
  </si>
  <si>
    <t>Jose Carmona Jr.</t>
  </si>
  <si>
    <t>Easton Ballard</t>
  </si>
  <si>
    <t>Fabian Ibarra</t>
  </si>
  <si>
    <t>Henry Prindl</t>
  </si>
  <si>
    <t>Hank Krift</t>
  </si>
  <si>
    <t>Thomas Burke</t>
  </si>
  <si>
    <t>Brodie Short</t>
  </si>
  <si>
    <t>Kaiden Takahashi-Trader</t>
  </si>
  <si>
    <t>Ethan Judice</t>
  </si>
  <si>
    <t>Matthew Yarc</t>
  </si>
  <si>
    <t>Jaden Davis</t>
  </si>
  <si>
    <t>Cade Shumard</t>
  </si>
  <si>
    <t>Nate Bennett</t>
  </si>
  <si>
    <t>Oisin Lee</t>
  </si>
  <si>
    <t>Zach Paczewski</t>
  </si>
  <si>
    <t>Jake Colucci</t>
  </si>
  <si>
    <t>Gunner Geile</t>
  </si>
  <si>
    <t>Aidan Savona</t>
  </si>
  <si>
    <t>Jared Galang</t>
  </si>
  <si>
    <t>Jonathan Dobis</t>
  </si>
  <si>
    <t>Owen Yarussi</t>
  </si>
  <si>
    <t>Tristan Bristow</t>
  </si>
  <si>
    <t>Logan Prisco</t>
  </si>
  <si>
    <t>Chaz McNelis</t>
  </si>
  <si>
    <t>Cayden Ray</t>
  </si>
  <si>
    <t>Wyatt Shaw</t>
  </si>
  <si>
    <t>Asa Briggs</t>
  </si>
  <si>
    <t>Kyler Bittner</t>
  </si>
  <si>
    <t>Brandon Thomas</t>
  </si>
  <si>
    <t>Zach DenDekker</t>
  </si>
  <si>
    <t>David Aguirre</t>
  </si>
  <si>
    <t>Noah Durham</t>
  </si>
  <si>
    <t>Cole Clark</t>
  </si>
  <si>
    <t>William Pierro</t>
  </si>
  <si>
    <t>Jin Kasuya</t>
  </si>
  <si>
    <t>Rashaan Chavis II</t>
  </si>
  <si>
    <t>Levy Da Silva</t>
  </si>
  <si>
    <t>Gavin Parkerson</t>
  </si>
  <si>
    <t>Sam Formus</t>
  </si>
  <si>
    <t>Alonzo Paul Jr.</t>
  </si>
  <si>
    <t>Cowan Alfonso</t>
  </si>
  <si>
    <t>Jarek Podest</t>
  </si>
  <si>
    <t>Ryan Pittz</t>
  </si>
  <si>
    <t>Wesley Jones</t>
  </si>
  <si>
    <t>Brayden Gilley</t>
  </si>
  <si>
    <t>Reece Wagner</t>
  </si>
  <si>
    <t>Tyrell Williams</t>
  </si>
  <si>
    <t>Noah Kendrick</t>
  </si>
  <si>
    <t>Drake Gabel</t>
  </si>
  <si>
    <t>Jordan Dahlof</t>
  </si>
  <si>
    <t>Matt Augustin</t>
  </si>
  <si>
    <t>Max Fraser</t>
  </si>
  <si>
    <t>Mikey Rodriques</t>
  </si>
  <si>
    <t>Drew Dawson</t>
  </si>
  <si>
    <t>Hunter Shaw</t>
  </si>
  <si>
    <t>Elijah Griffith</t>
  </si>
  <si>
    <t>Brandon Stephens</t>
  </si>
  <si>
    <t>Seth Farni</t>
  </si>
  <si>
    <t>Randy Guzman</t>
  </si>
  <si>
    <t>Caden Marcum</t>
  </si>
  <si>
    <t>Bryson Goff</t>
  </si>
  <si>
    <t>Trip Dovale</t>
  </si>
  <si>
    <t>Corbin Payne</t>
  </si>
  <si>
    <t>Owen Payne</t>
  </si>
  <si>
    <t>Casey Culbreth</t>
  </si>
  <si>
    <t>Connor Zaruba</t>
  </si>
  <si>
    <t>Justin Morales</t>
  </si>
  <si>
    <t>Sam Peterson</t>
  </si>
  <si>
    <t>Douglas Bauer</t>
  </si>
  <si>
    <t>Jonathan Anders</t>
  </si>
  <si>
    <t>Conner Frail</t>
  </si>
  <si>
    <t>Cristofer Cespedes</t>
  </si>
  <si>
    <t>Ryan Bailey</t>
  </si>
  <si>
    <t>Tristan Stephenson</t>
  </si>
  <si>
    <t>AJ Camp</t>
  </si>
  <si>
    <t>Nate Kugler</t>
  </si>
  <si>
    <t>Craig Kabat</t>
  </si>
  <si>
    <t>Jake Chadwell</t>
  </si>
  <si>
    <t>Ryan Mealy</t>
  </si>
  <si>
    <t>Riley Goodman</t>
  </si>
  <si>
    <t>Mason Tompkins</t>
  </si>
  <si>
    <t>Riley Leatherman</t>
  </si>
  <si>
    <t>Samuel Wright</t>
  </si>
  <si>
    <t>Nolan Bernard</t>
  </si>
  <si>
    <t>Ryland Howell</t>
  </si>
  <si>
    <t>Kaden Kimble</t>
  </si>
  <si>
    <t>Harrison Bouthillette</t>
  </si>
  <si>
    <t>Adam Baker</t>
  </si>
  <si>
    <t>Lorcan Lee</t>
  </si>
  <si>
    <t>Adison Mattix</t>
  </si>
  <si>
    <t>Trieg Matthews</t>
  </si>
  <si>
    <t>Cole Moore</t>
  </si>
  <si>
    <t>Travis Large</t>
  </si>
  <si>
    <t>Haigen Reed</t>
  </si>
  <si>
    <t>Grayson Headon</t>
  </si>
  <si>
    <t>Cole Morgan</t>
  </si>
  <si>
    <t>Landon Nichols</t>
  </si>
  <si>
    <t>Colin Woolard</t>
  </si>
  <si>
    <t>Michael Senay</t>
  </si>
  <si>
    <t>George Chevalier</t>
  </si>
  <si>
    <t>Ben Schulman</t>
  </si>
  <si>
    <t>Brendan Comerford</t>
  </si>
  <si>
    <t>Landon Hood</t>
  </si>
  <si>
    <t>Brady Laubscher</t>
  </si>
  <si>
    <t>Nick Bertrand</t>
  </si>
  <si>
    <t>Nathan Phillips</t>
  </si>
  <si>
    <t>Luke Slack</t>
  </si>
  <si>
    <t>PJ Craig</t>
  </si>
  <si>
    <t>Jacob Barrett</t>
  </si>
  <si>
    <t>Finn Ellis</t>
  </si>
  <si>
    <t>Davis Webb</t>
  </si>
  <si>
    <t>Matt Hanneman</t>
  </si>
  <si>
    <t>Anthony Scarpino</t>
  </si>
  <si>
    <t>Brady Appel</t>
  </si>
  <si>
    <t>Tristan Duke</t>
  </si>
  <si>
    <t>Jack Moore</t>
  </si>
  <si>
    <t>Ryne Michaeloff</t>
  </si>
  <si>
    <t>Kamden McAlpin</t>
  </si>
  <si>
    <t>Garrett Theile</t>
  </si>
  <si>
    <t>Devin Costa</t>
  </si>
  <si>
    <t>Ryan Schaffnit</t>
  </si>
  <si>
    <t>Mason Lee</t>
  </si>
  <si>
    <t>Diego Menjivar</t>
  </si>
  <si>
    <t>Dylan Izenman</t>
  </si>
  <si>
    <t>Kyle Peters</t>
  </si>
  <si>
    <t>Keegan O'Hearn</t>
  </si>
  <si>
    <t>Kyle Manship</t>
  </si>
  <si>
    <t>Andrew Koshy</t>
  </si>
  <si>
    <t>Carter Woollums</t>
  </si>
  <si>
    <t>Jackson Hulcher</t>
  </si>
  <si>
    <t>Logan Hastings</t>
  </si>
  <si>
    <t>Luke Lorence</t>
  </si>
  <si>
    <t>RJ James</t>
  </si>
  <si>
    <t>Matthew VanOstenbridge</t>
  </si>
  <si>
    <t>Rory Finn</t>
  </si>
  <si>
    <t>Jake Pollaro</t>
  </si>
  <si>
    <t>Dean Winters</t>
  </si>
  <si>
    <t>Jaden Rose</t>
  </si>
  <si>
    <t>Patrick Fernandez</t>
  </si>
  <si>
    <t>Luke Guire</t>
  </si>
  <si>
    <t>Joaquin Rodriguez-Costa</t>
  </si>
  <si>
    <t>Will Shaheen</t>
  </si>
  <si>
    <t>Liam Thatcher</t>
  </si>
  <si>
    <t>Andrew Sheffield</t>
  </si>
  <si>
    <t>Mason Hudson</t>
  </si>
  <si>
    <t>Carter Sellers</t>
  </si>
  <si>
    <t>Blake Ilitch</t>
  </si>
  <si>
    <t>Kadin Muckley</t>
  </si>
  <si>
    <t>Todd Feurtado III</t>
  </si>
  <si>
    <t>Noah Samol</t>
  </si>
  <si>
    <t>Connor Udland</t>
  </si>
  <si>
    <t>Jakob Foster</t>
  </si>
  <si>
    <t>Logan Darnell</t>
  </si>
  <si>
    <t>Serigne Sarre</t>
  </si>
  <si>
    <t>Eli DeRossi</t>
  </si>
  <si>
    <t>Jack Pezzolo</t>
  </si>
  <si>
    <t>Trey James</t>
  </si>
  <si>
    <t>Logan Rembish</t>
  </si>
  <si>
    <t>Aidan Autovino</t>
  </si>
  <si>
    <t>Evan Reese</t>
  </si>
  <si>
    <t>Freddy Beruvides Jr.</t>
  </si>
  <si>
    <t>Michael Savarese</t>
  </si>
  <si>
    <t>Bryce Brannon</t>
  </si>
  <si>
    <t>Cooper Moss</t>
  </si>
  <si>
    <t>Jake Parham</t>
  </si>
  <si>
    <t>Matt Murchison</t>
  </si>
  <si>
    <t>Derek Valdez</t>
  </si>
  <si>
    <t>Chase Keen</t>
  </si>
  <si>
    <t>Matthew Molina</t>
  </si>
  <si>
    <t>Jack Kirchner</t>
  </si>
  <si>
    <t>Bryce Stockton</t>
  </si>
  <si>
    <t>Cam Allen</t>
  </si>
  <si>
    <t>Kendall Dove</t>
  </si>
  <si>
    <t>Alberto Santos IV</t>
  </si>
  <si>
    <t>Enger Paulino</t>
  </si>
  <si>
    <t>Jace Kirby</t>
  </si>
  <si>
    <t>Niklas Pavia</t>
  </si>
  <si>
    <t>Alex Willey</t>
  </si>
  <si>
    <t>Trey O'Neil</t>
  </si>
  <si>
    <t>Nolan Feidt</t>
  </si>
  <si>
    <t>Preston Watkins</t>
  </si>
  <si>
    <t>Sam Burgess</t>
  </si>
  <si>
    <t>Matt Boffalo</t>
  </si>
  <si>
    <t>Zach Russell</t>
  </si>
  <si>
    <t>Tyler Phenow</t>
  </si>
  <si>
    <t>Easton Miller</t>
  </si>
  <si>
    <t>Wyatt Thornbury</t>
  </si>
  <si>
    <t>Holden Wade</t>
  </si>
  <si>
    <t>Ryan Pettograsso</t>
  </si>
  <si>
    <t>Sam McKay</t>
  </si>
  <si>
    <t>Evan Stratton</t>
  </si>
  <si>
    <t>Brody Trosclair</t>
  </si>
  <si>
    <t>Dom Ruggiero</t>
  </si>
  <si>
    <t>Thomas Gonzales</t>
  </si>
  <si>
    <t>Patrick Dudley</t>
  </si>
  <si>
    <t>Dixon Adams</t>
  </si>
  <si>
    <t>Chance Sobbry</t>
  </si>
  <si>
    <t>Ethan Garrett</t>
  </si>
  <si>
    <t>CJ Mascaro</t>
  </si>
  <si>
    <t>Will Hill</t>
  </si>
  <si>
    <t>Cole Berge</t>
  </si>
  <si>
    <t>Bronson Lange</t>
  </si>
  <si>
    <t>Chris Couser</t>
  </si>
  <si>
    <t>OJ Gonzalez</t>
  </si>
  <si>
    <t>Alessandro Castro</t>
  </si>
  <si>
    <t>Campbell Cassidy</t>
  </si>
  <si>
    <t>Kayden Faulcon</t>
  </si>
  <si>
    <t>Abel Albarran</t>
  </si>
  <si>
    <t>Sammy Seplowe</t>
  </si>
  <si>
    <t>Logan Wirt</t>
  </si>
  <si>
    <t>Zach Bates</t>
  </si>
  <si>
    <t>Nikolas Miller</t>
  </si>
  <si>
    <t>Jesus Vanegas</t>
  </si>
  <si>
    <t>Matthew Porchas</t>
  </si>
  <si>
    <t>Collin Adams</t>
  </si>
  <si>
    <t>Luke Weber</t>
  </si>
  <si>
    <t>Payton Dixon</t>
  </si>
  <si>
    <t>Adam Merritt</t>
  </si>
  <si>
    <t>Michael Madigan</t>
  </si>
  <si>
    <t>Rivers Johnson</t>
  </si>
  <si>
    <t>Matthew Kouser</t>
  </si>
  <si>
    <t>Harrison Lollin</t>
  </si>
  <si>
    <t>Will Orberson</t>
  </si>
  <si>
    <t>Jayce Park</t>
  </si>
  <si>
    <t>Cole Lanford</t>
  </si>
  <si>
    <t>Eamon McDermott</t>
  </si>
  <si>
    <t>Miles Fontaine</t>
  </si>
  <si>
    <t>Hayden Neihoff</t>
  </si>
  <si>
    <t>Jimmy Gray</t>
  </si>
  <si>
    <t>Andrew Banda</t>
  </si>
  <si>
    <t>Kolby Jarman</t>
  </si>
  <si>
    <t>Austin O'Hara</t>
  </si>
  <si>
    <t>JJ Hand</t>
  </si>
  <si>
    <t>Brandon Candelora</t>
  </si>
  <si>
    <t>Seth Edgerton</t>
  </si>
  <si>
    <t>Maddox Meyer</t>
  </si>
  <si>
    <t>Connor Gibour</t>
  </si>
  <si>
    <t>Colton Landtiser</t>
  </si>
  <si>
    <t>Halen Jaden Acuna Guerrero</t>
  </si>
  <si>
    <t>Alex Alberico</t>
  </si>
  <si>
    <t>Dimond Loosli</t>
  </si>
  <si>
    <t>Jet Jones</t>
  </si>
  <si>
    <t>Colin Gallagher</t>
  </si>
  <si>
    <t>C-IF</t>
  </si>
  <si>
    <t>Bryce Hendricks</t>
  </si>
  <si>
    <t>Joe Sabbath</t>
  </si>
  <si>
    <t>Jaxon Shineflew</t>
  </si>
  <si>
    <t>John Hojnowski</t>
  </si>
  <si>
    <t>Houston Wills</t>
  </si>
  <si>
    <t>Bryce Chambers</t>
  </si>
  <si>
    <t>Josh Fleming</t>
  </si>
  <si>
    <t>Kevin Hilton</t>
  </si>
  <si>
    <t>Brady Bickett</t>
  </si>
  <si>
    <t>Nick Staszak</t>
  </si>
  <si>
    <t>Nolan Hand</t>
  </si>
  <si>
    <t>Elijah Palmer</t>
  </si>
  <si>
    <t>Braden Curry</t>
  </si>
  <si>
    <t>Kayden Althoff</t>
  </si>
  <si>
    <t>Fernando Palencia</t>
  </si>
  <si>
    <t>Andrew Lepine</t>
  </si>
  <si>
    <t>David Martin</t>
  </si>
  <si>
    <t>Tyler Holland</t>
  </si>
  <si>
    <t>Cayden Mitchell</t>
  </si>
  <si>
    <t>McCoy Fulk</t>
  </si>
  <si>
    <t>Drew Brown</t>
  </si>
  <si>
    <t>Max McClellan</t>
  </si>
  <si>
    <t>Quinlan Keefe</t>
  </si>
  <si>
    <t>Garrett Snyder</t>
  </si>
  <si>
    <t>Tripp Woytowicz</t>
  </si>
  <si>
    <t>Braden Wellen</t>
  </si>
  <si>
    <t>Garrett Johnston</t>
  </si>
  <si>
    <t>Mathew Rios</t>
  </si>
  <si>
    <t>Evan Cabral</t>
  </si>
  <si>
    <t>Andrew Jacobs Jr.</t>
  </si>
  <si>
    <t>Sean Finn</t>
  </si>
  <si>
    <t>Tanner Short</t>
  </si>
  <si>
    <t>Matthew Jenkins</t>
  </si>
  <si>
    <t>Jake Morgan</t>
  </si>
  <si>
    <t>McCall Biemiller</t>
  </si>
  <si>
    <t>Tanner Crispin</t>
  </si>
  <si>
    <t>Coen Evrard</t>
  </si>
  <si>
    <t>Nate Bergeron</t>
  </si>
  <si>
    <t>Logan Young</t>
  </si>
  <si>
    <t>Matt McDowell</t>
  </si>
  <si>
    <t>Keegan Deihl</t>
  </si>
  <si>
    <t>Sam Perry</t>
  </si>
  <si>
    <t>Tate Jensen</t>
  </si>
  <si>
    <t>Ben Prince</t>
  </si>
  <si>
    <t>Johnny Nuanez</t>
  </si>
  <si>
    <t>Marland Jorgensen</t>
  </si>
  <si>
    <t>Brandon Menser</t>
  </si>
  <si>
    <t>Chase Porter</t>
  </si>
  <si>
    <t>Ryan Martinez</t>
  </si>
  <si>
    <t>Cole Wisenbaker</t>
  </si>
  <si>
    <t>Richie Kerstetter</t>
  </si>
  <si>
    <t>Tanner Duke</t>
  </si>
  <si>
    <t>Dylan Marionneaux</t>
  </si>
  <si>
    <t>Tanner Foertsch</t>
  </si>
  <si>
    <t>Tanner Hosick</t>
  </si>
  <si>
    <t>Roan Tarbert</t>
  </si>
  <si>
    <t>Cohen Baack</t>
  </si>
  <si>
    <t>Will Perkowski</t>
  </si>
  <si>
    <t>Jaden Bahl</t>
  </si>
  <si>
    <t>Gavin Dicks</t>
  </si>
  <si>
    <t>Jeff Tiw</t>
  </si>
  <si>
    <t>Joseph Barbarino</t>
  </si>
  <si>
    <t>Bryan Matuschat</t>
  </si>
  <si>
    <t>Mason Russell</t>
  </si>
  <si>
    <t>Manny Santos</t>
  </si>
  <si>
    <t>Baylor Sandberg</t>
  </si>
  <si>
    <t>Walker Robey</t>
  </si>
  <si>
    <t>Keller Rivers</t>
  </si>
  <si>
    <t>Ridge Harvey</t>
  </si>
  <si>
    <t>Mason LaBuda</t>
  </si>
  <si>
    <t>Nolan Payne</t>
  </si>
  <si>
    <t>Carter Mitchell</t>
  </si>
  <si>
    <t>Peyton Barsotti</t>
  </si>
  <si>
    <t>Ethan Moore</t>
  </si>
  <si>
    <t>Josh Manganello</t>
  </si>
  <si>
    <t>Sebastian Gonzalez</t>
  </si>
  <si>
    <t>Gage Olsen</t>
  </si>
  <si>
    <t>Luke DeVasher</t>
  </si>
  <si>
    <t>Cayden Baker</t>
  </si>
  <si>
    <t>Luke Puffinbarger</t>
  </si>
  <si>
    <t>Isaac Hallam</t>
  </si>
  <si>
    <t>PJ Green</t>
  </si>
  <si>
    <t>Jack Grunkemeyer</t>
  </si>
  <si>
    <t>Cole Simoneaux</t>
  </si>
  <si>
    <t>Morgan Shanaman</t>
  </si>
  <si>
    <t>Ryan Tatar</t>
  </si>
  <si>
    <t>Carter Walters</t>
  </si>
  <si>
    <t>Elijah Bennett</t>
  </si>
  <si>
    <t>Keagen Kohlhoff</t>
  </si>
  <si>
    <t>Josh Litsky</t>
  </si>
  <si>
    <t>Rocco Bernadina</t>
  </si>
  <si>
    <t>Logan Smothers</t>
  </si>
  <si>
    <t>Jordan Kolenda</t>
  </si>
  <si>
    <t>Bryce Padilla</t>
  </si>
  <si>
    <t>Landon Tiesing</t>
  </si>
  <si>
    <t>Ryan Hughes</t>
  </si>
  <si>
    <t>Bryson Huwar</t>
  </si>
  <si>
    <t>Ryan Cole</t>
  </si>
  <si>
    <t>Ethan Guerra</t>
  </si>
  <si>
    <t>Sam Skarich</t>
  </si>
  <si>
    <t>Gavyn Bowen</t>
  </si>
  <si>
    <t>Aaron Ragat</t>
  </si>
  <si>
    <t>Hunter Elrod</t>
  </si>
  <si>
    <t>Josh Mawhinney</t>
  </si>
  <si>
    <t>Caleb Matthews</t>
  </si>
  <si>
    <t>Zach Kwasny</t>
  </si>
  <si>
    <t>Tristan Helmick</t>
  </si>
  <si>
    <t>Zach Stevens</t>
  </si>
  <si>
    <t>Jonny Gilligan</t>
  </si>
  <si>
    <t>Dylan Mulcahy</t>
  </si>
  <si>
    <t>Samuel Curtis</t>
  </si>
  <si>
    <t>Joey Giordano</t>
  </si>
  <si>
    <t>Matthew Cruz</t>
  </si>
  <si>
    <t>Chase Chamberlain</t>
  </si>
  <si>
    <t>Jake Miller</t>
  </si>
  <si>
    <t>Maverick Torres</t>
  </si>
  <si>
    <t>Blake McElyea</t>
  </si>
  <si>
    <t>Jackson Halverson</t>
  </si>
  <si>
    <t>Colin Lebel</t>
  </si>
  <si>
    <t>Brad Marks</t>
  </si>
  <si>
    <t>Trevor Hunter</t>
  </si>
  <si>
    <t>Zack Serup</t>
  </si>
  <si>
    <t>Brek Benedict</t>
  </si>
  <si>
    <t>Jager Nailor</t>
  </si>
  <si>
    <t>Sam Rufenacht</t>
  </si>
  <si>
    <t>Quinn Finnegan</t>
  </si>
  <si>
    <t>Gehrig Wright</t>
  </si>
  <si>
    <t>Sebastian Edwards</t>
  </si>
  <si>
    <t>Landon Edwards</t>
  </si>
  <si>
    <t>Zane Starling</t>
  </si>
  <si>
    <t>Mason Butash</t>
  </si>
  <si>
    <t>Cameron Nielson</t>
  </si>
  <si>
    <t>Tyler Kneller</t>
  </si>
  <si>
    <t>Eddie Scaccia</t>
  </si>
  <si>
    <t>Patrick Spencer Jr.</t>
  </si>
  <si>
    <t>Liam Chamberlain</t>
  </si>
  <si>
    <t>Jon Wylie</t>
  </si>
  <si>
    <t>Landon Salvesen</t>
  </si>
  <si>
    <t>Cayden Suchy</t>
  </si>
  <si>
    <t>Nolan McKinstry</t>
  </si>
  <si>
    <t>Trevor Nikolis</t>
  </si>
  <si>
    <t>Andrew Sliwkowski</t>
  </si>
  <si>
    <t>Blaine Albright</t>
  </si>
  <si>
    <t>Nolan Roycraft</t>
  </si>
  <si>
    <t>Trey Dooley</t>
  </si>
  <si>
    <t>Tanyon Weber</t>
  </si>
  <si>
    <t>Vince Ferrell</t>
  </si>
  <si>
    <t>Caleb Swart</t>
  </si>
  <si>
    <t>Matthew Paunove</t>
  </si>
  <si>
    <t>Smith Washington IV</t>
  </si>
  <si>
    <t>Cael Turner</t>
  </si>
  <si>
    <t>Camden Rodgers</t>
  </si>
  <si>
    <t>Carter Harrington</t>
  </si>
  <si>
    <t>Sean McCabe</t>
  </si>
  <si>
    <t>Carson Bowman</t>
  </si>
  <si>
    <t>Sam Summerlin</t>
  </si>
  <si>
    <t>Avery Shiflett</t>
  </si>
  <si>
    <t>AC Cabrera</t>
  </si>
  <si>
    <t>Shane Keup</t>
  </si>
  <si>
    <t>Nick Tamburro</t>
  </si>
  <si>
    <t>Griffin Miller</t>
  </si>
  <si>
    <t>Eli Curtis</t>
  </si>
  <si>
    <t>Jack Wajda</t>
  </si>
  <si>
    <t>Ari Kligman</t>
  </si>
  <si>
    <t>Jack Becker</t>
  </si>
  <si>
    <t>Matthew Diskin</t>
  </si>
  <si>
    <t>Gavin Chillot</t>
  </si>
  <si>
    <t>Andrew Rondini</t>
  </si>
  <si>
    <t>Jordan Marlo</t>
  </si>
  <si>
    <t>Grayson Stroumpis</t>
  </si>
  <si>
    <t>Zach Lyles</t>
  </si>
  <si>
    <t>Mitchell Dean</t>
  </si>
  <si>
    <t>Mason Horwat</t>
  </si>
  <si>
    <t>Kurt Kassner</t>
  </si>
  <si>
    <t>Mason Little</t>
  </si>
  <si>
    <t>Noah Kubasky</t>
  </si>
  <si>
    <t>Titus Lotz</t>
  </si>
  <si>
    <t>Alex Barger</t>
  </si>
  <si>
    <t>Christian Martinez</t>
  </si>
  <si>
    <t>Michael Lane</t>
  </si>
  <si>
    <t>Chase Wiese</t>
  </si>
  <si>
    <t>Max Mazinter</t>
  </si>
  <si>
    <t>Gabe Schneider</t>
  </si>
  <si>
    <t>Josh Holst</t>
  </si>
  <si>
    <t>Tyler Boyesen</t>
  </si>
  <si>
    <t>Kenny Mapes</t>
  </si>
  <si>
    <t>Reid Leonard</t>
  </si>
  <si>
    <t>Bryson Vawter</t>
  </si>
  <si>
    <t>Logan Waldschmidt</t>
  </si>
  <si>
    <t>Ethan Nardacci</t>
  </si>
  <si>
    <t>Zach Nalawadi</t>
  </si>
  <si>
    <t>Luke Neiswonger</t>
  </si>
  <si>
    <t>Quincy Mazeke</t>
  </si>
  <si>
    <t>Adam Wade</t>
  </si>
  <si>
    <t>Ricky Collazo</t>
  </si>
  <si>
    <t>Thrasher Steed</t>
  </si>
  <si>
    <t>Matt Sgambati</t>
  </si>
  <si>
    <t>Jordan Powell</t>
  </si>
  <si>
    <t>Lathan Haywood</t>
  </si>
  <si>
    <t>Connor McCaslin</t>
  </si>
  <si>
    <t>Kyle McDermott</t>
  </si>
  <si>
    <t>Alex Pierce</t>
  </si>
  <si>
    <t>Case Gibbs</t>
  </si>
  <si>
    <t>Conner Williar</t>
  </si>
  <si>
    <t>Eric Lintelman</t>
  </si>
  <si>
    <t>Luke Bryant</t>
  </si>
  <si>
    <t>Evan Kay</t>
  </si>
  <si>
    <t>Jaxon Pridgen</t>
  </si>
  <si>
    <t>William Barthel</t>
  </si>
  <si>
    <t>Casey Proctor</t>
  </si>
  <si>
    <t>Carter Casabella</t>
  </si>
  <si>
    <t>Jacob Hines</t>
  </si>
  <si>
    <t>Mason McCarroll</t>
  </si>
  <si>
    <t>Kash Wood</t>
  </si>
  <si>
    <t>Jake Lodgek</t>
  </si>
  <si>
    <t>Lonzo Drummond</t>
  </si>
  <si>
    <t>Ryan Lundari</t>
  </si>
  <si>
    <t>Nolan Jaworowski</t>
  </si>
  <si>
    <t>James Hare</t>
  </si>
  <si>
    <t>Drew Mattox</t>
  </si>
  <si>
    <t>Zaine Toneske</t>
  </si>
  <si>
    <t>Anthony Mancini</t>
  </si>
  <si>
    <t>Chris Billings</t>
  </si>
  <si>
    <t>Wesley Harwell</t>
  </si>
  <si>
    <t>Tyler Fallmann</t>
  </si>
  <si>
    <t>Linden Reaburn</t>
  </si>
  <si>
    <t>Joey Tonnotti</t>
  </si>
  <si>
    <t>Luca Bruno</t>
  </si>
  <si>
    <t>Jacob O'Day</t>
  </si>
  <si>
    <t>Mark Gajowski</t>
  </si>
  <si>
    <t>Brian Cadieux</t>
  </si>
  <si>
    <t>Stan Wiltz</t>
  </si>
  <si>
    <t>Trey LaMay</t>
  </si>
  <si>
    <t>Mason Phillips</t>
  </si>
  <si>
    <t>Kaine Samuels</t>
  </si>
  <si>
    <t>Lincoln Causero</t>
  </si>
  <si>
    <t>JT Adams</t>
  </si>
  <si>
    <t>Devin Kriley</t>
  </si>
  <si>
    <t>Hunter VaDeer</t>
  </si>
  <si>
    <t>Luke Oblen</t>
  </si>
  <si>
    <t>Jordan Bush</t>
  </si>
  <si>
    <t>Mac McGarry</t>
  </si>
  <si>
    <t>Gregory Quintana</t>
  </si>
  <si>
    <t>Shea Bailey</t>
  </si>
  <si>
    <t>Bryce Gluckman</t>
  </si>
  <si>
    <t>Eli Fleming</t>
  </si>
  <si>
    <t>Rodney Whaley</t>
  </si>
  <si>
    <t>Kyle Boots</t>
  </si>
  <si>
    <t>Tyler Davis</t>
  </si>
  <si>
    <t>Fayz Baig</t>
  </si>
  <si>
    <t>Michael Clemente</t>
  </si>
  <si>
    <t>Dylan Bohlke</t>
  </si>
  <si>
    <t>Nick Weiss</t>
  </si>
  <si>
    <t>Griffin Booth</t>
  </si>
  <si>
    <t>Jaden Schmidt</t>
  </si>
  <si>
    <t>Lucas Hail</t>
  </si>
  <si>
    <t>Maxime Boies</t>
  </si>
  <si>
    <t>Michael Gardner</t>
  </si>
  <si>
    <t>Nkosi Didder</t>
  </si>
  <si>
    <t>Niko Frizell</t>
  </si>
  <si>
    <t>Chase Meyer</t>
  </si>
  <si>
    <t>Batting Average Threshold:</t>
  </si>
  <si>
    <t>Dawson Neal</t>
  </si>
  <si>
    <t>Calvert Clark</t>
  </si>
  <si>
    <t>Gavin Hawkes</t>
  </si>
  <si>
    <t>Julien Peissel</t>
  </si>
  <si>
    <t>Ben Weber</t>
  </si>
  <si>
    <t>EJ Hankerson</t>
  </si>
  <si>
    <t>Raul Valdivia</t>
  </si>
  <si>
    <t>Zacary Tenn</t>
  </si>
  <si>
    <t>Tanner Nolan</t>
  </si>
  <si>
    <t>Blake Sehlke</t>
  </si>
  <si>
    <t>Drew Thompson</t>
  </si>
  <si>
    <t>Kaden Soder</t>
  </si>
  <si>
    <t>Caleb Pica</t>
  </si>
  <si>
    <t>Chase Swift</t>
  </si>
  <si>
    <t>Felix Ong</t>
  </si>
  <si>
    <t>Jayden Lee</t>
  </si>
  <si>
    <t>Hunter Hyatt</t>
  </si>
  <si>
    <t>Landon Carr</t>
  </si>
  <si>
    <t>Gavin Flores</t>
  </si>
  <si>
    <t>Hudson Hartgrove</t>
  </si>
  <si>
    <t>Josh Jones</t>
  </si>
  <si>
    <t>Karson Trichel</t>
  </si>
  <si>
    <t>Trey Packen</t>
  </si>
  <si>
    <t>Hunter Sloop</t>
  </si>
  <si>
    <t>Ty Dagley</t>
  </si>
  <si>
    <t>Elijah Foster</t>
  </si>
  <si>
    <t>Daniel Koppisch</t>
  </si>
  <si>
    <t>Eli Bridenthal</t>
  </si>
  <si>
    <t>Cooper Foster</t>
  </si>
  <si>
    <t>David Roberts</t>
  </si>
  <si>
    <t>Ben McMillan</t>
  </si>
  <si>
    <t>Blake Hager</t>
  </si>
  <si>
    <t>Noah Waldeck</t>
  </si>
  <si>
    <t>Zak Spurrier</t>
  </si>
  <si>
    <t>Cameron Williams</t>
  </si>
  <si>
    <t>Jayden Stroman</t>
  </si>
  <si>
    <t>Aidan Dorsch</t>
  </si>
  <si>
    <t>Cash Williams</t>
  </si>
  <si>
    <t>OF-C</t>
  </si>
  <si>
    <t>Sebastian Perez</t>
  </si>
  <si>
    <t>Marco Christopher</t>
  </si>
  <si>
    <t>DJ Primeaux</t>
  </si>
  <si>
    <t>Diego Luzardo</t>
  </si>
  <si>
    <t>Tre Bryant</t>
  </si>
  <si>
    <t>Blake Sebastian</t>
  </si>
  <si>
    <t>Colin Maloney</t>
  </si>
  <si>
    <t>Logan Barnett</t>
  </si>
  <si>
    <t>Tate Hess</t>
  </si>
  <si>
    <t>Cole Egan</t>
  </si>
  <si>
    <t>Mitchell Johnson</t>
  </si>
  <si>
    <t>Landon Grigg</t>
  </si>
  <si>
    <t>Cam Diaz</t>
  </si>
  <si>
    <t>Aidan Norris</t>
  </si>
  <si>
    <t>Cade Waibel</t>
  </si>
  <si>
    <t>John Carmichael</t>
  </si>
  <si>
    <t>Ian Holm</t>
  </si>
  <si>
    <t>Brian Henson</t>
  </si>
  <si>
    <t>John Shuey</t>
  </si>
  <si>
    <t>Troy McLeese</t>
  </si>
  <si>
    <t>Isaiah Padilla</t>
  </si>
  <si>
    <t>Jaxon Appelman</t>
  </si>
  <si>
    <t>Avery Duncan</t>
  </si>
  <si>
    <t>Luke Teschke</t>
  </si>
  <si>
    <t>Kamden Hawks</t>
  </si>
  <si>
    <t>Cooper Reese</t>
  </si>
  <si>
    <t>Quin Dufort</t>
  </si>
  <si>
    <t>Kyle Batt</t>
  </si>
  <si>
    <t>Talin Gardini</t>
  </si>
  <si>
    <t>Diego Emerling</t>
  </si>
  <si>
    <t>Lukas Sarantos</t>
  </si>
  <si>
    <t>Micah Worley</t>
  </si>
  <si>
    <t>Trever Baumler</t>
  </si>
  <si>
    <t>Connor Walsh</t>
  </si>
  <si>
    <t>Henry Slaby</t>
  </si>
  <si>
    <t>Fischer Hendershot</t>
  </si>
  <si>
    <t>Cal Rutherford</t>
  </si>
  <si>
    <t>Case Bosch</t>
  </si>
  <si>
    <t>Carter Kutz</t>
  </si>
  <si>
    <t>Maddox Moreno</t>
  </si>
  <si>
    <t>Matthew Cuccias</t>
  </si>
  <si>
    <t>Ryan Oaks</t>
  </si>
  <si>
    <t>Hunter Wallerstein</t>
  </si>
  <si>
    <t>Tommy Rose</t>
  </si>
  <si>
    <t>Cody Kiemele</t>
  </si>
  <si>
    <t>Cole Barnes</t>
  </si>
  <si>
    <t>Charlie Pearce</t>
  </si>
  <si>
    <t>Brock Lenhardt</t>
  </si>
  <si>
    <t>Jackson Gaspard</t>
  </si>
  <si>
    <t>Dominic Vassallo</t>
  </si>
  <si>
    <t>Hogan Shelby</t>
  </si>
  <si>
    <t>Cristien Banda</t>
  </si>
  <si>
    <t>Agyei Quinichett</t>
  </si>
  <si>
    <t>Hayden Simmerson</t>
  </si>
  <si>
    <t>Tyler Gebb</t>
  </si>
  <si>
    <t>Holden Harris</t>
  </si>
  <si>
    <t>Tate Foxson</t>
  </si>
  <si>
    <t>Brad Grindlinger</t>
  </si>
  <si>
    <t>Garrett Ahern</t>
  </si>
  <si>
    <t>Daniel Powell</t>
  </si>
  <si>
    <t>Lawrence Elinson</t>
  </si>
  <si>
    <t>Jase Evangelista</t>
  </si>
  <si>
    <t>Chet Lax</t>
  </si>
  <si>
    <t>Hayden Stallings</t>
  </si>
  <si>
    <t>Jacob Gomberg</t>
  </si>
  <si>
    <t>Austin Castillo</t>
  </si>
  <si>
    <t>Josh Donegan</t>
  </si>
  <si>
    <t>Jake Fields</t>
  </si>
  <si>
    <t>Miller Green</t>
  </si>
  <si>
    <t>Brayden Marx</t>
  </si>
  <si>
    <t>Charlie Krebs</t>
  </si>
  <si>
    <t>Niko Urquidi</t>
  </si>
  <si>
    <t>Lucas Morici</t>
  </si>
  <si>
    <t>Payton Pudenz</t>
  </si>
  <si>
    <t>Colton Lafave</t>
  </si>
  <si>
    <t>Karson Lindsey</t>
  </si>
  <si>
    <t>Ismael Borrero</t>
  </si>
  <si>
    <t>Alejandro Vanegas</t>
  </si>
  <si>
    <t>Gethse Ulloa</t>
  </si>
  <si>
    <t>Brock Adamson</t>
  </si>
  <si>
    <t>Landon O'Donnell</t>
  </si>
  <si>
    <t>Cooper Corkrean</t>
  </si>
  <si>
    <t>Ryan Apaliski</t>
  </si>
  <si>
    <t>James Wilson</t>
  </si>
  <si>
    <t>Caleb Dyess</t>
  </si>
  <si>
    <t>Rex Smith</t>
  </si>
  <si>
    <t>Logan Simmons</t>
  </si>
  <si>
    <t>Michael Malki</t>
  </si>
  <si>
    <t>Jake Yeager</t>
  </si>
  <si>
    <t>Brady Bouchard</t>
  </si>
  <si>
    <t>Jackson Banuelos</t>
  </si>
  <si>
    <t>Coleman Hollabaugh</t>
  </si>
  <si>
    <t>Callum Young</t>
  </si>
  <si>
    <t>Cade Gehlen</t>
  </si>
  <si>
    <t>Hayes Melville</t>
  </si>
  <si>
    <t>J.J. Thompson</t>
  </si>
  <si>
    <t>Jordan Touhey</t>
  </si>
  <si>
    <t>Harry Pelzman</t>
  </si>
  <si>
    <t>Chapman Weber</t>
  </si>
  <si>
    <t>John Smith</t>
  </si>
  <si>
    <t>Brayden Krenzel</t>
  </si>
  <si>
    <t>Michael Blaqman</t>
  </si>
  <si>
    <t>Carson Joyner</t>
  </si>
  <si>
    <t>Tyler Kim</t>
  </si>
  <si>
    <t>Joey Lorenzini</t>
  </si>
  <si>
    <t>Jacob Imoto</t>
  </si>
  <si>
    <t>Ethan Zufall</t>
  </si>
  <si>
    <t>Soren Gregor</t>
  </si>
  <si>
    <t>Joe O'Regan</t>
  </si>
  <si>
    <t>Rex Edwards</t>
  </si>
  <si>
    <t>Doug Crystal</t>
  </si>
  <si>
    <t>Matthew Scott</t>
  </si>
  <si>
    <t>Ty Kennedy</t>
  </si>
  <si>
    <t>Dylan Firmstone</t>
  </si>
  <si>
    <t>Eli Baker</t>
  </si>
  <si>
    <t>Michael Cureton</t>
  </si>
  <si>
    <t>Kalani Jauregui</t>
  </si>
  <si>
    <t>Carson Moore</t>
  </si>
  <si>
    <t>Caynen Patterson</t>
  </si>
  <si>
    <t>David Wiser</t>
  </si>
  <si>
    <t>Declan Francis</t>
  </si>
  <si>
    <t>Drew Everingham</t>
  </si>
  <si>
    <t>Blaise Czyz</t>
  </si>
  <si>
    <t>James Voorhies</t>
  </si>
  <si>
    <t>Reef Sharman</t>
  </si>
  <si>
    <t>Alex Cohen</t>
  </si>
  <si>
    <t>Matthew Major</t>
  </si>
  <si>
    <t>Emilio Rodriguez</t>
  </si>
  <si>
    <t>Abe Maurer</t>
  </si>
  <si>
    <t>Harding</t>
  </si>
  <si>
    <t>w</t>
  </si>
  <si>
    <t>l</t>
  </si>
  <si>
    <t>era</t>
  </si>
  <si>
    <t>app</t>
  </si>
  <si>
    <t>gs</t>
  </si>
  <si>
    <t>cg</t>
  </si>
  <si>
    <t>sho</t>
  </si>
  <si>
    <t>sv</t>
  </si>
  <si>
    <t>ip</t>
  </si>
  <si>
    <t>er</t>
  </si>
  <si>
    <t>Cole Fehrman</t>
  </si>
  <si>
    <t>Duke McCarron</t>
  </si>
  <si>
    <t>Luke Parise</t>
  </si>
  <si>
    <t>Andrew Gaines</t>
  </si>
  <si>
    <t>Matt Fitzgibbon</t>
  </si>
  <si>
    <t>Sam Greer</t>
  </si>
  <si>
    <t>Matt Speicher</t>
  </si>
  <si>
    <t>Carson Magill</t>
  </si>
  <si>
    <t>Micah Wells</t>
  </si>
  <si>
    <t>Justin Sweeney</t>
  </si>
  <si>
    <t>Peter Bashore</t>
  </si>
  <si>
    <t>Logan Franks</t>
  </si>
  <si>
    <t>Jackson Campbell</t>
  </si>
  <si>
    <t>Patrick Veintimilla</t>
  </si>
  <si>
    <t>Ethan Bowen</t>
  </si>
  <si>
    <t>Drew DeSanto</t>
  </si>
  <si>
    <t>Elias Holbert</t>
  </si>
  <si>
    <t>Patrick Steitz</t>
  </si>
  <si>
    <t>Bryce Carter</t>
  </si>
  <si>
    <t>Zachary Peters</t>
  </si>
  <si>
    <t>Dawson Newman</t>
  </si>
  <si>
    <t>Cooper Campbell</t>
  </si>
  <si>
    <t>Fenix DiGiacomo</t>
  </si>
  <si>
    <t>Hunter Gotschall</t>
  </si>
  <si>
    <t>Cade Dressler</t>
  </si>
  <si>
    <t>Everett Vaughan</t>
  </si>
  <si>
    <t>Nick Frers</t>
  </si>
  <si>
    <t>Cooper Weygandt</t>
  </si>
  <si>
    <t>Coleman Bobb</t>
  </si>
  <si>
    <t>Caleb Clover</t>
  </si>
  <si>
    <t>Chase Nystrom</t>
  </si>
  <si>
    <t>Riley Roarty</t>
  </si>
  <si>
    <t>Anthony Roszko</t>
  </si>
  <si>
    <t>Chase Topolski</t>
  </si>
  <si>
    <t>Jackson Hinchliffe</t>
  </si>
  <si>
    <t>Bijan Anvar</t>
  </si>
  <si>
    <t>Justin Gay</t>
  </si>
  <si>
    <t>Chayse Gruber</t>
  </si>
  <si>
    <t>Aaron Van Tuyle</t>
  </si>
  <si>
    <t>Angel Santiago-Cruz</t>
  </si>
  <si>
    <t>Dylan Siesky</t>
  </si>
  <si>
    <t>Sam Young</t>
  </si>
  <si>
    <t>Paul Witkop</t>
  </si>
  <si>
    <t>Glenn Smith</t>
  </si>
  <si>
    <t>Christian Dray</t>
  </si>
  <si>
    <t>Keane Hyer</t>
  </si>
  <si>
    <t>Chase Lawley</t>
  </si>
  <si>
    <t>Mauricio Rodriguez</t>
  </si>
  <si>
    <t>Kellan Heney</t>
  </si>
  <si>
    <t>Logan Rumberg</t>
  </si>
  <si>
    <t>Owen Stewart</t>
  </si>
  <si>
    <t>Jake Drumm</t>
  </si>
  <si>
    <t>Aiden Parker</t>
  </si>
  <si>
    <t>Brant Ertel</t>
  </si>
  <si>
    <t>Parker Thomas</t>
  </si>
  <si>
    <t>Tyson Willis</t>
  </si>
  <si>
    <t>Brandon Hsu</t>
  </si>
  <si>
    <t>Carter Kelsey</t>
  </si>
  <si>
    <t>Jackson Peters</t>
  </si>
  <si>
    <t>Shaun Okeeffe</t>
  </si>
  <si>
    <t>Tanner Kaler</t>
  </si>
  <si>
    <t>Sam DiLella</t>
  </si>
  <si>
    <t>Thomas Wrehe</t>
  </si>
  <si>
    <t>Cooper Cavanaugh</t>
  </si>
  <si>
    <t>Wilson Perkins</t>
  </si>
  <si>
    <t>Thomas Whelan</t>
  </si>
  <si>
    <t>Will Marenghi</t>
  </si>
  <si>
    <t>Simon Yochum</t>
  </si>
  <si>
    <t>Brycen Champey</t>
  </si>
  <si>
    <t>Matt Hamilton</t>
  </si>
  <si>
    <t>Parker Jones</t>
  </si>
  <si>
    <t>Carson Taggart</t>
  </si>
  <si>
    <t>Garrett Pyne</t>
  </si>
  <si>
    <t>Jacob Vokal</t>
  </si>
  <si>
    <t>Keely Furr</t>
  </si>
  <si>
    <t>Tyler Wille</t>
  </si>
  <si>
    <t>Will Banks</t>
  </si>
  <si>
    <t>Jake Cullen</t>
  </si>
  <si>
    <t>Tommy Turner</t>
  </si>
  <si>
    <t>Evan Maloney</t>
  </si>
  <si>
    <t>Sam Houchens</t>
  </si>
  <si>
    <t>Parker Aikens</t>
  </si>
  <si>
    <t>Josh Kopetski</t>
  </si>
  <si>
    <t>Will Creed</t>
  </si>
  <si>
    <t>Luc Lavigueur</t>
  </si>
  <si>
    <t>Braeden Perry</t>
  </si>
  <si>
    <t>Connor Johnston</t>
  </si>
  <si>
    <t>AJ Jones</t>
  </si>
  <si>
    <t>Nate Fletcher</t>
  </si>
  <si>
    <t>Sawyer Jensen</t>
  </si>
  <si>
    <t>John Delgado</t>
  </si>
  <si>
    <t>Landan Browning</t>
  </si>
  <si>
    <t>Riley Cahill</t>
  </si>
  <si>
    <t>Michael Fortes</t>
  </si>
  <si>
    <t>Jack Zimmerman</t>
  </si>
  <si>
    <t>Austin McNabb</t>
  </si>
  <si>
    <t>Lucas Collins</t>
  </si>
  <si>
    <t>Carson Samuels</t>
  </si>
  <si>
    <t>Jon Whiteside</t>
  </si>
  <si>
    <t>Lukasz Rondeau</t>
  </si>
  <si>
    <t>Ben Groeschl</t>
  </si>
  <si>
    <t>Peyton Malecha</t>
  </si>
  <si>
    <t>David Cox</t>
  </si>
  <si>
    <t>Jackson Judy</t>
  </si>
  <si>
    <t>Beau Elson</t>
  </si>
  <si>
    <t>Aidan Dowd</t>
  </si>
  <si>
    <t>Diego Reilly-Bell</t>
  </si>
  <si>
    <t>Declan Cawley</t>
  </si>
  <si>
    <t>Andrew Kapica</t>
  </si>
  <si>
    <t>Robbie Stewart</t>
  </si>
  <si>
    <t>Will Vieira</t>
  </si>
  <si>
    <t>Caden Chavez</t>
  </si>
  <si>
    <t>Jordan Rodarte</t>
  </si>
  <si>
    <t>Mason Morello</t>
  </si>
  <si>
    <t>Alec Murray</t>
  </si>
  <si>
    <t>Giacomo Travaglia</t>
  </si>
  <si>
    <t>Anthony Scarlata</t>
  </si>
  <si>
    <t>James Redick</t>
  </si>
  <si>
    <t>Koen Smith</t>
  </si>
  <si>
    <t>Eric Osterhus</t>
  </si>
  <si>
    <t>Andrew Cutler</t>
  </si>
  <si>
    <t>Declan Wywoda</t>
  </si>
  <si>
    <t>Max Haug</t>
  </si>
  <si>
    <t>Jasper Nadel</t>
  </si>
  <si>
    <t>Matt Bruno</t>
  </si>
  <si>
    <t>Drew Harris</t>
  </si>
  <si>
    <t>Liam Thyen</t>
  </si>
  <si>
    <t>Drew Oppenheim</t>
  </si>
  <si>
    <t>Jonas Aponick</t>
  </si>
  <si>
    <t>Ryan Barks</t>
  </si>
  <si>
    <t>Aidan Carey</t>
  </si>
  <si>
    <t>Henry Knighton</t>
  </si>
  <si>
    <t>Reese Crochet</t>
  </si>
  <si>
    <t>Nathan Murphy</t>
  </si>
  <si>
    <t>Ayden Alexander</t>
  </si>
  <si>
    <t>Will Seiler</t>
  </si>
  <si>
    <t>Chase Forester</t>
  </si>
  <si>
    <t>Hudson Narke</t>
  </si>
  <si>
    <t>Titus Shay</t>
  </si>
  <si>
    <t>Josh Beck</t>
  </si>
  <si>
    <t>Matt DeStefanis</t>
  </si>
  <si>
    <t>Dylan Duke</t>
  </si>
  <si>
    <t>Dante Edwardi</t>
  </si>
  <si>
    <t>Connor Collora</t>
  </si>
  <si>
    <t>Jace Terry</t>
  </si>
  <si>
    <t>Marco Levari</t>
  </si>
  <si>
    <t>Kross Howarth</t>
  </si>
  <si>
    <t>Isaac Kopalchick</t>
  </si>
  <si>
    <t>Christopher Gist</t>
  </si>
  <si>
    <t>Bruce Wadiak</t>
  </si>
  <si>
    <t>David James</t>
  </si>
  <si>
    <t>Tristan Ciampa</t>
  </si>
  <si>
    <t>James Capellupo</t>
  </si>
  <si>
    <t>Mark Holm</t>
  </si>
  <si>
    <t>Derek Duval</t>
  </si>
  <si>
    <t>Gilbert Saunders III</t>
  </si>
  <si>
    <t>Jack Kelly</t>
  </si>
  <si>
    <t>Andrew Ayers</t>
  </si>
  <si>
    <t>Jaxson Ross</t>
  </si>
  <si>
    <t>Thomas Wilkie</t>
  </si>
  <si>
    <t>Ryan Klementowski</t>
  </si>
  <si>
    <t>Jackson Blakely</t>
  </si>
  <si>
    <t>Mason Patel</t>
  </si>
  <si>
    <t>Carson Ballard</t>
  </si>
  <si>
    <t>Caden Gaudette</t>
  </si>
  <si>
    <t>Dimitri Angelakos</t>
  </si>
  <si>
    <t>Dylan Loy</t>
  </si>
  <si>
    <t>Brett Barfield</t>
  </si>
  <si>
    <t>Porter Buursema</t>
  </si>
  <si>
    <t>Cooper Underwood</t>
  </si>
  <si>
    <t>Jake Lankie</t>
  </si>
  <si>
    <t>Caden Spivey</t>
  </si>
  <si>
    <t>Kayden Campbell</t>
  </si>
  <si>
    <t>Adam McKelvey</t>
  </si>
  <si>
    <t>Charlie Willcox</t>
  </si>
  <si>
    <t>Jamie Vicens</t>
  </si>
  <si>
    <t>Caden Glauber</t>
  </si>
  <si>
    <t>Walker McDuffie</t>
  </si>
  <si>
    <t>Jake Cackovic</t>
  </si>
  <si>
    <t>Jackson Rose</t>
  </si>
  <si>
    <t>Boston Flannery</t>
  </si>
  <si>
    <t>Kyle Percival</t>
  </si>
  <si>
    <t>Matthew Matthijs</t>
  </si>
  <si>
    <t>Tom Chmielewski</t>
  </si>
  <si>
    <t>Cameron Padgett</t>
  </si>
  <si>
    <t>Camron Seagraves</t>
  </si>
  <si>
    <t>Talan Holiday</t>
  </si>
  <si>
    <t>Bryson Moore</t>
  </si>
  <si>
    <t>Cam Odom</t>
  </si>
  <si>
    <t>Manny Lantigua</t>
  </si>
  <si>
    <t>Jake Echols</t>
  </si>
  <si>
    <t>Chris Knier</t>
  </si>
  <si>
    <t>Cooper Whited</t>
  </si>
  <si>
    <t>Payton Manca</t>
  </si>
  <si>
    <t>Brodie Purcell</t>
  </si>
  <si>
    <t>Kevin Mebil</t>
  </si>
  <si>
    <t>Cade O'Leary</t>
  </si>
  <si>
    <t>Gabe Nard</t>
  </si>
  <si>
    <t>Rhett Vaughn</t>
  </si>
  <si>
    <t>A.J. Colarusso</t>
  </si>
  <si>
    <t>Tyler Mudd</t>
  </si>
  <si>
    <t>John Mass</t>
  </si>
  <si>
    <t>Ethan Marzo</t>
  </si>
  <si>
    <t>Aidan Gelbsman</t>
  </si>
  <si>
    <t>Gavin Soares</t>
  </si>
  <si>
    <t>Drew Grumbles</t>
  </si>
  <si>
    <t>Sean Hard</t>
  </si>
  <si>
    <t>John Kwiatkowski</t>
  </si>
  <si>
    <t>Jacob Burnham</t>
  </si>
  <si>
    <t>Kyle Kipp</t>
  </si>
  <si>
    <t>Peter Schaefer</t>
  </si>
  <si>
    <t>Luke D'Ancona</t>
  </si>
  <si>
    <t>Chase Hartsell</t>
  </si>
  <si>
    <t>Matthew Spada</t>
  </si>
  <si>
    <t>Bobby Chicoine</t>
  </si>
  <si>
    <t>Sean Budis</t>
  </si>
  <si>
    <t>Rob Evans</t>
  </si>
  <si>
    <t>AJ Ciscar</t>
  </si>
  <si>
    <t>Lazaro Collera</t>
  </si>
  <si>
    <t>Sebastian Santos-Olson</t>
  </si>
  <si>
    <t>Lyndon Glidewell</t>
  </si>
  <si>
    <t>TJ Coats</t>
  </si>
  <si>
    <t>Packy Bradley-Cooney</t>
  </si>
  <si>
    <t>Ryan Bilka</t>
  </si>
  <si>
    <t>Jack Durso</t>
  </si>
  <si>
    <t>Jake Dorn</t>
  </si>
  <si>
    <t>Erick Peralta</t>
  </si>
  <si>
    <t>Brixton Lofgren</t>
  </si>
  <si>
    <t>Nick Robert</t>
  </si>
  <si>
    <t>Michael Fernandez</t>
  </si>
  <si>
    <t>Tate DeRias</t>
  </si>
  <si>
    <t>Frank Menendez</t>
  </si>
  <si>
    <t>Chris Levonas</t>
  </si>
  <si>
    <t>Cam Bagwell</t>
  </si>
  <si>
    <t>Ryan Bosch</t>
  </si>
  <si>
    <t>Zach Johnston</t>
  </si>
  <si>
    <t>William Ray</t>
  </si>
  <si>
    <t>Evan Jones</t>
  </si>
  <si>
    <t>Marcelo Harsch</t>
  </si>
  <si>
    <t>Troy Dressler</t>
  </si>
  <si>
    <t>Luke Schmolke</t>
  </si>
  <si>
    <t>Rhys Bowie</t>
  </si>
  <si>
    <t>Nate Whysong</t>
  </si>
  <si>
    <t>Grant Nicholson</t>
  </si>
  <si>
    <t>Ryan Brennecke</t>
  </si>
  <si>
    <t>Griffin Stieg</t>
  </si>
  <si>
    <t>Luke Craytor</t>
  </si>
  <si>
    <t>Madden Clement</t>
  </si>
  <si>
    <t>Brody Roe</t>
  </si>
  <si>
    <t>Logan Eisenreich</t>
  </si>
  <si>
    <t>Ethan Grim</t>
  </si>
  <si>
    <t>Brendan Yagesh</t>
  </si>
  <si>
    <t>Preston Crowl</t>
  </si>
  <si>
    <t>Danny Lazaro</t>
  </si>
  <si>
    <t>Peyton Smith</t>
  </si>
  <si>
    <t>Jacob Exum</t>
  </si>
  <si>
    <t>Jake Wise</t>
  </si>
  <si>
    <t>Tyler Stone</t>
  </si>
  <si>
    <t>Lucas Hartman</t>
  </si>
  <si>
    <t>Henry Zatkowski</t>
  </si>
  <si>
    <t>Nate Bassett</t>
  </si>
  <si>
    <t>Thomas Stewart</t>
  </si>
  <si>
    <t>Noah Yoder</t>
  </si>
  <si>
    <t>Christian Lucarelli</t>
  </si>
  <si>
    <t>Tyler Kapa</t>
  </si>
  <si>
    <t>Drew Koenen</t>
  </si>
  <si>
    <t>John Paone</t>
  </si>
  <si>
    <t>Brendan Cowen</t>
  </si>
  <si>
    <t>Kevin Jaxel</t>
  </si>
  <si>
    <t>Max Stammel</t>
  </si>
  <si>
    <t>Michael Yeager</t>
  </si>
  <si>
    <t>Dean Kampschror</t>
  </si>
  <si>
    <t>Joe Colucci</t>
  </si>
  <si>
    <t>Ryan Prior</t>
  </si>
  <si>
    <t>Charlie Oschell</t>
  </si>
  <si>
    <t>Cooper Consiglio</t>
  </si>
  <si>
    <t>Heath Andrews</t>
  </si>
  <si>
    <t>Anderson Nance</t>
  </si>
  <si>
    <t>Luke Hemric</t>
  </si>
  <si>
    <t>Aiden Kitchings</t>
  </si>
  <si>
    <t>Mikey Ragusa</t>
  </si>
  <si>
    <t>Ryder Garino</t>
  </si>
  <si>
    <t>Danny Heintz</t>
  </si>
  <si>
    <t>Collins Black</t>
  </si>
  <si>
    <t>Truitt Manuel</t>
  </si>
  <si>
    <t>Tristan Potts</t>
  </si>
  <si>
    <t>Ty Uber</t>
  </si>
  <si>
    <t>Will Jaisle</t>
  </si>
  <si>
    <t>Noah Rooney</t>
  </si>
  <si>
    <t>Dylan Singleton</t>
  </si>
  <si>
    <t>DJ Helwig</t>
  </si>
  <si>
    <t>Aiden Zerr</t>
  </si>
  <si>
    <t>Xavier Hirsch</t>
  </si>
  <si>
    <t>Radek Birkholz</t>
  </si>
  <si>
    <t>Caden Crowell</t>
  </si>
  <si>
    <t>Evan Clark</t>
  </si>
  <si>
    <t>Eli Thurmond</t>
  </si>
  <si>
    <t>Kellan Klosterman</t>
  </si>
  <si>
    <t>Ethan Eberle</t>
  </si>
  <si>
    <t>Wyatt Danilowicz</t>
  </si>
  <si>
    <t>Bryce Koch</t>
  </si>
  <si>
    <t>Eli Hoyt</t>
  </si>
  <si>
    <t>Anthony Karbowski</t>
  </si>
  <si>
    <t>Ty Starke</t>
  </si>
  <si>
    <t>Aaron England</t>
  </si>
  <si>
    <t>Jack Brown</t>
  </si>
  <si>
    <t>Zane Stahl</t>
  </si>
  <si>
    <t>Colton Hartman</t>
  </si>
  <si>
    <t>Casen Murphy</t>
  </si>
  <si>
    <t>Jake Gregor</t>
  </si>
  <si>
    <t>Jake Schweitzer</t>
  </si>
  <si>
    <t>Brandon Shannon</t>
  </si>
  <si>
    <t>Nicholas Ballard</t>
  </si>
  <si>
    <t>Jake Bean</t>
  </si>
  <si>
    <t>TJ Schlageter</t>
  </si>
  <si>
    <t>Joe Olson</t>
  </si>
  <si>
    <t>Peter Michael</t>
  </si>
  <si>
    <t>Kian Vorster</t>
  </si>
  <si>
    <t>Andrew Shaw</t>
  </si>
  <si>
    <t>Trevor Moore</t>
  </si>
  <si>
    <t>Toran O'Harran</t>
  </si>
  <si>
    <t>Kassius Thomas</t>
  </si>
  <si>
    <t>Austin Steeves</t>
  </si>
  <si>
    <t>Cohen Gomez</t>
  </si>
  <si>
    <t>Mike Erspamer</t>
  </si>
  <si>
    <t>Colt Peterson</t>
  </si>
  <si>
    <t>Parker Warner</t>
  </si>
  <si>
    <t>Nick Dugan</t>
  </si>
  <si>
    <t>Ben Reimers</t>
  </si>
  <si>
    <t>Dominic Panella</t>
  </si>
  <si>
    <t>Liam Golden</t>
  </si>
  <si>
    <t>Gavin Eddy</t>
  </si>
  <si>
    <t>Oliver de la Torre</t>
  </si>
  <si>
    <t>Trent Roach</t>
  </si>
  <si>
    <t>Otto Espinoza</t>
  </si>
  <si>
    <t>Tanner Grove</t>
  </si>
  <si>
    <t>Cade Colombara</t>
  </si>
  <si>
    <t>Ryan Spalliero</t>
  </si>
  <si>
    <t>Ethan Foley</t>
  </si>
  <si>
    <t>Jett Wright</t>
  </si>
  <si>
    <t>Take Kreis</t>
  </si>
  <si>
    <t>Quinn Larson</t>
  </si>
  <si>
    <t>JJ Hollis</t>
  </si>
  <si>
    <t>Garrett Mackowiak</t>
  </si>
  <si>
    <t>Duncan Russell</t>
  </si>
  <si>
    <t>Antonio Doganiero</t>
  </si>
  <si>
    <t>Drew Lafferty</t>
  </si>
  <si>
    <t>David Leslie</t>
  </si>
  <si>
    <t>Joey Ciancimino</t>
  </si>
  <si>
    <t>Daniel McAuliff</t>
  </si>
  <si>
    <t>Eddie Smink</t>
  </si>
  <si>
    <t>Chase Kriebel</t>
  </si>
  <si>
    <t>Michael Gray</t>
  </si>
  <si>
    <t>Sam Bryan</t>
  </si>
  <si>
    <t>Vincent Spizzoucco</t>
  </si>
  <si>
    <t>Andrew Luczak</t>
  </si>
  <si>
    <t>Noah Czajkowski</t>
  </si>
  <si>
    <t>Brandon Reiter</t>
  </si>
  <si>
    <t>Michael Sharman</t>
  </si>
  <si>
    <t>Landon Fowler</t>
  </si>
  <si>
    <t>Brendon Bennett</t>
  </si>
  <si>
    <t>Ariston Veasey</t>
  </si>
  <si>
    <t>Nick Frusco</t>
  </si>
  <si>
    <t>Danny Nelson</t>
  </si>
  <si>
    <t>Nathan Dvorsky</t>
  </si>
  <si>
    <t>Dion Brown</t>
  </si>
  <si>
    <t>Dane Moehler</t>
  </si>
  <si>
    <t>Eston Simpson</t>
  </si>
  <si>
    <t>Joe Allen</t>
  </si>
  <si>
    <t>Aidan Weaver</t>
  </si>
  <si>
    <t>Jack Feehery</t>
  </si>
  <si>
    <t>Ben Dean</t>
  </si>
  <si>
    <t>Grayson Walker</t>
  </si>
  <si>
    <t>Peter Lemke</t>
  </si>
  <si>
    <t>Caleb Anderson</t>
  </si>
  <si>
    <t>Drew Bryan</t>
  </si>
  <si>
    <t>Andy Leon</t>
  </si>
  <si>
    <t>Sammy Petrocelli</t>
  </si>
  <si>
    <t>Jack Hedrick</t>
  </si>
  <si>
    <t>Marcello Mastroianni</t>
  </si>
  <si>
    <t>Roman DiGiacomo</t>
  </si>
  <si>
    <t>Bennett LaPalm</t>
  </si>
  <si>
    <t>Edward Hart</t>
  </si>
  <si>
    <t>Aiden O'Connell</t>
  </si>
  <si>
    <t>Matt Nochowitz</t>
  </si>
  <si>
    <t>David Boisvert</t>
  </si>
  <si>
    <t>Jordan Regulski</t>
  </si>
  <si>
    <t>Jackson Mitchell</t>
  </si>
  <si>
    <t>Aiden Milburn</t>
  </si>
  <si>
    <t>Jake Dally</t>
  </si>
  <si>
    <t>Mason Holloway</t>
  </si>
  <si>
    <t>Brady Lesiak</t>
  </si>
  <si>
    <t>Vincent Luther</t>
  </si>
  <si>
    <t>Colin Rhein</t>
  </si>
  <si>
    <t>Ryan Bates</t>
  </si>
  <si>
    <t>Hayden Tarsia</t>
  </si>
  <si>
    <t>Ben Griffith</t>
  </si>
  <si>
    <t>Dan McAliney</t>
  </si>
  <si>
    <t>Conlan Taylor</t>
  </si>
  <si>
    <t>Brady LeJeune-DeAcutis</t>
  </si>
  <si>
    <t>Eddie Sargent</t>
  </si>
  <si>
    <t>Kailen Hackmann</t>
  </si>
  <si>
    <t>Bennett Speicher</t>
  </si>
  <si>
    <t>Brady Fox</t>
  </si>
  <si>
    <t>Grant Teschendorf</t>
  </si>
  <si>
    <t>Aidan Boice</t>
  </si>
  <si>
    <t>Owen Shaprow</t>
  </si>
  <si>
    <t>Cole Koonce</t>
  </si>
  <si>
    <t>Ayden Gonzalez</t>
  </si>
  <si>
    <t>Henry Lewis</t>
  </si>
  <si>
    <t>Sam Bell</t>
  </si>
  <si>
    <t>Wells Twining</t>
  </si>
  <si>
    <t>Jason Krieger</t>
  </si>
  <si>
    <t>Vaun Larisa</t>
  </si>
  <si>
    <t>Gianni Gambardella</t>
  </si>
  <si>
    <t>Pierce Friedman</t>
  </si>
  <si>
    <t>Sebastian Holt</t>
  </si>
  <si>
    <t>Tommy Martin</t>
  </si>
  <si>
    <t>Owen Wheeler</t>
  </si>
  <si>
    <t>Jack Donlin</t>
  </si>
  <si>
    <t>Thomas Stabley</t>
  </si>
  <si>
    <t>Brennan Hileman</t>
  </si>
  <si>
    <t>Erik Swenson</t>
  </si>
  <si>
    <t>Marshall Loch</t>
  </si>
  <si>
    <t>Kaden Hilburger</t>
  </si>
  <si>
    <t>Aidan Vining</t>
  </si>
  <si>
    <t>Billy Mulholland</t>
  </si>
  <si>
    <t>Jameson Dobis</t>
  </si>
  <si>
    <t>Cole Schiff</t>
  </si>
  <si>
    <t>Bradley Lewis</t>
  </si>
  <si>
    <t>Thomas Galusha</t>
  </si>
  <si>
    <t>Justin Dressler</t>
  </si>
  <si>
    <t>Zev Salsberg</t>
  </si>
  <si>
    <t>Tommy Flaherty</t>
  </si>
  <si>
    <t>Owen Birchard</t>
  </si>
  <si>
    <t>Dylan Scudder</t>
  </si>
  <si>
    <t>Greg Gorman</t>
  </si>
  <si>
    <t>Alfred Mucciarone</t>
  </si>
  <si>
    <t>Nolan Geisler</t>
  </si>
  <si>
    <t>Jacob Jette</t>
  </si>
  <si>
    <t>Jake LeFrancois</t>
  </si>
  <si>
    <t>Tyler Dunlea</t>
  </si>
  <si>
    <t>Frankie DeMaro</t>
  </si>
  <si>
    <t>Seamus Scott</t>
  </si>
  <si>
    <t>Josh Doney</t>
  </si>
  <si>
    <t>Brian Foley</t>
  </si>
  <si>
    <t>Colin Ducie</t>
  </si>
  <si>
    <t>Will Melby Jr.</t>
  </si>
  <si>
    <t>Evan Cornelius</t>
  </si>
  <si>
    <t>Christopher Klueber</t>
  </si>
  <si>
    <t>Kevin Rourke</t>
  </si>
  <si>
    <t>Liam Rose</t>
  </si>
  <si>
    <t>Jake Zawatsky</t>
  </si>
  <si>
    <t>Matthew Mariano</t>
  </si>
  <si>
    <t>Dylan Banner</t>
  </si>
  <si>
    <t>Christian Mello</t>
  </si>
  <si>
    <t>Alex Enea</t>
  </si>
  <si>
    <t>Jameson Walsh</t>
  </si>
  <si>
    <t>Tye Mariano</t>
  </si>
  <si>
    <t>Mark Scamardella</t>
  </si>
  <si>
    <t>Josh Willitts</t>
  </si>
  <si>
    <t>Brandon Falco</t>
  </si>
  <si>
    <t>Brendan Opat</t>
  </si>
  <si>
    <t>Brandon Peterson</t>
  </si>
  <si>
    <t>Anthony Anzaldi</t>
  </si>
  <si>
    <t>Becker Sybirski</t>
  </si>
  <si>
    <t>Tade Riordan</t>
  </si>
  <si>
    <t>Nelson Smith</t>
  </si>
  <si>
    <t>Hayden Estes</t>
  </si>
  <si>
    <t>Talon Mihalinac</t>
  </si>
  <si>
    <t>Anthony Catalano</t>
  </si>
  <si>
    <t>Sam Simmons</t>
  </si>
  <si>
    <t>Connor Kelley</t>
  </si>
  <si>
    <t>Conor Myles</t>
  </si>
  <si>
    <t>Blayne Lyne</t>
  </si>
  <si>
    <t>Jake Qualia</t>
  </si>
  <si>
    <t>Christian Okerholm</t>
  </si>
  <si>
    <t>Ryan Self</t>
  </si>
  <si>
    <t>Gunnar Brown</t>
  </si>
  <si>
    <t>Mike DeBattista</t>
  </si>
  <si>
    <t>Christopher Gutierrez</t>
  </si>
  <si>
    <t>Cody DeMont</t>
  </si>
  <si>
    <t>James Hubbard</t>
  </si>
  <si>
    <t>Robert Orloski</t>
  </si>
  <si>
    <t>Ryan Mason</t>
  </si>
  <si>
    <t>Joseph Webb</t>
  </si>
  <si>
    <t>Thomas Paxton</t>
  </si>
  <si>
    <t>Sean Jenkins</t>
  </si>
  <si>
    <t>Gavin Marley</t>
  </si>
  <si>
    <t>Ethan Rose</t>
  </si>
  <si>
    <t>Ryan Towers</t>
  </si>
  <si>
    <t>Colby Weber</t>
  </si>
  <si>
    <t>Charlie Hoagland</t>
  </si>
  <si>
    <t>Luke Payne</t>
  </si>
  <si>
    <t>Brett Antolick</t>
  </si>
  <si>
    <t>Nick Moran</t>
  </si>
  <si>
    <t>Frank Ciccone</t>
  </si>
  <si>
    <t>Jackson DiLorenzo</t>
  </si>
  <si>
    <t>Ryland Urbanczyk</t>
  </si>
  <si>
    <t>Tanner Wiggins</t>
  </si>
  <si>
    <t>Ethan Sanders</t>
  </si>
  <si>
    <t>Brayden Sharp</t>
  </si>
  <si>
    <t>Logan Voelz</t>
  </si>
  <si>
    <t>Ty Baker</t>
  </si>
  <si>
    <t>Carson Kuhn</t>
  </si>
  <si>
    <t>Ty Thames</t>
  </si>
  <si>
    <t>Marco Fuentes</t>
  </si>
  <si>
    <t>D.C. Brown</t>
  </si>
  <si>
    <t>Ethan Atchley</t>
  </si>
  <si>
    <t>Jax Traeger</t>
  </si>
  <si>
    <t>Jackson Blank</t>
  </si>
  <si>
    <t>Zachary Fetchel</t>
  </si>
  <si>
    <t>Brendan Conner</t>
  </si>
  <si>
    <t>Chase Ingram</t>
  </si>
  <si>
    <t>Carter Samuelson</t>
  </si>
  <si>
    <t>Isaac Warrick</t>
  </si>
  <si>
    <t>Riley Miller</t>
  </si>
  <si>
    <t>Justin Hicks</t>
  </si>
  <si>
    <t>Konner Keplinger</t>
  </si>
  <si>
    <t>Christian Helmers</t>
  </si>
  <si>
    <t>Braxton Shelton</t>
  </si>
  <si>
    <t>Brooks House</t>
  </si>
  <si>
    <t>Tyler Haines</t>
  </si>
  <si>
    <t>David Case</t>
  </si>
  <si>
    <t>Will Howell</t>
  </si>
  <si>
    <t>Seth Garner</t>
  </si>
  <si>
    <t>Carson Fair</t>
  </si>
  <si>
    <t>Logan Rushing</t>
  </si>
  <si>
    <t>Caden Robinson</t>
  </si>
  <si>
    <t>Brayden Sanders</t>
  </si>
  <si>
    <t>Davis Oswalt</t>
  </si>
  <si>
    <t>Aiden Steht</t>
  </si>
  <si>
    <t>Lance Bryan</t>
  </si>
  <si>
    <t>Charlie Smith</t>
  </si>
  <si>
    <t>Jacob Dienes</t>
  </si>
  <si>
    <t>Nolan McCracken</t>
  </si>
  <si>
    <t>Seth Impson</t>
  </si>
  <si>
    <t>Isaac Lucas</t>
  </si>
  <si>
    <t>Brady Hamilton</t>
  </si>
  <si>
    <t>Brady Pacha</t>
  </si>
  <si>
    <t>Amar Tsengeg</t>
  </si>
  <si>
    <t>Ryan Morrison</t>
  </si>
  <si>
    <t>Karsen Richard</t>
  </si>
  <si>
    <t>Caleb Reed</t>
  </si>
  <si>
    <t>Dax Sharp</t>
  </si>
  <si>
    <t>Wyatt Foley</t>
  </si>
  <si>
    <t>Reese Kortum</t>
  </si>
  <si>
    <t>Heitaro Hayashi</t>
  </si>
  <si>
    <t>Brok Eddy</t>
  </si>
  <si>
    <t>Brady Owens</t>
  </si>
  <si>
    <t>Ethan Rogers</t>
  </si>
  <si>
    <t>Adam Stanton</t>
  </si>
  <si>
    <t>Chase Carson</t>
  </si>
  <si>
    <t>Jacob Gholston</t>
  </si>
  <si>
    <t>Jaden Winter</t>
  </si>
  <si>
    <t>Ryan Combs</t>
  </si>
  <si>
    <t>Eddie Copper</t>
  </si>
  <si>
    <t>Chayse Oxborrow</t>
  </si>
  <si>
    <t>Drew Munn</t>
  </si>
  <si>
    <t>Andrew Kribbs</t>
  </si>
  <si>
    <t>James Litman</t>
  </si>
  <si>
    <t>Kide Adetuyi</t>
  </si>
  <si>
    <t>Zach Kilby</t>
  </si>
  <si>
    <t>Brayden Gilson</t>
  </si>
  <si>
    <t>Bryan Boully</t>
  </si>
  <si>
    <t>Garrett Grant</t>
  </si>
  <si>
    <t>Carson Kimball</t>
  </si>
  <si>
    <t>Tyler Murphy</t>
  </si>
  <si>
    <t>Dalton Robinson</t>
  </si>
  <si>
    <t>Kyzer Smith</t>
  </si>
  <si>
    <t>Dylan Oborne</t>
  </si>
  <si>
    <t>Cameron Horner</t>
  </si>
  <si>
    <t>Brody Juntunen</t>
  </si>
  <si>
    <t>Ryan Buckler</t>
  </si>
  <si>
    <t>Austin Waring</t>
  </si>
  <si>
    <t>Christian Brown</t>
  </si>
  <si>
    <t>Jonah Sarabia</t>
  </si>
  <si>
    <t>Nakni Anna</t>
  </si>
  <si>
    <t>Dominic Pontbriant</t>
  </si>
  <si>
    <t>Ethan Sutton</t>
  </si>
  <si>
    <t>Jorge DeCardenas</t>
  </si>
  <si>
    <t>Brisen Tweedy</t>
  </si>
  <si>
    <t>Will Allen</t>
  </si>
  <si>
    <t>Lawson Gailey</t>
  </si>
  <si>
    <t>Landon Yorek</t>
  </si>
  <si>
    <t>James Hill</t>
  </si>
  <si>
    <t>J.D. Rodriguez</t>
  </si>
  <si>
    <t>Blaise Wilcenski</t>
  </si>
  <si>
    <t>Sam Larson</t>
  </si>
  <si>
    <t>LuisPablo Navarro</t>
  </si>
  <si>
    <t>Will Clements</t>
  </si>
  <si>
    <t>Jack Brafa</t>
  </si>
  <si>
    <t>Julius Ejike-Charles</t>
  </si>
  <si>
    <t>Jacob Moore</t>
  </si>
  <si>
    <t>Jake Toporek</t>
  </si>
  <si>
    <t>Thomas Vincent</t>
  </si>
  <si>
    <t>Michael Devenney</t>
  </si>
  <si>
    <t>Caden Tarango</t>
  </si>
  <si>
    <t>Beau Sampson</t>
  </si>
  <si>
    <t>Trey Cehajic</t>
  </si>
  <si>
    <t>Dakota Stone</t>
  </si>
  <si>
    <t>Brandon Adams</t>
  </si>
  <si>
    <t>Kai Etwaru</t>
  </si>
  <si>
    <t>Ed Wagner</t>
  </si>
  <si>
    <t>Devin Diggs</t>
  </si>
  <si>
    <t>Ryan Furey</t>
  </si>
  <si>
    <t>Jeremiah Stewart</t>
  </si>
  <si>
    <t>Tyler Kozera</t>
  </si>
  <si>
    <t>Clay Hendry</t>
  </si>
  <si>
    <t>Joseph Dimino</t>
  </si>
  <si>
    <t>Will Ross</t>
  </si>
  <si>
    <t>Jackson Bellhorn</t>
  </si>
  <si>
    <t>Tommy Groom</t>
  </si>
  <si>
    <t>Alexander Llinas</t>
  </si>
  <si>
    <t>Jackson Lee</t>
  </si>
  <si>
    <t>Kaleb Kantola</t>
  </si>
  <si>
    <t>Cole O'Brien</t>
  </si>
  <si>
    <t>Adam Jamison</t>
  </si>
  <si>
    <t>Collin Bosley-Smith</t>
  </si>
  <si>
    <t>Cameron Guise</t>
  </si>
  <si>
    <t>Caden Shanks</t>
  </si>
  <si>
    <t>Jace Trautner</t>
  </si>
  <si>
    <t>Cody Underwood</t>
  </si>
  <si>
    <t>Mack Mabrey</t>
  </si>
  <si>
    <t>Dane LeMaster</t>
  </si>
  <si>
    <t>Tanner Lyne</t>
  </si>
  <si>
    <t>Landon Kiefer</t>
  </si>
  <si>
    <t>Brock Puckett</t>
  </si>
  <si>
    <t>Ryan Kutz</t>
  </si>
  <si>
    <t>Adam Switalski</t>
  </si>
  <si>
    <t>Gavin Oswald</t>
  </si>
  <si>
    <t>Tripp Patterson</t>
  </si>
  <si>
    <t>Tyler Rice</t>
  </si>
  <si>
    <t>Josh Bowerman</t>
  </si>
  <si>
    <t>Sawyer Toney</t>
  </si>
  <si>
    <t>Reese Young</t>
  </si>
  <si>
    <t>John Allen Stogner</t>
  </si>
  <si>
    <t>Justin Battle</t>
  </si>
  <si>
    <t>Justus Agosto</t>
  </si>
  <si>
    <t>Kelly Crumpton</t>
  </si>
  <si>
    <t>Luke Davenport</t>
  </si>
  <si>
    <t>Landon Scruggs</t>
  </si>
  <si>
    <t>Jake Boynar</t>
  </si>
  <si>
    <t>Carlos Carmona</t>
  </si>
  <si>
    <t>Nico Varlotta</t>
  </si>
  <si>
    <t>Kevin Henrich</t>
  </si>
  <si>
    <t>Hunter Possehl</t>
  </si>
  <si>
    <t>Hyatt Richardson</t>
  </si>
  <si>
    <t>Ashton Pocol</t>
  </si>
  <si>
    <t>Mattox Meeks</t>
  </si>
  <si>
    <t>Preston Rogers</t>
  </si>
  <si>
    <t>Ryan Rushing</t>
  </si>
  <si>
    <t>Jordan Vera</t>
  </si>
  <si>
    <t>Elliot Cadieux-Lanoue</t>
  </si>
  <si>
    <t>Logan Baisley</t>
  </si>
  <si>
    <t>Logan Eisenbarth</t>
  </si>
  <si>
    <t>Simon Aluko</t>
  </si>
  <si>
    <t>Levent Eldem</t>
  </si>
  <si>
    <t>Jhon Abreu</t>
  </si>
  <si>
    <t>Hunter Alexander</t>
  </si>
  <si>
    <t>Denver Hamilton</t>
  </si>
  <si>
    <t>Braxton Haywood</t>
  </si>
  <si>
    <t>Jake Jones</t>
  </si>
  <si>
    <t>Silas Cowgill</t>
  </si>
  <si>
    <t>Caden Meeler</t>
  </si>
  <si>
    <t>Tobin Cantrill</t>
  </si>
  <si>
    <t>Austin Jones</t>
  </si>
  <si>
    <t>JB Williams</t>
  </si>
  <si>
    <t>Caide White</t>
  </si>
  <si>
    <t>Jacob Pannell</t>
  </si>
  <si>
    <t>Kannon Nesslage</t>
  </si>
  <si>
    <t>Nicholas French</t>
  </si>
  <si>
    <t>Aaron Fitch</t>
  </si>
  <si>
    <t>Brendan Holland</t>
  </si>
  <si>
    <t>JJ Gardner</t>
  </si>
  <si>
    <t>Scout Updike</t>
  </si>
  <si>
    <t>Grant Brooks</t>
  </si>
  <si>
    <t>Austin Williamson</t>
  </si>
  <si>
    <t>Dom Pieto</t>
  </si>
  <si>
    <t>Kyle Hopper</t>
  </si>
  <si>
    <t>Benjamin Baker-Livingston</t>
  </si>
  <si>
    <t>Kyle Powers</t>
  </si>
  <si>
    <t>Payton Waters</t>
  </si>
  <si>
    <t>Logan Hartman</t>
  </si>
  <si>
    <t>Brodie Scott</t>
  </si>
  <si>
    <t>Josh Fernald</t>
  </si>
  <si>
    <t>Cody Airington</t>
  </si>
  <si>
    <t>Kade Shatwell</t>
  </si>
  <si>
    <t>Gavin Alveti</t>
  </si>
  <si>
    <t>Kaleb Applebey</t>
  </si>
  <si>
    <t>Jackson Hohensee</t>
  </si>
  <si>
    <t>Ryker Walton</t>
  </si>
  <si>
    <t>Colin Carney</t>
  </si>
  <si>
    <t>Bryce McCain</t>
  </si>
  <si>
    <t>Brody Lanham</t>
  </si>
  <si>
    <t>Aaron Lewis</t>
  </si>
  <si>
    <t>Chance Cox</t>
  </si>
  <si>
    <t>Jett Hope</t>
  </si>
  <si>
    <t>Drew DeLucia</t>
  </si>
  <si>
    <t>Kade Foulke</t>
  </si>
  <si>
    <t>Dylan Kazee</t>
  </si>
  <si>
    <t>Thomas Achey</t>
  </si>
  <si>
    <t>Connor Ball</t>
  </si>
  <si>
    <t>Dallis Moran</t>
  </si>
  <si>
    <t>Brayden Toro</t>
  </si>
  <si>
    <t>TJ Melani</t>
  </si>
  <si>
    <t>Ethan Phillips</t>
  </si>
  <si>
    <t>Jose Roig</t>
  </si>
  <si>
    <t>Deaton Oak</t>
  </si>
  <si>
    <t>Carson Brower</t>
  </si>
  <si>
    <t>Cade Rusch</t>
  </si>
  <si>
    <t>Nikau Heeney</t>
  </si>
  <si>
    <t>Raygan New</t>
  </si>
  <si>
    <t>Chase Carver</t>
  </si>
  <si>
    <t>Austin Egan</t>
  </si>
  <si>
    <t>Presley Monteforte</t>
  </si>
  <si>
    <t>Cole McMichael</t>
  </si>
  <si>
    <t>Evan Hart</t>
  </si>
  <si>
    <t>Drew Jennings</t>
  </si>
  <si>
    <t>Karl Ralamb</t>
  </si>
  <si>
    <t>Connor Sims</t>
  </si>
  <si>
    <t>Jaxson Howard</t>
  </si>
  <si>
    <t>Lucas Letsinger</t>
  </si>
  <si>
    <t>Jackson Gowan</t>
  </si>
  <si>
    <t>Matthew Eagen</t>
  </si>
  <si>
    <t>Adrian Quezada</t>
  </si>
  <si>
    <t>Sebastian Neave</t>
  </si>
  <si>
    <t>Owen Shipman</t>
  </si>
  <si>
    <t>Davin Pollard</t>
  </si>
  <si>
    <t>Jack Clevidence</t>
  </si>
  <si>
    <t>Johnny Joseph</t>
  </si>
  <si>
    <t>Gibson Jones</t>
  </si>
  <si>
    <t>Kensen Green</t>
  </si>
  <si>
    <t>Brayden Martino</t>
  </si>
  <si>
    <t>Jacob Price</t>
  </si>
  <si>
    <t>Brock Blanton</t>
  </si>
  <si>
    <t>Griffin Howell</t>
  </si>
  <si>
    <t>Clay Cartledge</t>
  </si>
  <si>
    <t>Hayden Collins</t>
  </si>
  <si>
    <t>Gavin Faulkner</t>
  </si>
  <si>
    <t>Jack Briese</t>
  </si>
  <si>
    <t>Bradley Gagen</t>
  </si>
  <si>
    <t>Cade Schneider</t>
  </si>
  <si>
    <t>Carson van Haaren</t>
  </si>
  <si>
    <t>Caleb Freeman</t>
  </si>
  <si>
    <t>Chardy Tierney</t>
  </si>
  <si>
    <t>Cooper Pumphrey</t>
  </si>
  <si>
    <t>Rantz Payton</t>
  </si>
  <si>
    <t>Johnny Bingham</t>
  </si>
  <si>
    <t>Addison Stockham</t>
  </si>
  <si>
    <t>Lex Kenny</t>
  </si>
  <si>
    <t>Luke Ridley</t>
  </si>
  <si>
    <t>Drew Richardson</t>
  </si>
  <si>
    <t>Davis Williams</t>
  </si>
  <si>
    <t>Braxton Brooks</t>
  </si>
  <si>
    <t>Grant Edwards</t>
  </si>
  <si>
    <t>Rowan Park</t>
  </si>
  <si>
    <t>Zane Wright</t>
  </si>
  <si>
    <t>Evimael Quiles</t>
  </si>
  <si>
    <t>Wilson Donnelly</t>
  </si>
  <si>
    <t>Josh Lanum</t>
  </si>
  <si>
    <t>Gavin Mask</t>
  </si>
  <si>
    <t>Macklin Miller</t>
  </si>
  <si>
    <t>Mason Cook</t>
  </si>
  <si>
    <t>Mathis Nayral</t>
  </si>
  <si>
    <t>Aiden Cline</t>
  </si>
  <si>
    <t>Manning West</t>
  </si>
  <si>
    <t>Boede Rahe</t>
  </si>
  <si>
    <t>Kannon Carr</t>
  </si>
  <si>
    <t>Toby Scheidt</t>
  </si>
  <si>
    <t>Carter Fink</t>
  </si>
  <si>
    <t>Riane Ritter</t>
  </si>
  <si>
    <t>Ty Thomson</t>
  </si>
  <si>
    <t>Madden Seidl</t>
  </si>
  <si>
    <t>Maddox Burkitt</t>
  </si>
  <si>
    <t>Daniel Lopez</t>
  </si>
  <si>
    <t>Caleb Deer</t>
  </si>
  <si>
    <t>Emerson McKnight</t>
  </si>
  <si>
    <t>Jeremy Allen</t>
  </si>
  <si>
    <t>Chansen Cole</t>
  </si>
  <si>
    <t>Ian Korn</t>
  </si>
  <si>
    <t>JJ Glasscock</t>
  </si>
  <si>
    <t>Reese Bassinger</t>
  </si>
  <si>
    <t>Carson Estridge</t>
  </si>
  <si>
    <t>Joshua Surigao</t>
  </si>
  <si>
    <t>David Hagen</t>
  </si>
  <si>
    <t>Ben McDougal</t>
  </si>
  <si>
    <t>David Perez</t>
  </si>
  <si>
    <t>Weston Smith</t>
  </si>
  <si>
    <t>JT Huether</t>
  </si>
  <si>
    <t>Mac Stiffler</t>
  </si>
  <si>
    <t>Bryant Yoak</t>
  </si>
  <si>
    <t>Brayden Robinson</t>
  </si>
  <si>
    <t>JD Costanzo</t>
  </si>
  <si>
    <t>Bryson Hoff</t>
  </si>
  <si>
    <t>Wyatt Mosley</t>
  </si>
  <si>
    <t>Kole Klecker</t>
  </si>
  <si>
    <t>Wyatt Halvorson</t>
  </si>
  <si>
    <t>Sean Fitzpatrick</t>
  </si>
  <si>
    <t>Taylor Penn</t>
  </si>
  <si>
    <t>Colby Guy</t>
  </si>
  <si>
    <t>Colin Linder</t>
  </si>
  <si>
    <t>Brady Louck</t>
  </si>
  <si>
    <t>Derek Schaefer</t>
  </si>
  <si>
    <t>Finn Edwards</t>
  </si>
  <si>
    <t>Jaden Alba</t>
  </si>
  <si>
    <t>Nick Anello</t>
  </si>
  <si>
    <t>Austin Musso</t>
  </si>
  <si>
    <t>Easton Barrett</t>
  </si>
  <si>
    <t>Josh Butler</t>
  </si>
  <si>
    <t>Eli Buxton</t>
  </si>
  <si>
    <t>Camden Wicker</t>
  </si>
  <si>
    <t>Mateo Gray</t>
  </si>
  <si>
    <t>Wyatt Dion</t>
  </si>
  <si>
    <t>Kris Sosnowski</t>
  </si>
  <si>
    <t>Joe Trombley</t>
  </si>
  <si>
    <t>Max Murray</t>
  </si>
  <si>
    <t>Kevin Schoneboom</t>
  </si>
  <si>
    <t>Anthony Lariz</t>
  </si>
  <si>
    <t>Kaniel Rosado</t>
  </si>
  <si>
    <t>Roman Kimball</t>
  </si>
  <si>
    <t>Braden Smith</t>
  </si>
  <si>
    <t>Michael Gillen</t>
  </si>
  <si>
    <t>Chandler Dorsey</t>
  </si>
  <si>
    <t>Matthew Heyl</t>
  </si>
  <si>
    <t>Stormy Rhodes</t>
  </si>
  <si>
    <t>Ethan Lund</t>
  </si>
  <si>
    <t>Mario Pesca</t>
  </si>
  <si>
    <t>Kyle Pearcy</t>
  </si>
  <si>
    <t>Josiah Golden</t>
  </si>
  <si>
    <t>Jake Kennedy</t>
  </si>
  <si>
    <t>Noah Wech</t>
  </si>
  <si>
    <t>Kai Fyke</t>
  </si>
  <si>
    <t>Zane Burns</t>
  </si>
  <si>
    <t>Brennan Phillips</t>
  </si>
  <si>
    <t>Drew Blake</t>
  </si>
  <si>
    <t>Bryce LeBlanc</t>
  </si>
  <si>
    <t>Drew Winslow</t>
  </si>
  <si>
    <t>Parker Jennings</t>
  </si>
  <si>
    <t>Kyler Zagar</t>
  </si>
  <si>
    <t>Logan Knight</t>
  </si>
  <si>
    <t>Connor Blue</t>
  </si>
  <si>
    <t>Chad Brown</t>
  </si>
  <si>
    <t>Carson Marsh</t>
  </si>
  <si>
    <t>Adam Buczkowski</t>
  </si>
  <si>
    <t>Dillon Schueler</t>
  </si>
  <si>
    <t>Dominic Mauro</t>
  </si>
  <si>
    <t>Adam Brouwer</t>
  </si>
  <si>
    <t>Brendin Oliver</t>
  </si>
  <si>
    <t>Brenden Garula</t>
  </si>
  <si>
    <t>Alex Gonzalez</t>
  </si>
  <si>
    <t>Hudson Johnson</t>
  </si>
  <si>
    <t>Joel PiÃ±eiro</t>
  </si>
  <si>
    <t>Bradley Coulter</t>
  </si>
  <si>
    <t>Brennan Eager</t>
  </si>
  <si>
    <t>Charlie Dieruf IV</t>
  </si>
  <si>
    <t>Zack James</t>
  </si>
  <si>
    <t>Tanner Sagouspe</t>
  </si>
  <si>
    <t>Nate Stern</t>
  </si>
  <si>
    <t>Walter Quinn</t>
  </si>
  <si>
    <t>Cade Nelson</t>
  </si>
  <si>
    <t>Kade Durnin</t>
  </si>
  <si>
    <t>Mason Brassfield</t>
  </si>
  <si>
    <t>Aiden Barrientes</t>
  </si>
  <si>
    <t>Uli Fernsler</t>
  </si>
  <si>
    <t>Ethan Calder</t>
  </si>
  <si>
    <t>Zack Wallace</t>
  </si>
  <si>
    <t>Lucas Davenport</t>
  </si>
  <si>
    <t>Stefan Stahl</t>
  </si>
  <si>
    <t>Caleb Bunch</t>
  </si>
  <si>
    <t>RJ Ruais</t>
  </si>
  <si>
    <t>Mason Green</t>
  </si>
  <si>
    <t>Luke McLeod</t>
  </si>
  <si>
    <t>Caldwell McFaddin</t>
  </si>
  <si>
    <t>Charlie Atkinson</t>
  </si>
  <si>
    <t>Brayden Bergman</t>
  </si>
  <si>
    <t>Grayson Murry</t>
  </si>
  <si>
    <t>Cade Hansen</t>
  </si>
  <si>
    <t>Jake Kolkhorst</t>
  </si>
  <si>
    <t>Nate Gray</t>
  </si>
  <si>
    <t>Garrison Sumner</t>
  </si>
  <si>
    <t>Dan Brousseau</t>
  </si>
  <si>
    <t>Bryant Ball</t>
  </si>
  <si>
    <t>Ashton Johnson</t>
  </si>
  <si>
    <t>Brock Snow</t>
  </si>
  <si>
    <t>Wayland Crane</t>
  </si>
  <si>
    <t>Cayson Bell</t>
  </si>
  <si>
    <t>Jaxon Clayton</t>
  </si>
  <si>
    <t>Luke Sterner</t>
  </si>
  <si>
    <t>Tyler Ball</t>
  </si>
  <si>
    <t>Justis Reiser</t>
  </si>
  <si>
    <t>Blade Paragas</t>
  </si>
  <si>
    <t>Nate Wochner</t>
  </si>
  <si>
    <t>Payton Riske</t>
  </si>
  <si>
    <t>Colter McAnelly</t>
  </si>
  <si>
    <t>Dillon Fine</t>
  </si>
  <si>
    <t>Ian Culver</t>
  </si>
  <si>
    <t>Ryan Kittredge</t>
  </si>
  <si>
    <t>Dylan Gazaway</t>
  </si>
  <si>
    <t>Justin Abercrombie</t>
  </si>
  <si>
    <t>Seth Graham-Pippin</t>
  </si>
  <si>
    <t>Ian Lenius</t>
  </si>
  <si>
    <t>Anson McGorman</t>
  </si>
  <si>
    <t>Sammy Cova</t>
  </si>
  <si>
    <t>Chance Covert II</t>
  </si>
  <si>
    <t>David Galindo</t>
  </si>
  <si>
    <t>Lincoln Sheffield</t>
  </si>
  <si>
    <t>James Guyette</t>
  </si>
  <si>
    <t>Carson Liggett</t>
  </si>
  <si>
    <t>Ethan Giesbrecht</t>
  </si>
  <si>
    <t>Aaron Arnold</t>
  </si>
  <si>
    <t>Cohen Feser</t>
  </si>
  <si>
    <t>Taz Butler</t>
  </si>
  <si>
    <t>Miles Smith</t>
  </si>
  <si>
    <t>Adam Arther</t>
  </si>
  <si>
    <t>Billy Eich</t>
  </si>
  <si>
    <t>Matthew Flores</t>
  </si>
  <si>
    <t>Robert Fortenberry</t>
  </si>
  <si>
    <t>Jonny Lowe</t>
  </si>
  <si>
    <t>Will Jordan</t>
  </si>
  <si>
    <t>Lukas Pirko</t>
  </si>
  <si>
    <t>Logan Bevis</t>
  </si>
  <si>
    <t>Jackson Burns</t>
  </si>
  <si>
    <t>Ryan Free</t>
  </si>
  <si>
    <t>Bryce Suiter</t>
  </si>
  <si>
    <t>Logan Addison</t>
  </si>
  <si>
    <t>Donovan Becerra</t>
  </si>
  <si>
    <t>Kaysen Raineri</t>
  </si>
  <si>
    <t>Jake Spindler</t>
  </si>
  <si>
    <t>Jacob Rogers</t>
  </si>
  <si>
    <t>Adam Hayes</t>
  </si>
  <si>
    <t>Brady Trombello</t>
  </si>
  <si>
    <t>Parker Hutyra</t>
  </si>
  <si>
    <t>Connor Mohan</t>
  </si>
  <si>
    <t>Heeryun Han</t>
  </si>
  <si>
    <t>Jorden Espinoza</t>
  </si>
  <si>
    <t>Smith Bailey</t>
  </si>
  <si>
    <t>Luc Fladda</t>
  </si>
  <si>
    <t>Garrett Hicks</t>
  </si>
  <si>
    <t>Corey Kling</t>
  </si>
  <si>
    <t>Maclain Roberts</t>
  </si>
  <si>
    <t>Patrick Morris</t>
  </si>
  <si>
    <t>Collin McKinney</t>
  </si>
  <si>
    <t>Benton Hickman</t>
  </si>
  <si>
    <t>Jack Lafflam</t>
  </si>
  <si>
    <t>Evan Brandt</t>
  </si>
  <si>
    <t>Matthew Martinez</t>
  </si>
  <si>
    <t>Kendall Hoffman</t>
  </si>
  <si>
    <t>Paul Schmitz</t>
  </si>
  <si>
    <t>Max McCraray</t>
  </si>
  <si>
    <t>Richie Roman</t>
  </si>
  <si>
    <t>Ryne Rodriguez</t>
  </si>
  <si>
    <t>Caden Cooper</t>
  </si>
  <si>
    <t>Harrison Boushele</t>
  </si>
  <si>
    <t>Eric Van Valkenburg</t>
  </si>
  <si>
    <t>Alex Solis</t>
  </si>
  <si>
    <t>Chris Scinta</t>
  </si>
  <si>
    <t>Tyler Bryan</t>
  </si>
  <si>
    <t>Jackson Baker</t>
  </si>
  <si>
    <t>Cameron Edmonds</t>
  </si>
  <si>
    <t>Liam O'Leary</t>
  </si>
  <si>
    <t>Evan Chaffee</t>
  </si>
  <si>
    <t>Jaden Fateman</t>
  </si>
  <si>
    <t>Nick Romer</t>
  </si>
  <si>
    <t>Evan Hoeckele</t>
  </si>
  <si>
    <t>Jack Nestler</t>
  </si>
  <si>
    <t>Brady Clark</t>
  </si>
  <si>
    <t>Nick Gilpin</t>
  </si>
  <si>
    <t>Ian Mowad</t>
  </si>
  <si>
    <t>Thomas Harding</t>
  </si>
  <si>
    <t>Victor Frederick</t>
  </si>
  <si>
    <t>Tyler Longoria</t>
  </si>
  <si>
    <t>Kyle Chase</t>
  </si>
  <si>
    <t>Joe Mascio</t>
  </si>
  <si>
    <t>Carter Wall</t>
  </si>
  <si>
    <t>Tommy Conley</t>
  </si>
  <si>
    <t>Conor Burns</t>
  </si>
  <si>
    <t>Chris Batuyios</t>
  </si>
  <si>
    <t>Charlie Hale</t>
  </si>
  <si>
    <t>Charlie West</t>
  </si>
  <si>
    <t>Oliver Pudvar</t>
  </si>
  <si>
    <t>Joe Pitts</t>
  </si>
  <si>
    <t>Sam Hutchinson</t>
  </si>
  <si>
    <t>Austin Trumpour</t>
  </si>
  <si>
    <t>Greg Shaw III</t>
  </si>
  <si>
    <t>Frank Spirito IV</t>
  </si>
  <si>
    <t>Paxton Meyers</t>
  </si>
  <si>
    <t>Joe Talarico</t>
  </si>
  <si>
    <t>Evan Hamberger</t>
  </si>
  <si>
    <t>Garret Garbinski</t>
  </si>
  <si>
    <t>Tristan Aasland</t>
  </si>
  <si>
    <t>Robert Gilchrist</t>
  </si>
  <si>
    <t>Ashton Chronister</t>
  </si>
  <si>
    <t>Roger Niedermaier</t>
  </si>
  <si>
    <t>Sam Eppley</t>
  </si>
  <si>
    <t>Garrett Helsel</t>
  </si>
  <si>
    <t>Michael Murphy</t>
  </si>
  <si>
    <t>Jack Nobe</t>
  </si>
  <si>
    <t>Sam Stevens</t>
  </si>
  <si>
    <t>Evan Vasiliou</t>
  </si>
  <si>
    <t>Owen Poole</t>
  </si>
  <si>
    <t>Karter Muck</t>
  </si>
  <si>
    <t>Nick Boyle</t>
  </si>
  <si>
    <t>Joey Young</t>
  </si>
  <si>
    <t>Jack DeTienne</t>
  </si>
  <si>
    <t>Jake Hooker</t>
  </si>
  <si>
    <t>Sam Hoeft</t>
  </si>
  <si>
    <t>Asher DeLeo</t>
  </si>
  <si>
    <t>Jack Pineau</t>
  </si>
  <si>
    <t>Robert O'Malley</t>
  </si>
  <si>
    <t>Matt Goldenbaum</t>
  </si>
  <si>
    <t>Shea Wendt</t>
  </si>
  <si>
    <t>Wilson Magers</t>
  </si>
  <si>
    <t>Jakob Ruhl</t>
  </si>
  <si>
    <t>Eli Nissen</t>
  </si>
  <si>
    <t>Joe Hauser</t>
  </si>
  <si>
    <t>Anthony Unga</t>
  </si>
  <si>
    <t>James Burke</t>
  </si>
  <si>
    <t>Brendan Strenke</t>
  </si>
  <si>
    <t>Ian Koosman</t>
  </si>
  <si>
    <t>Brian Gould</t>
  </si>
  <si>
    <t>Kai Leckszas</t>
  </si>
  <si>
    <t>Spencer Seid</t>
  </si>
  <si>
    <t>Luke Jackman</t>
  </si>
  <si>
    <t>Griffin O'Connor</t>
  </si>
  <si>
    <t>Max Whitmer</t>
  </si>
  <si>
    <t>Ethan Rucker</t>
  </si>
  <si>
    <t>Andrew Jergins</t>
  </si>
  <si>
    <t>Charlie Hendrix</t>
  </si>
  <si>
    <t>JT Raab</t>
  </si>
  <si>
    <t>Will Newell</t>
  </si>
  <si>
    <t>Trajan Lee</t>
  </si>
  <si>
    <t>Andrew Citron</t>
  </si>
  <si>
    <t>Jack Volo</t>
  </si>
  <si>
    <t>Ashton Arroyo</t>
  </si>
  <si>
    <t>Andrew Moy</t>
  </si>
  <si>
    <t>Marshall Whitmer</t>
  </si>
  <si>
    <t>Jack Mullen</t>
  </si>
  <si>
    <t>Camron Poe</t>
  </si>
  <si>
    <t>Max Winders</t>
  </si>
  <si>
    <t>Brock Buckley</t>
  </si>
  <si>
    <t>Grayson Bradberry</t>
  </si>
  <si>
    <t>Jack Hagen</t>
  </si>
  <si>
    <t>Tre Benjamin</t>
  </si>
  <si>
    <t>Jake Thomas</t>
  </si>
  <si>
    <t>Alex Kanipe</t>
  </si>
  <si>
    <t>Simon Linde</t>
  </si>
  <si>
    <t>Garyson Smiddy</t>
  </si>
  <si>
    <t>Corbin Snyder</t>
  </si>
  <si>
    <t>Aidan Hatcher</t>
  </si>
  <si>
    <t>Brett Sherrard</t>
  </si>
  <si>
    <t>Zak White</t>
  </si>
  <si>
    <t>Niko Kreuzer</t>
  </si>
  <si>
    <t>Alex Thomas</t>
  </si>
  <si>
    <t>Andrew Hendrickx</t>
  </si>
  <si>
    <t>Jack Kelley</t>
  </si>
  <si>
    <t>Jake Francis</t>
  </si>
  <si>
    <t>Luke Jacobson</t>
  </si>
  <si>
    <t>Wyatt Wolpert</t>
  </si>
  <si>
    <t>Graham Moore</t>
  </si>
  <si>
    <t>Jack Chavez</t>
  </si>
  <si>
    <t>Matthew Kahn</t>
  </si>
  <si>
    <t>Will Parkinson</t>
  </si>
  <si>
    <t>Jeremiah Holder</t>
  </si>
  <si>
    <t>JP Podgorski</t>
  </si>
  <si>
    <t>CJ Furey</t>
  </si>
  <si>
    <t>Bobby Finn</t>
  </si>
  <si>
    <t>Ryan Conrad</t>
  </si>
  <si>
    <t>Conor Smith</t>
  </si>
  <si>
    <t>Pat McKenzie</t>
  </si>
  <si>
    <t>Carsten Finnvold</t>
  </si>
  <si>
    <t>Steven Svenson</t>
  </si>
  <si>
    <t>Mason Christopher</t>
  </si>
  <si>
    <t>John Higgins</t>
  </si>
  <si>
    <t>Stephen Curry</t>
  </si>
  <si>
    <t>Ryan Reich</t>
  </si>
  <si>
    <t>Matt Pontari</t>
  </si>
  <si>
    <t>Derek Benzinger</t>
  </si>
  <si>
    <t>Jayden Barroqueiro</t>
  </si>
  <si>
    <t>John Donahue</t>
  </si>
  <si>
    <t>Jason Kuhn</t>
  </si>
  <si>
    <t>Gregory Bruno</t>
  </si>
  <si>
    <t>Chris Ho</t>
  </si>
  <si>
    <t>Connor Byrne</t>
  </si>
  <si>
    <t>Ty Brachbill</t>
  </si>
  <si>
    <t>Wade Walton</t>
  </si>
  <si>
    <t>Aidan Paul</t>
  </si>
  <si>
    <t>Dylan Story</t>
  </si>
  <si>
    <t>Jack Carey</t>
  </si>
  <si>
    <t>Tyler Shafer</t>
  </si>
  <si>
    <t>Dominic LaDuke</t>
  </si>
  <si>
    <t>Camden Chalfant</t>
  </si>
  <si>
    <t>Dalton Hitt</t>
  </si>
  <si>
    <t>Mateo Wells</t>
  </si>
  <si>
    <t>Noah Zimmerman</t>
  </si>
  <si>
    <t>Justin Silverstein</t>
  </si>
  <si>
    <t>Mark Salicco</t>
  </si>
  <si>
    <t>Howell Polk</t>
  </si>
  <si>
    <t>Luke Earnhardt</t>
  </si>
  <si>
    <t>Dylan Hansen</t>
  </si>
  <si>
    <t>Ben Rehkow</t>
  </si>
  <si>
    <t>Raymond McNaught</t>
  </si>
  <si>
    <t>Colby McNeely</t>
  </si>
  <si>
    <t>Garrett Byrd</t>
  </si>
  <si>
    <t>Evan Vandenbosch</t>
  </si>
  <si>
    <t>Carson Everrette</t>
  </si>
  <si>
    <t>Titus Von Kapff</t>
  </si>
  <si>
    <t>Matt Gallant</t>
  </si>
  <si>
    <t>Jack Bunnell</t>
  </si>
  <si>
    <t>Hunter Porter</t>
  </si>
  <si>
    <t>Hayden Henry</t>
  </si>
  <si>
    <t>Tyler Henshaw</t>
  </si>
  <si>
    <t>Christian Krause</t>
  </si>
  <si>
    <t>Aydan Smith</t>
  </si>
  <si>
    <t>Zach Stichweh</t>
  </si>
  <si>
    <t>Chris Torres</t>
  </si>
  <si>
    <t>Brent Stukes</t>
  </si>
  <si>
    <t>Max Kaplan</t>
  </si>
  <si>
    <t>Jacob Kirby</t>
  </si>
  <si>
    <t>Reece Hemmerling</t>
  </si>
  <si>
    <t>Nathan Hook</t>
  </si>
  <si>
    <t>Andrew Kummer</t>
  </si>
  <si>
    <t>Jack Gibson</t>
  </si>
  <si>
    <t>Wyatt Land</t>
  </si>
  <si>
    <t>Max Bianchini</t>
  </si>
  <si>
    <t>Brad Benton</t>
  </si>
  <si>
    <t>Cayden Mackey</t>
  </si>
  <si>
    <t>Juan Reyes</t>
  </si>
  <si>
    <t>Max Eichenberger</t>
  </si>
  <si>
    <t>Jack Morris</t>
  </si>
  <si>
    <t>Ben Chuttey</t>
  </si>
  <si>
    <t>Raymond Ladd</t>
  </si>
  <si>
    <t>Jeff Meade</t>
  </si>
  <si>
    <t>Trey Ludy</t>
  </si>
  <si>
    <t>Mason Hatcher</t>
  </si>
  <si>
    <t>Hunter Howard</t>
  </si>
  <si>
    <t>Daniel Quintana</t>
  </si>
  <si>
    <t>Matthew Lefevers</t>
  </si>
  <si>
    <t>Will Palmer</t>
  </si>
  <si>
    <t>Corey Costello</t>
  </si>
  <si>
    <t>Andrew Steinhaus</t>
  </si>
  <si>
    <t>Joshua Milleville</t>
  </si>
  <si>
    <t>Parker Noonan</t>
  </si>
  <si>
    <t>Ben Keefe</t>
  </si>
  <si>
    <t>Jaxon Lloyd</t>
  </si>
  <si>
    <t>Brady Hoover</t>
  </si>
  <si>
    <t>Josh Cottrill</t>
  </si>
  <si>
    <t>Connor Handy</t>
  </si>
  <si>
    <t>JR Fordham</t>
  </si>
  <si>
    <t>Joe Gomez</t>
  </si>
  <si>
    <t>Jackson Nash</t>
  </si>
  <si>
    <t>Cal Travers</t>
  </si>
  <si>
    <t>Drew Siegner</t>
  </si>
  <si>
    <t>Braydon Gray</t>
  </si>
  <si>
    <t>Wyatt Bunch</t>
  </si>
  <si>
    <t>Jackson Garland</t>
  </si>
  <si>
    <t>Ethan Plesser</t>
  </si>
  <si>
    <t>Joe Castrichini</t>
  </si>
  <si>
    <t>Cam Freeman</t>
  </si>
  <si>
    <t>Landen Moore</t>
  </si>
  <si>
    <t>Alex Strickland</t>
  </si>
  <si>
    <t>Colby Putnam</t>
  </si>
  <si>
    <t>Oliver Ellison</t>
  </si>
  <si>
    <t>Matt Stuart</t>
  </si>
  <si>
    <t>Reid Bertram</t>
  </si>
  <si>
    <t>Parker Dixon</t>
  </si>
  <si>
    <t>Chance Mako</t>
  </si>
  <si>
    <t>Jack Iannibelli</t>
  </si>
  <si>
    <t>Colby Humphries</t>
  </si>
  <si>
    <t>Jerek Hobb</t>
  </si>
  <si>
    <t>Nicholas Blaszczak</t>
  </si>
  <si>
    <t>Josh Gentile</t>
  </si>
  <si>
    <t>Trey Graydon</t>
  </si>
  <si>
    <t>Connor Busson</t>
  </si>
  <si>
    <t>Jaden Bitter</t>
  </si>
  <si>
    <t>Jackson Murcer</t>
  </si>
  <si>
    <t>Devin Pressley</t>
  </si>
  <si>
    <t>Drew Turner</t>
  </si>
  <si>
    <t>Lucas Boesen</t>
  </si>
  <si>
    <t>TJ Brooks</t>
  </si>
  <si>
    <t>Matthew Hall</t>
  </si>
  <si>
    <t>Garrett Crum</t>
  </si>
  <si>
    <t>Landon Gross</t>
  </si>
  <si>
    <t>Daylinh Nguyen-Brown</t>
  </si>
  <si>
    <t>Nic Melton</t>
  </si>
  <si>
    <t>Christian Charalambous</t>
  </si>
  <si>
    <t>Sammy Vander Hill</t>
  </si>
  <si>
    <t>Tristan McGregor</t>
  </si>
  <si>
    <t>Michael Marroquin Jr.</t>
  </si>
  <si>
    <t>Jeremiah Hampton</t>
  </si>
  <si>
    <t>JJ Harrell</t>
  </si>
  <si>
    <t>Mason McDaniel</t>
  </si>
  <si>
    <t>Braiden Eagen</t>
  </si>
  <si>
    <t>Tucker Meredith</t>
  </si>
  <si>
    <t>Domaine Vann</t>
  </si>
  <si>
    <t>Brooks Chamberlin</t>
  </si>
  <si>
    <t>Carter Payne</t>
  </si>
  <si>
    <t>Wylan Moss</t>
  </si>
  <si>
    <t>Michael Barnett</t>
  </si>
  <si>
    <t>Easton Hawk</t>
  </si>
  <si>
    <t>Ian May</t>
  </si>
  <si>
    <t>Elai Iwanaga</t>
  </si>
  <si>
    <t>Zach Strickland</t>
  </si>
  <si>
    <t>Justin Lee</t>
  </si>
  <si>
    <t>Jack O'Connor</t>
  </si>
  <si>
    <t>Landon Stump</t>
  </si>
  <si>
    <t>Angel Cervantes</t>
  </si>
  <si>
    <t>Jake Swenson</t>
  </si>
  <si>
    <t>CJ Bott</t>
  </si>
  <si>
    <t>Chris Grothues</t>
  </si>
  <si>
    <t>Mack Edwards</t>
  </si>
  <si>
    <t>Gavin Blachowicz</t>
  </si>
  <si>
    <t>Cooper Katskee</t>
  </si>
  <si>
    <t>Lynden Bruegman</t>
  </si>
  <si>
    <t>Cooper Grace</t>
  </si>
  <si>
    <t>Auden Pankonin</t>
  </si>
  <si>
    <t>Ryan Harrahill</t>
  </si>
  <si>
    <t>Jalen Worthley</t>
  </si>
  <si>
    <t>J'Shawn Unger</t>
  </si>
  <si>
    <t>Tucker Timmerman</t>
  </si>
  <si>
    <t>Kevin Mannell</t>
  </si>
  <si>
    <t>Pryce Bender</t>
  </si>
  <si>
    <t>Caleb Clark</t>
  </si>
  <si>
    <t>Chase Olson</t>
  </si>
  <si>
    <t>Grant Cleavinger</t>
  </si>
  <si>
    <t>Braxton Stewart</t>
  </si>
  <si>
    <t>Colin Nowaczyk</t>
  </si>
  <si>
    <t>Jace Ziola</t>
  </si>
  <si>
    <t>Andrew Johnson</t>
  </si>
  <si>
    <t>Rohan Kasanagottu</t>
  </si>
  <si>
    <t>Ben Cushnie</t>
  </si>
  <si>
    <t>Henry Chabot</t>
  </si>
  <si>
    <t>Sax Matson</t>
  </si>
  <si>
    <t>Adam Troy</t>
  </si>
  <si>
    <t>Ace Whitehead</t>
  </si>
  <si>
    <t>Gavin Lauridsen</t>
  </si>
  <si>
    <t>Paul Grossman</t>
  </si>
  <si>
    <t>Chase Herrell</t>
  </si>
  <si>
    <t>Cameron Fausset</t>
  </si>
  <si>
    <t>Garren Rizzo</t>
  </si>
  <si>
    <t>Andrew Harbour</t>
  </si>
  <si>
    <t>Matthew Morrell</t>
  </si>
  <si>
    <t>Jake Sekany</t>
  </si>
  <si>
    <t>Will Sanford</t>
  </si>
  <si>
    <t>Miles Gosztola</t>
  </si>
  <si>
    <t>Collin Clarke</t>
  </si>
  <si>
    <t>Ryder Edwards</t>
  </si>
  <si>
    <t>Ian Umlandt</t>
  </si>
  <si>
    <t>Jonah Barkoff</t>
  </si>
  <si>
    <t>Tanner Bradley</t>
  </si>
  <si>
    <t>Ryan Featherston</t>
  </si>
  <si>
    <t>Devin Bell</t>
  </si>
  <si>
    <t>Toby Twist</t>
  </si>
  <si>
    <t>Cooper Markham</t>
  </si>
  <si>
    <t>Blake Crawford</t>
  </si>
  <si>
    <t>Michael Meckna</t>
  </si>
  <si>
    <t>Luke Morgan</t>
  </si>
  <si>
    <t>Leo Uelmen</t>
  </si>
  <si>
    <t>Gabe Howard</t>
  </si>
  <si>
    <t>Cooper Strawn</t>
  </si>
  <si>
    <t>Shane Johnson</t>
  </si>
  <si>
    <t>Josh Hollis</t>
  </si>
  <si>
    <t>Hudson Carvalho</t>
  </si>
  <si>
    <t>Zach Erdman</t>
  </si>
  <si>
    <t>Austin Klug</t>
  </si>
  <si>
    <t>Cole Van Assen</t>
  </si>
  <si>
    <t>Evan Schweizer</t>
  </si>
  <si>
    <t>Jacob Boland</t>
  </si>
  <si>
    <t>Thomas Howard</t>
  </si>
  <si>
    <t>Jake Kramer</t>
  </si>
  <si>
    <t>Gavin Beuter</t>
  </si>
  <si>
    <t>Joe Trenerry</t>
  </si>
  <si>
    <t>Jackson Greer</t>
  </si>
  <si>
    <t>Jarvis Evans</t>
  </si>
  <si>
    <t>Graham Kollen</t>
  </si>
  <si>
    <t>Trevor Kester-Johnson</t>
  </si>
  <si>
    <t>Tro Fellings</t>
  </si>
  <si>
    <t>Nick Kolze</t>
  </si>
  <si>
    <t>Noah Filer</t>
  </si>
  <si>
    <t>Pierce Herrenbruck</t>
  </si>
  <si>
    <t>Gavin Kuzniewski</t>
  </si>
  <si>
    <t>Chris Domke</t>
  </si>
  <si>
    <t>Ryan Zamora</t>
  </si>
  <si>
    <t>Lincoln McVicker</t>
  </si>
  <si>
    <t>Luke Carrell</t>
  </si>
  <si>
    <t>Jake Michalak</t>
  </si>
  <si>
    <t>Nick Sawyer</t>
  </si>
  <si>
    <t>Zach Weber</t>
  </si>
  <si>
    <t>Owen Graf</t>
  </si>
  <si>
    <t>Jack Cecil</t>
  </si>
  <si>
    <t>Sahil Patel</t>
  </si>
  <si>
    <t>Zak Sigman</t>
  </si>
  <si>
    <t>Jude Fisher</t>
  </si>
  <si>
    <t>Ryan Butler</t>
  </si>
  <si>
    <t>Nik Copenhaver</t>
  </si>
  <si>
    <t>Shane Brinham</t>
  </si>
  <si>
    <t>David Lally Jr.</t>
  </si>
  <si>
    <t>Kurt Barr</t>
  </si>
  <si>
    <t>Tate Carey</t>
  </si>
  <si>
    <t>Grant Bradley</t>
  </si>
  <si>
    <t>Cade Montgomery</t>
  </si>
  <si>
    <t>Gavin DeVooght</t>
  </si>
  <si>
    <t>Slade Moore</t>
  </si>
  <si>
    <t>Erik Puodziunas</t>
  </si>
  <si>
    <t>Michael Quedens</t>
  </si>
  <si>
    <t>Preston Barr</t>
  </si>
  <si>
    <t>Wyatt Novara</t>
  </si>
  <si>
    <t>Max Debiec</t>
  </si>
  <si>
    <t>Brandon Mann</t>
  </si>
  <si>
    <t>Tyler Finkbeiner</t>
  </si>
  <si>
    <t>Justin Brown</t>
  </si>
  <si>
    <t>Maddux Frese</t>
  </si>
  <si>
    <t>Jaron Bleeker</t>
  </si>
  <si>
    <t>Logan Runde</t>
  </si>
  <si>
    <t>Joe Husak</t>
  </si>
  <si>
    <t>Tate Slagle</t>
  </si>
  <si>
    <t>Nick Terhaar</t>
  </si>
  <si>
    <t>Ganon Archer</t>
  </si>
  <si>
    <t>Brady Ferguson</t>
  </si>
  <si>
    <t>Carter Wilcox</t>
  </si>
  <si>
    <t>Beau Leisure</t>
  </si>
  <si>
    <t>Ty Mikkelsen</t>
  </si>
  <si>
    <t>Nick Heitman</t>
  </si>
  <si>
    <t>John Henry Kohorst</t>
  </si>
  <si>
    <t>Aidan Flinn</t>
  </si>
  <si>
    <t>Regan Hall</t>
  </si>
  <si>
    <t>Ryan Ohm</t>
  </si>
  <si>
    <t>Sam Reed</t>
  </si>
  <si>
    <t>Sam Mommer</t>
  </si>
  <si>
    <t>Kyle Remington</t>
  </si>
  <si>
    <t>Reed Gannon</t>
  </si>
  <si>
    <t>Richie LaCien</t>
  </si>
  <si>
    <t>Tore Indomenico</t>
  </si>
  <si>
    <t>Mitch Dye</t>
  </si>
  <si>
    <t>Liam McKillop</t>
  </si>
  <si>
    <t>Olivier Martel</t>
  </si>
  <si>
    <t>Ben Plumley</t>
  </si>
  <si>
    <t>Ike Young</t>
  </si>
  <si>
    <t>Vincent Borghese</t>
  </si>
  <si>
    <t>Zack Konstantinovsky</t>
  </si>
  <si>
    <t>Joe Mazza</t>
  </si>
  <si>
    <t>Jordan SaviÃ±on</t>
  </si>
  <si>
    <t>Jacob Pedersen</t>
  </si>
  <si>
    <t>Jason Masick</t>
  </si>
  <si>
    <t>Zach Gleason</t>
  </si>
  <si>
    <t>Finn Haines</t>
  </si>
  <si>
    <t>Chris Sand</t>
  </si>
  <si>
    <t>Henry Radbill</t>
  </si>
  <si>
    <t>Tyler Kane</t>
  </si>
  <si>
    <t>Dallin Harrison</t>
  </si>
  <si>
    <t>Noah Kenney</t>
  </si>
  <si>
    <t>Peysen Sweeney</t>
  </si>
  <si>
    <t>Tyler Walker</t>
  </si>
  <si>
    <t>Tommy Brandenburg</t>
  </si>
  <si>
    <t>Carson Boesel</t>
  </si>
  <si>
    <t>Liam Lierman</t>
  </si>
  <si>
    <t>Gunnar Nichols</t>
  </si>
  <si>
    <t>Jack Wade</t>
  </si>
  <si>
    <t>Jaxson Gore</t>
  </si>
  <si>
    <t>Cooper McBride</t>
  </si>
  <si>
    <t>Jay Miller</t>
  </si>
  <si>
    <t>Cole Selvig</t>
  </si>
  <si>
    <t>Josh Kirchhoff</t>
  </si>
  <si>
    <t>Logan Winkelman</t>
  </si>
  <si>
    <t>Joe Sperry</t>
  </si>
  <si>
    <t>Brandon Jaenke</t>
  </si>
  <si>
    <t>Marcus Kruzan</t>
  </si>
  <si>
    <t>Luke Ryerse</t>
  </si>
  <si>
    <t>Ben Gregory</t>
  </si>
  <si>
    <t>Adam Urban</t>
  </si>
  <si>
    <t>Will Whelan</t>
  </si>
  <si>
    <t>Tyler Hemmesch</t>
  </si>
  <si>
    <t>Eli Kokenge</t>
  </si>
  <si>
    <t>Ethan Felling</t>
  </si>
  <si>
    <t>Aidan Donovan</t>
  </si>
  <si>
    <t>Carter Monke</t>
  </si>
  <si>
    <t>Andrew Siler</t>
  </si>
  <si>
    <t>Ben Kochany</t>
  </si>
  <si>
    <t>Nolan Higgins</t>
  </si>
  <si>
    <t>Gannon Grundman</t>
  </si>
  <si>
    <t>Tommy Szczepanski</t>
  </si>
  <si>
    <t>Logan Pikur</t>
  </si>
  <si>
    <t>Brady Chambers</t>
  </si>
  <si>
    <t>Kyle Rudolph</t>
  </si>
  <si>
    <t>Bobby Crane</t>
  </si>
  <si>
    <t>JD Greeley</t>
  </si>
  <si>
    <t>Andrew Everson</t>
  </si>
  <si>
    <t>Josh Klug</t>
  </si>
  <si>
    <t>Lance Williams</t>
  </si>
  <si>
    <t>Quinn Yellin</t>
  </si>
  <si>
    <t>Nic Morlang</t>
  </si>
  <si>
    <t>Evan Smith</t>
  </si>
  <si>
    <t>Jayson Torres</t>
  </si>
  <si>
    <t>Peyton Mamula</t>
  </si>
  <si>
    <t>Joseph Fredericks</t>
  </si>
  <si>
    <t>Steven Donigan</t>
  </si>
  <si>
    <t>Tony Neubeck</t>
  </si>
  <si>
    <t>Brayton Thomas</t>
  </si>
  <si>
    <t>Evan O'Neill</t>
  </si>
  <si>
    <t>Ivan Mastalski</t>
  </si>
  <si>
    <t>Jackson Bergman</t>
  </si>
  <si>
    <t>Gavin Seebold</t>
  </si>
  <si>
    <t>Jacob Vogel</t>
  </si>
  <si>
    <t>Michael Sarhatt</t>
  </si>
  <si>
    <t>Jackson Yarberry</t>
  </si>
  <si>
    <t>Conner Linn</t>
  </si>
  <si>
    <t>Peter Haas</t>
  </si>
  <si>
    <t>Reagan Rivera</t>
  </si>
  <si>
    <t>Kellen English</t>
  </si>
  <si>
    <t>Kaden Jacobi</t>
  </si>
  <si>
    <t>Xavier Carrera</t>
  </si>
  <si>
    <t>Eli Walker</t>
  </si>
  <si>
    <t>Colin Fitzgerald</t>
  </si>
  <si>
    <t>Benjamin Hudson</t>
  </si>
  <si>
    <t>Ben DeMell</t>
  </si>
  <si>
    <t>Kyle Emmons</t>
  </si>
  <si>
    <t>Robert Brown III</t>
  </si>
  <si>
    <t>Isaiah Shayter</t>
  </si>
  <si>
    <t>Frankie Sanchez</t>
  </si>
  <si>
    <t>Ethan Bauerschmidt</t>
  </si>
  <si>
    <t>Skip Shenosky</t>
  </si>
  <si>
    <t>Braden Leed</t>
  </si>
  <si>
    <t>Logan Olson</t>
  </si>
  <si>
    <t>Ryan Weaver</t>
  </si>
  <si>
    <t>Charlie Kutz</t>
  </si>
  <si>
    <t>Drew Dickson</t>
  </si>
  <si>
    <t>James Whitaker</t>
  </si>
  <si>
    <t>Tommy Bridges</t>
  </si>
  <si>
    <t>Garrett Shearer</t>
  </si>
  <si>
    <t>Dominic DeLoreto</t>
  </si>
  <si>
    <t>Sam Hliboki</t>
  </si>
  <si>
    <t>Christian Forniss</t>
  </si>
  <si>
    <t>Justin Fryer</t>
  </si>
  <si>
    <t>Sam Michel</t>
  </si>
  <si>
    <t>Kellan Montgomery</t>
  </si>
  <si>
    <t>Hudson Aber</t>
  </si>
  <si>
    <t>Chase Hoover</t>
  </si>
  <si>
    <t>Raymond Olivas</t>
  </si>
  <si>
    <t>Stunner Gonzales</t>
  </si>
  <si>
    <t>Donovann Jackson</t>
  </si>
  <si>
    <t>Van Froling</t>
  </si>
  <si>
    <t>AJ Krodel</t>
  </si>
  <si>
    <t>Nic Peterson</t>
  </si>
  <si>
    <t>Kole Laubach</t>
  </si>
  <si>
    <t>Carson Turnquist</t>
  </si>
  <si>
    <t>Griffin Naess</t>
  </si>
  <si>
    <t>Erik Kvidahl</t>
  </si>
  <si>
    <t>Nick Bonn</t>
  </si>
  <si>
    <t>Brady Estes</t>
  </si>
  <si>
    <t>Corden Pettey</t>
  </si>
  <si>
    <t>Christopher Downs</t>
  </si>
  <si>
    <t>Troy Cooper</t>
  </si>
  <si>
    <t>Josh Morano</t>
  </si>
  <si>
    <t>Luke Kalfsbeek</t>
  </si>
  <si>
    <t>Sean McGrath</t>
  </si>
  <si>
    <t>Nathan Ries</t>
  </si>
  <si>
    <t>Niccolas Gregson</t>
  </si>
  <si>
    <t>Devon King</t>
  </si>
  <si>
    <t>Evan Seneres</t>
  </si>
  <si>
    <t>Austin Bowker</t>
  </si>
  <si>
    <t>Ethan Russell</t>
  </si>
  <si>
    <t>Jake Villar</t>
  </si>
  <si>
    <t>Connor Etnire</t>
  </si>
  <si>
    <t>Quincey Brown</t>
  </si>
  <si>
    <t>Kayden Henson</t>
  </si>
  <si>
    <t>Trevor Rector</t>
  </si>
  <si>
    <t>Isaiah Magdaleno</t>
  </si>
  <si>
    <t>Hekili Robello</t>
  </si>
  <si>
    <t>Koen Barton</t>
  </si>
  <si>
    <t>Dylan Waite</t>
  </si>
  <si>
    <t>Tsubasa Tomii</t>
  </si>
  <si>
    <t>Ryan Inouye</t>
  </si>
  <si>
    <t>Brody Martin-Grudzielanek</t>
  </si>
  <si>
    <t>Caleb Okada</t>
  </si>
  <si>
    <t>Liam O'Brien</t>
  </si>
  <si>
    <t>Grant Garman</t>
  </si>
  <si>
    <t>John Alkire II</t>
  </si>
  <si>
    <t>Josiah Shipley</t>
  </si>
  <si>
    <t>Saul Soto</t>
  </si>
  <si>
    <t>Bobby Perebzak</t>
  </si>
  <si>
    <t>Mikiah Negrete</t>
  </si>
  <si>
    <t>Bobby Mahoney</t>
  </si>
  <si>
    <t>Chris Hernandez</t>
  </si>
  <si>
    <t>Dylan Goff</t>
  </si>
  <si>
    <t>Andrew Wright</t>
  </si>
  <si>
    <t>Brady Dockan</t>
  </si>
  <si>
    <t>Nick Santivanez</t>
  </si>
  <si>
    <t>Brock Mayer</t>
  </si>
  <si>
    <t>Dylan Nieto</t>
  </si>
  <si>
    <t>Joseph Jasso</t>
  </si>
  <si>
    <t>Jayden Harper</t>
  </si>
  <si>
    <t>Ryan Seo</t>
  </si>
  <si>
    <t>Masen Swan</t>
  </si>
  <si>
    <t>Devin Miller</t>
  </si>
  <si>
    <t>Landon Martin</t>
  </si>
  <si>
    <t>Jason Krakoski</t>
  </si>
  <si>
    <t>Noel Valdez</t>
  </si>
  <si>
    <t>Rowen Barnes</t>
  </si>
  <si>
    <t>Peter Storjohann</t>
  </si>
  <si>
    <t>Mason Lerma</t>
  </si>
  <si>
    <t>Jack Meek</t>
  </si>
  <si>
    <t>Eli Solem</t>
  </si>
  <si>
    <t>Carter Speights</t>
  </si>
  <si>
    <t>Taylor Werth</t>
  </si>
  <si>
    <t>Matt Barnes II</t>
  </si>
  <si>
    <t>Max Hippensteel</t>
  </si>
  <si>
    <t>Finnegan Wall</t>
  </si>
  <si>
    <t>Danny Suarez</t>
  </si>
  <si>
    <t>Peyton Rodgers</t>
  </si>
  <si>
    <t>Jack Ross</t>
  </si>
  <si>
    <t>Ryder Brooks</t>
  </si>
  <si>
    <t>Dane Grant</t>
  </si>
  <si>
    <t>Tyler Foster</t>
  </si>
  <si>
    <t>Hunter Manning</t>
  </si>
  <si>
    <t>David Butler</t>
  </si>
  <si>
    <t>Tim Grack</t>
  </si>
  <si>
    <t>Brandon Luu</t>
  </si>
  <si>
    <t>Caden Castles</t>
  </si>
  <si>
    <t>Julian Custer</t>
  </si>
  <si>
    <t>Gabriel Hernandez</t>
  </si>
  <si>
    <t>Jaiden Turner</t>
  </si>
  <si>
    <t>Kody King</t>
  </si>
  <si>
    <t>Cade Barry</t>
  </si>
  <si>
    <t>Logan Miller</t>
  </si>
  <si>
    <t>Adam Christopher</t>
  </si>
  <si>
    <t>Zach Johnson</t>
  </si>
  <si>
    <t>Cody Carson</t>
  </si>
  <si>
    <t>Traig Oughton</t>
  </si>
  <si>
    <t>Charles Rogers</t>
  </si>
  <si>
    <t>Lucas Alaniz</t>
  </si>
  <si>
    <t>Calix Armijo</t>
  </si>
  <si>
    <t>Jack Jones</t>
  </si>
  <si>
    <t>MJ Seo</t>
  </si>
  <si>
    <t>Shane McAlinden</t>
  </si>
  <si>
    <t>Brady Durkan</t>
  </si>
  <si>
    <t>CJ Brown</t>
  </si>
  <si>
    <t>Alex Navarrete</t>
  </si>
  <si>
    <t>Dante Jackson</t>
  </si>
  <si>
    <t>Jeter Schuerman</t>
  </si>
  <si>
    <t>Saul Bolivar</t>
  </si>
  <si>
    <t>Ethan Myers</t>
  </si>
  <si>
    <t>Joe Tootle</t>
  </si>
  <si>
    <t>Roman Bracamonte</t>
  </si>
  <si>
    <t>Levi Grothen</t>
  </si>
  <si>
    <t>Jason Gerfers</t>
  </si>
  <si>
    <t>Joey Iglesias</t>
  </si>
  <si>
    <t>Mason Tymick</t>
  </si>
  <si>
    <t>Alex Ramos</t>
  </si>
  <si>
    <t>Kaâ€™imi Kahalekai</t>
  </si>
  <si>
    <t>Andrew Carter</t>
  </si>
  <si>
    <t>Erick Diez</t>
  </si>
  <si>
    <t>Van Larson</t>
  </si>
  <si>
    <t>Matthew O'Brien</t>
  </si>
  <si>
    <t>Brady Routon</t>
  </si>
  <si>
    <t>Matt Hudson</t>
  </si>
  <si>
    <t>Marco DiGirolamo</t>
  </si>
  <si>
    <t>Jayden AviÃ±a</t>
  </si>
  <si>
    <t>Justin Dougan</t>
  </si>
  <si>
    <t>Steven Cash</t>
  </si>
  <si>
    <t>Eli Pillsbury</t>
  </si>
  <si>
    <t>Jaxson Davis</t>
  </si>
  <si>
    <t>Chase Horst</t>
  </si>
  <si>
    <t>Jud Files</t>
  </si>
  <si>
    <t>Skyler Hutto</t>
  </si>
  <si>
    <t>Maddox McDougall</t>
  </si>
  <si>
    <t>Jackson Sleeper</t>
  </si>
  <si>
    <t>Josh Sibley</t>
  </si>
  <si>
    <t>Jackson Evers</t>
  </si>
  <si>
    <t>Sam Schmidt</t>
  </si>
  <si>
    <t>Ryan Geraghty</t>
  </si>
  <si>
    <t>Fisher Cantrell</t>
  </si>
  <si>
    <t>Grayson Knight</t>
  </si>
  <si>
    <t>Karson Bonaparte</t>
  </si>
  <si>
    <t>Owen Arndt</t>
  </si>
  <si>
    <t>Taylor Waldron</t>
  </si>
  <si>
    <t>Hunter Pudlo</t>
  </si>
  <si>
    <t>Bradley Zayac</t>
  </si>
  <si>
    <t>Jaxon Lucas</t>
  </si>
  <si>
    <t>Riley Gibson</t>
  </si>
  <si>
    <t>Seth Way</t>
  </si>
  <si>
    <t>Spencer Williams</t>
  </si>
  <si>
    <t>Tyler August</t>
  </si>
  <si>
    <t>Cooper Harrington</t>
  </si>
  <si>
    <t>Josh Swink</t>
  </si>
  <si>
    <t>Jake Potts</t>
  </si>
  <si>
    <t>Tristan Dietrich</t>
  </si>
  <si>
    <t>Kaleb Smith</t>
  </si>
  <si>
    <t>Aydan Decker-Petty</t>
  </si>
  <si>
    <t>Jackson Evans</t>
  </si>
  <si>
    <t>Brandon Dahlman</t>
  </si>
  <si>
    <t>Matt Porter</t>
  </si>
  <si>
    <t>Josh McCusker</t>
  </si>
  <si>
    <t>Ross Felder</t>
  </si>
  <si>
    <t>Jason Schaaf</t>
  </si>
  <si>
    <t>Brock Lucas</t>
  </si>
  <si>
    <t>Owen Slater</t>
  </si>
  <si>
    <t>Drew Wedgeworth</t>
  </si>
  <si>
    <t>Tyler Charlton</t>
  </si>
  <si>
    <t>Sam Maclaughlin</t>
  </si>
  <si>
    <t>Lance Wade</t>
  </si>
  <si>
    <t>Brody McNiel</t>
  </si>
  <si>
    <t>Tommy Kramkowski</t>
  </si>
  <si>
    <t>Michael Yusypchuk</t>
  </si>
  <si>
    <t>Trent Ash</t>
  </si>
  <si>
    <t>Charlie Spoonhour</t>
  </si>
  <si>
    <t>Declan Dahl</t>
  </si>
  <si>
    <t>Hudson Rowan</t>
  </si>
  <si>
    <t>Nick Greaney</t>
  </si>
  <si>
    <t>Brooks Roberson</t>
  </si>
  <si>
    <t>Thomas Allen</t>
  </si>
  <si>
    <t>Luke Nichols</t>
  </si>
  <si>
    <t>Riley Fisher</t>
  </si>
  <si>
    <t>Landon Fontenot</t>
  </si>
  <si>
    <t>Joey Wittig</t>
  </si>
  <si>
    <t>Nate Crider</t>
  </si>
  <si>
    <t>Luke Cooley</t>
  </si>
  <si>
    <t>Blake Hooks</t>
  </si>
  <si>
    <t>Connor Nation</t>
  </si>
  <si>
    <t>Kade Parker</t>
  </si>
  <si>
    <t>Caleb Short</t>
  </si>
  <si>
    <t>Drew Ferguson</t>
  </si>
  <si>
    <t>Adam Guillet</t>
  </si>
  <si>
    <t>Jackson Jones</t>
  </si>
  <si>
    <t>Liam Watt</t>
  </si>
  <si>
    <t>Russ Smith</t>
  </si>
  <si>
    <t>Ryan Borberg</t>
  </si>
  <si>
    <t>Max Luzarraga</t>
  </si>
  <si>
    <t>Michael Benzor</t>
  </si>
  <si>
    <t>Aiden VanDeHatert</t>
  </si>
  <si>
    <t>Armani Knipper</t>
  </si>
  <si>
    <t>Jared Schaeffer</t>
  </si>
  <si>
    <t>David Heefner</t>
  </si>
  <si>
    <t>Athan Kroll</t>
  </si>
  <si>
    <t>Jerrod Jenkins</t>
  </si>
  <si>
    <t>JT Long</t>
  </si>
  <si>
    <t>Dillon Haines</t>
  </si>
  <si>
    <t>Will Girardi</t>
  </si>
  <si>
    <t>Ashton Branson</t>
  </si>
  <si>
    <t>Gavin Perry</t>
  </si>
  <si>
    <t>Roman Petricca</t>
  </si>
  <si>
    <t>Conner Wolf</t>
  </si>
  <si>
    <t>Mick Uebelhor</t>
  </si>
  <si>
    <t>Dawson Hall</t>
  </si>
  <si>
    <t>Nathan Lawson</t>
  </si>
  <si>
    <t>Aaron Robertson</t>
  </si>
  <si>
    <t>Ka'olu Holt</t>
  </si>
  <si>
    <t>Sam Frizzi</t>
  </si>
  <si>
    <t>Dominic Monaco</t>
  </si>
  <si>
    <t>Trey Reinburg</t>
  </si>
  <si>
    <t>Jude Favela</t>
  </si>
  <si>
    <t>Harry Cain</t>
  </si>
  <si>
    <t>Nolan Sliver</t>
  </si>
  <si>
    <t>Cooper McMullen</t>
  </si>
  <si>
    <t>JT Gibson</t>
  </si>
  <si>
    <t>Ryan Gold</t>
  </si>
  <si>
    <t>Ryan Renfroe</t>
  </si>
  <si>
    <t>Nate Helman</t>
  </si>
  <si>
    <t>Ty Bayer</t>
  </si>
  <si>
    <t>Cole Royer</t>
  </si>
  <si>
    <t>Peter Jezerinac</t>
  </si>
  <si>
    <t>Jayden Summerville</t>
  </si>
  <si>
    <t>Logan Brock</t>
  </si>
  <si>
    <t>Davis Harper</t>
  </si>
  <si>
    <t>Nolan Bethel</t>
  </si>
  <si>
    <t>Zak Johnson</t>
  </si>
  <si>
    <t>Connor Mondey</t>
  </si>
  <si>
    <t>Tyler Ryden</t>
  </si>
  <si>
    <t>Tate Hickman</t>
  </si>
  <si>
    <t>Kade Neuenschwander</t>
  </si>
  <si>
    <t>Gabe Winans</t>
  </si>
  <si>
    <t>Zach Alarid</t>
  </si>
  <si>
    <t>Collin Aloisio</t>
  </si>
  <si>
    <t>Mason Murphy</t>
  </si>
  <si>
    <t>Jakob Holzer</t>
  </si>
  <si>
    <t>Cole Marthiljohni</t>
  </si>
  <si>
    <t>David Horn Jr.</t>
  </si>
  <si>
    <t>Chandler Alderman</t>
  </si>
  <si>
    <t>Jack Fortner</t>
  </si>
  <si>
    <t>Ethan Robinson</t>
  </si>
  <si>
    <t>John Michael Pickens</t>
  </si>
  <si>
    <t>Walker Shaw</t>
  </si>
  <si>
    <t>Bryant Beranek</t>
  </si>
  <si>
    <t>Cole Torbett</t>
  </si>
  <si>
    <t>Landen Burch</t>
  </si>
  <si>
    <t>Gavin King</t>
  </si>
  <si>
    <t>Colin Kerrigan</t>
  </si>
  <si>
    <t>Mason Dobbs</t>
  </si>
  <si>
    <t>Landon Sexton</t>
  </si>
  <si>
    <t>Ollie Akens</t>
  </si>
  <si>
    <t>Julian Mlodzinski</t>
  </si>
  <si>
    <t>Brennan Confreda</t>
  </si>
  <si>
    <t>Jordan Vargas</t>
  </si>
  <si>
    <t>Tyrus Riley</t>
  </si>
  <si>
    <t>Preston Prince</t>
  </si>
  <si>
    <t>George Adams</t>
  </si>
  <si>
    <t>Bryce Turner</t>
  </si>
  <si>
    <t>Mason Koczwara</t>
  </si>
  <si>
    <t>Matthew DelVecchio</t>
  </si>
  <si>
    <t>Jeremy Urena</t>
  </si>
  <si>
    <t>Jarek Woodward</t>
  </si>
  <si>
    <t>Rene Lastres</t>
  </si>
  <si>
    <t>Tyler Mecchella</t>
  </si>
  <si>
    <t>Quin McManmon</t>
  </si>
  <si>
    <t>Clayton Sherwood</t>
  </si>
  <si>
    <t>Connor Wylde</t>
  </si>
  <si>
    <t>Jack Turner</t>
  </si>
  <si>
    <t>Dylan Weekly</t>
  </si>
  <si>
    <t>Hazen Wright</t>
  </si>
  <si>
    <t>Julio Ramos</t>
  </si>
  <si>
    <t>JT Price</t>
  </si>
  <si>
    <t>Carson Timmons</t>
  </si>
  <si>
    <t>Colton Sneddon</t>
  </si>
  <si>
    <t>Bradyn Barnes</t>
  </si>
  <si>
    <t>Jake Carvajal</t>
  </si>
  <si>
    <t>Ryan McLaughlin</t>
  </si>
  <si>
    <t>Andrew Callaway</t>
  </si>
  <si>
    <t>Dylan Bryan</t>
  </si>
  <si>
    <t>Elias Conway</t>
  </si>
  <si>
    <t>Ben Moyzan</t>
  </si>
  <si>
    <t>Jake Marchesano</t>
  </si>
  <si>
    <t>Nick Bilotto</t>
  </si>
  <si>
    <t>Chase Deibler</t>
  </si>
  <si>
    <t>Doug Marose</t>
  </si>
  <si>
    <t>Matt Reyes</t>
  </si>
  <si>
    <t>Ryan Pugh</t>
  </si>
  <si>
    <t>Jonah Richardson</t>
  </si>
  <si>
    <t>Evan Lewis</t>
  </si>
  <si>
    <t>Brady Blum</t>
  </si>
  <si>
    <t>David Rossow</t>
  </si>
  <si>
    <t>Lleyton Grubich</t>
  </si>
  <si>
    <t>Beau Brailey</t>
  </si>
  <si>
    <t>Caleb White</t>
  </si>
  <si>
    <t>Braxton Shaffer</t>
  </si>
  <si>
    <t>Zach Sabers</t>
  </si>
  <si>
    <t>Connor Hensley</t>
  </si>
  <si>
    <t>Cooper Clark</t>
  </si>
  <si>
    <t>Owen Simmons</t>
  </si>
  <si>
    <t>Parker Webb</t>
  </si>
  <si>
    <t>Gabriel Cruz</t>
  </si>
  <si>
    <t>Luc Rising</t>
  </si>
  <si>
    <t>Robbie O'Connor</t>
  </si>
  <si>
    <t>Andrew Wertz</t>
  </si>
  <si>
    <t>Cooper Maher</t>
  </si>
  <si>
    <t>Ryan Griffin</t>
  </si>
  <si>
    <t>David McSweeney</t>
  </si>
  <si>
    <t>Andrew Rogovic</t>
  </si>
  <si>
    <t>Joseph Hauser</t>
  </si>
  <si>
    <t>Scott Longo</t>
  </si>
  <si>
    <t>Tom Mahoney</t>
  </si>
  <si>
    <t>Andrew Basel</t>
  </si>
  <si>
    <t>Matthew Sapienza</t>
  </si>
  <si>
    <t>Ryan McCarroll</t>
  </si>
  <si>
    <t>Jack Cropper</t>
  </si>
  <si>
    <t>Cam Keaveney</t>
  </si>
  <si>
    <t>Nick Coniglio</t>
  </si>
  <si>
    <t>James Morice</t>
  </si>
  <si>
    <t>Max Marchetti</t>
  </si>
  <si>
    <t>Alec Couture</t>
  </si>
  <si>
    <t>Colin Ruddy</t>
  </si>
  <si>
    <t>Riley Weatherwax</t>
  </si>
  <si>
    <t>Jake Danyluk</t>
  </si>
  <si>
    <t>Kevin Opanel</t>
  </si>
  <si>
    <t>Austin Beard</t>
  </si>
  <si>
    <t>Cory Pascarella</t>
  </si>
  <si>
    <t>Brendan Kenneally</t>
  </si>
  <si>
    <t>Caden Carlin</t>
  </si>
  <si>
    <t>Colin Scherer</t>
  </si>
  <si>
    <t>Stefan Swee</t>
  </si>
  <si>
    <t>David Horvath</t>
  </si>
  <si>
    <t>Drew Yagodzinskie</t>
  </si>
  <si>
    <t>Jake Nolan</t>
  </si>
  <si>
    <t>Nick Hios</t>
  </si>
  <si>
    <t>John Rizzo</t>
  </si>
  <si>
    <t>Riley Peterson</t>
  </si>
  <si>
    <t>Bobby Loper</t>
  </si>
  <si>
    <t>John Whitney</t>
  </si>
  <si>
    <t>Ian Hillary</t>
  </si>
  <si>
    <t>REMAINING</t>
  </si>
  <si>
    <t>Michael Taylor</t>
  </si>
  <si>
    <t>LJ Layhew</t>
  </si>
  <si>
    <t>Alaka'i Kiakona</t>
  </si>
  <si>
    <t>Justin Breitenstein</t>
  </si>
  <si>
    <t>Saint Mary's</t>
  </si>
  <si>
    <t>Alex Lyon</t>
  </si>
  <si>
    <t>Hunter Phipps</t>
  </si>
  <si>
    <t>Ryan Hench</t>
  </si>
  <si>
    <t>Austin Wiegandt</t>
  </si>
  <si>
    <t>Carson Bryant</t>
  </si>
  <si>
    <t>Jace Stancil</t>
  </si>
  <si>
    <t>Kaden Myers</t>
  </si>
  <si>
    <t>Kevin Steelman</t>
  </si>
  <si>
    <t>Drew Medley</t>
  </si>
  <si>
    <t>Davis Aiken</t>
  </si>
  <si>
    <t>Hayden Thomas</t>
  </si>
  <si>
    <t>Asher Lucas</t>
  </si>
  <si>
    <t>Garrick Murray</t>
  </si>
  <si>
    <t>Chase Jarnagin</t>
  </si>
  <si>
    <t>Cooper Allen</t>
  </si>
  <si>
    <t>Trey Williford</t>
  </si>
  <si>
    <t>Porter Braddy</t>
  </si>
  <si>
    <t>Mason Ruh</t>
  </si>
  <si>
    <t>Bromley Thornton</t>
  </si>
  <si>
    <t>Clay Masonis</t>
  </si>
  <si>
    <t>Jackson Caldwell</t>
  </si>
  <si>
    <t>TJ Ziermann</t>
  </si>
  <si>
    <t>Jaiden Granda</t>
  </si>
  <si>
    <t>Alex Sobol</t>
  </si>
  <si>
    <t>Francesco Capocci</t>
  </si>
  <si>
    <t>Carver Pleasant</t>
  </si>
  <si>
    <t>Mason Murdock</t>
  </si>
  <si>
    <t>Michael Heyman</t>
  </si>
  <si>
    <t>Joseph Curreri</t>
  </si>
  <si>
    <t>Brayden Gregg</t>
  </si>
  <si>
    <t>Tanner Sanderoff</t>
  </si>
  <si>
    <t>Nick Reese</t>
  </si>
  <si>
    <t>Maddon McArthur</t>
  </si>
  <si>
    <t>Jackson Bauer</t>
  </si>
  <si>
    <t>Deuce Musial</t>
  </si>
  <si>
    <t>Sean Hamilton</t>
  </si>
  <si>
    <t>Grady Lacourciere</t>
  </si>
  <si>
    <t>Chris Bedford</t>
  </si>
  <si>
    <t>Russell Hunter</t>
  </si>
  <si>
    <t>Christian Rasmussen</t>
  </si>
  <si>
    <t>Reno Spagnoli</t>
  </si>
  <si>
    <t>Hunter Colagrande</t>
  </si>
  <si>
    <t>Aidan Colagrande</t>
  </si>
  <si>
    <t>Dylan Henshaw</t>
  </si>
  <si>
    <t>Ty Panariello</t>
  </si>
  <si>
    <t>Luca Mannino</t>
  </si>
  <si>
    <t>Reilly Bridges</t>
  </si>
  <si>
    <t>Matthew Canizares</t>
  </si>
  <si>
    <t>Kincaid Bergthold</t>
  </si>
  <si>
    <t>Jack Weight</t>
  </si>
  <si>
    <t>Stephen Christopher</t>
  </si>
  <si>
    <t>Owen Pierce</t>
  </si>
  <si>
    <t>Daniel Lingle</t>
  </si>
  <si>
    <t>Noah Hertzler</t>
  </si>
  <si>
    <t>Zach Boyd</t>
  </si>
  <si>
    <t>Charlie Richwine</t>
  </si>
  <si>
    <t>Zack Potts</t>
  </si>
  <si>
    <t>Dylan McCarthy</t>
  </si>
  <si>
    <t>Hank Lippman</t>
  </si>
  <si>
    <t>Chad Yates</t>
  </si>
  <si>
    <t>Charlie Seneker</t>
  </si>
  <si>
    <t>Jack Pye</t>
  </si>
  <si>
    <t>Connor Jernigan</t>
  </si>
  <si>
    <t>Derek Baker</t>
  </si>
  <si>
    <t>Brian Strange</t>
  </si>
  <si>
    <t>Owen Winebarger</t>
  </si>
  <si>
    <t>Michael Irby</t>
  </si>
  <si>
    <t>Sam Nomura</t>
  </si>
  <si>
    <t>Mike Staiano</t>
  </si>
  <si>
    <t>Tommy Mitchell</t>
  </si>
  <si>
    <t>Tyler Johns</t>
  </si>
  <si>
    <t>Kehler Hamilton</t>
  </si>
  <si>
    <t>Cole Miller</t>
  </si>
  <si>
    <t>Aidan Stieglitz</t>
  </si>
  <si>
    <t>RJ Latkowski</t>
  </si>
  <si>
    <t>Cole Taylor</t>
  </si>
  <si>
    <t>Cade Mustard</t>
  </si>
  <si>
    <t>Aden Knowles</t>
  </si>
  <si>
    <t>Vincent Salvo</t>
  </si>
  <si>
    <t>Austin Perando</t>
  </si>
  <si>
    <t>Ryder Jeske</t>
  </si>
  <si>
    <t>Gavin Metrick</t>
  </si>
  <si>
    <t>Liam Diehl</t>
  </si>
  <si>
    <t>Joey Tuttoilmondo</t>
  </si>
  <si>
    <t>Nick Karls</t>
  </si>
  <si>
    <t>Jake Michel</t>
  </si>
  <si>
    <t>Matt Russell</t>
  </si>
  <si>
    <t>Cam Nebel</t>
  </si>
  <si>
    <t>Benny Whiteaker</t>
  </si>
  <si>
    <t>Angel Ortiz</t>
  </si>
  <si>
    <t>Aiden Hansen</t>
  </si>
  <si>
    <t>Diego Barrett</t>
  </si>
  <si>
    <t>Kobie Cushing</t>
  </si>
  <si>
    <t>Jacob Fields</t>
  </si>
  <si>
    <t>Jason Johnson</t>
  </si>
  <si>
    <t>Mekai Griffin</t>
  </si>
  <si>
    <t>James Van Meter</t>
  </si>
  <si>
    <t>Gavin Sentell</t>
  </si>
  <si>
    <t>Jordan Bright</t>
  </si>
  <si>
    <t>Josh Hauser</t>
  </si>
  <si>
    <t>Ross Fowler</t>
  </si>
  <si>
    <t>Grayson King</t>
  </si>
  <si>
    <t>Dax Whitney</t>
  </si>
  <si>
    <t>Albert Roblez</t>
  </si>
  <si>
    <t>Tanner Douglas</t>
  </si>
  <si>
    <t>Trey Morris</t>
  </si>
  <si>
    <t>Isaac Yeager</t>
  </si>
  <si>
    <t>Wyatt Queen</t>
  </si>
  <si>
    <t>Calvin Gregory</t>
  </si>
  <si>
    <t>AJ Hutcheson</t>
  </si>
  <si>
    <t>Zach Kmatz</t>
  </si>
  <si>
    <t>Noah Scott</t>
  </si>
  <si>
    <t>Zach Edwards</t>
  </si>
  <si>
    <t>Trevor Kaiser</t>
  </si>
  <si>
    <t>Connor Mendez</t>
  </si>
  <si>
    <t>Jack Giordano</t>
  </si>
  <si>
    <t>Mason Pike</t>
  </si>
  <si>
    <t>Nate Shaw</t>
  </si>
  <si>
    <t>Matthew Johnson</t>
  </si>
  <si>
    <t>Michael Bilo</t>
  </si>
  <si>
    <t>Brody Papay</t>
  </si>
  <si>
    <t>Warren Hartzell</t>
  </si>
  <si>
    <t>Cooper Gilkerson</t>
  </si>
  <si>
    <t>Michael Zielinski</t>
  </si>
  <si>
    <t>Malachi Paplanus</t>
  </si>
  <si>
    <t>Evan Boeckmann</t>
  </si>
  <si>
    <t>Abe Crall</t>
  </si>
  <si>
    <t>Caleb Ehling</t>
  </si>
  <si>
    <t>Cooper Robinson</t>
  </si>
  <si>
    <t>Aric Ehmke</t>
  </si>
  <si>
    <t>Gavin Theis</t>
  </si>
  <si>
    <t>Camden Kuhnke</t>
  </si>
  <si>
    <t>Aiden Fishnick</t>
  </si>
  <si>
    <t>Matthew Mueller</t>
  </si>
  <si>
    <t>Cullen Riel</t>
  </si>
  <si>
    <t>Mason Weckler</t>
  </si>
  <si>
    <t>Alex Vander Loop</t>
  </si>
  <si>
    <t>Lucas Watson</t>
  </si>
  <si>
    <t>Tristan Arnold</t>
  </si>
  <si>
    <t>Tyler Hrin</t>
  </si>
  <si>
    <t>Tyler Andrews</t>
  </si>
  <si>
    <t>Riley Golden</t>
  </si>
  <si>
    <t>Braden Theis</t>
  </si>
  <si>
    <t>EJ Miramontes</t>
  </si>
  <si>
    <t>Eli Green</t>
  </si>
  <si>
    <t>Evan Fry</t>
  </si>
  <si>
    <t>Jared Teke</t>
  </si>
  <si>
    <t>Gabe Stout</t>
  </si>
  <si>
    <t>Tannis Lange</t>
  </si>
  <si>
    <t>Gannon Wentz</t>
  </si>
  <si>
    <t>Ryan Gill</t>
  </si>
  <si>
    <t>Logan Wilson</t>
  </si>
  <si>
    <t>Cody Little</t>
  </si>
  <si>
    <t>Maret Drye</t>
  </si>
  <si>
    <t>Will Franklin</t>
  </si>
  <si>
    <t>Kyle Cortner</t>
  </si>
  <si>
    <t>Gerald Hanson</t>
  </si>
  <si>
    <t>Jackson Fraser</t>
  </si>
  <si>
    <t>Shawn Parnell</t>
  </si>
  <si>
    <t>Braden Gebhardt</t>
  </si>
  <si>
    <t>Brandon Mikos</t>
  </si>
  <si>
    <t>Sumner Estes</t>
  </si>
  <si>
    <t>Bryce Palms</t>
  </si>
  <si>
    <t>Luke Zmolik</t>
  </si>
  <si>
    <t>Tyler Heflin</t>
  </si>
  <si>
    <t>Kale Wemer</t>
  </si>
  <si>
    <t>Aidan English</t>
  </si>
  <si>
    <t>Sloan Ulrich</t>
  </si>
  <si>
    <t>Griffin Almond</t>
  </si>
  <si>
    <t>Lane Rhodes</t>
  </si>
  <si>
    <t>Jake Ferretti</t>
  </si>
  <si>
    <t>Banks Cox</t>
  </si>
  <si>
    <t>Braedon Davis</t>
  </si>
  <si>
    <t>Owen Thomson</t>
  </si>
  <si>
    <t>Josh Rosenblitt</t>
  </si>
  <si>
    <t>Jaxson Easterlin</t>
  </si>
  <si>
    <t>Stephen Ruhle</t>
  </si>
  <si>
    <t>Ryan Donley</t>
  </si>
  <si>
    <t>Brody Fahnestock</t>
  </si>
  <si>
    <t>Tanner Ware</t>
  </si>
  <si>
    <t>Tagertt Dillard</t>
  </si>
  <si>
    <t>Ethan Glassman</t>
  </si>
  <si>
    <t>Wyatt Ruppenthal</t>
  </si>
  <si>
    <t>Daniel Duley</t>
  </si>
  <si>
    <t>Luke Riggs</t>
  </si>
  <si>
    <t>George Hansen</t>
  </si>
  <si>
    <t>Camden Cooper</t>
  </si>
  <si>
    <t>Josh Korson</t>
  </si>
  <si>
    <t>Will Paxson</t>
  </si>
  <si>
    <t>Drew DelCollo</t>
  </si>
  <si>
    <t>Tate Evans</t>
  </si>
  <si>
    <t>Jack Ohman</t>
  </si>
  <si>
    <t>Daniel Cohen</t>
  </si>
  <si>
    <t>Ben Winslow</t>
  </si>
  <si>
    <t>Teo Spadaccini</t>
  </si>
  <si>
    <t>Levi Strahm</t>
  </si>
  <si>
    <t>Nick West</t>
  </si>
  <si>
    <t>Alex Hwang</t>
  </si>
  <si>
    <t>Ethan Lewis</t>
  </si>
  <si>
    <t>Brett Faccio</t>
  </si>
  <si>
    <t>Thomas Shurtleff</t>
  </si>
  <si>
    <t>Marty Coyne</t>
  </si>
  <si>
    <t>Thomas Egbert</t>
  </si>
  <si>
    <t>Ben Moulin</t>
  </si>
  <si>
    <t>Nick Newburn</t>
  </si>
  <si>
    <t>Andrew Miehe</t>
  </si>
  <si>
    <t>Josh Katz</t>
  </si>
  <si>
    <t>Connor Darling</t>
  </si>
  <si>
    <t>Aidan von Zuben</t>
  </si>
  <si>
    <t>Braden Fridgen</t>
  </si>
  <si>
    <t>Luke Pokrovsky</t>
  </si>
  <si>
    <t>Olivia Pichardo</t>
  </si>
  <si>
    <t>Brendan Chanley</t>
  </si>
  <si>
    <t>Ian Keusch</t>
  </si>
  <si>
    <t>Christian Keel</t>
  </si>
  <si>
    <t>Camren Piwnicki</t>
  </si>
  <si>
    <t>Brenden Kline</t>
  </si>
  <si>
    <t>Matt Wilmarth</t>
  </si>
  <si>
    <t>Porter Berryman</t>
  </si>
  <si>
    <t>Bryan Yang</t>
  </si>
  <si>
    <t>Jake Plainte</t>
  </si>
  <si>
    <t>Cal McBurney</t>
  </si>
  <si>
    <t>Thomas Santana</t>
  </si>
  <si>
    <t>Alex Sotiropoulos</t>
  </si>
  <si>
    <t>Lucas Dixon</t>
  </si>
  <si>
    <t>Tomas Lopez</t>
  </si>
  <si>
    <t>Payton Soske</t>
  </si>
  <si>
    <t>Brendan Murphy</t>
  </si>
  <si>
    <t>Baylor Hicks</t>
  </si>
  <si>
    <t>Ray Huke</t>
  </si>
  <si>
    <t>Jack Korthas</t>
  </si>
  <si>
    <t>Andrew Argenziano</t>
  </si>
  <si>
    <t>Will Harrigan</t>
  </si>
  <si>
    <t>Dan Mills</t>
  </si>
  <si>
    <t>Koby Seelig</t>
  </si>
  <si>
    <t>Jake Taylor</t>
  </si>
  <si>
    <t>Andrew Abler</t>
  </si>
  <si>
    <t>Luca Alagheband</t>
  </si>
  <si>
    <t>Davis Kahn</t>
  </si>
  <si>
    <t>Brett Gable</t>
  </si>
  <si>
    <t>Ryan McHugh</t>
  </si>
  <si>
    <t>Owen Tahnk</t>
  </si>
  <si>
    <t>Daniel Sams</t>
  </si>
  <si>
    <t>Will Burns</t>
  </si>
  <si>
    <t>Brian Dowling</t>
  </si>
  <si>
    <t>Vedant Sharma</t>
  </si>
  <si>
    <t>Justin Kim</t>
  </si>
  <si>
    <t>Liam Kinneen</t>
  </si>
  <si>
    <t>Elliot Eaton</t>
  </si>
  <si>
    <t>Ryan Penney</t>
  </si>
  <si>
    <t>Ethan Hsu</t>
  </si>
  <si>
    <t>James Beasley</t>
  </si>
  <si>
    <t>Kasey Gilman</t>
  </si>
  <si>
    <t>Charlie Wolf</t>
  </si>
  <si>
    <t>Parker Codington</t>
  </si>
  <si>
    <t>Jackson Baldrate</t>
  </si>
  <si>
    <t>Ross Yoshida</t>
  </si>
  <si>
    <t>Huxley Holcombe</t>
  </si>
  <si>
    <t>Graham Biben</t>
  </si>
  <si>
    <t>John Hegarty</t>
  </si>
  <si>
    <t>Alex Stoyer</t>
  </si>
  <si>
    <t>Michael Tight</t>
  </si>
  <si>
    <t>Ethan Van Sice</t>
  </si>
  <si>
    <t>Josh Shea</t>
  </si>
  <si>
    <t>Max Foster</t>
  </si>
  <si>
    <t>Tavian Ramos</t>
  </si>
  <si>
    <t>Andrew Houghton</t>
  </si>
  <si>
    <t>Noah Keller</t>
  </si>
  <si>
    <t>Braeden Johnson</t>
  </si>
  <si>
    <t>Nate Isler</t>
  </si>
  <si>
    <t>Kyle Klaric-Schell</t>
  </si>
  <si>
    <t>Aidan Plummer</t>
  </si>
  <si>
    <t>Nathan Matoush</t>
  </si>
  <si>
    <t>Andrew Lombana</t>
  </si>
  <si>
    <t>Trey Sejnoha</t>
  </si>
  <si>
    <t>Izzy Parsky</t>
  </si>
  <si>
    <t>Marco Dumsky</t>
  </si>
  <si>
    <t>Fraser Smith</t>
  </si>
  <si>
    <t>Joey Gizmunt</t>
  </si>
  <si>
    <t>Clayton Poliey</t>
  </si>
  <si>
    <t>Lucas Garton</t>
  </si>
  <si>
    <t>Chris Montone</t>
  </si>
  <si>
    <t>Conner Flynn</t>
  </si>
  <si>
    <t>Jared Greenzang</t>
  </si>
  <si>
    <t>Jake Dorety</t>
  </si>
  <si>
    <t>Alex D'Ambrosio</t>
  </si>
  <si>
    <t>Dylan Kane</t>
  </si>
  <si>
    <t>Frank Papeo</t>
  </si>
  <si>
    <t>Gavin Alloway</t>
  </si>
  <si>
    <t>Ben Alekson</t>
  </si>
  <si>
    <t>Harrison Engle</t>
  </si>
  <si>
    <t>Brendon Miller</t>
  </si>
  <si>
    <t>Joseph Chambers</t>
  </si>
  <si>
    <t>Ryan Maiorano</t>
  </si>
  <si>
    <t>Alex Frank</t>
  </si>
  <si>
    <t>Jimmy Mulvaney</t>
  </si>
  <si>
    <t>Will Youngman</t>
  </si>
  <si>
    <t>Jack Sheldon</t>
  </si>
  <si>
    <t>Nick Kelly</t>
  </si>
  <si>
    <t>Hunter Hoxie</t>
  </si>
  <si>
    <t>Devin Wolff</t>
  </si>
  <si>
    <t>Matt Kalfas</t>
  </si>
  <si>
    <t>Matthew Grabmann</t>
  </si>
  <si>
    <t>Jake Memoli</t>
  </si>
  <si>
    <t>Gage Wheaton</t>
  </si>
  <si>
    <t>Ethan McNish-Heider</t>
  </si>
  <si>
    <t>Andrew Damiani</t>
  </si>
  <si>
    <t>Jack Dickinson</t>
  </si>
  <si>
    <t>Nathan Harb</t>
  </si>
  <si>
    <t>John Ondus</t>
  </si>
  <si>
    <t>Andrew Baumgart</t>
  </si>
  <si>
    <t>Reuben Malamed</t>
  </si>
  <si>
    <t>Luke Glenn</t>
  </si>
  <si>
    <t>Hayden Morrison</t>
  </si>
  <si>
    <t>Rece Allensworth</t>
  </si>
  <si>
    <t>Johnny Montgomery</t>
  </si>
  <si>
    <t>CJ Hurley</t>
  </si>
  <si>
    <t>Nick Hunkele</t>
  </si>
  <si>
    <t>James Borsari</t>
  </si>
  <si>
    <t>Michael Bradshaw</t>
  </si>
  <si>
    <t>Louis Cespedes</t>
  </si>
  <si>
    <t>Mason Lombard</t>
  </si>
  <si>
    <t>Chris Kiesiner</t>
  </si>
  <si>
    <t>Henry Hebert</t>
  </si>
  <si>
    <t>Jack Williams</t>
  </si>
  <si>
    <t>Tyler Hartley</t>
  </si>
  <si>
    <t>Caleb Kempler</t>
  </si>
  <si>
    <t>Jack Sullivan</t>
  </si>
  <si>
    <t>Aidan Vargas</t>
  </si>
  <si>
    <t>Connor Southwell</t>
  </si>
  <si>
    <t>Andrew Speranza</t>
  </si>
  <si>
    <t>Andrew Fierro</t>
  </si>
  <si>
    <t>Logan Scholl</t>
  </si>
  <si>
    <t>Bobby LeFevre</t>
  </si>
  <si>
    <t>AJ Thomas</t>
  </si>
  <si>
    <t>Chris Ubner</t>
  </si>
  <si>
    <t>Nick Buchman</t>
  </si>
  <si>
    <t>Ryan VanDeWater</t>
  </si>
  <si>
    <t>Felix Morin</t>
  </si>
  <si>
    <t>Joe LoPinto</t>
  </si>
  <si>
    <t>William Enright</t>
  </si>
  <si>
    <t>Jacob Hageman</t>
  </si>
  <si>
    <t>Sam Staerker</t>
  </si>
  <si>
    <t>Weston Elkovitch</t>
  </si>
  <si>
    <t>Noah Albano</t>
  </si>
  <si>
    <t>Brian Smith</t>
  </si>
  <si>
    <t>Mark Rogers</t>
  </si>
  <si>
    <t>Tyler DeBrocky</t>
  </si>
  <si>
    <t>Trent Rudge</t>
  </si>
  <si>
    <t>Jackson Long</t>
  </si>
  <si>
    <t>Kyle Finn</t>
  </si>
  <si>
    <t>Luke Lang</t>
  </si>
  <si>
    <t>Sean Davis</t>
  </si>
  <si>
    <t>Andrelys Payamps</t>
  </si>
  <si>
    <t>Brendan Callanan</t>
  </si>
  <si>
    <t>Tyler Lender</t>
  </si>
  <si>
    <t>Nick Neville</t>
  </si>
  <si>
    <t>Justin Trinidad</t>
  </si>
  <si>
    <t>Aiden Jovia</t>
  </si>
  <si>
    <t>Kyle Hard</t>
  </si>
  <si>
    <t>Jackson Kossow</t>
  </si>
  <si>
    <t>Danny Castillo</t>
  </si>
  <si>
    <t>Marco Pipia</t>
  </si>
  <si>
    <t>Jack Puvogel</t>
  </si>
  <si>
    <t>Saul Mata</t>
  </si>
  <si>
    <t>Danny Onorato</t>
  </si>
  <si>
    <t>Clifford Bussell</t>
  </si>
  <si>
    <t>Brenden Moehnke</t>
  </si>
  <si>
    <t>Andrew Rubayo</t>
  </si>
  <si>
    <t>Teagan Beames</t>
  </si>
  <si>
    <t>Matt Alduino</t>
  </si>
  <si>
    <t>Josh Lajoie</t>
  </si>
  <si>
    <t>Ethan Freed</t>
  </si>
  <si>
    <t>James Pazdera</t>
  </si>
  <si>
    <t>Mason Ulsh</t>
  </si>
  <si>
    <t>Jacob Belecky</t>
  </si>
  <si>
    <t>Maddex Labuda</t>
  </si>
  <si>
    <t>J.C. Franconere</t>
  </si>
  <si>
    <t>Nick Balcom</t>
  </si>
  <si>
    <t>Langdon Hazen</t>
  </si>
  <si>
    <t>Kevin Rusinak</t>
  </si>
  <si>
    <t>Joseph Hiller</t>
  </si>
  <si>
    <t>Griffin Seibel</t>
  </si>
  <si>
    <t>Ryan Parker</t>
  </si>
  <si>
    <t>Andrew Sager</t>
  </si>
  <si>
    <t>Jase Schueller</t>
  </si>
  <si>
    <t>PJ Rogan</t>
  </si>
  <si>
    <t>Hector Alejandro</t>
  </si>
  <si>
    <t>Jake Friel</t>
  </si>
  <si>
    <t>Mitch Hawkins</t>
  </si>
  <si>
    <t>James Aselta</t>
  </si>
  <si>
    <t>George Katsaros</t>
  </si>
  <si>
    <t>Christian Trantino</t>
  </si>
  <si>
    <t>Aidan Emrich</t>
  </si>
  <si>
    <t>Graham Willerer</t>
  </si>
  <si>
    <t>Anakin Underhill</t>
  </si>
  <si>
    <t>Jonathan Peterson</t>
  </si>
  <si>
    <t>Will Saxenmeyer</t>
  </si>
  <si>
    <t>Max McCrary</t>
  </si>
  <si>
    <t>Tom Menar</t>
  </si>
  <si>
    <t>Mike Arndt</t>
  </si>
  <si>
    <t>Josh Halcisak</t>
  </si>
  <si>
    <t>Riley Williams</t>
  </si>
  <si>
    <t>Koen Bowling</t>
  </si>
  <si>
    <t>Brandon Rice</t>
  </si>
  <si>
    <t>Jake Andrews</t>
  </si>
  <si>
    <t>Christian Pownall</t>
  </si>
  <si>
    <t>Owen Crowe</t>
  </si>
  <si>
    <t>Nate Berzonski</t>
  </si>
  <si>
    <t>Jake Arnold</t>
  </si>
  <si>
    <t>Tyler Sausville</t>
  </si>
  <si>
    <t>Casey Vaughn</t>
  </si>
  <si>
    <t>Chris McKeon</t>
  </si>
  <si>
    <t>Giovanni Conte</t>
  </si>
  <si>
    <t>Matt Murtagh</t>
  </si>
  <si>
    <t>Nolan Puglisi</t>
  </si>
  <si>
    <t>Sam Falace</t>
  </si>
  <si>
    <t>David Siciliano</t>
  </si>
  <si>
    <t>George Handal</t>
  </si>
  <si>
    <t>Marcus Botelho</t>
  </si>
  <si>
    <t>Evan Saulys</t>
  </si>
  <si>
    <t>Lawson Mclntosh</t>
  </si>
  <si>
    <t>Landon Kuntzelman</t>
  </si>
  <si>
    <t>Andrew Brown</t>
  </si>
  <si>
    <t>Jackson Klein</t>
  </si>
  <si>
    <t>Chris Fidanza</t>
  </si>
  <si>
    <t>Braeden Romero</t>
  </si>
  <si>
    <t>Joseph Duffield</t>
  </si>
  <si>
    <t>Casey Baratta</t>
  </si>
  <si>
    <t>Jacob Smoot</t>
  </si>
  <si>
    <t>Matthew Steinberg</t>
  </si>
  <si>
    <t>Connor Throneberry</t>
  </si>
  <si>
    <t>Hudson Pergamit</t>
  </si>
  <si>
    <t>Steven Bronson</t>
  </si>
  <si>
    <t>Arnav Ghuliani</t>
  </si>
  <si>
    <t>Andrew Castelluccio</t>
  </si>
  <si>
    <t>Ivan Epps</t>
  </si>
  <si>
    <t>Brendan Lewis</t>
  </si>
  <si>
    <t>Will Pires</t>
  </si>
  <si>
    <t>Preston Tamm</t>
  </si>
  <si>
    <t>Kurt Thomas</t>
  </si>
  <si>
    <t>Frankie Caietta</t>
  </si>
  <si>
    <t>Logan Wenzel</t>
  </si>
  <si>
    <t>Harrison Lombardi</t>
  </si>
  <si>
    <t>Marcus Monroe</t>
  </si>
  <si>
    <t>Rohan Agarwal</t>
  </si>
  <si>
    <t>Davis Gore</t>
  </si>
  <si>
    <t>Clayton Burke</t>
  </si>
  <si>
    <t>Zac Sohosky</t>
  </si>
  <si>
    <t>Carson Byers</t>
  </si>
  <si>
    <t>Austin Berggren</t>
  </si>
  <si>
    <t>Taylor Echols</t>
  </si>
  <si>
    <t>Connor Preisel</t>
  </si>
  <si>
    <t>Marc Iozzo</t>
  </si>
  <si>
    <t>Alex Gay</t>
  </si>
  <si>
    <t>Jake Tedesco</t>
  </si>
  <si>
    <t>Kaden Pfeffer</t>
  </si>
  <si>
    <t>Cameron Novak</t>
  </si>
  <si>
    <t>Troy Benko</t>
  </si>
  <si>
    <t>Jack Geiser</t>
  </si>
  <si>
    <t>Jared Eisiminger</t>
  </si>
  <si>
    <t>Luke Ross</t>
  </si>
  <si>
    <t>Landon Fulk</t>
  </si>
  <si>
    <t>Cole Pauley</t>
  </si>
  <si>
    <t>Ciaran Caughey</t>
  </si>
  <si>
    <t>Ben Rabatin</t>
  </si>
  <si>
    <t>Easton Tumis</t>
  </si>
  <si>
    <t>Evan Holewinski</t>
  </si>
  <si>
    <t>Peyton Williams</t>
  </si>
  <si>
    <t>Nick Guidas</t>
  </si>
  <si>
    <t>Parker Lind</t>
  </si>
  <si>
    <t>Grant Keffaber</t>
  </si>
  <si>
    <t>Caden Leonard</t>
  </si>
  <si>
    <t>Brody Krzysiak</t>
  </si>
  <si>
    <t>Jaden Varner</t>
  </si>
  <si>
    <t>Gavin Jones</t>
  </si>
  <si>
    <t>Will Strode</t>
  </si>
  <si>
    <t>Nathan Leininger</t>
  </si>
  <si>
    <t>Hayden Frey</t>
  </si>
  <si>
    <t>Michael Fliss</t>
  </si>
  <si>
    <t>Henry Johnson</t>
  </si>
  <si>
    <t>Ryan Kennedy</t>
  </si>
  <si>
    <t>Brady Sasse</t>
  </si>
  <si>
    <t>Nate Langbehn</t>
  </si>
  <si>
    <t>Deron Swanson</t>
  </si>
  <si>
    <t>Cole Giesige</t>
  </si>
  <si>
    <t>Matt Hubbard</t>
  </si>
  <si>
    <t>Luke Riha</t>
  </si>
  <si>
    <t>Max Vaisvila</t>
  </si>
  <si>
    <t>Blake Gaskey</t>
  </si>
  <si>
    <t>Danny Cihocki</t>
  </si>
  <si>
    <t>Josh Loren</t>
  </si>
  <si>
    <t>Matthew Tarr</t>
  </si>
  <si>
    <t>Alex Day</t>
  </si>
  <si>
    <t>John Lyman</t>
  </si>
  <si>
    <t>Nick Bassi</t>
  </si>
  <si>
    <t>Mason Orton</t>
  </si>
  <si>
    <t>Tyler Deleskiewicz</t>
  </si>
  <si>
    <t>Gavin Micklinghoff</t>
  </si>
  <si>
    <t>Connar Temple</t>
  </si>
  <si>
    <t>RJ Bergren</t>
  </si>
  <si>
    <t>Jaqson Tejada</t>
  </si>
  <si>
    <t>Ricky Kidd</t>
  </si>
  <si>
    <t>Sam Carlisle</t>
  </si>
  <si>
    <t>Zach Vriesenga</t>
  </si>
  <si>
    <t>Turner Doran</t>
  </si>
  <si>
    <t>DJ Thompson</t>
  </si>
  <si>
    <t>Tyler McKinstry</t>
  </si>
  <si>
    <t>Matt Maloney</t>
  </si>
  <si>
    <t>Evan Shapiro</t>
  </si>
  <si>
    <t>Matt Hoover</t>
  </si>
  <si>
    <t>Joey Wizceb</t>
  </si>
  <si>
    <t>Trevor Raade</t>
  </si>
  <si>
    <t>Brendan Garza</t>
  </si>
  <si>
    <t>John Chambers</t>
  </si>
  <si>
    <t>Owen Quinn</t>
  </si>
  <si>
    <t>Brady Strawmyer</t>
  </si>
  <si>
    <t>Zander Bretza</t>
  </si>
  <si>
    <t>Keegan Johnson</t>
  </si>
  <si>
    <t>Alex Burden</t>
  </si>
  <si>
    <t>Zach Leduc</t>
  </si>
  <si>
    <t>Jeremy Jones</t>
  </si>
  <si>
    <t>Luke Reed</t>
  </si>
  <si>
    <t>Joe Lafkas</t>
  </si>
  <si>
    <t>Hayden Bailey</t>
  </si>
  <si>
    <t>Tyson Potts</t>
  </si>
  <si>
    <t>Mitchell Tarnowski</t>
  </si>
  <si>
    <t>Cayden Smith</t>
  </si>
  <si>
    <t>Cameron Niehaus</t>
  </si>
  <si>
    <t>Liam Stumpf</t>
  </si>
  <si>
    <t>Jack Griffiths</t>
  </si>
  <si>
    <t>Jared Hanson</t>
  </si>
  <si>
    <t>Nate Ross</t>
  </si>
  <si>
    <t>Gavin Moczydlowsky</t>
  </si>
  <si>
    <t>Kenny Keller</t>
  </si>
  <si>
    <t>Jack Potteiger</t>
  </si>
  <si>
    <t>Max Hammond</t>
  </si>
  <si>
    <t>Carter Campau</t>
  </si>
  <si>
    <t>Callen Powers</t>
  </si>
  <si>
    <t>Dylan Terwilliger</t>
  </si>
  <si>
    <t>Ben Thomason</t>
  </si>
  <si>
    <t>Jack Niedringhaus</t>
  </si>
  <si>
    <t>Michael Goodman</t>
  </si>
  <si>
    <t>Brandon Wingenroth</t>
  </si>
  <si>
    <t>Justin Masteralexis</t>
  </si>
  <si>
    <t>Gavin Sitarz</t>
  </si>
  <si>
    <t>Jack Levine</t>
  </si>
  <si>
    <t>Kai Giro</t>
  </si>
  <si>
    <t>Brayden Mercier</t>
  </si>
  <si>
    <t>Malcolm Gillies</t>
  </si>
  <si>
    <t>Landon Mueller</t>
  </si>
  <si>
    <t>Emmett Gillies</t>
  </si>
  <si>
    <t>Gregory Kennedy</t>
  </si>
  <si>
    <t>Ethan Davis</t>
  </si>
  <si>
    <t>Nick Keane</t>
  </si>
  <si>
    <t>Michael Pfeiffer</t>
  </si>
  <si>
    <t>Eli Henderson</t>
  </si>
  <si>
    <t>Ethan Stade</t>
  </si>
  <si>
    <t>Carson Lumley</t>
  </si>
  <si>
    <t>Ty Roder</t>
  </si>
  <si>
    <t>Jacob Turner</t>
  </si>
  <si>
    <t>Nate Kress</t>
  </si>
  <si>
    <t>Ethan Papacek</t>
  </si>
  <si>
    <t>Luke Krouse</t>
  </si>
  <si>
    <t>Carrson Sova</t>
  </si>
  <si>
    <t>Kade Arn</t>
  </si>
  <si>
    <t>Micah Smith</t>
  </si>
  <si>
    <t>CJ Boudreaux</t>
  </si>
  <si>
    <t>Chase Clatur</t>
  </si>
  <si>
    <t>Joey Buchanan</t>
  </si>
  <si>
    <t>Parker Munday</t>
  </si>
  <si>
    <t>Cy Herchelroath</t>
  </si>
  <si>
    <t>Nathan Currah</t>
  </si>
  <si>
    <t>Taylor Bednar</t>
  </si>
  <si>
    <t>Landon Vandegrift</t>
  </si>
  <si>
    <t>John Allen</t>
  </si>
  <si>
    <t>Jeremiah Newman</t>
  </si>
  <si>
    <t>Samuel Guadamuz</t>
  </si>
  <si>
    <t>Garrett Groce</t>
  </si>
  <si>
    <t>Evan Lichtenauer</t>
  </si>
  <si>
    <t>Mason Gass</t>
  </si>
  <si>
    <t>Dillon Masters</t>
  </si>
  <si>
    <t>Hunter Winston</t>
  </si>
  <si>
    <t>Landon Price</t>
  </si>
  <si>
    <t>Aiden Cook</t>
  </si>
  <si>
    <t>Aaron Blum</t>
  </si>
  <si>
    <t>Ethan Stewart</t>
  </si>
  <si>
    <t>AJ Dallmayer</t>
  </si>
  <si>
    <t>Colin Neimeister</t>
  </si>
  <si>
    <t>Rylan Sams</t>
  </si>
  <si>
    <t>Hunter Brooks</t>
  </si>
  <si>
    <t>Gaige Stuckey</t>
  </si>
  <si>
    <t>Hayden Blosser</t>
  </si>
  <si>
    <t>Julian Robertson</t>
  </si>
  <si>
    <t>Mason Lei</t>
  </si>
  <si>
    <t>Brandon Bak</t>
  </si>
  <si>
    <t>Kendall Lyons</t>
  </si>
  <si>
    <t>Mark Eddie</t>
  </si>
  <si>
    <t>Zack Millsap</t>
  </si>
  <si>
    <t>Jared Lessman</t>
  </si>
  <si>
    <t>Aidan Terronez</t>
  </si>
  <si>
    <t>Jake Jakubowski</t>
  </si>
  <si>
    <t>Payton Barton</t>
  </si>
  <si>
    <t>Michael Vitellaro</t>
  </si>
  <si>
    <t>Charlie Taczy</t>
  </si>
  <si>
    <t>Keegan Luxem</t>
  </si>
  <si>
    <t>Mason Buss</t>
  </si>
  <si>
    <t>Bobby Barrera</t>
  </si>
  <si>
    <t>George Eisenhardt</t>
  </si>
  <si>
    <t>Nic Schutte</t>
  </si>
  <si>
    <t>Jacob Hustedde</t>
  </si>
  <si>
    <t>Ben Rosin</t>
  </si>
  <si>
    <t>Jackson Ugo</t>
  </si>
  <si>
    <t>Dylan Zentko</t>
  </si>
  <si>
    <t>Jacob Roettgen</t>
  </si>
  <si>
    <t>Parker Patterson</t>
  </si>
  <si>
    <t>Drew Deremer</t>
  </si>
  <si>
    <t>Preston Chaudoin</t>
  </si>
  <si>
    <t>Derek Lebron</t>
  </si>
  <si>
    <t>Ethan Lyke</t>
  </si>
  <si>
    <t>Reese Oakley</t>
  </si>
  <si>
    <t>Kane Elmy</t>
  </si>
  <si>
    <t>Jackson Lux</t>
  </si>
  <si>
    <t>Ryan Karst</t>
  </si>
  <si>
    <t>Joey Valentine</t>
  </si>
  <si>
    <t>Cole Chace</t>
  </si>
  <si>
    <t>Jacob Spencer</t>
  </si>
  <si>
    <t>Justin Hoff</t>
  </si>
  <si>
    <t>Colby Morse</t>
  </si>
  <si>
    <t>Jack Armstrong</t>
  </si>
  <si>
    <t>Brady Banker</t>
  </si>
  <si>
    <t>Spencer Johnsen</t>
  </si>
  <si>
    <t>Owen Roberts</t>
  </si>
  <si>
    <t>Carson Seeman</t>
  </si>
  <si>
    <t>Trevor Fenters</t>
  </si>
  <si>
    <t>Sander Lucas</t>
  </si>
  <si>
    <t>Hunter Small</t>
  </si>
  <si>
    <t>Aaron Moss</t>
  </si>
  <si>
    <t>Grant Parson</t>
  </si>
  <si>
    <t>Breyllin Suriel</t>
  </si>
  <si>
    <t>Andrew Evans</t>
  </si>
  <si>
    <t>Troy Shepard</t>
  </si>
  <si>
    <t>Charlie Miller</t>
  </si>
  <si>
    <t>Dawson Hargrove</t>
  </si>
  <si>
    <t>Dylan Petrey</t>
  </si>
  <si>
    <t>Meade Johnson</t>
  </si>
  <si>
    <t>Jack MacIntosh</t>
  </si>
  <si>
    <t>Gavan Wernsing</t>
  </si>
  <si>
    <t>Gio De Graauw</t>
  </si>
  <si>
    <t>Blake Kimball</t>
  </si>
  <si>
    <t>Ryan Halamicek</t>
  </si>
  <si>
    <t>Alec Ammerman</t>
  </si>
  <si>
    <t>Josh Hyneman</t>
  </si>
  <si>
    <t>Tyson Greene</t>
  </si>
  <si>
    <t>Matt Irvine</t>
  </si>
  <si>
    <t>Charlie Lardi</t>
  </si>
  <si>
    <t>Michael Addari</t>
  </si>
  <si>
    <t>Carson Cormier</t>
  </si>
  <si>
    <t>Thomas Harper</t>
  </si>
  <si>
    <t>Lucas Foley</t>
  </si>
  <si>
    <t>Shuto Okumura</t>
  </si>
  <si>
    <t>Joey Wilmoth</t>
  </si>
  <si>
    <t>Henry Brummel</t>
  </si>
  <si>
    <t>Trenton Roehler</t>
  </si>
  <si>
    <t>Matthew Donnison</t>
  </si>
  <si>
    <t>Jacob Culp</t>
  </si>
  <si>
    <t>Nolan Girard</t>
  </si>
  <si>
    <t>Tresdon Rybarczyk</t>
  </si>
  <si>
    <t>Toby Schriefer</t>
  </si>
  <si>
    <t>Max Hansmann</t>
  </si>
  <si>
    <t>Tanner Graham</t>
  </si>
  <si>
    <t>Kevin Reed</t>
  </si>
  <si>
    <t>Conner Watson</t>
  </si>
  <si>
    <t>Chris McCormack</t>
  </si>
  <si>
    <t>Parker MacCauley</t>
  </si>
  <si>
    <t>Kenton Deverman</t>
  </si>
  <si>
    <t>Owen Byberg</t>
  </si>
  <si>
    <t>Kellen Roberts</t>
  </si>
  <si>
    <t>Jack Willhite</t>
  </si>
  <si>
    <t>Conner Vander Luitgaren</t>
  </si>
  <si>
    <t>Drew Fieger</t>
  </si>
  <si>
    <t>Cameron Mosier</t>
  </si>
  <si>
    <t>Drue Young</t>
  </si>
  <si>
    <t>Zane Brown</t>
  </si>
  <si>
    <t>McKale Stevenson</t>
  </si>
  <si>
    <t>Owen Cavey</t>
  </si>
  <si>
    <t>Shane Duke</t>
  </si>
  <si>
    <t>Sam Heyman</t>
  </si>
  <si>
    <t>Brooks McDonnough</t>
  </si>
  <si>
    <t>Cole Kenyon</t>
  </si>
  <si>
    <t>Owen Marsh</t>
  </si>
  <si>
    <t>Tate Marland</t>
  </si>
  <si>
    <t>Krish Gandhi</t>
  </si>
  <si>
    <t>Jonathon Van Ness</t>
  </si>
  <si>
    <t>Lake Morris</t>
  </si>
  <si>
    <t>Andrew Perry</t>
  </si>
  <si>
    <t>Aubrey Moraitakis</t>
  </si>
  <si>
    <t>Calen Scheider</t>
  </si>
  <si>
    <t>Robert Sanford</t>
  </si>
  <si>
    <t>Eli Lehrman</t>
  </si>
  <si>
    <t>Gavin Thompson</t>
  </si>
  <si>
    <t>Joey Cirelli</t>
  </si>
  <si>
    <t>William Soignier</t>
  </si>
  <si>
    <t>Drew Politte</t>
  </si>
  <si>
    <t>Lou Levy</t>
  </si>
  <si>
    <t>Luke Leverton</t>
  </si>
  <si>
    <t>Jackson Horras</t>
  </si>
  <si>
    <t>Connor Lockwood</t>
  </si>
  <si>
    <t>Nick Baffa</t>
  </si>
  <si>
    <t>Justin Bultemeier</t>
  </si>
  <si>
    <t>Spencer Boynton</t>
  </si>
  <si>
    <t>Dalton Swinehart</t>
  </si>
  <si>
    <t>Hunter Frost</t>
  </si>
  <si>
    <t>Joey Kafka</t>
  </si>
  <si>
    <t>Christian Hack</t>
  </si>
  <si>
    <t>Joe Seiber</t>
  </si>
  <si>
    <t>Colton Rerick</t>
  </si>
  <si>
    <t>Alec Belardes</t>
  </si>
  <si>
    <t>Issac Araiza</t>
  </si>
  <si>
    <t>Aidan Russell</t>
  </si>
  <si>
    <t>Connor Abadie</t>
  </si>
  <si>
    <t>Evan Miranda</t>
  </si>
  <si>
    <t>Simon Lemke</t>
  </si>
  <si>
    <t>Jake Frohn</t>
  </si>
  <si>
    <t>Bryce McKnight</t>
  </si>
  <si>
    <t>Carson Johnson</t>
  </si>
  <si>
    <t>Chris Canavan</t>
  </si>
  <si>
    <t>Connor Shaw</t>
  </si>
  <si>
    <t>Alito McBean</t>
  </si>
  <si>
    <t>David Ladjevic</t>
  </si>
  <si>
    <t>Nick Lewis</t>
  </si>
  <si>
    <t>Luke Meyers</t>
  </si>
  <si>
    <t>Ryan Falke</t>
  </si>
  <si>
    <t>August Richie</t>
  </si>
  <si>
    <t>Brock Blatter</t>
  </si>
  <si>
    <t>Scott Rienguette</t>
  </si>
  <si>
    <t>Trevor Stowe</t>
  </si>
  <si>
    <t>Rylan Haider</t>
  </si>
  <si>
    <t>Kaden Wickersham</t>
  </si>
  <si>
    <t>Erik Rodriguez</t>
  </si>
  <si>
    <t>Taber Fast</t>
  </si>
  <si>
    <t>Austin Sheldon</t>
  </si>
  <si>
    <t>Dillon O'Neil</t>
  </si>
  <si>
    <t>Gaines Estridge</t>
  </si>
  <si>
    <t>Tyler Russ</t>
  </si>
  <si>
    <t>Patrick Davidson</t>
  </si>
  <si>
    <t>Marcus Downing</t>
  </si>
  <si>
    <t>Trey Rutledge</t>
  </si>
  <si>
    <t>Gunner Gilmore</t>
  </si>
  <si>
    <t>Sam Hentges</t>
  </si>
  <si>
    <t>Aiden Poe</t>
  </si>
  <si>
    <t>Cranz Smelcer</t>
  </si>
  <si>
    <t>Bowen Brantingham</t>
  </si>
  <si>
    <t>Ethan Dillinger</t>
  </si>
  <si>
    <t>Joey Collier</t>
  </si>
  <si>
    <t>Charlie Russell</t>
  </si>
  <si>
    <t>Davis Rhyne</t>
  </si>
  <si>
    <t>Jordan Watkins</t>
  </si>
  <si>
    <t>Josh Shropshire</t>
  </si>
  <si>
    <t>Aidan Brainard</t>
  </si>
  <si>
    <t>Greyson Osbun</t>
  </si>
  <si>
    <t>Ryan Oakes</t>
  </si>
  <si>
    <t>Eric Valdez</t>
  </si>
  <si>
    <t>Luke Schat</t>
  </si>
  <si>
    <t>Eddie Tierney</t>
  </si>
  <si>
    <t>Mahiro Tomita</t>
  </si>
  <si>
    <t>Dominic Desch</t>
  </si>
  <si>
    <t>Aiden Pollock</t>
  </si>
  <si>
    <t>Jordan Giacomini</t>
  </si>
  <si>
    <t>Kainoa Kaneshiro</t>
  </si>
  <si>
    <t>Ryan Castillo</t>
  </si>
  <si>
    <t>Cristian Mogen</t>
  </si>
  <si>
    <t>Blake Lehmbeck</t>
  </si>
  <si>
    <t>Matt Cornelius</t>
  </si>
  <si>
    <t>Josh Barnhouse</t>
  </si>
  <si>
    <t>Samuel Jackson</t>
  </si>
  <si>
    <t>Tommy White</t>
  </si>
  <si>
    <t>Ty Cunningham</t>
  </si>
  <si>
    <t>Talor Grubbs</t>
  </si>
  <si>
    <t>Diego Alvarez</t>
  </si>
  <si>
    <t>Matt Romero</t>
  </si>
  <si>
    <t>Luke Wiseman</t>
  </si>
  <si>
    <t>Seth Lee</t>
  </si>
  <si>
    <t>Ethin Woltz</t>
  </si>
  <si>
    <t>Tyler Do</t>
  </si>
  <si>
    <t>Parker Dillhoff</t>
  </si>
  <si>
    <t>Carson Lane</t>
  </si>
  <si>
    <t>Dylan Rogers</t>
  </si>
  <si>
    <t>Colton Sundloff</t>
  </si>
  <si>
    <t>Yates Bland</t>
  </si>
  <si>
    <t>Ryan Marton</t>
  </si>
  <si>
    <t>Reese Lueck</t>
  </si>
  <si>
    <t>LJ Manning</t>
  </si>
  <si>
    <t>Cody Albright</t>
  </si>
  <si>
    <t>Cal Barna</t>
  </si>
  <si>
    <t>David Thomas</t>
  </si>
  <si>
    <t>Luka Pintar</t>
  </si>
  <si>
    <t>Peter Herrick</t>
  </si>
  <si>
    <t>Kyle Calzadiaz</t>
  </si>
  <si>
    <t>Caden Duke</t>
  </si>
  <si>
    <t>Kyler Bacosa</t>
  </si>
  <si>
    <t>EJ McGrew</t>
  </si>
  <si>
    <t>Cade Cushing</t>
  </si>
  <si>
    <t>Landon Marchetti</t>
  </si>
  <si>
    <t>Sam Boyle</t>
  </si>
  <si>
    <t>Luca Staiano</t>
  </si>
  <si>
    <t>Spencer Kratt</t>
  </si>
  <si>
    <t>Jack O'Malley</t>
  </si>
  <si>
    <t>Chase Frey</t>
  </si>
  <si>
    <t>Nicholas Robb</t>
  </si>
  <si>
    <t>JT Guerrero</t>
  </si>
  <si>
    <t>Cam Cunnings</t>
  </si>
  <si>
    <t>Dillon Orr</t>
  </si>
  <si>
    <t>Brock Toney</t>
  </si>
  <si>
    <t>Elijah Higginbottom</t>
  </si>
  <si>
    <t>Billy Gregory</t>
  </si>
  <si>
    <t>Tommy McGuire</t>
  </si>
  <si>
    <t>Aidan Lee</t>
  </si>
  <si>
    <t>Luke Moeller</t>
  </si>
  <si>
    <t>Jacob Limas</t>
  </si>
  <si>
    <t>Landon Sloan</t>
  </si>
  <si>
    <t>Andrew Cohen</t>
  </si>
  <si>
    <t>Tyler Patrick</t>
  </si>
  <si>
    <t>Drew Townson</t>
  </si>
  <si>
    <t>Parker Heintz</t>
  </si>
  <si>
    <t>Moose Cuellar</t>
  </si>
  <si>
    <t>BJ Rodriguez</t>
  </si>
  <si>
    <t>Jordan Haver</t>
  </si>
  <si>
    <t>Weston Thornbury</t>
  </si>
  <si>
    <t>Erik Rico</t>
  </si>
  <si>
    <t>Will Page-Allen</t>
  </si>
  <si>
    <t>Victor Arreola</t>
  </si>
  <si>
    <t>Gavin Ekizian</t>
  </si>
  <si>
    <t>Nicholas Finarelli</t>
  </si>
  <si>
    <t>Justin DeCastro</t>
  </si>
  <si>
    <t>Owen Ballaeu</t>
  </si>
  <si>
    <t>Torin Kassebaum</t>
  </si>
  <si>
    <t>Dale Fry</t>
  </si>
  <si>
    <t>Noah Tabaie</t>
  </si>
  <si>
    <t>Owen Luchies</t>
  </si>
  <si>
    <t>Nic Benhardt</t>
  </si>
  <si>
    <t>Isaac Beebe</t>
  </si>
  <si>
    <t>James Lordi</t>
  </si>
  <si>
    <t>Christian Yoo</t>
  </si>
  <si>
    <t>Gavin Sansone</t>
  </si>
  <si>
    <t>Nick Noble</t>
  </si>
  <si>
    <t>Chris Messina</t>
  </si>
  <si>
    <t>Neylin Navarro</t>
  </si>
  <si>
    <t>Evan Doyle</t>
  </si>
  <si>
    <t>Cooper Montelbano</t>
  </si>
  <si>
    <t>George Creighton</t>
  </si>
  <si>
    <t>Derek Bartek</t>
  </si>
  <si>
    <t>Drew Cisney</t>
  </si>
  <si>
    <t>Christopher Mattioli</t>
  </si>
  <si>
    <t>Logan Magdits</t>
  </si>
  <si>
    <t>Jay Creighton</t>
  </si>
  <si>
    <t>Mason Hebert</t>
  </si>
  <si>
    <t>John Caddell</t>
  </si>
  <si>
    <t>Chris Strout</t>
  </si>
  <si>
    <t>Colin Trizuto</t>
  </si>
  <si>
    <t>Justin Roitman</t>
  </si>
  <si>
    <t>Frankie Nardo</t>
  </si>
  <si>
    <t>Keith Davis</t>
  </si>
  <si>
    <t>Christopher Collina</t>
  </si>
  <si>
    <t>William Grayson</t>
  </si>
  <si>
    <t>Braden Lowe</t>
  </si>
  <si>
    <t>Tyler Vargas</t>
  </si>
  <si>
    <t>Andrew Rucci</t>
  </si>
  <si>
    <t>Vincent Corso</t>
  </si>
  <si>
    <t>Ethan Moran</t>
  </si>
  <si>
    <t>Sam Bonilla</t>
  </si>
  <si>
    <t>Max Binnicker</t>
  </si>
  <si>
    <t>AJ Petraitis</t>
  </si>
  <si>
    <t>Luke VanMarter</t>
  </si>
  <si>
    <t>Luke Connors</t>
  </si>
  <si>
    <t>Jack Molini</t>
  </si>
  <si>
    <t>Mitchell Earle</t>
  </si>
  <si>
    <t>Max Danaher</t>
  </si>
  <si>
    <t>Eric Swiencicki</t>
  </si>
  <si>
    <t>Landon Cook</t>
  </si>
  <si>
    <t>Nathan Hiscox</t>
  </si>
  <si>
    <t>Connor Usowski</t>
  </si>
  <si>
    <t>Ian Goodness</t>
  </si>
  <si>
    <t>Colin Skermont</t>
  </si>
  <si>
    <t>Billy Canale</t>
  </si>
  <si>
    <t>Steven Freer</t>
  </si>
  <si>
    <t>Michael Pastrana</t>
  </si>
  <si>
    <t>Ryan Douglas</t>
  </si>
  <si>
    <t>Jake Lanzer</t>
  </si>
  <si>
    <t>Jack Welsch</t>
  </si>
  <si>
    <t>Alex Cook</t>
  </si>
  <si>
    <t>Noah Basgaard</t>
  </si>
  <si>
    <t>Luke Dellentash</t>
  </si>
  <si>
    <t>Josh Florence</t>
  </si>
  <si>
    <t>Dan Lang</t>
  </si>
  <si>
    <t>Adam Martin</t>
  </si>
  <si>
    <t>Felix Stork</t>
  </si>
  <si>
    <t>Zach Brockner</t>
  </si>
  <si>
    <t>Kenny Meliere</t>
  </si>
  <si>
    <t>Sean Connolly</t>
  </si>
  <si>
    <t>Ethan Blakeney</t>
  </si>
  <si>
    <t>Parker Hampton</t>
  </si>
  <si>
    <t>Walker Fuller</t>
  </si>
  <si>
    <t>Yasseel Samboy</t>
  </si>
  <si>
    <t>CJ Patterson</t>
  </si>
  <si>
    <t>Donovan Whitfield</t>
  </si>
  <si>
    <t>Tyler Mitchell</t>
  </si>
  <si>
    <t>Sean Harris-Walter</t>
  </si>
  <si>
    <t>Nyenati Snoh</t>
  </si>
  <si>
    <t>James Godfrey</t>
  </si>
  <si>
    <t>Ryan Sellers</t>
  </si>
  <si>
    <t>Myles Crocker</t>
  </si>
  <si>
    <t>Mac Yarbrough</t>
  </si>
  <si>
    <t>Andrew Malec</t>
  </si>
  <si>
    <t>Nate Vargo</t>
  </si>
  <si>
    <t>Matthew Delvaux</t>
  </si>
  <si>
    <t>Nolan Kirsch</t>
  </si>
  <si>
    <t>Matt Collinger</t>
  </si>
  <si>
    <t>Brandon Rose</t>
  </si>
  <si>
    <t>Mitch Harder</t>
  </si>
  <si>
    <t>Noah Ehlers</t>
  </si>
  <si>
    <t>Anthony Krause</t>
  </si>
  <si>
    <t>Ryan Okopal</t>
  </si>
  <si>
    <t>Cody Smith</t>
  </si>
  <si>
    <t>Carson Phillips</t>
  </si>
  <si>
    <t>Heath Betza</t>
  </si>
  <si>
    <t>Peyton Weigand</t>
  </si>
  <si>
    <t>Max Hilsenroth</t>
  </si>
  <si>
    <t>Mason Glickman</t>
  </si>
  <si>
    <t>Jace Vanvalkneberg</t>
  </si>
  <si>
    <t>Lucas Klopp</t>
  </si>
  <si>
    <t>James Reilly</t>
  </si>
  <si>
    <t>Carson Morgan</t>
  </si>
  <si>
    <t>Vincent Fusco</t>
  </si>
  <si>
    <t>Myles McDermott</t>
  </si>
  <si>
    <t>Cole Gibson</t>
  </si>
  <si>
    <t>Justin Eckrote</t>
  </si>
  <si>
    <t>Caleb Martinek</t>
  </si>
  <si>
    <t>Jesse Kostulious</t>
  </si>
  <si>
    <t>Blake Beattie</t>
  </si>
  <si>
    <t>Robert Synodi</t>
  </si>
  <si>
    <t>Kyle Salvati</t>
  </si>
  <si>
    <t>Bryce Meder</t>
  </si>
  <si>
    <t>Alexander Kasbarian</t>
  </si>
  <si>
    <t>Bryce DiPiero</t>
  </si>
  <si>
    <t>Niko Christon</t>
  </si>
  <si>
    <t>Anthony Costello</t>
  </si>
  <si>
    <t>Zach Worzel</t>
  </si>
  <si>
    <t>TJ Winn Jr.</t>
  </si>
  <si>
    <t>Jordan Ake</t>
  </si>
  <si>
    <t>Nick Murphy</t>
  </si>
  <si>
    <t>Noah Terzo</t>
  </si>
  <si>
    <t>John Devine</t>
  </si>
  <si>
    <t>CJ DiBenedetto</t>
  </si>
  <si>
    <t>Luke Wadstrup</t>
  </si>
  <si>
    <t>Dillon Kirksey</t>
  </si>
  <si>
    <t>Justin Ritz</t>
  </si>
  <si>
    <t>Abel Ortiz</t>
  </si>
  <si>
    <t>Keith Wallace</t>
  </si>
  <si>
    <t>Nick Dolbin</t>
  </si>
  <si>
    <t>Jake Cumming</t>
  </si>
  <si>
    <t>Luke Corcoran</t>
  </si>
  <si>
    <t>MeKenna Wakakuwa</t>
  </si>
  <si>
    <t>Jack Joyce</t>
  </si>
  <si>
    <t>Jackson Montgomery</t>
  </si>
  <si>
    <t>Aaden Lopez</t>
  </si>
  <si>
    <t>Richard De Jesus</t>
  </si>
  <si>
    <t>Cade Williams</t>
  </si>
  <si>
    <t>Justin Spencer</t>
  </si>
  <si>
    <t>Janluis Santiago</t>
  </si>
  <si>
    <t>Wilfredo Morales</t>
  </si>
  <si>
    <t>Zeke Adderley</t>
  </si>
  <si>
    <t>Dashiell Carson</t>
  </si>
  <si>
    <t>Jonah Stepner</t>
  </si>
  <si>
    <t>Carter Champey</t>
  </si>
  <si>
    <t>Elijah Benton</t>
  </si>
  <si>
    <t>Shane Stanley</t>
  </si>
  <si>
    <t>Jeremy Vest</t>
  </si>
  <si>
    <t>James Breen</t>
  </si>
  <si>
    <t>Kaleb Scott</t>
  </si>
  <si>
    <t>Chase Snavely</t>
  </si>
  <si>
    <t>Sean Ely</t>
  </si>
  <si>
    <t>Eddie Del Valle-Zayas</t>
  </si>
  <si>
    <t>Drew Brady</t>
  </si>
  <si>
    <t>Nathan Vidmar</t>
  </si>
  <si>
    <t>Ethan Johnson</t>
  </si>
  <si>
    <t>Brent Evans</t>
  </si>
  <si>
    <t>Ryan Mejia</t>
  </si>
  <si>
    <t>Spencer Stearns</t>
  </si>
  <si>
    <t>Tim Teixeira</t>
  </si>
  <si>
    <t>Jase Phillips</t>
  </si>
  <si>
    <t>Brennen Grams</t>
  </si>
  <si>
    <t>Gabriel Nutter</t>
  </si>
  <si>
    <t>Nick Moten</t>
  </si>
  <si>
    <t>Porter Conn</t>
  </si>
  <si>
    <t>Kyle Rossy</t>
  </si>
  <si>
    <t>Brady Coon</t>
  </si>
  <si>
    <t>Noah Johnson</t>
  </si>
  <si>
    <t>Wyatt Doak</t>
  </si>
  <si>
    <t>Trent Koehler</t>
  </si>
  <si>
    <t>Noah Thompson</t>
  </si>
  <si>
    <t>Mason Pennington</t>
  </si>
  <si>
    <t>Nathan Mertens</t>
  </si>
  <si>
    <t>Andrew Carroll</t>
  </si>
  <si>
    <t>Cameron Marchi</t>
  </si>
  <si>
    <t>Brice Cox</t>
  </si>
  <si>
    <t>JoJo Keldsen</t>
  </si>
  <si>
    <t>Gavin Johnston</t>
  </si>
  <si>
    <t>Caden Kickhaefer</t>
  </si>
  <si>
    <t>Ranard Grace</t>
  </si>
  <si>
    <t>John-Paul Sauer</t>
  </si>
  <si>
    <t>Jackson Kranawetter</t>
  </si>
  <si>
    <t>Matt Wnukowski</t>
  </si>
  <si>
    <t>Ben Snider</t>
  </si>
  <si>
    <t>John Klus</t>
  </si>
  <si>
    <t>Eddie White</t>
  </si>
  <si>
    <t>Noah Bourgeois</t>
  </si>
  <si>
    <t>Bryce Riggs</t>
  </si>
  <si>
    <t>Tyler Conklin</t>
  </si>
  <si>
    <t>Anthony Solis</t>
  </si>
  <si>
    <t>Nolan Decker</t>
  </si>
  <si>
    <t>Jarrett Kinder</t>
  </si>
  <si>
    <t>James Geshel</t>
  </si>
  <si>
    <t>Nate Marshall</t>
  </si>
  <si>
    <t>A.J. Hiestand</t>
  </si>
  <si>
    <t>Dalton Boruff</t>
  </si>
  <si>
    <t>Mac Zawistoski</t>
  </si>
  <si>
    <t>Jack Helms</t>
  </si>
  <si>
    <t>Dominic Cristinzio</t>
  </si>
  <si>
    <t>Blaine Nunnally</t>
  </si>
  <si>
    <t>Ty Anderson</t>
  </si>
  <si>
    <t>Hayden Trier</t>
  </si>
  <si>
    <t>Brannon Westmoreland</t>
  </si>
  <si>
    <t>Brigden Parker</t>
  </si>
  <si>
    <t>Waylon Sebren</t>
  </si>
  <si>
    <t>Isaac Evaniew</t>
  </si>
  <si>
    <t>Tag Andrews</t>
  </si>
  <si>
    <t>Josh Beezley</t>
  </si>
  <si>
    <t>Brody Bunting</t>
  </si>
  <si>
    <t>Brayden Walls</t>
  </si>
  <si>
    <t>Gage Haley</t>
  </si>
  <si>
    <t>Nic Bronzini</t>
  </si>
  <si>
    <t>Zack Busick</t>
  </si>
  <si>
    <t>Malcolm Brown</t>
  </si>
  <si>
    <t>Blake Van Cleve</t>
  </si>
  <si>
    <t>Trent Jordan</t>
  </si>
  <si>
    <t>Luke Schimmels</t>
  </si>
  <si>
    <t>Jack Cline</t>
  </si>
  <si>
    <t>Russ Martin</t>
  </si>
  <si>
    <t>Hunter Royal</t>
  </si>
  <si>
    <t>Brett Gastman</t>
  </si>
  <si>
    <t>Preston Davis</t>
  </si>
  <si>
    <t>Connor Davis</t>
  </si>
  <si>
    <t>Sam Smith</t>
  </si>
  <si>
    <t>Callum McGill</t>
  </si>
  <si>
    <t>Jacob Vanover</t>
  </si>
  <si>
    <t>Landon Waugh</t>
  </si>
  <si>
    <t>Cole Wells</t>
  </si>
  <si>
    <t>Cody Luttrell</t>
  </si>
  <si>
    <t>Bradley Poynter</t>
  </si>
  <si>
    <t>Alex Miller</t>
  </si>
  <si>
    <t>Josh Furtado</t>
  </si>
  <si>
    <t>Carter Owens</t>
  </si>
  <si>
    <t>Louden Hilliard</t>
  </si>
  <si>
    <t>Evan Lopez</t>
  </si>
  <si>
    <t>Brady Fitzpatrick</t>
  </si>
  <si>
    <t>Seth Benes</t>
  </si>
  <si>
    <t>Josh Newell</t>
  </si>
  <si>
    <t>Luke Niemeyer</t>
  </si>
  <si>
    <t>Aaron Jungers</t>
  </si>
  <si>
    <t>Tanner Paschke</t>
  </si>
  <si>
    <t>Luke Wright</t>
  </si>
  <si>
    <t>Ethan Milius</t>
  </si>
  <si>
    <t>Easton Rakers</t>
  </si>
  <si>
    <t>Ethan Smith</t>
  </si>
  <si>
    <t>Braden Branigin</t>
  </si>
  <si>
    <t>Jack Werkowitch</t>
  </si>
  <si>
    <t>Peter Underwood</t>
  </si>
  <si>
    <t>Dillon Haftorson</t>
  </si>
  <si>
    <t>Kris Alcorn</t>
  </si>
  <si>
    <t>Michael Walsh</t>
  </si>
  <si>
    <t>Cason Sharp</t>
  </si>
  <si>
    <t>Jacob Sitton</t>
  </si>
  <si>
    <t>Maxwell Schumacher</t>
  </si>
  <si>
    <t>Zach Wager</t>
  </si>
  <si>
    <t>Brandon King</t>
  </si>
  <si>
    <t>Will Turner</t>
  </si>
  <si>
    <t>Silas Jones</t>
  </si>
  <si>
    <t>Gabe Bryant</t>
  </si>
  <si>
    <t>Drake Bayles</t>
  </si>
  <si>
    <t>Trevor Busyn</t>
  </si>
  <si>
    <t>Dean McCalla</t>
  </si>
  <si>
    <t>JP Nunn</t>
  </si>
  <si>
    <t>Jake Devalk</t>
  </si>
  <si>
    <t>Aidan Karns</t>
  </si>
  <si>
    <t>Ean DiPasquale</t>
  </si>
  <si>
    <t>Ryan Weller</t>
  </si>
  <si>
    <t>Jay Kennedy</t>
  </si>
  <si>
    <t>Nathan Anderson</t>
  </si>
  <si>
    <t>Caydon Laird</t>
  </si>
  <si>
    <t>Andres Gonzalez</t>
  </si>
  <si>
    <t>Ian Anderson</t>
  </si>
  <si>
    <t>Levin East</t>
  </si>
  <si>
    <t>Brady Watts</t>
  </si>
  <si>
    <t>Abdriel Figueroa</t>
  </si>
  <si>
    <t>Colin Wolfe</t>
  </si>
  <si>
    <t>Eben Hansen</t>
  </si>
  <si>
    <t>Jake Porter</t>
  </si>
  <si>
    <t>Kiefer Parsons</t>
  </si>
  <si>
    <t>Tyler Welch</t>
  </si>
  <si>
    <t>Konner Quinn</t>
  </si>
  <si>
    <t>Mason Bell</t>
  </si>
  <si>
    <t>Sage Stout</t>
  </si>
  <si>
    <t>Jared Eckstein</t>
  </si>
  <si>
    <t>Harrison Dubois</t>
  </si>
  <si>
    <t>Max Tripure</t>
  </si>
  <si>
    <t>Eric Rawlings</t>
  </si>
  <si>
    <t>Jason Buhl</t>
  </si>
  <si>
    <t>Cade Sonoqui</t>
  </si>
  <si>
    <t>Brett Buchanan</t>
  </si>
  <si>
    <t>Jackson Rodgers</t>
  </si>
  <si>
    <t>Karsten Stotlar</t>
  </si>
  <si>
    <t>Anthony Steinhoff</t>
  </si>
  <si>
    <t>Billy Humphrey</t>
  </si>
  <si>
    <t>Dylan Kaminski</t>
  </si>
  <si>
    <t>Alex Esker</t>
  </si>
  <si>
    <t>JT Fabian</t>
  </si>
  <si>
    <t>Jaxson Pease</t>
  </si>
  <si>
    <t>Eli Huddleston</t>
  </si>
  <si>
    <t>Logan Moller</t>
  </si>
  <si>
    <t>Drew Kirby</t>
  </si>
  <si>
    <t>Garrett Holpuch</t>
  </si>
  <si>
    <t>Carson Davis</t>
  </si>
  <si>
    <t>Cooper Casteel</t>
  </si>
  <si>
    <t>Reece McDuffie</t>
  </si>
  <si>
    <t>Braxton Lewis</t>
  </si>
  <si>
    <t>Alex Kuntz</t>
  </si>
  <si>
    <t>Lawson Stricklin</t>
  </si>
  <si>
    <t>Micah Summar</t>
  </si>
  <si>
    <t>Ty Barnett</t>
  </si>
  <si>
    <t>Carson Parrott</t>
  </si>
  <si>
    <t>Andrew Berg</t>
  </si>
  <si>
    <t>Kevin Reavey</t>
  </si>
  <si>
    <t>Trey Ates</t>
  </si>
  <si>
    <t>Sean Newton</t>
  </si>
  <si>
    <t>Max Donecea</t>
  </si>
  <si>
    <t>Walker Calvo</t>
  </si>
  <si>
    <t>Ian Standlee</t>
  </si>
  <si>
    <t>Jakob Vanderhave</t>
  </si>
  <si>
    <t>Mark Abell</t>
  </si>
  <si>
    <t>Robbie Penswick</t>
  </si>
  <si>
    <t>Joe Vaccarella</t>
  </si>
  <si>
    <t>Anthony Ramirez</t>
  </si>
  <si>
    <t>William Leahy</t>
  </si>
  <si>
    <t>Everett Garber</t>
  </si>
  <si>
    <t>Brady Hoar</t>
  </si>
  <si>
    <t>Jonathan Adelmann</t>
  </si>
  <si>
    <t>Jake Schultz</t>
  </si>
  <si>
    <t>Liam Jones</t>
  </si>
  <si>
    <t>Kobe Julks</t>
  </si>
  <si>
    <t>Tyler Seidman</t>
  </si>
  <si>
    <t>Frankie Bilecki</t>
  </si>
  <si>
    <t>Tyler Hawkins</t>
  </si>
  <si>
    <t>Dante Pavone</t>
  </si>
  <si>
    <t>Bryce Mitchell</t>
  </si>
  <si>
    <t>AJ Murray</t>
  </si>
  <si>
    <t>Ryan Delaney</t>
  </si>
  <si>
    <t>Matt Archibald</t>
  </si>
  <si>
    <t>Brady Bendik</t>
  </si>
  <si>
    <t>Tyler Grenn</t>
  </si>
  <si>
    <t>Owen Phypers</t>
  </si>
  <si>
    <t>Kevin Maurer</t>
  </si>
  <si>
    <t>Jackson Clark</t>
  </si>
  <si>
    <t>Jackson Beattie</t>
  </si>
  <si>
    <t>Spencer Stephens</t>
  </si>
  <si>
    <t>Timmy Virtudes</t>
  </si>
  <si>
    <t>Ryan Bibb</t>
  </si>
  <si>
    <t>Aidan Healy</t>
  </si>
  <si>
    <t>Ian Brown</t>
  </si>
  <si>
    <t>Adyn Lucero</t>
  </si>
  <si>
    <t>Sachin Gopal</t>
  </si>
  <si>
    <t>John Carroll</t>
  </si>
  <si>
    <t>David Posey</t>
  </si>
  <si>
    <t>Mikey Plummer</t>
  </si>
  <si>
    <t>Jaden Wywoda</t>
  </si>
  <si>
    <t>Jake Lenahan</t>
  </si>
  <si>
    <t>Aidan Gilbert</t>
  </si>
  <si>
    <t>Marco Citro</t>
  </si>
  <si>
    <t>Henry Harding</t>
  </si>
  <si>
    <t>Brett Mulligan</t>
  </si>
  <si>
    <t>Thomas Skrobe</t>
  </si>
  <si>
    <t>Nick Harnisch</t>
  </si>
  <si>
    <t>Derek Volz</t>
  </si>
  <si>
    <t>Jack Reyes</t>
  </si>
  <si>
    <t>Ethan Maddies</t>
  </si>
  <si>
    <t>Colin Dowdle</t>
  </si>
  <si>
    <t>Brock Graf</t>
  </si>
  <si>
    <t>Pedro Leon</t>
  </si>
  <si>
    <t>Owen Callaghan</t>
  </si>
  <si>
    <t>Cole Mascott</t>
  </si>
  <si>
    <t>Andrew Nesson</t>
  </si>
  <si>
    <t>Dan Mateffy</t>
  </si>
  <si>
    <t>Brady MacCutcheon</t>
  </si>
  <si>
    <t>Cole Leaman</t>
  </si>
  <si>
    <t>Noah Gyauch-Quirk</t>
  </si>
  <si>
    <t>Christopher Nell</t>
  </si>
  <si>
    <t>Jake Mulvehill</t>
  </si>
  <si>
    <t>Max Treonze</t>
  </si>
  <si>
    <t>Declan Wilkes</t>
  </si>
  <si>
    <t>Jackson Shepelsky</t>
  </si>
  <si>
    <t>Liam O'Hearen</t>
  </si>
  <si>
    <t>Ralph Gariano</t>
  </si>
  <si>
    <t>Tommy Lamar</t>
  </si>
  <si>
    <t>Ryan Holman</t>
  </si>
  <si>
    <t>David Andolina</t>
  </si>
  <si>
    <t>Cole Kochanowicz</t>
  </si>
  <si>
    <t>Brandon Coughlin</t>
  </si>
  <si>
    <t>Nick Hayden</t>
  </si>
  <si>
    <t>Shane O'Neill</t>
  </si>
  <si>
    <t>Grady Golier</t>
  </si>
  <si>
    <t>Owen Basso</t>
  </si>
  <si>
    <t>Chase Rodgers</t>
  </si>
  <si>
    <t>Braden Pomponi</t>
  </si>
  <si>
    <t>Kellen Moore</t>
  </si>
  <si>
    <t>Ben Waterman</t>
  </si>
  <si>
    <t>Alex Payne</t>
  </si>
  <si>
    <t>Wesley Maksimow</t>
  </si>
  <si>
    <t>Trey Zaffiro</t>
  </si>
  <si>
    <t>Pat Walega</t>
  </si>
  <si>
    <t>Dalton Brown</t>
  </si>
  <si>
    <t>Tyler Kidwell</t>
  </si>
  <si>
    <t>Ali Hood</t>
  </si>
  <si>
    <t>Ryan Burke</t>
  </si>
  <si>
    <t>Jackson Peavy</t>
  </si>
  <si>
    <t>Zach Brown</t>
  </si>
  <si>
    <t>Dylan Wood</t>
  </si>
  <si>
    <t>Paul Farley</t>
  </si>
  <si>
    <t>Joe Nottingham</t>
  </si>
  <si>
    <t>Caleb Jameson</t>
  </si>
  <si>
    <t>Logan Spivey</t>
  </si>
  <si>
    <t>Mason Kosowick</t>
  </si>
  <si>
    <t>Thomas Ellisen</t>
  </si>
  <si>
    <t>Jordan Stephens</t>
  </si>
  <si>
    <t>Brad Pruett</t>
  </si>
  <si>
    <t>Luke Wiltrakis</t>
  </si>
  <si>
    <t>Teddy Brennan</t>
  </si>
  <si>
    <t>Dylan Volantis</t>
  </si>
  <si>
    <t>Luke Harrison</t>
  </si>
  <si>
    <t>Connor McCreery</t>
  </si>
  <si>
    <t>Sam Cozart</t>
  </si>
  <si>
    <t>Brett Crossland</t>
  </si>
  <si>
    <t>Max Grubbs</t>
  </si>
  <si>
    <t>Brody Walls</t>
  </si>
  <si>
    <t>Cal Higgins</t>
  </si>
  <si>
    <t>Hudson Hamilton</t>
  </si>
  <si>
    <t>Kade Bing</t>
  </si>
  <si>
    <t>Michael Winter</t>
  </si>
  <si>
    <t>Jason Flores</t>
  </si>
  <si>
    <t>Cody Howard</t>
  </si>
  <si>
    <t>Kaleb Rogers</t>
  </si>
  <si>
    <t>Aiden Sims</t>
  </si>
  <si>
    <t>Gavin Lyons</t>
  </si>
  <si>
    <t>Weston Moss</t>
  </si>
  <si>
    <t>Joshua Stewart</t>
  </si>
  <si>
    <t>Hunter Bond</t>
  </si>
  <si>
    <t>Cooper Powell</t>
  </si>
  <si>
    <t>Juan Vargas</t>
  </si>
  <si>
    <t>Ethan Darden</t>
  </si>
  <si>
    <t>Hunter Vincent</t>
  </si>
  <si>
    <t>Grant Cunningham</t>
  </si>
  <si>
    <t>Cole Hubert</t>
  </si>
  <si>
    <t>Myles Upchurch</t>
  </si>
  <si>
    <t>Kaden Humphrey</t>
  </si>
  <si>
    <t>Anthony Pesci</t>
  </si>
  <si>
    <t>Zach Kittrell</t>
  </si>
  <si>
    <t>Hagan Banks</t>
  </si>
  <si>
    <t>Matthew Heiberger</t>
  </si>
  <si>
    <t>JT Blackwood</t>
  </si>
  <si>
    <t>Bobby Alcock</t>
  </si>
  <si>
    <t>Ashton Crowther</t>
  </si>
  <si>
    <t>Tate Robertson</t>
  </si>
  <si>
    <t>Owen Sarna</t>
  </si>
  <si>
    <t>Austin Morris</t>
  </si>
  <si>
    <t>Evan Steckmesser</t>
  </si>
  <si>
    <t>Sam Mitchell</t>
  </si>
  <si>
    <t>Luke Smyers</t>
  </si>
  <si>
    <t>Connor Lehman</t>
  </si>
  <si>
    <t>Aidan King</t>
  </si>
  <si>
    <t>Jackson Barberi</t>
  </si>
  <si>
    <t>Ricky Reeth</t>
  </si>
  <si>
    <t>Eli Blair</t>
  </si>
  <si>
    <t>Schuyler Sandford</t>
  </si>
  <si>
    <t>Joshua Whritenour</t>
  </si>
  <si>
    <t>Billy Barlow</t>
  </si>
  <si>
    <t>Ernesto Lugo-Canchola</t>
  </si>
  <si>
    <t>Cooper Walls</t>
  </si>
  <si>
    <t>Jackson Hoyt</t>
  </si>
  <si>
    <t>Christian Rodriguez</t>
  </si>
  <si>
    <t>Jackson Sanders</t>
  </si>
  <si>
    <t>Jake Marciano</t>
  </si>
  <si>
    <t>Andreas Alvarez</t>
  </si>
  <si>
    <t>Saxon Roberts</t>
  </si>
  <si>
    <t>Abe Chancellor</t>
  </si>
  <si>
    <t>Ryan Hetzler</t>
  </si>
  <si>
    <t>LJ Cormier</t>
  </si>
  <si>
    <t>Marcel Kulik</t>
  </si>
  <si>
    <t>Jett Johnston</t>
  </si>
  <si>
    <t>Garrett Brewer</t>
  </si>
  <si>
    <t>Ethan Harden</t>
  </si>
  <si>
    <t>Justice de Jong</t>
  </si>
  <si>
    <t>Connor Gatwood</t>
  </si>
  <si>
    <t>Tye Briscoe</t>
  </si>
  <si>
    <t>Jordan Martin</t>
  </si>
  <si>
    <t>Steele Eaves</t>
  </si>
  <si>
    <t>Luke Cornelison</t>
  </si>
  <si>
    <t>James DeCremer</t>
  </si>
  <si>
    <t>Tate McGuire</t>
  </si>
  <si>
    <t>Cole Gibler</t>
  </si>
  <si>
    <t>Cooper Dossett</t>
  </si>
  <si>
    <t>Mark Brissey</t>
  </si>
  <si>
    <t>Peyton Lee</t>
  </si>
  <si>
    <t>Jackson Kircher</t>
  </si>
  <si>
    <t>Tomas Valincius</t>
  </si>
  <si>
    <t>Duke Stone</t>
  </si>
  <si>
    <t>Jackson Logar</t>
  </si>
  <si>
    <t>Maddox Miller</t>
  </si>
  <si>
    <t>Ryan McPherson</t>
  </si>
  <si>
    <t>Peyton Fowler</t>
  </si>
  <si>
    <t>Dane Burns</t>
  </si>
  <si>
    <t>Parker Rhodes</t>
  </si>
  <si>
    <t>Ben Davis</t>
  </si>
  <si>
    <t>Maddox Webb</t>
  </si>
  <si>
    <t>William Kirk</t>
  </si>
  <si>
    <t>Jack Gleason</t>
  </si>
  <si>
    <t>Brendan Sweeney</t>
  </si>
  <si>
    <t>Chris Billingsley Jr.</t>
  </si>
  <si>
    <t>Jack Bauer</t>
  </si>
  <si>
    <t>Charlie Foster</t>
  </si>
  <si>
    <t>Braden Booth</t>
  </si>
  <si>
    <t>Tanner Beliveau</t>
  </si>
  <si>
    <t>Patrick Collopy</t>
  </si>
  <si>
    <t>Walker Hooks</t>
  </si>
  <si>
    <t>Noah Allen</t>
  </si>
  <si>
    <t>Landon Waters</t>
  </si>
  <si>
    <t>Grayson Gibson</t>
  </si>
  <si>
    <t>Owen Hancock</t>
  </si>
  <si>
    <t>JP Robertson</t>
  </si>
  <si>
    <t>Marko Sipila</t>
  </si>
  <si>
    <t>Leo Odom</t>
  </si>
  <si>
    <t>Terry Hayes Jr.</t>
  </si>
  <si>
    <t>Jake Reigert</t>
  </si>
  <si>
    <t>Evan Blanco</t>
  </si>
  <si>
    <t>Jax Bishop</t>
  </si>
  <si>
    <t>Nic Abraham</t>
  </si>
  <si>
    <t>Brady Frederick</t>
  </si>
  <si>
    <t>Landon Mack</t>
  </si>
  <si>
    <t>Cam Appenzeller</t>
  </si>
  <si>
    <t>Ethan Baiotto</t>
  </si>
  <si>
    <t>Will Haas</t>
  </si>
  <si>
    <t>Sawyer Deering</t>
  </si>
  <si>
    <t>Mark Hindy</t>
  </si>
  <si>
    <t>Chandler Day</t>
  </si>
  <si>
    <t>Nathan Smithburg</t>
  </si>
  <si>
    <t>Kadyn Leon</t>
  </si>
  <si>
    <t>Drew Rerick</t>
  </si>
  <si>
    <t>Trent Collier</t>
  </si>
  <si>
    <t>Nick Wesloski</t>
  </si>
  <si>
    <t>Isaac Williams</t>
  </si>
  <si>
    <t>Gavyn Jones</t>
  </si>
  <si>
    <t>Reid Hensley</t>
  </si>
  <si>
    <t>Jason Bodin</t>
  </si>
  <si>
    <t>Cord Rager</t>
  </si>
  <si>
    <t>Jackson Cleveland</t>
  </si>
  <si>
    <t>Xander Mercurius</t>
  </si>
  <si>
    <t>Mason Bixby</t>
  </si>
  <si>
    <t>Brisco Smith</t>
  </si>
  <si>
    <t>Jaden Barfield</t>
  </si>
  <si>
    <t>Adria Casoliba</t>
  </si>
  <si>
    <t>Austin Nye</t>
  </si>
  <si>
    <t>Nate Schlote</t>
  </si>
  <si>
    <t>Matthew Shorey</t>
  </si>
  <si>
    <t>Jacob Faulkner</t>
  </si>
  <si>
    <t>Brennan Seiber</t>
  </si>
  <si>
    <t>Connor Hamilton</t>
  </si>
  <si>
    <t>Luke Guth</t>
  </si>
  <si>
    <t>Tyler Baird</t>
  </si>
  <si>
    <t>Wyatt Nadeau</t>
  </si>
  <si>
    <t>Alex Kranzler</t>
  </si>
  <si>
    <t>Aiden Stillman</t>
  </si>
  <si>
    <t>Nate Taylor</t>
  </si>
  <si>
    <t>England Bryan</t>
  </si>
  <si>
    <t>Nate Teague</t>
  </si>
  <si>
    <t>Jack Sams</t>
  </si>
  <si>
    <t>Jackson Soucie</t>
  </si>
  <si>
    <t>Will Coleman</t>
  </si>
  <si>
    <t>Ryan Mullan</t>
  </si>
  <si>
    <t>Ben Cleaver</t>
  </si>
  <si>
    <t>Nile Adcock</t>
  </si>
  <si>
    <t>Chase Alderman</t>
  </si>
  <si>
    <t>Jack Bennett</t>
  </si>
  <si>
    <t>Tommy Skelding</t>
  </si>
  <si>
    <t>Bryson Treichel</t>
  </si>
  <si>
    <t>Nate Harris</t>
  </si>
  <si>
    <t>Oliver Boone</t>
  </si>
  <si>
    <t>Connor Mattison</t>
  </si>
  <si>
    <t>Ira Austin IV</t>
  </si>
  <si>
    <t>Burkley Bounds</t>
  </si>
  <si>
    <t>Leighton Harris</t>
  </si>
  <si>
    <t>Cameron Owens</t>
  </si>
  <si>
    <t>Toby Peterson</t>
  </si>
  <si>
    <t>William Schmidt</t>
  </si>
  <si>
    <t>Casan Evans</t>
  </si>
  <si>
    <t>Grant Fontenot</t>
  </si>
  <si>
    <t>Reagan Ricken</t>
  </si>
  <si>
    <t>Zion Theophilus</t>
  </si>
  <si>
    <t>Zac Cowan</t>
  </si>
  <si>
    <t>Santi Garcia</t>
  </si>
  <si>
    <t>Gavin Guidry</t>
  </si>
  <si>
    <t>Danny Lachenmayer</t>
  </si>
  <si>
    <t>Dax Dathe</t>
  </si>
  <si>
    <t>Connor Benge</t>
  </si>
  <si>
    <t>Marcos Paz</t>
  </si>
  <si>
    <t>Ethan Plog</t>
  </si>
  <si>
    <t>Amp Phillips</t>
  </si>
  <si>
    <t>Brandon Stone</t>
  </si>
  <si>
    <t>Cooper Parks</t>
  </si>
  <si>
    <t>Connor Chicoli</t>
  </si>
  <si>
    <t>Parker Marlatt</t>
  </si>
  <si>
    <t>Cullen Horowicz</t>
  </si>
  <si>
    <t>Bradley Hodges</t>
  </si>
  <si>
    <t>Bryce Navarre</t>
  </si>
  <si>
    <t>Josh McDevitt</t>
  </si>
  <si>
    <t>Brady Kehlenbrink</t>
  </si>
  <si>
    <t>JD Dohrmann</t>
  </si>
  <si>
    <t>Eli Skidmore</t>
  </si>
  <si>
    <t>Dane Bjorn</t>
  </si>
  <si>
    <t>Javyn Pimental</t>
  </si>
  <si>
    <t>Juan Villarreal</t>
  </si>
  <si>
    <t>Sam Rosand</t>
  </si>
  <si>
    <t>Isaiah Salas</t>
  </si>
  <si>
    <t>Trey Lawrence</t>
  </si>
  <si>
    <t>Kadden Drew</t>
  </si>
  <si>
    <t>Luke Fricker</t>
  </si>
  <si>
    <t>Ian Lohse</t>
  </si>
  <si>
    <t>Jackson Sobel</t>
  </si>
  <si>
    <t>Miguel Hugas</t>
  </si>
  <si>
    <t>Cooper Culberson</t>
  </si>
  <si>
    <t>Wyatt Mummert</t>
  </si>
  <si>
    <t>Caden Alvey</t>
  </si>
  <si>
    <t>Jess Ackerman</t>
  </si>
  <si>
    <t>Lawson Cole</t>
  </si>
  <si>
    <t>Andrew Garnett</t>
  </si>
  <si>
    <t>Reid Fagerstrom</t>
  </si>
  <si>
    <t>Kai Decker</t>
  </si>
  <si>
    <t>Aidan Hayse</t>
  </si>
  <si>
    <t>Michael Strickland</t>
  </si>
  <si>
    <t>Caleb Hughes</t>
  </si>
  <si>
    <t>Riley Cruce</t>
  </si>
  <si>
    <t>Dalton Biggs</t>
  </si>
  <si>
    <t>James Fordham</t>
  </si>
  <si>
    <t>Carter Burnette</t>
  </si>
  <si>
    <t>Caleb Williams</t>
  </si>
  <si>
    <t>Bryant Kimbrell</t>
  </si>
  <si>
    <t>Griffin Guinther</t>
  </si>
  <si>
    <t>Mason Snyder</t>
  </si>
  <si>
    <t>John Lobs</t>
  </si>
  <si>
    <t>Ryan White</t>
  </si>
  <si>
    <t>Evan Myers</t>
  </si>
  <si>
    <t>Colton Starling</t>
  </si>
  <si>
    <t>Owen Austin</t>
  </si>
  <si>
    <t>Davis Budd</t>
  </si>
  <si>
    <t>Jacob Arnberger</t>
  </si>
  <si>
    <t>Davis Wright</t>
  </si>
  <si>
    <t>Shane Huntsberger</t>
  </si>
  <si>
    <t>Scott Templeton</t>
  </si>
  <si>
    <t>Tyler Oaks</t>
  </si>
  <si>
    <t>Josh Ossiander</t>
  </si>
  <si>
    <t>Alec Bouchard</t>
  </si>
  <si>
    <t>Cullen Condon</t>
  </si>
  <si>
    <t>Branton Little</t>
  </si>
  <si>
    <t>Blayne Newman</t>
  </si>
  <si>
    <t>Kenny Michaels</t>
  </si>
  <si>
    <t>Cade Bouknight</t>
  </si>
  <si>
    <t>Cole Draper</t>
  </si>
  <si>
    <t>PJ Fitzpatrick</t>
  </si>
  <si>
    <t>Austin Laughlin</t>
  </si>
  <si>
    <t>Corben Childers</t>
  </si>
  <si>
    <t>Sheldon Egger</t>
  </si>
  <si>
    <t>Hiram Lewis</t>
  </si>
  <si>
    <t>Joseph Lee</t>
  </si>
  <si>
    <t>Mason Blasche</t>
  </si>
  <si>
    <t>Ben Moyer</t>
  </si>
  <si>
    <t>Noah Berry</t>
  </si>
  <si>
    <t>John Malone</t>
  </si>
  <si>
    <t>Austin Tommasini</t>
  </si>
  <si>
    <t>Will Andre</t>
  </si>
  <si>
    <t>Andrew Marble</t>
  </si>
  <si>
    <t>Trey Sanders</t>
  </si>
  <si>
    <t>Palmer O'Beirne</t>
  </si>
  <si>
    <t>Michael Fredette</t>
  </si>
  <si>
    <t>Ryan Vermillion</t>
  </si>
  <si>
    <t>Drew Druckenmiller</t>
  </si>
  <si>
    <t>Andrew Arnold</t>
  </si>
  <si>
    <t>Alex Gaeto</t>
  </si>
  <si>
    <t>Andrew Buffkin</t>
  </si>
  <si>
    <t>Will Holmes</t>
  </si>
  <si>
    <t>Josh Davis</t>
  </si>
  <si>
    <t>Jack Thunberg</t>
  </si>
  <si>
    <t>CJ Van Slooten</t>
  </si>
  <si>
    <t>Trip Brown</t>
  </si>
  <si>
    <t>Zane Davis</t>
  </si>
  <si>
    <t>Stephen Platte</t>
  </si>
  <si>
    <t>Liam Foley</t>
  </si>
  <si>
    <t>Andrew Bowers</t>
  </si>
  <si>
    <t>Bryce Coulter</t>
  </si>
  <si>
    <t>Ben Brash</t>
  </si>
  <si>
    <t>Mason Yokum</t>
  </si>
  <si>
    <t>Riley Ballard</t>
  </si>
  <si>
    <t>Steven Trone</t>
  </si>
  <si>
    <t>Jacob Deacon</t>
  </si>
  <si>
    <t>Jackson Bottar</t>
  </si>
  <si>
    <t>Kaden Kiser</t>
  </si>
  <si>
    <t>Michael Harpster</t>
  </si>
  <si>
    <t>Tadan Bell</t>
  </si>
  <si>
    <t>Reilly Byers</t>
  </si>
  <si>
    <t>Colin Eaton</t>
  </si>
  <si>
    <t>Evan Rolison</t>
  </si>
  <si>
    <t>Andrew Cotten</t>
  </si>
  <si>
    <t>Carter Oliff</t>
  </si>
  <si>
    <t>Cody Carwile</t>
  </si>
  <si>
    <t>Stratton Scott</t>
  </si>
  <si>
    <t>Reid Brosnan</t>
  </si>
  <si>
    <t>Derek McCarley</t>
  </si>
  <si>
    <t>Tyler Kropis</t>
  </si>
  <si>
    <t>Jack Vest</t>
  </si>
  <si>
    <t>Logan Grass</t>
  </si>
  <si>
    <t>Thomas Costarelli</t>
  </si>
  <si>
    <t>Noah Chapman</t>
  </si>
  <si>
    <t>Grant Aycock</t>
  </si>
  <si>
    <t>Ayden West</t>
  </si>
  <si>
    <t>Cannon Lee</t>
  </si>
  <si>
    <t>Luke Thomas</t>
  </si>
  <si>
    <t>Isaac Miles</t>
  </si>
  <si>
    <t>John Horton</t>
  </si>
  <si>
    <t>Hunter Shuey</t>
  </si>
  <si>
    <t>Ethan Nobles</t>
  </si>
  <si>
    <t>Thomas Hester</t>
  </si>
  <si>
    <t>J.T. Weaver</t>
  </si>
  <si>
    <t>Nolan Winfiled</t>
  </si>
  <si>
    <t>Hazen Lancaster</t>
  </si>
  <si>
    <t>Brandon Hudson</t>
  </si>
  <si>
    <t>Hunter Sipe</t>
  </si>
  <si>
    <t>Jim Douthat</t>
  </si>
  <si>
    <t>Nolan Williamson</t>
  </si>
  <si>
    <t>Trace Monroe</t>
  </si>
  <si>
    <t>Clark Driscoll</t>
  </si>
  <si>
    <t>Buddy Baker</t>
  </si>
  <si>
    <t>Tyler Bassett</t>
  </si>
  <si>
    <t>Owen Riley</t>
  </si>
  <si>
    <t>Peyton Dhein</t>
  </si>
  <si>
    <t>Roberto Velasquez</t>
  </si>
  <si>
    <t>Carson Taylor</t>
  </si>
  <si>
    <t>Justin Spiegel</t>
  </si>
  <si>
    <t>Miles Melescu</t>
  </si>
  <si>
    <t>Noah LaFine</t>
  </si>
  <si>
    <t>Blake Lobell</t>
  </si>
  <si>
    <t>Logan Freche</t>
  </si>
  <si>
    <t>Triston Todorowski</t>
  </si>
  <si>
    <t>Truitt Webb</t>
  </si>
  <si>
    <t>Dakota Lee</t>
  </si>
  <si>
    <t>Austin Minichino</t>
  </si>
  <si>
    <t>Nik Toups</t>
  </si>
  <si>
    <t>Levi Shaffer</t>
  </si>
  <si>
    <t>Brady St. Pierre</t>
  </si>
  <si>
    <t>Luke Lirette</t>
  </si>
  <si>
    <t>Larson Fabre</t>
  </si>
  <si>
    <t>Chase Ambrose</t>
  </si>
  <si>
    <t>Kaleb Howell</t>
  </si>
  <si>
    <t>Dalton Gray</t>
  </si>
  <si>
    <t>Nick Gisclair</t>
  </si>
  <si>
    <t>Sawyer Simmons</t>
  </si>
  <si>
    <t>Carson Robb</t>
  </si>
  <si>
    <t>Luke Barbier</t>
  </si>
  <si>
    <t>Harris Waghalter</t>
  </si>
  <si>
    <t>Chris Olivier</t>
  </si>
  <si>
    <t>Fabian Ramirez</t>
  </si>
  <si>
    <t>Travis Lutz</t>
  </si>
  <si>
    <t>Jarrett Williams</t>
  </si>
  <si>
    <t>Cooper Carlgren</t>
  </si>
  <si>
    <t>Julius Carpio</t>
  </si>
  <si>
    <t>Nathan Darden</t>
  </si>
  <si>
    <t>Max Hartmann</t>
  </si>
  <si>
    <t>AJ Kostic</t>
  </si>
  <si>
    <t>Ethan Oceguera</t>
  </si>
  <si>
    <t>Reagan Weiblinger</t>
  </si>
  <si>
    <t>Blayne Fritcher</t>
  </si>
  <si>
    <t>Gabriel Rodriguez</t>
  </si>
  <si>
    <t>Gage Burdick</t>
  </si>
  <si>
    <t>Tanner Carlisle</t>
  </si>
  <si>
    <t>Joshua Shimmin</t>
  </si>
  <si>
    <t>Daniel Midkiff</t>
  </si>
  <si>
    <t>Harrison Thayer</t>
  </si>
  <si>
    <t>Sergio Lopez</t>
  </si>
  <si>
    <t>Calvin Junek</t>
  </si>
  <si>
    <t>Stephen Sepulveda</t>
  </si>
  <si>
    <t>Aaron Sanchez</t>
  </si>
  <si>
    <t>Kike Cienfuegos</t>
  </si>
  <si>
    <t>Carlos Vallejo</t>
  </si>
  <si>
    <t>Steven Oliva</t>
  </si>
  <si>
    <t>Colton Vercoe</t>
  </si>
  <si>
    <t>Mason Engel</t>
  </si>
  <si>
    <t>JC Gutierrez</t>
  </si>
  <si>
    <t>Augie Grohman</t>
  </si>
  <si>
    <t>Anthony Garcia</t>
  </si>
  <si>
    <t>Nick Nolan</t>
  </si>
  <si>
    <t>Ruben Gonzalez</t>
  </si>
  <si>
    <t>Caden Wanless</t>
  </si>
  <si>
    <t>Robert Bonilla</t>
  </si>
  <si>
    <t>Victor Loa</t>
  </si>
  <si>
    <t>Daren Barrera</t>
  </si>
  <si>
    <t>Wyatt Wiatrek</t>
  </si>
  <si>
    <t>Cooper Golden</t>
  </si>
  <si>
    <t>Jake Blackwell</t>
  </si>
  <si>
    <t>Colton Cross</t>
  </si>
  <si>
    <t>Elliott Burrows</t>
  </si>
  <si>
    <t>Parker Morgan</t>
  </si>
  <si>
    <t>Garett Blanchard</t>
  </si>
  <si>
    <t>Wyatt Wick</t>
  </si>
  <si>
    <t>Adrian Najar</t>
  </si>
  <si>
    <t>Diego Corrales</t>
  </si>
  <si>
    <t>Carlos Garcia</t>
  </si>
  <si>
    <t>Connor Achee</t>
  </si>
  <si>
    <t>Paul Coppinger</t>
  </si>
  <si>
    <t>Jairus Miller</t>
  </si>
  <si>
    <t>Brady Corcoran</t>
  </si>
  <si>
    <t>Myles Meyer</t>
  </si>
  <si>
    <t>Roman Tolbert</t>
  </si>
  <si>
    <t>Kevin Robinson</t>
  </si>
  <si>
    <t>Trent Hillen</t>
  </si>
  <si>
    <t>JC Acosta</t>
  </si>
  <si>
    <t>Bryce Leonard</t>
  </si>
  <si>
    <t>Jacob LeBlanc</t>
  </si>
  <si>
    <t>Caden Fiveash</t>
  </si>
  <si>
    <t>Lucas Harrington</t>
  </si>
  <si>
    <t>Caleb Muffoletto</t>
  </si>
  <si>
    <t>Wesley Marien</t>
  </si>
  <si>
    <t>Noah Spears</t>
  </si>
  <si>
    <t>Chase Prestwich</t>
  </si>
  <si>
    <t>Logan Trotter</t>
  </si>
  <si>
    <t>Connor Wilson</t>
  </si>
  <si>
    <t>Dawson Richard</t>
  </si>
  <si>
    <t>Nuno Parache</t>
  </si>
  <si>
    <t>Haden Luke</t>
  </si>
  <si>
    <t>Noah Melancon</t>
  </si>
  <si>
    <t>Kaden Cloward</t>
  </si>
  <si>
    <t>Dalton Hill</t>
  </si>
  <si>
    <t>Cole Poirrier</t>
  </si>
  <si>
    <t>Peyton Lacy</t>
  </si>
  <si>
    <t>Eli Waters</t>
  </si>
  <si>
    <t>Owen Schexnaydre</t>
  </si>
  <si>
    <t>Cannon Hensarling</t>
  </si>
  <si>
    <t>Tyler Avery</t>
  </si>
  <si>
    <t>Austin Vargas</t>
  </si>
  <si>
    <t>Joe Bordelon</t>
  </si>
  <si>
    <t>Shaydon Benson</t>
  </si>
  <si>
    <t>Cody Templeton</t>
  </si>
  <si>
    <t>Jack James</t>
  </si>
  <si>
    <t>Kadin Munson</t>
  </si>
  <si>
    <t>Brennan Greer</t>
  </si>
  <si>
    <t>Reid Bowyer</t>
  </si>
  <si>
    <t>Elian Balmaceda</t>
  </si>
  <si>
    <t>Nate Vidlak</t>
  </si>
  <si>
    <t>Gabriel LeBlanc</t>
  </si>
  <si>
    <t>Seanan Farney</t>
  </si>
  <si>
    <t>Noah O'Farrell</t>
  </si>
  <si>
    <t>Charlie Feris</t>
  </si>
  <si>
    <t>Gage Elliott</t>
  </si>
  <si>
    <t>Jonathan Valdez</t>
  </si>
  <si>
    <t>Hayden Tronson</t>
  </si>
  <si>
    <t>Drew Wenske</t>
  </si>
  <si>
    <t>Adrian Rubio</t>
  </si>
  <si>
    <t>Ben Smith</t>
  </si>
  <si>
    <t>Joshua Caravalho</t>
  </si>
  <si>
    <t>Seth Davis</t>
  </si>
  <si>
    <t>Brock Rod</t>
  </si>
  <si>
    <t>Louis Castano</t>
  </si>
  <si>
    <t>David Lopez</t>
  </si>
  <si>
    <t>Ben Norton</t>
  </si>
  <si>
    <t>Brock Lambert</t>
  </si>
  <si>
    <t>Trent Barnes</t>
  </si>
  <si>
    <t>Jett Feltman</t>
  </si>
  <si>
    <t>Kyler Mentzel</t>
  </si>
  <si>
    <t>Remy Marsh</t>
  </si>
  <si>
    <t>Ryan Porche</t>
  </si>
  <si>
    <t>Kenan Elarton</t>
  </si>
  <si>
    <t>Matthew Rheaume</t>
  </si>
  <si>
    <t>Jacob Cyr</t>
  </si>
  <si>
    <t>Kam Hardebeck</t>
  </si>
  <si>
    <t>Jackson Kendall</t>
  </si>
  <si>
    <t>Ryan Prettol</t>
  </si>
  <si>
    <t>Cortland Clarke</t>
  </si>
  <si>
    <t>Matthew Bienvenu</t>
  </si>
  <si>
    <t>Rex Henderson</t>
  </si>
  <si>
    <t>Skylar Jones</t>
  </si>
  <si>
    <t>Luke Lycette</t>
  </si>
  <si>
    <t>Gus Rogers</t>
  </si>
  <si>
    <t>Tyler Velino</t>
  </si>
  <si>
    <t>Lane Alack</t>
  </si>
  <si>
    <t>Luke Hymel</t>
  </si>
  <si>
    <t>Brycen Smith</t>
  </si>
  <si>
    <t>Jack Garvey</t>
  </si>
  <si>
    <t>William Andrade</t>
  </si>
  <si>
    <t>Brock Hill</t>
  </si>
  <si>
    <t>Brice Deaton</t>
  </si>
  <si>
    <t>Myles Green</t>
  </si>
  <si>
    <t>Trey Usey</t>
  </si>
  <si>
    <t>Brooks Byers</t>
  </si>
  <si>
    <t>JB Landrum</t>
  </si>
  <si>
    <t>Luke Robertson</t>
  </si>
  <si>
    <t>Chase Mayer</t>
  </si>
  <si>
    <t>Luke Singleton</t>
  </si>
  <si>
    <t>Kade Budd</t>
  </si>
  <si>
    <t>Pierre-Luc Jacques</t>
  </si>
  <si>
    <t>Easten Smith</t>
  </si>
  <si>
    <t>Connor Schlect</t>
  </si>
  <si>
    <t>Chandler Fowler</t>
  </si>
  <si>
    <t>Nathan Mueller</t>
  </si>
  <si>
    <t>John Paul Buckner</t>
  </si>
  <si>
    <t>Bryson Shea</t>
  </si>
  <si>
    <t>Jabe Schlehuber</t>
  </si>
  <si>
    <t>Nicho Crowley</t>
  </si>
  <si>
    <t>Brock Thorndell</t>
  </si>
  <si>
    <t>Damian Pantoya</t>
  </si>
  <si>
    <t>Gus McKay</t>
  </si>
  <si>
    <t>EJ Garcia</t>
  </si>
  <si>
    <t>Zac Colletti</t>
  </si>
  <si>
    <t>Ashton Perkins</t>
  </si>
  <si>
    <t>Landon Fuller</t>
  </si>
  <si>
    <t>Fawster Voytko</t>
  </si>
  <si>
    <t>Jose Bludau</t>
  </si>
  <si>
    <t>Chase Blease</t>
  </si>
  <si>
    <t>Braelin Pillot</t>
  </si>
  <si>
    <t>Hayden Capers</t>
  </si>
  <si>
    <t>Rand Green</t>
  </si>
  <si>
    <t>Matthew Foley</t>
  </si>
  <si>
    <t>Colin Huspen</t>
  </si>
  <si>
    <t>Emir Encalada</t>
  </si>
  <si>
    <t>Sam Pitts</t>
  </si>
  <si>
    <t>Grady Moore</t>
  </si>
  <si>
    <t>Easton Teel</t>
  </si>
  <si>
    <t>Nathan Love</t>
  </si>
  <si>
    <t>Trent Martin</t>
  </si>
  <si>
    <t>Kash Ferris</t>
  </si>
  <si>
    <t>Weston Rouse</t>
  </si>
  <si>
    <t>Jack Hill</t>
  </si>
  <si>
    <t>Jackson Farrell</t>
  </si>
  <si>
    <t>Keaton Ruthardt</t>
  </si>
  <si>
    <t>Brendan Asher</t>
  </si>
  <si>
    <t>Maddox Thornton</t>
  </si>
  <si>
    <t>Braydon Sanford</t>
  </si>
  <si>
    <t>Conner Johnson</t>
  </si>
  <si>
    <t>Dylan Christensen</t>
  </si>
  <si>
    <t>Will Yeary</t>
  </si>
  <si>
    <t>Oliver Mabee</t>
  </si>
  <si>
    <t>Carter Mick</t>
  </si>
  <si>
    <t>Nate Moquin</t>
  </si>
  <si>
    <t>Cal Cooper</t>
  </si>
  <si>
    <t>Cameron Teinert</t>
  </si>
  <si>
    <t>Carter Boos</t>
  </si>
  <si>
    <t>Brayden Curtis</t>
  </si>
  <si>
    <t>Isaak Crittenden</t>
  </si>
  <si>
    <t>Michael Sall</t>
  </si>
  <si>
    <t>Drew Iverson</t>
  </si>
  <si>
    <t>Jake Storey</t>
  </si>
  <si>
    <t>Trevor Landen</t>
  </si>
  <si>
    <t>Luke Guest</t>
  </si>
  <si>
    <t>Lucas Stone</t>
  </si>
  <si>
    <t>Gus Allred</t>
  </si>
  <si>
    <t>Ethan Louthan</t>
  </si>
  <si>
    <t>Brady Hudson</t>
  </si>
  <si>
    <t>Mason Bright</t>
  </si>
  <si>
    <t>Mitch Haythorn</t>
  </si>
  <si>
    <t>Jax Pfister</t>
  </si>
  <si>
    <t>Mac Hibben</t>
  </si>
  <si>
    <t>Cade Kunz</t>
  </si>
  <si>
    <t>Asher Clark</t>
  </si>
  <si>
    <t>Logan Moser</t>
  </si>
  <si>
    <t>Kaveh Meredith</t>
  </si>
  <si>
    <t>Tate Smith</t>
  </si>
  <si>
    <t>Ty Madison</t>
  </si>
  <si>
    <t>Sam Schlecht</t>
  </si>
  <si>
    <t>Sam Novotny</t>
  </si>
  <si>
    <t>Drew McDowell</t>
  </si>
  <si>
    <t>Matthew Werk</t>
  </si>
  <si>
    <t>Jacob Sjuts</t>
  </si>
  <si>
    <t>Austin Henry</t>
  </si>
  <si>
    <t>Kaden Rylance</t>
  </si>
  <si>
    <t>Tristan Augedahl</t>
  </si>
  <si>
    <t>Dylan Richardson</t>
  </si>
  <si>
    <t>Logan Campbell</t>
  </si>
  <si>
    <t>Avon Barney</t>
  </si>
  <si>
    <t>Will Kent</t>
  </si>
  <si>
    <t>Sheamus Ryan</t>
  </si>
  <si>
    <t>Jonah Walker</t>
  </si>
  <si>
    <t>Jack Surdey</t>
  </si>
  <si>
    <t>Connor McCaleb</t>
  </si>
  <si>
    <t>Braden Gluth</t>
  </si>
  <si>
    <t>Parker Puetz</t>
  </si>
  <si>
    <t>Garrett Shupe</t>
  </si>
  <si>
    <t>Hudson Hart</t>
  </si>
  <si>
    <t>Brayden Marks</t>
  </si>
  <si>
    <t>Luke Agnew</t>
  </si>
  <si>
    <t>Ethan Swaby</t>
  </si>
  <si>
    <t>Cade Wiegert</t>
  </si>
  <si>
    <t>AJ Lausten</t>
  </si>
  <si>
    <t>Easton Reimers</t>
  </si>
  <si>
    <t>Matt Sargeant</t>
  </si>
  <si>
    <t>Matthew Totten</t>
  </si>
  <si>
    <t>A.J. Doll</t>
  </si>
  <si>
    <t>Anthony Pardo</t>
  </si>
  <si>
    <t>Owen Marsolek</t>
  </si>
  <si>
    <t>Brayden Olson</t>
  </si>
  <si>
    <t>Zak Endres</t>
  </si>
  <si>
    <t>Sam Stockman</t>
  </si>
  <si>
    <t>Jack Scanlon</t>
  </si>
  <si>
    <t>Nolan Kemp</t>
  </si>
  <si>
    <t>Max Skilbeck</t>
  </si>
  <si>
    <t>Chris Petersen</t>
  </si>
  <si>
    <t>Ben Moser</t>
  </si>
  <si>
    <t>AJ Rasmussen</t>
  </si>
  <si>
    <t>Easton Bobb</t>
  </si>
  <si>
    <t>Nolan Phillips</t>
  </si>
  <si>
    <t>Max Nelson</t>
  </si>
  <si>
    <t>Landon Majerus</t>
  </si>
  <si>
    <t>Warren Bowe</t>
  </si>
  <si>
    <t>Nelson Koenig</t>
  </si>
  <si>
    <t>Colby Allen</t>
  </si>
  <si>
    <t>Camden Sunstrom</t>
  </si>
  <si>
    <t>Grayden Harris</t>
  </si>
  <si>
    <t>Jackson Parker</t>
  </si>
  <si>
    <t>Logan Pratt</t>
  </si>
  <si>
    <t>Camden Clark</t>
  </si>
  <si>
    <t>JW Armistead</t>
  </si>
  <si>
    <t>Kevin Landry Farr</t>
  </si>
  <si>
    <t>Teague Broadhead</t>
  </si>
  <si>
    <t>Kros Sivley</t>
  </si>
  <si>
    <t>Josh Och</t>
  </si>
  <si>
    <t>Dylan Causey</t>
  </si>
  <si>
    <t>McCarty English</t>
  </si>
  <si>
    <t>Bruce Littleton</t>
  </si>
  <si>
    <t>Cole Richardson</t>
  </si>
  <si>
    <t>Thomas Crabtree</t>
  </si>
  <si>
    <t>Drake Meeks</t>
  </si>
  <si>
    <t>Brooks Willoughby</t>
  </si>
  <si>
    <t>Darin Horn</t>
  </si>
  <si>
    <t>Scott Doran</t>
  </si>
  <si>
    <t>Daniel Parker</t>
  </si>
  <si>
    <t>Colby Richardson</t>
  </si>
  <si>
    <t>Connor Kane</t>
  </si>
  <si>
    <t>Kellen Karr</t>
  </si>
  <si>
    <t>Daniel Gonzalez</t>
  </si>
  <si>
    <t>Mitchell Heer</t>
  </si>
  <si>
    <t>Collier Barham</t>
  </si>
  <si>
    <t>Andrew Floyd</t>
  </si>
  <si>
    <t>Bray Goode</t>
  </si>
  <si>
    <t>Brian Garmon II</t>
  </si>
  <si>
    <t>Hayden O'Dell</t>
  </si>
  <si>
    <t>Will Sparks</t>
  </si>
  <si>
    <t>Bryant Quimby</t>
  </si>
  <si>
    <t>Jake Middleton</t>
  </si>
  <si>
    <t>Max Miller</t>
  </si>
  <si>
    <t>Konnor Graham</t>
  </si>
  <si>
    <t>Sam Brady</t>
  </si>
  <si>
    <t>Gage Peterson</t>
  </si>
  <si>
    <t>Nick DiRito</t>
  </si>
  <si>
    <t>Everette Harris</t>
  </si>
  <si>
    <t>Reyn Watson</t>
  </si>
  <si>
    <t>Jake Beaty</t>
  </si>
  <si>
    <t>Jordan Fisher</t>
  </si>
  <si>
    <t>Logan Tibbett</t>
  </si>
  <si>
    <t>JJ Garcia</t>
  </si>
  <si>
    <t>Conner Barozzino</t>
  </si>
  <si>
    <t>Caleb Marks</t>
  </si>
  <si>
    <t>Carter Stanford</t>
  </si>
  <si>
    <t>Mason Middleton</t>
  </si>
  <si>
    <t>Grant Gardner</t>
  </si>
  <si>
    <t>Benjamin Stubbs</t>
  </si>
  <si>
    <t>Tommy Egan</t>
  </si>
  <si>
    <t>Hayden Smith</t>
  </si>
  <si>
    <t>Zach Crotchfelt</t>
  </si>
  <si>
    <t>Dylan Alonso</t>
  </si>
  <si>
    <t>Nate Criswell</t>
  </si>
  <si>
    <t>Matt Dill</t>
  </si>
  <si>
    <t>Brock Tapper</t>
  </si>
  <si>
    <t>Cooper Ellingworth</t>
  </si>
  <si>
    <t>Noah Thigpen</t>
  </si>
  <si>
    <t>Chase Cartron</t>
  </si>
  <si>
    <t>Dylan King</t>
  </si>
  <si>
    <t>Jackson Lucas</t>
  </si>
  <si>
    <t>Blake Dean</t>
  </si>
  <si>
    <t>Tate Farquhar</t>
  </si>
  <si>
    <t>Matteo Pare</t>
  </si>
  <si>
    <t>Judah Buckner</t>
  </si>
  <si>
    <t>Cody Brasch</t>
  </si>
  <si>
    <t>Andrew Herrmann</t>
  </si>
  <si>
    <t>Ty Roman</t>
  </si>
  <si>
    <t>Sawyer Pruitt</t>
  </si>
  <si>
    <t>Cam Riley</t>
  </si>
  <si>
    <t>Hayden Pearson</t>
  </si>
  <si>
    <t>Cole Flanagan</t>
  </si>
  <si>
    <t>Parker Smith</t>
  </si>
  <si>
    <t>Tyler Papenbrock</t>
  </si>
  <si>
    <t>Murphy Brooks</t>
  </si>
  <si>
    <t>Bryce Wilson</t>
  </si>
  <si>
    <t>JR Tollett</t>
  </si>
  <si>
    <t>Landon Victorian</t>
  </si>
  <si>
    <t>Wade Cooper</t>
  </si>
  <si>
    <t>Jesus Tovar</t>
  </si>
  <si>
    <t>Nolan Moore</t>
  </si>
  <si>
    <t>Dylan Kerbow</t>
  </si>
  <si>
    <t>Ryan Markwardt</t>
  </si>
  <si>
    <t>Cade Smith</t>
  </si>
  <si>
    <t>Kyle Froehlich</t>
  </si>
  <si>
    <t>Alec Beversdorf</t>
  </si>
  <si>
    <t>Alizaeh Gutierrez</t>
  </si>
  <si>
    <t>Keller Eberly</t>
  </si>
  <si>
    <t>Titan Targac</t>
  </si>
  <si>
    <t>Josh Glaser</t>
  </si>
  <si>
    <t>Cameron O'Banan</t>
  </si>
  <si>
    <t>Sam Hall</t>
  </si>
  <si>
    <t>Alex Yearwood</t>
  </si>
  <si>
    <t>Colby Diaz</t>
  </si>
  <si>
    <t>Will Canalichio</t>
  </si>
  <si>
    <t>Shane Connell</t>
  </si>
  <si>
    <t>Braylen Timmins</t>
  </si>
  <si>
    <t>Tyler Walton</t>
  </si>
  <si>
    <t>J.J. Gatti</t>
  </si>
  <si>
    <t>Darin Kuskie</t>
  </si>
  <si>
    <t>Marcus Van Alstine</t>
  </si>
  <si>
    <t>Ben Tanton</t>
  </si>
  <si>
    <t>Tyler Stott</t>
  </si>
  <si>
    <t>Kellen Davis</t>
  </si>
  <si>
    <t>Nick Sulpizio</t>
  </si>
  <si>
    <t>Bailey Matela</t>
  </si>
  <si>
    <t>Maddox Jack</t>
  </si>
  <si>
    <t>Jackson Okonkwo</t>
  </si>
  <si>
    <t>Patrick Johnson</t>
  </si>
  <si>
    <t>Ethan Hubbell</t>
  </si>
  <si>
    <t>Ryan Sheehy</t>
  </si>
  <si>
    <t>Chris Cavalcante</t>
  </si>
  <si>
    <t>Connor Schumann</t>
  </si>
  <si>
    <t>Jackson Runyon</t>
  </si>
  <si>
    <t>Will Bartkoski</t>
  </si>
  <si>
    <t>Michael Caruso</t>
  </si>
  <si>
    <t>Cole Roberts</t>
  </si>
  <si>
    <t>Jake Hembree</t>
  </si>
  <si>
    <t>Hunter Atkins</t>
  </si>
  <si>
    <t>Jake Crews</t>
  </si>
  <si>
    <t>Tysen Benford</t>
  </si>
  <si>
    <t>Niall Todd</t>
  </si>
  <si>
    <t>Nick Holbrook</t>
  </si>
  <si>
    <t>Brian Crooms</t>
  </si>
  <si>
    <t>William Petteys</t>
  </si>
  <si>
    <t>Wesley Moore</t>
  </si>
  <si>
    <t>Montrell Christian Jr.</t>
  </si>
  <si>
    <t>Brantley Upshaw</t>
  </si>
  <si>
    <t>Cooper Lewis</t>
  </si>
  <si>
    <t>Bryce Blevins</t>
  </si>
  <si>
    <t>Kenyon Collins</t>
  </si>
  <si>
    <t>Drew Harlow</t>
  </si>
  <si>
    <t>Tim Baird</t>
  </si>
  <si>
    <t>Davis Gunn</t>
  </si>
  <si>
    <t>Alex Caudill</t>
  </si>
  <si>
    <t>Landen Doll</t>
  </si>
  <si>
    <t>A.J. McAninch</t>
  </si>
  <si>
    <t>Hunter Richardson</t>
  </si>
  <si>
    <t>Peyton Jackson</t>
  </si>
  <si>
    <t>Luke Proehl</t>
  </si>
  <si>
    <t>Clint Moak</t>
  </si>
  <si>
    <t>Tyler Weimer</t>
  </si>
  <si>
    <t>Dylan Farley</t>
  </si>
  <si>
    <t>Jack Nelson</t>
  </si>
  <si>
    <t>James Trimble</t>
  </si>
  <si>
    <t>Ckyler Tengler</t>
  </si>
  <si>
    <t>Kole Turner</t>
  </si>
  <si>
    <t>Cooper Garrison</t>
  </si>
  <si>
    <t>Brett Foss</t>
  </si>
  <si>
    <t>Ryan Ashford</t>
  </si>
  <si>
    <t>Collin Maloney</t>
  </si>
  <si>
    <t>Isaac Sewell</t>
  </si>
  <si>
    <t>Jelle van der Lelie</t>
  </si>
  <si>
    <t>Andrew Allen</t>
  </si>
  <si>
    <t>Chase Richter</t>
  </si>
  <si>
    <t>Houston Tomlinson</t>
  </si>
  <si>
    <t>Tate Collins</t>
  </si>
  <si>
    <t>Taylor Seay</t>
  </si>
  <si>
    <t>JC Dermody</t>
  </si>
  <si>
    <t>Jackson Conn</t>
  </si>
  <si>
    <t>Seth Cooper</t>
  </si>
  <si>
    <t>Canaan Clayton</t>
  </si>
  <si>
    <t>Seaver Sheets</t>
  </si>
  <si>
    <t>Haydan Toal</t>
  </si>
  <si>
    <t>Holden Hess</t>
  </si>
  <si>
    <t>Cash Dabbs</t>
  </si>
  <si>
    <t>Adam Tubbs</t>
  </si>
  <si>
    <t>Justin Robinson</t>
  </si>
  <si>
    <t>Austin Ackel</t>
  </si>
  <si>
    <t>Brendan McKinley</t>
  </si>
  <si>
    <t>Hayden Donahue</t>
  </si>
  <si>
    <t>Tyler Lutz</t>
  </si>
  <si>
    <t>Alex Bingler</t>
  </si>
  <si>
    <t>Holden McKinney</t>
  </si>
  <si>
    <t>Luke McGrath</t>
  </si>
  <si>
    <t>Patrick Bauer</t>
  </si>
  <si>
    <t>Jaden Kinsler</t>
  </si>
  <si>
    <t>Brode Susce</t>
  </si>
  <si>
    <t>Max Kuhle</t>
  </si>
  <si>
    <t>Luke Alexander</t>
  </si>
  <si>
    <t>Bryce Greene</t>
  </si>
  <si>
    <t>Adam Horvath</t>
  </si>
  <si>
    <t>Griffin Madden</t>
  </si>
  <si>
    <t>Griffin Polley</t>
  </si>
  <si>
    <t>Sam Pearne</t>
  </si>
  <si>
    <t>Tyler Muscar</t>
  </si>
  <si>
    <t>Trey Campos</t>
  </si>
  <si>
    <t>Lane Duff</t>
  </si>
  <si>
    <t>Jonathan Strohecker</t>
  </si>
  <si>
    <t>Brady Pendley</t>
  </si>
  <si>
    <t>Will Holder</t>
  </si>
  <si>
    <t>Jayden White</t>
  </si>
  <si>
    <t>Alex Mason</t>
  </si>
  <si>
    <t>Jax Lewis</t>
  </si>
  <si>
    <t>Craig Kalkbrenner</t>
  </si>
  <si>
    <t>Connor Fugate</t>
  </si>
  <si>
    <t>Dayson Griffis</t>
  </si>
  <si>
    <t>Daniel Hartley</t>
  </si>
  <si>
    <t>Harbersting Abreu</t>
  </si>
  <si>
    <t>Tanner Boccabello</t>
  </si>
  <si>
    <t>Isaias Ducasse</t>
  </si>
  <si>
    <t>Jean Carlos Zambrano</t>
  </si>
  <si>
    <t>Anthony Anselmo</t>
  </si>
  <si>
    <t>Pablo Torres</t>
  </si>
  <si>
    <t>Frank Perez</t>
  </si>
  <si>
    <t>Michael Benedict</t>
  </si>
  <si>
    <t>Andris Barroso</t>
  </si>
  <si>
    <t>Bryon Rincones</t>
  </si>
  <si>
    <t>David Morrissey</t>
  </si>
  <si>
    <t>Julian Carrasquilla</t>
  </si>
  <si>
    <t>Ethan Diaz</t>
  </si>
  <si>
    <t>Dawson Turner</t>
  </si>
  <si>
    <t>Gabriel Moorer</t>
  </si>
  <si>
    <t>Myles Dismute</t>
  </si>
  <si>
    <t>Breyan Brooks</t>
  </si>
  <si>
    <t>Daniel McIntosh</t>
  </si>
  <si>
    <t>Caiden Stewart</t>
  </si>
  <si>
    <t>Stephen Tolbert</t>
  </si>
  <si>
    <t>Brayden Guillory</t>
  </si>
  <si>
    <t>Caleb Ellis</t>
  </si>
  <si>
    <t>Jayden Lawrence</t>
  </si>
  <si>
    <t>Genesis Prosper</t>
  </si>
  <si>
    <t>Alexavier Lebron</t>
  </si>
  <si>
    <t>Quincy Thornton</t>
  </si>
  <si>
    <t>Jeremiah Eneix</t>
  </si>
  <si>
    <t>Rupert Blackwood</t>
  </si>
  <si>
    <t>Noah Bagby</t>
  </si>
  <si>
    <t>Malik Foster</t>
  </si>
  <si>
    <t>Kenny Jackson</t>
  </si>
  <si>
    <t>Caleb Granger</t>
  </si>
  <si>
    <t>Garrett Workman</t>
  </si>
  <si>
    <t>Jesus Campa</t>
  </si>
  <si>
    <t>Ryan Young</t>
  </si>
  <si>
    <t>Cody Williams</t>
  </si>
  <si>
    <t>Clark Lincoln</t>
  </si>
  <si>
    <t>Tanner Walker</t>
  </si>
  <si>
    <t>JD Garner</t>
  </si>
  <si>
    <t>Ricardo Roman</t>
  </si>
  <si>
    <t>DeShawn Morgan</t>
  </si>
  <si>
    <t>James Peterson</t>
  </si>
  <si>
    <t>Camden Matthews</t>
  </si>
  <si>
    <t>Jorhan LaBoy</t>
  </si>
  <si>
    <t>Trey Power</t>
  </si>
  <si>
    <t>Esaid Pena</t>
  </si>
  <si>
    <t>Caio De Araujo</t>
  </si>
  <si>
    <t>Zane Baltz</t>
  </si>
  <si>
    <t>Jacob Loeffler</t>
  </si>
  <si>
    <t>Jaxon Baptist</t>
  </si>
  <si>
    <t>Caleb Sanders</t>
  </si>
  <si>
    <t>Jaylen Merchant</t>
  </si>
  <si>
    <t>Jayden Torres</t>
  </si>
  <si>
    <t>Owen Corbett</t>
  </si>
  <si>
    <t>John Gonzalez</t>
  </si>
  <si>
    <t>Otis Brooks</t>
  </si>
  <si>
    <t>Keyon Guillory</t>
  </si>
  <si>
    <t>Trevor Esparza</t>
  </si>
  <si>
    <t>Rafael Capistran</t>
  </si>
  <si>
    <t>Nick Robinson</t>
  </si>
  <si>
    <t>Payton Allen</t>
  </si>
  <si>
    <t>Shaun Mante</t>
  </si>
  <si>
    <t>Keevyn Goss</t>
  </si>
  <si>
    <t>Trenton Shaw</t>
  </si>
  <si>
    <t>Mohamed Horati</t>
  </si>
  <si>
    <t>Kejuan Burnett</t>
  </si>
  <si>
    <t>Josh Prieto</t>
  </si>
  <si>
    <t>Justin Mayes</t>
  </si>
  <si>
    <t>Jose Luccioni</t>
  </si>
  <si>
    <t>Dalton Alford</t>
  </si>
  <si>
    <t>Zac Laviage</t>
  </si>
  <si>
    <t>Josh Pena</t>
  </si>
  <si>
    <t>Kewan Braziel</t>
  </si>
  <si>
    <t>DeMarques Thompson</t>
  </si>
  <si>
    <t>Jace Maynard</t>
  </si>
  <si>
    <t>Landyn Grant</t>
  </si>
  <si>
    <t>Seve Medrano</t>
  </si>
  <si>
    <t>Collin Dennis</t>
  </si>
  <si>
    <t>Kevin Parker</t>
  </si>
  <si>
    <t>Colin Reed</t>
  </si>
  <si>
    <t>Mikelle Mason</t>
  </si>
  <si>
    <t>Talmadge Davis</t>
  </si>
  <si>
    <t>Jayden Lopez</t>
  </si>
  <si>
    <t>Jaedeyn Edwards</t>
  </si>
  <si>
    <t>Kade Walker</t>
  </si>
  <si>
    <t>Caleb Gallant</t>
  </si>
  <si>
    <t>Coron Davis</t>
  </si>
  <si>
    <t>Darius Dampier</t>
  </si>
  <si>
    <t>Manuel Toro</t>
  </si>
  <si>
    <t>Kevin De Los Santos</t>
  </si>
  <si>
    <t>Trae Burton</t>
  </si>
  <si>
    <t>Christian Delgado</t>
  </si>
  <si>
    <t>Joe Williams</t>
  </si>
  <si>
    <t>Kenney Fabian</t>
  </si>
  <si>
    <t>Ryland Morin</t>
  </si>
  <si>
    <t>Brendan Hamlin</t>
  </si>
  <si>
    <t>Emerson Lott</t>
  </si>
  <si>
    <t>Jalen Porter</t>
  </si>
  <si>
    <t>Jack Hasten</t>
  </si>
  <si>
    <t>Reagan James</t>
  </si>
  <si>
    <t>Nate Lee</t>
  </si>
  <si>
    <t>Joe King</t>
  </si>
  <si>
    <t>Ryan Lamar</t>
  </si>
  <si>
    <t>Spencer Watson</t>
  </si>
  <si>
    <t>Landon Holcomb</t>
  </si>
  <si>
    <t>Luke Rolland</t>
  </si>
  <si>
    <t>Isaac Herrera</t>
  </si>
  <si>
    <t>Beau Beaty</t>
  </si>
  <si>
    <t>Trace Sanchez</t>
  </si>
  <si>
    <t>Ty Pankonin</t>
  </si>
  <si>
    <t>Jaxton Fipps</t>
  </si>
  <si>
    <t>Alejandro Marquez</t>
  </si>
  <si>
    <t>Oliver Brown</t>
  </si>
  <si>
    <t>Kamar Dove</t>
  </si>
  <si>
    <t>Dakari Hayes</t>
  </si>
  <si>
    <t>Rayce Hudson</t>
  </si>
  <si>
    <t>Matthew Dinae</t>
  </si>
  <si>
    <t>Kelvin Battles II</t>
  </si>
  <si>
    <t>Kaleb Thompkins</t>
  </si>
  <si>
    <t>Clint Lafferty</t>
  </si>
  <si>
    <t>Daniel Scott</t>
  </si>
  <si>
    <t>Kobe Ladd</t>
  </si>
  <si>
    <t>Angel Escobar</t>
  </si>
  <si>
    <t>Gage Deutsch</t>
  </si>
  <si>
    <t>Matthew Cuzco</t>
  </si>
  <si>
    <t>Lucas Valencia</t>
  </si>
  <si>
    <t>Malik Kemp</t>
  </si>
  <si>
    <t>Chris Brown</t>
  </si>
  <si>
    <t>Park Roeder</t>
  </si>
  <si>
    <t>James Snipes</t>
  </si>
  <si>
    <t>Ethan Fuller</t>
  </si>
  <si>
    <t>Eric Torrero</t>
  </si>
  <si>
    <t>Anthony Mateo</t>
  </si>
  <si>
    <t>Malachi Mingo</t>
  </si>
  <si>
    <t>Nick Espinola</t>
  </si>
  <si>
    <t>Rynzo Crutcher</t>
  </si>
  <si>
    <t>Avery Seaton</t>
  </si>
  <si>
    <t>Stephen Griff Minor</t>
  </si>
  <si>
    <t>Bryce Dolce</t>
  </si>
  <si>
    <t>Evan Hurlburt</t>
  </si>
  <si>
    <t>Will Tarpley</t>
  </si>
  <si>
    <t>Edyn Barber</t>
  </si>
  <si>
    <t>Kameron Vandersee</t>
  </si>
  <si>
    <t>Virgil Heath</t>
  </si>
  <si>
    <t>Terrence Sales</t>
  </si>
  <si>
    <t>Jose Valerio</t>
  </si>
  <si>
    <t>Jordan Nolley</t>
  </si>
  <si>
    <t>Raymond Clark</t>
  </si>
  <si>
    <t>Daveyon Lavender</t>
  </si>
  <si>
    <t>Jose Cherena</t>
  </si>
  <si>
    <t>Hayden Konkler</t>
  </si>
  <si>
    <t>Caden Wade</t>
  </si>
  <si>
    <t>Myles Dews</t>
  </si>
  <si>
    <t>Yoni Castro</t>
  </si>
  <si>
    <t>Garrett Oswald</t>
  </si>
  <si>
    <t>Henry Allred</t>
  </si>
  <si>
    <t>Reginald Griffin Jr.</t>
  </si>
  <si>
    <t>Tristan Delaplante</t>
  </si>
  <si>
    <t>Ethan Wendel</t>
  </si>
  <si>
    <t>Aden Lucas</t>
  </si>
  <si>
    <t>Conner Doucet</t>
  </si>
  <si>
    <t>Ethan Jaques</t>
  </si>
  <si>
    <t>Anthony Treto</t>
  </si>
  <si>
    <t>Tai Phetluangsy</t>
  </si>
  <si>
    <t>Cort Lowry</t>
  </si>
  <si>
    <t>Jackson Elizondo</t>
  </si>
  <si>
    <t>Matthew McCullough</t>
  </si>
  <si>
    <t>Brian Panneton</t>
  </si>
  <si>
    <t>Karsen Davis</t>
  </si>
  <si>
    <t>Andrew Hardin</t>
  </si>
  <si>
    <t>Jack Lovin</t>
  </si>
  <si>
    <t>Brendon Carter</t>
  </si>
  <si>
    <t>Ben Bosse</t>
  </si>
  <si>
    <t>Ashton Bassett</t>
  </si>
  <si>
    <t>Corbin Walter</t>
  </si>
  <si>
    <t>Carter Coffin</t>
  </si>
  <si>
    <t>Daniel Bass</t>
  </si>
  <si>
    <t>Bryan Peck</t>
  </si>
  <si>
    <t>Lucas Zack</t>
  </si>
  <si>
    <t>John Carlson</t>
  </si>
  <si>
    <t>Noah Smith</t>
  </si>
  <si>
    <t>Zach Yates</t>
  </si>
  <si>
    <t>Luis Becerra</t>
  </si>
  <si>
    <t>Ryne Palmer</t>
  </si>
  <si>
    <t>Cameron Teper</t>
  </si>
  <si>
    <t>Andrew Rudd</t>
  </si>
  <si>
    <t>Carson Olsen</t>
  </si>
  <si>
    <t>Kody Smathers</t>
  </si>
  <si>
    <t>Dakoda West</t>
  </si>
  <si>
    <t>Tyler Ray</t>
  </si>
  <si>
    <t>Braden Thelander</t>
  </si>
  <si>
    <t>Jonah Marshall</t>
  </si>
  <si>
    <t>Easton Brooks</t>
  </si>
  <si>
    <t>Brandon Kosel</t>
  </si>
  <si>
    <t>Jackson Price</t>
  </si>
  <si>
    <t>David Sheppard</t>
  </si>
  <si>
    <t>Brock Roundy</t>
  </si>
  <si>
    <t>Bryce Intagliata</t>
  </si>
  <si>
    <t>Aaron Morris</t>
  </si>
  <si>
    <t>Ethan Gardner</t>
  </si>
  <si>
    <t>Dakota Gray</t>
  </si>
  <si>
    <t>Derek Render</t>
  </si>
  <si>
    <t>Ethan Lay</t>
  </si>
  <si>
    <t>Joseph Loubert</t>
  </si>
  <si>
    <t>Tyler Blankenship</t>
  </si>
  <si>
    <t>Carson Timothy</t>
  </si>
  <si>
    <t>Sean Carey</t>
  </si>
  <si>
    <t>Colin Hunter</t>
  </si>
  <si>
    <t>Elijah Rogalski</t>
  </si>
  <si>
    <t>Andrew Monson</t>
  </si>
  <si>
    <t>Kurt Marton</t>
  </si>
  <si>
    <t>Konner Entz</t>
  </si>
  <si>
    <t>Adam Enyart</t>
  </si>
  <si>
    <t>Devin James</t>
  </si>
  <si>
    <t>Ian Winterhalder</t>
  </si>
  <si>
    <t>Aidan Coleman</t>
  </si>
  <si>
    <t>Baron Mannis</t>
  </si>
  <si>
    <t>Noah Galvan</t>
  </si>
  <si>
    <t>Evan Whiteaker</t>
  </si>
  <si>
    <t>Carson Wallace</t>
  </si>
  <si>
    <t>Cade McGarrh</t>
  </si>
  <si>
    <t>Blaine Palmer</t>
  </si>
  <si>
    <t>David Jeon</t>
  </si>
  <si>
    <t>Caden Greanead</t>
  </si>
  <si>
    <t>Will Patterson</t>
  </si>
  <si>
    <t>Grayson McKelvey</t>
  </si>
  <si>
    <t>Chase Batten</t>
  </si>
  <si>
    <t>Everett Swaim</t>
  </si>
  <si>
    <t>Merek Sears</t>
  </si>
  <si>
    <t>David An</t>
  </si>
  <si>
    <t>Ty Zahradnik</t>
  </si>
  <si>
    <t>Danny Valadez</t>
  </si>
  <si>
    <t>Kyle Winkler</t>
  </si>
  <si>
    <t>Charlie Giese</t>
  </si>
  <si>
    <t>Landon Murphy</t>
  </si>
  <si>
    <t>Nick Perry</t>
  </si>
  <si>
    <t>Jack Barr</t>
  </si>
  <si>
    <t>Michael Dobbins</t>
  </si>
  <si>
    <t>Dylan Skolfield</t>
  </si>
  <si>
    <t>Jacob Havern</t>
  </si>
  <si>
    <t>Jacob Gabler</t>
  </si>
  <si>
    <t>Colton Kennedy</t>
  </si>
  <si>
    <t>Landon Zaborowski</t>
  </si>
  <si>
    <t>Maddax Peck</t>
  </si>
  <si>
    <t>Quinn Holt</t>
  </si>
  <si>
    <t>Aaron Rice</t>
  </si>
  <si>
    <t>Chance Wallace</t>
  </si>
  <si>
    <t>Garrett Miller</t>
  </si>
  <si>
    <t>Cooper Littledike</t>
  </si>
  <si>
    <t>Ray Hernandez</t>
  </si>
  <si>
    <t>Jordan Chancellor</t>
  </si>
  <si>
    <t>Jacob Beltran</t>
  </si>
  <si>
    <t>George Albrecht</t>
  </si>
  <si>
    <t>Trey Jacobsen</t>
  </si>
  <si>
    <t>Carter Seely</t>
  </si>
  <si>
    <t>Karsten Sweum</t>
  </si>
  <si>
    <t>Justin Feld</t>
  </si>
  <si>
    <t>Joe Thornton</t>
  </si>
  <si>
    <t>Garrett Gores</t>
  </si>
  <si>
    <t>Mickey McClaskey</t>
  </si>
  <si>
    <t>Zach Bowman</t>
  </si>
  <si>
    <t>Erik Hoffberg</t>
  </si>
  <si>
    <t>Jared Glenn</t>
  </si>
  <si>
    <t>Finbar O'Brien</t>
  </si>
  <si>
    <t>Gabe Brabec</t>
  </si>
  <si>
    <t>Michael Cunneely</t>
  </si>
  <si>
    <t>Carson Boyer</t>
  </si>
  <si>
    <t>Frank Willius</t>
  </si>
  <si>
    <t>John Damozonio</t>
  </si>
  <si>
    <t>Cam Staton</t>
  </si>
  <si>
    <t>Joseph Moreno</t>
  </si>
  <si>
    <t>Jake Hilton</t>
  </si>
  <si>
    <t>Cooper Berger</t>
  </si>
  <si>
    <t>Jake Nobles</t>
  </si>
  <si>
    <t>Luis Martin Romero</t>
  </si>
  <si>
    <t>Sam Kretsch</t>
  </si>
  <si>
    <t>Max Johnson</t>
  </si>
  <si>
    <t>Finn Chapman</t>
  </si>
  <si>
    <t>Gabriel Barrett</t>
  </si>
  <si>
    <t>Gauge Lockhart</t>
  </si>
  <si>
    <t>Jackson Thielen</t>
  </si>
  <si>
    <t>Nick Bacura</t>
  </si>
  <si>
    <t>Quentin Pohorski</t>
  </si>
  <si>
    <t>Hunter Holzemer</t>
  </si>
  <si>
    <t>Alan Gonzalez</t>
  </si>
  <si>
    <t>Gino Rossi</t>
  </si>
  <si>
    <t>Adrian Valdez</t>
  </si>
  <si>
    <t>Paul Wheeler</t>
  </si>
  <si>
    <t>Cal Amborn</t>
  </si>
  <si>
    <t>Jake Andreas</t>
  </si>
  <si>
    <t>Chris Byhre</t>
  </si>
  <si>
    <t>Alex Gomez</t>
  </si>
  <si>
    <t>Magnus Nelson</t>
  </si>
  <si>
    <t>Zach Todd</t>
  </si>
  <si>
    <t>Carson Revay</t>
  </si>
  <si>
    <t>Brady Wilson</t>
  </si>
  <si>
    <t>Dylan McShane</t>
  </si>
  <si>
    <t>Matt Ludeman</t>
  </si>
  <si>
    <t>Justin Iglesias</t>
  </si>
  <si>
    <t>Connor Raridan</t>
  </si>
  <si>
    <t>Max Goldberg</t>
  </si>
  <si>
    <t>Bryce Cruz</t>
  </si>
  <si>
    <t>Regan Carter</t>
  </si>
  <si>
    <t>Adan Perez</t>
  </si>
  <si>
    <t>Liam Smith</t>
  </si>
  <si>
    <t>Ethan Shaver</t>
  </si>
  <si>
    <t>Elias Valdez</t>
  </si>
  <si>
    <t>Nathen Nino</t>
  </si>
  <si>
    <t>Casey Euper</t>
  </si>
  <si>
    <t>Collin Valentine</t>
  </si>
  <si>
    <t>Tommy Scavone</t>
  </si>
  <si>
    <t>Lucien Wechsberg</t>
  </si>
  <si>
    <t>Jackson Pace</t>
  </si>
  <si>
    <t>Dylan Stewart</t>
  </si>
  <si>
    <t>Kam Croghan</t>
  </si>
  <si>
    <t>Gabe Maya</t>
  </si>
  <si>
    <t>Austin Plisinski</t>
  </si>
  <si>
    <t>Pierson Howe</t>
  </si>
  <si>
    <t>Arnold Wu</t>
  </si>
  <si>
    <t>Matt Queen</t>
  </si>
  <si>
    <t>Jake Guardiancic</t>
  </si>
  <si>
    <t>Winston Peterson</t>
  </si>
  <si>
    <t>Will Labonte</t>
  </si>
  <si>
    <t>Kaden Segel</t>
  </si>
  <si>
    <t>Trey Newmann</t>
  </si>
  <si>
    <t>Nolan Umlandt</t>
  </si>
  <si>
    <t>Alex Via</t>
  </si>
  <si>
    <t>Morgan Codron</t>
  </si>
  <si>
    <t>Ky Hoskinson</t>
  </si>
  <si>
    <t>Logan Anderson</t>
  </si>
  <si>
    <t>Carter Gaston</t>
  </si>
  <si>
    <t>Grady Keljo</t>
  </si>
  <si>
    <t>Kaden Starr</t>
  </si>
  <si>
    <t>Jace Gillmore</t>
  </si>
  <si>
    <t>Chase Ruden</t>
  </si>
  <si>
    <t>Josh Johnson</t>
  </si>
  <si>
    <t>Tyler Alleman</t>
  </si>
  <si>
    <t>Cooper Lanz</t>
  </si>
  <si>
    <t>RJ Meyn</t>
  </si>
  <si>
    <t>Nick Chow</t>
  </si>
  <si>
    <t>Vincent Braga</t>
  </si>
  <si>
    <t>Sebastian Schreiber</t>
  </si>
  <si>
    <t>Hunter Hargett</t>
  </si>
  <si>
    <t>Jack Lazark</t>
  </si>
  <si>
    <t>Brayden Dotoli</t>
  </si>
  <si>
    <t>Max Reimers</t>
  </si>
  <si>
    <t>Robert Aivazian</t>
  </si>
  <si>
    <t>Andrew Habermann</t>
  </si>
  <si>
    <t>Tate Gargasz</t>
  </si>
  <si>
    <t>Henry Stewart</t>
  </si>
  <si>
    <t>Drake Frize</t>
  </si>
  <si>
    <t>Diego Gutierrez</t>
  </si>
  <si>
    <t>Porter Rovin</t>
  </si>
  <si>
    <t>Hayden Cody</t>
  </si>
  <si>
    <t>Reece Bueno</t>
  </si>
  <si>
    <t>Nathan Deschryver</t>
  </si>
  <si>
    <t>AÃ­dan Gonzalez</t>
  </si>
  <si>
    <t>Logan Piper</t>
  </si>
  <si>
    <t>Chaz McRoberts</t>
  </si>
  <si>
    <t>Christian Garcia</t>
  </si>
  <si>
    <t>Caleb Sebek</t>
  </si>
  <si>
    <t>Kyle Bade</t>
  </si>
  <si>
    <t>Lucas Shannon</t>
  </si>
  <si>
    <t>Jagger Edwards</t>
  </si>
  <si>
    <t>Travis Farrell</t>
  </si>
  <si>
    <t>Micah Hagler</t>
  </si>
  <si>
    <t>Blake Smith</t>
  </si>
  <si>
    <t>Ryan Stone</t>
  </si>
  <si>
    <t>Luke Alwood</t>
  </si>
  <si>
    <t>Patrick Galvin</t>
  </si>
  <si>
    <t>Jake Morell</t>
  </si>
  <si>
    <t>Camden Oram</t>
  </si>
  <si>
    <t>Harrison Hofforth</t>
  </si>
  <si>
    <t>Kaden Alberghini</t>
  </si>
  <si>
    <t>Adam Behrens</t>
  </si>
  <si>
    <t>Avery Laine</t>
  </si>
  <si>
    <t>Jonah Johnson</t>
  </si>
  <si>
    <t>Jacob Fried</t>
  </si>
  <si>
    <t>Caleb Sweeney</t>
  </si>
  <si>
    <t>Jake Geis</t>
  </si>
  <si>
    <t>Alec Johnson</t>
  </si>
  <si>
    <t>Niko Riera</t>
  </si>
  <si>
    <t>Tanner Warady</t>
  </si>
  <si>
    <t>Max Schneider</t>
  </si>
  <si>
    <t>Zach Bender</t>
  </si>
  <si>
    <t>Dylan Singh</t>
  </si>
  <si>
    <t>Eli Yamanaka</t>
  </si>
  <si>
    <t>Luke Elward</t>
  </si>
  <si>
    <t>Ka’imi Kahalekai</t>
  </si>
  <si>
    <t>Jayden Aviña</t>
  </si>
  <si>
    <t>Jared Muñoz</t>
  </si>
  <si>
    <t>H2</t>
  </si>
  <si>
    <t>W</t>
  </si>
  <si>
    <t>L</t>
  </si>
  <si>
    <t>ERA</t>
  </si>
  <si>
    <t>APP</t>
  </si>
  <si>
    <t>GS</t>
  </si>
  <si>
    <t>CG</t>
  </si>
  <si>
    <t>SHO</t>
  </si>
  <si>
    <t>SV</t>
  </si>
  <si>
    <t>IP</t>
  </si>
  <si>
    <t>R2</t>
  </si>
  <si>
    <t>ER</t>
  </si>
  <si>
    <t>BB2</t>
  </si>
  <si>
    <t>K2</t>
  </si>
  <si>
    <t>HBP2</t>
  </si>
  <si>
    <t>BA2</t>
  </si>
  <si>
    <t>CURRENT</t>
  </si>
  <si>
    <t>TOTAL REMAINING</t>
  </si>
  <si>
    <t>TOTAL REMAINING 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</si>
</sst>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_(* #,##0.000_);_(* \(#,##0.000\);_(* &quot;-&quot;??_);_(@_)"/>
    <numFmt numFmtId="166" formatCode="0.0"/>
  </numFmts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0" fillId="0" borderId="0" xfId="0" applyNumberFormat="1"/>
    <xf numFmtId="0" fontId="3" fillId="0" borderId="0" xfId="0" applyFont="1"/>
    <xf numFmtId="16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1" fontId="2" fillId="0" borderId="0" xfId="0" applyNumberFormat="1" applyFont="1"/>
    <xf numFmtId="0" fontId="1" fillId="0" borderId="0" xfId="0" applyFont="1" applyAlignment="1">
      <alignment wrapText="1"/>
    </xf>
    <xf numFmtId="0" fontId="1" fillId="2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2" fillId="6" borderId="0" xfId="0" applyFont="1" applyFill="1" applyAlignment="1">
      <alignment wrapText="1"/>
    </xf>
    <xf numFmtId="1" fontId="1" fillId="4" borderId="0" xfId="0" applyNumberFormat="1" applyFont="1" applyFill="1" applyAlignment="1">
      <alignment wrapText="1"/>
    </xf>
    <xf numFmtId="0" fontId="1" fillId="3" borderId="0" xfId="0" applyFont="1" applyFill="1"/>
    <xf numFmtId="164" fontId="1" fillId="3" borderId="0" xfId="0" applyNumberFormat="1" applyFont="1" applyFill="1"/>
    <xf numFmtId="1" fontId="1" fillId="3" borderId="0" xfId="0" applyNumberFormat="1" applyFont="1" applyFill="1"/>
    <xf numFmtId="1" fontId="0" fillId="0" borderId="0" xfId="0" applyNumberFormat="1"/>
    <xf numFmtId="0" fontId="3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1" applyNumberFormat="1" applyFont="1"/>
    <xf numFmtId="2" fontId="1" fillId="0" borderId="0" xfId="0" applyNumberFormat="1" applyFont="1"/>
    <xf numFmtId="2" fontId="0" fillId="0" borderId="0" xfId="0" applyNumberFormat="1"/>
    <xf numFmtId="164" fontId="1" fillId="0" borderId="0" xfId="0" applyNumberFormat="1" applyFont="1"/>
    <xf numFmtId="166" fontId="0" fillId="0" borderId="0" xfId="0" applyNumberFormat="1"/>
    <xf numFmtId="2" fontId="1" fillId="3" borderId="0" xfId="0" applyNumberFormat="1" applyFont="1" applyFill="1"/>
    <xf numFmtId="166" fontId="1" fillId="3" borderId="0" xfId="0" applyNumberFormat="1" applyFont="1" applyFill="1"/>
  </cellXfs>
  <cellStyles count="2">
    <cellStyle name="Comma" xfId="1" builtinId="3"/>
    <cellStyle name="Normal" xfId="0" builtinId="0"/>
  </cellStyles>
  <dxfs count="11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numFmt numFmtId="164" formatCode="0.0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64" formatCode="0.00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2" formatCode="0.00"/>
    </dxf>
    <dxf>
      <numFmt numFmtId="164" formatCode="0.000"/>
    </dxf>
    <dxf>
      <numFmt numFmtId="164" formatCode="0.0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B3EE213-8184-4B84-B203-6C59A90EC300}" autoFormatId="16" applyNumberFormats="0" applyBorderFormats="0" applyFontFormats="0" applyPatternFormats="0" applyAlignmentFormats="0" applyWidthHeightFormats="0">
  <queryTableRefresh nextId="24">
    <queryTableFields count="22">
      <queryTableField id="2" name="player" tableColumnId="2"/>
      <queryTableField id="3" name="team" tableColumnId="3"/>
      <queryTableField id="4" name="class" tableColumnId="4"/>
      <queryTableField id="5" name="pos" tableColumnId="5"/>
      <queryTableField id="6" name="ba" tableColumnId="6"/>
      <queryTableField id="7" name="obp" tableColumnId="7"/>
      <queryTableField id="8" name="slg" tableColumnId="8"/>
      <queryTableField id="9" name="ops" tableColumnId="9"/>
      <queryTableField id="10" name="gp" tableColumnId="10"/>
      <queryTableField id="11" name="pa" tableColumnId="11"/>
      <queryTableField id="12" name="ab" tableColumnId="12"/>
      <queryTableField id="13" name="r" tableColumnId="13"/>
      <queryTableField id="14" name="h" tableColumnId="14"/>
      <queryTableField id="15" name="2b" tableColumnId="15"/>
      <queryTableField id="16" name="3b" tableColumnId="16"/>
      <queryTableField id="17" name="hr" tableColumnId="17"/>
      <queryTableField id="18" name="rbi" tableColumnId="18"/>
      <queryTableField id="19" name="hbp" tableColumnId="19"/>
      <queryTableField id="20" name="bb" tableColumnId="20"/>
      <queryTableField id="21" name="k" tableColumnId="21"/>
      <queryTableField id="22" name="sb" tableColumnId="22"/>
      <queryTableField id="23" name="cs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B11E999-2F65-4743-9E96-C7804705AC78}" autoFormatId="16" applyNumberFormats="0" applyBorderFormats="0" applyFontFormats="0" applyPatternFormats="0" applyAlignmentFormats="0" applyWidthHeightFormats="0">
  <queryTableRefresh nextId="22">
    <queryTableFields count="20">
      <queryTableField id="2" name="player" tableColumnId="2"/>
      <queryTableField id="3" name="team" tableColumnId="3"/>
      <queryTableField id="4" name="class" tableColumnId="4"/>
      <queryTableField id="5" name="pos" tableColumnId="5"/>
      <queryTableField id="6" name="w" tableColumnId="6"/>
      <queryTableField id="7" name="l" tableColumnId="7"/>
      <queryTableField id="8" name="era" tableColumnId="8"/>
      <queryTableField id="9" name="app" tableColumnId="9"/>
      <queryTableField id="10" name="gs" tableColumnId="10"/>
      <queryTableField id="11" name="cg" tableColumnId="11"/>
      <queryTableField id="12" name="sho" tableColumnId="12"/>
      <queryTableField id="13" name="sv" tableColumnId="13"/>
      <queryTableField id="14" name="ip" tableColumnId="14"/>
      <queryTableField id="15" name="h" tableColumnId="15"/>
      <queryTableField id="16" name="r" tableColumnId="16"/>
      <queryTableField id="17" name="er" tableColumnId="17"/>
      <queryTableField id="18" name="bb" tableColumnId="18"/>
      <queryTableField id="19" name="k" tableColumnId="19"/>
      <queryTableField id="20" name="hbp" tableColumnId="20"/>
      <queryTableField id="21" name="ba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EA5B99A-07B0-4B17-BF02-DF17D0BCB2C3}" autoFormatId="16" applyNumberFormats="0" applyBorderFormats="0" applyFontFormats="0" applyPatternFormats="0" applyAlignmentFormats="0" applyWidthHeightFormats="0">
  <queryTableRefresh nextId="43" unboundColumnsRight="35">
    <queryTableFields count="42">
      <queryTableField id="1" name="player" tableColumnId="1"/>
      <queryTableField id="2" name="pos" tableColumnId="2"/>
      <queryTableField id="3" name="class" tableColumnId="3"/>
      <queryTableField id="4" name="from_school" tableColumnId="4"/>
      <queryTableField id="5" name="season" tableColumnId="5"/>
      <queryTableField id="6" name="to_school" tableColumnId="6"/>
      <queryTableField id="7" name="date_entered" tableColumnId="7"/>
      <queryTableField id="26" dataBound="0" tableColumnId="2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7" dataBound="0" tableColumnId="26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EF7C9C-74C7-4F1F-A409-3F7DAC19B323}" name="d1baseball_stats_hitting_2" displayName="d1baseball_stats_hitting_2" ref="E1:Z5329" tableType="queryTable" totalsRowShown="0" headerRowDxfId="74" dataDxfId="73">
  <autoFilter ref="E1:Z5329" xr:uid="{6EEF7C9C-74C7-4F1F-A409-3F7DAC19B323}"/>
  <tableColumns count="22">
    <tableColumn id="2" xr3:uid="{AEF79ABF-7939-4F58-BC01-78300FA9A95E}" uniqueName="2" name="player" queryTableFieldId="2" dataDxfId="72"/>
    <tableColumn id="3" xr3:uid="{9237E280-DFF6-440F-91FC-4C7746D03E03}" uniqueName="3" name="team" queryTableFieldId="3" dataDxfId="71"/>
    <tableColumn id="4" xr3:uid="{2B827DEC-2C9E-40C2-82D3-0B3D4A525B5C}" uniqueName="4" name="class" queryTableFieldId="4" dataDxfId="70"/>
    <tableColumn id="5" xr3:uid="{CE4447F1-AD78-4381-B30F-93137AF3A712}" uniqueName="5" name="pos" queryTableFieldId="5" dataDxfId="69"/>
    <tableColumn id="6" xr3:uid="{45AE0EDA-AC03-4FAE-BFB2-078FEFB29FA3}" uniqueName="6" name="ba" queryTableFieldId="6" dataDxfId="68"/>
    <tableColumn id="7" xr3:uid="{ED76F15A-EE73-4570-992B-68CF8CEC3448}" uniqueName="7" name="obp" queryTableFieldId="7" dataDxfId="67"/>
    <tableColumn id="8" xr3:uid="{BF894F74-1E59-4480-9A6B-9EE08F764DCC}" uniqueName="8" name="slg" queryTableFieldId="8" dataDxfId="66"/>
    <tableColumn id="9" xr3:uid="{6050DCE4-3B9B-41C5-8A10-5CF924222967}" uniqueName="9" name="ops" queryTableFieldId="9" dataDxfId="65"/>
    <tableColumn id="10" xr3:uid="{080F0BD9-411F-48D9-A0CC-6B6668021039}" uniqueName="10" name="gp" queryTableFieldId="10" dataDxfId="64"/>
    <tableColumn id="11" xr3:uid="{C026D908-ACF8-4839-923A-8712A8067526}" uniqueName="11" name="pa" queryTableFieldId="11" dataDxfId="63"/>
    <tableColumn id="12" xr3:uid="{B37CB12E-13CA-4BE1-8750-EA6394FC5AC4}" uniqueName="12" name="ab" queryTableFieldId="12" dataDxfId="62"/>
    <tableColumn id="13" xr3:uid="{DC95510E-3FB2-47E4-A791-3DBE2C2CFC15}" uniqueName="13" name="r" queryTableFieldId="13" dataDxfId="61"/>
    <tableColumn id="14" xr3:uid="{1F710CEE-D160-4A77-96DC-36D1AA5C0021}" uniqueName="14" name="h" queryTableFieldId="14" dataDxfId="60"/>
    <tableColumn id="15" xr3:uid="{F68E55CA-B412-4870-AE7F-8C7C97B90344}" uniqueName="15" name="2b" queryTableFieldId="15" dataDxfId="59"/>
    <tableColumn id="16" xr3:uid="{25F4738C-20C2-469D-9215-D250838C550F}" uniqueName="16" name="3b" queryTableFieldId="16" dataDxfId="58"/>
    <tableColumn id="17" xr3:uid="{8ECE91EE-CB13-44B8-B415-E1632B81E2EE}" uniqueName="17" name="hr" queryTableFieldId="17" dataDxfId="57"/>
    <tableColumn id="18" xr3:uid="{56A2A792-C111-4F8C-A30C-30B3DE4E5158}" uniqueName="18" name="rbi" queryTableFieldId="18" dataDxfId="56"/>
    <tableColumn id="19" xr3:uid="{D372081B-F61B-4046-BDA4-570DF84FFF18}" uniqueName="19" name="hbp" queryTableFieldId="19" dataDxfId="55"/>
    <tableColumn id="20" xr3:uid="{8249E5BC-453A-4070-BE3D-356E3290BF37}" uniqueName="20" name="bb" queryTableFieldId="20" dataDxfId="54"/>
    <tableColumn id="21" xr3:uid="{A74934C5-B9C5-4EEB-BB7C-2637FD7ACCC9}" uniqueName="21" name="k" queryTableFieldId="21" dataDxfId="53"/>
    <tableColumn id="22" xr3:uid="{25200C39-F3CD-4ACF-83B5-5CB88DEC3B1D}" uniqueName="22" name="sb" queryTableFieldId="22" dataDxfId="52"/>
    <tableColumn id="23" xr3:uid="{1251B554-5E85-46C2-9159-66BCE0AF4EF5}" uniqueName="23" name="cs" queryTableFieldId="23" dataDxfId="5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D55852-C26C-4FAC-A509-BFC553A4E00F}" name="d1baseball_stats_pitching_2" displayName="d1baseball_stats_pitching_2" ref="E1:X5407" tableType="queryTable" totalsRowShown="0" headerRowDxfId="50">
  <autoFilter ref="E1:X5407" xr:uid="{B1D55852-C26C-4FAC-A509-BFC553A4E00F}"/>
  <tableColumns count="20">
    <tableColumn id="2" xr3:uid="{5078711B-1233-4F33-81A0-5CCCDF185238}" uniqueName="2" name="player" queryTableFieldId="2" dataDxfId="49"/>
    <tableColumn id="3" xr3:uid="{81EF04D5-C96F-48D5-AB37-C4418551B427}" uniqueName="3" name="team" queryTableFieldId="3" dataDxfId="48"/>
    <tableColumn id="4" xr3:uid="{ECB7D5D9-200E-4DB8-8A84-535B3883BBAE}" uniqueName="4" name="class" queryTableFieldId="4" dataDxfId="47"/>
    <tableColumn id="5" xr3:uid="{DFE3198A-E009-457E-A8A9-1C14311A9CF7}" uniqueName="5" name="pos" queryTableFieldId="5" dataDxfId="46"/>
    <tableColumn id="6" xr3:uid="{CCD6D557-EC38-416A-8AE5-D6BD757C75AE}" uniqueName="6" name="w" queryTableFieldId="6"/>
    <tableColumn id="7" xr3:uid="{BEB3A42C-4721-4DF8-9A13-787816ABF6CE}" uniqueName="7" name="l" queryTableFieldId="7"/>
    <tableColumn id="8" xr3:uid="{40F658F5-BA46-4734-98C3-F531A34E8448}" uniqueName="8" name="era" queryTableFieldId="8" dataDxfId="45"/>
    <tableColumn id="9" xr3:uid="{E28202F9-145D-49C9-9852-6146BC0CF889}" uniqueName="9" name="app" queryTableFieldId="9"/>
    <tableColumn id="10" xr3:uid="{C49DD4B7-E692-422D-BCC7-962A7FFD8355}" uniqueName="10" name="gs" queryTableFieldId="10"/>
    <tableColumn id="11" xr3:uid="{71EF7B05-9063-4453-B45B-8C449278E84D}" uniqueName="11" name="cg" queryTableFieldId="11"/>
    <tableColumn id="12" xr3:uid="{B32F8A73-EEBB-4566-9067-600FEE854F5E}" uniqueName="12" name="sho" queryTableFieldId="12"/>
    <tableColumn id="13" xr3:uid="{C646C3E7-8C66-45CB-8017-212A88D5E546}" uniqueName="13" name="sv" queryTableFieldId="13"/>
    <tableColumn id="14" xr3:uid="{0C04BD7C-B5EF-4B5D-B57D-487A085A16D2}" uniqueName="14" name="ip" queryTableFieldId="14"/>
    <tableColumn id="15" xr3:uid="{FD90AB66-CEB2-491C-A7B8-3BB4237D130D}" uniqueName="15" name="h" queryTableFieldId="15"/>
    <tableColumn id="16" xr3:uid="{02DF82CD-2F9A-42DF-B12A-A030FDE5F9DF}" uniqueName="16" name="r" queryTableFieldId="16"/>
    <tableColumn id="17" xr3:uid="{C0CDA6A4-9076-4A72-9DAD-28ECFFD62315}" uniqueName="17" name="er" queryTableFieldId="17"/>
    <tableColumn id="18" xr3:uid="{6F237B20-63B0-45B3-A136-C641E8AD2E33}" uniqueName="18" name="bb" queryTableFieldId="18"/>
    <tableColumn id="19" xr3:uid="{544A0A5D-1D95-468B-B3B4-E91D84633887}" uniqueName="19" name="k" queryTableFieldId="19"/>
    <tableColumn id="20" xr3:uid="{6AC65DE2-FA7B-4707-A03A-3868FF5B963B}" uniqueName="20" name="hbp" queryTableFieldId="20"/>
    <tableColumn id="21" xr3:uid="{3CA0AE98-C80A-4202-9A60-23CAF8134188}" uniqueName="21" name="ba" queryTableFieldId="21" dataDxfId="4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7C124D-D296-496D-8B05-10622EF683A5}" name="d1baseball_transfers" displayName="d1baseball_transfers" ref="B1:AQ1716" tableType="queryTable" totalsRowShown="0" headerRowDxfId="116">
  <autoFilter ref="B1:AQ1716" xr:uid="{C97C124D-D296-496D-8B05-10622EF683A5}"/>
  <tableColumns count="42">
    <tableColumn id="1" xr3:uid="{19F70DCA-ACA4-4EF8-96A3-8465830D500F}" uniqueName="1" name="player" queryTableFieldId="1" dataDxfId="115"/>
    <tableColumn id="2" xr3:uid="{4B320005-6ABA-4338-A2C3-3899D1323170}" uniqueName="2" name="pos" queryTableFieldId="2" dataDxfId="114"/>
    <tableColumn id="3" xr3:uid="{6043D542-0596-4510-AE32-B65785149BDB}" uniqueName="3" name="class" queryTableFieldId="3" dataDxfId="113"/>
    <tableColumn id="4" xr3:uid="{34C930A1-F96E-49B7-8640-AF96E2FDA288}" uniqueName="4" name="from_school" queryTableFieldId="4" dataDxfId="112"/>
    <tableColumn id="5" xr3:uid="{C8D3D6C5-F03C-4A65-A266-28B4E3651CCF}" uniqueName="5" name="season" queryTableFieldId="5"/>
    <tableColumn id="6" xr3:uid="{FC157FE5-1F41-48D5-B6A7-41D3A4238ABD}" uniqueName="6" name="to_school" queryTableFieldId="6" dataDxfId="111"/>
    <tableColumn id="7" xr3:uid="{F76D1BE8-41CB-43E8-BDAB-C71DB621B087}" uniqueName="7" name="date_entered" queryTableFieldId="7" dataDxfId="110"/>
    <tableColumn id="27" xr3:uid="{4A2CAFD7-153F-4AF8-89C4-698C9ACFD8E7}" uniqueName="27" name="Conference" queryTableFieldId="26" dataDxfId="109">
      <calculatedColumnFormula>IFERROR(INDEX(Conferences_Conference,MATCH(E2,Conferences_Team,0)),"")</calculatedColumnFormula>
    </tableColumn>
    <tableColumn id="8" xr3:uid="{F21A01DD-EE0C-4FCE-AD4F-B5E5E70C0D5A}" uniqueName="8" name="BA" queryTableFieldId="8" dataDxfId="108">
      <calculatedColumnFormula>IFERROR(INDEX(Stats_Hit_AVG,MATCH($B2,Stats_Hit_Player,0)),"")</calculatedColumnFormula>
    </tableColumn>
    <tableColumn id="9" xr3:uid="{52751140-56CC-4B9A-9617-47A779B156A2}" uniqueName="9" name="OBP" queryTableFieldId="9" dataDxfId="107">
      <calculatedColumnFormula>IFERROR(INDEX(Stats_Hit_OBP,MATCH($B2,Stats_Hit_Player,0)),"")</calculatedColumnFormula>
    </tableColumn>
    <tableColumn id="10" xr3:uid="{555FEB05-EC60-49A2-81DC-E1D75B512DE6}" uniqueName="10" name="SLG" queryTableFieldId="10" dataDxfId="106">
      <calculatedColumnFormula>IFERROR(INDEX(Stats_Hit_SLG,MATCH($B2,Stats_Hit_Player,0)),"")</calculatedColumnFormula>
    </tableColumn>
    <tableColumn id="11" xr3:uid="{A1F261E5-91B7-4925-B375-68C4AEF2036E}" uniqueName="11" name="OPS" queryTableFieldId="11" dataDxfId="105">
      <calculatedColumnFormula>IFERROR(INDEX(Stats_Hit_OPS,MATCH($B2,Stats_Hit_Player,0)),"")</calculatedColumnFormula>
    </tableColumn>
    <tableColumn id="12" xr3:uid="{9783BF60-5ED3-4A71-856F-95B43BD7DF92}" uniqueName="12" name="GP" queryTableFieldId="12" dataDxfId="104">
      <calculatedColumnFormula array="1">IFERROR(INDEX(Stats_Hit_GP,MATCH($B2,Stats_Hit_Player,0)),"")</calculatedColumnFormula>
    </tableColumn>
    <tableColumn id="13" xr3:uid="{0D111DFB-D62B-4075-B9B4-69E387F6D796}" uniqueName="13" name="PA" queryTableFieldId="13" dataDxfId="103">
      <calculatedColumnFormula>IFERROR(INDEX(Stats_Hit_PA,MATCH($B2,Stats_Hit_Player,0)),"")</calculatedColumnFormula>
    </tableColumn>
    <tableColumn id="14" xr3:uid="{021A88BD-E84F-493B-9FA8-D0EB3E6AC376}" uniqueName="14" name="AB" queryTableFieldId="14" dataDxfId="102">
      <calculatedColumnFormula>IFERROR(INDEX(Stats_Hit_AB,MATCH($B2,Stats_Hit_Player,0)),"")</calculatedColumnFormula>
    </tableColumn>
    <tableColumn id="15" xr3:uid="{E13AFB83-AF3B-495E-98F2-0F3E726A267F}" uniqueName="15" name="R" queryTableFieldId="15" dataDxfId="101">
      <calculatedColumnFormula>IFERROR(INDEX(Stats_Hit_R,MATCH($B2,Stats_Hit_Player,0)),"")</calculatedColumnFormula>
    </tableColumn>
    <tableColumn id="16" xr3:uid="{3E6E39EC-A969-462C-9235-81AD477AD43E}" uniqueName="16" name="H" queryTableFieldId="16" dataDxfId="100">
      <calculatedColumnFormula>IFERROR(INDEX(Stats_Hit_H,MATCH($B2,Stats_Hit_Player,0)),"")</calculatedColumnFormula>
    </tableColumn>
    <tableColumn id="17" xr3:uid="{28088183-9344-4A06-8520-09E6D87873CB}" uniqueName="17" name="2B" queryTableFieldId="17" dataDxfId="99">
      <calculatedColumnFormula>IFERROR(INDEX(Stats_Hit_2B,MATCH($B2,Stats_Hit_Player,0)),"")</calculatedColumnFormula>
    </tableColumn>
    <tableColumn id="18" xr3:uid="{C97EED8C-FD49-438F-811D-1C0A44DB6AA7}" uniqueName="18" name="3B" queryTableFieldId="18" dataDxfId="98">
      <calculatedColumnFormula>IFERROR(INDEX(Stats_Hit_3B,MATCH($B2,Stats_Hit_Player,0)),"")</calculatedColumnFormula>
    </tableColumn>
    <tableColumn id="19" xr3:uid="{62FDC688-B2DC-496C-BAFA-EF14C6EF62E1}" uniqueName="19" name="HR" queryTableFieldId="19" dataDxfId="97">
      <calculatedColumnFormula>IFERROR(INDEX(Stats_Hit_HR,MATCH($B2,Stats_Hit_Player,0)),"")</calculatedColumnFormula>
    </tableColumn>
    <tableColumn id="20" xr3:uid="{6E289F02-38E6-4C81-BB90-6029EFDD31C6}" uniqueName="20" name="RBI" queryTableFieldId="20" dataDxfId="96">
      <calculatedColumnFormula>IFERROR(INDEX(Stats_Hit_RBI,MATCH($B2,Stats_Hit_Player,0)),"")</calculatedColumnFormula>
    </tableColumn>
    <tableColumn id="21" xr3:uid="{2D191BFD-1B88-485B-94C0-9F20FE7AC3F2}" uniqueName="21" name="HBP" queryTableFieldId="21" dataDxfId="95">
      <calculatedColumnFormula>IFERROR(INDEX(Stats_Hit_HBP,MATCH($B2,Stats_Hit_Player,0)),"")</calculatedColumnFormula>
    </tableColumn>
    <tableColumn id="22" xr3:uid="{F0434984-B52F-4879-9B41-BDD83D0C0A93}" uniqueName="22" name="BB" queryTableFieldId="22" dataDxfId="94">
      <calculatedColumnFormula>IFERROR(INDEX(Stats_Hit_BB,MATCH($B2,Stats_Hit_Player,0)),"")</calculatedColumnFormula>
    </tableColumn>
    <tableColumn id="23" xr3:uid="{1B0C7E41-BA89-40D6-AB65-643F27808CC1}" uniqueName="23" name="K" queryTableFieldId="23" dataDxfId="93">
      <calculatedColumnFormula>IFERROR(INDEX(Stats_Hit_K,MATCH($B2,Stats_Hit_Player,0)),"")</calculatedColumnFormula>
    </tableColumn>
    <tableColumn id="24" xr3:uid="{7FBD2E4F-36EE-4EBF-86A2-1A41687F37B1}" uniqueName="24" name="SB" queryTableFieldId="24" dataDxfId="92">
      <calculatedColumnFormula>IFERROR(INDEX(Stats_Hit_SB,MATCH($B2,Stats_Hit_Player,0)),"")</calculatedColumnFormula>
    </tableColumn>
    <tableColumn id="25" xr3:uid="{91C1B165-C873-451D-AB84-714E9CC89D0E}" uniqueName="25" name="CS" queryTableFieldId="25" dataDxfId="91">
      <calculatedColumnFormula>IFERROR(INDEX(Stats_Hit_CS,MATCH($B2,Stats_Hit_Player,0)),"")</calculatedColumnFormula>
    </tableColumn>
    <tableColumn id="26" xr3:uid="{3B60AE0F-7F92-4E08-A917-6C9986C41A00}" uniqueName="26" name="W" queryTableFieldId="27" dataDxfId="90">
      <calculatedColumnFormula>IFERROR(INDEX(Stats_Pitch_Win,MATCH($B2,Stats_Pitch_Player,0)),"")</calculatedColumnFormula>
    </tableColumn>
    <tableColumn id="28" xr3:uid="{0D180318-3FA9-414C-ADC2-03CA8CC3B98C}" uniqueName="28" name="L" queryTableFieldId="28" dataDxfId="89">
      <calculatedColumnFormula>IFERROR(INDEX(Stats_Pitch_Loss,MATCH($B2,Stats_Pitch_Player,0)),"")</calculatedColumnFormula>
    </tableColumn>
    <tableColumn id="29" xr3:uid="{F511FA9B-698C-4A36-9F06-281570F9A3C1}" uniqueName="29" name="ERA" queryTableFieldId="29" dataDxfId="88">
      <calculatedColumnFormula>IFERROR(INDEX(Stats_Pitch_ERA,MATCH($B2,Stats_Pitch_Player,0)),"")</calculatedColumnFormula>
    </tableColumn>
    <tableColumn id="30" xr3:uid="{B568A78E-370A-4336-B037-911F99A33EE1}" uniqueName="30" name="APP" queryTableFieldId="30" dataDxfId="87">
      <calculatedColumnFormula>IFERROR(INDEX(Stats_Pitch_App,MATCH($B2,Stats_Pitch_Player,0)),"")</calculatedColumnFormula>
    </tableColumn>
    <tableColumn id="31" xr3:uid="{B89BFB8D-0E49-47EA-9C17-AF6663B61944}" uniqueName="31" name="GS" queryTableFieldId="31" dataDxfId="86">
      <calculatedColumnFormula>IFERROR(INDEX(Stats_Pitch_GS,MATCH($B2,Stats_Pitch_Player,0)),"")</calculatedColumnFormula>
    </tableColumn>
    <tableColumn id="32" xr3:uid="{7933F69D-E616-4B55-BCB2-9B7D03202332}" uniqueName="32" name="CG" queryTableFieldId="32" dataDxfId="85">
      <calculatedColumnFormula>IFERROR(INDEX(Stats_Pitch_CG,MATCH($B2,Stats_Pitch_Player,0)),"")</calculatedColumnFormula>
    </tableColumn>
    <tableColumn id="33" xr3:uid="{B281625B-286E-498B-A9AF-3F971B4AABD3}" uniqueName="33" name="SHO" queryTableFieldId="33" dataDxfId="84">
      <calculatedColumnFormula>IFERROR(INDEX(Stats_Pitch_SHO,MATCH($B2,Stats_Pitch_Player,0)),"")</calculatedColumnFormula>
    </tableColumn>
    <tableColumn id="34" xr3:uid="{A645AC53-8E56-44C3-A917-03CD2A24A15B}" uniqueName="34" name="SV" queryTableFieldId="34" dataDxfId="83">
      <calculatedColumnFormula>IFERROR(INDEX(Stats_Pitch_SV,MATCH($B2,Stats_Pitch_Player,0)),"")</calculatedColumnFormula>
    </tableColumn>
    <tableColumn id="35" xr3:uid="{46FE7237-AE53-4093-9FC0-3BA1FBC83A81}" uniqueName="35" name="IP" queryTableFieldId="35" dataDxfId="82">
      <calculatedColumnFormula>IFERROR(INDEX(Stats_Pitch_IP,MATCH($B2,Stats_Pitch_Player,0)),"")</calculatedColumnFormula>
    </tableColumn>
    <tableColumn id="36" xr3:uid="{F049BAD2-AA17-46C5-81FC-D9DBA78DC579}" uniqueName="36" name="H2" queryTableFieldId="36" dataDxfId="81">
      <calculatedColumnFormula>IFERROR(INDEX(Stats_Pitch_H,MATCH($B2,Stats_Pitch_Player,0)),"")</calculatedColumnFormula>
    </tableColumn>
    <tableColumn id="37" xr3:uid="{47C9DE64-5477-456A-B9B5-EBF2EFC6DA79}" uniqueName="37" name="R2" queryTableFieldId="37" dataDxfId="80">
      <calculatedColumnFormula>IFERROR(INDEX(Stats_Pitch_R,MATCH($B2,Stats_Pitch_Player,0)),"")</calculatedColumnFormula>
    </tableColumn>
    <tableColumn id="38" xr3:uid="{0769D829-223F-4733-9537-93B6E086A5A1}" uniqueName="38" name="ER" queryTableFieldId="38" dataDxfId="79">
      <calculatedColumnFormula>IFERROR(INDEX(Stats_Pitch_ER,MATCH($B2,Stats_Pitch_Player,0)),"")</calculatedColumnFormula>
    </tableColumn>
    <tableColumn id="39" xr3:uid="{AB8B19BF-0800-47E7-86A1-024760AE14D7}" uniqueName="39" name="BB2" queryTableFieldId="39" dataDxfId="78">
      <calculatedColumnFormula>IFERROR(INDEX(Stats_Pitch_BB,MATCH($B2,Stats_Pitch_Player,0)),"")</calculatedColumnFormula>
    </tableColumn>
    <tableColumn id="40" xr3:uid="{661C3EB9-64B0-46F4-A379-1CFC4CBAB947}" uniqueName="40" name="K2" queryTableFieldId="40" dataDxfId="77">
      <calculatedColumnFormula>IFERROR(INDEX(Stats_Pitch_K,MATCH($B2,Stats_Pitch_Player,0)),"")</calculatedColumnFormula>
    </tableColumn>
    <tableColumn id="41" xr3:uid="{A64B7AE0-50EE-452C-86EE-E5B25264EA9E}" uniqueName="41" name="HBP2" queryTableFieldId="41" dataDxfId="76">
      <calculatedColumnFormula>IFERROR(INDEX(Stats_Pitch_HBP,MATCH($B2,Stats_Pitch_Player,0)),"")</calculatedColumnFormula>
    </tableColumn>
    <tableColumn id="42" xr3:uid="{C78BD3F1-73CF-43AB-8FD7-7640E485DB9E}" uniqueName="42" name="BA2" queryTableFieldId="42" dataDxfId="75">
      <calculatedColumnFormula>IFERROR(INDEX(Stats_Pitch_BA,MATCH($B2,Stats_Pitch_Player,0)),"")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15DE718-DA33-4396-B961-D0A740BE9CA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50bbfa2c-ca8b-486e-9a03-8c378f12f3c9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E4AF-C524-44E8-B1F2-1B26C3929A4E}">
  <dimension ref="A2:B2"/>
  <sheetViews>
    <sheetView workbookViewId="0">
      <selection activeCell="C18" sqref="C18"/>
    </sheetView>
  </sheetViews>
  <sheetFormatPr defaultRowHeight="15" x14ac:dyDescent="0.25"/>
  <cols>
    <col min="1" max="1" width="25.28515625" bestFit="1" customWidth="1"/>
  </cols>
  <sheetData>
    <row r="2" spans="1:2" x14ac:dyDescent="0.25">
      <c r="A2" t="s">
        <v>7142</v>
      </c>
      <c r="B2" s="27">
        <v>0.2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41DC4-DF87-452F-8F33-577D045086B6}">
  <sheetPr codeName="Sheet2"/>
  <dimension ref="A1:AA5414"/>
  <sheetViews>
    <sheetView workbookViewId="0">
      <pane ySplit="1" topLeftCell="A2" activePane="bottomLeft" state="frozen"/>
      <selection pane="bottomLeft" activeCell="D1" sqref="D1:D1048576"/>
    </sheetView>
  </sheetViews>
  <sheetFormatPr defaultRowHeight="15" x14ac:dyDescent="0.25"/>
  <cols>
    <col min="1" max="1" width="9.140625" style="24"/>
    <col min="2" max="2" width="5.42578125" style="24" bestFit="1" customWidth="1"/>
    <col min="3" max="3" width="8.28515625" style="24" bestFit="1" customWidth="1"/>
    <col min="4" max="4" width="5" style="24" bestFit="1" customWidth="1"/>
    <col min="5" max="5" width="26.28515625" style="7" bestFit="1" customWidth="1"/>
    <col min="6" max="6" width="24.28515625" style="7" bestFit="1" customWidth="1"/>
    <col min="7" max="7" width="7.28515625" style="7" bestFit="1" customWidth="1"/>
    <col min="8" max="8" width="6.28515625" style="7" bestFit="1" customWidth="1"/>
    <col min="9" max="9" width="5.5703125" style="7" bestFit="1" customWidth="1"/>
    <col min="10" max="10" width="6.5703125" style="8" bestFit="1" customWidth="1"/>
    <col min="11" max="11" width="5.5703125" style="8" bestFit="1" customWidth="1"/>
    <col min="12" max="12" width="6.28515625" style="8" bestFit="1" customWidth="1"/>
    <col min="13" max="13" width="5.28515625" style="8" bestFit="1" customWidth="1"/>
    <col min="14" max="15" width="5.28515625" style="7" bestFit="1" customWidth="1"/>
    <col min="16" max="16" width="3.85546875" style="7" bestFit="1" customWidth="1"/>
    <col min="17" max="17" width="4.28515625" style="7" bestFit="1" customWidth="1"/>
    <col min="18" max="19" width="5.28515625" style="7" bestFit="1" customWidth="1"/>
    <col min="20" max="20" width="5" style="7" bestFit="1" customWidth="1"/>
    <col min="21" max="21" width="5.5703125" style="7" bestFit="1" customWidth="1"/>
    <col min="22" max="22" width="6.5703125" style="7" bestFit="1" customWidth="1"/>
    <col min="23" max="23" width="5.42578125" style="7" bestFit="1" customWidth="1"/>
    <col min="24" max="24" width="4.140625" style="7" bestFit="1" customWidth="1"/>
    <col min="25" max="25" width="5.140625" style="7" bestFit="1" customWidth="1"/>
    <col min="26" max="27" width="4.85546875" style="7" bestFit="1" customWidth="1"/>
  </cols>
  <sheetData>
    <row r="1" spans="1:27" s="1" customFormat="1" x14ac:dyDescent="0.25">
      <c r="A1" s="23" t="s">
        <v>5876</v>
      </c>
      <c r="B1" s="23" t="s">
        <v>5890</v>
      </c>
      <c r="C1" s="23" t="s">
        <v>6534</v>
      </c>
      <c r="D1" s="23" t="s">
        <v>6538</v>
      </c>
      <c r="E1" s="5" t="s">
        <v>0</v>
      </c>
      <c r="F1" s="5" t="s">
        <v>1</v>
      </c>
      <c r="G1" s="5" t="s">
        <v>2</v>
      </c>
      <c r="H1" s="5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5" t="s">
        <v>8</v>
      </c>
      <c r="N1" s="5" t="s">
        <v>9</v>
      </c>
      <c r="O1" s="5" t="s">
        <v>10</v>
      </c>
      <c r="P1" s="5" t="s">
        <v>11</v>
      </c>
      <c r="Q1" s="5" t="s">
        <v>12</v>
      </c>
      <c r="R1" s="5" t="s">
        <v>13</v>
      </c>
      <c r="S1" s="5" t="s">
        <v>14</v>
      </c>
      <c r="T1" s="5" t="s">
        <v>15</v>
      </c>
      <c r="U1" s="5" t="s">
        <v>16</v>
      </c>
      <c r="V1" s="5" t="s">
        <v>17</v>
      </c>
      <c r="W1" s="5" t="s">
        <v>18</v>
      </c>
      <c r="X1" s="5" t="s">
        <v>19</v>
      </c>
      <c r="Y1" s="5" t="s">
        <v>20</v>
      </c>
      <c r="Z1" s="5" t="s">
        <v>21</v>
      </c>
    </row>
    <row r="2" spans="1:27" x14ac:dyDescent="0.25">
      <c r="A2" s="24" t="str">
        <f>IF(OR(G2="SR", G2="GR"), 1, "")</f>
        <v/>
      </c>
      <c r="B2" s="24" t="str">
        <f t="shared" ref="B2:B33" si="0">IF(COUNTIFS(Draft_Player,$E2),COUNTIFS(Draft_Player,$E2),"")</f>
        <v/>
      </c>
      <c r="C2" s="24" t="str">
        <f t="shared" ref="C2:C33" si="1">IF(COUNTIFS(Transfers_Player,$E2),COUNTIFS(Transfers_Player,$E2),"")</f>
        <v/>
      </c>
      <c r="D2" s="24">
        <v>2026</v>
      </c>
      <c r="E2" s="7" t="s">
        <v>22</v>
      </c>
      <c r="F2" s="7" t="s">
        <v>5755</v>
      </c>
      <c r="G2" s="7" t="s">
        <v>24</v>
      </c>
      <c r="H2" s="7" t="s">
        <v>25</v>
      </c>
      <c r="I2" s="8">
        <v>0.38800000000000001</v>
      </c>
      <c r="J2" s="8">
        <v>0.502</v>
      </c>
      <c r="K2" s="8">
        <v>0.85399999999999998</v>
      </c>
      <c r="L2" s="8">
        <v>1.3560000000000001</v>
      </c>
      <c r="M2" s="7">
        <v>54</v>
      </c>
      <c r="N2" s="7">
        <v>263</v>
      </c>
      <c r="O2" s="7">
        <v>206</v>
      </c>
      <c r="P2" s="7">
        <v>78</v>
      </c>
      <c r="Q2" s="7">
        <v>80</v>
      </c>
      <c r="R2" s="7">
        <v>18</v>
      </c>
      <c r="S2" s="7">
        <v>3</v>
      </c>
      <c r="T2" s="7">
        <v>24</v>
      </c>
      <c r="U2" s="7">
        <v>72</v>
      </c>
      <c r="V2" s="7">
        <v>4</v>
      </c>
      <c r="W2" s="7">
        <v>48</v>
      </c>
      <c r="X2" s="7">
        <v>55</v>
      </c>
      <c r="Y2" s="7">
        <v>2</v>
      </c>
      <c r="Z2" s="7">
        <v>0</v>
      </c>
      <c r="AA2"/>
    </row>
    <row r="3" spans="1:27" x14ac:dyDescent="0.25">
      <c r="A3" s="24" t="str">
        <f t="shared" ref="A3:A66" si="2">IF(OR(G3="SR", G3="GR"), 1, "")</f>
        <v/>
      </c>
      <c r="B3" s="24" t="str">
        <f t="shared" si="0"/>
        <v/>
      </c>
      <c r="C3" s="24" t="str">
        <f t="shared" si="1"/>
        <v/>
      </c>
      <c r="D3" s="24">
        <v>2026</v>
      </c>
      <c r="E3" s="7" t="s">
        <v>26</v>
      </c>
      <c r="F3" s="7" t="s">
        <v>5755</v>
      </c>
      <c r="G3" s="7" t="s">
        <v>24</v>
      </c>
      <c r="H3" s="7" t="s">
        <v>27</v>
      </c>
      <c r="I3" s="8">
        <v>0.373</v>
      </c>
      <c r="J3" s="8">
        <v>0.48899999999999999</v>
      </c>
      <c r="K3" s="8">
        <v>0.50700000000000001</v>
      </c>
      <c r="L3" s="8">
        <v>0.996</v>
      </c>
      <c r="M3" s="7">
        <v>55</v>
      </c>
      <c r="N3" s="7">
        <v>268</v>
      </c>
      <c r="O3" s="7">
        <v>217</v>
      </c>
      <c r="P3" s="7">
        <v>62</v>
      </c>
      <c r="Q3" s="7">
        <v>81</v>
      </c>
      <c r="R3" s="7">
        <v>14</v>
      </c>
      <c r="S3" s="7">
        <v>3</v>
      </c>
      <c r="T3" s="7">
        <v>3</v>
      </c>
      <c r="U3" s="7">
        <v>35</v>
      </c>
      <c r="V3" s="7">
        <v>19</v>
      </c>
      <c r="W3" s="7">
        <v>31</v>
      </c>
      <c r="X3" s="7">
        <v>27</v>
      </c>
      <c r="Y3" s="7">
        <v>22</v>
      </c>
      <c r="Z3" s="7">
        <v>4</v>
      </c>
      <c r="AA3"/>
    </row>
    <row r="4" spans="1:27" x14ac:dyDescent="0.25">
      <c r="A4" s="24">
        <f t="shared" si="2"/>
        <v>1</v>
      </c>
      <c r="B4" s="24" t="str">
        <f t="shared" si="0"/>
        <v/>
      </c>
      <c r="C4" s="24" t="str">
        <f t="shared" si="1"/>
        <v/>
      </c>
      <c r="D4" s="24">
        <v>2026</v>
      </c>
      <c r="E4" s="7" t="s">
        <v>28</v>
      </c>
      <c r="F4" s="7" t="s">
        <v>5755</v>
      </c>
      <c r="G4" s="7" t="s">
        <v>29</v>
      </c>
      <c r="H4" s="7" t="s">
        <v>30</v>
      </c>
      <c r="I4" s="8">
        <v>0.32400000000000001</v>
      </c>
      <c r="J4" s="8">
        <v>0.434</v>
      </c>
      <c r="K4" s="8">
        <v>0.52700000000000002</v>
      </c>
      <c r="L4" s="8">
        <v>0.96099999999999997</v>
      </c>
      <c r="M4" s="7">
        <v>55</v>
      </c>
      <c r="N4" s="7">
        <v>252</v>
      </c>
      <c r="O4" s="7">
        <v>207</v>
      </c>
      <c r="P4" s="7">
        <v>46</v>
      </c>
      <c r="Q4" s="7">
        <v>67</v>
      </c>
      <c r="R4" s="7">
        <v>16</v>
      </c>
      <c r="S4" s="7">
        <v>1</v>
      </c>
      <c r="T4" s="7">
        <v>8</v>
      </c>
      <c r="U4" s="7">
        <v>49</v>
      </c>
      <c r="V4" s="7">
        <v>4</v>
      </c>
      <c r="W4" s="7">
        <v>38</v>
      </c>
      <c r="X4" s="7">
        <v>31</v>
      </c>
      <c r="Y4" s="7">
        <v>9</v>
      </c>
      <c r="Z4" s="7">
        <v>1</v>
      </c>
      <c r="AA4"/>
    </row>
    <row r="5" spans="1:27" x14ac:dyDescent="0.25">
      <c r="A5" s="24">
        <f t="shared" si="2"/>
        <v>1</v>
      </c>
      <c r="B5" s="24" t="str">
        <f t="shared" si="0"/>
        <v/>
      </c>
      <c r="C5" s="24" t="str">
        <f t="shared" si="1"/>
        <v/>
      </c>
      <c r="D5" s="24">
        <v>2026</v>
      </c>
      <c r="E5" s="7" t="s">
        <v>31</v>
      </c>
      <c r="F5" s="7" t="s">
        <v>5755</v>
      </c>
      <c r="G5" s="7" t="s">
        <v>32</v>
      </c>
      <c r="H5" s="7" t="s">
        <v>33</v>
      </c>
      <c r="I5" s="8">
        <v>0.29799999999999999</v>
      </c>
      <c r="J5" s="8">
        <v>0.379</v>
      </c>
      <c r="K5" s="8">
        <v>0.46300000000000002</v>
      </c>
      <c r="L5" s="8">
        <v>0.84199999999999997</v>
      </c>
      <c r="M5" s="7">
        <v>51</v>
      </c>
      <c r="N5" s="7">
        <v>243</v>
      </c>
      <c r="O5" s="7">
        <v>205</v>
      </c>
      <c r="P5" s="7">
        <v>40</v>
      </c>
      <c r="Q5" s="7">
        <v>61</v>
      </c>
      <c r="R5" s="7">
        <v>7</v>
      </c>
      <c r="S5" s="7">
        <v>3</v>
      </c>
      <c r="T5" s="7">
        <v>7</v>
      </c>
      <c r="U5" s="7">
        <v>67</v>
      </c>
      <c r="V5" s="7">
        <v>5</v>
      </c>
      <c r="W5" s="7">
        <v>26</v>
      </c>
      <c r="X5" s="7">
        <v>31</v>
      </c>
      <c r="Y5" s="7">
        <v>4</v>
      </c>
      <c r="Z5" s="7">
        <v>0</v>
      </c>
      <c r="AA5"/>
    </row>
    <row r="6" spans="1:27" x14ac:dyDescent="0.25">
      <c r="A6" s="24" t="str">
        <f t="shared" si="2"/>
        <v/>
      </c>
      <c r="B6" s="24" t="str">
        <f t="shared" si="0"/>
        <v/>
      </c>
      <c r="C6" s="24" t="str">
        <f t="shared" si="1"/>
        <v/>
      </c>
      <c r="D6" s="24">
        <v>2026</v>
      </c>
      <c r="E6" s="7" t="s">
        <v>36</v>
      </c>
      <c r="F6" s="7" t="s">
        <v>5755</v>
      </c>
      <c r="G6" s="7" t="s">
        <v>37</v>
      </c>
      <c r="H6" s="7" t="s">
        <v>38</v>
      </c>
      <c r="I6" s="8">
        <v>0.28699999999999998</v>
      </c>
      <c r="J6" s="8">
        <v>0.38900000000000001</v>
      </c>
      <c r="K6" s="8">
        <v>0.39300000000000002</v>
      </c>
      <c r="L6" s="8">
        <v>0.78200000000000003</v>
      </c>
      <c r="M6" s="7">
        <v>44</v>
      </c>
      <c r="N6" s="7">
        <v>215</v>
      </c>
      <c r="O6" s="7">
        <v>178</v>
      </c>
      <c r="P6" s="7">
        <v>45</v>
      </c>
      <c r="Q6" s="7">
        <v>51</v>
      </c>
      <c r="R6" s="7">
        <v>7</v>
      </c>
      <c r="S6" s="7">
        <v>0</v>
      </c>
      <c r="T6" s="7">
        <v>4</v>
      </c>
      <c r="U6" s="7">
        <v>30</v>
      </c>
      <c r="V6" s="7">
        <v>8</v>
      </c>
      <c r="W6" s="7">
        <v>23</v>
      </c>
      <c r="X6" s="7">
        <v>39</v>
      </c>
      <c r="Y6" s="7">
        <v>10</v>
      </c>
      <c r="Z6" s="7">
        <v>4</v>
      </c>
      <c r="AA6"/>
    </row>
    <row r="7" spans="1:27" x14ac:dyDescent="0.25">
      <c r="A7" s="24" t="str">
        <f t="shared" si="2"/>
        <v/>
      </c>
      <c r="B7" s="24" t="str">
        <f t="shared" si="0"/>
        <v/>
      </c>
      <c r="C7" s="24" t="str">
        <f t="shared" si="1"/>
        <v/>
      </c>
      <c r="D7" s="24">
        <v>2026</v>
      </c>
      <c r="E7" s="7" t="s">
        <v>34</v>
      </c>
      <c r="F7" s="7" t="s">
        <v>5755</v>
      </c>
      <c r="G7" s="7" t="s">
        <v>24</v>
      </c>
      <c r="H7" s="7" t="s">
        <v>35</v>
      </c>
      <c r="I7" s="8">
        <v>0.27700000000000002</v>
      </c>
      <c r="J7" s="8">
        <v>0.379</v>
      </c>
      <c r="K7" s="8">
        <v>0.39800000000000002</v>
      </c>
      <c r="L7" s="8">
        <v>0.77700000000000002</v>
      </c>
      <c r="M7" s="7">
        <v>55</v>
      </c>
      <c r="N7" s="7">
        <v>247</v>
      </c>
      <c r="O7" s="7">
        <v>206</v>
      </c>
      <c r="P7" s="7">
        <v>41</v>
      </c>
      <c r="Q7" s="7">
        <v>57</v>
      </c>
      <c r="R7" s="7">
        <v>8</v>
      </c>
      <c r="S7" s="7">
        <v>1</v>
      </c>
      <c r="T7" s="7">
        <v>5</v>
      </c>
      <c r="U7" s="7">
        <v>42</v>
      </c>
      <c r="V7" s="7">
        <v>9</v>
      </c>
      <c r="W7" s="7">
        <v>26</v>
      </c>
      <c r="X7" s="7">
        <v>72</v>
      </c>
      <c r="Y7" s="7">
        <v>26</v>
      </c>
      <c r="Z7" s="7">
        <v>3</v>
      </c>
      <c r="AA7"/>
    </row>
    <row r="8" spans="1:27" x14ac:dyDescent="0.25">
      <c r="A8" s="24" t="str">
        <f t="shared" si="2"/>
        <v/>
      </c>
      <c r="B8" s="24" t="str">
        <f t="shared" si="0"/>
        <v/>
      </c>
      <c r="C8" s="24" t="str">
        <f t="shared" si="1"/>
        <v/>
      </c>
      <c r="D8" s="24">
        <v>2026</v>
      </c>
      <c r="E8" s="7" t="s">
        <v>41</v>
      </c>
      <c r="F8" s="7" t="s">
        <v>5755</v>
      </c>
      <c r="G8" s="7" t="s">
        <v>37</v>
      </c>
      <c r="H8" s="7" t="s">
        <v>42</v>
      </c>
      <c r="I8" s="8">
        <v>0.247</v>
      </c>
      <c r="J8" s="8">
        <v>0.39400000000000002</v>
      </c>
      <c r="K8" s="8">
        <v>0.39200000000000002</v>
      </c>
      <c r="L8" s="8">
        <v>0.78700000000000003</v>
      </c>
      <c r="M8" s="7">
        <v>55</v>
      </c>
      <c r="N8" s="7">
        <v>238</v>
      </c>
      <c r="O8" s="7">
        <v>186</v>
      </c>
      <c r="P8" s="7">
        <v>32</v>
      </c>
      <c r="Q8" s="7">
        <v>46</v>
      </c>
      <c r="R8" s="7">
        <v>11</v>
      </c>
      <c r="S8" s="7">
        <v>2</v>
      </c>
      <c r="T8" s="7">
        <v>4</v>
      </c>
      <c r="U8" s="7">
        <v>37</v>
      </c>
      <c r="V8" s="7">
        <v>14</v>
      </c>
      <c r="W8" s="7">
        <v>33</v>
      </c>
      <c r="X8" s="7">
        <v>40</v>
      </c>
      <c r="Y8" s="7">
        <v>11</v>
      </c>
      <c r="Z8" s="7">
        <v>1</v>
      </c>
      <c r="AA8"/>
    </row>
    <row r="9" spans="1:27" x14ac:dyDescent="0.25">
      <c r="A9" s="24" t="str">
        <f t="shared" si="2"/>
        <v/>
      </c>
      <c r="B9" s="24" t="str">
        <f t="shared" si="0"/>
        <v/>
      </c>
      <c r="C9" s="24" t="str">
        <f t="shared" si="1"/>
        <v/>
      </c>
      <c r="D9" s="24">
        <v>2026</v>
      </c>
      <c r="E9" s="7" t="s">
        <v>39</v>
      </c>
      <c r="F9" s="7" t="s">
        <v>5755</v>
      </c>
      <c r="G9" s="7" t="s">
        <v>37</v>
      </c>
      <c r="H9" s="7" t="s">
        <v>40</v>
      </c>
      <c r="I9" s="8">
        <v>0.23699999999999999</v>
      </c>
      <c r="J9" s="8">
        <v>0.34200000000000003</v>
      </c>
      <c r="K9" s="8">
        <v>0.27900000000000003</v>
      </c>
      <c r="L9" s="8">
        <v>0.621</v>
      </c>
      <c r="M9" s="7">
        <v>54</v>
      </c>
      <c r="N9" s="7">
        <v>228</v>
      </c>
      <c r="O9" s="7">
        <v>190</v>
      </c>
      <c r="P9" s="7">
        <v>35</v>
      </c>
      <c r="Q9" s="7">
        <v>45</v>
      </c>
      <c r="R9" s="7">
        <v>5</v>
      </c>
      <c r="S9" s="7">
        <v>0</v>
      </c>
      <c r="T9" s="7">
        <v>1</v>
      </c>
      <c r="U9" s="7">
        <v>23</v>
      </c>
      <c r="V9" s="7">
        <v>18</v>
      </c>
      <c r="W9" s="7">
        <v>14</v>
      </c>
      <c r="X9" s="7">
        <v>47</v>
      </c>
      <c r="Y9" s="7">
        <v>4</v>
      </c>
      <c r="Z9" s="7">
        <v>2</v>
      </c>
      <c r="AA9"/>
    </row>
    <row r="10" spans="1:27" x14ac:dyDescent="0.25">
      <c r="A10" s="24" t="str">
        <f t="shared" si="2"/>
        <v/>
      </c>
      <c r="B10" s="24" t="str">
        <f t="shared" si="0"/>
        <v/>
      </c>
      <c r="C10" s="24" t="str">
        <f t="shared" si="1"/>
        <v/>
      </c>
      <c r="D10" s="24">
        <v>2026</v>
      </c>
      <c r="E10" s="7" t="s">
        <v>43</v>
      </c>
      <c r="F10" s="7" t="s">
        <v>5755</v>
      </c>
      <c r="G10" s="7" t="s">
        <v>24</v>
      </c>
      <c r="H10" s="7" t="s">
        <v>44</v>
      </c>
      <c r="I10" s="8">
        <v>0.17100000000000001</v>
      </c>
      <c r="J10" s="8">
        <v>0.315</v>
      </c>
      <c r="K10" s="8">
        <v>0.34899999999999998</v>
      </c>
      <c r="L10" s="8">
        <v>0.66400000000000003</v>
      </c>
      <c r="M10" s="7">
        <v>44</v>
      </c>
      <c r="N10" s="7">
        <v>181</v>
      </c>
      <c r="O10" s="7">
        <v>146</v>
      </c>
      <c r="P10" s="7">
        <v>30</v>
      </c>
      <c r="Q10" s="7">
        <v>25</v>
      </c>
      <c r="R10" s="7">
        <v>5</v>
      </c>
      <c r="S10" s="7">
        <v>0</v>
      </c>
      <c r="T10" s="7">
        <v>7</v>
      </c>
      <c r="U10" s="7">
        <v>29</v>
      </c>
      <c r="V10" s="7">
        <v>8</v>
      </c>
      <c r="W10" s="7">
        <v>24</v>
      </c>
      <c r="X10" s="7">
        <v>55</v>
      </c>
      <c r="Y10" s="7">
        <v>1</v>
      </c>
      <c r="Z10" s="7">
        <v>0</v>
      </c>
      <c r="AA10"/>
    </row>
    <row r="11" spans="1:27" x14ac:dyDescent="0.25">
      <c r="A11" s="24" t="str">
        <f t="shared" si="2"/>
        <v/>
      </c>
      <c r="B11" s="24" t="str">
        <f t="shared" si="0"/>
        <v/>
      </c>
      <c r="C11" s="24" t="str">
        <f t="shared" si="1"/>
        <v/>
      </c>
      <c r="D11" s="24">
        <v>2026</v>
      </c>
      <c r="E11" s="7" t="s">
        <v>45</v>
      </c>
      <c r="F11" s="7" t="s">
        <v>5755</v>
      </c>
      <c r="G11" s="7" t="s">
        <v>24</v>
      </c>
      <c r="H11" s="7" t="s">
        <v>35</v>
      </c>
      <c r="I11" s="8">
        <v>0.27300000000000002</v>
      </c>
      <c r="J11" s="8">
        <v>0.5</v>
      </c>
      <c r="K11" s="8">
        <v>0.27300000000000002</v>
      </c>
      <c r="L11" s="8">
        <v>0.77300000000000002</v>
      </c>
      <c r="M11" s="7">
        <v>9</v>
      </c>
      <c r="N11" s="7">
        <v>16</v>
      </c>
      <c r="O11" s="7">
        <v>11</v>
      </c>
      <c r="P11" s="7">
        <v>4</v>
      </c>
      <c r="Q11" s="7">
        <v>3</v>
      </c>
      <c r="R11" s="7">
        <v>0</v>
      </c>
      <c r="S11" s="7">
        <v>0</v>
      </c>
      <c r="T11" s="7">
        <v>0</v>
      </c>
      <c r="U11" s="7">
        <v>1</v>
      </c>
      <c r="V11" s="7">
        <v>1</v>
      </c>
      <c r="W11" s="7">
        <v>4</v>
      </c>
      <c r="X11" s="7">
        <v>6</v>
      </c>
      <c r="Y11" s="7">
        <v>0</v>
      </c>
      <c r="Z11" s="7">
        <v>0</v>
      </c>
      <c r="AA11"/>
    </row>
    <row r="12" spans="1:27" x14ac:dyDescent="0.25">
      <c r="A12" s="24" t="str">
        <f t="shared" si="2"/>
        <v/>
      </c>
      <c r="B12" s="24" t="str">
        <f t="shared" si="0"/>
        <v/>
      </c>
      <c r="C12" s="24" t="str">
        <f t="shared" si="1"/>
        <v/>
      </c>
      <c r="D12" s="24">
        <v>2026</v>
      </c>
      <c r="E12" s="7" t="s">
        <v>46</v>
      </c>
      <c r="F12" s="7" t="s">
        <v>5755</v>
      </c>
      <c r="G12" s="7" t="s">
        <v>47</v>
      </c>
      <c r="H12" s="7" t="s">
        <v>25</v>
      </c>
      <c r="I12" s="8">
        <v>0.20300000000000001</v>
      </c>
      <c r="J12" s="8">
        <v>0.35599999999999998</v>
      </c>
      <c r="K12" s="8">
        <v>0.40699999999999997</v>
      </c>
      <c r="L12" s="8">
        <v>0.76300000000000001</v>
      </c>
      <c r="M12" s="7">
        <v>20</v>
      </c>
      <c r="N12" s="7">
        <v>73</v>
      </c>
      <c r="O12" s="7">
        <v>59</v>
      </c>
      <c r="P12" s="7">
        <v>16</v>
      </c>
      <c r="Q12" s="7">
        <v>12</v>
      </c>
      <c r="R12" s="7">
        <v>3</v>
      </c>
      <c r="S12" s="7">
        <v>0</v>
      </c>
      <c r="T12" s="7">
        <v>3</v>
      </c>
      <c r="U12" s="7">
        <v>7</v>
      </c>
      <c r="V12" s="7">
        <v>3</v>
      </c>
      <c r="W12" s="7">
        <v>11</v>
      </c>
      <c r="X12" s="7">
        <v>26</v>
      </c>
      <c r="Y12" s="7">
        <v>5</v>
      </c>
      <c r="Z12" s="7">
        <v>1</v>
      </c>
      <c r="AA12"/>
    </row>
    <row r="13" spans="1:27" x14ac:dyDescent="0.25">
      <c r="A13" s="24" t="str">
        <f t="shared" si="2"/>
        <v/>
      </c>
      <c r="B13" s="24" t="str">
        <f t="shared" si="0"/>
        <v/>
      </c>
      <c r="C13" s="24" t="str">
        <f t="shared" si="1"/>
        <v/>
      </c>
      <c r="D13" s="24">
        <v>2026</v>
      </c>
      <c r="E13" s="7" t="s">
        <v>48</v>
      </c>
      <c r="F13" s="7" t="s">
        <v>5755</v>
      </c>
      <c r="G13" s="7" t="s">
        <v>24</v>
      </c>
      <c r="H13" s="7" t="s">
        <v>44</v>
      </c>
      <c r="I13" s="8">
        <v>0.159</v>
      </c>
      <c r="J13" s="8">
        <v>0.28000000000000003</v>
      </c>
      <c r="K13" s="8">
        <v>0.19</v>
      </c>
      <c r="L13" s="8">
        <v>0.47</v>
      </c>
      <c r="M13" s="7">
        <v>23</v>
      </c>
      <c r="N13" s="7">
        <v>77</v>
      </c>
      <c r="O13" s="7">
        <v>63</v>
      </c>
      <c r="P13" s="7">
        <v>3</v>
      </c>
      <c r="Q13" s="7">
        <v>10</v>
      </c>
      <c r="R13" s="7">
        <v>2</v>
      </c>
      <c r="S13" s="7">
        <v>0</v>
      </c>
      <c r="T13" s="7">
        <v>0</v>
      </c>
      <c r="U13" s="7">
        <v>8</v>
      </c>
      <c r="V13" s="7">
        <v>3</v>
      </c>
      <c r="W13" s="7">
        <v>8</v>
      </c>
      <c r="X13" s="7">
        <v>30</v>
      </c>
      <c r="Y13" s="7">
        <v>0</v>
      </c>
      <c r="Z13" s="7">
        <v>0</v>
      </c>
      <c r="AA13"/>
    </row>
    <row r="14" spans="1:27" x14ac:dyDescent="0.25">
      <c r="A14" s="24" t="str">
        <f t="shared" si="2"/>
        <v/>
      </c>
      <c r="B14" s="24" t="str">
        <f t="shared" si="0"/>
        <v/>
      </c>
      <c r="C14" s="24" t="str">
        <f t="shared" si="1"/>
        <v/>
      </c>
      <c r="D14" s="24">
        <v>2026</v>
      </c>
      <c r="E14" s="7" t="s">
        <v>49</v>
      </c>
      <c r="F14" s="7" t="s">
        <v>5755</v>
      </c>
      <c r="G14" s="7" t="s">
        <v>47</v>
      </c>
      <c r="H14" s="7" t="s">
        <v>42</v>
      </c>
      <c r="I14" s="8">
        <v>0.111</v>
      </c>
      <c r="J14" s="8">
        <v>0.158</v>
      </c>
      <c r="K14" s="8">
        <v>0.111</v>
      </c>
      <c r="L14" s="8">
        <v>0.26900000000000002</v>
      </c>
      <c r="M14" s="7">
        <v>10</v>
      </c>
      <c r="N14" s="7">
        <v>19</v>
      </c>
      <c r="O14" s="7">
        <v>18</v>
      </c>
      <c r="P14" s="7">
        <v>1</v>
      </c>
      <c r="Q14" s="7">
        <v>2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1</v>
      </c>
      <c r="X14" s="7">
        <v>8</v>
      </c>
      <c r="Y14" s="7">
        <v>0</v>
      </c>
      <c r="Z14" s="7">
        <v>0</v>
      </c>
      <c r="AA14"/>
    </row>
    <row r="15" spans="1:27" x14ac:dyDescent="0.25">
      <c r="A15" s="24" t="str">
        <f t="shared" si="2"/>
        <v/>
      </c>
      <c r="B15" s="24" t="str">
        <f t="shared" si="0"/>
        <v/>
      </c>
      <c r="C15" s="24" t="str">
        <f t="shared" si="1"/>
        <v/>
      </c>
      <c r="D15" s="24">
        <v>2026</v>
      </c>
      <c r="E15" s="7" t="s">
        <v>50</v>
      </c>
      <c r="F15" s="7" t="s">
        <v>5755</v>
      </c>
      <c r="G15" s="7" t="s">
        <v>24</v>
      </c>
      <c r="H15" s="7" t="s">
        <v>33</v>
      </c>
      <c r="I15" s="8">
        <v>7.3999999999999996E-2</v>
      </c>
      <c r="J15" s="8">
        <v>0.26500000000000001</v>
      </c>
      <c r="K15" s="8">
        <v>7.3999999999999996E-2</v>
      </c>
      <c r="L15" s="8">
        <v>0.33900000000000002</v>
      </c>
      <c r="M15" s="7">
        <v>13</v>
      </c>
      <c r="N15" s="7">
        <v>35</v>
      </c>
      <c r="O15" s="7">
        <v>27</v>
      </c>
      <c r="P15" s="7">
        <v>5</v>
      </c>
      <c r="Q15" s="7">
        <v>2</v>
      </c>
      <c r="R15" s="7">
        <v>0</v>
      </c>
      <c r="S15" s="7">
        <v>0</v>
      </c>
      <c r="T15" s="7">
        <v>0</v>
      </c>
      <c r="U15" s="7">
        <v>1</v>
      </c>
      <c r="V15" s="7">
        <v>1</v>
      </c>
      <c r="W15" s="7">
        <v>6</v>
      </c>
      <c r="X15" s="7">
        <v>12</v>
      </c>
      <c r="Y15" s="7">
        <v>0</v>
      </c>
      <c r="Z15" s="7">
        <v>0</v>
      </c>
      <c r="AA15"/>
    </row>
    <row r="16" spans="1:27" x14ac:dyDescent="0.25">
      <c r="A16" s="24" t="str">
        <f t="shared" si="2"/>
        <v/>
      </c>
      <c r="B16" s="24" t="str">
        <f t="shared" si="0"/>
        <v/>
      </c>
      <c r="C16" s="24" t="str">
        <f t="shared" si="1"/>
        <v/>
      </c>
      <c r="D16" s="24">
        <v>2026</v>
      </c>
      <c r="E16" s="7" t="s">
        <v>51</v>
      </c>
      <c r="F16" s="7" t="s">
        <v>5755</v>
      </c>
      <c r="G16" s="7" t="s">
        <v>24</v>
      </c>
      <c r="H16" s="7" t="s">
        <v>25</v>
      </c>
      <c r="I16" s="8">
        <v>0.33600000000000002</v>
      </c>
      <c r="J16" s="8">
        <v>0.46500000000000002</v>
      </c>
      <c r="K16" s="8">
        <v>0.621</v>
      </c>
      <c r="L16" s="8">
        <v>1.0860000000000001</v>
      </c>
      <c r="M16" s="7">
        <v>63</v>
      </c>
      <c r="N16" s="7">
        <v>297</v>
      </c>
      <c r="O16" s="7">
        <v>235</v>
      </c>
      <c r="P16" s="7">
        <v>64</v>
      </c>
      <c r="Q16" s="7">
        <v>79</v>
      </c>
      <c r="R16" s="7">
        <v>14</v>
      </c>
      <c r="S16" s="7">
        <v>1</v>
      </c>
      <c r="T16" s="7">
        <v>17</v>
      </c>
      <c r="U16" s="7">
        <v>56</v>
      </c>
      <c r="V16" s="7">
        <v>15</v>
      </c>
      <c r="W16" s="7">
        <v>44</v>
      </c>
      <c r="X16" s="7">
        <v>60</v>
      </c>
      <c r="Y16" s="7">
        <v>10</v>
      </c>
      <c r="Z16" s="7">
        <v>5</v>
      </c>
      <c r="AA16"/>
    </row>
    <row r="17" spans="1:27" x14ac:dyDescent="0.25">
      <c r="A17" s="24" t="str">
        <f t="shared" si="2"/>
        <v/>
      </c>
      <c r="B17" s="24" t="str">
        <f t="shared" si="0"/>
        <v/>
      </c>
      <c r="C17" s="24" t="str">
        <f t="shared" si="1"/>
        <v/>
      </c>
      <c r="D17" s="24">
        <v>2026</v>
      </c>
      <c r="E17" s="7" t="s">
        <v>54</v>
      </c>
      <c r="F17" s="7" t="s">
        <v>52</v>
      </c>
      <c r="G17" s="7" t="s">
        <v>24</v>
      </c>
      <c r="H17" s="7" t="s">
        <v>30</v>
      </c>
      <c r="I17" s="8">
        <v>0.317</v>
      </c>
      <c r="J17" s="8">
        <v>0.373</v>
      </c>
      <c r="K17" s="8">
        <v>0.48899999999999999</v>
      </c>
      <c r="L17" s="8">
        <v>0.86199999999999999</v>
      </c>
      <c r="M17" s="7">
        <v>54</v>
      </c>
      <c r="N17" s="7">
        <v>248</v>
      </c>
      <c r="O17" s="7">
        <v>221</v>
      </c>
      <c r="P17" s="7">
        <v>40</v>
      </c>
      <c r="Q17" s="7">
        <v>70</v>
      </c>
      <c r="R17" s="7">
        <v>23</v>
      </c>
      <c r="S17" s="7">
        <v>0</v>
      </c>
      <c r="T17" s="7">
        <v>5</v>
      </c>
      <c r="U17" s="7">
        <v>38</v>
      </c>
      <c r="V17" s="7">
        <v>6</v>
      </c>
      <c r="W17" s="7">
        <v>14</v>
      </c>
      <c r="X17" s="7">
        <v>25</v>
      </c>
      <c r="Y17" s="7">
        <v>18</v>
      </c>
      <c r="Z17" s="7">
        <v>3</v>
      </c>
      <c r="AA17"/>
    </row>
    <row r="18" spans="1:27" x14ac:dyDescent="0.25">
      <c r="A18" s="24" t="str">
        <f t="shared" si="2"/>
        <v/>
      </c>
      <c r="B18" s="24" t="str">
        <f t="shared" si="0"/>
        <v/>
      </c>
      <c r="C18" s="24" t="str">
        <f t="shared" si="1"/>
        <v/>
      </c>
      <c r="D18" s="24">
        <v>2026</v>
      </c>
      <c r="E18" s="7" t="s">
        <v>53</v>
      </c>
      <c r="F18" s="7" t="s">
        <v>52</v>
      </c>
      <c r="G18" s="7" t="s">
        <v>37</v>
      </c>
      <c r="H18" s="7" t="s">
        <v>33</v>
      </c>
      <c r="I18" s="8">
        <v>0.307</v>
      </c>
      <c r="J18" s="8">
        <v>0.39</v>
      </c>
      <c r="K18" s="8">
        <v>0.49199999999999999</v>
      </c>
      <c r="L18" s="8">
        <v>0.88100000000000001</v>
      </c>
      <c r="M18" s="7">
        <v>62</v>
      </c>
      <c r="N18" s="7">
        <v>279</v>
      </c>
      <c r="O18" s="7">
        <v>238</v>
      </c>
      <c r="P18" s="7">
        <v>51</v>
      </c>
      <c r="Q18" s="7">
        <v>73</v>
      </c>
      <c r="R18" s="7">
        <v>17</v>
      </c>
      <c r="S18" s="7">
        <v>0</v>
      </c>
      <c r="T18" s="7">
        <v>9</v>
      </c>
      <c r="U18" s="7">
        <v>58</v>
      </c>
      <c r="V18" s="7">
        <v>17</v>
      </c>
      <c r="W18" s="7">
        <v>18</v>
      </c>
      <c r="X18" s="7">
        <v>38</v>
      </c>
      <c r="Y18" s="7">
        <v>3</v>
      </c>
      <c r="Z18" s="7">
        <v>2</v>
      </c>
      <c r="AA18"/>
    </row>
    <row r="19" spans="1:27" x14ac:dyDescent="0.25">
      <c r="A19" s="24" t="str">
        <f t="shared" si="2"/>
        <v/>
      </c>
      <c r="B19" s="24" t="str">
        <f t="shared" si="0"/>
        <v/>
      </c>
      <c r="C19" s="24" t="str">
        <f t="shared" si="1"/>
        <v/>
      </c>
      <c r="D19" s="24">
        <v>2026</v>
      </c>
      <c r="E19" s="7" t="s">
        <v>55</v>
      </c>
      <c r="F19" s="7" t="s">
        <v>52</v>
      </c>
      <c r="G19" s="7" t="s">
        <v>47</v>
      </c>
      <c r="H19" s="7" t="s">
        <v>42</v>
      </c>
      <c r="I19" s="8">
        <v>0.29499999999999998</v>
      </c>
      <c r="J19" s="8">
        <v>0.40500000000000003</v>
      </c>
      <c r="K19" s="8">
        <v>0.41599999999999998</v>
      </c>
      <c r="L19" s="8">
        <v>0.82099999999999995</v>
      </c>
      <c r="M19" s="7">
        <v>56</v>
      </c>
      <c r="N19" s="7">
        <v>215</v>
      </c>
      <c r="O19" s="7">
        <v>173</v>
      </c>
      <c r="P19" s="7">
        <v>38</v>
      </c>
      <c r="Q19" s="7">
        <v>51</v>
      </c>
      <c r="R19" s="7">
        <v>11</v>
      </c>
      <c r="S19" s="7">
        <v>2</v>
      </c>
      <c r="T19" s="7">
        <v>2</v>
      </c>
      <c r="U19" s="7">
        <v>30</v>
      </c>
      <c r="V19" s="7">
        <v>10</v>
      </c>
      <c r="W19" s="7">
        <v>24</v>
      </c>
      <c r="X19" s="7">
        <v>48</v>
      </c>
      <c r="Y19" s="7">
        <v>12</v>
      </c>
      <c r="Z19" s="7">
        <v>4</v>
      </c>
      <c r="AA19"/>
    </row>
    <row r="20" spans="1:27" x14ac:dyDescent="0.25">
      <c r="A20" s="24">
        <f t="shared" si="2"/>
        <v>1</v>
      </c>
      <c r="B20" s="24" t="str">
        <f t="shared" si="0"/>
        <v/>
      </c>
      <c r="C20" s="24" t="str">
        <f t="shared" si="1"/>
        <v/>
      </c>
      <c r="D20" s="24">
        <v>2026</v>
      </c>
      <c r="E20" s="7" t="s">
        <v>56</v>
      </c>
      <c r="F20" s="7" t="s">
        <v>52</v>
      </c>
      <c r="G20" s="7" t="s">
        <v>32</v>
      </c>
      <c r="H20" s="7" t="s">
        <v>40</v>
      </c>
      <c r="I20" s="8">
        <v>0.27700000000000002</v>
      </c>
      <c r="J20" s="8">
        <v>0.36599999999999999</v>
      </c>
      <c r="K20" s="8">
        <v>0.38400000000000001</v>
      </c>
      <c r="L20" s="8">
        <v>0.75</v>
      </c>
      <c r="M20" s="7">
        <v>61</v>
      </c>
      <c r="N20" s="7">
        <v>284</v>
      </c>
      <c r="O20" s="7">
        <v>242</v>
      </c>
      <c r="P20" s="7">
        <v>52</v>
      </c>
      <c r="Q20" s="7">
        <v>67</v>
      </c>
      <c r="R20" s="7">
        <v>12</v>
      </c>
      <c r="S20" s="7">
        <v>1</v>
      </c>
      <c r="T20" s="7">
        <v>4</v>
      </c>
      <c r="U20" s="7">
        <v>36</v>
      </c>
      <c r="V20" s="7">
        <v>6</v>
      </c>
      <c r="W20" s="7">
        <v>29</v>
      </c>
      <c r="X20" s="7">
        <v>44</v>
      </c>
      <c r="Y20" s="7">
        <v>15</v>
      </c>
      <c r="Z20" s="7">
        <v>0</v>
      </c>
      <c r="AA20"/>
    </row>
    <row r="21" spans="1:27" x14ac:dyDescent="0.25">
      <c r="A21" s="24" t="str">
        <f t="shared" si="2"/>
        <v/>
      </c>
      <c r="B21" s="24" t="str">
        <f t="shared" si="0"/>
        <v/>
      </c>
      <c r="C21" s="24" t="str">
        <f t="shared" si="1"/>
        <v/>
      </c>
      <c r="D21" s="24">
        <v>2026</v>
      </c>
      <c r="E21" s="7" t="s">
        <v>57</v>
      </c>
      <c r="F21" s="7" t="s">
        <v>52</v>
      </c>
      <c r="G21" s="7" t="s">
        <v>37</v>
      </c>
      <c r="H21" s="7" t="s">
        <v>27</v>
      </c>
      <c r="I21" s="8">
        <v>0.27400000000000002</v>
      </c>
      <c r="J21" s="8">
        <v>0.437</v>
      </c>
      <c r="K21" s="8">
        <v>0.54800000000000004</v>
      </c>
      <c r="L21" s="8">
        <v>0.98399999999999999</v>
      </c>
      <c r="M21" s="7">
        <v>63</v>
      </c>
      <c r="N21" s="7">
        <v>300</v>
      </c>
      <c r="O21" s="7">
        <v>230</v>
      </c>
      <c r="P21" s="7">
        <v>66</v>
      </c>
      <c r="Q21" s="7">
        <v>63</v>
      </c>
      <c r="R21" s="7">
        <v>15</v>
      </c>
      <c r="S21" s="7">
        <v>3</v>
      </c>
      <c r="T21" s="7">
        <v>14</v>
      </c>
      <c r="U21" s="7">
        <v>43</v>
      </c>
      <c r="V21" s="7">
        <v>23</v>
      </c>
      <c r="W21" s="7">
        <v>45</v>
      </c>
      <c r="X21" s="7">
        <v>52</v>
      </c>
      <c r="Y21" s="7">
        <v>22</v>
      </c>
      <c r="Z21" s="7">
        <v>2</v>
      </c>
      <c r="AA21"/>
    </row>
    <row r="22" spans="1:27" x14ac:dyDescent="0.25">
      <c r="A22" s="24" t="str">
        <f t="shared" si="2"/>
        <v/>
      </c>
      <c r="B22" s="24" t="str">
        <f t="shared" si="0"/>
        <v/>
      </c>
      <c r="C22" s="24" t="str">
        <f t="shared" si="1"/>
        <v/>
      </c>
      <c r="D22" s="24">
        <v>2026</v>
      </c>
      <c r="E22" s="7" t="s">
        <v>59</v>
      </c>
      <c r="F22" s="7" t="s">
        <v>52</v>
      </c>
      <c r="G22" s="7" t="s">
        <v>37</v>
      </c>
      <c r="H22" s="7" t="s">
        <v>35</v>
      </c>
      <c r="I22" s="8">
        <v>0.26100000000000001</v>
      </c>
      <c r="J22" s="8">
        <v>0.36399999999999999</v>
      </c>
      <c r="K22" s="8">
        <v>0.374</v>
      </c>
      <c r="L22" s="8">
        <v>0.73899999999999999</v>
      </c>
      <c r="M22" s="7">
        <v>63</v>
      </c>
      <c r="N22" s="7">
        <v>257</v>
      </c>
      <c r="O22" s="7">
        <v>211</v>
      </c>
      <c r="P22" s="7">
        <v>32</v>
      </c>
      <c r="Q22" s="7">
        <v>55</v>
      </c>
      <c r="R22" s="7">
        <v>7</v>
      </c>
      <c r="S22" s="7">
        <v>1</v>
      </c>
      <c r="T22" s="7">
        <v>5</v>
      </c>
      <c r="U22" s="7">
        <v>43</v>
      </c>
      <c r="V22" s="7">
        <v>13</v>
      </c>
      <c r="W22" s="7">
        <v>22</v>
      </c>
      <c r="X22" s="7">
        <v>46</v>
      </c>
      <c r="Y22" s="7">
        <v>6</v>
      </c>
      <c r="Z22" s="7">
        <v>4</v>
      </c>
      <c r="AA22"/>
    </row>
    <row r="23" spans="1:27" x14ac:dyDescent="0.25">
      <c r="A23" s="24">
        <f t="shared" si="2"/>
        <v>1</v>
      </c>
      <c r="B23" s="24" t="str">
        <f t="shared" si="0"/>
        <v/>
      </c>
      <c r="C23" s="24" t="str">
        <f t="shared" si="1"/>
        <v/>
      </c>
      <c r="D23" s="24">
        <v>2026</v>
      </c>
      <c r="E23" s="7" t="s">
        <v>58</v>
      </c>
      <c r="F23" s="7" t="s">
        <v>52</v>
      </c>
      <c r="G23" s="7" t="s">
        <v>32</v>
      </c>
      <c r="H23" s="7" t="s">
        <v>25</v>
      </c>
      <c r="I23" s="8">
        <v>0.25900000000000001</v>
      </c>
      <c r="J23" s="8">
        <v>0.34799999999999998</v>
      </c>
      <c r="K23" s="8">
        <v>0.40600000000000003</v>
      </c>
      <c r="L23" s="8">
        <v>0.754</v>
      </c>
      <c r="M23" s="7">
        <v>55</v>
      </c>
      <c r="N23" s="7">
        <v>232</v>
      </c>
      <c r="O23" s="7">
        <v>197</v>
      </c>
      <c r="P23" s="7">
        <v>34</v>
      </c>
      <c r="Q23" s="7">
        <v>51</v>
      </c>
      <c r="R23" s="7">
        <v>14</v>
      </c>
      <c r="S23" s="7">
        <v>0</v>
      </c>
      <c r="T23" s="7">
        <v>5</v>
      </c>
      <c r="U23" s="7">
        <v>32</v>
      </c>
      <c r="V23" s="7">
        <v>6</v>
      </c>
      <c r="W23" s="7">
        <v>21</v>
      </c>
      <c r="X23" s="7">
        <v>44</v>
      </c>
      <c r="Y23" s="7">
        <v>2</v>
      </c>
      <c r="Z23" s="7">
        <v>0</v>
      </c>
      <c r="AA23"/>
    </row>
    <row r="24" spans="1:27" x14ac:dyDescent="0.25">
      <c r="A24" s="24" t="str">
        <f t="shared" si="2"/>
        <v/>
      </c>
      <c r="B24" s="24" t="str">
        <f t="shared" si="0"/>
        <v/>
      </c>
      <c r="C24" s="24" t="str">
        <f t="shared" si="1"/>
        <v/>
      </c>
      <c r="D24" s="24">
        <v>2026</v>
      </c>
      <c r="E24" s="7" t="s">
        <v>60</v>
      </c>
      <c r="F24" s="7" t="s">
        <v>52</v>
      </c>
      <c r="G24" s="7" t="s">
        <v>37</v>
      </c>
      <c r="H24" s="7" t="s">
        <v>44</v>
      </c>
      <c r="I24" s="8">
        <v>0.222</v>
      </c>
      <c r="J24" s="8">
        <v>0.377</v>
      </c>
      <c r="K24" s="8">
        <v>0.36699999999999999</v>
      </c>
      <c r="L24" s="8">
        <v>0.745</v>
      </c>
      <c r="M24" s="7">
        <v>62</v>
      </c>
      <c r="N24" s="7">
        <v>268</v>
      </c>
      <c r="O24" s="7">
        <v>207</v>
      </c>
      <c r="P24" s="7">
        <v>44</v>
      </c>
      <c r="Q24" s="7">
        <v>46</v>
      </c>
      <c r="R24" s="7">
        <v>10</v>
      </c>
      <c r="S24" s="7">
        <v>1</v>
      </c>
      <c r="T24" s="7">
        <v>6</v>
      </c>
      <c r="U24" s="7">
        <v>44</v>
      </c>
      <c r="V24" s="7">
        <v>18</v>
      </c>
      <c r="W24" s="7">
        <v>36</v>
      </c>
      <c r="X24" s="7">
        <v>39</v>
      </c>
      <c r="Y24" s="7">
        <v>4</v>
      </c>
      <c r="Z24" s="7">
        <v>0</v>
      </c>
      <c r="AA24"/>
    </row>
    <row r="25" spans="1:27" x14ac:dyDescent="0.25">
      <c r="A25" s="24" t="str">
        <f t="shared" si="2"/>
        <v/>
      </c>
      <c r="B25" s="24" t="str">
        <f t="shared" si="0"/>
        <v/>
      </c>
      <c r="C25" s="24" t="str">
        <f t="shared" si="1"/>
        <v/>
      </c>
      <c r="D25" s="24">
        <v>2026</v>
      </c>
      <c r="E25" s="7" t="s">
        <v>61</v>
      </c>
      <c r="F25" s="7" t="s">
        <v>52</v>
      </c>
      <c r="G25" s="7" t="s">
        <v>47</v>
      </c>
      <c r="H25" s="7" t="s">
        <v>38</v>
      </c>
      <c r="I25" s="8">
        <v>0.23100000000000001</v>
      </c>
      <c r="J25" s="8">
        <v>0.35499999999999998</v>
      </c>
      <c r="K25" s="8">
        <v>0.308</v>
      </c>
      <c r="L25" s="8">
        <v>0.66300000000000003</v>
      </c>
      <c r="M25" s="7">
        <v>12</v>
      </c>
      <c r="N25" s="7">
        <v>31</v>
      </c>
      <c r="O25" s="7">
        <v>26</v>
      </c>
      <c r="P25" s="7">
        <v>5</v>
      </c>
      <c r="Q25" s="7">
        <v>6</v>
      </c>
      <c r="R25" s="7">
        <v>2</v>
      </c>
      <c r="S25" s="7">
        <v>0</v>
      </c>
      <c r="T25" s="7">
        <v>0</v>
      </c>
      <c r="U25" s="7">
        <v>1</v>
      </c>
      <c r="V25" s="7">
        <v>0</v>
      </c>
      <c r="W25" s="7">
        <v>5</v>
      </c>
      <c r="X25" s="7">
        <v>7</v>
      </c>
      <c r="Y25" s="7">
        <v>0</v>
      </c>
      <c r="Z25" s="7">
        <v>0</v>
      </c>
      <c r="AA25"/>
    </row>
    <row r="26" spans="1:27" x14ac:dyDescent="0.25">
      <c r="A26" s="24" t="str">
        <f t="shared" si="2"/>
        <v/>
      </c>
      <c r="B26" s="24" t="str">
        <f t="shared" si="0"/>
        <v/>
      </c>
      <c r="C26" s="24" t="str">
        <f t="shared" si="1"/>
        <v/>
      </c>
      <c r="D26" s="24">
        <v>2026</v>
      </c>
      <c r="E26" s="7" t="s">
        <v>62</v>
      </c>
      <c r="F26" s="7" t="s">
        <v>52</v>
      </c>
      <c r="G26" s="7" t="s">
        <v>37</v>
      </c>
      <c r="H26" s="7" t="s">
        <v>42</v>
      </c>
      <c r="I26" s="8">
        <v>0.2</v>
      </c>
      <c r="J26" s="8">
        <v>0.314</v>
      </c>
      <c r="K26" s="8">
        <v>0.23300000000000001</v>
      </c>
      <c r="L26" s="8">
        <v>0.54800000000000004</v>
      </c>
      <c r="M26" s="7">
        <v>14</v>
      </c>
      <c r="N26" s="7">
        <v>37</v>
      </c>
      <c r="O26" s="7">
        <v>30</v>
      </c>
      <c r="P26" s="7">
        <v>6</v>
      </c>
      <c r="Q26" s="7">
        <v>6</v>
      </c>
      <c r="R26" s="7">
        <v>1</v>
      </c>
      <c r="S26" s="7">
        <v>0</v>
      </c>
      <c r="T26" s="7">
        <v>0</v>
      </c>
      <c r="U26" s="7">
        <v>2</v>
      </c>
      <c r="V26" s="7">
        <v>0</v>
      </c>
      <c r="W26" s="7">
        <v>5</v>
      </c>
      <c r="X26" s="7">
        <v>15</v>
      </c>
      <c r="Y26" s="7">
        <v>0</v>
      </c>
      <c r="Z26" s="7">
        <v>3</v>
      </c>
      <c r="AA26"/>
    </row>
    <row r="27" spans="1:27" x14ac:dyDescent="0.25">
      <c r="A27" s="24" t="str">
        <f t="shared" si="2"/>
        <v/>
      </c>
      <c r="B27" s="24" t="str">
        <f t="shared" si="0"/>
        <v/>
      </c>
      <c r="C27" s="24" t="str">
        <f t="shared" si="1"/>
        <v/>
      </c>
      <c r="D27" s="24">
        <v>2026</v>
      </c>
      <c r="E27" s="7" t="s">
        <v>63</v>
      </c>
      <c r="F27" s="7" t="s">
        <v>52</v>
      </c>
      <c r="G27" s="7" t="s">
        <v>37</v>
      </c>
      <c r="H27" s="7" t="s">
        <v>64</v>
      </c>
      <c r="I27" s="8">
        <v>0.182</v>
      </c>
      <c r="J27" s="8">
        <v>0.182</v>
      </c>
      <c r="K27" s="8">
        <v>0.182</v>
      </c>
      <c r="L27" s="8">
        <v>0.36399999999999999</v>
      </c>
      <c r="M27" s="7">
        <v>5</v>
      </c>
      <c r="N27" s="7">
        <v>12</v>
      </c>
      <c r="O27" s="7">
        <v>11</v>
      </c>
      <c r="P27" s="7">
        <v>1</v>
      </c>
      <c r="Q27" s="7">
        <v>2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4</v>
      </c>
      <c r="Y27" s="7">
        <v>1</v>
      </c>
      <c r="Z27" s="7">
        <v>1</v>
      </c>
      <c r="AA27"/>
    </row>
    <row r="28" spans="1:27" x14ac:dyDescent="0.25">
      <c r="A28" s="24" t="str">
        <f t="shared" si="2"/>
        <v/>
      </c>
      <c r="B28" s="24" t="str">
        <f t="shared" si="0"/>
        <v/>
      </c>
      <c r="C28" s="24" t="str">
        <f t="shared" si="1"/>
        <v/>
      </c>
      <c r="D28" s="24">
        <v>2026</v>
      </c>
      <c r="E28" s="7" t="s">
        <v>65</v>
      </c>
      <c r="F28" s="7" t="s">
        <v>52</v>
      </c>
      <c r="G28" s="7" t="s">
        <v>47</v>
      </c>
      <c r="H28" s="7" t="s">
        <v>30</v>
      </c>
      <c r="I28" s="8">
        <v>0.14699999999999999</v>
      </c>
      <c r="J28" s="8">
        <v>0.23699999999999999</v>
      </c>
      <c r="K28" s="8">
        <v>0.29399999999999998</v>
      </c>
      <c r="L28" s="8">
        <v>0.53100000000000003</v>
      </c>
      <c r="M28" s="7">
        <v>13</v>
      </c>
      <c r="N28" s="7">
        <v>39</v>
      </c>
      <c r="O28" s="7">
        <v>34</v>
      </c>
      <c r="P28" s="7">
        <v>4</v>
      </c>
      <c r="Q28" s="7">
        <v>5</v>
      </c>
      <c r="R28" s="7">
        <v>0</v>
      </c>
      <c r="S28" s="7">
        <v>1</v>
      </c>
      <c r="T28" s="7">
        <v>1</v>
      </c>
      <c r="U28" s="7">
        <v>5</v>
      </c>
      <c r="V28" s="7">
        <v>1</v>
      </c>
      <c r="W28" s="7">
        <v>3</v>
      </c>
      <c r="X28" s="7">
        <v>12</v>
      </c>
      <c r="Y28" s="7">
        <v>3</v>
      </c>
      <c r="Z28" s="7">
        <v>0</v>
      </c>
      <c r="AA28"/>
    </row>
    <row r="29" spans="1:27" x14ac:dyDescent="0.25">
      <c r="A29" s="24" t="str">
        <f t="shared" si="2"/>
        <v/>
      </c>
      <c r="B29" s="24" t="str">
        <f t="shared" si="0"/>
        <v/>
      </c>
      <c r="C29" s="24" t="str">
        <f t="shared" si="1"/>
        <v/>
      </c>
      <c r="D29" s="24">
        <v>2026</v>
      </c>
      <c r="E29" s="7" t="s">
        <v>66</v>
      </c>
      <c r="F29" s="7" t="s">
        <v>52</v>
      </c>
      <c r="G29" s="7" t="s">
        <v>37</v>
      </c>
      <c r="H29" s="7" t="s">
        <v>30</v>
      </c>
      <c r="I29" s="8">
        <v>0.125</v>
      </c>
      <c r="J29" s="8">
        <v>0.29299999999999998</v>
      </c>
      <c r="K29" s="8">
        <v>0.125</v>
      </c>
      <c r="L29" s="8">
        <v>0.41799999999999998</v>
      </c>
      <c r="M29" s="7">
        <v>17</v>
      </c>
      <c r="N29" s="7">
        <v>44</v>
      </c>
      <c r="O29" s="7">
        <v>32</v>
      </c>
      <c r="P29" s="7">
        <v>5</v>
      </c>
      <c r="Q29" s="7">
        <v>4</v>
      </c>
      <c r="R29" s="7">
        <v>0</v>
      </c>
      <c r="S29" s="7">
        <v>0</v>
      </c>
      <c r="T29" s="7">
        <v>0</v>
      </c>
      <c r="U29" s="7">
        <v>3</v>
      </c>
      <c r="V29" s="7">
        <v>4</v>
      </c>
      <c r="W29" s="7">
        <v>4</v>
      </c>
      <c r="X29" s="7">
        <v>5</v>
      </c>
      <c r="Y29" s="7">
        <v>2</v>
      </c>
      <c r="Z29" s="7">
        <v>2</v>
      </c>
      <c r="AA29"/>
    </row>
    <row r="30" spans="1:27" x14ac:dyDescent="0.25">
      <c r="A30" s="24" t="str">
        <f t="shared" si="2"/>
        <v/>
      </c>
      <c r="B30" s="24" t="str">
        <f t="shared" si="0"/>
        <v/>
      </c>
      <c r="C30" s="24" t="str">
        <f t="shared" si="1"/>
        <v/>
      </c>
      <c r="D30" s="24">
        <v>2026</v>
      </c>
      <c r="E30" s="7" t="s">
        <v>67</v>
      </c>
      <c r="F30" s="7" t="s">
        <v>52</v>
      </c>
      <c r="G30" s="7" t="s">
        <v>37</v>
      </c>
      <c r="H30" s="7" t="s">
        <v>44</v>
      </c>
      <c r="I30" s="8">
        <v>0</v>
      </c>
      <c r="J30" s="8">
        <v>0.14299999999999999</v>
      </c>
      <c r="K30" s="8">
        <v>0</v>
      </c>
      <c r="L30" s="8">
        <v>0.14299999999999999</v>
      </c>
      <c r="M30" s="7">
        <v>3</v>
      </c>
      <c r="N30" s="7">
        <v>7</v>
      </c>
      <c r="O30" s="7">
        <v>5</v>
      </c>
      <c r="P30" s="7">
        <v>1</v>
      </c>
      <c r="Q30" s="7">
        <v>0</v>
      </c>
      <c r="R30" s="7">
        <v>0</v>
      </c>
      <c r="S30" s="7">
        <v>0</v>
      </c>
      <c r="T30" s="7">
        <v>0</v>
      </c>
      <c r="U30" s="7">
        <v>1</v>
      </c>
      <c r="V30" s="7">
        <v>0</v>
      </c>
      <c r="W30" s="7">
        <v>1</v>
      </c>
      <c r="X30" s="7">
        <v>2</v>
      </c>
      <c r="Y30" s="7">
        <v>0</v>
      </c>
      <c r="Z30" s="7">
        <v>0</v>
      </c>
      <c r="AA30"/>
    </row>
    <row r="31" spans="1:27" x14ac:dyDescent="0.25">
      <c r="A31" s="24">
        <f t="shared" si="2"/>
        <v>1</v>
      </c>
      <c r="B31" s="24" t="str">
        <f t="shared" si="0"/>
        <v/>
      </c>
      <c r="C31" s="24" t="str">
        <f t="shared" si="1"/>
        <v/>
      </c>
      <c r="D31" s="24">
        <v>2026</v>
      </c>
      <c r="E31" s="7" t="s">
        <v>68</v>
      </c>
      <c r="F31" s="7" t="s">
        <v>69</v>
      </c>
      <c r="G31" s="7" t="s">
        <v>32</v>
      </c>
      <c r="H31" s="7" t="s">
        <v>44</v>
      </c>
      <c r="I31" s="8">
        <v>0.35799999999999998</v>
      </c>
      <c r="J31" s="8">
        <v>0.46800000000000003</v>
      </c>
      <c r="K31" s="8">
        <v>0.64200000000000002</v>
      </c>
      <c r="L31" s="8">
        <v>1.1100000000000001</v>
      </c>
      <c r="M31" s="7">
        <v>57</v>
      </c>
      <c r="N31" s="7">
        <v>269</v>
      </c>
      <c r="O31" s="7">
        <v>218</v>
      </c>
      <c r="P31" s="7">
        <v>60</v>
      </c>
      <c r="Q31" s="7">
        <v>78</v>
      </c>
      <c r="R31" s="7">
        <v>12</v>
      </c>
      <c r="S31" s="7">
        <v>1</v>
      </c>
      <c r="T31" s="7">
        <v>16</v>
      </c>
      <c r="U31" s="7">
        <v>58</v>
      </c>
      <c r="V31" s="7">
        <v>21</v>
      </c>
      <c r="W31" s="7">
        <v>26</v>
      </c>
      <c r="X31" s="7">
        <v>43</v>
      </c>
      <c r="Y31" s="7">
        <v>9</v>
      </c>
      <c r="Z31" s="7">
        <v>7</v>
      </c>
      <c r="AA31"/>
    </row>
    <row r="32" spans="1:27" x14ac:dyDescent="0.25">
      <c r="A32" s="24">
        <f t="shared" si="2"/>
        <v>1</v>
      </c>
      <c r="B32" s="24" t="str">
        <f t="shared" si="0"/>
        <v/>
      </c>
      <c r="C32" s="24">
        <f t="shared" si="1"/>
        <v>1</v>
      </c>
      <c r="D32" s="24">
        <v>2026</v>
      </c>
      <c r="E32" s="7" t="s">
        <v>71</v>
      </c>
      <c r="F32" s="7" t="s">
        <v>69</v>
      </c>
      <c r="G32" s="7" t="s">
        <v>29</v>
      </c>
      <c r="H32" s="7" t="s">
        <v>42</v>
      </c>
      <c r="I32" s="8">
        <v>0.34</v>
      </c>
      <c r="J32" s="8">
        <v>0.45900000000000002</v>
      </c>
      <c r="K32" s="8">
        <v>0.53300000000000003</v>
      </c>
      <c r="L32" s="8">
        <v>0.99199999999999999</v>
      </c>
      <c r="M32" s="7">
        <v>54</v>
      </c>
      <c r="N32" s="7">
        <v>246</v>
      </c>
      <c r="O32" s="7">
        <v>197</v>
      </c>
      <c r="P32" s="7">
        <v>52</v>
      </c>
      <c r="Q32" s="7">
        <v>67</v>
      </c>
      <c r="R32" s="7">
        <v>13</v>
      </c>
      <c r="S32" s="7">
        <v>2</v>
      </c>
      <c r="T32" s="7">
        <v>7</v>
      </c>
      <c r="U32" s="7">
        <v>38</v>
      </c>
      <c r="V32" s="7">
        <v>17</v>
      </c>
      <c r="W32" s="7">
        <v>27</v>
      </c>
      <c r="X32" s="7">
        <v>40</v>
      </c>
      <c r="Y32" s="7">
        <v>27</v>
      </c>
      <c r="Z32" s="7">
        <v>3</v>
      </c>
      <c r="AA32"/>
    </row>
    <row r="33" spans="1:27" x14ac:dyDescent="0.25">
      <c r="A33" s="24" t="str">
        <f t="shared" si="2"/>
        <v/>
      </c>
      <c r="B33" s="24" t="str">
        <f t="shared" si="0"/>
        <v/>
      </c>
      <c r="C33" s="24" t="str">
        <f t="shared" si="1"/>
        <v/>
      </c>
      <c r="D33" s="24">
        <v>2026</v>
      </c>
      <c r="E33" s="7" t="s">
        <v>70</v>
      </c>
      <c r="F33" s="7" t="s">
        <v>69</v>
      </c>
      <c r="G33" s="7" t="s">
        <v>47</v>
      </c>
      <c r="H33" s="7" t="s">
        <v>35</v>
      </c>
      <c r="I33" s="8">
        <v>0.32900000000000001</v>
      </c>
      <c r="J33" s="8">
        <v>0.46200000000000002</v>
      </c>
      <c r="K33" s="8">
        <v>0.61099999999999999</v>
      </c>
      <c r="L33" s="8">
        <v>1.073</v>
      </c>
      <c r="M33" s="7">
        <v>45</v>
      </c>
      <c r="N33" s="7">
        <v>189</v>
      </c>
      <c r="O33" s="7">
        <v>149</v>
      </c>
      <c r="P33" s="7">
        <v>37</v>
      </c>
      <c r="Q33" s="7">
        <v>49</v>
      </c>
      <c r="R33" s="7">
        <v>15</v>
      </c>
      <c r="S33" s="7">
        <v>0</v>
      </c>
      <c r="T33" s="7">
        <v>9</v>
      </c>
      <c r="U33" s="7">
        <v>36</v>
      </c>
      <c r="V33" s="7">
        <v>13</v>
      </c>
      <c r="W33" s="7">
        <v>24</v>
      </c>
      <c r="X33" s="7">
        <v>25</v>
      </c>
      <c r="Y33" s="7">
        <v>8</v>
      </c>
      <c r="Z33" s="7">
        <v>5</v>
      </c>
      <c r="AA33"/>
    </row>
    <row r="34" spans="1:27" x14ac:dyDescent="0.25">
      <c r="A34" s="24">
        <f t="shared" si="2"/>
        <v>1</v>
      </c>
      <c r="B34" s="24" t="str">
        <f t="shared" ref="B34:B65" si="3">IF(COUNTIFS(Draft_Player,$E34),COUNTIFS(Draft_Player,$E34),"")</f>
        <v/>
      </c>
      <c r="C34" s="24" t="str">
        <f t="shared" ref="C34:C65" si="4">IF(COUNTIFS(Transfers_Player,$E34),COUNTIFS(Transfers_Player,$E34),"")</f>
        <v/>
      </c>
      <c r="D34" s="24">
        <v>2026</v>
      </c>
      <c r="E34" s="7" t="s">
        <v>72</v>
      </c>
      <c r="F34" s="7" t="s">
        <v>69</v>
      </c>
      <c r="G34" s="7" t="s">
        <v>32</v>
      </c>
      <c r="H34" s="7" t="s">
        <v>30</v>
      </c>
      <c r="I34" s="8">
        <v>0.32300000000000001</v>
      </c>
      <c r="J34" s="8">
        <v>0.44700000000000001</v>
      </c>
      <c r="K34" s="8">
        <v>0.55300000000000005</v>
      </c>
      <c r="L34" s="8">
        <v>1</v>
      </c>
      <c r="M34" s="7">
        <v>52</v>
      </c>
      <c r="N34" s="7">
        <v>200</v>
      </c>
      <c r="O34" s="7">
        <v>161</v>
      </c>
      <c r="P34" s="7">
        <v>41</v>
      </c>
      <c r="Q34" s="7">
        <v>52</v>
      </c>
      <c r="R34" s="7">
        <v>13</v>
      </c>
      <c r="S34" s="7">
        <v>0</v>
      </c>
      <c r="T34" s="7">
        <v>8</v>
      </c>
      <c r="U34" s="7">
        <v>42</v>
      </c>
      <c r="V34" s="7">
        <v>15</v>
      </c>
      <c r="W34" s="7">
        <v>22</v>
      </c>
      <c r="X34" s="7">
        <v>35</v>
      </c>
      <c r="Y34" s="7">
        <v>6</v>
      </c>
      <c r="Z34" s="7">
        <v>3</v>
      </c>
      <c r="AA34"/>
    </row>
    <row r="35" spans="1:27" x14ac:dyDescent="0.25">
      <c r="A35" s="24" t="str">
        <f t="shared" si="2"/>
        <v/>
      </c>
      <c r="B35" s="24" t="str">
        <f t="shared" si="3"/>
        <v/>
      </c>
      <c r="C35" s="24" t="str">
        <f t="shared" si="4"/>
        <v/>
      </c>
      <c r="D35" s="24">
        <v>2026</v>
      </c>
      <c r="E35" s="7" t="s">
        <v>73</v>
      </c>
      <c r="F35" s="7" t="s">
        <v>69</v>
      </c>
      <c r="G35" s="7" t="s">
        <v>47</v>
      </c>
      <c r="H35" s="7" t="s">
        <v>27</v>
      </c>
      <c r="I35" s="8">
        <v>0.315</v>
      </c>
      <c r="J35" s="8">
        <v>0.39300000000000002</v>
      </c>
      <c r="K35" s="8">
        <v>0.52500000000000002</v>
      </c>
      <c r="L35" s="8">
        <v>0.91800000000000004</v>
      </c>
      <c r="M35" s="7">
        <v>46</v>
      </c>
      <c r="N35" s="7">
        <v>187</v>
      </c>
      <c r="O35" s="7">
        <v>162</v>
      </c>
      <c r="P35" s="7">
        <v>31</v>
      </c>
      <c r="Q35" s="7">
        <v>51</v>
      </c>
      <c r="R35" s="7">
        <v>14</v>
      </c>
      <c r="S35" s="7">
        <v>1</v>
      </c>
      <c r="T35" s="7">
        <v>6</v>
      </c>
      <c r="U35" s="7">
        <v>32</v>
      </c>
      <c r="V35" s="7">
        <v>14</v>
      </c>
      <c r="W35" s="7">
        <v>7</v>
      </c>
      <c r="X35" s="7">
        <v>41</v>
      </c>
      <c r="Y35" s="7">
        <v>14</v>
      </c>
      <c r="Z35" s="7">
        <v>3</v>
      </c>
      <c r="AA35"/>
    </row>
    <row r="36" spans="1:27" x14ac:dyDescent="0.25">
      <c r="A36" s="24" t="str">
        <f t="shared" si="2"/>
        <v/>
      </c>
      <c r="B36" s="24" t="str">
        <f t="shared" si="3"/>
        <v/>
      </c>
      <c r="C36" s="24">
        <f t="shared" si="4"/>
        <v>1</v>
      </c>
      <c r="D36" s="24">
        <v>2026</v>
      </c>
      <c r="E36" s="7" t="s">
        <v>79</v>
      </c>
      <c r="F36" s="7" t="s">
        <v>69</v>
      </c>
      <c r="G36" s="7" t="s">
        <v>37</v>
      </c>
      <c r="H36" s="7" t="s">
        <v>33</v>
      </c>
      <c r="I36" s="8">
        <v>0.248</v>
      </c>
      <c r="J36" s="8">
        <v>0.379</v>
      </c>
      <c r="K36" s="8">
        <v>0.34399999999999997</v>
      </c>
      <c r="L36" s="8">
        <v>0.72299999999999998</v>
      </c>
      <c r="M36" s="7">
        <v>43</v>
      </c>
      <c r="N36" s="7">
        <v>157</v>
      </c>
      <c r="O36" s="7">
        <v>125</v>
      </c>
      <c r="P36" s="7">
        <v>19</v>
      </c>
      <c r="Q36" s="7">
        <v>31</v>
      </c>
      <c r="R36" s="7">
        <v>3</v>
      </c>
      <c r="S36" s="7">
        <v>0</v>
      </c>
      <c r="T36" s="7">
        <v>3</v>
      </c>
      <c r="U36" s="7">
        <v>17</v>
      </c>
      <c r="V36" s="7">
        <v>3</v>
      </c>
      <c r="W36" s="7">
        <v>24</v>
      </c>
      <c r="X36" s="7">
        <v>24</v>
      </c>
      <c r="Y36" s="7">
        <v>4</v>
      </c>
      <c r="Z36" s="7">
        <v>1</v>
      </c>
      <c r="AA36"/>
    </row>
    <row r="37" spans="1:27" x14ac:dyDescent="0.25">
      <c r="A37" s="24">
        <f t="shared" si="2"/>
        <v>1</v>
      </c>
      <c r="B37" s="24" t="str">
        <f t="shared" si="3"/>
        <v/>
      </c>
      <c r="C37" s="24" t="str">
        <f t="shared" si="4"/>
        <v/>
      </c>
      <c r="D37" s="24">
        <v>2026</v>
      </c>
      <c r="E37" s="7" t="s">
        <v>75</v>
      </c>
      <c r="F37" s="7" t="s">
        <v>69</v>
      </c>
      <c r="G37" s="7" t="s">
        <v>32</v>
      </c>
      <c r="H37" s="7" t="s">
        <v>44</v>
      </c>
      <c r="I37" s="8">
        <v>0.246</v>
      </c>
      <c r="J37" s="8">
        <v>0.371</v>
      </c>
      <c r="K37" s="8">
        <v>0.53200000000000003</v>
      </c>
      <c r="L37" s="8">
        <v>0.90300000000000002</v>
      </c>
      <c r="M37" s="7">
        <v>47</v>
      </c>
      <c r="N37" s="7">
        <v>160</v>
      </c>
      <c r="O37" s="7">
        <v>126</v>
      </c>
      <c r="P37" s="7">
        <v>26</v>
      </c>
      <c r="Q37" s="7">
        <v>31</v>
      </c>
      <c r="R37" s="7">
        <v>9</v>
      </c>
      <c r="S37" s="7">
        <v>0</v>
      </c>
      <c r="T37" s="7">
        <v>9</v>
      </c>
      <c r="U37" s="7">
        <v>28</v>
      </c>
      <c r="V37" s="7">
        <v>8</v>
      </c>
      <c r="W37" s="7">
        <v>20</v>
      </c>
      <c r="X37" s="7">
        <v>37</v>
      </c>
      <c r="Y37" s="7">
        <v>4</v>
      </c>
      <c r="Z37" s="7">
        <v>3</v>
      </c>
      <c r="AA37"/>
    </row>
    <row r="38" spans="1:27" x14ac:dyDescent="0.25">
      <c r="A38" s="24" t="str">
        <f t="shared" si="2"/>
        <v/>
      </c>
      <c r="B38" s="24" t="str">
        <f t="shared" si="3"/>
        <v/>
      </c>
      <c r="C38" s="24" t="str">
        <f t="shared" si="4"/>
        <v/>
      </c>
      <c r="D38" s="24">
        <v>2026</v>
      </c>
      <c r="E38" s="7" t="s">
        <v>74</v>
      </c>
      <c r="F38" s="7" t="s">
        <v>69</v>
      </c>
      <c r="G38" s="7" t="s">
        <v>47</v>
      </c>
      <c r="H38" s="7" t="s">
        <v>40</v>
      </c>
      <c r="I38" s="8">
        <v>0.24</v>
      </c>
      <c r="J38" s="8">
        <v>0.33300000000000002</v>
      </c>
      <c r="K38" s="8">
        <v>0.30499999999999999</v>
      </c>
      <c r="L38" s="8">
        <v>0.63900000000000001</v>
      </c>
      <c r="M38" s="7">
        <v>49</v>
      </c>
      <c r="N38" s="7">
        <v>178</v>
      </c>
      <c r="O38" s="7">
        <v>154</v>
      </c>
      <c r="P38" s="7">
        <v>19</v>
      </c>
      <c r="Q38" s="7">
        <v>37</v>
      </c>
      <c r="R38" s="7">
        <v>8</v>
      </c>
      <c r="S38" s="7">
        <v>1</v>
      </c>
      <c r="T38" s="7">
        <v>0</v>
      </c>
      <c r="U38" s="7">
        <v>19</v>
      </c>
      <c r="V38" s="7">
        <v>2</v>
      </c>
      <c r="W38" s="7">
        <v>20</v>
      </c>
      <c r="X38" s="7">
        <v>41</v>
      </c>
      <c r="Y38" s="7">
        <v>4</v>
      </c>
      <c r="Z38" s="7">
        <v>0</v>
      </c>
      <c r="AA38"/>
    </row>
    <row r="39" spans="1:27" x14ac:dyDescent="0.25">
      <c r="A39" s="24">
        <f t="shared" si="2"/>
        <v>1</v>
      </c>
      <c r="B39" s="24" t="str">
        <f t="shared" si="3"/>
        <v/>
      </c>
      <c r="C39" s="24" t="str">
        <f t="shared" si="4"/>
        <v/>
      </c>
      <c r="D39" s="24">
        <v>2026</v>
      </c>
      <c r="E39" s="7" t="s">
        <v>76</v>
      </c>
      <c r="F39" s="7" t="s">
        <v>69</v>
      </c>
      <c r="G39" s="7" t="s">
        <v>32</v>
      </c>
      <c r="H39" s="7" t="s">
        <v>38</v>
      </c>
      <c r="I39" s="8">
        <v>0.20899999999999999</v>
      </c>
      <c r="J39" s="8">
        <v>0.34399999999999997</v>
      </c>
      <c r="K39" s="8">
        <v>0.41</v>
      </c>
      <c r="L39" s="8">
        <v>0.754</v>
      </c>
      <c r="M39" s="7">
        <v>48</v>
      </c>
      <c r="N39" s="7">
        <v>164</v>
      </c>
      <c r="O39" s="7">
        <v>134</v>
      </c>
      <c r="P39" s="7">
        <v>25</v>
      </c>
      <c r="Q39" s="7">
        <v>28</v>
      </c>
      <c r="R39" s="7">
        <v>9</v>
      </c>
      <c r="S39" s="7">
        <v>0</v>
      </c>
      <c r="T39" s="7">
        <v>6</v>
      </c>
      <c r="U39" s="7">
        <v>24</v>
      </c>
      <c r="V39" s="7">
        <v>11</v>
      </c>
      <c r="W39" s="7">
        <v>17</v>
      </c>
      <c r="X39" s="7">
        <v>37</v>
      </c>
      <c r="Y39" s="7">
        <v>3</v>
      </c>
      <c r="Z39" s="7">
        <v>0</v>
      </c>
      <c r="AA39"/>
    </row>
    <row r="40" spans="1:27" x14ac:dyDescent="0.25">
      <c r="A40" s="24" t="str">
        <f t="shared" si="2"/>
        <v/>
      </c>
      <c r="B40" s="24" t="str">
        <f t="shared" si="3"/>
        <v/>
      </c>
      <c r="C40" s="24" t="str">
        <f t="shared" si="4"/>
        <v/>
      </c>
      <c r="D40" s="24">
        <v>2026</v>
      </c>
      <c r="E40" s="7" t="s">
        <v>77</v>
      </c>
      <c r="F40" s="7" t="s">
        <v>69</v>
      </c>
      <c r="G40" s="7" t="s">
        <v>37</v>
      </c>
      <c r="H40" s="7" t="s">
        <v>25</v>
      </c>
      <c r="I40" s="8">
        <v>0.26600000000000001</v>
      </c>
      <c r="J40" s="8">
        <v>0.42099999999999999</v>
      </c>
      <c r="K40" s="8">
        <v>0.40400000000000003</v>
      </c>
      <c r="L40" s="8">
        <v>0.82399999999999995</v>
      </c>
      <c r="M40" s="7">
        <v>41</v>
      </c>
      <c r="N40" s="7">
        <v>145</v>
      </c>
      <c r="O40" s="7">
        <v>109</v>
      </c>
      <c r="P40" s="7">
        <v>20</v>
      </c>
      <c r="Q40" s="7">
        <v>29</v>
      </c>
      <c r="R40" s="7">
        <v>6</v>
      </c>
      <c r="S40" s="7">
        <v>0</v>
      </c>
      <c r="T40" s="7">
        <v>3</v>
      </c>
      <c r="U40" s="7">
        <v>22</v>
      </c>
      <c r="V40" s="7">
        <v>9</v>
      </c>
      <c r="W40" s="7">
        <v>23</v>
      </c>
      <c r="X40" s="7">
        <v>31</v>
      </c>
      <c r="Y40" s="7">
        <v>3</v>
      </c>
      <c r="Z40" s="7">
        <v>2</v>
      </c>
      <c r="AA40"/>
    </row>
    <row r="41" spans="1:27" x14ac:dyDescent="0.25">
      <c r="A41" s="24" t="str">
        <f t="shared" si="2"/>
        <v/>
      </c>
      <c r="B41" s="24" t="str">
        <f t="shared" si="3"/>
        <v/>
      </c>
      <c r="C41" s="24" t="str">
        <f t="shared" si="4"/>
        <v/>
      </c>
      <c r="D41" s="24">
        <v>2026</v>
      </c>
      <c r="E41" s="7" t="s">
        <v>78</v>
      </c>
      <c r="F41" s="7" t="s">
        <v>69</v>
      </c>
      <c r="G41" s="7" t="s">
        <v>24</v>
      </c>
      <c r="H41" s="7" t="s">
        <v>30</v>
      </c>
      <c r="I41" s="8">
        <v>0.25600000000000001</v>
      </c>
      <c r="J41" s="8">
        <v>0.35199999999999998</v>
      </c>
      <c r="K41" s="8">
        <v>0.34599999999999997</v>
      </c>
      <c r="L41" s="8">
        <v>0.69799999999999995</v>
      </c>
      <c r="M41" s="7">
        <v>29</v>
      </c>
      <c r="N41" s="7">
        <v>93</v>
      </c>
      <c r="O41" s="7">
        <v>78</v>
      </c>
      <c r="P41" s="7">
        <v>12</v>
      </c>
      <c r="Q41" s="7">
        <v>20</v>
      </c>
      <c r="R41" s="7">
        <v>4</v>
      </c>
      <c r="S41" s="7">
        <v>0</v>
      </c>
      <c r="T41" s="7">
        <v>1</v>
      </c>
      <c r="U41" s="7">
        <v>10</v>
      </c>
      <c r="V41" s="7">
        <v>1</v>
      </c>
      <c r="W41" s="7">
        <v>11</v>
      </c>
      <c r="X41" s="7">
        <v>22</v>
      </c>
      <c r="Y41" s="7">
        <v>5</v>
      </c>
      <c r="Z41" s="7">
        <v>2</v>
      </c>
      <c r="AA41"/>
    </row>
    <row r="42" spans="1:27" x14ac:dyDescent="0.25">
      <c r="A42" s="24" t="str">
        <f t="shared" si="2"/>
        <v/>
      </c>
      <c r="B42" s="24" t="str">
        <f t="shared" si="3"/>
        <v/>
      </c>
      <c r="C42" s="24" t="str">
        <f t="shared" si="4"/>
        <v/>
      </c>
      <c r="D42" s="24">
        <v>2026</v>
      </c>
      <c r="E42" s="7" t="s">
        <v>80</v>
      </c>
      <c r="F42" s="7" t="s">
        <v>69</v>
      </c>
      <c r="G42" s="7" t="s">
        <v>37</v>
      </c>
      <c r="H42" s="7" t="s">
        <v>35</v>
      </c>
      <c r="I42" s="8">
        <v>0.23499999999999999</v>
      </c>
      <c r="J42" s="8">
        <v>0.33300000000000002</v>
      </c>
      <c r="K42" s="8">
        <v>0.32400000000000001</v>
      </c>
      <c r="L42" s="8">
        <v>0.65700000000000003</v>
      </c>
      <c r="M42" s="7">
        <v>15</v>
      </c>
      <c r="N42" s="7">
        <v>40</v>
      </c>
      <c r="O42" s="7">
        <v>34</v>
      </c>
      <c r="P42" s="7">
        <v>9</v>
      </c>
      <c r="Q42" s="7">
        <v>8</v>
      </c>
      <c r="R42" s="7">
        <v>0</v>
      </c>
      <c r="S42" s="7">
        <v>0</v>
      </c>
      <c r="T42" s="7">
        <v>1</v>
      </c>
      <c r="U42" s="7">
        <v>4</v>
      </c>
      <c r="V42" s="7">
        <v>2</v>
      </c>
      <c r="W42" s="7">
        <v>3</v>
      </c>
      <c r="X42" s="7">
        <v>14</v>
      </c>
      <c r="Y42" s="7">
        <v>1</v>
      </c>
      <c r="Z42" s="7">
        <v>0</v>
      </c>
      <c r="AA42"/>
    </row>
    <row r="43" spans="1:27" x14ac:dyDescent="0.25">
      <c r="A43" s="24">
        <f t="shared" si="2"/>
        <v>1</v>
      </c>
      <c r="B43" s="24" t="str">
        <f t="shared" si="3"/>
        <v/>
      </c>
      <c r="C43" s="24" t="str">
        <f t="shared" si="4"/>
        <v/>
      </c>
      <c r="D43" s="24">
        <v>2026</v>
      </c>
      <c r="E43" s="7" t="s">
        <v>81</v>
      </c>
      <c r="F43" s="7" t="s">
        <v>69</v>
      </c>
      <c r="G43" s="7" t="s">
        <v>32</v>
      </c>
      <c r="H43" s="7" t="s">
        <v>30</v>
      </c>
      <c r="I43" s="8">
        <v>0.22600000000000001</v>
      </c>
      <c r="J43" s="8">
        <v>0.38200000000000001</v>
      </c>
      <c r="K43" s="8">
        <v>0.434</v>
      </c>
      <c r="L43" s="8">
        <v>0.81599999999999995</v>
      </c>
      <c r="M43" s="7">
        <v>20</v>
      </c>
      <c r="N43" s="7">
        <v>68</v>
      </c>
      <c r="O43" s="7">
        <v>53</v>
      </c>
      <c r="P43" s="7">
        <v>7</v>
      </c>
      <c r="Q43" s="7">
        <v>12</v>
      </c>
      <c r="R43" s="7">
        <v>2</v>
      </c>
      <c r="S43" s="7">
        <v>0</v>
      </c>
      <c r="T43" s="7">
        <v>3</v>
      </c>
      <c r="U43" s="7">
        <v>15</v>
      </c>
      <c r="V43" s="7">
        <v>4</v>
      </c>
      <c r="W43" s="7">
        <v>10</v>
      </c>
      <c r="X43" s="7">
        <v>26</v>
      </c>
      <c r="Y43" s="7">
        <v>2</v>
      </c>
      <c r="Z43" s="7">
        <v>0</v>
      </c>
      <c r="AA43"/>
    </row>
    <row r="44" spans="1:27" x14ac:dyDescent="0.25">
      <c r="A44" s="24" t="str">
        <f t="shared" si="2"/>
        <v/>
      </c>
      <c r="B44" s="24" t="str">
        <f t="shared" si="3"/>
        <v/>
      </c>
      <c r="C44" s="24">
        <f t="shared" si="4"/>
        <v>1</v>
      </c>
      <c r="D44" s="24">
        <v>2026</v>
      </c>
      <c r="E44" s="7" t="s">
        <v>82</v>
      </c>
      <c r="F44" s="7" t="s">
        <v>69</v>
      </c>
      <c r="G44" s="7" t="s">
        <v>24</v>
      </c>
      <c r="H44" s="7" t="s">
        <v>35</v>
      </c>
      <c r="I44" s="8">
        <v>0.217</v>
      </c>
      <c r="J44" s="8">
        <v>0.29799999999999999</v>
      </c>
      <c r="K44" s="8">
        <v>0.313</v>
      </c>
      <c r="L44" s="8">
        <v>0.61099999999999999</v>
      </c>
      <c r="M44" s="7">
        <v>37</v>
      </c>
      <c r="N44" s="7">
        <v>97</v>
      </c>
      <c r="O44" s="7">
        <v>83</v>
      </c>
      <c r="P44" s="7">
        <v>8</v>
      </c>
      <c r="Q44" s="7">
        <v>18</v>
      </c>
      <c r="R44" s="7">
        <v>3</v>
      </c>
      <c r="S44" s="7">
        <v>1</v>
      </c>
      <c r="T44" s="7">
        <v>1</v>
      </c>
      <c r="U44" s="7">
        <v>12</v>
      </c>
      <c r="V44" s="7">
        <v>2</v>
      </c>
      <c r="W44" s="7">
        <v>8</v>
      </c>
      <c r="X44" s="7">
        <v>21</v>
      </c>
      <c r="Y44" s="7">
        <v>7</v>
      </c>
      <c r="Z44" s="7">
        <v>0</v>
      </c>
      <c r="AA44"/>
    </row>
    <row r="45" spans="1:27" x14ac:dyDescent="0.25">
      <c r="A45" s="24" t="str">
        <f t="shared" si="2"/>
        <v/>
      </c>
      <c r="B45" s="24" t="str">
        <f t="shared" si="3"/>
        <v/>
      </c>
      <c r="C45" s="24" t="str">
        <f t="shared" si="4"/>
        <v/>
      </c>
      <c r="D45" s="24">
        <v>2026</v>
      </c>
      <c r="E45" s="7" t="s">
        <v>83</v>
      </c>
      <c r="F45" s="7" t="s">
        <v>69</v>
      </c>
      <c r="G45" s="7" t="s">
        <v>47</v>
      </c>
      <c r="H45" s="7" t="s">
        <v>40</v>
      </c>
      <c r="I45" s="8">
        <v>0.186</v>
      </c>
      <c r="J45" s="8">
        <v>0.35199999999999998</v>
      </c>
      <c r="K45" s="8">
        <v>0.20899999999999999</v>
      </c>
      <c r="L45" s="8">
        <v>0.56100000000000005</v>
      </c>
      <c r="M45" s="7">
        <v>23</v>
      </c>
      <c r="N45" s="7">
        <v>55</v>
      </c>
      <c r="O45" s="7">
        <v>43</v>
      </c>
      <c r="P45" s="7">
        <v>9</v>
      </c>
      <c r="Q45" s="7">
        <v>8</v>
      </c>
      <c r="R45" s="7">
        <v>1</v>
      </c>
      <c r="S45" s="7">
        <v>0</v>
      </c>
      <c r="T45" s="7">
        <v>0</v>
      </c>
      <c r="U45" s="7">
        <v>8</v>
      </c>
      <c r="V45" s="7">
        <v>4</v>
      </c>
      <c r="W45" s="7">
        <v>7</v>
      </c>
      <c r="X45" s="7">
        <v>17</v>
      </c>
      <c r="Y45" s="7">
        <v>1</v>
      </c>
      <c r="Z45" s="7">
        <v>1</v>
      </c>
      <c r="AA45"/>
    </row>
    <row r="46" spans="1:27" x14ac:dyDescent="0.25">
      <c r="A46" s="24" t="str">
        <f t="shared" si="2"/>
        <v/>
      </c>
      <c r="B46" s="24" t="str">
        <f t="shared" si="3"/>
        <v/>
      </c>
      <c r="C46" s="24" t="str">
        <f t="shared" si="4"/>
        <v/>
      </c>
      <c r="D46" s="24">
        <v>2026</v>
      </c>
      <c r="E46" s="7" t="s">
        <v>84</v>
      </c>
      <c r="F46" s="7" t="s">
        <v>69</v>
      </c>
      <c r="G46" s="7" t="s">
        <v>47</v>
      </c>
      <c r="H46" s="7" t="s">
        <v>38</v>
      </c>
      <c r="I46" s="8">
        <v>0.158</v>
      </c>
      <c r="J46" s="8">
        <v>0.22700000000000001</v>
      </c>
      <c r="K46" s="8">
        <v>0.21099999999999999</v>
      </c>
      <c r="L46" s="8">
        <v>0.438</v>
      </c>
      <c r="M46" s="7">
        <v>14</v>
      </c>
      <c r="N46" s="7">
        <v>22</v>
      </c>
      <c r="O46" s="7">
        <v>19</v>
      </c>
      <c r="P46" s="7">
        <v>9</v>
      </c>
      <c r="Q46" s="7">
        <v>3</v>
      </c>
      <c r="R46" s="7">
        <v>1</v>
      </c>
      <c r="S46" s="7">
        <v>0</v>
      </c>
      <c r="T46" s="7">
        <v>0</v>
      </c>
      <c r="U46" s="7">
        <v>2</v>
      </c>
      <c r="V46" s="7">
        <v>0</v>
      </c>
      <c r="W46" s="7">
        <v>2</v>
      </c>
      <c r="X46" s="7">
        <v>3</v>
      </c>
      <c r="Y46" s="7">
        <v>7</v>
      </c>
      <c r="Z46" s="7">
        <v>1</v>
      </c>
      <c r="AA46"/>
    </row>
    <row r="47" spans="1:27" x14ac:dyDescent="0.25">
      <c r="A47" s="24" t="str">
        <f t="shared" si="2"/>
        <v/>
      </c>
      <c r="B47" s="24" t="str">
        <f t="shared" si="3"/>
        <v/>
      </c>
      <c r="C47" s="24" t="str">
        <f t="shared" si="4"/>
        <v/>
      </c>
      <c r="D47" s="24">
        <v>2026</v>
      </c>
      <c r="E47" s="7" t="s">
        <v>85</v>
      </c>
      <c r="F47" s="7" t="s">
        <v>69</v>
      </c>
      <c r="G47" s="7" t="s">
        <v>47</v>
      </c>
      <c r="H47" s="7" t="s">
        <v>25</v>
      </c>
      <c r="I47" s="8">
        <v>0.154</v>
      </c>
      <c r="J47" s="8">
        <v>0.38900000000000001</v>
      </c>
      <c r="K47" s="8">
        <v>0.154</v>
      </c>
      <c r="L47" s="8">
        <v>0.54300000000000004</v>
      </c>
      <c r="M47" s="7">
        <v>10</v>
      </c>
      <c r="N47" s="7">
        <v>18</v>
      </c>
      <c r="O47" s="7">
        <v>13</v>
      </c>
      <c r="P47" s="7">
        <v>3</v>
      </c>
      <c r="Q47" s="7">
        <v>2</v>
      </c>
      <c r="R47" s="7">
        <v>0</v>
      </c>
      <c r="S47" s="7">
        <v>0</v>
      </c>
      <c r="T47" s="7">
        <v>0</v>
      </c>
      <c r="U47" s="7">
        <v>1</v>
      </c>
      <c r="V47" s="7">
        <v>1</v>
      </c>
      <c r="W47" s="7">
        <v>4</v>
      </c>
      <c r="X47" s="7">
        <v>7</v>
      </c>
      <c r="Y47" s="7">
        <v>2</v>
      </c>
      <c r="Z47" s="7">
        <v>1</v>
      </c>
      <c r="AA47"/>
    </row>
    <row r="48" spans="1:27" x14ac:dyDescent="0.25">
      <c r="A48" s="24" t="str">
        <f t="shared" si="2"/>
        <v/>
      </c>
      <c r="B48" s="24" t="str">
        <f t="shared" si="3"/>
        <v/>
      </c>
      <c r="C48" s="24" t="str">
        <f t="shared" si="4"/>
        <v/>
      </c>
      <c r="D48" s="24">
        <v>2026</v>
      </c>
      <c r="E48" s="7" t="s">
        <v>86</v>
      </c>
      <c r="F48" s="7" t="s">
        <v>69</v>
      </c>
      <c r="G48" s="7" t="s">
        <v>37</v>
      </c>
      <c r="H48" s="7" t="s">
        <v>40</v>
      </c>
      <c r="I48" s="8">
        <v>0.125</v>
      </c>
      <c r="J48" s="8">
        <v>0.3</v>
      </c>
      <c r="K48" s="8">
        <v>0.125</v>
      </c>
      <c r="L48" s="8">
        <v>0.42499999999999999</v>
      </c>
      <c r="M48" s="7">
        <v>5</v>
      </c>
      <c r="N48" s="7">
        <v>11</v>
      </c>
      <c r="O48" s="7">
        <v>8</v>
      </c>
      <c r="P48" s="7">
        <v>1</v>
      </c>
      <c r="Q48" s="7">
        <v>1</v>
      </c>
      <c r="R48" s="7">
        <v>0</v>
      </c>
      <c r="S48" s="7">
        <v>0</v>
      </c>
      <c r="T48" s="7">
        <v>0</v>
      </c>
      <c r="U48" s="7">
        <v>0</v>
      </c>
      <c r="V48" s="7">
        <v>0</v>
      </c>
      <c r="W48" s="7">
        <v>2</v>
      </c>
      <c r="X48" s="7">
        <v>3</v>
      </c>
      <c r="Y48" s="7">
        <v>0</v>
      </c>
      <c r="Z48" s="7">
        <v>0</v>
      </c>
      <c r="AA48"/>
    </row>
    <row r="49" spans="1:27" x14ac:dyDescent="0.25">
      <c r="A49" s="24">
        <f t="shared" si="2"/>
        <v>1</v>
      </c>
      <c r="B49" s="24" t="str">
        <f t="shared" si="3"/>
        <v/>
      </c>
      <c r="C49" s="24" t="str">
        <f t="shared" si="4"/>
        <v/>
      </c>
      <c r="D49" s="24">
        <v>2026</v>
      </c>
      <c r="E49" s="7" t="s">
        <v>87</v>
      </c>
      <c r="F49" s="7" t="s">
        <v>69</v>
      </c>
      <c r="G49" s="7" t="s">
        <v>32</v>
      </c>
      <c r="H49" s="7" t="s">
        <v>35</v>
      </c>
      <c r="I49" s="8">
        <v>0</v>
      </c>
      <c r="J49" s="8">
        <v>0</v>
      </c>
      <c r="K49" s="8">
        <v>0</v>
      </c>
      <c r="L49" s="8">
        <v>0</v>
      </c>
      <c r="M49" s="7">
        <v>5</v>
      </c>
      <c r="N49" s="7">
        <v>5</v>
      </c>
      <c r="O49" s="7">
        <v>5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4</v>
      </c>
      <c r="Y49" s="7">
        <v>0</v>
      </c>
      <c r="Z49" s="7">
        <v>0</v>
      </c>
      <c r="AA49"/>
    </row>
    <row r="50" spans="1:27" x14ac:dyDescent="0.25">
      <c r="A50" s="24">
        <f t="shared" si="2"/>
        <v>1</v>
      </c>
      <c r="B50" s="24" t="str">
        <f t="shared" si="3"/>
        <v/>
      </c>
      <c r="C50" s="24" t="str">
        <f t="shared" si="4"/>
        <v/>
      </c>
      <c r="D50" s="24">
        <v>2026</v>
      </c>
      <c r="E50" s="7" t="s">
        <v>88</v>
      </c>
      <c r="F50" s="7" t="s">
        <v>89</v>
      </c>
      <c r="G50" s="7" t="s">
        <v>32</v>
      </c>
      <c r="H50" s="7" t="s">
        <v>27</v>
      </c>
      <c r="I50" s="8">
        <v>0.34599999999999997</v>
      </c>
      <c r="J50" s="8">
        <v>0.44600000000000001</v>
      </c>
      <c r="K50" s="8">
        <v>0.41799999999999998</v>
      </c>
      <c r="L50" s="8">
        <v>0.86399999999999999</v>
      </c>
      <c r="M50" s="7">
        <v>56</v>
      </c>
      <c r="N50" s="7">
        <v>254</v>
      </c>
      <c r="O50" s="7">
        <v>208</v>
      </c>
      <c r="P50" s="7">
        <v>36</v>
      </c>
      <c r="Q50" s="7">
        <v>72</v>
      </c>
      <c r="R50" s="7">
        <v>10</v>
      </c>
      <c r="S50" s="7">
        <v>1</v>
      </c>
      <c r="T50" s="7">
        <v>1</v>
      </c>
      <c r="U50" s="7">
        <v>42</v>
      </c>
      <c r="V50" s="7">
        <v>7</v>
      </c>
      <c r="W50" s="7">
        <v>33</v>
      </c>
      <c r="X50" s="7">
        <v>35</v>
      </c>
      <c r="Y50" s="7">
        <v>15</v>
      </c>
      <c r="Z50" s="7">
        <v>9</v>
      </c>
      <c r="AA50"/>
    </row>
    <row r="51" spans="1:27" x14ac:dyDescent="0.25">
      <c r="A51" s="24">
        <f t="shared" si="2"/>
        <v>1</v>
      </c>
      <c r="B51" s="24" t="str">
        <f t="shared" si="3"/>
        <v/>
      </c>
      <c r="C51" s="24" t="str">
        <f t="shared" si="4"/>
        <v/>
      </c>
      <c r="D51" s="24">
        <v>2026</v>
      </c>
      <c r="E51" s="7" t="s">
        <v>90</v>
      </c>
      <c r="F51" s="7" t="s">
        <v>89</v>
      </c>
      <c r="G51" s="7" t="s">
        <v>29</v>
      </c>
      <c r="H51" s="7" t="s">
        <v>40</v>
      </c>
      <c r="I51" s="8">
        <v>0.33500000000000002</v>
      </c>
      <c r="J51" s="8">
        <v>0.42499999999999999</v>
      </c>
      <c r="K51" s="8">
        <v>0.55500000000000005</v>
      </c>
      <c r="L51" s="8">
        <v>0.98</v>
      </c>
      <c r="M51" s="7">
        <v>56</v>
      </c>
      <c r="N51" s="7">
        <v>262</v>
      </c>
      <c r="O51" s="7">
        <v>218</v>
      </c>
      <c r="P51" s="7">
        <v>57</v>
      </c>
      <c r="Q51" s="7">
        <v>73</v>
      </c>
      <c r="R51" s="7">
        <v>15</v>
      </c>
      <c r="S51" s="7">
        <v>3</v>
      </c>
      <c r="T51" s="7">
        <v>9</v>
      </c>
      <c r="U51" s="7">
        <v>56</v>
      </c>
      <c r="V51" s="7">
        <v>4</v>
      </c>
      <c r="W51" s="7">
        <v>34</v>
      </c>
      <c r="X51" s="7">
        <v>34</v>
      </c>
      <c r="Y51" s="7">
        <v>20</v>
      </c>
      <c r="Z51" s="7">
        <v>6</v>
      </c>
      <c r="AA51"/>
    </row>
    <row r="52" spans="1:27" x14ac:dyDescent="0.25">
      <c r="A52" s="24" t="str">
        <f t="shared" si="2"/>
        <v/>
      </c>
      <c r="B52" s="24" t="str">
        <f t="shared" si="3"/>
        <v/>
      </c>
      <c r="C52" s="24" t="str">
        <f t="shared" si="4"/>
        <v/>
      </c>
      <c r="D52" s="24">
        <v>2026</v>
      </c>
      <c r="E52" s="7" t="s">
        <v>91</v>
      </c>
      <c r="F52" s="7" t="s">
        <v>89</v>
      </c>
      <c r="G52" s="7" t="s">
        <v>24</v>
      </c>
      <c r="H52" s="7" t="s">
        <v>30</v>
      </c>
      <c r="I52" s="8">
        <v>0.315</v>
      </c>
      <c r="J52" s="8">
        <v>0.42199999999999999</v>
      </c>
      <c r="K52" s="8">
        <v>0.45100000000000001</v>
      </c>
      <c r="L52" s="8">
        <v>0.873</v>
      </c>
      <c r="M52" s="7">
        <v>56</v>
      </c>
      <c r="N52" s="7">
        <v>258</v>
      </c>
      <c r="O52" s="7">
        <v>213</v>
      </c>
      <c r="P52" s="7">
        <v>45</v>
      </c>
      <c r="Q52" s="7">
        <v>67</v>
      </c>
      <c r="R52" s="7">
        <v>7</v>
      </c>
      <c r="S52" s="7">
        <v>2</v>
      </c>
      <c r="T52" s="7">
        <v>6</v>
      </c>
      <c r="U52" s="7">
        <v>46</v>
      </c>
      <c r="V52" s="7">
        <v>9</v>
      </c>
      <c r="W52" s="7">
        <v>32</v>
      </c>
      <c r="X52" s="7">
        <v>33</v>
      </c>
      <c r="Y52" s="7">
        <v>23</v>
      </c>
      <c r="Z52" s="7">
        <v>7</v>
      </c>
      <c r="AA52"/>
    </row>
    <row r="53" spans="1:27" x14ac:dyDescent="0.25">
      <c r="A53" s="24" t="str">
        <f t="shared" si="2"/>
        <v/>
      </c>
      <c r="B53" s="24" t="str">
        <f t="shared" si="3"/>
        <v/>
      </c>
      <c r="C53" s="24" t="str">
        <f t="shared" si="4"/>
        <v/>
      </c>
      <c r="D53" s="24">
        <v>2026</v>
      </c>
      <c r="E53" s="7" t="s">
        <v>93</v>
      </c>
      <c r="F53" s="7" t="s">
        <v>89</v>
      </c>
      <c r="G53" s="7" t="s">
        <v>37</v>
      </c>
      <c r="H53" s="7" t="s">
        <v>44</v>
      </c>
      <c r="I53" s="8">
        <v>0.27400000000000002</v>
      </c>
      <c r="J53" s="8">
        <v>0.38200000000000001</v>
      </c>
      <c r="K53" s="8">
        <v>0.41299999999999998</v>
      </c>
      <c r="L53" s="8">
        <v>0.79500000000000004</v>
      </c>
      <c r="M53" s="7">
        <v>56</v>
      </c>
      <c r="N53" s="7">
        <v>256</v>
      </c>
      <c r="O53" s="7">
        <v>208</v>
      </c>
      <c r="P53" s="7">
        <v>43</v>
      </c>
      <c r="Q53" s="7">
        <v>57</v>
      </c>
      <c r="R53" s="7">
        <v>15</v>
      </c>
      <c r="S53" s="7">
        <v>1</v>
      </c>
      <c r="T53" s="7">
        <v>4</v>
      </c>
      <c r="U53" s="7">
        <v>30</v>
      </c>
      <c r="V53" s="7">
        <v>9</v>
      </c>
      <c r="W53" s="7">
        <v>29</v>
      </c>
      <c r="X53" s="7">
        <v>36</v>
      </c>
      <c r="Y53" s="7">
        <v>22</v>
      </c>
      <c r="Z53" s="7">
        <v>4</v>
      </c>
      <c r="AA53"/>
    </row>
    <row r="54" spans="1:27" x14ac:dyDescent="0.25">
      <c r="A54" s="24" t="str">
        <f t="shared" si="2"/>
        <v/>
      </c>
      <c r="B54" s="24" t="str">
        <f t="shared" si="3"/>
        <v/>
      </c>
      <c r="C54" s="24" t="str">
        <f t="shared" si="4"/>
        <v/>
      </c>
      <c r="D54" s="24">
        <v>2026</v>
      </c>
      <c r="E54" s="7" t="s">
        <v>92</v>
      </c>
      <c r="F54" s="7" t="s">
        <v>89</v>
      </c>
      <c r="G54" s="7" t="s">
        <v>37</v>
      </c>
      <c r="H54" s="7" t="s">
        <v>44</v>
      </c>
      <c r="I54" s="8">
        <v>0.27300000000000002</v>
      </c>
      <c r="J54" s="8">
        <v>0.35</v>
      </c>
      <c r="K54" s="8">
        <v>0.40300000000000002</v>
      </c>
      <c r="L54" s="8">
        <v>0.753</v>
      </c>
      <c r="M54" s="7">
        <v>43</v>
      </c>
      <c r="N54" s="7">
        <v>163</v>
      </c>
      <c r="O54" s="7">
        <v>139</v>
      </c>
      <c r="P54" s="7">
        <v>28</v>
      </c>
      <c r="Q54" s="7">
        <v>38</v>
      </c>
      <c r="R54" s="7">
        <v>6</v>
      </c>
      <c r="S54" s="7">
        <v>0</v>
      </c>
      <c r="T54" s="7">
        <v>4</v>
      </c>
      <c r="U54" s="7">
        <v>23</v>
      </c>
      <c r="V54" s="7">
        <v>2</v>
      </c>
      <c r="W54" s="7">
        <v>16</v>
      </c>
      <c r="X54" s="7">
        <v>21</v>
      </c>
      <c r="Y54" s="7">
        <v>6</v>
      </c>
      <c r="Z54" s="7">
        <v>2</v>
      </c>
      <c r="AA54"/>
    </row>
    <row r="55" spans="1:27" x14ac:dyDescent="0.25">
      <c r="A55" s="24" t="str">
        <f t="shared" si="2"/>
        <v/>
      </c>
      <c r="B55" s="24" t="str">
        <f t="shared" si="3"/>
        <v/>
      </c>
      <c r="C55" s="24" t="str">
        <f t="shared" si="4"/>
        <v/>
      </c>
      <c r="D55" s="24">
        <v>2026</v>
      </c>
      <c r="E55" s="7" t="s">
        <v>94</v>
      </c>
      <c r="F55" s="7" t="s">
        <v>89</v>
      </c>
      <c r="G55" s="7" t="s">
        <v>47</v>
      </c>
      <c r="H55" s="7" t="s">
        <v>42</v>
      </c>
      <c r="I55" s="8">
        <v>0.26</v>
      </c>
      <c r="J55" s="8">
        <v>0.36499999999999999</v>
      </c>
      <c r="K55" s="8">
        <v>0.38100000000000001</v>
      </c>
      <c r="L55" s="8">
        <v>0.746</v>
      </c>
      <c r="M55" s="7">
        <v>51</v>
      </c>
      <c r="N55" s="7">
        <v>223</v>
      </c>
      <c r="O55" s="7">
        <v>181</v>
      </c>
      <c r="P55" s="7">
        <v>39</v>
      </c>
      <c r="Q55" s="7">
        <v>47</v>
      </c>
      <c r="R55" s="7">
        <v>9</v>
      </c>
      <c r="S55" s="7">
        <v>2</v>
      </c>
      <c r="T55" s="7">
        <v>3</v>
      </c>
      <c r="U55" s="7">
        <v>41</v>
      </c>
      <c r="V55" s="7">
        <v>6</v>
      </c>
      <c r="W55" s="7">
        <v>28</v>
      </c>
      <c r="X55" s="7">
        <v>29</v>
      </c>
      <c r="Y55" s="7">
        <v>29</v>
      </c>
      <c r="Z55" s="7">
        <v>8</v>
      </c>
      <c r="AA55"/>
    </row>
    <row r="56" spans="1:27" x14ac:dyDescent="0.25">
      <c r="A56" s="24">
        <f t="shared" si="2"/>
        <v>1</v>
      </c>
      <c r="B56" s="24" t="str">
        <f t="shared" si="3"/>
        <v/>
      </c>
      <c r="C56" s="24" t="str">
        <f t="shared" si="4"/>
        <v/>
      </c>
      <c r="D56" s="24">
        <v>2026</v>
      </c>
      <c r="E56" s="7" t="s">
        <v>95</v>
      </c>
      <c r="F56" s="7" t="s">
        <v>89</v>
      </c>
      <c r="G56" s="7" t="s">
        <v>29</v>
      </c>
      <c r="H56" s="7" t="s">
        <v>35</v>
      </c>
      <c r="I56" s="8">
        <v>0.20799999999999999</v>
      </c>
      <c r="J56" s="8">
        <v>0.28799999999999998</v>
      </c>
      <c r="K56" s="8">
        <v>0.29199999999999998</v>
      </c>
      <c r="L56" s="8">
        <v>0.57899999999999996</v>
      </c>
      <c r="M56" s="7">
        <v>47</v>
      </c>
      <c r="N56" s="7">
        <v>164</v>
      </c>
      <c r="O56" s="7">
        <v>144</v>
      </c>
      <c r="P56" s="7">
        <v>28</v>
      </c>
      <c r="Q56" s="7">
        <v>30</v>
      </c>
      <c r="R56" s="7">
        <v>6</v>
      </c>
      <c r="S56" s="7">
        <v>0</v>
      </c>
      <c r="T56" s="7">
        <v>2</v>
      </c>
      <c r="U56" s="7">
        <v>15</v>
      </c>
      <c r="V56" s="7">
        <v>7</v>
      </c>
      <c r="W56" s="7">
        <v>9</v>
      </c>
      <c r="X56" s="7">
        <v>38</v>
      </c>
      <c r="Y56" s="7">
        <v>15</v>
      </c>
      <c r="Z56" s="7">
        <v>1</v>
      </c>
      <c r="AA56"/>
    </row>
    <row r="57" spans="1:27" x14ac:dyDescent="0.25">
      <c r="A57" s="24" t="str">
        <f t="shared" si="2"/>
        <v/>
      </c>
      <c r="B57" s="24" t="str">
        <f t="shared" si="3"/>
        <v/>
      </c>
      <c r="C57" s="24" t="str">
        <f t="shared" si="4"/>
        <v/>
      </c>
      <c r="D57" s="24">
        <v>2026</v>
      </c>
      <c r="E57" s="7" t="s">
        <v>96</v>
      </c>
      <c r="F57" s="7" t="s">
        <v>89</v>
      </c>
      <c r="G57" s="7" t="s">
        <v>47</v>
      </c>
      <c r="H57" s="7" t="s">
        <v>33</v>
      </c>
      <c r="I57" s="8">
        <v>0.30399999999999999</v>
      </c>
      <c r="J57" s="8">
        <v>0.439</v>
      </c>
      <c r="K57" s="8">
        <v>0.33600000000000002</v>
      </c>
      <c r="L57" s="8">
        <v>0.77500000000000002</v>
      </c>
      <c r="M57" s="7">
        <v>39</v>
      </c>
      <c r="N57" s="7">
        <v>164</v>
      </c>
      <c r="O57" s="7">
        <v>125</v>
      </c>
      <c r="P57" s="7">
        <v>28</v>
      </c>
      <c r="Q57" s="7">
        <v>38</v>
      </c>
      <c r="R57" s="7">
        <v>1</v>
      </c>
      <c r="S57" s="7">
        <v>0</v>
      </c>
      <c r="T57" s="7">
        <v>1</v>
      </c>
      <c r="U57" s="7">
        <v>13</v>
      </c>
      <c r="V57" s="7">
        <v>4</v>
      </c>
      <c r="W57" s="7">
        <v>27</v>
      </c>
      <c r="X57" s="7">
        <v>20</v>
      </c>
      <c r="Y57" s="7">
        <v>12</v>
      </c>
      <c r="Z57" s="7">
        <v>3</v>
      </c>
      <c r="AA57"/>
    </row>
    <row r="58" spans="1:27" x14ac:dyDescent="0.25">
      <c r="A58" s="24">
        <f t="shared" si="2"/>
        <v>1</v>
      </c>
      <c r="B58" s="24" t="str">
        <f t="shared" si="3"/>
        <v/>
      </c>
      <c r="C58" s="24" t="str">
        <f t="shared" si="4"/>
        <v/>
      </c>
      <c r="D58" s="24">
        <v>2026</v>
      </c>
      <c r="E58" s="7" t="s">
        <v>97</v>
      </c>
      <c r="F58" s="7" t="s">
        <v>89</v>
      </c>
      <c r="G58" s="7" t="s">
        <v>29</v>
      </c>
      <c r="H58" s="7" t="s">
        <v>38</v>
      </c>
      <c r="I58" s="8">
        <v>0.25900000000000001</v>
      </c>
      <c r="J58" s="8">
        <v>0.39900000000000002</v>
      </c>
      <c r="K58" s="8">
        <v>0.33900000000000002</v>
      </c>
      <c r="L58" s="8">
        <v>0.73799999999999999</v>
      </c>
      <c r="M58" s="7">
        <v>37</v>
      </c>
      <c r="N58" s="7">
        <v>143</v>
      </c>
      <c r="O58" s="7">
        <v>112</v>
      </c>
      <c r="P58" s="7">
        <v>18</v>
      </c>
      <c r="Q58" s="7">
        <v>29</v>
      </c>
      <c r="R58" s="7">
        <v>6</v>
      </c>
      <c r="S58" s="7">
        <v>0</v>
      </c>
      <c r="T58" s="7">
        <v>1</v>
      </c>
      <c r="U58" s="7">
        <v>19</v>
      </c>
      <c r="V58" s="7">
        <v>11</v>
      </c>
      <c r="W58" s="7">
        <v>15</v>
      </c>
      <c r="X58" s="7">
        <v>19</v>
      </c>
      <c r="Y58" s="7">
        <v>3</v>
      </c>
      <c r="Z58" s="7">
        <v>2</v>
      </c>
      <c r="AA58"/>
    </row>
    <row r="59" spans="1:27" x14ac:dyDescent="0.25">
      <c r="A59" s="24">
        <f t="shared" si="2"/>
        <v>1</v>
      </c>
      <c r="B59" s="24" t="str">
        <f t="shared" si="3"/>
        <v/>
      </c>
      <c r="C59" s="24" t="str">
        <f t="shared" si="4"/>
        <v/>
      </c>
      <c r="D59" s="24">
        <v>2026</v>
      </c>
      <c r="E59" s="7" t="s">
        <v>98</v>
      </c>
      <c r="F59" s="7" t="s">
        <v>89</v>
      </c>
      <c r="G59" s="7" t="s">
        <v>32</v>
      </c>
      <c r="H59" s="7" t="s">
        <v>25</v>
      </c>
      <c r="I59" s="8">
        <v>0.22500000000000001</v>
      </c>
      <c r="J59" s="8">
        <v>0.307</v>
      </c>
      <c r="K59" s="8">
        <v>0.30599999999999999</v>
      </c>
      <c r="L59" s="8">
        <v>0.61299999999999999</v>
      </c>
      <c r="M59" s="7">
        <v>40</v>
      </c>
      <c r="N59" s="7">
        <v>131</v>
      </c>
      <c r="O59" s="7">
        <v>111</v>
      </c>
      <c r="P59" s="7">
        <v>21</v>
      </c>
      <c r="Q59" s="7">
        <v>25</v>
      </c>
      <c r="R59" s="7">
        <v>3</v>
      </c>
      <c r="S59" s="7">
        <v>0</v>
      </c>
      <c r="T59" s="7">
        <v>2</v>
      </c>
      <c r="U59" s="7">
        <v>20</v>
      </c>
      <c r="V59" s="7">
        <v>3</v>
      </c>
      <c r="W59" s="7">
        <v>11</v>
      </c>
      <c r="X59" s="7">
        <v>16</v>
      </c>
      <c r="Y59" s="7">
        <v>3</v>
      </c>
      <c r="Z59" s="7">
        <v>1</v>
      </c>
      <c r="AA59"/>
    </row>
    <row r="60" spans="1:27" x14ac:dyDescent="0.25">
      <c r="A60" s="24">
        <f t="shared" si="2"/>
        <v>1</v>
      </c>
      <c r="B60" s="24" t="str">
        <f t="shared" si="3"/>
        <v/>
      </c>
      <c r="C60" s="24" t="str">
        <f t="shared" si="4"/>
        <v/>
      </c>
      <c r="D60" s="24">
        <v>2026</v>
      </c>
      <c r="E60" s="7" t="s">
        <v>99</v>
      </c>
      <c r="F60" s="7" t="s">
        <v>89</v>
      </c>
      <c r="G60" s="7" t="s">
        <v>29</v>
      </c>
      <c r="H60" s="7" t="s">
        <v>38</v>
      </c>
      <c r="I60" s="8">
        <v>0.19400000000000001</v>
      </c>
      <c r="J60" s="8">
        <v>0.254</v>
      </c>
      <c r="K60" s="8">
        <v>0.30599999999999999</v>
      </c>
      <c r="L60" s="8">
        <v>0.56000000000000005</v>
      </c>
      <c r="M60" s="7">
        <v>23</v>
      </c>
      <c r="N60" s="7">
        <v>70</v>
      </c>
      <c r="O60" s="7">
        <v>62</v>
      </c>
      <c r="P60" s="7">
        <v>13</v>
      </c>
      <c r="Q60" s="7">
        <v>12</v>
      </c>
      <c r="R60" s="7">
        <v>2</v>
      </c>
      <c r="S60" s="7">
        <v>1</v>
      </c>
      <c r="T60" s="7">
        <v>1</v>
      </c>
      <c r="U60" s="7">
        <v>9</v>
      </c>
      <c r="V60" s="7">
        <v>1</v>
      </c>
      <c r="W60" s="7">
        <v>4</v>
      </c>
      <c r="X60" s="7">
        <v>17</v>
      </c>
      <c r="Y60" s="7">
        <v>1</v>
      </c>
      <c r="Z60" s="7">
        <v>1</v>
      </c>
      <c r="AA60"/>
    </row>
    <row r="61" spans="1:27" x14ac:dyDescent="0.25">
      <c r="A61" s="24" t="str">
        <f t="shared" si="2"/>
        <v/>
      </c>
      <c r="B61" s="24" t="str">
        <f t="shared" si="3"/>
        <v/>
      </c>
      <c r="C61" s="24" t="str">
        <f t="shared" si="4"/>
        <v/>
      </c>
      <c r="D61" s="24">
        <v>2026</v>
      </c>
      <c r="E61" s="7" t="s">
        <v>100</v>
      </c>
      <c r="F61" s="7" t="s">
        <v>89</v>
      </c>
      <c r="G61" s="7" t="s">
        <v>24</v>
      </c>
      <c r="H61" s="7" t="s">
        <v>25</v>
      </c>
      <c r="I61" s="8">
        <v>0.186</v>
      </c>
      <c r="J61" s="8">
        <v>0.222</v>
      </c>
      <c r="K61" s="8">
        <v>0.30199999999999999</v>
      </c>
      <c r="L61" s="8">
        <v>0.52500000000000002</v>
      </c>
      <c r="M61" s="7">
        <v>14</v>
      </c>
      <c r="N61" s="7">
        <v>45</v>
      </c>
      <c r="O61" s="7">
        <v>43</v>
      </c>
      <c r="P61" s="7">
        <v>4</v>
      </c>
      <c r="Q61" s="7">
        <v>8</v>
      </c>
      <c r="R61" s="7">
        <v>2</v>
      </c>
      <c r="S61" s="7">
        <v>0</v>
      </c>
      <c r="T61" s="7">
        <v>1</v>
      </c>
      <c r="U61" s="7">
        <v>11</v>
      </c>
      <c r="V61" s="7">
        <v>0</v>
      </c>
      <c r="W61" s="7">
        <v>2</v>
      </c>
      <c r="X61" s="7">
        <v>6</v>
      </c>
      <c r="Y61" s="7">
        <v>0</v>
      </c>
      <c r="Z61" s="7">
        <v>1</v>
      </c>
      <c r="AA61"/>
    </row>
    <row r="62" spans="1:27" x14ac:dyDescent="0.25">
      <c r="A62" s="24" t="str">
        <f t="shared" si="2"/>
        <v/>
      </c>
      <c r="B62" s="24" t="str">
        <f t="shared" si="3"/>
        <v/>
      </c>
      <c r="C62" s="24">
        <f t="shared" si="4"/>
        <v>1</v>
      </c>
      <c r="D62" s="24">
        <v>2026</v>
      </c>
      <c r="E62" s="7" t="s">
        <v>101</v>
      </c>
      <c r="F62" s="7" t="s">
        <v>89</v>
      </c>
      <c r="G62" s="7" t="s">
        <v>37</v>
      </c>
      <c r="H62" s="7" t="s">
        <v>25</v>
      </c>
      <c r="I62" s="8">
        <v>0.182</v>
      </c>
      <c r="J62" s="8">
        <v>0.316</v>
      </c>
      <c r="K62" s="8">
        <v>0.27300000000000002</v>
      </c>
      <c r="L62" s="8">
        <v>0.58899999999999997</v>
      </c>
      <c r="M62" s="7">
        <v>26</v>
      </c>
      <c r="N62" s="7">
        <v>97</v>
      </c>
      <c r="O62" s="7">
        <v>77</v>
      </c>
      <c r="P62" s="7">
        <v>10</v>
      </c>
      <c r="Q62" s="7">
        <v>14</v>
      </c>
      <c r="R62" s="7">
        <v>3</v>
      </c>
      <c r="S62" s="7">
        <v>2</v>
      </c>
      <c r="T62" s="7">
        <v>0</v>
      </c>
      <c r="U62" s="7">
        <v>7</v>
      </c>
      <c r="V62" s="7">
        <v>2</v>
      </c>
      <c r="W62" s="7">
        <v>14</v>
      </c>
      <c r="X62" s="7">
        <v>19</v>
      </c>
      <c r="Y62" s="7">
        <v>2</v>
      </c>
      <c r="Z62" s="7">
        <v>2</v>
      </c>
      <c r="AA62"/>
    </row>
    <row r="63" spans="1:27" x14ac:dyDescent="0.25">
      <c r="A63" s="24" t="str">
        <f t="shared" si="2"/>
        <v/>
      </c>
      <c r="B63" s="24" t="str">
        <f t="shared" si="3"/>
        <v/>
      </c>
      <c r="C63" s="24">
        <f t="shared" si="4"/>
        <v>1</v>
      </c>
      <c r="D63" s="24">
        <v>2026</v>
      </c>
      <c r="E63" s="7" t="s">
        <v>102</v>
      </c>
      <c r="F63" s="7" t="s">
        <v>89</v>
      </c>
      <c r="G63" s="7" t="s">
        <v>37</v>
      </c>
      <c r="H63" s="7" t="s">
        <v>33</v>
      </c>
      <c r="I63" s="8">
        <v>0.14299999999999999</v>
      </c>
      <c r="J63" s="8">
        <v>0.4</v>
      </c>
      <c r="K63" s="8">
        <v>0.28599999999999998</v>
      </c>
      <c r="L63" s="8">
        <v>0.68600000000000005</v>
      </c>
      <c r="M63" s="7">
        <v>4</v>
      </c>
      <c r="N63" s="7">
        <v>10</v>
      </c>
      <c r="O63" s="7">
        <v>7</v>
      </c>
      <c r="P63" s="7">
        <v>2</v>
      </c>
      <c r="Q63" s="7">
        <v>1</v>
      </c>
      <c r="R63" s="7">
        <v>1</v>
      </c>
      <c r="S63" s="7">
        <v>0</v>
      </c>
      <c r="T63" s="7">
        <v>0</v>
      </c>
      <c r="U63" s="7">
        <v>0</v>
      </c>
      <c r="V63" s="7">
        <v>1</v>
      </c>
      <c r="W63" s="7">
        <v>2</v>
      </c>
      <c r="X63" s="7">
        <v>3</v>
      </c>
      <c r="Y63" s="7">
        <v>0</v>
      </c>
      <c r="Z63" s="7">
        <v>0</v>
      </c>
      <c r="AA63"/>
    </row>
    <row r="64" spans="1:27" x14ac:dyDescent="0.25">
      <c r="A64" s="24">
        <f t="shared" si="2"/>
        <v>1</v>
      </c>
      <c r="B64" s="24" t="str">
        <f t="shared" si="3"/>
        <v/>
      </c>
      <c r="C64" s="24">
        <f t="shared" si="4"/>
        <v>1</v>
      </c>
      <c r="D64" s="24">
        <v>2026</v>
      </c>
      <c r="E64" s="7" t="s">
        <v>103</v>
      </c>
      <c r="F64" s="7" t="s">
        <v>89</v>
      </c>
      <c r="G64" s="7" t="s">
        <v>32</v>
      </c>
      <c r="H64" s="7" t="s">
        <v>38</v>
      </c>
      <c r="I64" s="8">
        <v>0.125</v>
      </c>
      <c r="J64" s="8">
        <v>0.222</v>
      </c>
      <c r="K64" s="8">
        <v>0.125</v>
      </c>
      <c r="L64" s="8">
        <v>0.34699999999999998</v>
      </c>
      <c r="M64" s="7">
        <v>6</v>
      </c>
      <c r="N64" s="7">
        <v>9</v>
      </c>
      <c r="O64" s="7">
        <v>8</v>
      </c>
      <c r="P64" s="7">
        <v>0</v>
      </c>
      <c r="Q64" s="7">
        <v>1</v>
      </c>
      <c r="R64" s="7">
        <v>0</v>
      </c>
      <c r="S64" s="7">
        <v>0</v>
      </c>
      <c r="T64" s="7">
        <v>0</v>
      </c>
      <c r="U64" s="7">
        <v>0</v>
      </c>
      <c r="V64" s="7">
        <v>1</v>
      </c>
      <c r="W64" s="7">
        <v>0</v>
      </c>
      <c r="X64" s="7">
        <v>2</v>
      </c>
      <c r="Y64" s="7">
        <v>0</v>
      </c>
      <c r="Z64" s="7">
        <v>0</v>
      </c>
      <c r="AA64"/>
    </row>
    <row r="65" spans="1:27" x14ac:dyDescent="0.25">
      <c r="A65" s="24" t="str">
        <f t="shared" si="2"/>
        <v/>
      </c>
      <c r="B65" s="24" t="str">
        <f t="shared" si="3"/>
        <v/>
      </c>
      <c r="C65" s="24" t="str">
        <f t="shared" si="4"/>
        <v/>
      </c>
      <c r="D65" s="24">
        <v>2026</v>
      </c>
      <c r="E65" s="7" t="s">
        <v>104</v>
      </c>
      <c r="F65" s="7" t="s">
        <v>105</v>
      </c>
      <c r="G65" s="7" t="s">
        <v>47</v>
      </c>
      <c r="H65" s="7" t="s">
        <v>42</v>
      </c>
      <c r="I65" s="8">
        <v>0.33200000000000002</v>
      </c>
      <c r="J65" s="8">
        <v>0.436</v>
      </c>
      <c r="K65" s="8">
        <v>0.51</v>
      </c>
      <c r="L65" s="8">
        <v>0.94599999999999995</v>
      </c>
      <c r="M65" s="7">
        <v>51</v>
      </c>
      <c r="N65" s="7">
        <v>234</v>
      </c>
      <c r="O65" s="7">
        <v>196</v>
      </c>
      <c r="P65" s="7">
        <v>33</v>
      </c>
      <c r="Q65" s="7">
        <v>65</v>
      </c>
      <c r="R65" s="7">
        <v>12</v>
      </c>
      <c r="S65" s="7">
        <v>4</v>
      </c>
      <c r="T65" s="7">
        <v>5</v>
      </c>
      <c r="U65" s="7">
        <v>49</v>
      </c>
      <c r="V65" s="7">
        <v>14</v>
      </c>
      <c r="W65" s="7">
        <v>23</v>
      </c>
      <c r="X65" s="7">
        <v>51</v>
      </c>
      <c r="Y65" s="7">
        <v>6</v>
      </c>
      <c r="Z65" s="7">
        <v>2</v>
      </c>
      <c r="AA65"/>
    </row>
    <row r="66" spans="1:27" x14ac:dyDescent="0.25">
      <c r="A66" s="24" t="str">
        <f t="shared" si="2"/>
        <v/>
      </c>
      <c r="B66" s="24" t="str">
        <f t="shared" ref="B66:B129" si="5">IF(COUNTIFS(Draft_Player,$E66),COUNTIFS(Draft_Player,$E66),"")</f>
        <v/>
      </c>
      <c r="C66" s="24">
        <f t="shared" ref="C66:C129" si="6">IF(COUNTIFS(Transfers_Player,$E66),COUNTIFS(Transfers_Player,$E66),"")</f>
        <v>1</v>
      </c>
      <c r="D66" s="24">
        <v>2026</v>
      </c>
      <c r="E66" s="7" t="s">
        <v>106</v>
      </c>
      <c r="F66" s="7" t="s">
        <v>105</v>
      </c>
      <c r="G66" s="7" t="s">
        <v>24</v>
      </c>
      <c r="H66" s="7" t="s">
        <v>27</v>
      </c>
      <c r="I66" s="8">
        <v>0.32800000000000001</v>
      </c>
      <c r="J66" s="8">
        <v>0.45200000000000001</v>
      </c>
      <c r="K66" s="8">
        <v>0.58799999999999997</v>
      </c>
      <c r="L66" s="8">
        <v>1.04</v>
      </c>
      <c r="M66" s="7">
        <v>49</v>
      </c>
      <c r="N66" s="7">
        <v>222</v>
      </c>
      <c r="O66" s="7">
        <v>177</v>
      </c>
      <c r="P66" s="7">
        <v>44</v>
      </c>
      <c r="Q66" s="7">
        <v>58</v>
      </c>
      <c r="R66" s="7">
        <v>9</v>
      </c>
      <c r="S66" s="7">
        <v>2</v>
      </c>
      <c r="T66" s="7">
        <v>11</v>
      </c>
      <c r="U66" s="7">
        <v>40</v>
      </c>
      <c r="V66" s="7">
        <v>14</v>
      </c>
      <c r="W66" s="7">
        <v>28</v>
      </c>
      <c r="X66" s="7">
        <v>63</v>
      </c>
      <c r="Y66" s="7">
        <v>13</v>
      </c>
      <c r="Z66" s="7">
        <v>1</v>
      </c>
      <c r="AA66"/>
    </row>
    <row r="67" spans="1:27" x14ac:dyDescent="0.25">
      <c r="A67" s="24" t="str">
        <f t="shared" ref="A67:A130" si="7">IF(OR(G67="SR", G67="GR"), 1, "")</f>
        <v/>
      </c>
      <c r="B67" s="24" t="str">
        <f t="shared" si="5"/>
        <v/>
      </c>
      <c r="C67" s="24">
        <f t="shared" si="6"/>
        <v>1</v>
      </c>
      <c r="D67" s="24">
        <v>2026</v>
      </c>
      <c r="E67" s="7" t="s">
        <v>107</v>
      </c>
      <c r="F67" s="7" t="s">
        <v>105</v>
      </c>
      <c r="G67" s="7" t="s">
        <v>37</v>
      </c>
      <c r="H67" s="7" t="s">
        <v>38</v>
      </c>
      <c r="I67" s="8">
        <v>0.30299999999999999</v>
      </c>
      <c r="J67" s="8">
        <v>0.44500000000000001</v>
      </c>
      <c r="K67" s="8">
        <v>0.57799999999999996</v>
      </c>
      <c r="L67" s="8">
        <v>1.024</v>
      </c>
      <c r="M67" s="7">
        <v>49</v>
      </c>
      <c r="N67" s="7">
        <v>238</v>
      </c>
      <c r="O67" s="7">
        <v>185</v>
      </c>
      <c r="P67" s="7">
        <v>45</v>
      </c>
      <c r="Q67" s="7">
        <v>56</v>
      </c>
      <c r="R67" s="7">
        <v>8</v>
      </c>
      <c r="S67" s="7">
        <v>2</v>
      </c>
      <c r="T67" s="7">
        <v>13</v>
      </c>
      <c r="U67" s="7">
        <v>52</v>
      </c>
      <c r="V67" s="7">
        <v>8</v>
      </c>
      <c r="W67" s="7">
        <v>42</v>
      </c>
      <c r="X67" s="7">
        <v>55</v>
      </c>
      <c r="Y67" s="7">
        <v>3</v>
      </c>
      <c r="Z67" s="7">
        <v>0</v>
      </c>
      <c r="AA67"/>
    </row>
    <row r="68" spans="1:27" x14ac:dyDescent="0.25">
      <c r="A68" s="24" t="str">
        <f t="shared" si="7"/>
        <v/>
      </c>
      <c r="B68" s="24" t="str">
        <f t="shared" si="5"/>
        <v/>
      </c>
      <c r="C68" s="24" t="str">
        <f t="shared" si="6"/>
        <v/>
      </c>
      <c r="D68" s="24">
        <v>2026</v>
      </c>
      <c r="E68" s="7" t="s">
        <v>108</v>
      </c>
      <c r="F68" s="7" t="s">
        <v>105</v>
      </c>
      <c r="G68" s="7" t="s">
        <v>37</v>
      </c>
      <c r="H68" s="7" t="s">
        <v>35</v>
      </c>
      <c r="I68" s="8">
        <v>0.30099999999999999</v>
      </c>
      <c r="J68" s="8">
        <v>0.41199999999999998</v>
      </c>
      <c r="K68" s="8">
        <v>0.46600000000000003</v>
      </c>
      <c r="L68" s="8">
        <v>0.878</v>
      </c>
      <c r="M68" s="7">
        <v>50</v>
      </c>
      <c r="N68" s="7">
        <v>211</v>
      </c>
      <c r="O68" s="7">
        <v>176</v>
      </c>
      <c r="P68" s="7">
        <v>42</v>
      </c>
      <c r="Q68" s="7">
        <v>53</v>
      </c>
      <c r="R68" s="7">
        <v>7</v>
      </c>
      <c r="S68" s="7">
        <v>2</v>
      </c>
      <c r="T68" s="7">
        <v>6</v>
      </c>
      <c r="U68" s="7">
        <v>41</v>
      </c>
      <c r="V68" s="7">
        <v>2</v>
      </c>
      <c r="W68" s="7">
        <v>32</v>
      </c>
      <c r="X68" s="7">
        <v>46</v>
      </c>
      <c r="Y68" s="7">
        <v>6</v>
      </c>
      <c r="Z68" s="7">
        <v>2</v>
      </c>
      <c r="AA68"/>
    </row>
    <row r="69" spans="1:27" x14ac:dyDescent="0.25">
      <c r="A69" s="24" t="str">
        <f t="shared" si="7"/>
        <v/>
      </c>
      <c r="B69" s="24" t="str">
        <f t="shared" si="5"/>
        <v/>
      </c>
      <c r="C69" s="24" t="str">
        <f t="shared" si="6"/>
        <v/>
      </c>
      <c r="D69" s="24">
        <v>2026</v>
      </c>
      <c r="E69" s="7" t="s">
        <v>109</v>
      </c>
      <c r="F69" s="7" t="s">
        <v>105</v>
      </c>
      <c r="G69" s="7" t="s">
        <v>24</v>
      </c>
      <c r="H69" s="7" t="s">
        <v>40</v>
      </c>
      <c r="I69" s="8">
        <v>0.26200000000000001</v>
      </c>
      <c r="J69" s="8">
        <v>0.38200000000000001</v>
      </c>
      <c r="K69" s="8">
        <v>0.372</v>
      </c>
      <c r="L69" s="8">
        <v>0.754</v>
      </c>
      <c r="M69" s="7">
        <v>47</v>
      </c>
      <c r="N69" s="7">
        <v>179</v>
      </c>
      <c r="O69" s="7">
        <v>145</v>
      </c>
      <c r="P69" s="7">
        <v>23</v>
      </c>
      <c r="Q69" s="7">
        <v>38</v>
      </c>
      <c r="R69" s="7">
        <v>10</v>
      </c>
      <c r="S69" s="7">
        <v>0</v>
      </c>
      <c r="T69" s="7">
        <v>2</v>
      </c>
      <c r="U69" s="7">
        <v>23</v>
      </c>
      <c r="V69" s="7">
        <v>17</v>
      </c>
      <c r="W69" s="7">
        <v>11</v>
      </c>
      <c r="X69" s="7">
        <v>35</v>
      </c>
      <c r="Y69" s="7">
        <v>8</v>
      </c>
      <c r="Z69" s="7">
        <v>2</v>
      </c>
      <c r="AA69"/>
    </row>
    <row r="70" spans="1:27" x14ac:dyDescent="0.25">
      <c r="A70" s="24" t="str">
        <f t="shared" si="7"/>
        <v/>
      </c>
      <c r="B70" s="24" t="str">
        <f t="shared" si="5"/>
        <v/>
      </c>
      <c r="C70" s="24" t="str">
        <f t="shared" si="6"/>
        <v/>
      </c>
      <c r="D70" s="24">
        <v>2026</v>
      </c>
      <c r="E70" s="7" t="s">
        <v>110</v>
      </c>
      <c r="F70" s="7" t="s">
        <v>105</v>
      </c>
      <c r="G70" s="7" t="s">
        <v>47</v>
      </c>
      <c r="H70" s="7" t="s">
        <v>33</v>
      </c>
      <c r="I70" s="8">
        <v>0.26100000000000001</v>
      </c>
      <c r="J70" s="8">
        <v>0.435</v>
      </c>
      <c r="K70" s="8">
        <v>0.33200000000000002</v>
      </c>
      <c r="L70" s="8">
        <v>0.76600000000000001</v>
      </c>
      <c r="M70" s="7">
        <v>53</v>
      </c>
      <c r="N70" s="7">
        <v>265</v>
      </c>
      <c r="O70" s="7">
        <v>199</v>
      </c>
      <c r="P70" s="7">
        <v>51</v>
      </c>
      <c r="Q70" s="7">
        <v>52</v>
      </c>
      <c r="R70" s="7">
        <v>6</v>
      </c>
      <c r="S70" s="7">
        <v>1</v>
      </c>
      <c r="T70" s="7">
        <v>2</v>
      </c>
      <c r="U70" s="7">
        <v>21</v>
      </c>
      <c r="V70" s="7">
        <v>17</v>
      </c>
      <c r="W70" s="7">
        <v>44</v>
      </c>
      <c r="X70" s="7">
        <v>57</v>
      </c>
      <c r="Y70" s="7">
        <v>11</v>
      </c>
      <c r="Z70" s="7">
        <v>2</v>
      </c>
      <c r="AA70"/>
    </row>
    <row r="71" spans="1:27" x14ac:dyDescent="0.25">
      <c r="A71" s="24" t="str">
        <f t="shared" si="7"/>
        <v/>
      </c>
      <c r="B71" s="24" t="str">
        <f t="shared" si="5"/>
        <v/>
      </c>
      <c r="C71" s="24" t="str">
        <f t="shared" si="6"/>
        <v/>
      </c>
      <c r="D71" s="24">
        <v>2026</v>
      </c>
      <c r="E71" s="7" t="s">
        <v>111</v>
      </c>
      <c r="F71" s="7" t="s">
        <v>105</v>
      </c>
      <c r="G71" s="7" t="s">
        <v>47</v>
      </c>
      <c r="H71" s="7" t="s">
        <v>44</v>
      </c>
      <c r="I71" s="8">
        <v>0.24199999999999999</v>
      </c>
      <c r="J71" s="8">
        <v>0.39200000000000002</v>
      </c>
      <c r="K71" s="8">
        <v>0.32300000000000001</v>
      </c>
      <c r="L71" s="8">
        <v>0.71499999999999997</v>
      </c>
      <c r="M71" s="7">
        <v>41</v>
      </c>
      <c r="N71" s="7">
        <v>158</v>
      </c>
      <c r="O71" s="7">
        <v>124</v>
      </c>
      <c r="P71" s="7">
        <v>20</v>
      </c>
      <c r="Q71" s="7">
        <v>30</v>
      </c>
      <c r="R71" s="7">
        <v>7</v>
      </c>
      <c r="S71" s="7">
        <v>0</v>
      </c>
      <c r="T71" s="7">
        <v>1</v>
      </c>
      <c r="U71" s="7">
        <v>26</v>
      </c>
      <c r="V71" s="7">
        <v>2</v>
      </c>
      <c r="W71" s="7">
        <v>30</v>
      </c>
      <c r="X71" s="7">
        <v>45</v>
      </c>
      <c r="Y71" s="7">
        <v>2</v>
      </c>
      <c r="Z71" s="7">
        <v>0</v>
      </c>
      <c r="AA71"/>
    </row>
    <row r="72" spans="1:27" x14ac:dyDescent="0.25">
      <c r="A72" s="24" t="str">
        <f t="shared" si="7"/>
        <v/>
      </c>
      <c r="B72" s="24" t="str">
        <f t="shared" si="5"/>
        <v/>
      </c>
      <c r="C72" s="24" t="str">
        <f t="shared" si="6"/>
        <v/>
      </c>
      <c r="D72" s="24">
        <v>2026</v>
      </c>
      <c r="E72" s="7" t="s">
        <v>112</v>
      </c>
      <c r="F72" s="7" t="s">
        <v>105</v>
      </c>
      <c r="G72" s="7" t="s">
        <v>47</v>
      </c>
      <c r="H72" s="7" t="s">
        <v>44</v>
      </c>
      <c r="I72" s="8">
        <v>0.33300000000000002</v>
      </c>
      <c r="J72" s="8">
        <v>0.33300000000000002</v>
      </c>
      <c r="K72" s="8">
        <v>0.33300000000000002</v>
      </c>
      <c r="L72" s="8">
        <v>0.66700000000000004</v>
      </c>
      <c r="M72" s="7">
        <v>3</v>
      </c>
      <c r="N72" s="7">
        <v>3</v>
      </c>
      <c r="O72" s="7">
        <v>3</v>
      </c>
      <c r="P72" s="7">
        <v>0</v>
      </c>
      <c r="Q72" s="7">
        <v>1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2</v>
      </c>
      <c r="Y72" s="7">
        <v>0</v>
      </c>
      <c r="Z72" s="7">
        <v>0</v>
      </c>
      <c r="AA72"/>
    </row>
    <row r="73" spans="1:27" x14ac:dyDescent="0.25">
      <c r="A73" s="24" t="str">
        <f t="shared" si="7"/>
        <v/>
      </c>
      <c r="B73" s="24" t="str">
        <f t="shared" si="5"/>
        <v/>
      </c>
      <c r="C73" s="24" t="str">
        <f t="shared" si="6"/>
        <v/>
      </c>
      <c r="D73" s="24">
        <v>2026</v>
      </c>
      <c r="E73" s="7" t="s">
        <v>113</v>
      </c>
      <c r="F73" s="7" t="s">
        <v>105</v>
      </c>
      <c r="G73" s="7" t="s">
        <v>37</v>
      </c>
      <c r="H73" s="7" t="s">
        <v>64</v>
      </c>
      <c r="I73" s="8">
        <v>0.33300000000000002</v>
      </c>
      <c r="J73" s="8">
        <v>0.33300000000000002</v>
      </c>
      <c r="K73" s="8">
        <v>0.33300000000000002</v>
      </c>
      <c r="L73" s="8">
        <v>0.66700000000000004</v>
      </c>
      <c r="M73" s="7">
        <v>3</v>
      </c>
      <c r="N73" s="7">
        <v>3</v>
      </c>
      <c r="O73" s="7">
        <v>3</v>
      </c>
      <c r="P73" s="7">
        <v>0</v>
      </c>
      <c r="Q73" s="7">
        <v>1</v>
      </c>
      <c r="R73" s="7">
        <v>0</v>
      </c>
      <c r="S73" s="7">
        <v>0</v>
      </c>
      <c r="T73" s="7">
        <v>0</v>
      </c>
      <c r="U73" s="7">
        <v>0</v>
      </c>
      <c r="V73" s="7">
        <v>0</v>
      </c>
      <c r="W73" s="7">
        <v>0</v>
      </c>
      <c r="X73" s="7">
        <v>2</v>
      </c>
      <c r="Y73" s="7">
        <v>0</v>
      </c>
      <c r="Z73" s="7">
        <v>0</v>
      </c>
      <c r="AA73"/>
    </row>
    <row r="74" spans="1:27" x14ac:dyDescent="0.25">
      <c r="A74" s="24">
        <f t="shared" si="7"/>
        <v>1</v>
      </c>
      <c r="B74" s="24" t="str">
        <f t="shared" si="5"/>
        <v/>
      </c>
      <c r="C74" s="24" t="str">
        <f t="shared" si="6"/>
        <v/>
      </c>
      <c r="D74" s="24">
        <v>2026</v>
      </c>
      <c r="E74" s="7" t="s">
        <v>114</v>
      </c>
      <c r="F74" s="7" t="s">
        <v>105</v>
      </c>
      <c r="G74" s="7" t="s">
        <v>29</v>
      </c>
      <c r="H74" s="7" t="s">
        <v>30</v>
      </c>
      <c r="I74" s="8">
        <v>0.27800000000000002</v>
      </c>
      <c r="J74" s="8">
        <v>0.377</v>
      </c>
      <c r="K74" s="8">
        <v>0.438</v>
      </c>
      <c r="L74" s="8">
        <v>0.81499999999999995</v>
      </c>
      <c r="M74" s="7">
        <v>39</v>
      </c>
      <c r="N74" s="7">
        <v>167</v>
      </c>
      <c r="O74" s="7">
        <v>144</v>
      </c>
      <c r="P74" s="7">
        <v>28</v>
      </c>
      <c r="Q74" s="7">
        <v>40</v>
      </c>
      <c r="R74" s="7">
        <v>5</v>
      </c>
      <c r="S74" s="7">
        <v>0</v>
      </c>
      <c r="T74" s="7">
        <v>6</v>
      </c>
      <c r="U74" s="7">
        <v>24</v>
      </c>
      <c r="V74" s="7">
        <v>6</v>
      </c>
      <c r="W74" s="7">
        <v>17</v>
      </c>
      <c r="X74" s="7">
        <v>37</v>
      </c>
      <c r="Y74" s="7">
        <v>1</v>
      </c>
      <c r="Z74" s="7">
        <v>0</v>
      </c>
      <c r="AA74"/>
    </row>
    <row r="75" spans="1:27" x14ac:dyDescent="0.25">
      <c r="A75" s="24" t="str">
        <f t="shared" si="7"/>
        <v/>
      </c>
      <c r="B75" s="24" t="str">
        <f t="shared" si="5"/>
        <v/>
      </c>
      <c r="C75" s="24" t="str">
        <f t="shared" si="6"/>
        <v/>
      </c>
      <c r="D75" s="24">
        <v>2026</v>
      </c>
      <c r="E75" s="7" t="s">
        <v>115</v>
      </c>
      <c r="F75" s="7" t="s">
        <v>105</v>
      </c>
      <c r="G75" s="7" t="s">
        <v>24</v>
      </c>
      <c r="H75" s="7" t="s">
        <v>25</v>
      </c>
      <c r="I75" s="8">
        <v>0.26300000000000001</v>
      </c>
      <c r="J75" s="8">
        <v>0.34899999999999998</v>
      </c>
      <c r="K75" s="8">
        <v>0.432</v>
      </c>
      <c r="L75" s="8">
        <v>0.78</v>
      </c>
      <c r="M75" s="7">
        <v>27</v>
      </c>
      <c r="N75" s="7">
        <v>109</v>
      </c>
      <c r="O75" s="7">
        <v>95</v>
      </c>
      <c r="P75" s="7">
        <v>17</v>
      </c>
      <c r="Q75" s="7">
        <v>25</v>
      </c>
      <c r="R75" s="7">
        <v>6</v>
      </c>
      <c r="S75" s="7">
        <v>2</v>
      </c>
      <c r="T75" s="7">
        <v>2</v>
      </c>
      <c r="U75" s="7">
        <v>15</v>
      </c>
      <c r="V75" s="7">
        <v>4</v>
      </c>
      <c r="W75" s="7">
        <v>9</v>
      </c>
      <c r="X75" s="7">
        <v>24</v>
      </c>
      <c r="Y75" s="7">
        <v>0</v>
      </c>
      <c r="Z75" s="7">
        <v>0</v>
      </c>
      <c r="AA75"/>
    </row>
    <row r="76" spans="1:27" x14ac:dyDescent="0.25">
      <c r="A76" s="24">
        <f t="shared" si="7"/>
        <v>1</v>
      </c>
      <c r="B76" s="24" t="str">
        <f t="shared" si="5"/>
        <v/>
      </c>
      <c r="C76" s="24" t="str">
        <f t="shared" si="6"/>
        <v/>
      </c>
      <c r="D76" s="24">
        <v>2026</v>
      </c>
      <c r="E76" s="7" t="s">
        <v>116</v>
      </c>
      <c r="F76" s="7" t="s">
        <v>105</v>
      </c>
      <c r="G76" s="7" t="s">
        <v>29</v>
      </c>
      <c r="H76" s="7" t="s">
        <v>42</v>
      </c>
      <c r="I76" s="8">
        <v>0.25600000000000001</v>
      </c>
      <c r="J76" s="8">
        <v>0.36699999999999999</v>
      </c>
      <c r="K76" s="8">
        <v>0.34699999999999998</v>
      </c>
      <c r="L76" s="8">
        <v>0.71399999999999997</v>
      </c>
      <c r="M76" s="7">
        <v>39</v>
      </c>
      <c r="N76" s="7">
        <v>150</v>
      </c>
      <c r="O76" s="7">
        <v>121</v>
      </c>
      <c r="P76" s="7">
        <v>20</v>
      </c>
      <c r="Q76" s="7">
        <v>31</v>
      </c>
      <c r="R76" s="7">
        <v>5</v>
      </c>
      <c r="S76" s="7">
        <v>0</v>
      </c>
      <c r="T76" s="7">
        <v>2</v>
      </c>
      <c r="U76" s="7">
        <v>16</v>
      </c>
      <c r="V76" s="7">
        <v>7</v>
      </c>
      <c r="W76" s="7">
        <v>16</v>
      </c>
      <c r="X76" s="7">
        <v>41</v>
      </c>
      <c r="Y76" s="7">
        <v>1</v>
      </c>
      <c r="Z76" s="7">
        <v>1</v>
      </c>
      <c r="AA76"/>
    </row>
    <row r="77" spans="1:27" x14ac:dyDescent="0.25">
      <c r="A77" s="24" t="str">
        <f t="shared" si="7"/>
        <v/>
      </c>
      <c r="B77" s="24" t="str">
        <f t="shared" si="5"/>
        <v/>
      </c>
      <c r="C77" s="24" t="str">
        <f t="shared" si="6"/>
        <v/>
      </c>
      <c r="D77" s="24">
        <v>2026</v>
      </c>
      <c r="E77" s="7" t="s">
        <v>117</v>
      </c>
      <c r="F77" s="7" t="s">
        <v>105</v>
      </c>
      <c r="G77" s="7" t="s">
        <v>47</v>
      </c>
      <c r="H77" s="7" t="s">
        <v>25</v>
      </c>
      <c r="I77" s="8">
        <v>0.23799999999999999</v>
      </c>
      <c r="J77" s="8">
        <v>0.35199999999999998</v>
      </c>
      <c r="K77" s="8">
        <v>0.36599999999999999</v>
      </c>
      <c r="L77" s="8">
        <v>0.71899999999999997</v>
      </c>
      <c r="M77" s="7">
        <v>34</v>
      </c>
      <c r="N77" s="7">
        <v>123</v>
      </c>
      <c r="O77" s="7">
        <v>101</v>
      </c>
      <c r="P77" s="7">
        <v>17</v>
      </c>
      <c r="Q77" s="7">
        <v>24</v>
      </c>
      <c r="R77" s="7">
        <v>5</v>
      </c>
      <c r="S77" s="7">
        <v>1</v>
      </c>
      <c r="T77" s="7">
        <v>2</v>
      </c>
      <c r="U77" s="7">
        <v>13</v>
      </c>
      <c r="V77" s="7">
        <v>13</v>
      </c>
      <c r="W77" s="7">
        <v>6</v>
      </c>
      <c r="X77" s="7">
        <v>23</v>
      </c>
      <c r="Y77" s="7">
        <v>1</v>
      </c>
      <c r="Z77" s="7">
        <v>0</v>
      </c>
      <c r="AA77"/>
    </row>
    <row r="78" spans="1:27" x14ac:dyDescent="0.25">
      <c r="A78" s="24" t="str">
        <f t="shared" si="7"/>
        <v/>
      </c>
      <c r="B78" s="24" t="str">
        <f t="shared" si="5"/>
        <v/>
      </c>
      <c r="C78" s="24" t="str">
        <f t="shared" si="6"/>
        <v/>
      </c>
      <c r="D78" s="24">
        <v>2026</v>
      </c>
      <c r="E78" s="7" t="s">
        <v>118</v>
      </c>
      <c r="F78" s="7" t="s">
        <v>105</v>
      </c>
      <c r="G78" s="7" t="s">
        <v>37</v>
      </c>
      <c r="H78" s="7" t="s">
        <v>25</v>
      </c>
      <c r="I78" s="8">
        <v>0.2</v>
      </c>
      <c r="J78" s="8">
        <v>0.5</v>
      </c>
      <c r="K78" s="8">
        <v>0.4</v>
      </c>
      <c r="L78" s="8">
        <v>0.9</v>
      </c>
      <c r="M78" s="7">
        <v>6</v>
      </c>
      <c r="N78" s="7">
        <v>8</v>
      </c>
      <c r="O78" s="7">
        <v>5</v>
      </c>
      <c r="P78" s="7">
        <v>0</v>
      </c>
      <c r="Q78" s="7">
        <v>1</v>
      </c>
      <c r="R78" s="7">
        <v>1</v>
      </c>
      <c r="S78" s="7">
        <v>0</v>
      </c>
      <c r="T78" s="7">
        <v>0</v>
      </c>
      <c r="U78" s="7">
        <v>0</v>
      </c>
      <c r="V78" s="7">
        <v>2</v>
      </c>
      <c r="W78" s="7">
        <v>1</v>
      </c>
      <c r="X78" s="7">
        <v>0</v>
      </c>
      <c r="Y78" s="7">
        <v>0</v>
      </c>
      <c r="Z78" s="7">
        <v>0</v>
      </c>
      <c r="AA78"/>
    </row>
    <row r="79" spans="1:27" x14ac:dyDescent="0.25">
      <c r="A79" s="24" t="str">
        <f t="shared" si="7"/>
        <v/>
      </c>
      <c r="B79" s="24" t="str">
        <f t="shared" si="5"/>
        <v/>
      </c>
      <c r="C79" s="24" t="str">
        <f t="shared" si="6"/>
        <v/>
      </c>
      <c r="D79" s="24">
        <v>2026</v>
      </c>
      <c r="E79" s="7" t="s">
        <v>119</v>
      </c>
      <c r="F79" s="7" t="s">
        <v>105</v>
      </c>
      <c r="G79" s="7" t="s">
        <v>37</v>
      </c>
      <c r="H79" s="7" t="s">
        <v>35</v>
      </c>
      <c r="I79" s="8">
        <v>0.189</v>
      </c>
      <c r="J79" s="8">
        <v>0.311</v>
      </c>
      <c r="K79" s="8">
        <v>0.54100000000000004</v>
      </c>
      <c r="L79" s="8">
        <v>0.85199999999999998</v>
      </c>
      <c r="M79" s="7">
        <v>20</v>
      </c>
      <c r="N79" s="7">
        <v>45</v>
      </c>
      <c r="O79" s="7">
        <v>37</v>
      </c>
      <c r="P79" s="7">
        <v>11</v>
      </c>
      <c r="Q79" s="7">
        <v>7</v>
      </c>
      <c r="R79" s="7">
        <v>1</v>
      </c>
      <c r="S79" s="7">
        <v>0</v>
      </c>
      <c r="T79" s="7">
        <v>4</v>
      </c>
      <c r="U79" s="7">
        <v>10</v>
      </c>
      <c r="V79" s="7">
        <v>1</v>
      </c>
      <c r="W79" s="7">
        <v>6</v>
      </c>
      <c r="X79" s="7">
        <v>16</v>
      </c>
      <c r="Y79" s="7">
        <v>2</v>
      </c>
      <c r="Z79" s="7">
        <v>0</v>
      </c>
      <c r="AA79"/>
    </row>
    <row r="80" spans="1:27" x14ac:dyDescent="0.25">
      <c r="A80" s="24" t="str">
        <f t="shared" si="7"/>
        <v/>
      </c>
      <c r="B80" s="24" t="str">
        <f t="shared" si="5"/>
        <v/>
      </c>
      <c r="C80" s="24" t="str">
        <f t="shared" si="6"/>
        <v/>
      </c>
      <c r="D80" s="24">
        <v>2026</v>
      </c>
      <c r="E80" s="7" t="s">
        <v>120</v>
      </c>
      <c r="F80" s="7" t="s">
        <v>105</v>
      </c>
      <c r="G80" s="7" t="s">
        <v>24</v>
      </c>
      <c r="H80" s="7" t="s">
        <v>40</v>
      </c>
      <c r="I80" s="8">
        <v>0.156</v>
      </c>
      <c r="J80" s="8">
        <v>0.29799999999999999</v>
      </c>
      <c r="K80" s="8">
        <v>0.26700000000000002</v>
      </c>
      <c r="L80" s="8">
        <v>0.56499999999999995</v>
      </c>
      <c r="M80" s="7">
        <v>16</v>
      </c>
      <c r="N80" s="7">
        <v>57</v>
      </c>
      <c r="O80" s="7">
        <v>45</v>
      </c>
      <c r="P80" s="7">
        <v>11</v>
      </c>
      <c r="Q80" s="7">
        <v>7</v>
      </c>
      <c r="R80" s="7">
        <v>0</v>
      </c>
      <c r="S80" s="7">
        <v>1</v>
      </c>
      <c r="T80" s="7">
        <v>1</v>
      </c>
      <c r="U80" s="7">
        <v>7</v>
      </c>
      <c r="V80" s="7">
        <v>4</v>
      </c>
      <c r="W80" s="7">
        <v>6</v>
      </c>
      <c r="X80" s="7">
        <v>15</v>
      </c>
      <c r="Y80" s="7">
        <v>2</v>
      </c>
      <c r="Z80" s="7">
        <v>0</v>
      </c>
      <c r="AA80"/>
    </row>
    <row r="81" spans="1:27" x14ac:dyDescent="0.25">
      <c r="A81" s="24" t="str">
        <f t="shared" si="7"/>
        <v/>
      </c>
      <c r="B81" s="24" t="str">
        <f t="shared" si="5"/>
        <v/>
      </c>
      <c r="C81" s="24" t="str">
        <f t="shared" si="6"/>
        <v/>
      </c>
      <c r="D81" s="24">
        <v>2026</v>
      </c>
      <c r="E81" s="7" t="s">
        <v>121</v>
      </c>
      <c r="F81" s="7" t="s">
        <v>105</v>
      </c>
      <c r="G81" s="7" t="s">
        <v>47</v>
      </c>
      <c r="H81" s="7" t="s">
        <v>27</v>
      </c>
      <c r="I81" s="8">
        <v>0.114</v>
      </c>
      <c r="J81" s="8">
        <v>0.16200000000000001</v>
      </c>
      <c r="K81" s="8">
        <v>0.14299999999999999</v>
      </c>
      <c r="L81" s="8">
        <v>0.30499999999999999</v>
      </c>
      <c r="M81" s="7">
        <v>17</v>
      </c>
      <c r="N81" s="7">
        <v>39</v>
      </c>
      <c r="O81" s="7">
        <v>35</v>
      </c>
      <c r="P81" s="7">
        <v>11</v>
      </c>
      <c r="Q81" s="7">
        <v>4</v>
      </c>
      <c r="R81" s="7">
        <v>1</v>
      </c>
      <c r="S81" s="7">
        <v>0</v>
      </c>
      <c r="T81" s="7">
        <v>0</v>
      </c>
      <c r="U81" s="7">
        <v>1</v>
      </c>
      <c r="V81" s="7">
        <v>0</v>
      </c>
      <c r="W81" s="7">
        <v>2</v>
      </c>
      <c r="X81" s="7">
        <v>21</v>
      </c>
      <c r="Y81" s="7">
        <v>6</v>
      </c>
      <c r="Z81" s="7">
        <v>0</v>
      </c>
      <c r="AA81"/>
    </row>
    <row r="82" spans="1:27" x14ac:dyDescent="0.25">
      <c r="A82" s="24" t="str">
        <f t="shared" si="7"/>
        <v/>
      </c>
      <c r="B82" s="24" t="str">
        <f t="shared" si="5"/>
        <v/>
      </c>
      <c r="C82" s="24" t="str">
        <f t="shared" si="6"/>
        <v/>
      </c>
      <c r="D82" s="24">
        <v>2026</v>
      </c>
      <c r="E82" s="7" t="s">
        <v>122</v>
      </c>
      <c r="F82" s="7" t="s">
        <v>105</v>
      </c>
      <c r="G82" s="7" t="s">
        <v>24</v>
      </c>
      <c r="H82" s="7" t="s">
        <v>33</v>
      </c>
      <c r="I82" s="8">
        <v>0</v>
      </c>
      <c r="J82" s="8">
        <v>0</v>
      </c>
      <c r="K82" s="8">
        <v>0</v>
      </c>
      <c r="L82" s="8">
        <v>0</v>
      </c>
      <c r="M82" s="7">
        <v>4</v>
      </c>
      <c r="N82" s="7">
        <v>4</v>
      </c>
      <c r="O82" s="7">
        <v>4</v>
      </c>
      <c r="P82" s="7">
        <v>0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2</v>
      </c>
      <c r="Y82" s="7">
        <v>0</v>
      </c>
      <c r="Z82" s="7">
        <v>0</v>
      </c>
      <c r="AA82"/>
    </row>
    <row r="83" spans="1:27" x14ac:dyDescent="0.25">
      <c r="A83" s="24" t="str">
        <f t="shared" si="7"/>
        <v/>
      </c>
      <c r="B83" s="24" t="str">
        <f t="shared" si="5"/>
        <v/>
      </c>
      <c r="C83" s="24">
        <f t="shared" si="6"/>
        <v>1</v>
      </c>
      <c r="D83" s="24">
        <v>2026</v>
      </c>
      <c r="E83" s="7" t="s">
        <v>123</v>
      </c>
      <c r="F83" s="7" t="s">
        <v>105</v>
      </c>
      <c r="G83" s="7" t="s">
        <v>47</v>
      </c>
      <c r="H83" s="7" t="s">
        <v>42</v>
      </c>
      <c r="I83" s="8">
        <v>0</v>
      </c>
      <c r="J83" s="8">
        <v>0</v>
      </c>
      <c r="K83" s="8">
        <v>0</v>
      </c>
      <c r="L83" s="8">
        <v>0</v>
      </c>
      <c r="M83" s="7">
        <v>2</v>
      </c>
      <c r="N83" s="7">
        <v>2</v>
      </c>
      <c r="O83" s="7">
        <v>2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v>0</v>
      </c>
      <c r="W83" s="7">
        <v>0</v>
      </c>
      <c r="X83" s="7">
        <v>2</v>
      </c>
      <c r="Y83" s="7">
        <v>0</v>
      </c>
      <c r="Z83" s="7">
        <v>0</v>
      </c>
      <c r="AA83"/>
    </row>
    <row r="84" spans="1:27" x14ac:dyDescent="0.25">
      <c r="A84" s="24" t="str">
        <f t="shared" si="7"/>
        <v/>
      </c>
      <c r="B84" s="24" t="str">
        <f t="shared" si="5"/>
        <v/>
      </c>
      <c r="C84" s="24" t="str">
        <f t="shared" si="6"/>
        <v/>
      </c>
      <c r="D84" s="24">
        <v>2026</v>
      </c>
      <c r="E84" s="7" t="s">
        <v>124</v>
      </c>
      <c r="F84" s="7" t="s">
        <v>105</v>
      </c>
      <c r="G84" s="7" t="s">
        <v>37</v>
      </c>
      <c r="H84" s="7" t="s">
        <v>64</v>
      </c>
      <c r="I84" s="8">
        <v>0</v>
      </c>
      <c r="J84" s="8">
        <v>0</v>
      </c>
      <c r="K84" s="8">
        <v>0</v>
      </c>
      <c r="L84" s="8">
        <v>0</v>
      </c>
      <c r="M84" s="7">
        <v>2</v>
      </c>
      <c r="N84" s="7">
        <v>2</v>
      </c>
      <c r="O84" s="7">
        <v>2</v>
      </c>
      <c r="P84" s="7">
        <v>1</v>
      </c>
      <c r="Q84" s="7">
        <v>0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2</v>
      </c>
      <c r="Y84" s="7">
        <v>0</v>
      </c>
      <c r="Z84" s="7">
        <v>0</v>
      </c>
      <c r="AA84"/>
    </row>
    <row r="85" spans="1:27" x14ac:dyDescent="0.25">
      <c r="A85" s="24" t="str">
        <f t="shared" si="7"/>
        <v/>
      </c>
      <c r="B85" s="24">
        <f t="shared" si="5"/>
        <v>1</v>
      </c>
      <c r="C85" s="24" t="str">
        <f t="shared" si="6"/>
        <v/>
      </c>
      <c r="D85" s="24">
        <v>2026</v>
      </c>
      <c r="E85" s="7" t="s">
        <v>125</v>
      </c>
      <c r="F85" s="7" t="s">
        <v>126</v>
      </c>
      <c r="G85" s="7" t="s">
        <v>37</v>
      </c>
      <c r="H85" s="7" t="s">
        <v>40</v>
      </c>
      <c r="I85" s="8">
        <v>0.36899999999999999</v>
      </c>
      <c r="J85" s="8">
        <v>0.42599999999999999</v>
      </c>
      <c r="K85" s="8">
        <v>0.49199999999999999</v>
      </c>
      <c r="L85" s="8">
        <v>0.91800000000000004</v>
      </c>
      <c r="M85" s="7">
        <v>57</v>
      </c>
      <c r="N85" s="7">
        <v>272</v>
      </c>
      <c r="O85" s="7">
        <v>244</v>
      </c>
      <c r="P85" s="7">
        <v>47</v>
      </c>
      <c r="Q85" s="7">
        <v>90</v>
      </c>
      <c r="R85" s="7">
        <v>19</v>
      </c>
      <c r="S85" s="7">
        <v>1</v>
      </c>
      <c r="T85" s="7">
        <v>3</v>
      </c>
      <c r="U85" s="7">
        <v>49</v>
      </c>
      <c r="V85" s="7">
        <v>2</v>
      </c>
      <c r="W85" s="7">
        <v>24</v>
      </c>
      <c r="X85" s="7">
        <v>46</v>
      </c>
      <c r="Y85" s="7">
        <v>8</v>
      </c>
      <c r="Z85" s="7">
        <v>3</v>
      </c>
      <c r="AA85"/>
    </row>
    <row r="86" spans="1:27" x14ac:dyDescent="0.25">
      <c r="A86" s="24">
        <f t="shared" si="7"/>
        <v>1</v>
      </c>
      <c r="B86" s="24" t="str">
        <f t="shared" si="5"/>
        <v/>
      </c>
      <c r="C86" s="24" t="str">
        <f t="shared" si="6"/>
        <v/>
      </c>
      <c r="D86" s="24">
        <v>2026</v>
      </c>
      <c r="E86" s="7" t="s">
        <v>127</v>
      </c>
      <c r="F86" s="7" t="s">
        <v>126</v>
      </c>
      <c r="G86" s="7" t="s">
        <v>32</v>
      </c>
      <c r="H86" s="7" t="s">
        <v>33</v>
      </c>
      <c r="I86" s="8">
        <v>0.316</v>
      </c>
      <c r="J86" s="8">
        <v>0.42</v>
      </c>
      <c r="K86" s="8">
        <v>0.55600000000000005</v>
      </c>
      <c r="L86" s="8">
        <v>0.97699999999999998</v>
      </c>
      <c r="M86" s="7">
        <v>52</v>
      </c>
      <c r="N86" s="7">
        <v>229</v>
      </c>
      <c r="O86" s="7">
        <v>187</v>
      </c>
      <c r="P86" s="7">
        <v>52</v>
      </c>
      <c r="Q86" s="7">
        <v>59</v>
      </c>
      <c r="R86" s="7">
        <v>12</v>
      </c>
      <c r="S86" s="7">
        <v>0</v>
      </c>
      <c r="T86" s="7">
        <v>11</v>
      </c>
      <c r="U86" s="7">
        <v>36</v>
      </c>
      <c r="V86" s="7">
        <v>16</v>
      </c>
      <c r="W86" s="7">
        <v>20</v>
      </c>
      <c r="X86" s="7">
        <v>23</v>
      </c>
      <c r="Y86" s="7">
        <v>5</v>
      </c>
      <c r="Z86" s="7">
        <v>1</v>
      </c>
      <c r="AA86"/>
    </row>
    <row r="87" spans="1:27" x14ac:dyDescent="0.25">
      <c r="A87" s="24" t="str">
        <f t="shared" si="7"/>
        <v/>
      </c>
      <c r="B87" s="24" t="str">
        <f t="shared" si="5"/>
        <v/>
      </c>
      <c r="C87" s="24">
        <f t="shared" si="6"/>
        <v>1</v>
      </c>
      <c r="D87" s="24">
        <v>2026</v>
      </c>
      <c r="E87" s="7" t="s">
        <v>130</v>
      </c>
      <c r="F87" s="7" t="s">
        <v>126</v>
      </c>
      <c r="G87" s="7" t="s">
        <v>24</v>
      </c>
      <c r="H87" s="7" t="s">
        <v>44</v>
      </c>
      <c r="I87" s="8">
        <v>0.31</v>
      </c>
      <c r="J87" s="8">
        <v>0.38200000000000001</v>
      </c>
      <c r="K87" s="8">
        <v>0.47499999999999998</v>
      </c>
      <c r="L87" s="8">
        <v>0.85699999999999998</v>
      </c>
      <c r="M87" s="7">
        <v>51</v>
      </c>
      <c r="N87" s="7">
        <v>228</v>
      </c>
      <c r="O87" s="7">
        <v>200</v>
      </c>
      <c r="P87" s="7">
        <v>37</v>
      </c>
      <c r="Q87" s="7">
        <v>62</v>
      </c>
      <c r="R87" s="7">
        <v>12</v>
      </c>
      <c r="S87" s="7">
        <v>0</v>
      </c>
      <c r="T87" s="7">
        <v>7</v>
      </c>
      <c r="U87" s="7">
        <v>38</v>
      </c>
      <c r="V87" s="7">
        <v>7</v>
      </c>
      <c r="W87" s="7">
        <v>18</v>
      </c>
      <c r="X87" s="7">
        <v>37</v>
      </c>
      <c r="Y87" s="7">
        <v>5</v>
      </c>
      <c r="Z87" s="7">
        <v>1</v>
      </c>
      <c r="AA87"/>
    </row>
    <row r="88" spans="1:27" x14ac:dyDescent="0.25">
      <c r="A88" s="24">
        <f t="shared" si="7"/>
        <v>1</v>
      </c>
      <c r="B88" s="24" t="str">
        <f t="shared" si="5"/>
        <v/>
      </c>
      <c r="C88" s="24" t="str">
        <f t="shared" si="6"/>
        <v/>
      </c>
      <c r="D88" s="24">
        <v>2026</v>
      </c>
      <c r="E88" s="7" t="s">
        <v>128</v>
      </c>
      <c r="F88" s="7" t="s">
        <v>126</v>
      </c>
      <c r="G88" s="7" t="s">
        <v>29</v>
      </c>
      <c r="H88" s="7" t="s">
        <v>35</v>
      </c>
      <c r="I88" s="8">
        <v>0.30599999999999999</v>
      </c>
      <c r="J88" s="8">
        <v>0.38</v>
      </c>
      <c r="K88" s="8">
        <v>0.626</v>
      </c>
      <c r="L88" s="8">
        <v>1.0049999999999999</v>
      </c>
      <c r="M88" s="7">
        <v>56</v>
      </c>
      <c r="N88" s="7">
        <v>266</v>
      </c>
      <c r="O88" s="7">
        <v>235</v>
      </c>
      <c r="P88" s="7">
        <v>50</v>
      </c>
      <c r="Q88" s="7">
        <v>72</v>
      </c>
      <c r="R88" s="7">
        <v>10</v>
      </c>
      <c r="S88" s="7">
        <v>4</v>
      </c>
      <c r="T88" s="7">
        <v>19</v>
      </c>
      <c r="U88" s="7">
        <v>63</v>
      </c>
      <c r="V88" s="7">
        <v>4</v>
      </c>
      <c r="W88" s="7">
        <v>25</v>
      </c>
      <c r="X88" s="7">
        <v>37</v>
      </c>
      <c r="Y88" s="7">
        <v>6</v>
      </c>
      <c r="Z88" s="7">
        <v>1</v>
      </c>
      <c r="AA88"/>
    </row>
    <row r="89" spans="1:27" x14ac:dyDescent="0.25">
      <c r="A89" s="24" t="str">
        <f t="shared" si="7"/>
        <v/>
      </c>
      <c r="B89" s="24" t="str">
        <f t="shared" si="5"/>
        <v/>
      </c>
      <c r="C89" s="24" t="str">
        <f t="shared" si="6"/>
        <v/>
      </c>
      <c r="D89" s="24">
        <v>2026</v>
      </c>
      <c r="E89" s="7" t="s">
        <v>129</v>
      </c>
      <c r="F89" s="7" t="s">
        <v>126</v>
      </c>
      <c r="G89" s="7" t="s">
        <v>37</v>
      </c>
      <c r="H89" s="7" t="s">
        <v>42</v>
      </c>
      <c r="I89" s="8">
        <v>0.30199999999999999</v>
      </c>
      <c r="J89" s="8">
        <v>0.40899999999999997</v>
      </c>
      <c r="K89" s="8">
        <v>0.44400000000000001</v>
      </c>
      <c r="L89" s="8">
        <v>0.85299999999999998</v>
      </c>
      <c r="M89" s="7">
        <v>56</v>
      </c>
      <c r="N89" s="7">
        <v>278</v>
      </c>
      <c r="O89" s="7">
        <v>232</v>
      </c>
      <c r="P89" s="7">
        <v>44</v>
      </c>
      <c r="Q89" s="7">
        <v>70</v>
      </c>
      <c r="R89" s="7">
        <v>15</v>
      </c>
      <c r="S89" s="7">
        <v>3</v>
      </c>
      <c r="T89" s="7">
        <v>4</v>
      </c>
      <c r="U89" s="7">
        <v>44</v>
      </c>
      <c r="V89" s="7">
        <v>2</v>
      </c>
      <c r="W89" s="7">
        <v>41</v>
      </c>
      <c r="X89" s="7">
        <v>55</v>
      </c>
      <c r="Y89" s="7">
        <v>8</v>
      </c>
      <c r="Z89" s="7">
        <v>3</v>
      </c>
      <c r="AA89"/>
    </row>
    <row r="90" spans="1:27" x14ac:dyDescent="0.25">
      <c r="A90" s="24" t="str">
        <f t="shared" si="7"/>
        <v/>
      </c>
      <c r="B90" s="24" t="str">
        <f t="shared" si="5"/>
        <v/>
      </c>
      <c r="C90" s="24">
        <f t="shared" si="6"/>
        <v>1</v>
      </c>
      <c r="D90" s="24">
        <v>2026</v>
      </c>
      <c r="E90" s="7" t="s">
        <v>131</v>
      </c>
      <c r="F90" s="7" t="s">
        <v>126</v>
      </c>
      <c r="G90" s="7" t="s">
        <v>37</v>
      </c>
      <c r="H90" s="7" t="s">
        <v>27</v>
      </c>
      <c r="I90" s="8">
        <v>0.28599999999999998</v>
      </c>
      <c r="J90" s="8">
        <v>0.42899999999999999</v>
      </c>
      <c r="K90" s="8">
        <v>0.48699999999999999</v>
      </c>
      <c r="L90" s="8">
        <v>0.91600000000000004</v>
      </c>
      <c r="M90" s="7">
        <v>52</v>
      </c>
      <c r="N90" s="7">
        <v>203</v>
      </c>
      <c r="O90" s="7">
        <v>154</v>
      </c>
      <c r="P90" s="7">
        <v>42</v>
      </c>
      <c r="Q90" s="7">
        <v>44</v>
      </c>
      <c r="R90" s="7">
        <v>9</v>
      </c>
      <c r="S90" s="7">
        <v>2</v>
      </c>
      <c r="T90" s="7">
        <v>6</v>
      </c>
      <c r="U90" s="7">
        <v>36</v>
      </c>
      <c r="V90" s="7">
        <v>8</v>
      </c>
      <c r="W90" s="7">
        <v>32</v>
      </c>
      <c r="X90" s="7">
        <v>30</v>
      </c>
      <c r="Y90" s="7">
        <v>5</v>
      </c>
      <c r="Z90" s="7">
        <v>1</v>
      </c>
      <c r="AA90"/>
    </row>
    <row r="91" spans="1:27" x14ac:dyDescent="0.25">
      <c r="A91" s="24" t="str">
        <f t="shared" si="7"/>
        <v/>
      </c>
      <c r="B91" s="24" t="str">
        <f t="shared" si="5"/>
        <v/>
      </c>
      <c r="C91" s="24" t="str">
        <f t="shared" si="6"/>
        <v/>
      </c>
      <c r="D91" s="24">
        <v>2026</v>
      </c>
      <c r="E91" s="7" t="s">
        <v>132</v>
      </c>
      <c r="F91" s="7" t="s">
        <v>126</v>
      </c>
      <c r="G91" s="7" t="s">
        <v>24</v>
      </c>
      <c r="H91" s="7" t="s">
        <v>25</v>
      </c>
      <c r="I91" s="8">
        <v>0.34499999999999997</v>
      </c>
      <c r="J91" s="8">
        <v>0.39400000000000002</v>
      </c>
      <c r="K91" s="8">
        <v>0.55500000000000005</v>
      </c>
      <c r="L91" s="8">
        <v>0.94899999999999995</v>
      </c>
      <c r="M91" s="7">
        <v>36</v>
      </c>
      <c r="N91" s="7">
        <v>133</v>
      </c>
      <c r="O91" s="7">
        <v>119</v>
      </c>
      <c r="P91" s="7">
        <v>24</v>
      </c>
      <c r="Q91" s="7">
        <v>41</v>
      </c>
      <c r="R91" s="7">
        <v>7</v>
      </c>
      <c r="S91" s="7">
        <v>0</v>
      </c>
      <c r="T91" s="7">
        <v>6</v>
      </c>
      <c r="U91" s="7">
        <v>30</v>
      </c>
      <c r="V91" s="7">
        <v>4</v>
      </c>
      <c r="W91" s="7">
        <v>7</v>
      </c>
      <c r="X91" s="7">
        <v>19</v>
      </c>
      <c r="Y91" s="7">
        <v>0</v>
      </c>
      <c r="Z91" s="7">
        <v>0</v>
      </c>
      <c r="AA91"/>
    </row>
    <row r="92" spans="1:27" x14ac:dyDescent="0.25">
      <c r="A92" s="24" t="str">
        <f t="shared" si="7"/>
        <v/>
      </c>
      <c r="B92" s="24" t="str">
        <f t="shared" si="5"/>
        <v/>
      </c>
      <c r="C92" s="24" t="str">
        <f t="shared" si="6"/>
        <v/>
      </c>
      <c r="D92" s="24">
        <v>2026</v>
      </c>
      <c r="E92" s="7" t="s">
        <v>133</v>
      </c>
      <c r="F92" s="7" t="s">
        <v>126</v>
      </c>
      <c r="G92" s="7" t="s">
        <v>24</v>
      </c>
      <c r="H92" s="7" t="s">
        <v>35</v>
      </c>
      <c r="I92" s="8">
        <v>0.33300000000000002</v>
      </c>
      <c r="J92" s="8">
        <v>0.38500000000000001</v>
      </c>
      <c r="K92" s="8">
        <v>0.33300000000000002</v>
      </c>
      <c r="L92" s="8">
        <v>0.71799999999999997</v>
      </c>
      <c r="M92" s="7">
        <v>4</v>
      </c>
      <c r="N92" s="7">
        <v>13</v>
      </c>
      <c r="O92" s="7">
        <v>12</v>
      </c>
      <c r="P92" s="7">
        <v>2</v>
      </c>
      <c r="Q92" s="7">
        <v>4</v>
      </c>
      <c r="R92" s="7">
        <v>0</v>
      </c>
      <c r="S92" s="7">
        <v>0</v>
      </c>
      <c r="T92" s="7">
        <v>0</v>
      </c>
      <c r="U92" s="7">
        <v>2</v>
      </c>
      <c r="V92" s="7">
        <v>0</v>
      </c>
      <c r="W92" s="7">
        <v>1</v>
      </c>
      <c r="X92" s="7">
        <v>2</v>
      </c>
      <c r="Y92" s="7">
        <v>0</v>
      </c>
      <c r="Z92" s="7">
        <v>0</v>
      </c>
      <c r="AA92"/>
    </row>
    <row r="93" spans="1:27" x14ac:dyDescent="0.25">
      <c r="A93" s="24" t="str">
        <f t="shared" si="7"/>
        <v/>
      </c>
      <c r="B93" s="24" t="str">
        <f t="shared" si="5"/>
        <v/>
      </c>
      <c r="C93" s="24" t="str">
        <f t="shared" si="6"/>
        <v/>
      </c>
      <c r="D93" s="24">
        <v>2026</v>
      </c>
      <c r="E93" s="7" t="s">
        <v>134</v>
      </c>
      <c r="F93" s="7" t="s">
        <v>126</v>
      </c>
      <c r="G93" s="7" t="s">
        <v>37</v>
      </c>
      <c r="H93" s="7" t="s">
        <v>30</v>
      </c>
      <c r="I93" s="8">
        <v>0.3</v>
      </c>
      <c r="J93" s="8">
        <v>0.34899999999999998</v>
      </c>
      <c r="K93" s="8">
        <v>0.41399999999999998</v>
      </c>
      <c r="L93" s="8">
        <v>0.76300000000000001</v>
      </c>
      <c r="M93" s="7">
        <v>41</v>
      </c>
      <c r="N93" s="7">
        <v>156</v>
      </c>
      <c r="O93" s="7">
        <v>140</v>
      </c>
      <c r="P93" s="7">
        <v>29</v>
      </c>
      <c r="Q93" s="7">
        <v>42</v>
      </c>
      <c r="R93" s="7">
        <v>4</v>
      </c>
      <c r="S93" s="7">
        <v>3</v>
      </c>
      <c r="T93" s="7">
        <v>2</v>
      </c>
      <c r="U93" s="7">
        <v>14</v>
      </c>
      <c r="V93" s="7">
        <v>3</v>
      </c>
      <c r="W93" s="7">
        <v>8</v>
      </c>
      <c r="X93" s="7">
        <v>26</v>
      </c>
      <c r="Y93" s="7">
        <v>5</v>
      </c>
      <c r="Z93" s="7">
        <v>1</v>
      </c>
      <c r="AA93"/>
    </row>
    <row r="94" spans="1:27" x14ac:dyDescent="0.25">
      <c r="A94" s="24" t="str">
        <f t="shared" si="7"/>
        <v/>
      </c>
      <c r="B94" s="24" t="str">
        <f t="shared" si="5"/>
        <v/>
      </c>
      <c r="C94" s="24" t="str">
        <f t="shared" si="6"/>
        <v/>
      </c>
      <c r="D94" s="24">
        <v>2026</v>
      </c>
      <c r="E94" s="7" t="s">
        <v>135</v>
      </c>
      <c r="F94" s="7" t="s">
        <v>126</v>
      </c>
      <c r="G94" s="7" t="s">
        <v>47</v>
      </c>
      <c r="H94" s="7" t="s">
        <v>33</v>
      </c>
      <c r="I94" s="8">
        <v>0.28799999999999998</v>
      </c>
      <c r="J94" s="8">
        <v>0.39600000000000002</v>
      </c>
      <c r="K94" s="8">
        <v>0.36</v>
      </c>
      <c r="L94" s="8">
        <v>0.75600000000000001</v>
      </c>
      <c r="M94" s="7">
        <v>35</v>
      </c>
      <c r="N94" s="7">
        <v>155</v>
      </c>
      <c r="O94" s="7">
        <v>125</v>
      </c>
      <c r="P94" s="7">
        <v>24</v>
      </c>
      <c r="Q94" s="7">
        <v>36</v>
      </c>
      <c r="R94" s="7">
        <v>6</v>
      </c>
      <c r="S94" s="7">
        <v>0</v>
      </c>
      <c r="T94" s="7">
        <v>1</v>
      </c>
      <c r="U94" s="7">
        <v>23</v>
      </c>
      <c r="V94" s="7">
        <v>11</v>
      </c>
      <c r="W94" s="7">
        <v>14</v>
      </c>
      <c r="X94" s="7">
        <v>33</v>
      </c>
      <c r="Y94" s="7">
        <v>10</v>
      </c>
      <c r="Z94" s="7">
        <v>2</v>
      </c>
      <c r="AA94"/>
    </row>
    <row r="95" spans="1:27" x14ac:dyDescent="0.25">
      <c r="A95" s="24" t="str">
        <f t="shared" si="7"/>
        <v/>
      </c>
      <c r="B95" s="24" t="str">
        <f t="shared" si="5"/>
        <v/>
      </c>
      <c r="C95" s="24" t="str">
        <f t="shared" si="6"/>
        <v/>
      </c>
      <c r="D95" s="24">
        <v>2026</v>
      </c>
      <c r="E95" s="7" t="s">
        <v>136</v>
      </c>
      <c r="F95" s="7" t="s">
        <v>126</v>
      </c>
      <c r="G95" s="7" t="s">
        <v>47</v>
      </c>
      <c r="H95" s="7" t="s">
        <v>38</v>
      </c>
      <c r="I95" s="8">
        <v>0.22600000000000001</v>
      </c>
      <c r="J95" s="8">
        <v>0.28100000000000003</v>
      </c>
      <c r="K95" s="8">
        <v>0.28299999999999997</v>
      </c>
      <c r="L95" s="8">
        <v>0.56399999999999995</v>
      </c>
      <c r="M95" s="7">
        <v>14</v>
      </c>
      <c r="N95" s="7">
        <v>59</v>
      </c>
      <c r="O95" s="7">
        <v>53</v>
      </c>
      <c r="P95" s="7">
        <v>6</v>
      </c>
      <c r="Q95" s="7">
        <v>12</v>
      </c>
      <c r="R95" s="7">
        <v>3</v>
      </c>
      <c r="S95" s="7">
        <v>0</v>
      </c>
      <c r="T95" s="7">
        <v>0</v>
      </c>
      <c r="U95" s="7">
        <v>4</v>
      </c>
      <c r="V95" s="7">
        <v>1</v>
      </c>
      <c r="W95" s="7">
        <v>3</v>
      </c>
      <c r="X95" s="7">
        <v>12</v>
      </c>
      <c r="Y95" s="7">
        <v>0</v>
      </c>
      <c r="Z95" s="7">
        <v>0</v>
      </c>
      <c r="AA95"/>
    </row>
    <row r="96" spans="1:27" x14ac:dyDescent="0.25">
      <c r="A96" s="24" t="str">
        <f t="shared" si="7"/>
        <v/>
      </c>
      <c r="B96" s="24" t="str">
        <f t="shared" si="5"/>
        <v/>
      </c>
      <c r="C96" s="24" t="str">
        <f t="shared" si="6"/>
        <v/>
      </c>
      <c r="D96" s="24">
        <v>2026</v>
      </c>
      <c r="E96" s="7" t="s">
        <v>137</v>
      </c>
      <c r="F96" s="7" t="s">
        <v>126</v>
      </c>
      <c r="G96" s="7" t="s">
        <v>37</v>
      </c>
      <c r="H96" s="7" t="s">
        <v>25</v>
      </c>
      <c r="I96" s="8">
        <v>0.19400000000000001</v>
      </c>
      <c r="J96" s="8">
        <v>0.35899999999999999</v>
      </c>
      <c r="K96" s="8">
        <v>0.30599999999999999</v>
      </c>
      <c r="L96" s="8">
        <v>0.66400000000000003</v>
      </c>
      <c r="M96" s="7">
        <v>22</v>
      </c>
      <c r="N96" s="7">
        <v>93</v>
      </c>
      <c r="O96" s="7">
        <v>72</v>
      </c>
      <c r="P96" s="7">
        <v>9</v>
      </c>
      <c r="Q96" s="7">
        <v>14</v>
      </c>
      <c r="R96" s="7">
        <v>2</v>
      </c>
      <c r="S96" s="7">
        <v>0</v>
      </c>
      <c r="T96" s="7">
        <v>2</v>
      </c>
      <c r="U96" s="7">
        <v>15</v>
      </c>
      <c r="V96" s="7">
        <v>3</v>
      </c>
      <c r="W96" s="7">
        <v>16</v>
      </c>
      <c r="X96" s="7">
        <v>24</v>
      </c>
      <c r="Y96" s="7">
        <v>0</v>
      </c>
      <c r="Z96" s="7">
        <v>0</v>
      </c>
      <c r="AA96"/>
    </row>
    <row r="97" spans="1:27" x14ac:dyDescent="0.25">
      <c r="A97" s="24" t="str">
        <f t="shared" si="7"/>
        <v/>
      </c>
      <c r="B97" s="24" t="str">
        <f t="shared" si="5"/>
        <v/>
      </c>
      <c r="C97" s="24" t="str">
        <f t="shared" si="6"/>
        <v/>
      </c>
      <c r="D97" s="24">
        <v>2026</v>
      </c>
      <c r="E97" s="7" t="s">
        <v>138</v>
      </c>
      <c r="F97" s="7" t="s">
        <v>126</v>
      </c>
      <c r="G97" s="7" t="s">
        <v>37</v>
      </c>
      <c r="H97" s="7" t="s">
        <v>44</v>
      </c>
      <c r="I97" s="8">
        <v>0.182</v>
      </c>
      <c r="J97" s="8">
        <v>0.36799999999999999</v>
      </c>
      <c r="K97" s="8">
        <v>0.29499999999999998</v>
      </c>
      <c r="L97" s="8">
        <v>0.66400000000000003</v>
      </c>
      <c r="M97" s="7">
        <v>22</v>
      </c>
      <c r="N97" s="7">
        <v>57</v>
      </c>
      <c r="O97" s="7">
        <v>44</v>
      </c>
      <c r="P97" s="7">
        <v>12</v>
      </c>
      <c r="Q97" s="7">
        <v>8</v>
      </c>
      <c r="R97" s="7">
        <v>2</v>
      </c>
      <c r="S97" s="7">
        <v>0</v>
      </c>
      <c r="T97" s="7">
        <v>1</v>
      </c>
      <c r="U97" s="7">
        <v>6</v>
      </c>
      <c r="V97" s="7">
        <v>0</v>
      </c>
      <c r="W97" s="7">
        <v>13</v>
      </c>
      <c r="X97" s="7">
        <v>13</v>
      </c>
      <c r="Y97" s="7">
        <v>2</v>
      </c>
      <c r="Z97" s="7">
        <v>0</v>
      </c>
      <c r="AA97"/>
    </row>
    <row r="98" spans="1:27" x14ac:dyDescent="0.25">
      <c r="A98" s="24" t="str">
        <f t="shared" si="7"/>
        <v/>
      </c>
      <c r="B98" s="24" t="str">
        <f t="shared" si="5"/>
        <v/>
      </c>
      <c r="C98" s="24" t="str">
        <f t="shared" si="6"/>
        <v/>
      </c>
      <c r="D98" s="24">
        <v>2026</v>
      </c>
      <c r="E98" s="7" t="s">
        <v>139</v>
      </c>
      <c r="F98" s="7" t="s">
        <v>126</v>
      </c>
      <c r="G98" s="7" t="s">
        <v>47</v>
      </c>
      <c r="H98" s="7" t="s">
        <v>25</v>
      </c>
      <c r="I98" s="8">
        <v>0.16</v>
      </c>
      <c r="J98" s="8">
        <v>0.32300000000000001</v>
      </c>
      <c r="K98" s="8">
        <v>0.38</v>
      </c>
      <c r="L98" s="8">
        <v>0.70299999999999996</v>
      </c>
      <c r="M98" s="7">
        <v>20</v>
      </c>
      <c r="N98" s="7">
        <v>62</v>
      </c>
      <c r="O98" s="7">
        <v>50</v>
      </c>
      <c r="P98" s="7">
        <v>7</v>
      </c>
      <c r="Q98" s="7">
        <v>8</v>
      </c>
      <c r="R98" s="7">
        <v>2</v>
      </c>
      <c r="S98" s="7">
        <v>0</v>
      </c>
      <c r="T98" s="7">
        <v>3</v>
      </c>
      <c r="U98" s="7">
        <v>10</v>
      </c>
      <c r="V98" s="7">
        <v>5</v>
      </c>
      <c r="W98" s="7">
        <v>7</v>
      </c>
      <c r="X98" s="7">
        <v>18</v>
      </c>
      <c r="Y98" s="7">
        <v>2</v>
      </c>
      <c r="Z98" s="7">
        <v>0</v>
      </c>
      <c r="AA98"/>
    </row>
    <row r="99" spans="1:27" x14ac:dyDescent="0.25">
      <c r="A99" s="24" t="str">
        <f t="shared" si="7"/>
        <v/>
      </c>
      <c r="B99" s="24" t="str">
        <f t="shared" si="5"/>
        <v/>
      </c>
      <c r="C99" s="24" t="str">
        <f t="shared" si="6"/>
        <v/>
      </c>
      <c r="D99" s="24">
        <v>2026</v>
      </c>
      <c r="E99" s="7" t="s">
        <v>140</v>
      </c>
      <c r="F99" s="7" t="s">
        <v>126</v>
      </c>
      <c r="G99" s="7" t="s">
        <v>37</v>
      </c>
      <c r="H99" s="7" t="s">
        <v>30</v>
      </c>
      <c r="I99" s="8">
        <v>0.154</v>
      </c>
      <c r="J99" s="8">
        <v>0.317</v>
      </c>
      <c r="K99" s="8">
        <v>0.246</v>
      </c>
      <c r="L99" s="8">
        <v>0.56299999999999994</v>
      </c>
      <c r="M99" s="7">
        <v>27</v>
      </c>
      <c r="N99" s="7">
        <v>85</v>
      </c>
      <c r="O99" s="7">
        <v>65</v>
      </c>
      <c r="P99" s="7">
        <v>11</v>
      </c>
      <c r="Q99" s="7">
        <v>10</v>
      </c>
      <c r="R99" s="7">
        <v>3</v>
      </c>
      <c r="S99" s="7">
        <v>0</v>
      </c>
      <c r="T99" s="7">
        <v>1</v>
      </c>
      <c r="U99" s="7">
        <v>5</v>
      </c>
      <c r="V99" s="7">
        <v>5</v>
      </c>
      <c r="W99" s="7">
        <v>11</v>
      </c>
      <c r="X99" s="7">
        <v>20</v>
      </c>
      <c r="Y99" s="7">
        <v>2</v>
      </c>
      <c r="Z99" s="7">
        <v>0</v>
      </c>
      <c r="AA99"/>
    </row>
    <row r="100" spans="1:27" x14ac:dyDescent="0.25">
      <c r="A100" s="24" t="str">
        <f t="shared" si="7"/>
        <v/>
      </c>
      <c r="B100" s="24" t="str">
        <f t="shared" si="5"/>
        <v/>
      </c>
      <c r="C100" s="24" t="str">
        <f t="shared" si="6"/>
        <v/>
      </c>
      <c r="D100" s="24">
        <v>2026</v>
      </c>
      <c r="E100" s="7" t="s">
        <v>141</v>
      </c>
      <c r="F100" s="7" t="s">
        <v>126</v>
      </c>
      <c r="G100" s="7" t="s">
        <v>37</v>
      </c>
      <c r="H100" s="7" t="s">
        <v>64</v>
      </c>
      <c r="I100" s="8">
        <v>0.152</v>
      </c>
      <c r="J100" s="8">
        <v>0.17599999999999999</v>
      </c>
      <c r="K100" s="8">
        <v>0.182</v>
      </c>
      <c r="L100" s="8">
        <v>0.35799999999999998</v>
      </c>
      <c r="M100" s="7">
        <v>9</v>
      </c>
      <c r="N100" s="7">
        <v>34</v>
      </c>
      <c r="O100" s="7">
        <v>33</v>
      </c>
      <c r="P100" s="7">
        <v>1</v>
      </c>
      <c r="Q100" s="7">
        <v>5</v>
      </c>
      <c r="R100" s="7">
        <v>1</v>
      </c>
      <c r="S100" s="7">
        <v>0</v>
      </c>
      <c r="T100" s="7">
        <v>0</v>
      </c>
      <c r="U100" s="7">
        <v>2</v>
      </c>
      <c r="V100" s="7">
        <v>0</v>
      </c>
      <c r="W100" s="7">
        <v>1</v>
      </c>
      <c r="X100" s="7">
        <v>10</v>
      </c>
      <c r="Y100" s="7">
        <v>1</v>
      </c>
      <c r="Z100" s="7">
        <v>0</v>
      </c>
      <c r="AA100"/>
    </row>
    <row r="101" spans="1:27" x14ac:dyDescent="0.25">
      <c r="A101" s="24" t="str">
        <f t="shared" si="7"/>
        <v/>
      </c>
      <c r="B101" s="24" t="str">
        <f t="shared" si="5"/>
        <v/>
      </c>
      <c r="C101" s="24" t="str">
        <f t="shared" si="6"/>
        <v/>
      </c>
      <c r="D101" s="24">
        <v>2026</v>
      </c>
      <c r="E101" s="7" t="s">
        <v>142</v>
      </c>
      <c r="F101" s="7" t="s">
        <v>126</v>
      </c>
      <c r="G101" s="7" t="s">
        <v>24</v>
      </c>
      <c r="H101" s="7" t="s">
        <v>25</v>
      </c>
      <c r="I101" s="8">
        <v>0.15</v>
      </c>
      <c r="J101" s="8">
        <v>0.32</v>
      </c>
      <c r="K101" s="8">
        <v>0.3</v>
      </c>
      <c r="L101" s="8">
        <v>0.62</v>
      </c>
      <c r="M101" s="7">
        <v>10</v>
      </c>
      <c r="N101" s="7">
        <v>25</v>
      </c>
      <c r="O101" s="7">
        <v>20</v>
      </c>
      <c r="P101" s="7">
        <v>4</v>
      </c>
      <c r="Q101" s="7">
        <v>3</v>
      </c>
      <c r="R101" s="7">
        <v>3</v>
      </c>
      <c r="S101" s="7">
        <v>0</v>
      </c>
      <c r="T101" s="7">
        <v>0</v>
      </c>
      <c r="U101" s="7">
        <v>2</v>
      </c>
      <c r="V101" s="7">
        <v>1</v>
      </c>
      <c r="W101" s="7">
        <v>4</v>
      </c>
      <c r="X101" s="7">
        <v>12</v>
      </c>
      <c r="Y101" s="7">
        <v>1</v>
      </c>
      <c r="Z101" s="7">
        <v>0</v>
      </c>
      <c r="AA101"/>
    </row>
    <row r="102" spans="1:27" x14ac:dyDescent="0.25">
      <c r="A102" s="24" t="str">
        <f t="shared" si="7"/>
        <v/>
      </c>
      <c r="B102" s="24" t="str">
        <f t="shared" si="5"/>
        <v/>
      </c>
      <c r="C102" s="24" t="str">
        <f t="shared" si="6"/>
        <v/>
      </c>
      <c r="D102" s="24">
        <v>2026</v>
      </c>
      <c r="E102" s="7" t="s">
        <v>143</v>
      </c>
      <c r="F102" s="7" t="s">
        <v>126</v>
      </c>
      <c r="G102" s="7" t="s">
        <v>24</v>
      </c>
      <c r="H102" s="7" t="s">
        <v>27</v>
      </c>
      <c r="I102" s="8">
        <v>0.13300000000000001</v>
      </c>
      <c r="J102" s="8">
        <v>0.26800000000000002</v>
      </c>
      <c r="K102" s="8">
        <v>0.17799999999999999</v>
      </c>
      <c r="L102" s="8">
        <v>0.44600000000000001</v>
      </c>
      <c r="M102" s="7">
        <v>19</v>
      </c>
      <c r="N102" s="7">
        <v>56</v>
      </c>
      <c r="O102" s="7">
        <v>45</v>
      </c>
      <c r="P102" s="7">
        <v>9</v>
      </c>
      <c r="Q102" s="7">
        <v>6</v>
      </c>
      <c r="R102" s="7">
        <v>2</v>
      </c>
      <c r="S102" s="7">
        <v>0</v>
      </c>
      <c r="T102" s="7">
        <v>0</v>
      </c>
      <c r="U102" s="7">
        <v>3</v>
      </c>
      <c r="V102" s="7">
        <v>2</v>
      </c>
      <c r="W102" s="7">
        <v>7</v>
      </c>
      <c r="X102" s="7">
        <v>10</v>
      </c>
      <c r="Y102" s="7">
        <v>1</v>
      </c>
      <c r="Z102" s="7">
        <v>0</v>
      </c>
      <c r="AA102"/>
    </row>
    <row r="103" spans="1:27" x14ac:dyDescent="0.25">
      <c r="A103" s="24" t="str">
        <f t="shared" si="7"/>
        <v/>
      </c>
      <c r="B103" s="24" t="str">
        <f t="shared" si="5"/>
        <v/>
      </c>
      <c r="C103" s="24" t="str">
        <f t="shared" si="6"/>
        <v/>
      </c>
      <c r="D103" s="24">
        <v>2026</v>
      </c>
      <c r="E103" s="7" t="s">
        <v>144</v>
      </c>
      <c r="F103" s="7" t="s">
        <v>126</v>
      </c>
      <c r="G103" s="7" t="s">
        <v>47</v>
      </c>
      <c r="H103" s="7" t="s">
        <v>33</v>
      </c>
      <c r="I103" s="8">
        <v>0</v>
      </c>
      <c r="J103" s="8">
        <v>0.16700000000000001</v>
      </c>
      <c r="K103" s="8">
        <v>0</v>
      </c>
      <c r="L103" s="8">
        <v>0.16700000000000001</v>
      </c>
      <c r="M103" s="7">
        <v>5</v>
      </c>
      <c r="N103" s="7">
        <v>6</v>
      </c>
      <c r="O103" s="7">
        <v>5</v>
      </c>
      <c r="P103" s="7">
        <v>1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1</v>
      </c>
      <c r="X103" s="7">
        <v>2</v>
      </c>
      <c r="Y103" s="7">
        <v>1</v>
      </c>
      <c r="Z103" s="7">
        <v>0</v>
      </c>
      <c r="AA103"/>
    </row>
    <row r="104" spans="1:27" x14ac:dyDescent="0.25">
      <c r="A104" s="24">
        <f t="shared" si="7"/>
        <v>1</v>
      </c>
      <c r="B104" s="24" t="str">
        <f t="shared" si="5"/>
        <v/>
      </c>
      <c r="C104" s="24" t="str">
        <f t="shared" si="6"/>
        <v/>
      </c>
      <c r="D104" s="24">
        <v>2026</v>
      </c>
      <c r="E104" s="7" t="s">
        <v>145</v>
      </c>
      <c r="F104" s="7" t="s">
        <v>146</v>
      </c>
      <c r="G104" s="7" t="s">
        <v>32</v>
      </c>
      <c r="H104" s="7" t="s">
        <v>42</v>
      </c>
      <c r="I104" s="8">
        <v>0.38400000000000001</v>
      </c>
      <c r="J104" s="8">
        <v>0.48</v>
      </c>
      <c r="K104" s="8">
        <v>0.66100000000000003</v>
      </c>
      <c r="L104" s="8">
        <v>1.1399999999999999</v>
      </c>
      <c r="M104" s="7">
        <v>54</v>
      </c>
      <c r="N104" s="7">
        <v>272</v>
      </c>
      <c r="O104" s="7">
        <v>224</v>
      </c>
      <c r="P104" s="7">
        <v>70</v>
      </c>
      <c r="Q104" s="7">
        <v>86</v>
      </c>
      <c r="R104" s="7">
        <v>24</v>
      </c>
      <c r="S104" s="7">
        <v>1</v>
      </c>
      <c r="T104" s="7">
        <v>12</v>
      </c>
      <c r="U104" s="7">
        <v>43</v>
      </c>
      <c r="V104" s="7">
        <v>11</v>
      </c>
      <c r="W104" s="7">
        <v>32</v>
      </c>
      <c r="X104" s="7">
        <v>53</v>
      </c>
      <c r="Y104" s="7">
        <v>34</v>
      </c>
      <c r="Z104" s="7">
        <v>8</v>
      </c>
      <c r="AA104"/>
    </row>
    <row r="105" spans="1:27" x14ac:dyDescent="0.25">
      <c r="A105" s="24">
        <f t="shared" si="7"/>
        <v>1</v>
      </c>
      <c r="B105" s="24" t="str">
        <f t="shared" si="5"/>
        <v/>
      </c>
      <c r="C105" s="24" t="str">
        <f t="shared" si="6"/>
        <v/>
      </c>
      <c r="D105" s="24">
        <v>2026</v>
      </c>
      <c r="E105" s="7" t="s">
        <v>147</v>
      </c>
      <c r="F105" s="7" t="s">
        <v>146</v>
      </c>
      <c r="G105" s="7" t="s">
        <v>29</v>
      </c>
      <c r="H105" s="7" t="s">
        <v>40</v>
      </c>
      <c r="I105" s="8">
        <v>0.33200000000000002</v>
      </c>
      <c r="J105" s="8">
        <v>0.38500000000000001</v>
      </c>
      <c r="K105" s="8">
        <v>0.53600000000000003</v>
      </c>
      <c r="L105" s="8">
        <v>0.92100000000000004</v>
      </c>
      <c r="M105" s="7">
        <v>49</v>
      </c>
      <c r="N105" s="7">
        <v>228</v>
      </c>
      <c r="O105" s="7">
        <v>196</v>
      </c>
      <c r="P105" s="7">
        <v>38</v>
      </c>
      <c r="Q105" s="7">
        <v>65</v>
      </c>
      <c r="R105" s="7">
        <v>17</v>
      </c>
      <c r="S105" s="7">
        <v>1</v>
      </c>
      <c r="T105" s="7">
        <v>7</v>
      </c>
      <c r="U105" s="7">
        <v>55</v>
      </c>
      <c r="V105" s="7">
        <v>9</v>
      </c>
      <c r="W105" s="7">
        <v>13</v>
      </c>
      <c r="X105" s="7">
        <v>15</v>
      </c>
      <c r="Y105" s="7">
        <v>12</v>
      </c>
      <c r="Z105" s="7">
        <v>3</v>
      </c>
      <c r="AA105"/>
    </row>
    <row r="106" spans="1:27" x14ac:dyDescent="0.25">
      <c r="A106" s="24" t="str">
        <f t="shared" si="7"/>
        <v/>
      </c>
      <c r="B106" s="24" t="str">
        <f t="shared" si="5"/>
        <v/>
      </c>
      <c r="C106" s="24" t="str">
        <f t="shared" si="6"/>
        <v/>
      </c>
      <c r="D106" s="24">
        <v>2026</v>
      </c>
      <c r="E106" s="7" t="s">
        <v>148</v>
      </c>
      <c r="F106" s="7" t="s">
        <v>146</v>
      </c>
      <c r="G106" s="7" t="s">
        <v>37</v>
      </c>
      <c r="H106" s="7" t="s">
        <v>27</v>
      </c>
      <c r="I106" s="8">
        <v>0.33200000000000002</v>
      </c>
      <c r="J106" s="8">
        <v>0.502</v>
      </c>
      <c r="K106" s="8">
        <v>0.58799999999999997</v>
      </c>
      <c r="L106" s="8">
        <v>1.0900000000000001</v>
      </c>
      <c r="M106" s="7">
        <v>53</v>
      </c>
      <c r="N106" s="7">
        <v>261</v>
      </c>
      <c r="O106" s="7">
        <v>187</v>
      </c>
      <c r="P106" s="7">
        <v>65</v>
      </c>
      <c r="Q106" s="7">
        <v>62</v>
      </c>
      <c r="R106" s="7">
        <v>10</v>
      </c>
      <c r="S106" s="7">
        <v>4</v>
      </c>
      <c r="T106" s="7">
        <v>10</v>
      </c>
      <c r="U106" s="7">
        <v>56</v>
      </c>
      <c r="V106" s="7">
        <v>20</v>
      </c>
      <c r="W106" s="7">
        <v>47</v>
      </c>
      <c r="X106" s="7">
        <v>43</v>
      </c>
      <c r="Y106" s="7">
        <v>38</v>
      </c>
      <c r="Z106" s="7">
        <v>7</v>
      </c>
      <c r="AA106"/>
    </row>
    <row r="107" spans="1:27" x14ac:dyDescent="0.25">
      <c r="A107" s="24" t="str">
        <f t="shared" si="7"/>
        <v/>
      </c>
      <c r="B107" s="24" t="str">
        <f t="shared" si="5"/>
        <v/>
      </c>
      <c r="C107" s="24" t="str">
        <f t="shared" si="6"/>
        <v/>
      </c>
      <c r="D107" s="24">
        <v>2026</v>
      </c>
      <c r="E107" s="7" t="s">
        <v>149</v>
      </c>
      <c r="F107" s="7" t="s">
        <v>146</v>
      </c>
      <c r="G107" s="7" t="s">
        <v>47</v>
      </c>
      <c r="H107" s="7" t="s">
        <v>38</v>
      </c>
      <c r="I107" s="8">
        <v>0.28899999999999998</v>
      </c>
      <c r="J107" s="8">
        <v>0.39800000000000002</v>
      </c>
      <c r="K107" s="8">
        <v>0.50800000000000001</v>
      </c>
      <c r="L107" s="8">
        <v>0.90600000000000003</v>
      </c>
      <c r="M107" s="7">
        <v>54</v>
      </c>
      <c r="N107" s="7">
        <v>236</v>
      </c>
      <c r="O107" s="7">
        <v>197</v>
      </c>
      <c r="P107" s="7">
        <v>42</v>
      </c>
      <c r="Q107" s="7">
        <v>57</v>
      </c>
      <c r="R107" s="7">
        <v>10</v>
      </c>
      <c r="S107" s="7">
        <v>0</v>
      </c>
      <c r="T107" s="7">
        <v>11</v>
      </c>
      <c r="U107" s="7">
        <v>56</v>
      </c>
      <c r="V107" s="7">
        <v>14</v>
      </c>
      <c r="W107" s="7">
        <v>23</v>
      </c>
      <c r="X107" s="7">
        <v>41</v>
      </c>
      <c r="Y107" s="7">
        <v>4</v>
      </c>
      <c r="Z107" s="7">
        <v>2</v>
      </c>
      <c r="AA107"/>
    </row>
    <row r="108" spans="1:27" x14ac:dyDescent="0.25">
      <c r="A108" s="24" t="str">
        <f t="shared" si="7"/>
        <v/>
      </c>
      <c r="B108" s="24" t="str">
        <f t="shared" si="5"/>
        <v/>
      </c>
      <c r="C108" s="24" t="str">
        <f t="shared" si="6"/>
        <v/>
      </c>
      <c r="D108" s="24">
        <v>2026</v>
      </c>
      <c r="E108" s="7" t="s">
        <v>150</v>
      </c>
      <c r="F108" s="7" t="s">
        <v>146</v>
      </c>
      <c r="G108" s="7" t="s">
        <v>47</v>
      </c>
      <c r="H108" s="7" t="s">
        <v>35</v>
      </c>
      <c r="I108" s="8">
        <v>0.28799999999999998</v>
      </c>
      <c r="J108" s="8">
        <v>0.44</v>
      </c>
      <c r="K108" s="8">
        <v>0.40600000000000003</v>
      </c>
      <c r="L108" s="8">
        <v>0.84599999999999997</v>
      </c>
      <c r="M108" s="7">
        <v>51</v>
      </c>
      <c r="N108" s="7">
        <v>209</v>
      </c>
      <c r="O108" s="7">
        <v>160</v>
      </c>
      <c r="P108" s="7">
        <v>44</v>
      </c>
      <c r="Q108" s="7">
        <v>46</v>
      </c>
      <c r="R108" s="7">
        <v>9</v>
      </c>
      <c r="S108" s="7">
        <v>2</v>
      </c>
      <c r="T108" s="7">
        <v>2</v>
      </c>
      <c r="U108" s="7">
        <v>28</v>
      </c>
      <c r="V108" s="7">
        <v>10</v>
      </c>
      <c r="W108" s="7">
        <v>35</v>
      </c>
      <c r="X108" s="7">
        <v>17</v>
      </c>
      <c r="Y108" s="7">
        <v>10</v>
      </c>
      <c r="Z108" s="7">
        <v>2</v>
      </c>
      <c r="AA108"/>
    </row>
    <row r="109" spans="1:27" x14ac:dyDescent="0.25">
      <c r="A109" s="24" t="str">
        <f t="shared" si="7"/>
        <v/>
      </c>
      <c r="B109" s="24" t="str">
        <f t="shared" si="5"/>
        <v/>
      </c>
      <c r="C109" s="24" t="str">
        <f t="shared" si="6"/>
        <v/>
      </c>
      <c r="D109" s="24">
        <v>2026</v>
      </c>
      <c r="E109" s="7" t="s">
        <v>151</v>
      </c>
      <c r="F109" s="7" t="s">
        <v>146</v>
      </c>
      <c r="G109" s="7" t="s">
        <v>37</v>
      </c>
      <c r="H109" s="7" t="s">
        <v>25</v>
      </c>
      <c r="I109" s="8">
        <v>0.28699999999999998</v>
      </c>
      <c r="J109" s="8">
        <v>0.42</v>
      </c>
      <c r="K109" s="8">
        <v>0.55200000000000005</v>
      </c>
      <c r="L109" s="8">
        <v>0.97199999999999998</v>
      </c>
      <c r="M109" s="7">
        <v>52</v>
      </c>
      <c r="N109" s="7">
        <v>224</v>
      </c>
      <c r="O109" s="7">
        <v>181</v>
      </c>
      <c r="P109" s="7">
        <v>42</v>
      </c>
      <c r="Q109" s="7">
        <v>52</v>
      </c>
      <c r="R109" s="7">
        <v>10</v>
      </c>
      <c r="S109" s="7">
        <v>1</v>
      </c>
      <c r="T109" s="7">
        <v>12</v>
      </c>
      <c r="U109" s="7">
        <v>34</v>
      </c>
      <c r="V109" s="7">
        <v>12</v>
      </c>
      <c r="W109" s="7">
        <v>30</v>
      </c>
      <c r="X109" s="7">
        <v>45</v>
      </c>
      <c r="Y109" s="7">
        <v>2</v>
      </c>
      <c r="Z109" s="7">
        <v>1</v>
      </c>
      <c r="AA109"/>
    </row>
    <row r="110" spans="1:27" x14ac:dyDescent="0.25">
      <c r="A110" s="24" t="str">
        <f t="shared" si="7"/>
        <v/>
      </c>
      <c r="B110" s="24" t="str">
        <f t="shared" si="5"/>
        <v/>
      </c>
      <c r="C110" s="24">
        <f t="shared" si="6"/>
        <v>1</v>
      </c>
      <c r="D110" s="24">
        <v>2026</v>
      </c>
      <c r="E110" s="7" t="s">
        <v>152</v>
      </c>
      <c r="F110" s="7" t="s">
        <v>146</v>
      </c>
      <c r="G110" s="7" t="s">
        <v>24</v>
      </c>
      <c r="H110" s="7" t="s">
        <v>33</v>
      </c>
      <c r="I110" s="8">
        <v>0.28599999999999998</v>
      </c>
      <c r="J110" s="8">
        <v>0.40400000000000003</v>
      </c>
      <c r="K110" s="8">
        <v>0.61699999999999999</v>
      </c>
      <c r="L110" s="8">
        <v>1.022</v>
      </c>
      <c r="M110" s="7">
        <v>53</v>
      </c>
      <c r="N110" s="7">
        <v>241</v>
      </c>
      <c r="O110" s="7">
        <v>196</v>
      </c>
      <c r="P110" s="7">
        <v>44</v>
      </c>
      <c r="Q110" s="7">
        <v>56</v>
      </c>
      <c r="R110" s="7">
        <v>9</v>
      </c>
      <c r="S110" s="7">
        <v>1</v>
      </c>
      <c r="T110" s="7">
        <v>18</v>
      </c>
      <c r="U110" s="7">
        <v>57</v>
      </c>
      <c r="V110" s="7">
        <v>7</v>
      </c>
      <c r="W110" s="7">
        <v>34</v>
      </c>
      <c r="X110" s="7">
        <v>54</v>
      </c>
      <c r="Y110" s="7">
        <v>4</v>
      </c>
      <c r="Z110" s="7">
        <v>5</v>
      </c>
      <c r="AA110"/>
    </row>
    <row r="111" spans="1:27" x14ac:dyDescent="0.25">
      <c r="A111" s="24" t="str">
        <f t="shared" si="7"/>
        <v/>
      </c>
      <c r="B111" s="24" t="str">
        <f t="shared" si="5"/>
        <v/>
      </c>
      <c r="C111" s="24" t="str">
        <f t="shared" si="6"/>
        <v/>
      </c>
      <c r="D111" s="24">
        <v>2026</v>
      </c>
      <c r="E111" s="7" t="s">
        <v>153</v>
      </c>
      <c r="F111" s="7" t="s">
        <v>146</v>
      </c>
      <c r="G111" s="7" t="s">
        <v>37</v>
      </c>
      <c r="H111" s="7" t="s">
        <v>44</v>
      </c>
      <c r="I111" s="8">
        <v>0.27700000000000002</v>
      </c>
      <c r="J111" s="8">
        <v>0.36599999999999999</v>
      </c>
      <c r="K111" s="8">
        <v>0.48599999999999999</v>
      </c>
      <c r="L111" s="8">
        <v>0.85299999999999998</v>
      </c>
      <c r="M111" s="7">
        <v>54</v>
      </c>
      <c r="N111" s="7">
        <v>254</v>
      </c>
      <c r="O111" s="7">
        <v>220</v>
      </c>
      <c r="P111" s="7">
        <v>45</v>
      </c>
      <c r="Q111" s="7">
        <v>61</v>
      </c>
      <c r="R111" s="7">
        <v>13</v>
      </c>
      <c r="S111" s="7">
        <v>0</v>
      </c>
      <c r="T111" s="7">
        <v>11</v>
      </c>
      <c r="U111" s="7">
        <v>46</v>
      </c>
      <c r="V111" s="7">
        <v>15</v>
      </c>
      <c r="W111" s="7">
        <v>17</v>
      </c>
      <c r="X111" s="7">
        <v>54</v>
      </c>
      <c r="Y111" s="7">
        <v>4</v>
      </c>
      <c r="Z111" s="7">
        <v>2</v>
      </c>
      <c r="AA111"/>
    </row>
    <row r="112" spans="1:27" x14ac:dyDescent="0.25">
      <c r="A112" s="24">
        <f t="shared" si="7"/>
        <v>1</v>
      </c>
      <c r="B112" s="24" t="str">
        <f t="shared" si="5"/>
        <v/>
      </c>
      <c r="C112" s="24" t="str">
        <f t="shared" si="6"/>
        <v/>
      </c>
      <c r="D112" s="24">
        <v>2026</v>
      </c>
      <c r="E112" s="7" t="s">
        <v>154</v>
      </c>
      <c r="F112" s="7" t="s">
        <v>146</v>
      </c>
      <c r="G112" s="7" t="s">
        <v>29</v>
      </c>
      <c r="H112" s="7" t="s">
        <v>30</v>
      </c>
      <c r="I112" s="8">
        <v>0.379</v>
      </c>
      <c r="J112" s="8">
        <v>0.48599999999999999</v>
      </c>
      <c r="K112" s="8">
        <v>0.58599999999999997</v>
      </c>
      <c r="L112" s="8">
        <v>1.073</v>
      </c>
      <c r="M112" s="7">
        <v>8</v>
      </c>
      <c r="N112" s="7">
        <v>37</v>
      </c>
      <c r="O112" s="7">
        <v>29</v>
      </c>
      <c r="P112" s="7">
        <v>7</v>
      </c>
      <c r="Q112" s="7">
        <v>11</v>
      </c>
      <c r="R112" s="7">
        <v>1</v>
      </c>
      <c r="S112" s="7">
        <v>1</v>
      </c>
      <c r="T112" s="7">
        <v>1</v>
      </c>
      <c r="U112" s="7">
        <v>5</v>
      </c>
      <c r="V112" s="7">
        <v>1</v>
      </c>
      <c r="W112" s="7">
        <v>6</v>
      </c>
      <c r="X112" s="7">
        <v>6</v>
      </c>
      <c r="Y112" s="7">
        <v>1</v>
      </c>
      <c r="Z112" s="7">
        <v>2</v>
      </c>
      <c r="AA112"/>
    </row>
    <row r="113" spans="1:27" x14ac:dyDescent="0.25">
      <c r="A113" s="24" t="str">
        <f t="shared" si="7"/>
        <v/>
      </c>
      <c r="B113" s="24" t="str">
        <f t="shared" si="5"/>
        <v/>
      </c>
      <c r="C113" s="24" t="str">
        <f t="shared" si="6"/>
        <v/>
      </c>
      <c r="D113" s="24">
        <v>2026</v>
      </c>
      <c r="E113" s="7" t="s">
        <v>155</v>
      </c>
      <c r="F113" s="7" t="s">
        <v>146</v>
      </c>
      <c r="G113" s="7" t="s">
        <v>37</v>
      </c>
      <c r="H113" s="7" t="s">
        <v>25</v>
      </c>
      <c r="I113" s="8">
        <v>0.378</v>
      </c>
      <c r="J113" s="8">
        <v>0.4</v>
      </c>
      <c r="K113" s="8">
        <v>0.66700000000000004</v>
      </c>
      <c r="L113" s="8">
        <v>1.0669999999999999</v>
      </c>
      <c r="M113" s="7">
        <v>13</v>
      </c>
      <c r="N113" s="7">
        <v>51</v>
      </c>
      <c r="O113" s="7">
        <v>45</v>
      </c>
      <c r="P113" s="7">
        <v>10</v>
      </c>
      <c r="Q113" s="7">
        <v>17</v>
      </c>
      <c r="R113" s="7">
        <v>1</v>
      </c>
      <c r="S113" s="7">
        <v>0</v>
      </c>
      <c r="T113" s="7">
        <v>4</v>
      </c>
      <c r="U113" s="7">
        <v>19</v>
      </c>
      <c r="V113" s="7">
        <v>1</v>
      </c>
      <c r="W113" s="7">
        <v>2</v>
      </c>
      <c r="X113" s="7">
        <v>5</v>
      </c>
      <c r="Y113" s="7">
        <v>0</v>
      </c>
      <c r="Z113" s="7">
        <v>1</v>
      </c>
      <c r="AA113"/>
    </row>
    <row r="114" spans="1:27" x14ac:dyDescent="0.25">
      <c r="A114" s="24" t="str">
        <f t="shared" si="7"/>
        <v/>
      </c>
      <c r="B114" s="24" t="str">
        <f t="shared" si="5"/>
        <v/>
      </c>
      <c r="C114" s="24" t="str">
        <f t="shared" si="6"/>
        <v/>
      </c>
      <c r="D114" s="24">
        <v>2026</v>
      </c>
      <c r="E114" s="7" t="s">
        <v>156</v>
      </c>
      <c r="F114" s="7" t="s">
        <v>146</v>
      </c>
      <c r="G114" s="7" t="s">
        <v>24</v>
      </c>
      <c r="H114" s="7" t="s">
        <v>40</v>
      </c>
      <c r="I114" s="8">
        <v>0.28899999999999998</v>
      </c>
      <c r="J114" s="8">
        <v>0.40699999999999997</v>
      </c>
      <c r="K114" s="8">
        <v>0.35599999999999998</v>
      </c>
      <c r="L114" s="8">
        <v>0.76300000000000001</v>
      </c>
      <c r="M114" s="7">
        <v>19</v>
      </c>
      <c r="N114" s="7">
        <v>54</v>
      </c>
      <c r="O114" s="7">
        <v>45</v>
      </c>
      <c r="P114" s="7">
        <v>7</v>
      </c>
      <c r="Q114" s="7">
        <v>13</v>
      </c>
      <c r="R114" s="7">
        <v>3</v>
      </c>
      <c r="S114" s="7">
        <v>0</v>
      </c>
      <c r="T114" s="7">
        <v>0</v>
      </c>
      <c r="U114" s="7">
        <v>2</v>
      </c>
      <c r="V114" s="7">
        <v>0</v>
      </c>
      <c r="W114" s="7">
        <v>9</v>
      </c>
      <c r="X114" s="7">
        <v>10</v>
      </c>
      <c r="Y114" s="7">
        <v>3</v>
      </c>
      <c r="Z114" s="7">
        <v>0</v>
      </c>
      <c r="AA114"/>
    </row>
    <row r="115" spans="1:27" x14ac:dyDescent="0.25">
      <c r="A115" s="24">
        <f t="shared" si="7"/>
        <v>1</v>
      </c>
      <c r="B115" s="24" t="str">
        <f t="shared" si="5"/>
        <v/>
      </c>
      <c r="C115" s="24" t="str">
        <f t="shared" si="6"/>
        <v/>
      </c>
      <c r="D115" s="24">
        <v>2026</v>
      </c>
      <c r="E115" s="7" t="s">
        <v>157</v>
      </c>
      <c r="F115" s="7" t="s">
        <v>146</v>
      </c>
      <c r="G115" s="7" t="s">
        <v>29</v>
      </c>
      <c r="H115" s="7" t="s">
        <v>30</v>
      </c>
      <c r="I115" s="8">
        <v>0.217</v>
      </c>
      <c r="J115" s="8">
        <v>0.377</v>
      </c>
      <c r="K115" s="8">
        <v>0.28299999999999997</v>
      </c>
      <c r="L115" s="8">
        <v>0.66</v>
      </c>
      <c r="M115" s="7">
        <v>27</v>
      </c>
      <c r="N115" s="7">
        <v>78</v>
      </c>
      <c r="O115" s="7">
        <v>60</v>
      </c>
      <c r="P115" s="7">
        <v>13</v>
      </c>
      <c r="Q115" s="7">
        <v>13</v>
      </c>
      <c r="R115" s="7">
        <v>1</v>
      </c>
      <c r="S115" s="7">
        <v>0</v>
      </c>
      <c r="T115" s="7">
        <v>1</v>
      </c>
      <c r="U115" s="7">
        <v>3</v>
      </c>
      <c r="V115" s="7">
        <v>8</v>
      </c>
      <c r="W115" s="7">
        <v>8</v>
      </c>
      <c r="X115" s="7">
        <v>22</v>
      </c>
      <c r="Y115" s="7">
        <v>10</v>
      </c>
      <c r="Z115" s="7">
        <v>3</v>
      </c>
      <c r="AA115"/>
    </row>
    <row r="116" spans="1:27" x14ac:dyDescent="0.25">
      <c r="A116" s="24">
        <f t="shared" si="7"/>
        <v>1</v>
      </c>
      <c r="B116" s="24" t="str">
        <f t="shared" si="5"/>
        <v/>
      </c>
      <c r="C116" s="24" t="str">
        <f t="shared" si="6"/>
        <v/>
      </c>
      <c r="D116" s="24">
        <v>2026</v>
      </c>
      <c r="E116" s="7" t="s">
        <v>158</v>
      </c>
      <c r="F116" s="7" t="s">
        <v>146</v>
      </c>
      <c r="G116" s="7" t="s">
        <v>32</v>
      </c>
      <c r="H116" s="7" t="s">
        <v>30</v>
      </c>
      <c r="I116" s="8">
        <v>0.19</v>
      </c>
      <c r="J116" s="8">
        <v>0.28799999999999998</v>
      </c>
      <c r="K116" s="8">
        <v>0.25900000000000001</v>
      </c>
      <c r="L116" s="8">
        <v>0.54600000000000004</v>
      </c>
      <c r="M116" s="7">
        <v>29</v>
      </c>
      <c r="N116" s="7">
        <v>66</v>
      </c>
      <c r="O116" s="7">
        <v>58</v>
      </c>
      <c r="P116" s="7">
        <v>15</v>
      </c>
      <c r="Q116" s="7">
        <v>11</v>
      </c>
      <c r="R116" s="7">
        <v>1</v>
      </c>
      <c r="S116" s="7">
        <v>0</v>
      </c>
      <c r="T116" s="7">
        <v>1</v>
      </c>
      <c r="U116" s="7">
        <v>6</v>
      </c>
      <c r="V116" s="7">
        <v>6</v>
      </c>
      <c r="W116" s="7">
        <v>2</v>
      </c>
      <c r="X116" s="7">
        <v>11</v>
      </c>
      <c r="Y116" s="7">
        <v>8</v>
      </c>
      <c r="Z116" s="7">
        <v>2</v>
      </c>
      <c r="AA116"/>
    </row>
    <row r="117" spans="1:27" x14ac:dyDescent="0.25">
      <c r="A117" s="24" t="str">
        <f t="shared" si="7"/>
        <v/>
      </c>
      <c r="B117" s="24" t="str">
        <f t="shared" si="5"/>
        <v/>
      </c>
      <c r="C117" s="24" t="str">
        <f t="shared" si="6"/>
        <v/>
      </c>
      <c r="D117" s="24">
        <v>2026</v>
      </c>
      <c r="E117" s="7" t="s">
        <v>159</v>
      </c>
      <c r="F117" s="7" t="s">
        <v>146</v>
      </c>
      <c r="G117" s="7" t="s">
        <v>24</v>
      </c>
      <c r="H117" s="7" t="s">
        <v>25</v>
      </c>
      <c r="I117" s="8">
        <v>0.16</v>
      </c>
      <c r="J117" s="8">
        <v>0.34399999999999997</v>
      </c>
      <c r="K117" s="8">
        <v>0.24</v>
      </c>
      <c r="L117" s="8">
        <v>0.58399999999999996</v>
      </c>
      <c r="M117" s="7">
        <v>13</v>
      </c>
      <c r="N117" s="7">
        <v>32</v>
      </c>
      <c r="O117" s="7">
        <v>25</v>
      </c>
      <c r="P117" s="7">
        <v>5</v>
      </c>
      <c r="Q117" s="7">
        <v>4</v>
      </c>
      <c r="R117" s="7">
        <v>2</v>
      </c>
      <c r="S117" s="7">
        <v>0</v>
      </c>
      <c r="T117" s="7">
        <v>0</v>
      </c>
      <c r="U117" s="7">
        <v>4</v>
      </c>
      <c r="V117" s="7">
        <v>4</v>
      </c>
      <c r="W117" s="7">
        <v>3</v>
      </c>
      <c r="X117" s="7">
        <v>15</v>
      </c>
      <c r="Y117" s="7">
        <v>0</v>
      </c>
      <c r="Z117" s="7">
        <v>0</v>
      </c>
      <c r="AA117"/>
    </row>
    <row r="118" spans="1:27" x14ac:dyDescent="0.25">
      <c r="A118" s="24" t="str">
        <f t="shared" si="7"/>
        <v/>
      </c>
      <c r="B118" s="24" t="str">
        <f t="shared" si="5"/>
        <v/>
      </c>
      <c r="C118" s="24" t="str">
        <f t="shared" si="6"/>
        <v/>
      </c>
      <c r="D118" s="24">
        <v>2026</v>
      </c>
      <c r="E118" s="7" t="s">
        <v>160</v>
      </c>
      <c r="F118" s="7" t="s">
        <v>146</v>
      </c>
      <c r="G118" s="7" t="s">
        <v>37</v>
      </c>
      <c r="H118" s="7" t="s">
        <v>30</v>
      </c>
      <c r="I118" s="8">
        <v>0.152</v>
      </c>
      <c r="J118" s="8">
        <v>0.36399999999999999</v>
      </c>
      <c r="K118" s="8">
        <v>0.27300000000000002</v>
      </c>
      <c r="L118" s="8">
        <v>0.63600000000000001</v>
      </c>
      <c r="M118" s="7">
        <v>17</v>
      </c>
      <c r="N118" s="7">
        <v>44</v>
      </c>
      <c r="O118" s="7">
        <v>33</v>
      </c>
      <c r="P118" s="7">
        <v>9</v>
      </c>
      <c r="Q118" s="7">
        <v>5</v>
      </c>
      <c r="R118" s="7">
        <v>1</v>
      </c>
      <c r="S118" s="7">
        <v>0</v>
      </c>
      <c r="T118" s="7">
        <v>1</v>
      </c>
      <c r="U118" s="7">
        <v>1</v>
      </c>
      <c r="V118" s="7">
        <v>1</v>
      </c>
      <c r="W118" s="7">
        <v>10</v>
      </c>
      <c r="X118" s="7">
        <v>16</v>
      </c>
      <c r="Y118" s="7">
        <v>1</v>
      </c>
      <c r="Z118" s="7">
        <v>2</v>
      </c>
      <c r="AA118"/>
    </row>
    <row r="119" spans="1:27" x14ac:dyDescent="0.25">
      <c r="A119" s="24" t="str">
        <f t="shared" si="7"/>
        <v/>
      </c>
      <c r="B119" s="24" t="str">
        <f t="shared" si="5"/>
        <v/>
      </c>
      <c r="C119" s="24" t="str">
        <f t="shared" si="6"/>
        <v/>
      </c>
      <c r="D119" s="24">
        <v>2026</v>
      </c>
      <c r="E119" s="7" t="s">
        <v>161</v>
      </c>
      <c r="F119" s="7" t="s">
        <v>146</v>
      </c>
      <c r="G119" s="7" t="s">
        <v>37</v>
      </c>
      <c r="H119" s="7" t="s">
        <v>38</v>
      </c>
      <c r="I119" s="8">
        <v>0</v>
      </c>
      <c r="J119" s="8">
        <v>0.154</v>
      </c>
      <c r="K119" s="8">
        <v>0</v>
      </c>
      <c r="L119" s="8">
        <v>0.154</v>
      </c>
      <c r="M119" s="7">
        <v>13</v>
      </c>
      <c r="N119" s="7">
        <v>13</v>
      </c>
      <c r="O119" s="7">
        <v>11</v>
      </c>
      <c r="P119" s="7">
        <v>1</v>
      </c>
      <c r="Q119" s="7">
        <v>0</v>
      </c>
      <c r="R119" s="7">
        <v>0</v>
      </c>
      <c r="S119" s="7">
        <v>0</v>
      </c>
      <c r="T119" s="7">
        <v>0</v>
      </c>
      <c r="U119" s="7">
        <v>4</v>
      </c>
      <c r="V119" s="7">
        <v>2</v>
      </c>
      <c r="W119" s="7">
        <v>0</v>
      </c>
      <c r="X119" s="7">
        <v>4</v>
      </c>
      <c r="Y119" s="7">
        <v>0</v>
      </c>
      <c r="Z119" s="7">
        <v>0</v>
      </c>
      <c r="AA119"/>
    </row>
    <row r="120" spans="1:27" x14ac:dyDescent="0.25">
      <c r="A120" s="24" t="str">
        <f t="shared" si="7"/>
        <v/>
      </c>
      <c r="B120" s="24" t="str">
        <f t="shared" si="5"/>
        <v/>
      </c>
      <c r="C120" s="24" t="str">
        <f t="shared" si="6"/>
        <v/>
      </c>
      <c r="D120" s="24">
        <v>2026</v>
      </c>
      <c r="E120" s="7" t="s">
        <v>162</v>
      </c>
      <c r="F120" s="7" t="s">
        <v>146</v>
      </c>
      <c r="G120" s="7" t="s">
        <v>24</v>
      </c>
      <c r="H120" s="7" t="s">
        <v>64</v>
      </c>
      <c r="I120" s="8">
        <v>0</v>
      </c>
      <c r="J120" s="8">
        <v>0</v>
      </c>
      <c r="K120" s="8">
        <v>0</v>
      </c>
      <c r="L120" s="8">
        <v>0</v>
      </c>
      <c r="M120" s="7">
        <v>1</v>
      </c>
      <c r="N120" s="7">
        <v>1</v>
      </c>
      <c r="O120" s="7">
        <v>1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1</v>
      </c>
      <c r="Y120" s="7">
        <v>0</v>
      </c>
      <c r="Z120" s="7">
        <v>0</v>
      </c>
      <c r="AA120"/>
    </row>
    <row r="121" spans="1:27" x14ac:dyDescent="0.25">
      <c r="A121" s="24" t="str">
        <f t="shared" si="7"/>
        <v/>
      </c>
      <c r="B121" s="24" t="str">
        <f t="shared" si="5"/>
        <v/>
      </c>
      <c r="C121" s="24" t="str">
        <f t="shared" si="6"/>
        <v/>
      </c>
      <c r="D121" s="24">
        <v>2026</v>
      </c>
      <c r="E121" s="7" t="s">
        <v>163</v>
      </c>
      <c r="F121" s="7" t="s">
        <v>146</v>
      </c>
      <c r="G121" s="7" t="s">
        <v>47</v>
      </c>
      <c r="H121" s="7" t="s">
        <v>164</v>
      </c>
      <c r="I121" s="8">
        <v>0</v>
      </c>
      <c r="J121" s="8">
        <v>0</v>
      </c>
      <c r="K121" s="8">
        <v>0</v>
      </c>
      <c r="L121" s="8">
        <v>0</v>
      </c>
      <c r="M121" s="7">
        <v>4</v>
      </c>
      <c r="N121" s="7">
        <v>4</v>
      </c>
      <c r="O121" s="7">
        <v>4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3</v>
      </c>
      <c r="Y121" s="7">
        <v>0</v>
      </c>
      <c r="Z121" s="7">
        <v>0</v>
      </c>
      <c r="AA121"/>
    </row>
    <row r="122" spans="1:27" x14ac:dyDescent="0.25">
      <c r="A122" s="24">
        <f t="shared" si="7"/>
        <v>1</v>
      </c>
      <c r="B122" s="24" t="str">
        <f t="shared" si="5"/>
        <v/>
      </c>
      <c r="C122" s="24" t="str">
        <f t="shared" si="6"/>
        <v/>
      </c>
      <c r="D122" s="24">
        <v>2026</v>
      </c>
      <c r="E122" s="7" t="s">
        <v>165</v>
      </c>
      <c r="F122" s="7" t="s">
        <v>166</v>
      </c>
      <c r="G122" s="7" t="s">
        <v>29</v>
      </c>
      <c r="H122" s="7" t="s">
        <v>25</v>
      </c>
      <c r="I122" s="8">
        <v>0.33200000000000002</v>
      </c>
      <c r="J122" s="8">
        <v>0.42799999999999999</v>
      </c>
      <c r="K122" s="8">
        <v>0.629</v>
      </c>
      <c r="L122" s="8">
        <v>1.0569999999999999</v>
      </c>
      <c r="M122" s="7">
        <v>55</v>
      </c>
      <c r="N122" s="7">
        <v>243</v>
      </c>
      <c r="O122" s="7">
        <v>202</v>
      </c>
      <c r="P122" s="7">
        <v>44</v>
      </c>
      <c r="Q122" s="7">
        <v>67</v>
      </c>
      <c r="R122" s="7">
        <v>15</v>
      </c>
      <c r="S122" s="7">
        <v>0</v>
      </c>
      <c r="T122" s="7">
        <v>15</v>
      </c>
      <c r="U122" s="7">
        <v>53</v>
      </c>
      <c r="V122" s="7">
        <v>13</v>
      </c>
      <c r="W122" s="7">
        <v>24</v>
      </c>
      <c r="X122" s="7">
        <v>44</v>
      </c>
      <c r="Y122" s="7">
        <v>1</v>
      </c>
      <c r="Z122" s="7">
        <v>2</v>
      </c>
      <c r="AA122"/>
    </row>
    <row r="123" spans="1:27" x14ac:dyDescent="0.25">
      <c r="A123" s="24">
        <f t="shared" si="7"/>
        <v>1</v>
      </c>
      <c r="B123" s="24" t="str">
        <f t="shared" si="5"/>
        <v/>
      </c>
      <c r="C123" s="24" t="str">
        <f t="shared" si="6"/>
        <v/>
      </c>
      <c r="D123" s="24">
        <v>2026</v>
      </c>
      <c r="E123" s="7" t="s">
        <v>167</v>
      </c>
      <c r="F123" s="7" t="s">
        <v>166</v>
      </c>
      <c r="G123" s="7" t="s">
        <v>32</v>
      </c>
      <c r="H123" s="7" t="s">
        <v>35</v>
      </c>
      <c r="I123" s="8">
        <v>0.317</v>
      </c>
      <c r="J123" s="8">
        <v>0.40400000000000003</v>
      </c>
      <c r="K123" s="8">
        <v>0.58199999999999996</v>
      </c>
      <c r="L123" s="8">
        <v>0.98599999999999999</v>
      </c>
      <c r="M123" s="7">
        <v>53</v>
      </c>
      <c r="N123" s="7">
        <v>225</v>
      </c>
      <c r="O123" s="7">
        <v>189</v>
      </c>
      <c r="P123" s="7">
        <v>44</v>
      </c>
      <c r="Q123" s="7">
        <v>60</v>
      </c>
      <c r="R123" s="7">
        <v>17</v>
      </c>
      <c r="S123" s="7">
        <v>0</v>
      </c>
      <c r="T123" s="7">
        <v>11</v>
      </c>
      <c r="U123" s="7">
        <v>47</v>
      </c>
      <c r="V123" s="7">
        <v>5</v>
      </c>
      <c r="W123" s="7">
        <v>25</v>
      </c>
      <c r="X123" s="7">
        <v>42</v>
      </c>
      <c r="Y123" s="7">
        <v>15</v>
      </c>
      <c r="Z123" s="7">
        <v>5</v>
      </c>
      <c r="AA123"/>
    </row>
    <row r="124" spans="1:27" x14ac:dyDescent="0.25">
      <c r="A124" s="24" t="str">
        <f t="shared" si="7"/>
        <v/>
      </c>
      <c r="B124" s="24" t="str">
        <f t="shared" si="5"/>
        <v/>
      </c>
      <c r="C124" s="24">
        <f t="shared" si="6"/>
        <v>1</v>
      </c>
      <c r="D124" s="24">
        <v>2026</v>
      </c>
      <c r="E124" s="7" t="s">
        <v>168</v>
      </c>
      <c r="F124" s="7" t="s">
        <v>166</v>
      </c>
      <c r="G124" s="7" t="s">
        <v>24</v>
      </c>
      <c r="H124" s="7" t="s">
        <v>42</v>
      </c>
      <c r="I124" s="8">
        <v>0.317</v>
      </c>
      <c r="J124" s="8">
        <v>0.40200000000000002</v>
      </c>
      <c r="K124" s="8">
        <v>0.42</v>
      </c>
      <c r="L124" s="8">
        <v>0.82199999999999995</v>
      </c>
      <c r="M124" s="7">
        <v>55</v>
      </c>
      <c r="N124" s="7">
        <v>265</v>
      </c>
      <c r="O124" s="7">
        <v>224</v>
      </c>
      <c r="P124" s="7">
        <v>53</v>
      </c>
      <c r="Q124" s="7">
        <v>71</v>
      </c>
      <c r="R124" s="7">
        <v>13</v>
      </c>
      <c r="S124" s="7">
        <v>2</v>
      </c>
      <c r="T124" s="7">
        <v>2</v>
      </c>
      <c r="U124" s="7">
        <v>30</v>
      </c>
      <c r="V124" s="7">
        <v>8</v>
      </c>
      <c r="W124" s="7">
        <v>26</v>
      </c>
      <c r="X124" s="7">
        <v>27</v>
      </c>
      <c r="Y124" s="7">
        <v>30</v>
      </c>
      <c r="Z124" s="7">
        <v>7</v>
      </c>
      <c r="AA124"/>
    </row>
    <row r="125" spans="1:27" x14ac:dyDescent="0.25">
      <c r="A125" s="24" t="str">
        <f t="shared" si="7"/>
        <v/>
      </c>
      <c r="B125" s="24" t="str">
        <f t="shared" si="5"/>
        <v/>
      </c>
      <c r="C125" s="24" t="str">
        <f t="shared" si="6"/>
        <v/>
      </c>
      <c r="D125" s="24">
        <v>2026</v>
      </c>
      <c r="E125" s="7" t="s">
        <v>169</v>
      </c>
      <c r="F125" s="7" t="s">
        <v>166</v>
      </c>
      <c r="G125" s="7" t="s">
        <v>24</v>
      </c>
      <c r="H125" s="7" t="s">
        <v>40</v>
      </c>
      <c r="I125" s="8">
        <v>0.30299999999999999</v>
      </c>
      <c r="J125" s="8">
        <v>0.40200000000000002</v>
      </c>
      <c r="K125" s="8">
        <v>0.50900000000000001</v>
      </c>
      <c r="L125" s="8">
        <v>0.91100000000000003</v>
      </c>
      <c r="M125" s="7">
        <v>55</v>
      </c>
      <c r="N125" s="7">
        <v>259</v>
      </c>
      <c r="O125" s="7">
        <v>218</v>
      </c>
      <c r="P125" s="7">
        <v>53</v>
      </c>
      <c r="Q125" s="7">
        <v>66</v>
      </c>
      <c r="R125" s="7">
        <v>12</v>
      </c>
      <c r="S125" s="7">
        <v>3</v>
      </c>
      <c r="T125" s="7">
        <v>9</v>
      </c>
      <c r="U125" s="7">
        <v>38</v>
      </c>
      <c r="V125" s="7">
        <v>14</v>
      </c>
      <c r="W125" s="7">
        <v>24</v>
      </c>
      <c r="X125" s="7">
        <v>38</v>
      </c>
      <c r="Y125" s="7">
        <v>11</v>
      </c>
      <c r="Z125" s="7">
        <v>4</v>
      </c>
      <c r="AA125"/>
    </row>
    <row r="126" spans="1:27" x14ac:dyDescent="0.25">
      <c r="A126" s="24" t="str">
        <f t="shared" si="7"/>
        <v/>
      </c>
      <c r="B126" s="24" t="str">
        <f t="shared" si="5"/>
        <v/>
      </c>
      <c r="C126" s="24" t="str">
        <f t="shared" si="6"/>
        <v/>
      </c>
      <c r="D126" s="24">
        <v>2026</v>
      </c>
      <c r="E126" s="7" t="s">
        <v>170</v>
      </c>
      <c r="F126" s="7" t="s">
        <v>166</v>
      </c>
      <c r="G126" s="7" t="s">
        <v>47</v>
      </c>
      <c r="H126" s="7" t="s">
        <v>30</v>
      </c>
      <c r="I126" s="8">
        <v>0.29199999999999998</v>
      </c>
      <c r="J126" s="8">
        <v>0.40600000000000003</v>
      </c>
      <c r="K126" s="8">
        <v>0.443</v>
      </c>
      <c r="L126" s="8">
        <v>0.84899999999999998</v>
      </c>
      <c r="M126" s="7">
        <v>55</v>
      </c>
      <c r="N126" s="7">
        <v>226</v>
      </c>
      <c r="O126" s="7">
        <v>185</v>
      </c>
      <c r="P126" s="7">
        <v>30</v>
      </c>
      <c r="Q126" s="7">
        <v>54</v>
      </c>
      <c r="R126" s="7">
        <v>11</v>
      </c>
      <c r="S126" s="7">
        <v>1</v>
      </c>
      <c r="T126" s="7">
        <v>5</v>
      </c>
      <c r="U126" s="7">
        <v>29</v>
      </c>
      <c r="V126" s="7">
        <v>9</v>
      </c>
      <c r="W126" s="7">
        <v>28</v>
      </c>
      <c r="X126" s="7">
        <v>40</v>
      </c>
      <c r="Y126" s="7">
        <v>17</v>
      </c>
      <c r="Z126" s="7">
        <v>7</v>
      </c>
      <c r="AA126"/>
    </row>
    <row r="127" spans="1:27" x14ac:dyDescent="0.25">
      <c r="A127" s="24" t="str">
        <f t="shared" si="7"/>
        <v/>
      </c>
      <c r="B127" s="24" t="str">
        <f t="shared" si="5"/>
        <v/>
      </c>
      <c r="C127" s="24">
        <f t="shared" si="6"/>
        <v>1</v>
      </c>
      <c r="D127" s="24">
        <v>2026</v>
      </c>
      <c r="E127" s="7" t="s">
        <v>171</v>
      </c>
      <c r="F127" s="7" t="s">
        <v>166</v>
      </c>
      <c r="G127" s="7" t="s">
        <v>37</v>
      </c>
      <c r="H127" s="7" t="s">
        <v>33</v>
      </c>
      <c r="I127" s="8">
        <v>0.23799999999999999</v>
      </c>
      <c r="J127" s="8">
        <v>0.39500000000000002</v>
      </c>
      <c r="K127" s="8">
        <v>0.36899999999999999</v>
      </c>
      <c r="L127" s="8">
        <v>0.76400000000000001</v>
      </c>
      <c r="M127" s="7">
        <v>49</v>
      </c>
      <c r="N127" s="7">
        <v>206</v>
      </c>
      <c r="O127" s="7">
        <v>160</v>
      </c>
      <c r="P127" s="7">
        <v>31</v>
      </c>
      <c r="Q127" s="7">
        <v>38</v>
      </c>
      <c r="R127" s="7">
        <v>12</v>
      </c>
      <c r="S127" s="7">
        <v>0</v>
      </c>
      <c r="T127" s="7">
        <v>3</v>
      </c>
      <c r="U127" s="7">
        <v>24</v>
      </c>
      <c r="V127" s="7">
        <v>20</v>
      </c>
      <c r="W127" s="7">
        <v>23</v>
      </c>
      <c r="X127" s="7">
        <v>40</v>
      </c>
      <c r="Y127" s="7">
        <v>3</v>
      </c>
      <c r="Z127" s="7">
        <v>1</v>
      </c>
      <c r="AA127"/>
    </row>
    <row r="128" spans="1:27" x14ac:dyDescent="0.25">
      <c r="A128" s="24" t="str">
        <f t="shared" si="7"/>
        <v/>
      </c>
      <c r="B128" s="24" t="str">
        <f t="shared" si="5"/>
        <v/>
      </c>
      <c r="C128" s="24" t="str">
        <f t="shared" si="6"/>
        <v/>
      </c>
      <c r="D128" s="24">
        <v>2026</v>
      </c>
      <c r="E128" s="7" t="s">
        <v>172</v>
      </c>
      <c r="F128" s="7" t="s">
        <v>166</v>
      </c>
      <c r="G128" s="7" t="s">
        <v>24</v>
      </c>
      <c r="H128" s="7" t="s">
        <v>27</v>
      </c>
      <c r="I128" s="8">
        <v>0.23499999999999999</v>
      </c>
      <c r="J128" s="8">
        <v>0.314</v>
      </c>
      <c r="K128" s="8">
        <v>0.31</v>
      </c>
      <c r="L128" s="8">
        <v>0.624</v>
      </c>
      <c r="M128" s="7">
        <v>54</v>
      </c>
      <c r="N128" s="7">
        <v>214</v>
      </c>
      <c r="O128" s="7">
        <v>187</v>
      </c>
      <c r="P128" s="7">
        <v>32</v>
      </c>
      <c r="Q128" s="7">
        <v>44</v>
      </c>
      <c r="R128" s="7">
        <v>11</v>
      </c>
      <c r="S128" s="7">
        <v>0</v>
      </c>
      <c r="T128" s="7">
        <v>1</v>
      </c>
      <c r="U128" s="7">
        <v>22</v>
      </c>
      <c r="V128" s="7">
        <v>8</v>
      </c>
      <c r="W128" s="7">
        <v>14</v>
      </c>
      <c r="X128" s="7">
        <v>39</v>
      </c>
      <c r="Y128" s="7">
        <v>22</v>
      </c>
      <c r="Z128" s="7">
        <v>4</v>
      </c>
      <c r="AA128"/>
    </row>
    <row r="129" spans="1:27" x14ac:dyDescent="0.25">
      <c r="A129" s="24">
        <f t="shared" si="7"/>
        <v>1</v>
      </c>
      <c r="B129" s="24" t="str">
        <f t="shared" si="5"/>
        <v/>
      </c>
      <c r="C129" s="24" t="str">
        <f t="shared" si="6"/>
        <v/>
      </c>
      <c r="D129" s="24">
        <v>2026</v>
      </c>
      <c r="E129" s="7" t="s">
        <v>173</v>
      </c>
      <c r="F129" s="7" t="s">
        <v>166</v>
      </c>
      <c r="G129" s="7" t="s">
        <v>32</v>
      </c>
      <c r="H129" s="7" t="s">
        <v>30</v>
      </c>
      <c r="I129" s="8">
        <v>0.28299999999999997</v>
      </c>
      <c r="J129" s="8">
        <v>0.38700000000000001</v>
      </c>
      <c r="K129" s="8">
        <v>0.313</v>
      </c>
      <c r="L129" s="8">
        <v>0.7</v>
      </c>
      <c r="M129" s="7">
        <v>32</v>
      </c>
      <c r="N129" s="7">
        <v>124</v>
      </c>
      <c r="O129" s="7">
        <v>99</v>
      </c>
      <c r="P129" s="7">
        <v>27</v>
      </c>
      <c r="Q129" s="7">
        <v>28</v>
      </c>
      <c r="R129" s="7">
        <v>3</v>
      </c>
      <c r="S129" s="7">
        <v>0</v>
      </c>
      <c r="T129" s="7">
        <v>0</v>
      </c>
      <c r="U129" s="7">
        <v>14</v>
      </c>
      <c r="V129" s="7">
        <v>8</v>
      </c>
      <c r="W129" s="7">
        <v>10</v>
      </c>
      <c r="X129" s="7">
        <v>27</v>
      </c>
      <c r="Y129" s="7">
        <v>16</v>
      </c>
      <c r="Z129" s="7">
        <v>4</v>
      </c>
      <c r="AA129"/>
    </row>
    <row r="130" spans="1:27" x14ac:dyDescent="0.25">
      <c r="A130" s="24" t="str">
        <f t="shared" si="7"/>
        <v/>
      </c>
      <c r="B130" s="24" t="str">
        <f t="shared" ref="B130:B193" si="8">IF(COUNTIFS(Draft_Player,$E130),COUNTIFS(Draft_Player,$E130),"")</f>
        <v/>
      </c>
      <c r="C130" s="24" t="str">
        <f t="shared" ref="C130:C193" si="9">IF(COUNTIFS(Transfers_Player,$E130),COUNTIFS(Transfers_Player,$E130),"")</f>
        <v/>
      </c>
      <c r="D130" s="24">
        <v>2026</v>
      </c>
      <c r="E130" s="7" t="s">
        <v>174</v>
      </c>
      <c r="F130" s="7" t="s">
        <v>166</v>
      </c>
      <c r="G130" s="7" t="s">
        <v>47</v>
      </c>
      <c r="H130" s="7" t="s">
        <v>44</v>
      </c>
      <c r="I130" s="8">
        <v>0.27800000000000002</v>
      </c>
      <c r="J130" s="8">
        <v>0.40899999999999997</v>
      </c>
      <c r="K130" s="8">
        <v>0.36099999999999999</v>
      </c>
      <c r="L130" s="8">
        <v>0.77</v>
      </c>
      <c r="M130" s="7">
        <v>16</v>
      </c>
      <c r="N130" s="7">
        <v>44</v>
      </c>
      <c r="O130" s="7">
        <v>36</v>
      </c>
      <c r="P130" s="7">
        <v>4</v>
      </c>
      <c r="Q130" s="7">
        <v>10</v>
      </c>
      <c r="R130" s="7">
        <v>3</v>
      </c>
      <c r="S130" s="7">
        <v>0</v>
      </c>
      <c r="T130" s="7">
        <v>0</v>
      </c>
      <c r="U130" s="7">
        <v>8</v>
      </c>
      <c r="V130" s="7">
        <v>0</v>
      </c>
      <c r="W130" s="7">
        <v>8</v>
      </c>
      <c r="X130" s="7">
        <v>9</v>
      </c>
      <c r="Y130" s="7">
        <v>0</v>
      </c>
      <c r="Z130" s="7">
        <v>0</v>
      </c>
      <c r="AA130"/>
    </row>
    <row r="131" spans="1:27" x14ac:dyDescent="0.25">
      <c r="A131" s="24" t="str">
        <f t="shared" ref="A131:A194" si="10">IF(OR(G131="SR", G131="GR"), 1, "")</f>
        <v/>
      </c>
      <c r="B131" s="24" t="str">
        <f t="shared" si="8"/>
        <v/>
      </c>
      <c r="C131" s="24" t="str">
        <f t="shared" si="9"/>
        <v/>
      </c>
      <c r="D131" s="24">
        <v>2026</v>
      </c>
      <c r="E131" s="7" t="s">
        <v>175</v>
      </c>
      <c r="F131" s="7" t="s">
        <v>166</v>
      </c>
      <c r="G131" s="7" t="s">
        <v>24</v>
      </c>
      <c r="H131" s="7" t="s">
        <v>35</v>
      </c>
      <c r="I131" s="8">
        <v>0.26</v>
      </c>
      <c r="J131" s="8">
        <v>0.39400000000000002</v>
      </c>
      <c r="K131" s="8">
        <v>0.38500000000000001</v>
      </c>
      <c r="L131" s="8">
        <v>0.77900000000000003</v>
      </c>
      <c r="M131" s="7">
        <v>38</v>
      </c>
      <c r="N131" s="7">
        <v>135</v>
      </c>
      <c r="O131" s="7">
        <v>104</v>
      </c>
      <c r="P131" s="7">
        <v>9</v>
      </c>
      <c r="Q131" s="7">
        <v>27</v>
      </c>
      <c r="R131" s="7">
        <v>7</v>
      </c>
      <c r="S131" s="7">
        <v>0</v>
      </c>
      <c r="T131" s="7">
        <v>2</v>
      </c>
      <c r="U131" s="7">
        <v>25</v>
      </c>
      <c r="V131" s="7">
        <v>8</v>
      </c>
      <c r="W131" s="7">
        <v>17</v>
      </c>
      <c r="X131" s="7">
        <v>27</v>
      </c>
      <c r="Y131" s="7">
        <v>3</v>
      </c>
      <c r="Z131" s="7">
        <v>0</v>
      </c>
      <c r="AA131"/>
    </row>
    <row r="132" spans="1:27" x14ac:dyDescent="0.25">
      <c r="A132" s="24" t="str">
        <f t="shared" si="10"/>
        <v/>
      </c>
      <c r="B132" s="24" t="str">
        <f t="shared" si="8"/>
        <v/>
      </c>
      <c r="C132" s="24" t="str">
        <f t="shared" si="9"/>
        <v/>
      </c>
      <c r="D132" s="24">
        <v>2026</v>
      </c>
      <c r="E132" s="7" t="s">
        <v>176</v>
      </c>
      <c r="F132" s="7" t="s">
        <v>166</v>
      </c>
      <c r="G132" s="7" t="s">
        <v>24</v>
      </c>
      <c r="H132" s="7" t="s">
        <v>33</v>
      </c>
      <c r="I132" s="8">
        <v>0.25</v>
      </c>
      <c r="J132" s="8">
        <v>0.42199999999999999</v>
      </c>
      <c r="K132" s="8">
        <v>0.40200000000000002</v>
      </c>
      <c r="L132" s="8">
        <v>0.82399999999999995</v>
      </c>
      <c r="M132" s="7">
        <v>40</v>
      </c>
      <c r="N132" s="7">
        <v>147</v>
      </c>
      <c r="O132" s="7">
        <v>112</v>
      </c>
      <c r="P132" s="7">
        <v>26</v>
      </c>
      <c r="Q132" s="7">
        <v>28</v>
      </c>
      <c r="R132" s="7">
        <v>8</v>
      </c>
      <c r="S132" s="7">
        <v>3</v>
      </c>
      <c r="T132" s="7">
        <v>1</v>
      </c>
      <c r="U132" s="7">
        <v>19</v>
      </c>
      <c r="V132" s="7">
        <v>13</v>
      </c>
      <c r="W132" s="7">
        <v>21</v>
      </c>
      <c r="X132" s="7">
        <v>27</v>
      </c>
      <c r="Y132" s="7">
        <v>6</v>
      </c>
      <c r="Z132" s="7">
        <v>2</v>
      </c>
      <c r="AA132"/>
    </row>
    <row r="133" spans="1:27" x14ac:dyDescent="0.25">
      <c r="A133" s="24" t="str">
        <f t="shared" si="10"/>
        <v/>
      </c>
      <c r="B133" s="24" t="str">
        <f t="shared" si="8"/>
        <v/>
      </c>
      <c r="C133" s="24" t="str">
        <f t="shared" si="9"/>
        <v/>
      </c>
      <c r="D133" s="24">
        <v>2026</v>
      </c>
      <c r="E133" s="7" t="s">
        <v>177</v>
      </c>
      <c r="F133" s="7" t="s">
        <v>166</v>
      </c>
      <c r="G133" s="7" t="s">
        <v>24</v>
      </c>
      <c r="H133" s="7" t="s">
        <v>64</v>
      </c>
      <c r="I133" s="8">
        <v>0.2</v>
      </c>
      <c r="J133" s="8">
        <v>0.28199999999999997</v>
      </c>
      <c r="K133" s="8">
        <v>0.45700000000000002</v>
      </c>
      <c r="L133" s="8">
        <v>0.73899999999999999</v>
      </c>
      <c r="M133" s="7">
        <v>20</v>
      </c>
      <c r="N133" s="7">
        <v>39</v>
      </c>
      <c r="O133" s="7">
        <v>35</v>
      </c>
      <c r="P133" s="7">
        <v>6</v>
      </c>
      <c r="Q133" s="7">
        <v>7</v>
      </c>
      <c r="R133" s="7">
        <v>0</v>
      </c>
      <c r="S133" s="7">
        <v>0</v>
      </c>
      <c r="T133" s="7">
        <v>3</v>
      </c>
      <c r="U133" s="7">
        <v>4</v>
      </c>
      <c r="V133" s="7">
        <v>0</v>
      </c>
      <c r="W133" s="7">
        <v>4</v>
      </c>
      <c r="X133" s="7">
        <v>15</v>
      </c>
      <c r="Y133" s="7">
        <v>0</v>
      </c>
      <c r="Z133" s="7">
        <v>0</v>
      </c>
      <c r="AA133"/>
    </row>
    <row r="134" spans="1:27" x14ac:dyDescent="0.25">
      <c r="A134" s="24" t="str">
        <f t="shared" si="10"/>
        <v/>
      </c>
      <c r="B134" s="24" t="str">
        <f t="shared" si="8"/>
        <v/>
      </c>
      <c r="C134" s="24" t="str">
        <f t="shared" si="9"/>
        <v/>
      </c>
      <c r="D134" s="24">
        <v>2026</v>
      </c>
      <c r="E134" s="7" t="s">
        <v>178</v>
      </c>
      <c r="F134" s="7" t="s">
        <v>166</v>
      </c>
      <c r="G134" s="7" t="s">
        <v>37</v>
      </c>
      <c r="H134" s="7" t="s">
        <v>44</v>
      </c>
      <c r="I134" s="8">
        <v>0.184</v>
      </c>
      <c r="J134" s="8">
        <v>0.27500000000000002</v>
      </c>
      <c r="K134" s="8">
        <v>0.26200000000000001</v>
      </c>
      <c r="L134" s="8">
        <v>0.53700000000000003</v>
      </c>
      <c r="M134" s="7">
        <v>35</v>
      </c>
      <c r="N134" s="7">
        <v>120</v>
      </c>
      <c r="O134" s="7">
        <v>103</v>
      </c>
      <c r="P134" s="7">
        <v>11</v>
      </c>
      <c r="Q134" s="7">
        <v>19</v>
      </c>
      <c r="R134" s="7">
        <v>5</v>
      </c>
      <c r="S134" s="7">
        <v>0</v>
      </c>
      <c r="T134" s="7">
        <v>1</v>
      </c>
      <c r="U134" s="7">
        <v>14</v>
      </c>
      <c r="V134" s="7">
        <v>7</v>
      </c>
      <c r="W134" s="7">
        <v>7</v>
      </c>
      <c r="X134" s="7">
        <v>29</v>
      </c>
      <c r="Y134" s="7">
        <v>5</v>
      </c>
      <c r="Z134" s="7">
        <v>2</v>
      </c>
      <c r="AA134"/>
    </row>
    <row r="135" spans="1:27" x14ac:dyDescent="0.25">
      <c r="A135" s="24" t="str">
        <f t="shared" si="10"/>
        <v/>
      </c>
      <c r="B135" s="24" t="str">
        <f t="shared" si="8"/>
        <v/>
      </c>
      <c r="C135" s="24" t="str">
        <f t="shared" si="9"/>
        <v/>
      </c>
      <c r="D135" s="24">
        <v>2026</v>
      </c>
      <c r="E135" s="7" t="s">
        <v>179</v>
      </c>
      <c r="F135" s="7" t="s">
        <v>166</v>
      </c>
      <c r="G135" s="7" t="s">
        <v>37</v>
      </c>
      <c r="H135" s="7" t="s">
        <v>25</v>
      </c>
      <c r="I135" s="8">
        <v>9.0999999999999998E-2</v>
      </c>
      <c r="J135" s="8">
        <v>0.313</v>
      </c>
      <c r="K135" s="8">
        <v>0.182</v>
      </c>
      <c r="L135" s="8">
        <v>0.49399999999999999</v>
      </c>
      <c r="M135" s="7">
        <v>9</v>
      </c>
      <c r="N135" s="7">
        <v>16</v>
      </c>
      <c r="O135" s="7">
        <v>11</v>
      </c>
      <c r="P135" s="7">
        <v>2</v>
      </c>
      <c r="Q135" s="7">
        <v>1</v>
      </c>
      <c r="R135" s="7">
        <v>1</v>
      </c>
      <c r="S135" s="7">
        <v>0</v>
      </c>
      <c r="T135" s="7">
        <v>0</v>
      </c>
      <c r="U135" s="7">
        <v>3</v>
      </c>
      <c r="V135" s="7">
        <v>2</v>
      </c>
      <c r="W135" s="7">
        <v>2</v>
      </c>
      <c r="X135" s="7">
        <v>3</v>
      </c>
      <c r="Y135" s="7">
        <v>0</v>
      </c>
      <c r="Z135" s="7">
        <v>0</v>
      </c>
      <c r="AA135"/>
    </row>
    <row r="136" spans="1:27" x14ac:dyDescent="0.25">
      <c r="A136" s="24" t="str">
        <f t="shared" si="10"/>
        <v/>
      </c>
      <c r="B136" s="24" t="str">
        <f t="shared" si="8"/>
        <v/>
      </c>
      <c r="C136" s="24" t="str">
        <f t="shared" si="9"/>
        <v/>
      </c>
      <c r="D136" s="24">
        <v>2026</v>
      </c>
      <c r="E136" s="7" t="s">
        <v>180</v>
      </c>
      <c r="F136" s="7" t="s">
        <v>166</v>
      </c>
      <c r="G136" s="7" t="s">
        <v>47</v>
      </c>
      <c r="H136" s="7" t="s">
        <v>164</v>
      </c>
      <c r="I136" s="8">
        <v>0</v>
      </c>
      <c r="J136" s="8">
        <v>0</v>
      </c>
      <c r="K136" s="8">
        <v>0</v>
      </c>
      <c r="L136" s="8">
        <v>0</v>
      </c>
      <c r="M136" s="7">
        <v>2</v>
      </c>
      <c r="N136" s="7">
        <v>3</v>
      </c>
      <c r="O136" s="7">
        <v>3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2</v>
      </c>
      <c r="Y136" s="7">
        <v>0</v>
      </c>
      <c r="Z136" s="7">
        <v>0</v>
      </c>
      <c r="AA136"/>
    </row>
    <row r="137" spans="1:27" x14ac:dyDescent="0.25">
      <c r="A137" s="24" t="str">
        <f t="shared" si="10"/>
        <v/>
      </c>
      <c r="B137" s="24" t="str">
        <f t="shared" si="8"/>
        <v/>
      </c>
      <c r="C137" s="24" t="str">
        <f t="shared" si="9"/>
        <v/>
      </c>
      <c r="D137" s="24">
        <v>2026</v>
      </c>
      <c r="E137" s="7" t="s">
        <v>181</v>
      </c>
      <c r="F137" s="7" t="s">
        <v>166</v>
      </c>
      <c r="G137" s="7" t="s">
        <v>24</v>
      </c>
      <c r="H137" s="7" t="s">
        <v>64</v>
      </c>
      <c r="I137" s="8">
        <v>0</v>
      </c>
      <c r="J137" s="8">
        <v>1</v>
      </c>
      <c r="K137" s="8">
        <v>0</v>
      </c>
      <c r="L137" s="8">
        <v>0</v>
      </c>
      <c r="M137" s="7">
        <v>1</v>
      </c>
      <c r="N137" s="7">
        <v>1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1</v>
      </c>
      <c r="X137" s="7">
        <v>0</v>
      </c>
      <c r="Y137" s="7">
        <v>0</v>
      </c>
      <c r="Z137" s="7">
        <v>0</v>
      </c>
      <c r="AA137"/>
    </row>
    <row r="138" spans="1:27" x14ac:dyDescent="0.25">
      <c r="A138" s="24" t="str">
        <f t="shared" si="10"/>
        <v/>
      </c>
      <c r="B138" s="24" t="str">
        <f t="shared" si="8"/>
        <v/>
      </c>
      <c r="C138" s="24">
        <f t="shared" si="9"/>
        <v>1</v>
      </c>
      <c r="D138" s="24">
        <v>2026</v>
      </c>
      <c r="E138" s="7" t="s">
        <v>182</v>
      </c>
      <c r="F138" s="7" t="s">
        <v>183</v>
      </c>
      <c r="G138" s="7" t="s">
        <v>37</v>
      </c>
      <c r="H138" s="7" t="s">
        <v>44</v>
      </c>
      <c r="I138" s="8">
        <v>0.314</v>
      </c>
      <c r="J138" s="8">
        <v>0.41799999999999998</v>
      </c>
      <c r="K138" s="8">
        <v>0.42199999999999999</v>
      </c>
      <c r="L138" s="8">
        <v>0.84</v>
      </c>
      <c r="M138" s="7">
        <v>54</v>
      </c>
      <c r="N138" s="7">
        <v>245</v>
      </c>
      <c r="O138" s="7">
        <v>204</v>
      </c>
      <c r="P138" s="7">
        <v>32</v>
      </c>
      <c r="Q138" s="7">
        <v>64</v>
      </c>
      <c r="R138" s="7">
        <v>10</v>
      </c>
      <c r="S138" s="7">
        <v>0</v>
      </c>
      <c r="T138" s="7">
        <v>4</v>
      </c>
      <c r="U138" s="7">
        <v>31</v>
      </c>
      <c r="V138" s="7">
        <v>14</v>
      </c>
      <c r="W138" s="7">
        <v>24</v>
      </c>
      <c r="X138" s="7">
        <v>22</v>
      </c>
      <c r="Y138" s="7">
        <v>0</v>
      </c>
      <c r="Z138" s="7">
        <v>1</v>
      </c>
      <c r="AA138"/>
    </row>
    <row r="139" spans="1:27" x14ac:dyDescent="0.25">
      <c r="A139" s="24" t="str">
        <f t="shared" si="10"/>
        <v/>
      </c>
      <c r="B139" s="24" t="str">
        <f t="shared" si="8"/>
        <v/>
      </c>
      <c r="C139" s="24" t="str">
        <f t="shared" si="9"/>
        <v/>
      </c>
      <c r="D139" s="24">
        <v>2026</v>
      </c>
      <c r="E139" s="7" t="s">
        <v>184</v>
      </c>
      <c r="F139" s="7" t="s">
        <v>183</v>
      </c>
      <c r="G139" s="7" t="s">
        <v>47</v>
      </c>
      <c r="H139" s="7" t="s">
        <v>42</v>
      </c>
      <c r="I139" s="8">
        <v>0.28100000000000003</v>
      </c>
      <c r="J139" s="8">
        <v>0.41299999999999998</v>
      </c>
      <c r="K139" s="8">
        <v>0.37</v>
      </c>
      <c r="L139" s="8">
        <v>0.78300000000000003</v>
      </c>
      <c r="M139" s="7">
        <v>44</v>
      </c>
      <c r="N139" s="7">
        <v>186</v>
      </c>
      <c r="O139" s="7">
        <v>146</v>
      </c>
      <c r="P139" s="7">
        <v>22</v>
      </c>
      <c r="Q139" s="7">
        <v>41</v>
      </c>
      <c r="R139" s="7">
        <v>8</v>
      </c>
      <c r="S139" s="7">
        <v>1</v>
      </c>
      <c r="T139" s="7">
        <v>1</v>
      </c>
      <c r="U139" s="7">
        <v>26</v>
      </c>
      <c r="V139" s="7">
        <v>13</v>
      </c>
      <c r="W139" s="7">
        <v>22</v>
      </c>
      <c r="X139" s="7">
        <v>29</v>
      </c>
      <c r="Y139" s="7">
        <v>6</v>
      </c>
      <c r="Z139" s="7">
        <v>1</v>
      </c>
      <c r="AA139"/>
    </row>
    <row r="140" spans="1:27" x14ac:dyDescent="0.25">
      <c r="A140" s="24" t="str">
        <f t="shared" si="10"/>
        <v/>
      </c>
      <c r="B140" s="24" t="str">
        <f t="shared" si="8"/>
        <v/>
      </c>
      <c r="C140" s="24">
        <f t="shared" si="9"/>
        <v>1</v>
      </c>
      <c r="D140" s="24">
        <v>2026</v>
      </c>
      <c r="E140" s="7" t="s">
        <v>185</v>
      </c>
      <c r="F140" s="7" t="s">
        <v>183</v>
      </c>
      <c r="G140" s="7" t="s">
        <v>24</v>
      </c>
      <c r="H140" s="7" t="s">
        <v>30</v>
      </c>
      <c r="I140" s="8">
        <v>0.26</v>
      </c>
      <c r="J140" s="8">
        <v>0.371</v>
      </c>
      <c r="K140" s="8">
        <v>0.40300000000000002</v>
      </c>
      <c r="L140" s="8">
        <v>0.77400000000000002</v>
      </c>
      <c r="M140" s="7">
        <v>54</v>
      </c>
      <c r="N140" s="7">
        <v>237</v>
      </c>
      <c r="O140" s="7">
        <v>196</v>
      </c>
      <c r="P140" s="7">
        <v>31</v>
      </c>
      <c r="Q140" s="7">
        <v>51</v>
      </c>
      <c r="R140" s="7">
        <v>10</v>
      </c>
      <c r="S140" s="7">
        <v>3</v>
      </c>
      <c r="T140" s="7">
        <v>4</v>
      </c>
      <c r="U140" s="7">
        <v>33</v>
      </c>
      <c r="V140" s="7">
        <v>3</v>
      </c>
      <c r="W140" s="7">
        <v>34</v>
      </c>
      <c r="X140" s="7">
        <v>41</v>
      </c>
      <c r="Y140" s="7">
        <v>6</v>
      </c>
      <c r="Z140" s="7">
        <v>0</v>
      </c>
      <c r="AA140"/>
    </row>
    <row r="141" spans="1:27" x14ac:dyDescent="0.25">
      <c r="A141" s="24" t="str">
        <f t="shared" si="10"/>
        <v/>
      </c>
      <c r="B141" s="24" t="str">
        <f t="shared" si="8"/>
        <v/>
      </c>
      <c r="C141" s="24" t="str">
        <f t="shared" si="9"/>
        <v/>
      </c>
      <c r="D141" s="24">
        <v>2026</v>
      </c>
      <c r="E141" s="7" t="s">
        <v>186</v>
      </c>
      <c r="F141" s="7" t="s">
        <v>183</v>
      </c>
      <c r="G141" s="7" t="s">
        <v>24</v>
      </c>
      <c r="H141" s="7" t="s">
        <v>33</v>
      </c>
      <c r="I141" s="8">
        <v>0.22600000000000001</v>
      </c>
      <c r="J141" s="8">
        <v>0.34599999999999997</v>
      </c>
      <c r="K141" s="8">
        <v>0.32200000000000001</v>
      </c>
      <c r="L141" s="8">
        <v>0.66800000000000004</v>
      </c>
      <c r="M141" s="7">
        <v>51</v>
      </c>
      <c r="N141" s="7">
        <v>212</v>
      </c>
      <c r="O141" s="7">
        <v>177</v>
      </c>
      <c r="P141" s="7">
        <v>23</v>
      </c>
      <c r="Q141" s="7">
        <v>40</v>
      </c>
      <c r="R141" s="7">
        <v>8</v>
      </c>
      <c r="S141" s="7">
        <v>0</v>
      </c>
      <c r="T141" s="7">
        <v>3</v>
      </c>
      <c r="U141" s="7">
        <v>22</v>
      </c>
      <c r="V141" s="7">
        <v>8</v>
      </c>
      <c r="W141" s="7">
        <v>25</v>
      </c>
      <c r="X141" s="7">
        <v>57</v>
      </c>
      <c r="Y141" s="7">
        <v>3</v>
      </c>
      <c r="Z141" s="7">
        <v>0</v>
      </c>
      <c r="AA141"/>
    </row>
    <row r="142" spans="1:27" x14ac:dyDescent="0.25">
      <c r="A142" s="24">
        <f t="shared" si="10"/>
        <v>1</v>
      </c>
      <c r="B142" s="24" t="str">
        <f t="shared" si="8"/>
        <v/>
      </c>
      <c r="C142" s="24" t="str">
        <f t="shared" si="9"/>
        <v/>
      </c>
      <c r="D142" s="24">
        <v>2026</v>
      </c>
      <c r="E142" s="7" t="s">
        <v>187</v>
      </c>
      <c r="F142" s="7" t="s">
        <v>183</v>
      </c>
      <c r="G142" s="7" t="s">
        <v>29</v>
      </c>
      <c r="H142" s="7" t="s">
        <v>38</v>
      </c>
      <c r="I142" s="8">
        <v>0.219</v>
      </c>
      <c r="J142" s="8">
        <v>0.318</v>
      </c>
      <c r="K142" s="8">
        <v>0.46200000000000002</v>
      </c>
      <c r="L142" s="8">
        <v>0.77900000000000003</v>
      </c>
      <c r="M142" s="7">
        <v>44</v>
      </c>
      <c r="N142" s="7">
        <v>195</v>
      </c>
      <c r="O142" s="7">
        <v>169</v>
      </c>
      <c r="P142" s="7">
        <v>26</v>
      </c>
      <c r="Q142" s="7">
        <v>37</v>
      </c>
      <c r="R142" s="7">
        <v>8</v>
      </c>
      <c r="S142" s="7">
        <v>0</v>
      </c>
      <c r="T142" s="7">
        <v>11</v>
      </c>
      <c r="U142" s="7">
        <v>37</v>
      </c>
      <c r="V142" s="7">
        <v>3</v>
      </c>
      <c r="W142" s="7">
        <v>22</v>
      </c>
      <c r="X142" s="7">
        <v>63</v>
      </c>
      <c r="Y142" s="7">
        <v>0</v>
      </c>
      <c r="Z142" s="7">
        <v>0</v>
      </c>
      <c r="AA142"/>
    </row>
    <row r="143" spans="1:27" x14ac:dyDescent="0.25">
      <c r="A143" s="24" t="str">
        <f t="shared" si="10"/>
        <v/>
      </c>
      <c r="B143" s="24" t="str">
        <f t="shared" si="8"/>
        <v/>
      </c>
      <c r="C143" s="24" t="str">
        <f t="shared" si="9"/>
        <v/>
      </c>
      <c r="D143" s="24">
        <v>2026</v>
      </c>
      <c r="E143" s="7" t="s">
        <v>188</v>
      </c>
      <c r="F143" s="7" t="s">
        <v>183</v>
      </c>
      <c r="G143" s="7" t="s">
        <v>37</v>
      </c>
      <c r="H143" s="7" t="s">
        <v>35</v>
      </c>
      <c r="I143" s="8">
        <v>0.216</v>
      </c>
      <c r="J143" s="8">
        <v>0.28399999999999997</v>
      </c>
      <c r="K143" s="8">
        <v>0.35799999999999998</v>
      </c>
      <c r="L143" s="8">
        <v>0.64200000000000002</v>
      </c>
      <c r="M143" s="7">
        <v>41</v>
      </c>
      <c r="N143" s="7">
        <v>153</v>
      </c>
      <c r="O143" s="7">
        <v>134</v>
      </c>
      <c r="P143" s="7">
        <v>21</v>
      </c>
      <c r="Q143" s="7">
        <v>29</v>
      </c>
      <c r="R143" s="7">
        <v>5</v>
      </c>
      <c r="S143" s="7">
        <v>1</v>
      </c>
      <c r="T143" s="7">
        <v>4</v>
      </c>
      <c r="U143" s="7">
        <v>17</v>
      </c>
      <c r="V143" s="7">
        <v>4</v>
      </c>
      <c r="W143" s="7">
        <v>9</v>
      </c>
      <c r="X143" s="7">
        <v>32</v>
      </c>
      <c r="Y143" s="7">
        <v>2</v>
      </c>
      <c r="Z143" s="7">
        <v>0</v>
      </c>
      <c r="AA143"/>
    </row>
    <row r="144" spans="1:27" x14ac:dyDescent="0.25">
      <c r="A144" s="24">
        <f t="shared" si="10"/>
        <v>1</v>
      </c>
      <c r="B144" s="24" t="str">
        <f t="shared" si="8"/>
        <v/>
      </c>
      <c r="C144" s="24" t="str">
        <f t="shared" si="9"/>
        <v/>
      </c>
      <c r="D144" s="24">
        <v>2026</v>
      </c>
      <c r="E144" s="7" t="s">
        <v>189</v>
      </c>
      <c r="F144" s="7" t="s">
        <v>183</v>
      </c>
      <c r="G144" s="7" t="s">
        <v>29</v>
      </c>
      <c r="H144" s="7" t="s">
        <v>40</v>
      </c>
      <c r="I144" s="8">
        <v>0.182</v>
      </c>
      <c r="J144" s="8">
        <v>0.26900000000000002</v>
      </c>
      <c r="K144" s="8">
        <v>0.3</v>
      </c>
      <c r="L144" s="8">
        <v>0.56899999999999995</v>
      </c>
      <c r="M144" s="7">
        <v>48</v>
      </c>
      <c r="N144" s="7">
        <v>195</v>
      </c>
      <c r="O144" s="7">
        <v>170</v>
      </c>
      <c r="P144" s="7">
        <v>21</v>
      </c>
      <c r="Q144" s="7">
        <v>31</v>
      </c>
      <c r="R144" s="7">
        <v>11</v>
      </c>
      <c r="S144" s="7">
        <v>0</v>
      </c>
      <c r="T144" s="7">
        <v>3</v>
      </c>
      <c r="U144" s="7">
        <v>16</v>
      </c>
      <c r="V144" s="7">
        <v>2</v>
      </c>
      <c r="W144" s="7">
        <v>19</v>
      </c>
      <c r="X144" s="7">
        <v>47</v>
      </c>
      <c r="Y144" s="7">
        <v>1</v>
      </c>
      <c r="Z144" s="7">
        <v>0</v>
      </c>
      <c r="AA144"/>
    </row>
    <row r="145" spans="1:27" x14ac:dyDescent="0.25">
      <c r="A145" s="24">
        <f t="shared" si="10"/>
        <v>1</v>
      </c>
      <c r="B145" s="24" t="str">
        <f t="shared" si="8"/>
        <v/>
      </c>
      <c r="C145" s="24">
        <f t="shared" si="9"/>
        <v>1</v>
      </c>
      <c r="D145" s="24">
        <v>2026</v>
      </c>
      <c r="E145" s="7" t="s">
        <v>190</v>
      </c>
      <c r="F145" s="7" t="s">
        <v>183</v>
      </c>
      <c r="G145" s="7" t="s">
        <v>29</v>
      </c>
      <c r="H145" s="7" t="s">
        <v>27</v>
      </c>
      <c r="I145" s="8">
        <v>0.33100000000000002</v>
      </c>
      <c r="J145" s="8">
        <v>0.40400000000000003</v>
      </c>
      <c r="K145" s="8">
        <v>0.45500000000000002</v>
      </c>
      <c r="L145" s="8">
        <v>0.85899999999999999</v>
      </c>
      <c r="M145" s="7">
        <v>34</v>
      </c>
      <c r="N145" s="7">
        <v>137</v>
      </c>
      <c r="O145" s="7">
        <v>121</v>
      </c>
      <c r="P145" s="7">
        <v>15</v>
      </c>
      <c r="Q145" s="7">
        <v>40</v>
      </c>
      <c r="R145" s="7">
        <v>3</v>
      </c>
      <c r="S145" s="7">
        <v>3</v>
      </c>
      <c r="T145" s="7">
        <v>2</v>
      </c>
      <c r="U145" s="7">
        <v>13</v>
      </c>
      <c r="V145" s="7">
        <v>3</v>
      </c>
      <c r="W145" s="7">
        <v>12</v>
      </c>
      <c r="X145" s="7">
        <v>19</v>
      </c>
      <c r="Y145" s="7">
        <v>7</v>
      </c>
      <c r="Z145" s="7">
        <v>1</v>
      </c>
      <c r="AA145"/>
    </row>
    <row r="146" spans="1:27" x14ac:dyDescent="0.25">
      <c r="A146" s="24">
        <f t="shared" si="10"/>
        <v>1</v>
      </c>
      <c r="B146" s="24" t="str">
        <f t="shared" si="8"/>
        <v/>
      </c>
      <c r="C146" s="24" t="str">
        <f t="shared" si="9"/>
        <v/>
      </c>
      <c r="D146" s="24">
        <v>2026</v>
      </c>
      <c r="E146" s="7" t="s">
        <v>191</v>
      </c>
      <c r="F146" s="7" t="s">
        <v>183</v>
      </c>
      <c r="G146" s="7" t="s">
        <v>32</v>
      </c>
      <c r="H146" s="7" t="s">
        <v>25</v>
      </c>
      <c r="I146" s="8">
        <v>0.26700000000000002</v>
      </c>
      <c r="J146" s="8">
        <v>0.42099999999999999</v>
      </c>
      <c r="K146" s="8">
        <v>0.39</v>
      </c>
      <c r="L146" s="8">
        <v>0.81200000000000006</v>
      </c>
      <c r="M146" s="7">
        <v>33</v>
      </c>
      <c r="N146" s="7">
        <v>135</v>
      </c>
      <c r="O146" s="7">
        <v>105</v>
      </c>
      <c r="P146" s="7">
        <v>21</v>
      </c>
      <c r="Q146" s="7">
        <v>28</v>
      </c>
      <c r="R146" s="7">
        <v>7</v>
      </c>
      <c r="S146" s="7">
        <v>0</v>
      </c>
      <c r="T146" s="7">
        <v>2</v>
      </c>
      <c r="U146" s="7">
        <v>12</v>
      </c>
      <c r="V146" s="7">
        <v>6</v>
      </c>
      <c r="W146" s="7">
        <v>22</v>
      </c>
      <c r="X146" s="7">
        <v>31</v>
      </c>
      <c r="Y146" s="7">
        <v>0</v>
      </c>
      <c r="Z146" s="7">
        <v>0</v>
      </c>
      <c r="AA146"/>
    </row>
    <row r="147" spans="1:27" x14ac:dyDescent="0.25">
      <c r="A147" s="24" t="str">
        <f t="shared" si="10"/>
        <v/>
      </c>
      <c r="B147" s="24" t="str">
        <f t="shared" si="8"/>
        <v/>
      </c>
      <c r="C147" s="24" t="str">
        <f t="shared" si="9"/>
        <v/>
      </c>
      <c r="D147" s="24">
        <v>2026</v>
      </c>
      <c r="E147" s="7" t="s">
        <v>192</v>
      </c>
      <c r="F147" s="7" t="s">
        <v>183</v>
      </c>
      <c r="G147" s="7" t="s">
        <v>24</v>
      </c>
      <c r="H147" s="7" t="s">
        <v>27</v>
      </c>
      <c r="I147" s="8">
        <v>0.246</v>
      </c>
      <c r="J147" s="8">
        <v>0.38100000000000001</v>
      </c>
      <c r="K147" s="8">
        <v>0.30399999999999999</v>
      </c>
      <c r="L147" s="8">
        <v>0.68500000000000005</v>
      </c>
      <c r="M147" s="7">
        <v>26</v>
      </c>
      <c r="N147" s="7">
        <v>86</v>
      </c>
      <c r="O147" s="7">
        <v>69</v>
      </c>
      <c r="P147" s="7">
        <v>13</v>
      </c>
      <c r="Q147" s="7">
        <v>17</v>
      </c>
      <c r="R147" s="7">
        <v>4</v>
      </c>
      <c r="S147" s="7">
        <v>0</v>
      </c>
      <c r="T147" s="7">
        <v>0</v>
      </c>
      <c r="U147" s="7">
        <v>4</v>
      </c>
      <c r="V147" s="7">
        <v>5</v>
      </c>
      <c r="W147" s="7">
        <v>10</v>
      </c>
      <c r="X147" s="7">
        <v>24</v>
      </c>
      <c r="Y147" s="7">
        <v>9</v>
      </c>
      <c r="Z147" s="7">
        <v>3</v>
      </c>
      <c r="AA147"/>
    </row>
    <row r="148" spans="1:27" x14ac:dyDescent="0.25">
      <c r="A148" s="24">
        <f t="shared" si="10"/>
        <v>1</v>
      </c>
      <c r="B148" s="24" t="str">
        <f t="shared" si="8"/>
        <v/>
      </c>
      <c r="C148" s="24" t="str">
        <f t="shared" si="9"/>
        <v/>
      </c>
      <c r="D148" s="24">
        <v>2026</v>
      </c>
      <c r="E148" s="7" t="s">
        <v>193</v>
      </c>
      <c r="F148" s="7" t="s">
        <v>183</v>
      </c>
      <c r="G148" s="7" t="s">
        <v>29</v>
      </c>
      <c r="H148" s="7" t="s">
        <v>42</v>
      </c>
      <c r="I148" s="8">
        <v>0.23799999999999999</v>
      </c>
      <c r="J148" s="8">
        <v>0.36</v>
      </c>
      <c r="K148" s="8">
        <v>0.28599999999999998</v>
      </c>
      <c r="L148" s="8">
        <v>0.64600000000000002</v>
      </c>
      <c r="M148" s="7">
        <v>29</v>
      </c>
      <c r="N148" s="7">
        <v>106</v>
      </c>
      <c r="O148" s="7">
        <v>84</v>
      </c>
      <c r="P148" s="7">
        <v>11</v>
      </c>
      <c r="Q148" s="7">
        <v>20</v>
      </c>
      <c r="R148" s="7">
        <v>1</v>
      </c>
      <c r="S148" s="7">
        <v>0</v>
      </c>
      <c r="T148" s="7">
        <v>1</v>
      </c>
      <c r="U148" s="7">
        <v>8</v>
      </c>
      <c r="V148" s="7">
        <v>3</v>
      </c>
      <c r="W148" s="7">
        <v>13</v>
      </c>
      <c r="X148" s="7">
        <v>24</v>
      </c>
      <c r="Y148" s="7">
        <v>4</v>
      </c>
      <c r="Z148" s="7">
        <v>1</v>
      </c>
      <c r="AA148"/>
    </row>
    <row r="149" spans="1:27" x14ac:dyDescent="0.25">
      <c r="A149" s="24">
        <f t="shared" si="10"/>
        <v>1</v>
      </c>
      <c r="B149" s="24" t="str">
        <f t="shared" si="8"/>
        <v/>
      </c>
      <c r="C149" s="24" t="str">
        <f t="shared" si="9"/>
        <v/>
      </c>
      <c r="D149" s="24">
        <v>2026</v>
      </c>
      <c r="E149" s="7" t="s">
        <v>194</v>
      </c>
      <c r="F149" s="7" t="s">
        <v>183</v>
      </c>
      <c r="G149" s="7" t="s">
        <v>29</v>
      </c>
      <c r="H149" s="7" t="s">
        <v>64</v>
      </c>
      <c r="I149" s="8">
        <v>0.21199999999999999</v>
      </c>
      <c r="J149" s="8">
        <v>0.28100000000000003</v>
      </c>
      <c r="K149" s="8">
        <v>0.34599999999999997</v>
      </c>
      <c r="L149" s="8">
        <v>0.627</v>
      </c>
      <c r="M149" s="7">
        <v>18</v>
      </c>
      <c r="N149" s="7">
        <v>57</v>
      </c>
      <c r="O149" s="7">
        <v>52</v>
      </c>
      <c r="P149" s="7">
        <v>4</v>
      </c>
      <c r="Q149" s="7">
        <v>11</v>
      </c>
      <c r="R149" s="7">
        <v>1</v>
      </c>
      <c r="S149" s="7">
        <v>0</v>
      </c>
      <c r="T149" s="7">
        <v>2</v>
      </c>
      <c r="U149" s="7">
        <v>8</v>
      </c>
      <c r="V149" s="7">
        <v>0</v>
      </c>
      <c r="W149" s="7">
        <v>5</v>
      </c>
      <c r="X149" s="7">
        <v>21</v>
      </c>
      <c r="Y149" s="7">
        <v>0</v>
      </c>
      <c r="Z149" s="7">
        <v>0</v>
      </c>
      <c r="AA149"/>
    </row>
    <row r="150" spans="1:27" x14ac:dyDescent="0.25">
      <c r="A150" s="24" t="str">
        <f t="shared" si="10"/>
        <v/>
      </c>
      <c r="B150" s="24" t="str">
        <f t="shared" si="8"/>
        <v/>
      </c>
      <c r="C150" s="24" t="str">
        <f t="shared" si="9"/>
        <v/>
      </c>
      <c r="D150" s="24">
        <v>2026</v>
      </c>
      <c r="E150" s="7" t="s">
        <v>195</v>
      </c>
      <c r="F150" s="7" t="s">
        <v>183</v>
      </c>
      <c r="G150" s="7" t="s">
        <v>37</v>
      </c>
      <c r="H150" s="7" t="s">
        <v>25</v>
      </c>
      <c r="I150" s="8">
        <v>0.188</v>
      </c>
      <c r="J150" s="8">
        <v>0.309</v>
      </c>
      <c r="K150" s="8">
        <v>0.31900000000000001</v>
      </c>
      <c r="L150" s="8">
        <v>0.627</v>
      </c>
      <c r="M150" s="7">
        <v>22</v>
      </c>
      <c r="N150" s="7">
        <v>81</v>
      </c>
      <c r="O150" s="7">
        <v>69</v>
      </c>
      <c r="P150" s="7">
        <v>9</v>
      </c>
      <c r="Q150" s="7">
        <v>13</v>
      </c>
      <c r="R150" s="7">
        <v>3</v>
      </c>
      <c r="S150" s="7">
        <v>0</v>
      </c>
      <c r="T150" s="7">
        <v>2</v>
      </c>
      <c r="U150" s="7">
        <v>10</v>
      </c>
      <c r="V150" s="7">
        <v>3</v>
      </c>
      <c r="W150" s="7">
        <v>9</v>
      </c>
      <c r="X150" s="7">
        <v>11</v>
      </c>
      <c r="Y150" s="7">
        <v>1</v>
      </c>
      <c r="Z150" s="7">
        <v>0</v>
      </c>
      <c r="AA150"/>
    </row>
    <row r="151" spans="1:27" x14ac:dyDescent="0.25">
      <c r="A151" s="24">
        <f t="shared" si="10"/>
        <v>1</v>
      </c>
      <c r="B151" s="24" t="str">
        <f t="shared" si="8"/>
        <v/>
      </c>
      <c r="C151" s="24" t="str">
        <f t="shared" si="9"/>
        <v/>
      </c>
      <c r="D151" s="24">
        <v>2026</v>
      </c>
      <c r="E151" s="7" t="s">
        <v>196</v>
      </c>
      <c r="F151" s="7" t="s">
        <v>183</v>
      </c>
      <c r="G151" s="7" t="s">
        <v>29</v>
      </c>
      <c r="H151" s="7" t="s">
        <v>27</v>
      </c>
      <c r="I151" s="8">
        <v>0.14299999999999999</v>
      </c>
      <c r="J151" s="8">
        <v>0.182</v>
      </c>
      <c r="K151" s="8">
        <v>0.254</v>
      </c>
      <c r="L151" s="8">
        <v>0.436</v>
      </c>
      <c r="M151" s="7">
        <v>29</v>
      </c>
      <c r="N151" s="7">
        <v>70</v>
      </c>
      <c r="O151" s="7">
        <v>63</v>
      </c>
      <c r="P151" s="7">
        <v>7</v>
      </c>
      <c r="Q151" s="7">
        <v>9</v>
      </c>
      <c r="R151" s="7">
        <v>2</v>
      </c>
      <c r="S151" s="7">
        <v>1</v>
      </c>
      <c r="T151" s="7">
        <v>1</v>
      </c>
      <c r="U151" s="7">
        <v>5</v>
      </c>
      <c r="V151" s="7">
        <v>2</v>
      </c>
      <c r="W151" s="7">
        <v>1</v>
      </c>
      <c r="X151" s="7">
        <v>26</v>
      </c>
      <c r="Y151" s="7">
        <v>0</v>
      </c>
      <c r="Z151" s="7">
        <v>0</v>
      </c>
      <c r="AA151"/>
    </row>
    <row r="152" spans="1:27" x14ac:dyDescent="0.25">
      <c r="A152" s="24" t="str">
        <f t="shared" si="10"/>
        <v/>
      </c>
      <c r="B152" s="24">
        <f t="shared" si="8"/>
        <v>1</v>
      </c>
      <c r="C152" s="24" t="str">
        <f t="shared" si="9"/>
        <v/>
      </c>
      <c r="D152" s="24">
        <v>2026</v>
      </c>
      <c r="E152" s="7" t="s">
        <v>197</v>
      </c>
      <c r="F152" s="7" t="s">
        <v>198</v>
      </c>
      <c r="G152" s="7" t="s">
        <v>37</v>
      </c>
      <c r="H152" s="7" t="s">
        <v>25</v>
      </c>
      <c r="I152" s="8">
        <v>0.33900000000000002</v>
      </c>
      <c r="J152" s="8">
        <v>0.46200000000000002</v>
      </c>
      <c r="K152" s="8">
        <v>0.52600000000000002</v>
      </c>
      <c r="L152" s="8">
        <v>0.98799999999999999</v>
      </c>
      <c r="M152" s="7">
        <v>52</v>
      </c>
      <c r="N152" s="7">
        <v>236</v>
      </c>
      <c r="O152" s="7">
        <v>192</v>
      </c>
      <c r="P152" s="7">
        <v>40</v>
      </c>
      <c r="Q152" s="7">
        <v>65</v>
      </c>
      <c r="R152" s="7">
        <v>12</v>
      </c>
      <c r="S152" s="7">
        <v>0</v>
      </c>
      <c r="T152" s="7">
        <v>8</v>
      </c>
      <c r="U152" s="7">
        <v>37</v>
      </c>
      <c r="V152" s="7">
        <v>2</v>
      </c>
      <c r="W152" s="7">
        <v>42</v>
      </c>
      <c r="X152" s="7">
        <v>35</v>
      </c>
      <c r="Y152" s="7">
        <v>4</v>
      </c>
      <c r="Z152" s="7">
        <v>3</v>
      </c>
      <c r="AA152"/>
    </row>
    <row r="153" spans="1:27" x14ac:dyDescent="0.25">
      <c r="A153" s="24" t="str">
        <f t="shared" si="10"/>
        <v/>
      </c>
      <c r="B153" s="24" t="str">
        <f t="shared" si="8"/>
        <v/>
      </c>
      <c r="C153" s="24" t="str">
        <f t="shared" si="9"/>
        <v/>
      </c>
      <c r="D153" s="24">
        <v>2026</v>
      </c>
      <c r="E153" s="7" t="s">
        <v>199</v>
      </c>
      <c r="F153" s="7" t="s">
        <v>198</v>
      </c>
      <c r="G153" s="7" t="s">
        <v>37</v>
      </c>
      <c r="H153" s="7" t="s">
        <v>33</v>
      </c>
      <c r="I153" s="8">
        <v>0.314</v>
      </c>
      <c r="J153" s="8">
        <v>0.436</v>
      </c>
      <c r="K153" s="8">
        <v>0.42499999999999999</v>
      </c>
      <c r="L153" s="8">
        <v>0.86099999999999999</v>
      </c>
      <c r="M153" s="7">
        <v>46</v>
      </c>
      <c r="N153" s="7">
        <v>192</v>
      </c>
      <c r="O153" s="7">
        <v>153</v>
      </c>
      <c r="P153" s="7">
        <v>30</v>
      </c>
      <c r="Q153" s="7">
        <v>48</v>
      </c>
      <c r="R153" s="7">
        <v>7</v>
      </c>
      <c r="S153" s="7">
        <v>2</v>
      </c>
      <c r="T153" s="7">
        <v>2</v>
      </c>
      <c r="U153" s="7">
        <v>21</v>
      </c>
      <c r="V153" s="7">
        <v>6</v>
      </c>
      <c r="W153" s="7">
        <v>28</v>
      </c>
      <c r="X153" s="7">
        <v>16</v>
      </c>
      <c r="Y153" s="7">
        <v>6</v>
      </c>
      <c r="Z153" s="7">
        <v>3</v>
      </c>
      <c r="AA153"/>
    </row>
    <row r="154" spans="1:27" x14ac:dyDescent="0.25">
      <c r="A154" s="24">
        <f t="shared" si="10"/>
        <v>1</v>
      </c>
      <c r="B154" s="24" t="str">
        <f t="shared" si="8"/>
        <v/>
      </c>
      <c r="C154" s="24" t="str">
        <f t="shared" si="9"/>
        <v/>
      </c>
      <c r="D154" s="24">
        <v>2026</v>
      </c>
      <c r="E154" s="7" t="s">
        <v>200</v>
      </c>
      <c r="F154" s="7" t="s">
        <v>198</v>
      </c>
      <c r="G154" s="7" t="s">
        <v>32</v>
      </c>
      <c r="H154" s="7" t="s">
        <v>27</v>
      </c>
      <c r="I154" s="8">
        <v>0.26</v>
      </c>
      <c r="J154" s="8">
        <v>0.35599999999999998</v>
      </c>
      <c r="K154" s="8">
        <v>0.316</v>
      </c>
      <c r="L154" s="8">
        <v>0.67200000000000004</v>
      </c>
      <c r="M154" s="7">
        <v>47</v>
      </c>
      <c r="N154" s="7">
        <v>208</v>
      </c>
      <c r="O154" s="7">
        <v>177</v>
      </c>
      <c r="P154" s="7">
        <v>29</v>
      </c>
      <c r="Q154" s="7">
        <v>46</v>
      </c>
      <c r="R154" s="7">
        <v>7</v>
      </c>
      <c r="S154" s="7">
        <v>0</v>
      </c>
      <c r="T154" s="7">
        <v>1</v>
      </c>
      <c r="U154" s="7">
        <v>17</v>
      </c>
      <c r="V154" s="7">
        <v>7</v>
      </c>
      <c r="W154" s="7">
        <v>20</v>
      </c>
      <c r="X154" s="7">
        <v>40</v>
      </c>
      <c r="Y154" s="7">
        <v>9</v>
      </c>
      <c r="Z154" s="7">
        <v>3</v>
      </c>
      <c r="AA154"/>
    </row>
    <row r="155" spans="1:27" x14ac:dyDescent="0.25">
      <c r="A155" s="24" t="str">
        <f t="shared" si="10"/>
        <v/>
      </c>
      <c r="B155" s="24" t="str">
        <f t="shared" si="8"/>
        <v/>
      </c>
      <c r="C155" s="24" t="str">
        <f t="shared" si="9"/>
        <v/>
      </c>
      <c r="D155" s="24">
        <v>2026</v>
      </c>
      <c r="E155" s="7" t="s">
        <v>201</v>
      </c>
      <c r="F155" s="7" t="s">
        <v>198</v>
      </c>
      <c r="G155" s="7" t="s">
        <v>24</v>
      </c>
      <c r="H155" s="7" t="s">
        <v>42</v>
      </c>
      <c r="I155" s="8">
        <v>0.255</v>
      </c>
      <c r="J155" s="8">
        <v>0.34100000000000003</v>
      </c>
      <c r="K155" s="8">
        <v>0.42199999999999999</v>
      </c>
      <c r="L155" s="8">
        <v>0.76300000000000001</v>
      </c>
      <c r="M155" s="7">
        <v>44</v>
      </c>
      <c r="N155" s="7">
        <v>185</v>
      </c>
      <c r="O155" s="7">
        <v>161</v>
      </c>
      <c r="P155" s="7">
        <v>28</v>
      </c>
      <c r="Q155" s="7">
        <v>41</v>
      </c>
      <c r="R155" s="7">
        <v>11</v>
      </c>
      <c r="S155" s="7">
        <v>2</v>
      </c>
      <c r="T155" s="7">
        <v>4</v>
      </c>
      <c r="U155" s="7">
        <v>26</v>
      </c>
      <c r="V155" s="7">
        <v>4</v>
      </c>
      <c r="W155" s="7">
        <v>17</v>
      </c>
      <c r="X155" s="7">
        <v>38</v>
      </c>
      <c r="Y155" s="7">
        <v>4</v>
      </c>
      <c r="Z155" s="7">
        <v>2</v>
      </c>
      <c r="AA155"/>
    </row>
    <row r="156" spans="1:27" x14ac:dyDescent="0.25">
      <c r="A156" s="24" t="str">
        <f t="shared" si="10"/>
        <v/>
      </c>
      <c r="B156" s="24" t="str">
        <f t="shared" si="8"/>
        <v/>
      </c>
      <c r="C156" s="24" t="str">
        <f t="shared" si="9"/>
        <v/>
      </c>
      <c r="D156" s="24">
        <v>2026</v>
      </c>
      <c r="E156" s="7" t="s">
        <v>202</v>
      </c>
      <c r="F156" s="7" t="s">
        <v>198</v>
      </c>
      <c r="G156" s="7" t="s">
        <v>37</v>
      </c>
      <c r="H156" s="7" t="s">
        <v>35</v>
      </c>
      <c r="I156" s="8">
        <v>0.245</v>
      </c>
      <c r="J156" s="8">
        <v>0.29899999999999999</v>
      </c>
      <c r="K156" s="8">
        <v>0.36499999999999999</v>
      </c>
      <c r="L156" s="8">
        <v>0.66400000000000003</v>
      </c>
      <c r="M156" s="7">
        <v>46</v>
      </c>
      <c r="N156" s="7">
        <v>180</v>
      </c>
      <c r="O156" s="7">
        <v>159</v>
      </c>
      <c r="P156" s="7">
        <v>17</v>
      </c>
      <c r="Q156" s="7">
        <v>39</v>
      </c>
      <c r="R156" s="7">
        <v>7</v>
      </c>
      <c r="S156" s="7">
        <v>0</v>
      </c>
      <c r="T156" s="7">
        <v>4</v>
      </c>
      <c r="U156" s="7">
        <v>28</v>
      </c>
      <c r="V156" s="7">
        <v>1</v>
      </c>
      <c r="W156" s="7">
        <v>13</v>
      </c>
      <c r="X156" s="7">
        <v>37</v>
      </c>
      <c r="Y156" s="7">
        <v>3</v>
      </c>
      <c r="Z156" s="7">
        <v>2</v>
      </c>
      <c r="AA156"/>
    </row>
    <row r="157" spans="1:27" x14ac:dyDescent="0.25">
      <c r="A157" s="24" t="str">
        <f t="shared" si="10"/>
        <v/>
      </c>
      <c r="B157" s="24" t="str">
        <f t="shared" si="8"/>
        <v/>
      </c>
      <c r="C157" s="24" t="str">
        <f t="shared" si="9"/>
        <v/>
      </c>
      <c r="D157" s="24">
        <v>2026</v>
      </c>
      <c r="E157" s="7" t="s">
        <v>203</v>
      </c>
      <c r="F157" s="7" t="s">
        <v>198</v>
      </c>
      <c r="G157" s="7" t="s">
        <v>37</v>
      </c>
      <c r="H157" s="7" t="s">
        <v>40</v>
      </c>
      <c r="I157" s="8">
        <v>0.24299999999999999</v>
      </c>
      <c r="J157" s="8">
        <v>0.32300000000000001</v>
      </c>
      <c r="K157" s="8">
        <v>0.36699999999999999</v>
      </c>
      <c r="L157" s="8">
        <v>0.69</v>
      </c>
      <c r="M157" s="7">
        <v>48</v>
      </c>
      <c r="N157" s="7">
        <v>193</v>
      </c>
      <c r="O157" s="7">
        <v>169</v>
      </c>
      <c r="P157" s="7">
        <v>19</v>
      </c>
      <c r="Q157" s="7">
        <v>41</v>
      </c>
      <c r="R157" s="7">
        <v>13</v>
      </c>
      <c r="S157" s="7">
        <v>1</v>
      </c>
      <c r="T157" s="7">
        <v>2</v>
      </c>
      <c r="U157" s="7">
        <v>23</v>
      </c>
      <c r="V157" s="7">
        <v>6</v>
      </c>
      <c r="W157" s="7">
        <v>15</v>
      </c>
      <c r="X157" s="7">
        <v>42</v>
      </c>
      <c r="Y157" s="7">
        <v>5</v>
      </c>
      <c r="Z157" s="7">
        <v>3</v>
      </c>
      <c r="AA157"/>
    </row>
    <row r="158" spans="1:27" x14ac:dyDescent="0.25">
      <c r="A158" s="24" t="str">
        <f t="shared" si="10"/>
        <v/>
      </c>
      <c r="B158" s="24" t="str">
        <f t="shared" si="8"/>
        <v/>
      </c>
      <c r="C158" s="24" t="str">
        <f t="shared" si="9"/>
        <v/>
      </c>
      <c r="D158" s="24">
        <v>2026</v>
      </c>
      <c r="E158" s="7" t="s">
        <v>204</v>
      </c>
      <c r="F158" s="7" t="s">
        <v>198</v>
      </c>
      <c r="G158" s="7" t="s">
        <v>47</v>
      </c>
      <c r="H158" s="7" t="s">
        <v>30</v>
      </c>
      <c r="I158" s="8">
        <v>0.192</v>
      </c>
      <c r="J158" s="8">
        <v>0.30399999999999999</v>
      </c>
      <c r="K158" s="8">
        <v>0.27200000000000002</v>
      </c>
      <c r="L158" s="8">
        <v>0.57599999999999996</v>
      </c>
      <c r="M158" s="7">
        <v>41</v>
      </c>
      <c r="N158" s="7">
        <v>156</v>
      </c>
      <c r="O158" s="7">
        <v>125</v>
      </c>
      <c r="P158" s="7">
        <v>25</v>
      </c>
      <c r="Q158" s="7">
        <v>24</v>
      </c>
      <c r="R158" s="7">
        <v>5</v>
      </c>
      <c r="S158" s="7">
        <v>1</v>
      </c>
      <c r="T158" s="7">
        <v>1</v>
      </c>
      <c r="U158" s="7">
        <v>11</v>
      </c>
      <c r="V158" s="7">
        <v>3</v>
      </c>
      <c r="W158" s="7">
        <v>18</v>
      </c>
      <c r="X158" s="7">
        <v>17</v>
      </c>
      <c r="Y158" s="7">
        <v>7</v>
      </c>
      <c r="Z158" s="7">
        <v>3</v>
      </c>
      <c r="AA158"/>
    </row>
    <row r="159" spans="1:27" x14ac:dyDescent="0.25">
      <c r="A159" s="24" t="str">
        <f t="shared" si="10"/>
        <v/>
      </c>
      <c r="B159" s="24" t="str">
        <f t="shared" si="8"/>
        <v/>
      </c>
      <c r="C159" s="24">
        <f t="shared" si="9"/>
        <v>1</v>
      </c>
      <c r="D159" s="24">
        <v>2026</v>
      </c>
      <c r="E159" s="7" t="s">
        <v>205</v>
      </c>
      <c r="F159" s="7" t="s">
        <v>198</v>
      </c>
      <c r="G159" s="7" t="s">
        <v>24</v>
      </c>
      <c r="H159" s="7" t="s">
        <v>33</v>
      </c>
      <c r="I159" s="8">
        <v>0.41199999999999998</v>
      </c>
      <c r="J159" s="8">
        <v>0.5</v>
      </c>
      <c r="K159" s="8">
        <v>0.70599999999999996</v>
      </c>
      <c r="L159" s="8">
        <v>1.206</v>
      </c>
      <c r="M159" s="7">
        <v>6</v>
      </c>
      <c r="N159" s="7">
        <v>20</v>
      </c>
      <c r="O159" s="7">
        <v>17</v>
      </c>
      <c r="P159" s="7">
        <v>5</v>
      </c>
      <c r="Q159" s="7">
        <v>7</v>
      </c>
      <c r="R159" s="7">
        <v>2</v>
      </c>
      <c r="S159" s="7">
        <v>0</v>
      </c>
      <c r="T159" s="7">
        <v>1</v>
      </c>
      <c r="U159" s="7">
        <v>3</v>
      </c>
      <c r="V159" s="7">
        <v>1</v>
      </c>
      <c r="W159" s="7">
        <v>2</v>
      </c>
      <c r="X159" s="7">
        <v>5</v>
      </c>
      <c r="Y159" s="7">
        <v>0</v>
      </c>
      <c r="Z159" s="7">
        <v>0</v>
      </c>
      <c r="AA159"/>
    </row>
    <row r="160" spans="1:27" x14ac:dyDescent="0.25">
      <c r="A160" s="24" t="str">
        <f t="shared" si="10"/>
        <v/>
      </c>
      <c r="B160" s="24" t="str">
        <f t="shared" si="8"/>
        <v/>
      </c>
      <c r="C160" s="24" t="str">
        <f t="shared" si="9"/>
        <v/>
      </c>
      <c r="D160" s="24">
        <v>2026</v>
      </c>
      <c r="E160" s="7" t="s">
        <v>206</v>
      </c>
      <c r="F160" s="7" t="s">
        <v>198</v>
      </c>
      <c r="G160" s="7" t="s">
        <v>24</v>
      </c>
      <c r="H160" s="7" t="s">
        <v>38</v>
      </c>
      <c r="I160" s="8">
        <v>0.28000000000000003</v>
      </c>
      <c r="J160" s="8">
        <v>0.40400000000000003</v>
      </c>
      <c r="K160" s="8">
        <v>0.43</v>
      </c>
      <c r="L160" s="8">
        <v>0.83399999999999996</v>
      </c>
      <c r="M160" s="7">
        <v>33</v>
      </c>
      <c r="N160" s="7">
        <v>114</v>
      </c>
      <c r="O160" s="7">
        <v>93</v>
      </c>
      <c r="P160" s="7">
        <v>16</v>
      </c>
      <c r="Q160" s="7">
        <v>26</v>
      </c>
      <c r="R160" s="7">
        <v>8</v>
      </c>
      <c r="S160" s="7">
        <v>0</v>
      </c>
      <c r="T160" s="7">
        <v>2</v>
      </c>
      <c r="U160" s="7">
        <v>15</v>
      </c>
      <c r="V160" s="7">
        <v>2</v>
      </c>
      <c r="W160" s="7">
        <v>18</v>
      </c>
      <c r="X160" s="7">
        <v>23</v>
      </c>
      <c r="Y160" s="7">
        <v>2</v>
      </c>
      <c r="Z160" s="7">
        <v>0</v>
      </c>
      <c r="AA160"/>
    </row>
    <row r="161" spans="1:27" x14ac:dyDescent="0.25">
      <c r="A161" s="24" t="str">
        <f t="shared" si="10"/>
        <v/>
      </c>
      <c r="B161" s="24" t="str">
        <f t="shared" si="8"/>
        <v/>
      </c>
      <c r="C161" s="24">
        <f t="shared" si="9"/>
        <v>1</v>
      </c>
      <c r="D161" s="24">
        <v>2026</v>
      </c>
      <c r="E161" s="7" t="s">
        <v>207</v>
      </c>
      <c r="F161" s="7" t="s">
        <v>198</v>
      </c>
      <c r="G161" s="7" t="s">
        <v>37</v>
      </c>
      <c r="H161" s="7" t="s">
        <v>44</v>
      </c>
      <c r="I161" s="8">
        <v>0.27700000000000002</v>
      </c>
      <c r="J161" s="8">
        <v>0.34899999999999998</v>
      </c>
      <c r="K161" s="8">
        <v>0.54600000000000004</v>
      </c>
      <c r="L161" s="8">
        <v>0.89500000000000002</v>
      </c>
      <c r="M161" s="7">
        <v>32</v>
      </c>
      <c r="N161" s="7">
        <v>147</v>
      </c>
      <c r="O161" s="7">
        <v>130</v>
      </c>
      <c r="P161" s="7">
        <v>21</v>
      </c>
      <c r="Q161" s="7">
        <v>36</v>
      </c>
      <c r="R161" s="7">
        <v>5</v>
      </c>
      <c r="S161" s="7">
        <v>0</v>
      </c>
      <c r="T161" s="7">
        <v>10</v>
      </c>
      <c r="U161" s="7">
        <v>21</v>
      </c>
      <c r="V161" s="7">
        <v>5</v>
      </c>
      <c r="W161" s="7">
        <v>10</v>
      </c>
      <c r="X161" s="7">
        <v>24</v>
      </c>
      <c r="Y161" s="7">
        <v>3</v>
      </c>
      <c r="Z161" s="7">
        <v>1</v>
      </c>
      <c r="AA161"/>
    </row>
    <row r="162" spans="1:27" x14ac:dyDescent="0.25">
      <c r="A162" s="24" t="str">
        <f t="shared" si="10"/>
        <v/>
      </c>
      <c r="B162" s="24" t="str">
        <f t="shared" si="8"/>
        <v/>
      </c>
      <c r="C162" s="24" t="str">
        <f t="shared" si="9"/>
        <v/>
      </c>
      <c r="D162" s="24">
        <v>2026</v>
      </c>
      <c r="E162" s="7" t="s">
        <v>208</v>
      </c>
      <c r="F162" s="7" t="s">
        <v>198</v>
      </c>
      <c r="G162" s="7" t="s">
        <v>37</v>
      </c>
      <c r="H162" s="7" t="s">
        <v>44</v>
      </c>
      <c r="I162" s="8">
        <v>0.25900000000000001</v>
      </c>
      <c r="J162" s="8">
        <v>0.41699999999999998</v>
      </c>
      <c r="K162" s="8">
        <v>0.35799999999999998</v>
      </c>
      <c r="L162" s="8">
        <v>0.77600000000000002</v>
      </c>
      <c r="M162" s="7">
        <v>32</v>
      </c>
      <c r="N162" s="7">
        <v>103</v>
      </c>
      <c r="O162" s="7">
        <v>81</v>
      </c>
      <c r="P162" s="7">
        <v>9</v>
      </c>
      <c r="Q162" s="7">
        <v>21</v>
      </c>
      <c r="R162" s="7">
        <v>5</v>
      </c>
      <c r="S162" s="7">
        <v>0</v>
      </c>
      <c r="T162" s="7">
        <v>1</v>
      </c>
      <c r="U162" s="7">
        <v>12</v>
      </c>
      <c r="V162" s="7">
        <v>7</v>
      </c>
      <c r="W162" s="7">
        <v>15</v>
      </c>
      <c r="X162" s="7">
        <v>16</v>
      </c>
      <c r="Y162" s="7">
        <v>0</v>
      </c>
      <c r="Z162" s="7">
        <v>1</v>
      </c>
      <c r="AA162"/>
    </row>
    <row r="163" spans="1:27" x14ac:dyDescent="0.25">
      <c r="A163" s="24" t="str">
        <f t="shared" si="10"/>
        <v/>
      </c>
      <c r="B163" s="24" t="str">
        <f t="shared" si="8"/>
        <v/>
      </c>
      <c r="C163" s="24" t="str">
        <f t="shared" si="9"/>
        <v/>
      </c>
      <c r="D163" s="24">
        <v>2026</v>
      </c>
      <c r="E163" s="7" t="s">
        <v>209</v>
      </c>
      <c r="F163" s="7" t="s">
        <v>198</v>
      </c>
      <c r="G163" s="7" t="s">
        <v>47</v>
      </c>
      <c r="H163" s="7" t="s">
        <v>30</v>
      </c>
      <c r="I163" s="8">
        <v>0.23300000000000001</v>
      </c>
      <c r="J163" s="8">
        <v>0.29599999999999999</v>
      </c>
      <c r="K163" s="8">
        <v>0.23300000000000001</v>
      </c>
      <c r="L163" s="8">
        <v>0.52900000000000003</v>
      </c>
      <c r="M163" s="7">
        <v>29</v>
      </c>
      <c r="N163" s="7">
        <v>102</v>
      </c>
      <c r="O163" s="7">
        <v>90</v>
      </c>
      <c r="P163" s="7">
        <v>7</v>
      </c>
      <c r="Q163" s="7">
        <v>21</v>
      </c>
      <c r="R163" s="7">
        <v>0</v>
      </c>
      <c r="S163" s="7">
        <v>0</v>
      </c>
      <c r="T163" s="7">
        <v>0</v>
      </c>
      <c r="U163" s="7">
        <v>6</v>
      </c>
      <c r="V163" s="7">
        <v>2</v>
      </c>
      <c r="W163" s="7">
        <v>6</v>
      </c>
      <c r="X163" s="7">
        <v>14</v>
      </c>
      <c r="Y163" s="7">
        <v>6</v>
      </c>
      <c r="Z163" s="7">
        <v>4</v>
      </c>
      <c r="AA163"/>
    </row>
    <row r="164" spans="1:27" x14ac:dyDescent="0.25">
      <c r="A164" s="24" t="str">
        <f t="shared" si="10"/>
        <v/>
      </c>
      <c r="B164" s="24" t="str">
        <f t="shared" si="8"/>
        <v/>
      </c>
      <c r="C164" s="24" t="str">
        <f t="shared" si="9"/>
        <v/>
      </c>
      <c r="D164" s="24">
        <v>2026</v>
      </c>
      <c r="E164" s="7" t="s">
        <v>210</v>
      </c>
      <c r="F164" s="7" t="s">
        <v>198</v>
      </c>
      <c r="G164" s="7" t="s">
        <v>47</v>
      </c>
      <c r="H164" s="7" t="s">
        <v>25</v>
      </c>
      <c r="I164" s="8">
        <v>0.22700000000000001</v>
      </c>
      <c r="J164" s="8">
        <v>0.34599999999999997</v>
      </c>
      <c r="K164" s="8">
        <v>0.22700000000000001</v>
      </c>
      <c r="L164" s="8">
        <v>0.57299999999999995</v>
      </c>
      <c r="M164" s="7">
        <v>11</v>
      </c>
      <c r="N164" s="7">
        <v>28</v>
      </c>
      <c r="O164" s="7">
        <v>22</v>
      </c>
      <c r="P164" s="7">
        <v>0</v>
      </c>
      <c r="Q164" s="7">
        <v>5</v>
      </c>
      <c r="R164" s="7">
        <v>0</v>
      </c>
      <c r="S164" s="7">
        <v>0</v>
      </c>
      <c r="T164" s="7">
        <v>0</v>
      </c>
      <c r="U164" s="7">
        <v>5</v>
      </c>
      <c r="V164" s="7">
        <v>1</v>
      </c>
      <c r="W164" s="7">
        <v>3</v>
      </c>
      <c r="X164" s="7">
        <v>6</v>
      </c>
      <c r="Y164" s="7">
        <v>0</v>
      </c>
      <c r="Z164" s="7">
        <v>0</v>
      </c>
      <c r="AA164"/>
    </row>
    <row r="165" spans="1:27" x14ac:dyDescent="0.25">
      <c r="A165" s="24" t="str">
        <f t="shared" si="10"/>
        <v/>
      </c>
      <c r="B165" s="24" t="str">
        <f t="shared" si="8"/>
        <v/>
      </c>
      <c r="C165" s="24" t="str">
        <f t="shared" si="9"/>
        <v/>
      </c>
      <c r="D165" s="24">
        <v>2026</v>
      </c>
      <c r="E165" s="7" t="s">
        <v>211</v>
      </c>
      <c r="F165" s="7" t="s">
        <v>198</v>
      </c>
      <c r="G165" s="7" t="s">
        <v>47</v>
      </c>
      <c r="H165" s="7" t="s">
        <v>40</v>
      </c>
      <c r="I165" s="8">
        <v>0.20599999999999999</v>
      </c>
      <c r="J165" s="8">
        <v>0.26400000000000001</v>
      </c>
      <c r="K165" s="8">
        <v>0.36099999999999999</v>
      </c>
      <c r="L165" s="8">
        <v>0.625</v>
      </c>
      <c r="M165" s="7">
        <v>31</v>
      </c>
      <c r="N165" s="7">
        <v>106</v>
      </c>
      <c r="O165" s="7">
        <v>97</v>
      </c>
      <c r="P165" s="7">
        <v>15</v>
      </c>
      <c r="Q165" s="7">
        <v>20</v>
      </c>
      <c r="R165" s="7">
        <v>6</v>
      </c>
      <c r="S165" s="7">
        <v>0</v>
      </c>
      <c r="T165" s="7">
        <v>3</v>
      </c>
      <c r="U165" s="7">
        <v>12</v>
      </c>
      <c r="V165" s="7">
        <v>0</v>
      </c>
      <c r="W165" s="7">
        <v>8</v>
      </c>
      <c r="X165" s="7">
        <v>23</v>
      </c>
      <c r="Y165" s="7">
        <v>1</v>
      </c>
      <c r="Z165" s="7">
        <v>1</v>
      </c>
      <c r="AA165"/>
    </row>
    <row r="166" spans="1:27" x14ac:dyDescent="0.25">
      <c r="A166" s="24" t="str">
        <f t="shared" si="10"/>
        <v/>
      </c>
      <c r="B166" s="24" t="str">
        <f t="shared" si="8"/>
        <v/>
      </c>
      <c r="C166" s="24" t="str">
        <f t="shared" si="9"/>
        <v/>
      </c>
      <c r="D166" s="24">
        <v>2026</v>
      </c>
      <c r="E166" s="7" t="s">
        <v>212</v>
      </c>
      <c r="F166" s="7" t="s">
        <v>198</v>
      </c>
      <c r="G166" s="7" t="s">
        <v>47</v>
      </c>
      <c r="H166" s="7" t="s">
        <v>38</v>
      </c>
      <c r="I166" s="8">
        <v>0.18</v>
      </c>
      <c r="J166" s="8">
        <v>0.28599999999999998</v>
      </c>
      <c r="K166" s="8">
        <v>0.23</v>
      </c>
      <c r="L166" s="8">
        <v>0.51500000000000001</v>
      </c>
      <c r="M166" s="7">
        <v>29</v>
      </c>
      <c r="N166" s="7">
        <v>71</v>
      </c>
      <c r="O166" s="7">
        <v>61</v>
      </c>
      <c r="P166" s="7">
        <v>5</v>
      </c>
      <c r="Q166" s="7">
        <v>11</v>
      </c>
      <c r="R166" s="7">
        <v>3</v>
      </c>
      <c r="S166" s="7">
        <v>0</v>
      </c>
      <c r="T166" s="7">
        <v>0</v>
      </c>
      <c r="U166" s="7">
        <v>4</v>
      </c>
      <c r="V166" s="7">
        <v>3</v>
      </c>
      <c r="W166" s="7">
        <v>6</v>
      </c>
      <c r="X166" s="7">
        <v>16</v>
      </c>
      <c r="Y166" s="7">
        <v>2</v>
      </c>
      <c r="Z166" s="7">
        <v>1</v>
      </c>
      <c r="AA166"/>
    </row>
    <row r="167" spans="1:27" x14ac:dyDescent="0.25">
      <c r="A167" s="24">
        <f t="shared" si="10"/>
        <v>1</v>
      </c>
      <c r="B167" s="24" t="str">
        <f t="shared" si="8"/>
        <v/>
      </c>
      <c r="C167" s="24" t="str">
        <f t="shared" si="9"/>
        <v/>
      </c>
      <c r="D167" s="24">
        <v>2026</v>
      </c>
      <c r="E167" s="7" t="s">
        <v>213</v>
      </c>
      <c r="F167" s="7" t="s">
        <v>198</v>
      </c>
      <c r="G167" s="7" t="s">
        <v>29</v>
      </c>
      <c r="H167" s="7" t="s">
        <v>35</v>
      </c>
      <c r="I167" s="8">
        <v>0.17799999999999999</v>
      </c>
      <c r="J167" s="8">
        <v>0.33900000000000002</v>
      </c>
      <c r="K167" s="8">
        <v>0.26700000000000002</v>
      </c>
      <c r="L167" s="8">
        <v>0.60599999999999998</v>
      </c>
      <c r="M167" s="7">
        <v>23</v>
      </c>
      <c r="N167" s="7">
        <v>58</v>
      </c>
      <c r="O167" s="7">
        <v>45</v>
      </c>
      <c r="P167" s="7">
        <v>6</v>
      </c>
      <c r="Q167" s="7">
        <v>8</v>
      </c>
      <c r="R167" s="7">
        <v>1</v>
      </c>
      <c r="S167" s="7">
        <v>0</v>
      </c>
      <c r="T167" s="7">
        <v>1</v>
      </c>
      <c r="U167" s="7">
        <v>5</v>
      </c>
      <c r="V167" s="7">
        <v>3</v>
      </c>
      <c r="W167" s="7">
        <v>8</v>
      </c>
      <c r="X167" s="7">
        <v>11</v>
      </c>
      <c r="Y167" s="7">
        <v>1</v>
      </c>
      <c r="Z167" s="7">
        <v>1</v>
      </c>
      <c r="AA167"/>
    </row>
    <row r="168" spans="1:27" x14ac:dyDescent="0.25">
      <c r="A168" s="24" t="str">
        <f t="shared" si="10"/>
        <v/>
      </c>
      <c r="B168" s="24" t="str">
        <f t="shared" si="8"/>
        <v/>
      </c>
      <c r="C168" s="24" t="str">
        <f t="shared" si="9"/>
        <v/>
      </c>
      <c r="D168" s="24">
        <v>2026</v>
      </c>
      <c r="E168" s="7" t="s">
        <v>214</v>
      </c>
      <c r="F168" s="7" t="s">
        <v>198</v>
      </c>
      <c r="G168" s="7" t="s">
        <v>47</v>
      </c>
      <c r="H168" s="7" t="s">
        <v>38</v>
      </c>
      <c r="I168" s="8">
        <v>0.13300000000000001</v>
      </c>
      <c r="J168" s="8">
        <v>0.3</v>
      </c>
      <c r="K168" s="8">
        <v>0.13300000000000001</v>
      </c>
      <c r="L168" s="8">
        <v>0.433</v>
      </c>
      <c r="M168" s="7">
        <v>10</v>
      </c>
      <c r="N168" s="7">
        <v>20</v>
      </c>
      <c r="O168" s="7">
        <v>15</v>
      </c>
      <c r="P168" s="7">
        <v>1</v>
      </c>
      <c r="Q168" s="7">
        <v>2</v>
      </c>
      <c r="R168" s="7">
        <v>0</v>
      </c>
      <c r="S168" s="7">
        <v>0</v>
      </c>
      <c r="T168" s="7">
        <v>0</v>
      </c>
      <c r="U168" s="7">
        <v>2</v>
      </c>
      <c r="V168" s="7">
        <v>2</v>
      </c>
      <c r="W168" s="7">
        <v>2</v>
      </c>
      <c r="X168" s="7">
        <v>6</v>
      </c>
      <c r="Y168" s="7">
        <v>0</v>
      </c>
      <c r="Z168" s="7">
        <v>0</v>
      </c>
      <c r="AA168"/>
    </row>
    <row r="169" spans="1:27" x14ac:dyDescent="0.25">
      <c r="A169" s="24">
        <f t="shared" si="10"/>
        <v>1</v>
      </c>
      <c r="B169" s="24" t="str">
        <f t="shared" si="8"/>
        <v/>
      </c>
      <c r="C169" s="24" t="str">
        <f t="shared" si="9"/>
        <v/>
      </c>
      <c r="D169" s="24">
        <v>2026</v>
      </c>
      <c r="E169" s="7" t="s">
        <v>215</v>
      </c>
      <c r="F169" s="7" t="s">
        <v>216</v>
      </c>
      <c r="G169" s="7" t="s">
        <v>29</v>
      </c>
      <c r="H169" s="7" t="s">
        <v>27</v>
      </c>
      <c r="I169" s="8">
        <v>0.38</v>
      </c>
      <c r="J169" s="8">
        <v>0.48499999999999999</v>
      </c>
      <c r="K169" s="8">
        <v>0.61599999999999999</v>
      </c>
      <c r="L169" s="8">
        <v>1.1000000000000001</v>
      </c>
      <c r="M169" s="7">
        <v>54</v>
      </c>
      <c r="N169" s="7">
        <v>262</v>
      </c>
      <c r="O169" s="7">
        <v>216</v>
      </c>
      <c r="P169" s="7">
        <v>63</v>
      </c>
      <c r="Q169" s="7">
        <v>82</v>
      </c>
      <c r="R169" s="7">
        <v>14</v>
      </c>
      <c r="S169" s="7">
        <v>5</v>
      </c>
      <c r="T169" s="7">
        <v>9</v>
      </c>
      <c r="U169" s="7">
        <v>43</v>
      </c>
      <c r="V169" s="7">
        <v>12</v>
      </c>
      <c r="W169" s="7">
        <v>33</v>
      </c>
      <c r="X169" s="7">
        <v>44</v>
      </c>
      <c r="Y169" s="7">
        <v>19</v>
      </c>
      <c r="Z169" s="7">
        <v>2</v>
      </c>
      <c r="AA169"/>
    </row>
    <row r="170" spans="1:27" x14ac:dyDescent="0.25">
      <c r="A170" s="24" t="str">
        <f t="shared" si="10"/>
        <v/>
      </c>
      <c r="B170" s="24" t="str">
        <f t="shared" si="8"/>
        <v/>
      </c>
      <c r="C170" s="24">
        <f t="shared" si="9"/>
        <v>1</v>
      </c>
      <c r="D170" s="24">
        <v>2026</v>
      </c>
      <c r="E170" s="7" t="s">
        <v>217</v>
      </c>
      <c r="F170" s="7" t="s">
        <v>216</v>
      </c>
      <c r="G170" s="7" t="s">
        <v>24</v>
      </c>
      <c r="H170" s="7" t="s">
        <v>35</v>
      </c>
      <c r="I170" s="8">
        <v>0.33300000000000002</v>
      </c>
      <c r="J170" s="8">
        <v>0.41399999999999998</v>
      </c>
      <c r="K170" s="8">
        <v>0.57799999999999996</v>
      </c>
      <c r="L170" s="8">
        <v>0.99199999999999999</v>
      </c>
      <c r="M170" s="7">
        <v>55</v>
      </c>
      <c r="N170" s="7">
        <v>263</v>
      </c>
      <c r="O170" s="7">
        <v>225</v>
      </c>
      <c r="P170" s="7">
        <v>45</v>
      </c>
      <c r="Q170" s="7">
        <v>75</v>
      </c>
      <c r="R170" s="7">
        <v>14</v>
      </c>
      <c r="S170" s="7">
        <v>1</v>
      </c>
      <c r="T170" s="7">
        <v>13</v>
      </c>
      <c r="U170" s="7">
        <v>72</v>
      </c>
      <c r="V170" s="7">
        <v>10</v>
      </c>
      <c r="W170" s="7">
        <v>24</v>
      </c>
      <c r="X170" s="7">
        <v>35</v>
      </c>
      <c r="Y170" s="7">
        <v>10</v>
      </c>
      <c r="Z170" s="7">
        <v>1</v>
      </c>
      <c r="AA170"/>
    </row>
    <row r="171" spans="1:27" x14ac:dyDescent="0.25">
      <c r="A171" s="24" t="str">
        <f t="shared" si="10"/>
        <v/>
      </c>
      <c r="B171" s="24" t="str">
        <f t="shared" si="8"/>
        <v/>
      </c>
      <c r="C171" s="24" t="str">
        <f t="shared" si="9"/>
        <v/>
      </c>
      <c r="D171" s="24">
        <v>2026</v>
      </c>
      <c r="E171" s="7" t="s">
        <v>218</v>
      </c>
      <c r="F171" s="7" t="s">
        <v>216</v>
      </c>
      <c r="G171" s="7" t="s">
        <v>37</v>
      </c>
      <c r="H171" s="7" t="s">
        <v>33</v>
      </c>
      <c r="I171" s="8">
        <v>0.30499999999999999</v>
      </c>
      <c r="J171" s="8">
        <v>0.40600000000000003</v>
      </c>
      <c r="K171" s="8">
        <v>0.55200000000000005</v>
      </c>
      <c r="L171" s="8">
        <v>0.95799999999999996</v>
      </c>
      <c r="M171" s="7">
        <v>46</v>
      </c>
      <c r="N171" s="7">
        <v>207</v>
      </c>
      <c r="O171" s="7">
        <v>174</v>
      </c>
      <c r="P171" s="7">
        <v>38</v>
      </c>
      <c r="Q171" s="7">
        <v>53</v>
      </c>
      <c r="R171" s="7">
        <v>10</v>
      </c>
      <c r="S171" s="7">
        <v>0</v>
      </c>
      <c r="T171" s="7">
        <v>11</v>
      </c>
      <c r="U171" s="7">
        <v>38</v>
      </c>
      <c r="V171" s="7">
        <v>12</v>
      </c>
      <c r="W171" s="7">
        <v>19</v>
      </c>
      <c r="X171" s="7">
        <v>42</v>
      </c>
      <c r="Y171" s="7">
        <v>3</v>
      </c>
      <c r="Z171" s="7">
        <v>1</v>
      </c>
      <c r="AA171"/>
    </row>
    <row r="172" spans="1:27" x14ac:dyDescent="0.25">
      <c r="A172" s="24">
        <f t="shared" si="10"/>
        <v>1</v>
      </c>
      <c r="B172" s="24" t="str">
        <f t="shared" si="8"/>
        <v/>
      </c>
      <c r="C172" s="24" t="str">
        <f t="shared" si="9"/>
        <v/>
      </c>
      <c r="D172" s="24">
        <v>2026</v>
      </c>
      <c r="E172" s="7" t="s">
        <v>219</v>
      </c>
      <c r="F172" s="7" t="s">
        <v>216</v>
      </c>
      <c r="G172" s="7" t="s">
        <v>29</v>
      </c>
      <c r="H172" s="7" t="s">
        <v>44</v>
      </c>
      <c r="I172" s="8">
        <v>0.27800000000000002</v>
      </c>
      <c r="J172" s="8">
        <v>0.40300000000000002</v>
      </c>
      <c r="K172" s="8">
        <v>0.59899999999999998</v>
      </c>
      <c r="L172" s="8">
        <v>1.002</v>
      </c>
      <c r="M172" s="7">
        <v>54</v>
      </c>
      <c r="N172" s="7">
        <v>234</v>
      </c>
      <c r="O172" s="7">
        <v>187</v>
      </c>
      <c r="P172" s="7">
        <v>44</v>
      </c>
      <c r="Q172" s="7">
        <v>52</v>
      </c>
      <c r="R172" s="7">
        <v>6</v>
      </c>
      <c r="S172" s="7">
        <v>0</v>
      </c>
      <c r="T172" s="7">
        <v>18</v>
      </c>
      <c r="U172" s="7">
        <v>50</v>
      </c>
      <c r="V172" s="7">
        <v>6</v>
      </c>
      <c r="W172" s="7">
        <v>36</v>
      </c>
      <c r="X172" s="7">
        <v>57</v>
      </c>
      <c r="Y172" s="7">
        <v>3</v>
      </c>
      <c r="Z172" s="7">
        <v>0</v>
      </c>
      <c r="AA172"/>
    </row>
    <row r="173" spans="1:27" x14ac:dyDescent="0.25">
      <c r="A173" s="24">
        <f t="shared" si="10"/>
        <v>1</v>
      </c>
      <c r="B173" s="24" t="str">
        <f t="shared" si="8"/>
        <v/>
      </c>
      <c r="C173" s="24" t="str">
        <f t="shared" si="9"/>
        <v/>
      </c>
      <c r="D173" s="24">
        <v>2026</v>
      </c>
      <c r="E173" s="7" t="s">
        <v>220</v>
      </c>
      <c r="F173" s="7" t="s">
        <v>216</v>
      </c>
      <c r="G173" s="7" t="s">
        <v>32</v>
      </c>
      <c r="H173" s="7" t="s">
        <v>40</v>
      </c>
      <c r="I173" s="8">
        <v>0.26100000000000001</v>
      </c>
      <c r="J173" s="8">
        <v>0.35699999999999998</v>
      </c>
      <c r="K173" s="8">
        <v>0.41099999999999998</v>
      </c>
      <c r="L173" s="8">
        <v>0.76700000000000002</v>
      </c>
      <c r="M173" s="7">
        <v>53</v>
      </c>
      <c r="N173" s="7">
        <v>246</v>
      </c>
      <c r="O173" s="7">
        <v>207</v>
      </c>
      <c r="P173" s="7">
        <v>37</v>
      </c>
      <c r="Q173" s="7">
        <v>54</v>
      </c>
      <c r="R173" s="7">
        <v>17</v>
      </c>
      <c r="S173" s="7">
        <v>1</v>
      </c>
      <c r="T173" s="7">
        <v>4</v>
      </c>
      <c r="U173" s="7">
        <v>34</v>
      </c>
      <c r="V173" s="7">
        <v>7</v>
      </c>
      <c r="W173" s="7">
        <v>26</v>
      </c>
      <c r="X173" s="7">
        <v>46</v>
      </c>
      <c r="Y173" s="7">
        <v>9</v>
      </c>
      <c r="Z173" s="7">
        <v>3</v>
      </c>
      <c r="AA173"/>
    </row>
    <row r="174" spans="1:27" x14ac:dyDescent="0.25">
      <c r="A174" s="24">
        <f t="shared" si="10"/>
        <v>1</v>
      </c>
      <c r="B174" s="24" t="str">
        <f t="shared" si="8"/>
        <v/>
      </c>
      <c r="C174" s="24" t="str">
        <f t="shared" si="9"/>
        <v/>
      </c>
      <c r="D174" s="24">
        <v>2026</v>
      </c>
      <c r="E174" s="7" t="s">
        <v>221</v>
      </c>
      <c r="F174" s="7" t="s">
        <v>216</v>
      </c>
      <c r="G174" s="7" t="s">
        <v>29</v>
      </c>
      <c r="H174" s="7" t="s">
        <v>42</v>
      </c>
      <c r="I174" s="8">
        <v>0.22600000000000001</v>
      </c>
      <c r="J174" s="8">
        <v>0.39900000000000002</v>
      </c>
      <c r="K174" s="8">
        <v>0.34100000000000003</v>
      </c>
      <c r="L174" s="8">
        <v>0.74099999999999999</v>
      </c>
      <c r="M174" s="7">
        <v>54</v>
      </c>
      <c r="N174" s="7">
        <v>218</v>
      </c>
      <c r="O174" s="7">
        <v>164</v>
      </c>
      <c r="P174" s="7">
        <v>42</v>
      </c>
      <c r="Q174" s="7">
        <v>37</v>
      </c>
      <c r="R174" s="7">
        <v>8</v>
      </c>
      <c r="S174" s="7">
        <v>1</v>
      </c>
      <c r="T174" s="7">
        <v>3</v>
      </c>
      <c r="U174" s="7">
        <v>23</v>
      </c>
      <c r="V174" s="7">
        <v>11</v>
      </c>
      <c r="W174" s="7">
        <v>37</v>
      </c>
      <c r="X174" s="7">
        <v>55</v>
      </c>
      <c r="Y174" s="7">
        <v>19</v>
      </c>
      <c r="Z174" s="7">
        <v>1</v>
      </c>
      <c r="AA174"/>
    </row>
    <row r="175" spans="1:27" x14ac:dyDescent="0.25">
      <c r="A175" s="24" t="str">
        <f t="shared" si="10"/>
        <v/>
      </c>
      <c r="B175" s="24" t="str">
        <f t="shared" si="8"/>
        <v/>
      </c>
      <c r="C175" s="24" t="str">
        <f t="shared" si="9"/>
        <v/>
      </c>
      <c r="D175" s="24">
        <v>2026</v>
      </c>
      <c r="E175" s="7" t="s">
        <v>222</v>
      </c>
      <c r="F175" s="7" t="s">
        <v>216</v>
      </c>
      <c r="G175" s="7" t="s">
        <v>47</v>
      </c>
      <c r="H175" s="7" t="s">
        <v>25</v>
      </c>
      <c r="I175" s="8">
        <v>0.20799999999999999</v>
      </c>
      <c r="J175" s="8">
        <v>0.38400000000000001</v>
      </c>
      <c r="K175" s="8">
        <v>0.47</v>
      </c>
      <c r="L175" s="8">
        <v>0.85399999999999998</v>
      </c>
      <c r="M175" s="7">
        <v>53</v>
      </c>
      <c r="N175" s="7">
        <v>220</v>
      </c>
      <c r="O175" s="7">
        <v>168</v>
      </c>
      <c r="P175" s="7">
        <v>44</v>
      </c>
      <c r="Q175" s="7">
        <v>35</v>
      </c>
      <c r="R175" s="7">
        <v>10</v>
      </c>
      <c r="S175" s="7">
        <v>2</v>
      </c>
      <c r="T175" s="7">
        <v>10</v>
      </c>
      <c r="U175" s="7">
        <v>40</v>
      </c>
      <c r="V175" s="7">
        <v>16</v>
      </c>
      <c r="W175" s="7">
        <v>33</v>
      </c>
      <c r="X175" s="7">
        <v>57</v>
      </c>
      <c r="Y175" s="7">
        <v>10</v>
      </c>
      <c r="Z175" s="7">
        <v>1</v>
      </c>
      <c r="AA175"/>
    </row>
    <row r="176" spans="1:27" x14ac:dyDescent="0.25">
      <c r="A176" s="24" t="str">
        <f t="shared" si="10"/>
        <v/>
      </c>
      <c r="B176" s="24" t="str">
        <f t="shared" si="8"/>
        <v/>
      </c>
      <c r="C176" s="24" t="str">
        <f t="shared" si="9"/>
        <v/>
      </c>
      <c r="D176" s="24">
        <v>2026</v>
      </c>
      <c r="E176" s="7" t="s">
        <v>223</v>
      </c>
      <c r="F176" s="7" t="s">
        <v>216</v>
      </c>
      <c r="G176" s="7" t="s">
        <v>24</v>
      </c>
      <c r="H176" s="7" t="s">
        <v>44</v>
      </c>
      <c r="I176" s="8">
        <v>0.33300000000000002</v>
      </c>
      <c r="J176" s="8">
        <v>0.46700000000000003</v>
      </c>
      <c r="K176" s="8">
        <v>0.33300000000000002</v>
      </c>
      <c r="L176" s="8">
        <v>0.8</v>
      </c>
      <c r="M176" s="7">
        <v>8</v>
      </c>
      <c r="N176" s="7">
        <v>15</v>
      </c>
      <c r="O176" s="7">
        <v>12</v>
      </c>
      <c r="P176" s="7">
        <v>3</v>
      </c>
      <c r="Q176" s="7">
        <v>4</v>
      </c>
      <c r="R176" s="7">
        <v>0</v>
      </c>
      <c r="S176" s="7">
        <v>0</v>
      </c>
      <c r="T176" s="7">
        <v>0</v>
      </c>
      <c r="U176" s="7">
        <v>2</v>
      </c>
      <c r="V176" s="7">
        <v>0</v>
      </c>
      <c r="W176" s="7">
        <v>3</v>
      </c>
      <c r="X176" s="7">
        <v>2</v>
      </c>
      <c r="Y176" s="7">
        <v>1</v>
      </c>
      <c r="Z176" s="7">
        <v>0</v>
      </c>
      <c r="AA176"/>
    </row>
    <row r="177" spans="1:27" x14ac:dyDescent="0.25">
      <c r="A177" s="24" t="str">
        <f t="shared" si="10"/>
        <v/>
      </c>
      <c r="B177" s="24" t="str">
        <f t="shared" si="8"/>
        <v/>
      </c>
      <c r="C177" s="24">
        <f t="shared" si="9"/>
        <v>1</v>
      </c>
      <c r="D177" s="24">
        <v>2026</v>
      </c>
      <c r="E177" s="7" t="s">
        <v>224</v>
      </c>
      <c r="F177" s="7" t="s">
        <v>216</v>
      </c>
      <c r="G177" s="7" t="s">
        <v>24</v>
      </c>
      <c r="H177" s="7" t="s">
        <v>33</v>
      </c>
      <c r="I177" s="8">
        <v>0.33300000000000002</v>
      </c>
      <c r="J177" s="8">
        <v>0.33300000000000002</v>
      </c>
      <c r="K177" s="8">
        <v>0.33300000000000002</v>
      </c>
      <c r="L177" s="8">
        <v>0.66700000000000004</v>
      </c>
      <c r="M177" s="7">
        <v>3</v>
      </c>
      <c r="N177" s="7">
        <v>3</v>
      </c>
      <c r="O177" s="7">
        <v>3</v>
      </c>
      <c r="P177" s="7">
        <v>0</v>
      </c>
      <c r="Q177" s="7">
        <v>1</v>
      </c>
      <c r="R177" s="7">
        <v>0</v>
      </c>
      <c r="S177" s="7">
        <v>0</v>
      </c>
      <c r="T177" s="7">
        <v>0</v>
      </c>
      <c r="U177" s="7">
        <v>2</v>
      </c>
      <c r="V177" s="7">
        <v>0</v>
      </c>
      <c r="W177" s="7">
        <v>0</v>
      </c>
      <c r="X177" s="7">
        <v>2</v>
      </c>
      <c r="Y177" s="7">
        <v>0</v>
      </c>
      <c r="Z177" s="7">
        <v>0</v>
      </c>
      <c r="AA177"/>
    </row>
    <row r="178" spans="1:27" x14ac:dyDescent="0.25">
      <c r="A178" s="24" t="str">
        <f t="shared" si="10"/>
        <v/>
      </c>
      <c r="B178" s="24" t="str">
        <f t="shared" si="8"/>
        <v/>
      </c>
      <c r="C178" s="24" t="str">
        <f t="shared" si="9"/>
        <v/>
      </c>
      <c r="D178" s="24">
        <v>2026</v>
      </c>
      <c r="E178" s="7" t="s">
        <v>225</v>
      </c>
      <c r="F178" s="7" t="s">
        <v>216</v>
      </c>
      <c r="G178" s="7" t="s">
        <v>37</v>
      </c>
      <c r="H178" s="7" t="s">
        <v>64</v>
      </c>
      <c r="I178" s="8">
        <v>0.33300000000000002</v>
      </c>
      <c r="J178" s="8">
        <v>0.42899999999999999</v>
      </c>
      <c r="K178" s="8">
        <v>0.33300000000000002</v>
      </c>
      <c r="L178" s="8">
        <v>0.76200000000000001</v>
      </c>
      <c r="M178" s="7">
        <v>4</v>
      </c>
      <c r="N178" s="7">
        <v>7</v>
      </c>
      <c r="O178" s="7">
        <v>6</v>
      </c>
      <c r="P178" s="7">
        <v>1</v>
      </c>
      <c r="Q178" s="7">
        <v>2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1</v>
      </c>
      <c r="X178" s="7">
        <v>1</v>
      </c>
      <c r="Y178" s="7">
        <v>0</v>
      </c>
      <c r="Z178" s="7">
        <v>0</v>
      </c>
      <c r="AA178"/>
    </row>
    <row r="179" spans="1:27" x14ac:dyDescent="0.25">
      <c r="A179" s="24" t="str">
        <f t="shared" si="10"/>
        <v/>
      </c>
      <c r="B179" s="24" t="str">
        <f t="shared" si="8"/>
        <v/>
      </c>
      <c r="C179" s="24" t="str">
        <f t="shared" si="9"/>
        <v/>
      </c>
      <c r="D179" s="24">
        <v>2026</v>
      </c>
      <c r="E179" s="7" t="s">
        <v>226</v>
      </c>
      <c r="F179" s="7" t="s">
        <v>216</v>
      </c>
      <c r="G179" s="7" t="s">
        <v>47</v>
      </c>
      <c r="H179" s="7" t="s">
        <v>35</v>
      </c>
      <c r="I179" s="8">
        <v>0.27600000000000002</v>
      </c>
      <c r="J179" s="8">
        <v>0.41699999999999998</v>
      </c>
      <c r="K179" s="8">
        <v>0.31</v>
      </c>
      <c r="L179" s="8">
        <v>0.72699999999999998</v>
      </c>
      <c r="M179" s="7">
        <v>15</v>
      </c>
      <c r="N179" s="7">
        <v>36</v>
      </c>
      <c r="O179" s="7">
        <v>29</v>
      </c>
      <c r="P179" s="7">
        <v>5</v>
      </c>
      <c r="Q179" s="7">
        <v>8</v>
      </c>
      <c r="R179" s="7">
        <v>1</v>
      </c>
      <c r="S179" s="7">
        <v>0</v>
      </c>
      <c r="T179" s="7">
        <v>0</v>
      </c>
      <c r="U179" s="7">
        <v>2</v>
      </c>
      <c r="V179" s="7">
        <v>0</v>
      </c>
      <c r="W179" s="7">
        <v>7</v>
      </c>
      <c r="X179" s="7">
        <v>9</v>
      </c>
      <c r="Y179" s="7">
        <v>0</v>
      </c>
      <c r="Z179" s="7">
        <v>1</v>
      </c>
      <c r="AA179"/>
    </row>
    <row r="180" spans="1:27" x14ac:dyDescent="0.25">
      <c r="A180" s="24" t="str">
        <f t="shared" si="10"/>
        <v/>
      </c>
      <c r="B180" s="24" t="str">
        <f t="shared" si="8"/>
        <v/>
      </c>
      <c r="C180" s="24" t="str">
        <f t="shared" si="9"/>
        <v/>
      </c>
      <c r="D180" s="24">
        <v>2026</v>
      </c>
      <c r="E180" s="7" t="s">
        <v>227</v>
      </c>
      <c r="F180" s="7" t="s">
        <v>216</v>
      </c>
      <c r="G180" s="7" t="s">
        <v>24</v>
      </c>
      <c r="H180" s="7" t="s">
        <v>38</v>
      </c>
      <c r="I180" s="8">
        <v>0.26400000000000001</v>
      </c>
      <c r="J180" s="8">
        <v>0.41099999999999998</v>
      </c>
      <c r="K180" s="8">
        <v>0.40799999999999997</v>
      </c>
      <c r="L180" s="8">
        <v>0.81899999999999995</v>
      </c>
      <c r="M180" s="7">
        <v>41</v>
      </c>
      <c r="N180" s="7">
        <v>159</v>
      </c>
      <c r="O180" s="7">
        <v>125</v>
      </c>
      <c r="P180" s="7">
        <v>27</v>
      </c>
      <c r="Q180" s="7">
        <v>33</v>
      </c>
      <c r="R180" s="7">
        <v>7</v>
      </c>
      <c r="S180" s="7">
        <v>1</v>
      </c>
      <c r="T180" s="7">
        <v>3</v>
      </c>
      <c r="U180" s="7">
        <v>22</v>
      </c>
      <c r="V180" s="7">
        <v>3</v>
      </c>
      <c r="W180" s="7">
        <v>29</v>
      </c>
      <c r="X180" s="7">
        <v>17</v>
      </c>
      <c r="Y180" s="7">
        <v>4</v>
      </c>
      <c r="Z180" s="7">
        <v>3</v>
      </c>
      <c r="AA180"/>
    </row>
    <row r="181" spans="1:27" x14ac:dyDescent="0.25">
      <c r="A181" s="24" t="str">
        <f t="shared" si="10"/>
        <v/>
      </c>
      <c r="B181" s="24" t="str">
        <f t="shared" si="8"/>
        <v/>
      </c>
      <c r="C181" s="24" t="str">
        <f t="shared" si="9"/>
        <v/>
      </c>
      <c r="D181" s="24">
        <v>2026</v>
      </c>
      <c r="E181" s="7" t="s">
        <v>228</v>
      </c>
      <c r="F181" s="7" t="s">
        <v>216</v>
      </c>
      <c r="G181" s="7" t="s">
        <v>37</v>
      </c>
      <c r="H181" s="7" t="s">
        <v>30</v>
      </c>
      <c r="I181" s="8">
        <v>0.25800000000000001</v>
      </c>
      <c r="J181" s="8">
        <v>0.47699999999999998</v>
      </c>
      <c r="K181" s="8">
        <v>0.38700000000000001</v>
      </c>
      <c r="L181" s="8">
        <v>0.86399999999999999</v>
      </c>
      <c r="M181" s="7">
        <v>11</v>
      </c>
      <c r="N181" s="7">
        <v>44</v>
      </c>
      <c r="O181" s="7">
        <v>31</v>
      </c>
      <c r="P181" s="7">
        <v>14</v>
      </c>
      <c r="Q181" s="7">
        <v>8</v>
      </c>
      <c r="R181" s="7">
        <v>2</v>
      </c>
      <c r="S181" s="7">
        <v>1</v>
      </c>
      <c r="T181" s="7">
        <v>0</v>
      </c>
      <c r="U181" s="7">
        <v>6</v>
      </c>
      <c r="V181" s="7">
        <v>1</v>
      </c>
      <c r="W181" s="7">
        <v>12</v>
      </c>
      <c r="X181" s="7">
        <v>10</v>
      </c>
      <c r="Y181" s="7">
        <v>4</v>
      </c>
      <c r="Z181" s="7">
        <v>1</v>
      </c>
      <c r="AA181"/>
    </row>
    <row r="182" spans="1:27" x14ac:dyDescent="0.25">
      <c r="A182" s="24" t="str">
        <f t="shared" si="10"/>
        <v/>
      </c>
      <c r="B182" s="24" t="str">
        <f t="shared" si="8"/>
        <v/>
      </c>
      <c r="C182" s="24" t="str">
        <f t="shared" si="9"/>
        <v/>
      </c>
      <c r="D182" s="24">
        <v>2026</v>
      </c>
      <c r="E182" s="7" t="s">
        <v>229</v>
      </c>
      <c r="F182" s="7" t="s">
        <v>216</v>
      </c>
      <c r="G182" s="7" t="s">
        <v>47</v>
      </c>
      <c r="H182" s="7" t="s">
        <v>44</v>
      </c>
      <c r="I182" s="8">
        <v>0.25</v>
      </c>
      <c r="J182" s="8">
        <v>0.66700000000000004</v>
      </c>
      <c r="K182" s="8">
        <v>0.25</v>
      </c>
      <c r="L182" s="8">
        <v>0.91700000000000004</v>
      </c>
      <c r="M182" s="7">
        <v>8</v>
      </c>
      <c r="N182" s="7">
        <v>9</v>
      </c>
      <c r="O182" s="7">
        <v>4</v>
      </c>
      <c r="P182" s="7">
        <v>1</v>
      </c>
      <c r="Q182" s="7">
        <v>1</v>
      </c>
      <c r="R182" s="7">
        <v>0</v>
      </c>
      <c r="S182" s="7">
        <v>0</v>
      </c>
      <c r="T182" s="7">
        <v>0</v>
      </c>
      <c r="U182" s="7">
        <v>2</v>
      </c>
      <c r="V182" s="7">
        <v>0</v>
      </c>
      <c r="W182" s="7">
        <v>5</v>
      </c>
      <c r="X182" s="7">
        <v>3</v>
      </c>
      <c r="Y182" s="7">
        <v>0</v>
      </c>
      <c r="Z182" s="7">
        <v>0</v>
      </c>
      <c r="AA182"/>
    </row>
    <row r="183" spans="1:27" x14ac:dyDescent="0.25">
      <c r="A183" s="24" t="str">
        <f t="shared" si="10"/>
        <v/>
      </c>
      <c r="B183" s="24" t="str">
        <f t="shared" si="8"/>
        <v/>
      </c>
      <c r="C183" s="24" t="str">
        <f t="shared" si="9"/>
        <v/>
      </c>
      <c r="D183" s="24">
        <v>2026</v>
      </c>
      <c r="E183" s="7" t="s">
        <v>230</v>
      </c>
      <c r="F183" s="7" t="s">
        <v>216</v>
      </c>
      <c r="G183" s="7" t="s">
        <v>47</v>
      </c>
      <c r="H183" s="7" t="s">
        <v>33</v>
      </c>
      <c r="I183" s="8">
        <v>0.25</v>
      </c>
      <c r="J183" s="8">
        <v>0.4</v>
      </c>
      <c r="K183" s="8">
        <v>0.313</v>
      </c>
      <c r="L183" s="8">
        <v>0.71299999999999997</v>
      </c>
      <c r="M183" s="7">
        <v>9</v>
      </c>
      <c r="N183" s="7">
        <v>20</v>
      </c>
      <c r="O183" s="7">
        <v>16</v>
      </c>
      <c r="P183" s="7">
        <v>4</v>
      </c>
      <c r="Q183" s="7">
        <v>4</v>
      </c>
      <c r="R183" s="7">
        <v>1</v>
      </c>
      <c r="S183" s="7">
        <v>0</v>
      </c>
      <c r="T183" s="7">
        <v>0</v>
      </c>
      <c r="U183" s="7">
        <v>2</v>
      </c>
      <c r="V183" s="7">
        <v>0</v>
      </c>
      <c r="W183" s="7">
        <v>4</v>
      </c>
      <c r="X183" s="7">
        <v>8</v>
      </c>
      <c r="Y183" s="7">
        <v>1</v>
      </c>
      <c r="Z183" s="7">
        <v>0</v>
      </c>
      <c r="AA183"/>
    </row>
    <row r="184" spans="1:27" x14ac:dyDescent="0.25">
      <c r="A184" s="24" t="str">
        <f t="shared" si="10"/>
        <v/>
      </c>
      <c r="B184" s="24" t="str">
        <f t="shared" si="8"/>
        <v/>
      </c>
      <c r="C184" s="24" t="str">
        <f t="shared" si="9"/>
        <v/>
      </c>
      <c r="D184" s="24">
        <v>2026</v>
      </c>
      <c r="E184" s="7" t="s">
        <v>231</v>
      </c>
      <c r="F184" s="7" t="s">
        <v>216</v>
      </c>
      <c r="G184" s="7" t="s">
        <v>37</v>
      </c>
      <c r="H184" s="7" t="s">
        <v>30</v>
      </c>
      <c r="I184" s="8">
        <v>0.246</v>
      </c>
      <c r="J184" s="8">
        <v>0.34599999999999997</v>
      </c>
      <c r="K184" s="8">
        <v>0.43099999999999999</v>
      </c>
      <c r="L184" s="8">
        <v>0.77700000000000002</v>
      </c>
      <c r="M184" s="7">
        <v>37</v>
      </c>
      <c r="N184" s="7">
        <v>155</v>
      </c>
      <c r="O184" s="7">
        <v>130</v>
      </c>
      <c r="P184" s="7">
        <v>35</v>
      </c>
      <c r="Q184" s="7">
        <v>32</v>
      </c>
      <c r="R184" s="7">
        <v>9</v>
      </c>
      <c r="S184" s="7">
        <v>0</v>
      </c>
      <c r="T184" s="7">
        <v>5</v>
      </c>
      <c r="U184" s="7">
        <v>26</v>
      </c>
      <c r="V184" s="7">
        <v>8</v>
      </c>
      <c r="W184" s="7">
        <v>13</v>
      </c>
      <c r="X184" s="7">
        <v>21</v>
      </c>
      <c r="Y184" s="7">
        <v>6</v>
      </c>
      <c r="Z184" s="7">
        <v>1</v>
      </c>
      <c r="AA184"/>
    </row>
    <row r="185" spans="1:27" x14ac:dyDescent="0.25">
      <c r="A185" s="24" t="str">
        <f t="shared" si="10"/>
        <v/>
      </c>
      <c r="B185" s="24" t="str">
        <f t="shared" si="8"/>
        <v/>
      </c>
      <c r="C185" s="24" t="str">
        <f t="shared" si="9"/>
        <v/>
      </c>
      <c r="D185" s="24">
        <v>2026</v>
      </c>
      <c r="E185" s="7" t="s">
        <v>232</v>
      </c>
      <c r="F185" s="7" t="s">
        <v>216</v>
      </c>
      <c r="G185" s="7" t="s">
        <v>47</v>
      </c>
      <c r="H185" s="7" t="s">
        <v>33</v>
      </c>
      <c r="I185" s="8">
        <v>0.23300000000000001</v>
      </c>
      <c r="J185" s="8">
        <v>0.34300000000000003</v>
      </c>
      <c r="K185" s="8">
        <v>0.3</v>
      </c>
      <c r="L185" s="8">
        <v>0.64300000000000002</v>
      </c>
      <c r="M185" s="7">
        <v>14</v>
      </c>
      <c r="N185" s="7">
        <v>35</v>
      </c>
      <c r="O185" s="7">
        <v>30</v>
      </c>
      <c r="P185" s="7">
        <v>5</v>
      </c>
      <c r="Q185" s="7">
        <v>7</v>
      </c>
      <c r="R185" s="7">
        <v>2</v>
      </c>
      <c r="S185" s="7">
        <v>0</v>
      </c>
      <c r="T185" s="7">
        <v>0</v>
      </c>
      <c r="U185" s="7">
        <v>6</v>
      </c>
      <c r="V185" s="7">
        <v>1</v>
      </c>
      <c r="W185" s="7">
        <v>4</v>
      </c>
      <c r="X185" s="7">
        <v>12</v>
      </c>
      <c r="Y185" s="7">
        <v>0</v>
      </c>
      <c r="Z185" s="7">
        <v>0</v>
      </c>
      <c r="AA185"/>
    </row>
    <row r="186" spans="1:27" x14ac:dyDescent="0.25">
      <c r="A186" s="24" t="str">
        <f t="shared" si="10"/>
        <v/>
      </c>
      <c r="B186" s="24" t="str">
        <f t="shared" si="8"/>
        <v/>
      </c>
      <c r="C186" s="24">
        <f t="shared" si="9"/>
        <v>1</v>
      </c>
      <c r="D186" s="24">
        <v>2026</v>
      </c>
      <c r="E186" s="7" t="s">
        <v>233</v>
      </c>
      <c r="F186" s="7" t="s">
        <v>216</v>
      </c>
      <c r="G186" s="7" t="s">
        <v>37</v>
      </c>
      <c r="H186" s="7" t="s">
        <v>30</v>
      </c>
      <c r="I186" s="8">
        <v>0.17100000000000001</v>
      </c>
      <c r="J186" s="8">
        <v>0.42</v>
      </c>
      <c r="K186" s="8">
        <v>0.2</v>
      </c>
      <c r="L186" s="8">
        <v>0.62</v>
      </c>
      <c r="M186" s="7">
        <v>14</v>
      </c>
      <c r="N186" s="7">
        <v>50</v>
      </c>
      <c r="O186" s="7">
        <v>35</v>
      </c>
      <c r="P186" s="7">
        <v>9</v>
      </c>
      <c r="Q186" s="7">
        <v>6</v>
      </c>
      <c r="R186" s="7">
        <v>1</v>
      </c>
      <c r="S186" s="7">
        <v>0</v>
      </c>
      <c r="T186" s="7">
        <v>0</v>
      </c>
      <c r="U186" s="7">
        <v>3</v>
      </c>
      <c r="V186" s="7">
        <v>1</v>
      </c>
      <c r="W186" s="7">
        <v>14</v>
      </c>
      <c r="X186" s="7">
        <v>7</v>
      </c>
      <c r="Y186" s="7">
        <v>4</v>
      </c>
      <c r="Z186" s="7">
        <v>0</v>
      </c>
      <c r="AA186"/>
    </row>
    <row r="187" spans="1:27" x14ac:dyDescent="0.25">
      <c r="A187" s="24" t="str">
        <f t="shared" si="10"/>
        <v/>
      </c>
      <c r="B187" s="24" t="str">
        <f t="shared" si="8"/>
        <v/>
      </c>
      <c r="C187" s="24" t="str">
        <f t="shared" si="9"/>
        <v/>
      </c>
      <c r="D187" s="24">
        <v>2026</v>
      </c>
      <c r="E187" s="7" t="s">
        <v>234</v>
      </c>
      <c r="F187" s="7" t="s">
        <v>216</v>
      </c>
      <c r="G187" s="7" t="s">
        <v>37</v>
      </c>
      <c r="H187" s="7" t="s">
        <v>33</v>
      </c>
      <c r="I187" s="8">
        <v>0.159</v>
      </c>
      <c r="J187" s="8">
        <v>0.315</v>
      </c>
      <c r="K187" s="8">
        <v>0.25</v>
      </c>
      <c r="L187" s="8">
        <v>0.56499999999999995</v>
      </c>
      <c r="M187" s="7">
        <v>23</v>
      </c>
      <c r="N187" s="7">
        <v>55</v>
      </c>
      <c r="O187" s="7">
        <v>44</v>
      </c>
      <c r="P187" s="7">
        <v>10</v>
      </c>
      <c r="Q187" s="7">
        <v>7</v>
      </c>
      <c r="R187" s="7">
        <v>1</v>
      </c>
      <c r="S187" s="7">
        <v>0</v>
      </c>
      <c r="T187" s="7">
        <v>1</v>
      </c>
      <c r="U187" s="7">
        <v>6</v>
      </c>
      <c r="V187" s="7">
        <v>1</v>
      </c>
      <c r="W187" s="7">
        <v>9</v>
      </c>
      <c r="X187" s="7">
        <v>19</v>
      </c>
      <c r="Y187" s="7">
        <v>4</v>
      </c>
      <c r="Z187" s="7">
        <v>0</v>
      </c>
      <c r="AA187"/>
    </row>
    <row r="188" spans="1:27" x14ac:dyDescent="0.25">
      <c r="A188" s="24" t="str">
        <f t="shared" si="10"/>
        <v/>
      </c>
      <c r="B188" s="24" t="str">
        <f t="shared" si="8"/>
        <v/>
      </c>
      <c r="C188" s="24" t="str">
        <f t="shared" si="9"/>
        <v/>
      </c>
      <c r="D188" s="24">
        <v>2026</v>
      </c>
      <c r="E188" s="7" t="s">
        <v>235</v>
      </c>
      <c r="F188" s="7" t="s">
        <v>216</v>
      </c>
      <c r="G188" s="7" t="s">
        <v>47</v>
      </c>
      <c r="H188" s="7" t="s">
        <v>25</v>
      </c>
      <c r="I188" s="8">
        <v>0.158</v>
      </c>
      <c r="J188" s="8">
        <v>0.2</v>
      </c>
      <c r="K188" s="8">
        <v>0.36799999999999999</v>
      </c>
      <c r="L188" s="8">
        <v>0.56799999999999995</v>
      </c>
      <c r="M188" s="7">
        <v>10</v>
      </c>
      <c r="N188" s="7">
        <v>21</v>
      </c>
      <c r="O188" s="7">
        <v>19</v>
      </c>
      <c r="P188" s="7">
        <v>1</v>
      </c>
      <c r="Q188" s="7">
        <v>3</v>
      </c>
      <c r="R188" s="7">
        <v>1</v>
      </c>
      <c r="S188" s="7">
        <v>0</v>
      </c>
      <c r="T188" s="7">
        <v>1</v>
      </c>
      <c r="U188" s="7">
        <v>7</v>
      </c>
      <c r="V188" s="7">
        <v>0</v>
      </c>
      <c r="W188" s="7">
        <v>1</v>
      </c>
      <c r="X188" s="7">
        <v>8</v>
      </c>
      <c r="Y188" s="7">
        <v>0</v>
      </c>
      <c r="Z188" s="7">
        <v>0</v>
      </c>
      <c r="AA188"/>
    </row>
    <row r="189" spans="1:27" x14ac:dyDescent="0.25">
      <c r="A189" s="24" t="str">
        <f t="shared" si="10"/>
        <v/>
      </c>
      <c r="B189" s="24" t="str">
        <f t="shared" si="8"/>
        <v/>
      </c>
      <c r="C189" s="24" t="str">
        <f t="shared" si="9"/>
        <v/>
      </c>
      <c r="D189" s="24">
        <v>2026</v>
      </c>
      <c r="E189" s="7" t="s">
        <v>236</v>
      </c>
      <c r="F189" s="7" t="s">
        <v>216</v>
      </c>
      <c r="G189" s="7" t="s">
        <v>47</v>
      </c>
      <c r="H189" s="7" t="s">
        <v>30</v>
      </c>
      <c r="I189" s="8">
        <v>0.14299999999999999</v>
      </c>
      <c r="J189" s="8">
        <v>0.25</v>
      </c>
      <c r="K189" s="8">
        <v>0.14299999999999999</v>
      </c>
      <c r="L189" s="8">
        <v>0.39300000000000002</v>
      </c>
      <c r="M189" s="7">
        <v>7</v>
      </c>
      <c r="N189" s="7">
        <v>16</v>
      </c>
      <c r="O189" s="7">
        <v>14</v>
      </c>
      <c r="P189" s="7">
        <v>2</v>
      </c>
      <c r="Q189" s="7">
        <v>2</v>
      </c>
      <c r="R189" s="7">
        <v>0</v>
      </c>
      <c r="S189" s="7">
        <v>0</v>
      </c>
      <c r="T189" s="7">
        <v>0</v>
      </c>
      <c r="U189" s="7">
        <v>0</v>
      </c>
      <c r="V189" s="7">
        <v>2</v>
      </c>
      <c r="W189" s="7">
        <v>0</v>
      </c>
      <c r="X189" s="7">
        <v>8</v>
      </c>
      <c r="Y189" s="7">
        <v>0</v>
      </c>
      <c r="Z189" s="7">
        <v>0</v>
      </c>
      <c r="AA189"/>
    </row>
    <row r="190" spans="1:27" x14ac:dyDescent="0.25">
      <c r="A190" s="24" t="str">
        <f t="shared" si="10"/>
        <v/>
      </c>
      <c r="B190" s="24" t="str">
        <f t="shared" si="8"/>
        <v/>
      </c>
      <c r="C190" s="24" t="str">
        <f t="shared" si="9"/>
        <v/>
      </c>
      <c r="D190" s="24">
        <v>2026</v>
      </c>
      <c r="E190" s="7" t="s">
        <v>237</v>
      </c>
      <c r="F190" s="7" t="s">
        <v>216</v>
      </c>
      <c r="G190" s="7" t="s">
        <v>37</v>
      </c>
      <c r="H190" s="7" t="s">
        <v>64</v>
      </c>
      <c r="I190" s="8">
        <v>8.6999999999999994E-2</v>
      </c>
      <c r="J190" s="8">
        <v>0.222</v>
      </c>
      <c r="K190" s="8">
        <v>0.13</v>
      </c>
      <c r="L190" s="8">
        <v>0.35299999999999998</v>
      </c>
      <c r="M190" s="7">
        <v>7</v>
      </c>
      <c r="N190" s="7">
        <v>27</v>
      </c>
      <c r="O190" s="7">
        <v>23</v>
      </c>
      <c r="P190" s="7">
        <v>3</v>
      </c>
      <c r="Q190" s="7">
        <v>2</v>
      </c>
      <c r="R190" s="7">
        <v>1</v>
      </c>
      <c r="S190" s="7">
        <v>0</v>
      </c>
      <c r="T190" s="7">
        <v>0</v>
      </c>
      <c r="U190" s="7">
        <v>2</v>
      </c>
      <c r="V190" s="7">
        <v>1</v>
      </c>
      <c r="W190" s="7">
        <v>3</v>
      </c>
      <c r="X190" s="7">
        <v>7</v>
      </c>
      <c r="Y190" s="7">
        <v>1</v>
      </c>
      <c r="Z190" s="7">
        <v>0</v>
      </c>
      <c r="AA190"/>
    </row>
    <row r="191" spans="1:27" x14ac:dyDescent="0.25">
      <c r="A191" s="24" t="str">
        <f t="shared" si="10"/>
        <v/>
      </c>
      <c r="B191" s="24" t="str">
        <f t="shared" si="8"/>
        <v/>
      </c>
      <c r="C191" s="24" t="str">
        <f t="shared" si="9"/>
        <v/>
      </c>
      <c r="D191" s="24">
        <v>2026</v>
      </c>
      <c r="E191" s="7" t="s">
        <v>238</v>
      </c>
      <c r="F191" s="7" t="s">
        <v>216</v>
      </c>
      <c r="G191" s="7" t="s">
        <v>47</v>
      </c>
      <c r="H191" s="7" t="s">
        <v>35</v>
      </c>
      <c r="I191" s="8">
        <v>8.3000000000000004E-2</v>
      </c>
      <c r="J191" s="8">
        <v>0.214</v>
      </c>
      <c r="K191" s="8">
        <v>0.16700000000000001</v>
      </c>
      <c r="L191" s="8">
        <v>0.38100000000000001</v>
      </c>
      <c r="M191" s="7">
        <v>5</v>
      </c>
      <c r="N191" s="7">
        <v>14</v>
      </c>
      <c r="O191" s="7">
        <v>12</v>
      </c>
      <c r="P191" s="7">
        <v>0</v>
      </c>
      <c r="Q191" s="7">
        <v>1</v>
      </c>
      <c r="R191" s="7">
        <v>1</v>
      </c>
      <c r="S191" s="7">
        <v>0</v>
      </c>
      <c r="T191" s="7">
        <v>0</v>
      </c>
      <c r="U191" s="7">
        <v>3</v>
      </c>
      <c r="V191" s="7">
        <v>1</v>
      </c>
      <c r="W191" s="7">
        <v>1</v>
      </c>
      <c r="X191" s="7">
        <v>5</v>
      </c>
      <c r="Y191" s="7">
        <v>0</v>
      </c>
      <c r="Z191" s="7">
        <v>0</v>
      </c>
      <c r="AA191"/>
    </row>
    <row r="192" spans="1:27" x14ac:dyDescent="0.25">
      <c r="A192" s="24" t="str">
        <f t="shared" si="10"/>
        <v/>
      </c>
      <c r="B192" s="24" t="str">
        <f t="shared" si="8"/>
        <v/>
      </c>
      <c r="C192" s="24">
        <f t="shared" si="9"/>
        <v>1</v>
      </c>
      <c r="D192" s="24">
        <v>2026</v>
      </c>
      <c r="E192" s="7" t="s">
        <v>239</v>
      </c>
      <c r="F192" s="7" t="s">
        <v>240</v>
      </c>
      <c r="G192" s="7" t="s">
        <v>37</v>
      </c>
      <c r="H192" s="7" t="s">
        <v>27</v>
      </c>
      <c r="I192" s="8">
        <v>0.33</v>
      </c>
      <c r="J192" s="8">
        <v>0.41099999999999998</v>
      </c>
      <c r="K192" s="8">
        <v>0.48299999999999998</v>
      </c>
      <c r="L192" s="8">
        <v>0.89400000000000002</v>
      </c>
      <c r="M192" s="7">
        <v>50</v>
      </c>
      <c r="N192" s="7">
        <v>238</v>
      </c>
      <c r="O192" s="7">
        <v>203</v>
      </c>
      <c r="P192" s="7">
        <v>44</v>
      </c>
      <c r="Q192" s="7">
        <v>67</v>
      </c>
      <c r="R192" s="7">
        <v>13</v>
      </c>
      <c r="S192" s="7">
        <v>0</v>
      </c>
      <c r="T192" s="7">
        <v>6</v>
      </c>
      <c r="U192" s="7">
        <v>37</v>
      </c>
      <c r="V192" s="7">
        <v>2</v>
      </c>
      <c r="W192" s="7">
        <v>28</v>
      </c>
      <c r="X192" s="7">
        <v>34</v>
      </c>
      <c r="Y192" s="7">
        <v>22</v>
      </c>
      <c r="Z192" s="7">
        <v>2</v>
      </c>
      <c r="AA192"/>
    </row>
    <row r="193" spans="1:27" x14ac:dyDescent="0.25">
      <c r="A193" s="24" t="str">
        <f t="shared" si="10"/>
        <v/>
      </c>
      <c r="B193" s="24" t="str">
        <f t="shared" si="8"/>
        <v/>
      </c>
      <c r="C193" s="24">
        <f t="shared" si="9"/>
        <v>1</v>
      </c>
      <c r="D193" s="24">
        <v>2026</v>
      </c>
      <c r="E193" s="7" t="s">
        <v>241</v>
      </c>
      <c r="F193" s="7" t="s">
        <v>240</v>
      </c>
      <c r="G193" s="7" t="s">
        <v>37</v>
      </c>
      <c r="H193" s="7" t="s">
        <v>33</v>
      </c>
      <c r="I193" s="8">
        <v>0.33</v>
      </c>
      <c r="J193" s="8">
        <v>0.41499999999999998</v>
      </c>
      <c r="K193" s="8">
        <v>0.57399999999999995</v>
      </c>
      <c r="L193" s="8">
        <v>0.98899999999999999</v>
      </c>
      <c r="M193" s="7">
        <v>48</v>
      </c>
      <c r="N193" s="7">
        <v>218</v>
      </c>
      <c r="O193" s="7">
        <v>188</v>
      </c>
      <c r="P193" s="7">
        <v>38</v>
      </c>
      <c r="Q193" s="7">
        <v>62</v>
      </c>
      <c r="R193" s="7">
        <v>18</v>
      </c>
      <c r="S193" s="7">
        <v>2</v>
      </c>
      <c r="T193" s="7">
        <v>8</v>
      </c>
      <c r="U193" s="7">
        <v>45</v>
      </c>
      <c r="V193" s="7">
        <v>7</v>
      </c>
      <c r="W193" s="7">
        <v>21</v>
      </c>
      <c r="X193" s="7">
        <v>37</v>
      </c>
      <c r="Y193" s="7">
        <v>8</v>
      </c>
      <c r="Z193" s="7">
        <v>3</v>
      </c>
      <c r="AA193"/>
    </row>
    <row r="194" spans="1:27" x14ac:dyDescent="0.25">
      <c r="A194" s="24">
        <f t="shared" si="10"/>
        <v>1</v>
      </c>
      <c r="B194" s="24" t="str">
        <f t="shared" ref="B194:B257" si="11">IF(COUNTIFS(Draft_Player,$E194),COUNTIFS(Draft_Player,$E194),"")</f>
        <v/>
      </c>
      <c r="C194" s="24" t="str">
        <f t="shared" ref="C194:C257" si="12">IF(COUNTIFS(Transfers_Player,$E194),COUNTIFS(Transfers_Player,$E194),"")</f>
        <v/>
      </c>
      <c r="D194" s="24">
        <v>2026</v>
      </c>
      <c r="E194" s="7" t="s">
        <v>242</v>
      </c>
      <c r="F194" s="7" t="s">
        <v>240</v>
      </c>
      <c r="G194" s="7" t="s">
        <v>29</v>
      </c>
      <c r="H194" s="7" t="s">
        <v>40</v>
      </c>
      <c r="I194" s="8">
        <v>0.28399999999999997</v>
      </c>
      <c r="J194" s="8">
        <v>0.36799999999999999</v>
      </c>
      <c r="K194" s="8">
        <v>0.40200000000000002</v>
      </c>
      <c r="L194" s="8">
        <v>0.77</v>
      </c>
      <c r="M194" s="7">
        <v>49</v>
      </c>
      <c r="N194" s="7">
        <v>232</v>
      </c>
      <c r="O194" s="7">
        <v>204</v>
      </c>
      <c r="P194" s="7">
        <v>38</v>
      </c>
      <c r="Q194" s="7">
        <v>58</v>
      </c>
      <c r="R194" s="7">
        <v>11</v>
      </c>
      <c r="S194" s="7">
        <v>2</v>
      </c>
      <c r="T194" s="7">
        <v>3</v>
      </c>
      <c r="U194" s="7">
        <v>26</v>
      </c>
      <c r="V194" s="7">
        <v>4</v>
      </c>
      <c r="W194" s="7">
        <v>23</v>
      </c>
      <c r="X194" s="7">
        <v>37</v>
      </c>
      <c r="Y194" s="7">
        <v>20</v>
      </c>
      <c r="Z194" s="7">
        <v>5</v>
      </c>
      <c r="AA194"/>
    </row>
    <row r="195" spans="1:27" x14ac:dyDescent="0.25">
      <c r="A195" s="24" t="str">
        <f t="shared" ref="A195:A258" si="13">IF(OR(G195="SR", G195="GR"), 1, "")</f>
        <v/>
      </c>
      <c r="B195" s="24" t="str">
        <f t="shared" si="11"/>
        <v/>
      </c>
      <c r="C195" s="24">
        <f t="shared" si="12"/>
        <v>1</v>
      </c>
      <c r="D195" s="24">
        <v>2026</v>
      </c>
      <c r="E195" s="7" t="s">
        <v>243</v>
      </c>
      <c r="F195" s="7" t="s">
        <v>240</v>
      </c>
      <c r="G195" s="7" t="s">
        <v>37</v>
      </c>
      <c r="H195" s="7" t="s">
        <v>30</v>
      </c>
      <c r="I195" s="8">
        <v>0.27400000000000002</v>
      </c>
      <c r="J195" s="8">
        <v>0.35499999999999998</v>
      </c>
      <c r="K195" s="8">
        <v>0.58299999999999996</v>
      </c>
      <c r="L195" s="8">
        <v>0.93799999999999994</v>
      </c>
      <c r="M195" s="7">
        <v>48</v>
      </c>
      <c r="N195" s="7">
        <v>201</v>
      </c>
      <c r="O195" s="7">
        <v>175</v>
      </c>
      <c r="P195" s="7">
        <v>38</v>
      </c>
      <c r="Q195" s="7">
        <v>48</v>
      </c>
      <c r="R195" s="7">
        <v>10</v>
      </c>
      <c r="S195" s="7">
        <v>1</v>
      </c>
      <c r="T195" s="7">
        <v>14</v>
      </c>
      <c r="U195" s="7">
        <v>45</v>
      </c>
      <c r="V195" s="7">
        <v>13</v>
      </c>
      <c r="W195" s="7">
        <v>9</v>
      </c>
      <c r="X195" s="7">
        <v>67</v>
      </c>
      <c r="Y195" s="7">
        <v>3</v>
      </c>
      <c r="Z195" s="7">
        <v>1</v>
      </c>
      <c r="AA195"/>
    </row>
    <row r="196" spans="1:27" x14ac:dyDescent="0.25">
      <c r="A196" s="24" t="str">
        <f t="shared" si="13"/>
        <v/>
      </c>
      <c r="B196" s="24" t="str">
        <f t="shared" si="11"/>
        <v/>
      </c>
      <c r="C196" s="24" t="str">
        <f t="shared" si="12"/>
        <v/>
      </c>
      <c r="D196" s="24">
        <v>2026</v>
      </c>
      <c r="E196" s="7" t="s">
        <v>244</v>
      </c>
      <c r="F196" s="7" t="s">
        <v>240</v>
      </c>
      <c r="G196" s="7" t="s">
        <v>47</v>
      </c>
      <c r="H196" s="7" t="s">
        <v>44</v>
      </c>
      <c r="I196" s="8">
        <v>0.26400000000000001</v>
      </c>
      <c r="J196" s="8">
        <v>0.33900000000000002</v>
      </c>
      <c r="K196" s="8">
        <v>0.36799999999999999</v>
      </c>
      <c r="L196" s="8">
        <v>0.70699999999999996</v>
      </c>
      <c r="M196" s="7">
        <v>46</v>
      </c>
      <c r="N196" s="7">
        <v>186</v>
      </c>
      <c r="O196" s="7">
        <v>163</v>
      </c>
      <c r="P196" s="7">
        <v>29</v>
      </c>
      <c r="Q196" s="7">
        <v>43</v>
      </c>
      <c r="R196" s="7">
        <v>7</v>
      </c>
      <c r="S196" s="7">
        <v>2</v>
      </c>
      <c r="T196" s="7">
        <v>2</v>
      </c>
      <c r="U196" s="7">
        <v>23</v>
      </c>
      <c r="V196" s="7">
        <v>2</v>
      </c>
      <c r="W196" s="7">
        <v>17</v>
      </c>
      <c r="X196" s="7">
        <v>46</v>
      </c>
      <c r="Y196" s="7">
        <v>0</v>
      </c>
      <c r="Z196" s="7">
        <v>0</v>
      </c>
      <c r="AA196"/>
    </row>
    <row r="197" spans="1:27" x14ac:dyDescent="0.25">
      <c r="A197" s="24" t="str">
        <f t="shared" si="13"/>
        <v/>
      </c>
      <c r="B197" s="24" t="str">
        <f t="shared" si="11"/>
        <v/>
      </c>
      <c r="C197" s="24">
        <f t="shared" si="12"/>
        <v>1</v>
      </c>
      <c r="D197" s="24">
        <v>2026</v>
      </c>
      <c r="E197" s="7" t="s">
        <v>245</v>
      </c>
      <c r="F197" s="7" t="s">
        <v>240</v>
      </c>
      <c r="G197" s="7" t="s">
        <v>37</v>
      </c>
      <c r="H197" s="7" t="s">
        <v>25</v>
      </c>
      <c r="I197" s="8">
        <v>0.251</v>
      </c>
      <c r="J197" s="8">
        <v>0.36199999999999999</v>
      </c>
      <c r="K197" s="8">
        <v>0.44</v>
      </c>
      <c r="L197" s="8">
        <v>0.80200000000000005</v>
      </c>
      <c r="M197" s="7">
        <v>50</v>
      </c>
      <c r="N197" s="7">
        <v>212</v>
      </c>
      <c r="O197" s="7">
        <v>175</v>
      </c>
      <c r="P197" s="7">
        <v>24</v>
      </c>
      <c r="Q197" s="7">
        <v>44</v>
      </c>
      <c r="R197" s="7">
        <v>10</v>
      </c>
      <c r="S197" s="7">
        <v>1</v>
      </c>
      <c r="T197" s="7">
        <v>7</v>
      </c>
      <c r="U197" s="7">
        <v>34</v>
      </c>
      <c r="V197" s="7">
        <v>9</v>
      </c>
      <c r="W197" s="7">
        <v>23</v>
      </c>
      <c r="X197" s="7">
        <v>38</v>
      </c>
      <c r="Y197" s="7">
        <v>2</v>
      </c>
      <c r="Z197" s="7">
        <v>0</v>
      </c>
      <c r="AA197"/>
    </row>
    <row r="198" spans="1:27" x14ac:dyDescent="0.25">
      <c r="A198" s="24">
        <f t="shared" si="13"/>
        <v>1</v>
      </c>
      <c r="B198" s="24" t="str">
        <f t="shared" si="11"/>
        <v/>
      </c>
      <c r="C198" s="24" t="str">
        <f t="shared" si="12"/>
        <v/>
      </c>
      <c r="D198" s="24">
        <v>2026</v>
      </c>
      <c r="E198" s="7" t="s">
        <v>246</v>
      </c>
      <c r="F198" s="7" t="s">
        <v>240</v>
      </c>
      <c r="G198" s="7" t="s">
        <v>29</v>
      </c>
      <c r="H198" s="7" t="s">
        <v>38</v>
      </c>
      <c r="I198" s="8">
        <v>0.25</v>
      </c>
      <c r="J198" s="8">
        <v>0.37</v>
      </c>
      <c r="K198" s="8">
        <v>0.34399999999999997</v>
      </c>
      <c r="L198" s="8">
        <v>0.71399999999999997</v>
      </c>
      <c r="M198" s="7">
        <v>41</v>
      </c>
      <c r="N198" s="7">
        <v>155</v>
      </c>
      <c r="O198" s="7">
        <v>128</v>
      </c>
      <c r="P198" s="7">
        <v>17</v>
      </c>
      <c r="Q198" s="7">
        <v>32</v>
      </c>
      <c r="R198" s="7">
        <v>6</v>
      </c>
      <c r="S198" s="7">
        <v>0</v>
      </c>
      <c r="T198" s="7">
        <v>2</v>
      </c>
      <c r="U198" s="7">
        <v>16</v>
      </c>
      <c r="V198" s="7">
        <v>5</v>
      </c>
      <c r="W198" s="7">
        <v>20</v>
      </c>
      <c r="X198" s="7">
        <v>28</v>
      </c>
      <c r="Y198" s="7">
        <v>0</v>
      </c>
      <c r="Z198" s="7">
        <v>0</v>
      </c>
      <c r="AA198"/>
    </row>
    <row r="199" spans="1:27" x14ac:dyDescent="0.25">
      <c r="A199" s="24" t="str">
        <f t="shared" si="13"/>
        <v/>
      </c>
      <c r="B199" s="24" t="str">
        <f t="shared" si="11"/>
        <v/>
      </c>
      <c r="C199" s="24">
        <f t="shared" si="12"/>
        <v>1</v>
      </c>
      <c r="D199" s="24">
        <v>2026</v>
      </c>
      <c r="E199" s="7" t="s">
        <v>247</v>
      </c>
      <c r="F199" s="7" t="s">
        <v>240</v>
      </c>
      <c r="G199" s="7" t="s">
        <v>37</v>
      </c>
      <c r="H199" s="7" t="s">
        <v>42</v>
      </c>
      <c r="I199" s="8">
        <v>0.214</v>
      </c>
      <c r="J199" s="8">
        <v>0.372</v>
      </c>
      <c r="K199" s="8">
        <v>0.29099999999999998</v>
      </c>
      <c r="L199" s="8">
        <v>0.66200000000000003</v>
      </c>
      <c r="M199" s="7">
        <v>40</v>
      </c>
      <c r="N199" s="7">
        <v>154</v>
      </c>
      <c r="O199" s="7">
        <v>117</v>
      </c>
      <c r="P199" s="7">
        <v>24</v>
      </c>
      <c r="Q199" s="7">
        <v>25</v>
      </c>
      <c r="R199" s="7">
        <v>3</v>
      </c>
      <c r="S199" s="7">
        <v>0</v>
      </c>
      <c r="T199" s="7">
        <v>2</v>
      </c>
      <c r="U199" s="7">
        <v>18</v>
      </c>
      <c r="V199" s="7">
        <v>7</v>
      </c>
      <c r="W199" s="7">
        <v>23</v>
      </c>
      <c r="X199" s="7">
        <v>34</v>
      </c>
      <c r="Y199" s="7">
        <v>8</v>
      </c>
      <c r="Z199" s="7">
        <v>3</v>
      </c>
      <c r="AA199"/>
    </row>
    <row r="200" spans="1:27" x14ac:dyDescent="0.25">
      <c r="A200" s="24" t="str">
        <f t="shared" si="13"/>
        <v/>
      </c>
      <c r="B200" s="24" t="str">
        <f t="shared" si="11"/>
        <v/>
      </c>
      <c r="C200" s="24" t="str">
        <f t="shared" si="12"/>
        <v/>
      </c>
      <c r="D200" s="24">
        <v>2026</v>
      </c>
      <c r="E200" s="7" t="s">
        <v>248</v>
      </c>
      <c r="F200" s="7" t="s">
        <v>240</v>
      </c>
      <c r="G200" s="7" t="s">
        <v>37</v>
      </c>
      <c r="H200" s="7" t="s">
        <v>35</v>
      </c>
      <c r="I200" s="8">
        <v>0.21299999999999999</v>
      </c>
      <c r="J200" s="8">
        <v>0.37</v>
      </c>
      <c r="K200" s="8">
        <v>0.29099999999999998</v>
      </c>
      <c r="L200" s="8">
        <v>0.66100000000000003</v>
      </c>
      <c r="M200" s="7">
        <v>46</v>
      </c>
      <c r="N200" s="7">
        <v>183</v>
      </c>
      <c r="O200" s="7">
        <v>141</v>
      </c>
      <c r="P200" s="7">
        <v>21</v>
      </c>
      <c r="Q200" s="7">
        <v>30</v>
      </c>
      <c r="R200" s="7">
        <v>11</v>
      </c>
      <c r="S200" s="7">
        <v>0</v>
      </c>
      <c r="T200" s="7">
        <v>0</v>
      </c>
      <c r="U200" s="7">
        <v>11</v>
      </c>
      <c r="V200" s="7">
        <v>10</v>
      </c>
      <c r="W200" s="7">
        <v>27</v>
      </c>
      <c r="X200" s="7">
        <v>48</v>
      </c>
      <c r="Y200" s="7">
        <v>3</v>
      </c>
      <c r="Z200" s="7">
        <v>0</v>
      </c>
      <c r="AA200"/>
    </row>
    <row r="201" spans="1:27" x14ac:dyDescent="0.25">
      <c r="A201" s="24" t="str">
        <f t="shared" si="13"/>
        <v/>
      </c>
      <c r="B201" s="24" t="str">
        <f t="shared" si="11"/>
        <v/>
      </c>
      <c r="C201" s="24">
        <f t="shared" si="12"/>
        <v>1</v>
      </c>
      <c r="D201" s="24">
        <v>2026</v>
      </c>
      <c r="E201" s="7" t="s">
        <v>249</v>
      </c>
      <c r="F201" s="7" t="s">
        <v>240</v>
      </c>
      <c r="G201" s="7" t="s">
        <v>24</v>
      </c>
      <c r="H201" s="7" t="s">
        <v>44</v>
      </c>
      <c r="I201" s="8">
        <v>0.23499999999999999</v>
      </c>
      <c r="J201" s="8">
        <v>0.316</v>
      </c>
      <c r="K201" s="8">
        <v>0.35299999999999998</v>
      </c>
      <c r="L201" s="8">
        <v>0.66900000000000004</v>
      </c>
      <c r="M201" s="7">
        <v>5</v>
      </c>
      <c r="N201" s="7">
        <v>19</v>
      </c>
      <c r="O201" s="7">
        <v>17</v>
      </c>
      <c r="P201" s="7">
        <v>1</v>
      </c>
      <c r="Q201" s="7">
        <v>4</v>
      </c>
      <c r="R201" s="7">
        <v>2</v>
      </c>
      <c r="S201" s="7">
        <v>0</v>
      </c>
      <c r="T201" s="7">
        <v>0</v>
      </c>
      <c r="U201" s="7">
        <v>3</v>
      </c>
      <c r="V201" s="7">
        <v>0</v>
      </c>
      <c r="W201" s="7">
        <v>2</v>
      </c>
      <c r="X201" s="7">
        <v>6</v>
      </c>
      <c r="Y201" s="7">
        <v>0</v>
      </c>
      <c r="Z201" s="7">
        <v>0</v>
      </c>
      <c r="AA201"/>
    </row>
    <row r="202" spans="1:27" x14ac:dyDescent="0.25">
      <c r="A202" s="24" t="str">
        <f t="shared" si="13"/>
        <v/>
      </c>
      <c r="B202" s="24" t="str">
        <f t="shared" si="11"/>
        <v/>
      </c>
      <c r="C202" s="24" t="str">
        <f t="shared" si="12"/>
        <v/>
      </c>
      <c r="D202" s="24">
        <v>2026</v>
      </c>
      <c r="E202" s="7" t="s">
        <v>250</v>
      </c>
      <c r="F202" s="7" t="s">
        <v>240</v>
      </c>
      <c r="G202" s="7" t="s">
        <v>37</v>
      </c>
      <c r="H202" s="7" t="s">
        <v>38</v>
      </c>
      <c r="I202" s="8">
        <v>0.2</v>
      </c>
      <c r="J202" s="8">
        <v>0.29799999999999999</v>
      </c>
      <c r="K202" s="8">
        <v>0.22</v>
      </c>
      <c r="L202" s="8">
        <v>0.51800000000000002</v>
      </c>
      <c r="M202" s="7">
        <v>21</v>
      </c>
      <c r="N202" s="7">
        <v>59</v>
      </c>
      <c r="O202" s="7">
        <v>50</v>
      </c>
      <c r="P202" s="7">
        <v>7</v>
      </c>
      <c r="Q202" s="7">
        <v>10</v>
      </c>
      <c r="R202" s="7">
        <v>1</v>
      </c>
      <c r="S202" s="7">
        <v>0</v>
      </c>
      <c r="T202" s="7">
        <v>0</v>
      </c>
      <c r="U202" s="7">
        <v>6</v>
      </c>
      <c r="V202" s="7">
        <v>2</v>
      </c>
      <c r="W202" s="7">
        <v>5</v>
      </c>
      <c r="X202" s="7">
        <v>9</v>
      </c>
      <c r="Y202" s="7">
        <v>1</v>
      </c>
      <c r="Z202" s="7">
        <v>0</v>
      </c>
      <c r="AA202"/>
    </row>
    <row r="203" spans="1:27" x14ac:dyDescent="0.25">
      <c r="A203" s="24" t="str">
        <f t="shared" si="13"/>
        <v/>
      </c>
      <c r="B203" s="24" t="str">
        <f t="shared" si="11"/>
        <v/>
      </c>
      <c r="C203" s="24" t="str">
        <f t="shared" si="12"/>
        <v/>
      </c>
      <c r="D203" s="24">
        <v>2026</v>
      </c>
      <c r="E203" s="7" t="s">
        <v>251</v>
      </c>
      <c r="F203" s="7" t="s">
        <v>240</v>
      </c>
      <c r="G203" s="7" t="s">
        <v>47</v>
      </c>
      <c r="H203" s="7" t="s">
        <v>30</v>
      </c>
      <c r="I203" s="8">
        <v>0.13600000000000001</v>
      </c>
      <c r="J203" s="8">
        <v>0.20799999999999999</v>
      </c>
      <c r="K203" s="8">
        <v>0.13600000000000001</v>
      </c>
      <c r="L203" s="8">
        <v>0.34499999999999997</v>
      </c>
      <c r="M203" s="7">
        <v>11</v>
      </c>
      <c r="N203" s="7">
        <v>24</v>
      </c>
      <c r="O203" s="7">
        <v>22</v>
      </c>
      <c r="P203" s="7">
        <v>3</v>
      </c>
      <c r="Q203" s="7">
        <v>3</v>
      </c>
      <c r="R203" s="7">
        <v>0</v>
      </c>
      <c r="S203" s="7">
        <v>0</v>
      </c>
      <c r="T203" s="7">
        <v>0</v>
      </c>
      <c r="U203" s="7">
        <v>0</v>
      </c>
      <c r="V203" s="7">
        <v>1</v>
      </c>
      <c r="W203" s="7">
        <v>1</v>
      </c>
      <c r="X203" s="7">
        <v>8</v>
      </c>
      <c r="Y203" s="7">
        <v>1</v>
      </c>
      <c r="Z203" s="7">
        <v>0</v>
      </c>
      <c r="AA203"/>
    </row>
    <row r="204" spans="1:27" x14ac:dyDescent="0.25">
      <c r="A204" s="24" t="str">
        <f t="shared" si="13"/>
        <v/>
      </c>
      <c r="B204" s="24" t="str">
        <f t="shared" si="11"/>
        <v/>
      </c>
      <c r="C204" s="24" t="str">
        <f t="shared" si="12"/>
        <v/>
      </c>
      <c r="D204" s="24">
        <v>2026</v>
      </c>
      <c r="E204" s="7" t="s">
        <v>252</v>
      </c>
      <c r="F204" s="7" t="s">
        <v>240</v>
      </c>
      <c r="G204" s="7" t="s">
        <v>37</v>
      </c>
      <c r="H204" s="7" t="s">
        <v>40</v>
      </c>
      <c r="I204" s="8">
        <v>0.13500000000000001</v>
      </c>
      <c r="J204" s="8">
        <v>0.224</v>
      </c>
      <c r="K204" s="8">
        <v>0.154</v>
      </c>
      <c r="L204" s="8">
        <v>0.378</v>
      </c>
      <c r="M204" s="7">
        <v>19</v>
      </c>
      <c r="N204" s="7">
        <v>64</v>
      </c>
      <c r="O204" s="7">
        <v>52</v>
      </c>
      <c r="P204" s="7">
        <v>7</v>
      </c>
      <c r="Q204" s="7">
        <v>7</v>
      </c>
      <c r="R204" s="7">
        <v>1</v>
      </c>
      <c r="S204" s="7">
        <v>0</v>
      </c>
      <c r="T204" s="7">
        <v>0</v>
      </c>
      <c r="U204" s="7">
        <v>3</v>
      </c>
      <c r="V204" s="7">
        <v>1</v>
      </c>
      <c r="W204" s="7">
        <v>5</v>
      </c>
      <c r="X204" s="7">
        <v>23</v>
      </c>
      <c r="Y204" s="7">
        <v>1</v>
      </c>
      <c r="Z204" s="7">
        <v>2</v>
      </c>
      <c r="AA204"/>
    </row>
    <row r="205" spans="1:27" x14ac:dyDescent="0.25">
      <c r="A205" s="24">
        <f t="shared" si="13"/>
        <v>1</v>
      </c>
      <c r="B205" s="24" t="str">
        <f t="shared" si="11"/>
        <v/>
      </c>
      <c r="C205" s="24" t="str">
        <f t="shared" si="12"/>
        <v/>
      </c>
      <c r="D205" s="24">
        <v>2026</v>
      </c>
      <c r="E205" s="7" t="s">
        <v>253</v>
      </c>
      <c r="F205" s="7" t="s">
        <v>240</v>
      </c>
      <c r="G205" s="7" t="s">
        <v>29</v>
      </c>
      <c r="H205" s="7" t="s">
        <v>64</v>
      </c>
      <c r="I205" s="8">
        <v>0.1</v>
      </c>
      <c r="J205" s="8">
        <v>0.16700000000000001</v>
      </c>
      <c r="K205" s="8">
        <v>0.1</v>
      </c>
      <c r="L205" s="8">
        <v>0.26700000000000002</v>
      </c>
      <c r="M205" s="7">
        <v>4</v>
      </c>
      <c r="N205" s="7">
        <v>12</v>
      </c>
      <c r="O205" s="7">
        <v>10</v>
      </c>
      <c r="P205" s="7">
        <v>0</v>
      </c>
      <c r="Q205" s="7">
        <v>1</v>
      </c>
      <c r="R205" s="7">
        <v>0</v>
      </c>
      <c r="S205" s="7">
        <v>0</v>
      </c>
      <c r="T205" s="7">
        <v>0</v>
      </c>
      <c r="U205" s="7">
        <v>1</v>
      </c>
      <c r="V205" s="7">
        <v>0</v>
      </c>
      <c r="W205" s="7">
        <v>1</v>
      </c>
      <c r="X205" s="7">
        <v>4</v>
      </c>
      <c r="Y205" s="7">
        <v>0</v>
      </c>
      <c r="Z205" s="7">
        <v>0</v>
      </c>
      <c r="AA205"/>
    </row>
    <row r="206" spans="1:27" x14ac:dyDescent="0.25">
      <c r="A206" s="24" t="str">
        <f t="shared" si="13"/>
        <v/>
      </c>
      <c r="B206" s="24" t="str">
        <f t="shared" si="11"/>
        <v/>
      </c>
      <c r="C206" s="24" t="str">
        <f t="shared" si="12"/>
        <v/>
      </c>
      <c r="D206" s="24">
        <v>2026</v>
      </c>
      <c r="E206" s="7" t="s">
        <v>254</v>
      </c>
      <c r="F206" s="7" t="s">
        <v>240</v>
      </c>
      <c r="G206" s="7" t="s">
        <v>47</v>
      </c>
      <c r="H206" s="7" t="s">
        <v>64</v>
      </c>
      <c r="I206" s="8">
        <v>0</v>
      </c>
      <c r="J206" s="8">
        <v>0.17599999999999999</v>
      </c>
      <c r="K206" s="8">
        <v>0</v>
      </c>
      <c r="L206" s="8">
        <v>0.17599999999999999</v>
      </c>
      <c r="M206" s="7">
        <v>5</v>
      </c>
      <c r="N206" s="7">
        <v>17</v>
      </c>
      <c r="O206" s="7">
        <v>13</v>
      </c>
      <c r="P206" s="7">
        <v>3</v>
      </c>
      <c r="Q206" s="7">
        <v>0</v>
      </c>
      <c r="R206" s="7">
        <v>0</v>
      </c>
      <c r="S206" s="7">
        <v>0</v>
      </c>
      <c r="T206" s="7">
        <v>0</v>
      </c>
      <c r="U206" s="7">
        <v>2</v>
      </c>
      <c r="V206" s="7">
        <v>0</v>
      </c>
      <c r="W206" s="7">
        <v>3</v>
      </c>
      <c r="X206" s="7">
        <v>3</v>
      </c>
      <c r="Y206" s="7">
        <v>0</v>
      </c>
      <c r="Z206" s="7">
        <v>0</v>
      </c>
      <c r="AA206"/>
    </row>
    <row r="207" spans="1:27" x14ac:dyDescent="0.25">
      <c r="A207" s="24" t="str">
        <f t="shared" si="13"/>
        <v/>
      </c>
      <c r="B207" s="24">
        <f t="shared" si="11"/>
        <v>1</v>
      </c>
      <c r="C207" s="24" t="str">
        <f t="shared" si="12"/>
        <v/>
      </c>
      <c r="D207" s="24">
        <v>2026</v>
      </c>
      <c r="E207" s="7" t="s">
        <v>255</v>
      </c>
      <c r="F207" s="7" t="s">
        <v>256</v>
      </c>
      <c r="G207" s="7" t="s">
        <v>37</v>
      </c>
      <c r="H207" s="7" t="s">
        <v>42</v>
      </c>
      <c r="I207" s="8">
        <v>0.43099999999999999</v>
      </c>
      <c r="J207" s="8">
        <v>0.503</v>
      </c>
      <c r="K207" s="8">
        <v>0.629</v>
      </c>
      <c r="L207" s="8">
        <v>1.133</v>
      </c>
      <c r="M207" s="7">
        <v>59</v>
      </c>
      <c r="N207" s="7">
        <v>290</v>
      </c>
      <c r="O207" s="7">
        <v>248</v>
      </c>
      <c r="P207" s="7">
        <v>73</v>
      </c>
      <c r="Q207" s="7">
        <v>107</v>
      </c>
      <c r="R207" s="7">
        <v>15</v>
      </c>
      <c r="S207" s="7">
        <v>2</v>
      </c>
      <c r="T207" s="7">
        <v>10</v>
      </c>
      <c r="U207" s="7">
        <v>65</v>
      </c>
      <c r="V207" s="7">
        <v>8</v>
      </c>
      <c r="W207" s="7">
        <v>30</v>
      </c>
      <c r="X207" s="7">
        <v>16</v>
      </c>
      <c r="Y207" s="7">
        <v>16</v>
      </c>
      <c r="Z207" s="7">
        <v>2</v>
      </c>
      <c r="AA207"/>
    </row>
    <row r="208" spans="1:27" x14ac:dyDescent="0.25">
      <c r="A208" s="24" t="str">
        <f t="shared" si="13"/>
        <v/>
      </c>
      <c r="B208" s="24">
        <f t="shared" si="11"/>
        <v>1</v>
      </c>
      <c r="C208" s="24" t="str">
        <f t="shared" si="12"/>
        <v/>
      </c>
      <c r="D208" s="24">
        <v>2026</v>
      </c>
      <c r="E208" s="7" t="s">
        <v>257</v>
      </c>
      <c r="F208" s="7" t="s">
        <v>256</v>
      </c>
      <c r="G208" s="7" t="s">
        <v>37</v>
      </c>
      <c r="H208" s="7" t="s">
        <v>25</v>
      </c>
      <c r="I208" s="8">
        <v>0.41199999999999998</v>
      </c>
      <c r="J208" s="8">
        <v>0.53100000000000003</v>
      </c>
      <c r="K208" s="8">
        <v>0.80100000000000005</v>
      </c>
      <c r="L208" s="8">
        <v>1.3320000000000001</v>
      </c>
      <c r="M208" s="7">
        <v>59</v>
      </c>
      <c r="N208" s="7">
        <v>273</v>
      </c>
      <c r="O208" s="7">
        <v>211</v>
      </c>
      <c r="P208" s="7">
        <v>84</v>
      </c>
      <c r="Q208" s="7">
        <v>87</v>
      </c>
      <c r="R208" s="7">
        <v>16</v>
      </c>
      <c r="S208" s="7">
        <v>3</v>
      </c>
      <c r="T208" s="7">
        <v>20</v>
      </c>
      <c r="U208" s="7">
        <v>78</v>
      </c>
      <c r="V208" s="7">
        <v>9</v>
      </c>
      <c r="W208" s="7">
        <v>49</v>
      </c>
      <c r="X208" s="7">
        <v>36</v>
      </c>
      <c r="Y208" s="7">
        <v>15</v>
      </c>
      <c r="Z208" s="7">
        <v>1</v>
      </c>
      <c r="AA208"/>
    </row>
    <row r="209" spans="1:27" x14ac:dyDescent="0.25">
      <c r="A209" s="24" t="str">
        <f t="shared" si="13"/>
        <v/>
      </c>
      <c r="B209" s="24">
        <f t="shared" si="11"/>
        <v>1</v>
      </c>
      <c r="C209" s="24" t="str">
        <f t="shared" si="12"/>
        <v/>
      </c>
      <c r="D209" s="24">
        <v>2026</v>
      </c>
      <c r="E209" s="7" t="s">
        <v>258</v>
      </c>
      <c r="F209" s="7" t="s">
        <v>256</v>
      </c>
      <c r="G209" s="7" t="s">
        <v>37</v>
      </c>
      <c r="H209" s="7" t="s">
        <v>40</v>
      </c>
      <c r="I209" s="8">
        <v>0.377</v>
      </c>
      <c r="J209" s="8">
        <v>0.46100000000000002</v>
      </c>
      <c r="K209" s="8">
        <v>0.67500000000000004</v>
      </c>
      <c r="L209" s="8">
        <v>1.1359999999999999</v>
      </c>
      <c r="M209" s="7">
        <v>59</v>
      </c>
      <c r="N209" s="7">
        <v>268</v>
      </c>
      <c r="O209" s="7">
        <v>231</v>
      </c>
      <c r="P209" s="7">
        <v>66</v>
      </c>
      <c r="Q209" s="7">
        <v>87</v>
      </c>
      <c r="R209" s="7">
        <v>28</v>
      </c>
      <c r="S209" s="7">
        <v>4</v>
      </c>
      <c r="T209" s="7">
        <v>11</v>
      </c>
      <c r="U209" s="7">
        <v>50</v>
      </c>
      <c r="V209" s="7">
        <v>6</v>
      </c>
      <c r="W209" s="7">
        <v>30</v>
      </c>
      <c r="X209" s="7">
        <v>36</v>
      </c>
      <c r="Y209" s="7">
        <v>2</v>
      </c>
      <c r="Z209" s="7">
        <v>0</v>
      </c>
      <c r="AA209"/>
    </row>
    <row r="210" spans="1:27" x14ac:dyDescent="0.25">
      <c r="A210" s="24" t="str">
        <f t="shared" si="13"/>
        <v/>
      </c>
      <c r="B210" s="24">
        <f t="shared" si="11"/>
        <v>1</v>
      </c>
      <c r="C210" s="24" t="str">
        <f t="shared" si="12"/>
        <v/>
      </c>
      <c r="D210" s="24">
        <v>2026</v>
      </c>
      <c r="E210" s="7" t="s">
        <v>259</v>
      </c>
      <c r="F210" s="7" t="s">
        <v>256</v>
      </c>
      <c r="G210" s="7" t="s">
        <v>37</v>
      </c>
      <c r="H210" s="7" t="s">
        <v>27</v>
      </c>
      <c r="I210" s="8">
        <v>0.35699999999999998</v>
      </c>
      <c r="J210" s="8">
        <v>0.47499999999999998</v>
      </c>
      <c r="K210" s="8">
        <v>0.64300000000000002</v>
      </c>
      <c r="L210" s="8">
        <v>1.119</v>
      </c>
      <c r="M210" s="7">
        <v>59</v>
      </c>
      <c r="N210" s="7">
        <v>301</v>
      </c>
      <c r="O210" s="7">
        <v>244</v>
      </c>
      <c r="P210" s="7">
        <v>80</v>
      </c>
      <c r="Q210" s="7">
        <v>87</v>
      </c>
      <c r="R210" s="7">
        <v>22</v>
      </c>
      <c r="S210" s="7">
        <v>3</v>
      </c>
      <c r="T210" s="7">
        <v>14</v>
      </c>
      <c r="U210" s="7">
        <v>56</v>
      </c>
      <c r="V210" s="7">
        <v>7</v>
      </c>
      <c r="W210" s="7">
        <v>49</v>
      </c>
      <c r="X210" s="7">
        <v>41</v>
      </c>
      <c r="Y210" s="7">
        <v>10</v>
      </c>
      <c r="Z210" s="7">
        <v>4</v>
      </c>
      <c r="AA210"/>
    </row>
    <row r="211" spans="1:27" x14ac:dyDescent="0.25">
      <c r="A211" s="24" t="str">
        <f t="shared" si="13"/>
        <v/>
      </c>
      <c r="B211" s="24">
        <f t="shared" si="11"/>
        <v>1</v>
      </c>
      <c r="C211" s="24" t="str">
        <f t="shared" si="12"/>
        <v/>
      </c>
      <c r="D211" s="24">
        <v>2026</v>
      </c>
      <c r="E211" s="7" t="s">
        <v>260</v>
      </c>
      <c r="F211" s="7" t="s">
        <v>256</v>
      </c>
      <c r="G211" s="7" t="s">
        <v>24</v>
      </c>
      <c r="H211" s="7" t="s">
        <v>35</v>
      </c>
      <c r="I211" s="8">
        <v>0.35299999999999998</v>
      </c>
      <c r="J211" s="8">
        <v>0.46700000000000003</v>
      </c>
      <c r="K211" s="8">
        <v>0.58199999999999996</v>
      </c>
      <c r="L211" s="8">
        <v>1.05</v>
      </c>
      <c r="M211" s="7">
        <v>53</v>
      </c>
      <c r="N211" s="7">
        <v>246</v>
      </c>
      <c r="O211" s="7">
        <v>201</v>
      </c>
      <c r="P211" s="7">
        <v>58</v>
      </c>
      <c r="Q211" s="7">
        <v>71</v>
      </c>
      <c r="R211" s="7">
        <v>10</v>
      </c>
      <c r="S211" s="7">
        <v>0</v>
      </c>
      <c r="T211" s="7">
        <v>12</v>
      </c>
      <c r="U211" s="7">
        <v>55</v>
      </c>
      <c r="V211" s="7">
        <v>4</v>
      </c>
      <c r="W211" s="7">
        <v>40</v>
      </c>
      <c r="X211" s="7">
        <v>58</v>
      </c>
      <c r="Y211" s="7">
        <v>2</v>
      </c>
      <c r="Z211" s="7">
        <v>0</v>
      </c>
      <c r="AA211"/>
    </row>
    <row r="212" spans="1:27" x14ac:dyDescent="0.25">
      <c r="A212" s="24" t="str">
        <f t="shared" si="13"/>
        <v/>
      </c>
      <c r="B212" s="24">
        <f t="shared" si="11"/>
        <v>1</v>
      </c>
      <c r="C212" s="24" t="str">
        <f t="shared" si="12"/>
        <v/>
      </c>
      <c r="D212" s="24">
        <v>2026</v>
      </c>
      <c r="E212" s="7" t="s">
        <v>262</v>
      </c>
      <c r="F212" s="7" t="s">
        <v>256</v>
      </c>
      <c r="G212" s="7" t="s">
        <v>37</v>
      </c>
      <c r="H212" s="7" t="s">
        <v>33</v>
      </c>
      <c r="I212" s="8">
        <v>0.35</v>
      </c>
      <c r="J212" s="8">
        <v>0.44400000000000001</v>
      </c>
      <c r="K212" s="8">
        <v>0.74</v>
      </c>
      <c r="L212" s="8">
        <v>1.1839999999999999</v>
      </c>
      <c r="M212" s="7">
        <v>59</v>
      </c>
      <c r="N212" s="7">
        <v>266</v>
      </c>
      <c r="O212" s="7">
        <v>223</v>
      </c>
      <c r="P212" s="7">
        <v>70</v>
      </c>
      <c r="Q212" s="7">
        <v>78</v>
      </c>
      <c r="R212" s="7">
        <v>16</v>
      </c>
      <c r="S212" s="7">
        <v>1</v>
      </c>
      <c r="T212" s="7">
        <v>23</v>
      </c>
      <c r="U212" s="7">
        <v>77</v>
      </c>
      <c r="V212" s="7">
        <v>4</v>
      </c>
      <c r="W212" s="7">
        <v>36</v>
      </c>
      <c r="X212" s="7">
        <v>83</v>
      </c>
      <c r="Y212" s="7">
        <v>6</v>
      </c>
      <c r="Z212" s="7">
        <v>0</v>
      </c>
      <c r="AA212"/>
    </row>
    <row r="213" spans="1:27" x14ac:dyDescent="0.25">
      <c r="A213" s="24" t="str">
        <f t="shared" si="13"/>
        <v/>
      </c>
      <c r="B213" s="24" t="str">
        <f t="shared" si="11"/>
        <v/>
      </c>
      <c r="C213" s="24" t="str">
        <f t="shared" si="12"/>
        <v/>
      </c>
      <c r="D213" s="24">
        <v>2026</v>
      </c>
      <c r="E213" s="7" t="s">
        <v>261</v>
      </c>
      <c r="F213" s="7" t="s">
        <v>256</v>
      </c>
      <c r="G213" s="7" t="s">
        <v>24</v>
      </c>
      <c r="H213" s="7" t="s">
        <v>38</v>
      </c>
      <c r="I213" s="8">
        <v>0.33700000000000002</v>
      </c>
      <c r="J213" s="8">
        <v>0.47</v>
      </c>
      <c r="K213" s="8">
        <v>0.59099999999999997</v>
      </c>
      <c r="L213" s="8">
        <v>1.0609999999999999</v>
      </c>
      <c r="M213" s="7">
        <v>57</v>
      </c>
      <c r="N213" s="7">
        <v>252</v>
      </c>
      <c r="O213" s="7">
        <v>193</v>
      </c>
      <c r="P213" s="7">
        <v>61</v>
      </c>
      <c r="Q213" s="7">
        <v>65</v>
      </c>
      <c r="R213" s="7">
        <v>20</v>
      </c>
      <c r="S213" s="7">
        <v>1</v>
      </c>
      <c r="T213" s="7">
        <v>9</v>
      </c>
      <c r="U213" s="7">
        <v>53</v>
      </c>
      <c r="V213" s="7">
        <v>5</v>
      </c>
      <c r="W213" s="7">
        <v>47</v>
      </c>
      <c r="X213" s="7">
        <v>34</v>
      </c>
      <c r="Y213" s="7">
        <v>2</v>
      </c>
      <c r="Z213" s="7">
        <v>0</v>
      </c>
      <c r="AA213"/>
    </row>
    <row r="214" spans="1:27" x14ac:dyDescent="0.25">
      <c r="A214" s="24" t="str">
        <f t="shared" si="13"/>
        <v/>
      </c>
      <c r="B214" s="24" t="str">
        <f t="shared" si="11"/>
        <v/>
      </c>
      <c r="C214" s="24" t="str">
        <f t="shared" si="12"/>
        <v/>
      </c>
      <c r="D214" s="24">
        <v>2026</v>
      </c>
      <c r="E214" s="7" t="s">
        <v>263</v>
      </c>
      <c r="F214" s="7" t="s">
        <v>256</v>
      </c>
      <c r="G214" s="7" t="s">
        <v>37</v>
      </c>
      <c r="H214" s="7" t="s">
        <v>44</v>
      </c>
      <c r="I214" s="8">
        <v>0.315</v>
      </c>
      <c r="J214" s="8">
        <v>0.47799999999999998</v>
      </c>
      <c r="K214" s="8">
        <v>0.48799999999999999</v>
      </c>
      <c r="L214" s="8">
        <v>0.96599999999999997</v>
      </c>
      <c r="M214" s="7">
        <v>51</v>
      </c>
      <c r="N214" s="7">
        <v>230</v>
      </c>
      <c r="O214" s="7">
        <v>168</v>
      </c>
      <c r="P214" s="7">
        <v>49</v>
      </c>
      <c r="Q214" s="7">
        <v>53</v>
      </c>
      <c r="R214" s="7">
        <v>8</v>
      </c>
      <c r="S214" s="7">
        <v>0</v>
      </c>
      <c r="T214" s="7">
        <v>7</v>
      </c>
      <c r="U214" s="7">
        <v>50</v>
      </c>
      <c r="V214" s="7">
        <v>7</v>
      </c>
      <c r="W214" s="7">
        <v>50</v>
      </c>
      <c r="X214" s="7">
        <v>38</v>
      </c>
      <c r="Y214" s="7">
        <v>5</v>
      </c>
      <c r="Z214" s="7">
        <v>0</v>
      </c>
      <c r="AA214"/>
    </row>
    <row r="215" spans="1:27" x14ac:dyDescent="0.25">
      <c r="A215" s="24" t="str">
        <f t="shared" si="13"/>
        <v/>
      </c>
      <c r="B215" s="24" t="str">
        <f t="shared" si="11"/>
        <v/>
      </c>
      <c r="C215" s="24" t="str">
        <f t="shared" si="12"/>
        <v/>
      </c>
      <c r="D215" s="24">
        <v>2026</v>
      </c>
      <c r="E215" s="7" t="s">
        <v>264</v>
      </c>
      <c r="F215" s="7" t="s">
        <v>256</v>
      </c>
      <c r="G215" s="7" t="s">
        <v>24</v>
      </c>
      <c r="H215" s="7" t="s">
        <v>30</v>
      </c>
      <c r="I215" s="8">
        <v>0.29399999999999998</v>
      </c>
      <c r="J215" s="8">
        <v>0.38100000000000001</v>
      </c>
      <c r="K215" s="8">
        <v>0.58699999999999997</v>
      </c>
      <c r="L215" s="8">
        <v>0.96799999999999997</v>
      </c>
      <c r="M215" s="7">
        <v>45</v>
      </c>
      <c r="N215" s="7">
        <v>147</v>
      </c>
      <c r="O215" s="7">
        <v>126</v>
      </c>
      <c r="P215" s="7">
        <v>32</v>
      </c>
      <c r="Q215" s="7">
        <v>37</v>
      </c>
      <c r="R215" s="7">
        <v>10</v>
      </c>
      <c r="S215" s="7">
        <v>0</v>
      </c>
      <c r="T215" s="7">
        <v>9</v>
      </c>
      <c r="U215" s="7">
        <v>27</v>
      </c>
      <c r="V215" s="7">
        <v>5</v>
      </c>
      <c r="W215" s="7">
        <v>14</v>
      </c>
      <c r="X215" s="7">
        <v>40</v>
      </c>
      <c r="Y215" s="7">
        <v>0</v>
      </c>
      <c r="Z215" s="7">
        <v>0</v>
      </c>
      <c r="AA215"/>
    </row>
    <row r="216" spans="1:27" x14ac:dyDescent="0.25">
      <c r="A216" s="24" t="str">
        <f t="shared" si="13"/>
        <v/>
      </c>
      <c r="B216" s="24" t="str">
        <f t="shared" si="11"/>
        <v/>
      </c>
      <c r="C216" s="24" t="str">
        <f t="shared" si="12"/>
        <v/>
      </c>
      <c r="D216" s="24">
        <v>2026</v>
      </c>
      <c r="E216" s="7" t="s">
        <v>269</v>
      </c>
      <c r="F216" s="7" t="s">
        <v>256</v>
      </c>
      <c r="G216" s="7" t="s">
        <v>24</v>
      </c>
      <c r="H216" s="7" t="s">
        <v>44</v>
      </c>
      <c r="I216" s="8">
        <v>0.53800000000000003</v>
      </c>
      <c r="J216" s="8">
        <v>0.56299999999999994</v>
      </c>
      <c r="K216" s="8">
        <v>0.76900000000000002</v>
      </c>
      <c r="L216" s="8">
        <v>1.3320000000000001</v>
      </c>
      <c r="M216" s="7">
        <v>10</v>
      </c>
      <c r="N216" s="7">
        <v>16</v>
      </c>
      <c r="O216" s="7">
        <v>13</v>
      </c>
      <c r="P216" s="7">
        <v>6</v>
      </c>
      <c r="Q216" s="7">
        <v>7</v>
      </c>
      <c r="R216" s="7">
        <v>0</v>
      </c>
      <c r="S216" s="7">
        <v>0</v>
      </c>
      <c r="T216" s="7">
        <v>1</v>
      </c>
      <c r="U216" s="7">
        <v>9</v>
      </c>
      <c r="V216" s="7">
        <v>1</v>
      </c>
      <c r="W216" s="7">
        <v>1</v>
      </c>
      <c r="X216" s="7">
        <v>5</v>
      </c>
      <c r="Y216" s="7">
        <v>0</v>
      </c>
      <c r="Z216" s="7">
        <v>0</v>
      </c>
      <c r="AA216"/>
    </row>
    <row r="217" spans="1:27" x14ac:dyDescent="0.25">
      <c r="A217" s="24" t="str">
        <f t="shared" si="13"/>
        <v/>
      </c>
      <c r="B217" s="24" t="str">
        <f t="shared" si="11"/>
        <v/>
      </c>
      <c r="C217" s="24" t="str">
        <f t="shared" si="12"/>
        <v/>
      </c>
      <c r="D217" s="24">
        <v>2026</v>
      </c>
      <c r="E217" s="7" t="s">
        <v>265</v>
      </c>
      <c r="F217" s="7" t="s">
        <v>256</v>
      </c>
      <c r="G217" s="7" t="s">
        <v>37</v>
      </c>
      <c r="H217" s="7" t="s">
        <v>30</v>
      </c>
      <c r="I217" s="8">
        <v>0.5</v>
      </c>
      <c r="J217" s="8">
        <v>0.66700000000000004</v>
      </c>
      <c r="K217" s="8">
        <v>0.5</v>
      </c>
      <c r="L217" s="8">
        <v>1.167</v>
      </c>
      <c r="M217" s="7">
        <v>4</v>
      </c>
      <c r="N217" s="7">
        <v>6</v>
      </c>
      <c r="O217" s="7">
        <v>4</v>
      </c>
      <c r="P217" s="7">
        <v>2</v>
      </c>
      <c r="Q217" s="7">
        <v>2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2</v>
      </c>
      <c r="X217" s="7">
        <v>1</v>
      </c>
      <c r="Y217" s="7">
        <v>0</v>
      </c>
      <c r="Z217" s="7">
        <v>0</v>
      </c>
      <c r="AA217"/>
    </row>
    <row r="218" spans="1:27" x14ac:dyDescent="0.25">
      <c r="A218" s="24" t="str">
        <f t="shared" si="13"/>
        <v/>
      </c>
      <c r="B218" s="24" t="str">
        <f t="shared" si="11"/>
        <v/>
      </c>
      <c r="C218" s="24" t="str">
        <f t="shared" si="12"/>
        <v/>
      </c>
      <c r="D218" s="24">
        <v>2026</v>
      </c>
      <c r="E218" s="7" t="s">
        <v>267</v>
      </c>
      <c r="F218" s="7" t="s">
        <v>256</v>
      </c>
      <c r="G218" s="7" t="s">
        <v>47</v>
      </c>
      <c r="H218" s="7" t="s">
        <v>25</v>
      </c>
      <c r="I218" s="8">
        <v>0.5</v>
      </c>
      <c r="J218" s="8">
        <v>0.66700000000000004</v>
      </c>
      <c r="K218" s="8">
        <v>1</v>
      </c>
      <c r="L218" s="8">
        <v>1.667</v>
      </c>
      <c r="M218" s="7">
        <v>4</v>
      </c>
      <c r="N218" s="7">
        <v>6</v>
      </c>
      <c r="O218" s="7">
        <v>4</v>
      </c>
      <c r="P218" s="7">
        <v>2</v>
      </c>
      <c r="Q218" s="7">
        <v>2</v>
      </c>
      <c r="R218" s="7">
        <v>0</v>
      </c>
      <c r="S218" s="7">
        <v>1</v>
      </c>
      <c r="T218" s="7">
        <v>0</v>
      </c>
      <c r="U218" s="7">
        <v>3</v>
      </c>
      <c r="V218" s="7">
        <v>1</v>
      </c>
      <c r="W218" s="7">
        <v>1</v>
      </c>
      <c r="X218" s="7">
        <v>2</v>
      </c>
      <c r="Y218" s="7">
        <v>0</v>
      </c>
      <c r="Z218" s="7">
        <v>1</v>
      </c>
      <c r="AA218"/>
    </row>
    <row r="219" spans="1:27" x14ac:dyDescent="0.25">
      <c r="A219" s="24" t="str">
        <f t="shared" si="13"/>
        <v/>
      </c>
      <c r="B219" s="24" t="str">
        <f t="shared" si="11"/>
        <v/>
      </c>
      <c r="C219" s="24">
        <f t="shared" si="12"/>
        <v>1</v>
      </c>
      <c r="D219" s="24">
        <v>2026</v>
      </c>
      <c r="E219" s="7" t="s">
        <v>268</v>
      </c>
      <c r="F219" s="7" t="s">
        <v>256</v>
      </c>
      <c r="G219" s="7" t="s">
        <v>47</v>
      </c>
      <c r="H219" s="7" t="s">
        <v>42</v>
      </c>
      <c r="I219" s="8">
        <v>0.5</v>
      </c>
      <c r="J219" s="8">
        <v>0.6</v>
      </c>
      <c r="K219" s="8">
        <v>0.5</v>
      </c>
      <c r="L219" s="8">
        <v>1.1000000000000001</v>
      </c>
      <c r="M219" s="7">
        <v>3</v>
      </c>
      <c r="N219" s="7">
        <v>5</v>
      </c>
      <c r="O219" s="7">
        <v>4</v>
      </c>
      <c r="P219" s="7">
        <v>3</v>
      </c>
      <c r="Q219" s="7">
        <v>2</v>
      </c>
      <c r="R219" s="7">
        <v>0</v>
      </c>
      <c r="S219" s="7">
        <v>0</v>
      </c>
      <c r="T219" s="7">
        <v>0</v>
      </c>
      <c r="U219" s="7">
        <v>1</v>
      </c>
      <c r="V219" s="7">
        <v>0</v>
      </c>
      <c r="W219" s="7">
        <v>1</v>
      </c>
      <c r="X219" s="7">
        <v>2</v>
      </c>
      <c r="Y219" s="7">
        <v>0</v>
      </c>
      <c r="Z219" s="7">
        <v>0</v>
      </c>
      <c r="AA219"/>
    </row>
    <row r="220" spans="1:27" x14ac:dyDescent="0.25">
      <c r="A220" s="24" t="str">
        <f t="shared" si="13"/>
        <v/>
      </c>
      <c r="B220" s="24" t="str">
        <f t="shared" si="11"/>
        <v/>
      </c>
      <c r="C220" s="24" t="str">
        <f t="shared" si="12"/>
        <v/>
      </c>
      <c r="D220" s="24">
        <v>2026</v>
      </c>
      <c r="E220" s="7" t="s">
        <v>266</v>
      </c>
      <c r="F220" s="7" t="s">
        <v>256</v>
      </c>
      <c r="G220" s="7" t="s">
        <v>47</v>
      </c>
      <c r="H220" s="7" t="s">
        <v>30</v>
      </c>
      <c r="I220" s="8">
        <v>0.4</v>
      </c>
      <c r="J220" s="8">
        <v>0.5</v>
      </c>
      <c r="K220" s="8">
        <v>0.4</v>
      </c>
      <c r="L220" s="8">
        <v>0.9</v>
      </c>
      <c r="M220" s="7">
        <v>4</v>
      </c>
      <c r="N220" s="7">
        <v>6</v>
      </c>
      <c r="O220" s="7">
        <v>5</v>
      </c>
      <c r="P220" s="7">
        <v>2</v>
      </c>
      <c r="Q220" s="7">
        <v>2</v>
      </c>
      <c r="R220" s="7">
        <v>0</v>
      </c>
      <c r="S220" s="7">
        <v>0</v>
      </c>
      <c r="T220" s="7">
        <v>0</v>
      </c>
      <c r="U220" s="7">
        <v>1</v>
      </c>
      <c r="V220" s="7">
        <v>0</v>
      </c>
      <c r="W220" s="7">
        <v>1</v>
      </c>
      <c r="X220" s="7">
        <v>0</v>
      </c>
      <c r="Y220" s="7">
        <v>0</v>
      </c>
      <c r="Z220" s="7">
        <v>0</v>
      </c>
      <c r="AA220"/>
    </row>
    <row r="221" spans="1:27" x14ac:dyDescent="0.25">
      <c r="A221" s="24">
        <f t="shared" si="13"/>
        <v>1</v>
      </c>
      <c r="B221" s="24" t="str">
        <f t="shared" si="11"/>
        <v/>
      </c>
      <c r="C221" s="24" t="str">
        <f t="shared" si="12"/>
        <v/>
      </c>
      <c r="D221" s="24">
        <v>2026</v>
      </c>
      <c r="E221" s="7" t="s">
        <v>270</v>
      </c>
      <c r="F221" s="7" t="s">
        <v>256</v>
      </c>
      <c r="G221" s="7" t="s">
        <v>29</v>
      </c>
      <c r="H221" s="7" t="s">
        <v>30</v>
      </c>
      <c r="I221" s="8">
        <v>0.32500000000000001</v>
      </c>
      <c r="J221" s="8">
        <v>0.496</v>
      </c>
      <c r="K221" s="8">
        <v>0.85</v>
      </c>
      <c r="L221" s="8">
        <v>1.3460000000000001</v>
      </c>
      <c r="M221" s="7">
        <v>40</v>
      </c>
      <c r="N221" s="7">
        <v>116</v>
      </c>
      <c r="O221" s="7">
        <v>80</v>
      </c>
      <c r="P221" s="7">
        <v>25</v>
      </c>
      <c r="Q221" s="7">
        <v>26</v>
      </c>
      <c r="R221" s="7">
        <v>6</v>
      </c>
      <c r="S221" s="7">
        <v>0</v>
      </c>
      <c r="T221" s="7">
        <v>12</v>
      </c>
      <c r="U221" s="7">
        <v>42</v>
      </c>
      <c r="V221" s="7">
        <v>6</v>
      </c>
      <c r="W221" s="7">
        <v>24</v>
      </c>
      <c r="X221" s="7">
        <v>18</v>
      </c>
      <c r="Y221" s="7">
        <v>4</v>
      </c>
      <c r="Z221" s="7">
        <v>0</v>
      </c>
      <c r="AA221"/>
    </row>
    <row r="222" spans="1:27" x14ac:dyDescent="0.25">
      <c r="A222" s="24" t="str">
        <f t="shared" si="13"/>
        <v/>
      </c>
      <c r="B222" s="24" t="str">
        <f t="shared" si="11"/>
        <v/>
      </c>
      <c r="C222" s="24" t="str">
        <f t="shared" si="12"/>
        <v/>
      </c>
      <c r="D222" s="24">
        <v>2026</v>
      </c>
      <c r="E222" s="7" t="s">
        <v>273</v>
      </c>
      <c r="F222" s="7" t="s">
        <v>256</v>
      </c>
      <c r="G222" s="7" t="s">
        <v>24</v>
      </c>
      <c r="H222" s="7" t="s">
        <v>25</v>
      </c>
      <c r="I222" s="8">
        <v>0.26600000000000001</v>
      </c>
      <c r="J222" s="8">
        <v>0.379</v>
      </c>
      <c r="K222" s="8">
        <v>0.53200000000000003</v>
      </c>
      <c r="L222" s="8">
        <v>0.91100000000000003</v>
      </c>
      <c r="M222" s="7">
        <v>29</v>
      </c>
      <c r="N222" s="7">
        <v>95</v>
      </c>
      <c r="O222" s="7">
        <v>79</v>
      </c>
      <c r="P222" s="7">
        <v>24</v>
      </c>
      <c r="Q222" s="7">
        <v>21</v>
      </c>
      <c r="R222" s="7">
        <v>3</v>
      </c>
      <c r="S222" s="7">
        <v>0</v>
      </c>
      <c r="T222" s="7">
        <v>6</v>
      </c>
      <c r="U222" s="7">
        <v>24</v>
      </c>
      <c r="V222" s="7">
        <v>8</v>
      </c>
      <c r="W222" s="7">
        <v>7</v>
      </c>
      <c r="X222" s="7">
        <v>29</v>
      </c>
      <c r="Y222" s="7">
        <v>0</v>
      </c>
      <c r="Z222" s="7">
        <v>0</v>
      </c>
      <c r="AA222"/>
    </row>
    <row r="223" spans="1:27" x14ac:dyDescent="0.25">
      <c r="A223" s="24" t="str">
        <f t="shared" si="13"/>
        <v/>
      </c>
      <c r="B223" s="24" t="str">
        <f t="shared" si="11"/>
        <v/>
      </c>
      <c r="C223" s="24" t="str">
        <f t="shared" si="12"/>
        <v/>
      </c>
      <c r="D223" s="24">
        <v>2026</v>
      </c>
      <c r="E223" s="7" t="s">
        <v>271</v>
      </c>
      <c r="F223" s="7" t="s">
        <v>256</v>
      </c>
      <c r="G223" s="7" t="s">
        <v>24</v>
      </c>
      <c r="H223" s="7" t="s">
        <v>44</v>
      </c>
      <c r="I223" s="8">
        <v>0.25</v>
      </c>
      <c r="J223" s="8">
        <v>0.4</v>
      </c>
      <c r="K223" s="8">
        <v>0.25</v>
      </c>
      <c r="L223" s="8">
        <v>0.65</v>
      </c>
      <c r="M223" s="7">
        <v>8</v>
      </c>
      <c r="N223" s="7">
        <v>15</v>
      </c>
      <c r="O223" s="7">
        <v>12</v>
      </c>
      <c r="P223" s="7">
        <v>3</v>
      </c>
      <c r="Q223" s="7">
        <v>3</v>
      </c>
      <c r="R223" s="7">
        <v>0</v>
      </c>
      <c r="S223" s="7">
        <v>0</v>
      </c>
      <c r="T223" s="7">
        <v>0</v>
      </c>
      <c r="U223" s="7">
        <v>1</v>
      </c>
      <c r="V223" s="7">
        <v>1</v>
      </c>
      <c r="W223" s="7">
        <v>2</v>
      </c>
      <c r="X223" s="7">
        <v>4</v>
      </c>
      <c r="Y223" s="7">
        <v>0</v>
      </c>
      <c r="Z223" s="7">
        <v>0</v>
      </c>
      <c r="AA223"/>
    </row>
    <row r="224" spans="1:27" x14ac:dyDescent="0.25">
      <c r="A224" s="24" t="str">
        <f t="shared" si="13"/>
        <v/>
      </c>
      <c r="B224" s="24" t="str">
        <f t="shared" si="11"/>
        <v/>
      </c>
      <c r="C224" s="24" t="str">
        <f t="shared" si="12"/>
        <v/>
      </c>
      <c r="D224" s="24">
        <v>2026</v>
      </c>
      <c r="E224" s="7" t="s">
        <v>272</v>
      </c>
      <c r="F224" s="7" t="s">
        <v>256</v>
      </c>
      <c r="G224" s="7" t="s">
        <v>47</v>
      </c>
      <c r="H224" s="7" t="s">
        <v>35</v>
      </c>
      <c r="I224" s="8">
        <v>0.24</v>
      </c>
      <c r="J224" s="8">
        <v>0.34499999999999997</v>
      </c>
      <c r="K224" s="8">
        <v>0.36</v>
      </c>
      <c r="L224" s="8">
        <v>0.70499999999999996</v>
      </c>
      <c r="M224" s="7">
        <v>13</v>
      </c>
      <c r="N224" s="7">
        <v>29</v>
      </c>
      <c r="O224" s="7">
        <v>25</v>
      </c>
      <c r="P224" s="7">
        <v>7</v>
      </c>
      <c r="Q224" s="7">
        <v>6</v>
      </c>
      <c r="R224" s="7">
        <v>0</v>
      </c>
      <c r="S224" s="7">
        <v>0</v>
      </c>
      <c r="T224" s="7">
        <v>1</v>
      </c>
      <c r="U224" s="7">
        <v>4</v>
      </c>
      <c r="V224" s="7">
        <v>0</v>
      </c>
      <c r="W224" s="7">
        <v>4</v>
      </c>
      <c r="X224" s="7">
        <v>10</v>
      </c>
      <c r="Y224" s="7">
        <v>0</v>
      </c>
      <c r="Z224" s="7">
        <v>0</v>
      </c>
      <c r="AA224"/>
    </row>
    <row r="225" spans="1:27" x14ac:dyDescent="0.25">
      <c r="A225" s="24" t="str">
        <f t="shared" si="13"/>
        <v/>
      </c>
      <c r="B225" s="24">
        <f t="shared" si="11"/>
        <v>1</v>
      </c>
      <c r="C225" s="24" t="str">
        <f t="shared" si="12"/>
        <v/>
      </c>
      <c r="D225" s="24">
        <v>2026</v>
      </c>
      <c r="E225" s="7" t="s">
        <v>274</v>
      </c>
      <c r="F225" s="7" t="s">
        <v>275</v>
      </c>
      <c r="G225" s="7" t="s">
        <v>37</v>
      </c>
      <c r="H225" s="7" t="s">
        <v>27</v>
      </c>
      <c r="I225" s="8">
        <v>0.372</v>
      </c>
      <c r="J225" s="8">
        <v>0.49299999999999999</v>
      </c>
      <c r="K225" s="8">
        <v>0.56499999999999995</v>
      </c>
      <c r="L225" s="8">
        <v>1.0580000000000001</v>
      </c>
      <c r="M225" s="7">
        <v>60</v>
      </c>
      <c r="N225" s="7">
        <v>282</v>
      </c>
      <c r="O225" s="7">
        <v>223</v>
      </c>
      <c r="P225" s="7">
        <v>52</v>
      </c>
      <c r="Q225" s="7">
        <v>83</v>
      </c>
      <c r="R225" s="7">
        <v>20</v>
      </c>
      <c r="S225" s="7">
        <v>1</v>
      </c>
      <c r="T225" s="7">
        <v>7</v>
      </c>
      <c r="U225" s="7">
        <v>79</v>
      </c>
      <c r="V225" s="7">
        <v>11</v>
      </c>
      <c r="W225" s="7">
        <v>45</v>
      </c>
      <c r="X225" s="7">
        <v>39</v>
      </c>
      <c r="Y225" s="7">
        <v>17</v>
      </c>
      <c r="Z225" s="7">
        <v>5</v>
      </c>
      <c r="AA225"/>
    </row>
    <row r="226" spans="1:27" x14ac:dyDescent="0.25">
      <c r="A226" s="24" t="str">
        <f t="shared" si="13"/>
        <v/>
      </c>
      <c r="B226" s="24">
        <f t="shared" si="11"/>
        <v>1</v>
      </c>
      <c r="C226" s="24" t="str">
        <f t="shared" si="12"/>
        <v/>
      </c>
      <c r="D226" s="24">
        <v>2026</v>
      </c>
      <c r="E226" s="7" t="s">
        <v>276</v>
      </c>
      <c r="F226" s="7" t="s">
        <v>275</v>
      </c>
      <c r="G226" s="7" t="s">
        <v>37</v>
      </c>
      <c r="H226" s="7" t="s">
        <v>40</v>
      </c>
      <c r="I226" s="8">
        <v>0.36199999999999999</v>
      </c>
      <c r="J226" s="8">
        <v>0.47799999999999998</v>
      </c>
      <c r="K226" s="8">
        <v>0.57899999999999996</v>
      </c>
      <c r="L226" s="8">
        <v>1.0569999999999999</v>
      </c>
      <c r="M226" s="7">
        <v>59</v>
      </c>
      <c r="N226" s="7">
        <v>295</v>
      </c>
      <c r="O226" s="7">
        <v>235</v>
      </c>
      <c r="P226" s="7">
        <v>76</v>
      </c>
      <c r="Q226" s="7">
        <v>85</v>
      </c>
      <c r="R226" s="7">
        <v>19</v>
      </c>
      <c r="S226" s="7">
        <v>7</v>
      </c>
      <c r="T226" s="7">
        <v>6</v>
      </c>
      <c r="U226" s="7">
        <v>44</v>
      </c>
      <c r="V226" s="7">
        <v>16</v>
      </c>
      <c r="W226" s="7">
        <v>40</v>
      </c>
      <c r="X226" s="7">
        <v>27</v>
      </c>
      <c r="Y226" s="7">
        <v>25</v>
      </c>
      <c r="Z226" s="7">
        <v>3</v>
      </c>
      <c r="AA226"/>
    </row>
    <row r="227" spans="1:27" x14ac:dyDescent="0.25">
      <c r="A227" s="24" t="str">
        <f t="shared" si="13"/>
        <v/>
      </c>
      <c r="B227" s="24">
        <f t="shared" si="11"/>
        <v>1</v>
      </c>
      <c r="C227" s="24" t="str">
        <f t="shared" si="12"/>
        <v/>
      </c>
      <c r="D227" s="24">
        <v>2026</v>
      </c>
      <c r="E227" s="7" t="s">
        <v>277</v>
      </c>
      <c r="F227" s="7" t="s">
        <v>275</v>
      </c>
      <c r="G227" s="7" t="s">
        <v>37</v>
      </c>
      <c r="H227" s="7" t="s">
        <v>25</v>
      </c>
      <c r="I227" s="8">
        <v>0.30099999999999999</v>
      </c>
      <c r="J227" s="8">
        <v>0.43</v>
      </c>
      <c r="K227" s="8">
        <v>0.5</v>
      </c>
      <c r="L227" s="8">
        <v>0.93</v>
      </c>
      <c r="M227" s="7">
        <v>60</v>
      </c>
      <c r="N227" s="7">
        <v>281</v>
      </c>
      <c r="O227" s="7">
        <v>216</v>
      </c>
      <c r="P227" s="7">
        <v>59</v>
      </c>
      <c r="Q227" s="7">
        <v>65</v>
      </c>
      <c r="R227" s="7">
        <v>13</v>
      </c>
      <c r="S227" s="7">
        <v>0</v>
      </c>
      <c r="T227" s="7">
        <v>10</v>
      </c>
      <c r="U227" s="7">
        <v>55</v>
      </c>
      <c r="V227" s="7">
        <v>12</v>
      </c>
      <c r="W227" s="7">
        <v>43</v>
      </c>
      <c r="X227" s="7">
        <v>40</v>
      </c>
      <c r="Y227" s="7">
        <v>0</v>
      </c>
      <c r="Z227" s="7">
        <v>2</v>
      </c>
      <c r="AA227"/>
    </row>
    <row r="228" spans="1:27" x14ac:dyDescent="0.25">
      <c r="A228" s="24" t="str">
        <f t="shared" si="13"/>
        <v/>
      </c>
      <c r="B228" s="24">
        <f t="shared" si="11"/>
        <v>1</v>
      </c>
      <c r="C228" s="24" t="str">
        <f t="shared" si="12"/>
        <v/>
      </c>
      <c r="D228" s="24">
        <v>2026</v>
      </c>
      <c r="E228" s="7" t="s">
        <v>278</v>
      </c>
      <c r="F228" s="7" t="s">
        <v>275</v>
      </c>
      <c r="G228" s="7" t="s">
        <v>37</v>
      </c>
      <c r="H228" s="7" t="s">
        <v>44</v>
      </c>
      <c r="I228" s="8">
        <v>0.29699999999999999</v>
      </c>
      <c r="J228" s="8">
        <v>0.42499999999999999</v>
      </c>
      <c r="K228" s="8">
        <v>0.47899999999999998</v>
      </c>
      <c r="L228" s="8">
        <v>0.90400000000000003</v>
      </c>
      <c r="M228" s="7">
        <v>59</v>
      </c>
      <c r="N228" s="7">
        <v>273</v>
      </c>
      <c r="O228" s="7">
        <v>219</v>
      </c>
      <c r="P228" s="7">
        <v>54</v>
      </c>
      <c r="Q228" s="7">
        <v>65</v>
      </c>
      <c r="R228" s="7">
        <v>10</v>
      </c>
      <c r="S228" s="7">
        <v>0</v>
      </c>
      <c r="T228" s="7">
        <v>10</v>
      </c>
      <c r="U228" s="7">
        <v>52</v>
      </c>
      <c r="V228" s="7">
        <v>12</v>
      </c>
      <c r="W228" s="7">
        <v>39</v>
      </c>
      <c r="X228" s="7">
        <v>53</v>
      </c>
      <c r="Y228" s="7">
        <v>1</v>
      </c>
      <c r="Z228" s="7">
        <v>0</v>
      </c>
      <c r="AA228"/>
    </row>
    <row r="229" spans="1:27" x14ac:dyDescent="0.25">
      <c r="A229" s="24" t="str">
        <f t="shared" si="13"/>
        <v/>
      </c>
      <c r="B229" s="24">
        <f t="shared" si="11"/>
        <v>1</v>
      </c>
      <c r="C229" s="24" t="str">
        <f t="shared" si="12"/>
        <v/>
      </c>
      <c r="D229" s="24">
        <v>2026</v>
      </c>
      <c r="E229" s="7" t="s">
        <v>279</v>
      </c>
      <c r="F229" s="7" t="s">
        <v>275</v>
      </c>
      <c r="G229" s="7" t="s">
        <v>37</v>
      </c>
      <c r="H229" s="7" t="s">
        <v>42</v>
      </c>
      <c r="I229" s="8">
        <v>0.28299999999999997</v>
      </c>
      <c r="J229" s="8">
        <v>0.38</v>
      </c>
      <c r="K229" s="8">
        <v>0.49399999999999999</v>
      </c>
      <c r="L229" s="8">
        <v>0.874</v>
      </c>
      <c r="M229" s="7">
        <v>60</v>
      </c>
      <c r="N229" s="7">
        <v>295</v>
      </c>
      <c r="O229" s="7">
        <v>251</v>
      </c>
      <c r="P229" s="7">
        <v>73</v>
      </c>
      <c r="Q229" s="7">
        <v>71</v>
      </c>
      <c r="R229" s="7">
        <v>13</v>
      </c>
      <c r="S229" s="7">
        <v>2</v>
      </c>
      <c r="T229" s="7">
        <v>12</v>
      </c>
      <c r="U229" s="7">
        <v>53</v>
      </c>
      <c r="V229" s="7">
        <v>4</v>
      </c>
      <c r="W229" s="7">
        <v>37</v>
      </c>
      <c r="X229" s="7">
        <v>49</v>
      </c>
      <c r="Y229" s="7">
        <v>7</v>
      </c>
      <c r="Z229" s="7">
        <v>0</v>
      </c>
      <c r="AA229"/>
    </row>
    <row r="230" spans="1:27" x14ac:dyDescent="0.25">
      <c r="A230" s="24">
        <f t="shared" si="13"/>
        <v>1</v>
      </c>
      <c r="B230" s="24" t="str">
        <f t="shared" si="11"/>
        <v/>
      </c>
      <c r="C230" s="24" t="str">
        <f t="shared" si="12"/>
        <v/>
      </c>
      <c r="D230" s="24">
        <v>2026</v>
      </c>
      <c r="E230" s="7" t="s">
        <v>281</v>
      </c>
      <c r="F230" s="7" t="s">
        <v>275</v>
      </c>
      <c r="G230" s="7" t="s">
        <v>32</v>
      </c>
      <c r="H230" s="7" t="s">
        <v>38</v>
      </c>
      <c r="I230" s="8">
        <v>0.27100000000000002</v>
      </c>
      <c r="J230" s="8">
        <v>0.36</v>
      </c>
      <c r="K230" s="8">
        <v>0.48599999999999999</v>
      </c>
      <c r="L230" s="8">
        <v>0.84599999999999997</v>
      </c>
      <c r="M230" s="7">
        <v>60</v>
      </c>
      <c r="N230" s="7">
        <v>250</v>
      </c>
      <c r="O230" s="7">
        <v>214</v>
      </c>
      <c r="P230" s="7">
        <v>44</v>
      </c>
      <c r="Q230" s="7">
        <v>58</v>
      </c>
      <c r="R230" s="7">
        <v>16</v>
      </c>
      <c r="S230" s="7">
        <v>3</v>
      </c>
      <c r="T230" s="7">
        <v>8</v>
      </c>
      <c r="U230" s="7">
        <v>53</v>
      </c>
      <c r="V230" s="7">
        <v>6</v>
      </c>
      <c r="W230" s="7">
        <v>26</v>
      </c>
      <c r="X230" s="7">
        <v>48</v>
      </c>
      <c r="Y230" s="7">
        <v>1</v>
      </c>
      <c r="Z230" s="7">
        <v>0</v>
      </c>
      <c r="AA230"/>
    </row>
    <row r="231" spans="1:27" x14ac:dyDescent="0.25">
      <c r="A231" s="24" t="str">
        <f t="shared" si="13"/>
        <v/>
      </c>
      <c r="B231" s="24" t="str">
        <f t="shared" si="11"/>
        <v/>
      </c>
      <c r="C231" s="24" t="str">
        <f t="shared" si="12"/>
        <v/>
      </c>
      <c r="D231" s="24">
        <v>2026</v>
      </c>
      <c r="E231" s="7" t="s">
        <v>280</v>
      </c>
      <c r="F231" s="7" t="s">
        <v>275</v>
      </c>
      <c r="G231" s="7" t="s">
        <v>37</v>
      </c>
      <c r="H231" s="7" t="s">
        <v>33</v>
      </c>
      <c r="I231" s="8">
        <v>0.26900000000000002</v>
      </c>
      <c r="J231" s="8">
        <v>0.438</v>
      </c>
      <c r="K231" s="8">
        <v>0.59099999999999997</v>
      </c>
      <c r="L231" s="8">
        <v>1.028</v>
      </c>
      <c r="M231" s="7">
        <v>60</v>
      </c>
      <c r="N231" s="7">
        <v>256</v>
      </c>
      <c r="O231" s="7">
        <v>193</v>
      </c>
      <c r="P231" s="7">
        <v>51</v>
      </c>
      <c r="Q231" s="7">
        <v>52</v>
      </c>
      <c r="R231" s="7">
        <v>14</v>
      </c>
      <c r="S231" s="7">
        <v>0</v>
      </c>
      <c r="T231" s="7">
        <v>16</v>
      </c>
      <c r="U231" s="7">
        <v>48</v>
      </c>
      <c r="V231" s="7">
        <v>21</v>
      </c>
      <c r="W231" s="7">
        <v>39</v>
      </c>
      <c r="X231" s="7">
        <v>58</v>
      </c>
      <c r="Y231" s="7">
        <v>1</v>
      </c>
      <c r="Z231" s="7">
        <v>0</v>
      </c>
      <c r="AA231"/>
    </row>
    <row r="232" spans="1:27" x14ac:dyDescent="0.25">
      <c r="A232" s="24" t="str">
        <f t="shared" si="13"/>
        <v/>
      </c>
      <c r="B232" s="24" t="str">
        <f t="shared" si="11"/>
        <v/>
      </c>
      <c r="C232" s="24" t="str">
        <f t="shared" si="12"/>
        <v/>
      </c>
      <c r="D232" s="24">
        <v>2026</v>
      </c>
      <c r="E232" s="7" t="s">
        <v>282</v>
      </c>
      <c r="F232" s="7" t="s">
        <v>275</v>
      </c>
      <c r="G232" s="7" t="s">
        <v>47</v>
      </c>
      <c r="H232" s="7" t="s">
        <v>30</v>
      </c>
      <c r="I232" s="8">
        <v>0.249</v>
      </c>
      <c r="J232" s="8">
        <v>0.377</v>
      </c>
      <c r="K232" s="8">
        <v>0.34899999999999998</v>
      </c>
      <c r="L232" s="8">
        <v>0.72599999999999998</v>
      </c>
      <c r="M232" s="7">
        <v>56</v>
      </c>
      <c r="N232" s="7">
        <v>233</v>
      </c>
      <c r="O232" s="7">
        <v>189</v>
      </c>
      <c r="P232" s="7">
        <v>36</v>
      </c>
      <c r="Q232" s="7">
        <v>47</v>
      </c>
      <c r="R232" s="7">
        <v>7</v>
      </c>
      <c r="S232" s="7">
        <v>0</v>
      </c>
      <c r="T232" s="7">
        <v>4</v>
      </c>
      <c r="U232" s="7">
        <v>30</v>
      </c>
      <c r="V232" s="7">
        <v>11</v>
      </c>
      <c r="W232" s="7">
        <v>28</v>
      </c>
      <c r="X232" s="7">
        <v>46</v>
      </c>
      <c r="Y232" s="7">
        <v>4</v>
      </c>
      <c r="Z232" s="7">
        <v>0</v>
      </c>
      <c r="AA232"/>
    </row>
    <row r="233" spans="1:27" x14ac:dyDescent="0.25">
      <c r="A233" s="24">
        <f t="shared" si="13"/>
        <v>1</v>
      </c>
      <c r="B233" s="24" t="str">
        <f t="shared" si="11"/>
        <v/>
      </c>
      <c r="C233" s="24" t="str">
        <f t="shared" si="12"/>
        <v/>
      </c>
      <c r="D233" s="24">
        <v>2026</v>
      </c>
      <c r="E233" s="7" t="s">
        <v>283</v>
      </c>
      <c r="F233" s="7" t="s">
        <v>275</v>
      </c>
      <c r="G233" s="7" t="s">
        <v>29</v>
      </c>
      <c r="H233" s="7" t="s">
        <v>35</v>
      </c>
      <c r="I233" s="8">
        <v>0.22900000000000001</v>
      </c>
      <c r="J233" s="8">
        <v>0.38600000000000001</v>
      </c>
      <c r="K233" s="8">
        <v>0.28399999999999997</v>
      </c>
      <c r="L233" s="8">
        <v>0.67</v>
      </c>
      <c r="M233" s="7">
        <v>48</v>
      </c>
      <c r="N233" s="7">
        <v>147</v>
      </c>
      <c r="O233" s="7">
        <v>109</v>
      </c>
      <c r="P233" s="7">
        <v>25</v>
      </c>
      <c r="Q233" s="7">
        <v>25</v>
      </c>
      <c r="R233" s="7">
        <v>2</v>
      </c>
      <c r="S233" s="7">
        <v>2</v>
      </c>
      <c r="T233" s="7">
        <v>0</v>
      </c>
      <c r="U233" s="7">
        <v>13</v>
      </c>
      <c r="V233" s="7">
        <v>9</v>
      </c>
      <c r="W233" s="7">
        <v>20</v>
      </c>
      <c r="X233" s="7">
        <v>25</v>
      </c>
      <c r="Y233" s="7">
        <v>5</v>
      </c>
      <c r="Z233" s="7">
        <v>1</v>
      </c>
      <c r="AA233"/>
    </row>
    <row r="234" spans="1:27" x14ac:dyDescent="0.25">
      <c r="A234" s="24">
        <f t="shared" si="13"/>
        <v>1</v>
      </c>
      <c r="B234" s="24" t="str">
        <f t="shared" si="11"/>
        <v/>
      </c>
      <c r="C234" s="24" t="str">
        <f t="shared" si="12"/>
        <v/>
      </c>
      <c r="D234" s="24">
        <v>2026</v>
      </c>
      <c r="E234" s="7" t="s">
        <v>284</v>
      </c>
      <c r="F234" s="7" t="s">
        <v>275</v>
      </c>
      <c r="G234" s="7" t="s">
        <v>29</v>
      </c>
      <c r="H234" s="7" t="s">
        <v>30</v>
      </c>
      <c r="I234" s="8">
        <v>0.35199999999999998</v>
      </c>
      <c r="J234" s="8">
        <v>0.4</v>
      </c>
      <c r="K234" s="8">
        <v>0.63</v>
      </c>
      <c r="L234" s="8">
        <v>1.03</v>
      </c>
      <c r="M234" s="7">
        <v>26</v>
      </c>
      <c r="N234" s="7">
        <v>60</v>
      </c>
      <c r="O234" s="7">
        <v>54</v>
      </c>
      <c r="P234" s="7">
        <v>10</v>
      </c>
      <c r="Q234" s="7">
        <v>19</v>
      </c>
      <c r="R234" s="7">
        <v>3</v>
      </c>
      <c r="S234" s="7">
        <v>0</v>
      </c>
      <c r="T234" s="7">
        <v>4</v>
      </c>
      <c r="U234" s="7">
        <v>18</v>
      </c>
      <c r="V234" s="7">
        <v>1</v>
      </c>
      <c r="W234" s="7">
        <v>4</v>
      </c>
      <c r="X234" s="7">
        <v>12</v>
      </c>
      <c r="Y234" s="7">
        <v>1</v>
      </c>
      <c r="Z234" s="7">
        <v>0</v>
      </c>
      <c r="AA234"/>
    </row>
    <row r="235" spans="1:27" x14ac:dyDescent="0.25">
      <c r="A235" s="24" t="str">
        <f t="shared" si="13"/>
        <v/>
      </c>
      <c r="B235" s="24" t="str">
        <f t="shared" si="11"/>
        <v/>
      </c>
      <c r="C235" s="24" t="str">
        <f t="shared" si="12"/>
        <v/>
      </c>
      <c r="D235" s="24">
        <v>2026</v>
      </c>
      <c r="E235" s="7" t="s">
        <v>285</v>
      </c>
      <c r="F235" s="7" t="s">
        <v>275</v>
      </c>
      <c r="G235" s="7" t="s">
        <v>47</v>
      </c>
      <c r="H235" s="7" t="s">
        <v>35</v>
      </c>
      <c r="I235" s="8">
        <v>0.28599999999999998</v>
      </c>
      <c r="J235" s="8">
        <v>0.39400000000000002</v>
      </c>
      <c r="K235" s="8">
        <v>0.46400000000000002</v>
      </c>
      <c r="L235" s="8">
        <v>0.85799999999999998</v>
      </c>
      <c r="M235" s="7">
        <v>13</v>
      </c>
      <c r="N235" s="7">
        <v>33</v>
      </c>
      <c r="O235" s="7">
        <v>28</v>
      </c>
      <c r="P235" s="7">
        <v>4</v>
      </c>
      <c r="Q235" s="7">
        <v>8</v>
      </c>
      <c r="R235" s="7">
        <v>0</v>
      </c>
      <c r="S235" s="7">
        <v>1</v>
      </c>
      <c r="T235" s="7">
        <v>1</v>
      </c>
      <c r="U235" s="7">
        <v>8</v>
      </c>
      <c r="V235" s="7">
        <v>2</v>
      </c>
      <c r="W235" s="7">
        <v>3</v>
      </c>
      <c r="X235" s="7">
        <v>7</v>
      </c>
      <c r="Y235" s="7">
        <v>0</v>
      </c>
      <c r="Z235" s="7">
        <v>0</v>
      </c>
      <c r="AA235"/>
    </row>
    <row r="236" spans="1:27" x14ac:dyDescent="0.25">
      <c r="A236" s="24" t="str">
        <f t="shared" si="13"/>
        <v/>
      </c>
      <c r="B236" s="24" t="str">
        <f t="shared" si="11"/>
        <v/>
      </c>
      <c r="C236" s="24" t="str">
        <f t="shared" si="12"/>
        <v/>
      </c>
      <c r="D236" s="24">
        <v>2026</v>
      </c>
      <c r="E236" s="7" t="s">
        <v>286</v>
      </c>
      <c r="F236" s="7" t="s">
        <v>275</v>
      </c>
      <c r="G236" s="7" t="s">
        <v>24</v>
      </c>
      <c r="H236" s="7" t="s">
        <v>35</v>
      </c>
      <c r="I236" s="8">
        <v>0.27300000000000002</v>
      </c>
      <c r="J236" s="8">
        <v>0.38500000000000001</v>
      </c>
      <c r="K236" s="8">
        <v>0.36399999999999999</v>
      </c>
      <c r="L236" s="8">
        <v>0.748</v>
      </c>
      <c r="M236" s="7">
        <v>8</v>
      </c>
      <c r="N236" s="7">
        <v>13</v>
      </c>
      <c r="O236" s="7">
        <v>11</v>
      </c>
      <c r="P236" s="7">
        <v>6</v>
      </c>
      <c r="Q236" s="7">
        <v>3</v>
      </c>
      <c r="R236" s="7">
        <v>1</v>
      </c>
      <c r="S236" s="7">
        <v>0</v>
      </c>
      <c r="T236" s="7">
        <v>0</v>
      </c>
      <c r="U236" s="7">
        <v>2</v>
      </c>
      <c r="V236" s="7">
        <v>1</v>
      </c>
      <c r="W236" s="7">
        <v>1</v>
      </c>
      <c r="X236" s="7">
        <v>1</v>
      </c>
      <c r="Y236" s="7">
        <v>0</v>
      </c>
      <c r="Z236" s="7">
        <v>1</v>
      </c>
      <c r="AA236"/>
    </row>
    <row r="237" spans="1:27" x14ac:dyDescent="0.25">
      <c r="A237" s="24">
        <f t="shared" si="13"/>
        <v>1</v>
      </c>
      <c r="B237" s="24" t="str">
        <f t="shared" si="11"/>
        <v/>
      </c>
      <c r="C237" s="24" t="str">
        <f t="shared" si="12"/>
        <v/>
      </c>
      <c r="D237" s="24">
        <v>2026</v>
      </c>
      <c r="E237" s="7" t="s">
        <v>287</v>
      </c>
      <c r="F237" s="7" t="s">
        <v>275</v>
      </c>
      <c r="G237" s="7" t="s">
        <v>32</v>
      </c>
      <c r="H237" s="7" t="s">
        <v>30</v>
      </c>
      <c r="I237" s="8">
        <v>0.20599999999999999</v>
      </c>
      <c r="J237" s="8">
        <v>0.3</v>
      </c>
      <c r="K237" s="8">
        <v>0.20599999999999999</v>
      </c>
      <c r="L237" s="8">
        <v>0.50600000000000001</v>
      </c>
      <c r="M237" s="7">
        <v>13</v>
      </c>
      <c r="N237" s="7">
        <v>40</v>
      </c>
      <c r="O237" s="7">
        <v>34</v>
      </c>
      <c r="P237" s="7">
        <v>6</v>
      </c>
      <c r="Q237" s="7">
        <v>7</v>
      </c>
      <c r="R237" s="7">
        <v>0</v>
      </c>
      <c r="S237" s="7">
        <v>0</v>
      </c>
      <c r="T237" s="7">
        <v>0</v>
      </c>
      <c r="U237" s="7">
        <v>4</v>
      </c>
      <c r="V237" s="7">
        <v>2</v>
      </c>
      <c r="W237" s="7">
        <v>3</v>
      </c>
      <c r="X237" s="7">
        <v>13</v>
      </c>
      <c r="Y237" s="7">
        <v>0</v>
      </c>
      <c r="Z237" s="7">
        <v>2</v>
      </c>
      <c r="AA237"/>
    </row>
    <row r="238" spans="1:27" x14ac:dyDescent="0.25">
      <c r="A238" s="24" t="str">
        <f t="shared" si="13"/>
        <v/>
      </c>
      <c r="B238" s="24" t="str">
        <f t="shared" si="11"/>
        <v/>
      </c>
      <c r="C238" s="24" t="str">
        <f t="shared" si="12"/>
        <v/>
      </c>
      <c r="D238" s="24">
        <v>2026</v>
      </c>
      <c r="E238" s="7" t="s">
        <v>288</v>
      </c>
      <c r="F238" s="7" t="s">
        <v>275</v>
      </c>
      <c r="G238" s="7" t="s">
        <v>24</v>
      </c>
      <c r="H238" s="7" t="s">
        <v>42</v>
      </c>
      <c r="I238" s="8">
        <v>0.13300000000000001</v>
      </c>
      <c r="J238" s="8">
        <v>0.35</v>
      </c>
      <c r="K238" s="8">
        <v>0.13300000000000001</v>
      </c>
      <c r="L238" s="8">
        <v>0.48299999999999998</v>
      </c>
      <c r="M238" s="7">
        <v>14</v>
      </c>
      <c r="N238" s="7">
        <v>20</v>
      </c>
      <c r="O238" s="7">
        <v>15</v>
      </c>
      <c r="P238" s="7">
        <v>3</v>
      </c>
      <c r="Q238" s="7">
        <v>2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5</v>
      </c>
      <c r="X238" s="7">
        <v>6</v>
      </c>
      <c r="Y238" s="7">
        <v>0</v>
      </c>
      <c r="Z238" s="7">
        <v>0</v>
      </c>
      <c r="AA238"/>
    </row>
    <row r="239" spans="1:27" x14ac:dyDescent="0.25">
      <c r="A239" s="24" t="str">
        <f t="shared" si="13"/>
        <v/>
      </c>
      <c r="B239" s="24" t="str">
        <f t="shared" si="11"/>
        <v/>
      </c>
      <c r="C239" s="24" t="str">
        <f t="shared" si="12"/>
        <v/>
      </c>
      <c r="D239" s="24">
        <v>2026</v>
      </c>
      <c r="E239" s="7" t="s">
        <v>289</v>
      </c>
      <c r="F239" s="7" t="s">
        <v>275</v>
      </c>
      <c r="G239" s="7" t="s">
        <v>24</v>
      </c>
      <c r="H239" s="7" t="s">
        <v>30</v>
      </c>
      <c r="I239" s="8">
        <v>7.0999999999999994E-2</v>
      </c>
      <c r="J239" s="8">
        <v>0.13300000000000001</v>
      </c>
      <c r="K239" s="8">
        <v>7.0999999999999994E-2</v>
      </c>
      <c r="L239" s="8">
        <v>0.20499999999999999</v>
      </c>
      <c r="M239" s="7">
        <v>10</v>
      </c>
      <c r="N239" s="7">
        <v>15</v>
      </c>
      <c r="O239" s="7">
        <v>14</v>
      </c>
      <c r="P239" s="7">
        <v>2</v>
      </c>
      <c r="Q239" s="7">
        <v>1</v>
      </c>
      <c r="R239" s="7">
        <v>0</v>
      </c>
      <c r="S239" s="7">
        <v>0</v>
      </c>
      <c r="T239" s="7">
        <v>0</v>
      </c>
      <c r="U239" s="7">
        <v>2</v>
      </c>
      <c r="V239" s="7">
        <v>0</v>
      </c>
      <c r="W239" s="7">
        <v>1</v>
      </c>
      <c r="X239" s="7">
        <v>6</v>
      </c>
      <c r="Y239" s="7">
        <v>0</v>
      </c>
      <c r="Z239" s="7">
        <v>0</v>
      </c>
      <c r="AA239"/>
    </row>
    <row r="240" spans="1:27" x14ac:dyDescent="0.25">
      <c r="A240" s="24" t="str">
        <f t="shared" si="13"/>
        <v/>
      </c>
      <c r="B240" s="24" t="str">
        <f t="shared" si="11"/>
        <v/>
      </c>
      <c r="C240" s="24" t="str">
        <f t="shared" si="12"/>
        <v/>
      </c>
      <c r="D240" s="24">
        <v>2026</v>
      </c>
      <c r="E240" s="7" t="s">
        <v>290</v>
      </c>
      <c r="F240" s="7" t="s">
        <v>275</v>
      </c>
      <c r="G240" s="7" t="s">
        <v>47</v>
      </c>
      <c r="H240" s="7" t="s">
        <v>42</v>
      </c>
      <c r="I240" s="8">
        <v>0</v>
      </c>
      <c r="J240" s="8">
        <v>0.33300000000000002</v>
      </c>
      <c r="K240" s="8">
        <v>0</v>
      </c>
      <c r="L240" s="8">
        <v>0.33300000000000002</v>
      </c>
      <c r="M240" s="7">
        <v>4</v>
      </c>
      <c r="N240" s="7">
        <v>7</v>
      </c>
      <c r="O240" s="7">
        <v>4</v>
      </c>
      <c r="P240" s="7">
        <v>1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2</v>
      </c>
      <c r="X240" s="7">
        <v>0</v>
      </c>
      <c r="Y240" s="7">
        <v>0</v>
      </c>
      <c r="Z240" s="7">
        <v>0</v>
      </c>
      <c r="AA240"/>
    </row>
    <row r="241" spans="1:27" x14ac:dyDescent="0.25">
      <c r="A241" s="24" t="str">
        <f t="shared" si="13"/>
        <v/>
      </c>
      <c r="B241" s="24">
        <f t="shared" si="11"/>
        <v>1</v>
      </c>
      <c r="C241" s="24" t="str">
        <f t="shared" si="12"/>
        <v/>
      </c>
      <c r="D241" s="24">
        <v>2026</v>
      </c>
      <c r="E241" s="7" t="s">
        <v>291</v>
      </c>
      <c r="F241" s="7" t="s">
        <v>292</v>
      </c>
      <c r="G241" s="7" t="s">
        <v>24</v>
      </c>
      <c r="H241" s="7" t="s">
        <v>25</v>
      </c>
      <c r="I241" s="8">
        <v>0.30299999999999999</v>
      </c>
      <c r="J241" s="8">
        <v>0.41199999999999998</v>
      </c>
      <c r="K241" s="8">
        <v>0.48</v>
      </c>
      <c r="L241" s="8">
        <v>0.89200000000000002</v>
      </c>
      <c r="M241" s="7">
        <v>51</v>
      </c>
      <c r="N241" s="7">
        <v>216</v>
      </c>
      <c r="O241" s="7">
        <v>175</v>
      </c>
      <c r="P241" s="7">
        <v>36</v>
      </c>
      <c r="Q241" s="7">
        <v>53</v>
      </c>
      <c r="R241" s="7">
        <v>11</v>
      </c>
      <c r="S241" s="7">
        <v>1</v>
      </c>
      <c r="T241" s="7">
        <v>6</v>
      </c>
      <c r="U241" s="7">
        <v>32</v>
      </c>
      <c r="V241" s="7">
        <v>3</v>
      </c>
      <c r="W241" s="7">
        <v>33</v>
      </c>
      <c r="X241" s="7">
        <v>51</v>
      </c>
      <c r="Y241" s="7">
        <v>2</v>
      </c>
      <c r="Z241" s="7">
        <v>0</v>
      </c>
      <c r="AA241"/>
    </row>
    <row r="242" spans="1:27" x14ac:dyDescent="0.25">
      <c r="A242" s="24" t="str">
        <f t="shared" si="13"/>
        <v/>
      </c>
      <c r="B242" s="24">
        <f t="shared" si="11"/>
        <v>1</v>
      </c>
      <c r="C242" s="24" t="str">
        <f t="shared" si="12"/>
        <v/>
      </c>
      <c r="D242" s="24">
        <v>2026</v>
      </c>
      <c r="E242" s="7" t="s">
        <v>293</v>
      </c>
      <c r="F242" s="7" t="s">
        <v>292</v>
      </c>
      <c r="G242" s="7" t="s">
        <v>37</v>
      </c>
      <c r="H242" s="7" t="s">
        <v>27</v>
      </c>
      <c r="I242" s="8">
        <v>0.29299999999999998</v>
      </c>
      <c r="J242" s="8">
        <v>0.45600000000000002</v>
      </c>
      <c r="K242" s="8">
        <v>0.52700000000000002</v>
      </c>
      <c r="L242" s="8">
        <v>0.98399999999999999</v>
      </c>
      <c r="M242" s="7">
        <v>51</v>
      </c>
      <c r="N242" s="7">
        <v>241</v>
      </c>
      <c r="O242" s="7">
        <v>184</v>
      </c>
      <c r="P242" s="7">
        <v>52</v>
      </c>
      <c r="Q242" s="7">
        <v>54</v>
      </c>
      <c r="R242" s="7">
        <v>13</v>
      </c>
      <c r="S242" s="7">
        <v>0</v>
      </c>
      <c r="T242" s="7">
        <v>10</v>
      </c>
      <c r="U242" s="7">
        <v>36</v>
      </c>
      <c r="V242" s="7">
        <v>5</v>
      </c>
      <c r="W242" s="7">
        <v>51</v>
      </c>
      <c r="X242" s="7">
        <v>34</v>
      </c>
      <c r="Y242" s="7">
        <v>10</v>
      </c>
      <c r="Z242" s="7">
        <v>0</v>
      </c>
      <c r="AA242"/>
    </row>
    <row r="243" spans="1:27" x14ac:dyDescent="0.25">
      <c r="A243" s="24" t="str">
        <f t="shared" si="13"/>
        <v/>
      </c>
      <c r="B243" s="24" t="str">
        <f t="shared" si="11"/>
        <v/>
      </c>
      <c r="C243" s="24" t="str">
        <f t="shared" si="12"/>
        <v/>
      </c>
      <c r="D243" s="24">
        <v>2026</v>
      </c>
      <c r="E243" s="7" t="s">
        <v>294</v>
      </c>
      <c r="F243" s="7" t="s">
        <v>292</v>
      </c>
      <c r="G243" s="7" t="s">
        <v>47</v>
      </c>
      <c r="H243" s="7" t="s">
        <v>30</v>
      </c>
      <c r="I243" s="8">
        <v>0.26800000000000002</v>
      </c>
      <c r="J243" s="8">
        <v>0.35199999999999998</v>
      </c>
      <c r="K243" s="8">
        <v>0.47799999999999998</v>
      </c>
      <c r="L243" s="8">
        <v>0.83</v>
      </c>
      <c r="M243" s="7">
        <v>53</v>
      </c>
      <c r="N243" s="7">
        <v>234</v>
      </c>
      <c r="O243" s="7">
        <v>205</v>
      </c>
      <c r="P243" s="7">
        <v>40</v>
      </c>
      <c r="Q243" s="7">
        <v>55</v>
      </c>
      <c r="R243" s="7">
        <v>11</v>
      </c>
      <c r="S243" s="7">
        <v>1</v>
      </c>
      <c r="T243" s="7">
        <v>10</v>
      </c>
      <c r="U243" s="7">
        <v>43</v>
      </c>
      <c r="V243" s="7">
        <v>7</v>
      </c>
      <c r="W243" s="7">
        <v>20</v>
      </c>
      <c r="X243" s="7">
        <v>69</v>
      </c>
      <c r="Y243" s="7">
        <v>13</v>
      </c>
      <c r="Z243" s="7">
        <v>5</v>
      </c>
      <c r="AA243"/>
    </row>
    <row r="244" spans="1:27" x14ac:dyDescent="0.25">
      <c r="A244" s="24" t="str">
        <f t="shared" si="13"/>
        <v/>
      </c>
      <c r="B244" s="24" t="str">
        <f t="shared" si="11"/>
        <v/>
      </c>
      <c r="C244" s="24" t="str">
        <f t="shared" si="12"/>
        <v/>
      </c>
      <c r="D244" s="24">
        <v>2026</v>
      </c>
      <c r="E244" s="7" t="s">
        <v>296</v>
      </c>
      <c r="F244" s="7" t="s">
        <v>292</v>
      </c>
      <c r="G244" s="7" t="s">
        <v>37</v>
      </c>
      <c r="H244" s="7" t="s">
        <v>33</v>
      </c>
      <c r="I244" s="8">
        <v>0.246</v>
      </c>
      <c r="J244" s="8">
        <v>0.34300000000000003</v>
      </c>
      <c r="K244" s="8">
        <v>0.36699999999999999</v>
      </c>
      <c r="L244" s="8">
        <v>0.71</v>
      </c>
      <c r="M244" s="7">
        <v>59</v>
      </c>
      <c r="N244" s="7">
        <v>239</v>
      </c>
      <c r="O244" s="7">
        <v>199</v>
      </c>
      <c r="P244" s="7">
        <v>35</v>
      </c>
      <c r="Q244" s="7">
        <v>49</v>
      </c>
      <c r="R244" s="7">
        <v>9</v>
      </c>
      <c r="S244" s="7">
        <v>0</v>
      </c>
      <c r="T244" s="7">
        <v>5</v>
      </c>
      <c r="U244" s="7">
        <v>31</v>
      </c>
      <c r="V244" s="7">
        <v>9</v>
      </c>
      <c r="W244" s="7">
        <v>22</v>
      </c>
      <c r="X244" s="7">
        <v>43</v>
      </c>
      <c r="Y244" s="7">
        <v>1</v>
      </c>
      <c r="Z244" s="7">
        <v>0</v>
      </c>
      <c r="AA244"/>
    </row>
    <row r="245" spans="1:27" x14ac:dyDescent="0.25">
      <c r="A245" s="24">
        <f t="shared" si="13"/>
        <v>1</v>
      </c>
      <c r="B245" s="24" t="str">
        <f t="shared" si="11"/>
        <v/>
      </c>
      <c r="C245" s="24" t="str">
        <f t="shared" si="12"/>
        <v/>
      </c>
      <c r="D245" s="24">
        <v>2026</v>
      </c>
      <c r="E245" s="7" t="s">
        <v>295</v>
      </c>
      <c r="F245" s="7" t="s">
        <v>292</v>
      </c>
      <c r="G245" s="7" t="s">
        <v>29</v>
      </c>
      <c r="H245" s="7" t="s">
        <v>44</v>
      </c>
      <c r="I245" s="8">
        <v>0.22600000000000001</v>
      </c>
      <c r="J245" s="8">
        <v>0.317</v>
      </c>
      <c r="K245" s="8">
        <v>0.44</v>
      </c>
      <c r="L245" s="8">
        <v>0.75700000000000001</v>
      </c>
      <c r="M245" s="7">
        <v>50</v>
      </c>
      <c r="N245" s="7">
        <v>187</v>
      </c>
      <c r="O245" s="7">
        <v>159</v>
      </c>
      <c r="P245" s="7">
        <v>28</v>
      </c>
      <c r="Q245" s="7">
        <v>36</v>
      </c>
      <c r="R245" s="7">
        <v>5</v>
      </c>
      <c r="S245" s="7">
        <v>1</v>
      </c>
      <c r="T245" s="7">
        <v>9</v>
      </c>
      <c r="U245" s="7">
        <v>32</v>
      </c>
      <c r="V245" s="7">
        <v>5</v>
      </c>
      <c r="W245" s="7">
        <v>17</v>
      </c>
      <c r="X245" s="7">
        <v>46</v>
      </c>
      <c r="Y245" s="7">
        <v>2</v>
      </c>
      <c r="Z245" s="7">
        <v>1</v>
      </c>
      <c r="AA245"/>
    </row>
    <row r="246" spans="1:27" x14ac:dyDescent="0.25">
      <c r="A246" s="24" t="str">
        <f t="shared" si="13"/>
        <v/>
      </c>
      <c r="B246" s="24" t="str">
        <f t="shared" si="11"/>
        <v/>
      </c>
      <c r="C246" s="24" t="str">
        <f t="shared" si="12"/>
        <v/>
      </c>
      <c r="D246" s="24">
        <v>2026</v>
      </c>
      <c r="E246" s="7" t="s">
        <v>297</v>
      </c>
      <c r="F246" s="7" t="s">
        <v>292</v>
      </c>
      <c r="G246" s="7" t="s">
        <v>24</v>
      </c>
      <c r="H246" s="7" t="s">
        <v>42</v>
      </c>
      <c r="I246" s="8">
        <v>0.57099999999999995</v>
      </c>
      <c r="J246" s="8">
        <v>0.57099999999999995</v>
      </c>
      <c r="K246" s="8">
        <v>0.57099999999999995</v>
      </c>
      <c r="L246" s="8">
        <v>1.143</v>
      </c>
      <c r="M246" s="7">
        <v>3</v>
      </c>
      <c r="N246" s="7">
        <v>7</v>
      </c>
      <c r="O246" s="7">
        <v>7</v>
      </c>
      <c r="P246" s="7">
        <v>3</v>
      </c>
      <c r="Q246" s="7">
        <v>4</v>
      </c>
      <c r="R246" s="7">
        <v>0</v>
      </c>
      <c r="S246" s="7">
        <v>0</v>
      </c>
      <c r="T246" s="7">
        <v>0</v>
      </c>
      <c r="U246" s="7">
        <v>3</v>
      </c>
      <c r="V246" s="7">
        <v>0</v>
      </c>
      <c r="W246" s="7">
        <v>0</v>
      </c>
      <c r="X246" s="7">
        <v>1</v>
      </c>
      <c r="Y246" s="7">
        <v>0</v>
      </c>
      <c r="Z246" s="7">
        <v>0</v>
      </c>
      <c r="AA246"/>
    </row>
    <row r="247" spans="1:27" x14ac:dyDescent="0.25">
      <c r="A247" s="24">
        <f t="shared" si="13"/>
        <v>1</v>
      </c>
      <c r="B247" s="24" t="str">
        <f t="shared" si="11"/>
        <v/>
      </c>
      <c r="C247" s="24" t="str">
        <f t="shared" si="12"/>
        <v/>
      </c>
      <c r="D247" s="24">
        <v>2026</v>
      </c>
      <c r="E247" s="7" t="s">
        <v>298</v>
      </c>
      <c r="F247" s="7" t="s">
        <v>292</v>
      </c>
      <c r="G247" s="7" t="s">
        <v>29</v>
      </c>
      <c r="H247" s="7" t="s">
        <v>44</v>
      </c>
      <c r="I247" s="8">
        <v>0.36399999999999999</v>
      </c>
      <c r="J247" s="8">
        <v>0.40400000000000003</v>
      </c>
      <c r="K247" s="8">
        <v>0.59099999999999997</v>
      </c>
      <c r="L247" s="8">
        <v>0.995</v>
      </c>
      <c r="M247" s="7">
        <v>11</v>
      </c>
      <c r="N247" s="7">
        <v>47</v>
      </c>
      <c r="O247" s="7">
        <v>44</v>
      </c>
      <c r="P247" s="7">
        <v>8</v>
      </c>
      <c r="Q247" s="7">
        <v>16</v>
      </c>
      <c r="R247" s="7">
        <v>4</v>
      </c>
      <c r="S247" s="7">
        <v>0</v>
      </c>
      <c r="T247" s="7">
        <v>2</v>
      </c>
      <c r="U247" s="7">
        <v>6</v>
      </c>
      <c r="V247" s="7">
        <v>0</v>
      </c>
      <c r="W247" s="7">
        <v>3</v>
      </c>
      <c r="X247" s="7">
        <v>12</v>
      </c>
      <c r="Y247" s="7">
        <v>0</v>
      </c>
      <c r="Z247" s="7">
        <v>0</v>
      </c>
      <c r="AA247"/>
    </row>
    <row r="248" spans="1:27" x14ac:dyDescent="0.25">
      <c r="A248" s="24" t="str">
        <f t="shared" si="13"/>
        <v/>
      </c>
      <c r="B248" s="24">
        <f t="shared" si="11"/>
        <v>1</v>
      </c>
      <c r="C248" s="24" t="str">
        <f t="shared" si="12"/>
        <v/>
      </c>
      <c r="D248" s="24">
        <v>2026</v>
      </c>
      <c r="E248" s="7" t="s">
        <v>299</v>
      </c>
      <c r="F248" s="7" t="s">
        <v>292</v>
      </c>
      <c r="G248" s="7" t="s">
        <v>24</v>
      </c>
      <c r="H248" s="7" t="s">
        <v>44</v>
      </c>
      <c r="I248" s="8">
        <v>0.36299999999999999</v>
      </c>
      <c r="J248" s="8">
        <v>0.58199999999999996</v>
      </c>
      <c r="K248" s="8">
        <v>0.91300000000000003</v>
      </c>
      <c r="L248" s="8">
        <v>1.494</v>
      </c>
      <c r="M248" s="7">
        <v>26</v>
      </c>
      <c r="N248" s="7">
        <v>122</v>
      </c>
      <c r="O248" s="7">
        <v>80</v>
      </c>
      <c r="P248" s="7">
        <v>36</v>
      </c>
      <c r="Q248" s="7">
        <v>29</v>
      </c>
      <c r="R248" s="7">
        <v>5</v>
      </c>
      <c r="S248" s="7">
        <v>0</v>
      </c>
      <c r="T248" s="7">
        <v>13</v>
      </c>
      <c r="U248" s="7">
        <v>33</v>
      </c>
      <c r="V248" s="7">
        <v>7</v>
      </c>
      <c r="W248" s="7">
        <v>35</v>
      </c>
      <c r="X248" s="7">
        <v>30</v>
      </c>
      <c r="Y248" s="7">
        <v>3</v>
      </c>
      <c r="Z248" s="7">
        <v>1</v>
      </c>
      <c r="AA248"/>
    </row>
    <row r="249" spans="1:27" x14ac:dyDescent="0.25">
      <c r="A249" s="24" t="str">
        <f t="shared" si="13"/>
        <v/>
      </c>
      <c r="B249" s="24" t="str">
        <f t="shared" si="11"/>
        <v/>
      </c>
      <c r="C249" s="24" t="str">
        <f t="shared" si="12"/>
        <v/>
      </c>
      <c r="D249" s="24">
        <v>2026</v>
      </c>
      <c r="E249" s="7" t="s">
        <v>300</v>
      </c>
      <c r="F249" s="7" t="s">
        <v>292</v>
      </c>
      <c r="G249" s="7" t="s">
        <v>24</v>
      </c>
      <c r="H249" s="7" t="s">
        <v>35</v>
      </c>
      <c r="I249" s="8">
        <v>0.34300000000000003</v>
      </c>
      <c r="J249" s="8">
        <v>0.372</v>
      </c>
      <c r="K249" s="8">
        <v>0.57899999999999996</v>
      </c>
      <c r="L249" s="8">
        <v>0.95</v>
      </c>
      <c r="M249" s="7">
        <v>37</v>
      </c>
      <c r="N249" s="7">
        <v>148</v>
      </c>
      <c r="O249" s="7">
        <v>140</v>
      </c>
      <c r="P249" s="7">
        <v>24</v>
      </c>
      <c r="Q249" s="7">
        <v>48</v>
      </c>
      <c r="R249" s="7">
        <v>10</v>
      </c>
      <c r="S249" s="7">
        <v>1</v>
      </c>
      <c r="T249" s="7">
        <v>7</v>
      </c>
      <c r="U249" s="7">
        <v>29</v>
      </c>
      <c r="V249" s="7">
        <v>2</v>
      </c>
      <c r="W249" s="7">
        <v>5</v>
      </c>
      <c r="X249" s="7">
        <v>29</v>
      </c>
      <c r="Y249" s="7">
        <v>2</v>
      </c>
      <c r="Z249" s="7">
        <v>1</v>
      </c>
      <c r="AA249"/>
    </row>
    <row r="250" spans="1:27" x14ac:dyDescent="0.25">
      <c r="A250" s="24" t="str">
        <f t="shared" si="13"/>
        <v/>
      </c>
      <c r="B250" s="24" t="str">
        <f t="shared" si="11"/>
        <v/>
      </c>
      <c r="C250" s="24" t="str">
        <f t="shared" si="12"/>
        <v/>
      </c>
      <c r="D250" s="24">
        <v>2026</v>
      </c>
      <c r="E250" s="7" t="s">
        <v>302</v>
      </c>
      <c r="F250" s="7" t="s">
        <v>292</v>
      </c>
      <c r="G250" s="7" t="s">
        <v>24</v>
      </c>
      <c r="H250" s="7" t="s">
        <v>40</v>
      </c>
      <c r="I250" s="8">
        <v>0.30299999999999999</v>
      </c>
      <c r="J250" s="8">
        <v>0.432</v>
      </c>
      <c r="K250" s="8">
        <v>0.40300000000000002</v>
      </c>
      <c r="L250" s="8">
        <v>0.83599999999999997</v>
      </c>
      <c r="M250" s="7">
        <v>35</v>
      </c>
      <c r="N250" s="7">
        <v>148</v>
      </c>
      <c r="O250" s="7">
        <v>119</v>
      </c>
      <c r="P250" s="7">
        <v>24</v>
      </c>
      <c r="Q250" s="7">
        <v>36</v>
      </c>
      <c r="R250" s="7">
        <v>5</v>
      </c>
      <c r="S250" s="7">
        <v>2</v>
      </c>
      <c r="T250" s="7">
        <v>1</v>
      </c>
      <c r="U250" s="7">
        <v>11</v>
      </c>
      <c r="V250" s="7">
        <v>9</v>
      </c>
      <c r="W250" s="7">
        <v>19</v>
      </c>
      <c r="X250" s="7">
        <v>33</v>
      </c>
      <c r="Y250" s="7">
        <v>6</v>
      </c>
      <c r="Z250" s="7">
        <v>2</v>
      </c>
      <c r="AA250"/>
    </row>
    <row r="251" spans="1:27" x14ac:dyDescent="0.25">
      <c r="A251" s="24">
        <f t="shared" si="13"/>
        <v>1</v>
      </c>
      <c r="B251" s="24" t="str">
        <f t="shared" si="11"/>
        <v/>
      </c>
      <c r="C251" s="24" t="str">
        <f t="shared" si="12"/>
        <v/>
      </c>
      <c r="D251" s="24">
        <v>2026</v>
      </c>
      <c r="E251" s="7" t="s">
        <v>301</v>
      </c>
      <c r="F251" s="7" t="s">
        <v>292</v>
      </c>
      <c r="G251" s="7" t="s">
        <v>29</v>
      </c>
      <c r="H251" s="7" t="s">
        <v>25</v>
      </c>
      <c r="I251" s="8">
        <v>0.30099999999999999</v>
      </c>
      <c r="J251" s="8">
        <v>0.32700000000000001</v>
      </c>
      <c r="K251" s="8">
        <v>0.48499999999999999</v>
      </c>
      <c r="L251" s="8">
        <v>0.81200000000000006</v>
      </c>
      <c r="M251" s="7">
        <v>39</v>
      </c>
      <c r="N251" s="7">
        <v>147</v>
      </c>
      <c r="O251" s="7">
        <v>136</v>
      </c>
      <c r="P251" s="7">
        <v>21</v>
      </c>
      <c r="Q251" s="7">
        <v>41</v>
      </c>
      <c r="R251" s="7">
        <v>8</v>
      </c>
      <c r="S251" s="7">
        <v>1</v>
      </c>
      <c r="T251" s="7">
        <v>5</v>
      </c>
      <c r="U251" s="7">
        <v>30</v>
      </c>
      <c r="V251" s="7">
        <v>0</v>
      </c>
      <c r="W251" s="7">
        <v>7</v>
      </c>
      <c r="X251" s="7">
        <v>29</v>
      </c>
      <c r="Y251" s="7">
        <v>0</v>
      </c>
      <c r="Z251" s="7">
        <v>1</v>
      </c>
      <c r="AA251"/>
    </row>
    <row r="252" spans="1:27" x14ac:dyDescent="0.25">
      <c r="A252" s="24" t="str">
        <f t="shared" si="13"/>
        <v/>
      </c>
      <c r="B252" s="24" t="str">
        <f t="shared" si="11"/>
        <v/>
      </c>
      <c r="C252" s="24" t="str">
        <f t="shared" si="12"/>
        <v/>
      </c>
      <c r="D252" s="24">
        <v>2026</v>
      </c>
      <c r="E252" s="7" t="s">
        <v>303</v>
      </c>
      <c r="F252" s="7" t="s">
        <v>292</v>
      </c>
      <c r="G252" s="7" t="s">
        <v>47</v>
      </c>
      <c r="H252" s="7" t="s">
        <v>33</v>
      </c>
      <c r="I252" s="8">
        <v>0.29399999999999998</v>
      </c>
      <c r="J252" s="8">
        <v>0.45500000000000002</v>
      </c>
      <c r="K252" s="8">
        <v>0.49</v>
      </c>
      <c r="L252" s="8">
        <v>0.94499999999999995</v>
      </c>
      <c r="M252" s="7">
        <v>19</v>
      </c>
      <c r="N252" s="7">
        <v>66</v>
      </c>
      <c r="O252" s="7">
        <v>51</v>
      </c>
      <c r="P252" s="7">
        <v>14</v>
      </c>
      <c r="Q252" s="7">
        <v>15</v>
      </c>
      <c r="R252" s="7">
        <v>4</v>
      </c>
      <c r="S252" s="7">
        <v>0</v>
      </c>
      <c r="T252" s="7">
        <v>2</v>
      </c>
      <c r="U252" s="7">
        <v>8</v>
      </c>
      <c r="V252" s="7">
        <v>1</v>
      </c>
      <c r="W252" s="7">
        <v>14</v>
      </c>
      <c r="X252" s="7">
        <v>20</v>
      </c>
      <c r="Y252" s="7">
        <v>0</v>
      </c>
      <c r="Z252" s="7">
        <v>1</v>
      </c>
      <c r="AA252"/>
    </row>
    <row r="253" spans="1:27" x14ac:dyDescent="0.25">
      <c r="A253" s="24" t="str">
        <f t="shared" si="13"/>
        <v/>
      </c>
      <c r="B253" s="24" t="str">
        <f t="shared" si="11"/>
        <v/>
      </c>
      <c r="C253" s="24" t="str">
        <f t="shared" si="12"/>
        <v/>
      </c>
      <c r="D253" s="24">
        <v>2026</v>
      </c>
      <c r="E253" s="7" t="s">
        <v>305</v>
      </c>
      <c r="F253" s="7" t="s">
        <v>292</v>
      </c>
      <c r="G253" s="7" t="s">
        <v>47</v>
      </c>
      <c r="H253" s="7" t="s">
        <v>38</v>
      </c>
      <c r="I253" s="8">
        <v>0.27600000000000002</v>
      </c>
      <c r="J253" s="8">
        <v>0.35499999999999998</v>
      </c>
      <c r="K253" s="8">
        <v>0.4</v>
      </c>
      <c r="L253" s="8">
        <v>0.755</v>
      </c>
      <c r="M253" s="7">
        <v>35</v>
      </c>
      <c r="N253" s="7">
        <v>121</v>
      </c>
      <c r="O253" s="7">
        <v>105</v>
      </c>
      <c r="P253" s="7">
        <v>13</v>
      </c>
      <c r="Q253" s="7">
        <v>29</v>
      </c>
      <c r="R253" s="7">
        <v>6</v>
      </c>
      <c r="S253" s="7">
        <v>2</v>
      </c>
      <c r="T253" s="7">
        <v>1</v>
      </c>
      <c r="U253" s="7">
        <v>21</v>
      </c>
      <c r="V253" s="7">
        <v>2</v>
      </c>
      <c r="W253" s="7">
        <v>12</v>
      </c>
      <c r="X253" s="7">
        <v>22</v>
      </c>
      <c r="Y253" s="7">
        <v>1</v>
      </c>
      <c r="Z253" s="7">
        <v>1</v>
      </c>
      <c r="AA253"/>
    </row>
    <row r="254" spans="1:27" x14ac:dyDescent="0.25">
      <c r="A254" s="24" t="str">
        <f t="shared" si="13"/>
        <v/>
      </c>
      <c r="B254" s="24" t="str">
        <f t="shared" si="11"/>
        <v/>
      </c>
      <c r="C254" s="24" t="str">
        <f t="shared" si="12"/>
        <v/>
      </c>
      <c r="D254" s="24">
        <v>2026</v>
      </c>
      <c r="E254" s="7" t="s">
        <v>304</v>
      </c>
      <c r="F254" s="7" t="s">
        <v>292</v>
      </c>
      <c r="G254" s="7" t="s">
        <v>37</v>
      </c>
      <c r="H254" s="7" t="s">
        <v>30</v>
      </c>
      <c r="I254" s="8">
        <v>0.26900000000000002</v>
      </c>
      <c r="J254" s="8">
        <v>0.34899999999999998</v>
      </c>
      <c r="K254" s="8">
        <v>0.33100000000000002</v>
      </c>
      <c r="L254" s="8">
        <v>0.68</v>
      </c>
      <c r="M254" s="7">
        <v>38</v>
      </c>
      <c r="N254" s="7">
        <v>152</v>
      </c>
      <c r="O254" s="7">
        <v>130</v>
      </c>
      <c r="P254" s="7">
        <v>28</v>
      </c>
      <c r="Q254" s="7">
        <v>35</v>
      </c>
      <c r="R254" s="7">
        <v>6</v>
      </c>
      <c r="S254" s="7">
        <v>1</v>
      </c>
      <c r="T254" s="7">
        <v>0</v>
      </c>
      <c r="U254" s="7">
        <v>12</v>
      </c>
      <c r="V254" s="7">
        <v>0</v>
      </c>
      <c r="W254" s="7">
        <v>16</v>
      </c>
      <c r="X254" s="7">
        <v>37</v>
      </c>
      <c r="Y254" s="7">
        <v>17</v>
      </c>
      <c r="Z254" s="7">
        <v>5</v>
      </c>
      <c r="AA254"/>
    </row>
    <row r="255" spans="1:27" x14ac:dyDescent="0.25">
      <c r="A255" s="24" t="str">
        <f t="shared" si="13"/>
        <v/>
      </c>
      <c r="B255" s="24" t="str">
        <f t="shared" si="11"/>
        <v/>
      </c>
      <c r="C255" s="24" t="str">
        <f t="shared" si="12"/>
        <v/>
      </c>
      <c r="D255" s="24">
        <v>2026</v>
      </c>
      <c r="E255" s="7" t="s">
        <v>306</v>
      </c>
      <c r="F255" s="7" t="s">
        <v>292</v>
      </c>
      <c r="G255" s="7" t="s">
        <v>24</v>
      </c>
      <c r="H255" s="7" t="s">
        <v>35</v>
      </c>
      <c r="I255" s="8">
        <v>0.25</v>
      </c>
      <c r="J255" s="8">
        <v>0.33100000000000002</v>
      </c>
      <c r="K255" s="8">
        <v>0.438</v>
      </c>
      <c r="L255" s="8">
        <v>0.76800000000000002</v>
      </c>
      <c r="M255" s="7">
        <v>38</v>
      </c>
      <c r="N255" s="7">
        <v>130</v>
      </c>
      <c r="O255" s="7">
        <v>112</v>
      </c>
      <c r="P255" s="7">
        <v>26</v>
      </c>
      <c r="Q255" s="7">
        <v>28</v>
      </c>
      <c r="R255" s="7">
        <v>9</v>
      </c>
      <c r="S255" s="7">
        <v>0</v>
      </c>
      <c r="T255" s="7">
        <v>4</v>
      </c>
      <c r="U255" s="7">
        <v>29</v>
      </c>
      <c r="V255" s="7">
        <v>4</v>
      </c>
      <c r="W255" s="7">
        <v>11</v>
      </c>
      <c r="X255" s="7">
        <v>32</v>
      </c>
      <c r="Y255" s="7">
        <v>2</v>
      </c>
      <c r="Z255" s="7">
        <v>0</v>
      </c>
      <c r="AA255"/>
    </row>
    <row r="256" spans="1:27" x14ac:dyDescent="0.25">
      <c r="A256" s="24">
        <f t="shared" si="13"/>
        <v>1</v>
      </c>
      <c r="B256" s="24" t="str">
        <f t="shared" si="11"/>
        <v/>
      </c>
      <c r="C256" s="24" t="str">
        <f t="shared" si="12"/>
        <v/>
      </c>
      <c r="D256" s="24">
        <v>2026</v>
      </c>
      <c r="E256" s="7" t="s">
        <v>307</v>
      </c>
      <c r="F256" s="7" t="s">
        <v>292</v>
      </c>
      <c r="G256" s="7" t="s">
        <v>29</v>
      </c>
      <c r="H256" s="7" t="s">
        <v>42</v>
      </c>
      <c r="I256" s="8">
        <v>0.23799999999999999</v>
      </c>
      <c r="J256" s="8">
        <v>0.31900000000000001</v>
      </c>
      <c r="K256" s="8">
        <v>0.36499999999999999</v>
      </c>
      <c r="L256" s="8">
        <v>0.68500000000000005</v>
      </c>
      <c r="M256" s="7">
        <v>42</v>
      </c>
      <c r="N256" s="7">
        <v>145</v>
      </c>
      <c r="O256" s="7">
        <v>126</v>
      </c>
      <c r="P256" s="7">
        <v>25</v>
      </c>
      <c r="Q256" s="7">
        <v>30</v>
      </c>
      <c r="R256" s="7">
        <v>7</v>
      </c>
      <c r="S256" s="7">
        <v>0</v>
      </c>
      <c r="T256" s="7">
        <v>3</v>
      </c>
      <c r="U256" s="7">
        <v>12</v>
      </c>
      <c r="V256" s="7">
        <v>4</v>
      </c>
      <c r="W256" s="7">
        <v>12</v>
      </c>
      <c r="X256" s="7">
        <v>49</v>
      </c>
      <c r="Y256" s="7">
        <v>3</v>
      </c>
      <c r="Z256" s="7">
        <v>1</v>
      </c>
      <c r="AA256"/>
    </row>
    <row r="257" spans="1:27" x14ac:dyDescent="0.25">
      <c r="A257" s="24" t="str">
        <f t="shared" si="13"/>
        <v/>
      </c>
      <c r="B257" s="24" t="str">
        <f t="shared" si="11"/>
        <v/>
      </c>
      <c r="C257" s="24" t="str">
        <f t="shared" si="12"/>
        <v/>
      </c>
      <c r="D257" s="24">
        <v>2026</v>
      </c>
      <c r="E257" s="7" t="s">
        <v>308</v>
      </c>
      <c r="F257" s="7" t="s">
        <v>292</v>
      </c>
      <c r="G257" s="7" t="s">
        <v>37</v>
      </c>
      <c r="H257" s="7" t="s">
        <v>25</v>
      </c>
      <c r="I257" s="8">
        <v>0</v>
      </c>
      <c r="J257" s="8">
        <v>0.16700000000000001</v>
      </c>
      <c r="K257" s="8">
        <v>0</v>
      </c>
      <c r="L257" s="8">
        <v>0.16700000000000001</v>
      </c>
      <c r="M257" s="7">
        <v>6</v>
      </c>
      <c r="N257" s="7">
        <v>6</v>
      </c>
      <c r="O257" s="7">
        <v>5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1</v>
      </c>
      <c r="X257" s="7">
        <v>4</v>
      </c>
      <c r="Y257" s="7">
        <v>0</v>
      </c>
      <c r="Z257" s="7">
        <v>0</v>
      </c>
      <c r="AA257"/>
    </row>
    <row r="258" spans="1:27" x14ac:dyDescent="0.25">
      <c r="A258" s="24" t="str">
        <f t="shared" si="13"/>
        <v/>
      </c>
      <c r="B258" s="24" t="str">
        <f t="shared" ref="B258:B321" si="14">IF(COUNTIFS(Draft_Player,$E258),COUNTIFS(Draft_Player,$E258),"")</f>
        <v/>
      </c>
      <c r="C258" s="24" t="str">
        <f t="shared" ref="C258:C321" si="15">IF(COUNTIFS(Transfers_Player,$E258),COUNTIFS(Transfers_Player,$E258),"")</f>
        <v/>
      </c>
      <c r="D258" s="24">
        <v>2026</v>
      </c>
      <c r="E258" s="7" t="s">
        <v>309</v>
      </c>
      <c r="F258" s="7" t="s">
        <v>292</v>
      </c>
      <c r="G258" s="7" t="s">
        <v>47</v>
      </c>
      <c r="H258" s="7" t="s">
        <v>35</v>
      </c>
      <c r="I258" s="8">
        <v>0</v>
      </c>
      <c r="J258" s="8">
        <v>0</v>
      </c>
      <c r="K258" s="8">
        <v>0</v>
      </c>
      <c r="L258" s="8">
        <v>0</v>
      </c>
      <c r="M258" s="7">
        <v>2</v>
      </c>
      <c r="N258" s="7">
        <v>2</v>
      </c>
      <c r="O258" s="7">
        <v>2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1</v>
      </c>
      <c r="Y258" s="7">
        <v>0</v>
      </c>
      <c r="Z258" s="7">
        <v>1</v>
      </c>
      <c r="AA258"/>
    </row>
    <row r="259" spans="1:27" x14ac:dyDescent="0.25">
      <c r="A259" s="24" t="str">
        <f t="shared" ref="A259:A322" si="16">IF(OR(G259="SR", G259="GR"), 1, "")</f>
        <v/>
      </c>
      <c r="B259" s="24" t="str">
        <f t="shared" si="14"/>
        <v/>
      </c>
      <c r="C259" s="24" t="str">
        <f t="shared" si="15"/>
        <v/>
      </c>
      <c r="D259" s="24">
        <v>2026</v>
      </c>
      <c r="E259" s="7" t="s">
        <v>310</v>
      </c>
      <c r="F259" s="7" t="s">
        <v>311</v>
      </c>
      <c r="G259" s="7" t="s">
        <v>24</v>
      </c>
      <c r="H259" s="7" t="s">
        <v>40</v>
      </c>
      <c r="I259" s="8">
        <v>0.35399999999999998</v>
      </c>
      <c r="J259" s="8">
        <v>0.434</v>
      </c>
      <c r="K259" s="8">
        <v>0.498</v>
      </c>
      <c r="L259" s="8">
        <v>0.93200000000000005</v>
      </c>
      <c r="M259" s="7">
        <v>59</v>
      </c>
      <c r="N259" s="7">
        <v>278</v>
      </c>
      <c r="O259" s="7">
        <v>237</v>
      </c>
      <c r="P259" s="7">
        <v>57</v>
      </c>
      <c r="Q259" s="7">
        <v>84</v>
      </c>
      <c r="R259" s="7">
        <v>15</v>
      </c>
      <c r="S259" s="7">
        <v>5</v>
      </c>
      <c r="T259" s="7">
        <v>3</v>
      </c>
      <c r="U259" s="7">
        <v>34</v>
      </c>
      <c r="V259" s="7">
        <v>5</v>
      </c>
      <c r="W259" s="7">
        <v>30</v>
      </c>
      <c r="X259" s="7">
        <v>45</v>
      </c>
      <c r="Y259" s="7">
        <v>28</v>
      </c>
      <c r="Z259" s="7">
        <v>4</v>
      </c>
      <c r="AA259"/>
    </row>
    <row r="260" spans="1:27" x14ac:dyDescent="0.25">
      <c r="A260" s="24" t="str">
        <f t="shared" si="16"/>
        <v/>
      </c>
      <c r="B260" s="24" t="str">
        <f t="shared" si="14"/>
        <v/>
      </c>
      <c r="C260" s="24" t="str">
        <f t="shared" si="15"/>
        <v/>
      </c>
      <c r="D260" s="24">
        <v>2026</v>
      </c>
      <c r="E260" s="7" t="s">
        <v>312</v>
      </c>
      <c r="F260" s="7" t="s">
        <v>311</v>
      </c>
      <c r="G260" s="7" t="s">
        <v>47</v>
      </c>
      <c r="H260" s="7" t="s">
        <v>33</v>
      </c>
      <c r="I260" s="8">
        <v>0.32700000000000001</v>
      </c>
      <c r="J260" s="8">
        <v>0.436</v>
      </c>
      <c r="K260" s="8">
        <v>0.432</v>
      </c>
      <c r="L260" s="8">
        <v>0.86799999999999999</v>
      </c>
      <c r="M260" s="7">
        <v>52</v>
      </c>
      <c r="N260" s="7">
        <v>205</v>
      </c>
      <c r="O260" s="7">
        <v>162</v>
      </c>
      <c r="P260" s="7">
        <v>26</v>
      </c>
      <c r="Q260" s="7">
        <v>53</v>
      </c>
      <c r="R260" s="7">
        <v>9</v>
      </c>
      <c r="S260" s="7">
        <v>1</v>
      </c>
      <c r="T260" s="7">
        <v>2</v>
      </c>
      <c r="U260" s="7">
        <v>36</v>
      </c>
      <c r="V260" s="7">
        <v>12</v>
      </c>
      <c r="W260" s="7">
        <v>20</v>
      </c>
      <c r="X260" s="7">
        <v>23</v>
      </c>
      <c r="Y260" s="7">
        <v>9</v>
      </c>
      <c r="Z260" s="7">
        <v>2</v>
      </c>
      <c r="AA260"/>
    </row>
    <row r="261" spans="1:27" x14ac:dyDescent="0.25">
      <c r="A261" s="24" t="str">
        <f t="shared" si="16"/>
        <v/>
      </c>
      <c r="B261" s="24" t="str">
        <f t="shared" si="14"/>
        <v/>
      </c>
      <c r="C261" s="24" t="str">
        <f t="shared" si="15"/>
        <v/>
      </c>
      <c r="D261" s="24">
        <v>2026</v>
      </c>
      <c r="E261" s="7" t="s">
        <v>314</v>
      </c>
      <c r="F261" s="7" t="s">
        <v>311</v>
      </c>
      <c r="G261" s="7" t="s">
        <v>24</v>
      </c>
      <c r="H261" s="7" t="s">
        <v>42</v>
      </c>
      <c r="I261" s="8">
        <v>0.32300000000000001</v>
      </c>
      <c r="J261" s="8">
        <v>0.41099999999999998</v>
      </c>
      <c r="K261" s="8">
        <v>0.44400000000000001</v>
      </c>
      <c r="L261" s="8">
        <v>0.85499999999999998</v>
      </c>
      <c r="M261" s="7">
        <v>59</v>
      </c>
      <c r="N261" s="7">
        <v>274</v>
      </c>
      <c r="O261" s="7">
        <v>232</v>
      </c>
      <c r="P261" s="7">
        <v>54</v>
      </c>
      <c r="Q261" s="7">
        <v>75</v>
      </c>
      <c r="R261" s="7">
        <v>16</v>
      </c>
      <c r="S261" s="7">
        <v>3</v>
      </c>
      <c r="T261" s="7">
        <v>2</v>
      </c>
      <c r="U261" s="7">
        <v>51</v>
      </c>
      <c r="V261" s="7">
        <v>5</v>
      </c>
      <c r="W261" s="7">
        <v>31</v>
      </c>
      <c r="X261" s="7">
        <v>34</v>
      </c>
      <c r="Y261" s="7">
        <v>19</v>
      </c>
      <c r="Z261" s="7">
        <v>2</v>
      </c>
      <c r="AA261"/>
    </row>
    <row r="262" spans="1:27" x14ac:dyDescent="0.25">
      <c r="A262" s="24">
        <f t="shared" si="16"/>
        <v>1</v>
      </c>
      <c r="B262" s="24" t="str">
        <f t="shared" si="14"/>
        <v/>
      </c>
      <c r="C262" s="24" t="str">
        <f t="shared" si="15"/>
        <v/>
      </c>
      <c r="D262" s="24">
        <v>2026</v>
      </c>
      <c r="E262" s="7" t="s">
        <v>313</v>
      </c>
      <c r="F262" s="7" t="s">
        <v>311</v>
      </c>
      <c r="G262" s="7" t="s">
        <v>29</v>
      </c>
      <c r="H262" s="7" t="s">
        <v>35</v>
      </c>
      <c r="I262" s="8">
        <v>0.316</v>
      </c>
      <c r="J262" s="8">
        <v>0.44500000000000001</v>
      </c>
      <c r="K262" s="8">
        <v>0.54</v>
      </c>
      <c r="L262" s="8">
        <v>0.98499999999999999</v>
      </c>
      <c r="M262" s="7">
        <v>49</v>
      </c>
      <c r="N262" s="7">
        <v>219</v>
      </c>
      <c r="O262" s="7">
        <v>174</v>
      </c>
      <c r="P262" s="7">
        <v>52</v>
      </c>
      <c r="Q262" s="7">
        <v>55</v>
      </c>
      <c r="R262" s="7">
        <v>14</v>
      </c>
      <c r="S262" s="7">
        <v>5</v>
      </c>
      <c r="T262" s="7">
        <v>5</v>
      </c>
      <c r="U262" s="7">
        <v>27</v>
      </c>
      <c r="V262" s="7">
        <v>4</v>
      </c>
      <c r="W262" s="7">
        <v>38</v>
      </c>
      <c r="X262" s="7">
        <v>41</v>
      </c>
      <c r="Y262" s="7">
        <v>18</v>
      </c>
      <c r="Z262" s="7">
        <v>1</v>
      </c>
      <c r="AA262"/>
    </row>
    <row r="263" spans="1:27" x14ac:dyDescent="0.25">
      <c r="A263" s="24">
        <f t="shared" si="16"/>
        <v>1</v>
      </c>
      <c r="B263" s="24" t="str">
        <f t="shared" si="14"/>
        <v/>
      </c>
      <c r="C263" s="24" t="str">
        <f t="shared" si="15"/>
        <v/>
      </c>
      <c r="D263" s="24">
        <v>2026</v>
      </c>
      <c r="E263" s="7" t="s">
        <v>315</v>
      </c>
      <c r="F263" s="7" t="s">
        <v>311</v>
      </c>
      <c r="G263" s="7" t="s">
        <v>32</v>
      </c>
      <c r="H263" s="7" t="s">
        <v>44</v>
      </c>
      <c r="I263" s="8">
        <v>0.29399999999999998</v>
      </c>
      <c r="J263" s="8">
        <v>0.40400000000000003</v>
      </c>
      <c r="K263" s="8">
        <v>0.56999999999999995</v>
      </c>
      <c r="L263" s="8">
        <v>0.97399999999999998</v>
      </c>
      <c r="M263" s="7">
        <v>60</v>
      </c>
      <c r="N263" s="7">
        <v>277</v>
      </c>
      <c r="O263" s="7">
        <v>221</v>
      </c>
      <c r="P263" s="7">
        <v>46</v>
      </c>
      <c r="Q263" s="7">
        <v>65</v>
      </c>
      <c r="R263" s="7">
        <v>11</v>
      </c>
      <c r="S263" s="7">
        <v>1</v>
      </c>
      <c r="T263" s="7">
        <v>16</v>
      </c>
      <c r="U263" s="7">
        <v>61</v>
      </c>
      <c r="V263" s="7">
        <v>8</v>
      </c>
      <c r="W263" s="7">
        <v>39</v>
      </c>
      <c r="X263" s="7">
        <v>47</v>
      </c>
      <c r="Y263" s="7">
        <v>12</v>
      </c>
      <c r="Z263" s="7">
        <v>1</v>
      </c>
      <c r="AA263"/>
    </row>
    <row r="264" spans="1:27" x14ac:dyDescent="0.25">
      <c r="A264" s="24">
        <f t="shared" si="16"/>
        <v>1</v>
      </c>
      <c r="B264" s="24" t="str">
        <f t="shared" si="14"/>
        <v/>
      </c>
      <c r="C264" s="24" t="str">
        <f t="shared" si="15"/>
        <v/>
      </c>
      <c r="D264" s="24">
        <v>2026</v>
      </c>
      <c r="E264" s="7" t="s">
        <v>316</v>
      </c>
      <c r="F264" s="7" t="s">
        <v>311</v>
      </c>
      <c r="G264" s="7" t="s">
        <v>32</v>
      </c>
      <c r="H264" s="7" t="s">
        <v>25</v>
      </c>
      <c r="I264" s="8">
        <v>0.25</v>
      </c>
      <c r="J264" s="8">
        <v>0.35399999999999998</v>
      </c>
      <c r="K264" s="8">
        <v>0.379</v>
      </c>
      <c r="L264" s="8">
        <v>0.73199999999999998</v>
      </c>
      <c r="M264" s="7">
        <v>48</v>
      </c>
      <c r="N264" s="7">
        <v>169</v>
      </c>
      <c r="O264" s="7">
        <v>140</v>
      </c>
      <c r="P264" s="7">
        <v>15</v>
      </c>
      <c r="Q264" s="7">
        <v>35</v>
      </c>
      <c r="R264" s="7">
        <v>12</v>
      </c>
      <c r="S264" s="7">
        <v>0</v>
      </c>
      <c r="T264" s="7">
        <v>2</v>
      </c>
      <c r="U264" s="7">
        <v>32</v>
      </c>
      <c r="V264" s="7">
        <v>8</v>
      </c>
      <c r="W264" s="7">
        <v>15</v>
      </c>
      <c r="X264" s="7">
        <v>35</v>
      </c>
      <c r="Y264" s="7">
        <v>3</v>
      </c>
      <c r="Z264" s="7">
        <v>1</v>
      </c>
      <c r="AA264"/>
    </row>
    <row r="265" spans="1:27" x14ac:dyDescent="0.25">
      <c r="A265" s="24" t="str">
        <f t="shared" si="16"/>
        <v/>
      </c>
      <c r="B265" s="24" t="str">
        <f t="shared" si="14"/>
        <v/>
      </c>
      <c r="C265" s="24" t="str">
        <f t="shared" si="15"/>
        <v/>
      </c>
      <c r="D265" s="24">
        <v>2026</v>
      </c>
      <c r="E265" s="7" t="s">
        <v>318</v>
      </c>
      <c r="F265" s="7" t="s">
        <v>311</v>
      </c>
      <c r="G265" s="7" t="s">
        <v>24</v>
      </c>
      <c r="H265" s="7" t="s">
        <v>38</v>
      </c>
      <c r="I265" s="8">
        <v>0.22700000000000001</v>
      </c>
      <c r="J265" s="8">
        <v>0.37</v>
      </c>
      <c r="K265" s="8">
        <v>0.318</v>
      </c>
      <c r="L265" s="8">
        <v>0.68899999999999995</v>
      </c>
      <c r="M265" s="7">
        <v>45</v>
      </c>
      <c r="N265" s="7">
        <v>135</v>
      </c>
      <c r="O265" s="7">
        <v>110</v>
      </c>
      <c r="P265" s="7">
        <v>16</v>
      </c>
      <c r="Q265" s="7">
        <v>25</v>
      </c>
      <c r="R265" s="7">
        <v>4</v>
      </c>
      <c r="S265" s="7">
        <v>0</v>
      </c>
      <c r="T265" s="7">
        <v>2</v>
      </c>
      <c r="U265" s="7">
        <v>12</v>
      </c>
      <c r="V265" s="7">
        <v>8</v>
      </c>
      <c r="W265" s="7">
        <v>17</v>
      </c>
      <c r="X265" s="7">
        <v>32</v>
      </c>
      <c r="Y265" s="7">
        <v>4</v>
      </c>
      <c r="Z265" s="7">
        <v>1</v>
      </c>
      <c r="AA265"/>
    </row>
    <row r="266" spans="1:27" x14ac:dyDescent="0.25">
      <c r="A266" s="24" t="str">
        <f t="shared" si="16"/>
        <v/>
      </c>
      <c r="B266" s="24" t="str">
        <f t="shared" si="14"/>
        <v/>
      </c>
      <c r="C266" s="24" t="str">
        <f t="shared" si="15"/>
        <v/>
      </c>
      <c r="D266" s="24">
        <v>2026</v>
      </c>
      <c r="E266" s="7" t="s">
        <v>317</v>
      </c>
      <c r="F266" s="7" t="s">
        <v>311</v>
      </c>
      <c r="G266" s="7" t="s">
        <v>24</v>
      </c>
      <c r="H266" s="7" t="s">
        <v>30</v>
      </c>
      <c r="I266" s="8">
        <v>0.224</v>
      </c>
      <c r="J266" s="8">
        <v>0.41</v>
      </c>
      <c r="K266" s="8">
        <v>0.33600000000000002</v>
      </c>
      <c r="L266" s="8">
        <v>0.745</v>
      </c>
      <c r="M266" s="7">
        <v>54</v>
      </c>
      <c r="N266" s="7">
        <v>194</v>
      </c>
      <c r="O266" s="7">
        <v>143</v>
      </c>
      <c r="P266" s="7">
        <v>33</v>
      </c>
      <c r="Q266" s="7">
        <v>32</v>
      </c>
      <c r="R266" s="7">
        <v>3</v>
      </c>
      <c r="S266" s="7">
        <v>2</v>
      </c>
      <c r="T266" s="7">
        <v>3</v>
      </c>
      <c r="U266" s="7">
        <v>21</v>
      </c>
      <c r="V266" s="7">
        <v>8</v>
      </c>
      <c r="W266" s="7">
        <v>37</v>
      </c>
      <c r="X266" s="7">
        <v>56</v>
      </c>
      <c r="Y266" s="7">
        <v>20</v>
      </c>
      <c r="Z266" s="7">
        <v>1</v>
      </c>
      <c r="AA266"/>
    </row>
    <row r="267" spans="1:27" x14ac:dyDescent="0.25">
      <c r="A267" s="24">
        <f t="shared" si="16"/>
        <v>1</v>
      </c>
      <c r="B267" s="24" t="str">
        <f t="shared" si="14"/>
        <v/>
      </c>
      <c r="C267" s="24" t="str">
        <f t="shared" si="15"/>
        <v/>
      </c>
      <c r="D267" s="24">
        <v>2026</v>
      </c>
      <c r="E267" s="7" t="s">
        <v>319</v>
      </c>
      <c r="F267" s="7" t="s">
        <v>311</v>
      </c>
      <c r="G267" s="7" t="s">
        <v>32</v>
      </c>
      <c r="H267" s="7" t="s">
        <v>27</v>
      </c>
      <c r="I267" s="8">
        <v>0.23499999999999999</v>
      </c>
      <c r="J267" s="8">
        <v>0.41</v>
      </c>
      <c r="K267" s="8">
        <v>0.38200000000000001</v>
      </c>
      <c r="L267" s="8">
        <v>0.79300000000000004</v>
      </c>
      <c r="M267" s="7">
        <v>35</v>
      </c>
      <c r="N267" s="7">
        <v>140</v>
      </c>
      <c r="O267" s="7">
        <v>102</v>
      </c>
      <c r="P267" s="7">
        <v>30</v>
      </c>
      <c r="Q267" s="7">
        <v>24</v>
      </c>
      <c r="R267" s="7">
        <v>7</v>
      </c>
      <c r="S267" s="7">
        <v>1</v>
      </c>
      <c r="T267" s="7">
        <v>2</v>
      </c>
      <c r="U267" s="7">
        <v>18</v>
      </c>
      <c r="V267" s="7">
        <v>13</v>
      </c>
      <c r="W267" s="7">
        <v>18</v>
      </c>
      <c r="X267" s="7">
        <v>19</v>
      </c>
      <c r="Y267" s="7">
        <v>12</v>
      </c>
      <c r="Z267" s="7">
        <v>3</v>
      </c>
      <c r="AA267"/>
    </row>
    <row r="268" spans="1:27" x14ac:dyDescent="0.25">
      <c r="A268" s="24">
        <f t="shared" si="16"/>
        <v>1</v>
      </c>
      <c r="B268" s="24" t="str">
        <f t="shared" si="14"/>
        <v/>
      </c>
      <c r="C268" s="24" t="str">
        <f t="shared" si="15"/>
        <v/>
      </c>
      <c r="D268" s="24">
        <v>2026</v>
      </c>
      <c r="E268" s="7" t="s">
        <v>320</v>
      </c>
      <c r="F268" s="7" t="s">
        <v>311</v>
      </c>
      <c r="G268" s="7" t="s">
        <v>29</v>
      </c>
      <c r="H268" s="7" t="s">
        <v>38</v>
      </c>
      <c r="I268" s="8">
        <v>0.23200000000000001</v>
      </c>
      <c r="J268" s="8">
        <v>0.33100000000000002</v>
      </c>
      <c r="K268" s="8">
        <v>0.49099999999999999</v>
      </c>
      <c r="L268" s="8">
        <v>0.82199999999999995</v>
      </c>
      <c r="M268" s="7">
        <v>41</v>
      </c>
      <c r="N268" s="7">
        <v>137</v>
      </c>
      <c r="O268" s="7">
        <v>112</v>
      </c>
      <c r="P268" s="7">
        <v>14</v>
      </c>
      <c r="Q268" s="7">
        <v>26</v>
      </c>
      <c r="R268" s="7">
        <v>8</v>
      </c>
      <c r="S268" s="7">
        <v>0</v>
      </c>
      <c r="T268" s="7">
        <v>7</v>
      </c>
      <c r="U268" s="7">
        <v>29</v>
      </c>
      <c r="V268" s="7">
        <v>6</v>
      </c>
      <c r="W268" s="7">
        <v>13</v>
      </c>
      <c r="X268" s="7">
        <v>23</v>
      </c>
      <c r="Y268" s="7">
        <v>0</v>
      </c>
      <c r="Z268" s="7">
        <v>0</v>
      </c>
      <c r="AA268"/>
    </row>
    <row r="269" spans="1:27" x14ac:dyDescent="0.25">
      <c r="A269" s="24" t="str">
        <f t="shared" si="16"/>
        <v/>
      </c>
      <c r="B269" s="24" t="str">
        <f t="shared" si="14"/>
        <v/>
      </c>
      <c r="C269" s="24" t="str">
        <f t="shared" si="15"/>
        <v/>
      </c>
      <c r="D269" s="24">
        <v>2026</v>
      </c>
      <c r="E269" s="7" t="s">
        <v>321</v>
      </c>
      <c r="F269" s="7" t="s">
        <v>311</v>
      </c>
      <c r="G269" s="7" t="s">
        <v>24</v>
      </c>
      <c r="H269" s="7" t="s">
        <v>25</v>
      </c>
      <c r="I269" s="8">
        <v>0.21099999999999999</v>
      </c>
      <c r="J269" s="8">
        <v>0.25800000000000001</v>
      </c>
      <c r="K269" s="8">
        <v>0.29799999999999999</v>
      </c>
      <c r="L269" s="8">
        <v>0.55600000000000005</v>
      </c>
      <c r="M269" s="7">
        <v>21</v>
      </c>
      <c r="N269" s="7">
        <v>65</v>
      </c>
      <c r="O269" s="7">
        <v>57</v>
      </c>
      <c r="P269" s="7">
        <v>4</v>
      </c>
      <c r="Q269" s="7">
        <v>12</v>
      </c>
      <c r="R269" s="7">
        <v>2</v>
      </c>
      <c r="S269" s="7">
        <v>0</v>
      </c>
      <c r="T269" s="7">
        <v>1</v>
      </c>
      <c r="U269" s="7">
        <v>12</v>
      </c>
      <c r="V269" s="7">
        <v>1</v>
      </c>
      <c r="W269" s="7">
        <v>3</v>
      </c>
      <c r="X269" s="7">
        <v>8</v>
      </c>
      <c r="Y269" s="7">
        <v>0</v>
      </c>
      <c r="Z269" s="7">
        <v>0</v>
      </c>
      <c r="AA269"/>
    </row>
    <row r="270" spans="1:27" x14ac:dyDescent="0.25">
      <c r="A270" s="24" t="str">
        <f t="shared" si="16"/>
        <v/>
      </c>
      <c r="B270" s="24" t="str">
        <f t="shared" si="14"/>
        <v/>
      </c>
      <c r="C270" s="24" t="str">
        <f t="shared" si="15"/>
        <v/>
      </c>
      <c r="D270" s="24">
        <v>2026</v>
      </c>
      <c r="E270" s="7" t="s">
        <v>322</v>
      </c>
      <c r="F270" s="7" t="s">
        <v>311</v>
      </c>
      <c r="G270" s="7" t="s">
        <v>24</v>
      </c>
      <c r="H270" s="7" t="s">
        <v>27</v>
      </c>
      <c r="I270" s="8">
        <v>0.192</v>
      </c>
      <c r="J270" s="8">
        <v>0.29799999999999999</v>
      </c>
      <c r="K270" s="8">
        <v>0.23300000000000001</v>
      </c>
      <c r="L270" s="8">
        <v>0.53</v>
      </c>
      <c r="M270" s="7">
        <v>30</v>
      </c>
      <c r="N270" s="7">
        <v>89</v>
      </c>
      <c r="O270" s="7">
        <v>73</v>
      </c>
      <c r="P270" s="7">
        <v>18</v>
      </c>
      <c r="Q270" s="7">
        <v>14</v>
      </c>
      <c r="R270" s="7">
        <v>3</v>
      </c>
      <c r="S270" s="7">
        <v>0</v>
      </c>
      <c r="T270" s="7">
        <v>0</v>
      </c>
      <c r="U270" s="7">
        <v>8</v>
      </c>
      <c r="V270" s="7">
        <v>1</v>
      </c>
      <c r="W270" s="7">
        <v>10</v>
      </c>
      <c r="X270" s="7">
        <v>34</v>
      </c>
      <c r="Y270" s="7">
        <v>7</v>
      </c>
      <c r="Z270" s="7">
        <v>3</v>
      </c>
      <c r="AA270"/>
    </row>
    <row r="271" spans="1:27" x14ac:dyDescent="0.25">
      <c r="A271" s="24">
        <f t="shared" si="16"/>
        <v>1</v>
      </c>
      <c r="B271" s="24" t="str">
        <f t="shared" si="14"/>
        <v/>
      </c>
      <c r="C271" s="24" t="str">
        <f t="shared" si="15"/>
        <v/>
      </c>
      <c r="D271" s="24">
        <v>2026</v>
      </c>
      <c r="E271" s="7" t="s">
        <v>323</v>
      </c>
      <c r="F271" s="7" t="s">
        <v>311</v>
      </c>
      <c r="G271" s="7" t="s">
        <v>29</v>
      </c>
      <c r="H271" s="7" t="s">
        <v>30</v>
      </c>
      <c r="I271" s="8">
        <v>0.17499999999999999</v>
      </c>
      <c r="J271" s="8">
        <v>0.23899999999999999</v>
      </c>
      <c r="K271" s="8">
        <v>0.3</v>
      </c>
      <c r="L271" s="8">
        <v>0.53900000000000003</v>
      </c>
      <c r="M271" s="7">
        <v>19</v>
      </c>
      <c r="N271" s="7">
        <v>47</v>
      </c>
      <c r="O271" s="7">
        <v>40</v>
      </c>
      <c r="P271" s="7">
        <v>12</v>
      </c>
      <c r="Q271" s="7">
        <v>7</v>
      </c>
      <c r="R271" s="7">
        <v>2</v>
      </c>
      <c r="S271" s="7">
        <v>0</v>
      </c>
      <c r="T271" s="7">
        <v>1</v>
      </c>
      <c r="U271" s="7">
        <v>5</v>
      </c>
      <c r="V271" s="7">
        <v>1</v>
      </c>
      <c r="W271" s="7">
        <v>3</v>
      </c>
      <c r="X271" s="7">
        <v>16</v>
      </c>
      <c r="Y271" s="7">
        <v>2</v>
      </c>
      <c r="Z271" s="7">
        <v>1</v>
      </c>
      <c r="AA271"/>
    </row>
    <row r="272" spans="1:27" x14ac:dyDescent="0.25">
      <c r="A272" s="24" t="str">
        <f t="shared" si="16"/>
        <v/>
      </c>
      <c r="B272" s="24" t="str">
        <f t="shared" si="14"/>
        <v/>
      </c>
      <c r="C272" s="24" t="str">
        <f t="shared" si="15"/>
        <v/>
      </c>
      <c r="D272" s="24">
        <v>2026</v>
      </c>
      <c r="E272" s="7" t="s">
        <v>324</v>
      </c>
      <c r="F272" s="7" t="s">
        <v>311</v>
      </c>
      <c r="G272" s="7" t="s">
        <v>37</v>
      </c>
      <c r="H272" s="7" t="s">
        <v>38</v>
      </c>
      <c r="I272" s="8">
        <v>0.16700000000000001</v>
      </c>
      <c r="J272" s="8">
        <v>0.27500000000000002</v>
      </c>
      <c r="K272" s="8">
        <v>0.19</v>
      </c>
      <c r="L272" s="8">
        <v>0.46500000000000002</v>
      </c>
      <c r="M272" s="7">
        <v>24</v>
      </c>
      <c r="N272" s="7">
        <v>52</v>
      </c>
      <c r="O272" s="7">
        <v>42</v>
      </c>
      <c r="P272" s="7">
        <v>10</v>
      </c>
      <c r="Q272" s="7">
        <v>7</v>
      </c>
      <c r="R272" s="7">
        <v>1</v>
      </c>
      <c r="S272" s="7">
        <v>0</v>
      </c>
      <c r="T272" s="7">
        <v>0</v>
      </c>
      <c r="U272" s="7">
        <v>7</v>
      </c>
      <c r="V272" s="7">
        <v>3</v>
      </c>
      <c r="W272" s="7">
        <v>4</v>
      </c>
      <c r="X272" s="7">
        <v>7</v>
      </c>
      <c r="Y272" s="7">
        <v>2</v>
      </c>
      <c r="Z272" s="7">
        <v>2</v>
      </c>
      <c r="AA272"/>
    </row>
    <row r="273" spans="1:27" x14ac:dyDescent="0.25">
      <c r="A273" s="24" t="str">
        <f t="shared" si="16"/>
        <v/>
      </c>
      <c r="B273" s="24" t="str">
        <f t="shared" si="14"/>
        <v/>
      </c>
      <c r="C273" s="24" t="str">
        <f t="shared" si="15"/>
        <v/>
      </c>
      <c r="D273" s="24">
        <v>2026</v>
      </c>
      <c r="E273" s="7" t="s">
        <v>325</v>
      </c>
      <c r="F273" s="7" t="s">
        <v>311</v>
      </c>
      <c r="G273" s="7" t="s">
        <v>24</v>
      </c>
      <c r="H273" s="7" t="s">
        <v>25</v>
      </c>
      <c r="I273" s="8">
        <v>0.16</v>
      </c>
      <c r="J273" s="8">
        <v>0.25</v>
      </c>
      <c r="K273" s="8">
        <v>0.2</v>
      </c>
      <c r="L273" s="8">
        <v>0.45</v>
      </c>
      <c r="M273" s="7">
        <v>17</v>
      </c>
      <c r="N273" s="7">
        <v>29</v>
      </c>
      <c r="O273" s="7">
        <v>25</v>
      </c>
      <c r="P273" s="7">
        <v>5</v>
      </c>
      <c r="Q273" s="7">
        <v>4</v>
      </c>
      <c r="R273" s="7">
        <v>1</v>
      </c>
      <c r="S273" s="7">
        <v>0</v>
      </c>
      <c r="T273" s="7">
        <v>0</v>
      </c>
      <c r="U273" s="7">
        <v>2</v>
      </c>
      <c r="V273" s="7">
        <v>0</v>
      </c>
      <c r="W273" s="7">
        <v>3</v>
      </c>
      <c r="X273" s="7">
        <v>9</v>
      </c>
      <c r="Y273" s="7">
        <v>2</v>
      </c>
      <c r="Z273" s="7">
        <v>0</v>
      </c>
      <c r="AA273"/>
    </row>
    <row r="274" spans="1:27" x14ac:dyDescent="0.25">
      <c r="A274" s="24" t="str">
        <f t="shared" si="16"/>
        <v/>
      </c>
      <c r="B274" s="24" t="str">
        <f t="shared" si="14"/>
        <v/>
      </c>
      <c r="C274" s="24" t="str">
        <f t="shared" si="15"/>
        <v/>
      </c>
      <c r="D274" s="24">
        <v>2026</v>
      </c>
      <c r="E274" s="7" t="s">
        <v>326</v>
      </c>
      <c r="F274" s="7" t="s">
        <v>311</v>
      </c>
      <c r="G274" s="7" t="s">
        <v>24</v>
      </c>
      <c r="H274" s="7" t="s">
        <v>42</v>
      </c>
      <c r="I274" s="8">
        <v>0.152</v>
      </c>
      <c r="J274" s="8">
        <v>0.222</v>
      </c>
      <c r="K274" s="8">
        <v>0.182</v>
      </c>
      <c r="L274" s="8">
        <v>0.40400000000000003</v>
      </c>
      <c r="M274" s="7">
        <v>10</v>
      </c>
      <c r="N274" s="7">
        <v>39</v>
      </c>
      <c r="O274" s="7">
        <v>33</v>
      </c>
      <c r="P274" s="7">
        <v>3</v>
      </c>
      <c r="Q274" s="7">
        <v>5</v>
      </c>
      <c r="R274" s="7">
        <v>1</v>
      </c>
      <c r="S274" s="7">
        <v>0</v>
      </c>
      <c r="T274" s="7">
        <v>0</v>
      </c>
      <c r="U274" s="7">
        <v>3</v>
      </c>
      <c r="V274" s="7">
        <v>3</v>
      </c>
      <c r="W274" s="7">
        <v>0</v>
      </c>
      <c r="X274" s="7">
        <v>7</v>
      </c>
      <c r="Y274" s="7">
        <v>0</v>
      </c>
      <c r="Z274" s="7">
        <v>0</v>
      </c>
      <c r="AA274"/>
    </row>
    <row r="275" spans="1:27" x14ac:dyDescent="0.25">
      <c r="A275" s="24" t="str">
        <f t="shared" si="16"/>
        <v/>
      </c>
      <c r="B275" s="24" t="str">
        <f t="shared" si="14"/>
        <v/>
      </c>
      <c r="C275" s="24" t="str">
        <f t="shared" si="15"/>
        <v/>
      </c>
      <c r="D275" s="24">
        <v>2026</v>
      </c>
      <c r="E275" s="7" t="s">
        <v>327</v>
      </c>
      <c r="F275" s="7" t="s">
        <v>311</v>
      </c>
      <c r="G275" s="7" t="s">
        <v>47</v>
      </c>
      <c r="H275" s="7" t="s">
        <v>25</v>
      </c>
      <c r="I275" s="8">
        <v>0</v>
      </c>
      <c r="J275" s="8">
        <v>0</v>
      </c>
      <c r="K275" s="8">
        <v>0</v>
      </c>
      <c r="L275" s="8">
        <v>0</v>
      </c>
      <c r="M275" s="7">
        <v>2</v>
      </c>
      <c r="N275" s="7">
        <v>5</v>
      </c>
      <c r="O275" s="7">
        <v>4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1</v>
      </c>
      <c r="Y275" s="7">
        <v>0</v>
      </c>
      <c r="Z275" s="7">
        <v>0</v>
      </c>
      <c r="AA275"/>
    </row>
    <row r="276" spans="1:27" x14ac:dyDescent="0.25">
      <c r="A276" s="24" t="str">
        <f t="shared" si="16"/>
        <v/>
      </c>
      <c r="B276" s="24" t="str">
        <f t="shared" si="14"/>
        <v/>
      </c>
      <c r="C276" s="24" t="str">
        <f t="shared" si="15"/>
        <v/>
      </c>
      <c r="D276" s="24">
        <v>2026</v>
      </c>
      <c r="E276" s="7" t="s">
        <v>328</v>
      </c>
      <c r="F276" s="7" t="s">
        <v>311</v>
      </c>
      <c r="G276" s="7" t="s">
        <v>24</v>
      </c>
      <c r="H276" s="7" t="s">
        <v>64</v>
      </c>
      <c r="I276" s="8">
        <v>0</v>
      </c>
      <c r="J276" s="8">
        <v>0</v>
      </c>
      <c r="K276" s="8">
        <v>0</v>
      </c>
      <c r="L276" s="8">
        <v>0</v>
      </c>
      <c r="M276" s="7">
        <v>1</v>
      </c>
      <c r="N276" s="7">
        <v>1</v>
      </c>
      <c r="O276" s="7">
        <v>1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/>
    </row>
    <row r="277" spans="1:27" x14ac:dyDescent="0.25">
      <c r="A277" s="24">
        <f t="shared" si="16"/>
        <v>1</v>
      </c>
      <c r="B277" s="24" t="str">
        <f t="shared" si="14"/>
        <v/>
      </c>
      <c r="C277" s="24" t="str">
        <f t="shared" si="15"/>
        <v/>
      </c>
      <c r="D277" s="24">
        <v>2026</v>
      </c>
      <c r="E277" s="7" t="s">
        <v>329</v>
      </c>
      <c r="F277" s="7" t="s">
        <v>330</v>
      </c>
      <c r="G277" s="7" t="s">
        <v>32</v>
      </c>
      <c r="H277" s="7" t="s">
        <v>35</v>
      </c>
      <c r="I277" s="8">
        <v>0.374</v>
      </c>
      <c r="J277" s="8">
        <v>0.46600000000000003</v>
      </c>
      <c r="K277" s="8">
        <v>0.66800000000000004</v>
      </c>
      <c r="L277" s="8">
        <v>1.1339999999999999</v>
      </c>
      <c r="M277" s="7">
        <v>59</v>
      </c>
      <c r="N277" s="7">
        <v>266</v>
      </c>
      <c r="O277" s="7">
        <v>214</v>
      </c>
      <c r="P277" s="7">
        <v>57</v>
      </c>
      <c r="Q277" s="7">
        <v>80</v>
      </c>
      <c r="R277" s="7">
        <v>15</v>
      </c>
      <c r="S277" s="7">
        <v>0</v>
      </c>
      <c r="T277" s="7">
        <v>16</v>
      </c>
      <c r="U277" s="7">
        <v>69</v>
      </c>
      <c r="V277" s="7">
        <v>13</v>
      </c>
      <c r="W277" s="7">
        <v>30</v>
      </c>
      <c r="X277" s="7">
        <v>44</v>
      </c>
      <c r="Y277" s="7">
        <v>10</v>
      </c>
      <c r="Z277" s="7">
        <v>6</v>
      </c>
      <c r="AA277"/>
    </row>
    <row r="278" spans="1:27" x14ac:dyDescent="0.25">
      <c r="A278" s="24" t="str">
        <f t="shared" si="16"/>
        <v/>
      </c>
      <c r="B278" s="24" t="str">
        <f t="shared" si="14"/>
        <v/>
      </c>
      <c r="C278" s="24" t="str">
        <f t="shared" si="15"/>
        <v/>
      </c>
      <c r="D278" s="24">
        <v>2026</v>
      </c>
      <c r="E278" s="7" t="s">
        <v>333</v>
      </c>
      <c r="F278" s="7" t="s">
        <v>330</v>
      </c>
      <c r="G278" s="7" t="s">
        <v>47</v>
      </c>
      <c r="H278" s="7" t="s">
        <v>25</v>
      </c>
      <c r="I278" s="8">
        <v>0.34100000000000003</v>
      </c>
      <c r="J278" s="8">
        <v>0.439</v>
      </c>
      <c r="K278" s="8">
        <v>0.55100000000000005</v>
      </c>
      <c r="L278" s="8">
        <v>0.99</v>
      </c>
      <c r="M278" s="7">
        <v>51</v>
      </c>
      <c r="N278" s="7">
        <v>200</v>
      </c>
      <c r="O278" s="7">
        <v>167</v>
      </c>
      <c r="P278" s="7">
        <v>40</v>
      </c>
      <c r="Q278" s="7">
        <v>57</v>
      </c>
      <c r="R278" s="7">
        <v>13</v>
      </c>
      <c r="S278" s="7">
        <v>2</v>
      </c>
      <c r="T278" s="7">
        <v>6</v>
      </c>
      <c r="U278" s="7">
        <v>32</v>
      </c>
      <c r="V278" s="7">
        <v>1</v>
      </c>
      <c r="W278" s="7">
        <v>29</v>
      </c>
      <c r="X278" s="7">
        <v>34</v>
      </c>
      <c r="Y278" s="7">
        <v>3</v>
      </c>
      <c r="Z278" s="7">
        <v>1</v>
      </c>
      <c r="AA278"/>
    </row>
    <row r="279" spans="1:27" x14ac:dyDescent="0.25">
      <c r="A279" s="24" t="str">
        <f t="shared" si="16"/>
        <v/>
      </c>
      <c r="B279" s="24">
        <f t="shared" si="14"/>
        <v>1</v>
      </c>
      <c r="C279" s="24" t="str">
        <f t="shared" si="15"/>
        <v/>
      </c>
      <c r="D279" s="24">
        <v>2026</v>
      </c>
      <c r="E279" s="7" t="s">
        <v>331</v>
      </c>
      <c r="F279" s="7" t="s">
        <v>330</v>
      </c>
      <c r="G279" s="7" t="s">
        <v>37</v>
      </c>
      <c r="H279" s="7" t="s">
        <v>25</v>
      </c>
      <c r="I279" s="8">
        <v>0.33800000000000002</v>
      </c>
      <c r="J279" s="8">
        <v>0.44800000000000001</v>
      </c>
      <c r="K279" s="8">
        <v>0.67100000000000004</v>
      </c>
      <c r="L279" s="8">
        <v>1.119</v>
      </c>
      <c r="M279" s="7">
        <v>59</v>
      </c>
      <c r="N279" s="7">
        <v>270</v>
      </c>
      <c r="O279" s="7">
        <v>222</v>
      </c>
      <c r="P279" s="7">
        <v>63</v>
      </c>
      <c r="Q279" s="7">
        <v>75</v>
      </c>
      <c r="R279" s="7">
        <v>16</v>
      </c>
      <c r="S279" s="7">
        <v>2</v>
      </c>
      <c r="T279" s="7">
        <v>18</v>
      </c>
      <c r="U279" s="7">
        <v>71</v>
      </c>
      <c r="V279" s="7">
        <v>5</v>
      </c>
      <c r="W279" s="7">
        <v>41</v>
      </c>
      <c r="X279" s="7">
        <v>48</v>
      </c>
      <c r="Y279" s="7">
        <v>2</v>
      </c>
      <c r="Z279" s="7">
        <v>2</v>
      </c>
      <c r="AA279"/>
    </row>
    <row r="280" spans="1:27" x14ac:dyDescent="0.25">
      <c r="A280" s="24">
        <f t="shared" si="16"/>
        <v>1</v>
      </c>
      <c r="B280" s="24" t="str">
        <f t="shared" si="14"/>
        <v/>
      </c>
      <c r="C280" s="24" t="str">
        <f t="shared" si="15"/>
        <v/>
      </c>
      <c r="D280" s="24">
        <v>2026</v>
      </c>
      <c r="E280" s="7" t="s">
        <v>332</v>
      </c>
      <c r="F280" s="7" t="s">
        <v>330</v>
      </c>
      <c r="G280" s="7" t="s">
        <v>29</v>
      </c>
      <c r="H280" s="7" t="s">
        <v>42</v>
      </c>
      <c r="I280" s="8">
        <v>0.316</v>
      </c>
      <c r="J280" s="8">
        <v>0.38800000000000001</v>
      </c>
      <c r="K280" s="8">
        <v>0.47199999999999998</v>
      </c>
      <c r="L280" s="8">
        <v>0.86</v>
      </c>
      <c r="M280" s="7">
        <v>59</v>
      </c>
      <c r="N280" s="7">
        <v>288</v>
      </c>
      <c r="O280" s="7">
        <v>250</v>
      </c>
      <c r="P280" s="7">
        <v>62</v>
      </c>
      <c r="Q280" s="7">
        <v>79</v>
      </c>
      <c r="R280" s="7">
        <v>13</v>
      </c>
      <c r="S280" s="7">
        <v>4</v>
      </c>
      <c r="T280" s="7">
        <v>6</v>
      </c>
      <c r="U280" s="7">
        <v>36</v>
      </c>
      <c r="V280" s="7">
        <v>7</v>
      </c>
      <c r="W280" s="7">
        <v>25</v>
      </c>
      <c r="X280" s="7">
        <v>40</v>
      </c>
      <c r="Y280" s="7">
        <v>12</v>
      </c>
      <c r="Z280" s="7">
        <v>3</v>
      </c>
      <c r="AA280"/>
    </row>
    <row r="281" spans="1:27" x14ac:dyDescent="0.25">
      <c r="A281" s="24">
        <f t="shared" si="16"/>
        <v>1</v>
      </c>
      <c r="B281" s="24" t="str">
        <f t="shared" si="14"/>
        <v/>
      </c>
      <c r="C281" s="24" t="str">
        <f t="shared" si="15"/>
        <v/>
      </c>
      <c r="D281" s="24">
        <v>2026</v>
      </c>
      <c r="E281" s="7" t="s">
        <v>334</v>
      </c>
      <c r="F281" s="7" t="s">
        <v>330</v>
      </c>
      <c r="G281" s="7" t="s">
        <v>32</v>
      </c>
      <c r="H281" s="7" t="s">
        <v>44</v>
      </c>
      <c r="I281" s="8">
        <v>0.29799999999999999</v>
      </c>
      <c r="J281" s="8">
        <v>0.40300000000000002</v>
      </c>
      <c r="K281" s="8">
        <v>0.439</v>
      </c>
      <c r="L281" s="8">
        <v>0.84099999999999997</v>
      </c>
      <c r="M281" s="7">
        <v>53</v>
      </c>
      <c r="N281" s="7">
        <v>212</v>
      </c>
      <c r="O281" s="7">
        <v>171</v>
      </c>
      <c r="P281" s="7">
        <v>34</v>
      </c>
      <c r="Q281" s="7">
        <v>51</v>
      </c>
      <c r="R281" s="7">
        <v>9</v>
      </c>
      <c r="S281" s="7">
        <v>0</v>
      </c>
      <c r="T281" s="7">
        <v>5</v>
      </c>
      <c r="U281" s="7">
        <v>42</v>
      </c>
      <c r="V281" s="7">
        <v>10</v>
      </c>
      <c r="W281" s="7">
        <v>24</v>
      </c>
      <c r="X281" s="7">
        <v>32</v>
      </c>
      <c r="Y281" s="7">
        <v>4</v>
      </c>
      <c r="Z281" s="7">
        <v>0</v>
      </c>
      <c r="AA281"/>
    </row>
    <row r="282" spans="1:27" x14ac:dyDescent="0.25">
      <c r="A282" s="24" t="str">
        <f t="shared" si="16"/>
        <v/>
      </c>
      <c r="B282" s="24" t="str">
        <f t="shared" si="14"/>
        <v/>
      </c>
      <c r="C282" s="24" t="str">
        <f t="shared" si="15"/>
        <v/>
      </c>
      <c r="D282" s="24">
        <v>2026</v>
      </c>
      <c r="E282" s="7" t="s">
        <v>335</v>
      </c>
      <c r="F282" s="7" t="s">
        <v>330</v>
      </c>
      <c r="G282" s="7" t="s">
        <v>37</v>
      </c>
      <c r="H282" s="7" t="s">
        <v>40</v>
      </c>
      <c r="I282" s="8">
        <v>0.27500000000000002</v>
      </c>
      <c r="J282" s="8">
        <v>0.376</v>
      </c>
      <c r="K282" s="8">
        <v>0.36299999999999999</v>
      </c>
      <c r="L282" s="8">
        <v>0.73799999999999999</v>
      </c>
      <c r="M282" s="7">
        <v>52</v>
      </c>
      <c r="N282" s="7">
        <v>218</v>
      </c>
      <c r="O282" s="7">
        <v>182</v>
      </c>
      <c r="P282" s="7">
        <v>32</v>
      </c>
      <c r="Q282" s="7">
        <v>50</v>
      </c>
      <c r="R282" s="7">
        <v>5</v>
      </c>
      <c r="S282" s="7">
        <v>1</v>
      </c>
      <c r="T282" s="7">
        <v>3</v>
      </c>
      <c r="U282" s="7">
        <v>30</v>
      </c>
      <c r="V282" s="7">
        <v>12</v>
      </c>
      <c r="W282" s="7">
        <v>18</v>
      </c>
      <c r="X282" s="7">
        <v>42</v>
      </c>
      <c r="Y282" s="7">
        <v>7</v>
      </c>
      <c r="Z282" s="7">
        <v>3</v>
      </c>
      <c r="AA282"/>
    </row>
    <row r="283" spans="1:27" x14ac:dyDescent="0.25">
      <c r="A283" s="24" t="str">
        <f t="shared" si="16"/>
        <v/>
      </c>
      <c r="B283" s="24" t="str">
        <f t="shared" si="14"/>
        <v/>
      </c>
      <c r="C283" s="24" t="str">
        <f t="shared" si="15"/>
        <v/>
      </c>
      <c r="D283" s="24">
        <v>2026</v>
      </c>
      <c r="E283" s="7" t="s">
        <v>336</v>
      </c>
      <c r="F283" s="7" t="s">
        <v>330</v>
      </c>
      <c r="G283" s="7" t="s">
        <v>47</v>
      </c>
      <c r="H283" s="7" t="s">
        <v>33</v>
      </c>
      <c r="I283" s="8">
        <v>0.313</v>
      </c>
      <c r="J283" s="8">
        <v>0.34499999999999997</v>
      </c>
      <c r="K283" s="8">
        <v>0.48799999999999999</v>
      </c>
      <c r="L283" s="8">
        <v>0.83199999999999996</v>
      </c>
      <c r="M283" s="7">
        <v>26</v>
      </c>
      <c r="N283" s="7">
        <v>87</v>
      </c>
      <c r="O283" s="7">
        <v>80</v>
      </c>
      <c r="P283" s="7">
        <v>12</v>
      </c>
      <c r="Q283" s="7">
        <v>25</v>
      </c>
      <c r="R283" s="7">
        <v>2</v>
      </c>
      <c r="S283" s="7">
        <v>0</v>
      </c>
      <c r="T283" s="7">
        <v>4</v>
      </c>
      <c r="U283" s="7">
        <v>18</v>
      </c>
      <c r="V283" s="7">
        <v>1</v>
      </c>
      <c r="W283" s="7">
        <v>4</v>
      </c>
      <c r="X283" s="7">
        <v>16</v>
      </c>
      <c r="Y283" s="7">
        <v>1</v>
      </c>
      <c r="Z283" s="7">
        <v>0</v>
      </c>
      <c r="AA283"/>
    </row>
    <row r="284" spans="1:27" x14ac:dyDescent="0.25">
      <c r="A284" s="24" t="str">
        <f t="shared" si="16"/>
        <v/>
      </c>
      <c r="B284" s="24" t="str">
        <f t="shared" si="14"/>
        <v/>
      </c>
      <c r="C284" s="24" t="str">
        <f t="shared" si="15"/>
        <v/>
      </c>
      <c r="D284" s="24">
        <v>2026</v>
      </c>
      <c r="E284" s="7" t="s">
        <v>337</v>
      </c>
      <c r="F284" s="7" t="s">
        <v>330</v>
      </c>
      <c r="G284" s="7" t="s">
        <v>47</v>
      </c>
      <c r="H284" s="7" t="s">
        <v>30</v>
      </c>
      <c r="I284" s="8">
        <v>0.312</v>
      </c>
      <c r="J284" s="8">
        <v>0.35699999999999998</v>
      </c>
      <c r="K284" s="8">
        <v>0.50700000000000001</v>
      </c>
      <c r="L284" s="8">
        <v>0.86399999999999999</v>
      </c>
      <c r="M284" s="7">
        <v>41</v>
      </c>
      <c r="N284" s="7">
        <v>155</v>
      </c>
      <c r="O284" s="7">
        <v>138</v>
      </c>
      <c r="P284" s="7">
        <v>32</v>
      </c>
      <c r="Q284" s="7">
        <v>43</v>
      </c>
      <c r="R284" s="7">
        <v>6</v>
      </c>
      <c r="S284" s="7">
        <v>0</v>
      </c>
      <c r="T284" s="7">
        <v>7</v>
      </c>
      <c r="U284" s="7">
        <v>30</v>
      </c>
      <c r="V284" s="7">
        <v>2</v>
      </c>
      <c r="W284" s="7">
        <v>10</v>
      </c>
      <c r="X284" s="7">
        <v>39</v>
      </c>
      <c r="Y284" s="7">
        <v>4</v>
      </c>
      <c r="Z284" s="7">
        <v>2</v>
      </c>
      <c r="AA284"/>
    </row>
    <row r="285" spans="1:27" x14ac:dyDescent="0.25">
      <c r="A285" s="24" t="str">
        <f t="shared" si="16"/>
        <v/>
      </c>
      <c r="B285" s="24">
        <f t="shared" si="14"/>
        <v>1</v>
      </c>
      <c r="C285" s="24" t="str">
        <f t="shared" si="15"/>
        <v/>
      </c>
      <c r="D285" s="24">
        <v>2026</v>
      </c>
      <c r="E285" s="7" t="s">
        <v>338</v>
      </c>
      <c r="F285" s="7" t="s">
        <v>330</v>
      </c>
      <c r="G285" s="7" t="s">
        <v>37</v>
      </c>
      <c r="H285" s="7" t="s">
        <v>33</v>
      </c>
      <c r="I285" s="8">
        <v>0.30499999999999999</v>
      </c>
      <c r="J285" s="8">
        <v>0.437</v>
      </c>
      <c r="K285" s="8">
        <v>0.64900000000000002</v>
      </c>
      <c r="L285" s="8">
        <v>1.0860000000000001</v>
      </c>
      <c r="M285" s="7">
        <v>41</v>
      </c>
      <c r="N285" s="7">
        <v>190</v>
      </c>
      <c r="O285" s="7">
        <v>151</v>
      </c>
      <c r="P285" s="7">
        <v>49</v>
      </c>
      <c r="Q285" s="7">
        <v>46</v>
      </c>
      <c r="R285" s="7">
        <v>14</v>
      </c>
      <c r="S285" s="7">
        <v>1</v>
      </c>
      <c r="T285" s="7">
        <v>12</v>
      </c>
      <c r="U285" s="7">
        <v>45</v>
      </c>
      <c r="V285" s="7">
        <v>4</v>
      </c>
      <c r="W285" s="7">
        <v>33</v>
      </c>
      <c r="X285" s="7">
        <v>30</v>
      </c>
      <c r="Y285" s="7">
        <v>3</v>
      </c>
      <c r="Z285" s="7">
        <v>1</v>
      </c>
      <c r="AA285"/>
    </row>
    <row r="286" spans="1:27" x14ac:dyDescent="0.25">
      <c r="A286" s="24">
        <f t="shared" si="16"/>
        <v>1</v>
      </c>
      <c r="B286" s="24" t="str">
        <f t="shared" si="14"/>
        <v/>
      </c>
      <c r="C286" s="24" t="str">
        <f t="shared" si="15"/>
        <v/>
      </c>
      <c r="D286" s="24">
        <v>2026</v>
      </c>
      <c r="E286" s="7" t="s">
        <v>340</v>
      </c>
      <c r="F286" s="7" t="s">
        <v>330</v>
      </c>
      <c r="G286" s="7" t="s">
        <v>29</v>
      </c>
      <c r="H286" s="7" t="s">
        <v>30</v>
      </c>
      <c r="I286" s="8">
        <v>0.28999999999999998</v>
      </c>
      <c r="J286" s="8">
        <v>0.35599999999999998</v>
      </c>
      <c r="K286" s="8">
        <v>0.42699999999999999</v>
      </c>
      <c r="L286" s="8">
        <v>0.78400000000000003</v>
      </c>
      <c r="M286" s="7">
        <v>33</v>
      </c>
      <c r="N286" s="7">
        <v>146</v>
      </c>
      <c r="O286" s="7">
        <v>131</v>
      </c>
      <c r="P286" s="7">
        <v>25</v>
      </c>
      <c r="Q286" s="7">
        <v>38</v>
      </c>
      <c r="R286" s="7">
        <v>9</v>
      </c>
      <c r="S286" s="7">
        <v>0</v>
      </c>
      <c r="T286" s="7">
        <v>3</v>
      </c>
      <c r="U286" s="7">
        <v>23</v>
      </c>
      <c r="V286" s="7">
        <v>4</v>
      </c>
      <c r="W286" s="7">
        <v>10</v>
      </c>
      <c r="X286" s="7">
        <v>12</v>
      </c>
      <c r="Y286" s="7">
        <v>0</v>
      </c>
      <c r="Z286" s="7">
        <v>0</v>
      </c>
      <c r="AA286"/>
    </row>
    <row r="287" spans="1:27" x14ac:dyDescent="0.25">
      <c r="A287" s="24" t="str">
        <f t="shared" si="16"/>
        <v/>
      </c>
      <c r="B287" s="24" t="str">
        <f t="shared" si="14"/>
        <v/>
      </c>
      <c r="C287" s="24" t="str">
        <f t="shared" si="15"/>
        <v/>
      </c>
      <c r="D287" s="24">
        <v>2026</v>
      </c>
      <c r="E287" s="7" t="s">
        <v>339</v>
      </c>
      <c r="F287" s="7" t="s">
        <v>330</v>
      </c>
      <c r="G287" s="7" t="s">
        <v>24</v>
      </c>
      <c r="H287" s="7" t="s">
        <v>27</v>
      </c>
      <c r="I287" s="8">
        <v>0.28899999999999998</v>
      </c>
      <c r="J287" s="8">
        <v>0.41299999999999998</v>
      </c>
      <c r="K287" s="8">
        <v>0.38300000000000001</v>
      </c>
      <c r="L287" s="8">
        <v>0.79500000000000004</v>
      </c>
      <c r="M287" s="7">
        <v>44</v>
      </c>
      <c r="N287" s="7">
        <v>162</v>
      </c>
      <c r="O287" s="7">
        <v>128</v>
      </c>
      <c r="P287" s="7">
        <v>35</v>
      </c>
      <c r="Q287" s="7">
        <v>37</v>
      </c>
      <c r="R287" s="7">
        <v>5</v>
      </c>
      <c r="S287" s="7">
        <v>2</v>
      </c>
      <c r="T287" s="7">
        <v>1</v>
      </c>
      <c r="U287" s="7">
        <v>29</v>
      </c>
      <c r="V287" s="7">
        <v>6</v>
      </c>
      <c r="W287" s="7">
        <v>23</v>
      </c>
      <c r="X287" s="7">
        <v>30</v>
      </c>
      <c r="Y287" s="7">
        <v>11</v>
      </c>
      <c r="Z287" s="7">
        <v>1</v>
      </c>
      <c r="AA287"/>
    </row>
    <row r="288" spans="1:27" x14ac:dyDescent="0.25">
      <c r="A288" s="24" t="str">
        <f t="shared" si="16"/>
        <v/>
      </c>
      <c r="B288" s="24" t="str">
        <f t="shared" si="14"/>
        <v/>
      </c>
      <c r="C288" s="24" t="str">
        <f t="shared" si="15"/>
        <v/>
      </c>
      <c r="D288" s="24">
        <v>2026</v>
      </c>
      <c r="E288" s="7" t="s">
        <v>342</v>
      </c>
      <c r="F288" s="7" t="s">
        <v>330</v>
      </c>
      <c r="G288" s="7" t="s">
        <v>24</v>
      </c>
      <c r="H288" s="7" t="s">
        <v>40</v>
      </c>
      <c r="I288" s="8">
        <v>0.27300000000000002</v>
      </c>
      <c r="J288" s="8">
        <v>0.38500000000000001</v>
      </c>
      <c r="K288" s="8">
        <v>0.36399999999999999</v>
      </c>
      <c r="L288" s="8">
        <v>0.748</v>
      </c>
      <c r="M288" s="7">
        <v>16</v>
      </c>
      <c r="N288" s="7">
        <v>27</v>
      </c>
      <c r="O288" s="7">
        <v>22</v>
      </c>
      <c r="P288" s="7">
        <v>3</v>
      </c>
      <c r="Q288" s="7">
        <v>6</v>
      </c>
      <c r="R288" s="7">
        <v>2</v>
      </c>
      <c r="S288" s="7">
        <v>0</v>
      </c>
      <c r="T288" s="7">
        <v>0</v>
      </c>
      <c r="U288" s="7">
        <v>4</v>
      </c>
      <c r="V288" s="7">
        <v>1</v>
      </c>
      <c r="W288" s="7">
        <v>3</v>
      </c>
      <c r="X288" s="7">
        <v>8</v>
      </c>
      <c r="Y288" s="7">
        <v>0</v>
      </c>
      <c r="Z288" s="7">
        <v>0</v>
      </c>
      <c r="AA288"/>
    </row>
    <row r="289" spans="1:27" x14ac:dyDescent="0.25">
      <c r="A289" s="24" t="str">
        <f t="shared" si="16"/>
        <v/>
      </c>
      <c r="B289" s="24" t="str">
        <f t="shared" si="14"/>
        <v/>
      </c>
      <c r="C289" s="24" t="str">
        <f t="shared" si="15"/>
        <v/>
      </c>
      <c r="D289" s="24">
        <v>2026</v>
      </c>
      <c r="E289" s="7" t="s">
        <v>341</v>
      </c>
      <c r="F289" s="7" t="s">
        <v>330</v>
      </c>
      <c r="G289" s="7" t="s">
        <v>47</v>
      </c>
      <c r="H289" s="7" t="s">
        <v>42</v>
      </c>
      <c r="I289" s="8">
        <v>0.26900000000000002</v>
      </c>
      <c r="J289" s="8">
        <v>0.45900000000000002</v>
      </c>
      <c r="K289" s="8">
        <v>0.5</v>
      </c>
      <c r="L289" s="8">
        <v>0.95899999999999996</v>
      </c>
      <c r="M289" s="7">
        <v>17</v>
      </c>
      <c r="N289" s="7">
        <v>38</v>
      </c>
      <c r="O289" s="7">
        <v>26</v>
      </c>
      <c r="P289" s="7">
        <v>9</v>
      </c>
      <c r="Q289" s="7">
        <v>7</v>
      </c>
      <c r="R289" s="7">
        <v>1</v>
      </c>
      <c r="S289" s="7">
        <v>1</v>
      </c>
      <c r="T289" s="7">
        <v>1</v>
      </c>
      <c r="U289" s="7">
        <v>11</v>
      </c>
      <c r="V289" s="7">
        <v>2</v>
      </c>
      <c r="W289" s="7">
        <v>8</v>
      </c>
      <c r="X289" s="7">
        <v>13</v>
      </c>
      <c r="Y289" s="7">
        <v>1</v>
      </c>
      <c r="Z289" s="7">
        <v>0</v>
      </c>
      <c r="AA289"/>
    </row>
    <row r="290" spans="1:27" x14ac:dyDescent="0.25">
      <c r="A290" s="24" t="str">
        <f t="shared" si="16"/>
        <v/>
      </c>
      <c r="B290" s="24" t="str">
        <f t="shared" si="14"/>
        <v/>
      </c>
      <c r="C290" s="24" t="str">
        <f t="shared" si="15"/>
        <v/>
      </c>
      <c r="D290" s="24">
        <v>2026</v>
      </c>
      <c r="E290" s="7" t="s">
        <v>343</v>
      </c>
      <c r="F290" s="7" t="s">
        <v>330</v>
      </c>
      <c r="G290" s="7" t="s">
        <v>24</v>
      </c>
      <c r="H290" s="7" t="s">
        <v>27</v>
      </c>
      <c r="I290" s="8">
        <v>0.22800000000000001</v>
      </c>
      <c r="J290" s="8">
        <v>0.33100000000000002</v>
      </c>
      <c r="K290" s="8">
        <v>0.28899999999999998</v>
      </c>
      <c r="L290" s="8">
        <v>0.62</v>
      </c>
      <c r="M290" s="7">
        <v>37</v>
      </c>
      <c r="N290" s="7">
        <v>135</v>
      </c>
      <c r="O290" s="7">
        <v>114</v>
      </c>
      <c r="P290" s="7">
        <v>30</v>
      </c>
      <c r="Q290" s="7">
        <v>26</v>
      </c>
      <c r="R290" s="7">
        <v>3</v>
      </c>
      <c r="S290" s="7">
        <v>2</v>
      </c>
      <c r="T290" s="7">
        <v>0</v>
      </c>
      <c r="U290" s="7">
        <v>13</v>
      </c>
      <c r="V290" s="7">
        <v>2</v>
      </c>
      <c r="W290" s="7">
        <v>16</v>
      </c>
      <c r="X290" s="7">
        <v>31</v>
      </c>
      <c r="Y290" s="7">
        <v>8</v>
      </c>
      <c r="Z290" s="7">
        <v>0</v>
      </c>
      <c r="AA290"/>
    </row>
    <row r="291" spans="1:27" x14ac:dyDescent="0.25">
      <c r="A291" s="24" t="str">
        <f t="shared" si="16"/>
        <v/>
      </c>
      <c r="B291" s="24" t="str">
        <f t="shared" si="14"/>
        <v/>
      </c>
      <c r="C291" s="24">
        <f t="shared" si="15"/>
        <v>1</v>
      </c>
      <c r="D291" s="24">
        <v>2026</v>
      </c>
      <c r="E291" s="7" t="s">
        <v>344</v>
      </c>
      <c r="F291" s="7" t="s">
        <v>330</v>
      </c>
      <c r="G291" s="7" t="s">
        <v>24</v>
      </c>
      <c r="H291" s="7" t="s">
        <v>38</v>
      </c>
      <c r="I291" s="8">
        <v>0.2</v>
      </c>
      <c r="J291" s="8">
        <v>0.35099999999999998</v>
      </c>
      <c r="K291" s="8">
        <v>0.36699999999999999</v>
      </c>
      <c r="L291" s="8">
        <v>0.71799999999999997</v>
      </c>
      <c r="M291" s="7">
        <v>17</v>
      </c>
      <c r="N291" s="7">
        <v>37</v>
      </c>
      <c r="O291" s="7">
        <v>30</v>
      </c>
      <c r="P291" s="7">
        <v>9</v>
      </c>
      <c r="Q291" s="7">
        <v>6</v>
      </c>
      <c r="R291" s="7">
        <v>2</v>
      </c>
      <c r="S291" s="7">
        <v>0</v>
      </c>
      <c r="T291" s="7">
        <v>1</v>
      </c>
      <c r="U291" s="7">
        <v>10</v>
      </c>
      <c r="V291" s="7">
        <v>0</v>
      </c>
      <c r="W291" s="7">
        <v>7</v>
      </c>
      <c r="X291" s="7">
        <v>5</v>
      </c>
      <c r="Y291" s="7">
        <v>2</v>
      </c>
      <c r="Z291" s="7">
        <v>0</v>
      </c>
      <c r="AA291"/>
    </row>
    <row r="292" spans="1:27" x14ac:dyDescent="0.25">
      <c r="A292" s="24" t="str">
        <f t="shared" si="16"/>
        <v/>
      </c>
      <c r="B292" s="24" t="str">
        <f t="shared" si="14"/>
        <v/>
      </c>
      <c r="C292" s="24" t="str">
        <f t="shared" si="15"/>
        <v/>
      </c>
      <c r="D292" s="24">
        <v>2026</v>
      </c>
      <c r="E292" s="7" t="s">
        <v>345</v>
      </c>
      <c r="F292" s="7" t="s">
        <v>330</v>
      </c>
      <c r="G292" s="7" t="s">
        <v>47</v>
      </c>
      <c r="H292" s="7" t="s">
        <v>35</v>
      </c>
      <c r="I292" s="8">
        <v>0.182</v>
      </c>
      <c r="J292" s="8">
        <v>0.4</v>
      </c>
      <c r="K292" s="8">
        <v>0.45500000000000002</v>
      </c>
      <c r="L292" s="8">
        <v>0.85499999999999998</v>
      </c>
      <c r="M292" s="7">
        <v>11</v>
      </c>
      <c r="N292" s="7">
        <v>15</v>
      </c>
      <c r="O292" s="7">
        <v>11</v>
      </c>
      <c r="P292" s="7">
        <v>5</v>
      </c>
      <c r="Q292" s="7">
        <v>2</v>
      </c>
      <c r="R292" s="7">
        <v>0</v>
      </c>
      <c r="S292" s="7">
        <v>0</v>
      </c>
      <c r="T292" s="7">
        <v>1</v>
      </c>
      <c r="U292" s="7">
        <v>2</v>
      </c>
      <c r="V292" s="7">
        <v>1</v>
      </c>
      <c r="W292" s="7">
        <v>3</v>
      </c>
      <c r="X292" s="7">
        <v>3</v>
      </c>
      <c r="Y292" s="7">
        <v>0</v>
      </c>
      <c r="Z292" s="7">
        <v>0</v>
      </c>
      <c r="AA292"/>
    </row>
    <row r="293" spans="1:27" x14ac:dyDescent="0.25">
      <c r="A293" s="24" t="str">
        <f t="shared" si="16"/>
        <v/>
      </c>
      <c r="B293" s="24" t="str">
        <f t="shared" si="14"/>
        <v/>
      </c>
      <c r="C293" s="24">
        <f t="shared" si="15"/>
        <v>1</v>
      </c>
      <c r="D293" s="24">
        <v>2026</v>
      </c>
      <c r="E293" s="7" t="s">
        <v>348</v>
      </c>
      <c r="F293" s="7" t="s">
        <v>330</v>
      </c>
      <c r="G293" s="7" t="s">
        <v>47</v>
      </c>
      <c r="H293" s="7" t="s">
        <v>27</v>
      </c>
      <c r="I293" s="8">
        <v>0.16700000000000001</v>
      </c>
      <c r="J293" s="8">
        <v>0.16700000000000001</v>
      </c>
      <c r="K293" s="8">
        <v>0.16700000000000001</v>
      </c>
      <c r="L293" s="8">
        <v>0.33300000000000002</v>
      </c>
      <c r="M293" s="7">
        <v>6</v>
      </c>
      <c r="N293" s="7">
        <v>6</v>
      </c>
      <c r="O293" s="7">
        <v>6</v>
      </c>
      <c r="P293" s="7">
        <v>0</v>
      </c>
      <c r="Q293" s="7">
        <v>1</v>
      </c>
      <c r="R293" s="7">
        <v>0</v>
      </c>
      <c r="S293" s="7">
        <v>0</v>
      </c>
      <c r="T293" s="7">
        <v>0</v>
      </c>
      <c r="U293" s="7">
        <v>1</v>
      </c>
      <c r="V293" s="7">
        <v>0</v>
      </c>
      <c r="W293" s="7">
        <v>0</v>
      </c>
      <c r="X293" s="7">
        <v>3</v>
      </c>
      <c r="Y293" s="7">
        <v>0</v>
      </c>
      <c r="Z293" s="7">
        <v>0</v>
      </c>
      <c r="AA293"/>
    </row>
    <row r="294" spans="1:27" x14ac:dyDescent="0.25">
      <c r="A294" s="24" t="str">
        <f t="shared" si="16"/>
        <v/>
      </c>
      <c r="B294" s="24" t="str">
        <f t="shared" si="14"/>
        <v/>
      </c>
      <c r="C294" s="24" t="str">
        <f t="shared" si="15"/>
        <v/>
      </c>
      <c r="D294" s="24">
        <v>2026</v>
      </c>
      <c r="E294" s="7" t="s">
        <v>347</v>
      </c>
      <c r="F294" s="7" t="s">
        <v>330</v>
      </c>
      <c r="G294" s="7" t="s">
        <v>47</v>
      </c>
      <c r="H294" s="7" t="s">
        <v>44</v>
      </c>
      <c r="I294" s="8">
        <v>0.16700000000000001</v>
      </c>
      <c r="J294" s="8">
        <v>0.26700000000000002</v>
      </c>
      <c r="K294" s="8">
        <v>0.16700000000000001</v>
      </c>
      <c r="L294" s="8">
        <v>0.433</v>
      </c>
      <c r="M294" s="7">
        <v>10</v>
      </c>
      <c r="N294" s="7">
        <v>15</v>
      </c>
      <c r="O294" s="7">
        <v>12</v>
      </c>
      <c r="P294" s="7">
        <v>4</v>
      </c>
      <c r="Q294" s="7">
        <v>2</v>
      </c>
      <c r="R294" s="7">
        <v>0</v>
      </c>
      <c r="S294" s="7">
        <v>0</v>
      </c>
      <c r="T294" s="7">
        <v>0</v>
      </c>
      <c r="U294" s="7">
        <v>2</v>
      </c>
      <c r="V294" s="7">
        <v>0</v>
      </c>
      <c r="W294" s="7">
        <v>2</v>
      </c>
      <c r="X294" s="7">
        <v>5</v>
      </c>
      <c r="Y294" s="7">
        <v>0</v>
      </c>
      <c r="Z294" s="7">
        <v>0</v>
      </c>
      <c r="AA294"/>
    </row>
    <row r="295" spans="1:27" x14ac:dyDescent="0.25">
      <c r="A295" s="24">
        <f t="shared" si="16"/>
        <v>1</v>
      </c>
      <c r="B295" s="24" t="str">
        <f t="shared" si="14"/>
        <v/>
      </c>
      <c r="C295" s="24" t="str">
        <f t="shared" si="15"/>
        <v/>
      </c>
      <c r="D295" s="24">
        <v>2026</v>
      </c>
      <c r="E295" s="7" t="s">
        <v>346</v>
      </c>
      <c r="F295" s="7" t="s">
        <v>330</v>
      </c>
      <c r="G295" s="7" t="s">
        <v>32</v>
      </c>
      <c r="H295" s="7" t="s">
        <v>25</v>
      </c>
      <c r="I295" s="8">
        <v>0.16700000000000001</v>
      </c>
      <c r="J295" s="8">
        <v>0.33300000000000002</v>
      </c>
      <c r="K295" s="8">
        <v>0.25</v>
      </c>
      <c r="L295" s="8">
        <v>0.58299999999999996</v>
      </c>
      <c r="M295" s="7">
        <v>11</v>
      </c>
      <c r="N295" s="7">
        <v>15</v>
      </c>
      <c r="O295" s="7">
        <v>12</v>
      </c>
      <c r="P295" s="7">
        <v>1</v>
      </c>
      <c r="Q295" s="7">
        <v>2</v>
      </c>
      <c r="R295" s="7">
        <v>1</v>
      </c>
      <c r="S295" s="7">
        <v>0</v>
      </c>
      <c r="T295" s="7">
        <v>0</v>
      </c>
      <c r="U295" s="7">
        <v>1</v>
      </c>
      <c r="V295" s="7">
        <v>2</v>
      </c>
      <c r="W295" s="7">
        <v>1</v>
      </c>
      <c r="X295" s="7">
        <v>6</v>
      </c>
      <c r="Y295" s="7">
        <v>0</v>
      </c>
      <c r="Z295" s="7">
        <v>0</v>
      </c>
      <c r="AA295"/>
    </row>
    <row r="296" spans="1:27" x14ac:dyDescent="0.25">
      <c r="A296" s="24" t="str">
        <f t="shared" si="16"/>
        <v/>
      </c>
      <c r="B296" s="24" t="str">
        <f t="shared" si="14"/>
        <v/>
      </c>
      <c r="C296" s="24" t="str">
        <f t="shared" si="15"/>
        <v/>
      </c>
      <c r="D296" s="24">
        <v>2026</v>
      </c>
      <c r="E296" s="7" t="s">
        <v>7547</v>
      </c>
      <c r="F296" s="7" t="s">
        <v>330</v>
      </c>
      <c r="G296" s="7" t="s">
        <v>37</v>
      </c>
      <c r="H296" s="7" t="s">
        <v>64</v>
      </c>
      <c r="I296" s="8">
        <v>0</v>
      </c>
      <c r="J296" s="8">
        <v>1</v>
      </c>
      <c r="K296" s="8">
        <v>0</v>
      </c>
      <c r="L296" s="8">
        <v>0</v>
      </c>
      <c r="M296" s="7">
        <v>1</v>
      </c>
      <c r="N296" s="7">
        <v>1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1</v>
      </c>
      <c r="X296" s="7">
        <v>0</v>
      </c>
      <c r="Y296" s="7">
        <v>0</v>
      </c>
      <c r="Z296" s="7">
        <v>0</v>
      </c>
      <c r="AA296"/>
    </row>
    <row r="297" spans="1:27" x14ac:dyDescent="0.25">
      <c r="A297" s="24">
        <f t="shared" si="16"/>
        <v>1</v>
      </c>
      <c r="B297" s="24" t="str">
        <f t="shared" si="14"/>
        <v/>
      </c>
      <c r="C297" s="24" t="str">
        <f t="shared" si="15"/>
        <v/>
      </c>
      <c r="D297" s="24">
        <v>2026</v>
      </c>
      <c r="E297" s="7" t="s">
        <v>9100</v>
      </c>
      <c r="F297" s="7" t="s">
        <v>330</v>
      </c>
      <c r="G297" s="7" t="s">
        <v>29</v>
      </c>
      <c r="H297" s="7" t="s">
        <v>164</v>
      </c>
      <c r="I297" s="8">
        <v>0</v>
      </c>
      <c r="J297" s="8">
        <v>1</v>
      </c>
      <c r="K297" s="8">
        <v>0</v>
      </c>
      <c r="L297" s="8">
        <v>0</v>
      </c>
      <c r="M297" s="7">
        <v>1</v>
      </c>
      <c r="N297" s="7">
        <v>1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1</v>
      </c>
      <c r="X297" s="7">
        <v>0</v>
      </c>
      <c r="Y297" s="7">
        <v>0</v>
      </c>
      <c r="Z297" s="7">
        <v>0</v>
      </c>
      <c r="AA297"/>
    </row>
    <row r="298" spans="1:27" x14ac:dyDescent="0.25">
      <c r="A298" s="24" t="str">
        <f t="shared" si="16"/>
        <v/>
      </c>
      <c r="B298" s="24">
        <f t="shared" si="14"/>
        <v>1</v>
      </c>
      <c r="C298" s="24" t="str">
        <f t="shared" si="15"/>
        <v/>
      </c>
      <c r="D298" s="24">
        <v>2026</v>
      </c>
      <c r="E298" s="7" t="s">
        <v>349</v>
      </c>
      <c r="F298" s="7" t="s">
        <v>350</v>
      </c>
      <c r="G298" s="7" t="s">
        <v>37</v>
      </c>
      <c r="H298" s="7" t="s">
        <v>44</v>
      </c>
      <c r="I298" s="8">
        <v>0.35399999999999998</v>
      </c>
      <c r="J298" s="8">
        <v>0.44400000000000001</v>
      </c>
      <c r="K298" s="8">
        <v>0.59199999999999997</v>
      </c>
      <c r="L298" s="8">
        <v>1.036</v>
      </c>
      <c r="M298" s="7">
        <v>59</v>
      </c>
      <c r="N298" s="7">
        <v>268</v>
      </c>
      <c r="O298" s="7">
        <v>223</v>
      </c>
      <c r="P298" s="7">
        <v>57</v>
      </c>
      <c r="Q298" s="7">
        <v>79</v>
      </c>
      <c r="R298" s="7">
        <v>12</v>
      </c>
      <c r="S298" s="7">
        <v>1</v>
      </c>
      <c r="T298" s="7">
        <v>13</v>
      </c>
      <c r="U298" s="7">
        <v>58</v>
      </c>
      <c r="V298" s="7">
        <v>6</v>
      </c>
      <c r="W298" s="7">
        <v>34</v>
      </c>
      <c r="X298" s="7">
        <v>35</v>
      </c>
      <c r="Y298" s="7">
        <v>7</v>
      </c>
      <c r="Z298" s="7">
        <v>0</v>
      </c>
      <c r="AA298"/>
    </row>
    <row r="299" spans="1:27" x14ac:dyDescent="0.25">
      <c r="A299" s="24" t="str">
        <f t="shared" si="16"/>
        <v/>
      </c>
      <c r="B299" s="24" t="str">
        <f t="shared" si="14"/>
        <v/>
      </c>
      <c r="C299" s="24" t="str">
        <f t="shared" si="15"/>
        <v/>
      </c>
      <c r="D299" s="24">
        <v>2026</v>
      </c>
      <c r="E299" s="7" t="s">
        <v>351</v>
      </c>
      <c r="F299" s="7" t="s">
        <v>350</v>
      </c>
      <c r="G299" s="7" t="s">
        <v>37</v>
      </c>
      <c r="H299" s="7" t="s">
        <v>27</v>
      </c>
      <c r="I299" s="8">
        <v>0.34300000000000003</v>
      </c>
      <c r="J299" s="8">
        <v>0.45800000000000002</v>
      </c>
      <c r="K299" s="8">
        <v>0.54500000000000004</v>
      </c>
      <c r="L299" s="8">
        <v>1.0029999999999999</v>
      </c>
      <c r="M299" s="7">
        <v>60</v>
      </c>
      <c r="N299" s="7">
        <v>293</v>
      </c>
      <c r="O299" s="7">
        <v>233</v>
      </c>
      <c r="P299" s="7">
        <v>66</v>
      </c>
      <c r="Q299" s="7">
        <v>80</v>
      </c>
      <c r="R299" s="7">
        <v>17</v>
      </c>
      <c r="S299" s="7">
        <v>0</v>
      </c>
      <c r="T299" s="7">
        <v>10</v>
      </c>
      <c r="U299" s="7">
        <v>43</v>
      </c>
      <c r="V299" s="7">
        <v>10</v>
      </c>
      <c r="W299" s="7">
        <v>42</v>
      </c>
      <c r="X299" s="7">
        <v>51</v>
      </c>
      <c r="Y299" s="7">
        <v>32</v>
      </c>
      <c r="Z299" s="7">
        <v>4</v>
      </c>
      <c r="AA299"/>
    </row>
    <row r="300" spans="1:27" x14ac:dyDescent="0.25">
      <c r="A300" s="24" t="str">
        <f t="shared" si="16"/>
        <v/>
      </c>
      <c r="B300" s="24" t="str">
        <f t="shared" si="14"/>
        <v/>
      </c>
      <c r="C300" s="24" t="str">
        <f t="shared" si="15"/>
        <v/>
      </c>
      <c r="D300" s="24">
        <v>2026</v>
      </c>
      <c r="E300" s="7" t="s">
        <v>353</v>
      </c>
      <c r="F300" s="7" t="s">
        <v>350</v>
      </c>
      <c r="G300" s="7" t="s">
        <v>37</v>
      </c>
      <c r="H300" s="7" t="s">
        <v>42</v>
      </c>
      <c r="I300" s="8">
        <v>0.32200000000000001</v>
      </c>
      <c r="J300" s="8">
        <v>0.42899999999999999</v>
      </c>
      <c r="K300" s="8">
        <v>0.51100000000000001</v>
      </c>
      <c r="L300" s="8">
        <v>0.94</v>
      </c>
      <c r="M300" s="7">
        <v>54</v>
      </c>
      <c r="N300" s="7">
        <v>213</v>
      </c>
      <c r="O300" s="7">
        <v>174</v>
      </c>
      <c r="P300" s="7">
        <v>46</v>
      </c>
      <c r="Q300" s="7">
        <v>56</v>
      </c>
      <c r="R300" s="7">
        <v>14</v>
      </c>
      <c r="S300" s="7">
        <v>2</v>
      </c>
      <c r="T300" s="7">
        <v>5</v>
      </c>
      <c r="U300" s="7">
        <v>33</v>
      </c>
      <c r="V300" s="7">
        <v>5</v>
      </c>
      <c r="W300" s="7">
        <v>29</v>
      </c>
      <c r="X300" s="7">
        <v>38</v>
      </c>
      <c r="Y300" s="7">
        <v>9</v>
      </c>
      <c r="Z300" s="7">
        <v>1</v>
      </c>
      <c r="AA300"/>
    </row>
    <row r="301" spans="1:27" x14ac:dyDescent="0.25">
      <c r="A301" s="24" t="str">
        <f t="shared" si="16"/>
        <v/>
      </c>
      <c r="B301" s="24">
        <f t="shared" si="14"/>
        <v>1</v>
      </c>
      <c r="C301" s="24" t="str">
        <f t="shared" si="15"/>
        <v/>
      </c>
      <c r="D301" s="24">
        <v>2026</v>
      </c>
      <c r="E301" s="7" t="s">
        <v>354</v>
      </c>
      <c r="F301" s="7" t="s">
        <v>350</v>
      </c>
      <c r="G301" s="7" t="s">
        <v>24</v>
      </c>
      <c r="H301" s="7" t="s">
        <v>33</v>
      </c>
      <c r="I301" s="8">
        <v>0.30599999999999999</v>
      </c>
      <c r="J301" s="8">
        <v>0.41599999999999998</v>
      </c>
      <c r="K301" s="8">
        <v>0.629</v>
      </c>
      <c r="L301" s="8">
        <v>1.0449999999999999</v>
      </c>
      <c r="M301" s="7">
        <v>60</v>
      </c>
      <c r="N301" s="7">
        <v>279</v>
      </c>
      <c r="O301" s="7">
        <v>232</v>
      </c>
      <c r="P301" s="7">
        <v>66</v>
      </c>
      <c r="Q301" s="7">
        <v>71</v>
      </c>
      <c r="R301" s="7">
        <v>19</v>
      </c>
      <c r="S301" s="7">
        <v>1</v>
      </c>
      <c r="T301" s="7">
        <v>18</v>
      </c>
      <c r="U301" s="7">
        <v>52</v>
      </c>
      <c r="V301" s="7">
        <v>2</v>
      </c>
      <c r="W301" s="7">
        <v>43</v>
      </c>
      <c r="X301" s="7">
        <v>63</v>
      </c>
      <c r="Y301" s="7">
        <v>2</v>
      </c>
      <c r="Z301" s="7">
        <v>2</v>
      </c>
      <c r="AA301"/>
    </row>
    <row r="302" spans="1:27" x14ac:dyDescent="0.25">
      <c r="A302" s="24" t="str">
        <f t="shared" si="16"/>
        <v/>
      </c>
      <c r="B302" s="24">
        <f t="shared" si="14"/>
        <v>1</v>
      </c>
      <c r="C302" s="24" t="str">
        <f t="shared" si="15"/>
        <v/>
      </c>
      <c r="D302" s="24">
        <v>2026</v>
      </c>
      <c r="E302" s="7" t="s">
        <v>352</v>
      </c>
      <c r="F302" s="7" t="s">
        <v>350</v>
      </c>
      <c r="G302" s="7" t="s">
        <v>24</v>
      </c>
      <c r="H302" s="7" t="s">
        <v>35</v>
      </c>
      <c r="I302" s="8">
        <v>0.30199999999999999</v>
      </c>
      <c r="J302" s="8">
        <v>0.44700000000000001</v>
      </c>
      <c r="K302" s="8">
        <v>0.63700000000000001</v>
      </c>
      <c r="L302" s="8">
        <v>1.085</v>
      </c>
      <c r="M302" s="7">
        <v>53</v>
      </c>
      <c r="N302" s="7">
        <v>238</v>
      </c>
      <c r="O302" s="7">
        <v>182</v>
      </c>
      <c r="P302" s="7">
        <v>50</v>
      </c>
      <c r="Q302" s="7">
        <v>55</v>
      </c>
      <c r="R302" s="7">
        <v>10</v>
      </c>
      <c r="S302" s="7">
        <v>0</v>
      </c>
      <c r="T302" s="7">
        <v>17</v>
      </c>
      <c r="U302" s="7">
        <v>62</v>
      </c>
      <c r="V302" s="7">
        <v>17</v>
      </c>
      <c r="W302" s="7">
        <v>34</v>
      </c>
      <c r="X302" s="7">
        <v>42</v>
      </c>
      <c r="Y302" s="7">
        <v>3</v>
      </c>
      <c r="Z302" s="7">
        <v>2</v>
      </c>
      <c r="AA302"/>
    </row>
    <row r="303" spans="1:27" x14ac:dyDescent="0.25">
      <c r="A303" s="24" t="str">
        <f t="shared" si="16"/>
        <v/>
      </c>
      <c r="B303" s="24" t="str">
        <f t="shared" si="14"/>
        <v/>
      </c>
      <c r="C303" s="24" t="str">
        <f t="shared" si="15"/>
        <v/>
      </c>
      <c r="D303" s="24">
        <v>2026</v>
      </c>
      <c r="E303" s="7" t="s">
        <v>356</v>
      </c>
      <c r="F303" s="7" t="s">
        <v>350</v>
      </c>
      <c r="G303" s="7" t="s">
        <v>24</v>
      </c>
      <c r="H303" s="7" t="s">
        <v>25</v>
      </c>
      <c r="I303" s="8">
        <v>0.27400000000000002</v>
      </c>
      <c r="J303" s="8">
        <v>0.374</v>
      </c>
      <c r="K303" s="8">
        <v>0.504</v>
      </c>
      <c r="L303" s="8">
        <v>0.878</v>
      </c>
      <c r="M303" s="7">
        <v>59</v>
      </c>
      <c r="N303" s="7">
        <v>263</v>
      </c>
      <c r="O303" s="7">
        <v>226</v>
      </c>
      <c r="P303" s="7">
        <v>40</v>
      </c>
      <c r="Q303" s="7">
        <v>62</v>
      </c>
      <c r="R303" s="7">
        <v>12</v>
      </c>
      <c r="S303" s="7">
        <v>2</v>
      </c>
      <c r="T303" s="7">
        <v>12</v>
      </c>
      <c r="U303" s="7">
        <v>52</v>
      </c>
      <c r="V303" s="7">
        <v>3</v>
      </c>
      <c r="W303" s="7">
        <v>33</v>
      </c>
      <c r="X303" s="7">
        <v>51</v>
      </c>
      <c r="Y303" s="7">
        <v>1</v>
      </c>
      <c r="Z303" s="7">
        <v>1</v>
      </c>
      <c r="AA303"/>
    </row>
    <row r="304" spans="1:27" x14ac:dyDescent="0.25">
      <c r="A304" s="24" t="str">
        <f t="shared" si="16"/>
        <v/>
      </c>
      <c r="B304" s="24" t="str">
        <f t="shared" si="14"/>
        <v/>
      </c>
      <c r="C304" s="24" t="str">
        <f t="shared" si="15"/>
        <v/>
      </c>
      <c r="D304" s="24">
        <v>2026</v>
      </c>
      <c r="E304" s="7" t="s">
        <v>355</v>
      </c>
      <c r="F304" s="7" t="s">
        <v>350</v>
      </c>
      <c r="G304" s="7" t="s">
        <v>47</v>
      </c>
      <c r="H304" s="7" t="s">
        <v>40</v>
      </c>
      <c r="I304" s="8">
        <v>0.26600000000000001</v>
      </c>
      <c r="J304" s="8">
        <v>0.38400000000000001</v>
      </c>
      <c r="K304" s="8">
        <v>0.39900000000000002</v>
      </c>
      <c r="L304" s="8">
        <v>0.78300000000000003</v>
      </c>
      <c r="M304" s="7">
        <v>58</v>
      </c>
      <c r="N304" s="7">
        <v>235</v>
      </c>
      <c r="O304" s="7">
        <v>188</v>
      </c>
      <c r="P304" s="7">
        <v>38</v>
      </c>
      <c r="Q304" s="7">
        <v>50</v>
      </c>
      <c r="R304" s="7">
        <v>10</v>
      </c>
      <c r="S304" s="7">
        <v>0</v>
      </c>
      <c r="T304" s="7">
        <v>5</v>
      </c>
      <c r="U304" s="7">
        <v>41</v>
      </c>
      <c r="V304" s="7">
        <v>9</v>
      </c>
      <c r="W304" s="7">
        <v>30</v>
      </c>
      <c r="X304" s="7">
        <v>37</v>
      </c>
      <c r="Y304" s="7">
        <v>13</v>
      </c>
      <c r="Z304" s="7">
        <v>2</v>
      </c>
      <c r="AA304"/>
    </row>
    <row r="305" spans="1:27" x14ac:dyDescent="0.25">
      <c r="A305" s="24" t="str">
        <f t="shared" si="16"/>
        <v/>
      </c>
      <c r="B305" s="24" t="str">
        <f t="shared" si="14"/>
        <v/>
      </c>
      <c r="C305" s="24" t="str">
        <f t="shared" si="15"/>
        <v/>
      </c>
      <c r="D305" s="24">
        <v>2026</v>
      </c>
      <c r="E305" s="7" t="s">
        <v>357</v>
      </c>
      <c r="F305" s="7" t="s">
        <v>350</v>
      </c>
      <c r="G305" s="7" t="s">
        <v>24</v>
      </c>
      <c r="H305" s="7" t="s">
        <v>164</v>
      </c>
      <c r="I305" s="8">
        <v>0.5</v>
      </c>
      <c r="J305" s="8">
        <v>0.5</v>
      </c>
      <c r="K305" s="8">
        <v>0.75</v>
      </c>
      <c r="L305" s="8">
        <v>1.25</v>
      </c>
      <c r="M305" s="7">
        <v>2</v>
      </c>
      <c r="N305" s="7">
        <v>4</v>
      </c>
      <c r="O305" s="7">
        <v>4</v>
      </c>
      <c r="P305" s="7">
        <v>1</v>
      </c>
      <c r="Q305" s="7">
        <v>2</v>
      </c>
      <c r="R305" s="7">
        <v>1</v>
      </c>
      <c r="S305" s="7">
        <v>0</v>
      </c>
      <c r="T305" s="7">
        <v>0</v>
      </c>
      <c r="U305" s="7">
        <v>2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/>
    </row>
    <row r="306" spans="1:27" x14ac:dyDescent="0.25">
      <c r="A306" s="24" t="str">
        <f t="shared" si="16"/>
        <v/>
      </c>
      <c r="B306" s="24" t="str">
        <f t="shared" si="14"/>
        <v/>
      </c>
      <c r="C306" s="24" t="str">
        <f t="shared" si="15"/>
        <v/>
      </c>
      <c r="D306" s="24">
        <v>2026</v>
      </c>
      <c r="E306" s="7" t="s">
        <v>358</v>
      </c>
      <c r="F306" s="7" t="s">
        <v>350</v>
      </c>
      <c r="G306" s="7" t="s">
        <v>37</v>
      </c>
      <c r="H306" s="7" t="s">
        <v>30</v>
      </c>
      <c r="I306" s="8">
        <v>0.30499999999999999</v>
      </c>
      <c r="J306" s="8">
        <v>0.38800000000000001</v>
      </c>
      <c r="K306" s="8">
        <v>0.46899999999999997</v>
      </c>
      <c r="L306" s="8">
        <v>0.85699999999999998</v>
      </c>
      <c r="M306" s="7">
        <v>37</v>
      </c>
      <c r="N306" s="7">
        <v>148</v>
      </c>
      <c r="O306" s="7">
        <v>128</v>
      </c>
      <c r="P306" s="7">
        <v>21</v>
      </c>
      <c r="Q306" s="7">
        <v>39</v>
      </c>
      <c r="R306" s="7">
        <v>9</v>
      </c>
      <c r="S306" s="7">
        <v>0</v>
      </c>
      <c r="T306" s="7">
        <v>4</v>
      </c>
      <c r="U306" s="7">
        <v>20</v>
      </c>
      <c r="V306" s="7">
        <v>4</v>
      </c>
      <c r="W306" s="7">
        <v>14</v>
      </c>
      <c r="X306" s="7">
        <v>23</v>
      </c>
      <c r="Y306" s="7">
        <v>4</v>
      </c>
      <c r="Z306" s="7">
        <v>0</v>
      </c>
      <c r="AA306"/>
    </row>
    <row r="307" spans="1:27" x14ac:dyDescent="0.25">
      <c r="A307" s="24" t="str">
        <f t="shared" si="16"/>
        <v/>
      </c>
      <c r="B307" s="24" t="str">
        <f t="shared" si="14"/>
        <v/>
      </c>
      <c r="C307" s="24">
        <f t="shared" si="15"/>
        <v>1</v>
      </c>
      <c r="D307" s="24">
        <v>2026</v>
      </c>
      <c r="E307" s="7" t="s">
        <v>359</v>
      </c>
      <c r="F307" s="7" t="s">
        <v>350</v>
      </c>
      <c r="G307" s="7" t="s">
        <v>24</v>
      </c>
      <c r="H307" s="7" t="s">
        <v>30</v>
      </c>
      <c r="I307" s="8">
        <v>0.30399999999999999</v>
      </c>
      <c r="J307" s="8">
        <v>0.374</v>
      </c>
      <c r="K307" s="8">
        <v>0.45100000000000001</v>
      </c>
      <c r="L307" s="8">
        <v>0.82499999999999996</v>
      </c>
      <c r="M307" s="7">
        <v>34</v>
      </c>
      <c r="N307" s="7">
        <v>115</v>
      </c>
      <c r="O307" s="7">
        <v>102</v>
      </c>
      <c r="P307" s="7">
        <v>22</v>
      </c>
      <c r="Q307" s="7">
        <v>31</v>
      </c>
      <c r="R307" s="7">
        <v>7</v>
      </c>
      <c r="S307" s="7">
        <v>1</v>
      </c>
      <c r="T307" s="7">
        <v>2</v>
      </c>
      <c r="U307" s="7">
        <v>22</v>
      </c>
      <c r="V307" s="7">
        <v>3</v>
      </c>
      <c r="W307" s="7">
        <v>9</v>
      </c>
      <c r="X307" s="7">
        <v>30</v>
      </c>
      <c r="Y307" s="7">
        <v>1</v>
      </c>
      <c r="Z307" s="7">
        <v>0</v>
      </c>
      <c r="AA307"/>
    </row>
    <row r="308" spans="1:27" x14ac:dyDescent="0.25">
      <c r="A308" s="24" t="str">
        <f t="shared" si="16"/>
        <v/>
      </c>
      <c r="B308" s="24" t="str">
        <f t="shared" si="14"/>
        <v/>
      </c>
      <c r="C308" s="24" t="str">
        <f t="shared" si="15"/>
        <v/>
      </c>
      <c r="D308" s="24">
        <v>2026</v>
      </c>
      <c r="E308" s="7" t="s">
        <v>360</v>
      </c>
      <c r="F308" s="7" t="s">
        <v>350</v>
      </c>
      <c r="G308" s="7" t="s">
        <v>47</v>
      </c>
      <c r="H308" s="7" t="s">
        <v>38</v>
      </c>
      <c r="I308" s="8">
        <v>0.24399999999999999</v>
      </c>
      <c r="J308" s="8">
        <v>0.32100000000000001</v>
      </c>
      <c r="K308" s="8">
        <v>0.38200000000000001</v>
      </c>
      <c r="L308" s="8">
        <v>0.70299999999999996</v>
      </c>
      <c r="M308" s="7">
        <v>38</v>
      </c>
      <c r="N308" s="7">
        <v>137</v>
      </c>
      <c r="O308" s="7">
        <v>123</v>
      </c>
      <c r="P308" s="7">
        <v>26</v>
      </c>
      <c r="Q308" s="7">
        <v>30</v>
      </c>
      <c r="R308" s="7">
        <v>3</v>
      </c>
      <c r="S308" s="7">
        <v>1</v>
      </c>
      <c r="T308" s="7">
        <v>4</v>
      </c>
      <c r="U308" s="7">
        <v>17</v>
      </c>
      <c r="V308" s="7">
        <v>2</v>
      </c>
      <c r="W308" s="7">
        <v>12</v>
      </c>
      <c r="X308" s="7">
        <v>22</v>
      </c>
      <c r="Y308" s="7">
        <v>3</v>
      </c>
      <c r="Z308" s="7">
        <v>1</v>
      </c>
      <c r="AA308"/>
    </row>
    <row r="309" spans="1:27" x14ac:dyDescent="0.25">
      <c r="A309" s="24">
        <f t="shared" si="16"/>
        <v>1</v>
      </c>
      <c r="B309" s="24" t="str">
        <f t="shared" si="14"/>
        <v/>
      </c>
      <c r="C309" s="24" t="str">
        <f t="shared" si="15"/>
        <v/>
      </c>
      <c r="D309" s="24">
        <v>2026</v>
      </c>
      <c r="E309" s="7" t="s">
        <v>361</v>
      </c>
      <c r="F309" s="7" t="s">
        <v>350</v>
      </c>
      <c r="G309" s="7" t="s">
        <v>29</v>
      </c>
      <c r="H309" s="7" t="s">
        <v>25</v>
      </c>
      <c r="I309" s="8">
        <v>0.217</v>
      </c>
      <c r="J309" s="8">
        <v>0.39600000000000002</v>
      </c>
      <c r="K309" s="8">
        <v>0.40600000000000003</v>
      </c>
      <c r="L309" s="8">
        <v>0.80100000000000005</v>
      </c>
      <c r="M309" s="7">
        <v>37</v>
      </c>
      <c r="N309" s="7">
        <v>139</v>
      </c>
      <c r="O309" s="7">
        <v>106</v>
      </c>
      <c r="P309" s="7">
        <v>24</v>
      </c>
      <c r="Q309" s="7">
        <v>23</v>
      </c>
      <c r="R309" s="7">
        <v>5</v>
      </c>
      <c r="S309" s="7">
        <v>0</v>
      </c>
      <c r="T309" s="7">
        <v>5</v>
      </c>
      <c r="U309" s="7">
        <v>25</v>
      </c>
      <c r="V309" s="7">
        <v>7</v>
      </c>
      <c r="W309" s="7">
        <v>25</v>
      </c>
      <c r="X309" s="7">
        <v>46</v>
      </c>
      <c r="Y309" s="7">
        <v>0</v>
      </c>
      <c r="Z309" s="7">
        <v>0</v>
      </c>
      <c r="AA309"/>
    </row>
    <row r="310" spans="1:27" x14ac:dyDescent="0.25">
      <c r="A310" s="24" t="str">
        <f t="shared" si="16"/>
        <v/>
      </c>
      <c r="B310" s="24" t="str">
        <f t="shared" si="14"/>
        <v/>
      </c>
      <c r="C310" s="24" t="str">
        <f t="shared" si="15"/>
        <v/>
      </c>
      <c r="D310" s="24">
        <v>2026</v>
      </c>
      <c r="E310" s="7" t="s">
        <v>362</v>
      </c>
      <c r="F310" s="7" t="s">
        <v>350</v>
      </c>
      <c r="G310" s="7" t="s">
        <v>37</v>
      </c>
      <c r="H310" s="7" t="s">
        <v>44</v>
      </c>
      <c r="I310" s="8">
        <v>0.154</v>
      </c>
      <c r="J310" s="8">
        <v>0.25800000000000001</v>
      </c>
      <c r="K310" s="8">
        <v>0.26900000000000002</v>
      </c>
      <c r="L310" s="8">
        <v>0.52700000000000002</v>
      </c>
      <c r="M310" s="7">
        <v>10</v>
      </c>
      <c r="N310" s="7">
        <v>31</v>
      </c>
      <c r="O310" s="7">
        <v>26</v>
      </c>
      <c r="P310" s="7">
        <v>5</v>
      </c>
      <c r="Q310" s="7">
        <v>4</v>
      </c>
      <c r="R310" s="7">
        <v>0</v>
      </c>
      <c r="S310" s="7">
        <v>0</v>
      </c>
      <c r="T310" s="7">
        <v>1</v>
      </c>
      <c r="U310" s="7">
        <v>7</v>
      </c>
      <c r="V310" s="7">
        <v>1</v>
      </c>
      <c r="W310" s="7">
        <v>3</v>
      </c>
      <c r="X310" s="7">
        <v>11</v>
      </c>
      <c r="Y310" s="7">
        <v>0</v>
      </c>
      <c r="Z310" s="7">
        <v>0</v>
      </c>
      <c r="AA310"/>
    </row>
    <row r="311" spans="1:27" x14ac:dyDescent="0.25">
      <c r="A311" s="24" t="str">
        <f t="shared" si="16"/>
        <v/>
      </c>
      <c r="B311" s="24" t="str">
        <f t="shared" si="14"/>
        <v/>
      </c>
      <c r="C311" s="24" t="str">
        <f t="shared" si="15"/>
        <v/>
      </c>
      <c r="D311" s="24">
        <v>2026</v>
      </c>
      <c r="E311" s="7" t="s">
        <v>363</v>
      </c>
      <c r="F311" s="7" t="s">
        <v>350</v>
      </c>
      <c r="G311" s="7" t="s">
        <v>47</v>
      </c>
      <c r="H311" s="7" t="s">
        <v>35</v>
      </c>
      <c r="I311" s="8">
        <v>0.15</v>
      </c>
      <c r="J311" s="8">
        <v>0.26100000000000001</v>
      </c>
      <c r="K311" s="8">
        <v>0.15</v>
      </c>
      <c r="L311" s="8">
        <v>0.41099999999999998</v>
      </c>
      <c r="M311" s="7">
        <v>11</v>
      </c>
      <c r="N311" s="7">
        <v>23</v>
      </c>
      <c r="O311" s="7">
        <v>20</v>
      </c>
      <c r="P311" s="7">
        <v>3</v>
      </c>
      <c r="Q311" s="7">
        <v>3</v>
      </c>
      <c r="R311" s="7">
        <v>0</v>
      </c>
      <c r="S311" s="7">
        <v>0</v>
      </c>
      <c r="T311" s="7">
        <v>0</v>
      </c>
      <c r="U311" s="7">
        <v>1</v>
      </c>
      <c r="V311" s="7">
        <v>0</v>
      </c>
      <c r="W311" s="7">
        <v>3</v>
      </c>
      <c r="X311" s="7">
        <v>10</v>
      </c>
      <c r="Y311" s="7">
        <v>0</v>
      </c>
      <c r="Z311" s="7">
        <v>0</v>
      </c>
      <c r="AA311"/>
    </row>
    <row r="312" spans="1:27" x14ac:dyDescent="0.25">
      <c r="A312" s="24" t="str">
        <f t="shared" si="16"/>
        <v/>
      </c>
      <c r="B312" s="24" t="str">
        <f t="shared" si="14"/>
        <v/>
      </c>
      <c r="C312" s="24" t="str">
        <f t="shared" si="15"/>
        <v/>
      </c>
      <c r="D312" s="24">
        <v>2026</v>
      </c>
      <c r="E312" s="7" t="s">
        <v>364</v>
      </c>
      <c r="F312" s="7" t="s">
        <v>350</v>
      </c>
      <c r="G312" s="7" t="s">
        <v>37</v>
      </c>
      <c r="H312" s="7" t="s">
        <v>30</v>
      </c>
      <c r="I312" s="8">
        <v>0.14299999999999999</v>
      </c>
      <c r="J312" s="8">
        <v>0.45500000000000002</v>
      </c>
      <c r="K312" s="8">
        <v>0.14299999999999999</v>
      </c>
      <c r="L312" s="8">
        <v>0.59699999999999998</v>
      </c>
      <c r="M312" s="7">
        <v>8</v>
      </c>
      <c r="N312" s="7">
        <v>11</v>
      </c>
      <c r="O312" s="7">
        <v>7</v>
      </c>
      <c r="P312" s="7">
        <v>4</v>
      </c>
      <c r="Q312" s="7">
        <v>1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4</v>
      </c>
      <c r="X312" s="7">
        <v>2</v>
      </c>
      <c r="Y312" s="7">
        <v>0</v>
      </c>
      <c r="Z312" s="7">
        <v>0</v>
      </c>
      <c r="AA312"/>
    </row>
    <row r="313" spans="1:27" x14ac:dyDescent="0.25">
      <c r="A313" s="24">
        <f t="shared" si="16"/>
        <v>1</v>
      </c>
      <c r="B313" s="24" t="str">
        <f t="shared" si="14"/>
        <v/>
      </c>
      <c r="C313" s="24" t="str">
        <f t="shared" si="15"/>
        <v/>
      </c>
      <c r="D313" s="24">
        <v>2026</v>
      </c>
      <c r="E313" s="7" t="s">
        <v>365</v>
      </c>
      <c r="F313" s="7" t="s">
        <v>350</v>
      </c>
      <c r="G313" s="7" t="s">
        <v>29</v>
      </c>
      <c r="H313" s="7" t="s">
        <v>42</v>
      </c>
      <c r="I313" s="8">
        <v>0.111</v>
      </c>
      <c r="J313" s="8">
        <v>0.42899999999999999</v>
      </c>
      <c r="K313" s="8">
        <v>0.16700000000000001</v>
      </c>
      <c r="L313" s="8">
        <v>0.59499999999999997</v>
      </c>
      <c r="M313" s="7">
        <v>9</v>
      </c>
      <c r="N313" s="7">
        <v>28</v>
      </c>
      <c r="O313" s="7">
        <v>18</v>
      </c>
      <c r="P313" s="7">
        <v>4</v>
      </c>
      <c r="Q313" s="7">
        <v>2</v>
      </c>
      <c r="R313" s="7">
        <v>1</v>
      </c>
      <c r="S313" s="7">
        <v>0</v>
      </c>
      <c r="T313" s="7">
        <v>0</v>
      </c>
      <c r="U313" s="7">
        <v>3</v>
      </c>
      <c r="V313" s="7">
        <v>2</v>
      </c>
      <c r="W313" s="7">
        <v>8</v>
      </c>
      <c r="X313" s="7">
        <v>6</v>
      </c>
      <c r="Y313" s="7">
        <v>0</v>
      </c>
      <c r="Z313" s="7">
        <v>0</v>
      </c>
      <c r="AA313"/>
    </row>
    <row r="314" spans="1:27" x14ac:dyDescent="0.25">
      <c r="A314" s="24" t="str">
        <f t="shared" si="16"/>
        <v/>
      </c>
      <c r="B314" s="24" t="str">
        <f t="shared" si="14"/>
        <v/>
      </c>
      <c r="C314" s="24" t="str">
        <f t="shared" si="15"/>
        <v/>
      </c>
      <c r="D314" s="24">
        <v>2026</v>
      </c>
      <c r="E314" s="7" t="s">
        <v>366</v>
      </c>
      <c r="F314" s="7" t="s">
        <v>367</v>
      </c>
      <c r="G314" s="7" t="s">
        <v>37</v>
      </c>
      <c r="H314" s="7" t="s">
        <v>44</v>
      </c>
      <c r="I314" s="8">
        <v>0.32900000000000001</v>
      </c>
      <c r="J314" s="8">
        <v>0.40100000000000002</v>
      </c>
      <c r="K314" s="8">
        <v>0.56499999999999995</v>
      </c>
      <c r="L314" s="8">
        <v>0.96599999999999997</v>
      </c>
      <c r="M314" s="7">
        <v>50</v>
      </c>
      <c r="N314" s="7">
        <v>192</v>
      </c>
      <c r="O314" s="7">
        <v>161</v>
      </c>
      <c r="P314" s="7">
        <v>35</v>
      </c>
      <c r="Q314" s="7">
        <v>53</v>
      </c>
      <c r="R314" s="7">
        <v>14</v>
      </c>
      <c r="S314" s="7">
        <v>0</v>
      </c>
      <c r="T314" s="7">
        <v>8</v>
      </c>
      <c r="U314" s="7">
        <v>28</v>
      </c>
      <c r="V314" s="7">
        <v>0</v>
      </c>
      <c r="W314" s="7">
        <v>22</v>
      </c>
      <c r="X314" s="7">
        <v>41</v>
      </c>
      <c r="Y314" s="7">
        <v>3</v>
      </c>
      <c r="Z314" s="7">
        <v>0</v>
      </c>
      <c r="AA314"/>
    </row>
    <row r="315" spans="1:27" x14ac:dyDescent="0.25">
      <c r="A315" s="24" t="str">
        <f t="shared" si="16"/>
        <v/>
      </c>
      <c r="B315" s="24" t="str">
        <f t="shared" si="14"/>
        <v/>
      </c>
      <c r="C315" s="24" t="str">
        <f t="shared" si="15"/>
        <v/>
      </c>
      <c r="D315" s="24">
        <v>2026</v>
      </c>
      <c r="E315" s="7" t="s">
        <v>368</v>
      </c>
      <c r="F315" s="7" t="s">
        <v>367</v>
      </c>
      <c r="G315" s="7" t="s">
        <v>37</v>
      </c>
      <c r="H315" s="7" t="s">
        <v>40</v>
      </c>
      <c r="I315" s="8">
        <v>0.32500000000000001</v>
      </c>
      <c r="J315" s="8">
        <v>0.46500000000000002</v>
      </c>
      <c r="K315" s="8">
        <v>0.43099999999999999</v>
      </c>
      <c r="L315" s="8">
        <v>0.89700000000000002</v>
      </c>
      <c r="M315" s="7">
        <v>49</v>
      </c>
      <c r="N315" s="7">
        <v>204</v>
      </c>
      <c r="O315" s="7">
        <v>160</v>
      </c>
      <c r="P315" s="7">
        <v>39</v>
      </c>
      <c r="Q315" s="7">
        <v>52</v>
      </c>
      <c r="R315" s="7">
        <v>9</v>
      </c>
      <c r="S315" s="7">
        <v>1</v>
      </c>
      <c r="T315" s="7">
        <v>2</v>
      </c>
      <c r="U315" s="7">
        <v>22</v>
      </c>
      <c r="V315" s="7">
        <v>6</v>
      </c>
      <c r="W315" s="7">
        <v>36</v>
      </c>
      <c r="X315" s="7">
        <v>43</v>
      </c>
      <c r="Y315" s="7">
        <v>8</v>
      </c>
      <c r="Z315" s="7">
        <v>3</v>
      </c>
      <c r="AA315"/>
    </row>
    <row r="316" spans="1:27" x14ac:dyDescent="0.25">
      <c r="A316" s="24" t="str">
        <f t="shared" si="16"/>
        <v/>
      </c>
      <c r="B316" s="24" t="str">
        <f t="shared" si="14"/>
        <v/>
      </c>
      <c r="C316" s="24" t="str">
        <f t="shared" si="15"/>
        <v/>
      </c>
      <c r="D316" s="24">
        <v>2026</v>
      </c>
      <c r="E316" s="7" t="s">
        <v>369</v>
      </c>
      <c r="F316" s="7" t="s">
        <v>367</v>
      </c>
      <c r="G316" s="7" t="s">
        <v>47</v>
      </c>
      <c r="H316" s="7" t="s">
        <v>42</v>
      </c>
      <c r="I316" s="8">
        <v>0.31</v>
      </c>
      <c r="J316" s="8">
        <v>0.42</v>
      </c>
      <c r="K316" s="8">
        <v>0.66</v>
      </c>
      <c r="L316" s="8">
        <v>1.081</v>
      </c>
      <c r="M316" s="7">
        <v>55</v>
      </c>
      <c r="N316" s="7">
        <v>245</v>
      </c>
      <c r="O316" s="7">
        <v>203</v>
      </c>
      <c r="P316" s="7">
        <v>43</v>
      </c>
      <c r="Q316" s="7">
        <v>63</v>
      </c>
      <c r="R316" s="7">
        <v>18</v>
      </c>
      <c r="S316" s="7">
        <v>1</v>
      </c>
      <c r="T316" s="7">
        <v>17</v>
      </c>
      <c r="U316" s="7">
        <v>52</v>
      </c>
      <c r="V316" s="7">
        <v>18</v>
      </c>
      <c r="W316" s="7">
        <v>22</v>
      </c>
      <c r="X316" s="7">
        <v>76</v>
      </c>
      <c r="Y316" s="7">
        <v>3</v>
      </c>
      <c r="Z316" s="7">
        <v>1</v>
      </c>
      <c r="AA316"/>
    </row>
    <row r="317" spans="1:27" x14ac:dyDescent="0.25">
      <c r="A317" s="24" t="str">
        <f t="shared" si="16"/>
        <v/>
      </c>
      <c r="B317" s="24" t="str">
        <f t="shared" si="14"/>
        <v/>
      </c>
      <c r="C317" s="24" t="str">
        <f t="shared" si="15"/>
        <v/>
      </c>
      <c r="D317" s="24">
        <v>2026</v>
      </c>
      <c r="E317" s="7" t="s">
        <v>370</v>
      </c>
      <c r="F317" s="7" t="s">
        <v>367</v>
      </c>
      <c r="G317" s="7" t="s">
        <v>24</v>
      </c>
      <c r="H317" s="7" t="s">
        <v>38</v>
      </c>
      <c r="I317" s="8">
        <v>0.29899999999999999</v>
      </c>
      <c r="J317" s="8">
        <v>0.36899999999999999</v>
      </c>
      <c r="K317" s="8">
        <v>0.54300000000000004</v>
      </c>
      <c r="L317" s="8">
        <v>0.91300000000000003</v>
      </c>
      <c r="M317" s="7">
        <v>52</v>
      </c>
      <c r="N317" s="7">
        <v>215</v>
      </c>
      <c r="O317" s="7">
        <v>184</v>
      </c>
      <c r="P317" s="7">
        <v>36</v>
      </c>
      <c r="Q317" s="7">
        <v>55</v>
      </c>
      <c r="R317" s="7">
        <v>11</v>
      </c>
      <c r="S317" s="7">
        <v>2</v>
      </c>
      <c r="T317" s="7">
        <v>10</v>
      </c>
      <c r="U317" s="7">
        <v>45</v>
      </c>
      <c r="V317" s="7">
        <v>8</v>
      </c>
      <c r="W317" s="7">
        <v>16</v>
      </c>
      <c r="X317" s="7">
        <v>37</v>
      </c>
      <c r="Y317" s="7">
        <v>1</v>
      </c>
      <c r="Z317" s="7">
        <v>0</v>
      </c>
      <c r="AA317"/>
    </row>
    <row r="318" spans="1:27" x14ac:dyDescent="0.25">
      <c r="A318" s="24" t="str">
        <f t="shared" si="16"/>
        <v/>
      </c>
      <c r="B318" s="24" t="str">
        <f t="shared" si="14"/>
        <v/>
      </c>
      <c r="C318" s="24" t="str">
        <f t="shared" si="15"/>
        <v/>
      </c>
      <c r="D318" s="24">
        <v>2026</v>
      </c>
      <c r="E318" s="7" t="s">
        <v>371</v>
      </c>
      <c r="F318" s="7" t="s">
        <v>367</v>
      </c>
      <c r="G318" s="7" t="s">
        <v>24</v>
      </c>
      <c r="H318" s="7" t="s">
        <v>35</v>
      </c>
      <c r="I318" s="8">
        <v>0.29599999999999999</v>
      </c>
      <c r="J318" s="8">
        <v>0.38500000000000001</v>
      </c>
      <c r="K318" s="8">
        <v>0.48899999999999999</v>
      </c>
      <c r="L318" s="8">
        <v>0.873</v>
      </c>
      <c r="M318" s="7">
        <v>56</v>
      </c>
      <c r="N318" s="7">
        <v>263</v>
      </c>
      <c r="O318" s="7">
        <v>223</v>
      </c>
      <c r="P318" s="7">
        <v>45</v>
      </c>
      <c r="Q318" s="7">
        <v>66</v>
      </c>
      <c r="R318" s="7">
        <v>15</v>
      </c>
      <c r="S318" s="7">
        <v>2</v>
      </c>
      <c r="T318" s="7">
        <v>8</v>
      </c>
      <c r="U318" s="7">
        <v>38</v>
      </c>
      <c r="V318" s="7">
        <v>10</v>
      </c>
      <c r="W318" s="7">
        <v>24</v>
      </c>
      <c r="X318" s="7">
        <v>43</v>
      </c>
      <c r="Y318" s="7">
        <v>7</v>
      </c>
      <c r="Z318" s="7">
        <v>4</v>
      </c>
      <c r="AA318"/>
    </row>
    <row r="319" spans="1:27" x14ac:dyDescent="0.25">
      <c r="A319" s="24">
        <f t="shared" si="16"/>
        <v>1</v>
      </c>
      <c r="B319" s="24" t="str">
        <f t="shared" si="14"/>
        <v/>
      </c>
      <c r="C319" s="24" t="str">
        <f t="shared" si="15"/>
        <v/>
      </c>
      <c r="D319" s="24">
        <v>2026</v>
      </c>
      <c r="E319" s="7" t="s">
        <v>372</v>
      </c>
      <c r="F319" s="7" t="s">
        <v>367</v>
      </c>
      <c r="G319" s="7" t="s">
        <v>29</v>
      </c>
      <c r="H319" s="7" t="s">
        <v>25</v>
      </c>
      <c r="I319" s="8">
        <v>0.28399999999999997</v>
      </c>
      <c r="J319" s="8">
        <v>0.40899999999999997</v>
      </c>
      <c r="K319" s="8">
        <v>0.48899999999999999</v>
      </c>
      <c r="L319" s="8">
        <v>0.89800000000000002</v>
      </c>
      <c r="M319" s="7">
        <v>52</v>
      </c>
      <c r="N319" s="7">
        <v>221</v>
      </c>
      <c r="O319" s="7">
        <v>176</v>
      </c>
      <c r="P319" s="7">
        <v>33</v>
      </c>
      <c r="Q319" s="7">
        <v>50</v>
      </c>
      <c r="R319" s="7">
        <v>10</v>
      </c>
      <c r="S319" s="7">
        <v>1</v>
      </c>
      <c r="T319" s="7">
        <v>8</v>
      </c>
      <c r="U319" s="7">
        <v>36</v>
      </c>
      <c r="V319" s="7">
        <v>7</v>
      </c>
      <c r="W319" s="7">
        <v>33</v>
      </c>
      <c r="X319" s="7">
        <v>61</v>
      </c>
      <c r="Y319" s="7">
        <v>3</v>
      </c>
      <c r="Z319" s="7">
        <v>1</v>
      </c>
      <c r="AA319"/>
    </row>
    <row r="320" spans="1:27" x14ac:dyDescent="0.25">
      <c r="A320" s="24" t="str">
        <f t="shared" si="16"/>
        <v/>
      </c>
      <c r="B320" s="24" t="str">
        <f t="shared" si="14"/>
        <v/>
      </c>
      <c r="C320" s="24" t="str">
        <f t="shared" si="15"/>
        <v/>
      </c>
      <c r="D320" s="24">
        <v>2026</v>
      </c>
      <c r="E320" s="7" t="s">
        <v>373</v>
      </c>
      <c r="F320" s="7" t="s">
        <v>367</v>
      </c>
      <c r="G320" s="7" t="s">
        <v>37</v>
      </c>
      <c r="H320" s="7" t="s">
        <v>30</v>
      </c>
      <c r="I320" s="8">
        <v>0.27800000000000002</v>
      </c>
      <c r="J320" s="8">
        <v>0.38900000000000001</v>
      </c>
      <c r="K320" s="8">
        <v>0.44400000000000001</v>
      </c>
      <c r="L320" s="8">
        <v>0.83299999999999996</v>
      </c>
      <c r="M320" s="7">
        <v>52</v>
      </c>
      <c r="N320" s="7">
        <v>221</v>
      </c>
      <c r="O320" s="7">
        <v>187</v>
      </c>
      <c r="P320" s="7">
        <v>32</v>
      </c>
      <c r="Q320" s="7">
        <v>52</v>
      </c>
      <c r="R320" s="7">
        <v>11</v>
      </c>
      <c r="S320" s="7">
        <v>1</v>
      </c>
      <c r="T320" s="7">
        <v>6</v>
      </c>
      <c r="U320" s="7">
        <v>31</v>
      </c>
      <c r="V320" s="7">
        <v>8</v>
      </c>
      <c r="W320" s="7">
        <v>26</v>
      </c>
      <c r="X320" s="7">
        <v>37</v>
      </c>
      <c r="Y320" s="7">
        <v>6</v>
      </c>
      <c r="Z320" s="7">
        <v>1</v>
      </c>
      <c r="AA320"/>
    </row>
    <row r="321" spans="1:27" x14ac:dyDescent="0.25">
      <c r="A321" s="24">
        <f t="shared" si="16"/>
        <v>1</v>
      </c>
      <c r="B321" s="24" t="str">
        <f t="shared" si="14"/>
        <v/>
      </c>
      <c r="C321" s="24" t="str">
        <f t="shared" si="15"/>
        <v/>
      </c>
      <c r="D321" s="24">
        <v>2026</v>
      </c>
      <c r="E321" s="7" t="s">
        <v>374</v>
      </c>
      <c r="F321" s="7" t="s">
        <v>367</v>
      </c>
      <c r="G321" s="7" t="s">
        <v>32</v>
      </c>
      <c r="H321" s="7" t="s">
        <v>33</v>
      </c>
      <c r="I321" s="8">
        <v>0.253</v>
      </c>
      <c r="J321" s="8">
        <v>0.32400000000000001</v>
      </c>
      <c r="K321" s="8">
        <v>0.42499999999999999</v>
      </c>
      <c r="L321" s="8">
        <v>0.749</v>
      </c>
      <c r="M321" s="7">
        <v>54</v>
      </c>
      <c r="N321" s="7">
        <v>211</v>
      </c>
      <c r="O321" s="7">
        <v>186</v>
      </c>
      <c r="P321" s="7">
        <v>34</v>
      </c>
      <c r="Q321" s="7">
        <v>47</v>
      </c>
      <c r="R321" s="7">
        <v>12</v>
      </c>
      <c r="S321" s="7">
        <v>1</v>
      </c>
      <c r="T321" s="7">
        <v>6</v>
      </c>
      <c r="U321" s="7">
        <v>32</v>
      </c>
      <c r="V321" s="7">
        <v>2</v>
      </c>
      <c r="W321" s="7">
        <v>19</v>
      </c>
      <c r="X321" s="7">
        <v>33</v>
      </c>
      <c r="Y321" s="7">
        <v>4</v>
      </c>
      <c r="Z321" s="7">
        <v>1</v>
      </c>
      <c r="AA321"/>
    </row>
    <row r="322" spans="1:27" x14ac:dyDescent="0.25">
      <c r="A322" s="24">
        <f t="shared" si="16"/>
        <v>1</v>
      </c>
      <c r="B322" s="24" t="str">
        <f t="shared" ref="B322:B385" si="17">IF(COUNTIFS(Draft_Player,$E322),COUNTIFS(Draft_Player,$E322),"")</f>
        <v/>
      </c>
      <c r="C322" s="24" t="str">
        <f t="shared" ref="C322:C385" si="18">IF(COUNTIFS(Transfers_Player,$E322),COUNTIFS(Transfers_Player,$E322),"")</f>
        <v/>
      </c>
      <c r="D322" s="24">
        <v>2026</v>
      </c>
      <c r="E322" s="7" t="s">
        <v>375</v>
      </c>
      <c r="F322" s="7" t="s">
        <v>367</v>
      </c>
      <c r="G322" s="7" t="s">
        <v>32</v>
      </c>
      <c r="H322" s="7" t="s">
        <v>27</v>
      </c>
      <c r="I322" s="8">
        <v>0.216</v>
      </c>
      <c r="J322" s="8">
        <v>0.32700000000000001</v>
      </c>
      <c r="K322" s="8">
        <v>0.35099999999999998</v>
      </c>
      <c r="L322" s="8">
        <v>0.67900000000000005</v>
      </c>
      <c r="M322" s="7">
        <v>55</v>
      </c>
      <c r="N322" s="7">
        <v>221</v>
      </c>
      <c r="O322" s="7">
        <v>185</v>
      </c>
      <c r="P322" s="7">
        <v>27</v>
      </c>
      <c r="Q322" s="7">
        <v>40</v>
      </c>
      <c r="R322" s="7">
        <v>6</v>
      </c>
      <c r="S322" s="7">
        <v>2</v>
      </c>
      <c r="T322" s="7">
        <v>5</v>
      </c>
      <c r="U322" s="7">
        <v>27</v>
      </c>
      <c r="V322" s="7">
        <v>4</v>
      </c>
      <c r="W322" s="7">
        <v>27</v>
      </c>
      <c r="X322" s="7">
        <v>60</v>
      </c>
      <c r="Y322" s="7">
        <v>8</v>
      </c>
      <c r="Z322" s="7">
        <v>3</v>
      </c>
      <c r="AA322"/>
    </row>
    <row r="323" spans="1:27" x14ac:dyDescent="0.25">
      <c r="A323" s="24" t="str">
        <f t="shared" ref="A323:A386" si="19">IF(OR(G323="SR", G323="GR"), 1, "")</f>
        <v/>
      </c>
      <c r="B323" s="24" t="str">
        <f t="shared" si="17"/>
        <v/>
      </c>
      <c r="C323" s="24" t="str">
        <f t="shared" si="18"/>
        <v/>
      </c>
      <c r="D323" s="24">
        <v>2026</v>
      </c>
      <c r="E323" s="7" t="s">
        <v>376</v>
      </c>
      <c r="F323" s="7" t="s">
        <v>367</v>
      </c>
      <c r="G323" s="7" t="s">
        <v>47</v>
      </c>
      <c r="H323" s="7" t="s">
        <v>38</v>
      </c>
      <c r="I323" s="8">
        <v>0.33300000000000002</v>
      </c>
      <c r="J323" s="8">
        <v>0.52200000000000002</v>
      </c>
      <c r="K323" s="8">
        <v>0.45800000000000002</v>
      </c>
      <c r="L323" s="8">
        <v>0.98099999999999998</v>
      </c>
      <c r="M323" s="7">
        <v>31</v>
      </c>
      <c r="N323" s="7">
        <v>68</v>
      </c>
      <c r="O323" s="7">
        <v>48</v>
      </c>
      <c r="P323" s="7">
        <v>15</v>
      </c>
      <c r="Q323" s="7">
        <v>16</v>
      </c>
      <c r="R323" s="7">
        <v>1</v>
      </c>
      <c r="S323" s="7">
        <v>1</v>
      </c>
      <c r="T323" s="7">
        <v>1</v>
      </c>
      <c r="U323" s="7">
        <v>9</v>
      </c>
      <c r="V323" s="7">
        <v>4</v>
      </c>
      <c r="W323" s="7">
        <v>15</v>
      </c>
      <c r="X323" s="7">
        <v>14</v>
      </c>
      <c r="Y323" s="7">
        <v>1</v>
      </c>
      <c r="Z323" s="7">
        <v>2</v>
      </c>
      <c r="AA323"/>
    </row>
    <row r="324" spans="1:27" x14ac:dyDescent="0.25">
      <c r="A324" s="24" t="str">
        <f t="shared" si="19"/>
        <v/>
      </c>
      <c r="B324" s="24" t="str">
        <f t="shared" si="17"/>
        <v/>
      </c>
      <c r="C324" s="24" t="str">
        <f t="shared" si="18"/>
        <v/>
      </c>
      <c r="D324" s="24">
        <v>2026</v>
      </c>
      <c r="E324" s="7" t="s">
        <v>377</v>
      </c>
      <c r="F324" s="7" t="s">
        <v>367</v>
      </c>
      <c r="G324" s="7" t="s">
        <v>47</v>
      </c>
      <c r="H324" s="7" t="s">
        <v>164</v>
      </c>
      <c r="I324" s="8">
        <v>0.2</v>
      </c>
      <c r="J324" s="8">
        <v>0.2</v>
      </c>
      <c r="K324" s="8">
        <v>0.8</v>
      </c>
      <c r="L324" s="8">
        <v>1</v>
      </c>
      <c r="M324" s="7">
        <v>5</v>
      </c>
      <c r="N324" s="7">
        <v>5</v>
      </c>
      <c r="O324" s="7">
        <v>5</v>
      </c>
      <c r="P324" s="7">
        <v>0</v>
      </c>
      <c r="Q324" s="7">
        <v>1</v>
      </c>
      <c r="R324" s="7">
        <v>0</v>
      </c>
      <c r="S324" s="7">
        <v>0</v>
      </c>
      <c r="T324" s="7">
        <v>1</v>
      </c>
      <c r="U324" s="7">
        <v>3</v>
      </c>
      <c r="V324" s="7">
        <v>0</v>
      </c>
      <c r="W324" s="7">
        <v>0</v>
      </c>
      <c r="X324" s="7">
        <v>1</v>
      </c>
      <c r="Y324" s="7">
        <v>0</v>
      </c>
      <c r="Z324" s="7">
        <v>0</v>
      </c>
      <c r="AA324"/>
    </row>
    <row r="325" spans="1:27" x14ac:dyDescent="0.25">
      <c r="A325" s="24">
        <f t="shared" si="19"/>
        <v>1</v>
      </c>
      <c r="B325" s="24" t="str">
        <f t="shared" si="17"/>
        <v/>
      </c>
      <c r="C325" s="24" t="str">
        <f t="shared" si="18"/>
        <v/>
      </c>
      <c r="D325" s="24">
        <v>2026</v>
      </c>
      <c r="E325" s="7" t="s">
        <v>378</v>
      </c>
      <c r="F325" s="7" t="s">
        <v>367</v>
      </c>
      <c r="G325" s="7" t="s">
        <v>29</v>
      </c>
      <c r="H325" s="7" t="s">
        <v>27</v>
      </c>
      <c r="I325" s="8">
        <v>0.16800000000000001</v>
      </c>
      <c r="J325" s="8">
        <v>0.32</v>
      </c>
      <c r="K325" s="8">
        <v>0.23799999999999999</v>
      </c>
      <c r="L325" s="8">
        <v>0.55800000000000005</v>
      </c>
      <c r="M325" s="7">
        <v>35</v>
      </c>
      <c r="N325" s="7">
        <v>126</v>
      </c>
      <c r="O325" s="7">
        <v>101</v>
      </c>
      <c r="P325" s="7">
        <v>17</v>
      </c>
      <c r="Q325" s="7">
        <v>17</v>
      </c>
      <c r="R325" s="7">
        <v>4</v>
      </c>
      <c r="S325" s="7">
        <v>0</v>
      </c>
      <c r="T325" s="7">
        <v>1</v>
      </c>
      <c r="U325" s="7">
        <v>9</v>
      </c>
      <c r="V325" s="7">
        <v>4</v>
      </c>
      <c r="W325" s="7">
        <v>19</v>
      </c>
      <c r="X325" s="7">
        <v>26</v>
      </c>
      <c r="Y325" s="7">
        <v>6</v>
      </c>
      <c r="Z325" s="7">
        <v>3</v>
      </c>
      <c r="AA325"/>
    </row>
    <row r="326" spans="1:27" x14ac:dyDescent="0.25">
      <c r="A326" s="24" t="str">
        <f t="shared" si="19"/>
        <v/>
      </c>
      <c r="B326" s="24" t="str">
        <f t="shared" si="17"/>
        <v/>
      </c>
      <c r="C326" s="24" t="str">
        <f t="shared" si="18"/>
        <v/>
      </c>
      <c r="D326" s="24">
        <v>2026</v>
      </c>
      <c r="E326" s="7" t="s">
        <v>379</v>
      </c>
      <c r="F326" s="7" t="s">
        <v>367</v>
      </c>
      <c r="G326" s="7" t="s">
        <v>24</v>
      </c>
      <c r="H326" s="7" t="s">
        <v>25</v>
      </c>
      <c r="I326" s="8">
        <v>0.157</v>
      </c>
      <c r="J326" s="8">
        <v>0.36799999999999999</v>
      </c>
      <c r="K326" s="8">
        <v>0.29399999999999998</v>
      </c>
      <c r="L326" s="8">
        <v>0.66200000000000003</v>
      </c>
      <c r="M326" s="7">
        <v>26</v>
      </c>
      <c r="N326" s="7">
        <v>68</v>
      </c>
      <c r="O326" s="7">
        <v>51</v>
      </c>
      <c r="P326" s="7">
        <v>6</v>
      </c>
      <c r="Q326" s="7">
        <v>8</v>
      </c>
      <c r="R326" s="7">
        <v>1</v>
      </c>
      <c r="S326" s="7">
        <v>0</v>
      </c>
      <c r="T326" s="7">
        <v>2</v>
      </c>
      <c r="U326" s="7">
        <v>6</v>
      </c>
      <c r="V326" s="7">
        <v>2</v>
      </c>
      <c r="W326" s="7">
        <v>15</v>
      </c>
      <c r="X326" s="7">
        <v>30</v>
      </c>
      <c r="Y326" s="7">
        <v>0</v>
      </c>
      <c r="Z326" s="7">
        <v>0</v>
      </c>
      <c r="AA326"/>
    </row>
    <row r="327" spans="1:27" x14ac:dyDescent="0.25">
      <c r="A327" s="24" t="str">
        <f t="shared" si="19"/>
        <v/>
      </c>
      <c r="B327" s="24" t="str">
        <f t="shared" si="17"/>
        <v/>
      </c>
      <c r="C327" s="24" t="str">
        <f t="shared" si="18"/>
        <v/>
      </c>
      <c r="D327" s="24">
        <v>2026</v>
      </c>
      <c r="E327" s="7" t="s">
        <v>380</v>
      </c>
      <c r="F327" s="7" t="s">
        <v>367</v>
      </c>
      <c r="G327" s="7" t="s">
        <v>47</v>
      </c>
      <c r="H327" s="7" t="s">
        <v>25</v>
      </c>
      <c r="I327" s="8">
        <v>0.125</v>
      </c>
      <c r="J327" s="8">
        <v>0.222</v>
      </c>
      <c r="K327" s="8">
        <v>0.125</v>
      </c>
      <c r="L327" s="8">
        <v>0.34699999999999998</v>
      </c>
      <c r="M327" s="7">
        <v>8</v>
      </c>
      <c r="N327" s="7">
        <v>9</v>
      </c>
      <c r="O327" s="7">
        <v>8</v>
      </c>
      <c r="P327" s="7">
        <v>1</v>
      </c>
      <c r="Q327" s="7">
        <v>1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1</v>
      </c>
      <c r="X327" s="7">
        <v>3</v>
      </c>
      <c r="Y327" s="7">
        <v>1</v>
      </c>
      <c r="Z327" s="7">
        <v>0</v>
      </c>
      <c r="AA327"/>
    </row>
    <row r="328" spans="1:27" x14ac:dyDescent="0.25">
      <c r="A328" s="24">
        <f t="shared" si="19"/>
        <v>1</v>
      </c>
      <c r="B328" s="24" t="str">
        <f t="shared" si="17"/>
        <v/>
      </c>
      <c r="C328" s="24" t="str">
        <f t="shared" si="18"/>
        <v/>
      </c>
      <c r="D328" s="24">
        <v>2026</v>
      </c>
      <c r="E328" s="7" t="s">
        <v>381</v>
      </c>
      <c r="F328" s="7" t="s">
        <v>367</v>
      </c>
      <c r="G328" s="7" t="s">
        <v>29</v>
      </c>
      <c r="H328" s="7" t="s">
        <v>64</v>
      </c>
      <c r="I328" s="8">
        <v>0</v>
      </c>
      <c r="J328" s="8">
        <v>0</v>
      </c>
      <c r="K328" s="8">
        <v>0</v>
      </c>
      <c r="L328" s="8">
        <v>0</v>
      </c>
      <c r="M328" s="7">
        <v>1</v>
      </c>
      <c r="N328" s="7">
        <v>1</v>
      </c>
      <c r="O328" s="7">
        <v>1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1</v>
      </c>
      <c r="Y328" s="7">
        <v>0</v>
      </c>
      <c r="Z328" s="7">
        <v>0</v>
      </c>
      <c r="AA328"/>
    </row>
    <row r="329" spans="1:27" x14ac:dyDescent="0.25">
      <c r="A329" s="24" t="str">
        <f t="shared" si="19"/>
        <v/>
      </c>
      <c r="B329" s="24" t="str">
        <f t="shared" si="17"/>
        <v/>
      </c>
      <c r="C329" s="24" t="str">
        <f t="shared" si="18"/>
        <v/>
      </c>
      <c r="D329" s="24">
        <v>2026</v>
      </c>
      <c r="E329" s="7" t="s">
        <v>382</v>
      </c>
      <c r="F329" s="7" t="s">
        <v>367</v>
      </c>
      <c r="G329" s="7" t="s">
        <v>24</v>
      </c>
      <c r="H329" s="7" t="s">
        <v>30</v>
      </c>
      <c r="I329" s="8">
        <v>0</v>
      </c>
      <c r="J329" s="8">
        <v>0.5</v>
      </c>
      <c r="K329" s="8">
        <v>0</v>
      </c>
      <c r="L329" s="8">
        <v>0.5</v>
      </c>
      <c r="M329" s="7">
        <v>2</v>
      </c>
      <c r="N329" s="7">
        <v>2</v>
      </c>
      <c r="O329" s="7">
        <v>1</v>
      </c>
      <c r="P329" s="7">
        <v>2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1</v>
      </c>
      <c r="W329" s="7">
        <v>0</v>
      </c>
      <c r="X329" s="7">
        <v>0</v>
      </c>
      <c r="Y329" s="7">
        <v>0</v>
      </c>
      <c r="Z329" s="7">
        <v>0</v>
      </c>
      <c r="AA329"/>
    </row>
    <row r="330" spans="1:27" x14ac:dyDescent="0.25">
      <c r="A330" s="24" t="str">
        <f t="shared" si="19"/>
        <v/>
      </c>
      <c r="B330" s="24">
        <f t="shared" si="17"/>
        <v>1</v>
      </c>
      <c r="C330" s="24" t="str">
        <f t="shared" si="18"/>
        <v/>
      </c>
      <c r="D330" s="24">
        <v>2026</v>
      </c>
      <c r="E330" s="7" t="s">
        <v>383</v>
      </c>
      <c r="F330" s="7" t="s">
        <v>384</v>
      </c>
      <c r="G330" s="7" t="s">
        <v>37</v>
      </c>
      <c r="H330" s="7" t="s">
        <v>27</v>
      </c>
      <c r="I330" s="8">
        <v>0.35399999999999998</v>
      </c>
      <c r="J330" s="8">
        <v>0.48899999999999999</v>
      </c>
      <c r="K330" s="8">
        <v>0.63200000000000001</v>
      </c>
      <c r="L330" s="8">
        <v>1.121</v>
      </c>
      <c r="M330" s="7">
        <v>56</v>
      </c>
      <c r="N330" s="7">
        <v>273</v>
      </c>
      <c r="O330" s="7">
        <v>212</v>
      </c>
      <c r="P330" s="7">
        <v>65</v>
      </c>
      <c r="Q330" s="7">
        <v>75</v>
      </c>
      <c r="R330" s="7">
        <v>15</v>
      </c>
      <c r="S330" s="7">
        <v>1</v>
      </c>
      <c r="T330" s="7">
        <v>14</v>
      </c>
      <c r="U330" s="7">
        <v>48</v>
      </c>
      <c r="V330" s="7">
        <v>11</v>
      </c>
      <c r="W330" s="7">
        <v>47</v>
      </c>
      <c r="X330" s="7">
        <v>38</v>
      </c>
      <c r="Y330" s="7">
        <v>4</v>
      </c>
      <c r="Z330" s="7">
        <v>2</v>
      </c>
      <c r="AA330"/>
    </row>
    <row r="331" spans="1:27" x14ac:dyDescent="0.25">
      <c r="A331" s="24" t="str">
        <f t="shared" si="19"/>
        <v/>
      </c>
      <c r="B331" s="24">
        <f t="shared" si="17"/>
        <v>1</v>
      </c>
      <c r="C331" s="24" t="str">
        <f t="shared" si="18"/>
        <v/>
      </c>
      <c r="D331" s="24">
        <v>2026</v>
      </c>
      <c r="E331" s="7" t="s">
        <v>387</v>
      </c>
      <c r="F331" s="7" t="s">
        <v>384</v>
      </c>
      <c r="G331" s="7" t="s">
        <v>37</v>
      </c>
      <c r="H331" s="7" t="s">
        <v>42</v>
      </c>
      <c r="I331" s="8">
        <v>0.31900000000000001</v>
      </c>
      <c r="J331" s="8">
        <v>0.40799999999999997</v>
      </c>
      <c r="K331" s="8">
        <v>0.57599999999999996</v>
      </c>
      <c r="L331" s="8">
        <v>0.98399999999999999</v>
      </c>
      <c r="M331" s="7">
        <v>60</v>
      </c>
      <c r="N331" s="7">
        <v>277</v>
      </c>
      <c r="O331" s="7">
        <v>238</v>
      </c>
      <c r="P331" s="7">
        <v>59</v>
      </c>
      <c r="Q331" s="7">
        <v>76</v>
      </c>
      <c r="R331" s="7">
        <v>13</v>
      </c>
      <c r="S331" s="7">
        <v>0</v>
      </c>
      <c r="T331" s="7">
        <v>16</v>
      </c>
      <c r="U331" s="7">
        <v>66</v>
      </c>
      <c r="V331" s="7">
        <v>7</v>
      </c>
      <c r="W331" s="7">
        <v>30</v>
      </c>
      <c r="X331" s="7">
        <v>39</v>
      </c>
      <c r="Y331" s="7">
        <v>2</v>
      </c>
      <c r="Z331" s="7">
        <v>0</v>
      </c>
      <c r="AA331"/>
    </row>
    <row r="332" spans="1:27" x14ac:dyDescent="0.25">
      <c r="A332" s="24" t="str">
        <f t="shared" si="19"/>
        <v/>
      </c>
      <c r="B332" s="24">
        <f t="shared" si="17"/>
        <v>1</v>
      </c>
      <c r="C332" s="24" t="str">
        <f t="shared" si="18"/>
        <v/>
      </c>
      <c r="D332" s="24">
        <v>2026</v>
      </c>
      <c r="E332" s="7" t="s">
        <v>385</v>
      </c>
      <c r="F332" s="7" t="s">
        <v>384</v>
      </c>
      <c r="G332" s="7" t="s">
        <v>37</v>
      </c>
      <c r="H332" s="7" t="s">
        <v>40</v>
      </c>
      <c r="I332" s="8">
        <v>0.317</v>
      </c>
      <c r="J332" s="8">
        <v>0.42699999999999999</v>
      </c>
      <c r="K332" s="8">
        <v>0.53300000000000003</v>
      </c>
      <c r="L332" s="8">
        <v>0.96099999999999997</v>
      </c>
      <c r="M332" s="7">
        <v>45</v>
      </c>
      <c r="N332" s="7">
        <v>220</v>
      </c>
      <c r="O332" s="7">
        <v>180</v>
      </c>
      <c r="P332" s="7">
        <v>52</v>
      </c>
      <c r="Q332" s="7">
        <v>57</v>
      </c>
      <c r="R332" s="7">
        <v>16</v>
      </c>
      <c r="S332" s="7">
        <v>1</v>
      </c>
      <c r="T332" s="7">
        <v>7</v>
      </c>
      <c r="U332" s="7">
        <v>42</v>
      </c>
      <c r="V332" s="7">
        <v>18</v>
      </c>
      <c r="W332" s="7">
        <v>19</v>
      </c>
      <c r="X332" s="7">
        <v>36</v>
      </c>
      <c r="Y332" s="7">
        <v>4</v>
      </c>
      <c r="Z332" s="7">
        <v>1</v>
      </c>
      <c r="AA332"/>
    </row>
    <row r="333" spans="1:27" x14ac:dyDescent="0.25">
      <c r="A333" s="24">
        <f t="shared" si="19"/>
        <v>1</v>
      </c>
      <c r="B333" s="24" t="str">
        <f t="shared" si="17"/>
        <v/>
      </c>
      <c r="C333" s="24" t="str">
        <f t="shared" si="18"/>
        <v/>
      </c>
      <c r="D333" s="24">
        <v>2026</v>
      </c>
      <c r="E333" s="7" t="s">
        <v>386</v>
      </c>
      <c r="F333" s="7" t="s">
        <v>384</v>
      </c>
      <c r="G333" s="7" t="s">
        <v>29</v>
      </c>
      <c r="H333" s="7" t="s">
        <v>30</v>
      </c>
      <c r="I333" s="8">
        <v>0.309</v>
      </c>
      <c r="J333" s="8">
        <v>0.38200000000000001</v>
      </c>
      <c r="K333" s="8">
        <v>0.51400000000000001</v>
      </c>
      <c r="L333" s="8">
        <v>0.89600000000000002</v>
      </c>
      <c r="M333" s="7">
        <v>60</v>
      </c>
      <c r="N333" s="7">
        <v>275</v>
      </c>
      <c r="O333" s="7">
        <v>243</v>
      </c>
      <c r="P333" s="7">
        <v>49</v>
      </c>
      <c r="Q333" s="7">
        <v>75</v>
      </c>
      <c r="R333" s="7">
        <v>13</v>
      </c>
      <c r="S333" s="7">
        <v>5</v>
      </c>
      <c r="T333" s="7">
        <v>9</v>
      </c>
      <c r="U333" s="7">
        <v>54</v>
      </c>
      <c r="V333" s="7">
        <v>5</v>
      </c>
      <c r="W333" s="7">
        <v>25</v>
      </c>
      <c r="X333" s="7">
        <v>62</v>
      </c>
      <c r="Y333" s="7">
        <v>13</v>
      </c>
      <c r="Z333" s="7">
        <v>4</v>
      </c>
      <c r="AA333"/>
    </row>
    <row r="334" spans="1:27" x14ac:dyDescent="0.25">
      <c r="A334" s="24" t="str">
        <f t="shared" si="19"/>
        <v/>
      </c>
      <c r="B334" s="24">
        <f t="shared" si="17"/>
        <v>1</v>
      </c>
      <c r="C334" s="24" t="str">
        <f t="shared" si="18"/>
        <v/>
      </c>
      <c r="D334" s="24">
        <v>2026</v>
      </c>
      <c r="E334" s="7" t="s">
        <v>388</v>
      </c>
      <c r="F334" s="7" t="s">
        <v>384</v>
      </c>
      <c r="G334" s="7" t="s">
        <v>37</v>
      </c>
      <c r="H334" s="7" t="s">
        <v>44</v>
      </c>
      <c r="I334" s="8">
        <v>0.28799999999999998</v>
      </c>
      <c r="J334" s="8">
        <v>0.40200000000000002</v>
      </c>
      <c r="K334" s="8">
        <v>0.52700000000000002</v>
      </c>
      <c r="L334" s="8">
        <v>0.92900000000000005</v>
      </c>
      <c r="M334" s="7">
        <v>59</v>
      </c>
      <c r="N334" s="7">
        <v>266</v>
      </c>
      <c r="O334" s="7">
        <v>222</v>
      </c>
      <c r="P334" s="7">
        <v>57</v>
      </c>
      <c r="Q334" s="7">
        <v>64</v>
      </c>
      <c r="R334" s="7">
        <v>11</v>
      </c>
      <c r="S334" s="7">
        <v>0</v>
      </c>
      <c r="T334" s="7">
        <v>14</v>
      </c>
      <c r="U334" s="7">
        <v>53</v>
      </c>
      <c r="V334" s="7">
        <v>5</v>
      </c>
      <c r="W334" s="7">
        <v>38</v>
      </c>
      <c r="X334" s="7">
        <v>78</v>
      </c>
      <c r="Y334" s="7">
        <v>5</v>
      </c>
      <c r="Z334" s="7">
        <v>1</v>
      </c>
      <c r="AA334"/>
    </row>
    <row r="335" spans="1:27" x14ac:dyDescent="0.25">
      <c r="A335" s="24" t="str">
        <f t="shared" si="19"/>
        <v/>
      </c>
      <c r="B335" s="24" t="str">
        <f t="shared" si="17"/>
        <v/>
      </c>
      <c r="C335" s="24" t="str">
        <f t="shared" si="18"/>
        <v/>
      </c>
      <c r="D335" s="24">
        <v>2026</v>
      </c>
      <c r="E335" s="7" t="s">
        <v>390</v>
      </c>
      <c r="F335" s="7" t="s">
        <v>384</v>
      </c>
      <c r="G335" s="7" t="s">
        <v>47</v>
      </c>
      <c r="H335" s="7" t="s">
        <v>35</v>
      </c>
      <c r="I335" s="8">
        <v>0.23799999999999999</v>
      </c>
      <c r="J335" s="8">
        <v>0.376</v>
      </c>
      <c r="K335" s="8">
        <v>0.439</v>
      </c>
      <c r="L335" s="8">
        <v>0.81499999999999995</v>
      </c>
      <c r="M335" s="7">
        <v>54</v>
      </c>
      <c r="N335" s="7">
        <v>204</v>
      </c>
      <c r="O335" s="7">
        <v>164</v>
      </c>
      <c r="P335" s="7">
        <v>34</v>
      </c>
      <c r="Q335" s="7">
        <v>39</v>
      </c>
      <c r="R335" s="7">
        <v>5</v>
      </c>
      <c r="S335" s="7">
        <v>2</v>
      </c>
      <c r="T335" s="7">
        <v>8</v>
      </c>
      <c r="U335" s="7">
        <v>28</v>
      </c>
      <c r="V335" s="7">
        <v>5</v>
      </c>
      <c r="W335" s="7">
        <v>32</v>
      </c>
      <c r="X335" s="7">
        <v>69</v>
      </c>
      <c r="Y335" s="7">
        <v>8</v>
      </c>
      <c r="Z335" s="7">
        <v>0</v>
      </c>
      <c r="AA335"/>
    </row>
    <row r="336" spans="1:27" x14ac:dyDescent="0.25">
      <c r="A336" s="24" t="str">
        <f t="shared" si="19"/>
        <v/>
      </c>
      <c r="B336" s="24" t="str">
        <f t="shared" si="17"/>
        <v/>
      </c>
      <c r="C336" s="24" t="str">
        <f t="shared" si="18"/>
        <v/>
      </c>
      <c r="D336" s="24">
        <v>2026</v>
      </c>
      <c r="E336" s="7" t="s">
        <v>391</v>
      </c>
      <c r="F336" s="7" t="s">
        <v>384</v>
      </c>
      <c r="G336" s="7" t="s">
        <v>37</v>
      </c>
      <c r="H336" s="7" t="s">
        <v>33</v>
      </c>
      <c r="I336" s="8">
        <v>0.156</v>
      </c>
      <c r="J336" s="8">
        <v>0.373</v>
      </c>
      <c r="K336" s="8">
        <v>0.30599999999999999</v>
      </c>
      <c r="L336" s="8">
        <v>0.67900000000000005</v>
      </c>
      <c r="M336" s="7">
        <v>57</v>
      </c>
      <c r="N336" s="7">
        <v>239</v>
      </c>
      <c r="O336" s="7">
        <v>173</v>
      </c>
      <c r="P336" s="7">
        <v>47</v>
      </c>
      <c r="Q336" s="7">
        <v>27</v>
      </c>
      <c r="R336" s="7">
        <v>4</v>
      </c>
      <c r="S336" s="7">
        <v>2</v>
      </c>
      <c r="T336" s="7">
        <v>6</v>
      </c>
      <c r="U336" s="7">
        <v>30</v>
      </c>
      <c r="V336" s="7">
        <v>4</v>
      </c>
      <c r="W336" s="7">
        <v>57</v>
      </c>
      <c r="X336" s="7">
        <v>59</v>
      </c>
      <c r="Y336" s="7">
        <v>5</v>
      </c>
      <c r="Z336" s="7">
        <v>2</v>
      </c>
      <c r="AA336"/>
    </row>
    <row r="337" spans="1:27" x14ac:dyDescent="0.25">
      <c r="A337" s="24" t="str">
        <f t="shared" si="19"/>
        <v/>
      </c>
      <c r="B337" s="24" t="str">
        <f t="shared" si="17"/>
        <v/>
      </c>
      <c r="C337" s="24" t="str">
        <f t="shared" si="18"/>
        <v/>
      </c>
      <c r="D337" s="24">
        <v>2026</v>
      </c>
      <c r="E337" s="7" t="s">
        <v>394</v>
      </c>
      <c r="F337" s="7" t="s">
        <v>384</v>
      </c>
      <c r="G337" s="7" t="s">
        <v>47</v>
      </c>
      <c r="H337" s="7" t="s">
        <v>40</v>
      </c>
      <c r="I337" s="8">
        <v>0.33800000000000002</v>
      </c>
      <c r="J337" s="8">
        <v>0.42899999999999999</v>
      </c>
      <c r="K337" s="8">
        <v>0.49399999999999999</v>
      </c>
      <c r="L337" s="8">
        <v>0.92200000000000004</v>
      </c>
      <c r="M337" s="7">
        <v>26</v>
      </c>
      <c r="N337" s="7">
        <v>94</v>
      </c>
      <c r="O337" s="7">
        <v>77</v>
      </c>
      <c r="P337" s="7">
        <v>19</v>
      </c>
      <c r="Q337" s="7">
        <v>26</v>
      </c>
      <c r="R337" s="7">
        <v>6</v>
      </c>
      <c r="S337" s="7">
        <v>0</v>
      </c>
      <c r="T337" s="7">
        <v>2</v>
      </c>
      <c r="U337" s="7">
        <v>13</v>
      </c>
      <c r="V337" s="7">
        <v>5</v>
      </c>
      <c r="W337" s="7">
        <v>8</v>
      </c>
      <c r="X337" s="7">
        <v>13</v>
      </c>
      <c r="Y337" s="7">
        <v>4</v>
      </c>
      <c r="Z337" s="7">
        <v>0</v>
      </c>
      <c r="AA337"/>
    </row>
    <row r="338" spans="1:27" x14ac:dyDescent="0.25">
      <c r="A338" s="24" t="str">
        <f t="shared" si="19"/>
        <v/>
      </c>
      <c r="B338" s="24" t="str">
        <f t="shared" si="17"/>
        <v/>
      </c>
      <c r="C338" s="24" t="str">
        <f t="shared" si="18"/>
        <v/>
      </c>
      <c r="D338" s="24">
        <v>2026</v>
      </c>
      <c r="E338" s="7" t="s">
        <v>393</v>
      </c>
      <c r="F338" s="7" t="s">
        <v>384</v>
      </c>
      <c r="G338" s="7" t="s">
        <v>47</v>
      </c>
      <c r="H338" s="7" t="s">
        <v>30</v>
      </c>
      <c r="I338" s="8">
        <v>0.33300000000000002</v>
      </c>
      <c r="J338" s="8">
        <v>0.5</v>
      </c>
      <c r="K338" s="8">
        <v>1.333</v>
      </c>
      <c r="L338" s="8">
        <v>1.833</v>
      </c>
      <c r="M338" s="7">
        <v>3</v>
      </c>
      <c r="N338" s="7">
        <v>4</v>
      </c>
      <c r="O338" s="7">
        <v>3</v>
      </c>
      <c r="P338" s="7">
        <v>3</v>
      </c>
      <c r="Q338" s="7">
        <v>1</v>
      </c>
      <c r="R338" s="7">
        <v>0</v>
      </c>
      <c r="S338" s="7">
        <v>0</v>
      </c>
      <c r="T338" s="7">
        <v>1</v>
      </c>
      <c r="U338" s="7">
        <v>1</v>
      </c>
      <c r="V338" s="7">
        <v>0</v>
      </c>
      <c r="W338" s="7">
        <v>1</v>
      </c>
      <c r="X338" s="7">
        <v>2</v>
      </c>
      <c r="Y338" s="7">
        <v>0</v>
      </c>
      <c r="Z338" s="7">
        <v>0</v>
      </c>
      <c r="AA338"/>
    </row>
    <row r="339" spans="1:27" x14ac:dyDescent="0.25">
      <c r="A339" s="24" t="str">
        <f t="shared" si="19"/>
        <v/>
      </c>
      <c r="B339" s="24" t="str">
        <f t="shared" si="17"/>
        <v/>
      </c>
      <c r="C339" s="24" t="str">
        <f t="shared" si="18"/>
        <v/>
      </c>
      <c r="D339" s="24">
        <v>2026</v>
      </c>
      <c r="E339" s="7" t="s">
        <v>392</v>
      </c>
      <c r="F339" s="7" t="s">
        <v>384</v>
      </c>
      <c r="G339" s="7" t="s">
        <v>24</v>
      </c>
      <c r="H339" s="7" t="s">
        <v>25</v>
      </c>
      <c r="I339" s="8">
        <v>0.33300000000000002</v>
      </c>
      <c r="J339" s="8">
        <v>0.33300000000000002</v>
      </c>
      <c r="K339" s="8">
        <v>0.33300000000000002</v>
      </c>
      <c r="L339" s="8">
        <v>0.66700000000000004</v>
      </c>
      <c r="M339" s="7">
        <v>2</v>
      </c>
      <c r="N339" s="7">
        <v>3</v>
      </c>
      <c r="O339" s="7">
        <v>3</v>
      </c>
      <c r="P339" s="7">
        <v>1</v>
      </c>
      <c r="Q339" s="7">
        <v>1</v>
      </c>
      <c r="R339" s="7">
        <v>0</v>
      </c>
      <c r="S339" s="7">
        <v>0</v>
      </c>
      <c r="T339" s="7">
        <v>0</v>
      </c>
      <c r="U339" s="7">
        <v>1</v>
      </c>
      <c r="V339" s="7">
        <v>0</v>
      </c>
      <c r="W339" s="7">
        <v>0</v>
      </c>
      <c r="X339" s="7">
        <v>2</v>
      </c>
      <c r="Y339" s="7">
        <v>0</v>
      </c>
      <c r="Z339" s="7">
        <v>0</v>
      </c>
      <c r="AA339"/>
    </row>
    <row r="340" spans="1:27" x14ac:dyDescent="0.25">
      <c r="A340" s="24" t="str">
        <f t="shared" si="19"/>
        <v/>
      </c>
      <c r="B340" s="24" t="str">
        <f t="shared" si="17"/>
        <v/>
      </c>
      <c r="C340" s="24" t="str">
        <f t="shared" si="18"/>
        <v/>
      </c>
      <c r="D340" s="24">
        <v>2026</v>
      </c>
      <c r="E340" s="7" t="s">
        <v>395</v>
      </c>
      <c r="F340" s="7" t="s">
        <v>384</v>
      </c>
      <c r="G340" s="7" t="s">
        <v>37</v>
      </c>
      <c r="H340" s="7" t="s">
        <v>25</v>
      </c>
      <c r="I340" s="8">
        <v>0.27200000000000002</v>
      </c>
      <c r="J340" s="8">
        <v>0.33700000000000002</v>
      </c>
      <c r="K340" s="8">
        <v>0.42899999999999999</v>
      </c>
      <c r="L340" s="8">
        <v>0.76600000000000001</v>
      </c>
      <c r="M340" s="7">
        <v>40</v>
      </c>
      <c r="N340" s="7">
        <v>163</v>
      </c>
      <c r="O340" s="7">
        <v>147</v>
      </c>
      <c r="P340" s="7">
        <v>21</v>
      </c>
      <c r="Q340" s="7">
        <v>40</v>
      </c>
      <c r="R340" s="7">
        <v>8</v>
      </c>
      <c r="S340" s="7">
        <v>0</v>
      </c>
      <c r="T340" s="7">
        <v>5</v>
      </c>
      <c r="U340" s="7">
        <v>31</v>
      </c>
      <c r="V340" s="7">
        <v>4</v>
      </c>
      <c r="W340" s="7">
        <v>11</v>
      </c>
      <c r="X340" s="7">
        <v>33</v>
      </c>
      <c r="Y340" s="7">
        <v>2</v>
      </c>
      <c r="Z340" s="7">
        <v>0</v>
      </c>
      <c r="AA340"/>
    </row>
    <row r="341" spans="1:27" x14ac:dyDescent="0.25">
      <c r="A341" s="24" t="str">
        <f t="shared" si="19"/>
        <v/>
      </c>
      <c r="B341" s="24" t="str">
        <f t="shared" si="17"/>
        <v/>
      </c>
      <c r="C341" s="24" t="str">
        <f t="shared" si="18"/>
        <v/>
      </c>
      <c r="D341" s="24">
        <v>2026</v>
      </c>
      <c r="E341" s="7" t="s">
        <v>389</v>
      </c>
      <c r="F341" s="7" t="s">
        <v>384</v>
      </c>
      <c r="G341" s="7" t="s">
        <v>37</v>
      </c>
      <c r="H341" s="7" t="s">
        <v>38</v>
      </c>
      <c r="I341" s="8">
        <v>0.26600000000000001</v>
      </c>
      <c r="J341" s="8">
        <v>0.43099999999999999</v>
      </c>
      <c r="K341" s="8">
        <v>0.45900000000000002</v>
      </c>
      <c r="L341" s="8">
        <v>0.88900000000000001</v>
      </c>
      <c r="M341" s="7">
        <v>44</v>
      </c>
      <c r="N341" s="7">
        <v>144</v>
      </c>
      <c r="O341" s="7">
        <v>109</v>
      </c>
      <c r="P341" s="7">
        <v>12</v>
      </c>
      <c r="Q341" s="7">
        <v>29</v>
      </c>
      <c r="R341" s="7">
        <v>6</v>
      </c>
      <c r="S341" s="7">
        <v>0</v>
      </c>
      <c r="T341" s="7">
        <v>5</v>
      </c>
      <c r="U341" s="7">
        <v>24</v>
      </c>
      <c r="V341" s="7">
        <v>9</v>
      </c>
      <c r="W341" s="7">
        <v>24</v>
      </c>
      <c r="X341" s="7">
        <v>14</v>
      </c>
      <c r="Y341" s="7">
        <v>0</v>
      </c>
      <c r="Z341" s="7">
        <v>0</v>
      </c>
      <c r="AA341"/>
    </row>
    <row r="342" spans="1:27" x14ac:dyDescent="0.25">
      <c r="A342" s="24" t="str">
        <f t="shared" si="19"/>
        <v/>
      </c>
      <c r="B342" s="24">
        <f t="shared" si="17"/>
        <v>1</v>
      </c>
      <c r="C342" s="24" t="str">
        <f t="shared" si="18"/>
        <v/>
      </c>
      <c r="D342" s="24">
        <v>2026</v>
      </c>
      <c r="E342" s="7" t="s">
        <v>397</v>
      </c>
      <c r="F342" s="7" t="s">
        <v>384</v>
      </c>
      <c r="G342" s="7" t="s">
        <v>37</v>
      </c>
      <c r="H342" s="7" t="s">
        <v>38</v>
      </c>
      <c r="I342" s="8">
        <v>0.24099999999999999</v>
      </c>
      <c r="J342" s="8">
        <v>0.38900000000000001</v>
      </c>
      <c r="K342" s="8">
        <v>0.5</v>
      </c>
      <c r="L342" s="8">
        <v>0.88900000000000001</v>
      </c>
      <c r="M342" s="7">
        <v>41</v>
      </c>
      <c r="N342" s="7">
        <v>145</v>
      </c>
      <c r="O342" s="7">
        <v>112</v>
      </c>
      <c r="P342" s="7">
        <v>27</v>
      </c>
      <c r="Q342" s="7">
        <v>27</v>
      </c>
      <c r="R342" s="7">
        <v>6</v>
      </c>
      <c r="S342" s="7">
        <v>1</v>
      </c>
      <c r="T342" s="7">
        <v>7</v>
      </c>
      <c r="U342" s="7">
        <v>29</v>
      </c>
      <c r="V342" s="7">
        <v>3</v>
      </c>
      <c r="W342" s="7">
        <v>26</v>
      </c>
      <c r="X342" s="7">
        <v>54</v>
      </c>
      <c r="Y342" s="7">
        <v>1</v>
      </c>
      <c r="Z342" s="7">
        <v>2</v>
      </c>
      <c r="AA342"/>
    </row>
    <row r="343" spans="1:27" x14ac:dyDescent="0.25">
      <c r="A343" s="24">
        <f t="shared" si="19"/>
        <v>1</v>
      </c>
      <c r="B343" s="24" t="str">
        <f t="shared" si="17"/>
        <v/>
      </c>
      <c r="C343" s="24" t="str">
        <f t="shared" si="18"/>
        <v/>
      </c>
      <c r="D343" s="24">
        <v>2026</v>
      </c>
      <c r="E343" s="7" t="s">
        <v>396</v>
      </c>
      <c r="F343" s="7" t="s">
        <v>384</v>
      </c>
      <c r="G343" s="7" t="s">
        <v>32</v>
      </c>
      <c r="H343" s="7" t="s">
        <v>25</v>
      </c>
      <c r="I343" s="8">
        <v>0.23499999999999999</v>
      </c>
      <c r="J343" s="8">
        <v>0.42599999999999999</v>
      </c>
      <c r="K343" s="8">
        <v>0.5</v>
      </c>
      <c r="L343" s="8">
        <v>0.92600000000000005</v>
      </c>
      <c r="M343" s="7">
        <v>14</v>
      </c>
      <c r="N343" s="7">
        <v>50</v>
      </c>
      <c r="O343" s="7">
        <v>34</v>
      </c>
      <c r="P343" s="7">
        <v>9</v>
      </c>
      <c r="Q343" s="7">
        <v>8</v>
      </c>
      <c r="R343" s="7">
        <v>1</v>
      </c>
      <c r="S343" s="7">
        <v>1</v>
      </c>
      <c r="T343" s="7">
        <v>2</v>
      </c>
      <c r="U343" s="7">
        <v>7</v>
      </c>
      <c r="V343" s="7">
        <v>3</v>
      </c>
      <c r="W343" s="7">
        <v>9</v>
      </c>
      <c r="X343" s="7">
        <v>6</v>
      </c>
      <c r="Y343" s="7">
        <v>1</v>
      </c>
      <c r="Z343" s="7">
        <v>0</v>
      </c>
      <c r="AA343"/>
    </row>
    <row r="344" spans="1:27" x14ac:dyDescent="0.25">
      <c r="A344" s="24" t="str">
        <f t="shared" si="19"/>
        <v/>
      </c>
      <c r="B344" s="24" t="str">
        <f t="shared" si="17"/>
        <v/>
      </c>
      <c r="C344" s="24" t="str">
        <f t="shared" si="18"/>
        <v/>
      </c>
      <c r="D344" s="24">
        <v>2026</v>
      </c>
      <c r="E344" s="7" t="s">
        <v>398</v>
      </c>
      <c r="F344" s="7" t="s">
        <v>384</v>
      </c>
      <c r="G344" s="7" t="s">
        <v>47</v>
      </c>
      <c r="H344" s="7" t="s">
        <v>35</v>
      </c>
      <c r="I344" s="8">
        <v>0.22600000000000001</v>
      </c>
      <c r="J344" s="8">
        <v>0.314</v>
      </c>
      <c r="K344" s="8">
        <v>0.35499999999999998</v>
      </c>
      <c r="L344" s="8">
        <v>0.66900000000000004</v>
      </c>
      <c r="M344" s="7">
        <v>14</v>
      </c>
      <c r="N344" s="7">
        <v>35</v>
      </c>
      <c r="O344" s="7">
        <v>31</v>
      </c>
      <c r="P344" s="7">
        <v>10</v>
      </c>
      <c r="Q344" s="7">
        <v>7</v>
      </c>
      <c r="R344" s="7">
        <v>1</v>
      </c>
      <c r="S344" s="7">
        <v>0</v>
      </c>
      <c r="T344" s="7">
        <v>1</v>
      </c>
      <c r="U344" s="7">
        <v>5</v>
      </c>
      <c r="V344" s="7">
        <v>1</v>
      </c>
      <c r="W344" s="7">
        <v>3</v>
      </c>
      <c r="X344" s="7">
        <v>9</v>
      </c>
      <c r="Y344" s="7">
        <v>2</v>
      </c>
      <c r="Z344" s="7">
        <v>0</v>
      </c>
      <c r="AA344"/>
    </row>
    <row r="345" spans="1:27" x14ac:dyDescent="0.25">
      <c r="A345" s="24" t="str">
        <f t="shared" si="19"/>
        <v/>
      </c>
      <c r="B345" s="24" t="str">
        <f t="shared" si="17"/>
        <v/>
      </c>
      <c r="C345" s="24" t="str">
        <f t="shared" si="18"/>
        <v/>
      </c>
      <c r="D345" s="24">
        <v>2026</v>
      </c>
      <c r="E345" s="7" t="s">
        <v>399</v>
      </c>
      <c r="F345" s="7" t="s">
        <v>384</v>
      </c>
      <c r="G345" s="7" t="s">
        <v>47</v>
      </c>
      <c r="H345" s="7" t="s">
        <v>25</v>
      </c>
      <c r="I345" s="8">
        <v>0.19</v>
      </c>
      <c r="J345" s="8">
        <v>0.23899999999999999</v>
      </c>
      <c r="K345" s="8">
        <v>0.214</v>
      </c>
      <c r="L345" s="8">
        <v>0.45300000000000001</v>
      </c>
      <c r="M345" s="7">
        <v>15</v>
      </c>
      <c r="N345" s="7">
        <v>47</v>
      </c>
      <c r="O345" s="7">
        <v>42</v>
      </c>
      <c r="P345" s="7">
        <v>6</v>
      </c>
      <c r="Q345" s="7">
        <v>8</v>
      </c>
      <c r="R345" s="7">
        <v>1</v>
      </c>
      <c r="S345" s="7">
        <v>0</v>
      </c>
      <c r="T345" s="7">
        <v>0</v>
      </c>
      <c r="U345" s="7">
        <v>8</v>
      </c>
      <c r="V345" s="7">
        <v>0</v>
      </c>
      <c r="W345" s="7">
        <v>3</v>
      </c>
      <c r="X345" s="7">
        <v>9</v>
      </c>
      <c r="Y345" s="7">
        <v>0</v>
      </c>
      <c r="Z345" s="7">
        <v>1</v>
      </c>
      <c r="AA345"/>
    </row>
    <row r="346" spans="1:27" x14ac:dyDescent="0.25">
      <c r="A346" s="24" t="str">
        <f t="shared" si="19"/>
        <v/>
      </c>
      <c r="B346" s="24" t="str">
        <f t="shared" si="17"/>
        <v/>
      </c>
      <c r="C346" s="24">
        <f t="shared" si="18"/>
        <v>1</v>
      </c>
      <c r="D346" s="24">
        <v>2026</v>
      </c>
      <c r="E346" s="7" t="s">
        <v>400</v>
      </c>
      <c r="F346" s="7" t="s">
        <v>384</v>
      </c>
      <c r="G346" s="7" t="s">
        <v>24</v>
      </c>
      <c r="H346" s="7" t="s">
        <v>33</v>
      </c>
      <c r="I346" s="8">
        <v>7.0999999999999994E-2</v>
      </c>
      <c r="J346" s="8">
        <v>0.21199999999999999</v>
      </c>
      <c r="K346" s="8">
        <v>0.17899999999999999</v>
      </c>
      <c r="L346" s="8">
        <v>0.39100000000000001</v>
      </c>
      <c r="M346" s="7">
        <v>11</v>
      </c>
      <c r="N346" s="7">
        <v>34</v>
      </c>
      <c r="O346" s="7">
        <v>28</v>
      </c>
      <c r="P346" s="7">
        <v>6</v>
      </c>
      <c r="Q346" s="7">
        <v>2</v>
      </c>
      <c r="R346" s="7">
        <v>0</v>
      </c>
      <c r="S346" s="7">
        <v>0</v>
      </c>
      <c r="T346" s="7">
        <v>1</v>
      </c>
      <c r="U346" s="7">
        <v>4</v>
      </c>
      <c r="V346" s="7">
        <v>1</v>
      </c>
      <c r="W346" s="7">
        <v>4</v>
      </c>
      <c r="X346" s="7">
        <v>11</v>
      </c>
      <c r="Y346" s="7">
        <v>0</v>
      </c>
      <c r="Z346" s="7">
        <v>1</v>
      </c>
      <c r="AA346"/>
    </row>
    <row r="347" spans="1:27" x14ac:dyDescent="0.25">
      <c r="A347" s="24" t="str">
        <f t="shared" si="19"/>
        <v/>
      </c>
      <c r="B347" s="24" t="str">
        <f t="shared" si="17"/>
        <v/>
      </c>
      <c r="C347" s="24">
        <f t="shared" si="18"/>
        <v>1</v>
      </c>
      <c r="D347" s="24">
        <v>2026</v>
      </c>
      <c r="E347" s="7" t="s">
        <v>401</v>
      </c>
      <c r="F347" s="7" t="s">
        <v>384</v>
      </c>
      <c r="G347" s="7" t="s">
        <v>47</v>
      </c>
      <c r="H347" s="7" t="s">
        <v>164</v>
      </c>
      <c r="I347" s="8">
        <v>0</v>
      </c>
      <c r="J347" s="8">
        <v>0</v>
      </c>
      <c r="K347" s="8">
        <v>0</v>
      </c>
      <c r="L347" s="8">
        <v>0</v>
      </c>
      <c r="M347" s="7">
        <v>1</v>
      </c>
      <c r="N347" s="7">
        <v>1</v>
      </c>
      <c r="O347" s="7">
        <v>1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/>
    </row>
    <row r="348" spans="1:27" x14ac:dyDescent="0.25">
      <c r="A348" s="24" t="str">
        <f t="shared" si="19"/>
        <v/>
      </c>
      <c r="B348" s="24" t="str">
        <f t="shared" si="17"/>
        <v/>
      </c>
      <c r="C348" s="24" t="str">
        <f t="shared" si="18"/>
        <v/>
      </c>
      <c r="D348" s="24">
        <v>2026</v>
      </c>
      <c r="E348" s="7" t="s">
        <v>402</v>
      </c>
      <c r="F348" s="7" t="s">
        <v>384</v>
      </c>
      <c r="G348" s="7" t="s">
        <v>47</v>
      </c>
      <c r="H348" s="7" t="s">
        <v>164</v>
      </c>
      <c r="I348" s="8">
        <v>0</v>
      </c>
      <c r="J348" s="8">
        <v>0.5</v>
      </c>
      <c r="K348" s="8">
        <v>0</v>
      </c>
      <c r="L348" s="8">
        <v>0.5</v>
      </c>
      <c r="M348" s="7">
        <v>2</v>
      </c>
      <c r="N348" s="7">
        <v>2</v>
      </c>
      <c r="O348" s="7">
        <v>1</v>
      </c>
      <c r="P348" s="7">
        <v>6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1</v>
      </c>
      <c r="W348" s="7">
        <v>0</v>
      </c>
      <c r="X348" s="7">
        <v>0</v>
      </c>
      <c r="Y348" s="7">
        <v>0</v>
      </c>
      <c r="Z348" s="7">
        <v>1</v>
      </c>
      <c r="AA348"/>
    </row>
    <row r="349" spans="1:27" x14ac:dyDescent="0.25">
      <c r="A349" s="24" t="str">
        <f t="shared" si="19"/>
        <v/>
      </c>
      <c r="B349" s="24" t="str">
        <f t="shared" si="17"/>
        <v/>
      </c>
      <c r="C349" s="24" t="str">
        <f t="shared" si="18"/>
        <v/>
      </c>
      <c r="D349" s="24">
        <v>2026</v>
      </c>
      <c r="E349" s="7" t="s">
        <v>403</v>
      </c>
      <c r="F349" s="7" t="s">
        <v>404</v>
      </c>
      <c r="G349" s="7" t="s">
        <v>47</v>
      </c>
      <c r="H349" s="7" t="s">
        <v>30</v>
      </c>
      <c r="I349" s="8">
        <v>0.38100000000000001</v>
      </c>
      <c r="J349" s="8">
        <v>0.49</v>
      </c>
      <c r="K349" s="8">
        <v>0.44700000000000001</v>
      </c>
      <c r="L349" s="8">
        <v>0.93600000000000005</v>
      </c>
      <c r="M349" s="7">
        <v>54</v>
      </c>
      <c r="N349" s="7">
        <v>247</v>
      </c>
      <c r="O349" s="7">
        <v>197</v>
      </c>
      <c r="P349" s="7">
        <v>53</v>
      </c>
      <c r="Q349" s="7">
        <v>75</v>
      </c>
      <c r="R349" s="7">
        <v>10</v>
      </c>
      <c r="S349" s="7">
        <v>0</v>
      </c>
      <c r="T349" s="7">
        <v>1</v>
      </c>
      <c r="U349" s="7">
        <v>31</v>
      </c>
      <c r="V349" s="7">
        <v>3</v>
      </c>
      <c r="W349" s="7">
        <v>42</v>
      </c>
      <c r="X349" s="7">
        <v>17</v>
      </c>
      <c r="Y349" s="7">
        <v>14</v>
      </c>
      <c r="Z349" s="7">
        <v>2</v>
      </c>
      <c r="AA349"/>
    </row>
    <row r="350" spans="1:27" x14ac:dyDescent="0.25">
      <c r="A350" s="24" t="str">
        <f t="shared" si="19"/>
        <v/>
      </c>
      <c r="B350" s="24">
        <f t="shared" si="17"/>
        <v>1</v>
      </c>
      <c r="C350" s="24" t="str">
        <f t="shared" si="18"/>
        <v/>
      </c>
      <c r="D350" s="24">
        <v>2026</v>
      </c>
      <c r="E350" s="7" t="s">
        <v>405</v>
      </c>
      <c r="F350" s="7" t="s">
        <v>404</v>
      </c>
      <c r="G350" s="7" t="s">
        <v>37</v>
      </c>
      <c r="H350" s="7" t="s">
        <v>42</v>
      </c>
      <c r="I350" s="8">
        <v>0.36399999999999999</v>
      </c>
      <c r="J350" s="8">
        <v>0.45</v>
      </c>
      <c r="K350" s="8">
        <v>0.59299999999999997</v>
      </c>
      <c r="L350" s="8">
        <v>1.044</v>
      </c>
      <c r="M350" s="7">
        <v>56</v>
      </c>
      <c r="N350" s="7">
        <v>257</v>
      </c>
      <c r="O350" s="7">
        <v>214</v>
      </c>
      <c r="P350" s="7">
        <v>59</v>
      </c>
      <c r="Q350" s="7">
        <v>78</v>
      </c>
      <c r="R350" s="7">
        <v>16</v>
      </c>
      <c r="S350" s="7">
        <v>3</v>
      </c>
      <c r="T350" s="7">
        <v>9</v>
      </c>
      <c r="U350" s="7">
        <v>45</v>
      </c>
      <c r="V350" s="7">
        <v>4</v>
      </c>
      <c r="W350" s="7">
        <v>31</v>
      </c>
      <c r="X350" s="7">
        <v>36</v>
      </c>
      <c r="Y350" s="7">
        <v>11</v>
      </c>
      <c r="Z350" s="7">
        <v>5</v>
      </c>
      <c r="AA350"/>
    </row>
    <row r="351" spans="1:27" x14ac:dyDescent="0.25">
      <c r="A351" s="24" t="str">
        <f t="shared" si="19"/>
        <v/>
      </c>
      <c r="B351" s="24" t="str">
        <f t="shared" si="17"/>
        <v/>
      </c>
      <c r="C351" s="24" t="str">
        <f t="shared" si="18"/>
        <v/>
      </c>
      <c r="D351" s="24">
        <v>2026</v>
      </c>
      <c r="E351" s="7" t="s">
        <v>406</v>
      </c>
      <c r="F351" s="7" t="s">
        <v>404</v>
      </c>
      <c r="G351" s="7" t="s">
        <v>24</v>
      </c>
      <c r="H351" s="7" t="s">
        <v>40</v>
      </c>
      <c r="I351" s="8">
        <v>0.34200000000000003</v>
      </c>
      <c r="J351" s="8">
        <v>0.436</v>
      </c>
      <c r="K351" s="8">
        <v>0.59499999999999997</v>
      </c>
      <c r="L351" s="8">
        <v>1.0309999999999999</v>
      </c>
      <c r="M351" s="7">
        <v>47</v>
      </c>
      <c r="N351" s="7">
        <v>191</v>
      </c>
      <c r="O351" s="7">
        <v>158</v>
      </c>
      <c r="P351" s="7">
        <v>42</v>
      </c>
      <c r="Q351" s="7">
        <v>54</v>
      </c>
      <c r="R351" s="7">
        <v>11</v>
      </c>
      <c r="S351" s="7">
        <v>1</v>
      </c>
      <c r="T351" s="7">
        <v>9</v>
      </c>
      <c r="U351" s="7">
        <v>34</v>
      </c>
      <c r="V351" s="7">
        <v>3</v>
      </c>
      <c r="W351" s="7">
        <v>25</v>
      </c>
      <c r="X351" s="7">
        <v>31</v>
      </c>
      <c r="Y351" s="7">
        <v>12</v>
      </c>
      <c r="Z351" s="7">
        <v>2</v>
      </c>
      <c r="AA351"/>
    </row>
    <row r="352" spans="1:27" x14ac:dyDescent="0.25">
      <c r="A352" s="24" t="str">
        <f t="shared" si="19"/>
        <v/>
      </c>
      <c r="B352" s="24" t="str">
        <f t="shared" si="17"/>
        <v/>
      </c>
      <c r="C352" s="24" t="str">
        <f t="shared" si="18"/>
        <v/>
      </c>
      <c r="D352" s="24">
        <v>2026</v>
      </c>
      <c r="E352" s="7" t="s">
        <v>407</v>
      </c>
      <c r="F352" s="7" t="s">
        <v>404</v>
      </c>
      <c r="G352" s="7" t="s">
        <v>37</v>
      </c>
      <c r="H352" s="7" t="s">
        <v>33</v>
      </c>
      <c r="I352" s="8">
        <v>0.33</v>
      </c>
      <c r="J352" s="8">
        <v>0.432</v>
      </c>
      <c r="K352" s="8">
        <v>0.53800000000000003</v>
      </c>
      <c r="L352" s="8">
        <v>0.97</v>
      </c>
      <c r="M352" s="7">
        <v>54</v>
      </c>
      <c r="N352" s="7">
        <v>221</v>
      </c>
      <c r="O352" s="7">
        <v>182</v>
      </c>
      <c r="P352" s="7">
        <v>42</v>
      </c>
      <c r="Q352" s="7">
        <v>60</v>
      </c>
      <c r="R352" s="7">
        <v>7</v>
      </c>
      <c r="S352" s="7">
        <v>2</v>
      </c>
      <c r="T352" s="7">
        <v>9</v>
      </c>
      <c r="U352" s="7">
        <v>48</v>
      </c>
      <c r="V352" s="7">
        <v>9</v>
      </c>
      <c r="W352" s="7">
        <v>26</v>
      </c>
      <c r="X352" s="7">
        <v>32</v>
      </c>
      <c r="Y352" s="7">
        <v>11</v>
      </c>
      <c r="Z352" s="7">
        <v>3</v>
      </c>
      <c r="AA352"/>
    </row>
    <row r="353" spans="1:27" x14ac:dyDescent="0.25">
      <c r="A353" s="24" t="str">
        <f t="shared" si="19"/>
        <v/>
      </c>
      <c r="B353" s="24">
        <f t="shared" si="17"/>
        <v>1</v>
      </c>
      <c r="C353" s="24" t="str">
        <f t="shared" si="18"/>
        <v/>
      </c>
      <c r="D353" s="24">
        <v>2026</v>
      </c>
      <c r="E353" s="7" t="s">
        <v>408</v>
      </c>
      <c r="F353" s="7" t="s">
        <v>404</v>
      </c>
      <c r="G353" s="7" t="s">
        <v>37</v>
      </c>
      <c r="H353" s="7" t="s">
        <v>44</v>
      </c>
      <c r="I353" s="8">
        <v>0.32</v>
      </c>
      <c r="J353" s="8">
        <v>0.40899999999999997</v>
      </c>
      <c r="K353" s="8">
        <v>0.52500000000000002</v>
      </c>
      <c r="L353" s="8">
        <v>0.93400000000000005</v>
      </c>
      <c r="M353" s="7">
        <v>56</v>
      </c>
      <c r="N353" s="7">
        <v>257</v>
      </c>
      <c r="O353" s="7">
        <v>219</v>
      </c>
      <c r="P353" s="7">
        <v>41</v>
      </c>
      <c r="Q353" s="7">
        <v>70</v>
      </c>
      <c r="R353" s="7">
        <v>16</v>
      </c>
      <c r="S353" s="7">
        <v>1</v>
      </c>
      <c r="T353" s="7">
        <v>9</v>
      </c>
      <c r="U353" s="7">
        <v>50</v>
      </c>
      <c r="V353" s="7">
        <v>10</v>
      </c>
      <c r="W353" s="7">
        <v>25</v>
      </c>
      <c r="X353" s="7">
        <v>43</v>
      </c>
      <c r="Y353" s="7">
        <v>4</v>
      </c>
      <c r="Z353" s="7">
        <v>2</v>
      </c>
      <c r="AA353"/>
    </row>
    <row r="354" spans="1:27" x14ac:dyDescent="0.25">
      <c r="A354" s="24" t="str">
        <f t="shared" si="19"/>
        <v/>
      </c>
      <c r="B354" s="24">
        <f t="shared" si="17"/>
        <v>1</v>
      </c>
      <c r="C354" s="24" t="str">
        <f t="shared" si="18"/>
        <v/>
      </c>
      <c r="D354" s="24">
        <v>2026</v>
      </c>
      <c r="E354" s="7" t="s">
        <v>409</v>
      </c>
      <c r="F354" s="7" t="s">
        <v>404</v>
      </c>
      <c r="G354" s="7" t="s">
        <v>24</v>
      </c>
      <c r="H354" s="7" t="s">
        <v>27</v>
      </c>
      <c r="I354" s="8">
        <v>0.29099999999999998</v>
      </c>
      <c r="J354" s="8">
        <v>0.46</v>
      </c>
      <c r="K354" s="8">
        <v>0.55600000000000005</v>
      </c>
      <c r="L354" s="8">
        <v>1.016</v>
      </c>
      <c r="M354" s="7">
        <v>56</v>
      </c>
      <c r="N354" s="7">
        <v>256</v>
      </c>
      <c r="O354" s="7">
        <v>189</v>
      </c>
      <c r="P354" s="7">
        <v>64</v>
      </c>
      <c r="Q354" s="7">
        <v>55</v>
      </c>
      <c r="R354" s="7">
        <v>8</v>
      </c>
      <c r="S354" s="7">
        <v>0</v>
      </c>
      <c r="T354" s="7">
        <v>14</v>
      </c>
      <c r="U354" s="7">
        <v>48</v>
      </c>
      <c r="V354" s="7">
        <v>4</v>
      </c>
      <c r="W354" s="7">
        <v>57</v>
      </c>
      <c r="X354" s="7">
        <v>23</v>
      </c>
      <c r="Y354" s="7">
        <v>25</v>
      </c>
      <c r="Z354" s="7">
        <v>3</v>
      </c>
      <c r="AA354"/>
    </row>
    <row r="355" spans="1:27" x14ac:dyDescent="0.25">
      <c r="A355" s="24">
        <f t="shared" si="19"/>
        <v>1</v>
      </c>
      <c r="B355" s="24" t="str">
        <f t="shared" si="17"/>
        <v/>
      </c>
      <c r="C355" s="24" t="str">
        <f t="shared" si="18"/>
        <v/>
      </c>
      <c r="D355" s="24">
        <v>2026</v>
      </c>
      <c r="E355" s="7" t="s">
        <v>416</v>
      </c>
      <c r="F355" s="7" t="s">
        <v>404</v>
      </c>
      <c r="G355" s="7" t="s">
        <v>29</v>
      </c>
      <c r="H355" s="7" t="s">
        <v>38</v>
      </c>
      <c r="I355" s="8">
        <v>0.27500000000000002</v>
      </c>
      <c r="J355" s="8">
        <v>0.33800000000000002</v>
      </c>
      <c r="K355" s="8">
        <v>0.5</v>
      </c>
      <c r="L355" s="8">
        <v>0.83799999999999997</v>
      </c>
      <c r="M355" s="7">
        <v>42</v>
      </c>
      <c r="N355" s="7">
        <v>157</v>
      </c>
      <c r="O355" s="7">
        <v>138</v>
      </c>
      <c r="P355" s="7">
        <v>25</v>
      </c>
      <c r="Q355" s="7">
        <v>38</v>
      </c>
      <c r="R355" s="7">
        <v>7</v>
      </c>
      <c r="S355" s="7">
        <v>0</v>
      </c>
      <c r="T355" s="7">
        <v>8</v>
      </c>
      <c r="U355" s="7">
        <v>34</v>
      </c>
      <c r="V355" s="7">
        <v>1</v>
      </c>
      <c r="W355" s="7">
        <v>14</v>
      </c>
      <c r="X355" s="7">
        <v>30</v>
      </c>
      <c r="Y355" s="7">
        <v>0</v>
      </c>
      <c r="Z355" s="7">
        <v>0</v>
      </c>
      <c r="AA355"/>
    </row>
    <row r="356" spans="1:27" x14ac:dyDescent="0.25">
      <c r="A356" s="24">
        <f t="shared" si="19"/>
        <v>1</v>
      </c>
      <c r="B356" s="24" t="str">
        <f t="shared" si="17"/>
        <v/>
      </c>
      <c r="C356" s="24" t="str">
        <f t="shared" si="18"/>
        <v/>
      </c>
      <c r="D356" s="24">
        <v>2026</v>
      </c>
      <c r="E356" s="7" t="s">
        <v>410</v>
      </c>
      <c r="F356" s="7" t="s">
        <v>404</v>
      </c>
      <c r="G356" s="7" t="s">
        <v>29</v>
      </c>
      <c r="H356" s="7" t="s">
        <v>35</v>
      </c>
      <c r="I356" s="8">
        <v>0.25600000000000001</v>
      </c>
      <c r="J356" s="8">
        <v>0.30199999999999999</v>
      </c>
      <c r="K356" s="8">
        <v>0.372</v>
      </c>
      <c r="L356" s="8">
        <v>0.67400000000000004</v>
      </c>
      <c r="M356" s="7">
        <v>49</v>
      </c>
      <c r="N356" s="7">
        <v>183</v>
      </c>
      <c r="O356" s="7">
        <v>164</v>
      </c>
      <c r="P356" s="7">
        <v>30</v>
      </c>
      <c r="Q356" s="7">
        <v>42</v>
      </c>
      <c r="R356" s="7">
        <v>9</v>
      </c>
      <c r="S356" s="7">
        <v>2</v>
      </c>
      <c r="T356" s="7">
        <v>2</v>
      </c>
      <c r="U356" s="7">
        <v>30</v>
      </c>
      <c r="V356" s="7">
        <v>0</v>
      </c>
      <c r="W356" s="7">
        <v>13</v>
      </c>
      <c r="X356" s="7">
        <v>42</v>
      </c>
      <c r="Y356" s="7">
        <v>8</v>
      </c>
      <c r="Z356" s="7">
        <v>2</v>
      </c>
      <c r="AA356"/>
    </row>
    <row r="357" spans="1:27" x14ac:dyDescent="0.25">
      <c r="A357" s="24" t="str">
        <f t="shared" si="19"/>
        <v/>
      </c>
      <c r="B357" s="24" t="str">
        <f t="shared" si="17"/>
        <v/>
      </c>
      <c r="C357" s="24" t="str">
        <f t="shared" si="18"/>
        <v/>
      </c>
      <c r="D357" s="24">
        <v>2026</v>
      </c>
      <c r="E357" s="7" t="s">
        <v>411</v>
      </c>
      <c r="F357" s="7" t="s">
        <v>404</v>
      </c>
      <c r="G357" s="7" t="s">
        <v>37</v>
      </c>
      <c r="H357" s="7" t="s">
        <v>25</v>
      </c>
      <c r="I357" s="8">
        <v>0.22700000000000001</v>
      </c>
      <c r="J357" s="8">
        <v>0.34399999999999997</v>
      </c>
      <c r="K357" s="8">
        <v>0.34100000000000003</v>
      </c>
      <c r="L357" s="8">
        <v>0.68500000000000005</v>
      </c>
      <c r="M357" s="7">
        <v>51</v>
      </c>
      <c r="N357" s="7">
        <v>160</v>
      </c>
      <c r="O357" s="7">
        <v>132</v>
      </c>
      <c r="P357" s="7">
        <v>22</v>
      </c>
      <c r="Q357" s="7">
        <v>30</v>
      </c>
      <c r="R357" s="7">
        <v>6</v>
      </c>
      <c r="S357" s="7">
        <v>0</v>
      </c>
      <c r="T357" s="7">
        <v>3</v>
      </c>
      <c r="U357" s="7">
        <v>23</v>
      </c>
      <c r="V357" s="7">
        <v>2</v>
      </c>
      <c r="W357" s="7">
        <v>23</v>
      </c>
      <c r="X357" s="7">
        <v>26</v>
      </c>
      <c r="Y357" s="7">
        <v>0</v>
      </c>
      <c r="Z357" s="7">
        <v>0</v>
      </c>
      <c r="AA357"/>
    </row>
    <row r="358" spans="1:27" x14ac:dyDescent="0.25">
      <c r="A358" s="24" t="str">
        <f t="shared" si="19"/>
        <v/>
      </c>
      <c r="B358" s="24" t="str">
        <f t="shared" si="17"/>
        <v/>
      </c>
      <c r="C358" s="24" t="str">
        <f t="shared" si="18"/>
        <v/>
      </c>
      <c r="D358" s="24">
        <v>2026</v>
      </c>
      <c r="E358" s="7" t="s">
        <v>412</v>
      </c>
      <c r="F358" s="7" t="s">
        <v>404</v>
      </c>
      <c r="G358" s="7" t="s">
        <v>47</v>
      </c>
      <c r="H358" s="7" t="s">
        <v>40</v>
      </c>
      <c r="I358" s="8">
        <v>0.35599999999999998</v>
      </c>
      <c r="J358" s="8">
        <v>0.4</v>
      </c>
      <c r="K358" s="8">
        <v>0.51100000000000001</v>
      </c>
      <c r="L358" s="8">
        <v>0.91100000000000003</v>
      </c>
      <c r="M358" s="7">
        <v>17</v>
      </c>
      <c r="N358" s="7">
        <v>55</v>
      </c>
      <c r="O358" s="7">
        <v>45</v>
      </c>
      <c r="P358" s="7">
        <v>14</v>
      </c>
      <c r="Q358" s="7">
        <v>16</v>
      </c>
      <c r="R358" s="7">
        <v>4</v>
      </c>
      <c r="S358" s="7">
        <v>0</v>
      </c>
      <c r="T358" s="7">
        <v>1</v>
      </c>
      <c r="U358" s="7">
        <v>12</v>
      </c>
      <c r="V358" s="7">
        <v>1</v>
      </c>
      <c r="W358" s="7">
        <v>5</v>
      </c>
      <c r="X358" s="7">
        <v>13</v>
      </c>
      <c r="Y358" s="7">
        <v>2</v>
      </c>
      <c r="Z358" s="7">
        <v>0</v>
      </c>
      <c r="AA358"/>
    </row>
    <row r="359" spans="1:27" x14ac:dyDescent="0.25">
      <c r="A359" s="24" t="str">
        <f t="shared" si="19"/>
        <v/>
      </c>
      <c r="B359" s="24" t="str">
        <f t="shared" si="17"/>
        <v/>
      </c>
      <c r="C359" s="24" t="str">
        <f t="shared" si="18"/>
        <v/>
      </c>
      <c r="D359" s="24">
        <v>2026</v>
      </c>
      <c r="E359" s="7" t="s">
        <v>413</v>
      </c>
      <c r="F359" s="7" t="s">
        <v>404</v>
      </c>
      <c r="G359" s="7" t="s">
        <v>47</v>
      </c>
      <c r="H359" s="7" t="s">
        <v>44</v>
      </c>
      <c r="I359" s="8">
        <v>0.33300000000000002</v>
      </c>
      <c r="J359" s="8">
        <v>0.42899999999999999</v>
      </c>
      <c r="K359" s="8">
        <v>0.33300000000000002</v>
      </c>
      <c r="L359" s="8">
        <v>0.76200000000000001</v>
      </c>
      <c r="M359" s="7">
        <v>5</v>
      </c>
      <c r="N359" s="7">
        <v>7</v>
      </c>
      <c r="O359" s="7">
        <v>6</v>
      </c>
      <c r="P359" s="7">
        <v>2</v>
      </c>
      <c r="Q359" s="7">
        <v>2</v>
      </c>
      <c r="R359" s="7">
        <v>0</v>
      </c>
      <c r="S359" s="7">
        <v>0</v>
      </c>
      <c r="T359" s="7">
        <v>0</v>
      </c>
      <c r="U359" s="7">
        <v>3</v>
      </c>
      <c r="V359" s="7">
        <v>1</v>
      </c>
      <c r="W359" s="7">
        <v>0</v>
      </c>
      <c r="X359" s="7">
        <v>2</v>
      </c>
      <c r="Y359" s="7">
        <v>0</v>
      </c>
      <c r="Z359" s="7">
        <v>0</v>
      </c>
      <c r="AA359"/>
    </row>
    <row r="360" spans="1:27" x14ac:dyDescent="0.25">
      <c r="A360" s="24" t="str">
        <f t="shared" si="19"/>
        <v/>
      </c>
      <c r="B360" s="24">
        <f t="shared" si="17"/>
        <v>1</v>
      </c>
      <c r="C360" s="24" t="str">
        <f t="shared" si="18"/>
        <v/>
      </c>
      <c r="D360" s="24">
        <v>2026</v>
      </c>
      <c r="E360" s="7" t="s">
        <v>415</v>
      </c>
      <c r="F360" s="7" t="s">
        <v>404</v>
      </c>
      <c r="G360" s="7" t="s">
        <v>37</v>
      </c>
      <c r="H360" s="7" t="s">
        <v>38</v>
      </c>
      <c r="I360" s="8">
        <v>0.28999999999999998</v>
      </c>
      <c r="J360" s="8">
        <v>0.44900000000000001</v>
      </c>
      <c r="K360" s="8">
        <v>0.57999999999999996</v>
      </c>
      <c r="L360" s="8">
        <v>1.0289999999999999</v>
      </c>
      <c r="M360" s="7">
        <v>37</v>
      </c>
      <c r="N360" s="7">
        <v>89</v>
      </c>
      <c r="O360" s="7">
        <v>69</v>
      </c>
      <c r="P360" s="7">
        <v>24</v>
      </c>
      <c r="Q360" s="7">
        <v>20</v>
      </c>
      <c r="R360" s="7">
        <v>2</v>
      </c>
      <c r="S360" s="7">
        <v>0</v>
      </c>
      <c r="T360" s="7">
        <v>6</v>
      </c>
      <c r="U360" s="7">
        <v>22</v>
      </c>
      <c r="V360" s="7">
        <v>2</v>
      </c>
      <c r="W360" s="7">
        <v>18</v>
      </c>
      <c r="X360" s="7">
        <v>24</v>
      </c>
      <c r="Y360" s="7">
        <v>8</v>
      </c>
      <c r="Z360" s="7">
        <v>0</v>
      </c>
      <c r="AA360"/>
    </row>
    <row r="361" spans="1:27" x14ac:dyDescent="0.25">
      <c r="A361" s="24">
        <f t="shared" si="19"/>
        <v>1</v>
      </c>
      <c r="B361" s="24" t="str">
        <f t="shared" si="17"/>
        <v/>
      </c>
      <c r="C361" s="24" t="str">
        <f t="shared" si="18"/>
        <v/>
      </c>
      <c r="D361" s="24">
        <v>2026</v>
      </c>
      <c r="E361" s="7" t="s">
        <v>414</v>
      </c>
      <c r="F361" s="7" t="s">
        <v>404</v>
      </c>
      <c r="G361" s="7" t="s">
        <v>29</v>
      </c>
      <c r="H361" s="7" t="s">
        <v>33</v>
      </c>
      <c r="I361" s="8">
        <v>0.28799999999999998</v>
      </c>
      <c r="J361" s="8">
        <v>0.42399999999999999</v>
      </c>
      <c r="K361" s="8">
        <v>0.40400000000000003</v>
      </c>
      <c r="L361" s="8">
        <v>0.82799999999999996</v>
      </c>
      <c r="M361" s="7">
        <v>26</v>
      </c>
      <c r="N361" s="7">
        <v>66</v>
      </c>
      <c r="O361" s="7">
        <v>52</v>
      </c>
      <c r="P361" s="7">
        <v>13</v>
      </c>
      <c r="Q361" s="7">
        <v>15</v>
      </c>
      <c r="R361" s="7">
        <v>3</v>
      </c>
      <c r="S361" s="7">
        <v>0</v>
      </c>
      <c r="T361" s="7">
        <v>1</v>
      </c>
      <c r="U361" s="7">
        <v>12</v>
      </c>
      <c r="V361" s="7">
        <v>1</v>
      </c>
      <c r="W361" s="7">
        <v>12</v>
      </c>
      <c r="X361" s="7">
        <v>12</v>
      </c>
      <c r="Y361" s="7">
        <v>1</v>
      </c>
      <c r="Z361" s="7">
        <v>1</v>
      </c>
      <c r="AA361"/>
    </row>
    <row r="362" spans="1:27" x14ac:dyDescent="0.25">
      <c r="A362" s="24" t="str">
        <f t="shared" si="19"/>
        <v/>
      </c>
      <c r="B362" s="24" t="str">
        <f t="shared" si="17"/>
        <v/>
      </c>
      <c r="C362" s="24" t="str">
        <f t="shared" si="18"/>
        <v/>
      </c>
      <c r="D362" s="24">
        <v>2026</v>
      </c>
      <c r="E362" s="7" t="s">
        <v>418</v>
      </c>
      <c r="F362" s="7" t="s">
        <v>404</v>
      </c>
      <c r="G362" s="7" t="s">
        <v>47</v>
      </c>
      <c r="H362" s="7" t="s">
        <v>25</v>
      </c>
      <c r="I362" s="8">
        <v>0.25700000000000001</v>
      </c>
      <c r="J362" s="8">
        <v>0.36599999999999999</v>
      </c>
      <c r="K362" s="8">
        <v>0.371</v>
      </c>
      <c r="L362" s="8">
        <v>0.73699999999999999</v>
      </c>
      <c r="M362" s="7">
        <v>18</v>
      </c>
      <c r="N362" s="7">
        <v>41</v>
      </c>
      <c r="O362" s="7">
        <v>35</v>
      </c>
      <c r="P362" s="7">
        <v>3</v>
      </c>
      <c r="Q362" s="7">
        <v>9</v>
      </c>
      <c r="R362" s="7">
        <v>1</v>
      </c>
      <c r="S362" s="7">
        <v>0</v>
      </c>
      <c r="T362" s="7">
        <v>1</v>
      </c>
      <c r="U362" s="7">
        <v>11</v>
      </c>
      <c r="V362" s="7">
        <v>3</v>
      </c>
      <c r="W362" s="7">
        <v>3</v>
      </c>
      <c r="X362" s="7">
        <v>6</v>
      </c>
      <c r="Y362" s="7">
        <v>0</v>
      </c>
      <c r="Z362" s="7">
        <v>0</v>
      </c>
      <c r="AA362"/>
    </row>
    <row r="363" spans="1:27" x14ac:dyDescent="0.25">
      <c r="A363" s="24" t="str">
        <f t="shared" si="19"/>
        <v/>
      </c>
      <c r="B363" s="24" t="str">
        <f t="shared" si="17"/>
        <v/>
      </c>
      <c r="C363" s="24">
        <f t="shared" si="18"/>
        <v>1</v>
      </c>
      <c r="D363" s="24">
        <v>2026</v>
      </c>
      <c r="E363" s="7" t="s">
        <v>417</v>
      </c>
      <c r="F363" s="7" t="s">
        <v>404</v>
      </c>
      <c r="G363" s="7" t="s">
        <v>37</v>
      </c>
      <c r="H363" s="7" t="s">
        <v>35</v>
      </c>
      <c r="I363" s="8">
        <v>0.25</v>
      </c>
      <c r="J363" s="8">
        <v>0.41699999999999998</v>
      </c>
      <c r="K363" s="8">
        <v>0.75</v>
      </c>
      <c r="L363" s="8">
        <v>1.167</v>
      </c>
      <c r="M363" s="7">
        <v>8</v>
      </c>
      <c r="N363" s="7">
        <v>12</v>
      </c>
      <c r="O363" s="7">
        <v>8</v>
      </c>
      <c r="P363" s="7">
        <v>2</v>
      </c>
      <c r="Q363" s="7">
        <v>2</v>
      </c>
      <c r="R363" s="7">
        <v>1</v>
      </c>
      <c r="S363" s="7">
        <v>0</v>
      </c>
      <c r="T363" s="7">
        <v>1</v>
      </c>
      <c r="U363" s="7">
        <v>4</v>
      </c>
      <c r="V363" s="7">
        <v>0</v>
      </c>
      <c r="W363" s="7">
        <v>3</v>
      </c>
      <c r="X363" s="7">
        <v>2</v>
      </c>
      <c r="Y363" s="7">
        <v>1</v>
      </c>
      <c r="Z363" s="7">
        <v>0</v>
      </c>
      <c r="AA363"/>
    </row>
    <row r="364" spans="1:27" x14ac:dyDescent="0.25">
      <c r="A364" s="24" t="str">
        <f t="shared" si="19"/>
        <v/>
      </c>
      <c r="B364" s="24" t="str">
        <f t="shared" si="17"/>
        <v/>
      </c>
      <c r="C364" s="24" t="str">
        <f t="shared" si="18"/>
        <v/>
      </c>
      <c r="D364" s="24">
        <v>2026</v>
      </c>
      <c r="E364" s="7" t="s">
        <v>419</v>
      </c>
      <c r="F364" s="7" t="s">
        <v>404</v>
      </c>
      <c r="G364" s="7" t="s">
        <v>47</v>
      </c>
      <c r="H364" s="7" t="s">
        <v>25</v>
      </c>
      <c r="I364" s="8">
        <v>0.15</v>
      </c>
      <c r="J364" s="8">
        <v>0.308</v>
      </c>
      <c r="K364" s="8">
        <v>0.5</v>
      </c>
      <c r="L364" s="8">
        <v>0.80800000000000005</v>
      </c>
      <c r="M364" s="7">
        <v>13</v>
      </c>
      <c r="N364" s="7">
        <v>26</v>
      </c>
      <c r="O364" s="7">
        <v>20</v>
      </c>
      <c r="P364" s="7">
        <v>8</v>
      </c>
      <c r="Q364" s="7">
        <v>3</v>
      </c>
      <c r="R364" s="7">
        <v>1</v>
      </c>
      <c r="S364" s="7">
        <v>0</v>
      </c>
      <c r="T364" s="7">
        <v>2</v>
      </c>
      <c r="U364" s="7">
        <v>6</v>
      </c>
      <c r="V364" s="7">
        <v>1</v>
      </c>
      <c r="W364" s="7">
        <v>4</v>
      </c>
      <c r="X364" s="7">
        <v>5</v>
      </c>
      <c r="Y364" s="7">
        <v>0</v>
      </c>
      <c r="Z364" s="7">
        <v>0</v>
      </c>
      <c r="AA364"/>
    </row>
    <row r="365" spans="1:27" x14ac:dyDescent="0.25">
      <c r="A365" s="24" t="str">
        <f t="shared" si="19"/>
        <v/>
      </c>
      <c r="B365" s="24" t="str">
        <f t="shared" si="17"/>
        <v/>
      </c>
      <c r="C365" s="24" t="str">
        <f t="shared" si="18"/>
        <v/>
      </c>
      <c r="D365" s="24">
        <v>2026</v>
      </c>
      <c r="E365" s="7" t="s">
        <v>420</v>
      </c>
      <c r="F365" s="7" t="s">
        <v>404</v>
      </c>
      <c r="G365" s="7" t="s">
        <v>24</v>
      </c>
      <c r="H365" s="7" t="s">
        <v>38</v>
      </c>
      <c r="I365" s="8">
        <v>0.14699999999999999</v>
      </c>
      <c r="J365" s="8">
        <v>0.36</v>
      </c>
      <c r="K365" s="8">
        <v>0.441</v>
      </c>
      <c r="L365" s="8">
        <v>0.80100000000000005</v>
      </c>
      <c r="M365" s="7">
        <v>26</v>
      </c>
      <c r="N365" s="7">
        <v>51</v>
      </c>
      <c r="O365" s="7">
        <v>34</v>
      </c>
      <c r="P365" s="7">
        <v>12</v>
      </c>
      <c r="Q365" s="7">
        <v>5</v>
      </c>
      <c r="R365" s="7">
        <v>1</v>
      </c>
      <c r="S365" s="7">
        <v>0</v>
      </c>
      <c r="T365" s="7">
        <v>3</v>
      </c>
      <c r="U365" s="7">
        <v>8</v>
      </c>
      <c r="V365" s="7">
        <v>3</v>
      </c>
      <c r="W365" s="7">
        <v>10</v>
      </c>
      <c r="X365" s="7">
        <v>16</v>
      </c>
      <c r="Y365" s="7">
        <v>1</v>
      </c>
      <c r="Z365" s="7">
        <v>0</v>
      </c>
      <c r="AA365"/>
    </row>
    <row r="366" spans="1:27" x14ac:dyDescent="0.25">
      <c r="A366" s="24" t="str">
        <f t="shared" si="19"/>
        <v/>
      </c>
      <c r="B366" s="24">
        <f t="shared" si="17"/>
        <v>1</v>
      </c>
      <c r="C366" s="24" t="str">
        <f t="shared" si="18"/>
        <v/>
      </c>
      <c r="D366" s="24">
        <v>2026</v>
      </c>
      <c r="E366" s="7" t="s">
        <v>388</v>
      </c>
      <c r="F366" s="7" t="s">
        <v>404</v>
      </c>
      <c r="G366" s="7" t="s">
        <v>47</v>
      </c>
      <c r="H366" s="7" t="s">
        <v>64</v>
      </c>
      <c r="I366" s="8">
        <v>0</v>
      </c>
      <c r="J366" s="8">
        <v>0</v>
      </c>
      <c r="K366" s="8">
        <v>0</v>
      </c>
      <c r="L366" s="8">
        <v>0</v>
      </c>
      <c r="M366" s="7">
        <v>1</v>
      </c>
      <c r="N366" s="7">
        <v>1</v>
      </c>
      <c r="O366" s="7">
        <v>1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1</v>
      </c>
      <c r="Y366" s="7">
        <v>0</v>
      </c>
      <c r="Z366" s="7">
        <v>0</v>
      </c>
      <c r="AA366"/>
    </row>
    <row r="367" spans="1:27" x14ac:dyDescent="0.25">
      <c r="A367" s="24" t="str">
        <f t="shared" si="19"/>
        <v/>
      </c>
      <c r="B367" s="24">
        <f t="shared" si="17"/>
        <v>1</v>
      </c>
      <c r="C367" s="24" t="str">
        <f t="shared" si="18"/>
        <v/>
      </c>
      <c r="D367" s="24">
        <v>2026</v>
      </c>
      <c r="E367" s="7" t="s">
        <v>421</v>
      </c>
      <c r="F367" s="7" t="s">
        <v>422</v>
      </c>
      <c r="G367" s="7" t="s">
        <v>37</v>
      </c>
      <c r="H367" s="7" t="s">
        <v>25</v>
      </c>
      <c r="I367" s="8">
        <v>0.376</v>
      </c>
      <c r="J367" s="8">
        <v>0.45700000000000002</v>
      </c>
      <c r="K367" s="8">
        <v>0.64300000000000002</v>
      </c>
      <c r="L367" s="8">
        <v>1.1000000000000001</v>
      </c>
      <c r="M367" s="7">
        <v>53</v>
      </c>
      <c r="N367" s="7">
        <v>254</v>
      </c>
      <c r="O367" s="7">
        <v>213</v>
      </c>
      <c r="P367" s="7">
        <v>53</v>
      </c>
      <c r="Q367" s="7">
        <v>80</v>
      </c>
      <c r="R367" s="7">
        <v>10</v>
      </c>
      <c r="S367" s="7">
        <v>1</v>
      </c>
      <c r="T367" s="7">
        <v>15</v>
      </c>
      <c r="U367" s="7">
        <v>66</v>
      </c>
      <c r="V367" s="7">
        <v>12</v>
      </c>
      <c r="W367" s="7">
        <v>24</v>
      </c>
      <c r="X367" s="7">
        <v>45</v>
      </c>
      <c r="Y367" s="7">
        <v>1</v>
      </c>
      <c r="Z367" s="7">
        <v>1</v>
      </c>
      <c r="AA367"/>
    </row>
    <row r="368" spans="1:27" x14ac:dyDescent="0.25">
      <c r="A368" s="24" t="str">
        <f t="shared" si="19"/>
        <v/>
      </c>
      <c r="B368" s="24" t="str">
        <f t="shared" si="17"/>
        <v/>
      </c>
      <c r="C368" s="24">
        <f t="shared" si="18"/>
        <v>1</v>
      </c>
      <c r="D368" s="24">
        <v>2026</v>
      </c>
      <c r="E368" s="7" t="s">
        <v>423</v>
      </c>
      <c r="F368" s="7" t="s">
        <v>422</v>
      </c>
      <c r="G368" s="7" t="s">
        <v>24</v>
      </c>
      <c r="H368" s="7" t="s">
        <v>30</v>
      </c>
      <c r="I368" s="8">
        <v>0.36199999999999999</v>
      </c>
      <c r="J368" s="8">
        <v>0.44700000000000001</v>
      </c>
      <c r="K368" s="8">
        <v>0.61</v>
      </c>
      <c r="L368" s="8">
        <v>1.0569999999999999</v>
      </c>
      <c r="M368" s="7">
        <v>53</v>
      </c>
      <c r="N368" s="7">
        <v>253</v>
      </c>
      <c r="O368" s="7">
        <v>218</v>
      </c>
      <c r="P368" s="7">
        <v>46</v>
      </c>
      <c r="Q368" s="7">
        <v>79</v>
      </c>
      <c r="R368" s="7">
        <v>18</v>
      </c>
      <c r="S368" s="7">
        <v>3</v>
      </c>
      <c r="T368" s="7">
        <v>10</v>
      </c>
      <c r="U368" s="7">
        <v>51</v>
      </c>
      <c r="V368" s="7">
        <v>7</v>
      </c>
      <c r="W368" s="7">
        <v>27</v>
      </c>
      <c r="X368" s="7">
        <v>37</v>
      </c>
      <c r="Y368" s="7">
        <v>5</v>
      </c>
      <c r="Z368" s="7">
        <v>2</v>
      </c>
      <c r="AA368"/>
    </row>
    <row r="369" spans="1:27" x14ac:dyDescent="0.25">
      <c r="A369" s="24">
        <f t="shared" si="19"/>
        <v>1</v>
      </c>
      <c r="B369" s="24" t="str">
        <f t="shared" si="17"/>
        <v/>
      </c>
      <c r="C369" s="24" t="str">
        <f t="shared" si="18"/>
        <v/>
      </c>
      <c r="D369" s="24">
        <v>2026</v>
      </c>
      <c r="E369" s="7" t="s">
        <v>424</v>
      </c>
      <c r="F369" s="7" t="s">
        <v>422</v>
      </c>
      <c r="G369" s="7" t="s">
        <v>32</v>
      </c>
      <c r="H369" s="7" t="s">
        <v>27</v>
      </c>
      <c r="I369" s="8">
        <v>0.33</v>
      </c>
      <c r="J369" s="8">
        <v>0.41599999999999998</v>
      </c>
      <c r="K369" s="8">
        <v>0.63300000000000001</v>
      </c>
      <c r="L369" s="8">
        <v>1.05</v>
      </c>
      <c r="M369" s="7">
        <v>53</v>
      </c>
      <c r="N369" s="7">
        <v>262</v>
      </c>
      <c r="O369" s="7">
        <v>221</v>
      </c>
      <c r="P369" s="7">
        <v>68</v>
      </c>
      <c r="Q369" s="7">
        <v>73</v>
      </c>
      <c r="R369" s="7">
        <v>17</v>
      </c>
      <c r="S369" s="7">
        <v>1</v>
      </c>
      <c r="T369" s="7">
        <v>16</v>
      </c>
      <c r="U369" s="7">
        <v>43</v>
      </c>
      <c r="V369" s="7">
        <v>7</v>
      </c>
      <c r="W369" s="7">
        <v>29</v>
      </c>
      <c r="X369" s="7">
        <v>50</v>
      </c>
      <c r="Y369" s="7">
        <v>11</v>
      </c>
      <c r="Z369" s="7">
        <v>1</v>
      </c>
      <c r="AA369"/>
    </row>
    <row r="370" spans="1:27" x14ac:dyDescent="0.25">
      <c r="A370" s="24" t="str">
        <f t="shared" si="19"/>
        <v/>
      </c>
      <c r="B370" s="24" t="str">
        <f t="shared" si="17"/>
        <v/>
      </c>
      <c r="C370" s="24" t="str">
        <f t="shared" si="18"/>
        <v/>
      </c>
      <c r="D370" s="24">
        <v>2026</v>
      </c>
      <c r="E370" s="7" t="s">
        <v>425</v>
      </c>
      <c r="F370" s="7" t="s">
        <v>422</v>
      </c>
      <c r="G370" s="7" t="s">
        <v>24</v>
      </c>
      <c r="H370" s="7" t="s">
        <v>35</v>
      </c>
      <c r="I370" s="8">
        <v>0.32700000000000001</v>
      </c>
      <c r="J370" s="8">
        <v>0.43</v>
      </c>
      <c r="K370" s="8">
        <v>0.60899999999999999</v>
      </c>
      <c r="L370" s="8">
        <v>1.0389999999999999</v>
      </c>
      <c r="M370" s="7">
        <v>53</v>
      </c>
      <c r="N370" s="7">
        <v>242</v>
      </c>
      <c r="O370" s="7">
        <v>202</v>
      </c>
      <c r="P370" s="7">
        <v>54</v>
      </c>
      <c r="Q370" s="7">
        <v>66</v>
      </c>
      <c r="R370" s="7">
        <v>12</v>
      </c>
      <c r="S370" s="7">
        <v>3</v>
      </c>
      <c r="T370" s="7">
        <v>13</v>
      </c>
      <c r="U370" s="7">
        <v>46</v>
      </c>
      <c r="V370" s="7">
        <v>9</v>
      </c>
      <c r="W370" s="7">
        <v>29</v>
      </c>
      <c r="X370" s="7">
        <v>47</v>
      </c>
      <c r="Y370" s="7">
        <v>2</v>
      </c>
      <c r="Z370" s="7">
        <v>1</v>
      </c>
      <c r="AA370"/>
    </row>
    <row r="371" spans="1:27" x14ac:dyDescent="0.25">
      <c r="A371" s="24" t="str">
        <f t="shared" si="19"/>
        <v/>
      </c>
      <c r="B371" s="24" t="str">
        <f t="shared" si="17"/>
        <v/>
      </c>
      <c r="C371" s="24" t="str">
        <f t="shared" si="18"/>
        <v/>
      </c>
      <c r="D371" s="24">
        <v>2026</v>
      </c>
      <c r="E371" s="7" t="s">
        <v>426</v>
      </c>
      <c r="F371" s="7" t="s">
        <v>422</v>
      </c>
      <c r="G371" s="7" t="s">
        <v>24</v>
      </c>
      <c r="H371" s="7" t="s">
        <v>40</v>
      </c>
      <c r="I371" s="8">
        <v>0.28000000000000003</v>
      </c>
      <c r="J371" s="8">
        <v>0.41599999999999998</v>
      </c>
      <c r="K371" s="8">
        <v>0.41099999999999998</v>
      </c>
      <c r="L371" s="8">
        <v>0.82799999999999996</v>
      </c>
      <c r="M371" s="7">
        <v>47</v>
      </c>
      <c r="N371" s="7">
        <v>226</v>
      </c>
      <c r="O371" s="7">
        <v>175</v>
      </c>
      <c r="P371" s="7">
        <v>47</v>
      </c>
      <c r="Q371" s="7">
        <v>49</v>
      </c>
      <c r="R371" s="7">
        <v>5</v>
      </c>
      <c r="S371" s="7">
        <v>3</v>
      </c>
      <c r="T371" s="7">
        <v>4</v>
      </c>
      <c r="U371" s="7">
        <v>33</v>
      </c>
      <c r="V371" s="7">
        <v>10</v>
      </c>
      <c r="W371" s="7">
        <v>33</v>
      </c>
      <c r="X371" s="7">
        <v>36</v>
      </c>
      <c r="Y371" s="7">
        <v>11</v>
      </c>
      <c r="Z371" s="7">
        <v>3</v>
      </c>
      <c r="AA371"/>
    </row>
    <row r="372" spans="1:27" x14ac:dyDescent="0.25">
      <c r="A372" s="24" t="str">
        <f t="shared" si="19"/>
        <v/>
      </c>
      <c r="B372" s="24" t="str">
        <f t="shared" si="17"/>
        <v/>
      </c>
      <c r="C372" s="24" t="str">
        <f t="shared" si="18"/>
        <v/>
      </c>
      <c r="D372" s="24">
        <v>2026</v>
      </c>
      <c r="E372" s="7" t="s">
        <v>427</v>
      </c>
      <c r="F372" s="7" t="s">
        <v>422</v>
      </c>
      <c r="G372" s="7" t="s">
        <v>24</v>
      </c>
      <c r="H372" s="7" t="s">
        <v>44</v>
      </c>
      <c r="I372" s="8">
        <v>0.27300000000000002</v>
      </c>
      <c r="J372" s="8">
        <v>0.38600000000000001</v>
      </c>
      <c r="K372" s="8">
        <v>0.32900000000000001</v>
      </c>
      <c r="L372" s="8">
        <v>0.71499999999999997</v>
      </c>
      <c r="M372" s="7">
        <v>40</v>
      </c>
      <c r="N372" s="7">
        <v>172</v>
      </c>
      <c r="O372" s="7">
        <v>143</v>
      </c>
      <c r="P372" s="7">
        <v>18</v>
      </c>
      <c r="Q372" s="7">
        <v>39</v>
      </c>
      <c r="R372" s="7">
        <v>8</v>
      </c>
      <c r="S372" s="7">
        <v>0</v>
      </c>
      <c r="T372" s="7">
        <v>0</v>
      </c>
      <c r="U372" s="7">
        <v>21</v>
      </c>
      <c r="V372" s="7">
        <v>3</v>
      </c>
      <c r="W372" s="7">
        <v>24</v>
      </c>
      <c r="X372" s="7">
        <v>31</v>
      </c>
      <c r="Y372" s="7">
        <v>1</v>
      </c>
      <c r="Z372" s="7">
        <v>0</v>
      </c>
      <c r="AA372"/>
    </row>
    <row r="373" spans="1:27" x14ac:dyDescent="0.25">
      <c r="A373" s="24" t="str">
        <f t="shared" si="19"/>
        <v/>
      </c>
      <c r="B373" s="24" t="str">
        <f t="shared" si="17"/>
        <v/>
      </c>
      <c r="C373" s="24" t="str">
        <f t="shared" si="18"/>
        <v/>
      </c>
      <c r="D373" s="24">
        <v>2026</v>
      </c>
      <c r="E373" s="7" t="s">
        <v>428</v>
      </c>
      <c r="F373" s="7" t="s">
        <v>422</v>
      </c>
      <c r="G373" s="7" t="s">
        <v>47</v>
      </c>
      <c r="H373" s="7" t="s">
        <v>42</v>
      </c>
      <c r="I373" s="8">
        <v>0.25</v>
      </c>
      <c r="J373" s="8">
        <v>0.39300000000000002</v>
      </c>
      <c r="K373" s="8">
        <v>0.375</v>
      </c>
      <c r="L373" s="8">
        <v>0.76800000000000002</v>
      </c>
      <c r="M373" s="7">
        <v>48</v>
      </c>
      <c r="N373" s="7">
        <v>192</v>
      </c>
      <c r="O373" s="7">
        <v>152</v>
      </c>
      <c r="P373" s="7">
        <v>33</v>
      </c>
      <c r="Q373" s="7">
        <v>38</v>
      </c>
      <c r="R373" s="7">
        <v>7</v>
      </c>
      <c r="S373" s="7">
        <v>0</v>
      </c>
      <c r="T373" s="7">
        <v>4</v>
      </c>
      <c r="U373" s="7">
        <v>25</v>
      </c>
      <c r="V373" s="7">
        <v>9</v>
      </c>
      <c r="W373" s="7">
        <v>28</v>
      </c>
      <c r="X373" s="7">
        <v>48</v>
      </c>
      <c r="Y373" s="7">
        <v>6</v>
      </c>
      <c r="Z373" s="7">
        <v>1</v>
      </c>
      <c r="AA373"/>
    </row>
    <row r="374" spans="1:27" x14ac:dyDescent="0.25">
      <c r="A374" s="24" t="str">
        <f t="shared" si="19"/>
        <v/>
      </c>
      <c r="B374" s="24" t="str">
        <f t="shared" si="17"/>
        <v/>
      </c>
      <c r="C374" s="24" t="str">
        <f t="shared" si="18"/>
        <v/>
      </c>
      <c r="D374" s="24">
        <v>2026</v>
      </c>
      <c r="E374" s="7" t="s">
        <v>429</v>
      </c>
      <c r="F374" s="7" t="s">
        <v>422</v>
      </c>
      <c r="G374" s="7" t="s">
        <v>47</v>
      </c>
      <c r="H374" s="7" t="s">
        <v>33</v>
      </c>
      <c r="I374" s="8">
        <v>0.224</v>
      </c>
      <c r="J374" s="8">
        <v>0.32300000000000001</v>
      </c>
      <c r="K374" s="8">
        <v>0.373</v>
      </c>
      <c r="L374" s="8">
        <v>0.69499999999999995</v>
      </c>
      <c r="M374" s="7">
        <v>48</v>
      </c>
      <c r="N374" s="7">
        <v>191</v>
      </c>
      <c r="O374" s="7">
        <v>161</v>
      </c>
      <c r="P374" s="7">
        <v>29</v>
      </c>
      <c r="Q374" s="7">
        <v>36</v>
      </c>
      <c r="R374" s="7">
        <v>7</v>
      </c>
      <c r="S374" s="7">
        <v>1</v>
      </c>
      <c r="T374" s="7">
        <v>5</v>
      </c>
      <c r="U374" s="7">
        <v>33</v>
      </c>
      <c r="V374" s="7">
        <v>4</v>
      </c>
      <c r="W374" s="7">
        <v>21</v>
      </c>
      <c r="X374" s="7">
        <v>64</v>
      </c>
      <c r="Y374" s="7">
        <v>2</v>
      </c>
      <c r="Z374" s="7">
        <v>0</v>
      </c>
      <c r="AA374"/>
    </row>
    <row r="375" spans="1:27" x14ac:dyDescent="0.25">
      <c r="A375" s="24" t="str">
        <f t="shared" si="19"/>
        <v/>
      </c>
      <c r="B375" s="24" t="str">
        <f t="shared" si="17"/>
        <v/>
      </c>
      <c r="C375" s="24">
        <f t="shared" si="18"/>
        <v>1</v>
      </c>
      <c r="D375" s="24">
        <v>2026</v>
      </c>
      <c r="E375" s="7" t="s">
        <v>430</v>
      </c>
      <c r="F375" s="7" t="s">
        <v>422</v>
      </c>
      <c r="G375" s="7" t="s">
        <v>24</v>
      </c>
      <c r="H375" s="7" t="s">
        <v>164</v>
      </c>
      <c r="I375" s="8">
        <v>0.5</v>
      </c>
      <c r="J375" s="8">
        <v>0.5</v>
      </c>
      <c r="K375" s="8">
        <v>0.5</v>
      </c>
      <c r="L375" s="8">
        <v>1</v>
      </c>
      <c r="M375" s="7">
        <v>2</v>
      </c>
      <c r="N375" s="7">
        <v>2</v>
      </c>
      <c r="O375" s="7">
        <v>2</v>
      </c>
      <c r="P375" s="7">
        <v>0</v>
      </c>
      <c r="Q375" s="7">
        <v>1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/>
    </row>
    <row r="376" spans="1:27" x14ac:dyDescent="0.25">
      <c r="A376" s="24" t="str">
        <f t="shared" si="19"/>
        <v/>
      </c>
      <c r="B376" s="24" t="str">
        <f t="shared" si="17"/>
        <v/>
      </c>
      <c r="C376" s="24" t="str">
        <f t="shared" si="18"/>
        <v/>
      </c>
      <c r="D376" s="24">
        <v>2026</v>
      </c>
      <c r="E376" s="7" t="s">
        <v>431</v>
      </c>
      <c r="F376" s="7" t="s">
        <v>422</v>
      </c>
      <c r="G376" s="7" t="s">
        <v>47</v>
      </c>
      <c r="H376" s="7" t="s">
        <v>25</v>
      </c>
      <c r="I376" s="8">
        <v>0.40899999999999997</v>
      </c>
      <c r="J376" s="8">
        <v>0.51900000000000002</v>
      </c>
      <c r="K376" s="8">
        <v>0.56799999999999995</v>
      </c>
      <c r="L376" s="8">
        <v>1.087</v>
      </c>
      <c r="M376" s="7">
        <v>17</v>
      </c>
      <c r="N376" s="7">
        <v>54</v>
      </c>
      <c r="O376" s="7">
        <v>44</v>
      </c>
      <c r="P376" s="7">
        <v>7</v>
      </c>
      <c r="Q376" s="7">
        <v>18</v>
      </c>
      <c r="R376" s="7">
        <v>7</v>
      </c>
      <c r="S376" s="7">
        <v>0</v>
      </c>
      <c r="T376" s="7">
        <v>0</v>
      </c>
      <c r="U376" s="7">
        <v>14</v>
      </c>
      <c r="V376" s="7">
        <v>1</v>
      </c>
      <c r="W376" s="7">
        <v>9</v>
      </c>
      <c r="X376" s="7">
        <v>10</v>
      </c>
      <c r="Y376" s="7">
        <v>0</v>
      </c>
      <c r="Z376" s="7">
        <v>0</v>
      </c>
      <c r="AA376"/>
    </row>
    <row r="377" spans="1:27" x14ac:dyDescent="0.25">
      <c r="A377" s="24" t="str">
        <f t="shared" si="19"/>
        <v/>
      </c>
      <c r="B377" s="24" t="str">
        <f t="shared" si="17"/>
        <v/>
      </c>
      <c r="C377" s="24" t="str">
        <f t="shared" si="18"/>
        <v/>
      </c>
      <c r="D377" s="24">
        <v>2026</v>
      </c>
      <c r="E377" s="7" t="s">
        <v>432</v>
      </c>
      <c r="F377" s="7" t="s">
        <v>422</v>
      </c>
      <c r="G377" s="7" t="s">
        <v>47</v>
      </c>
      <c r="H377" s="7" t="s">
        <v>30</v>
      </c>
      <c r="I377" s="8">
        <v>0.4</v>
      </c>
      <c r="J377" s="8">
        <v>0.5</v>
      </c>
      <c r="K377" s="8">
        <v>0.8</v>
      </c>
      <c r="L377" s="8">
        <v>1.3</v>
      </c>
      <c r="M377" s="7">
        <v>9</v>
      </c>
      <c r="N377" s="7">
        <v>12</v>
      </c>
      <c r="O377" s="7">
        <v>10</v>
      </c>
      <c r="P377" s="7">
        <v>5</v>
      </c>
      <c r="Q377" s="7">
        <v>4</v>
      </c>
      <c r="R377" s="7">
        <v>2</v>
      </c>
      <c r="S377" s="7">
        <v>1</v>
      </c>
      <c r="T377" s="7">
        <v>0</v>
      </c>
      <c r="U377" s="7">
        <v>6</v>
      </c>
      <c r="V377" s="7">
        <v>1</v>
      </c>
      <c r="W377" s="7">
        <v>1</v>
      </c>
      <c r="X377" s="7">
        <v>5</v>
      </c>
      <c r="Y377" s="7">
        <v>0</v>
      </c>
      <c r="Z377" s="7">
        <v>0</v>
      </c>
      <c r="AA377"/>
    </row>
    <row r="378" spans="1:27" x14ac:dyDescent="0.25">
      <c r="A378" s="24">
        <f t="shared" si="19"/>
        <v>1</v>
      </c>
      <c r="B378" s="24" t="str">
        <f t="shared" si="17"/>
        <v/>
      </c>
      <c r="C378" s="24" t="str">
        <f t="shared" si="18"/>
        <v/>
      </c>
      <c r="D378" s="24">
        <v>2026</v>
      </c>
      <c r="E378" s="7" t="s">
        <v>433</v>
      </c>
      <c r="F378" s="7" t="s">
        <v>422</v>
      </c>
      <c r="G378" s="7" t="s">
        <v>32</v>
      </c>
      <c r="H378" s="7" t="s">
        <v>42</v>
      </c>
      <c r="I378" s="8">
        <v>0.32300000000000001</v>
      </c>
      <c r="J378" s="8">
        <v>0.5</v>
      </c>
      <c r="K378" s="8">
        <v>0.51600000000000001</v>
      </c>
      <c r="L378" s="8">
        <v>1.016</v>
      </c>
      <c r="M378" s="7">
        <v>16</v>
      </c>
      <c r="N378" s="7">
        <v>44</v>
      </c>
      <c r="O378" s="7">
        <v>31</v>
      </c>
      <c r="P378" s="7">
        <v>10</v>
      </c>
      <c r="Q378" s="7">
        <v>10</v>
      </c>
      <c r="R378" s="7">
        <v>0</v>
      </c>
      <c r="S378" s="7">
        <v>0</v>
      </c>
      <c r="T378" s="7">
        <v>2</v>
      </c>
      <c r="U378" s="7">
        <v>4</v>
      </c>
      <c r="V378" s="7">
        <v>1</v>
      </c>
      <c r="W378" s="7">
        <v>10</v>
      </c>
      <c r="X378" s="7">
        <v>6</v>
      </c>
      <c r="Y378" s="7">
        <v>1</v>
      </c>
      <c r="Z378" s="7">
        <v>1</v>
      </c>
      <c r="AA378"/>
    </row>
    <row r="379" spans="1:27" x14ac:dyDescent="0.25">
      <c r="A379" s="24" t="str">
        <f t="shared" si="19"/>
        <v/>
      </c>
      <c r="B379" s="24" t="str">
        <f t="shared" si="17"/>
        <v/>
      </c>
      <c r="C379" s="24">
        <f t="shared" si="18"/>
        <v>1</v>
      </c>
      <c r="D379" s="24">
        <v>2026</v>
      </c>
      <c r="E379" s="7" t="s">
        <v>434</v>
      </c>
      <c r="F379" s="7" t="s">
        <v>422</v>
      </c>
      <c r="G379" s="7" t="s">
        <v>47</v>
      </c>
      <c r="H379" s="7" t="s">
        <v>44</v>
      </c>
      <c r="I379" s="8">
        <v>0.29399999999999998</v>
      </c>
      <c r="J379" s="8">
        <v>0.36199999999999999</v>
      </c>
      <c r="K379" s="8">
        <v>0.42899999999999999</v>
      </c>
      <c r="L379" s="8">
        <v>0.79</v>
      </c>
      <c r="M379" s="7">
        <v>38</v>
      </c>
      <c r="N379" s="7">
        <v>152</v>
      </c>
      <c r="O379" s="7">
        <v>126</v>
      </c>
      <c r="P379" s="7">
        <v>20</v>
      </c>
      <c r="Q379" s="7">
        <v>37</v>
      </c>
      <c r="R379" s="7">
        <v>8</v>
      </c>
      <c r="S379" s="7">
        <v>0</v>
      </c>
      <c r="T379" s="7">
        <v>3</v>
      </c>
      <c r="U379" s="7">
        <v>25</v>
      </c>
      <c r="V379" s="7">
        <v>7</v>
      </c>
      <c r="W379" s="7">
        <v>11</v>
      </c>
      <c r="X379" s="7">
        <v>28</v>
      </c>
      <c r="Y379" s="7">
        <v>1</v>
      </c>
      <c r="Z379" s="7">
        <v>0</v>
      </c>
      <c r="AA379"/>
    </row>
    <row r="380" spans="1:27" x14ac:dyDescent="0.25">
      <c r="A380" s="24" t="str">
        <f t="shared" si="19"/>
        <v/>
      </c>
      <c r="B380" s="24" t="str">
        <f t="shared" si="17"/>
        <v/>
      </c>
      <c r="C380" s="24" t="str">
        <f t="shared" si="18"/>
        <v/>
      </c>
      <c r="D380" s="24">
        <v>2026</v>
      </c>
      <c r="E380" s="7" t="s">
        <v>435</v>
      </c>
      <c r="F380" s="7" t="s">
        <v>422</v>
      </c>
      <c r="G380" s="7" t="s">
        <v>37</v>
      </c>
      <c r="H380" s="7" t="s">
        <v>38</v>
      </c>
      <c r="I380" s="8">
        <v>0.26900000000000002</v>
      </c>
      <c r="J380" s="8">
        <v>0.40899999999999997</v>
      </c>
      <c r="K380" s="8">
        <v>0.67300000000000004</v>
      </c>
      <c r="L380" s="8">
        <v>1.0820000000000001</v>
      </c>
      <c r="M380" s="7">
        <v>17</v>
      </c>
      <c r="N380" s="7">
        <v>67</v>
      </c>
      <c r="O380" s="7">
        <v>52</v>
      </c>
      <c r="P380" s="7">
        <v>14</v>
      </c>
      <c r="Q380" s="7">
        <v>14</v>
      </c>
      <c r="R380" s="7">
        <v>3</v>
      </c>
      <c r="S380" s="7">
        <v>0</v>
      </c>
      <c r="T380" s="7">
        <v>6</v>
      </c>
      <c r="U380" s="7">
        <v>18</v>
      </c>
      <c r="V380" s="7">
        <v>5</v>
      </c>
      <c r="W380" s="7">
        <v>8</v>
      </c>
      <c r="X380" s="7">
        <v>20</v>
      </c>
      <c r="Y380" s="7">
        <v>2</v>
      </c>
      <c r="Z380" s="7">
        <v>0</v>
      </c>
      <c r="AA380"/>
    </row>
    <row r="381" spans="1:27" x14ac:dyDescent="0.25">
      <c r="A381" s="24" t="str">
        <f t="shared" si="19"/>
        <v/>
      </c>
      <c r="B381" s="24" t="str">
        <f t="shared" si="17"/>
        <v/>
      </c>
      <c r="C381" s="24" t="str">
        <f t="shared" si="18"/>
        <v/>
      </c>
      <c r="D381" s="24">
        <v>2026</v>
      </c>
      <c r="E381" s="7" t="s">
        <v>436</v>
      </c>
      <c r="F381" s="7" t="s">
        <v>422</v>
      </c>
      <c r="G381" s="7" t="s">
        <v>47</v>
      </c>
      <c r="H381" s="7" t="s">
        <v>27</v>
      </c>
      <c r="I381" s="8">
        <v>0.23200000000000001</v>
      </c>
      <c r="J381" s="8">
        <v>0.39400000000000002</v>
      </c>
      <c r="K381" s="8">
        <v>0.33900000000000002</v>
      </c>
      <c r="L381" s="8">
        <v>0.73399999999999999</v>
      </c>
      <c r="M381" s="7">
        <v>24</v>
      </c>
      <c r="N381" s="7">
        <v>75</v>
      </c>
      <c r="O381" s="7">
        <v>56</v>
      </c>
      <c r="P381" s="7">
        <v>15</v>
      </c>
      <c r="Q381" s="7">
        <v>13</v>
      </c>
      <c r="R381" s="7">
        <v>3</v>
      </c>
      <c r="S381" s="7">
        <v>0</v>
      </c>
      <c r="T381" s="7">
        <v>1</v>
      </c>
      <c r="U381" s="7">
        <v>9</v>
      </c>
      <c r="V381" s="7">
        <v>2</v>
      </c>
      <c r="W381" s="7">
        <v>13</v>
      </c>
      <c r="X381" s="7">
        <v>16</v>
      </c>
      <c r="Y381" s="7">
        <v>6</v>
      </c>
      <c r="Z381" s="7">
        <v>0</v>
      </c>
      <c r="AA381"/>
    </row>
    <row r="382" spans="1:27" x14ac:dyDescent="0.25">
      <c r="A382" s="24" t="str">
        <f t="shared" si="19"/>
        <v/>
      </c>
      <c r="B382" s="24" t="str">
        <f t="shared" si="17"/>
        <v/>
      </c>
      <c r="C382" s="24">
        <f t="shared" si="18"/>
        <v>1</v>
      </c>
      <c r="D382" s="24">
        <v>2026</v>
      </c>
      <c r="E382" s="7" t="s">
        <v>437</v>
      </c>
      <c r="F382" s="7" t="s">
        <v>422</v>
      </c>
      <c r="G382" s="7" t="s">
        <v>24</v>
      </c>
      <c r="H382" s="7" t="s">
        <v>64</v>
      </c>
      <c r="I382" s="8">
        <v>0.154</v>
      </c>
      <c r="J382" s="8">
        <v>0.35299999999999998</v>
      </c>
      <c r="K382" s="8">
        <v>0.154</v>
      </c>
      <c r="L382" s="8">
        <v>0.50700000000000001</v>
      </c>
      <c r="M382" s="7">
        <v>4</v>
      </c>
      <c r="N382" s="7">
        <v>17</v>
      </c>
      <c r="O382" s="7">
        <v>13</v>
      </c>
      <c r="P382" s="7">
        <v>2</v>
      </c>
      <c r="Q382" s="7">
        <v>2</v>
      </c>
      <c r="R382" s="7">
        <v>0</v>
      </c>
      <c r="S382" s="7">
        <v>0</v>
      </c>
      <c r="T382" s="7">
        <v>0</v>
      </c>
      <c r="U382" s="7">
        <v>0</v>
      </c>
      <c r="V382" s="7">
        <v>2</v>
      </c>
      <c r="W382" s="7">
        <v>2</v>
      </c>
      <c r="X382" s="7">
        <v>4</v>
      </c>
      <c r="Y382" s="7">
        <v>0</v>
      </c>
      <c r="Z382" s="7">
        <v>0</v>
      </c>
      <c r="AA382"/>
    </row>
    <row r="383" spans="1:27" x14ac:dyDescent="0.25">
      <c r="A383" s="24" t="str">
        <f t="shared" si="19"/>
        <v/>
      </c>
      <c r="B383" s="24" t="str">
        <f t="shared" si="17"/>
        <v/>
      </c>
      <c r="C383" s="24" t="str">
        <f t="shared" si="18"/>
        <v/>
      </c>
      <c r="D383" s="24">
        <v>2026</v>
      </c>
      <c r="E383" s="7" t="s">
        <v>438</v>
      </c>
      <c r="F383" s="7" t="s">
        <v>422</v>
      </c>
      <c r="G383" s="7" t="s">
        <v>37</v>
      </c>
      <c r="H383" s="7" t="s">
        <v>164</v>
      </c>
      <c r="I383" s="8">
        <v>0</v>
      </c>
      <c r="J383" s="8">
        <v>0</v>
      </c>
      <c r="K383" s="8">
        <v>0</v>
      </c>
      <c r="L383" s="8">
        <v>0</v>
      </c>
      <c r="M383" s="7">
        <v>5</v>
      </c>
      <c r="N383" s="7">
        <v>6</v>
      </c>
      <c r="O383" s="7">
        <v>5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1</v>
      </c>
      <c r="V383" s="7">
        <v>0</v>
      </c>
      <c r="W383" s="7">
        <v>0</v>
      </c>
      <c r="X383" s="7">
        <v>3</v>
      </c>
      <c r="Y383" s="7">
        <v>0</v>
      </c>
      <c r="Z383" s="7">
        <v>0</v>
      </c>
      <c r="AA383"/>
    </row>
    <row r="384" spans="1:27" x14ac:dyDescent="0.25">
      <c r="A384" s="24" t="str">
        <f t="shared" si="19"/>
        <v/>
      </c>
      <c r="B384" s="24" t="str">
        <f t="shared" si="17"/>
        <v/>
      </c>
      <c r="C384" s="24" t="str">
        <f t="shared" si="18"/>
        <v/>
      </c>
      <c r="D384" s="24">
        <v>2026</v>
      </c>
      <c r="E384" s="7" t="s">
        <v>439</v>
      </c>
      <c r="F384" s="7" t="s">
        <v>440</v>
      </c>
      <c r="G384" s="7" t="s">
        <v>24</v>
      </c>
      <c r="H384" s="7" t="s">
        <v>44</v>
      </c>
      <c r="I384" s="8">
        <v>0.35499999999999998</v>
      </c>
      <c r="J384" s="8">
        <v>0.443</v>
      </c>
      <c r="K384" s="8">
        <v>0.84799999999999998</v>
      </c>
      <c r="L384" s="8">
        <v>1.292</v>
      </c>
      <c r="M384" s="7">
        <v>57</v>
      </c>
      <c r="N384" s="7">
        <v>273</v>
      </c>
      <c r="O384" s="7">
        <v>231</v>
      </c>
      <c r="P384" s="7">
        <v>68</v>
      </c>
      <c r="Q384" s="7">
        <v>82</v>
      </c>
      <c r="R384" s="7">
        <v>10</v>
      </c>
      <c r="S384" s="7">
        <v>1</v>
      </c>
      <c r="T384" s="7">
        <v>34</v>
      </c>
      <c r="U384" s="7">
        <v>98</v>
      </c>
      <c r="V384" s="7">
        <v>3</v>
      </c>
      <c r="W384" s="7">
        <v>36</v>
      </c>
      <c r="X384" s="7">
        <v>70</v>
      </c>
      <c r="Y384" s="7">
        <v>4</v>
      </c>
      <c r="Z384" s="7">
        <v>0</v>
      </c>
      <c r="AA384"/>
    </row>
    <row r="385" spans="1:27" x14ac:dyDescent="0.25">
      <c r="A385" s="24" t="str">
        <f t="shared" si="19"/>
        <v/>
      </c>
      <c r="B385" s="24" t="str">
        <f t="shared" si="17"/>
        <v/>
      </c>
      <c r="C385" s="24" t="str">
        <f t="shared" si="18"/>
        <v/>
      </c>
      <c r="D385" s="24">
        <v>2026</v>
      </c>
      <c r="E385" s="7" t="s">
        <v>441</v>
      </c>
      <c r="F385" s="7" t="s">
        <v>440</v>
      </c>
      <c r="G385" s="7" t="s">
        <v>24</v>
      </c>
      <c r="H385" s="7" t="s">
        <v>30</v>
      </c>
      <c r="I385" s="8">
        <v>0.35</v>
      </c>
      <c r="J385" s="8">
        <v>0.47599999999999998</v>
      </c>
      <c r="K385" s="8">
        <v>0.47499999999999998</v>
      </c>
      <c r="L385" s="8">
        <v>0.95</v>
      </c>
      <c r="M385" s="7">
        <v>52</v>
      </c>
      <c r="N385" s="7">
        <v>231</v>
      </c>
      <c r="O385" s="7">
        <v>177</v>
      </c>
      <c r="P385" s="7">
        <v>41</v>
      </c>
      <c r="Q385" s="7">
        <v>62</v>
      </c>
      <c r="R385" s="7">
        <v>14</v>
      </c>
      <c r="S385" s="7">
        <v>1</v>
      </c>
      <c r="T385" s="7">
        <v>2</v>
      </c>
      <c r="U385" s="7">
        <v>48</v>
      </c>
      <c r="V385" s="7">
        <v>10</v>
      </c>
      <c r="W385" s="7">
        <v>36</v>
      </c>
      <c r="X385" s="7">
        <v>24</v>
      </c>
      <c r="Y385" s="7">
        <v>8</v>
      </c>
      <c r="Z385" s="7">
        <v>4</v>
      </c>
      <c r="AA385"/>
    </row>
    <row r="386" spans="1:27" x14ac:dyDescent="0.25">
      <c r="A386" s="24">
        <f t="shared" si="19"/>
        <v>1</v>
      </c>
      <c r="B386" s="24" t="str">
        <f t="shared" ref="B386:B449" si="20">IF(COUNTIFS(Draft_Player,$E386),COUNTIFS(Draft_Player,$E386),"")</f>
        <v/>
      </c>
      <c r="C386" s="24" t="str">
        <f t="shared" ref="C386:C449" si="21">IF(COUNTIFS(Transfers_Player,$E386),COUNTIFS(Transfers_Player,$E386),"")</f>
        <v/>
      </c>
      <c r="D386" s="24">
        <v>2026</v>
      </c>
      <c r="E386" s="7" t="s">
        <v>442</v>
      </c>
      <c r="F386" s="7" t="s">
        <v>440</v>
      </c>
      <c r="G386" s="7" t="s">
        <v>29</v>
      </c>
      <c r="H386" s="7" t="s">
        <v>33</v>
      </c>
      <c r="I386" s="8">
        <v>0.33</v>
      </c>
      <c r="J386" s="8">
        <v>0.44800000000000001</v>
      </c>
      <c r="K386" s="8">
        <v>0.52800000000000002</v>
      </c>
      <c r="L386" s="8">
        <v>0.97599999999999998</v>
      </c>
      <c r="M386" s="7">
        <v>57</v>
      </c>
      <c r="N386" s="7">
        <v>264</v>
      </c>
      <c r="O386" s="7">
        <v>212</v>
      </c>
      <c r="P386" s="7">
        <v>50</v>
      </c>
      <c r="Q386" s="7">
        <v>70</v>
      </c>
      <c r="R386" s="7">
        <v>15</v>
      </c>
      <c r="S386" s="7">
        <v>0</v>
      </c>
      <c r="T386" s="7">
        <v>9</v>
      </c>
      <c r="U386" s="7">
        <v>41</v>
      </c>
      <c r="V386" s="7">
        <v>15</v>
      </c>
      <c r="W386" s="7">
        <v>31</v>
      </c>
      <c r="X386" s="7">
        <v>54</v>
      </c>
      <c r="Y386" s="7">
        <v>17</v>
      </c>
      <c r="Z386" s="7">
        <v>3</v>
      </c>
      <c r="AA386"/>
    </row>
    <row r="387" spans="1:27" x14ac:dyDescent="0.25">
      <c r="A387" s="24" t="str">
        <f t="shared" ref="A387:A450" si="22">IF(OR(G387="SR", G387="GR"), 1, "")</f>
        <v/>
      </c>
      <c r="B387" s="24" t="str">
        <f t="shared" si="20"/>
        <v/>
      </c>
      <c r="C387" s="24" t="str">
        <f t="shared" si="21"/>
        <v/>
      </c>
      <c r="D387" s="24">
        <v>2026</v>
      </c>
      <c r="E387" s="7" t="s">
        <v>443</v>
      </c>
      <c r="F387" s="7" t="s">
        <v>440</v>
      </c>
      <c r="G387" s="7" t="s">
        <v>37</v>
      </c>
      <c r="H387" s="7" t="s">
        <v>25</v>
      </c>
      <c r="I387" s="8">
        <v>0.315</v>
      </c>
      <c r="J387" s="8">
        <v>0.44</v>
      </c>
      <c r="K387" s="8">
        <v>0.59499999999999997</v>
      </c>
      <c r="L387" s="8">
        <v>1.0349999999999999</v>
      </c>
      <c r="M387" s="7">
        <v>47</v>
      </c>
      <c r="N387" s="7">
        <v>209</v>
      </c>
      <c r="O387" s="7">
        <v>168</v>
      </c>
      <c r="P387" s="7">
        <v>41</v>
      </c>
      <c r="Q387" s="7">
        <v>53</v>
      </c>
      <c r="R387" s="7">
        <v>14</v>
      </c>
      <c r="S387" s="7">
        <v>0</v>
      </c>
      <c r="T387" s="7">
        <v>11</v>
      </c>
      <c r="U387" s="7">
        <v>39</v>
      </c>
      <c r="V387" s="7">
        <v>9</v>
      </c>
      <c r="W387" s="7">
        <v>30</v>
      </c>
      <c r="X387" s="7">
        <v>53</v>
      </c>
      <c r="Y387" s="7">
        <v>9</v>
      </c>
      <c r="Z387" s="7">
        <v>4</v>
      </c>
      <c r="AA387"/>
    </row>
    <row r="388" spans="1:27" x14ac:dyDescent="0.25">
      <c r="A388" s="24" t="str">
        <f t="shared" si="22"/>
        <v/>
      </c>
      <c r="B388" s="24" t="str">
        <f t="shared" si="20"/>
        <v/>
      </c>
      <c r="C388" s="24" t="str">
        <f t="shared" si="21"/>
        <v/>
      </c>
      <c r="D388" s="24">
        <v>2026</v>
      </c>
      <c r="E388" s="7" t="s">
        <v>444</v>
      </c>
      <c r="F388" s="7" t="s">
        <v>440</v>
      </c>
      <c r="G388" s="7" t="s">
        <v>47</v>
      </c>
      <c r="H388" s="7" t="s">
        <v>42</v>
      </c>
      <c r="I388" s="8">
        <v>0.29699999999999999</v>
      </c>
      <c r="J388" s="8">
        <v>0.35199999999999998</v>
      </c>
      <c r="K388" s="8">
        <v>0.47199999999999998</v>
      </c>
      <c r="L388" s="8">
        <v>0.82299999999999995</v>
      </c>
      <c r="M388" s="7">
        <v>55</v>
      </c>
      <c r="N388" s="7">
        <v>237</v>
      </c>
      <c r="O388" s="7">
        <v>212</v>
      </c>
      <c r="P388" s="7">
        <v>46</v>
      </c>
      <c r="Q388" s="7">
        <v>63</v>
      </c>
      <c r="R388" s="7">
        <v>14</v>
      </c>
      <c r="S388" s="7">
        <v>1</v>
      </c>
      <c r="T388" s="7">
        <v>7</v>
      </c>
      <c r="U388" s="7">
        <v>35</v>
      </c>
      <c r="V388" s="7">
        <v>3</v>
      </c>
      <c r="W388" s="7">
        <v>17</v>
      </c>
      <c r="X388" s="7">
        <v>41</v>
      </c>
      <c r="Y388" s="7">
        <v>4</v>
      </c>
      <c r="Z388" s="7">
        <v>0</v>
      </c>
      <c r="AA388"/>
    </row>
    <row r="389" spans="1:27" x14ac:dyDescent="0.25">
      <c r="A389" s="24" t="str">
        <f t="shared" si="22"/>
        <v/>
      </c>
      <c r="B389" s="24">
        <f t="shared" si="20"/>
        <v>1</v>
      </c>
      <c r="C389" s="24" t="str">
        <f t="shared" si="21"/>
        <v/>
      </c>
      <c r="D389" s="24">
        <v>2026</v>
      </c>
      <c r="E389" s="7" t="s">
        <v>445</v>
      </c>
      <c r="F389" s="7" t="s">
        <v>440</v>
      </c>
      <c r="G389" s="7" t="s">
        <v>37</v>
      </c>
      <c r="H389" s="7" t="s">
        <v>27</v>
      </c>
      <c r="I389" s="8">
        <v>0.28599999999999998</v>
      </c>
      <c r="J389" s="8">
        <v>0.437</v>
      </c>
      <c r="K389" s="8">
        <v>0.40600000000000003</v>
      </c>
      <c r="L389" s="8">
        <v>0.84199999999999997</v>
      </c>
      <c r="M389" s="7">
        <v>57</v>
      </c>
      <c r="N389" s="7">
        <v>280</v>
      </c>
      <c r="O389" s="7">
        <v>217</v>
      </c>
      <c r="P389" s="7">
        <v>63</v>
      </c>
      <c r="Q389" s="7">
        <v>62</v>
      </c>
      <c r="R389" s="7">
        <v>6</v>
      </c>
      <c r="S389" s="7">
        <v>4</v>
      </c>
      <c r="T389" s="7">
        <v>4</v>
      </c>
      <c r="U389" s="7">
        <v>35</v>
      </c>
      <c r="V389" s="7">
        <v>13</v>
      </c>
      <c r="W389" s="7">
        <v>46</v>
      </c>
      <c r="X389" s="7">
        <v>46</v>
      </c>
      <c r="Y389" s="7">
        <v>36</v>
      </c>
      <c r="Z389" s="7">
        <v>7</v>
      </c>
      <c r="AA389"/>
    </row>
    <row r="390" spans="1:27" x14ac:dyDescent="0.25">
      <c r="A390" s="24" t="str">
        <f t="shared" si="22"/>
        <v/>
      </c>
      <c r="B390" s="24" t="str">
        <f t="shared" si="20"/>
        <v/>
      </c>
      <c r="C390" s="24" t="str">
        <f t="shared" si="21"/>
        <v/>
      </c>
      <c r="D390" s="24">
        <v>2026</v>
      </c>
      <c r="E390" s="7" t="s">
        <v>446</v>
      </c>
      <c r="F390" s="7" t="s">
        <v>440</v>
      </c>
      <c r="G390" s="7" t="s">
        <v>37</v>
      </c>
      <c r="H390" s="7" t="s">
        <v>35</v>
      </c>
      <c r="I390" s="8">
        <v>0.27</v>
      </c>
      <c r="J390" s="8">
        <v>0.41799999999999998</v>
      </c>
      <c r="K390" s="8">
        <v>0.55400000000000005</v>
      </c>
      <c r="L390" s="8">
        <v>0.97199999999999998</v>
      </c>
      <c r="M390" s="7">
        <v>49</v>
      </c>
      <c r="N390" s="7">
        <v>190</v>
      </c>
      <c r="O390" s="7">
        <v>148</v>
      </c>
      <c r="P390" s="7">
        <v>34</v>
      </c>
      <c r="Q390" s="7">
        <v>40</v>
      </c>
      <c r="R390" s="7">
        <v>10</v>
      </c>
      <c r="S390" s="7">
        <v>1</v>
      </c>
      <c r="T390" s="7">
        <v>10</v>
      </c>
      <c r="U390" s="7">
        <v>46</v>
      </c>
      <c r="V390" s="7">
        <v>3</v>
      </c>
      <c r="W390" s="7">
        <v>36</v>
      </c>
      <c r="X390" s="7">
        <v>36</v>
      </c>
      <c r="Y390" s="7">
        <v>0</v>
      </c>
      <c r="Z390" s="7">
        <v>2</v>
      </c>
      <c r="AA390"/>
    </row>
    <row r="391" spans="1:27" x14ac:dyDescent="0.25">
      <c r="A391" s="24" t="str">
        <f t="shared" si="22"/>
        <v/>
      </c>
      <c r="B391" s="24">
        <f t="shared" si="20"/>
        <v>1</v>
      </c>
      <c r="C391" s="24" t="str">
        <f t="shared" si="21"/>
        <v/>
      </c>
      <c r="D391" s="24">
        <v>2026</v>
      </c>
      <c r="E391" s="7" t="s">
        <v>447</v>
      </c>
      <c r="F391" s="7" t="s">
        <v>440</v>
      </c>
      <c r="G391" s="7" t="s">
        <v>37</v>
      </c>
      <c r="H391" s="7" t="s">
        <v>30</v>
      </c>
      <c r="I391" s="8">
        <v>0.41699999999999998</v>
      </c>
      <c r="J391" s="8">
        <v>0.49099999999999999</v>
      </c>
      <c r="K391" s="8">
        <v>0.64600000000000002</v>
      </c>
      <c r="L391" s="8">
        <v>1.137</v>
      </c>
      <c r="M391" s="7">
        <v>36</v>
      </c>
      <c r="N391" s="7">
        <v>174</v>
      </c>
      <c r="O391" s="7">
        <v>144</v>
      </c>
      <c r="P391" s="7">
        <v>44</v>
      </c>
      <c r="Q391" s="7">
        <v>60</v>
      </c>
      <c r="R391" s="7">
        <v>13</v>
      </c>
      <c r="S391" s="7">
        <v>1</v>
      </c>
      <c r="T391" s="7">
        <v>6</v>
      </c>
      <c r="U391" s="7">
        <v>47</v>
      </c>
      <c r="V391" s="7">
        <v>6</v>
      </c>
      <c r="W391" s="7">
        <v>19</v>
      </c>
      <c r="X391" s="7">
        <v>15</v>
      </c>
      <c r="Y391" s="7">
        <v>24</v>
      </c>
      <c r="Z391" s="7">
        <v>3</v>
      </c>
      <c r="AA391"/>
    </row>
    <row r="392" spans="1:27" x14ac:dyDescent="0.25">
      <c r="A392" s="24" t="str">
        <f t="shared" si="22"/>
        <v/>
      </c>
      <c r="B392" s="24" t="str">
        <f t="shared" si="20"/>
        <v/>
      </c>
      <c r="C392" s="24" t="str">
        <f t="shared" si="21"/>
        <v/>
      </c>
      <c r="D392" s="24">
        <v>2026</v>
      </c>
      <c r="E392" s="7" t="s">
        <v>448</v>
      </c>
      <c r="F392" s="7" t="s">
        <v>440</v>
      </c>
      <c r="G392" s="7" t="s">
        <v>24</v>
      </c>
      <c r="H392" s="7" t="s">
        <v>25</v>
      </c>
      <c r="I392" s="8">
        <v>0.308</v>
      </c>
      <c r="J392" s="8">
        <v>0.438</v>
      </c>
      <c r="K392" s="8">
        <v>0.38500000000000001</v>
      </c>
      <c r="L392" s="8">
        <v>0.82199999999999995</v>
      </c>
      <c r="M392" s="7">
        <v>9</v>
      </c>
      <c r="N392" s="7">
        <v>16</v>
      </c>
      <c r="O392" s="7">
        <v>13</v>
      </c>
      <c r="P392" s="7">
        <v>6</v>
      </c>
      <c r="Q392" s="7">
        <v>4</v>
      </c>
      <c r="R392" s="7">
        <v>1</v>
      </c>
      <c r="S392" s="7">
        <v>0</v>
      </c>
      <c r="T392" s="7">
        <v>0</v>
      </c>
      <c r="U392" s="7">
        <v>0</v>
      </c>
      <c r="V392" s="7">
        <v>0</v>
      </c>
      <c r="W392" s="7">
        <v>3</v>
      </c>
      <c r="X392" s="7">
        <v>3</v>
      </c>
      <c r="Y392" s="7">
        <v>0</v>
      </c>
      <c r="Z392" s="7">
        <v>0</v>
      </c>
      <c r="AA392"/>
    </row>
    <row r="393" spans="1:27" x14ac:dyDescent="0.25">
      <c r="A393" s="24" t="str">
        <f t="shared" si="22"/>
        <v/>
      </c>
      <c r="B393" s="24" t="str">
        <f t="shared" si="20"/>
        <v/>
      </c>
      <c r="C393" s="24" t="str">
        <f t="shared" si="21"/>
        <v/>
      </c>
      <c r="D393" s="24">
        <v>2026</v>
      </c>
      <c r="E393" s="7" t="s">
        <v>449</v>
      </c>
      <c r="F393" s="7" t="s">
        <v>440</v>
      </c>
      <c r="G393" s="7" t="s">
        <v>47</v>
      </c>
      <c r="H393" s="7" t="s">
        <v>38</v>
      </c>
      <c r="I393" s="8">
        <v>0.3</v>
      </c>
      <c r="J393" s="8">
        <v>0.36399999999999999</v>
      </c>
      <c r="K393" s="8">
        <v>0.7</v>
      </c>
      <c r="L393" s="8">
        <v>1.0640000000000001</v>
      </c>
      <c r="M393" s="7">
        <v>8</v>
      </c>
      <c r="N393" s="7">
        <v>11</v>
      </c>
      <c r="O393" s="7">
        <v>10</v>
      </c>
      <c r="P393" s="7">
        <v>3</v>
      </c>
      <c r="Q393" s="7">
        <v>3</v>
      </c>
      <c r="R393" s="7">
        <v>1</v>
      </c>
      <c r="S393" s="7">
        <v>0</v>
      </c>
      <c r="T393" s="7">
        <v>1</v>
      </c>
      <c r="U393" s="7">
        <v>3</v>
      </c>
      <c r="V393" s="7">
        <v>0</v>
      </c>
      <c r="W393" s="7">
        <v>1</v>
      </c>
      <c r="X393" s="7">
        <v>4</v>
      </c>
      <c r="Y393" s="7">
        <v>0</v>
      </c>
      <c r="Z393" s="7">
        <v>0</v>
      </c>
      <c r="AA393"/>
    </row>
    <row r="394" spans="1:27" x14ac:dyDescent="0.25">
      <c r="A394" s="24" t="str">
        <f t="shared" si="22"/>
        <v/>
      </c>
      <c r="B394" s="24">
        <f t="shared" si="20"/>
        <v>1</v>
      </c>
      <c r="C394" s="24" t="str">
        <f t="shared" si="21"/>
        <v/>
      </c>
      <c r="D394" s="24">
        <v>2026</v>
      </c>
      <c r="E394" s="7" t="s">
        <v>450</v>
      </c>
      <c r="F394" s="7" t="s">
        <v>440</v>
      </c>
      <c r="G394" s="7" t="s">
        <v>37</v>
      </c>
      <c r="H394" s="7" t="s">
        <v>40</v>
      </c>
      <c r="I394" s="8">
        <v>0.3</v>
      </c>
      <c r="J394" s="8">
        <v>0.36199999999999999</v>
      </c>
      <c r="K394" s="8">
        <v>0.40600000000000003</v>
      </c>
      <c r="L394" s="8">
        <v>0.76800000000000002</v>
      </c>
      <c r="M394" s="7">
        <v>42</v>
      </c>
      <c r="N394" s="7">
        <v>182</v>
      </c>
      <c r="O394" s="7">
        <v>160</v>
      </c>
      <c r="P394" s="7">
        <v>35</v>
      </c>
      <c r="Q394" s="7">
        <v>48</v>
      </c>
      <c r="R394" s="7">
        <v>7</v>
      </c>
      <c r="S394" s="7">
        <v>2</v>
      </c>
      <c r="T394" s="7">
        <v>2</v>
      </c>
      <c r="U394" s="7">
        <v>25</v>
      </c>
      <c r="V394" s="7">
        <v>4</v>
      </c>
      <c r="W394" s="7">
        <v>12</v>
      </c>
      <c r="X394" s="7">
        <v>21</v>
      </c>
      <c r="Y394" s="7">
        <v>9</v>
      </c>
      <c r="Z394" s="7">
        <v>3</v>
      </c>
      <c r="AA394"/>
    </row>
    <row r="395" spans="1:27" x14ac:dyDescent="0.25">
      <c r="A395" s="24" t="str">
        <f t="shared" si="22"/>
        <v/>
      </c>
      <c r="B395" s="24" t="str">
        <f t="shared" si="20"/>
        <v/>
      </c>
      <c r="C395" s="24" t="str">
        <f t="shared" si="21"/>
        <v/>
      </c>
      <c r="D395" s="24">
        <v>2026</v>
      </c>
      <c r="E395" s="7" t="s">
        <v>451</v>
      </c>
      <c r="F395" s="7" t="s">
        <v>440</v>
      </c>
      <c r="G395" s="7" t="s">
        <v>37</v>
      </c>
      <c r="H395" s="7" t="s">
        <v>38</v>
      </c>
      <c r="I395" s="8">
        <v>0.26700000000000002</v>
      </c>
      <c r="J395" s="8">
        <v>0.38200000000000001</v>
      </c>
      <c r="K395" s="8">
        <v>0.41299999999999998</v>
      </c>
      <c r="L395" s="8">
        <v>0.79500000000000004</v>
      </c>
      <c r="M395" s="7">
        <v>27</v>
      </c>
      <c r="N395" s="7">
        <v>89</v>
      </c>
      <c r="O395" s="7">
        <v>75</v>
      </c>
      <c r="P395" s="7">
        <v>22</v>
      </c>
      <c r="Q395" s="7">
        <v>20</v>
      </c>
      <c r="R395" s="7">
        <v>4</v>
      </c>
      <c r="S395" s="7">
        <v>2</v>
      </c>
      <c r="T395" s="7">
        <v>1</v>
      </c>
      <c r="U395" s="7">
        <v>9</v>
      </c>
      <c r="V395" s="7">
        <v>4</v>
      </c>
      <c r="W395" s="7">
        <v>10</v>
      </c>
      <c r="X395" s="7">
        <v>28</v>
      </c>
      <c r="Y395" s="7">
        <v>6</v>
      </c>
      <c r="Z395" s="7">
        <v>0</v>
      </c>
      <c r="AA395"/>
    </row>
    <row r="396" spans="1:27" x14ac:dyDescent="0.25">
      <c r="A396" s="24" t="str">
        <f t="shared" si="22"/>
        <v/>
      </c>
      <c r="B396" s="24" t="str">
        <f t="shared" si="20"/>
        <v/>
      </c>
      <c r="C396" s="24" t="str">
        <f t="shared" si="21"/>
        <v/>
      </c>
      <c r="D396" s="24">
        <v>2026</v>
      </c>
      <c r="E396" s="7" t="s">
        <v>452</v>
      </c>
      <c r="F396" s="7" t="s">
        <v>440</v>
      </c>
      <c r="G396" s="7" t="s">
        <v>24</v>
      </c>
      <c r="H396" s="7" t="s">
        <v>35</v>
      </c>
      <c r="I396" s="8">
        <v>0.23300000000000001</v>
      </c>
      <c r="J396" s="8">
        <v>0.38700000000000001</v>
      </c>
      <c r="K396" s="8">
        <v>0.25</v>
      </c>
      <c r="L396" s="8">
        <v>0.63700000000000001</v>
      </c>
      <c r="M396" s="7">
        <v>23</v>
      </c>
      <c r="N396" s="7">
        <v>76</v>
      </c>
      <c r="O396" s="7">
        <v>60</v>
      </c>
      <c r="P396" s="7">
        <v>21</v>
      </c>
      <c r="Q396" s="7">
        <v>14</v>
      </c>
      <c r="R396" s="7">
        <v>1</v>
      </c>
      <c r="S396" s="7">
        <v>0</v>
      </c>
      <c r="T396" s="7">
        <v>0</v>
      </c>
      <c r="U396" s="7">
        <v>6</v>
      </c>
      <c r="V396" s="7">
        <v>2</v>
      </c>
      <c r="W396" s="7">
        <v>13</v>
      </c>
      <c r="X396" s="7">
        <v>21</v>
      </c>
      <c r="Y396" s="7">
        <v>5</v>
      </c>
      <c r="Z396" s="7">
        <v>1</v>
      </c>
      <c r="AA396"/>
    </row>
    <row r="397" spans="1:27" x14ac:dyDescent="0.25">
      <c r="A397" s="24" t="str">
        <f t="shared" si="22"/>
        <v/>
      </c>
      <c r="B397" s="24" t="str">
        <f t="shared" si="20"/>
        <v/>
      </c>
      <c r="C397" s="24" t="str">
        <f t="shared" si="21"/>
        <v/>
      </c>
      <c r="D397" s="24">
        <v>2026</v>
      </c>
      <c r="E397" s="7" t="s">
        <v>453</v>
      </c>
      <c r="F397" s="7" t="s">
        <v>440</v>
      </c>
      <c r="G397" s="7" t="s">
        <v>37</v>
      </c>
      <c r="H397" s="7" t="s">
        <v>25</v>
      </c>
      <c r="I397" s="8">
        <v>0.20599999999999999</v>
      </c>
      <c r="J397" s="8">
        <v>0.34200000000000003</v>
      </c>
      <c r="K397" s="8">
        <v>0.254</v>
      </c>
      <c r="L397" s="8">
        <v>0.59599999999999997</v>
      </c>
      <c r="M397" s="7">
        <v>25</v>
      </c>
      <c r="N397" s="7">
        <v>76</v>
      </c>
      <c r="O397" s="7">
        <v>63</v>
      </c>
      <c r="P397" s="7">
        <v>7</v>
      </c>
      <c r="Q397" s="7">
        <v>13</v>
      </c>
      <c r="R397" s="7">
        <v>0</v>
      </c>
      <c r="S397" s="7">
        <v>0</v>
      </c>
      <c r="T397" s="7">
        <v>1</v>
      </c>
      <c r="U397" s="7">
        <v>8</v>
      </c>
      <c r="V397" s="7">
        <v>6</v>
      </c>
      <c r="W397" s="7">
        <v>7</v>
      </c>
      <c r="X397" s="7">
        <v>24</v>
      </c>
      <c r="Y397" s="7">
        <v>1</v>
      </c>
      <c r="Z397" s="7">
        <v>0</v>
      </c>
      <c r="AA397"/>
    </row>
    <row r="398" spans="1:27" x14ac:dyDescent="0.25">
      <c r="A398" s="24" t="str">
        <f t="shared" si="22"/>
        <v/>
      </c>
      <c r="B398" s="24" t="str">
        <f t="shared" si="20"/>
        <v/>
      </c>
      <c r="C398" s="24" t="str">
        <f t="shared" si="21"/>
        <v/>
      </c>
      <c r="D398" s="24">
        <v>2026</v>
      </c>
      <c r="E398" s="7" t="s">
        <v>454</v>
      </c>
      <c r="F398" s="7" t="s">
        <v>440</v>
      </c>
      <c r="G398" s="7" t="s">
        <v>47</v>
      </c>
      <c r="H398" s="7" t="s">
        <v>40</v>
      </c>
      <c r="I398" s="8">
        <v>0.19</v>
      </c>
      <c r="J398" s="8">
        <v>0.28399999999999997</v>
      </c>
      <c r="K398" s="8">
        <v>0.20699999999999999</v>
      </c>
      <c r="L398" s="8">
        <v>0.49</v>
      </c>
      <c r="M398" s="7">
        <v>26</v>
      </c>
      <c r="N398" s="7">
        <v>72</v>
      </c>
      <c r="O398" s="7">
        <v>58</v>
      </c>
      <c r="P398" s="7">
        <v>6</v>
      </c>
      <c r="Q398" s="7">
        <v>11</v>
      </c>
      <c r="R398" s="7">
        <v>1</v>
      </c>
      <c r="S398" s="7">
        <v>0</v>
      </c>
      <c r="T398" s="7">
        <v>0</v>
      </c>
      <c r="U398" s="7">
        <v>7</v>
      </c>
      <c r="V398" s="7">
        <v>2</v>
      </c>
      <c r="W398" s="7">
        <v>6</v>
      </c>
      <c r="X398" s="7">
        <v>15</v>
      </c>
      <c r="Y398" s="7">
        <v>4</v>
      </c>
      <c r="Z398" s="7">
        <v>0</v>
      </c>
      <c r="AA398"/>
    </row>
    <row r="399" spans="1:27" x14ac:dyDescent="0.25">
      <c r="A399" s="24">
        <f t="shared" si="22"/>
        <v>1</v>
      </c>
      <c r="B399" s="24" t="str">
        <f t="shared" si="20"/>
        <v/>
      </c>
      <c r="C399" s="24">
        <f t="shared" si="21"/>
        <v>1</v>
      </c>
      <c r="D399" s="24">
        <v>2026</v>
      </c>
      <c r="E399" s="7" t="s">
        <v>455</v>
      </c>
      <c r="F399" s="7" t="s">
        <v>440</v>
      </c>
      <c r="G399" s="7" t="s">
        <v>29</v>
      </c>
      <c r="H399" s="7" t="s">
        <v>42</v>
      </c>
      <c r="I399" s="8">
        <v>9.0999999999999998E-2</v>
      </c>
      <c r="J399" s="8">
        <v>0.16700000000000001</v>
      </c>
      <c r="K399" s="8">
        <v>9.0999999999999998E-2</v>
      </c>
      <c r="L399" s="8">
        <v>0.25800000000000001</v>
      </c>
      <c r="M399" s="7">
        <v>7</v>
      </c>
      <c r="N399" s="7">
        <v>12</v>
      </c>
      <c r="O399" s="7">
        <v>11</v>
      </c>
      <c r="P399" s="7">
        <v>1</v>
      </c>
      <c r="Q399" s="7">
        <v>1</v>
      </c>
      <c r="R399" s="7">
        <v>0</v>
      </c>
      <c r="S399" s="7">
        <v>0</v>
      </c>
      <c r="T399" s="7">
        <v>0</v>
      </c>
      <c r="U399" s="7">
        <v>1</v>
      </c>
      <c r="V399" s="7">
        <v>0</v>
      </c>
      <c r="W399" s="7">
        <v>1</v>
      </c>
      <c r="X399" s="7">
        <v>2</v>
      </c>
      <c r="Y399" s="7">
        <v>0</v>
      </c>
      <c r="Z399" s="7">
        <v>0</v>
      </c>
      <c r="AA399"/>
    </row>
    <row r="400" spans="1:27" x14ac:dyDescent="0.25">
      <c r="A400" s="24" t="str">
        <f t="shared" si="22"/>
        <v/>
      </c>
      <c r="B400" s="24" t="str">
        <f t="shared" si="20"/>
        <v/>
      </c>
      <c r="C400" s="24">
        <f t="shared" si="21"/>
        <v>1</v>
      </c>
      <c r="D400" s="24">
        <v>2026</v>
      </c>
      <c r="E400" s="7" t="s">
        <v>456</v>
      </c>
      <c r="F400" s="7" t="s">
        <v>440</v>
      </c>
      <c r="G400" s="7" t="s">
        <v>47</v>
      </c>
      <c r="H400" s="7" t="s">
        <v>44</v>
      </c>
      <c r="I400" s="8">
        <v>0</v>
      </c>
      <c r="J400" s="8">
        <v>0</v>
      </c>
      <c r="K400" s="8">
        <v>0</v>
      </c>
      <c r="L400" s="8">
        <v>0</v>
      </c>
      <c r="M400" s="7">
        <v>2</v>
      </c>
      <c r="N400" s="7">
        <v>2</v>
      </c>
      <c r="O400" s="7">
        <v>2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1</v>
      </c>
      <c r="Y400" s="7">
        <v>0</v>
      </c>
      <c r="Z400" s="7">
        <v>0</v>
      </c>
      <c r="AA400"/>
    </row>
    <row r="401" spans="1:27" x14ac:dyDescent="0.25">
      <c r="A401" s="24" t="str">
        <f t="shared" si="22"/>
        <v/>
      </c>
      <c r="B401" s="24" t="str">
        <f t="shared" si="20"/>
        <v/>
      </c>
      <c r="C401" s="24" t="str">
        <f t="shared" si="21"/>
        <v/>
      </c>
      <c r="D401" s="24">
        <v>2026</v>
      </c>
      <c r="E401" s="7" t="s">
        <v>457</v>
      </c>
      <c r="F401" s="7" t="s">
        <v>458</v>
      </c>
      <c r="G401" s="7" t="s">
        <v>47</v>
      </c>
      <c r="H401" s="7" t="s">
        <v>38</v>
      </c>
      <c r="I401" s="8">
        <v>0.35199999999999998</v>
      </c>
      <c r="J401" s="8">
        <v>0.41399999999999998</v>
      </c>
      <c r="K401" s="8">
        <v>0.70399999999999996</v>
      </c>
      <c r="L401" s="8">
        <v>1.1180000000000001</v>
      </c>
      <c r="M401" s="7">
        <v>48</v>
      </c>
      <c r="N401" s="7">
        <v>222</v>
      </c>
      <c r="O401" s="7">
        <v>199</v>
      </c>
      <c r="P401" s="7">
        <v>40</v>
      </c>
      <c r="Q401" s="7">
        <v>70</v>
      </c>
      <c r="R401" s="7">
        <v>19</v>
      </c>
      <c r="S401" s="7">
        <v>0</v>
      </c>
      <c r="T401" s="7">
        <v>17</v>
      </c>
      <c r="U401" s="7">
        <v>47</v>
      </c>
      <c r="V401" s="7">
        <v>1</v>
      </c>
      <c r="W401" s="7">
        <v>21</v>
      </c>
      <c r="X401" s="7">
        <v>36</v>
      </c>
      <c r="Y401" s="7">
        <v>0</v>
      </c>
      <c r="Z401" s="7">
        <v>1</v>
      </c>
      <c r="AA401"/>
    </row>
    <row r="402" spans="1:27" x14ac:dyDescent="0.25">
      <c r="A402" s="24">
        <f t="shared" si="22"/>
        <v>1</v>
      </c>
      <c r="B402" s="24" t="str">
        <f t="shared" si="20"/>
        <v/>
      </c>
      <c r="C402" s="24" t="str">
        <f t="shared" si="21"/>
        <v/>
      </c>
      <c r="D402" s="24">
        <v>2026</v>
      </c>
      <c r="E402" s="7" t="s">
        <v>459</v>
      </c>
      <c r="F402" s="7" t="s">
        <v>458</v>
      </c>
      <c r="G402" s="7" t="s">
        <v>29</v>
      </c>
      <c r="H402" s="7" t="s">
        <v>27</v>
      </c>
      <c r="I402" s="8">
        <v>0.33600000000000002</v>
      </c>
      <c r="J402" s="8">
        <v>0.41</v>
      </c>
      <c r="K402" s="8">
        <v>0.49299999999999999</v>
      </c>
      <c r="L402" s="8">
        <v>0.90300000000000002</v>
      </c>
      <c r="M402" s="7">
        <v>44</v>
      </c>
      <c r="N402" s="7">
        <v>171</v>
      </c>
      <c r="O402" s="7">
        <v>140</v>
      </c>
      <c r="P402" s="7">
        <v>19</v>
      </c>
      <c r="Q402" s="7">
        <v>47</v>
      </c>
      <c r="R402" s="7">
        <v>13</v>
      </c>
      <c r="S402" s="7">
        <v>0</v>
      </c>
      <c r="T402" s="7">
        <v>3</v>
      </c>
      <c r="U402" s="7">
        <v>22</v>
      </c>
      <c r="V402" s="7">
        <v>3</v>
      </c>
      <c r="W402" s="7">
        <v>16</v>
      </c>
      <c r="X402" s="7">
        <v>25</v>
      </c>
      <c r="Y402" s="7">
        <v>6</v>
      </c>
      <c r="Z402" s="7">
        <v>3</v>
      </c>
      <c r="AA402"/>
    </row>
    <row r="403" spans="1:27" x14ac:dyDescent="0.25">
      <c r="A403" s="24" t="str">
        <f t="shared" si="22"/>
        <v/>
      </c>
      <c r="B403" s="24" t="str">
        <f t="shared" si="20"/>
        <v/>
      </c>
      <c r="C403" s="24" t="str">
        <f t="shared" si="21"/>
        <v/>
      </c>
      <c r="D403" s="24">
        <v>2026</v>
      </c>
      <c r="E403" s="7" t="s">
        <v>460</v>
      </c>
      <c r="F403" s="7" t="s">
        <v>458</v>
      </c>
      <c r="G403" s="7" t="s">
        <v>37</v>
      </c>
      <c r="H403" s="7" t="s">
        <v>42</v>
      </c>
      <c r="I403" s="8">
        <v>0.32300000000000001</v>
      </c>
      <c r="J403" s="8">
        <v>0.42499999999999999</v>
      </c>
      <c r="K403" s="8">
        <v>0.54</v>
      </c>
      <c r="L403" s="8">
        <v>0.96499999999999997</v>
      </c>
      <c r="M403" s="7">
        <v>46</v>
      </c>
      <c r="N403" s="7">
        <v>193</v>
      </c>
      <c r="O403" s="7">
        <v>161</v>
      </c>
      <c r="P403" s="7">
        <v>34</v>
      </c>
      <c r="Q403" s="7">
        <v>52</v>
      </c>
      <c r="R403" s="7">
        <v>8</v>
      </c>
      <c r="S403" s="7">
        <v>0</v>
      </c>
      <c r="T403" s="7">
        <v>9</v>
      </c>
      <c r="U403" s="7">
        <v>28</v>
      </c>
      <c r="V403" s="7">
        <v>4</v>
      </c>
      <c r="W403" s="7">
        <v>26</v>
      </c>
      <c r="X403" s="7">
        <v>27</v>
      </c>
      <c r="Y403" s="7">
        <v>3</v>
      </c>
      <c r="Z403" s="7">
        <v>1</v>
      </c>
      <c r="AA403"/>
    </row>
    <row r="404" spans="1:27" x14ac:dyDescent="0.25">
      <c r="A404" s="24" t="str">
        <f t="shared" si="22"/>
        <v/>
      </c>
      <c r="B404" s="24" t="str">
        <f t="shared" si="20"/>
        <v/>
      </c>
      <c r="C404" s="24" t="str">
        <f t="shared" si="21"/>
        <v/>
      </c>
      <c r="D404" s="24">
        <v>2026</v>
      </c>
      <c r="E404" s="7" t="s">
        <v>461</v>
      </c>
      <c r="F404" s="7" t="s">
        <v>458</v>
      </c>
      <c r="G404" s="7" t="s">
        <v>37</v>
      </c>
      <c r="H404" s="7" t="s">
        <v>25</v>
      </c>
      <c r="I404" s="8">
        <v>0.27300000000000002</v>
      </c>
      <c r="J404" s="8">
        <v>0.34399999999999997</v>
      </c>
      <c r="K404" s="8">
        <v>0.40600000000000003</v>
      </c>
      <c r="L404" s="8">
        <v>0.749</v>
      </c>
      <c r="M404" s="7">
        <v>46</v>
      </c>
      <c r="N404" s="7">
        <v>161</v>
      </c>
      <c r="O404" s="7">
        <v>143</v>
      </c>
      <c r="P404" s="7">
        <v>16</v>
      </c>
      <c r="Q404" s="7">
        <v>39</v>
      </c>
      <c r="R404" s="7">
        <v>7</v>
      </c>
      <c r="S404" s="7">
        <v>0</v>
      </c>
      <c r="T404" s="7">
        <v>4</v>
      </c>
      <c r="U404" s="7">
        <v>25</v>
      </c>
      <c r="V404" s="7">
        <v>1</v>
      </c>
      <c r="W404" s="7">
        <v>15</v>
      </c>
      <c r="X404" s="7">
        <v>36</v>
      </c>
      <c r="Y404" s="7">
        <v>1</v>
      </c>
      <c r="Z404" s="7">
        <v>0</v>
      </c>
      <c r="AA404"/>
    </row>
    <row r="405" spans="1:27" x14ac:dyDescent="0.25">
      <c r="A405" s="24" t="str">
        <f t="shared" si="22"/>
        <v/>
      </c>
      <c r="B405" s="24" t="str">
        <f t="shared" si="20"/>
        <v/>
      </c>
      <c r="C405" s="24" t="str">
        <f t="shared" si="21"/>
        <v/>
      </c>
      <c r="D405" s="24">
        <v>2026</v>
      </c>
      <c r="E405" s="7" t="s">
        <v>462</v>
      </c>
      <c r="F405" s="7" t="s">
        <v>458</v>
      </c>
      <c r="G405" s="7" t="s">
        <v>24</v>
      </c>
      <c r="H405" s="7" t="s">
        <v>40</v>
      </c>
      <c r="I405" s="8">
        <v>0.27200000000000002</v>
      </c>
      <c r="J405" s="8">
        <v>0.39100000000000001</v>
      </c>
      <c r="K405" s="8">
        <v>0.46500000000000002</v>
      </c>
      <c r="L405" s="8">
        <v>0.85599999999999998</v>
      </c>
      <c r="M405" s="7">
        <v>53</v>
      </c>
      <c r="N405" s="7">
        <v>244</v>
      </c>
      <c r="O405" s="7">
        <v>202</v>
      </c>
      <c r="P405" s="7">
        <v>43</v>
      </c>
      <c r="Q405" s="7">
        <v>55</v>
      </c>
      <c r="R405" s="7">
        <v>8</v>
      </c>
      <c r="S405" s="7">
        <v>2</v>
      </c>
      <c r="T405" s="7">
        <v>9</v>
      </c>
      <c r="U405" s="7">
        <v>34</v>
      </c>
      <c r="V405" s="7">
        <v>8</v>
      </c>
      <c r="W405" s="7">
        <v>32</v>
      </c>
      <c r="X405" s="7">
        <v>36</v>
      </c>
      <c r="Y405" s="7">
        <v>10</v>
      </c>
      <c r="Z405" s="7">
        <v>4</v>
      </c>
      <c r="AA405"/>
    </row>
    <row r="406" spans="1:27" x14ac:dyDescent="0.25">
      <c r="A406" s="24" t="str">
        <f t="shared" si="22"/>
        <v/>
      </c>
      <c r="B406" s="24">
        <f t="shared" si="20"/>
        <v>1</v>
      </c>
      <c r="C406" s="24" t="str">
        <f t="shared" si="21"/>
        <v/>
      </c>
      <c r="D406" s="24">
        <v>2026</v>
      </c>
      <c r="E406" s="7" t="s">
        <v>463</v>
      </c>
      <c r="F406" s="7" t="s">
        <v>458</v>
      </c>
      <c r="G406" s="7" t="s">
        <v>24</v>
      </c>
      <c r="H406" s="7" t="s">
        <v>44</v>
      </c>
      <c r="I406" s="8">
        <v>0.26200000000000001</v>
      </c>
      <c r="J406" s="8">
        <v>0.40300000000000002</v>
      </c>
      <c r="K406" s="8">
        <v>0.54900000000000004</v>
      </c>
      <c r="L406" s="8">
        <v>0.95199999999999996</v>
      </c>
      <c r="M406" s="7">
        <v>54</v>
      </c>
      <c r="N406" s="7">
        <v>258</v>
      </c>
      <c r="O406" s="7">
        <v>206</v>
      </c>
      <c r="P406" s="7">
        <v>47</v>
      </c>
      <c r="Q406" s="7">
        <v>54</v>
      </c>
      <c r="R406" s="7">
        <v>11</v>
      </c>
      <c r="S406" s="7">
        <v>0</v>
      </c>
      <c r="T406" s="7">
        <v>16</v>
      </c>
      <c r="U406" s="7">
        <v>47</v>
      </c>
      <c r="V406" s="7">
        <v>5</v>
      </c>
      <c r="W406" s="7">
        <v>45</v>
      </c>
      <c r="X406" s="7">
        <v>50</v>
      </c>
      <c r="Y406" s="7">
        <v>0</v>
      </c>
      <c r="Z406" s="7">
        <v>1</v>
      </c>
      <c r="AA406"/>
    </row>
    <row r="407" spans="1:27" x14ac:dyDescent="0.25">
      <c r="A407" s="24" t="str">
        <f t="shared" si="22"/>
        <v/>
      </c>
      <c r="B407" s="24" t="str">
        <f t="shared" si="20"/>
        <v/>
      </c>
      <c r="C407" s="24" t="str">
        <f t="shared" si="21"/>
        <v/>
      </c>
      <c r="D407" s="24">
        <v>2026</v>
      </c>
      <c r="E407" s="7" t="s">
        <v>464</v>
      </c>
      <c r="F407" s="7" t="s">
        <v>458</v>
      </c>
      <c r="G407" s="7" t="s">
        <v>24</v>
      </c>
      <c r="H407" s="7" t="s">
        <v>33</v>
      </c>
      <c r="I407" s="8">
        <v>0.26100000000000001</v>
      </c>
      <c r="J407" s="8">
        <v>0.34</v>
      </c>
      <c r="K407" s="8">
        <v>0.45900000000000002</v>
      </c>
      <c r="L407" s="8">
        <v>0.79900000000000004</v>
      </c>
      <c r="M407" s="7">
        <v>54</v>
      </c>
      <c r="N407" s="7">
        <v>238</v>
      </c>
      <c r="O407" s="7">
        <v>207</v>
      </c>
      <c r="P407" s="7">
        <v>38</v>
      </c>
      <c r="Q407" s="7">
        <v>54</v>
      </c>
      <c r="R407" s="7">
        <v>13</v>
      </c>
      <c r="S407" s="7">
        <v>2</v>
      </c>
      <c r="T407" s="7">
        <v>8</v>
      </c>
      <c r="U407" s="7">
        <v>41</v>
      </c>
      <c r="V407" s="7">
        <v>10</v>
      </c>
      <c r="W407" s="7">
        <v>17</v>
      </c>
      <c r="X407" s="7">
        <v>58</v>
      </c>
      <c r="Y407" s="7">
        <v>6</v>
      </c>
      <c r="Z407" s="7">
        <v>3</v>
      </c>
      <c r="AA407"/>
    </row>
    <row r="408" spans="1:27" x14ac:dyDescent="0.25">
      <c r="A408" s="24">
        <f t="shared" si="22"/>
        <v>1</v>
      </c>
      <c r="B408" s="24" t="str">
        <f t="shared" si="20"/>
        <v/>
      </c>
      <c r="C408" s="24" t="str">
        <f t="shared" si="21"/>
        <v/>
      </c>
      <c r="D408" s="24">
        <v>2026</v>
      </c>
      <c r="E408" s="7" t="s">
        <v>465</v>
      </c>
      <c r="F408" s="7" t="s">
        <v>458</v>
      </c>
      <c r="G408" s="7" t="s">
        <v>29</v>
      </c>
      <c r="H408" s="7" t="s">
        <v>42</v>
      </c>
      <c r="I408" s="8">
        <v>0.253</v>
      </c>
      <c r="J408" s="8">
        <v>0.34</v>
      </c>
      <c r="K408" s="8">
        <v>0.45100000000000001</v>
      </c>
      <c r="L408" s="8">
        <v>0.79100000000000004</v>
      </c>
      <c r="M408" s="7">
        <v>45</v>
      </c>
      <c r="N408" s="7">
        <v>188</v>
      </c>
      <c r="O408" s="7">
        <v>162</v>
      </c>
      <c r="P408" s="7">
        <v>25</v>
      </c>
      <c r="Q408" s="7">
        <v>41</v>
      </c>
      <c r="R408" s="7">
        <v>8</v>
      </c>
      <c r="S408" s="7">
        <v>0</v>
      </c>
      <c r="T408" s="7">
        <v>8</v>
      </c>
      <c r="U408" s="7">
        <v>32</v>
      </c>
      <c r="V408" s="7">
        <v>5</v>
      </c>
      <c r="W408" s="7">
        <v>18</v>
      </c>
      <c r="X408" s="7">
        <v>44</v>
      </c>
      <c r="Y408" s="7">
        <v>7</v>
      </c>
      <c r="Z408" s="7">
        <v>1</v>
      </c>
      <c r="AA408"/>
    </row>
    <row r="409" spans="1:27" x14ac:dyDescent="0.25">
      <c r="A409" s="24" t="str">
        <f t="shared" si="22"/>
        <v/>
      </c>
      <c r="B409" s="24" t="str">
        <f t="shared" si="20"/>
        <v/>
      </c>
      <c r="C409" s="24" t="str">
        <f t="shared" si="21"/>
        <v/>
      </c>
      <c r="D409" s="24">
        <v>2026</v>
      </c>
      <c r="E409" s="7" t="s">
        <v>466</v>
      </c>
      <c r="F409" s="7" t="s">
        <v>458</v>
      </c>
      <c r="G409" s="7" t="s">
        <v>24</v>
      </c>
      <c r="H409" s="7" t="s">
        <v>164</v>
      </c>
      <c r="I409" s="8">
        <v>0.75</v>
      </c>
      <c r="J409" s="8">
        <v>0.83299999999999996</v>
      </c>
      <c r="K409" s="8">
        <v>1.75</v>
      </c>
      <c r="L409" s="8">
        <v>2.5830000000000002</v>
      </c>
      <c r="M409" s="7">
        <v>6</v>
      </c>
      <c r="N409" s="7">
        <v>6</v>
      </c>
      <c r="O409" s="7">
        <v>4</v>
      </c>
      <c r="P409" s="7">
        <v>2</v>
      </c>
      <c r="Q409" s="7">
        <v>3</v>
      </c>
      <c r="R409" s="7">
        <v>1</v>
      </c>
      <c r="S409" s="7">
        <v>0</v>
      </c>
      <c r="T409" s="7">
        <v>1</v>
      </c>
      <c r="U409" s="7">
        <v>5</v>
      </c>
      <c r="V409" s="7">
        <v>0</v>
      </c>
      <c r="W409" s="7">
        <v>2</v>
      </c>
      <c r="X409" s="7">
        <v>0</v>
      </c>
      <c r="Y409" s="7">
        <v>0</v>
      </c>
      <c r="Z409" s="7">
        <v>0</v>
      </c>
      <c r="AA409"/>
    </row>
    <row r="410" spans="1:27" x14ac:dyDescent="0.25">
      <c r="A410" s="24">
        <f t="shared" si="22"/>
        <v>1</v>
      </c>
      <c r="B410" s="24" t="str">
        <f t="shared" si="20"/>
        <v/>
      </c>
      <c r="C410" s="24">
        <f t="shared" si="21"/>
        <v>1</v>
      </c>
      <c r="D410" s="24">
        <v>2026</v>
      </c>
      <c r="E410" s="7" t="s">
        <v>467</v>
      </c>
      <c r="F410" s="7" t="s">
        <v>458</v>
      </c>
      <c r="G410" s="7" t="s">
        <v>29</v>
      </c>
      <c r="H410" s="7" t="s">
        <v>27</v>
      </c>
      <c r="I410" s="8">
        <v>0.313</v>
      </c>
      <c r="J410" s="8">
        <v>0.41799999999999998</v>
      </c>
      <c r="K410" s="8">
        <v>0.45300000000000001</v>
      </c>
      <c r="L410" s="8">
        <v>0.871</v>
      </c>
      <c r="M410" s="7">
        <v>21</v>
      </c>
      <c r="N410" s="7">
        <v>80</v>
      </c>
      <c r="O410" s="7">
        <v>64</v>
      </c>
      <c r="P410" s="7">
        <v>15</v>
      </c>
      <c r="Q410" s="7">
        <v>20</v>
      </c>
      <c r="R410" s="7">
        <v>4</v>
      </c>
      <c r="S410" s="7">
        <v>1</v>
      </c>
      <c r="T410" s="7">
        <v>1</v>
      </c>
      <c r="U410" s="7">
        <v>13</v>
      </c>
      <c r="V410" s="7">
        <v>6</v>
      </c>
      <c r="W410" s="7">
        <v>7</v>
      </c>
      <c r="X410" s="7">
        <v>10</v>
      </c>
      <c r="Y410" s="7">
        <v>2</v>
      </c>
      <c r="Z410" s="7">
        <v>0</v>
      </c>
      <c r="AA410"/>
    </row>
    <row r="411" spans="1:27" x14ac:dyDescent="0.25">
      <c r="A411" s="24" t="str">
        <f t="shared" si="22"/>
        <v/>
      </c>
      <c r="B411" s="24" t="str">
        <f t="shared" si="20"/>
        <v/>
      </c>
      <c r="C411" s="24" t="str">
        <f t="shared" si="21"/>
        <v/>
      </c>
      <c r="D411" s="24">
        <v>2026</v>
      </c>
      <c r="E411" s="7" t="s">
        <v>468</v>
      </c>
      <c r="F411" s="7" t="s">
        <v>458</v>
      </c>
      <c r="G411" s="7" t="s">
        <v>37</v>
      </c>
      <c r="H411" s="7" t="s">
        <v>35</v>
      </c>
      <c r="I411" s="8">
        <v>0.29199999999999998</v>
      </c>
      <c r="J411" s="8">
        <v>0.40699999999999997</v>
      </c>
      <c r="K411" s="8">
        <v>0.52800000000000002</v>
      </c>
      <c r="L411" s="8">
        <v>0.93500000000000005</v>
      </c>
      <c r="M411" s="7">
        <v>29</v>
      </c>
      <c r="N411" s="7">
        <v>86</v>
      </c>
      <c r="O411" s="7">
        <v>72</v>
      </c>
      <c r="P411" s="7">
        <v>18</v>
      </c>
      <c r="Q411" s="7">
        <v>21</v>
      </c>
      <c r="R411" s="7">
        <v>5</v>
      </c>
      <c r="S411" s="7">
        <v>0</v>
      </c>
      <c r="T411" s="7">
        <v>4</v>
      </c>
      <c r="U411" s="7">
        <v>12</v>
      </c>
      <c r="V411" s="7">
        <v>4</v>
      </c>
      <c r="W411" s="7">
        <v>10</v>
      </c>
      <c r="X411" s="7">
        <v>22</v>
      </c>
      <c r="Y411" s="7">
        <v>1</v>
      </c>
      <c r="Z411" s="7">
        <v>1</v>
      </c>
      <c r="AA411"/>
    </row>
    <row r="412" spans="1:27" x14ac:dyDescent="0.25">
      <c r="A412" s="24" t="str">
        <f t="shared" si="22"/>
        <v/>
      </c>
      <c r="B412" s="24" t="str">
        <f t="shared" si="20"/>
        <v/>
      </c>
      <c r="C412" s="24" t="str">
        <f t="shared" si="21"/>
        <v/>
      </c>
      <c r="D412" s="24">
        <v>2026</v>
      </c>
      <c r="E412" s="7" t="s">
        <v>469</v>
      </c>
      <c r="F412" s="7" t="s">
        <v>458</v>
      </c>
      <c r="G412" s="7" t="s">
        <v>47</v>
      </c>
      <c r="H412" s="7" t="s">
        <v>35</v>
      </c>
      <c r="I412" s="8">
        <v>0.28399999999999997</v>
      </c>
      <c r="J412" s="8">
        <v>0.36499999999999999</v>
      </c>
      <c r="K412" s="8">
        <v>0.5</v>
      </c>
      <c r="L412" s="8">
        <v>0.86499999999999999</v>
      </c>
      <c r="M412" s="7">
        <v>33</v>
      </c>
      <c r="N412" s="7">
        <v>106</v>
      </c>
      <c r="O412" s="7">
        <v>88</v>
      </c>
      <c r="P412" s="7">
        <v>19</v>
      </c>
      <c r="Q412" s="7">
        <v>25</v>
      </c>
      <c r="R412" s="7">
        <v>7</v>
      </c>
      <c r="S412" s="7">
        <v>3</v>
      </c>
      <c r="T412" s="7">
        <v>2</v>
      </c>
      <c r="U412" s="7">
        <v>23</v>
      </c>
      <c r="V412" s="7">
        <v>0</v>
      </c>
      <c r="W412" s="7">
        <v>13</v>
      </c>
      <c r="X412" s="7">
        <v>24</v>
      </c>
      <c r="Y412" s="7">
        <v>5</v>
      </c>
      <c r="Z412" s="7">
        <v>1</v>
      </c>
      <c r="AA412"/>
    </row>
    <row r="413" spans="1:27" x14ac:dyDescent="0.25">
      <c r="A413" s="24" t="str">
        <f t="shared" si="22"/>
        <v/>
      </c>
      <c r="B413" s="24" t="str">
        <f t="shared" si="20"/>
        <v/>
      </c>
      <c r="C413" s="24" t="str">
        <f t="shared" si="21"/>
        <v/>
      </c>
      <c r="D413" s="24">
        <v>2026</v>
      </c>
      <c r="E413" s="7" t="s">
        <v>470</v>
      </c>
      <c r="F413" s="7" t="s">
        <v>458</v>
      </c>
      <c r="G413" s="7" t="s">
        <v>47</v>
      </c>
      <c r="H413" s="7" t="s">
        <v>25</v>
      </c>
      <c r="I413" s="8">
        <v>0.28299999999999997</v>
      </c>
      <c r="J413" s="8">
        <v>0.42099999999999999</v>
      </c>
      <c r="K413" s="8">
        <v>0.435</v>
      </c>
      <c r="L413" s="8">
        <v>0.85599999999999998</v>
      </c>
      <c r="M413" s="7">
        <v>23</v>
      </c>
      <c r="N413" s="7">
        <v>57</v>
      </c>
      <c r="O413" s="7">
        <v>46</v>
      </c>
      <c r="P413" s="7">
        <v>10</v>
      </c>
      <c r="Q413" s="7">
        <v>13</v>
      </c>
      <c r="R413" s="7">
        <v>4</v>
      </c>
      <c r="S413" s="7">
        <v>0</v>
      </c>
      <c r="T413" s="7">
        <v>1</v>
      </c>
      <c r="U413" s="7">
        <v>5</v>
      </c>
      <c r="V413" s="7">
        <v>1</v>
      </c>
      <c r="W413" s="7">
        <v>10</v>
      </c>
      <c r="X413" s="7">
        <v>15</v>
      </c>
      <c r="Y413" s="7">
        <v>2</v>
      </c>
      <c r="Z413" s="7">
        <v>0</v>
      </c>
      <c r="AA413"/>
    </row>
    <row r="414" spans="1:27" x14ac:dyDescent="0.25">
      <c r="A414" s="24" t="str">
        <f t="shared" si="22"/>
        <v/>
      </c>
      <c r="B414" s="24" t="str">
        <f t="shared" si="20"/>
        <v/>
      </c>
      <c r="C414" s="24" t="str">
        <f t="shared" si="21"/>
        <v/>
      </c>
      <c r="D414" s="24">
        <v>2026</v>
      </c>
      <c r="E414" s="7" t="s">
        <v>471</v>
      </c>
      <c r="F414" s="7" t="s">
        <v>458</v>
      </c>
      <c r="G414" s="7" t="s">
        <v>47</v>
      </c>
      <c r="H414" s="7" t="s">
        <v>27</v>
      </c>
      <c r="I414" s="8">
        <v>0.22700000000000001</v>
      </c>
      <c r="J414" s="8">
        <v>0.37</v>
      </c>
      <c r="K414" s="8">
        <v>0.27300000000000002</v>
      </c>
      <c r="L414" s="8">
        <v>0.64300000000000002</v>
      </c>
      <c r="M414" s="7">
        <v>19</v>
      </c>
      <c r="N414" s="7">
        <v>28</v>
      </c>
      <c r="O414" s="7">
        <v>22</v>
      </c>
      <c r="P414" s="7">
        <v>9</v>
      </c>
      <c r="Q414" s="7">
        <v>5</v>
      </c>
      <c r="R414" s="7">
        <v>1</v>
      </c>
      <c r="S414" s="7">
        <v>0</v>
      </c>
      <c r="T414" s="7">
        <v>0</v>
      </c>
      <c r="U414" s="7">
        <v>1</v>
      </c>
      <c r="V414" s="7">
        <v>1</v>
      </c>
      <c r="W414" s="7">
        <v>4</v>
      </c>
      <c r="X414" s="7">
        <v>10</v>
      </c>
      <c r="Y414" s="7">
        <v>4</v>
      </c>
      <c r="Z414" s="7">
        <v>0</v>
      </c>
      <c r="AA414"/>
    </row>
    <row r="415" spans="1:27" x14ac:dyDescent="0.25">
      <c r="A415" s="24" t="str">
        <f t="shared" si="22"/>
        <v/>
      </c>
      <c r="B415" s="24">
        <f t="shared" si="20"/>
        <v>1</v>
      </c>
      <c r="C415" s="24" t="str">
        <f t="shared" si="21"/>
        <v/>
      </c>
      <c r="D415" s="24">
        <v>2026</v>
      </c>
      <c r="E415" s="7" t="s">
        <v>472</v>
      </c>
      <c r="F415" s="7" t="s">
        <v>458</v>
      </c>
      <c r="G415" s="7" t="s">
        <v>24</v>
      </c>
      <c r="H415" s="7" t="s">
        <v>35</v>
      </c>
      <c r="I415" s="8">
        <v>0.215</v>
      </c>
      <c r="J415" s="8">
        <v>0.35399999999999998</v>
      </c>
      <c r="K415" s="8">
        <v>0.25800000000000001</v>
      </c>
      <c r="L415" s="8">
        <v>0.61199999999999999</v>
      </c>
      <c r="M415" s="7">
        <v>33</v>
      </c>
      <c r="N415" s="7">
        <v>114</v>
      </c>
      <c r="O415" s="7">
        <v>93</v>
      </c>
      <c r="P415" s="7">
        <v>16</v>
      </c>
      <c r="Q415" s="7">
        <v>20</v>
      </c>
      <c r="R415" s="7">
        <v>2</v>
      </c>
      <c r="S415" s="7">
        <v>1</v>
      </c>
      <c r="T415" s="7">
        <v>0</v>
      </c>
      <c r="U415" s="7">
        <v>2</v>
      </c>
      <c r="V415" s="7">
        <v>3</v>
      </c>
      <c r="W415" s="7">
        <v>17</v>
      </c>
      <c r="X415" s="7">
        <v>19</v>
      </c>
      <c r="Y415" s="7">
        <v>1</v>
      </c>
      <c r="Z415" s="7">
        <v>3</v>
      </c>
      <c r="AA415"/>
    </row>
    <row r="416" spans="1:27" x14ac:dyDescent="0.25">
      <c r="A416" s="24" t="str">
        <f t="shared" si="22"/>
        <v/>
      </c>
      <c r="B416" s="24" t="str">
        <f t="shared" si="20"/>
        <v/>
      </c>
      <c r="C416" s="24" t="str">
        <f t="shared" si="21"/>
        <v/>
      </c>
      <c r="D416" s="24">
        <v>2026</v>
      </c>
      <c r="E416" s="7" t="s">
        <v>473</v>
      </c>
      <c r="F416" s="7" t="s">
        <v>458</v>
      </c>
      <c r="G416" s="7" t="s">
        <v>47</v>
      </c>
      <c r="H416" s="7" t="s">
        <v>64</v>
      </c>
      <c r="I416" s="8">
        <v>0.154</v>
      </c>
      <c r="J416" s="8">
        <v>0.38900000000000001</v>
      </c>
      <c r="K416" s="8">
        <v>0.308</v>
      </c>
      <c r="L416" s="8">
        <v>0.69699999999999995</v>
      </c>
      <c r="M416" s="7">
        <v>14</v>
      </c>
      <c r="N416" s="7">
        <v>36</v>
      </c>
      <c r="O416" s="7">
        <v>26</v>
      </c>
      <c r="P416" s="7">
        <v>6</v>
      </c>
      <c r="Q416" s="7">
        <v>4</v>
      </c>
      <c r="R416" s="7">
        <v>1</v>
      </c>
      <c r="S416" s="7">
        <v>0</v>
      </c>
      <c r="T416" s="7">
        <v>1</v>
      </c>
      <c r="U416" s="7">
        <v>1</v>
      </c>
      <c r="V416" s="7">
        <v>0</v>
      </c>
      <c r="W416" s="7">
        <v>10</v>
      </c>
      <c r="X416" s="7">
        <v>4</v>
      </c>
      <c r="Y416" s="7">
        <v>0</v>
      </c>
      <c r="Z416" s="7">
        <v>1</v>
      </c>
      <c r="AA416"/>
    </row>
    <row r="417" spans="1:27" x14ac:dyDescent="0.25">
      <c r="A417" s="24" t="str">
        <f t="shared" si="22"/>
        <v/>
      </c>
      <c r="B417" s="24" t="str">
        <f t="shared" si="20"/>
        <v/>
      </c>
      <c r="C417" s="24" t="str">
        <f t="shared" si="21"/>
        <v/>
      </c>
      <c r="D417" s="24">
        <v>2026</v>
      </c>
      <c r="E417" s="7" t="s">
        <v>474</v>
      </c>
      <c r="F417" s="7" t="s">
        <v>458</v>
      </c>
      <c r="G417" s="7" t="s">
        <v>47</v>
      </c>
      <c r="H417" s="7" t="s">
        <v>40</v>
      </c>
      <c r="I417" s="8">
        <v>0.14299999999999999</v>
      </c>
      <c r="J417" s="8">
        <v>0.29399999999999998</v>
      </c>
      <c r="K417" s="8">
        <v>0.214</v>
      </c>
      <c r="L417" s="8">
        <v>0.50800000000000001</v>
      </c>
      <c r="M417" s="7">
        <v>13</v>
      </c>
      <c r="N417" s="7">
        <v>17</v>
      </c>
      <c r="O417" s="7">
        <v>14</v>
      </c>
      <c r="P417" s="7">
        <v>6</v>
      </c>
      <c r="Q417" s="7">
        <v>2</v>
      </c>
      <c r="R417" s="7">
        <v>1</v>
      </c>
      <c r="S417" s="7">
        <v>0</v>
      </c>
      <c r="T417" s="7">
        <v>0</v>
      </c>
      <c r="U417" s="7">
        <v>0</v>
      </c>
      <c r="V417" s="7">
        <v>1</v>
      </c>
      <c r="W417" s="7">
        <v>2</v>
      </c>
      <c r="X417" s="7">
        <v>7</v>
      </c>
      <c r="Y417" s="7">
        <v>0</v>
      </c>
      <c r="Z417" s="7">
        <v>0</v>
      </c>
      <c r="AA417"/>
    </row>
    <row r="418" spans="1:27" x14ac:dyDescent="0.25">
      <c r="A418" s="24" t="str">
        <f t="shared" si="22"/>
        <v/>
      </c>
      <c r="B418" s="24" t="str">
        <f t="shared" si="20"/>
        <v/>
      </c>
      <c r="C418" s="24" t="str">
        <f t="shared" si="21"/>
        <v/>
      </c>
      <c r="D418" s="24">
        <v>2026</v>
      </c>
      <c r="E418" s="7" t="s">
        <v>475</v>
      </c>
      <c r="F418" s="7" t="s">
        <v>458</v>
      </c>
      <c r="G418" s="7" t="s">
        <v>37</v>
      </c>
      <c r="H418" s="7" t="s">
        <v>164</v>
      </c>
      <c r="I418" s="8">
        <v>0</v>
      </c>
      <c r="J418" s="8">
        <v>0.125</v>
      </c>
      <c r="K418" s="8">
        <v>0</v>
      </c>
      <c r="L418" s="8">
        <v>0.125</v>
      </c>
      <c r="M418" s="7">
        <v>7</v>
      </c>
      <c r="N418" s="7">
        <v>8</v>
      </c>
      <c r="O418" s="7">
        <v>7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1</v>
      </c>
      <c r="W418" s="7">
        <v>0</v>
      </c>
      <c r="X418" s="7">
        <v>3</v>
      </c>
      <c r="Y418" s="7">
        <v>0</v>
      </c>
      <c r="Z418" s="7">
        <v>0</v>
      </c>
      <c r="AA418"/>
    </row>
    <row r="419" spans="1:27" x14ac:dyDescent="0.25">
      <c r="A419" s="24" t="str">
        <f t="shared" si="22"/>
        <v/>
      </c>
      <c r="B419" s="24" t="str">
        <f t="shared" si="20"/>
        <v/>
      </c>
      <c r="C419" s="24" t="str">
        <f t="shared" si="21"/>
        <v/>
      </c>
      <c r="D419" s="24">
        <v>2026</v>
      </c>
      <c r="E419" s="7" t="s">
        <v>476</v>
      </c>
      <c r="F419" s="7" t="s">
        <v>458</v>
      </c>
      <c r="G419" s="7" t="s">
        <v>47</v>
      </c>
      <c r="H419" s="7" t="s">
        <v>64</v>
      </c>
      <c r="I419" s="8">
        <v>0</v>
      </c>
      <c r="J419" s="8">
        <v>0</v>
      </c>
      <c r="K419" s="8">
        <v>0</v>
      </c>
      <c r="L419" s="8">
        <v>0</v>
      </c>
      <c r="M419" s="7">
        <v>3</v>
      </c>
      <c r="N419" s="7">
        <v>5</v>
      </c>
      <c r="O419" s="7">
        <v>5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2</v>
      </c>
      <c r="Y419" s="7">
        <v>0</v>
      </c>
      <c r="Z419" s="7">
        <v>0</v>
      </c>
      <c r="AA419"/>
    </row>
    <row r="420" spans="1:27" x14ac:dyDescent="0.25">
      <c r="A420" s="24" t="str">
        <f t="shared" si="22"/>
        <v/>
      </c>
      <c r="B420" s="24" t="str">
        <f t="shared" si="20"/>
        <v/>
      </c>
      <c r="C420" s="24" t="str">
        <f t="shared" si="21"/>
        <v/>
      </c>
      <c r="D420" s="24">
        <v>2026</v>
      </c>
      <c r="E420" s="7" t="s">
        <v>477</v>
      </c>
      <c r="F420" s="7" t="s">
        <v>478</v>
      </c>
      <c r="G420" s="7" t="s">
        <v>37</v>
      </c>
      <c r="H420" s="7" t="s">
        <v>25</v>
      </c>
      <c r="I420" s="8">
        <v>0.33300000000000002</v>
      </c>
      <c r="J420" s="8">
        <v>0.42099999999999999</v>
      </c>
      <c r="K420" s="8">
        <v>0.63200000000000001</v>
      </c>
      <c r="L420" s="8">
        <v>1.0529999999999999</v>
      </c>
      <c r="M420" s="7">
        <v>52</v>
      </c>
      <c r="N420" s="7">
        <v>240</v>
      </c>
      <c r="O420" s="7">
        <v>204</v>
      </c>
      <c r="P420" s="7">
        <v>48</v>
      </c>
      <c r="Q420" s="7">
        <v>68</v>
      </c>
      <c r="R420" s="7">
        <v>17</v>
      </c>
      <c r="S420" s="7">
        <v>1</v>
      </c>
      <c r="T420" s="7">
        <v>14</v>
      </c>
      <c r="U420" s="7">
        <v>46</v>
      </c>
      <c r="V420" s="7">
        <v>7</v>
      </c>
      <c r="W420" s="7">
        <v>26</v>
      </c>
      <c r="X420" s="7">
        <v>40</v>
      </c>
      <c r="Y420" s="7">
        <v>5</v>
      </c>
      <c r="Z420" s="7">
        <v>3</v>
      </c>
      <c r="AA420"/>
    </row>
    <row r="421" spans="1:27" x14ac:dyDescent="0.25">
      <c r="A421" s="24" t="str">
        <f t="shared" si="22"/>
        <v/>
      </c>
      <c r="B421" s="24" t="str">
        <f t="shared" si="20"/>
        <v/>
      </c>
      <c r="C421" s="24" t="str">
        <f t="shared" si="21"/>
        <v/>
      </c>
      <c r="D421" s="24">
        <v>2026</v>
      </c>
      <c r="E421" s="7" t="s">
        <v>479</v>
      </c>
      <c r="F421" s="7" t="s">
        <v>478</v>
      </c>
      <c r="G421" s="7" t="s">
        <v>47</v>
      </c>
      <c r="H421" s="7" t="s">
        <v>40</v>
      </c>
      <c r="I421" s="8">
        <v>0.32</v>
      </c>
      <c r="J421" s="8">
        <v>0.35</v>
      </c>
      <c r="K421" s="8">
        <v>0.57299999999999995</v>
      </c>
      <c r="L421" s="8">
        <v>0.92300000000000004</v>
      </c>
      <c r="M421" s="7">
        <v>51</v>
      </c>
      <c r="N421" s="7">
        <v>220</v>
      </c>
      <c r="O421" s="7">
        <v>206</v>
      </c>
      <c r="P421" s="7">
        <v>36</v>
      </c>
      <c r="Q421" s="7">
        <v>66</v>
      </c>
      <c r="R421" s="7">
        <v>17</v>
      </c>
      <c r="S421" s="7">
        <v>1</v>
      </c>
      <c r="T421" s="7">
        <v>11</v>
      </c>
      <c r="U421" s="7">
        <v>34</v>
      </c>
      <c r="V421" s="7">
        <v>1</v>
      </c>
      <c r="W421" s="7">
        <v>10</v>
      </c>
      <c r="X421" s="7">
        <v>46</v>
      </c>
      <c r="Y421" s="7">
        <v>1</v>
      </c>
      <c r="Z421" s="7">
        <v>0</v>
      </c>
      <c r="AA421"/>
    </row>
    <row r="422" spans="1:27" x14ac:dyDescent="0.25">
      <c r="A422" s="24">
        <f t="shared" si="22"/>
        <v>1</v>
      </c>
      <c r="B422" s="24" t="str">
        <f t="shared" si="20"/>
        <v/>
      </c>
      <c r="C422" s="24" t="str">
        <f t="shared" si="21"/>
        <v/>
      </c>
      <c r="D422" s="24">
        <v>2026</v>
      </c>
      <c r="E422" s="7" t="s">
        <v>480</v>
      </c>
      <c r="F422" s="7" t="s">
        <v>478</v>
      </c>
      <c r="G422" s="7" t="s">
        <v>32</v>
      </c>
      <c r="H422" s="7" t="s">
        <v>44</v>
      </c>
      <c r="I422" s="8">
        <v>0.317</v>
      </c>
      <c r="J422" s="8">
        <v>0.36299999999999999</v>
      </c>
      <c r="K422" s="8">
        <v>0.53200000000000003</v>
      </c>
      <c r="L422" s="8">
        <v>0.89500000000000002</v>
      </c>
      <c r="M422" s="7">
        <v>53</v>
      </c>
      <c r="N422" s="7">
        <v>237</v>
      </c>
      <c r="O422" s="7">
        <v>218</v>
      </c>
      <c r="P422" s="7">
        <v>33</v>
      </c>
      <c r="Q422" s="7">
        <v>69</v>
      </c>
      <c r="R422" s="7">
        <v>10</v>
      </c>
      <c r="S422" s="7">
        <v>2</v>
      </c>
      <c r="T422" s="7">
        <v>11</v>
      </c>
      <c r="U422" s="7">
        <v>45</v>
      </c>
      <c r="V422" s="7">
        <v>5</v>
      </c>
      <c r="W422" s="7">
        <v>12</v>
      </c>
      <c r="X422" s="7">
        <v>32</v>
      </c>
      <c r="Y422" s="7">
        <v>9</v>
      </c>
      <c r="Z422" s="7">
        <v>3</v>
      </c>
      <c r="AA422"/>
    </row>
    <row r="423" spans="1:27" x14ac:dyDescent="0.25">
      <c r="A423" s="24" t="str">
        <f t="shared" si="22"/>
        <v/>
      </c>
      <c r="B423" s="24" t="str">
        <f t="shared" si="20"/>
        <v/>
      </c>
      <c r="C423" s="24" t="str">
        <f t="shared" si="21"/>
        <v/>
      </c>
      <c r="D423" s="24">
        <v>2026</v>
      </c>
      <c r="E423" s="7" t="s">
        <v>481</v>
      </c>
      <c r="F423" s="7" t="s">
        <v>478</v>
      </c>
      <c r="G423" s="7" t="s">
        <v>24</v>
      </c>
      <c r="H423" s="7" t="s">
        <v>30</v>
      </c>
      <c r="I423" s="8">
        <v>0.27900000000000003</v>
      </c>
      <c r="J423" s="8">
        <v>0.33800000000000002</v>
      </c>
      <c r="K423" s="8">
        <v>0.48599999999999999</v>
      </c>
      <c r="L423" s="8">
        <v>0.82399999999999995</v>
      </c>
      <c r="M423" s="7">
        <v>48</v>
      </c>
      <c r="N423" s="7">
        <v>196</v>
      </c>
      <c r="O423" s="7">
        <v>179</v>
      </c>
      <c r="P423" s="7">
        <v>20</v>
      </c>
      <c r="Q423" s="7">
        <v>50</v>
      </c>
      <c r="R423" s="7">
        <v>10</v>
      </c>
      <c r="S423" s="7">
        <v>0</v>
      </c>
      <c r="T423" s="7">
        <v>9</v>
      </c>
      <c r="U423" s="7">
        <v>15</v>
      </c>
      <c r="V423" s="7">
        <v>2</v>
      </c>
      <c r="W423" s="7">
        <v>14</v>
      </c>
      <c r="X423" s="7">
        <v>57</v>
      </c>
      <c r="Y423" s="7">
        <v>0</v>
      </c>
      <c r="Z423" s="7">
        <v>4</v>
      </c>
      <c r="AA423"/>
    </row>
    <row r="424" spans="1:27" x14ac:dyDescent="0.25">
      <c r="A424" s="24" t="str">
        <f t="shared" si="22"/>
        <v/>
      </c>
      <c r="B424" s="24" t="str">
        <f t="shared" si="20"/>
        <v/>
      </c>
      <c r="C424" s="24" t="str">
        <f t="shared" si="21"/>
        <v/>
      </c>
      <c r="D424" s="24">
        <v>2026</v>
      </c>
      <c r="E424" s="7" t="s">
        <v>482</v>
      </c>
      <c r="F424" s="7" t="s">
        <v>478</v>
      </c>
      <c r="G424" s="7" t="s">
        <v>37</v>
      </c>
      <c r="H424" s="7" t="s">
        <v>33</v>
      </c>
      <c r="I424" s="8">
        <v>0.26500000000000001</v>
      </c>
      <c r="J424" s="8">
        <v>0.32300000000000001</v>
      </c>
      <c r="K424" s="8">
        <v>0.39300000000000002</v>
      </c>
      <c r="L424" s="8">
        <v>0.71699999999999997</v>
      </c>
      <c r="M424" s="7">
        <v>55</v>
      </c>
      <c r="N424" s="7">
        <v>232</v>
      </c>
      <c r="O424" s="7">
        <v>211</v>
      </c>
      <c r="P424" s="7">
        <v>28</v>
      </c>
      <c r="Q424" s="7">
        <v>56</v>
      </c>
      <c r="R424" s="7">
        <v>9</v>
      </c>
      <c r="S424" s="7">
        <v>0</v>
      </c>
      <c r="T424" s="7">
        <v>6</v>
      </c>
      <c r="U424" s="7">
        <v>22</v>
      </c>
      <c r="V424" s="7">
        <v>2</v>
      </c>
      <c r="W424" s="7">
        <v>17</v>
      </c>
      <c r="X424" s="7">
        <v>46</v>
      </c>
      <c r="Y424" s="7">
        <v>4</v>
      </c>
      <c r="Z424" s="7">
        <v>1</v>
      </c>
      <c r="AA424"/>
    </row>
    <row r="425" spans="1:27" x14ac:dyDescent="0.25">
      <c r="A425" s="24" t="str">
        <f t="shared" si="22"/>
        <v/>
      </c>
      <c r="B425" s="24" t="str">
        <f t="shared" si="20"/>
        <v/>
      </c>
      <c r="C425" s="24" t="str">
        <f t="shared" si="21"/>
        <v/>
      </c>
      <c r="D425" s="24">
        <v>2026</v>
      </c>
      <c r="E425" s="7" t="s">
        <v>483</v>
      </c>
      <c r="F425" s="7" t="s">
        <v>478</v>
      </c>
      <c r="G425" s="7" t="s">
        <v>24</v>
      </c>
      <c r="H425" s="7" t="s">
        <v>27</v>
      </c>
      <c r="I425" s="8">
        <v>0.22800000000000001</v>
      </c>
      <c r="J425" s="8">
        <v>0.35699999999999998</v>
      </c>
      <c r="K425" s="8">
        <v>0.29099999999999998</v>
      </c>
      <c r="L425" s="8">
        <v>0.64800000000000002</v>
      </c>
      <c r="M425" s="7">
        <v>44</v>
      </c>
      <c r="N425" s="7">
        <v>159</v>
      </c>
      <c r="O425" s="7">
        <v>127</v>
      </c>
      <c r="P425" s="7">
        <v>21</v>
      </c>
      <c r="Q425" s="7">
        <v>29</v>
      </c>
      <c r="R425" s="7">
        <v>5</v>
      </c>
      <c r="S425" s="7">
        <v>0</v>
      </c>
      <c r="T425" s="7">
        <v>1</v>
      </c>
      <c r="U425" s="7">
        <v>12</v>
      </c>
      <c r="V425" s="7">
        <v>8</v>
      </c>
      <c r="W425" s="7">
        <v>19</v>
      </c>
      <c r="X425" s="7">
        <v>45</v>
      </c>
      <c r="Y425" s="7">
        <v>5</v>
      </c>
      <c r="Z425" s="7">
        <v>4</v>
      </c>
      <c r="AA425"/>
    </row>
    <row r="426" spans="1:27" x14ac:dyDescent="0.25">
      <c r="A426" s="24" t="str">
        <f t="shared" si="22"/>
        <v/>
      </c>
      <c r="B426" s="24" t="str">
        <f t="shared" si="20"/>
        <v/>
      </c>
      <c r="C426" s="24" t="str">
        <f t="shared" si="21"/>
        <v/>
      </c>
      <c r="D426" s="24">
        <v>2026</v>
      </c>
      <c r="E426" s="7" t="s">
        <v>484</v>
      </c>
      <c r="F426" s="7" t="s">
        <v>478</v>
      </c>
      <c r="G426" s="7" t="s">
        <v>37</v>
      </c>
      <c r="H426" s="7" t="s">
        <v>42</v>
      </c>
      <c r="I426" s="8">
        <v>0.34399999999999997</v>
      </c>
      <c r="J426" s="8">
        <v>0.41299999999999998</v>
      </c>
      <c r="K426" s="8">
        <v>0.51100000000000001</v>
      </c>
      <c r="L426" s="8">
        <v>0.92500000000000004</v>
      </c>
      <c r="M426" s="7">
        <v>33</v>
      </c>
      <c r="N426" s="7">
        <v>150</v>
      </c>
      <c r="O426" s="7">
        <v>131</v>
      </c>
      <c r="P426" s="7">
        <v>27</v>
      </c>
      <c r="Q426" s="7">
        <v>45</v>
      </c>
      <c r="R426" s="7">
        <v>10</v>
      </c>
      <c r="S426" s="7">
        <v>0</v>
      </c>
      <c r="T426" s="7">
        <v>4</v>
      </c>
      <c r="U426" s="7">
        <v>24</v>
      </c>
      <c r="V426" s="7">
        <v>9</v>
      </c>
      <c r="W426" s="7">
        <v>8</v>
      </c>
      <c r="X426" s="7">
        <v>18</v>
      </c>
      <c r="Y426" s="7">
        <v>4</v>
      </c>
      <c r="Z426" s="7">
        <v>0</v>
      </c>
      <c r="AA426"/>
    </row>
    <row r="427" spans="1:27" x14ac:dyDescent="0.25">
      <c r="A427" s="24" t="str">
        <f t="shared" si="22"/>
        <v/>
      </c>
      <c r="B427" s="24" t="str">
        <f t="shared" si="20"/>
        <v/>
      </c>
      <c r="C427" s="24" t="str">
        <f t="shared" si="21"/>
        <v/>
      </c>
      <c r="D427" s="24">
        <v>2026</v>
      </c>
      <c r="E427" s="7" t="s">
        <v>485</v>
      </c>
      <c r="F427" s="7" t="s">
        <v>478</v>
      </c>
      <c r="G427" s="7" t="s">
        <v>47</v>
      </c>
      <c r="H427" s="7" t="s">
        <v>35</v>
      </c>
      <c r="I427" s="8">
        <v>0.27600000000000002</v>
      </c>
      <c r="J427" s="8">
        <v>0.35299999999999998</v>
      </c>
      <c r="K427" s="8">
        <v>0.55200000000000005</v>
      </c>
      <c r="L427" s="8">
        <v>0.90500000000000003</v>
      </c>
      <c r="M427" s="7">
        <v>8</v>
      </c>
      <c r="N427" s="7">
        <v>34</v>
      </c>
      <c r="O427" s="7">
        <v>29</v>
      </c>
      <c r="P427" s="7">
        <v>4</v>
      </c>
      <c r="Q427" s="7">
        <v>8</v>
      </c>
      <c r="R427" s="7">
        <v>2</v>
      </c>
      <c r="S427" s="7">
        <v>0</v>
      </c>
      <c r="T427" s="7">
        <v>2</v>
      </c>
      <c r="U427" s="7">
        <v>8</v>
      </c>
      <c r="V427" s="7">
        <v>0</v>
      </c>
      <c r="W427" s="7">
        <v>4</v>
      </c>
      <c r="X427" s="7">
        <v>7</v>
      </c>
      <c r="Y427" s="7">
        <v>2</v>
      </c>
      <c r="Z427" s="7">
        <v>0</v>
      </c>
      <c r="AA427"/>
    </row>
    <row r="428" spans="1:27" x14ac:dyDescent="0.25">
      <c r="A428" s="24">
        <f t="shared" si="22"/>
        <v>1</v>
      </c>
      <c r="B428" s="24" t="str">
        <f t="shared" si="20"/>
        <v/>
      </c>
      <c r="C428" s="24" t="str">
        <f t="shared" si="21"/>
        <v/>
      </c>
      <c r="D428" s="24">
        <v>2026</v>
      </c>
      <c r="E428" s="7" t="s">
        <v>486</v>
      </c>
      <c r="F428" s="7" t="s">
        <v>478</v>
      </c>
      <c r="G428" s="7" t="s">
        <v>32</v>
      </c>
      <c r="H428" s="7" t="s">
        <v>42</v>
      </c>
      <c r="I428" s="8">
        <v>0.22600000000000001</v>
      </c>
      <c r="J428" s="8">
        <v>0.33300000000000002</v>
      </c>
      <c r="K428" s="8">
        <v>0.28999999999999998</v>
      </c>
      <c r="L428" s="8">
        <v>0.624</v>
      </c>
      <c r="M428" s="7">
        <v>14</v>
      </c>
      <c r="N428" s="7">
        <v>36</v>
      </c>
      <c r="O428" s="7">
        <v>31</v>
      </c>
      <c r="P428" s="7">
        <v>2</v>
      </c>
      <c r="Q428" s="7">
        <v>7</v>
      </c>
      <c r="R428" s="7">
        <v>2</v>
      </c>
      <c r="S428" s="7">
        <v>0</v>
      </c>
      <c r="T428" s="7">
        <v>0</v>
      </c>
      <c r="U428" s="7">
        <v>2</v>
      </c>
      <c r="V428" s="7">
        <v>1</v>
      </c>
      <c r="W428" s="7">
        <v>4</v>
      </c>
      <c r="X428" s="7">
        <v>9</v>
      </c>
      <c r="Y428" s="7">
        <v>1</v>
      </c>
      <c r="Z428" s="7">
        <v>0</v>
      </c>
      <c r="AA428"/>
    </row>
    <row r="429" spans="1:27" x14ac:dyDescent="0.25">
      <c r="A429" s="24" t="str">
        <f t="shared" si="22"/>
        <v/>
      </c>
      <c r="B429" s="24" t="str">
        <f t="shared" si="20"/>
        <v/>
      </c>
      <c r="C429" s="24" t="str">
        <f t="shared" si="21"/>
        <v/>
      </c>
      <c r="D429" s="24">
        <v>2026</v>
      </c>
      <c r="E429" s="7" t="s">
        <v>487</v>
      </c>
      <c r="F429" s="7" t="s">
        <v>478</v>
      </c>
      <c r="G429" s="7" t="s">
        <v>47</v>
      </c>
      <c r="H429" s="7" t="s">
        <v>38</v>
      </c>
      <c r="I429" s="8">
        <v>0.219</v>
      </c>
      <c r="J429" s="8">
        <v>0.33600000000000002</v>
      </c>
      <c r="K429" s="8">
        <v>0.38300000000000001</v>
      </c>
      <c r="L429" s="8">
        <v>0.71799999999999997</v>
      </c>
      <c r="M429" s="7">
        <v>38</v>
      </c>
      <c r="N429" s="7">
        <v>152</v>
      </c>
      <c r="O429" s="7">
        <v>128</v>
      </c>
      <c r="P429" s="7">
        <v>16</v>
      </c>
      <c r="Q429" s="7">
        <v>28</v>
      </c>
      <c r="R429" s="7">
        <v>3</v>
      </c>
      <c r="S429" s="7">
        <v>0</v>
      </c>
      <c r="T429" s="7">
        <v>6</v>
      </c>
      <c r="U429" s="7">
        <v>18</v>
      </c>
      <c r="V429" s="7">
        <v>6</v>
      </c>
      <c r="W429" s="7">
        <v>17</v>
      </c>
      <c r="X429" s="7">
        <v>57</v>
      </c>
      <c r="Y429" s="7">
        <v>0</v>
      </c>
      <c r="Z429" s="7">
        <v>0</v>
      </c>
      <c r="AA429"/>
    </row>
    <row r="430" spans="1:27" x14ac:dyDescent="0.25">
      <c r="A430" s="24" t="str">
        <f t="shared" si="22"/>
        <v/>
      </c>
      <c r="B430" s="24" t="str">
        <f t="shared" si="20"/>
        <v/>
      </c>
      <c r="C430" s="24" t="str">
        <f t="shared" si="21"/>
        <v/>
      </c>
      <c r="D430" s="24">
        <v>2026</v>
      </c>
      <c r="E430" s="7" t="s">
        <v>488</v>
      </c>
      <c r="F430" s="7" t="s">
        <v>478</v>
      </c>
      <c r="G430" s="7" t="s">
        <v>24</v>
      </c>
      <c r="H430" s="7" t="s">
        <v>64</v>
      </c>
      <c r="I430" s="8">
        <v>0.21099999999999999</v>
      </c>
      <c r="J430" s="8">
        <v>0.318</v>
      </c>
      <c r="K430" s="8">
        <v>0.34200000000000003</v>
      </c>
      <c r="L430" s="8">
        <v>0.66</v>
      </c>
      <c r="M430" s="7">
        <v>14</v>
      </c>
      <c r="N430" s="7">
        <v>44</v>
      </c>
      <c r="O430" s="7">
        <v>38</v>
      </c>
      <c r="P430" s="7">
        <v>5</v>
      </c>
      <c r="Q430" s="7">
        <v>8</v>
      </c>
      <c r="R430" s="7">
        <v>2</v>
      </c>
      <c r="S430" s="7">
        <v>0</v>
      </c>
      <c r="T430" s="7">
        <v>1</v>
      </c>
      <c r="U430" s="7">
        <v>2</v>
      </c>
      <c r="V430" s="7">
        <v>0</v>
      </c>
      <c r="W430" s="7">
        <v>6</v>
      </c>
      <c r="X430" s="7">
        <v>9</v>
      </c>
      <c r="Y430" s="7">
        <v>2</v>
      </c>
      <c r="Z430" s="7">
        <v>1</v>
      </c>
      <c r="AA430"/>
    </row>
    <row r="431" spans="1:27" x14ac:dyDescent="0.25">
      <c r="A431" s="24" t="str">
        <f t="shared" si="22"/>
        <v/>
      </c>
      <c r="B431" s="24" t="str">
        <f t="shared" si="20"/>
        <v/>
      </c>
      <c r="C431" s="24" t="str">
        <f t="shared" si="21"/>
        <v/>
      </c>
      <c r="D431" s="24">
        <v>2026</v>
      </c>
      <c r="E431" s="7" t="s">
        <v>489</v>
      </c>
      <c r="F431" s="7" t="s">
        <v>478</v>
      </c>
      <c r="G431" s="7" t="s">
        <v>47</v>
      </c>
      <c r="H431" s="7" t="s">
        <v>42</v>
      </c>
      <c r="I431" s="8">
        <v>0.20399999999999999</v>
      </c>
      <c r="J431" s="8">
        <v>0.29099999999999998</v>
      </c>
      <c r="K431" s="8">
        <v>0.224</v>
      </c>
      <c r="L431" s="8">
        <v>0.51500000000000001</v>
      </c>
      <c r="M431" s="7">
        <v>15</v>
      </c>
      <c r="N431" s="7">
        <v>56</v>
      </c>
      <c r="O431" s="7">
        <v>49</v>
      </c>
      <c r="P431" s="7">
        <v>7</v>
      </c>
      <c r="Q431" s="7">
        <v>10</v>
      </c>
      <c r="R431" s="7">
        <v>1</v>
      </c>
      <c r="S431" s="7">
        <v>0</v>
      </c>
      <c r="T431" s="7">
        <v>0</v>
      </c>
      <c r="U431" s="7">
        <v>2</v>
      </c>
      <c r="V431" s="7">
        <v>2</v>
      </c>
      <c r="W431" s="7">
        <v>4</v>
      </c>
      <c r="X431" s="7">
        <v>10</v>
      </c>
      <c r="Y431" s="7">
        <v>4</v>
      </c>
      <c r="Z431" s="7">
        <v>0</v>
      </c>
      <c r="AA431"/>
    </row>
    <row r="432" spans="1:27" x14ac:dyDescent="0.25">
      <c r="A432" s="24" t="str">
        <f t="shared" si="22"/>
        <v/>
      </c>
      <c r="B432" s="24" t="str">
        <f t="shared" si="20"/>
        <v/>
      </c>
      <c r="C432" s="24" t="str">
        <f t="shared" si="21"/>
        <v/>
      </c>
      <c r="D432" s="24">
        <v>2026</v>
      </c>
      <c r="E432" s="7" t="s">
        <v>490</v>
      </c>
      <c r="F432" s="7" t="s">
        <v>478</v>
      </c>
      <c r="G432" s="7" t="s">
        <v>47</v>
      </c>
      <c r="H432" s="7" t="s">
        <v>27</v>
      </c>
      <c r="I432" s="8">
        <v>0.20200000000000001</v>
      </c>
      <c r="J432" s="8">
        <v>0.31900000000000001</v>
      </c>
      <c r="K432" s="8">
        <v>0.35099999999999998</v>
      </c>
      <c r="L432" s="8">
        <v>0.67</v>
      </c>
      <c r="M432" s="7">
        <v>36</v>
      </c>
      <c r="N432" s="7">
        <v>139</v>
      </c>
      <c r="O432" s="7">
        <v>114</v>
      </c>
      <c r="P432" s="7">
        <v>23</v>
      </c>
      <c r="Q432" s="7">
        <v>23</v>
      </c>
      <c r="R432" s="7">
        <v>5</v>
      </c>
      <c r="S432" s="7">
        <v>0</v>
      </c>
      <c r="T432" s="7">
        <v>4</v>
      </c>
      <c r="U432" s="7">
        <v>25</v>
      </c>
      <c r="V432" s="7">
        <v>3</v>
      </c>
      <c r="W432" s="7">
        <v>18</v>
      </c>
      <c r="X432" s="7">
        <v>40</v>
      </c>
      <c r="Y432" s="7">
        <v>7</v>
      </c>
      <c r="Z432" s="7">
        <v>1</v>
      </c>
      <c r="AA432"/>
    </row>
    <row r="433" spans="1:27" x14ac:dyDescent="0.25">
      <c r="A433" s="24" t="str">
        <f t="shared" si="22"/>
        <v/>
      </c>
      <c r="B433" s="24" t="str">
        <f t="shared" si="20"/>
        <v/>
      </c>
      <c r="C433" s="24">
        <f t="shared" si="21"/>
        <v>1</v>
      </c>
      <c r="D433" s="24">
        <v>2026</v>
      </c>
      <c r="E433" s="7" t="s">
        <v>491</v>
      </c>
      <c r="F433" s="7" t="s">
        <v>478</v>
      </c>
      <c r="G433" s="7" t="s">
        <v>24</v>
      </c>
      <c r="H433" s="7" t="s">
        <v>35</v>
      </c>
      <c r="I433" s="8">
        <v>0.2</v>
      </c>
      <c r="J433" s="8">
        <v>0.33300000000000002</v>
      </c>
      <c r="K433" s="8">
        <v>0.2</v>
      </c>
      <c r="L433" s="8">
        <v>0.53300000000000003</v>
      </c>
      <c r="M433" s="7">
        <v>16</v>
      </c>
      <c r="N433" s="7">
        <v>48</v>
      </c>
      <c r="O433" s="7">
        <v>40</v>
      </c>
      <c r="P433" s="7">
        <v>6</v>
      </c>
      <c r="Q433" s="7">
        <v>8</v>
      </c>
      <c r="R433" s="7">
        <v>0</v>
      </c>
      <c r="S433" s="7">
        <v>0</v>
      </c>
      <c r="T433" s="7">
        <v>0</v>
      </c>
      <c r="U433" s="7">
        <v>2</v>
      </c>
      <c r="V433" s="7">
        <v>3</v>
      </c>
      <c r="W433" s="7">
        <v>5</v>
      </c>
      <c r="X433" s="7">
        <v>13</v>
      </c>
      <c r="Y433" s="7">
        <v>0</v>
      </c>
      <c r="Z433" s="7">
        <v>0</v>
      </c>
      <c r="AA433"/>
    </row>
    <row r="434" spans="1:27" x14ac:dyDescent="0.25">
      <c r="A434" s="24" t="str">
        <f t="shared" si="22"/>
        <v/>
      </c>
      <c r="B434" s="24" t="str">
        <f t="shared" si="20"/>
        <v/>
      </c>
      <c r="C434" s="24" t="str">
        <f t="shared" si="21"/>
        <v/>
      </c>
      <c r="D434" s="24">
        <v>2026</v>
      </c>
      <c r="E434" s="7" t="s">
        <v>492</v>
      </c>
      <c r="F434" s="7" t="s">
        <v>478</v>
      </c>
      <c r="G434" s="7" t="s">
        <v>37</v>
      </c>
      <c r="H434" s="7" t="s">
        <v>35</v>
      </c>
      <c r="I434" s="8">
        <v>0.19500000000000001</v>
      </c>
      <c r="J434" s="8">
        <v>0.254</v>
      </c>
      <c r="K434" s="8">
        <v>0.29699999999999999</v>
      </c>
      <c r="L434" s="8">
        <v>0.55000000000000004</v>
      </c>
      <c r="M434" s="7">
        <v>35</v>
      </c>
      <c r="N434" s="7">
        <v>133</v>
      </c>
      <c r="O434" s="7">
        <v>118</v>
      </c>
      <c r="P434" s="7">
        <v>14</v>
      </c>
      <c r="Q434" s="7">
        <v>23</v>
      </c>
      <c r="R434" s="7">
        <v>7</v>
      </c>
      <c r="S434" s="7">
        <v>1</v>
      </c>
      <c r="T434" s="7">
        <v>1</v>
      </c>
      <c r="U434" s="7">
        <v>11</v>
      </c>
      <c r="V434" s="7">
        <v>0</v>
      </c>
      <c r="W434" s="7">
        <v>10</v>
      </c>
      <c r="X434" s="7">
        <v>18</v>
      </c>
      <c r="Y434" s="7">
        <v>3</v>
      </c>
      <c r="Z434" s="7">
        <v>1</v>
      </c>
      <c r="AA434"/>
    </row>
    <row r="435" spans="1:27" x14ac:dyDescent="0.25">
      <c r="A435" s="24">
        <f t="shared" si="22"/>
        <v>1</v>
      </c>
      <c r="B435" s="24" t="str">
        <f t="shared" si="20"/>
        <v/>
      </c>
      <c r="C435" s="24" t="str">
        <f t="shared" si="21"/>
        <v/>
      </c>
      <c r="D435" s="24">
        <v>2026</v>
      </c>
      <c r="E435" s="7" t="s">
        <v>493</v>
      </c>
      <c r="F435" s="7" t="s">
        <v>478</v>
      </c>
      <c r="G435" s="7" t="s">
        <v>32</v>
      </c>
      <c r="H435" s="7" t="s">
        <v>25</v>
      </c>
      <c r="I435" s="8">
        <v>0.19</v>
      </c>
      <c r="J435" s="8">
        <v>0.29199999999999998</v>
      </c>
      <c r="K435" s="8">
        <v>0.52400000000000002</v>
      </c>
      <c r="L435" s="8">
        <v>0.81499999999999995</v>
      </c>
      <c r="M435" s="7">
        <v>9</v>
      </c>
      <c r="N435" s="7">
        <v>24</v>
      </c>
      <c r="O435" s="7">
        <v>21</v>
      </c>
      <c r="P435" s="7">
        <v>2</v>
      </c>
      <c r="Q435" s="7">
        <v>4</v>
      </c>
      <c r="R435" s="7">
        <v>1</v>
      </c>
      <c r="S435" s="7">
        <v>0</v>
      </c>
      <c r="T435" s="7">
        <v>2</v>
      </c>
      <c r="U435" s="7">
        <v>3</v>
      </c>
      <c r="V435" s="7">
        <v>0</v>
      </c>
      <c r="W435" s="7">
        <v>3</v>
      </c>
      <c r="X435" s="7">
        <v>11</v>
      </c>
      <c r="Y435" s="7">
        <v>0</v>
      </c>
      <c r="Z435" s="7">
        <v>0</v>
      </c>
      <c r="AA435"/>
    </row>
    <row r="436" spans="1:27" x14ac:dyDescent="0.25">
      <c r="A436" s="24" t="str">
        <f t="shared" si="22"/>
        <v/>
      </c>
      <c r="B436" s="24" t="str">
        <f t="shared" si="20"/>
        <v/>
      </c>
      <c r="C436" s="24" t="str">
        <f t="shared" si="21"/>
        <v/>
      </c>
      <c r="D436" s="24">
        <v>2026</v>
      </c>
      <c r="E436" s="7" t="s">
        <v>494</v>
      </c>
      <c r="F436" s="7" t="s">
        <v>478</v>
      </c>
      <c r="G436" s="7" t="s">
        <v>37</v>
      </c>
      <c r="H436" s="7" t="s">
        <v>164</v>
      </c>
      <c r="I436" s="8">
        <v>0.125</v>
      </c>
      <c r="J436" s="8">
        <v>0.125</v>
      </c>
      <c r="K436" s="8">
        <v>0.125</v>
      </c>
      <c r="L436" s="8">
        <v>0.25</v>
      </c>
      <c r="M436" s="7">
        <v>6</v>
      </c>
      <c r="N436" s="7">
        <v>8</v>
      </c>
      <c r="O436" s="7">
        <v>8</v>
      </c>
      <c r="P436" s="7">
        <v>0</v>
      </c>
      <c r="Q436" s="7">
        <v>1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1</v>
      </c>
      <c r="Y436" s="7">
        <v>0</v>
      </c>
      <c r="Z436" s="7">
        <v>0</v>
      </c>
      <c r="AA436"/>
    </row>
    <row r="437" spans="1:27" x14ac:dyDescent="0.25">
      <c r="A437" s="24" t="str">
        <f t="shared" si="22"/>
        <v/>
      </c>
      <c r="B437" s="24" t="str">
        <f t="shared" si="20"/>
        <v/>
      </c>
      <c r="C437" s="24">
        <f t="shared" si="21"/>
        <v>1</v>
      </c>
      <c r="D437" s="24">
        <v>2026</v>
      </c>
      <c r="E437" s="7" t="s">
        <v>495</v>
      </c>
      <c r="F437" s="7" t="s">
        <v>478</v>
      </c>
      <c r="G437" s="7" t="s">
        <v>47</v>
      </c>
      <c r="H437" s="7" t="s">
        <v>35</v>
      </c>
      <c r="I437" s="8">
        <v>8.3000000000000004E-2</v>
      </c>
      <c r="J437" s="8">
        <v>0.214</v>
      </c>
      <c r="K437" s="8">
        <v>8.3000000000000004E-2</v>
      </c>
      <c r="L437" s="8">
        <v>0.29799999999999999</v>
      </c>
      <c r="M437" s="7">
        <v>6</v>
      </c>
      <c r="N437" s="7">
        <v>14</v>
      </c>
      <c r="O437" s="7">
        <v>12</v>
      </c>
      <c r="P437" s="7">
        <v>1</v>
      </c>
      <c r="Q437" s="7">
        <v>1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2</v>
      </c>
      <c r="X437" s="7">
        <v>7</v>
      </c>
      <c r="Y437" s="7">
        <v>0</v>
      </c>
      <c r="Z437" s="7">
        <v>1</v>
      </c>
      <c r="AA437"/>
    </row>
    <row r="438" spans="1:27" x14ac:dyDescent="0.25">
      <c r="A438" s="24">
        <f t="shared" si="22"/>
        <v>1</v>
      </c>
      <c r="B438" s="24">
        <f t="shared" si="20"/>
        <v>1</v>
      </c>
      <c r="C438" s="24" t="str">
        <f t="shared" si="21"/>
        <v/>
      </c>
      <c r="D438" s="24">
        <v>2026</v>
      </c>
      <c r="E438" s="7" t="s">
        <v>496</v>
      </c>
      <c r="F438" s="7" t="s">
        <v>497</v>
      </c>
      <c r="G438" s="7" t="s">
        <v>29</v>
      </c>
      <c r="H438" s="7" t="s">
        <v>35</v>
      </c>
      <c r="I438" s="8">
        <v>0.38700000000000001</v>
      </c>
      <c r="J438" s="8">
        <v>0.53400000000000003</v>
      </c>
      <c r="K438" s="8">
        <v>0.78400000000000003</v>
      </c>
      <c r="L438" s="8">
        <v>1.3180000000000001</v>
      </c>
      <c r="M438" s="7">
        <v>57</v>
      </c>
      <c r="N438" s="7">
        <v>268</v>
      </c>
      <c r="O438" s="7">
        <v>199</v>
      </c>
      <c r="P438" s="7">
        <v>67</v>
      </c>
      <c r="Q438" s="7">
        <v>77</v>
      </c>
      <c r="R438" s="7">
        <v>15</v>
      </c>
      <c r="S438" s="7">
        <v>2</v>
      </c>
      <c r="T438" s="7">
        <v>20</v>
      </c>
      <c r="U438" s="7">
        <v>69</v>
      </c>
      <c r="V438" s="7">
        <v>9</v>
      </c>
      <c r="W438" s="7">
        <v>57</v>
      </c>
      <c r="X438" s="7">
        <v>62</v>
      </c>
      <c r="Y438" s="7">
        <v>6</v>
      </c>
      <c r="Z438" s="7">
        <v>0</v>
      </c>
      <c r="AA438"/>
    </row>
    <row r="439" spans="1:27" x14ac:dyDescent="0.25">
      <c r="A439" s="24">
        <f t="shared" si="22"/>
        <v>1</v>
      </c>
      <c r="B439" s="24" t="str">
        <f t="shared" si="20"/>
        <v/>
      </c>
      <c r="C439" s="24" t="str">
        <f t="shared" si="21"/>
        <v/>
      </c>
      <c r="D439" s="24">
        <v>2026</v>
      </c>
      <c r="E439" s="7" t="s">
        <v>498</v>
      </c>
      <c r="F439" s="7" t="s">
        <v>497</v>
      </c>
      <c r="G439" s="7" t="s">
        <v>29</v>
      </c>
      <c r="H439" s="7" t="s">
        <v>40</v>
      </c>
      <c r="I439" s="8">
        <v>0.34899999999999998</v>
      </c>
      <c r="J439" s="8">
        <v>0.43</v>
      </c>
      <c r="K439" s="8">
        <v>0.56399999999999995</v>
      </c>
      <c r="L439" s="8">
        <v>0.99399999999999999</v>
      </c>
      <c r="M439" s="7">
        <v>53</v>
      </c>
      <c r="N439" s="7">
        <v>257</v>
      </c>
      <c r="O439" s="7">
        <v>218</v>
      </c>
      <c r="P439" s="7">
        <v>60</v>
      </c>
      <c r="Q439" s="7">
        <v>76</v>
      </c>
      <c r="R439" s="7">
        <v>11</v>
      </c>
      <c r="S439" s="7">
        <v>0</v>
      </c>
      <c r="T439" s="7">
        <v>12</v>
      </c>
      <c r="U439" s="7">
        <v>44</v>
      </c>
      <c r="V439" s="7">
        <v>1</v>
      </c>
      <c r="W439" s="7">
        <v>33</v>
      </c>
      <c r="X439" s="7">
        <v>29</v>
      </c>
      <c r="Y439" s="7">
        <v>3</v>
      </c>
      <c r="Z439" s="7">
        <v>3</v>
      </c>
      <c r="AA439"/>
    </row>
    <row r="440" spans="1:27" x14ac:dyDescent="0.25">
      <c r="A440" s="24" t="str">
        <f t="shared" si="22"/>
        <v/>
      </c>
      <c r="B440" s="24" t="str">
        <f t="shared" si="20"/>
        <v/>
      </c>
      <c r="C440" s="24" t="str">
        <f t="shared" si="21"/>
        <v/>
      </c>
      <c r="D440" s="24">
        <v>2026</v>
      </c>
      <c r="E440" s="7" t="s">
        <v>500</v>
      </c>
      <c r="F440" s="7" t="s">
        <v>497</v>
      </c>
      <c r="G440" s="7" t="s">
        <v>37</v>
      </c>
      <c r="H440" s="7" t="s">
        <v>42</v>
      </c>
      <c r="I440" s="8">
        <v>0.32300000000000001</v>
      </c>
      <c r="J440" s="8">
        <v>0.38400000000000001</v>
      </c>
      <c r="K440" s="8">
        <v>0.496</v>
      </c>
      <c r="L440" s="8">
        <v>0.88</v>
      </c>
      <c r="M440" s="7">
        <v>57</v>
      </c>
      <c r="N440" s="7">
        <v>257</v>
      </c>
      <c r="O440" s="7">
        <v>226</v>
      </c>
      <c r="P440" s="7">
        <v>47</v>
      </c>
      <c r="Q440" s="7">
        <v>73</v>
      </c>
      <c r="R440" s="7">
        <v>14</v>
      </c>
      <c r="S440" s="7">
        <v>2</v>
      </c>
      <c r="T440" s="7">
        <v>7</v>
      </c>
      <c r="U440" s="7">
        <v>58</v>
      </c>
      <c r="V440" s="7">
        <v>2</v>
      </c>
      <c r="W440" s="7">
        <v>23</v>
      </c>
      <c r="X440" s="7">
        <v>48</v>
      </c>
      <c r="Y440" s="7">
        <v>14</v>
      </c>
      <c r="Z440" s="7">
        <v>3</v>
      </c>
      <c r="AA440"/>
    </row>
    <row r="441" spans="1:27" x14ac:dyDescent="0.25">
      <c r="A441" s="24">
        <f t="shared" si="22"/>
        <v>1</v>
      </c>
      <c r="B441" s="24" t="str">
        <f t="shared" si="20"/>
        <v/>
      </c>
      <c r="C441" s="24" t="str">
        <f t="shared" si="21"/>
        <v/>
      </c>
      <c r="D441" s="24">
        <v>2026</v>
      </c>
      <c r="E441" s="7" t="s">
        <v>499</v>
      </c>
      <c r="F441" s="7" t="s">
        <v>497</v>
      </c>
      <c r="G441" s="7" t="s">
        <v>29</v>
      </c>
      <c r="H441" s="7" t="s">
        <v>27</v>
      </c>
      <c r="I441" s="8">
        <v>0.31</v>
      </c>
      <c r="J441" s="8">
        <v>0.41</v>
      </c>
      <c r="K441" s="8">
        <v>0.496</v>
      </c>
      <c r="L441" s="8">
        <v>0.90600000000000003</v>
      </c>
      <c r="M441" s="7">
        <v>56</v>
      </c>
      <c r="N441" s="7">
        <v>278</v>
      </c>
      <c r="O441" s="7">
        <v>232</v>
      </c>
      <c r="P441" s="7">
        <v>64</v>
      </c>
      <c r="Q441" s="7">
        <v>72</v>
      </c>
      <c r="R441" s="7">
        <v>6</v>
      </c>
      <c r="S441" s="7">
        <v>5</v>
      </c>
      <c r="T441" s="7">
        <v>9</v>
      </c>
      <c r="U441" s="7">
        <v>42</v>
      </c>
      <c r="V441" s="7">
        <v>6</v>
      </c>
      <c r="W441" s="7">
        <v>36</v>
      </c>
      <c r="X441" s="7">
        <v>34</v>
      </c>
      <c r="Y441" s="7">
        <v>13</v>
      </c>
      <c r="Z441" s="7">
        <v>1</v>
      </c>
      <c r="AA441"/>
    </row>
    <row r="442" spans="1:27" x14ac:dyDescent="0.25">
      <c r="A442" s="24" t="str">
        <f t="shared" si="22"/>
        <v/>
      </c>
      <c r="B442" s="24" t="str">
        <f t="shared" si="20"/>
        <v/>
      </c>
      <c r="C442" s="24" t="str">
        <f t="shared" si="21"/>
        <v/>
      </c>
      <c r="D442" s="24">
        <v>2026</v>
      </c>
      <c r="E442" s="7" t="s">
        <v>502</v>
      </c>
      <c r="F442" s="7" t="s">
        <v>497</v>
      </c>
      <c r="G442" s="7" t="s">
        <v>37</v>
      </c>
      <c r="H442" s="7" t="s">
        <v>33</v>
      </c>
      <c r="I442" s="8">
        <v>0.29299999999999998</v>
      </c>
      <c r="J442" s="8">
        <v>0.438</v>
      </c>
      <c r="K442" s="8">
        <v>0.495</v>
      </c>
      <c r="L442" s="8">
        <v>0.93300000000000005</v>
      </c>
      <c r="M442" s="7">
        <v>57</v>
      </c>
      <c r="N442" s="7">
        <v>267</v>
      </c>
      <c r="O442" s="7">
        <v>208</v>
      </c>
      <c r="P442" s="7">
        <v>47</v>
      </c>
      <c r="Q442" s="7">
        <v>61</v>
      </c>
      <c r="R442" s="7">
        <v>10</v>
      </c>
      <c r="S442" s="7">
        <v>1</v>
      </c>
      <c r="T442" s="7">
        <v>10</v>
      </c>
      <c r="U442" s="7">
        <v>46</v>
      </c>
      <c r="V442" s="7">
        <v>4</v>
      </c>
      <c r="W442" s="7">
        <v>52</v>
      </c>
      <c r="X442" s="7">
        <v>42</v>
      </c>
      <c r="Y442" s="7">
        <v>6</v>
      </c>
      <c r="Z442" s="7">
        <v>0</v>
      </c>
      <c r="AA442"/>
    </row>
    <row r="443" spans="1:27" x14ac:dyDescent="0.25">
      <c r="A443" s="24">
        <f t="shared" si="22"/>
        <v>1</v>
      </c>
      <c r="B443" s="24" t="str">
        <f t="shared" si="20"/>
        <v/>
      </c>
      <c r="C443" s="24" t="str">
        <f t="shared" si="21"/>
        <v/>
      </c>
      <c r="D443" s="24">
        <v>2026</v>
      </c>
      <c r="E443" s="7" t="s">
        <v>503</v>
      </c>
      <c r="F443" s="7" t="s">
        <v>497</v>
      </c>
      <c r="G443" s="7" t="s">
        <v>29</v>
      </c>
      <c r="H443" s="7" t="s">
        <v>44</v>
      </c>
      <c r="I443" s="8">
        <v>0.27200000000000002</v>
      </c>
      <c r="J443" s="8">
        <v>0.49299999999999999</v>
      </c>
      <c r="K443" s="8">
        <v>0.53600000000000003</v>
      </c>
      <c r="L443" s="8">
        <v>1.03</v>
      </c>
      <c r="M443" s="7">
        <v>54</v>
      </c>
      <c r="N443" s="7">
        <v>219</v>
      </c>
      <c r="O443" s="7">
        <v>151</v>
      </c>
      <c r="P443" s="7">
        <v>38</v>
      </c>
      <c r="Q443" s="7">
        <v>41</v>
      </c>
      <c r="R443" s="7">
        <v>7</v>
      </c>
      <c r="S443" s="7">
        <v>0</v>
      </c>
      <c r="T443" s="7">
        <v>11</v>
      </c>
      <c r="U443" s="7">
        <v>38</v>
      </c>
      <c r="V443" s="7">
        <v>7</v>
      </c>
      <c r="W443" s="7">
        <v>60</v>
      </c>
      <c r="X443" s="7">
        <v>39</v>
      </c>
      <c r="Y443" s="7">
        <v>5</v>
      </c>
      <c r="Z443" s="7">
        <v>1</v>
      </c>
      <c r="AA443"/>
    </row>
    <row r="444" spans="1:27" x14ac:dyDescent="0.25">
      <c r="A444" s="24" t="str">
        <f t="shared" si="22"/>
        <v/>
      </c>
      <c r="B444" s="24" t="str">
        <f t="shared" si="20"/>
        <v/>
      </c>
      <c r="C444" s="24" t="str">
        <f t="shared" si="21"/>
        <v/>
      </c>
      <c r="D444" s="24">
        <v>2026</v>
      </c>
      <c r="E444" s="7" t="s">
        <v>504</v>
      </c>
      <c r="F444" s="7" t="s">
        <v>497</v>
      </c>
      <c r="G444" s="7" t="s">
        <v>37</v>
      </c>
      <c r="H444" s="7" t="s">
        <v>25</v>
      </c>
      <c r="I444" s="8">
        <v>0.27100000000000002</v>
      </c>
      <c r="J444" s="8">
        <v>0.39800000000000002</v>
      </c>
      <c r="K444" s="8">
        <v>0.54200000000000004</v>
      </c>
      <c r="L444" s="8">
        <v>0.93899999999999995</v>
      </c>
      <c r="M444" s="7">
        <v>57</v>
      </c>
      <c r="N444" s="7">
        <v>250</v>
      </c>
      <c r="O444" s="7">
        <v>203</v>
      </c>
      <c r="P444" s="7">
        <v>46</v>
      </c>
      <c r="Q444" s="7">
        <v>55</v>
      </c>
      <c r="R444" s="7">
        <v>11</v>
      </c>
      <c r="S444" s="7">
        <v>1</v>
      </c>
      <c r="T444" s="7">
        <v>14</v>
      </c>
      <c r="U444" s="7">
        <v>51</v>
      </c>
      <c r="V444" s="7">
        <v>10</v>
      </c>
      <c r="W444" s="7">
        <v>34</v>
      </c>
      <c r="X444" s="7">
        <v>55</v>
      </c>
      <c r="Y444" s="7">
        <v>0</v>
      </c>
      <c r="Z444" s="7">
        <v>1</v>
      </c>
      <c r="AA444"/>
    </row>
    <row r="445" spans="1:27" x14ac:dyDescent="0.25">
      <c r="A445" s="24">
        <f t="shared" si="22"/>
        <v>1</v>
      </c>
      <c r="B445" s="24" t="str">
        <f t="shared" si="20"/>
        <v/>
      </c>
      <c r="C445" s="24" t="str">
        <f t="shared" si="21"/>
        <v/>
      </c>
      <c r="D445" s="24">
        <v>2026</v>
      </c>
      <c r="E445" s="7" t="s">
        <v>501</v>
      </c>
      <c r="F445" s="7" t="s">
        <v>497</v>
      </c>
      <c r="G445" s="7" t="s">
        <v>32</v>
      </c>
      <c r="H445" s="7" t="s">
        <v>38</v>
      </c>
      <c r="I445" s="8">
        <v>0.27</v>
      </c>
      <c r="J445" s="8">
        <v>0.437</v>
      </c>
      <c r="K445" s="8">
        <v>0.46</v>
      </c>
      <c r="L445" s="8">
        <v>0.89700000000000002</v>
      </c>
      <c r="M445" s="7">
        <v>54</v>
      </c>
      <c r="N445" s="7">
        <v>220</v>
      </c>
      <c r="O445" s="7">
        <v>163</v>
      </c>
      <c r="P445" s="7">
        <v>39</v>
      </c>
      <c r="Q445" s="7">
        <v>44</v>
      </c>
      <c r="R445" s="7">
        <v>7</v>
      </c>
      <c r="S445" s="7">
        <v>0</v>
      </c>
      <c r="T445" s="7">
        <v>8</v>
      </c>
      <c r="U445" s="7">
        <v>41</v>
      </c>
      <c r="V445" s="7">
        <v>12</v>
      </c>
      <c r="W445" s="7">
        <v>38</v>
      </c>
      <c r="X445" s="7">
        <v>37</v>
      </c>
      <c r="Y445" s="7">
        <v>0</v>
      </c>
      <c r="Z445" s="7">
        <v>1</v>
      </c>
      <c r="AA445"/>
    </row>
    <row r="446" spans="1:27" x14ac:dyDescent="0.25">
      <c r="A446" s="24">
        <f t="shared" si="22"/>
        <v>1</v>
      </c>
      <c r="B446" s="24" t="str">
        <f t="shared" si="20"/>
        <v/>
      </c>
      <c r="C446" s="24" t="str">
        <f t="shared" si="21"/>
        <v/>
      </c>
      <c r="D446" s="24">
        <v>2026</v>
      </c>
      <c r="E446" s="7" t="s">
        <v>505</v>
      </c>
      <c r="F446" s="7" t="s">
        <v>497</v>
      </c>
      <c r="G446" s="7" t="s">
        <v>29</v>
      </c>
      <c r="H446" s="7" t="s">
        <v>42</v>
      </c>
      <c r="I446" s="8">
        <v>0.4</v>
      </c>
      <c r="J446" s="8">
        <v>0.57099999999999995</v>
      </c>
      <c r="K446" s="8">
        <v>1</v>
      </c>
      <c r="L446" s="8">
        <v>1.571</v>
      </c>
      <c r="M446" s="7">
        <v>7</v>
      </c>
      <c r="N446" s="7">
        <v>7</v>
      </c>
      <c r="O446" s="7">
        <v>5</v>
      </c>
      <c r="P446" s="7">
        <v>2</v>
      </c>
      <c r="Q446" s="7">
        <v>2</v>
      </c>
      <c r="R446" s="7">
        <v>0</v>
      </c>
      <c r="S446" s="7">
        <v>0</v>
      </c>
      <c r="T446" s="7">
        <v>1</v>
      </c>
      <c r="U446" s="7">
        <v>2</v>
      </c>
      <c r="V446" s="7">
        <v>0</v>
      </c>
      <c r="W446" s="7">
        <v>2</v>
      </c>
      <c r="X446" s="7">
        <v>2</v>
      </c>
      <c r="Y446" s="7">
        <v>0</v>
      </c>
      <c r="Z446" s="7">
        <v>0</v>
      </c>
      <c r="AA446"/>
    </row>
    <row r="447" spans="1:27" x14ac:dyDescent="0.25">
      <c r="A447" s="24">
        <f t="shared" si="22"/>
        <v>1</v>
      </c>
      <c r="B447" s="24" t="str">
        <f t="shared" si="20"/>
        <v/>
      </c>
      <c r="C447" s="24" t="str">
        <f t="shared" si="21"/>
        <v/>
      </c>
      <c r="D447" s="24">
        <v>2026</v>
      </c>
      <c r="E447" s="7" t="s">
        <v>510</v>
      </c>
      <c r="F447" s="7" t="s">
        <v>497</v>
      </c>
      <c r="G447" s="7" t="s">
        <v>29</v>
      </c>
      <c r="H447" s="7" t="s">
        <v>33</v>
      </c>
      <c r="I447" s="8">
        <v>0.35699999999999998</v>
      </c>
      <c r="J447" s="8">
        <v>0.52600000000000002</v>
      </c>
      <c r="K447" s="8">
        <v>0.85699999999999998</v>
      </c>
      <c r="L447" s="8">
        <v>1.383</v>
      </c>
      <c r="M447" s="7">
        <v>12</v>
      </c>
      <c r="N447" s="7">
        <v>22</v>
      </c>
      <c r="O447" s="7">
        <v>14</v>
      </c>
      <c r="P447" s="7">
        <v>3</v>
      </c>
      <c r="Q447" s="7">
        <v>5</v>
      </c>
      <c r="R447" s="7">
        <v>1</v>
      </c>
      <c r="S447" s="7">
        <v>0</v>
      </c>
      <c r="T447" s="7">
        <v>2</v>
      </c>
      <c r="U447" s="7">
        <v>7</v>
      </c>
      <c r="V447" s="7">
        <v>1</v>
      </c>
      <c r="W447" s="7">
        <v>4</v>
      </c>
      <c r="X447" s="7">
        <v>2</v>
      </c>
      <c r="Y447" s="7">
        <v>0</v>
      </c>
      <c r="Z447" s="7">
        <v>0</v>
      </c>
      <c r="AA447"/>
    </row>
    <row r="448" spans="1:27" x14ac:dyDescent="0.25">
      <c r="A448" s="24">
        <f t="shared" si="22"/>
        <v>1</v>
      </c>
      <c r="B448" s="24" t="str">
        <f t="shared" si="20"/>
        <v/>
      </c>
      <c r="C448" s="24" t="str">
        <f t="shared" si="21"/>
        <v/>
      </c>
      <c r="D448" s="24">
        <v>2026</v>
      </c>
      <c r="E448" s="7" t="s">
        <v>506</v>
      </c>
      <c r="F448" s="7" t="s">
        <v>497</v>
      </c>
      <c r="G448" s="7" t="s">
        <v>32</v>
      </c>
      <c r="H448" s="7" t="s">
        <v>30</v>
      </c>
      <c r="I448" s="8">
        <v>0.33300000000000002</v>
      </c>
      <c r="J448" s="8">
        <v>0.42899999999999999</v>
      </c>
      <c r="K448" s="8">
        <v>0.5</v>
      </c>
      <c r="L448" s="8">
        <v>0.92900000000000005</v>
      </c>
      <c r="M448" s="7">
        <v>6</v>
      </c>
      <c r="N448" s="7">
        <v>7</v>
      </c>
      <c r="O448" s="7">
        <v>6</v>
      </c>
      <c r="P448" s="7">
        <v>3</v>
      </c>
      <c r="Q448" s="7">
        <v>2</v>
      </c>
      <c r="R448" s="7">
        <v>1</v>
      </c>
      <c r="S448" s="7">
        <v>0</v>
      </c>
      <c r="T448" s="7">
        <v>0</v>
      </c>
      <c r="U448" s="7">
        <v>1</v>
      </c>
      <c r="V448" s="7">
        <v>0</v>
      </c>
      <c r="W448" s="7">
        <v>1</v>
      </c>
      <c r="X448" s="7">
        <v>3</v>
      </c>
      <c r="Y448" s="7">
        <v>0</v>
      </c>
      <c r="Z448" s="7">
        <v>0</v>
      </c>
      <c r="AA448"/>
    </row>
    <row r="449" spans="1:27" x14ac:dyDescent="0.25">
      <c r="A449" s="24">
        <f t="shared" si="22"/>
        <v>1</v>
      </c>
      <c r="B449" s="24" t="str">
        <f t="shared" si="20"/>
        <v/>
      </c>
      <c r="C449" s="24" t="str">
        <f t="shared" si="21"/>
        <v/>
      </c>
      <c r="D449" s="24">
        <v>2026</v>
      </c>
      <c r="E449" s="7" t="s">
        <v>507</v>
      </c>
      <c r="F449" s="7" t="s">
        <v>497</v>
      </c>
      <c r="G449" s="7" t="s">
        <v>32</v>
      </c>
      <c r="H449" s="7" t="s">
        <v>27</v>
      </c>
      <c r="I449" s="8">
        <v>0.33300000000000002</v>
      </c>
      <c r="J449" s="8">
        <v>0.5</v>
      </c>
      <c r="K449" s="8">
        <v>0.5</v>
      </c>
      <c r="L449" s="8">
        <v>1</v>
      </c>
      <c r="M449" s="7">
        <v>7</v>
      </c>
      <c r="N449" s="7">
        <v>8</v>
      </c>
      <c r="O449" s="7">
        <v>6</v>
      </c>
      <c r="P449" s="7">
        <v>8</v>
      </c>
      <c r="Q449" s="7">
        <v>2</v>
      </c>
      <c r="R449" s="7">
        <v>1</v>
      </c>
      <c r="S449" s="7">
        <v>0</v>
      </c>
      <c r="T449" s="7">
        <v>0</v>
      </c>
      <c r="U449" s="7">
        <v>1</v>
      </c>
      <c r="V449" s="7">
        <v>0</v>
      </c>
      <c r="W449" s="7">
        <v>2</v>
      </c>
      <c r="X449" s="7">
        <v>3</v>
      </c>
      <c r="Y449" s="7">
        <v>2</v>
      </c>
      <c r="Z449" s="7">
        <v>0</v>
      </c>
      <c r="AA449"/>
    </row>
    <row r="450" spans="1:27" x14ac:dyDescent="0.25">
      <c r="A450" s="24" t="str">
        <f t="shared" si="22"/>
        <v/>
      </c>
      <c r="B450" s="24" t="str">
        <f t="shared" ref="B450:B513" si="23">IF(COUNTIFS(Draft_Player,$E450),COUNTIFS(Draft_Player,$E450),"")</f>
        <v/>
      </c>
      <c r="C450" s="24" t="str">
        <f t="shared" ref="C450:C513" si="24">IF(COUNTIFS(Transfers_Player,$E450),COUNTIFS(Transfers_Player,$E450),"")</f>
        <v/>
      </c>
      <c r="D450" s="24">
        <v>2026</v>
      </c>
      <c r="E450" s="7" t="s">
        <v>508</v>
      </c>
      <c r="F450" s="7" t="s">
        <v>497</v>
      </c>
      <c r="G450" s="7" t="s">
        <v>47</v>
      </c>
      <c r="H450" s="7" t="s">
        <v>30</v>
      </c>
      <c r="I450" s="8">
        <v>0.29799999999999999</v>
      </c>
      <c r="J450" s="8">
        <v>0.4</v>
      </c>
      <c r="K450" s="8">
        <v>0.68100000000000005</v>
      </c>
      <c r="L450" s="8">
        <v>1.081</v>
      </c>
      <c r="M450" s="7">
        <v>19</v>
      </c>
      <c r="N450" s="7">
        <v>55</v>
      </c>
      <c r="O450" s="7">
        <v>47</v>
      </c>
      <c r="P450" s="7">
        <v>11</v>
      </c>
      <c r="Q450" s="7">
        <v>14</v>
      </c>
      <c r="R450" s="7">
        <v>3</v>
      </c>
      <c r="S450" s="7">
        <v>0</v>
      </c>
      <c r="T450" s="7">
        <v>5</v>
      </c>
      <c r="U450" s="7">
        <v>14</v>
      </c>
      <c r="V450" s="7">
        <v>0</v>
      </c>
      <c r="W450" s="7">
        <v>8</v>
      </c>
      <c r="X450" s="7">
        <v>18</v>
      </c>
      <c r="Y450" s="7">
        <v>0</v>
      </c>
      <c r="Z450" s="7">
        <v>0</v>
      </c>
      <c r="AA450"/>
    </row>
    <row r="451" spans="1:27" x14ac:dyDescent="0.25">
      <c r="A451" s="24" t="str">
        <f t="shared" ref="A451:A514" si="25">IF(OR(G451="SR", G451="GR"), 1, "")</f>
        <v/>
      </c>
      <c r="B451" s="24" t="str">
        <f t="shared" si="23"/>
        <v/>
      </c>
      <c r="C451" s="24" t="str">
        <f t="shared" si="24"/>
        <v/>
      </c>
      <c r="D451" s="24">
        <v>2026</v>
      </c>
      <c r="E451" s="7" t="s">
        <v>509</v>
      </c>
      <c r="F451" s="7" t="s">
        <v>497</v>
      </c>
      <c r="G451" s="7" t="s">
        <v>24</v>
      </c>
      <c r="H451" s="7" t="s">
        <v>30</v>
      </c>
      <c r="I451" s="8">
        <v>0.28000000000000003</v>
      </c>
      <c r="J451" s="8">
        <v>0.38100000000000001</v>
      </c>
      <c r="K451" s="8">
        <v>0.38</v>
      </c>
      <c r="L451" s="8">
        <v>0.76100000000000001</v>
      </c>
      <c r="M451" s="7">
        <v>32</v>
      </c>
      <c r="N451" s="7">
        <v>119</v>
      </c>
      <c r="O451" s="7">
        <v>100</v>
      </c>
      <c r="P451" s="7">
        <v>23</v>
      </c>
      <c r="Q451" s="7">
        <v>28</v>
      </c>
      <c r="R451" s="7">
        <v>7</v>
      </c>
      <c r="S451" s="7">
        <v>0</v>
      </c>
      <c r="T451" s="7">
        <v>1</v>
      </c>
      <c r="U451" s="7">
        <v>14</v>
      </c>
      <c r="V451" s="7">
        <v>1</v>
      </c>
      <c r="W451" s="7">
        <v>16</v>
      </c>
      <c r="X451" s="7">
        <v>18</v>
      </c>
      <c r="Y451" s="7">
        <v>1</v>
      </c>
      <c r="Z451" s="7">
        <v>1</v>
      </c>
      <c r="AA451"/>
    </row>
    <row r="452" spans="1:27" x14ac:dyDescent="0.25">
      <c r="A452" s="24">
        <f t="shared" si="25"/>
        <v>1</v>
      </c>
      <c r="B452" s="24" t="str">
        <f t="shared" si="23"/>
        <v/>
      </c>
      <c r="C452" s="24" t="str">
        <f t="shared" si="24"/>
        <v/>
      </c>
      <c r="D452" s="24">
        <v>2026</v>
      </c>
      <c r="E452" s="7" t="s">
        <v>511</v>
      </c>
      <c r="F452" s="7" t="s">
        <v>497</v>
      </c>
      <c r="G452" s="7" t="s">
        <v>29</v>
      </c>
      <c r="H452" s="7" t="s">
        <v>44</v>
      </c>
      <c r="I452" s="8">
        <v>0.245</v>
      </c>
      <c r="J452" s="8">
        <v>0.40600000000000003</v>
      </c>
      <c r="K452" s="8">
        <v>0.57099999999999995</v>
      </c>
      <c r="L452" s="8">
        <v>0.97799999999999998</v>
      </c>
      <c r="M452" s="7">
        <v>27</v>
      </c>
      <c r="N452" s="7">
        <v>64</v>
      </c>
      <c r="O452" s="7">
        <v>49</v>
      </c>
      <c r="P452" s="7">
        <v>10</v>
      </c>
      <c r="Q452" s="7">
        <v>12</v>
      </c>
      <c r="R452" s="7">
        <v>1</v>
      </c>
      <c r="S452" s="7">
        <v>0</v>
      </c>
      <c r="T452" s="7">
        <v>5</v>
      </c>
      <c r="U452" s="7">
        <v>16</v>
      </c>
      <c r="V452" s="7">
        <v>4</v>
      </c>
      <c r="W452" s="7">
        <v>10</v>
      </c>
      <c r="X452" s="7">
        <v>10</v>
      </c>
      <c r="Y452" s="7">
        <v>1</v>
      </c>
      <c r="Z452" s="7">
        <v>0</v>
      </c>
      <c r="AA452"/>
    </row>
    <row r="453" spans="1:27" x14ac:dyDescent="0.25">
      <c r="A453" s="24" t="str">
        <f t="shared" si="25"/>
        <v/>
      </c>
      <c r="B453" s="24" t="str">
        <f t="shared" si="23"/>
        <v/>
      </c>
      <c r="C453" s="24" t="str">
        <f t="shared" si="24"/>
        <v/>
      </c>
      <c r="D453" s="24">
        <v>2026</v>
      </c>
      <c r="E453" s="7" t="s">
        <v>512</v>
      </c>
      <c r="F453" s="7" t="s">
        <v>497</v>
      </c>
      <c r="G453" s="7" t="s">
        <v>24</v>
      </c>
      <c r="H453" s="7" t="s">
        <v>27</v>
      </c>
      <c r="I453" s="8">
        <v>0.20300000000000001</v>
      </c>
      <c r="J453" s="8">
        <v>0.42</v>
      </c>
      <c r="K453" s="8">
        <v>0.441</v>
      </c>
      <c r="L453" s="8">
        <v>0.86</v>
      </c>
      <c r="M453" s="7">
        <v>29</v>
      </c>
      <c r="N453" s="7">
        <v>81</v>
      </c>
      <c r="O453" s="7">
        <v>59</v>
      </c>
      <c r="P453" s="7">
        <v>18</v>
      </c>
      <c r="Q453" s="7">
        <v>12</v>
      </c>
      <c r="R453" s="7">
        <v>0</v>
      </c>
      <c r="S453" s="7">
        <v>1</v>
      </c>
      <c r="T453" s="7">
        <v>4</v>
      </c>
      <c r="U453" s="7">
        <v>8</v>
      </c>
      <c r="V453" s="7">
        <v>4</v>
      </c>
      <c r="W453" s="7">
        <v>18</v>
      </c>
      <c r="X453" s="7">
        <v>24</v>
      </c>
      <c r="Y453" s="7">
        <v>0</v>
      </c>
      <c r="Z453" s="7">
        <v>0</v>
      </c>
      <c r="AA453"/>
    </row>
    <row r="454" spans="1:27" x14ac:dyDescent="0.25">
      <c r="A454" s="24">
        <f t="shared" si="25"/>
        <v>1</v>
      </c>
      <c r="B454" s="24" t="str">
        <f t="shared" si="23"/>
        <v/>
      </c>
      <c r="C454" s="24" t="str">
        <f t="shared" si="24"/>
        <v/>
      </c>
      <c r="D454" s="24">
        <v>2026</v>
      </c>
      <c r="E454" s="7" t="s">
        <v>513</v>
      </c>
      <c r="F454" s="7" t="s">
        <v>497</v>
      </c>
      <c r="G454" s="7" t="s">
        <v>29</v>
      </c>
      <c r="H454" s="7" t="s">
        <v>40</v>
      </c>
      <c r="I454" s="8">
        <v>7.6999999999999999E-2</v>
      </c>
      <c r="J454" s="8">
        <v>0.33300000000000002</v>
      </c>
      <c r="K454" s="8">
        <v>0.154</v>
      </c>
      <c r="L454" s="8">
        <v>0.48699999999999999</v>
      </c>
      <c r="M454" s="7">
        <v>9</v>
      </c>
      <c r="N454" s="7">
        <v>18</v>
      </c>
      <c r="O454" s="7">
        <v>13</v>
      </c>
      <c r="P454" s="7">
        <v>2</v>
      </c>
      <c r="Q454" s="7">
        <v>1</v>
      </c>
      <c r="R454" s="7">
        <v>1</v>
      </c>
      <c r="S454" s="7">
        <v>0</v>
      </c>
      <c r="T454" s="7">
        <v>0</v>
      </c>
      <c r="U454" s="7">
        <v>0</v>
      </c>
      <c r="V454" s="7">
        <v>2</v>
      </c>
      <c r="W454" s="7">
        <v>3</v>
      </c>
      <c r="X454" s="7">
        <v>7</v>
      </c>
      <c r="Y454" s="7">
        <v>0</v>
      </c>
      <c r="Z454" s="7">
        <v>0</v>
      </c>
      <c r="AA454"/>
    </row>
    <row r="455" spans="1:27" x14ac:dyDescent="0.25">
      <c r="A455" s="24" t="str">
        <f t="shared" si="25"/>
        <v/>
      </c>
      <c r="B455" s="24" t="str">
        <f t="shared" si="23"/>
        <v/>
      </c>
      <c r="C455" s="24">
        <f t="shared" si="24"/>
        <v>1</v>
      </c>
      <c r="D455" s="24">
        <v>2026</v>
      </c>
      <c r="E455" s="7" t="s">
        <v>514</v>
      </c>
      <c r="F455" s="7" t="s">
        <v>515</v>
      </c>
      <c r="G455" s="7" t="s">
        <v>24</v>
      </c>
      <c r="H455" s="7" t="s">
        <v>25</v>
      </c>
      <c r="I455" s="8">
        <v>0.32900000000000001</v>
      </c>
      <c r="J455" s="8">
        <v>0.41299999999999998</v>
      </c>
      <c r="K455" s="8">
        <v>0.59599999999999997</v>
      </c>
      <c r="L455" s="8">
        <v>1.0089999999999999</v>
      </c>
      <c r="M455" s="7">
        <v>57</v>
      </c>
      <c r="N455" s="7">
        <v>264</v>
      </c>
      <c r="O455" s="7">
        <v>228</v>
      </c>
      <c r="P455" s="7">
        <v>52</v>
      </c>
      <c r="Q455" s="7">
        <v>75</v>
      </c>
      <c r="R455" s="7">
        <v>13</v>
      </c>
      <c r="S455" s="7">
        <v>0</v>
      </c>
      <c r="T455" s="7">
        <v>16</v>
      </c>
      <c r="U455" s="7">
        <v>52</v>
      </c>
      <c r="V455" s="7">
        <v>7</v>
      </c>
      <c r="W455" s="7">
        <v>27</v>
      </c>
      <c r="X455" s="7">
        <v>49</v>
      </c>
      <c r="Y455" s="7">
        <v>5</v>
      </c>
      <c r="Z455" s="7">
        <v>2</v>
      </c>
      <c r="AA455"/>
    </row>
    <row r="456" spans="1:27" x14ac:dyDescent="0.25">
      <c r="A456" s="24" t="str">
        <f t="shared" si="25"/>
        <v/>
      </c>
      <c r="B456" s="24" t="str">
        <f t="shared" si="23"/>
        <v/>
      </c>
      <c r="C456" s="24" t="str">
        <f t="shared" si="24"/>
        <v/>
      </c>
      <c r="D456" s="24">
        <v>2026</v>
      </c>
      <c r="E456" s="7" t="s">
        <v>516</v>
      </c>
      <c r="F456" s="7" t="s">
        <v>515</v>
      </c>
      <c r="G456" s="7" t="s">
        <v>37</v>
      </c>
      <c r="H456" s="7" t="s">
        <v>44</v>
      </c>
      <c r="I456" s="8">
        <v>0.318</v>
      </c>
      <c r="J456" s="8">
        <v>0.437</v>
      </c>
      <c r="K456" s="8">
        <v>0.51200000000000001</v>
      </c>
      <c r="L456" s="8">
        <v>0.95</v>
      </c>
      <c r="M456" s="7">
        <v>55</v>
      </c>
      <c r="N456" s="7">
        <v>248</v>
      </c>
      <c r="O456" s="7">
        <v>201</v>
      </c>
      <c r="P456" s="7">
        <v>36</v>
      </c>
      <c r="Q456" s="7">
        <v>64</v>
      </c>
      <c r="R456" s="7">
        <v>12</v>
      </c>
      <c r="S456" s="7">
        <v>0</v>
      </c>
      <c r="T456" s="7">
        <v>9</v>
      </c>
      <c r="U456" s="7">
        <v>43</v>
      </c>
      <c r="V456" s="7">
        <v>11</v>
      </c>
      <c r="W456" s="7">
        <v>33</v>
      </c>
      <c r="X456" s="7">
        <v>24</v>
      </c>
      <c r="Y456" s="7">
        <v>0</v>
      </c>
      <c r="Z456" s="7">
        <v>0</v>
      </c>
      <c r="AA456"/>
    </row>
    <row r="457" spans="1:27" x14ac:dyDescent="0.25">
      <c r="A457" s="24">
        <f t="shared" si="25"/>
        <v>1</v>
      </c>
      <c r="B457" s="24" t="str">
        <f t="shared" si="23"/>
        <v/>
      </c>
      <c r="C457" s="24" t="str">
        <f t="shared" si="24"/>
        <v/>
      </c>
      <c r="D457" s="24">
        <v>2026</v>
      </c>
      <c r="E457" s="7" t="s">
        <v>517</v>
      </c>
      <c r="F457" s="7" t="s">
        <v>515</v>
      </c>
      <c r="G457" s="7" t="s">
        <v>29</v>
      </c>
      <c r="H457" s="7" t="s">
        <v>30</v>
      </c>
      <c r="I457" s="8">
        <v>0.30599999999999999</v>
      </c>
      <c r="J457" s="8">
        <v>0.36199999999999999</v>
      </c>
      <c r="K457" s="8">
        <v>0.41699999999999998</v>
      </c>
      <c r="L457" s="8">
        <v>0.77900000000000003</v>
      </c>
      <c r="M457" s="7">
        <v>53</v>
      </c>
      <c r="N457" s="7">
        <v>228</v>
      </c>
      <c r="O457" s="7">
        <v>206</v>
      </c>
      <c r="P457" s="7">
        <v>38</v>
      </c>
      <c r="Q457" s="7">
        <v>63</v>
      </c>
      <c r="R457" s="7">
        <v>14</v>
      </c>
      <c r="S457" s="7">
        <v>0</v>
      </c>
      <c r="T457" s="7">
        <v>3</v>
      </c>
      <c r="U457" s="7">
        <v>27</v>
      </c>
      <c r="V457" s="7">
        <v>5</v>
      </c>
      <c r="W457" s="7">
        <v>13</v>
      </c>
      <c r="X457" s="7">
        <v>30</v>
      </c>
      <c r="Y457" s="7">
        <v>6</v>
      </c>
      <c r="Z457" s="7">
        <v>1</v>
      </c>
      <c r="AA457"/>
    </row>
    <row r="458" spans="1:27" x14ac:dyDescent="0.25">
      <c r="A458" s="24" t="str">
        <f t="shared" si="25"/>
        <v/>
      </c>
      <c r="B458" s="24">
        <f t="shared" si="23"/>
        <v>1</v>
      </c>
      <c r="C458" s="24" t="str">
        <f t="shared" si="24"/>
        <v/>
      </c>
      <c r="D458" s="24">
        <v>2026</v>
      </c>
      <c r="E458" s="7" t="s">
        <v>518</v>
      </c>
      <c r="F458" s="7" t="s">
        <v>515</v>
      </c>
      <c r="G458" s="7" t="s">
        <v>37</v>
      </c>
      <c r="H458" s="7" t="s">
        <v>27</v>
      </c>
      <c r="I458" s="8">
        <v>0.28100000000000003</v>
      </c>
      <c r="J458" s="8">
        <v>0.38600000000000001</v>
      </c>
      <c r="K458" s="8">
        <v>0.45800000000000002</v>
      </c>
      <c r="L458" s="8">
        <v>0.84399999999999997</v>
      </c>
      <c r="M458" s="7">
        <v>53</v>
      </c>
      <c r="N458" s="7">
        <v>243</v>
      </c>
      <c r="O458" s="7">
        <v>203</v>
      </c>
      <c r="P458" s="7">
        <v>42</v>
      </c>
      <c r="Q458" s="7">
        <v>57</v>
      </c>
      <c r="R458" s="7">
        <v>10</v>
      </c>
      <c r="S458" s="7">
        <v>1</v>
      </c>
      <c r="T458" s="7">
        <v>8</v>
      </c>
      <c r="U458" s="7">
        <v>47</v>
      </c>
      <c r="V458" s="7">
        <v>8</v>
      </c>
      <c r="W458" s="7">
        <v>28</v>
      </c>
      <c r="X458" s="7">
        <v>39</v>
      </c>
      <c r="Y458" s="7">
        <v>20</v>
      </c>
      <c r="Z458" s="7">
        <v>1</v>
      </c>
      <c r="AA458"/>
    </row>
    <row r="459" spans="1:27" x14ac:dyDescent="0.25">
      <c r="A459" s="24" t="str">
        <f t="shared" si="25"/>
        <v/>
      </c>
      <c r="B459" s="24" t="str">
        <f t="shared" si="23"/>
        <v/>
      </c>
      <c r="C459" s="24" t="str">
        <f t="shared" si="24"/>
        <v/>
      </c>
      <c r="D459" s="24">
        <v>2026</v>
      </c>
      <c r="E459" s="7" t="s">
        <v>519</v>
      </c>
      <c r="F459" s="7" t="s">
        <v>515</v>
      </c>
      <c r="G459" s="7" t="s">
        <v>24</v>
      </c>
      <c r="H459" s="7" t="s">
        <v>40</v>
      </c>
      <c r="I459" s="8">
        <v>0.27200000000000002</v>
      </c>
      <c r="J459" s="8">
        <v>0.374</v>
      </c>
      <c r="K459" s="8">
        <v>0.35099999999999998</v>
      </c>
      <c r="L459" s="8">
        <v>0.72599999999999998</v>
      </c>
      <c r="M459" s="7">
        <v>57</v>
      </c>
      <c r="N459" s="7">
        <v>238</v>
      </c>
      <c r="O459" s="7">
        <v>202</v>
      </c>
      <c r="P459" s="7">
        <v>35</v>
      </c>
      <c r="Q459" s="7">
        <v>55</v>
      </c>
      <c r="R459" s="7">
        <v>8</v>
      </c>
      <c r="S459" s="7">
        <v>1</v>
      </c>
      <c r="T459" s="7">
        <v>2</v>
      </c>
      <c r="U459" s="7">
        <v>27</v>
      </c>
      <c r="V459" s="7">
        <v>7</v>
      </c>
      <c r="W459" s="7">
        <v>26</v>
      </c>
      <c r="X459" s="7">
        <v>52</v>
      </c>
      <c r="Y459" s="7">
        <v>7</v>
      </c>
      <c r="Z459" s="7">
        <v>2</v>
      </c>
      <c r="AA459"/>
    </row>
    <row r="460" spans="1:27" x14ac:dyDescent="0.25">
      <c r="A460" s="24">
        <f t="shared" si="25"/>
        <v>1</v>
      </c>
      <c r="B460" s="24" t="str">
        <f t="shared" si="23"/>
        <v/>
      </c>
      <c r="C460" s="24" t="str">
        <f t="shared" si="24"/>
        <v/>
      </c>
      <c r="D460" s="24">
        <v>2026</v>
      </c>
      <c r="E460" s="7" t="s">
        <v>520</v>
      </c>
      <c r="F460" s="7" t="s">
        <v>515</v>
      </c>
      <c r="G460" s="7" t="s">
        <v>29</v>
      </c>
      <c r="H460" s="7" t="s">
        <v>25</v>
      </c>
      <c r="I460" s="8">
        <v>0.26900000000000002</v>
      </c>
      <c r="J460" s="8">
        <v>0.39600000000000002</v>
      </c>
      <c r="K460" s="8">
        <v>0.57899999999999996</v>
      </c>
      <c r="L460" s="8">
        <v>0.97499999999999998</v>
      </c>
      <c r="M460" s="7">
        <v>54</v>
      </c>
      <c r="N460" s="7">
        <v>240</v>
      </c>
      <c r="O460" s="7">
        <v>197</v>
      </c>
      <c r="P460" s="7">
        <v>42</v>
      </c>
      <c r="Q460" s="7">
        <v>53</v>
      </c>
      <c r="R460" s="7">
        <v>7</v>
      </c>
      <c r="S460" s="7">
        <v>0</v>
      </c>
      <c r="T460" s="7">
        <v>18</v>
      </c>
      <c r="U460" s="7">
        <v>50</v>
      </c>
      <c r="V460" s="7">
        <v>7</v>
      </c>
      <c r="W460" s="7">
        <v>35</v>
      </c>
      <c r="X460" s="7">
        <v>51</v>
      </c>
      <c r="Y460" s="7">
        <v>0</v>
      </c>
      <c r="Z460" s="7">
        <v>0</v>
      </c>
      <c r="AA460"/>
    </row>
    <row r="461" spans="1:27" x14ac:dyDescent="0.25">
      <c r="A461" s="24" t="str">
        <f t="shared" si="25"/>
        <v/>
      </c>
      <c r="B461" s="24">
        <f t="shared" si="23"/>
        <v>1</v>
      </c>
      <c r="C461" s="24" t="str">
        <f t="shared" si="24"/>
        <v/>
      </c>
      <c r="D461" s="24">
        <v>2026</v>
      </c>
      <c r="E461" s="7" t="s">
        <v>521</v>
      </c>
      <c r="F461" s="7" t="s">
        <v>515</v>
      </c>
      <c r="G461" s="7" t="s">
        <v>37</v>
      </c>
      <c r="H461" s="7" t="s">
        <v>42</v>
      </c>
      <c r="I461" s="8">
        <v>0.34399999999999997</v>
      </c>
      <c r="J461" s="8">
        <v>0.45400000000000001</v>
      </c>
      <c r="K461" s="8">
        <v>0.53400000000000003</v>
      </c>
      <c r="L461" s="8">
        <v>0.98799999999999999</v>
      </c>
      <c r="M461" s="7">
        <v>37</v>
      </c>
      <c r="N461" s="7">
        <v>163</v>
      </c>
      <c r="O461" s="7">
        <v>131</v>
      </c>
      <c r="P461" s="7">
        <v>35</v>
      </c>
      <c r="Q461" s="7">
        <v>45</v>
      </c>
      <c r="R461" s="7">
        <v>8</v>
      </c>
      <c r="S461" s="7">
        <v>1</v>
      </c>
      <c r="T461" s="7">
        <v>5</v>
      </c>
      <c r="U461" s="7">
        <v>21</v>
      </c>
      <c r="V461" s="7">
        <v>4</v>
      </c>
      <c r="W461" s="7">
        <v>25</v>
      </c>
      <c r="X461" s="7">
        <v>30</v>
      </c>
      <c r="Y461" s="7">
        <v>13</v>
      </c>
      <c r="Z461" s="7">
        <v>7</v>
      </c>
      <c r="AA461"/>
    </row>
    <row r="462" spans="1:27" x14ac:dyDescent="0.25">
      <c r="A462" s="24" t="str">
        <f t="shared" si="25"/>
        <v/>
      </c>
      <c r="B462" s="24" t="str">
        <f t="shared" si="23"/>
        <v/>
      </c>
      <c r="C462" s="24">
        <f t="shared" si="24"/>
        <v>1</v>
      </c>
      <c r="D462" s="24">
        <v>2026</v>
      </c>
      <c r="E462" s="7" t="s">
        <v>522</v>
      </c>
      <c r="F462" s="7" t="s">
        <v>515</v>
      </c>
      <c r="G462" s="7" t="s">
        <v>24</v>
      </c>
      <c r="H462" s="7" t="s">
        <v>27</v>
      </c>
      <c r="I462" s="8">
        <v>0.255</v>
      </c>
      <c r="J462" s="8">
        <v>0.36399999999999999</v>
      </c>
      <c r="K462" s="8">
        <v>0.42299999999999999</v>
      </c>
      <c r="L462" s="8">
        <v>0.78800000000000003</v>
      </c>
      <c r="M462" s="7">
        <v>41</v>
      </c>
      <c r="N462" s="7">
        <v>165</v>
      </c>
      <c r="O462" s="7">
        <v>137</v>
      </c>
      <c r="P462" s="7">
        <v>21</v>
      </c>
      <c r="Q462" s="7">
        <v>35</v>
      </c>
      <c r="R462" s="7">
        <v>6</v>
      </c>
      <c r="S462" s="7">
        <v>1</v>
      </c>
      <c r="T462" s="7">
        <v>5</v>
      </c>
      <c r="U462" s="7">
        <v>18</v>
      </c>
      <c r="V462" s="7">
        <v>8</v>
      </c>
      <c r="W462" s="7">
        <v>16</v>
      </c>
      <c r="X462" s="7">
        <v>37</v>
      </c>
      <c r="Y462" s="7">
        <v>9</v>
      </c>
      <c r="Z462" s="7">
        <v>4</v>
      </c>
      <c r="AA462"/>
    </row>
    <row r="463" spans="1:27" x14ac:dyDescent="0.25">
      <c r="A463" s="24" t="str">
        <f t="shared" si="25"/>
        <v/>
      </c>
      <c r="B463" s="24" t="str">
        <f t="shared" si="23"/>
        <v/>
      </c>
      <c r="C463" s="24" t="str">
        <f t="shared" si="24"/>
        <v/>
      </c>
      <c r="D463" s="24">
        <v>2026</v>
      </c>
      <c r="E463" s="7" t="s">
        <v>523</v>
      </c>
      <c r="F463" s="7" t="s">
        <v>515</v>
      </c>
      <c r="G463" s="7" t="s">
        <v>47</v>
      </c>
      <c r="H463" s="7" t="s">
        <v>30</v>
      </c>
      <c r="I463" s="8">
        <v>0.24099999999999999</v>
      </c>
      <c r="J463" s="8">
        <v>0.36599999999999999</v>
      </c>
      <c r="K463" s="8">
        <v>0.34499999999999997</v>
      </c>
      <c r="L463" s="8">
        <v>0.71099999999999997</v>
      </c>
      <c r="M463" s="7">
        <v>23</v>
      </c>
      <c r="N463" s="7">
        <v>71</v>
      </c>
      <c r="O463" s="7">
        <v>58</v>
      </c>
      <c r="P463" s="7">
        <v>9</v>
      </c>
      <c r="Q463" s="7">
        <v>14</v>
      </c>
      <c r="R463" s="7">
        <v>3</v>
      </c>
      <c r="S463" s="7">
        <v>0</v>
      </c>
      <c r="T463" s="7">
        <v>1</v>
      </c>
      <c r="U463" s="7">
        <v>9</v>
      </c>
      <c r="V463" s="7">
        <v>5</v>
      </c>
      <c r="W463" s="7">
        <v>7</v>
      </c>
      <c r="X463" s="7">
        <v>13</v>
      </c>
      <c r="Y463" s="7">
        <v>2</v>
      </c>
      <c r="Z463" s="7">
        <v>0</v>
      </c>
      <c r="AA463"/>
    </row>
    <row r="464" spans="1:27" x14ac:dyDescent="0.25">
      <c r="A464" s="24">
        <f t="shared" si="25"/>
        <v>1</v>
      </c>
      <c r="B464" s="24" t="str">
        <f t="shared" si="23"/>
        <v/>
      </c>
      <c r="C464" s="24">
        <f t="shared" si="24"/>
        <v>1</v>
      </c>
      <c r="D464" s="24">
        <v>2026</v>
      </c>
      <c r="E464" s="7" t="s">
        <v>524</v>
      </c>
      <c r="F464" s="7" t="s">
        <v>515</v>
      </c>
      <c r="G464" s="7" t="s">
        <v>29</v>
      </c>
      <c r="H464" s="7" t="s">
        <v>35</v>
      </c>
      <c r="I464" s="8">
        <v>0.23300000000000001</v>
      </c>
      <c r="J464" s="8">
        <v>0.29299999999999998</v>
      </c>
      <c r="K464" s="8">
        <v>0.30199999999999999</v>
      </c>
      <c r="L464" s="8">
        <v>0.59499999999999997</v>
      </c>
      <c r="M464" s="7">
        <v>34</v>
      </c>
      <c r="N464" s="7">
        <v>133</v>
      </c>
      <c r="O464" s="7">
        <v>116</v>
      </c>
      <c r="P464" s="7">
        <v>13</v>
      </c>
      <c r="Q464" s="7">
        <v>27</v>
      </c>
      <c r="R464" s="7">
        <v>2</v>
      </c>
      <c r="S464" s="7">
        <v>0</v>
      </c>
      <c r="T464" s="7">
        <v>2</v>
      </c>
      <c r="U464" s="7">
        <v>19</v>
      </c>
      <c r="V464" s="7">
        <v>0</v>
      </c>
      <c r="W464" s="7">
        <v>12</v>
      </c>
      <c r="X464" s="7">
        <v>22</v>
      </c>
      <c r="Y464" s="7">
        <v>1</v>
      </c>
      <c r="Z464" s="7">
        <v>0</v>
      </c>
      <c r="AA464"/>
    </row>
    <row r="465" spans="1:27" x14ac:dyDescent="0.25">
      <c r="A465" s="24" t="str">
        <f t="shared" si="25"/>
        <v/>
      </c>
      <c r="B465" s="24" t="str">
        <f t="shared" si="23"/>
        <v/>
      </c>
      <c r="C465" s="24">
        <f t="shared" si="24"/>
        <v>1</v>
      </c>
      <c r="D465" s="24">
        <v>2026</v>
      </c>
      <c r="E465" s="7" t="s">
        <v>525</v>
      </c>
      <c r="F465" s="7" t="s">
        <v>515</v>
      </c>
      <c r="G465" s="7" t="s">
        <v>47</v>
      </c>
      <c r="H465" s="7" t="s">
        <v>33</v>
      </c>
      <c r="I465" s="8">
        <v>0.23100000000000001</v>
      </c>
      <c r="J465" s="8">
        <v>0.40799999999999997</v>
      </c>
      <c r="K465" s="8">
        <v>0.315</v>
      </c>
      <c r="L465" s="8">
        <v>0.72299999999999998</v>
      </c>
      <c r="M465" s="7">
        <v>38</v>
      </c>
      <c r="N465" s="7">
        <v>143</v>
      </c>
      <c r="O465" s="7">
        <v>108</v>
      </c>
      <c r="P465" s="7">
        <v>16</v>
      </c>
      <c r="Q465" s="7">
        <v>25</v>
      </c>
      <c r="R465" s="7">
        <v>4</v>
      </c>
      <c r="S465" s="7">
        <v>1</v>
      </c>
      <c r="T465" s="7">
        <v>1</v>
      </c>
      <c r="U465" s="7">
        <v>13</v>
      </c>
      <c r="V465" s="7">
        <v>9</v>
      </c>
      <c r="W465" s="7">
        <v>24</v>
      </c>
      <c r="X465" s="7">
        <v>31</v>
      </c>
      <c r="Y465" s="7">
        <v>2</v>
      </c>
      <c r="Z465" s="7">
        <v>0</v>
      </c>
      <c r="AA465"/>
    </row>
    <row r="466" spans="1:27" x14ac:dyDescent="0.25">
      <c r="A466" s="24">
        <f t="shared" si="25"/>
        <v>1</v>
      </c>
      <c r="B466" s="24" t="str">
        <f t="shared" si="23"/>
        <v/>
      </c>
      <c r="C466" s="24">
        <f t="shared" si="24"/>
        <v>1</v>
      </c>
      <c r="D466" s="24">
        <v>2026</v>
      </c>
      <c r="E466" s="7" t="s">
        <v>526</v>
      </c>
      <c r="F466" s="7" t="s">
        <v>515</v>
      </c>
      <c r="G466" s="7" t="s">
        <v>32</v>
      </c>
      <c r="H466" s="7" t="s">
        <v>42</v>
      </c>
      <c r="I466" s="8">
        <v>0.215</v>
      </c>
      <c r="J466" s="8">
        <v>0.33300000000000002</v>
      </c>
      <c r="K466" s="8">
        <v>0.30099999999999999</v>
      </c>
      <c r="L466" s="8">
        <v>0.63400000000000001</v>
      </c>
      <c r="M466" s="7">
        <v>31</v>
      </c>
      <c r="N466" s="7">
        <v>113</v>
      </c>
      <c r="O466" s="7">
        <v>93</v>
      </c>
      <c r="P466" s="7">
        <v>13</v>
      </c>
      <c r="Q466" s="7">
        <v>20</v>
      </c>
      <c r="R466" s="7">
        <v>5</v>
      </c>
      <c r="S466" s="7">
        <v>0</v>
      </c>
      <c r="T466" s="7">
        <v>1</v>
      </c>
      <c r="U466" s="7">
        <v>9</v>
      </c>
      <c r="V466" s="7">
        <v>2</v>
      </c>
      <c r="W466" s="7">
        <v>15</v>
      </c>
      <c r="X466" s="7">
        <v>26</v>
      </c>
      <c r="Y466" s="7">
        <v>0</v>
      </c>
      <c r="Z466" s="7">
        <v>0</v>
      </c>
      <c r="AA466"/>
    </row>
    <row r="467" spans="1:27" x14ac:dyDescent="0.25">
      <c r="A467" s="24" t="str">
        <f t="shared" si="25"/>
        <v/>
      </c>
      <c r="B467" s="24">
        <f t="shared" si="23"/>
        <v>1</v>
      </c>
      <c r="C467" s="24">
        <f t="shared" si="24"/>
        <v>1</v>
      </c>
      <c r="D467" s="24">
        <v>2026</v>
      </c>
      <c r="E467" s="7" t="s">
        <v>527</v>
      </c>
      <c r="F467" s="7" t="s">
        <v>515</v>
      </c>
      <c r="G467" s="7" t="s">
        <v>24</v>
      </c>
      <c r="H467" s="7" t="s">
        <v>64</v>
      </c>
      <c r="I467" s="8">
        <v>0.2</v>
      </c>
      <c r="J467" s="8">
        <v>0.38500000000000001</v>
      </c>
      <c r="K467" s="8">
        <v>0.5</v>
      </c>
      <c r="L467" s="8">
        <v>0.88500000000000001</v>
      </c>
      <c r="M467" s="7">
        <v>4</v>
      </c>
      <c r="N467" s="7">
        <v>14</v>
      </c>
      <c r="O467" s="7">
        <v>10</v>
      </c>
      <c r="P467" s="7">
        <v>3</v>
      </c>
      <c r="Q467" s="7">
        <v>2</v>
      </c>
      <c r="R467" s="7">
        <v>0</v>
      </c>
      <c r="S467" s="7">
        <v>0</v>
      </c>
      <c r="T467" s="7">
        <v>1</v>
      </c>
      <c r="U467" s="7">
        <v>1</v>
      </c>
      <c r="V467" s="7">
        <v>1</v>
      </c>
      <c r="W467" s="7">
        <v>2</v>
      </c>
      <c r="X467" s="7">
        <v>7</v>
      </c>
      <c r="Y467" s="7">
        <v>0</v>
      </c>
      <c r="Z467" s="7">
        <v>0</v>
      </c>
      <c r="AA467"/>
    </row>
    <row r="468" spans="1:27" x14ac:dyDescent="0.25">
      <c r="A468" s="24" t="str">
        <f t="shared" si="25"/>
        <v/>
      </c>
      <c r="B468" s="24" t="str">
        <f t="shared" si="23"/>
        <v/>
      </c>
      <c r="C468" s="24" t="str">
        <f t="shared" si="24"/>
        <v/>
      </c>
      <c r="D468" s="24">
        <v>2026</v>
      </c>
      <c r="E468" s="7" t="s">
        <v>528</v>
      </c>
      <c r="F468" s="7" t="s">
        <v>515</v>
      </c>
      <c r="G468" s="7" t="s">
        <v>47</v>
      </c>
      <c r="H468" s="7" t="s">
        <v>64</v>
      </c>
      <c r="I468" s="8">
        <v>0.16700000000000001</v>
      </c>
      <c r="J468" s="8">
        <v>0.16700000000000001</v>
      </c>
      <c r="K468" s="8">
        <v>0.16700000000000001</v>
      </c>
      <c r="L468" s="8">
        <v>0.33300000000000002</v>
      </c>
      <c r="M468" s="7">
        <v>2</v>
      </c>
      <c r="N468" s="7">
        <v>6</v>
      </c>
      <c r="O468" s="7">
        <v>6</v>
      </c>
      <c r="P468" s="7">
        <v>1</v>
      </c>
      <c r="Q468" s="7">
        <v>1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4</v>
      </c>
      <c r="Y468" s="7">
        <v>0</v>
      </c>
      <c r="Z468" s="7">
        <v>0</v>
      </c>
      <c r="AA468"/>
    </row>
    <row r="469" spans="1:27" x14ac:dyDescent="0.25">
      <c r="A469" s="24" t="str">
        <f t="shared" si="25"/>
        <v/>
      </c>
      <c r="B469" s="24" t="str">
        <f t="shared" si="23"/>
        <v/>
      </c>
      <c r="C469" s="24" t="str">
        <f t="shared" si="24"/>
        <v/>
      </c>
      <c r="D469" s="24">
        <v>2026</v>
      </c>
      <c r="E469" s="7" t="s">
        <v>529</v>
      </c>
      <c r="F469" s="7" t="s">
        <v>515</v>
      </c>
      <c r="G469" s="7" t="s">
        <v>37</v>
      </c>
      <c r="H469" s="7" t="s">
        <v>164</v>
      </c>
      <c r="I469" s="8">
        <v>0</v>
      </c>
      <c r="J469" s="8">
        <v>0</v>
      </c>
      <c r="K469" s="8">
        <v>0</v>
      </c>
      <c r="L469" s="8">
        <v>0</v>
      </c>
      <c r="M469" s="7">
        <v>1</v>
      </c>
      <c r="N469" s="7">
        <v>1</v>
      </c>
      <c r="O469" s="7">
        <v>1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1</v>
      </c>
      <c r="Y469" s="7">
        <v>0</v>
      </c>
      <c r="Z469" s="7">
        <v>0</v>
      </c>
      <c r="AA469"/>
    </row>
    <row r="470" spans="1:27" x14ac:dyDescent="0.25">
      <c r="A470" s="24" t="str">
        <f t="shared" si="25"/>
        <v/>
      </c>
      <c r="B470" s="24" t="str">
        <f t="shared" si="23"/>
        <v/>
      </c>
      <c r="C470" s="24" t="str">
        <f t="shared" si="24"/>
        <v/>
      </c>
      <c r="D470" s="24">
        <v>2026</v>
      </c>
      <c r="E470" s="7" t="s">
        <v>530</v>
      </c>
      <c r="F470" s="7" t="s">
        <v>515</v>
      </c>
      <c r="G470" s="7" t="s">
        <v>47</v>
      </c>
      <c r="H470" s="7" t="s">
        <v>27</v>
      </c>
      <c r="I470" s="8">
        <v>0</v>
      </c>
      <c r="J470" s="8">
        <v>0.25</v>
      </c>
      <c r="K470" s="8">
        <v>0</v>
      </c>
      <c r="L470" s="8">
        <v>0.25</v>
      </c>
      <c r="M470" s="7">
        <v>3</v>
      </c>
      <c r="N470" s="7">
        <v>4</v>
      </c>
      <c r="O470" s="7">
        <v>3</v>
      </c>
      <c r="P470" s="7">
        <v>3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1</v>
      </c>
      <c r="X470" s="7">
        <v>0</v>
      </c>
      <c r="Y470" s="7">
        <v>0</v>
      </c>
      <c r="Z470" s="7">
        <v>0</v>
      </c>
      <c r="AA470"/>
    </row>
    <row r="471" spans="1:27" x14ac:dyDescent="0.25">
      <c r="A471" s="24" t="str">
        <f t="shared" si="25"/>
        <v/>
      </c>
      <c r="B471" s="24" t="str">
        <f t="shared" si="23"/>
        <v/>
      </c>
      <c r="C471" s="24" t="str">
        <f t="shared" si="24"/>
        <v/>
      </c>
      <c r="D471" s="24">
        <v>2026</v>
      </c>
      <c r="E471" s="7" t="s">
        <v>531</v>
      </c>
      <c r="F471" s="7" t="s">
        <v>532</v>
      </c>
      <c r="G471" s="7" t="s">
        <v>37</v>
      </c>
      <c r="H471" s="7" t="s">
        <v>35</v>
      </c>
      <c r="I471" s="8">
        <v>0.33300000000000002</v>
      </c>
      <c r="J471" s="8">
        <v>0.44400000000000001</v>
      </c>
      <c r="K471" s="8">
        <v>0.54</v>
      </c>
      <c r="L471" s="8">
        <v>0.98399999999999999</v>
      </c>
      <c r="M471" s="7">
        <v>54</v>
      </c>
      <c r="N471" s="7">
        <v>236</v>
      </c>
      <c r="O471" s="7">
        <v>189</v>
      </c>
      <c r="P471" s="7">
        <v>51</v>
      </c>
      <c r="Q471" s="7">
        <v>63</v>
      </c>
      <c r="R471" s="7">
        <v>10</v>
      </c>
      <c r="S471" s="7">
        <v>4</v>
      </c>
      <c r="T471" s="7">
        <v>7</v>
      </c>
      <c r="U471" s="7">
        <v>41</v>
      </c>
      <c r="V471" s="7">
        <v>17</v>
      </c>
      <c r="W471" s="7">
        <v>23</v>
      </c>
      <c r="X471" s="7">
        <v>45</v>
      </c>
      <c r="Y471" s="7">
        <v>29</v>
      </c>
      <c r="Z471" s="7">
        <v>6</v>
      </c>
      <c r="AA471"/>
    </row>
    <row r="472" spans="1:27" x14ac:dyDescent="0.25">
      <c r="A472" s="24">
        <f t="shared" si="25"/>
        <v>1</v>
      </c>
      <c r="B472" s="24" t="str">
        <f t="shared" si="23"/>
        <v/>
      </c>
      <c r="C472" s="24" t="str">
        <f t="shared" si="24"/>
        <v/>
      </c>
      <c r="D472" s="24">
        <v>2026</v>
      </c>
      <c r="E472" s="7" t="s">
        <v>533</v>
      </c>
      <c r="F472" s="7" t="s">
        <v>532</v>
      </c>
      <c r="G472" s="7" t="s">
        <v>32</v>
      </c>
      <c r="H472" s="7" t="s">
        <v>25</v>
      </c>
      <c r="I472" s="8">
        <v>0.316</v>
      </c>
      <c r="J472" s="8">
        <v>0.39800000000000002</v>
      </c>
      <c r="K472" s="8">
        <v>0.63200000000000001</v>
      </c>
      <c r="L472" s="8">
        <v>1.03</v>
      </c>
      <c r="M472" s="7">
        <v>47</v>
      </c>
      <c r="N472" s="7">
        <v>201</v>
      </c>
      <c r="O472" s="7">
        <v>174</v>
      </c>
      <c r="P472" s="7">
        <v>35</v>
      </c>
      <c r="Q472" s="7">
        <v>55</v>
      </c>
      <c r="R472" s="7">
        <v>9</v>
      </c>
      <c r="S472" s="7">
        <v>2</v>
      </c>
      <c r="T472" s="7">
        <v>14</v>
      </c>
      <c r="U472" s="7">
        <v>45</v>
      </c>
      <c r="V472" s="7">
        <v>3</v>
      </c>
      <c r="W472" s="7">
        <v>22</v>
      </c>
      <c r="X472" s="7">
        <v>51</v>
      </c>
      <c r="Y472" s="7">
        <v>15</v>
      </c>
      <c r="Z472" s="7">
        <v>0</v>
      </c>
      <c r="AA472"/>
    </row>
    <row r="473" spans="1:27" x14ac:dyDescent="0.25">
      <c r="A473" s="24">
        <f t="shared" si="25"/>
        <v>1</v>
      </c>
      <c r="B473" s="24" t="str">
        <f t="shared" si="23"/>
        <v/>
      </c>
      <c r="C473" s="24" t="str">
        <f t="shared" si="24"/>
        <v/>
      </c>
      <c r="D473" s="24">
        <v>2026</v>
      </c>
      <c r="E473" s="7" t="s">
        <v>534</v>
      </c>
      <c r="F473" s="7" t="s">
        <v>532</v>
      </c>
      <c r="G473" s="7" t="s">
        <v>32</v>
      </c>
      <c r="H473" s="7" t="s">
        <v>38</v>
      </c>
      <c r="I473" s="8">
        <v>0.28699999999999998</v>
      </c>
      <c r="J473" s="8">
        <v>0.36</v>
      </c>
      <c r="K473" s="8">
        <v>0.57499999999999996</v>
      </c>
      <c r="L473" s="8">
        <v>0.93500000000000005</v>
      </c>
      <c r="M473" s="7">
        <v>45</v>
      </c>
      <c r="N473" s="7">
        <v>197</v>
      </c>
      <c r="O473" s="7">
        <v>174</v>
      </c>
      <c r="P473" s="7">
        <v>32</v>
      </c>
      <c r="Q473" s="7">
        <v>50</v>
      </c>
      <c r="R473" s="7">
        <v>9</v>
      </c>
      <c r="S473" s="7">
        <v>1</v>
      </c>
      <c r="T473" s="7">
        <v>13</v>
      </c>
      <c r="U473" s="7">
        <v>48</v>
      </c>
      <c r="V473" s="7">
        <v>6</v>
      </c>
      <c r="W473" s="7">
        <v>15</v>
      </c>
      <c r="X473" s="7">
        <v>48</v>
      </c>
      <c r="Y473" s="7">
        <v>2</v>
      </c>
      <c r="Z473" s="7">
        <v>1</v>
      </c>
      <c r="AA473"/>
    </row>
    <row r="474" spans="1:27" x14ac:dyDescent="0.25">
      <c r="A474" s="24" t="str">
        <f t="shared" si="25"/>
        <v/>
      </c>
      <c r="B474" s="24" t="str">
        <f t="shared" si="23"/>
        <v/>
      </c>
      <c r="C474" s="24" t="str">
        <f t="shared" si="24"/>
        <v/>
      </c>
      <c r="D474" s="24">
        <v>2026</v>
      </c>
      <c r="E474" s="7" t="s">
        <v>535</v>
      </c>
      <c r="F474" s="7" t="s">
        <v>532</v>
      </c>
      <c r="G474" s="7" t="s">
        <v>37</v>
      </c>
      <c r="H474" s="7" t="s">
        <v>40</v>
      </c>
      <c r="I474" s="8">
        <v>0.27300000000000002</v>
      </c>
      <c r="J474" s="8">
        <v>0.373</v>
      </c>
      <c r="K474" s="8">
        <v>0.48799999999999999</v>
      </c>
      <c r="L474" s="8">
        <v>0.86099999999999999</v>
      </c>
      <c r="M474" s="7">
        <v>56</v>
      </c>
      <c r="N474" s="7">
        <v>244</v>
      </c>
      <c r="O474" s="7">
        <v>205</v>
      </c>
      <c r="P474" s="7">
        <v>50</v>
      </c>
      <c r="Q474" s="7">
        <v>56</v>
      </c>
      <c r="R474" s="7">
        <v>18</v>
      </c>
      <c r="S474" s="7">
        <v>1</v>
      </c>
      <c r="T474" s="7">
        <v>8</v>
      </c>
      <c r="U474" s="7">
        <v>32</v>
      </c>
      <c r="V474" s="7">
        <v>9</v>
      </c>
      <c r="W474" s="7">
        <v>25</v>
      </c>
      <c r="X474" s="7">
        <v>46</v>
      </c>
      <c r="Y474" s="7">
        <v>20</v>
      </c>
      <c r="Z474" s="7">
        <v>4</v>
      </c>
      <c r="AA474"/>
    </row>
    <row r="475" spans="1:27" x14ac:dyDescent="0.25">
      <c r="A475" s="24" t="str">
        <f t="shared" si="25"/>
        <v/>
      </c>
      <c r="B475" s="24" t="str">
        <f t="shared" si="23"/>
        <v/>
      </c>
      <c r="C475" s="24" t="str">
        <f t="shared" si="24"/>
        <v/>
      </c>
      <c r="D475" s="24">
        <v>2026</v>
      </c>
      <c r="E475" s="7" t="s">
        <v>536</v>
      </c>
      <c r="F475" s="7" t="s">
        <v>532</v>
      </c>
      <c r="G475" s="7" t="s">
        <v>47</v>
      </c>
      <c r="H475" s="7" t="s">
        <v>42</v>
      </c>
      <c r="I475" s="8">
        <v>0.26100000000000001</v>
      </c>
      <c r="J475" s="8">
        <v>0.33900000000000002</v>
      </c>
      <c r="K475" s="8">
        <v>0.438</v>
      </c>
      <c r="L475" s="8">
        <v>0.77700000000000002</v>
      </c>
      <c r="M475" s="7">
        <v>44</v>
      </c>
      <c r="N475" s="7">
        <v>174</v>
      </c>
      <c r="O475" s="7">
        <v>153</v>
      </c>
      <c r="P475" s="7">
        <v>27</v>
      </c>
      <c r="Q475" s="7">
        <v>40</v>
      </c>
      <c r="R475" s="7">
        <v>7</v>
      </c>
      <c r="S475" s="7">
        <v>1</v>
      </c>
      <c r="T475" s="7">
        <v>6</v>
      </c>
      <c r="U475" s="7">
        <v>23</v>
      </c>
      <c r="V475" s="7">
        <v>5</v>
      </c>
      <c r="W475" s="7">
        <v>14</v>
      </c>
      <c r="X475" s="7">
        <v>49</v>
      </c>
      <c r="Y475" s="7">
        <v>8</v>
      </c>
      <c r="Z475" s="7">
        <v>1</v>
      </c>
      <c r="AA475"/>
    </row>
    <row r="476" spans="1:27" x14ac:dyDescent="0.25">
      <c r="A476" s="24">
        <f t="shared" si="25"/>
        <v>1</v>
      </c>
      <c r="B476" s="24" t="str">
        <f t="shared" si="23"/>
        <v/>
      </c>
      <c r="C476" s="24" t="str">
        <f t="shared" si="24"/>
        <v/>
      </c>
      <c r="D476" s="24">
        <v>2026</v>
      </c>
      <c r="E476" s="7" t="s">
        <v>537</v>
      </c>
      <c r="F476" s="7" t="s">
        <v>532</v>
      </c>
      <c r="G476" s="7" t="s">
        <v>32</v>
      </c>
      <c r="H476" s="7" t="s">
        <v>33</v>
      </c>
      <c r="I476" s="8">
        <v>0.25800000000000001</v>
      </c>
      <c r="J476" s="8">
        <v>0.33800000000000002</v>
      </c>
      <c r="K476" s="8">
        <v>0.30599999999999999</v>
      </c>
      <c r="L476" s="8">
        <v>0.64500000000000002</v>
      </c>
      <c r="M476" s="7">
        <v>56</v>
      </c>
      <c r="N476" s="7">
        <v>214</v>
      </c>
      <c r="O476" s="7">
        <v>186</v>
      </c>
      <c r="P476" s="7">
        <v>42</v>
      </c>
      <c r="Q476" s="7">
        <v>48</v>
      </c>
      <c r="R476" s="7">
        <v>6</v>
      </c>
      <c r="S476" s="7">
        <v>0</v>
      </c>
      <c r="T476" s="7">
        <v>1</v>
      </c>
      <c r="U476" s="7">
        <v>13</v>
      </c>
      <c r="V476" s="7">
        <v>5</v>
      </c>
      <c r="W476" s="7">
        <v>18</v>
      </c>
      <c r="X476" s="7">
        <v>37</v>
      </c>
      <c r="Y476" s="7">
        <v>7</v>
      </c>
      <c r="Z476" s="7">
        <v>3</v>
      </c>
      <c r="AA476"/>
    </row>
    <row r="477" spans="1:27" x14ac:dyDescent="0.25">
      <c r="A477" s="24" t="str">
        <f t="shared" si="25"/>
        <v/>
      </c>
      <c r="B477" s="24" t="str">
        <f t="shared" si="23"/>
        <v/>
      </c>
      <c r="C477" s="24" t="str">
        <f t="shared" si="24"/>
        <v/>
      </c>
      <c r="D477" s="24">
        <v>2026</v>
      </c>
      <c r="E477" s="7" t="s">
        <v>538</v>
      </c>
      <c r="F477" s="7" t="s">
        <v>532</v>
      </c>
      <c r="G477" s="7" t="s">
        <v>37</v>
      </c>
      <c r="H477" s="7" t="s">
        <v>27</v>
      </c>
      <c r="I477" s="8">
        <v>0.25</v>
      </c>
      <c r="J477" s="8">
        <v>0.28100000000000003</v>
      </c>
      <c r="K477" s="8">
        <v>0.45700000000000002</v>
      </c>
      <c r="L477" s="8">
        <v>0.73799999999999999</v>
      </c>
      <c r="M477" s="7">
        <v>48</v>
      </c>
      <c r="N477" s="7">
        <v>192</v>
      </c>
      <c r="O477" s="7">
        <v>184</v>
      </c>
      <c r="P477" s="7">
        <v>29</v>
      </c>
      <c r="Q477" s="7">
        <v>46</v>
      </c>
      <c r="R477" s="7">
        <v>9</v>
      </c>
      <c r="S477" s="7">
        <v>1</v>
      </c>
      <c r="T477" s="7">
        <v>9</v>
      </c>
      <c r="U477" s="7">
        <v>28</v>
      </c>
      <c r="V477" s="7">
        <v>1</v>
      </c>
      <c r="W477" s="7">
        <v>7</v>
      </c>
      <c r="X477" s="7">
        <v>52</v>
      </c>
      <c r="Y477" s="7">
        <v>14</v>
      </c>
      <c r="Z477" s="7">
        <v>2</v>
      </c>
      <c r="AA477"/>
    </row>
    <row r="478" spans="1:27" x14ac:dyDescent="0.25">
      <c r="A478" s="24">
        <f t="shared" si="25"/>
        <v>1</v>
      </c>
      <c r="B478" s="24" t="str">
        <f t="shared" si="23"/>
        <v/>
      </c>
      <c r="C478" s="24" t="str">
        <f t="shared" si="24"/>
        <v/>
      </c>
      <c r="D478" s="24">
        <v>2026</v>
      </c>
      <c r="E478" s="7" t="s">
        <v>539</v>
      </c>
      <c r="F478" s="7" t="s">
        <v>532</v>
      </c>
      <c r="G478" s="7" t="s">
        <v>29</v>
      </c>
      <c r="H478" s="7" t="s">
        <v>30</v>
      </c>
      <c r="I478" s="8">
        <v>0.24099999999999999</v>
      </c>
      <c r="J478" s="8">
        <v>0.45300000000000001</v>
      </c>
      <c r="K478" s="8">
        <v>0.36899999999999999</v>
      </c>
      <c r="L478" s="8">
        <v>0.82199999999999995</v>
      </c>
      <c r="M478" s="7">
        <v>48</v>
      </c>
      <c r="N478" s="7">
        <v>202</v>
      </c>
      <c r="O478" s="7">
        <v>141</v>
      </c>
      <c r="P478" s="7">
        <v>33</v>
      </c>
      <c r="Q478" s="7">
        <v>34</v>
      </c>
      <c r="R478" s="7">
        <v>6</v>
      </c>
      <c r="S478" s="7">
        <v>0</v>
      </c>
      <c r="T478" s="7">
        <v>4</v>
      </c>
      <c r="U478" s="7">
        <v>27</v>
      </c>
      <c r="V478" s="7">
        <v>7</v>
      </c>
      <c r="W478" s="7">
        <v>50</v>
      </c>
      <c r="X478" s="7">
        <v>51</v>
      </c>
      <c r="Y478" s="7">
        <v>21</v>
      </c>
      <c r="Z478" s="7">
        <v>5</v>
      </c>
      <c r="AA478"/>
    </row>
    <row r="479" spans="1:27" x14ac:dyDescent="0.25">
      <c r="A479" s="24" t="str">
        <f t="shared" si="25"/>
        <v/>
      </c>
      <c r="B479" s="24">
        <f t="shared" si="23"/>
        <v>1</v>
      </c>
      <c r="C479" s="24" t="str">
        <f t="shared" si="24"/>
        <v/>
      </c>
      <c r="D479" s="24">
        <v>2026</v>
      </c>
      <c r="E479" s="7" t="s">
        <v>540</v>
      </c>
      <c r="F479" s="7" t="s">
        <v>532</v>
      </c>
      <c r="G479" s="7" t="s">
        <v>37</v>
      </c>
      <c r="H479" s="7" t="s">
        <v>25</v>
      </c>
      <c r="I479" s="8">
        <v>0.45200000000000001</v>
      </c>
      <c r="J479" s="8">
        <v>0.57399999999999995</v>
      </c>
      <c r="K479" s="8">
        <v>0.95199999999999996</v>
      </c>
      <c r="L479" s="8">
        <v>1.526</v>
      </c>
      <c r="M479" s="7">
        <v>14</v>
      </c>
      <c r="N479" s="7">
        <v>61</v>
      </c>
      <c r="O479" s="7">
        <v>42</v>
      </c>
      <c r="P479" s="7">
        <v>18</v>
      </c>
      <c r="Q479" s="7">
        <v>19</v>
      </c>
      <c r="R479" s="7">
        <v>1</v>
      </c>
      <c r="S479" s="7">
        <v>1</v>
      </c>
      <c r="T479" s="7">
        <v>6</v>
      </c>
      <c r="U479" s="7">
        <v>21</v>
      </c>
      <c r="V479" s="7">
        <v>3</v>
      </c>
      <c r="W479" s="7">
        <v>13</v>
      </c>
      <c r="X479" s="7">
        <v>8</v>
      </c>
      <c r="Y479" s="7">
        <v>9</v>
      </c>
      <c r="Z479" s="7">
        <v>1</v>
      </c>
      <c r="AA479"/>
    </row>
    <row r="480" spans="1:27" x14ac:dyDescent="0.25">
      <c r="A480" s="24" t="str">
        <f t="shared" si="25"/>
        <v/>
      </c>
      <c r="B480" s="24" t="str">
        <f t="shared" si="23"/>
        <v/>
      </c>
      <c r="C480" s="24">
        <f t="shared" si="24"/>
        <v>1</v>
      </c>
      <c r="D480" s="24">
        <v>2026</v>
      </c>
      <c r="E480" s="7" t="s">
        <v>541</v>
      </c>
      <c r="F480" s="7" t="s">
        <v>532</v>
      </c>
      <c r="G480" s="7" t="s">
        <v>24</v>
      </c>
      <c r="H480" s="7" t="s">
        <v>33</v>
      </c>
      <c r="I480" s="8">
        <v>0.33300000000000002</v>
      </c>
      <c r="J480" s="8">
        <v>0.5</v>
      </c>
      <c r="K480" s="8">
        <v>1.333</v>
      </c>
      <c r="L480" s="8">
        <v>1.833</v>
      </c>
      <c r="M480" s="7">
        <v>3</v>
      </c>
      <c r="N480" s="7">
        <v>4</v>
      </c>
      <c r="O480" s="7">
        <v>3</v>
      </c>
      <c r="P480" s="7">
        <v>5</v>
      </c>
      <c r="Q480" s="7">
        <v>1</v>
      </c>
      <c r="R480" s="7">
        <v>0</v>
      </c>
      <c r="S480" s="7">
        <v>0</v>
      </c>
      <c r="T480" s="7">
        <v>1</v>
      </c>
      <c r="U480" s="7">
        <v>1</v>
      </c>
      <c r="V480" s="7">
        <v>1</v>
      </c>
      <c r="W480" s="7">
        <v>0</v>
      </c>
      <c r="X480" s="7">
        <v>1</v>
      </c>
      <c r="Y480" s="7">
        <v>1</v>
      </c>
      <c r="Z480" s="7">
        <v>0</v>
      </c>
      <c r="AA480"/>
    </row>
    <row r="481" spans="1:27" x14ac:dyDescent="0.25">
      <c r="A481" s="24" t="str">
        <f t="shared" si="25"/>
        <v/>
      </c>
      <c r="B481" s="24" t="str">
        <f t="shared" si="23"/>
        <v/>
      </c>
      <c r="C481" s="24" t="str">
        <f t="shared" si="24"/>
        <v/>
      </c>
      <c r="D481" s="24">
        <v>2026</v>
      </c>
      <c r="E481" s="7" t="s">
        <v>542</v>
      </c>
      <c r="F481" s="7" t="s">
        <v>532</v>
      </c>
      <c r="G481" s="7" t="s">
        <v>24</v>
      </c>
      <c r="H481" s="7" t="s">
        <v>164</v>
      </c>
      <c r="I481" s="8">
        <v>0.33300000000000002</v>
      </c>
      <c r="J481" s="8">
        <v>0.5</v>
      </c>
      <c r="K481" s="8">
        <v>1.333</v>
      </c>
      <c r="L481" s="8">
        <v>1.833</v>
      </c>
      <c r="M481" s="7">
        <v>3</v>
      </c>
      <c r="N481" s="7">
        <v>4</v>
      </c>
      <c r="O481" s="7">
        <v>3</v>
      </c>
      <c r="P481" s="7">
        <v>1</v>
      </c>
      <c r="Q481" s="7">
        <v>1</v>
      </c>
      <c r="R481" s="7">
        <v>0</v>
      </c>
      <c r="S481" s="7">
        <v>0</v>
      </c>
      <c r="T481" s="7">
        <v>1</v>
      </c>
      <c r="U481" s="7">
        <v>1</v>
      </c>
      <c r="V481" s="7">
        <v>0</v>
      </c>
      <c r="W481" s="7">
        <v>1</v>
      </c>
      <c r="X481" s="7">
        <v>2</v>
      </c>
      <c r="Y481" s="7">
        <v>0</v>
      </c>
      <c r="Z481" s="7">
        <v>0</v>
      </c>
      <c r="AA481"/>
    </row>
    <row r="482" spans="1:27" x14ac:dyDescent="0.25">
      <c r="A482" s="24" t="str">
        <f t="shared" si="25"/>
        <v/>
      </c>
      <c r="B482" s="24" t="str">
        <f t="shared" si="23"/>
        <v/>
      </c>
      <c r="C482" s="24" t="str">
        <f t="shared" si="24"/>
        <v/>
      </c>
      <c r="D482" s="24">
        <v>2026</v>
      </c>
      <c r="E482" s="7" t="s">
        <v>543</v>
      </c>
      <c r="F482" s="7" t="s">
        <v>532</v>
      </c>
      <c r="G482" s="7" t="s">
        <v>24</v>
      </c>
      <c r="H482" s="7" t="s">
        <v>27</v>
      </c>
      <c r="I482" s="8">
        <v>0.27300000000000002</v>
      </c>
      <c r="J482" s="8">
        <v>0.40699999999999997</v>
      </c>
      <c r="K482" s="8">
        <v>0.36399999999999999</v>
      </c>
      <c r="L482" s="8">
        <v>0.77100000000000002</v>
      </c>
      <c r="M482" s="7">
        <v>12</v>
      </c>
      <c r="N482" s="7">
        <v>27</v>
      </c>
      <c r="O482" s="7">
        <v>22</v>
      </c>
      <c r="P482" s="7">
        <v>6</v>
      </c>
      <c r="Q482" s="7">
        <v>6</v>
      </c>
      <c r="R482" s="7">
        <v>0</v>
      </c>
      <c r="S482" s="7">
        <v>1</v>
      </c>
      <c r="T482" s="7">
        <v>0</v>
      </c>
      <c r="U482" s="7">
        <v>4</v>
      </c>
      <c r="V482" s="7">
        <v>0</v>
      </c>
      <c r="W482" s="7">
        <v>5</v>
      </c>
      <c r="X482" s="7">
        <v>8</v>
      </c>
      <c r="Y482" s="7">
        <v>7</v>
      </c>
      <c r="Z482" s="7">
        <v>1</v>
      </c>
      <c r="AA482"/>
    </row>
    <row r="483" spans="1:27" x14ac:dyDescent="0.25">
      <c r="A483" s="24">
        <f t="shared" si="25"/>
        <v>1</v>
      </c>
      <c r="B483" s="24" t="str">
        <f t="shared" si="23"/>
        <v/>
      </c>
      <c r="C483" s="24" t="str">
        <f t="shared" si="24"/>
        <v/>
      </c>
      <c r="D483" s="24">
        <v>2026</v>
      </c>
      <c r="E483" s="7" t="s">
        <v>544</v>
      </c>
      <c r="F483" s="7" t="s">
        <v>532</v>
      </c>
      <c r="G483" s="7" t="s">
        <v>32</v>
      </c>
      <c r="H483" s="7" t="s">
        <v>44</v>
      </c>
      <c r="I483" s="8">
        <v>0.25</v>
      </c>
      <c r="J483" s="8">
        <v>0.35599999999999998</v>
      </c>
      <c r="K483" s="8">
        <v>0.40899999999999997</v>
      </c>
      <c r="L483" s="8">
        <v>0.76500000000000001</v>
      </c>
      <c r="M483" s="7">
        <v>31</v>
      </c>
      <c r="N483" s="7">
        <v>104</v>
      </c>
      <c r="O483" s="7">
        <v>88</v>
      </c>
      <c r="P483" s="7">
        <v>8</v>
      </c>
      <c r="Q483" s="7">
        <v>22</v>
      </c>
      <c r="R483" s="7">
        <v>5</v>
      </c>
      <c r="S483" s="7">
        <v>0</v>
      </c>
      <c r="T483" s="7">
        <v>3</v>
      </c>
      <c r="U483" s="7">
        <v>14</v>
      </c>
      <c r="V483" s="7">
        <v>4</v>
      </c>
      <c r="W483" s="7">
        <v>11</v>
      </c>
      <c r="X483" s="7">
        <v>31</v>
      </c>
      <c r="Y483" s="7">
        <v>2</v>
      </c>
      <c r="Z483" s="7">
        <v>0</v>
      </c>
      <c r="AA483"/>
    </row>
    <row r="484" spans="1:27" x14ac:dyDescent="0.25">
      <c r="A484" s="24" t="str">
        <f t="shared" si="25"/>
        <v/>
      </c>
      <c r="B484" s="24" t="str">
        <f t="shared" si="23"/>
        <v/>
      </c>
      <c r="C484" s="24" t="str">
        <f t="shared" si="24"/>
        <v/>
      </c>
      <c r="D484" s="24">
        <v>2026</v>
      </c>
      <c r="E484" s="7" t="s">
        <v>545</v>
      </c>
      <c r="F484" s="7" t="s">
        <v>532</v>
      </c>
      <c r="G484" s="7" t="s">
        <v>37</v>
      </c>
      <c r="H484" s="7" t="s">
        <v>35</v>
      </c>
      <c r="I484" s="8">
        <v>0.23300000000000001</v>
      </c>
      <c r="J484" s="8">
        <v>0.27500000000000002</v>
      </c>
      <c r="K484" s="8">
        <v>0.34</v>
      </c>
      <c r="L484" s="8">
        <v>0.61499999999999999</v>
      </c>
      <c r="M484" s="7">
        <v>27</v>
      </c>
      <c r="N484" s="7">
        <v>109</v>
      </c>
      <c r="O484" s="7">
        <v>103</v>
      </c>
      <c r="P484" s="7">
        <v>11</v>
      </c>
      <c r="Q484" s="7">
        <v>24</v>
      </c>
      <c r="R484" s="7">
        <v>5</v>
      </c>
      <c r="S484" s="7">
        <v>0</v>
      </c>
      <c r="T484" s="7">
        <v>2</v>
      </c>
      <c r="U484" s="7">
        <v>15</v>
      </c>
      <c r="V484" s="7">
        <v>0</v>
      </c>
      <c r="W484" s="7">
        <v>6</v>
      </c>
      <c r="X484" s="7">
        <v>16</v>
      </c>
      <c r="Y484" s="7">
        <v>1</v>
      </c>
      <c r="Z484" s="7">
        <v>0</v>
      </c>
      <c r="AA484"/>
    </row>
    <row r="485" spans="1:27" x14ac:dyDescent="0.25">
      <c r="A485" s="24">
        <f t="shared" si="25"/>
        <v>1</v>
      </c>
      <c r="B485" s="24" t="str">
        <f t="shared" si="23"/>
        <v/>
      </c>
      <c r="C485" s="24" t="str">
        <f t="shared" si="24"/>
        <v/>
      </c>
      <c r="D485" s="24">
        <v>2026</v>
      </c>
      <c r="E485" s="7" t="s">
        <v>546</v>
      </c>
      <c r="F485" s="7" t="s">
        <v>532</v>
      </c>
      <c r="G485" s="7" t="s">
        <v>32</v>
      </c>
      <c r="H485" s="7" t="s">
        <v>30</v>
      </c>
      <c r="I485" s="8">
        <v>0.222</v>
      </c>
      <c r="J485" s="8">
        <v>0.25</v>
      </c>
      <c r="K485" s="8">
        <v>0.27800000000000002</v>
      </c>
      <c r="L485" s="8">
        <v>0.52800000000000002</v>
      </c>
      <c r="M485" s="7">
        <v>9</v>
      </c>
      <c r="N485" s="7">
        <v>20</v>
      </c>
      <c r="O485" s="7">
        <v>18</v>
      </c>
      <c r="P485" s="7">
        <v>3</v>
      </c>
      <c r="Q485" s="7">
        <v>4</v>
      </c>
      <c r="R485" s="7">
        <v>1</v>
      </c>
      <c r="S485" s="7">
        <v>0</v>
      </c>
      <c r="T485" s="7">
        <v>0</v>
      </c>
      <c r="U485" s="7">
        <v>3</v>
      </c>
      <c r="V485" s="7">
        <v>0</v>
      </c>
      <c r="W485" s="7">
        <v>1</v>
      </c>
      <c r="X485" s="7">
        <v>5</v>
      </c>
      <c r="Y485" s="7">
        <v>1</v>
      </c>
      <c r="Z485" s="7">
        <v>1</v>
      </c>
      <c r="AA485"/>
    </row>
    <row r="486" spans="1:27" x14ac:dyDescent="0.25">
      <c r="A486" s="24" t="str">
        <f t="shared" si="25"/>
        <v/>
      </c>
      <c r="B486" s="24" t="str">
        <f t="shared" si="23"/>
        <v/>
      </c>
      <c r="C486" s="24" t="str">
        <f t="shared" si="24"/>
        <v/>
      </c>
      <c r="D486" s="24">
        <v>2026</v>
      </c>
      <c r="E486" s="7" t="s">
        <v>547</v>
      </c>
      <c r="F486" s="7" t="s">
        <v>532</v>
      </c>
      <c r="G486" s="7" t="s">
        <v>47</v>
      </c>
      <c r="H486" s="7" t="s">
        <v>44</v>
      </c>
      <c r="I486" s="8">
        <v>0.218</v>
      </c>
      <c r="J486" s="8">
        <v>0.41599999999999998</v>
      </c>
      <c r="K486" s="8">
        <v>0.32700000000000001</v>
      </c>
      <c r="L486" s="8">
        <v>0.74299999999999999</v>
      </c>
      <c r="M486" s="7">
        <v>41</v>
      </c>
      <c r="N486" s="7">
        <v>149</v>
      </c>
      <c r="O486" s="7">
        <v>110</v>
      </c>
      <c r="P486" s="7">
        <v>20</v>
      </c>
      <c r="Q486" s="7">
        <v>24</v>
      </c>
      <c r="R486" s="7">
        <v>2</v>
      </c>
      <c r="S486" s="7">
        <v>2</v>
      </c>
      <c r="T486" s="7">
        <v>2</v>
      </c>
      <c r="U486" s="7">
        <v>12</v>
      </c>
      <c r="V486" s="7">
        <v>5</v>
      </c>
      <c r="W486" s="7">
        <v>33</v>
      </c>
      <c r="X486" s="7">
        <v>44</v>
      </c>
      <c r="Y486" s="7">
        <v>14</v>
      </c>
      <c r="Z486" s="7">
        <v>3</v>
      </c>
      <c r="AA486"/>
    </row>
    <row r="487" spans="1:27" x14ac:dyDescent="0.25">
      <c r="A487" s="24" t="str">
        <f t="shared" si="25"/>
        <v/>
      </c>
      <c r="B487" s="24" t="str">
        <f t="shared" si="23"/>
        <v/>
      </c>
      <c r="C487" s="24" t="str">
        <f t="shared" si="24"/>
        <v/>
      </c>
      <c r="D487" s="24">
        <v>2026</v>
      </c>
      <c r="E487" s="7" t="s">
        <v>548</v>
      </c>
      <c r="F487" s="7" t="s">
        <v>532</v>
      </c>
      <c r="G487" s="7" t="s">
        <v>24</v>
      </c>
      <c r="H487" s="7" t="s">
        <v>44</v>
      </c>
      <c r="I487" s="8">
        <v>0.2</v>
      </c>
      <c r="J487" s="8">
        <v>0.2</v>
      </c>
      <c r="K487" s="8">
        <v>0.2</v>
      </c>
      <c r="L487" s="8">
        <v>0.4</v>
      </c>
      <c r="M487" s="7">
        <v>2</v>
      </c>
      <c r="N487" s="7">
        <v>5</v>
      </c>
      <c r="O487" s="7">
        <v>5</v>
      </c>
      <c r="P487" s="7">
        <v>1</v>
      </c>
      <c r="Q487" s="7">
        <v>1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1</v>
      </c>
      <c r="Z487" s="7">
        <v>0</v>
      </c>
      <c r="AA487"/>
    </row>
    <row r="488" spans="1:27" x14ac:dyDescent="0.25">
      <c r="A488" s="24" t="str">
        <f t="shared" si="25"/>
        <v/>
      </c>
      <c r="B488" s="24" t="str">
        <f t="shared" si="23"/>
        <v/>
      </c>
      <c r="C488" s="24" t="str">
        <f t="shared" si="24"/>
        <v/>
      </c>
      <c r="D488" s="24">
        <v>2026</v>
      </c>
      <c r="E488" s="7" t="s">
        <v>549</v>
      </c>
      <c r="F488" s="7" t="s">
        <v>532</v>
      </c>
      <c r="G488" s="7" t="s">
        <v>24</v>
      </c>
      <c r="H488" s="7" t="s">
        <v>164</v>
      </c>
      <c r="I488" s="8">
        <v>0.2</v>
      </c>
      <c r="J488" s="8">
        <v>0.2</v>
      </c>
      <c r="K488" s="8">
        <v>0.8</v>
      </c>
      <c r="L488" s="8">
        <v>1</v>
      </c>
      <c r="M488" s="7">
        <v>5</v>
      </c>
      <c r="N488" s="7">
        <v>5</v>
      </c>
      <c r="O488" s="7">
        <v>5</v>
      </c>
      <c r="P488" s="7">
        <v>0</v>
      </c>
      <c r="Q488" s="7">
        <v>1</v>
      </c>
      <c r="R488" s="7">
        <v>0</v>
      </c>
      <c r="S488" s="7">
        <v>0</v>
      </c>
      <c r="T488" s="7">
        <v>1</v>
      </c>
      <c r="U488" s="7">
        <v>3</v>
      </c>
      <c r="V488" s="7">
        <v>0</v>
      </c>
      <c r="W488" s="7">
        <v>0</v>
      </c>
      <c r="X488" s="7">
        <v>2</v>
      </c>
      <c r="Y488" s="7">
        <v>0</v>
      </c>
      <c r="Z488" s="7">
        <v>0</v>
      </c>
      <c r="AA488"/>
    </row>
    <row r="489" spans="1:27" x14ac:dyDescent="0.25">
      <c r="A489" s="24" t="str">
        <f t="shared" si="25"/>
        <v/>
      </c>
      <c r="B489" s="24" t="str">
        <f t="shared" si="23"/>
        <v/>
      </c>
      <c r="C489" s="24">
        <f t="shared" si="24"/>
        <v>1</v>
      </c>
      <c r="D489" s="24">
        <v>2026</v>
      </c>
      <c r="E489" s="7" t="s">
        <v>550</v>
      </c>
      <c r="F489" s="7" t="s">
        <v>532</v>
      </c>
      <c r="G489" s="7" t="s">
        <v>24</v>
      </c>
      <c r="H489" s="7" t="s">
        <v>35</v>
      </c>
      <c r="I489" s="8">
        <v>0.17599999999999999</v>
      </c>
      <c r="J489" s="8">
        <v>0.26300000000000001</v>
      </c>
      <c r="K489" s="8">
        <v>0.35299999999999998</v>
      </c>
      <c r="L489" s="8">
        <v>0.61599999999999999</v>
      </c>
      <c r="M489" s="7">
        <v>8</v>
      </c>
      <c r="N489" s="7">
        <v>19</v>
      </c>
      <c r="O489" s="7">
        <v>17</v>
      </c>
      <c r="P489" s="7">
        <v>1</v>
      </c>
      <c r="Q489" s="7">
        <v>3</v>
      </c>
      <c r="R489" s="7">
        <v>0</v>
      </c>
      <c r="S489" s="7">
        <v>0</v>
      </c>
      <c r="T489" s="7">
        <v>1</v>
      </c>
      <c r="U489" s="7">
        <v>3</v>
      </c>
      <c r="V489" s="7">
        <v>0</v>
      </c>
      <c r="W489" s="7">
        <v>2</v>
      </c>
      <c r="X489" s="7">
        <v>5</v>
      </c>
      <c r="Y489" s="7">
        <v>0</v>
      </c>
      <c r="Z489" s="7">
        <v>0</v>
      </c>
      <c r="AA489"/>
    </row>
    <row r="490" spans="1:27" x14ac:dyDescent="0.25">
      <c r="A490" s="24" t="str">
        <f t="shared" si="25"/>
        <v/>
      </c>
      <c r="B490" s="24" t="str">
        <f t="shared" si="23"/>
        <v/>
      </c>
      <c r="C490" s="24">
        <f t="shared" si="24"/>
        <v>1</v>
      </c>
      <c r="D490" s="24">
        <v>2026</v>
      </c>
      <c r="E490" s="7" t="s">
        <v>551</v>
      </c>
      <c r="F490" s="7" t="s">
        <v>532</v>
      </c>
      <c r="G490" s="7" t="s">
        <v>47</v>
      </c>
      <c r="H490" s="7" t="s">
        <v>164</v>
      </c>
      <c r="I490" s="8">
        <v>0.125</v>
      </c>
      <c r="J490" s="8">
        <v>0.125</v>
      </c>
      <c r="K490" s="8">
        <v>0.125</v>
      </c>
      <c r="L490" s="8">
        <v>0.25</v>
      </c>
      <c r="M490" s="7">
        <v>6</v>
      </c>
      <c r="N490" s="7">
        <v>8</v>
      </c>
      <c r="O490" s="7">
        <v>8</v>
      </c>
      <c r="P490" s="7">
        <v>1</v>
      </c>
      <c r="Q490" s="7">
        <v>1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4</v>
      </c>
      <c r="Y490" s="7">
        <v>0</v>
      </c>
      <c r="Z490" s="7">
        <v>0</v>
      </c>
      <c r="AA490"/>
    </row>
    <row r="491" spans="1:27" x14ac:dyDescent="0.25">
      <c r="A491" s="24">
        <f t="shared" si="25"/>
        <v>1</v>
      </c>
      <c r="B491" s="24" t="str">
        <f t="shared" si="23"/>
        <v/>
      </c>
      <c r="C491" s="24">
        <f t="shared" si="24"/>
        <v>1</v>
      </c>
      <c r="D491" s="24">
        <v>2026</v>
      </c>
      <c r="E491" s="7" t="s">
        <v>552</v>
      </c>
      <c r="F491" s="7" t="s">
        <v>532</v>
      </c>
      <c r="G491" s="7" t="s">
        <v>32</v>
      </c>
      <c r="H491" s="7" t="s">
        <v>25</v>
      </c>
      <c r="I491" s="8">
        <v>0.111</v>
      </c>
      <c r="J491" s="8">
        <v>0.27300000000000002</v>
      </c>
      <c r="K491" s="8">
        <v>0.222</v>
      </c>
      <c r="L491" s="8">
        <v>0.495</v>
      </c>
      <c r="M491" s="7">
        <v>3</v>
      </c>
      <c r="N491" s="7">
        <v>11</v>
      </c>
      <c r="O491" s="7">
        <v>9</v>
      </c>
      <c r="P491" s="7">
        <v>1</v>
      </c>
      <c r="Q491" s="7">
        <v>1</v>
      </c>
      <c r="R491" s="7">
        <v>1</v>
      </c>
      <c r="S491" s="7">
        <v>0</v>
      </c>
      <c r="T491" s="7">
        <v>0</v>
      </c>
      <c r="U491" s="7">
        <v>0</v>
      </c>
      <c r="V491" s="7">
        <v>0</v>
      </c>
      <c r="W491" s="7">
        <v>2</v>
      </c>
      <c r="X491" s="7">
        <v>3</v>
      </c>
      <c r="Y491" s="7">
        <v>0</v>
      </c>
      <c r="Z491" s="7">
        <v>0</v>
      </c>
      <c r="AA491"/>
    </row>
    <row r="492" spans="1:27" x14ac:dyDescent="0.25">
      <c r="A492" s="24" t="str">
        <f t="shared" si="25"/>
        <v/>
      </c>
      <c r="B492" s="24" t="str">
        <f t="shared" si="23"/>
        <v/>
      </c>
      <c r="C492" s="24" t="str">
        <f t="shared" si="24"/>
        <v/>
      </c>
      <c r="D492" s="24">
        <v>2026</v>
      </c>
      <c r="E492" s="7" t="s">
        <v>553</v>
      </c>
      <c r="F492" s="7" t="s">
        <v>554</v>
      </c>
      <c r="G492" s="7" t="s">
        <v>24</v>
      </c>
      <c r="H492" s="7" t="s">
        <v>27</v>
      </c>
      <c r="I492" s="8">
        <v>0.34699999999999998</v>
      </c>
      <c r="J492" s="8">
        <v>0.45200000000000001</v>
      </c>
      <c r="K492" s="8">
        <v>0.56100000000000005</v>
      </c>
      <c r="L492" s="8">
        <v>1.014</v>
      </c>
      <c r="M492" s="7">
        <v>52</v>
      </c>
      <c r="N492" s="7">
        <v>243</v>
      </c>
      <c r="O492" s="7">
        <v>196</v>
      </c>
      <c r="P492" s="7">
        <v>46</v>
      </c>
      <c r="Q492" s="7">
        <v>68</v>
      </c>
      <c r="R492" s="7">
        <v>16</v>
      </c>
      <c r="S492" s="7">
        <v>4</v>
      </c>
      <c r="T492" s="7">
        <v>6</v>
      </c>
      <c r="U492" s="7">
        <v>44</v>
      </c>
      <c r="V492" s="7">
        <v>4</v>
      </c>
      <c r="W492" s="7">
        <v>37</v>
      </c>
      <c r="X492" s="7">
        <v>34</v>
      </c>
      <c r="Y492" s="7">
        <v>15</v>
      </c>
      <c r="Z492" s="7">
        <v>0</v>
      </c>
      <c r="AA492"/>
    </row>
    <row r="493" spans="1:27" x14ac:dyDescent="0.25">
      <c r="A493" s="24" t="str">
        <f t="shared" si="25"/>
        <v/>
      </c>
      <c r="B493" s="24" t="str">
        <f t="shared" si="23"/>
        <v/>
      </c>
      <c r="C493" s="24" t="str">
        <f t="shared" si="24"/>
        <v/>
      </c>
      <c r="D493" s="24">
        <v>2026</v>
      </c>
      <c r="E493" s="7" t="s">
        <v>555</v>
      </c>
      <c r="F493" s="7" t="s">
        <v>554</v>
      </c>
      <c r="G493" s="7" t="s">
        <v>24</v>
      </c>
      <c r="H493" s="7" t="s">
        <v>25</v>
      </c>
      <c r="I493" s="8">
        <v>0.28399999999999997</v>
      </c>
      <c r="J493" s="8">
        <v>0.379</v>
      </c>
      <c r="K493" s="8">
        <v>0.45</v>
      </c>
      <c r="L493" s="8">
        <v>0.82799999999999996</v>
      </c>
      <c r="M493" s="7">
        <v>49</v>
      </c>
      <c r="N493" s="7">
        <v>199</v>
      </c>
      <c r="O493" s="7">
        <v>169</v>
      </c>
      <c r="P493" s="7">
        <v>32</v>
      </c>
      <c r="Q493" s="7">
        <v>48</v>
      </c>
      <c r="R493" s="7">
        <v>7</v>
      </c>
      <c r="S493" s="7">
        <v>0</v>
      </c>
      <c r="T493" s="7">
        <v>7</v>
      </c>
      <c r="U493" s="7">
        <v>52</v>
      </c>
      <c r="V493" s="7">
        <v>3</v>
      </c>
      <c r="W493" s="7">
        <v>24</v>
      </c>
      <c r="X493" s="7">
        <v>48</v>
      </c>
      <c r="Y493" s="7">
        <v>1</v>
      </c>
      <c r="Z493" s="7">
        <v>0</v>
      </c>
      <c r="AA493"/>
    </row>
    <row r="494" spans="1:27" x14ac:dyDescent="0.25">
      <c r="A494" s="24" t="str">
        <f t="shared" si="25"/>
        <v/>
      </c>
      <c r="B494" s="24" t="str">
        <f t="shared" si="23"/>
        <v/>
      </c>
      <c r="C494" s="24" t="str">
        <f t="shared" si="24"/>
        <v/>
      </c>
      <c r="D494" s="24">
        <v>2026</v>
      </c>
      <c r="E494" s="7" t="s">
        <v>556</v>
      </c>
      <c r="F494" s="7" t="s">
        <v>554</v>
      </c>
      <c r="G494" s="7" t="s">
        <v>24</v>
      </c>
      <c r="H494" s="7" t="s">
        <v>33</v>
      </c>
      <c r="I494" s="8">
        <v>0.28299999999999997</v>
      </c>
      <c r="J494" s="8">
        <v>0.40899999999999997</v>
      </c>
      <c r="K494" s="8">
        <v>0.41399999999999998</v>
      </c>
      <c r="L494" s="8">
        <v>0.82299999999999995</v>
      </c>
      <c r="M494" s="7">
        <v>50</v>
      </c>
      <c r="N494" s="7">
        <v>190</v>
      </c>
      <c r="O494" s="7">
        <v>152</v>
      </c>
      <c r="P494" s="7">
        <v>34</v>
      </c>
      <c r="Q494" s="7">
        <v>43</v>
      </c>
      <c r="R494" s="7">
        <v>7</v>
      </c>
      <c r="S494" s="7">
        <v>2</v>
      </c>
      <c r="T494" s="7">
        <v>3</v>
      </c>
      <c r="U494" s="7">
        <v>34</v>
      </c>
      <c r="V494" s="7">
        <v>10</v>
      </c>
      <c r="W494" s="7">
        <v>23</v>
      </c>
      <c r="X494" s="7">
        <v>41</v>
      </c>
      <c r="Y494" s="7">
        <v>4</v>
      </c>
      <c r="Z494" s="7">
        <v>5</v>
      </c>
      <c r="AA494"/>
    </row>
    <row r="495" spans="1:27" x14ac:dyDescent="0.25">
      <c r="A495" s="24" t="str">
        <f t="shared" si="25"/>
        <v/>
      </c>
      <c r="B495" s="24" t="str">
        <f t="shared" si="23"/>
        <v/>
      </c>
      <c r="C495" s="24" t="str">
        <f t="shared" si="24"/>
        <v/>
      </c>
      <c r="D495" s="24">
        <v>2026</v>
      </c>
      <c r="E495" s="7" t="s">
        <v>557</v>
      </c>
      <c r="F495" s="7" t="s">
        <v>554</v>
      </c>
      <c r="G495" s="7" t="s">
        <v>24</v>
      </c>
      <c r="H495" s="7" t="s">
        <v>35</v>
      </c>
      <c r="I495" s="8">
        <v>0.27500000000000002</v>
      </c>
      <c r="J495" s="8">
        <v>0.437</v>
      </c>
      <c r="K495" s="8">
        <v>0.41499999999999998</v>
      </c>
      <c r="L495" s="8">
        <v>0.85199999999999998</v>
      </c>
      <c r="M495" s="7">
        <v>40</v>
      </c>
      <c r="N495" s="7">
        <v>196</v>
      </c>
      <c r="O495" s="7">
        <v>142</v>
      </c>
      <c r="P495" s="7">
        <v>43</v>
      </c>
      <c r="Q495" s="7">
        <v>39</v>
      </c>
      <c r="R495" s="7">
        <v>6</v>
      </c>
      <c r="S495" s="7">
        <v>1</v>
      </c>
      <c r="T495" s="7">
        <v>4</v>
      </c>
      <c r="U495" s="7">
        <v>20</v>
      </c>
      <c r="V495" s="7">
        <v>3</v>
      </c>
      <c r="W495" s="7">
        <v>41</v>
      </c>
      <c r="X495" s="7">
        <v>26</v>
      </c>
      <c r="Y495" s="7">
        <v>8</v>
      </c>
      <c r="Z495" s="7">
        <v>1</v>
      </c>
      <c r="AA495"/>
    </row>
    <row r="496" spans="1:27" x14ac:dyDescent="0.25">
      <c r="A496" s="24" t="str">
        <f t="shared" si="25"/>
        <v/>
      </c>
      <c r="B496" s="24" t="str">
        <f t="shared" si="23"/>
        <v/>
      </c>
      <c r="C496" s="24" t="str">
        <f t="shared" si="24"/>
        <v/>
      </c>
      <c r="D496" s="24">
        <v>2026</v>
      </c>
      <c r="E496" s="7" t="s">
        <v>558</v>
      </c>
      <c r="F496" s="7" t="s">
        <v>554</v>
      </c>
      <c r="G496" s="7" t="s">
        <v>24</v>
      </c>
      <c r="H496" s="7" t="s">
        <v>44</v>
      </c>
      <c r="I496" s="8">
        <v>0.27</v>
      </c>
      <c r="J496" s="8">
        <v>0.39600000000000002</v>
      </c>
      <c r="K496" s="8">
        <v>0.41399999999999998</v>
      </c>
      <c r="L496" s="8">
        <v>0.81</v>
      </c>
      <c r="M496" s="7">
        <v>50</v>
      </c>
      <c r="N496" s="7">
        <v>217</v>
      </c>
      <c r="O496" s="7">
        <v>174</v>
      </c>
      <c r="P496" s="7">
        <v>38</v>
      </c>
      <c r="Q496" s="7">
        <v>47</v>
      </c>
      <c r="R496" s="7">
        <v>7</v>
      </c>
      <c r="S496" s="7">
        <v>0</v>
      </c>
      <c r="T496" s="7">
        <v>6</v>
      </c>
      <c r="U496" s="7">
        <v>35</v>
      </c>
      <c r="V496" s="7">
        <v>7</v>
      </c>
      <c r="W496" s="7">
        <v>32</v>
      </c>
      <c r="X496" s="7">
        <v>23</v>
      </c>
      <c r="Y496" s="7">
        <v>1</v>
      </c>
      <c r="Z496" s="7">
        <v>0</v>
      </c>
      <c r="AA496"/>
    </row>
    <row r="497" spans="1:27" x14ac:dyDescent="0.25">
      <c r="A497" s="24">
        <f t="shared" si="25"/>
        <v>1</v>
      </c>
      <c r="B497" s="24" t="str">
        <f t="shared" si="23"/>
        <v/>
      </c>
      <c r="C497" s="24" t="str">
        <f t="shared" si="24"/>
        <v/>
      </c>
      <c r="D497" s="24">
        <v>2026</v>
      </c>
      <c r="E497" s="7" t="s">
        <v>559</v>
      </c>
      <c r="F497" s="7" t="s">
        <v>554</v>
      </c>
      <c r="G497" s="7" t="s">
        <v>29</v>
      </c>
      <c r="H497" s="7" t="s">
        <v>30</v>
      </c>
      <c r="I497" s="8">
        <v>0.248</v>
      </c>
      <c r="J497" s="8">
        <v>0.36699999999999999</v>
      </c>
      <c r="K497" s="8">
        <v>0.315</v>
      </c>
      <c r="L497" s="8">
        <v>0.68200000000000005</v>
      </c>
      <c r="M497" s="7">
        <v>43</v>
      </c>
      <c r="N497" s="7">
        <v>182</v>
      </c>
      <c r="O497" s="7">
        <v>149</v>
      </c>
      <c r="P497" s="7">
        <v>31</v>
      </c>
      <c r="Q497" s="7">
        <v>37</v>
      </c>
      <c r="R497" s="7">
        <v>5</v>
      </c>
      <c r="S497" s="7">
        <v>1</v>
      </c>
      <c r="T497" s="7">
        <v>1</v>
      </c>
      <c r="U497" s="7">
        <v>20</v>
      </c>
      <c r="V497" s="7">
        <v>6</v>
      </c>
      <c r="W497" s="7">
        <v>23</v>
      </c>
      <c r="X497" s="7">
        <v>15</v>
      </c>
      <c r="Y497" s="7">
        <v>5</v>
      </c>
      <c r="Z497" s="7">
        <v>2</v>
      </c>
      <c r="AA497"/>
    </row>
    <row r="498" spans="1:27" x14ac:dyDescent="0.25">
      <c r="A498" s="24" t="str">
        <f t="shared" si="25"/>
        <v/>
      </c>
      <c r="B498" s="24" t="str">
        <f t="shared" si="23"/>
        <v/>
      </c>
      <c r="C498" s="24" t="str">
        <f t="shared" si="24"/>
        <v/>
      </c>
      <c r="D498" s="24">
        <v>2026</v>
      </c>
      <c r="E498" s="7" t="s">
        <v>560</v>
      </c>
      <c r="F498" s="7" t="s">
        <v>554</v>
      </c>
      <c r="G498" s="7" t="s">
        <v>37</v>
      </c>
      <c r="H498" s="7" t="s">
        <v>38</v>
      </c>
      <c r="I498" s="8">
        <v>0.24099999999999999</v>
      </c>
      <c r="J498" s="8">
        <v>0.32900000000000001</v>
      </c>
      <c r="K498" s="8">
        <v>0.41799999999999998</v>
      </c>
      <c r="L498" s="8">
        <v>0.748</v>
      </c>
      <c r="M498" s="7">
        <v>45</v>
      </c>
      <c r="N498" s="7">
        <v>165</v>
      </c>
      <c r="O498" s="7">
        <v>141</v>
      </c>
      <c r="P498" s="7">
        <v>10</v>
      </c>
      <c r="Q498" s="7">
        <v>34</v>
      </c>
      <c r="R498" s="7">
        <v>7</v>
      </c>
      <c r="S498" s="7">
        <v>0</v>
      </c>
      <c r="T498" s="7">
        <v>6</v>
      </c>
      <c r="U498" s="7">
        <v>22</v>
      </c>
      <c r="V498" s="7">
        <v>8</v>
      </c>
      <c r="W498" s="7">
        <v>11</v>
      </c>
      <c r="X498" s="7">
        <v>32</v>
      </c>
      <c r="Y498" s="7">
        <v>0</v>
      </c>
      <c r="Z498" s="7">
        <v>1</v>
      </c>
      <c r="AA498"/>
    </row>
    <row r="499" spans="1:27" x14ac:dyDescent="0.25">
      <c r="A499" s="24">
        <f t="shared" si="25"/>
        <v>1</v>
      </c>
      <c r="B499" s="24" t="str">
        <f t="shared" si="23"/>
        <v/>
      </c>
      <c r="C499" s="24" t="str">
        <f t="shared" si="24"/>
        <v/>
      </c>
      <c r="D499" s="24">
        <v>2026</v>
      </c>
      <c r="E499" s="7" t="s">
        <v>561</v>
      </c>
      <c r="F499" s="7" t="s">
        <v>554</v>
      </c>
      <c r="G499" s="7" t="s">
        <v>29</v>
      </c>
      <c r="H499" s="7" t="s">
        <v>40</v>
      </c>
      <c r="I499" s="8">
        <v>0.20499999999999999</v>
      </c>
      <c r="J499" s="8">
        <v>0.30499999999999999</v>
      </c>
      <c r="K499" s="8">
        <v>0.25700000000000001</v>
      </c>
      <c r="L499" s="8">
        <v>0.56200000000000006</v>
      </c>
      <c r="M499" s="7">
        <v>51</v>
      </c>
      <c r="N499" s="7">
        <v>204</v>
      </c>
      <c r="O499" s="7">
        <v>171</v>
      </c>
      <c r="P499" s="7">
        <v>30</v>
      </c>
      <c r="Q499" s="7">
        <v>35</v>
      </c>
      <c r="R499" s="7">
        <v>3</v>
      </c>
      <c r="S499" s="7">
        <v>0</v>
      </c>
      <c r="T499" s="7">
        <v>2</v>
      </c>
      <c r="U499" s="7">
        <v>20</v>
      </c>
      <c r="V499" s="7">
        <v>8</v>
      </c>
      <c r="W499" s="7">
        <v>17</v>
      </c>
      <c r="X499" s="7">
        <v>57</v>
      </c>
      <c r="Y499" s="7">
        <v>3</v>
      </c>
      <c r="Z499" s="7">
        <v>1</v>
      </c>
      <c r="AA499"/>
    </row>
    <row r="500" spans="1:27" x14ac:dyDescent="0.25">
      <c r="A500" s="24" t="str">
        <f t="shared" si="25"/>
        <v/>
      </c>
      <c r="B500" s="24" t="str">
        <f t="shared" si="23"/>
        <v/>
      </c>
      <c r="C500" s="24" t="str">
        <f t="shared" si="24"/>
        <v/>
      </c>
      <c r="D500" s="24">
        <v>2026</v>
      </c>
      <c r="E500" s="7" t="s">
        <v>562</v>
      </c>
      <c r="F500" s="7" t="s">
        <v>554</v>
      </c>
      <c r="G500" s="7" t="s">
        <v>24</v>
      </c>
      <c r="H500" s="7" t="s">
        <v>42</v>
      </c>
      <c r="I500" s="8">
        <v>0.34899999999999998</v>
      </c>
      <c r="J500" s="8">
        <v>0.439</v>
      </c>
      <c r="K500" s="8">
        <v>0.45</v>
      </c>
      <c r="L500" s="8">
        <v>0.88800000000000001</v>
      </c>
      <c r="M500" s="7">
        <v>37</v>
      </c>
      <c r="N500" s="7">
        <v>161</v>
      </c>
      <c r="O500" s="7">
        <v>129</v>
      </c>
      <c r="P500" s="7">
        <v>30</v>
      </c>
      <c r="Q500" s="7">
        <v>45</v>
      </c>
      <c r="R500" s="7">
        <v>8</v>
      </c>
      <c r="S500" s="7">
        <v>1</v>
      </c>
      <c r="T500" s="7">
        <v>1</v>
      </c>
      <c r="U500" s="7">
        <v>31</v>
      </c>
      <c r="V500" s="7">
        <v>2</v>
      </c>
      <c r="W500" s="7">
        <v>21</v>
      </c>
      <c r="X500" s="7">
        <v>10</v>
      </c>
      <c r="Y500" s="7">
        <v>5</v>
      </c>
      <c r="Z500" s="7">
        <v>0</v>
      </c>
      <c r="AA500"/>
    </row>
    <row r="501" spans="1:27" x14ac:dyDescent="0.25">
      <c r="A501" s="24" t="str">
        <f t="shared" si="25"/>
        <v/>
      </c>
      <c r="B501" s="24" t="str">
        <f t="shared" si="23"/>
        <v/>
      </c>
      <c r="C501" s="24" t="str">
        <f t="shared" si="24"/>
        <v/>
      </c>
      <c r="D501" s="24">
        <v>2026</v>
      </c>
      <c r="E501" s="7" t="s">
        <v>563</v>
      </c>
      <c r="F501" s="7" t="s">
        <v>554</v>
      </c>
      <c r="G501" s="7" t="s">
        <v>47</v>
      </c>
      <c r="H501" s="7" t="s">
        <v>33</v>
      </c>
      <c r="I501" s="8">
        <v>0.25</v>
      </c>
      <c r="J501" s="8">
        <v>0.4</v>
      </c>
      <c r="K501" s="8">
        <v>0.33300000000000002</v>
      </c>
      <c r="L501" s="8">
        <v>0.73299999999999998</v>
      </c>
      <c r="M501" s="7">
        <v>7</v>
      </c>
      <c r="N501" s="7">
        <v>15</v>
      </c>
      <c r="O501" s="7">
        <v>12</v>
      </c>
      <c r="P501" s="7">
        <v>4</v>
      </c>
      <c r="Q501" s="7">
        <v>3</v>
      </c>
      <c r="R501" s="7">
        <v>1</v>
      </c>
      <c r="S501" s="7">
        <v>0</v>
      </c>
      <c r="T501" s="7">
        <v>0</v>
      </c>
      <c r="U501" s="7">
        <v>2</v>
      </c>
      <c r="V501" s="7">
        <v>0</v>
      </c>
      <c r="W501" s="7">
        <v>3</v>
      </c>
      <c r="X501" s="7">
        <v>7</v>
      </c>
      <c r="Y501" s="7">
        <v>0</v>
      </c>
      <c r="Z501" s="7">
        <v>0</v>
      </c>
      <c r="AA501"/>
    </row>
    <row r="502" spans="1:27" x14ac:dyDescent="0.25">
      <c r="A502" s="24" t="str">
        <f t="shared" si="25"/>
        <v/>
      </c>
      <c r="B502" s="24" t="str">
        <f t="shared" si="23"/>
        <v/>
      </c>
      <c r="C502" s="24" t="str">
        <f t="shared" si="24"/>
        <v/>
      </c>
      <c r="D502" s="24">
        <v>2026</v>
      </c>
      <c r="E502" s="7" t="s">
        <v>564</v>
      </c>
      <c r="F502" s="7" t="s">
        <v>554</v>
      </c>
      <c r="G502" s="7" t="s">
        <v>47</v>
      </c>
      <c r="H502" s="7" t="s">
        <v>30</v>
      </c>
      <c r="I502" s="8">
        <v>0.25</v>
      </c>
      <c r="J502" s="8">
        <v>0.36399999999999999</v>
      </c>
      <c r="K502" s="8">
        <v>0.25</v>
      </c>
      <c r="L502" s="8">
        <v>0.61399999999999999</v>
      </c>
      <c r="M502" s="7">
        <v>7</v>
      </c>
      <c r="N502" s="7">
        <v>11</v>
      </c>
      <c r="O502" s="7">
        <v>8</v>
      </c>
      <c r="P502" s="7">
        <v>2</v>
      </c>
      <c r="Q502" s="7">
        <v>2</v>
      </c>
      <c r="R502" s="7">
        <v>0</v>
      </c>
      <c r="S502" s="7">
        <v>0</v>
      </c>
      <c r="T502" s="7">
        <v>0</v>
      </c>
      <c r="U502" s="7">
        <v>2</v>
      </c>
      <c r="V502" s="7">
        <v>1</v>
      </c>
      <c r="W502" s="7">
        <v>1</v>
      </c>
      <c r="X502" s="7">
        <v>3</v>
      </c>
      <c r="Y502" s="7">
        <v>0</v>
      </c>
      <c r="Z502" s="7">
        <v>0</v>
      </c>
      <c r="AA502"/>
    </row>
    <row r="503" spans="1:27" x14ac:dyDescent="0.25">
      <c r="A503" s="24" t="str">
        <f t="shared" si="25"/>
        <v/>
      </c>
      <c r="B503" s="24" t="str">
        <f t="shared" si="23"/>
        <v/>
      </c>
      <c r="C503" s="24" t="str">
        <f t="shared" si="24"/>
        <v/>
      </c>
      <c r="D503" s="24">
        <v>2026</v>
      </c>
      <c r="E503" s="7" t="s">
        <v>565</v>
      </c>
      <c r="F503" s="7" t="s">
        <v>554</v>
      </c>
      <c r="G503" s="7" t="s">
        <v>24</v>
      </c>
      <c r="H503" s="7" t="s">
        <v>30</v>
      </c>
      <c r="I503" s="8">
        <v>0.24299999999999999</v>
      </c>
      <c r="J503" s="8">
        <v>0.34200000000000003</v>
      </c>
      <c r="K503" s="8">
        <v>0.48499999999999999</v>
      </c>
      <c r="L503" s="8">
        <v>0.82699999999999996</v>
      </c>
      <c r="M503" s="7">
        <v>33</v>
      </c>
      <c r="N503" s="7">
        <v>121</v>
      </c>
      <c r="O503" s="7">
        <v>103</v>
      </c>
      <c r="P503" s="7">
        <v>22</v>
      </c>
      <c r="Q503" s="7">
        <v>25</v>
      </c>
      <c r="R503" s="7">
        <v>4</v>
      </c>
      <c r="S503" s="7">
        <v>0</v>
      </c>
      <c r="T503" s="7">
        <v>7</v>
      </c>
      <c r="U503" s="7">
        <v>21</v>
      </c>
      <c r="V503" s="7">
        <v>4</v>
      </c>
      <c r="W503" s="7">
        <v>12</v>
      </c>
      <c r="X503" s="7">
        <v>40</v>
      </c>
      <c r="Y503" s="7">
        <v>0</v>
      </c>
      <c r="Z503" s="7">
        <v>1</v>
      </c>
      <c r="AA503"/>
    </row>
    <row r="504" spans="1:27" x14ac:dyDescent="0.25">
      <c r="A504" s="24" t="str">
        <f t="shared" si="25"/>
        <v/>
      </c>
      <c r="B504" s="24" t="str">
        <f t="shared" si="23"/>
        <v/>
      </c>
      <c r="C504" s="24" t="str">
        <f t="shared" si="24"/>
        <v/>
      </c>
      <c r="D504" s="24">
        <v>2026</v>
      </c>
      <c r="E504" s="7" t="s">
        <v>566</v>
      </c>
      <c r="F504" s="7" t="s">
        <v>554</v>
      </c>
      <c r="G504" s="7" t="s">
        <v>47</v>
      </c>
      <c r="H504" s="7" t="s">
        <v>44</v>
      </c>
      <c r="I504" s="8">
        <v>0.222</v>
      </c>
      <c r="J504" s="8">
        <v>0.436</v>
      </c>
      <c r="K504" s="8">
        <v>0.33300000000000002</v>
      </c>
      <c r="L504" s="8">
        <v>0.76900000000000002</v>
      </c>
      <c r="M504" s="7">
        <v>21</v>
      </c>
      <c r="N504" s="7">
        <v>39</v>
      </c>
      <c r="O504" s="7">
        <v>27</v>
      </c>
      <c r="P504" s="7">
        <v>6</v>
      </c>
      <c r="Q504" s="7">
        <v>6</v>
      </c>
      <c r="R504" s="7">
        <v>0</v>
      </c>
      <c r="S504" s="7">
        <v>0</v>
      </c>
      <c r="T504" s="7">
        <v>1</v>
      </c>
      <c r="U504" s="7">
        <v>8</v>
      </c>
      <c r="V504" s="7">
        <v>4</v>
      </c>
      <c r="W504" s="7">
        <v>7</v>
      </c>
      <c r="X504" s="7">
        <v>8</v>
      </c>
      <c r="Y504" s="7">
        <v>0</v>
      </c>
      <c r="Z504" s="7">
        <v>0</v>
      </c>
      <c r="AA504"/>
    </row>
    <row r="505" spans="1:27" x14ac:dyDescent="0.25">
      <c r="A505" s="24" t="str">
        <f t="shared" si="25"/>
        <v/>
      </c>
      <c r="B505" s="24" t="str">
        <f t="shared" si="23"/>
        <v/>
      </c>
      <c r="C505" s="24" t="str">
        <f t="shared" si="24"/>
        <v/>
      </c>
      <c r="D505" s="24">
        <v>2026</v>
      </c>
      <c r="E505" s="7" t="s">
        <v>567</v>
      </c>
      <c r="F505" s="7" t="s">
        <v>554</v>
      </c>
      <c r="G505" s="7" t="s">
        <v>24</v>
      </c>
      <c r="H505" s="7" t="s">
        <v>38</v>
      </c>
      <c r="I505" s="8">
        <v>0.21299999999999999</v>
      </c>
      <c r="J505" s="8">
        <v>0.27500000000000002</v>
      </c>
      <c r="K505" s="8">
        <v>0.443</v>
      </c>
      <c r="L505" s="8">
        <v>0.71799999999999997</v>
      </c>
      <c r="M505" s="7">
        <v>19</v>
      </c>
      <c r="N505" s="7">
        <v>69</v>
      </c>
      <c r="O505" s="7">
        <v>61</v>
      </c>
      <c r="P505" s="7">
        <v>12</v>
      </c>
      <c r="Q505" s="7">
        <v>13</v>
      </c>
      <c r="R505" s="7">
        <v>2</v>
      </c>
      <c r="S505" s="7">
        <v>0</v>
      </c>
      <c r="T505" s="7">
        <v>4</v>
      </c>
      <c r="U505" s="7">
        <v>12</v>
      </c>
      <c r="V505" s="7">
        <v>3</v>
      </c>
      <c r="W505" s="7">
        <v>3</v>
      </c>
      <c r="X505" s="7">
        <v>15</v>
      </c>
      <c r="Y505" s="7">
        <v>0</v>
      </c>
      <c r="Z505" s="7">
        <v>0</v>
      </c>
      <c r="AA505"/>
    </row>
    <row r="506" spans="1:27" x14ac:dyDescent="0.25">
      <c r="A506" s="24" t="str">
        <f t="shared" si="25"/>
        <v/>
      </c>
      <c r="B506" s="24" t="str">
        <f t="shared" si="23"/>
        <v/>
      </c>
      <c r="C506" s="24" t="str">
        <f t="shared" si="24"/>
        <v/>
      </c>
      <c r="D506" s="24">
        <v>2026</v>
      </c>
      <c r="E506" s="7" t="s">
        <v>568</v>
      </c>
      <c r="F506" s="7" t="s">
        <v>554</v>
      </c>
      <c r="G506" s="7" t="s">
        <v>37</v>
      </c>
      <c r="H506" s="7" t="s">
        <v>64</v>
      </c>
      <c r="I506" s="8">
        <v>0.16700000000000001</v>
      </c>
      <c r="J506" s="8">
        <v>0.35499999999999998</v>
      </c>
      <c r="K506" s="8">
        <v>0.16700000000000001</v>
      </c>
      <c r="L506" s="8">
        <v>0.52200000000000002</v>
      </c>
      <c r="M506" s="7">
        <v>7</v>
      </c>
      <c r="N506" s="7">
        <v>31</v>
      </c>
      <c r="O506" s="7">
        <v>24</v>
      </c>
      <c r="P506" s="7">
        <v>3</v>
      </c>
      <c r="Q506" s="7">
        <v>4</v>
      </c>
      <c r="R506" s="7">
        <v>0</v>
      </c>
      <c r="S506" s="7">
        <v>0</v>
      </c>
      <c r="T506" s="7">
        <v>0</v>
      </c>
      <c r="U506" s="7">
        <v>1</v>
      </c>
      <c r="V506" s="7">
        <v>4</v>
      </c>
      <c r="W506" s="7">
        <v>3</v>
      </c>
      <c r="X506" s="7">
        <v>8</v>
      </c>
      <c r="Y506" s="7">
        <v>0</v>
      </c>
      <c r="Z506" s="7">
        <v>0</v>
      </c>
      <c r="AA506"/>
    </row>
    <row r="507" spans="1:27" x14ac:dyDescent="0.25">
      <c r="A507" s="24" t="str">
        <f t="shared" si="25"/>
        <v/>
      </c>
      <c r="B507" s="24" t="str">
        <f t="shared" si="23"/>
        <v/>
      </c>
      <c r="C507" s="24" t="str">
        <f t="shared" si="24"/>
        <v/>
      </c>
      <c r="D507" s="24">
        <v>2026</v>
      </c>
      <c r="E507" s="7" t="s">
        <v>569</v>
      </c>
      <c r="F507" s="7" t="s">
        <v>554</v>
      </c>
      <c r="G507" s="7" t="s">
        <v>47</v>
      </c>
      <c r="H507" s="7" t="s">
        <v>40</v>
      </c>
      <c r="I507" s="8">
        <v>0.1</v>
      </c>
      <c r="J507" s="8">
        <v>0.35699999999999998</v>
      </c>
      <c r="K507" s="8">
        <v>0.1</v>
      </c>
      <c r="L507" s="8">
        <v>0.45700000000000002</v>
      </c>
      <c r="M507" s="7">
        <v>7</v>
      </c>
      <c r="N507" s="7">
        <v>14</v>
      </c>
      <c r="O507" s="7">
        <v>10</v>
      </c>
      <c r="P507" s="7">
        <v>5</v>
      </c>
      <c r="Q507" s="7">
        <v>1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4</v>
      </c>
      <c r="X507" s="7">
        <v>3</v>
      </c>
      <c r="Y507" s="7">
        <v>0</v>
      </c>
      <c r="Z507" s="7">
        <v>0</v>
      </c>
      <c r="AA507"/>
    </row>
    <row r="508" spans="1:27" x14ac:dyDescent="0.25">
      <c r="A508" s="24" t="str">
        <f t="shared" si="25"/>
        <v/>
      </c>
      <c r="B508" s="24" t="str">
        <f t="shared" si="23"/>
        <v/>
      </c>
      <c r="C508" s="24">
        <f t="shared" si="24"/>
        <v>1</v>
      </c>
      <c r="D508" s="24">
        <v>2026</v>
      </c>
      <c r="E508" s="7" t="s">
        <v>570</v>
      </c>
      <c r="F508" s="7" t="s">
        <v>554</v>
      </c>
      <c r="G508" s="7" t="s">
        <v>24</v>
      </c>
      <c r="H508" s="7" t="s">
        <v>30</v>
      </c>
      <c r="I508" s="8">
        <v>7.6999999999999999E-2</v>
      </c>
      <c r="J508" s="8">
        <v>0.29399999999999998</v>
      </c>
      <c r="K508" s="8">
        <v>0.154</v>
      </c>
      <c r="L508" s="8">
        <v>0.44800000000000001</v>
      </c>
      <c r="M508" s="7">
        <v>7</v>
      </c>
      <c r="N508" s="7">
        <v>19</v>
      </c>
      <c r="O508" s="7">
        <v>13</v>
      </c>
      <c r="P508" s="7">
        <v>13</v>
      </c>
      <c r="Q508" s="7">
        <v>1</v>
      </c>
      <c r="R508" s="7">
        <v>1</v>
      </c>
      <c r="S508" s="7">
        <v>0</v>
      </c>
      <c r="T508" s="7">
        <v>0</v>
      </c>
      <c r="U508" s="7">
        <v>1</v>
      </c>
      <c r="V508" s="7">
        <v>0</v>
      </c>
      <c r="W508" s="7">
        <v>4</v>
      </c>
      <c r="X508" s="7">
        <v>7</v>
      </c>
      <c r="Y508" s="7">
        <v>2</v>
      </c>
      <c r="Z508" s="7">
        <v>0</v>
      </c>
      <c r="AA508"/>
    </row>
    <row r="509" spans="1:27" x14ac:dyDescent="0.25">
      <c r="A509" s="24" t="str">
        <f t="shared" si="25"/>
        <v/>
      </c>
      <c r="B509" s="24" t="str">
        <f t="shared" si="23"/>
        <v/>
      </c>
      <c r="C509" s="24">
        <f t="shared" si="24"/>
        <v>1</v>
      </c>
      <c r="D509" s="24">
        <v>2026</v>
      </c>
      <c r="E509" s="7" t="s">
        <v>571</v>
      </c>
      <c r="F509" s="7" t="s">
        <v>554</v>
      </c>
      <c r="G509" s="7" t="s">
        <v>37</v>
      </c>
      <c r="H509" s="7" t="s">
        <v>35</v>
      </c>
      <c r="I509" s="8">
        <v>0</v>
      </c>
      <c r="J509" s="8">
        <v>0.16700000000000001</v>
      </c>
      <c r="K509" s="8">
        <v>0</v>
      </c>
      <c r="L509" s="8">
        <v>0.16700000000000001</v>
      </c>
      <c r="M509" s="7">
        <v>5</v>
      </c>
      <c r="N509" s="7">
        <v>18</v>
      </c>
      <c r="O509" s="7">
        <v>15</v>
      </c>
      <c r="P509" s="7">
        <v>2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1</v>
      </c>
      <c r="W509" s="7">
        <v>2</v>
      </c>
      <c r="X509" s="7">
        <v>11</v>
      </c>
      <c r="Y509" s="7">
        <v>0</v>
      </c>
      <c r="Z509" s="7">
        <v>0</v>
      </c>
      <c r="AA509"/>
    </row>
    <row r="510" spans="1:27" x14ac:dyDescent="0.25">
      <c r="A510" s="24" t="str">
        <f t="shared" si="25"/>
        <v/>
      </c>
      <c r="B510" s="24" t="str">
        <f t="shared" si="23"/>
        <v/>
      </c>
      <c r="C510" s="24" t="str">
        <f t="shared" si="24"/>
        <v/>
      </c>
      <c r="D510" s="24">
        <v>2026</v>
      </c>
      <c r="E510" s="7" t="s">
        <v>572</v>
      </c>
      <c r="F510" s="7" t="s">
        <v>573</v>
      </c>
      <c r="G510" s="7" t="s">
        <v>47</v>
      </c>
      <c r="H510" s="7" t="s">
        <v>44</v>
      </c>
      <c r="I510" s="8">
        <v>0.35499999999999998</v>
      </c>
      <c r="J510" s="8">
        <v>0.46500000000000002</v>
      </c>
      <c r="K510" s="8">
        <v>0.45500000000000002</v>
      </c>
      <c r="L510" s="8">
        <v>0.92</v>
      </c>
      <c r="M510" s="7">
        <v>53</v>
      </c>
      <c r="N510" s="7">
        <v>259</v>
      </c>
      <c r="O510" s="7">
        <v>211</v>
      </c>
      <c r="P510" s="7">
        <v>53</v>
      </c>
      <c r="Q510" s="7">
        <v>75</v>
      </c>
      <c r="R510" s="7">
        <v>16</v>
      </c>
      <c r="S510" s="7">
        <v>1</v>
      </c>
      <c r="T510" s="7">
        <v>1</v>
      </c>
      <c r="U510" s="7">
        <v>31</v>
      </c>
      <c r="V510" s="7">
        <v>6</v>
      </c>
      <c r="W510" s="7">
        <v>38</v>
      </c>
      <c r="X510" s="7">
        <v>14</v>
      </c>
      <c r="Y510" s="7">
        <v>5</v>
      </c>
      <c r="Z510" s="7">
        <v>1</v>
      </c>
      <c r="AA510"/>
    </row>
    <row r="511" spans="1:27" x14ac:dyDescent="0.25">
      <c r="A511" s="24">
        <f t="shared" si="25"/>
        <v>1</v>
      </c>
      <c r="B511" s="24" t="str">
        <f t="shared" si="23"/>
        <v/>
      </c>
      <c r="C511" s="24" t="str">
        <f t="shared" si="24"/>
        <v/>
      </c>
      <c r="D511" s="24">
        <v>2026</v>
      </c>
      <c r="E511" s="7" t="s">
        <v>574</v>
      </c>
      <c r="F511" s="7" t="s">
        <v>573</v>
      </c>
      <c r="G511" s="7" t="s">
        <v>29</v>
      </c>
      <c r="H511" s="7" t="s">
        <v>25</v>
      </c>
      <c r="I511" s="8">
        <v>0.33</v>
      </c>
      <c r="J511" s="8">
        <v>0.39900000000000002</v>
      </c>
      <c r="K511" s="8">
        <v>0.432</v>
      </c>
      <c r="L511" s="8">
        <v>0.83099999999999996</v>
      </c>
      <c r="M511" s="7">
        <v>50</v>
      </c>
      <c r="N511" s="7">
        <v>207</v>
      </c>
      <c r="O511" s="7">
        <v>176</v>
      </c>
      <c r="P511" s="7">
        <v>32</v>
      </c>
      <c r="Q511" s="7">
        <v>58</v>
      </c>
      <c r="R511" s="7">
        <v>12</v>
      </c>
      <c r="S511" s="7">
        <v>0</v>
      </c>
      <c r="T511" s="7">
        <v>2</v>
      </c>
      <c r="U511" s="7">
        <v>32</v>
      </c>
      <c r="V511" s="7">
        <v>3</v>
      </c>
      <c r="W511" s="7">
        <v>20</v>
      </c>
      <c r="X511" s="7">
        <v>15</v>
      </c>
      <c r="Y511" s="7">
        <v>5</v>
      </c>
      <c r="Z511" s="7">
        <v>0</v>
      </c>
      <c r="AA511"/>
    </row>
    <row r="512" spans="1:27" x14ac:dyDescent="0.25">
      <c r="A512" s="24" t="str">
        <f t="shared" si="25"/>
        <v/>
      </c>
      <c r="B512" s="24" t="str">
        <f t="shared" si="23"/>
        <v/>
      </c>
      <c r="C512" s="24" t="str">
        <f t="shared" si="24"/>
        <v/>
      </c>
      <c r="D512" s="24">
        <v>2026</v>
      </c>
      <c r="E512" s="7" t="s">
        <v>575</v>
      </c>
      <c r="F512" s="7" t="s">
        <v>573</v>
      </c>
      <c r="G512" s="7" t="s">
        <v>24</v>
      </c>
      <c r="H512" s="7" t="s">
        <v>35</v>
      </c>
      <c r="I512" s="8">
        <v>0.32500000000000001</v>
      </c>
      <c r="J512" s="8">
        <v>0.39600000000000002</v>
      </c>
      <c r="K512" s="8">
        <v>0.49099999999999999</v>
      </c>
      <c r="L512" s="8">
        <v>0.88600000000000001</v>
      </c>
      <c r="M512" s="7">
        <v>53</v>
      </c>
      <c r="N512" s="7">
        <v>247</v>
      </c>
      <c r="O512" s="7">
        <v>212</v>
      </c>
      <c r="P512" s="7">
        <v>47</v>
      </c>
      <c r="Q512" s="7">
        <v>69</v>
      </c>
      <c r="R512" s="7">
        <v>16</v>
      </c>
      <c r="S512" s="7">
        <v>2</v>
      </c>
      <c r="T512" s="7">
        <v>5</v>
      </c>
      <c r="U512" s="7">
        <v>43</v>
      </c>
      <c r="V512" s="7">
        <v>8</v>
      </c>
      <c r="W512" s="7">
        <v>20</v>
      </c>
      <c r="X512" s="7">
        <v>32</v>
      </c>
      <c r="Y512" s="7">
        <v>3</v>
      </c>
      <c r="Z512" s="7">
        <v>1</v>
      </c>
      <c r="AA512"/>
    </row>
    <row r="513" spans="1:27" x14ac:dyDescent="0.25">
      <c r="A513" s="24">
        <f t="shared" si="25"/>
        <v>1</v>
      </c>
      <c r="B513" s="24" t="str">
        <f t="shared" si="23"/>
        <v/>
      </c>
      <c r="C513" s="24" t="str">
        <f t="shared" si="24"/>
        <v/>
      </c>
      <c r="D513" s="24">
        <v>2026</v>
      </c>
      <c r="E513" s="7" t="s">
        <v>576</v>
      </c>
      <c r="F513" s="7" t="s">
        <v>573</v>
      </c>
      <c r="G513" s="7" t="s">
        <v>29</v>
      </c>
      <c r="H513" s="7" t="s">
        <v>30</v>
      </c>
      <c r="I513" s="8">
        <v>0.317</v>
      </c>
      <c r="J513" s="8">
        <v>0.39500000000000002</v>
      </c>
      <c r="K513" s="8">
        <v>0.57999999999999996</v>
      </c>
      <c r="L513" s="8">
        <v>0.97499999999999998</v>
      </c>
      <c r="M513" s="7">
        <v>52</v>
      </c>
      <c r="N513" s="7">
        <v>233</v>
      </c>
      <c r="O513" s="7">
        <v>205</v>
      </c>
      <c r="P513" s="7">
        <v>48</v>
      </c>
      <c r="Q513" s="7">
        <v>65</v>
      </c>
      <c r="R513" s="7">
        <v>18</v>
      </c>
      <c r="S513" s="7">
        <v>0</v>
      </c>
      <c r="T513" s="7">
        <v>12</v>
      </c>
      <c r="U513" s="7">
        <v>60</v>
      </c>
      <c r="V513" s="7">
        <v>5</v>
      </c>
      <c r="W513" s="7">
        <v>22</v>
      </c>
      <c r="X513" s="7">
        <v>31</v>
      </c>
      <c r="Y513" s="7">
        <v>5</v>
      </c>
      <c r="Z513" s="7">
        <v>2</v>
      </c>
      <c r="AA513"/>
    </row>
    <row r="514" spans="1:27" x14ac:dyDescent="0.25">
      <c r="A514" s="24" t="str">
        <f t="shared" si="25"/>
        <v/>
      </c>
      <c r="B514" s="24" t="str">
        <f t="shared" ref="B514:B577" si="26">IF(COUNTIFS(Draft_Player,$E514),COUNTIFS(Draft_Player,$E514),"")</f>
        <v/>
      </c>
      <c r="C514" s="24" t="str">
        <f t="shared" ref="C514:C577" si="27">IF(COUNTIFS(Transfers_Player,$E514),COUNTIFS(Transfers_Player,$E514),"")</f>
        <v/>
      </c>
      <c r="D514" s="24">
        <v>2026</v>
      </c>
      <c r="E514" s="7" t="s">
        <v>577</v>
      </c>
      <c r="F514" s="7" t="s">
        <v>573</v>
      </c>
      <c r="G514" s="7" t="s">
        <v>37</v>
      </c>
      <c r="H514" s="7" t="s">
        <v>38</v>
      </c>
      <c r="I514" s="8">
        <v>0.30499999999999999</v>
      </c>
      <c r="J514" s="8">
        <v>0.40400000000000003</v>
      </c>
      <c r="K514" s="8">
        <v>0.46500000000000002</v>
      </c>
      <c r="L514" s="8">
        <v>0.86899999999999999</v>
      </c>
      <c r="M514" s="7">
        <v>50</v>
      </c>
      <c r="N514" s="7">
        <v>224</v>
      </c>
      <c r="O514" s="7">
        <v>187</v>
      </c>
      <c r="P514" s="7">
        <v>37</v>
      </c>
      <c r="Q514" s="7">
        <v>57</v>
      </c>
      <c r="R514" s="7">
        <v>13</v>
      </c>
      <c r="S514" s="7">
        <v>1</v>
      </c>
      <c r="T514" s="7">
        <v>5</v>
      </c>
      <c r="U514" s="7">
        <v>48</v>
      </c>
      <c r="V514" s="7">
        <v>11</v>
      </c>
      <c r="W514" s="7">
        <v>22</v>
      </c>
      <c r="X514" s="7">
        <v>33</v>
      </c>
      <c r="Y514" s="7">
        <v>2</v>
      </c>
      <c r="Z514" s="7">
        <v>4</v>
      </c>
      <c r="AA514"/>
    </row>
    <row r="515" spans="1:27" x14ac:dyDescent="0.25">
      <c r="A515" s="24" t="str">
        <f t="shared" ref="A515:A578" si="28">IF(OR(G515="SR", G515="GR"), 1, "")</f>
        <v/>
      </c>
      <c r="B515" s="24" t="str">
        <f t="shared" si="26"/>
        <v/>
      </c>
      <c r="C515" s="24" t="str">
        <f t="shared" si="27"/>
        <v/>
      </c>
      <c r="D515" s="24">
        <v>2026</v>
      </c>
      <c r="E515" s="7" t="s">
        <v>578</v>
      </c>
      <c r="F515" s="7" t="s">
        <v>573</v>
      </c>
      <c r="G515" s="7" t="s">
        <v>37</v>
      </c>
      <c r="H515" s="7" t="s">
        <v>40</v>
      </c>
      <c r="I515" s="8">
        <v>0.30399999999999999</v>
      </c>
      <c r="J515" s="8">
        <v>0.42499999999999999</v>
      </c>
      <c r="K515" s="8">
        <v>0.33100000000000002</v>
      </c>
      <c r="L515" s="8">
        <v>0.75600000000000001</v>
      </c>
      <c r="M515" s="7">
        <v>48</v>
      </c>
      <c r="N515" s="7">
        <v>196</v>
      </c>
      <c r="O515" s="7">
        <v>148</v>
      </c>
      <c r="P515" s="7">
        <v>28</v>
      </c>
      <c r="Q515" s="7">
        <v>45</v>
      </c>
      <c r="R515" s="7">
        <v>4</v>
      </c>
      <c r="S515" s="7">
        <v>0</v>
      </c>
      <c r="T515" s="7">
        <v>0</v>
      </c>
      <c r="U515" s="7">
        <v>28</v>
      </c>
      <c r="V515" s="7">
        <v>14</v>
      </c>
      <c r="W515" s="7">
        <v>20</v>
      </c>
      <c r="X515" s="7">
        <v>27</v>
      </c>
      <c r="Y515" s="7">
        <v>12</v>
      </c>
      <c r="Z515" s="7">
        <v>0</v>
      </c>
      <c r="AA515"/>
    </row>
    <row r="516" spans="1:27" x14ac:dyDescent="0.25">
      <c r="A516" s="24" t="str">
        <f t="shared" si="28"/>
        <v/>
      </c>
      <c r="B516" s="24" t="str">
        <f t="shared" si="26"/>
        <v/>
      </c>
      <c r="C516" s="24" t="str">
        <f t="shared" si="27"/>
        <v/>
      </c>
      <c r="D516" s="24">
        <v>2026</v>
      </c>
      <c r="E516" s="7" t="s">
        <v>579</v>
      </c>
      <c r="F516" s="7" t="s">
        <v>573</v>
      </c>
      <c r="G516" s="7" t="s">
        <v>24</v>
      </c>
      <c r="H516" s="7" t="s">
        <v>33</v>
      </c>
      <c r="I516" s="8">
        <v>0.29299999999999998</v>
      </c>
      <c r="J516" s="8">
        <v>0.46700000000000003</v>
      </c>
      <c r="K516" s="8">
        <v>0.38200000000000001</v>
      </c>
      <c r="L516" s="8">
        <v>0.84899999999999998</v>
      </c>
      <c r="M516" s="7">
        <v>53</v>
      </c>
      <c r="N516" s="7">
        <v>259</v>
      </c>
      <c r="O516" s="7">
        <v>191</v>
      </c>
      <c r="P516" s="7">
        <v>47</v>
      </c>
      <c r="Q516" s="7">
        <v>56</v>
      </c>
      <c r="R516" s="7">
        <v>9</v>
      </c>
      <c r="S516" s="7">
        <v>1</v>
      </c>
      <c r="T516" s="7">
        <v>2</v>
      </c>
      <c r="U516" s="7">
        <v>26</v>
      </c>
      <c r="V516" s="7">
        <v>19</v>
      </c>
      <c r="W516" s="7">
        <v>45</v>
      </c>
      <c r="X516" s="7">
        <v>45</v>
      </c>
      <c r="Y516" s="7">
        <v>10</v>
      </c>
      <c r="Z516" s="7">
        <v>4</v>
      </c>
      <c r="AA516"/>
    </row>
    <row r="517" spans="1:27" x14ac:dyDescent="0.25">
      <c r="A517" s="24" t="str">
        <f t="shared" si="28"/>
        <v/>
      </c>
      <c r="B517" s="24" t="str">
        <f t="shared" si="26"/>
        <v/>
      </c>
      <c r="C517" s="24" t="str">
        <f t="shared" si="27"/>
        <v/>
      </c>
      <c r="D517" s="24">
        <v>2026</v>
      </c>
      <c r="E517" s="7" t="s">
        <v>580</v>
      </c>
      <c r="F517" s="7" t="s">
        <v>573</v>
      </c>
      <c r="G517" s="7" t="s">
        <v>37</v>
      </c>
      <c r="H517" s="7" t="s">
        <v>27</v>
      </c>
      <c r="I517" s="8">
        <v>0.22900000000000001</v>
      </c>
      <c r="J517" s="8">
        <v>0.34799999999999998</v>
      </c>
      <c r="K517" s="8">
        <v>0.32</v>
      </c>
      <c r="L517" s="8">
        <v>0.66800000000000004</v>
      </c>
      <c r="M517" s="7">
        <v>48</v>
      </c>
      <c r="N517" s="7">
        <v>190</v>
      </c>
      <c r="O517" s="7">
        <v>153</v>
      </c>
      <c r="P517" s="7">
        <v>28</v>
      </c>
      <c r="Q517" s="7">
        <v>35</v>
      </c>
      <c r="R517" s="7">
        <v>5</v>
      </c>
      <c r="S517" s="7">
        <v>3</v>
      </c>
      <c r="T517" s="7">
        <v>1</v>
      </c>
      <c r="U517" s="7">
        <v>17</v>
      </c>
      <c r="V517" s="7">
        <v>6</v>
      </c>
      <c r="W517" s="7">
        <v>23</v>
      </c>
      <c r="X517" s="7">
        <v>40</v>
      </c>
      <c r="Y517" s="7">
        <v>9</v>
      </c>
      <c r="Z517" s="7">
        <v>2</v>
      </c>
      <c r="AA517"/>
    </row>
    <row r="518" spans="1:27" x14ac:dyDescent="0.25">
      <c r="A518" s="24" t="str">
        <f t="shared" si="28"/>
        <v/>
      </c>
      <c r="B518" s="24" t="str">
        <f t="shared" si="26"/>
        <v/>
      </c>
      <c r="C518" s="24" t="str">
        <f t="shared" si="27"/>
        <v/>
      </c>
      <c r="D518" s="24">
        <v>2026</v>
      </c>
      <c r="E518" s="7" t="s">
        <v>581</v>
      </c>
      <c r="F518" s="7" t="s">
        <v>573</v>
      </c>
      <c r="G518" s="7" t="s">
        <v>37</v>
      </c>
      <c r="H518" s="7" t="s">
        <v>42</v>
      </c>
      <c r="I518" s="8">
        <v>0.221</v>
      </c>
      <c r="J518" s="8">
        <v>0.315</v>
      </c>
      <c r="K518" s="8">
        <v>0.28999999999999998</v>
      </c>
      <c r="L518" s="8">
        <v>0.60499999999999998</v>
      </c>
      <c r="M518" s="7">
        <v>47</v>
      </c>
      <c r="N518" s="7">
        <v>168</v>
      </c>
      <c r="O518" s="7">
        <v>131</v>
      </c>
      <c r="P518" s="7">
        <v>17</v>
      </c>
      <c r="Q518" s="7">
        <v>29</v>
      </c>
      <c r="R518" s="7">
        <v>6</v>
      </c>
      <c r="S518" s="7">
        <v>0</v>
      </c>
      <c r="T518" s="7">
        <v>1</v>
      </c>
      <c r="U518" s="7">
        <v>22</v>
      </c>
      <c r="V518" s="7">
        <v>1</v>
      </c>
      <c r="W518" s="7">
        <v>22</v>
      </c>
      <c r="X518" s="7">
        <v>29</v>
      </c>
      <c r="Y518" s="7">
        <v>3</v>
      </c>
      <c r="Z518" s="7">
        <v>2</v>
      </c>
      <c r="AA518"/>
    </row>
    <row r="519" spans="1:27" x14ac:dyDescent="0.25">
      <c r="A519" s="24" t="str">
        <f t="shared" si="28"/>
        <v/>
      </c>
      <c r="B519" s="24" t="str">
        <f t="shared" si="26"/>
        <v/>
      </c>
      <c r="C519" s="24" t="str">
        <f t="shared" si="27"/>
        <v/>
      </c>
      <c r="D519" s="24">
        <v>2026</v>
      </c>
      <c r="E519" s="7" t="s">
        <v>582</v>
      </c>
      <c r="F519" s="7" t="s">
        <v>573</v>
      </c>
      <c r="G519" s="7" t="s">
        <v>37</v>
      </c>
      <c r="H519" s="7" t="s">
        <v>30</v>
      </c>
      <c r="I519" s="8">
        <v>0.375</v>
      </c>
      <c r="J519" s="8">
        <v>0.47399999999999998</v>
      </c>
      <c r="K519" s="8">
        <v>0.375</v>
      </c>
      <c r="L519" s="8">
        <v>0.84899999999999998</v>
      </c>
      <c r="M519" s="7">
        <v>11</v>
      </c>
      <c r="N519" s="7">
        <v>20</v>
      </c>
      <c r="O519" s="7">
        <v>16</v>
      </c>
      <c r="P519" s="7">
        <v>12</v>
      </c>
      <c r="Q519" s="7">
        <v>6</v>
      </c>
      <c r="R519" s="7">
        <v>0</v>
      </c>
      <c r="S519" s="7">
        <v>0</v>
      </c>
      <c r="T519" s="7">
        <v>0</v>
      </c>
      <c r="U519" s="7">
        <v>4</v>
      </c>
      <c r="V519" s="7">
        <v>0</v>
      </c>
      <c r="W519" s="7">
        <v>3</v>
      </c>
      <c r="X519" s="7">
        <v>4</v>
      </c>
      <c r="Y519" s="7">
        <v>13</v>
      </c>
      <c r="Z519" s="7">
        <v>1</v>
      </c>
      <c r="AA519"/>
    </row>
    <row r="520" spans="1:27" x14ac:dyDescent="0.25">
      <c r="A520" s="24" t="str">
        <f t="shared" si="28"/>
        <v/>
      </c>
      <c r="B520" s="24" t="str">
        <f t="shared" si="26"/>
        <v/>
      </c>
      <c r="C520" s="24" t="str">
        <f t="shared" si="27"/>
        <v/>
      </c>
      <c r="D520" s="24">
        <v>2026</v>
      </c>
      <c r="E520" s="7" t="s">
        <v>583</v>
      </c>
      <c r="F520" s="7" t="s">
        <v>573</v>
      </c>
      <c r="G520" s="7" t="s">
        <v>47</v>
      </c>
      <c r="H520" s="7" t="s">
        <v>27</v>
      </c>
      <c r="I520" s="8">
        <v>0.32400000000000001</v>
      </c>
      <c r="J520" s="8">
        <v>0.53800000000000003</v>
      </c>
      <c r="K520" s="8">
        <v>0.35299999999999998</v>
      </c>
      <c r="L520" s="8">
        <v>0.89100000000000001</v>
      </c>
      <c r="M520" s="7">
        <v>23</v>
      </c>
      <c r="N520" s="7">
        <v>52</v>
      </c>
      <c r="O520" s="7">
        <v>34</v>
      </c>
      <c r="P520" s="7">
        <v>14</v>
      </c>
      <c r="Q520" s="7">
        <v>11</v>
      </c>
      <c r="R520" s="7">
        <v>1</v>
      </c>
      <c r="S520" s="7">
        <v>0</v>
      </c>
      <c r="T520" s="7">
        <v>0</v>
      </c>
      <c r="U520" s="7">
        <v>9</v>
      </c>
      <c r="V520" s="7">
        <v>3</v>
      </c>
      <c r="W520" s="7">
        <v>14</v>
      </c>
      <c r="X520" s="7">
        <v>5</v>
      </c>
      <c r="Y520" s="7">
        <v>3</v>
      </c>
      <c r="Z520" s="7">
        <v>0</v>
      </c>
      <c r="AA520"/>
    </row>
    <row r="521" spans="1:27" x14ac:dyDescent="0.25">
      <c r="A521" s="24" t="str">
        <f t="shared" si="28"/>
        <v/>
      </c>
      <c r="B521" s="24" t="str">
        <f t="shared" si="26"/>
        <v/>
      </c>
      <c r="C521" s="24">
        <f t="shared" si="27"/>
        <v>1</v>
      </c>
      <c r="D521" s="24">
        <v>2026</v>
      </c>
      <c r="E521" s="7" t="s">
        <v>584</v>
      </c>
      <c r="F521" s="7" t="s">
        <v>573</v>
      </c>
      <c r="G521" s="7" t="s">
        <v>37</v>
      </c>
      <c r="H521" s="7" t="s">
        <v>64</v>
      </c>
      <c r="I521" s="8">
        <v>0.28599999999999998</v>
      </c>
      <c r="J521" s="8">
        <v>0.5</v>
      </c>
      <c r="K521" s="8">
        <v>0.42899999999999999</v>
      </c>
      <c r="L521" s="8">
        <v>0.92900000000000005</v>
      </c>
      <c r="M521" s="7">
        <v>7</v>
      </c>
      <c r="N521" s="7">
        <v>10</v>
      </c>
      <c r="O521" s="7">
        <v>7</v>
      </c>
      <c r="P521" s="7">
        <v>1</v>
      </c>
      <c r="Q521" s="7">
        <v>2</v>
      </c>
      <c r="R521" s="7">
        <v>1</v>
      </c>
      <c r="S521" s="7">
        <v>0</v>
      </c>
      <c r="T521" s="7">
        <v>0</v>
      </c>
      <c r="U521" s="7">
        <v>1</v>
      </c>
      <c r="V521" s="7">
        <v>0</v>
      </c>
      <c r="W521" s="7">
        <v>3</v>
      </c>
      <c r="X521" s="7">
        <v>2</v>
      </c>
      <c r="Y521" s="7">
        <v>0</v>
      </c>
      <c r="Z521" s="7">
        <v>0</v>
      </c>
      <c r="AA521"/>
    </row>
    <row r="522" spans="1:27" x14ac:dyDescent="0.25">
      <c r="A522" s="24" t="str">
        <f t="shared" si="28"/>
        <v/>
      </c>
      <c r="B522" s="24" t="str">
        <f t="shared" si="26"/>
        <v/>
      </c>
      <c r="C522" s="24" t="str">
        <f t="shared" si="27"/>
        <v/>
      </c>
      <c r="D522" s="24">
        <v>2026</v>
      </c>
      <c r="E522" s="7" t="s">
        <v>585</v>
      </c>
      <c r="F522" s="7" t="s">
        <v>573</v>
      </c>
      <c r="G522" s="7" t="s">
        <v>24</v>
      </c>
      <c r="H522" s="7" t="s">
        <v>64</v>
      </c>
      <c r="I522" s="8">
        <v>0.25</v>
      </c>
      <c r="J522" s="8">
        <v>0.36799999999999999</v>
      </c>
      <c r="K522" s="8">
        <v>0.313</v>
      </c>
      <c r="L522" s="8">
        <v>0.68100000000000005</v>
      </c>
      <c r="M522" s="7">
        <v>8</v>
      </c>
      <c r="N522" s="7">
        <v>19</v>
      </c>
      <c r="O522" s="7">
        <v>16</v>
      </c>
      <c r="P522" s="7">
        <v>3</v>
      </c>
      <c r="Q522" s="7">
        <v>4</v>
      </c>
      <c r="R522" s="7">
        <v>1</v>
      </c>
      <c r="S522" s="7">
        <v>0</v>
      </c>
      <c r="T522" s="7">
        <v>0</v>
      </c>
      <c r="U522" s="7">
        <v>4</v>
      </c>
      <c r="V522" s="7">
        <v>1</v>
      </c>
      <c r="W522" s="7">
        <v>2</v>
      </c>
      <c r="X522" s="7">
        <v>6</v>
      </c>
      <c r="Y522" s="7">
        <v>1</v>
      </c>
      <c r="Z522" s="7">
        <v>1</v>
      </c>
      <c r="AA522"/>
    </row>
    <row r="523" spans="1:27" x14ac:dyDescent="0.25">
      <c r="A523" s="24">
        <f t="shared" si="28"/>
        <v>1</v>
      </c>
      <c r="B523" s="24" t="str">
        <f t="shared" si="26"/>
        <v/>
      </c>
      <c r="C523" s="24" t="str">
        <f t="shared" si="27"/>
        <v/>
      </c>
      <c r="D523" s="24">
        <v>2026</v>
      </c>
      <c r="E523" s="7" t="s">
        <v>586</v>
      </c>
      <c r="F523" s="7" t="s">
        <v>573</v>
      </c>
      <c r="G523" s="7" t="s">
        <v>29</v>
      </c>
      <c r="H523" s="7" t="s">
        <v>25</v>
      </c>
      <c r="I523" s="8">
        <v>0.25</v>
      </c>
      <c r="J523" s="8">
        <v>0.35699999999999998</v>
      </c>
      <c r="K523" s="8">
        <v>0.375</v>
      </c>
      <c r="L523" s="8">
        <v>0.73199999999999998</v>
      </c>
      <c r="M523" s="7">
        <v>12</v>
      </c>
      <c r="N523" s="7">
        <v>28</v>
      </c>
      <c r="O523" s="7">
        <v>24</v>
      </c>
      <c r="P523" s="7">
        <v>7</v>
      </c>
      <c r="Q523" s="7">
        <v>6</v>
      </c>
      <c r="R523" s="7">
        <v>0</v>
      </c>
      <c r="S523" s="7">
        <v>0</v>
      </c>
      <c r="T523" s="7">
        <v>1</v>
      </c>
      <c r="U523" s="7">
        <v>7</v>
      </c>
      <c r="V523" s="7">
        <v>0</v>
      </c>
      <c r="W523" s="7">
        <v>4</v>
      </c>
      <c r="X523" s="7">
        <v>7</v>
      </c>
      <c r="Y523" s="7">
        <v>2</v>
      </c>
      <c r="Z523" s="7">
        <v>1</v>
      </c>
      <c r="AA523"/>
    </row>
    <row r="524" spans="1:27" x14ac:dyDescent="0.25">
      <c r="A524" s="24" t="str">
        <f t="shared" si="28"/>
        <v/>
      </c>
      <c r="B524" s="24" t="str">
        <f t="shared" si="26"/>
        <v/>
      </c>
      <c r="C524" s="24" t="str">
        <f t="shared" si="27"/>
        <v/>
      </c>
      <c r="D524" s="24">
        <v>2026</v>
      </c>
      <c r="E524" s="7" t="s">
        <v>587</v>
      </c>
      <c r="F524" s="7" t="s">
        <v>573</v>
      </c>
      <c r="G524" s="7" t="s">
        <v>47</v>
      </c>
      <c r="H524" s="7" t="s">
        <v>44</v>
      </c>
      <c r="I524" s="8">
        <v>0.2</v>
      </c>
      <c r="J524" s="8">
        <v>0.5</v>
      </c>
      <c r="K524" s="8">
        <v>0.5</v>
      </c>
      <c r="L524" s="8">
        <v>1</v>
      </c>
      <c r="M524" s="7">
        <v>20</v>
      </c>
      <c r="N524" s="7">
        <v>34</v>
      </c>
      <c r="O524" s="7">
        <v>20</v>
      </c>
      <c r="P524" s="7">
        <v>5</v>
      </c>
      <c r="Q524" s="7">
        <v>4</v>
      </c>
      <c r="R524" s="7">
        <v>3</v>
      </c>
      <c r="S524" s="7">
        <v>0</v>
      </c>
      <c r="T524" s="7">
        <v>1</v>
      </c>
      <c r="U524" s="7">
        <v>4</v>
      </c>
      <c r="V524" s="7">
        <v>6</v>
      </c>
      <c r="W524" s="7">
        <v>7</v>
      </c>
      <c r="X524" s="7">
        <v>9</v>
      </c>
      <c r="Y524" s="7">
        <v>0</v>
      </c>
      <c r="Z524" s="7">
        <v>0</v>
      </c>
      <c r="AA524"/>
    </row>
    <row r="525" spans="1:27" x14ac:dyDescent="0.25">
      <c r="A525" s="24">
        <f t="shared" si="28"/>
        <v>1</v>
      </c>
      <c r="B525" s="24" t="str">
        <f t="shared" si="26"/>
        <v/>
      </c>
      <c r="C525" s="24" t="str">
        <f t="shared" si="27"/>
        <v/>
      </c>
      <c r="D525" s="24">
        <v>2026</v>
      </c>
      <c r="E525" s="7" t="s">
        <v>588</v>
      </c>
      <c r="F525" s="7" t="s">
        <v>573</v>
      </c>
      <c r="G525" s="7" t="s">
        <v>29</v>
      </c>
      <c r="H525" s="7" t="s">
        <v>35</v>
      </c>
      <c r="I525" s="8">
        <v>0.17599999999999999</v>
      </c>
      <c r="J525" s="8">
        <v>0.3</v>
      </c>
      <c r="K525" s="8">
        <v>0.35299999999999998</v>
      </c>
      <c r="L525" s="8">
        <v>0.65300000000000002</v>
      </c>
      <c r="M525" s="7">
        <v>14</v>
      </c>
      <c r="N525" s="7">
        <v>20</v>
      </c>
      <c r="O525" s="7">
        <v>17</v>
      </c>
      <c r="P525" s="7">
        <v>1</v>
      </c>
      <c r="Q525" s="7">
        <v>3</v>
      </c>
      <c r="R525" s="7">
        <v>0</v>
      </c>
      <c r="S525" s="7">
        <v>0</v>
      </c>
      <c r="T525" s="7">
        <v>1</v>
      </c>
      <c r="U525" s="7">
        <v>1</v>
      </c>
      <c r="V525" s="7">
        <v>0</v>
      </c>
      <c r="W525" s="7">
        <v>3</v>
      </c>
      <c r="X525" s="7">
        <v>3</v>
      </c>
      <c r="Y525" s="7">
        <v>0</v>
      </c>
      <c r="Z525" s="7">
        <v>0</v>
      </c>
      <c r="AA525"/>
    </row>
    <row r="526" spans="1:27" x14ac:dyDescent="0.25">
      <c r="A526" s="24" t="str">
        <f t="shared" si="28"/>
        <v/>
      </c>
      <c r="B526" s="24" t="str">
        <f t="shared" si="26"/>
        <v/>
      </c>
      <c r="C526" s="24" t="str">
        <f t="shared" si="27"/>
        <v/>
      </c>
      <c r="D526" s="24">
        <v>2026</v>
      </c>
      <c r="E526" s="7" t="s">
        <v>589</v>
      </c>
      <c r="F526" s="7" t="s">
        <v>573</v>
      </c>
      <c r="G526" s="7" t="s">
        <v>24</v>
      </c>
      <c r="H526" s="7" t="s">
        <v>42</v>
      </c>
      <c r="I526" s="8">
        <v>0.13</v>
      </c>
      <c r="J526" s="8">
        <v>0.31</v>
      </c>
      <c r="K526" s="8">
        <v>0.30399999999999999</v>
      </c>
      <c r="L526" s="8">
        <v>0.61499999999999999</v>
      </c>
      <c r="M526" s="7">
        <v>14</v>
      </c>
      <c r="N526" s="7">
        <v>30</v>
      </c>
      <c r="O526" s="7">
        <v>23</v>
      </c>
      <c r="P526" s="7">
        <v>4</v>
      </c>
      <c r="Q526" s="7">
        <v>3</v>
      </c>
      <c r="R526" s="7">
        <v>1</v>
      </c>
      <c r="S526" s="7">
        <v>0</v>
      </c>
      <c r="T526" s="7">
        <v>1</v>
      </c>
      <c r="U526" s="7">
        <v>4</v>
      </c>
      <c r="V526" s="7">
        <v>0</v>
      </c>
      <c r="W526" s="7">
        <v>6</v>
      </c>
      <c r="X526" s="7">
        <v>7</v>
      </c>
      <c r="Y526" s="7">
        <v>0</v>
      </c>
      <c r="Z526" s="7">
        <v>0</v>
      </c>
      <c r="AA526"/>
    </row>
    <row r="527" spans="1:27" x14ac:dyDescent="0.25">
      <c r="A527" s="24">
        <f t="shared" si="28"/>
        <v>1</v>
      </c>
      <c r="B527" s="24" t="str">
        <f t="shared" si="26"/>
        <v/>
      </c>
      <c r="C527" s="24" t="str">
        <f t="shared" si="27"/>
        <v/>
      </c>
      <c r="D527" s="24">
        <v>2026</v>
      </c>
      <c r="E527" s="7" t="s">
        <v>590</v>
      </c>
      <c r="F527" s="7" t="s">
        <v>573</v>
      </c>
      <c r="G527" s="7" t="s">
        <v>32</v>
      </c>
      <c r="H527" s="7" t="s">
        <v>40</v>
      </c>
      <c r="I527" s="8">
        <v>0.114</v>
      </c>
      <c r="J527" s="8">
        <v>0.29799999999999999</v>
      </c>
      <c r="K527" s="8">
        <v>0.17100000000000001</v>
      </c>
      <c r="L527" s="8">
        <v>0.46899999999999997</v>
      </c>
      <c r="M527" s="7">
        <v>19</v>
      </c>
      <c r="N527" s="7">
        <v>48</v>
      </c>
      <c r="O527" s="7">
        <v>35</v>
      </c>
      <c r="P527" s="7">
        <v>7</v>
      </c>
      <c r="Q527" s="7">
        <v>4</v>
      </c>
      <c r="R527" s="7">
        <v>0</v>
      </c>
      <c r="S527" s="7">
        <v>1</v>
      </c>
      <c r="T527" s="7">
        <v>0</v>
      </c>
      <c r="U527" s="7">
        <v>7</v>
      </c>
      <c r="V527" s="7">
        <v>1</v>
      </c>
      <c r="W527" s="7">
        <v>9</v>
      </c>
      <c r="X527" s="7">
        <v>13</v>
      </c>
      <c r="Y527" s="7">
        <v>0</v>
      </c>
      <c r="Z527" s="7">
        <v>0</v>
      </c>
      <c r="AA527"/>
    </row>
    <row r="528" spans="1:27" x14ac:dyDescent="0.25">
      <c r="A528" s="24" t="str">
        <f t="shared" si="28"/>
        <v/>
      </c>
      <c r="B528" s="24" t="str">
        <f t="shared" si="26"/>
        <v/>
      </c>
      <c r="C528" s="24" t="str">
        <f t="shared" si="27"/>
        <v/>
      </c>
      <c r="D528" s="24">
        <v>2026</v>
      </c>
      <c r="E528" s="7" t="s">
        <v>591</v>
      </c>
      <c r="F528" s="7" t="s">
        <v>592</v>
      </c>
      <c r="G528" s="7" t="s">
        <v>47</v>
      </c>
      <c r="H528" s="7" t="s">
        <v>44</v>
      </c>
      <c r="I528" s="8">
        <v>0.32500000000000001</v>
      </c>
      <c r="J528" s="8">
        <v>0.39900000000000002</v>
      </c>
      <c r="K528" s="8">
        <v>0.51500000000000001</v>
      </c>
      <c r="L528" s="8">
        <v>0.91400000000000003</v>
      </c>
      <c r="M528" s="7">
        <v>45</v>
      </c>
      <c r="N528" s="7">
        <v>194</v>
      </c>
      <c r="O528" s="7">
        <v>169</v>
      </c>
      <c r="P528" s="7">
        <v>36</v>
      </c>
      <c r="Q528" s="7">
        <v>55</v>
      </c>
      <c r="R528" s="7">
        <v>8</v>
      </c>
      <c r="S528" s="7">
        <v>0</v>
      </c>
      <c r="T528" s="7">
        <v>8</v>
      </c>
      <c r="U528" s="7">
        <v>40</v>
      </c>
      <c r="V528" s="7">
        <v>1</v>
      </c>
      <c r="W528" s="7">
        <v>21</v>
      </c>
      <c r="X528" s="7">
        <v>23</v>
      </c>
      <c r="Y528" s="7">
        <v>3</v>
      </c>
      <c r="Z528" s="7">
        <v>0</v>
      </c>
      <c r="AA528"/>
    </row>
    <row r="529" spans="1:27" x14ac:dyDescent="0.25">
      <c r="A529" s="24" t="str">
        <f t="shared" si="28"/>
        <v/>
      </c>
      <c r="B529" s="24" t="str">
        <f t="shared" si="26"/>
        <v/>
      </c>
      <c r="C529" s="24" t="str">
        <f t="shared" si="27"/>
        <v/>
      </c>
      <c r="D529" s="24">
        <v>2026</v>
      </c>
      <c r="E529" s="7" t="s">
        <v>594</v>
      </c>
      <c r="F529" s="7" t="s">
        <v>592</v>
      </c>
      <c r="G529" s="7" t="s">
        <v>24</v>
      </c>
      <c r="H529" s="7" t="s">
        <v>30</v>
      </c>
      <c r="I529" s="8">
        <v>0.29899999999999999</v>
      </c>
      <c r="J529" s="8">
        <v>0.35699999999999998</v>
      </c>
      <c r="K529" s="8">
        <v>0.433</v>
      </c>
      <c r="L529" s="8">
        <v>0.79</v>
      </c>
      <c r="M529" s="7">
        <v>52</v>
      </c>
      <c r="N529" s="7">
        <v>222</v>
      </c>
      <c r="O529" s="7">
        <v>201</v>
      </c>
      <c r="P529" s="7">
        <v>32</v>
      </c>
      <c r="Q529" s="7">
        <v>60</v>
      </c>
      <c r="R529" s="7">
        <v>10</v>
      </c>
      <c r="S529" s="7">
        <v>1</v>
      </c>
      <c r="T529" s="7">
        <v>5</v>
      </c>
      <c r="U529" s="7">
        <v>28</v>
      </c>
      <c r="V529" s="7">
        <v>1</v>
      </c>
      <c r="W529" s="7">
        <v>18</v>
      </c>
      <c r="X529" s="7">
        <v>38</v>
      </c>
      <c r="Y529" s="7">
        <v>8</v>
      </c>
      <c r="Z529" s="7">
        <v>0</v>
      </c>
      <c r="AA529"/>
    </row>
    <row r="530" spans="1:27" x14ac:dyDescent="0.25">
      <c r="A530" s="24" t="str">
        <f t="shared" si="28"/>
        <v/>
      </c>
      <c r="B530" s="24" t="str">
        <f t="shared" si="26"/>
        <v/>
      </c>
      <c r="C530" s="24" t="str">
        <f t="shared" si="27"/>
        <v/>
      </c>
      <c r="D530" s="24">
        <v>2026</v>
      </c>
      <c r="E530" s="7" t="s">
        <v>593</v>
      </c>
      <c r="F530" s="7" t="s">
        <v>592</v>
      </c>
      <c r="G530" s="7" t="s">
        <v>37</v>
      </c>
      <c r="H530" s="7" t="s">
        <v>35</v>
      </c>
      <c r="I530" s="8">
        <v>0.29499999999999998</v>
      </c>
      <c r="J530" s="8">
        <v>0.38100000000000001</v>
      </c>
      <c r="K530" s="8">
        <v>0.56200000000000006</v>
      </c>
      <c r="L530" s="8">
        <v>0.94299999999999995</v>
      </c>
      <c r="M530" s="7">
        <v>54</v>
      </c>
      <c r="N530" s="7">
        <v>245</v>
      </c>
      <c r="O530" s="7">
        <v>210</v>
      </c>
      <c r="P530" s="7">
        <v>54</v>
      </c>
      <c r="Q530" s="7">
        <v>62</v>
      </c>
      <c r="R530" s="7">
        <v>10</v>
      </c>
      <c r="S530" s="7">
        <v>2</v>
      </c>
      <c r="T530" s="7">
        <v>14</v>
      </c>
      <c r="U530" s="7">
        <v>41</v>
      </c>
      <c r="V530" s="7">
        <v>13</v>
      </c>
      <c r="W530" s="7">
        <v>18</v>
      </c>
      <c r="X530" s="7">
        <v>35</v>
      </c>
      <c r="Y530" s="7">
        <v>11</v>
      </c>
      <c r="Z530" s="7">
        <v>3</v>
      </c>
      <c r="AA530"/>
    </row>
    <row r="531" spans="1:27" x14ac:dyDescent="0.25">
      <c r="A531" s="24">
        <f t="shared" si="28"/>
        <v>1</v>
      </c>
      <c r="B531" s="24" t="str">
        <f t="shared" si="26"/>
        <v/>
      </c>
      <c r="C531" s="24" t="str">
        <f t="shared" si="27"/>
        <v/>
      </c>
      <c r="D531" s="24">
        <v>2026</v>
      </c>
      <c r="E531" s="7" t="s">
        <v>595</v>
      </c>
      <c r="F531" s="7" t="s">
        <v>592</v>
      </c>
      <c r="G531" s="7" t="s">
        <v>29</v>
      </c>
      <c r="H531" s="7" t="s">
        <v>27</v>
      </c>
      <c r="I531" s="8">
        <v>0.28199999999999997</v>
      </c>
      <c r="J531" s="8">
        <v>0.34300000000000003</v>
      </c>
      <c r="K531" s="8">
        <v>0.41699999999999998</v>
      </c>
      <c r="L531" s="8">
        <v>0.76100000000000001</v>
      </c>
      <c r="M531" s="7">
        <v>56</v>
      </c>
      <c r="N531" s="7">
        <v>232</v>
      </c>
      <c r="O531" s="7">
        <v>206</v>
      </c>
      <c r="P531" s="7">
        <v>30</v>
      </c>
      <c r="Q531" s="7">
        <v>58</v>
      </c>
      <c r="R531" s="7">
        <v>13</v>
      </c>
      <c r="S531" s="7">
        <v>0</v>
      </c>
      <c r="T531" s="7">
        <v>5</v>
      </c>
      <c r="U531" s="7">
        <v>28</v>
      </c>
      <c r="V531" s="7">
        <v>3</v>
      </c>
      <c r="W531" s="7">
        <v>18</v>
      </c>
      <c r="X531" s="7">
        <v>41</v>
      </c>
      <c r="Y531" s="7">
        <v>11</v>
      </c>
      <c r="Z531" s="7">
        <v>1</v>
      </c>
      <c r="AA531"/>
    </row>
    <row r="532" spans="1:27" x14ac:dyDescent="0.25">
      <c r="A532" s="24" t="str">
        <f t="shared" si="28"/>
        <v/>
      </c>
      <c r="B532" s="24" t="str">
        <f t="shared" si="26"/>
        <v/>
      </c>
      <c r="C532" s="24" t="str">
        <f t="shared" si="27"/>
        <v/>
      </c>
      <c r="D532" s="24">
        <v>2026</v>
      </c>
      <c r="E532" s="7" t="s">
        <v>596</v>
      </c>
      <c r="F532" s="7" t="s">
        <v>592</v>
      </c>
      <c r="G532" s="7" t="s">
        <v>37</v>
      </c>
      <c r="H532" s="7" t="s">
        <v>25</v>
      </c>
      <c r="I532" s="8">
        <v>0.255</v>
      </c>
      <c r="J532" s="8">
        <v>0.36399999999999999</v>
      </c>
      <c r="K532" s="8">
        <v>0.41799999999999998</v>
      </c>
      <c r="L532" s="8">
        <v>0.78200000000000003</v>
      </c>
      <c r="M532" s="7">
        <v>43</v>
      </c>
      <c r="N532" s="7">
        <v>221</v>
      </c>
      <c r="O532" s="7">
        <v>184</v>
      </c>
      <c r="P532" s="7">
        <v>34</v>
      </c>
      <c r="Q532" s="7">
        <v>47</v>
      </c>
      <c r="R532" s="7">
        <v>6</v>
      </c>
      <c r="S532" s="7">
        <v>0</v>
      </c>
      <c r="T532" s="7">
        <v>8</v>
      </c>
      <c r="U532" s="7">
        <v>24</v>
      </c>
      <c r="V532" s="7">
        <v>5</v>
      </c>
      <c r="W532" s="7">
        <v>28</v>
      </c>
      <c r="X532" s="7">
        <v>34</v>
      </c>
      <c r="Y532" s="7">
        <v>1</v>
      </c>
      <c r="Z532" s="7">
        <v>1</v>
      </c>
      <c r="AA532"/>
    </row>
    <row r="533" spans="1:27" x14ac:dyDescent="0.25">
      <c r="A533" s="24" t="str">
        <f t="shared" si="28"/>
        <v/>
      </c>
      <c r="B533" s="24" t="str">
        <f t="shared" si="26"/>
        <v/>
      </c>
      <c r="C533" s="24" t="str">
        <f t="shared" si="27"/>
        <v/>
      </c>
      <c r="D533" s="24">
        <v>2026</v>
      </c>
      <c r="E533" s="7" t="s">
        <v>599</v>
      </c>
      <c r="F533" s="7" t="s">
        <v>592</v>
      </c>
      <c r="G533" s="7" t="s">
        <v>37</v>
      </c>
      <c r="H533" s="7" t="s">
        <v>42</v>
      </c>
      <c r="I533" s="8">
        <v>0.254</v>
      </c>
      <c r="J533" s="8">
        <v>0.432</v>
      </c>
      <c r="K533" s="8">
        <v>0.42799999999999999</v>
      </c>
      <c r="L533" s="8">
        <v>0.85899999999999999</v>
      </c>
      <c r="M533" s="7">
        <v>42</v>
      </c>
      <c r="N533" s="7">
        <v>191</v>
      </c>
      <c r="O533" s="7">
        <v>138</v>
      </c>
      <c r="P533" s="7">
        <v>26</v>
      </c>
      <c r="Q533" s="7">
        <v>35</v>
      </c>
      <c r="R533" s="7">
        <v>3</v>
      </c>
      <c r="S533" s="7">
        <v>0</v>
      </c>
      <c r="T533" s="7">
        <v>7</v>
      </c>
      <c r="U533" s="7">
        <v>28</v>
      </c>
      <c r="V533" s="7">
        <v>13</v>
      </c>
      <c r="W533" s="7">
        <v>34</v>
      </c>
      <c r="X533" s="7">
        <v>28</v>
      </c>
      <c r="Y533" s="7">
        <v>4</v>
      </c>
      <c r="Z533" s="7">
        <v>0</v>
      </c>
      <c r="AA533"/>
    </row>
    <row r="534" spans="1:27" x14ac:dyDescent="0.25">
      <c r="A534" s="24" t="str">
        <f t="shared" si="28"/>
        <v/>
      </c>
      <c r="B534" s="24" t="str">
        <f t="shared" si="26"/>
        <v/>
      </c>
      <c r="C534" s="24" t="str">
        <f t="shared" si="27"/>
        <v/>
      </c>
      <c r="D534" s="24">
        <v>2026</v>
      </c>
      <c r="E534" s="7" t="s">
        <v>597</v>
      </c>
      <c r="F534" s="7" t="s">
        <v>592</v>
      </c>
      <c r="G534" s="7" t="s">
        <v>47</v>
      </c>
      <c r="H534" s="7" t="s">
        <v>33</v>
      </c>
      <c r="I534" s="8">
        <v>0.24399999999999999</v>
      </c>
      <c r="J534" s="8">
        <v>0.34899999999999998</v>
      </c>
      <c r="K534" s="8">
        <v>0.51200000000000001</v>
      </c>
      <c r="L534" s="8">
        <v>0.86099999999999999</v>
      </c>
      <c r="M534" s="7">
        <v>56</v>
      </c>
      <c r="N534" s="7">
        <v>249</v>
      </c>
      <c r="O534" s="7">
        <v>213</v>
      </c>
      <c r="P534" s="7">
        <v>41</v>
      </c>
      <c r="Q534" s="7">
        <v>52</v>
      </c>
      <c r="R534" s="7">
        <v>7</v>
      </c>
      <c r="S534" s="7">
        <v>1</v>
      </c>
      <c r="T534" s="7">
        <v>16</v>
      </c>
      <c r="U534" s="7">
        <v>53</v>
      </c>
      <c r="V534" s="7">
        <v>7</v>
      </c>
      <c r="W534" s="7">
        <v>28</v>
      </c>
      <c r="X534" s="7">
        <v>65</v>
      </c>
      <c r="Y534" s="7">
        <v>3</v>
      </c>
      <c r="Z534" s="7">
        <v>2</v>
      </c>
      <c r="AA534"/>
    </row>
    <row r="535" spans="1:27" x14ac:dyDescent="0.25">
      <c r="A535" s="24" t="str">
        <f t="shared" si="28"/>
        <v/>
      </c>
      <c r="B535" s="24" t="str">
        <f t="shared" si="26"/>
        <v/>
      </c>
      <c r="C535" s="24" t="str">
        <f t="shared" si="27"/>
        <v/>
      </c>
      <c r="D535" s="24">
        <v>2026</v>
      </c>
      <c r="E535" s="7" t="s">
        <v>598</v>
      </c>
      <c r="F535" s="7" t="s">
        <v>592</v>
      </c>
      <c r="G535" s="7" t="s">
        <v>37</v>
      </c>
      <c r="H535" s="7" t="s">
        <v>40</v>
      </c>
      <c r="I535" s="8">
        <v>0.29199999999999998</v>
      </c>
      <c r="J535" s="8">
        <v>0.35</v>
      </c>
      <c r="K535" s="8">
        <v>0.45100000000000001</v>
      </c>
      <c r="L535" s="8">
        <v>0.80100000000000005</v>
      </c>
      <c r="M535" s="7">
        <v>38</v>
      </c>
      <c r="N535" s="7">
        <v>163</v>
      </c>
      <c r="O535" s="7">
        <v>144</v>
      </c>
      <c r="P535" s="7">
        <v>21</v>
      </c>
      <c r="Q535" s="7">
        <v>42</v>
      </c>
      <c r="R535" s="7">
        <v>8</v>
      </c>
      <c r="S535" s="7">
        <v>0</v>
      </c>
      <c r="T535" s="7">
        <v>5</v>
      </c>
      <c r="U535" s="7">
        <v>25</v>
      </c>
      <c r="V535" s="7">
        <v>3</v>
      </c>
      <c r="W535" s="7">
        <v>11</v>
      </c>
      <c r="X535" s="7">
        <v>17</v>
      </c>
      <c r="Y535" s="7">
        <v>5</v>
      </c>
      <c r="Z535" s="7">
        <v>4</v>
      </c>
      <c r="AA535"/>
    </row>
    <row r="536" spans="1:27" x14ac:dyDescent="0.25">
      <c r="A536" s="24" t="str">
        <f t="shared" si="28"/>
        <v/>
      </c>
      <c r="B536" s="24" t="str">
        <f t="shared" si="26"/>
        <v/>
      </c>
      <c r="C536" s="24" t="str">
        <f t="shared" si="27"/>
        <v/>
      </c>
      <c r="D536" s="24">
        <v>2026</v>
      </c>
      <c r="E536" s="7" t="s">
        <v>600</v>
      </c>
      <c r="F536" s="7" t="s">
        <v>592</v>
      </c>
      <c r="G536" s="7" t="s">
        <v>24</v>
      </c>
      <c r="H536" s="7" t="s">
        <v>30</v>
      </c>
      <c r="I536" s="8">
        <v>0.25</v>
      </c>
      <c r="J536" s="8">
        <v>0.33300000000000002</v>
      </c>
      <c r="K536" s="8">
        <v>0.375</v>
      </c>
      <c r="L536" s="8">
        <v>0.70799999999999996</v>
      </c>
      <c r="M536" s="7">
        <v>11</v>
      </c>
      <c r="N536" s="7">
        <v>37</v>
      </c>
      <c r="O536" s="7">
        <v>32</v>
      </c>
      <c r="P536" s="7">
        <v>5</v>
      </c>
      <c r="Q536" s="7">
        <v>8</v>
      </c>
      <c r="R536" s="7">
        <v>1</v>
      </c>
      <c r="S536" s="7">
        <v>0</v>
      </c>
      <c r="T536" s="7">
        <v>1</v>
      </c>
      <c r="U536" s="7">
        <v>3</v>
      </c>
      <c r="V536" s="7">
        <v>2</v>
      </c>
      <c r="W536" s="7">
        <v>2</v>
      </c>
      <c r="X536" s="7">
        <v>14</v>
      </c>
      <c r="Y536" s="7">
        <v>1</v>
      </c>
      <c r="Z536" s="7">
        <v>0</v>
      </c>
      <c r="AA536"/>
    </row>
    <row r="537" spans="1:27" x14ac:dyDescent="0.25">
      <c r="A537" s="24">
        <f t="shared" si="28"/>
        <v>1</v>
      </c>
      <c r="B537" s="24" t="str">
        <f t="shared" si="26"/>
        <v/>
      </c>
      <c r="C537" s="24" t="str">
        <f t="shared" si="27"/>
        <v/>
      </c>
      <c r="D537" s="24">
        <v>2026</v>
      </c>
      <c r="E537" s="7" t="s">
        <v>601</v>
      </c>
      <c r="F537" s="7" t="s">
        <v>592</v>
      </c>
      <c r="G537" s="7" t="s">
        <v>29</v>
      </c>
      <c r="H537" s="7" t="s">
        <v>40</v>
      </c>
      <c r="I537" s="8">
        <v>0.22700000000000001</v>
      </c>
      <c r="J537" s="8">
        <v>0.30599999999999999</v>
      </c>
      <c r="K537" s="8">
        <v>0.26600000000000001</v>
      </c>
      <c r="L537" s="8">
        <v>0.57199999999999995</v>
      </c>
      <c r="M537" s="7">
        <v>38</v>
      </c>
      <c r="N537" s="7">
        <v>149</v>
      </c>
      <c r="O537" s="7">
        <v>128</v>
      </c>
      <c r="P537" s="7">
        <v>17</v>
      </c>
      <c r="Q537" s="7">
        <v>29</v>
      </c>
      <c r="R537" s="7">
        <v>5</v>
      </c>
      <c r="S537" s="7">
        <v>0</v>
      </c>
      <c r="T537" s="7">
        <v>0</v>
      </c>
      <c r="U537" s="7">
        <v>13</v>
      </c>
      <c r="V537" s="7">
        <v>6</v>
      </c>
      <c r="W537" s="7">
        <v>10</v>
      </c>
      <c r="X537" s="7">
        <v>33</v>
      </c>
      <c r="Y537" s="7">
        <v>6</v>
      </c>
      <c r="Z537" s="7">
        <v>1</v>
      </c>
      <c r="AA537"/>
    </row>
    <row r="538" spans="1:27" x14ac:dyDescent="0.25">
      <c r="A538" s="24" t="str">
        <f t="shared" si="28"/>
        <v/>
      </c>
      <c r="B538" s="24" t="str">
        <f t="shared" si="26"/>
        <v/>
      </c>
      <c r="C538" s="24">
        <f t="shared" si="27"/>
        <v>1</v>
      </c>
      <c r="D538" s="24">
        <v>2026</v>
      </c>
      <c r="E538" s="7" t="s">
        <v>602</v>
      </c>
      <c r="F538" s="7" t="s">
        <v>592</v>
      </c>
      <c r="G538" s="7" t="s">
        <v>47</v>
      </c>
      <c r="H538" s="7" t="s">
        <v>164</v>
      </c>
      <c r="I538" s="8">
        <v>0.21099999999999999</v>
      </c>
      <c r="J538" s="8">
        <v>0.375</v>
      </c>
      <c r="K538" s="8">
        <v>0.26300000000000001</v>
      </c>
      <c r="L538" s="8">
        <v>0.63800000000000001</v>
      </c>
      <c r="M538" s="7">
        <v>6</v>
      </c>
      <c r="N538" s="7">
        <v>26</v>
      </c>
      <c r="O538" s="7">
        <v>19</v>
      </c>
      <c r="P538" s="7">
        <v>6</v>
      </c>
      <c r="Q538" s="7">
        <v>4</v>
      </c>
      <c r="R538" s="7">
        <v>1</v>
      </c>
      <c r="S538" s="7">
        <v>0</v>
      </c>
      <c r="T538" s="7">
        <v>0</v>
      </c>
      <c r="U538" s="7">
        <v>0</v>
      </c>
      <c r="V538" s="7">
        <v>0</v>
      </c>
      <c r="W538" s="7">
        <v>5</v>
      </c>
      <c r="X538" s="7">
        <v>6</v>
      </c>
      <c r="Y538" s="7">
        <v>3</v>
      </c>
      <c r="Z538" s="7">
        <v>2</v>
      </c>
      <c r="AA538"/>
    </row>
    <row r="539" spans="1:27" x14ac:dyDescent="0.25">
      <c r="A539" s="24" t="str">
        <f t="shared" si="28"/>
        <v/>
      </c>
      <c r="B539" s="24" t="str">
        <f t="shared" si="26"/>
        <v/>
      </c>
      <c r="C539" s="24" t="str">
        <f t="shared" si="27"/>
        <v/>
      </c>
      <c r="D539" s="24">
        <v>2026</v>
      </c>
      <c r="E539" s="7" t="s">
        <v>603</v>
      </c>
      <c r="F539" s="7" t="s">
        <v>592</v>
      </c>
      <c r="G539" s="7" t="s">
        <v>47</v>
      </c>
      <c r="H539" s="7" t="s">
        <v>33</v>
      </c>
      <c r="I539" s="8">
        <v>0.2</v>
      </c>
      <c r="J539" s="8">
        <v>0.25800000000000001</v>
      </c>
      <c r="K539" s="8">
        <v>0.41699999999999998</v>
      </c>
      <c r="L539" s="8">
        <v>0.67400000000000004</v>
      </c>
      <c r="M539" s="7">
        <v>17</v>
      </c>
      <c r="N539" s="7">
        <v>67</v>
      </c>
      <c r="O539" s="7">
        <v>60</v>
      </c>
      <c r="P539" s="7">
        <v>6</v>
      </c>
      <c r="Q539" s="7">
        <v>12</v>
      </c>
      <c r="R539" s="7">
        <v>0</v>
      </c>
      <c r="S539" s="7">
        <v>2</v>
      </c>
      <c r="T539" s="7">
        <v>3</v>
      </c>
      <c r="U539" s="7">
        <v>13</v>
      </c>
      <c r="V539" s="7">
        <v>1</v>
      </c>
      <c r="W539" s="7">
        <v>4</v>
      </c>
      <c r="X539" s="7">
        <v>19</v>
      </c>
      <c r="Y539" s="7">
        <v>1</v>
      </c>
      <c r="Z539" s="7">
        <v>0</v>
      </c>
      <c r="AA539"/>
    </row>
    <row r="540" spans="1:27" x14ac:dyDescent="0.25">
      <c r="A540" s="24" t="str">
        <f t="shared" si="28"/>
        <v/>
      </c>
      <c r="B540" s="24" t="str">
        <f t="shared" si="26"/>
        <v/>
      </c>
      <c r="C540" s="24">
        <f t="shared" si="27"/>
        <v>1</v>
      </c>
      <c r="D540" s="24">
        <v>2026</v>
      </c>
      <c r="E540" s="7" t="s">
        <v>604</v>
      </c>
      <c r="F540" s="7" t="s">
        <v>592</v>
      </c>
      <c r="G540" s="7" t="s">
        <v>24</v>
      </c>
      <c r="H540" s="7" t="s">
        <v>42</v>
      </c>
      <c r="I540" s="8">
        <v>0.161</v>
      </c>
      <c r="J540" s="8">
        <v>0.29699999999999999</v>
      </c>
      <c r="K540" s="8">
        <v>0.19400000000000001</v>
      </c>
      <c r="L540" s="8">
        <v>0.49099999999999999</v>
      </c>
      <c r="M540" s="7">
        <v>12</v>
      </c>
      <c r="N540" s="7">
        <v>38</v>
      </c>
      <c r="O540" s="7">
        <v>31</v>
      </c>
      <c r="P540" s="7">
        <v>4</v>
      </c>
      <c r="Q540" s="7">
        <v>5</v>
      </c>
      <c r="R540" s="7">
        <v>1</v>
      </c>
      <c r="S540" s="7">
        <v>0</v>
      </c>
      <c r="T540" s="7">
        <v>0</v>
      </c>
      <c r="U540" s="7">
        <v>4</v>
      </c>
      <c r="V540" s="7">
        <v>2</v>
      </c>
      <c r="W540" s="7">
        <v>4</v>
      </c>
      <c r="X540" s="7">
        <v>8</v>
      </c>
      <c r="Y540" s="7">
        <v>0</v>
      </c>
      <c r="Z540" s="7">
        <v>0</v>
      </c>
      <c r="AA540"/>
    </row>
    <row r="541" spans="1:27" x14ac:dyDescent="0.25">
      <c r="A541" s="24">
        <f t="shared" si="28"/>
        <v>1</v>
      </c>
      <c r="B541" s="24" t="str">
        <f t="shared" si="26"/>
        <v/>
      </c>
      <c r="C541" s="24" t="str">
        <f t="shared" si="27"/>
        <v/>
      </c>
      <c r="D541" s="24">
        <v>2026</v>
      </c>
      <c r="E541" s="7" t="s">
        <v>605</v>
      </c>
      <c r="F541" s="7" t="s">
        <v>592</v>
      </c>
      <c r="G541" s="7" t="s">
        <v>29</v>
      </c>
      <c r="H541" s="7" t="s">
        <v>38</v>
      </c>
      <c r="I541" s="8">
        <v>0.156</v>
      </c>
      <c r="J541" s="8">
        <v>0.28899999999999998</v>
      </c>
      <c r="K541" s="8">
        <v>0.28100000000000003</v>
      </c>
      <c r="L541" s="8">
        <v>0.57099999999999995</v>
      </c>
      <c r="M541" s="7">
        <v>15</v>
      </c>
      <c r="N541" s="7">
        <v>38</v>
      </c>
      <c r="O541" s="7">
        <v>32</v>
      </c>
      <c r="P541" s="7">
        <v>6</v>
      </c>
      <c r="Q541" s="7">
        <v>5</v>
      </c>
      <c r="R541" s="7">
        <v>1</v>
      </c>
      <c r="S541" s="7">
        <v>0</v>
      </c>
      <c r="T541" s="7">
        <v>1</v>
      </c>
      <c r="U541" s="7">
        <v>6</v>
      </c>
      <c r="V541" s="7">
        <v>0</v>
      </c>
      <c r="W541" s="7">
        <v>6</v>
      </c>
      <c r="X541" s="7">
        <v>9</v>
      </c>
      <c r="Y541" s="7">
        <v>0</v>
      </c>
      <c r="Z541" s="7">
        <v>0</v>
      </c>
      <c r="AA541"/>
    </row>
    <row r="542" spans="1:27" x14ac:dyDescent="0.25">
      <c r="A542" s="24">
        <f t="shared" si="28"/>
        <v>1</v>
      </c>
      <c r="B542" s="24" t="str">
        <f t="shared" si="26"/>
        <v/>
      </c>
      <c r="C542" s="24" t="str">
        <f t="shared" si="27"/>
        <v/>
      </c>
      <c r="D542" s="24">
        <v>2026</v>
      </c>
      <c r="E542" s="7" t="s">
        <v>607</v>
      </c>
      <c r="F542" s="7" t="s">
        <v>592</v>
      </c>
      <c r="G542" s="7" t="s">
        <v>29</v>
      </c>
      <c r="H542" s="7" t="s">
        <v>25</v>
      </c>
      <c r="I542" s="8">
        <v>0.14799999999999999</v>
      </c>
      <c r="J542" s="8">
        <v>0.314</v>
      </c>
      <c r="K542" s="8">
        <v>0.33300000000000002</v>
      </c>
      <c r="L542" s="8">
        <v>0.64800000000000002</v>
      </c>
      <c r="M542" s="7">
        <v>15</v>
      </c>
      <c r="N542" s="7">
        <v>35</v>
      </c>
      <c r="O542" s="7">
        <v>27</v>
      </c>
      <c r="P542" s="7">
        <v>7</v>
      </c>
      <c r="Q542" s="7">
        <v>4</v>
      </c>
      <c r="R542" s="7">
        <v>2</v>
      </c>
      <c r="S542" s="7">
        <v>0</v>
      </c>
      <c r="T542" s="7">
        <v>1</v>
      </c>
      <c r="U542" s="7">
        <v>5</v>
      </c>
      <c r="V542" s="7">
        <v>1</v>
      </c>
      <c r="W542" s="7">
        <v>6</v>
      </c>
      <c r="X542" s="7">
        <v>13</v>
      </c>
      <c r="Y542" s="7">
        <v>0</v>
      </c>
      <c r="Z542" s="7">
        <v>1</v>
      </c>
      <c r="AA542"/>
    </row>
    <row r="543" spans="1:27" x14ac:dyDescent="0.25">
      <c r="A543" s="24" t="str">
        <f t="shared" si="28"/>
        <v/>
      </c>
      <c r="B543" s="24" t="str">
        <f t="shared" si="26"/>
        <v/>
      </c>
      <c r="C543" s="24" t="str">
        <f t="shared" si="27"/>
        <v/>
      </c>
      <c r="D543" s="24">
        <v>2026</v>
      </c>
      <c r="E543" s="7" t="s">
        <v>606</v>
      </c>
      <c r="F543" s="7" t="s">
        <v>592</v>
      </c>
      <c r="G543" s="7" t="s">
        <v>24</v>
      </c>
      <c r="H543" s="7" t="s">
        <v>30</v>
      </c>
      <c r="I543" s="8">
        <v>0.122</v>
      </c>
      <c r="J543" s="8">
        <v>0.315</v>
      </c>
      <c r="K543" s="8">
        <v>0.26800000000000002</v>
      </c>
      <c r="L543" s="8">
        <v>0.58299999999999996</v>
      </c>
      <c r="M543" s="7">
        <v>17</v>
      </c>
      <c r="N543" s="7">
        <v>54</v>
      </c>
      <c r="O543" s="7">
        <v>41</v>
      </c>
      <c r="P543" s="7">
        <v>9</v>
      </c>
      <c r="Q543" s="7">
        <v>5</v>
      </c>
      <c r="R543" s="7">
        <v>1</v>
      </c>
      <c r="S543" s="7">
        <v>1</v>
      </c>
      <c r="T543" s="7">
        <v>1</v>
      </c>
      <c r="U543" s="7">
        <v>7</v>
      </c>
      <c r="V543" s="7">
        <v>2</v>
      </c>
      <c r="W543" s="7">
        <v>10</v>
      </c>
      <c r="X543" s="7">
        <v>17</v>
      </c>
      <c r="Y543" s="7">
        <v>7</v>
      </c>
      <c r="Z543" s="7">
        <v>1</v>
      </c>
      <c r="AA543"/>
    </row>
    <row r="544" spans="1:27" x14ac:dyDescent="0.25">
      <c r="A544" s="24" t="str">
        <f t="shared" si="28"/>
        <v/>
      </c>
      <c r="B544" s="24" t="str">
        <f t="shared" si="26"/>
        <v/>
      </c>
      <c r="C544" s="24" t="str">
        <f t="shared" si="27"/>
        <v/>
      </c>
      <c r="D544" s="24">
        <v>2026</v>
      </c>
      <c r="E544" s="7" t="s">
        <v>608</v>
      </c>
      <c r="F544" s="7" t="s">
        <v>592</v>
      </c>
      <c r="G544" s="7" t="s">
        <v>24</v>
      </c>
      <c r="H544" s="7" t="s">
        <v>25</v>
      </c>
      <c r="I544" s="8">
        <v>5.8999999999999997E-2</v>
      </c>
      <c r="J544" s="8">
        <v>0.158</v>
      </c>
      <c r="K544" s="8">
        <v>5.8999999999999997E-2</v>
      </c>
      <c r="L544" s="8">
        <v>0.217</v>
      </c>
      <c r="M544" s="7">
        <v>6</v>
      </c>
      <c r="N544" s="7">
        <v>19</v>
      </c>
      <c r="O544" s="7">
        <v>17</v>
      </c>
      <c r="P544" s="7">
        <v>0</v>
      </c>
      <c r="Q544" s="7">
        <v>1</v>
      </c>
      <c r="R544" s="7">
        <v>0</v>
      </c>
      <c r="S544" s="7">
        <v>0</v>
      </c>
      <c r="T544" s="7">
        <v>0</v>
      </c>
      <c r="U544" s="7">
        <v>1</v>
      </c>
      <c r="V544" s="7">
        <v>1</v>
      </c>
      <c r="W544" s="7">
        <v>1</v>
      </c>
      <c r="X544" s="7">
        <v>6</v>
      </c>
      <c r="Y544" s="7">
        <v>0</v>
      </c>
      <c r="Z544" s="7">
        <v>0</v>
      </c>
      <c r="AA544"/>
    </row>
    <row r="545" spans="1:27" x14ac:dyDescent="0.25">
      <c r="A545" s="24" t="str">
        <f t="shared" si="28"/>
        <v/>
      </c>
      <c r="B545" s="24" t="str">
        <f t="shared" si="26"/>
        <v/>
      </c>
      <c r="C545" s="24" t="str">
        <f t="shared" si="27"/>
        <v/>
      </c>
      <c r="D545" s="24">
        <v>2026</v>
      </c>
      <c r="E545" s="7" t="s">
        <v>609</v>
      </c>
      <c r="F545" s="7" t="s">
        <v>592</v>
      </c>
      <c r="G545" s="7" t="s">
        <v>24</v>
      </c>
      <c r="H545" s="7" t="s">
        <v>64</v>
      </c>
      <c r="I545" s="8">
        <v>0</v>
      </c>
      <c r="J545" s="8">
        <v>0</v>
      </c>
      <c r="K545" s="8">
        <v>0</v>
      </c>
      <c r="L545" s="8">
        <v>0</v>
      </c>
      <c r="M545" s="7">
        <v>1</v>
      </c>
      <c r="N545" s="7">
        <v>1</v>
      </c>
      <c r="O545" s="7">
        <v>1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/>
    </row>
    <row r="546" spans="1:27" x14ac:dyDescent="0.25">
      <c r="A546" s="24" t="str">
        <f t="shared" si="28"/>
        <v/>
      </c>
      <c r="B546" s="24" t="str">
        <f t="shared" si="26"/>
        <v/>
      </c>
      <c r="C546" s="24" t="str">
        <f t="shared" si="27"/>
        <v/>
      </c>
      <c r="D546" s="24">
        <v>2026</v>
      </c>
      <c r="E546" s="7" t="s">
        <v>610</v>
      </c>
      <c r="F546" s="7" t="s">
        <v>592</v>
      </c>
      <c r="G546" s="7" t="s">
        <v>37</v>
      </c>
      <c r="H546" s="7" t="s">
        <v>25</v>
      </c>
      <c r="I546" s="8">
        <v>0</v>
      </c>
      <c r="J546" s="8">
        <v>6.3E-2</v>
      </c>
      <c r="K546" s="8">
        <v>0</v>
      </c>
      <c r="L546" s="8">
        <v>6.3E-2</v>
      </c>
      <c r="M546" s="7">
        <v>9</v>
      </c>
      <c r="N546" s="7">
        <v>18</v>
      </c>
      <c r="O546" s="7">
        <v>15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1</v>
      </c>
      <c r="W546" s="7">
        <v>0</v>
      </c>
      <c r="X546" s="7">
        <v>7</v>
      </c>
      <c r="Y546" s="7">
        <v>0</v>
      </c>
      <c r="Z546" s="7">
        <v>0</v>
      </c>
      <c r="AA546"/>
    </row>
    <row r="547" spans="1:27" x14ac:dyDescent="0.25">
      <c r="A547" s="24">
        <f t="shared" si="28"/>
        <v>1</v>
      </c>
      <c r="B547" s="24" t="str">
        <f t="shared" si="26"/>
        <v/>
      </c>
      <c r="C547" s="24" t="str">
        <f t="shared" si="27"/>
        <v/>
      </c>
      <c r="D547" s="24">
        <v>2026</v>
      </c>
      <c r="E547" s="7" t="s">
        <v>611</v>
      </c>
      <c r="F547" s="7" t="s">
        <v>612</v>
      </c>
      <c r="G547" s="7" t="s">
        <v>29</v>
      </c>
      <c r="H547" s="7" t="s">
        <v>33</v>
      </c>
      <c r="I547" s="8">
        <v>0.33900000000000002</v>
      </c>
      <c r="J547" s="8">
        <v>0.44600000000000001</v>
      </c>
      <c r="K547" s="8">
        <v>0.63</v>
      </c>
      <c r="L547" s="8">
        <v>1.0760000000000001</v>
      </c>
      <c r="M547" s="7">
        <v>51</v>
      </c>
      <c r="N547" s="7">
        <v>233</v>
      </c>
      <c r="O547" s="7">
        <v>189</v>
      </c>
      <c r="P547" s="7">
        <v>37</v>
      </c>
      <c r="Q547" s="7">
        <v>64</v>
      </c>
      <c r="R547" s="7">
        <v>14</v>
      </c>
      <c r="S547" s="7">
        <v>4</v>
      </c>
      <c r="T547" s="7">
        <v>11</v>
      </c>
      <c r="U547" s="7">
        <v>44</v>
      </c>
      <c r="V547" s="7">
        <v>6</v>
      </c>
      <c r="W547" s="7">
        <v>34</v>
      </c>
      <c r="X547" s="7">
        <v>24</v>
      </c>
      <c r="Y547" s="7">
        <v>8</v>
      </c>
      <c r="Z547" s="7">
        <v>1</v>
      </c>
      <c r="AA547"/>
    </row>
    <row r="548" spans="1:27" x14ac:dyDescent="0.25">
      <c r="A548" s="24">
        <f t="shared" si="28"/>
        <v>1</v>
      </c>
      <c r="B548" s="24" t="str">
        <f t="shared" si="26"/>
        <v/>
      </c>
      <c r="C548" s="24" t="str">
        <f t="shared" si="27"/>
        <v/>
      </c>
      <c r="D548" s="24">
        <v>2026</v>
      </c>
      <c r="E548" s="7" t="s">
        <v>613</v>
      </c>
      <c r="F548" s="7" t="s">
        <v>612</v>
      </c>
      <c r="G548" s="7" t="s">
        <v>29</v>
      </c>
      <c r="H548" s="7" t="s">
        <v>42</v>
      </c>
      <c r="I548" s="8">
        <v>0.32300000000000001</v>
      </c>
      <c r="J548" s="8">
        <v>0.38300000000000001</v>
      </c>
      <c r="K548" s="8">
        <v>0.503</v>
      </c>
      <c r="L548" s="8">
        <v>0.88600000000000001</v>
      </c>
      <c r="M548" s="7">
        <v>46</v>
      </c>
      <c r="N548" s="7">
        <v>184</v>
      </c>
      <c r="O548" s="7">
        <v>161</v>
      </c>
      <c r="P548" s="7">
        <v>35</v>
      </c>
      <c r="Q548" s="7">
        <v>52</v>
      </c>
      <c r="R548" s="7">
        <v>12</v>
      </c>
      <c r="S548" s="7">
        <v>1</v>
      </c>
      <c r="T548" s="7">
        <v>5</v>
      </c>
      <c r="U548" s="7">
        <v>30</v>
      </c>
      <c r="V548" s="7">
        <v>5</v>
      </c>
      <c r="W548" s="7">
        <v>12</v>
      </c>
      <c r="X548" s="7">
        <v>24</v>
      </c>
      <c r="Y548" s="7">
        <v>10</v>
      </c>
      <c r="Z548" s="7">
        <v>2</v>
      </c>
      <c r="AA548"/>
    </row>
    <row r="549" spans="1:27" x14ac:dyDescent="0.25">
      <c r="A549" s="24" t="str">
        <f t="shared" si="28"/>
        <v/>
      </c>
      <c r="B549" s="24" t="str">
        <f t="shared" si="26"/>
        <v/>
      </c>
      <c r="C549" s="24" t="str">
        <f t="shared" si="27"/>
        <v/>
      </c>
      <c r="D549" s="24">
        <v>2026</v>
      </c>
      <c r="E549" s="7" t="s">
        <v>614</v>
      </c>
      <c r="F549" s="7" t="s">
        <v>612</v>
      </c>
      <c r="G549" s="7" t="s">
        <v>37</v>
      </c>
      <c r="H549" s="7" t="s">
        <v>44</v>
      </c>
      <c r="I549" s="8">
        <v>0.31900000000000001</v>
      </c>
      <c r="J549" s="8">
        <v>0.42399999999999999</v>
      </c>
      <c r="K549" s="8">
        <v>0.45100000000000001</v>
      </c>
      <c r="L549" s="8">
        <v>0.875</v>
      </c>
      <c r="M549" s="7">
        <v>52</v>
      </c>
      <c r="N549" s="7">
        <v>246</v>
      </c>
      <c r="O549" s="7">
        <v>204</v>
      </c>
      <c r="P549" s="7">
        <v>56</v>
      </c>
      <c r="Q549" s="7">
        <v>65</v>
      </c>
      <c r="R549" s="7">
        <v>14</v>
      </c>
      <c r="S549" s="7">
        <v>5</v>
      </c>
      <c r="T549" s="7">
        <v>1</v>
      </c>
      <c r="U549" s="7">
        <v>33</v>
      </c>
      <c r="V549" s="7">
        <v>5</v>
      </c>
      <c r="W549" s="7">
        <v>34</v>
      </c>
      <c r="X549" s="7">
        <v>17</v>
      </c>
      <c r="Y549" s="7">
        <v>30</v>
      </c>
      <c r="Z549" s="7">
        <v>2</v>
      </c>
      <c r="AA549"/>
    </row>
    <row r="550" spans="1:27" x14ac:dyDescent="0.25">
      <c r="A550" s="24" t="str">
        <f t="shared" si="28"/>
        <v/>
      </c>
      <c r="B550" s="24" t="str">
        <f t="shared" si="26"/>
        <v/>
      </c>
      <c r="C550" s="24">
        <f t="shared" si="27"/>
        <v>1</v>
      </c>
      <c r="D550" s="24">
        <v>2026</v>
      </c>
      <c r="E550" s="7" t="s">
        <v>615</v>
      </c>
      <c r="F550" s="7" t="s">
        <v>612</v>
      </c>
      <c r="G550" s="7" t="s">
        <v>37</v>
      </c>
      <c r="H550" s="7" t="s">
        <v>27</v>
      </c>
      <c r="I550" s="8">
        <v>0.314</v>
      </c>
      <c r="J550" s="8">
        <v>0.39800000000000002</v>
      </c>
      <c r="K550" s="8">
        <v>0.40400000000000003</v>
      </c>
      <c r="L550" s="8">
        <v>0.80200000000000005</v>
      </c>
      <c r="M550" s="7">
        <v>51</v>
      </c>
      <c r="N550" s="7">
        <v>227</v>
      </c>
      <c r="O550" s="7">
        <v>188</v>
      </c>
      <c r="P550" s="7">
        <v>28</v>
      </c>
      <c r="Q550" s="7">
        <v>59</v>
      </c>
      <c r="R550" s="7">
        <v>7</v>
      </c>
      <c r="S550" s="7">
        <v>2</v>
      </c>
      <c r="T550" s="7">
        <v>2</v>
      </c>
      <c r="U550" s="7">
        <v>26</v>
      </c>
      <c r="V550" s="7">
        <v>4</v>
      </c>
      <c r="W550" s="7">
        <v>25</v>
      </c>
      <c r="X550" s="7">
        <v>23</v>
      </c>
      <c r="Y550" s="7">
        <v>20</v>
      </c>
      <c r="Z550" s="7">
        <v>5</v>
      </c>
      <c r="AA550"/>
    </row>
    <row r="551" spans="1:27" x14ac:dyDescent="0.25">
      <c r="A551" s="24" t="str">
        <f t="shared" si="28"/>
        <v/>
      </c>
      <c r="B551" s="24" t="str">
        <f t="shared" si="26"/>
        <v/>
      </c>
      <c r="C551" s="24" t="str">
        <f t="shared" si="27"/>
        <v/>
      </c>
      <c r="D551" s="24">
        <v>2026</v>
      </c>
      <c r="E551" s="7" t="s">
        <v>616</v>
      </c>
      <c r="F551" s="7" t="s">
        <v>612</v>
      </c>
      <c r="G551" s="7" t="s">
        <v>24</v>
      </c>
      <c r="H551" s="7" t="s">
        <v>35</v>
      </c>
      <c r="I551" s="8">
        <v>0.29099999999999998</v>
      </c>
      <c r="J551" s="8">
        <v>0.35799999999999998</v>
      </c>
      <c r="K551" s="8">
        <v>0.495</v>
      </c>
      <c r="L551" s="8">
        <v>0.85199999999999998</v>
      </c>
      <c r="M551" s="7">
        <v>48</v>
      </c>
      <c r="N551" s="7">
        <v>205</v>
      </c>
      <c r="O551" s="7">
        <v>182</v>
      </c>
      <c r="P551" s="7">
        <v>35</v>
      </c>
      <c r="Q551" s="7">
        <v>53</v>
      </c>
      <c r="R551" s="7">
        <v>12</v>
      </c>
      <c r="S551" s="7">
        <v>2</v>
      </c>
      <c r="T551" s="7">
        <v>7</v>
      </c>
      <c r="U551" s="7">
        <v>36</v>
      </c>
      <c r="V551" s="7">
        <v>9</v>
      </c>
      <c r="W551" s="7">
        <v>11</v>
      </c>
      <c r="X551" s="7">
        <v>53</v>
      </c>
      <c r="Y551" s="7">
        <v>19</v>
      </c>
      <c r="Z551" s="7">
        <v>2</v>
      </c>
      <c r="AA551"/>
    </row>
    <row r="552" spans="1:27" x14ac:dyDescent="0.25">
      <c r="A552" s="24">
        <f t="shared" si="28"/>
        <v>1</v>
      </c>
      <c r="B552" s="24" t="str">
        <f t="shared" si="26"/>
        <v/>
      </c>
      <c r="C552" s="24" t="str">
        <f t="shared" si="27"/>
        <v/>
      </c>
      <c r="D552" s="24">
        <v>2026</v>
      </c>
      <c r="E552" s="7" t="s">
        <v>617</v>
      </c>
      <c r="F552" s="7" t="s">
        <v>612</v>
      </c>
      <c r="G552" s="7" t="s">
        <v>29</v>
      </c>
      <c r="H552" s="7" t="s">
        <v>40</v>
      </c>
      <c r="I552" s="8">
        <v>0.27400000000000002</v>
      </c>
      <c r="J552" s="8">
        <v>0.36299999999999999</v>
      </c>
      <c r="K552" s="8">
        <v>0.5</v>
      </c>
      <c r="L552" s="8">
        <v>0.86299999999999999</v>
      </c>
      <c r="M552" s="7">
        <v>49</v>
      </c>
      <c r="N552" s="7">
        <v>196</v>
      </c>
      <c r="O552" s="7">
        <v>164</v>
      </c>
      <c r="P552" s="7">
        <v>29</v>
      </c>
      <c r="Q552" s="7">
        <v>45</v>
      </c>
      <c r="R552" s="7">
        <v>11</v>
      </c>
      <c r="S552" s="7">
        <v>1</v>
      </c>
      <c r="T552" s="7">
        <v>8</v>
      </c>
      <c r="U552" s="7">
        <v>28</v>
      </c>
      <c r="V552" s="7">
        <v>2</v>
      </c>
      <c r="W552" s="7">
        <v>22</v>
      </c>
      <c r="X552" s="7">
        <v>55</v>
      </c>
      <c r="Y552" s="7">
        <v>14</v>
      </c>
      <c r="Z552" s="7">
        <v>1</v>
      </c>
      <c r="AA552"/>
    </row>
    <row r="553" spans="1:27" x14ac:dyDescent="0.25">
      <c r="A553" s="24" t="str">
        <f t="shared" si="28"/>
        <v/>
      </c>
      <c r="B553" s="24" t="str">
        <f t="shared" si="26"/>
        <v/>
      </c>
      <c r="C553" s="24" t="str">
        <f t="shared" si="27"/>
        <v/>
      </c>
      <c r="D553" s="24">
        <v>2026</v>
      </c>
      <c r="E553" s="7" t="s">
        <v>618</v>
      </c>
      <c r="F553" s="7" t="s">
        <v>612</v>
      </c>
      <c r="G553" s="7" t="s">
        <v>24</v>
      </c>
      <c r="H553" s="7" t="s">
        <v>30</v>
      </c>
      <c r="I553" s="8">
        <v>0.27</v>
      </c>
      <c r="J553" s="8">
        <v>0.32600000000000001</v>
      </c>
      <c r="K553" s="8">
        <v>0.41099999999999998</v>
      </c>
      <c r="L553" s="8">
        <v>0.73699999999999999</v>
      </c>
      <c r="M553" s="7">
        <v>44</v>
      </c>
      <c r="N553" s="7">
        <v>193</v>
      </c>
      <c r="O553" s="7">
        <v>163</v>
      </c>
      <c r="P553" s="7">
        <v>32</v>
      </c>
      <c r="Q553" s="7">
        <v>44</v>
      </c>
      <c r="R553" s="7">
        <v>10</v>
      </c>
      <c r="S553" s="7">
        <v>2</v>
      </c>
      <c r="T553" s="7">
        <v>3</v>
      </c>
      <c r="U553" s="7">
        <v>30</v>
      </c>
      <c r="V553" s="7">
        <v>7</v>
      </c>
      <c r="W553" s="7">
        <v>11</v>
      </c>
      <c r="X553" s="7">
        <v>35</v>
      </c>
      <c r="Y553" s="7">
        <v>20</v>
      </c>
      <c r="Z553" s="7">
        <v>5</v>
      </c>
      <c r="AA553"/>
    </row>
    <row r="554" spans="1:27" x14ac:dyDescent="0.25">
      <c r="A554" s="24" t="str">
        <f t="shared" si="28"/>
        <v/>
      </c>
      <c r="B554" s="24" t="str">
        <f t="shared" si="26"/>
        <v/>
      </c>
      <c r="C554" s="24">
        <f t="shared" si="27"/>
        <v>1</v>
      </c>
      <c r="D554" s="24">
        <v>2026</v>
      </c>
      <c r="E554" s="7" t="s">
        <v>619</v>
      </c>
      <c r="F554" s="7" t="s">
        <v>612</v>
      </c>
      <c r="G554" s="7" t="s">
        <v>47</v>
      </c>
      <c r="H554" s="7" t="s">
        <v>42</v>
      </c>
      <c r="I554" s="8">
        <v>0.36399999999999999</v>
      </c>
      <c r="J554" s="8">
        <v>0.41699999999999998</v>
      </c>
      <c r="K554" s="8">
        <v>0.36399999999999999</v>
      </c>
      <c r="L554" s="8">
        <v>0.78</v>
      </c>
      <c r="M554" s="7">
        <v>7</v>
      </c>
      <c r="N554" s="7">
        <v>12</v>
      </c>
      <c r="O554" s="7">
        <v>11</v>
      </c>
      <c r="P554" s="7">
        <v>1</v>
      </c>
      <c r="Q554" s="7">
        <v>4</v>
      </c>
      <c r="R554" s="7">
        <v>0</v>
      </c>
      <c r="S554" s="7">
        <v>0</v>
      </c>
      <c r="T554" s="7">
        <v>0</v>
      </c>
      <c r="U554" s="7">
        <v>2</v>
      </c>
      <c r="V554" s="7">
        <v>0</v>
      </c>
      <c r="W554" s="7">
        <v>1</v>
      </c>
      <c r="X554" s="7">
        <v>2</v>
      </c>
      <c r="Y554" s="7">
        <v>0</v>
      </c>
      <c r="Z554" s="7">
        <v>0</v>
      </c>
      <c r="AA554"/>
    </row>
    <row r="555" spans="1:27" x14ac:dyDescent="0.25">
      <c r="A555" s="24" t="str">
        <f t="shared" si="28"/>
        <v/>
      </c>
      <c r="B555" s="24" t="str">
        <f t="shared" si="26"/>
        <v/>
      </c>
      <c r="C555" s="24" t="str">
        <f t="shared" si="27"/>
        <v/>
      </c>
      <c r="D555" s="24">
        <v>2026</v>
      </c>
      <c r="E555" s="7" t="s">
        <v>620</v>
      </c>
      <c r="F555" s="7" t="s">
        <v>612</v>
      </c>
      <c r="G555" s="7" t="s">
        <v>24</v>
      </c>
      <c r="H555" s="7" t="s">
        <v>25</v>
      </c>
      <c r="I555" s="8">
        <v>0.26600000000000001</v>
      </c>
      <c r="J555" s="8">
        <v>0.39800000000000002</v>
      </c>
      <c r="K555" s="8">
        <v>0.443</v>
      </c>
      <c r="L555" s="8">
        <v>0.84099999999999997</v>
      </c>
      <c r="M555" s="7">
        <v>29</v>
      </c>
      <c r="N555" s="7">
        <v>99</v>
      </c>
      <c r="O555" s="7">
        <v>79</v>
      </c>
      <c r="P555" s="7">
        <v>19</v>
      </c>
      <c r="Q555" s="7">
        <v>21</v>
      </c>
      <c r="R555" s="7">
        <v>3</v>
      </c>
      <c r="S555" s="7">
        <v>1</v>
      </c>
      <c r="T555" s="7">
        <v>3</v>
      </c>
      <c r="U555" s="7">
        <v>11</v>
      </c>
      <c r="V555" s="7">
        <v>9</v>
      </c>
      <c r="W555" s="7">
        <v>9</v>
      </c>
      <c r="X555" s="7">
        <v>23</v>
      </c>
      <c r="Y555" s="7">
        <v>2</v>
      </c>
      <c r="Z555" s="7">
        <v>1</v>
      </c>
      <c r="AA555"/>
    </row>
    <row r="556" spans="1:27" x14ac:dyDescent="0.25">
      <c r="A556" s="24" t="str">
        <f t="shared" si="28"/>
        <v/>
      </c>
      <c r="B556" s="24" t="str">
        <f t="shared" si="26"/>
        <v/>
      </c>
      <c r="C556" s="24" t="str">
        <f t="shared" si="27"/>
        <v/>
      </c>
      <c r="D556" s="24">
        <v>2026</v>
      </c>
      <c r="E556" s="7" t="s">
        <v>621</v>
      </c>
      <c r="F556" s="7" t="s">
        <v>612</v>
      </c>
      <c r="G556" s="7" t="s">
        <v>47</v>
      </c>
      <c r="H556" s="7" t="s">
        <v>38</v>
      </c>
      <c r="I556" s="8">
        <v>0.254</v>
      </c>
      <c r="J556" s="8">
        <v>0.46200000000000002</v>
      </c>
      <c r="K556" s="8">
        <v>0.433</v>
      </c>
      <c r="L556" s="8">
        <v>0.89500000000000002</v>
      </c>
      <c r="M556" s="7">
        <v>30</v>
      </c>
      <c r="N556" s="7">
        <v>93</v>
      </c>
      <c r="O556" s="7">
        <v>67</v>
      </c>
      <c r="P556" s="7">
        <v>20</v>
      </c>
      <c r="Q556" s="7">
        <v>17</v>
      </c>
      <c r="R556" s="7">
        <v>6</v>
      </c>
      <c r="S556" s="7">
        <v>0</v>
      </c>
      <c r="T556" s="7">
        <v>2</v>
      </c>
      <c r="U556" s="7">
        <v>21</v>
      </c>
      <c r="V556" s="7">
        <v>4</v>
      </c>
      <c r="W556" s="7">
        <v>22</v>
      </c>
      <c r="X556" s="7">
        <v>22</v>
      </c>
      <c r="Y556" s="7">
        <v>10</v>
      </c>
      <c r="Z556" s="7">
        <v>0</v>
      </c>
      <c r="AA556"/>
    </row>
    <row r="557" spans="1:27" x14ac:dyDescent="0.25">
      <c r="A557" s="24" t="str">
        <f t="shared" si="28"/>
        <v/>
      </c>
      <c r="B557" s="24" t="str">
        <f t="shared" si="26"/>
        <v/>
      </c>
      <c r="C557" s="24" t="str">
        <f t="shared" si="27"/>
        <v/>
      </c>
      <c r="D557" s="24">
        <v>2026</v>
      </c>
      <c r="E557" s="7" t="s">
        <v>622</v>
      </c>
      <c r="F557" s="7" t="s">
        <v>612</v>
      </c>
      <c r="G557" s="7" t="s">
        <v>37</v>
      </c>
      <c r="H557" s="7" t="s">
        <v>44</v>
      </c>
      <c r="I557" s="8">
        <v>0.22</v>
      </c>
      <c r="J557" s="8">
        <v>0.34300000000000003</v>
      </c>
      <c r="K557" s="8">
        <v>0.373</v>
      </c>
      <c r="L557" s="8">
        <v>0.71599999999999997</v>
      </c>
      <c r="M557" s="7">
        <v>22</v>
      </c>
      <c r="N557" s="7">
        <v>70</v>
      </c>
      <c r="O557" s="7">
        <v>59</v>
      </c>
      <c r="P557" s="7">
        <v>12</v>
      </c>
      <c r="Q557" s="7">
        <v>13</v>
      </c>
      <c r="R557" s="7">
        <v>3</v>
      </c>
      <c r="S557" s="7">
        <v>0</v>
      </c>
      <c r="T557" s="7">
        <v>2</v>
      </c>
      <c r="U557" s="7">
        <v>6</v>
      </c>
      <c r="V557" s="7">
        <v>1</v>
      </c>
      <c r="W557" s="7">
        <v>10</v>
      </c>
      <c r="X557" s="7">
        <v>26</v>
      </c>
      <c r="Y557" s="7">
        <v>1</v>
      </c>
      <c r="Z557" s="7">
        <v>0</v>
      </c>
      <c r="AA557"/>
    </row>
    <row r="558" spans="1:27" x14ac:dyDescent="0.25">
      <c r="A558" s="24">
        <f t="shared" si="28"/>
        <v>1</v>
      </c>
      <c r="B558" s="24" t="str">
        <f t="shared" si="26"/>
        <v/>
      </c>
      <c r="C558" s="24" t="str">
        <f t="shared" si="27"/>
        <v/>
      </c>
      <c r="D558" s="24">
        <v>2026</v>
      </c>
      <c r="E558" s="7" t="s">
        <v>624</v>
      </c>
      <c r="F558" s="7" t="s">
        <v>612</v>
      </c>
      <c r="G558" s="7" t="s">
        <v>32</v>
      </c>
      <c r="H558" s="7" t="s">
        <v>25</v>
      </c>
      <c r="I558" s="8">
        <v>0.20499999999999999</v>
      </c>
      <c r="J558" s="8">
        <v>0.39400000000000002</v>
      </c>
      <c r="K558" s="8">
        <v>0.32900000000000001</v>
      </c>
      <c r="L558" s="8">
        <v>0.72299999999999998</v>
      </c>
      <c r="M558" s="7">
        <v>30</v>
      </c>
      <c r="N558" s="7">
        <v>107</v>
      </c>
      <c r="O558" s="7">
        <v>73</v>
      </c>
      <c r="P558" s="7">
        <v>12</v>
      </c>
      <c r="Q558" s="7">
        <v>15</v>
      </c>
      <c r="R558" s="7">
        <v>0</v>
      </c>
      <c r="S558" s="7">
        <v>0</v>
      </c>
      <c r="T558" s="7">
        <v>3</v>
      </c>
      <c r="U558" s="7">
        <v>18</v>
      </c>
      <c r="V558" s="7">
        <v>6</v>
      </c>
      <c r="W558" s="7">
        <v>18</v>
      </c>
      <c r="X558" s="7">
        <v>23</v>
      </c>
      <c r="Y558" s="7">
        <v>2</v>
      </c>
      <c r="Z558" s="7">
        <v>0</v>
      </c>
      <c r="AA558"/>
    </row>
    <row r="559" spans="1:27" x14ac:dyDescent="0.25">
      <c r="A559" s="24" t="str">
        <f t="shared" si="28"/>
        <v/>
      </c>
      <c r="B559" s="24" t="str">
        <f t="shared" si="26"/>
        <v/>
      </c>
      <c r="C559" s="24" t="str">
        <f t="shared" si="27"/>
        <v/>
      </c>
      <c r="D559" s="24">
        <v>2026</v>
      </c>
      <c r="E559" s="7" t="s">
        <v>623</v>
      </c>
      <c r="F559" s="7" t="s">
        <v>612</v>
      </c>
      <c r="G559" s="7" t="s">
        <v>47</v>
      </c>
      <c r="H559" s="7" t="s">
        <v>38</v>
      </c>
      <c r="I559" s="8">
        <v>0.2</v>
      </c>
      <c r="J559" s="8">
        <v>0.32700000000000001</v>
      </c>
      <c r="K559" s="8">
        <v>0.25</v>
      </c>
      <c r="L559" s="8">
        <v>0.57699999999999996</v>
      </c>
      <c r="M559" s="7">
        <v>16</v>
      </c>
      <c r="N559" s="7">
        <v>49</v>
      </c>
      <c r="O559" s="7">
        <v>40</v>
      </c>
      <c r="P559" s="7">
        <v>11</v>
      </c>
      <c r="Q559" s="7">
        <v>8</v>
      </c>
      <c r="R559" s="7">
        <v>2</v>
      </c>
      <c r="S559" s="7">
        <v>0</v>
      </c>
      <c r="T559" s="7">
        <v>0</v>
      </c>
      <c r="U559" s="7">
        <v>1</v>
      </c>
      <c r="V559" s="7">
        <v>4</v>
      </c>
      <c r="W559" s="7">
        <v>4</v>
      </c>
      <c r="X559" s="7">
        <v>12</v>
      </c>
      <c r="Y559" s="7">
        <v>2</v>
      </c>
      <c r="Z559" s="7">
        <v>1</v>
      </c>
      <c r="AA559"/>
    </row>
    <row r="560" spans="1:27" x14ac:dyDescent="0.25">
      <c r="A560" s="24">
        <f t="shared" si="28"/>
        <v>1</v>
      </c>
      <c r="B560" s="24" t="str">
        <f t="shared" si="26"/>
        <v/>
      </c>
      <c r="C560" s="24" t="str">
        <f t="shared" si="27"/>
        <v/>
      </c>
      <c r="D560" s="24">
        <v>2026</v>
      </c>
      <c r="E560" s="7" t="s">
        <v>625</v>
      </c>
      <c r="F560" s="7" t="s">
        <v>612</v>
      </c>
      <c r="G560" s="7" t="s">
        <v>29</v>
      </c>
      <c r="H560" s="7" t="s">
        <v>25</v>
      </c>
      <c r="I560" s="8">
        <v>0.125</v>
      </c>
      <c r="J560" s="8">
        <v>0.17899999999999999</v>
      </c>
      <c r="K560" s="8">
        <v>0.222</v>
      </c>
      <c r="L560" s="8">
        <v>0.40200000000000002</v>
      </c>
      <c r="M560" s="7">
        <v>25</v>
      </c>
      <c r="N560" s="7">
        <v>79</v>
      </c>
      <c r="O560" s="7">
        <v>72</v>
      </c>
      <c r="P560" s="7">
        <v>9</v>
      </c>
      <c r="Q560" s="7">
        <v>9</v>
      </c>
      <c r="R560" s="7">
        <v>2</v>
      </c>
      <c r="S560" s="7">
        <v>1</v>
      </c>
      <c r="T560" s="7">
        <v>1</v>
      </c>
      <c r="U560" s="7">
        <v>9</v>
      </c>
      <c r="V560" s="7">
        <v>0</v>
      </c>
      <c r="W560" s="7">
        <v>5</v>
      </c>
      <c r="X560" s="7">
        <v>37</v>
      </c>
      <c r="Y560" s="7">
        <v>7</v>
      </c>
      <c r="Z560" s="7">
        <v>0</v>
      </c>
      <c r="AA560"/>
    </row>
    <row r="561" spans="1:27" x14ac:dyDescent="0.25">
      <c r="A561" s="24">
        <f t="shared" si="28"/>
        <v>1</v>
      </c>
      <c r="B561" s="24" t="str">
        <f t="shared" si="26"/>
        <v/>
      </c>
      <c r="C561" s="24" t="str">
        <f t="shared" si="27"/>
        <v/>
      </c>
      <c r="D561" s="24">
        <v>2026</v>
      </c>
      <c r="E561" s="7" t="s">
        <v>626</v>
      </c>
      <c r="F561" s="7" t="s">
        <v>612</v>
      </c>
      <c r="G561" s="7" t="s">
        <v>29</v>
      </c>
      <c r="H561" s="7" t="s">
        <v>30</v>
      </c>
      <c r="I561" s="8">
        <v>6.3E-2</v>
      </c>
      <c r="J561" s="8">
        <v>0.27900000000000003</v>
      </c>
      <c r="K561" s="8">
        <v>9.4E-2</v>
      </c>
      <c r="L561" s="8">
        <v>0.373</v>
      </c>
      <c r="M561" s="7">
        <v>11</v>
      </c>
      <c r="N561" s="7">
        <v>45</v>
      </c>
      <c r="O561" s="7">
        <v>32</v>
      </c>
      <c r="P561" s="7">
        <v>7</v>
      </c>
      <c r="Q561" s="7">
        <v>2</v>
      </c>
      <c r="R561" s="7">
        <v>1</v>
      </c>
      <c r="S561" s="7">
        <v>0</v>
      </c>
      <c r="T561" s="7">
        <v>0</v>
      </c>
      <c r="U561" s="7">
        <v>2</v>
      </c>
      <c r="V561" s="7">
        <v>5</v>
      </c>
      <c r="W561" s="7">
        <v>5</v>
      </c>
      <c r="X561" s="7">
        <v>10</v>
      </c>
      <c r="Y561" s="7">
        <v>2</v>
      </c>
      <c r="Z561" s="7">
        <v>0</v>
      </c>
      <c r="AA561"/>
    </row>
    <row r="562" spans="1:27" x14ac:dyDescent="0.25">
      <c r="A562" s="24" t="str">
        <f t="shared" si="28"/>
        <v/>
      </c>
      <c r="B562" s="24" t="str">
        <f t="shared" si="26"/>
        <v/>
      </c>
      <c r="C562" s="24" t="str">
        <f t="shared" si="27"/>
        <v/>
      </c>
      <c r="D562" s="24">
        <v>2026</v>
      </c>
      <c r="E562" s="7" t="s">
        <v>629</v>
      </c>
      <c r="F562" s="7" t="s">
        <v>630</v>
      </c>
      <c r="G562" s="7" t="s">
        <v>24</v>
      </c>
      <c r="H562" s="7" t="s">
        <v>44</v>
      </c>
      <c r="I562" s="8">
        <v>0.308</v>
      </c>
      <c r="J562" s="8">
        <v>0.40799999999999997</v>
      </c>
      <c r="K562" s="8">
        <v>0.49299999999999999</v>
      </c>
      <c r="L562" s="8">
        <v>0.90100000000000002</v>
      </c>
      <c r="M562" s="7">
        <v>50</v>
      </c>
      <c r="N562" s="7">
        <v>241</v>
      </c>
      <c r="O562" s="7">
        <v>201</v>
      </c>
      <c r="P562" s="7">
        <v>55</v>
      </c>
      <c r="Q562" s="7">
        <v>62</v>
      </c>
      <c r="R562" s="7">
        <v>8</v>
      </c>
      <c r="S562" s="7">
        <v>1</v>
      </c>
      <c r="T562" s="7">
        <v>9</v>
      </c>
      <c r="U562" s="7">
        <v>38</v>
      </c>
      <c r="V562" s="7">
        <v>7</v>
      </c>
      <c r="W562" s="7">
        <v>29</v>
      </c>
      <c r="X562" s="7">
        <v>21</v>
      </c>
      <c r="Y562" s="7">
        <v>4</v>
      </c>
      <c r="Z562" s="7">
        <v>1</v>
      </c>
      <c r="AA562"/>
    </row>
    <row r="563" spans="1:27" x14ac:dyDescent="0.25">
      <c r="A563" s="24" t="str">
        <f t="shared" si="28"/>
        <v/>
      </c>
      <c r="B563" s="24" t="str">
        <f t="shared" si="26"/>
        <v/>
      </c>
      <c r="C563" s="24" t="str">
        <f t="shared" si="27"/>
        <v/>
      </c>
      <c r="D563" s="24">
        <v>2026</v>
      </c>
      <c r="E563" s="7" t="s">
        <v>631</v>
      </c>
      <c r="F563" s="7" t="s">
        <v>630</v>
      </c>
      <c r="G563" s="7" t="s">
        <v>37</v>
      </c>
      <c r="H563" s="7" t="s">
        <v>42</v>
      </c>
      <c r="I563" s="8">
        <v>0.29799999999999999</v>
      </c>
      <c r="J563" s="8">
        <v>0.41699999999999998</v>
      </c>
      <c r="K563" s="8">
        <v>0.34599999999999997</v>
      </c>
      <c r="L563" s="8">
        <v>0.76200000000000001</v>
      </c>
      <c r="M563" s="7">
        <v>51</v>
      </c>
      <c r="N563" s="7">
        <v>234</v>
      </c>
      <c r="O563" s="7">
        <v>188</v>
      </c>
      <c r="P563" s="7">
        <v>53</v>
      </c>
      <c r="Q563" s="7">
        <v>56</v>
      </c>
      <c r="R563" s="7">
        <v>9</v>
      </c>
      <c r="S563" s="7">
        <v>0</v>
      </c>
      <c r="T563" s="7">
        <v>0</v>
      </c>
      <c r="U563" s="7">
        <v>18</v>
      </c>
      <c r="V563" s="7">
        <v>13</v>
      </c>
      <c r="W563" s="7">
        <v>26</v>
      </c>
      <c r="X563" s="7">
        <v>25</v>
      </c>
      <c r="Y563" s="7">
        <v>10</v>
      </c>
      <c r="Z563" s="7">
        <v>0</v>
      </c>
      <c r="AA563"/>
    </row>
    <row r="564" spans="1:27" x14ac:dyDescent="0.25">
      <c r="A564" s="24" t="str">
        <f t="shared" si="28"/>
        <v/>
      </c>
      <c r="B564" s="24" t="str">
        <f t="shared" si="26"/>
        <v/>
      </c>
      <c r="C564" s="24" t="str">
        <f t="shared" si="27"/>
        <v/>
      </c>
      <c r="D564" s="24">
        <v>2026</v>
      </c>
      <c r="E564" s="7" t="s">
        <v>632</v>
      </c>
      <c r="F564" s="7" t="s">
        <v>630</v>
      </c>
      <c r="G564" s="7" t="s">
        <v>47</v>
      </c>
      <c r="H564" s="7" t="s">
        <v>35</v>
      </c>
      <c r="I564" s="8">
        <v>0.29399999999999998</v>
      </c>
      <c r="J564" s="8">
        <v>0.35799999999999998</v>
      </c>
      <c r="K564" s="8">
        <v>0.35499999999999998</v>
      </c>
      <c r="L564" s="8">
        <v>0.71299999999999997</v>
      </c>
      <c r="M564" s="7">
        <v>45</v>
      </c>
      <c r="N564" s="7">
        <v>218</v>
      </c>
      <c r="O564" s="7">
        <v>197</v>
      </c>
      <c r="P564" s="7">
        <v>34</v>
      </c>
      <c r="Q564" s="7">
        <v>58</v>
      </c>
      <c r="R564" s="7">
        <v>10</v>
      </c>
      <c r="S564" s="7">
        <v>1</v>
      </c>
      <c r="T564" s="7">
        <v>0</v>
      </c>
      <c r="U564" s="7">
        <v>30</v>
      </c>
      <c r="V564" s="7">
        <v>1</v>
      </c>
      <c r="W564" s="7">
        <v>19</v>
      </c>
      <c r="X564" s="7">
        <v>20</v>
      </c>
      <c r="Y564" s="7">
        <v>12</v>
      </c>
      <c r="Z564" s="7">
        <v>1</v>
      </c>
      <c r="AA564"/>
    </row>
    <row r="565" spans="1:27" x14ac:dyDescent="0.25">
      <c r="A565" s="24">
        <f t="shared" si="28"/>
        <v>1</v>
      </c>
      <c r="B565" s="24" t="str">
        <f t="shared" si="26"/>
        <v/>
      </c>
      <c r="C565" s="24" t="str">
        <f t="shared" si="27"/>
        <v/>
      </c>
      <c r="D565" s="24">
        <v>2026</v>
      </c>
      <c r="E565" s="7" t="s">
        <v>633</v>
      </c>
      <c r="F565" s="7" t="s">
        <v>630</v>
      </c>
      <c r="G565" s="7" t="s">
        <v>29</v>
      </c>
      <c r="H565" s="7" t="s">
        <v>35</v>
      </c>
      <c r="I565" s="8">
        <v>0.28199999999999997</v>
      </c>
      <c r="J565" s="8">
        <v>0.34499999999999997</v>
      </c>
      <c r="K565" s="8">
        <v>0.42699999999999999</v>
      </c>
      <c r="L565" s="8">
        <v>0.77200000000000002</v>
      </c>
      <c r="M565" s="7">
        <v>52</v>
      </c>
      <c r="N565" s="7">
        <v>238</v>
      </c>
      <c r="O565" s="7">
        <v>213</v>
      </c>
      <c r="P565" s="7">
        <v>36</v>
      </c>
      <c r="Q565" s="7">
        <v>60</v>
      </c>
      <c r="R565" s="7">
        <v>16</v>
      </c>
      <c r="S565" s="7">
        <v>0</v>
      </c>
      <c r="T565" s="7">
        <v>5</v>
      </c>
      <c r="U565" s="7">
        <v>41</v>
      </c>
      <c r="V565" s="7">
        <v>1</v>
      </c>
      <c r="W565" s="7">
        <v>21</v>
      </c>
      <c r="X565" s="7">
        <v>50</v>
      </c>
      <c r="Y565" s="7">
        <v>8</v>
      </c>
      <c r="Z565" s="7">
        <v>3</v>
      </c>
      <c r="AA565"/>
    </row>
    <row r="566" spans="1:27" x14ac:dyDescent="0.25">
      <c r="A566" s="24">
        <f t="shared" si="28"/>
        <v>1</v>
      </c>
      <c r="B566" s="24" t="str">
        <f t="shared" si="26"/>
        <v/>
      </c>
      <c r="C566" s="24" t="str">
        <f t="shared" si="27"/>
        <v/>
      </c>
      <c r="D566" s="24">
        <v>2026</v>
      </c>
      <c r="E566" s="7" t="s">
        <v>634</v>
      </c>
      <c r="F566" s="7" t="s">
        <v>630</v>
      </c>
      <c r="G566" s="7" t="s">
        <v>32</v>
      </c>
      <c r="H566" s="7" t="s">
        <v>25</v>
      </c>
      <c r="I566" s="8">
        <v>0.28000000000000003</v>
      </c>
      <c r="J566" s="8">
        <v>0.36799999999999999</v>
      </c>
      <c r="K566" s="8">
        <v>0.48199999999999998</v>
      </c>
      <c r="L566" s="8">
        <v>0.85</v>
      </c>
      <c r="M566" s="7">
        <v>47</v>
      </c>
      <c r="N566" s="7">
        <v>192</v>
      </c>
      <c r="O566" s="7">
        <v>164</v>
      </c>
      <c r="P566" s="7">
        <v>18</v>
      </c>
      <c r="Q566" s="7">
        <v>46</v>
      </c>
      <c r="R566" s="7">
        <v>9</v>
      </c>
      <c r="S566" s="7">
        <v>0</v>
      </c>
      <c r="T566" s="7">
        <v>8</v>
      </c>
      <c r="U566" s="7">
        <v>34</v>
      </c>
      <c r="V566" s="7">
        <v>6</v>
      </c>
      <c r="W566" s="7">
        <v>18</v>
      </c>
      <c r="X566" s="7">
        <v>31</v>
      </c>
      <c r="Y566" s="7">
        <v>2</v>
      </c>
      <c r="Z566" s="7">
        <v>3</v>
      </c>
      <c r="AA566"/>
    </row>
    <row r="567" spans="1:27" x14ac:dyDescent="0.25">
      <c r="A567" s="24">
        <f t="shared" si="28"/>
        <v>1</v>
      </c>
      <c r="B567" s="24" t="str">
        <f t="shared" si="26"/>
        <v/>
      </c>
      <c r="C567" s="24" t="str">
        <f t="shared" si="27"/>
        <v/>
      </c>
      <c r="D567" s="24">
        <v>2026</v>
      </c>
      <c r="E567" s="7" t="s">
        <v>635</v>
      </c>
      <c r="F567" s="7" t="s">
        <v>630</v>
      </c>
      <c r="G567" s="7" t="s">
        <v>29</v>
      </c>
      <c r="H567" s="7" t="s">
        <v>33</v>
      </c>
      <c r="I567" s="8">
        <v>0.27700000000000002</v>
      </c>
      <c r="J567" s="8">
        <v>0.32900000000000001</v>
      </c>
      <c r="K567" s="8">
        <v>0.34</v>
      </c>
      <c r="L567" s="8">
        <v>0.66900000000000004</v>
      </c>
      <c r="M567" s="7">
        <v>52</v>
      </c>
      <c r="N567" s="7">
        <v>212</v>
      </c>
      <c r="O567" s="7">
        <v>188</v>
      </c>
      <c r="P567" s="7">
        <v>19</v>
      </c>
      <c r="Q567" s="7">
        <v>52</v>
      </c>
      <c r="R567" s="7">
        <v>9</v>
      </c>
      <c r="S567" s="7">
        <v>0</v>
      </c>
      <c r="T567" s="7">
        <v>1</v>
      </c>
      <c r="U567" s="7">
        <v>28</v>
      </c>
      <c r="V567" s="7">
        <v>7</v>
      </c>
      <c r="W567" s="7">
        <v>9</v>
      </c>
      <c r="X567" s="7">
        <v>8</v>
      </c>
      <c r="Y567" s="7">
        <v>2</v>
      </c>
      <c r="Z567" s="7">
        <v>1</v>
      </c>
      <c r="AA567"/>
    </row>
    <row r="568" spans="1:27" x14ac:dyDescent="0.25">
      <c r="A568" s="24" t="str">
        <f t="shared" si="28"/>
        <v/>
      </c>
      <c r="B568" s="24" t="str">
        <f t="shared" si="26"/>
        <v/>
      </c>
      <c r="C568" s="24" t="str">
        <f t="shared" si="27"/>
        <v/>
      </c>
      <c r="D568" s="24">
        <v>2026</v>
      </c>
      <c r="E568" s="7" t="s">
        <v>636</v>
      </c>
      <c r="F568" s="7" t="s">
        <v>630</v>
      </c>
      <c r="G568" s="7" t="s">
        <v>37</v>
      </c>
      <c r="H568" s="7" t="s">
        <v>25</v>
      </c>
      <c r="I568" s="8">
        <v>0.252</v>
      </c>
      <c r="J568" s="8">
        <v>0.34100000000000003</v>
      </c>
      <c r="K568" s="8">
        <v>0.33600000000000002</v>
      </c>
      <c r="L568" s="8">
        <v>0.67700000000000005</v>
      </c>
      <c r="M568" s="7">
        <v>39</v>
      </c>
      <c r="N568" s="7">
        <v>138</v>
      </c>
      <c r="O568" s="7">
        <v>119</v>
      </c>
      <c r="P568" s="7">
        <v>21</v>
      </c>
      <c r="Q568" s="7">
        <v>30</v>
      </c>
      <c r="R568" s="7">
        <v>8</v>
      </c>
      <c r="S568" s="7">
        <v>1</v>
      </c>
      <c r="T568" s="7">
        <v>0</v>
      </c>
      <c r="U568" s="7">
        <v>22</v>
      </c>
      <c r="V568" s="7">
        <v>6</v>
      </c>
      <c r="W568" s="7">
        <v>11</v>
      </c>
      <c r="X568" s="7">
        <v>29</v>
      </c>
      <c r="Y568" s="7">
        <v>3</v>
      </c>
      <c r="Z568" s="7">
        <v>1</v>
      </c>
      <c r="AA568"/>
    </row>
    <row r="569" spans="1:27" x14ac:dyDescent="0.25">
      <c r="A569" s="24">
        <f t="shared" si="28"/>
        <v>1</v>
      </c>
      <c r="B569" s="24" t="str">
        <f t="shared" si="26"/>
        <v/>
      </c>
      <c r="C569" s="24" t="str">
        <f t="shared" si="27"/>
        <v/>
      </c>
      <c r="D569" s="24">
        <v>2026</v>
      </c>
      <c r="E569" s="7" t="s">
        <v>637</v>
      </c>
      <c r="F569" s="7" t="s">
        <v>630</v>
      </c>
      <c r="G569" s="7" t="s">
        <v>29</v>
      </c>
      <c r="H569" s="7" t="s">
        <v>40</v>
      </c>
      <c r="I569" s="8">
        <v>0.25</v>
      </c>
      <c r="J569" s="8">
        <v>0.34200000000000003</v>
      </c>
      <c r="K569" s="8">
        <v>0.31</v>
      </c>
      <c r="L569" s="8">
        <v>0.65100000000000002</v>
      </c>
      <c r="M569" s="7">
        <v>48</v>
      </c>
      <c r="N569" s="7">
        <v>198</v>
      </c>
      <c r="O569" s="7">
        <v>168</v>
      </c>
      <c r="P569" s="7">
        <v>16</v>
      </c>
      <c r="Q569" s="7">
        <v>42</v>
      </c>
      <c r="R569" s="7">
        <v>5</v>
      </c>
      <c r="S569" s="7">
        <v>1</v>
      </c>
      <c r="T569" s="7">
        <v>1</v>
      </c>
      <c r="U569" s="7">
        <v>27</v>
      </c>
      <c r="V569" s="7">
        <v>2</v>
      </c>
      <c r="W569" s="7">
        <v>22</v>
      </c>
      <c r="X569" s="7">
        <v>48</v>
      </c>
      <c r="Y569" s="7">
        <v>5</v>
      </c>
      <c r="Z569" s="7">
        <v>3</v>
      </c>
      <c r="AA569"/>
    </row>
    <row r="570" spans="1:27" x14ac:dyDescent="0.25">
      <c r="A570" s="24" t="str">
        <f t="shared" si="28"/>
        <v/>
      </c>
      <c r="B570" s="24" t="str">
        <f t="shared" si="26"/>
        <v/>
      </c>
      <c r="C570" s="24" t="str">
        <f t="shared" si="27"/>
        <v/>
      </c>
      <c r="D570" s="24">
        <v>2026</v>
      </c>
      <c r="E570" s="7" t="s">
        <v>638</v>
      </c>
      <c r="F570" s="7" t="s">
        <v>630</v>
      </c>
      <c r="G570" s="7" t="s">
        <v>47</v>
      </c>
      <c r="H570" s="7" t="s">
        <v>44</v>
      </c>
      <c r="I570" s="8">
        <v>0.75</v>
      </c>
      <c r="J570" s="8">
        <v>0.8</v>
      </c>
      <c r="K570" s="8">
        <v>1</v>
      </c>
      <c r="L570" s="8">
        <v>1.8</v>
      </c>
      <c r="M570" s="7">
        <v>4</v>
      </c>
      <c r="N570" s="7">
        <v>5</v>
      </c>
      <c r="O570" s="7">
        <v>4</v>
      </c>
      <c r="P570" s="7">
        <v>2</v>
      </c>
      <c r="Q570" s="7">
        <v>3</v>
      </c>
      <c r="R570" s="7">
        <v>1</v>
      </c>
      <c r="S570" s="7">
        <v>0</v>
      </c>
      <c r="T570" s="7">
        <v>0</v>
      </c>
      <c r="U570" s="7">
        <v>1</v>
      </c>
      <c r="V570" s="7">
        <v>1</v>
      </c>
      <c r="W570" s="7">
        <v>0</v>
      </c>
      <c r="X570" s="7">
        <v>0</v>
      </c>
      <c r="Y570" s="7">
        <v>1</v>
      </c>
      <c r="Z570" s="7">
        <v>0</v>
      </c>
      <c r="AA570"/>
    </row>
    <row r="571" spans="1:27" x14ac:dyDescent="0.25">
      <c r="A571" s="24" t="str">
        <f t="shared" si="28"/>
        <v/>
      </c>
      <c r="B571" s="24" t="str">
        <f t="shared" si="26"/>
        <v/>
      </c>
      <c r="C571" s="24" t="str">
        <f t="shared" si="27"/>
        <v/>
      </c>
      <c r="D571" s="24">
        <v>2026</v>
      </c>
      <c r="E571" s="7" t="s">
        <v>639</v>
      </c>
      <c r="F571" s="7" t="s">
        <v>630</v>
      </c>
      <c r="G571" s="7" t="s">
        <v>47</v>
      </c>
      <c r="H571" s="7" t="s">
        <v>40</v>
      </c>
      <c r="I571" s="8">
        <v>0.3</v>
      </c>
      <c r="J571" s="8">
        <v>0.3</v>
      </c>
      <c r="K571" s="8">
        <v>0.6</v>
      </c>
      <c r="L571" s="8">
        <v>0.9</v>
      </c>
      <c r="M571" s="7">
        <v>6</v>
      </c>
      <c r="N571" s="7">
        <v>10</v>
      </c>
      <c r="O571" s="7">
        <v>10</v>
      </c>
      <c r="P571" s="7">
        <v>4</v>
      </c>
      <c r="Q571" s="7">
        <v>3</v>
      </c>
      <c r="R571" s="7">
        <v>3</v>
      </c>
      <c r="S571" s="7">
        <v>0</v>
      </c>
      <c r="T571" s="7">
        <v>0</v>
      </c>
      <c r="U571" s="7">
        <v>1</v>
      </c>
      <c r="V571" s="7">
        <v>0</v>
      </c>
      <c r="W571" s="7">
        <v>0</v>
      </c>
      <c r="X571" s="7">
        <v>5</v>
      </c>
      <c r="Y571" s="7">
        <v>0</v>
      </c>
      <c r="Z571" s="7">
        <v>0</v>
      </c>
      <c r="AA571"/>
    </row>
    <row r="572" spans="1:27" x14ac:dyDescent="0.25">
      <c r="A572" s="24" t="str">
        <f t="shared" si="28"/>
        <v/>
      </c>
      <c r="B572" s="24" t="str">
        <f t="shared" si="26"/>
        <v/>
      </c>
      <c r="C572" s="24" t="str">
        <f t="shared" si="27"/>
        <v/>
      </c>
      <c r="D572" s="24">
        <v>2026</v>
      </c>
      <c r="E572" s="7" t="s">
        <v>640</v>
      </c>
      <c r="F572" s="7" t="s">
        <v>630</v>
      </c>
      <c r="G572" s="7" t="s">
        <v>24</v>
      </c>
      <c r="H572" s="7" t="s">
        <v>27</v>
      </c>
      <c r="I572" s="8">
        <v>0.28999999999999998</v>
      </c>
      <c r="J572" s="8">
        <v>0.35599999999999998</v>
      </c>
      <c r="K572" s="8">
        <v>0.34599999999999997</v>
      </c>
      <c r="L572" s="8">
        <v>0.70199999999999996</v>
      </c>
      <c r="M572" s="7">
        <v>32</v>
      </c>
      <c r="N572" s="7">
        <v>121</v>
      </c>
      <c r="O572" s="7">
        <v>107</v>
      </c>
      <c r="P572" s="7">
        <v>16</v>
      </c>
      <c r="Q572" s="7">
        <v>31</v>
      </c>
      <c r="R572" s="7">
        <v>2</v>
      </c>
      <c r="S572" s="7">
        <v>2</v>
      </c>
      <c r="T572" s="7">
        <v>0</v>
      </c>
      <c r="U572" s="7">
        <v>9</v>
      </c>
      <c r="V572" s="7">
        <v>0</v>
      </c>
      <c r="W572" s="7">
        <v>11</v>
      </c>
      <c r="X572" s="7">
        <v>16</v>
      </c>
      <c r="Y572" s="7">
        <v>12</v>
      </c>
      <c r="Z572" s="7">
        <v>1</v>
      </c>
      <c r="AA572"/>
    </row>
    <row r="573" spans="1:27" x14ac:dyDescent="0.25">
      <c r="A573" s="24">
        <f t="shared" si="28"/>
        <v>1</v>
      </c>
      <c r="B573" s="24" t="str">
        <f t="shared" si="26"/>
        <v/>
      </c>
      <c r="C573" s="24" t="str">
        <f t="shared" si="27"/>
        <v/>
      </c>
      <c r="D573" s="24">
        <v>2026</v>
      </c>
      <c r="E573" s="7" t="s">
        <v>641</v>
      </c>
      <c r="F573" s="7" t="s">
        <v>630</v>
      </c>
      <c r="G573" s="7" t="s">
        <v>32</v>
      </c>
      <c r="H573" s="7" t="s">
        <v>42</v>
      </c>
      <c r="I573" s="8">
        <v>0.252</v>
      </c>
      <c r="J573" s="8">
        <v>0.33600000000000002</v>
      </c>
      <c r="K573" s="8">
        <v>0.38300000000000001</v>
      </c>
      <c r="L573" s="8">
        <v>0.71899999999999997</v>
      </c>
      <c r="M573" s="7">
        <v>34</v>
      </c>
      <c r="N573" s="7">
        <v>126</v>
      </c>
      <c r="O573" s="7">
        <v>107</v>
      </c>
      <c r="P573" s="7">
        <v>22</v>
      </c>
      <c r="Q573" s="7">
        <v>27</v>
      </c>
      <c r="R573" s="7">
        <v>3</v>
      </c>
      <c r="S573" s="7">
        <v>1</v>
      </c>
      <c r="T573" s="7">
        <v>3</v>
      </c>
      <c r="U573" s="7">
        <v>18</v>
      </c>
      <c r="V573" s="7">
        <v>3</v>
      </c>
      <c r="W573" s="7">
        <v>12</v>
      </c>
      <c r="X573" s="7">
        <v>22</v>
      </c>
      <c r="Y573" s="7">
        <v>2</v>
      </c>
      <c r="Z573" s="7">
        <v>0</v>
      </c>
      <c r="AA573"/>
    </row>
    <row r="574" spans="1:27" x14ac:dyDescent="0.25">
      <c r="A574" s="24" t="str">
        <f t="shared" si="28"/>
        <v/>
      </c>
      <c r="B574" s="24" t="str">
        <f t="shared" si="26"/>
        <v/>
      </c>
      <c r="C574" s="24" t="str">
        <f t="shared" si="27"/>
        <v/>
      </c>
      <c r="D574" s="24">
        <v>2026</v>
      </c>
      <c r="E574" s="7" t="s">
        <v>642</v>
      </c>
      <c r="F574" s="7" t="s">
        <v>630</v>
      </c>
      <c r="G574" s="7" t="s">
        <v>37</v>
      </c>
      <c r="H574" s="7" t="s">
        <v>30</v>
      </c>
      <c r="I574" s="8">
        <v>0.248</v>
      </c>
      <c r="J574" s="8">
        <v>0.36099999999999999</v>
      </c>
      <c r="K574" s="8">
        <v>0.32700000000000001</v>
      </c>
      <c r="L574" s="8">
        <v>0.68799999999999994</v>
      </c>
      <c r="M574" s="7">
        <v>35</v>
      </c>
      <c r="N574" s="7">
        <v>122</v>
      </c>
      <c r="O574" s="7">
        <v>101</v>
      </c>
      <c r="P574" s="7">
        <v>16</v>
      </c>
      <c r="Q574" s="7">
        <v>25</v>
      </c>
      <c r="R574" s="7">
        <v>3</v>
      </c>
      <c r="S574" s="7">
        <v>1</v>
      </c>
      <c r="T574" s="7">
        <v>1</v>
      </c>
      <c r="U574" s="7">
        <v>14</v>
      </c>
      <c r="V574" s="7">
        <v>5</v>
      </c>
      <c r="W574" s="7">
        <v>13</v>
      </c>
      <c r="X574" s="7">
        <v>20</v>
      </c>
      <c r="Y574" s="7">
        <v>8</v>
      </c>
      <c r="Z574" s="7">
        <v>1</v>
      </c>
      <c r="AA574"/>
    </row>
    <row r="575" spans="1:27" x14ac:dyDescent="0.25">
      <c r="A575" s="24" t="str">
        <f t="shared" si="28"/>
        <v/>
      </c>
      <c r="B575" s="24" t="str">
        <f t="shared" si="26"/>
        <v/>
      </c>
      <c r="C575" s="24" t="str">
        <f t="shared" si="27"/>
        <v/>
      </c>
      <c r="D575" s="24">
        <v>2026</v>
      </c>
      <c r="E575" s="7" t="s">
        <v>643</v>
      </c>
      <c r="F575" s="7" t="s">
        <v>630</v>
      </c>
      <c r="G575" s="7" t="s">
        <v>47</v>
      </c>
      <c r="H575" s="7" t="s">
        <v>30</v>
      </c>
      <c r="I575" s="8">
        <v>0.16700000000000001</v>
      </c>
      <c r="J575" s="8">
        <v>0.5</v>
      </c>
      <c r="K575" s="8">
        <v>0.16700000000000001</v>
      </c>
      <c r="L575" s="8">
        <v>0.66700000000000004</v>
      </c>
      <c r="M575" s="7">
        <v>5</v>
      </c>
      <c r="N575" s="7">
        <v>10</v>
      </c>
      <c r="O575" s="7">
        <v>6</v>
      </c>
      <c r="P575" s="7">
        <v>1</v>
      </c>
      <c r="Q575" s="7">
        <v>1</v>
      </c>
      <c r="R575" s="7">
        <v>0</v>
      </c>
      <c r="S575" s="7">
        <v>0</v>
      </c>
      <c r="T575" s="7">
        <v>0</v>
      </c>
      <c r="U575" s="7">
        <v>0</v>
      </c>
      <c r="V575" s="7">
        <v>1</v>
      </c>
      <c r="W575" s="7">
        <v>3</v>
      </c>
      <c r="X575" s="7">
        <v>2</v>
      </c>
      <c r="Y575" s="7">
        <v>1</v>
      </c>
      <c r="Z575" s="7">
        <v>1</v>
      </c>
      <c r="AA575"/>
    </row>
    <row r="576" spans="1:27" x14ac:dyDescent="0.25">
      <c r="A576" s="24">
        <f t="shared" si="28"/>
        <v>1</v>
      </c>
      <c r="B576" s="24" t="str">
        <f t="shared" si="26"/>
        <v/>
      </c>
      <c r="C576" s="24">
        <f t="shared" si="27"/>
        <v>1</v>
      </c>
      <c r="D576" s="24">
        <v>2026</v>
      </c>
      <c r="E576" s="7" t="s">
        <v>644</v>
      </c>
      <c r="F576" s="7" t="s">
        <v>630</v>
      </c>
      <c r="G576" s="7" t="s">
        <v>29</v>
      </c>
      <c r="H576" s="7" t="s">
        <v>27</v>
      </c>
      <c r="I576" s="8">
        <v>0.15</v>
      </c>
      <c r="J576" s="8">
        <v>0.22700000000000001</v>
      </c>
      <c r="K576" s="8">
        <v>0.25</v>
      </c>
      <c r="L576" s="8">
        <v>0.47699999999999998</v>
      </c>
      <c r="M576" s="7">
        <v>5</v>
      </c>
      <c r="N576" s="7">
        <v>22</v>
      </c>
      <c r="O576" s="7">
        <v>20</v>
      </c>
      <c r="P576" s="7">
        <v>3</v>
      </c>
      <c r="Q576" s="7">
        <v>3</v>
      </c>
      <c r="R576" s="7">
        <v>2</v>
      </c>
      <c r="S576" s="7">
        <v>0</v>
      </c>
      <c r="T576" s="7">
        <v>0</v>
      </c>
      <c r="U576" s="7">
        <v>4</v>
      </c>
      <c r="V576" s="7">
        <v>1</v>
      </c>
      <c r="W576" s="7">
        <v>1</v>
      </c>
      <c r="X576" s="7">
        <v>8</v>
      </c>
      <c r="Y576" s="7">
        <v>0</v>
      </c>
      <c r="Z576" s="7">
        <v>0</v>
      </c>
      <c r="AA576"/>
    </row>
    <row r="577" spans="1:27" x14ac:dyDescent="0.25">
      <c r="A577" s="24" t="str">
        <f t="shared" si="28"/>
        <v/>
      </c>
      <c r="B577" s="24" t="str">
        <f t="shared" si="26"/>
        <v/>
      </c>
      <c r="C577" s="24" t="str">
        <f t="shared" si="27"/>
        <v/>
      </c>
      <c r="D577" s="24">
        <v>2026</v>
      </c>
      <c r="E577" s="7" t="s">
        <v>645</v>
      </c>
      <c r="F577" s="7" t="s">
        <v>630</v>
      </c>
      <c r="G577" s="7" t="s">
        <v>47</v>
      </c>
      <c r="H577" s="7" t="s">
        <v>38</v>
      </c>
      <c r="I577" s="8">
        <v>8.3000000000000004E-2</v>
      </c>
      <c r="J577" s="8">
        <v>0.26700000000000002</v>
      </c>
      <c r="K577" s="8">
        <v>8.3000000000000004E-2</v>
      </c>
      <c r="L577" s="8">
        <v>0.35</v>
      </c>
      <c r="M577" s="7">
        <v>5</v>
      </c>
      <c r="N577" s="7">
        <v>15</v>
      </c>
      <c r="O577" s="7">
        <v>12</v>
      </c>
      <c r="P577" s="7">
        <v>1</v>
      </c>
      <c r="Q577" s="7">
        <v>1</v>
      </c>
      <c r="R577" s="7">
        <v>0</v>
      </c>
      <c r="S577" s="7">
        <v>0</v>
      </c>
      <c r="T577" s="7">
        <v>0</v>
      </c>
      <c r="U577" s="7">
        <v>0</v>
      </c>
      <c r="V577" s="7">
        <v>2</v>
      </c>
      <c r="W577" s="7">
        <v>1</v>
      </c>
      <c r="X577" s="7">
        <v>4</v>
      </c>
      <c r="Y577" s="7">
        <v>0</v>
      </c>
      <c r="Z577" s="7">
        <v>0</v>
      </c>
      <c r="AA577"/>
    </row>
    <row r="578" spans="1:27" x14ac:dyDescent="0.25">
      <c r="A578" s="24" t="str">
        <f t="shared" si="28"/>
        <v/>
      </c>
      <c r="B578" s="24" t="str">
        <f t="shared" ref="B578:B641" si="29">IF(COUNTIFS(Draft_Player,$E578),COUNTIFS(Draft_Player,$E578),"")</f>
        <v/>
      </c>
      <c r="C578" s="24" t="str">
        <f t="shared" ref="C578:C641" si="30">IF(COUNTIFS(Transfers_Player,$E578),COUNTIFS(Transfers_Player,$E578),"")</f>
        <v/>
      </c>
      <c r="D578" s="24">
        <v>2026</v>
      </c>
      <c r="E578" s="7" t="s">
        <v>646</v>
      </c>
      <c r="F578" s="7" t="s">
        <v>630</v>
      </c>
      <c r="G578" s="7" t="s">
        <v>47</v>
      </c>
      <c r="H578" s="7" t="s">
        <v>33</v>
      </c>
      <c r="I578" s="8">
        <v>0</v>
      </c>
      <c r="J578" s="8">
        <v>0.5</v>
      </c>
      <c r="K578" s="8">
        <v>0</v>
      </c>
      <c r="L578" s="8">
        <v>0.5</v>
      </c>
      <c r="M578" s="7">
        <v>1</v>
      </c>
      <c r="N578" s="7">
        <v>2</v>
      </c>
      <c r="O578" s="7">
        <v>1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1</v>
      </c>
      <c r="X578" s="7">
        <v>1</v>
      </c>
      <c r="Y578" s="7">
        <v>0</v>
      </c>
      <c r="Z578" s="7">
        <v>0</v>
      </c>
      <c r="AA578"/>
    </row>
    <row r="579" spans="1:27" x14ac:dyDescent="0.25">
      <c r="A579" s="24" t="str">
        <f t="shared" ref="A579:A642" si="31">IF(OR(G579="SR", G579="GR"), 1, "")</f>
        <v/>
      </c>
      <c r="B579" s="24" t="str">
        <f t="shared" si="29"/>
        <v/>
      </c>
      <c r="C579" s="24" t="str">
        <f t="shared" si="30"/>
        <v/>
      </c>
      <c r="D579" s="24">
        <v>2026</v>
      </c>
      <c r="E579" s="7" t="s">
        <v>647</v>
      </c>
      <c r="F579" s="7" t="s">
        <v>648</v>
      </c>
      <c r="G579" s="7" t="s">
        <v>37</v>
      </c>
      <c r="H579" s="7" t="s">
        <v>30</v>
      </c>
      <c r="I579" s="8">
        <v>0.31900000000000001</v>
      </c>
      <c r="J579" s="8">
        <v>0.40200000000000002</v>
      </c>
      <c r="K579" s="8">
        <v>0.36099999999999999</v>
      </c>
      <c r="L579" s="8">
        <v>0.76400000000000001</v>
      </c>
      <c r="M579" s="7">
        <v>43</v>
      </c>
      <c r="N579" s="7">
        <v>192</v>
      </c>
      <c r="O579" s="7">
        <v>166</v>
      </c>
      <c r="P579" s="7">
        <v>33</v>
      </c>
      <c r="Q579" s="7">
        <v>53</v>
      </c>
      <c r="R579" s="7">
        <v>5</v>
      </c>
      <c r="S579" s="7">
        <v>1</v>
      </c>
      <c r="T579" s="7">
        <v>0</v>
      </c>
      <c r="U579" s="7">
        <v>19</v>
      </c>
      <c r="V579" s="7">
        <v>0</v>
      </c>
      <c r="W579" s="7">
        <v>23</v>
      </c>
      <c r="X579" s="7">
        <v>15</v>
      </c>
      <c r="Y579" s="7">
        <v>19</v>
      </c>
      <c r="Z579" s="7">
        <v>3</v>
      </c>
      <c r="AA579"/>
    </row>
    <row r="580" spans="1:27" x14ac:dyDescent="0.25">
      <c r="A580" s="24">
        <f t="shared" si="31"/>
        <v>1</v>
      </c>
      <c r="B580" s="24" t="str">
        <f t="shared" si="29"/>
        <v/>
      </c>
      <c r="C580" s="24" t="str">
        <f t="shared" si="30"/>
        <v/>
      </c>
      <c r="D580" s="24">
        <v>2026</v>
      </c>
      <c r="E580" s="7" t="s">
        <v>649</v>
      </c>
      <c r="F580" s="7" t="s">
        <v>648</v>
      </c>
      <c r="G580" s="7" t="s">
        <v>29</v>
      </c>
      <c r="H580" s="7" t="s">
        <v>35</v>
      </c>
      <c r="I580" s="8">
        <v>0.3</v>
      </c>
      <c r="J580" s="8">
        <v>0.372</v>
      </c>
      <c r="K580" s="8">
        <v>0.51300000000000001</v>
      </c>
      <c r="L580" s="8">
        <v>0.88500000000000001</v>
      </c>
      <c r="M580" s="7">
        <v>42</v>
      </c>
      <c r="N580" s="7">
        <v>172</v>
      </c>
      <c r="O580" s="7">
        <v>150</v>
      </c>
      <c r="P580" s="7">
        <v>25</v>
      </c>
      <c r="Q580" s="7">
        <v>45</v>
      </c>
      <c r="R580" s="7">
        <v>11</v>
      </c>
      <c r="S580" s="7">
        <v>0</v>
      </c>
      <c r="T580" s="7">
        <v>7</v>
      </c>
      <c r="U580" s="7">
        <v>30</v>
      </c>
      <c r="V580" s="7">
        <v>2</v>
      </c>
      <c r="W580" s="7">
        <v>17</v>
      </c>
      <c r="X580" s="7">
        <v>39</v>
      </c>
      <c r="Y580" s="7">
        <v>2</v>
      </c>
      <c r="Z580" s="7">
        <v>2</v>
      </c>
      <c r="AA580"/>
    </row>
    <row r="581" spans="1:27" x14ac:dyDescent="0.25">
      <c r="A581" s="24" t="str">
        <f t="shared" si="31"/>
        <v/>
      </c>
      <c r="B581" s="24" t="str">
        <f t="shared" si="29"/>
        <v/>
      </c>
      <c r="C581" s="24" t="str">
        <f t="shared" si="30"/>
        <v/>
      </c>
      <c r="D581" s="24">
        <v>2026</v>
      </c>
      <c r="E581" s="7" t="s">
        <v>650</v>
      </c>
      <c r="F581" s="7" t="s">
        <v>648</v>
      </c>
      <c r="G581" s="7" t="s">
        <v>47</v>
      </c>
      <c r="H581" s="7" t="s">
        <v>44</v>
      </c>
      <c r="I581" s="8">
        <v>0.29899999999999999</v>
      </c>
      <c r="J581" s="8">
        <v>0.35799999999999998</v>
      </c>
      <c r="K581" s="8">
        <v>0.44400000000000001</v>
      </c>
      <c r="L581" s="8">
        <v>0.80300000000000005</v>
      </c>
      <c r="M581" s="7">
        <v>41</v>
      </c>
      <c r="N581" s="7">
        <v>159</v>
      </c>
      <c r="O581" s="7">
        <v>144</v>
      </c>
      <c r="P581" s="7">
        <v>22</v>
      </c>
      <c r="Q581" s="7">
        <v>43</v>
      </c>
      <c r="R581" s="7">
        <v>10</v>
      </c>
      <c r="S581" s="7">
        <v>1</v>
      </c>
      <c r="T581" s="7">
        <v>3</v>
      </c>
      <c r="U581" s="7">
        <v>25</v>
      </c>
      <c r="V581" s="7">
        <v>5</v>
      </c>
      <c r="W581" s="7">
        <v>9</v>
      </c>
      <c r="X581" s="7">
        <v>46</v>
      </c>
      <c r="Y581" s="7">
        <v>4</v>
      </c>
      <c r="Z581" s="7">
        <v>1</v>
      </c>
      <c r="AA581"/>
    </row>
    <row r="582" spans="1:27" x14ac:dyDescent="0.25">
      <c r="A582" s="24" t="str">
        <f t="shared" si="31"/>
        <v/>
      </c>
      <c r="B582" s="24" t="str">
        <f t="shared" si="29"/>
        <v/>
      </c>
      <c r="C582" s="24">
        <f t="shared" si="30"/>
        <v>1</v>
      </c>
      <c r="D582" s="24">
        <v>2026</v>
      </c>
      <c r="E582" s="7" t="s">
        <v>651</v>
      </c>
      <c r="F582" s="7" t="s">
        <v>648</v>
      </c>
      <c r="G582" s="7" t="s">
        <v>47</v>
      </c>
      <c r="H582" s="7" t="s">
        <v>42</v>
      </c>
      <c r="I582" s="8">
        <v>0.29499999999999998</v>
      </c>
      <c r="J582" s="8">
        <v>0.40200000000000002</v>
      </c>
      <c r="K582" s="8">
        <v>0.38</v>
      </c>
      <c r="L582" s="8">
        <v>0.78200000000000003</v>
      </c>
      <c r="M582" s="7">
        <v>47</v>
      </c>
      <c r="N582" s="7">
        <v>200</v>
      </c>
      <c r="O582" s="7">
        <v>166</v>
      </c>
      <c r="P582" s="7">
        <v>27</v>
      </c>
      <c r="Q582" s="7">
        <v>49</v>
      </c>
      <c r="R582" s="7">
        <v>6</v>
      </c>
      <c r="S582" s="7">
        <v>1</v>
      </c>
      <c r="T582" s="7">
        <v>2</v>
      </c>
      <c r="U582" s="7">
        <v>18</v>
      </c>
      <c r="V582" s="7">
        <v>1</v>
      </c>
      <c r="W582" s="7">
        <v>30</v>
      </c>
      <c r="X582" s="7">
        <v>23</v>
      </c>
      <c r="Y582" s="7">
        <v>4</v>
      </c>
      <c r="Z582" s="7">
        <v>2</v>
      </c>
      <c r="AA582"/>
    </row>
    <row r="583" spans="1:27" x14ac:dyDescent="0.25">
      <c r="A583" s="24" t="str">
        <f t="shared" si="31"/>
        <v/>
      </c>
      <c r="B583" s="24" t="str">
        <f t="shared" si="29"/>
        <v/>
      </c>
      <c r="C583" s="24" t="str">
        <f t="shared" si="30"/>
        <v/>
      </c>
      <c r="D583" s="24">
        <v>2026</v>
      </c>
      <c r="E583" s="7" t="s">
        <v>652</v>
      </c>
      <c r="F583" s="7" t="s">
        <v>648</v>
      </c>
      <c r="G583" s="7" t="s">
        <v>37</v>
      </c>
      <c r="H583" s="7" t="s">
        <v>40</v>
      </c>
      <c r="I583" s="8">
        <v>0.25800000000000001</v>
      </c>
      <c r="J583" s="8">
        <v>0.374</v>
      </c>
      <c r="K583" s="8">
        <v>0.39300000000000002</v>
      </c>
      <c r="L583" s="8">
        <v>0.76700000000000002</v>
      </c>
      <c r="M583" s="7">
        <v>48</v>
      </c>
      <c r="N583" s="7">
        <v>196</v>
      </c>
      <c r="O583" s="7">
        <v>163</v>
      </c>
      <c r="P583" s="7">
        <v>30</v>
      </c>
      <c r="Q583" s="7">
        <v>42</v>
      </c>
      <c r="R583" s="7">
        <v>8</v>
      </c>
      <c r="S583" s="7">
        <v>4</v>
      </c>
      <c r="T583" s="7">
        <v>2</v>
      </c>
      <c r="U583" s="7">
        <v>15</v>
      </c>
      <c r="V583" s="7">
        <v>2</v>
      </c>
      <c r="W583" s="7">
        <v>29</v>
      </c>
      <c r="X583" s="7">
        <v>32</v>
      </c>
      <c r="Y583" s="7">
        <v>6</v>
      </c>
      <c r="Z583" s="7">
        <v>3</v>
      </c>
      <c r="AA583"/>
    </row>
    <row r="584" spans="1:27" x14ac:dyDescent="0.25">
      <c r="A584" s="24" t="str">
        <f t="shared" si="31"/>
        <v/>
      </c>
      <c r="B584" s="24" t="str">
        <f t="shared" si="29"/>
        <v/>
      </c>
      <c r="C584" s="24" t="str">
        <f t="shared" si="30"/>
        <v/>
      </c>
      <c r="D584" s="24">
        <v>2026</v>
      </c>
      <c r="E584" s="7" t="s">
        <v>653</v>
      </c>
      <c r="F584" s="7" t="s">
        <v>648</v>
      </c>
      <c r="G584" s="7" t="s">
        <v>24</v>
      </c>
      <c r="H584" s="7" t="s">
        <v>35</v>
      </c>
      <c r="I584" s="8">
        <v>0.248</v>
      </c>
      <c r="J584" s="8">
        <v>0.38100000000000001</v>
      </c>
      <c r="K584" s="8">
        <v>0.27100000000000002</v>
      </c>
      <c r="L584" s="8">
        <v>0.65300000000000002</v>
      </c>
      <c r="M584" s="7">
        <v>46</v>
      </c>
      <c r="N584" s="7">
        <v>160</v>
      </c>
      <c r="O584" s="7">
        <v>129</v>
      </c>
      <c r="P584" s="7">
        <v>16</v>
      </c>
      <c r="Q584" s="7">
        <v>32</v>
      </c>
      <c r="R584" s="7">
        <v>3</v>
      </c>
      <c r="S584" s="7">
        <v>0</v>
      </c>
      <c r="T584" s="7">
        <v>0</v>
      </c>
      <c r="U584" s="7">
        <v>12</v>
      </c>
      <c r="V584" s="7">
        <v>0</v>
      </c>
      <c r="W584" s="7">
        <v>29</v>
      </c>
      <c r="X584" s="7">
        <v>38</v>
      </c>
      <c r="Y584" s="7">
        <v>10</v>
      </c>
      <c r="Z584" s="7">
        <v>1</v>
      </c>
      <c r="AA584"/>
    </row>
    <row r="585" spans="1:27" x14ac:dyDescent="0.25">
      <c r="A585" s="24" t="str">
        <f t="shared" si="31"/>
        <v/>
      </c>
      <c r="B585" s="24" t="str">
        <f t="shared" si="29"/>
        <v/>
      </c>
      <c r="C585" s="24" t="str">
        <f t="shared" si="30"/>
        <v/>
      </c>
      <c r="D585" s="24">
        <v>2026</v>
      </c>
      <c r="E585" s="7" t="s">
        <v>654</v>
      </c>
      <c r="F585" s="7" t="s">
        <v>648</v>
      </c>
      <c r="G585" s="7" t="s">
        <v>37</v>
      </c>
      <c r="H585" s="7" t="s">
        <v>25</v>
      </c>
      <c r="I585" s="8">
        <v>0.247</v>
      </c>
      <c r="J585" s="8">
        <v>0.312</v>
      </c>
      <c r="K585" s="8">
        <v>0.313</v>
      </c>
      <c r="L585" s="8">
        <v>0.625</v>
      </c>
      <c r="M585" s="7">
        <v>46</v>
      </c>
      <c r="N585" s="7">
        <v>199</v>
      </c>
      <c r="O585" s="7">
        <v>182</v>
      </c>
      <c r="P585" s="7">
        <v>28</v>
      </c>
      <c r="Q585" s="7">
        <v>45</v>
      </c>
      <c r="R585" s="7">
        <v>6</v>
      </c>
      <c r="S585" s="7">
        <v>0</v>
      </c>
      <c r="T585" s="7">
        <v>2</v>
      </c>
      <c r="U585" s="7">
        <v>30</v>
      </c>
      <c r="V585" s="7">
        <v>3</v>
      </c>
      <c r="W585" s="7">
        <v>14</v>
      </c>
      <c r="X585" s="7">
        <v>50</v>
      </c>
      <c r="Y585" s="7">
        <v>1</v>
      </c>
      <c r="Z585" s="7">
        <v>2</v>
      </c>
      <c r="AA585"/>
    </row>
    <row r="586" spans="1:27" x14ac:dyDescent="0.25">
      <c r="A586" s="24">
        <f t="shared" si="31"/>
        <v>1</v>
      </c>
      <c r="B586" s="24" t="str">
        <f t="shared" si="29"/>
        <v/>
      </c>
      <c r="C586" s="24" t="str">
        <f t="shared" si="30"/>
        <v/>
      </c>
      <c r="D586" s="24">
        <v>2026</v>
      </c>
      <c r="E586" s="7" t="s">
        <v>655</v>
      </c>
      <c r="F586" s="7" t="s">
        <v>648</v>
      </c>
      <c r="G586" s="7" t="s">
        <v>29</v>
      </c>
      <c r="H586" s="7" t="s">
        <v>27</v>
      </c>
      <c r="I586" s="8">
        <v>0.24299999999999999</v>
      </c>
      <c r="J586" s="8">
        <v>0.34799999999999998</v>
      </c>
      <c r="K586" s="8">
        <v>0.32200000000000001</v>
      </c>
      <c r="L586" s="8">
        <v>0.67100000000000004</v>
      </c>
      <c r="M586" s="7">
        <v>46</v>
      </c>
      <c r="N586" s="7">
        <v>178</v>
      </c>
      <c r="O586" s="7">
        <v>152</v>
      </c>
      <c r="P586" s="7">
        <v>26</v>
      </c>
      <c r="Q586" s="7">
        <v>37</v>
      </c>
      <c r="R586" s="7">
        <v>7</v>
      </c>
      <c r="S586" s="7">
        <v>1</v>
      </c>
      <c r="T586" s="7">
        <v>1</v>
      </c>
      <c r="U586" s="7">
        <v>18</v>
      </c>
      <c r="V586" s="7">
        <v>5</v>
      </c>
      <c r="W586" s="7">
        <v>20</v>
      </c>
      <c r="X586" s="7">
        <v>40</v>
      </c>
      <c r="Y586" s="7">
        <v>5</v>
      </c>
      <c r="Z586" s="7">
        <v>3</v>
      </c>
      <c r="AA586"/>
    </row>
    <row r="587" spans="1:27" x14ac:dyDescent="0.25">
      <c r="A587" s="24" t="str">
        <f t="shared" si="31"/>
        <v/>
      </c>
      <c r="B587" s="24" t="str">
        <f t="shared" si="29"/>
        <v/>
      </c>
      <c r="C587" s="24" t="str">
        <f t="shared" si="30"/>
        <v/>
      </c>
      <c r="D587" s="24">
        <v>2026</v>
      </c>
      <c r="E587" s="7" t="s">
        <v>656</v>
      </c>
      <c r="F587" s="7" t="s">
        <v>648</v>
      </c>
      <c r="G587" s="7" t="s">
        <v>47</v>
      </c>
      <c r="H587" s="7" t="s">
        <v>33</v>
      </c>
      <c r="I587" s="8">
        <v>0.255</v>
      </c>
      <c r="J587" s="8">
        <v>0.35199999999999998</v>
      </c>
      <c r="K587" s="8">
        <v>0.28699999999999998</v>
      </c>
      <c r="L587" s="8">
        <v>0.63900000000000001</v>
      </c>
      <c r="M587" s="7">
        <v>32</v>
      </c>
      <c r="N587" s="7">
        <v>110</v>
      </c>
      <c r="O587" s="7">
        <v>94</v>
      </c>
      <c r="P587" s="7">
        <v>12</v>
      </c>
      <c r="Q587" s="7">
        <v>24</v>
      </c>
      <c r="R587" s="7">
        <v>3</v>
      </c>
      <c r="S587" s="7">
        <v>0</v>
      </c>
      <c r="T587" s="7">
        <v>0</v>
      </c>
      <c r="U587" s="7">
        <v>21</v>
      </c>
      <c r="V587" s="7">
        <v>4</v>
      </c>
      <c r="W587" s="7">
        <v>10</v>
      </c>
      <c r="X587" s="7">
        <v>25</v>
      </c>
      <c r="Y587" s="7">
        <v>0</v>
      </c>
      <c r="Z587" s="7">
        <v>0</v>
      </c>
      <c r="AA587"/>
    </row>
    <row r="588" spans="1:27" x14ac:dyDescent="0.25">
      <c r="A588" s="24" t="str">
        <f t="shared" si="31"/>
        <v/>
      </c>
      <c r="B588" s="24" t="str">
        <f t="shared" si="29"/>
        <v/>
      </c>
      <c r="C588" s="24" t="str">
        <f t="shared" si="30"/>
        <v/>
      </c>
      <c r="D588" s="24">
        <v>2026</v>
      </c>
      <c r="E588" s="7" t="s">
        <v>657</v>
      </c>
      <c r="F588" s="7" t="s">
        <v>648</v>
      </c>
      <c r="G588" s="7" t="s">
        <v>47</v>
      </c>
      <c r="H588" s="7" t="s">
        <v>35</v>
      </c>
      <c r="I588" s="8">
        <v>0.22700000000000001</v>
      </c>
      <c r="J588" s="8">
        <v>0.38200000000000001</v>
      </c>
      <c r="K588" s="8">
        <v>0.25</v>
      </c>
      <c r="L588" s="8">
        <v>0.63200000000000001</v>
      </c>
      <c r="M588" s="7">
        <v>21</v>
      </c>
      <c r="N588" s="7">
        <v>56</v>
      </c>
      <c r="O588" s="7">
        <v>44</v>
      </c>
      <c r="P588" s="7">
        <v>6</v>
      </c>
      <c r="Q588" s="7">
        <v>10</v>
      </c>
      <c r="R588" s="7">
        <v>1</v>
      </c>
      <c r="S588" s="7">
        <v>0</v>
      </c>
      <c r="T588" s="7">
        <v>0</v>
      </c>
      <c r="U588" s="7">
        <v>6</v>
      </c>
      <c r="V588" s="7">
        <v>1</v>
      </c>
      <c r="W588" s="7">
        <v>10</v>
      </c>
      <c r="X588" s="7">
        <v>16</v>
      </c>
      <c r="Y588" s="7">
        <v>1</v>
      </c>
      <c r="Z588" s="7">
        <v>1</v>
      </c>
      <c r="AA588"/>
    </row>
    <row r="589" spans="1:27" x14ac:dyDescent="0.25">
      <c r="A589" s="24" t="str">
        <f t="shared" si="31"/>
        <v/>
      </c>
      <c r="B589" s="24" t="str">
        <f t="shared" si="29"/>
        <v/>
      </c>
      <c r="C589" s="24">
        <f t="shared" si="30"/>
        <v>1</v>
      </c>
      <c r="D589" s="24">
        <v>2026</v>
      </c>
      <c r="E589" s="7" t="s">
        <v>658</v>
      </c>
      <c r="F589" s="7" t="s">
        <v>648</v>
      </c>
      <c r="G589" s="7" t="s">
        <v>24</v>
      </c>
      <c r="H589" s="7" t="s">
        <v>44</v>
      </c>
      <c r="I589" s="8">
        <v>0.19600000000000001</v>
      </c>
      <c r="J589" s="8">
        <v>0.28799999999999998</v>
      </c>
      <c r="K589" s="8">
        <v>0.34799999999999998</v>
      </c>
      <c r="L589" s="8">
        <v>0.63600000000000001</v>
      </c>
      <c r="M589" s="7">
        <v>15</v>
      </c>
      <c r="N589" s="7">
        <v>53</v>
      </c>
      <c r="O589" s="7">
        <v>46</v>
      </c>
      <c r="P589" s="7">
        <v>5</v>
      </c>
      <c r="Q589" s="7">
        <v>9</v>
      </c>
      <c r="R589" s="7">
        <v>1</v>
      </c>
      <c r="S589" s="7">
        <v>0</v>
      </c>
      <c r="T589" s="7">
        <v>2</v>
      </c>
      <c r="U589" s="7">
        <v>12</v>
      </c>
      <c r="V589" s="7">
        <v>2</v>
      </c>
      <c r="W589" s="7">
        <v>4</v>
      </c>
      <c r="X589" s="7">
        <v>15</v>
      </c>
      <c r="Y589" s="7">
        <v>0</v>
      </c>
      <c r="Z589" s="7">
        <v>1</v>
      </c>
      <c r="AA589"/>
    </row>
    <row r="590" spans="1:27" x14ac:dyDescent="0.25">
      <c r="A590" s="24" t="str">
        <f t="shared" si="31"/>
        <v/>
      </c>
      <c r="B590" s="24" t="str">
        <f t="shared" si="29"/>
        <v/>
      </c>
      <c r="C590" s="24" t="str">
        <f t="shared" si="30"/>
        <v/>
      </c>
      <c r="D590" s="24">
        <v>2026</v>
      </c>
      <c r="E590" s="7" t="s">
        <v>659</v>
      </c>
      <c r="F590" s="7" t="s">
        <v>648</v>
      </c>
      <c r="G590" s="7" t="s">
        <v>47</v>
      </c>
      <c r="H590" s="7" t="s">
        <v>25</v>
      </c>
      <c r="I590" s="8">
        <v>0.192</v>
      </c>
      <c r="J590" s="8">
        <v>0.32300000000000001</v>
      </c>
      <c r="K590" s="8">
        <v>0.192</v>
      </c>
      <c r="L590" s="8">
        <v>0.51500000000000001</v>
      </c>
      <c r="M590" s="7">
        <v>10</v>
      </c>
      <c r="N590" s="7">
        <v>31</v>
      </c>
      <c r="O590" s="7">
        <v>26</v>
      </c>
      <c r="P590" s="7">
        <v>3</v>
      </c>
      <c r="Q590" s="7">
        <v>5</v>
      </c>
      <c r="R590" s="7">
        <v>0</v>
      </c>
      <c r="S590" s="7">
        <v>0</v>
      </c>
      <c r="T590" s="7">
        <v>0</v>
      </c>
      <c r="U590" s="7">
        <v>3</v>
      </c>
      <c r="V590" s="7">
        <v>1</v>
      </c>
      <c r="W590" s="7">
        <v>4</v>
      </c>
      <c r="X590" s="7">
        <v>2</v>
      </c>
      <c r="Y590" s="7">
        <v>0</v>
      </c>
      <c r="Z590" s="7">
        <v>0</v>
      </c>
      <c r="AA590"/>
    </row>
    <row r="591" spans="1:27" x14ac:dyDescent="0.25">
      <c r="A591" s="24" t="str">
        <f t="shared" si="31"/>
        <v/>
      </c>
      <c r="B591" s="24" t="str">
        <f t="shared" si="29"/>
        <v/>
      </c>
      <c r="C591" s="24">
        <f t="shared" si="30"/>
        <v>1</v>
      </c>
      <c r="D591" s="24">
        <v>2026</v>
      </c>
      <c r="E591" s="7" t="s">
        <v>660</v>
      </c>
      <c r="F591" s="7" t="s">
        <v>648</v>
      </c>
      <c r="G591" s="7" t="s">
        <v>24</v>
      </c>
      <c r="H591" s="7" t="s">
        <v>25</v>
      </c>
      <c r="I591" s="8">
        <v>0.17599999999999999</v>
      </c>
      <c r="J591" s="8">
        <v>0.23799999999999999</v>
      </c>
      <c r="K591" s="8">
        <v>0.28399999999999997</v>
      </c>
      <c r="L591" s="8">
        <v>0.52100000000000002</v>
      </c>
      <c r="M591" s="7">
        <v>26</v>
      </c>
      <c r="N591" s="7">
        <v>80</v>
      </c>
      <c r="O591" s="7">
        <v>74</v>
      </c>
      <c r="P591" s="7">
        <v>5</v>
      </c>
      <c r="Q591" s="7">
        <v>13</v>
      </c>
      <c r="R591" s="7">
        <v>6</v>
      </c>
      <c r="S591" s="7">
        <v>1</v>
      </c>
      <c r="T591" s="7">
        <v>0</v>
      </c>
      <c r="U591" s="7">
        <v>12</v>
      </c>
      <c r="V591" s="7">
        <v>2</v>
      </c>
      <c r="W591" s="7">
        <v>4</v>
      </c>
      <c r="X591" s="7">
        <v>29</v>
      </c>
      <c r="Y591" s="7">
        <v>0</v>
      </c>
      <c r="Z591" s="7">
        <v>0</v>
      </c>
      <c r="AA591"/>
    </row>
    <row r="592" spans="1:27" x14ac:dyDescent="0.25">
      <c r="A592" s="24" t="str">
        <f t="shared" si="31"/>
        <v/>
      </c>
      <c r="B592" s="24" t="str">
        <f t="shared" si="29"/>
        <v/>
      </c>
      <c r="C592" s="24">
        <f t="shared" si="30"/>
        <v>1</v>
      </c>
      <c r="D592" s="24">
        <v>2026</v>
      </c>
      <c r="E592" s="7" t="s">
        <v>661</v>
      </c>
      <c r="F592" s="7" t="s">
        <v>648</v>
      </c>
      <c r="G592" s="7" t="s">
        <v>37</v>
      </c>
      <c r="H592" s="7" t="s">
        <v>33</v>
      </c>
      <c r="I592" s="8">
        <v>0.13300000000000001</v>
      </c>
      <c r="J592" s="8">
        <v>0.216</v>
      </c>
      <c r="K592" s="8">
        <v>0.17799999999999999</v>
      </c>
      <c r="L592" s="8">
        <v>0.39300000000000002</v>
      </c>
      <c r="M592" s="7">
        <v>19</v>
      </c>
      <c r="N592" s="7">
        <v>51</v>
      </c>
      <c r="O592" s="7">
        <v>45</v>
      </c>
      <c r="P592" s="7">
        <v>2</v>
      </c>
      <c r="Q592" s="7">
        <v>6</v>
      </c>
      <c r="R592" s="7">
        <v>2</v>
      </c>
      <c r="S592" s="7">
        <v>0</v>
      </c>
      <c r="T592" s="7">
        <v>0</v>
      </c>
      <c r="U592" s="7">
        <v>1</v>
      </c>
      <c r="V592" s="7">
        <v>3</v>
      </c>
      <c r="W592" s="7">
        <v>2</v>
      </c>
      <c r="X592" s="7">
        <v>22</v>
      </c>
      <c r="Y592" s="7">
        <v>0</v>
      </c>
      <c r="Z592" s="7">
        <v>0</v>
      </c>
      <c r="AA592"/>
    </row>
    <row r="593" spans="1:27" x14ac:dyDescent="0.25">
      <c r="A593" s="24" t="str">
        <f t="shared" si="31"/>
        <v/>
      </c>
      <c r="B593" s="24" t="str">
        <f t="shared" si="29"/>
        <v/>
      </c>
      <c r="C593" s="24" t="str">
        <f t="shared" si="30"/>
        <v/>
      </c>
      <c r="D593" s="24">
        <v>2026</v>
      </c>
      <c r="E593" s="7" t="s">
        <v>662</v>
      </c>
      <c r="F593" s="7" t="s">
        <v>648</v>
      </c>
      <c r="G593" s="7" t="s">
        <v>37</v>
      </c>
      <c r="H593" s="7" t="s">
        <v>42</v>
      </c>
      <c r="I593" s="8">
        <v>8.2000000000000003E-2</v>
      </c>
      <c r="J593" s="8">
        <v>0.246</v>
      </c>
      <c r="K593" s="8">
        <v>0.14299999999999999</v>
      </c>
      <c r="L593" s="8">
        <v>0.38900000000000001</v>
      </c>
      <c r="M593" s="7">
        <v>19</v>
      </c>
      <c r="N593" s="7">
        <v>61</v>
      </c>
      <c r="O593" s="7">
        <v>49</v>
      </c>
      <c r="P593" s="7">
        <v>7</v>
      </c>
      <c r="Q593" s="7">
        <v>4</v>
      </c>
      <c r="R593" s="7">
        <v>0</v>
      </c>
      <c r="S593" s="7">
        <v>0</v>
      </c>
      <c r="T593" s="7">
        <v>1</v>
      </c>
      <c r="U593" s="7">
        <v>3</v>
      </c>
      <c r="V593" s="7">
        <v>5</v>
      </c>
      <c r="W593" s="7">
        <v>6</v>
      </c>
      <c r="X593" s="7">
        <v>15</v>
      </c>
      <c r="Y593" s="7">
        <v>1</v>
      </c>
      <c r="Z593" s="7">
        <v>1</v>
      </c>
      <c r="AA593"/>
    </row>
    <row r="594" spans="1:27" x14ac:dyDescent="0.25">
      <c r="A594" s="24" t="str">
        <f t="shared" si="31"/>
        <v/>
      </c>
      <c r="B594" s="24" t="str">
        <f t="shared" si="29"/>
        <v/>
      </c>
      <c r="C594" s="24" t="str">
        <f t="shared" si="30"/>
        <v/>
      </c>
      <c r="D594" s="24">
        <v>2026</v>
      </c>
      <c r="E594" s="7" t="s">
        <v>663</v>
      </c>
      <c r="F594" s="7" t="s">
        <v>648</v>
      </c>
      <c r="G594" s="7" t="s">
        <v>47</v>
      </c>
      <c r="H594" s="7" t="s">
        <v>164</v>
      </c>
      <c r="I594" s="8">
        <v>0</v>
      </c>
      <c r="J594" s="8">
        <v>0</v>
      </c>
      <c r="K594" s="8">
        <v>0</v>
      </c>
      <c r="L594" s="8">
        <v>0</v>
      </c>
      <c r="M594" s="7">
        <v>2</v>
      </c>
      <c r="N594" s="7">
        <v>2</v>
      </c>
      <c r="O594" s="7">
        <v>2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2</v>
      </c>
      <c r="Y594" s="7">
        <v>0</v>
      </c>
      <c r="Z594" s="7">
        <v>0</v>
      </c>
      <c r="AA594"/>
    </row>
    <row r="595" spans="1:27" x14ac:dyDescent="0.25">
      <c r="A595" s="24" t="str">
        <f t="shared" si="31"/>
        <v/>
      </c>
      <c r="B595" s="24" t="str">
        <f t="shared" si="29"/>
        <v/>
      </c>
      <c r="C595" s="24">
        <f t="shared" si="30"/>
        <v>1</v>
      </c>
      <c r="D595" s="24">
        <v>2026</v>
      </c>
      <c r="E595" s="7" t="s">
        <v>664</v>
      </c>
      <c r="F595" s="7" t="s">
        <v>665</v>
      </c>
      <c r="G595" s="7" t="s">
        <v>47</v>
      </c>
      <c r="H595" s="7" t="s">
        <v>38</v>
      </c>
      <c r="I595" s="8">
        <v>0.27600000000000002</v>
      </c>
      <c r="J595" s="8">
        <v>0.39</v>
      </c>
      <c r="K595" s="8">
        <v>0.47599999999999998</v>
      </c>
      <c r="L595" s="8">
        <v>0.86599999999999999</v>
      </c>
      <c r="M595" s="7">
        <v>44</v>
      </c>
      <c r="N595" s="7">
        <v>178</v>
      </c>
      <c r="O595" s="7">
        <v>145</v>
      </c>
      <c r="P595" s="7">
        <v>17</v>
      </c>
      <c r="Q595" s="7">
        <v>40</v>
      </c>
      <c r="R595" s="7">
        <v>7</v>
      </c>
      <c r="S595" s="7">
        <v>2</v>
      </c>
      <c r="T595" s="7">
        <v>6</v>
      </c>
      <c r="U595" s="7">
        <v>26</v>
      </c>
      <c r="V595" s="7">
        <v>4</v>
      </c>
      <c r="W595" s="7">
        <v>25</v>
      </c>
      <c r="X595" s="7">
        <v>36</v>
      </c>
      <c r="Y595" s="7">
        <v>0</v>
      </c>
      <c r="Z595" s="7">
        <v>0</v>
      </c>
      <c r="AA595"/>
    </row>
    <row r="596" spans="1:27" x14ac:dyDescent="0.25">
      <c r="A596" s="24">
        <f t="shared" si="31"/>
        <v>1</v>
      </c>
      <c r="B596" s="24" t="str">
        <f t="shared" si="29"/>
        <v/>
      </c>
      <c r="C596" s="24" t="str">
        <f t="shared" si="30"/>
        <v/>
      </c>
      <c r="D596" s="24">
        <v>2026</v>
      </c>
      <c r="E596" s="7" t="s">
        <v>666</v>
      </c>
      <c r="F596" s="7" t="s">
        <v>665</v>
      </c>
      <c r="G596" s="7" t="s">
        <v>29</v>
      </c>
      <c r="H596" s="7" t="s">
        <v>30</v>
      </c>
      <c r="I596" s="8">
        <v>0.27300000000000002</v>
      </c>
      <c r="J596" s="8">
        <v>0.41899999999999998</v>
      </c>
      <c r="K596" s="8">
        <v>0.32400000000000001</v>
      </c>
      <c r="L596" s="8">
        <v>0.74199999999999999</v>
      </c>
      <c r="M596" s="7">
        <v>48</v>
      </c>
      <c r="N596" s="7">
        <v>229</v>
      </c>
      <c r="O596" s="7">
        <v>176</v>
      </c>
      <c r="P596" s="7">
        <v>33</v>
      </c>
      <c r="Q596" s="7">
        <v>48</v>
      </c>
      <c r="R596" s="7">
        <v>9</v>
      </c>
      <c r="S596" s="7">
        <v>0</v>
      </c>
      <c r="T596" s="7">
        <v>0</v>
      </c>
      <c r="U596" s="7">
        <v>26</v>
      </c>
      <c r="V596" s="7">
        <v>8</v>
      </c>
      <c r="W596" s="7">
        <v>39</v>
      </c>
      <c r="X596" s="7">
        <v>26</v>
      </c>
      <c r="Y596" s="7">
        <v>5</v>
      </c>
      <c r="Z596" s="7">
        <v>4</v>
      </c>
      <c r="AA596"/>
    </row>
    <row r="597" spans="1:27" x14ac:dyDescent="0.25">
      <c r="A597" s="24" t="str">
        <f t="shared" si="31"/>
        <v/>
      </c>
      <c r="B597" s="24" t="str">
        <f t="shared" si="29"/>
        <v/>
      </c>
      <c r="C597" s="24" t="str">
        <f t="shared" si="30"/>
        <v/>
      </c>
      <c r="D597" s="24">
        <v>2026</v>
      </c>
      <c r="E597" s="7" t="s">
        <v>667</v>
      </c>
      <c r="F597" s="7" t="s">
        <v>665</v>
      </c>
      <c r="G597" s="7" t="s">
        <v>47</v>
      </c>
      <c r="H597" s="7" t="s">
        <v>33</v>
      </c>
      <c r="I597" s="8">
        <v>0.26600000000000001</v>
      </c>
      <c r="J597" s="8">
        <v>0.35599999999999998</v>
      </c>
      <c r="K597" s="8">
        <v>0.45500000000000002</v>
      </c>
      <c r="L597" s="8">
        <v>0.81</v>
      </c>
      <c r="M597" s="7">
        <v>42</v>
      </c>
      <c r="N597" s="7">
        <v>181</v>
      </c>
      <c r="O597" s="7">
        <v>154</v>
      </c>
      <c r="P597" s="7">
        <v>25</v>
      </c>
      <c r="Q597" s="7">
        <v>41</v>
      </c>
      <c r="R597" s="7">
        <v>8</v>
      </c>
      <c r="S597" s="7">
        <v>0</v>
      </c>
      <c r="T597" s="7">
        <v>7</v>
      </c>
      <c r="U597" s="7">
        <v>32</v>
      </c>
      <c r="V597" s="7">
        <v>10</v>
      </c>
      <c r="W597" s="7">
        <v>12</v>
      </c>
      <c r="X597" s="7">
        <v>46</v>
      </c>
      <c r="Y597" s="7">
        <v>3</v>
      </c>
      <c r="Z597" s="7">
        <v>1</v>
      </c>
      <c r="AA597"/>
    </row>
    <row r="598" spans="1:27" x14ac:dyDescent="0.25">
      <c r="A598" s="24">
        <f t="shared" si="31"/>
        <v>1</v>
      </c>
      <c r="B598" s="24" t="str">
        <f t="shared" si="29"/>
        <v/>
      </c>
      <c r="C598" s="24">
        <f t="shared" si="30"/>
        <v>1</v>
      </c>
      <c r="D598" s="24">
        <v>2026</v>
      </c>
      <c r="E598" s="7" t="s">
        <v>668</v>
      </c>
      <c r="F598" s="7" t="s">
        <v>665</v>
      </c>
      <c r="G598" s="7" t="s">
        <v>29</v>
      </c>
      <c r="H598" s="7" t="s">
        <v>44</v>
      </c>
      <c r="I598" s="8">
        <v>0.25</v>
      </c>
      <c r="J598" s="8">
        <v>0.33100000000000002</v>
      </c>
      <c r="K598" s="8">
        <v>0.35399999999999998</v>
      </c>
      <c r="L598" s="8">
        <v>0.68500000000000005</v>
      </c>
      <c r="M598" s="7">
        <v>41</v>
      </c>
      <c r="N598" s="7">
        <v>170</v>
      </c>
      <c r="O598" s="7">
        <v>144</v>
      </c>
      <c r="P598" s="7">
        <v>21</v>
      </c>
      <c r="Q598" s="7">
        <v>36</v>
      </c>
      <c r="R598" s="7">
        <v>6</v>
      </c>
      <c r="S598" s="7">
        <v>0</v>
      </c>
      <c r="T598" s="7">
        <v>3</v>
      </c>
      <c r="U598" s="7">
        <v>17</v>
      </c>
      <c r="V598" s="7">
        <v>4</v>
      </c>
      <c r="W598" s="7">
        <v>15</v>
      </c>
      <c r="X598" s="7">
        <v>15</v>
      </c>
      <c r="Y598" s="7">
        <v>1</v>
      </c>
      <c r="Z598" s="7">
        <v>0</v>
      </c>
      <c r="AA598"/>
    </row>
    <row r="599" spans="1:27" x14ac:dyDescent="0.25">
      <c r="A599" s="24">
        <f t="shared" si="31"/>
        <v>1</v>
      </c>
      <c r="B599" s="24" t="str">
        <f t="shared" si="29"/>
        <v/>
      </c>
      <c r="C599" s="24" t="str">
        <f t="shared" si="30"/>
        <v/>
      </c>
      <c r="D599" s="24">
        <v>2026</v>
      </c>
      <c r="E599" s="7" t="s">
        <v>669</v>
      </c>
      <c r="F599" s="7" t="s">
        <v>665</v>
      </c>
      <c r="G599" s="7" t="s">
        <v>29</v>
      </c>
      <c r="H599" s="7" t="s">
        <v>27</v>
      </c>
      <c r="I599" s="8">
        <v>0.249</v>
      </c>
      <c r="J599" s="8">
        <v>0.376</v>
      </c>
      <c r="K599" s="8">
        <v>0.33</v>
      </c>
      <c r="L599" s="8">
        <v>0.70599999999999996</v>
      </c>
      <c r="M599" s="7">
        <v>47</v>
      </c>
      <c r="N599" s="7">
        <v>227</v>
      </c>
      <c r="O599" s="7">
        <v>185</v>
      </c>
      <c r="P599" s="7">
        <v>38</v>
      </c>
      <c r="Q599" s="7">
        <v>46</v>
      </c>
      <c r="R599" s="7">
        <v>7</v>
      </c>
      <c r="S599" s="7">
        <v>1</v>
      </c>
      <c r="T599" s="7">
        <v>2</v>
      </c>
      <c r="U599" s="7">
        <v>22</v>
      </c>
      <c r="V599" s="7">
        <v>6</v>
      </c>
      <c r="W599" s="7">
        <v>33</v>
      </c>
      <c r="X599" s="7">
        <v>49</v>
      </c>
      <c r="Y599" s="7">
        <v>20</v>
      </c>
      <c r="Z599" s="7">
        <v>4</v>
      </c>
      <c r="AA599"/>
    </row>
    <row r="600" spans="1:27" x14ac:dyDescent="0.25">
      <c r="A600" s="24" t="str">
        <f t="shared" si="31"/>
        <v/>
      </c>
      <c r="B600" s="24" t="str">
        <f t="shared" si="29"/>
        <v/>
      </c>
      <c r="C600" s="24" t="str">
        <f t="shared" si="30"/>
        <v/>
      </c>
      <c r="D600" s="24">
        <v>2026</v>
      </c>
      <c r="E600" s="7" t="s">
        <v>670</v>
      </c>
      <c r="F600" s="7" t="s">
        <v>665</v>
      </c>
      <c r="G600" s="7" t="s">
        <v>37</v>
      </c>
      <c r="H600" s="7" t="s">
        <v>42</v>
      </c>
      <c r="I600" s="8">
        <v>0.248</v>
      </c>
      <c r="J600" s="8">
        <v>0.32200000000000001</v>
      </c>
      <c r="K600" s="8">
        <v>0.39500000000000002</v>
      </c>
      <c r="L600" s="8">
        <v>0.71699999999999997</v>
      </c>
      <c r="M600" s="7">
        <v>41</v>
      </c>
      <c r="N600" s="7">
        <v>181</v>
      </c>
      <c r="O600" s="7">
        <v>157</v>
      </c>
      <c r="P600" s="7">
        <v>24</v>
      </c>
      <c r="Q600" s="7">
        <v>39</v>
      </c>
      <c r="R600" s="7">
        <v>9</v>
      </c>
      <c r="S600" s="7">
        <v>1</v>
      </c>
      <c r="T600" s="7">
        <v>4</v>
      </c>
      <c r="U600" s="7">
        <v>30</v>
      </c>
      <c r="V600" s="7">
        <v>5</v>
      </c>
      <c r="W600" s="7">
        <v>13</v>
      </c>
      <c r="X600" s="7">
        <v>31</v>
      </c>
      <c r="Y600" s="7">
        <v>2</v>
      </c>
      <c r="Z600" s="7">
        <v>0</v>
      </c>
      <c r="AA600"/>
    </row>
    <row r="601" spans="1:27" x14ac:dyDescent="0.25">
      <c r="A601" s="24">
        <f t="shared" si="31"/>
        <v>1</v>
      </c>
      <c r="B601" s="24" t="str">
        <f t="shared" si="29"/>
        <v/>
      </c>
      <c r="C601" s="24" t="str">
        <f t="shared" si="30"/>
        <v/>
      </c>
      <c r="D601" s="24">
        <v>2026</v>
      </c>
      <c r="E601" s="7" t="s">
        <v>671</v>
      </c>
      <c r="F601" s="7" t="s">
        <v>665</v>
      </c>
      <c r="G601" s="7" t="s">
        <v>32</v>
      </c>
      <c r="H601" s="7" t="s">
        <v>40</v>
      </c>
      <c r="I601" s="8">
        <v>0.22800000000000001</v>
      </c>
      <c r="J601" s="8">
        <v>0.29299999999999998</v>
      </c>
      <c r="K601" s="8">
        <v>0.26800000000000002</v>
      </c>
      <c r="L601" s="8">
        <v>0.56100000000000005</v>
      </c>
      <c r="M601" s="7">
        <v>39</v>
      </c>
      <c r="N601" s="7">
        <v>146</v>
      </c>
      <c r="O601" s="7">
        <v>127</v>
      </c>
      <c r="P601" s="7">
        <v>16</v>
      </c>
      <c r="Q601" s="7">
        <v>29</v>
      </c>
      <c r="R601" s="7">
        <v>5</v>
      </c>
      <c r="S601" s="7">
        <v>0</v>
      </c>
      <c r="T601" s="7">
        <v>0</v>
      </c>
      <c r="U601" s="7">
        <v>12</v>
      </c>
      <c r="V601" s="7">
        <v>5</v>
      </c>
      <c r="W601" s="7">
        <v>7</v>
      </c>
      <c r="X601" s="7">
        <v>51</v>
      </c>
      <c r="Y601" s="7">
        <v>1</v>
      </c>
      <c r="Z601" s="7">
        <v>1</v>
      </c>
      <c r="AA601"/>
    </row>
    <row r="602" spans="1:27" x14ac:dyDescent="0.25">
      <c r="A602" s="24" t="str">
        <f t="shared" si="31"/>
        <v/>
      </c>
      <c r="B602" s="24" t="str">
        <f t="shared" si="29"/>
        <v/>
      </c>
      <c r="C602" s="24">
        <f t="shared" si="30"/>
        <v>1</v>
      </c>
      <c r="D602" s="24">
        <v>2026</v>
      </c>
      <c r="E602" s="7" t="s">
        <v>672</v>
      </c>
      <c r="F602" s="7" t="s">
        <v>665</v>
      </c>
      <c r="G602" s="7" t="s">
        <v>37</v>
      </c>
      <c r="H602" s="7" t="s">
        <v>25</v>
      </c>
      <c r="I602" s="8">
        <v>0.224</v>
      </c>
      <c r="J602" s="8">
        <v>0.33600000000000002</v>
      </c>
      <c r="K602" s="8">
        <v>0.29299999999999998</v>
      </c>
      <c r="L602" s="8">
        <v>0.63</v>
      </c>
      <c r="M602" s="7">
        <v>47</v>
      </c>
      <c r="N602" s="7">
        <v>211</v>
      </c>
      <c r="O602" s="7">
        <v>174</v>
      </c>
      <c r="P602" s="7">
        <v>24</v>
      </c>
      <c r="Q602" s="7">
        <v>39</v>
      </c>
      <c r="R602" s="7">
        <v>3</v>
      </c>
      <c r="S602" s="7">
        <v>0</v>
      </c>
      <c r="T602" s="7">
        <v>3</v>
      </c>
      <c r="U602" s="7">
        <v>19</v>
      </c>
      <c r="V602" s="7">
        <v>8</v>
      </c>
      <c r="W602" s="7">
        <v>24</v>
      </c>
      <c r="X602" s="7">
        <v>32</v>
      </c>
      <c r="Y602" s="7">
        <v>11</v>
      </c>
      <c r="Z602" s="7">
        <v>4</v>
      </c>
      <c r="AA602"/>
    </row>
    <row r="603" spans="1:27" x14ac:dyDescent="0.25">
      <c r="A603" s="24" t="str">
        <f t="shared" si="31"/>
        <v/>
      </c>
      <c r="B603" s="24" t="str">
        <f t="shared" si="29"/>
        <v/>
      </c>
      <c r="C603" s="24">
        <f t="shared" si="30"/>
        <v>1</v>
      </c>
      <c r="D603" s="24">
        <v>2026</v>
      </c>
      <c r="E603" s="7" t="s">
        <v>673</v>
      </c>
      <c r="F603" s="7" t="s">
        <v>665</v>
      </c>
      <c r="G603" s="7" t="s">
        <v>47</v>
      </c>
      <c r="H603" s="7" t="s">
        <v>25</v>
      </c>
      <c r="I603" s="8">
        <v>0.30599999999999999</v>
      </c>
      <c r="J603" s="8">
        <v>0.42399999999999999</v>
      </c>
      <c r="K603" s="8">
        <v>0.38800000000000001</v>
      </c>
      <c r="L603" s="8">
        <v>0.81100000000000005</v>
      </c>
      <c r="M603" s="7">
        <v>19</v>
      </c>
      <c r="N603" s="7">
        <v>60</v>
      </c>
      <c r="O603" s="7">
        <v>49</v>
      </c>
      <c r="P603" s="7">
        <v>9</v>
      </c>
      <c r="Q603" s="7">
        <v>15</v>
      </c>
      <c r="R603" s="7">
        <v>1</v>
      </c>
      <c r="S603" s="7">
        <v>0</v>
      </c>
      <c r="T603" s="7">
        <v>1</v>
      </c>
      <c r="U603" s="7">
        <v>9</v>
      </c>
      <c r="V603" s="7">
        <v>3</v>
      </c>
      <c r="W603" s="7">
        <v>7</v>
      </c>
      <c r="X603" s="7">
        <v>9</v>
      </c>
      <c r="Y603" s="7">
        <v>0</v>
      </c>
      <c r="Z603" s="7">
        <v>0</v>
      </c>
      <c r="AA603"/>
    </row>
    <row r="604" spans="1:27" x14ac:dyDescent="0.25">
      <c r="A604" s="24">
        <f t="shared" si="31"/>
        <v>1</v>
      </c>
      <c r="B604" s="24" t="str">
        <f t="shared" si="29"/>
        <v/>
      </c>
      <c r="C604" s="24" t="str">
        <f t="shared" si="30"/>
        <v/>
      </c>
      <c r="D604" s="24">
        <v>2026</v>
      </c>
      <c r="E604" s="7" t="s">
        <v>674</v>
      </c>
      <c r="F604" s="7" t="s">
        <v>665</v>
      </c>
      <c r="G604" s="7" t="s">
        <v>32</v>
      </c>
      <c r="H604" s="7" t="s">
        <v>35</v>
      </c>
      <c r="I604" s="8">
        <v>0.253</v>
      </c>
      <c r="J604" s="8">
        <v>0.31900000000000001</v>
      </c>
      <c r="K604" s="8">
        <v>0.36099999999999999</v>
      </c>
      <c r="L604" s="8">
        <v>0.68100000000000005</v>
      </c>
      <c r="M604" s="7">
        <v>28</v>
      </c>
      <c r="N604" s="7">
        <v>94</v>
      </c>
      <c r="O604" s="7">
        <v>83</v>
      </c>
      <c r="P604" s="7">
        <v>14</v>
      </c>
      <c r="Q604" s="7">
        <v>21</v>
      </c>
      <c r="R604" s="7">
        <v>4</v>
      </c>
      <c r="S604" s="7">
        <v>1</v>
      </c>
      <c r="T604" s="7">
        <v>1</v>
      </c>
      <c r="U604" s="7">
        <v>11</v>
      </c>
      <c r="V604" s="7">
        <v>3</v>
      </c>
      <c r="W604" s="7">
        <v>6</v>
      </c>
      <c r="X604" s="7">
        <v>16</v>
      </c>
      <c r="Y604" s="7">
        <v>3</v>
      </c>
      <c r="Z604" s="7">
        <v>0</v>
      </c>
      <c r="AA604"/>
    </row>
    <row r="605" spans="1:27" x14ac:dyDescent="0.25">
      <c r="A605" s="24">
        <f t="shared" si="31"/>
        <v>1</v>
      </c>
      <c r="B605" s="24" t="str">
        <f t="shared" si="29"/>
        <v/>
      </c>
      <c r="C605" s="24" t="str">
        <f t="shared" si="30"/>
        <v/>
      </c>
      <c r="D605" s="24">
        <v>2026</v>
      </c>
      <c r="E605" s="7" t="s">
        <v>675</v>
      </c>
      <c r="F605" s="7" t="s">
        <v>665</v>
      </c>
      <c r="G605" s="7" t="s">
        <v>29</v>
      </c>
      <c r="H605" s="7" t="s">
        <v>35</v>
      </c>
      <c r="I605" s="8">
        <v>0.25</v>
      </c>
      <c r="J605" s="8">
        <v>0.38</v>
      </c>
      <c r="K605" s="8">
        <v>0.51300000000000001</v>
      </c>
      <c r="L605" s="8">
        <v>0.89400000000000002</v>
      </c>
      <c r="M605" s="7">
        <v>25</v>
      </c>
      <c r="N605" s="7">
        <v>94</v>
      </c>
      <c r="O605" s="7">
        <v>76</v>
      </c>
      <c r="P605" s="7">
        <v>16</v>
      </c>
      <c r="Q605" s="7">
        <v>19</v>
      </c>
      <c r="R605" s="7">
        <v>3</v>
      </c>
      <c r="S605" s="7">
        <v>1</v>
      </c>
      <c r="T605" s="7">
        <v>5</v>
      </c>
      <c r="U605" s="7">
        <v>14</v>
      </c>
      <c r="V605" s="7">
        <v>1</v>
      </c>
      <c r="W605" s="7">
        <v>15</v>
      </c>
      <c r="X605" s="7">
        <v>25</v>
      </c>
      <c r="Y605" s="7">
        <v>0</v>
      </c>
      <c r="Z605" s="7">
        <v>0</v>
      </c>
      <c r="AA605"/>
    </row>
    <row r="606" spans="1:27" x14ac:dyDescent="0.25">
      <c r="A606" s="24" t="str">
        <f t="shared" si="31"/>
        <v/>
      </c>
      <c r="B606" s="24" t="str">
        <f t="shared" si="29"/>
        <v/>
      </c>
      <c r="C606" s="24" t="str">
        <f t="shared" si="30"/>
        <v/>
      </c>
      <c r="D606" s="24">
        <v>2026</v>
      </c>
      <c r="E606" s="7" t="s">
        <v>676</v>
      </c>
      <c r="F606" s="7" t="s">
        <v>665</v>
      </c>
      <c r="G606" s="7" t="s">
        <v>47</v>
      </c>
      <c r="H606" s="7" t="s">
        <v>30</v>
      </c>
      <c r="I606" s="8">
        <v>0.216</v>
      </c>
      <c r="J606" s="8">
        <v>0.42899999999999999</v>
      </c>
      <c r="K606" s="8">
        <v>0.35299999999999998</v>
      </c>
      <c r="L606" s="8">
        <v>0.78200000000000003</v>
      </c>
      <c r="M606" s="7">
        <v>18</v>
      </c>
      <c r="N606" s="7">
        <v>70</v>
      </c>
      <c r="O606" s="7">
        <v>51</v>
      </c>
      <c r="P606" s="7">
        <v>9</v>
      </c>
      <c r="Q606" s="7">
        <v>11</v>
      </c>
      <c r="R606" s="7">
        <v>1</v>
      </c>
      <c r="S606" s="7">
        <v>0</v>
      </c>
      <c r="T606" s="7">
        <v>2</v>
      </c>
      <c r="U606" s="7">
        <v>12</v>
      </c>
      <c r="V606" s="7">
        <v>9</v>
      </c>
      <c r="W606" s="7">
        <v>10</v>
      </c>
      <c r="X606" s="7">
        <v>11</v>
      </c>
      <c r="Y606" s="7">
        <v>2</v>
      </c>
      <c r="Z606" s="7">
        <v>0</v>
      </c>
      <c r="AA606"/>
    </row>
    <row r="607" spans="1:27" x14ac:dyDescent="0.25">
      <c r="A607" s="24" t="str">
        <f t="shared" si="31"/>
        <v/>
      </c>
      <c r="B607" s="24" t="str">
        <f t="shared" si="29"/>
        <v/>
      </c>
      <c r="C607" s="24" t="str">
        <f t="shared" si="30"/>
        <v/>
      </c>
      <c r="D607" s="24">
        <v>2026</v>
      </c>
      <c r="E607" s="7" t="s">
        <v>677</v>
      </c>
      <c r="F607" s="7" t="s">
        <v>665</v>
      </c>
      <c r="G607" s="7" t="s">
        <v>47</v>
      </c>
      <c r="H607" s="7" t="s">
        <v>25</v>
      </c>
      <c r="I607" s="8">
        <v>0.2</v>
      </c>
      <c r="J607" s="8">
        <v>0.2</v>
      </c>
      <c r="K607" s="8">
        <v>0.2</v>
      </c>
      <c r="L607" s="8">
        <v>0.4</v>
      </c>
      <c r="M607" s="7">
        <v>5</v>
      </c>
      <c r="N607" s="7">
        <v>11</v>
      </c>
      <c r="O607" s="7">
        <v>10</v>
      </c>
      <c r="P607" s="7">
        <v>1</v>
      </c>
      <c r="Q607" s="7">
        <v>2</v>
      </c>
      <c r="R607" s="7">
        <v>0</v>
      </c>
      <c r="S607" s="7">
        <v>0</v>
      </c>
      <c r="T607" s="7">
        <v>0</v>
      </c>
      <c r="U607" s="7">
        <v>2</v>
      </c>
      <c r="V607" s="7">
        <v>0</v>
      </c>
      <c r="W607" s="7">
        <v>0</v>
      </c>
      <c r="X607" s="7">
        <v>1</v>
      </c>
      <c r="Y607" s="7">
        <v>0</v>
      </c>
      <c r="Z607" s="7">
        <v>0</v>
      </c>
      <c r="AA607"/>
    </row>
    <row r="608" spans="1:27" x14ac:dyDescent="0.25">
      <c r="A608" s="24" t="str">
        <f t="shared" si="31"/>
        <v/>
      </c>
      <c r="B608" s="24" t="str">
        <f t="shared" si="29"/>
        <v/>
      </c>
      <c r="C608" s="24" t="str">
        <f t="shared" si="30"/>
        <v/>
      </c>
      <c r="D608" s="24">
        <v>2026</v>
      </c>
      <c r="E608" s="7" t="s">
        <v>678</v>
      </c>
      <c r="F608" s="7" t="s">
        <v>665</v>
      </c>
      <c r="G608" s="7" t="s">
        <v>37</v>
      </c>
      <c r="H608" s="7" t="s">
        <v>44</v>
      </c>
      <c r="I608" s="8">
        <v>0.14799999999999999</v>
      </c>
      <c r="J608" s="8">
        <v>0.26500000000000001</v>
      </c>
      <c r="K608" s="8">
        <v>0.222</v>
      </c>
      <c r="L608" s="8">
        <v>0.48699999999999999</v>
      </c>
      <c r="M608" s="7">
        <v>14</v>
      </c>
      <c r="N608" s="7">
        <v>36</v>
      </c>
      <c r="O608" s="7">
        <v>27</v>
      </c>
      <c r="P608" s="7">
        <v>6</v>
      </c>
      <c r="Q608" s="7">
        <v>4</v>
      </c>
      <c r="R608" s="7">
        <v>2</v>
      </c>
      <c r="S608" s="7">
        <v>0</v>
      </c>
      <c r="T608" s="7">
        <v>0</v>
      </c>
      <c r="U608" s="7">
        <v>2</v>
      </c>
      <c r="V608" s="7">
        <v>2</v>
      </c>
      <c r="W608" s="7">
        <v>3</v>
      </c>
      <c r="X608" s="7">
        <v>12</v>
      </c>
      <c r="Y608" s="7">
        <v>0</v>
      </c>
      <c r="Z608" s="7">
        <v>0</v>
      </c>
      <c r="AA608"/>
    </row>
    <row r="609" spans="1:27" x14ac:dyDescent="0.25">
      <c r="A609" s="24" t="str">
        <f t="shared" si="31"/>
        <v/>
      </c>
      <c r="B609" s="24" t="str">
        <f t="shared" si="29"/>
        <v/>
      </c>
      <c r="C609" s="24" t="str">
        <f t="shared" si="30"/>
        <v/>
      </c>
      <c r="D609" s="24">
        <v>2026</v>
      </c>
      <c r="E609" s="7" t="s">
        <v>679</v>
      </c>
      <c r="F609" s="7" t="s">
        <v>665</v>
      </c>
      <c r="G609" s="7" t="s">
        <v>24</v>
      </c>
      <c r="H609" s="7" t="s">
        <v>35</v>
      </c>
      <c r="I609" s="8">
        <v>0.14799999999999999</v>
      </c>
      <c r="J609" s="8">
        <v>0.30299999999999999</v>
      </c>
      <c r="K609" s="8">
        <v>0.14799999999999999</v>
      </c>
      <c r="L609" s="8">
        <v>0.45100000000000001</v>
      </c>
      <c r="M609" s="7">
        <v>15</v>
      </c>
      <c r="N609" s="7">
        <v>33</v>
      </c>
      <c r="O609" s="7">
        <v>27</v>
      </c>
      <c r="P609" s="7">
        <v>6</v>
      </c>
      <c r="Q609" s="7">
        <v>4</v>
      </c>
      <c r="R609" s="7">
        <v>0</v>
      </c>
      <c r="S609" s="7">
        <v>0</v>
      </c>
      <c r="T609" s="7">
        <v>0</v>
      </c>
      <c r="U609" s="7">
        <v>0</v>
      </c>
      <c r="V609" s="7">
        <v>2</v>
      </c>
      <c r="W609" s="7">
        <v>4</v>
      </c>
      <c r="X609" s="7">
        <v>11</v>
      </c>
      <c r="Y609" s="7">
        <v>0</v>
      </c>
      <c r="Z609" s="7">
        <v>1</v>
      </c>
      <c r="AA609"/>
    </row>
    <row r="610" spans="1:27" x14ac:dyDescent="0.25">
      <c r="A610" s="24" t="str">
        <f t="shared" si="31"/>
        <v/>
      </c>
      <c r="B610" s="24" t="str">
        <f t="shared" si="29"/>
        <v/>
      </c>
      <c r="C610" s="24" t="str">
        <f t="shared" si="30"/>
        <v/>
      </c>
      <c r="D610" s="24">
        <v>2026</v>
      </c>
      <c r="E610" s="7" t="s">
        <v>680</v>
      </c>
      <c r="F610" s="7" t="s">
        <v>665</v>
      </c>
      <c r="G610" s="7" t="s">
        <v>47</v>
      </c>
      <c r="H610" s="7" t="s">
        <v>33</v>
      </c>
      <c r="I610" s="8">
        <v>0.14299999999999999</v>
      </c>
      <c r="J610" s="8">
        <v>0.4</v>
      </c>
      <c r="K610" s="8">
        <v>0.214</v>
      </c>
      <c r="L610" s="8">
        <v>0.61399999999999999</v>
      </c>
      <c r="M610" s="7">
        <v>7</v>
      </c>
      <c r="N610" s="7">
        <v>20</v>
      </c>
      <c r="O610" s="7">
        <v>14</v>
      </c>
      <c r="P610" s="7">
        <v>6</v>
      </c>
      <c r="Q610" s="7">
        <v>2</v>
      </c>
      <c r="R610" s="7">
        <v>1</v>
      </c>
      <c r="S610" s="7">
        <v>0</v>
      </c>
      <c r="T610" s="7">
        <v>0</v>
      </c>
      <c r="U610" s="7">
        <v>2</v>
      </c>
      <c r="V610" s="7">
        <v>0</v>
      </c>
      <c r="W610" s="7">
        <v>6</v>
      </c>
      <c r="X610" s="7">
        <v>5</v>
      </c>
      <c r="Y610" s="7">
        <v>0</v>
      </c>
      <c r="Z610" s="7">
        <v>0</v>
      </c>
      <c r="AA610"/>
    </row>
    <row r="611" spans="1:27" x14ac:dyDescent="0.25">
      <c r="A611" s="24" t="str">
        <f t="shared" si="31"/>
        <v/>
      </c>
      <c r="B611" s="24" t="str">
        <f t="shared" si="29"/>
        <v/>
      </c>
      <c r="C611" s="24" t="str">
        <f t="shared" si="30"/>
        <v/>
      </c>
      <c r="D611" s="24">
        <v>2026</v>
      </c>
      <c r="E611" s="7" t="s">
        <v>681</v>
      </c>
      <c r="F611" s="7" t="s">
        <v>665</v>
      </c>
      <c r="G611" s="7" t="s">
        <v>24</v>
      </c>
      <c r="H611" s="7" t="s">
        <v>35</v>
      </c>
      <c r="I611" s="8">
        <v>0</v>
      </c>
      <c r="J611" s="8">
        <v>0.25</v>
      </c>
      <c r="K611" s="8">
        <v>0</v>
      </c>
      <c r="L611" s="8">
        <v>0.25</v>
      </c>
      <c r="M611" s="7">
        <v>4</v>
      </c>
      <c r="N611" s="7">
        <v>8</v>
      </c>
      <c r="O611" s="7">
        <v>6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1</v>
      </c>
      <c r="V611" s="7">
        <v>1</v>
      </c>
      <c r="W611" s="7">
        <v>1</v>
      </c>
      <c r="X611" s="7">
        <v>5</v>
      </c>
      <c r="Y611" s="7">
        <v>0</v>
      </c>
      <c r="Z611" s="7">
        <v>1</v>
      </c>
      <c r="AA611"/>
    </row>
    <row r="612" spans="1:27" x14ac:dyDescent="0.25">
      <c r="A612" s="24" t="str">
        <f t="shared" si="31"/>
        <v/>
      </c>
      <c r="B612" s="24" t="str">
        <f t="shared" si="29"/>
        <v/>
      </c>
      <c r="C612" s="24">
        <f t="shared" si="30"/>
        <v>1</v>
      </c>
      <c r="D612" s="24">
        <v>2026</v>
      </c>
      <c r="E612" s="7" t="s">
        <v>682</v>
      </c>
      <c r="F612" s="7" t="s">
        <v>665</v>
      </c>
      <c r="G612" s="7" t="s">
        <v>24</v>
      </c>
      <c r="H612" s="7" t="s">
        <v>25</v>
      </c>
      <c r="I612" s="8">
        <v>0</v>
      </c>
      <c r="J612" s="8">
        <v>0.4</v>
      </c>
      <c r="K612" s="8">
        <v>0</v>
      </c>
      <c r="L612" s="8">
        <v>0.4</v>
      </c>
      <c r="M612" s="7">
        <v>5</v>
      </c>
      <c r="N612" s="7">
        <v>5</v>
      </c>
      <c r="O612" s="7">
        <v>3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2</v>
      </c>
      <c r="X612" s="7">
        <v>1</v>
      </c>
      <c r="Y612" s="7">
        <v>0</v>
      </c>
      <c r="Z612" s="7">
        <v>0</v>
      </c>
      <c r="AA612"/>
    </row>
    <row r="613" spans="1:27" x14ac:dyDescent="0.25">
      <c r="A613" s="24">
        <f t="shared" si="31"/>
        <v>1</v>
      </c>
      <c r="B613" s="24" t="str">
        <f t="shared" si="29"/>
        <v/>
      </c>
      <c r="C613" s="24" t="str">
        <f t="shared" si="30"/>
        <v/>
      </c>
      <c r="D613" s="24">
        <v>2026</v>
      </c>
      <c r="E613" s="7" t="s">
        <v>683</v>
      </c>
      <c r="F613" s="7" t="s">
        <v>684</v>
      </c>
      <c r="G613" s="7" t="s">
        <v>29</v>
      </c>
      <c r="H613" s="7" t="s">
        <v>30</v>
      </c>
      <c r="I613" s="8">
        <v>0.38600000000000001</v>
      </c>
      <c r="J613" s="8">
        <v>0.443</v>
      </c>
      <c r="K613" s="8">
        <v>0.65900000000000003</v>
      </c>
      <c r="L613" s="8">
        <v>1.101</v>
      </c>
      <c r="M613" s="7">
        <v>57</v>
      </c>
      <c r="N613" s="7">
        <v>280</v>
      </c>
      <c r="O613" s="7">
        <v>249</v>
      </c>
      <c r="P613" s="7">
        <v>66</v>
      </c>
      <c r="Q613" s="7">
        <v>96</v>
      </c>
      <c r="R613" s="7">
        <v>22</v>
      </c>
      <c r="S613" s="7">
        <v>2</v>
      </c>
      <c r="T613" s="7">
        <v>14</v>
      </c>
      <c r="U613" s="7">
        <v>70</v>
      </c>
      <c r="V613" s="7">
        <v>14</v>
      </c>
      <c r="W613" s="7">
        <v>14</v>
      </c>
      <c r="X613" s="7">
        <v>49</v>
      </c>
      <c r="Y613" s="7">
        <v>5</v>
      </c>
      <c r="Z613" s="7">
        <v>0</v>
      </c>
      <c r="AA613"/>
    </row>
    <row r="614" spans="1:27" x14ac:dyDescent="0.25">
      <c r="A614" s="24" t="str">
        <f t="shared" si="31"/>
        <v/>
      </c>
      <c r="B614" s="24" t="str">
        <f t="shared" si="29"/>
        <v/>
      </c>
      <c r="C614" s="24" t="str">
        <f t="shared" si="30"/>
        <v/>
      </c>
      <c r="D614" s="24">
        <v>2026</v>
      </c>
      <c r="E614" s="7" t="s">
        <v>685</v>
      </c>
      <c r="F614" s="7" t="s">
        <v>684</v>
      </c>
      <c r="G614" s="7" t="s">
        <v>24</v>
      </c>
      <c r="H614" s="7" t="s">
        <v>44</v>
      </c>
      <c r="I614" s="8">
        <v>0.36899999999999999</v>
      </c>
      <c r="J614" s="8">
        <v>0.51400000000000001</v>
      </c>
      <c r="K614" s="8">
        <v>0.626</v>
      </c>
      <c r="L614" s="8">
        <v>1.141</v>
      </c>
      <c r="M614" s="7">
        <v>58</v>
      </c>
      <c r="N614" s="7">
        <v>278</v>
      </c>
      <c r="O614" s="7">
        <v>206</v>
      </c>
      <c r="P614" s="7">
        <v>68</v>
      </c>
      <c r="Q614" s="7">
        <v>76</v>
      </c>
      <c r="R614" s="7">
        <v>22</v>
      </c>
      <c r="S614" s="7">
        <v>2</v>
      </c>
      <c r="T614" s="7">
        <v>9</v>
      </c>
      <c r="U614" s="7">
        <v>56</v>
      </c>
      <c r="V614" s="7">
        <v>14</v>
      </c>
      <c r="W614" s="7">
        <v>53</v>
      </c>
      <c r="X614" s="7">
        <v>36</v>
      </c>
      <c r="Y614" s="7">
        <v>13</v>
      </c>
      <c r="Z614" s="7">
        <v>3</v>
      </c>
      <c r="AA614"/>
    </row>
    <row r="615" spans="1:27" x14ac:dyDescent="0.25">
      <c r="A615" s="24" t="str">
        <f t="shared" si="31"/>
        <v/>
      </c>
      <c r="B615" s="24" t="str">
        <f t="shared" si="29"/>
        <v/>
      </c>
      <c r="C615" s="24" t="str">
        <f t="shared" si="30"/>
        <v/>
      </c>
      <c r="D615" s="24">
        <v>2026</v>
      </c>
      <c r="E615" s="7" t="s">
        <v>686</v>
      </c>
      <c r="F615" s="7" t="s">
        <v>684</v>
      </c>
      <c r="G615" s="7" t="s">
        <v>37</v>
      </c>
      <c r="H615" s="7" t="s">
        <v>35</v>
      </c>
      <c r="I615" s="8">
        <v>0.315</v>
      </c>
      <c r="J615" s="8">
        <v>0.43</v>
      </c>
      <c r="K615" s="8">
        <v>0.498</v>
      </c>
      <c r="L615" s="8">
        <v>0.92700000000000005</v>
      </c>
      <c r="M615" s="7">
        <v>57</v>
      </c>
      <c r="N615" s="7">
        <v>277</v>
      </c>
      <c r="O615" s="7">
        <v>219</v>
      </c>
      <c r="P615" s="7">
        <v>49</v>
      </c>
      <c r="Q615" s="7">
        <v>69</v>
      </c>
      <c r="R615" s="7">
        <v>13</v>
      </c>
      <c r="S615" s="7">
        <v>0</v>
      </c>
      <c r="T615" s="7">
        <v>9</v>
      </c>
      <c r="U615" s="7">
        <v>47</v>
      </c>
      <c r="V615" s="7">
        <v>6</v>
      </c>
      <c r="W615" s="7">
        <v>44</v>
      </c>
      <c r="X615" s="7">
        <v>38</v>
      </c>
      <c r="Y615" s="7">
        <v>11</v>
      </c>
      <c r="Z615" s="7">
        <v>3</v>
      </c>
      <c r="AA615"/>
    </row>
    <row r="616" spans="1:27" x14ac:dyDescent="0.25">
      <c r="A616" s="24" t="str">
        <f t="shared" si="31"/>
        <v/>
      </c>
      <c r="B616" s="24" t="str">
        <f t="shared" si="29"/>
        <v/>
      </c>
      <c r="C616" s="24" t="str">
        <f t="shared" si="30"/>
        <v/>
      </c>
      <c r="D616" s="24">
        <v>2026</v>
      </c>
      <c r="E616" s="7" t="s">
        <v>687</v>
      </c>
      <c r="F616" s="7" t="s">
        <v>684</v>
      </c>
      <c r="G616" s="7" t="s">
        <v>24</v>
      </c>
      <c r="H616" s="7" t="s">
        <v>27</v>
      </c>
      <c r="I616" s="8">
        <v>0.307</v>
      </c>
      <c r="J616" s="8">
        <v>0.42099999999999999</v>
      </c>
      <c r="K616" s="8">
        <v>0.45800000000000002</v>
      </c>
      <c r="L616" s="8">
        <v>0.879</v>
      </c>
      <c r="M616" s="7">
        <v>55</v>
      </c>
      <c r="N616" s="7">
        <v>222</v>
      </c>
      <c r="O616" s="7">
        <v>179</v>
      </c>
      <c r="P616" s="7">
        <v>43</v>
      </c>
      <c r="Q616" s="7">
        <v>55</v>
      </c>
      <c r="R616" s="7">
        <v>7</v>
      </c>
      <c r="S616" s="7">
        <v>4</v>
      </c>
      <c r="T616" s="7">
        <v>4</v>
      </c>
      <c r="U616" s="7">
        <v>37</v>
      </c>
      <c r="V616" s="7">
        <v>9</v>
      </c>
      <c r="W616" s="7">
        <v>26</v>
      </c>
      <c r="X616" s="7">
        <v>42</v>
      </c>
      <c r="Y616" s="7">
        <v>11</v>
      </c>
      <c r="Z616" s="7">
        <v>3</v>
      </c>
      <c r="AA616"/>
    </row>
    <row r="617" spans="1:27" x14ac:dyDescent="0.25">
      <c r="A617" s="24" t="str">
        <f t="shared" si="31"/>
        <v/>
      </c>
      <c r="B617" s="24" t="str">
        <f t="shared" si="29"/>
        <v/>
      </c>
      <c r="C617" s="24" t="str">
        <f t="shared" si="30"/>
        <v/>
      </c>
      <c r="D617" s="24">
        <v>2026</v>
      </c>
      <c r="E617" s="7" t="s">
        <v>688</v>
      </c>
      <c r="F617" s="7" t="s">
        <v>684</v>
      </c>
      <c r="G617" s="7" t="s">
        <v>24</v>
      </c>
      <c r="H617" s="7" t="s">
        <v>42</v>
      </c>
      <c r="I617" s="8">
        <v>0.29499999999999998</v>
      </c>
      <c r="J617" s="8">
        <v>0.48099999999999998</v>
      </c>
      <c r="K617" s="8">
        <v>0.33600000000000002</v>
      </c>
      <c r="L617" s="8">
        <v>0.81699999999999995</v>
      </c>
      <c r="M617" s="7">
        <v>51</v>
      </c>
      <c r="N617" s="7">
        <v>217</v>
      </c>
      <c r="O617" s="7">
        <v>149</v>
      </c>
      <c r="P617" s="7">
        <v>45</v>
      </c>
      <c r="Q617" s="7">
        <v>44</v>
      </c>
      <c r="R617" s="7">
        <v>3</v>
      </c>
      <c r="S617" s="7">
        <v>0</v>
      </c>
      <c r="T617" s="7">
        <v>1</v>
      </c>
      <c r="U617" s="7">
        <v>38</v>
      </c>
      <c r="V617" s="7">
        <v>12</v>
      </c>
      <c r="W617" s="7">
        <v>45</v>
      </c>
      <c r="X617" s="7">
        <v>27</v>
      </c>
      <c r="Y617" s="7">
        <v>4</v>
      </c>
      <c r="Z617" s="7">
        <v>4</v>
      </c>
      <c r="AA617"/>
    </row>
    <row r="618" spans="1:27" x14ac:dyDescent="0.25">
      <c r="A618" s="24" t="str">
        <f t="shared" si="31"/>
        <v/>
      </c>
      <c r="B618" s="24" t="str">
        <f t="shared" si="29"/>
        <v/>
      </c>
      <c r="C618" s="24" t="str">
        <f t="shared" si="30"/>
        <v/>
      </c>
      <c r="D618" s="24">
        <v>2026</v>
      </c>
      <c r="E618" s="7" t="s">
        <v>690</v>
      </c>
      <c r="F618" s="7" t="s">
        <v>684</v>
      </c>
      <c r="G618" s="7" t="s">
        <v>37</v>
      </c>
      <c r="H618" s="7" t="s">
        <v>33</v>
      </c>
      <c r="I618" s="8">
        <v>0.29099999999999998</v>
      </c>
      <c r="J618" s="8">
        <v>0.433</v>
      </c>
      <c r="K618" s="8">
        <v>0.52900000000000003</v>
      </c>
      <c r="L618" s="8">
        <v>0.96199999999999997</v>
      </c>
      <c r="M618" s="7">
        <v>55</v>
      </c>
      <c r="N618" s="7">
        <v>220</v>
      </c>
      <c r="O618" s="7">
        <v>172</v>
      </c>
      <c r="P618" s="7">
        <v>43</v>
      </c>
      <c r="Q618" s="7">
        <v>50</v>
      </c>
      <c r="R618" s="7">
        <v>8</v>
      </c>
      <c r="S618" s="7">
        <v>3</v>
      </c>
      <c r="T618" s="7">
        <v>9</v>
      </c>
      <c r="U618" s="7">
        <v>41</v>
      </c>
      <c r="V618" s="7">
        <v>8</v>
      </c>
      <c r="W618" s="7">
        <v>36</v>
      </c>
      <c r="X618" s="7">
        <v>51</v>
      </c>
      <c r="Y618" s="7">
        <v>9</v>
      </c>
      <c r="Z618" s="7">
        <v>2</v>
      </c>
      <c r="AA618"/>
    </row>
    <row r="619" spans="1:27" x14ac:dyDescent="0.25">
      <c r="A619" s="24">
        <f t="shared" si="31"/>
        <v>1</v>
      </c>
      <c r="B619" s="24" t="str">
        <f t="shared" si="29"/>
        <v/>
      </c>
      <c r="C619" s="24" t="str">
        <f t="shared" si="30"/>
        <v/>
      </c>
      <c r="D619" s="24">
        <v>2026</v>
      </c>
      <c r="E619" s="7" t="s">
        <v>689</v>
      </c>
      <c r="F619" s="7" t="s">
        <v>684</v>
      </c>
      <c r="G619" s="7" t="s">
        <v>32</v>
      </c>
      <c r="H619" s="7" t="s">
        <v>25</v>
      </c>
      <c r="I619" s="8">
        <v>0.28799999999999998</v>
      </c>
      <c r="J619" s="8">
        <v>0.42</v>
      </c>
      <c r="K619" s="8">
        <v>0.51100000000000001</v>
      </c>
      <c r="L619" s="8">
        <v>0.93100000000000005</v>
      </c>
      <c r="M619" s="7">
        <v>50</v>
      </c>
      <c r="N619" s="7">
        <v>231</v>
      </c>
      <c r="O619" s="7">
        <v>184</v>
      </c>
      <c r="P619" s="7">
        <v>48</v>
      </c>
      <c r="Q619" s="7">
        <v>53</v>
      </c>
      <c r="R619" s="7">
        <v>8</v>
      </c>
      <c r="S619" s="7">
        <v>0</v>
      </c>
      <c r="T619" s="7">
        <v>11</v>
      </c>
      <c r="U619" s="7">
        <v>44</v>
      </c>
      <c r="V619" s="7">
        <v>14</v>
      </c>
      <c r="W619" s="7">
        <v>30</v>
      </c>
      <c r="X619" s="7">
        <v>41</v>
      </c>
      <c r="Y619" s="7">
        <v>3</v>
      </c>
      <c r="Z619" s="7">
        <v>0</v>
      </c>
      <c r="AA619"/>
    </row>
    <row r="620" spans="1:27" x14ac:dyDescent="0.25">
      <c r="A620" s="24" t="str">
        <f t="shared" si="31"/>
        <v/>
      </c>
      <c r="B620" s="24" t="str">
        <f t="shared" si="29"/>
        <v/>
      </c>
      <c r="C620" s="24" t="str">
        <f t="shared" si="30"/>
        <v/>
      </c>
      <c r="D620" s="24">
        <v>2026</v>
      </c>
      <c r="E620" s="7" t="s">
        <v>691</v>
      </c>
      <c r="F620" s="7" t="s">
        <v>684</v>
      </c>
      <c r="G620" s="7" t="s">
        <v>24</v>
      </c>
      <c r="H620" s="7" t="s">
        <v>38</v>
      </c>
      <c r="I620" s="8">
        <v>0.29699999999999999</v>
      </c>
      <c r="J620" s="8">
        <v>0.44700000000000001</v>
      </c>
      <c r="K620" s="8">
        <v>0.46899999999999997</v>
      </c>
      <c r="L620" s="8">
        <v>0.91600000000000004</v>
      </c>
      <c r="M620" s="7">
        <v>43</v>
      </c>
      <c r="N620" s="7">
        <v>173</v>
      </c>
      <c r="O620" s="7">
        <v>128</v>
      </c>
      <c r="P620" s="7">
        <v>33</v>
      </c>
      <c r="Q620" s="7">
        <v>38</v>
      </c>
      <c r="R620" s="7">
        <v>6</v>
      </c>
      <c r="S620" s="7">
        <v>2</v>
      </c>
      <c r="T620" s="7">
        <v>4</v>
      </c>
      <c r="U620" s="7">
        <v>26</v>
      </c>
      <c r="V620" s="7">
        <v>15</v>
      </c>
      <c r="W620" s="7">
        <v>23</v>
      </c>
      <c r="X620" s="7">
        <v>17</v>
      </c>
      <c r="Y620" s="7">
        <v>6</v>
      </c>
      <c r="Z620" s="7">
        <v>1</v>
      </c>
      <c r="AA620"/>
    </row>
    <row r="621" spans="1:27" x14ac:dyDescent="0.25">
      <c r="A621" s="24" t="str">
        <f t="shared" si="31"/>
        <v/>
      </c>
      <c r="B621" s="24" t="str">
        <f t="shared" si="29"/>
        <v/>
      </c>
      <c r="C621" s="24" t="str">
        <f t="shared" si="30"/>
        <v/>
      </c>
      <c r="D621" s="24">
        <v>2026</v>
      </c>
      <c r="E621" s="7" t="s">
        <v>693</v>
      </c>
      <c r="F621" s="7" t="s">
        <v>684</v>
      </c>
      <c r="G621" s="7" t="s">
        <v>47</v>
      </c>
      <c r="H621" s="7" t="s">
        <v>40</v>
      </c>
      <c r="I621" s="8">
        <v>0.28299999999999997</v>
      </c>
      <c r="J621" s="8">
        <v>0.38200000000000001</v>
      </c>
      <c r="K621" s="8">
        <v>0.32600000000000001</v>
      </c>
      <c r="L621" s="8">
        <v>0.70799999999999996</v>
      </c>
      <c r="M621" s="7">
        <v>41</v>
      </c>
      <c r="N621" s="7">
        <v>171</v>
      </c>
      <c r="O621" s="7">
        <v>138</v>
      </c>
      <c r="P621" s="7">
        <v>38</v>
      </c>
      <c r="Q621" s="7">
        <v>39</v>
      </c>
      <c r="R621" s="7">
        <v>6</v>
      </c>
      <c r="S621" s="7">
        <v>0</v>
      </c>
      <c r="T621" s="7">
        <v>0</v>
      </c>
      <c r="U621" s="7">
        <v>23</v>
      </c>
      <c r="V621" s="7">
        <v>3</v>
      </c>
      <c r="W621" s="7">
        <v>21</v>
      </c>
      <c r="X621" s="7">
        <v>26</v>
      </c>
      <c r="Y621" s="7">
        <v>3</v>
      </c>
      <c r="Z621" s="7">
        <v>1</v>
      </c>
      <c r="AA621"/>
    </row>
    <row r="622" spans="1:27" x14ac:dyDescent="0.25">
      <c r="A622" s="24">
        <f t="shared" si="31"/>
        <v>1</v>
      </c>
      <c r="B622" s="24" t="str">
        <f t="shared" si="29"/>
        <v/>
      </c>
      <c r="C622" s="24" t="str">
        <f t="shared" si="30"/>
        <v/>
      </c>
      <c r="D622" s="24">
        <v>2026</v>
      </c>
      <c r="E622" s="7" t="s">
        <v>692</v>
      </c>
      <c r="F622" s="7" t="s">
        <v>684</v>
      </c>
      <c r="G622" s="7" t="s">
        <v>29</v>
      </c>
      <c r="H622" s="7" t="s">
        <v>38</v>
      </c>
      <c r="I622" s="8">
        <v>0.27700000000000002</v>
      </c>
      <c r="J622" s="8">
        <v>0.36499999999999999</v>
      </c>
      <c r="K622" s="8">
        <v>0.41499999999999998</v>
      </c>
      <c r="L622" s="8">
        <v>0.78</v>
      </c>
      <c r="M622" s="7">
        <v>24</v>
      </c>
      <c r="N622" s="7">
        <v>74</v>
      </c>
      <c r="O622" s="7">
        <v>65</v>
      </c>
      <c r="P622" s="7">
        <v>15</v>
      </c>
      <c r="Q622" s="7">
        <v>18</v>
      </c>
      <c r="R622" s="7">
        <v>2</v>
      </c>
      <c r="S622" s="7">
        <v>2</v>
      </c>
      <c r="T622" s="7">
        <v>1</v>
      </c>
      <c r="U622" s="7">
        <v>10</v>
      </c>
      <c r="V622" s="7">
        <v>4</v>
      </c>
      <c r="W622" s="7">
        <v>5</v>
      </c>
      <c r="X622" s="7">
        <v>9</v>
      </c>
      <c r="Y622" s="7">
        <v>0</v>
      </c>
      <c r="Z622" s="7">
        <v>0</v>
      </c>
      <c r="AA622"/>
    </row>
    <row r="623" spans="1:27" x14ac:dyDescent="0.25">
      <c r="A623" s="24" t="str">
        <f t="shared" si="31"/>
        <v/>
      </c>
      <c r="B623" s="24" t="str">
        <f t="shared" si="29"/>
        <v/>
      </c>
      <c r="C623" s="24">
        <f t="shared" si="30"/>
        <v>1</v>
      </c>
      <c r="D623" s="24">
        <v>2026</v>
      </c>
      <c r="E623" s="7" t="s">
        <v>694</v>
      </c>
      <c r="F623" s="7" t="s">
        <v>684</v>
      </c>
      <c r="G623" s="7" t="s">
        <v>24</v>
      </c>
      <c r="H623" s="7" t="s">
        <v>33</v>
      </c>
      <c r="I623" s="8">
        <v>0.27100000000000002</v>
      </c>
      <c r="J623" s="8">
        <v>0.372</v>
      </c>
      <c r="K623" s="8">
        <v>0.47299999999999998</v>
      </c>
      <c r="L623" s="8">
        <v>0.84499999999999997</v>
      </c>
      <c r="M623" s="7">
        <v>39</v>
      </c>
      <c r="N623" s="7">
        <v>156</v>
      </c>
      <c r="O623" s="7">
        <v>129</v>
      </c>
      <c r="P623" s="7">
        <v>29</v>
      </c>
      <c r="Q623" s="7">
        <v>35</v>
      </c>
      <c r="R623" s="7">
        <v>9</v>
      </c>
      <c r="S623" s="7">
        <v>1</v>
      </c>
      <c r="T623" s="7">
        <v>5</v>
      </c>
      <c r="U623" s="7">
        <v>36</v>
      </c>
      <c r="V623" s="7">
        <v>10</v>
      </c>
      <c r="W623" s="7">
        <v>13</v>
      </c>
      <c r="X623" s="7">
        <v>27</v>
      </c>
      <c r="Y623" s="7">
        <v>3</v>
      </c>
      <c r="Z623" s="7">
        <v>2</v>
      </c>
      <c r="AA623"/>
    </row>
    <row r="624" spans="1:27" x14ac:dyDescent="0.25">
      <c r="A624" s="24">
        <f t="shared" si="31"/>
        <v>1</v>
      </c>
      <c r="B624" s="24" t="str">
        <f t="shared" si="29"/>
        <v/>
      </c>
      <c r="C624" s="24" t="str">
        <f t="shared" si="30"/>
        <v/>
      </c>
      <c r="D624" s="24">
        <v>2026</v>
      </c>
      <c r="E624" s="7" t="s">
        <v>695</v>
      </c>
      <c r="F624" s="7" t="s">
        <v>684</v>
      </c>
      <c r="G624" s="7" t="s">
        <v>29</v>
      </c>
      <c r="H624" s="7" t="s">
        <v>44</v>
      </c>
      <c r="I624" s="8">
        <v>0.26900000000000002</v>
      </c>
      <c r="J624" s="8">
        <v>0.35</v>
      </c>
      <c r="K624" s="8">
        <v>0.442</v>
      </c>
      <c r="L624" s="8">
        <v>0.79200000000000004</v>
      </c>
      <c r="M624" s="7">
        <v>19</v>
      </c>
      <c r="N624" s="7">
        <v>60</v>
      </c>
      <c r="O624" s="7">
        <v>52</v>
      </c>
      <c r="P624" s="7">
        <v>13</v>
      </c>
      <c r="Q624" s="7">
        <v>14</v>
      </c>
      <c r="R624" s="7">
        <v>3</v>
      </c>
      <c r="S624" s="7">
        <v>0</v>
      </c>
      <c r="T624" s="7">
        <v>2</v>
      </c>
      <c r="U624" s="7">
        <v>12</v>
      </c>
      <c r="V624" s="7">
        <v>1</v>
      </c>
      <c r="W624" s="7">
        <v>6</v>
      </c>
      <c r="X624" s="7">
        <v>10</v>
      </c>
      <c r="Y624" s="7">
        <v>2</v>
      </c>
      <c r="Z624" s="7">
        <v>0</v>
      </c>
      <c r="AA624"/>
    </row>
    <row r="625" spans="1:27" x14ac:dyDescent="0.25">
      <c r="A625" s="24">
        <f t="shared" si="31"/>
        <v>1</v>
      </c>
      <c r="B625" s="24" t="str">
        <f t="shared" si="29"/>
        <v/>
      </c>
      <c r="C625" s="24">
        <f t="shared" si="30"/>
        <v>1</v>
      </c>
      <c r="D625" s="24">
        <v>2026</v>
      </c>
      <c r="E625" s="7" t="s">
        <v>696</v>
      </c>
      <c r="F625" s="7" t="s">
        <v>684</v>
      </c>
      <c r="G625" s="7" t="s">
        <v>29</v>
      </c>
      <c r="H625" s="7" t="s">
        <v>42</v>
      </c>
      <c r="I625" s="8">
        <v>0.25</v>
      </c>
      <c r="J625" s="8">
        <v>0.2</v>
      </c>
      <c r="K625" s="8">
        <v>0.5</v>
      </c>
      <c r="L625" s="8">
        <v>0.7</v>
      </c>
      <c r="M625" s="7">
        <v>4</v>
      </c>
      <c r="N625" s="7">
        <v>5</v>
      </c>
      <c r="O625" s="7">
        <v>4</v>
      </c>
      <c r="P625" s="7">
        <v>1</v>
      </c>
      <c r="Q625" s="7">
        <v>1</v>
      </c>
      <c r="R625" s="7">
        <v>1</v>
      </c>
      <c r="S625" s="7">
        <v>0</v>
      </c>
      <c r="T625" s="7">
        <v>0</v>
      </c>
      <c r="U625" s="7">
        <v>2</v>
      </c>
      <c r="V625" s="7">
        <v>0</v>
      </c>
      <c r="W625" s="7">
        <v>0</v>
      </c>
      <c r="X625" s="7">
        <v>3</v>
      </c>
      <c r="Y625" s="7">
        <v>0</v>
      </c>
      <c r="Z625" s="7">
        <v>0</v>
      </c>
      <c r="AA625"/>
    </row>
    <row r="626" spans="1:27" x14ac:dyDescent="0.25">
      <c r="A626" s="24">
        <f t="shared" si="31"/>
        <v>1</v>
      </c>
      <c r="B626" s="24" t="str">
        <f t="shared" si="29"/>
        <v/>
      </c>
      <c r="C626" s="24" t="str">
        <f t="shared" si="30"/>
        <v/>
      </c>
      <c r="D626" s="24">
        <v>2026</v>
      </c>
      <c r="E626" s="7" t="s">
        <v>697</v>
      </c>
      <c r="F626" s="7" t="s">
        <v>684</v>
      </c>
      <c r="G626" s="7" t="s">
        <v>29</v>
      </c>
      <c r="H626" s="7" t="s">
        <v>38</v>
      </c>
      <c r="I626" s="8">
        <v>0.23499999999999999</v>
      </c>
      <c r="J626" s="8">
        <v>0.35</v>
      </c>
      <c r="K626" s="8">
        <v>0.52900000000000003</v>
      </c>
      <c r="L626" s="8">
        <v>0.879</v>
      </c>
      <c r="M626" s="7">
        <v>11</v>
      </c>
      <c r="N626" s="7">
        <v>20</v>
      </c>
      <c r="O626" s="7">
        <v>17</v>
      </c>
      <c r="P626" s="7">
        <v>3</v>
      </c>
      <c r="Q626" s="7">
        <v>4</v>
      </c>
      <c r="R626" s="7">
        <v>2</v>
      </c>
      <c r="S626" s="7">
        <v>0</v>
      </c>
      <c r="T626" s="7">
        <v>1</v>
      </c>
      <c r="U626" s="7">
        <v>4</v>
      </c>
      <c r="V626" s="7">
        <v>2</v>
      </c>
      <c r="W626" s="7">
        <v>1</v>
      </c>
      <c r="X626" s="7">
        <v>6</v>
      </c>
      <c r="Y626" s="7">
        <v>0</v>
      </c>
      <c r="Z626" s="7">
        <v>0</v>
      </c>
      <c r="AA626"/>
    </row>
    <row r="627" spans="1:27" x14ac:dyDescent="0.25">
      <c r="A627" s="24" t="str">
        <f t="shared" si="31"/>
        <v/>
      </c>
      <c r="B627" s="24" t="str">
        <f t="shared" si="29"/>
        <v/>
      </c>
      <c r="C627" s="24">
        <f t="shared" si="30"/>
        <v>1</v>
      </c>
      <c r="D627" s="24">
        <v>2026</v>
      </c>
      <c r="E627" s="7" t="s">
        <v>698</v>
      </c>
      <c r="F627" s="7" t="s">
        <v>684</v>
      </c>
      <c r="G627" s="7" t="s">
        <v>24</v>
      </c>
      <c r="H627" s="7" t="s">
        <v>33</v>
      </c>
      <c r="I627" s="8">
        <v>0.2</v>
      </c>
      <c r="J627" s="8">
        <v>0.27300000000000002</v>
      </c>
      <c r="K627" s="8">
        <v>0.2</v>
      </c>
      <c r="L627" s="8">
        <v>0.47299999999999998</v>
      </c>
      <c r="M627" s="7">
        <v>8</v>
      </c>
      <c r="N627" s="7">
        <v>23</v>
      </c>
      <c r="O627" s="7">
        <v>20</v>
      </c>
      <c r="P627" s="7">
        <v>2</v>
      </c>
      <c r="Q627" s="7">
        <v>4</v>
      </c>
      <c r="R627" s="7">
        <v>0</v>
      </c>
      <c r="S627" s="7">
        <v>0</v>
      </c>
      <c r="T627" s="7">
        <v>0</v>
      </c>
      <c r="U627" s="7">
        <v>1</v>
      </c>
      <c r="V627" s="7">
        <v>1</v>
      </c>
      <c r="W627" s="7">
        <v>1</v>
      </c>
      <c r="X627" s="7">
        <v>6</v>
      </c>
      <c r="Y627" s="7">
        <v>1</v>
      </c>
      <c r="Z627" s="7">
        <v>0</v>
      </c>
      <c r="AA627"/>
    </row>
    <row r="628" spans="1:27" x14ac:dyDescent="0.25">
      <c r="A628" s="24" t="str">
        <f t="shared" si="31"/>
        <v/>
      </c>
      <c r="B628" s="24" t="str">
        <f t="shared" si="29"/>
        <v/>
      </c>
      <c r="C628" s="24" t="str">
        <f t="shared" si="30"/>
        <v/>
      </c>
      <c r="D628" s="24">
        <v>2026</v>
      </c>
      <c r="E628" s="7" t="s">
        <v>699</v>
      </c>
      <c r="F628" s="7" t="s">
        <v>684</v>
      </c>
      <c r="G628" s="7" t="s">
        <v>47</v>
      </c>
      <c r="H628" s="7" t="s">
        <v>38</v>
      </c>
      <c r="I628" s="8">
        <v>0.192</v>
      </c>
      <c r="J628" s="8">
        <v>0.23300000000000001</v>
      </c>
      <c r="K628" s="8">
        <v>0.42299999999999999</v>
      </c>
      <c r="L628" s="8">
        <v>0.65600000000000003</v>
      </c>
      <c r="M628" s="7">
        <v>9</v>
      </c>
      <c r="N628" s="7">
        <v>30</v>
      </c>
      <c r="O628" s="7">
        <v>26</v>
      </c>
      <c r="P628" s="7">
        <v>4</v>
      </c>
      <c r="Q628" s="7">
        <v>5</v>
      </c>
      <c r="R628" s="7">
        <v>0</v>
      </c>
      <c r="S628" s="7">
        <v>0</v>
      </c>
      <c r="T628" s="7">
        <v>2</v>
      </c>
      <c r="U628" s="7">
        <v>6</v>
      </c>
      <c r="V628" s="7">
        <v>0</v>
      </c>
      <c r="W628" s="7">
        <v>2</v>
      </c>
      <c r="X628" s="7">
        <v>11</v>
      </c>
      <c r="Y628" s="7">
        <v>0</v>
      </c>
      <c r="Z628" s="7">
        <v>0</v>
      </c>
      <c r="AA628"/>
    </row>
    <row r="629" spans="1:27" x14ac:dyDescent="0.25">
      <c r="A629" s="24">
        <f t="shared" si="31"/>
        <v>1</v>
      </c>
      <c r="B629" s="24" t="str">
        <f t="shared" si="29"/>
        <v/>
      </c>
      <c r="C629" s="24" t="str">
        <f t="shared" si="30"/>
        <v/>
      </c>
      <c r="D629" s="24">
        <v>2026</v>
      </c>
      <c r="E629" s="7" t="s">
        <v>700</v>
      </c>
      <c r="F629" s="7" t="s">
        <v>684</v>
      </c>
      <c r="G629" s="7" t="s">
        <v>29</v>
      </c>
      <c r="H629" s="7" t="s">
        <v>27</v>
      </c>
      <c r="I629" s="8">
        <v>0.14299999999999999</v>
      </c>
      <c r="J629" s="8">
        <v>0.36399999999999999</v>
      </c>
      <c r="K629" s="8">
        <v>0.14299999999999999</v>
      </c>
      <c r="L629" s="8">
        <v>0.50600000000000001</v>
      </c>
      <c r="M629" s="7">
        <v>16</v>
      </c>
      <c r="N629" s="7">
        <v>33</v>
      </c>
      <c r="O629" s="7">
        <v>21</v>
      </c>
      <c r="P629" s="7">
        <v>6</v>
      </c>
      <c r="Q629" s="7">
        <v>3</v>
      </c>
      <c r="R629" s="7">
        <v>0</v>
      </c>
      <c r="S629" s="7">
        <v>0</v>
      </c>
      <c r="T629" s="7">
        <v>0</v>
      </c>
      <c r="U629" s="7">
        <v>6</v>
      </c>
      <c r="V629" s="7">
        <v>1</v>
      </c>
      <c r="W629" s="7">
        <v>8</v>
      </c>
      <c r="X629" s="7">
        <v>8</v>
      </c>
      <c r="Y629" s="7">
        <v>2</v>
      </c>
      <c r="Z629" s="7">
        <v>0</v>
      </c>
      <c r="AA629"/>
    </row>
    <row r="630" spans="1:27" x14ac:dyDescent="0.25">
      <c r="A630" s="24" t="str">
        <f t="shared" si="31"/>
        <v/>
      </c>
      <c r="B630" s="24" t="str">
        <f t="shared" si="29"/>
        <v/>
      </c>
      <c r="C630" s="24" t="str">
        <f t="shared" si="30"/>
        <v/>
      </c>
      <c r="D630" s="24">
        <v>2026</v>
      </c>
      <c r="E630" s="7" t="s">
        <v>704</v>
      </c>
      <c r="F630" s="7" t="s">
        <v>702</v>
      </c>
      <c r="G630" s="7" t="s">
        <v>24</v>
      </c>
      <c r="H630" s="7" t="s">
        <v>42</v>
      </c>
      <c r="I630" s="8">
        <v>0.36099999999999999</v>
      </c>
      <c r="J630" s="8">
        <v>0.46</v>
      </c>
      <c r="K630" s="8">
        <v>0.48199999999999998</v>
      </c>
      <c r="L630" s="8">
        <v>0.94199999999999995</v>
      </c>
      <c r="M630" s="7">
        <v>63</v>
      </c>
      <c r="N630" s="7">
        <v>300</v>
      </c>
      <c r="O630" s="7">
        <v>249</v>
      </c>
      <c r="P630" s="7">
        <v>72</v>
      </c>
      <c r="Q630" s="7">
        <v>90</v>
      </c>
      <c r="R630" s="7">
        <v>13</v>
      </c>
      <c r="S630" s="7">
        <v>4</v>
      </c>
      <c r="T630" s="7">
        <v>3</v>
      </c>
      <c r="U630" s="7">
        <v>32</v>
      </c>
      <c r="V630" s="7">
        <v>8</v>
      </c>
      <c r="W630" s="7">
        <v>39</v>
      </c>
      <c r="X630" s="7">
        <v>27</v>
      </c>
      <c r="Y630" s="7">
        <v>12</v>
      </c>
      <c r="Z630" s="7">
        <v>3</v>
      </c>
      <c r="AA630"/>
    </row>
    <row r="631" spans="1:27" x14ac:dyDescent="0.25">
      <c r="A631" s="24">
        <f t="shared" si="31"/>
        <v>1</v>
      </c>
      <c r="B631" s="24" t="str">
        <f t="shared" si="29"/>
        <v/>
      </c>
      <c r="C631" s="24" t="str">
        <f t="shared" si="30"/>
        <v/>
      </c>
      <c r="D631" s="24">
        <v>2026</v>
      </c>
      <c r="E631" s="7" t="s">
        <v>701</v>
      </c>
      <c r="F631" s="7" t="s">
        <v>702</v>
      </c>
      <c r="G631" s="7" t="s">
        <v>29</v>
      </c>
      <c r="H631" s="7" t="s">
        <v>35</v>
      </c>
      <c r="I631" s="8">
        <v>0.34399999999999997</v>
      </c>
      <c r="J631" s="8">
        <v>0.48499999999999999</v>
      </c>
      <c r="K631" s="8">
        <v>0.56499999999999995</v>
      </c>
      <c r="L631" s="8">
        <v>1.05</v>
      </c>
      <c r="M631" s="7">
        <v>60</v>
      </c>
      <c r="N631" s="7">
        <v>268</v>
      </c>
      <c r="O631" s="7">
        <v>209</v>
      </c>
      <c r="P631" s="7">
        <v>57</v>
      </c>
      <c r="Q631" s="7">
        <v>72</v>
      </c>
      <c r="R631" s="7">
        <v>17</v>
      </c>
      <c r="S631" s="7">
        <v>1</v>
      </c>
      <c r="T631" s="7">
        <v>9</v>
      </c>
      <c r="U631" s="7">
        <v>51</v>
      </c>
      <c r="V631" s="7">
        <v>5</v>
      </c>
      <c r="W631" s="7">
        <v>53</v>
      </c>
      <c r="X631" s="7">
        <v>35</v>
      </c>
      <c r="Y631" s="7">
        <v>2</v>
      </c>
      <c r="Z631" s="7">
        <v>1</v>
      </c>
      <c r="AA631"/>
    </row>
    <row r="632" spans="1:27" x14ac:dyDescent="0.25">
      <c r="A632" s="24" t="str">
        <f t="shared" si="31"/>
        <v/>
      </c>
      <c r="B632" s="24" t="str">
        <f t="shared" si="29"/>
        <v/>
      </c>
      <c r="C632" s="24" t="str">
        <f t="shared" si="30"/>
        <v/>
      </c>
      <c r="D632" s="24">
        <v>2026</v>
      </c>
      <c r="E632" s="7" t="s">
        <v>703</v>
      </c>
      <c r="F632" s="7" t="s">
        <v>702</v>
      </c>
      <c r="G632" s="7" t="s">
        <v>24</v>
      </c>
      <c r="H632" s="7" t="s">
        <v>30</v>
      </c>
      <c r="I632" s="8">
        <v>0.32800000000000001</v>
      </c>
      <c r="J632" s="8">
        <v>0.432</v>
      </c>
      <c r="K632" s="8">
        <v>0.55900000000000005</v>
      </c>
      <c r="L632" s="8">
        <v>0.99099999999999999</v>
      </c>
      <c r="M632" s="7">
        <v>60</v>
      </c>
      <c r="N632" s="7">
        <v>242</v>
      </c>
      <c r="O632" s="7">
        <v>195</v>
      </c>
      <c r="P632" s="7">
        <v>52</v>
      </c>
      <c r="Q632" s="7">
        <v>64</v>
      </c>
      <c r="R632" s="7">
        <v>9</v>
      </c>
      <c r="S632" s="7">
        <v>3</v>
      </c>
      <c r="T632" s="7">
        <v>10</v>
      </c>
      <c r="U632" s="7">
        <v>45</v>
      </c>
      <c r="V632" s="7">
        <v>8</v>
      </c>
      <c r="W632" s="7">
        <v>30</v>
      </c>
      <c r="X632" s="7">
        <v>46</v>
      </c>
      <c r="Y632" s="7">
        <v>6</v>
      </c>
      <c r="Z632" s="7">
        <v>0</v>
      </c>
      <c r="AA632"/>
    </row>
    <row r="633" spans="1:27" x14ac:dyDescent="0.25">
      <c r="A633" s="24" t="str">
        <f t="shared" si="31"/>
        <v/>
      </c>
      <c r="B633" s="24" t="str">
        <f t="shared" si="29"/>
        <v/>
      </c>
      <c r="C633" s="24" t="str">
        <f t="shared" si="30"/>
        <v/>
      </c>
      <c r="D633" s="24">
        <v>2026</v>
      </c>
      <c r="E633" s="7" t="s">
        <v>705</v>
      </c>
      <c r="F633" s="7" t="s">
        <v>702</v>
      </c>
      <c r="G633" s="7" t="s">
        <v>37</v>
      </c>
      <c r="H633" s="7" t="s">
        <v>33</v>
      </c>
      <c r="I633" s="8">
        <v>0.30099999999999999</v>
      </c>
      <c r="J633" s="8">
        <v>0.35399999999999998</v>
      </c>
      <c r="K633" s="8">
        <v>0.38500000000000001</v>
      </c>
      <c r="L633" s="8">
        <v>0.73899999999999999</v>
      </c>
      <c r="M633" s="7">
        <v>63</v>
      </c>
      <c r="N633" s="7">
        <v>271</v>
      </c>
      <c r="O633" s="7">
        <v>239</v>
      </c>
      <c r="P633" s="7">
        <v>37</v>
      </c>
      <c r="Q633" s="7">
        <v>72</v>
      </c>
      <c r="R633" s="7">
        <v>15</v>
      </c>
      <c r="S633" s="7">
        <v>1</v>
      </c>
      <c r="T633" s="7">
        <v>1</v>
      </c>
      <c r="U633" s="7">
        <v>49</v>
      </c>
      <c r="V633" s="7">
        <v>6</v>
      </c>
      <c r="W633" s="7">
        <v>15</v>
      </c>
      <c r="X633" s="7">
        <v>33</v>
      </c>
      <c r="Y633" s="7">
        <v>3</v>
      </c>
      <c r="Z633" s="7">
        <v>3</v>
      </c>
      <c r="AA633"/>
    </row>
    <row r="634" spans="1:27" x14ac:dyDescent="0.25">
      <c r="A634" s="24" t="str">
        <f t="shared" si="31"/>
        <v/>
      </c>
      <c r="B634" s="24" t="str">
        <f t="shared" si="29"/>
        <v/>
      </c>
      <c r="C634" s="24" t="str">
        <f t="shared" si="30"/>
        <v/>
      </c>
      <c r="D634" s="24">
        <v>2026</v>
      </c>
      <c r="E634" s="7" t="s">
        <v>706</v>
      </c>
      <c r="F634" s="7" t="s">
        <v>702</v>
      </c>
      <c r="G634" s="7" t="s">
        <v>47</v>
      </c>
      <c r="H634" s="7" t="s">
        <v>27</v>
      </c>
      <c r="I634" s="8">
        <v>0.3</v>
      </c>
      <c r="J634" s="8">
        <v>0.40200000000000002</v>
      </c>
      <c r="K634" s="8">
        <v>0.52600000000000002</v>
      </c>
      <c r="L634" s="8">
        <v>0.92800000000000005</v>
      </c>
      <c r="M634" s="7">
        <v>52</v>
      </c>
      <c r="N634" s="7">
        <v>234</v>
      </c>
      <c r="O634" s="7">
        <v>190</v>
      </c>
      <c r="P634" s="7">
        <v>48</v>
      </c>
      <c r="Q634" s="7">
        <v>57</v>
      </c>
      <c r="R634" s="7">
        <v>12</v>
      </c>
      <c r="S634" s="7">
        <v>2</v>
      </c>
      <c r="T634" s="7">
        <v>9</v>
      </c>
      <c r="U634" s="7">
        <v>47</v>
      </c>
      <c r="V634" s="7">
        <v>18</v>
      </c>
      <c r="W634" s="7">
        <v>17</v>
      </c>
      <c r="X634" s="7">
        <v>26</v>
      </c>
      <c r="Y634" s="7">
        <v>11</v>
      </c>
      <c r="Z634" s="7">
        <v>1</v>
      </c>
      <c r="AA634"/>
    </row>
    <row r="635" spans="1:27" x14ac:dyDescent="0.25">
      <c r="A635" s="24" t="str">
        <f t="shared" si="31"/>
        <v/>
      </c>
      <c r="B635" s="24" t="str">
        <f t="shared" si="29"/>
        <v/>
      </c>
      <c r="C635" s="24" t="str">
        <f t="shared" si="30"/>
        <v/>
      </c>
      <c r="D635" s="24">
        <v>2026</v>
      </c>
      <c r="E635" s="7" t="s">
        <v>707</v>
      </c>
      <c r="F635" s="7" t="s">
        <v>702</v>
      </c>
      <c r="G635" s="7" t="s">
        <v>37</v>
      </c>
      <c r="H635" s="7" t="s">
        <v>25</v>
      </c>
      <c r="I635" s="8">
        <v>0.28299999999999997</v>
      </c>
      <c r="J635" s="8">
        <v>0.36</v>
      </c>
      <c r="K635" s="8">
        <v>0.41799999999999998</v>
      </c>
      <c r="L635" s="8">
        <v>0.77900000000000003</v>
      </c>
      <c r="M635" s="7">
        <v>57</v>
      </c>
      <c r="N635" s="7">
        <v>214</v>
      </c>
      <c r="O635" s="7">
        <v>184</v>
      </c>
      <c r="P635" s="7">
        <v>33</v>
      </c>
      <c r="Q635" s="7">
        <v>52</v>
      </c>
      <c r="R635" s="7">
        <v>7</v>
      </c>
      <c r="S635" s="7">
        <v>0</v>
      </c>
      <c r="T635" s="7">
        <v>6</v>
      </c>
      <c r="U635" s="7">
        <v>36</v>
      </c>
      <c r="V635" s="7">
        <v>5</v>
      </c>
      <c r="W635" s="7">
        <v>19</v>
      </c>
      <c r="X635" s="7">
        <v>37</v>
      </c>
      <c r="Y635" s="7">
        <v>1</v>
      </c>
      <c r="Z635" s="7">
        <v>0</v>
      </c>
      <c r="AA635"/>
    </row>
    <row r="636" spans="1:27" x14ac:dyDescent="0.25">
      <c r="A636" s="24" t="str">
        <f t="shared" si="31"/>
        <v/>
      </c>
      <c r="B636" s="24" t="str">
        <f t="shared" si="29"/>
        <v/>
      </c>
      <c r="C636" s="24" t="str">
        <f t="shared" si="30"/>
        <v/>
      </c>
      <c r="D636" s="24">
        <v>2026</v>
      </c>
      <c r="E636" s="7" t="s">
        <v>708</v>
      </c>
      <c r="F636" s="7" t="s">
        <v>702</v>
      </c>
      <c r="G636" s="7" t="s">
        <v>24</v>
      </c>
      <c r="H636" s="7" t="s">
        <v>44</v>
      </c>
      <c r="I636" s="8">
        <v>0.24099999999999999</v>
      </c>
      <c r="J636" s="8">
        <v>0.35399999999999998</v>
      </c>
      <c r="K636" s="8">
        <v>0.34399999999999997</v>
      </c>
      <c r="L636" s="8">
        <v>0.69899999999999995</v>
      </c>
      <c r="M636" s="7">
        <v>62</v>
      </c>
      <c r="N636" s="7">
        <v>258</v>
      </c>
      <c r="O636" s="7">
        <v>212</v>
      </c>
      <c r="P636" s="7">
        <v>35</v>
      </c>
      <c r="Q636" s="7">
        <v>51</v>
      </c>
      <c r="R636" s="7">
        <v>7</v>
      </c>
      <c r="S636" s="7">
        <v>0</v>
      </c>
      <c r="T636" s="7">
        <v>5</v>
      </c>
      <c r="U636" s="7">
        <v>39</v>
      </c>
      <c r="V636" s="7">
        <v>10</v>
      </c>
      <c r="W636" s="7">
        <v>29</v>
      </c>
      <c r="X636" s="7">
        <v>32</v>
      </c>
      <c r="Y636" s="7">
        <v>2</v>
      </c>
      <c r="Z636" s="7">
        <v>1</v>
      </c>
      <c r="AA636"/>
    </row>
    <row r="637" spans="1:27" x14ac:dyDescent="0.25">
      <c r="A637" s="24">
        <f t="shared" si="31"/>
        <v>1</v>
      </c>
      <c r="B637" s="24" t="str">
        <f t="shared" si="29"/>
        <v/>
      </c>
      <c r="C637" s="24" t="str">
        <f t="shared" si="30"/>
        <v/>
      </c>
      <c r="D637" s="24">
        <v>2026</v>
      </c>
      <c r="E637" s="7" t="s">
        <v>709</v>
      </c>
      <c r="F637" s="7" t="s">
        <v>702</v>
      </c>
      <c r="G637" s="7" t="s">
        <v>29</v>
      </c>
      <c r="H637" s="7" t="s">
        <v>164</v>
      </c>
      <c r="I637" s="8">
        <v>0.5</v>
      </c>
      <c r="J637" s="8">
        <v>0.5</v>
      </c>
      <c r="K637" s="8">
        <v>0.5</v>
      </c>
      <c r="L637" s="8">
        <v>1</v>
      </c>
      <c r="M637" s="7">
        <v>2</v>
      </c>
      <c r="N637" s="7">
        <v>2</v>
      </c>
      <c r="O637" s="7">
        <v>2</v>
      </c>
      <c r="P637" s="7">
        <v>0</v>
      </c>
      <c r="Q637" s="7">
        <v>1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1</v>
      </c>
      <c r="Y637" s="7">
        <v>0</v>
      </c>
      <c r="Z637" s="7">
        <v>0</v>
      </c>
      <c r="AA637"/>
    </row>
    <row r="638" spans="1:27" x14ac:dyDescent="0.25">
      <c r="A638" s="24">
        <f t="shared" si="31"/>
        <v>1</v>
      </c>
      <c r="B638" s="24" t="str">
        <f t="shared" si="29"/>
        <v/>
      </c>
      <c r="C638" s="24" t="str">
        <f t="shared" si="30"/>
        <v/>
      </c>
      <c r="D638" s="24">
        <v>2026</v>
      </c>
      <c r="E638" s="7" t="s">
        <v>710</v>
      </c>
      <c r="F638" s="7" t="s">
        <v>702</v>
      </c>
      <c r="G638" s="7" t="s">
        <v>32</v>
      </c>
      <c r="H638" s="7" t="s">
        <v>30</v>
      </c>
      <c r="I638" s="8">
        <v>0.35799999999999998</v>
      </c>
      <c r="J638" s="8">
        <v>0.44500000000000001</v>
      </c>
      <c r="K638" s="8">
        <v>0.432</v>
      </c>
      <c r="L638" s="8">
        <v>0.877</v>
      </c>
      <c r="M638" s="7">
        <v>36</v>
      </c>
      <c r="N638" s="7">
        <v>113</v>
      </c>
      <c r="O638" s="7">
        <v>95</v>
      </c>
      <c r="P638" s="7">
        <v>23</v>
      </c>
      <c r="Q638" s="7">
        <v>34</v>
      </c>
      <c r="R638" s="7">
        <v>5</v>
      </c>
      <c r="S638" s="7">
        <v>1</v>
      </c>
      <c r="T638" s="7">
        <v>0</v>
      </c>
      <c r="U638" s="7">
        <v>20</v>
      </c>
      <c r="V638" s="7">
        <v>5</v>
      </c>
      <c r="W638" s="7">
        <v>10</v>
      </c>
      <c r="X638" s="7">
        <v>20</v>
      </c>
      <c r="Y638" s="7">
        <v>3</v>
      </c>
      <c r="Z638" s="7">
        <v>4</v>
      </c>
      <c r="AA638"/>
    </row>
    <row r="639" spans="1:27" x14ac:dyDescent="0.25">
      <c r="A639" s="24" t="str">
        <f t="shared" si="31"/>
        <v/>
      </c>
      <c r="B639" s="24" t="str">
        <f t="shared" si="29"/>
        <v/>
      </c>
      <c r="C639" s="24" t="str">
        <f t="shared" si="30"/>
        <v/>
      </c>
      <c r="D639" s="24">
        <v>2026</v>
      </c>
      <c r="E639" s="7" t="s">
        <v>711</v>
      </c>
      <c r="F639" s="7" t="s">
        <v>702</v>
      </c>
      <c r="G639" s="7" t="s">
        <v>24</v>
      </c>
      <c r="H639" s="7" t="s">
        <v>30</v>
      </c>
      <c r="I639" s="8">
        <v>0.33300000000000002</v>
      </c>
      <c r="J639" s="8">
        <v>0.33300000000000002</v>
      </c>
      <c r="K639" s="8">
        <v>0.33300000000000002</v>
      </c>
      <c r="L639" s="8">
        <v>0.66700000000000004</v>
      </c>
      <c r="M639" s="7">
        <v>2</v>
      </c>
      <c r="N639" s="7">
        <v>3</v>
      </c>
      <c r="O639" s="7">
        <v>3</v>
      </c>
      <c r="P639" s="7">
        <v>3</v>
      </c>
      <c r="Q639" s="7">
        <v>1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1</v>
      </c>
      <c r="Y639" s="7">
        <v>0</v>
      </c>
      <c r="Z639" s="7">
        <v>0</v>
      </c>
      <c r="AA639"/>
    </row>
    <row r="640" spans="1:27" x14ac:dyDescent="0.25">
      <c r="A640" s="24" t="str">
        <f t="shared" si="31"/>
        <v/>
      </c>
      <c r="B640" s="24" t="str">
        <f t="shared" si="29"/>
        <v/>
      </c>
      <c r="C640" s="24">
        <f t="shared" si="30"/>
        <v>1</v>
      </c>
      <c r="D640" s="24">
        <v>2026</v>
      </c>
      <c r="E640" s="7" t="s">
        <v>713</v>
      </c>
      <c r="F640" s="7" t="s">
        <v>702</v>
      </c>
      <c r="G640" s="7" t="s">
        <v>24</v>
      </c>
      <c r="H640" s="7" t="s">
        <v>38</v>
      </c>
      <c r="I640" s="8">
        <v>0.32300000000000001</v>
      </c>
      <c r="J640" s="8">
        <v>0.432</v>
      </c>
      <c r="K640" s="8">
        <v>0.61599999999999999</v>
      </c>
      <c r="L640" s="8">
        <v>1.048</v>
      </c>
      <c r="M640" s="7">
        <v>41</v>
      </c>
      <c r="N640" s="7">
        <v>118</v>
      </c>
      <c r="O640" s="7">
        <v>99</v>
      </c>
      <c r="P640" s="7">
        <v>19</v>
      </c>
      <c r="Q640" s="7">
        <v>32</v>
      </c>
      <c r="R640" s="7">
        <v>8</v>
      </c>
      <c r="S640" s="7">
        <v>0</v>
      </c>
      <c r="T640" s="7">
        <v>7</v>
      </c>
      <c r="U640" s="7">
        <v>33</v>
      </c>
      <c r="V640" s="7">
        <v>2</v>
      </c>
      <c r="W640" s="7">
        <v>17</v>
      </c>
      <c r="X640" s="7">
        <v>25</v>
      </c>
      <c r="Y640" s="7">
        <v>0</v>
      </c>
      <c r="Z640" s="7">
        <v>0</v>
      </c>
      <c r="AA640"/>
    </row>
    <row r="641" spans="1:27" x14ac:dyDescent="0.25">
      <c r="A641" s="24" t="str">
        <f t="shared" si="31"/>
        <v/>
      </c>
      <c r="B641" s="24" t="str">
        <f t="shared" si="29"/>
        <v/>
      </c>
      <c r="C641" s="24">
        <f t="shared" si="30"/>
        <v>1</v>
      </c>
      <c r="D641" s="24">
        <v>2026</v>
      </c>
      <c r="E641" s="7" t="s">
        <v>712</v>
      </c>
      <c r="F641" s="7" t="s">
        <v>702</v>
      </c>
      <c r="G641" s="7" t="s">
        <v>37</v>
      </c>
      <c r="H641" s="7" t="s">
        <v>40</v>
      </c>
      <c r="I641" s="8">
        <v>0.27600000000000002</v>
      </c>
      <c r="J641" s="8">
        <v>0.39300000000000002</v>
      </c>
      <c r="K641" s="8">
        <v>0.371</v>
      </c>
      <c r="L641" s="8">
        <v>0.76400000000000001</v>
      </c>
      <c r="M641" s="7">
        <v>46</v>
      </c>
      <c r="N641" s="7">
        <v>143</v>
      </c>
      <c r="O641" s="7">
        <v>116</v>
      </c>
      <c r="P641" s="7">
        <v>20</v>
      </c>
      <c r="Q641" s="7">
        <v>32</v>
      </c>
      <c r="R641" s="7">
        <v>5</v>
      </c>
      <c r="S641" s="7">
        <v>0</v>
      </c>
      <c r="T641" s="7">
        <v>2</v>
      </c>
      <c r="U641" s="7">
        <v>17</v>
      </c>
      <c r="V641" s="7">
        <v>6</v>
      </c>
      <c r="W641" s="7">
        <v>17</v>
      </c>
      <c r="X641" s="7">
        <v>19</v>
      </c>
      <c r="Y641" s="7">
        <v>0</v>
      </c>
      <c r="Z641" s="7">
        <v>0</v>
      </c>
      <c r="AA641"/>
    </row>
    <row r="642" spans="1:27" x14ac:dyDescent="0.25">
      <c r="A642" s="24">
        <f t="shared" si="31"/>
        <v>1</v>
      </c>
      <c r="B642" s="24" t="str">
        <f t="shared" ref="B642:B705" si="32">IF(COUNTIFS(Draft_Player,$E642),COUNTIFS(Draft_Player,$E642),"")</f>
        <v/>
      </c>
      <c r="C642" s="24" t="str">
        <f t="shared" ref="C642:C705" si="33">IF(COUNTIFS(Transfers_Player,$E642),COUNTIFS(Transfers_Player,$E642),"")</f>
        <v/>
      </c>
      <c r="D642" s="24">
        <v>2026</v>
      </c>
      <c r="E642" s="7" t="s">
        <v>714</v>
      </c>
      <c r="F642" s="7" t="s">
        <v>702</v>
      </c>
      <c r="G642" s="7" t="s">
        <v>29</v>
      </c>
      <c r="H642" s="7" t="s">
        <v>44</v>
      </c>
      <c r="I642" s="8">
        <v>0.26100000000000001</v>
      </c>
      <c r="J642" s="8">
        <v>0.314</v>
      </c>
      <c r="K642" s="8">
        <v>0.39100000000000001</v>
      </c>
      <c r="L642" s="8">
        <v>0.70499999999999996</v>
      </c>
      <c r="M642" s="7">
        <v>20</v>
      </c>
      <c r="N642" s="7">
        <v>51</v>
      </c>
      <c r="O642" s="7">
        <v>46</v>
      </c>
      <c r="P642" s="7">
        <v>10</v>
      </c>
      <c r="Q642" s="7">
        <v>12</v>
      </c>
      <c r="R642" s="7">
        <v>3</v>
      </c>
      <c r="S642" s="7">
        <v>0</v>
      </c>
      <c r="T642" s="7">
        <v>1</v>
      </c>
      <c r="U642" s="7">
        <v>9</v>
      </c>
      <c r="V642" s="7">
        <v>1</v>
      </c>
      <c r="W642" s="7">
        <v>3</v>
      </c>
      <c r="X642" s="7">
        <v>16</v>
      </c>
      <c r="Y642" s="7">
        <v>0</v>
      </c>
      <c r="Z642" s="7">
        <v>1</v>
      </c>
      <c r="AA642"/>
    </row>
    <row r="643" spans="1:27" x14ac:dyDescent="0.25">
      <c r="A643" s="24" t="str">
        <f t="shared" ref="A643:A706" si="34">IF(OR(G643="SR", G643="GR"), 1, "")</f>
        <v/>
      </c>
      <c r="B643" s="24" t="str">
        <f t="shared" si="32"/>
        <v/>
      </c>
      <c r="C643" s="24" t="str">
        <f t="shared" si="33"/>
        <v/>
      </c>
      <c r="D643" s="24">
        <v>2026</v>
      </c>
      <c r="E643" s="7" t="s">
        <v>715</v>
      </c>
      <c r="F643" s="7" t="s">
        <v>702</v>
      </c>
      <c r="G643" s="7" t="s">
        <v>47</v>
      </c>
      <c r="H643" s="7" t="s">
        <v>38</v>
      </c>
      <c r="I643" s="8">
        <v>0.25</v>
      </c>
      <c r="J643" s="8">
        <v>0.34</v>
      </c>
      <c r="K643" s="8">
        <v>0.45500000000000002</v>
      </c>
      <c r="L643" s="8">
        <v>0.79400000000000004</v>
      </c>
      <c r="M643" s="7">
        <v>27</v>
      </c>
      <c r="N643" s="7">
        <v>53</v>
      </c>
      <c r="O643" s="7">
        <v>44</v>
      </c>
      <c r="P643" s="7">
        <v>8</v>
      </c>
      <c r="Q643" s="7">
        <v>11</v>
      </c>
      <c r="R643" s="7">
        <v>3</v>
      </c>
      <c r="S643" s="7">
        <v>0</v>
      </c>
      <c r="T643" s="7">
        <v>2</v>
      </c>
      <c r="U643" s="7">
        <v>8</v>
      </c>
      <c r="V643" s="7">
        <v>1</v>
      </c>
      <c r="W643" s="7">
        <v>6</v>
      </c>
      <c r="X643" s="7">
        <v>8</v>
      </c>
      <c r="Y643" s="7">
        <v>0</v>
      </c>
      <c r="Z643" s="7">
        <v>0</v>
      </c>
      <c r="AA643"/>
    </row>
    <row r="644" spans="1:27" x14ac:dyDescent="0.25">
      <c r="A644" s="24" t="str">
        <f t="shared" si="34"/>
        <v/>
      </c>
      <c r="B644" s="24" t="str">
        <f t="shared" si="32"/>
        <v/>
      </c>
      <c r="C644" s="24" t="str">
        <f t="shared" si="33"/>
        <v/>
      </c>
      <c r="D644" s="24">
        <v>2026</v>
      </c>
      <c r="E644" s="7" t="s">
        <v>716</v>
      </c>
      <c r="F644" s="7" t="s">
        <v>702</v>
      </c>
      <c r="G644" s="7" t="s">
        <v>37</v>
      </c>
      <c r="H644" s="7" t="s">
        <v>42</v>
      </c>
      <c r="I644" s="8">
        <v>0.215</v>
      </c>
      <c r="J644" s="8">
        <v>0.311</v>
      </c>
      <c r="K644" s="8">
        <v>0.36899999999999999</v>
      </c>
      <c r="L644" s="8">
        <v>0.68</v>
      </c>
      <c r="M644" s="7">
        <v>25</v>
      </c>
      <c r="N644" s="7">
        <v>74</v>
      </c>
      <c r="O644" s="7">
        <v>65</v>
      </c>
      <c r="P644" s="7">
        <v>9</v>
      </c>
      <c r="Q644" s="7">
        <v>14</v>
      </c>
      <c r="R644" s="7">
        <v>4</v>
      </c>
      <c r="S644" s="7">
        <v>0</v>
      </c>
      <c r="T644" s="7">
        <v>2</v>
      </c>
      <c r="U644" s="7">
        <v>7</v>
      </c>
      <c r="V644" s="7">
        <v>5</v>
      </c>
      <c r="W644" s="7">
        <v>4</v>
      </c>
      <c r="X644" s="7">
        <v>3</v>
      </c>
      <c r="Y644" s="7">
        <v>0</v>
      </c>
      <c r="Z644" s="7">
        <v>0</v>
      </c>
      <c r="AA644"/>
    </row>
    <row r="645" spans="1:27" x14ac:dyDescent="0.25">
      <c r="A645" s="24" t="str">
        <f t="shared" si="34"/>
        <v/>
      </c>
      <c r="B645" s="24" t="str">
        <f t="shared" si="32"/>
        <v/>
      </c>
      <c r="C645" s="24" t="str">
        <f t="shared" si="33"/>
        <v/>
      </c>
      <c r="D645" s="24">
        <v>2026</v>
      </c>
      <c r="E645" s="7" t="s">
        <v>717</v>
      </c>
      <c r="F645" s="7" t="s">
        <v>702</v>
      </c>
      <c r="G645" s="7" t="s">
        <v>37</v>
      </c>
      <c r="H645" s="7" t="s">
        <v>40</v>
      </c>
      <c r="I645" s="8">
        <v>0.20499999999999999</v>
      </c>
      <c r="J645" s="8">
        <v>0.3</v>
      </c>
      <c r="K645" s="8">
        <v>0.318</v>
      </c>
      <c r="L645" s="8">
        <v>0.61799999999999999</v>
      </c>
      <c r="M645" s="7">
        <v>39</v>
      </c>
      <c r="N645" s="7">
        <v>109</v>
      </c>
      <c r="O645" s="7">
        <v>88</v>
      </c>
      <c r="P645" s="7">
        <v>14</v>
      </c>
      <c r="Q645" s="7">
        <v>18</v>
      </c>
      <c r="R645" s="7">
        <v>4</v>
      </c>
      <c r="S645" s="7">
        <v>0</v>
      </c>
      <c r="T645" s="7">
        <v>2</v>
      </c>
      <c r="U645" s="7">
        <v>11</v>
      </c>
      <c r="V645" s="7">
        <v>3</v>
      </c>
      <c r="W645" s="7">
        <v>9</v>
      </c>
      <c r="X645" s="7">
        <v>30</v>
      </c>
      <c r="Y645" s="7">
        <v>3</v>
      </c>
      <c r="Z645" s="7">
        <v>2</v>
      </c>
      <c r="AA645"/>
    </row>
    <row r="646" spans="1:27" x14ac:dyDescent="0.25">
      <c r="A646" s="24" t="str">
        <f t="shared" si="34"/>
        <v/>
      </c>
      <c r="B646" s="24" t="str">
        <f t="shared" si="32"/>
        <v/>
      </c>
      <c r="C646" s="24" t="str">
        <f t="shared" si="33"/>
        <v/>
      </c>
      <c r="D646" s="24">
        <v>2026</v>
      </c>
      <c r="E646" s="7" t="s">
        <v>718</v>
      </c>
      <c r="F646" s="7" t="s">
        <v>702</v>
      </c>
      <c r="G646" s="7" t="s">
        <v>37</v>
      </c>
      <c r="H646" s="7" t="s">
        <v>38</v>
      </c>
      <c r="I646" s="8">
        <v>0.17100000000000001</v>
      </c>
      <c r="J646" s="8">
        <v>0.28599999999999998</v>
      </c>
      <c r="K646" s="8">
        <v>0.22</v>
      </c>
      <c r="L646" s="8">
        <v>0.505</v>
      </c>
      <c r="M646" s="7">
        <v>15</v>
      </c>
      <c r="N646" s="7">
        <v>49</v>
      </c>
      <c r="O646" s="7">
        <v>41</v>
      </c>
      <c r="P646" s="7">
        <v>4</v>
      </c>
      <c r="Q646" s="7">
        <v>7</v>
      </c>
      <c r="R646" s="7">
        <v>2</v>
      </c>
      <c r="S646" s="7">
        <v>0</v>
      </c>
      <c r="T646" s="7">
        <v>0</v>
      </c>
      <c r="U646" s="7">
        <v>6</v>
      </c>
      <c r="V646" s="7">
        <v>4</v>
      </c>
      <c r="W646" s="7">
        <v>3</v>
      </c>
      <c r="X646" s="7">
        <v>7</v>
      </c>
      <c r="Y646" s="7">
        <v>0</v>
      </c>
      <c r="Z646" s="7">
        <v>0</v>
      </c>
      <c r="AA646"/>
    </row>
    <row r="647" spans="1:27" x14ac:dyDescent="0.25">
      <c r="A647" s="24" t="str">
        <f t="shared" si="34"/>
        <v/>
      </c>
      <c r="B647" s="24" t="str">
        <f t="shared" si="32"/>
        <v/>
      </c>
      <c r="C647" s="24">
        <f t="shared" si="33"/>
        <v>1</v>
      </c>
      <c r="D647" s="24">
        <v>2026</v>
      </c>
      <c r="E647" s="7" t="s">
        <v>719</v>
      </c>
      <c r="F647" s="7" t="s">
        <v>702</v>
      </c>
      <c r="G647" s="7" t="s">
        <v>37</v>
      </c>
      <c r="H647" s="7" t="s">
        <v>25</v>
      </c>
      <c r="I647" s="8">
        <v>8.3000000000000004E-2</v>
      </c>
      <c r="J647" s="8">
        <v>0.154</v>
      </c>
      <c r="K647" s="8">
        <v>0.16700000000000001</v>
      </c>
      <c r="L647" s="8">
        <v>0.32100000000000001</v>
      </c>
      <c r="M647" s="7">
        <v>9</v>
      </c>
      <c r="N647" s="7">
        <v>13</v>
      </c>
      <c r="O647" s="7">
        <v>12</v>
      </c>
      <c r="P647" s="7">
        <v>1</v>
      </c>
      <c r="Q647" s="7">
        <v>1</v>
      </c>
      <c r="R647" s="7">
        <v>1</v>
      </c>
      <c r="S647" s="7">
        <v>0</v>
      </c>
      <c r="T647" s="7">
        <v>0</v>
      </c>
      <c r="U647" s="7">
        <v>0</v>
      </c>
      <c r="V647" s="7">
        <v>1</v>
      </c>
      <c r="W647" s="7">
        <v>0</v>
      </c>
      <c r="X647" s="7">
        <v>2</v>
      </c>
      <c r="Y647" s="7">
        <v>0</v>
      </c>
      <c r="Z647" s="7">
        <v>0</v>
      </c>
      <c r="AA647"/>
    </row>
    <row r="648" spans="1:27" x14ac:dyDescent="0.25">
      <c r="A648" s="24" t="str">
        <f t="shared" si="34"/>
        <v/>
      </c>
      <c r="B648" s="24" t="str">
        <f t="shared" si="32"/>
        <v/>
      </c>
      <c r="C648" s="24" t="str">
        <f t="shared" si="33"/>
        <v/>
      </c>
      <c r="D648" s="24">
        <v>2026</v>
      </c>
      <c r="E648" s="7" t="s">
        <v>720</v>
      </c>
      <c r="F648" s="7" t="s">
        <v>702</v>
      </c>
      <c r="G648" s="7" t="s">
        <v>24</v>
      </c>
      <c r="H648" s="7" t="s">
        <v>164</v>
      </c>
      <c r="I648" s="8">
        <v>0</v>
      </c>
      <c r="J648" s="8">
        <v>0</v>
      </c>
      <c r="K648" s="8">
        <v>0</v>
      </c>
      <c r="L648" s="8">
        <v>0</v>
      </c>
      <c r="M648" s="7">
        <v>1</v>
      </c>
      <c r="N648" s="7">
        <v>1</v>
      </c>
      <c r="O648" s="7">
        <v>1</v>
      </c>
      <c r="P648" s="7">
        <v>3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1</v>
      </c>
      <c r="Z648" s="7">
        <v>0</v>
      </c>
      <c r="AA648"/>
    </row>
    <row r="649" spans="1:27" x14ac:dyDescent="0.25">
      <c r="A649" s="24" t="str">
        <f t="shared" si="34"/>
        <v/>
      </c>
      <c r="B649" s="24" t="str">
        <f t="shared" si="32"/>
        <v/>
      </c>
      <c r="C649" s="24" t="str">
        <f t="shared" si="33"/>
        <v/>
      </c>
      <c r="D649" s="24">
        <v>2026</v>
      </c>
      <c r="E649" s="7" t="s">
        <v>721</v>
      </c>
      <c r="F649" s="7" t="s">
        <v>722</v>
      </c>
      <c r="G649" s="7" t="s">
        <v>37</v>
      </c>
      <c r="H649" s="7" t="s">
        <v>42</v>
      </c>
      <c r="I649" s="8">
        <v>0.33</v>
      </c>
      <c r="J649" s="8">
        <v>0.38200000000000001</v>
      </c>
      <c r="K649" s="8">
        <v>0.46800000000000003</v>
      </c>
      <c r="L649" s="8">
        <v>0.85</v>
      </c>
      <c r="M649" s="7">
        <v>50</v>
      </c>
      <c r="N649" s="7">
        <v>212</v>
      </c>
      <c r="O649" s="7">
        <v>188</v>
      </c>
      <c r="P649" s="7">
        <v>42</v>
      </c>
      <c r="Q649" s="7">
        <v>62</v>
      </c>
      <c r="R649" s="7">
        <v>11</v>
      </c>
      <c r="S649" s="7">
        <v>0</v>
      </c>
      <c r="T649" s="7">
        <v>5</v>
      </c>
      <c r="U649" s="7">
        <v>38</v>
      </c>
      <c r="V649" s="7">
        <v>1</v>
      </c>
      <c r="W649" s="7">
        <v>16</v>
      </c>
      <c r="X649" s="7">
        <v>17</v>
      </c>
      <c r="Y649" s="7">
        <v>3</v>
      </c>
      <c r="Z649" s="7">
        <v>0</v>
      </c>
      <c r="AA649"/>
    </row>
    <row r="650" spans="1:27" x14ac:dyDescent="0.25">
      <c r="A650" s="24" t="str">
        <f t="shared" si="34"/>
        <v/>
      </c>
      <c r="B650" s="24" t="str">
        <f t="shared" si="32"/>
        <v/>
      </c>
      <c r="C650" s="24" t="str">
        <f t="shared" si="33"/>
        <v/>
      </c>
      <c r="D650" s="24">
        <v>2026</v>
      </c>
      <c r="E650" s="7" t="s">
        <v>723</v>
      </c>
      <c r="F650" s="7" t="s">
        <v>722</v>
      </c>
      <c r="G650" s="7" t="s">
        <v>24</v>
      </c>
      <c r="H650" s="7" t="s">
        <v>35</v>
      </c>
      <c r="I650" s="8">
        <v>0.29899999999999999</v>
      </c>
      <c r="J650" s="8">
        <v>0.42799999999999999</v>
      </c>
      <c r="K650" s="8">
        <v>0.50800000000000001</v>
      </c>
      <c r="L650" s="8">
        <v>0.93600000000000005</v>
      </c>
      <c r="M650" s="7">
        <v>55</v>
      </c>
      <c r="N650" s="7">
        <v>228</v>
      </c>
      <c r="O650" s="7">
        <v>177</v>
      </c>
      <c r="P650" s="7">
        <v>45</v>
      </c>
      <c r="Q650" s="7">
        <v>53</v>
      </c>
      <c r="R650" s="7">
        <v>9</v>
      </c>
      <c r="S650" s="7">
        <v>2</v>
      </c>
      <c r="T650" s="7">
        <v>8</v>
      </c>
      <c r="U650" s="7">
        <v>22</v>
      </c>
      <c r="V650" s="7">
        <v>11</v>
      </c>
      <c r="W650" s="7">
        <v>31</v>
      </c>
      <c r="X650" s="7">
        <v>39</v>
      </c>
      <c r="Y650" s="7">
        <v>9</v>
      </c>
      <c r="Z650" s="7">
        <v>9</v>
      </c>
      <c r="AA650"/>
    </row>
    <row r="651" spans="1:27" x14ac:dyDescent="0.25">
      <c r="A651" s="24">
        <f t="shared" si="34"/>
        <v>1</v>
      </c>
      <c r="B651" s="24" t="str">
        <f t="shared" si="32"/>
        <v/>
      </c>
      <c r="C651" s="24" t="str">
        <f t="shared" si="33"/>
        <v/>
      </c>
      <c r="D651" s="24">
        <v>2026</v>
      </c>
      <c r="E651" s="7" t="s">
        <v>724</v>
      </c>
      <c r="F651" s="7" t="s">
        <v>722</v>
      </c>
      <c r="G651" s="7" t="s">
        <v>29</v>
      </c>
      <c r="H651" s="7" t="s">
        <v>38</v>
      </c>
      <c r="I651" s="8">
        <v>0.29599999999999999</v>
      </c>
      <c r="J651" s="8">
        <v>0.41399999999999998</v>
      </c>
      <c r="K651" s="8">
        <v>0.56599999999999995</v>
      </c>
      <c r="L651" s="8">
        <v>0.98099999999999998</v>
      </c>
      <c r="M651" s="7">
        <v>57</v>
      </c>
      <c r="N651" s="7">
        <v>239</v>
      </c>
      <c r="O651" s="7">
        <v>196</v>
      </c>
      <c r="P651" s="7">
        <v>39</v>
      </c>
      <c r="Q651" s="7">
        <v>58</v>
      </c>
      <c r="R651" s="7">
        <v>12</v>
      </c>
      <c r="S651" s="7">
        <v>1</v>
      </c>
      <c r="T651" s="7">
        <v>13</v>
      </c>
      <c r="U651" s="7">
        <v>49</v>
      </c>
      <c r="V651" s="7">
        <v>4</v>
      </c>
      <c r="W651" s="7">
        <v>37</v>
      </c>
      <c r="X651" s="7">
        <v>36</v>
      </c>
      <c r="Y651" s="7">
        <v>1</v>
      </c>
      <c r="Z651" s="7">
        <v>0</v>
      </c>
      <c r="AA651"/>
    </row>
    <row r="652" spans="1:27" x14ac:dyDescent="0.25">
      <c r="A652" s="24" t="str">
        <f t="shared" si="34"/>
        <v/>
      </c>
      <c r="B652" s="24" t="str">
        <f t="shared" si="32"/>
        <v/>
      </c>
      <c r="C652" s="24" t="str">
        <f t="shared" si="33"/>
        <v/>
      </c>
      <c r="D652" s="24">
        <v>2026</v>
      </c>
      <c r="E652" s="7" t="s">
        <v>725</v>
      </c>
      <c r="F652" s="7" t="s">
        <v>722</v>
      </c>
      <c r="G652" s="7" t="s">
        <v>24</v>
      </c>
      <c r="H652" s="7" t="s">
        <v>33</v>
      </c>
      <c r="I652" s="8">
        <v>0.28999999999999998</v>
      </c>
      <c r="J652" s="8">
        <v>0.35599999999999998</v>
      </c>
      <c r="K652" s="8">
        <v>0.45100000000000001</v>
      </c>
      <c r="L652" s="8">
        <v>0.80700000000000005</v>
      </c>
      <c r="M652" s="7">
        <v>58</v>
      </c>
      <c r="N652" s="7">
        <v>250</v>
      </c>
      <c r="O652" s="7">
        <v>224</v>
      </c>
      <c r="P652" s="7">
        <v>34</v>
      </c>
      <c r="Q652" s="7">
        <v>65</v>
      </c>
      <c r="R652" s="7">
        <v>13</v>
      </c>
      <c r="S652" s="7">
        <v>1</v>
      </c>
      <c r="T652" s="7">
        <v>7</v>
      </c>
      <c r="U652" s="7">
        <v>32</v>
      </c>
      <c r="V652" s="7">
        <v>8</v>
      </c>
      <c r="W652" s="7">
        <v>15</v>
      </c>
      <c r="X652" s="7">
        <v>50</v>
      </c>
      <c r="Y652" s="7">
        <v>9</v>
      </c>
      <c r="Z652" s="7">
        <v>2</v>
      </c>
      <c r="AA652"/>
    </row>
    <row r="653" spans="1:27" x14ac:dyDescent="0.25">
      <c r="A653" s="24" t="str">
        <f t="shared" si="34"/>
        <v/>
      </c>
      <c r="B653" s="24" t="str">
        <f t="shared" si="32"/>
        <v/>
      </c>
      <c r="C653" s="24" t="str">
        <f t="shared" si="33"/>
        <v/>
      </c>
      <c r="D653" s="24">
        <v>2026</v>
      </c>
      <c r="E653" s="7" t="s">
        <v>726</v>
      </c>
      <c r="F653" s="7" t="s">
        <v>722</v>
      </c>
      <c r="G653" s="7" t="s">
        <v>37</v>
      </c>
      <c r="H653" s="7" t="s">
        <v>44</v>
      </c>
      <c r="I653" s="8">
        <v>0.25900000000000001</v>
      </c>
      <c r="J653" s="8">
        <v>0.31</v>
      </c>
      <c r="K653" s="8">
        <v>0.43</v>
      </c>
      <c r="L653" s="8">
        <v>0.74099999999999999</v>
      </c>
      <c r="M653" s="7">
        <v>51</v>
      </c>
      <c r="N653" s="7">
        <v>177</v>
      </c>
      <c r="O653" s="7">
        <v>158</v>
      </c>
      <c r="P653" s="7">
        <v>25</v>
      </c>
      <c r="Q653" s="7">
        <v>41</v>
      </c>
      <c r="R653" s="7">
        <v>10</v>
      </c>
      <c r="S653" s="7">
        <v>1</v>
      </c>
      <c r="T653" s="7">
        <v>5</v>
      </c>
      <c r="U653" s="7">
        <v>32</v>
      </c>
      <c r="V653" s="7">
        <v>1</v>
      </c>
      <c r="W653" s="7">
        <v>12</v>
      </c>
      <c r="X653" s="7">
        <v>26</v>
      </c>
      <c r="Y653" s="7">
        <v>0</v>
      </c>
      <c r="Z653" s="7">
        <v>0</v>
      </c>
      <c r="AA653"/>
    </row>
    <row r="654" spans="1:27" x14ac:dyDescent="0.25">
      <c r="A654" s="24" t="str">
        <f t="shared" si="34"/>
        <v/>
      </c>
      <c r="B654" s="24" t="str">
        <f t="shared" si="32"/>
        <v/>
      </c>
      <c r="C654" s="24" t="str">
        <f t="shared" si="33"/>
        <v/>
      </c>
      <c r="D654" s="24">
        <v>2026</v>
      </c>
      <c r="E654" s="7" t="s">
        <v>727</v>
      </c>
      <c r="F654" s="7" t="s">
        <v>722</v>
      </c>
      <c r="G654" s="7" t="s">
        <v>47</v>
      </c>
      <c r="H654" s="7" t="s">
        <v>40</v>
      </c>
      <c r="I654" s="8">
        <v>0.251</v>
      </c>
      <c r="J654" s="8">
        <v>0.376</v>
      </c>
      <c r="K654" s="8">
        <v>0.42099999999999999</v>
      </c>
      <c r="L654" s="8">
        <v>0.79600000000000004</v>
      </c>
      <c r="M654" s="7">
        <v>57</v>
      </c>
      <c r="N654" s="7">
        <v>232</v>
      </c>
      <c r="O654" s="7">
        <v>183</v>
      </c>
      <c r="P654" s="7">
        <v>39</v>
      </c>
      <c r="Q654" s="7">
        <v>46</v>
      </c>
      <c r="R654" s="7">
        <v>7</v>
      </c>
      <c r="S654" s="7">
        <v>0</v>
      </c>
      <c r="T654" s="7">
        <v>8</v>
      </c>
      <c r="U654" s="7">
        <v>35</v>
      </c>
      <c r="V654" s="7">
        <v>13</v>
      </c>
      <c r="W654" s="7">
        <v>27</v>
      </c>
      <c r="X654" s="7">
        <v>46</v>
      </c>
      <c r="Y654" s="7">
        <v>5</v>
      </c>
      <c r="Z654" s="7">
        <v>0</v>
      </c>
      <c r="AA654"/>
    </row>
    <row r="655" spans="1:27" x14ac:dyDescent="0.25">
      <c r="A655" s="24" t="str">
        <f t="shared" si="34"/>
        <v/>
      </c>
      <c r="B655" s="24" t="str">
        <f t="shared" si="32"/>
        <v/>
      </c>
      <c r="C655" s="24" t="str">
        <f t="shared" si="33"/>
        <v/>
      </c>
      <c r="D655" s="24">
        <v>2026</v>
      </c>
      <c r="E655" s="7" t="s">
        <v>729</v>
      </c>
      <c r="F655" s="7" t="s">
        <v>722</v>
      </c>
      <c r="G655" s="7" t="s">
        <v>37</v>
      </c>
      <c r="H655" s="7" t="s">
        <v>30</v>
      </c>
      <c r="I655" s="8">
        <v>0.36</v>
      </c>
      <c r="J655" s="8">
        <v>0.47299999999999998</v>
      </c>
      <c r="K655" s="8">
        <v>0.38700000000000001</v>
      </c>
      <c r="L655" s="8">
        <v>0.85899999999999999</v>
      </c>
      <c r="M655" s="7">
        <v>30</v>
      </c>
      <c r="N655" s="7">
        <v>94</v>
      </c>
      <c r="O655" s="7">
        <v>75</v>
      </c>
      <c r="P655" s="7">
        <v>17</v>
      </c>
      <c r="Q655" s="7">
        <v>27</v>
      </c>
      <c r="R655" s="7">
        <v>2</v>
      </c>
      <c r="S655" s="7">
        <v>0</v>
      </c>
      <c r="T655" s="7">
        <v>0</v>
      </c>
      <c r="U655" s="7">
        <v>10</v>
      </c>
      <c r="V655" s="7">
        <v>4</v>
      </c>
      <c r="W655" s="7">
        <v>12</v>
      </c>
      <c r="X655" s="7">
        <v>14</v>
      </c>
      <c r="Y655" s="7">
        <v>9</v>
      </c>
      <c r="Z655" s="7">
        <v>2</v>
      </c>
      <c r="AA655"/>
    </row>
    <row r="656" spans="1:27" x14ac:dyDescent="0.25">
      <c r="A656" s="24" t="str">
        <f t="shared" si="34"/>
        <v/>
      </c>
      <c r="B656" s="24" t="str">
        <f t="shared" si="32"/>
        <v/>
      </c>
      <c r="C656" s="24" t="str">
        <f t="shared" si="33"/>
        <v/>
      </c>
      <c r="D656" s="24">
        <v>2026</v>
      </c>
      <c r="E656" s="7" t="s">
        <v>728</v>
      </c>
      <c r="F656" s="7" t="s">
        <v>722</v>
      </c>
      <c r="G656" s="7" t="s">
        <v>24</v>
      </c>
      <c r="H656" s="7" t="s">
        <v>27</v>
      </c>
      <c r="I656" s="8">
        <v>0.246</v>
      </c>
      <c r="J656" s="8">
        <v>0.32600000000000001</v>
      </c>
      <c r="K656" s="8">
        <v>0.33900000000000002</v>
      </c>
      <c r="L656" s="8">
        <v>0.66500000000000004</v>
      </c>
      <c r="M656" s="7">
        <v>43</v>
      </c>
      <c r="N656" s="7">
        <v>142</v>
      </c>
      <c r="O656" s="7">
        <v>118</v>
      </c>
      <c r="P656" s="7">
        <v>18</v>
      </c>
      <c r="Q656" s="7">
        <v>29</v>
      </c>
      <c r="R656" s="7">
        <v>3</v>
      </c>
      <c r="S656" s="7">
        <v>1</v>
      </c>
      <c r="T656" s="7">
        <v>2</v>
      </c>
      <c r="U656" s="7">
        <v>22</v>
      </c>
      <c r="V656" s="7">
        <v>7</v>
      </c>
      <c r="W656" s="7">
        <v>9</v>
      </c>
      <c r="X656" s="7">
        <v>23</v>
      </c>
      <c r="Y656" s="7">
        <v>5</v>
      </c>
      <c r="Z656" s="7">
        <v>2</v>
      </c>
      <c r="AA656"/>
    </row>
    <row r="657" spans="1:27" x14ac:dyDescent="0.25">
      <c r="A657" s="24">
        <f t="shared" si="34"/>
        <v>1</v>
      </c>
      <c r="B657" s="24" t="str">
        <f t="shared" si="32"/>
        <v/>
      </c>
      <c r="C657" s="24" t="str">
        <f t="shared" si="33"/>
        <v/>
      </c>
      <c r="D657" s="24">
        <v>2026</v>
      </c>
      <c r="E657" s="7" t="s">
        <v>730</v>
      </c>
      <c r="F657" s="7" t="s">
        <v>722</v>
      </c>
      <c r="G657" s="7" t="s">
        <v>29</v>
      </c>
      <c r="H657" s="7" t="s">
        <v>25</v>
      </c>
      <c r="I657" s="8">
        <v>0.23400000000000001</v>
      </c>
      <c r="J657" s="8">
        <v>0.36299999999999999</v>
      </c>
      <c r="K657" s="8">
        <v>0.28799999999999998</v>
      </c>
      <c r="L657" s="8">
        <v>0.65100000000000002</v>
      </c>
      <c r="M657" s="7">
        <v>44</v>
      </c>
      <c r="N657" s="7">
        <v>139</v>
      </c>
      <c r="O657" s="7">
        <v>111</v>
      </c>
      <c r="P657" s="7">
        <v>13</v>
      </c>
      <c r="Q657" s="7">
        <v>26</v>
      </c>
      <c r="R657" s="7">
        <v>6</v>
      </c>
      <c r="S657" s="7">
        <v>0</v>
      </c>
      <c r="T657" s="7">
        <v>0</v>
      </c>
      <c r="U657" s="7">
        <v>10</v>
      </c>
      <c r="V657" s="7">
        <v>8</v>
      </c>
      <c r="W657" s="7">
        <v>15</v>
      </c>
      <c r="X657" s="7">
        <v>32</v>
      </c>
      <c r="Y657" s="7">
        <v>2</v>
      </c>
      <c r="Z657" s="7">
        <v>0</v>
      </c>
      <c r="AA657"/>
    </row>
    <row r="658" spans="1:27" x14ac:dyDescent="0.25">
      <c r="A658" s="24">
        <f t="shared" si="34"/>
        <v>1</v>
      </c>
      <c r="B658" s="24" t="str">
        <f t="shared" si="32"/>
        <v/>
      </c>
      <c r="C658" s="24" t="str">
        <f t="shared" si="33"/>
        <v/>
      </c>
      <c r="D658" s="24">
        <v>2026</v>
      </c>
      <c r="E658" s="7" t="s">
        <v>731</v>
      </c>
      <c r="F658" s="7" t="s">
        <v>722</v>
      </c>
      <c r="G658" s="7" t="s">
        <v>29</v>
      </c>
      <c r="H658" s="7" t="s">
        <v>30</v>
      </c>
      <c r="I658" s="8">
        <v>0.23</v>
      </c>
      <c r="J658" s="8">
        <v>0.28999999999999998</v>
      </c>
      <c r="K658" s="8">
        <v>0.246</v>
      </c>
      <c r="L658" s="8">
        <v>0.53600000000000003</v>
      </c>
      <c r="M658" s="7">
        <v>30</v>
      </c>
      <c r="N658" s="7">
        <v>70</v>
      </c>
      <c r="O658" s="7">
        <v>61</v>
      </c>
      <c r="P658" s="7">
        <v>5</v>
      </c>
      <c r="Q658" s="7">
        <v>14</v>
      </c>
      <c r="R658" s="7">
        <v>1</v>
      </c>
      <c r="S658" s="7">
        <v>0</v>
      </c>
      <c r="T658" s="7">
        <v>0</v>
      </c>
      <c r="U658" s="7">
        <v>6</v>
      </c>
      <c r="V658" s="7">
        <v>4</v>
      </c>
      <c r="W658" s="7">
        <v>2</v>
      </c>
      <c r="X658" s="7">
        <v>15</v>
      </c>
      <c r="Y658" s="7">
        <v>0</v>
      </c>
      <c r="Z658" s="7">
        <v>0</v>
      </c>
      <c r="AA658"/>
    </row>
    <row r="659" spans="1:27" x14ac:dyDescent="0.25">
      <c r="A659" s="24" t="str">
        <f t="shared" si="34"/>
        <v/>
      </c>
      <c r="B659" s="24" t="str">
        <f t="shared" si="32"/>
        <v/>
      </c>
      <c r="C659" s="24" t="str">
        <f t="shared" si="33"/>
        <v/>
      </c>
      <c r="D659" s="24">
        <v>2026</v>
      </c>
      <c r="E659" s="7" t="s">
        <v>732</v>
      </c>
      <c r="F659" s="7" t="s">
        <v>722</v>
      </c>
      <c r="G659" s="7" t="s">
        <v>24</v>
      </c>
      <c r="H659" s="7" t="s">
        <v>40</v>
      </c>
      <c r="I659" s="8">
        <v>0.20599999999999999</v>
      </c>
      <c r="J659" s="8">
        <v>0.32300000000000001</v>
      </c>
      <c r="K659" s="8">
        <v>0.31900000000000001</v>
      </c>
      <c r="L659" s="8">
        <v>0.64300000000000002</v>
      </c>
      <c r="M659" s="7">
        <v>44</v>
      </c>
      <c r="N659" s="7">
        <v>169</v>
      </c>
      <c r="O659" s="7">
        <v>141</v>
      </c>
      <c r="P659" s="7">
        <v>21</v>
      </c>
      <c r="Q659" s="7">
        <v>29</v>
      </c>
      <c r="R659" s="7">
        <v>6</v>
      </c>
      <c r="S659" s="7">
        <v>2</v>
      </c>
      <c r="T659" s="7">
        <v>2</v>
      </c>
      <c r="U659" s="7">
        <v>14</v>
      </c>
      <c r="V659" s="7">
        <v>6</v>
      </c>
      <c r="W659" s="7">
        <v>19</v>
      </c>
      <c r="X659" s="7">
        <v>23</v>
      </c>
      <c r="Y659" s="7">
        <v>3</v>
      </c>
      <c r="Z659" s="7">
        <v>0</v>
      </c>
      <c r="AA659"/>
    </row>
    <row r="660" spans="1:27" x14ac:dyDescent="0.25">
      <c r="A660" s="24" t="str">
        <f t="shared" si="34"/>
        <v/>
      </c>
      <c r="B660" s="24" t="str">
        <f t="shared" si="32"/>
        <v/>
      </c>
      <c r="C660" s="24" t="str">
        <f t="shared" si="33"/>
        <v/>
      </c>
      <c r="D660" s="24">
        <v>2026</v>
      </c>
      <c r="E660" s="7" t="s">
        <v>733</v>
      </c>
      <c r="F660" s="7" t="s">
        <v>722</v>
      </c>
      <c r="G660" s="7" t="s">
        <v>47</v>
      </c>
      <c r="H660" s="7" t="s">
        <v>42</v>
      </c>
      <c r="I660" s="8">
        <v>0.20399999999999999</v>
      </c>
      <c r="J660" s="8">
        <v>0.35499999999999998</v>
      </c>
      <c r="K660" s="8">
        <v>0.26500000000000001</v>
      </c>
      <c r="L660" s="8">
        <v>0.62</v>
      </c>
      <c r="M660" s="7">
        <v>28</v>
      </c>
      <c r="N660" s="7">
        <v>63</v>
      </c>
      <c r="O660" s="7">
        <v>49</v>
      </c>
      <c r="P660" s="7">
        <v>8</v>
      </c>
      <c r="Q660" s="7">
        <v>10</v>
      </c>
      <c r="R660" s="7">
        <v>3</v>
      </c>
      <c r="S660" s="7">
        <v>0</v>
      </c>
      <c r="T660" s="7">
        <v>0</v>
      </c>
      <c r="U660" s="7">
        <v>3</v>
      </c>
      <c r="V660" s="7">
        <v>2</v>
      </c>
      <c r="W660" s="7">
        <v>10</v>
      </c>
      <c r="X660" s="7">
        <v>13</v>
      </c>
      <c r="Y660" s="7">
        <v>1</v>
      </c>
      <c r="Z660" s="7">
        <v>0</v>
      </c>
      <c r="AA660"/>
    </row>
    <row r="661" spans="1:27" x14ac:dyDescent="0.25">
      <c r="A661" s="24" t="str">
        <f t="shared" si="34"/>
        <v/>
      </c>
      <c r="B661" s="24" t="str">
        <f t="shared" si="32"/>
        <v/>
      </c>
      <c r="C661" s="24" t="str">
        <f t="shared" si="33"/>
        <v/>
      </c>
      <c r="D661" s="24">
        <v>2026</v>
      </c>
      <c r="E661" s="7" t="s">
        <v>737</v>
      </c>
      <c r="F661" s="7" t="s">
        <v>722</v>
      </c>
      <c r="G661" s="7" t="s">
        <v>24</v>
      </c>
      <c r="H661" s="7" t="s">
        <v>30</v>
      </c>
      <c r="I661" s="8">
        <v>0.182</v>
      </c>
      <c r="J661" s="8">
        <v>0.308</v>
      </c>
      <c r="K661" s="8">
        <v>0.182</v>
      </c>
      <c r="L661" s="8">
        <v>0.49</v>
      </c>
      <c r="M661" s="7">
        <v>12</v>
      </c>
      <c r="N661" s="7">
        <v>26</v>
      </c>
      <c r="O661" s="7">
        <v>22</v>
      </c>
      <c r="P661" s="7">
        <v>2</v>
      </c>
      <c r="Q661" s="7">
        <v>4</v>
      </c>
      <c r="R661" s="7">
        <v>0</v>
      </c>
      <c r="S661" s="7">
        <v>0</v>
      </c>
      <c r="T661" s="7">
        <v>0</v>
      </c>
      <c r="U661" s="7">
        <v>2</v>
      </c>
      <c r="V661" s="7">
        <v>1</v>
      </c>
      <c r="W661" s="7">
        <v>3</v>
      </c>
      <c r="X661" s="7">
        <v>6</v>
      </c>
      <c r="Y661" s="7">
        <v>1</v>
      </c>
      <c r="Z661" s="7">
        <v>0</v>
      </c>
      <c r="AA661"/>
    </row>
    <row r="662" spans="1:27" x14ac:dyDescent="0.25">
      <c r="A662" s="24" t="str">
        <f t="shared" si="34"/>
        <v/>
      </c>
      <c r="B662" s="24" t="str">
        <f t="shared" si="32"/>
        <v/>
      </c>
      <c r="C662" s="24" t="str">
        <f t="shared" si="33"/>
        <v/>
      </c>
      <c r="D662" s="24">
        <v>2026</v>
      </c>
      <c r="E662" s="7" t="s">
        <v>734</v>
      </c>
      <c r="F662" s="7" t="s">
        <v>722</v>
      </c>
      <c r="G662" s="7" t="s">
        <v>24</v>
      </c>
      <c r="H662" s="7" t="s">
        <v>35</v>
      </c>
      <c r="I662" s="8">
        <v>0.17899999999999999</v>
      </c>
      <c r="J662" s="8">
        <v>0.26</v>
      </c>
      <c r="K662" s="8">
        <v>0.25</v>
      </c>
      <c r="L662" s="8">
        <v>0.51</v>
      </c>
      <c r="M662" s="7">
        <v>33</v>
      </c>
      <c r="N662" s="7">
        <v>96</v>
      </c>
      <c r="O662" s="7">
        <v>84</v>
      </c>
      <c r="P662" s="7">
        <v>8</v>
      </c>
      <c r="Q662" s="7">
        <v>15</v>
      </c>
      <c r="R662" s="7">
        <v>3</v>
      </c>
      <c r="S662" s="7">
        <v>0</v>
      </c>
      <c r="T662" s="7">
        <v>1</v>
      </c>
      <c r="U662" s="7">
        <v>14</v>
      </c>
      <c r="V662" s="7">
        <v>1</v>
      </c>
      <c r="W662" s="7">
        <v>9</v>
      </c>
      <c r="X662" s="7">
        <v>24</v>
      </c>
      <c r="Y662" s="7">
        <v>1</v>
      </c>
      <c r="Z662" s="7">
        <v>0</v>
      </c>
      <c r="AA662"/>
    </row>
    <row r="663" spans="1:27" x14ac:dyDescent="0.25">
      <c r="A663" s="24">
        <f t="shared" si="34"/>
        <v>1</v>
      </c>
      <c r="B663" s="24" t="str">
        <f t="shared" si="32"/>
        <v/>
      </c>
      <c r="C663" s="24" t="str">
        <f t="shared" si="33"/>
        <v/>
      </c>
      <c r="D663" s="24">
        <v>2026</v>
      </c>
      <c r="E663" s="7" t="s">
        <v>735</v>
      </c>
      <c r="F663" s="7" t="s">
        <v>722</v>
      </c>
      <c r="G663" s="7" t="s">
        <v>29</v>
      </c>
      <c r="H663" s="7" t="s">
        <v>25</v>
      </c>
      <c r="I663" s="8">
        <v>0.17</v>
      </c>
      <c r="J663" s="8">
        <v>0.29699999999999999</v>
      </c>
      <c r="K663" s="8">
        <v>0.26400000000000001</v>
      </c>
      <c r="L663" s="8">
        <v>0.56100000000000005</v>
      </c>
      <c r="M663" s="7">
        <v>24</v>
      </c>
      <c r="N663" s="7">
        <v>66</v>
      </c>
      <c r="O663" s="7">
        <v>53</v>
      </c>
      <c r="P663" s="7">
        <v>7</v>
      </c>
      <c r="Q663" s="7">
        <v>9</v>
      </c>
      <c r="R663" s="7">
        <v>3</v>
      </c>
      <c r="S663" s="7">
        <v>1</v>
      </c>
      <c r="T663" s="7">
        <v>0</v>
      </c>
      <c r="U663" s="7">
        <v>4</v>
      </c>
      <c r="V663" s="7">
        <v>0</v>
      </c>
      <c r="W663" s="7">
        <v>10</v>
      </c>
      <c r="X663" s="7">
        <v>12</v>
      </c>
      <c r="Y663" s="7">
        <v>0</v>
      </c>
      <c r="Z663" s="7">
        <v>0</v>
      </c>
      <c r="AA663"/>
    </row>
    <row r="664" spans="1:27" x14ac:dyDescent="0.25">
      <c r="A664" s="24">
        <f t="shared" si="34"/>
        <v>1</v>
      </c>
      <c r="B664" s="24" t="str">
        <f t="shared" si="32"/>
        <v/>
      </c>
      <c r="C664" s="24" t="str">
        <f t="shared" si="33"/>
        <v/>
      </c>
      <c r="D664" s="24">
        <v>2026</v>
      </c>
      <c r="E664" s="7" t="s">
        <v>736</v>
      </c>
      <c r="F664" s="7" t="s">
        <v>722</v>
      </c>
      <c r="G664" s="7" t="s">
        <v>29</v>
      </c>
      <c r="H664" s="7" t="s">
        <v>35</v>
      </c>
      <c r="I664" s="8">
        <v>0.158</v>
      </c>
      <c r="J664" s="8">
        <v>0.27300000000000002</v>
      </c>
      <c r="K664" s="8">
        <v>0.26300000000000001</v>
      </c>
      <c r="L664" s="8">
        <v>0.53600000000000003</v>
      </c>
      <c r="M664" s="7">
        <v>9</v>
      </c>
      <c r="N664" s="7">
        <v>22</v>
      </c>
      <c r="O664" s="7">
        <v>19</v>
      </c>
      <c r="P664" s="7">
        <v>1</v>
      </c>
      <c r="Q664" s="7">
        <v>3</v>
      </c>
      <c r="R664" s="7">
        <v>0</v>
      </c>
      <c r="S664" s="7">
        <v>1</v>
      </c>
      <c r="T664" s="7">
        <v>0</v>
      </c>
      <c r="U664" s="7">
        <v>1</v>
      </c>
      <c r="V664" s="7">
        <v>1</v>
      </c>
      <c r="W664" s="7">
        <v>2</v>
      </c>
      <c r="X664" s="7">
        <v>10</v>
      </c>
      <c r="Y664" s="7">
        <v>0</v>
      </c>
      <c r="Z664" s="7">
        <v>0</v>
      </c>
      <c r="AA664"/>
    </row>
    <row r="665" spans="1:27" x14ac:dyDescent="0.25">
      <c r="A665" s="24" t="str">
        <f t="shared" si="34"/>
        <v/>
      </c>
      <c r="B665" s="24" t="str">
        <f t="shared" si="32"/>
        <v/>
      </c>
      <c r="C665" s="24" t="str">
        <f t="shared" si="33"/>
        <v/>
      </c>
      <c r="D665" s="24">
        <v>2026</v>
      </c>
      <c r="E665" s="7" t="s">
        <v>738</v>
      </c>
      <c r="F665" s="7" t="s">
        <v>722</v>
      </c>
      <c r="G665" s="7" t="s">
        <v>37</v>
      </c>
      <c r="H665" s="7" t="s">
        <v>25</v>
      </c>
      <c r="I665" s="8">
        <v>0.14299999999999999</v>
      </c>
      <c r="J665" s="8">
        <v>0.26500000000000001</v>
      </c>
      <c r="K665" s="8">
        <v>0.19</v>
      </c>
      <c r="L665" s="8">
        <v>0.45600000000000002</v>
      </c>
      <c r="M665" s="7">
        <v>28</v>
      </c>
      <c r="N665" s="7">
        <v>49</v>
      </c>
      <c r="O665" s="7">
        <v>42</v>
      </c>
      <c r="P665" s="7">
        <v>4</v>
      </c>
      <c r="Q665" s="7">
        <v>6</v>
      </c>
      <c r="R665" s="7">
        <v>0</v>
      </c>
      <c r="S665" s="7">
        <v>1</v>
      </c>
      <c r="T665" s="7">
        <v>0</v>
      </c>
      <c r="U665" s="7">
        <v>3</v>
      </c>
      <c r="V665" s="7">
        <v>1</v>
      </c>
      <c r="W665" s="7">
        <v>6</v>
      </c>
      <c r="X665" s="7">
        <v>15</v>
      </c>
      <c r="Y665" s="7">
        <v>0</v>
      </c>
      <c r="Z665" s="7">
        <v>0</v>
      </c>
      <c r="AA665"/>
    </row>
    <row r="666" spans="1:27" x14ac:dyDescent="0.25">
      <c r="A666" s="24" t="str">
        <f t="shared" si="34"/>
        <v/>
      </c>
      <c r="B666" s="24" t="str">
        <f t="shared" si="32"/>
        <v/>
      </c>
      <c r="C666" s="24">
        <f t="shared" si="33"/>
        <v>1</v>
      </c>
      <c r="D666" s="24">
        <v>2026</v>
      </c>
      <c r="E666" s="7" t="s">
        <v>739</v>
      </c>
      <c r="F666" s="7" t="s">
        <v>722</v>
      </c>
      <c r="G666" s="7" t="s">
        <v>37</v>
      </c>
      <c r="H666" s="7" t="s">
        <v>35</v>
      </c>
      <c r="I666" s="8">
        <v>0</v>
      </c>
      <c r="J666" s="8">
        <v>0.16700000000000001</v>
      </c>
      <c r="K666" s="8">
        <v>0</v>
      </c>
      <c r="L666" s="8">
        <v>0.16700000000000001</v>
      </c>
      <c r="M666" s="7">
        <v>3</v>
      </c>
      <c r="N666" s="7">
        <v>6</v>
      </c>
      <c r="O666" s="7">
        <v>5</v>
      </c>
      <c r="P666" s="7">
        <v>1</v>
      </c>
      <c r="Q666" s="7">
        <v>0</v>
      </c>
      <c r="R666" s="7">
        <v>0</v>
      </c>
      <c r="S666" s="7">
        <v>0</v>
      </c>
      <c r="T666" s="7">
        <v>0</v>
      </c>
      <c r="U666" s="7">
        <v>1</v>
      </c>
      <c r="V666" s="7">
        <v>1</v>
      </c>
      <c r="W666" s="7">
        <v>0</v>
      </c>
      <c r="X666" s="7">
        <v>5</v>
      </c>
      <c r="Y666" s="7">
        <v>0</v>
      </c>
      <c r="Z666" s="7">
        <v>0</v>
      </c>
      <c r="AA666"/>
    </row>
    <row r="667" spans="1:27" x14ac:dyDescent="0.25">
      <c r="A667" s="24" t="str">
        <f t="shared" si="34"/>
        <v/>
      </c>
      <c r="B667" s="24" t="str">
        <f t="shared" si="32"/>
        <v/>
      </c>
      <c r="C667" s="24" t="str">
        <f t="shared" si="33"/>
        <v/>
      </c>
      <c r="D667" s="24">
        <v>2026</v>
      </c>
      <c r="E667" s="7" t="s">
        <v>740</v>
      </c>
      <c r="F667" s="7" t="s">
        <v>722</v>
      </c>
      <c r="G667" s="7" t="s">
        <v>24</v>
      </c>
      <c r="H667" s="7" t="s">
        <v>64</v>
      </c>
      <c r="I667" s="8">
        <v>0</v>
      </c>
      <c r="J667" s="8">
        <v>0</v>
      </c>
      <c r="K667" s="8">
        <v>0</v>
      </c>
      <c r="L667" s="8">
        <v>0</v>
      </c>
      <c r="M667" s="7">
        <v>1</v>
      </c>
      <c r="N667" s="7">
        <v>2</v>
      </c>
      <c r="O667" s="7">
        <v>1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/>
    </row>
    <row r="668" spans="1:27" x14ac:dyDescent="0.25">
      <c r="A668" s="24" t="str">
        <f t="shared" si="34"/>
        <v/>
      </c>
      <c r="B668" s="24" t="str">
        <f t="shared" si="32"/>
        <v/>
      </c>
      <c r="C668" s="24" t="str">
        <f t="shared" si="33"/>
        <v/>
      </c>
      <c r="D668" s="24">
        <v>2026</v>
      </c>
      <c r="E668" s="7" t="s">
        <v>9101</v>
      </c>
      <c r="F668" s="7" t="s">
        <v>722</v>
      </c>
      <c r="G668" s="7" t="s">
        <v>47</v>
      </c>
      <c r="H668" s="7" t="s">
        <v>25</v>
      </c>
      <c r="I668" s="8">
        <v>0</v>
      </c>
      <c r="J668" s="8">
        <v>0</v>
      </c>
      <c r="K668" s="8">
        <v>0</v>
      </c>
      <c r="L668" s="8">
        <v>0</v>
      </c>
      <c r="M668" s="7">
        <v>1</v>
      </c>
      <c r="N668" s="7">
        <v>1</v>
      </c>
      <c r="O668" s="7">
        <v>1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/>
    </row>
    <row r="669" spans="1:27" x14ac:dyDescent="0.25">
      <c r="A669" s="24" t="str">
        <f t="shared" si="34"/>
        <v/>
      </c>
      <c r="B669" s="24" t="str">
        <f t="shared" si="32"/>
        <v/>
      </c>
      <c r="C669" s="24" t="str">
        <f t="shared" si="33"/>
        <v/>
      </c>
      <c r="D669" s="24">
        <v>2026</v>
      </c>
      <c r="E669" s="7" t="s">
        <v>744</v>
      </c>
      <c r="F669" s="7" t="s">
        <v>742</v>
      </c>
      <c r="G669" s="7" t="s">
        <v>24</v>
      </c>
      <c r="H669" s="7" t="s">
        <v>30</v>
      </c>
      <c r="I669" s="8">
        <v>0.32900000000000001</v>
      </c>
      <c r="J669" s="8">
        <v>0.45700000000000002</v>
      </c>
      <c r="K669" s="8">
        <v>0.71</v>
      </c>
      <c r="L669" s="8">
        <v>1.1679999999999999</v>
      </c>
      <c r="M669" s="7">
        <v>55</v>
      </c>
      <c r="N669" s="7">
        <v>258</v>
      </c>
      <c r="O669" s="7">
        <v>207</v>
      </c>
      <c r="P669" s="7">
        <v>55</v>
      </c>
      <c r="Q669" s="7">
        <v>68</v>
      </c>
      <c r="R669" s="7">
        <v>9</v>
      </c>
      <c r="S669" s="7">
        <v>2</v>
      </c>
      <c r="T669" s="7">
        <v>22</v>
      </c>
      <c r="U669" s="7">
        <v>55</v>
      </c>
      <c r="V669" s="7">
        <v>7</v>
      </c>
      <c r="W669" s="7">
        <v>43</v>
      </c>
      <c r="X669" s="7">
        <v>46</v>
      </c>
      <c r="Y669" s="7">
        <v>11</v>
      </c>
      <c r="Z669" s="7">
        <v>3</v>
      </c>
      <c r="AA669"/>
    </row>
    <row r="670" spans="1:27" x14ac:dyDescent="0.25">
      <c r="A670" s="24">
        <f t="shared" si="34"/>
        <v>1</v>
      </c>
      <c r="B670" s="24" t="str">
        <f t="shared" si="32"/>
        <v/>
      </c>
      <c r="C670" s="24" t="str">
        <f t="shared" si="33"/>
        <v/>
      </c>
      <c r="D670" s="24">
        <v>2026</v>
      </c>
      <c r="E670" s="7" t="s">
        <v>743</v>
      </c>
      <c r="F670" s="7" t="s">
        <v>742</v>
      </c>
      <c r="G670" s="7" t="s">
        <v>29</v>
      </c>
      <c r="H670" s="7" t="s">
        <v>44</v>
      </c>
      <c r="I670" s="8">
        <v>0.32700000000000001</v>
      </c>
      <c r="J670" s="8">
        <v>0.40699999999999997</v>
      </c>
      <c r="K670" s="8">
        <v>0.44700000000000001</v>
      </c>
      <c r="L670" s="8">
        <v>0.85399999999999998</v>
      </c>
      <c r="M670" s="7">
        <v>58</v>
      </c>
      <c r="N670" s="7">
        <v>254</v>
      </c>
      <c r="O670" s="7">
        <v>217</v>
      </c>
      <c r="P670" s="7">
        <v>38</v>
      </c>
      <c r="Q670" s="7">
        <v>71</v>
      </c>
      <c r="R670" s="7">
        <v>8</v>
      </c>
      <c r="S670" s="7">
        <v>0</v>
      </c>
      <c r="T670" s="7">
        <v>6</v>
      </c>
      <c r="U670" s="7">
        <v>41</v>
      </c>
      <c r="V670" s="7">
        <v>2</v>
      </c>
      <c r="W670" s="7">
        <v>30</v>
      </c>
      <c r="X670" s="7">
        <v>22</v>
      </c>
      <c r="Y670" s="7">
        <v>5</v>
      </c>
      <c r="Z670" s="7">
        <v>1</v>
      </c>
      <c r="AA670"/>
    </row>
    <row r="671" spans="1:27" x14ac:dyDescent="0.25">
      <c r="A671" s="24" t="str">
        <f t="shared" si="34"/>
        <v/>
      </c>
      <c r="B671" s="24" t="str">
        <f t="shared" si="32"/>
        <v/>
      </c>
      <c r="C671" s="24" t="str">
        <f t="shared" si="33"/>
        <v/>
      </c>
      <c r="D671" s="24">
        <v>2026</v>
      </c>
      <c r="E671" s="7" t="s">
        <v>741</v>
      </c>
      <c r="F671" s="7" t="s">
        <v>742</v>
      </c>
      <c r="G671" s="7" t="s">
        <v>37</v>
      </c>
      <c r="H671" s="7" t="s">
        <v>42</v>
      </c>
      <c r="I671" s="8">
        <v>0.32200000000000001</v>
      </c>
      <c r="J671" s="8">
        <v>0.43099999999999999</v>
      </c>
      <c r="K671" s="8">
        <v>0.49</v>
      </c>
      <c r="L671" s="8">
        <v>0.92200000000000004</v>
      </c>
      <c r="M671" s="7">
        <v>58</v>
      </c>
      <c r="N671" s="7">
        <v>258</v>
      </c>
      <c r="O671" s="7">
        <v>208</v>
      </c>
      <c r="P671" s="7">
        <v>44</v>
      </c>
      <c r="Q671" s="7">
        <v>67</v>
      </c>
      <c r="R671" s="7">
        <v>12</v>
      </c>
      <c r="S671" s="7">
        <v>1</v>
      </c>
      <c r="T671" s="7">
        <v>7</v>
      </c>
      <c r="U671" s="7">
        <v>49</v>
      </c>
      <c r="V671" s="7">
        <v>3</v>
      </c>
      <c r="W671" s="7">
        <v>40</v>
      </c>
      <c r="X671" s="7">
        <v>33</v>
      </c>
      <c r="Y671" s="7">
        <v>7</v>
      </c>
      <c r="Z671" s="7">
        <v>0</v>
      </c>
      <c r="AA671"/>
    </row>
    <row r="672" spans="1:27" x14ac:dyDescent="0.25">
      <c r="A672" s="24" t="str">
        <f t="shared" si="34"/>
        <v/>
      </c>
      <c r="B672" s="24" t="str">
        <f t="shared" si="32"/>
        <v/>
      </c>
      <c r="C672" s="24" t="str">
        <f t="shared" si="33"/>
        <v/>
      </c>
      <c r="D672" s="24">
        <v>2026</v>
      </c>
      <c r="E672" s="7" t="s">
        <v>746</v>
      </c>
      <c r="F672" s="7" t="s">
        <v>742</v>
      </c>
      <c r="G672" s="7" t="s">
        <v>37</v>
      </c>
      <c r="H672" s="7" t="s">
        <v>35</v>
      </c>
      <c r="I672" s="8">
        <v>0.32</v>
      </c>
      <c r="J672" s="8">
        <v>0.45300000000000001</v>
      </c>
      <c r="K672" s="8">
        <v>0.5</v>
      </c>
      <c r="L672" s="8">
        <v>0.95299999999999996</v>
      </c>
      <c r="M672" s="7">
        <v>55</v>
      </c>
      <c r="N672" s="7">
        <v>247</v>
      </c>
      <c r="O672" s="7">
        <v>194</v>
      </c>
      <c r="P672" s="7">
        <v>51</v>
      </c>
      <c r="Q672" s="7">
        <v>62</v>
      </c>
      <c r="R672" s="7">
        <v>14</v>
      </c>
      <c r="S672" s="7">
        <v>0</v>
      </c>
      <c r="T672" s="7">
        <v>7</v>
      </c>
      <c r="U672" s="7">
        <v>46</v>
      </c>
      <c r="V672" s="7">
        <v>9</v>
      </c>
      <c r="W672" s="7">
        <v>41</v>
      </c>
      <c r="X672" s="7">
        <v>37</v>
      </c>
      <c r="Y672" s="7">
        <v>11</v>
      </c>
      <c r="Z672" s="7">
        <v>5</v>
      </c>
      <c r="AA672"/>
    </row>
    <row r="673" spans="1:27" x14ac:dyDescent="0.25">
      <c r="A673" s="24" t="str">
        <f t="shared" si="34"/>
        <v/>
      </c>
      <c r="B673" s="24" t="str">
        <f t="shared" si="32"/>
        <v/>
      </c>
      <c r="C673" s="24" t="str">
        <f t="shared" si="33"/>
        <v/>
      </c>
      <c r="D673" s="24">
        <v>2026</v>
      </c>
      <c r="E673" s="7" t="s">
        <v>745</v>
      </c>
      <c r="F673" s="7" t="s">
        <v>742</v>
      </c>
      <c r="G673" s="7" t="s">
        <v>24</v>
      </c>
      <c r="H673" s="7" t="s">
        <v>38</v>
      </c>
      <c r="I673" s="8">
        <v>0.308</v>
      </c>
      <c r="J673" s="8">
        <v>0.443</v>
      </c>
      <c r="K673" s="8">
        <v>0.48099999999999998</v>
      </c>
      <c r="L673" s="8">
        <v>0.92500000000000004</v>
      </c>
      <c r="M673" s="7">
        <v>58</v>
      </c>
      <c r="N673" s="7">
        <v>274</v>
      </c>
      <c r="O673" s="7">
        <v>214</v>
      </c>
      <c r="P673" s="7">
        <v>52</v>
      </c>
      <c r="Q673" s="7">
        <v>66</v>
      </c>
      <c r="R673" s="7">
        <v>16</v>
      </c>
      <c r="S673" s="7">
        <v>0</v>
      </c>
      <c r="T673" s="7">
        <v>7</v>
      </c>
      <c r="U673" s="7">
        <v>35</v>
      </c>
      <c r="V673" s="7">
        <v>10</v>
      </c>
      <c r="W673" s="7">
        <v>45</v>
      </c>
      <c r="X673" s="7">
        <v>42</v>
      </c>
      <c r="Y673" s="7">
        <v>13</v>
      </c>
      <c r="Z673" s="7">
        <v>4</v>
      </c>
      <c r="AA673"/>
    </row>
    <row r="674" spans="1:27" x14ac:dyDescent="0.25">
      <c r="A674" s="24" t="str">
        <f t="shared" si="34"/>
        <v/>
      </c>
      <c r="B674" s="24" t="str">
        <f t="shared" si="32"/>
        <v/>
      </c>
      <c r="C674" s="24" t="str">
        <f t="shared" si="33"/>
        <v/>
      </c>
      <c r="D674" s="24">
        <v>2026</v>
      </c>
      <c r="E674" s="7" t="s">
        <v>747</v>
      </c>
      <c r="F674" s="7" t="s">
        <v>742</v>
      </c>
      <c r="G674" s="7" t="s">
        <v>37</v>
      </c>
      <c r="H674" s="7" t="s">
        <v>27</v>
      </c>
      <c r="I674" s="8">
        <v>0.27700000000000002</v>
      </c>
      <c r="J674" s="8">
        <v>0.38800000000000001</v>
      </c>
      <c r="K674" s="8">
        <v>0.441</v>
      </c>
      <c r="L674" s="8">
        <v>0.82899999999999996</v>
      </c>
      <c r="M674" s="7">
        <v>53</v>
      </c>
      <c r="N674" s="7">
        <v>251</v>
      </c>
      <c r="O674" s="7">
        <v>202</v>
      </c>
      <c r="P674" s="7">
        <v>54</v>
      </c>
      <c r="Q674" s="7">
        <v>56</v>
      </c>
      <c r="R674" s="7">
        <v>6</v>
      </c>
      <c r="S674" s="7">
        <v>0</v>
      </c>
      <c r="T674" s="7">
        <v>9</v>
      </c>
      <c r="U674" s="7">
        <v>43</v>
      </c>
      <c r="V674" s="7">
        <v>11</v>
      </c>
      <c r="W674" s="7">
        <v>27</v>
      </c>
      <c r="X674" s="7">
        <v>25</v>
      </c>
      <c r="Y674" s="7">
        <v>21</v>
      </c>
      <c r="Z674" s="7">
        <v>5</v>
      </c>
      <c r="AA674"/>
    </row>
    <row r="675" spans="1:27" x14ac:dyDescent="0.25">
      <c r="A675" s="24" t="str">
        <f t="shared" si="34"/>
        <v/>
      </c>
      <c r="B675" s="24" t="str">
        <f t="shared" si="32"/>
        <v/>
      </c>
      <c r="C675" s="24" t="str">
        <f t="shared" si="33"/>
        <v/>
      </c>
      <c r="D675" s="24">
        <v>2026</v>
      </c>
      <c r="E675" s="7" t="s">
        <v>748</v>
      </c>
      <c r="F675" s="7" t="s">
        <v>742</v>
      </c>
      <c r="G675" s="7" t="s">
        <v>37</v>
      </c>
      <c r="H675" s="7" t="s">
        <v>33</v>
      </c>
      <c r="I675" s="8">
        <v>0.27200000000000002</v>
      </c>
      <c r="J675" s="8">
        <v>0.38300000000000001</v>
      </c>
      <c r="K675" s="8">
        <v>0.46500000000000002</v>
      </c>
      <c r="L675" s="8">
        <v>0.84799999999999998</v>
      </c>
      <c r="M675" s="7">
        <v>58</v>
      </c>
      <c r="N675" s="7">
        <v>268</v>
      </c>
      <c r="O675" s="7">
        <v>217</v>
      </c>
      <c r="P675" s="7">
        <v>54</v>
      </c>
      <c r="Q675" s="7">
        <v>59</v>
      </c>
      <c r="R675" s="7">
        <v>12</v>
      </c>
      <c r="S675" s="7">
        <v>0</v>
      </c>
      <c r="T675" s="7">
        <v>10</v>
      </c>
      <c r="U675" s="7">
        <v>41</v>
      </c>
      <c r="V675" s="7">
        <v>19</v>
      </c>
      <c r="W675" s="7">
        <v>23</v>
      </c>
      <c r="X675" s="7">
        <v>57</v>
      </c>
      <c r="Y675" s="7">
        <v>10</v>
      </c>
      <c r="Z675" s="7">
        <v>3</v>
      </c>
      <c r="AA675"/>
    </row>
    <row r="676" spans="1:27" x14ac:dyDescent="0.25">
      <c r="A676" s="24" t="str">
        <f t="shared" si="34"/>
        <v/>
      </c>
      <c r="B676" s="24" t="str">
        <f t="shared" si="32"/>
        <v/>
      </c>
      <c r="C676" s="24" t="str">
        <f t="shared" si="33"/>
        <v/>
      </c>
      <c r="D676" s="24">
        <v>2026</v>
      </c>
      <c r="E676" s="7" t="s">
        <v>749</v>
      </c>
      <c r="F676" s="7" t="s">
        <v>742</v>
      </c>
      <c r="G676" s="7" t="s">
        <v>47</v>
      </c>
      <c r="H676" s="7" t="s">
        <v>40</v>
      </c>
      <c r="I676" s="8">
        <v>0.22600000000000001</v>
      </c>
      <c r="J676" s="8">
        <v>0.29399999999999998</v>
      </c>
      <c r="K676" s="8">
        <v>0.34699999999999998</v>
      </c>
      <c r="L676" s="8">
        <v>0.64200000000000002</v>
      </c>
      <c r="M676" s="7">
        <v>56</v>
      </c>
      <c r="N676" s="7">
        <v>222</v>
      </c>
      <c r="O676" s="7">
        <v>190</v>
      </c>
      <c r="P676" s="7">
        <v>31</v>
      </c>
      <c r="Q676" s="7">
        <v>43</v>
      </c>
      <c r="R676" s="7">
        <v>5</v>
      </c>
      <c r="S676" s="7">
        <v>3</v>
      </c>
      <c r="T676" s="7">
        <v>4</v>
      </c>
      <c r="U676" s="7">
        <v>31</v>
      </c>
      <c r="V676" s="7">
        <v>6</v>
      </c>
      <c r="W676" s="7">
        <v>14</v>
      </c>
      <c r="X676" s="7">
        <v>53</v>
      </c>
      <c r="Y676" s="7">
        <v>11</v>
      </c>
      <c r="Z676" s="7">
        <v>2</v>
      </c>
      <c r="AA676"/>
    </row>
    <row r="677" spans="1:27" x14ac:dyDescent="0.25">
      <c r="A677" s="24" t="str">
        <f t="shared" si="34"/>
        <v/>
      </c>
      <c r="B677" s="24" t="str">
        <f t="shared" si="32"/>
        <v/>
      </c>
      <c r="C677" s="24" t="str">
        <f t="shared" si="33"/>
        <v/>
      </c>
      <c r="D677" s="24">
        <v>2026</v>
      </c>
      <c r="E677" s="7" t="s">
        <v>750</v>
      </c>
      <c r="F677" s="7" t="s">
        <v>742</v>
      </c>
      <c r="G677" s="7" t="s">
        <v>37</v>
      </c>
      <c r="H677" s="7" t="s">
        <v>25</v>
      </c>
      <c r="I677" s="8">
        <v>0.26300000000000001</v>
      </c>
      <c r="J677" s="8">
        <v>0.39500000000000002</v>
      </c>
      <c r="K677" s="8">
        <v>0.52600000000000002</v>
      </c>
      <c r="L677" s="8">
        <v>0.92100000000000004</v>
      </c>
      <c r="M677" s="7">
        <v>34</v>
      </c>
      <c r="N677" s="7">
        <v>119</v>
      </c>
      <c r="O677" s="7">
        <v>95</v>
      </c>
      <c r="P677" s="7">
        <v>20</v>
      </c>
      <c r="Q677" s="7">
        <v>25</v>
      </c>
      <c r="R677" s="7">
        <v>5</v>
      </c>
      <c r="S677" s="7">
        <v>1</v>
      </c>
      <c r="T677" s="7">
        <v>6</v>
      </c>
      <c r="U677" s="7">
        <v>24</v>
      </c>
      <c r="V677" s="7">
        <v>9</v>
      </c>
      <c r="W677" s="7">
        <v>13</v>
      </c>
      <c r="X677" s="7">
        <v>29</v>
      </c>
      <c r="Y677" s="7">
        <v>1</v>
      </c>
      <c r="Z677" s="7">
        <v>0</v>
      </c>
      <c r="AA677"/>
    </row>
    <row r="678" spans="1:27" x14ac:dyDescent="0.25">
      <c r="A678" s="24" t="str">
        <f t="shared" si="34"/>
        <v/>
      </c>
      <c r="B678" s="24" t="str">
        <f t="shared" si="32"/>
        <v/>
      </c>
      <c r="C678" s="24" t="str">
        <f t="shared" si="33"/>
        <v/>
      </c>
      <c r="D678" s="24">
        <v>2026</v>
      </c>
      <c r="E678" s="7" t="s">
        <v>751</v>
      </c>
      <c r="F678" s="7" t="s">
        <v>742</v>
      </c>
      <c r="G678" s="7" t="s">
        <v>37</v>
      </c>
      <c r="H678" s="7" t="s">
        <v>38</v>
      </c>
      <c r="I678" s="8">
        <v>0.25</v>
      </c>
      <c r="J678" s="8">
        <v>0.28599999999999998</v>
      </c>
      <c r="K678" s="8">
        <v>0.41699999999999998</v>
      </c>
      <c r="L678" s="8">
        <v>0.70199999999999996</v>
      </c>
      <c r="M678" s="7">
        <v>7</v>
      </c>
      <c r="N678" s="7">
        <v>14</v>
      </c>
      <c r="O678" s="7">
        <v>12</v>
      </c>
      <c r="P678" s="7">
        <v>2</v>
      </c>
      <c r="Q678" s="7">
        <v>3</v>
      </c>
      <c r="R678" s="7">
        <v>2</v>
      </c>
      <c r="S678" s="7">
        <v>0</v>
      </c>
      <c r="T678" s="7">
        <v>0</v>
      </c>
      <c r="U678" s="7">
        <v>3</v>
      </c>
      <c r="V678" s="7">
        <v>1</v>
      </c>
      <c r="W678" s="7">
        <v>0</v>
      </c>
      <c r="X678" s="7">
        <v>2</v>
      </c>
      <c r="Y678" s="7">
        <v>0</v>
      </c>
      <c r="Z678" s="7">
        <v>0</v>
      </c>
      <c r="AA678"/>
    </row>
    <row r="679" spans="1:27" x14ac:dyDescent="0.25">
      <c r="A679" s="24" t="str">
        <f t="shared" si="34"/>
        <v/>
      </c>
      <c r="B679" s="24" t="str">
        <f t="shared" si="32"/>
        <v/>
      </c>
      <c r="C679" s="24" t="str">
        <f t="shared" si="33"/>
        <v/>
      </c>
      <c r="D679" s="24">
        <v>2026</v>
      </c>
      <c r="E679" s="7" t="s">
        <v>752</v>
      </c>
      <c r="F679" s="7" t="s">
        <v>742</v>
      </c>
      <c r="G679" s="7" t="s">
        <v>47</v>
      </c>
      <c r="H679" s="7" t="s">
        <v>25</v>
      </c>
      <c r="I679" s="8">
        <v>0.24</v>
      </c>
      <c r="J679" s="8">
        <v>0.34</v>
      </c>
      <c r="K679" s="8">
        <v>0.44800000000000001</v>
      </c>
      <c r="L679" s="8">
        <v>0.78800000000000003</v>
      </c>
      <c r="M679" s="7">
        <v>39</v>
      </c>
      <c r="N679" s="7">
        <v>152</v>
      </c>
      <c r="O679" s="7">
        <v>125</v>
      </c>
      <c r="P679" s="7">
        <v>21</v>
      </c>
      <c r="Q679" s="7">
        <v>30</v>
      </c>
      <c r="R679" s="7">
        <v>3</v>
      </c>
      <c r="S679" s="7">
        <v>1</v>
      </c>
      <c r="T679" s="7">
        <v>7</v>
      </c>
      <c r="U679" s="7">
        <v>18</v>
      </c>
      <c r="V679" s="7">
        <v>5</v>
      </c>
      <c r="W679" s="7">
        <v>14</v>
      </c>
      <c r="X679" s="7">
        <v>23</v>
      </c>
      <c r="Y679" s="7">
        <v>3</v>
      </c>
      <c r="Z679" s="7">
        <v>0</v>
      </c>
      <c r="AA679"/>
    </row>
    <row r="680" spans="1:27" x14ac:dyDescent="0.25">
      <c r="A680" s="24" t="str">
        <f t="shared" si="34"/>
        <v/>
      </c>
      <c r="B680" s="24" t="str">
        <f t="shared" si="32"/>
        <v/>
      </c>
      <c r="C680" s="24" t="str">
        <f t="shared" si="33"/>
        <v/>
      </c>
      <c r="D680" s="24">
        <v>2026</v>
      </c>
      <c r="E680" s="7" t="s">
        <v>753</v>
      </c>
      <c r="F680" s="7" t="s">
        <v>742</v>
      </c>
      <c r="G680" s="7" t="s">
        <v>37</v>
      </c>
      <c r="H680" s="7" t="s">
        <v>64</v>
      </c>
      <c r="I680" s="8">
        <v>0.222</v>
      </c>
      <c r="J680" s="8">
        <v>0.41699999999999998</v>
      </c>
      <c r="K680" s="8">
        <v>0.33300000000000002</v>
      </c>
      <c r="L680" s="8">
        <v>0.75</v>
      </c>
      <c r="M680" s="7">
        <v>10</v>
      </c>
      <c r="N680" s="7">
        <v>25</v>
      </c>
      <c r="O680" s="7">
        <v>18</v>
      </c>
      <c r="P680" s="7">
        <v>4</v>
      </c>
      <c r="Q680" s="7">
        <v>4</v>
      </c>
      <c r="R680" s="7">
        <v>0</v>
      </c>
      <c r="S680" s="7">
        <v>1</v>
      </c>
      <c r="T680" s="7">
        <v>0</v>
      </c>
      <c r="U680" s="7">
        <v>3</v>
      </c>
      <c r="V680" s="7">
        <v>2</v>
      </c>
      <c r="W680" s="7">
        <v>4</v>
      </c>
      <c r="X680" s="7">
        <v>9</v>
      </c>
      <c r="Y680" s="7">
        <v>2</v>
      </c>
      <c r="Z680" s="7">
        <v>1</v>
      </c>
      <c r="AA680"/>
    </row>
    <row r="681" spans="1:27" x14ac:dyDescent="0.25">
      <c r="A681" s="24" t="str">
        <f t="shared" si="34"/>
        <v/>
      </c>
      <c r="B681" s="24" t="str">
        <f t="shared" si="32"/>
        <v/>
      </c>
      <c r="C681" s="24" t="str">
        <f t="shared" si="33"/>
        <v/>
      </c>
      <c r="D681" s="24">
        <v>2026</v>
      </c>
      <c r="E681" s="7" t="s">
        <v>754</v>
      </c>
      <c r="F681" s="7" t="s">
        <v>742</v>
      </c>
      <c r="G681" s="7" t="s">
        <v>37</v>
      </c>
      <c r="H681" s="7" t="s">
        <v>42</v>
      </c>
      <c r="I681" s="8">
        <v>0.19</v>
      </c>
      <c r="J681" s="8">
        <v>0.41399999999999998</v>
      </c>
      <c r="K681" s="8">
        <v>0.23799999999999999</v>
      </c>
      <c r="L681" s="8">
        <v>0.65200000000000002</v>
      </c>
      <c r="M681" s="7">
        <v>14</v>
      </c>
      <c r="N681" s="7">
        <v>29</v>
      </c>
      <c r="O681" s="7">
        <v>21</v>
      </c>
      <c r="P681" s="7">
        <v>9</v>
      </c>
      <c r="Q681" s="7">
        <v>4</v>
      </c>
      <c r="R681" s="7">
        <v>1</v>
      </c>
      <c r="S681" s="7">
        <v>0</v>
      </c>
      <c r="T681" s="7">
        <v>0</v>
      </c>
      <c r="U681" s="7">
        <v>3</v>
      </c>
      <c r="V681" s="7">
        <v>5</v>
      </c>
      <c r="W681" s="7">
        <v>3</v>
      </c>
      <c r="X681" s="7">
        <v>8</v>
      </c>
      <c r="Y681" s="7">
        <v>5</v>
      </c>
      <c r="Z681" s="7">
        <v>1</v>
      </c>
      <c r="AA681"/>
    </row>
    <row r="682" spans="1:27" x14ac:dyDescent="0.25">
      <c r="A682" s="24" t="str">
        <f t="shared" si="34"/>
        <v/>
      </c>
      <c r="B682" s="24" t="str">
        <f t="shared" si="32"/>
        <v/>
      </c>
      <c r="C682" s="24" t="str">
        <f t="shared" si="33"/>
        <v/>
      </c>
      <c r="D682" s="24">
        <v>2026</v>
      </c>
      <c r="E682" s="7" t="s">
        <v>755</v>
      </c>
      <c r="F682" s="7" t="s">
        <v>742</v>
      </c>
      <c r="G682" s="7" t="s">
        <v>24</v>
      </c>
      <c r="H682" s="7" t="s">
        <v>33</v>
      </c>
      <c r="I682" s="8">
        <v>0</v>
      </c>
      <c r="J682" s="8">
        <v>0</v>
      </c>
      <c r="K682" s="8">
        <v>0</v>
      </c>
      <c r="L682" s="8">
        <v>0</v>
      </c>
      <c r="M682" s="7">
        <v>8</v>
      </c>
      <c r="N682" s="7">
        <v>9</v>
      </c>
      <c r="O682" s="7">
        <v>9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6</v>
      </c>
      <c r="Y682" s="7">
        <v>0</v>
      </c>
      <c r="Z682" s="7">
        <v>0</v>
      </c>
      <c r="AA682"/>
    </row>
    <row r="683" spans="1:27" x14ac:dyDescent="0.25">
      <c r="A683" s="24">
        <f t="shared" si="34"/>
        <v>1</v>
      </c>
      <c r="B683" s="24" t="str">
        <f t="shared" si="32"/>
        <v/>
      </c>
      <c r="C683" s="24" t="str">
        <f t="shared" si="33"/>
        <v/>
      </c>
      <c r="D683" s="24">
        <v>2026</v>
      </c>
      <c r="E683" s="7" t="s">
        <v>756</v>
      </c>
      <c r="F683" s="7" t="s">
        <v>757</v>
      </c>
      <c r="G683" s="7" t="s">
        <v>29</v>
      </c>
      <c r="H683" s="7" t="s">
        <v>33</v>
      </c>
      <c r="I683" s="8">
        <v>0.3</v>
      </c>
      <c r="J683" s="8">
        <v>0.40400000000000003</v>
      </c>
      <c r="K683" s="8">
        <v>0.39200000000000002</v>
      </c>
      <c r="L683" s="8">
        <v>0.79700000000000004</v>
      </c>
      <c r="M683" s="7">
        <v>58</v>
      </c>
      <c r="N683" s="7">
        <v>274</v>
      </c>
      <c r="O683" s="7">
        <v>227</v>
      </c>
      <c r="P683" s="7">
        <v>48</v>
      </c>
      <c r="Q683" s="7">
        <v>68</v>
      </c>
      <c r="R683" s="7">
        <v>9</v>
      </c>
      <c r="S683" s="7">
        <v>0</v>
      </c>
      <c r="T683" s="7">
        <v>4</v>
      </c>
      <c r="U683" s="7">
        <v>32</v>
      </c>
      <c r="V683" s="7">
        <v>5</v>
      </c>
      <c r="W683" s="7">
        <v>35</v>
      </c>
      <c r="X683" s="7">
        <v>47</v>
      </c>
      <c r="Y683" s="7">
        <v>45</v>
      </c>
      <c r="Z683" s="7">
        <v>6</v>
      </c>
      <c r="AA683"/>
    </row>
    <row r="684" spans="1:27" x14ac:dyDescent="0.25">
      <c r="A684" s="24">
        <f t="shared" si="34"/>
        <v>1</v>
      </c>
      <c r="B684" s="24" t="str">
        <f t="shared" si="32"/>
        <v/>
      </c>
      <c r="C684" s="24" t="str">
        <f t="shared" si="33"/>
        <v/>
      </c>
      <c r="D684" s="24">
        <v>2026</v>
      </c>
      <c r="E684" s="7" t="s">
        <v>758</v>
      </c>
      <c r="F684" s="7" t="s">
        <v>757</v>
      </c>
      <c r="G684" s="7" t="s">
        <v>29</v>
      </c>
      <c r="H684" s="7" t="s">
        <v>38</v>
      </c>
      <c r="I684" s="8">
        <v>0.29299999999999998</v>
      </c>
      <c r="J684" s="8">
        <v>0.38600000000000001</v>
      </c>
      <c r="K684" s="8">
        <v>0.52400000000000002</v>
      </c>
      <c r="L684" s="8">
        <v>0.90900000000000003</v>
      </c>
      <c r="M684" s="7">
        <v>50</v>
      </c>
      <c r="N684" s="7">
        <v>224</v>
      </c>
      <c r="O684" s="7">
        <v>191</v>
      </c>
      <c r="P684" s="7">
        <v>32</v>
      </c>
      <c r="Q684" s="7">
        <v>56</v>
      </c>
      <c r="R684" s="7">
        <v>9</v>
      </c>
      <c r="S684" s="7">
        <v>1</v>
      </c>
      <c r="T684" s="7">
        <v>11</v>
      </c>
      <c r="U684" s="7">
        <v>54</v>
      </c>
      <c r="V684" s="7">
        <v>12</v>
      </c>
      <c r="W684" s="7">
        <v>18</v>
      </c>
      <c r="X684" s="7">
        <v>43</v>
      </c>
      <c r="Y684" s="7">
        <v>5</v>
      </c>
      <c r="Z684" s="7">
        <v>1</v>
      </c>
      <c r="AA684"/>
    </row>
    <row r="685" spans="1:27" x14ac:dyDescent="0.25">
      <c r="A685" s="24">
        <f t="shared" si="34"/>
        <v>1</v>
      </c>
      <c r="B685" s="24" t="str">
        <f t="shared" si="32"/>
        <v/>
      </c>
      <c r="C685" s="24" t="str">
        <f t="shared" si="33"/>
        <v/>
      </c>
      <c r="D685" s="24">
        <v>2026</v>
      </c>
      <c r="E685" s="7" t="s">
        <v>759</v>
      </c>
      <c r="F685" s="7" t="s">
        <v>757</v>
      </c>
      <c r="G685" s="7" t="s">
        <v>29</v>
      </c>
      <c r="H685" s="7" t="s">
        <v>27</v>
      </c>
      <c r="I685" s="8">
        <v>0.28399999999999997</v>
      </c>
      <c r="J685" s="8">
        <v>0.36699999999999999</v>
      </c>
      <c r="K685" s="8">
        <v>0.56899999999999995</v>
      </c>
      <c r="L685" s="8">
        <v>0.93600000000000005</v>
      </c>
      <c r="M685" s="7">
        <v>58</v>
      </c>
      <c r="N685" s="7">
        <v>248</v>
      </c>
      <c r="O685" s="7">
        <v>218</v>
      </c>
      <c r="P685" s="7">
        <v>47</v>
      </c>
      <c r="Q685" s="7">
        <v>62</v>
      </c>
      <c r="R685" s="7">
        <v>11</v>
      </c>
      <c r="S685" s="7">
        <v>3</v>
      </c>
      <c r="T685" s="7">
        <v>15</v>
      </c>
      <c r="U685" s="7">
        <v>44</v>
      </c>
      <c r="V685" s="7">
        <v>8</v>
      </c>
      <c r="W685" s="7">
        <v>21</v>
      </c>
      <c r="X685" s="7">
        <v>73</v>
      </c>
      <c r="Y685" s="7">
        <v>17</v>
      </c>
      <c r="Z685" s="7">
        <v>2</v>
      </c>
      <c r="AA685"/>
    </row>
    <row r="686" spans="1:27" x14ac:dyDescent="0.25">
      <c r="A686" s="24">
        <f t="shared" si="34"/>
        <v>1</v>
      </c>
      <c r="B686" s="24" t="str">
        <f t="shared" si="32"/>
        <v/>
      </c>
      <c r="C686" s="24" t="str">
        <f t="shared" si="33"/>
        <v/>
      </c>
      <c r="D686" s="24">
        <v>2026</v>
      </c>
      <c r="E686" s="7" t="s">
        <v>761</v>
      </c>
      <c r="F686" s="7" t="s">
        <v>757</v>
      </c>
      <c r="G686" s="7" t="s">
        <v>32</v>
      </c>
      <c r="H686" s="7" t="s">
        <v>42</v>
      </c>
      <c r="I686" s="8">
        <v>0.27200000000000002</v>
      </c>
      <c r="J686" s="8">
        <v>0.34300000000000003</v>
      </c>
      <c r="K686" s="8">
        <v>0.41699999999999998</v>
      </c>
      <c r="L686" s="8">
        <v>0.75900000000000001</v>
      </c>
      <c r="M686" s="7">
        <v>57</v>
      </c>
      <c r="N686" s="7">
        <v>256</v>
      </c>
      <c r="O686" s="7">
        <v>228</v>
      </c>
      <c r="P686" s="7">
        <v>33</v>
      </c>
      <c r="Q686" s="7">
        <v>62</v>
      </c>
      <c r="R686" s="7">
        <v>13</v>
      </c>
      <c r="S686" s="7">
        <v>1</v>
      </c>
      <c r="T686" s="7">
        <v>6</v>
      </c>
      <c r="U686" s="7">
        <v>34</v>
      </c>
      <c r="V686" s="7">
        <v>3</v>
      </c>
      <c r="W686" s="7">
        <v>22</v>
      </c>
      <c r="X686" s="7">
        <v>44</v>
      </c>
      <c r="Y686" s="7">
        <v>11</v>
      </c>
      <c r="Z686" s="7">
        <v>3</v>
      </c>
      <c r="AA686"/>
    </row>
    <row r="687" spans="1:27" x14ac:dyDescent="0.25">
      <c r="A687" s="24">
        <f t="shared" si="34"/>
        <v>1</v>
      </c>
      <c r="B687" s="24" t="str">
        <f t="shared" si="32"/>
        <v/>
      </c>
      <c r="C687" s="24" t="str">
        <f t="shared" si="33"/>
        <v/>
      </c>
      <c r="D687" s="24">
        <v>2026</v>
      </c>
      <c r="E687" s="7" t="s">
        <v>760</v>
      </c>
      <c r="F687" s="7" t="s">
        <v>757</v>
      </c>
      <c r="G687" s="7" t="s">
        <v>32</v>
      </c>
      <c r="H687" s="7" t="s">
        <v>44</v>
      </c>
      <c r="I687" s="8">
        <v>0.26700000000000002</v>
      </c>
      <c r="J687" s="8">
        <v>0.311</v>
      </c>
      <c r="K687" s="8">
        <v>0.36599999999999999</v>
      </c>
      <c r="L687" s="8">
        <v>0.67700000000000005</v>
      </c>
      <c r="M687" s="7">
        <v>51</v>
      </c>
      <c r="N687" s="7">
        <v>207</v>
      </c>
      <c r="O687" s="7">
        <v>191</v>
      </c>
      <c r="P687" s="7">
        <v>24</v>
      </c>
      <c r="Q687" s="7">
        <v>51</v>
      </c>
      <c r="R687" s="7">
        <v>7</v>
      </c>
      <c r="S687" s="7">
        <v>0</v>
      </c>
      <c r="T687" s="7">
        <v>4</v>
      </c>
      <c r="U687" s="7">
        <v>24</v>
      </c>
      <c r="V687" s="7">
        <v>1</v>
      </c>
      <c r="W687" s="7">
        <v>12</v>
      </c>
      <c r="X687" s="7">
        <v>53</v>
      </c>
      <c r="Y687" s="7">
        <v>3</v>
      </c>
      <c r="Z687" s="7">
        <v>3</v>
      </c>
      <c r="AA687"/>
    </row>
    <row r="688" spans="1:27" x14ac:dyDescent="0.25">
      <c r="A688" s="24" t="str">
        <f t="shared" si="34"/>
        <v/>
      </c>
      <c r="B688" s="24" t="str">
        <f t="shared" si="32"/>
        <v/>
      </c>
      <c r="C688" s="24" t="str">
        <f t="shared" si="33"/>
        <v/>
      </c>
      <c r="D688" s="24">
        <v>2026</v>
      </c>
      <c r="E688" s="7" t="s">
        <v>762</v>
      </c>
      <c r="F688" s="7" t="s">
        <v>757</v>
      </c>
      <c r="G688" s="7" t="s">
        <v>37</v>
      </c>
      <c r="H688" s="7" t="s">
        <v>25</v>
      </c>
      <c r="I688" s="8">
        <v>0.255</v>
      </c>
      <c r="J688" s="8">
        <v>0.374</v>
      </c>
      <c r="K688" s="8">
        <v>0.33800000000000002</v>
      </c>
      <c r="L688" s="8">
        <v>0.71099999999999997</v>
      </c>
      <c r="M688" s="7">
        <v>48</v>
      </c>
      <c r="N688" s="7">
        <v>190</v>
      </c>
      <c r="O688" s="7">
        <v>157</v>
      </c>
      <c r="P688" s="7">
        <v>26</v>
      </c>
      <c r="Q688" s="7">
        <v>40</v>
      </c>
      <c r="R688" s="7">
        <v>7</v>
      </c>
      <c r="S688" s="7">
        <v>0</v>
      </c>
      <c r="T688" s="7">
        <v>2</v>
      </c>
      <c r="U688" s="7">
        <v>27</v>
      </c>
      <c r="V688" s="7">
        <v>4</v>
      </c>
      <c r="W688" s="7">
        <v>27</v>
      </c>
      <c r="X688" s="7">
        <v>35</v>
      </c>
      <c r="Y688" s="7">
        <v>5</v>
      </c>
      <c r="Z688" s="7">
        <v>3</v>
      </c>
      <c r="AA688"/>
    </row>
    <row r="689" spans="1:27" x14ac:dyDescent="0.25">
      <c r="A689" s="24">
        <f t="shared" si="34"/>
        <v>1</v>
      </c>
      <c r="B689" s="24" t="str">
        <f t="shared" si="32"/>
        <v/>
      </c>
      <c r="C689" s="24" t="str">
        <f t="shared" si="33"/>
        <v/>
      </c>
      <c r="D689" s="24">
        <v>2026</v>
      </c>
      <c r="E689" s="7" t="s">
        <v>763</v>
      </c>
      <c r="F689" s="7" t="s">
        <v>757</v>
      </c>
      <c r="G689" s="7" t="s">
        <v>32</v>
      </c>
      <c r="H689" s="7" t="s">
        <v>40</v>
      </c>
      <c r="I689" s="8">
        <v>0.24299999999999999</v>
      </c>
      <c r="J689" s="8">
        <v>0.35099999999999998</v>
      </c>
      <c r="K689" s="8">
        <v>0.35599999999999998</v>
      </c>
      <c r="L689" s="8">
        <v>0.70699999999999996</v>
      </c>
      <c r="M689" s="7">
        <v>58</v>
      </c>
      <c r="N689" s="7">
        <v>262</v>
      </c>
      <c r="O689" s="7">
        <v>222</v>
      </c>
      <c r="P689" s="7">
        <v>49</v>
      </c>
      <c r="Q689" s="7">
        <v>54</v>
      </c>
      <c r="R689" s="7">
        <v>11</v>
      </c>
      <c r="S689" s="7">
        <v>1</v>
      </c>
      <c r="T689" s="7">
        <v>4</v>
      </c>
      <c r="U689" s="7">
        <v>22</v>
      </c>
      <c r="V689" s="7">
        <v>10</v>
      </c>
      <c r="W689" s="7">
        <v>27</v>
      </c>
      <c r="X689" s="7">
        <v>37</v>
      </c>
      <c r="Y689" s="7">
        <v>27</v>
      </c>
      <c r="Z689" s="7">
        <v>2</v>
      </c>
      <c r="AA689"/>
    </row>
    <row r="690" spans="1:27" x14ac:dyDescent="0.25">
      <c r="A690" s="24" t="str">
        <f t="shared" si="34"/>
        <v/>
      </c>
      <c r="B690" s="24" t="str">
        <f t="shared" si="32"/>
        <v/>
      </c>
      <c r="C690" s="24" t="str">
        <f t="shared" si="33"/>
        <v/>
      </c>
      <c r="D690" s="24">
        <v>2026</v>
      </c>
      <c r="E690" s="7" t="s">
        <v>764</v>
      </c>
      <c r="F690" s="7" t="s">
        <v>757</v>
      </c>
      <c r="G690" s="7" t="s">
        <v>47</v>
      </c>
      <c r="H690" s="7" t="s">
        <v>25</v>
      </c>
      <c r="I690" s="8">
        <v>0.33300000000000002</v>
      </c>
      <c r="J690" s="8">
        <v>0.53800000000000003</v>
      </c>
      <c r="K690" s="8">
        <v>0.66700000000000004</v>
      </c>
      <c r="L690" s="8">
        <v>1.2050000000000001</v>
      </c>
      <c r="M690" s="7">
        <v>9</v>
      </c>
      <c r="N690" s="7">
        <v>13</v>
      </c>
      <c r="O690" s="7">
        <v>9</v>
      </c>
      <c r="P690" s="7">
        <v>3</v>
      </c>
      <c r="Q690" s="7">
        <v>3</v>
      </c>
      <c r="R690" s="7">
        <v>0</v>
      </c>
      <c r="S690" s="7">
        <v>0</v>
      </c>
      <c r="T690" s="7">
        <v>1</v>
      </c>
      <c r="U690" s="7">
        <v>3</v>
      </c>
      <c r="V690" s="7">
        <v>2</v>
      </c>
      <c r="W690" s="7">
        <v>2</v>
      </c>
      <c r="X690" s="7">
        <v>3</v>
      </c>
      <c r="Y690" s="7">
        <v>0</v>
      </c>
      <c r="Z690" s="7">
        <v>0</v>
      </c>
      <c r="AA690"/>
    </row>
    <row r="691" spans="1:27" x14ac:dyDescent="0.25">
      <c r="A691" s="24" t="str">
        <f t="shared" si="34"/>
        <v/>
      </c>
      <c r="B691" s="24" t="str">
        <f t="shared" si="32"/>
        <v/>
      </c>
      <c r="C691" s="24">
        <f t="shared" si="33"/>
        <v>1</v>
      </c>
      <c r="D691" s="24">
        <v>2026</v>
      </c>
      <c r="E691" s="7" t="s">
        <v>766</v>
      </c>
      <c r="F691" s="7" t="s">
        <v>757</v>
      </c>
      <c r="G691" s="7" t="s">
        <v>37</v>
      </c>
      <c r="H691" s="7" t="s">
        <v>35</v>
      </c>
      <c r="I691" s="8">
        <v>0.28199999999999997</v>
      </c>
      <c r="J691" s="8">
        <v>0.36599999999999999</v>
      </c>
      <c r="K691" s="8">
        <v>0.39400000000000002</v>
      </c>
      <c r="L691" s="8">
        <v>0.76</v>
      </c>
      <c r="M691" s="7">
        <v>28</v>
      </c>
      <c r="N691" s="7">
        <v>83</v>
      </c>
      <c r="O691" s="7">
        <v>71</v>
      </c>
      <c r="P691" s="7">
        <v>12</v>
      </c>
      <c r="Q691" s="7">
        <v>20</v>
      </c>
      <c r="R691" s="7">
        <v>0</v>
      </c>
      <c r="S691" s="7">
        <v>1</v>
      </c>
      <c r="T691" s="7">
        <v>2</v>
      </c>
      <c r="U691" s="7">
        <v>12</v>
      </c>
      <c r="V691" s="7">
        <v>2</v>
      </c>
      <c r="W691" s="7">
        <v>8</v>
      </c>
      <c r="X691" s="7">
        <v>23</v>
      </c>
      <c r="Y691" s="7">
        <v>3</v>
      </c>
      <c r="Z691" s="7">
        <v>0</v>
      </c>
      <c r="AA691"/>
    </row>
    <row r="692" spans="1:27" x14ac:dyDescent="0.25">
      <c r="A692" s="24" t="str">
        <f t="shared" si="34"/>
        <v/>
      </c>
      <c r="B692" s="24" t="str">
        <f t="shared" si="32"/>
        <v/>
      </c>
      <c r="C692" s="24">
        <f t="shared" si="33"/>
        <v>1</v>
      </c>
      <c r="D692" s="24">
        <v>2026</v>
      </c>
      <c r="E692" s="7" t="s">
        <v>765</v>
      </c>
      <c r="F692" s="7" t="s">
        <v>757</v>
      </c>
      <c r="G692" s="7" t="s">
        <v>37</v>
      </c>
      <c r="H692" s="7" t="s">
        <v>25</v>
      </c>
      <c r="I692" s="8">
        <v>0.27900000000000003</v>
      </c>
      <c r="J692" s="8">
        <v>0.40699999999999997</v>
      </c>
      <c r="K692" s="8">
        <v>0.47499999999999998</v>
      </c>
      <c r="L692" s="8">
        <v>0.88200000000000001</v>
      </c>
      <c r="M692" s="7">
        <v>41</v>
      </c>
      <c r="N692" s="7">
        <v>152</v>
      </c>
      <c r="O692" s="7">
        <v>122</v>
      </c>
      <c r="P692" s="7">
        <v>25</v>
      </c>
      <c r="Q692" s="7">
        <v>34</v>
      </c>
      <c r="R692" s="7">
        <v>3</v>
      </c>
      <c r="S692" s="7">
        <v>0</v>
      </c>
      <c r="T692" s="7">
        <v>7</v>
      </c>
      <c r="U692" s="7">
        <v>25</v>
      </c>
      <c r="V692" s="7">
        <v>2</v>
      </c>
      <c r="W692" s="7">
        <v>25</v>
      </c>
      <c r="X692" s="7">
        <v>32</v>
      </c>
      <c r="Y692" s="7">
        <v>1</v>
      </c>
      <c r="Z692" s="7">
        <v>0</v>
      </c>
      <c r="AA692"/>
    </row>
    <row r="693" spans="1:27" x14ac:dyDescent="0.25">
      <c r="A693" s="24" t="str">
        <f t="shared" si="34"/>
        <v/>
      </c>
      <c r="B693" s="24" t="str">
        <f t="shared" si="32"/>
        <v/>
      </c>
      <c r="C693" s="24" t="str">
        <f t="shared" si="33"/>
        <v/>
      </c>
      <c r="D693" s="24">
        <v>2026</v>
      </c>
      <c r="E693" s="7" t="s">
        <v>767</v>
      </c>
      <c r="F693" s="7" t="s">
        <v>757</v>
      </c>
      <c r="G693" s="7" t="s">
        <v>37</v>
      </c>
      <c r="H693" s="7" t="s">
        <v>30</v>
      </c>
      <c r="I693" s="8">
        <v>0.246</v>
      </c>
      <c r="J693" s="8">
        <v>0.312</v>
      </c>
      <c r="K693" s="8">
        <v>0.435</v>
      </c>
      <c r="L693" s="8">
        <v>0.746</v>
      </c>
      <c r="M693" s="7">
        <v>25</v>
      </c>
      <c r="N693" s="7">
        <v>77</v>
      </c>
      <c r="O693" s="7">
        <v>69</v>
      </c>
      <c r="P693" s="7">
        <v>13</v>
      </c>
      <c r="Q693" s="7">
        <v>17</v>
      </c>
      <c r="R693" s="7">
        <v>5</v>
      </c>
      <c r="S693" s="7">
        <v>1</v>
      </c>
      <c r="T693" s="7">
        <v>2</v>
      </c>
      <c r="U693" s="7">
        <v>10</v>
      </c>
      <c r="V693" s="7">
        <v>2</v>
      </c>
      <c r="W693" s="7">
        <v>5</v>
      </c>
      <c r="X693" s="7">
        <v>19</v>
      </c>
      <c r="Y693" s="7">
        <v>6</v>
      </c>
      <c r="Z693" s="7">
        <v>0</v>
      </c>
      <c r="AA693"/>
    </row>
    <row r="694" spans="1:27" x14ac:dyDescent="0.25">
      <c r="A694" s="24" t="str">
        <f t="shared" si="34"/>
        <v/>
      </c>
      <c r="B694" s="24" t="str">
        <f t="shared" si="32"/>
        <v/>
      </c>
      <c r="C694" s="24" t="str">
        <f t="shared" si="33"/>
        <v/>
      </c>
      <c r="D694" s="24">
        <v>2026</v>
      </c>
      <c r="E694" s="7" t="s">
        <v>768</v>
      </c>
      <c r="F694" s="7" t="s">
        <v>757</v>
      </c>
      <c r="G694" s="7" t="s">
        <v>47</v>
      </c>
      <c r="H694" s="7" t="s">
        <v>42</v>
      </c>
      <c r="I694" s="8">
        <v>0.222</v>
      </c>
      <c r="J694" s="8">
        <v>0.41699999999999998</v>
      </c>
      <c r="K694" s="8">
        <v>0.222</v>
      </c>
      <c r="L694" s="8">
        <v>0.63900000000000001</v>
      </c>
      <c r="M694" s="7">
        <v>11</v>
      </c>
      <c r="N694" s="7">
        <v>12</v>
      </c>
      <c r="O694" s="7">
        <v>9</v>
      </c>
      <c r="P694" s="7">
        <v>3</v>
      </c>
      <c r="Q694" s="7">
        <v>2</v>
      </c>
      <c r="R694" s="7">
        <v>0</v>
      </c>
      <c r="S694" s="7">
        <v>0</v>
      </c>
      <c r="T694" s="7">
        <v>0</v>
      </c>
      <c r="U694" s="7">
        <v>1</v>
      </c>
      <c r="V694" s="7">
        <v>1</v>
      </c>
      <c r="W694" s="7">
        <v>2</v>
      </c>
      <c r="X694" s="7">
        <v>6</v>
      </c>
      <c r="Y694" s="7">
        <v>0</v>
      </c>
      <c r="Z694" s="7">
        <v>0</v>
      </c>
      <c r="AA694"/>
    </row>
    <row r="695" spans="1:27" x14ac:dyDescent="0.25">
      <c r="A695" s="24" t="str">
        <f t="shared" si="34"/>
        <v/>
      </c>
      <c r="B695" s="24" t="str">
        <f t="shared" si="32"/>
        <v/>
      </c>
      <c r="C695" s="24" t="str">
        <f t="shared" si="33"/>
        <v/>
      </c>
      <c r="D695" s="24">
        <v>2026</v>
      </c>
      <c r="E695" s="7" t="s">
        <v>769</v>
      </c>
      <c r="F695" s="7" t="s">
        <v>757</v>
      </c>
      <c r="G695" s="7" t="s">
        <v>37</v>
      </c>
      <c r="H695" s="7" t="s">
        <v>35</v>
      </c>
      <c r="I695" s="8">
        <v>0.21299999999999999</v>
      </c>
      <c r="J695" s="8">
        <v>0.30099999999999999</v>
      </c>
      <c r="K695" s="8">
        <v>0.39300000000000002</v>
      </c>
      <c r="L695" s="8">
        <v>0.69399999999999995</v>
      </c>
      <c r="M695" s="7">
        <v>35</v>
      </c>
      <c r="N695" s="7">
        <v>104</v>
      </c>
      <c r="O695" s="7">
        <v>89</v>
      </c>
      <c r="P695" s="7">
        <v>14</v>
      </c>
      <c r="Q695" s="7">
        <v>19</v>
      </c>
      <c r="R695" s="7">
        <v>4</v>
      </c>
      <c r="S695" s="7">
        <v>0</v>
      </c>
      <c r="T695" s="7">
        <v>4</v>
      </c>
      <c r="U695" s="7">
        <v>13</v>
      </c>
      <c r="V695" s="7">
        <v>1</v>
      </c>
      <c r="W695" s="7">
        <v>11</v>
      </c>
      <c r="X695" s="7">
        <v>34</v>
      </c>
      <c r="Y695" s="7">
        <v>5</v>
      </c>
      <c r="Z695" s="7">
        <v>1</v>
      </c>
      <c r="AA695"/>
    </row>
    <row r="696" spans="1:27" x14ac:dyDescent="0.25">
      <c r="A696" s="24" t="str">
        <f t="shared" si="34"/>
        <v/>
      </c>
      <c r="B696" s="24" t="str">
        <f t="shared" si="32"/>
        <v/>
      </c>
      <c r="C696" s="24" t="str">
        <f t="shared" si="33"/>
        <v/>
      </c>
      <c r="D696" s="24">
        <v>2026</v>
      </c>
      <c r="E696" s="7" t="s">
        <v>770</v>
      </c>
      <c r="F696" s="7" t="s">
        <v>757</v>
      </c>
      <c r="G696" s="7" t="s">
        <v>47</v>
      </c>
      <c r="H696" s="7" t="s">
        <v>30</v>
      </c>
      <c r="I696" s="8">
        <v>0.20899999999999999</v>
      </c>
      <c r="J696" s="8">
        <v>0.36299999999999999</v>
      </c>
      <c r="K696" s="8">
        <v>0.35199999999999998</v>
      </c>
      <c r="L696" s="8">
        <v>0.71399999999999997</v>
      </c>
      <c r="M696" s="7">
        <v>33</v>
      </c>
      <c r="N696" s="7">
        <v>116</v>
      </c>
      <c r="O696" s="7">
        <v>91</v>
      </c>
      <c r="P696" s="7">
        <v>17</v>
      </c>
      <c r="Q696" s="7">
        <v>19</v>
      </c>
      <c r="R696" s="7">
        <v>4</v>
      </c>
      <c r="S696" s="7">
        <v>0</v>
      </c>
      <c r="T696" s="7">
        <v>3</v>
      </c>
      <c r="U696" s="7">
        <v>15</v>
      </c>
      <c r="V696" s="7">
        <v>7</v>
      </c>
      <c r="W696" s="7">
        <v>15</v>
      </c>
      <c r="X696" s="7">
        <v>32</v>
      </c>
      <c r="Y696" s="7">
        <v>2</v>
      </c>
      <c r="Z696" s="7">
        <v>0</v>
      </c>
      <c r="AA696"/>
    </row>
    <row r="697" spans="1:27" x14ac:dyDescent="0.25">
      <c r="A697" s="24" t="str">
        <f t="shared" si="34"/>
        <v/>
      </c>
      <c r="B697" s="24" t="str">
        <f t="shared" si="32"/>
        <v/>
      </c>
      <c r="C697" s="24" t="str">
        <f t="shared" si="33"/>
        <v/>
      </c>
      <c r="D697" s="24">
        <v>2026</v>
      </c>
      <c r="E697" s="7" t="s">
        <v>771</v>
      </c>
      <c r="F697" s="7" t="s">
        <v>757</v>
      </c>
      <c r="G697" s="7" t="s">
        <v>24</v>
      </c>
      <c r="H697" s="7" t="s">
        <v>38</v>
      </c>
      <c r="I697" s="8">
        <v>0.19600000000000001</v>
      </c>
      <c r="J697" s="8">
        <v>0.41599999999999998</v>
      </c>
      <c r="K697" s="8">
        <v>0.375</v>
      </c>
      <c r="L697" s="8">
        <v>0.79100000000000004</v>
      </c>
      <c r="M697" s="7">
        <v>30</v>
      </c>
      <c r="N697" s="7">
        <v>77</v>
      </c>
      <c r="O697" s="7">
        <v>56</v>
      </c>
      <c r="P697" s="7">
        <v>8</v>
      </c>
      <c r="Q697" s="7">
        <v>11</v>
      </c>
      <c r="R697" s="7">
        <v>1</v>
      </c>
      <c r="S697" s="7">
        <v>0</v>
      </c>
      <c r="T697" s="7">
        <v>3</v>
      </c>
      <c r="U697" s="7">
        <v>8</v>
      </c>
      <c r="V697" s="7">
        <v>6</v>
      </c>
      <c r="W697" s="7">
        <v>15</v>
      </c>
      <c r="X697" s="7">
        <v>25</v>
      </c>
      <c r="Y697" s="7">
        <v>1</v>
      </c>
      <c r="Z697" s="7">
        <v>0</v>
      </c>
      <c r="AA697"/>
    </row>
    <row r="698" spans="1:27" x14ac:dyDescent="0.25">
      <c r="A698" s="24" t="str">
        <f t="shared" si="34"/>
        <v/>
      </c>
      <c r="B698" s="24" t="str">
        <f t="shared" si="32"/>
        <v/>
      </c>
      <c r="C698" s="24">
        <f t="shared" si="33"/>
        <v>1</v>
      </c>
      <c r="D698" s="24">
        <v>2026</v>
      </c>
      <c r="E698" s="7" t="s">
        <v>772</v>
      </c>
      <c r="F698" s="7" t="s">
        <v>757</v>
      </c>
      <c r="G698" s="7" t="s">
        <v>37</v>
      </c>
      <c r="H698" s="7" t="s">
        <v>35</v>
      </c>
      <c r="I698" s="8">
        <v>0.182</v>
      </c>
      <c r="J698" s="8">
        <v>0.438</v>
      </c>
      <c r="K698" s="8">
        <v>0.182</v>
      </c>
      <c r="L698" s="8">
        <v>0.61899999999999999</v>
      </c>
      <c r="M698" s="7">
        <v>10</v>
      </c>
      <c r="N698" s="7">
        <v>16</v>
      </c>
      <c r="O698" s="7">
        <v>11</v>
      </c>
      <c r="P698" s="7">
        <v>5</v>
      </c>
      <c r="Q698" s="7">
        <v>2</v>
      </c>
      <c r="R698" s="7">
        <v>0</v>
      </c>
      <c r="S698" s="7">
        <v>0</v>
      </c>
      <c r="T698" s="7">
        <v>0</v>
      </c>
      <c r="U698" s="7">
        <v>0</v>
      </c>
      <c r="V698" s="7">
        <v>1</v>
      </c>
      <c r="W698" s="7">
        <v>4</v>
      </c>
      <c r="X698" s="7">
        <v>1</v>
      </c>
      <c r="Y698" s="7">
        <v>0</v>
      </c>
      <c r="Z698" s="7">
        <v>2</v>
      </c>
      <c r="AA698"/>
    </row>
    <row r="699" spans="1:27" x14ac:dyDescent="0.25">
      <c r="A699" s="24" t="str">
        <f t="shared" si="34"/>
        <v/>
      </c>
      <c r="B699" s="24" t="str">
        <f t="shared" si="32"/>
        <v/>
      </c>
      <c r="C699" s="24" t="str">
        <f t="shared" si="33"/>
        <v/>
      </c>
      <c r="D699" s="24">
        <v>2026</v>
      </c>
      <c r="E699" s="7" t="s">
        <v>773</v>
      </c>
      <c r="F699" s="7" t="s">
        <v>757</v>
      </c>
      <c r="G699" s="7" t="s">
        <v>47</v>
      </c>
      <c r="H699" s="7" t="s">
        <v>44</v>
      </c>
      <c r="I699" s="8">
        <v>7.6999999999999999E-2</v>
      </c>
      <c r="J699" s="8">
        <v>0.14299999999999999</v>
      </c>
      <c r="K699" s="8">
        <v>0.154</v>
      </c>
      <c r="L699" s="8">
        <v>0.29699999999999999</v>
      </c>
      <c r="M699" s="7">
        <v>12</v>
      </c>
      <c r="N699" s="7">
        <v>14</v>
      </c>
      <c r="O699" s="7">
        <v>13</v>
      </c>
      <c r="P699" s="7">
        <v>1</v>
      </c>
      <c r="Q699" s="7">
        <v>1</v>
      </c>
      <c r="R699" s="7">
        <v>1</v>
      </c>
      <c r="S699" s="7">
        <v>0</v>
      </c>
      <c r="T699" s="7">
        <v>0</v>
      </c>
      <c r="U699" s="7">
        <v>2</v>
      </c>
      <c r="V699" s="7">
        <v>1</v>
      </c>
      <c r="W699" s="7">
        <v>0</v>
      </c>
      <c r="X699" s="7">
        <v>4</v>
      </c>
      <c r="Y699" s="7">
        <v>0</v>
      </c>
      <c r="Z699" s="7">
        <v>0</v>
      </c>
      <c r="AA699"/>
    </row>
    <row r="700" spans="1:27" x14ac:dyDescent="0.25">
      <c r="A700" s="24" t="str">
        <f t="shared" si="34"/>
        <v/>
      </c>
      <c r="B700" s="24" t="str">
        <f t="shared" si="32"/>
        <v/>
      </c>
      <c r="C700" s="24">
        <f t="shared" si="33"/>
        <v>1</v>
      </c>
      <c r="D700" s="24">
        <v>2026</v>
      </c>
      <c r="E700" s="7" t="s">
        <v>774</v>
      </c>
      <c r="F700" s="7" t="s">
        <v>757</v>
      </c>
      <c r="G700" s="7" t="s">
        <v>24</v>
      </c>
      <c r="H700" s="7" t="s">
        <v>40</v>
      </c>
      <c r="I700" s="8">
        <v>0</v>
      </c>
      <c r="J700" s="8">
        <v>7.6999999999999999E-2</v>
      </c>
      <c r="K700" s="8">
        <v>0</v>
      </c>
      <c r="L700" s="8">
        <v>7.6999999999999999E-2</v>
      </c>
      <c r="M700" s="7">
        <v>6</v>
      </c>
      <c r="N700" s="7">
        <v>13</v>
      </c>
      <c r="O700" s="7">
        <v>12</v>
      </c>
      <c r="P700" s="7">
        <v>1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1</v>
      </c>
      <c r="W700" s="7">
        <v>0</v>
      </c>
      <c r="X700" s="7">
        <v>6</v>
      </c>
      <c r="Y700" s="7">
        <v>0</v>
      </c>
      <c r="Z700" s="7">
        <v>0</v>
      </c>
      <c r="AA700"/>
    </row>
    <row r="701" spans="1:27" x14ac:dyDescent="0.25">
      <c r="A701" s="24" t="str">
        <f t="shared" si="34"/>
        <v/>
      </c>
      <c r="B701" s="24" t="str">
        <f t="shared" si="32"/>
        <v/>
      </c>
      <c r="C701" s="24" t="str">
        <f t="shared" si="33"/>
        <v/>
      </c>
      <c r="D701" s="24">
        <v>2026</v>
      </c>
      <c r="E701" s="7" t="s">
        <v>775</v>
      </c>
      <c r="F701" s="7" t="s">
        <v>757</v>
      </c>
      <c r="G701" s="7" t="s">
        <v>37</v>
      </c>
      <c r="H701" s="7" t="s">
        <v>164</v>
      </c>
      <c r="I701" s="8">
        <v>0</v>
      </c>
      <c r="J701" s="8">
        <v>0</v>
      </c>
      <c r="K701" s="8">
        <v>0</v>
      </c>
      <c r="L701" s="8">
        <v>0</v>
      </c>
      <c r="M701" s="7">
        <v>2</v>
      </c>
      <c r="N701" s="7">
        <v>2</v>
      </c>
      <c r="O701" s="7">
        <v>2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1</v>
      </c>
      <c r="Y701" s="7">
        <v>0</v>
      </c>
      <c r="Z701" s="7">
        <v>0</v>
      </c>
      <c r="AA701"/>
    </row>
    <row r="702" spans="1:27" x14ac:dyDescent="0.25">
      <c r="A702" s="24">
        <f t="shared" si="34"/>
        <v>1</v>
      </c>
      <c r="B702" s="24" t="str">
        <f t="shared" si="32"/>
        <v/>
      </c>
      <c r="C702" s="24" t="str">
        <f t="shared" si="33"/>
        <v/>
      </c>
      <c r="D702" s="24">
        <v>2026</v>
      </c>
      <c r="E702" s="7" t="s">
        <v>776</v>
      </c>
      <c r="F702" s="7" t="s">
        <v>777</v>
      </c>
      <c r="G702" s="7" t="s">
        <v>29</v>
      </c>
      <c r="H702" s="7" t="s">
        <v>33</v>
      </c>
      <c r="I702" s="8">
        <v>0.35499999999999998</v>
      </c>
      <c r="J702" s="8">
        <v>0.43</v>
      </c>
      <c r="K702" s="8">
        <v>0.58299999999999996</v>
      </c>
      <c r="L702" s="8">
        <v>1.014</v>
      </c>
      <c r="M702" s="7">
        <v>58</v>
      </c>
      <c r="N702" s="7">
        <v>265</v>
      </c>
      <c r="O702" s="7">
        <v>228</v>
      </c>
      <c r="P702" s="7">
        <v>54</v>
      </c>
      <c r="Q702" s="7">
        <v>81</v>
      </c>
      <c r="R702" s="7">
        <v>7</v>
      </c>
      <c r="S702" s="7">
        <v>0</v>
      </c>
      <c r="T702" s="7">
        <v>15</v>
      </c>
      <c r="U702" s="7">
        <v>56</v>
      </c>
      <c r="V702" s="7">
        <v>12</v>
      </c>
      <c r="W702" s="7">
        <v>21</v>
      </c>
      <c r="X702" s="7">
        <v>35</v>
      </c>
      <c r="Y702" s="7">
        <v>1</v>
      </c>
      <c r="Z702" s="7">
        <v>0</v>
      </c>
      <c r="AA702"/>
    </row>
    <row r="703" spans="1:27" x14ac:dyDescent="0.25">
      <c r="A703" s="24">
        <f t="shared" si="34"/>
        <v>1</v>
      </c>
      <c r="B703" s="24" t="str">
        <f t="shared" si="32"/>
        <v/>
      </c>
      <c r="C703" s="24" t="str">
        <f t="shared" si="33"/>
        <v/>
      </c>
      <c r="D703" s="24">
        <v>2026</v>
      </c>
      <c r="E703" s="7" t="s">
        <v>778</v>
      </c>
      <c r="F703" s="7" t="s">
        <v>777</v>
      </c>
      <c r="G703" s="7" t="s">
        <v>29</v>
      </c>
      <c r="H703" s="7" t="s">
        <v>38</v>
      </c>
      <c r="I703" s="8">
        <v>0.32100000000000001</v>
      </c>
      <c r="J703" s="8">
        <v>0.377</v>
      </c>
      <c r="K703" s="8">
        <v>0.52700000000000002</v>
      </c>
      <c r="L703" s="8">
        <v>0.90400000000000003</v>
      </c>
      <c r="M703" s="7">
        <v>58</v>
      </c>
      <c r="N703" s="7">
        <v>253</v>
      </c>
      <c r="O703" s="7">
        <v>224</v>
      </c>
      <c r="P703" s="7">
        <v>44</v>
      </c>
      <c r="Q703" s="7">
        <v>72</v>
      </c>
      <c r="R703" s="7">
        <v>17</v>
      </c>
      <c r="S703" s="7">
        <v>1</v>
      </c>
      <c r="T703" s="7">
        <v>9</v>
      </c>
      <c r="U703" s="7">
        <v>50</v>
      </c>
      <c r="V703" s="7">
        <v>2</v>
      </c>
      <c r="W703" s="7">
        <v>21</v>
      </c>
      <c r="X703" s="7">
        <v>34</v>
      </c>
      <c r="Y703" s="7">
        <v>1</v>
      </c>
      <c r="Z703" s="7">
        <v>1</v>
      </c>
      <c r="AA703"/>
    </row>
    <row r="704" spans="1:27" x14ac:dyDescent="0.25">
      <c r="A704" s="24">
        <f t="shared" si="34"/>
        <v>1</v>
      </c>
      <c r="B704" s="24" t="str">
        <f t="shared" si="32"/>
        <v/>
      </c>
      <c r="C704" s="24" t="str">
        <f t="shared" si="33"/>
        <v/>
      </c>
      <c r="D704" s="24">
        <v>2026</v>
      </c>
      <c r="E704" s="7" t="s">
        <v>779</v>
      </c>
      <c r="F704" s="7" t="s">
        <v>777</v>
      </c>
      <c r="G704" s="7" t="s">
        <v>29</v>
      </c>
      <c r="H704" s="7" t="s">
        <v>30</v>
      </c>
      <c r="I704" s="8">
        <v>0.29799999999999999</v>
      </c>
      <c r="J704" s="8">
        <v>0.41199999999999998</v>
      </c>
      <c r="K704" s="8">
        <v>0.45600000000000002</v>
      </c>
      <c r="L704" s="8">
        <v>0.86699999999999999</v>
      </c>
      <c r="M704" s="7">
        <v>57</v>
      </c>
      <c r="N704" s="7">
        <v>261</v>
      </c>
      <c r="O704" s="7">
        <v>215</v>
      </c>
      <c r="P704" s="7">
        <v>61</v>
      </c>
      <c r="Q704" s="7">
        <v>64</v>
      </c>
      <c r="R704" s="7">
        <v>11</v>
      </c>
      <c r="S704" s="7">
        <v>1</v>
      </c>
      <c r="T704" s="7">
        <v>7</v>
      </c>
      <c r="U704" s="7">
        <v>41</v>
      </c>
      <c r="V704" s="7">
        <v>8</v>
      </c>
      <c r="W704" s="7">
        <v>35</v>
      </c>
      <c r="X704" s="7">
        <v>30</v>
      </c>
      <c r="Y704" s="7">
        <v>2</v>
      </c>
      <c r="Z704" s="7">
        <v>0</v>
      </c>
      <c r="AA704"/>
    </row>
    <row r="705" spans="1:27" x14ac:dyDescent="0.25">
      <c r="A705" s="24">
        <f t="shared" si="34"/>
        <v>1</v>
      </c>
      <c r="B705" s="24" t="str">
        <f t="shared" si="32"/>
        <v/>
      </c>
      <c r="C705" s="24" t="str">
        <f t="shared" si="33"/>
        <v/>
      </c>
      <c r="D705" s="24">
        <v>2026</v>
      </c>
      <c r="E705" s="7" t="s">
        <v>780</v>
      </c>
      <c r="F705" s="7" t="s">
        <v>777</v>
      </c>
      <c r="G705" s="7" t="s">
        <v>32</v>
      </c>
      <c r="H705" s="7" t="s">
        <v>40</v>
      </c>
      <c r="I705" s="8">
        <v>0.27900000000000003</v>
      </c>
      <c r="J705" s="8">
        <v>0.36399999999999999</v>
      </c>
      <c r="K705" s="8">
        <v>0.377</v>
      </c>
      <c r="L705" s="8">
        <v>0.74099999999999999</v>
      </c>
      <c r="M705" s="7">
        <v>57</v>
      </c>
      <c r="N705" s="7">
        <v>238</v>
      </c>
      <c r="O705" s="7">
        <v>204</v>
      </c>
      <c r="P705" s="7">
        <v>40</v>
      </c>
      <c r="Q705" s="7">
        <v>57</v>
      </c>
      <c r="R705" s="7">
        <v>12</v>
      </c>
      <c r="S705" s="7">
        <v>1</v>
      </c>
      <c r="T705" s="7">
        <v>2</v>
      </c>
      <c r="U705" s="7">
        <v>34</v>
      </c>
      <c r="V705" s="7">
        <v>4</v>
      </c>
      <c r="W705" s="7">
        <v>23</v>
      </c>
      <c r="X705" s="7">
        <v>44</v>
      </c>
      <c r="Y705" s="7">
        <v>6</v>
      </c>
      <c r="Z705" s="7">
        <v>2</v>
      </c>
      <c r="AA705"/>
    </row>
    <row r="706" spans="1:27" x14ac:dyDescent="0.25">
      <c r="A706" s="24" t="str">
        <f t="shared" si="34"/>
        <v/>
      </c>
      <c r="B706" s="24" t="str">
        <f t="shared" ref="B706:B769" si="35">IF(COUNTIFS(Draft_Player,$E706),COUNTIFS(Draft_Player,$E706),"")</f>
        <v/>
      </c>
      <c r="C706" s="24" t="str">
        <f t="shared" ref="C706:C769" si="36">IF(COUNTIFS(Transfers_Player,$E706),COUNTIFS(Transfers_Player,$E706),"")</f>
        <v/>
      </c>
      <c r="D706" s="24">
        <v>2026</v>
      </c>
      <c r="E706" s="7" t="s">
        <v>781</v>
      </c>
      <c r="F706" s="7" t="s">
        <v>777</v>
      </c>
      <c r="G706" s="7" t="s">
        <v>37</v>
      </c>
      <c r="H706" s="7" t="s">
        <v>27</v>
      </c>
      <c r="I706" s="8">
        <v>0.25800000000000001</v>
      </c>
      <c r="J706" s="8">
        <v>0.379</v>
      </c>
      <c r="K706" s="8">
        <v>0.371</v>
      </c>
      <c r="L706" s="8">
        <v>0.751</v>
      </c>
      <c r="M706" s="7">
        <v>52</v>
      </c>
      <c r="N706" s="7">
        <v>198</v>
      </c>
      <c r="O706" s="7">
        <v>159</v>
      </c>
      <c r="P706" s="7">
        <v>36</v>
      </c>
      <c r="Q706" s="7">
        <v>41</v>
      </c>
      <c r="R706" s="7">
        <v>9</v>
      </c>
      <c r="S706" s="7">
        <v>0</v>
      </c>
      <c r="T706" s="7">
        <v>3</v>
      </c>
      <c r="U706" s="7">
        <v>24</v>
      </c>
      <c r="V706" s="7">
        <v>14</v>
      </c>
      <c r="W706" s="7">
        <v>19</v>
      </c>
      <c r="X706" s="7">
        <v>42</v>
      </c>
      <c r="Y706" s="7">
        <v>8</v>
      </c>
      <c r="Z706" s="7">
        <v>2</v>
      </c>
      <c r="AA706"/>
    </row>
    <row r="707" spans="1:27" x14ac:dyDescent="0.25">
      <c r="A707" s="24" t="str">
        <f t="shared" ref="A707:A770" si="37">IF(OR(G707="SR", G707="GR"), 1, "")</f>
        <v/>
      </c>
      <c r="B707" s="24" t="str">
        <f t="shared" si="35"/>
        <v/>
      </c>
      <c r="C707" s="24">
        <f t="shared" si="36"/>
        <v>1</v>
      </c>
      <c r="D707" s="24">
        <v>2026</v>
      </c>
      <c r="E707" s="7" t="s">
        <v>782</v>
      </c>
      <c r="F707" s="7" t="s">
        <v>777</v>
      </c>
      <c r="G707" s="7" t="s">
        <v>37</v>
      </c>
      <c r="H707" s="7" t="s">
        <v>35</v>
      </c>
      <c r="I707" s="8">
        <v>0.24399999999999999</v>
      </c>
      <c r="J707" s="8">
        <v>0.33800000000000002</v>
      </c>
      <c r="K707" s="8">
        <v>0.40500000000000003</v>
      </c>
      <c r="L707" s="8">
        <v>0.74199999999999999</v>
      </c>
      <c r="M707" s="7">
        <v>45</v>
      </c>
      <c r="N707" s="7">
        <v>152</v>
      </c>
      <c r="O707" s="7">
        <v>131</v>
      </c>
      <c r="P707" s="7">
        <v>22</v>
      </c>
      <c r="Q707" s="7">
        <v>32</v>
      </c>
      <c r="R707" s="7">
        <v>9</v>
      </c>
      <c r="S707" s="7">
        <v>0</v>
      </c>
      <c r="T707" s="7">
        <v>4</v>
      </c>
      <c r="U707" s="7">
        <v>24</v>
      </c>
      <c r="V707" s="7">
        <v>5</v>
      </c>
      <c r="W707" s="7">
        <v>14</v>
      </c>
      <c r="X707" s="7">
        <v>31</v>
      </c>
      <c r="Y707" s="7">
        <v>0</v>
      </c>
      <c r="Z707" s="7">
        <v>0</v>
      </c>
      <c r="AA707"/>
    </row>
    <row r="708" spans="1:27" x14ac:dyDescent="0.25">
      <c r="A708" s="24">
        <f t="shared" si="37"/>
        <v>1</v>
      </c>
      <c r="B708" s="24">
        <f t="shared" si="35"/>
        <v>1</v>
      </c>
      <c r="C708" s="24">
        <f t="shared" si="36"/>
        <v>1</v>
      </c>
      <c r="D708" s="24">
        <v>2026</v>
      </c>
      <c r="E708" s="7" t="s">
        <v>783</v>
      </c>
      <c r="F708" s="7" t="s">
        <v>777</v>
      </c>
      <c r="G708" s="7" t="s">
        <v>29</v>
      </c>
      <c r="H708" s="7" t="s">
        <v>25</v>
      </c>
      <c r="I708" s="8">
        <v>0.43099999999999999</v>
      </c>
      <c r="J708" s="8">
        <v>0.56699999999999995</v>
      </c>
      <c r="K708" s="8">
        <v>1.157</v>
      </c>
      <c r="L708" s="8">
        <v>1.724</v>
      </c>
      <c r="M708" s="7">
        <v>18</v>
      </c>
      <c r="N708" s="7">
        <v>67</v>
      </c>
      <c r="O708" s="7">
        <v>51</v>
      </c>
      <c r="P708" s="7">
        <v>18</v>
      </c>
      <c r="Q708" s="7">
        <v>22</v>
      </c>
      <c r="R708" s="7">
        <v>4</v>
      </c>
      <c r="S708" s="7">
        <v>0</v>
      </c>
      <c r="T708" s="7">
        <v>11</v>
      </c>
      <c r="U708" s="7">
        <v>27</v>
      </c>
      <c r="V708" s="7">
        <v>5</v>
      </c>
      <c r="W708" s="7">
        <v>11</v>
      </c>
      <c r="X708" s="7">
        <v>12</v>
      </c>
      <c r="Y708" s="7">
        <v>1</v>
      </c>
      <c r="Z708" s="7">
        <v>0</v>
      </c>
      <c r="AA708"/>
    </row>
    <row r="709" spans="1:27" x14ac:dyDescent="0.25">
      <c r="A709" s="24">
        <f t="shared" si="37"/>
        <v>1</v>
      </c>
      <c r="B709" s="24" t="str">
        <f t="shared" si="35"/>
        <v/>
      </c>
      <c r="C709" s="24" t="str">
        <f t="shared" si="36"/>
        <v/>
      </c>
      <c r="D709" s="24">
        <v>2026</v>
      </c>
      <c r="E709" s="7" t="s">
        <v>784</v>
      </c>
      <c r="F709" s="7" t="s">
        <v>777</v>
      </c>
      <c r="G709" s="7" t="s">
        <v>29</v>
      </c>
      <c r="H709" s="7" t="s">
        <v>35</v>
      </c>
      <c r="I709" s="8">
        <v>0.34200000000000003</v>
      </c>
      <c r="J709" s="8">
        <v>0.39600000000000002</v>
      </c>
      <c r="K709" s="8">
        <v>0.433</v>
      </c>
      <c r="L709" s="8">
        <v>0.82899999999999996</v>
      </c>
      <c r="M709" s="7">
        <v>38</v>
      </c>
      <c r="N709" s="7">
        <v>134</v>
      </c>
      <c r="O709" s="7">
        <v>120</v>
      </c>
      <c r="P709" s="7">
        <v>18</v>
      </c>
      <c r="Q709" s="7">
        <v>41</v>
      </c>
      <c r="R709" s="7">
        <v>8</v>
      </c>
      <c r="S709" s="7">
        <v>0</v>
      </c>
      <c r="T709" s="7">
        <v>1</v>
      </c>
      <c r="U709" s="7">
        <v>20</v>
      </c>
      <c r="V709" s="7">
        <v>4</v>
      </c>
      <c r="W709" s="7">
        <v>8</v>
      </c>
      <c r="X709" s="7">
        <v>20</v>
      </c>
      <c r="Y709" s="7">
        <v>5</v>
      </c>
      <c r="Z709" s="7">
        <v>1</v>
      </c>
      <c r="AA709"/>
    </row>
    <row r="710" spans="1:27" x14ac:dyDescent="0.25">
      <c r="A710" s="24" t="str">
        <f t="shared" si="37"/>
        <v/>
      </c>
      <c r="B710" s="24" t="str">
        <f t="shared" si="35"/>
        <v/>
      </c>
      <c r="C710" s="24" t="str">
        <f t="shared" si="36"/>
        <v/>
      </c>
      <c r="D710" s="24">
        <v>2026</v>
      </c>
      <c r="E710" s="7" t="s">
        <v>786</v>
      </c>
      <c r="F710" s="7" t="s">
        <v>777</v>
      </c>
      <c r="G710" s="7" t="s">
        <v>37</v>
      </c>
      <c r="H710" s="7" t="s">
        <v>44</v>
      </c>
      <c r="I710" s="8">
        <v>0.34100000000000003</v>
      </c>
      <c r="J710" s="8">
        <v>0.41599999999999998</v>
      </c>
      <c r="K710" s="8">
        <v>0.504</v>
      </c>
      <c r="L710" s="8">
        <v>0.91900000000000004</v>
      </c>
      <c r="M710" s="7">
        <v>43</v>
      </c>
      <c r="N710" s="7">
        <v>154</v>
      </c>
      <c r="O710" s="7">
        <v>129</v>
      </c>
      <c r="P710" s="7">
        <v>25</v>
      </c>
      <c r="Q710" s="7">
        <v>44</v>
      </c>
      <c r="R710" s="7">
        <v>9</v>
      </c>
      <c r="S710" s="7">
        <v>0</v>
      </c>
      <c r="T710" s="7">
        <v>4</v>
      </c>
      <c r="U710" s="7">
        <v>31</v>
      </c>
      <c r="V710" s="7">
        <v>2</v>
      </c>
      <c r="W710" s="7">
        <v>18</v>
      </c>
      <c r="X710" s="7">
        <v>31</v>
      </c>
      <c r="Y710" s="7">
        <v>2</v>
      </c>
      <c r="Z710" s="7">
        <v>0</v>
      </c>
      <c r="AA710"/>
    </row>
    <row r="711" spans="1:27" x14ac:dyDescent="0.25">
      <c r="A711" s="24" t="str">
        <f t="shared" si="37"/>
        <v/>
      </c>
      <c r="B711" s="24" t="str">
        <f t="shared" si="35"/>
        <v/>
      </c>
      <c r="C711" s="24">
        <f t="shared" si="36"/>
        <v>1</v>
      </c>
      <c r="D711" s="24">
        <v>2026</v>
      </c>
      <c r="E711" s="7" t="s">
        <v>785</v>
      </c>
      <c r="F711" s="7" t="s">
        <v>777</v>
      </c>
      <c r="G711" s="7" t="s">
        <v>47</v>
      </c>
      <c r="H711" s="7" t="s">
        <v>42</v>
      </c>
      <c r="I711" s="8">
        <v>0.33300000000000002</v>
      </c>
      <c r="J711" s="8">
        <v>0.46200000000000002</v>
      </c>
      <c r="K711" s="8">
        <v>0.42899999999999999</v>
      </c>
      <c r="L711" s="8">
        <v>0.89</v>
      </c>
      <c r="M711" s="7">
        <v>14</v>
      </c>
      <c r="N711" s="7">
        <v>27</v>
      </c>
      <c r="O711" s="7">
        <v>21</v>
      </c>
      <c r="P711" s="7">
        <v>6</v>
      </c>
      <c r="Q711" s="7">
        <v>7</v>
      </c>
      <c r="R711" s="7">
        <v>2</v>
      </c>
      <c r="S711" s="7">
        <v>0</v>
      </c>
      <c r="T711" s="7">
        <v>0</v>
      </c>
      <c r="U711" s="7">
        <v>2</v>
      </c>
      <c r="V711" s="7">
        <v>0</v>
      </c>
      <c r="W711" s="7">
        <v>5</v>
      </c>
      <c r="X711" s="7">
        <v>6</v>
      </c>
      <c r="Y711" s="7">
        <v>0</v>
      </c>
      <c r="Z711" s="7">
        <v>0</v>
      </c>
      <c r="AA711"/>
    </row>
    <row r="712" spans="1:27" x14ac:dyDescent="0.25">
      <c r="A712" s="24" t="str">
        <f t="shared" si="37"/>
        <v/>
      </c>
      <c r="B712" s="24" t="str">
        <f t="shared" si="35"/>
        <v/>
      </c>
      <c r="C712" s="24">
        <f t="shared" si="36"/>
        <v>1</v>
      </c>
      <c r="D712" s="24">
        <v>2026</v>
      </c>
      <c r="E712" s="7" t="s">
        <v>787</v>
      </c>
      <c r="F712" s="7" t="s">
        <v>777</v>
      </c>
      <c r="G712" s="7" t="s">
        <v>24</v>
      </c>
      <c r="H712" s="7" t="s">
        <v>35</v>
      </c>
      <c r="I712" s="8">
        <v>0.313</v>
      </c>
      <c r="J712" s="8">
        <v>0.41099999999999998</v>
      </c>
      <c r="K712" s="8">
        <v>0.38800000000000001</v>
      </c>
      <c r="L712" s="8">
        <v>0.79800000000000004</v>
      </c>
      <c r="M712" s="7">
        <v>30</v>
      </c>
      <c r="N712" s="7">
        <v>96</v>
      </c>
      <c r="O712" s="7">
        <v>80</v>
      </c>
      <c r="P712" s="7">
        <v>16</v>
      </c>
      <c r="Q712" s="7">
        <v>25</v>
      </c>
      <c r="R712" s="7">
        <v>3</v>
      </c>
      <c r="S712" s="7">
        <v>0</v>
      </c>
      <c r="T712" s="7">
        <v>1</v>
      </c>
      <c r="U712" s="7">
        <v>15</v>
      </c>
      <c r="V712" s="7">
        <v>0</v>
      </c>
      <c r="W712" s="7">
        <v>14</v>
      </c>
      <c r="X712" s="7">
        <v>16</v>
      </c>
      <c r="Y712" s="7">
        <v>2</v>
      </c>
      <c r="Z712" s="7">
        <v>3</v>
      </c>
      <c r="AA712"/>
    </row>
    <row r="713" spans="1:27" x14ac:dyDescent="0.25">
      <c r="A713" s="24" t="str">
        <f t="shared" si="37"/>
        <v/>
      </c>
      <c r="B713" s="24" t="str">
        <f t="shared" si="35"/>
        <v/>
      </c>
      <c r="C713" s="24">
        <f t="shared" si="36"/>
        <v>1</v>
      </c>
      <c r="D713" s="24">
        <v>2026</v>
      </c>
      <c r="E713" s="7" t="s">
        <v>788</v>
      </c>
      <c r="F713" s="7" t="s">
        <v>777</v>
      </c>
      <c r="G713" s="7" t="s">
        <v>37</v>
      </c>
      <c r="H713" s="7" t="s">
        <v>27</v>
      </c>
      <c r="I713" s="8">
        <v>0.28299999999999997</v>
      </c>
      <c r="J713" s="8">
        <v>0.36699999999999999</v>
      </c>
      <c r="K713" s="8">
        <v>0.32100000000000001</v>
      </c>
      <c r="L713" s="8">
        <v>0.68700000000000006</v>
      </c>
      <c r="M713" s="7">
        <v>26</v>
      </c>
      <c r="N713" s="7">
        <v>63</v>
      </c>
      <c r="O713" s="7">
        <v>53</v>
      </c>
      <c r="P713" s="7">
        <v>8</v>
      </c>
      <c r="Q713" s="7">
        <v>15</v>
      </c>
      <c r="R713" s="7">
        <v>2</v>
      </c>
      <c r="S713" s="7">
        <v>0</v>
      </c>
      <c r="T713" s="7">
        <v>0</v>
      </c>
      <c r="U713" s="7">
        <v>7</v>
      </c>
      <c r="V713" s="7">
        <v>1</v>
      </c>
      <c r="W713" s="7">
        <v>6</v>
      </c>
      <c r="X713" s="7">
        <v>14</v>
      </c>
      <c r="Y713" s="7">
        <v>4</v>
      </c>
      <c r="Z713" s="7">
        <v>0</v>
      </c>
      <c r="AA713"/>
    </row>
    <row r="714" spans="1:27" x14ac:dyDescent="0.25">
      <c r="A714" s="24" t="str">
        <f t="shared" si="37"/>
        <v/>
      </c>
      <c r="B714" s="24" t="str">
        <f t="shared" si="35"/>
        <v/>
      </c>
      <c r="C714" s="24" t="str">
        <f t="shared" si="36"/>
        <v/>
      </c>
      <c r="D714" s="24">
        <v>2026</v>
      </c>
      <c r="E714" s="7" t="s">
        <v>789</v>
      </c>
      <c r="F714" s="7" t="s">
        <v>777</v>
      </c>
      <c r="G714" s="7" t="s">
        <v>37</v>
      </c>
      <c r="H714" s="7" t="s">
        <v>25</v>
      </c>
      <c r="I714" s="8">
        <v>0.23499999999999999</v>
      </c>
      <c r="J714" s="8">
        <v>0.23499999999999999</v>
      </c>
      <c r="K714" s="8">
        <v>0.23499999999999999</v>
      </c>
      <c r="L714" s="8">
        <v>0.47099999999999997</v>
      </c>
      <c r="M714" s="7">
        <v>5</v>
      </c>
      <c r="N714" s="7">
        <v>17</v>
      </c>
      <c r="O714" s="7">
        <v>17</v>
      </c>
      <c r="P714" s="7">
        <v>2</v>
      </c>
      <c r="Q714" s="7">
        <v>4</v>
      </c>
      <c r="R714" s="7">
        <v>0</v>
      </c>
      <c r="S714" s="7">
        <v>0</v>
      </c>
      <c r="T714" s="7">
        <v>0</v>
      </c>
      <c r="U714" s="7">
        <v>5</v>
      </c>
      <c r="V714" s="7">
        <v>0</v>
      </c>
      <c r="W714" s="7">
        <v>0</v>
      </c>
      <c r="X714" s="7">
        <v>3</v>
      </c>
      <c r="Y714" s="7">
        <v>0</v>
      </c>
      <c r="Z714" s="7">
        <v>0</v>
      </c>
      <c r="AA714"/>
    </row>
    <row r="715" spans="1:27" x14ac:dyDescent="0.25">
      <c r="A715" s="24" t="str">
        <f t="shared" si="37"/>
        <v/>
      </c>
      <c r="B715" s="24" t="str">
        <f t="shared" si="35"/>
        <v/>
      </c>
      <c r="C715" s="24">
        <f t="shared" si="36"/>
        <v>1</v>
      </c>
      <c r="D715" s="24">
        <v>2026</v>
      </c>
      <c r="E715" s="7" t="s">
        <v>790</v>
      </c>
      <c r="F715" s="7" t="s">
        <v>777</v>
      </c>
      <c r="G715" s="7" t="s">
        <v>37</v>
      </c>
      <c r="H715" s="7" t="s">
        <v>44</v>
      </c>
      <c r="I715" s="8">
        <v>0.23300000000000001</v>
      </c>
      <c r="J715" s="8">
        <v>0.41099999999999998</v>
      </c>
      <c r="K715" s="8">
        <v>0.39500000000000002</v>
      </c>
      <c r="L715" s="8">
        <v>0.80600000000000005</v>
      </c>
      <c r="M715" s="7">
        <v>21</v>
      </c>
      <c r="N715" s="7">
        <v>56</v>
      </c>
      <c r="O715" s="7">
        <v>43</v>
      </c>
      <c r="P715" s="7">
        <v>8</v>
      </c>
      <c r="Q715" s="7">
        <v>10</v>
      </c>
      <c r="R715" s="7">
        <v>2</v>
      </c>
      <c r="S715" s="7">
        <v>1</v>
      </c>
      <c r="T715" s="7">
        <v>1</v>
      </c>
      <c r="U715" s="7">
        <v>7</v>
      </c>
      <c r="V715" s="7">
        <v>7</v>
      </c>
      <c r="W715" s="7">
        <v>6</v>
      </c>
      <c r="X715" s="7">
        <v>15</v>
      </c>
      <c r="Y715" s="7">
        <v>0</v>
      </c>
      <c r="Z715" s="7">
        <v>0</v>
      </c>
      <c r="AA715"/>
    </row>
    <row r="716" spans="1:27" x14ac:dyDescent="0.25">
      <c r="A716" s="24" t="str">
        <f t="shared" si="37"/>
        <v/>
      </c>
      <c r="B716" s="24" t="str">
        <f t="shared" si="35"/>
        <v/>
      </c>
      <c r="C716" s="24" t="str">
        <f t="shared" si="36"/>
        <v/>
      </c>
      <c r="D716" s="24">
        <v>2026</v>
      </c>
      <c r="E716" s="7" t="s">
        <v>792</v>
      </c>
      <c r="F716" s="7" t="s">
        <v>777</v>
      </c>
      <c r="G716" s="7" t="s">
        <v>37</v>
      </c>
      <c r="H716" s="7" t="s">
        <v>42</v>
      </c>
      <c r="I716" s="8">
        <v>0.23</v>
      </c>
      <c r="J716" s="8">
        <v>0.38700000000000001</v>
      </c>
      <c r="K716" s="8">
        <v>0.27</v>
      </c>
      <c r="L716" s="8">
        <v>0.65700000000000003</v>
      </c>
      <c r="M716" s="7">
        <v>30</v>
      </c>
      <c r="N716" s="7">
        <v>101</v>
      </c>
      <c r="O716" s="7">
        <v>74</v>
      </c>
      <c r="P716" s="7">
        <v>17</v>
      </c>
      <c r="Q716" s="7">
        <v>17</v>
      </c>
      <c r="R716" s="7">
        <v>3</v>
      </c>
      <c r="S716" s="7">
        <v>0</v>
      </c>
      <c r="T716" s="7">
        <v>0</v>
      </c>
      <c r="U716" s="7">
        <v>7</v>
      </c>
      <c r="V716" s="7">
        <v>4</v>
      </c>
      <c r="W716" s="7">
        <v>15</v>
      </c>
      <c r="X716" s="7">
        <v>14</v>
      </c>
      <c r="Y716" s="7">
        <v>6</v>
      </c>
      <c r="Z716" s="7">
        <v>1</v>
      </c>
      <c r="AA716"/>
    </row>
    <row r="717" spans="1:27" x14ac:dyDescent="0.25">
      <c r="A717" s="24">
        <f t="shared" si="37"/>
        <v>1</v>
      </c>
      <c r="B717" s="24" t="str">
        <f t="shared" si="35"/>
        <v/>
      </c>
      <c r="C717" s="24">
        <f t="shared" si="36"/>
        <v>1</v>
      </c>
      <c r="D717" s="24">
        <v>2026</v>
      </c>
      <c r="E717" s="7" t="s">
        <v>793</v>
      </c>
      <c r="F717" s="7" t="s">
        <v>777</v>
      </c>
      <c r="G717" s="7" t="s">
        <v>29</v>
      </c>
      <c r="H717" s="7" t="s">
        <v>42</v>
      </c>
      <c r="I717" s="8">
        <v>0.214</v>
      </c>
      <c r="J717" s="8">
        <v>0.28999999999999998</v>
      </c>
      <c r="K717" s="8">
        <v>0.214</v>
      </c>
      <c r="L717" s="8">
        <v>0.505</v>
      </c>
      <c r="M717" s="7">
        <v>12</v>
      </c>
      <c r="N717" s="7">
        <v>32</v>
      </c>
      <c r="O717" s="7">
        <v>28</v>
      </c>
      <c r="P717" s="7">
        <v>4</v>
      </c>
      <c r="Q717" s="7">
        <v>6</v>
      </c>
      <c r="R717" s="7">
        <v>0</v>
      </c>
      <c r="S717" s="7">
        <v>0</v>
      </c>
      <c r="T717" s="7">
        <v>0</v>
      </c>
      <c r="U717" s="7">
        <v>6</v>
      </c>
      <c r="V717" s="7">
        <v>0</v>
      </c>
      <c r="W717" s="7">
        <v>3</v>
      </c>
      <c r="X717" s="7">
        <v>5</v>
      </c>
      <c r="Y717" s="7">
        <v>2</v>
      </c>
      <c r="Z717" s="7">
        <v>0</v>
      </c>
      <c r="AA717"/>
    </row>
    <row r="718" spans="1:27" x14ac:dyDescent="0.25">
      <c r="A718" s="24" t="str">
        <f t="shared" si="37"/>
        <v/>
      </c>
      <c r="B718" s="24" t="str">
        <f t="shared" si="35"/>
        <v/>
      </c>
      <c r="C718" s="24" t="str">
        <f t="shared" si="36"/>
        <v/>
      </c>
      <c r="D718" s="24">
        <v>2026</v>
      </c>
      <c r="E718" s="7" t="s">
        <v>791</v>
      </c>
      <c r="F718" s="7" t="s">
        <v>777</v>
      </c>
      <c r="G718" s="7" t="s">
        <v>37</v>
      </c>
      <c r="H718" s="7" t="s">
        <v>42</v>
      </c>
      <c r="I718" s="8">
        <v>0.21299999999999999</v>
      </c>
      <c r="J718" s="8">
        <v>0.379</v>
      </c>
      <c r="K718" s="8">
        <v>0.29299999999999998</v>
      </c>
      <c r="L718" s="8">
        <v>0.67200000000000004</v>
      </c>
      <c r="M718" s="7">
        <v>36</v>
      </c>
      <c r="N718" s="7">
        <v>101</v>
      </c>
      <c r="O718" s="7">
        <v>75</v>
      </c>
      <c r="P718" s="7">
        <v>22</v>
      </c>
      <c r="Q718" s="7">
        <v>16</v>
      </c>
      <c r="R718" s="7">
        <v>4</v>
      </c>
      <c r="S718" s="7">
        <v>1</v>
      </c>
      <c r="T718" s="7">
        <v>0</v>
      </c>
      <c r="U718" s="7">
        <v>10</v>
      </c>
      <c r="V718" s="7">
        <v>1</v>
      </c>
      <c r="W718" s="7">
        <v>19</v>
      </c>
      <c r="X718" s="7">
        <v>23</v>
      </c>
      <c r="Y718" s="7">
        <v>3</v>
      </c>
      <c r="Z718" s="7">
        <v>1</v>
      </c>
      <c r="AA718"/>
    </row>
    <row r="719" spans="1:27" x14ac:dyDescent="0.25">
      <c r="A719" s="24" t="str">
        <f t="shared" si="37"/>
        <v/>
      </c>
      <c r="B719" s="24" t="str">
        <f t="shared" si="35"/>
        <v/>
      </c>
      <c r="C719" s="24" t="str">
        <f t="shared" si="36"/>
        <v/>
      </c>
      <c r="D719" s="24">
        <v>2026</v>
      </c>
      <c r="E719" s="7" t="s">
        <v>794</v>
      </c>
      <c r="F719" s="7" t="s">
        <v>777</v>
      </c>
      <c r="G719" s="7" t="s">
        <v>37</v>
      </c>
      <c r="H719" s="7" t="s">
        <v>25</v>
      </c>
      <c r="I719" s="8">
        <v>0.20200000000000001</v>
      </c>
      <c r="J719" s="8">
        <v>0.32900000000000001</v>
      </c>
      <c r="K719" s="8">
        <v>0.34100000000000003</v>
      </c>
      <c r="L719" s="8">
        <v>0.67</v>
      </c>
      <c r="M719" s="7">
        <v>42</v>
      </c>
      <c r="N719" s="7">
        <v>165</v>
      </c>
      <c r="O719" s="7">
        <v>129</v>
      </c>
      <c r="P719" s="7">
        <v>18</v>
      </c>
      <c r="Q719" s="7">
        <v>26</v>
      </c>
      <c r="R719" s="7">
        <v>4</v>
      </c>
      <c r="S719" s="7">
        <v>1</v>
      </c>
      <c r="T719" s="7">
        <v>4</v>
      </c>
      <c r="U719" s="7">
        <v>20</v>
      </c>
      <c r="V719" s="7">
        <v>11</v>
      </c>
      <c r="W719" s="7">
        <v>14</v>
      </c>
      <c r="X719" s="7">
        <v>45</v>
      </c>
      <c r="Y719" s="7">
        <v>1</v>
      </c>
      <c r="Z719" s="7">
        <v>0</v>
      </c>
      <c r="AA719"/>
    </row>
    <row r="720" spans="1:27" x14ac:dyDescent="0.25">
      <c r="A720" s="24" t="str">
        <f t="shared" si="37"/>
        <v/>
      </c>
      <c r="B720" s="24" t="str">
        <f t="shared" si="35"/>
        <v/>
      </c>
      <c r="C720" s="24" t="str">
        <f t="shared" si="36"/>
        <v/>
      </c>
      <c r="D720" s="24">
        <v>2026</v>
      </c>
      <c r="E720" s="7" t="s">
        <v>795</v>
      </c>
      <c r="F720" s="7" t="s">
        <v>777</v>
      </c>
      <c r="G720" s="7" t="s">
        <v>24</v>
      </c>
      <c r="H720" s="7" t="s">
        <v>42</v>
      </c>
      <c r="I720" s="8">
        <v>0.14799999999999999</v>
      </c>
      <c r="J720" s="8">
        <v>0.20699999999999999</v>
      </c>
      <c r="K720" s="8">
        <v>0.14799999999999999</v>
      </c>
      <c r="L720" s="8">
        <v>0.35499999999999998</v>
      </c>
      <c r="M720" s="7">
        <v>18</v>
      </c>
      <c r="N720" s="7">
        <v>31</v>
      </c>
      <c r="O720" s="7">
        <v>27</v>
      </c>
      <c r="P720" s="7">
        <v>6</v>
      </c>
      <c r="Q720" s="7">
        <v>4</v>
      </c>
      <c r="R720" s="7">
        <v>0</v>
      </c>
      <c r="S720" s="7">
        <v>0</v>
      </c>
      <c r="T720" s="7">
        <v>0</v>
      </c>
      <c r="U720" s="7">
        <v>5</v>
      </c>
      <c r="V720" s="7">
        <v>0</v>
      </c>
      <c r="W720" s="7">
        <v>2</v>
      </c>
      <c r="X720" s="7">
        <v>12</v>
      </c>
      <c r="Y720" s="7">
        <v>1</v>
      </c>
      <c r="Z720" s="7">
        <v>0</v>
      </c>
      <c r="AA720"/>
    </row>
    <row r="721" spans="1:27" x14ac:dyDescent="0.25">
      <c r="A721" s="24" t="str">
        <f t="shared" si="37"/>
        <v/>
      </c>
      <c r="B721" s="24" t="str">
        <f t="shared" si="35"/>
        <v/>
      </c>
      <c r="C721" s="24">
        <f t="shared" si="36"/>
        <v>1</v>
      </c>
      <c r="D721" s="24">
        <v>2026</v>
      </c>
      <c r="E721" s="7" t="s">
        <v>796</v>
      </c>
      <c r="F721" s="7" t="s">
        <v>777</v>
      </c>
      <c r="G721" s="7" t="s">
        <v>37</v>
      </c>
      <c r="H721" s="7" t="s">
        <v>64</v>
      </c>
      <c r="I721" s="8">
        <v>0</v>
      </c>
      <c r="J721" s="8">
        <v>1</v>
      </c>
      <c r="K721" s="8">
        <v>0</v>
      </c>
      <c r="L721" s="8">
        <v>0</v>
      </c>
      <c r="M721" s="7">
        <v>1</v>
      </c>
      <c r="N721" s="7">
        <v>1</v>
      </c>
      <c r="O721" s="7">
        <v>0</v>
      </c>
      <c r="P721" s="7">
        <v>0</v>
      </c>
      <c r="Q721" s="7">
        <v>0</v>
      </c>
      <c r="R721" s="7">
        <v>0</v>
      </c>
      <c r="S721" s="7">
        <v>0</v>
      </c>
      <c r="T721" s="7">
        <v>0</v>
      </c>
      <c r="U721" s="7">
        <v>0</v>
      </c>
      <c r="V721" s="7">
        <v>0</v>
      </c>
      <c r="W721" s="7">
        <v>1</v>
      </c>
      <c r="X721" s="7">
        <v>0</v>
      </c>
      <c r="Y721" s="7">
        <v>0</v>
      </c>
      <c r="Z721" s="7">
        <v>0</v>
      </c>
      <c r="AA721"/>
    </row>
    <row r="722" spans="1:27" x14ac:dyDescent="0.25">
      <c r="A722" s="24">
        <f t="shared" si="37"/>
        <v>1</v>
      </c>
      <c r="B722" s="24" t="str">
        <f t="shared" si="35"/>
        <v/>
      </c>
      <c r="C722" s="24" t="str">
        <f t="shared" si="36"/>
        <v/>
      </c>
      <c r="D722" s="24">
        <v>2026</v>
      </c>
      <c r="E722" s="7" t="s">
        <v>797</v>
      </c>
      <c r="F722" s="7" t="s">
        <v>798</v>
      </c>
      <c r="G722" s="7" t="s">
        <v>32</v>
      </c>
      <c r="H722" s="7" t="s">
        <v>35</v>
      </c>
      <c r="I722" s="8">
        <v>0.34100000000000003</v>
      </c>
      <c r="J722" s="8">
        <v>0.439</v>
      </c>
      <c r="K722" s="8">
        <v>0.63500000000000001</v>
      </c>
      <c r="L722" s="8">
        <v>1.073</v>
      </c>
      <c r="M722" s="7">
        <v>54</v>
      </c>
      <c r="N722" s="7">
        <v>244</v>
      </c>
      <c r="O722" s="7">
        <v>208</v>
      </c>
      <c r="P722" s="7">
        <v>47</v>
      </c>
      <c r="Q722" s="7">
        <v>71</v>
      </c>
      <c r="R722" s="7">
        <v>16</v>
      </c>
      <c r="S722" s="7">
        <v>3</v>
      </c>
      <c r="T722" s="7">
        <v>13</v>
      </c>
      <c r="U722" s="7">
        <v>56</v>
      </c>
      <c r="V722" s="7">
        <v>1</v>
      </c>
      <c r="W722" s="7">
        <v>35</v>
      </c>
      <c r="X722" s="7">
        <v>56</v>
      </c>
      <c r="Y722" s="7">
        <v>6</v>
      </c>
      <c r="Z722" s="7">
        <v>2</v>
      </c>
      <c r="AA722"/>
    </row>
    <row r="723" spans="1:27" x14ac:dyDescent="0.25">
      <c r="A723" s="24">
        <f t="shared" si="37"/>
        <v>1</v>
      </c>
      <c r="B723" s="24" t="str">
        <f t="shared" si="35"/>
        <v/>
      </c>
      <c r="C723" s="24" t="str">
        <f t="shared" si="36"/>
        <v/>
      </c>
      <c r="D723" s="24">
        <v>2026</v>
      </c>
      <c r="E723" s="7" t="s">
        <v>799</v>
      </c>
      <c r="F723" s="7" t="s">
        <v>798</v>
      </c>
      <c r="G723" s="7" t="s">
        <v>29</v>
      </c>
      <c r="H723" s="7" t="s">
        <v>44</v>
      </c>
      <c r="I723" s="8">
        <v>0.33800000000000002</v>
      </c>
      <c r="J723" s="8">
        <v>0.42699999999999999</v>
      </c>
      <c r="K723" s="8">
        <v>0.53200000000000003</v>
      </c>
      <c r="L723" s="8">
        <v>0.95899999999999996</v>
      </c>
      <c r="M723" s="7">
        <v>56</v>
      </c>
      <c r="N723" s="7">
        <v>262</v>
      </c>
      <c r="O723" s="7">
        <v>222</v>
      </c>
      <c r="P723" s="7">
        <v>46</v>
      </c>
      <c r="Q723" s="7">
        <v>75</v>
      </c>
      <c r="R723" s="7">
        <v>16</v>
      </c>
      <c r="S723" s="7">
        <v>0</v>
      </c>
      <c r="T723" s="7">
        <v>9</v>
      </c>
      <c r="U723" s="7">
        <v>39</v>
      </c>
      <c r="V723" s="7">
        <v>11</v>
      </c>
      <c r="W723" s="7">
        <v>26</v>
      </c>
      <c r="X723" s="7">
        <v>41</v>
      </c>
      <c r="Y723" s="7">
        <v>0</v>
      </c>
      <c r="Z723" s="7">
        <v>0</v>
      </c>
      <c r="AA723"/>
    </row>
    <row r="724" spans="1:27" x14ac:dyDescent="0.25">
      <c r="A724" s="24">
        <f t="shared" si="37"/>
        <v>1</v>
      </c>
      <c r="B724" s="24" t="str">
        <f t="shared" si="35"/>
        <v/>
      </c>
      <c r="C724" s="24" t="str">
        <f t="shared" si="36"/>
        <v/>
      </c>
      <c r="D724" s="24">
        <v>2026</v>
      </c>
      <c r="E724" s="7" t="s">
        <v>800</v>
      </c>
      <c r="F724" s="7" t="s">
        <v>798</v>
      </c>
      <c r="G724" s="7" t="s">
        <v>29</v>
      </c>
      <c r="H724" s="7" t="s">
        <v>30</v>
      </c>
      <c r="I724" s="8">
        <v>0.33700000000000002</v>
      </c>
      <c r="J724" s="8">
        <v>0.40500000000000003</v>
      </c>
      <c r="K724" s="8">
        <v>0.51400000000000001</v>
      </c>
      <c r="L724" s="8">
        <v>0.91900000000000004</v>
      </c>
      <c r="M724" s="7">
        <v>53</v>
      </c>
      <c r="N724" s="7">
        <v>238</v>
      </c>
      <c r="O724" s="7">
        <v>208</v>
      </c>
      <c r="P724" s="7">
        <v>44</v>
      </c>
      <c r="Q724" s="7">
        <v>70</v>
      </c>
      <c r="R724" s="7">
        <v>5</v>
      </c>
      <c r="S724" s="7">
        <v>1</v>
      </c>
      <c r="T724" s="7">
        <v>10</v>
      </c>
      <c r="U724" s="7">
        <v>43</v>
      </c>
      <c r="V724" s="7">
        <v>1</v>
      </c>
      <c r="W724" s="7">
        <v>25</v>
      </c>
      <c r="X724" s="7">
        <v>40</v>
      </c>
      <c r="Y724" s="7">
        <v>5</v>
      </c>
      <c r="Z724" s="7">
        <v>4</v>
      </c>
      <c r="AA724"/>
    </row>
    <row r="725" spans="1:27" x14ac:dyDescent="0.25">
      <c r="A725" s="24" t="str">
        <f t="shared" si="37"/>
        <v/>
      </c>
      <c r="B725" s="24" t="str">
        <f t="shared" si="35"/>
        <v/>
      </c>
      <c r="C725" s="24" t="str">
        <f t="shared" si="36"/>
        <v/>
      </c>
      <c r="D725" s="24">
        <v>2026</v>
      </c>
      <c r="E725" s="7" t="s">
        <v>801</v>
      </c>
      <c r="F725" s="7" t="s">
        <v>798</v>
      </c>
      <c r="G725" s="7" t="s">
        <v>37</v>
      </c>
      <c r="H725" s="7" t="s">
        <v>42</v>
      </c>
      <c r="I725" s="8">
        <v>0.317</v>
      </c>
      <c r="J725" s="8">
        <v>0.42699999999999999</v>
      </c>
      <c r="K725" s="8">
        <v>0.442</v>
      </c>
      <c r="L725" s="8">
        <v>0.86899999999999999</v>
      </c>
      <c r="M725" s="7">
        <v>56</v>
      </c>
      <c r="N725" s="7">
        <v>242</v>
      </c>
      <c r="O725" s="7">
        <v>199</v>
      </c>
      <c r="P725" s="7">
        <v>40</v>
      </c>
      <c r="Q725" s="7">
        <v>63</v>
      </c>
      <c r="R725" s="7">
        <v>11</v>
      </c>
      <c r="S725" s="7">
        <v>1</v>
      </c>
      <c r="T725" s="7">
        <v>4</v>
      </c>
      <c r="U725" s="7">
        <v>31</v>
      </c>
      <c r="V725" s="7">
        <v>7</v>
      </c>
      <c r="W725" s="7">
        <v>32</v>
      </c>
      <c r="X725" s="7">
        <v>43</v>
      </c>
      <c r="Y725" s="7">
        <v>9</v>
      </c>
      <c r="Z725" s="7">
        <v>2</v>
      </c>
      <c r="AA725"/>
    </row>
    <row r="726" spans="1:27" x14ac:dyDescent="0.25">
      <c r="A726" s="24">
        <f t="shared" si="37"/>
        <v>1</v>
      </c>
      <c r="B726" s="24" t="str">
        <f t="shared" si="35"/>
        <v/>
      </c>
      <c r="C726" s="24" t="str">
        <f t="shared" si="36"/>
        <v/>
      </c>
      <c r="D726" s="24">
        <v>2026</v>
      </c>
      <c r="E726" s="7" t="s">
        <v>802</v>
      </c>
      <c r="F726" s="7" t="s">
        <v>798</v>
      </c>
      <c r="G726" s="7" t="s">
        <v>29</v>
      </c>
      <c r="H726" s="7" t="s">
        <v>27</v>
      </c>
      <c r="I726" s="8">
        <v>0.29799999999999999</v>
      </c>
      <c r="J726" s="8">
        <v>0.376</v>
      </c>
      <c r="K726" s="8">
        <v>0.41299999999999998</v>
      </c>
      <c r="L726" s="8">
        <v>0.78900000000000003</v>
      </c>
      <c r="M726" s="7">
        <v>56</v>
      </c>
      <c r="N726" s="7">
        <v>267</v>
      </c>
      <c r="O726" s="7">
        <v>235</v>
      </c>
      <c r="P726" s="7">
        <v>51</v>
      </c>
      <c r="Q726" s="7">
        <v>70</v>
      </c>
      <c r="R726" s="7">
        <v>13</v>
      </c>
      <c r="S726" s="7">
        <v>1</v>
      </c>
      <c r="T726" s="7">
        <v>4</v>
      </c>
      <c r="U726" s="7">
        <v>28</v>
      </c>
      <c r="V726" s="7">
        <v>3</v>
      </c>
      <c r="W726" s="7">
        <v>27</v>
      </c>
      <c r="X726" s="7">
        <v>44</v>
      </c>
      <c r="Y726" s="7">
        <v>11</v>
      </c>
      <c r="Z726" s="7">
        <v>2</v>
      </c>
      <c r="AA726"/>
    </row>
    <row r="727" spans="1:27" x14ac:dyDescent="0.25">
      <c r="A727" s="24" t="str">
        <f t="shared" si="37"/>
        <v/>
      </c>
      <c r="B727" s="24" t="str">
        <f t="shared" si="35"/>
        <v/>
      </c>
      <c r="C727" s="24" t="str">
        <f t="shared" si="36"/>
        <v/>
      </c>
      <c r="D727" s="24">
        <v>2026</v>
      </c>
      <c r="E727" s="7" t="s">
        <v>803</v>
      </c>
      <c r="F727" s="7" t="s">
        <v>798</v>
      </c>
      <c r="G727" s="7" t="s">
        <v>37</v>
      </c>
      <c r="H727" s="7" t="s">
        <v>25</v>
      </c>
      <c r="I727" s="8">
        <v>0.28799999999999998</v>
      </c>
      <c r="J727" s="8">
        <v>0.371</v>
      </c>
      <c r="K727" s="8">
        <v>0.39400000000000002</v>
      </c>
      <c r="L727" s="8">
        <v>0.76500000000000001</v>
      </c>
      <c r="M727" s="7">
        <v>52</v>
      </c>
      <c r="N727" s="7">
        <v>208</v>
      </c>
      <c r="O727" s="7">
        <v>170</v>
      </c>
      <c r="P727" s="7">
        <v>29</v>
      </c>
      <c r="Q727" s="7">
        <v>49</v>
      </c>
      <c r="R727" s="7">
        <v>6</v>
      </c>
      <c r="S727" s="7">
        <v>0</v>
      </c>
      <c r="T727" s="7">
        <v>4</v>
      </c>
      <c r="U727" s="7">
        <v>36</v>
      </c>
      <c r="V727" s="7">
        <v>8</v>
      </c>
      <c r="W727" s="7">
        <v>18</v>
      </c>
      <c r="X727" s="7">
        <v>35</v>
      </c>
      <c r="Y727" s="7">
        <v>0</v>
      </c>
      <c r="Z727" s="7">
        <v>0</v>
      </c>
      <c r="AA727"/>
    </row>
    <row r="728" spans="1:27" x14ac:dyDescent="0.25">
      <c r="A728" s="24">
        <f t="shared" si="37"/>
        <v>1</v>
      </c>
      <c r="B728" s="24" t="str">
        <f t="shared" si="35"/>
        <v/>
      </c>
      <c r="C728" s="24" t="str">
        <f t="shared" si="36"/>
        <v/>
      </c>
      <c r="D728" s="24">
        <v>2026</v>
      </c>
      <c r="E728" s="7" t="s">
        <v>804</v>
      </c>
      <c r="F728" s="7" t="s">
        <v>798</v>
      </c>
      <c r="G728" s="7" t="s">
        <v>32</v>
      </c>
      <c r="H728" s="7" t="s">
        <v>38</v>
      </c>
      <c r="I728" s="8">
        <v>0.28199999999999997</v>
      </c>
      <c r="J728" s="8">
        <v>0.442</v>
      </c>
      <c r="K728" s="8">
        <v>0.5</v>
      </c>
      <c r="L728" s="8">
        <v>0.94199999999999995</v>
      </c>
      <c r="M728" s="7">
        <v>56</v>
      </c>
      <c r="N728" s="7">
        <v>249</v>
      </c>
      <c r="O728" s="7">
        <v>188</v>
      </c>
      <c r="P728" s="7">
        <v>46</v>
      </c>
      <c r="Q728" s="7">
        <v>53</v>
      </c>
      <c r="R728" s="7">
        <v>6</v>
      </c>
      <c r="S728" s="7">
        <v>1</v>
      </c>
      <c r="T728" s="7">
        <v>11</v>
      </c>
      <c r="U728" s="7">
        <v>52</v>
      </c>
      <c r="V728" s="7">
        <v>19</v>
      </c>
      <c r="W728" s="7">
        <v>38</v>
      </c>
      <c r="X728" s="7">
        <v>42</v>
      </c>
      <c r="Y728" s="7">
        <v>1</v>
      </c>
      <c r="Z728" s="7">
        <v>0</v>
      </c>
      <c r="AA728"/>
    </row>
    <row r="729" spans="1:27" x14ac:dyDescent="0.25">
      <c r="A729" s="24" t="str">
        <f t="shared" si="37"/>
        <v/>
      </c>
      <c r="B729" s="24" t="str">
        <f t="shared" si="35"/>
        <v/>
      </c>
      <c r="C729" s="24" t="str">
        <f t="shared" si="36"/>
        <v/>
      </c>
      <c r="D729" s="24">
        <v>2026</v>
      </c>
      <c r="E729" s="7" t="s">
        <v>805</v>
      </c>
      <c r="F729" s="7" t="s">
        <v>798</v>
      </c>
      <c r="G729" s="7" t="s">
        <v>24</v>
      </c>
      <c r="H729" s="7" t="s">
        <v>40</v>
      </c>
      <c r="I729" s="8">
        <v>0.27100000000000002</v>
      </c>
      <c r="J729" s="8">
        <v>0.38800000000000001</v>
      </c>
      <c r="K729" s="8">
        <v>0.35899999999999999</v>
      </c>
      <c r="L729" s="8">
        <v>0.747</v>
      </c>
      <c r="M729" s="7">
        <v>56</v>
      </c>
      <c r="N729" s="7">
        <v>235</v>
      </c>
      <c r="O729" s="7">
        <v>192</v>
      </c>
      <c r="P729" s="7">
        <v>35</v>
      </c>
      <c r="Q729" s="7">
        <v>52</v>
      </c>
      <c r="R729" s="7">
        <v>7</v>
      </c>
      <c r="S729" s="7">
        <v>2</v>
      </c>
      <c r="T729" s="7">
        <v>2</v>
      </c>
      <c r="U729" s="7">
        <v>24</v>
      </c>
      <c r="V729" s="7">
        <v>8</v>
      </c>
      <c r="W729" s="7">
        <v>30</v>
      </c>
      <c r="X729" s="7">
        <v>26</v>
      </c>
      <c r="Y729" s="7">
        <v>3</v>
      </c>
      <c r="Z729" s="7">
        <v>0</v>
      </c>
      <c r="AA729"/>
    </row>
    <row r="730" spans="1:27" x14ac:dyDescent="0.25">
      <c r="A730" s="24" t="str">
        <f t="shared" si="37"/>
        <v/>
      </c>
      <c r="B730" s="24" t="str">
        <f t="shared" si="35"/>
        <v/>
      </c>
      <c r="C730" s="24">
        <f t="shared" si="36"/>
        <v>1</v>
      </c>
      <c r="D730" s="24">
        <v>2026</v>
      </c>
      <c r="E730" s="7" t="s">
        <v>806</v>
      </c>
      <c r="F730" s="7" t="s">
        <v>798</v>
      </c>
      <c r="G730" s="7" t="s">
        <v>37</v>
      </c>
      <c r="H730" s="7" t="s">
        <v>40</v>
      </c>
      <c r="I730" s="8">
        <v>0.30599999999999999</v>
      </c>
      <c r="J730" s="8">
        <v>0.35499999999999998</v>
      </c>
      <c r="K730" s="8">
        <v>0.46300000000000002</v>
      </c>
      <c r="L730" s="8">
        <v>0.81699999999999995</v>
      </c>
      <c r="M730" s="7">
        <v>30</v>
      </c>
      <c r="N730" s="7">
        <v>141</v>
      </c>
      <c r="O730" s="7">
        <v>121</v>
      </c>
      <c r="P730" s="7">
        <v>23</v>
      </c>
      <c r="Q730" s="7">
        <v>37</v>
      </c>
      <c r="R730" s="7">
        <v>8</v>
      </c>
      <c r="S730" s="7">
        <v>1</v>
      </c>
      <c r="T730" s="7">
        <v>3</v>
      </c>
      <c r="U730" s="7">
        <v>25</v>
      </c>
      <c r="V730" s="7">
        <v>4</v>
      </c>
      <c r="W730" s="7">
        <v>9</v>
      </c>
      <c r="X730" s="7">
        <v>21</v>
      </c>
      <c r="Y730" s="7">
        <v>5</v>
      </c>
      <c r="Z730" s="7">
        <v>0</v>
      </c>
      <c r="AA730"/>
    </row>
    <row r="731" spans="1:27" x14ac:dyDescent="0.25">
      <c r="A731" s="24" t="str">
        <f t="shared" si="37"/>
        <v/>
      </c>
      <c r="B731" s="24" t="str">
        <f t="shared" si="35"/>
        <v/>
      </c>
      <c r="C731" s="24">
        <f t="shared" si="36"/>
        <v>1</v>
      </c>
      <c r="D731" s="24">
        <v>2026</v>
      </c>
      <c r="E731" s="7" t="s">
        <v>807</v>
      </c>
      <c r="F731" s="7" t="s">
        <v>798</v>
      </c>
      <c r="G731" s="7" t="s">
        <v>47</v>
      </c>
      <c r="H731" s="7" t="s">
        <v>25</v>
      </c>
      <c r="I731" s="8">
        <v>0.216</v>
      </c>
      <c r="J731" s="8">
        <v>0.33300000000000002</v>
      </c>
      <c r="K731" s="8">
        <v>0.29699999999999999</v>
      </c>
      <c r="L731" s="8">
        <v>0.63100000000000001</v>
      </c>
      <c r="M731" s="7">
        <v>17</v>
      </c>
      <c r="N731" s="7">
        <v>45</v>
      </c>
      <c r="O731" s="7">
        <v>37</v>
      </c>
      <c r="P731" s="7">
        <v>5</v>
      </c>
      <c r="Q731" s="7">
        <v>8</v>
      </c>
      <c r="R731" s="7">
        <v>0</v>
      </c>
      <c r="S731" s="7">
        <v>0</v>
      </c>
      <c r="T731" s="7">
        <v>1</v>
      </c>
      <c r="U731" s="7">
        <v>8</v>
      </c>
      <c r="V731" s="7">
        <v>2</v>
      </c>
      <c r="W731" s="7">
        <v>5</v>
      </c>
      <c r="X731" s="7">
        <v>13</v>
      </c>
      <c r="Y731" s="7">
        <v>0</v>
      </c>
      <c r="Z731" s="7">
        <v>0</v>
      </c>
      <c r="AA731"/>
    </row>
    <row r="732" spans="1:27" x14ac:dyDescent="0.25">
      <c r="A732" s="24" t="str">
        <f t="shared" si="37"/>
        <v/>
      </c>
      <c r="B732" s="24" t="str">
        <f t="shared" si="35"/>
        <v/>
      </c>
      <c r="C732" s="24" t="str">
        <f t="shared" si="36"/>
        <v/>
      </c>
      <c r="D732" s="24">
        <v>2026</v>
      </c>
      <c r="E732" s="7" t="s">
        <v>808</v>
      </c>
      <c r="F732" s="7" t="s">
        <v>798</v>
      </c>
      <c r="G732" s="7" t="s">
        <v>37</v>
      </c>
      <c r="H732" s="7" t="s">
        <v>64</v>
      </c>
      <c r="I732" s="8">
        <v>0.2</v>
      </c>
      <c r="J732" s="8">
        <v>0.2</v>
      </c>
      <c r="K732" s="8">
        <v>0.3</v>
      </c>
      <c r="L732" s="8">
        <v>0.5</v>
      </c>
      <c r="M732" s="7">
        <v>6</v>
      </c>
      <c r="N732" s="7">
        <v>10</v>
      </c>
      <c r="O732" s="7">
        <v>10</v>
      </c>
      <c r="P732" s="7">
        <v>2</v>
      </c>
      <c r="Q732" s="7">
        <v>2</v>
      </c>
      <c r="R732" s="7">
        <v>1</v>
      </c>
      <c r="S732" s="7">
        <v>0</v>
      </c>
      <c r="T732" s="7">
        <v>0</v>
      </c>
      <c r="U732" s="7">
        <v>1</v>
      </c>
      <c r="V732" s="7">
        <v>0</v>
      </c>
      <c r="W732" s="7">
        <v>0</v>
      </c>
      <c r="X732" s="7">
        <v>5</v>
      </c>
      <c r="Y732" s="7">
        <v>0</v>
      </c>
      <c r="Z732" s="7">
        <v>0</v>
      </c>
      <c r="AA732"/>
    </row>
    <row r="733" spans="1:27" x14ac:dyDescent="0.25">
      <c r="A733" s="24" t="str">
        <f t="shared" si="37"/>
        <v/>
      </c>
      <c r="B733" s="24" t="str">
        <f t="shared" si="35"/>
        <v/>
      </c>
      <c r="C733" s="24">
        <f t="shared" si="36"/>
        <v>1</v>
      </c>
      <c r="D733" s="24">
        <v>2026</v>
      </c>
      <c r="E733" s="7" t="s">
        <v>809</v>
      </c>
      <c r="F733" s="7" t="s">
        <v>798</v>
      </c>
      <c r="G733" s="7" t="s">
        <v>37</v>
      </c>
      <c r="H733" s="7" t="s">
        <v>27</v>
      </c>
      <c r="I733" s="8">
        <v>0.182</v>
      </c>
      <c r="J733" s="8">
        <v>0.25</v>
      </c>
      <c r="K733" s="8">
        <v>0.36399999999999999</v>
      </c>
      <c r="L733" s="8">
        <v>0.61399999999999999</v>
      </c>
      <c r="M733" s="7">
        <v>29</v>
      </c>
      <c r="N733" s="7">
        <v>87</v>
      </c>
      <c r="O733" s="7">
        <v>77</v>
      </c>
      <c r="P733" s="7">
        <v>14</v>
      </c>
      <c r="Q733" s="7">
        <v>14</v>
      </c>
      <c r="R733" s="7">
        <v>2</v>
      </c>
      <c r="S733" s="7">
        <v>0</v>
      </c>
      <c r="T733" s="7">
        <v>4</v>
      </c>
      <c r="U733" s="7">
        <v>10</v>
      </c>
      <c r="V733" s="7">
        <v>1</v>
      </c>
      <c r="W733" s="7">
        <v>6</v>
      </c>
      <c r="X733" s="7">
        <v>28</v>
      </c>
      <c r="Y733" s="7">
        <v>5</v>
      </c>
      <c r="Z733" s="7">
        <v>1</v>
      </c>
      <c r="AA733"/>
    </row>
    <row r="734" spans="1:27" x14ac:dyDescent="0.25">
      <c r="A734" s="24">
        <f t="shared" si="37"/>
        <v>1</v>
      </c>
      <c r="B734" s="24" t="str">
        <f t="shared" si="35"/>
        <v/>
      </c>
      <c r="C734" s="24" t="str">
        <f t="shared" si="36"/>
        <v/>
      </c>
      <c r="D734" s="24">
        <v>2026</v>
      </c>
      <c r="E734" s="7" t="s">
        <v>810</v>
      </c>
      <c r="F734" s="7" t="s">
        <v>798</v>
      </c>
      <c r="G734" s="7" t="s">
        <v>29</v>
      </c>
      <c r="H734" s="7" t="s">
        <v>42</v>
      </c>
      <c r="I734" s="8">
        <v>0.154</v>
      </c>
      <c r="J734" s="8">
        <v>0.24099999999999999</v>
      </c>
      <c r="K734" s="8">
        <v>0.192</v>
      </c>
      <c r="L734" s="8">
        <v>0.434</v>
      </c>
      <c r="M734" s="7">
        <v>15</v>
      </c>
      <c r="N734" s="7">
        <v>29</v>
      </c>
      <c r="O734" s="7">
        <v>26</v>
      </c>
      <c r="P734" s="7">
        <v>2</v>
      </c>
      <c r="Q734" s="7">
        <v>4</v>
      </c>
      <c r="R734" s="7">
        <v>1</v>
      </c>
      <c r="S734" s="7">
        <v>0</v>
      </c>
      <c r="T734" s="7">
        <v>0</v>
      </c>
      <c r="U734" s="7">
        <v>0</v>
      </c>
      <c r="V734" s="7">
        <v>0</v>
      </c>
      <c r="W734" s="7">
        <v>3</v>
      </c>
      <c r="X734" s="7">
        <v>2</v>
      </c>
      <c r="Y734" s="7">
        <v>1</v>
      </c>
      <c r="Z734" s="7">
        <v>0</v>
      </c>
      <c r="AA734"/>
    </row>
    <row r="735" spans="1:27" x14ac:dyDescent="0.25">
      <c r="A735" s="24">
        <f t="shared" si="37"/>
        <v>1</v>
      </c>
      <c r="B735" s="24" t="str">
        <f t="shared" si="35"/>
        <v/>
      </c>
      <c r="C735" s="24" t="str">
        <f t="shared" si="36"/>
        <v/>
      </c>
      <c r="D735" s="24">
        <v>2026</v>
      </c>
      <c r="E735" s="7" t="s">
        <v>811</v>
      </c>
      <c r="F735" s="7" t="s">
        <v>798</v>
      </c>
      <c r="G735" s="7" t="s">
        <v>32</v>
      </c>
      <c r="H735" s="7" t="s">
        <v>30</v>
      </c>
      <c r="I735" s="8">
        <v>6.3E-2</v>
      </c>
      <c r="J735" s="8">
        <v>0.25</v>
      </c>
      <c r="K735" s="8">
        <v>6.3E-2</v>
      </c>
      <c r="L735" s="8">
        <v>0.313</v>
      </c>
      <c r="M735" s="7">
        <v>5</v>
      </c>
      <c r="N735" s="7">
        <v>20</v>
      </c>
      <c r="O735" s="7">
        <v>16</v>
      </c>
      <c r="P735" s="7">
        <v>3</v>
      </c>
      <c r="Q735" s="7">
        <v>1</v>
      </c>
      <c r="R735" s="7">
        <v>0</v>
      </c>
      <c r="S735" s="7">
        <v>0</v>
      </c>
      <c r="T735" s="7">
        <v>0</v>
      </c>
      <c r="U735" s="7">
        <v>0</v>
      </c>
      <c r="V735" s="7">
        <v>1</v>
      </c>
      <c r="W735" s="7">
        <v>3</v>
      </c>
      <c r="X735" s="7">
        <v>5</v>
      </c>
      <c r="Y735" s="7">
        <v>0</v>
      </c>
      <c r="Z735" s="7">
        <v>0</v>
      </c>
      <c r="AA735"/>
    </row>
    <row r="736" spans="1:27" x14ac:dyDescent="0.25">
      <c r="A736" s="24">
        <f t="shared" si="37"/>
        <v>1</v>
      </c>
      <c r="B736" s="24" t="str">
        <f t="shared" si="35"/>
        <v/>
      </c>
      <c r="C736" s="24" t="str">
        <f t="shared" si="36"/>
        <v/>
      </c>
      <c r="D736" s="24">
        <v>2026</v>
      </c>
      <c r="E736" s="7" t="s">
        <v>812</v>
      </c>
      <c r="F736" s="7" t="s">
        <v>813</v>
      </c>
      <c r="G736" s="7" t="s">
        <v>29</v>
      </c>
      <c r="H736" s="7" t="s">
        <v>33</v>
      </c>
      <c r="I736" s="8">
        <v>0.313</v>
      </c>
      <c r="J736" s="8">
        <v>0.435</v>
      </c>
      <c r="K736" s="8">
        <v>0.41199999999999998</v>
      </c>
      <c r="L736" s="8">
        <v>0.84699999999999998</v>
      </c>
      <c r="M736" s="7">
        <v>56</v>
      </c>
      <c r="N736" s="7">
        <v>262</v>
      </c>
      <c r="O736" s="7">
        <v>211</v>
      </c>
      <c r="P736" s="7">
        <v>33</v>
      </c>
      <c r="Q736" s="7">
        <v>66</v>
      </c>
      <c r="R736" s="7">
        <v>6</v>
      </c>
      <c r="S736" s="7">
        <v>0</v>
      </c>
      <c r="T736" s="7">
        <v>5</v>
      </c>
      <c r="U736" s="7">
        <v>38</v>
      </c>
      <c r="V736" s="7">
        <v>12</v>
      </c>
      <c r="W736" s="7">
        <v>36</v>
      </c>
      <c r="X736" s="7">
        <v>42</v>
      </c>
      <c r="Y736" s="7">
        <v>1</v>
      </c>
      <c r="Z736" s="7">
        <v>1</v>
      </c>
      <c r="AA736"/>
    </row>
    <row r="737" spans="1:27" x14ac:dyDescent="0.25">
      <c r="A737" s="24" t="str">
        <f t="shared" si="37"/>
        <v/>
      </c>
      <c r="B737" s="24" t="str">
        <f t="shared" si="35"/>
        <v/>
      </c>
      <c r="C737" s="24" t="str">
        <f t="shared" si="36"/>
        <v/>
      </c>
      <c r="D737" s="24">
        <v>2026</v>
      </c>
      <c r="E737" s="7" t="s">
        <v>814</v>
      </c>
      <c r="F737" s="7" t="s">
        <v>813</v>
      </c>
      <c r="G737" s="7" t="s">
        <v>37</v>
      </c>
      <c r="H737" s="7" t="s">
        <v>30</v>
      </c>
      <c r="I737" s="8">
        <v>0.31</v>
      </c>
      <c r="J737" s="8">
        <v>0.371</v>
      </c>
      <c r="K737" s="8">
        <v>0.435</v>
      </c>
      <c r="L737" s="8">
        <v>0.80600000000000005</v>
      </c>
      <c r="M737" s="7">
        <v>52</v>
      </c>
      <c r="N737" s="7">
        <v>232</v>
      </c>
      <c r="O737" s="7">
        <v>200</v>
      </c>
      <c r="P737" s="7">
        <v>33</v>
      </c>
      <c r="Q737" s="7">
        <v>62</v>
      </c>
      <c r="R737" s="7">
        <v>7</v>
      </c>
      <c r="S737" s="7">
        <v>3</v>
      </c>
      <c r="T737" s="7">
        <v>4</v>
      </c>
      <c r="U737" s="7">
        <v>31</v>
      </c>
      <c r="V737" s="7">
        <v>5</v>
      </c>
      <c r="W737" s="7">
        <v>18</v>
      </c>
      <c r="X737" s="7">
        <v>41</v>
      </c>
      <c r="Y737" s="7">
        <v>3</v>
      </c>
      <c r="Z737" s="7">
        <v>2</v>
      </c>
      <c r="AA737"/>
    </row>
    <row r="738" spans="1:27" x14ac:dyDescent="0.25">
      <c r="A738" s="24" t="str">
        <f t="shared" si="37"/>
        <v/>
      </c>
      <c r="B738" s="24" t="str">
        <f t="shared" si="35"/>
        <v/>
      </c>
      <c r="C738" s="24" t="str">
        <f t="shared" si="36"/>
        <v/>
      </c>
      <c r="D738" s="24">
        <v>2026</v>
      </c>
      <c r="E738" s="7" t="s">
        <v>815</v>
      </c>
      <c r="F738" s="7" t="s">
        <v>813</v>
      </c>
      <c r="G738" s="7" t="s">
        <v>24</v>
      </c>
      <c r="H738" s="7" t="s">
        <v>42</v>
      </c>
      <c r="I738" s="8">
        <v>0.29699999999999999</v>
      </c>
      <c r="J738" s="8">
        <v>0.34499999999999997</v>
      </c>
      <c r="K738" s="8">
        <v>0.438</v>
      </c>
      <c r="L738" s="8">
        <v>0.78300000000000003</v>
      </c>
      <c r="M738" s="7">
        <v>55</v>
      </c>
      <c r="N738" s="7">
        <v>241</v>
      </c>
      <c r="O738" s="7">
        <v>219</v>
      </c>
      <c r="P738" s="7">
        <v>29</v>
      </c>
      <c r="Q738" s="7">
        <v>65</v>
      </c>
      <c r="R738" s="7">
        <v>16</v>
      </c>
      <c r="S738" s="7">
        <v>0</v>
      </c>
      <c r="T738" s="7">
        <v>5</v>
      </c>
      <c r="U738" s="7">
        <v>39</v>
      </c>
      <c r="V738" s="7">
        <v>1</v>
      </c>
      <c r="W738" s="7">
        <v>16</v>
      </c>
      <c r="X738" s="7">
        <v>28</v>
      </c>
      <c r="Y738" s="7">
        <v>6</v>
      </c>
      <c r="Z738" s="7">
        <v>2</v>
      </c>
      <c r="AA738"/>
    </row>
    <row r="739" spans="1:27" x14ac:dyDescent="0.25">
      <c r="A739" s="24">
        <f t="shared" si="37"/>
        <v>1</v>
      </c>
      <c r="B739" s="24" t="str">
        <f t="shared" si="35"/>
        <v/>
      </c>
      <c r="C739" s="24" t="str">
        <f t="shared" si="36"/>
        <v/>
      </c>
      <c r="D739" s="24">
        <v>2026</v>
      </c>
      <c r="E739" s="7" t="s">
        <v>816</v>
      </c>
      <c r="F739" s="7" t="s">
        <v>813</v>
      </c>
      <c r="G739" s="7" t="s">
        <v>29</v>
      </c>
      <c r="H739" s="7" t="s">
        <v>44</v>
      </c>
      <c r="I739" s="8">
        <v>0.28899999999999998</v>
      </c>
      <c r="J739" s="8">
        <v>0.36699999999999999</v>
      </c>
      <c r="K739" s="8">
        <v>0.41599999999999998</v>
      </c>
      <c r="L739" s="8">
        <v>0.78300000000000003</v>
      </c>
      <c r="M739" s="7">
        <v>43</v>
      </c>
      <c r="N739" s="7">
        <v>169</v>
      </c>
      <c r="O739" s="7">
        <v>149</v>
      </c>
      <c r="P739" s="7">
        <v>24</v>
      </c>
      <c r="Q739" s="7">
        <v>43</v>
      </c>
      <c r="R739" s="7">
        <v>7</v>
      </c>
      <c r="S739" s="7">
        <v>0</v>
      </c>
      <c r="T739" s="7">
        <v>4</v>
      </c>
      <c r="U739" s="7">
        <v>21</v>
      </c>
      <c r="V739" s="7">
        <v>2</v>
      </c>
      <c r="W739" s="7">
        <v>17</v>
      </c>
      <c r="X739" s="7">
        <v>22</v>
      </c>
      <c r="Y739" s="7">
        <v>0</v>
      </c>
      <c r="Z739" s="7">
        <v>0</v>
      </c>
      <c r="AA739"/>
    </row>
    <row r="740" spans="1:27" x14ac:dyDescent="0.25">
      <c r="A740" s="24" t="str">
        <f t="shared" si="37"/>
        <v/>
      </c>
      <c r="B740" s="24" t="str">
        <f t="shared" si="35"/>
        <v/>
      </c>
      <c r="C740" s="24" t="str">
        <f t="shared" si="36"/>
        <v/>
      </c>
      <c r="D740" s="24">
        <v>2026</v>
      </c>
      <c r="E740" s="7" t="s">
        <v>817</v>
      </c>
      <c r="F740" s="7" t="s">
        <v>813</v>
      </c>
      <c r="G740" s="7" t="s">
        <v>24</v>
      </c>
      <c r="H740" s="7" t="s">
        <v>35</v>
      </c>
      <c r="I740" s="8">
        <v>0.28899999999999998</v>
      </c>
      <c r="J740" s="8">
        <v>0.41799999999999998</v>
      </c>
      <c r="K740" s="8">
        <v>0.41499999999999998</v>
      </c>
      <c r="L740" s="8">
        <v>0.83199999999999996</v>
      </c>
      <c r="M740" s="7">
        <v>43</v>
      </c>
      <c r="N740" s="7">
        <v>170</v>
      </c>
      <c r="O740" s="7">
        <v>135</v>
      </c>
      <c r="P740" s="7">
        <v>31</v>
      </c>
      <c r="Q740" s="7">
        <v>39</v>
      </c>
      <c r="R740" s="7">
        <v>6</v>
      </c>
      <c r="S740" s="7">
        <v>1</v>
      </c>
      <c r="T740" s="7">
        <v>3</v>
      </c>
      <c r="U740" s="7">
        <v>19</v>
      </c>
      <c r="V740" s="7">
        <v>6</v>
      </c>
      <c r="W740" s="7">
        <v>26</v>
      </c>
      <c r="X740" s="7">
        <v>34</v>
      </c>
      <c r="Y740" s="7">
        <v>14</v>
      </c>
      <c r="Z740" s="7">
        <v>0</v>
      </c>
      <c r="AA740"/>
    </row>
    <row r="741" spans="1:27" x14ac:dyDescent="0.25">
      <c r="A741" s="24">
        <f t="shared" si="37"/>
        <v>1</v>
      </c>
      <c r="B741" s="24" t="str">
        <f t="shared" si="35"/>
        <v/>
      </c>
      <c r="C741" s="24" t="str">
        <f t="shared" si="36"/>
        <v/>
      </c>
      <c r="D741" s="24">
        <v>2026</v>
      </c>
      <c r="E741" s="7" t="s">
        <v>818</v>
      </c>
      <c r="F741" s="7" t="s">
        <v>813</v>
      </c>
      <c r="G741" s="7" t="s">
        <v>29</v>
      </c>
      <c r="H741" s="7" t="s">
        <v>27</v>
      </c>
      <c r="I741" s="8">
        <v>0.28799999999999998</v>
      </c>
      <c r="J741" s="8">
        <v>0.42399999999999999</v>
      </c>
      <c r="K741" s="8">
        <v>0.38700000000000001</v>
      </c>
      <c r="L741" s="8">
        <v>0.81200000000000006</v>
      </c>
      <c r="M741" s="7">
        <v>52</v>
      </c>
      <c r="N741" s="7">
        <v>240</v>
      </c>
      <c r="O741" s="7">
        <v>191</v>
      </c>
      <c r="P741" s="7">
        <v>39</v>
      </c>
      <c r="Q741" s="7">
        <v>55</v>
      </c>
      <c r="R741" s="7">
        <v>8</v>
      </c>
      <c r="S741" s="7">
        <v>1</v>
      </c>
      <c r="T741" s="7">
        <v>3</v>
      </c>
      <c r="U741" s="7">
        <v>22</v>
      </c>
      <c r="V741" s="7">
        <v>16</v>
      </c>
      <c r="W741" s="7">
        <v>30</v>
      </c>
      <c r="X741" s="7">
        <v>45</v>
      </c>
      <c r="Y741" s="7">
        <v>19</v>
      </c>
      <c r="Z741" s="7">
        <v>6</v>
      </c>
      <c r="AA741"/>
    </row>
    <row r="742" spans="1:27" x14ac:dyDescent="0.25">
      <c r="A742" s="24" t="str">
        <f t="shared" si="37"/>
        <v/>
      </c>
      <c r="B742" s="24" t="str">
        <f t="shared" si="35"/>
        <v/>
      </c>
      <c r="C742" s="24" t="str">
        <f t="shared" si="36"/>
        <v/>
      </c>
      <c r="D742" s="24">
        <v>2026</v>
      </c>
      <c r="E742" s="7" t="s">
        <v>819</v>
      </c>
      <c r="F742" s="7" t="s">
        <v>813</v>
      </c>
      <c r="G742" s="7" t="s">
        <v>37</v>
      </c>
      <c r="H742" s="7" t="s">
        <v>35</v>
      </c>
      <c r="I742" s="8">
        <v>0.28699999999999998</v>
      </c>
      <c r="J742" s="8">
        <v>0.4</v>
      </c>
      <c r="K742" s="8">
        <v>0.39300000000000002</v>
      </c>
      <c r="L742" s="8">
        <v>0.79300000000000004</v>
      </c>
      <c r="M742" s="7">
        <v>43</v>
      </c>
      <c r="N742" s="7">
        <v>181</v>
      </c>
      <c r="O742" s="7">
        <v>150</v>
      </c>
      <c r="P742" s="7">
        <v>30</v>
      </c>
      <c r="Q742" s="7">
        <v>43</v>
      </c>
      <c r="R742" s="7">
        <v>10</v>
      </c>
      <c r="S742" s="7">
        <v>0</v>
      </c>
      <c r="T742" s="7">
        <v>2</v>
      </c>
      <c r="U742" s="7">
        <v>20</v>
      </c>
      <c r="V742" s="7">
        <v>7</v>
      </c>
      <c r="W742" s="7">
        <v>22</v>
      </c>
      <c r="X742" s="7">
        <v>42</v>
      </c>
      <c r="Y742" s="7">
        <v>17</v>
      </c>
      <c r="Z742" s="7">
        <v>2</v>
      </c>
      <c r="AA742"/>
    </row>
    <row r="743" spans="1:27" x14ac:dyDescent="0.25">
      <c r="A743" s="24">
        <f t="shared" si="37"/>
        <v>1</v>
      </c>
      <c r="B743" s="24" t="str">
        <f t="shared" si="35"/>
        <v/>
      </c>
      <c r="C743" s="24" t="str">
        <f t="shared" si="36"/>
        <v/>
      </c>
      <c r="D743" s="24">
        <v>2026</v>
      </c>
      <c r="E743" s="7" t="s">
        <v>820</v>
      </c>
      <c r="F743" s="7" t="s">
        <v>813</v>
      </c>
      <c r="G743" s="7" t="s">
        <v>32</v>
      </c>
      <c r="H743" s="7" t="s">
        <v>40</v>
      </c>
      <c r="I743" s="8">
        <v>0.22900000000000001</v>
      </c>
      <c r="J743" s="8">
        <v>0.32800000000000001</v>
      </c>
      <c r="K743" s="8">
        <v>0.28799999999999998</v>
      </c>
      <c r="L743" s="8">
        <v>0.61699999999999999</v>
      </c>
      <c r="M743" s="7">
        <v>52</v>
      </c>
      <c r="N743" s="7">
        <v>211</v>
      </c>
      <c r="O743" s="7">
        <v>170</v>
      </c>
      <c r="P743" s="7">
        <v>29</v>
      </c>
      <c r="Q743" s="7">
        <v>39</v>
      </c>
      <c r="R743" s="7">
        <v>5</v>
      </c>
      <c r="S743" s="7">
        <v>1</v>
      </c>
      <c r="T743" s="7">
        <v>1</v>
      </c>
      <c r="U743" s="7">
        <v>26</v>
      </c>
      <c r="V743" s="7">
        <v>6</v>
      </c>
      <c r="W743" s="7">
        <v>22</v>
      </c>
      <c r="X743" s="7">
        <v>26</v>
      </c>
      <c r="Y743" s="7">
        <v>9</v>
      </c>
      <c r="Z743" s="7">
        <v>1</v>
      </c>
      <c r="AA743"/>
    </row>
    <row r="744" spans="1:27" x14ac:dyDescent="0.25">
      <c r="A744" s="24" t="str">
        <f t="shared" si="37"/>
        <v/>
      </c>
      <c r="B744" s="24" t="str">
        <f t="shared" si="35"/>
        <v/>
      </c>
      <c r="C744" s="24" t="str">
        <f t="shared" si="36"/>
        <v/>
      </c>
      <c r="D744" s="24">
        <v>2026</v>
      </c>
      <c r="E744" s="7" t="s">
        <v>821</v>
      </c>
      <c r="F744" s="7" t="s">
        <v>813</v>
      </c>
      <c r="G744" s="7" t="s">
        <v>47</v>
      </c>
      <c r="H744" s="7" t="s">
        <v>42</v>
      </c>
      <c r="I744" s="8">
        <v>0.314</v>
      </c>
      <c r="J744" s="8">
        <v>0.45500000000000002</v>
      </c>
      <c r="K744" s="8">
        <v>0.48599999999999999</v>
      </c>
      <c r="L744" s="8">
        <v>0.94</v>
      </c>
      <c r="M744" s="7">
        <v>16</v>
      </c>
      <c r="N744" s="7">
        <v>45</v>
      </c>
      <c r="O744" s="7">
        <v>35</v>
      </c>
      <c r="P744" s="7">
        <v>9</v>
      </c>
      <c r="Q744" s="7">
        <v>11</v>
      </c>
      <c r="R744" s="7">
        <v>3</v>
      </c>
      <c r="S744" s="7">
        <v>0</v>
      </c>
      <c r="T744" s="7">
        <v>1</v>
      </c>
      <c r="U744" s="7">
        <v>5</v>
      </c>
      <c r="V744" s="7">
        <v>1</v>
      </c>
      <c r="W744" s="7">
        <v>8</v>
      </c>
      <c r="X744" s="7">
        <v>10</v>
      </c>
      <c r="Y744" s="7">
        <v>0</v>
      </c>
      <c r="Z744" s="7">
        <v>0</v>
      </c>
      <c r="AA744"/>
    </row>
    <row r="745" spans="1:27" x14ac:dyDescent="0.25">
      <c r="A745" s="24">
        <f t="shared" si="37"/>
        <v>1</v>
      </c>
      <c r="B745" s="24" t="str">
        <f t="shared" si="35"/>
        <v/>
      </c>
      <c r="C745" s="24" t="str">
        <f t="shared" si="36"/>
        <v/>
      </c>
      <c r="D745" s="24">
        <v>2026</v>
      </c>
      <c r="E745" s="7" t="s">
        <v>822</v>
      </c>
      <c r="F745" s="7" t="s">
        <v>813</v>
      </c>
      <c r="G745" s="7" t="s">
        <v>32</v>
      </c>
      <c r="H745" s="7" t="s">
        <v>25</v>
      </c>
      <c r="I745" s="8">
        <v>0.29699999999999999</v>
      </c>
      <c r="J745" s="8">
        <v>0.36899999999999999</v>
      </c>
      <c r="K745" s="8">
        <v>0.55200000000000005</v>
      </c>
      <c r="L745" s="8">
        <v>0.92100000000000004</v>
      </c>
      <c r="M745" s="7">
        <v>40</v>
      </c>
      <c r="N745" s="7">
        <v>168</v>
      </c>
      <c r="O745" s="7">
        <v>145</v>
      </c>
      <c r="P745" s="7">
        <v>24</v>
      </c>
      <c r="Q745" s="7">
        <v>43</v>
      </c>
      <c r="R745" s="7">
        <v>11</v>
      </c>
      <c r="S745" s="7">
        <v>1</v>
      </c>
      <c r="T745" s="7">
        <v>8</v>
      </c>
      <c r="U745" s="7">
        <v>27</v>
      </c>
      <c r="V745" s="7">
        <v>4</v>
      </c>
      <c r="W745" s="7">
        <v>15</v>
      </c>
      <c r="X745" s="7">
        <v>33</v>
      </c>
      <c r="Y745" s="7">
        <v>0</v>
      </c>
      <c r="Z745" s="7">
        <v>0</v>
      </c>
      <c r="AA745"/>
    </row>
    <row r="746" spans="1:27" x14ac:dyDescent="0.25">
      <c r="A746" s="24" t="str">
        <f t="shared" si="37"/>
        <v/>
      </c>
      <c r="B746" s="24" t="str">
        <f t="shared" si="35"/>
        <v/>
      </c>
      <c r="C746" s="24" t="str">
        <f t="shared" si="36"/>
        <v/>
      </c>
      <c r="D746" s="24">
        <v>2026</v>
      </c>
      <c r="E746" s="7" t="s">
        <v>823</v>
      </c>
      <c r="F746" s="7" t="s">
        <v>813</v>
      </c>
      <c r="G746" s="7" t="s">
        <v>24</v>
      </c>
      <c r="H746" s="7" t="s">
        <v>25</v>
      </c>
      <c r="I746" s="8">
        <v>0.23899999999999999</v>
      </c>
      <c r="J746" s="8">
        <v>0.36099999999999999</v>
      </c>
      <c r="K746" s="8">
        <v>0.307</v>
      </c>
      <c r="L746" s="8">
        <v>0.66800000000000004</v>
      </c>
      <c r="M746" s="7">
        <v>32</v>
      </c>
      <c r="N746" s="7">
        <v>114</v>
      </c>
      <c r="O746" s="7">
        <v>88</v>
      </c>
      <c r="P746" s="7">
        <v>17</v>
      </c>
      <c r="Q746" s="7">
        <v>21</v>
      </c>
      <c r="R746" s="7">
        <v>6</v>
      </c>
      <c r="S746" s="7">
        <v>0</v>
      </c>
      <c r="T746" s="7">
        <v>0</v>
      </c>
      <c r="U746" s="7">
        <v>13</v>
      </c>
      <c r="V746" s="7">
        <v>5</v>
      </c>
      <c r="W746" s="7">
        <v>13</v>
      </c>
      <c r="X746" s="7">
        <v>28</v>
      </c>
      <c r="Y746" s="7">
        <v>5</v>
      </c>
      <c r="Z746" s="7">
        <v>0</v>
      </c>
      <c r="AA746"/>
    </row>
    <row r="747" spans="1:27" x14ac:dyDescent="0.25">
      <c r="A747" s="24" t="str">
        <f t="shared" si="37"/>
        <v/>
      </c>
      <c r="B747" s="24" t="str">
        <f t="shared" si="35"/>
        <v/>
      </c>
      <c r="C747" s="24" t="str">
        <f t="shared" si="36"/>
        <v/>
      </c>
      <c r="D747" s="24">
        <v>2026</v>
      </c>
      <c r="E747" s="7" t="s">
        <v>824</v>
      </c>
      <c r="F747" s="7" t="s">
        <v>813</v>
      </c>
      <c r="G747" s="7" t="s">
        <v>24</v>
      </c>
      <c r="H747" s="7" t="s">
        <v>44</v>
      </c>
      <c r="I747" s="8">
        <v>0.23699999999999999</v>
      </c>
      <c r="J747" s="8">
        <v>0.34699999999999998</v>
      </c>
      <c r="K747" s="8">
        <v>0.309</v>
      </c>
      <c r="L747" s="8">
        <v>0.65700000000000003</v>
      </c>
      <c r="M747" s="7">
        <v>30</v>
      </c>
      <c r="N747" s="7">
        <v>118</v>
      </c>
      <c r="O747" s="7">
        <v>97</v>
      </c>
      <c r="P747" s="7">
        <v>14</v>
      </c>
      <c r="Q747" s="7">
        <v>23</v>
      </c>
      <c r="R747" s="7">
        <v>4</v>
      </c>
      <c r="S747" s="7">
        <v>0</v>
      </c>
      <c r="T747" s="7">
        <v>1</v>
      </c>
      <c r="U747" s="7">
        <v>16</v>
      </c>
      <c r="V747" s="7">
        <v>8</v>
      </c>
      <c r="W747" s="7">
        <v>10</v>
      </c>
      <c r="X747" s="7">
        <v>30</v>
      </c>
      <c r="Y747" s="7">
        <v>1</v>
      </c>
      <c r="Z747" s="7">
        <v>0</v>
      </c>
      <c r="AA747"/>
    </row>
    <row r="748" spans="1:27" x14ac:dyDescent="0.25">
      <c r="A748" s="24">
        <f t="shared" si="37"/>
        <v>1</v>
      </c>
      <c r="B748" s="24" t="str">
        <f t="shared" si="35"/>
        <v/>
      </c>
      <c r="C748" s="24" t="str">
        <f t="shared" si="36"/>
        <v/>
      </c>
      <c r="D748" s="24">
        <v>2026</v>
      </c>
      <c r="E748" s="7" t="s">
        <v>825</v>
      </c>
      <c r="F748" s="7" t="s">
        <v>813</v>
      </c>
      <c r="G748" s="7" t="s">
        <v>32</v>
      </c>
      <c r="H748" s="7" t="s">
        <v>38</v>
      </c>
      <c r="I748" s="8">
        <v>0.23499999999999999</v>
      </c>
      <c r="J748" s="8">
        <v>0.32500000000000001</v>
      </c>
      <c r="K748" s="8">
        <v>0.309</v>
      </c>
      <c r="L748" s="8">
        <v>0.63300000000000001</v>
      </c>
      <c r="M748" s="7">
        <v>33</v>
      </c>
      <c r="N748" s="7">
        <v>77</v>
      </c>
      <c r="O748" s="7">
        <v>68</v>
      </c>
      <c r="P748" s="7">
        <v>8</v>
      </c>
      <c r="Q748" s="7">
        <v>16</v>
      </c>
      <c r="R748" s="7">
        <v>2</v>
      </c>
      <c r="S748" s="7">
        <v>0</v>
      </c>
      <c r="T748" s="7">
        <v>1</v>
      </c>
      <c r="U748" s="7">
        <v>7</v>
      </c>
      <c r="V748" s="7">
        <v>0</v>
      </c>
      <c r="W748" s="7">
        <v>9</v>
      </c>
      <c r="X748" s="7">
        <v>17</v>
      </c>
      <c r="Y748" s="7">
        <v>0</v>
      </c>
      <c r="Z748" s="7">
        <v>0</v>
      </c>
      <c r="AA748"/>
    </row>
    <row r="749" spans="1:27" x14ac:dyDescent="0.25">
      <c r="A749" s="24">
        <f t="shared" si="37"/>
        <v>1</v>
      </c>
      <c r="B749" s="24" t="str">
        <f t="shared" si="35"/>
        <v/>
      </c>
      <c r="C749" s="24" t="str">
        <f t="shared" si="36"/>
        <v/>
      </c>
      <c r="D749" s="24">
        <v>2026</v>
      </c>
      <c r="E749" s="7" t="s">
        <v>826</v>
      </c>
      <c r="F749" s="7" t="s">
        <v>813</v>
      </c>
      <c r="G749" s="7" t="s">
        <v>29</v>
      </c>
      <c r="H749" s="7" t="s">
        <v>38</v>
      </c>
      <c r="I749" s="8">
        <v>0.2</v>
      </c>
      <c r="J749" s="8">
        <v>0.28599999999999998</v>
      </c>
      <c r="K749" s="8">
        <v>0.24</v>
      </c>
      <c r="L749" s="8">
        <v>0.52600000000000002</v>
      </c>
      <c r="M749" s="7">
        <v>13</v>
      </c>
      <c r="N749" s="7">
        <v>28</v>
      </c>
      <c r="O749" s="7">
        <v>25</v>
      </c>
      <c r="P749" s="7">
        <v>2</v>
      </c>
      <c r="Q749" s="7">
        <v>5</v>
      </c>
      <c r="R749" s="7">
        <v>1</v>
      </c>
      <c r="S749" s="7">
        <v>0</v>
      </c>
      <c r="T749" s="7">
        <v>0</v>
      </c>
      <c r="U749" s="7">
        <v>2</v>
      </c>
      <c r="V749" s="7">
        <v>2</v>
      </c>
      <c r="W749" s="7">
        <v>1</v>
      </c>
      <c r="X749" s="7">
        <v>7</v>
      </c>
      <c r="Y749" s="7">
        <v>0</v>
      </c>
      <c r="Z749" s="7">
        <v>1</v>
      </c>
      <c r="AA749"/>
    </row>
    <row r="750" spans="1:27" x14ac:dyDescent="0.25">
      <c r="A750" s="24" t="str">
        <f t="shared" si="37"/>
        <v/>
      </c>
      <c r="B750" s="24" t="str">
        <f t="shared" si="35"/>
        <v/>
      </c>
      <c r="C750" s="24" t="str">
        <f t="shared" si="36"/>
        <v/>
      </c>
      <c r="D750" s="24">
        <v>2026</v>
      </c>
      <c r="E750" s="7" t="s">
        <v>827</v>
      </c>
      <c r="F750" s="7" t="s">
        <v>813</v>
      </c>
      <c r="G750" s="7" t="s">
        <v>24</v>
      </c>
      <c r="H750" s="7" t="s">
        <v>38</v>
      </c>
      <c r="I750" s="8">
        <v>0.19</v>
      </c>
      <c r="J750" s="8">
        <v>0.26100000000000001</v>
      </c>
      <c r="K750" s="8">
        <v>0.38100000000000001</v>
      </c>
      <c r="L750" s="8">
        <v>0.64200000000000002</v>
      </c>
      <c r="M750" s="7">
        <v>13</v>
      </c>
      <c r="N750" s="7">
        <v>23</v>
      </c>
      <c r="O750" s="7">
        <v>21</v>
      </c>
      <c r="P750" s="7">
        <v>3</v>
      </c>
      <c r="Q750" s="7">
        <v>4</v>
      </c>
      <c r="R750" s="7">
        <v>1</v>
      </c>
      <c r="S750" s="7">
        <v>0</v>
      </c>
      <c r="T750" s="7">
        <v>1</v>
      </c>
      <c r="U750" s="7">
        <v>2</v>
      </c>
      <c r="V750" s="7">
        <v>0</v>
      </c>
      <c r="W750" s="7">
        <v>2</v>
      </c>
      <c r="X750" s="7">
        <v>6</v>
      </c>
      <c r="Y750" s="7">
        <v>0</v>
      </c>
      <c r="Z750" s="7">
        <v>0</v>
      </c>
      <c r="AA750"/>
    </row>
    <row r="751" spans="1:27" x14ac:dyDescent="0.25">
      <c r="A751" s="24" t="str">
        <f t="shared" si="37"/>
        <v/>
      </c>
      <c r="B751" s="24" t="str">
        <f t="shared" si="35"/>
        <v/>
      </c>
      <c r="C751" s="24" t="str">
        <f t="shared" si="36"/>
        <v/>
      </c>
      <c r="D751" s="24">
        <v>2026</v>
      </c>
      <c r="E751" s="7" t="s">
        <v>828</v>
      </c>
      <c r="F751" s="7" t="s">
        <v>813</v>
      </c>
      <c r="G751" s="7" t="s">
        <v>37</v>
      </c>
      <c r="H751" s="7" t="s">
        <v>64</v>
      </c>
      <c r="I751" s="8">
        <v>0</v>
      </c>
      <c r="J751" s="8">
        <v>1</v>
      </c>
      <c r="K751" s="8">
        <v>0</v>
      </c>
      <c r="L751" s="8">
        <v>0</v>
      </c>
      <c r="M751" s="7">
        <v>1</v>
      </c>
      <c r="N751" s="7">
        <v>1</v>
      </c>
      <c r="O751" s="7">
        <v>0</v>
      </c>
      <c r="P751" s="7">
        <v>1</v>
      </c>
      <c r="Q751" s="7">
        <v>0</v>
      </c>
      <c r="R751" s="7">
        <v>0</v>
      </c>
      <c r="S751" s="7">
        <v>0</v>
      </c>
      <c r="T751" s="7">
        <v>0</v>
      </c>
      <c r="U751" s="7">
        <v>0</v>
      </c>
      <c r="V751" s="7">
        <v>0</v>
      </c>
      <c r="W751" s="7">
        <v>1</v>
      </c>
      <c r="X751" s="7">
        <v>0</v>
      </c>
      <c r="Y751" s="7">
        <v>0</v>
      </c>
      <c r="Z751" s="7">
        <v>0</v>
      </c>
      <c r="AA751"/>
    </row>
    <row r="752" spans="1:27" x14ac:dyDescent="0.25">
      <c r="A752" s="24">
        <f t="shared" si="37"/>
        <v>1</v>
      </c>
      <c r="B752" s="24" t="str">
        <f t="shared" si="35"/>
        <v/>
      </c>
      <c r="C752" s="24" t="str">
        <f t="shared" si="36"/>
        <v/>
      </c>
      <c r="D752" s="24">
        <v>2026</v>
      </c>
      <c r="E752" s="7" t="s">
        <v>829</v>
      </c>
      <c r="F752" s="7" t="s">
        <v>830</v>
      </c>
      <c r="G752" s="7" t="s">
        <v>29</v>
      </c>
      <c r="H752" s="7" t="s">
        <v>40</v>
      </c>
      <c r="I752" s="8">
        <v>0.33700000000000002</v>
      </c>
      <c r="J752" s="8">
        <v>0.435</v>
      </c>
      <c r="K752" s="8">
        <v>0.44600000000000001</v>
      </c>
      <c r="L752" s="8">
        <v>0.88100000000000001</v>
      </c>
      <c r="M752" s="7">
        <v>52</v>
      </c>
      <c r="N752" s="7">
        <v>218</v>
      </c>
      <c r="O752" s="7">
        <v>175</v>
      </c>
      <c r="P752" s="7">
        <v>39</v>
      </c>
      <c r="Q752" s="7">
        <v>59</v>
      </c>
      <c r="R752" s="7">
        <v>10</v>
      </c>
      <c r="S752" s="7">
        <v>3</v>
      </c>
      <c r="T752" s="7">
        <v>1</v>
      </c>
      <c r="U752" s="7">
        <v>30</v>
      </c>
      <c r="V752" s="7">
        <v>10</v>
      </c>
      <c r="W752" s="7">
        <v>22</v>
      </c>
      <c r="X752" s="7">
        <v>22</v>
      </c>
      <c r="Y752" s="7">
        <v>31</v>
      </c>
      <c r="Z752" s="7">
        <v>7</v>
      </c>
      <c r="AA752"/>
    </row>
    <row r="753" spans="1:27" x14ac:dyDescent="0.25">
      <c r="A753" s="24">
        <f t="shared" si="37"/>
        <v>1</v>
      </c>
      <c r="B753" s="24" t="str">
        <f t="shared" si="35"/>
        <v/>
      </c>
      <c r="C753" s="24" t="str">
        <f t="shared" si="36"/>
        <v/>
      </c>
      <c r="D753" s="24">
        <v>2026</v>
      </c>
      <c r="E753" s="7" t="s">
        <v>831</v>
      </c>
      <c r="F753" s="7" t="s">
        <v>830</v>
      </c>
      <c r="G753" s="7" t="s">
        <v>29</v>
      </c>
      <c r="H753" s="7" t="s">
        <v>44</v>
      </c>
      <c r="I753" s="8">
        <v>0.33300000000000002</v>
      </c>
      <c r="J753" s="8">
        <v>0.4</v>
      </c>
      <c r="K753" s="8">
        <v>0.58899999999999997</v>
      </c>
      <c r="L753" s="8">
        <v>0.98899999999999999</v>
      </c>
      <c r="M753" s="7">
        <v>42</v>
      </c>
      <c r="N753" s="7">
        <v>165</v>
      </c>
      <c r="O753" s="7">
        <v>141</v>
      </c>
      <c r="P753" s="7">
        <v>28</v>
      </c>
      <c r="Q753" s="7">
        <v>47</v>
      </c>
      <c r="R753" s="7">
        <v>15</v>
      </c>
      <c r="S753" s="7">
        <v>0</v>
      </c>
      <c r="T753" s="7">
        <v>7</v>
      </c>
      <c r="U753" s="7">
        <v>38</v>
      </c>
      <c r="V753" s="7">
        <v>3</v>
      </c>
      <c r="W753" s="7">
        <v>16</v>
      </c>
      <c r="X753" s="7">
        <v>33</v>
      </c>
      <c r="Y753" s="7">
        <v>1</v>
      </c>
      <c r="Z753" s="7">
        <v>1</v>
      </c>
      <c r="AA753"/>
    </row>
    <row r="754" spans="1:27" x14ac:dyDescent="0.25">
      <c r="A754" s="24">
        <f t="shared" si="37"/>
        <v>1</v>
      </c>
      <c r="B754" s="24" t="str">
        <f t="shared" si="35"/>
        <v/>
      </c>
      <c r="C754" s="24" t="str">
        <f t="shared" si="36"/>
        <v/>
      </c>
      <c r="D754" s="24">
        <v>2026</v>
      </c>
      <c r="E754" s="7" t="s">
        <v>832</v>
      </c>
      <c r="F754" s="7" t="s">
        <v>830</v>
      </c>
      <c r="G754" s="7" t="s">
        <v>29</v>
      </c>
      <c r="H754" s="7" t="s">
        <v>33</v>
      </c>
      <c r="I754" s="8">
        <v>0.32200000000000001</v>
      </c>
      <c r="J754" s="8">
        <v>0.39600000000000002</v>
      </c>
      <c r="K754" s="8">
        <v>0.41099999999999998</v>
      </c>
      <c r="L754" s="8">
        <v>0.80700000000000005</v>
      </c>
      <c r="M754" s="7">
        <v>44</v>
      </c>
      <c r="N754" s="7">
        <v>169</v>
      </c>
      <c r="O754" s="7">
        <v>146</v>
      </c>
      <c r="P754" s="7">
        <v>30</v>
      </c>
      <c r="Q754" s="7">
        <v>47</v>
      </c>
      <c r="R754" s="7">
        <v>8</v>
      </c>
      <c r="S754" s="7">
        <v>1</v>
      </c>
      <c r="T754" s="7">
        <v>1</v>
      </c>
      <c r="U754" s="7">
        <v>19</v>
      </c>
      <c r="V754" s="7">
        <v>6</v>
      </c>
      <c r="W754" s="7">
        <v>14</v>
      </c>
      <c r="X754" s="7">
        <v>20</v>
      </c>
      <c r="Y754" s="7">
        <v>5</v>
      </c>
      <c r="Z754" s="7">
        <v>0</v>
      </c>
      <c r="AA754"/>
    </row>
    <row r="755" spans="1:27" x14ac:dyDescent="0.25">
      <c r="A755" s="24">
        <f t="shared" si="37"/>
        <v>1</v>
      </c>
      <c r="B755" s="24" t="str">
        <f t="shared" si="35"/>
        <v/>
      </c>
      <c r="C755" s="24" t="str">
        <f t="shared" si="36"/>
        <v/>
      </c>
      <c r="D755" s="24">
        <v>2026</v>
      </c>
      <c r="E755" s="7" t="s">
        <v>833</v>
      </c>
      <c r="F755" s="7" t="s">
        <v>830</v>
      </c>
      <c r="G755" s="7" t="s">
        <v>29</v>
      </c>
      <c r="H755" s="7" t="s">
        <v>25</v>
      </c>
      <c r="I755" s="8">
        <v>0.30399999999999999</v>
      </c>
      <c r="J755" s="8">
        <v>0.39400000000000002</v>
      </c>
      <c r="K755" s="8">
        <v>0.433</v>
      </c>
      <c r="L755" s="8">
        <v>0.82699999999999996</v>
      </c>
      <c r="M755" s="7">
        <v>47</v>
      </c>
      <c r="N755" s="7">
        <v>198</v>
      </c>
      <c r="O755" s="7">
        <v>171</v>
      </c>
      <c r="P755" s="7">
        <v>31</v>
      </c>
      <c r="Q755" s="7">
        <v>52</v>
      </c>
      <c r="R755" s="7">
        <v>13</v>
      </c>
      <c r="S755" s="7">
        <v>0</v>
      </c>
      <c r="T755" s="7">
        <v>3</v>
      </c>
      <c r="U755" s="7">
        <v>30</v>
      </c>
      <c r="V755" s="7">
        <v>6</v>
      </c>
      <c r="W755" s="7">
        <v>20</v>
      </c>
      <c r="X755" s="7">
        <v>20</v>
      </c>
      <c r="Y755" s="7">
        <v>5</v>
      </c>
      <c r="Z755" s="7">
        <v>4</v>
      </c>
      <c r="AA755"/>
    </row>
    <row r="756" spans="1:27" x14ac:dyDescent="0.25">
      <c r="A756" s="24">
        <f t="shared" si="37"/>
        <v>1</v>
      </c>
      <c r="B756" s="24" t="str">
        <f t="shared" si="35"/>
        <v/>
      </c>
      <c r="C756" s="24" t="str">
        <f t="shared" si="36"/>
        <v/>
      </c>
      <c r="D756" s="24">
        <v>2026</v>
      </c>
      <c r="E756" s="7" t="s">
        <v>834</v>
      </c>
      <c r="F756" s="7" t="s">
        <v>830</v>
      </c>
      <c r="G756" s="7" t="s">
        <v>29</v>
      </c>
      <c r="H756" s="7" t="s">
        <v>42</v>
      </c>
      <c r="I756" s="8">
        <v>0.29799999999999999</v>
      </c>
      <c r="J756" s="8">
        <v>0.41399999999999998</v>
      </c>
      <c r="K756" s="8">
        <v>0.40300000000000002</v>
      </c>
      <c r="L756" s="8">
        <v>0.81699999999999995</v>
      </c>
      <c r="M756" s="7">
        <v>51</v>
      </c>
      <c r="N756" s="7">
        <v>223</v>
      </c>
      <c r="O756" s="7">
        <v>181</v>
      </c>
      <c r="P756" s="7">
        <v>40</v>
      </c>
      <c r="Q756" s="7">
        <v>54</v>
      </c>
      <c r="R756" s="7">
        <v>14</v>
      </c>
      <c r="S756" s="7">
        <v>1</v>
      </c>
      <c r="T756" s="7">
        <v>1</v>
      </c>
      <c r="U756" s="7">
        <v>25</v>
      </c>
      <c r="V756" s="7">
        <v>4</v>
      </c>
      <c r="W756" s="7">
        <v>33</v>
      </c>
      <c r="X756" s="7">
        <v>34</v>
      </c>
      <c r="Y756" s="7">
        <v>7</v>
      </c>
      <c r="Z756" s="7">
        <v>4</v>
      </c>
      <c r="AA756"/>
    </row>
    <row r="757" spans="1:27" x14ac:dyDescent="0.25">
      <c r="A757" s="24" t="str">
        <f t="shared" si="37"/>
        <v/>
      </c>
      <c r="B757" s="24" t="str">
        <f t="shared" si="35"/>
        <v/>
      </c>
      <c r="C757" s="24" t="str">
        <f t="shared" si="36"/>
        <v/>
      </c>
      <c r="D757" s="24">
        <v>2026</v>
      </c>
      <c r="E757" s="7" t="s">
        <v>835</v>
      </c>
      <c r="F757" s="7" t="s">
        <v>830</v>
      </c>
      <c r="G757" s="7" t="s">
        <v>47</v>
      </c>
      <c r="H757" s="7" t="s">
        <v>33</v>
      </c>
      <c r="I757" s="8">
        <v>0.28499999999999998</v>
      </c>
      <c r="J757" s="8">
        <v>0.36199999999999999</v>
      </c>
      <c r="K757" s="8">
        <v>0.35799999999999998</v>
      </c>
      <c r="L757" s="8">
        <v>0.71899999999999997</v>
      </c>
      <c r="M757" s="7">
        <v>47</v>
      </c>
      <c r="N757" s="7">
        <v>191</v>
      </c>
      <c r="O757" s="7">
        <v>165</v>
      </c>
      <c r="P757" s="7">
        <v>26</v>
      </c>
      <c r="Q757" s="7">
        <v>47</v>
      </c>
      <c r="R757" s="7">
        <v>6</v>
      </c>
      <c r="S757" s="7">
        <v>3</v>
      </c>
      <c r="T757" s="7">
        <v>0</v>
      </c>
      <c r="U757" s="7">
        <v>22</v>
      </c>
      <c r="V757" s="7">
        <v>5</v>
      </c>
      <c r="W757" s="7">
        <v>16</v>
      </c>
      <c r="X757" s="7">
        <v>13</v>
      </c>
      <c r="Y757" s="7">
        <v>5</v>
      </c>
      <c r="Z757" s="7">
        <v>0</v>
      </c>
      <c r="AA757"/>
    </row>
    <row r="758" spans="1:27" x14ac:dyDescent="0.25">
      <c r="A758" s="24">
        <f t="shared" si="37"/>
        <v>1</v>
      </c>
      <c r="B758" s="24" t="str">
        <f t="shared" si="35"/>
        <v/>
      </c>
      <c r="C758" s="24" t="str">
        <f t="shared" si="36"/>
        <v/>
      </c>
      <c r="D758" s="24">
        <v>2026</v>
      </c>
      <c r="E758" s="7" t="s">
        <v>836</v>
      </c>
      <c r="F758" s="7" t="s">
        <v>830</v>
      </c>
      <c r="G758" s="7" t="s">
        <v>29</v>
      </c>
      <c r="H758" s="7" t="s">
        <v>27</v>
      </c>
      <c r="I758" s="8">
        <v>0.27500000000000002</v>
      </c>
      <c r="J758" s="8">
        <v>0.377</v>
      </c>
      <c r="K758" s="8">
        <v>0.36299999999999999</v>
      </c>
      <c r="L758" s="8">
        <v>0.74</v>
      </c>
      <c r="M758" s="7">
        <v>53</v>
      </c>
      <c r="N758" s="7">
        <v>237</v>
      </c>
      <c r="O758" s="7">
        <v>193</v>
      </c>
      <c r="P758" s="7">
        <v>48</v>
      </c>
      <c r="Q758" s="7">
        <v>53</v>
      </c>
      <c r="R758" s="7">
        <v>10</v>
      </c>
      <c r="S758" s="7">
        <v>2</v>
      </c>
      <c r="T758" s="7">
        <v>1</v>
      </c>
      <c r="U758" s="7">
        <v>27</v>
      </c>
      <c r="V758" s="7">
        <v>3</v>
      </c>
      <c r="W758" s="7">
        <v>33</v>
      </c>
      <c r="X758" s="7">
        <v>25</v>
      </c>
      <c r="Y758" s="7">
        <v>20</v>
      </c>
      <c r="Z758" s="7">
        <v>4</v>
      </c>
      <c r="AA758"/>
    </row>
    <row r="759" spans="1:27" x14ac:dyDescent="0.25">
      <c r="A759" s="24">
        <f t="shared" si="37"/>
        <v>1</v>
      </c>
      <c r="B759" s="24" t="str">
        <f t="shared" si="35"/>
        <v/>
      </c>
      <c r="C759" s="24" t="str">
        <f t="shared" si="36"/>
        <v/>
      </c>
      <c r="D759" s="24">
        <v>2026</v>
      </c>
      <c r="E759" s="7" t="s">
        <v>837</v>
      </c>
      <c r="F759" s="7" t="s">
        <v>830</v>
      </c>
      <c r="G759" s="7" t="s">
        <v>29</v>
      </c>
      <c r="H759" s="7" t="s">
        <v>35</v>
      </c>
      <c r="I759" s="8">
        <v>0.27500000000000002</v>
      </c>
      <c r="J759" s="8">
        <v>0.32100000000000001</v>
      </c>
      <c r="K759" s="8">
        <v>0.40300000000000002</v>
      </c>
      <c r="L759" s="8">
        <v>0.72399999999999998</v>
      </c>
      <c r="M759" s="7">
        <v>45</v>
      </c>
      <c r="N759" s="7">
        <v>163</v>
      </c>
      <c r="O759" s="7">
        <v>149</v>
      </c>
      <c r="P759" s="7">
        <v>28</v>
      </c>
      <c r="Q759" s="7">
        <v>41</v>
      </c>
      <c r="R759" s="7">
        <v>8</v>
      </c>
      <c r="S759" s="7">
        <v>4</v>
      </c>
      <c r="T759" s="7">
        <v>1</v>
      </c>
      <c r="U759" s="7">
        <v>25</v>
      </c>
      <c r="V759" s="7">
        <v>4</v>
      </c>
      <c r="W759" s="7">
        <v>7</v>
      </c>
      <c r="X759" s="7">
        <v>35</v>
      </c>
      <c r="Y759" s="7">
        <v>7</v>
      </c>
      <c r="Z759" s="7">
        <v>0</v>
      </c>
      <c r="AA759"/>
    </row>
    <row r="760" spans="1:27" x14ac:dyDescent="0.25">
      <c r="A760" s="24" t="str">
        <f t="shared" si="37"/>
        <v/>
      </c>
      <c r="B760" s="24" t="str">
        <f t="shared" si="35"/>
        <v/>
      </c>
      <c r="C760" s="24">
        <f t="shared" si="36"/>
        <v>1</v>
      </c>
      <c r="D760" s="24">
        <v>2026</v>
      </c>
      <c r="E760" s="7" t="s">
        <v>838</v>
      </c>
      <c r="F760" s="7" t="s">
        <v>830</v>
      </c>
      <c r="G760" s="7" t="s">
        <v>37</v>
      </c>
      <c r="H760" s="7" t="s">
        <v>30</v>
      </c>
      <c r="I760" s="8">
        <v>0.27200000000000002</v>
      </c>
      <c r="J760" s="8">
        <v>0.36799999999999999</v>
      </c>
      <c r="K760" s="8">
        <v>0.44900000000000001</v>
      </c>
      <c r="L760" s="8">
        <v>0.81699999999999995</v>
      </c>
      <c r="M760" s="7">
        <v>46</v>
      </c>
      <c r="N760" s="7">
        <v>165</v>
      </c>
      <c r="O760" s="7">
        <v>136</v>
      </c>
      <c r="P760" s="7">
        <v>28</v>
      </c>
      <c r="Q760" s="7">
        <v>37</v>
      </c>
      <c r="R760" s="7">
        <v>10</v>
      </c>
      <c r="S760" s="7">
        <v>1</v>
      </c>
      <c r="T760" s="7">
        <v>4</v>
      </c>
      <c r="U760" s="7">
        <v>29</v>
      </c>
      <c r="V760" s="7">
        <v>2</v>
      </c>
      <c r="W760" s="7">
        <v>21</v>
      </c>
      <c r="X760" s="7">
        <v>34</v>
      </c>
      <c r="Y760" s="7">
        <v>2</v>
      </c>
      <c r="Z760" s="7">
        <v>0</v>
      </c>
      <c r="AA760"/>
    </row>
    <row r="761" spans="1:27" x14ac:dyDescent="0.25">
      <c r="A761" s="24" t="str">
        <f t="shared" si="37"/>
        <v/>
      </c>
      <c r="B761" s="24" t="str">
        <f t="shared" si="35"/>
        <v/>
      </c>
      <c r="C761" s="24" t="str">
        <f t="shared" si="36"/>
        <v/>
      </c>
      <c r="D761" s="24">
        <v>2026</v>
      </c>
      <c r="E761" s="7" t="s">
        <v>839</v>
      </c>
      <c r="F761" s="7" t="s">
        <v>830</v>
      </c>
      <c r="G761" s="7" t="s">
        <v>47</v>
      </c>
      <c r="H761" s="7" t="s">
        <v>30</v>
      </c>
      <c r="I761" s="8">
        <v>0.35599999999999998</v>
      </c>
      <c r="J761" s="8">
        <v>0.40600000000000003</v>
      </c>
      <c r="K761" s="8">
        <v>0.50800000000000001</v>
      </c>
      <c r="L761" s="8">
        <v>0.91500000000000004</v>
      </c>
      <c r="M761" s="7">
        <v>21</v>
      </c>
      <c r="N761" s="7">
        <v>64</v>
      </c>
      <c r="O761" s="7">
        <v>59</v>
      </c>
      <c r="P761" s="7">
        <v>11</v>
      </c>
      <c r="Q761" s="7">
        <v>21</v>
      </c>
      <c r="R761" s="7">
        <v>4</v>
      </c>
      <c r="S761" s="7">
        <v>1</v>
      </c>
      <c r="T761" s="7">
        <v>1</v>
      </c>
      <c r="U761" s="7">
        <v>10</v>
      </c>
      <c r="V761" s="7">
        <v>0</v>
      </c>
      <c r="W761" s="7">
        <v>5</v>
      </c>
      <c r="X761" s="7">
        <v>19</v>
      </c>
      <c r="Y761" s="7">
        <v>0</v>
      </c>
      <c r="Z761" s="7">
        <v>0</v>
      </c>
      <c r="AA761"/>
    </row>
    <row r="762" spans="1:27" x14ac:dyDescent="0.25">
      <c r="A762" s="24" t="str">
        <f t="shared" si="37"/>
        <v/>
      </c>
      <c r="B762" s="24" t="str">
        <f t="shared" si="35"/>
        <v/>
      </c>
      <c r="C762" s="24">
        <f t="shared" si="36"/>
        <v>1</v>
      </c>
      <c r="D762" s="24">
        <v>2026</v>
      </c>
      <c r="E762" s="7" t="s">
        <v>840</v>
      </c>
      <c r="F762" s="7" t="s">
        <v>830</v>
      </c>
      <c r="G762" s="7" t="s">
        <v>47</v>
      </c>
      <c r="H762" s="7" t="s">
        <v>35</v>
      </c>
      <c r="I762" s="8">
        <v>0.33300000000000002</v>
      </c>
      <c r="J762" s="8">
        <v>0.5</v>
      </c>
      <c r="K762" s="8">
        <v>0.33300000000000002</v>
      </c>
      <c r="L762" s="8">
        <v>0.83299999999999996</v>
      </c>
      <c r="M762" s="7">
        <v>2</v>
      </c>
      <c r="N762" s="7">
        <v>4</v>
      </c>
      <c r="O762" s="7">
        <v>3</v>
      </c>
      <c r="P762" s="7">
        <v>0</v>
      </c>
      <c r="Q762" s="7">
        <v>1</v>
      </c>
      <c r="R762" s="7">
        <v>0</v>
      </c>
      <c r="S762" s="7">
        <v>0</v>
      </c>
      <c r="T762" s="7">
        <v>0</v>
      </c>
      <c r="U762" s="7">
        <v>0</v>
      </c>
      <c r="V762" s="7">
        <v>0</v>
      </c>
      <c r="W762" s="7">
        <v>1</v>
      </c>
      <c r="X762" s="7">
        <v>0</v>
      </c>
      <c r="Y762" s="7">
        <v>0</v>
      </c>
      <c r="Z762" s="7">
        <v>0</v>
      </c>
      <c r="AA762"/>
    </row>
    <row r="763" spans="1:27" x14ac:dyDescent="0.25">
      <c r="A763" s="24">
        <f t="shared" si="37"/>
        <v>1</v>
      </c>
      <c r="B763" s="24" t="str">
        <f t="shared" si="35"/>
        <v/>
      </c>
      <c r="C763" s="24" t="str">
        <f t="shared" si="36"/>
        <v/>
      </c>
      <c r="D763" s="24">
        <v>2026</v>
      </c>
      <c r="E763" s="7" t="s">
        <v>841</v>
      </c>
      <c r="F763" s="7" t="s">
        <v>830</v>
      </c>
      <c r="G763" s="7" t="s">
        <v>29</v>
      </c>
      <c r="H763" s="7" t="s">
        <v>44</v>
      </c>
      <c r="I763" s="8">
        <v>0.27500000000000002</v>
      </c>
      <c r="J763" s="8">
        <v>0.32600000000000001</v>
      </c>
      <c r="K763" s="8">
        <v>0.375</v>
      </c>
      <c r="L763" s="8">
        <v>0.70099999999999996</v>
      </c>
      <c r="M763" s="7">
        <v>16</v>
      </c>
      <c r="N763" s="7">
        <v>46</v>
      </c>
      <c r="O763" s="7">
        <v>40</v>
      </c>
      <c r="P763" s="7">
        <v>6</v>
      </c>
      <c r="Q763" s="7">
        <v>11</v>
      </c>
      <c r="R763" s="7">
        <v>1</v>
      </c>
      <c r="S763" s="7">
        <v>0</v>
      </c>
      <c r="T763" s="7">
        <v>1</v>
      </c>
      <c r="U763" s="7">
        <v>7</v>
      </c>
      <c r="V763" s="7">
        <v>0</v>
      </c>
      <c r="W763" s="7">
        <v>4</v>
      </c>
      <c r="X763" s="7">
        <v>11</v>
      </c>
      <c r="Y763" s="7">
        <v>0</v>
      </c>
      <c r="Z763" s="7">
        <v>0</v>
      </c>
      <c r="AA763"/>
    </row>
    <row r="764" spans="1:27" x14ac:dyDescent="0.25">
      <c r="A764" s="24" t="str">
        <f t="shared" si="37"/>
        <v/>
      </c>
      <c r="B764" s="24" t="str">
        <f t="shared" si="35"/>
        <v/>
      </c>
      <c r="C764" s="24" t="str">
        <f t="shared" si="36"/>
        <v/>
      </c>
      <c r="D764" s="24">
        <v>2026</v>
      </c>
      <c r="E764" s="7" t="s">
        <v>842</v>
      </c>
      <c r="F764" s="7" t="s">
        <v>830</v>
      </c>
      <c r="G764" s="7" t="s">
        <v>47</v>
      </c>
      <c r="H764" s="7" t="s">
        <v>38</v>
      </c>
      <c r="I764" s="8">
        <v>0.25</v>
      </c>
      <c r="J764" s="8">
        <v>0.222</v>
      </c>
      <c r="K764" s="8">
        <v>0.5</v>
      </c>
      <c r="L764" s="8">
        <v>0.72199999999999998</v>
      </c>
      <c r="M764" s="7">
        <v>2</v>
      </c>
      <c r="N764" s="7">
        <v>9</v>
      </c>
      <c r="O764" s="7">
        <v>8</v>
      </c>
      <c r="P764" s="7">
        <v>0</v>
      </c>
      <c r="Q764" s="7">
        <v>2</v>
      </c>
      <c r="R764" s="7">
        <v>2</v>
      </c>
      <c r="S764" s="7">
        <v>0</v>
      </c>
      <c r="T764" s="7">
        <v>0</v>
      </c>
      <c r="U764" s="7">
        <v>17</v>
      </c>
      <c r="V764" s="7">
        <v>0</v>
      </c>
      <c r="W764" s="7">
        <v>0</v>
      </c>
      <c r="X764" s="7">
        <v>2</v>
      </c>
      <c r="Y764" s="7">
        <v>0</v>
      </c>
      <c r="Z764" s="7">
        <v>0</v>
      </c>
      <c r="AA764"/>
    </row>
    <row r="765" spans="1:27" x14ac:dyDescent="0.25">
      <c r="A765" s="24" t="str">
        <f t="shared" si="37"/>
        <v/>
      </c>
      <c r="B765" s="24" t="str">
        <f t="shared" si="35"/>
        <v/>
      </c>
      <c r="C765" s="24">
        <f t="shared" si="36"/>
        <v>1</v>
      </c>
      <c r="D765" s="24">
        <v>2026</v>
      </c>
      <c r="E765" s="7" t="s">
        <v>843</v>
      </c>
      <c r="F765" s="7" t="s">
        <v>830</v>
      </c>
      <c r="G765" s="7" t="s">
        <v>47</v>
      </c>
      <c r="H765" s="7" t="s">
        <v>35</v>
      </c>
      <c r="I765" s="8">
        <v>0.222</v>
      </c>
      <c r="J765" s="8">
        <v>0.25600000000000001</v>
      </c>
      <c r="K765" s="8">
        <v>0.30599999999999999</v>
      </c>
      <c r="L765" s="8">
        <v>0.56200000000000006</v>
      </c>
      <c r="M765" s="7">
        <v>12</v>
      </c>
      <c r="N765" s="7">
        <v>39</v>
      </c>
      <c r="O765" s="7">
        <v>36</v>
      </c>
      <c r="P765" s="7">
        <v>8</v>
      </c>
      <c r="Q765" s="7">
        <v>8</v>
      </c>
      <c r="R765" s="7">
        <v>1</v>
      </c>
      <c r="S765" s="7">
        <v>1</v>
      </c>
      <c r="T765" s="7">
        <v>0</v>
      </c>
      <c r="U765" s="7">
        <v>12</v>
      </c>
      <c r="V765" s="7">
        <v>1</v>
      </c>
      <c r="W765" s="7">
        <v>1</v>
      </c>
      <c r="X765" s="7">
        <v>7</v>
      </c>
      <c r="Y765" s="7">
        <v>0</v>
      </c>
      <c r="Z765" s="7">
        <v>0</v>
      </c>
      <c r="AA765"/>
    </row>
    <row r="766" spans="1:27" x14ac:dyDescent="0.25">
      <c r="A766" s="24" t="str">
        <f t="shared" si="37"/>
        <v/>
      </c>
      <c r="B766" s="24" t="str">
        <f t="shared" si="35"/>
        <v/>
      </c>
      <c r="C766" s="24" t="str">
        <f t="shared" si="36"/>
        <v/>
      </c>
      <c r="D766" s="24">
        <v>2026</v>
      </c>
      <c r="E766" s="7" t="s">
        <v>844</v>
      </c>
      <c r="F766" s="7" t="s">
        <v>830</v>
      </c>
      <c r="G766" s="7" t="s">
        <v>37</v>
      </c>
      <c r="H766" s="7" t="s">
        <v>44</v>
      </c>
      <c r="I766" s="8">
        <v>0.20599999999999999</v>
      </c>
      <c r="J766" s="8">
        <v>0.32900000000000001</v>
      </c>
      <c r="K766" s="8">
        <v>0.27</v>
      </c>
      <c r="L766" s="8">
        <v>0.59899999999999998</v>
      </c>
      <c r="M766" s="7">
        <v>24</v>
      </c>
      <c r="N766" s="7">
        <v>77</v>
      </c>
      <c r="O766" s="7">
        <v>63</v>
      </c>
      <c r="P766" s="7">
        <v>8</v>
      </c>
      <c r="Q766" s="7">
        <v>13</v>
      </c>
      <c r="R766" s="7">
        <v>1</v>
      </c>
      <c r="S766" s="7">
        <v>0</v>
      </c>
      <c r="T766" s="7">
        <v>1</v>
      </c>
      <c r="U766" s="7">
        <v>5</v>
      </c>
      <c r="V766" s="7">
        <v>4</v>
      </c>
      <c r="W766" s="7">
        <v>8</v>
      </c>
      <c r="X766" s="7">
        <v>20</v>
      </c>
      <c r="Y766" s="7">
        <v>1</v>
      </c>
      <c r="Z766" s="7">
        <v>2</v>
      </c>
      <c r="AA766"/>
    </row>
    <row r="767" spans="1:27" x14ac:dyDescent="0.25">
      <c r="A767" s="24" t="str">
        <f t="shared" si="37"/>
        <v/>
      </c>
      <c r="B767" s="24" t="str">
        <f t="shared" si="35"/>
        <v/>
      </c>
      <c r="C767" s="24" t="str">
        <f t="shared" si="36"/>
        <v/>
      </c>
      <c r="D767" s="24">
        <v>2026</v>
      </c>
      <c r="E767" s="7" t="s">
        <v>845</v>
      </c>
      <c r="F767" s="7" t="s">
        <v>830</v>
      </c>
      <c r="G767" s="7" t="s">
        <v>47</v>
      </c>
      <c r="H767" s="7" t="s">
        <v>38</v>
      </c>
      <c r="I767" s="8">
        <v>0.182</v>
      </c>
      <c r="J767" s="8">
        <v>0.19400000000000001</v>
      </c>
      <c r="K767" s="8">
        <v>0.30299999999999999</v>
      </c>
      <c r="L767" s="8">
        <v>0.497</v>
      </c>
      <c r="M767" s="7">
        <v>19</v>
      </c>
      <c r="N767" s="7">
        <v>36</v>
      </c>
      <c r="O767" s="7">
        <v>33</v>
      </c>
      <c r="P767" s="7">
        <v>5</v>
      </c>
      <c r="Q767" s="7">
        <v>6</v>
      </c>
      <c r="R767" s="7">
        <v>1</v>
      </c>
      <c r="S767" s="7">
        <v>0</v>
      </c>
      <c r="T767" s="7">
        <v>1</v>
      </c>
      <c r="U767" s="7">
        <v>7</v>
      </c>
      <c r="V767" s="7">
        <v>0</v>
      </c>
      <c r="W767" s="7">
        <v>1</v>
      </c>
      <c r="X767" s="7">
        <v>6</v>
      </c>
      <c r="Y767" s="7">
        <v>0</v>
      </c>
      <c r="Z767" s="7">
        <v>0</v>
      </c>
      <c r="AA767"/>
    </row>
    <row r="768" spans="1:27" x14ac:dyDescent="0.25">
      <c r="A768" s="24" t="str">
        <f t="shared" si="37"/>
        <v/>
      </c>
      <c r="B768" s="24" t="str">
        <f t="shared" si="35"/>
        <v/>
      </c>
      <c r="C768" s="24">
        <f t="shared" si="36"/>
        <v>1</v>
      </c>
      <c r="D768" s="24">
        <v>2026</v>
      </c>
      <c r="E768" s="7" t="s">
        <v>846</v>
      </c>
      <c r="F768" s="7" t="s">
        <v>830</v>
      </c>
      <c r="G768" s="7" t="s">
        <v>37</v>
      </c>
      <c r="H768" s="7" t="s">
        <v>44</v>
      </c>
      <c r="I768" s="8">
        <v>0.16700000000000001</v>
      </c>
      <c r="J768" s="8">
        <v>0.375</v>
      </c>
      <c r="K768" s="8">
        <v>0.16700000000000001</v>
      </c>
      <c r="L768" s="8">
        <v>0.54200000000000004</v>
      </c>
      <c r="M768" s="7">
        <v>3</v>
      </c>
      <c r="N768" s="7">
        <v>8</v>
      </c>
      <c r="O768" s="7">
        <v>6</v>
      </c>
      <c r="P768" s="7">
        <v>0</v>
      </c>
      <c r="Q768" s="7">
        <v>1</v>
      </c>
      <c r="R768" s="7">
        <v>0</v>
      </c>
      <c r="S768" s="7">
        <v>0</v>
      </c>
      <c r="T768" s="7">
        <v>0</v>
      </c>
      <c r="U768" s="7">
        <v>1</v>
      </c>
      <c r="V768" s="7">
        <v>1</v>
      </c>
      <c r="W768" s="7">
        <v>1</v>
      </c>
      <c r="X768" s="7">
        <v>4</v>
      </c>
      <c r="Y768" s="7">
        <v>0</v>
      </c>
      <c r="Z768" s="7">
        <v>0</v>
      </c>
      <c r="AA768"/>
    </row>
    <row r="769" spans="1:27" x14ac:dyDescent="0.25">
      <c r="A769" s="24" t="str">
        <f t="shared" si="37"/>
        <v/>
      </c>
      <c r="B769" s="24" t="str">
        <f t="shared" si="35"/>
        <v/>
      </c>
      <c r="C769" s="24" t="str">
        <f t="shared" si="36"/>
        <v/>
      </c>
      <c r="D769" s="24">
        <v>2026</v>
      </c>
      <c r="E769" s="7" t="s">
        <v>847</v>
      </c>
      <c r="F769" s="7" t="s">
        <v>830</v>
      </c>
      <c r="G769" s="7" t="s">
        <v>37</v>
      </c>
      <c r="H769" s="7" t="s">
        <v>25</v>
      </c>
      <c r="I769" s="8">
        <v>0.15</v>
      </c>
      <c r="J769" s="8">
        <v>0.308</v>
      </c>
      <c r="K769" s="8">
        <v>0.2</v>
      </c>
      <c r="L769" s="8">
        <v>0.50800000000000001</v>
      </c>
      <c r="M769" s="7">
        <v>9</v>
      </c>
      <c r="N769" s="7">
        <v>26</v>
      </c>
      <c r="O769" s="7">
        <v>20</v>
      </c>
      <c r="P769" s="7">
        <v>3</v>
      </c>
      <c r="Q769" s="7">
        <v>3</v>
      </c>
      <c r="R769" s="7">
        <v>1</v>
      </c>
      <c r="S769" s="7">
        <v>0</v>
      </c>
      <c r="T769" s="7">
        <v>0</v>
      </c>
      <c r="U769" s="7">
        <v>4</v>
      </c>
      <c r="V769" s="7">
        <v>4</v>
      </c>
      <c r="W769" s="7">
        <v>1</v>
      </c>
      <c r="X769" s="7">
        <v>5</v>
      </c>
      <c r="Y769" s="7">
        <v>0</v>
      </c>
      <c r="Z769" s="7">
        <v>0</v>
      </c>
      <c r="AA769"/>
    </row>
    <row r="770" spans="1:27" x14ac:dyDescent="0.25">
      <c r="A770" s="24" t="str">
        <f t="shared" si="37"/>
        <v/>
      </c>
      <c r="B770" s="24" t="str">
        <f t="shared" ref="B770:B833" si="38">IF(COUNTIFS(Draft_Player,$E770),COUNTIFS(Draft_Player,$E770),"")</f>
        <v/>
      </c>
      <c r="C770" s="24" t="str">
        <f t="shared" ref="C770:C833" si="39">IF(COUNTIFS(Transfers_Player,$E770),COUNTIFS(Transfers_Player,$E770),"")</f>
        <v/>
      </c>
      <c r="D770" s="24">
        <v>2026</v>
      </c>
      <c r="E770" s="7" t="s">
        <v>848</v>
      </c>
      <c r="F770" s="7" t="s">
        <v>830</v>
      </c>
      <c r="G770" s="7" t="s">
        <v>37</v>
      </c>
      <c r="H770" s="7" t="s">
        <v>25</v>
      </c>
      <c r="I770" s="8">
        <v>7.0999999999999994E-2</v>
      </c>
      <c r="J770" s="8">
        <v>0.222</v>
      </c>
      <c r="K770" s="8">
        <v>0.28599999999999998</v>
      </c>
      <c r="L770" s="8">
        <v>0.50800000000000001</v>
      </c>
      <c r="M770" s="7">
        <v>6</v>
      </c>
      <c r="N770" s="7">
        <v>18</v>
      </c>
      <c r="O770" s="7">
        <v>14</v>
      </c>
      <c r="P770" s="7">
        <v>3</v>
      </c>
      <c r="Q770" s="7">
        <v>1</v>
      </c>
      <c r="R770" s="7">
        <v>0</v>
      </c>
      <c r="S770" s="7">
        <v>0</v>
      </c>
      <c r="T770" s="7">
        <v>1</v>
      </c>
      <c r="U770" s="7">
        <v>2</v>
      </c>
      <c r="V770" s="7">
        <v>0</v>
      </c>
      <c r="W770" s="7">
        <v>3</v>
      </c>
      <c r="X770" s="7">
        <v>0</v>
      </c>
      <c r="Y770" s="7">
        <v>0</v>
      </c>
      <c r="Z770" s="7">
        <v>0</v>
      </c>
      <c r="AA770"/>
    </row>
    <row r="771" spans="1:27" x14ac:dyDescent="0.25">
      <c r="A771" s="24">
        <f t="shared" ref="A771:A834" si="40">IF(OR(G771="SR", G771="GR"), 1, "")</f>
        <v>1</v>
      </c>
      <c r="B771" s="24" t="str">
        <f t="shared" si="38"/>
        <v/>
      </c>
      <c r="C771" s="24" t="str">
        <f t="shared" si="39"/>
        <v/>
      </c>
      <c r="D771" s="24">
        <v>2026</v>
      </c>
      <c r="E771" s="7" t="s">
        <v>849</v>
      </c>
      <c r="F771" s="7" t="s">
        <v>830</v>
      </c>
      <c r="G771" s="7" t="s">
        <v>29</v>
      </c>
      <c r="H771" s="7" t="s">
        <v>38</v>
      </c>
      <c r="I771" s="8">
        <v>6.9000000000000006E-2</v>
      </c>
      <c r="J771" s="8">
        <v>0.156</v>
      </c>
      <c r="K771" s="8">
        <v>0.10299999999999999</v>
      </c>
      <c r="L771" s="8">
        <v>0.26</v>
      </c>
      <c r="M771" s="7">
        <v>14</v>
      </c>
      <c r="N771" s="7">
        <v>32</v>
      </c>
      <c r="O771" s="7">
        <v>29</v>
      </c>
      <c r="P771" s="7">
        <v>1</v>
      </c>
      <c r="Q771" s="7">
        <v>2</v>
      </c>
      <c r="R771" s="7">
        <v>1</v>
      </c>
      <c r="S771" s="7">
        <v>0</v>
      </c>
      <c r="T771" s="7">
        <v>0</v>
      </c>
      <c r="U771" s="7">
        <v>4</v>
      </c>
      <c r="V771" s="7">
        <v>0</v>
      </c>
      <c r="W771" s="7">
        <v>3</v>
      </c>
      <c r="X771" s="7">
        <v>5</v>
      </c>
      <c r="Y771" s="7">
        <v>0</v>
      </c>
      <c r="Z771" s="7">
        <v>0</v>
      </c>
      <c r="AA771"/>
    </row>
    <row r="772" spans="1:27" x14ac:dyDescent="0.25">
      <c r="A772" s="24" t="str">
        <f t="shared" si="40"/>
        <v/>
      </c>
      <c r="B772" s="24" t="str">
        <f t="shared" si="38"/>
        <v/>
      </c>
      <c r="C772" s="24">
        <f t="shared" si="39"/>
        <v>1</v>
      </c>
      <c r="D772" s="24">
        <v>2026</v>
      </c>
      <c r="E772" s="7" t="s">
        <v>850</v>
      </c>
      <c r="F772" s="7" t="s">
        <v>830</v>
      </c>
      <c r="G772" s="7" t="s">
        <v>37</v>
      </c>
      <c r="H772" s="7" t="s">
        <v>164</v>
      </c>
      <c r="I772" s="8">
        <v>0</v>
      </c>
      <c r="J772" s="8">
        <v>0</v>
      </c>
      <c r="K772" s="8">
        <v>0</v>
      </c>
      <c r="L772" s="8">
        <v>0</v>
      </c>
      <c r="M772" s="7">
        <v>1</v>
      </c>
      <c r="N772" s="7">
        <v>1</v>
      </c>
      <c r="O772" s="7">
        <v>1</v>
      </c>
      <c r="P772" s="7">
        <v>0</v>
      </c>
      <c r="Q772" s="7">
        <v>0</v>
      </c>
      <c r="R772" s="7">
        <v>0</v>
      </c>
      <c r="S772" s="7">
        <v>0</v>
      </c>
      <c r="T772" s="7">
        <v>0</v>
      </c>
      <c r="U772" s="7">
        <v>1</v>
      </c>
      <c r="V772" s="7">
        <v>0</v>
      </c>
      <c r="W772" s="7">
        <v>0</v>
      </c>
      <c r="X772" s="7">
        <v>0</v>
      </c>
      <c r="Y772" s="7">
        <v>0</v>
      </c>
      <c r="Z772" s="7">
        <v>0</v>
      </c>
      <c r="AA772"/>
    </row>
    <row r="773" spans="1:27" x14ac:dyDescent="0.25">
      <c r="A773" s="24" t="str">
        <f t="shared" si="40"/>
        <v/>
      </c>
      <c r="B773" s="24" t="str">
        <f t="shared" si="38"/>
        <v/>
      </c>
      <c r="C773" s="24" t="str">
        <f t="shared" si="39"/>
        <v/>
      </c>
      <c r="D773" s="24">
        <v>2026</v>
      </c>
      <c r="E773" s="7" t="s">
        <v>851</v>
      </c>
      <c r="F773" s="7" t="s">
        <v>830</v>
      </c>
      <c r="G773" s="7" t="s">
        <v>24</v>
      </c>
      <c r="H773" s="7" t="s">
        <v>64</v>
      </c>
      <c r="I773" s="8">
        <v>0</v>
      </c>
      <c r="J773" s="8">
        <v>0</v>
      </c>
      <c r="K773" s="8">
        <v>0</v>
      </c>
      <c r="L773" s="8">
        <v>0</v>
      </c>
      <c r="M773" s="7">
        <v>1</v>
      </c>
      <c r="N773" s="7">
        <v>1</v>
      </c>
      <c r="O773" s="7">
        <v>1</v>
      </c>
      <c r="P773" s="7">
        <v>0</v>
      </c>
      <c r="Q773" s="7">
        <v>0</v>
      </c>
      <c r="R773" s="7">
        <v>0</v>
      </c>
      <c r="S773" s="7">
        <v>0</v>
      </c>
      <c r="T773" s="7">
        <v>0</v>
      </c>
      <c r="U773" s="7">
        <v>0</v>
      </c>
      <c r="V773" s="7">
        <v>0</v>
      </c>
      <c r="W773" s="7">
        <v>0</v>
      </c>
      <c r="X773" s="7">
        <v>0</v>
      </c>
      <c r="Y773" s="7">
        <v>0</v>
      </c>
      <c r="Z773" s="7">
        <v>0</v>
      </c>
      <c r="AA773"/>
    </row>
    <row r="774" spans="1:27" x14ac:dyDescent="0.25">
      <c r="A774" s="24" t="str">
        <f t="shared" si="40"/>
        <v/>
      </c>
      <c r="B774" s="24" t="str">
        <f t="shared" si="38"/>
        <v/>
      </c>
      <c r="C774" s="24" t="str">
        <f t="shared" si="39"/>
        <v/>
      </c>
      <c r="D774" s="24">
        <v>2026</v>
      </c>
      <c r="E774" s="7" t="s">
        <v>852</v>
      </c>
      <c r="F774" s="7" t="s">
        <v>830</v>
      </c>
      <c r="G774" s="7" t="s">
        <v>47</v>
      </c>
      <c r="H774" s="7" t="s">
        <v>164</v>
      </c>
      <c r="I774" s="8">
        <v>0</v>
      </c>
      <c r="J774" s="8">
        <v>1</v>
      </c>
      <c r="K774" s="8">
        <v>0</v>
      </c>
      <c r="L774" s="8">
        <v>0</v>
      </c>
      <c r="M774" s="7">
        <v>1</v>
      </c>
      <c r="N774" s="7">
        <v>1</v>
      </c>
      <c r="O774" s="7">
        <v>0</v>
      </c>
      <c r="P774" s="7">
        <v>2</v>
      </c>
      <c r="Q774" s="7">
        <v>0</v>
      </c>
      <c r="R774" s="7">
        <v>0</v>
      </c>
      <c r="S774" s="7">
        <v>0</v>
      </c>
      <c r="T774" s="7">
        <v>0</v>
      </c>
      <c r="U774" s="7">
        <v>0</v>
      </c>
      <c r="V774" s="7">
        <v>0</v>
      </c>
      <c r="W774" s="7">
        <v>1</v>
      </c>
      <c r="X774" s="7">
        <v>0</v>
      </c>
      <c r="Y774" s="7">
        <v>0</v>
      </c>
      <c r="Z774" s="7">
        <v>0</v>
      </c>
      <c r="AA774"/>
    </row>
    <row r="775" spans="1:27" x14ac:dyDescent="0.25">
      <c r="A775" s="24" t="str">
        <f t="shared" si="40"/>
        <v/>
      </c>
      <c r="B775" s="24" t="str">
        <f t="shared" si="38"/>
        <v/>
      </c>
      <c r="C775" s="24">
        <f t="shared" si="39"/>
        <v>1</v>
      </c>
      <c r="D775" s="24">
        <v>2026</v>
      </c>
      <c r="E775" s="7" t="s">
        <v>853</v>
      </c>
      <c r="F775" s="7" t="s">
        <v>854</v>
      </c>
      <c r="G775" s="7" t="s">
        <v>24</v>
      </c>
      <c r="H775" s="7" t="s">
        <v>35</v>
      </c>
      <c r="I775" s="8">
        <v>0.32700000000000001</v>
      </c>
      <c r="J775" s="8">
        <v>0.45300000000000001</v>
      </c>
      <c r="K775" s="8">
        <v>0.57399999999999995</v>
      </c>
      <c r="L775" s="8">
        <v>1.0269999999999999</v>
      </c>
      <c r="M775" s="7">
        <v>56</v>
      </c>
      <c r="N775" s="7">
        <v>257</v>
      </c>
      <c r="O775" s="7">
        <v>202</v>
      </c>
      <c r="P775" s="7">
        <v>48</v>
      </c>
      <c r="Q775" s="7">
        <v>66</v>
      </c>
      <c r="R775" s="7">
        <v>21</v>
      </c>
      <c r="S775" s="7">
        <v>1</v>
      </c>
      <c r="T775" s="7">
        <v>9</v>
      </c>
      <c r="U775" s="7">
        <v>54</v>
      </c>
      <c r="V775" s="7">
        <v>12</v>
      </c>
      <c r="W775" s="7">
        <v>38</v>
      </c>
      <c r="X775" s="7">
        <v>38</v>
      </c>
      <c r="Y775" s="7">
        <v>3</v>
      </c>
      <c r="Z775" s="7">
        <v>2</v>
      </c>
      <c r="AA775"/>
    </row>
    <row r="776" spans="1:27" x14ac:dyDescent="0.25">
      <c r="A776" s="24">
        <f t="shared" si="40"/>
        <v>1</v>
      </c>
      <c r="B776" s="24" t="str">
        <f t="shared" si="38"/>
        <v/>
      </c>
      <c r="C776" s="24" t="str">
        <f t="shared" si="39"/>
        <v/>
      </c>
      <c r="D776" s="24">
        <v>2026</v>
      </c>
      <c r="E776" s="7" t="s">
        <v>855</v>
      </c>
      <c r="F776" s="7" t="s">
        <v>854</v>
      </c>
      <c r="G776" s="7" t="s">
        <v>32</v>
      </c>
      <c r="H776" s="7" t="s">
        <v>38</v>
      </c>
      <c r="I776" s="8">
        <v>0.29799999999999999</v>
      </c>
      <c r="J776" s="8">
        <v>0.371</v>
      </c>
      <c r="K776" s="8">
        <v>0.40899999999999997</v>
      </c>
      <c r="L776" s="8">
        <v>0.78</v>
      </c>
      <c r="M776" s="7">
        <v>53</v>
      </c>
      <c r="N776" s="7">
        <v>198</v>
      </c>
      <c r="O776" s="7">
        <v>171</v>
      </c>
      <c r="P776" s="7">
        <v>28</v>
      </c>
      <c r="Q776" s="7">
        <v>51</v>
      </c>
      <c r="R776" s="7">
        <v>10</v>
      </c>
      <c r="S776" s="7">
        <v>0</v>
      </c>
      <c r="T776" s="7">
        <v>3</v>
      </c>
      <c r="U776" s="7">
        <v>34</v>
      </c>
      <c r="V776" s="7">
        <v>4</v>
      </c>
      <c r="W776" s="7">
        <v>17</v>
      </c>
      <c r="X776" s="7">
        <v>32</v>
      </c>
      <c r="Y776" s="7">
        <v>5</v>
      </c>
      <c r="Z776" s="7">
        <v>1</v>
      </c>
      <c r="AA776"/>
    </row>
    <row r="777" spans="1:27" x14ac:dyDescent="0.25">
      <c r="A777" s="24" t="str">
        <f t="shared" si="40"/>
        <v/>
      </c>
      <c r="B777" s="24" t="str">
        <f t="shared" si="38"/>
        <v/>
      </c>
      <c r="C777" s="24" t="str">
        <f t="shared" si="39"/>
        <v/>
      </c>
      <c r="D777" s="24">
        <v>2026</v>
      </c>
      <c r="E777" s="7" t="s">
        <v>856</v>
      </c>
      <c r="F777" s="7" t="s">
        <v>854</v>
      </c>
      <c r="G777" s="7" t="s">
        <v>24</v>
      </c>
      <c r="H777" s="7" t="s">
        <v>42</v>
      </c>
      <c r="I777" s="8">
        <v>0.28100000000000003</v>
      </c>
      <c r="J777" s="8">
        <v>0.40699999999999997</v>
      </c>
      <c r="K777" s="8">
        <v>0.41</v>
      </c>
      <c r="L777" s="8">
        <v>0.81699999999999995</v>
      </c>
      <c r="M777" s="7">
        <v>43</v>
      </c>
      <c r="N777" s="7">
        <v>173</v>
      </c>
      <c r="O777" s="7">
        <v>139</v>
      </c>
      <c r="P777" s="7">
        <v>23</v>
      </c>
      <c r="Q777" s="7">
        <v>39</v>
      </c>
      <c r="R777" s="7">
        <v>6</v>
      </c>
      <c r="S777" s="7">
        <v>3</v>
      </c>
      <c r="T777" s="7">
        <v>2</v>
      </c>
      <c r="U777" s="7">
        <v>30</v>
      </c>
      <c r="V777" s="7">
        <v>7</v>
      </c>
      <c r="W777" s="7">
        <v>24</v>
      </c>
      <c r="X777" s="7">
        <v>35</v>
      </c>
      <c r="Y777" s="7">
        <v>4</v>
      </c>
      <c r="Z777" s="7">
        <v>1</v>
      </c>
      <c r="AA777"/>
    </row>
    <row r="778" spans="1:27" x14ac:dyDescent="0.25">
      <c r="A778" s="24">
        <f t="shared" si="40"/>
        <v>1</v>
      </c>
      <c r="B778" s="24" t="str">
        <f t="shared" si="38"/>
        <v/>
      </c>
      <c r="C778" s="24" t="str">
        <f t="shared" si="39"/>
        <v/>
      </c>
      <c r="D778" s="24">
        <v>2026</v>
      </c>
      <c r="E778" s="7" t="s">
        <v>857</v>
      </c>
      <c r="F778" s="7" t="s">
        <v>854</v>
      </c>
      <c r="G778" s="7" t="s">
        <v>32</v>
      </c>
      <c r="H778" s="7" t="s">
        <v>44</v>
      </c>
      <c r="I778" s="8">
        <v>0.26200000000000001</v>
      </c>
      <c r="J778" s="8">
        <v>0.36599999999999999</v>
      </c>
      <c r="K778" s="8">
        <v>0.40200000000000002</v>
      </c>
      <c r="L778" s="8">
        <v>0.76800000000000002</v>
      </c>
      <c r="M778" s="7">
        <v>52</v>
      </c>
      <c r="N778" s="7">
        <v>200</v>
      </c>
      <c r="O778" s="7">
        <v>164</v>
      </c>
      <c r="P778" s="7">
        <v>30</v>
      </c>
      <c r="Q778" s="7">
        <v>43</v>
      </c>
      <c r="R778" s="7">
        <v>14</v>
      </c>
      <c r="S778" s="7">
        <v>0</v>
      </c>
      <c r="T778" s="7">
        <v>3</v>
      </c>
      <c r="U778" s="7">
        <v>36</v>
      </c>
      <c r="V778" s="7">
        <v>2</v>
      </c>
      <c r="W778" s="7">
        <v>26</v>
      </c>
      <c r="X778" s="7">
        <v>28</v>
      </c>
      <c r="Y778" s="7">
        <v>4</v>
      </c>
      <c r="Z778" s="7">
        <v>0</v>
      </c>
      <c r="AA778"/>
    </row>
    <row r="779" spans="1:27" x14ac:dyDescent="0.25">
      <c r="A779" s="24">
        <f t="shared" si="40"/>
        <v>1</v>
      </c>
      <c r="B779" s="24" t="str">
        <f t="shared" si="38"/>
        <v/>
      </c>
      <c r="C779" s="24" t="str">
        <f t="shared" si="39"/>
        <v/>
      </c>
      <c r="D779" s="24">
        <v>2026</v>
      </c>
      <c r="E779" s="7" t="s">
        <v>858</v>
      </c>
      <c r="F779" s="7" t="s">
        <v>854</v>
      </c>
      <c r="G779" s="7" t="s">
        <v>32</v>
      </c>
      <c r="H779" s="7" t="s">
        <v>30</v>
      </c>
      <c r="I779" s="8">
        <v>0.25700000000000001</v>
      </c>
      <c r="J779" s="8">
        <v>0.38900000000000001</v>
      </c>
      <c r="K779" s="8">
        <v>0.376</v>
      </c>
      <c r="L779" s="8">
        <v>0.76500000000000001</v>
      </c>
      <c r="M779" s="7">
        <v>56</v>
      </c>
      <c r="N779" s="7">
        <v>256</v>
      </c>
      <c r="O779" s="7">
        <v>202</v>
      </c>
      <c r="P779" s="7">
        <v>45</v>
      </c>
      <c r="Q779" s="7">
        <v>52</v>
      </c>
      <c r="R779" s="7">
        <v>15</v>
      </c>
      <c r="S779" s="7">
        <v>0</v>
      </c>
      <c r="T779" s="7">
        <v>3</v>
      </c>
      <c r="U779" s="7">
        <v>29</v>
      </c>
      <c r="V779" s="7">
        <v>11</v>
      </c>
      <c r="W779" s="7">
        <v>35</v>
      </c>
      <c r="X779" s="7">
        <v>34</v>
      </c>
      <c r="Y779" s="7">
        <v>19</v>
      </c>
      <c r="Z779" s="7">
        <v>3</v>
      </c>
      <c r="AA779"/>
    </row>
    <row r="780" spans="1:27" x14ac:dyDescent="0.25">
      <c r="A780" s="24">
        <f t="shared" si="40"/>
        <v>1</v>
      </c>
      <c r="B780" s="24" t="str">
        <f t="shared" si="38"/>
        <v/>
      </c>
      <c r="C780" s="24" t="str">
        <f t="shared" si="39"/>
        <v/>
      </c>
      <c r="D780" s="24">
        <v>2026</v>
      </c>
      <c r="E780" s="7" t="s">
        <v>859</v>
      </c>
      <c r="F780" s="7" t="s">
        <v>854</v>
      </c>
      <c r="G780" s="7" t="s">
        <v>29</v>
      </c>
      <c r="H780" s="7" t="s">
        <v>25</v>
      </c>
      <c r="I780" s="8">
        <v>0.25</v>
      </c>
      <c r="J780" s="8">
        <v>0.376</v>
      </c>
      <c r="K780" s="8">
        <v>0.38800000000000001</v>
      </c>
      <c r="L780" s="8">
        <v>0.76400000000000001</v>
      </c>
      <c r="M780" s="7">
        <v>43</v>
      </c>
      <c r="N780" s="7">
        <v>144</v>
      </c>
      <c r="O780" s="7">
        <v>116</v>
      </c>
      <c r="P780" s="7">
        <v>16</v>
      </c>
      <c r="Q780" s="7">
        <v>29</v>
      </c>
      <c r="R780" s="7">
        <v>2</v>
      </c>
      <c r="S780" s="7">
        <v>1</v>
      </c>
      <c r="T780" s="7">
        <v>4</v>
      </c>
      <c r="U780" s="7">
        <v>17</v>
      </c>
      <c r="V780" s="7">
        <v>6</v>
      </c>
      <c r="W780" s="7">
        <v>18</v>
      </c>
      <c r="X780" s="7">
        <v>20</v>
      </c>
      <c r="Y780" s="7">
        <v>0</v>
      </c>
      <c r="Z780" s="7">
        <v>1</v>
      </c>
      <c r="AA780"/>
    </row>
    <row r="781" spans="1:27" x14ac:dyDescent="0.25">
      <c r="A781" s="24">
        <f t="shared" si="40"/>
        <v>1</v>
      </c>
      <c r="B781" s="24" t="str">
        <f t="shared" si="38"/>
        <v/>
      </c>
      <c r="C781" s="24" t="str">
        <f t="shared" si="39"/>
        <v/>
      </c>
      <c r="D781" s="24">
        <v>2026</v>
      </c>
      <c r="E781" s="7" t="s">
        <v>860</v>
      </c>
      <c r="F781" s="7" t="s">
        <v>854</v>
      </c>
      <c r="G781" s="7" t="s">
        <v>29</v>
      </c>
      <c r="H781" s="7" t="s">
        <v>40</v>
      </c>
      <c r="I781" s="8">
        <v>0.23899999999999999</v>
      </c>
      <c r="J781" s="8">
        <v>0.32700000000000001</v>
      </c>
      <c r="K781" s="8">
        <v>0.35299999999999998</v>
      </c>
      <c r="L781" s="8">
        <v>0.68</v>
      </c>
      <c r="M781" s="7">
        <v>56</v>
      </c>
      <c r="N781" s="7">
        <v>254</v>
      </c>
      <c r="O781" s="7">
        <v>218</v>
      </c>
      <c r="P781" s="7">
        <v>42</v>
      </c>
      <c r="Q781" s="7">
        <v>52</v>
      </c>
      <c r="R781" s="7">
        <v>13</v>
      </c>
      <c r="S781" s="7">
        <v>0</v>
      </c>
      <c r="T781" s="7">
        <v>4</v>
      </c>
      <c r="U781" s="7">
        <v>35</v>
      </c>
      <c r="V781" s="7">
        <v>6</v>
      </c>
      <c r="W781" s="7">
        <v>24</v>
      </c>
      <c r="X781" s="7">
        <v>41</v>
      </c>
      <c r="Y781" s="7">
        <v>8</v>
      </c>
      <c r="Z781" s="7">
        <v>5</v>
      </c>
      <c r="AA781"/>
    </row>
    <row r="782" spans="1:27" x14ac:dyDescent="0.25">
      <c r="A782" s="24" t="str">
        <f t="shared" si="40"/>
        <v/>
      </c>
      <c r="B782" s="24" t="str">
        <f t="shared" si="38"/>
        <v/>
      </c>
      <c r="C782" s="24" t="str">
        <f t="shared" si="39"/>
        <v/>
      </c>
      <c r="D782" s="24">
        <v>2026</v>
      </c>
      <c r="E782" s="7" t="s">
        <v>861</v>
      </c>
      <c r="F782" s="7" t="s">
        <v>854</v>
      </c>
      <c r="G782" s="7" t="s">
        <v>24</v>
      </c>
      <c r="H782" s="7" t="s">
        <v>27</v>
      </c>
      <c r="I782" s="8">
        <v>0.21</v>
      </c>
      <c r="J782" s="8">
        <v>0.40799999999999997</v>
      </c>
      <c r="K782" s="8">
        <v>0.32100000000000001</v>
      </c>
      <c r="L782" s="8">
        <v>0.72899999999999998</v>
      </c>
      <c r="M782" s="7">
        <v>54</v>
      </c>
      <c r="N782" s="7">
        <v>227</v>
      </c>
      <c r="O782" s="7">
        <v>162</v>
      </c>
      <c r="P782" s="7">
        <v>37</v>
      </c>
      <c r="Q782" s="7">
        <v>34</v>
      </c>
      <c r="R782" s="7">
        <v>13</v>
      </c>
      <c r="S782" s="7">
        <v>1</v>
      </c>
      <c r="T782" s="7">
        <v>1</v>
      </c>
      <c r="U782" s="7">
        <v>22</v>
      </c>
      <c r="V782" s="7">
        <v>16</v>
      </c>
      <c r="W782" s="7">
        <v>41</v>
      </c>
      <c r="X782" s="7">
        <v>51</v>
      </c>
      <c r="Y782" s="7">
        <v>16</v>
      </c>
      <c r="Z782" s="7">
        <v>4</v>
      </c>
      <c r="AA782"/>
    </row>
    <row r="783" spans="1:27" x14ac:dyDescent="0.25">
      <c r="A783" s="24">
        <f t="shared" si="40"/>
        <v>1</v>
      </c>
      <c r="B783" s="24" t="str">
        <f t="shared" si="38"/>
        <v/>
      </c>
      <c r="C783" s="24" t="str">
        <f t="shared" si="39"/>
        <v/>
      </c>
      <c r="D783" s="24">
        <v>2026</v>
      </c>
      <c r="E783" s="7" t="s">
        <v>862</v>
      </c>
      <c r="F783" s="7" t="s">
        <v>854</v>
      </c>
      <c r="G783" s="7" t="s">
        <v>32</v>
      </c>
      <c r="H783" s="7" t="s">
        <v>38</v>
      </c>
      <c r="I783" s="8">
        <v>0.28599999999999998</v>
      </c>
      <c r="J783" s="8">
        <v>0.42299999999999999</v>
      </c>
      <c r="K783" s="8">
        <v>0.38100000000000001</v>
      </c>
      <c r="L783" s="8">
        <v>0.80400000000000005</v>
      </c>
      <c r="M783" s="7">
        <v>14</v>
      </c>
      <c r="N783" s="7">
        <v>26</v>
      </c>
      <c r="O783" s="7">
        <v>21</v>
      </c>
      <c r="P783" s="7">
        <v>2</v>
      </c>
      <c r="Q783" s="7">
        <v>6</v>
      </c>
      <c r="R783" s="7">
        <v>2</v>
      </c>
      <c r="S783" s="7">
        <v>0</v>
      </c>
      <c r="T783" s="7">
        <v>0</v>
      </c>
      <c r="U783" s="7">
        <v>5</v>
      </c>
      <c r="V783" s="7">
        <v>2</v>
      </c>
      <c r="W783" s="7">
        <v>3</v>
      </c>
      <c r="X783" s="7">
        <v>1</v>
      </c>
      <c r="Y783" s="7">
        <v>0</v>
      </c>
      <c r="Z783" s="7">
        <v>0</v>
      </c>
      <c r="AA783"/>
    </row>
    <row r="784" spans="1:27" x14ac:dyDescent="0.25">
      <c r="A784" s="24" t="str">
        <f t="shared" si="40"/>
        <v/>
      </c>
      <c r="B784" s="24" t="str">
        <f t="shared" si="38"/>
        <v/>
      </c>
      <c r="C784" s="24" t="str">
        <f t="shared" si="39"/>
        <v/>
      </c>
      <c r="D784" s="24">
        <v>2026</v>
      </c>
      <c r="E784" s="7" t="s">
        <v>863</v>
      </c>
      <c r="F784" s="7" t="s">
        <v>854</v>
      </c>
      <c r="G784" s="7" t="s">
        <v>24</v>
      </c>
      <c r="H784" s="7" t="s">
        <v>25</v>
      </c>
      <c r="I784" s="8">
        <v>0.24</v>
      </c>
      <c r="J784" s="8">
        <v>0.31</v>
      </c>
      <c r="K784" s="8">
        <v>0.34699999999999998</v>
      </c>
      <c r="L784" s="8">
        <v>0.65600000000000003</v>
      </c>
      <c r="M784" s="7">
        <v>29</v>
      </c>
      <c r="N784" s="7">
        <v>86</v>
      </c>
      <c r="O784" s="7">
        <v>75</v>
      </c>
      <c r="P784" s="7">
        <v>9</v>
      </c>
      <c r="Q784" s="7">
        <v>18</v>
      </c>
      <c r="R784" s="7">
        <v>5</v>
      </c>
      <c r="S784" s="7">
        <v>0</v>
      </c>
      <c r="T784" s="7">
        <v>1</v>
      </c>
      <c r="U784" s="7">
        <v>8</v>
      </c>
      <c r="V784" s="7">
        <v>3</v>
      </c>
      <c r="W784" s="7">
        <v>5</v>
      </c>
      <c r="X784" s="7">
        <v>18</v>
      </c>
      <c r="Y784" s="7">
        <v>0</v>
      </c>
      <c r="Z784" s="7">
        <v>0</v>
      </c>
      <c r="AA784"/>
    </row>
    <row r="785" spans="1:27" x14ac:dyDescent="0.25">
      <c r="A785" s="24">
        <f t="shared" si="40"/>
        <v>1</v>
      </c>
      <c r="B785" s="24" t="str">
        <f t="shared" si="38"/>
        <v/>
      </c>
      <c r="C785" s="24" t="str">
        <f t="shared" si="39"/>
        <v/>
      </c>
      <c r="D785" s="24">
        <v>2026</v>
      </c>
      <c r="E785" s="7" t="s">
        <v>864</v>
      </c>
      <c r="F785" s="7" t="s">
        <v>854</v>
      </c>
      <c r="G785" s="7" t="s">
        <v>29</v>
      </c>
      <c r="H785" s="7" t="s">
        <v>33</v>
      </c>
      <c r="I785" s="8">
        <v>0.23599999999999999</v>
      </c>
      <c r="J785" s="8">
        <v>0.33900000000000002</v>
      </c>
      <c r="K785" s="8">
        <v>0.48199999999999998</v>
      </c>
      <c r="L785" s="8">
        <v>0.82</v>
      </c>
      <c r="M785" s="7">
        <v>41</v>
      </c>
      <c r="N785" s="7">
        <v>136</v>
      </c>
      <c r="O785" s="7">
        <v>110</v>
      </c>
      <c r="P785" s="7">
        <v>23</v>
      </c>
      <c r="Q785" s="7">
        <v>26</v>
      </c>
      <c r="R785" s="7">
        <v>4</v>
      </c>
      <c r="S785" s="7">
        <v>1</v>
      </c>
      <c r="T785" s="7">
        <v>7</v>
      </c>
      <c r="U785" s="7">
        <v>25</v>
      </c>
      <c r="V785" s="7">
        <v>4</v>
      </c>
      <c r="W785" s="7">
        <v>13</v>
      </c>
      <c r="X785" s="7">
        <v>37</v>
      </c>
      <c r="Y785" s="7">
        <v>2</v>
      </c>
      <c r="Z785" s="7">
        <v>0</v>
      </c>
      <c r="AA785"/>
    </row>
    <row r="786" spans="1:27" x14ac:dyDescent="0.25">
      <c r="A786" s="24" t="str">
        <f t="shared" si="40"/>
        <v/>
      </c>
      <c r="B786" s="24" t="str">
        <f t="shared" si="38"/>
        <v/>
      </c>
      <c r="C786" s="24" t="str">
        <f t="shared" si="39"/>
        <v/>
      </c>
      <c r="D786" s="24">
        <v>2026</v>
      </c>
      <c r="E786" s="7" t="s">
        <v>865</v>
      </c>
      <c r="F786" s="7" t="s">
        <v>854</v>
      </c>
      <c r="G786" s="7" t="s">
        <v>24</v>
      </c>
      <c r="H786" s="7" t="s">
        <v>42</v>
      </c>
      <c r="I786" s="8">
        <v>0.222</v>
      </c>
      <c r="J786" s="8">
        <v>0.44700000000000001</v>
      </c>
      <c r="K786" s="8">
        <v>0.37</v>
      </c>
      <c r="L786" s="8">
        <v>0.81799999999999995</v>
      </c>
      <c r="M786" s="7">
        <v>14</v>
      </c>
      <c r="N786" s="7">
        <v>38</v>
      </c>
      <c r="O786" s="7">
        <v>27</v>
      </c>
      <c r="P786" s="7">
        <v>5</v>
      </c>
      <c r="Q786" s="7">
        <v>6</v>
      </c>
      <c r="R786" s="7">
        <v>2</v>
      </c>
      <c r="S786" s="7">
        <v>1</v>
      </c>
      <c r="T786" s="7">
        <v>0</v>
      </c>
      <c r="U786" s="7">
        <v>5</v>
      </c>
      <c r="V786" s="7">
        <v>0</v>
      </c>
      <c r="W786" s="7">
        <v>11</v>
      </c>
      <c r="X786" s="7">
        <v>4</v>
      </c>
      <c r="Y786" s="7">
        <v>1</v>
      </c>
      <c r="Z786" s="7">
        <v>0</v>
      </c>
      <c r="AA786"/>
    </row>
    <row r="787" spans="1:27" x14ac:dyDescent="0.25">
      <c r="A787" s="24">
        <f t="shared" si="40"/>
        <v>1</v>
      </c>
      <c r="B787" s="24" t="str">
        <f t="shared" si="38"/>
        <v/>
      </c>
      <c r="C787" s="24" t="str">
        <f t="shared" si="39"/>
        <v/>
      </c>
      <c r="D787" s="24">
        <v>2026</v>
      </c>
      <c r="E787" s="7" t="s">
        <v>866</v>
      </c>
      <c r="F787" s="7" t="s">
        <v>854</v>
      </c>
      <c r="G787" s="7" t="s">
        <v>32</v>
      </c>
      <c r="H787" s="7" t="s">
        <v>33</v>
      </c>
      <c r="I787" s="8">
        <v>0.219</v>
      </c>
      <c r="J787" s="8">
        <v>0.378</v>
      </c>
      <c r="K787" s="8">
        <v>0.35899999999999999</v>
      </c>
      <c r="L787" s="8">
        <v>0.73699999999999999</v>
      </c>
      <c r="M787" s="7">
        <v>28</v>
      </c>
      <c r="N787" s="7">
        <v>83</v>
      </c>
      <c r="O787" s="7">
        <v>64</v>
      </c>
      <c r="P787" s="7">
        <v>15</v>
      </c>
      <c r="Q787" s="7">
        <v>14</v>
      </c>
      <c r="R787" s="7">
        <v>3</v>
      </c>
      <c r="S787" s="7">
        <v>0</v>
      </c>
      <c r="T787" s="7">
        <v>2</v>
      </c>
      <c r="U787" s="7">
        <v>3</v>
      </c>
      <c r="V787" s="7">
        <v>2</v>
      </c>
      <c r="W787" s="7">
        <v>15</v>
      </c>
      <c r="X787" s="7">
        <v>21</v>
      </c>
      <c r="Y787" s="7">
        <v>2</v>
      </c>
      <c r="Z787" s="7">
        <v>0</v>
      </c>
      <c r="AA787"/>
    </row>
    <row r="788" spans="1:27" x14ac:dyDescent="0.25">
      <c r="A788" s="24">
        <f t="shared" si="40"/>
        <v>1</v>
      </c>
      <c r="B788" s="24" t="str">
        <f t="shared" si="38"/>
        <v/>
      </c>
      <c r="C788" s="24" t="str">
        <f t="shared" si="39"/>
        <v/>
      </c>
      <c r="D788" s="24">
        <v>2026</v>
      </c>
      <c r="E788" s="7" t="s">
        <v>867</v>
      </c>
      <c r="F788" s="7" t="s">
        <v>854</v>
      </c>
      <c r="G788" s="7" t="s">
        <v>29</v>
      </c>
      <c r="H788" s="7" t="s">
        <v>38</v>
      </c>
      <c r="I788" s="8">
        <v>0.20300000000000001</v>
      </c>
      <c r="J788" s="8">
        <v>0.3</v>
      </c>
      <c r="K788" s="8">
        <v>0.39</v>
      </c>
      <c r="L788" s="8">
        <v>0.69</v>
      </c>
      <c r="M788" s="7">
        <v>24</v>
      </c>
      <c r="N788" s="7">
        <v>70</v>
      </c>
      <c r="O788" s="7">
        <v>59</v>
      </c>
      <c r="P788" s="7">
        <v>11</v>
      </c>
      <c r="Q788" s="7">
        <v>12</v>
      </c>
      <c r="R788" s="7">
        <v>5</v>
      </c>
      <c r="S788" s="7">
        <v>0</v>
      </c>
      <c r="T788" s="7">
        <v>2</v>
      </c>
      <c r="U788" s="7">
        <v>13</v>
      </c>
      <c r="V788" s="7">
        <v>3</v>
      </c>
      <c r="W788" s="7">
        <v>6</v>
      </c>
      <c r="X788" s="7">
        <v>20</v>
      </c>
      <c r="Y788" s="7">
        <v>5</v>
      </c>
      <c r="Z788" s="7">
        <v>1</v>
      </c>
      <c r="AA788"/>
    </row>
    <row r="789" spans="1:27" x14ac:dyDescent="0.25">
      <c r="A789" s="24" t="str">
        <f t="shared" si="40"/>
        <v/>
      </c>
      <c r="B789" s="24" t="str">
        <f t="shared" si="38"/>
        <v/>
      </c>
      <c r="C789" s="24" t="str">
        <f t="shared" si="39"/>
        <v/>
      </c>
      <c r="D789" s="24">
        <v>2026</v>
      </c>
      <c r="E789" s="7" t="s">
        <v>868</v>
      </c>
      <c r="F789" s="7" t="s">
        <v>854</v>
      </c>
      <c r="G789" s="7" t="s">
        <v>47</v>
      </c>
      <c r="H789" s="7" t="s">
        <v>42</v>
      </c>
      <c r="I789" s="8">
        <v>0.115</v>
      </c>
      <c r="J789" s="8">
        <v>0.17899999999999999</v>
      </c>
      <c r="K789" s="8">
        <v>0.192</v>
      </c>
      <c r="L789" s="8">
        <v>0.371</v>
      </c>
      <c r="M789" s="7">
        <v>12</v>
      </c>
      <c r="N789" s="7">
        <v>28</v>
      </c>
      <c r="O789" s="7">
        <v>26</v>
      </c>
      <c r="P789" s="7">
        <v>4</v>
      </c>
      <c r="Q789" s="7">
        <v>3</v>
      </c>
      <c r="R789" s="7">
        <v>2</v>
      </c>
      <c r="S789" s="7">
        <v>0</v>
      </c>
      <c r="T789" s="7">
        <v>0</v>
      </c>
      <c r="U789" s="7">
        <v>2</v>
      </c>
      <c r="V789" s="7">
        <v>0</v>
      </c>
      <c r="W789" s="7">
        <v>2</v>
      </c>
      <c r="X789" s="7">
        <v>8</v>
      </c>
      <c r="Y789" s="7">
        <v>0</v>
      </c>
      <c r="Z789" s="7">
        <v>1</v>
      </c>
      <c r="AA789"/>
    </row>
    <row r="790" spans="1:27" x14ac:dyDescent="0.25">
      <c r="A790" s="24" t="str">
        <f t="shared" si="40"/>
        <v/>
      </c>
      <c r="B790" s="24" t="str">
        <f t="shared" si="38"/>
        <v/>
      </c>
      <c r="C790" s="24" t="str">
        <f t="shared" si="39"/>
        <v/>
      </c>
      <c r="D790" s="24">
        <v>2026</v>
      </c>
      <c r="E790" s="7" t="s">
        <v>869</v>
      </c>
      <c r="F790" s="7" t="s">
        <v>854</v>
      </c>
      <c r="G790" s="7" t="s">
        <v>47</v>
      </c>
      <c r="H790" s="7" t="s">
        <v>30</v>
      </c>
      <c r="I790" s="8">
        <v>0</v>
      </c>
      <c r="J790" s="8">
        <v>9.7000000000000003E-2</v>
      </c>
      <c r="K790" s="8">
        <v>0</v>
      </c>
      <c r="L790" s="8">
        <v>9.7000000000000003E-2</v>
      </c>
      <c r="M790" s="7">
        <v>15</v>
      </c>
      <c r="N790" s="7">
        <v>31</v>
      </c>
      <c r="O790" s="7">
        <v>28</v>
      </c>
      <c r="P790" s="7">
        <v>4</v>
      </c>
      <c r="Q790" s="7">
        <v>0</v>
      </c>
      <c r="R790" s="7">
        <v>0</v>
      </c>
      <c r="S790" s="7">
        <v>0</v>
      </c>
      <c r="T790" s="7">
        <v>0</v>
      </c>
      <c r="U790" s="7">
        <v>2</v>
      </c>
      <c r="V790" s="7">
        <v>1</v>
      </c>
      <c r="W790" s="7">
        <v>2</v>
      </c>
      <c r="X790" s="7">
        <v>6</v>
      </c>
      <c r="Y790" s="7">
        <v>0</v>
      </c>
      <c r="Z790" s="7">
        <v>1</v>
      </c>
      <c r="AA790"/>
    </row>
    <row r="791" spans="1:27" x14ac:dyDescent="0.25">
      <c r="A791" s="24" t="str">
        <f t="shared" si="40"/>
        <v/>
      </c>
      <c r="B791" s="24" t="str">
        <f t="shared" si="38"/>
        <v/>
      </c>
      <c r="C791" s="24" t="str">
        <f t="shared" si="39"/>
        <v/>
      </c>
      <c r="D791" s="24">
        <v>2026</v>
      </c>
      <c r="E791" s="7" t="s">
        <v>870</v>
      </c>
      <c r="F791" s="7" t="s">
        <v>871</v>
      </c>
      <c r="G791" s="7" t="s">
        <v>37</v>
      </c>
      <c r="H791" s="7" t="s">
        <v>35</v>
      </c>
      <c r="I791" s="8">
        <v>0.316</v>
      </c>
      <c r="J791" s="8">
        <v>0.41799999999999998</v>
      </c>
      <c r="K791" s="8">
        <v>0.47399999999999998</v>
      </c>
      <c r="L791" s="8">
        <v>0.89100000000000001</v>
      </c>
      <c r="M791" s="7">
        <v>46</v>
      </c>
      <c r="N791" s="7">
        <v>184</v>
      </c>
      <c r="O791" s="7">
        <v>152</v>
      </c>
      <c r="P791" s="7">
        <v>32</v>
      </c>
      <c r="Q791" s="7">
        <v>48</v>
      </c>
      <c r="R791" s="7">
        <v>9</v>
      </c>
      <c r="S791" s="7">
        <v>0</v>
      </c>
      <c r="T791" s="7">
        <v>5</v>
      </c>
      <c r="U791" s="7">
        <v>27</v>
      </c>
      <c r="V791" s="7">
        <v>8</v>
      </c>
      <c r="W791" s="7">
        <v>20</v>
      </c>
      <c r="X791" s="7">
        <v>25</v>
      </c>
      <c r="Y791" s="7">
        <v>5</v>
      </c>
      <c r="Z791" s="7">
        <v>1</v>
      </c>
      <c r="AA791"/>
    </row>
    <row r="792" spans="1:27" x14ac:dyDescent="0.25">
      <c r="A792" s="24" t="str">
        <f t="shared" si="40"/>
        <v/>
      </c>
      <c r="B792" s="24" t="str">
        <f t="shared" si="38"/>
        <v/>
      </c>
      <c r="C792" s="24" t="str">
        <f t="shared" si="39"/>
        <v/>
      </c>
      <c r="D792" s="24">
        <v>2026</v>
      </c>
      <c r="E792" s="7" t="s">
        <v>872</v>
      </c>
      <c r="F792" s="7" t="s">
        <v>871</v>
      </c>
      <c r="G792" s="7" t="s">
        <v>37</v>
      </c>
      <c r="H792" s="7" t="s">
        <v>38</v>
      </c>
      <c r="I792" s="8">
        <v>0.314</v>
      </c>
      <c r="J792" s="8">
        <v>0.46300000000000002</v>
      </c>
      <c r="K792" s="8">
        <v>0.47399999999999998</v>
      </c>
      <c r="L792" s="8">
        <v>0.93700000000000006</v>
      </c>
      <c r="M792" s="7">
        <v>49</v>
      </c>
      <c r="N792" s="7">
        <v>203</v>
      </c>
      <c r="O792" s="7">
        <v>156</v>
      </c>
      <c r="P792" s="7">
        <v>33</v>
      </c>
      <c r="Q792" s="7">
        <v>49</v>
      </c>
      <c r="R792" s="7">
        <v>11</v>
      </c>
      <c r="S792" s="7">
        <v>1</v>
      </c>
      <c r="T792" s="7">
        <v>4</v>
      </c>
      <c r="U792" s="7">
        <v>25</v>
      </c>
      <c r="V792" s="7">
        <v>3</v>
      </c>
      <c r="W792" s="7">
        <v>42</v>
      </c>
      <c r="X792" s="7">
        <v>55</v>
      </c>
      <c r="Y792" s="7">
        <v>4</v>
      </c>
      <c r="Z792" s="7">
        <v>1</v>
      </c>
      <c r="AA792"/>
    </row>
    <row r="793" spans="1:27" x14ac:dyDescent="0.25">
      <c r="A793" s="24" t="str">
        <f t="shared" si="40"/>
        <v/>
      </c>
      <c r="B793" s="24" t="str">
        <f t="shared" si="38"/>
        <v/>
      </c>
      <c r="C793" s="24" t="str">
        <f t="shared" si="39"/>
        <v/>
      </c>
      <c r="D793" s="24">
        <v>2026</v>
      </c>
      <c r="E793" s="7" t="s">
        <v>873</v>
      </c>
      <c r="F793" s="7" t="s">
        <v>871</v>
      </c>
      <c r="G793" s="7" t="s">
        <v>47</v>
      </c>
      <c r="H793" s="7" t="s">
        <v>30</v>
      </c>
      <c r="I793" s="8">
        <v>0.307</v>
      </c>
      <c r="J793" s="8">
        <v>0.39400000000000002</v>
      </c>
      <c r="K793" s="8">
        <v>0.40400000000000003</v>
      </c>
      <c r="L793" s="8">
        <v>0.79700000000000004</v>
      </c>
      <c r="M793" s="7">
        <v>49</v>
      </c>
      <c r="N793" s="7">
        <v>193</v>
      </c>
      <c r="O793" s="7">
        <v>166</v>
      </c>
      <c r="P793" s="7">
        <v>30</v>
      </c>
      <c r="Q793" s="7">
        <v>51</v>
      </c>
      <c r="R793" s="7">
        <v>16</v>
      </c>
      <c r="S793" s="7">
        <v>0</v>
      </c>
      <c r="T793" s="7">
        <v>0</v>
      </c>
      <c r="U793" s="7">
        <v>20</v>
      </c>
      <c r="V793" s="7">
        <v>6</v>
      </c>
      <c r="W793" s="7">
        <v>19</v>
      </c>
      <c r="X793" s="7">
        <v>24</v>
      </c>
      <c r="Y793" s="7">
        <v>3</v>
      </c>
      <c r="Z793" s="7">
        <v>1</v>
      </c>
      <c r="AA793"/>
    </row>
    <row r="794" spans="1:27" x14ac:dyDescent="0.25">
      <c r="A794" s="24" t="str">
        <f t="shared" si="40"/>
        <v/>
      </c>
      <c r="B794" s="24" t="str">
        <f t="shared" si="38"/>
        <v/>
      </c>
      <c r="C794" s="24">
        <f t="shared" si="39"/>
        <v>2</v>
      </c>
      <c r="D794" s="24">
        <v>2026</v>
      </c>
      <c r="E794" s="7" t="s">
        <v>874</v>
      </c>
      <c r="F794" s="7" t="s">
        <v>871</v>
      </c>
      <c r="G794" s="7" t="s">
        <v>24</v>
      </c>
      <c r="H794" s="7" t="s">
        <v>27</v>
      </c>
      <c r="I794" s="8">
        <v>0.307</v>
      </c>
      <c r="J794" s="8">
        <v>0.38400000000000001</v>
      </c>
      <c r="K794" s="8">
        <v>0.59099999999999997</v>
      </c>
      <c r="L794" s="8">
        <v>0.97499999999999998</v>
      </c>
      <c r="M794" s="7">
        <v>51</v>
      </c>
      <c r="N794" s="7">
        <v>205</v>
      </c>
      <c r="O794" s="7">
        <v>176</v>
      </c>
      <c r="P794" s="7">
        <v>34</v>
      </c>
      <c r="Q794" s="7">
        <v>54</v>
      </c>
      <c r="R794" s="7">
        <v>11</v>
      </c>
      <c r="S794" s="7">
        <v>3</v>
      </c>
      <c r="T794" s="7">
        <v>11</v>
      </c>
      <c r="U794" s="7">
        <v>50</v>
      </c>
      <c r="V794" s="7">
        <v>3</v>
      </c>
      <c r="W794" s="7">
        <v>21</v>
      </c>
      <c r="X794" s="7">
        <v>42</v>
      </c>
      <c r="Y794" s="7">
        <v>8</v>
      </c>
      <c r="Z794" s="7">
        <v>1</v>
      </c>
      <c r="AA794"/>
    </row>
    <row r="795" spans="1:27" x14ac:dyDescent="0.25">
      <c r="A795" s="24" t="str">
        <f t="shared" si="40"/>
        <v/>
      </c>
      <c r="B795" s="24" t="str">
        <f t="shared" si="38"/>
        <v/>
      </c>
      <c r="C795" s="24" t="str">
        <f t="shared" si="39"/>
        <v/>
      </c>
      <c r="D795" s="24">
        <v>2026</v>
      </c>
      <c r="E795" s="7" t="s">
        <v>875</v>
      </c>
      <c r="F795" s="7" t="s">
        <v>871</v>
      </c>
      <c r="G795" s="7" t="s">
        <v>37</v>
      </c>
      <c r="H795" s="7" t="s">
        <v>42</v>
      </c>
      <c r="I795" s="8">
        <v>0.30599999999999999</v>
      </c>
      <c r="J795" s="8">
        <v>0.41</v>
      </c>
      <c r="K795" s="8">
        <v>0.36399999999999999</v>
      </c>
      <c r="L795" s="8">
        <v>0.77400000000000002</v>
      </c>
      <c r="M795" s="7">
        <v>45</v>
      </c>
      <c r="N795" s="7">
        <v>206</v>
      </c>
      <c r="O795" s="7">
        <v>173</v>
      </c>
      <c r="P795" s="7">
        <v>42</v>
      </c>
      <c r="Q795" s="7">
        <v>53</v>
      </c>
      <c r="R795" s="7">
        <v>7</v>
      </c>
      <c r="S795" s="7">
        <v>0</v>
      </c>
      <c r="T795" s="7">
        <v>1</v>
      </c>
      <c r="U795" s="7">
        <v>16</v>
      </c>
      <c r="V795" s="7">
        <v>1</v>
      </c>
      <c r="W795" s="7">
        <v>30</v>
      </c>
      <c r="X795" s="7">
        <v>25</v>
      </c>
      <c r="Y795" s="7">
        <v>20</v>
      </c>
      <c r="Z795" s="7">
        <v>5</v>
      </c>
      <c r="AA795"/>
    </row>
    <row r="796" spans="1:27" x14ac:dyDescent="0.25">
      <c r="A796" s="24" t="str">
        <f t="shared" si="40"/>
        <v/>
      </c>
      <c r="B796" s="24" t="str">
        <f t="shared" si="38"/>
        <v/>
      </c>
      <c r="C796" s="24">
        <f t="shared" si="39"/>
        <v>1</v>
      </c>
      <c r="D796" s="24">
        <v>2026</v>
      </c>
      <c r="E796" s="7" t="s">
        <v>876</v>
      </c>
      <c r="F796" s="7" t="s">
        <v>871</v>
      </c>
      <c r="G796" s="7" t="s">
        <v>37</v>
      </c>
      <c r="H796" s="7" t="s">
        <v>40</v>
      </c>
      <c r="I796" s="8">
        <v>0.28699999999999998</v>
      </c>
      <c r="J796" s="8">
        <v>0.41099999999999998</v>
      </c>
      <c r="K796" s="8">
        <v>0.53800000000000003</v>
      </c>
      <c r="L796" s="8">
        <v>0.94899999999999995</v>
      </c>
      <c r="M796" s="7">
        <v>54</v>
      </c>
      <c r="N796" s="7">
        <v>241</v>
      </c>
      <c r="O796" s="7">
        <v>195</v>
      </c>
      <c r="P796" s="7">
        <v>47</v>
      </c>
      <c r="Q796" s="7">
        <v>56</v>
      </c>
      <c r="R796" s="7">
        <v>13</v>
      </c>
      <c r="S796" s="7">
        <v>0</v>
      </c>
      <c r="T796" s="7">
        <v>12</v>
      </c>
      <c r="U796" s="7">
        <v>40</v>
      </c>
      <c r="V796" s="7">
        <v>6</v>
      </c>
      <c r="W796" s="7">
        <v>37</v>
      </c>
      <c r="X796" s="7">
        <v>47</v>
      </c>
      <c r="Y796" s="7">
        <v>15</v>
      </c>
      <c r="Z796" s="7">
        <v>2</v>
      </c>
      <c r="AA796"/>
    </row>
    <row r="797" spans="1:27" x14ac:dyDescent="0.25">
      <c r="A797" s="24" t="str">
        <f t="shared" si="40"/>
        <v/>
      </c>
      <c r="B797" s="24" t="str">
        <f t="shared" si="38"/>
        <v/>
      </c>
      <c r="C797" s="24" t="str">
        <f t="shared" si="39"/>
        <v/>
      </c>
      <c r="D797" s="24">
        <v>2026</v>
      </c>
      <c r="E797" s="7" t="s">
        <v>877</v>
      </c>
      <c r="F797" s="7" t="s">
        <v>871</v>
      </c>
      <c r="G797" s="7" t="s">
        <v>37</v>
      </c>
      <c r="H797" s="7" t="s">
        <v>44</v>
      </c>
      <c r="I797" s="8">
        <v>0.23</v>
      </c>
      <c r="J797" s="8">
        <v>0.313</v>
      </c>
      <c r="K797" s="8">
        <v>0.36399999999999999</v>
      </c>
      <c r="L797" s="8">
        <v>0.67700000000000005</v>
      </c>
      <c r="M797" s="7">
        <v>52</v>
      </c>
      <c r="N797" s="7">
        <v>215</v>
      </c>
      <c r="O797" s="7">
        <v>187</v>
      </c>
      <c r="P797" s="7">
        <v>26</v>
      </c>
      <c r="Q797" s="7">
        <v>43</v>
      </c>
      <c r="R797" s="7">
        <v>10</v>
      </c>
      <c r="S797" s="7">
        <v>0</v>
      </c>
      <c r="T797" s="7">
        <v>5</v>
      </c>
      <c r="U797" s="7">
        <v>35</v>
      </c>
      <c r="V797" s="7">
        <v>6</v>
      </c>
      <c r="W797" s="7">
        <v>18</v>
      </c>
      <c r="X797" s="7">
        <v>49</v>
      </c>
      <c r="Y797" s="7">
        <v>2</v>
      </c>
      <c r="Z797" s="7">
        <v>0</v>
      </c>
      <c r="AA797"/>
    </row>
    <row r="798" spans="1:27" x14ac:dyDescent="0.25">
      <c r="A798" s="24">
        <f t="shared" si="40"/>
        <v>1</v>
      </c>
      <c r="B798" s="24" t="str">
        <f t="shared" si="38"/>
        <v/>
      </c>
      <c r="C798" s="24" t="str">
        <f t="shared" si="39"/>
        <v/>
      </c>
      <c r="D798" s="24">
        <v>2026</v>
      </c>
      <c r="E798" s="7" t="s">
        <v>878</v>
      </c>
      <c r="F798" s="7" t="s">
        <v>871</v>
      </c>
      <c r="G798" s="7" t="s">
        <v>29</v>
      </c>
      <c r="H798" s="7" t="s">
        <v>25</v>
      </c>
      <c r="I798" s="8">
        <v>0.21099999999999999</v>
      </c>
      <c r="J798" s="8">
        <v>0.36299999999999999</v>
      </c>
      <c r="K798" s="8">
        <v>0.27600000000000002</v>
      </c>
      <c r="L798" s="8">
        <v>0.63900000000000001</v>
      </c>
      <c r="M798" s="7">
        <v>42</v>
      </c>
      <c r="N798" s="7">
        <v>160</v>
      </c>
      <c r="O798" s="7">
        <v>123</v>
      </c>
      <c r="P798" s="7">
        <v>14</v>
      </c>
      <c r="Q798" s="7">
        <v>26</v>
      </c>
      <c r="R798" s="7">
        <v>8</v>
      </c>
      <c r="S798" s="7">
        <v>0</v>
      </c>
      <c r="T798" s="7">
        <v>0</v>
      </c>
      <c r="U798" s="7">
        <v>15</v>
      </c>
      <c r="V798" s="7">
        <v>5</v>
      </c>
      <c r="W798" s="7">
        <v>27</v>
      </c>
      <c r="X798" s="7">
        <v>27</v>
      </c>
      <c r="Y798" s="7">
        <v>0</v>
      </c>
      <c r="Z798" s="7">
        <v>0</v>
      </c>
      <c r="AA798"/>
    </row>
    <row r="799" spans="1:27" x14ac:dyDescent="0.25">
      <c r="A799" s="24">
        <f t="shared" si="40"/>
        <v>1</v>
      </c>
      <c r="B799" s="24" t="str">
        <f t="shared" si="38"/>
        <v/>
      </c>
      <c r="C799" s="24" t="str">
        <f t="shared" si="39"/>
        <v/>
      </c>
      <c r="D799" s="24">
        <v>2026</v>
      </c>
      <c r="E799" s="7" t="s">
        <v>880</v>
      </c>
      <c r="F799" s="7" t="s">
        <v>871</v>
      </c>
      <c r="G799" s="7" t="s">
        <v>29</v>
      </c>
      <c r="H799" s="7" t="s">
        <v>33</v>
      </c>
      <c r="I799" s="8">
        <v>0.28599999999999998</v>
      </c>
      <c r="J799" s="8">
        <v>0.28599999999999998</v>
      </c>
      <c r="K799" s="8">
        <v>0.28599999999999998</v>
      </c>
      <c r="L799" s="8">
        <v>0.57099999999999995</v>
      </c>
      <c r="M799" s="7">
        <v>5</v>
      </c>
      <c r="N799" s="7">
        <v>7</v>
      </c>
      <c r="O799" s="7">
        <v>7</v>
      </c>
      <c r="P799" s="7">
        <v>1</v>
      </c>
      <c r="Q799" s="7">
        <v>2</v>
      </c>
      <c r="R799" s="7">
        <v>0</v>
      </c>
      <c r="S799" s="7">
        <v>0</v>
      </c>
      <c r="T799" s="7">
        <v>0</v>
      </c>
      <c r="U799" s="7">
        <v>0</v>
      </c>
      <c r="V799" s="7">
        <v>0</v>
      </c>
      <c r="W799" s="7">
        <v>0</v>
      </c>
      <c r="X799" s="7">
        <v>2</v>
      </c>
      <c r="Y799" s="7">
        <v>0</v>
      </c>
      <c r="Z799" s="7">
        <v>0</v>
      </c>
      <c r="AA799"/>
    </row>
    <row r="800" spans="1:27" x14ac:dyDescent="0.25">
      <c r="A800" s="24" t="str">
        <f t="shared" si="40"/>
        <v/>
      </c>
      <c r="B800" s="24" t="str">
        <f t="shared" si="38"/>
        <v/>
      </c>
      <c r="C800" s="24" t="str">
        <f t="shared" si="39"/>
        <v/>
      </c>
      <c r="D800" s="24">
        <v>2026</v>
      </c>
      <c r="E800" s="7" t="s">
        <v>881</v>
      </c>
      <c r="F800" s="7" t="s">
        <v>871</v>
      </c>
      <c r="G800" s="7" t="s">
        <v>37</v>
      </c>
      <c r="H800" s="7" t="s">
        <v>38</v>
      </c>
      <c r="I800" s="8">
        <v>0.25</v>
      </c>
      <c r="J800" s="8">
        <v>0.4</v>
      </c>
      <c r="K800" s="8">
        <v>0.25</v>
      </c>
      <c r="L800" s="8">
        <v>0.65</v>
      </c>
      <c r="M800" s="7">
        <v>4</v>
      </c>
      <c r="N800" s="7">
        <v>5</v>
      </c>
      <c r="O800" s="7">
        <v>4</v>
      </c>
      <c r="P800" s="7">
        <v>0</v>
      </c>
      <c r="Q800" s="7">
        <v>1</v>
      </c>
      <c r="R800" s="7">
        <v>0</v>
      </c>
      <c r="S800" s="7">
        <v>0</v>
      </c>
      <c r="T800" s="7">
        <v>0</v>
      </c>
      <c r="U800" s="7">
        <v>0</v>
      </c>
      <c r="V800" s="7">
        <v>1</v>
      </c>
      <c r="W800" s="7">
        <v>0</v>
      </c>
      <c r="X800" s="7">
        <v>3</v>
      </c>
      <c r="Y800" s="7">
        <v>0</v>
      </c>
      <c r="Z800" s="7">
        <v>0</v>
      </c>
      <c r="AA800"/>
    </row>
    <row r="801" spans="1:27" x14ac:dyDescent="0.25">
      <c r="A801" s="24">
        <f t="shared" si="40"/>
        <v>1</v>
      </c>
      <c r="B801" s="24" t="str">
        <f t="shared" si="38"/>
        <v/>
      </c>
      <c r="C801" s="24" t="str">
        <f t="shared" si="39"/>
        <v/>
      </c>
      <c r="D801" s="24">
        <v>2026</v>
      </c>
      <c r="E801" s="7" t="s">
        <v>882</v>
      </c>
      <c r="F801" s="7" t="s">
        <v>871</v>
      </c>
      <c r="G801" s="7" t="s">
        <v>29</v>
      </c>
      <c r="H801" s="7" t="s">
        <v>35</v>
      </c>
      <c r="I801" s="8">
        <v>0.24299999999999999</v>
      </c>
      <c r="J801" s="8">
        <v>0.33300000000000002</v>
      </c>
      <c r="K801" s="8">
        <v>0.48599999999999999</v>
      </c>
      <c r="L801" s="8">
        <v>0.82</v>
      </c>
      <c r="M801" s="7">
        <v>19</v>
      </c>
      <c r="N801" s="7">
        <v>42</v>
      </c>
      <c r="O801" s="7">
        <v>37</v>
      </c>
      <c r="P801" s="7">
        <v>7</v>
      </c>
      <c r="Q801" s="7">
        <v>9</v>
      </c>
      <c r="R801" s="7">
        <v>1</v>
      </c>
      <c r="S801" s="7">
        <v>1</v>
      </c>
      <c r="T801" s="7">
        <v>2</v>
      </c>
      <c r="U801" s="7">
        <v>8</v>
      </c>
      <c r="V801" s="7">
        <v>1</v>
      </c>
      <c r="W801" s="7">
        <v>4</v>
      </c>
      <c r="X801" s="7">
        <v>10</v>
      </c>
      <c r="Y801" s="7">
        <v>2</v>
      </c>
      <c r="Z801" s="7">
        <v>0</v>
      </c>
      <c r="AA801"/>
    </row>
    <row r="802" spans="1:27" x14ac:dyDescent="0.25">
      <c r="A802" s="24" t="str">
        <f t="shared" si="40"/>
        <v/>
      </c>
      <c r="B802" s="24" t="str">
        <f t="shared" si="38"/>
        <v/>
      </c>
      <c r="C802" s="24" t="str">
        <f t="shared" si="39"/>
        <v/>
      </c>
      <c r="D802" s="24">
        <v>2026</v>
      </c>
      <c r="E802" s="7" t="s">
        <v>883</v>
      </c>
      <c r="F802" s="7" t="s">
        <v>871</v>
      </c>
      <c r="G802" s="7" t="s">
        <v>37</v>
      </c>
      <c r="H802" s="7" t="s">
        <v>44</v>
      </c>
      <c r="I802" s="8">
        <v>0.21199999999999999</v>
      </c>
      <c r="J802" s="8">
        <v>0.34100000000000003</v>
      </c>
      <c r="K802" s="8">
        <v>0.318</v>
      </c>
      <c r="L802" s="8">
        <v>0.66</v>
      </c>
      <c r="M802" s="7">
        <v>26</v>
      </c>
      <c r="N802" s="7">
        <v>82</v>
      </c>
      <c r="O802" s="7">
        <v>66</v>
      </c>
      <c r="P802" s="7">
        <v>11</v>
      </c>
      <c r="Q802" s="7">
        <v>14</v>
      </c>
      <c r="R802" s="7">
        <v>4</v>
      </c>
      <c r="S802" s="7">
        <v>0</v>
      </c>
      <c r="T802" s="7">
        <v>1</v>
      </c>
      <c r="U802" s="7">
        <v>11</v>
      </c>
      <c r="V802" s="7">
        <v>4</v>
      </c>
      <c r="W802" s="7">
        <v>10</v>
      </c>
      <c r="X802" s="7">
        <v>27</v>
      </c>
      <c r="Y802" s="7">
        <v>1</v>
      </c>
      <c r="Z802" s="7">
        <v>0</v>
      </c>
      <c r="AA802"/>
    </row>
    <row r="803" spans="1:27" x14ac:dyDescent="0.25">
      <c r="A803" s="24" t="str">
        <f t="shared" si="40"/>
        <v/>
      </c>
      <c r="B803" s="24" t="str">
        <f t="shared" si="38"/>
        <v/>
      </c>
      <c r="C803" s="24" t="str">
        <f t="shared" si="39"/>
        <v/>
      </c>
      <c r="D803" s="24">
        <v>2026</v>
      </c>
      <c r="E803" s="7" t="s">
        <v>884</v>
      </c>
      <c r="F803" s="7" t="s">
        <v>871</v>
      </c>
      <c r="G803" s="7" t="s">
        <v>24</v>
      </c>
      <c r="H803" s="7" t="s">
        <v>42</v>
      </c>
      <c r="I803" s="8">
        <v>0.2</v>
      </c>
      <c r="J803" s="8">
        <v>0.29799999999999999</v>
      </c>
      <c r="K803" s="8">
        <v>0.36</v>
      </c>
      <c r="L803" s="8">
        <v>0.65800000000000003</v>
      </c>
      <c r="M803" s="7">
        <v>28</v>
      </c>
      <c r="N803" s="7">
        <v>115</v>
      </c>
      <c r="O803" s="7">
        <v>100</v>
      </c>
      <c r="P803" s="7">
        <v>20</v>
      </c>
      <c r="Q803" s="7">
        <v>20</v>
      </c>
      <c r="R803" s="7">
        <v>4</v>
      </c>
      <c r="S803" s="7">
        <v>0</v>
      </c>
      <c r="T803" s="7">
        <v>4</v>
      </c>
      <c r="U803" s="7">
        <v>14</v>
      </c>
      <c r="V803" s="7">
        <v>2</v>
      </c>
      <c r="W803" s="7">
        <v>12</v>
      </c>
      <c r="X803" s="7">
        <v>38</v>
      </c>
      <c r="Y803" s="7">
        <v>10</v>
      </c>
      <c r="Z803" s="7">
        <v>0</v>
      </c>
      <c r="AA803"/>
    </row>
    <row r="804" spans="1:27" x14ac:dyDescent="0.25">
      <c r="A804" s="24" t="str">
        <f t="shared" si="40"/>
        <v/>
      </c>
      <c r="B804" s="24" t="str">
        <f t="shared" si="38"/>
        <v/>
      </c>
      <c r="C804" s="24">
        <f t="shared" si="39"/>
        <v>1</v>
      </c>
      <c r="D804" s="24">
        <v>2026</v>
      </c>
      <c r="E804" s="7" t="s">
        <v>885</v>
      </c>
      <c r="F804" s="7" t="s">
        <v>871</v>
      </c>
      <c r="G804" s="7" t="s">
        <v>47</v>
      </c>
      <c r="H804" s="7" t="s">
        <v>33</v>
      </c>
      <c r="I804" s="8">
        <v>0.17599999999999999</v>
      </c>
      <c r="J804" s="8">
        <v>0.25</v>
      </c>
      <c r="K804" s="8">
        <v>0.35299999999999998</v>
      </c>
      <c r="L804" s="8">
        <v>0.60299999999999998</v>
      </c>
      <c r="M804" s="7">
        <v>7</v>
      </c>
      <c r="N804" s="7">
        <v>22</v>
      </c>
      <c r="O804" s="7">
        <v>17</v>
      </c>
      <c r="P804" s="7">
        <v>3</v>
      </c>
      <c r="Q804" s="7">
        <v>3</v>
      </c>
      <c r="R804" s="7">
        <v>0</v>
      </c>
      <c r="S804" s="7">
        <v>0</v>
      </c>
      <c r="T804" s="7">
        <v>1</v>
      </c>
      <c r="U804" s="7">
        <v>2</v>
      </c>
      <c r="V804" s="7">
        <v>0</v>
      </c>
      <c r="W804" s="7">
        <v>2</v>
      </c>
      <c r="X804" s="7">
        <v>6</v>
      </c>
      <c r="Y804" s="7">
        <v>0</v>
      </c>
      <c r="Z804" s="7">
        <v>0</v>
      </c>
      <c r="AA804"/>
    </row>
    <row r="805" spans="1:27" x14ac:dyDescent="0.25">
      <c r="A805" s="24" t="str">
        <f t="shared" si="40"/>
        <v/>
      </c>
      <c r="B805" s="24" t="str">
        <f t="shared" si="38"/>
        <v/>
      </c>
      <c r="C805" s="24" t="str">
        <f t="shared" si="39"/>
        <v/>
      </c>
      <c r="D805" s="24">
        <v>2026</v>
      </c>
      <c r="E805" s="7" t="s">
        <v>879</v>
      </c>
      <c r="F805" s="7" t="s">
        <v>871</v>
      </c>
      <c r="G805" s="7" t="s">
        <v>47</v>
      </c>
      <c r="H805" s="7" t="s">
        <v>33</v>
      </c>
      <c r="I805" s="8">
        <v>0.17299999999999999</v>
      </c>
      <c r="J805" s="8">
        <v>0.28100000000000003</v>
      </c>
      <c r="K805" s="8">
        <v>0.28199999999999997</v>
      </c>
      <c r="L805" s="8">
        <v>0.56299999999999994</v>
      </c>
      <c r="M805" s="7">
        <v>40</v>
      </c>
      <c r="N805" s="7">
        <v>129</v>
      </c>
      <c r="O805" s="7">
        <v>110</v>
      </c>
      <c r="P805" s="7">
        <v>11</v>
      </c>
      <c r="Q805" s="7">
        <v>19</v>
      </c>
      <c r="R805" s="7">
        <v>3</v>
      </c>
      <c r="S805" s="7">
        <v>0</v>
      </c>
      <c r="T805" s="7">
        <v>3</v>
      </c>
      <c r="U805" s="7">
        <v>18</v>
      </c>
      <c r="V805" s="7">
        <v>9</v>
      </c>
      <c r="W805" s="7">
        <v>8</v>
      </c>
      <c r="X805" s="7">
        <v>43</v>
      </c>
      <c r="Y805" s="7">
        <v>4</v>
      </c>
      <c r="Z805" s="7">
        <v>1</v>
      </c>
      <c r="AA805"/>
    </row>
    <row r="806" spans="1:27" x14ac:dyDescent="0.25">
      <c r="A806" s="24" t="str">
        <f t="shared" si="40"/>
        <v/>
      </c>
      <c r="B806" s="24" t="str">
        <f t="shared" si="38"/>
        <v/>
      </c>
      <c r="C806" s="24" t="str">
        <f t="shared" si="39"/>
        <v/>
      </c>
      <c r="D806" s="24">
        <v>2026</v>
      </c>
      <c r="E806" s="7" t="s">
        <v>886</v>
      </c>
      <c r="F806" s="7" t="s">
        <v>871</v>
      </c>
      <c r="G806" s="7" t="s">
        <v>47</v>
      </c>
      <c r="H806" s="7" t="s">
        <v>25</v>
      </c>
      <c r="I806" s="8">
        <v>0.13</v>
      </c>
      <c r="J806" s="8">
        <v>0.2</v>
      </c>
      <c r="K806" s="8">
        <v>0.17399999999999999</v>
      </c>
      <c r="L806" s="8">
        <v>0.374</v>
      </c>
      <c r="M806" s="7">
        <v>8</v>
      </c>
      <c r="N806" s="7">
        <v>25</v>
      </c>
      <c r="O806" s="7">
        <v>23</v>
      </c>
      <c r="P806" s="7">
        <v>2</v>
      </c>
      <c r="Q806" s="7">
        <v>3</v>
      </c>
      <c r="R806" s="7">
        <v>1</v>
      </c>
      <c r="S806" s="7">
        <v>0</v>
      </c>
      <c r="T806" s="7">
        <v>0</v>
      </c>
      <c r="U806" s="7">
        <v>6</v>
      </c>
      <c r="V806" s="7">
        <v>0</v>
      </c>
      <c r="W806" s="7">
        <v>2</v>
      </c>
      <c r="X806" s="7">
        <v>9</v>
      </c>
      <c r="Y806" s="7">
        <v>0</v>
      </c>
      <c r="Z806" s="7">
        <v>0</v>
      </c>
      <c r="AA806"/>
    </row>
    <row r="807" spans="1:27" x14ac:dyDescent="0.25">
      <c r="A807" s="24" t="str">
        <f t="shared" si="40"/>
        <v/>
      </c>
      <c r="B807" s="24" t="str">
        <f t="shared" si="38"/>
        <v/>
      </c>
      <c r="C807" s="24">
        <f t="shared" si="39"/>
        <v>1</v>
      </c>
      <c r="D807" s="24">
        <v>2026</v>
      </c>
      <c r="E807" s="7" t="s">
        <v>887</v>
      </c>
      <c r="F807" s="7" t="s">
        <v>871</v>
      </c>
      <c r="G807" s="7" t="s">
        <v>47</v>
      </c>
      <c r="H807" s="7" t="s">
        <v>30</v>
      </c>
      <c r="I807" s="8">
        <v>0.1</v>
      </c>
      <c r="J807" s="8">
        <v>0.14299999999999999</v>
      </c>
      <c r="K807" s="8">
        <v>0.15</v>
      </c>
      <c r="L807" s="8">
        <v>0.29299999999999998</v>
      </c>
      <c r="M807" s="7">
        <v>9</v>
      </c>
      <c r="N807" s="7">
        <v>21</v>
      </c>
      <c r="O807" s="7">
        <v>20</v>
      </c>
      <c r="P807" s="7">
        <v>1</v>
      </c>
      <c r="Q807" s="7">
        <v>2</v>
      </c>
      <c r="R807" s="7">
        <v>1</v>
      </c>
      <c r="S807" s="7">
        <v>0</v>
      </c>
      <c r="T807" s="7">
        <v>0</v>
      </c>
      <c r="U807" s="7">
        <v>0</v>
      </c>
      <c r="V807" s="7">
        <v>0</v>
      </c>
      <c r="W807" s="7">
        <v>1</v>
      </c>
      <c r="X807" s="7">
        <v>7</v>
      </c>
      <c r="Y807" s="7">
        <v>1</v>
      </c>
      <c r="Z807" s="7">
        <v>0</v>
      </c>
      <c r="AA807"/>
    </row>
    <row r="808" spans="1:27" x14ac:dyDescent="0.25">
      <c r="A808" s="24">
        <f t="shared" si="40"/>
        <v>1</v>
      </c>
      <c r="B808" s="24" t="str">
        <f t="shared" si="38"/>
        <v/>
      </c>
      <c r="C808" s="24" t="str">
        <f t="shared" si="39"/>
        <v/>
      </c>
      <c r="D808" s="24">
        <v>2026</v>
      </c>
      <c r="E808" s="7" t="s">
        <v>889</v>
      </c>
      <c r="F808" s="7" t="s">
        <v>871</v>
      </c>
      <c r="G808" s="7" t="s">
        <v>29</v>
      </c>
      <c r="H808" s="7" t="s">
        <v>25</v>
      </c>
      <c r="I808" s="8">
        <v>0</v>
      </c>
      <c r="J808" s="8">
        <v>0.14299999999999999</v>
      </c>
      <c r="K808" s="8">
        <v>0</v>
      </c>
      <c r="L808" s="8">
        <v>0.14299999999999999</v>
      </c>
      <c r="M808" s="7">
        <v>5</v>
      </c>
      <c r="N808" s="7">
        <v>7</v>
      </c>
      <c r="O808" s="7">
        <v>6</v>
      </c>
      <c r="P808" s="7">
        <v>0</v>
      </c>
      <c r="Q808" s="7">
        <v>0</v>
      </c>
      <c r="R808" s="7">
        <v>0</v>
      </c>
      <c r="S808" s="7">
        <v>0</v>
      </c>
      <c r="T808" s="7">
        <v>0</v>
      </c>
      <c r="U808" s="7">
        <v>0</v>
      </c>
      <c r="V808" s="7">
        <v>0</v>
      </c>
      <c r="W808" s="7">
        <v>1</v>
      </c>
      <c r="X808" s="7">
        <v>3</v>
      </c>
      <c r="Y808" s="7">
        <v>0</v>
      </c>
      <c r="Z808" s="7">
        <v>1</v>
      </c>
      <c r="AA808"/>
    </row>
    <row r="809" spans="1:27" x14ac:dyDescent="0.25">
      <c r="A809" s="24">
        <f t="shared" si="40"/>
        <v>1</v>
      </c>
      <c r="B809" s="24" t="str">
        <f t="shared" si="38"/>
        <v/>
      </c>
      <c r="C809" s="24" t="str">
        <f t="shared" si="39"/>
        <v/>
      </c>
      <c r="D809" s="24">
        <v>2026</v>
      </c>
      <c r="E809" s="7" t="s">
        <v>888</v>
      </c>
      <c r="F809" s="7" t="s">
        <v>871</v>
      </c>
      <c r="G809" s="7" t="s">
        <v>29</v>
      </c>
      <c r="H809" s="7" t="s">
        <v>64</v>
      </c>
      <c r="I809" s="8">
        <v>0</v>
      </c>
      <c r="J809" s="8">
        <v>0.1</v>
      </c>
      <c r="K809" s="8">
        <v>0</v>
      </c>
      <c r="L809" s="8">
        <v>0.1</v>
      </c>
      <c r="M809" s="7">
        <v>6</v>
      </c>
      <c r="N809" s="7">
        <v>20</v>
      </c>
      <c r="O809" s="7">
        <v>18</v>
      </c>
      <c r="P809" s="7">
        <v>0</v>
      </c>
      <c r="Q809" s="7">
        <v>0</v>
      </c>
      <c r="R809" s="7">
        <v>0</v>
      </c>
      <c r="S809" s="7">
        <v>0</v>
      </c>
      <c r="T809" s="7">
        <v>0</v>
      </c>
      <c r="U809" s="7">
        <v>0</v>
      </c>
      <c r="V809" s="7">
        <v>1</v>
      </c>
      <c r="W809" s="7">
        <v>1</v>
      </c>
      <c r="X809" s="7">
        <v>7</v>
      </c>
      <c r="Y809" s="7">
        <v>0</v>
      </c>
      <c r="Z809" s="7">
        <v>0</v>
      </c>
      <c r="AA809"/>
    </row>
    <row r="810" spans="1:27" x14ac:dyDescent="0.25">
      <c r="A810" s="24" t="str">
        <f t="shared" si="40"/>
        <v/>
      </c>
      <c r="B810" s="24" t="str">
        <f t="shared" si="38"/>
        <v/>
      </c>
      <c r="C810" s="24" t="str">
        <f t="shared" si="39"/>
        <v/>
      </c>
      <c r="D810" s="24">
        <v>2026</v>
      </c>
      <c r="E810" s="7" t="s">
        <v>891</v>
      </c>
      <c r="F810" s="7" t="s">
        <v>871</v>
      </c>
      <c r="G810" s="7" t="s">
        <v>37</v>
      </c>
      <c r="H810" s="7" t="s">
        <v>164</v>
      </c>
      <c r="I810" s="8">
        <v>0</v>
      </c>
      <c r="J810" s="8">
        <v>0.33300000000000002</v>
      </c>
      <c r="K810" s="8">
        <v>0</v>
      </c>
      <c r="L810" s="8">
        <v>0.33300000000000002</v>
      </c>
      <c r="M810" s="7">
        <v>3</v>
      </c>
      <c r="N810" s="7">
        <v>3</v>
      </c>
      <c r="O810" s="7">
        <v>2</v>
      </c>
      <c r="P810" s="7">
        <v>1</v>
      </c>
      <c r="Q810" s="7">
        <v>0</v>
      </c>
      <c r="R810" s="7">
        <v>0</v>
      </c>
      <c r="S810" s="7">
        <v>0</v>
      </c>
      <c r="T810" s="7">
        <v>0</v>
      </c>
      <c r="U810" s="7">
        <v>0</v>
      </c>
      <c r="V810" s="7">
        <v>0</v>
      </c>
      <c r="W810" s="7">
        <v>1</v>
      </c>
      <c r="X810" s="7">
        <v>1</v>
      </c>
      <c r="Y810" s="7">
        <v>0</v>
      </c>
      <c r="Z810" s="7">
        <v>0</v>
      </c>
      <c r="AA810"/>
    </row>
    <row r="811" spans="1:27" x14ac:dyDescent="0.25">
      <c r="A811" s="24" t="str">
        <f t="shared" si="40"/>
        <v/>
      </c>
      <c r="B811" s="24" t="str">
        <f t="shared" si="38"/>
        <v/>
      </c>
      <c r="C811" s="24">
        <f t="shared" si="39"/>
        <v>1</v>
      </c>
      <c r="D811" s="24">
        <v>2026</v>
      </c>
      <c r="E811" s="7" t="s">
        <v>890</v>
      </c>
      <c r="F811" s="7" t="s">
        <v>871</v>
      </c>
      <c r="G811" s="7" t="s">
        <v>24</v>
      </c>
      <c r="H811" s="7" t="s">
        <v>44</v>
      </c>
      <c r="I811" s="8">
        <v>0</v>
      </c>
      <c r="J811" s="8">
        <v>0.111</v>
      </c>
      <c r="K811" s="8">
        <v>0</v>
      </c>
      <c r="L811" s="8">
        <v>0.111</v>
      </c>
      <c r="M811" s="7">
        <v>8</v>
      </c>
      <c r="N811" s="7">
        <v>9</v>
      </c>
      <c r="O811" s="7">
        <v>8</v>
      </c>
      <c r="P811" s="7">
        <v>2</v>
      </c>
      <c r="Q811" s="7">
        <v>0</v>
      </c>
      <c r="R811" s="7">
        <v>0</v>
      </c>
      <c r="S811" s="7">
        <v>0</v>
      </c>
      <c r="T811" s="7">
        <v>0</v>
      </c>
      <c r="U811" s="7">
        <v>1</v>
      </c>
      <c r="V811" s="7">
        <v>0</v>
      </c>
      <c r="W811" s="7">
        <v>1</v>
      </c>
      <c r="X811" s="7">
        <v>2</v>
      </c>
      <c r="Y811" s="7">
        <v>0</v>
      </c>
      <c r="Z811" s="7">
        <v>0</v>
      </c>
      <c r="AA811"/>
    </row>
    <row r="812" spans="1:27" x14ac:dyDescent="0.25">
      <c r="A812" s="24" t="str">
        <f t="shared" si="40"/>
        <v/>
      </c>
      <c r="B812" s="24" t="str">
        <f t="shared" si="38"/>
        <v/>
      </c>
      <c r="C812" s="24" t="str">
        <f t="shared" si="39"/>
        <v/>
      </c>
      <c r="D812" s="24">
        <v>2026</v>
      </c>
      <c r="E812" s="7" t="s">
        <v>912</v>
      </c>
      <c r="F812" s="7" t="s">
        <v>913</v>
      </c>
      <c r="G812" s="7" t="s">
        <v>37</v>
      </c>
      <c r="H812" s="7" t="s">
        <v>33</v>
      </c>
      <c r="I812" s="8">
        <v>0.35699999999999998</v>
      </c>
      <c r="J812" s="8">
        <v>0.39300000000000002</v>
      </c>
      <c r="K812" s="8">
        <v>0.50700000000000001</v>
      </c>
      <c r="L812" s="8">
        <v>0.9</v>
      </c>
      <c r="M812" s="7">
        <v>54</v>
      </c>
      <c r="N812" s="7">
        <v>236</v>
      </c>
      <c r="O812" s="7">
        <v>213</v>
      </c>
      <c r="P812" s="7">
        <v>29</v>
      </c>
      <c r="Q812" s="7">
        <v>76</v>
      </c>
      <c r="R812" s="7">
        <v>18</v>
      </c>
      <c r="S812" s="7">
        <v>4</v>
      </c>
      <c r="T812" s="7">
        <v>2</v>
      </c>
      <c r="U812" s="7">
        <v>48</v>
      </c>
      <c r="V812" s="7">
        <v>1</v>
      </c>
      <c r="W812" s="7">
        <v>15</v>
      </c>
      <c r="X812" s="7">
        <v>31</v>
      </c>
      <c r="Y812" s="7">
        <v>15</v>
      </c>
      <c r="Z812" s="7">
        <v>7</v>
      </c>
      <c r="AA812"/>
    </row>
    <row r="813" spans="1:27" x14ac:dyDescent="0.25">
      <c r="A813" s="24" t="str">
        <f t="shared" si="40"/>
        <v/>
      </c>
      <c r="B813" s="24" t="str">
        <f t="shared" si="38"/>
        <v/>
      </c>
      <c r="C813" s="24" t="str">
        <f t="shared" si="39"/>
        <v/>
      </c>
      <c r="D813" s="24">
        <v>2026</v>
      </c>
      <c r="E813" s="7" t="s">
        <v>914</v>
      </c>
      <c r="F813" s="7" t="s">
        <v>913</v>
      </c>
      <c r="G813" s="7" t="s">
        <v>37</v>
      </c>
      <c r="H813" s="7" t="s">
        <v>27</v>
      </c>
      <c r="I813" s="8">
        <v>0.34</v>
      </c>
      <c r="J813" s="8">
        <v>0.41899999999999998</v>
      </c>
      <c r="K813" s="8">
        <v>0.47399999999999998</v>
      </c>
      <c r="L813" s="8">
        <v>0.89300000000000002</v>
      </c>
      <c r="M813" s="7">
        <v>54</v>
      </c>
      <c r="N813" s="7">
        <v>233</v>
      </c>
      <c r="O813" s="7">
        <v>194</v>
      </c>
      <c r="P813" s="7">
        <v>55</v>
      </c>
      <c r="Q813" s="7">
        <v>66</v>
      </c>
      <c r="R813" s="7">
        <v>11</v>
      </c>
      <c r="S813" s="7">
        <v>6</v>
      </c>
      <c r="T813" s="7">
        <v>1</v>
      </c>
      <c r="U813" s="7">
        <v>20</v>
      </c>
      <c r="V813" s="7">
        <v>5</v>
      </c>
      <c r="W813" s="7">
        <v>24</v>
      </c>
      <c r="X813" s="7">
        <v>39</v>
      </c>
      <c r="Y813" s="7">
        <v>14</v>
      </c>
      <c r="Z813" s="7">
        <v>1</v>
      </c>
      <c r="AA813"/>
    </row>
    <row r="814" spans="1:27" x14ac:dyDescent="0.25">
      <c r="A814" s="24" t="str">
        <f t="shared" si="40"/>
        <v/>
      </c>
      <c r="B814" s="24" t="str">
        <f t="shared" si="38"/>
        <v/>
      </c>
      <c r="C814" s="24" t="str">
        <f t="shared" si="39"/>
        <v/>
      </c>
      <c r="D814" s="24">
        <v>2026</v>
      </c>
      <c r="E814" s="7" t="s">
        <v>915</v>
      </c>
      <c r="F814" s="7" t="s">
        <v>913</v>
      </c>
      <c r="G814" s="7" t="s">
        <v>24</v>
      </c>
      <c r="H814" s="7" t="s">
        <v>42</v>
      </c>
      <c r="I814" s="8">
        <v>0.31900000000000001</v>
      </c>
      <c r="J814" s="8">
        <v>0.44600000000000001</v>
      </c>
      <c r="K814" s="8">
        <v>0.39400000000000002</v>
      </c>
      <c r="L814" s="8">
        <v>0.83899999999999997</v>
      </c>
      <c r="M814" s="7">
        <v>44</v>
      </c>
      <c r="N814" s="7">
        <v>202</v>
      </c>
      <c r="O814" s="7">
        <v>160</v>
      </c>
      <c r="P814" s="7">
        <v>42</v>
      </c>
      <c r="Q814" s="7">
        <v>51</v>
      </c>
      <c r="R814" s="7">
        <v>6</v>
      </c>
      <c r="S814" s="7">
        <v>0</v>
      </c>
      <c r="T814" s="7">
        <v>2</v>
      </c>
      <c r="U814" s="7">
        <v>30</v>
      </c>
      <c r="V814" s="7">
        <v>9</v>
      </c>
      <c r="W814" s="7">
        <v>30</v>
      </c>
      <c r="X814" s="7">
        <v>32</v>
      </c>
      <c r="Y814" s="7">
        <v>6</v>
      </c>
      <c r="Z814" s="7">
        <v>2</v>
      </c>
      <c r="AA814"/>
    </row>
    <row r="815" spans="1:27" x14ac:dyDescent="0.25">
      <c r="A815" s="24" t="str">
        <f t="shared" si="40"/>
        <v/>
      </c>
      <c r="B815" s="24" t="str">
        <f t="shared" si="38"/>
        <v/>
      </c>
      <c r="C815" s="24" t="str">
        <f t="shared" si="39"/>
        <v/>
      </c>
      <c r="D815" s="24">
        <v>2026</v>
      </c>
      <c r="E815" s="7" t="s">
        <v>916</v>
      </c>
      <c r="F815" s="7" t="s">
        <v>913</v>
      </c>
      <c r="G815" s="7" t="s">
        <v>37</v>
      </c>
      <c r="H815" s="7" t="s">
        <v>30</v>
      </c>
      <c r="I815" s="8">
        <v>0.314</v>
      </c>
      <c r="J815" s="8">
        <v>0.38500000000000001</v>
      </c>
      <c r="K815" s="8">
        <v>0.60399999999999998</v>
      </c>
      <c r="L815" s="8">
        <v>0.98899999999999999</v>
      </c>
      <c r="M815" s="7">
        <v>49</v>
      </c>
      <c r="N815" s="7">
        <v>181</v>
      </c>
      <c r="O815" s="7">
        <v>159</v>
      </c>
      <c r="P815" s="7">
        <v>31</v>
      </c>
      <c r="Q815" s="7">
        <v>50</v>
      </c>
      <c r="R815" s="7">
        <v>11</v>
      </c>
      <c r="S815" s="7">
        <v>1</v>
      </c>
      <c r="T815" s="7">
        <v>11</v>
      </c>
      <c r="U815" s="7">
        <v>43</v>
      </c>
      <c r="V815" s="7">
        <v>4</v>
      </c>
      <c r="W815" s="7">
        <v>15</v>
      </c>
      <c r="X815" s="7">
        <v>30</v>
      </c>
      <c r="Y815" s="7">
        <v>9</v>
      </c>
      <c r="Z815" s="7">
        <v>3</v>
      </c>
      <c r="AA815"/>
    </row>
    <row r="816" spans="1:27" x14ac:dyDescent="0.25">
      <c r="A816" s="24">
        <f t="shared" si="40"/>
        <v>1</v>
      </c>
      <c r="B816" s="24" t="str">
        <f t="shared" si="38"/>
        <v/>
      </c>
      <c r="C816" s="24" t="str">
        <f t="shared" si="39"/>
        <v/>
      </c>
      <c r="D816" s="24">
        <v>2026</v>
      </c>
      <c r="E816" s="7" t="s">
        <v>917</v>
      </c>
      <c r="F816" s="7" t="s">
        <v>913</v>
      </c>
      <c r="G816" s="7" t="s">
        <v>29</v>
      </c>
      <c r="H816" s="7" t="s">
        <v>35</v>
      </c>
      <c r="I816" s="8">
        <v>0.30499999999999999</v>
      </c>
      <c r="J816" s="8">
        <v>0.39500000000000002</v>
      </c>
      <c r="K816" s="8">
        <v>0.41899999999999998</v>
      </c>
      <c r="L816" s="8">
        <v>0.81399999999999995</v>
      </c>
      <c r="M816" s="7">
        <v>44</v>
      </c>
      <c r="N816" s="7">
        <v>198</v>
      </c>
      <c r="O816" s="7">
        <v>167</v>
      </c>
      <c r="P816" s="7">
        <v>32</v>
      </c>
      <c r="Q816" s="7">
        <v>51</v>
      </c>
      <c r="R816" s="7">
        <v>8</v>
      </c>
      <c r="S816" s="7">
        <v>1</v>
      </c>
      <c r="T816" s="7">
        <v>3</v>
      </c>
      <c r="U816" s="7">
        <v>20</v>
      </c>
      <c r="V816" s="7">
        <v>4</v>
      </c>
      <c r="W816" s="7">
        <v>22</v>
      </c>
      <c r="X816" s="7">
        <v>33</v>
      </c>
      <c r="Y816" s="7">
        <v>6</v>
      </c>
      <c r="Z816" s="7">
        <v>0</v>
      </c>
      <c r="AA816"/>
    </row>
    <row r="817" spans="1:27" x14ac:dyDescent="0.25">
      <c r="A817" s="24">
        <f t="shared" si="40"/>
        <v>1</v>
      </c>
      <c r="B817" s="24" t="str">
        <f t="shared" si="38"/>
        <v/>
      </c>
      <c r="C817" s="24" t="str">
        <f t="shared" si="39"/>
        <v/>
      </c>
      <c r="D817" s="24">
        <v>2026</v>
      </c>
      <c r="E817" s="7" t="s">
        <v>918</v>
      </c>
      <c r="F817" s="7" t="s">
        <v>913</v>
      </c>
      <c r="G817" s="7" t="s">
        <v>32</v>
      </c>
      <c r="H817" s="7" t="s">
        <v>40</v>
      </c>
      <c r="I817" s="8">
        <v>0.29199999999999998</v>
      </c>
      <c r="J817" s="8">
        <v>0.40699999999999997</v>
      </c>
      <c r="K817" s="8">
        <v>0.379</v>
      </c>
      <c r="L817" s="8">
        <v>0.78600000000000003</v>
      </c>
      <c r="M817" s="7">
        <v>55</v>
      </c>
      <c r="N817" s="7">
        <v>240</v>
      </c>
      <c r="O817" s="7">
        <v>195</v>
      </c>
      <c r="P817" s="7">
        <v>32</v>
      </c>
      <c r="Q817" s="7">
        <v>57</v>
      </c>
      <c r="R817" s="7">
        <v>9</v>
      </c>
      <c r="S817" s="7">
        <v>1</v>
      </c>
      <c r="T817" s="7">
        <v>2</v>
      </c>
      <c r="U817" s="7">
        <v>25</v>
      </c>
      <c r="V817" s="7">
        <v>5</v>
      </c>
      <c r="W817" s="7">
        <v>34</v>
      </c>
      <c r="X817" s="7">
        <v>38</v>
      </c>
      <c r="Y817" s="7">
        <v>11</v>
      </c>
      <c r="Z817" s="7">
        <v>4</v>
      </c>
      <c r="AA817"/>
    </row>
    <row r="818" spans="1:27" x14ac:dyDescent="0.25">
      <c r="A818" s="24">
        <f t="shared" si="40"/>
        <v>1</v>
      </c>
      <c r="B818" s="24" t="str">
        <f t="shared" si="38"/>
        <v/>
      </c>
      <c r="C818" s="24" t="str">
        <f t="shared" si="39"/>
        <v/>
      </c>
      <c r="D818" s="24">
        <v>2026</v>
      </c>
      <c r="E818" s="7" t="s">
        <v>919</v>
      </c>
      <c r="F818" s="7" t="s">
        <v>913</v>
      </c>
      <c r="G818" s="7" t="s">
        <v>29</v>
      </c>
      <c r="H818" s="7" t="s">
        <v>38</v>
      </c>
      <c r="I818" s="8">
        <v>0.24</v>
      </c>
      <c r="J818" s="8">
        <v>0.377</v>
      </c>
      <c r="K818" s="8">
        <v>0.33300000000000002</v>
      </c>
      <c r="L818" s="8">
        <v>0.71099999999999997</v>
      </c>
      <c r="M818" s="7">
        <v>48</v>
      </c>
      <c r="N818" s="7">
        <v>161</v>
      </c>
      <c r="O818" s="7">
        <v>129</v>
      </c>
      <c r="P818" s="7">
        <v>25</v>
      </c>
      <c r="Q818" s="7">
        <v>31</v>
      </c>
      <c r="R818" s="7">
        <v>7</v>
      </c>
      <c r="S818" s="7">
        <v>1</v>
      </c>
      <c r="T818" s="7">
        <v>1</v>
      </c>
      <c r="U818" s="7">
        <v>24</v>
      </c>
      <c r="V818" s="7">
        <v>3</v>
      </c>
      <c r="W818" s="7">
        <v>26</v>
      </c>
      <c r="X818" s="7">
        <v>37</v>
      </c>
      <c r="Y818" s="7">
        <v>6</v>
      </c>
      <c r="Z818" s="7">
        <v>3</v>
      </c>
      <c r="AA818"/>
    </row>
    <row r="819" spans="1:27" x14ac:dyDescent="0.25">
      <c r="A819" s="24" t="str">
        <f t="shared" si="40"/>
        <v/>
      </c>
      <c r="B819" s="24" t="str">
        <f t="shared" si="38"/>
        <v/>
      </c>
      <c r="C819" s="24" t="str">
        <f t="shared" si="39"/>
        <v/>
      </c>
      <c r="D819" s="24">
        <v>2026</v>
      </c>
      <c r="E819" s="7" t="s">
        <v>920</v>
      </c>
      <c r="F819" s="7" t="s">
        <v>913</v>
      </c>
      <c r="G819" s="7" t="s">
        <v>37</v>
      </c>
      <c r="H819" s="7" t="s">
        <v>44</v>
      </c>
      <c r="I819" s="8">
        <v>0.318</v>
      </c>
      <c r="J819" s="8">
        <v>0.41599999999999998</v>
      </c>
      <c r="K819" s="8">
        <v>0.45500000000000002</v>
      </c>
      <c r="L819" s="8">
        <v>0.87</v>
      </c>
      <c r="M819" s="7">
        <v>35</v>
      </c>
      <c r="N819" s="7">
        <v>78</v>
      </c>
      <c r="O819" s="7">
        <v>66</v>
      </c>
      <c r="P819" s="7">
        <v>8</v>
      </c>
      <c r="Q819" s="7">
        <v>21</v>
      </c>
      <c r="R819" s="7">
        <v>4</v>
      </c>
      <c r="S819" s="7">
        <v>1</v>
      </c>
      <c r="T819" s="7">
        <v>1</v>
      </c>
      <c r="U819" s="7">
        <v>5</v>
      </c>
      <c r="V819" s="7">
        <v>4</v>
      </c>
      <c r="W819" s="7">
        <v>7</v>
      </c>
      <c r="X819" s="7">
        <v>17</v>
      </c>
      <c r="Y819" s="7">
        <v>0</v>
      </c>
      <c r="Z819" s="7">
        <v>1</v>
      </c>
      <c r="AA819"/>
    </row>
    <row r="820" spans="1:27" x14ac:dyDescent="0.25">
      <c r="A820" s="24" t="str">
        <f t="shared" si="40"/>
        <v/>
      </c>
      <c r="B820" s="24" t="str">
        <f t="shared" si="38"/>
        <v/>
      </c>
      <c r="C820" s="24" t="str">
        <f t="shared" si="39"/>
        <v/>
      </c>
      <c r="D820" s="24">
        <v>2026</v>
      </c>
      <c r="E820" s="7" t="s">
        <v>921</v>
      </c>
      <c r="F820" s="7" t="s">
        <v>913</v>
      </c>
      <c r="G820" s="7" t="s">
        <v>37</v>
      </c>
      <c r="H820" s="7" t="s">
        <v>64</v>
      </c>
      <c r="I820" s="8">
        <v>0.28499999999999998</v>
      </c>
      <c r="J820" s="8">
        <v>0.33800000000000002</v>
      </c>
      <c r="K820" s="8">
        <v>0.39800000000000002</v>
      </c>
      <c r="L820" s="8">
        <v>0.73699999999999999</v>
      </c>
      <c r="M820" s="7">
        <v>34</v>
      </c>
      <c r="N820" s="7">
        <v>137</v>
      </c>
      <c r="O820" s="7">
        <v>123</v>
      </c>
      <c r="P820" s="7">
        <v>19</v>
      </c>
      <c r="Q820" s="7">
        <v>35</v>
      </c>
      <c r="R820" s="7">
        <v>6</v>
      </c>
      <c r="S820" s="7">
        <v>1</v>
      </c>
      <c r="T820" s="7">
        <v>2</v>
      </c>
      <c r="U820" s="7">
        <v>0</v>
      </c>
      <c r="V820" s="7">
        <v>4</v>
      </c>
      <c r="W820" s="7">
        <v>7</v>
      </c>
      <c r="X820" s="7">
        <v>13</v>
      </c>
      <c r="Y820" s="7">
        <v>1</v>
      </c>
      <c r="Z820" s="7">
        <v>1</v>
      </c>
      <c r="AA820"/>
    </row>
    <row r="821" spans="1:27" x14ac:dyDescent="0.25">
      <c r="A821" s="24" t="str">
        <f t="shared" si="40"/>
        <v/>
      </c>
      <c r="B821" s="24" t="str">
        <f t="shared" si="38"/>
        <v/>
      </c>
      <c r="C821" s="24" t="str">
        <f t="shared" si="39"/>
        <v/>
      </c>
      <c r="D821" s="24">
        <v>2026</v>
      </c>
      <c r="E821" s="7" t="s">
        <v>922</v>
      </c>
      <c r="F821" s="7" t="s">
        <v>913</v>
      </c>
      <c r="G821" s="7" t="s">
        <v>24</v>
      </c>
      <c r="H821" s="7" t="s">
        <v>25</v>
      </c>
      <c r="I821" s="8">
        <v>0.26800000000000002</v>
      </c>
      <c r="J821" s="8">
        <v>0.35399999999999998</v>
      </c>
      <c r="K821" s="8">
        <v>0.34100000000000003</v>
      </c>
      <c r="L821" s="8">
        <v>0.69599999999999995</v>
      </c>
      <c r="M821" s="7">
        <v>32</v>
      </c>
      <c r="N821" s="7">
        <v>97</v>
      </c>
      <c r="O821" s="7">
        <v>82</v>
      </c>
      <c r="P821" s="7">
        <v>8</v>
      </c>
      <c r="Q821" s="7">
        <v>22</v>
      </c>
      <c r="R821" s="7">
        <v>3</v>
      </c>
      <c r="S821" s="7">
        <v>0</v>
      </c>
      <c r="T821" s="7">
        <v>1</v>
      </c>
      <c r="U821" s="7">
        <v>12</v>
      </c>
      <c r="V821" s="7">
        <v>6</v>
      </c>
      <c r="W821" s="7">
        <v>6</v>
      </c>
      <c r="X821" s="7">
        <v>12</v>
      </c>
      <c r="Y821" s="7">
        <v>0</v>
      </c>
      <c r="Z821" s="7">
        <v>0</v>
      </c>
      <c r="AA821"/>
    </row>
    <row r="822" spans="1:27" x14ac:dyDescent="0.25">
      <c r="A822" s="24" t="str">
        <f t="shared" si="40"/>
        <v/>
      </c>
      <c r="B822" s="24" t="str">
        <f t="shared" si="38"/>
        <v/>
      </c>
      <c r="C822" s="24" t="str">
        <f t="shared" si="39"/>
        <v/>
      </c>
      <c r="D822" s="24">
        <v>2026</v>
      </c>
      <c r="E822" s="7" t="s">
        <v>925</v>
      </c>
      <c r="F822" s="7" t="s">
        <v>913</v>
      </c>
      <c r="G822" s="7" t="s">
        <v>24</v>
      </c>
      <c r="H822" s="7" t="s">
        <v>38</v>
      </c>
      <c r="I822" s="8">
        <v>0.248</v>
      </c>
      <c r="J822" s="8">
        <v>0.316</v>
      </c>
      <c r="K822" s="8">
        <v>0.42899999999999999</v>
      </c>
      <c r="L822" s="8">
        <v>0.745</v>
      </c>
      <c r="M822" s="7">
        <v>40</v>
      </c>
      <c r="N822" s="7">
        <v>117</v>
      </c>
      <c r="O822" s="7">
        <v>105</v>
      </c>
      <c r="P822" s="7">
        <v>11</v>
      </c>
      <c r="Q822" s="7">
        <v>26</v>
      </c>
      <c r="R822" s="7">
        <v>7</v>
      </c>
      <c r="S822" s="7">
        <v>0</v>
      </c>
      <c r="T822" s="7">
        <v>4</v>
      </c>
      <c r="U822" s="7">
        <v>15</v>
      </c>
      <c r="V822" s="7">
        <v>1</v>
      </c>
      <c r="W822" s="7">
        <v>10</v>
      </c>
      <c r="X822" s="7">
        <v>35</v>
      </c>
      <c r="Y822" s="7">
        <v>0</v>
      </c>
      <c r="Z822" s="7">
        <v>0</v>
      </c>
      <c r="AA822"/>
    </row>
    <row r="823" spans="1:27" x14ac:dyDescent="0.25">
      <c r="A823" s="24" t="str">
        <f t="shared" si="40"/>
        <v/>
      </c>
      <c r="B823" s="24" t="str">
        <f t="shared" si="38"/>
        <v/>
      </c>
      <c r="C823" s="24" t="str">
        <f t="shared" si="39"/>
        <v/>
      </c>
      <c r="D823" s="24">
        <v>2026</v>
      </c>
      <c r="E823" s="7" t="s">
        <v>924</v>
      </c>
      <c r="F823" s="7" t="s">
        <v>913</v>
      </c>
      <c r="G823" s="7" t="s">
        <v>47</v>
      </c>
      <c r="H823" s="7" t="s">
        <v>25</v>
      </c>
      <c r="I823" s="8">
        <v>0.24099999999999999</v>
      </c>
      <c r="J823" s="8">
        <v>0.32800000000000001</v>
      </c>
      <c r="K823" s="8">
        <v>0.33300000000000002</v>
      </c>
      <c r="L823" s="8">
        <v>0.66100000000000003</v>
      </c>
      <c r="M823" s="7">
        <v>23</v>
      </c>
      <c r="N823" s="7">
        <v>61</v>
      </c>
      <c r="O823" s="7">
        <v>54</v>
      </c>
      <c r="P823" s="7">
        <v>7</v>
      </c>
      <c r="Q823" s="7">
        <v>13</v>
      </c>
      <c r="R823" s="7">
        <v>2</v>
      </c>
      <c r="S823" s="7">
        <v>0</v>
      </c>
      <c r="T823" s="7">
        <v>1</v>
      </c>
      <c r="U823" s="7">
        <v>6</v>
      </c>
      <c r="V823" s="7">
        <v>1</v>
      </c>
      <c r="W823" s="7">
        <v>6</v>
      </c>
      <c r="X823" s="7">
        <v>17</v>
      </c>
      <c r="Y823" s="7">
        <v>0</v>
      </c>
      <c r="Z823" s="7">
        <v>0</v>
      </c>
      <c r="AA823"/>
    </row>
    <row r="824" spans="1:27" x14ac:dyDescent="0.25">
      <c r="A824" s="24">
        <f t="shared" si="40"/>
        <v>1</v>
      </c>
      <c r="B824" s="24" t="str">
        <f t="shared" si="38"/>
        <v/>
      </c>
      <c r="C824" s="24" t="str">
        <f t="shared" si="39"/>
        <v/>
      </c>
      <c r="D824" s="24">
        <v>2026</v>
      </c>
      <c r="E824" s="7" t="s">
        <v>926</v>
      </c>
      <c r="F824" s="7" t="s">
        <v>913</v>
      </c>
      <c r="G824" s="7" t="s">
        <v>29</v>
      </c>
      <c r="H824" s="7" t="s">
        <v>44</v>
      </c>
      <c r="I824" s="8">
        <v>0.224</v>
      </c>
      <c r="J824" s="8">
        <v>0.28799999999999998</v>
      </c>
      <c r="K824" s="8">
        <v>0.254</v>
      </c>
      <c r="L824" s="8">
        <v>0.54100000000000004</v>
      </c>
      <c r="M824" s="7">
        <v>19</v>
      </c>
      <c r="N824" s="7">
        <v>74</v>
      </c>
      <c r="O824" s="7">
        <v>67</v>
      </c>
      <c r="P824" s="7">
        <v>7</v>
      </c>
      <c r="Q824" s="7">
        <v>15</v>
      </c>
      <c r="R824" s="7">
        <v>2</v>
      </c>
      <c r="S824" s="7">
        <v>0</v>
      </c>
      <c r="T824" s="7">
        <v>0</v>
      </c>
      <c r="U824" s="7">
        <v>33</v>
      </c>
      <c r="V824" s="7">
        <v>2</v>
      </c>
      <c r="W824" s="7">
        <v>4</v>
      </c>
      <c r="X824" s="7">
        <v>11</v>
      </c>
      <c r="Y824" s="7">
        <v>2</v>
      </c>
      <c r="Z824" s="7">
        <v>0</v>
      </c>
      <c r="AA824"/>
    </row>
    <row r="825" spans="1:27" x14ac:dyDescent="0.25">
      <c r="A825" s="24" t="str">
        <f t="shared" si="40"/>
        <v/>
      </c>
      <c r="B825" s="24" t="str">
        <f t="shared" si="38"/>
        <v/>
      </c>
      <c r="C825" s="24" t="str">
        <f t="shared" si="39"/>
        <v/>
      </c>
      <c r="D825" s="24">
        <v>2026</v>
      </c>
      <c r="E825" s="7" t="s">
        <v>923</v>
      </c>
      <c r="F825" s="7" t="s">
        <v>913</v>
      </c>
      <c r="G825" s="7" t="s">
        <v>47</v>
      </c>
      <c r="H825" s="7" t="s">
        <v>42</v>
      </c>
      <c r="I825" s="8">
        <v>0.217</v>
      </c>
      <c r="J825" s="8">
        <v>0.30399999999999999</v>
      </c>
      <c r="K825" s="8">
        <v>0.377</v>
      </c>
      <c r="L825" s="8">
        <v>0.68100000000000005</v>
      </c>
      <c r="M825" s="7">
        <v>30</v>
      </c>
      <c r="N825" s="7">
        <v>81</v>
      </c>
      <c r="O825" s="7">
        <v>69</v>
      </c>
      <c r="P825" s="7">
        <v>8</v>
      </c>
      <c r="Q825" s="7">
        <v>15</v>
      </c>
      <c r="R825" s="7">
        <v>2</v>
      </c>
      <c r="S825" s="7">
        <v>0</v>
      </c>
      <c r="T825" s="7">
        <v>3</v>
      </c>
      <c r="U825" s="7">
        <v>10</v>
      </c>
      <c r="V825" s="7">
        <v>3</v>
      </c>
      <c r="W825" s="7">
        <v>6</v>
      </c>
      <c r="X825" s="7">
        <v>21</v>
      </c>
      <c r="Y825" s="7">
        <v>0</v>
      </c>
      <c r="Z825" s="7">
        <v>2</v>
      </c>
      <c r="AA825"/>
    </row>
    <row r="826" spans="1:27" x14ac:dyDescent="0.25">
      <c r="A826" s="24" t="str">
        <f t="shared" si="40"/>
        <v/>
      </c>
      <c r="B826" s="24" t="str">
        <f t="shared" si="38"/>
        <v/>
      </c>
      <c r="C826" s="24" t="str">
        <f t="shared" si="39"/>
        <v/>
      </c>
      <c r="D826" s="24">
        <v>2026</v>
      </c>
      <c r="E826" s="7" t="s">
        <v>927</v>
      </c>
      <c r="F826" s="7" t="s">
        <v>913</v>
      </c>
      <c r="G826" s="7" t="s">
        <v>24</v>
      </c>
      <c r="H826" s="7" t="s">
        <v>25</v>
      </c>
      <c r="I826" s="8">
        <v>0.20699999999999999</v>
      </c>
      <c r="J826" s="8">
        <v>0.41</v>
      </c>
      <c r="K826" s="8">
        <v>0.24099999999999999</v>
      </c>
      <c r="L826" s="8">
        <v>0.65200000000000002</v>
      </c>
      <c r="M826" s="7">
        <v>17</v>
      </c>
      <c r="N826" s="7">
        <v>41</v>
      </c>
      <c r="O826" s="7">
        <v>29</v>
      </c>
      <c r="P826" s="7">
        <v>5</v>
      </c>
      <c r="Q826" s="7">
        <v>6</v>
      </c>
      <c r="R826" s="7">
        <v>1</v>
      </c>
      <c r="S826" s="7">
        <v>0</v>
      </c>
      <c r="T826" s="7">
        <v>0</v>
      </c>
      <c r="U826" s="7">
        <v>3</v>
      </c>
      <c r="V826" s="7">
        <v>3</v>
      </c>
      <c r="W826" s="7">
        <v>7</v>
      </c>
      <c r="X826" s="7">
        <v>14</v>
      </c>
      <c r="Y826" s="7">
        <v>0</v>
      </c>
      <c r="Z826" s="7">
        <v>0</v>
      </c>
      <c r="AA826"/>
    </row>
    <row r="827" spans="1:27" x14ac:dyDescent="0.25">
      <c r="A827" s="24" t="str">
        <f t="shared" si="40"/>
        <v/>
      </c>
      <c r="B827" s="24" t="str">
        <f t="shared" si="38"/>
        <v/>
      </c>
      <c r="C827" s="24" t="str">
        <f t="shared" si="39"/>
        <v/>
      </c>
      <c r="D827" s="24">
        <v>2026</v>
      </c>
      <c r="E827" s="7" t="s">
        <v>928</v>
      </c>
      <c r="F827" s="7" t="s">
        <v>913</v>
      </c>
      <c r="G827" s="7" t="s">
        <v>24</v>
      </c>
      <c r="H827" s="7" t="s">
        <v>30</v>
      </c>
      <c r="I827" s="8">
        <v>0.129</v>
      </c>
      <c r="J827" s="8">
        <v>0.2</v>
      </c>
      <c r="K827" s="8">
        <v>0.22600000000000001</v>
      </c>
      <c r="L827" s="8">
        <v>0.42599999999999999</v>
      </c>
      <c r="M827" s="7">
        <v>19</v>
      </c>
      <c r="N827" s="7">
        <v>35</v>
      </c>
      <c r="O827" s="7">
        <v>31</v>
      </c>
      <c r="P827" s="7">
        <v>4</v>
      </c>
      <c r="Q827" s="7">
        <v>4</v>
      </c>
      <c r="R827" s="7">
        <v>3</v>
      </c>
      <c r="S827" s="7">
        <v>0</v>
      </c>
      <c r="T827" s="7">
        <v>0</v>
      </c>
      <c r="U827" s="7">
        <v>3</v>
      </c>
      <c r="V827" s="7">
        <v>2</v>
      </c>
      <c r="W827" s="7">
        <v>1</v>
      </c>
      <c r="X827" s="7">
        <v>11</v>
      </c>
      <c r="Y827" s="7">
        <v>2</v>
      </c>
      <c r="Z827" s="7">
        <v>2</v>
      </c>
      <c r="AA827"/>
    </row>
    <row r="828" spans="1:27" x14ac:dyDescent="0.25">
      <c r="A828" s="24" t="str">
        <f t="shared" si="40"/>
        <v/>
      </c>
      <c r="B828" s="24" t="str">
        <f t="shared" si="38"/>
        <v/>
      </c>
      <c r="C828" s="24" t="str">
        <f t="shared" si="39"/>
        <v/>
      </c>
      <c r="D828" s="24">
        <v>2026</v>
      </c>
      <c r="E828" s="7" t="s">
        <v>929</v>
      </c>
      <c r="F828" s="7" t="s">
        <v>913</v>
      </c>
      <c r="G828" s="7" t="s">
        <v>37</v>
      </c>
      <c r="H828" s="7" t="s">
        <v>35</v>
      </c>
      <c r="I828" s="8">
        <v>4.2999999999999997E-2</v>
      </c>
      <c r="J828" s="8">
        <v>0.154</v>
      </c>
      <c r="K828" s="8">
        <v>8.6999999999999994E-2</v>
      </c>
      <c r="L828" s="8">
        <v>0.24099999999999999</v>
      </c>
      <c r="M828" s="7">
        <v>17</v>
      </c>
      <c r="N828" s="7">
        <v>26</v>
      </c>
      <c r="O828" s="7">
        <v>23</v>
      </c>
      <c r="P828" s="7">
        <v>2</v>
      </c>
      <c r="Q828" s="7">
        <v>1</v>
      </c>
      <c r="R828" s="7">
        <v>1</v>
      </c>
      <c r="S828" s="7">
        <v>0</v>
      </c>
      <c r="T828" s="7">
        <v>0</v>
      </c>
      <c r="U828" s="7">
        <v>1</v>
      </c>
      <c r="V828" s="7">
        <v>0</v>
      </c>
      <c r="W828" s="7">
        <v>3</v>
      </c>
      <c r="X828" s="7">
        <v>10</v>
      </c>
      <c r="Y828" s="7">
        <v>1</v>
      </c>
      <c r="Z828" s="7">
        <v>0</v>
      </c>
      <c r="AA828"/>
    </row>
    <row r="829" spans="1:27" x14ac:dyDescent="0.25">
      <c r="A829" s="24">
        <f t="shared" si="40"/>
        <v>1</v>
      </c>
      <c r="B829" s="24" t="str">
        <f t="shared" si="38"/>
        <v/>
      </c>
      <c r="C829" s="24" t="str">
        <f t="shared" si="39"/>
        <v/>
      </c>
      <c r="D829" s="24">
        <v>2026</v>
      </c>
      <c r="E829" s="7" t="s">
        <v>930</v>
      </c>
      <c r="F829" s="7" t="s">
        <v>913</v>
      </c>
      <c r="G829" s="7" t="s">
        <v>32</v>
      </c>
      <c r="H829" s="7" t="s">
        <v>25</v>
      </c>
      <c r="I829" s="8">
        <v>0</v>
      </c>
      <c r="J829" s="8">
        <v>0</v>
      </c>
      <c r="K829" s="8">
        <v>0</v>
      </c>
      <c r="L829" s="8">
        <v>0</v>
      </c>
      <c r="M829" s="7">
        <v>1</v>
      </c>
      <c r="N829" s="7">
        <v>1</v>
      </c>
      <c r="O829" s="7">
        <v>1</v>
      </c>
      <c r="P829" s="7">
        <v>0</v>
      </c>
      <c r="Q829" s="7">
        <v>0</v>
      </c>
      <c r="R829" s="7">
        <v>0</v>
      </c>
      <c r="S829" s="7">
        <v>0</v>
      </c>
      <c r="T829" s="7">
        <v>0</v>
      </c>
      <c r="U829" s="7">
        <v>0</v>
      </c>
      <c r="V829" s="7">
        <v>0</v>
      </c>
      <c r="W829" s="7">
        <v>0</v>
      </c>
      <c r="X829" s="7">
        <v>1</v>
      </c>
      <c r="Y829" s="7">
        <v>0</v>
      </c>
      <c r="Z829" s="7">
        <v>0</v>
      </c>
      <c r="AA829"/>
    </row>
    <row r="830" spans="1:27" x14ac:dyDescent="0.25">
      <c r="A830" s="24">
        <f t="shared" si="40"/>
        <v>1</v>
      </c>
      <c r="B830" s="24" t="str">
        <f t="shared" si="38"/>
        <v/>
      </c>
      <c r="C830" s="24" t="str">
        <f t="shared" si="39"/>
        <v/>
      </c>
      <c r="D830" s="24">
        <v>2026</v>
      </c>
      <c r="E830" s="7" t="s">
        <v>892</v>
      </c>
      <c r="F830" s="7" t="s">
        <v>893</v>
      </c>
      <c r="G830" s="7" t="s">
        <v>29</v>
      </c>
      <c r="H830" s="7" t="s">
        <v>30</v>
      </c>
      <c r="I830" s="8">
        <v>0.32100000000000001</v>
      </c>
      <c r="J830" s="8">
        <v>0.46400000000000002</v>
      </c>
      <c r="K830" s="8">
        <v>0.65100000000000002</v>
      </c>
      <c r="L830" s="8">
        <v>1.115</v>
      </c>
      <c r="M830" s="7">
        <v>59</v>
      </c>
      <c r="N830" s="7">
        <v>276</v>
      </c>
      <c r="O830" s="7">
        <v>212</v>
      </c>
      <c r="P830" s="7">
        <v>54</v>
      </c>
      <c r="Q830" s="7">
        <v>68</v>
      </c>
      <c r="R830" s="7">
        <v>16</v>
      </c>
      <c r="S830" s="7">
        <v>0</v>
      </c>
      <c r="T830" s="7">
        <v>18</v>
      </c>
      <c r="U830" s="7">
        <v>57</v>
      </c>
      <c r="V830" s="7">
        <v>7</v>
      </c>
      <c r="W830" s="7">
        <v>53</v>
      </c>
      <c r="X830" s="7">
        <v>66</v>
      </c>
      <c r="Y830" s="7">
        <v>2</v>
      </c>
      <c r="Z830" s="7">
        <v>0</v>
      </c>
      <c r="AA830"/>
    </row>
    <row r="831" spans="1:27" x14ac:dyDescent="0.25">
      <c r="A831" s="24" t="str">
        <f t="shared" si="40"/>
        <v/>
      </c>
      <c r="B831" s="24" t="str">
        <f t="shared" si="38"/>
        <v/>
      </c>
      <c r="C831" s="24" t="str">
        <f t="shared" si="39"/>
        <v/>
      </c>
      <c r="D831" s="24">
        <v>2026</v>
      </c>
      <c r="E831" s="7" t="s">
        <v>894</v>
      </c>
      <c r="F831" s="7" t="s">
        <v>893</v>
      </c>
      <c r="G831" s="7" t="s">
        <v>37</v>
      </c>
      <c r="H831" s="7" t="s">
        <v>25</v>
      </c>
      <c r="I831" s="8">
        <v>0.315</v>
      </c>
      <c r="J831" s="8">
        <v>0.42699999999999999</v>
      </c>
      <c r="K831" s="8">
        <v>0.54</v>
      </c>
      <c r="L831" s="8">
        <v>0.96699999999999997</v>
      </c>
      <c r="M831" s="7">
        <v>52</v>
      </c>
      <c r="N831" s="7">
        <v>240</v>
      </c>
      <c r="O831" s="7">
        <v>200</v>
      </c>
      <c r="P831" s="7">
        <v>47</v>
      </c>
      <c r="Q831" s="7">
        <v>63</v>
      </c>
      <c r="R831" s="7">
        <v>13</v>
      </c>
      <c r="S831" s="7">
        <v>1</v>
      </c>
      <c r="T831" s="7">
        <v>10</v>
      </c>
      <c r="U831" s="7">
        <v>39</v>
      </c>
      <c r="V831" s="7">
        <v>7</v>
      </c>
      <c r="W831" s="7">
        <v>32</v>
      </c>
      <c r="X831" s="7">
        <v>28</v>
      </c>
      <c r="Y831" s="7">
        <v>0</v>
      </c>
      <c r="Z831" s="7">
        <v>1</v>
      </c>
      <c r="AA831"/>
    </row>
    <row r="832" spans="1:27" x14ac:dyDescent="0.25">
      <c r="A832" s="24" t="str">
        <f t="shared" si="40"/>
        <v/>
      </c>
      <c r="B832" s="24" t="str">
        <f t="shared" si="38"/>
        <v/>
      </c>
      <c r="C832" s="24" t="str">
        <f t="shared" si="39"/>
        <v/>
      </c>
      <c r="D832" s="24">
        <v>2026</v>
      </c>
      <c r="E832" s="7" t="s">
        <v>895</v>
      </c>
      <c r="F832" s="7" t="s">
        <v>893</v>
      </c>
      <c r="G832" s="7" t="s">
        <v>24</v>
      </c>
      <c r="H832" s="7" t="s">
        <v>35</v>
      </c>
      <c r="I832" s="8">
        <v>0.30299999999999999</v>
      </c>
      <c r="J832" s="8">
        <v>0.379</v>
      </c>
      <c r="K832" s="8">
        <v>0.58299999999999996</v>
      </c>
      <c r="L832" s="8">
        <v>0.96199999999999997</v>
      </c>
      <c r="M832" s="7">
        <v>56</v>
      </c>
      <c r="N832" s="7">
        <v>240</v>
      </c>
      <c r="O832" s="7">
        <v>211</v>
      </c>
      <c r="P832" s="7">
        <v>38</v>
      </c>
      <c r="Q832" s="7">
        <v>64</v>
      </c>
      <c r="R832" s="7">
        <v>12</v>
      </c>
      <c r="S832" s="7">
        <v>1</v>
      </c>
      <c r="T832" s="7">
        <v>15</v>
      </c>
      <c r="U832" s="7">
        <v>58</v>
      </c>
      <c r="V832" s="7">
        <v>3</v>
      </c>
      <c r="W832" s="7">
        <v>24</v>
      </c>
      <c r="X832" s="7">
        <v>41</v>
      </c>
      <c r="Y832" s="7">
        <v>0</v>
      </c>
      <c r="Z832" s="7">
        <v>0</v>
      </c>
      <c r="AA832"/>
    </row>
    <row r="833" spans="1:27" x14ac:dyDescent="0.25">
      <c r="A833" s="24" t="str">
        <f t="shared" si="40"/>
        <v/>
      </c>
      <c r="B833" s="24" t="str">
        <f t="shared" si="38"/>
        <v/>
      </c>
      <c r="C833" s="24" t="str">
        <f t="shared" si="39"/>
        <v/>
      </c>
      <c r="D833" s="24">
        <v>2026</v>
      </c>
      <c r="E833" s="7" t="s">
        <v>896</v>
      </c>
      <c r="F833" s="7" t="s">
        <v>893</v>
      </c>
      <c r="G833" s="7" t="s">
        <v>37</v>
      </c>
      <c r="H833" s="7" t="s">
        <v>40</v>
      </c>
      <c r="I833" s="8">
        <v>0.29499999999999998</v>
      </c>
      <c r="J833" s="8">
        <v>0.39800000000000002</v>
      </c>
      <c r="K833" s="8">
        <v>0.33300000000000002</v>
      </c>
      <c r="L833" s="8">
        <v>0.73099999999999998</v>
      </c>
      <c r="M833" s="7">
        <v>52</v>
      </c>
      <c r="N833" s="7">
        <v>250</v>
      </c>
      <c r="O833" s="7">
        <v>210</v>
      </c>
      <c r="P833" s="7">
        <v>46</v>
      </c>
      <c r="Q833" s="7">
        <v>62</v>
      </c>
      <c r="R833" s="7">
        <v>8</v>
      </c>
      <c r="S833" s="7">
        <v>0</v>
      </c>
      <c r="T833" s="7">
        <v>0</v>
      </c>
      <c r="U833" s="7">
        <v>24</v>
      </c>
      <c r="V833" s="7">
        <v>7</v>
      </c>
      <c r="W833" s="7">
        <v>30</v>
      </c>
      <c r="X833" s="7">
        <v>35</v>
      </c>
      <c r="Y833" s="7">
        <v>4</v>
      </c>
      <c r="Z833" s="7">
        <v>0</v>
      </c>
      <c r="AA833"/>
    </row>
    <row r="834" spans="1:27" x14ac:dyDescent="0.25">
      <c r="A834" s="24">
        <f t="shared" si="40"/>
        <v>1</v>
      </c>
      <c r="B834" s="24" t="str">
        <f t="shared" ref="B834:B897" si="41">IF(COUNTIFS(Draft_Player,$E834),COUNTIFS(Draft_Player,$E834),"")</f>
        <v/>
      </c>
      <c r="C834" s="24" t="str">
        <f t="shared" ref="C834:C897" si="42">IF(COUNTIFS(Transfers_Player,$E834),COUNTIFS(Transfers_Player,$E834),"")</f>
        <v/>
      </c>
      <c r="D834" s="24">
        <v>2026</v>
      </c>
      <c r="E834" s="7" t="s">
        <v>897</v>
      </c>
      <c r="F834" s="7" t="s">
        <v>893</v>
      </c>
      <c r="G834" s="7" t="s">
        <v>29</v>
      </c>
      <c r="H834" s="7" t="s">
        <v>38</v>
      </c>
      <c r="I834" s="8">
        <v>0.29199999999999998</v>
      </c>
      <c r="J834" s="8">
        <v>0.36499999999999999</v>
      </c>
      <c r="K834" s="8">
        <v>0.54800000000000004</v>
      </c>
      <c r="L834" s="8">
        <v>0.91300000000000003</v>
      </c>
      <c r="M834" s="7">
        <v>59</v>
      </c>
      <c r="N834" s="7">
        <v>282</v>
      </c>
      <c r="O834" s="7">
        <v>250</v>
      </c>
      <c r="P834" s="7">
        <v>54</v>
      </c>
      <c r="Q834" s="7">
        <v>73</v>
      </c>
      <c r="R834" s="7">
        <v>10</v>
      </c>
      <c r="S834" s="7">
        <v>3</v>
      </c>
      <c r="T834" s="7">
        <v>16</v>
      </c>
      <c r="U834" s="7">
        <v>55</v>
      </c>
      <c r="V834" s="7">
        <v>4</v>
      </c>
      <c r="W834" s="7">
        <v>26</v>
      </c>
      <c r="X834" s="7">
        <v>61</v>
      </c>
      <c r="Y834" s="7">
        <v>0</v>
      </c>
      <c r="Z834" s="7">
        <v>0</v>
      </c>
      <c r="AA834"/>
    </row>
    <row r="835" spans="1:27" x14ac:dyDescent="0.25">
      <c r="A835" s="24" t="str">
        <f t="shared" ref="A835:A898" si="43">IF(OR(G835="SR", G835="GR"), 1, "")</f>
        <v/>
      </c>
      <c r="B835" s="24" t="str">
        <f t="shared" si="41"/>
        <v/>
      </c>
      <c r="C835" s="24" t="str">
        <f t="shared" si="42"/>
        <v/>
      </c>
      <c r="D835" s="24">
        <v>2026</v>
      </c>
      <c r="E835" s="7" t="s">
        <v>898</v>
      </c>
      <c r="F835" s="7" t="s">
        <v>893</v>
      </c>
      <c r="G835" s="7" t="s">
        <v>24</v>
      </c>
      <c r="H835" s="7" t="s">
        <v>44</v>
      </c>
      <c r="I835" s="8">
        <v>0.27800000000000002</v>
      </c>
      <c r="J835" s="8">
        <v>0.43099999999999999</v>
      </c>
      <c r="K835" s="8">
        <v>0.51700000000000002</v>
      </c>
      <c r="L835" s="8">
        <v>0.94799999999999995</v>
      </c>
      <c r="M835" s="7">
        <v>57</v>
      </c>
      <c r="N835" s="7">
        <v>270</v>
      </c>
      <c r="O835" s="7">
        <v>209</v>
      </c>
      <c r="P835" s="7">
        <v>49</v>
      </c>
      <c r="Q835" s="7">
        <v>58</v>
      </c>
      <c r="R835" s="7">
        <v>12</v>
      </c>
      <c r="S835" s="7">
        <v>1</v>
      </c>
      <c r="T835" s="7">
        <v>12</v>
      </c>
      <c r="U835" s="7">
        <v>48</v>
      </c>
      <c r="V835" s="7">
        <v>20</v>
      </c>
      <c r="W835" s="7">
        <v>38</v>
      </c>
      <c r="X835" s="7">
        <v>40</v>
      </c>
      <c r="Y835" s="7">
        <v>0</v>
      </c>
      <c r="Z835" s="7">
        <v>0</v>
      </c>
      <c r="AA835"/>
    </row>
    <row r="836" spans="1:27" x14ac:dyDescent="0.25">
      <c r="A836" s="24">
        <f t="shared" si="43"/>
        <v>1</v>
      </c>
      <c r="B836" s="24" t="str">
        <f t="shared" si="41"/>
        <v/>
      </c>
      <c r="C836" s="24" t="str">
        <f t="shared" si="42"/>
        <v/>
      </c>
      <c r="D836" s="24">
        <v>2026</v>
      </c>
      <c r="E836" s="7" t="s">
        <v>899</v>
      </c>
      <c r="F836" s="7" t="s">
        <v>893</v>
      </c>
      <c r="G836" s="7" t="s">
        <v>32</v>
      </c>
      <c r="H836" s="7" t="s">
        <v>33</v>
      </c>
      <c r="I836" s="8">
        <v>0.24399999999999999</v>
      </c>
      <c r="J836" s="8">
        <v>0.373</v>
      </c>
      <c r="K836" s="8">
        <v>0.36799999999999999</v>
      </c>
      <c r="L836" s="8">
        <v>0.74199999999999999</v>
      </c>
      <c r="M836" s="7">
        <v>57</v>
      </c>
      <c r="N836" s="7">
        <v>251</v>
      </c>
      <c r="O836" s="7">
        <v>201</v>
      </c>
      <c r="P836" s="7">
        <v>34</v>
      </c>
      <c r="Q836" s="7">
        <v>49</v>
      </c>
      <c r="R836" s="7">
        <v>11</v>
      </c>
      <c r="S836" s="7">
        <v>1</v>
      </c>
      <c r="T836" s="7">
        <v>4</v>
      </c>
      <c r="U836" s="7">
        <v>29</v>
      </c>
      <c r="V836" s="7">
        <v>16</v>
      </c>
      <c r="W836" s="7">
        <v>28</v>
      </c>
      <c r="X836" s="7">
        <v>34</v>
      </c>
      <c r="Y836" s="7">
        <v>0</v>
      </c>
      <c r="Z836" s="7">
        <v>1</v>
      </c>
      <c r="AA836"/>
    </row>
    <row r="837" spans="1:27" x14ac:dyDescent="0.25">
      <c r="A837" s="24" t="str">
        <f t="shared" si="43"/>
        <v/>
      </c>
      <c r="B837" s="24" t="str">
        <f t="shared" si="41"/>
        <v/>
      </c>
      <c r="C837" s="24">
        <f t="shared" si="42"/>
        <v>1</v>
      </c>
      <c r="D837" s="24">
        <v>2026</v>
      </c>
      <c r="E837" s="7" t="s">
        <v>900</v>
      </c>
      <c r="F837" s="7" t="s">
        <v>893</v>
      </c>
      <c r="G837" s="7" t="s">
        <v>47</v>
      </c>
      <c r="H837" s="7" t="s">
        <v>164</v>
      </c>
      <c r="I837" s="8">
        <v>1</v>
      </c>
      <c r="J837" s="8">
        <v>1</v>
      </c>
      <c r="K837" s="8">
        <v>1</v>
      </c>
      <c r="L837" s="8">
        <v>2</v>
      </c>
      <c r="M837" s="7">
        <v>2</v>
      </c>
      <c r="N837" s="7">
        <v>2</v>
      </c>
      <c r="O837" s="7">
        <v>1</v>
      </c>
      <c r="P837" s="7">
        <v>1</v>
      </c>
      <c r="Q837" s="7">
        <v>1</v>
      </c>
      <c r="R837" s="7">
        <v>0</v>
      </c>
      <c r="S837" s="7">
        <v>0</v>
      </c>
      <c r="T837" s="7">
        <v>0</v>
      </c>
      <c r="U837" s="7">
        <v>0</v>
      </c>
      <c r="V837" s="7">
        <v>0</v>
      </c>
      <c r="W837" s="7">
        <v>1</v>
      </c>
      <c r="X837" s="7">
        <v>0</v>
      </c>
      <c r="Y837" s="7">
        <v>0</v>
      </c>
      <c r="Z837" s="7">
        <v>0</v>
      </c>
      <c r="AA837"/>
    </row>
    <row r="838" spans="1:27" x14ac:dyDescent="0.25">
      <c r="A838" s="24">
        <f t="shared" si="43"/>
        <v>1</v>
      </c>
      <c r="B838" s="24" t="str">
        <f t="shared" si="41"/>
        <v/>
      </c>
      <c r="C838" s="24" t="str">
        <f t="shared" si="42"/>
        <v/>
      </c>
      <c r="D838" s="24">
        <v>2026</v>
      </c>
      <c r="E838" s="7" t="s">
        <v>901</v>
      </c>
      <c r="F838" s="7" t="s">
        <v>893</v>
      </c>
      <c r="G838" s="7" t="s">
        <v>29</v>
      </c>
      <c r="H838" s="7" t="s">
        <v>30</v>
      </c>
      <c r="I838" s="8">
        <v>0.33300000000000002</v>
      </c>
      <c r="J838" s="8">
        <v>0.33300000000000002</v>
      </c>
      <c r="K838" s="8">
        <v>0.33300000000000002</v>
      </c>
      <c r="L838" s="8">
        <v>0.66700000000000004</v>
      </c>
      <c r="M838" s="7">
        <v>3</v>
      </c>
      <c r="N838" s="7">
        <v>3</v>
      </c>
      <c r="O838" s="7">
        <v>3</v>
      </c>
      <c r="P838" s="7">
        <v>1</v>
      </c>
      <c r="Q838" s="7">
        <v>1</v>
      </c>
      <c r="R838" s="7">
        <v>0</v>
      </c>
      <c r="S838" s="7">
        <v>0</v>
      </c>
      <c r="T838" s="7">
        <v>0</v>
      </c>
      <c r="U838" s="7">
        <v>0</v>
      </c>
      <c r="V838" s="7">
        <v>0</v>
      </c>
      <c r="W838" s="7">
        <v>0</v>
      </c>
      <c r="X838" s="7">
        <v>2</v>
      </c>
      <c r="Y838" s="7">
        <v>0</v>
      </c>
      <c r="Z838" s="7">
        <v>0</v>
      </c>
      <c r="AA838"/>
    </row>
    <row r="839" spans="1:27" x14ac:dyDescent="0.25">
      <c r="A839" s="24" t="str">
        <f t="shared" si="43"/>
        <v/>
      </c>
      <c r="B839" s="24" t="str">
        <f t="shared" si="41"/>
        <v/>
      </c>
      <c r="C839" s="24" t="str">
        <f t="shared" si="42"/>
        <v/>
      </c>
      <c r="D839" s="24">
        <v>2026</v>
      </c>
      <c r="E839" s="7" t="s">
        <v>902</v>
      </c>
      <c r="F839" s="7" t="s">
        <v>893</v>
      </c>
      <c r="G839" s="7" t="s">
        <v>37</v>
      </c>
      <c r="H839" s="7" t="s">
        <v>42</v>
      </c>
      <c r="I839" s="8">
        <v>0.27900000000000003</v>
      </c>
      <c r="J839" s="8">
        <v>0.372</v>
      </c>
      <c r="K839" s="8">
        <v>0.42299999999999999</v>
      </c>
      <c r="L839" s="8">
        <v>0.79600000000000004</v>
      </c>
      <c r="M839" s="7">
        <v>37</v>
      </c>
      <c r="N839" s="7">
        <v>130</v>
      </c>
      <c r="O839" s="7">
        <v>111</v>
      </c>
      <c r="P839" s="7">
        <v>16</v>
      </c>
      <c r="Q839" s="7">
        <v>31</v>
      </c>
      <c r="R839" s="7">
        <v>7</v>
      </c>
      <c r="S839" s="7">
        <v>0</v>
      </c>
      <c r="T839" s="7">
        <v>3</v>
      </c>
      <c r="U839" s="7">
        <v>15</v>
      </c>
      <c r="V839" s="7">
        <v>5</v>
      </c>
      <c r="W839" s="7">
        <v>12</v>
      </c>
      <c r="X839" s="7">
        <v>18</v>
      </c>
      <c r="Y839" s="7">
        <v>1</v>
      </c>
      <c r="Z839" s="7">
        <v>0</v>
      </c>
      <c r="AA839"/>
    </row>
    <row r="840" spans="1:27" x14ac:dyDescent="0.25">
      <c r="A840" s="24">
        <f t="shared" si="43"/>
        <v>1</v>
      </c>
      <c r="B840" s="24" t="str">
        <f t="shared" si="41"/>
        <v/>
      </c>
      <c r="C840" s="24" t="str">
        <f t="shared" si="42"/>
        <v/>
      </c>
      <c r="D840" s="24">
        <v>2026</v>
      </c>
      <c r="E840" s="7" t="s">
        <v>903</v>
      </c>
      <c r="F840" s="7" t="s">
        <v>893</v>
      </c>
      <c r="G840" s="7" t="s">
        <v>32</v>
      </c>
      <c r="H840" s="7" t="s">
        <v>40</v>
      </c>
      <c r="I840" s="8">
        <v>0.26100000000000001</v>
      </c>
      <c r="J840" s="8">
        <v>0.28199999999999997</v>
      </c>
      <c r="K840" s="8">
        <v>0.40300000000000002</v>
      </c>
      <c r="L840" s="8">
        <v>0.68600000000000005</v>
      </c>
      <c r="M840" s="7">
        <v>33</v>
      </c>
      <c r="N840" s="7">
        <v>126</v>
      </c>
      <c r="O840" s="7">
        <v>119</v>
      </c>
      <c r="P840" s="7">
        <v>16</v>
      </c>
      <c r="Q840" s="7">
        <v>31</v>
      </c>
      <c r="R840" s="7">
        <v>7</v>
      </c>
      <c r="S840" s="7">
        <v>2</v>
      </c>
      <c r="T840" s="7">
        <v>2</v>
      </c>
      <c r="U840" s="7">
        <v>15</v>
      </c>
      <c r="V840" s="7">
        <v>1</v>
      </c>
      <c r="W840" s="7">
        <v>3</v>
      </c>
      <c r="X840" s="7">
        <v>26</v>
      </c>
      <c r="Y840" s="7">
        <v>0</v>
      </c>
      <c r="Z840" s="7">
        <v>0</v>
      </c>
      <c r="AA840"/>
    </row>
    <row r="841" spans="1:27" x14ac:dyDescent="0.25">
      <c r="A841" s="24" t="str">
        <f t="shared" si="43"/>
        <v/>
      </c>
      <c r="B841" s="24" t="str">
        <f t="shared" si="41"/>
        <v/>
      </c>
      <c r="C841" s="24" t="str">
        <f t="shared" si="42"/>
        <v/>
      </c>
      <c r="D841" s="24">
        <v>2026</v>
      </c>
      <c r="E841" s="7" t="s">
        <v>905</v>
      </c>
      <c r="F841" s="7" t="s">
        <v>893</v>
      </c>
      <c r="G841" s="7" t="s">
        <v>47</v>
      </c>
      <c r="H841" s="7" t="s">
        <v>35</v>
      </c>
      <c r="I841" s="8">
        <v>0.23799999999999999</v>
      </c>
      <c r="J841" s="8">
        <v>0.34100000000000003</v>
      </c>
      <c r="K841" s="8">
        <v>0.34300000000000003</v>
      </c>
      <c r="L841" s="8">
        <v>0.68400000000000005</v>
      </c>
      <c r="M841" s="7">
        <v>33</v>
      </c>
      <c r="N841" s="7">
        <v>123</v>
      </c>
      <c r="O841" s="7">
        <v>105</v>
      </c>
      <c r="P841" s="7">
        <v>13</v>
      </c>
      <c r="Q841" s="7">
        <v>25</v>
      </c>
      <c r="R841" s="7">
        <v>5</v>
      </c>
      <c r="S841" s="7">
        <v>0</v>
      </c>
      <c r="T841" s="7">
        <v>2</v>
      </c>
      <c r="U841" s="7">
        <v>17</v>
      </c>
      <c r="V841" s="7">
        <v>2</v>
      </c>
      <c r="W841" s="7">
        <v>15</v>
      </c>
      <c r="X841" s="7">
        <v>24</v>
      </c>
      <c r="Y841" s="7">
        <v>1</v>
      </c>
      <c r="Z841" s="7">
        <v>0</v>
      </c>
      <c r="AA841"/>
    </row>
    <row r="842" spans="1:27" x14ac:dyDescent="0.25">
      <c r="A842" s="24" t="str">
        <f t="shared" si="43"/>
        <v/>
      </c>
      <c r="B842" s="24" t="str">
        <f t="shared" si="41"/>
        <v/>
      </c>
      <c r="C842" s="24" t="str">
        <f t="shared" si="42"/>
        <v/>
      </c>
      <c r="D842" s="24">
        <v>2026</v>
      </c>
      <c r="E842" s="7" t="s">
        <v>904</v>
      </c>
      <c r="F842" s="7" t="s">
        <v>893</v>
      </c>
      <c r="G842" s="7" t="s">
        <v>37</v>
      </c>
      <c r="H842" s="7" t="s">
        <v>27</v>
      </c>
      <c r="I842" s="8">
        <v>0.22800000000000001</v>
      </c>
      <c r="J842" s="8">
        <v>0.32900000000000001</v>
      </c>
      <c r="K842" s="8">
        <v>0.32500000000000001</v>
      </c>
      <c r="L842" s="8">
        <v>0.65400000000000003</v>
      </c>
      <c r="M842" s="7">
        <v>40</v>
      </c>
      <c r="N842" s="7">
        <v>149</v>
      </c>
      <c r="O842" s="7">
        <v>123</v>
      </c>
      <c r="P842" s="7">
        <v>20</v>
      </c>
      <c r="Q842" s="7">
        <v>28</v>
      </c>
      <c r="R842" s="7">
        <v>6</v>
      </c>
      <c r="S842" s="7">
        <v>0</v>
      </c>
      <c r="T842" s="7">
        <v>2</v>
      </c>
      <c r="U842" s="7">
        <v>19</v>
      </c>
      <c r="V842" s="7">
        <v>4</v>
      </c>
      <c r="W842" s="7">
        <v>15</v>
      </c>
      <c r="X842" s="7">
        <v>34</v>
      </c>
      <c r="Y842" s="7">
        <v>1</v>
      </c>
      <c r="Z842" s="7">
        <v>2</v>
      </c>
      <c r="AA842"/>
    </row>
    <row r="843" spans="1:27" x14ac:dyDescent="0.25">
      <c r="A843" s="24" t="str">
        <f t="shared" si="43"/>
        <v/>
      </c>
      <c r="B843" s="24" t="str">
        <f t="shared" si="41"/>
        <v/>
      </c>
      <c r="C843" s="24" t="str">
        <f t="shared" si="42"/>
        <v/>
      </c>
      <c r="D843" s="24">
        <v>2026</v>
      </c>
      <c r="E843" s="7" t="s">
        <v>907</v>
      </c>
      <c r="F843" s="7" t="s">
        <v>893</v>
      </c>
      <c r="G843" s="7" t="s">
        <v>37</v>
      </c>
      <c r="H843" s="7" t="s">
        <v>27</v>
      </c>
      <c r="I843" s="8">
        <v>0.13</v>
      </c>
      <c r="J843" s="8">
        <v>0.3</v>
      </c>
      <c r="K843" s="8">
        <v>0.17399999999999999</v>
      </c>
      <c r="L843" s="8">
        <v>0.47399999999999998</v>
      </c>
      <c r="M843" s="7">
        <v>7</v>
      </c>
      <c r="N843" s="7">
        <v>31</v>
      </c>
      <c r="O843" s="7">
        <v>23</v>
      </c>
      <c r="P843" s="7">
        <v>3</v>
      </c>
      <c r="Q843" s="7">
        <v>3</v>
      </c>
      <c r="R843" s="7">
        <v>1</v>
      </c>
      <c r="S843" s="7">
        <v>0</v>
      </c>
      <c r="T843" s="7">
        <v>0</v>
      </c>
      <c r="U843" s="7">
        <v>4</v>
      </c>
      <c r="V843" s="7">
        <v>2</v>
      </c>
      <c r="W843" s="7">
        <v>4</v>
      </c>
      <c r="X843" s="7">
        <v>6</v>
      </c>
      <c r="Y843" s="7">
        <v>0</v>
      </c>
      <c r="Z843" s="7">
        <v>1</v>
      </c>
      <c r="AA843"/>
    </row>
    <row r="844" spans="1:27" x14ac:dyDescent="0.25">
      <c r="A844" s="24" t="str">
        <f t="shared" si="43"/>
        <v/>
      </c>
      <c r="B844" s="24" t="str">
        <f t="shared" si="41"/>
        <v/>
      </c>
      <c r="C844" s="24" t="str">
        <f t="shared" si="42"/>
        <v/>
      </c>
      <c r="D844" s="24">
        <v>2026</v>
      </c>
      <c r="E844" s="7" t="s">
        <v>906</v>
      </c>
      <c r="F844" s="7" t="s">
        <v>893</v>
      </c>
      <c r="G844" s="7" t="s">
        <v>37</v>
      </c>
      <c r="H844" s="7" t="s">
        <v>27</v>
      </c>
      <c r="I844" s="8">
        <v>0.125</v>
      </c>
      <c r="J844" s="8">
        <v>0.222</v>
      </c>
      <c r="K844" s="8">
        <v>0.375</v>
      </c>
      <c r="L844" s="8">
        <v>0.59699999999999998</v>
      </c>
      <c r="M844" s="7">
        <v>7</v>
      </c>
      <c r="N844" s="7">
        <v>18</v>
      </c>
      <c r="O844" s="7">
        <v>16</v>
      </c>
      <c r="P844" s="7">
        <v>3</v>
      </c>
      <c r="Q844" s="7">
        <v>2</v>
      </c>
      <c r="R844" s="7">
        <v>1</v>
      </c>
      <c r="S844" s="7">
        <v>0</v>
      </c>
      <c r="T844" s="7">
        <v>1</v>
      </c>
      <c r="U844" s="7">
        <v>2</v>
      </c>
      <c r="V844" s="7">
        <v>0</v>
      </c>
      <c r="W844" s="7">
        <v>2</v>
      </c>
      <c r="X844" s="7">
        <v>10</v>
      </c>
      <c r="Y844" s="7">
        <v>0</v>
      </c>
      <c r="Z844" s="7">
        <v>0</v>
      </c>
      <c r="AA844"/>
    </row>
    <row r="845" spans="1:27" x14ac:dyDescent="0.25">
      <c r="A845" s="24">
        <f t="shared" si="43"/>
        <v>1</v>
      </c>
      <c r="B845" s="24" t="str">
        <f t="shared" si="41"/>
        <v/>
      </c>
      <c r="C845" s="24">
        <f t="shared" si="42"/>
        <v>1</v>
      </c>
      <c r="D845" s="24">
        <v>2026</v>
      </c>
      <c r="E845" s="7" t="s">
        <v>908</v>
      </c>
      <c r="F845" s="7" t="s">
        <v>893</v>
      </c>
      <c r="G845" s="7" t="s">
        <v>29</v>
      </c>
      <c r="H845" s="7" t="s">
        <v>27</v>
      </c>
      <c r="I845" s="8">
        <v>0.1</v>
      </c>
      <c r="J845" s="8">
        <v>0.25</v>
      </c>
      <c r="K845" s="8">
        <v>0.1</v>
      </c>
      <c r="L845" s="8">
        <v>0.35</v>
      </c>
      <c r="M845" s="7">
        <v>4</v>
      </c>
      <c r="N845" s="7">
        <v>13</v>
      </c>
      <c r="O845" s="7">
        <v>10</v>
      </c>
      <c r="P845" s="7">
        <v>2</v>
      </c>
      <c r="Q845" s="7">
        <v>1</v>
      </c>
      <c r="R845" s="7">
        <v>0</v>
      </c>
      <c r="S845" s="7">
        <v>0</v>
      </c>
      <c r="T845" s="7">
        <v>0</v>
      </c>
      <c r="U845" s="7">
        <v>0</v>
      </c>
      <c r="V845" s="7">
        <v>1</v>
      </c>
      <c r="W845" s="7">
        <v>1</v>
      </c>
      <c r="X845" s="7">
        <v>4</v>
      </c>
      <c r="Y845" s="7">
        <v>0</v>
      </c>
      <c r="Z845" s="7">
        <v>0</v>
      </c>
      <c r="AA845"/>
    </row>
    <row r="846" spans="1:27" x14ac:dyDescent="0.25">
      <c r="A846" s="24" t="str">
        <f t="shared" si="43"/>
        <v/>
      </c>
      <c r="B846" s="24" t="str">
        <f t="shared" si="41"/>
        <v/>
      </c>
      <c r="C846" s="24" t="str">
        <f t="shared" si="42"/>
        <v/>
      </c>
      <c r="D846" s="24">
        <v>2026</v>
      </c>
      <c r="E846" s="7" t="s">
        <v>909</v>
      </c>
      <c r="F846" s="7" t="s">
        <v>893</v>
      </c>
      <c r="G846" s="7" t="s">
        <v>37</v>
      </c>
      <c r="H846" s="7" t="s">
        <v>25</v>
      </c>
      <c r="I846" s="8">
        <v>0</v>
      </c>
      <c r="J846" s="8">
        <v>0.56299999999999994</v>
      </c>
      <c r="K846" s="8">
        <v>0</v>
      </c>
      <c r="L846" s="8">
        <v>0.56299999999999994</v>
      </c>
      <c r="M846" s="7">
        <v>5</v>
      </c>
      <c r="N846" s="7">
        <v>16</v>
      </c>
      <c r="O846" s="7">
        <v>7</v>
      </c>
      <c r="P846" s="7">
        <v>4</v>
      </c>
      <c r="Q846" s="7">
        <v>0</v>
      </c>
      <c r="R846" s="7">
        <v>0</v>
      </c>
      <c r="S846" s="7">
        <v>0</v>
      </c>
      <c r="T846" s="7">
        <v>0</v>
      </c>
      <c r="U846" s="7">
        <v>1</v>
      </c>
      <c r="V846" s="7">
        <v>0</v>
      </c>
      <c r="W846" s="7">
        <v>9</v>
      </c>
      <c r="X846" s="7">
        <v>7</v>
      </c>
      <c r="Y846" s="7">
        <v>0</v>
      </c>
      <c r="Z846" s="7">
        <v>0</v>
      </c>
      <c r="AA846"/>
    </row>
    <row r="847" spans="1:27" x14ac:dyDescent="0.25">
      <c r="A847" s="24" t="str">
        <f t="shared" si="43"/>
        <v/>
      </c>
      <c r="B847" s="24" t="str">
        <f t="shared" si="41"/>
        <v/>
      </c>
      <c r="C847" s="24" t="str">
        <f t="shared" si="42"/>
        <v/>
      </c>
      <c r="D847" s="24">
        <v>2026</v>
      </c>
      <c r="E847" s="7" t="s">
        <v>910</v>
      </c>
      <c r="F847" s="7" t="s">
        <v>893</v>
      </c>
      <c r="G847" s="7" t="s">
        <v>47</v>
      </c>
      <c r="H847" s="7" t="s">
        <v>25</v>
      </c>
      <c r="I847" s="8">
        <v>0</v>
      </c>
      <c r="J847" s="8">
        <v>0</v>
      </c>
      <c r="K847" s="8">
        <v>0</v>
      </c>
      <c r="L847" s="8">
        <v>0</v>
      </c>
      <c r="M847" s="7">
        <v>1</v>
      </c>
      <c r="N847" s="7">
        <v>3</v>
      </c>
      <c r="O847" s="7">
        <v>3</v>
      </c>
      <c r="P847" s="7">
        <v>0</v>
      </c>
      <c r="Q847" s="7">
        <v>0</v>
      </c>
      <c r="R847" s="7">
        <v>0</v>
      </c>
      <c r="S847" s="7">
        <v>0</v>
      </c>
      <c r="T847" s="7">
        <v>0</v>
      </c>
      <c r="U847" s="7">
        <v>0</v>
      </c>
      <c r="V847" s="7">
        <v>0</v>
      </c>
      <c r="W847" s="7">
        <v>0</v>
      </c>
      <c r="X847" s="7">
        <v>2</v>
      </c>
      <c r="Y847" s="7">
        <v>0</v>
      </c>
      <c r="Z847" s="7">
        <v>0</v>
      </c>
      <c r="AA847"/>
    </row>
    <row r="848" spans="1:27" x14ac:dyDescent="0.25">
      <c r="A848" s="24" t="str">
        <f t="shared" si="43"/>
        <v/>
      </c>
      <c r="B848" s="24" t="str">
        <f t="shared" si="41"/>
        <v/>
      </c>
      <c r="C848" s="24" t="str">
        <f t="shared" si="42"/>
        <v/>
      </c>
      <c r="D848" s="24">
        <v>2026</v>
      </c>
      <c r="E848" s="7" t="s">
        <v>911</v>
      </c>
      <c r="F848" s="7" t="s">
        <v>893</v>
      </c>
      <c r="G848" s="7" t="s">
        <v>37</v>
      </c>
      <c r="H848" s="7" t="s">
        <v>30</v>
      </c>
      <c r="I848" s="8">
        <v>0</v>
      </c>
      <c r="J848" s="8">
        <v>0</v>
      </c>
      <c r="K848" s="8">
        <v>0</v>
      </c>
      <c r="L848" s="8">
        <v>0</v>
      </c>
      <c r="M848" s="7">
        <v>3</v>
      </c>
      <c r="N848" s="7">
        <v>6</v>
      </c>
      <c r="O848" s="7">
        <v>6</v>
      </c>
      <c r="P848" s="7">
        <v>6</v>
      </c>
      <c r="Q848" s="7">
        <v>0</v>
      </c>
      <c r="R848" s="7">
        <v>0</v>
      </c>
      <c r="S848" s="7">
        <v>0</v>
      </c>
      <c r="T848" s="7">
        <v>0</v>
      </c>
      <c r="U848" s="7">
        <v>0</v>
      </c>
      <c r="V848" s="7">
        <v>0</v>
      </c>
      <c r="W848" s="7">
        <v>0</v>
      </c>
      <c r="X848" s="7">
        <v>0</v>
      </c>
      <c r="Y848" s="7">
        <v>0</v>
      </c>
      <c r="Z848" s="7">
        <v>0</v>
      </c>
      <c r="AA848"/>
    </row>
    <row r="849" spans="1:27" x14ac:dyDescent="0.25">
      <c r="A849" s="24" t="str">
        <f t="shared" si="43"/>
        <v/>
      </c>
      <c r="B849" s="24" t="str">
        <f t="shared" si="41"/>
        <v/>
      </c>
      <c r="C849" s="24">
        <f t="shared" si="42"/>
        <v>1</v>
      </c>
      <c r="D849" s="24">
        <v>2026</v>
      </c>
      <c r="E849" s="7" t="s">
        <v>933</v>
      </c>
      <c r="F849" s="7" t="s">
        <v>932</v>
      </c>
      <c r="G849" s="7" t="s">
        <v>24</v>
      </c>
      <c r="H849" s="7" t="s">
        <v>33</v>
      </c>
      <c r="I849" s="8">
        <v>0.37</v>
      </c>
      <c r="J849" s="8">
        <v>0.439</v>
      </c>
      <c r="K849" s="8">
        <v>0.621</v>
      </c>
      <c r="L849" s="8">
        <v>1.06</v>
      </c>
      <c r="M849" s="7">
        <v>54</v>
      </c>
      <c r="N849" s="7">
        <v>255</v>
      </c>
      <c r="O849" s="7">
        <v>219</v>
      </c>
      <c r="P849" s="7">
        <v>46</v>
      </c>
      <c r="Q849" s="7">
        <v>81</v>
      </c>
      <c r="R849" s="7">
        <v>14</v>
      </c>
      <c r="S849" s="7">
        <v>1</v>
      </c>
      <c r="T849" s="7">
        <v>13</v>
      </c>
      <c r="U849" s="7">
        <v>56</v>
      </c>
      <c r="V849" s="7">
        <v>9</v>
      </c>
      <c r="W849" s="7">
        <v>22</v>
      </c>
      <c r="X849" s="7">
        <v>21</v>
      </c>
      <c r="Y849" s="7">
        <v>1</v>
      </c>
      <c r="Z849" s="7">
        <v>0</v>
      </c>
      <c r="AA849"/>
    </row>
    <row r="850" spans="1:27" x14ac:dyDescent="0.25">
      <c r="A850" s="24" t="str">
        <f t="shared" si="43"/>
        <v/>
      </c>
      <c r="B850" s="24" t="str">
        <f t="shared" si="41"/>
        <v/>
      </c>
      <c r="C850" s="24">
        <f t="shared" si="42"/>
        <v>1</v>
      </c>
      <c r="D850" s="24">
        <v>2026</v>
      </c>
      <c r="E850" s="7" t="s">
        <v>931</v>
      </c>
      <c r="F850" s="7" t="s">
        <v>932</v>
      </c>
      <c r="G850" s="7" t="s">
        <v>24</v>
      </c>
      <c r="H850" s="7" t="s">
        <v>25</v>
      </c>
      <c r="I850" s="8">
        <v>0.36399999999999999</v>
      </c>
      <c r="J850" s="8">
        <v>0.42899999999999999</v>
      </c>
      <c r="K850" s="8">
        <v>0.65500000000000003</v>
      </c>
      <c r="L850" s="8">
        <v>1.0840000000000001</v>
      </c>
      <c r="M850" s="7">
        <v>52</v>
      </c>
      <c r="N850" s="7">
        <v>254</v>
      </c>
      <c r="O850" s="7">
        <v>220</v>
      </c>
      <c r="P850" s="7">
        <v>52</v>
      </c>
      <c r="Q850" s="7">
        <v>80</v>
      </c>
      <c r="R850" s="7">
        <v>13</v>
      </c>
      <c r="S850" s="7">
        <v>0</v>
      </c>
      <c r="T850" s="7">
        <v>17</v>
      </c>
      <c r="U850" s="7">
        <v>60</v>
      </c>
      <c r="V850" s="7">
        <v>9</v>
      </c>
      <c r="W850" s="7">
        <v>20</v>
      </c>
      <c r="X850" s="7">
        <v>40</v>
      </c>
      <c r="Y850" s="7">
        <v>2</v>
      </c>
      <c r="Z850" s="7">
        <v>0</v>
      </c>
      <c r="AA850"/>
    </row>
    <row r="851" spans="1:27" x14ac:dyDescent="0.25">
      <c r="A851" s="24" t="str">
        <f t="shared" si="43"/>
        <v/>
      </c>
      <c r="B851" s="24">
        <f t="shared" si="41"/>
        <v>1</v>
      </c>
      <c r="C851" s="24" t="str">
        <f t="shared" si="42"/>
        <v/>
      </c>
      <c r="D851" s="24">
        <v>2026</v>
      </c>
      <c r="E851" s="7" t="s">
        <v>934</v>
      </c>
      <c r="F851" s="7" t="s">
        <v>932</v>
      </c>
      <c r="G851" s="7" t="s">
        <v>37</v>
      </c>
      <c r="H851" s="7" t="s">
        <v>35</v>
      </c>
      <c r="I851" s="8">
        <v>0.33500000000000002</v>
      </c>
      <c r="J851" s="8">
        <v>0.41299999999999998</v>
      </c>
      <c r="K851" s="8">
        <v>0.53800000000000003</v>
      </c>
      <c r="L851" s="8">
        <v>0.95099999999999996</v>
      </c>
      <c r="M851" s="7">
        <v>57</v>
      </c>
      <c r="N851" s="7">
        <v>276</v>
      </c>
      <c r="O851" s="7">
        <v>236</v>
      </c>
      <c r="P851" s="7">
        <v>57</v>
      </c>
      <c r="Q851" s="7">
        <v>79</v>
      </c>
      <c r="R851" s="7">
        <v>18</v>
      </c>
      <c r="S851" s="7">
        <v>0</v>
      </c>
      <c r="T851" s="7">
        <v>10</v>
      </c>
      <c r="U851" s="7">
        <v>46</v>
      </c>
      <c r="V851" s="7">
        <v>9</v>
      </c>
      <c r="W851" s="7">
        <v>26</v>
      </c>
      <c r="X851" s="7">
        <v>36</v>
      </c>
      <c r="Y851" s="7">
        <v>15</v>
      </c>
      <c r="Z851" s="7">
        <v>2</v>
      </c>
      <c r="AA851"/>
    </row>
    <row r="852" spans="1:27" x14ac:dyDescent="0.25">
      <c r="A852" s="24" t="str">
        <f t="shared" si="43"/>
        <v/>
      </c>
      <c r="B852" s="24" t="str">
        <f t="shared" si="41"/>
        <v/>
      </c>
      <c r="C852" s="24">
        <f t="shared" si="42"/>
        <v>1</v>
      </c>
      <c r="D852" s="24">
        <v>2026</v>
      </c>
      <c r="E852" s="7" t="s">
        <v>935</v>
      </c>
      <c r="F852" s="7" t="s">
        <v>932</v>
      </c>
      <c r="G852" s="7" t="s">
        <v>37</v>
      </c>
      <c r="H852" s="7" t="s">
        <v>40</v>
      </c>
      <c r="I852" s="8">
        <v>0.32300000000000001</v>
      </c>
      <c r="J852" s="8">
        <v>0.41299999999999998</v>
      </c>
      <c r="K852" s="8">
        <v>0.40600000000000003</v>
      </c>
      <c r="L852" s="8">
        <v>0.81899999999999995</v>
      </c>
      <c r="M852" s="7">
        <v>58</v>
      </c>
      <c r="N852" s="7">
        <v>271</v>
      </c>
      <c r="O852" s="7">
        <v>229</v>
      </c>
      <c r="P852" s="7">
        <v>36</v>
      </c>
      <c r="Q852" s="7">
        <v>74</v>
      </c>
      <c r="R852" s="7">
        <v>11</v>
      </c>
      <c r="S852" s="7">
        <v>1</v>
      </c>
      <c r="T852" s="7">
        <v>2</v>
      </c>
      <c r="U852" s="7">
        <v>30</v>
      </c>
      <c r="V852" s="7">
        <v>6</v>
      </c>
      <c r="W852" s="7">
        <v>31</v>
      </c>
      <c r="X852" s="7">
        <v>26</v>
      </c>
      <c r="Y852" s="7">
        <v>0</v>
      </c>
      <c r="Z852" s="7">
        <v>0</v>
      </c>
      <c r="AA852"/>
    </row>
    <row r="853" spans="1:27" x14ac:dyDescent="0.25">
      <c r="A853" s="24">
        <f t="shared" si="43"/>
        <v>1</v>
      </c>
      <c r="B853" s="24" t="str">
        <f t="shared" si="41"/>
        <v/>
      </c>
      <c r="C853" s="24" t="str">
        <f t="shared" si="42"/>
        <v/>
      </c>
      <c r="D853" s="24">
        <v>2026</v>
      </c>
      <c r="E853" s="7" t="s">
        <v>936</v>
      </c>
      <c r="F853" s="7" t="s">
        <v>932</v>
      </c>
      <c r="G853" s="7" t="s">
        <v>29</v>
      </c>
      <c r="H853" s="7" t="s">
        <v>44</v>
      </c>
      <c r="I853" s="8">
        <v>0.30199999999999999</v>
      </c>
      <c r="J853" s="8">
        <v>0.41499999999999998</v>
      </c>
      <c r="K853" s="8">
        <v>0.498</v>
      </c>
      <c r="L853" s="8">
        <v>0.91300000000000003</v>
      </c>
      <c r="M853" s="7">
        <v>57</v>
      </c>
      <c r="N853" s="7">
        <v>260</v>
      </c>
      <c r="O853" s="7">
        <v>215</v>
      </c>
      <c r="P853" s="7">
        <v>39</v>
      </c>
      <c r="Q853" s="7">
        <v>65</v>
      </c>
      <c r="R853" s="7">
        <v>12</v>
      </c>
      <c r="S853" s="7">
        <v>0</v>
      </c>
      <c r="T853" s="7">
        <v>10</v>
      </c>
      <c r="U853" s="7">
        <v>45</v>
      </c>
      <c r="V853" s="7">
        <v>8</v>
      </c>
      <c r="W853" s="7">
        <v>35</v>
      </c>
      <c r="X853" s="7">
        <v>54</v>
      </c>
      <c r="Y853" s="7">
        <v>14</v>
      </c>
      <c r="Z853" s="7">
        <v>5</v>
      </c>
      <c r="AA853"/>
    </row>
    <row r="854" spans="1:27" x14ac:dyDescent="0.25">
      <c r="A854" s="24" t="str">
        <f t="shared" si="43"/>
        <v/>
      </c>
      <c r="B854" s="24" t="str">
        <f t="shared" si="41"/>
        <v/>
      </c>
      <c r="C854" s="24" t="str">
        <f t="shared" si="42"/>
        <v/>
      </c>
      <c r="D854" s="24">
        <v>2026</v>
      </c>
      <c r="E854" s="7" t="s">
        <v>937</v>
      </c>
      <c r="F854" s="7" t="s">
        <v>932</v>
      </c>
      <c r="G854" s="7" t="s">
        <v>24</v>
      </c>
      <c r="H854" s="7" t="s">
        <v>35</v>
      </c>
      <c r="I854" s="8">
        <v>0.28299999999999997</v>
      </c>
      <c r="J854" s="8">
        <v>0.34699999999999998</v>
      </c>
      <c r="K854" s="8">
        <v>0.443</v>
      </c>
      <c r="L854" s="8">
        <v>0.79</v>
      </c>
      <c r="M854" s="7">
        <v>56</v>
      </c>
      <c r="N854" s="7">
        <v>245</v>
      </c>
      <c r="O854" s="7">
        <v>219</v>
      </c>
      <c r="P854" s="7">
        <v>33</v>
      </c>
      <c r="Q854" s="7">
        <v>62</v>
      </c>
      <c r="R854" s="7">
        <v>4</v>
      </c>
      <c r="S854" s="7">
        <v>2</v>
      </c>
      <c r="T854" s="7">
        <v>9</v>
      </c>
      <c r="U854" s="7">
        <v>33</v>
      </c>
      <c r="V854" s="7">
        <v>4</v>
      </c>
      <c r="W854" s="7">
        <v>19</v>
      </c>
      <c r="X854" s="7">
        <v>61</v>
      </c>
      <c r="Y854" s="7">
        <v>0</v>
      </c>
      <c r="Z854" s="7">
        <v>0</v>
      </c>
      <c r="AA854"/>
    </row>
    <row r="855" spans="1:27" x14ac:dyDescent="0.25">
      <c r="A855" s="24" t="str">
        <f t="shared" si="43"/>
        <v/>
      </c>
      <c r="B855" s="24" t="str">
        <f t="shared" si="41"/>
        <v/>
      </c>
      <c r="C855" s="24" t="str">
        <f t="shared" si="42"/>
        <v/>
      </c>
      <c r="D855" s="24">
        <v>2026</v>
      </c>
      <c r="E855" s="7" t="s">
        <v>938</v>
      </c>
      <c r="F855" s="7" t="s">
        <v>932</v>
      </c>
      <c r="G855" s="7" t="s">
        <v>24</v>
      </c>
      <c r="H855" s="7" t="s">
        <v>42</v>
      </c>
      <c r="I855" s="8">
        <v>0.27200000000000002</v>
      </c>
      <c r="J855" s="8">
        <v>0.32500000000000001</v>
      </c>
      <c r="K855" s="8">
        <v>0.34599999999999997</v>
      </c>
      <c r="L855" s="8">
        <v>0.67100000000000004</v>
      </c>
      <c r="M855" s="7">
        <v>49</v>
      </c>
      <c r="N855" s="7">
        <v>210</v>
      </c>
      <c r="O855" s="7">
        <v>191</v>
      </c>
      <c r="P855" s="7">
        <v>14</v>
      </c>
      <c r="Q855" s="7">
        <v>52</v>
      </c>
      <c r="R855" s="7">
        <v>11</v>
      </c>
      <c r="S855" s="7">
        <v>0</v>
      </c>
      <c r="T855" s="7">
        <v>1</v>
      </c>
      <c r="U855" s="7">
        <v>27</v>
      </c>
      <c r="V855" s="7">
        <v>2</v>
      </c>
      <c r="W855" s="7">
        <v>14</v>
      </c>
      <c r="X855" s="7">
        <v>33</v>
      </c>
      <c r="Y855" s="7">
        <v>3</v>
      </c>
      <c r="Z855" s="7">
        <v>2</v>
      </c>
      <c r="AA855"/>
    </row>
    <row r="856" spans="1:27" x14ac:dyDescent="0.25">
      <c r="A856" s="24" t="str">
        <f t="shared" si="43"/>
        <v/>
      </c>
      <c r="B856" s="24" t="str">
        <f t="shared" si="41"/>
        <v/>
      </c>
      <c r="C856" s="24">
        <f t="shared" si="42"/>
        <v>1</v>
      </c>
      <c r="D856" s="24">
        <v>2026</v>
      </c>
      <c r="E856" s="7" t="s">
        <v>939</v>
      </c>
      <c r="F856" s="7" t="s">
        <v>932</v>
      </c>
      <c r="G856" s="7" t="s">
        <v>24</v>
      </c>
      <c r="H856" s="7" t="s">
        <v>40</v>
      </c>
      <c r="I856" s="8">
        <v>0.311</v>
      </c>
      <c r="J856" s="8">
        <v>0.436</v>
      </c>
      <c r="K856" s="8">
        <v>0.377</v>
      </c>
      <c r="L856" s="8">
        <v>0.81299999999999994</v>
      </c>
      <c r="M856" s="7">
        <v>22</v>
      </c>
      <c r="N856" s="7">
        <v>80</v>
      </c>
      <c r="O856" s="7">
        <v>61</v>
      </c>
      <c r="P856" s="7">
        <v>12</v>
      </c>
      <c r="Q856" s="7">
        <v>19</v>
      </c>
      <c r="R856" s="7">
        <v>2</v>
      </c>
      <c r="S856" s="7">
        <v>1</v>
      </c>
      <c r="T856" s="7">
        <v>0</v>
      </c>
      <c r="U856" s="7">
        <v>11</v>
      </c>
      <c r="V856" s="7">
        <v>4</v>
      </c>
      <c r="W856" s="7">
        <v>11</v>
      </c>
      <c r="X856" s="7">
        <v>16</v>
      </c>
      <c r="Y856" s="7">
        <v>1</v>
      </c>
      <c r="Z856" s="7">
        <v>0</v>
      </c>
      <c r="AA856"/>
    </row>
    <row r="857" spans="1:27" x14ac:dyDescent="0.25">
      <c r="A857" s="24">
        <f t="shared" si="43"/>
        <v>1</v>
      </c>
      <c r="B857" s="24" t="str">
        <f t="shared" si="41"/>
        <v/>
      </c>
      <c r="C857" s="24" t="str">
        <f t="shared" si="42"/>
        <v/>
      </c>
      <c r="D857" s="24">
        <v>2026</v>
      </c>
      <c r="E857" s="7" t="s">
        <v>941</v>
      </c>
      <c r="F857" s="7" t="s">
        <v>932</v>
      </c>
      <c r="G857" s="7" t="s">
        <v>29</v>
      </c>
      <c r="H857" s="7" t="s">
        <v>27</v>
      </c>
      <c r="I857" s="8">
        <v>0.26400000000000001</v>
      </c>
      <c r="J857" s="8">
        <v>0.39800000000000002</v>
      </c>
      <c r="K857" s="8">
        <v>0.39100000000000001</v>
      </c>
      <c r="L857" s="8">
        <v>0.78900000000000003</v>
      </c>
      <c r="M857" s="7">
        <v>32</v>
      </c>
      <c r="N857" s="7">
        <v>111</v>
      </c>
      <c r="O857" s="7">
        <v>87</v>
      </c>
      <c r="P857" s="7">
        <v>19</v>
      </c>
      <c r="Q857" s="7">
        <v>23</v>
      </c>
      <c r="R857" s="7">
        <v>2</v>
      </c>
      <c r="S857" s="7">
        <v>0</v>
      </c>
      <c r="T857" s="7">
        <v>3</v>
      </c>
      <c r="U857" s="7">
        <v>12</v>
      </c>
      <c r="V857" s="7">
        <v>10</v>
      </c>
      <c r="W857" s="7">
        <v>10</v>
      </c>
      <c r="X857" s="7">
        <v>23</v>
      </c>
      <c r="Y857" s="7">
        <v>5</v>
      </c>
      <c r="Z857" s="7">
        <v>1</v>
      </c>
      <c r="AA857"/>
    </row>
    <row r="858" spans="1:27" x14ac:dyDescent="0.25">
      <c r="A858" s="24" t="str">
        <f t="shared" si="43"/>
        <v/>
      </c>
      <c r="B858" s="24" t="str">
        <f t="shared" si="41"/>
        <v/>
      </c>
      <c r="C858" s="24">
        <f t="shared" si="42"/>
        <v>1</v>
      </c>
      <c r="D858" s="24">
        <v>2026</v>
      </c>
      <c r="E858" s="7" t="s">
        <v>940</v>
      </c>
      <c r="F858" s="7" t="s">
        <v>932</v>
      </c>
      <c r="G858" s="7" t="s">
        <v>47</v>
      </c>
      <c r="H858" s="7" t="s">
        <v>30</v>
      </c>
      <c r="I858" s="8">
        <v>0.254</v>
      </c>
      <c r="J858" s="8">
        <v>0.35299999999999998</v>
      </c>
      <c r="K858" s="8">
        <v>0.27200000000000002</v>
      </c>
      <c r="L858" s="8">
        <v>0.625</v>
      </c>
      <c r="M858" s="7">
        <v>34</v>
      </c>
      <c r="N858" s="7">
        <v>133</v>
      </c>
      <c r="O858" s="7">
        <v>114</v>
      </c>
      <c r="P858" s="7">
        <v>13</v>
      </c>
      <c r="Q858" s="7">
        <v>29</v>
      </c>
      <c r="R858" s="7">
        <v>2</v>
      </c>
      <c r="S858" s="7">
        <v>0</v>
      </c>
      <c r="T858" s="7">
        <v>0</v>
      </c>
      <c r="U858" s="7">
        <v>6</v>
      </c>
      <c r="V858" s="7">
        <v>2</v>
      </c>
      <c r="W858" s="7">
        <v>16</v>
      </c>
      <c r="X858" s="7">
        <v>20</v>
      </c>
      <c r="Y858" s="7">
        <v>2</v>
      </c>
      <c r="Z858" s="7">
        <v>1</v>
      </c>
      <c r="AA858"/>
    </row>
    <row r="859" spans="1:27" x14ac:dyDescent="0.25">
      <c r="A859" s="24" t="str">
        <f t="shared" si="43"/>
        <v/>
      </c>
      <c r="B859" s="24" t="str">
        <f t="shared" si="41"/>
        <v/>
      </c>
      <c r="C859" s="24" t="str">
        <f t="shared" si="42"/>
        <v/>
      </c>
      <c r="D859" s="24">
        <v>2026</v>
      </c>
      <c r="E859" s="7" t="s">
        <v>942</v>
      </c>
      <c r="F859" s="7" t="s">
        <v>932</v>
      </c>
      <c r="G859" s="7" t="s">
        <v>37</v>
      </c>
      <c r="H859" s="7" t="s">
        <v>27</v>
      </c>
      <c r="I859" s="8">
        <v>0.224</v>
      </c>
      <c r="J859" s="8">
        <v>0.34300000000000003</v>
      </c>
      <c r="K859" s="8">
        <v>0.379</v>
      </c>
      <c r="L859" s="8">
        <v>0.72199999999999998</v>
      </c>
      <c r="M859" s="7">
        <v>22</v>
      </c>
      <c r="N859" s="7">
        <v>72</v>
      </c>
      <c r="O859" s="7">
        <v>58</v>
      </c>
      <c r="P859" s="7">
        <v>21</v>
      </c>
      <c r="Q859" s="7">
        <v>13</v>
      </c>
      <c r="R859" s="7">
        <v>4</v>
      </c>
      <c r="S859" s="7">
        <v>1</v>
      </c>
      <c r="T859" s="7">
        <v>1</v>
      </c>
      <c r="U859" s="7">
        <v>4</v>
      </c>
      <c r="V859" s="7">
        <v>2</v>
      </c>
      <c r="W859" s="7">
        <v>9</v>
      </c>
      <c r="X859" s="7">
        <v>25</v>
      </c>
      <c r="Y859" s="7">
        <v>5</v>
      </c>
      <c r="Z859" s="7">
        <v>1</v>
      </c>
      <c r="AA859"/>
    </row>
    <row r="860" spans="1:27" x14ac:dyDescent="0.25">
      <c r="A860" s="24" t="str">
        <f t="shared" si="43"/>
        <v/>
      </c>
      <c r="B860" s="24" t="str">
        <f t="shared" si="41"/>
        <v/>
      </c>
      <c r="C860" s="24" t="str">
        <f t="shared" si="42"/>
        <v/>
      </c>
      <c r="D860" s="24">
        <v>2026</v>
      </c>
      <c r="E860" s="7" t="s">
        <v>943</v>
      </c>
      <c r="F860" s="7" t="s">
        <v>932</v>
      </c>
      <c r="G860" s="7" t="s">
        <v>24</v>
      </c>
      <c r="H860" s="7" t="s">
        <v>40</v>
      </c>
      <c r="I860" s="8">
        <v>0.20499999999999999</v>
      </c>
      <c r="J860" s="8">
        <v>0.38600000000000001</v>
      </c>
      <c r="K860" s="8">
        <v>0.25</v>
      </c>
      <c r="L860" s="8">
        <v>0.63600000000000001</v>
      </c>
      <c r="M860" s="7">
        <v>20</v>
      </c>
      <c r="N860" s="7">
        <v>58</v>
      </c>
      <c r="O860" s="7">
        <v>44</v>
      </c>
      <c r="P860" s="7">
        <v>7</v>
      </c>
      <c r="Q860" s="7">
        <v>9</v>
      </c>
      <c r="R860" s="7">
        <v>2</v>
      </c>
      <c r="S860" s="7">
        <v>0</v>
      </c>
      <c r="T860" s="7">
        <v>0</v>
      </c>
      <c r="U860" s="7">
        <v>2</v>
      </c>
      <c r="V860" s="7">
        <v>1</v>
      </c>
      <c r="W860" s="7">
        <v>12</v>
      </c>
      <c r="X860" s="7">
        <v>21</v>
      </c>
      <c r="Y860" s="7">
        <v>0</v>
      </c>
      <c r="Z860" s="7">
        <v>0</v>
      </c>
      <c r="AA860"/>
    </row>
    <row r="861" spans="1:27" x14ac:dyDescent="0.25">
      <c r="A861" s="24">
        <f t="shared" si="43"/>
        <v>1</v>
      </c>
      <c r="B861" s="24" t="str">
        <f t="shared" si="41"/>
        <v/>
      </c>
      <c r="C861" s="24" t="str">
        <f t="shared" si="42"/>
        <v/>
      </c>
      <c r="D861" s="24">
        <v>2026</v>
      </c>
      <c r="E861" s="7" t="s">
        <v>944</v>
      </c>
      <c r="F861" s="7" t="s">
        <v>932</v>
      </c>
      <c r="G861" s="7" t="s">
        <v>29</v>
      </c>
      <c r="H861" s="7" t="s">
        <v>30</v>
      </c>
      <c r="I861" s="8">
        <v>0.17399999999999999</v>
      </c>
      <c r="J861" s="8">
        <v>0.24</v>
      </c>
      <c r="K861" s="8">
        <v>0.26100000000000001</v>
      </c>
      <c r="L861" s="8">
        <v>0.501</v>
      </c>
      <c r="M861" s="7">
        <v>13</v>
      </c>
      <c r="N861" s="7">
        <v>25</v>
      </c>
      <c r="O861" s="7">
        <v>23</v>
      </c>
      <c r="P861" s="7">
        <v>3</v>
      </c>
      <c r="Q861" s="7">
        <v>4</v>
      </c>
      <c r="R861" s="7">
        <v>2</v>
      </c>
      <c r="S861" s="7">
        <v>0</v>
      </c>
      <c r="T861" s="7">
        <v>0</v>
      </c>
      <c r="U861" s="7">
        <v>1</v>
      </c>
      <c r="V861" s="7">
        <v>0</v>
      </c>
      <c r="W861" s="7">
        <v>2</v>
      </c>
      <c r="X861" s="7">
        <v>7</v>
      </c>
      <c r="Y861" s="7">
        <v>0</v>
      </c>
      <c r="Z861" s="7">
        <v>0</v>
      </c>
      <c r="AA861"/>
    </row>
    <row r="862" spans="1:27" x14ac:dyDescent="0.25">
      <c r="A862" s="24" t="str">
        <f t="shared" si="43"/>
        <v/>
      </c>
      <c r="B862" s="24" t="str">
        <f t="shared" si="41"/>
        <v/>
      </c>
      <c r="C862" s="24" t="str">
        <f t="shared" si="42"/>
        <v/>
      </c>
      <c r="D862" s="24">
        <v>2026</v>
      </c>
      <c r="E862" s="7" t="s">
        <v>945</v>
      </c>
      <c r="F862" s="7" t="s">
        <v>932</v>
      </c>
      <c r="G862" s="7" t="s">
        <v>47</v>
      </c>
      <c r="H862" s="7" t="s">
        <v>30</v>
      </c>
      <c r="I862" s="8">
        <v>0.128</v>
      </c>
      <c r="J862" s="8">
        <v>0.33300000000000002</v>
      </c>
      <c r="K862" s="8">
        <v>0.154</v>
      </c>
      <c r="L862" s="8">
        <v>0.48699999999999999</v>
      </c>
      <c r="M862" s="7">
        <v>19</v>
      </c>
      <c r="N862" s="7">
        <v>54</v>
      </c>
      <c r="O862" s="7">
        <v>39</v>
      </c>
      <c r="P862" s="7">
        <v>6</v>
      </c>
      <c r="Q862" s="7">
        <v>5</v>
      </c>
      <c r="R862" s="7">
        <v>1</v>
      </c>
      <c r="S862" s="7">
        <v>0</v>
      </c>
      <c r="T862" s="7">
        <v>0</v>
      </c>
      <c r="U862" s="7">
        <v>6</v>
      </c>
      <c r="V862" s="7">
        <v>5</v>
      </c>
      <c r="W862" s="7">
        <v>8</v>
      </c>
      <c r="X862" s="7">
        <v>15</v>
      </c>
      <c r="Y862" s="7">
        <v>0</v>
      </c>
      <c r="Z862" s="7">
        <v>0</v>
      </c>
      <c r="AA862"/>
    </row>
    <row r="863" spans="1:27" x14ac:dyDescent="0.25">
      <c r="A863" s="24" t="str">
        <f t="shared" si="43"/>
        <v/>
      </c>
      <c r="B863" s="24" t="str">
        <f t="shared" si="41"/>
        <v/>
      </c>
      <c r="C863" s="24">
        <f t="shared" si="42"/>
        <v>1</v>
      </c>
      <c r="D863" s="24">
        <v>2026</v>
      </c>
      <c r="E863" s="7" t="s">
        <v>946</v>
      </c>
      <c r="F863" s="7" t="s">
        <v>932</v>
      </c>
      <c r="G863" s="7" t="s">
        <v>47</v>
      </c>
      <c r="H863" s="7" t="s">
        <v>25</v>
      </c>
      <c r="I863" s="8">
        <v>0.109</v>
      </c>
      <c r="J863" s="8">
        <v>0.222</v>
      </c>
      <c r="K863" s="8">
        <v>0.109</v>
      </c>
      <c r="L863" s="8">
        <v>0.33100000000000002</v>
      </c>
      <c r="M863" s="7">
        <v>17</v>
      </c>
      <c r="N863" s="7">
        <v>65</v>
      </c>
      <c r="O863" s="7">
        <v>55</v>
      </c>
      <c r="P863" s="7">
        <v>6</v>
      </c>
      <c r="Q863" s="7">
        <v>6</v>
      </c>
      <c r="R863" s="7">
        <v>0</v>
      </c>
      <c r="S863" s="7">
        <v>0</v>
      </c>
      <c r="T863" s="7">
        <v>0</v>
      </c>
      <c r="U863" s="7">
        <v>1</v>
      </c>
      <c r="V863" s="7">
        <v>4</v>
      </c>
      <c r="W863" s="7">
        <v>4</v>
      </c>
      <c r="X863" s="7">
        <v>23</v>
      </c>
      <c r="Y863" s="7">
        <v>0</v>
      </c>
      <c r="Z863" s="7">
        <v>0</v>
      </c>
      <c r="AA863"/>
    </row>
    <row r="864" spans="1:27" x14ac:dyDescent="0.25">
      <c r="A864" s="24" t="str">
        <f t="shared" si="43"/>
        <v/>
      </c>
      <c r="B864" s="24" t="str">
        <f t="shared" si="41"/>
        <v/>
      </c>
      <c r="C864" s="24" t="str">
        <f t="shared" si="42"/>
        <v/>
      </c>
      <c r="D864" s="24">
        <v>2026</v>
      </c>
      <c r="E864" s="7" t="s">
        <v>947</v>
      </c>
      <c r="F864" s="7" t="s">
        <v>932</v>
      </c>
      <c r="G864" s="7" t="s">
        <v>47</v>
      </c>
      <c r="H864" s="7" t="s">
        <v>64</v>
      </c>
      <c r="I864" s="8">
        <v>6.3E-2</v>
      </c>
      <c r="J864" s="8">
        <v>0.25</v>
      </c>
      <c r="K864" s="8">
        <v>0.25</v>
      </c>
      <c r="L864" s="8">
        <v>0.5</v>
      </c>
      <c r="M864" s="7">
        <v>6</v>
      </c>
      <c r="N864" s="7">
        <v>20</v>
      </c>
      <c r="O864" s="7">
        <v>16</v>
      </c>
      <c r="P864" s="7">
        <v>3</v>
      </c>
      <c r="Q864" s="7">
        <v>1</v>
      </c>
      <c r="R864" s="7">
        <v>0</v>
      </c>
      <c r="S864" s="7">
        <v>0</v>
      </c>
      <c r="T864" s="7">
        <v>1</v>
      </c>
      <c r="U864" s="7">
        <v>2</v>
      </c>
      <c r="V864" s="7">
        <v>0</v>
      </c>
      <c r="W864" s="7">
        <v>4</v>
      </c>
      <c r="X864" s="7">
        <v>9</v>
      </c>
      <c r="Y864" s="7">
        <v>0</v>
      </c>
      <c r="Z864" s="7">
        <v>0</v>
      </c>
      <c r="AA864"/>
    </row>
    <row r="865" spans="1:27" x14ac:dyDescent="0.25">
      <c r="A865" s="24" t="str">
        <f t="shared" si="43"/>
        <v/>
      </c>
      <c r="B865" s="24" t="str">
        <f t="shared" si="41"/>
        <v/>
      </c>
      <c r="C865" s="24" t="str">
        <f t="shared" si="42"/>
        <v/>
      </c>
      <c r="D865" s="24">
        <v>2026</v>
      </c>
      <c r="E865" s="7" t="s">
        <v>948</v>
      </c>
      <c r="F865" s="7" t="s">
        <v>932</v>
      </c>
      <c r="G865" s="7" t="s">
        <v>47</v>
      </c>
      <c r="H865" s="7" t="s">
        <v>64</v>
      </c>
      <c r="I865" s="8">
        <v>0</v>
      </c>
      <c r="J865" s="8">
        <v>0</v>
      </c>
      <c r="K865" s="8">
        <v>0</v>
      </c>
      <c r="L865" s="8">
        <v>0</v>
      </c>
      <c r="M865" s="7">
        <v>1</v>
      </c>
      <c r="N865" s="7">
        <v>1</v>
      </c>
      <c r="O865" s="7">
        <v>1</v>
      </c>
      <c r="P865" s="7">
        <v>0</v>
      </c>
      <c r="Q865" s="7">
        <v>0</v>
      </c>
      <c r="R865" s="7">
        <v>0</v>
      </c>
      <c r="S865" s="7">
        <v>0</v>
      </c>
      <c r="T865" s="7">
        <v>0</v>
      </c>
      <c r="U865" s="7">
        <v>0</v>
      </c>
      <c r="V865" s="7">
        <v>0</v>
      </c>
      <c r="W865" s="7">
        <v>0</v>
      </c>
      <c r="X865" s="7">
        <v>0</v>
      </c>
      <c r="Y865" s="7">
        <v>0</v>
      </c>
      <c r="Z865" s="7">
        <v>0</v>
      </c>
      <c r="AA865"/>
    </row>
    <row r="866" spans="1:27" x14ac:dyDescent="0.25">
      <c r="A866" s="24" t="str">
        <f t="shared" si="43"/>
        <v/>
      </c>
      <c r="B866" s="24" t="str">
        <f t="shared" si="41"/>
        <v/>
      </c>
      <c r="C866" s="24" t="str">
        <f t="shared" si="42"/>
        <v/>
      </c>
      <c r="D866" s="24">
        <v>2026</v>
      </c>
      <c r="E866" s="7" t="s">
        <v>951</v>
      </c>
      <c r="F866" s="7" t="s">
        <v>950</v>
      </c>
      <c r="G866" s="7" t="s">
        <v>37</v>
      </c>
      <c r="H866" s="7" t="s">
        <v>42</v>
      </c>
      <c r="I866" s="8">
        <v>0.312</v>
      </c>
      <c r="J866" s="8">
        <v>0.38600000000000001</v>
      </c>
      <c r="K866" s="8">
        <v>0.48599999999999999</v>
      </c>
      <c r="L866" s="8">
        <v>0.872</v>
      </c>
      <c r="M866" s="7">
        <v>57</v>
      </c>
      <c r="N866" s="7">
        <v>253</v>
      </c>
      <c r="O866" s="7">
        <v>218</v>
      </c>
      <c r="P866" s="7">
        <v>44</v>
      </c>
      <c r="Q866" s="7">
        <v>68</v>
      </c>
      <c r="R866" s="7">
        <v>14</v>
      </c>
      <c r="S866" s="7">
        <v>3</v>
      </c>
      <c r="T866" s="7">
        <v>6</v>
      </c>
      <c r="U866" s="7">
        <v>33</v>
      </c>
      <c r="V866" s="7">
        <v>6</v>
      </c>
      <c r="W866" s="7">
        <v>22</v>
      </c>
      <c r="X866" s="7">
        <v>42</v>
      </c>
      <c r="Y866" s="7">
        <v>13</v>
      </c>
      <c r="Z866" s="7">
        <v>8</v>
      </c>
      <c r="AA866"/>
    </row>
    <row r="867" spans="1:27" x14ac:dyDescent="0.25">
      <c r="A867" s="24" t="str">
        <f t="shared" si="43"/>
        <v/>
      </c>
      <c r="B867" s="24" t="str">
        <f t="shared" si="41"/>
        <v/>
      </c>
      <c r="C867" s="24">
        <f t="shared" si="42"/>
        <v>1</v>
      </c>
      <c r="D867" s="24">
        <v>2026</v>
      </c>
      <c r="E867" s="7" t="s">
        <v>949</v>
      </c>
      <c r="F867" s="7" t="s">
        <v>950</v>
      </c>
      <c r="G867" s="7" t="s">
        <v>37</v>
      </c>
      <c r="H867" s="7" t="s">
        <v>30</v>
      </c>
      <c r="I867" s="8">
        <v>0.309</v>
      </c>
      <c r="J867" s="8">
        <v>0.38300000000000001</v>
      </c>
      <c r="K867" s="8">
        <v>0.623</v>
      </c>
      <c r="L867" s="8">
        <v>1.0049999999999999</v>
      </c>
      <c r="M867" s="7">
        <v>53</v>
      </c>
      <c r="N867" s="7">
        <v>244</v>
      </c>
      <c r="O867" s="7">
        <v>204</v>
      </c>
      <c r="P867" s="7">
        <v>54</v>
      </c>
      <c r="Q867" s="7">
        <v>63</v>
      </c>
      <c r="R867" s="7">
        <v>7</v>
      </c>
      <c r="S867" s="7">
        <v>3</v>
      </c>
      <c r="T867" s="7">
        <v>17</v>
      </c>
      <c r="U867" s="7">
        <v>53</v>
      </c>
      <c r="V867" s="7">
        <v>7</v>
      </c>
      <c r="W867" s="7">
        <v>23</v>
      </c>
      <c r="X867" s="7">
        <v>45</v>
      </c>
      <c r="Y867" s="7">
        <v>20</v>
      </c>
      <c r="Z867" s="7">
        <v>3</v>
      </c>
      <c r="AA867"/>
    </row>
    <row r="868" spans="1:27" x14ac:dyDescent="0.25">
      <c r="A868" s="24" t="str">
        <f t="shared" si="43"/>
        <v/>
      </c>
      <c r="B868" s="24" t="str">
        <f t="shared" si="41"/>
        <v/>
      </c>
      <c r="C868" s="24" t="str">
        <f t="shared" si="42"/>
        <v/>
      </c>
      <c r="D868" s="24">
        <v>2026</v>
      </c>
      <c r="E868" s="7" t="s">
        <v>952</v>
      </c>
      <c r="F868" s="7" t="s">
        <v>950</v>
      </c>
      <c r="G868" s="7" t="s">
        <v>24</v>
      </c>
      <c r="H868" s="7" t="s">
        <v>40</v>
      </c>
      <c r="I868" s="8">
        <v>0.29499999999999998</v>
      </c>
      <c r="J868" s="8">
        <v>0.38800000000000001</v>
      </c>
      <c r="K868" s="8">
        <v>0.48299999999999998</v>
      </c>
      <c r="L868" s="8">
        <v>0.872</v>
      </c>
      <c r="M868" s="7">
        <v>52</v>
      </c>
      <c r="N868" s="7">
        <v>243</v>
      </c>
      <c r="O868" s="7">
        <v>207</v>
      </c>
      <c r="P868" s="7">
        <v>38</v>
      </c>
      <c r="Q868" s="7">
        <v>61</v>
      </c>
      <c r="R868" s="7">
        <v>11</v>
      </c>
      <c r="S868" s="7">
        <v>2</v>
      </c>
      <c r="T868" s="7">
        <v>8</v>
      </c>
      <c r="U868" s="7">
        <v>38</v>
      </c>
      <c r="V868" s="7">
        <v>8</v>
      </c>
      <c r="W868" s="7">
        <v>25</v>
      </c>
      <c r="X868" s="7">
        <v>52</v>
      </c>
      <c r="Y868" s="7">
        <v>10</v>
      </c>
      <c r="Z868" s="7">
        <v>4</v>
      </c>
      <c r="AA868"/>
    </row>
    <row r="869" spans="1:27" x14ac:dyDescent="0.25">
      <c r="A869" s="24">
        <f t="shared" si="43"/>
        <v>1</v>
      </c>
      <c r="B869" s="24" t="str">
        <f t="shared" si="41"/>
        <v/>
      </c>
      <c r="C869" s="24" t="str">
        <f t="shared" si="42"/>
        <v/>
      </c>
      <c r="D869" s="24">
        <v>2026</v>
      </c>
      <c r="E869" s="7" t="s">
        <v>954</v>
      </c>
      <c r="F869" s="7" t="s">
        <v>950</v>
      </c>
      <c r="G869" s="7" t="s">
        <v>32</v>
      </c>
      <c r="H869" s="7" t="s">
        <v>44</v>
      </c>
      <c r="I869" s="8">
        <v>0.26900000000000002</v>
      </c>
      <c r="J869" s="8">
        <v>0.377</v>
      </c>
      <c r="K869" s="8">
        <v>0.46700000000000003</v>
      </c>
      <c r="L869" s="8">
        <v>0.84399999999999997</v>
      </c>
      <c r="M869" s="7">
        <v>52</v>
      </c>
      <c r="N869" s="7">
        <v>200</v>
      </c>
      <c r="O869" s="7">
        <v>167</v>
      </c>
      <c r="P869" s="7">
        <v>25</v>
      </c>
      <c r="Q869" s="7">
        <v>45</v>
      </c>
      <c r="R869" s="7">
        <v>6</v>
      </c>
      <c r="S869" s="7">
        <v>0</v>
      </c>
      <c r="T869" s="7">
        <v>9</v>
      </c>
      <c r="U869" s="7">
        <v>34</v>
      </c>
      <c r="V869" s="7">
        <v>3</v>
      </c>
      <c r="W869" s="7">
        <v>27</v>
      </c>
      <c r="X869" s="7">
        <v>36</v>
      </c>
      <c r="Y869" s="7">
        <v>0</v>
      </c>
      <c r="Z869" s="7">
        <v>0</v>
      </c>
      <c r="AA869"/>
    </row>
    <row r="870" spans="1:27" x14ac:dyDescent="0.25">
      <c r="A870" s="24" t="str">
        <f t="shared" si="43"/>
        <v/>
      </c>
      <c r="B870" s="24" t="str">
        <f t="shared" si="41"/>
        <v/>
      </c>
      <c r="C870" s="24" t="str">
        <f t="shared" si="42"/>
        <v/>
      </c>
      <c r="D870" s="24">
        <v>2026</v>
      </c>
      <c r="E870" s="7" t="s">
        <v>953</v>
      </c>
      <c r="F870" s="7" t="s">
        <v>950</v>
      </c>
      <c r="G870" s="7" t="s">
        <v>24</v>
      </c>
      <c r="H870" s="7" t="s">
        <v>33</v>
      </c>
      <c r="I870" s="8">
        <v>0.26200000000000001</v>
      </c>
      <c r="J870" s="8">
        <v>0.36499999999999999</v>
      </c>
      <c r="K870" s="8">
        <v>0.41599999999999998</v>
      </c>
      <c r="L870" s="8">
        <v>0.78100000000000003</v>
      </c>
      <c r="M870" s="7">
        <v>57</v>
      </c>
      <c r="N870" s="7">
        <v>247</v>
      </c>
      <c r="O870" s="7">
        <v>202</v>
      </c>
      <c r="P870" s="7">
        <v>38</v>
      </c>
      <c r="Q870" s="7">
        <v>53</v>
      </c>
      <c r="R870" s="7">
        <v>9</v>
      </c>
      <c r="S870" s="7">
        <v>2</v>
      </c>
      <c r="T870" s="7">
        <v>6</v>
      </c>
      <c r="U870" s="7">
        <v>43</v>
      </c>
      <c r="V870" s="7">
        <v>11</v>
      </c>
      <c r="W870" s="7">
        <v>25</v>
      </c>
      <c r="X870" s="7">
        <v>32</v>
      </c>
      <c r="Y870" s="7">
        <v>7</v>
      </c>
      <c r="Z870" s="7">
        <v>3</v>
      </c>
      <c r="AA870"/>
    </row>
    <row r="871" spans="1:27" x14ac:dyDescent="0.25">
      <c r="A871" s="24" t="str">
        <f t="shared" si="43"/>
        <v/>
      </c>
      <c r="B871" s="24" t="str">
        <f t="shared" si="41"/>
        <v/>
      </c>
      <c r="C871" s="24" t="str">
        <f t="shared" si="42"/>
        <v/>
      </c>
      <c r="D871" s="24">
        <v>2026</v>
      </c>
      <c r="E871" s="7" t="s">
        <v>955</v>
      </c>
      <c r="F871" s="7" t="s">
        <v>950</v>
      </c>
      <c r="G871" s="7" t="s">
        <v>24</v>
      </c>
      <c r="H871" s="7" t="s">
        <v>35</v>
      </c>
      <c r="I871" s="8">
        <v>0.23699999999999999</v>
      </c>
      <c r="J871" s="8">
        <v>0.371</v>
      </c>
      <c r="K871" s="8">
        <v>0.378</v>
      </c>
      <c r="L871" s="8">
        <v>0.749</v>
      </c>
      <c r="M871" s="7">
        <v>48</v>
      </c>
      <c r="N871" s="7">
        <v>194</v>
      </c>
      <c r="O871" s="7">
        <v>156</v>
      </c>
      <c r="P871" s="7">
        <v>27</v>
      </c>
      <c r="Q871" s="7">
        <v>37</v>
      </c>
      <c r="R871" s="7">
        <v>8</v>
      </c>
      <c r="S871" s="7">
        <v>1</v>
      </c>
      <c r="T871" s="7">
        <v>4</v>
      </c>
      <c r="U871" s="7">
        <v>18</v>
      </c>
      <c r="V871" s="7">
        <v>7</v>
      </c>
      <c r="W871" s="7">
        <v>28</v>
      </c>
      <c r="X871" s="7">
        <v>48</v>
      </c>
      <c r="Y871" s="7">
        <v>3</v>
      </c>
      <c r="Z871" s="7">
        <v>0</v>
      </c>
      <c r="AA871"/>
    </row>
    <row r="872" spans="1:27" x14ac:dyDescent="0.25">
      <c r="A872" s="24" t="str">
        <f t="shared" si="43"/>
        <v/>
      </c>
      <c r="B872" s="24" t="str">
        <f t="shared" si="41"/>
        <v/>
      </c>
      <c r="C872" s="24" t="str">
        <f t="shared" si="42"/>
        <v/>
      </c>
      <c r="D872" s="24">
        <v>2026</v>
      </c>
      <c r="E872" s="7" t="s">
        <v>956</v>
      </c>
      <c r="F872" s="7" t="s">
        <v>950</v>
      </c>
      <c r="G872" s="7" t="s">
        <v>37</v>
      </c>
      <c r="H872" s="7" t="s">
        <v>25</v>
      </c>
      <c r="I872" s="8">
        <v>0.34799999999999998</v>
      </c>
      <c r="J872" s="8">
        <v>0.375</v>
      </c>
      <c r="K872" s="8">
        <v>0.45700000000000002</v>
      </c>
      <c r="L872" s="8">
        <v>0.83199999999999996</v>
      </c>
      <c r="M872" s="7">
        <v>17</v>
      </c>
      <c r="N872" s="7">
        <v>49</v>
      </c>
      <c r="O872" s="7">
        <v>46</v>
      </c>
      <c r="P872" s="7">
        <v>6</v>
      </c>
      <c r="Q872" s="7">
        <v>16</v>
      </c>
      <c r="R872" s="7">
        <v>3</v>
      </c>
      <c r="S872" s="7">
        <v>1</v>
      </c>
      <c r="T872" s="7">
        <v>0</v>
      </c>
      <c r="U872" s="7">
        <v>7</v>
      </c>
      <c r="V872" s="7">
        <v>0</v>
      </c>
      <c r="W872" s="7">
        <v>2</v>
      </c>
      <c r="X872" s="7">
        <v>10</v>
      </c>
      <c r="Y872" s="7">
        <v>0</v>
      </c>
      <c r="Z872" s="7">
        <v>0</v>
      </c>
      <c r="AA872"/>
    </row>
    <row r="873" spans="1:27" x14ac:dyDescent="0.25">
      <c r="A873" s="24">
        <f t="shared" si="43"/>
        <v>1</v>
      </c>
      <c r="B873" s="24" t="str">
        <f t="shared" si="41"/>
        <v/>
      </c>
      <c r="C873" s="24" t="str">
        <f t="shared" si="42"/>
        <v/>
      </c>
      <c r="D873" s="24">
        <v>2026</v>
      </c>
      <c r="E873" s="7" t="s">
        <v>957</v>
      </c>
      <c r="F873" s="7" t="s">
        <v>950</v>
      </c>
      <c r="G873" s="7" t="s">
        <v>32</v>
      </c>
      <c r="H873" s="7" t="s">
        <v>38</v>
      </c>
      <c r="I873" s="8">
        <v>0.313</v>
      </c>
      <c r="J873" s="8">
        <v>0.374</v>
      </c>
      <c r="K873" s="8">
        <v>0.44600000000000001</v>
      </c>
      <c r="L873" s="8">
        <v>0.81899999999999995</v>
      </c>
      <c r="M873" s="7">
        <v>27</v>
      </c>
      <c r="N873" s="7">
        <v>93</v>
      </c>
      <c r="O873" s="7">
        <v>83</v>
      </c>
      <c r="P873" s="7">
        <v>14</v>
      </c>
      <c r="Q873" s="7">
        <v>26</v>
      </c>
      <c r="R873" s="7">
        <v>2</v>
      </c>
      <c r="S873" s="7">
        <v>0</v>
      </c>
      <c r="T873" s="7">
        <v>3</v>
      </c>
      <c r="U873" s="7">
        <v>8</v>
      </c>
      <c r="V873" s="7">
        <v>4</v>
      </c>
      <c r="W873" s="7">
        <v>4</v>
      </c>
      <c r="X873" s="7">
        <v>13</v>
      </c>
      <c r="Y873" s="7">
        <v>0</v>
      </c>
      <c r="Z873" s="7">
        <v>0</v>
      </c>
      <c r="AA873"/>
    </row>
    <row r="874" spans="1:27" x14ac:dyDescent="0.25">
      <c r="A874" s="24" t="str">
        <f t="shared" si="43"/>
        <v/>
      </c>
      <c r="B874" s="24" t="str">
        <f t="shared" si="41"/>
        <v/>
      </c>
      <c r="C874" s="24" t="str">
        <f t="shared" si="42"/>
        <v/>
      </c>
      <c r="D874" s="24">
        <v>2026</v>
      </c>
      <c r="E874" s="7" t="s">
        <v>959</v>
      </c>
      <c r="F874" s="7" t="s">
        <v>950</v>
      </c>
      <c r="G874" s="7" t="s">
        <v>37</v>
      </c>
      <c r="H874" s="7" t="s">
        <v>30</v>
      </c>
      <c r="I874" s="8">
        <v>0.28299999999999997</v>
      </c>
      <c r="J874" s="8">
        <v>0.33</v>
      </c>
      <c r="K874" s="8">
        <v>0.46500000000000002</v>
      </c>
      <c r="L874" s="8">
        <v>0.79500000000000004</v>
      </c>
      <c r="M874" s="7">
        <v>31</v>
      </c>
      <c r="N874" s="7">
        <v>111</v>
      </c>
      <c r="O874" s="7">
        <v>99</v>
      </c>
      <c r="P874" s="7">
        <v>18</v>
      </c>
      <c r="Q874" s="7">
        <v>28</v>
      </c>
      <c r="R874" s="7">
        <v>6</v>
      </c>
      <c r="S874" s="7">
        <v>0</v>
      </c>
      <c r="T874" s="7">
        <v>4</v>
      </c>
      <c r="U874" s="7">
        <v>23</v>
      </c>
      <c r="V874" s="7">
        <v>2</v>
      </c>
      <c r="W874" s="7">
        <v>6</v>
      </c>
      <c r="X874" s="7">
        <v>34</v>
      </c>
      <c r="Y874" s="7">
        <v>4</v>
      </c>
      <c r="Z874" s="7">
        <v>0</v>
      </c>
      <c r="AA874"/>
    </row>
    <row r="875" spans="1:27" x14ac:dyDescent="0.25">
      <c r="A875" s="24" t="str">
        <f t="shared" si="43"/>
        <v/>
      </c>
      <c r="B875" s="24" t="str">
        <f t="shared" si="41"/>
        <v/>
      </c>
      <c r="C875" s="24" t="str">
        <f t="shared" si="42"/>
        <v/>
      </c>
      <c r="D875" s="24">
        <v>2026</v>
      </c>
      <c r="E875" s="7" t="s">
        <v>958</v>
      </c>
      <c r="F875" s="7" t="s">
        <v>950</v>
      </c>
      <c r="G875" s="7" t="s">
        <v>37</v>
      </c>
      <c r="H875" s="7" t="s">
        <v>25</v>
      </c>
      <c r="I875" s="8">
        <v>0.28000000000000003</v>
      </c>
      <c r="J875" s="8">
        <v>0.36799999999999999</v>
      </c>
      <c r="K875" s="8">
        <v>0.40200000000000002</v>
      </c>
      <c r="L875" s="8">
        <v>0.77</v>
      </c>
      <c r="M875" s="7">
        <v>42</v>
      </c>
      <c r="N875" s="7">
        <v>154</v>
      </c>
      <c r="O875" s="7">
        <v>132</v>
      </c>
      <c r="P875" s="7">
        <v>24</v>
      </c>
      <c r="Q875" s="7">
        <v>37</v>
      </c>
      <c r="R875" s="7">
        <v>8</v>
      </c>
      <c r="S875" s="7">
        <v>1</v>
      </c>
      <c r="T875" s="7">
        <v>2</v>
      </c>
      <c r="U875" s="7">
        <v>18</v>
      </c>
      <c r="V875" s="7">
        <v>2</v>
      </c>
      <c r="W875" s="7">
        <v>17</v>
      </c>
      <c r="X875" s="7">
        <v>32</v>
      </c>
      <c r="Y875" s="7">
        <v>3</v>
      </c>
      <c r="Z875" s="7">
        <v>1</v>
      </c>
      <c r="AA875"/>
    </row>
    <row r="876" spans="1:27" x14ac:dyDescent="0.25">
      <c r="A876" s="24" t="str">
        <f t="shared" si="43"/>
        <v/>
      </c>
      <c r="B876" s="24" t="str">
        <f t="shared" si="41"/>
        <v/>
      </c>
      <c r="C876" s="24" t="str">
        <f t="shared" si="42"/>
        <v/>
      </c>
      <c r="D876" s="24">
        <v>2026</v>
      </c>
      <c r="E876" s="7" t="s">
        <v>960</v>
      </c>
      <c r="F876" s="7" t="s">
        <v>950</v>
      </c>
      <c r="G876" s="7" t="s">
        <v>37</v>
      </c>
      <c r="H876" s="7" t="s">
        <v>38</v>
      </c>
      <c r="I876" s="8">
        <v>0.26300000000000001</v>
      </c>
      <c r="J876" s="8">
        <v>0.28199999999999997</v>
      </c>
      <c r="K876" s="8">
        <v>0.34200000000000003</v>
      </c>
      <c r="L876" s="8">
        <v>0.624</v>
      </c>
      <c r="M876" s="7">
        <v>12</v>
      </c>
      <c r="N876" s="7">
        <v>39</v>
      </c>
      <c r="O876" s="7">
        <v>38</v>
      </c>
      <c r="P876" s="7">
        <v>6</v>
      </c>
      <c r="Q876" s="7">
        <v>10</v>
      </c>
      <c r="R876" s="7">
        <v>1</v>
      </c>
      <c r="S876" s="7">
        <v>1</v>
      </c>
      <c r="T876" s="7">
        <v>0</v>
      </c>
      <c r="U876" s="7">
        <v>3</v>
      </c>
      <c r="V876" s="7">
        <v>0</v>
      </c>
      <c r="W876" s="7">
        <v>1</v>
      </c>
      <c r="X876" s="7">
        <v>11</v>
      </c>
      <c r="Y876" s="7">
        <v>2</v>
      </c>
      <c r="Z876" s="7">
        <v>0</v>
      </c>
      <c r="AA876"/>
    </row>
    <row r="877" spans="1:27" x14ac:dyDescent="0.25">
      <c r="A877" s="24" t="str">
        <f t="shared" si="43"/>
        <v/>
      </c>
      <c r="B877" s="24" t="str">
        <f t="shared" si="41"/>
        <v/>
      </c>
      <c r="C877" s="24" t="str">
        <f t="shared" si="42"/>
        <v/>
      </c>
      <c r="D877" s="24">
        <v>2026</v>
      </c>
      <c r="E877" s="7" t="s">
        <v>961</v>
      </c>
      <c r="F877" s="7" t="s">
        <v>950</v>
      </c>
      <c r="G877" s="7" t="s">
        <v>47</v>
      </c>
      <c r="H877" s="7" t="s">
        <v>38</v>
      </c>
      <c r="I877" s="8">
        <v>0.25700000000000001</v>
      </c>
      <c r="J877" s="8">
        <v>0.308</v>
      </c>
      <c r="K877" s="8">
        <v>0.4</v>
      </c>
      <c r="L877" s="8">
        <v>0.70799999999999996</v>
      </c>
      <c r="M877" s="7">
        <v>23</v>
      </c>
      <c r="N877" s="7">
        <v>79</v>
      </c>
      <c r="O877" s="7">
        <v>70</v>
      </c>
      <c r="P877" s="7">
        <v>15</v>
      </c>
      <c r="Q877" s="7">
        <v>18</v>
      </c>
      <c r="R877" s="7">
        <v>4</v>
      </c>
      <c r="S877" s="7">
        <v>0</v>
      </c>
      <c r="T877" s="7">
        <v>2</v>
      </c>
      <c r="U877" s="7">
        <v>10</v>
      </c>
      <c r="V877" s="7">
        <v>1</v>
      </c>
      <c r="W877" s="7">
        <v>5</v>
      </c>
      <c r="X877" s="7">
        <v>20</v>
      </c>
      <c r="Y877" s="7">
        <v>7</v>
      </c>
      <c r="Z877" s="7">
        <v>1</v>
      </c>
      <c r="AA877"/>
    </row>
    <row r="878" spans="1:27" x14ac:dyDescent="0.25">
      <c r="A878" s="24" t="str">
        <f t="shared" si="43"/>
        <v/>
      </c>
      <c r="B878" s="24" t="str">
        <f t="shared" si="41"/>
        <v/>
      </c>
      <c r="C878" s="24" t="str">
        <f t="shared" si="42"/>
        <v/>
      </c>
      <c r="D878" s="24">
        <v>2026</v>
      </c>
      <c r="E878" s="7" t="s">
        <v>962</v>
      </c>
      <c r="F878" s="7" t="s">
        <v>950</v>
      </c>
      <c r="G878" s="7" t="s">
        <v>47</v>
      </c>
      <c r="H878" s="7" t="s">
        <v>27</v>
      </c>
      <c r="I878" s="8">
        <v>0.22500000000000001</v>
      </c>
      <c r="J878" s="8">
        <v>0.32</v>
      </c>
      <c r="K878" s="8">
        <v>0.318</v>
      </c>
      <c r="L878" s="8">
        <v>0.63800000000000001</v>
      </c>
      <c r="M878" s="7">
        <v>36</v>
      </c>
      <c r="N878" s="7">
        <v>152</v>
      </c>
      <c r="O878" s="7">
        <v>129</v>
      </c>
      <c r="P878" s="7">
        <v>21</v>
      </c>
      <c r="Q878" s="7">
        <v>29</v>
      </c>
      <c r="R878" s="7">
        <v>3</v>
      </c>
      <c r="S878" s="7">
        <v>0</v>
      </c>
      <c r="T878" s="7">
        <v>3</v>
      </c>
      <c r="U878" s="7">
        <v>18</v>
      </c>
      <c r="V878" s="7">
        <v>2</v>
      </c>
      <c r="W878" s="7">
        <v>17</v>
      </c>
      <c r="X878" s="7">
        <v>43</v>
      </c>
      <c r="Y878" s="7">
        <v>5</v>
      </c>
      <c r="Z878" s="7">
        <v>1</v>
      </c>
      <c r="AA878"/>
    </row>
    <row r="879" spans="1:27" x14ac:dyDescent="0.25">
      <c r="A879" s="24">
        <f t="shared" si="43"/>
        <v>1</v>
      </c>
      <c r="B879" s="24" t="str">
        <f t="shared" si="41"/>
        <v/>
      </c>
      <c r="C879" s="24" t="str">
        <f t="shared" si="42"/>
        <v/>
      </c>
      <c r="D879" s="24">
        <v>2026</v>
      </c>
      <c r="E879" s="7" t="s">
        <v>963</v>
      </c>
      <c r="F879" s="7" t="s">
        <v>950</v>
      </c>
      <c r="G879" s="7" t="s">
        <v>29</v>
      </c>
      <c r="H879" s="7" t="s">
        <v>38</v>
      </c>
      <c r="I879" s="8">
        <v>0.222</v>
      </c>
      <c r="J879" s="8">
        <v>0.35499999999999998</v>
      </c>
      <c r="K879" s="8">
        <v>0.28599999999999998</v>
      </c>
      <c r="L879" s="8">
        <v>0.64100000000000001</v>
      </c>
      <c r="M879" s="7">
        <v>27</v>
      </c>
      <c r="N879" s="7">
        <v>76</v>
      </c>
      <c r="O879" s="7">
        <v>63</v>
      </c>
      <c r="P879" s="7">
        <v>12</v>
      </c>
      <c r="Q879" s="7">
        <v>14</v>
      </c>
      <c r="R879" s="7">
        <v>2</v>
      </c>
      <c r="S879" s="7">
        <v>1</v>
      </c>
      <c r="T879" s="7">
        <v>0</v>
      </c>
      <c r="U879" s="7">
        <v>4</v>
      </c>
      <c r="V879" s="7">
        <v>5</v>
      </c>
      <c r="W879" s="7">
        <v>8</v>
      </c>
      <c r="X879" s="7">
        <v>22</v>
      </c>
      <c r="Y879" s="7">
        <v>1</v>
      </c>
      <c r="Z879" s="7">
        <v>0</v>
      </c>
      <c r="AA879"/>
    </row>
    <row r="880" spans="1:27" x14ac:dyDescent="0.25">
      <c r="A880" s="24">
        <f t="shared" si="43"/>
        <v>1</v>
      </c>
      <c r="B880" s="24" t="str">
        <f t="shared" si="41"/>
        <v/>
      </c>
      <c r="C880" s="24" t="str">
        <f t="shared" si="42"/>
        <v/>
      </c>
      <c r="D880" s="24">
        <v>2026</v>
      </c>
      <c r="E880" s="7" t="s">
        <v>964</v>
      </c>
      <c r="F880" s="7" t="s">
        <v>950</v>
      </c>
      <c r="G880" s="7" t="s">
        <v>29</v>
      </c>
      <c r="H880" s="7" t="s">
        <v>40</v>
      </c>
      <c r="I880" s="8">
        <v>0.17599999999999999</v>
      </c>
      <c r="J880" s="8">
        <v>0.34899999999999998</v>
      </c>
      <c r="K880" s="8">
        <v>0.23499999999999999</v>
      </c>
      <c r="L880" s="8">
        <v>0.58399999999999996</v>
      </c>
      <c r="M880" s="7">
        <v>16</v>
      </c>
      <c r="N880" s="7">
        <v>45</v>
      </c>
      <c r="O880" s="7">
        <v>34</v>
      </c>
      <c r="P880" s="7">
        <v>9</v>
      </c>
      <c r="Q880" s="7">
        <v>6</v>
      </c>
      <c r="R880" s="7">
        <v>0</v>
      </c>
      <c r="S880" s="7">
        <v>1</v>
      </c>
      <c r="T880" s="7">
        <v>0</v>
      </c>
      <c r="U880" s="7">
        <v>4</v>
      </c>
      <c r="V880" s="7">
        <v>3</v>
      </c>
      <c r="W880" s="7">
        <v>6</v>
      </c>
      <c r="X880" s="7">
        <v>9</v>
      </c>
      <c r="Y880" s="7">
        <v>3</v>
      </c>
      <c r="Z880" s="7">
        <v>1</v>
      </c>
      <c r="AA880"/>
    </row>
    <row r="881" spans="1:27" x14ac:dyDescent="0.25">
      <c r="A881" s="24" t="str">
        <f t="shared" si="43"/>
        <v/>
      </c>
      <c r="B881" s="24" t="str">
        <f t="shared" si="41"/>
        <v/>
      </c>
      <c r="C881" s="24" t="str">
        <f t="shared" si="42"/>
        <v/>
      </c>
      <c r="D881" s="24">
        <v>2026</v>
      </c>
      <c r="E881" s="7" t="s">
        <v>965</v>
      </c>
      <c r="F881" s="7" t="s">
        <v>950</v>
      </c>
      <c r="G881" s="7" t="s">
        <v>24</v>
      </c>
      <c r="H881" s="7" t="s">
        <v>25</v>
      </c>
      <c r="I881" s="8">
        <v>0.16700000000000001</v>
      </c>
      <c r="J881" s="8">
        <v>0.375</v>
      </c>
      <c r="K881" s="8">
        <v>0.16700000000000001</v>
      </c>
      <c r="L881" s="8">
        <v>0.54200000000000004</v>
      </c>
      <c r="M881" s="7">
        <v>4</v>
      </c>
      <c r="N881" s="7">
        <v>8</v>
      </c>
      <c r="O881" s="7">
        <v>6</v>
      </c>
      <c r="P881" s="7">
        <v>1</v>
      </c>
      <c r="Q881" s="7">
        <v>1</v>
      </c>
      <c r="R881" s="7">
        <v>0</v>
      </c>
      <c r="S881" s="7">
        <v>0</v>
      </c>
      <c r="T881" s="7">
        <v>0</v>
      </c>
      <c r="U881" s="7">
        <v>0</v>
      </c>
      <c r="V881" s="7">
        <v>2</v>
      </c>
      <c r="W881" s="7">
        <v>0</v>
      </c>
      <c r="X881" s="7">
        <v>2</v>
      </c>
      <c r="Y881" s="7">
        <v>0</v>
      </c>
      <c r="Z881" s="7">
        <v>0</v>
      </c>
      <c r="AA881"/>
    </row>
    <row r="882" spans="1:27" x14ac:dyDescent="0.25">
      <c r="A882" s="24" t="str">
        <f t="shared" si="43"/>
        <v/>
      </c>
      <c r="B882" s="24" t="str">
        <f t="shared" si="41"/>
        <v/>
      </c>
      <c r="C882" s="24" t="str">
        <f t="shared" si="42"/>
        <v/>
      </c>
      <c r="D882" s="24">
        <v>2026</v>
      </c>
      <c r="E882" s="7" t="s">
        <v>966</v>
      </c>
      <c r="F882" s="7" t="s">
        <v>950</v>
      </c>
      <c r="G882" s="7" t="s">
        <v>24</v>
      </c>
      <c r="H882" s="7" t="s">
        <v>27</v>
      </c>
      <c r="I882" s="8">
        <v>0.107</v>
      </c>
      <c r="J882" s="8">
        <v>0.224</v>
      </c>
      <c r="K882" s="8">
        <v>0.17899999999999999</v>
      </c>
      <c r="L882" s="8">
        <v>0.40200000000000002</v>
      </c>
      <c r="M882" s="7">
        <v>22</v>
      </c>
      <c r="N882" s="7">
        <v>67</v>
      </c>
      <c r="O882" s="7">
        <v>56</v>
      </c>
      <c r="P882" s="7">
        <v>6</v>
      </c>
      <c r="Q882" s="7">
        <v>6</v>
      </c>
      <c r="R882" s="7">
        <v>1</v>
      </c>
      <c r="S882" s="7">
        <v>0</v>
      </c>
      <c r="T882" s="7">
        <v>1</v>
      </c>
      <c r="U882" s="7">
        <v>8</v>
      </c>
      <c r="V882" s="7">
        <v>2</v>
      </c>
      <c r="W882" s="7">
        <v>7</v>
      </c>
      <c r="X882" s="7">
        <v>19</v>
      </c>
      <c r="Y882" s="7">
        <v>1</v>
      </c>
      <c r="Z882" s="7">
        <v>0</v>
      </c>
      <c r="AA882"/>
    </row>
    <row r="883" spans="1:27" x14ac:dyDescent="0.25">
      <c r="A883" s="24">
        <f t="shared" si="43"/>
        <v>1</v>
      </c>
      <c r="B883" s="24" t="str">
        <f t="shared" si="41"/>
        <v/>
      </c>
      <c r="C883" s="24" t="str">
        <f t="shared" si="42"/>
        <v/>
      </c>
      <c r="D883" s="24">
        <v>2026</v>
      </c>
      <c r="E883" s="7" t="s">
        <v>967</v>
      </c>
      <c r="F883" s="7" t="s">
        <v>968</v>
      </c>
      <c r="G883" s="7" t="s">
        <v>29</v>
      </c>
      <c r="H883" s="7" t="s">
        <v>42</v>
      </c>
      <c r="I883" s="8">
        <v>0.32700000000000001</v>
      </c>
      <c r="J883" s="8">
        <v>0.38600000000000001</v>
      </c>
      <c r="K883" s="8">
        <v>0.44500000000000001</v>
      </c>
      <c r="L883" s="8">
        <v>0.83199999999999996</v>
      </c>
      <c r="M883" s="7">
        <v>55</v>
      </c>
      <c r="N883" s="7">
        <v>251</v>
      </c>
      <c r="O883" s="7">
        <v>220</v>
      </c>
      <c r="P883" s="7">
        <v>47</v>
      </c>
      <c r="Q883" s="7">
        <v>72</v>
      </c>
      <c r="R883" s="7">
        <v>8</v>
      </c>
      <c r="S883" s="7">
        <v>0</v>
      </c>
      <c r="T883" s="7">
        <v>6</v>
      </c>
      <c r="U883" s="7">
        <v>43</v>
      </c>
      <c r="V883" s="7">
        <v>7</v>
      </c>
      <c r="W883" s="7">
        <v>18</v>
      </c>
      <c r="X883" s="7">
        <v>22</v>
      </c>
      <c r="Y883" s="7">
        <v>8</v>
      </c>
      <c r="Z883" s="7">
        <v>1</v>
      </c>
      <c r="AA883"/>
    </row>
    <row r="884" spans="1:27" x14ac:dyDescent="0.25">
      <c r="A884" s="24" t="str">
        <f t="shared" si="43"/>
        <v/>
      </c>
      <c r="B884" s="24" t="str">
        <f t="shared" si="41"/>
        <v/>
      </c>
      <c r="C884" s="24">
        <f t="shared" si="42"/>
        <v>1</v>
      </c>
      <c r="D884" s="24">
        <v>2026</v>
      </c>
      <c r="E884" s="7" t="s">
        <v>969</v>
      </c>
      <c r="F884" s="7" t="s">
        <v>968</v>
      </c>
      <c r="G884" s="7" t="s">
        <v>24</v>
      </c>
      <c r="H884" s="7" t="s">
        <v>40</v>
      </c>
      <c r="I884" s="8">
        <v>0.27700000000000002</v>
      </c>
      <c r="J884" s="8">
        <v>0.38900000000000001</v>
      </c>
      <c r="K884" s="8">
        <v>0.34</v>
      </c>
      <c r="L884" s="8">
        <v>0.72899999999999998</v>
      </c>
      <c r="M884" s="7">
        <v>55</v>
      </c>
      <c r="N884" s="7">
        <v>232</v>
      </c>
      <c r="O884" s="7">
        <v>188</v>
      </c>
      <c r="P884" s="7">
        <v>36</v>
      </c>
      <c r="Q884" s="7">
        <v>52</v>
      </c>
      <c r="R884" s="7">
        <v>7</v>
      </c>
      <c r="S884" s="7">
        <v>1</v>
      </c>
      <c r="T884" s="7">
        <v>1</v>
      </c>
      <c r="U884" s="7">
        <v>29</v>
      </c>
      <c r="V884" s="7">
        <v>12</v>
      </c>
      <c r="W884" s="7">
        <v>25</v>
      </c>
      <c r="X884" s="7">
        <v>45</v>
      </c>
      <c r="Y884" s="7">
        <v>6</v>
      </c>
      <c r="Z884" s="7">
        <v>2</v>
      </c>
      <c r="AA884"/>
    </row>
    <row r="885" spans="1:27" x14ac:dyDescent="0.25">
      <c r="A885" s="24" t="str">
        <f t="shared" si="43"/>
        <v/>
      </c>
      <c r="B885" s="24" t="str">
        <f t="shared" si="41"/>
        <v/>
      </c>
      <c r="C885" s="24" t="str">
        <f t="shared" si="42"/>
        <v/>
      </c>
      <c r="D885" s="24">
        <v>2026</v>
      </c>
      <c r="E885" s="7" t="s">
        <v>970</v>
      </c>
      <c r="F885" s="7" t="s">
        <v>968</v>
      </c>
      <c r="G885" s="7" t="s">
        <v>37</v>
      </c>
      <c r="H885" s="7" t="s">
        <v>38</v>
      </c>
      <c r="I885" s="8">
        <v>0.26700000000000002</v>
      </c>
      <c r="J885" s="8">
        <v>0.34899999999999998</v>
      </c>
      <c r="K885" s="8">
        <v>0.46</v>
      </c>
      <c r="L885" s="8">
        <v>0.80900000000000005</v>
      </c>
      <c r="M885" s="7">
        <v>50</v>
      </c>
      <c r="N885" s="7">
        <v>215</v>
      </c>
      <c r="O885" s="7">
        <v>187</v>
      </c>
      <c r="P885" s="7">
        <v>33</v>
      </c>
      <c r="Q885" s="7">
        <v>50</v>
      </c>
      <c r="R885" s="7">
        <v>9</v>
      </c>
      <c r="S885" s="7">
        <v>0</v>
      </c>
      <c r="T885" s="7">
        <v>9</v>
      </c>
      <c r="U885" s="7">
        <v>51</v>
      </c>
      <c r="V885" s="7">
        <v>7</v>
      </c>
      <c r="W885" s="7">
        <v>18</v>
      </c>
      <c r="X885" s="7">
        <v>33</v>
      </c>
      <c r="Y885" s="7">
        <v>2</v>
      </c>
      <c r="Z885" s="7">
        <v>1</v>
      </c>
      <c r="AA885"/>
    </row>
    <row r="886" spans="1:27" x14ac:dyDescent="0.25">
      <c r="A886" s="24" t="str">
        <f t="shared" si="43"/>
        <v/>
      </c>
      <c r="B886" s="24" t="str">
        <f t="shared" si="41"/>
        <v/>
      </c>
      <c r="C886" s="24" t="str">
        <f t="shared" si="42"/>
        <v/>
      </c>
      <c r="D886" s="24">
        <v>2026</v>
      </c>
      <c r="E886" s="7" t="s">
        <v>971</v>
      </c>
      <c r="F886" s="7" t="s">
        <v>968</v>
      </c>
      <c r="G886" s="7" t="s">
        <v>47</v>
      </c>
      <c r="H886" s="7" t="s">
        <v>33</v>
      </c>
      <c r="I886" s="8">
        <v>0.255</v>
      </c>
      <c r="J886" s="8">
        <v>0.35099999999999998</v>
      </c>
      <c r="K886" s="8">
        <v>0.38800000000000001</v>
      </c>
      <c r="L886" s="8">
        <v>0.73899999999999999</v>
      </c>
      <c r="M886" s="7">
        <v>54</v>
      </c>
      <c r="N886" s="7">
        <v>230</v>
      </c>
      <c r="O886" s="7">
        <v>196</v>
      </c>
      <c r="P886" s="7">
        <v>32</v>
      </c>
      <c r="Q886" s="7">
        <v>50</v>
      </c>
      <c r="R886" s="7">
        <v>8</v>
      </c>
      <c r="S886" s="7">
        <v>3</v>
      </c>
      <c r="T886" s="7">
        <v>4</v>
      </c>
      <c r="U886" s="7">
        <v>30</v>
      </c>
      <c r="V886" s="7">
        <v>3</v>
      </c>
      <c r="W886" s="7">
        <v>27</v>
      </c>
      <c r="X886" s="7">
        <v>30</v>
      </c>
      <c r="Y886" s="7">
        <v>4</v>
      </c>
      <c r="Z886" s="7">
        <v>3</v>
      </c>
      <c r="AA886"/>
    </row>
    <row r="887" spans="1:27" x14ac:dyDescent="0.25">
      <c r="A887" s="24" t="str">
        <f t="shared" si="43"/>
        <v/>
      </c>
      <c r="B887" s="24" t="str">
        <f t="shared" si="41"/>
        <v/>
      </c>
      <c r="C887" s="24" t="str">
        <f t="shared" si="42"/>
        <v/>
      </c>
      <c r="D887" s="24">
        <v>2026</v>
      </c>
      <c r="E887" s="7" t="s">
        <v>972</v>
      </c>
      <c r="F887" s="7" t="s">
        <v>968</v>
      </c>
      <c r="G887" s="7" t="s">
        <v>37</v>
      </c>
      <c r="H887" s="7" t="s">
        <v>35</v>
      </c>
      <c r="I887" s="8">
        <v>0.253</v>
      </c>
      <c r="J887" s="8">
        <v>0.34899999999999998</v>
      </c>
      <c r="K887" s="8">
        <v>0.36</v>
      </c>
      <c r="L887" s="8">
        <v>0.70899999999999996</v>
      </c>
      <c r="M887" s="7">
        <v>45</v>
      </c>
      <c r="N887" s="7">
        <v>179</v>
      </c>
      <c r="O887" s="7">
        <v>150</v>
      </c>
      <c r="P887" s="7">
        <v>25</v>
      </c>
      <c r="Q887" s="7">
        <v>38</v>
      </c>
      <c r="R887" s="7">
        <v>7</v>
      </c>
      <c r="S887" s="7">
        <v>0</v>
      </c>
      <c r="T887" s="7">
        <v>3</v>
      </c>
      <c r="U887" s="7">
        <v>23</v>
      </c>
      <c r="V887" s="7">
        <v>2</v>
      </c>
      <c r="W887" s="7">
        <v>21</v>
      </c>
      <c r="X887" s="7">
        <v>37</v>
      </c>
      <c r="Y887" s="7">
        <v>0</v>
      </c>
      <c r="Z887" s="7">
        <v>0</v>
      </c>
      <c r="AA887"/>
    </row>
    <row r="888" spans="1:27" x14ac:dyDescent="0.25">
      <c r="A888" s="24">
        <f t="shared" si="43"/>
        <v>1</v>
      </c>
      <c r="B888" s="24" t="str">
        <f t="shared" si="41"/>
        <v/>
      </c>
      <c r="C888" s="24" t="str">
        <f t="shared" si="42"/>
        <v/>
      </c>
      <c r="D888" s="24">
        <v>2026</v>
      </c>
      <c r="E888" s="7" t="s">
        <v>973</v>
      </c>
      <c r="F888" s="7" t="s">
        <v>968</v>
      </c>
      <c r="G888" s="7" t="s">
        <v>29</v>
      </c>
      <c r="H888" s="7" t="s">
        <v>44</v>
      </c>
      <c r="I888" s="8">
        <v>0.23899999999999999</v>
      </c>
      <c r="J888" s="8">
        <v>0.311</v>
      </c>
      <c r="K888" s="8">
        <v>0.36399999999999999</v>
      </c>
      <c r="L888" s="8">
        <v>0.67500000000000004</v>
      </c>
      <c r="M888" s="7">
        <v>49</v>
      </c>
      <c r="N888" s="7">
        <v>206</v>
      </c>
      <c r="O888" s="7">
        <v>184</v>
      </c>
      <c r="P888" s="7">
        <v>26</v>
      </c>
      <c r="Q888" s="7">
        <v>44</v>
      </c>
      <c r="R888" s="7">
        <v>9</v>
      </c>
      <c r="S888" s="7">
        <v>1</v>
      </c>
      <c r="T888" s="7">
        <v>4</v>
      </c>
      <c r="U888" s="7">
        <v>22</v>
      </c>
      <c r="V888" s="7">
        <v>8</v>
      </c>
      <c r="W888" s="7">
        <v>12</v>
      </c>
      <c r="X888" s="7">
        <v>52</v>
      </c>
      <c r="Y888" s="7">
        <v>2</v>
      </c>
      <c r="Z888" s="7">
        <v>0</v>
      </c>
      <c r="AA888"/>
    </row>
    <row r="889" spans="1:27" x14ac:dyDescent="0.25">
      <c r="A889" s="24" t="str">
        <f t="shared" si="43"/>
        <v/>
      </c>
      <c r="B889" s="24" t="str">
        <f t="shared" si="41"/>
        <v/>
      </c>
      <c r="C889" s="24" t="str">
        <f t="shared" si="42"/>
        <v/>
      </c>
      <c r="D889" s="24">
        <v>2026</v>
      </c>
      <c r="E889" s="7" t="s">
        <v>974</v>
      </c>
      <c r="F889" s="7" t="s">
        <v>968</v>
      </c>
      <c r="G889" s="7" t="s">
        <v>47</v>
      </c>
      <c r="H889" s="7" t="s">
        <v>35</v>
      </c>
      <c r="I889" s="8">
        <v>0.21099999999999999</v>
      </c>
      <c r="J889" s="8">
        <v>0.41899999999999998</v>
      </c>
      <c r="K889" s="8">
        <v>0.38600000000000001</v>
      </c>
      <c r="L889" s="8">
        <v>0.80500000000000005</v>
      </c>
      <c r="M889" s="7">
        <v>54</v>
      </c>
      <c r="N889" s="7">
        <v>232</v>
      </c>
      <c r="O889" s="7">
        <v>166</v>
      </c>
      <c r="P889" s="7">
        <v>40</v>
      </c>
      <c r="Q889" s="7">
        <v>35</v>
      </c>
      <c r="R889" s="7">
        <v>8</v>
      </c>
      <c r="S889" s="7">
        <v>0</v>
      </c>
      <c r="T889" s="7">
        <v>7</v>
      </c>
      <c r="U889" s="7">
        <v>30</v>
      </c>
      <c r="V889" s="7">
        <v>24</v>
      </c>
      <c r="W889" s="7">
        <v>37</v>
      </c>
      <c r="X889" s="7">
        <v>67</v>
      </c>
      <c r="Y889" s="7">
        <v>13</v>
      </c>
      <c r="Z889" s="7">
        <v>5</v>
      </c>
      <c r="AA889"/>
    </row>
    <row r="890" spans="1:27" x14ac:dyDescent="0.25">
      <c r="A890" s="24">
        <f t="shared" si="43"/>
        <v>1</v>
      </c>
      <c r="B890" s="24" t="str">
        <f t="shared" si="41"/>
        <v/>
      </c>
      <c r="C890" s="24" t="str">
        <f t="shared" si="42"/>
        <v/>
      </c>
      <c r="D890" s="24">
        <v>2026</v>
      </c>
      <c r="E890" s="7" t="s">
        <v>975</v>
      </c>
      <c r="F890" s="7" t="s">
        <v>968</v>
      </c>
      <c r="G890" s="7" t="s">
        <v>29</v>
      </c>
      <c r="H890" s="7" t="s">
        <v>30</v>
      </c>
      <c r="I890" s="8">
        <v>0.42899999999999999</v>
      </c>
      <c r="J890" s="8">
        <v>0.5</v>
      </c>
      <c r="K890" s="8">
        <v>0.71399999999999997</v>
      </c>
      <c r="L890" s="8">
        <v>1.214</v>
      </c>
      <c r="M890" s="7">
        <v>5</v>
      </c>
      <c r="N890" s="7">
        <v>8</v>
      </c>
      <c r="O890" s="7">
        <v>7</v>
      </c>
      <c r="P890" s="7">
        <v>3</v>
      </c>
      <c r="Q890" s="7">
        <v>3</v>
      </c>
      <c r="R890" s="7">
        <v>0</v>
      </c>
      <c r="S890" s="7">
        <v>1</v>
      </c>
      <c r="T890" s="7">
        <v>0</v>
      </c>
      <c r="U890" s="7">
        <v>0</v>
      </c>
      <c r="V890" s="7">
        <v>0</v>
      </c>
      <c r="W890" s="7">
        <v>1</v>
      </c>
      <c r="X890" s="7">
        <v>2</v>
      </c>
      <c r="Y890" s="7">
        <v>0</v>
      </c>
      <c r="Z890" s="7">
        <v>0</v>
      </c>
      <c r="AA890"/>
    </row>
    <row r="891" spans="1:27" x14ac:dyDescent="0.25">
      <c r="A891" s="24" t="str">
        <f t="shared" si="43"/>
        <v/>
      </c>
      <c r="B891" s="24" t="str">
        <f t="shared" si="41"/>
        <v/>
      </c>
      <c r="C891" s="24" t="str">
        <f t="shared" si="42"/>
        <v/>
      </c>
      <c r="D891" s="24">
        <v>2026</v>
      </c>
      <c r="E891" s="7" t="s">
        <v>976</v>
      </c>
      <c r="F891" s="7" t="s">
        <v>968</v>
      </c>
      <c r="G891" s="7" t="s">
        <v>37</v>
      </c>
      <c r="H891" s="7" t="s">
        <v>27</v>
      </c>
      <c r="I891" s="8">
        <v>0.40799999999999997</v>
      </c>
      <c r="J891" s="8">
        <v>0.48299999999999998</v>
      </c>
      <c r="K891" s="8">
        <v>0.46899999999999997</v>
      </c>
      <c r="L891" s="8">
        <v>0.95299999999999996</v>
      </c>
      <c r="M891" s="7">
        <v>14</v>
      </c>
      <c r="N891" s="7">
        <v>61</v>
      </c>
      <c r="O891" s="7">
        <v>49</v>
      </c>
      <c r="P891" s="7">
        <v>11</v>
      </c>
      <c r="Q891" s="7">
        <v>20</v>
      </c>
      <c r="R891" s="7">
        <v>3</v>
      </c>
      <c r="S891" s="7">
        <v>0</v>
      </c>
      <c r="T891" s="7">
        <v>0</v>
      </c>
      <c r="U891" s="7">
        <v>9</v>
      </c>
      <c r="V891" s="7">
        <v>3</v>
      </c>
      <c r="W891" s="7">
        <v>6</v>
      </c>
      <c r="X891" s="7">
        <v>9</v>
      </c>
      <c r="Y891" s="7">
        <v>7</v>
      </c>
      <c r="Z891" s="7">
        <v>0</v>
      </c>
      <c r="AA891"/>
    </row>
    <row r="892" spans="1:27" x14ac:dyDescent="0.25">
      <c r="A892" s="24" t="str">
        <f t="shared" si="43"/>
        <v/>
      </c>
      <c r="B892" s="24" t="str">
        <f t="shared" si="41"/>
        <v/>
      </c>
      <c r="C892" s="24">
        <f t="shared" si="42"/>
        <v>1</v>
      </c>
      <c r="D892" s="24">
        <v>2026</v>
      </c>
      <c r="E892" s="7" t="s">
        <v>977</v>
      </c>
      <c r="F892" s="7" t="s">
        <v>968</v>
      </c>
      <c r="G892" s="7" t="s">
        <v>47</v>
      </c>
      <c r="H892" s="7" t="s">
        <v>64</v>
      </c>
      <c r="I892" s="8">
        <v>0.33300000000000002</v>
      </c>
      <c r="J892" s="8">
        <v>0.6</v>
      </c>
      <c r="K892" s="8">
        <v>0.66700000000000004</v>
      </c>
      <c r="L892" s="8">
        <v>1.2669999999999999</v>
      </c>
      <c r="M892" s="7">
        <v>3</v>
      </c>
      <c r="N892" s="7">
        <v>5</v>
      </c>
      <c r="O892" s="7">
        <v>3</v>
      </c>
      <c r="P892" s="7">
        <v>0</v>
      </c>
      <c r="Q892" s="7">
        <v>1</v>
      </c>
      <c r="R892" s="7">
        <v>1</v>
      </c>
      <c r="S892" s="7">
        <v>0</v>
      </c>
      <c r="T892" s="7">
        <v>0</v>
      </c>
      <c r="U892" s="7">
        <v>0</v>
      </c>
      <c r="V892" s="7">
        <v>0</v>
      </c>
      <c r="W892" s="7">
        <v>2</v>
      </c>
      <c r="X892" s="7">
        <v>1</v>
      </c>
      <c r="Y892" s="7">
        <v>0</v>
      </c>
      <c r="Z892" s="7">
        <v>0</v>
      </c>
      <c r="AA892"/>
    </row>
    <row r="893" spans="1:27" x14ac:dyDescent="0.25">
      <c r="A893" s="24" t="str">
        <f t="shared" si="43"/>
        <v/>
      </c>
      <c r="B893" s="24" t="str">
        <f t="shared" si="41"/>
        <v/>
      </c>
      <c r="C893" s="24" t="str">
        <f t="shared" si="42"/>
        <v/>
      </c>
      <c r="D893" s="24">
        <v>2026</v>
      </c>
      <c r="E893" s="7" t="s">
        <v>978</v>
      </c>
      <c r="F893" s="7" t="s">
        <v>968</v>
      </c>
      <c r="G893" s="7" t="s">
        <v>37</v>
      </c>
      <c r="H893" s="7" t="s">
        <v>25</v>
      </c>
      <c r="I893" s="8">
        <v>0.32200000000000001</v>
      </c>
      <c r="J893" s="8">
        <v>0.39700000000000002</v>
      </c>
      <c r="K893" s="8">
        <v>0.47899999999999998</v>
      </c>
      <c r="L893" s="8">
        <v>0.876</v>
      </c>
      <c r="M893" s="7">
        <v>36</v>
      </c>
      <c r="N893" s="7">
        <v>136</v>
      </c>
      <c r="O893" s="7">
        <v>121</v>
      </c>
      <c r="P893" s="7">
        <v>17</v>
      </c>
      <c r="Q893" s="7">
        <v>39</v>
      </c>
      <c r="R893" s="7">
        <v>8</v>
      </c>
      <c r="S893" s="7">
        <v>1</v>
      </c>
      <c r="T893" s="7">
        <v>3</v>
      </c>
      <c r="U893" s="7">
        <v>18</v>
      </c>
      <c r="V893" s="7">
        <v>4</v>
      </c>
      <c r="W893" s="7">
        <v>11</v>
      </c>
      <c r="X893" s="7">
        <v>40</v>
      </c>
      <c r="Y893" s="7">
        <v>0</v>
      </c>
      <c r="Z893" s="7">
        <v>0</v>
      </c>
      <c r="AA893"/>
    </row>
    <row r="894" spans="1:27" x14ac:dyDescent="0.25">
      <c r="A894" s="24">
        <f t="shared" si="43"/>
        <v>1</v>
      </c>
      <c r="B894" s="24" t="str">
        <f t="shared" si="41"/>
        <v/>
      </c>
      <c r="C894" s="24" t="str">
        <f t="shared" si="42"/>
        <v/>
      </c>
      <c r="D894" s="24">
        <v>2026</v>
      </c>
      <c r="E894" s="7" t="s">
        <v>979</v>
      </c>
      <c r="F894" s="7" t="s">
        <v>968</v>
      </c>
      <c r="G894" s="7" t="s">
        <v>29</v>
      </c>
      <c r="H894" s="7" t="s">
        <v>30</v>
      </c>
      <c r="I894" s="8">
        <v>0.255</v>
      </c>
      <c r="J894" s="8">
        <v>0.40699999999999997</v>
      </c>
      <c r="K894" s="8">
        <v>0.28199999999999997</v>
      </c>
      <c r="L894" s="8">
        <v>0.68899999999999995</v>
      </c>
      <c r="M894" s="7">
        <v>41</v>
      </c>
      <c r="N894" s="7">
        <v>143</v>
      </c>
      <c r="O894" s="7">
        <v>110</v>
      </c>
      <c r="P894" s="7">
        <v>19</v>
      </c>
      <c r="Q894" s="7">
        <v>28</v>
      </c>
      <c r="R894" s="7">
        <v>3</v>
      </c>
      <c r="S894" s="7">
        <v>0</v>
      </c>
      <c r="T894" s="7">
        <v>0</v>
      </c>
      <c r="U894" s="7">
        <v>12</v>
      </c>
      <c r="V894" s="7">
        <v>8</v>
      </c>
      <c r="W894" s="7">
        <v>21</v>
      </c>
      <c r="X894" s="7">
        <v>22</v>
      </c>
      <c r="Y894" s="7">
        <v>1</v>
      </c>
      <c r="Z894" s="7">
        <v>0</v>
      </c>
      <c r="AA894"/>
    </row>
    <row r="895" spans="1:27" x14ac:dyDescent="0.25">
      <c r="A895" s="24" t="str">
        <f t="shared" si="43"/>
        <v/>
      </c>
      <c r="B895" s="24" t="str">
        <f t="shared" si="41"/>
        <v/>
      </c>
      <c r="C895" s="24">
        <f t="shared" si="42"/>
        <v>1</v>
      </c>
      <c r="D895" s="24">
        <v>2026</v>
      </c>
      <c r="E895" s="7" t="s">
        <v>980</v>
      </c>
      <c r="F895" s="7" t="s">
        <v>968</v>
      </c>
      <c r="G895" s="7" t="s">
        <v>47</v>
      </c>
      <c r="H895" s="7" t="s">
        <v>25</v>
      </c>
      <c r="I895" s="8">
        <v>0.219</v>
      </c>
      <c r="J895" s="8">
        <v>0.28199999999999997</v>
      </c>
      <c r="K895" s="8">
        <v>0.26600000000000001</v>
      </c>
      <c r="L895" s="8">
        <v>0.54700000000000004</v>
      </c>
      <c r="M895" s="7">
        <v>23</v>
      </c>
      <c r="N895" s="7">
        <v>71</v>
      </c>
      <c r="O895" s="7">
        <v>64</v>
      </c>
      <c r="P895" s="7">
        <v>12</v>
      </c>
      <c r="Q895" s="7">
        <v>14</v>
      </c>
      <c r="R895" s="7">
        <v>3</v>
      </c>
      <c r="S895" s="7">
        <v>0</v>
      </c>
      <c r="T895" s="7">
        <v>0</v>
      </c>
      <c r="U895" s="7">
        <v>10</v>
      </c>
      <c r="V895" s="7">
        <v>3</v>
      </c>
      <c r="W895" s="7">
        <v>3</v>
      </c>
      <c r="X895" s="7">
        <v>14</v>
      </c>
      <c r="Y895" s="7">
        <v>2</v>
      </c>
      <c r="Z895" s="7">
        <v>1</v>
      </c>
      <c r="AA895"/>
    </row>
    <row r="896" spans="1:27" x14ac:dyDescent="0.25">
      <c r="A896" s="24" t="str">
        <f t="shared" si="43"/>
        <v/>
      </c>
      <c r="B896" s="24" t="str">
        <f t="shared" si="41"/>
        <v/>
      </c>
      <c r="C896" s="24" t="str">
        <f t="shared" si="42"/>
        <v/>
      </c>
      <c r="D896" s="24">
        <v>2026</v>
      </c>
      <c r="E896" s="7" t="s">
        <v>981</v>
      </c>
      <c r="F896" s="7" t="s">
        <v>968</v>
      </c>
      <c r="G896" s="7" t="s">
        <v>37</v>
      </c>
      <c r="H896" s="7" t="s">
        <v>27</v>
      </c>
      <c r="I896" s="8">
        <v>0.17499999999999999</v>
      </c>
      <c r="J896" s="8">
        <v>0.29699999999999999</v>
      </c>
      <c r="K896" s="8">
        <v>0.27</v>
      </c>
      <c r="L896" s="8">
        <v>0.56699999999999995</v>
      </c>
      <c r="M896" s="7">
        <v>23</v>
      </c>
      <c r="N896" s="7">
        <v>76</v>
      </c>
      <c r="O896" s="7">
        <v>63</v>
      </c>
      <c r="P896" s="7">
        <v>12</v>
      </c>
      <c r="Q896" s="7">
        <v>11</v>
      </c>
      <c r="R896" s="7">
        <v>4</v>
      </c>
      <c r="S896" s="7">
        <v>1</v>
      </c>
      <c r="T896" s="7">
        <v>0</v>
      </c>
      <c r="U896" s="7">
        <v>7</v>
      </c>
      <c r="V896" s="7">
        <v>5</v>
      </c>
      <c r="W896" s="7">
        <v>6</v>
      </c>
      <c r="X896" s="7">
        <v>19</v>
      </c>
      <c r="Y896" s="7">
        <v>3</v>
      </c>
      <c r="Z896" s="7">
        <v>1</v>
      </c>
      <c r="AA896"/>
    </row>
    <row r="897" spans="1:27" x14ac:dyDescent="0.25">
      <c r="A897" s="24">
        <f t="shared" si="43"/>
        <v>1</v>
      </c>
      <c r="B897" s="24" t="str">
        <f t="shared" si="41"/>
        <v/>
      </c>
      <c r="C897" s="24" t="str">
        <f t="shared" si="42"/>
        <v/>
      </c>
      <c r="D897" s="24">
        <v>2026</v>
      </c>
      <c r="E897" s="7" t="s">
        <v>982</v>
      </c>
      <c r="F897" s="7" t="s">
        <v>968</v>
      </c>
      <c r="G897" s="7" t="s">
        <v>29</v>
      </c>
      <c r="H897" s="7" t="s">
        <v>25</v>
      </c>
      <c r="I897" s="8">
        <v>0.154</v>
      </c>
      <c r="J897" s="8">
        <v>0.24399999999999999</v>
      </c>
      <c r="K897" s="8">
        <v>0.23100000000000001</v>
      </c>
      <c r="L897" s="8">
        <v>0.47499999999999998</v>
      </c>
      <c r="M897" s="7">
        <v>15</v>
      </c>
      <c r="N897" s="7">
        <v>46</v>
      </c>
      <c r="O897" s="7">
        <v>39</v>
      </c>
      <c r="P897" s="7">
        <v>3</v>
      </c>
      <c r="Q897" s="7">
        <v>6</v>
      </c>
      <c r="R897" s="7">
        <v>0</v>
      </c>
      <c r="S897" s="7">
        <v>0</v>
      </c>
      <c r="T897" s="7">
        <v>1</v>
      </c>
      <c r="U897" s="7">
        <v>8</v>
      </c>
      <c r="V897" s="7">
        <v>0</v>
      </c>
      <c r="W897" s="7">
        <v>5</v>
      </c>
      <c r="X897" s="7">
        <v>9</v>
      </c>
      <c r="Y897" s="7">
        <v>0</v>
      </c>
      <c r="Z897" s="7">
        <v>0</v>
      </c>
      <c r="AA897"/>
    </row>
    <row r="898" spans="1:27" x14ac:dyDescent="0.25">
      <c r="A898" s="24">
        <f t="shared" si="43"/>
        <v>1</v>
      </c>
      <c r="B898" s="24" t="str">
        <f t="shared" ref="B898:B961" si="44">IF(COUNTIFS(Draft_Player,$E898),COUNTIFS(Draft_Player,$E898),"")</f>
        <v/>
      </c>
      <c r="C898" s="24" t="str">
        <f t="shared" ref="C898:C961" si="45">IF(COUNTIFS(Transfers_Player,$E898),COUNTIFS(Transfers_Player,$E898),"")</f>
        <v/>
      </c>
      <c r="D898" s="24">
        <v>2026</v>
      </c>
      <c r="E898" s="7" t="s">
        <v>983</v>
      </c>
      <c r="F898" s="7" t="s">
        <v>968</v>
      </c>
      <c r="G898" s="7" t="s">
        <v>32</v>
      </c>
      <c r="H898" s="7" t="s">
        <v>44</v>
      </c>
      <c r="I898" s="8">
        <v>0.11899999999999999</v>
      </c>
      <c r="J898" s="8">
        <v>0.28799999999999998</v>
      </c>
      <c r="K898" s="8">
        <v>0.14299999999999999</v>
      </c>
      <c r="L898" s="8">
        <v>0.43099999999999999</v>
      </c>
      <c r="M898" s="7">
        <v>18</v>
      </c>
      <c r="N898" s="7">
        <v>52</v>
      </c>
      <c r="O898" s="7">
        <v>42</v>
      </c>
      <c r="P898" s="7">
        <v>5</v>
      </c>
      <c r="Q898" s="7">
        <v>5</v>
      </c>
      <c r="R898" s="7">
        <v>1</v>
      </c>
      <c r="S898" s="7">
        <v>0</v>
      </c>
      <c r="T898" s="7">
        <v>0</v>
      </c>
      <c r="U898" s="7">
        <v>5</v>
      </c>
      <c r="V898" s="7">
        <v>1</v>
      </c>
      <c r="W898" s="7">
        <v>9</v>
      </c>
      <c r="X898" s="7">
        <v>17</v>
      </c>
      <c r="Y898" s="7">
        <v>1</v>
      </c>
      <c r="Z898" s="7">
        <v>0</v>
      </c>
      <c r="AA898"/>
    </row>
    <row r="899" spans="1:27" x14ac:dyDescent="0.25">
      <c r="A899" s="24">
        <f t="shared" ref="A899:A962" si="46">IF(OR(G899="SR", G899="GR"), 1, "")</f>
        <v>1</v>
      </c>
      <c r="B899" s="24" t="str">
        <f t="shared" si="44"/>
        <v/>
      </c>
      <c r="C899" s="24" t="str">
        <f t="shared" si="45"/>
        <v/>
      </c>
      <c r="D899" s="24">
        <v>2026</v>
      </c>
      <c r="E899" s="7" t="s">
        <v>984</v>
      </c>
      <c r="F899" s="7" t="s">
        <v>985</v>
      </c>
      <c r="G899" s="7" t="s">
        <v>29</v>
      </c>
      <c r="H899" s="7" t="s">
        <v>30</v>
      </c>
      <c r="I899" s="8">
        <v>0.318</v>
      </c>
      <c r="J899" s="8">
        <v>0.41</v>
      </c>
      <c r="K899" s="8">
        <v>0.52100000000000002</v>
      </c>
      <c r="L899" s="8">
        <v>0.93100000000000005</v>
      </c>
      <c r="M899" s="7">
        <v>54</v>
      </c>
      <c r="N899" s="7">
        <v>257</v>
      </c>
      <c r="O899" s="7">
        <v>217</v>
      </c>
      <c r="P899" s="7">
        <v>52</v>
      </c>
      <c r="Q899" s="7">
        <v>69</v>
      </c>
      <c r="R899" s="7">
        <v>15</v>
      </c>
      <c r="S899" s="7">
        <v>1</v>
      </c>
      <c r="T899" s="7">
        <v>9</v>
      </c>
      <c r="U899" s="7">
        <v>44</v>
      </c>
      <c r="V899" s="7">
        <v>3</v>
      </c>
      <c r="W899" s="7">
        <v>33</v>
      </c>
      <c r="X899" s="7">
        <v>47</v>
      </c>
      <c r="Y899" s="7">
        <v>6</v>
      </c>
      <c r="Z899" s="7">
        <v>5</v>
      </c>
      <c r="AA899"/>
    </row>
    <row r="900" spans="1:27" x14ac:dyDescent="0.25">
      <c r="A900" s="24" t="str">
        <f t="shared" si="46"/>
        <v/>
      </c>
      <c r="B900" s="24" t="str">
        <f t="shared" si="44"/>
        <v/>
      </c>
      <c r="C900" s="24" t="str">
        <f t="shared" si="45"/>
        <v/>
      </c>
      <c r="D900" s="24">
        <v>2026</v>
      </c>
      <c r="E900" s="7" t="s">
        <v>986</v>
      </c>
      <c r="F900" s="7" t="s">
        <v>985</v>
      </c>
      <c r="G900" s="7" t="s">
        <v>37</v>
      </c>
      <c r="H900" s="7" t="s">
        <v>27</v>
      </c>
      <c r="I900" s="8">
        <v>0.307</v>
      </c>
      <c r="J900" s="8">
        <v>0.40400000000000003</v>
      </c>
      <c r="K900" s="8">
        <v>0.44400000000000001</v>
      </c>
      <c r="L900" s="8">
        <v>0.84899999999999998</v>
      </c>
      <c r="M900" s="7">
        <v>52</v>
      </c>
      <c r="N900" s="7">
        <v>238</v>
      </c>
      <c r="O900" s="7">
        <v>189</v>
      </c>
      <c r="P900" s="7">
        <v>50</v>
      </c>
      <c r="Q900" s="7">
        <v>58</v>
      </c>
      <c r="R900" s="7">
        <v>11</v>
      </c>
      <c r="S900" s="7">
        <v>3</v>
      </c>
      <c r="T900" s="7">
        <v>3</v>
      </c>
      <c r="U900" s="7">
        <v>31</v>
      </c>
      <c r="V900" s="7">
        <v>5</v>
      </c>
      <c r="W900" s="7">
        <v>28</v>
      </c>
      <c r="X900" s="7">
        <v>64</v>
      </c>
      <c r="Y900" s="7">
        <v>32</v>
      </c>
      <c r="Z900" s="7">
        <v>4</v>
      </c>
      <c r="AA900"/>
    </row>
    <row r="901" spans="1:27" x14ac:dyDescent="0.25">
      <c r="A901" s="24" t="str">
        <f t="shared" si="46"/>
        <v/>
      </c>
      <c r="B901" s="24" t="str">
        <f t="shared" si="44"/>
        <v/>
      </c>
      <c r="C901" s="24" t="str">
        <f t="shared" si="45"/>
        <v/>
      </c>
      <c r="D901" s="24">
        <v>2026</v>
      </c>
      <c r="E901" s="7" t="s">
        <v>987</v>
      </c>
      <c r="F901" s="7" t="s">
        <v>985</v>
      </c>
      <c r="G901" s="7" t="s">
        <v>37</v>
      </c>
      <c r="H901" s="7" t="s">
        <v>33</v>
      </c>
      <c r="I901" s="8">
        <v>0.307</v>
      </c>
      <c r="J901" s="8">
        <v>0.41399999999999998</v>
      </c>
      <c r="K901" s="8">
        <v>0.54200000000000004</v>
      </c>
      <c r="L901" s="8">
        <v>0.95699999999999996</v>
      </c>
      <c r="M901" s="7">
        <v>54</v>
      </c>
      <c r="N901" s="7">
        <v>256</v>
      </c>
      <c r="O901" s="7">
        <v>212</v>
      </c>
      <c r="P901" s="7">
        <v>51</v>
      </c>
      <c r="Q901" s="7">
        <v>65</v>
      </c>
      <c r="R901" s="7">
        <v>8</v>
      </c>
      <c r="S901" s="7">
        <v>0</v>
      </c>
      <c r="T901" s="7">
        <v>14</v>
      </c>
      <c r="U901" s="7">
        <v>43</v>
      </c>
      <c r="V901" s="7">
        <v>6</v>
      </c>
      <c r="W901" s="7">
        <v>35</v>
      </c>
      <c r="X901" s="7">
        <v>45</v>
      </c>
      <c r="Y901" s="7">
        <v>14</v>
      </c>
      <c r="Z901" s="7">
        <v>3</v>
      </c>
      <c r="AA901"/>
    </row>
    <row r="902" spans="1:27" x14ac:dyDescent="0.25">
      <c r="A902" s="24">
        <f t="shared" si="46"/>
        <v>1</v>
      </c>
      <c r="B902" s="24" t="str">
        <f t="shared" si="44"/>
        <v/>
      </c>
      <c r="C902" s="24" t="str">
        <f t="shared" si="45"/>
        <v/>
      </c>
      <c r="D902" s="24">
        <v>2026</v>
      </c>
      <c r="E902" s="7" t="s">
        <v>988</v>
      </c>
      <c r="F902" s="7" t="s">
        <v>985</v>
      </c>
      <c r="G902" s="7" t="s">
        <v>32</v>
      </c>
      <c r="H902" s="7" t="s">
        <v>40</v>
      </c>
      <c r="I902" s="8">
        <v>0.29899999999999999</v>
      </c>
      <c r="J902" s="8">
        <v>0.39200000000000002</v>
      </c>
      <c r="K902" s="8">
        <v>0.47499999999999998</v>
      </c>
      <c r="L902" s="8">
        <v>0.86599999999999999</v>
      </c>
      <c r="M902" s="7">
        <v>49</v>
      </c>
      <c r="N902" s="7">
        <v>219</v>
      </c>
      <c r="O902" s="7">
        <v>177</v>
      </c>
      <c r="P902" s="7">
        <v>36</v>
      </c>
      <c r="Q902" s="7">
        <v>53</v>
      </c>
      <c r="R902" s="7">
        <v>13</v>
      </c>
      <c r="S902" s="7">
        <v>0</v>
      </c>
      <c r="T902" s="7">
        <v>6</v>
      </c>
      <c r="U902" s="7">
        <v>44</v>
      </c>
      <c r="V902" s="7">
        <v>4</v>
      </c>
      <c r="W902" s="7">
        <v>26</v>
      </c>
      <c r="X902" s="7">
        <v>20</v>
      </c>
      <c r="Y902" s="7">
        <v>3</v>
      </c>
      <c r="Z902" s="7">
        <v>1</v>
      </c>
      <c r="AA902"/>
    </row>
    <row r="903" spans="1:27" x14ac:dyDescent="0.25">
      <c r="A903" s="24" t="str">
        <f t="shared" si="46"/>
        <v/>
      </c>
      <c r="B903" s="24" t="str">
        <f t="shared" si="44"/>
        <v/>
      </c>
      <c r="C903" s="24" t="str">
        <f t="shared" si="45"/>
        <v/>
      </c>
      <c r="D903" s="24">
        <v>2026</v>
      </c>
      <c r="E903" s="7" t="s">
        <v>989</v>
      </c>
      <c r="F903" s="7" t="s">
        <v>985</v>
      </c>
      <c r="G903" s="7" t="s">
        <v>37</v>
      </c>
      <c r="H903" s="7" t="s">
        <v>35</v>
      </c>
      <c r="I903" s="8">
        <v>0.29199999999999998</v>
      </c>
      <c r="J903" s="8">
        <v>0.41799999999999998</v>
      </c>
      <c r="K903" s="8">
        <v>0.50800000000000001</v>
      </c>
      <c r="L903" s="8">
        <v>0.92600000000000005</v>
      </c>
      <c r="M903" s="7">
        <v>54</v>
      </c>
      <c r="N903" s="7">
        <v>243</v>
      </c>
      <c r="O903" s="7">
        <v>195</v>
      </c>
      <c r="P903" s="7">
        <v>47</v>
      </c>
      <c r="Q903" s="7">
        <v>57</v>
      </c>
      <c r="R903" s="7">
        <v>13</v>
      </c>
      <c r="S903" s="7">
        <v>1</v>
      </c>
      <c r="T903" s="7">
        <v>9</v>
      </c>
      <c r="U903" s="7">
        <v>33</v>
      </c>
      <c r="V903" s="7">
        <v>6</v>
      </c>
      <c r="W903" s="7">
        <v>37</v>
      </c>
      <c r="X903" s="7">
        <v>33</v>
      </c>
      <c r="Y903" s="7">
        <v>5</v>
      </c>
      <c r="Z903" s="7">
        <v>1</v>
      </c>
      <c r="AA903"/>
    </row>
    <row r="904" spans="1:27" x14ac:dyDescent="0.25">
      <c r="A904" s="24" t="str">
        <f t="shared" si="46"/>
        <v/>
      </c>
      <c r="B904" s="24" t="str">
        <f t="shared" si="44"/>
        <v/>
      </c>
      <c r="C904" s="24" t="str">
        <f t="shared" si="45"/>
        <v/>
      </c>
      <c r="D904" s="24">
        <v>2026</v>
      </c>
      <c r="E904" s="7" t="s">
        <v>990</v>
      </c>
      <c r="F904" s="7" t="s">
        <v>985</v>
      </c>
      <c r="G904" s="7" t="s">
        <v>24</v>
      </c>
      <c r="H904" s="7" t="s">
        <v>44</v>
      </c>
      <c r="I904" s="8">
        <v>0.27600000000000002</v>
      </c>
      <c r="J904" s="8">
        <v>0.40300000000000002</v>
      </c>
      <c r="K904" s="8">
        <v>0.50700000000000001</v>
      </c>
      <c r="L904" s="8">
        <v>0.91100000000000003</v>
      </c>
      <c r="M904" s="7">
        <v>55</v>
      </c>
      <c r="N904" s="7">
        <v>248</v>
      </c>
      <c r="O904" s="7">
        <v>203</v>
      </c>
      <c r="P904" s="7">
        <v>38</v>
      </c>
      <c r="Q904" s="7">
        <v>56</v>
      </c>
      <c r="R904" s="7">
        <v>9</v>
      </c>
      <c r="S904" s="7">
        <v>1</v>
      </c>
      <c r="T904" s="7">
        <v>12</v>
      </c>
      <c r="U904" s="7">
        <v>49</v>
      </c>
      <c r="V904" s="7">
        <v>10</v>
      </c>
      <c r="W904" s="7">
        <v>34</v>
      </c>
      <c r="X904" s="7">
        <v>42</v>
      </c>
      <c r="Y904" s="7">
        <v>2</v>
      </c>
      <c r="Z904" s="7">
        <v>0</v>
      </c>
      <c r="AA904"/>
    </row>
    <row r="905" spans="1:27" x14ac:dyDescent="0.25">
      <c r="A905" s="24">
        <f t="shared" si="46"/>
        <v>1</v>
      </c>
      <c r="B905" s="24" t="str">
        <f t="shared" si="44"/>
        <v/>
      </c>
      <c r="C905" s="24" t="str">
        <f t="shared" si="45"/>
        <v/>
      </c>
      <c r="D905" s="24">
        <v>2026</v>
      </c>
      <c r="E905" s="7" t="s">
        <v>991</v>
      </c>
      <c r="F905" s="7" t="s">
        <v>985</v>
      </c>
      <c r="G905" s="7" t="s">
        <v>32</v>
      </c>
      <c r="H905" s="7" t="s">
        <v>25</v>
      </c>
      <c r="I905" s="8">
        <v>0.26600000000000001</v>
      </c>
      <c r="J905" s="8">
        <v>0.34300000000000003</v>
      </c>
      <c r="K905" s="8">
        <v>0.33</v>
      </c>
      <c r="L905" s="8">
        <v>0.67300000000000004</v>
      </c>
      <c r="M905" s="7">
        <v>54</v>
      </c>
      <c r="N905" s="7">
        <v>227</v>
      </c>
      <c r="O905" s="7">
        <v>188</v>
      </c>
      <c r="P905" s="7">
        <v>29</v>
      </c>
      <c r="Q905" s="7">
        <v>50</v>
      </c>
      <c r="R905" s="7">
        <v>9</v>
      </c>
      <c r="S905" s="7">
        <v>0</v>
      </c>
      <c r="T905" s="7">
        <v>1</v>
      </c>
      <c r="U905" s="7">
        <v>26</v>
      </c>
      <c r="V905" s="7">
        <v>7</v>
      </c>
      <c r="W905" s="7">
        <v>16</v>
      </c>
      <c r="X905" s="7">
        <v>28</v>
      </c>
      <c r="Y905" s="7">
        <v>8</v>
      </c>
      <c r="Z905" s="7">
        <v>3</v>
      </c>
      <c r="AA905"/>
    </row>
    <row r="906" spans="1:27" x14ac:dyDescent="0.25">
      <c r="A906" s="24" t="str">
        <f t="shared" si="46"/>
        <v/>
      </c>
      <c r="B906" s="24" t="str">
        <f t="shared" si="44"/>
        <v/>
      </c>
      <c r="C906" s="24" t="str">
        <f t="shared" si="45"/>
        <v/>
      </c>
      <c r="D906" s="24">
        <v>2026</v>
      </c>
      <c r="E906" s="7" t="s">
        <v>992</v>
      </c>
      <c r="F906" s="7" t="s">
        <v>985</v>
      </c>
      <c r="G906" s="7" t="s">
        <v>37</v>
      </c>
      <c r="H906" s="7" t="s">
        <v>42</v>
      </c>
      <c r="I906" s="8">
        <v>0.24199999999999999</v>
      </c>
      <c r="J906" s="8">
        <v>0.32300000000000001</v>
      </c>
      <c r="K906" s="8">
        <v>0.34300000000000003</v>
      </c>
      <c r="L906" s="8">
        <v>0.66600000000000004</v>
      </c>
      <c r="M906" s="7">
        <v>52</v>
      </c>
      <c r="N906" s="7">
        <v>231</v>
      </c>
      <c r="O906" s="7">
        <v>198</v>
      </c>
      <c r="P906" s="7">
        <v>27</v>
      </c>
      <c r="Q906" s="7">
        <v>48</v>
      </c>
      <c r="R906" s="7">
        <v>12</v>
      </c>
      <c r="S906" s="7">
        <v>1</v>
      </c>
      <c r="T906" s="7">
        <v>2</v>
      </c>
      <c r="U906" s="7">
        <v>30</v>
      </c>
      <c r="V906" s="7">
        <v>7</v>
      </c>
      <c r="W906" s="7">
        <v>18</v>
      </c>
      <c r="X906" s="7">
        <v>51</v>
      </c>
      <c r="Y906" s="7">
        <v>11</v>
      </c>
      <c r="Z906" s="7">
        <v>3</v>
      </c>
      <c r="AA906"/>
    </row>
    <row r="907" spans="1:27" x14ac:dyDescent="0.25">
      <c r="A907" s="24" t="str">
        <f t="shared" si="46"/>
        <v/>
      </c>
      <c r="B907" s="24" t="str">
        <f t="shared" si="44"/>
        <v/>
      </c>
      <c r="C907" s="24" t="str">
        <f t="shared" si="45"/>
        <v/>
      </c>
      <c r="D907" s="24">
        <v>2026</v>
      </c>
      <c r="E907" s="7" t="s">
        <v>993</v>
      </c>
      <c r="F907" s="7" t="s">
        <v>985</v>
      </c>
      <c r="G907" s="7" t="s">
        <v>24</v>
      </c>
      <c r="H907" s="7" t="s">
        <v>38</v>
      </c>
      <c r="I907" s="8">
        <v>0.308</v>
      </c>
      <c r="J907" s="8">
        <v>0.4</v>
      </c>
      <c r="K907" s="8">
        <v>0.308</v>
      </c>
      <c r="L907" s="8">
        <v>0.70799999999999996</v>
      </c>
      <c r="M907" s="7">
        <v>5</v>
      </c>
      <c r="N907" s="7">
        <v>15</v>
      </c>
      <c r="O907" s="7">
        <v>13</v>
      </c>
      <c r="P907" s="7">
        <v>4</v>
      </c>
      <c r="Q907" s="7">
        <v>4</v>
      </c>
      <c r="R907" s="7">
        <v>0</v>
      </c>
      <c r="S907" s="7">
        <v>0</v>
      </c>
      <c r="T907" s="7">
        <v>0</v>
      </c>
      <c r="U907" s="7">
        <v>2</v>
      </c>
      <c r="V907" s="7">
        <v>1</v>
      </c>
      <c r="W907" s="7">
        <v>1</v>
      </c>
      <c r="X907" s="7">
        <v>3</v>
      </c>
      <c r="Y907" s="7">
        <v>1</v>
      </c>
      <c r="Z907" s="7">
        <v>0</v>
      </c>
      <c r="AA907"/>
    </row>
    <row r="908" spans="1:27" x14ac:dyDescent="0.25">
      <c r="A908" s="24" t="str">
        <f t="shared" si="46"/>
        <v/>
      </c>
      <c r="B908" s="24" t="str">
        <f t="shared" si="44"/>
        <v/>
      </c>
      <c r="C908" s="24" t="str">
        <f t="shared" si="45"/>
        <v/>
      </c>
      <c r="D908" s="24">
        <v>2026</v>
      </c>
      <c r="E908" s="7" t="s">
        <v>994</v>
      </c>
      <c r="F908" s="7" t="s">
        <v>985</v>
      </c>
      <c r="G908" s="7" t="s">
        <v>24</v>
      </c>
      <c r="H908" s="7" t="s">
        <v>40</v>
      </c>
      <c r="I908" s="8">
        <v>0.26300000000000001</v>
      </c>
      <c r="J908" s="8">
        <v>0.44400000000000001</v>
      </c>
      <c r="K908" s="8">
        <v>0.47399999999999998</v>
      </c>
      <c r="L908" s="8">
        <v>0.91800000000000004</v>
      </c>
      <c r="M908" s="7">
        <v>10</v>
      </c>
      <c r="N908" s="7">
        <v>28</v>
      </c>
      <c r="O908" s="7">
        <v>19</v>
      </c>
      <c r="P908" s="7">
        <v>5</v>
      </c>
      <c r="Q908" s="7">
        <v>5</v>
      </c>
      <c r="R908" s="7">
        <v>1</v>
      </c>
      <c r="S908" s="7">
        <v>0</v>
      </c>
      <c r="T908" s="7">
        <v>1</v>
      </c>
      <c r="U908" s="7">
        <v>4</v>
      </c>
      <c r="V908" s="7">
        <v>2</v>
      </c>
      <c r="W908" s="7">
        <v>5</v>
      </c>
      <c r="X908" s="7">
        <v>7</v>
      </c>
      <c r="Y908" s="7">
        <v>1</v>
      </c>
      <c r="Z908" s="7">
        <v>0</v>
      </c>
      <c r="AA908"/>
    </row>
    <row r="909" spans="1:27" x14ac:dyDescent="0.25">
      <c r="A909" s="24" t="str">
        <f t="shared" si="46"/>
        <v/>
      </c>
      <c r="B909" s="24" t="str">
        <f t="shared" si="44"/>
        <v/>
      </c>
      <c r="C909" s="24" t="str">
        <f t="shared" si="45"/>
        <v/>
      </c>
      <c r="D909" s="24">
        <v>2026</v>
      </c>
      <c r="E909" s="7" t="s">
        <v>995</v>
      </c>
      <c r="F909" s="7" t="s">
        <v>985</v>
      </c>
      <c r="G909" s="7" t="s">
        <v>47</v>
      </c>
      <c r="H909" s="7" t="s">
        <v>38</v>
      </c>
      <c r="I909" s="8">
        <v>0.254</v>
      </c>
      <c r="J909" s="8">
        <v>0.32900000000000001</v>
      </c>
      <c r="K909" s="8">
        <v>0.49299999999999999</v>
      </c>
      <c r="L909" s="8">
        <v>0.82199999999999995</v>
      </c>
      <c r="M909" s="7">
        <v>22</v>
      </c>
      <c r="N909" s="7">
        <v>79</v>
      </c>
      <c r="O909" s="7">
        <v>71</v>
      </c>
      <c r="P909" s="7">
        <v>10</v>
      </c>
      <c r="Q909" s="7">
        <v>18</v>
      </c>
      <c r="R909" s="7">
        <v>5</v>
      </c>
      <c r="S909" s="7">
        <v>0</v>
      </c>
      <c r="T909" s="7">
        <v>4</v>
      </c>
      <c r="U909" s="7">
        <v>15</v>
      </c>
      <c r="V909" s="7">
        <v>1</v>
      </c>
      <c r="W909" s="7">
        <v>7</v>
      </c>
      <c r="X909" s="7">
        <v>24</v>
      </c>
      <c r="Y909" s="7">
        <v>0</v>
      </c>
      <c r="Z909" s="7">
        <v>0</v>
      </c>
      <c r="AA909"/>
    </row>
    <row r="910" spans="1:27" x14ac:dyDescent="0.25">
      <c r="A910" s="24" t="str">
        <f t="shared" si="46"/>
        <v/>
      </c>
      <c r="B910" s="24" t="str">
        <f t="shared" si="44"/>
        <v/>
      </c>
      <c r="C910" s="24">
        <f t="shared" si="45"/>
        <v>1</v>
      </c>
      <c r="D910" s="24">
        <v>2026</v>
      </c>
      <c r="E910" s="7" t="s">
        <v>996</v>
      </c>
      <c r="F910" s="7" t="s">
        <v>985</v>
      </c>
      <c r="G910" s="7" t="s">
        <v>47</v>
      </c>
      <c r="H910" s="7" t="s">
        <v>25</v>
      </c>
      <c r="I910" s="8">
        <v>0.2</v>
      </c>
      <c r="J910" s="8">
        <v>0.30399999999999999</v>
      </c>
      <c r="K910" s="8">
        <v>0.25</v>
      </c>
      <c r="L910" s="8">
        <v>0.55400000000000005</v>
      </c>
      <c r="M910" s="7">
        <v>8</v>
      </c>
      <c r="N910" s="7">
        <v>23</v>
      </c>
      <c r="O910" s="7">
        <v>20</v>
      </c>
      <c r="P910" s="7">
        <v>4</v>
      </c>
      <c r="Q910" s="7">
        <v>4</v>
      </c>
      <c r="R910" s="7">
        <v>1</v>
      </c>
      <c r="S910" s="7">
        <v>0</v>
      </c>
      <c r="T910" s="7">
        <v>0</v>
      </c>
      <c r="U910" s="7">
        <v>0</v>
      </c>
      <c r="V910" s="7">
        <v>0</v>
      </c>
      <c r="W910" s="7">
        <v>3</v>
      </c>
      <c r="X910" s="7">
        <v>7</v>
      </c>
      <c r="Y910" s="7">
        <v>0</v>
      </c>
      <c r="Z910" s="7">
        <v>0</v>
      </c>
      <c r="AA910"/>
    </row>
    <row r="911" spans="1:27" x14ac:dyDescent="0.25">
      <c r="A911" s="24" t="str">
        <f t="shared" si="46"/>
        <v/>
      </c>
      <c r="B911" s="24" t="str">
        <f t="shared" si="44"/>
        <v/>
      </c>
      <c r="C911" s="24" t="str">
        <f t="shared" si="45"/>
        <v/>
      </c>
      <c r="D911" s="24">
        <v>2026</v>
      </c>
      <c r="E911" s="7" t="s">
        <v>997</v>
      </c>
      <c r="F911" s="7" t="s">
        <v>985</v>
      </c>
      <c r="G911" s="7" t="s">
        <v>37</v>
      </c>
      <c r="H911" s="7" t="s">
        <v>64</v>
      </c>
      <c r="I911" s="8">
        <v>0.19400000000000001</v>
      </c>
      <c r="J911" s="8">
        <v>0.34200000000000003</v>
      </c>
      <c r="K911" s="8">
        <v>0.54800000000000004</v>
      </c>
      <c r="L911" s="8">
        <v>0.89</v>
      </c>
      <c r="M911" s="7">
        <v>11</v>
      </c>
      <c r="N911" s="7">
        <v>39</v>
      </c>
      <c r="O911" s="7">
        <v>31</v>
      </c>
      <c r="P911" s="7">
        <v>9</v>
      </c>
      <c r="Q911" s="7">
        <v>6</v>
      </c>
      <c r="R911" s="7">
        <v>0</v>
      </c>
      <c r="S911" s="7">
        <v>1</v>
      </c>
      <c r="T911" s="7">
        <v>3</v>
      </c>
      <c r="U911" s="7">
        <v>10</v>
      </c>
      <c r="V911" s="7">
        <v>3</v>
      </c>
      <c r="W911" s="7">
        <v>4</v>
      </c>
      <c r="X911" s="7">
        <v>10</v>
      </c>
      <c r="Y911" s="7">
        <v>3</v>
      </c>
      <c r="Z911" s="7">
        <v>0</v>
      </c>
      <c r="AA911"/>
    </row>
    <row r="912" spans="1:27" x14ac:dyDescent="0.25">
      <c r="A912" s="24" t="str">
        <f t="shared" si="46"/>
        <v/>
      </c>
      <c r="B912" s="24" t="str">
        <f t="shared" si="44"/>
        <v/>
      </c>
      <c r="C912" s="24" t="str">
        <f t="shared" si="45"/>
        <v/>
      </c>
      <c r="D912" s="24">
        <v>2026</v>
      </c>
      <c r="E912" s="7" t="s">
        <v>998</v>
      </c>
      <c r="F912" s="7" t="s">
        <v>985</v>
      </c>
      <c r="G912" s="7" t="s">
        <v>37</v>
      </c>
      <c r="H912" s="7" t="s">
        <v>38</v>
      </c>
      <c r="I912" s="8">
        <v>0.186</v>
      </c>
      <c r="J912" s="8">
        <v>0.29399999999999998</v>
      </c>
      <c r="K912" s="8">
        <v>0.20899999999999999</v>
      </c>
      <c r="L912" s="8">
        <v>0.503</v>
      </c>
      <c r="M912" s="7">
        <v>16</v>
      </c>
      <c r="N912" s="7">
        <v>54</v>
      </c>
      <c r="O912" s="7">
        <v>43</v>
      </c>
      <c r="P912" s="7">
        <v>4</v>
      </c>
      <c r="Q912" s="7">
        <v>8</v>
      </c>
      <c r="R912" s="7">
        <v>1</v>
      </c>
      <c r="S912" s="7">
        <v>0</v>
      </c>
      <c r="T912" s="7">
        <v>0</v>
      </c>
      <c r="U912" s="7">
        <v>7</v>
      </c>
      <c r="V912" s="7">
        <v>4</v>
      </c>
      <c r="W912" s="7">
        <v>3</v>
      </c>
      <c r="X912" s="7">
        <v>12</v>
      </c>
      <c r="Y912" s="7">
        <v>1</v>
      </c>
      <c r="Z912" s="7">
        <v>0</v>
      </c>
      <c r="AA912"/>
    </row>
    <row r="913" spans="1:27" x14ac:dyDescent="0.25">
      <c r="A913" s="24" t="str">
        <f t="shared" si="46"/>
        <v/>
      </c>
      <c r="B913" s="24" t="str">
        <f t="shared" si="44"/>
        <v/>
      </c>
      <c r="C913" s="24">
        <f t="shared" si="45"/>
        <v>1</v>
      </c>
      <c r="D913" s="24">
        <v>2026</v>
      </c>
      <c r="E913" s="7" t="s">
        <v>999</v>
      </c>
      <c r="F913" s="7" t="s">
        <v>985</v>
      </c>
      <c r="G913" s="7" t="s">
        <v>47</v>
      </c>
      <c r="H913" s="7" t="s">
        <v>35</v>
      </c>
      <c r="I913" s="8">
        <v>0.182</v>
      </c>
      <c r="J913" s="8">
        <v>0.28000000000000003</v>
      </c>
      <c r="K913" s="8">
        <v>0.22700000000000001</v>
      </c>
      <c r="L913" s="8">
        <v>0.50700000000000001</v>
      </c>
      <c r="M913" s="7">
        <v>9</v>
      </c>
      <c r="N913" s="7">
        <v>26</v>
      </c>
      <c r="O913" s="7">
        <v>22</v>
      </c>
      <c r="P913" s="7">
        <v>5</v>
      </c>
      <c r="Q913" s="7">
        <v>4</v>
      </c>
      <c r="R913" s="7">
        <v>1</v>
      </c>
      <c r="S913" s="7">
        <v>0</v>
      </c>
      <c r="T913" s="7">
        <v>0</v>
      </c>
      <c r="U913" s="7">
        <v>1</v>
      </c>
      <c r="V913" s="7">
        <v>3</v>
      </c>
      <c r="W913" s="7">
        <v>0</v>
      </c>
      <c r="X913" s="7">
        <v>9</v>
      </c>
      <c r="Y913" s="7">
        <v>1</v>
      </c>
      <c r="Z913" s="7">
        <v>1</v>
      </c>
      <c r="AA913"/>
    </row>
    <row r="914" spans="1:27" x14ac:dyDescent="0.25">
      <c r="A914" s="24" t="str">
        <f t="shared" si="46"/>
        <v/>
      </c>
      <c r="B914" s="24" t="str">
        <f t="shared" si="44"/>
        <v/>
      </c>
      <c r="C914" s="24" t="str">
        <f t="shared" si="45"/>
        <v/>
      </c>
      <c r="D914" s="24">
        <v>2026</v>
      </c>
      <c r="E914" s="7" t="s">
        <v>1000</v>
      </c>
      <c r="F914" s="7" t="s">
        <v>985</v>
      </c>
      <c r="G914" s="7" t="s">
        <v>37</v>
      </c>
      <c r="H914" s="7" t="s">
        <v>25</v>
      </c>
      <c r="I914" s="8">
        <v>0.13200000000000001</v>
      </c>
      <c r="J914" s="8">
        <v>0.22</v>
      </c>
      <c r="K914" s="8">
        <v>0.17</v>
      </c>
      <c r="L914" s="8">
        <v>0.39</v>
      </c>
      <c r="M914" s="7">
        <v>15</v>
      </c>
      <c r="N914" s="7">
        <v>61</v>
      </c>
      <c r="O914" s="7">
        <v>53</v>
      </c>
      <c r="P914" s="7">
        <v>8</v>
      </c>
      <c r="Q914" s="7">
        <v>7</v>
      </c>
      <c r="R914" s="7">
        <v>0</v>
      </c>
      <c r="S914" s="7">
        <v>1</v>
      </c>
      <c r="T914" s="7">
        <v>0</v>
      </c>
      <c r="U914" s="7">
        <v>4</v>
      </c>
      <c r="V914" s="7">
        <v>1</v>
      </c>
      <c r="W914" s="7">
        <v>5</v>
      </c>
      <c r="X914" s="7">
        <v>15</v>
      </c>
      <c r="Y914" s="7">
        <v>1</v>
      </c>
      <c r="Z914" s="7">
        <v>0</v>
      </c>
      <c r="AA914"/>
    </row>
    <row r="915" spans="1:27" x14ac:dyDescent="0.25">
      <c r="A915" s="24" t="str">
        <f t="shared" si="46"/>
        <v/>
      </c>
      <c r="B915" s="24" t="str">
        <f t="shared" si="44"/>
        <v/>
      </c>
      <c r="C915" s="24">
        <f t="shared" si="45"/>
        <v>1</v>
      </c>
      <c r="D915" s="24">
        <v>2026</v>
      </c>
      <c r="E915" s="7" t="s">
        <v>1001</v>
      </c>
      <c r="F915" s="7" t="s">
        <v>1002</v>
      </c>
      <c r="G915" s="7" t="s">
        <v>24</v>
      </c>
      <c r="H915" s="7" t="s">
        <v>30</v>
      </c>
      <c r="I915" s="8">
        <v>0.29299999999999998</v>
      </c>
      <c r="J915" s="8">
        <v>0.4</v>
      </c>
      <c r="K915" s="8">
        <v>0.42199999999999999</v>
      </c>
      <c r="L915" s="8">
        <v>0.82199999999999995</v>
      </c>
      <c r="M915" s="7">
        <v>42</v>
      </c>
      <c r="N915" s="7">
        <v>180</v>
      </c>
      <c r="O915" s="7">
        <v>147</v>
      </c>
      <c r="P915" s="7">
        <v>24</v>
      </c>
      <c r="Q915" s="7">
        <v>43</v>
      </c>
      <c r="R915" s="7">
        <v>11</v>
      </c>
      <c r="S915" s="7">
        <v>1</v>
      </c>
      <c r="T915" s="7">
        <v>2</v>
      </c>
      <c r="U915" s="7">
        <v>31</v>
      </c>
      <c r="V915" s="7">
        <v>4</v>
      </c>
      <c r="W915" s="7">
        <v>25</v>
      </c>
      <c r="X915" s="7">
        <v>39</v>
      </c>
      <c r="Y915" s="7">
        <v>3</v>
      </c>
      <c r="Z915" s="7">
        <v>1</v>
      </c>
      <c r="AA915"/>
    </row>
    <row r="916" spans="1:27" x14ac:dyDescent="0.25">
      <c r="A916" s="24">
        <f t="shared" si="46"/>
        <v>1</v>
      </c>
      <c r="B916" s="24" t="str">
        <f t="shared" si="44"/>
        <v/>
      </c>
      <c r="C916" s="24" t="str">
        <f t="shared" si="45"/>
        <v/>
      </c>
      <c r="D916" s="24">
        <v>2026</v>
      </c>
      <c r="E916" s="7" t="s">
        <v>1003</v>
      </c>
      <c r="F916" s="7" t="s">
        <v>1002</v>
      </c>
      <c r="G916" s="7" t="s">
        <v>32</v>
      </c>
      <c r="H916" s="7" t="s">
        <v>38</v>
      </c>
      <c r="I916" s="8">
        <v>0.28799999999999998</v>
      </c>
      <c r="J916" s="8">
        <v>0.40600000000000003</v>
      </c>
      <c r="K916" s="8">
        <v>0.47599999999999998</v>
      </c>
      <c r="L916" s="8">
        <v>0.88200000000000001</v>
      </c>
      <c r="M916" s="7">
        <v>54</v>
      </c>
      <c r="N916" s="7">
        <v>235</v>
      </c>
      <c r="O916" s="7">
        <v>191</v>
      </c>
      <c r="P916" s="7">
        <v>36</v>
      </c>
      <c r="Q916" s="7">
        <v>55</v>
      </c>
      <c r="R916" s="7">
        <v>10</v>
      </c>
      <c r="S916" s="7">
        <v>1</v>
      </c>
      <c r="T916" s="7">
        <v>8</v>
      </c>
      <c r="U916" s="7">
        <v>42</v>
      </c>
      <c r="V916" s="7">
        <v>18</v>
      </c>
      <c r="W916" s="7">
        <v>22</v>
      </c>
      <c r="X916" s="7">
        <v>43</v>
      </c>
      <c r="Y916" s="7">
        <v>6</v>
      </c>
      <c r="Z916" s="7">
        <v>4</v>
      </c>
      <c r="AA916"/>
    </row>
    <row r="917" spans="1:27" x14ac:dyDescent="0.25">
      <c r="A917" s="24">
        <f t="shared" si="46"/>
        <v>1</v>
      </c>
      <c r="B917" s="24" t="str">
        <f t="shared" si="44"/>
        <v/>
      </c>
      <c r="C917" s="24" t="str">
        <f t="shared" si="45"/>
        <v/>
      </c>
      <c r="D917" s="24">
        <v>2026</v>
      </c>
      <c r="E917" s="7" t="s">
        <v>1004</v>
      </c>
      <c r="F917" s="7" t="s">
        <v>1002</v>
      </c>
      <c r="G917" s="7" t="s">
        <v>32</v>
      </c>
      <c r="H917" s="7" t="s">
        <v>44</v>
      </c>
      <c r="I917" s="8">
        <v>0.28299999999999997</v>
      </c>
      <c r="J917" s="8">
        <v>0.35199999999999998</v>
      </c>
      <c r="K917" s="8">
        <v>0.378</v>
      </c>
      <c r="L917" s="8">
        <v>0.73</v>
      </c>
      <c r="M917" s="7">
        <v>54</v>
      </c>
      <c r="N917" s="7">
        <v>259</v>
      </c>
      <c r="O917" s="7">
        <v>230</v>
      </c>
      <c r="P917" s="7">
        <v>36</v>
      </c>
      <c r="Q917" s="7">
        <v>65</v>
      </c>
      <c r="R917" s="7">
        <v>11</v>
      </c>
      <c r="S917" s="7">
        <v>1</v>
      </c>
      <c r="T917" s="7">
        <v>3</v>
      </c>
      <c r="U917" s="7">
        <v>37</v>
      </c>
      <c r="V917" s="7">
        <v>7</v>
      </c>
      <c r="W917" s="7">
        <v>18</v>
      </c>
      <c r="X917" s="7">
        <v>43</v>
      </c>
      <c r="Y917" s="7">
        <v>15</v>
      </c>
      <c r="Z917" s="7">
        <v>3</v>
      </c>
      <c r="AA917"/>
    </row>
    <row r="918" spans="1:27" x14ac:dyDescent="0.25">
      <c r="A918" s="24" t="str">
        <f t="shared" si="46"/>
        <v/>
      </c>
      <c r="B918" s="24" t="str">
        <f t="shared" si="44"/>
        <v/>
      </c>
      <c r="C918" s="24" t="str">
        <f t="shared" si="45"/>
        <v/>
      </c>
      <c r="D918" s="24">
        <v>2026</v>
      </c>
      <c r="E918" s="7" t="s">
        <v>1005</v>
      </c>
      <c r="F918" s="7" t="s">
        <v>1002</v>
      </c>
      <c r="G918" s="7" t="s">
        <v>47</v>
      </c>
      <c r="H918" s="7" t="s">
        <v>33</v>
      </c>
      <c r="I918" s="8">
        <v>0.28000000000000003</v>
      </c>
      <c r="J918" s="8">
        <v>0.433</v>
      </c>
      <c r="K918" s="8">
        <v>0.38100000000000001</v>
      </c>
      <c r="L918" s="8">
        <v>0.81499999999999995</v>
      </c>
      <c r="M918" s="7">
        <v>42</v>
      </c>
      <c r="N918" s="7">
        <v>157</v>
      </c>
      <c r="O918" s="7">
        <v>118</v>
      </c>
      <c r="P918" s="7">
        <v>19</v>
      </c>
      <c r="Q918" s="7">
        <v>33</v>
      </c>
      <c r="R918" s="7">
        <v>6</v>
      </c>
      <c r="S918" s="7">
        <v>0</v>
      </c>
      <c r="T918" s="7">
        <v>2</v>
      </c>
      <c r="U918" s="7">
        <v>18</v>
      </c>
      <c r="V918" s="7">
        <v>4</v>
      </c>
      <c r="W918" s="7">
        <v>28</v>
      </c>
      <c r="X918" s="7">
        <v>27</v>
      </c>
      <c r="Y918" s="7">
        <v>7</v>
      </c>
      <c r="Z918" s="7">
        <v>2</v>
      </c>
      <c r="AA918"/>
    </row>
    <row r="919" spans="1:27" x14ac:dyDescent="0.25">
      <c r="A919" s="24">
        <f t="shared" si="46"/>
        <v>1</v>
      </c>
      <c r="B919" s="24" t="str">
        <f t="shared" si="44"/>
        <v/>
      </c>
      <c r="C919" s="24" t="str">
        <f t="shared" si="45"/>
        <v/>
      </c>
      <c r="D919" s="24">
        <v>2026</v>
      </c>
      <c r="E919" s="7" t="s">
        <v>1006</v>
      </c>
      <c r="F919" s="7" t="s">
        <v>1002</v>
      </c>
      <c r="G919" s="7" t="s">
        <v>29</v>
      </c>
      <c r="H919" s="7" t="s">
        <v>40</v>
      </c>
      <c r="I919" s="8">
        <v>0.27800000000000002</v>
      </c>
      <c r="J919" s="8">
        <v>0.36199999999999999</v>
      </c>
      <c r="K919" s="8">
        <v>0.40500000000000003</v>
      </c>
      <c r="L919" s="8">
        <v>0.76700000000000002</v>
      </c>
      <c r="M919" s="7">
        <v>53</v>
      </c>
      <c r="N919" s="7">
        <v>235</v>
      </c>
      <c r="O919" s="7">
        <v>205</v>
      </c>
      <c r="P919" s="7">
        <v>45</v>
      </c>
      <c r="Q919" s="7">
        <v>57</v>
      </c>
      <c r="R919" s="7">
        <v>12</v>
      </c>
      <c r="S919" s="7">
        <v>1</v>
      </c>
      <c r="T919" s="7">
        <v>4</v>
      </c>
      <c r="U919" s="7">
        <v>34</v>
      </c>
      <c r="V919" s="7">
        <v>4</v>
      </c>
      <c r="W919" s="7">
        <v>23</v>
      </c>
      <c r="X919" s="7">
        <v>52</v>
      </c>
      <c r="Y919" s="7">
        <v>14</v>
      </c>
      <c r="Z919" s="7">
        <v>2</v>
      </c>
      <c r="AA919"/>
    </row>
    <row r="920" spans="1:27" x14ac:dyDescent="0.25">
      <c r="A920" s="24" t="str">
        <f t="shared" si="46"/>
        <v/>
      </c>
      <c r="B920" s="24" t="str">
        <f t="shared" si="44"/>
        <v/>
      </c>
      <c r="C920" s="24" t="str">
        <f t="shared" si="45"/>
        <v/>
      </c>
      <c r="D920" s="24">
        <v>2026</v>
      </c>
      <c r="E920" s="7" t="s">
        <v>1007</v>
      </c>
      <c r="F920" s="7" t="s">
        <v>1002</v>
      </c>
      <c r="G920" s="7" t="s">
        <v>47</v>
      </c>
      <c r="H920" s="7" t="s">
        <v>25</v>
      </c>
      <c r="I920" s="8">
        <v>0.25800000000000001</v>
      </c>
      <c r="J920" s="8">
        <v>0.316</v>
      </c>
      <c r="K920" s="8">
        <v>0.42099999999999999</v>
      </c>
      <c r="L920" s="8">
        <v>0.73799999999999999</v>
      </c>
      <c r="M920" s="7">
        <v>52</v>
      </c>
      <c r="N920" s="7">
        <v>196</v>
      </c>
      <c r="O920" s="7">
        <v>178</v>
      </c>
      <c r="P920" s="7">
        <v>24</v>
      </c>
      <c r="Q920" s="7">
        <v>46</v>
      </c>
      <c r="R920" s="7">
        <v>5</v>
      </c>
      <c r="S920" s="7">
        <v>0</v>
      </c>
      <c r="T920" s="7">
        <v>8</v>
      </c>
      <c r="U920" s="7">
        <v>35</v>
      </c>
      <c r="V920" s="7">
        <v>4</v>
      </c>
      <c r="W920" s="7">
        <v>12</v>
      </c>
      <c r="X920" s="7">
        <v>50</v>
      </c>
      <c r="Y920" s="7">
        <v>0</v>
      </c>
      <c r="Z920" s="7">
        <v>0</v>
      </c>
      <c r="AA920"/>
    </row>
    <row r="921" spans="1:27" x14ac:dyDescent="0.25">
      <c r="A921" s="24">
        <f t="shared" si="46"/>
        <v>1</v>
      </c>
      <c r="B921" s="24" t="str">
        <f t="shared" si="44"/>
        <v/>
      </c>
      <c r="C921" s="24" t="str">
        <f t="shared" si="45"/>
        <v/>
      </c>
      <c r="D921" s="24">
        <v>2026</v>
      </c>
      <c r="E921" s="7" t="s">
        <v>1008</v>
      </c>
      <c r="F921" s="7" t="s">
        <v>1002</v>
      </c>
      <c r="G921" s="7" t="s">
        <v>29</v>
      </c>
      <c r="H921" s="7" t="s">
        <v>35</v>
      </c>
      <c r="I921" s="8">
        <v>0.21099999999999999</v>
      </c>
      <c r="J921" s="8">
        <v>0.312</v>
      </c>
      <c r="K921" s="8">
        <v>0.33500000000000002</v>
      </c>
      <c r="L921" s="8">
        <v>0.64700000000000002</v>
      </c>
      <c r="M921" s="7">
        <v>51</v>
      </c>
      <c r="N921" s="7">
        <v>186</v>
      </c>
      <c r="O921" s="7">
        <v>161</v>
      </c>
      <c r="P921" s="7">
        <v>29</v>
      </c>
      <c r="Q921" s="7">
        <v>34</v>
      </c>
      <c r="R921" s="7">
        <v>5</v>
      </c>
      <c r="S921" s="7">
        <v>0</v>
      </c>
      <c r="T921" s="7">
        <v>5</v>
      </c>
      <c r="U921" s="7">
        <v>19</v>
      </c>
      <c r="V921" s="7">
        <v>8</v>
      </c>
      <c r="W921" s="7">
        <v>16</v>
      </c>
      <c r="X921" s="7">
        <v>63</v>
      </c>
      <c r="Y921" s="7">
        <v>4</v>
      </c>
      <c r="Z921" s="7">
        <v>1</v>
      </c>
      <c r="AA921"/>
    </row>
    <row r="922" spans="1:27" x14ac:dyDescent="0.25">
      <c r="A922" s="24">
        <f t="shared" si="46"/>
        <v>1</v>
      </c>
      <c r="B922" s="24" t="str">
        <f t="shared" si="44"/>
        <v/>
      </c>
      <c r="C922" s="24" t="str">
        <f t="shared" si="45"/>
        <v/>
      </c>
      <c r="D922" s="24">
        <v>2026</v>
      </c>
      <c r="E922" s="7" t="s">
        <v>1009</v>
      </c>
      <c r="F922" s="7" t="s">
        <v>1002</v>
      </c>
      <c r="G922" s="7" t="s">
        <v>32</v>
      </c>
      <c r="H922" s="7" t="s">
        <v>27</v>
      </c>
      <c r="I922" s="8">
        <v>0.115</v>
      </c>
      <c r="J922" s="8">
        <v>0.20799999999999999</v>
      </c>
      <c r="K922" s="8">
        <v>0.16300000000000001</v>
      </c>
      <c r="L922" s="8">
        <v>0.372</v>
      </c>
      <c r="M922" s="7">
        <v>43</v>
      </c>
      <c r="N922" s="7">
        <v>127</v>
      </c>
      <c r="O922" s="7">
        <v>104</v>
      </c>
      <c r="P922" s="7">
        <v>13</v>
      </c>
      <c r="Q922" s="7">
        <v>12</v>
      </c>
      <c r="R922" s="7">
        <v>1</v>
      </c>
      <c r="S922" s="7">
        <v>2</v>
      </c>
      <c r="T922" s="7">
        <v>0</v>
      </c>
      <c r="U922" s="7">
        <v>9</v>
      </c>
      <c r="V922" s="7">
        <v>2</v>
      </c>
      <c r="W922" s="7">
        <v>11</v>
      </c>
      <c r="X922" s="7">
        <v>40</v>
      </c>
      <c r="Y922" s="7">
        <v>12</v>
      </c>
      <c r="Z922" s="7">
        <v>1</v>
      </c>
      <c r="AA922"/>
    </row>
    <row r="923" spans="1:27" x14ac:dyDescent="0.25">
      <c r="A923" s="24" t="str">
        <f t="shared" si="46"/>
        <v/>
      </c>
      <c r="B923" s="24" t="str">
        <f t="shared" si="44"/>
        <v/>
      </c>
      <c r="C923" s="24" t="str">
        <f t="shared" si="45"/>
        <v/>
      </c>
      <c r="D923" s="24">
        <v>2026</v>
      </c>
      <c r="E923" s="7" t="s">
        <v>1010</v>
      </c>
      <c r="F923" s="7" t="s">
        <v>1002</v>
      </c>
      <c r="G923" s="7" t="s">
        <v>37</v>
      </c>
      <c r="H923" s="7" t="s">
        <v>25</v>
      </c>
      <c r="I923" s="8">
        <v>0.37</v>
      </c>
      <c r="J923" s="8">
        <v>0.51400000000000001</v>
      </c>
      <c r="K923" s="8">
        <v>0.44400000000000001</v>
      </c>
      <c r="L923" s="8">
        <v>0.95899999999999996</v>
      </c>
      <c r="M923" s="7">
        <v>22</v>
      </c>
      <c r="N923" s="7">
        <v>72</v>
      </c>
      <c r="O923" s="7">
        <v>54</v>
      </c>
      <c r="P923" s="7">
        <v>8</v>
      </c>
      <c r="Q923" s="7">
        <v>20</v>
      </c>
      <c r="R923" s="7">
        <v>4</v>
      </c>
      <c r="S923" s="7">
        <v>0</v>
      </c>
      <c r="T923" s="7">
        <v>0</v>
      </c>
      <c r="U923" s="7">
        <v>13</v>
      </c>
      <c r="V923" s="7">
        <v>13</v>
      </c>
      <c r="W923" s="7">
        <v>3</v>
      </c>
      <c r="X923" s="7">
        <v>7</v>
      </c>
      <c r="Y923" s="7">
        <v>0</v>
      </c>
      <c r="Z923" s="7">
        <v>1</v>
      </c>
      <c r="AA923"/>
    </row>
    <row r="924" spans="1:27" x14ac:dyDescent="0.25">
      <c r="A924" s="24" t="str">
        <f t="shared" si="46"/>
        <v/>
      </c>
      <c r="B924" s="24" t="str">
        <f t="shared" si="44"/>
        <v/>
      </c>
      <c r="C924" s="24" t="str">
        <f t="shared" si="45"/>
        <v/>
      </c>
      <c r="D924" s="24">
        <v>2026</v>
      </c>
      <c r="E924" s="7" t="s">
        <v>1011</v>
      </c>
      <c r="F924" s="7" t="s">
        <v>1002</v>
      </c>
      <c r="G924" s="7" t="s">
        <v>37</v>
      </c>
      <c r="H924" s="7" t="s">
        <v>64</v>
      </c>
      <c r="I924" s="8">
        <v>0.33300000000000002</v>
      </c>
      <c r="J924" s="8">
        <v>0.443</v>
      </c>
      <c r="K924" s="8">
        <v>0.39200000000000002</v>
      </c>
      <c r="L924" s="8">
        <v>0.83499999999999996</v>
      </c>
      <c r="M924" s="7">
        <v>14</v>
      </c>
      <c r="N924" s="7">
        <v>62</v>
      </c>
      <c r="O924" s="7">
        <v>51</v>
      </c>
      <c r="P924" s="7">
        <v>14</v>
      </c>
      <c r="Q924" s="7">
        <v>17</v>
      </c>
      <c r="R924" s="7">
        <v>3</v>
      </c>
      <c r="S924" s="7">
        <v>0</v>
      </c>
      <c r="T924" s="7">
        <v>0</v>
      </c>
      <c r="U924" s="7">
        <v>0</v>
      </c>
      <c r="V924" s="7">
        <v>2</v>
      </c>
      <c r="W924" s="7">
        <v>8</v>
      </c>
      <c r="X924" s="7">
        <v>7</v>
      </c>
      <c r="Y924" s="7">
        <v>11</v>
      </c>
      <c r="Z924" s="7">
        <v>0</v>
      </c>
      <c r="AA924"/>
    </row>
    <row r="925" spans="1:27" x14ac:dyDescent="0.25">
      <c r="A925" s="24" t="str">
        <f t="shared" si="46"/>
        <v/>
      </c>
      <c r="B925" s="24" t="str">
        <f t="shared" si="44"/>
        <v/>
      </c>
      <c r="C925" s="24" t="str">
        <f t="shared" si="45"/>
        <v/>
      </c>
      <c r="D925" s="24">
        <v>2026</v>
      </c>
      <c r="E925" s="7" t="s">
        <v>1012</v>
      </c>
      <c r="F925" s="7" t="s">
        <v>1002</v>
      </c>
      <c r="G925" s="7" t="s">
        <v>37</v>
      </c>
      <c r="H925" s="7" t="s">
        <v>42</v>
      </c>
      <c r="I925" s="8">
        <v>0.32</v>
      </c>
      <c r="J925" s="8">
        <v>0.47699999999999998</v>
      </c>
      <c r="K925" s="8">
        <v>0.41</v>
      </c>
      <c r="L925" s="8">
        <v>0.88700000000000001</v>
      </c>
      <c r="M925" s="7">
        <v>30</v>
      </c>
      <c r="N925" s="7">
        <v>133</v>
      </c>
      <c r="O925" s="7">
        <v>100</v>
      </c>
      <c r="P925" s="7">
        <v>28</v>
      </c>
      <c r="Q925" s="7">
        <v>32</v>
      </c>
      <c r="R925" s="7">
        <v>9</v>
      </c>
      <c r="S925" s="7">
        <v>0</v>
      </c>
      <c r="T925" s="7">
        <v>0</v>
      </c>
      <c r="U925" s="7">
        <v>12</v>
      </c>
      <c r="V925" s="7">
        <v>10</v>
      </c>
      <c r="W925" s="7">
        <v>20</v>
      </c>
      <c r="X925" s="7">
        <v>8</v>
      </c>
      <c r="Y925" s="7">
        <v>18</v>
      </c>
      <c r="Z925" s="7">
        <v>3</v>
      </c>
      <c r="AA925"/>
    </row>
    <row r="926" spans="1:27" x14ac:dyDescent="0.25">
      <c r="A926" s="24" t="str">
        <f t="shared" si="46"/>
        <v/>
      </c>
      <c r="B926" s="24" t="str">
        <f t="shared" si="44"/>
        <v/>
      </c>
      <c r="C926" s="24">
        <f t="shared" si="45"/>
        <v>1</v>
      </c>
      <c r="D926" s="24">
        <v>2026</v>
      </c>
      <c r="E926" s="7" t="s">
        <v>1013</v>
      </c>
      <c r="F926" s="7" t="s">
        <v>1002</v>
      </c>
      <c r="G926" s="7" t="s">
        <v>37</v>
      </c>
      <c r="H926" s="7" t="s">
        <v>40</v>
      </c>
      <c r="I926" s="8">
        <v>0.316</v>
      </c>
      <c r="J926" s="8">
        <v>0.45800000000000002</v>
      </c>
      <c r="K926" s="8">
        <v>0.36799999999999999</v>
      </c>
      <c r="L926" s="8">
        <v>0.82699999999999996</v>
      </c>
      <c r="M926" s="7">
        <v>12</v>
      </c>
      <c r="N926" s="7">
        <v>25</v>
      </c>
      <c r="O926" s="7">
        <v>19</v>
      </c>
      <c r="P926" s="7">
        <v>2</v>
      </c>
      <c r="Q926" s="7">
        <v>6</v>
      </c>
      <c r="R926" s="7">
        <v>1</v>
      </c>
      <c r="S926" s="7">
        <v>0</v>
      </c>
      <c r="T926" s="7">
        <v>0</v>
      </c>
      <c r="U926" s="7">
        <v>5</v>
      </c>
      <c r="V926" s="7">
        <v>1</v>
      </c>
      <c r="W926" s="7">
        <v>4</v>
      </c>
      <c r="X926" s="7">
        <v>3</v>
      </c>
      <c r="Y926" s="7">
        <v>1</v>
      </c>
      <c r="Z926" s="7">
        <v>0</v>
      </c>
      <c r="AA926"/>
    </row>
    <row r="927" spans="1:27" x14ac:dyDescent="0.25">
      <c r="A927" s="24" t="str">
        <f t="shared" si="46"/>
        <v/>
      </c>
      <c r="B927" s="24" t="str">
        <f t="shared" si="44"/>
        <v/>
      </c>
      <c r="C927" s="24" t="str">
        <f t="shared" si="45"/>
        <v/>
      </c>
      <c r="D927" s="24">
        <v>2026</v>
      </c>
      <c r="E927" s="7" t="s">
        <v>1014</v>
      </c>
      <c r="F927" s="7" t="s">
        <v>1002</v>
      </c>
      <c r="G927" s="7" t="s">
        <v>47</v>
      </c>
      <c r="H927" s="7" t="s">
        <v>30</v>
      </c>
      <c r="I927" s="8">
        <v>0.29699999999999999</v>
      </c>
      <c r="J927" s="8">
        <v>0.38600000000000001</v>
      </c>
      <c r="K927" s="8">
        <v>0.35099999999999998</v>
      </c>
      <c r="L927" s="8">
        <v>0.73799999999999999</v>
      </c>
      <c r="M927" s="7">
        <v>15</v>
      </c>
      <c r="N927" s="7">
        <v>46</v>
      </c>
      <c r="O927" s="7">
        <v>37</v>
      </c>
      <c r="P927" s="7">
        <v>4</v>
      </c>
      <c r="Q927" s="7">
        <v>11</v>
      </c>
      <c r="R927" s="7">
        <v>2</v>
      </c>
      <c r="S927" s="7">
        <v>0</v>
      </c>
      <c r="T927" s="7">
        <v>0</v>
      </c>
      <c r="U927" s="7">
        <v>7</v>
      </c>
      <c r="V927" s="7">
        <v>2</v>
      </c>
      <c r="W927" s="7">
        <v>4</v>
      </c>
      <c r="X927" s="7">
        <v>10</v>
      </c>
      <c r="Y927" s="7">
        <v>1</v>
      </c>
      <c r="Z927" s="7">
        <v>0</v>
      </c>
      <c r="AA927"/>
    </row>
    <row r="928" spans="1:27" x14ac:dyDescent="0.25">
      <c r="A928" s="24" t="str">
        <f t="shared" si="46"/>
        <v/>
      </c>
      <c r="B928" s="24" t="str">
        <f t="shared" si="44"/>
        <v/>
      </c>
      <c r="C928" s="24">
        <f t="shared" si="45"/>
        <v>1</v>
      </c>
      <c r="D928" s="24">
        <v>2026</v>
      </c>
      <c r="E928" s="7" t="s">
        <v>1015</v>
      </c>
      <c r="F928" s="7" t="s">
        <v>1002</v>
      </c>
      <c r="G928" s="7" t="s">
        <v>47</v>
      </c>
      <c r="H928" s="7" t="s">
        <v>42</v>
      </c>
      <c r="I928" s="8">
        <v>0.28599999999999998</v>
      </c>
      <c r="J928" s="8">
        <v>0.42599999999999999</v>
      </c>
      <c r="K928" s="8">
        <v>0.34699999999999998</v>
      </c>
      <c r="L928" s="8">
        <v>0.77300000000000002</v>
      </c>
      <c r="M928" s="7">
        <v>19</v>
      </c>
      <c r="N928" s="7">
        <v>62</v>
      </c>
      <c r="O928" s="7">
        <v>49</v>
      </c>
      <c r="P928" s="7">
        <v>10</v>
      </c>
      <c r="Q928" s="7">
        <v>14</v>
      </c>
      <c r="R928" s="7">
        <v>3</v>
      </c>
      <c r="S928" s="7">
        <v>0</v>
      </c>
      <c r="T928" s="7">
        <v>0</v>
      </c>
      <c r="U928" s="7">
        <v>3</v>
      </c>
      <c r="V928" s="7">
        <v>3</v>
      </c>
      <c r="W928" s="7">
        <v>9</v>
      </c>
      <c r="X928" s="7">
        <v>17</v>
      </c>
      <c r="Y928" s="7">
        <v>1</v>
      </c>
      <c r="Z928" s="7">
        <v>0</v>
      </c>
      <c r="AA928"/>
    </row>
    <row r="929" spans="1:27" x14ac:dyDescent="0.25">
      <c r="A929" s="24" t="str">
        <f t="shared" si="46"/>
        <v/>
      </c>
      <c r="B929" s="24" t="str">
        <f t="shared" si="44"/>
        <v/>
      </c>
      <c r="C929" s="24" t="str">
        <f t="shared" si="45"/>
        <v/>
      </c>
      <c r="D929" s="24">
        <v>2026</v>
      </c>
      <c r="E929" s="7" t="s">
        <v>1016</v>
      </c>
      <c r="F929" s="7" t="s">
        <v>1002</v>
      </c>
      <c r="G929" s="7" t="s">
        <v>37</v>
      </c>
      <c r="H929" s="7" t="s">
        <v>33</v>
      </c>
      <c r="I929" s="8">
        <v>0.20799999999999999</v>
      </c>
      <c r="J929" s="8">
        <v>0.29499999999999998</v>
      </c>
      <c r="K929" s="8">
        <v>0.20799999999999999</v>
      </c>
      <c r="L929" s="8">
        <v>0.503</v>
      </c>
      <c r="M929" s="7">
        <v>25</v>
      </c>
      <c r="N929" s="7">
        <v>62</v>
      </c>
      <c r="O929" s="7">
        <v>53</v>
      </c>
      <c r="P929" s="7">
        <v>4</v>
      </c>
      <c r="Q929" s="7">
        <v>11</v>
      </c>
      <c r="R929" s="7">
        <v>0</v>
      </c>
      <c r="S929" s="7">
        <v>0</v>
      </c>
      <c r="T929" s="7">
        <v>0</v>
      </c>
      <c r="U929" s="7">
        <v>7</v>
      </c>
      <c r="V929" s="7">
        <v>1</v>
      </c>
      <c r="W929" s="7">
        <v>6</v>
      </c>
      <c r="X929" s="7">
        <v>11</v>
      </c>
      <c r="Y929" s="7">
        <v>0</v>
      </c>
      <c r="Z929" s="7">
        <v>0</v>
      </c>
      <c r="AA929"/>
    </row>
    <row r="930" spans="1:27" x14ac:dyDescent="0.25">
      <c r="A930" s="24" t="str">
        <f t="shared" si="46"/>
        <v/>
      </c>
      <c r="B930" s="24" t="str">
        <f t="shared" si="44"/>
        <v/>
      </c>
      <c r="C930" s="24">
        <f t="shared" si="45"/>
        <v>1</v>
      </c>
      <c r="D930" s="24">
        <v>2026</v>
      </c>
      <c r="E930" s="7" t="s">
        <v>1017</v>
      </c>
      <c r="F930" s="7" t="s">
        <v>1002</v>
      </c>
      <c r="G930" s="7" t="s">
        <v>24</v>
      </c>
      <c r="H930" s="7" t="s">
        <v>33</v>
      </c>
      <c r="I930" s="8">
        <v>0.20499999999999999</v>
      </c>
      <c r="J930" s="8">
        <v>0.34</v>
      </c>
      <c r="K930" s="8">
        <v>0.20499999999999999</v>
      </c>
      <c r="L930" s="8">
        <v>0.54600000000000004</v>
      </c>
      <c r="M930" s="7">
        <v>21</v>
      </c>
      <c r="N930" s="7">
        <v>47</v>
      </c>
      <c r="O930" s="7">
        <v>39</v>
      </c>
      <c r="P930" s="7">
        <v>1</v>
      </c>
      <c r="Q930" s="7">
        <v>8</v>
      </c>
      <c r="R930" s="7">
        <v>0</v>
      </c>
      <c r="S930" s="7">
        <v>0</v>
      </c>
      <c r="T930" s="7">
        <v>0</v>
      </c>
      <c r="U930" s="7">
        <v>0</v>
      </c>
      <c r="V930" s="7">
        <v>1</v>
      </c>
      <c r="W930" s="7">
        <v>7</v>
      </c>
      <c r="X930" s="7">
        <v>12</v>
      </c>
      <c r="Y930" s="7">
        <v>0</v>
      </c>
      <c r="Z930" s="7">
        <v>1</v>
      </c>
      <c r="AA930"/>
    </row>
    <row r="931" spans="1:27" x14ac:dyDescent="0.25">
      <c r="A931" s="24" t="str">
        <f t="shared" si="46"/>
        <v/>
      </c>
      <c r="B931" s="24" t="str">
        <f t="shared" si="44"/>
        <v/>
      </c>
      <c r="C931" s="24">
        <f t="shared" si="45"/>
        <v>1</v>
      </c>
      <c r="D931" s="24">
        <v>2026</v>
      </c>
      <c r="E931" s="7" t="s">
        <v>1018</v>
      </c>
      <c r="F931" s="7" t="s">
        <v>1002</v>
      </c>
      <c r="G931" s="7" t="s">
        <v>47</v>
      </c>
      <c r="H931" s="7" t="s">
        <v>44</v>
      </c>
      <c r="I931" s="8">
        <v>0.2</v>
      </c>
      <c r="J931" s="8">
        <v>0.33300000000000002</v>
      </c>
      <c r="K931" s="8">
        <v>0.2</v>
      </c>
      <c r="L931" s="8">
        <v>0.53300000000000003</v>
      </c>
      <c r="M931" s="7">
        <v>5</v>
      </c>
      <c r="N931" s="7">
        <v>18</v>
      </c>
      <c r="O931" s="7">
        <v>15</v>
      </c>
      <c r="P931" s="7">
        <v>2</v>
      </c>
      <c r="Q931" s="7">
        <v>3</v>
      </c>
      <c r="R931" s="7">
        <v>0</v>
      </c>
      <c r="S931" s="7">
        <v>0</v>
      </c>
      <c r="T931" s="7">
        <v>0</v>
      </c>
      <c r="U931" s="7">
        <v>0</v>
      </c>
      <c r="V931" s="7">
        <v>2</v>
      </c>
      <c r="W931" s="7">
        <v>1</v>
      </c>
      <c r="X931" s="7">
        <v>4</v>
      </c>
      <c r="Y931" s="7">
        <v>0</v>
      </c>
      <c r="Z931" s="7">
        <v>0</v>
      </c>
      <c r="AA931"/>
    </row>
    <row r="932" spans="1:27" x14ac:dyDescent="0.25">
      <c r="A932" s="24" t="str">
        <f t="shared" si="46"/>
        <v/>
      </c>
      <c r="B932" s="24" t="str">
        <f t="shared" si="44"/>
        <v/>
      </c>
      <c r="C932" s="24">
        <f t="shared" si="45"/>
        <v>1</v>
      </c>
      <c r="D932" s="24">
        <v>2026</v>
      </c>
      <c r="E932" s="7" t="s">
        <v>1019</v>
      </c>
      <c r="F932" s="7" t="s">
        <v>1002</v>
      </c>
      <c r="G932" s="7" t="s">
        <v>24</v>
      </c>
      <c r="H932" s="7" t="s">
        <v>25</v>
      </c>
      <c r="I932" s="8">
        <v>0.16700000000000001</v>
      </c>
      <c r="J932" s="8">
        <v>0.38900000000000001</v>
      </c>
      <c r="K932" s="8">
        <v>0.41699999999999998</v>
      </c>
      <c r="L932" s="8">
        <v>0.80600000000000005</v>
      </c>
      <c r="M932" s="7">
        <v>8</v>
      </c>
      <c r="N932" s="7">
        <v>18</v>
      </c>
      <c r="O932" s="7">
        <v>12</v>
      </c>
      <c r="P932" s="7">
        <v>2</v>
      </c>
      <c r="Q932" s="7">
        <v>2</v>
      </c>
      <c r="R932" s="7">
        <v>0</v>
      </c>
      <c r="S932" s="7">
        <v>0</v>
      </c>
      <c r="T932" s="7">
        <v>1</v>
      </c>
      <c r="U932" s="7">
        <v>4</v>
      </c>
      <c r="V932" s="7">
        <v>1</v>
      </c>
      <c r="W932" s="7">
        <v>4</v>
      </c>
      <c r="X932" s="7">
        <v>2</v>
      </c>
      <c r="Y932" s="7">
        <v>0</v>
      </c>
      <c r="Z932" s="7">
        <v>0</v>
      </c>
      <c r="AA932"/>
    </row>
    <row r="933" spans="1:27" x14ac:dyDescent="0.25">
      <c r="A933" s="24" t="str">
        <f t="shared" si="46"/>
        <v/>
      </c>
      <c r="B933" s="24" t="str">
        <f t="shared" si="44"/>
        <v/>
      </c>
      <c r="C933" s="24" t="str">
        <f t="shared" si="45"/>
        <v/>
      </c>
      <c r="D933" s="24">
        <v>2026</v>
      </c>
      <c r="E933" s="7" t="s">
        <v>1020</v>
      </c>
      <c r="F933" s="7" t="s">
        <v>1002</v>
      </c>
      <c r="G933" s="7" t="s">
        <v>37</v>
      </c>
      <c r="H933" s="7" t="s">
        <v>25</v>
      </c>
      <c r="I933" s="8">
        <v>0.16700000000000001</v>
      </c>
      <c r="J933" s="8">
        <v>0.21099999999999999</v>
      </c>
      <c r="K933" s="8">
        <v>0.16700000000000001</v>
      </c>
      <c r="L933" s="8">
        <v>0.377</v>
      </c>
      <c r="M933" s="7">
        <v>11</v>
      </c>
      <c r="N933" s="7">
        <v>19</v>
      </c>
      <c r="O933" s="7">
        <v>18</v>
      </c>
      <c r="P933" s="7">
        <v>0</v>
      </c>
      <c r="Q933" s="7">
        <v>3</v>
      </c>
      <c r="R933" s="7">
        <v>0</v>
      </c>
      <c r="S933" s="7">
        <v>0</v>
      </c>
      <c r="T933" s="7">
        <v>0</v>
      </c>
      <c r="U933" s="7">
        <v>0</v>
      </c>
      <c r="V933" s="7">
        <v>0</v>
      </c>
      <c r="W933" s="7">
        <v>1</v>
      </c>
      <c r="X933" s="7">
        <v>5</v>
      </c>
      <c r="Y933" s="7">
        <v>0</v>
      </c>
      <c r="Z933" s="7">
        <v>0</v>
      </c>
      <c r="AA933"/>
    </row>
    <row r="934" spans="1:27" x14ac:dyDescent="0.25">
      <c r="A934" s="24" t="str">
        <f t="shared" si="46"/>
        <v/>
      </c>
      <c r="B934" s="24" t="str">
        <f t="shared" si="44"/>
        <v/>
      </c>
      <c r="C934" s="24" t="str">
        <f t="shared" si="45"/>
        <v/>
      </c>
      <c r="D934" s="24">
        <v>2026</v>
      </c>
      <c r="E934" s="7" t="s">
        <v>1021</v>
      </c>
      <c r="F934" s="7" t="s">
        <v>1002</v>
      </c>
      <c r="G934" s="7" t="s">
        <v>47</v>
      </c>
      <c r="H934" s="7" t="s">
        <v>44</v>
      </c>
      <c r="I934" s="8">
        <v>6.3E-2</v>
      </c>
      <c r="J934" s="8">
        <v>0.11799999999999999</v>
      </c>
      <c r="K934" s="8">
        <v>6.3E-2</v>
      </c>
      <c r="L934" s="8">
        <v>0.18</v>
      </c>
      <c r="M934" s="7">
        <v>8</v>
      </c>
      <c r="N934" s="7">
        <v>17</v>
      </c>
      <c r="O934" s="7">
        <v>16</v>
      </c>
      <c r="P934" s="7">
        <v>0</v>
      </c>
      <c r="Q934" s="7">
        <v>1</v>
      </c>
      <c r="R934" s="7">
        <v>0</v>
      </c>
      <c r="S934" s="7">
        <v>0</v>
      </c>
      <c r="T934" s="7">
        <v>0</v>
      </c>
      <c r="U934" s="7">
        <v>0</v>
      </c>
      <c r="V934" s="7">
        <v>1</v>
      </c>
      <c r="W934" s="7">
        <v>0</v>
      </c>
      <c r="X934" s="7">
        <v>5</v>
      </c>
      <c r="Y934" s="7">
        <v>0</v>
      </c>
      <c r="Z934" s="7">
        <v>0</v>
      </c>
      <c r="AA934"/>
    </row>
    <row r="935" spans="1:27" x14ac:dyDescent="0.25">
      <c r="A935" s="24">
        <f t="shared" si="46"/>
        <v>1</v>
      </c>
      <c r="B935" s="24" t="str">
        <f t="shared" si="44"/>
        <v/>
      </c>
      <c r="C935" s="24" t="str">
        <f t="shared" si="45"/>
        <v/>
      </c>
      <c r="D935" s="24">
        <v>2026</v>
      </c>
      <c r="E935" s="7" t="s">
        <v>1023</v>
      </c>
      <c r="F935" s="7" t="s">
        <v>1024</v>
      </c>
      <c r="G935" s="7" t="s">
        <v>32</v>
      </c>
      <c r="H935" s="7" t="s">
        <v>44</v>
      </c>
      <c r="I935" s="8">
        <v>0.372</v>
      </c>
      <c r="J935" s="8">
        <v>0.45500000000000002</v>
      </c>
      <c r="K935" s="8">
        <v>0.65700000000000003</v>
      </c>
      <c r="L935" s="8">
        <v>1.1120000000000001</v>
      </c>
      <c r="M935" s="7">
        <v>53</v>
      </c>
      <c r="N935" s="7">
        <v>244</v>
      </c>
      <c r="O935" s="7">
        <v>207</v>
      </c>
      <c r="P935" s="7">
        <v>44</v>
      </c>
      <c r="Q935" s="7">
        <v>77</v>
      </c>
      <c r="R935" s="7">
        <v>20</v>
      </c>
      <c r="S935" s="7">
        <v>3</v>
      </c>
      <c r="T935" s="7">
        <v>11</v>
      </c>
      <c r="U935" s="7">
        <v>59</v>
      </c>
      <c r="V935" s="7">
        <v>6</v>
      </c>
      <c r="W935" s="7">
        <v>28</v>
      </c>
      <c r="X935" s="7">
        <v>19</v>
      </c>
      <c r="Y935" s="7">
        <v>2</v>
      </c>
      <c r="Z935" s="7">
        <v>1</v>
      </c>
      <c r="AA935"/>
    </row>
    <row r="936" spans="1:27" x14ac:dyDescent="0.25">
      <c r="A936" s="24" t="str">
        <f t="shared" si="46"/>
        <v/>
      </c>
      <c r="B936" s="24" t="str">
        <f t="shared" si="44"/>
        <v/>
      </c>
      <c r="C936" s="24">
        <f t="shared" si="45"/>
        <v>1</v>
      </c>
      <c r="D936" s="24">
        <v>2026</v>
      </c>
      <c r="E936" s="7" t="s">
        <v>1025</v>
      </c>
      <c r="F936" s="7" t="s">
        <v>1024</v>
      </c>
      <c r="G936" s="7" t="s">
        <v>47</v>
      </c>
      <c r="H936" s="7" t="s">
        <v>40</v>
      </c>
      <c r="I936" s="8">
        <v>0.35699999999999998</v>
      </c>
      <c r="J936" s="8">
        <v>0.42099999999999999</v>
      </c>
      <c r="K936" s="8">
        <v>0.53600000000000003</v>
      </c>
      <c r="L936" s="8">
        <v>0.95599999999999996</v>
      </c>
      <c r="M936" s="7">
        <v>52</v>
      </c>
      <c r="N936" s="7">
        <v>254</v>
      </c>
      <c r="O936" s="7">
        <v>224</v>
      </c>
      <c r="P936" s="7">
        <v>55</v>
      </c>
      <c r="Q936" s="7">
        <v>80</v>
      </c>
      <c r="R936" s="7">
        <v>15</v>
      </c>
      <c r="S936" s="7">
        <v>2</v>
      </c>
      <c r="T936" s="7">
        <v>7</v>
      </c>
      <c r="U936" s="7">
        <v>40</v>
      </c>
      <c r="V936" s="7">
        <v>7</v>
      </c>
      <c r="W936" s="7">
        <v>19</v>
      </c>
      <c r="X936" s="7">
        <v>20</v>
      </c>
      <c r="Y936" s="7">
        <v>13</v>
      </c>
      <c r="Z936" s="7">
        <v>2</v>
      </c>
      <c r="AA936"/>
    </row>
    <row r="937" spans="1:27" x14ac:dyDescent="0.25">
      <c r="A937" s="24">
        <f t="shared" si="46"/>
        <v>1</v>
      </c>
      <c r="B937" s="24" t="str">
        <f t="shared" si="44"/>
        <v/>
      </c>
      <c r="C937" s="24" t="str">
        <f t="shared" si="45"/>
        <v/>
      </c>
      <c r="D937" s="24">
        <v>2026</v>
      </c>
      <c r="E937" s="7" t="s">
        <v>1026</v>
      </c>
      <c r="F937" s="7" t="s">
        <v>1024</v>
      </c>
      <c r="G937" s="7" t="s">
        <v>29</v>
      </c>
      <c r="H937" s="7" t="s">
        <v>35</v>
      </c>
      <c r="I937" s="8">
        <v>0.32800000000000001</v>
      </c>
      <c r="J937" s="8">
        <v>0.436</v>
      </c>
      <c r="K937" s="8">
        <v>0.41199999999999998</v>
      </c>
      <c r="L937" s="8">
        <v>0.84799999999999998</v>
      </c>
      <c r="M937" s="7">
        <v>53</v>
      </c>
      <c r="N937" s="7">
        <v>214</v>
      </c>
      <c r="O937" s="7">
        <v>177</v>
      </c>
      <c r="P937" s="7">
        <v>24</v>
      </c>
      <c r="Q937" s="7">
        <v>58</v>
      </c>
      <c r="R937" s="7">
        <v>9</v>
      </c>
      <c r="S937" s="7">
        <v>0</v>
      </c>
      <c r="T937" s="7">
        <v>2</v>
      </c>
      <c r="U937" s="7">
        <v>37</v>
      </c>
      <c r="V937" s="7">
        <v>10</v>
      </c>
      <c r="W937" s="7">
        <v>24</v>
      </c>
      <c r="X937" s="7">
        <v>23</v>
      </c>
      <c r="Y937" s="7">
        <v>4</v>
      </c>
      <c r="Z937" s="7">
        <v>5</v>
      </c>
      <c r="AA937"/>
    </row>
    <row r="938" spans="1:27" x14ac:dyDescent="0.25">
      <c r="A938" s="24">
        <f t="shared" si="46"/>
        <v>1</v>
      </c>
      <c r="B938" s="24" t="str">
        <f t="shared" si="44"/>
        <v/>
      </c>
      <c r="C938" s="24" t="str">
        <f t="shared" si="45"/>
        <v/>
      </c>
      <c r="D938" s="24">
        <v>2026</v>
      </c>
      <c r="E938" s="7" t="s">
        <v>1027</v>
      </c>
      <c r="F938" s="7" t="s">
        <v>1024</v>
      </c>
      <c r="G938" s="7" t="s">
        <v>29</v>
      </c>
      <c r="H938" s="7" t="s">
        <v>44</v>
      </c>
      <c r="I938" s="8">
        <v>0.29799999999999999</v>
      </c>
      <c r="J938" s="8">
        <v>0.48199999999999998</v>
      </c>
      <c r="K938" s="8">
        <v>0.34699999999999998</v>
      </c>
      <c r="L938" s="8">
        <v>0.82899999999999996</v>
      </c>
      <c r="M938" s="7">
        <v>46</v>
      </c>
      <c r="N938" s="7">
        <v>171</v>
      </c>
      <c r="O938" s="7">
        <v>121</v>
      </c>
      <c r="P938" s="7">
        <v>33</v>
      </c>
      <c r="Q938" s="7">
        <v>36</v>
      </c>
      <c r="R938" s="7">
        <v>3</v>
      </c>
      <c r="S938" s="7">
        <v>0</v>
      </c>
      <c r="T938" s="7">
        <v>1</v>
      </c>
      <c r="U938" s="7">
        <v>16</v>
      </c>
      <c r="V938" s="7">
        <v>24</v>
      </c>
      <c r="W938" s="7">
        <v>21</v>
      </c>
      <c r="X938" s="7">
        <v>23</v>
      </c>
      <c r="Y938" s="7">
        <v>5</v>
      </c>
      <c r="Z938" s="7">
        <v>2</v>
      </c>
      <c r="AA938"/>
    </row>
    <row r="939" spans="1:27" x14ac:dyDescent="0.25">
      <c r="A939" s="24" t="str">
        <f t="shared" si="46"/>
        <v/>
      </c>
      <c r="B939" s="24" t="str">
        <f t="shared" si="44"/>
        <v/>
      </c>
      <c r="C939" s="24" t="str">
        <f t="shared" si="45"/>
        <v/>
      </c>
      <c r="D939" s="24">
        <v>2026</v>
      </c>
      <c r="E939" s="7" t="s">
        <v>1028</v>
      </c>
      <c r="F939" s="7" t="s">
        <v>1024</v>
      </c>
      <c r="G939" s="7" t="s">
        <v>47</v>
      </c>
      <c r="H939" s="7" t="s">
        <v>42</v>
      </c>
      <c r="I939" s="8">
        <v>0.29599999999999999</v>
      </c>
      <c r="J939" s="8">
        <v>0.38200000000000001</v>
      </c>
      <c r="K939" s="8">
        <v>0.53100000000000003</v>
      </c>
      <c r="L939" s="8">
        <v>0.91300000000000003</v>
      </c>
      <c r="M939" s="7">
        <v>47</v>
      </c>
      <c r="N939" s="7">
        <v>188</v>
      </c>
      <c r="O939" s="7">
        <v>162</v>
      </c>
      <c r="P939" s="7">
        <v>32</v>
      </c>
      <c r="Q939" s="7">
        <v>48</v>
      </c>
      <c r="R939" s="7">
        <v>10</v>
      </c>
      <c r="S939" s="7">
        <v>2</v>
      </c>
      <c r="T939" s="7">
        <v>8</v>
      </c>
      <c r="U939" s="7">
        <v>28</v>
      </c>
      <c r="V939" s="7">
        <v>5</v>
      </c>
      <c r="W939" s="7">
        <v>18</v>
      </c>
      <c r="X939" s="7">
        <v>32</v>
      </c>
      <c r="Y939" s="7">
        <v>1</v>
      </c>
      <c r="Z939" s="7">
        <v>2</v>
      </c>
      <c r="AA939"/>
    </row>
    <row r="940" spans="1:27" x14ac:dyDescent="0.25">
      <c r="A940" s="24" t="str">
        <f t="shared" si="46"/>
        <v/>
      </c>
      <c r="B940" s="24" t="str">
        <f t="shared" si="44"/>
        <v/>
      </c>
      <c r="C940" s="24" t="str">
        <f t="shared" si="45"/>
        <v/>
      </c>
      <c r="D940" s="24">
        <v>2026</v>
      </c>
      <c r="E940" s="7" t="s">
        <v>1029</v>
      </c>
      <c r="F940" s="7" t="s">
        <v>1024</v>
      </c>
      <c r="G940" s="7" t="s">
        <v>47</v>
      </c>
      <c r="H940" s="7" t="s">
        <v>27</v>
      </c>
      <c r="I940" s="8">
        <v>0.28000000000000003</v>
      </c>
      <c r="J940" s="8">
        <v>0.39600000000000002</v>
      </c>
      <c r="K940" s="8">
        <v>0.40899999999999997</v>
      </c>
      <c r="L940" s="8">
        <v>0.80400000000000005</v>
      </c>
      <c r="M940" s="7">
        <v>51</v>
      </c>
      <c r="N940" s="7">
        <v>198</v>
      </c>
      <c r="O940" s="7">
        <v>164</v>
      </c>
      <c r="P940" s="7">
        <v>29</v>
      </c>
      <c r="Q940" s="7">
        <v>46</v>
      </c>
      <c r="R940" s="7">
        <v>7</v>
      </c>
      <c r="S940" s="7">
        <v>1</v>
      </c>
      <c r="T940" s="7">
        <v>4</v>
      </c>
      <c r="U940" s="7">
        <v>26</v>
      </c>
      <c r="V940" s="7">
        <v>10</v>
      </c>
      <c r="W940" s="7">
        <v>22</v>
      </c>
      <c r="X940" s="7">
        <v>50</v>
      </c>
      <c r="Y940" s="7">
        <v>6</v>
      </c>
      <c r="Z940" s="7">
        <v>1</v>
      </c>
      <c r="AA940"/>
    </row>
    <row r="941" spans="1:27" x14ac:dyDescent="0.25">
      <c r="A941" s="24">
        <f t="shared" si="46"/>
        <v>1</v>
      </c>
      <c r="B941" s="24" t="str">
        <f t="shared" si="44"/>
        <v/>
      </c>
      <c r="C941" s="24" t="str">
        <f t="shared" si="45"/>
        <v/>
      </c>
      <c r="D941" s="24">
        <v>2026</v>
      </c>
      <c r="E941" s="7" t="s">
        <v>1030</v>
      </c>
      <c r="F941" s="7" t="s">
        <v>1024</v>
      </c>
      <c r="G941" s="7" t="s">
        <v>29</v>
      </c>
      <c r="H941" s="7" t="s">
        <v>33</v>
      </c>
      <c r="I941" s="8">
        <v>0.26500000000000001</v>
      </c>
      <c r="J941" s="8">
        <v>0.35799999999999998</v>
      </c>
      <c r="K941" s="8">
        <v>0.44400000000000001</v>
      </c>
      <c r="L941" s="8">
        <v>0.80200000000000005</v>
      </c>
      <c r="M941" s="7">
        <v>53</v>
      </c>
      <c r="N941" s="7">
        <v>233</v>
      </c>
      <c r="O941" s="7">
        <v>196</v>
      </c>
      <c r="P941" s="7">
        <v>35</v>
      </c>
      <c r="Q941" s="7">
        <v>52</v>
      </c>
      <c r="R941" s="7">
        <v>9</v>
      </c>
      <c r="S941" s="7">
        <v>1</v>
      </c>
      <c r="T941" s="7">
        <v>8</v>
      </c>
      <c r="U941" s="7">
        <v>31</v>
      </c>
      <c r="V941" s="7">
        <v>4</v>
      </c>
      <c r="W941" s="7">
        <v>27</v>
      </c>
      <c r="X941" s="7">
        <v>38</v>
      </c>
      <c r="Y941" s="7">
        <v>4</v>
      </c>
      <c r="Z941" s="7">
        <v>2</v>
      </c>
      <c r="AA941"/>
    </row>
    <row r="942" spans="1:27" x14ac:dyDescent="0.25">
      <c r="A942" s="24" t="str">
        <f t="shared" si="46"/>
        <v/>
      </c>
      <c r="B942" s="24" t="str">
        <f t="shared" si="44"/>
        <v/>
      </c>
      <c r="C942" s="24" t="str">
        <f t="shared" si="45"/>
        <v/>
      </c>
      <c r="D942" s="24">
        <v>2026</v>
      </c>
      <c r="E942" s="7" t="s">
        <v>1031</v>
      </c>
      <c r="F942" s="7" t="s">
        <v>1024</v>
      </c>
      <c r="G942" s="7" t="s">
        <v>24</v>
      </c>
      <c r="H942" s="7" t="s">
        <v>25</v>
      </c>
      <c r="I942" s="8">
        <v>0.23799999999999999</v>
      </c>
      <c r="J942" s="8">
        <v>0.36399999999999999</v>
      </c>
      <c r="K942" s="8">
        <v>0.317</v>
      </c>
      <c r="L942" s="8">
        <v>0.68</v>
      </c>
      <c r="M942" s="7">
        <v>41</v>
      </c>
      <c r="N942" s="7">
        <v>122</v>
      </c>
      <c r="O942" s="7">
        <v>101</v>
      </c>
      <c r="P942" s="7">
        <v>11</v>
      </c>
      <c r="Q942" s="7">
        <v>24</v>
      </c>
      <c r="R942" s="7">
        <v>5</v>
      </c>
      <c r="S942" s="7">
        <v>0</v>
      </c>
      <c r="T942" s="7">
        <v>1</v>
      </c>
      <c r="U942" s="7">
        <v>15</v>
      </c>
      <c r="V942" s="7">
        <v>3</v>
      </c>
      <c r="W942" s="7">
        <v>17</v>
      </c>
      <c r="X942" s="7">
        <v>28</v>
      </c>
      <c r="Y942" s="7">
        <v>0</v>
      </c>
      <c r="Z942" s="7">
        <v>0</v>
      </c>
      <c r="AA942"/>
    </row>
    <row r="943" spans="1:27" x14ac:dyDescent="0.25">
      <c r="A943" s="24">
        <f t="shared" si="46"/>
        <v>1</v>
      </c>
      <c r="B943" s="24" t="str">
        <f t="shared" si="44"/>
        <v/>
      </c>
      <c r="C943" s="24" t="str">
        <f t="shared" si="45"/>
        <v/>
      </c>
      <c r="D943" s="24">
        <v>2026</v>
      </c>
      <c r="E943" s="7" t="s">
        <v>1032</v>
      </c>
      <c r="F943" s="7" t="s">
        <v>1024</v>
      </c>
      <c r="G943" s="7" t="s">
        <v>29</v>
      </c>
      <c r="H943" s="7" t="s">
        <v>25</v>
      </c>
      <c r="I943" s="8">
        <v>0.3</v>
      </c>
      <c r="J943" s="8">
        <v>0.36699999999999999</v>
      </c>
      <c r="K943" s="8">
        <v>0.32900000000000001</v>
      </c>
      <c r="L943" s="8">
        <v>0.69599999999999995</v>
      </c>
      <c r="M943" s="7">
        <v>26</v>
      </c>
      <c r="N943" s="7">
        <v>79</v>
      </c>
      <c r="O943" s="7">
        <v>70</v>
      </c>
      <c r="P943" s="7">
        <v>13</v>
      </c>
      <c r="Q943" s="7">
        <v>21</v>
      </c>
      <c r="R943" s="7">
        <v>2</v>
      </c>
      <c r="S943" s="7">
        <v>0</v>
      </c>
      <c r="T943" s="7">
        <v>0</v>
      </c>
      <c r="U943" s="7">
        <v>8</v>
      </c>
      <c r="V943" s="7">
        <v>2</v>
      </c>
      <c r="W943" s="7">
        <v>6</v>
      </c>
      <c r="X943" s="7">
        <v>9</v>
      </c>
      <c r="Y943" s="7">
        <v>1</v>
      </c>
      <c r="Z943" s="7">
        <v>0</v>
      </c>
      <c r="AA943"/>
    </row>
    <row r="944" spans="1:27" x14ac:dyDescent="0.25">
      <c r="A944" s="24" t="str">
        <f t="shared" si="46"/>
        <v/>
      </c>
      <c r="B944" s="24" t="str">
        <f t="shared" si="44"/>
        <v/>
      </c>
      <c r="C944" s="24" t="str">
        <f t="shared" si="45"/>
        <v/>
      </c>
      <c r="D944" s="24">
        <v>2026</v>
      </c>
      <c r="E944" s="7" t="s">
        <v>1033</v>
      </c>
      <c r="F944" s="7" t="s">
        <v>1024</v>
      </c>
      <c r="G944" s="7" t="s">
        <v>37</v>
      </c>
      <c r="H944" s="7" t="s">
        <v>27</v>
      </c>
      <c r="I944" s="8">
        <v>0.28999999999999998</v>
      </c>
      <c r="J944" s="8">
        <v>0.33300000000000002</v>
      </c>
      <c r="K944" s="8">
        <v>0.41899999999999998</v>
      </c>
      <c r="L944" s="8">
        <v>0.753</v>
      </c>
      <c r="M944" s="7">
        <v>36</v>
      </c>
      <c r="N944" s="7">
        <v>99</v>
      </c>
      <c r="O944" s="7">
        <v>93</v>
      </c>
      <c r="P944" s="7">
        <v>18</v>
      </c>
      <c r="Q944" s="7">
        <v>27</v>
      </c>
      <c r="R944" s="7">
        <v>3</v>
      </c>
      <c r="S944" s="7">
        <v>0</v>
      </c>
      <c r="T944" s="7">
        <v>3</v>
      </c>
      <c r="U944" s="7">
        <v>17</v>
      </c>
      <c r="V944" s="7">
        <v>3</v>
      </c>
      <c r="W944" s="7">
        <v>3</v>
      </c>
      <c r="X944" s="7">
        <v>24</v>
      </c>
      <c r="Y944" s="7">
        <v>2</v>
      </c>
      <c r="Z944" s="7">
        <v>0</v>
      </c>
      <c r="AA944"/>
    </row>
    <row r="945" spans="1:27" x14ac:dyDescent="0.25">
      <c r="A945" s="24" t="str">
        <f t="shared" si="46"/>
        <v/>
      </c>
      <c r="B945" s="24" t="str">
        <f t="shared" si="44"/>
        <v/>
      </c>
      <c r="C945" s="24" t="str">
        <f t="shared" si="45"/>
        <v/>
      </c>
      <c r="D945" s="24">
        <v>2026</v>
      </c>
      <c r="E945" s="7" t="s">
        <v>1034</v>
      </c>
      <c r="F945" s="7" t="s">
        <v>1024</v>
      </c>
      <c r="G945" s="7" t="s">
        <v>37</v>
      </c>
      <c r="H945" s="7" t="s">
        <v>30</v>
      </c>
      <c r="I945" s="8">
        <v>0.27500000000000002</v>
      </c>
      <c r="J945" s="8">
        <v>0.432</v>
      </c>
      <c r="K945" s="8">
        <v>0.42</v>
      </c>
      <c r="L945" s="8">
        <v>0.85199999999999998</v>
      </c>
      <c r="M945" s="7">
        <v>37</v>
      </c>
      <c r="N945" s="7">
        <v>88</v>
      </c>
      <c r="O945" s="7">
        <v>69</v>
      </c>
      <c r="P945" s="7">
        <v>13</v>
      </c>
      <c r="Q945" s="7">
        <v>19</v>
      </c>
      <c r="R945" s="7">
        <v>1</v>
      </c>
      <c r="S945" s="7">
        <v>0</v>
      </c>
      <c r="T945" s="7">
        <v>3</v>
      </c>
      <c r="U945" s="7">
        <v>10</v>
      </c>
      <c r="V945" s="7">
        <v>3</v>
      </c>
      <c r="W945" s="7">
        <v>16</v>
      </c>
      <c r="X945" s="7">
        <v>24</v>
      </c>
      <c r="Y945" s="7">
        <v>0</v>
      </c>
      <c r="Z945" s="7">
        <v>0</v>
      </c>
      <c r="AA945"/>
    </row>
    <row r="946" spans="1:27" x14ac:dyDescent="0.25">
      <c r="A946" s="24">
        <f t="shared" si="46"/>
        <v>1</v>
      </c>
      <c r="B946" s="24" t="str">
        <f t="shared" si="44"/>
        <v/>
      </c>
      <c r="C946" s="24" t="str">
        <f t="shared" si="45"/>
        <v/>
      </c>
      <c r="D946" s="24">
        <v>2026</v>
      </c>
      <c r="E946" s="7" t="s">
        <v>1035</v>
      </c>
      <c r="F946" s="7" t="s">
        <v>1024</v>
      </c>
      <c r="G946" s="7" t="s">
        <v>29</v>
      </c>
      <c r="H946" s="7" t="s">
        <v>25</v>
      </c>
      <c r="I946" s="8">
        <v>0.22900000000000001</v>
      </c>
      <c r="J946" s="8">
        <v>0.30199999999999999</v>
      </c>
      <c r="K946" s="8">
        <v>0.39600000000000002</v>
      </c>
      <c r="L946" s="8">
        <v>0.69799999999999995</v>
      </c>
      <c r="M946" s="7">
        <v>37</v>
      </c>
      <c r="N946" s="7">
        <v>109</v>
      </c>
      <c r="O946" s="7">
        <v>96</v>
      </c>
      <c r="P946" s="7">
        <v>16</v>
      </c>
      <c r="Q946" s="7">
        <v>22</v>
      </c>
      <c r="R946" s="7">
        <v>4</v>
      </c>
      <c r="S946" s="7">
        <v>0</v>
      </c>
      <c r="T946" s="7">
        <v>4</v>
      </c>
      <c r="U946" s="7">
        <v>14</v>
      </c>
      <c r="V946" s="7">
        <v>3</v>
      </c>
      <c r="W946" s="7">
        <v>7</v>
      </c>
      <c r="X946" s="7">
        <v>29</v>
      </c>
      <c r="Y946" s="7">
        <v>0</v>
      </c>
      <c r="Z946" s="7">
        <v>0</v>
      </c>
      <c r="AA946"/>
    </row>
    <row r="947" spans="1:27" x14ac:dyDescent="0.25">
      <c r="A947" s="24">
        <f t="shared" si="46"/>
        <v>1</v>
      </c>
      <c r="B947" s="24" t="str">
        <f t="shared" si="44"/>
        <v/>
      </c>
      <c r="C947" s="24" t="str">
        <f t="shared" si="45"/>
        <v/>
      </c>
      <c r="D947" s="24">
        <v>2026</v>
      </c>
      <c r="E947" s="7" t="s">
        <v>1036</v>
      </c>
      <c r="F947" s="7" t="s">
        <v>1024</v>
      </c>
      <c r="G947" s="7" t="s">
        <v>29</v>
      </c>
      <c r="H947" s="7" t="s">
        <v>38</v>
      </c>
      <c r="I947" s="8">
        <v>0.152</v>
      </c>
      <c r="J947" s="8">
        <v>0.34100000000000003</v>
      </c>
      <c r="K947" s="8">
        <v>0.28799999999999998</v>
      </c>
      <c r="L947" s="8">
        <v>0.629</v>
      </c>
      <c r="M947" s="7">
        <v>35</v>
      </c>
      <c r="N947" s="7">
        <v>85</v>
      </c>
      <c r="O947" s="7">
        <v>66</v>
      </c>
      <c r="P947" s="7">
        <v>13</v>
      </c>
      <c r="Q947" s="7">
        <v>10</v>
      </c>
      <c r="R947" s="7">
        <v>3</v>
      </c>
      <c r="S947" s="7">
        <v>0</v>
      </c>
      <c r="T947" s="7">
        <v>2</v>
      </c>
      <c r="U947" s="7">
        <v>7</v>
      </c>
      <c r="V947" s="7">
        <v>4</v>
      </c>
      <c r="W947" s="7">
        <v>15</v>
      </c>
      <c r="X947" s="7">
        <v>30</v>
      </c>
      <c r="Y947" s="7">
        <v>1</v>
      </c>
      <c r="Z947" s="7">
        <v>1</v>
      </c>
      <c r="AA947"/>
    </row>
    <row r="948" spans="1:27" x14ac:dyDescent="0.25">
      <c r="A948" s="24">
        <f t="shared" si="46"/>
        <v>1</v>
      </c>
      <c r="B948" s="24" t="str">
        <f t="shared" si="44"/>
        <v/>
      </c>
      <c r="C948" s="24" t="str">
        <f t="shared" si="45"/>
        <v/>
      </c>
      <c r="D948" s="24">
        <v>2026</v>
      </c>
      <c r="E948" s="7" t="s">
        <v>1037</v>
      </c>
      <c r="F948" s="7" t="s">
        <v>1024</v>
      </c>
      <c r="G948" s="7" t="s">
        <v>32</v>
      </c>
      <c r="H948" s="7" t="s">
        <v>42</v>
      </c>
      <c r="I948" s="8">
        <v>0.13</v>
      </c>
      <c r="J948" s="8">
        <v>0.192</v>
      </c>
      <c r="K948" s="8">
        <v>0.26100000000000001</v>
      </c>
      <c r="L948" s="8">
        <v>0.45300000000000001</v>
      </c>
      <c r="M948" s="7">
        <v>11</v>
      </c>
      <c r="N948" s="7">
        <v>27</v>
      </c>
      <c r="O948" s="7">
        <v>23</v>
      </c>
      <c r="P948" s="7">
        <v>8</v>
      </c>
      <c r="Q948" s="7">
        <v>3</v>
      </c>
      <c r="R948" s="7">
        <v>0</v>
      </c>
      <c r="S948" s="7">
        <v>0</v>
      </c>
      <c r="T948" s="7">
        <v>1</v>
      </c>
      <c r="U948" s="7">
        <v>7</v>
      </c>
      <c r="V948" s="7">
        <v>0</v>
      </c>
      <c r="W948" s="7">
        <v>2</v>
      </c>
      <c r="X948" s="7">
        <v>7</v>
      </c>
      <c r="Y948" s="7">
        <v>0</v>
      </c>
      <c r="Z948" s="7">
        <v>0</v>
      </c>
      <c r="AA948"/>
    </row>
    <row r="949" spans="1:27" x14ac:dyDescent="0.25">
      <c r="A949" s="24" t="str">
        <f t="shared" si="46"/>
        <v/>
      </c>
      <c r="B949" s="24" t="str">
        <f t="shared" si="44"/>
        <v/>
      </c>
      <c r="C949" s="24" t="str">
        <f t="shared" si="45"/>
        <v/>
      </c>
      <c r="D949" s="24">
        <v>2026</v>
      </c>
      <c r="E949" s="7" t="s">
        <v>1038</v>
      </c>
      <c r="F949" s="7" t="s">
        <v>1024</v>
      </c>
      <c r="G949" s="7" t="s">
        <v>47</v>
      </c>
      <c r="H949" s="7" t="s">
        <v>27</v>
      </c>
      <c r="I949" s="8">
        <v>0.115</v>
      </c>
      <c r="J949" s="8">
        <v>0.34300000000000003</v>
      </c>
      <c r="K949" s="8">
        <v>0.154</v>
      </c>
      <c r="L949" s="8">
        <v>0.497</v>
      </c>
      <c r="M949" s="7">
        <v>19</v>
      </c>
      <c r="N949" s="7">
        <v>35</v>
      </c>
      <c r="O949" s="7">
        <v>26</v>
      </c>
      <c r="P949" s="7">
        <v>9</v>
      </c>
      <c r="Q949" s="7">
        <v>3</v>
      </c>
      <c r="R949" s="7">
        <v>1</v>
      </c>
      <c r="S949" s="7">
        <v>0</v>
      </c>
      <c r="T949" s="7">
        <v>0</v>
      </c>
      <c r="U949" s="7">
        <v>1</v>
      </c>
      <c r="V949" s="7">
        <v>2</v>
      </c>
      <c r="W949" s="7">
        <v>7</v>
      </c>
      <c r="X949" s="7">
        <v>15</v>
      </c>
      <c r="Y949" s="7">
        <v>2</v>
      </c>
      <c r="Z949" s="7">
        <v>0</v>
      </c>
      <c r="AA949"/>
    </row>
    <row r="950" spans="1:27" x14ac:dyDescent="0.25">
      <c r="A950" s="24">
        <f t="shared" si="46"/>
        <v>1</v>
      </c>
      <c r="B950" s="24" t="str">
        <f t="shared" si="44"/>
        <v/>
      </c>
      <c r="C950" s="24" t="str">
        <f t="shared" si="45"/>
        <v/>
      </c>
      <c r="D950" s="24">
        <v>2026</v>
      </c>
      <c r="E950" s="7" t="s">
        <v>1039</v>
      </c>
      <c r="F950" s="7" t="s">
        <v>1024</v>
      </c>
      <c r="G950" s="7" t="s">
        <v>29</v>
      </c>
      <c r="H950" s="7" t="s">
        <v>33</v>
      </c>
      <c r="I950" s="8">
        <v>4.2999999999999997E-2</v>
      </c>
      <c r="J950" s="8">
        <v>0.185</v>
      </c>
      <c r="K950" s="8">
        <v>4.2999999999999997E-2</v>
      </c>
      <c r="L950" s="8">
        <v>0.22900000000000001</v>
      </c>
      <c r="M950" s="7">
        <v>13</v>
      </c>
      <c r="N950" s="7">
        <v>27</v>
      </c>
      <c r="O950" s="7">
        <v>23</v>
      </c>
      <c r="P950" s="7">
        <v>2</v>
      </c>
      <c r="Q950" s="7">
        <v>1</v>
      </c>
      <c r="R950" s="7">
        <v>0</v>
      </c>
      <c r="S950" s="7">
        <v>0</v>
      </c>
      <c r="T950" s="7">
        <v>0</v>
      </c>
      <c r="U950" s="7">
        <v>1</v>
      </c>
      <c r="V950" s="7">
        <v>0</v>
      </c>
      <c r="W950" s="7">
        <v>4</v>
      </c>
      <c r="X950" s="7">
        <v>15</v>
      </c>
      <c r="Y950" s="7">
        <v>0</v>
      </c>
      <c r="Z950" s="7">
        <v>0</v>
      </c>
      <c r="AA950"/>
    </row>
    <row r="951" spans="1:27" x14ac:dyDescent="0.25">
      <c r="A951" s="24" t="str">
        <f t="shared" si="46"/>
        <v/>
      </c>
      <c r="B951" s="24" t="str">
        <f t="shared" si="44"/>
        <v/>
      </c>
      <c r="C951" s="24" t="str">
        <f t="shared" si="45"/>
        <v/>
      </c>
      <c r="D951" s="24">
        <v>2026</v>
      </c>
      <c r="E951" s="7" t="s">
        <v>1040</v>
      </c>
      <c r="F951" s="7" t="s">
        <v>1024</v>
      </c>
      <c r="G951" s="7" t="s">
        <v>24</v>
      </c>
      <c r="H951" s="7" t="s">
        <v>35</v>
      </c>
      <c r="I951" s="8">
        <v>0</v>
      </c>
      <c r="J951" s="8">
        <v>0.125</v>
      </c>
      <c r="K951" s="8">
        <v>0</v>
      </c>
      <c r="L951" s="8">
        <v>0.125</v>
      </c>
      <c r="M951" s="7">
        <v>12</v>
      </c>
      <c r="N951" s="7">
        <v>16</v>
      </c>
      <c r="O951" s="7">
        <v>13</v>
      </c>
      <c r="P951" s="7">
        <v>0</v>
      </c>
      <c r="Q951" s="7">
        <v>0</v>
      </c>
      <c r="R951" s="7">
        <v>0</v>
      </c>
      <c r="S951" s="7">
        <v>0</v>
      </c>
      <c r="T951" s="7">
        <v>0</v>
      </c>
      <c r="U951" s="7">
        <v>1</v>
      </c>
      <c r="V951" s="7">
        <v>0</v>
      </c>
      <c r="W951" s="7">
        <v>2</v>
      </c>
      <c r="X951" s="7">
        <v>8</v>
      </c>
      <c r="Y951" s="7">
        <v>0</v>
      </c>
      <c r="Z951" s="7">
        <v>0</v>
      </c>
      <c r="AA951"/>
    </row>
    <row r="952" spans="1:27" x14ac:dyDescent="0.25">
      <c r="A952" s="24">
        <f t="shared" si="46"/>
        <v>1</v>
      </c>
      <c r="B952" s="24" t="str">
        <f t="shared" si="44"/>
        <v/>
      </c>
      <c r="C952" s="24" t="str">
        <f t="shared" si="45"/>
        <v/>
      </c>
      <c r="D952" s="24">
        <v>2026</v>
      </c>
      <c r="E952" s="7" t="s">
        <v>1041</v>
      </c>
      <c r="F952" s="7" t="s">
        <v>1042</v>
      </c>
      <c r="G952" s="7" t="s">
        <v>29</v>
      </c>
      <c r="H952" s="7" t="s">
        <v>33</v>
      </c>
      <c r="I952" s="8">
        <v>0.32900000000000001</v>
      </c>
      <c r="J952" s="8">
        <v>0.44900000000000001</v>
      </c>
      <c r="K952" s="8">
        <v>0.53300000000000003</v>
      </c>
      <c r="L952" s="8">
        <v>0.98199999999999998</v>
      </c>
      <c r="M952" s="7">
        <v>48</v>
      </c>
      <c r="N952" s="7">
        <v>189</v>
      </c>
      <c r="O952" s="7">
        <v>152</v>
      </c>
      <c r="P952" s="7">
        <v>23</v>
      </c>
      <c r="Q952" s="7">
        <v>50</v>
      </c>
      <c r="R952" s="7">
        <v>10</v>
      </c>
      <c r="S952" s="7">
        <v>3</v>
      </c>
      <c r="T952" s="7">
        <v>5</v>
      </c>
      <c r="U952" s="7">
        <v>18</v>
      </c>
      <c r="V952" s="7">
        <v>9</v>
      </c>
      <c r="W952" s="7">
        <v>25</v>
      </c>
      <c r="X952" s="7">
        <v>53</v>
      </c>
      <c r="Y952" s="7">
        <v>10</v>
      </c>
      <c r="Z952" s="7">
        <v>2</v>
      </c>
      <c r="AA952"/>
    </row>
    <row r="953" spans="1:27" x14ac:dyDescent="0.25">
      <c r="A953" s="24" t="str">
        <f t="shared" si="46"/>
        <v/>
      </c>
      <c r="B953" s="24" t="str">
        <f t="shared" si="44"/>
        <v/>
      </c>
      <c r="C953" s="24">
        <f t="shared" si="45"/>
        <v>1</v>
      </c>
      <c r="D953" s="24">
        <v>2026</v>
      </c>
      <c r="E953" s="7" t="s">
        <v>1043</v>
      </c>
      <c r="F953" s="7" t="s">
        <v>1042</v>
      </c>
      <c r="G953" s="7" t="s">
        <v>37</v>
      </c>
      <c r="H953" s="7" t="s">
        <v>44</v>
      </c>
      <c r="I953" s="8">
        <v>0.318</v>
      </c>
      <c r="J953" s="8">
        <v>0.45200000000000001</v>
      </c>
      <c r="K953" s="8">
        <v>0.61299999999999999</v>
      </c>
      <c r="L953" s="8">
        <v>1.0649999999999999</v>
      </c>
      <c r="M953" s="7">
        <v>53</v>
      </c>
      <c r="N953" s="7">
        <v>223</v>
      </c>
      <c r="O953" s="7">
        <v>173</v>
      </c>
      <c r="P953" s="7">
        <v>35</v>
      </c>
      <c r="Q953" s="7">
        <v>55</v>
      </c>
      <c r="R953" s="7">
        <v>13</v>
      </c>
      <c r="S953" s="7">
        <v>1</v>
      </c>
      <c r="T953" s="7">
        <v>12</v>
      </c>
      <c r="U953" s="7">
        <v>32</v>
      </c>
      <c r="V953" s="7">
        <v>9</v>
      </c>
      <c r="W953" s="7">
        <v>35</v>
      </c>
      <c r="X953" s="7">
        <v>45</v>
      </c>
      <c r="Y953" s="7">
        <v>5</v>
      </c>
      <c r="Z953" s="7">
        <v>3</v>
      </c>
      <c r="AA953"/>
    </row>
    <row r="954" spans="1:27" x14ac:dyDescent="0.25">
      <c r="A954" s="24" t="str">
        <f t="shared" si="46"/>
        <v/>
      </c>
      <c r="B954" s="24" t="str">
        <f t="shared" si="44"/>
        <v/>
      </c>
      <c r="C954" s="24">
        <f t="shared" si="45"/>
        <v>1</v>
      </c>
      <c r="D954" s="24">
        <v>2026</v>
      </c>
      <c r="E954" s="7" t="s">
        <v>1044</v>
      </c>
      <c r="F954" s="7" t="s">
        <v>1042</v>
      </c>
      <c r="G954" s="7" t="s">
        <v>24</v>
      </c>
      <c r="H954" s="7" t="s">
        <v>42</v>
      </c>
      <c r="I954" s="8">
        <v>0.29299999999999998</v>
      </c>
      <c r="J954" s="8">
        <v>0.36899999999999999</v>
      </c>
      <c r="K954" s="8">
        <v>0.35</v>
      </c>
      <c r="L954" s="8">
        <v>0.72</v>
      </c>
      <c r="M954" s="7">
        <v>46</v>
      </c>
      <c r="N954" s="7">
        <v>179</v>
      </c>
      <c r="O954" s="7">
        <v>157</v>
      </c>
      <c r="P954" s="7">
        <v>26</v>
      </c>
      <c r="Q954" s="7">
        <v>46</v>
      </c>
      <c r="R954" s="7">
        <v>6</v>
      </c>
      <c r="S954" s="7">
        <v>0</v>
      </c>
      <c r="T954" s="7">
        <v>1</v>
      </c>
      <c r="U954" s="7">
        <v>13</v>
      </c>
      <c r="V954" s="7">
        <v>0</v>
      </c>
      <c r="W954" s="7">
        <v>19</v>
      </c>
      <c r="X954" s="7">
        <v>16</v>
      </c>
      <c r="Y954" s="7">
        <v>15</v>
      </c>
      <c r="Z954" s="7">
        <v>3</v>
      </c>
      <c r="AA954"/>
    </row>
    <row r="955" spans="1:27" x14ac:dyDescent="0.25">
      <c r="A955" s="24" t="str">
        <f t="shared" si="46"/>
        <v/>
      </c>
      <c r="B955" s="24" t="str">
        <f t="shared" si="44"/>
        <v/>
      </c>
      <c r="C955" s="24">
        <f t="shared" si="45"/>
        <v>1</v>
      </c>
      <c r="D955" s="24">
        <v>2026</v>
      </c>
      <c r="E955" s="7" t="s">
        <v>1045</v>
      </c>
      <c r="F955" s="7" t="s">
        <v>1042</v>
      </c>
      <c r="G955" s="7" t="s">
        <v>37</v>
      </c>
      <c r="H955" s="7" t="s">
        <v>35</v>
      </c>
      <c r="I955" s="8">
        <v>0.24199999999999999</v>
      </c>
      <c r="J955" s="8">
        <v>0.30399999999999999</v>
      </c>
      <c r="K955" s="8">
        <v>0.30599999999999999</v>
      </c>
      <c r="L955" s="8">
        <v>0.61</v>
      </c>
      <c r="M955" s="7">
        <v>47</v>
      </c>
      <c r="N955" s="7">
        <v>171</v>
      </c>
      <c r="O955" s="7">
        <v>157</v>
      </c>
      <c r="P955" s="7">
        <v>12</v>
      </c>
      <c r="Q955" s="7">
        <v>38</v>
      </c>
      <c r="R955" s="7">
        <v>7</v>
      </c>
      <c r="S955" s="7">
        <v>0</v>
      </c>
      <c r="T955" s="7">
        <v>1</v>
      </c>
      <c r="U955" s="7">
        <v>16</v>
      </c>
      <c r="V955" s="7">
        <v>1</v>
      </c>
      <c r="W955" s="7">
        <v>13</v>
      </c>
      <c r="X955" s="7">
        <v>33</v>
      </c>
      <c r="Y955" s="7">
        <v>8</v>
      </c>
      <c r="Z955" s="7">
        <v>1</v>
      </c>
      <c r="AA955"/>
    </row>
    <row r="956" spans="1:27" x14ac:dyDescent="0.25">
      <c r="A956" s="24" t="str">
        <f t="shared" si="46"/>
        <v/>
      </c>
      <c r="B956" s="24" t="str">
        <f t="shared" si="44"/>
        <v/>
      </c>
      <c r="C956" s="24" t="str">
        <f t="shared" si="45"/>
        <v/>
      </c>
      <c r="D956" s="24">
        <v>2026</v>
      </c>
      <c r="E956" s="7" t="s">
        <v>1046</v>
      </c>
      <c r="F956" s="7" t="s">
        <v>1042</v>
      </c>
      <c r="G956" s="7" t="s">
        <v>47</v>
      </c>
      <c r="H956" s="7" t="s">
        <v>27</v>
      </c>
      <c r="I956" s="8">
        <v>0.22800000000000001</v>
      </c>
      <c r="J956" s="8">
        <v>0.314</v>
      </c>
      <c r="K956" s="8">
        <v>0.35599999999999998</v>
      </c>
      <c r="L956" s="8">
        <v>0.67</v>
      </c>
      <c r="M956" s="7">
        <v>45</v>
      </c>
      <c r="N956" s="7">
        <v>174</v>
      </c>
      <c r="O956" s="7">
        <v>149</v>
      </c>
      <c r="P956" s="7">
        <v>19</v>
      </c>
      <c r="Q956" s="7">
        <v>34</v>
      </c>
      <c r="R956" s="7">
        <v>8</v>
      </c>
      <c r="S956" s="7">
        <v>1</v>
      </c>
      <c r="T956" s="7">
        <v>3</v>
      </c>
      <c r="U956" s="7">
        <v>22</v>
      </c>
      <c r="V956" s="7">
        <v>6</v>
      </c>
      <c r="W956" s="7">
        <v>14</v>
      </c>
      <c r="X956" s="7">
        <v>43</v>
      </c>
      <c r="Y956" s="7">
        <v>12</v>
      </c>
      <c r="Z956" s="7">
        <v>3</v>
      </c>
      <c r="AA956"/>
    </row>
    <row r="957" spans="1:27" x14ac:dyDescent="0.25">
      <c r="A957" s="24" t="str">
        <f t="shared" si="46"/>
        <v/>
      </c>
      <c r="B957" s="24" t="str">
        <f t="shared" si="44"/>
        <v/>
      </c>
      <c r="C957" s="24">
        <f t="shared" si="45"/>
        <v>1</v>
      </c>
      <c r="D957" s="24">
        <v>2026</v>
      </c>
      <c r="E957" s="7" t="s">
        <v>1047</v>
      </c>
      <c r="F957" s="7" t="s">
        <v>1042</v>
      </c>
      <c r="G957" s="7" t="s">
        <v>24</v>
      </c>
      <c r="H957" s="7" t="s">
        <v>38</v>
      </c>
      <c r="I957" s="8">
        <v>0.21099999999999999</v>
      </c>
      <c r="J957" s="8">
        <v>0.32600000000000001</v>
      </c>
      <c r="K957" s="8">
        <v>0.38500000000000001</v>
      </c>
      <c r="L957" s="8">
        <v>0.71099999999999997</v>
      </c>
      <c r="M957" s="7">
        <v>45</v>
      </c>
      <c r="N957" s="7">
        <v>130</v>
      </c>
      <c r="O957" s="7">
        <v>109</v>
      </c>
      <c r="P957" s="7">
        <v>15</v>
      </c>
      <c r="Q957" s="7">
        <v>23</v>
      </c>
      <c r="R957" s="7">
        <v>7</v>
      </c>
      <c r="S957" s="7">
        <v>0</v>
      </c>
      <c r="T957" s="7">
        <v>4</v>
      </c>
      <c r="U957" s="7">
        <v>14</v>
      </c>
      <c r="V957" s="7">
        <v>0</v>
      </c>
      <c r="W957" s="7">
        <v>19</v>
      </c>
      <c r="X957" s="7">
        <v>32</v>
      </c>
      <c r="Y957" s="7">
        <v>2</v>
      </c>
      <c r="Z957" s="7">
        <v>0</v>
      </c>
      <c r="AA957"/>
    </row>
    <row r="958" spans="1:27" x14ac:dyDescent="0.25">
      <c r="A958" s="24" t="str">
        <f t="shared" si="46"/>
        <v/>
      </c>
      <c r="B958" s="24" t="str">
        <f t="shared" si="44"/>
        <v/>
      </c>
      <c r="C958" s="24" t="str">
        <f t="shared" si="45"/>
        <v/>
      </c>
      <c r="D958" s="24">
        <v>2026</v>
      </c>
      <c r="E958" s="7" t="s">
        <v>1048</v>
      </c>
      <c r="F958" s="7" t="s">
        <v>1042</v>
      </c>
      <c r="G958" s="7" t="s">
        <v>37</v>
      </c>
      <c r="H958" s="7" t="s">
        <v>40</v>
      </c>
      <c r="I958" s="8">
        <v>0.158</v>
      </c>
      <c r="J958" s="8">
        <v>0.27700000000000002</v>
      </c>
      <c r="K958" s="8">
        <v>0.253</v>
      </c>
      <c r="L958" s="8">
        <v>0.53</v>
      </c>
      <c r="M958" s="7">
        <v>52</v>
      </c>
      <c r="N958" s="7">
        <v>188</v>
      </c>
      <c r="O958" s="7">
        <v>158</v>
      </c>
      <c r="P958" s="7">
        <v>19</v>
      </c>
      <c r="Q958" s="7">
        <v>25</v>
      </c>
      <c r="R958" s="7">
        <v>10</v>
      </c>
      <c r="S958" s="7">
        <v>1</v>
      </c>
      <c r="T958" s="7">
        <v>1</v>
      </c>
      <c r="U958" s="7">
        <v>16</v>
      </c>
      <c r="V958" s="7">
        <v>11</v>
      </c>
      <c r="W958" s="7">
        <v>15</v>
      </c>
      <c r="X958" s="7">
        <v>70</v>
      </c>
      <c r="Y958" s="7">
        <v>5</v>
      </c>
      <c r="Z958" s="7">
        <v>2</v>
      </c>
      <c r="AA958"/>
    </row>
    <row r="959" spans="1:27" x14ac:dyDescent="0.25">
      <c r="A959" s="24" t="str">
        <f t="shared" si="46"/>
        <v/>
      </c>
      <c r="B959" s="24" t="str">
        <f t="shared" si="44"/>
        <v/>
      </c>
      <c r="C959" s="24" t="str">
        <f t="shared" si="45"/>
        <v/>
      </c>
      <c r="D959" s="24">
        <v>2026</v>
      </c>
      <c r="E959" s="7" t="s">
        <v>1049</v>
      </c>
      <c r="F959" s="7" t="s">
        <v>1042</v>
      </c>
      <c r="G959" s="7" t="s">
        <v>37</v>
      </c>
      <c r="H959" s="7" t="s">
        <v>30</v>
      </c>
      <c r="I959" s="8">
        <v>0.26900000000000002</v>
      </c>
      <c r="J959" s="8">
        <v>0.32300000000000001</v>
      </c>
      <c r="K959" s="8">
        <v>0.46200000000000002</v>
      </c>
      <c r="L959" s="8">
        <v>0.78400000000000003</v>
      </c>
      <c r="M959" s="7">
        <v>8</v>
      </c>
      <c r="N959" s="7">
        <v>31</v>
      </c>
      <c r="O959" s="7">
        <v>26</v>
      </c>
      <c r="P959" s="7">
        <v>4</v>
      </c>
      <c r="Q959" s="7">
        <v>7</v>
      </c>
      <c r="R959" s="7">
        <v>2</v>
      </c>
      <c r="S959" s="7">
        <v>0</v>
      </c>
      <c r="T959" s="7">
        <v>1</v>
      </c>
      <c r="U959" s="7">
        <v>3</v>
      </c>
      <c r="V959" s="7">
        <v>0</v>
      </c>
      <c r="W959" s="7">
        <v>3</v>
      </c>
      <c r="X959" s="7">
        <v>9</v>
      </c>
      <c r="Y959" s="7">
        <v>1</v>
      </c>
      <c r="Z959" s="7">
        <v>0</v>
      </c>
      <c r="AA959"/>
    </row>
    <row r="960" spans="1:27" x14ac:dyDescent="0.25">
      <c r="A960" s="24" t="str">
        <f t="shared" si="46"/>
        <v/>
      </c>
      <c r="B960" s="24" t="str">
        <f t="shared" si="44"/>
        <v/>
      </c>
      <c r="C960" s="24">
        <f t="shared" si="45"/>
        <v>1</v>
      </c>
      <c r="D960" s="24">
        <v>2026</v>
      </c>
      <c r="E960" s="7" t="s">
        <v>1050</v>
      </c>
      <c r="F960" s="7" t="s">
        <v>1042</v>
      </c>
      <c r="G960" s="7" t="s">
        <v>37</v>
      </c>
      <c r="H960" s="7" t="s">
        <v>25</v>
      </c>
      <c r="I960" s="8">
        <v>0.25700000000000001</v>
      </c>
      <c r="J960" s="8">
        <v>0.36</v>
      </c>
      <c r="K960" s="8">
        <v>0.32400000000000001</v>
      </c>
      <c r="L960" s="8">
        <v>0.68500000000000005</v>
      </c>
      <c r="M960" s="7">
        <v>26</v>
      </c>
      <c r="N960" s="7">
        <v>87</v>
      </c>
      <c r="O960" s="7">
        <v>74</v>
      </c>
      <c r="P960" s="7">
        <v>8</v>
      </c>
      <c r="Q960" s="7">
        <v>19</v>
      </c>
      <c r="R960" s="7">
        <v>2</v>
      </c>
      <c r="S960" s="7">
        <v>0</v>
      </c>
      <c r="T960" s="7">
        <v>1</v>
      </c>
      <c r="U960" s="7">
        <v>3</v>
      </c>
      <c r="V960" s="7">
        <v>5</v>
      </c>
      <c r="W960" s="7">
        <v>7</v>
      </c>
      <c r="X960" s="7">
        <v>18</v>
      </c>
      <c r="Y960" s="7">
        <v>0</v>
      </c>
      <c r="Z960" s="7">
        <v>0</v>
      </c>
      <c r="AA960"/>
    </row>
    <row r="961" spans="1:27" x14ac:dyDescent="0.25">
      <c r="A961" s="24" t="str">
        <f t="shared" si="46"/>
        <v/>
      </c>
      <c r="B961" s="24" t="str">
        <f t="shared" si="44"/>
        <v/>
      </c>
      <c r="C961" s="24" t="str">
        <f t="shared" si="45"/>
        <v/>
      </c>
      <c r="D961" s="24">
        <v>2026</v>
      </c>
      <c r="E961" s="7" t="s">
        <v>1051</v>
      </c>
      <c r="F961" s="7" t="s">
        <v>1042</v>
      </c>
      <c r="G961" s="7" t="s">
        <v>24</v>
      </c>
      <c r="H961" s="7" t="s">
        <v>25</v>
      </c>
      <c r="I961" s="8">
        <v>0.2</v>
      </c>
      <c r="J961" s="8">
        <v>0.25800000000000001</v>
      </c>
      <c r="K961" s="8">
        <v>0.25900000000000001</v>
      </c>
      <c r="L961" s="8">
        <v>0.51700000000000002</v>
      </c>
      <c r="M961" s="7">
        <v>29</v>
      </c>
      <c r="N961" s="7">
        <v>95</v>
      </c>
      <c r="O961" s="7">
        <v>85</v>
      </c>
      <c r="P961" s="7">
        <v>7</v>
      </c>
      <c r="Q961" s="7">
        <v>17</v>
      </c>
      <c r="R961" s="7">
        <v>3</v>
      </c>
      <c r="S961" s="7">
        <v>1</v>
      </c>
      <c r="T961" s="7">
        <v>0</v>
      </c>
      <c r="U961" s="7">
        <v>5</v>
      </c>
      <c r="V961" s="7">
        <v>2</v>
      </c>
      <c r="W961" s="7">
        <v>5</v>
      </c>
      <c r="X961" s="7">
        <v>20</v>
      </c>
      <c r="Y961" s="7">
        <v>2</v>
      </c>
      <c r="Z961" s="7">
        <v>0</v>
      </c>
      <c r="AA961"/>
    </row>
    <row r="962" spans="1:27" x14ac:dyDescent="0.25">
      <c r="A962" s="24" t="str">
        <f t="shared" si="46"/>
        <v/>
      </c>
      <c r="B962" s="24" t="str">
        <f t="shared" ref="B962:B1025" si="47">IF(COUNTIFS(Draft_Player,$E962),COUNTIFS(Draft_Player,$E962),"")</f>
        <v/>
      </c>
      <c r="C962" s="24">
        <f t="shared" ref="C962:C1025" si="48">IF(COUNTIFS(Transfers_Player,$E962),COUNTIFS(Transfers_Player,$E962),"")</f>
        <v>1</v>
      </c>
      <c r="D962" s="24">
        <v>2026</v>
      </c>
      <c r="E962" s="7" t="s">
        <v>1052</v>
      </c>
      <c r="F962" s="7" t="s">
        <v>1042</v>
      </c>
      <c r="G962" s="7" t="s">
        <v>24</v>
      </c>
      <c r="H962" s="7" t="s">
        <v>25</v>
      </c>
      <c r="I962" s="8">
        <v>0.188</v>
      </c>
      <c r="J962" s="8">
        <v>0.38100000000000001</v>
      </c>
      <c r="K962" s="8">
        <v>0.188</v>
      </c>
      <c r="L962" s="8">
        <v>0.56799999999999995</v>
      </c>
      <c r="M962" s="7">
        <v>9</v>
      </c>
      <c r="N962" s="7">
        <v>21</v>
      </c>
      <c r="O962" s="7">
        <v>16</v>
      </c>
      <c r="P962" s="7">
        <v>1</v>
      </c>
      <c r="Q962" s="7">
        <v>3</v>
      </c>
      <c r="R962" s="7">
        <v>0</v>
      </c>
      <c r="S962" s="7">
        <v>0</v>
      </c>
      <c r="T962" s="7">
        <v>0</v>
      </c>
      <c r="U962" s="7">
        <v>2</v>
      </c>
      <c r="V962" s="7">
        <v>3</v>
      </c>
      <c r="W962" s="7">
        <v>2</v>
      </c>
      <c r="X962" s="7">
        <v>6</v>
      </c>
      <c r="Y962" s="7">
        <v>1</v>
      </c>
      <c r="Z962" s="7">
        <v>0</v>
      </c>
      <c r="AA962"/>
    </row>
    <row r="963" spans="1:27" x14ac:dyDescent="0.25">
      <c r="A963" s="24" t="str">
        <f t="shared" ref="A963:A1026" si="49">IF(OR(G963="SR", G963="GR"), 1, "")</f>
        <v/>
      </c>
      <c r="B963" s="24" t="str">
        <f t="shared" si="47"/>
        <v/>
      </c>
      <c r="C963" s="24" t="str">
        <f t="shared" si="48"/>
        <v/>
      </c>
      <c r="D963" s="24">
        <v>2026</v>
      </c>
      <c r="E963" s="7" t="s">
        <v>1053</v>
      </c>
      <c r="F963" s="7" t="s">
        <v>1042</v>
      </c>
      <c r="G963" s="7" t="s">
        <v>37</v>
      </c>
      <c r="H963" s="7" t="s">
        <v>30</v>
      </c>
      <c r="I963" s="8">
        <v>0.17399999999999999</v>
      </c>
      <c r="J963" s="8">
        <v>0.29599999999999999</v>
      </c>
      <c r="K963" s="8">
        <v>0.217</v>
      </c>
      <c r="L963" s="8">
        <v>0.51400000000000001</v>
      </c>
      <c r="M963" s="7">
        <v>28</v>
      </c>
      <c r="N963" s="7">
        <v>84</v>
      </c>
      <c r="O963" s="7">
        <v>69</v>
      </c>
      <c r="P963" s="7">
        <v>4</v>
      </c>
      <c r="Q963" s="7">
        <v>12</v>
      </c>
      <c r="R963" s="7">
        <v>1</v>
      </c>
      <c r="S963" s="7">
        <v>1</v>
      </c>
      <c r="T963" s="7">
        <v>0</v>
      </c>
      <c r="U963" s="7">
        <v>5</v>
      </c>
      <c r="V963" s="7">
        <v>1</v>
      </c>
      <c r="W963" s="7">
        <v>11</v>
      </c>
      <c r="X963" s="7">
        <v>28</v>
      </c>
      <c r="Y963" s="7">
        <v>2</v>
      </c>
      <c r="Z963" s="7">
        <v>1</v>
      </c>
      <c r="AA963"/>
    </row>
    <row r="964" spans="1:27" x14ac:dyDescent="0.25">
      <c r="A964" s="24">
        <f t="shared" si="49"/>
        <v>1</v>
      </c>
      <c r="B964" s="24" t="str">
        <f t="shared" si="47"/>
        <v/>
      </c>
      <c r="C964" s="24" t="str">
        <f t="shared" si="48"/>
        <v/>
      </c>
      <c r="D964" s="24">
        <v>2026</v>
      </c>
      <c r="E964" s="7" t="s">
        <v>1054</v>
      </c>
      <c r="F964" s="7" t="s">
        <v>1042</v>
      </c>
      <c r="G964" s="7" t="s">
        <v>29</v>
      </c>
      <c r="H964" s="7" t="s">
        <v>33</v>
      </c>
      <c r="I964" s="8">
        <v>0.17199999999999999</v>
      </c>
      <c r="J964" s="8">
        <v>0.215</v>
      </c>
      <c r="K964" s="8">
        <v>0.31</v>
      </c>
      <c r="L964" s="8">
        <v>0.52500000000000002</v>
      </c>
      <c r="M964" s="7">
        <v>32</v>
      </c>
      <c r="N964" s="7">
        <v>94</v>
      </c>
      <c r="O964" s="7">
        <v>87</v>
      </c>
      <c r="P964" s="7">
        <v>7</v>
      </c>
      <c r="Q964" s="7">
        <v>15</v>
      </c>
      <c r="R964" s="7">
        <v>6</v>
      </c>
      <c r="S964" s="7">
        <v>0</v>
      </c>
      <c r="T964" s="7">
        <v>2</v>
      </c>
      <c r="U964" s="7">
        <v>11</v>
      </c>
      <c r="V964" s="7">
        <v>4</v>
      </c>
      <c r="W964" s="7">
        <v>1</v>
      </c>
      <c r="X964" s="7">
        <v>40</v>
      </c>
      <c r="Y964" s="7">
        <v>1</v>
      </c>
      <c r="Z964" s="7">
        <v>0</v>
      </c>
      <c r="AA964"/>
    </row>
    <row r="965" spans="1:27" x14ac:dyDescent="0.25">
      <c r="A965" s="24" t="str">
        <f t="shared" si="49"/>
        <v/>
      </c>
      <c r="B965" s="24" t="str">
        <f t="shared" si="47"/>
        <v/>
      </c>
      <c r="C965" s="24">
        <f t="shared" si="48"/>
        <v>1</v>
      </c>
      <c r="D965" s="24">
        <v>2026</v>
      </c>
      <c r="E965" s="7" t="s">
        <v>1055</v>
      </c>
      <c r="F965" s="7" t="s">
        <v>1042</v>
      </c>
      <c r="G965" s="7" t="s">
        <v>24</v>
      </c>
      <c r="H965" s="7" t="s">
        <v>30</v>
      </c>
      <c r="I965" s="8">
        <v>0.16900000000000001</v>
      </c>
      <c r="J965" s="8">
        <v>0.26300000000000001</v>
      </c>
      <c r="K965" s="8">
        <v>0.29699999999999999</v>
      </c>
      <c r="L965" s="8">
        <v>0.56000000000000005</v>
      </c>
      <c r="M965" s="7">
        <v>40</v>
      </c>
      <c r="N965" s="7">
        <v>136</v>
      </c>
      <c r="O965" s="7">
        <v>118</v>
      </c>
      <c r="P965" s="7">
        <v>14</v>
      </c>
      <c r="Q965" s="7">
        <v>20</v>
      </c>
      <c r="R965" s="7">
        <v>3</v>
      </c>
      <c r="S965" s="7">
        <v>0</v>
      </c>
      <c r="T965" s="7">
        <v>4</v>
      </c>
      <c r="U965" s="7">
        <v>12</v>
      </c>
      <c r="V965" s="7">
        <v>9</v>
      </c>
      <c r="W965" s="7">
        <v>6</v>
      </c>
      <c r="X965" s="7">
        <v>38</v>
      </c>
      <c r="Y965" s="7">
        <v>2</v>
      </c>
      <c r="Z965" s="7">
        <v>5</v>
      </c>
      <c r="AA965"/>
    </row>
    <row r="966" spans="1:27" x14ac:dyDescent="0.25">
      <c r="A966" s="24" t="str">
        <f t="shared" si="49"/>
        <v/>
      </c>
      <c r="B966" s="24" t="str">
        <f t="shared" si="47"/>
        <v/>
      </c>
      <c r="C966" s="24" t="str">
        <f t="shared" si="48"/>
        <v/>
      </c>
      <c r="D966" s="24">
        <v>2026</v>
      </c>
      <c r="E966" s="7" t="s">
        <v>1056</v>
      </c>
      <c r="F966" s="7" t="s">
        <v>1042</v>
      </c>
      <c r="G966" s="7" t="s">
        <v>47</v>
      </c>
      <c r="H966" s="7" t="s">
        <v>64</v>
      </c>
      <c r="I966" s="8">
        <v>0.158</v>
      </c>
      <c r="J966" s="8">
        <v>0.34599999999999997</v>
      </c>
      <c r="K966" s="8">
        <v>0.36799999999999999</v>
      </c>
      <c r="L966" s="8">
        <v>0.71499999999999997</v>
      </c>
      <c r="M966" s="7">
        <v>9</v>
      </c>
      <c r="N966" s="7">
        <v>26</v>
      </c>
      <c r="O966" s="7">
        <v>19</v>
      </c>
      <c r="P966" s="7">
        <v>3</v>
      </c>
      <c r="Q966" s="7">
        <v>3</v>
      </c>
      <c r="R966" s="7">
        <v>1</v>
      </c>
      <c r="S966" s="7">
        <v>0</v>
      </c>
      <c r="T966" s="7">
        <v>1</v>
      </c>
      <c r="U966" s="7">
        <v>2</v>
      </c>
      <c r="V966" s="7">
        <v>1</v>
      </c>
      <c r="W966" s="7">
        <v>5</v>
      </c>
      <c r="X966" s="7">
        <v>11</v>
      </c>
      <c r="Y966" s="7">
        <v>1</v>
      </c>
      <c r="Z966" s="7">
        <v>0</v>
      </c>
      <c r="AA966"/>
    </row>
    <row r="967" spans="1:27" x14ac:dyDescent="0.25">
      <c r="A967" s="24" t="str">
        <f t="shared" si="49"/>
        <v/>
      </c>
      <c r="B967" s="24" t="str">
        <f t="shared" si="47"/>
        <v/>
      </c>
      <c r="C967" s="24" t="str">
        <f t="shared" si="48"/>
        <v/>
      </c>
      <c r="D967" s="24">
        <v>2026</v>
      </c>
      <c r="E967" s="7" t="s">
        <v>1057</v>
      </c>
      <c r="F967" s="7" t="s">
        <v>1042</v>
      </c>
      <c r="G967" s="7" t="s">
        <v>37</v>
      </c>
      <c r="H967" s="7" t="s">
        <v>42</v>
      </c>
      <c r="I967" s="8">
        <v>0.14899999999999999</v>
      </c>
      <c r="J967" s="8">
        <v>0.16200000000000001</v>
      </c>
      <c r="K967" s="8">
        <v>0.23899999999999999</v>
      </c>
      <c r="L967" s="8">
        <v>0.40100000000000002</v>
      </c>
      <c r="M967" s="7">
        <v>24</v>
      </c>
      <c r="N967" s="7">
        <v>70</v>
      </c>
      <c r="O967" s="7">
        <v>67</v>
      </c>
      <c r="P967" s="7">
        <v>6</v>
      </c>
      <c r="Q967" s="7">
        <v>10</v>
      </c>
      <c r="R967" s="7">
        <v>3</v>
      </c>
      <c r="S967" s="7">
        <v>0</v>
      </c>
      <c r="T967" s="7">
        <v>1</v>
      </c>
      <c r="U967" s="7">
        <v>7</v>
      </c>
      <c r="V967" s="7">
        <v>1</v>
      </c>
      <c r="W967" s="7">
        <v>0</v>
      </c>
      <c r="X967" s="7">
        <v>25</v>
      </c>
      <c r="Y967" s="7">
        <v>1</v>
      </c>
      <c r="Z967" s="7">
        <v>0</v>
      </c>
      <c r="AA967"/>
    </row>
    <row r="968" spans="1:27" x14ac:dyDescent="0.25">
      <c r="A968" s="24" t="str">
        <f t="shared" si="49"/>
        <v/>
      </c>
      <c r="B968" s="24" t="str">
        <f t="shared" si="47"/>
        <v/>
      </c>
      <c r="C968" s="24">
        <f t="shared" si="48"/>
        <v>1</v>
      </c>
      <c r="D968" s="24">
        <v>2026</v>
      </c>
      <c r="E968" s="7" t="s">
        <v>1058</v>
      </c>
      <c r="F968" s="7" t="s">
        <v>1042</v>
      </c>
      <c r="G968" s="7" t="s">
        <v>37</v>
      </c>
      <c r="H968" s="7" t="s">
        <v>35</v>
      </c>
      <c r="I968" s="8">
        <v>0.14699999999999999</v>
      </c>
      <c r="J968" s="8">
        <v>0.24099999999999999</v>
      </c>
      <c r="K968" s="8">
        <v>0.187</v>
      </c>
      <c r="L968" s="8">
        <v>0.42799999999999999</v>
      </c>
      <c r="M968" s="7">
        <v>28</v>
      </c>
      <c r="N968" s="7">
        <v>88</v>
      </c>
      <c r="O968" s="7">
        <v>75</v>
      </c>
      <c r="P968" s="7">
        <v>7</v>
      </c>
      <c r="Q968" s="7">
        <v>11</v>
      </c>
      <c r="R968" s="7">
        <v>3</v>
      </c>
      <c r="S968" s="7">
        <v>0</v>
      </c>
      <c r="T968" s="7">
        <v>0</v>
      </c>
      <c r="U968" s="7">
        <v>6</v>
      </c>
      <c r="V968" s="7">
        <v>0</v>
      </c>
      <c r="W968" s="7">
        <v>10</v>
      </c>
      <c r="X968" s="7">
        <v>20</v>
      </c>
      <c r="Y968" s="7">
        <v>0</v>
      </c>
      <c r="Z968" s="7">
        <v>0</v>
      </c>
      <c r="AA968"/>
    </row>
    <row r="969" spans="1:27" x14ac:dyDescent="0.25">
      <c r="A969" s="24" t="str">
        <f t="shared" si="49"/>
        <v/>
      </c>
      <c r="B969" s="24" t="str">
        <f t="shared" si="47"/>
        <v/>
      </c>
      <c r="C969" s="24">
        <f t="shared" si="48"/>
        <v>1</v>
      </c>
      <c r="D969" s="24">
        <v>2026</v>
      </c>
      <c r="E969" s="7" t="s">
        <v>1059</v>
      </c>
      <c r="F969" s="7" t="s">
        <v>1042</v>
      </c>
      <c r="G969" s="7" t="s">
        <v>37</v>
      </c>
      <c r="H969" s="7" t="s">
        <v>35</v>
      </c>
      <c r="I969" s="8">
        <v>0.11799999999999999</v>
      </c>
      <c r="J969" s="8">
        <v>0.16700000000000001</v>
      </c>
      <c r="K969" s="8">
        <v>0.35299999999999998</v>
      </c>
      <c r="L969" s="8">
        <v>0.52</v>
      </c>
      <c r="M969" s="7">
        <v>7</v>
      </c>
      <c r="N969" s="7">
        <v>18</v>
      </c>
      <c r="O969" s="7">
        <v>17</v>
      </c>
      <c r="P969" s="7">
        <v>0</v>
      </c>
      <c r="Q969" s="7">
        <v>2</v>
      </c>
      <c r="R969" s="7">
        <v>1</v>
      </c>
      <c r="S969" s="7">
        <v>0</v>
      </c>
      <c r="T969" s="7">
        <v>1</v>
      </c>
      <c r="U969" s="7">
        <v>2</v>
      </c>
      <c r="V969" s="7">
        <v>1</v>
      </c>
      <c r="W969" s="7">
        <v>0</v>
      </c>
      <c r="X969" s="7">
        <v>11</v>
      </c>
      <c r="Y969" s="7">
        <v>0</v>
      </c>
      <c r="Z969" s="7">
        <v>0</v>
      </c>
      <c r="AA969"/>
    </row>
    <row r="970" spans="1:27" x14ac:dyDescent="0.25">
      <c r="A970" s="24" t="str">
        <f t="shared" si="49"/>
        <v/>
      </c>
      <c r="B970" s="24" t="str">
        <f t="shared" si="47"/>
        <v/>
      </c>
      <c r="C970" s="24">
        <f t="shared" si="48"/>
        <v>1</v>
      </c>
      <c r="D970" s="24">
        <v>2026</v>
      </c>
      <c r="E970" s="7" t="s">
        <v>1060</v>
      </c>
      <c r="F970" s="7" t="s">
        <v>1061</v>
      </c>
      <c r="G970" s="7" t="s">
        <v>37</v>
      </c>
      <c r="H970" s="7" t="s">
        <v>30</v>
      </c>
      <c r="I970" s="8">
        <v>0.315</v>
      </c>
      <c r="J970" s="8">
        <v>0.373</v>
      </c>
      <c r="K970" s="8">
        <v>0.51400000000000001</v>
      </c>
      <c r="L970" s="8">
        <v>0.88600000000000001</v>
      </c>
      <c r="M970" s="7">
        <v>54</v>
      </c>
      <c r="N970" s="7">
        <v>244</v>
      </c>
      <c r="O970" s="7">
        <v>222</v>
      </c>
      <c r="P970" s="7">
        <v>40</v>
      </c>
      <c r="Q970" s="7">
        <v>70</v>
      </c>
      <c r="R970" s="7">
        <v>16</v>
      </c>
      <c r="S970" s="7">
        <v>2</v>
      </c>
      <c r="T970" s="7">
        <v>8</v>
      </c>
      <c r="U970" s="7">
        <v>49</v>
      </c>
      <c r="V970" s="7">
        <v>9</v>
      </c>
      <c r="W970" s="7">
        <v>12</v>
      </c>
      <c r="X970" s="7">
        <v>50</v>
      </c>
      <c r="Y970" s="7">
        <v>1</v>
      </c>
      <c r="Z970" s="7">
        <v>4</v>
      </c>
      <c r="AA970"/>
    </row>
    <row r="971" spans="1:27" x14ac:dyDescent="0.25">
      <c r="A971" s="24">
        <f t="shared" si="49"/>
        <v>1</v>
      </c>
      <c r="B971" s="24" t="str">
        <f t="shared" si="47"/>
        <v/>
      </c>
      <c r="C971" s="24" t="str">
        <f t="shared" si="48"/>
        <v/>
      </c>
      <c r="D971" s="24">
        <v>2026</v>
      </c>
      <c r="E971" s="7" t="s">
        <v>1062</v>
      </c>
      <c r="F971" s="7" t="s">
        <v>1061</v>
      </c>
      <c r="G971" s="7" t="s">
        <v>29</v>
      </c>
      <c r="H971" s="7" t="s">
        <v>40</v>
      </c>
      <c r="I971" s="8">
        <v>0.30299999999999999</v>
      </c>
      <c r="J971" s="8">
        <v>0.44600000000000001</v>
      </c>
      <c r="K971" s="8">
        <v>0.48299999999999998</v>
      </c>
      <c r="L971" s="8">
        <v>0.92900000000000005</v>
      </c>
      <c r="M971" s="7">
        <v>55</v>
      </c>
      <c r="N971" s="7">
        <v>268</v>
      </c>
      <c r="O971" s="7">
        <v>211</v>
      </c>
      <c r="P971" s="7">
        <v>55</v>
      </c>
      <c r="Q971" s="7">
        <v>64</v>
      </c>
      <c r="R971" s="7">
        <v>15</v>
      </c>
      <c r="S971" s="7">
        <v>4</v>
      </c>
      <c r="T971" s="7">
        <v>5</v>
      </c>
      <c r="U971" s="7">
        <v>43</v>
      </c>
      <c r="V971" s="7">
        <v>17</v>
      </c>
      <c r="W971" s="7">
        <v>38</v>
      </c>
      <c r="X971" s="7">
        <v>38</v>
      </c>
      <c r="Y971" s="7">
        <v>14</v>
      </c>
      <c r="Z971" s="7">
        <v>6</v>
      </c>
      <c r="AA971"/>
    </row>
    <row r="972" spans="1:27" x14ac:dyDescent="0.25">
      <c r="A972" s="24" t="str">
        <f t="shared" si="49"/>
        <v/>
      </c>
      <c r="B972" s="24" t="str">
        <f t="shared" si="47"/>
        <v/>
      </c>
      <c r="C972" s="24" t="str">
        <f t="shared" si="48"/>
        <v/>
      </c>
      <c r="D972" s="24">
        <v>2026</v>
      </c>
      <c r="E972" s="7" t="s">
        <v>1063</v>
      </c>
      <c r="F972" s="7" t="s">
        <v>1061</v>
      </c>
      <c r="G972" s="7" t="s">
        <v>37</v>
      </c>
      <c r="H972" s="7" t="s">
        <v>33</v>
      </c>
      <c r="I972" s="8">
        <v>0.28100000000000003</v>
      </c>
      <c r="J972" s="8">
        <v>0.33500000000000002</v>
      </c>
      <c r="K972" s="8">
        <v>0.34100000000000003</v>
      </c>
      <c r="L972" s="8">
        <v>0.67600000000000005</v>
      </c>
      <c r="M972" s="7">
        <v>45</v>
      </c>
      <c r="N972" s="7">
        <v>188</v>
      </c>
      <c r="O972" s="7">
        <v>167</v>
      </c>
      <c r="P972" s="7">
        <v>24</v>
      </c>
      <c r="Q972" s="7">
        <v>47</v>
      </c>
      <c r="R972" s="7">
        <v>4</v>
      </c>
      <c r="S972" s="7">
        <v>0</v>
      </c>
      <c r="T972" s="7">
        <v>2</v>
      </c>
      <c r="U972" s="7">
        <v>25</v>
      </c>
      <c r="V972" s="7">
        <v>3</v>
      </c>
      <c r="W972" s="7">
        <v>12</v>
      </c>
      <c r="X972" s="7">
        <v>16</v>
      </c>
      <c r="Y972" s="7">
        <v>2</v>
      </c>
      <c r="Z972" s="7">
        <v>2</v>
      </c>
      <c r="AA972"/>
    </row>
    <row r="973" spans="1:27" x14ac:dyDescent="0.25">
      <c r="A973" s="24" t="str">
        <f t="shared" si="49"/>
        <v/>
      </c>
      <c r="B973" s="24" t="str">
        <f t="shared" si="47"/>
        <v/>
      </c>
      <c r="C973" s="24">
        <f t="shared" si="48"/>
        <v>1</v>
      </c>
      <c r="D973" s="24">
        <v>2026</v>
      </c>
      <c r="E973" s="7" t="s">
        <v>1064</v>
      </c>
      <c r="F973" s="7" t="s">
        <v>1061</v>
      </c>
      <c r="G973" s="7" t="s">
        <v>47</v>
      </c>
      <c r="H973" s="7" t="s">
        <v>35</v>
      </c>
      <c r="I973" s="8">
        <v>0.26700000000000002</v>
      </c>
      <c r="J973" s="8">
        <v>0.46800000000000003</v>
      </c>
      <c r="K973" s="8">
        <v>0.54</v>
      </c>
      <c r="L973" s="8">
        <v>1.008</v>
      </c>
      <c r="M973" s="7">
        <v>54</v>
      </c>
      <c r="N973" s="7">
        <v>248</v>
      </c>
      <c r="O973" s="7">
        <v>176</v>
      </c>
      <c r="P973" s="7">
        <v>38</v>
      </c>
      <c r="Q973" s="7">
        <v>47</v>
      </c>
      <c r="R973" s="7">
        <v>9</v>
      </c>
      <c r="S973" s="7">
        <v>3</v>
      </c>
      <c r="T973" s="7">
        <v>11</v>
      </c>
      <c r="U973" s="7">
        <v>37</v>
      </c>
      <c r="V973" s="7">
        <v>30</v>
      </c>
      <c r="W973" s="7">
        <v>39</v>
      </c>
      <c r="X973" s="7">
        <v>42</v>
      </c>
      <c r="Y973" s="7">
        <v>20</v>
      </c>
      <c r="Z973" s="7">
        <v>2</v>
      </c>
      <c r="AA973"/>
    </row>
    <row r="974" spans="1:27" x14ac:dyDescent="0.25">
      <c r="A974" s="24" t="str">
        <f t="shared" si="49"/>
        <v/>
      </c>
      <c r="B974" s="24" t="str">
        <f t="shared" si="47"/>
        <v/>
      </c>
      <c r="C974" s="24" t="str">
        <f t="shared" si="48"/>
        <v/>
      </c>
      <c r="D974" s="24">
        <v>2026</v>
      </c>
      <c r="E974" s="7" t="s">
        <v>1065</v>
      </c>
      <c r="F974" s="7" t="s">
        <v>1061</v>
      </c>
      <c r="G974" s="7" t="s">
        <v>47</v>
      </c>
      <c r="H974" s="7" t="s">
        <v>38</v>
      </c>
      <c r="I974" s="8">
        <v>0.24399999999999999</v>
      </c>
      <c r="J974" s="8">
        <v>0.33700000000000002</v>
      </c>
      <c r="K974" s="8">
        <v>0.45900000000000002</v>
      </c>
      <c r="L974" s="8">
        <v>0.79700000000000004</v>
      </c>
      <c r="M974" s="7">
        <v>55</v>
      </c>
      <c r="N974" s="7">
        <v>247</v>
      </c>
      <c r="O974" s="7">
        <v>209</v>
      </c>
      <c r="P974" s="7">
        <v>37</v>
      </c>
      <c r="Q974" s="7">
        <v>51</v>
      </c>
      <c r="R974" s="7">
        <v>9</v>
      </c>
      <c r="S974" s="7">
        <v>0</v>
      </c>
      <c r="T974" s="7">
        <v>12</v>
      </c>
      <c r="U974" s="7">
        <v>41</v>
      </c>
      <c r="V974" s="7">
        <v>15</v>
      </c>
      <c r="W974" s="7">
        <v>17</v>
      </c>
      <c r="X974" s="7">
        <v>42</v>
      </c>
      <c r="Y974" s="7">
        <v>5</v>
      </c>
      <c r="Z974" s="7">
        <v>1</v>
      </c>
      <c r="AA974"/>
    </row>
    <row r="975" spans="1:27" x14ac:dyDescent="0.25">
      <c r="A975" s="24">
        <f t="shared" si="49"/>
        <v>1</v>
      </c>
      <c r="B975" s="24" t="str">
        <f t="shared" si="47"/>
        <v/>
      </c>
      <c r="C975" s="24" t="str">
        <f t="shared" si="48"/>
        <v/>
      </c>
      <c r="D975" s="24">
        <v>2026</v>
      </c>
      <c r="E975" s="7" t="s">
        <v>1066</v>
      </c>
      <c r="F975" s="7" t="s">
        <v>1061</v>
      </c>
      <c r="G975" s="7" t="s">
        <v>29</v>
      </c>
      <c r="H975" s="7" t="s">
        <v>42</v>
      </c>
      <c r="I975" s="8">
        <v>0.23699999999999999</v>
      </c>
      <c r="J975" s="8">
        <v>0.437</v>
      </c>
      <c r="K975" s="8">
        <v>0.28100000000000003</v>
      </c>
      <c r="L975" s="8">
        <v>0.71699999999999997</v>
      </c>
      <c r="M975" s="7">
        <v>55</v>
      </c>
      <c r="N975" s="7">
        <v>196</v>
      </c>
      <c r="O975" s="7">
        <v>139</v>
      </c>
      <c r="P975" s="7">
        <v>28</v>
      </c>
      <c r="Q975" s="7">
        <v>33</v>
      </c>
      <c r="R975" s="7">
        <v>3</v>
      </c>
      <c r="S975" s="7">
        <v>0</v>
      </c>
      <c r="T975" s="7">
        <v>1</v>
      </c>
      <c r="U975" s="7">
        <v>11</v>
      </c>
      <c r="V975" s="7">
        <v>9</v>
      </c>
      <c r="W975" s="7">
        <v>41</v>
      </c>
      <c r="X975" s="7">
        <v>32</v>
      </c>
      <c r="Y975" s="7">
        <v>9</v>
      </c>
      <c r="Z975" s="7">
        <v>2</v>
      </c>
      <c r="AA975"/>
    </row>
    <row r="976" spans="1:27" x14ac:dyDescent="0.25">
      <c r="A976" s="24">
        <f t="shared" si="49"/>
        <v>1</v>
      </c>
      <c r="B976" s="24" t="str">
        <f t="shared" si="47"/>
        <v/>
      </c>
      <c r="C976" s="24" t="str">
        <f t="shared" si="48"/>
        <v/>
      </c>
      <c r="D976" s="24">
        <v>2026</v>
      </c>
      <c r="E976" s="7" t="s">
        <v>1067</v>
      </c>
      <c r="F976" s="7" t="s">
        <v>1061</v>
      </c>
      <c r="G976" s="7" t="s">
        <v>29</v>
      </c>
      <c r="H976" s="7" t="s">
        <v>44</v>
      </c>
      <c r="I976" s="8">
        <v>0.23599999999999999</v>
      </c>
      <c r="J976" s="8">
        <v>0.36599999999999999</v>
      </c>
      <c r="K976" s="8">
        <v>0.39900000000000002</v>
      </c>
      <c r="L976" s="8">
        <v>0.76500000000000001</v>
      </c>
      <c r="M976" s="7">
        <v>50</v>
      </c>
      <c r="N976" s="7">
        <v>185</v>
      </c>
      <c r="O976" s="7">
        <v>148</v>
      </c>
      <c r="P976" s="7">
        <v>26</v>
      </c>
      <c r="Q976" s="7">
        <v>35</v>
      </c>
      <c r="R976" s="7">
        <v>7</v>
      </c>
      <c r="S976" s="7">
        <v>4</v>
      </c>
      <c r="T976" s="7">
        <v>3</v>
      </c>
      <c r="U976" s="7">
        <v>27</v>
      </c>
      <c r="V976" s="7">
        <v>14</v>
      </c>
      <c r="W976" s="7">
        <v>18</v>
      </c>
      <c r="X976" s="7">
        <v>22</v>
      </c>
      <c r="Y976" s="7">
        <v>4</v>
      </c>
      <c r="Z976" s="7">
        <v>2</v>
      </c>
      <c r="AA976"/>
    </row>
    <row r="977" spans="1:27" x14ac:dyDescent="0.25">
      <c r="A977" s="24" t="str">
        <f t="shared" si="49"/>
        <v/>
      </c>
      <c r="B977" s="24" t="str">
        <f t="shared" si="47"/>
        <v/>
      </c>
      <c r="C977" s="24" t="str">
        <f t="shared" si="48"/>
        <v/>
      </c>
      <c r="D977" s="24">
        <v>2026</v>
      </c>
      <c r="E977" s="7" t="s">
        <v>1068</v>
      </c>
      <c r="F977" s="7" t="s">
        <v>1061</v>
      </c>
      <c r="G977" s="7" t="s">
        <v>37</v>
      </c>
      <c r="H977" s="7" t="s">
        <v>35</v>
      </c>
      <c r="I977" s="8">
        <v>0.318</v>
      </c>
      <c r="J977" s="8">
        <v>0.375</v>
      </c>
      <c r="K977" s="8">
        <v>0.5</v>
      </c>
      <c r="L977" s="8">
        <v>0.875</v>
      </c>
      <c r="M977" s="7">
        <v>14</v>
      </c>
      <c r="N977" s="7">
        <v>24</v>
      </c>
      <c r="O977" s="7">
        <v>22</v>
      </c>
      <c r="P977" s="7">
        <v>4</v>
      </c>
      <c r="Q977" s="7">
        <v>7</v>
      </c>
      <c r="R977" s="7">
        <v>1</v>
      </c>
      <c r="S977" s="7">
        <v>0</v>
      </c>
      <c r="T977" s="7">
        <v>1</v>
      </c>
      <c r="U977" s="7">
        <v>3</v>
      </c>
      <c r="V977" s="7">
        <v>0</v>
      </c>
      <c r="W977" s="7">
        <v>2</v>
      </c>
      <c r="X977" s="7">
        <v>6</v>
      </c>
      <c r="Y977" s="7">
        <v>1</v>
      </c>
      <c r="Z977" s="7">
        <v>0</v>
      </c>
      <c r="AA977"/>
    </row>
    <row r="978" spans="1:27" x14ac:dyDescent="0.25">
      <c r="A978" s="24">
        <f t="shared" si="49"/>
        <v>1</v>
      </c>
      <c r="B978" s="24" t="str">
        <f t="shared" si="47"/>
        <v/>
      </c>
      <c r="C978" s="24" t="str">
        <f t="shared" si="48"/>
        <v/>
      </c>
      <c r="D978" s="24">
        <v>2026</v>
      </c>
      <c r="E978" s="7" t="s">
        <v>1069</v>
      </c>
      <c r="F978" s="7" t="s">
        <v>1061</v>
      </c>
      <c r="G978" s="7" t="s">
        <v>29</v>
      </c>
      <c r="H978" s="7" t="s">
        <v>27</v>
      </c>
      <c r="I978" s="8">
        <v>0.28899999999999998</v>
      </c>
      <c r="J978" s="8">
        <v>0.372</v>
      </c>
      <c r="K978" s="8">
        <v>0.35499999999999998</v>
      </c>
      <c r="L978" s="8">
        <v>0.72699999999999998</v>
      </c>
      <c r="M978" s="7">
        <v>20</v>
      </c>
      <c r="N978" s="7">
        <v>88</v>
      </c>
      <c r="O978" s="7">
        <v>76</v>
      </c>
      <c r="P978" s="7">
        <v>14</v>
      </c>
      <c r="Q978" s="7">
        <v>22</v>
      </c>
      <c r="R978" s="7">
        <v>5</v>
      </c>
      <c r="S978" s="7">
        <v>0</v>
      </c>
      <c r="T978" s="7">
        <v>0</v>
      </c>
      <c r="U978" s="7">
        <v>11</v>
      </c>
      <c r="V978" s="7">
        <v>1</v>
      </c>
      <c r="W978" s="7">
        <v>9</v>
      </c>
      <c r="X978" s="7">
        <v>18</v>
      </c>
      <c r="Y978" s="7">
        <v>6</v>
      </c>
      <c r="Z978" s="7">
        <v>2</v>
      </c>
      <c r="AA978"/>
    </row>
    <row r="979" spans="1:27" x14ac:dyDescent="0.25">
      <c r="A979" s="24" t="str">
        <f t="shared" si="49"/>
        <v/>
      </c>
      <c r="B979" s="24" t="str">
        <f t="shared" si="47"/>
        <v/>
      </c>
      <c r="C979" s="24">
        <f t="shared" si="48"/>
        <v>1</v>
      </c>
      <c r="D979" s="24">
        <v>2026</v>
      </c>
      <c r="E979" s="7" t="s">
        <v>1070</v>
      </c>
      <c r="F979" s="7" t="s">
        <v>1061</v>
      </c>
      <c r="G979" s="7" t="s">
        <v>37</v>
      </c>
      <c r="H979" s="7" t="s">
        <v>25</v>
      </c>
      <c r="I979" s="8">
        <v>0.255</v>
      </c>
      <c r="J979" s="8">
        <v>0.317</v>
      </c>
      <c r="K979" s="8">
        <v>0.38200000000000001</v>
      </c>
      <c r="L979" s="8">
        <v>0.69799999999999995</v>
      </c>
      <c r="M979" s="7">
        <v>23</v>
      </c>
      <c r="N979" s="7">
        <v>60</v>
      </c>
      <c r="O979" s="7">
        <v>55</v>
      </c>
      <c r="P979" s="7">
        <v>6</v>
      </c>
      <c r="Q979" s="7">
        <v>14</v>
      </c>
      <c r="R979" s="7">
        <v>4</v>
      </c>
      <c r="S979" s="7">
        <v>0</v>
      </c>
      <c r="T979" s="7">
        <v>1</v>
      </c>
      <c r="U979" s="7">
        <v>7</v>
      </c>
      <c r="V979" s="7">
        <v>2</v>
      </c>
      <c r="W979" s="7">
        <v>3</v>
      </c>
      <c r="X979" s="7">
        <v>11</v>
      </c>
      <c r="Y979" s="7">
        <v>0</v>
      </c>
      <c r="Z979" s="7">
        <v>1</v>
      </c>
      <c r="AA979"/>
    </row>
    <row r="980" spans="1:27" x14ac:dyDescent="0.25">
      <c r="A980" s="24">
        <f t="shared" si="49"/>
        <v>1</v>
      </c>
      <c r="B980" s="24" t="str">
        <f t="shared" si="47"/>
        <v/>
      </c>
      <c r="C980" s="24" t="str">
        <f t="shared" si="48"/>
        <v/>
      </c>
      <c r="D980" s="24">
        <v>2026</v>
      </c>
      <c r="E980" s="7" t="s">
        <v>1071</v>
      </c>
      <c r="F980" s="7" t="s">
        <v>1061</v>
      </c>
      <c r="G980" s="7" t="s">
        <v>29</v>
      </c>
      <c r="H980" s="7" t="s">
        <v>25</v>
      </c>
      <c r="I980" s="8">
        <v>0.254</v>
      </c>
      <c r="J980" s="8">
        <v>0.40500000000000003</v>
      </c>
      <c r="K980" s="8">
        <v>0.28599999999999998</v>
      </c>
      <c r="L980" s="8">
        <v>0.69099999999999995</v>
      </c>
      <c r="M980" s="7">
        <v>29</v>
      </c>
      <c r="N980" s="7">
        <v>82</v>
      </c>
      <c r="O980" s="7">
        <v>63</v>
      </c>
      <c r="P980" s="7">
        <v>14</v>
      </c>
      <c r="Q980" s="7">
        <v>16</v>
      </c>
      <c r="R980" s="7">
        <v>2</v>
      </c>
      <c r="S980" s="7">
        <v>0</v>
      </c>
      <c r="T980" s="7">
        <v>0</v>
      </c>
      <c r="U980" s="7">
        <v>7</v>
      </c>
      <c r="V980" s="7">
        <v>4</v>
      </c>
      <c r="W980" s="7">
        <v>12</v>
      </c>
      <c r="X980" s="7">
        <v>30</v>
      </c>
      <c r="Y980" s="7">
        <v>0</v>
      </c>
      <c r="Z980" s="7">
        <v>0</v>
      </c>
      <c r="AA980"/>
    </row>
    <row r="981" spans="1:27" x14ac:dyDescent="0.25">
      <c r="A981" s="24">
        <f t="shared" si="49"/>
        <v>1</v>
      </c>
      <c r="B981" s="24" t="str">
        <f t="shared" si="47"/>
        <v/>
      </c>
      <c r="C981" s="24" t="str">
        <f t="shared" si="48"/>
        <v/>
      </c>
      <c r="D981" s="24">
        <v>2026</v>
      </c>
      <c r="E981" s="7" t="s">
        <v>1072</v>
      </c>
      <c r="F981" s="7" t="s">
        <v>1061</v>
      </c>
      <c r="G981" s="7" t="s">
        <v>29</v>
      </c>
      <c r="H981" s="7" t="s">
        <v>30</v>
      </c>
      <c r="I981" s="8">
        <v>0.25</v>
      </c>
      <c r="J981" s="8">
        <v>0.308</v>
      </c>
      <c r="K981" s="8">
        <v>0.35399999999999998</v>
      </c>
      <c r="L981" s="8">
        <v>0.66200000000000003</v>
      </c>
      <c r="M981" s="7">
        <v>26</v>
      </c>
      <c r="N981" s="7">
        <v>52</v>
      </c>
      <c r="O981" s="7">
        <v>48</v>
      </c>
      <c r="P981" s="7">
        <v>6</v>
      </c>
      <c r="Q981" s="7">
        <v>12</v>
      </c>
      <c r="R981" s="7">
        <v>2</v>
      </c>
      <c r="S981" s="7">
        <v>0</v>
      </c>
      <c r="T981" s="7">
        <v>1</v>
      </c>
      <c r="U981" s="7">
        <v>5</v>
      </c>
      <c r="V981" s="7">
        <v>1</v>
      </c>
      <c r="W981" s="7">
        <v>3</v>
      </c>
      <c r="X981" s="7">
        <v>12</v>
      </c>
      <c r="Y981" s="7">
        <v>0</v>
      </c>
      <c r="Z981" s="7">
        <v>0</v>
      </c>
      <c r="AA981"/>
    </row>
    <row r="982" spans="1:27" x14ac:dyDescent="0.25">
      <c r="A982" s="24" t="str">
        <f t="shared" si="49"/>
        <v/>
      </c>
      <c r="B982" s="24" t="str">
        <f t="shared" si="47"/>
        <v/>
      </c>
      <c r="C982" s="24" t="str">
        <f t="shared" si="48"/>
        <v/>
      </c>
      <c r="D982" s="24">
        <v>2026</v>
      </c>
      <c r="E982" s="7" t="s">
        <v>1073</v>
      </c>
      <c r="F982" s="7" t="s">
        <v>1061</v>
      </c>
      <c r="G982" s="7" t="s">
        <v>37</v>
      </c>
      <c r="H982" s="7" t="s">
        <v>25</v>
      </c>
      <c r="I982" s="8">
        <v>0.245</v>
      </c>
      <c r="J982" s="8">
        <v>0.34100000000000003</v>
      </c>
      <c r="K982" s="8">
        <v>0.34</v>
      </c>
      <c r="L982" s="8">
        <v>0.68100000000000005</v>
      </c>
      <c r="M982" s="7">
        <v>34</v>
      </c>
      <c r="N982" s="7">
        <v>126</v>
      </c>
      <c r="O982" s="7">
        <v>106</v>
      </c>
      <c r="P982" s="7">
        <v>21</v>
      </c>
      <c r="Q982" s="7">
        <v>26</v>
      </c>
      <c r="R982" s="7">
        <v>4</v>
      </c>
      <c r="S982" s="7">
        <v>0</v>
      </c>
      <c r="T982" s="7">
        <v>2</v>
      </c>
      <c r="U982" s="7">
        <v>18</v>
      </c>
      <c r="V982" s="7">
        <v>1</v>
      </c>
      <c r="W982" s="7">
        <v>15</v>
      </c>
      <c r="X982" s="7">
        <v>21</v>
      </c>
      <c r="Y982" s="7">
        <v>4</v>
      </c>
      <c r="Z982" s="7">
        <v>0</v>
      </c>
      <c r="AA982"/>
    </row>
    <row r="983" spans="1:27" x14ac:dyDescent="0.25">
      <c r="A983" s="24" t="str">
        <f t="shared" si="49"/>
        <v/>
      </c>
      <c r="B983" s="24" t="str">
        <f t="shared" si="47"/>
        <v/>
      </c>
      <c r="C983" s="24">
        <f t="shared" si="48"/>
        <v>1</v>
      </c>
      <c r="D983" s="24">
        <v>2026</v>
      </c>
      <c r="E983" s="7" t="s">
        <v>1074</v>
      </c>
      <c r="F983" s="7" t="s">
        <v>1061</v>
      </c>
      <c r="G983" s="7" t="s">
        <v>37</v>
      </c>
      <c r="H983" s="7" t="s">
        <v>42</v>
      </c>
      <c r="I983" s="8">
        <v>0.222</v>
      </c>
      <c r="J983" s="8">
        <v>0.3</v>
      </c>
      <c r="K983" s="8">
        <v>0.33300000000000002</v>
      </c>
      <c r="L983" s="8">
        <v>0.63300000000000001</v>
      </c>
      <c r="M983" s="7">
        <v>8</v>
      </c>
      <c r="N983" s="7">
        <v>31</v>
      </c>
      <c r="O983" s="7">
        <v>27</v>
      </c>
      <c r="P983" s="7">
        <v>2</v>
      </c>
      <c r="Q983" s="7">
        <v>6</v>
      </c>
      <c r="R983" s="7">
        <v>1</v>
      </c>
      <c r="S983" s="7">
        <v>1</v>
      </c>
      <c r="T983" s="7">
        <v>0</v>
      </c>
      <c r="U983" s="7">
        <v>5</v>
      </c>
      <c r="V983" s="7">
        <v>0</v>
      </c>
      <c r="W983" s="7">
        <v>3</v>
      </c>
      <c r="X983" s="7">
        <v>5</v>
      </c>
      <c r="Y983" s="7">
        <v>0</v>
      </c>
      <c r="Z983" s="7">
        <v>0</v>
      </c>
      <c r="AA983"/>
    </row>
    <row r="984" spans="1:27" x14ac:dyDescent="0.25">
      <c r="A984" s="24" t="str">
        <f t="shared" si="49"/>
        <v/>
      </c>
      <c r="B984" s="24" t="str">
        <f t="shared" si="47"/>
        <v/>
      </c>
      <c r="C984" s="24">
        <f t="shared" si="48"/>
        <v>1</v>
      </c>
      <c r="D984" s="24">
        <v>2026</v>
      </c>
      <c r="E984" s="7" t="s">
        <v>1075</v>
      </c>
      <c r="F984" s="7" t="s">
        <v>1061</v>
      </c>
      <c r="G984" s="7" t="s">
        <v>37</v>
      </c>
      <c r="H984" s="7" t="s">
        <v>27</v>
      </c>
      <c r="I984" s="8">
        <v>0.20499999999999999</v>
      </c>
      <c r="J984" s="8">
        <v>0.32600000000000001</v>
      </c>
      <c r="K984" s="8">
        <v>0.28799999999999998</v>
      </c>
      <c r="L984" s="8">
        <v>0.61399999999999999</v>
      </c>
      <c r="M984" s="7">
        <v>30</v>
      </c>
      <c r="N984" s="7">
        <v>92</v>
      </c>
      <c r="O984" s="7">
        <v>73</v>
      </c>
      <c r="P984" s="7">
        <v>9</v>
      </c>
      <c r="Q984" s="7">
        <v>15</v>
      </c>
      <c r="R984" s="7">
        <v>3</v>
      </c>
      <c r="S984" s="7">
        <v>0</v>
      </c>
      <c r="T984" s="7">
        <v>1</v>
      </c>
      <c r="U984" s="7">
        <v>9</v>
      </c>
      <c r="V984" s="7">
        <v>7</v>
      </c>
      <c r="W984" s="7">
        <v>7</v>
      </c>
      <c r="X984" s="7">
        <v>26</v>
      </c>
      <c r="Y984" s="7">
        <v>4</v>
      </c>
      <c r="Z984" s="7">
        <v>0</v>
      </c>
      <c r="AA984"/>
    </row>
    <row r="985" spans="1:27" x14ac:dyDescent="0.25">
      <c r="A985" s="24" t="str">
        <f t="shared" si="49"/>
        <v/>
      </c>
      <c r="B985" s="24" t="str">
        <f t="shared" si="47"/>
        <v/>
      </c>
      <c r="C985" s="24">
        <f t="shared" si="48"/>
        <v>1</v>
      </c>
      <c r="D985" s="24">
        <v>2026</v>
      </c>
      <c r="E985" s="7" t="s">
        <v>1076</v>
      </c>
      <c r="F985" s="7" t="s">
        <v>1061</v>
      </c>
      <c r="G985" s="7" t="s">
        <v>47</v>
      </c>
      <c r="H985" s="7" t="s">
        <v>44</v>
      </c>
      <c r="I985" s="8">
        <v>0.19</v>
      </c>
      <c r="J985" s="8">
        <v>0.39300000000000002</v>
      </c>
      <c r="K985" s="8">
        <v>0.33300000000000002</v>
      </c>
      <c r="L985" s="8">
        <v>0.72599999999999998</v>
      </c>
      <c r="M985" s="7">
        <v>16</v>
      </c>
      <c r="N985" s="7">
        <v>28</v>
      </c>
      <c r="O985" s="7">
        <v>21</v>
      </c>
      <c r="P985" s="7">
        <v>4</v>
      </c>
      <c r="Q985" s="7">
        <v>4</v>
      </c>
      <c r="R985" s="7">
        <v>0</v>
      </c>
      <c r="S985" s="7">
        <v>0</v>
      </c>
      <c r="T985" s="7">
        <v>1</v>
      </c>
      <c r="U985" s="7">
        <v>2</v>
      </c>
      <c r="V985" s="7">
        <v>0</v>
      </c>
      <c r="W985" s="7">
        <v>7</v>
      </c>
      <c r="X985" s="7">
        <v>4</v>
      </c>
      <c r="Y985" s="7">
        <v>1</v>
      </c>
      <c r="Z985" s="7">
        <v>0</v>
      </c>
      <c r="AA985"/>
    </row>
    <row r="986" spans="1:27" x14ac:dyDescent="0.25">
      <c r="A986" s="24">
        <f t="shared" si="49"/>
        <v>1</v>
      </c>
      <c r="B986" s="24" t="str">
        <f t="shared" si="47"/>
        <v/>
      </c>
      <c r="C986" s="24" t="str">
        <f t="shared" si="48"/>
        <v/>
      </c>
      <c r="D986" s="24">
        <v>2026</v>
      </c>
      <c r="E986" s="7" t="s">
        <v>1077</v>
      </c>
      <c r="F986" s="7" t="s">
        <v>1061</v>
      </c>
      <c r="G986" s="7" t="s">
        <v>29</v>
      </c>
      <c r="H986" s="7" t="s">
        <v>42</v>
      </c>
      <c r="I986" s="8">
        <v>0.17499999999999999</v>
      </c>
      <c r="J986" s="8">
        <v>0.313</v>
      </c>
      <c r="K986" s="8">
        <v>0.35</v>
      </c>
      <c r="L986" s="8">
        <v>0.66300000000000003</v>
      </c>
      <c r="M986" s="7">
        <v>22</v>
      </c>
      <c r="N986" s="7">
        <v>48</v>
      </c>
      <c r="O986" s="7">
        <v>40</v>
      </c>
      <c r="P986" s="7">
        <v>8</v>
      </c>
      <c r="Q986" s="7">
        <v>7</v>
      </c>
      <c r="R986" s="7">
        <v>2</v>
      </c>
      <c r="S986" s="7">
        <v>1</v>
      </c>
      <c r="T986" s="7">
        <v>1</v>
      </c>
      <c r="U986" s="7">
        <v>6</v>
      </c>
      <c r="V986" s="7">
        <v>2</v>
      </c>
      <c r="W986" s="7">
        <v>6</v>
      </c>
      <c r="X986" s="7">
        <v>10</v>
      </c>
      <c r="Y986" s="7">
        <v>2</v>
      </c>
      <c r="Z986" s="7">
        <v>0</v>
      </c>
      <c r="AA986"/>
    </row>
    <row r="987" spans="1:27" x14ac:dyDescent="0.25">
      <c r="A987" s="24">
        <f t="shared" si="49"/>
        <v>1</v>
      </c>
      <c r="B987" s="24" t="str">
        <f t="shared" si="47"/>
        <v/>
      </c>
      <c r="C987" s="24" t="str">
        <f t="shared" si="48"/>
        <v/>
      </c>
      <c r="D987" s="24">
        <v>2026</v>
      </c>
      <c r="E987" s="7" t="s">
        <v>1078</v>
      </c>
      <c r="F987" s="7" t="s">
        <v>1079</v>
      </c>
      <c r="G987" s="7" t="s">
        <v>29</v>
      </c>
      <c r="H987" s="7" t="s">
        <v>33</v>
      </c>
      <c r="I987" s="8">
        <v>0.41499999999999998</v>
      </c>
      <c r="J987" s="8">
        <v>0.44600000000000001</v>
      </c>
      <c r="K987" s="8">
        <v>0.60299999999999998</v>
      </c>
      <c r="L987" s="8">
        <v>1.0489999999999999</v>
      </c>
      <c r="M987" s="7">
        <v>54</v>
      </c>
      <c r="N987" s="7">
        <v>240</v>
      </c>
      <c r="O987" s="7">
        <v>224</v>
      </c>
      <c r="P987" s="7">
        <v>44</v>
      </c>
      <c r="Q987" s="7">
        <v>93</v>
      </c>
      <c r="R987" s="7">
        <v>17</v>
      </c>
      <c r="S987" s="7">
        <v>2</v>
      </c>
      <c r="T987" s="7">
        <v>7</v>
      </c>
      <c r="U987" s="7">
        <v>37</v>
      </c>
      <c r="V987" s="7">
        <v>0</v>
      </c>
      <c r="W987" s="7">
        <v>14</v>
      </c>
      <c r="X987" s="7">
        <v>30</v>
      </c>
      <c r="Y987" s="7">
        <v>7</v>
      </c>
      <c r="Z987" s="7">
        <v>2</v>
      </c>
      <c r="AA987"/>
    </row>
    <row r="988" spans="1:27" x14ac:dyDescent="0.25">
      <c r="A988" s="24" t="str">
        <f t="shared" si="49"/>
        <v/>
      </c>
      <c r="B988" s="24" t="str">
        <f t="shared" si="47"/>
        <v/>
      </c>
      <c r="C988" s="24" t="str">
        <f t="shared" si="48"/>
        <v/>
      </c>
      <c r="D988" s="24">
        <v>2026</v>
      </c>
      <c r="E988" s="7" t="s">
        <v>1080</v>
      </c>
      <c r="F988" s="7" t="s">
        <v>1079</v>
      </c>
      <c r="G988" s="7" t="s">
        <v>37</v>
      </c>
      <c r="H988" s="7" t="s">
        <v>44</v>
      </c>
      <c r="I988" s="8">
        <v>0.26600000000000001</v>
      </c>
      <c r="J988" s="8">
        <v>0.35199999999999998</v>
      </c>
      <c r="K988" s="8">
        <v>0.51800000000000002</v>
      </c>
      <c r="L988" s="8">
        <v>0.87</v>
      </c>
      <c r="M988" s="7">
        <v>41</v>
      </c>
      <c r="N988" s="7">
        <v>161</v>
      </c>
      <c r="O988" s="7">
        <v>139</v>
      </c>
      <c r="P988" s="7">
        <v>32</v>
      </c>
      <c r="Q988" s="7">
        <v>37</v>
      </c>
      <c r="R988" s="7">
        <v>11</v>
      </c>
      <c r="S988" s="7">
        <v>0</v>
      </c>
      <c r="T988" s="7">
        <v>8</v>
      </c>
      <c r="U988" s="7">
        <v>32</v>
      </c>
      <c r="V988" s="7">
        <v>8</v>
      </c>
      <c r="W988" s="7">
        <v>11</v>
      </c>
      <c r="X988" s="7">
        <v>56</v>
      </c>
      <c r="Y988" s="7">
        <v>5</v>
      </c>
      <c r="Z988" s="7">
        <v>0</v>
      </c>
      <c r="AA988"/>
    </row>
    <row r="989" spans="1:27" x14ac:dyDescent="0.25">
      <c r="A989" s="24">
        <f t="shared" si="49"/>
        <v>1</v>
      </c>
      <c r="B989" s="24" t="str">
        <f t="shared" si="47"/>
        <v/>
      </c>
      <c r="C989" s="24" t="str">
        <f t="shared" si="48"/>
        <v/>
      </c>
      <c r="D989" s="24">
        <v>2026</v>
      </c>
      <c r="E989" s="7" t="s">
        <v>1081</v>
      </c>
      <c r="F989" s="7" t="s">
        <v>1079</v>
      </c>
      <c r="G989" s="7" t="s">
        <v>29</v>
      </c>
      <c r="H989" s="7" t="s">
        <v>42</v>
      </c>
      <c r="I989" s="8">
        <v>0.24399999999999999</v>
      </c>
      <c r="J989" s="8">
        <v>0.36399999999999999</v>
      </c>
      <c r="K989" s="8">
        <v>0.38600000000000001</v>
      </c>
      <c r="L989" s="8">
        <v>0.75</v>
      </c>
      <c r="M989" s="7">
        <v>50</v>
      </c>
      <c r="N989" s="7">
        <v>212</v>
      </c>
      <c r="O989" s="7">
        <v>176</v>
      </c>
      <c r="P989" s="7">
        <v>39</v>
      </c>
      <c r="Q989" s="7">
        <v>43</v>
      </c>
      <c r="R989" s="7">
        <v>7</v>
      </c>
      <c r="S989" s="7">
        <v>0</v>
      </c>
      <c r="T989" s="7">
        <v>6</v>
      </c>
      <c r="U989" s="7">
        <v>21</v>
      </c>
      <c r="V989" s="7">
        <v>12</v>
      </c>
      <c r="W989" s="7">
        <v>21</v>
      </c>
      <c r="X989" s="7">
        <v>39</v>
      </c>
      <c r="Y989" s="7">
        <v>3</v>
      </c>
      <c r="Z989" s="7">
        <v>0</v>
      </c>
      <c r="AA989"/>
    </row>
    <row r="990" spans="1:27" x14ac:dyDescent="0.25">
      <c r="A990" s="24" t="str">
        <f t="shared" si="49"/>
        <v/>
      </c>
      <c r="B990" s="24" t="str">
        <f t="shared" si="47"/>
        <v/>
      </c>
      <c r="C990" s="24" t="str">
        <f t="shared" si="48"/>
        <v/>
      </c>
      <c r="D990" s="24">
        <v>2026</v>
      </c>
      <c r="E990" s="7" t="s">
        <v>1082</v>
      </c>
      <c r="F990" s="7" t="s">
        <v>1079</v>
      </c>
      <c r="G990" s="7" t="s">
        <v>37</v>
      </c>
      <c r="H990" s="7" t="s">
        <v>30</v>
      </c>
      <c r="I990" s="8">
        <v>0.24099999999999999</v>
      </c>
      <c r="J990" s="8">
        <v>0.33200000000000002</v>
      </c>
      <c r="K990" s="8">
        <v>0.47499999999999998</v>
      </c>
      <c r="L990" s="8">
        <v>0.80700000000000005</v>
      </c>
      <c r="M990" s="7">
        <v>48</v>
      </c>
      <c r="N990" s="7">
        <v>190</v>
      </c>
      <c r="O990" s="7">
        <v>162</v>
      </c>
      <c r="P990" s="7">
        <v>35</v>
      </c>
      <c r="Q990" s="7">
        <v>39</v>
      </c>
      <c r="R990" s="7">
        <v>11</v>
      </c>
      <c r="S990" s="7">
        <v>0</v>
      </c>
      <c r="T990" s="7">
        <v>9</v>
      </c>
      <c r="U990" s="7">
        <v>35</v>
      </c>
      <c r="V990" s="7">
        <v>4</v>
      </c>
      <c r="W990" s="7">
        <v>20</v>
      </c>
      <c r="X990" s="7">
        <v>54</v>
      </c>
      <c r="Y990" s="7">
        <v>6</v>
      </c>
      <c r="Z990" s="7">
        <v>2</v>
      </c>
      <c r="AA990"/>
    </row>
    <row r="991" spans="1:27" x14ac:dyDescent="0.25">
      <c r="A991" s="24" t="str">
        <f t="shared" si="49"/>
        <v/>
      </c>
      <c r="B991" s="24" t="str">
        <f t="shared" si="47"/>
        <v/>
      </c>
      <c r="C991" s="24">
        <f t="shared" si="48"/>
        <v>1</v>
      </c>
      <c r="D991" s="24">
        <v>2026</v>
      </c>
      <c r="E991" s="7" t="s">
        <v>1083</v>
      </c>
      <c r="F991" s="7" t="s">
        <v>1079</v>
      </c>
      <c r="G991" s="7" t="s">
        <v>37</v>
      </c>
      <c r="H991" s="7" t="s">
        <v>44</v>
      </c>
      <c r="I991" s="8">
        <v>0.188</v>
      </c>
      <c r="J991" s="8">
        <v>0.32600000000000001</v>
      </c>
      <c r="K991" s="8">
        <v>0.36099999999999999</v>
      </c>
      <c r="L991" s="8">
        <v>0.68700000000000006</v>
      </c>
      <c r="M991" s="7">
        <v>45</v>
      </c>
      <c r="N991" s="7">
        <v>176</v>
      </c>
      <c r="O991" s="7">
        <v>144</v>
      </c>
      <c r="P991" s="7">
        <v>21</v>
      </c>
      <c r="Q991" s="7">
        <v>27</v>
      </c>
      <c r="R991" s="7">
        <v>7</v>
      </c>
      <c r="S991" s="7">
        <v>0</v>
      </c>
      <c r="T991" s="7">
        <v>6</v>
      </c>
      <c r="U991" s="7">
        <v>24</v>
      </c>
      <c r="V991" s="7">
        <v>6</v>
      </c>
      <c r="W991" s="7">
        <v>24</v>
      </c>
      <c r="X991" s="7">
        <v>44</v>
      </c>
      <c r="Y991" s="7">
        <v>5</v>
      </c>
      <c r="Z991" s="7">
        <v>0</v>
      </c>
      <c r="AA991"/>
    </row>
    <row r="992" spans="1:27" x14ac:dyDescent="0.25">
      <c r="A992" s="24">
        <f t="shared" si="49"/>
        <v>1</v>
      </c>
      <c r="B992" s="24" t="str">
        <f t="shared" si="47"/>
        <v/>
      </c>
      <c r="C992" s="24" t="str">
        <f t="shared" si="48"/>
        <v/>
      </c>
      <c r="D992" s="24">
        <v>2026</v>
      </c>
      <c r="E992" s="7" t="s">
        <v>1084</v>
      </c>
      <c r="F992" s="7" t="s">
        <v>1079</v>
      </c>
      <c r="G992" s="7" t="s">
        <v>29</v>
      </c>
      <c r="H992" s="7" t="s">
        <v>40</v>
      </c>
      <c r="I992" s="8">
        <v>0.17399999999999999</v>
      </c>
      <c r="J992" s="8">
        <v>0.26300000000000001</v>
      </c>
      <c r="K992" s="8">
        <v>0.21199999999999999</v>
      </c>
      <c r="L992" s="8">
        <v>0.47499999999999998</v>
      </c>
      <c r="M992" s="7">
        <v>42</v>
      </c>
      <c r="N992" s="7">
        <v>157</v>
      </c>
      <c r="O992" s="7">
        <v>132</v>
      </c>
      <c r="P992" s="7">
        <v>15</v>
      </c>
      <c r="Q992" s="7">
        <v>23</v>
      </c>
      <c r="R992" s="7">
        <v>3</v>
      </c>
      <c r="S992" s="7">
        <v>1</v>
      </c>
      <c r="T992" s="7">
        <v>0</v>
      </c>
      <c r="U992" s="7">
        <v>10</v>
      </c>
      <c r="V992" s="7">
        <v>3</v>
      </c>
      <c r="W992" s="7">
        <v>14</v>
      </c>
      <c r="X992" s="7">
        <v>48</v>
      </c>
      <c r="Y992" s="7">
        <v>5</v>
      </c>
      <c r="Z992" s="7">
        <v>1</v>
      </c>
      <c r="AA992"/>
    </row>
    <row r="993" spans="1:27" x14ac:dyDescent="0.25">
      <c r="A993" s="24">
        <f t="shared" si="49"/>
        <v>1</v>
      </c>
      <c r="B993" s="24" t="str">
        <f t="shared" si="47"/>
        <v/>
      </c>
      <c r="C993" s="24" t="str">
        <f t="shared" si="48"/>
        <v/>
      </c>
      <c r="D993" s="24">
        <v>2026</v>
      </c>
      <c r="E993" s="7" t="s">
        <v>1085</v>
      </c>
      <c r="F993" s="7" t="s">
        <v>1079</v>
      </c>
      <c r="G993" s="7" t="s">
        <v>29</v>
      </c>
      <c r="H993" s="7" t="s">
        <v>27</v>
      </c>
      <c r="I993" s="8">
        <v>0.32700000000000001</v>
      </c>
      <c r="J993" s="8">
        <v>0.41899999999999998</v>
      </c>
      <c r="K993" s="8">
        <v>0.49</v>
      </c>
      <c r="L993" s="8">
        <v>0.90900000000000003</v>
      </c>
      <c r="M993" s="7">
        <v>38</v>
      </c>
      <c r="N993" s="7">
        <v>121</v>
      </c>
      <c r="O993" s="7">
        <v>98</v>
      </c>
      <c r="P993" s="7">
        <v>16</v>
      </c>
      <c r="Q993" s="7">
        <v>32</v>
      </c>
      <c r="R993" s="7">
        <v>4</v>
      </c>
      <c r="S993" s="7">
        <v>0</v>
      </c>
      <c r="T993" s="7">
        <v>4</v>
      </c>
      <c r="U993" s="7">
        <v>18</v>
      </c>
      <c r="V993" s="7">
        <v>10</v>
      </c>
      <c r="W993" s="7">
        <v>7</v>
      </c>
      <c r="X993" s="7">
        <v>22</v>
      </c>
      <c r="Y993" s="7">
        <v>3</v>
      </c>
      <c r="Z993" s="7">
        <v>5</v>
      </c>
      <c r="AA993"/>
    </row>
    <row r="994" spans="1:27" x14ac:dyDescent="0.25">
      <c r="A994" s="24">
        <f t="shared" si="49"/>
        <v>1</v>
      </c>
      <c r="B994" s="24" t="str">
        <f t="shared" si="47"/>
        <v/>
      </c>
      <c r="C994" s="24" t="str">
        <f t="shared" si="48"/>
        <v/>
      </c>
      <c r="D994" s="24">
        <v>2026</v>
      </c>
      <c r="E994" s="7" t="s">
        <v>1086</v>
      </c>
      <c r="F994" s="7" t="s">
        <v>1079</v>
      </c>
      <c r="G994" s="7" t="s">
        <v>29</v>
      </c>
      <c r="H994" s="7" t="s">
        <v>38</v>
      </c>
      <c r="I994" s="8">
        <v>0.318</v>
      </c>
      <c r="J994" s="8">
        <v>0.38700000000000001</v>
      </c>
      <c r="K994" s="8">
        <v>0.55000000000000004</v>
      </c>
      <c r="L994" s="8">
        <v>0.93700000000000006</v>
      </c>
      <c r="M994" s="7">
        <v>40</v>
      </c>
      <c r="N994" s="7">
        <v>173</v>
      </c>
      <c r="O994" s="7">
        <v>151</v>
      </c>
      <c r="P994" s="7">
        <v>26</v>
      </c>
      <c r="Q994" s="7">
        <v>48</v>
      </c>
      <c r="R994" s="7">
        <v>5</v>
      </c>
      <c r="S994" s="7">
        <v>0</v>
      </c>
      <c r="T994" s="7">
        <v>10</v>
      </c>
      <c r="U994" s="7">
        <v>36</v>
      </c>
      <c r="V994" s="7">
        <v>5</v>
      </c>
      <c r="W994" s="7">
        <v>14</v>
      </c>
      <c r="X994" s="7">
        <v>35</v>
      </c>
      <c r="Y994" s="7">
        <v>9</v>
      </c>
      <c r="Z994" s="7">
        <v>3</v>
      </c>
      <c r="AA994"/>
    </row>
    <row r="995" spans="1:27" x14ac:dyDescent="0.25">
      <c r="A995" s="24">
        <f t="shared" si="49"/>
        <v>1</v>
      </c>
      <c r="B995" s="24" t="str">
        <f t="shared" si="47"/>
        <v/>
      </c>
      <c r="C995" s="24" t="str">
        <f t="shared" si="48"/>
        <v/>
      </c>
      <c r="D995" s="24">
        <v>2026</v>
      </c>
      <c r="E995" s="7" t="s">
        <v>1087</v>
      </c>
      <c r="F995" s="7" t="s">
        <v>1079</v>
      </c>
      <c r="G995" s="7" t="s">
        <v>29</v>
      </c>
      <c r="H995" s="7" t="s">
        <v>25</v>
      </c>
      <c r="I995" s="8">
        <v>0.28699999999999998</v>
      </c>
      <c r="J995" s="8">
        <v>0.40600000000000003</v>
      </c>
      <c r="K995" s="8">
        <v>0.41699999999999998</v>
      </c>
      <c r="L995" s="8">
        <v>0.82299999999999995</v>
      </c>
      <c r="M995" s="7">
        <v>34</v>
      </c>
      <c r="N995" s="7">
        <v>135</v>
      </c>
      <c r="O995" s="7">
        <v>108</v>
      </c>
      <c r="P995" s="7">
        <v>20</v>
      </c>
      <c r="Q995" s="7">
        <v>31</v>
      </c>
      <c r="R995" s="7">
        <v>5</v>
      </c>
      <c r="S995" s="7">
        <v>0</v>
      </c>
      <c r="T995" s="7">
        <v>3</v>
      </c>
      <c r="U995" s="7">
        <v>24</v>
      </c>
      <c r="V995" s="7">
        <v>5</v>
      </c>
      <c r="W995" s="7">
        <v>18</v>
      </c>
      <c r="X995" s="7">
        <v>17</v>
      </c>
      <c r="Y995" s="7">
        <v>1</v>
      </c>
      <c r="Z995" s="7">
        <v>2</v>
      </c>
      <c r="AA995"/>
    </row>
    <row r="996" spans="1:27" x14ac:dyDescent="0.25">
      <c r="A996" s="24" t="str">
        <f t="shared" si="49"/>
        <v/>
      </c>
      <c r="B996" s="24" t="str">
        <f t="shared" si="47"/>
        <v/>
      </c>
      <c r="C996" s="24" t="str">
        <f t="shared" si="48"/>
        <v/>
      </c>
      <c r="D996" s="24">
        <v>2026</v>
      </c>
      <c r="E996" s="7" t="s">
        <v>1088</v>
      </c>
      <c r="F996" s="7" t="s">
        <v>1079</v>
      </c>
      <c r="G996" s="7" t="s">
        <v>37</v>
      </c>
      <c r="H996" s="7" t="s">
        <v>40</v>
      </c>
      <c r="I996" s="8">
        <v>0.25</v>
      </c>
      <c r="J996" s="8">
        <v>0.30399999999999999</v>
      </c>
      <c r="K996" s="8">
        <v>0.27900000000000003</v>
      </c>
      <c r="L996" s="8">
        <v>0.58199999999999996</v>
      </c>
      <c r="M996" s="7">
        <v>34</v>
      </c>
      <c r="N996" s="7">
        <v>117</v>
      </c>
      <c r="O996" s="7">
        <v>104</v>
      </c>
      <c r="P996" s="7">
        <v>11</v>
      </c>
      <c r="Q996" s="7">
        <v>26</v>
      </c>
      <c r="R996" s="7">
        <v>3</v>
      </c>
      <c r="S996" s="7">
        <v>0</v>
      </c>
      <c r="T996" s="7">
        <v>0</v>
      </c>
      <c r="U996" s="7">
        <v>10</v>
      </c>
      <c r="V996" s="7">
        <v>0</v>
      </c>
      <c r="W996" s="7">
        <v>8</v>
      </c>
      <c r="X996" s="7">
        <v>17</v>
      </c>
      <c r="Y996" s="7">
        <v>1</v>
      </c>
      <c r="Z996" s="7">
        <v>1</v>
      </c>
      <c r="AA996"/>
    </row>
    <row r="997" spans="1:27" x14ac:dyDescent="0.25">
      <c r="A997" s="24">
        <f t="shared" si="49"/>
        <v>1</v>
      </c>
      <c r="B997" s="24" t="str">
        <f t="shared" si="47"/>
        <v/>
      </c>
      <c r="C997" s="24" t="str">
        <f t="shared" si="48"/>
        <v/>
      </c>
      <c r="D997" s="24">
        <v>2026</v>
      </c>
      <c r="E997" s="7" t="s">
        <v>1089</v>
      </c>
      <c r="F997" s="7" t="s">
        <v>1079</v>
      </c>
      <c r="G997" s="7" t="s">
        <v>29</v>
      </c>
      <c r="H997" s="7" t="s">
        <v>35</v>
      </c>
      <c r="I997" s="8">
        <v>0.23799999999999999</v>
      </c>
      <c r="J997" s="8">
        <v>0.27500000000000002</v>
      </c>
      <c r="K997" s="8">
        <v>0.32100000000000001</v>
      </c>
      <c r="L997" s="8">
        <v>0.59599999999999997</v>
      </c>
      <c r="M997" s="7">
        <v>36</v>
      </c>
      <c r="N997" s="7">
        <v>91</v>
      </c>
      <c r="O997" s="7">
        <v>84</v>
      </c>
      <c r="P997" s="7">
        <v>11</v>
      </c>
      <c r="Q997" s="7">
        <v>20</v>
      </c>
      <c r="R997" s="7">
        <v>1</v>
      </c>
      <c r="S997" s="7">
        <v>0</v>
      </c>
      <c r="T997" s="7">
        <v>2</v>
      </c>
      <c r="U997" s="7">
        <v>13</v>
      </c>
      <c r="V997" s="7">
        <v>1</v>
      </c>
      <c r="W997" s="7">
        <v>4</v>
      </c>
      <c r="X997" s="7">
        <v>22</v>
      </c>
      <c r="Y997" s="7">
        <v>1</v>
      </c>
      <c r="Z997" s="7">
        <v>1</v>
      </c>
      <c r="AA997"/>
    </row>
    <row r="998" spans="1:27" x14ac:dyDescent="0.25">
      <c r="A998" s="24" t="str">
        <f t="shared" si="49"/>
        <v/>
      </c>
      <c r="B998" s="24" t="str">
        <f t="shared" si="47"/>
        <v/>
      </c>
      <c r="C998" s="24">
        <f t="shared" si="48"/>
        <v>1</v>
      </c>
      <c r="D998" s="24">
        <v>2026</v>
      </c>
      <c r="E998" s="7" t="s">
        <v>1090</v>
      </c>
      <c r="F998" s="7" t="s">
        <v>1079</v>
      </c>
      <c r="G998" s="7" t="s">
        <v>37</v>
      </c>
      <c r="H998" s="7" t="s">
        <v>30</v>
      </c>
      <c r="I998" s="8">
        <v>0.22700000000000001</v>
      </c>
      <c r="J998" s="8">
        <v>0.34599999999999997</v>
      </c>
      <c r="K998" s="8">
        <v>0.318</v>
      </c>
      <c r="L998" s="8">
        <v>0.66400000000000003</v>
      </c>
      <c r="M998" s="7">
        <v>15</v>
      </c>
      <c r="N998" s="7">
        <v>26</v>
      </c>
      <c r="O998" s="7">
        <v>22</v>
      </c>
      <c r="P998" s="7">
        <v>3</v>
      </c>
      <c r="Q998" s="7">
        <v>5</v>
      </c>
      <c r="R998" s="7">
        <v>2</v>
      </c>
      <c r="S998" s="7">
        <v>0</v>
      </c>
      <c r="T998" s="7">
        <v>0</v>
      </c>
      <c r="U998" s="7">
        <v>0</v>
      </c>
      <c r="V998" s="7">
        <v>1</v>
      </c>
      <c r="W998" s="7">
        <v>3</v>
      </c>
      <c r="X998" s="7">
        <v>7</v>
      </c>
      <c r="Y998" s="7">
        <v>2</v>
      </c>
      <c r="Z998" s="7">
        <v>0</v>
      </c>
      <c r="AA998"/>
    </row>
    <row r="999" spans="1:27" x14ac:dyDescent="0.25">
      <c r="A999" s="24" t="str">
        <f t="shared" si="49"/>
        <v/>
      </c>
      <c r="B999" s="24" t="str">
        <f t="shared" si="47"/>
        <v/>
      </c>
      <c r="C999" s="24" t="str">
        <f t="shared" si="48"/>
        <v/>
      </c>
      <c r="D999" s="24">
        <v>2026</v>
      </c>
      <c r="E999" s="7" t="s">
        <v>1091</v>
      </c>
      <c r="F999" s="7" t="s">
        <v>1079</v>
      </c>
      <c r="G999" s="7" t="s">
        <v>37</v>
      </c>
      <c r="H999" s="7" t="s">
        <v>35</v>
      </c>
      <c r="I999" s="8">
        <v>0.20799999999999999</v>
      </c>
      <c r="J999" s="8">
        <v>0.372</v>
      </c>
      <c r="K999" s="8">
        <v>0.307</v>
      </c>
      <c r="L999" s="8">
        <v>0.67900000000000005</v>
      </c>
      <c r="M999" s="7">
        <v>40</v>
      </c>
      <c r="N999" s="7">
        <v>129</v>
      </c>
      <c r="O999" s="7">
        <v>101</v>
      </c>
      <c r="P999" s="7">
        <v>12</v>
      </c>
      <c r="Q999" s="7">
        <v>21</v>
      </c>
      <c r="R999" s="7">
        <v>7</v>
      </c>
      <c r="S999" s="7">
        <v>0</v>
      </c>
      <c r="T999" s="7">
        <v>1</v>
      </c>
      <c r="U999" s="7">
        <v>10</v>
      </c>
      <c r="V999" s="7">
        <v>5</v>
      </c>
      <c r="W999" s="7">
        <v>22</v>
      </c>
      <c r="X999" s="7">
        <v>35</v>
      </c>
      <c r="Y999" s="7">
        <v>3</v>
      </c>
      <c r="Z999" s="7">
        <v>2</v>
      </c>
      <c r="AA999"/>
    </row>
    <row r="1000" spans="1:27" x14ac:dyDescent="0.25">
      <c r="A1000" s="24" t="str">
        <f t="shared" si="49"/>
        <v/>
      </c>
      <c r="B1000" s="24" t="str">
        <f t="shared" si="47"/>
        <v/>
      </c>
      <c r="C1000" s="24" t="str">
        <f t="shared" si="48"/>
        <v/>
      </c>
      <c r="D1000" s="24">
        <v>2026</v>
      </c>
      <c r="E1000" s="7" t="s">
        <v>1092</v>
      </c>
      <c r="F1000" s="7" t="s">
        <v>1079</v>
      </c>
      <c r="G1000" s="7" t="s">
        <v>37</v>
      </c>
      <c r="H1000" s="7" t="s">
        <v>25</v>
      </c>
      <c r="I1000" s="8">
        <v>0.17299999999999999</v>
      </c>
      <c r="J1000" s="8">
        <v>0.218</v>
      </c>
      <c r="K1000" s="8">
        <v>0.25</v>
      </c>
      <c r="L1000" s="8">
        <v>0.46800000000000003</v>
      </c>
      <c r="M1000" s="7">
        <v>21</v>
      </c>
      <c r="N1000" s="7">
        <v>56</v>
      </c>
      <c r="O1000" s="7">
        <v>52</v>
      </c>
      <c r="P1000" s="7">
        <v>4</v>
      </c>
      <c r="Q1000" s="7">
        <v>9</v>
      </c>
      <c r="R1000" s="7">
        <v>1</v>
      </c>
      <c r="S1000" s="7">
        <v>0</v>
      </c>
      <c r="T1000" s="7">
        <v>1</v>
      </c>
      <c r="U1000" s="7">
        <v>4</v>
      </c>
      <c r="V1000" s="7">
        <v>0</v>
      </c>
      <c r="W1000" s="7">
        <v>3</v>
      </c>
      <c r="X1000" s="7">
        <v>23</v>
      </c>
      <c r="Y1000" s="7">
        <v>0</v>
      </c>
      <c r="Z1000" s="7">
        <v>0</v>
      </c>
      <c r="AA1000"/>
    </row>
    <row r="1001" spans="1:27" x14ac:dyDescent="0.25">
      <c r="A1001" s="24">
        <f t="shared" si="49"/>
        <v>1</v>
      </c>
      <c r="B1001" s="24" t="str">
        <f t="shared" si="47"/>
        <v/>
      </c>
      <c r="C1001" s="24" t="str">
        <f t="shared" si="48"/>
        <v/>
      </c>
      <c r="D1001" s="24">
        <v>2026</v>
      </c>
      <c r="E1001" s="7" t="s">
        <v>1093</v>
      </c>
      <c r="F1001" s="7" t="s">
        <v>1079</v>
      </c>
      <c r="G1001" s="7" t="s">
        <v>29</v>
      </c>
      <c r="H1001" s="7" t="s">
        <v>27</v>
      </c>
      <c r="I1001" s="8">
        <v>0.14499999999999999</v>
      </c>
      <c r="J1001" s="8">
        <v>0.25800000000000001</v>
      </c>
      <c r="K1001" s="8">
        <v>0.16400000000000001</v>
      </c>
      <c r="L1001" s="8">
        <v>0.42099999999999999</v>
      </c>
      <c r="M1001" s="7">
        <v>29</v>
      </c>
      <c r="N1001" s="7">
        <v>69</v>
      </c>
      <c r="O1001" s="7">
        <v>55</v>
      </c>
      <c r="P1001" s="7">
        <v>2</v>
      </c>
      <c r="Q1001" s="7">
        <v>8</v>
      </c>
      <c r="R1001" s="7">
        <v>1</v>
      </c>
      <c r="S1001" s="7">
        <v>0</v>
      </c>
      <c r="T1001" s="7">
        <v>0</v>
      </c>
      <c r="U1001" s="7">
        <v>4</v>
      </c>
      <c r="V1001" s="7">
        <v>1</v>
      </c>
      <c r="W1001" s="7">
        <v>8</v>
      </c>
      <c r="X1001" s="7">
        <v>20</v>
      </c>
      <c r="Y1001" s="7">
        <v>2</v>
      </c>
      <c r="Z1001" s="7">
        <v>1</v>
      </c>
      <c r="AA1001"/>
    </row>
    <row r="1002" spans="1:27" x14ac:dyDescent="0.25">
      <c r="A1002" s="24" t="str">
        <f t="shared" si="49"/>
        <v/>
      </c>
      <c r="B1002" s="24" t="str">
        <f t="shared" si="47"/>
        <v/>
      </c>
      <c r="C1002" s="24" t="str">
        <f t="shared" si="48"/>
        <v/>
      </c>
      <c r="D1002" s="24">
        <v>2026</v>
      </c>
      <c r="E1002" s="7" t="s">
        <v>1094</v>
      </c>
      <c r="F1002" s="7" t="s">
        <v>1079</v>
      </c>
      <c r="G1002" s="7" t="s">
        <v>24</v>
      </c>
      <c r="H1002" s="7" t="s">
        <v>64</v>
      </c>
      <c r="I1002" s="8">
        <v>0</v>
      </c>
      <c r="J1002" s="8">
        <v>0</v>
      </c>
      <c r="K1002" s="8">
        <v>0</v>
      </c>
      <c r="L1002" s="8">
        <v>0</v>
      </c>
      <c r="M1002" s="7">
        <v>1</v>
      </c>
      <c r="N1002" s="7">
        <v>1</v>
      </c>
      <c r="O1002" s="7">
        <v>1</v>
      </c>
      <c r="P1002" s="7">
        <v>0</v>
      </c>
      <c r="Q1002" s="7">
        <v>0</v>
      </c>
      <c r="R1002" s="7">
        <v>0</v>
      </c>
      <c r="S1002" s="7">
        <v>0</v>
      </c>
      <c r="T1002" s="7">
        <v>0</v>
      </c>
      <c r="U1002" s="7">
        <v>0</v>
      </c>
      <c r="V1002" s="7">
        <v>0</v>
      </c>
      <c r="W1002" s="7">
        <v>0</v>
      </c>
      <c r="X1002" s="7">
        <v>0</v>
      </c>
      <c r="Y1002" s="7">
        <v>0</v>
      </c>
      <c r="Z1002" s="7">
        <v>0</v>
      </c>
      <c r="AA1002"/>
    </row>
    <row r="1003" spans="1:27" x14ac:dyDescent="0.25">
      <c r="A1003" s="24" t="str">
        <f t="shared" si="49"/>
        <v/>
      </c>
      <c r="B1003" s="24" t="str">
        <f t="shared" si="47"/>
        <v/>
      </c>
      <c r="C1003" s="24" t="str">
        <f t="shared" si="48"/>
        <v/>
      </c>
      <c r="D1003" s="24">
        <v>2026</v>
      </c>
      <c r="E1003" s="7" t="s">
        <v>1095</v>
      </c>
      <c r="F1003" s="7" t="s">
        <v>1079</v>
      </c>
      <c r="G1003" s="7" t="s">
        <v>37</v>
      </c>
      <c r="H1003" s="7" t="s">
        <v>27</v>
      </c>
      <c r="I1003" s="8">
        <v>0</v>
      </c>
      <c r="J1003" s="8">
        <v>0</v>
      </c>
      <c r="K1003" s="8">
        <v>0</v>
      </c>
      <c r="L1003" s="8">
        <v>0</v>
      </c>
      <c r="M1003" s="7">
        <v>10</v>
      </c>
      <c r="N1003" s="7">
        <v>22</v>
      </c>
      <c r="O1003" s="7">
        <v>22</v>
      </c>
      <c r="P1003" s="7">
        <v>0</v>
      </c>
      <c r="Q1003" s="7">
        <v>0</v>
      </c>
      <c r="R1003" s="7">
        <v>0</v>
      </c>
      <c r="S1003" s="7">
        <v>0</v>
      </c>
      <c r="T1003" s="7">
        <v>0</v>
      </c>
      <c r="U1003" s="7">
        <v>0</v>
      </c>
      <c r="V1003" s="7">
        <v>0</v>
      </c>
      <c r="W1003" s="7">
        <v>0</v>
      </c>
      <c r="X1003" s="7">
        <v>12</v>
      </c>
      <c r="Y1003" s="7">
        <v>0</v>
      </c>
      <c r="Z1003" s="7">
        <v>0</v>
      </c>
      <c r="AA1003"/>
    </row>
    <row r="1004" spans="1:27" x14ac:dyDescent="0.25">
      <c r="A1004" s="24" t="str">
        <f t="shared" si="49"/>
        <v/>
      </c>
      <c r="B1004" s="24" t="str">
        <f t="shared" si="47"/>
        <v/>
      </c>
      <c r="C1004" s="24" t="str">
        <f t="shared" si="48"/>
        <v/>
      </c>
      <c r="D1004" s="24">
        <v>2026</v>
      </c>
      <c r="E1004" s="7" t="s">
        <v>1096</v>
      </c>
      <c r="F1004" s="7" t="s">
        <v>1079</v>
      </c>
      <c r="G1004" s="7" t="s">
        <v>47</v>
      </c>
      <c r="H1004" s="7" t="s">
        <v>44</v>
      </c>
      <c r="I1004" s="8">
        <v>0</v>
      </c>
      <c r="J1004" s="8">
        <v>0</v>
      </c>
      <c r="K1004" s="8">
        <v>0</v>
      </c>
      <c r="L1004" s="8">
        <v>0</v>
      </c>
      <c r="M1004" s="7">
        <v>3</v>
      </c>
      <c r="N1004" s="7">
        <v>3</v>
      </c>
      <c r="O1004" s="7">
        <v>3</v>
      </c>
      <c r="P1004" s="7">
        <v>0</v>
      </c>
      <c r="Q1004" s="7">
        <v>0</v>
      </c>
      <c r="R1004" s="7">
        <v>0</v>
      </c>
      <c r="S1004" s="7">
        <v>0</v>
      </c>
      <c r="T1004" s="7">
        <v>0</v>
      </c>
      <c r="U1004" s="7">
        <v>0</v>
      </c>
      <c r="V1004" s="7">
        <v>0</v>
      </c>
      <c r="W1004" s="7">
        <v>0</v>
      </c>
      <c r="X1004" s="7">
        <v>2</v>
      </c>
      <c r="Y1004" s="7">
        <v>0</v>
      </c>
      <c r="Z1004" s="7">
        <v>0</v>
      </c>
      <c r="AA1004"/>
    </row>
    <row r="1005" spans="1:27" x14ac:dyDescent="0.25">
      <c r="A1005" s="24" t="str">
        <f t="shared" si="49"/>
        <v/>
      </c>
      <c r="B1005" s="24">
        <f t="shared" si="47"/>
        <v>1</v>
      </c>
      <c r="C1005" s="24" t="str">
        <f t="shared" si="48"/>
        <v/>
      </c>
      <c r="D1005" s="24">
        <v>2026</v>
      </c>
      <c r="E1005" s="7" t="s">
        <v>1097</v>
      </c>
      <c r="F1005" s="7" t="s">
        <v>1098</v>
      </c>
      <c r="G1005" s="7" t="s">
        <v>37</v>
      </c>
      <c r="H1005" s="7" t="s">
        <v>40</v>
      </c>
      <c r="I1005" s="8">
        <v>0.34599999999999997</v>
      </c>
      <c r="J1005" s="8">
        <v>0.432</v>
      </c>
      <c r="K1005" s="8">
        <v>0.71099999999999997</v>
      </c>
      <c r="L1005" s="8">
        <v>1.143</v>
      </c>
      <c r="M1005" s="7">
        <v>61</v>
      </c>
      <c r="N1005" s="7">
        <v>297</v>
      </c>
      <c r="O1005" s="7">
        <v>246</v>
      </c>
      <c r="P1005" s="7">
        <v>63</v>
      </c>
      <c r="Q1005" s="7">
        <v>85</v>
      </c>
      <c r="R1005" s="7">
        <v>12</v>
      </c>
      <c r="S1005" s="7">
        <v>3</v>
      </c>
      <c r="T1005" s="7">
        <v>24</v>
      </c>
      <c r="U1005" s="7">
        <v>68</v>
      </c>
      <c r="V1005" s="7">
        <v>3</v>
      </c>
      <c r="W1005" s="7">
        <v>38</v>
      </c>
      <c r="X1005" s="7">
        <v>49</v>
      </c>
      <c r="Y1005" s="7">
        <v>11</v>
      </c>
      <c r="Z1005" s="7">
        <v>1</v>
      </c>
      <c r="AA1005"/>
    </row>
    <row r="1006" spans="1:27" x14ac:dyDescent="0.25">
      <c r="A1006" s="24" t="str">
        <f t="shared" si="49"/>
        <v/>
      </c>
      <c r="B1006" s="24" t="str">
        <f t="shared" si="47"/>
        <v/>
      </c>
      <c r="C1006" s="24" t="str">
        <f t="shared" si="48"/>
        <v/>
      </c>
      <c r="D1006" s="24">
        <v>2026</v>
      </c>
      <c r="E1006" s="7" t="s">
        <v>1099</v>
      </c>
      <c r="F1006" s="7" t="s">
        <v>1098</v>
      </c>
      <c r="G1006" s="7" t="s">
        <v>37</v>
      </c>
      <c r="H1006" s="7" t="s">
        <v>42</v>
      </c>
      <c r="I1006" s="8">
        <v>0.32</v>
      </c>
      <c r="J1006" s="8">
        <v>0.40799999999999997</v>
      </c>
      <c r="K1006" s="8">
        <v>0.45800000000000002</v>
      </c>
      <c r="L1006" s="8">
        <v>0.86599999999999999</v>
      </c>
      <c r="M1006" s="7">
        <v>60</v>
      </c>
      <c r="N1006" s="7">
        <v>293</v>
      </c>
      <c r="O1006" s="7">
        <v>253</v>
      </c>
      <c r="P1006" s="7">
        <v>47</v>
      </c>
      <c r="Q1006" s="7">
        <v>81</v>
      </c>
      <c r="R1006" s="7">
        <v>14</v>
      </c>
      <c r="S1006" s="7">
        <v>0</v>
      </c>
      <c r="T1006" s="7">
        <v>7</v>
      </c>
      <c r="U1006" s="7">
        <v>43</v>
      </c>
      <c r="V1006" s="7">
        <v>13</v>
      </c>
      <c r="W1006" s="7">
        <v>25</v>
      </c>
      <c r="X1006" s="7">
        <v>55</v>
      </c>
      <c r="Y1006" s="7">
        <v>6</v>
      </c>
      <c r="Z1006" s="7">
        <v>1</v>
      </c>
      <c r="AA1006"/>
    </row>
    <row r="1007" spans="1:27" x14ac:dyDescent="0.25">
      <c r="A1007" s="24">
        <f t="shared" si="49"/>
        <v>1</v>
      </c>
      <c r="B1007" s="24" t="str">
        <f t="shared" si="47"/>
        <v/>
      </c>
      <c r="C1007" s="24" t="str">
        <f t="shared" si="48"/>
        <v/>
      </c>
      <c r="D1007" s="24">
        <v>2026</v>
      </c>
      <c r="E1007" s="7" t="s">
        <v>1100</v>
      </c>
      <c r="F1007" s="7" t="s">
        <v>1098</v>
      </c>
      <c r="G1007" s="7" t="s">
        <v>29</v>
      </c>
      <c r="H1007" s="7" t="s">
        <v>44</v>
      </c>
      <c r="I1007" s="8">
        <v>0.29499999999999998</v>
      </c>
      <c r="J1007" s="8">
        <v>0.377</v>
      </c>
      <c r="K1007" s="8">
        <v>0.59399999999999997</v>
      </c>
      <c r="L1007" s="8">
        <v>0.97099999999999997</v>
      </c>
      <c r="M1007" s="7">
        <v>58</v>
      </c>
      <c r="N1007" s="7">
        <v>252</v>
      </c>
      <c r="O1007" s="7">
        <v>217</v>
      </c>
      <c r="P1007" s="7">
        <v>51</v>
      </c>
      <c r="Q1007" s="7">
        <v>64</v>
      </c>
      <c r="R1007" s="7">
        <v>11</v>
      </c>
      <c r="S1007" s="7">
        <v>3</v>
      </c>
      <c r="T1007" s="7">
        <v>16</v>
      </c>
      <c r="U1007" s="7">
        <v>56</v>
      </c>
      <c r="V1007" s="7">
        <v>1</v>
      </c>
      <c r="W1007" s="7">
        <v>30</v>
      </c>
      <c r="X1007" s="7">
        <v>63</v>
      </c>
      <c r="Y1007" s="7">
        <v>3</v>
      </c>
      <c r="Z1007" s="7">
        <v>0</v>
      </c>
      <c r="AA1007"/>
    </row>
    <row r="1008" spans="1:27" x14ac:dyDescent="0.25">
      <c r="A1008" s="24" t="str">
        <f t="shared" si="49"/>
        <v/>
      </c>
      <c r="B1008" s="24" t="str">
        <f t="shared" si="47"/>
        <v/>
      </c>
      <c r="C1008" s="24" t="str">
        <f t="shared" si="48"/>
        <v/>
      </c>
      <c r="D1008" s="24">
        <v>2026</v>
      </c>
      <c r="E1008" s="7" t="s">
        <v>1102</v>
      </c>
      <c r="F1008" s="7" t="s">
        <v>1098</v>
      </c>
      <c r="G1008" s="7" t="s">
        <v>37</v>
      </c>
      <c r="H1008" s="7" t="s">
        <v>25</v>
      </c>
      <c r="I1008" s="8">
        <v>0.29199999999999998</v>
      </c>
      <c r="J1008" s="8">
        <v>0.38900000000000001</v>
      </c>
      <c r="K1008" s="8">
        <v>0.59399999999999997</v>
      </c>
      <c r="L1008" s="8">
        <v>0.98299999999999998</v>
      </c>
      <c r="M1008" s="7">
        <v>59</v>
      </c>
      <c r="N1008" s="7">
        <v>252</v>
      </c>
      <c r="O1008" s="7">
        <v>212</v>
      </c>
      <c r="P1008" s="7">
        <v>41</v>
      </c>
      <c r="Q1008" s="7">
        <v>62</v>
      </c>
      <c r="R1008" s="7">
        <v>13</v>
      </c>
      <c r="S1008" s="7">
        <v>0</v>
      </c>
      <c r="T1008" s="7">
        <v>17</v>
      </c>
      <c r="U1008" s="7">
        <v>50</v>
      </c>
      <c r="V1008" s="7">
        <v>15</v>
      </c>
      <c r="W1008" s="7">
        <v>21</v>
      </c>
      <c r="X1008" s="7">
        <v>68</v>
      </c>
      <c r="Y1008" s="7">
        <v>1</v>
      </c>
      <c r="Z1008" s="7">
        <v>0</v>
      </c>
      <c r="AA1008"/>
    </row>
    <row r="1009" spans="1:27" x14ac:dyDescent="0.25">
      <c r="A1009" s="24" t="str">
        <f t="shared" si="49"/>
        <v/>
      </c>
      <c r="B1009" s="24">
        <f t="shared" si="47"/>
        <v>1</v>
      </c>
      <c r="C1009" s="24" t="str">
        <f t="shared" si="48"/>
        <v/>
      </c>
      <c r="D1009" s="24">
        <v>2026</v>
      </c>
      <c r="E1009" s="7" t="s">
        <v>1104</v>
      </c>
      <c r="F1009" s="7" t="s">
        <v>1098</v>
      </c>
      <c r="G1009" s="7" t="s">
        <v>37</v>
      </c>
      <c r="H1009" s="7" t="s">
        <v>30</v>
      </c>
      <c r="I1009" s="8">
        <v>0.28899999999999998</v>
      </c>
      <c r="J1009" s="8">
        <v>0.40100000000000002</v>
      </c>
      <c r="K1009" s="8">
        <v>0.47699999999999998</v>
      </c>
      <c r="L1009" s="8">
        <v>0.879</v>
      </c>
      <c r="M1009" s="7">
        <v>58</v>
      </c>
      <c r="N1009" s="7">
        <v>275</v>
      </c>
      <c r="O1009" s="7">
        <v>218</v>
      </c>
      <c r="P1009" s="7">
        <v>52</v>
      </c>
      <c r="Q1009" s="7">
        <v>63</v>
      </c>
      <c r="R1009" s="7">
        <v>14</v>
      </c>
      <c r="S1009" s="7">
        <v>3</v>
      </c>
      <c r="T1009" s="7">
        <v>7</v>
      </c>
      <c r="U1009" s="7">
        <v>45</v>
      </c>
      <c r="V1009" s="7">
        <v>5</v>
      </c>
      <c r="W1009" s="7">
        <v>42</v>
      </c>
      <c r="X1009" s="7">
        <v>48</v>
      </c>
      <c r="Y1009" s="7">
        <v>1</v>
      </c>
      <c r="Z1009" s="7">
        <v>1</v>
      </c>
      <c r="AA1009"/>
    </row>
    <row r="1010" spans="1:27" x14ac:dyDescent="0.25">
      <c r="A1010" s="24">
        <f t="shared" si="49"/>
        <v>1</v>
      </c>
      <c r="B1010" s="24" t="str">
        <f t="shared" si="47"/>
        <v/>
      </c>
      <c r="C1010" s="24" t="str">
        <f t="shared" si="48"/>
        <v/>
      </c>
      <c r="D1010" s="24">
        <v>2026</v>
      </c>
      <c r="E1010" s="7" t="s">
        <v>1103</v>
      </c>
      <c r="F1010" s="7" t="s">
        <v>1098</v>
      </c>
      <c r="G1010" s="7" t="s">
        <v>32</v>
      </c>
      <c r="H1010" s="7" t="s">
        <v>35</v>
      </c>
      <c r="I1010" s="8">
        <v>0.28699999999999998</v>
      </c>
      <c r="J1010" s="8">
        <v>0.42199999999999999</v>
      </c>
      <c r="K1010" s="8">
        <v>0.45100000000000001</v>
      </c>
      <c r="L1010" s="8">
        <v>0.872</v>
      </c>
      <c r="M1010" s="7">
        <v>61</v>
      </c>
      <c r="N1010" s="7">
        <v>306</v>
      </c>
      <c r="O1010" s="7">
        <v>244</v>
      </c>
      <c r="P1010" s="7">
        <v>56</v>
      </c>
      <c r="Q1010" s="7">
        <v>70</v>
      </c>
      <c r="R1010" s="7">
        <v>15</v>
      </c>
      <c r="S1010" s="7">
        <v>2</v>
      </c>
      <c r="T1010" s="7">
        <v>7</v>
      </c>
      <c r="U1010" s="7">
        <v>44</v>
      </c>
      <c r="V1010" s="7">
        <v>7</v>
      </c>
      <c r="W1010" s="7">
        <v>52</v>
      </c>
      <c r="X1010" s="7">
        <v>58</v>
      </c>
      <c r="Y1010" s="7">
        <v>6</v>
      </c>
      <c r="Z1010" s="7">
        <v>0</v>
      </c>
      <c r="AA1010"/>
    </row>
    <row r="1011" spans="1:27" x14ac:dyDescent="0.25">
      <c r="A1011" s="24" t="str">
        <f t="shared" si="49"/>
        <v/>
      </c>
      <c r="B1011" s="24" t="str">
        <f t="shared" si="47"/>
        <v/>
      </c>
      <c r="C1011" s="24" t="str">
        <f t="shared" si="48"/>
        <v/>
      </c>
      <c r="D1011" s="24">
        <v>2026</v>
      </c>
      <c r="E1011" s="7" t="s">
        <v>1105</v>
      </c>
      <c r="F1011" s="7" t="s">
        <v>1098</v>
      </c>
      <c r="G1011" s="7" t="s">
        <v>37</v>
      </c>
      <c r="H1011" s="7" t="s">
        <v>33</v>
      </c>
      <c r="I1011" s="8">
        <v>0.27800000000000002</v>
      </c>
      <c r="J1011" s="8">
        <v>0.38400000000000001</v>
      </c>
      <c r="K1011" s="8">
        <v>0.40200000000000002</v>
      </c>
      <c r="L1011" s="8">
        <v>0.78600000000000003</v>
      </c>
      <c r="M1011" s="7">
        <v>61</v>
      </c>
      <c r="N1011" s="7">
        <v>252</v>
      </c>
      <c r="O1011" s="7">
        <v>209</v>
      </c>
      <c r="P1011" s="7">
        <v>42</v>
      </c>
      <c r="Q1011" s="7">
        <v>58</v>
      </c>
      <c r="R1011" s="7">
        <v>15</v>
      </c>
      <c r="S1011" s="7">
        <v>1</v>
      </c>
      <c r="T1011" s="7">
        <v>3</v>
      </c>
      <c r="U1011" s="7">
        <v>31</v>
      </c>
      <c r="V1011" s="7">
        <v>6</v>
      </c>
      <c r="W1011" s="7">
        <v>32</v>
      </c>
      <c r="X1011" s="7">
        <v>46</v>
      </c>
      <c r="Y1011" s="7">
        <v>2</v>
      </c>
      <c r="Z1011" s="7">
        <v>0</v>
      </c>
      <c r="AA1011"/>
    </row>
    <row r="1012" spans="1:27" x14ac:dyDescent="0.25">
      <c r="A1012" s="24" t="str">
        <f t="shared" si="49"/>
        <v/>
      </c>
      <c r="B1012" s="24" t="str">
        <f t="shared" si="47"/>
        <v/>
      </c>
      <c r="C1012" s="24" t="str">
        <f t="shared" si="48"/>
        <v/>
      </c>
      <c r="D1012" s="24">
        <v>2026</v>
      </c>
      <c r="E1012" s="7" t="s">
        <v>1101</v>
      </c>
      <c r="F1012" s="7" t="s">
        <v>1098</v>
      </c>
      <c r="G1012" s="7" t="s">
        <v>24</v>
      </c>
      <c r="H1012" s="7" t="s">
        <v>27</v>
      </c>
      <c r="I1012" s="8">
        <v>0.27500000000000002</v>
      </c>
      <c r="J1012" s="8">
        <v>0.40600000000000003</v>
      </c>
      <c r="K1012" s="8">
        <v>0.55000000000000004</v>
      </c>
      <c r="L1012" s="8">
        <v>0.95599999999999996</v>
      </c>
      <c r="M1012" s="7">
        <v>55</v>
      </c>
      <c r="N1012" s="7">
        <v>246</v>
      </c>
      <c r="O1012" s="7">
        <v>200</v>
      </c>
      <c r="P1012" s="7">
        <v>47</v>
      </c>
      <c r="Q1012" s="7">
        <v>55</v>
      </c>
      <c r="R1012" s="7">
        <v>9</v>
      </c>
      <c r="S1012" s="7">
        <v>2</v>
      </c>
      <c r="T1012" s="7">
        <v>14</v>
      </c>
      <c r="U1012" s="7">
        <v>42</v>
      </c>
      <c r="V1012" s="7">
        <v>8</v>
      </c>
      <c r="W1012" s="7">
        <v>36</v>
      </c>
      <c r="X1012" s="7">
        <v>56</v>
      </c>
      <c r="Y1012" s="7">
        <v>6</v>
      </c>
      <c r="Z1012" s="7">
        <v>1</v>
      </c>
      <c r="AA1012"/>
    </row>
    <row r="1013" spans="1:27" x14ac:dyDescent="0.25">
      <c r="A1013" s="24">
        <f t="shared" si="49"/>
        <v>1</v>
      </c>
      <c r="B1013" s="24" t="str">
        <f t="shared" si="47"/>
        <v/>
      </c>
      <c r="C1013" s="24" t="str">
        <f t="shared" si="48"/>
        <v/>
      </c>
      <c r="D1013" s="24">
        <v>2026</v>
      </c>
      <c r="E1013" s="7" t="s">
        <v>1106</v>
      </c>
      <c r="F1013" s="7" t="s">
        <v>1098</v>
      </c>
      <c r="G1013" s="7" t="s">
        <v>29</v>
      </c>
      <c r="H1013" s="7" t="s">
        <v>38</v>
      </c>
      <c r="I1013" s="8">
        <v>0.24199999999999999</v>
      </c>
      <c r="J1013" s="8">
        <v>0.377</v>
      </c>
      <c r="K1013" s="8">
        <v>0.45400000000000001</v>
      </c>
      <c r="L1013" s="8">
        <v>0.83</v>
      </c>
      <c r="M1013" s="7">
        <v>52</v>
      </c>
      <c r="N1013" s="7">
        <v>247</v>
      </c>
      <c r="O1013" s="7">
        <v>194</v>
      </c>
      <c r="P1013" s="7">
        <v>49</v>
      </c>
      <c r="Q1013" s="7">
        <v>47</v>
      </c>
      <c r="R1013" s="7">
        <v>12</v>
      </c>
      <c r="S1013" s="7">
        <v>1</v>
      </c>
      <c r="T1013" s="7">
        <v>9</v>
      </c>
      <c r="U1013" s="7">
        <v>42</v>
      </c>
      <c r="V1013" s="7">
        <v>8</v>
      </c>
      <c r="W1013" s="7">
        <v>38</v>
      </c>
      <c r="X1013" s="7">
        <v>40</v>
      </c>
      <c r="Y1013" s="7">
        <v>4</v>
      </c>
      <c r="Z1013" s="7">
        <v>0</v>
      </c>
      <c r="AA1013"/>
    </row>
    <row r="1014" spans="1:27" x14ac:dyDescent="0.25">
      <c r="A1014" s="24" t="str">
        <f t="shared" si="49"/>
        <v/>
      </c>
      <c r="B1014" s="24" t="str">
        <f t="shared" si="47"/>
        <v/>
      </c>
      <c r="C1014" s="24" t="str">
        <f t="shared" si="48"/>
        <v/>
      </c>
      <c r="D1014" s="24">
        <v>2026</v>
      </c>
      <c r="E1014" s="7" t="s">
        <v>1107</v>
      </c>
      <c r="F1014" s="7" t="s">
        <v>1098</v>
      </c>
      <c r="G1014" s="7" t="s">
        <v>24</v>
      </c>
      <c r="H1014" s="7" t="s">
        <v>30</v>
      </c>
      <c r="I1014" s="8">
        <v>0.27300000000000002</v>
      </c>
      <c r="J1014" s="8">
        <v>0.36</v>
      </c>
      <c r="K1014" s="8">
        <v>0.40899999999999997</v>
      </c>
      <c r="L1014" s="8">
        <v>0.76900000000000002</v>
      </c>
      <c r="M1014" s="7">
        <v>9</v>
      </c>
      <c r="N1014" s="7">
        <v>25</v>
      </c>
      <c r="O1014" s="7">
        <v>22</v>
      </c>
      <c r="P1014" s="7">
        <v>6</v>
      </c>
      <c r="Q1014" s="7">
        <v>6</v>
      </c>
      <c r="R1014" s="7">
        <v>0</v>
      </c>
      <c r="S1014" s="7">
        <v>0</v>
      </c>
      <c r="T1014" s="7">
        <v>1</v>
      </c>
      <c r="U1014" s="7">
        <v>5</v>
      </c>
      <c r="V1014" s="7">
        <v>0</v>
      </c>
      <c r="W1014" s="7">
        <v>3</v>
      </c>
      <c r="X1014" s="7">
        <v>7</v>
      </c>
      <c r="Y1014" s="7">
        <v>0</v>
      </c>
      <c r="Z1014" s="7">
        <v>0</v>
      </c>
      <c r="AA1014"/>
    </row>
    <row r="1015" spans="1:27" x14ac:dyDescent="0.25">
      <c r="A1015" s="24">
        <f t="shared" si="49"/>
        <v>1</v>
      </c>
      <c r="B1015" s="24" t="str">
        <f t="shared" si="47"/>
        <v/>
      </c>
      <c r="C1015" s="24" t="str">
        <f t="shared" si="48"/>
        <v/>
      </c>
      <c r="D1015" s="24">
        <v>2026</v>
      </c>
      <c r="E1015" s="7" t="s">
        <v>1108</v>
      </c>
      <c r="F1015" s="7" t="s">
        <v>1098</v>
      </c>
      <c r="G1015" s="7" t="s">
        <v>29</v>
      </c>
      <c r="H1015" s="7" t="s">
        <v>38</v>
      </c>
      <c r="I1015" s="8">
        <v>0.20599999999999999</v>
      </c>
      <c r="J1015" s="8">
        <v>0.317</v>
      </c>
      <c r="K1015" s="8">
        <v>0.39200000000000002</v>
      </c>
      <c r="L1015" s="8">
        <v>0.70899999999999996</v>
      </c>
      <c r="M1015" s="7">
        <v>32</v>
      </c>
      <c r="N1015" s="7">
        <v>120</v>
      </c>
      <c r="O1015" s="7">
        <v>102</v>
      </c>
      <c r="P1015" s="7">
        <v>18</v>
      </c>
      <c r="Q1015" s="7">
        <v>21</v>
      </c>
      <c r="R1015" s="7">
        <v>4</v>
      </c>
      <c r="S1015" s="7">
        <v>0</v>
      </c>
      <c r="T1015" s="7">
        <v>5</v>
      </c>
      <c r="U1015" s="7">
        <v>20</v>
      </c>
      <c r="V1015" s="7">
        <v>1</v>
      </c>
      <c r="W1015" s="7">
        <v>16</v>
      </c>
      <c r="X1015" s="7">
        <v>32</v>
      </c>
      <c r="Y1015" s="7">
        <v>0</v>
      </c>
      <c r="Z1015" s="7">
        <v>0</v>
      </c>
      <c r="AA1015"/>
    </row>
    <row r="1016" spans="1:27" x14ac:dyDescent="0.25">
      <c r="A1016" s="24" t="str">
        <f t="shared" si="49"/>
        <v/>
      </c>
      <c r="B1016" s="24" t="str">
        <f t="shared" si="47"/>
        <v/>
      </c>
      <c r="C1016" s="24" t="str">
        <f t="shared" si="48"/>
        <v/>
      </c>
      <c r="D1016" s="24">
        <v>2026</v>
      </c>
      <c r="E1016" s="7" t="s">
        <v>1109</v>
      </c>
      <c r="F1016" s="7" t="s">
        <v>1098</v>
      </c>
      <c r="G1016" s="7" t="s">
        <v>24</v>
      </c>
      <c r="H1016" s="7" t="s">
        <v>33</v>
      </c>
      <c r="I1016" s="8">
        <v>0.2</v>
      </c>
      <c r="J1016" s="8">
        <v>0.375</v>
      </c>
      <c r="K1016" s="8">
        <v>0.2</v>
      </c>
      <c r="L1016" s="8">
        <v>0.57499999999999996</v>
      </c>
      <c r="M1016" s="7">
        <v>3</v>
      </c>
      <c r="N1016" s="7">
        <v>8</v>
      </c>
      <c r="O1016" s="7">
        <v>5</v>
      </c>
      <c r="P1016" s="7">
        <v>0</v>
      </c>
      <c r="Q1016" s="7">
        <v>1</v>
      </c>
      <c r="R1016" s="7">
        <v>0</v>
      </c>
      <c r="S1016" s="7">
        <v>0</v>
      </c>
      <c r="T1016" s="7">
        <v>0</v>
      </c>
      <c r="U1016" s="7">
        <v>1</v>
      </c>
      <c r="V1016" s="7">
        <v>0</v>
      </c>
      <c r="W1016" s="7">
        <v>2</v>
      </c>
      <c r="X1016" s="7">
        <v>3</v>
      </c>
      <c r="Y1016" s="7">
        <v>0</v>
      </c>
      <c r="Z1016" s="7">
        <v>0</v>
      </c>
      <c r="AA1016"/>
    </row>
    <row r="1017" spans="1:27" x14ac:dyDescent="0.25">
      <c r="A1017" s="24" t="str">
        <f t="shared" si="49"/>
        <v/>
      </c>
      <c r="B1017" s="24" t="str">
        <f t="shared" si="47"/>
        <v/>
      </c>
      <c r="C1017" s="24" t="str">
        <f t="shared" si="48"/>
        <v/>
      </c>
      <c r="D1017" s="24">
        <v>2026</v>
      </c>
      <c r="E1017" s="7" t="s">
        <v>1110</v>
      </c>
      <c r="F1017" s="7" t="s">
        <v>1111</v>
      </c>
      <c r="G1017" s="7" t="s">
        <v>24</v>
      </c>
      <c r="H1017" s="7" t="s">
        <v>25</v>
      </c>
      <c r="I1017" s="8">
        <v>0.38100000000000001</v>
      </c>
      <c r="J1017" s="8">
        <v>0.48199999999999998</v>
      </c>
      <c r="K1017" s="8">
        <v>0.70899999999999996</v>
      </c>
      <c r="L1017" s="8">
        <v>1.19</v>
      </c>
      <c r="M1017" s="7">
        <v>57</v>
      </c>
      <c r="N1017" s="7">
        <v>275</v>
      </c>
      <c r="O1017" s="7">
        <v>223</v>
      </c>
      <c r="P1017" s="7">
        <v>63</v>
      </c>
      <c r="Q1017" s="7">
        <v>85</v>
      </c>
      <c r="R1017" s="7">
        <v>19</v>
      </c>
      <c r="S1017" s="7">
        <v>3</v>
      </c>
      <c r="T1017" s="7">
        <v>16</v>
      </c>
      <c r="U1017" s="7">
        <v>56</v>
      </c>
      <c r="V1017" s="7">
        <v>6</v>
      </c>
      <c r="W1017" s="7">
        <v>41</v>
      </c>
      <c r="X1017" s="7">
        <v>41</v>
      </c>
      <c r="Y1017" s="7">
        <v>4</v>
      </c>
      <c r="Z1017" s="7">
        <v>7</v>
      </c>
      <c r="AA1017"/>
    </row>
    <row r="1018" spans="1:27" x14ac:dyDescent="0.25">
      <c r="A1018" s="24">
        <f t="shared" si="49"/>
        <v>1</v>
      </c>
      <c r="B1018" s="24" t="str">
        <f t="shared" si="47"/>
        <v/>
      </c>
      <c r="C1018" s="24" t="str">
        <f t="shared" si="48"/>
        <v/>
      </c>
      <c r="D1018" s="24">
        <v>2026</v>
      </c>
      <c r="E1018" s="7" t="s">
        <v>1112</v>
      </c>
      <c r="F1018" s="7" t="s">
        <v>1111</v>
      </c>
      <c r="G1018" s="7" t="s">
        <v>32</v>
      </c>
      <c r="H1018" s="7" t="s">
        <v>27</v>
      </c>
      <c r="I1018" s="8">
        <v>0.34599999999999997</v>
      </c>
      <c r="J1018" s="8">
        <v>0.441</v>
      </c>
      <c r="K1018" s="8">
        <v>0.51300000000000001</v>
      </c>
      <c r="L1018" s="8">
        <v>0.95399999999999996</v>
      </c>
      <c r="M1018" s="7">
        <v>58</v>
      </c>
      <c r="N1018" s="7">
        <v>276</v>
      </c>
      <c r="O1018" s="7">
        <v>228</v>
      </c>
      <c r="P1018" s="7">
        <v>44</v>
      </c>
      <c r="Q1018" s="7">
        <v>79</v>
      </c>
      <c r="R1018" s="7">
        <v>18</v>
      </c>
      <c r="S1018" s="7">
        <v>4</v>
      </c>
      <c r="T1018" s="7">
        <v>4</v>
      </c>
      <c r="U1018" s="7">
        <v>48</v>
      </c>
      <c r="V1018" s="7">
        <v>3</v>
      </c>
      <c r="W1018" s="7">
        <v>38</v>
      </c>
      <c r="X1018" s="7">
        <v>33</v>
      </c>
      <c r="Y1018" s="7">
        <v>23</v>
      </c>
      <c r="Z1018" s="7">
        <v>6</v>
      </c>
      <c r="AA1018"/>
    </row>
    <row r="1019" spans="1:27" x14ac:dyDescent="0.25">
      <c r="A1019" s="24">
        <f t="shared" si="49"/>
        <v>1</v>
      </c>
      <c r="B1019" s="24" t="str">
        <f t="shared" si="47"/>
        <v/>
      </c>
      <c r="C1019" s="24" t="str">
        <f t="shared" si="48"/>
        <v/>
      </c>
      <c r="D1019" s="24">
        <v>2026</v>
      </c>
      <c r="E1019" s="7" t="s">
        <v>1113</v>
      </c>
      <c r="F1019" s="7" t="s">
        <v>1111</v>
      </c>
      <c r="G1019" s="7" t="s">
        <v>32</v>
      </c>
      <c r="H1019" s="7" t="s">
        <v>38</v>
      </c>
      <c r="I1019" s="8">
        <v>0.313</v>
      </c>
      <c r="J1019" s="8">
        <v>0.40400000000000003</v>
      </c>
      <c r="K1019" s="8">
        <v>0.502</v>
      </c>
      <c r="L1019" s="8">
        <v>0.90600000000000003</v>
      </c>
      <c r="M1019" s="7">
        <v>57</v>
      </c>
      <c r="N1019" s="7">
        <v>247</v>
      </c>
      <c r="O1019" s="7">
        <v>211</v>
      </c>
      <c r="P1019" s="7">
        <v>43</v>
      </c>
      <c r="Q1019" s="7">
        <v>66</v>
      </c>
      <c r="R1019" s="7">
        <v>10</v>
      </c>
      <c r="S1019" s="7">
        <v>3</v>
      </c>
      <c r="T1019" s="7">
        <v>8</v>
      </c>
      <c r="U1019" s="7">
        <v>49</v>
      </c>
      <c r="V1019" s="7">
        <v>9</v>
      </c>
      <c r="W1019" s="7">
        <v>24</v>
      </c>
      <c r="X1019" s="7">
        <v>49</v>
      </c>
      <c r="Y1019" s="7">
        <v>5</v>
      </c>
      <c r="Z1019" s="7">
        <v>1</v>
      </c>
      <c r="AA1019"/>
    </row>
    <row r="1020" spans="1:27" x14ac:dyDescent="0.25">
      <c r="A1020" s="24" t="str">
        <f t="shared" si="49"/>
        <v/>
      </c>
      <c r="B1020" s="24" t="str">
        <f t="shared" si="47"/>
        <v/>
      </c>
      <c r="C1020" s="24" t="str">
        <f t="shared" si="48"/>
        <v/>
      </c>
      <c r="D1020" s="24">
        <v>2026</v>
      </c>
      <c r="E1020" s="7" t="s">
        <v>1117</v>
      </c>
      <c r="F1020" s="7" t="s">
        <v>1111</v>
      </c>
      <c r="G1020" s="7" t="s">
        <v>37</v>
      </c>
      <c r="H1020" s="7" t="s">
        <v>44</v>
      </c>
      <c r="I1020" s="8">
        <v>0.30599999999999999</v>
      </c>
      <c r="J1020" s="8">
        <v>0.40600000000000003</v>
      </c>
      <c r="K1020" s="8">
        <v>0.41599999999999998</v>
      </c>
      <c r="L1020" s="8">
        <v>0.82199999999999995</v>
      </c>
      <c r="M1020" s="7">
        <v>58</v>
      </c>
      <c r="N1020" s="7">
        <v>259</v>
      </c>
      <c r="O1020" s="7">
        <v>209</v>
      </c>
      <c r="P1020" s="7">
        <v>58</v>
      </c>
      <c r="Q1020" s="7">
        <v>64</v>
      </c>
      <c r="R1020" s="7">
        <v>19</v>
      </c>
      <c r="S1020" s="7">
        <v>2</v>
      </c>
      <c r="T1020" s="7">
        <v>0</v>
      </c>
      <c r="U1020" s="7">
        <v>38</v>
      </c>
      <c r="V1020" s="7">
        <v>4</v>
      </c>
      <c r="W1020" s="7">
        <v>35</v>
      </c>
      <c r="X1020" s="7">
        <v>38</v>
      </c>
      <c r="Y1020" s="7">
        <v>36</v>
      </c>
      <c r="Z1020" s="7">
        <v>3</v>
      </c>
      <c r="AA1020"/>
    </row>
    <row r="1021" spans="1:27" x14ac:dyDescent="0.25">
      <c r="A1021" s="24" t="str">
        <f t="shared" si="49"/>
        <v/>
      </c>
      <c r="B1021" s="24" t="str">
        <f t="shared" si="47"/>
        <v/>
      </c>
      <c r="C1021" s="24" t="str">
        <f t="shared" si="48"/>
        <v/>
      </c>
      <c r="D1021" s="24">
        <v>2026</v>
      </c>
      <c r="E1021" s="7" t="s">
        <v>1114</v>
      </c>
      <c r="F1021" s="7" t="s">
        <v>1111</v>
      </c>
      <c r="G1021" s="7" t="s">
        <v>24</v>
      </c>
      <c r="H1021" s="7" t="s">
        <v>40</v>
      </c>
      <c r="I1021" s="8">
        <v>0.29299999999999998</v>
      </c>
      <c r="J1021" s="8">
        <v>0.43099999999999999</v>
      </c>
      <c r="K1021" s="8">
        <v>0.41799999999999998</v>
      </c>
      <c r="L1021" s="8">
        <v>0.84899999999999998</v>
      </c>
      <c r="M1021" s="7">
        <v>58</v>
      </c>
      <c r="N1021" s="7">
        <v>284</v>
      </c>
      <c r="O1021" s="7">
        <v>225</v>
      </c>
      <c r="P1021" s="7">
        <v>57</v>
      </c>
      <c r="Q1021" s="7">
        <v>66</v>
      </c>
      <c r="R1021" s="7">
        <v>12</v>
      </c>
      <c r="S1021" s="7">
        <v>2</v>
      </c>
      <c r="T1021" s="7">
        <v>4</v>
      </c>
      <c r="U1021" s="7">
        <v>35</v>
      </c>
      <c r="V1021" s="7">
        <v>9</v>
      </c>
      <c r="W1021" s="7">
        <v>47</v>
      </c>
      <c r="X1021" s="7">
        <v>33</v>
      </c>
      <c r="Y1021" s="7">
        <v>4</v>
      </c>
      <c r="Z1021" s="7">
        <v>3</v>
      </c>
      <c r="AA1021"/>
    </row>
    <row r="1022" spans="1:27" x14ac:dyDescent="0.25">
      <c r="A1022" s="24">
        <f t="shared" si="49"/>
        <v>1</v>
      </c>
      <c r="B1022" s="24" t="str">
        <f t="shared" si="47"/>
        <v/>
      </c>
      <c r="C1022" s="24" t="str">
        <f t="shared" si="48"/>
        <v/>
      </c>
      <c r="D1022" s="24">
        <v>2026</v>
      </c>
      <c r="E1022" s="7" t="s">
        <v>1116</v>
      </c>
      <c r="F1022" s="7" t="s">
        <v>1111</v>
      </c>
      <c r="G1022" s="7" t="s">
        <v>29</v>
      </c>
      <c r="H1022" s="7" t="s">
        <v>30</v>
      </c>
      <c r="I1022" s="8">
        <v>0.28799999999999998</v>
      </c>
      <c r="J1022" s="8">
        <v>0.36599999999999999</v>
      </c>
      <c r="K1022" s="8">
        <v>0.41499999999999998</v>
      </c>
      <c r="L1022" s="8">
        <v>0.78100000000000003</v>
      </c>
      <c r="M1022" s="7">
        <v>58</v>
      </c>
      <c r="N1022" s="7">
        <v>248</v>
      </c>
      <c r="O1022" s="7">
        <v>212</v>
      </c>
      <c r="P1022" s="7">
        <v>33</v>
      </c>
      <c r="Q1022" s="7">
        <v>61</v>
      </c>
      <c r="R1022" s="7">
        <v>9</v>
      </c>
      <c r="S1022" s="7">
        <v>0</v>
      </c>
      <c r="T1022" s="7">
        <v>6</v>
      </c>
      <c r="U1022" s="7">
        <v>35</v>
      </c>
      <c r="V1022" s="7">
        <v>4</v>
      </c>
      <c r="W1022" s="7">
        <v>24</v>
      </c>
      <c r="X1022" s="7">
        <v>51</v>
      </c>
      <c r="Y1022" s="7">
        <v>5</v>
      </c>
      <c r="Z1022" s="7">
        <v>2</v>
      </c>
      <c r="AA1022"/>
    </row>
    <row r="1023" spans="1:27" x14ac:dyDescent="0.25">
      <c r="A1023" s="24">
        <f t="shared" si="49"/>
        <v>1</v>
      </c>
      <c r="B1023" s="24" t="str">
        <f t="shared" si="47"/>
        <v/>
      </c>
      <c r="C1023" s="24" t="str">
        <f t="shared" si="48"/>
        <v/>
      </c>
      <c r="D1023" s="24">
        <v>2026</v>
      </c>
      <c r="E1023" s="7" t="s">
        <v>1115</v>
      </c>
      <c r="F1023" s="7" t="s">
        <v>1111</v>
      </c>
      <c r="G1023" s="7" t="s">
        <v>32</v>
      </c>
      <c r="H1023" s="7" t="s">
        <v>42</v>
      </c>
      <c r="I1023" s="8">
        <v>0.28699999999999998</v>
      </c>
      <c r="J1023" s="8">
        <v>0.38700000000000001</v>
      </c>
      <c r="K1023" s="8">
        <v>0.378</v>
      </c>
      <c r="L1023" s="8">
        <v>0.76500000000000001</v>
      </c>
      <c r="M1023" s="7">
        <v>50</v>
      </c>
      <c r="N1023" s="7">
        <v>202</v>
      </c>
      <c r="O1023" s="7">
        <v>164</v>
      </c>
      <c r="P1023" s="7">
        <v>31</v>
      </c>
      <c r="Q1023" s="7">
        <v>47</v>
      </c>
      <c r="R1023" s="7">
        <v>7</v>
      </c>
      <c r="S1023" s="7">
        <v>1</v>
      </c>
      <c r="T1023" s="7">
        <v>2</v>
      </c>
      <c r="U1023" s="7">
        <v>31</v>
      </c>
      <c r="V1023" s="7">
        <v>7</v>
      </c>
      <c r="W1023" s="7">
        <v>23</v>
      </c>
      <c r="X1023" s="7">
        <v>29</v>
      </c>
      <c r="Y1023" s="7">
        <v>6</v>
      </c>
      <c r="Z1023" s="7">
        <v>0</v>
      </c>
      <c r="AA1023"/>
    </row>
    <row r="1024" spans="1:27" x14ac:dyDescent="0.25">
      <c r="A1024" s="24">
        <f t="shared" si="49"/>
        <v>1</v>
      </c>
      <c r="B1024" s="24" t="str">
        <f t="shared" si="47"/>
        <v/>
      </c>
      <c r="C1024" s="24" t="str">
        <f t="shared" si="48"/>
        <v/>
      </c>
      <c r="D1024" s="24">
        <v>2026</v>
      </c>
      <c r="E1024" s="7" t="s">
        <v>1119</v>
      </c>
      <c r="F1024" s="7" t="s">
        <v>1111</v>
      </c>
      <c r="G1024" s="7" t="s">
        <v>29</v>
      </c>
      <c r="H1024" s="7" t="s">
        <v>35</v>
      </c>
      <c r="I1024" s="8">
        <v>0.27600000000000002</v>
      </c>
      <c r="J1024" s="8">
        <v>0.36399999999999999</v>
      </c>
      <c r="K1024" s="8">
        <v>0.38700000000000001</v>
      </c>
      <c r="L1024" s="8">
        <v>0.75</v>
      </c>
      <c r="M1024" s="7">
        <v>50</v>
      </c>
      <c r="N1024" s="7">
        <v>191</v>
      </c>
      <c r="O1024" s="7">
        <v>163</v>
      </c>
      <c r="P1024" s="7">
        <v>26</v>
      </c>
      <c r="Q1024" s="7">
        <v>45</v>
      </c>
      <c r="R1024" s="7">
        <v>6</v>
      </c>
      <c r="S1024" s="7">
        <v>3</v>
      </c>
      <c r="T1024" s="7">
        <v>2</v>
      </c>
      <c r="U1024" s="7">
        <v>23</v>
      </c>
      <c r="V1024" s="7">
        <v>9</v>
      </c>
      <c r="W1024" s="7">
        <v>14</v>
      </c>
      <c r="X1024" s="7">
        <v>40</v>
      </c>
      <c r="Y1024" s="7">
        <v>3</v>
      </c>
      <c r="Z1024" s="7">
        <v>1</v>
      </c>
      <c r="AA1024"/>
    </row>
    <row r="1025" spans="1:27" x14ac:dyDescent="0.25">
      <c r="A1025" s="24" t="str">
        <f t="shared" si="49"/>
        <v/>
      </c>
      <c r="B1025" s="24" t="str">
        <f t="shared" si="47"/>
        <v/>
      </c>
      <c r="C1025" s="24" t="str">
        <f t="shared" si="48"/>
        <v/>
      </c>
      <c r="D1025" s="24">
        <v>2026</v>
      </c>
      <c r="E1025" s="7" t="s">
        <v>1118</v>
      </c>
      <c r="F1025" s="7" t="s">
        <v>1111</v>
      </c>
      <c r="G1025" s="7" t="s">
        <v>37</v>
      </c>
      <c r="H1025" s="7" t="s">
        <v>33</v>
      </c>
      <c r="I1025" s="8">
        <v>0.26800000000000002</v>
      </c>
      <c r="J1025" s="8">
        <v>0.39700000000000002</v>
      </c>
      <c r="K1025" s="8">
        <v>0.40200000000000002</v>
      </c>
      <c r="L1025" s="8">
        <v>0.79900000000000004</v>
      </c>
      <c r="M1025" s="7">
        <v>58</v>
      </c>
      <c r="N1025" s="7">
        <v>225</v>
      </c>
      <c r="O1025" s="7">
        <v>179</v>
      </c>
      <c r="P1025" s="7">
        <v>46</v>
      </c>
      <c r="Q1025" s="7">
        <v>48</v>
      </c>
      <c r="R1025" s="7">
        <v>7</v>
      </c>
      <c r="S1025" s="7">
        <v>1</v>
      </c>
      <c r="T1025" s="7">
        <v>5</v>
      </c>
      <c r="U1025" s="7">
        <v>28</v>
      </c>
      <c r="V1025" s="7">
        <v>7</v>
      </c>
      <c r="W1025" s="7">
        <v>32</v>
      </c>
      <c r="X1025" s="7">
        <v>81</v>
      </c>
      <c r="Y1025" s="7">
        <v>17</v>
      </c>
      <c r="Z1025" s="7">
        <v>3</v>
      </c>
      <c r="AA1025"/>
    </row>
    <row r="1026" spans="1:27" x14ac:dyDescent="0.25">
      <c r="A1026" s="24" t="str">
        <f t="shared" si="49"/>
        <v/>
      </c>
      <c r="B1026" s="24" t="str">
        <f t="shared" ref="B1026:B1089" si="50">IF(COUNTIFS(Draft_Player,$E1026),COUNTIFS(Draft_Player,$E1026),"")</f>
        <v/>
      </c>
      <c r="C1026" s="24" t="str">
        <f t="shared" ref="C1026:C1089" si="51">IF(COUNTIFS(Transfers_Player,$E1026),COUNTIFS(Transfers_Player,$E1026),"")</f>
        <v/>
      </c>
      <c r="D1026" s="24">
        <v>2026</v>
      </c>
      <c r="E1026" s="7" t="s">
        <v>1120</v>
      </c>
      <c r="F1026" s="7" t="s">
        <v>1111</v>
      </c>
      <c r="G1026" s="7" t="s">
        <v>47</v>
      </c>
      <c r="H1026" s="7" t="s">
        <v>30</v>
      </c>
      <c r="I1026" s="8">
        <v>0.28599999999999998</v>
      </c>
      <c r="J1026" s="8">
        <v>0.28599999999999998</v>
      </c>
      <c r="K1026" s="8">
        <v>0.35699999999999998</v>
      </c>
      <c r="L1026" s="8">
        <v>0.64300000000000002</v>
      </c>
      <c r="M1026" s="7">
        <v>10</v>
      </c>
      <c r="N1026" s="7">
        <v>14</v>
      </c>
      <c r="O1026" s="7">
        <v>14</v>
      </c>
      <c r="P1026" s="7">
        <v>4</v>
      </c>
      <c r="Q1026" s="7">
        <v>4</v>
      </c>
      <c r="R1026" s="7">
        <v>1</v>
      </c>
      <c r="S1026" s="7">
        <v>0</v>
      </c>
      <c r="T1026" s="7">
        <v>0</v>
      </c>
      <c r="U1026" s="7">
        <v>2</v>
      </c>
      <c r="V1026" s="7">
        <v>0</v>
      </c>
      <c r="W1026" s="7">
        <v>0</v>
      </c>
      <c r="X1026" s="7">
        <v>6</v>
      </c>
      <c r="Y1026" s="7">
        <v>0</v>
      </c>
      <c r="Z1026" s="7">
        <v>0</v>
      </c>
      <c r="AA1026"/>
    </row>
    <row r="1027" spans="1:27" x14ac:dyDescent="0.25">
      <c r="A1027" s="24" t="str">
        <f t="shared" ref="A1027:A1090" si="52">IF(OR(G1027="SR", G1027="GR"), 1, "")</f>
        <v/>
      </c>
      <c r="B1027" s="24" t="str">
        <f t="shared" si="50"/>
        <v/>
      </c>
      <c r="C1027" s="24" t="str">
        <f t="shared" si="51"/>
        <v/>
      </c>
      <c r="D1027" s="24">
        <v>2026</v>
      </c>
      <c r="E1027" s="7" t="s">
        <v>1121</v>
      </c>
      <c r="F1027" s="7" t="s">
        <v>1111</v>
      </c>
      <c r="G1027" s="7" t="s">
        <v>47</v>
      </c>
      <c r="H1027" s="7" t="s">
        <v>38</v>
      </c>
      <c r="I1027" s="8">
        <v>0.26700000000000002</v>
      </c>
      <c r="J1027" s="8">
        <v>0.30299999999999999</v>
      </c>
      <c r="K1027" s="8">
        <v>0.4</v>
      </c>
      <c r="L1027" s="8">
        <v>0.70299999999999996</v>
      </c>
      <c r="M1027" s="7">
        <v>21</v>
      </c>
      <c r="N1027" s="7">
        <v>33</v>
      </c>
      <c r="O1027" s="7">
        <v>30</v>
      </c>
      <c r="P1027" s="7">
        <v>4</v>
      </c>
      <c r="Q1027" s="7">
        <v>8</v>
      </c>
      <c r="R1027" s="7">
        <v>4</v>
      </c>
      <c r="S1027" s="7">
        <v>0</v>
      </c>
      <c r="T1027" s="7">
        <v>0</v>
      </c>
      <c r="U1027" s="7">
        <v>3</v>
      </c>
      <c r="V1027" s="7">
        <v>1</v>
      </c>
      <c r="W1027" s="7">
        <v>1</v>
      </c>
      <c r="X1027" s="7">
        <v>8</v>
      </c>
      <c r="Y1027" s="7">
        <v>0</v>
      </c>
      <c r="Z1027" s="7">
        <v>0</v>
      </c>
      <c r="AA1027"/>
    </row>
    <row r="1028" spans="1:27" x14ac:dyDescent="0.25">
      <c r="A1028" s="24">
        <f t="shared" si="52"/>
        <v>1</v>
      </c>
      <c r="B1028" s="24" t="str">
        <f t="shared" si="50"/>
        <v/>
      </c>
      <c r="C1028" s="24" t="str">
        <f t="shared" si="51"/>
        <v/>
      </c>
      <c r="D1028" s="24">
        <v>2026</v>
      </c>
      <c r="E1028" s="7" t="s">
        <v>1123</v>
      </c>
      <c r="F1028" s="7" t="s">
        <v>1111</v>
      </c>
      <c r="G1028" s="7" t="s">
        <v>29</v>
      </c>
      <c r="H1028" s="7" t="s">
        <v>35</v>
      </c>
      <c r="I1028" s="8">
        <v>0.25800000000000001</v>
      </c>
      <c r="J1028" s="8">
        <v>0.40500000000000003</v>
      </c>
      <c r="K1028" s="8">
        <v>0.39400000000000002</v>
      </c>
      <c r="L1028" s="8">
        <v>0.79900000000000004</v>
      </c>
      <c r="M1028" s="7">
        <v>29</v>
      </c>
      <c r="N1028" s="7">
        <v>85</v>
      </c>
      <c r="O1028" s="7">
        <v>66</v>
      </c>
      <c r="P1028" s="7">
        <v>14</v>
      </c>
      <c r="Q1028" s="7">
        <v>17</v>
      </c>
      <c r="R1028" s="7">
        <v>6</v>
      </c>
      <c r="S1028" s="7">
        <v>0</v>
      </c>
      <c r="T1028" s="7">
        <v>1</v>
      </c>
      <c r="U1028" s="7">
        <v>12</v>
      </c>
      <c r="V1028" s="7">
        <v>0</v>
      </c>
      <c r="W1028" s="7">
        <v>17</v>
      </c>
      <c r="X1028" s="7">
        <v>24</v>
      </c>
      <c r="Y1028" s="7">
        <v>0</v>
      </c>
      <c r="Z1028" s="7">
        <v>0</v>
      </c>
      <c r="AA1028"/>
    </row>
    <row r="1029" spans="1:27" x14ac:dyDescent="0.25">
      <c r="A1029" s="24" t="str">
        <f t="shared" si="52"/>
        <v/>
      </c>
      <c r="B1029" s="24" t="str">
        <f t="shared" si="50"/>
        <v/>
      </c>
      <c r="C1029" s="24" t="str">
        <f t="shared" si="51"/>
        <v/>
      </c>
      <c r="D1029" s="24">
        <v>2026</v>
      </c>
      <c r="E1029" s="7" t="s">
        <v>1122</v>
      </c>
      <c r="F1029" s="7" t="s">
        <v>1111</v>
      </c>
      <c r="G1029" s="7" t="s">
        <v>47</v>
      </c>
      <c r="H1029" s="7" t="s">
        <v>44</v>
      </c>
      <c r="I1029" s="8">
        <v>0.217</v>
      </c>
      <c r="J1029" s="8">
        <v>0.308</v>
      </c>
      <c r="K1029" s="8">
        <v>0.26100000000000001</v>
      </c>
      <c r="L1029" s="8">
        <v>0.56899999999999995</v>
      </c>
      <c r="M1029" s="7">
        <v>18</v>
      </c>
      <c r="N1029" s="7">
        <v>26</v>
      </c>
      <c r="O1029" s="7">
        <v>23</v>
      </c>
      <c r="P1029" s="7">
        <v>1</v>
      </c>
      <c r="Q1029" s="7">
        <v>5</v>
      </c>
      <c r="R1029" s="7">
        <v>1</v>
      </c>
      <c r="S1029" s="7">
        <v>0</v>
      </c>
      <c r="T1029" s="7">
        <v>0</v>
      </c>
      <c r="U1029" s="7">
        <v>4</v>
      </c>
      <c r="V1029" s="7">
        <v>0</v>
      </c>
      <c r="W1029" s="7">
        <v>3</v>
      </c>
      <c r="X1029" s="7">
        <v>10</v>
      </c>
      <c r="Y1029" s="7">
        <v>1</v>
      </c>
      <c r="Z1029" s="7">
        <v>0</v>
      </c>
      <c r="AA1029"/>
    </row>
    <row r="1030" spans="1:27" x14ac:dyDescent="0.25">
      <c r="A1030" s="24" t="str">
        <f t="shared" si="52"/>
        <v/>
      </c>
      <c r="B1030" s="24" t="str">
        <f t="shared" si="50"/>
        <v/>
      </c>
      <c r="C1030" s="24" t="str">
        <f t="shared" si="51"/>
        <v/>
      </c>
      <c r="D1030" s="24">
        <v>2026</v>
      </c>
      <c r="E1030" s="7" t="s">
        <v>1124</v>
      </c>
      <c r="F1030" s="7" t="s">
        <v>1111</v>
      </c>
      <c r="G1030" s="7" t="s">
        <v>47</v>
      </c>
      <c r="H1030" s="7" t="s">
        <v>42</v>
      </c>
      <c r="I1030" s="8">
        <v>0.2</v>
      </c>
      <c r="J1030" s="8">
        <v>0.29399999999999998</v>
      </c>
      <c r="K1030" s="8">
        <v>0.2</v>
      </c>
      <c r="L1030" s="8">
        <v>0.49399999999999999</v>
      </c>
      <c r="M1030" s="7">
        <v>17</v>
      </c>
      <c r="N1030" s="7">
        <v>34</v>
      </c>
      <c r="O1030" s="7">
        <v>30</v>
      </c>
      <c r="P1030" s="7">
        <v>4</v>
      </c>
      <c r="Q1030" s="7">
        <v>6</v>
      </c>
      <c r="R1030" s="7">
        <v>0</v>
      </c>
      <c r="S1030" s="7">
        <v>0</v>
      </c>
      <c r="T1030" s="7">
        <v>0</v>
      </c>
      <c r="U1030" s="7">
        <v>1</v>
      </c>
      <c r="V1030" s="7">
        <v>1</v>
      </c>
      <c r="W1030" s="7">
        <v>3</v>
      </c>
      <c r="X1030" s="7">
        <v>8</v>
      </c>
      <c r="Y1030" s="7">
        <v>0</v>
      </c>
      <c r="Z1030" s="7">
        <v>0</v>
      </c>
      <c r="AA1030"/>
    </row>
    <row r="1031" spans="1:27" x14ac:dyDescent="0.25">
      <c r="A1031" s="24" t="str">
        <f t="shared" si="52"/>
        <v/>
      </c>
      <c r="B1031" s="24" t="str">
        <f t="shared" si="50"/>
        <v/>
      </c>
      <c r="C1031" s="24" t="str">
        <f t="shared" si="51"/>
        <v/>
      </c>
      <c r="D1031" s="24">
        <v>2026</v>
      </c>
      <c r="E1031" s="7" t="s">
        <v>1125</v>
      </c>
      <c r="F1031" s="7" t="s">
        <v>1111</v>
      </c>
      <c r="G1031" s="7" t="s">
        <v>47</v>
      </c>
      <c r="H1031" s="7" t="s">
        <v>42</v>
      </c>
      <c r="I1031" s="8">
        <v>0.2</v>
      </c>
      <c r="J1031" s="8">
        <v>0.28599999999999998</v>
      </c>
      <c r="K1031" s="8">
        <v>0.4</v>
      </c>
      <c r="L1031" s="8">
        <v>0.68600000000000005</v>
      </c>
      <c r="M1031" s="7">
        <v>7</v>
      </c>
      <c r="N1031" s="7">
        <v>7</v>
      </c>
      <c r="O1031" s="7">
        <v>5</v>
      </c>
      <c r="P1031" s="7">
        <v>1</v>
      </c>
      <c r="Q1031" s="7">
        <v>1</v>
      </c>
      <c r="R1031" s="7">
        <v>1</v>
      </c>
      <c r="S1031" s="7">
        <v>0</v>
      </c>
      <c r="T1031" s="7">
        <v>0</v>
      </c>
      <c r="U1031" s="7">
        <v>3</v>
      </c>
      <c r="V1031" s="7">
        <v>0</v>
      </c>
      <c r="W1031" s="7">
        <v>1</v>
      </c>
      <c r="X1031" s="7">
        <v>4</v>
      </c>
      <c r="Y1031" s="7">
        <v>0</v>
      </c>
      <c r="Z1031" s="7">
        <v>0</v>
      </c>
      <c r="AA1031"/>
    </row>
    <row r="1032" spans="1:27" x14ac:dyDescent="0.25">
      <c r="A1032" s="24" t="str">
        <f t="shared" si="52"/>
        <v/>
      </c>
      <c r="B1032" s="24" t="str">
        <f t="shared" si="50"/>
        <v/>
      </c>
      <c r="C1032" s="24" t="str">
        <f t="shared" si="51"/>
        <v/>
      </c>
      <c r="D1032" s="24">
        <v>2026</v>
      </c>
      <c r="E1032" s="7" t="s">
        <v>1126</v>
      </c>
      <c r="F1032" s="7" t="s">
        <v>1111</v>
      </c>
      <c r="G1032" s="7" t="s">
        <v>47</v>
      </c>
      <c r="H1032" s="7" t="s">
        <v>40</v>
      </c>
      <c r="I1032" s="8">
        <v>0.125</v>
      </c>
      <c r="J1032" s="8">
        <v>0.3</v>
      </c>
      <c r="K1032" s="8">
        <v>0.125</v>
      </c>
      <c r="L1032" s="8">
        <v>0.42499999999999999</v>
      </c>
      <c r="M1032" s="7">
        <v>6</v>
      </c>
      <c r="N1032" s="7">
        <v>10</v>
      </c>
      <c r="O1032" s="7">
        <v>8</v>
      </c>
      <c r="P1032" s="7">
        <v>5</v>
      </c>
      <c r="Q1032" s="7">
        <v>1</v>
      </c>
      <c r="R1032" s="7">
        <v>0</v>
      </c>
      <c r="S1032" s="7">
        <v>0</v>
      </c>
      <c r="T1032" s="7">
        <v>0</v>
      </c>
      <c r="U1032" s="7">
        <v>0</v>
      </c>
      <c r="V1032" s="7">
        <v>0</v>
      </c>
      <c r="W1032" s="7">
        <v>2</v>
      </c>
      <c r="X1032" s="7">
        <v>5</v>
      </c>
      <c r="Y1032" s="7">
        <v>0</v>
      </c>
      <c r="Z1032" s="7">
        <v>0</v>
      </c>
      <c r="AA1032"/>
    </row>
    <row r="1033" spans="1:27" x14ac:dyDescent="0.25">
      <c r="A1033" s="24" t="str">
        <f t="shared" si="52"/>
        <v/>
      </c>
      <c r="B1033" s="24" t="str">
        <f t="shared" si="50"/>
        <v/>
      </c>
      <c r="C1033" s="24" t="str">
        <f t="shared" si="51"/>
        <v/>
      </c>
      <c r="D1033" s="24">
        <v>2026</v>
      </c>
      <c r="E1033" s="7" t="s">
        <v>1127</v>
      </c>
      <c r="F1033" s="7" t="s">
        <v>1111</v>
      </c>
      <c r="G1033" s="7" t="s">
        <v>24</v>
      </c>
      <c r="H1033" s="7" t="s">
        <v>25</v>
      </c>
      <c r="I1033" s="8">
        <v>0</v>
      </c>
      <c r="J1033" s="8">
        <v>0.4</v>
      </c>
      <c r="K1033" s="8">
        <v>0</v>
      </c>
      <c r="L1033" s="8">
        <v>0.4</v>
      </c>
      <c r="M1033" s="7">
        <v>5</v>
      </c>
      <c r="N1033" s="7">
        <v>5</v>
      </c>
      <c r="O1033" s="7">
        <v>3</v>
      </c>
      <c r="P1033" s="7">
        <v>1</v>
      </c>
      <c r="Q1033" s="7">
        <v>0</v>
      </c>
      <c r="R1033" s="7">
        <v>0</v>
      </c>
      <c r="S1033" s="7">
        <v>0</v>
      </c>
      <c r="T1033" s="7">
        <v>0</v>
      </c>
      <c r="U1033" s="7">
        <v>0</v>
      </c>
      <c r="V1033" s="7">
        <v>2</v>
      </c>
      <c r="W1033" s="7">
        <v>0</v>
      </c>
      <c r="X1033" s="7">
        <v>1</v>
      </c>
      <c r="Y1033" s="7">
        <v>0</v>
      </c>
      <c r="Z1033" s="7">
        <v>0</v>
      </c>
      <c r="AA1033"/>
    </row>
    <row r="1034" spans="1:27" x14ac:dyDescent="0.25">
      <c r="A1034" s="24" t="str">
        <f t="shared" si="52"/>
        <v/>
      </c>
      <c r="B1034" s="24" t="str">
        <f t="shared" si="50"/>
        <v/>
      </c>
      <c r="C1034" s="24" t="str">
        <f t="shared" si="51"/>
        <v/>
      </c>
      <c r="D1034" s="24">
        <v>2026</v>
      </c>
      <c r="E1034" s="7" t="s">
        <v>1128</v>
      </c>
      <c r="F1034" s="7" t="s">
        <v>1129</v>
      </c>
      <c r="G1034" s="7" t="s">
        <v>24</v>
      </c>
      <c r="H1034" s="7" t="s">
        <v>30</v>
      </c>
      <c r="I1034" s="8">
        <v>0.4</v>
      </c>
      <c r="J1034" s="8">
        <v>0.50700000000000001</v>
      </c>
      <c r="K1034" s="8">
        <v>0.86</v>
      </c>
      <c r="L1034" s="8">
        <v>1.3660000000000001</v>
      </c>
      <c r="M1034" s="7">
        <v>59</v>
      </c>
      <c r="N1034" s="7">
        <v>290</v>
      </c>
      <c r="O1034" s="7">
        <v>235</v>
      </c>
      <c r="P1034" s="7">
        <v>82</v>
      </c>
      <c r="Q1034" s="7">
        <v>94</v>
      </c>
      <c r="R1034" s="7">
        <v>20</v>
      </c>
      <c r="S1034" s="7">
        <v>2</v>
      </c>
      <c r="T1034" s="7">
        <v>28</v>
      </c>
      <c r="U1034" s="7">
        <v>81</v>
      </c>
      <c r="V1034" s="7">
        <v>10</v>
      </c>
      <c r="W1034" s="7">
        <v>43</v>
      </c>
      <c r="X1034" s="7">
        <v>27</v>
      </c>
      <c r="Y1034" s="7">
        <v>11</v>
      </c>
      <c r="Z1034" s="7">
        <v>4</v>
      </c>
      <c r="AA1034"/>
    </row>
    <row r="1035" spans="1:27" x14ac:dyDescent="0.25">
      <c r="A1035" s="24" t="str">
        <f t="shared" si="52"/>
        <v/>
      </c>
      <c r="B1035" s="24">
        <f t="shared" si="50"/>
        <v>1</v>
      </c>
      <c r="C1035" s="24" t="str">
        <f t="shared" si="51"/>
        <v/>
      </c>
      <c r="D1035" s="24">
        <v>2026</v>
      </c>
      <c r="E1035" s="7" t="s">
        <v>1130</v>
      </c>
      <c r="F1035" s="7" t="s">
        <v>1129</v>
      </c>
      <c r="G1035" s="7" t="s">
        <v>37</v>
      </c>
      <c r="H1035" s="7" t="s">
        <v>42</v>
      </c>
      <c r="I1035" s="8">
        <v>0.36599999999999999</v>
      </c>
      <c r="J1035" s="8">
        <v>0.432</v>
      </c>
      <c r="K1035" s="8">
        <v>0.76200000000000001</v>
      </c>
      <c r="L1035" s="8">
        <v>1.194</v>
      </c>
      <c r="M1035" s="7">
        <v>53</v>
      </c>
      <c r="N1035" s="7">
        <v>227</v>
      </c>
      <c r="O1035" s="7">
        <v>202</v>
      </c>
      <c r="P1035" s="7">
        <v>48</v>
      </c>
      <c r="Q1035" s="7">
        <v>74</v>
      </c>
      <c r="R1035" s="7">
        <v>15</v>
      </c>
      <c r="S1035" s="7">
        <v>1</v>
      </c>
      <c r="T1035" s="7">
        <v>21</v>
      </c>
      <c r="U1035" s="7">
        <v>61</v>
      </c>
      <c r="V1035" s="7">
        <v>5</v>
      </c>
      <c r="W1035" s="7">
        <v>19</v>
      </c>
      <c r="X1035" s="7">
        <v>28</v>
      </c>
      <c r="Y1035" s="7">
        <v>10</v>
      </c>
      <c r="Z1035" s="7">
        <v>0</v>
      </c>
      <c r="AA1035"/>
    </row>
    <row r="1036" spans="1:27" x14ac:dyDescent="0.25">
      <c r="A1036" s="24" t="str">
        <f t="shared" si="52"/>
        <v/>
      </c>
      <c r="B1036" s="24" t="str">
        <f t="shared" si="50"/>
        <v/>
      </c>
      <c r="C1036" s="24" t="str">
        <f t="shared" si="51"/>
        <v/>
      </c>
      <c r="D1036" s="24">
        <v>2026</v>
      </c>
      <c r="E1036" s="7" t="s">
        <v>1131</v>
      </c>
      <c r="F1036" s="7" t="s">
        <v>1129</v>
      </c>
      <c r="G1036" s="7" t="s">
        <v>37</v>
      </c>
      <c r="H1036" s="7" t="s">
        <v>44</v>
      </c>
      <c r="I1036" s="8">
        <v>0.32900000000000001</v>
      </c>
      <c r="J1036" s="8">
        <v>0.39200000000000002</v>
      </c>
      <c r="K1036" s="8">
        <v>0.624</v>
      </c>
      <c r="L1036" s="8">
        <v>1.016</v>
      </c>
      <c r="M1036" s="7">
        <v>59</v>
      </c>
      <c r="N1036" s="7">
        <v>260</v>
      </c>
      <c r="O1036" s="7">
        <v>234</v>
      </c>
      <c r="P1036" s="7">
        <v>49</v>
      </c>
      <c r="Q1036" s="7">
        <v>77</v>
      </c>
      <c r="R1036" s="7">
        <v>13</v>
      </c>
      <c r="S1036" s="7">
        <v>1</v>
      </c>
      <c r="T1036" s="7">
        <v>18</v>
      </c>
      <c r="U1036" s="7">
        <v>56</v>
      </c>
      <c r="V1036" s="7">
        <v>7</v>
      </c>
      <c r="W1036" s="7">
        <v>18</v>
      </c>
      <c r="X1036" s="7">
        <v>56</v>
      </c>
      <c r="Y1036" s="7">
        <v>3</v>
      </c>
      <c r="Z1036" s="7">
        <v>2</v>
      </c>
      <c r="AA1036"/>
    </row>
    <row r="1037" spans="1:27" x14ac:dyDescent="0.25">
      <c r="A1037" s="24">
        <f t="shared" si="52"/>
        <v>1</v>
      </c>
      <c r="B1037" s="24" t="str">
        <f t="shared" si="50"/>
        <v/>
      </c>
      <c r="C1037" s="24" t="str">
        <f t="shared" si="51"/>
        <v/>
      </c>
      <c r="D1037" s="24">
        <v>2026</v>
      </c>
      <c r="E1037" s="7" t="s">
        <v>1132</v>
      </c>
      <c r="F1037" s="7" t="s">
        <v>1129</v>
      </c>
      <c r="G1037" s="7" t="s">
        <v>32</v>
      </c>
      <c r="H1037" s="7" t="s">
        <v>35</v>
      </c>
      <c r="I1037" s="8">
        <v>0.32100000000000001</v>
      </c>
      <c r="J1037" s="8">
        <v>0.42399999999999999</v>
      </c>
      <c r="K1037" s="8">
        <v>0.65</v>
      </c>
      <c r="L1037" s="8">
        <v>1.0740000000000001</v>
      </c>
      <c r="M1037" s="7">
        <v>60</v>
      </c>
      <c r="N1037" s="7">
        <v>284</v>
      </c>
      <c r="O1037" s="7">
        <v>234</v>
      </c>
      <c r="P1037" s="7">
        <v>64</v>
      </c>
      <c r="Q1037" s="7">
        <v>75</v>
      </c>
      <c r="R1037" s="7">
        <v>15</v>
      </c>
      <c r="S1037" s="7">
        <v>1</v>
      </c>
      <c r="T1037" s="7">
        <v>20</v>
      </c>
      <c r="U1037" s="7">
        <v>59</v>
      </c>
      <c r="V1037" s="7">
        <v>17</v>
      </c>
      <c r="W1037" s="7">
        <v>28</v>
      </c>
      <c r="X1037" s="7">
        <v>42</v>
      </c>
      <c r="Y1037" s="7">
        <v>4</v>
      </c>
      <c r="Z1037" s="7">
        <v>4</v>
      </c>
      <c r="AA1037"/>
    </row>
    <row r="1038" spans="1:27" x14ac:dyDescent="0.25">
      <c r="A1038" s="24" t="str">
        <f t="shared" si="52"/>
        <v/>
      </c>
      <c r="B1038" s="24" t="str">
        <f t="shared" si="50"/>
        <v/>
      </c>
      <c r="C1038" s="24" t="str">
        <f t="shared" si="51"/>
        <v/>
      </c>
      <c r="D1038" s="24">
        <v>2026</v>
      </c>
      <c r="E1038" s="7" t="s">
        <v>1133</v>
      </c>
      <c r="F1038" s="7" t="s">
        <v>1129</v>
      </c>
      <c r="G1038" s="7" t="s">
        <v>24</v>
      </c>
      <c r="H1038" s="7" t="s">
        <v>33</v>
      </c>
      <c r="I1038" s="8">
        <v>0.313</v>
      </c>
      <c r="J1038" s="8">
        <v>0.40200000000000002</v>
      </c>
      <c r="K1038" s="8">
        <v>0.41599999999999998</v>
      </c>
      <c r="L1038" s="8">
        <v>0.81699999999999995</v>
      </c>
      <c r="M1038" s="7">
        <v>56</v>
      </c>
      <c r="N1038" s="7">
        <v>258</v>
      </c>
      <c r="O1038" s="7">
        <v>214</v>
      </c>
      <c r="P1038" s="7">
        <v>43</v>
      </c>
      <c r="Q1038" s="7">
        <v>67</v>
      </c>
      <c r="R1038" s="7">
        <v>11</v>
      </c>
      <c r="S1038" s="7">
        <v>1</v>
      </c>
      <c r="T1038" s="7">
        <v>3</v>
      </c>
      <c r="U1038" s="7">
        <v>38</v>
      </c>
      <c r="V1038" s="7">
        <v>6</v>
      </c>
      <c r="W1038" s="7">
        <v>29</v>
      </c>
      <c r="X1038" s="7">
        <v>37</v>
      </c>
      <c r="Y1038" s="7">
        <v>6</v>
      </c>
      <c r="Z1038" s="7">
        <v>3</v>
      </c>
      <c r="AA1038"/>
    </row>
    <row r="1039" spans="1:27" x14ac:dyDescent="0.25">
      <c r="A1039" s="24" t="str">
        <f t="shared" si="52"/>
        <v/>
      </c>
      <c r="B1039" s="24">
        <f t="shared" si="50"/>
        <v>1</v>
      </c>
      <c r="C1039" s="24" t="str">
        <f t="shared" si="51"/>
        <v/>
      </c>
      <c r="D1039" s="24">
        <v>2026</v>
      </c>
      <c r="E1039" s="7" t="s">
        <v>1134</v>
      </c>
      <c r="F1039" s="7" t="s">
        <v>1129</v>
      </c>
      <c r="G1039" s="7" t="s">
        <v>37</v>
      </c>
      <c r="H1039" s="7" t="s">
        <v>40</v>
      </c>
      <c r="I1039" s="8">
        <v>0.28599999999999998</v>
      </c>
      <c r="J1039" s="8">
        <v>0.41</v>
      </c>
      <c r="K1039" s="8">
        <v>0.41699999999999998</v>
      </c>
      <c r="L1039" s="8">
        <v>0.82699999999999996</v>
      </c>
      <c r="M1039" s="7">
        <v>55</v>
      </c>
      <c r="N1039" s="7">
        <v>254</v>
      </c>
      <c r="O1039" s="7">
        <v>199</v>
      </c>
      <c r="P1039" s="7">
        <v>49</v>
      </c>
      <c r="Q1039" s="7">
        <v>57</v>
      </c>
      <c r="R1039" s="7">
        <v>6</v>
      </c>
      <c r="S1039" s="7">
        <v>4</v>
      </c>
      <c r="T1039" s="7">
        <v>4</v>
      </c>
      <c r="U1039" s="7">
        <v>40</v>
      </c>
      <c r="V1039" s="7">
        <v>12</v>
      </c>
      <c r="W1039" s="7">
        <v>33</v>
      </c>
      <c r="X1039" s="7">
        <v>38</v>
      </c>
      <c r="Y1039" s="7">
        <v>11</v>
      </c>
      <c r="Z1039" s="7">
        <v>3</v>
      </c>
      <c r="AA1039"/>
    </row>
    <row r="1040" spans="1:27" x14ac:dyDescent="0.25">
      <c r="A1040" s="24" t="str">
        <f t="shared" si="52"/>
        <v/>
      </c>
      <c r="B1040" s="24" t="str">
        <f t="shared" si="50"/>
        <v/>
      </c>
      <c r="C1040" s="24" t="str">
        <f t="shared" si="51"/>
        <v/>
      </c>
      <c r="D1040" s="24">
        <v>2026</v>
      </c>
      <c r="E1040" s="7" t="s">
        <v>1135</v>
      </c>
      <c r="F1040" s="7" t="s">
        <v>1129</v>
      </c>
      <c r="G1040" s="7" t="s">
        <v>37</v>
      </c>
      <c r="H1040" s="7" t="s">
        <v>38</v>
      </c>
      <c r="I1040" s="8">
        <v>0.27700000000000002</v>
      </c>
      <c r="J1040" s="8">
        <v>0.39200000000000002</v>
      </c>
      <c r="K1040" s="8">
        <v>0.438</v>
      </c>
      <c r="L1040" s="8">
        <v>0.83099999999999996</v>
      </c>
      <c r="M1040" s="7">
        <v>49</v>
      </c>
      <c r="N1040" s="7">
        <v>158</v>
      </c>
      <c r="O1040" s="7">
        <v>130</v>
      </c>
      <c r="P1040" s="7">
        <v>22</v>
      </c>
      <c r="Q1040" s="7">
        <v>36</v>
      </c>
      <c r="R1040" s="7">
        <v>12</v>
      </c>
      <c r="S1040" s="7">
        <v>0</v>
      </c>
      <c r="T1040" s="7">
        <v>3</v>
      </c>
      <c r="U1040" s="7">
        <v>20</v>
      </c>
      <c r="V1040" s="7">
        <v>4</v>
      </c>
      <c r="W1040" s="7">
        <v>22</v>
      </c>
      <c r="X1040" s="7">
        <v>34</v>
      </c>
      <c r="Y1040" s="7">
        <v>0</v>
      </c>
      <c r="Z1040" s="7">
        <v>1</v>
      </c>
      <c r="AA1040"/>
    </row>
    <row r="1041" spans="1:27" x14ac:dyDescent="0.25">
      <c r="A1041" s="24" t="str">
        <f t="shared" si="52"/>
        <v/>
      </c>
      <c r="B1041" s="24" t="str">
        <f t="shared" si="50"/>
        <v/>
      </c>
      <c r="C1041" s="24" t="str">
        <f t="shared" si="51"/>
        <v/>
      </c>
      <c r="D1041" s="24">
        <v>2026</v>
      </c>
      <c r="E1041" s="7" t="s">
        <v>1136</v>
      </c>
      <c r="F1041" s="7" t="s">
        <v>1129</v>
      </c>
      <c r="G1041" s="7" t="s">
        <v>24</v>
      </c>
      <c r="H1041" s="7" t="s">
        <v>25</v>
      </c>
      <c r="I1041" s="8">
        <v>0.23799999999999999</v>
      </c>
      <c r="J1041" s="8">
        <v>0.374</v>
      </c>
      <c r="K1041" s="8">
        <v>0.30099999999999999</v>
      </c>
      <c r="L1041" s="8">
        <v>0.67500000000000004</v>
      </c>
      <c r="M1041" s="7">
        <v>48</v>
      </c>
      <c r="N1041" s="7">
        <v>182</v>
      </c>
      <c r="O1041" s="7">
        <v>143</v>
      </c>
      <c r="P1041" s="7">
        <v>23</v>
      </c>
      <c r="Q1041" s="7">
        <v>34</v>
      </c>
      <c r="R1041" s="7">
        <v>3</v>
      </c>
      <c r="S1041" s="7">
        <v>0</v>
      </c>
      <c r="T1041" s="7">
        <v>2</v>
      </c>
      <c r="U1041" s="7">
        <v>19</v>
      </c>
      <c r="V1041" s="7">
        <v>4</v>
      </c>
      <c r="W1041" s="7">
        <v>29</v>
      </c>
      <c r="X1041" s="7">
        <v>25</v>
      </c>
      <c r="Y1041" s="7">
        <v>2</v>
      </c>
      <c r="Z1041" s="7">
        <v>1</v>
      </c>
      <c r="AA1041"/>
    </row>
    <row r="1042" spans="1:27" x14ac:dyDescent="0.25">
      <c r="A1042" s="24" t="str">
        <f t="shared" si="52"/>
        <v/>
      </c>
      <c r="B1042" s="24" t="str">
        <f t="shared" si="50"/>
        <v/>
      </c>
      <c r="C1042" s="24">
        <f t="shared" si="51"/>
        <v>1</v>
      </c>
      <c r="D1042" s="24">
        <v>2026</v>
      </c>
      <c r="E1042" s="7" t="s">
        <v>1137</v>
      </c>
      <c r="F1042" s="7" t="s">
        <v>1129</v>
      </c>
      <c r="G1042" s="7" t="s">
        <v>47</v>
      </c>
      <c r="H1042" s="7" t="s">
        <v>25</v>
      </c>
      <c r="I1042" s="8">
        <v>0.4</v>
      </c>
      <c r="J1042" s="8">
        <v>0.625</v>
      </c>
      <c r="K1042" s="8">
        <v>0.4</v>
      </c>
      <c r="L1042" s="8">
        <v>1.0249999999999999</v>
      </c>
      <c r="M1042" s="7">
        <v>6</v>
      </c>
      <c r="N1042" s="7">
        <v>8</v>
      </c>
      <c r="O1042" s="7">
        <v>5</v>
      </c>
      <c r="P1042" s="7">
        <v>4</v>
      </c>
      <c r="Q1042" s="7">
        <v>2</v>
      </c>
      <c r="R1042" s="7">
        <v>0</v>
      </c>
      <c r="S1042" s="7">
        <v>0</v>
      </c>
      <c r="T1042" s="7">
        <v>0</v>
      </c>
      <c r="U1042" s="7">
        <v>1</v>
      </c>
      <c r="V1042" s="7">
        <v>0</v>
      </c>
      <c r="W1042" s="7">
        <v>3</v>
      </c>
      <c r="X1042" s="7">
        <v>1</v>
      </c>
      <c r="Y1042" s="7">
        <v>0</v>
      </c>
      <c r="Z1042" s="7">
        <v>0</v>
      </c>
      <c r="AA1042"/>
    </row>
    <row r="1043" spans="1:27" x14ac:dyDescent="0.25">
      <c r="A1043" s="24">
        <f t="shared" si="52"/>
        <v>1</v>
      </c>
      <c r="B1043" s="24" t="str">
        <f t="shared" si="50"/>
        <v/>
      </c>
      <c r="C1043" s="24" t="str">
        <f t="shared" si="51"/>
        <v/>
      </c>
      <c r="D1043" s="24">
        <v>2026</v>
      </c>
      <c r="E1043" s="7" t="s">
        <v>1138</v>
      </c>
      <c r="F1043" s="7" t="s">
        <v>1129</v>
      </c>
      <c r="G1043" s="7" t="s">
        <v>32</v>
      </c>
      <c r="H1043" s="7" t="s">
        <v>30</v>
      </c>
      <c r="I1043" s="8">
        <v>0.33300000000000002</v>
      </c>
      <c r="J1043" s="8">
        <v>0.39700000000000002</v>
      </c>
      <c r="K1043" s="8">
        <v>0.51300000000000001</v>
      </c>
      <c r="L1043" s="8">
        <v>0.91</v>
      </c>
      <c r="M1043" s="7">
        <v>37</v>
      </c>
      <c r="N1043" s="7">
        <v>132</v>
      </c>
      <c r="O1043" s="7">
        <v>117</v>
      </c>
      <c r="P1043" s="7">
        <v>25</v>
      </c>
      <c r="Q1043" s="7">
        <v>39</v>
      </c>
      <c r="R1043" s="7">
        <v>7</v>
      </c>
      <c r="S1043" s="7">
        <v>1</v>
      </c>
      <c r="T1043" s="7">
        <v>4</v>
      </c>
      <c r="U1043" s="7">
        <v>22</v>
      </c>
      <c r="V1043" s="7">
        <v>8</v>
      </c>
      <c r="W1043" s="7">
        <v>5</v>
      </c>
      <c r="X1043" s="7">
        <v>17</v>
      </c>
      <c r="Y1043" s="7">
        <v>5</v>
      </c>
      <c r="Z1043" s="7">
        <v>1</v>
      </c>
      <c r="AA1043"/>
    </row>
    <row r="1044" spans="1:27" x14ac:dyDescent="0.25">
      <c r="A1044" s="24" t="str">
        <f t="shared" si="52"/>
        <v/>
      </c>
      <c r="B1044" s="24" t="str">
        <f t="shared" si="50"/>
        <v/>
      </c>
      <c r="C1044" s="24" t="str">
        <f t="shared" si="51"/>
        <v/>
      </c>
      <c r="D1044" s="24">
        <v>2026</v>
      </c>
      <c r="E1044" s="7" t="s">
        <v>1141</v>
      </c>
      <c r="F1044" s="7" t="s">
        <v>1129</v>
      </c>
      <c r="G1044" s="7" t="s">
        <v>24</v>
      </c>
      <c r="H1044" s="7" t="s">
        <v>42</v>
      </c>
      <c r="I1044" s="8">
        <v>0.30599999999999999</v>
      </c>
      <c r="J1044" s="8">
        <v>0.373</v>
      </c>
      <c r="K1044" s="8">
        <v>0.45</v>
      </c>
      <c r="L1044" s="8">
        <v>0.82299999999999995</v>
      </c>
      <c r="M1044" s="7">
        <v>36</v>
      </c>
      <c r="N1044" s="7">
        <v>129</v>
      </c>
      <c r="O1044" s="7">
        <v>111</v>
      </c>
      <c r="P1044" s="7">
        <v>28</v>
      </c>
      <c r="Q1044" s="7">
        <v>34</v>
      </c>
      <c r="R1044" s="7">
        <v>5</v>
      </c>
      <c r="S1044" s="7">
        <v>1</v>
      </c>
      <c r="T1044" s="7">
        <v>3</v>
      </c>
      <c r="U1044" s="7">
        <v>18</v>
      </c>
      <c r="V1044" s="7">
        <v>3</v>
      </c>
      <c r="W1044" s="7">
        <v>10</v>
      </c>
      <c r="X1044" s="7">
        <v>23</v>
      </c>
      <c r="Y1044" s="7">
        <v>5</v>
      </c>
      <c r="Z1044" s="7">
        <v>1</v>
      </c>
      <c r="AA1044"/>
    </row>
    <row r="1045" spans="1:27" x14ac:dyDescent="0.25">
      <c r="A1045" s="24" t="str">
        <f t="shared" si="52"/>
        <v/>
      </c>
      <c r="B1045" s="24" t="str">
        <f t="shared" si="50"/>
        <v/>
      </c>
      <c r="C1045" s="24" t="str">
        <f t="shared" si="51"/>
        <v/>
      </c>
      <c r="D1045" s="24">
        <v>2026</v>
      </c>
      <c r="E1045" s="7" t="s">
        <v>1139</v>
      </c>
      <c r="F1045" s="7" t="s">
        <v>1129</v>
      </c>
      <c r="G1045" s="7" t="s">
        <v>37</v>
      </c>
      <c r="H1045" s="7" t="s">
        <v>30</v>
      </c>
      <c r="I1045" s="8">
        <v>0.30499999999999999</v>
      </c>
      <c r="J1045" s="8">
        <v>0.32800000000000001</v>
      </c>
      <c r="K1045" s="8">
        <v>0.33900000000000002</v>
      </c>
      <c r="L1045" s="8">
        <v>0.66700000000000004</v>
      </c>
      <c r="M1045" s="7">
        <v>26</v>
      </c>
      <c r="N1045" s="7">
        <v>62</v>
      </c>
      <c r="O1045" s="7">
        <v>59</v>
      </c>
      <c r="P1045" s="7">
        <v>10</v>
      </c>
      <c r="Q1045" s="7">
        <v>18</v>
      </c>
      <c r="R1045" s="7">
        <v>0</v>
      </c>
      <c r="S1045" s="7">
        <v>1</v>
      </c>
      <c r="T1045" s="7">
        <v>0</v>
      </c>
      <c r="U1045" s="7">
        <v>7</v>
      </c>
      <c r="V1045" s="7">
        <v>1</v>
      </c>
      <c r="W1045" s="7">
        <v>1</v>
      </c>
      <c r="X1045" s="7">
        <v>10</v>
      </c>
      <c r="Y1045" s="7">
        <v>1</v>
      </c>
      <c r="Z1045" s="7">
        <v>0</v>
      </c>
      <c r="AA1045"/>
    </row>
    <row r="1046" spans="1:27" x14ac:dyDescent="0.25">
      <c r="A1046" s="24" t="str">
        <f t="shared" si="52"/>
        <v/>
      </c>
      <c r="B1046" s="24" t="str">
        <f t="shared" si="50"/>
        <v/>
      </c>
      <c r="C1046" s="24" t="str">
        <f t="shared" si="51"/>
        <v/>
      </c>
      <c r="D1046" s="24">
        <v>2026</v>
      </c>
      <c r="E1046" s="7" t="s">
        <v>1140</v>
      </c>
      <c r="F1046" s="7" t="s">
        <v>1129</v>
      </c>
      <c r="G1046" s="7" t="s">
        <v>24</v>
      </c>
      <c r="H1046" s="7" t="s">
        <v>30</v>
      </c>
      <c r="I1046" s="8">
        <v>0.29699999999999999</v>
      </c>
      <c r="J1046" s="8">
        <v>0.45800000000000002</v>
      </c>
      <c r="K1046" s="8">
        <v>0.45900000000000002</v>
      </c>
      <c r="L1046" s="8">
        <v>0.91800000000000004</v>
      </c>
      <c r="M1046" s="7">
        <v>22</v>
      </c>
      <c r="N1046" s="7">
        <v>48</v>
      </c>
      <c r="O1046" s="7">
        <v>37</v>
      </c>
      <c r="P1046" s="7">
        <v>15</v>
      </c>
      <c r="Q1046" s="7">
        <v>11</v>
      </c>
      <c r="R1046" s="7">
        <v>1</v>
      </c>
      <c r="S1046" s="7">
        <v>1</v>
      </c>
      <c r="T1046" s="7">
        <v>1</v>
      </c>
      <c r="U1046" s="7">
        <v>5</v>
      </c>
      <c r="V1046" s="7">
        <v>5</v>
      </c>
      <c r="W1046" s="7">
        <v>6</v>
      </c>
      <c r="X1046" s="7">
        <v>10</v>
      </c>
      <c r="Y1046" s="7">
        <v>5</v>
      </c>
      <c r="Z1046" s="7">
        <v>1</v>
      </c>
      <c r="AA1046"/>
    </row>
    <row r="1047" spans="1:27" x14ac:dyDescent="0.25">
      <c r="A1047" s="24" t="str">
        <f t="shared" si="52"/>
        <v/>
      </c>
      <c r="B1047" s="24" t="str">
        <f t="shared" si="50"/>
        <v/>
      </c>
      <c r="C1047" s="24" t="str">
        <f t="shared" si="51"/>
        <v/>
      </c>
      <c r="D1047" s="24">
        <v>2026</v>
      </c>
      <c r="E1047" s="7" t="s">
        <v>1142</v>
      </c>
      <c r="F1047" s="7" t="s">
        <v>1129</v>
      </c>
      <c r="G1047" s="7" t="s">
        <v>24</v>
      </c>
      <c r="H1047" s="7" t="s">
        <v>25</v>
      </c>
      <c r="I1047" s="8">
        <v>0.27400000000000002</v>
      </c>
      <c r="J1047" s="8">
        <v>0.42499999999999999</v>
      </c>
      <c r="K1047" s="8">
        <v>0.53200000000000003</v>
      </c>
      <c r="L1047" s="8">
        <v>0.95699999999999996</v>
      </c>
      <c r="M1047" s="7">
        <v>25</v>
      </c>
      <c r="N1047" s="7">
        <v>80</v>
      </c>
      <c r="O1047" s="7">
        <v>62</v>
      </c>
      <c r="P1047" s="7">
        <v>16</v>
      </c>
      <c r="Q1047" s="7">
        <v>17</v>
      </c>
      <c r="R1047" s="7">
        <v>1</v>
      </c>
      <c r="S1047" s="7">
        <v>0</v>
      </c>
      <c r="T1047" s="7">
        <v>5</v>
      </c>
      <c r="U1047" s="7">
        <v>20</v>
      </c>
      <c r="V1047" s="7">
        <v>3</v>
      </c>
      <c r="W1047" s="7">
        <v>14</v>
      </c>
      <c r="X1047" s="7">
        <v>17</v>
      </c>
      <c r="Y1047" s="7">
        <v>0</v>
      </c>
      <c r="Z1047" s="7">
        <v>0</v>
      </c>
      <c r="AA1047"/>
    </row>
    <row r="1048" spans="1:27" x14ac:dyDescent="0.25">
      <c r="A1048" s="24" t="str">
        <f t="shared" si="52"/>
        <v/>
      </c>
      <c r="B1048" s="24">
        <f t="shared" si="50"/>
        <v>1</v>
      </c>
      <c r="C1048" s="24" t="str">
        <f t="shared" si="51"/>
        <v/>
      </c>
      <c r="D1048" s="24">
        <v>2026</v>
      </c>
      <c r="E1048" s="7" t="s">
        <v>1144</v>
      </c>
      <c r="F1048" s="7" t="s">
        <v>1129</v>
      </c>
      <c r="G1048" s="7" t="s">
        <v>37</v>
      </c>
      <c r="H1048" s="7" t="s">
        <v>27</v>
      </c>
      <c r="I1048" s="8">
        <v>0.246</v>
      </c>
      <c r="J1048" s="8">
        <v>0.34799999999999998</v>
      </c>
      <c r="K1048" s="8">
        <v>0.48199999999999998</v>
      </c>
      <c r="L1048" s="8">
        <v>0.83099999999999996</v>
      </c>
      <c r="M1048" s="7">
        <v>35</v>
      </c>
      <c r="N1048" s="7">
        <v>133</v>
      </c>
      <c r="O1048" s="7">
        <v>114</v>
      </c>
      <c r="P1048" s="7">
        <v>21</v>
      </c>
      <c r="Q1048" s="7">
        <v>28</v>
      </c>
      <c r="R1048" s="7">
        <v>6</v>
      </c>
      <c r="S1048" s="7">
        <v>0</v>
      </c>
      <c r="T1048" s="7">
        <v>7</v>
      </c>
      <c r="U1048" s="7">
        <v>18</v>
      </c>
      <c r="V1048" s="7">
        <v>3</v>
      </c>
      <c r="W1048" s="7">
        <v>15</v>
      </c>
      <c r="X1048" s="7">
        <v>33</v>
      </c>
      <c r="Y1048" s="7">
        <v>7</v>
      </c>
      <c r="Z1048" s="7">
        <v>1</v>
      </c>
      <c r="AA1048"/>
    </row>
    <row r="1049" spans="1:27" x14ac:dyDescent="0.25">
      <c r="A1049" s="24" t="str">
        <f t="shared" si="52"/>
        <v/>
      </c>
      <c r="B1049" s="24" t="str">
        <f t="shared" si="50"/>
        <v/>
      </c>
      <c r="C1049" s="24" t="str">
        <f t="shared" si="51"/>
        <v/>
      </c>
      <c r="D1049" s="24">
        <v>2026</v>
      </c>
      <c r="E1049" s="7" t="s">
        <v>1143</v>
      </c>
      <c r="F1049" s="7" t="s">
        <v>1129</v>
      </c>
      <c r="G1049" s="7" t="s">
        <v>47</v>
      </c>
      <c r="H1049" s="7" t="s">
        <v>164</v>
      </c>
      <c r="I1049" s="8">
        <v>0.2</v>
      </c>
      <c r="J1049" s="8">
        <v>0.33300000000000002</v>
      </c>
      <c r="K1049" s="8">
        <v>0.2</v>
      </c>
      <c r="L1049" s="8">
        <v>0.53300000000000003</v>
      </c>
      <c r="M1049" s="7">
        <v>4</v>
      </c>
      <c r="N1049" s="7">
        <v>6</v>
      </c>
      <c r="O1049" s="7">
        <v>5</v>
      </c>
      <c r="P1049" s="7">
        <v>1</v>
      </c>
      <c r="Q1049" s="7">
        <v>1</v>
      </c>
      <c r="R1049" s="7">
        <v>0</v>
      </c>
      <c r="S1049" s="7">
        <v>0</v>
      </c>
      <c r="T1049" s="7">
        <v>0</v>
      </c>
      <c r="U1049" s="7">
        <v>1</v>
      </c>
      <c r="V1049" s="7">
        <v>1</v>
      </c>
      <c r="W1049" s="7">
        <v>0</v>
      </c>
      <c r="X1049" s="7">
        <v>3</v>
      </c>
      <c r="Y1049" s="7">
        <v>0</v>
      </c>
      <c r="Z1049" s="7">
        <v>0</v>
      </c>
      <c r="AA1049"/>
    </row>
    <row r="1050" spans="1:27" x14ac:dyDescent="0.25">
      <c r="A1050" s="24" t="str">
        <f t="shared" si="52"/>
        <v/>
      </c>
      <c r="B1050" s="24" t="str">
        <f t="shared" si="50"/>
        <v/>
      </c>
      <c r="C1050" s="24" t="str">
        <f t="shared" si="51"/>
        <v/>
      </c>
      <c r="D1050" s="24">
        <v>2026</v>
      </c>
      <c r="E1050" s="7" t="s">
        <v>1145</v>
      </c>
      <c r="F1050" s="7" t="s">
        <v>1129</v>
      </c>
      <c r="G1050" s="7" t="s">
        <v>47</v>
      </c>
      <c r="H1050" s="7" t="s">
        <v>33</v>
      </c>
      <c r="I1050" s="8">
        <v>0.188</v>
      </c>
      <c r="J1050" s="8">
        <v>0.27800000000000002</v>
      </c>
      <c r="K1050" s="8">
        <v>0.188</v>
      </c>
      <c r="L1050" s="8">
        <v>0.46500000000000002</v>
      </c>
      <c r="M1050" s="7">
        <v>8</v>
      </c>
      <c r="N1050" s="7">
        <v>18</v>
      </c>
      <c r="O1050" s="7">
        <v>16</v>
      </c>
      <c r="P1050" s="7">
        <v>4</v>
      </c>
      <c r="Q1050" s="7">
        <v>3</v>
      </c>
      <c r="R1050" s="7">
        <v>0</v>
      </c>
      <c r="S1050" s="7">
        <v>0</v>
      </c>
      <c r="T1050" s="7">
        <v>0</v>
      </c>
      <c r="U1050" s="7">
        <v>1</v>
      </c>
      <c r="V1050" s="7">
        <v>1</v>
      </c>
      <c r="W1050" s="7">
        <v>1</v>
      </c>
      <c r="X1050" s="7">
        <v>2</v>
      </c>
      <c r="Y1050" s="7">
        <v>1</v>
      </c>
      <c r="Z1050" s="7">
        <v>0</v>
      </c>
      <c r="AA1050"/>
    </row>
    <row r="1051" spans="1:27" x14ac:dyDescent="0.25">
      <c r="A1051" s="24" t="str">
        <f t="shared" si="52"/>
        <v/>
      </c>
      <c r="B1051" s="24" t="str">
        <f t="shared" si="50"/>
        <v/>
      </c>
      <c r="C1051" s="24">
        <f t="shared" si="51"/>
        <v>1</v>
      </c>
      <c r="D1051" s="24">
        <v>2026</v>
      </c>
      <c r="E1051" s="7" t="s">
        <v>1146</v>
      </c>
      <c r="F1051" s="7" t="s">
        <v>1129</v>
      </c>
      <c r="G1051" s="7" t="s">
        <v>47</v>
      </c>
      <c r="H1051" s="7" t="s">
        <v>30</v>
      </c>
      <c r="I1051" s="8">
        <v>0</v>
      </c>
      <c r="J1051" s="8">
        <v>0.33300000000000002</v>
      </c>
      <c r="K1051" s="8">
        <v>0</v>
      </c>
      <c r="L1051" s="8">
        <v>0.33300000000000002</v>
      </c>
      <c r="M1051" s="7">
        <v>2</v>
      </c>
      <c r="N1051" s="7">
        <v>3</v>
      </c>
      <c r="O1051" s="7">
        <v>2</v>
      </c>
      <c r="P1051" s="7">
        <v>1</v>
      </c>
      <c r="Q1051" s="7">
        <v>0</v>
      </c>
      <c r="R1051" s="7">
        <v>0</v>
      </c>
      <c r="S1051" s="7">
        <v>0</v>
      </c>
      <c r="T1051" s="7">
        <v>0</v>
      </c>
      <c r="U1051" s="7">
        <v>1</v>
      </c>
      <c r="V1051" s="7">
        <v>0</v>
      </c>
      <c r="W1051" s="7">
        <v>1</v>
      </c>
      <c r="X1051" s="7">
        <v>0</v>
      </c>
      <c r="Y1051" s="7">
        <v>0</v>
      </c>
      <c r="Z1051" s="7">
        <v>0</v>
      </c>
      <c r="AA1051"/>
    </row>
    <row r="1052" spans="1:27" x14ac:dyDescent="0.25">
      <c r="A1052" s="24">
        <f t="shared" si="52"/>
        <v>1</v>
      </c>
      <c r="B1052" s="24" t="str">
        <f t="shared" si="50"/>
        <v/>
      </c>
      <c r="C1052" s="24" t="str">
        <f t="shared" si="51"/>
        <v/>
      </c>
      <c r="D1052" s="24">
        <v>2026</v>
      </c>
      <c r="E1052" s="7" t="s">
        <v>8120</v>
      </c>
      <c r="F1052" s="7" t="s">
        <v>1129</v>
      </c>
      <c r="G1052" s="7" t="s">
        <v>29</v>
      </c>
      <c r="H1052" s="7" t="s">
        <v>64</v>
      </c>
      <c r="I1052" s="8">
        <v>0</v>
      </c>
      <c r="J1052" s="8">
        <v>1</v>
      </c>
      <c r="K1052" s="8">
        <v>0</v>
      </c>
      <c r="L1052" s="8">
        <v>0</v>
      </c>
      <c r="M1052" s="7">
        <v>1</v>
      </c>
      <c r="N1052" s="7">
        <v>1</v>
      </c>
      <c r="O1052" s="7">
        <v>0</v>
      </c>
      <c r="P1052" s="7">
        <v>0</v>
      </c>
      <c r="Q1052" s="7">
        <v>0</v>
      </c>
      <c r="R1052" s="7">
        <v>0</v>
      </c>
      <c r="S1052" s="7">
        <v>0</v>
      </c>
      <c r="T1052" s="7">
        <v>0</v>
      </c>
      <c r="U1052" s="7">
        <v>0</v>
      </c>
      <c r="V1052" s="7">
        <v>0</v>
      </c>
      <c r="W1052" s="7">
        <v>1</v>
      </c>
      <c r="X1052" s="7">
        <v>0</v>
      </c>
      <c r="Y1052" s="7">
        <v>0</v>
      </c>
      <c r="Z1052" s="7">
        <v>0</v>
      </c>
      <c r="AA1052"/>
    </row>
    <row r="1053" spans="1:27" x14ac:dyDescent="0.25">
      <c r="A1053" s="24">
        <f t="shared" si="52"/>
        <v>1</v>
      </c>
      <c r="B1053" s="24" t="str">
        <f t="shared" si="50"/>
        <v/>
      </c>
      <c r="C1053" s="24" t="str">
        <f t="shared" si="51"/>
        <v/>
      </c>
      <c r="D1053" s="24">
        <v>2026</v>
      </c>
      <c r="E1053" s="7" t="s">
        <v>1147</v>
      </c>
      <c r="F1053" s="7" t="s">
        <v>1148</v>
      </c>
      <c r="G1053" s="7" t="s">
        <v>29</v>
      </c>
      <c r="H1053" s="7" t="s">
        <v>25</v>
      </c>
      <c r="I1053" s="8">
        <v>0.35699999999999998</v>
      </c>
      <c r="J1053" s="8">
        <v>0.435</v>
      </c>
      <c r="K1053" s="8">
        <v>0.502</v>
      </c>
      <c r="L1053" s="8">
        <v>0.93799999999999994</v>
      </c>
      <c r="M1053" s="7">
        <v>54</v>
      </c>
      <c r="N1053" s="7">
        <v>240</v>
      </c>
      <c r="O1053" s="7">
        <v>207</v>
      </c>
      <c r="P1053" s="7">
        <v>41</v>
      </c>
      <c r="Q1053" s="7">
        <v>74</v>
      </c>
      <c r="R1053" s="7">
        <v>8</v>
      </c>
      <c r="S1053" s="7">
        <v>2</v>
      </c>
      <c r="T1053" s="7">
        <v>6</v>
      </c>
      <c r="U1053" s="7">
        <v>41</v>
      </c>
      <c r="V1053" s="7">
        <v>6</v>
      </c>
      <c r="W1053" s="7">
        <v>24</v>
      </c>
      <c r="X1053" s="7">
        <v>35</v>
      </c>
      <c r="Y1053" s="7">
        <v>2</v>
      </c>
      <c r="Z1053" s="7">
        <v>0</v>
      </c>
      <c r="AA1053"/>
    </row>
    <row r="1054" spans="1:27" x14ac:dyDescent="0.25">
      <c r="A1054" s="24" t="str">
        <f t="shared" si="52"/>
        <v/>
      </c>
      <c r="B1054" s="24">
        <f t="shared" si="50"/>
        <v>1</v>
      </c>
      <c r="C1054" s="24" t="str">
        <f t="shared" si="51"/>
        <v/>
      </c>
      <c r="D1054" s="24">
        <v>2026</v>
      </c>
      <c r="E1054" s="7" t="s">
        <v>1151</v>
      </c>
      <c r="F1054" s="7" t="s">
        <v>1148</v>
      </c>
      <c r="G1054" s="7" t="s">
        <v>37</v>
      </c>
      <c r="H1054" s="7" t="s">
        <v>35</v>
      </c>
      <c r="I1054" s="8">
        <v>0.32200000000000001</v>
      </c>
      <c r="J1054" s="8">
        <v>0.442</v>
      </c>
      <c r="K1054" s="8">
        <v>0.64500000000000002</v>
      </c>
      <c r="L1054" s="8">
        <v>1.0860000000000001</v>
      </c>
      <c r="M1054" s="7">
        <v>55</v>
      </c>
      <c r="N1054" s="7">
        <v>265</v>
      </c>
      <c r="O1054" s="7">
        <v>214</v>
      </c>
      <c r="P1054" s="7">
        <v>58</v>
      </c>
      <c r="Q1054" s="7">
        <v>69</v>
      </c>
      <c r="R1054" s="7">
        <v>13</v>
      </c>
      <c r="S1054" s="7">
        <v>4</v>
      </c>
      <c r="T1054" s="7">
        <v>16</v>
      </c>
      <c r="U1054" s="7">
        <v>48</v>
      </c>
      <c r="V1054" s="7">
        <v>7</v>
      </c>
      <c r="W1054" s="7">
        <v>41</v>
      </c>
      <c r="X1054" s="7">
        <v>47</v>
      </c>
      <c r="Y1054" s="7">
        <v>8</v>
      </c>
      <c r="Z1054" s="7">
        <v>5</v>
      </c>
      <c r="AA1054"/>
    </row>
    <row r="1055" spans="1:27" x14ac:dyDescent="0.25">
      <c r="A1055" s="24">
        <f t="shared" si="52"/>
        <v>1</v>
      </c>
      <c r="B1055" s="24" t="str">
        <f t="shared" si="50"/>
        <v/>
      </c>
      <c r="C1055" s="24" t="str">
        <f t="shared" si="51"/>
        <v/>
      </c>
      <c r="D1055" s="24">
        <v>2026</v>
      </c>
      <c r="E1055" s="7" t="s">
        <v>1150</v>
      </c>
      <c r="F1055" s="7" t="s">
        <v>1148</v>
      </c>
      <c r="G1055" s="7" t="s">
        <v>29</v>
      </c>
      <c r="H1055" s="7" t="s">
        <v>30</v>
      </c>
      <c r="I1055" s="8">
        <v>0.32200000000000001</v>
      </c>
      <c r="J1055" s="8">
        <v>0.38300000000000001</v>
      </c>
      <c r="K1055" s="8">
        <v>0.57399999999999995</v>
      </c>
      <c r="L1055" s="8">
        <v>0.95799999999999996</v>
      </c>
      <c r="M1055" s="7">
        <v>49</v>
      </c>
      <c r="N1055" s="7">
        <v>227</v>
      </c>
      <c r="O1055" s="7">
        <v>202</v>
      </c>
      <c r="P1055" s="7">
        <v>40</v>
      </c>
      <c r="Q1055" s="7">
        <v>65</v>
      </c>
      <c r="R1055" s="7">
        <v>13</v>
      </c>
      <c r="S1055" s="7">
        <v>1</v>
      </c>
      <c r="T1055" s="7">
        <v>12</v>
      </c>
      <c r="U1055" s="7">
        <v>49</v>
      </c>
      <c r="V1055" s="7">
        <v>5</v>
      </c>
      <c r="W1055" s="7">
        <v>17</v>
      </c>
      <c r="X1055" s="7">
        <v>31</v>
      </c>
      <c r="Y1055" s="7">
        <v>2</v>
      </c>
      <c r="Z1055" s="7">
        <v>2</v>
      </c>
      <c r="AA1055"/>
    </row>
    <row r="1056" spans="1:27" x14ac:dyDescent="0.25">
      <c r="A1056" s="24">
        <f t="shared" si="52"/>
        <v>1</v>
      </c>
      <c r="B1056" s="24" t="str">
        <f t="shared" si="50"/>
        <v/>
      </c>
      <c r="C1056" s="24" t="str">
        <f t="shared" si="51"/>
        <v/>
      </c>
      <c r="D1056" s="24">
        <v>2026</v>
      </c>
      <c r="E1056" s="7" t="s">
        <v>1149</v>
      </c>
      <c r="F1056" s="7" t="s">
        <v>1148</v>
      </c>
      <c r="G1056" s="7" t="s">
        <v>29</v>
      </c>
      <c r="H1056" s="7" t="s">
        <v>33</v>
      </c>
      <c r="I1056" s="8">
        <v>0.317</v>
      </c>
      <c r="J1056" s="8">
        <v>0.40799999999999997</v>
      </c>
      <c r="K1056" s="8">
        <v>0.45700000000000002</v>
      </c>
      <c r="L1056" s="8">
        <v>0.86499999999999999</v>
      </c>
      <c r="M1056" s="7">
        <v>52</v>
      </c>
      <c r="N1056" s="7">
        <v>220</v>
      </c>
      <c r="O1056" s="7">
        <v>186</v>
      </c>
      <c r="P1056" s="7">
        <v>34</v>
      </c>
      <c r="Q1056" s="7">
        <v>59</v>
      </c>
      <c r="R1056" s="7">
        <v>9</v>
      </c>
      <c r="S1056" s="7">
        <v>1</v>
      </c>
      <c r="T1056" s="7">
        <v>5</v>
      </c>
      <c r="U1056" s="7">
        <v>26</v>
      </c>
      <c r="V1056" s="7">
        <v>10</v>
      </c>
      <c r="W1056" s="7">
        <v>20</v>
      </c>
      <c r="X1056" s="7">
        <v>28</v>
      </c>
      <c r="Y1056" s="7">
        <v>1</v>
      </c>
      <c r="Z1056" s="7">
        <v>0</v>
      </c>
      <c r="AA1056"/>
    </row>
    <row r="1057" spans="1:27" x14ac:dyDescent="0.25">
      <c r="A1057" s="24">
        <f t="shared" si="52"/>
        <v>1</v>
      </c>
      <c r="B1057" s="24" t="str">
        <f t="shared" si="50"/>
        <v/>
      </c>
      <c r="C1057" s="24" t="str">
        <f t="shared" si="51"/>
        <v/>
      </c>
      <c r="D1057" s="24">
        <v>2026</v>
      </c>
      <c r="E1057" s="7" t="s">
        <v>1152</v>
      </c>
      <c r="F1057" s="7" t="s">
        <v>1148</v>
      </c>
      <c r="G1057" s="7" t="s">
        <v>29</v>
      </c>
      <c r="H1057" s="7" t="s">
        <v>44</v>
      </c>
      <c r="I1057" s="8">
        <v>0.28899999999999998</v>
      </c>
      <c r="J1057" s="8">
        <v>0.377</v>
      </c>
      <c r="K1057" s="8">
        <v>0.36299999999999999</v>
      </c>
      <c r="L1057" s="8">
        <v>0.73899999999999999</v>
      </c>
      <c r="M1057" s="7">
        <v>55</v>
      </c>
      <c r="N1057" s="7">
        <v>244</v>
      </c>
      <c r="O1057" s="7">
        <v>204</v>
      </c>
      <c r="P1057" s="7">
        <v>47</v>
      </c>
      <c r="Q1057" s="7">
        <v>59</v>
      </c>
      <c r="R1057" s="7">
        <v>9</v>
      </c>
      <c r="S1057" s="7">
        <v>0</v>
      </c>
      <c r="T1057" s="7">
        <v>2</v>
      </c>
      <c r="U1057" s="7">
        <v>31</v>
      </c>
      <c r="V1057" s="7">
        <v>5</v>
      </c>
      <c r="W1057" s="7">
        <v>26</v>
      </c>
      <c r="X1057" s="7">
        <v>26</v>
      </c>
      <c r="Y1057" s="7">
        <v>3</v>
      </c>
      <c r="Z1057" s="7">
        <v>2</v>
      </c>
      <c r="AA1057"/>
    </row>
    <row r="1058" spans="1:27" x14ac:dyDescent="0.25">
      <c r="A1058" s="24">
        <f t="shared" si="52"/>
        <v>1</v>
      </c>
      <c r="B1058" s="24" t="str">
        <f t="shared" si="50"/>
        <v/>
      </c>
      <c r="C1058" s="24" t="str">
        <f t="shared" si="51"/>
        <v/>
      </c>
      <c r="D1058" s="24">
        <v>2026</v>
      </c>
      <c r="E1058" s="7" t="s">
        <v>1153</v>
      </c>
      <c r="F1058" s="7" t="s">
        <v>1148</v>
      </c>
      <c r="G1058" s="7" t="s">
        <v>29</v>
      </c>
      <c r="H1058" s="7" t="s">
        <v>27</v>
      </c>
      <c r="I1058" s="8">
        <v>0.28699999999999998</v>
      </c>
      <c r="J1058" s="8">
        <v>0.32900000000000001</v>
      </c>
      <c r="K1058" s="8">
        <v>0.39400000000000002</v>
      </c>
      <c r="L1058" s="8">
        <v>0.72299999999999998</v>
      </c>
      <c r="M1058" s="7">
        <v>54</v>
      </c>
      <c r="N1058" s="7">
        <v>240</v>
      </c>
      <c r="O1058" s="7">
        <v>216</v>
      </c>
      <c r="P1058" s="7">
        <v>36</v>
      </c>
      <c r="Q1058" s="7">
        <v>62</v>
      </c>
      <c r="R1058" s="7">
        <v>7</v>
      </c>
      <c r="S1058" s="7">
        <v>2</v>
      </c>
      <c r="T1058" s="7">
        <v>4</v>
      </c>
      <c r="U1058" s="7">
        <v>38</v>
      </c>
      <c r="V1058" s="7">
        <v>2</v>
      </c>
      <c r="W1058" s="7">
        <v>14</v>
      </c>
      <c r="X1058" s="7">
        <v>39</v>
      </c>
      <c r="Y1058" s="7">
        <v>16</v>
      </c>
      <c r="Z1058" s="7">
        <v>2</v>
      </c>
      <c r="AA1058"/>
    </row>
    <row r="1059" spans="1:27" x14ac:dyDescent="0.25">
      <c r="A1059" s="24" t="str">
        <f t="shared" si="52"/>
        <v/>
      </c>
      <c r="B1059" s="24" t="str">
        <f t="shared" si="50"/>
        <v/>
      </c>
      <c r="C1059" s="24" t="str">
        <f t="shared" si="51"/>
        <v/>
      </c>
      <c r="D1059" s="24">
        <v>2026</v>
      </c>
      <c r="E1059" s="7" t="s">
        <v>1154</v>
      </c>
      <c r="F1059" s="7" t="s">
        <v>1148</v>
      </c>
      <c r="G1059" s="7" t="s">
        <v>47</v>
      </c>
      <c r="H1059" s="7" t="s">
        <v>42</v>
      </c>
      <c r="I1059" s="8">
        <v>0.252</v>
      </c>
      <c r="J1059" s="8">
        <v>0.34799999999999998</v>
      </c>
      <c r="K1059" s="8">
        <v>0.308</v>
      </c>
      <c r="L1059" s="8">
        <v>0.65500000000000003</v>
      </c>
      <c r="M1059" s="7">
        <v>45</v>
      </c>
      <c r="N1059" s="7">
        <v>173</v>
      </c>
      <c r="O1059" s="7">
        <v>143</v>
      </c>
      <c r="P1059" s="7">
        <v>25</v>
      </c>
      <c r="Q1059" s="7">
        <v>36</v>
      </c>
      <c r="R1059" s="7">
        <v>3</v>
      </c>
      <c r="S1059" s="7">
        <v>1</v>
      </c>
      <c r="T1059" s="7">
        <v>1</v>
      </c>
      <c r="U1059" s="7">
        <v>22</v>
      </c>
      <c r="V1059" s="7">
        <v>3</v>
      </c>
      <c r="W1059" s="7">
        <v>18</v>
      </c>
      <c r="X1059" s="7">
        <v>33</v>
      </c>
      <c r="Y1059" s="7">
        <v>4</v>
      </c>
      <c r="Z1059" s="7">
        <v>0</v>
      </c>
      <c r="AA1059"/>
    </row>
    <row r="1060" spans="1:27" x14ac:dyDescent="0.25">
      <c r="A1060" s="24" t="str">
        <f t="shared" si="52"/>
        <v/>
      </c>
      <c r="B1060" s="24" t="str">
        <f t="shared" si="50"/>
        <v/>
      </c>
      <c r="C1060" s="24" t="str">
        <f t="shared" si="51"/>
        <v/>
      </c>
      <c r="D1060" s="24">
        <v>2026</v>
      </c>
      <c r="E1060" s="7" t="s">
        <v>1155</v>
      </c>
      <c r="F1060" s="7" t="s">
        <v>1148</v>
      </c>
      <c r="G1060" s="7" t="s">
        <v>47</v>
      </c>
      <c r="H1060" s="7" t="s">
        <v>40</v>
      </c>
      <c r="I1060" s="8">
        <v>0.24299999999999999</v>
      </c>
      <c r="J1060" s="8">
        <v>0.33800000000000002</v>
      </c>
      <c r="K1060" s="8">
        <v>0.4</v>
      </c>
      <c r="L1060" s="8">
        <v>0.73799999999999999</v>
      </c>
      <c r="M1060" s="7">
        <v>55</v>
      </c>
      <c r="N1060" s="7">
        <v>229</v>
      </c>
      <c r="O1060" s="7">
        <v>185</v>
      </c>
      <c r="P1060" s="7">
        <v>38</v>
      </c>
      <c r="Q1060" s="7">
        <v>45</v>
      </c>
      <c r="R1060" s="7">
        <v>14</v>
      </c>
      <c r="S1060" s="7">
        <v>0</v>
      </c>
      <c r="T1060" s="7">
        <v>5</v>
      </c>
      <c r="U1060" s="7">
        <v>29</v>
      </c>
      <c r="V1060" s="7">
        <v>2</v>
      </c>
      <c r="W1060" s="7">
        <v>28</v>
      </c>
      <c r="X1060" s="7">
        <v>41</v>
      </c>
      <c r="Y1060" s="7">
        <v>4</v>
      </c>
      <c r="Z1060" s="7">
        <v>0</v>
      </c>
      <c r="AA1060"/>
    </row>
    <row r="1061" spans="1:27" x14ac:dyDescent="0.25">
      <c r="A1061" s="24" t="str">
        <f t="shared" si="52"/>
        <v/>
      </c>
      <c r="B1061" s="24" t="str">
        <f t="shared" si="50"/>
        <v/>
      </c>
      <c r="C1061" s="24" t="str">
        <f t="shared" si="51"/>
        <v/>
      </c>
      <c r="D1061" s="24">
        <v>2026</v>
      </c>
      <c r="E1061" s="7" t="s">
        <v>1157</v>
      </c>
      <c r="F1061" s="7" t="s">
        <v>1148</v>
      </c>
      <c r="G1061" s="7" t="s">
        <v>47</v>
      </c>
      <c r="H1061" s="7" t="s">
        <v>25</v>
      </c>
      <c r="I1061" s="8">
        <v>0.308</v>
      </c>
      <c r="J1061" s="8">
        <v>0.308</v>
      </c>
      <c r="K1061" s="8">
        <v>0.38500000000000001</v>
      </c>
      <c r="L1061" s="8">
        <v>0.69199999999999995</v>
      </c>
      <c r="M1061" s="7">
        <v>7</v>
      </c>
      <c r="N1061" s="7">
        <v>13</v>
      </c>
      <c r="O1061" s="7">
        <v>13</v>
      </c>
      <c r="P1061" s="7">
        <v>1</v>
      </c>
      <c r="Q1061" s="7">
        <v>4</v>
      </c>
      <c r="R1061" s="7">
        <v>1</v>
      </c>
      <c r="S1061" s="7">
        <v>0</v>
      </c>
      <c r="T1061" s="7">
        <v>0</v>
      </c>
      <c r="U1061" s="7">
        <v>3</v>
      </c>
      <c r="V1061" s="7">
        <v>0</v>
      </c>
      <c r="W1061" s="7">
        <v>0</v>
      </c>
      <c r="X1061" s="7">
        <v>4</v>
      </c>
      <c r="Y1061" s="7">
        <v>0</v>
      </c>
      <c r="Z1061" s="7">
        <v>0</v>
      </c>
      <c r="AA1061"/>
    </row>
    <row r="1062" spans="1:27" x14ac:dyDescent="0.25">
      <c r="A1062" s="24">
        <f t="shared" si="52"/>
        <v>1</v>
      </c>
      <c r="B1062" s="24" t="str">
        <f t="shared" si="50"/>
        <v/>
      </c>
      <c r="C1062" s="24" t="str">
        <f t="shared" si="51"/>
        <v/>
      </c>
      <c r="D1062" s="24">
        <v>2026</v>
      </c>
      <c r="E1062" s="7" t="s">
        <v>1158</v>
      </c>
      <c r="F1062" s="7" t="s">
        <v>1148</v>
      </c>
      <c r="G1062" s="7" t="s">
        <v>29</v>
      </c>
      <c r="H1062" s="7" t="s">
        <v>38</v>
      </c>
      <c r="I1062" s="8">
        <v>0.28000000000000003</v>
      </c>
      <c r="J1062" s="8">
        <v>0.34599999999999997</v>
      </c>
      <c r="K1062" s="8">
        <v>0.32200000000000001</v>
      </c>
      <c r="L1062" s="8">
        <v>0.66800000000000004</v>
      </c>
      <c r="M1062" s="7">
        <v>38</v>
      </c>
      <c r="N1062" s="7">
        <v>132</v>
      </c>
      <c r="O1062" s="7">
        <v>118</v>
      </c>
      <c r="P1062" s="7">
        <v>21</v>
      </c>
      <c r="Q1062" s="7">
        <v>33</v>
      </c>
      <c r="R1062" s="7">
        <v>5</v>
      </c>
      <c r="S1062" s="7">
        <v>0</v>
      </c>
      <c r="T1062" s="7">
        <v>0</v>
      </c>
      <c r="U1062" s="7">
        <v>10</v>
      </c>
      <c r="V1062" s="7">
        <v>0</v>
      </c>
      <c r="W1062" s="7">
        <v>12</v>
      </c>
      <c r="X1062" s="7">
        <v>37</v>
      </c>
      <c r="Y1062" s="7">
        <v>1</v>
      </c>
      <c r="Z1062" s="7">
        <v>1</v>
      </c>
      <c r="AA1062"/>
    </row>
    <row r="1063" spans="1:27" x14ac:dyDescent="0.25">
      <c r="A1063" s="24">
        <f t="shared" si="52"/>
        <v>1</v>
      </c>
      <c r="B1063" s="24" t="str">
        <f t="shared" si="50"/>
        <v/>
      </c>
      <c r="C1063" s="24" t="str">
        <f t="shared" si="51"/>
        <v/>
      </c>
      <c r="D1063" s="24">
        <v>2026</v>
      </c>
      <c r="E1063" s="7" t="s">
        <v>1159</v>
      </c>
      <c r="F1063" s="7" t="s">
        <v>1148</v>
      </c>
      <c r="G1063" s="7" t="s">
        <v>29</v>
      </c>
      <c r="H1063" s="7" t="s">
        <v>38</v>
      </c>
      <c r="I1063" s="8">
        <v>0.254</v>
      </c>
      <c r="J1063" s="8">
        <v>0.41599999999999998</v>
      </c>
      <c r="K1063" s="8">
        <v>0.55900000000000005</v>
      </c>
      <c r="L1063" s="8">
        <v>0.97499999999999998</v>
      </c>
      <c r="M1063" s="7">
        <v>26</v>
      </c>
      <c r="N1063" s="7">
        <v>79</v>
      </c>
      <c r="O1063" s="7">
        <v>59</v>
      </c>
      <c r="P1063" s="7">
        <v>15</v>
      </c>
      <c r="Q1063" s="7">
        <v>15</v>
      </c>
      <c r="R1063" s="7">
        <v>3</v>
      </c>
      <c r="S1063" s="7">
        <v>0</v>
      </c>
      <c r="T1063" s="7">
        <v>5</v>
      </c>
      <c r="U1063" s="7">
        <v>23</v>
      </c>
      <c r="V1063" s="7">
        <v>1</v>
      </c>
      <c r="W1063" s="7">
        <v>16</v>
      </c>
      <c r="X1063" s="7">
        <v>26</v>
      </c>
      <c r="Y1063" s="7">
        <v>3</v>
      </c>
      <c r="Z1063" s="7">
        <v>0</v>
      </c>
      <c r="AA1063"/>
    </row>
    <row r="1064" spans="1:27" x14ac:dyDescent="0.25">
      <c r="A1064" s="24" t="str">
        <f t="shared" si="52"/>
        <v/>
      </c>
      <c r="B1064" s="24" t="str">
        <f t="shared" si="50"/>
        <v/>
      </c>
      <c r="C1064" s="24" t="str">
        <f t="shared" si="51"/>
        <v/>
      </c>
      <c r="D1064" s="24">
        <v>2026</v>
      </c>
      <c r="E1064" s="7" t="s">
        <v>1156</v>
      </c>
      <c r="F1064" s="7" t="s">
        <v>1148</v>
      </c>
      <c r="G1064" s="7" t="s">
        <v>47</v>
      </c>
      <c r="H1064" s="7" t="s">
        <v>38</v>
      </c>
      <c r="I1064" s="8">
        <v>0.24199999999999999</v>
      </c>
      <c r="J1064" s="8">
        <v>0.30599999999999999</v>
      </c>
      <c r="K1064" s="8">
        <v>0.42399999999999999</v>
      </c>
      <c r="L1064" s="8">
        <v>0.73</v>
      </c>
      <c r="M1064" s="7">
        <v>19</v>
      </c>
      <c r="N1064" s="7">
        <v>36</v>
      </c>
      <c r="O1064" s="7">
        <v>33</v>
      </c>
      <c r="P1064" s="7">
        <v>7</v>
      </c>
      <c r="Q1064" s="7">
        <v>8</v>
      </c>
      <c r="R1064" s="7">
        <v>3</v>
      </c>
      <c r="S1064" s="7">
        <v>0</v>
      </c>
      <c r="T1064" s="7">
        <v>1</v>
      </c>
      <c r="U1064" s="7">
        <v>6</v>
      </c>
      <c r="V1064" s="7">
        <v>0</v>
      </c>
      <c r="W1064" s="7">
        <v>3</v>
      </c>
      <c r="X1064" s="7">
        <v>8</v>
      </c>
      <c r="Y1064" s="7">
        <v>0</v>
      </c>
      <c r="Z1064" s="7">
        <v>0</v>
      </c>
      <c r="AA1064"/>
    </row>
    <row r="1065" spans="1:27" x14ac:dyDescent="0.25">
      <c r="A1065" s="24" t="str">
        <f t="shared" si="52"/>
        <v/>
      </c>
      <c r="B1065" s="24" t="str">
        <f t="shared" si="50"/>
        <v/>
      </c>
      <c r="C1065" s="24" t="str">
        <f t="shared" si="51"/>
        <v/>
      </c>
      <c r="D1065" s="24">
        <v>2026</v>
      </c>
      <c r="E1065" s="7" t="s">
        <v>1160</v>
      </c>
      <c r="F1065" s="7" t="s">
        <v>1148</v>
      </c>
      <c r="G1065" s="7" t="s">
        <v>24</v>
      </c>
      <c r="H1065" s="7" t="s">
        <v>38</v>
      </c>
      <c r="I1065" s="8">
        <v>0.22</v>
      </c>
      <c r="J1065" s="8">
        <v>0.30399999999999999</v>
      </c>
      <c r="K1065" s="8">
        <v>0.29299999999999998</v>
      </c>
      <c r="L1065" s="8">
        <v>0.59699999999999998</v>
      </c>
      <c r="M1065" s="7">
        <v>21</v>
      </c>
      <c r="N1065" s="7">
        <v>46</v>
      </c>
      <c r="O1065" s="7">
        <v>41</v>
      </c>
      <c r="P1065" s="7">
        <v>4</v>
      </c>
      <c r="Q1065" s="7">
        <v>9</v>
      </c>
      <c r="R1065" s="7">
        <v>0</v>
      </c>
      <c r="S1065" s="7">
        <v>0</v>
      </c>
      <c r="T1065" s="7">
        <v>1</v>
      </c>
      <c r="U1065" s="7">
        <v>11</v>
      </c>
      <c r="V1065" s="7">
        <v>1</v>
      </c>
      <c r="W1065" s="7">
        <v>4</v>
      </c>
      <c r="X1065" s="7">
        <v>16</v>
      </c>
      <c r="Y1065" s="7">
        <v>0</v>
      </c>
      <c r="Z1065" s="7">
        <v>0</v>
      </c>
      <c r="AA1065"/>
    </row>
    <row r="1066" spans="1:27" x14ac:dyDescent="0.25">
      <c r="A1066" s="24" t="str">
        <f t="shared" si="52"/>
        <v/>
      </c>
      <c r="B1066" s="24" t="str">
        <f t="shared" si="50"/>
        <v/>
      </c>
      <c r="C1066" s="24" t="str">
        <f t="shared" si="51"/>
        <v/>
      </c>
      <c r="D1066" s="24">
        <v>2026</v>
      </c>
      <c r="E1066" s="7" t="s">
        <v>1161</v>
      </c>
      <c r="F1066" s="7" t="s">
        <v>1148</v>
      </c>
      <c r="G1066" s="7" t="s">
        <v>47</v>
      </c>
      <c r="H1066" s="7" t="s">
        <v>64</v>
      </c>
      <c r="I1066" s="8">
        <v>0.2</v>
      </c>
      <c r="J1066" s="8">
        <v>0.33300000000000002</v>
      </c>
      <c r="K1066" s="8">
        <v>0.2</v>
      </c>
      <c r="L1066" s="8">
        <v>0.53300000000000003</v>
      </c>
      <c r="M1066" s="7">
        <v>4</v>
      </c>
      <c r="N1066" s="7">
        <v>6</v>
      </c>
      <c r="O1066" s="7">
        <v>5</v>
      </c>
      <c r="P1066" s="7">
        <v>1</v>
      </c>
      <c r="Q1066" s="7">
        <v>1</v>
      </c>
      <c r="R1066" s="7">
        <v>0</v>
      </c>
      <c r="S1066" s="7">
        <v>0</v>
      </c>
      <c r="T1066" s="7">
        <v>0</v>
      </c>
      <c r="U1066" s="7">
        <v>1</v>
      </c>
      <c r="V1066" s="7">
        <v>1</v>
      </c>
      <c r="W1066" s="7">
        <v>0</v>
      </c>
      <c r="X1066" s="7">
        <v>2</v>
      </c>
      <c r="Y1066" s="7">
        <v>0</v>
      </c>
      <c r="Z1066" s="7">
        <v>0</v>
      </c>
      <c r="AA1066"/>
    </row>
    <row r="1067" spans="1:27" x14ac:dyDescent="0.25">
      <c r="A1067" s="24">
        <f t="shared" si="52"/>
        <v>1</v>
      </c>
      <c r="B1067" s="24" t="str">
        <f t="shared" si="50"/>
        <v/>
      </c>
      <c r="C1067" s="24" t="str">
        <f t="shared" si="51"/>
        <v/>
      </c>
      <c r="D1067" s="24">
        <v>2026</v>
      </c>
      <c r="E1067" s="7" t="s">
        <v>1162</v>
      </c>
      <c r="F1067" s="7" t="s">
        <v>1148</v>
      </c>
      <c r="G1067" s="7" t="s">
        <v>29</v>
      </c>
      <c r="H1067" s="7" t="s">
        <v>33</v>
      </c>
      <c r="I1067" s="8">
        <v>0.16200000000000001</v>
      </c>
      <c r="J1067" s="8">
        <v>0.34</v>
      </c>
      <c r="K1067" s="8">
        <v>0.189</v>
      </c>
      <c r="L1067" s="8">
        <v>0.53</v>
      </c>
      <c r="M1067" s="7">
        <v>16</v>
      </c>
      <c r="N1067" s="7">
        <v>47</v>
      </c>
      <c r="O1067" s="7">
        <v>37</v>
      </c>
      <c r="P1067" s="7">
        <v>10</v>
      </c>
      <c r="Q1067" s="7">
        <v>6</v>
      </c>
      <c r="R1067" s="7">
        <v>1</v>
      </c>
      <c r="S1067" s="7">
        <v>0</v>
      </c>
      <c r="T1067" s="7">
        <v>0</v>
      </c>
      <c r="U1067" s="7">
        <v>3</v>
      </c>
      <c r="V1067" s="7">
        <v>3</v>
      </c>
      <c r="W1067" s="7">
        <v>7</v>
      </c>
      <c r="X1067" s="7">
        <v>8</v>
      </c>
      <c r="Y1067" s="7">
        <v>4</v>
      </c>
      <c r="Z1067" s="7">
        <v>0</v>
      </c>
      <c r="AA1067"/>
    </row>
    <row r="1068" spans="1:27" x14ac:dyDescent="0.25">
      <c r="A1068" s="24">
        <f t="shared" si="52"/>
        <v>1</v>
      </c>
      <c r="B1068" s="24" t="str">
        <f t="shared" si="50"/>
        <v/>
      </c>
      <c r="C1068" s="24" t="str">
        <f t="shared" si="51"/>
        <v/>
      </c>
      <c r="D1068" s="24">
        <v>2026</v>
      </c>
      <c r="E1068" s="7" t="s">
        <v>1163</v>
      </c>
      <c r="F1068" s="7" t="s">
        <v>1148</v>
      </c>
      <c r="G1068" s="7" t="s">
        <v>29</v>
      </c>
      <c r="H1068" s="7" t="s">
        <v>38</v>
      </c>
      <c r="I1068" s="8">
        <v>0.154</v>
      </c>
      <c r="J1068" s="8">
        <v>0.26700000000000002</v>
      </c>
      <c r="K1068" s="8">
        <v>0.154</v>
      </c>
      <c r="L1068" s="8">
        <v>0.42099999999999999</v>
      </c>
      <c r="M1068" s="7">
        <v>9</v>
      </c>
      <c r="N1068" s="7">
        <v>15</v>
      </c>
      <c r="O1068" s="7">
        <v>13</v>
      </c>
      <c r="P1068" s="7">
        <v>1</v>
      </c>
      <c r="Q1068" s="7">
        <v>2</v>
      </c>
      <c r="R1068" s="7">
        <v>0</v>
      </c>
      <c r="S1068" s="7">
        <v>0</v>
      </c>
      <c r="T1068" s="7">
        <v>0</v>
      </c>
      <c r="U1068" s="7">
        <v>0</v>
      </c>
      <c r="V1068" s="7">
        <v>1</v>
      </c>
      <c r="W1068" s="7">
        <v>1</v>
      </c>
      <c r="X1068" s="7">
        <v>4</v>
      </c>
      <c r="Y1068" s="7">
        <v>0</v>
      </c>
      <c r="Z1068" s="7">
        <v>0</v>
      </c>
      <c r="AA1068"/>
    </row>
    <row r="1069" spans="1:27" x14ac:dyDescent="0.25">
      <c r="A1069" s="24">
        <f t="shared" si="52"/>
        <v>1</v>
      </c>
      <c r="B1069" s="24" t="str">
        <f t="shared" si="50"/>
        <v/>
      </c>
      <c r="C1069" s="24" t="str">
        <f t="shared" si="51"/>
        <v/>
      </c>
      <c r="D1069" s="24">
        <v>2026</v>
      </c>
      <c r="E1069" s="7" t="s">
        <v>1164</v>
      </c>
      <c r="F1069" s="7" t="s">
        <v>1148</v>
      </c>
      <c r="G1069" s="7" t="s">
        <v>29</v>
      </c>
      <c r="H1069" s="7" t="s">
        <v>38</v>
      </c>
      <c r="I1069" s="8">
        <v>0.14299999999999999</v>
      </c>
      <c r="J1069" s="8">
        <v>0.379</v>
      </c>
      <c r="K1069" s="8">
        <v>0.14299999999999999</v>
      </c>
      <c r="L1069" s="8">
        <v>0.52200000000000002</v>
      </c>
      <c r="M1069" s="7">
        <v>13</v>
      </c>
      <c r="N1069" s="7">
        <v>30</v>
      </c>
      <c r="O1069" s="7">
        <v>21</v>
      </c>
      <c r="P1069" s="7">
        <v>0</v>
      </c>
      <c r="Q1069" s="7">
        <v>3</v>
      </c>
      <c r="R1069" s="7">
        <v>0</v>
      </c>
      <c r="S1069" s="7">
        <v>0</v>
      </c>
      <c r="T1069" s="7">
        <v>0</v>
      </c>
      <c r="U1069" s="7">
        <v>1</v>
      </c>
      <c r="V1069" s="7">
        <v>2</v>
      </c>
      <c r="W1069" s="7">
        <v>6</v>
      </c>
      <c r="X1069" s="7">
        <v>11</v>
      </c>
      <c r="Y1069" s="7">
        <v>1</v>
      </c>
      <c r="Z1069" s="7">
        <v>0</v>
      </c>
      <c r="AA1069"/>
    </row>
    <row r="1070" spans="1:27" x14ac:dyDescent="0.25">
      <c r="A1070" s="24" t="str">
        <f t="shared" si="52"/>
        <v/>
      </c>
      <c r="B1070" s="24" t="str">
        <f t="shared" si="50"/>
        <v/>
      </c>
      <c r="C1070" s="24" t="str">
        <f t="shared" si="51"/>
        <v/>
      </c>
      <c r="D1070" s="24">
        <v>2026</v>
      </c>
      <c r="E1070" s="7" t="s">
        <v>1165</v>
      </c>
      <c r="F1070" s="7" t="s">
        <v>1148</v>
      </c>
      <c r="G1070" s="7" t="s">
        <v>47</v>
      </c>
      <c r="H1070" s="7" t="s">
        <v>164</v>
      </c>
      <c r="I1070" s="8">
        <v>0</v>
      </c>
      <c r="J1070" s="8">
        <v>0</v>
      </c>
      <c r="K1070" s="8">
        <v>0</v>
      </c>
      <c r="L1070" s="8">
        <v>0</v>
      </c>
      <c r="M1070" s="7">
        <v>2</v>
      </c>
      <c r="N1070" s="7">
        <v>2</v>
      </c>
      <c r="O1070" s="7">
        <v>2</v>
      </c>
      <c r="P1070" s="7">
        <v>0</v>
      </c>
      <c r="Q1070" s="7">
        <v>0</v>
      </c>
      <c r="R1070" s="7">
        <v>0</v>
      </c>
      <c r="S1070" s="7">
        <v>0</v>
      </c>
      <c r="T1070" s="7">
        <v>0</v>
      </c>
      <c r="U1070" s="7">
        <v>0</v>
      </c>
      <c r="V1070" s="7">
        <v>0</v>
      </c>
      <c r="W1070" s="7">
        <v>0</v>
      </c>
      <c r="X1070" s="7">
        <v>0</v>
      </c>
      <c r="Y1070" s="7">
        <v>0</v>
      </c>
      <c r="Z1070" s="7">
        <v>0</v>
      </c>
      <c r="AA1070"/>
    </row>
    <row r="1071" spans="1:27" x14ac:dyDescent="0.25">
      <c r="A1071" s="24" t="str">
        <f t="shared" si="52"/>
        <v/>
      </c>
      <c r="B1071" s="24" t="str">
        <f t="shared" si="50"/>
        <v/>
      </c>
      <c r="C1071" s="24" t="str">
        <f t="shared" si="51"/>
        <v/>
      </c>
      <c r="D1071" s="24">
        <v>2026</v>
      </c>
      <c r="E1071" s="7" t="s">
        <v>1166</v>
      </c>
      <c r="F1071" s="7" t="s">
        <v>1148</v>
      </c>
      <c r="G1071" s="7" t="s">
        <v>47</v>
      </c>
      <c r="H1071" s="7" t="s">
        <v>25</v>
      </c>
      <c r="I1071" s="8">
        <v>0</v>
      </c>
      <c r="J1071" s="8">
        <v>0.14299999999999999</v>
      </c>
      <c r="K1071" s="8">
        <v>0</v>
      </c>
      <c r="L1071" s="8">
        <v>0.14299999999999999</v>
      </c>
      <c r="M1071" s="7">
        <v>6</v>
      </c>
      <c r="N1071" s="7">
        <v>7</v>
      </c>
      <c r="O1071" s="7">
        <v>6</v>
      </c>
      <c r="P1071" s="7">
        <v>0</v>
      </c>
      <c r="Q1071" s="7">
        <v>0</v>
      </c>
      <c r="R1071" s="7">
        <v>0</v>
      </c>
      <c r="S1071" s="7">
        <v>0</v>
      </c>
      <c r="T1071" s="7">
        <v>0</v>
      </c>
      <c r="U1071" s="7">
        <v>0</v>
      </c>
      <c r="V1071" s="7">
        <v>0</v>
      </c>
      <c r="W1071" s="7">
        <v>1</v>
      </c>
      <c r="X1071" s="7">
        <v>1</v>
      </c>
      <c r="Y1071" s="7">
        <v>0</v>
      </c>
      <c r="Z1071" s="7">
        <v>0</v>
      </c>
      <c r="AA1071"/>
    </row>
    <row r="1072" spans="1:27" x14ac:dyDescent="0.25">
      <c r="A1072" s="24" t="str">
        <f t="shared" si="52"/>
        <v/>
      </c>
      <c r="B1072" s="24">
        <f t="shared" si="50"/>
        <v>1</v>
      </c>
      <c r="C1072" s="24" t="str">
        <f t="shared" si="51"/>
        <v/>
      </c>
      <c r="D1072" s="24">
        <v>2026</v>
      </c>
      <c r="E1072" s="7" t="s">
        <v>1167</v>
      </c>
      <c r="F1072" s="7" t="s">
        <v>1168</v>
      </c>
      <c r="G1072" s="7" t="s">
        <v>37</v>
      </c>
      <c r="H1072" s="7" t="s">
        <v>30</v>
      </c>
      <c r="I1072" s="8">
        <v>0.35699999999999998</v>
      </c>
      <c r="J1072" s="8">
        <v>0.47599999999999998</v>
      </c>
      <c r="K1072" s="8">
        <v>0.625</v>
      </c>
      <c r="L1072" s="8">
        <v>1.101</v>
      </c>
      <c r="M1072" s="7">
        <v>57</v>
      </c>
      <c r="N1072" s="7">
        <v>277</v>
      </c>
      <c r="O1072" s="7">
        <v>224</v>
      </c>
      <c r="P1072" s="7">
        <v>64</v>
      </c>
      <c r="Q1072" s="7">
        <v>80</v>
      </c>
      <c r="R1072" s="7">
        <v>14</v>
      </c>
      <c r="S1072" s="7">
        <v>2</v>
      </c>
      <c r="T1072" s="7">
        <v>14</v>
      </c>
      <c r="U1072" s="7">
        <v>37</v>
      </c>
      <c r="V1072" s="7">
        <v>7</v>
      </c>
      <c r="W1072" s="7">
        <v>44</v>
      </c>
      <c r="X1072" s="7">
        <v>44</v>
      </c>
      <c r="Y1072" s="7">
        <v>16</v>
      </c>
      <c r="Z1072" s="7">
        <v>4</v>
      </c>
      <c r="AA1072"/>
    </row>
    <row r="1073" spans="1:27" x14ac:dyDescent="0.25">
      <c r="A1073" s="24" t="str">
        <f t="shared" si="52"/>
        <v/>
      </c>
      <c r="B1073" s="24">
        <f t="shared" si="50"/>
        <v>1</v>
      </c>
      <c r="C1073" s="24" t="str">
        <f t="shared" si="51"/>
        <v/>
      </c>
      <c r="D1073" s="24">
        <v>2026</v>
      </c>
      <c r="E1073" s="7" t="s">
        <v>1169</v>
      </c>
      <c r="F1073" s="7" t="s">
        <v>1168</v>
      </c>
      <c r="G1073" s="7" t="s">
        <v>37</v>
      </c>
      <c r="H1073" s="7" t="s">
        <v>27</v>
      </c>
      <c r="I1073" s="8">
        <v>0.32600000000000001</v>
      </c>
      <c r="J1073" s="8">
        <v>0.46200000000000002</v>
      </c>
      <c r="K1073" s="8">
        <v>0.80400000000000005</v>
      </c>
      <c r="L1073" s="8">
        <v>1.266</v>
      </c>
      <c r="M1073" s="7">
        <v>60</v>
      </c>
      <c r="N1073" s="7">
        <v>290</v>
      </c>
      <c r="O1073" s="7">
        <v>230</v>
      </c>
      <c r="P1073" s="7">
        <v>81</v>
      </c>
      <c r="Q1073" s="7">
        <v>75</v>
      </c>
      <c r="R1073" s="7">
        <v>13</v>
      </c>
      <c r="S1073" s="7">
        <v>2</v>
      </c>
      <c r="T1073" s="7">
        <v>31</v>
      </c>
      <c r="U1073" s="7">
        <v>75</v>
      </c>
      <c r="V1073" s="7">
        <v>14</v>
      </c>
      <c r="W1073" s="7">
        <v>45</v>
      </c>
      <c r="X1073" s="7">
        <v>67</v>
      </c>
      <c r="Y1073" s="7">
        <v>2</v>
      </c>
      <c r="Z1073" s="7">
        <v>3</v>
      </c>
      <c r="AA1073"/>
    </row>
    <row r="1074" spans="1:27" x14ac:dyDescent="0.25">
      <c r="A1074" s="24">
        <f t="shared" si="52"/>
        <v>1</v>
      </c>
      <c r="B1074" s="24" t="str">
        <f t="shared" si="50"/>
        <v/>
      </c>
      <c r="C1074" s="24" t="str">
        <f t="shared" si="51"/>
        <v/>
      </c>
      <c r="D1074" s="24">
        <v>2026</v>
      </c>
      <c r="E1074" s="7" t="s">
        <v>1170</v>
      </c>
      <c r="F1074" s="7" t="s">
        <v>1168</v>
      </c>
      <c r="G1074" s="7" t="s">
        <v>29</v>
      </c>
      <c r="H1074" s="7" t="s">
        <v>33</v>
      </c>
      <c r="I1074" s="8">
        <v>0.32</v>
      </c>
      <c r="J1074" s="8">
        <v>0.42399999999999999</v>
      </c>
      <c r="K1074" s="8">
        <v>0.64400000000000002</v>
      </c>
      <c r="L1074" s="8">
        <v>1.069</v>
      </c>
      <c r="M1074" s="7">
        <v>50</v>
      </c>
      <c r="N1074" s="7">
        <v>231</v>
      </c>
      <c r="O1074" s="7">
        <v>194</v>
      </c>
      <c r="P1074" s="7">
        <v>48</v>
      </c>
      <c r="Q1074" s="7">
        <v>62</v>
      </c>
      <c r="R1074" s="7">
        <v>10</v>
      </c>
      <c r="S1074" s="7">
        <v>1</v>
      </c>
      <c r="T1074" s="7">
        <v>17</v>
      </c>
      <c r="U1074" s="7">
        <v>69</v>
      </c>
      <c r="V1074" s="7">
        <v>16</v>
      </c>
      <c r="W1074" s="7">
        <v>20</v>
      </c>
      <c r="X1074" s="7">
        <v>65</v>
      </c>
      <c r="Y1074" s="7">
        <v>0</v>
      </c>
      <c r="Z1074" s="7">
        <v>0</v>
      </c>
      <c r="AA1074"/>
    </row>
    <row r="1075" spans="1:27" x14ac:dyDescent="0.25">
      <c r="A1075" s="24" t="str">
        <f t="shared" si="52"/>
        <v/>
      </c>
      <c r="B1075" s="24" t="str">
        <f t="shared" si="50"/>
        <v/>
      </c>
      <c r="C1075" s="24" t="str">
        <f t="shared" si="51"/>
        <v/>
      </c>
      <c r="D1075" s="24">
        <v>2026</v>
      </c>
      <c r="E1075" s="7" t="s">
        <v>1171</v>
      </c>
      <c r="F1075" s="7" t="s">
        <v>1168</v>
      </c>
      <c r="G1075" s="7" t="s">
        <v>24</v>
      </c>
      <c r="H1075" s="7" t="s">
        <v>40</v>
      </c>
      <c r="I1075" s="8">
        <v>0.28399999999999997</v>
      </c>
      <c r="J1075" s="8">
        <v>0.42</v>
      </c>
      <c r="K1075" s="8">
        <v>0.53100000000000003</v>
      </c>
      <c r="L1075" s="8">
        <v>0.95099999999999996</v>
      </c>
      <c r="M1075" s="7">
        <v>57</v>
      </c>
      <c r="N1075" s="7">
        <v>269</v>
      </c>
      <c r="O1075" s="7">
        <v>211</v>
      </c>
      <c r="P1075" s="7">
        <v>66</v>
      </c>
      <c r="Q1075" s="7">
        <v>60</v>
      </c>
      <c r="R1075" s="7">
        <v>19</v>
      </c>
      <c r="S1075" s="7">
        <v>0</v>
      </c>
      <c r="T1075" s="7">
        <v>11</v>
      </c>
      <c r="U1075" s="7">
        <v>46</v>
      </c>
      <c r="V1075" s="7">
        <v>4</v>
      </c>
      <c r="W1075" s="7">
        <v>47</v>
      </c>
      <c r="X1075" s="7">
        <v>65</v>
      </c>
      <c r="Y1075" s="7">
        <v>8</v>
      </c>
      <c r="Z1075" s="7">
        <v>1</v>
      </c>
      <c r="AA1075"/>
    </row>
    <row r="1076" spans="1:27" x14ac:dyDescent="0.25">
      <c r="A1076" s="24" t="str">
        <f t="shared" si="52"/>
        <v/>
      </c>
      <c r="B1076" s="24" t="str">
        <f t="shared" si="50"/>
        <v/>
      </c>
      <c r="C1076" s="24" t="str">
        <f t="shared" si="51"/>
        <v/>
      </c>
      <c r="D1076" s="24">
        <v>2026</v>
      </c>
      <c r="E1076" s="7" t="s">
        <v>1172</v>
      </c>
      <c r="F1076" s="7" t="s">
        <v>1168</v>
      </c>
      <c r="G1076" s="7" t="s">
        <v>37</v>
      </c>
      <c r="H1076" s="7" t="s">
        <v>25</v>
      </c>
      <c r="I1076" s="8">
        <v>0.27500000000000002</v>
      </c>
      <c r="J1076" s="8">
        <v>0.42199999999999999</v>
      </c>
      <c r="K1076" s="8">
        <v>0.5</v>
      </c>
      <c r="L1076" s="8">
        <v>0.92200000000000004</v>
      </c>
      <c r="M1076" s="7">
        <v>57</v>
      </c>
      <c r="N1076" s="7">
        <v>242</v>
      </c>
      <c r="O1076" s="7">
        <v>182</v>
      </c>
      <c r="P1076" s="7">
        <v>42</v>
      </c>
      <c r="Q1076" s="7">
        <v>50</v>
      </c>
      <c r="R1076" s="7">
        <v>11</v>
      </c>
      <c r="S1076" s="7">
        <v>0</v>
      </c>
      <c r="T1076" s="7">
        <v>10</v>
      </c>
      <c r="U1076" s="7">
        <v>43</v>
      </c>
      <c r="V1076" s="7">
        <v>14</v>
      </c>
      <c r="W1076" s="7">
        <v>36</v>
      </c>
      <c r="X1076" s="7">
        <v>41</v>
      </c>
      <c r="Y1076" s="7">
        <v>6</v>
      </c>
      <c r="Z1076" s="7">
        <v>1</v>
      </c>
      <c r="AA1076"/>
    </row>
    <row r="1077" spans="1:27" x14ac:dyDescent="0.25">
      <c r="A1077" s="24">
        <f t="shared" si="52"/>
        <v>1</v>
      </c>
      <c r="B1077" s="24" t="str">
        <f t="shared" si="50"/>
        <v/>
      </c>
      <c r="C1077" s="24" t="str">
        <f t="shared" si="51"/>
        <v/>
      </c>
      <c r="D1077" s="24">
        <v>2026</v>
      </c>
      <c r="E1077" s="7" t="s">
        <v>1173</v>
      </c>
      <c r="F1077" s="7" t="s">
        <v>1168</v>
      </c>
      <c r="G1077" s="7" t="s">
        <v>29</v>
      </c>
      <c r="H1077" s="7" t="s">
        <v>44</v>
      </c>
      <c r="I1077" s="8">
        <v>0.26600000000000001</v>
      </c>
      <c r="J1077" s="8">
        <v>0.379</v>
      </c>
      <c r="K1077" s="8">
        <v>0.56299999999999994</v>
      </c>
      <c r="L1077" s="8">
        <v>0.94199999999999995</v>
      </c>
      <c r="M1077" s="7">
        <v>61</v>
      </c>
      <c r="N1077" s="7">
        <v>265</v>
      </c>
      <c r="O1077" s="7">
        <v>222</v>
      </c>
      <c r="P1077" s="7">
        <v>43</v>
      </c>
      <c r="Q1077" s="7">
        <v>59</v>
      </c>
      <c r="R1077" s="7">
        <v>13</v>
      </c>
      <c r="S1077" s="7">
        <v>1</v>
      </c>
      <c r="T1077" s="7">
        <v>17</v>
      </c>
      <c r="U1077" s="7">
        <v>65</v>
      </c>
      <c r="V1077" s="7">
        <v>7</v>
      </c>
      <c r="W1077" s="7">
        <v>34</v>
      </c>
      <c r="X1077" s="7">
        <v>75</v>
      </c>
      <c r="Y1077" s="7">
        <v>2</v>
      </c>
      <c r="Z1077" s="7">
        <v>0</v>
      </c>
      <c r="AA1077"/>
    </row>
    <row r="1078" spans="1:27" x14ac:dyDescent="0.25">
      <c r="A1078" s="24" t="str">
        <f t="shared" si="52"/>
        <v/>
      </c>
      <c r="B1078" s="24" t="str">
        <f t="shared" si="50"/>
        <v/>
      </c>
      <c r="C1078" s="24" t="str">
        <f t="shared" si="51"/>
        <v/>
      </c>
      <c r="D1078" s="24">
        <v>2026</v>
      </c>
      <c r="E1078" s="7" t="s">
        <v>1174</v>
      </c>
      <c r="F1078" s="7" t="s">
        <v>1168</v>
      </c>
      <c r="G1078" s="7" t="s">
        <v>24</v>
      </c>
      <c r="H1078" s="7" t="s">
        <v>42</v>
      </c>
      <c r="I1078" s="8">
        <v>0.22600000000000001</v>
      </c>
      <c r="J1078" s="8">
        <v>0.35</v>
      </c>
      <c r="K1078" s="8">
        <v>0.53</v>
      </c>
      <c r="L1078" s="8">
        <v>0.88</v>
      </c>
      <c r="M1078" s="7">
        <v>51</v>
      </c>
      <c r="N1078" s="7">
        <v>201</v>
      </c>
      <c r="O1078" s="7">
        <v>164</v>
      </c>
      <c r="P1078" s="7">
        <v>38</v>
      </c>
      <c r="Q1078" s="7">
        <v>37</v>
      </c>
      <c r="R1078" s="7">
        <v>4</v>
      </c>
      <c r="S1078" s="7">
        <v>2</v>
      </c>
      <c r="T1078" s="7">
        <v>14</v>
      </c>
      <c r="U1078" s="7">
        <v>39</v>
      </c>
      <c r="V1078" s="7">
        <v>4</v>
      </c>
      <c r="W1078" s="7">
        <v>29</v>
      </c>
      <c r="X1078" s="7">
        <v>74</v>
      </c>
      <c r="Y1078" s="7">
        <v>0</v>
      </c>
      <c r="Z1078" s="7">
        <v>0</v>
      </c>
      <c r="AA1078"/>
    </row>
    <row r="1079" spans="1:27" x14ac:dyDescent="0.25">
      <c r="A1079" s="24" t="str">
        <f t="shared" si="52"/>
        <v/>
      </c>
      <c r="B1079" s="24" t="str">
        <f t="shared" si="50"/>
        <v/>
      </c>
      <c r="C1079" s="24" t="str">
        <f t="shared" si="51"/>
        <v/>
      </c>
      <c r="D1079" s="24">
        <v>2026</v>
      </c>
      <c r="E1079" s="7" t="s">
        <v>1175</v>
      </c>
      <c r="F1079" s="7" t="s">
        <v>1168</v>
      </c>
      <c r="G1079" s="7" t="s">
        <v>24</v>
      </c>
      <c r="H1079" s="7" t="s">
        <v>35</v>
      </c>
      <c r="I1079" s="8">
        <v>0.28699999999999998</v>
      </c>
      <c r="J1079" s="8">
        <v>0.36799999999999999</v>
      </c>
      <c r="K1079" s="8">
        <v>0.59399999999999997</v>
      </c>
      <c r="L1079" s="8">
        <v>0.96199999999999997</v>
      </c>
      <c r="M1079" s="7">
        <v>31</v>
      </c>
      <c r="N1079" s="7">
        <v>114</v>
      </c>
      <c r="O1079" s="7">
        <v>101</v>
      </c>
      <c r="P1079" s="7">
        <v>20</v>
      </c>
      <c r="Q1079" s="7">
        <v>29</v>
      </c>
      <c r="R1079" s="7">
        <v>5</v>
      </c>
      <c r="S1079" s="7">
        <v>1</v>
      </c>
      <c r="T1079" s="7">
        <v>8</v>
      </c>
      <c r="U1079" s="7">
        <v>17</v>
      </c>
      <c r="V1079" s="7">
        <v>5</v>
      </c>
      <c r="W1079" s="7">
        <v>8</v>
      </c>
      <c r="X1079" s="7">
        <v>40</v>
      </c>
      <c r="Y1079" s="7">
        <v>1</v>
      </c>
      <c r="Z1079" s="7">
        <v>0</v>
      </c>
      <c r="AA1079"/>
    </row>
    <row r="1080" spans="1:27" x14ac:dyDescent="0.25">
      <c r="A1080" s="24" t="str">
        <f t="shared" si="52"/>
        <v/>
      </c>
      <c r="B1080" s="24" t="str">
        <f t="shared" si="50"/>
        <v/>
      </c>
      <c r="C1080" s="24" t="str">
        <f t="shared" si="51"/>
        <v/>
      </c>
      <c r="D1080" s="24">
        <v>2026</v>
      </c>
      <c r="E1080" s="7" t="s">
        <v>1177</v>
      </c>
      <c r="F1080" s="7" t="s">
        <v>1168</v>
      </c>
      <c r="G1080" s="7" t="s">
        <v>37</v>
      </c>
      <c r="H1080" s="7" t="s">
        <v>33</v>
      </c>
      <c r="I1080" s="8">
        <v>0.26100000000000001</v>
      </c>
      <c r="J1080" s="8">
        <v>0.35799999999999998</v>
      </c>
      <c r="K1080" s="8">
        <v>0.49299999999999999</v>
      </c>
      <c r="L1080" s="8">
        <v>0.85099999999999998</v>
      </c>
      <c r="M1080" s="7">
        <v>19</v>
      </c>
      <c r="N1080" s="7">
        <v>81</v>
      </c>
      <c r="O1080" s="7">
        <v>69</v>
      </c>
      <c r="P1080" s="7">
        <v>11</v>
      </c>
      <c r="Q1080" s="7">
        <v>18</v>
      </c>
      <c r="R1080" s="7">
        <v>4</v>
      </c>
      <c r="S1080" s="7">
        <v>0</v>
      </c>
      <c r="T1080" s="7">
        <v>4</v>
      </c>
      <c r="U1080" s="7">
        <v>14</v>
      </c>
      <c r="V1080" s="7">
        <v>4</v>
      </c>
      <c r="W1080" s="7">
        <v>7</v>
      </c>
      <c r="X1080" s="7">
        <v>13</v>
      </c>
      <c r="Y1080" s="7">
        <v>0</v>
      </c>
      <c r="Z1080" s="7">
        <v>0</v>
      </c>
      <c r="AA1080"/>
    </row>
    <row r="1081" spans="1:27" x14ac:dyDescent="0.25">
      <c r="A1081" s="24" t="str">
        <f t="shared" si="52"/>
        <v/>
      </c>
      <c r="B1081" s="24" t="str">
        <f t="shared" si="50"/>
        <v/>
      </c>
      <c r="C1081" s="24" t="str">
        <f t="shared" si="51"/>
        <v/>
      </c>
      <c r="D1081" s="24">
        <v>2026</v>
      </c>
      <c r="E1081" s="7" t="s">
        <v>1176</v>
      </c>
      <c r="F1081" s="7" t="s">
        <v>1168</v>
      </c>
      <c r="G1081" s="7" t="s">
        <v>47</v>
      </c>
      <c r="H1081" s="7" t="s">
        <v>38</v>
      </c>
      <c r="I1081" s="8">
        <v>0.25800000000000001</v>
      </c>
      <c r="J1081" s="8">
        <v>0.33600000000000002</v>
      </c>
      <c r="K1081" s="8">
        <v>0.51500000000000001</v>
      </c>
      <c r="L1081" s="8">
        <v>0.85199999999999998</v>
      </c>
      <c r="M1081" s="7">
        <v>32</v>
      </c>
      <c r="N1081" s="7">
        <v>110</v>
      </c>
      <c r="O1081" s="7">
        <v>97</v>
      </c>
      <c r="P1081" s="7">
        <v>16</v>
      </c>
      <c r="Q1081" s="7">
        <v>25</v>
      </c>
      <c r="R1081" s="7">
        <v>7</v>
      </c>
      <c r="S1081" s="7">
        <v>0</v>
      </c>
      <c r="T1081" s="7">
        <v>6</v>
      </c>
      <c r="U1081" s="7">
        <v>24</v>
      </c>
      <c r="V1081" s="7">
        <v>2</v>
      </c>
      <c r="W1081" s="7">
        <v>10</v>
      </c>
      <c r="X1081" s="7">
        <v>29</v>
      </c>
      <c r="Y1081" s="7">
        <v>4</v>
      </c>
      <c r="Z1081" s="7">
        <v>2</v>
      </c>
      <c r="AA1081"/>
    </row>
    <row r="1082" spans="1:27" x14ac:dyDescent="0.25">
      <c r="A1082" s="24" t="str">
        <f t="shared" si="52"/>
        <v/>
      </c>
      <c r="B1082" s="24" t="str">
        <f t="shared" si="50"/>
        <v/>
      </c>
      <c r="C1082" s="24" t="str">
        <f t="shared" si="51"/>
        <v/>
      </c>
      <c r="D1082" s="24">
        <v>2026</v>
      </c>
      <c r="E1082" s="7" t="s">
        <v>1178</v>
      </c>
      <c r="F1082" s="7" t="s">
        <v>1168</v>
      </c>
      <c r="G1082" s="7" t="s">
        <v>47</v>
      </c>
      <c r="H1082" s="7" t="s">
        <v>25</v>
      </c>
      <c r="I1082" s="8">
        <v>0.25</v>
      </c>
      <c r="J1082" s="8">
        <v>0.25</v>
      </c>
      <c r="K1082" s="8">
        <v>0.25</v>
      </c>
      <c r="L1082" s="8">
        <v>0.5</v>
      </c>
      <c r="M1082" s="7">
        <v>4</v>
      </c>
      <c r="N1082" s="7">
        <v>4</v>
      </c>
      <c r="O1082" s="7">
        <v>4</v>
      </c>
      <c r="P1082" s="7">
        <v>1</v>
      </c>
      <c r="Q1082" s="7">
        <v>1</v>
      </c>
      <c r="R1082" s="7">
        <v>0</v>
      </c>
      <c r="S1082" s="7">
        <v>0</v>
      </c>
      <c r="T1082" s="7">
        <v>0</v>
      </c>
      <c r="U1082" s="7">
        <v>0</v>
      </c>
      <c r="V1082" s="7">
        <v>0</v>
      </c>
      <c r="W1082" s="7">
        <v>0</v>
      </c>
      <c r="X1082" s="7">
        <v>2</v>
      </c>
      <c r="Y1082" s="7">
        <v>0</v>
      </c>
      <c r="Z1082" s="7">
        <v>0</v>
      </c>
      <c r="AA1082"/>
    </row>
    <row r="1083" spans="1:27" x14ac:dyDescent="0.25">
      <c r="A1083" s="24" t="str">
        <f t="shared" si="52"/>
        <v/>
      </c>
      <c r="B1083" s="24" t="str">
        <f t="shared" si="50"/>
        <v/>
      </c>
      <c r="C1083" s="24" t="str">
        <f t="shared" si="51"/>
        <v/>
      </c>
      <c r="D1083" s="24">
        <v>2026</v>
      </c>
      <c r="E1083" s="7" t="s">
        <v>1179</v>
      </c>
      <c r="F1083" s="7" t="s">
        <v>1168</v>
      </c>
      <c r="G1083" s="7" t="s">
        <v>24</v>
      </c>
      <c r="H1083" s="7" t="s">
        <v>25</v>
      </c>
      <c r="I1083" s="8">
        <v>0.24099999999999999</v>
      </c>
      <c r="J1083" s="8">
        <v>0.33300000000000002</v>
      </c>
      <c r="K1083" s="8">
        <v>0.34499999999999997</v>
      </c>
      <c r="L1083" s="8">
        <v>0.67800000000000005</v>
      </c>
      <c r="M1083" s="7">
        <v>13</v>
      </c>
      <c r="N1083" s="7">
        <v>35</v>
      </c>
      <c r="O1083" s="7">
        <v>29</v>
      </c>
      <c r="P1083" s="7">
        <v>10</v>
      </c>
      <c r="Q1083" s="7">
        <v>7</v>
      </c>
      <c r="R1083" s="7">
        <v>0</v>
      </c>
      <c r="S1083" s="7">
        <v>0</v>
      </c>
      <c r="T1083" s="7">
        <v>1</v>
      </c>
      <c r="U1083" s="7">
        <v>2</v>
      </c>
      <c r="V1083" s="7">
        <v>1</v>
      </c>
      <c r="W1083" s="7">
        <v>3</v>
      </c>
      <c r="X1083" s="7">
        <v>9</v>
      </c>
      <c r="Y1083" s="7">
        <v>0</v>
      </c>
      <c r="Z1083" s="7">
        <v>1</v>
      </c>
      <c r="AA1083"/>
    </row>
    <row r="1084" spans="1:27" x14ac:dyDescent="0.25">
      <c r="A1084" s="24" t="str">
        <f t="shared" si="52"/>
        <v/>
      </c>
      <c r="B1084" s="24" t="str">
        <f t="shared" si="50"/>
        <v/>
      </c>
      <c r="C1084" s="24" t="str">
        <f t="shared" si="51"/>
        <v/>
      </c>
      <c r="D1084" s="24">
        <v>2026</v>
      </c>
      <c r="E1084" s="7" t="s">
        <v>1181</v>
      </c>
      <c r="F1084" s="7" t="s">
        <v>1168</v>
      </c>
      <c r="G1084" s="7" t="s">
        <v>47</v>
      </c>
      <c r="H1084" s="7" t="s">
        <v>30</v>
      </c>
      <c r="I1084" s="8">
        <v>0.24099999999999999</v>
      </c>
      <c r="J1084" s="8">
        <v>0.371</v>
      </c>
      <c r="K1084" s="8">
        <v>0.27600000000000002</v>
      </c>
      <c r="L1084" s="8">
        <v>0.64700000000000002</v>
      </c>
      <c r="M1084" s="7">
        <v>18</v>
      </c>
      <c r="N1084" s="7">
        <v>37</v>
      </c>
      <c r="O1084" s="7">
        <v>29</v>
      </c>
      <c r="P1084" s="7">
        <v>11</v>
      </c>
      <c r="Q1084" s="7">
        <v>7</v>
      </c>
      <c r="R1084" s="7">
        <v>1</v>
      </c>
      <c r="S1084" s="7">
        <v>0</v>
      </c>
      <c r="T1084" s="7">
        <v>0</v>
      </c>
      <c r="U1084" s="7">
        <v>2</v>
      </c>
      <c r="V1084" s="7">
        <v>1</v>
      </c>
      <c r="W1084" s="7">
        <v>5</v>
      </c>
      <c r="X1084" s="7">
        <v>12</v>
      </c>
      <c r="Y1084" s="7">
        <v>6</v>
      </c>
      <c r="Z1084" s="7">
        <v>1</v>
      </c>
      <c r="AA1084"/>
    </row>
    <row r="1085" spans="1:27" x14ac:dyDescent="0.25">
      <c r="A1085" s="24" t="str">
        <f t="shared" si="52"/>
        <v/>
      </c>
      <c r="B1085" s="24" t="str">
        <f t="shared" si="50"/>
        <v/>
      </c>
      <c r="C1085" s="24" t="str">
        <f t="shared" si="51"/>
        <v/>
      </c>
      <c r="D1085" s="24">
        <v>2026</v>
      </c>
      <c r="E1085" s="7" t="s">
        <v>1180</v>
      </c>
      <c r="F1085" s="7" t="s">
        <v>1168</v>
      </c>
      <c r="G1085" s="7" t="s">
        <v>37</v>
      </c>
      <c r="H1085" s="7" t="s">
        <v>33</v>
      </c>
      <c r="I1085" s="8">
        <v>0.22800000000000001</v>
      </c>
      <c r="J1085" s="8">
        <v>0.36199999999999999</v>
      </c>
      <c r="K1085" s="8">
        <v>0.49099999999999999</v>
      </c>
      <c r="L1085" s="8">
        <v>0.85399999999999998</v>
      </c>
      <c r="M1085" s="7">
        <v>18</v>
      </c>
      <c r="N1085" s="7">
        <v>69</v>
      </c>
      <c r="O1085" s="7">
        <v>57</v>
      </c>
      <c r="P1085" s="7">
        <v>16</v>
      </c>
      <c r="Q1085" s="7">
        <v>13</v>
      </c>
      <c r="R1085" s="7">
        <v>3</v>
      </c>
      <c r="S1085" s="7">
        <v>0</v>
      </c>
      <c r="T1085" s="7">
        <v>4</v>
      </c>
      <c r="U1085" s="7">
        <v>14</v>
      </c>
      <c r="V1085" s="7">
        <v>2</v>
      </c>
      <c r="W1085" s="7">
        <v>10</v>
      </c>
      <c r="X1085" s="7">
        <v>23</v>
      </c>
      <c r="Y1085" s="7">
        <v>0</v>
      </c>
      <c r="Z1085" s="7">
        <v>0</v>
      </c>
      <c r="AA1085"/>
    </row>
    <row r="1086" spans="1:27" x14ac:dyDescent="0.25">
      <c r="A1086" s="24" t="str">
        <f t="shared" si="52"/>
        <v/>
      </c>
      <c r="B1086" s="24" t="str">
        <f t="shared" si="50"/>
        <v/>
      </c>
      <c r="C1086" s="24" t="str">
        <f t="shared" si="51"/>
        <v/>
      </c>
      <c r="D1086" s="24">
        <v>2026</v>
      </c>
      <c r="E1086" s="7" t="s">
        <v>1183</v>
      </c>
      <c r="F1086" s="7" t="s">
        <v>1168</v>
      </c>
      <c r="G1086" s="7" t="s">
        <v>47</v>
      </c>
      <c r="H1086" s="7" t="s">
        <v>42</v>
      </c>
      <c r="I1086" s="8">
        <v>0.214</v>
      </c>
      <c r="J1086" s="8">
        <v>0.313</v>
      </c>
      <c r="K1086" s="8">
        <v>0.28599999999999998</v>
      </c>
      <c r="L1086" s="8">
        <v>0.59799999999999998</v>
      </c>
      <c r="M1086" s="7">
        <v>25</v>
      </c>
      <c r="N1086" s="7">
        <v>80</v>
      </c>
      <c r="O1086" s="7">
        <v>70</v>
      </c>
      <c r="P1086" s="7">
        <v>7</v>
      </c>
      <c r="Q1086" s="7">
        <v>15</v>
      </c>
      <c r="R1086" s="7">
        <v>2</v>
      </c>
      <c r="S1086" s="7">
        <v>0</v>
      </c>
      <c r="T1086" s="7">
        <v>1</v>
      </c>
      <c r="U1086" s="7">
        <v>5</v>
      </c>
      <c r="V1086" s="7">
        <v>0</v>
      </c>
      <c r="W1086" s="7">
        <v>10</v>
      </c>
      <c r="X1086" s="7">
        <v>26</v>
      </c>
      <c r="Y1086" s="7">
        <v>1</v>
      </c>
      <c r="Z1086" s="7">
        <v>0</v>
      </c>
      <c r="AA1086"/>
    </row>
    <row r="1087" spans="1:27" x14ac:dyDescent="0.25">
      <c r="A1087" s="24" t="str">
        <f t="shared" si="52"/>
        <v/>
      </c>
      <c r="B1087" s="24" t="str">
        <f t="shared" si="50"/>
        <v/>
      </c>
      <c r="C1087" s="24" t="str">
        <f t="shared" si="51"/>
        <v/>
      </c>
      <c r="D1087" s="24">
        <v>2026</v>
      </c>
      <c r="E1087" s="7" t="s">
        <v>1185</v>
      </c>
      <c r="F1087" s="7" t="s">
        <v>1168</v>
      </c>
      <c r="G1087" s="7" t="s">
        <v>47</v>
      </c>
      <c r="H1087" s="7" t="s">
        <v>35</v>
      </c>
      <c r="I1087" s="8">
        <v>0.21299999999999999</v>
      </c>
      <c r="J1087" s="8">
        <v>0.36399999999999999</v>
      </c>
      <c r="K1087" s="8">
        <v>0.52500000000000002</v>
      </c>
      <c r="L1087" s="8">
        <v>0.88800000000000001</v>
      </c>
      <c r="M1087" s="7">
        <v>26</v>
      </c>
      <c r="N1087" s="7">
        <v>79</v>
      </c>
      <c r="O1087" s="7">
        <v>61</v>
      </c>
      <c r="P1087" s="7">
        <v>12</v>
      </c>
      <c r="Q1087" s="7">
        <v>13</v>
      </c>
      <c r="R1087" s="7">
        <v>3</v>
      </c>
      <c r="S1087" s="7">
        <v>2</v>
      </c>
      <c r="T1087" s="7">
        <v>4</v>
      </c>
      <c r="U1087" s="7">
        <v>17</v>
      </c>
      <c r="V1087" s="7">
        <v>1</v>
      </c>
      <c r="W1087" s="7">
        <v>14</v>
      </c>
      <c r="X1087" s="7">
        <v>28</v>
      </c>
      <c r="Y1087" s="7">
        <v>0</v>
      </c>
      <c r="Z1087" s="7">
        <v>0</v>
      </c>
      <c r="AA1087"/>
    </row>
    <row r="1088" spans="1:27" x14ac:dyDescent="0.25">
      <c r="A1088" s="24" t="str">
        <f t="shared" si="52"/>
        <v/>
      </c>
      <c r="B1088" s="24" t="str">
        <f t="shared" si="50"/>
        <v/>
      </c>
      <c r="C1088" s="24" t="str">
        <f t="shared" si="51"/>
        <v/>
      </c>
      <c r="D1088" s="24">
        <v>2026</v>
      </c>
      <c r="E1088" s="7" t="s">
        <v>1182</v>
      </c>
      <c r="F1088" s="7" t="s">
        <v>1168</v>
      </c>
      <c r="G1088" s="7" t="s">
        <v>47</v>
      </c>
      <c r="H1088" s="7" t="s">
        <v>35</v>
      </c>
      <c r="I1088" s="8">
        <v>0.20799999999999999</v>
      </c>
      <c r="J1088" s="8">
        <v>0.371</v>
      </c>
      <c r="K1088" s="8">
        <v>0.442</v>
      </c>
      <c r="L1088" s="8">
        <v>0.81299999999999994</v>
      </c>
      <c r="M1088" s="7">
        <v>34</v>
      </c>
      <c r="N1088" s="7">
        <v>97</v>
      </c>
      <c r="O1088" s="7">
        <v>77</v>
      </c>
      <c r="P1088" s="7">
        <v>24</v>
      </c>
      <c r="Q1088" s="7">
        <v>16</v>
      </c>
      <c r="R1088" s="7">
        <v>3</v>
      </c>
      <c r="S1088" s="7">
        <v>0</v>
      </c>
      <c r="T1088" s="7">
        <v>5</v>
      </c>
      <c r="U1088" s="7">
        <v>11</v>
      </c>
      <c r="V1088" s="7">
        <v>4</v>
      </c>
      <c r="W1088" s="7">
        <v>16</v>
      </c>
      <c r="X1088" s="7">
        <v>36</v>
      </c>
      <c r="Y1088" s="7">
        <v>4</v>
      </c>
      <c r="Z1088" s="7">
        <v>1</v>
      </c>
      <c r="AA1088"/>
    </row>
    <row r="1089" spans="1:27" x14ac:dyDescent="0.25">
      <c r="A1089" s="24" t="str">
        <f t="shared" si="52"/>
        <v/>
      </c>
      <c r="B1089" s="24" t="str">
        <f t="shared" si="50"/>
        <v/>
      </c>
      <c r="C1089" s="24" t="str">
        <f t="shared" si="51"/>
        <v/>
      </c>
      <c r="D1089" s="24">
        <v>2026</v>
      </c>
      <c r="E1089" s="7" t="s">
        <v>1184</v>
      </c>
      <c r="F1089" s="7" t="s">
        <v>1168</v>
      </c>
      <c r="G1089" s="7" t="s">
        <v>47</v>
      </c>
      <c r="H1089" s="7" t="s">
        <v>38</v>
      </c>
      <c r="I1089" s="8">
        <v>0.2</v>
      </c>
      <c r="J1089" s="8">
        <v>0.4</v>
      </c>
      <c r="K1089" s="8">
        <v>0.4</v>
      </c>
      <c r="L1089" s="8">
        <v>0.8</v>
      </c>
      <c r="M1089" s="7">
        <v>30</v>
      </c>
      <c r="N1089" s="7">
        <v>60</v>
      </c>
      <c r="O1089" s="7">
        <v>45</v>
      </c>
      <c r="P1089" s="7">
        <v>6</v>
      </c>
      <c r="Q1089" s="7">
        <v>9</v>
      </c>
      <c r="R1089" s="7">
        <v>0</v>
      </c>
      <c r="S1089" s="7">
        <v>0</v>
      </c>
      <c r="T1089" s="7">
        <v>3</v>
      </c>
      <c r="U1089" s="7">
        <v>8</v>
      </c>
      <c r="V1089" s="7">
        <v>1</v>
      </c>
      <c r="W1089" s="7">
        <v>14</v>
      </c>
      <c r="X1089" s="7">
        <v>19</v>
      </c>
      <c r="Y1089" s="7">
        <v>0</v>
      </c>
      <c r="Z1089" s="7">
        <v>0</v>
      </c>
      <c r="AA1089"/>
    </row>
    <row r="1090" spans="1:27" x14ac:dyDescent="0.25">
      <c r="A1090" s="24" t="str">
        <f t="shared" si="52"/>
        <v/>
      </c>
      <c r="B1090" s="24" t="str">
        <f t="shared" ref="B1090:B1153" si="53">IF(COUNTIFS(Draft_Player,$E1090),COUNTIFS(Draft_Player,$E1090),"")</f>
        <v/>
      </c>
      <c r="C1090" s="24" t="str">
        <f t="shared" ref="C1090:C1153" si="54">IF(COUNTIFS(Transfers_Player,$E1090),COUNTIFS(Transfers_Player,$E1090),"")</f>
        <v/>
      </c>
      <c r="D1090" s="24">
        <v>2026</v>
      </c>
      <c r="E1090" s="7" t="s">
        <v>1186</v>
      </c>
      <c r="F1090" s="7" t="s">
        <v>1168</v>
      </c>
      <c r="G1090" s="7" t="s">
        <v>47</v>
      </c>
      <c r="H1090" s="7" t="s">
        <v>164</v>
      </c>
      <c r="I1090" s="8">
        <v>0</v>
      </c>
      <c r="J1090" s="8">
        <v>0</v>
      </c>
      <c r="K1090" s="8">
        <v>0</v>
      </c>
      <c r="L1090" s="8">
        <v>0</v>
      </c>
      <c r="M1090" s="7">
        <v>3</v>
      </c>
      <c r="N1090" s="7">
        <v>3</v>
      </c>
      <c r="O1090" s="7">
        <v>3</v>
      </c>
      <c r="P1090" s="7">
        <v>0</v>
      </c>
      <c r="Q1090" s="7">
        <v>0</v>
      </c>
      <c r="R1090" s="7">
        <v>0</v>
      </c>
      <c r="S1090" s="7">
        <v>0</v>
      </c>
      <c r="T1090" s="7">
        <v>0</v>
      </c>
      <c r="U1090" s="7">
        <v>0</v>
      </c>
      <c r="V1090" s="7">
        <v>0</v>
      </c>
      <c r="W1090" s="7">
        <v>0</v>
      </c>
      <c r="X1090" s="7">
        <v>2</v>
      </c>
      <c r="Y1090" s="7">
        <v>0</v>
      </c>
      <c r="Z1090" s="7">
        <v>0</v>
      </c>
      <c r="AA1090"/>
    </row>
    <row r="1091" spans="1:27" x14ac:dyDescent="0.25">
      <c r="A1091" s="24" t="str">
        <f t="shared" ref="A1091:A1154" si="55">IF(OR(G1091="SR", G1091="GR"), 1, "")</f>
        <v/>
      </c>
      <c r="B1091" s="24" t="str">
        <f t="shared" si="53"/>
        <v/>
      </c>
      <c r="C1091" s="24" t="str">
        <f t="shared" si="54"/>
        <v/>
      </c>
      <c r="D1091" s="24">
        <v>2026</v>
      </c>
      <c r="E1091" s="7" t="s">
        <v>1187</v>
      </c>
      <c r="F1091" s="7" t="s">
        <v>1188</v>
      </c>
      <c r="G1091" s="7" t="s">
        <v>47</v>
      </c>
      <c r="H1091" s="7" t="s">
        <v>38</v>
      </c>
      <c r="I1091" s="8">
        <v>0.374</v>
      </c>
      <c r="J1091" s="8">
        <v>0.441</v>
      </c>
      <c r="K1091" s="8">
        <v>0.55100000000000005</v>
      </c>
      <c r="L1091" s="8">
        <v>0.99199999999999999</v>
      </c>
      <c r="M1091" s="7">
        <v>59</v>
      </c>
      <c r="N1091" s="7">
        <v>256</v>
      </c>
      <c r="O1091" s="7">
        <v>227</v>
      </c>
      <c r="P1091" s="7">
        <v>38</v>
      </c>
      <c r="Q1091" s="7">
        <v>85</v>
      </c>
      <c r="R1091" s="7">
        <v>10</v>
      </c>
      <c r="S1091" s="7">
        <v>0</v>
      </c>
      <c r="T1091" s="7">
        <v>10</v>
      </c>
      <c r="U1091" s="7">
        <v>48</v>
      </c>
      <c r="V1091" s="7">
        <v>11</v>
      </c>
      <c r="W1091" s="7">
        <v>17</v>
      </c>
      <c r="X1091" s="7">
        <v>54</v>
      </c>
      <c r="Y1091" s="7">
        <v>2</v>
      </c>
      <c r="Z1091" s="7">
        <v>0</v>
      </c>
      <c r="AA1091"/>
    </row>
    <row r="1092" spans="1:27" x14ac:dyDescent="0.25">
      <c r="A1092" s="24" t="str">
        <f t="shared" si="55"/>
        <v/>
      </c>
      <c r="B1092" s="24">
        <f t="shared" si="53"/>
        <v>1</v>
      </c>
      <c r="C1092" s="24" t="str">
        <f t="shared" si="54"/>
        <v/>
      </c>
      <c r="D1092" s="24">
        <v>2026</v>
      </c>
      <c r="E1092" s="7" t="s">
        <v>1191</v>
      </c>
      <c r="F1092" s="7" t="s">
        <v>1188</v>
      </c>
      <c r="G1092" s="7" t="s">
        <v>37</v>
      </c>
      <c r="H1092" s="7" t="s">
        <v>25</v>
      </c>
      <c r="I1092" s="8">
        <v>0.33900000000000002</v>
      </c>
      <c r="J1092" s="8">
        <v>0.42399999999999999</v>
      </c>
      <c r="K1092" s="8">
        <v>0.67400000000000004</v>
      </c>
      <c r="L1092" s="8">
        <v>1.0980000000000001</v>
      </c>
      <c r="M1092" s="7">
        <v>60</v>
      </c>
      <c r="N1092" s="7">
        <v>276</v>
      </c>
      <c r="O1092" s="7">
        <v>233</v>
      </c>
      <c r="P1092" s="7">
        <v>50</v>
      </c>
      <c r="Q1092" s="7">
        <v>79</v>
      </c>
      <c r="R1092" s="7">
        <v>15</v>
      </c>
      <c r="S1092" s="7">
        <v>3</v>
      </c>
      <c r="T1092" s="7">
        <v>19</v>
      </c>
      <c r="U1092" s="7">
        <v>65</v>
      </c>
      <c r="V1092" s="7">
        <v>9</v>
      </c>
      <c r="W1092" s="7">
        <v>29</v>
      </c>
      <c r="X1092" s="7">
        <v>56</v>
      </c>
      <c r="Y1092" s="7">
        <v>5</v>
      </c>
      <c r="Z1092" s="7">
        <v>0</v>
      </c>
      <c r="AA1092"/>
    </row>
    <row r="1093" spans="1:27" x14ac:dyDescent="0.25">
      <c r="A1093" s="24" t="str">
        <f t="shared" si="55"/>
        <v/>
      </c>
      <c r="B1093" s="24" t="str">
        <f t="shared" si="53"/>
        <v/>
      </c>
      <c r="C1093" s="24" t="str">
        <f t="shared" si="54"/>
        <v/>
      </c>
      <c r="D1093" s="24">
        <v>2026</v>
      </c>
      <c r="E1093" s="7" t="s">
        <v>1189</v>
      </c>
      <c r="F1093" s="7" t="s">
        <v>1188</v>
      </c>
      <c r="G1093" s="7" t="s">
        <v>24</v>
      </c>
      <c r="H1093" s="7" t="s">
        <v>44</v>
      </c>
      <c r="I1093" s="8">
        <v>0.33900000000000002</v>
      </c>
      <c r="J1093" s="8">
        <v>0.43</v>
      </c>
      <c r="K1093" s="8">
        <v>0.73799999999999999</v>
      </c>
      <c r="L1093" s="8">
        <v>1.167</v>
      </c>
      <c r="M1093" s="7">
        <v>60</v>
      </c>
      <c r="N1093" s="7">
        <v>291</v>
      </c>
      <c r="O1093" s="7">
        <v>248</v>
      </c>
      <c r="P1093" s="7">
        <v>62</v>
      </c>
      <c r="Q1093" s="7">
        <v>84</v>
      </c>
      <c r="R1093" s="7">
        <v>13</v>
      </c>
      <c r="S1093" s="7">
        <v>1</v>
      </c>
      <c r="T1093" s="7">
        <v>28</v>
      </c>
      <c r="U1093" s="7">
        <v>79</v>
      </c>
      <c r="V1093" s="7">
        <v>4</v>
      </c>
      <c r="W1093" s="7">
        <v>37</v>
      </c>
      <c r="X1093" s="7">
        <v>81</v>
      </c>
      <c r="Y1093" s="7">
        <v>10</v>
      </c>
      <c r="Z1093" s="7">
        <v>1</v>
      </c>
      <c r="AA1093"/>
    </row>
    <row r="1094" spans="1:27" x14ac:dyDescent="0.25">
      <c r="A1094" s="24" t="str">
        <f t="shared" si="55"/>
        <v/>
      </c>
      <c r="B1094" s="24" t="str">
        <f t="shared" si="53"/>
        <v/>
      </c>
      <c r="C1094" s="24" t="str">
        <f t="shared" si="54"/>
        <v/>
      </c>
      <c r="D1094" s="24">
        <v>2026</v>
      </c>
      <c r="E1094" s="7" t="s">
        <v>1190</v>
      </c>
      <c r="F1094" s="7" t="s">
        <v>1188</v>
      </c>
      <c r="G1094" s="7" t="s">
        <v>24</v>
      </c>
      <c r="H1094" s="7" t="s">
        <v>35</v>
      </c>
      <c r="I1094" s="8">
        <v>0.32900000000000001</v>
      </c>
      <c r="J1094" s="8">
        <v>0.42499999999999999</v>
      </c>
      <c r="K1094" s="8">
        <v>0.45900000000000002</v>
      </c>
      <c r="L1094" s="8">
        <v>0.88400000000000001</v>
      </c>
      <c r="M1094" s="7">
        <v>58</v>
      </c>
      <c r="N1094" s="7">
        <v>279</v>
      </c>
      <c r="O1094" s="7">
        <v>231</v>
      </c>
      <c r="P1094" s="7">
        <v>49</v>
      </c>
      <c r="Q1094" s="7">
        <v>76</v>
      </c>
      <c r="R1094" s="7">
        <v>12</v>
      </c>
      <c r="S1094" s="7">
        <v>0</v>
      </c>
      <c r="T1094" s="7">
        <v>6</v>
      </c>
      <c r="U1094" s="7">
        <v>42</v>
      </c>
      <c r="V1094" s="7">
        <v>10</v>
      </c>
      <c r="W1094" s="7">
        <v>30</v>
      </c>
      <c r="X1094" s="7">
        <v>61</v>
      </c>
      <c r="Y1094" s="7">
        <v>16</v>
      </c>
      <c r="Z1094" s="7">
        <v>5</v>
      </c>
      <c r="AA1094"/>
    </row>
    <row r="1095" spans="1:27" x14ac:dyDescent="0.25">
      <c r="A1095" s="24" t="str">
        <f t="shared" si="55"/>
        <v/>
      </c>
      <c r="B1095" s="24" t="str">
        <f t="shared" si="53"/>
        <v/>
      </c>
      <c r="C1095" s="24" t="str">
        <f t="shared" si="54"/>
        <v/>
      </c>
      <c r="D1095" s="24">
        <v>2026</v>
      </c>
      <c r="E1095" s="7" t="s">
        <v>1192</v>
      </c>
      <c r="F1095" s="7" t="s">
        <v>1188</v>
      </c>
      <c r="G1095" s="7" t="s">
        <v>47</v>
      </c>
      <c r="H1095" s="7" t="s">
        <v>30</v>
      </c>
      <c r="I1095" s="8">
        <v>0.313</v>
      </c>
      <c r="J1095" s="8">
        <v>0.45</v>
      </c>
      <c r="K1095" s="8">
        <v>0.51800000000000002</v>
      </c>
      <c r="L1095" s="8">
        <v>0.96799999999999997</v>
      </c>
      <c r="M1095" s="7">
        <v>50</v>
      </c>
      <c r="N1095" s="7">
        <v>210</v>
      </c>
      <c r="O1095" s="7">
        <v>166</v>
      </c>
      <c r="P1095" s="7">
        <v>47</v>
      </c>
      <c r="Q1095" s="7">
        <v>52</v>
      </c>
      <c r="R1095" s="7">
        <v>7</v>
      </c>
      <c r="S1095" s="7">
        <v>3</v>
      </c>
      <c r="T1095" s="7">
        <v>7</v>
      </c>
      <c r="U1095" s="7">
        <v>34</v>
      </c>
      <c r="V1095" s="7">
        <v>4</v>
      </c>
      <c r="W1095" s="7">
        <v>38</v>
      </c>
      <c r="X1095" s="7">
        <v>28</v>
      </c>
      <c r="Y1095" s="7">
        <v>14</v>
      </c>
      <c r="Z1095" s="7">
        <v>0</v>
      </c>
      <c r="AA1095"/>
    </row>
    <row r="1096" spans="1:27" x14ac:dyDescent="0.25">
      <c r="A1096" s="24" t="str">
        <f t="shared" si="55"/>
        <v/>
      </c>
      <c r="B1096" s="24" t="str">
        <f t="shared" si="53"/>
        <v/>
      </c>
      <c r="C1096" s="24">
        <f t="shared" si="54"/>
        <v>1</v>
      </c>
      <c r="D1096" s="24">
        <v>2026</v>
      </c>
      <c r="E1096" s="7" t="s">
        <v>1193</v>
      </c>
      <c r="F1096" s="7" t="s">
        <v>1188</v>
      </c>
      <c r="G1096" s="7" t="s">
        <v>24</v>
      </c>
      <c r="H1096" s="7" t="s">
        <v>42</v>
      </c>
      <c r="I1096" s="8">
        <v>0.29699999999999999</v>
      </c>
      <c r="J1096" s="8">
        <v>0.44700000000000001</v>
      </c>
      <c r="K1096" s="8">
        <v>0.45700000000000002</v>
      </c>
      <c r="L1096" s="8">
        <v>0.90400000000000003</v>
      </c>
      <c r="M1096" s="7">
        <v>59</v>
      </c>
      <c r="N1096" s="7">
        <v>286</v>
      </c>
      <c r="O1096" s="7">
        <v>219</v>
      </c>
      <c r="P1096" s="7">
        <v>66</v>
      </c>
      <c r="Q1096" s="7">
        <v>65</v>
      </c>
      <c r="R1096" s="7">
        <v>14</v>
      </c>
      <c r="S1096" s="7">
        <v>3</v>
      </c>
      <c r="T1096" s="7">
        <v>5</v>
      </c>
      <c r="U1096" s="7">
        <v>45</v>
      </c>
      <c r="V1096" s="7">
        <v>22</v>
      </c>
      <c r="W1096" s="7">
        <v>40</v>
      </c>
      <c r="X1096" s="7">
        <v>56</v>
      </c>
      <c r="Y1096" s="7">
        <v>21</v>
      </c>
      <c r="Z1096" s="7">
        <v>2</v>
      </c>
      <c r="AA1096"/>
    </row>
    <row r="1097" spans="1:27" x14ac:dyDescent="0.25">
      <c r="A1097" s="24">
        <f t="shared" si="55"/>
        <v>1</v>
      </c>
      <c r="B1097" s="24" t="str">
        <f t="shared" si="53"/>
        <v/>
      </c>
      <c r="C1097" s="24" t="str">
        <f t="shared" si="54"/>
        <v/>
      </c>
      <c r="D1097" s="24">
        <v>2026</v>
      </c>
      <c r="E1097" s="7" t="s">
        <v>1194</v>
      </c>
      <c r="F1097" s="7" t="s">
        <v>1188</v>
      </c>
      <c r="G1097" s="7" t="s">
        <v>29</v>
      </c>
      <c r="H1097" s="7" t="s">
        <v>33</v>
      </c>
      <c r="I1097" s="8">
        <v>0.24099999999999999</v>
      </c>
      <c r="J1097" s="8">
        <v>0.35</v>
      </c>
      <c r="K1097" s="8">
        <v>0.36799999999999999</v>
      </c>
      <c r="L1097" s="8">
        <v>0.71699999999999997</v>
      </c>
      <c r="M1097" s="7">
        <v>51</v>
      </c>
      <c r="N1097" s="7">
        <v>212</v>
      </c>
      <c r="O1097" s="7">
        <v>174</v>
      </c>
      <c r="P1097" s="7">
        <v>27</v>
      </c>
      <c r="Q1097" s="7">
        <v>42</v>
      </c>
      <c r="R1097" s="7">
        <v>5</v>
      </c>
      <c r="S1097" s="7">
        <v>1</v>
      </c>
      <c r="T1097" s="7">
        <v>5</v>
      </c>
      <c r="U1097" s="7">
        <v>26</v>
      </c>
      <c r="V1097" s="7">
        <v>9</v>
      </c>
      <c r="W1097" s="7">
        <v>21</v>
      </c>
      <c r="X1097" s="7">
        <v>45</v>
      </c>
      <c r="Y1097" s="7">
        <v>10</v>
      </c>
      <c r="Z1097" s="7">
        <v>1</v>
      </c>
      <c r="AA1097"/>
    </row>
    <row r="1098" spans="1:27" x14ac:dyDescent="0.25">
      <c r="A1098" s="24" t="str">
        <f t="shared" si="55"/>
        <v/>
      </c>
      <c r="B1098" s="24" t="str">
        <f t="shared" si="53"/>
        <v/>
      </c>
      <c r="C1098" s="24" t="str">
        <f t="shared" si="54"/>
        <v/>
      </c>
      <c r="D1098" s="24">
        <v>2026</v>
      </c>
      <c r="E1098" s="7" t="s">
        <v>1195</v>
      </c>
      <c r="F1098" s="7" t="s">
        <v>1188</v>
      </c>
      <c r="G1098" s="7" t="s">
        <v>24</v>
      </c>
      <c r="H1098" s="7" t="s">
        <v>27</v>
      </c>
      <c r="I1098" s="8">
        <v>0.23400000000000001</v>
      </c>
      <c r="J1098" s="8">
        <v>0.35499999999999998</v>
      </c>
      <c r="K1098" s="8">
        <v>0.35</v>
      </c>
      <c r="L1098" s="8">
        <v>0.70599999999999996</v>
      </c>
      <c r="M1098" s="7">
        <v>48</v>
      </c>
      <c r="N1098" s="7">
        <v>170</v>
      </c>
      <c r="O1098" s="7">
        <v>137</v>
      </c>
      <c r="P1098" s="7">
        <v>29</v>
      </c>
      <c r="Q1098" s="7">
        <v>32</v>
      </c>
      <c r="R1098" s="7">
        <v>3</v>
      </c>
      <c r="S1098" s="7">
        <v>2</v>
      </c>
      <c r="T1098" s="7">
        <v>3</v>
      </c>
      <c r="U1098" s="7">
        <v>18</v>
      </c>
      <c r="V1098" s="7">
        <v>8</v>
      </c>
      <c r="W1098" s="7">
        <v>19</v>
      </c>
      <c r="X1098" s="7">
        <v>61</v>
      </c>
      <c r="Y1098" s="7">
        <v>15</v>
      </c>
      <c r="Z1098" s="7">
        <v>4</v>
      </c>
      <c r="AA1098"/>
    </row>
    <row r="1099" spans="1:27" x14ac:dyDescent="0.25">
      <c r="A1099" s="24" t="str">
        <f t="shared" si="55"/>
        <v/>
      </c>
      <c r="B1099" s="24" t="str">
        <f t="shared" si="53"/>
        <v/>
      </c>
      <c r="C1099" s="24" t="str">
        <f t="shared" si="54"/>
        <v/>
      </c>
      <c r="D1099" s="24">
        <v>2026</v>
      </c>
      <c r="E1099" s="7" t="s">
        <v>1196</v>
      </c>
      <c r="F1099" s="7" t="s">
        <v>1188</v>
      </c>
      <c r="G1099" s="7" t="s">
        <v>24</v>
      </c>
      <c r="H1099" s="7" t="s">
        <v>40</v>
      </c>
      <c r="I1099" s="8">
        <v>0.224</v>
      </c>
      <c r="J1099" s="8">
        <v>0.33800000000000002</v>
      </c>
      <c r="K1099" s="8">
        <v>0.39400000000000002</v>
      </c>
      <c r="L1099" s="8">
        <v>0.73199999999999998</v>
      </c>
      <c r="M1099" s="7">
        <v>50</v>
      </c>
      <c r="N1099" s="7">
        <v>203</v>
      </c>
      <c r="O1099" s="7">
        <v>165</v>
      </c>
      <c r="P1099" s="7">
        <v>33</v>
      </c>
      <c r="Q1099" s="7">
        <v>37</v>
      </c>
      <c r="R1099" s="7">
        <v>9</v>
      </c>
      <c r="S1099" s="7">
        <v>2</v>
      </c>
      <c r="T1099" s="7">
        <v>5</v>
      </c>
      <c r="U1099" s="7">
        <v>19</v>
      </c>
      <c r="V1099" s="7">
        <v>6</v>
      </c>
      <c r="W1099" s="7">
        <v>25</v>
      </c>
      <c r="X1099" s="7">
        <v>54</v>
      </c>
      <c r="Y1099" s="7">
        <v>13</v>
      </c>
      <c r="Z1099" s="7">
        <v>3</v>
      </c>
      <c r="AA1099"/>
    </row>
    <row r="1100" spans="1:27" x14ac:dyDescent="0.25">
      <c r="A1100" s="24" t="str">
        <f t="shared" si="55"/>
        <v/>
      </c>
      <c r="B1100" s="24" t="str">
        <f t="shared" si="53"/>
        <v/>
      </c>
      <c r="C1100" s="24" t="str">
        <f t="shared" si="54"/>
        <v/>
      </c>
      <c r="D1100" s="24">
        <v>2026</v>
      </c>
      <c r="E1100" s="7" t="s">
        <v>1197</v>
      </c>
      <c r="F1100" s="7" t="s">
        <v>1188</v>
      </c>
      <c r="G1100" s="7" t="s">
        <v>47</v>
      </c>
      <c r="H1100" s="7" t="s">
        <v>25</v>
      </c>
      <c r="I1100" s="8">
        <v>0.4</v>
      </c>
      <c r="J1100" s="8">
        <v>0.5</v>
      </c>
      <c r="K1100" s="8">
        <v>0.4</v>
      </c>
      <c r="L1100" s="8">
        <v>0.9</v>
      </c>
      <c r="M1100" s="7">
        <v>5</v>
      </c>
      <c r="N1100" s="7">
        <v>6</v>
      </c>
      <c r="O1100" s="7">
        <v>5</v>
      </c>
      <c r="P1100" s="7">
        <v>1</v>
      </c>
      <c r="Q1100" s="7">
        <v>2</v>
      </c>
      <c r="R1100" s="7">
        <v>0</v>
      </c>
      <c r="S1100" s="7">
        <v>0</v>
      </c>
      <c r="T1100" s="7">
        <v>0</v>
      </c>
      <c r="U1100" s="7">
        <v>2</v>
      </c>
      <c r="V1100" s="7">
        <v>0</v>
      </c>
      <c r="W1100" s="7">
        <v>1</v>
      </c>
      <c r="X1100" s="7">
        <v>2</v>
      </c>
      <c r="Y1100" s="7">
        <v>0</v>
      </c>
      <c r="Z1100" s="7">
        <v>0</v>
      </c>
      <c r="AA1100"/>
    </row>
    <row r="1101" spans="1:27" x14ac:dyDescent="0.25">
      <c r="A1101" s="24" t="str">
        <f t="shared" si="55"/>
        <v/>
      </c>
      <c r="B1101" s="24" t="str">
        <f t="shared" si="53"/>
        <v/>
      </c>
      <c r="C1101" s="24" t="str">
        <f t="shared" si="54"/>
        <v/>
      </c>
      <c r="D1101" s="24">
        <v>2026</v>
      </c>
      <c r="E1101" s="7" t="s">
        <v>1198</v>
      </c>
      <c r="F1101" s="7" t="s">
        <v>1188</v>
      </c>
      <c r="G1101" s="7" t="s">
        <v>24</v>
      </c>
      <c r="H1101" s="7" t="s">
        <v>25</v>
      </c>
      <c r="I1101" s="8">
        <v>0.33300000000000002</v>
      </c>
      <c r="J1101" s="8">
        <v>0.42899999999999999</v>
      </c>
      <c r="K1101" s="8">
        <v>0.33300000000000002</v>
      </c>
      <c r="L1101" s="8">
        <v>0.76200000000000001</v>
      </c>
      <c r="M1101" s="7">
        <v>6</v>
      </c>
      <c r="N1101" s="7">
        <v>8</v>
      </c>
      <c r="O1101" s="7">
        <v>6</v>
      </c>
      <c r="P1101" s="7">
        <v>0</v>
      </c>
      <c r="Q1101" s="7">
        <v>2</v>
      </c>
      <c r="R1101" s="7">
        <v>0</v>
      </c>
      <c r="S1101" s="7">
        <v>0</v>
      </c>
      <c r="T1101" s="7">
        <v>0</v>
      </c>
      <c r="U1101" s="7">
        <v>0</v>
      </c>
      <c r="V1101" s="7">
        <v>0</v>
      </c>
      <c r="W1101" s="7">
        <v>1</v>
      </c>
      <c r="X1101" s="7">
        <v>1</v>
      </c>
      <c r="Y1101" s="7">
        <v>0</v>
      </c>
      <c r="Z1101" s="7">
        <v>0</v>
      </c>
      <c r="AA1101"/>
    </row>
    <row r="1102" spans="1:27" x14ac:dyDescent="0.25">
      <c r="A1102" s="24" t="str">
        <f t="shared" si="55"/>
        <v/>
      </c>
      <c r="B1102" s="24" t="str">
        <f t="shared" si="53"/>
        <v/>
      </c>
      <c r="C1102" s="24" t="str">
        <f t="shared" si="54"/>
        <v/>
      </c>
      <c r="D1102" s="24">
        <v>2026</v>
      </c>
      <c r="E1102" s="7" t="s">
        <v>1199</v>
      </c>
      <c r="F1102" s="7" t="s">
        <v>1188</v>
      </c>
      <c r="G1102" s="7" t="s">
        <v>37</v>
      </c>
      <c r="H1102" s="7" t="s">
        <v>30</v>
      </c>
      <c r="I1102" s="8">
        <v>0.30199999999999999</v>
      </c>
      <c r="J1102" s="8">
        <v>0.35199999999999998</v>
      </c>
      <c r="K1102" s="8">
        <v>0.39500000000000002</v>
      </c>
      <c r="L1102" s="8">
        <v>0.747</v>
      </c>
      <c r="M1102" s="7">
        <v>39</v>
      </c>
      <c r="N1102" s="7">
        <v>143</v>
      </c>
      <c r="O1102" s="7">
        <v>129</v>
      </c>
      <c r="P1102" s="7">
        <v>21</v>
      </c>
      <c r="Q1102" s="7">
        <v>39</v>
      </c>
      <c r="R1102" s="7">
        <v>9</v>
      </c>
      <c r="S1102" s="7">
        <v>0</v>
      </c>
      <c r="T1102" s="7">
        <v>1</v>
      </c>
      <c r="U1102" s="7">
        <v>17</v>
      </c>
      <c r="V1102" s="7">
        <v>2</v>
      </c>
      <c r="W1102" s="7">
        <v>9</v>
      </c>
      <c r="X1102" s="7">
        <v>23</v>
      </c>
      <c r="Y1102" s="7">
        <v>4</v>
      </c>
      <c r="Z1102" s="7">
        <v>0</v>
      </c>
      <c r="AA1102"/>
    </row>
    <row r="1103" spans="1:27" x14ac:dyDescent="0.25">
      <c r="A1103" s="24" t="str">
        <f t="shared" si="55"/>
        <v/>
      </c>
      <c r="B1103" s="24" t="str">
        <f t="shared" si="53"/>
        <v/>
      </c>
      <c r="C1103" s="24" t="str">
        <f t="shared" si="54"/>
        <v/>
      </c>
      <c r="D1103" s="24">
        <v>2026</v>
      </c>
      <c r="E1103" s="7" t="s">
        <v>1200</v>
      </c>
      <c r="F1103" s="7" t="s">
        <v>1188</v>
      </c>
      <c r="G1103" s="7" t="s">
        <v>37</v>
      </c>
      <c r="H1103" s="7" t="s">
        <v>42</v>
      </c>
      <c r="I1103" s="8">
        <v>0.22</v>
      </c>
      <c r="J1103" s="8">
        <v>0.23799999999999999</v>
      </c>
      <c r="K1103" s="8">
        <v>0.317</v>
      </c>
      <c r="L1103" s="8">
        <v>0.55500000000000005</v>
      </c>
      <c r="M1103" s="7">
        <v>17</v>
      </c>
      <c r="N1103" s="7">
        <v>43</v>
      </c>
      <c r="O1103" s="7">
        <v>41</v>
      </c>
      <c r="P1103" s="7">
        <v>5</v>
      </c>
      <c r="Q1103" s="7">
        <v>9</v>
      </c>
      <c r="R1103" s="7">
        <v>1</v>
      </c>
      <c r="S1103" s="7">
        <v>0</v>
      </c>
      <c r="T1103" s="7">
        <v>1</v>
      </c>
      <c r="U1103" s="7">
        <v>7</v>
      </c>
      <c r="V1103" s="7">
        <v>0</v>
      </c>
      <c r="W1103" s="7">
        <v>1</v>
      </c>
      <c r="X1103" s="7">
        <v>8</v>
      </c>
      <c r="Y1103" s="7">
        <v>2</v>
      </c>
      <c r="Z1103" s="7">
        <v>1</v>
      </c>
      <c r="AA1103"/>
    </row>
    <row r="1104" spans="1:27" x14ac:dyDescent="0.25">
      <c r="A1104" s="24" t="str">
        <f t="shared" si="55"/>
        <v/>
      </c>
      <c r="B1104" s="24" t="str">
        <f t="shared" si="53"/>
        <v/>
      </c>
      <c r="C1104" s="24" t="str">
        <f t="shared" si="54"/>
        <v/>
      </c>
      <c r="D1104" s="24">
        <v>2026</v>
      </c>
      <c r="E1104" s="7" t="s">
        <v>1201</v>
      </c>
      <c r="F1104" s="7" t="s">
        <v>1188</v>
      </c>
      <c r="G1104" s="7" t="s">
        <v>47</v>
      </c>
      <c r="H1104" s="7" t="s">
        <v>33</v>
      </c>
      <c r="I1104" s="8">
        <v>0.188</v>
      </c>
      <c r="J1104" s="8">
        <v>0.33300000000000002</v>
      </c>
      <c r="K1104" s="8">
        <v>0.26100000000000001</v>
      </c>
      <c r="L1104" s="8">
        <v>0.59399999999999997</v>
      </c>
      <c r="M1104" s="7">
        <v>26</v>
      </c>
      <c r="N1104" s="7">
        <v>87</v>
      </c>
      <c r="O1104" s="7">
        <v>69</v>
      </c>
      <c r="P1104" s="7">
        <v>12</v>
      </c>
      <c r="Q1104" s="7">
        <v>13</v>
      </c>
      <c r="R1104" s="7">
        <v>2</v>
      </c>
      <c r="S1104" s="7">
        <v>0</v>
      </c>
      <c r="T1104" s="7">
        <v>1</v>
      </c>
      <c r="U1104" s="7">
        <v>7</v>
      </c>
      <c r="V1104" s="7">
        <v>6</v>
      </c>
      <c r="W1104" s="7">
        <v>9</v>
      </c>
      <c r="X1104" s="7">
        <v>20</v>
      </c>
      <c r="Y1104" s="7">
        <v>6</v>
      </c>
      <c r="Z1104" s="7">
        <v>1</v>
      </c>
      <c r="AA1104"/>
    </row>
    <row r="1105" spans="1:27" x14ac:dyDescent="0.25">
      <c r="A1105" s="24" t="str">
        <f t="shared" si="55"/>
        <v/>
      </c>
      <c r="B1105" s="24" t="str">
        <f t="shared" si="53"/>
        <v/>
      </c>
      <c r="C1105" s="24" t="str">
        <f t="shared" si="54"/>
        <v/>
      </c>
      <c r="D1105" s="24">
        <v>2026</v>
      </c>
      <c r="E1105" s="7" t="s">
        <v>1202</v>
      </c>
      <c r="F1105" s="7" t="s">
        <v>1188</v>
      </c>
      <c r="G1105" s="7" t="s">
        <v>47</v>
      </c>
      <c r="H1105" s="7" t="s">
        <v>35</v>
      </c>
      <c r="I1105" s="8">
        <v>0.13600000000000001</v>
      </c>
      <c r="J1105" s="8">
        <v>0.29599999999999999</v>
      </c>
      <c r="K1105" s="8">
        <v>0.13600000000000001</v>
      </c>
      <c r="L1105" s="8">
        <v>0.433</v>
      </c>
      <c r="M1105" s="7">
        <v>17</v>
      </c>
      <c r="N1105" s="7">
        <v>27</v>
      </c>
      <c r="O1105" s="7">
        <v>22</v>
      </c>
      <c r="P1105" s="7">
        <v>2</v>
      </c>
      <c r="Q1105" s="7">
        <v>3</v>
      </c>
      <c r="R1105" s="7">
        <v>0</v>
      </c>
      <c r="S1105" s="7">
        <v>0</v>
      </c>
      <c r="T1105" s="7">
        <v>0</v>
      </c>
      <c r="U1105" s="7">
        <v>1</v>
      </c>
      <c r="V1105" s="7">
        <v>1</v>
      </c>
      <c r="W1105" s="7">
        <v>4</v>
      </c>
      <c r="X1105" s="7">
        <v>10</v>
      </c>
      <c r="Y1105" s="7">
        <v>1</v>
      </c>
      <c r="Z1105" s="7">
        <v>0</v>
      </c>
      <c r="AA1105"/>
    </row>
    <row r="1106" spans="1:27" x14ac:dyDescent="0.25">
      <c r="A1106" s="24">
        <f t="shared" si="55"/>
        <v>1</v>
      </c>
      <c r="B1106" s="24" t="str">
        <f t="shared" si="53"/>
        <v/>
      </c>
      <c r="C1106" s="24" t="str">
        <f t="shared" si="54"/>
        <v/>
      </c>
      <c r="D1106" s="24">
        <v>2026</v>
      </c>
      <c r="E1106" s="7" t="s">
        <v>1203</v>
      </c>
      <c r="F1106" s="7" t="s">
        <v>1204</v>
      </c>
      <c r="G1106" s="7" t="s">
        <v>32</v>
      </c>
      <c r="H1106" s="7" t="s">
        <v>42</v>
      </c>
      <c r="I1106" s="8">
        <v>0.307</v>
      </c>
      <c r="J1106" s="8">
        <v>0.39900000000000002</v>
      </c>
      <c r="K1106" s="8">
        <v>0.39500000000000002</v>
      </c>
      <c r="L1106" s="8">
        <v>0.79500000000000004</v>
      </c>
      <c r="M1106" s="7">
        <v>54</v>
      </c>
      <c r="N1106" s="7">
        <v>253</v>
      </c>
      <c r="O1106" s="7">
        <v>215</v>
      </c>
      <c r="P1106" s="7">
        <v>52</v>
      </c>
      <c r="Q1106" s="7">
        <v>66</v>
      </c>
      <c r="R1106" s="7">
        <v>8</v>
      </c>
      <c r="S1106" s="7">
        <v>1</v>
      </c>
      <c r="T1106" s="7">
        <v>3</v>
      </c>
      <c r="U1106" s="7">
        <v>39</v>
      </c>
      <c r="V1106" s="7">
        <v>5</v>
      </c>
      <c r="W1106" s="7">
        <v>30</v>
      </c>
      <c r="X1106" s="7">
        <v>49</v>
      </c>
      <c r="Y1106" s="7">
        <v>8</v>
      </c>
      <c r="Z1106" s="7">
        <v>1</v>
      </c>
      <c r="AA1106"/>
    </row>
    <row r="1107" spans="1:27" x14ac:dyDescent="0.25">
      <c r="A1107" s="24" t="str">
        <f t="shared" si="55"/>
        <v/>
      </c>
      <c r="B1107" s="24">
        <f t="shared" si="53"/>
        <v>1</v>
      </c>
      <c r="C1107" s="24" t="str">
        <f t="shared" si="54"/>
        <v/>
      </c>
      <c r="D1107" s="24">
        <v>2026</v>
      </c>
      <c r="E1107" s="7" t="s">
        <v>1205</v>
      </c>
      <c r="F1107" s="7" t="s">
        <v>1204</v>
      </c>
      <c r="G1107" s="7" t="s">
        <v>37</v>
      </c>
      <c r="H1107" s="7" t="s">
        <v>27</v>
      </c>
      <c r="I1107" s="8">
        <v>0.30399999999999999</v>
      </c>
      <c r="J1107" s="8">
        <v>0.46200000000000002</v>
      </c>
      <c r="K1107" s="8">
        <v>0.55600000000000005</v>
      </c>
      <c r="L1107" s="8">
        <v>1.018</v>
      </c>
      <c r="M1107" s="7">
        <v>51</v>
      </c>
      <c r="N1107" s="7">
        <v>225</v>
      </c>
      <c r="O1107" s="7">
        <v>171</v>
      </c>
      <c r="P1107" s="7">
        <v>37</v>
      </c>
      <c r="Q1107" s="7">
        <v>52</v>
      </c>
      <c r="R1107" s="7">
        <v>11</v>
      </c>
      <c r="S1107" s="7">
        <v>1</v>
      </c>
      <c r="T1107" s="7">
        <v>10</v>
      </c>
      <c r="U1107" s="7">
        <v>51</v>
      </c>
      <c r="V1107" s="7">
        <v>19</v>
      </c>
      <c r="W1107" s="7">
        <v>33</v>
      </c>
      <c r="X1107" s="7">
        <v>42</v>
      </c>
      <c r="Y1107" s="7">
        <v>13</v>
      </c>
      <c r="Z1107" s="7">
        <v>5</v>
      </c>
      <c r="AA1107"/>
    </row>
    <row r="1108" spans="1:27" x14ac:dyDescent="0.25">
      <c r="A1108" s="24" t="str">
        <f t="shared" si="55"/>
        <v/>
      </c>
      <c r="B1108" s="24">
        <f t="shared" si="53"/>
        <v>1</v>
      </c>
      <c r="C1108" s="24">
        <f t="shared" si="54"/>
        <v>1</v>
      </c>
      <c r="D1108" s="24">
        <v>2026</v>
      </c>
      <c r="E1108" s="7" t="s">
        <v>1206</v>
      </c>
      <c r="F1108" s="7" t="s">
        <v>1204</v>
      </c>
      <c r="G1108" s="7" t="s">
        <v>37</v>
      </c>
      <c r="H1108" s="7" t="s">
        <v>33</v>
      </c>
      <c r="I1108" s="8">
        <v>0.30299999999999999</v>
      </c>
      <c r="J1108" s="8">
        <v>0.45200000000000001</v>
      </c>
      <c r="K1108" s="8">
        <v>0.49</v>
      </c>
      <c r="L1108" s="8">
        <v>0.94199999999999995</v>
      </c>
      <c r="M1108" s="7">
        <v>49</v>
      </c>
      <c r="N1108" s="7">
        <v>199</v>
      </c>
      <c r="O1108" s="7">
        <v>155</v>
      </c>
      <c r="P1108" s="7">
        <v>39</v>
      </c>
      <c r="Q1108" s="7">
        <v>47</v>
      </c>
      <c r="R1108" s="7">
        <v>9</v>
      </c>
      <c r="S1108" s="7">
        <v>1</v>
      </c>
      <c r="T1108" s="7">
        <v>6</v>
      </c>
      <c r="U1108" s="7">
        <v>27</v>
      </c>
      <c r="V1108" s="7">
        <v>3</v>
      </c>
      <c r="W1108" s="7">
        <v>39</v>
      </c>
      <c r="X1108" s="7">
        <v>45</v>
      </c>
      <c r="Y1108" s="7">
        <v>4</v>
      </c>
      <c r="Z1108" s="7">
        <v>1</v>
      </c>
      <c r="AA1108"/>
    </row>
    <row r="1109" spans="1:27" x14ac:dyDescent="0.25">
      <c r="A1109" s="24" t="str">
        <f t="shared" si="55"/>
        <v/>
      </c>
      <c r="B1109" s="24" t="str">
        <f t="shared" si="53"/>
        <v/>
      </c>
      <c r="C1109" s="24" t="str">
        <f t="shared" si="54"/>
        <v/>
      </c>
      <c r="D1109" s="24">
        <v>2026</v>
      </c>
      <c r="E1109" s="7" t="s">
        <v>1207</v>
      </c>
      <c r="F1109" s="7" t="s">
        <v>1204</v>
      </c>
      <c r="G1109" s="7" t="s">
        <v>37</v>
      </c>
      <c r="H1109" s="7" t="s">
        <v>30</v>
      </c>
      <c r="I1109" s="8">
        <v>0.28899999999999998</v>
      </c>
      <c r="J1109" s="8">
        <v>0.39800000000000002</v>
      </c>
      <c r="K1109" s="8">
        <v>0.35899999999999999</v>
      </c>
      <c r="L1109" s="8">
        <v>0.75700000000000001</v>
      </c>
      <c r="M1109" s="7">
        <v>41</v>
      </c>
      <c r="N1109" s="7">
        <v>175</v>
      </c>
      <c r="O1109" s="7">
        <v>142</v>
      </c>
      <c r="P1109" s="7">
        <v>27</v>
      </c>
      <c r="Q1109" s="7">
        <v>41</v>
      </c>
      <c r="R1109" s="7">
        <v>5</v>
      </c>
      <c r="S1109" s="7">
        <v>1</v>
      </c>
      <c r="T1109" s="7">
        <v>1</v>
      </c>
      <c r="U1109" s="7">
        <v>18</v>
      </c>
      <c r="V1109" s="7">
        <v>4</v>
      </c>
      <c r="W1109" s="7">
        <v>23</v>
      </c>
      <c r="X1109" s="7">
        <v>23</v>
      </c>
      <c r="Y1109" s="7">
        <v>10</v>
      </c>
      <c r="Z1109" s="7">
        <v>1</v>
      </c>
      <c r="AA1109"/>
    </row>
    <row r="1110" spans="1:27" x14ac:dyDescent="0.25">
      <c r="A1110" s="24" t="str">
        <f t="shared" si="55"/>
        <v/>
      </c>
      <c r="B1110" s="24" t="str">
        <f t="shared" si="53"/>
        <v/>
      </c>
      <c r="C1110" s="24">
        <f t="shared" si="54"/>
        <v>1</v>
      </c>
      <c r="D1110" s="24">
        <v>2026</v>
      </c>
      <c r="E1110" s="7" t="s">
        <v>1208</v>
      </c>
      <c r="F1110" s="7" t="s">
        <v>1204</v>
      </c>
      <c r="G1110" s="7" t="s">
        <v>24</v>
      </c>
      <c r="H1110" s="7" t="s">
        <v>25</v>
      </c>
      <c r="I1110" s="8">
        <v>0.28699999999999998</v>
      </c>
      <c r="J1110" s="8">
        <v>0.39900000000000002</v>
      </c>
      <c r="K1110" s="8">
        <v>0.41399999999999998</v>
      </c>
      <c r="L1110" s="8">
        <v>0.81299999999999994</v>
      </c>
      <c r="M1110" s="7">
        <v>46</v>
      </c>
      <c r="N1110" s="7">
        <v>193</v>
      </c>
      <c r="O1110" s="7">
        <v>157</v>
      </c>
      <c r="P1110" s="7">
        <v>20</v>
      </c>
      <c r="Q1110" s="7">
        <v>45</v>
      </c>
      <c r="R1110" s="7">
        <v>8</v>
      </c>
      <c r="S1110" s="7">
        <v>0</v>
      </c>
      <c r="T1110" s="7">
        <v>4</v>
      </c>
      <c r="U1110" s="7">
        <v>34</v>
      </c>
      <c r="V1110" s="7">
        <v>7</v>
      </c>
      <c r="W1110" s="7">
        <v>25</v>
      </c>
      <c r="X1110" s="7">
        <v>24</v>
      </c>
      <c r="Y1110" s="7">
        <v>1</v>
      </c>
      <c r="Z1110" s="7">
        <v>0</v>
      </c>
      <c r="AA1110"/>
    </row>
    <row r="1111" spans="1:27" x14ac:dyDescent="0.25">
      <c r="A1111" s="24" t="str">
        <f t="shared" si="55"/>
        <v/>
      </c>
      <c r="B1111" s="24">
        <f t="shared" si="53"/>
        <v>1</v>
      </c>
      <c r="C1111" s="24" t="str">
        <f t="shared" si="54"/>
        <v/>
      </c>
      <c r="D1111" s="24">
        <v>2026</v>
      </c>
      <c r="E1111" s="7" t="s">
        <v>1209</v>
      </c>
      <c r="F1111" s="7" t="s">
        <v>1204</v>
      </c>
      <c r="G1111" s="7" t="s">
        <v>24</v>
      </c>
      <c r="H1111" s="7" t="s">
        <v>35</v>
      </c>
      <c r="I1111" s="8">
        <v>0.27200000000000002</v>
      </c>
      <c r="J1111" s="8">
        <v>0.41299999999999998</v>
      </c>
      <c r="K1111" s="8">
        <v>0.58699999999999997</v>
      </c>
      <c r="L1111" s="8">
        <v>1</v>
      </c>
      <c r="M1111" s="7">
        <v>50</v>
      </c>
      <c r="N1111" s="7">
        <v>235</v>
      </c>
      <c r="O1111" s="7">
        <v>184</v>
      </c>
      <c r="P1111" s="7">
        <v>54</v>
      </c>
      <c r="Q1111" s="7">
        <v>50</v>
      </c>
      <c r="R1111" s="7">
        <v>11</v>
      </c>
      <c r="S1111" s="7">
        <v>4</v>
      </c>
      <c r="T1111" s="7">
        <v>13</v>
      </c>
      <c r="U1111" s="7">
        <v>47</v>
      </c>
      <c r="V1111" s="7">
        <v>4</v>
      </c>
      <c r="W1111" s="7">
        <v>43</v>
      </c>
      <c r="X1111" s="7">
        <v>43</v>
      </c>
      <c r="Y1111" s="7">
        <v>12</v>
      </c>
      <c r="Z1111" s="7">
        <v>2</v>
      </c>
      <c r="AA1111"/>
    </row>
    <row r="1112" spans="1:27" x14ac:dyDescent="0.25">
      <c r="A1112" s="24">
        <f t="shared" si="55"/>
        <v>1</v>
      </c>
      <c r="B1112" s="24" t="str">
        <f t="shared" si="53"/>
        <v/>
      </c>
      <c r="C1112" s="24" t="str">
        <f t="shared" si="54"/>
        <v/>
      </c>
      <c r="D1112" s="24">
        <v>2026</v>
      </c>
      <c r="E1112" s="7" t="s">
        <v>1210</v>
      </c>
      <c r="F1112" s="7" t="s">
        <v>1204</v>
      </c>
      <c r="G1112" s="7" t="s">
        <v>32</v>
      </c>
      <c r="H1112" s="7" t="s">
        <v>44</v>
      </c>
      <c r="I1112" s="8">
        <v>0.33300000000000002</v>
      </c>
      <c r="J1112" s="8">
        <v>0.71399999999999997</v>
      </c>
      <c r="K1112" s="8">
        <v>0.33300000000000002</v>
      </c>
      <c r="L1112" s="8">
        <v>1.048</v>
      </c>
      <c r="M1112" s="7">
        <v>5</v>
      </c>
      <c r="N1112" s="7">
        <v>7</v>
      </c>
      <c r="O1112" s="7">
        <v>3</v>
      </c>
      <c r="P1112" s="7">
        <v>2</v>
      </c>
      <c r="Q1112" s="7">
        <v>1</v>
      </c>
      <c r="R1112" s="7">
        <v>0</v>
      </c>
      <c r="S1112" s="7">
        <v>0</v>
      </c>
      <c r="T1112" s="7">
        <v>0</v>
      </c>
      <c r="U1112" s="7">
        <v>0</v>
      </c>
      <c r="V1112" s="7">
        <v>1</v>
      </c>
      <c r="W1112" s="7">
        <v>3</v>
      </c>
      <c r="X1112" s="7">
        <v>1</v>
      </c>
      <c r="Y1112" s="7">
        <v>0</v>
      </c>
      <c r="Z1112" s="7">
        <v>0</v>
      </c>
      <c r="AA1112"/>
    </row>
    <row r="1113" spans="1:27" x14ac:dyDescent="0.25">
      <c r="A1113" s="24">
        <f t="shared" si="55"/>
        <v>1</v>
      </c>
      <c r="B1113" s="24" t="str">
        <f t="shared" si="53"/>
        <v/>
      </c>
      <c r="C1113" s="24" t="str">
        <f t="shared" si="54"/>
        <v/>
      </c>
      <c r="D1113" s="24">
        <v>2026</v>
      </c>
      <c r="E1113" s="7" t="s">
        <v>1211</v>
      </c>
      <c r="F1113" s="7" t="s">
        <v>1204</v>
      </c>
      <c r="G1113" s="7" t="s">
        <v>29</v>
      </c>
      <c r="H1113" s="7" t="s">
        <v>40</v>
      </c>
      <c r="I1113" s="8">
        <v>0.28399999999999997</v>
      </c>
      <c r="J1113" s="8">
        <v>0.35099999999999998</v>
      </c>
      <c r="K1113" s="8">
        <v>0.52300000000000002</v>
      </c>
      <c r="L1113" s="8">
        <v>0.873</v>
      </c>
      <c r="M1113" s="7">
        <v>28</v>
      </c>
      <c r="N1113" s="7">
        <v>98</v>
      </c>
      <c r="O1113" s="7">
        <v>88</v>
      </c>
      <c r="P1113" s="7">
        <v>19</v>
      </c>
      <c r="Q1113" s="7">
        <v>25</v>
      </c>
      <c r="R1113" s="7">
        <v>6</v>
      </c>
      <c r="S1113" s="7">
        <v>0</v>
      </c>
      <c r="T1113" s="7">
        <v>5</v>
      </c>
      <c r="U1113" s="7">
        <v>17</v>
      </c>
      <c r="V1113" s="7">
        <v>3</v>
      </c>
      <c r="W1113" s="7">
        <v>6</v>
      </c>
      <c r="X1113" s="7">
        <v>33</v>
      </c>
      <c r="Y1113" s="7">
        <v>5</v>
      </c>
      <c r="Z1113" s="7">
        <v>3</v>
      </c>
      <c r="AA1113"/>
    </row>
    <row r="1114" spans="1:27" x14ac:dyDescent="0.25">
      <c r="A1114" s="24" t="str">
        <f t="shared" si="55"/>
        <v/>
      </c>
      <c r="B1114" s="24" t="str">
        <f t="shared" si="53"/>
        <v/>
      </c>
      <c r="C1114" s="24">
        <f t="shared" si="54"/>
        <v>1</v>
      </c>
      <c r="D1114" s="24">
        <v>2026</v>
      </c>
      <c r="E1114" s="7" t="s">
        <v>1212</v>
      </c>
      <c r="F1114" s="7" t="s">
        <v>1204</v>
      </c>
      <c r="G1114" s="7" t="s">
        <v>47</v>
      </c>
      <c r="H1114" s="7" t="s">
        <v>25</v>
      </c>
      <c r="I1114" s="8">
        <v>0.27</v>
      </c>
      <c r="J1114" s="8">
        <v>0.373</v>
      </c>
      <c r="K1114" s="8">
        <v>0.54900000000000004</v>
      </c>
      <c r="L1114" s="8">
        <v>0.92200000000000004</v>
      </c>
      <c r="M1114" s="7">
        <v>37</v>
      </c>
      <c r="N1114" s="7">
        <v>142</v>
      </c>
      <c r="O1114" s="7">
        <v>122</v>
      </c>
      <c r="P1114" s="7">
        <v>28</v>
      </c>
      <c r="Q1114" s="7">
        <v>33</v>
      </c>
      <c r="R1114" s="7">
        <v>8</v>
      </c>
      <c r="S1114" s="7">
        <v>1</v>
      </c>
      <c r="T1114" s="7">
        <v>8</v>
      </c>
      <c r="U1114" s="7">
        <v>23</v>
      </c>
      <c r="V1114" s="7">
        <v>6</v>
      </c>
      <c r="W1114" s="7">
        <v>14</v>
      </c>
      <c r="X1114" s="7">
        <v>34</v>
      </c>
      <c r="Y1114" s="7">
        <v>0</v>
      </c>
      <c r="Z1114" s="7">
        <v>0</v>
      </c>
      <c r="AA1114"/>
    </row>
    <row r="1115" spans="1:27" x14ac:dyDescent="0.25">
      <c r="A1115" s="24">
        <f t="shared" si="55"/>
        <v>1</v>
      </c>
      <c r="B1115" s="24" t="str">
        <f t="shared" si="53"/>
        <v/>
      </c>
      <c r="C1115" s="24" t="str">
        <f t="shared" si="54"/>
        <v/>
      </c>
      <c r="D1115" s="24">
        <v>2026</v>
      </c>
      <c r="E1115" s="7" t="s">
        <v>1213</v>
      </c>
      <c r="F1115" s="7" t="s">
        <v>1204</v>
      </c>
      <c r="G1115" s="7" t="s">
        <v>32</v>
      </c>
      <c r="H1115" s="7" t="s">
        <v>44</v>
      </c>
      <c r="I1115" s="8">
        <v>0.26700000000000002</v>
      </c>
      <c r="J1115" s="8">
        <v>0.34799999999999998</v>
      </c>
      <c r="K1115" s="8">
        <v>0.42699999999999999</v>
      </c>
      <c r="L1115" s="8">
        <v>0.77600000000000002</v>
      </c>
      <c r="M1115" s="7">
        <v>40</v>
      </c>
      <c r="N1115" s="7">
        <v>155</v>
      </c>
      <c r="O1115" s="7">
        <v>131</v>
      </c>
      <c r="P1115" s="7">
        <v>27</v>
      </c>
      <c r="Q1115" s="7">
        <v>35</v>
      </c>
      <c r="R1115" s="7">
        <v>6</v>
      </c>
      <c r="S1115" s="7">
        <v>0</v>
      </c>
      <c r="T1115" s="7">
        <v>5</v>
      </c>
      <c r="U1115" s="7">
        <v>29</v>
      </c>
      <c r="V1115" s="7">
        <v>2</v>
      </c>
      <c r="W1115" s="7">
        <v>17</v>
      </c>
      <c r="X1115" s="7">
        <v>35</v>
      </c>
      <c r="Y1115" s="7">
        <v>5</v>
      </c>
      <c r="Z1115" s="7">
        <v>1</v>
      </c>
      <c r="AA1115"/>
    </row>
    <row r="1116" spans="1:27" x14ac:dyDescent="0.25">
      <c r="A1116" s="24" t="str">
        <f t="shared" si="55"/>
        <v/>
      </c>
      <c r="B1116" s="24" t="str">
        <f t="shared" si="53"/>
        <v/>
      </c>
      <c r="C1116" s="24" t="str">
        <f t="shared" si="54"/>
        <v/>
      </c>
      <c r="D1116" s="24">
        <v>2026</v>
      </c>
      <c r="E1116" s="7" t="s">
        <v>1214</v>
      </c>
      <c r="F1116" s="7" t="s">
        <v>1204</v>
      </c>
      <c r="G1116" s="7" t="s">
        <v>24</v>
      </c>
      <c r="H1116" s="7" t="s">
        <v>38</v>
      </c>
      <c r="I1116" s="8">
        <v>0.22900000000000001</v>
      </c>
      <c r="J1116" s="8">
        <v>0.32100000000000001</v>
      </c>
      <c r="K1116" s="8">
        <v>0.38500000000000001</v>
      </c>
      <c r="L1116" s="8">
        <v>0.70699999999999996</v>
      </c>
      <c r="M1116" s="7">
        <v>25</v>
      </c>
      <c r="N1116" s="7">
        <v>109</v>
      </c>
      <c r="O1116" s="7">
        <v>96</v>
      </c>
      <c r="P1116" s="7">
        <v>16</v>
      </c>
      <c r="Q1116" s="7">
        <v>22</v>
      </c>
      <c r="R1116" s="7">
        <v>3</v>
      </c>
      <c r="S1116" s="7">
        <v>0</v>
      </c>
      <c r="T1116" s="7">
        <v>4</v>
      </c>
      <c r="U1116" s="7">
        <v>14</v>
      </c>
      <c r="V1116" s="7">
        <v>2</v>
      </c>
      <c r="W1116" s="7">
        <v>11</v>
      </c>
      <c r="X1116" s="7">
        <v>32</v>
      </c>
      <c r="Y1116" s="7">
        <v>1</v>
      </c>
      <c r="Z1116" s="7">
        <v>1</v>
      </c>
      <c r="AA1116"/>
    </row>
    <row r="1117" spans="1:27" x14ac:dyDescent="0.25">
      <c r="A1117" s="24" t="str">
        <f t="shared" si="55"/>
        <v/>
      </c>
      <c r="B1117" s="24" t="str">
        <f t="shared" si="53"/>
        <v/>
      </c>
      <c r="C1117" s="24" t="str">
        <f t="shared" si="54"/>
        <v/>
      </c>
      <c r="D1117" s="24">
        <v>2026</v>
      </c>
      <c r="E1117" s="7" t="s">
        <v>1215</v>
      </c>
      <c r="F1117" s="7" t="s">
        <v>1204</v>
      </c>
      <c r="G1117" s="7" t="s">
        <v>37</v>
      </c>
      <c r="H1117" s="7" t="s">
        <v>33</v>
      </c>
      <c r="I1117" s="8">
        <v>0.217</v>
      </c>
      <c r="J1117" s="8">
        <v>0.39300000000000002</v>
      </c>
      <c r="K1117" s="8">
        <v>0.33700000000000002</v>
      </c>
      <c r="L1117" s="8">
        <v>0.73</v>
      </c>
      <c r="M1117" s="7">
        <v>28</v>
      </c>
      <c r="N1117" s="7">
        <v>107</v>
      </c>
      <c r="O1117" s="7">
        <v>83</v>
      </c>
      <c r="P1117" s="7">
        <v>16</v>
      </c>
      <c r="Q1117" s="7">
        <v>18</v>
      </c>
      <c r="R1117" s="7">
        <v>1</v>
      </c>
      <c r="S1117" s="7">
        <v>0</v>
      </c>
      <c r="T1117" s="7">
        <v>3</v>
      </c>
      <c r="U1117" s="7">
        <v>14</v>
      </c>
      <c r="V1117" s="7">
        <v>9</v>
      </c>
      <c r="W1117" s="7">
        <v>15</v>
      </c>
      <c r="X1117" s="7">
        <v>21</v>
      </c>
      <c r="Y1117" s="7">
        <v>4</v>
      </c>
      <c r="Z1117" s="7">
        <v>0</v>
      </c>
      <c r="AA1117"/>
    </row>
    <row r="1118" spans="1:27" x14ac:dyDescent="0.25">
      <c r="A1118" s="24">
        <f t="shared" si="55"/>
        <v>1</v>
      </c>
      <c r="B1118" s="24" t="str">
        <f t="shared" si="53"/>
        <v/>
      </c>
      <c r="C1118" s="24" t="str">
        <f t="shared" si="54"/>
        <v/>
      </c>
      <c r="D1118" s="24">
        <v>2026</v>
      </c>
      <c r="E1118" s="7" t="s">
        <v>1216</v>
      </c>
      <c r="F1118" s="7" t="s">
        <v>1204</v>
      </c>
      <c r="G1118" s="7" t="s">
        <v>29</v>
      </c>
      <c r="H1118" s="7" t="s">
        <v>30</v>
      </c>
      <c r="I1118" s="8">
        <v>0.21</v>
      </c>
      <c r="J1118" s="8">
        <v>0.31900000000000001</v>
      </c>
      <c r="K1118" s="8">
        <v>0.38300000000000001</v>
      </c>
      <c r="L1118" s="8">
        <v>0.70199999999999996</v>
      </c>
      <c r="M1118" s="7">
        <v>27</v>
      </c>
      <c r="N1118" s="7">
        <v>94</v>
      </c>
      <c r="O1118" s="7">
        <v>81</v>
      </c>
      <c r="P1118" s="7">
        <v>14</v>
      </c>
      <c r="Q1118" s="7">
        <v>17</v>
      </c>
      <c r="R1118" s="7">
        <v>5</v>
      </c>
      <c r="S1118" s="7">
        <v>0</v>
      </c>
      <c r="T1118" s="7">
        <v>3</v>
      </c>
      <c r="U1118" s="7">
        <v>7</v>
      </c>
      <c r="V1118" s="7">
        <v>3</v>
      </c>
      <c r="W1118" s="7">
        <v>10</v>
      </c>
      <c r="X1118" s="7">
        <v>22</v>
      </c>
      <c r="Y1118" s="7">
        <v>7</v>
      </c>
      <c r="Z1118" s="7">
        <v>1</v>
      </c>
      <c r="AA1118"/>
    </row>
    <row r="1119" spans="1:27" x14ac:dyDescent="0.25">
      <c r="A1119" s="24" t="str">
        <f t="shared" si="55"/>
        <v/>
      </c>
      <c r="B1119" s="24" t="str">
        <f t="shared" si="53"/>
        <v/>
      </c>
      <c r="C1119" s="24" t="str">
        <f t="shared" si="54"/>
        <v/>
      </c>
      <c r="D1119" s="24">
        <v>2026</v>
      </c>
      <c r="E1119" s="7" t="s">
        <v>1217</v>
      </c>
      <c r="F1119" s="7" t="s">
        <v>1204</v>
      </c>
      <c r="G1119" s="7" t="s">
        <v>47</v>
      </c>
      <c r="H1119" s="7" t="s">
        <v>40</v>
      </c>
      <c r="I1119" s="8">
        <v>0.19700000000000001</v>
      </c>
      <c r="J1119" s="8">
        <v>0.313</v>
      </c>
      <c r="K1119" s="8">
        <v>0.30299999999999999</v>
      </c>
      <c r="L1119" s="8">
        <v>0.61599999999999999</v>
      </c>
      <c r="M1119" s="7">
        <v>37</v>
      </c>
      <c r="N1119" s="7">
        <v>147</v>
      </c>
      <c r="O1119" s="7">
        <v>122</v>
      </c>
      <c r="P1119" s="7">
        <v>20</v>
      </c>
      <c r="Q1119" s="7">
        <v>24</v>
      </c>
      <c r="R1119" s="7">
        <v>2</v>
      </c>
      <c r="S1119" s="7">
        <v>1</v>
      </c>
      <c r="T1119" s="7">
        <v>3</v>
      </c>
      <c r="U1119" s="7">
        <v>22</v>
      </c>
      <c r="V1119" s="7">
        <v>2</v>
      </c>
      <c r="W1119" s="7">
        <v>19</v>
      </c>
      <c r="X1119" s="7">
        <v>38</v>
      </c>
      <c r="Y1119" s="7">
        <v>2</v>
      </c>
      <c r="Z1119" s="7">
        <v>1</v>
      </c>
      <c r="AA1119"/>
    </row>
    <row r="1120" spans="1:27" x14ac:dyDescent="0.25">
      <c r="A1120" s="24" t="str">
        <f t="shared" si="55"/>
        <v/>
      </c>
      <c r="B1120" s="24" t="str">
        <f t="shared" si="53"/>
        <v/>
      </c>
      <c r="C1120" s="24" t="str">
        <f t="shared" si="54"/>
        <v/>
      </c>
      <c r="D1120" s="24">
        <v>2026</v>
      </c>
      <c r="E1120" s="7" t="s">
        <v>1218</v>
      </c>
      <c r="F1120" s="7" t="s">
        <v>1204</v>
      </c>
      <c r="G1120" s="7" t="s">
        <v>24</v>
      </c>
      <c r="H1120" s="7" t="s">
        <v>35</v>
      </c>
      <c r="I1120" s="8">
        <v>0.182</v>
      </c>
      <c r="J1120" s="8">
        <v>0.182</v>
      </c>
      <c r="K1120" s="8">
        <v>0.182</v>
      </c>
      <c r="L1120" s="8">
        <v>0.36399999999999999</v>
      </c>
      <c r="M1120" s="7">
        <v>8</v>
      </c>
      <c r="N1120" s="7">
        <v>11</v>
      </c>
      <c r="O1120" s="7">
        <v>11</v>
      </c>
      <c r="P1120" s="7">
        <v>0</v>
      </c>
      <c r="Q1120" s="7">
        <v>2</v>
      </c>
      <c r="R1120" s="7">
        <v>0</v>
      </c>
      <c r="S1120" s="7">
        <v>0</v>
      </c>
      <c r="T1120" s="7">
        <v>0</v>
      </c>
      <c r="U1120" s="7">
        <v>2</v>
      </c>
      <c r="V1120" s="7">
        <v>0</v>
      </c>
      <c r="W1120" s="7">
        <v>0</v>
      </c>
      <c r="X1120" s="7">
        <v>3</v>
      </c>
      <c r="Y1120" s="7">
        <v>0</v>
      </c>
      <c r="Z1120" s="7">
        <v>1</v>
      </c>
      <c r="AA1120"/>
    </row>
    <row r="1121" spans="1:27" x14ac:dyDescent="0.25">
      <c r="A1121" s="24">
        <f t="shared" si="55"/>
        <v>1</v>
      </c>
      <c r="B1121" s="24" t="str">
        <f t="shared" si="53"/>
        <v/>
      </c>
      <c r="C1121" s="24" t="str">
        <f t="shared" si="54"/>
        <v/>
      </c>
      <c r="D1121" s="24">
        <v>2026</v>
      </c>
      <c r="E1121" s="7" t="s">
        <v>1219</v>
      </c>
      <c r="F1121" s="7" t="s">
        <v>1204</v>
      </c>
      <c r="G1121" s="7" t="s">
        <v>29</v>
      </c>
      <c r="H1121" s="7" t="s">
        <v>25</v>
      </c>
      <c r="I1121" s="8">
        <v>0</v>
      </c>
      <c r="J1121" s="8">
        <v>0</v>
      </c>
      <c r="K1121" s="8">
        <v>0</v>
      </c>
      <c r="L1121" s="8">
        <v>0</v>
      </c>
      <c r="M1121" s="7">
        <v>1</v>
      </c>
      <c r="N1121" s="7">
        <v>1</v>
      </c>
      <c r="O1121" s="7">
        <v>0</v>
      </c>
      <c r="P1121" s="7">
        <v>0</v>
      </c>
      <c r="Q1121" s="7">
        <v>0</v>
      </c>
      <c r="R1121" s="7">
        <v>0</v>
      </c>
      <c r="S1121" s="7">
        <v>0</v>
      </c>
      <c r="T1121" s="7">
        <v>0</v>
      </c>
      <c r="U1121" s="7">
        <v>1</v>
      </c>
      <c r="V1121" s="7">
        <v>0</v>
      </c>
      <c r="W1121" s="7">
        <v>0</v>
      </c>
      <c r="X1121" s="7">
        <v>0</v>
      </c>
      <c r="Y1121" s="7">
        <v>0</v>
      </c>
      <c r="Z1121" s="7">
        <v>0</v>
      </c>
      <c r="AA1121"/>
    </row>
    <row r="1122" spans="1:27" x14ac:dyDescent="0.25">
      <c r="A1122" s="24" t="str">
        <f t="shared" si="55"/>
        <v/>
      </c>
      <c r="B1122" s="24" t="str">
        <f t="shared" si="53"/>
        <v/>
      </c>
      <c r="C1122" s="24" t="str">
        <f t="shared" si="54"/>
        <v/>
      </c>
      <c r="D1122" s="24">
        <v>2026</v>
      </c>
      <c r="E1122" s="7" t="s">
        <v>1220</v>
      </c>
      <c r="F1122" s="7" t="s">
        <v>1221</v>
      </c>
      <c r="G1122" s="7" t="s">
        <v>37</v>
      </c>
      <c r="H1122" s="7" t="s">
        <v>40</v>
      </c>
      <c r="I1122" s="8">
        <v>0.36899999999999999</v>
      </c>
      <c r="J1122" s="8">
        <v>0.45800000000000002</v>
      </c>
      <c r="K1122" s="8">
        <v>0.58599999999999997</v>
      </c>
      <c r="L1122" s="8">
        <v>1.0429999999999999</v>
      </c>
      <c r="M1122" s="7">
        <v>54</v>
      </c>
      <c r="N1122" s="7">
        <v>260</v>
      </c>
      <c r="O1122" s="7">
        <v>222</v>
      </c>
      <c r="P1122" s="7">
        <v>49</v>
      </c>
      <c r="Q1122" s="7">
        <v>82</v>
      </c>
      <c r="R1122" s="7">
        <v>15</v>
      </c>
      <c r="S1122" s="7">
        <v>3</v>
      </c>
      <c r="T1122" s="7">
        <v>9</v>
      </c>
      <c r="U1122" s="7">
        <v>44</v>
      </c>
      <c r="V1122" s="7">
        <v>2</v>
      </c>
      <c r="W1122" s="7">
        <v>35</v>
      </c>
      <c r="X1122" s="7">
        <v>64</v>
      </c>
      <c r="Y1122" s="7">
        <v>24</v>
      </c>
      <c r="Z1122" s="7">
        <v>6</v>
      </c>
      <c r="AA1122"/>
    </row>
    <row r="1123" spans="1:27" x14ac:dyDescent="0.25">
      <c r="A1123" s="24">
        <f t="shared" si="55"/>
        <v>1</v>
      </c>
      <c r="B1123" s="24" t="str">
        <f t="shared" si="53"/>
        <v/>
      </c>
      <c r="C1123" s="24" t="str">
        <f t="shared" si="54"/>
        <v/>
      </c>
      <c r="D1123" s="24">
        <v>2026</v>
      </c>
      <c r="E1123" s="7" t="s">
        <v>1222</v>
      </c>
      <c r="F1123" s="7" t="s">
        <v>1221</v>
      </c>
      <c r="G1123" s="7" t="s">
        <v>29</v>
      </c>
      <c r="H1123" s="7" t="s">
        <v>44</v>
      </c>
      <c r="I1123" s="8">
        <v>0.33800000000000002</v>
      </c>
      <c r="J1123" s="8">
        <v>0.45300000000000001</v>
      </c>
      <c r="K1123" s="8">
        <v>0.75700000000000001</v>
      </c>
      <c r="L1123" s="8">
        <v>1.2110000000000001</v>
      </c>
      <c r="M1123" s="7">
        <v>56</v>
      </c>
      <c r="N1123" s="7">
        <v>259</v>
      </c>
      <c r="O1123" s="7">
        <v>210</v>
      </c>
      <c r="P1123" s="7">
        <v>50</v>
      </c>
      <c r="Q1123" s="7">
        <v>71</v>
      </c>
      <c r="R1123" s="7">
        <v>14</v>
      </c>
      <c r="S1123" s="7">
        <v>1</v>
      </c>
      <c r="T1123" s="7">
        <v>24</v>
      </c>
      <c r="U1123" s="7">
        <v>64</v>
      </c>
      <c r="V1123" s="7">
        <v>11</v>
      </c>
      <c r="W1123" s="7">
        <v>35</v>
      </c>
      <c r="X1123" s="7">
        <v>54</v>
      </c>
      <c r="Y1123" s="7">
        <v>5</v>
      </c>
      <c r="Z1123" s="7">
        <v>0</v>
      </c>
      <c r="AA1123"/>
    </row>
    <row r="1124" spans="1:27" x14ac:dyDescent="0.25">
      <c r="A1124" s="24" t="str">
        <f t="shared" si="55"/>
        <v/>
      </c>
      <c r="B1124" s="24" t="str">
        <f t="shared" si="53"/>
        <v/>
      </c>
      <c r="C1124" s="24" t="str">
        <f t="shared" si="54"/>
        <v/>
      </c>
      <c r="D1124" s="24">
        <v>2026</v>
      </c>
      <c r="E1124" s="7" t="s">
        <v>1223</v>
      </c>
      <c r="F1124" s="7" t="s">
        <v>1221</v>
      </c>
      <c r="G1124" s="7" t="s">
        <v>47</v>
      </c>
      <c r="H1124" s="7" t="s">
        <v>35</v>
      </c>
      <c r="I1124" s="8">
        <v>0.29699999999999999</v>
      </c>
      <c r="J1124" s="8">
        <v>0.375</v>
      </c>
      <c r="K1124" s="8">
        <v>0.56299999999999994</v>
      </c>
      <c r="L1124" s="8">
        <v>0.93799999999999994</v>
      </c>
      <c r="M1124" s="7">
        <v>56</v>
      </c>
      <c r="N1124" s="7">
        <v>259</v>
      </c>
      <c r="O1124" s="7">
        <v>229</v>
      </c>
      <c r="P1124" s="7">
        <v>48</v>
      </c>
      <c r="Q1124" s="7">
        <v>68</v>
      </c>
      <c r="R1124" s="7">
        <v>11</v>
      </c>
      <c r="S1124" s="7">
        <v>4</v>
      </c>
      <c r="T1124" s="7">
        <v>14</v>
      </c>
      <c r="U1124" s="7">
        <v>53</v>
      </c>
      <c r="V1124" s="7">
        <v>3</v>
      </c>
      <c r="W1124" s="7">
        <v>26</v>
      </c>
      <c r="X1124" s="7">
        <v>77</v>
      </c>
      <c r="Y1124" s="7">
        <v>17</v>
      </c>
      <c r="Z1124" s="7">
        <v>5</v>
      </c>
      <c r="AA1124"/>
    </row>
    <row r="1125" spans="1:27" x14ac:dyDescent="0.25">
      <c r="A1125" s="24">
        <f t="shared" si="55"/>
        <v>1</v>
      </c>
      <c r="B1125" s="24" t="str">
        <f t="shared" si="53"/>
        <v/>
      </c>
      <c r="C1125" s="24" t="str">
        <f t="shared" si="54"/>
        <v/>
      </c>
      <c r="D1125" s="24">
        <v>2026</v>
      </c>
      <c r="E1125" s="7" t="s">
        <v>1224</v>
      </c>
      <c r="F1125" s="7" t="s">
        <v>1221</v>
      </c>
      <c r="G1125" s="7" t="s">
        <v>29</v>
      </c>
      <c r="H1125" s="7" t="s">
        <v>27</v>
      </c>
      <c r="I1125" s="8">
        <v>0.219</v>
      </c>
      <c r="J1125" s="8">
        <v>0.33200000000000002</v>
      </c>
      <c r="K1125" s="8">
        <v>0.28399999999999997</v>
      </c>
      <c r="L1125" s="8">
        <v>0.61599999999999999</v>
      </c>
      <c r="M1125" s="7">
        <v>51</v>
      </c>
      <c r="N1125" s="7">
        <v>203</v>
      </c>
      <c r="O1125" s="7">
        <v>169</v>
      </c>
      <c r="P1125" s="7">
        <v>26</v>
      </c>
      <c r="Q1125" s="7">
        <v>37</v>
      </c>
      <c r="R1125" s="7">
        <v>4</v>
      </c>
      <c r="S1125" s="7">
        <v>2</v>
      </c>
      <c r="T1125" s="7">
        <v>1</v>
      </c>
      <c r="U1125" s="7">
        <v>19</v>
      </c>
      <c r="V1125" s="7">
        <v>9</v>
      </c>
      <c r="W1125" s="7">
        <v>20</v>
      </c>
      <c r="X1125" s="7">
        <v>33</v>
      </c>
      <c r="Y1125" s="7">
        <v>9</v>
      </c>
      <c r="Z1125" s="7">
        <v>4</v>
      </c>
      <c r="AA1125"/>
    </row>
    <row r="1126" spans="1:27" x14ac:dyDescent="0.25">
      <c r="A1126" s="24" t="str">
        <f t="shared" si="55"/>
        <v/>
      </c>
      <c r="B1126" s="24" t="str">
        <f t="shared" si="53"/>
        <v/>
      </c>
      <c r="C1126" s="24" t="str">
        <f t="shared" si="54"/>
        <v/>
      </c>
      <c r="D1126" s="24">
        <v>2026</v>
      </c>
      <c r="E1126" s="7" t="s">
        <v>1225</v>
      </c>
      <c r="F1126" s="7" t="s">
        <v>1221</v>
      </c>
      <c r="G1126" s="7" t="s">
        <v>24</v>
      </c>
      <c r="H1126" s="7" t="s">
        <v>42</v>
      </c>
      <c r="I1126" s="8">
        <v>0.215</v>
      </c>
      <c r="J1126" s="8">
        <v>0.35799999999999998</v>
      </c>
      <c r="K1126" s="8">
        <v>0.32</v>
      </c>
      <c r="L1126" s="8">
        <v>0.67800000000000005</v>
      </c>
      <c r="M1126" s="7">
        <v>52</v>
      </c>
      <c r="N1126" s="7">
        <v>225</v>
      </c>
      <c r="O1126" s="7">
        <v>172</v>
      </c>
      <c r="P1126" s="7">
        <v>38</v>
      </c>
      <c r="Q1126" s="7">
        <v>37</v>
      </c>
      <c r="R1126" s="7">
        <v>7</v>
      </c>
      <c r="S1126" s="7">
        <v>1</v>
      </c>
      <c r="T1126" s="7">
        <v>3</v>
      </c>
      <c r="U1126" s="7">
        <v>23</v>
      </c>
      <c r="V1126" s="7">
        <v>14</v>
      </c>
      <c r="W1126" s="7">
        <v>27</v>
      </c>
      <c r="X1126" s="7">
        <v>66</v>
      </c>
      <c r="Y1126" s="7">
        <v>13</v>
      </c>
      <c r="Z1126" s="7">
        <v>1</v>
      </c>
      <c r="AA1126"/>
    </row>
    <row r="1127" spans="1:27" x14ac:dyDescent="0.25">
      <c r="A1127" s="24" t="str">
        <f t="shared" si="55"/>
        <v/>
      </c>
      <c r="B1127" s="24" t="str">
        <f t="shared" si="53"/>
        <v/>
      </c>
      <c r="C1127" s="24" t="str">
        <f t="shared" si="54"/>
        <v/>
      </c>
      <c r="D1127" s="24">
        <v>2026</v>
      </c>
      <c r="E1127" s="7" t="s">
        <v>1226</v>
      </c>
      <c r="F1127" s="7" t="s">
        <v>1221</v>
      </c>
      <c r="G1127" s="7" t="s">
        <v>37</v>
      </c>
      <c r="H1127" s="7" t="s">
        <v>25</v>
      </c>
      <c r="I1127" s="8">
        <v>0.30099999999999999</v>
      </c>
      <c r="J1127" s="8">
        <v>0.40300000000000002</v>
      </c>
      <c r="K1127" s="8">
        <v>0.41599999999999998</v>
      </c>
      <c r="L1127" s="8">
        <v>0.81899999999999995</v>
      </c>
      <c r="M1127" s="7">
        <v>36</v>
      </c>
      <c r="N1127" s="7">
        <v>136</v>
      </c>
      <c r="O1127" s="7">
        <v>113</v>
      </c>
      <c r="P1127" s="7">
        <v>21</v>
      </c>
      <c r="Q1127" s="7">
        <v>34</v>
      </c>
      <c r="R1127" s="7">
        <v>7</v>
      </c>
      <c r="S1127" s="7">
        <v>0</v>
      </c>
      <c r="T1127" s="7">
        <v>2</v>
      </c>
      <c r="U1127" s="7">
        <v>15</v>
      </c>
      <c r="V1127" s="7">
        <v>4</v>
      </c>
      <c r="W1127" s="7">
        <v>16</v>
      </c>
      <c r="X1127" s="7">
        <v>17</v>
      </c>
      <c r="Y1127" s="7">
        <v>1</v>
      </c>
      <c r="Z1127" s="7">
        <v>0</v>
      </c>
      <c r="AA1127"/>
    </row>
    <row r="1128" spans="1:27" x14ac:dyDescent="0.25">
      <c r="A1128" s="24" t="str">
        <f t="shared" si="55"/>
        <v/>
      </c>
      <c r="B1128" s="24" t="str">
        <f t="shared" si="53"/>
        <v/>
      </c>
      <c r="C1128" s="24" t="str">
        <f t="shared" si="54"/>
        <v/>
      </c>
      <c r="D1128" s="24">
        <v>2026</v>
      </c>
      <c r="E1128" s="7" t="s">
        <v>1227</v>
      </c>
      <c r="F1128" s="7" t="s">
        <v>1221</v>
      </c>
      <c r="G1128" s="7" t="s">
        <v>47</v>
      </c>
      <c r="H1128" s="7" t="s">
        <v>33</v>
      </c>
      <c r="I1128" s="8">
        <v>0.29099999999999998</v>
      </c>
      <c r="J1128" s="8">
        <v>0.34899999999999998</v>
      </c>
      <c r="K1128" s="8">
        <v>0.36599999999999999</v>
      </c>
      <c r="L1128" s="8">
        <v>0.71499999999999997</v>
      </c>
      <c r="M1128" s="7">
        <v>41</v>
      </c>
      <c r="N1128" s="7">
        <v>154</v>
      </c>
      <c r="O1128" s="7">
        <v>134</v>
      </c>
      <c r="P1128" s="7">
        <v>22</v>
      </c>
      <c r="Q1128" s="7">
        <v>39</v>
      </c>
      <c r="R1128" s="7">
        <v>10</v>
      </c>
      <c r="S1128" s="7">
        <v>0</v>
      </c>
      <c r="T1128" s="7">
        <v>0</v>
      </c>
      <c r="U1128" s="7">
        <v>19</v>
      </c>
      <c r="V1128" s="7">
        <v>2</v>
      </c>
      <c r="W1128" s="7">
        <v>11</v>
      </c>
      <c r="X1128" s="7">
        <v>28</v>
      </c>
      <c r="Y1128" s="7">
        <v>2</v>
      </c>
      <c r="Z1128" s="7">
        <v>1</v>
      </c>
      <c r="AA1128"/>
    </row>
    <row r="1129" spans="1:27" x14ac:dyDescent="0.25">
      <c r="A1129" s="24" t="str">
        <f t="shared" si="55"/>
        <v/>
      </c>
      <c r="B1129" s="24" t="str">
        <f t="shared" si="53"/>
        <v/>
      </c>
      <c r="C1129" s="24" t="str">
        <f t="shared" si="54"/>
        <v/>
      </c>
      <c r="D1129" s="24">
        <v>2026</v>
      </c>
      <c r="E1129" s="7" t="s">
        <v>1228</v>
      </c>
      <c r="F1129" s="7" t="s">
        <v>1221</v>
      </c>
      <c r="G1129" s="7" t="s">
        <v>47</v>
      </c>
      <c r="H1129" s="7" t="s">
        <v>33</v>
      </c>
      <c r="I1129" s="8">
        <v>0.25</v>
      </c>
      <c r="J1129" s="8">
        <v>0.436</v>
      </c>
      <c r="K1129" s="8">
        <v>0.35</v>
      </c>
      <c r="L1129" s="8">
        <v>0.78600000000000003</v>
      </c>
      <c r="M1129" s="7">
        <v>15</v>
      </c>
      <c r="N1129" s="7">
        <v>59</v>
      </c>
      <c r="O1129" s="7">
        <v>40</v>
      </c>
      <c r="P1129" s="7">
        <v>11</v>
      </c>
      <c r="Q1129" s="7">
        <v>10</v>
      </c>
      <c r="R1129" s="7">
        <v>1</v>
      </c>
      <c r="S1129" s="7">
        <v>0</v>
      </c>
      <c r="T1129" s="7">
        <v>1</v>
      </c>
      <c r="U1129" s="7">
        <v>7</v>
      </c>
      <c r="V1129" s="7">
        <v>9</v>
      </c>
      <c r="W1129" s="7">
        <v>5</v>
      </c>
      <c r="X1129" s="7">
        <v>13</v>
      </c>
      <c r="Y1129" s="7">
        <v>3</v>
      </c>
      <c r="Z1129" s="7">
        <v>1</v>
      </c>
      <c r="AA1129"/>
    </row>
    <row r="1130" spans="1:27" x14ac:dyDescent="0.25">
      <c r="A1130" s="24" t="str">
        <f t="shared" si="55"/>
        <v/>
      </c>
      <c r="B1130" s="24" t="str">
        <f t="shared" si="53"/>
        <v/>
      </c>
      <c r="C1130" s="24" t="str">
        <f t="shared" si="54"/>
        <v/>
      </c>
      <c r="D1130" s="24">
        <v>2026</v>
      </c>
      <c r="E1130" s="7" t="s">
        <v>1229</v>
      </c>
      <c r="F1130" s="7" t="s">
        <v>1221</v>
      </c>
      <c r="G1130" s="7" t="s">
        <v>24</v>
      </c>
      <c r="H1130" s="7" t="s">
        <v>38</v>
      </c>
      <c r="I1130" s="8">
        <v>0.24399999999999999</v>
      </c>
      <c r="J1130" s="8">
        <v>0.44600000000000001</v>
      </c>
      <c r="K1130" s="8">
        <v>0.36599999999999999</v>
      </c>
      <c r="L1130" s="8">
        <v>0.81200000000000006</v>
      </c>
      <c r="M1130" s="7">
        <v>27</v>
      </c>
      <c r="N1130" s="7">
        <v>56</v>
      </c>
      <c r="O1130" s="7">
        <v>41</v>
      </c>
      <c r="P1130" s="7">
        <v>8</v>
      </c>
      <c r="Q1130" s="7">
        <v>10</v>
      </c>
      <c r="R1130" s="7">
        <v>2</v>
      </c>
      <c r="S1130" s="7">
        <v>0</v>
      </c>
      <c r="T1130" s="7">
        <v>1</v>
      </c>
      <c r="U1130" s="7">
        <v>6</v>
      </c>
      <c r="V1130" s="7">
        <v>3</v>
      </c>
      <c r="W1130" s="7">
        <v>12</v>
      </c>
      <c r="X1130" s="7">
        <v>17</v>
      </c>
      <c r="Y1130" s="7">
        <v>0</v>
      </c>
      <c r="Z1130" s="7">
        <v>0</v>
      </c>
      <c r="AA1130"/>
    </row>
    <row r="1131" spans="1:27" x14ac:dyDescent="0.25">
      <c r="A1131" s="24" t="str">
        <f t="shared" si="55"/>
        <v/>
      </c>
      <c r="B1131" s="24" t="str">
        <f t="shared" si="53"/>
        <v/>
      </c>
      <c r="C1131" s="24" t="str">
        <f t="shared" si="54"/>
        <v/>
      </c>
      <c r="D1131" s="24">
        <v>2026</v>
      </c>
      <c r="E1131" s="7" t="s">
        <v>1230</v>
      </c>
      <c r="F1131" s="7" t="s">
        <v>1221</v>
      </c>
      <c r="G1131" s="7" t="s">
        <v>24</v>
      </c>
      <c r="H1131" s="7" t="s">
        <v>33</v>
      </c>
      <c r="I1131" s="8">
        <v>0.23200000000000001</v>
      </c>
      <c r="J1131" s="8">
        <v>0.40400000000000003</v>
      </c>
      <c r="K1131" s="8">
        <v>0.30399999999999999</v>
      </c>
      <c r="L1131" s="8">
        <v>0.70899999999999996</v>
      </c>
      <c r="M1131" s="7">
        <v>25</v>
      </c>
      <c r="N1131" s="7">
        <v>92</v>
      </c>
      <c r="O1131" s="7">
        <v>69</v>
      </c>
      <c r="P1131" s="7">
        <v>15</v>
      </c>
      <c r="Q1131" s="7">
        <v>16</v>
      </c>
      <c r="R1131" s="7">
        <v>3</v>
      </c>
      <c r="S1131" s="7">
        <v>1</v>
      </c>
      <c r="T1131" s="7">
        <v>0</v>
      </c>
      <c r="U1131" s="7">
        <v>10</v>
      </c>
      <c r="V1131" s="7">
        <v>7</v>
      </c>
      <c r="W1131" s="7">
        <v>13</v>
      </c>
      <c r="X1131" s="7">
        <v>20</v>
      </c>
      <c r="Y1131" s="7">
        <v>8</v>
      </c>
      <c r="Z1131" s="7">
        <v>0</v>
      </c>
      <c r="AA1131"/>
    </row>
    <row r="1132" spans="1:27" x14ac:dyDescent="0.25">
      <c r="A1132" s="24" t="str">
        <f t="shared" si="55"/>
        <v/>
      </c>
      <c r="B1132" s="24" t="str">
        <f t="shared" si="53"/>
        <v/>
      </c>
      <c r="C1132" s="24" t="str">
        <f t="shared" si="54"/>
        <v/>
      </c>
      <c r="D1132" s="24">
        <v>2026</v>
      </c>
      <c r="E1132" s="7" t="s">
        <v>1231</v>
      </c>
      <c r="F1132" s="7" t="s">
        <v>1221</v>
      </c>
      <c r="G1132" s="7" t="s">
        <v>47</v>
      </c>
      <c r="H1132" s="7" t="s">
        <v>30</v>
      </c>
      <c r="I1132" s="8">
        <v>0.23200000000000001</v>
      </c>
      <c r="J1132" s="8">
        <v>0.33</v>
      </c>
      <c r="K1132" s="8">
        <v>0.33300000000000002</v>
      </c>
      <c r="L1132" s="8">
        <v>0.66400000000000003</v>
      </c>
      <c r="M1132" s="7">
        <v>33</v>
      </c>
      <c r="N1132" s="7">
        <v>116</v>
      </c>
      <c r="O1132" s="7">
        <v>99</v>
      </c>
      <c r="P1132" s="7">
        <v>6</v>
      </c>
      <c r="Q1132" s="7">
        <v>23</v>
      </c>
      <c r="R1132" s="7">
        <v>8</v>
      </c>
      <c r="S1132" s="7">
        <v>1</v>
      </c>
      <c r="T1132" s="7">
        <v>0</v>
      </c>
      <c r="U1132" s="7">
        <v>11</v>
      </c>
      <c r="V1132" s="7">
        <v>2</v>
      </c>
      <c r="W1132" s="7">
        <v>13</v>
      </c>
      <c r="X1132" s="7">
        <v>34</v>
      </c>
      <c r="Y1132" s="7">
        <v>1</v>
      </c>
      <c r="Z1132" s="7">
        <v>0</v>
      </c>
      <c r="AA1132"/>
    </row>
    <row r="1133" spans="1:27" x14ac:dyDescent="0.25">
      <c r="A1133" s="24" t="str">
        <f t="shared" si="55"/>
        <v/>
      </c>
      <c r="B1133" s="24" t="str">
        <f t="shared" si="53"/>
        <v/>
      </c>
      <c r="C1133" s="24">
        <f t="shared" si="54"/>
        <v>1</v>
      </c>
      <c r="D1133" s="24">
        <v>2026</v>
      </c>
      <c r="E1133" s="7" t="s">
        <v>1232</v>
      </c>
      <c r="F1133" s="7" t="s">
        <v>1221</v>
      </c>
      <c r="G1133" s="7" t="s">
        <v>37</v>
      </c>
      <c r="H1133" s="7" t="s">
        <v>42</v>
      </c>
      <c r="I1133" s="8">
        <v>0.22900000000000001</v>
      </c>
      <c r="J1133" s="8">
        <v>0.35099999999999998</v>
      </c>
      <c r="K1133" s="8">
        <v>0.29199999999999998</v>
      </c>
      <c r="L1133" s="8">
        <v>0.64300000000000002</v>
      </c>
      <c r="M1133" s="7">
        <v>19</v>
      </c>
      <c r="N1133" s="7">
        <v>57</v>
      </c>
      <c r="O1133" s="7">
        <v>48</v>
      </c>
      <c r="P1133" s="7">
        <v>8</v>
      </c>
      <c r="Q1133" s="7">
        <v>11</v>
      </c>
      <c r="R1133" s="7">
        <v>1</v>
      </c>
      <c r="S1133" s="7">
        <v>1</v>
      </c>
      <c r="T1133" s="7">
        <v>0</v>
      </c>
      <c r="U1133" s="7">
        <v>0</v>
      </c>
      <c r="V1133" s="7">
        <v>0</v>
      </c>
      <c r="W1133" s="7">
        <v>9</v>
      </c>
      <c r="X1133" s="7">
        <v>14</v>
      </c>
      <c r="Y1133" s="7">
        <v>1</v>
      </c>
      <c r="Z1133" s="7">
        <v>0</v>
      </c>
      <c r="AA1133"/>
    </row>
    <row r="1134" spans="1:27" x14ac:dyDescent="0.25">
      <c r="A1134" s="24">
        <f t="shared" si="55"/>
        <v>1</v>
      </c>
      <c r="B1134" s="24" t="str">
        <f t="shared" si="53"/>
        <v/>
      </c>
      <c r="C1134" s="24" t="str">
        <f t="shared" si="54"/>
        <v/>
      </c>
      <c r="D1134" s="24">
        <v>2026</v>
      </c>
      <c r="E1134" s="7" t="s">
        <v>1233</v>
      </c>
      <c r="F1134" s="7" t="s">
        <v>1221</v>
      </c>
      <c r="G1134" s="7" t="s">
        <v>29</v>
      </c>
      <c r="H1134" s="7" t="s">
        <v>30</v>
      </c>
      <c r="I1134" s="8">
        <v>0.21099999999999999</v>
      </c>
      <c r="J1134" s="8">
        <v>0.25</v>
      </c>
      <c r="K1134" s="8">
        <v>0.316</v>
      </c>
      <c r="L1134" s="8">
        <v>0.56599999999999995</v>
      </c>
      <c r="M1134" s="7">
        <v>13</v>
      </c>
      <c r="N1134" s="7">
        <v>21</v>
      </c>
      <c r="O1134" s="7">
        <v>19</v>
      </c>
      <c r="P1134" s="7">
        <v>5</v>
      </c>
      <c r="Q1134" s="7">
        <v>4</v>
      </c>
      <c r="R1134" s="7">
        <v>2</v>
      </c>
      <c r="S1134" s="7">
        <v>0</v>
      </c>
      <c r="T1134" s="7">
        <v>0</v>
      </c>
      <c r="U1134" s="7">
        <v>3</v>
      </c>
      <c r="V1134" s="7">
        <v>0</v>
      </c>
      <c r="W1134" s="7">
        <v>1</v>
      </c>
      <c r="X1134" s="7">
        <v>5</v>
      </c>
      <c r="Y1134" s="7">
        <v>2</v>
      </c>
      <c r="Z1134" s="7">
        <v>0</v>
      </c>
      <c r="AA1134"/>
    </row>
    <row r="1135" spans="1:27" x14ac:dyDescent="0.25">
      <c r="A1135" s="24" t="str">
        <f t="shared" si="55"/>
        <v/>
      </c>
      <c r="B1135" s="24" t="str">
        <f t="shared" si="53"/>
        <v/>
      </c>
      <c r="C1135" s="24">
        <f t="shared" si="54"/>
        <v>1</v>
      </c>
      <c r="D1135" s="24">
        <v>2026</v>
      </c>
      <c r="E1135" s="7" t="s">
        <v>1234</v>
      </c>
      <c r="F1135" s="7" t="s">
        <v>1221</v>
      </c>
      <c r="G1135" s="7" t="s">
        <v>47</v>
      </c>
      <c r="H1135" s="7" t="s">
        <v>38</v>
      </c>
      <c r="I1135" s="8">
        <v>0.2</v>
      </c>
      <c r="J1135" s="8">
        <v>0.35499999999999998</v>
      </c>
      <c r="K1135" s="8">
        <v>0.32</v>
      </c>
      <c r="L1135" s="8">
        <v>0.67500000000000004</v>
      </c>
      <c r="M1135" s="7">
        <v>12</v>
      </c>
      <c r="N1135" s="7">
        <v>31</v>
      </c>
      <c r="O1135" s="7">
        <v>25</v>
      </c>
      <c r="P1135" s="7">
        <v>3</v>
      </c>
      <c r="Q1135" s="7">
        <v>5</v>
      </c>
      <c r="R1135" s="7">
        <v>0</v>
      </c>
      <c r="S1135" s="7">
        <v>0</v>
      </c>
      <c r="T1135" s="7">
        <v>1</v>
      </c>
      <c r="U1135" s="7">
        <v>3</v>
      </c>
      <c r="V1135" s="7">
        <v>5</v>
      </c>
      <c r="W1135" s="7">
        <v>1</v>
      </c>
      <c r="X1135" s="7">
        <v>8</v>
      </c>
      <c r="Y1135" s="7">
        <v>0</v>
      </c>
      <c r="Z1135" s="7">
        <v>0</v>
      </c>
      <c r="AA1135"/>
    </row>
    <row r="1136" spans="1:27" x14ac:dyDescent="0.25">
      <c r="A1136" s="24" t="str">
        <f t="shared" si="55"/>
        <v/>
      </c>
      <c r="B1136" s="24" t="str">
        <f t="shared" si="53"/>
        <v/>
      </c>
      <c r="C1136" s="24" t="str">
        <f t="shared" si="54"/>
        <v/>
      </c>
      <c r="D1136" s="24">
        <v>2026</v>
      </c>
      <c r="E1136" s="7" t="s">
        <v>1235</v>
      </c>
      <c r="F1136" s="7" t="s">
        <v>1221</v>
      </c>
      <c r="G1136" s="7" t="s">
        <v>24</v>
      </c>
      <c r="H1136" s="7" t="s">
        <v>25</v>
      </c>
      <c r="I1136" s="8">
        <v>0.19800000000000001</v>
      </c>
      <c r="J1136" s="8">
        <v>0.33700000000000002</v>
      </c>
      <c r="K1136" s="8">
        <v>0.27200000000000002</v>
      </c>
      <c r="L1136" s="8">
        <v>0.60799999999999998</v>
      </c>
      <c r="M1136" s="7">
        <v>30</v>
      </c>
      <c r="N1136" s="7">
        <v>100</v>
      </c>
      <c r="O1136" s="7">
        <v>81</v>
      </c>
      <c r="P1136" s="7">
        <v>9</v>
      </c>
      <c r="Q1136" s="7">
        <v>16</v>
      </c>
      <c r="R1136" s="7">
        <v>3</v>
      </c>
      <c r="S1136" s="7">
        <v>0</v>
      </c>
      <c r="T1136" s="7">
        <v>1</v>
      </c>
      <c r="U1136" s="7">
        <v>3</v>
      </c>
      <c r="V1136" s="7">
        <v>6</v>
      </c>
      <c r="W1136" s="7">
        <v>11</v>
      </c>
      <c r="X1136" s="7">
        <v>24</v>
      </c>
      <c r="Y1136" s="7">
        <v>0</v>
      </c>
      <c r="Z1136" s="7">
        <v>0</v>
      </c>
      <c r="AA1136"/>
    </row>
    <row r="1137" spans="1:27" x14ac:dyDescent="0.25">
      <c r="A1137" s="24" t="str">
        <f t="shared" si="55"/>
        <v/>
      </c>
      <c r="B1137" s="24" t="str">
        <f t="shared" si="53"/>
        <v/>
      </c>
      <c r="C1137" s="24" t="str">
        <f t="shared" si="54"/>
        <v/>
      </c>
      <c r="D1137" s="24">
        <v>2026</v>
      </c>
      <c r="E1137" s="7" t="s">
        <v>1236</v>
      </c>
      <c r="F1137" s="7" t="s">
        <v>1221</v>
      </c>
      <c r="G1137" s="7" t="s">
        <v>47</v>
      </c>
      <c r="H1137" s="7" t="s">
        <v>27</v>
      </c>
      <c r="I1137" s="8">
        <v>0.19400000000000001</v>
      </c>
      <c r="J1137" s="8">
        <v>0.217</v>
      </c>
      <c r="K1137" s="8">
        <v>0.23899999999999999</v>
      </c>
      <c r="L1137" s="8">
        <v>0.45600000000000002</v>
      </c>
      <c r="M1137" s="7">
        <v>22</v>
      </c>
      <c r="N1137" s="7">
        <v>69</v>
      </c>
      <c r="O1137" s="7">
        <v>67</v>
      </c>
      <c r="P1137" s="7">
        <v>16</v>
      </c>
      <c r="Q1137" s="7">
        <v>13</v>
      </c>
      <c r="R1137" s="7">
        <v>1</v>
      </c>
      <c r="S1137" s="7">
        <v>1</v>
      </c>
      <c r="T1137" s="7">
        <v>0</v>
      </c>
      <c r="U1137" s="7">
        <v>5</v>
      </c>
      <c r="V1137" s="7">
        <v>0</v>
      </c>
      <c r="W1137" s="7">
        <v>2</v>
      </c>
      <c r="X1137" s="7">
        <v>25</v>
      </c>
      <c r="Y1137" s="7">
        <v>4</v>
      </c>
      <c r="Z1137" s="7">
        <v>2</v>
      </c>
      <c r="AA1137"/>
    </row>
    <row r="1138" spans="1:27" x14ac:dyDescent="0.25">
      <c r="A1138" s="24" t="str">
        <f t="shared" si="55"/>
        <v/>
      </c>
      <c r="B1138" s="24" t="str">
        <f t="shared" si="53"/>
        <v/>
      </c>
      <c r="C1138" s="24" t="str">
        <f t="shared" si="54"/>
        <v/>
      </c>
      <c r="D1138" s="24">
        <v>2026</v>
      </c>
      <c r="E1138" s="7" t="s">
        <v>1237</v>
      </c>
      <c r="F1138" s="7" t="s">
        <v>1221</v>
      </c>
      <c r="G1138" s="7" t="s">
        <v>47</v>
      </c>
      <c r="H1138" s="7" t="s">
        <v>38</v>
      </c>
      <c r="I1138" s="8">
        <v>0.184</v>
      </c>
      <c r="J1138" s="8">
        <v>0.33600000000000002</v>
      </c>
      <c r="K1138" s="8">
        <v>0.33700000000000002</v>
      </c>
      <c r="L1138" s="8">
        <v>0.67300000000000004</v>
      </c>
      <c r="M1138" s="7">
        <v>38</v>
      </c>
      <c r="N1138" s="7">
        <v>125</v>
      </c>
      <c r="O1138" s="7">
        <v>98</v>
      </c>
      <c r="P1138" s="7">
        <v>11</v>
      </c>
      <c r="Q1138" s="7">
        <v>18</v>
      </c>
      <c r="R1138" s="7">
        <v>4</v>
      </c>
      <c r="S1138" s="7">
        <v>1</v>
      </c>
      <c r="T1138" s="7">
        <v>3</v>
      </c>
      <c r="U1138" s="7">
        <v>17</v>
      </c>
      <c r="V1138" s="7">
        <v>8</v>
      </c>
      <c r="W1138" s="7">
        <v>16</v>
      </c>
      <c r="X1138" s="7">
        <v>41</v>
      </c>
      <c r="Y1138" s="7">
        <v>5</v>
      </c>
      <c r="Z1138" s="7">
        <v>2</v>
      </c>
      <c r="AA1138"/>
    </row>
    <row r="1139" spans="1:27" x14ac:dyDescent="0.25">
      <c r="A1139" s="24" t="str">
        <f t="shared" si="55"/>
        <v/>
      </c>
      <c r="B1139" s="24" t="str">
        <f t="shared" si="53"/>
        <v/>
      </c>
      <c r="C1139" s="24" t="str">
        <f t="shared" si="54"/>
        <v/>
      </c>
      <c r="D1139" s="24">
        <v>2026</v>
      </c>
      <c r="E1139" s="7" t="s">
        <v>1238</v>
      </c>
      <c r="F1139" s="7" t="s">
        <v>1221</v>
      </c>
      <c r="G1139" s="7" t="s">
        <v>24</v>
      </c>
      <c r="H1139" s="7" t="s">
        <v>64</v>
      </c>
      <c r="I1139" s="8">
        <v>0</v>
      </c>
      <c r="J1139" s="8">
        <v>0</v>
      </c>
      <c r="K1139" s="8">
        <v>0</v>
      </c>
      <c r="L1139" s="8">
        <v>0</v>
      </c>
      <c r="M1139" s="7">
        <v>1</v>
      </c>
      <c r="N1139" s="7">
        <v>1</v>
      </c>
      <c r="O1139" s="7">
        <v>1</v>
      </c>
      <c r="P1139" s="7">
        <v>0</v>
      </c>
      <c r="Q1139" s="7">
        <v>0</v>
      </c>
      <c r="R1139" s="7">
        <v>0</v>
      </c>
      <c r="S1139" s="7">
        <v>0</v>
      </c>
      <c r="T1139" s="7">
        <v>0</v>
      </c>
      <c r="U1139" s="7">
        <v>0</v>
      </c>
      <c r="V1139" s="7">
        <v>0</v>
      </c>
      <c r="W1139" s="7">
        <v>0</v>
      </c>
      <c r="X1139" s="7">
        <v>1</v>
      </c>
      <c r="Y1139" s="7">
        <v>0</v>
      </c>
      <c r="Z1139" s="7">
        <v>0</v>
      </c>
      <c r="AA1139"/>
    </row>
    <row r="1140" spans="1:27" x14ac:dyDescent="0.25">
      <c r="A1140" s="24" t="str">
        <f t="shared" si="55"/>
        <v/>
      </c>
      <c r="B1140" s="24" t="str">
        <f t="shared" si="53"/>
        <v/>
      </c>
      <c r="C1140" s="24" t="str">
        <f t="shared" si="54"/>
        <v/>
      </c>
      <c r="D1140" s="24">
        <v>2026</v>
      </c>
      <c r="E1140" s="7" t="s">
        <v>1239</v>
      </c>
      <c r="F1140" s="7" t="s">
        <v>1240</v>
      </c>
      <c r="G1140" s="7" t="s">
        <v>24</v>
      </c>
      <c r="H1140" s="7" t="s">
        <v>44</v>
      </c>
      <c r="I1140" s="8">
        <v>0.34599999999999997</v>
      </c>
      <c r="J1140" s="8">
        <v>0.42</v>
      </c>
      <c r="K1140" s="8">
        <v>0.623</v>
      </c>
      <c r="L1140" s="8">
        <v>1.044</v>
      </c>
      <c r="M1140" s="7">
        <v>54</v>
      </c>
      <c r="N1140" s="7">
        <v>264</v>
      </c>
      <c r="O1140" s="7">
        <v>231</v>
      </c>
      <c r="P1140" s="7">
        <v>45</v>
      </c>
      <c r="Q1140" s="7">
        <v>80</v>
      </c>
      <c r="R1140" s="7">
        <v>16</v>
      </c>
      <c r="S1140" s="7">
        <v>0</v>
      </c>
      <c r="T1140" s="7">
        <v>16</v>
      </c>
      <c r="U1140" s="7">
        <v>55</v>
      </c>
      <c r="V1140" s="7">
        <v>8</v>
      </c>
      <c r="W1140" s="7">
        <v>23</v>
      </c>
      <c r="X1140" s="7">
        <v>35</v>
      </c>
      <c r="Y1140" s="7">
        <v>5</v>
      </c>
      <c r="Z1140" s="7">
        <v>1</v>
      </c>
      <c r="AA1140"/>
    </row>
    <row r="1141" spans="1:27" x14ac:dyDescent="0.25">
      <c r="A1141" s="24" t="str">
        <f t="shared" si="55"/>
        <v/>
      </c>
      <c r="B1141" s="24" t="str">
        <f t="shared" si="53"/>
        <v/>
      </c>
      <c r="C1141" s="24" t="str">
        <f t="shared" si="54"/>
        <v/>
      </c>
      <c r="D1141" s="24">
        <v>2026</v>
      </c>
      <c r="E1141" s="7" t="s">
        <v>1241</v>
      </c>
      <c r="F1141" s="7" t="s">
        <v>1240</v>
      </c>
      <c r="G1141" s="7" t="s">
        <v>37</v>
      </c>
      <c r="H1141" s="7" t="s">
        <v>40</v>
      </c>
      <c r="I1141" s="8">
        <v>0.33200000000000002</v>
      </c>
      <c r="J1141" s="8">
        <v>0.433</v>
      </c>
      <c r="K1141" s="8">
        <v>0.55300000000000005</v>
      </c>
      <c r="L1141" s="8">
        <v>0.98599999999999999</v>
      </c>
      <c r="M1141" s="7">
        <v>56</v>
      </c>
      <c r="N1141" s="7">
        <v>268</v>
      </c>
      <c r="O1141" s="7">
        <v>226</v>
      </c>
      <c r="P1141" s="7">
        <v>55</v>
      </c>
      <c r="Q1141" s="7">
        <v>75</v>
      </c>
      <c r="R1141" s="7">
        <v>11</v>
      </c>
      <c r="S1141" s="7">
        <v>3</v>
      </c>
      <c r="T1141" s="7">
        <v>11</v>
      </c>
      <c r="U1141" s="7">
        <v>39</v>
      </c>
      <c r="V1141" s="7">
        <v>7</v>
      </c>
      <c r="W1141" s="7">
        <v>34</v>
      </c>
      <c r="X1141" s="7">
        <v>60</v>
      </c>
      <c r="Y1141" s="7">
        <v>11</v>
      </c>
      <c r="Z1141" s="7">
        <v>2</v>
      </c>
      <c r="AA1141"/>
    </row>
    <row r="1142" spans="1:27" x14ac:dyDescent="0.25">
      <c r="A1142" s="24" t="str">
        <f t="shared" si="55"/>
        <v/>
      </c>
      <c r="B1142" s="24" t="str">
        <f t="shared" si="53"/>
        <v/>
      </c>
      <c r="C1142" s="24" t="str">
        <f t="shared" si="54"/>
        <v/>
      </c>
      <c r="D1142" s="24">
        <v>2026</v>
      </c>
      <c r="E1142" s="7" t="s">
        <v>1242</v>
      </c>
      <c r="F1142" s="7" t="s">
        <v>1240</v>
      </c>
      <c r="G1142" s="7" t="s">
        <v>37</v>
      </c>
      <c r="H1142" s="7" t="s">
        <v>27</v>
      </c>
      <c r="I1142" s="8">
        <v>0.30499999999999999</v>
      </c>
      <c r="J1142" s="8">
        <v>0.35899999999999999</v>
      </c>
      <c r="K1142" s="8">
        <v>0.58099999999999996</v>
      </c>
      <c r="L1142" s="8">
        <v>0.94</v>
      </c>
      <c r="M1142" s="7">
        <v>42</v>
      </c>
      <c r="N1142" s="7">
        <v>182</v>
      </c>
      <c r="O1142" s="7">
        <v>167</v>
      </c>
      <c r="P1142" s="7">
        <v>24</v>
      </c>
      <c r="Q1142" s="7">
        <v>51</v>
      </c>
      <c r="R1142" s="7">
        <v>16</v>
      </c>
      <c r="S1142" s="7">
        <v>3</v>
      </c>
      <c r="T1142" s="7">
        <v>8</v>
      </c>
      <c r="U1142" s="7">
        <v>33</v>
      </c>
      <c r="V1142" s="7">
        <v>2</v>
      </c>
      <c r="W1142" s="7">
        <v>12</v>
      </c>
      <c r="X1142" s="7">
        <v>52</v>
      </c>
      <c r="Y1142" s="7">
        <v>3</v>
      </c>
      <c r="Z1142" s="7">
        <v>1</v>
      </c>
      <c r="AA1142"/>
    </row>
    <row r="1143" spans="1:27" x14ac:dyDescent="0.25">
      <c r="A1143" s="24">
        <f t="shared" si="55"/>
        <v>1</v>
      </c>
      <c r="B1143" s="24" t="str">
        <f t="shared" si="53"/>
        <v/>
      </c>
      <c r="C1143" s="24">
        <f t="shared" si="54"/>
        <v>1</v>
      </c>
      <c r="D1143" s="24">
        <v>2026</v>
      </c>
      <c r="E1143" s="7" t="s">
        <v>1243</v>
      </c>
      <c r="F1143" s="7" t="s">
        <v>1240</v>
      </c>
      <c r="G1143" s="7" t="s">
        <v>29</v>
      </c>
      <c r="H1143" s="7" t="s">
        <v>33</v>
      </c>
      <c r="I1143" s="8">
        <v>0.3</v>
      </c>
      <c r="J1143" s="8">
        <v>0.38900000000000001</v>
      </c>
      <c r="K1143" s="8">
        <v>0.55400000000000005</v>
      </c>
      <c r="L1143" s="8">
        <v>0.94299999999999995</v>
      </c>
      <c r="M1143" s="7">
        <v>56</v>
      </c>
      <c r="N1143" s="7">
        <v>247</v>
      </c>
      <c r="O1143" s="7">
        <v>213</v>
      </c>
      <c r="P1143" s="7">
        <v>43</v>
      </c>
      <c r="Q1143" s="7">
        <v>64</v>
      </c>
      <c r="R1143" s="7">
        <v>8</v>
      </c>
      <c r="S1143" s="7">
        <v>2</v>
      </c>
      <c r="T1143" s="7">
        <v>14</v>
      </c>
      <c r="U1143" s="7">
        <v>46</v>
      </c>
      <c r="V1143" s="7">
        <v>4</v>
      </c>
      <c r="W1143" s="7">
        <v>28</v>
      </c>
      <c r="X1143" s="7">
        <v>54</v>
      </c>
      <c r="Y1143" s="7">
        <v>4</v>
      </c>
      <c r="Z1143" s="7">
        <v>0</v>
      </c>
      <c r="AA1143"/>
    </row>
    <row r="1144" spans="1:27" x14ac:dyDescent="0.25">
      <c r="A1144" s="24">
        <f t="shared" si="55"/>
        <v>1</v>
      </c>
      <c r="B1144" s="24" t="str">
        <f t="shared" si="53"/>
        <v/>
      </c>
      <c r="C1144" s="24" t="str">
        <f t="shared" si="54"/>
        <v/>
      </c>
      <c r="D1144" s="24">
        <v>2026</v>
      </c>
      <c r="E1144" s="7" t="s">
        <v>1244</v>
      </c>
      <c r="F1144" s="7" t="s">
        <v>1240</v>
      </c>
      <c r="G1144" s="7" t="s">
        <v>29</v>
      </c>
      <c r="H1144" s="7" t="s">
        <v>42</v>
      </c>
      <c r="I1144" s="8">
        <v>0.29099999999999998</v>
      </c>
      <c r="J1144" s="8">
        <v>0.39100000000000001</v>
      </c>
      <c r="K1144" s="8">
        <v>0.45100000000000001</v>
      </c>
      <c r="L1144" s="8">
        <v>0.84199999999999997</v>
      </c>
      <c r="M1144" s="7">
        <v>51</v>
      </c>
      <c r="N1144" s="7">
        <v>251</v>
      </c>
      <c r="O1144" s="7">
        <v>213</v>
      </c>
      <c r="P1144" s="7">
        <v>48</v>
      </c>
      <c r="Q1144" s="7">
        <v>62</v>
      </c>
      <c r="R1144" s="7">
        <v>15</v>
      </c>
      <c r="S1144" s="7">
        <v>2</v>
      </c>
      <c r="T1144" s="7">
        <v>5</v>
      </c>
      <c r="U1144" s="7">
        <v>29</v>
      </c>
      <c r="V1144" s="7">
        <v>7</v>
      </c>
      <c r="W1144" s="7">
        <v>28</v>
      </c>
      <c r="X1144" s="7">
        <v>45</v>
      </c>
      <c r="Y1144" s="7">
        <v>2</v>
      </c>
      <c r="Z1144" s="7">
        <v>1</v>
      </c>
      <c r="AA1144"/>
    </row>
    <row r="1145" spans="1:27" x14ac:dyDescent="0.25">
      <c r="A1145" s="24">
        <f t="shared" si="55"/>
        <v>1</v>
      </c>
      <c r="B1145" s="24" t="str">
        <f t="shared" si="53"/>
        <v/>
      </c>
      <c r="C1145" s="24" t="str">
        <f t="shared" si="54"/>
        <v/>
      </c>
      <c r="D1145" s="24">
        <v>2026</v>
      </c>
      <c r="E1145" s="7" t="s">
        <v>1245</v>
      </c>
      <c r="F1145" s="7" t="s">
        <v>1240</v>
      </c>
      <c r="G1145" s="7" t="s">
        <v>29</v>
      </c>
      <c r="H1145" s="7" t="s">
        <v>35</v>
      </c>
      <c r="I1145" s="8">
        <v>0.28199999999999997</v>
      </c>
      <c r="J1145" s="8">
        <v>0.34699999999999998</v>
      </c>
      <c r="K1145" s="8">
        <v>0.441</v>
      </c>
      <c r="L1145" s="8">
        <v>0.78800000000000003</v>
      </c>
      <c r="M1145" s="7">
        <v>50</v>
      </c>
      <c r="N1145" s="7">
        <v>221</v>
      </c>
      <c r="O1145" s="7">
        <v>195</v>
      </c>
      <c r="P1145" s="7">
        <v>28</v>
      </c>
      <c r="Q1145" s="7">
        <v>55</v>
      </c>
      <c r="R1145" s="7">
        <v>11</v>
      </c>
      <c r="S1145" s="7">
        <v>1</v>
      </c>
      <c r="T1145" s="7">
        <v>6</v>
      </c>
      <c r="U1145" s="7">
        <v>31</v>
      </c>
      <c r="V1145" s="7">
        <v>10</v>
      </c>
      <c r="W1145" s="7">
        <v>11</v>
      </c>
      <c r="X1145" s="7">
        <v>62</v>
      </c>
      <c r="Y1145" s="7">
        <v>9</v>
      </c>
      <c r="Z1145" s="7">
        <v>2</v>
      </c>
      <c r="AA1145"/>
    </row>
    <row r="1146" spans="1:27" x14ac:dyDescent="0.25">
      <c r="A1146" s="24" t="str">
        <f t="shared" si="55"/>
        <v/>
      </c>
      <c r="B1146" s="24" t="str">
        <f t="shared" si="53"/>
        <v/>
      </c>
      <c r="C1146" s="24" t="str">
        <f t="shared" si="54"/>
        <v/>
      </c>
      <c r="D1146" s="24">
        <v>2026</v>
      </c>
      <c r="E1146" s="7" t="s">
        <v>1246</v>
      </c>
      <c r="F1146" s="7" t="s">
        <v>1240</v>
      </c>
      <c r="G1146" s="7" t="s">
        <v>24</v>
      </c>
      <c r="H1146" s="7" t="s">
        <v>44</v>
      </c>
      <c r="I1146" s="8">
        <v>0.255</v>
      </c>
      <c r="J1146" s="8">
        <v>0.39</v>
      </c>
      <c r="K1146" s="8">
        <v>0.41799999999999998</v>
      </c>
      <c r="L1146" s="8">
        <v>0.80800000000000005</v>
      </c>
      <c r="M1146" s="7">
        <v>48</v>
      </c>
      <c r="N1146" s="7">
        <v>173</v>
      </c>
      <c r="O1146" s="7">
        <v>141</v>
      </c>
      <c r="P1146" s="7">
        <v>23</v>
      </c>
      <c r="Q1146" s="7">
        <v>36</v>
      </c>
      <c r="R1146" s="7">
        <v>9</v>
      </c>
      <c r="S1146" s="7">
        <v>1</v>
      </c>
      <c r="T1146" s="7">
        <v>4</v>
      </c>
      <c r="U1146" s="7">
        <v>21</v>
      </c>
      <c r="V1146" s="7">
        <v>6</v>
      </c>
      <c r="W1146" s="7">
        <v>25</v>
      </c>
      <c r="X1146" s="7">
        <v>51</v>
      </c>
      <c r="Y1146" s="7">
        <v>0</v>
      </c>
      <c r="Z1146" s="7">
        <v>0</v>
      </c>
      <c r="AA1146"/>
    </row>
    <row r="1147" spans="1:27" x14ac:dyDescent="0.25">
      <c r="A1147" s="24">
        <f t="shared" si="55"/>
        <v>1</v>
      </c>
      <c r="B1147" s="24" t="str">
        <f t="shared" si="53"/>
        <v/>
      </c>
      <c r="C1147" s="24">
        <f t="shared" si="54"/>
        <v>1</v>
      </c>
      <c r="D1147" s="24">
        <v>2026</v>
      </c>
      <c r="E1147" s="7" t="s">
        <v>1247</v>
      </c>
      <c r="F1147" s="7" t="s">
        <v>1240</v>
      </c>
      <c r="G1147" s="7" t="s">
        <v>29</v>
      </c>
      <c r="H1147" s="7" t="s">
        <v>42</v>
      </c>
      <c r="I1147" s="8">
        <v>0.28599999999999998</v>
      </c>
      <c r="J1147" s="8">
        <v>0.4</v>
      </c>
      <c r="K1147" s="8">
        <v>0.57099999999999995</v>
      </c>
      <c r="L1147" s="8">
        <v>0.97099999999999997</v>
      </c>
      <c r="M1147" s="7">
        <v>11</v>
      </c>
      <c r="N1147" s="7">
        <v>35</v>
      </c>
      <c r="O1147" s="7">
        <v>28</v>
      </c>
      <c r="P1147" s="7">
        <v>6</v>
      </c>
      <c r="Q1147" s="7">
        <v>8</v>
      </c>
      <c r="R1147" s="7">
        <v>5</v>
      </c>
      <c r="S1147" s="7">
        <v>0</v>
      </c>
      <c r="T1147" s="7">
        <v>1</v>
      </c>
      <c r="U1147" s="7">
        <v>4</v>
      </c>
      <c r="V1147" s="7">
        <v>0</v>
      </c>
      <c r="W1147" s="7">
        <v>6</v>
      </c>
      <c r="X1147" s="7">
        <v>12</v>
      </c>
      <c r="Y1147" s="7">
        <v>0</v>
      </c>
      <c r="Z1147" s="7">
        <v>0</v>
      </c>
      <c r="AA1147"/>
    </row>
    <row r="1148" spans="1:27" x14ac:dyDescent="0.25">
      <c r="A1148" s="24" t="str">
        <f t="shared" si="55"/>
        <v/>
      </c>
      <c r="B1148" s="24" t="str">
        <f t="shared" si="53"/>
        <v/>
      </c>
      <c r="C1148" s="24" t="str">
        <f t="shared" si="54"/>
        <v/>
      </c>
      <c r="D1148" s="24">
        <v>2026</v>
      </c>
      <c r="E1148" s="7" t="s">
        <v>1248</v>
      </c>
      <c r="F1148" s="7" t="s">
        <v>1240</v>
      </c>
      <c r="G1148" s="7" t="s">
        <v>24</v>
      </c>
      <c r="H1148" s="7" t="s">
        <v>27</v>
      </c>
      <c r="I1148" s="8">
        <v>0.27700000000000002</v>
      </c>
      <c r="J1148" s="8">
        <v>0.30599999999999999</v>
      </c>
      <c r="K1148" s="8">
        <v>0.42599999999999999</v>
      </c>
      <c r="L1148" s="8">
        <v>0.73199999999999998</v>
      </c>
      <c r="M1148" s="7">
        <v>40</v>
      </c>
      <c r="N1148" s="7">
        <v>162</v>
      </c>
      <c r="O1148" s="7">
        <v>148</v>
      </c>
      <c r="P1148" s="7">
        <v>26</v>
      </c>
      <c r="Q1148" s="7">
        <v>41</v>
      </c>
      <c r="R1148" s="7">
        <v>11</v>
      </c>
      <c r="S1148" s="7">
        <v>1</v>
      </c>
      <c r="T1148" s="7">
        <v>3</v>
      </c>
      <c r="U1148" s="7">
        <v>29</v>
      </c>
      <c r="V1148" s="7">
        <v>1</v>
      </c>
      <c r="W1148" s="7">
        <v>7</v>
      </c>
      <c r="X1148" s="7">
        <v>35</v>
      </c>
      <c r="Y1148" s="7">
        <v>6</v>
      </c>
      <c r="Z1148" s="7">
        <v>2</v>
      </c>
      <c r="AA1148"/>
    </row>
    <row r="1149" spans="1:27" x14ac:dyDescent="0.25">
      <c r="A1149" s="24" t="str">
        <f t="shared" si="55"/>
        <v/>
      </c>
      <c r="B1149" s="24" t="str">
        <f t="shared" si="53"/>
        <v/>
      </c>
      <c r="C1149" s="24" t="str">
        <f t="shared" si="54"/>
        <v/>
      </c>
      <c r="D1149" s="24">
        <v>2026</v>
      </c>
      <c r="E1149" s="7" t="s">
        <v>1249</v>
      </c>
      <c r="F1149" s="7" t="s">
        <v>1240</v>
      </c>
      <c r="G1149" s="7" t="s">
        <v>47</v>
      </c>
      <c r="H1149" s="7" t="s">
        <v>38</v>
      </c>
      <c r="I1149" s="8">
        <v>0.26700000000000002</v>
      </c>
      <c r="J1149" s="8">
        <v>0.36499999999999999</v>
      </c>
      <c r="K1149" s="8">
        <v>0.51100000000000001</v>
      </c>
      <c r="L1149" s="8">
        <v>0.876</v>
      </c>
      <c r="M1149" s="7">
        <v>19</v>
      </c>
      <c r="N1149" s="7">
        <v>52</v>
      </c>
      <c r="O1149" s="7">
        <v>45</v>
      </c>
      <c r="P1149" s="7">
        <v>7</v>
      </c>
      <c r="Q1149" s="7">
        <v>12</v>
      </c>
      <c r="R1149" s="7">
        <v>3</v>
      </c>
      <c r="S1149" s="7">
        <v>1</v>
      </c>
      <c r="T1149" s="7">
        <v>2</v>
      </c>
      <c r="U1149" s="7">
        <v>13</v>
      </c>
      <c r="V1149" s="7">
        <v>0</v>
      </c>
      <c r="W1149" s="7">
        <v>7</v>
      </c>
      <c r="X1149" s="7">
        <v>19</v>
      </c>
      <c r="Y1149" s="7">
        <v>0</v>
      </c>
      <c r="Z1149" s="7">
        <v>1</v>
      </c>
      <c r="AA1149"/>
    </row>
    <row r="1150" spans="1:27" x14ac:dyDescent="0.25">
      <c r="A1150" s="24" t="str">
        <f t="shared" si="55"/>
        <v/>
      </c>
      <c r="B1150" s="24" t="str">
        <f t="shared" si="53"/>
        <v/>
      </c>
      <c r="C1150" s="24" t="str">
        <f t="shared" si="54"/>
        <v/>
      </c>
      <c r="D1150" s="24">
        <v>2026</v>
      </c>
      <c r="E1150" s="7" t="s">
        <v>1250</v>
      </c>
      <c r="F1150" s="7" t="s">
        <v>1240</v>
      </c>
      <c r="G1150" s="7" t="s">
        <v>24</v>
      </c>
      <c r="H1150" s="7" t="s">
        <v>30</v>
      </c>
      <c r="I1150" s="8">
        <v>0.254</v>
      </c>
      <c r="J1150" s="8">
        <v>0.35699999999999998</v>
      </c>
      <c r="K1150" s="8">
        <v>0.47499999999999998</v>
      </c>
      <c r="L1150" s="8">
        <v>0.83199999999999996</v>
      </c>
      <c r="M1150" s="7">
        <v>24</v>
      </c>
      <c r="N1150" s="7">
        <v>71</v>
      </c>
      <c r="O1150" s="7">
        <v>59</v>
      </c>
      <c r="P1150" s="7">
        <v>16</v>
      </c>
      <c r="Q1150" s="7">
        <v>15</v>
      </c>
      <c r="R1150" s="7">
        <v>2</v>
      </c>
      <c r="S1150" s="7">
        <v>1</v>
      </c>
      <c r="T1150" s="7">
        <v>3</v>
      </c>
      <c r="U1150" s="7">
        <v>17</v>
      </c>
      <c r="V1150" s="7">
        <v>4</v>
      </c>
      <c r="W1150" s="7">
        <v>6</v>
      </c>
      <c r="X1150" s="7">
        <v>22</v>
      </c>
      <c r="Y1150" s="7">
        <v>3</v>
      </c>
      <c r="Z1150" s="7">
        <v>2</v>
      </c>
      <c r="AA1150"/>
    </row>
    <row r="1151" spans="1:27" x14ac:dyDescent="0.25">
      <c r="A1151" s="24" t="str">
        <f t="shared" si="55"/>
        <v/>
      </c>
      <c r="B1151" s="24" t="str">
        <f t="shared" si="53"/>
        <v/>
      </c>
      <c r="C1151" s="24" t="str">
        <f t="shared" si="54"/>
        <v/>
      </c>
      <c r="D1151" s="24">
        <v>2026</v>
      </c>
      <c r="E1151" s="7" t="s">
        <v>1251</v>
      </c>
      <c r="F1151" s="7" t="s">
        <v>1240</v>
      </c>
      <c r="G1151" s="7" t="s">
        <v>37</v>
      </c>
      <c r="H1151" s="7" t="s">
        <v>30</v>
      </c>
      <c r="I1151" s="8">
        <v>0.23899999999999999</v>
      </c>
      <c r="J1151" s="8">
        <v>0.33300000000000002</v>
      </c>
      <c r="K1151" s="8">
        <v>0.36299999999999999</v>
      </c>
      <c r="L1151" s="8">
        <v>0.69599999999999995</v>
      </c>
      <c r="M1151" s="7">
        <v>39</v>
      </c>
      <c r="N1151" s="7">
        <v>135</v>
      </c>
      <c r="O1151" s="7">
        <v>113</v>
      </c>
      <c r="P1151" s="7">
        <v>19</v>
      </c>
      <c r="Q1151" s="7">
        <v>27</v>
      </c>
      <c r="R1151" s="7">
        <v>4</v>
      </c>
      <c r="S1151" s="7">
        <v>2</v>
      </c>
      <c r="T1151" s="7">
        <v>2</v>
      </c>
      <c r="U1151" s="7">
        <v>12</v>
      </c>
      <c r="V1151" s="7">
        <v>3</v>
      </c>
      <c r="W1151" s="7">
        <v>14</v>
      </c>
      <c r="X1151" s="7">
        <v>38</v>
      </c>
      <c r="Y1151" s="7">
        <v>2</v>
      </c>
      <c r="Z1151" s="7">
        <v>0</v>
      </c>
      <c r="AA1151"/>
    </row>
    <row r="1152" spans="1:27" x14ac:dyDescent="0.25">
      <c r="A1152" s="24">
        <f t="shared" si="55"/>
        <v>1</v>
      </c>
      <c r="B1152" s="24" t="str">
        <f t="shared" si="53"/>
        <v/>
      </c>
      <c r="C1152" s="24" t="str">
        <f t="shared" si="54"/>
        <v/>
      </c>
      <c r="D1152" s="24">
        <v>2026</v>
      </c>
      <c r="E1152" s="7" t="s">
        <v>1252</v>
      </c>
      <c r="F1152" s="7" t="s">
        <v>1240</v>
      </c>
      <c r="G1152" s="7" t="s">
        <v>29</v>
      </c>
      <c r="H1152" s="7" t="s">
        <v>25</v>
      </c>
      <c r="I1152" s="8">
        <v>0.21199999999999999</v>
      </c>
      <c r="J1152" s="8">
        <v>0.313</v>
      </c>
      <c r="K1152" s="8">
        <v>0.34100000000000003</v>
      </c>
      <c r="L1152" s="8">
        <v>0.65400000000000003</v>
      </c>
      <c r="M1152" s="7">
        <v>27</v>
      </c>
      <c r="N1152" s="7">
        <v>100</v>
      </c>
      <c r="O1152" s="7">
        <v>85</v>
      </c>
      <c r="P1152" s="7">
        <v>16</v>
      </c>
      <c r="Q1152" s="7">
        <v>18</v>
      </c>
      <c r="R1152" s="7">
        <v>8</v>
      </c>
      <c r="S1152" s="7">
        <v>0</v>
      </c>
      <c r="T1152" s="7">
        <v>1</v>
      </c>
      <c r="U1152" s="7">
        <v>5</v>
      </c>
      <c r="V1152" s="7">
        <v>6</v>
      </c>
      <c r="W1152" s="7">
        <v>7</v>
      </c>
      <c r="X1152" s="7">
        <v>26</v>
      </c>
      <c r="Y1152" s="7">
        <v>1</v>
      </c>
      <c r="Z1152" s="7">
        <v>0</v>
      </c>
      <c r="AA1152"/>
    </row>
    <row r="1153" spans="1:27" x14ac:dyDescent="0.25">
      <c r="A1153" s="24" t="str">
        <f t="shared" si="55"/>
        <v/>
      </c>
      <c r="B1153" s="24" t="str">
        <f t="shared" si="53"/>
        <v/>
      </c>
      <c r="C1153" s="24" t="str">
        <f t="shared" si="54"/>
        <v/>
      </c>
      <c r="D1153" s="24">
        <v>2026</v>
      </c>
      <c r="E1153" s="7" t="s">
        <v>1253</v>
      </c>
      <c r="F1153" s="7" t="s">
        <v>1240</v>
      </c>
      <c r="G1153" s="7" t="s">
        <v>24</v>
      </c>
      <c r="H1153" s="7" t="s">
        <v>25</v>
      </c>
      <c r="I1153" s="8">
        <v>0.20599999999999999</v>
      </c>
      <c r="J1153" s="8">
        <v>0.32200000000000001</v>
      </c>
      <c r="K1153" s="8">
        <v>0.38200000000000001</v>
      </c>
      <c r="L1153" s="8">
        <v>0.70499999999999996</v>
      </c>
      <c r="M1153" s="7">
        <v>35</v>
      </c>
      <c r="N1153" s="7">
        <v>122</v>
      </c>
      <c r="O1153" s="7">
        <v>102</v>
      </c>
      <c r="P1153" s="7">
        <v>17</v>
      </c>
      <c r="Q1153" s="7">
        <v>21</v>
      </c>
      <c r="R1153" s="7">
        <v>3</v>
      </c>
      <c r="S1153" s="7">
        <v>0</v>
      </c>
      <c r="T1153" s="7">
        <v>5</v>
      </c>
      <c r="U1153" s="7">
        <v>15</v>
      </c>
      <c r="V1153" s="7">
        <v>10</v>
      </c>
      <c r="W1153" s="7">
        <v>8</v>
      </c>
      <c r="X1153" s="7">
        <v>30</v>
      </c>
      <c r="Y1153" s="7">
        <v>0</v>
      </c>
      <c r="Z1153" s="7">
        <v>0</v>
      </c>
      <c r="AA1153"/>
    </row>
    <row r="1154" spans="1:27" x14ac:dyDescent="0.25">
      <c r="A1154" s="24" t="str">
        <f t="shared" si="55"/>
        <v/>
      </c>
      <c r="B1154" s="24" t="str">
        <f t="shared" ref="B1154:B1217" si="56">IF(COUNTIFS(Draft_Player,$E1154),COUNTIFS(Draft_Player,$E1154),"")</f>
        <v/>
      </c>
      <c r="C1154" s="24" t="str">
        <f t="shared" ref="C1154:C1217" si="57">IF(COUNTIFS(Transfers_Player,$E1154),COUNTIFS(Transfers_Player,$E1154),"")</f>
        <v/>
      </c>
      <c r="D1154" s="24">
        <v>2026</v>
      </c>
      <c r="E1154" s="7" t="s">
        <v>1254</v>
      </c>
      <c r="F1154" s="7" t="s">
        <v>1240</v>
      </c>
      <c r="G1154" s="7" t="s">
        <v>47</v>
      </c>
      <c r="H1154" s="7" t="s">
        <v>64</v>
      </c>
      <c r="I1154" s="8">
        <v>0.2</v>
      </c>
      <c r="J1154" s="8">
        <v>0.33300000000000002</v>
      </c>
      <c r="K1154" s="8">
        <v>0.2</v>
      </c>
      <c r="L1154" s="8">
        <v>0.53300000000000003</v>
      </c>
      <c r="M1154" s="7">
        <v>2</v>
      </c>
      <c r="N1154" s="7">
        <v>6</v>
      </c>
      <c r="O1154" s="7">
        <v>5</v>
      </c>
      <c r="P1154" s="7">
        <v>2</v>
      </c>
      <c r="Q1154" s="7">
        <v>1</v>
      </c>
      <c r="R1154" s="7">
        <v>0</v>
      </c>
      <c r="S1154" s="7">
        <v>0</v>
      </c>
      <c r="T1154" s="7">
        <v>0</v>
      </c>
      <c r="U1154" s="7">
        <v>1</v>
      </c>
      <c r="V1154" s="7">
        <v>0</v>
      </c>
      <c r="W1154" s="7">
        <v>1</v>
      </c>
      <c r="X1154" s="7">
        <v>2</v>
      </c>
      <c r="Y1154" s="7">
        <v>0</v>
      </c>
      <c r="Z1154" s="7">
        <v>0</v>
      </c>
      <c r="AA1154"/>
    </row>
    <row r="1155" spans="1:27" x14ac:dyDescent="0.25">
      <c r="A1155" s="24" t="str">
        <f t="shared" ref="A1155:A1218" si="58">IF(OR(G1155="SR", G1155="GR"), 1, "")</f>
        <v/>
      </c>
      <c r="B1155" s="24" t="str">
        <f t="shared" si="56"/>
        <v/>
      </c>
      <c r="C1155" s="24" t="str">
        <f t="shared" si="57"/>
        <v/>
      </c>
      <c r="D1155" s="24">
        <v>2026</v>
      </c>
      <c r="E1155" s="7" t="s">
        <v>1255</v>
      </c>
      <c r="F1155" s="7" t="s">
        <v>1256</v>
      </c>
      <c r="G1155" s="7" t="s">
        <v>37</v>
      </c>
      <c r="H1155" s="7" t="s">
        <v>30</v>
      </c>
      <c r="I1155" s="8">
        <v>0.374</v>
      </c>
      <c r="J1155" s="8">
        <v>0.44500000000000001</v>
      </c>
      <c r="K1155" s="8">
        <v>0.626</v>
      </c>
      <c r="L1155" s="8">
        <v>1.07</v>
      </c>
      <c r="M1155" s="7">
        <v>51</v>
      </c>
      <c r="N1155" s="7">
        <v>247</v>
      </c>
      <c r="O1155" s="7">
        <v>211</v>
      </c>
      <c r="P1155" s="7">
        <v>48</v>
      </c>
      <c r="Q1155" s="7">
        <v>79</v>
      </c>
      <c r="R1155" s="7">
        <v>16</v>
      </c>
      <c r="S1155" s="7">
        <v>2</v>
      </c>
      <c r="T1155" s="7">
        <v>11</v>
      </c>
      <c r="U1155" s="7">
        <v>58</v>
      </c>
      <c r="V1155" s="7">
        <v>5</v>
      </c>
      <c r="W1155" s="7">
        <v>25</v>
      </c>
      <c r="X1155" s="7">
        <v>31</v>
      </c>
      <c r="Y1155" s="7">
        <v>5</v>
      </c>
      <c r="Z1155" s="7">
        <v>2</v>
      </c>
      <c r="AA1155"/>
    </row>
    <row r="1156" spans="1:27" x14ac:dyDescent="0.25">
      <c r="A1156" s="24" t="str">
        <f t="shared" si="58"/>
        <v/>
      </c>
      <c r="B1156" s="24" t="str">
        <f t="shared" si="56"/>
        <v/>
      </c>
      <c r="C1156" s="24" t="str">
        <f t="shared" si="57"/>
        <v/>
      </c>
      <c r="D1156" s="24">
        <v>2026</v>
      </c>
      <c r="E1156" s="7" t="s">
        <v>1257</v>
      </c>
      <c r="F1156" s="7" t="s">
        <v>1256</v>
      </c>
      <c r="G1156" s="7" t="s">
        <v>37</v>
      </c>
      <c r="H1156" s="7" t="s">
        <v>27</v>
      </c>
      <c r="I1156" s="8">
        <v>0.36199999999999999</v>
      </c>
      <c r="J1156" s="8">
        <v>0.44600000000000001</v>
      </c>
      <c r="K1156" s="8">
        <v>0.5</v>
      </c>
      <c r="L1156" s="8">
        <v>0.94599999999999995</v>
      </c>
      <c r="M1156" s="7">
        <v>51</v>
      </c>
      <c r="N1156" s="7">
        <v>225</v>
      </c>
      <c r="O1156" s="7">
        <v>188</v>
      </c>
      <c r="P1156" s="7">
        <v>41</v>
      </c>
      <c r="Q1156" s="7">
        <v>68</v>
      </c>
      <c r="R1156" s="7">
        <v>8</v>
      </c>
      <c r="S1156" s="7">
        <v>0</v>
      </c>
      <c r="T1156" s="7">
        <v>6</v>
      </c>
      <c r="U1156" s="7">
        <v>36</v>
      </c>
      <c r="V1156" s="7">
        <v>4</v>
      </c>
      <c r="W1156" s="7">
        <v>27</v>
      </c>
      <c r="X1156" s="7">
        <v>41</v>
      </c>
      <c r="Y1156" s="7">
        <v>10</v>
      </c>
      <c r="Z1156" s="7">
        <v>1</v>
      </c>
      <c r="AA1156"/>
    </row>
    <row r="1157" spans="1:27" x14ac:dyDescent="0.25">
      <c r="A1157" s="24" t="str">
        <f t="shared" si="58"/>
        <v/>
      </c>
      <c r="B1157" s="24" t="str">
        <f t="shared" si="56"/>
        <v/>
      </c>
      <c r="C1157" s="24" t="str">
        <f t="shared" si="57"/>
        <v/>
      </c>
      <c r="D1157" s="24">
        <v>2026</v>
      </c>
      <c r="E1157" s="7" t="s">
        <v>1258</v>
      </c>
      <c r="F1157" s="7" t="s">
        <v>1256</v>
      </c>
      <c r="G1157" s="7" t="s">
        <v>37</v>
      </c>
      <c r="H1157" s="7" t="s">
        <v>44</v>
      </c>
      <c r="I1157" s="8">
        <v>0.35599999999999998</v>
      </c>
      <c r="J1157" s="8">
        <v>0.46100000000000002</v>
      </c>
      <c r="K1157" s="8">
        <v>0.53900000000000003</v>
      </c>
      <c r="L1157" s="8">
        <v>1</v>
      </c>
      <c r="M1157" s="7">
        <v>50</v>
      </c>
      <c r="N1157" s="7">
        <v>230</v>
      </c>
      <c r="O1157" s="7">
        <v>191</v>
      </c>
      <c r="P1157" s="7">
        <v>42</v>
      </c>
      <c r="Q1157" s="7">
        <v>68</v>
      </c>
      <c r="R1157" s="7">
        <v>10</v>
      </c>
      <c r="S1157" s="7">
        <v>2</v>
      </c>
      <c r="T1157" s="7">
        <v>7</v>
      </c>
      <c r="U1157" s="7">
        <v>48</v>
      </c>
      <c r="V1157" s="7">
        <v>9</v>
      </c>
      <c r="W1157" s="7">
        <v>28</v>
      </c>
      <c r="X1157" s="7">
        <v>27</v>
      </c>
      <c r="Y1157" s="7">
        <v>7</v>
      </c>
      <c r="Z1157" s="7">
        <v>3</v>
      </c>
      <c r="AA1157"/>
    </row>
    <row r="1158" spans="1:27" x14ac:dyDescent="0.25">
      <c r="A1158" s="24" t="str">
        <f t="shared" si="58"/>
        <v/>
      </c>
      <c r="B1158" s="24" t="str">
        <f t="shared" si="56"/>
        <v/>
      </c>
      <c r="C1158" s="24" t="str">
        <f t="shared" si="57"/>
        <v/>
      </c>
      <c r="D1158" s="24">
        <v>2026</v>
      </c>
      <c r="E1158" s="7" t="s">
        <v>1259</v>
      </c>
      <c r="F1158" s="7" t="s">
        <v>1256</v>
      </c>
      <c r="G1158" s="7" t="s">
        <v>47</v>
      </c>
      <c r="H1158" s="7" t="s">
        <v>42</v>
      </c>
      <c r="I1158" s="8">
        <v>0.34499999999999997</v>
      </c>
      <c r="J1158" s="8">
        <v>0.44600000000000001</v>
      </c>
      <c r="K1158" s="8">
        <v>0.53600000000000003</v>
      </c>
      <c r="L1158" s="8">
        <v>0.98099999999999998</v>
      </c>
      <c r="M1158" s="7">
        <v>47</v>
      </c>
      <c r="N1158" s="7">
        <v>205</v>
      </c>
      <c r="O1158" s="7">
        <v>168</v>
      </c>
      <c r="P1158" s="7">
        <v>38</v>
      </c>
      <c r="Q1158" s="7">
        <v>58</v>
      </c>
      <c r="R1158" s="7">
        <v>14</v>
      </c>
      <c r="S1158" s="7">
        <v>0</v>
      </c>
      <c r="T1158" s="7">
        <v>6</v>
      </c>
      <c r="U1158" s="7">
        <v>29</v>
      </c>
      <c r="V1158" s="7">
        <v>7</v>
      </c>
      <c r="W1158" s="7">
        <v>25</v>
      </c>
      <c r="X1158" s="7">
        <v>37</v>
      </c>
      <c r="Y1158" s="7">
        <v>1</v>
      </c>
      <c r="Z1158" s="7">
        <v>1</v>
      </c>
      <c r="AA1158"/>
    </row>
    <row r="1159" spans="1:27" x14ac:dyDescent="0.25">
      <c r="A1159" s="24">
        <f t="shared" si="58"/>
        <v>1</v>
      </c>
      <c r="B1159" s="24" t="str">
        <f t="shared" si="56"/>
        <v/>
      </c>
      <c r="C1159" s="24" t="str">
        <f t="shared" si="57"/>
        <v/>
      </c>
      <c r="D1159" s="24">
        <v>2026</v>
      </c>
      <c r="E1159" s="7" t="s">
        <v>1260</v>
      </c>
      <c r="F1159" s="7" t="s">
        <v>1256</v>
      </c>
      <c r="G1159" s="7" t="s">
        <v>29</v>
      </c>
      <c r="H1159" s="7" t="s">
        <v>40</v>
      </c>
      <c r="I1159" s="8">
        <v>0.30599999999999999</v>
      </c>
      <c r="J1159" s="8">
        <v>0.35599999999999998</v>
      </c>
      <c r="K1159" s="8">
        <v>0.46800000000000003</v>
      </c>
      <c r="L1159" s="8">
        <v>0.82399999999999995</v>
      </c>
      <c r="M1159" s="7">
        <v>48</v>
      </c>
      <c r="N1159" s="7">
        <v>206</v>
      </c>
      <c r="O1159" s="7">
        <v>186</v>
      </c>
      <c r="P1159" s="7">
        <v>38</v>
      </c>
      <c r="Q1159" s="7">
        <v>57</v>
      </c>
      <c r="R1159" s="7">
        <v>10</v>
      </c>
      <c r="S1159" s="7">
        <v>1</v>
      </c>
      <c r="T1159" s="7">
        <v>6</v>
      </c>
      <c r="U1159" s="7">
        <v>39</v>
      </c>
      <c r="V1159" s="7">
        <v>3</v>
      </c>
      <c r="W1159" s="7">
        <v>12</v>
      </c>
      <c r="X1159" s="7">
        <v>39</v>
      </c>
      <c r="Y1159" s="7">
        <v>7</v>
      </c>
      <c r="Z1159" s="7">
        <v>2</v>
      </c>
      <c r="AA1159"/>
    </row>
    <row r="1160" spans="1:27" x14ac:dyDescent="0.25">
      <c r="A1160" s="24" t="str">
        <f t="shared" si="58"/>
        <v/>
      </c>
      <c r="B1160" s="24" t="str">
        <f t="shared" si="56"/>
        <v/>
      </c>
      <c r="C1160" s="24" t="str">
        <f t="shared" si="57"/>
        <v/>
      </c>
      <c r="D1160" s="24">
        <v>2026</v>
      </c>
      <c r="E1160" s="7" t="s">
        <v>1261</v>
      </c>
      <c r="F1160" s="7" t="s">
        <v>1256</v>
      </c>
      <c r="G1160" s="7" t="s">
        <v>37</v>
      </c>
      <c r="H1160" s="7" t="s">
        <v>35</v>
      </c>
      <c r="I1160" s="8">
        <v>0.29699999999999999</v>
      </c>
      <c r="J1160" s="8">
        <v>0.377</v>
      </c>
      <c r="K1160" s="8">
        <v>0.53800000000000003</v>
      </c>
      <c r="L1160" s="8">
        <v>0.91500000000000004</v>
      </c>
      <c r="M1160" s="7">
        <v>51</v>
      </c>
      <c r="N1160" s="7">
        <v>246</v>
      </c>
      <c r="O1160" s="7">
        <v>212</v>
      </c>
      <c r="P1160" s="7">
        <v>51</v>
      </c>
      <c r="Q1160" s="7">
        <v>63</v>
      </c>
      <c r="R1160" s="7">
        <v>18</v>
      </c>
      <c r="S1160" s="7">
        <v>3</v>
      </c>
      <c r="T1160" s="7">
        <v>9</v>
      </c>
      <c r="U1160" s="7">
        <v>39</v>
      </c>
      <c r="V1160" s="7">
        <v>5</v>
      </c>
      <c r="W1160" s="7">
        <v>24</v>
      </c>
      <c r="X1160" s="7">
        <v>50</v>
      </c>
      <c r="Y1160" s="7">
        <v>1</v>
      </c>
      <c r="Z1160" s="7">
        <v>2</v>
      </c>
      <c r="AA1160"/>
    </row>
    <row r="1161" spans="1:27" x14ac:dyDescent="0.25">
      <c r="A1161" s="24" t="str">
        <f t="shared" si="58"/>
        <v/>
      </c>
      <c r="B1161" s="24" t="str">
        <f t="shared" si="56"/>
        <v/>
      </c>
      <c r="C1161" s="24" t="str">
        <f t="shared" si="57"/>
        <v/>
      </c>
      <c r="D1161" s="24">
        <v>2026</v>
      </c>
      <c r="E1161" s="7" t="s">
        <v>1262</v>
      </c>
      <c r="F1161" s="7" t="s">
        <v>1256</v>
      </c>
      <c r="G1161" s="7" t="s">
        <v>24</v>
      </c>
      <c r="H1161" s="7" t="s">
        <v>33</v>
      </c>
      <c r="I1161" s="8">
        <v>0.26800000000000002</v>
      </c>
      <c r="J1161" s="8">
        <v>0.34599999999999997</v>
      </c>
      <c r="K1161" s="8">
        <v>0.39700000000000002</v>
      </c>
      <c r="L1161" s="8">
        <v>0.74299999999999999</v>
      </c>
      <c r="M1161" s="7">
        <v>51</v>
      </c>
      <c r="N1161" s="7">
        <v>245</v>
      </c>
      <c r="O1161" s="7">
        <v>209</v>
      </c>
      <c r="P1161" s="7">
        <v>36</v>
      </c>
      <c r="Q1161" s="7">
        <v>56</v>
      </c>
      <c r="R1161" s="7">
        <v>7</v>
      </c>
      <c r="S1161" s="7">
        <v>1</v>
      </c>
      <c r="T1161" s="7">
        <v>6</v>
      </c>
      <c r="U1161" s="7">
        <v>30</v>
      </c>
      <c r="V1161" s="7">
        <v>6</v>
      </c>
      <c r="W1161" s="7">
        <v>21</v>
      </c>
      <c r="X1161" s="7">
        <v>46</v>
      </c>
      <c r="Y1161" s="7">
        <v>3</v>
      </c>
      <c r="Z1161" s="7">
        <v>2</v>
      </c>
      <c r="AA1161"/>
    </row>
    <row r="1162" spans="1:27" x14ac:dyDescent="0.25">
      <c r="A1162" s="24" t="str">
        <f t="shared" si="58"/>
        <v/>
      </c>
      <c r="B1162" s="24" t="str">
        <f t="shared" si="56"/>
        <v/>
      </c>
      <c r="C1162" s="24" t="str">
        <f t="shared" si="57"/>
        <v/>
      </c>
      <c r="D1162" s="24">
        <v>2026</v>
      </c>
      <c r="E1162" s="7" t="s">
        <v>1263</v>
      </c>
      <c r="F1162" s="7" t="s">
        <v>1256</v>
      </c>
      <c r="G1162" s="7" t="s">
        <v>37</v>
      </c>
      <c r="H1162" s="7" t="s">
        <v>38</v>
      </c>
      <c r="I1162" s="8">
        <v>0.32100000000000001</v>
      </c>
      <c r="J1162" s="8">
        <v>0.46500000000000002</v>
      </c>
      <c r="K1162" s="8">
        <v>0.53600000000000003</v>
      </c>
      <c r="L1162" s="8">
        <v>1.0009999999999999</v>
      </c>
      <c r="M1162" s="7">
        <v>18</v>
      </c>
      <c r="N1162" s="7">
        <v>71</v>
      </c>
      <c r="O1162" s="7">
        <v>56</v>
      </c>
      <c r="P1162" s="7">
        <v>9</v>
      </c>
      <c r="Q1162" s="7">
        <v>18</v>
      </c>
      <c r="R1162" s="7">
        <v>6</v>
      </c>
      <c r="S1162" s="7">
        <v>0</v>
      </c>
      <c r="T1162" s="7">
        <v>2</v>
      </c>
      <c r="U1162" s="7">
        <v>10</v>
      </c>
      <c r="V1162" s="7">
        <v>4</v>
      </c>
      <c r="W1162" s="7">
        <v>11</v>
      </c>
      <c r="X1162" s="7">
        <v>13</v>
      </c>
      <c r="Y1162" s="7">
        <v>2</v>
      </c>
      <c r="Z1162" s="7">
        <v>1</v>
      </c>
      <c r="AA1162"/>
    </row>
    <row r="1163" spans="1:27" x14ac:dyDescent="0.25">
      <c r="A1163" s="24" t="str">
        <f t="shared" si="58"/>
        <v/>
      </c>
      <c r="B1163" s="24" t="str">
        <f t="shared" si="56"/>
        <v/>
      </c>
      <c r="C1163" s="24" t="str">
        <f t="shared" si="57"/>
        <v/>
      </c>
      <c r="D1163" s="24">
        <v>2026</v>
      </c>
      <c r="E1163" s="7" t="s">
        <v>1264</v>
      </c>
      <c r="F1163" s="7" t="s">
        <v>1256</v>
      </c>
      <c r="G1163" s="7" t="s">
        <v>37</v>
      </c>
      <c r="H1163" s="7" t="s">
        <v>25</v>
      </c>
      <c r="I1163" s="8">
        <v>0.28799999999999998</v>
      </c>
      <c r="J1163" s="8">
        <v>0.439</v>
      </c>
      <c r="K1163" s="8">
        <v>0.38500000000000001</v>
      </c>
      <c r="L1163" s="8">
        <v>0.82399999999999995</v>
      </c>
      <c r="M1163" s="7">
        <v>23</v>
      </c>
      <c r="N1163" s="7">
        <v>71</v>
      </c>
      <c r="O1163" s="7">
        <v>52</v>
      </c>
      <c r="P1163" s="7">
        <v>11</v>
      </c>
      <c r="Q1163" s="7">
        <v>15</v>
      </c>
      <c r="R1163" s="7">
        <v>2</v>
      </c>
      <c r="S1163" s="7">
        <v>0</v>
      </c>
      <c r="T1163" s="7">
        <v>1</v>
      </c>
      <c r="U1163" s="7">
        <v>13</v>
      </c>
      <c r="V1163" s="7">
        <v>7</v>
      </c>
      <c r="W1163" s="7">
        <v>7</v>
      </c>
      <c r="X1163" s="7">
        <v>7</v>
      </c>
      <c r="Y1163" s="7">
        <v>0</v>
      </c>
      <c r="Z1163" s="7">
        <v>1</v>
      </c>
      <c r="AA1163"/>
    </row>
    <row r="1164" spans="1:27" x14ac:dyDescent="0.25">
      <c r="A1164" s="24" t="str">
        <f t="shared" si="58"/>
        <v/>
      </c>
      <c r="B1164" s="24" t="str">
        <f t="shared" si="56"/>
        <v/>
      </c>
      <c r="C1164" s="24">
        <f t="shared" si="57"/>
        <v>1</v>
      </c>
      <c r="D1164" s="24">
        <v>2026</v>
      </c>
      <c r="E1164" s="7" t="s">
        <v>1265</v>
      </c>
      <c r="F1164" s="7" t="s">
        <v>1256</v>
      </c>
      <c r="G1164" s="7" t="s">
        <v>24</v>
      </c>
      <c r="H1164" s="7" t="s">
        <v>42</v>
      </c>
      <c r="I1164" s="8">
        <v>0.26200000000000001</v>
      </c>
      <c r="J1164" s="8">
        <v>0.375</v>
      </c>
      <c r="K1164" s="8">
        <v>0.443</v>
      </c>
      <c r="L1164" s="8">
        <v>0.81799999999999995</v>
      </c>
      <c r="M1164" s="7">
        <v>24</v>
      </c>
      <c r="N1164" s="7">
        <v>73</v>
      </c>
      <c r="O1164" s="7">
        <v>61</v>
      </c>
      <c r="P1164" s="7">
        <v>17</v>
      </c>
      <c r="Q1164" s="7">
        <v>16</v>
      </c>
      <c r="R1164" s="7">
        <v>3</v>
      </c>
      <c r="S1164" s="7">
        <v>1</v>
      </c>
      <c r="T1164" s="7">
        <v>2</v>
      </c>
      <c r="U1164" s="7">
        <v>12</v>
      </c>
      <c r="V1164" s="7">
        <v>7</v>
      </c>
      <c r="W1164" s="7">
        <v>4</v>
      </c>
      <c r="X1164" s="7">
        <v>11</v>
      </c>
      <c r="Y1164" s="7">
        <v>2</v>
      </c>
      <c r="Z1164" s="7">
        <v>0</v>
      </c>
      <c r="AA1164"/>
    </row>
    <row r="1165" spans="1:27" x14ac:dyDescent="0.25">
      <c r="A1165" s="24" t="str">
        <f t="shared" si="58"/>
        <v/>
      </c>
      <c r="B1165" s="24" t="str">
        <f t="shared" si="56"/>
        <v/>
      </c>
      <c r="C1165" s="24">
        <f t="shared" si="57"/>
        <v>1</v>
      </c>
      <c r="D1165" s="24">
        <v>2026</v>
      </c>
      <c r="E1165" s="7" t="s">
        <v>1266</v>
      </c>
      <c r="F1165" s="7" t="s">
        <v>1256</v>
      </c>
      <c r="G1165" s="7" t="s">
        <v>47</v>
      </c>
      <c r="H1165" s="7" t="s">
        <v>38</v>
      </c>
      <c r="I1165" s="8">
        <v>0.25900000000000001</v>
      </c>
      <c r="J1165" s="8">
        <v>0.32300000000000001</v>
      </c>
      <c r="K1165" s="8">
        <v>0.34499999999999997</v>
      </c>
      <c r="L1165" s="8">
        <v>0.66800000000000004</v>
      </c>
      <c r="M1165" s="7">
        <v>26</v>
      </c>
      <c r="N1165" s="7">
        <v>68</v>
      </c>
      <c r="O1165" s="7">
        <v>58</v>
      </c>
      <c r="P1165" s="7">
        <v>6</v>
      </c>
      <c r="Q1165" s="7">
        <v>15</v>
      </c>
      <c r="R1165" s="7">
        <v>2</v>
      </c>
      <c r="S1165" s="7">
        <v>0</v>
      </c>
      <c r="T1165" s="7">
        <v>1</v>
      </c>
      <c r="U1165" s="7">
        <v>7</v>
      </c>
      <c r="V1165" s="7">
        <v>2</v>
      </c>
      <c r="W1165" s="7">
        <v>4</v>
      </c>
      <c r="X1165" s="7">
        <v>8</v>
      </c>
      <c r="Y1165" s="7">
        <v>4</v>
      </c>
      <c r="Z1165" s="7">
        <v>1</v>
      </c>
      <c r="AA1165"/>
    </row>
    <row r="1166" spans="1:27" x14ac:dyDescent="0.25">
      <c r="A1166" s="24">
        <f t="shared" si="58"/>
        <v>1</v>
      </c>
      <c r="B1166" s="24" t="str">
        <f t="shared" si="56"/>
        <v/>
      </c>
      <c r="C1166" s="24" t="str">
        <f t="shared" si="57"/>
        <v/>
      </c>
      <c r="D1166" s="24">
        <v>2026</v>
      </c>
      <c r="E1166" s="7" t="s">
        <v>1267</v>
      </c>
      <c r="F1166" s="7" t="s">
        <v>1256</v>
      </c>
      <c r="G1166" s="7" t="s">
        <v>29</v>
      </c>
      <c r="H1166" s="7" t="s">
        <v>42</v>
      </c>
      <c r="I1166" s="8">
        <v>0.188</v>
      </c>
      <c r="J1166" s="8">
        <v>0.311</v>
      </c>
      <c r="K1166" s="8">
        <v>0.34100000000000003</v>
      </c>
      <c r="L1166" s="8">
        <v>0.65200000000000002</v>
      </c>
      <c r="M1166" s="7">
        <v>30</v>
      </c>
      <c r="N1166" s="7">
        <v>103</v>
      </c>
      <c r="O1166" s="7">
        <v>85</v>
      </c>
      <c r="P1166" s="7">
        <v>17</v>
      </c>
      <c r="Q1166" s="7">
        <v>16</v>
      </c>
      <c r="R1166" s="7">
        <v>4</v>
      </c>
      <c r="S1166" s="7">
        <v>0</v>
      </c>
      <c r="T1166" s="7">
        <v>3</v>
      </c>
      <c r="U1166" s="7">
        <v>11</v>
      </c>
      <c r="V1166" s="7">
        <v>7</v>
      </c>
      <c r="W1166" s="7">
        <v>9</v>
      </c>
      <c r="X1166" s="7">
        <v>21</v>
      </c>
      <c r="Y1166" s="7">
        <v>2</v>
      </c>
      <c r="Z1166" s="7">
        <v>0</v>
      </c>
      <c r="AA1166"/>
    </row>
    <row r="1167" spans="1:27" x14ac:dyDescent="0.25">
      <c r="A1167" s="24">
        <f t="shared" si="58"/>
        <v>1</v>
      </c>
      <c r="B1167" s="24" t="str">
        <f t="shared" si="56"/>
        <v/>
      </c>
      <c r="C1167" s="24" t="str">
        <f t="shared" si="57"/>
        <v/>
      </c>
      <c r="D1167" s="24">
        <v>2026</v>
      </c>
      <c r="E1167" s="7" t="s">
        <v>1268</v>
      </c>
      <c r="F1167" s="7" t="s">
        <v>1256</v>
      </c>
      <c r="G1167" s="7" t="s">
        <v>29</v>
      </c>
      <c r="H1167" s="7" t="s">
        <v>25</v>
      </c>
      <c r="I1167" s="8">
        <v>0.16700000000000001</v>
      </c>
      <c r="J1167" s="8">
        <v>0.30399999999999999</v>
      </c>
      <c r="K1167" s="8">
        <v>0.33300000000000002</v>
      </c>
      <c r="L1167" s="8">
        <v>0.63700000000000001</v>
      </c>
      <c r="M1167" s="7">
        <v>30</v>
      </c>
      <c r="N1167" s="7">
        <v>102</v>
      </c>
      <c r="O1167" s="7">
        <v>84</v>
      </c>
      <c r="P1167" s="7">
        <v>12</v>
      </c>
      <c r="Q1167" s="7">
        <v>14</v>
      </c>
      <c r="R1167" s="7">
        <v>2</v>
      </c>
      <c r="S1167" s="7">
        <v>0</v>
      </c>
      <c r="T1167" s="7">
        <v>4</v>
      </c>
      <c r="U1167" s="7">
        <v>14</v>
      </c>
      <c r="V1167" s="7">
        <v>8</v>
      </c>
      <c r="W1167" s="7">
        <v>9</v>
      </c>
      <c r="X1167" s="7">
        <v>42</v>
      </c>
      <c r="Y1167" s="7">
        <v>1</v>
      </c>
      <c r="Z1167" s="7">
        <v>0</v>
      </c>
      <c r="AA1167"/>
    </row>
    <row r="1168" spans="1:27" x14ac:dyDescent="0.25">
      <c r="A1168" s="24">
        <f t="shared" si="58"/>
        <v>1</v>
      </c>
      <c r="B1168" s="24" t="str">
        <f t="shared" si="56"/>
        <v/>
      </c>
      <c r="C1168" s="24" t="str">
        <f t="shared" si="57"/>
        <v/>
      </c>
      <c r="D1168" s="24">
        <v>2026</v>
      </c>
      <c r="E1168" s="7" t="s">
        <v>1269</v>
      </c>
      <c r="F1168" s="7" t="s">
        <v>1256</v>
      </c>
      <c r="G1168" s="7" t="s">
        <v>29</v>
      </c>
      <c r="H1168" s="7" t="s">
        <v>64</v>
      </c>
      <c r="I1168" s="8">
        <v>0</v>
      </c>
      <c r="J1168" s="8">
        <v>0</v>
      </c>
      <c r="K1168" s="8">
        <v>0</v>
      </c>
      <c r="L1168" s="8">
        <v>0</v>
      </c>
      <c r="M1168" s="7">
        <v>4</v>
      </c>
      <c r="N1168" s="7">
        <v>5</v>
      </c>
      <c r="O1168" s="7">
        <v>5</v>
      </c>
      <c r="P1168" s="7">
        <v>0</v>
      </c>
      <c r="Q1168" s="7">
        <v>0</v>
      </c>
      <c r="R1168" s="7">
        <v>0</v>
      </c>
      <c r="S1168" s="7">
        <v>0</v>
      </c>
      <c r="T1168" s="7">
        <v>0</v>
      </c>
      <c r="U1168" s="7">
        <v>0</v>
      </c>
      <c r="V1168" s="7">
        <v>0</v>
      </c>
      <c r="W1168" s="7">
        <v>0</v>
      </c>
      <c r="X1168" s="7">
        <v>5</v>
      </c>
      <c r="Y1168" s="7">
        <v>0</v>
      </c>
      <c r="Z1168" s="7">
        <v>0</v>
      </c>
      <c r="AA1168"/>
    </row>
    <row r="1169" spans="1:27" x14ac:dyDescent="0.25">
      <c r="A1169" s="24" t="str">
        <f t="shared" si="58"/>
        <v/>
      </c>
      <c r="B1169" s="24" t="str">
        <f t="shared" si="56"/>
        <v/>
      </c>
      <c r="C1169" s="24">
        <f t="shared" si="57"/>
        <v>1</v>
      </c>
      <c r="D1169" s="24">
        <v>2026</v>
      </c>
      <c r="E1169" s="7" t="s">
        <v>1270</v>
      </c>
      <c r="F1169" s="7" t="s">
        <v>1256</v>
      </c>
      <c r="G1169" s="7" t="s">
        <v>37</v>
      </c>
      <c r="H1169" s="7" t="s">
        <v>40</v>
      </c>
      <c r="I1169" s="8">
        <v>0</v>
      </c>
      <c r="J1169" s="8">
        <v>1</v>
      </c>
      <c r="K1169" s="8">
        <v>0</v>
      </c>
      <c r="L1169" s="8">
        <v>0</v>
      </c>
      <c r="M1169" s="7">
        <v>1</v>
      </c>
      <c r="N1169" s="7">
        <v>1</v>
      </c>
      <c r="O1169" s="7">
        <v>0</v>
      </c>
      <c r="P1169" s="7">
        <v>3</v>
      </c>
      <c r="Q1169" s="7">
        <v>0</v>
      </c>
      <c r="R1169" s="7">
        <v>0</v>
      </c>
      <c r="S1169" s="7">
        <v>0</v>
      </c>
      <c r="T1169" s="7">
        <v>0</v>
      </c>
      <c r="U1169" s="7">
        <v>0</v>
      </c>
      <c r="V1169" s="7">
        <v>1</v>
      </c>
      <c r="W1169" s="7">
        <v>0</v>
      </c>
      <c r="X1169" s="7">
        <v>0</v>
      </c>
      <c r="Y1169" s="7">
        <v>2</v>
      </c>
      <c r="Z1169" s="7">
        <v>1</v>
      </c>
      <c r="AA1169"/>
    </row>
    <row r="1170" spans="1:27" x14ac:dyDescent="0.25">
      <c r="A1170" s="24" t="str">
        <f t="shared" si="58"/>
        <v/>
      </c>
      <c r="B1170" s="24">
        <f t="shared" si="56"/>
        <v>1</v>
      </c>
      <c r="C1170" s="24" t="str">
        <f t="shared" si="57"/>
        <v/>
      </c>
      <c r="D1170" s="24">
        <v>2026</v>
      </c>
      <c r="E1170" s="7" t="s">
        <v>1271</v>
      </c>
      <c r="F1170" s="7" t="s">
        <v>1272</v>
      </c>
      <c r="G1170" s="7" t="s">
        <v>37</v>
      </c>
      <c r="H1170" s="7" t="s">
        <v>40</v>
      </c>
      <c r="I1170" s="8">
        <v>0.35699999999999998</v>
      </c>
      <c r="J1170" s="8">
        <v>0.46100000000000002</v>
      </c>
      <c r="K1170" s="8">
        <v>0.73299999999999998</v>
      </c>
      <c r="L1170" s="8">
        <v>1.194</v>
      </c>
      <c r="M1170" s="7">
        <v>57</v>
      </c>
      <c r="N1170" s="7">
        <v>272</v>
      </c>
      <c r="O1170" s="7">
        <v>221</v>
      </c>
      <c r="P1170" s="7">
        <v>70</v>
      </c>
      <c r="Q1170" s="7">
        <v>79</v>
      </c>
      <c r="R1170" s="7">
        <v>17</v>
      </c>
      <c r="S1170" s="7">
        <v>3</v>
      </c>
      <c r="T1170" s="7">
        <v>20</v>
      </c>
      <c r="U1170" s="7">
        <v>69</v>
      </c>
      <c r="V1170" s="7">
        <v>8</v>
      </c>
      <c r="W1170" s="7">
        <v>38</v>
      </c>
      <c r="X1170" s="7">
        <v>50</v>
      </c>
      <c r="Y1170" s="7">
        <v>22</v>
      </c>
      <c r="Z1170" s="7">
        <v>4</v>
      </c>
      <c r="AA1170"/>
    </row>
    <row r="1171" spans="1:27" x14ac:dyDescent="0.25">
      <c r="A1171" s="24" t="str">
        <f t="shared" si="58"/>
        <v/>
      </c>
      <c r="B1171" s="24">
        <f t="shared" si="56"/>
        <v>1</v>
      </c>
      <c r="C1171" s="24">
        <f t="shared" si="57"/>
        <v>1</v>
      </c>
      <c r="D1171" s="24">
        <v>2026</v>
      </c>
      <c r="E1171" s="7" t="s">
        <v>1273</v>
      </c>
      <c r="F1171" s="7" t="s">
        <v>1272</v>
      </c>
      <c r="G1171" s="7" t="s">
        <v>24</v>
      </c>
      <c r="H1171" s="7" t="s">
        <v>35</v>
      </c>
      <c r="I1171" s="8">
        <v>0.34799999999999998</v>
      </c>
      <c r="J1171" s="8">
        <v>0.41499999999999998</v>
      </c>
      <c r="K1171" s="8">
        <v>0.54800000000000004</v>
      </c>
      <c r="L1171" s="8">
        <v>0.96199999999999997</v>
      </c>
      <c r="M1171" s="7">
        <v>52</v>
      </c>
      <c r="N1171" s="7">
        <v>234</v>
      </c>
      <c r="O1171" s="7">
        <v>210</v>
      </c>
      <c r="P1171" s="7">
        <v>39</v>
      </c>
      <c r="Q1171" s="7">
        <v>73</v>
      </c>
      <c r="R1171" s="7">
        <v>10</v>
      </c>
      <c r="S1171" s="7">
        <v>4</v>
      </c>
      <c r="T1171" s="7">
        <v>8</v>
      </c>
      <c r="U1171" s="7">
        <v>51</v>
      </c>
      <c r="V1171" s="7">
        <v>5</v>
      </c>
      <c r="W1171" s="7">
        <v>19</v>
      </c>
      <c r="X1171" s="7">
        <v>30</v>
      </c>
      <c r="Y1171" s="7">
        <v>5</v>
      </c>
      <c r="Z1171" s="7">
        <v>3</v>
      </c>
      <c r="AA1171"/>
    </row>
    <row r="1172" spans="1:27" x14ac:dyDescent="0.25">
      <c r="A1172" s="24" t="str">
        <f t="shared" si="58"/>
        <v/>
      </c>
      <c r="B1172" s="24" t="str">
        <f t="shared" si="56"/>
        <v/>
      </c>
      <c r="C1172" s="24" t="str">
        <f t="shared" si="57"/>
        <v/>
      </c>
      <c r="D1172" s="24">
        <v>2026</v>
      </c>
      <c r="E1172" s="7" t="s">
        <v>1274</v>
      </c>
      <c r="F1172" s="7" t="s">
        <v>1272</v>
      </c>
      <c r="G1172" s="7" t="s">
        <v>24</v>
      </c>
      <c r="H1172" s="7" t="s">
        <v>44</v>
      </c>
      <c r="I1172" s="8">
        <v>0.33900000000000002</v>
      </c>
      <c r="J1172" s="8">
        <v>0.44</v>
      </c>
      <c r="K1172" s="8">
        <v>0.61899999999999999</v>
      </c>
      <c r="L1172" s="8">
        <v>1.0589999999999999</v>
      </c>
      <c r="M1172" s="7">
        <v>51</v>
      </c>
      <c r="N1172" s="7">
        <v>208</v>
      </c>
      <c r="O1172" s="7">
        <v>168</v>
      </c>
      <c r="P1172" s="7">
        <v>45</v>
      </c>
      <c r="Q1172" s="7">
        <v>57</v>
      </c>
      <c r="R1172" s="7">
        <v>18</v>
      </c>
      <c r="S1172" s="7">
        <v>1</v>
      </c>
      <c r="T1172" s="7">
        <v>9</v>
      </c>
      <c r="U1172" s="7">
        <v>45</v>
      </c>
      <c r="V1172" s="7">
        <v>13</v>
      </c>
      <c r="W1172" s="7">
        <v>21</v>
      </c>
      <c r="X1172" s="7">
        <v>32</v>
      </c>
      <c r="Y1172" s="7">
        <v>8</v>
      </c>
      <c r="Z1172" s="7">
        <v>1</v>
      </c>
      <c r="AA1172"/>
    </row>
    <row r="1173" spans="1:27" x14ac:dyDescent="0.25">
      <c r="A1173" s="24">
        <f t="shared" si="58"/>
        <v>1</v>
      </c>
      <c r="B1173" s="24" t="str">
        <f t="shared" si="56"/>
        <v/>
      </c>
      <c r="C1173" s="24" t="str">
        <f t="shared" si="57"/>
        <v/>
      </c>
      <c r="D1173" s="24">
        <v>2026</v>
      </c>
      <c r="E1173" s="7" t="s">
        <v>1275</v>
      </c>
      <c r="F1173" s="7" t="s">
        <v>1272</v>
      </c>
      <c r="G1173" s="7" t="s">
        <v>29</v>
      </c>
      <c r="H1173" s="7" t="s">
        <v>25</v>
      </c>
      <c r="I1173" s="8">
        <v>0.31</v>
      </c>
      <c r="J1173" s="8">
        <v>0.41399999999999998</v>
      </c>
      <c r="K1173" s="8">
        <v>0.55000000000000004</v>
      </c>
      <c r="L1173" s="8">
        <v>0.96399999999999997</v>
      </c>
      <c r="M1173" s="7">
        <v>51</v>
      </c>
      <c r="N1173" s="7">
        <v>211</v>
      </c>
      <c r="O1173" s="7">
        <v>171</v>
      </c>
      <c r="P1173" s="7">
        <v>44</v>
      </c>
      <c r="Q1173" s="7">
        <v>53</v>
      </c>
      <c r="R1173" s="7">
        <v>14</v>
      </c>
      <c r="S1173" s="7">
        <v>0</v>
      </c>
      <c r="T1173" s="7">
        <v>9</v>
      </c>
      <c r="U1173" s="7">
        <v>45</v>
      </c>
      <c r="V1173" s="7">
        <v>2</v>
      </c>
      <c r="W1173" s="7">
        <v>32</v>
      </c>
      <c r="X1173" s="7">
        <v>31</v>
      </c>
      <c r="Y1173" s="7">
        <v>5</v>
      </c>
      <c r="Z1173" s="7">
        <v>1</v>
      </c>
      <c r="AA1173"/>
    </row>
    <row r="1174" spans="1:27" x14ac:dyDescent="0.25">
      <c r="A1174" s="24" t="str">
        <f t="shared" si="58"/>
        <v/>
      </c>
      <c r="B1174" s="24" t="str">
        <f t="shared" si="56"/>
        <v/>
      </c>
      <c r="C1174" s="24">
        <f t="shared" si="57"/>
        <v>1</v>
      </c>
      <c r="D1174" s="24">
        <v>2026</v>
      </c>
      <c r="E1174" s="7" t="s">
        <v>1276</v>
      </c>
      <c r="F1174" s="7" t="s">
        <v>1272</v>
      </c>
      <c r="G1174" s="7" t="s">
        <v>24</v>
      </c>
      <c r="H1174" s="7" t="s">
        <v>38</v>
      </c>
      <c r="I1174" s="8">
        <v>0.28999999999999998</v>
      </c>
      <c r="J1174" s="8">
        <v>0.375</v>
      </c>
      <c r="K1174" s="8">
        <v>0.47799999999999998</v>
      </c>
      <c r="L1174" s="8">
        <v>0.85299999999999998</v>
      </c>
      <c r="M1174" s="7">
        <v>46</v>
      </c>
      <c r="N1174" s="7">
        <v>163</v>
      </c>
      <c r="O1174" s="7">
        <v>138</v>
      </c>
      <c r="P1174" s="7">
        <v>26</v>
      </c>
      <c r="Q1174" s="7">
        <v>40</v>
      </c>
      <c r="R1174" s="7">
        <v>11</v>
      </c>
      <c r="S1174" s="7">
        <v>0</v>
      </c>
      <c r="T1174" s="7">
        <v>5</v>
      </c>
      <c r="U1174" s="7">
        <v>22</v>
      </c>
      <c r="V1174" s="7">
        <v>5</v>
      </c>
      <c r="W1174" s="7">
        <v>15</v>
      </c>
      <c r="X1174" s="7">
        <v>39</v>
      </c>
      <c r="Y1174" s="7">
        <v>6</v>
      </c>
      <c r="Z1174" s="7">
        <v>1</v>
      </c>
      <c r="AA1174"/>
    </row>
    <row r="1175" spans="1:27" x14ac:dyDescent="0.25">
      <c r="A1175" s="24">
        <f t="shared" si="58"/>
        <v>1</v>
      </c>
      <c r="B1175" s="24" t="str">
        <f t="shared" si="56"/>
        <v/>
      </c>
      <c r="C1175" s="24" t="str">
        <f t="shared" si="57"/>
        <v/>
      </c>
      <c r="D1175" s="24">
        <v>2026</v>
      </c>
      <c r="E1175" s="7" t="s">
        <v>1277</v>
      </c>
      <c r="F1175" s="7" t="s">
        <v>1272</v>
      </c>
      <c r="G1175" s="7" t="s">
        <v>29</v>
      </c>
      <c r="H1175" s="7" t="s">
        <v>42</v>
      </c>
      <c r="I1175" s="8">
        <v>0.27800000000000002</v>
      </c>
      <c r="J1175" s="8">
        <v>0.39500000000000002</v>
      </c>
      <c r="K1175" s="8">
        <v>0.42199999999999999</v>
      </c>
      <c r="L1175" s="8">
        <v>0.81599999999999995</v>
      </c>
      <c r="M1175" s="7">
        <v>57</v>
      </c>
      <c r="N1175" s="7">
        <v>269</v>
      </c>
      <c r="O1175" s="7">
        <v>223</v>
      </c>
      <c r="P1175" s="7">
        <v>51</v>
      </c>
      <c r="Q1175" s="7">
        <v>62</v>
      </c>
      <c r="R1175" s="7">
        <v>14</v>
      </c>
      <c r="S1175" s="7">
        <v>0</v>
      </c>
      <c r="T1175" s="7">
        <v>6</v>
      </c>
      <c r="U1175" s="7">
        <v>34</v>
      </c>
      <c r="V1175" s="7">
        <v>5</v>
      </c>
      <c r="W1175" s="7">
        <v>38</v>
      </c>
      <c r="X1175" s="7">
        <v>43</v>
      </c>
      <c r="Y1175" s="7">
        <v>4</v>
      </c>
      <c r="Z1175" s="7">
        <v>2</v>
      </c>
      <c r="AA1175"/>
    </row>
    <row r="1176" spans="1:27" x14ac:dyDescent="0.25">
      <c r="A1176" s="24">
        <f t="shared" si="58"/>
        <v>1</v>
      </c>
      <c r="B1176" s="24" t="str">
        <f t="shared" si="56"/>
        <v/>
      </c>
      <c r="C1176" s="24" t="str">
        <f t="shared" si="57"/>
        <v/>
      </c>
      <c r="D1176" s="24">
        <v>2026</v>
      </c>
      <c r="E1176" s="7" t="s">
        <v>1278</v>
      </c>
      <c r="F1176" s="7" t="s">
        <v>1272</v>
      </c>
      <c r="G1176" s="7" t="s">
        <v>29</v>
      </c>
      <c r="H1176" s="7" t="s">
        <v>33</v>
      </c>
      <c r="I1176" s="8">
        <v>0.26700000000000002</v>
      </c>
      <c r="J1176" s="8">
        <v>0.39900000000000002</v>
      </c>
      <c r="K1176" s="8">
        <v>0.42099999999999999</v>
      </c>
      <c r="L1176" s="8">
        <v>0.82</v>
      </c>
      <c r="M1176" s="7">
        <v>57</v>
      </c>
      <c r="N1176" s="7">
        <v>254</v>
      </c>
      <c r="O1176" s="7">
        <v>202</v>
      </c>
      <c r="P1176" s="7">
        <v>44</v>
      </c>
      <c r="Q1176" s="7">
        <v>54</v>
      </c>
      <c r="R1176" s="7">
        <v>14</v>
      </c>
      <c r="S1176" s="7">
        <v>1</v>
      </c>
      <c r="T1176" s="7">
        <v>5</v>
      </c>
      <c r="U1176" s="7">
        <v>29</v>
      </c>
      <c r="V1176" s="7">
        <v>3</v>
      </c>
      <c r="W1176" s="7">
        <v>44</v>
      </c>
      <c r="X1176" s="7">
        <v>57</v>
      </c>
      <c r="Y1176" s="7">
        <v>6</v>
      </c>
      <c r="Z1176" s="7">
        <v>4</v>
      </c>
      <c r="AA1176"/>
    </row>
    <row r="1177" spans="1:27" x14ac:dyDescent="0.25">
      <c r="A1177" s="24" t="str">
        <f t="shared" si="58"/>
        <v/>
      </c>
      <c r="B1177" s="24" t="str">
        <f t="shared" si="56"/>
        <v/>
      </c>
      <c r="C1177" s="24" t="str">
        <f t="shared" si="57"/>
        <v/>
      </c>
      <c r="D1177" s="24">
        <v>2026</v>
      </c>
      <c r="E1177" s="7" t="s">
        <v>1279</v>
      </c>
      <c r="F1177" s="7" t="s">
        <v>1272</v>
      </c>
      <c r="G1177" s="7" t="s">
        <v>37</v>
      </c>
      <c r="H1177" s="7" t="s">
        <v>27</v>
      </c>
      <c r="I1177" s="8">
        <v>0.255</v>
      </c>
      <c r="J1177" s="8">
        <v>0.34399999999999997</v>
      </c>
      <c r="K1177" s="8">
        <v>0.48199999999999998</v>
      </c>
      <c r="L1177" s="8">
        <v>0.82599999999999996</v>
      </c>
      <c r="M1177" s="7">
        <v>44</v>
      </c>
      <c r="N1177" s="7">
        <v>165</v>
      </c>
      <c r="O1177" s="7">
        <v>141</v>
      </c>
      <c r="P1177" s="7">
        <v>32</v>
      </c>
      <c r="Q1177" s="7">
        <v>36</v>
      </c>
      <c r="R1177" s="7">
        <v>11</v>
      </c>
      <c r="S1177" s="7">
        <v>0</v>
      </c>
      <c r="T1177" s="7">
        <v>7</v>
      </c>
      <c r="U1177" s="7">
        <v>31</v>
      </c>
      <c r="V1177" s="7">
        <v>6</v>
      </c>
      <c r="W1177" s="7">
        <v>14</v>
      </c>
      <c r="X1177" s="7">
        <v>52</v>
      </c>
      <c r="Y1177" s="7">
        <v>14</v>
      </c>
      <c r="Z1177" s="7">
        <v>1</v>
      </c>
      <c r="AA1177"/>
    </row>
    <row r="1178" spans="1:27" x14ac:dyDescent="0.25">
      <c r="A1178" s="24" t="str">
        <f t="shared" si="58"/>
        <v/>
      </c>
      <c r="B1178" s="24" t="str">
        <f t="shared" si="56"/>
        <v/>
      </c>
      <c r="C1178" s="24" t="str">
        <f t="shared" si="57"/>
        <v/>
      </c>
      <c r="D1178" s="24">
        <v>2026</v>
      </c>
      <c r="E1178" s="7" t="s">
        <v>1280</v>
      </c>
      <c r="F1178" s="7" t="s">
        <v>1272</v>
      </c>
      <c r="G1178" s="7" t="s">
        <v>24</v>
      </c>
      <c r="H1178" s="7" t="s">
        <v>35</v>
      </c>
      <c r="I1178" s="8">
        <v>1</v>
      </c>
      <c r="J1178" s="8">
        <v>1</v>
      </c>
      <c r="K1178" s="8">
        <v>1</v>
      </c>
      <c r="L1178" s="8">
        <v>2</v>
      </c>
      <c r="M1178" s="7">
        <v>1</v>
      </c>
      <c r="N1178" s="7">
        <v>2</v>
      </c>
      <c r="O1178" s="7">
        <v>2</v>
      </c>
      <c r="P1178" s="7">
        <v>3</v>
      </c>
      <c r="Q1178" s="7">
        <v>2</v>
      </c>
      <c r="R1178" s="7">
        <v>0</v>
      </c>
      <c r="S1178" s="7">
        <v>0</v>
      </c>
      <c r="T1178" s="7">
        <v>0</v>
      </c>
      <c r="U1178" s="7">
        <v>1</v>
      </c>
      <c r="V1178" s="7">
        <v>0</v>
      </c>
      <c r="W1178" s="7">
        <v>0</v>
      </c>
      <c r="X1178" s="7">
        <v>0</v>
      </c>
      <c r="Y1178" s="7">
        <v>2</v>
      </c>
      <c r="Z1178" s="7">
        <v>0</v>
      </c>
      <c r="AA1178"/>
    </row>
    <row r="1179" spans="1:27" x14ac:dyDescent="0.25">
      <c r="A1179" s="24">
        <f t="shared" si="58"/>
        <v>1</v>
      </c>
      <c r="B1179" s="24" t="str">
        <f t="shared" si="56"/>
        <v/>
      </c>
      <c r="C1179" s="24" t="str">
        <f t="shared" si="57"/>
        <v/>
      </c>
      <c r="D1179" s="24">
        <v>2026</v>
      </c>
      <c r="E1179" s="7" t="s">
        <v>1281</v>
      </c>
      <c r="F1179" s="7" t="s">
        <v>1272</v>
      </c>
      <c r="G1179" s="7" t="s">
        <v>29</v>
      </c>
      <c r="H1179" s="7" t="s">
        <v>30</v>
      </c>
      <c r="I1179" s="8">
        <v>0.32600000000000001</v>
      </c>
      <c r="J1179" s="8">
        <v>0.39500000000000002</v>
      </c>
      <c r="K1179" s="8">
        <v>0.56899999999999995</v>
      </c>
      <c r="L1179" s="8">
        <v>0.96499999999999997</v>
      </c>
      <c r="M1179" s="7">
        <v>38</v>
      </c>
      <c r="N1179" s="7">
        <v>167</v>
      </c>
      <c r="O1179" s="7">
        <v>144</v>
      </c>
      <c r="P1179" s="7">
        <v>35</v>
      </c>
      <c r="Q1179" s="7">
        <v>47</v>
      </c>
      <c r="R1179" s="7">
        <v>10</v>
      </c>
      <c r="S1179" s="7">
        <v>2</v>
      </c>
      <c r="T1179" s="7">
        <v>7</v>
      </c>
      <c r="U1179" s="7">
        <v>47</v>
      </c>
      <c r="V1179" s="7">
        <v>9</v>
      </c>
      <c r="W1179" s="7">
        <v>10</v>
      </c>
      <c r="X1179" s="7">
        <v>22</v>
      </c>
      <c r="Y1179" s="7">
        <v>4</v>
      </c>
      <c r="Z1179" s="7">
        <v>0</v>
      </c>
      <c r="AA1179"/>
    </row>
    <row r="1180" spans="1:27" x14ac:dyDescent="0.25">
      <c r="A1180" s="24">
        <f t="shared" si="58"/>
        <v>1</v>
      </c>
      <c r="B1180" s="24" t="str">
        <f t="shared" si="56"/>
        <v/>
      </c>
      <c r="C1180" s="24" t="str">
        <f t="shared" si="57"/>
        <v/>
      </c>
      <c r="D1180" s="24">
        <v>2026</v>
      </c>
      <c r="E1180" s="7" t="s">
        <v>1282</v>
      </c>
      <c r="F1180" s="7" t="s">
        <v>1272</v>
      </c>
      <c r="G1180" s="7" t="s">
        <v>29</v>
      </c>
      <c r="H1180" s="7" t="s">
        <v>30</v>
      </c>
      <c r="I1180" s="8">
        <v>0.32100000000000001</v>
      </c>
      <c r="J1180" s="8">
        <v>0.41499999999999998</v>
      </c>
      <c r="K1180" s="8">
        <v>0.50600000000000001</v>
      </c>
      <c r="L1180" s="8">
        <v>0.92100000000000004</v>
      </c>
      <c r="M1180" s="7">
        <v>29</v>
      </c>
      <c r="N1180" s="7">
        <v>96</v>
      </c>
      <c r="O1180" s="7">
        <v>81</v>
      </c>
      <c r="P1180" s="7">
        <v>18</v>
      </c>
      <c r="Q1180" s="7">
        <v>26</v>
      </c>
      <c r="R1180" s="7">
        <v>7</v>
      </c>
      <c r="S1180" s="7">
        <v>1</v>
      </c>
      <c r="T1180" s="7">
        <v>2</v>
      </c>
      <c r="U1180" s="7">
        <v>11</v>
      </c>
      <c r="V1180" s="7">
        <v>3</v>
      </c>
      <c r="W1180" s="7">
        <v>10</v>
      </c>
      <c r="X1180" s="7">
        <v>22</v>
      </c>
      <c r="Y1180" s="7">
        <v>1</v>
      </c>
      <c r="Z1180" s="7">
        <v>0</v>
      </c>
      <c r="AA1180"/>
    </row>
    <row r="1181" spans="1:27" x14ac:dyDescent="0.25">
      <c r="A1181" s="24" t="str">
        <f t="shared" si="58"/>
        <v/>
      </c>
      <c r="B1181" s="24" t="str">
        <f t="shared" si="56"/>
        <v/>
      </c>
      <c r="C1181" s="24" t="str">
        <f t="shared" si="57"/>
        <v/>
      </c>
      <c r="D1181" s="24">
        <v>2026</v>
      </c>
      <c r="E1181" s="7" t="s">
        <v>1283</v>
      </c>
      <c r="F1181" s="7" t="s">
        <v>1272</v>
      </c>
      <c r="G1181" s="7" t="s">
        <v>37</v>
      </c>
      <c r="H1181" s="7" t="s">
        <v>30</v>
      </c>
      <c r="I1181" s="8">
        <v>0.25</v>
      </c>
      <c r="J1181" s="8">
        <v>0.42699999999999999</v>
      </c>
      <c r="K1181" s="8">
        <v>0.60299999999999998</v>
      </c>
      <c r="L1181" s="8">
        <v>1.03</v>
      </c>
      <c r="M1181" s="7">
        <v>28</v>
      </c>
      <c r="N1181" s="7">
        <v>90</v>
      </c>
      <c r="O1181" s="7">
        <v>68</v>
      </c>
      <c r="P1181" s="7">
        <v>16</v>
      </c>
      <c r="Q1181" s="7">
        <v>17</v>
      </c>
      <c r="R1181" s="7">
        <v>6</v>
      </c>
      <c r="S1181" s="7">
        <v>0</v>
      </c>
      <c r="T1181" s="7">
        <v>6</v>
      </c>
      <c r="U1181" s="7">
        <v>17</v>
      </c>
      <c r="V1181" s="7">
        <v>2</v>
      </c>
      <c r="W1181" s="7">
        <v>19</v>
      </c>
      <c r="X1181" s="7">
        <v>25</v>
      </c>
      <c r="Y1181" s="7">
        <v>2</v>
      </c>
      <c r="Z1181" s="7">
        <v>1</v>
      </c>
      <c r="AA1181"/>
    </row>
    <row r="1182" spans="1:27" x14ac:dyDescent="0.25">
      <c r="A1182" s="24" t="str">
        <f t="shared" si="58"/>
        <v/>
      </c>
      <c r="B1182" s="24" t="str">
        <f t="shared" si="56"/>
        <v/>
      </c>
      <c r="C1182" s="24" t="str">
        <f t="shared" si="57"/>
        <v/>
      </c>
      <c r="D1182" s="24">
        <v>2026</v>
      </c>
      <c r="E1182" s="7" t="s">
        <v>1284</v>
      </c>
      <c r="F1182" s="7" t="s">
        <v>1272</v>
      </c>
      <c r="G1182" s="7" t="s">
        <v>24</v>
      </c>
      <c r="H1182" s="7" t="s">
        <v>27</v>
      </c>
      <c r="I1182" s="8">
        <v>0.25</v>
      </c>
      <c r="J1182" s="8">
        <v>0.4</v>
      </c>
      <c r="K1182" s="8">
        <v>0.375</v>
      </c>
      <c r="L1182" s="8">
        <v>0.77500000000000002</v>
      </c>
      <c r="M1182" s="7">
        <v>3</v>
      </c>
      <c r="N1182" s="7">
        <v>10</v>
      </c>
      <c r="O1182" s="7">
        <v>8</v>
      </c>
      <c r="P1182" s="7">
        <v>5</v>
      </c>
      <c r="Q1182" s="7">
        <v>2</v>
      </c>
      <c r="R1182" s="7">
        <v>1</v>
      </c>
      <c r="S1182" s="7">
        <v>0</v>
      </c>
      <c r="T1182" s="7">
        <v>0</v>
      </c>
      <c r="U1182" s="7">
        <v>1</v>
      </c>
      <c r="V1182" s="7">
        <v>0</v>
      </c>
      <c r="W1182" s="7">
        <v>2</v>
      </c>
      <c r="X1182" s="7">
        <v>1</v>
      </c>
      <c r="Y1182" s="7">
        <v>5</v>
      </c>
      <c r="Z1182" s="7">
        <v>2</v>
      </c>
      <c r="AA1182"/>
    </row>
    <row r="1183" spans="1:27" x14ac:dyDescent="0.25">
      <c r="A1183" s="24">
        <f t="shared" si="58"/>
        <v>1</v>
      </c>
      <c r="B1183" s="24" t="str">
        <f t="shared" si="56"/>
        <v/>
      </c>
      <c r="C1183" s="24" t="str">
        <f t="shared" si="57"/>
        <v/>
      </c>
      <c r="D1183" s="24">
        <v>2026</v>
      </c>
      <c r="E1183" s="7" t="s">
        <v>1285</v>
      </c>
      <c r="F1183" s="7" t="s">
        <v>1272</v>
      </c>
      <c r="G1183" s="7" t="s">
        <v>29</v>
      </c>
      <c r="H1183" s="7" t="s">
        <v>27</v>
      </c>
      <c r="I1183" s="8">
        <v>0.22</v>
      </c>
      <c r="J1183" s="8">
        <v>0.36099999999999999</v>
      </c>
      <c r="K1183" s="8">
        <v>0.22</v>
      </c>
      <c r="L1183" s="8">
        <v>0.58099999999999996</v>
      </c>
      <c r="M1183" s="7">
        <v>17</v>
      </c>
      <c r="N1183" s="7">
        <v>75</v>
      </c>
      <c r="O1183" s="7">
        <v>59</v>
      </c>
      <c r="P1183" s="7">
        <v>21</v>
      </c>
      <c r="Q1183" s="7">
        <v>13</v>
      </c>
      <c r="R1183" s="7">
        <v>0</v>
      </c>
      <c r="S1183" s="7">
        <v>0</v>
      </c>
      <c r="T1183" s="7">
        <v>0</v>
      </c>
      <c r="U1183" s="7">
        <v>3</v>
      </c>
      <c r="V1183" s="7">
        <v>5</v>
      </c>
      <c r="W1183" s="7">
        <v>8</v>
      </c>
      <c r="X1183" s="7">
        <v>16</v>
      </c>
      <c r="Y1183" s="7">
        <v>5</v>
      </c>
      <c r="Z1183" s="7">
        <v>3</v>
      </c>
      <c r="AA1183"/>
    </row>
    <row r="1184" spans="1:27" x14ac:dyDescent="0.25">
      <c r="A1184" s="24" t="str">
        <f t="shared" si="58"/>
        <v/>
      </c>
      <c r="B1184" s="24" t="str">
        <f t="shared" si="56"/>
        <v/>
      </c>
      <c r="C1184" s="24">
        <f t="shared" si="57"/>
        <v>1</v>
      </c>
      <c r="D1184" s="24">
        <v>2026</v>
      </c>
      <c r="E1184" s="7" t="s">
        <v>1286</v>
      </c>
      <c r="F1184" s="7" t="s">
        <v>1272</v>
      </c>
      <c r="G1184" s="7" t="s">
        <v>47</v>
      </c>
      <c r="H1184" s="7" t="s">
        <v>44</v>
      </c>
      <c r="I1184" s="8">
        <v>0.20899999999999999</v>
      </c>
      <c r="J1184" s="8">
        <v>0.33300000000000002</v>
      </c>
      <c r="K1184" s="8">
        <v>0.32600000000000001</v>
      </c>
      <c r="L1184" s="8">
        <v>0.65900000000000003</v>
      </c>
      <c r="M1184" s="7">
        <v>22</v>
      </c>
      <c r="N1184" s="7">
        <v>51</v>
      </c>
      <c r="O1184" s="7">
        <v>43</v>
      </c>
      <c r="P1184" s="7">
        <v>5</v>
      </c>
      <c r="Q1184" s="7">
        <v>9</v>
      </c>
      <c r="R1184" s="7">
        <v>2</v>
      </c>
      <c r="S1184" s="7">
        <v>0</v>
      </c>
      <c r="T1184" s="7">
        <v>1</v>
      </c>
      <c r="U1184" s="7">
        <v>10</v>
      </c>
      <c r="V1184" s="7">
        <v>2</v>
      </c>
      <c r="W1184" s="7">
        <v>6</v>
      </c>
      <c r="X1184" s="7">
        <v>17</v>
      </c>
      <c r="Y1184" s="7">
        <v>1</v>
      </c>
      <c r="Z1184" s="7">
        <v>0</v>
      </c>
      <c r="AA1184"/>
    </row>
    <row r="1185" spans="1:27" x14ac:dyDescent="0.25">
      <c r="A1185" s="24">
        <f t="shared" si="58"/>
        <v>1</v>
      </c>
      <c r="B1185" s="24" t="str">
        <f t="shared" si="56"/>
        <v/>
      </c>
      <c r="C1185" s="24" t="str">
        <f t="shared" si="57"/>
        <v/>
      </c>
      <c r="D1185" s="24">
        <v>2026</v>
      </c>
      <c r="E1185" s="7" t="s">
        <v>1287</v>
      </c>
      <c r="F1185" s="7" t="s">
        <v>1272</v>
      </c>
      <c r="G1185" s="7" t="s">
        <v>32</v>
      </c>
      <c r="H1185" s="7" t="s">
        <v>25</v>
      </c>
      <c r="I1185" s="8">
        <v>0.14299999999999999</v>
      </c>
      <c r="J1185" s="8">
        <v>0.26</v>
      </c>
      <c r="K1185" s="8">
        <v>0.28599999999999998</v>
      </c>
      <c r="L1185" s="8">
        <v>0.54600000000000004</v>
      </c>
      <c r="M1185" s="7">
        <v>14</v>
      </c>
      <c r="N1185" s="7">
        <v>50</v>
      </c>
      <c r="O1185" s="7">
        <v>42</v>
      </c>
      <c r="P1185" s="7">
        <v>6</v>
      </c>
      <c r="Q1185" s="7">
        <v>6</v>
      </c>
      <c r="R1185" s="7">
        <v>0</v>
      </c>
      <c r="S1185" s="7">
        <v>0</v>
      </c>
      <c r="T1185" s="7">
        <v>2</v>
      </c>
      <c r="U1185" s="7">
        <v>8</v>
      </c>
      <c r="V1185" s="7">
        <v>1</v>
      </c>
      <c r="W1185" s="7">
        <v>6</v>
      </c>
      <c r="X1185" s="7">
        <v>10</v>
      </c>
      <c r="Y1185" s="7">
        <v>0</v>
      </c>
      <c r="Z1185" s="7">
        <v>0</v>
      </c>
      <c r="AA1185"/>
    </row>
    <row r="1186" spans="1:27" x14ac:dyDescent="0.25">
      <c r="A1186" s="24" t="str">
        <f t="shared" si="58"/>
        <v/>
      </c>
      <c r="B1186" s="24" t="str">
        <f t="shared" si="56"/>
        <v/>
      </c>
      <c r="C1186" s="24">
        <f t="shared" si="57"/>
        <v>1</v>
      </c>
      <c r="D1186" s="24">
        <v>2026</v>
      </c>
      <c r="E1186" s="7" t="s">
        <v>1288</v>
      </c>
      <c r="F1186" s="7" t="s">
        <v>1272</v>
      </c>
      <c r="G1186" s="7" t="s">
        <v>37</v>
      </c>
      <c r="H1186" s="7" t="s">
        <v>64</v>
      </c>
      <c r="I1186" s="8">
        <v>0</v>
      </c>
      <c r="J1186" s="8">
        <v>0.14299999999999999</v>
      </c>
      <c r="K1186" s="8">
        <v>0</v>
      </c>
      <c r="L1186" s="8">
        <v>0.14299999999999999</v>
      </c>
      <c r="M1186" s="7">
        <v>6</v>
      </c>
      <c r="N1186" s="7">
        <v>14</v>
      </c>
      <c r="O1186" s="7">
        <v>11</v>
      </c>
      <c r="P1186" s="7">
        <v>1</v>
      </c>
      <c r="Q1186" s="7">
        <v>0</v>
      </c>
      <c r="R1186" s="7">
        <v>0</v>
      </c>
      <c r="S1186" s="7">
        <v>0</v>
      </c>
      <c r="T1186" s="7">
        <v>0</v>
      </c>
      <c r="U1186" s="7">
        <v>1</v>
      </c>
      <c r="V1186" s="7">
        <v>0</v>
      </c>
      <c r="W1186" s="7">
        <v>2</v>
      </c>
      <c r="X1186" s="7">
        <v>7</v>
      </c>
      <c r="Y1186" s="7">
        <v>0</v>
      </c>
      <c r="Z1186" s="7">
        <v>0</v>
      </c>
      <c r="AA1186"/>
    </row>
    <row r="1187" spans="1:27" x14ac:dyDescent="0.25">
      <c r="A1187" s="24" t="str">
        <f t="shared" si="58"/>
        <v/>
      </c>
      <c r="B1187" s="24">
        <f t="shared" si="56"/>
        <v>1</v>
      </c>
      <c r="C1187" s="24" t="str">
        <f t="shared" si="57"/>
        <v/>
      </c>
      <c r="D1187" s="24">
        <v>2026</v>
      </c>
      <c r="E1187" s="7" t="s">
        <v>1289</v>
      </c>
      <c r="F1187" s="7" t="s">
        <v>1290</v>
      </c>
      <c r="G1187" s="7" t="s">
        <v>37</v>
      </c>
      <c r="H1187" s="7" t="s">
        <v>30</v>
      </c>
      <c r="I1187" s="8">
        <v>0.375</v>
      </c>
      <c r="J1187" s="8">
        <v>0.51</v>
      </c>
      <c r="K1187" s="8">
        <v>0.73499999999999999</v>
      </c>
      <c r="L1187" s="8">
        <v>1.2450000000000001</v>
      </c>
      <c r="M1187" s="7">
        <v>55</v>
      </c>
      <c r="N1187" s="7">
        <v>257</v>
      </c>
      <c r="O1187" s="7">
        <v>200</v>
      </c>
      <c r="P1187" s="7">
        <v>68</v>
      </c>
      <c r="Q1187" s="7">
        <v>75</v>
      </c>
      <c r="R1187" s="7">
        <v>16</v>
      </c>
      <c r="S1187" s="7">
        <v>1</v>
      </c>
      <c r="T1187" s="7">
        <v>18</v>
      </c>
      <c r="U1187" s="7">
        <v>70</v>
      </c>
      <c r="V1187" s="7">
        <v>7</v>
      </c>
      <c r="W1187" s="7">
        <v>49</v>
      </c>
      <c r="X1187" s="7">
        <v>33</v>
      </c>
      <c r="Y1187" s="7">
        <v>3</v>
      </c>
      <c r="Z1187" s="7">
        <v>0</v>
      </c>
      <c r="AA1187"/>
    </row>
    <row r="1188" spans="1:27" x14ac:dyDescent="0.25">
      <c r="A1188" s="24" t="str">
        <f t="shared" si="58"/>
        <v/>
      </c>
      <c r="B1188" s="24">
        <f t="shared" si="56"/>
        <v>1</v>
      </c>
      <c r="C1188" s="24" t="str">
        <f t="shared" si="57"/>
        <v/>
      </c>
      <c r="D1188" s="24">
        <v>2026</v>
      </c>
      <c r="E1188" s="7" t="s">
        <v>1291</v>
      </c>
      <c r="F1188" s="7" t="s">
        <v>1290</v>
      </c>
      <c r="G1188" s="7" t="s">
        <v>37</v>
      </c>
      <c r="H1188" s="7" t="s">
        <v>38</v>
      </c>
      <c r="I1188" s="8">
        <v>0.372</v>
      </c>
      <c r="J1188" s="8">
        <v>0.48099999999999998</v>
      </c>
      <c r="K1188" s="8">
        <v>0.60099999999999998</v>
      </c>
      <c r="L1188" s="8">
        <v>1.0820000000000001</v>
      </c>
      <c r="M1188" s="7">
        <v>52</v>
      </c>
      <c r="N1188" s="7">
        <v>233</v>
      </c>
      <c r="O1188" s="7">
        <v>188</v>
      </c>
      <c r="P1188" s="7">
        <v>44</v>
      </c>
      <c r="Q1188" s="7">
        <v>70</v>
      </c>
      <c r="R1188" s="7">
        <v>19</v>
      </c>
      <c r="S1188" s="7">
        <v>0</v>
      </c>
      <c r="T1188" s="7">
        <v>8</v>
      </c>
      <c r="U1188" s="7">
        <v>45</v>
      </c>
      <c r="V1188" s="7">
        <v>3</v>
      </c>
      <c r="W1188" s="7">
        <v>39</v>
      </c>
      <c r="X1188" s="7">
        <v>36</v>
      </c>
      <c r="Y1188" s="7">
        <v>1</v>
      </c>
      <c r="Z1188" s="7">
        <v>0</v>
      </c>
      <c r="AA1188"/>
    </row>
    <row r="1189" spans="1:27" x14ac:dyDescent="0.25">
      <c r="A1189" s="24">
        <f t="shared" si="58"/>
        <v>1</v>
      </c>
      <c r="B1189" s="24" t="str">
        <f t="shared" si="56"/>
        <v/>
      </c>
      <c r="C1189" s="24" t="str">
        <f t="shared" si="57"/>
        <v/>
      </c>
      <c r="D1189" s="24">
        <v>2026</v>
      </c>
      <c r="E1189" s="7" t="s">
        <v>1292</v>
      </c>
      <c r="F1189" s="7" t="s">
        <v>1290</v>
      </c>
      <c r="G1189" s="7" t="s">
        <v>29</v>
      </c>
      <c r="H1189" s="7" t="s">
        <v>42</v>
      </c>
      <c r="I1189" s="8">
        <v>0.36899999999999999</v>
      </c>
      <c r="J1189" s="8">
        <v>0.43099999999999999</v>
      </c>
      <c r="K1189" s="8">
        <v>0.50700000000000001</v>
      </c>
      <c r="L1189" s="8">
        <v>0.93799999999999994</v>
      </c>
      <c r="M1189" s="7">
        <v>55</v>
      </c>
      <c r="N1189" s="7">
        <v>264</v>
      </c>
      <c r="O1189" s="7">
        <v>217</v>
      </c>
      <c r="P1189" s="7">
        <v>57</v>
      </c>
      <c r="Q1189" s="7">
        <v>80</v>
      </c>
      <c r="R1189" s="7">
        <v>21</v>
      </c>
      <c r="S1189" s="7">
        <v>3</v>
      </c>
      <c r="T1189" s="7">
        <v>1</v>
      </c>
      <c r="U1189" s="7">
        <v>39</v>
      </c>
      <c r="V1189" s="7">
        <v>0</v>
      </c>
      <c r="W1189" s="7">
        <v>30</v>
      </c>
      <c r="X1189" s="7">
        <v>37</v>
      </c>
      <c r="Y1189" s="7">
        <v>6</v>
      </c>
      <c r="Z1189" s="7">
        <v>2</v>
      </c>
      <c r="AA1189"/>
    </row>
    <row r="1190" spans="1:27" x14ac:dyDescent="0.25">
      <c r="A1190" s="24" t="str">
        <f t="shared" si="58"/>
        <v/>
      </c>
      <c r="B1190" s="24" t="str">
        <f t="shared" si="56"/>
        <v/>
      </c>
      <c r="C1190" s="24" t="str">
        <f t="shared" si="57"/>
        <v/>
      </c>
      <c r="D1190" s="24">
        <v>2026</v>
      </c>
      <c r="E1190" s="7" t="s">
        <v>1293</v>
      </c>
      <c r="F1190" s="7" t="s">
        <v>1290</v>
      </c>
      <c r="G1190" s="7" t="s">
        <v>37</v>
      </c>
      <c r="H1190" s="7" t="s">
        <v>27</v>
      </c>
      <c r="I1190" s="8">
        <v>0.35699999999999998</v>
      </c>
      <c r="J1190" s="8">
        <v>0.45200000000000001</v>
      </c>
      <c r="K1190" s="8">
        <v>0.48799999999999999</v>
      </c>
      <c r="L1190" s="8">
        <v>0.94</v>
      </c>
      <c r="M1190" s="7">
        <v>51</v>
      </c>
      <c r="N1190" s="7">
        <v>255</v>
      </c>
      <c r="O1190" s="7">
        <v>213</v>
      </c>
      <c r="P1190" s="7">
        <v>55</v>
      </c>
      <c r="Q1190" s="7">
        <v>76</v>
      </c>
      <c r="R1190" s="7">
        <v>15</v>
      </c>
      <c r="S1190" s="7">
        <v>2</v>
      </c>
      <c r="T1190" s="7">
        <v>3</v>
      </c>
      <c r="U1190" s="7">
        <v>25</v>
      </c>
      <c r="V1190" s="7">
        <v>12</v>
      </c>
      <c r="W1190" s="7">
        <v>25</v>
      </c>
      <c r="X1190" s="7">
        <v>33</v>
      </c>
      <c r="Y1190" s="7">
        <v>27</v>
      </c>
      <c r="Z1190" s="7">
        <v>6</v>
      </c>
      <c r="AA1190"/>
    </row>
    <row r="1191" spans="1:27" x14ac:dyDescent="0.25">
      <c r="A1191" s="24" t="str">
        <f t="shared" si="58"/>
        <v/>
      </c>
      <c r="B1191" s="24">
        <f t="shared" si="56"/>
        <v>1</v>
      </c>
      <c r="C1191" s="24" t="str">
        <f t="shared" si="57"/>
        <v/>
      </c>
      <c r="D1191" s="24">
        <v>2026</v>
      </c>
      <c r="E1191" s="7" t="s">
        <v>1294</v>
      </c>
      <c r="F1191" s="7" t="s">
        <v>1290</v>
      </c>
      <c r="G1191" s="7" t="s">
        <v>24</v>
      </c>
      <c r="H1191" s="7" t="s">
        <v>33</v>
      </c>
      <c r="I1191" s="8">
        <v>0.35299999999999998</v>
      </c>
      <c r="J1191" s="8">
        <v>0.43099999999999999</v>
      </c>
      <c r="K1191" s="8">
        <v>0.59499999999999997</v>
      </c>
      <c r="L1191" s="8">
        <v>1.026</v>
      </c>
      <c r="M1191" s="7">
        <v>53</v>
      </c>
      <c r="N1191" s="7">
        <v>248</v>
      </c>
      <c r="O1191" s="7">
        <v>215</v>
      </c>
      <c r="P1191" s="7">
        <v>55</v>
      </c>
      <c r="Q1191" s="7">
        <v>76</v>
      </c>
      <c r="R1191" s="7">
        <v>18</v>
      </c>
      <c r="S1191" s="7">
        <v>2</v>
      </c>
      <c r="T1191" s="7">
        <v>10</v>
      </c>
      <c r="U1191" s="7">
        <v>66</v>
      </c>
      <c r="V1191" s="7">
        <v>13</v>
      </c>
      <c r="W1191" s="7">
        <v>17</v>
      </c>
      <c r="X1191" s="7">
        <v>39</v>
      </c>
      <c r="Y1191" s="7">
        <v>6</v>
      </c>
      <c r="Z1191" s="7">
        <v>0</v>
      </c>
      <c r="AA1191"/>
    </row>
    <row r="1192" spans="1:27" x14ac:dyDescent="0.25">
      <c r="A1192" s="24">
        <f t="shared" si="58"/>
        <v>1</v>
      </c>
      <c r="B1192" s="24" t="str">
        <f t="shared" si="56"/>
        <v/>
      </c>
      <c r="C1192" s="24" t="str">
        <f t="shared" si="57"/>
        <v/>
      </c>
      <c r="D1192" s="24">
        <v>2026</v>
      </c>
      <c r="E1192" s="7" t="s">
        <v>1295</v>
      </c>
      <c r="F1192" s="7" t="s">
        <v>1290</v>
      </c>
      <c r="G1192" s="7" t="s">
        <v>32</v>
      </c>
      <c r="H1192" s="7" t="s">
        <v>44</v>
      </c>
      <c r="I1192" s="8">
        <v>0.34100000000000003</v>
      </c>
      <c r="J1192" s="8">
        <v>0.42599999999999999</v>
      </c>
      <c r="K1192" s="8">
        <v>0.57599999999999996</v>
      </c>
      <c r="L1192" s="8">
        <v>1.0029999999999999</v>
      </c>
      <c r="M1192" s="7">
        <v>47</v>
      </c>
      <c r="N1192" s="7">
        <v>197</v>
      </c>
      <c r="O1192" s="7">
        <v>170</v>
      </c>
      <c r="P1192" s="7">
        <v>40</v>
      </c>
      <c r="Q1192" s="7">
        <v>58</v>
      </c>
      <c r="R1192" s="7">
        <v>10</v>
      </c>
      <c r="S1192" s="7">
        <v>0</v>
      </c>
      <c r="T1192" s="7">
        <v>10</v>
      </c>
      <c r="U1192" s="7">
        <v>41</v>
      </c>
      <c r="V1192" s="7">
        <v>6</v>
      </c>
      <c r="W1192" s="7">
        <v>20</v>
      </c>
      <c r="X1192" s="7">
        <v>52</v>
      </c>
      <c r="Y1192" s="7">
        <v>1</v>
      </c>
      <c r="Z1192" s="7">
        <v>1</v>
      </c>
      <c r="AA1192"/>
    </row>
    <row r="1193" spans="1:27" x14ac:dyDescent="0.25">
      <c r="A1193" s="24" t="str">
        <f t="shared" si="58"/>
        <v/>
      </c>
      <c r="B1193" s="24" t="str">
        <f t="shared" si="56"/>
        <v/>
      </c>
      <c r="C1193" s="24">
        <f t="shared" si="57"/>
        <v>1</v>
      </c>
      <c r="D1193" s="24">
        <v>2026</v>
      </c>
      <c r="E1193" s="7" t="s">
        <v>1296</v>
      </c>
      <c r="F1193" s="7" t="s">
        <v>1290</v>
      </c>
      <c r="G1193" s="7" t="s">
        <v>47</v>
      </c>
      <c r="H1193" s="7" t="s">
        <v>33</v>
      </c>
      <c r="I1193" s="8">
        <v>0.33800000000000002</v>
      </c>
      <c r="J1193" s="8">
        <v>0.38700000000000001</v>
      </c>
      <c r="K1193" s="8">
        <v>0.48899999999999999</v>
      </c>
      <c r="L1193" s="8">
        <v>0.877</v>
      </c>
      <c r="M1193" s="7">
        <v>55</v>
      </c>
      <c r="N1193" s="7">
        <v>255</v>
      </c>
      <c r="O1193" s="7">
        <v>231</v>
      </c>
      <c r="P1193" s="7">
        <v>53</v>
      </c>
      <c r="Q1193" s="7">
        <v>78</v>
      </c>
      <c r="R1193" s="7">
        <v>21</v>
      </c>
      <c r="S1193" s="7">
        <v>1</v>
      </c>
      <c r="T1193" s="7">
        <v>4</v>
      </c>
      <c r="U1193" s="7">
        <v>59</v>
      </c>
      <c r="V1193" s="7">
        <v>1</v>
      </c>
      <c r="W1193" s="7">
        <v>19</v>
      </c>
      <c r="X1193" s="7">
        <v>37</v>
      </c>
      <c r="Y1193" s="7">
        <v>1</v>
      </c>
      <c r="Z1193" s="7">
        <v>1</v>
      </c>
      <c r="AA1193"/>
    </row>
    <row r="1194" spans="1:27" x14ac:dyDescent="0.25">
      <c r="A1194" s="24" t="str">
        <f t="shared" si="58"/>
        <v/>
      </c>
      <c r="B1194" s="24" t="str">
        <f t="shared" si="56"/>
        <v/>
      </c>
      <c r="C1194" s="24" t="str">
        <f t="shared" si="57"/>
        <v/>
      </c>
      <c r="D1194" s="24">
        <v>2026</v>
      </c>
      <c r="E1194" s="7" t="s">
        <v>1297</v>
      </c>
      <c r="F1194" s="7" t="s">
        <v>1290</v>
      </c>
      <c r="G1194" s="7" t="s">
        <v>37</v>
      </c>
      <c r="H1194" s="7" t="s">
        <v>25</v>
      </c>
      <c r="I1194" s="8">
        <v>0.32200000000000001</v>
      </c>
      <c r="J1194" s="8">
        <v>0.38700000000000001</v>
      </c>
      <c r="K1194" s="8">
        <v>0.48</v>
      </c>
      <c r="L1194" s="8">
        <v>0.86699999999999999</v>
      </c>
      <c r="M1194" s="7">
        <v>54</v>
      </c>
      <c r="N1194" s="7">
        <v>231</v>
      </c>
      <c r="O1194" s="7">
        <v>202</v>
      </c>
      <c r="P1194" s="7">
        <v>35</v>
      </c>
      <c r="Q1194" s="7">
        <v>65</v>
      </c>
      <c r="R1194" s="7">
        <v>14</v>
      </c>
      <c r="S1194" s="7">
        <v>0</v>
      </c>
      <c r="T1194" s="7">
        <v>6</v>
      </c>
      <c r="U1194" s="7">
        <v>46</v>
      </c>
      <c r="V1194" s="7">
        <v>4</v>
      </c>
      <c r="W1194" s="7">
        <v>20</v>
      </c>
      <c r="X1194" s="7">
        <v>17</v>
      </c>
      <c r="Y1194" s="7">
        <v>1</v>
      </c>
      <c r="Z1194" s="7">
        <v>0</v>
      </c>
      <c r="AA1194"/>
    </row>
    <row r="1195" spans="1:27" x14ac:dyDescent="0.25">
      <c r="A1195" s="24" t="str">
        <f t="shared" si="58"/>
        <v/>
      </c>
      <c r="B1195" s="24" t="str">
        <f t="shared" si="56"/>
        <v/>
      </c>
      <c r="C1195" s="24" t="str">
        <f t="shared" si="57"/>
        <v/>
      </c>
      <c r="D1195" s="24">
        <v>2026</v>
      </c>
      <c r="E1195" s="7" t="s">
        <v>1298</v>
      </c>
      <c r="F1195" s="7" t="s">
        <v>1290</v>
      </c>
      <c r="G1195" s="7" t="s">
        <v>47</v>
      </c>
      <c r="H1195" s="7" t="s">
        <v>35</v>
      </c>
      <c r="I1195" s="8">
        <v>0.442</v>
      </c>
      <c r="J1195" s="8">
        <v>0.51400000000000001</v>
      </c>
      <c r="K1195" s="8">
        <v>0.61699999999999999</v>
      </c>
      <c r="L1195" s="8">
        <v>1.131</v>
      </c>
      <c r="M1195" s="7">
        <v>31</v>
      </c>
      <c r="N1195" s="7">
        <v>139</v>
      </c>
      <c r="O1195" s="7">
        <v>120</v>
      </c>
      <c r="P1195" s="7">
        <v>28</v>
      </c>
      <c r="Q1195" s="7">
        <v>53</v>
      </c>
      <c r="R1195" s="7">
        <v>9</v>
      </c>
      <c r="S1195" s="7">
        <v>3</v>
      </c>
      <c r="T1195" s="7">
        <v>2</v>
      </c>
      <c r="U1195" s="7">
        <v>28</v>
      </c>
      <c r="V1195" s="7">
        <v>3</v>
      </c>
      <c r="W1195" s="7">
        <v>15</v>
      </c>
      <c r="X1195" s="7">
        <v>16</v>
      </c>
      <c r="Y1195" s="7">
        <v>17</v>
      </c>
      <c r="Z1195" s="7">
        <v>2</v>
      </c>
      <c r="AA1195"/>
    </row>
    <row r="1196" spans="1:27" x14ac:dyDescent="0.25">
      <c r="A1196" s="24" t="str">
        <f t="shared" si="58"/>
        <v/>
      </c>
      <c r="B1196" s="24" t="str">
        <f t="shared" si="56"/>
        <v/>
      </c>
      <c r="C1196" s="24">
        <f t="shared" si="57"/>
        <v>1</v>
      </c>
      <c r="D1196" s="24">
        <v>2026</v>
      </c>
      <c r="E1196" s="7" t="s">
        <v>1299</v>
      </c>
      <c r="F1196" s="7" t="s">
        <v>1290</v>
      </c>
      <c r="G1196" s="7" t="s">
        <v>37</v>
      </c>
      <c r="H1196" s="7" t="s">
        <v>38</v>
      </c>
      <c r="I1196" s="8">
        <v>0.29499999999999998</v>
      </c>
      <c r="J1196" s="8">
        <v>0.42599999999999999</v>
      </c>
      <c r="K1196" s="8">
        <v>0.59099999999999997</v>
      </c>
      <c r="L1196" s="8">
        <v>1.0169999999999999</v>
      </c>
      <c r="M1196" s="7">
        <v>20</v>
      </c>
      <c r="N1196" s="7">
        <v>54</v>
      </c>
      <c r="O1196" s="7">
        <v>44</v>
      </c>
      <c r="P1196" s="7">
        <v>9</v>
      </c>
      <c r="Q1196" s="7">
        <v>13</v>
      </c>
      <c r="R1196" s="7">
        <v>4</v>
      </c>
      <c r="S1196" s="7">
        <v>0</v>
      </c>
      <c r="T1196" s="7">
        <v>3</v>
      </c>
      <c r="U1196" s="7">
        <v>14</v>
      </c>
      <c r="V1196" s="7">
        <v>1</v>
      </c>
      <c r="W1196" s="7">
        <v>9</v>
      </c>
      <c r="X1196" s="7">
        <v>16</v>
      </c>
      <c r="Y1196" s="7">
        <v>0</v>
      </c>
      <c r="Z1196" s="7">
        <v>0</v>
      </c>
      <c r="AA1196"/>
    </row>
    <row r="1197" spans="1:27" x14ac:dyDescent="0.25">
      <c r="A1197" s="24" t="str">
        <f t="shared" si="58"/>
        <v/>
      </c>
      <c r="B1197" s="24" t="str">
        <f t="shared" si="56"/>
        <v/>
      </c>
      <c r="C1197" s="24" t="str">
        <f t="shared" si="57"/>
        <v/>
      </c>
      <c r="D1197" s="24">
        <v>2026</v>
      </c>
      <c r="E1197" s="7" t="s">
        <v>1300</v>
      </c>
      <c r="F1197" s="7" t="s">
        <v>1290</v>
      </c>
      <c r="G1197" s="7" t="s">
        <v>47</v>
      </c>
      <c r="H1197" s="7" t="s">
        <v>33</v>
      </c>
      <c r="I1197" s="8">
        <v>0.2</v>
      </c>
      <c r="J1197" s="8">
        <v>0.2</v>
      </c>
      <c r="K1197" s="8">
        <v>0.2</v>
      </c>
      <c r="L1197" s="8">
        <v>0.4</v>
      </c>
      <c r="M1197" s="7">
        <v>4</v>
      </c>
      <c r="N1197" s="7">
        <v>5</v>
      </c>
      <c r="O1197" s="7">
        <v>5</v>
      </c>
      <c r="P1197" s="7">
        <v>1</v>
      </c>
      <c r="Q1197" s="7">
        <v>1</v>
      </c>
      <c r="R1197" s="7">
        <v>0</v>
      </c>
      <c r="S1197" s="7">
        <v>0</v>
      </c>
      <c r="T1197" s="7">
        <v>0</v>
      </c>
      <c r="U1197" s="7">
        <v>2</v>
      </c>
      <c r="V1197" s="7">
        <v>0</v>
      </c>
      <c r="W1197" s="7">
        <v>0</v>
      </c>
      <c r="X1197" s="7">
        <v>2</v>
      </c>
      <c r="Y1197" s="7">
        <v>0</v>
      </c>
      <c r="Z1197" s="7">
        <v>0</v>
      </c>
      <c r="AA1197"/>
    </row>
    <row r="1198" spans="1:27" x14ac:dyDescent="0.25">
      <c r="A1198" s="24" t="str">
        <f t="shared" si="58"/>
        <v/>
      </c>
      <c r="B1198" s="24" t="str">
        <f t="shared" si="56"/>
        <v/>
      </c>
      <c r="C1198" s="24" t="str">
        <f t="shared" si="57"/>
        <v/>
      </c>
      <c r="D1198" s="24">
        <v>2026</v>
      </c>
      <c r="E1198" s="7" t="s">
        <v>1301</v>
      </c>
      <c r="F1198" s="7" t="s">
        <v>1290</v>
      </c>
      <c r="G1198" s="7" t="s">
        <v>24</v>
      </c>
      <c r="H1198" s="7" t="s">
        <v>40</v>
      </c>
      <c r="I1198" s="8">
        <v>0.19500000000000001</v>
      </c>
      <c r="J1198" s="8">
        <v>0.221</v>
      </c>
      <c r="K1198" s="8">
        <v>0.23200000000000001</v>
      </c>
      <c r="L1198" s="8">
        <v>0.45300000000000001</v>
      </c>
      <c r="M1198" s="7">
        <v>28</v>
      </c>
      <c r="N1198" s="7">
        <v>88</v>
      </c>
      <c r="O1198" s="7">
        <v>82</v>
      </c>
      <c r="P1198" s="7">
        <v>16</v>
      </c>
      <c r="Q1198" s="7">
        <v>16</v>
      </c>
      <c r="R1198" s="7">
        <v>3</v>
      </c>
      <c r="S1198" s="7">
        <v>0</v>
      </c>
      <c r="T1198" s="7">
        <v>0</v>
      </c>
      <c r="U1198" s="7">
        <v>5</v>
      </c>
      <c r="V1198" s="7">
        <v>1</v>
      </c>
      <c r="W1198" s="7">
        <v>2</v>
      </c>
      <c r="X1198" s="7">
        <v>19</v>
      </c>
      <c r="Y1198" s="7">
        <v>3</v>
      </c>
      <c r="Z1198" s="7">
        <v>0</v>
      </c>
      <c r="AA1198"/>
    </row>
    <row r="1199" spans="1:27" x14ac:dyDescent="0.25">
      <c r="A1199" s="24" t="str">
        <f t="shared" si="58"/>
        <v/>
      </c>
      <c r="B1199" s="24" t="str">
        <f t="shared" si="56"/>
        <v/>
      </c>
      <c r="C1199" s="24" t="str">
        <f t="shared" si="57"/>
        <v/>
      </c>
      <c r="D1199" s="24">
        <v>2026</v>
      </c>
      <c r="E1199" s="7" t="s">
        <v>1302</v>
      </c>
      <c r="F1199" s="7" t="s">
        <v>1290</v>
      </c>
      <c r="G1199" s="7" t="s">
        <v>37</v>
      </c>
      <c r="H1199" s="7" t="s">
        <v>25</v>
      </c>
      <c r="I1199" s="8">
        <v>0.188</v>
      </c>
      <c r="J1199" s="8">
        <v>0.45800000000000002</v>
      </c>
      <c r="K1199" s="8">
        <v>0.438</v>
      </c>
      <c r="L1199" s="8">
        <v>0.89600000000000002</v>
      </c>
      <c r="M1199" s="7">
        <v>11</v>
      </c>
      <c r="N1199" s="7">
        <v>24</v>
      </c>
      <c r="O1199" s="7">
        <v>16</v>
      </c>
      <c r="P1199" s="7">
        <v>4</v>
      </c>
      <c r="Q1199" s="7">
        <v>3</v>
      </c>
      <c r="R1199" s="7">
        <v>1</v>
      </c>
      <c r="S1199" s="7">
        <v>0</v>
      </c>
      <c r="T1199" s="7">
        <v>1</v>
      </c>
      <c r="U1199" s="7">
        <v>3</v>
      </c>
      <c r="V1199" s="7">
        <v>0</v>
      </c>
      <c r="W1199" s="7">
        <v>8</v>
      </c>
      <c r="X1199" s="7">
        <v>8</v>
      </c>
      <c r="Y1199" s="7">
        <v>0</v>
      </c>
      <c r="Z1199" s="7">
        <v>0</v>
      </c>
      <c r="AA1199"/>
    </row>
    <row r="1200" spans="1:27" x14ac:dyDescent="0.25">
      <c r="A1200" s="24" t="str">
        <f t="shared" si="58"/>
        <v/>
      </c>
      <c r="B1200" s="24" t="str">
        <f t="shared" si="56"/>
        <v/>
      </c>
      <c r="C1200" s="24" t="str">
        <f t="shared" si="57"/>
        <v/>
      </c>
      <c r="D1200" s="24">
        <v>2026</v>
      </c>
      <c r="E1200" s="7" t="s">
        <v>1303</v>
      </c>
      <c r="F1200" s="7" t="s">
        <v>1290</v>
      </c>
      <c r="G1200" s="7" t="s">
        <v>24</v>
      </c>
      <c r="H1200" s="7" t="s">
        <v>35</v>
      </c>
      <c r="I1200" s="8">
        <v>0.17100000000000001</v>
      </c>
      <c r="J1200" s="8">
        <v>0.32600000000000001</v>
      </c>
      <c r="K1200" s="8">
        <v>0.17100000000000001</v>
      </c>
      <c r="L1200" s="8">
        <v>0.497</v>
      </c>
      <c r="M1200" s="7">
        <v>16</v>
      </c>
      <c r="N1200" s="7">
        <v>43</v>
      </c>
      <c r="O1200" s="7">
        <v>35</v>
      </c>
      <c r="P1200" s="7">
        <v>5</v>
      </c>
      <c r="Q1200" s="7">
        <v>6</v>
      </c>
      <c r="R1200" s="7">
        <v>0</v>
      </c>
      <c r="S1200" s="7">
        <v>0</v>
      </c>
      <c r="T1200" s="7">
        <v>0</v>
      </c>
      <c r="U1200" s="7">
        <v>4</v>
      </c>
      <c r="V1200" s="7">
        <v>0</v>
      </c>
      <c r="W1200" s="7">
        <v>8</v>
      </c>
      <c r="X1200" s="7">
        <v>15</v>
      </c>
      <c r="Y1200" s="7">
        <v>1</v>
      </c>
      <c r="Z1200" s="7">
        <v>0</v>
      </c>
      <c r="AA1200"/>
    </row>
    <row r="1201" spans="1:27" x14ac:dyDescent="0.25">
      <c r="A1201" s="24" t="str">
        <f t="shared" si="58"/>
        <v/>
      </c>
      <c r="B1201" s="24" t="str">
        <f t="shared" si="56"/>
        <v/>
      </c>
      <c r="C1201" s="24" t="str">
        <f t="shared" si="57"/>
        <v/>
      </c>
      <c r="D1201" s="24">
        <v>2026</v>
      </c>
      <c r="E1201" s="7" t="s">
        <v>1304</v>
      </c>
      <c r="F1201" s="7" t="s">
        <v>1290</v>
      </c>
      <c r="G1201" s="7" t="s">
        <v>47</v>
      </c>
      <c r="H1201" s="7" t="s">
        <v>30</v>
      </c>
      <c r="I1201" s="8">
        <v>0.111</v>
      </c>
      <c r="J1201" s="8">
        <v>0.33300000000000002</v>
      </c>
      <c r="K1201" s="8">
        <v>0.111</v>
      </c>
      <c r="L1201" s="8">
        <v>0.44400000000000001</v>
      </c>
      <c r="M1201" s="7">
        <v>9</v>
      </c>
      <c r="N1201" s="7">
        <v>12</v>
      </c>
      <c r="O1201" s="7">
        <v>9</v>
      </c>
      <c r="P1201" s="7">
        <v>3</v>
      </c>
      <c r="Q1201" s="7">
        <v>1</v>
      </c>
      <c r="R1201" s="7">
        <v>0</v>
      </c>
      <c r="S1201" s="7">
        <v>0</v>
      </c>
      <c r="T1201" s="7">
        <v>0</v>
      </c>
      <c r="U1201" s="7">
        <v>0</v>
      </c>
      <c r="V1201" s="7">
        <v>0</v>
      </c>
      <c r="W1201" s="7">
        <v>3</v>
      </c>
      <c r="X1201" s="7">
        <v>5</v>
      </c>
      <c r="Y1201" s="7">
        <v>0</v>
      </c>
      <c r="Z1201" s="7">
        <v>0</v>
      </c>
      <c r="AA1201"/>
    </row>
    <row r="1202" spans="1:27" x14ac:dyDescent="0.25">
      <c r="A1202" s="24" t="str">
        <f t="shared" si="58"/>
        <v/>
      </c>
      <c r="B1202" s="24" t="str">
        <f t="shared" si="56"/>
        <v/>
      </c>
      <c r="C1202" s="24">
        <f t="shared" si="57"/>
        <v>1</v>
      </c>
      <c r="D1202" s="24">
        <v>2026</v>
      </c>
      <c r="E1202" s="7" t="s">
        <v>1305</v>
      </c>
      <c r="F1202" s="7" t="s">
        <v>1290</v>
      </c>
      <c r="G1202" s="7" t="s">
        <v>37</v>
      </c>
      <c r="H1202" s="7" t="s">
        <v>40</v>
      </c>
      <c r="I1202" s="8">
        <v>0</v>
      </c>
      <c r="J1202" s="8">
        <v>0.125</v>
      </c>
      <c r="K1202" s="8">
        <v>0</v>
      </c>
      <c r="L1202" s="8">
        <v>0.125</v>
      </c>
      <c r="M1202" s="7">
        <v>4</v>
      </c>
      <c r="N1202" s="7">
        <v>8</v>
      </c>
      <c r="O1202" s="7">
        <v>7</v>
      </c>
      <c r="P1202" s="7">
        <v>0</v>
      </c>
      <c r="Q1202" s="7">
        <v>0</v>
      </c>
      <c r="R1202" s="7">
        <v>0</v>
      </c>
      <c r="S1202" s="7">
        <v>0</v>
      </c>
      <c r="T1202" s="7">
        <v>0</v>
      </c>
      <c r="U1202" s="7">
        <v>0</v>
      </c>
      <c r="V1202" s="7">
        <v>0</v>
      </c>
      <c r="W1202" s="7">
        <v>1</v>
      </c>
      <c r="X1202" s="7">
        <v>6</v>
      </c>
      <c r="Y1202" s="7">
        <v>0</v>
      </c>
      <c r="Z1202" s="7">
        <v>0</v>
      </c>
      <c r="AA1202"/>
    </row>
    <row r="1203" spans="1:27" x14ac:dyDescent="0.25">
      <c r="A1203" s="24" t="str">
        <f t="shared" si="58"/>
        <v/>
      </c>
      <c r="B1203" s="24" t="str">
        <f t="shared" si="56"/>
        <v/>
      </c>
      <c r="C1203" s="24">
        <f t="shared" si="57"/>
        <v>1</v>
      </c>
      <c r="D1203" s="24">
        <v>2026</v>
      </c>
      <c r="E1203" s="7" t="s">
        <v>1306</v>
      </c>
      <c r="F1203" s="7" t="s">
        <v>1290</v>
      </c>
      <c r="G1203" s="7" t="s">
        <v>37</v>
      </c>
      <c r="H1203" s="7" t="s">
        <v>40</v>
      </c>
      <c r="I1203" s="8">
        <v>0</v>
      </c>
      <c r="J1203" s="8">
        <v>0.66700000000000004</v>
      </c>
      <c r="K1203" s="8">
        <v>0</v>
      </c>
      <c r="L1203" s="8">
        <v>0.66700000000000004</v>
      </c>
      <c r="M1203" s="7">
        <v>2</v>
      </c>
      <c r="N1203" s="7">
        <v>3</v>
      </c>
      <c r="O1203" s="7">
        <v>1</v>
      </c>
      <c r="P1203" s="7">
        <v>2</v>
      </c>
      <c r="Q1203" s="7">
        <v>0</v>
      </c>
      <c r="R1203" s="7">
        <v>0</v>
      </c>
      <c r="S1203" s="7">
        <v>0</v>
      </c>
      <c r="T1203" s="7">
        <v>0</v>
      </c>
      <c r="U1203" s="7">
        <v>0</v>
      </c>
      <c r="V1203" s="7">
        <v>0</v>
      </c>
      <c r="W1203" s="7">
        <v>2</v>
      </c>
      <c r="X1203" s="7">
        <v>0</v>
      </c>
      <c r="Y1203" s="7">
        <v>0</v>
      </c>
      <c r="Z1203" s="7">
        <v>0</v>
      </c>
      <c r="AA1203"/>
    </row>
    <row r="1204" spans="1:27" x14ac:dyDescent="0.25">
      <c r="A1204" s="24" t="str">
        <f t="shared" si="58"/>
        <v/>
      </c>
      <c r="B1204" s="24" t="str">
        <f t="shared" si="56"/>
        <v/>
      </c>
      <c r="C1204" s="24" t="str">
        <f t="shared" si="57"/>
        <v/>
      </c>
      <c r="D1204" s="24">
        <v>2026</v>
      </c>
      <c r="E1204" s="7" t="s">
        <v>1307</v>
      </c>
      <c r="F1204" s="7" t="s">
        <v>1308</v>
      </c>
      <c r="G1204" s="7" t="s">
        <v>24</v>
      </c>
      <c r="H1204" s="7" t="s">
        <v>44</v>
      </c>
      <c r="I1204" s="8">
        <v>0.33800000000000002</v>
      </c>
      <c r="J1204" s="8">
        <v>0.41599999999999998</v>
      </c>
      <c r="K1204" s="8">
        <v>0.5</v>
      </c>
      <c r="L1204" s="8">
        <v>0.91600000000000004</v>
      </c>
      <c r="M1204" s="7">
        <v>53</v>
      </c>
      <c r="N1204" s="7">
        <v>245</v>
      </c>
      <c r="O1204" s="7">
        <v>216</v>
      </c>
      <c r="P1204" s="7">
        <v>31</v>
      </c>
      <c r="Q1204" s="7">
        <v>73</v>
      </c>
      <c r="R1204" s="7">
        <v>18</v>
      </c>
      <c r="S1204" s="7">
        <v>1</v>
      </c>
      <c r="T1204" s="7">
        <v>5</v>
      </c>
      <c r="U1204" s="7">
        <v>25</v>
      </c>
      <c r="V1204" s="7">
        <v>3</v>
      </c>
      <c r="W1204" s="7">
        <v>26</v>
      </c>
      <c r="X1204" s="7">
        <v>52</v>
      </c>
      <c r="Y1204" s="7">
        <v>2</v>
      </c>
      <c r="Z1204" s="7">
        <v>0</v>
      </c>
      <c r="AA1204"/>
    </row>
    <row r="1205" spans="1:27" x14ac:dyDescent="0.25">
      <c r="A1205" s="24" t="str">
        <f t="shared" si="58"/>
        <v/>
      </c>
      <c r="B1205" s="24" t="str">
        <f t="shared" si="56"/>
        <v/>
      </c>
      <c r="C1205" s="24" t="str">
        <f t="shared" si="57"/>
        <v/>
      </c>
      <c r="D1205" s="24">
        <v>2026</v>
      </c>
      <c r="E1205" s="7" t="s">
        <v>1309</v>
      </c>
      <c r="F1205" s="7" t="s">
        <v>1308</v>
      </c>
      <c r="G1205" s="7" t="s">
        <v>24</v>
      </c>
      <c r="H1205" s="7" t="s">
        <v>42</v>
      </c>
      <c r="I1205" s="8">
        <v>0.29799999999999999</v>
      </c>
      <c r="J1205" s="8">
        <v>0.34499999999999997</v>
      </c>
      <c r="K1205" s="8">
        <v>0.41699999999999998</v>
      </c>
      <c r="L1205" s="8">
        <v>0.76200000000000001</v>
      </c>
      <c r="M1205" s="7">
        <v>50</v>
      </c>
      <c r="N1205" s="7">
        <v>235</v>
      </c>
      <c r="O1205" s="7">
        <v>218</v>
      </c>
      <c r="P1205" s="7">
        <v>28</v>
      </c>
      <c r="Q1205" s="7">
        <v>65</v>
      </c>
      <c r="R1205" s="7">
        <v>11</v>
      </c>
      <c r="S1205" s="7">
        <v>0</v>
      </c>
      <c r="T1205" s="7">
        <v>5</v>
      </c>
      <c r="U1205" s="7">
        <v>27</v>
      </c>
      <c r="V1205" s="7">
        <v>0</v>
      </c>
      <c r="W1205" s="7">
        <v>16</v>
      </c>
      <c r="X1205" s="7">
        <v>35</v>
      </c>
      <c r="Y1205" s="7">
        <v>2</v>
      </c>
      <c r="Z1205" s="7">
        <v>3</v>
      </c>
      <c r="AA1205"/>
    </row>
    <row r="1206" spans="1:27" x14ac:dyDescent="0.25">
      <c r="A1206" s="24" t="str">
        <f t="shared" si="58"/>
        <v/>
      </c>
      <c r="B1206" s="24" t="str">
        <f t="shared" si="56"/>
        <v/>
      </c>
      <c r="C1206" s="24" t="str">
        <f t="shared" si="57"/>
        <v/>
      </c>
      <c r="D1206" s="24">
        <v>2026</v>
      </c>
      <c r="E1206" s="7" t="s">
        <v>1310</v>
      </c>
      <c r="F1206" s="7" t="s">
        <v>1308</v>
      </c>
      <c r="G1206" s="7" t="s">
        <v>47</v>
      </c>
      <c r="H1206" s="7" t="s">
        <v>35</v>
      </c>
      <c r="I1206" s="8">
        <v>0.23</v>
      </c>
      <c r="J1206" s="8">
        <v>0.38200000000000001</v>
      </c>
      <c r="K1206" s="8">
        <v>0.33800000000000002</v>
      </c>
      <c r="L1206" s="8">
        <v>0.72</v>
      </c>
      <c r="M1206" s="7">
        <v>43</v>
      </c>
      <c r="N1206" s="7">
        <v>186</v>
      </c>
      <c r="O1206" s="7">
        <v>148</v>
      </c>
      <c r="P1206" s="7">
        <v>24</v>
      </c>
      <c r="Q1206" s="7">
        <v>34</v>
      </c>
      <c r="R1206" s="7">
        <v>6</v>
      </c>
      <c r="S1206" s="7">
        <v>2</v>
      </c>
      <c r="T1206" s="7">
        <v>2</v>
      </c>
      <c r="U1206" s="7">
        <v>15</v>
      </c>
      <c r="V1206" s="7">
        <v>2</v>
      </c>
      <c r="W1206" s="7">
        <v>35</v>
      </c>
      <c r="X1206" s="7">
        <v>44</v>
      </c>
      <c r="Y1206" s="7">
        <v>3</v>
      </c>
      <c r="Z1206" s="7">
        <v>0</v>
      </c>
      <c r="AA1206"/>
    </row>
    <row r="1207" spans="1:27" x14ac:dyDescent="0.25">
      <c r="A1207" s="24" t="str">
        <f t="shared" si="58"/>
        <v/>
      </c>
      <c r="B1207" s="24" t="str">
        <f t="shared" si="56"/>
        <v/>
      </c>
      <c r="C1207" s="24" t="str">
        <f t="shared" si="57"/>
        <v/>
      </c>
      <c r="D1207" s="24">
        <v>2026</v>
      </c>
      <c r="E1207" s="7" t="s">
        <v>1311</v>
      </c>
      <c r="F1207" s="7" t="s">
        <v>1308</v>
      </c>
      <c r="G1207" s="7" t="s">
        <v>37</v>
      </c>
      <c r="H1207" s="7" t="s">
        <v>30</v>
      </c>
      <c r="I1207" s="8">
        <v>0.22900000000000001</v>
      </c>
      <c r="J1207" s="8">
        <v>0.33800000000000002</v>
      </c>
      <c r="K1207" s="8">
        <v>0.39100000000000001</v>
      </c>
      <c r="L1207" s="8">
        <v>0.72799999999999998</v>
      </c>
      <c r="M1207" s="7">
        <v>50</v>
      </c>
      <c r="N1207" s="7">
        <v>229</v>
      </c>
      <c r="O1207" s="7">
        <v>192</v>
      </c>
      <c r="P1207" s="7">
        <v>34</v>
      </c>
      <c r="Q1207" s="7">
        <v>44</v>
      </c>
      <c r="R1207" s="7">
        <v>8</v>
      </c>
      <c r="S1207" s="7">
        <v>4</v>
      </c>
      <c r="T1207" s="7">
        <v>5</v>
      </c>
      <c r="U1207" s="7">
        <v>24</v>
      </c>
      <c r="V1207" s="7">
        <v>3</v>
      </c>
      <c r="W1207" s="7">
        <v>30</v>
      </c>
      <c r="X1207" s="7">
        <v>29</v>
      </c>
      <c r="Y1207" s="7">
        <v>1</v>
      </c>
      <c r="Z1207" s="7">
        <v>3</v>
      </c>
      <c r="AA1207"/>
    </row>
    <row r="1208" spans="1:27" x14ac:dyDescent="0.25">
      <c r="A1208" s="24" t="str">
        <f t="shared" si="58"/>
        <v/>
      </c>
      <c r="B1208" s="24" t="str">
        <f t="shared" si="56"/>
        <v/>
      </c>
      <c r="C1208" s="24" t="str">
        <f t="shared" si="57"/>
        <v/>
      </c>
      <c r="D1208" s="24">
        <v>2026</v>
      </c>
      <c r="E1208" s="7" t="s">
        <v>1312</v>
      </c>
      <c r="F1208" s="7" t="s">
        <v>1308</v>
      </c>
      <c r="G1208" s="7" t="s">
        <v>24</v>
      </c>
      <c r="H1208" s="7" t="s">
        <v>27</v>
      </c>
      <c r="I1208" s="8">
        <v>0.22800000000000001</v>
      </c>
      <c r="J1208" s="8">
        <v>0.316</v>
      </c>
      <c r="K1208" s="8">
        <v>0.48499999999999999</v>
      </c>
      <c r="L1208" s="8">
        <v>0.80200000000000005</v>
      </c>
      <c r="M1208" s="7">
        <v>48</v>
      </c>
      <c r="N1208" s="7">
        <v>200</v>
      </c>
      <c r="O1208" s="7">
        <v>171</v>
      </c>
      <c r="P1208" s="7">
        <v>25</v>
      </c>
      <c r="Q1208" s="7">
        <v>39</v>
      </c>
      <c r="R1208" s="7">
        <v>10</v>
      </c>
      <c r="S1208" s="7">
        <v>2</v>
      </c>
      <c r="T1208" s="7">
        <v>10</v>
      </c>
      <c r="U1208" s="7">
        <v>33</v>
      </c>
      <c r="V1208" s="7">
        <v>3</v>
      </c>
      <c r="W1208" s="7">
        <v>20</v>
      </c>
      <c r="X1208" s="7">
        <v>63</v>
      </c>
      <c r="Y1208" s="7">
        <v>2</v>
      </c>
      <c r="Z1208" s="7">
        <v>3</v>
      </c>
      <c r="AA1208"/>
    </row>
    <row r="1209" spans="1:27" x14ac:dyDescent="0.25">
      <c r="A1209" s="24">
        <f t="shared" si="58"/>
        <v>1</v>
      </c>
      <c r="B1209" s="24" t="str">
        <f t="shared" si="56"/>
        <v/>
      </c>
      <c r="C1209" s="24" t="str">
        <f t="shared" si="57"/>
        <v/>
      </c>
      <c r="D1209" s="24">
        <v>2026</v>
      </c>
      <c r="E1209" s="7" t="s">
        <v>1313</v>
      </c>
      <c r="F1209" s="7" t="s">
        <v>1308</v>
      </c>
      <c r="G1209" s="7" t="s">
        <v>29</v>
      </c>
      <c r="H1209" s="7" t="s">
        <v>33</v>
      </c>
      <c r="I1209" s="8">
        <v>0.21099999999999999</v>
      </c>
      <c r="J1209" s="8">
        <v>0.27700000000000002</v>
      </c>
      <c r="K1209" s="8">
        <v>0.317</v>
      </c>
      <c r="L1209" s="8">
        <v>0.59299999999999997</v>
      </c>
      <c r="M1209" s="7">
        <v>50</v>
      </c>
      <c r="N1209" s="7">
        <v>224</v>
      </c>
      <c r="O1209" s="7">
        <v>199</v>
      </c>
      <c r="P1209" s="7">
        <v>27</v>
      </c>
      <c r="Q1209" s="7">
        <v>42</v>
      </c>
      <c r="R1209" s="7">
        <v>9</v>
      </c>
      <c r="S1209" s="7">
        <v>3</v>
      </c>
      <c r="T1209" s="7">
        <v>2</v>
      </c>
      <c r="U1209" s="7">
        <v>30</v>
      </c>
      <c r="V1209" s="7">
        <v>3</v>
      </c>
      <c r="W1209" s="7">
        <v>17</v>
      </c>
      <c r="X1209" s="7">
        <v>51</v>
      </c>
      <c r="Y1209" s="7">
        <v>1</v>
      </c>
      <c r="Z1209" s="7">
        <v>1</v>
      </c>
      <c r="AA1209"/>
    </row>
    <row r="1210" spans="1:27" x14ac:dyDescent="0.25">
      <c r="A1210" s="24" t="str">
        <f t="shared" si="58"/>
        <v/>
      </c>
      <c r="B1210" s="24">
        <f t="shared" si="56"/>
        <v>1</v>
      </c>
      <c r="C1210" s="24" t="str">
        <f t="shared" si="57"/>
        <v/>
      </c>
      <c r="D1210" s="24">
        <v>2026</v>
      </c>
      <c r="E1210" s="7" t="s">
        <v>1314</v>
      </c>
      <c r="F1210" s="7" t="s">
        <v>1308</v>
      </c>
      <c r="G1210" s="7" t="s">
        <v>37</v>
      </c>
      <c r="H1210" s="7" t="s">
        <v>27</v>
      </c>
      <c r="I1210" s="8">
        <v>0.4</v>
      </c>
      <c r="J1210" s="8">
        <v>0.4</v>
      </c>
      <c r="K1210" s="8">
        <v>0.4</v>
      </c>
      <c r="L1210" s="8">
        <v>0.8</v>
      </c>
      <c r="M1210" s="7">
        <v>2</v>
      </c>
      <c r="N1210" s="7">
        <v>5</v>
      </c>
      <c r="O1210" s="7">
        <v>5</v>
      </c>
      <c r="P1210" s="7">
        <v>0</v>
      </c>
      <c r="Q1210" s="7">
        <v>2</v>
      </c>
      <c r="R1210" s="7">
        <v>0</v>
      </c>
      <c r="S1210" s="7">
        <v>0</v>
      </c>
      <c r="T1210" s="7">
        <v>0</v>
      </c>
      <c r="U1210" s="7">
        <v>0</v>
      </c>
      <c r="V1210" s="7">
        <v>0</v>
      </c>
      <c r="W1210" s="7">
        <v>0</v>
      </c>
      <c r="X1210" s="7">
        <v>3</v>
      </c>
      <c r="Y1210" s="7">
        <v>0</v>
      </c>
      <c r="Z1210" s="7">
        <v>0</v>
      </c>
      <c r="AA1210"/>
    </row>
    <row r="1211" spans="1:27" x14ac:dyDescent="0.25">
      <c r="A1211" s="24">
        <f t="shared" si="58"/>
        <v>1</v>
      </c>
      <c r="B1211" s="24" t="str">
        <f t="shared" si="56"/>
        <v/>
      </c>
      <c r="C1211" s="24" t="str">
        <f t="shared" si="57"/>
        <v/>
      </c>
      <c r="D1211" s="24">
        <v>2026</v>
      </c>
      <c r="E1211" s="7" t="s">
        <v>1315</v>
      </c>
      <c r="F1211" s="7" t="s">
        <v>1308</v>
      </c>
      <c r="G1211" s="7" t="s">
        <v>29</v>
      </c>
      <c r="H1211" s="7" t="s">
        <v>25</v>
      </c>
      <c r="I1211" s="8">
        <v>0.32900000000000001</v>
      </c>
      <c r="J1211" s="8">
        <v>0.39200000000000002</v>
      </c>
      <c r="K1211" s="8">
        <v>0.47699999999999998</v>
      </c>
      <c r="L1211" s="8">
        <v>0.86899999999999999</v>
      </c>
      <c r="M1211" s="7">
        <v>39</v>
      </c>
      <c r="N1211" s="7">
        <v>172</v>
      </c>
      <c r="O1211" s="7">
        <v>155</v>
      </c>
      <c r="P1211" s="7">
        <v>27</v>
      </c>
      <c r="Q1211" s="7">
        <v>51</v>
      </c>
      <c r="R1211" s="7">
        <v>10</v>
      </c>
      <c r="S1211" s="7">
        <v>2</v>
      </c>
      <c r="T1211" s="7">
        <v>3</v>
      </c>
      <c r="U1211" s="7">
        <v>15</v>
      </c>
      <c r="V1211" s="7">
        <v>7</v>
      </c>
      <c r="W1211" s="7">
        <v>9</v>
      </c>
      <c r="X1211" s="7">
        <v>31</v>
      </c>
      <c r="Y1211" s="7">
        <v>2</v>
      </c>
      <c r="Z1211" s="7">
        <v>0</v>
      </c>
      <c r="AA1211"/>
    </row>
    <row r="1212" spans="1:27" x14ac:dyDescent="0.25">
      <c r="A1212" s="24" t="str">
        <f t="shared" si="58"/>
        <v/>
      </c>
      <c r="B1212" s="24" t="str">
        <f t="shared" si="56"/>
        <v/>
      </c>
      <c r="C1212" s="24" t="str">
        <f t="shared" si="57"/>
        <v/>
      </c>
      <c r="D1212" s="24">
        <v>2026</v>
      </c>
      <c r="E1212" s="7" t="s">
        <v>1316</v>
      </c>
      <c r="F1212" s="7" t="s">
        <v>1308</v>
      </c>
      <c r="G1212" s="7" t="s">
        <v>47</v>
      </c>
      <c r="H1212" s="7" t="s">
        <v>40</v>
      </c>
      <c r="I1212" s="8">
        <v>0.27600000000000002</v>
      </c>
      <c r="J1212" s="8">
        <v>0.33</v>
      </c>
      <c r="K1212" s="8">
        <v>0.33700000000000002</v>
      </c>
      <c r="L1212" s="8">
        <v>0.66700000000000004</v>
      </c>
      <c r="M1212" s="7">
        <v>27</v>
      </c>
      <c r="N1212" s="7">
        <v>108</v>
      </c>
      <c r="O1212" s="7">
        <v>98</v>
      </c>
      <c r="P1212" s="7">
        <v>15</v>
      </c>
      <c r="Q1212" s="7">
        <v>27</v>
      </c>
      <c r="R1212" s="7">
        <v>3</v>
      </c>
      <c r="S1212" s="7">
        <v>0</v>
      </c>
      <c r="T1212" s="7">
        <v>1</v>
      </c>
      <c r="U1212" s="7">
        <v>11</v>
      </c>
      <c r="V1212" s="7">
        <v>2</v>
      </c>
      <c r="W1212" s="7">
        <v>6</v>
      </c>
      <c r="X1212" s="7">
        <v>37</v>
      </c>
      <c r="Y1212" s="7">
        <v>5</v>
      </c>
      <c r="Z1212" s="7">
        <v>2</v>
      </c>
      <c r="AA1212"/>
    </row>
    <row r="1213" spans="1:27" x14ac:dyDescent="0.25">
      <c r="A1213" s="24" t="str">
        <f t="shared" si="58"/>
        <v/>
      </c>
      <c r="B1213" s="24" t="str">
        <f t="shared" si="56"/>
        <v/>
      </c>
      <c r="C1213" s="24">
        <f t="shared" si="57"/>
        <v>1</v>
      </c>
      <c r="D1213" s="24">
        <v>2026</v>
      </c>
      <c r="E1213" s="7" t="s">
        <v>1317</v>
      </c>
      <c r="F1213" s="7" t="s">
        <v>1308</v>
      </c>
      <c r="G1213" s="7" t="s">
        <v>24</v>
      </c>
      <c r="H1213" s="7" t="s">
        <v>42</v>
      </c>
      <c r="I1213" s="8">
        <v>0.248</v>
      </c>
      <c r="J1213" s="8">
        <v>0.32100000000000001</v>
      </c>
      <c r="K1213" s="8">
        <v>0.41599999999999998</v>
      </c>
      <c r="L1213" s="8">
        <v>0.73699999999999999</v>
      </c>
      <c r="M1213" s="7">
        <v>31</v>
      </c>
      <c r="N1213" s="7">
        <v>117</v>
      </c>
      <c r="O1213" s="7">
        <v>101</v>
      </c>
      <c r="P1213" s="7">
        <v>18</v>
      </c>
      <c r="Q1213" s="7">
        <v>25</v>
      </c>
      <c r="R1213" s="7">
        <v>3</v>
      </c>
      <c r="S1213" s="7">
        <v>1</v>
      </c>
      <c r="T1213" s="7">
        <v>4</v>
      </c>
      <c r="U1213" s="7">
        <v>22</v>
      </c>
      <c r="V1213" s="7">
        <v>2</v>
      </c>
      <c r="W1213" s="7">
        <v>9</v>
      </c>
      <c r="X1213" s="7">
        <v>34</v>
      </c>
      <c r="Y1213" s="7">
        <v>5</v>
      </c>
      <c r="Z1213" s="7">
        <v>2</v>
      </c>
      <c r="AA1213"/>
    </row>
    <row r="1214" spans="1:27" x14ac:dyDescent="0.25">
      <c r="A1214" s="24">
        <f t="shared" si="58"/>
        <v>1</v>
      </c>
      <c r="B1214" s="24" t="str">
        <f t="shared" si="56"/>
        <v/>
      </c>
      <c r="C1214" s="24" t="str">
        <f t="shared" si="57"/>
        <v/>
      </c>
      <c r="D1214" s="24">
        <v>2026</v>
      </c>
      <c r="E1214" s="7" t="s">
        <v>1318</v>
      </c>
      <c r="F1214" s="7" t="s">
        <v>1308</v>
      </c>
      <c r="G1214" s="7" t="s">
        <v>29</v>
      </c>
      <c r="H1214" s="7" t="s">
        <v>40</v>
      </c>
      <c r="I1214" s="8">
        <v>0.216</v>
      </c>
      <c r="J1214" s="8">
        <v>0.27900000000000003</v>
      </c>
      <c r="K1214" s="8">
        <v>0.32800000000000001</v>
      </c>
      <c r="L1214" s="8">
        <v>0.60699999999999998</v>
      </c>
      <c r="M1214" s="7">
        <v>37</v>
      </c>
      <c r="N1214" s="7">
        <v>141</v>
      </c>
      <c r="O1214" s="7">
        <v>125</v>
      </c>
      <c r="P1214" s="7">
        <v>12</v>
      </c>
      <c r="Q1214" s="7">
        <v>27</v>
      </c>
      <c r="R1214" s="7">
        <v>8</v>
      </c>
      <c r="S1214" s="7">
        <v>0</v>
      </c>
      <c r="T1214" s="7">
        <v>2</v>
      </c>
      <c r="U1214" s="7">
        <v>15</v>
      </c>
      <c r="V1214" s="7">
        <v>4</v>
      </c>
      <c r="W1214" s="7">
        <v>8</v>
      </c>
      <c r="X1214" s="7">
        <v>39</v>
      </c>
      <c r="Y1214" s="7">
        <v>6</v>
      </c>
      <c r="Z1214" s="7">
        <v>0</v>
      </c>
      <c r="AA1214"/>
    </row>
    <row r="1215" spans="1:27" x14ac:dyDescent="0.25">
      <c r="A1215" s="24" t="str">
        <f t="shared" si="58"/>
        <v/>
      </c>
      <c r="B1215" s="24" t="str">
        <f t="shared" si="56"/>
        <v/>
      </c>
      <c r="C1215" s="24">
        <f t="shared" si="57"/>
        <v>1</v>
      </c>
      <c r="D1215" s="24">
        <v>2026</v>
      </c>
      <c r="E1215" s="7" t="s">
        <v>1319</v>
      </c>
      <c r="F1215" s="7" t="s">
        <v>1308</v>
      </c>
      <c r="G1215" s="7" t="s">
        <v>24</v>
      </c>
      <c r="H1215" s="7" t="s">
        <v>25</v>
      </c>
      <c r="I1215" s="8">
        <v>0.214</v>
      </c>
      <c r="J1215" s="8">
        <v>0.34499999999999997</v>
      </c>
      <c r="K1215" s="8">
        <v>0.38600000000000001</v>
      </c>
      <c r="L1215" s="8">
        <v>0.73099999999999998</v>
      </c>
      <c r="M1215" s="7">
        <v>24</v>
      </c>
      <c r="N1215" s="7">
        <v>86</v>
      </c>
      <c r="O1215" s="7">
        <v>70</v>
      </c>
      <c r="P1215" s="7">
        <v>13</v>
      </c>
      <c r="Q1215" s="7">
        <v>15</v>
      </c>
      <c r="R1215" s="7">
        <v>3</v>
      </c>
      <c r="S1215" s="7">
        <v>0</v>
      </c>
      <c r="T1215" s="7">
        <v>3</v>
      </c>
      <c r="U1215" s="7">
        <v>17</v>
      </c>
      <c r="V1215" s="7">
        <v>4</v>
      </c>
      <c r="W1215" s="7">
        <v>10</v>
      </c>
      <c r="X1215" s="7">
        <v>32</v>
      </c>
      <c r="Y1215" s="7">
        <v>0</v>
      </c>
      <c r="Z1215" s="7">
        <v>1</v>
      </c>
      <c r="AA1215"/>
    </row>
    <row r="1216" spans="1:27" x14ac:dyDescent="0.25">
      <c r="A1216" s="24" t="str">
        <f t="shared" si="58"/>
        <v/>
      </c>
      <c r="B1216" s="24" t="str">
        <f t="shared" si="56"/>
        <v/>
      </c>
      <c r="C1216" s="24" t="str">
        <f t="shared" si="57"/>
        <v/>
      </c>
      <c r="D1216" s="24">
        <v>2026</v>
      </c>
      <c r="E1216" s="7" t="s">
        <v>1320</v>
      </c>
      <c r="F1216" s="7" t="s">
        <v>1308</v>
      </c>
      <c r="G1216" s="7" t="s">
        <v>47</v>
      </c>
      <c r="H1216" s="7" t="s">
        <v>25</v>
      </c>
      <c r="I1216" s="8">
        <v>0.2</v>
      </c>
      <c r="J1216" s="8">
        <v>0.25</v>
      </c>
      <c r="K1216" s="8">
        <v>0.4</v>
      </c>
      <c r="L1216" s="8">
        <v>0.65</v>
      </c>
      <c r="M1216" s="7">
        <v>5</v>
      </c>
      <c r="N1216" s="7">
        <v>16</v>
      </c>
      <c r="O1216" s="7">
        <v>15</v>
      </c>
      <c r="P1216" s="7">
        <v>1</v>
      </c>
      <c r="Q1216" s="7">
        <v>3</v>
      </c>
      <c r="R1216" s="7">
        <v>0</v>
      </c>
      <c r="S1216" s="7">
        <v>0</v>
      </c>
      <c r="T1216" s="7">
        <v>1</v>
      </c>
      <c r="U1216" s="7">
        <v>1</v>
      </c>
      <c r="V1216" s="7">
        <v>0</v>
      </c>
      <c r="W1216" s="7">
        <v>1</v>
      </c>
      <c r="X1216" s="7">
        <v>8</v>
      </c>
      <c r="Y1216" s="7">
        <v>0</v>
      </c>
      <c r="Z1216" s="7">
        <v>0</v>
      </c>
      <c r="AA1216"/>
    </row>
    <row r="1217" spans="1:27" x14ac:dyDescent="0.25">
      <c r="A1217" s="24">
        <f t="shared" si="58"/>
        <v>1</v>
      </c>
      <c r="B1217" s="24" t="str">
        <f t="shared" si="56"/>
        <v/>
      </c>
      <c r="C1217" s="24" t="str">
        <f t="shared" si="57"/>
        <v/>
      </c>
      <c r="D1217" s="24">
        <v>2026</v>
      </c>
      <c r="E1217" s="7" t="s">
        <v>1321</v>
      </c>
      <c r="F1217" s="7" t="s">
        <v>1308</v>
      </c>
      <c r="G1217" s="7" t="s">
        <v>29</v>
      </c>
      <c r="H1217" s="7" t="s">
        <v>42</v>
      </c>
      <c r="I1217" s="8">
        <v>0.182</v>
      </c>
      <c r="J1217" s="8">
        <v>0.38600000000000001</v>
      </c>
      <c r="K1217" s="8">
        <v>0.182</v>
      </c>
      <c r="L1217" s="8">
        <v>0.56799999999999995</v>
      </c>
      <c r="M1217" s="7">
        <v>10</v>
      </c>
      <c r="N1217" s="7">
        <v>44</v>
      </c>
      <c r="O1217" s="7">
        <v>33</v>
      </c>
      <c r="P1217" s="7">
        <v>4</v>
      </c>
      <c r="Q1217" s="7">
        <v>6</v>
      </c>
      <c r="R1217" s="7">
        <v>0</v>
      </c>
      <c r="S1217" s="7">
        <v>0</v>
      </c>
      <c r="T1217" s="7">
        <v>0</v>
      </c>
      <c r="U1217" s="7">
        <v>3</v>
      </c>
      <c r="V1217" s="7">
        <v>2</v>
      </c>
      <c r="W1217" s="7">
        <v>9</v>
      </c>
      <c r="X1217" s="7">
        <v>11</v>
      </c>
      <c r="Y1217" s="7">
        <v>0</v>
      </c>
      <c r="Z1217" s="7">
        <v>0</v>
      </c>
      <c r="AA1217"/>
    </row>
    <row r="1218" spans="1:27" x14ac:dyDescent="0.25">
      <c r="A1218" s="24" t="str">
        <f t="shared" si="58"/>
        <v/>
      </c>
      <c r="B1218" s="24" t="str">
        <f t="shared" ref="B1218:B1281" si="59">IF(COUNTIFS(Draft_Player,$E1218),COUNTIFS(Draft_Player,$E1218),"")</f>
        <v/>
      </c>
      <c r="C1218" s="24" t="str">
        <f t="shared" ref="C1218:C1281" si="60">IF(COUNTIFS(Transfers_Player,$E1218),COUNTIFS(Transfers_Player,$E1218),"")</f>
        <v/>
      </c>
      <c r="D1218" s="24">
        <v>2026</v>
      </c>
      <c r="E1218" s="7" t="s">
        <v>1322</v>
      </c>
      <c r="F1218" s="7" t="s">
        <v>1308</v>
      </c>
      <c r="G1218" s="7" t="s">
        <v>37</v>
      </c>
      <c r="H1218" s="7" t="s">
        <v>30</v>
      </c>
      <c r="I1218" s="8">
        <v>0.17899999999999999</v>
      </c>
      <c r="J1218" s="8">
        <v>0.30599999999999999</v>
      </c>
      <c r="K1218" s="8">
        <v>0.25600000000000001</v>
      </c>
      <c r="L1218" s="8">
        <v>0.56299999999999994</v>
      </c>
      <c r="M1218" s="7">
        <v>17</v>
      </c>
      <c r="N1218" s="7">
        <v>51</v>
      </c>
      <c r="O1218" s="7">
        <v>39</v>
      </c>
      <c r="P1218" s="7">
        <v>6</v>
      </c>
      <c r="Q1218" s="7">
        <v>7</v>
      </c>
      <c r="R1218" s="7">
        <v>0</v>
      </c>
      <c r="S1218" s="7">
        <v>0</v>
      </c>
      <c r="T1218" s="7">
        <v>1</v>
      </c>
      <c r="U1218" s="7">
        <v>7</v>
      </c>
      <c r="V1218" s="7">
        <v>2</v>
      </c>
      <c r="W1218" s="7">
        <v>6</v>
      </c>
      <c r="X1218" s="7">
        <v>14</v>
      </c>
      <c r="Y1218" s="7">
        <v>3</v>
      </c>
      <c r="Z1218" s="7">
        <v>0</v>
      </c>
      <c r="AA1218"/>
    </row>
    <row r="1219" spans="1:27" x14ac:dyDescent="0.25">
      <c r="A1219" s="24">
        <f t="shared" ref="A1219:A1282" si="61">IF(OR(G1219="SR", G1219="GR"), 1, "")</f>
        <v>1</v>
      </c>
      <c r="B1219" s="24" t="str">
        <f t="shared" si="59"/>
        <v/>
      </c>
      <c r="C1219" s="24" t="str">
        <f t="shared" si="60"/>
        <v/>
      </c>
      <c r="D1219" s="24">
        <v>2026</v>
      </c>
      <c r="E1219" s="7" t="s">
        <v>1323</v>
      </c>
      <c r="F1219" s="7" t="s">
        <v>1308</v>
      </c>
      <c r="G1219" s="7" t="s">
        <v>29</v>
      </c>
      <c r="H1219" s="7" t="s">
        <v>38</v>
      </c>
      <c r="I1219" s="8">
        <v>0.152</v>
      </c>
      <c r="J1219" s="8">
        <v>0.21099999999999999</v>
      </c>
      <c r="K1219" s="8">
        <v>0.39400000000000002</v>
      </c>
      <c r="L1219" s="8">
        <v>0.60399999999999998</v>
      </c>
      <c r="M1219" s="7">
        <v>16</v>
      </c>
      <c r="N1219" s="7">
        <v>38</v>
      </c>
      <c r="O1219" s="7">
        <v>33</v>
      </c>
      <c r="P1219" s="7">
        <v>5</v>
      </c>
      <c r="Q1219" s="7">
        <v>5</v>
      </c>
      <c r="R1219" s="7">
        <v>2</v>
      </c>
      <c r="S1219" s="7">
        <v>0</v>
      </c>
      <c r="T1219" s="7">
        <v>2</v>
      </c>
      <c r="U1219" s="7">
        <v>5</v>
      </c>
      <c r="V1219" s="7">
        <v>3</v>
      </c>
      <c r="W1219" s="7">
        <v>0</v>
      </c>
      <c r="X1219" s="7">
        <v>12</v>
      </c>
      <c r="Y1219" s="7">
        <v>0</v>
      </c>
      <c r="Z1219" s="7">
        <v>0</v>
      </c>
      <c r="AA1219"/>
    </row>
    <row r="1220" spans="1:27" x14ac:dyDescent="0.25">
      <c r="A1220" s="24" t="str">
        <f t="shared" si="61"/>
        <v/>
      </c>
      <c r="B1220" s="24" t="str">
        <f t="shared" si="59"/>
        <v/>
      </c>
      <c r="C1220" s="24" t="str">
        <f t="shared" si="60"/>
        <v/>
      </c>
      <c r="D1220" s="24">
        <v>2026</v>
      </c>
      <c r="E1220" s="7" t="s">
        <v>1324</v>
      </c>
      <c r="F1220" s="7" t="s">
        <v>1308</v>
      </c>
      <c r="G1220" s="7" t="s">
        <v>47</v>
      </c>
      <c r="H1220" s="7" t="s">
        <v>40</v>
      </c>
      <c r="I1220" s="8">
        <v>0.1</v>
      </c>
      <c r="J1220" s="8">
        <v>0.1</v>
      </c>
      <c r="K1220" s="8">
        <v>0.1</v>
      </c>
      <c r="L1220" s="8">
        <v>0.2</v>
      </c>
      <c r="M1220" s="7">
        <v>2</v>
      </c>
      <c r="N1220" s="7">
        <v>10</v>
      </c>
      <c r="O1220" s="7">
        <v>10</v>
      </c>
      <c r="P1220" s="7">
        <v>0</v>
      </c>
      <c r="Q1220" s="7">
        <v>1</v>
      </c>
      <c r="R1220" s="7">
        <v>0</v>
      </c>
      <c r="S1220" s="7">
        <v>0</v>
      </c>
      <c r="T1220" s="7">
        <v>0</v>
      </c>
      <c r="U1220" s="7">
        <v>1</v>
      </c>
      <c r="V1220" s="7">
        <v>0</v>
      </c>
      <c r="W1220" s="7">
        <v>0</v>
      </c>
      <c r="X1220" s="7">
        <v>2</v>
      </c>
      <c r="Y1220" s="7">
        <v>0</v>
      </c>
      <c r="Z1220" s="7">
        <v>0</v>
      </c>
      <c r="AA1220"/>
    </row>
    <row r="1221" spans="1:27" x14ac:dyDescent="0.25">
      <c r="A1221" s="24" t="str">
        <f t="shared" si="61"/>
        <v/>
      </c>
      <c r="B1221" s="24" t="str">
        <f t="shared" si="59"/>
        <v/>
      </c>
      <c r="C1221" s="24" t="str">
        <f t="shared" si="60"/>
        <v/>
      </c>
      <c r="D1221" s="24">
        <v>2026</v>
      </c>
      <c r="E1221" s="7" t="s">
        <v>1325</v>
      </c>
      <c r="F1221" s="7" t="s">
        <v>1308</v>
      </c>
      <c r="G1221" s="7" t="s">
        <v>24</v>
      </c>
      <c r="H1221" s="7" t="s">
        <v>164</v>
      </c>
      <c r="I1221" s="8">
        <v>0</v>
      </c>
      <c r="J1221" s="8">
        <v>0.5</v>
      </c>
      <c r="K1221" s="8">
        <v>0</v>
      </c>
      <c r="L1221" s="8">
        <v>0.5</v>
      </c>
      <c r="M1221" s="7">
        <v>1</v>
      </c>
      <c r="N1221" s="7">
        <v>2</v>
      </c>
      <c r="O1221" s="7">
        <v>1</v>
      </c>
      <c r="P1221" s="7">
        <v>0</v>
      </c>
      <c r="Q1221" s="7">
        <v>0</v>
      </c>
      <c r="R1221" s="7">
        <v>0</v>
      </c>
      <c r="S1221" s="7">
        <v>0</v>
      </c>
      <c r="T1221" s="7">
        <v>0</v>
      </c>
      <c r="U1221" s="7">
        <v>0</v>
      </c>
      <c r="V1221" s="7">
        <v>0</v>
      </c>
      <c r="W1221" s="7">
        <v>1</v>
      </c>
      <c r="X1221" s="7">
        <v>1</v>
      </c>
      <c r="Y1221" s="7">
        <v>2</v>
      </c>
      <c r="Z1221" s="7">
        <v>0</v>
      </c>
      <c r="AA1221"/>
    </row>
    <row r="1222" spans="1:27" x14ac:dyDescent="0.25">
      <c r="A1222" s="24" t="str">
        <f t="shared" si="61"/>
        <v/>
      </c>
      <c r="B1222" s="24">
        <f t="shared" si="59"/>
        <v>1</v>
      </c>
      <c r="C1222" s="24" t="str">
        <f t="shared" si="60"/>
        <v/>
      </c>
      <c r="D1222" s="24">
        <v>2026</v>
      </c>
      <c r="E1222" s="7" t="s">
        <v>1326</v>
      </c>
      <c r="F1222" s="7" t="s">
        <v>1327</v>
      </c>
      <c r="G1222" s="7" t="s">
        <v>37</v>
      </c>
      <c r="H1222" s="7" t="s">
        <v>27</v>
      </c>
      <c r="I1222" s="8">
        <v>0.34399999999999997</v>
      </c>
      <c r="J1222" s="8">
        <v>0.436</v>
      </c>
      <c r="K1222" s="8">
        <v>0.47199999999999998</v>
      </c>
      <c r="L1222" s="8">
        <v>0.90800000000000003</v>
      </c>
      <c r="M1222" s="7">
        <v>44</v>
      </c>
      <c r="N1222" s="7">
        <v>197</v>
      </c>
      <c r="O1222" s="7">
        <v>163</v>
      </c>
      <c r="P1222" s="7">
        <v>29</v>
      </c>
      <c r="Q1222" s="7">
        <v>56</v>
      </c>
      <c r="R1222" s="7">
        <v>10</v>
      </c>
      <c r="S1222" s="7">
        <v>1</v>
      </c>
      <c r="T1222" s="7">
        <v>3</v>
      </c>
      <c r="U1222" s="7">
        <v>23</v>
      </c>
      <c r="V1222" s="7">
        <v>2</v>
      </c>
      <c r="W1222" s="7">
        <v>27</v>
      </c>
      <c r="X1222" s="7">
        <v>31</v>
      </c>
      <c r="Y1222" s="7">
        <v>25</v>
      </c>
      <c r="Z1222" s="7">
        <v>4</v>
      </c>
      <c r="AA1222"/>
    </row>
    <row r="1223" spans="1:27" x14ac:dyDescent="0.25">
      <c r="A1223" s="24">
        <f t="shared" si="61"/>
        <v>1</v>
      </c>
      <c r="B1223" s="24" t="str">
        <f t="shared" si="59"/>
        <v/>
      </c>
      <c r="C1223" s="24" t="str">
        <f t="shared" si="60"/>
        <v/>
      </c>
      <c r="D1223" s="24">
        <v>2026</v>
      </c>
      <c r="E1223" s="7" t="s">
        <v>1328</v>
      </c>
      <c r="F1223" s="7" t="s">
        <v>1327</v>
      </c>
      <c r="G1223" s="7" t="s">
        <v>29</v>
      </c>
      <c r="H1223" s="7" t="s">
        <v>38</v>
      </c>
      <c r="I1223" s="8">
        <v>0.33800000000000002</v>
      </c>
      <c r="J1223" s="8">
        <v>0.42599999999999999</v>
      </c>
      <c r="K1223" s="8">
        <v>0.68300000000000005</v>
      </c>
      <c r="L1223" s="8">
        <v>1.109</v>
      </c>
      <c r="M1223" s="7">
        <v>43</v>
      </c>
      <c r="N1223" s="7">
        <v>163</v>
      </c>
      <c r="O1223" s="7">
        <v>139</v>
      </c>
      <c r="P1223" s="7">
        <v>26</v>
      </c>
      <c r="Q1223" s="7">
        <v>47</v>
      </c>
      <c r="R1223" s="7">
        <v>16</v>
      </c>
      <c r="S1223" s="7">
        <v>1</v>
      </c>
      <c r="T1223" s="7">
        <v>10</v>
      </c>
      <c r="U1223" s="7">
        <v>29</v>
      </c>
      <c r="V1223" s="7">
        <v>1</v>
      </c>
      <c r="W1223" s="7">
        <v>21</v>
      </c>
      <c r="X1223" s="7">
        <v>32</v>
      </c>
      <c r="Y1223" s="7">
        <v>3</v>
      </c>
      <c r="Z1223" s="7">
        <v>1</v>
      </c>
      <c r="AA1223"/>
    </row>
    <row r="1224" spans="1:27" x14ac:dyDescent="0.25">
      <c r="A1224" s="24">
        <f t="shared" si="61"/>
        <v>1</v>
      </c>
      <c r="B1224" s="24" t="str">
        <f t="shared" si="59"/>
        <v/>
      </c>
      <c r="C1224" s="24" t="str">
        <f t="shared" si="60"/>
        <v/>
      </c>
      <c r="D1224" s="24">
        <v>2026</v>
      </c>
      <c r="E1224" s="7" t="s">
        <v>1329</v>
      </c>
      <c r="F1224" s="7" t="s">
        <v>1327</v>
      </c>
      <c r="G1224" s="7" t="s">
        <v>29</v>
      </c>
      <c r="H1224" s="7" t="s">
        <v>40</v>
      </c>
      <c r="I1224" s="8">
        <v>0.32100000000000001</v>
      </c>
      <c r="J1224" s="8">
        <v>0.41899999999999998</v>
      </c>
      <c r="K1224" s="8">
        <v>0.38900000000000001</v>
      </c>
      <c r="L1224" s="8">
        <v>0.80700000000000005</v>
      </c>
      <c r="M1224" s="7">
        <v>55</v>
      </c>
      <c r="N1224" s="7">
        <v>237</v>
      </c>
      <c r="O1224" s="7">
        <v>193</v>
      </c>
      <c r="P1224" s="7">
        <v>33</v>
      </c>
      <c r="Q1224" s="7">
        <v>62</v>
      </c>
      <c r="R1224" s="7">
        <v>6</v>
      </c>
      <c r="S1224" s="7">
        <v>2</v>
      </c>
      <c r="T1224" s="7">
        <v>1</v>
      </c>
      <c r="U1224" s="7">
        <v>21</v>
      </c>
      <c r="V1224" s="7">
        <v>7</v>
      </c>
      <c r="W1224" s="7">
        <v>26</v>
      </c>
      <c r="X1224" s="7">
        <v>17</v>
      </c>
      <c r="Y1224" s="7">
        <v>4</v>
      </c>
      <c r="Z1224" s="7">
        <v>3</v>
      </c>
      <c r="AA1224"/>
    </row>
    <row r="1225" spans="1:27" x14ac:dyDescent="0.25">
      <c r="A1225" s="24" t="str">
        <f t="shared" si="61"/>
        <v/>
      </c>
      <c r="B1225" s="24" t="str">
        <f t="shared" si="59"/>
        <v/>
      </c>
      <c r="C1225" s="24">
        <f t="shared" si="60"/>
        <v>1</v>
      </c>
      <c r="D1225" s="24">
        <v>2026</v>
      </c>
      <c r="E1225" s="7" t="s">
        <v>1330</v>
      </c>
      <c r="F1225" s="7" t="s">
        <v>1327</v>
      </c>
      <c r="G1225" s="7" t="s">
        <v>24</v>
      </c>
      <c r="H1225" s="7" t="s">
        <v>35</v>
      </c>
      <c r="I1225" s="8">
        <v>0.28799999999999998</v>
      </c>
      <c r="J1225" s="8">
        <v>0.379</v>
      </c>
      <c r="K1225" s="8">
        <v>0.495</v>
      </c>
      <c r="L1225" s="8">
        <v>0.874</v>
      </c>
      <c r="M1225" s="7">
        <v>54</v>
      </c>
      <c r="N1225" s="7">
        <v>244</v>
      </c>
      <c r="O1225" s="7">
        <v>208</v>
      </c>
      <c r="P1225" s="7">
        <v>40</v>
      </c>
      <c r="Q1225" s="7">
        <v>60</v>
      </c>
      <c r="R1225" s="7">
        <v>10</v>
      </c>
      <c r="S1225" s="7">
        <v>3</v>
      </c>
      <c r="T1225" s="7">
        <v>9</v>
      </c>
      <c r="U1225" s="7">
        <v>36</v>
      </c>
      <c r="V1225" s="7">
        <v>7</v>
      </c>
      <c r="W1225" s="7">
        <v>24</v>
      </c>
      <c r="X1225" s="7">
        <v>49</v>
      </c>
      <c r="Y1225" s="7">
        <v>14</v>
      </c>
      <c r="Z1225" s="7">
        <v>3</v>
      </c>
      <c r="AA1225"/>
    </row>
    <row r="1226" spans="1:27" x14ac:dyDescent="0.25">
      <c r="A1226" s="24" t="str">
        <f t="shared" si="61"/>
        <v/>
      </c>
      <c r="B1226" s="24" t="str">
        <f t="shared" si="59"/>
        <v/>
      </c>
      <c r="C1226" s="24">
        <f t="shared" si="60"/>
        <v>1</v>
      </c>
      <c r="D1226" s="24">
        <v>2026</v>
      </c>
      <c r="E1226" s="7" t="s">
        <v>1331</v>
      </c>
      <c r="F1226" s="7" t="s">
        <v>1327</v>
      </c>
      <c r="G1226" s="7" t="s">
        <v>37</v>
      </c>
      <c r="H1226" s="7" t="s">
        <v>25</v>
      </c>
      <c r="I1226" s="8">
        <v>0.27100000000000002</v>
      </c>
      <c r="J1226" s="8">
        <v>0.38700000000000001</v>
      </c>
      <c r="K1226" s="8">
        <v>0.51200000000000001</v>
      </c>
      <c r="L1226" s="8">
        <v>0.89900000000000002</v>
      </c>
      <c r="M1226" s="7">
        <v>51</v>
      </c>
      <c r="N1226" s="7">
        <v>203</v>
      </c>
      <c r="O1226" s="7">
        <v>166</v>
      </c>
      <c r="P1226" s="7">
        <v>25</v>
      </c>
      <c r="Q1226" s="7">
        <v>45</v>
      </c>
      <c r="R1226" s="7">
        <v>13</v>
      </c>
      <c r="S1226" s="7">
        <v>0</v>
      </c>
      <c r="T1226" s="7">
        <v>9</v>
      </c>
      <c r="U1226" s="7">
        <v>29</v>
      </c>
      <c r="V1226" s="7">
        <v>9</v>
      </c>
      <c r="W1226" s="7">
        <v>23</v>
      </c>
      <c r="X1226" s="7">
        <v>51</v>
      </c>
      <c r="Y1226" s="7">
        <v>0</v>
      </c>
      <c r="Z1226" s="7">
        <v>2</v>
      </c>
      <c r="AA1226"/>
    </row>
    <row r="1227" spans="1:27" x14ac:dyDescent="0.25">
      <c r="A1227" s="24" t="str">
        <f t="shared" si="61"/>
        <v/>
      </c>
      <c r="B1227" s="24" t="str">
        <f t="shared" si="59"/>
        <v/>
      </c>
      <c r="C1227" s="24" t="str">
        <f t="shared" si="60"/>
        <v/>
      </c>
      <c r="D1227" s="24">
        <v>2026</v>
      </c>
      <c r="E1227" s="7" t="s">
        <v>1332</v>
      </c>
      <c r="F1227" s="7" t="s">
        <v>1327</v>
      </c>
      <c r="G1227" s="7" t="s">
        <v>47</v>
      </c>
      <c r="H1227" s="7" t="s">
        <v>30</v>
      </c>
      <c r="I1227" s="8">
        <v>0.25900000000000001</v>
      </c>
      <c r="J1227" s="8">
        <v>0.38700000000000001</v>
      </c>
      <c r="K1227" s="8">
        <v>0.36199999999999999</v>
      </c>
      <c r="L1227" s="8">
        <v>0.749</v>
      </c>
      <c r="M1227" s="7">
        <v>55</v>
      </c>
      <c r="N1227" s="7">
        <v>231</v>
      </c>
      <c r="O1227" s="7">
        <v>185</v>
      </c>
      <c r="P1227" s="7">
        <v>33</v>
      </c>
      <c r="Q1227" s="7">
        <v>48</v>
      </c>
      <c r="R1227" s="7">
        <v>10</v>
      </c>
      <c r="S1227" s="7">
        <v>0</v>
      </c>
      <c r="T1227" s="7">
        <v>3</v>
      </c>
      <c r="U1227" s="7">
        <v>26</v>
      </c>
      <c r="V1227" s="7">
        <v>7</v>
      </c>
      <c r="W1227" s="7">
        <v>34</v>
      </c>
      <c r="X1227" s="7">
        <v>29</v>
      </c>
      <c r="Y1227" s="7">
        <v>6</v>
      </c>
      <c r="Z1227" s="7">
        <v>5</v>
      </c>
      <c r="AA1227"/>
    </row>
    <row r="1228" spans="1:27" x14ac:dyDescent="0.25">
      <c r="A1228" s="24">
        <f t="shared" si="61"/>
        <v>1</v>
      </c>
      <c r="B1228" s="24" t="str">
        <f t="shared" si="59"/>
        <v/>
      </c>
      <c r="C1228" s="24" t="str">
        <f t="shared" si="60"/>
        <v/>
      </c>
      <c r="D1228" s="24">
        <v>2026</v>
      </c>
      <c r="E1228" s="7" t="s">
        <v>1333</v>
      </c>
      <c r="F1228" s="7" t="s">
        <v>1327</v>
      </c>
      <c r="G1228" s="7" t="s">
        <v>29</v>
      </c>
      <c r="H1228" s="7" t="s">
        <v>42</v>
      </c>
      <c r="I1228" s="8">
        <v>0.23799999999999999</v>
      </c>
      <c r="J1228" s="8">
        <v>0.36</v>
      </c>
      <c r="K1228" s="8">
        <v>0.26800000000000002</v>
      </c>
      <c r="L1228" s="8">
        <v>0.628</v>
      </c>
      <c r="M1228" s="7">
        <v>53</v>
      </c>
      <c r="N1228" s="7">
        <v>202</v>
      </c>
      <c r="O1228" s="7">
        <v>164</v>
      </c>
      <c r="P1228" s="7">
        <v>16</v>
      </c>
      <c r="Q1228" s="7">
        <v>39</v>
      </c>
      <c r="R1228" s="7">
        <v>5</v>
      </c>
      <c r="S1228" s="7">
        <v>0</v>
      </c>
      <c r="T1228" s="7">
        <v>0</v>
      </c>
      <c r="U1228" s="7">
        <v>23</v>
      </c>
      <c r="V1228" s="7">
        <v>13</v>
      </c>
      <c r="W1228" s="7">
        <v>20</v>
      </c>
      <c r="X1228" s="7">
        <v>23</v>
      </c>
      <c r="Y1228" s="7">
        <v>6</v>
      </c>
      <c r="Z1228" s="7">
        <v>1</v>
      </c>
      <c r="AA1228"/>
    </row>
    <row r="1229" spans="1:27" x14ac:dyDescent="0.25">
      <c r="A1229" s="24" t="str">
        <f t="shared" si="61"/>
        <v/>
      </c>
      <c r="B1229" s="24" t="str">
        <f t="shared" si="59"/>
        <v/>
      </c>
      <c r="C1229" s="24" t="str">
        <f t="shared" si="60"/>
        <v/>
      </c>
      <c r="D1229" s="24">
        <v>2026</v>
      </c>
      <c r="E1229" s="7" t="s">
        <v>1334</v>
      </c>
      <c r="F1229" s="7" t="s">
        <v>1327</v>
      </c>
      <c r="G1229" s="7" t="s">
        <v>24</v>
      </c>
      <c r="H1229" s="7" t="s">
        <v>33</v>
      </c>
      <c r="I1229" s="8">
        <v>0.22900000000000001</v>
      </c>
      <c r="J1229" s="8">
        <v>0.29399999999999998</v>
      </c>
      <c r="K1229" s="8">
        <v>0.46400000000000002</v>
      </c>
      <c r="L1229" s="8">
        <v>0.75800000000000001</v>
      </c>
      <c r="M1229" s="7">
        <v>50</v>
      </c>
      <c r="N1229" s="7">
        <v>199</v>
      </c>
      <c r="O1229" s="7">
        <v>179</v>
      </c>
      <c r="P1229" s="7">
        <v>26</v>
      </c>
      <c r="Q1229" s="7">
        <v>41</v>
      </c>
      <c r="R1229" s="7">
        <v>13</v>
      </c>
      <c r="S1229" s="7">
        <v>1</v>
      </c>
      <c r="T1229" s="7">
        <v>9</v>
      </c>
      <c r="U1229" s="7">
        <v>26</v>
      </c>
      <c r="V1229" s="7">
        <v>6</v>
      </c>
      <c r="W1229" s="7">
        <v>11</v>
      </c>
      <c r="X1229" s="7">
        <v>48</v>
      </c>
      <c r="Y1229" s="7">
        <v>4</v>
      </c>
      <c r="Z1229" s="7">
        <v>2</v>
      </c>
      <c r="AA1229"/>
    </row>
    <row r="1230" spans="1:27" x14ac:dyDescent="0.25">
      <c r="A1230" s="24">
        <f t="shared" si="61"/>
        <v>1</v>
      </c>
      <c r="B1230" s="24" t="str">
        <f t="shared" si="59"/>
        <v/>
      </c>
      <c r="C1230" s="24" t="str">
        <f t="shared" si="60"/>
        <v/>
      </c>
      <c r="D1230" s="24">
        <v>2026</v>
      </c>
      <c r="E1230" s="7" t="s">
        <v>1335</v>
      </c>
      <c r="F1230" s="7" t="s">
        <v>1327</v>
      </c>
      <c r="G1230" s="7" t="s">
        <v>29</v>
      </c>
      <c r="H1230" s="7" t="s">
        <v>38</v>
      </c>
      <c r="I1230" s="8">
        <v>0.27500000000000002</v>
      </c>
      <c r="J1230" s="8">
        <v>0.36799999999999999</v>
      </c>
      <c r="K1230" s="8">
        <v>0.505</v>
      </c>
      <c r="L1230" s="8">
        <v>0.873</v>
      </c>
      <c r="M1230" s="7">
        <v>36</v>
      </c>
      <c r="N1230" s="7">
        <v>106</v>
      </c>
      <c r="O1230" s="7">
        <v>91</v>
      </c>
      <c r="P1230" s="7">
        <v>14</v>
      </c>
      <c r="Q1230" s="7">
        <v>25</v>
      </c>
      <c r="R1230" s="7">
        <v>3</v>
      </c>
      <c r="S1230" s="7">
        <v>0</v>
      </c>
      <c r="T1230" s="7">
        <v>6</v>
      </c>
      <c r="U1230" s="7">
        <v>18</v>
      </c>
      <c r="V1230" s="7">
        <v>3</v>
      </c>
      <c r="W1230" s="7">
        <v>11</v>
      </c>
      <c r="X1230" s="7">
        <v>26</v>
      </c>
      <c r="Y1230" s="7">
        <v>0</v>
      </c>
      <c r="Z1230" s="7">
        <v>0</v>
      </c>
      <c r="AA1230"/>
    </row>
    <row r="1231" spans="1:27" x14ac:dyDescent="0.25">
      <c r="A1231" s="24" t="str">
        <f t="shared" si="61"/>
        <v/>
      </c>
      <c r="B1231" s="24" t="str">
        <f t="shared" si="59"/>
        <v/>
      </c>
      <c r="C1231" s="24" t="str">
        <f t="shared" si="60"/>
        <v/>
      </c>
      <c r="D1231" s="24">
        <v>2026</v>
      </c>
      <c r="E1231" s="7" t="s">
        <v>1336</v>
      </c>
      <c r="F1231" s="7" t="s">
        <v>1327</v>
      </c>
      <c r="G1231" s="7" t="s">
        <v>24</v>
      </c>
      <c r="H1231" s="7" t="s">
        <v>30</v>
      </c>
      <c r="I1231" s="8">
        <v>0.23499999999999999</v>
      </c>
      <c r="J1231" s="8">
        <v>0.40400000000000003</v>
      </c>
      <c r="K1231" s="8">
        <v>0.32100000000000001</v>
      </c>
      <c r="L1231" s="8">
        <v>0.72499999999999998</v>
      </c>
      <c r="M1231" s="7">
        <v>29</v>
      </c>
      <c r="N1231" s="7">
        <v>105</v>
      </c>
      <c r="O1231" s="7">
        <v>81</v>
      </c>
      <c r="P1231" s="7">
        <v>19</v>
      </c>
      <c r="Q1231" s="7">
        <v>19</v>
      </c>
      <c r="R1231" s="7">
        <v>7</v>
      </c>
      <c r="S1231" s="7">
        <v>0</v>
      </c>
      <c r="T1231" s="7">
        <v>0</v>
      </c>
      <c r="U1231" s="7">
        <v>4</v>
      </c>
      <c r="V1231" s="7">
        <v>3</v>
      </c>
      <c r="W1231" s="7">
        <v>20</v>
      </c>
      <c r="X1231" s="7">
        <v>29</v>
      </c>
      <c r="Y1231" s="7">
        <v>7</v>
      </c>
      <c r="Z1231" s="7">
        <v>1</v>
      </c>
      <c r="AA1231"/>
    </row>
    <row r="1232" spans="1:27" x14ac:dyDescent="0.25">
      <c r="A1232" s="24" t="str">
        <f t="shared" si="61"/>
        <v/>
      </c>
      <c r="B1232" s="24" t="str">
        <f t="shared" si="59"/>
        <v/>
      </c>
      <c r="C1232" s="24" t="str">
        <f t="shared" si="60"/>
        <v/>
      </c>
      <c r="D1232" s="24">
        <v>2026</v>
      </c>
      <c r="E1232" s="7" t="s">
        <v>1337</v>
      </c>
      <c r="F1232" s="7" t="s">
        <v>1327</v>
      </c>
      <c r="G1232" s="7" t="s">
        <v>24</v>
      </c>
      <c r="H1232" s="7" t="s">
        <v>44</v>
      </c>
      <c r="I1232" s="8">
        <v>0.21099999999999999</v>
      </c>
      <c r="J1232" s="8">
        <v>0.36</v>
      </c>
      <c r="K1232" s="8">
        <v>0.36799999999999999</v>
      </c>
      <c r="L1232" s="8">
        <v>0.72799999999999998</v>
      </c>
      <c r="M1232" s="7">
        <v>16</v>
      </c>
      <c r="N1232" s="7">
        <v>25</v>
      </c>
      <c r="O1232" s="7">
        <v>19</v>
      </c>
      <c r="P1232" s="7">
        <v>3</v>
      </c>
      <c r="Q1232" s="7">
        <v>4</v>
      </c>
      <c r="R1232" s="7">
        <v>0</v>
      </c>
      <c r="S1232" s="7">
        <v>0</v>
      </c>
      <c r="T1232" s="7">
        <v>1</v>
      </c>
      <c r="U1232" s="7">
        <v>5</v>
      </c>
      <c r="V1232" s="7">
        <v>2</v>
      </c>
      <c r="W1232" s="7">
        <v>3</v>
      </c>
      <c r="X1232" s="7">
        <v>8</v>
      </c>
      <c r="Y1232" s="7">
        <v>0</v>
      </c>
      <c r="Z1232" s="7">
        <v>1</v>
      </c>
      <c r="AA1232"/>
    </row>
    <row r="1233" spans="1:27" x14ac:dyDescent="0.25">
      <c r="A1233" s="24">
        <f t="shared" si="61"/>
        <v>1</v>
      </c>
      <c r="B1233" s="24" t="str">
        <f t="shared" si="59"/>
        <v/>
      </c>
      <c r="C1233" s="24" t="str">
        <f t="shared" si="60"/>
        <v/>
      </c>
      <c r="D1233" s="24">
        <v>2026</v>
      </c>
      <c r="E1233" s="7" t="s">
        <v>1338</v>
      </c>
      <c r="F1233" s="7" t="s">
        <v>1327</v>
      </c>
      <c r="G1233" s="7" t="s">
        <v>29</v>
      </c>
      <c r="H1233" s="7" t="s">
        <v>25</v>
      </c>
      <c r="I1233" s="8">
        <v>0.20399999999999999</v>
      </c>
      <c r="J1233" s="8">
        <v>0.27200000000000002</v>
      </c>
      <c r="K1233" s="8">
        <v>0.32</v>
      </c>
      <c r="L1233" s="8">
        <v>0.59199999999999997</v>
      </c>
      <c r="M1233" s="7">
        <v>37</v>
      </c>
      <c r="N1233" s="7">
        <v>120</v>
      </c>
      <c r="O1233" s="7">
        <v>103</v>
      </c>
      <c r="P1233" s="7">
        <v>14</v>
      </c>
      <c r="Q1233" s="7">
        <v>21</v>
      </c>
      <c r="R1233" s="7">
        <v>3</v>
      </c>
      <c r="S1233" s="7">
        <v>0</v>
      </c>
      <c r="T1233" s="7">
        <v>3</v>
      </c>
      <c r="U1233" s="7">
        <v>13</v>
      </c>
      <c r="V1233" s="7">
        <v>3</v>
      </c>
      <c r="W1233" s="7">
        <v>7</v>
      </c>
      <c r="X1233" s="7">
        <v>23</v>
      </c>
      <c r="Y1233" s="7">
        <v>0</v>
      </c>
      <c r="Z1233" s="7">
        <v>0</v>
      </c>
      <c r="AA1233"/>
    </row>
    <row r="1234" spans="1:27" x14ac:dyDescent="0.25">
      <c r="A1234" s="24" t="str">
        <f t="shared" si="61"/>
        <v/>
      </c>
      <c r="B1234" s="24" t="str">
        <f t="shared" si="59"/>
        <v/>
      </c>
      <c r="C1234" s="24" t="str">
        <f t="shared" si="60"/>
        <v/>
      </c>
      <c r="D1234" s="24">
        <v>2026</v>
      </c>
      <c r="E1234" s="7" t="s">
        <v>1339</v>
      </c>
      <c r="F1234" s="7" t="s">
        <v>1327</v>
      </c>
      <c r="G1234" s="7" t="s">
        <v>37</v>
      </c>
      <c r="H1234" s="7" t="s">
        <v>38</v>
      </c>
      <c r="I1234" s="8">
        <v>0.19</v>
      </c>
      <c r="J1234" s="8">
        <v>0.33300000000000002</v>
      </c>
      <c r="K1234" s="8">
        <v>0.35699999999999998</v>
      </c>
      <c r="L1234" s="8">
        <v>0.69</v>
      </c>
      <c r="M1234" s="7">
        <v>22</v>
      </c>
      <c r="N1234" s="7">
        <v>51</v>
      </c>
      <c r="O1234" s="7">
        <v>42</v>
      </c>
      <c r="P1234" s="7">
        <v>10</v>
      </c>
      <c r="Q1234" s="7">
        <v>8</v>
      </c>
      <c r="R1234" s="7">
        <v>1</v>
      </c>
      <c r="S1234" s="7">
        <v>0</v>
      </c>
      <c r="T1234" s="7">
        <v>2</v>
      </c>
      <c r="U1234" s="7">
        <v>4</v>
      </c>
      <c r="V1234" s="7">
        <v>0</v>
      </c>
      <c r="W1234" s="7">
        <v>9</v>
      </c>
      <c r="X1234" s="7">
        <v>18</v>
      </c>
      <c r="Y1234" s="7">
        <v>2</v>
      </c>
      <c r="Z1234" s="7">
        <v>2</v>
      </c>
      <c r="AA1234"/>
    </row>
    <row r="1235" spans="1:27" x14ac:dyDescent="0.25">
      <c r="A1235" s="24">
        <f t="shared" si="61"/>
        <v>1</v>
      </c>
      <c r="B1235" s="24" t="str">
        <f t="shared" si="59"/>
        <v/>
      </c>
      <c r="C1235" s="24" t="str">
        <f t="shared" si="60"/>
        <v/>
      </c>
      <c r="D1235" s="24">
        <v>2026</v>
      </c>
      <c r="E1235" s="7" t="s">
        <v>1340</v>
      </c>
      <c r="F1235" s="7" t="s">
        <v>1327</v>
      </c>
      <c r="G1235" s="7" t="s">
        <v>29</v>
      </c>
      <c r="H1235" s="7" t="s">
        <v>30</v>
      </c>
      <c r="I1235" s="8">
        <v>0.17899999999999999</v>
      </c>
      <c r="J1235" s="8">
        <v>0.32400000000000001</v>
      </c>
      <c r="K1235" s="8">
        <v>0.25</v>
      </c>
      <c r="L1235" s="8">
        <v>0.57399999999999995</v>
      </c>
      <c r="M1235" s="7">
        <v>19</v>
      </c>
      <c r="N1235" s="7">
        <v>35</v>
      </c>
      <c r="O1235" s="7">
        <v>28</v>
      </c>
      <c r="P1235" s="7">
        <v>4</v>
      </c>
      <c r="Q1235" s="7">
        <v>5</v>
      </c>
      <c r="R1235" s="7">
        <v>2</v>
      </c>
      <c r="S1235" s="7">
        <v>0</v>
      </c>
      <c r="T1235" s="7">
        <v>0</v>
      </c>
      <c r="U1235" s="7">
        <v>3</v>
      </c>
      <c r="V1235" s="7">
        <v>1</v>
      </c>
      <c r="W1235" s="7">
        <v>5</v>
      </c>
      <c r="X1235" s="7">
        <v>15</v>
      </c>
      <c r="Y1235" s="7">
        <v>3</v>
      </c>
      <c r="Z1235" s="7">
        <v>2</v>
      </c>
      <c r="AA1235"/>
    </row>
    <row r="1236" spans="1:27" x14ac:dyDescent="0.25">
      <c r="A1236" s="24" t="str">
        <f t="shared" si="61"/>
        <v/>
      </c>
      <c r="B1236" s="24" t="str">
        <f t="shared" si="59"/>
        <v/>
      </c>
      <c r="C1236" s="24" t="str">
        <f t="shared" si="60"/>
        <v/>
      </c>
      <c r="D1236" s="24">
        <v>2026</v>
      </c>
      <c r="E1236" s="7" t="s">
        <v>1341</v>
      </c>
      <c r="F1236" s="7" t="s">
        <v>1327</v>
      </c>
      <c r="G1236" s="7" t="s">
        <v>47</v>
      </c>
      <c r="H1236" s="7" t="s">
        <v>30</v>
      </c>
      <c r="I1236" s="8">
        <v>0.11799999999999999</v>
      </c>
      <c r="J1236" s="8">
        <v>0.23799999999999999</v>
      </c>
      <c r="K1236" s="8">
        <v>0.11799999999999999</v>
      </c>
      <c r="L1236" s="8">
        <v>0.35599999999999998</v>
      </c>
      <c r="M1236" s="7">
        <v>14</v>
      </c>
      <c r="N1236" s="7">
        <v>21</v>
      </c>
      <c r="O1236" s="7">
        <v>17</v>
      </c>
      <c r="P1236" s="7">
        <v>6</v>
      </c>
      <c r="Q1236" s="7">
        <v>2</v>
      </c>
      <c r="R1236" s="7">
        <v>0</v>
      </c>
      <c r="S1236" s="7">
        <v>0</v>
      </c>
      <c r="T1236" s="7">
        <v>0</v>
      </c>
      <c r="U1236" s="7">
        <v>3</v>
      </c>
      <c r="V1236" s="7">
        <v>0</v>
      </c>
      <c r="W1236" s="7">
        <v>3</v>
      </c>
      <c r="X1236" s="7">
        <v>7</v>
      </c>
      <c r="Y1236" s="7">
        <v>3</v>
      </c>
      <c r="Z1236" s="7">
        <v>0</v>
      </c>
      <c r="AA1236"/>
    </row>
    <row r="1237" spans="1:27" x14ac:dyDescent="0.25">
      <c r="A1237" s="24">
        <f t="shared" si="61"/>
        <v>1</v>
      </c>
      <c r="B1237" s="24" t="str">
        <f t="shared" si="59"/>
        <v/>
      </c>
      <c r="C1237" s="24" t="str">
        <f t="shared" si="60"/>
        <v/>
      </c>
      <c r="D1237" s="24">
        <v>2026</v>
      </c>
      <c r="E1237" s="7" t="s">
        <v>1342</v>
      </c>
      <c r="F1237" s="7" t="s">
        <v>1327</v>
      </c>
      <c r="G1237" s="7" t="s">
        <v>29</v>
      </c>
      <c r="H1237" s="7" t="s">
        <v>42</v>
      </c>
      <c r="I1237" s="8">
        <v>8.3000000000000004E-2</v>
      </c>
      <c r="J1237" s="8">
        <v>0.42099999999999999</v>
      </c>
      <c r="K1237" s="8">
        <v>8.3000000000000004E-2</v>
      </c>
      <c r="L1237" s="8">
        <v>0.504</v>
      </c>
      <c r="M1237" s="7">
        <v>9</v>
      </c>
      <c r="N1237" s="7">
        <v>19</v>
      </c>
      <c r="O1237" s="7">
        <v>12</v>
      </c>
      <c r="P1237" s="7">
        <v>4</v>
      </c>
      <c r="Q1237" s="7">
        <v>1</v>
      </c>
      <c r="R1237" s="7">
        <v>0</v>
      </c>
      <c r="S1237" s="7">
        <v>0</v>
      </c>
      <c r="T1237" s="7">
        <v>0</v>
      </c>
      <c r="U1237" s="7">
        <v>1</v>
      </c>
      <c r="V1237" s="7">
        <v>2</v>
      </c>
      <c r="W1237" s="7">
        <v>5</v>
      </c>
      <c r="X1237" s="7">
        <v>2</v>
      </c>
      <c r="Y1237" s="7">
        <v>0</v>
      </c>
      <c r="Z1237" s="7">
        <v>1</v>
      </c>
      <c r="AA1237"/>
    </row>
    <row r="1238" spans="1:27" x14ac:dyDescent="0.25">
      <c r="A1238" s="24" t="str">
        <f t="shared" si="61"/>
        <v/>
      </c>
      <c r="B1238" s="24" t="str">
        <f t="shared" si="59"/>
        <v/>
      </c>
      <c r="C1238" s="24" t="str">
        <f t="shared" si="60"/>
        <v/>
      </c>
      <c r="D1238" s="24">
        <v>2026</v>
      </c>
      <c r="E1238" s="7" t="s">
        <v>1343</v>
      </c>
      <c r="F1238" s="7" t="s">
        <v>1327</v>
      </c>
      <c r="G1238" s="7" t="s">
        <v>47</v>
      </c>
      <c r="H1238" s="7" t="s">
        <v>30</v>
      </c>
      <c r="I1238" s="8">
        <v>0</v>
      </c>
      <c r="J1238" s="8">
        <v>0.23100000000000001</v>
      </c>
      <c r="K1238" s="8">
        <v>0</v>
      </c>
      <c r="L1238" s="8">
        <v>0.23100000000000001</v>
      </c>
      <c r="M1238" s="7">
        <v>8</v>
      </c>
      <c r="N1238" s="7">
        <v>13</v>
      </c>
      <c r="O1238" s="7">
        <v>10</v>
      </c>
      <c r="P1238" s="7">
        <v>2</v>
      </c>
      <c r="Q1238" s="7">
        <v>0</v>
      </c>
      <c r="R1238" s="7">
        <v>0</v>
      </c>
      <c r="S1238" s="7">
        <v>0</v>
      </c>
      <c r="T1238" s="7">
        <v>0</v>
      </c>
      <c r="U1238" s="7">
        <v>0</v>
      </c>
      <c r="V1238" s="7">
        <v>1</v>
      </c>
      <c r="W1238" s="7">
        <v>2</v>
      </c>
      <c r="X1238" s="7">
        <v>7</v>
      </c>
      <c r="Y1238" s="7">
        <v>0</v>
      </c>
      <c r="Z1238" s="7">
        <v>1</v>
      </c>
      <c r="AA1238"/>
    </row>
    <row r="1239" spans="1:27" x14ac:dyDescent="0.25">
      <c r="A1239" s="24" t="str">
        <f t="shared" si="61"/>
        <v/>
      </c>
      <c r="B1239" s="24" t="str">
        <f t="shared" si="59"/>
        <v/>
      </c>
      <c r="C1239" s="24" t="str">
        <f t="shared" si="60"/>
        <v/>
      </c>
      <c r="D1239" s="24">
        <v>2026</v>
      </c>
      <c r="E1239" s="7" t="s">
        <v>1344</v>
      </c>
      <c r="F1239" s="7" t="s">
        <v>1327</v>
      </c>
      <c r="G1239" s="7" t="s">
        <v>47</v>
      </c>
      <c r="H1239" s="7" t="s">
        <v>64</v>
      </c>
      <c r="I1239" s="8">
        <v>0</v>
      </c>
      <c r="J1239" s="8">
        <v>0.1</v>
      </c>
      <c r="K1239" s="8">
        <v>0</v>
      </c>
      <c r="L1239" s="8">
        <v>0.1</v>
      </c>
      <c r="M1239" s="7">
        <v>4</v>
      </c>
      <c r="N1239" s="7">
        <v>10</v>
      </c>
      <c r="O1239" s="7">
        <v>9</v>
      </c>
      <c r="P1239" s="7">
        <v>0</v>
      </c>
      <c r="Q1239" s="7">
        <v>0</v>
      </c>
      <c r="R1239" s="7">
        <v>0</v>
      </c>
      <c r="S1239" s="7">
        <v>0</v>
      </c>
      <c r="T1239" s="7">
        <v>0</v>
      </c>
      <c r="U1239" s="7">
        <v>0</v>
      </c>
      <c r="V1239" s="7">
        <v>0</v>
      </c>
      <c r="W1239" s="7">
        <v>1</v>
      </c>
      <c r="X1239" s="7">
        <v>6</v>
      </c>
      <c r="Y1239" s="7">
        <v>1</v>
      </c>
      <c r="Z1239" s="7">
        <v>0</v>
      </c>
      <c r="AA1239"/>
    </row>
    <row r="1240" spans="1:27" x14ac:dyDescent="0.25">
      <c r="A1240" s="24" t="str">
        <f t="shared" si="61"/>
        <v/>
      </c>
      <c r="B1240" s="24" t="str">
        <f t="shared" si="59"/>
        <v/>
      </c>
      <c r="C1240" s="24" t="str">
        <f t="shared" si="60"/>
        <v/>
      </c>
      <c r="D1240" s="24">
        <v>2026</v>
      </c>
      <c r="E1240" s="7" t="s">
        <v>1345</v>
      </c>
      <c r="F1240" s="7" t="s">
        <v>1327</v>
      </c>
      <c r="G1240" s="7" t="s">
        <v>47</v>
      </c>
      <c r="H1240" s="7" t="s">
        <v>25</v>
      </c>
      <c r="I1240" s="8">
        <v>0</v>
      </c>
      <c r="J1240" s="8">
        <v>0.33300000000000002</v>
      </c>
      <c r="K1240" s="8">
        <v>0</v>
      </c>
      <c r="L1240" s="8">
        <v>0.33300000000000002</v>
      </c>
      <c r="M1240" s="7">
        <v>6</v>
      </c>
      <c r="N1240" s="7">
        <v>9</v>
      </c>
      <c r="O1240" s="7">
        <v>6</v>
      </c>
      <c r="P1240" s="7">
        <v>1</v>
      </c>
      <c r="Q1240" s="7">
        <v>0</v>
      </c>
      <c r="R1240" s="7">
        <v>0</v>
      </c>
      <c r="S1240" s="7">
        <v>0</v>
      </c>
      <c r="T1240" s="7">
        <v>0</v>
      </c>
      <c r="U1240" s="7">
        <v>0</v>
      </c>
      <c r="V1240" s="7">
        <v>1</v>
      </c>
      <c r="W1240" s="7">
        <v>2</v>
      </c>
      <c r="X1240" s="7">
        <v>3</v>
      </c>
      <c r="Y1240" s="7">
        <v>0</v>
      </c>
      <c r="Z1240" s="7">
        <v>0</v>
      </c>
      <c r="AA1240"/>
    </row>
    <row r="1241" spans="1:27" x14ac:dyDescent="0.25">
      <c r="A1241" s="24" t="str">
        <f t="shared" si="61"/>
        <v/>
      </c>
      <c r="B1241" s="24" t="str">
        <f t="shared" si="59"/>
        <v/>
      </c>
      <c r="C1241" s="24" t="str">
        <f t="shared" si="60"/>
        <v/>
      </c>
      <c r="D1241" s="24">
        <v>2026</v>
      </c>
      <c r="E1241" s="7" t="s">
        <v>1346</v>
      </c>
      <c r="F1241" s="7" t="s">
        <v>5746</v>
      </c>
      <c r="G1241" s="7" t="s">
        <v>37</v>
      </c>
      <c r="H1241" s="7" t="s">
        <v>33</v>
      </c>
      <c r="I1241" s="8">
        <v>0.33100000000000002</v>
      </c>
      <c r="J1241" s="8">
        <v>0.41799999999999998</v>
      </c>
      <c r="K1241" s="8">
        <v>0.432</v>
      </c>
      <c r="L1241" s="8">
        <v>0.85</v>
      </c>
      <c r="M1241" s="7">
        <v>58</v>
      </c>
      <c r="N1241" s="7">
        <v>276</v>
      </c>
      <c r="O1241" s="7">
        <v>236</v>
      </c>
      <c r="P1241" s="7">
        <v>45</v>
      </c>
      <c r="Q1241" s="7">
        <v>78</v>
      </c>
      <c r="R1241" s="7">
        <v>15</v>
      </c>
      <c r="S1241" s="7">
        <v>0</v>
      </c>
      <c r="T1241" s="7">
        <v>3</v>
      </c>
      <c r="U1241" s="7">
        <v>48</v>
      </c>
      <c r="V1241" s="7">
        <v>7</v>
      </c>
      <c r="W1241" s="7">
        <v>30</v>
      </c>
      <c r="X1241" s="7">
        <v>41</v>
      </c>
      <c r="Y1241" s="7">
        <v>7</v>
      </c>
      <c r="Z1241" s="7">
        <v>2</v>
      </c>
      <c r="AA1241"/>
    </row>
    <row r="1242" spans="1:27" x14ac:dyDescent="0.25">
      <c r="A1242" s="24">
        <f t="shared" si="61"/>
        <v>1</v>
      </c>
      <c r="B1242" s="24" t="str">
        <f t="shared" si="59"/>
        <v/>
      </c>
      <c r="C1242" s="24" t="str">
        <f t="shared" si="60"/>
        <v/>
      </c>
      <c r="D1242" s="24">
        <v>2026</v>
      </c>
      <c r="E1242" s="7" t="s">
        <v>1348</v>
      </c>
      <c r="F1242" s="7" t="s">
        <v>5746</v>
      </c>
      <c r="G1242" s="7" t="s">
        <v>29</v>
      </c>
      <c r="H1242" s="7" t="s">
        <v>27</v>
      </c>
      <c r="I1242" s="8">
        <v>0.32</v>
      </c>
      <c r="J1242" s="8">
        <v>0.41599999999999998</v>
      </c>
      <c r="K1242" s="8">
        <v>0.47299999999999998</v>
      </c>
      <c r="L1242" s="8">
        <v>0.88900000000000001</v>
      </c>
      <c r="M1242" s="7">
        <v>55</v>
      </c>
      <c r="N1242" s="7">
        <v>265</v>
      </c>
      <c r="O1242" s="7">
        <v>222</v>
      </c>
      <c r="P1242" s="7">
        <v>49</v>
      </c>
      <c r="Q1242" s="7">
        <v>71</v>
      </c>
      <c r="R1242" s="7">
        <v>14</v>
      </c>
      <c r="S1242" s="7">
        <v>1</v>
      </c>
      <c r="T1242" s="7">
        <v>6</v>
      </c>
      <c r="U1242" s="7">
        <v>42</v>
      </c>
      <c r="V1242" s="7">
        <v>12</v>
      </c>
      <c r="W1242" s="7">
        <v>26</v>
      </c>
      <c r="X1242" s="7">
        <v>34</v>
      </c>
      <c r="Y1242" s="7">
        <v>25</v>
      </c>
      <c r="Z1242" s="7">
        <v>11</v>
      </c>
      <c r="AA1242"/>
    </row>
    <row r="1243" spans="1:27" x14ac:dyDescent="0.25">
      <c r="A1243" s="24" t="str">
        <f t="shared" si="61"/>
        <v/>
      </c>
      <c r="B1243" s="24" t="str">
        <f t="shared" si="59"/>
        <v/>
      </c>
      <c r="C1243" s="24" t="str">
        <f t="shared" si="60"/>
        <v/>
      </c>
      <c r="D1243" s="24">
        <v>2026</v>
      </c>
      <c r="E1243" s="7" t="s">
        <v>1349</v>
      </c>
      <c r="F1243" s="7" t="s">
        <v>5746</v>
      </c>
      <c r="G1243" s="7" t="s">
        <v>24</v>
      </c>
      <c r="H1243" s="7" t="s">
        <v>44</v>
      </c>
      <c r="I1243" s="8">
        <v>0.31</v>
      </c>
      <c r="J1243" s="8">
        <v>0.38600000000000001</v>
      </c>
      <c r="K1243" s="8">
        <v>0.496</v>
      </c>
      <c r="L1243" s="8">
        <v>0.88200000000000001</v>
      </c>
      <c r="M1243" s="7">
        <v>58</v>
      </c>
      <c r="N1243" s="7">
        <v>264</v>
      </c>
      <c r="O1243" s="7">
        <v>232</v>
      </c>
      <c r="P1243" s="7">
        <v>40</v>
      </c>
      <c r="Q1243" s="7">
        <v>72</v>
      </c>
      <c r="R1243" s="7">
        <v>11</v>
      </c>
      <c r="S1243" s="7">
        <v>1</v>
      </c>
      <c r="T1243" s="7">
        <v>10</v>
      </c>
      <c r="U1243" s="7">
        <v>41</v>
      </c>
      <c r="V1243" s="7">
        <v>4</v>
      </c>
      <c r="W1243" s="7">
        <v>26</v>
      </c>
      <c r="X1243" s="7">
        <v>51</v>
      </c>
      <c r="Y1243" s="7">
        <v>3</v>
      </c>
      <c r="Z1243" s="7">
        <v>1</v>
      </c>
      <c r="AA1243"/>
    </row>
    <row r="1244" spans="1:27" x14ac:dyDescent="0.25">
      <c r="A1244" s="24" t="str">
        <f t="shared" si="61"/>
        <v/>
      </c>
      <c r="B1244" s="24" t="str">
        <f t="shared" si="59"/>
        <v/>
      </c>
      <c r="C1244" s="24" t="str">
        <f t="shared" si="60"/>
        <v/>
      </c>
      <c r="D1244" s="24">
        <v>2026</v>
      </c>
      <c r="E1244" s="7" t="s">
        <v>1350</v>
      </c>
      <c r="F1244" s="7" t="s">
        <v>5746</v>
      </c>
      <c r="G1244" s="7" t="s">
        <v>37</v>
      </c>
      <c r="H1244" s="7" t="s">
        <v>30</v>
      </c>
      <c r="I1244" s="8">
        <v>0.29699999999999999</v>
      </c>
      <c r="J1244" s="8">
        <v>0.38300000000000001</v>
      </c>
      <c r="K1244" s="8">
        <v>0.38300000000000001</v>
      </c>
      <c r="L1244" s="8">
        <v>0.76600000000000001</v>
      </c>
      <c r="M1244" s="7">
        <v>51</v>
      </c>
      <c r="N1244" s="7">
        <v>213</v>
      </c>
      <c r="O1244" s="7">
        <v>175</v>
      </c>
      <c r="P1244" s="7">
        <v>34</v>
      </c>
      <c r="Q1244" s="7">
        <v>52</v>
      </c>
      <c r="R1244" s="7">
        <v>6</v>
      </c>
      <c r="S1244" s="7">
        <v>3</v>
      </c>
      <c r="T1244" s="7">
        <v>1</v>
      </c>
      <c r="U1244" s="7">
        <v>20</v>
      </c>
      <c r="V1244" s="7">
        <v>6</v>
      </c>
      <c r="W1244" s="7">
        <v>19</v>
      </c>
      <c r="X1244" s="7">
        <v>27</v>
      </c>
      <c r="Y1244" s="7">
        <v>15</v>
      </c>
      <c r="Z1244" s="7">
        <v>2</v>
      </c>
      <c r="AA1244"/>
    </row>
    <row r="1245" spans="1:27" x14ac:dyDescent="0.25">
      <c r="A1245" s="24" t="str">
        <f t="shared" si="61"/>
        <v/>
      </c>
      <c r="B1245" s="24" t="str">
        <f t="shared" si="59"/>
        <v/>
      </c>
      <c r="C1245" s="24" t="str">
        <f t="shared" si="60"/>
        <v/>
      </c>
      <c r="D1245" s="24">
        <v>2026</v>
      </c>
      <c r="E1245" s="7" t="s">
        <v>1351</v>
      </c>
      <c r="F1245" s="7" t="s">
        <v>5746</v>
      </c>
      <c r="G1245" s="7" t="s">
        <v>24</v>
      </c>
      <c r="H1245" s="7" t="s">
        <v>25</v>
      </c>
      <c r="I1245" s="8">
        <v>0.29099999999999998</v>
      </c>
      <c r="J1245" s="8">
        <v>0.43099999999999999</v>
      </c>
      <c r="K1245" s="8">
        <v>0.621</v>
      </c>
      <c r="L1245" s="8">
        <v>1.052</v>
      </c>
      <c r="M1245" s="7">
        <v>58</v>
      </c>
      <c r="N1245" s="7">
        <v>260</v>
      </c>
      <c r="O1245" s="7">
        <v>206</v>
      </c>
      <c r="P1245" s="7">
        <v>46</v>
      </c>
      <c r="Q1245" s="7">
        <v>60</v>
      </c>
      <c r="R1245" s="7">
        <v>14</v>
      </c>
      <c r="S1245" s="7">
        <v>0</v>
      </c>
      <c r="T1245" s="7">
        <v>18</v>
      </c>
      <c r="U1245" s="7">
        <v>49</v>
      </c>
      <c r="V1245" s="7">
        <v>9</v>
      </c>
      <c r="W1245" s="7">
        <v>43</v>
      </c>
      <c r="X1245" s="7">
        <v>37</v>
      </c>
      <c r="Y1245" s="7">
        <v>8</v>
      </c>
      <c r="Z1245" s="7">
        <v>0</v>
      </c>
      <c r="AA1245"/>
    </row>
    <row r="1246" spans="1:27" x14ac:dyDescent="0.25">
      <c r="A1246" s="24" t="str">
        <f t="shared" si="61"/>
        <v/>
      </c>
      <c r="B1246" s="24" t="str">
        <f t="shared" si="59"/>
        <v/>
      </c>
      <c r="C1246" s="24" t="str">
        <f t="shared" si="60"/>
        <v/>
      </c>
      <c r="D1246" s="24">
        <v>2026</v>
      </c>
      <c r="E1246" s="7" t="s">
        <v>1352</v>
      </c>
      <c r="F1246" s="7" t="s">
        <v>5746</v>
      </c>
      <c r="G1246" s="7" t="s">
        <v>47</v>
      </c>
      <c r="H1246" s="7" t="s">
        <v>35</v>
      </c>
      <c r="I1246" s="8">
        <v>0.28000000000000003</v>
      </c>
      <c r="J1246" s="8">
        <v>0.38</v>
      </c>
      <c r="K1246" s="8">
        <v>0.46300000000000002</v>
      </c>
      <c r="L1246" s="8">
        <v>0.84299999999999997</v>
      </c>
      <c r="M1246" s="7">
        <v>51</v>
      </c>
      <c r="N1246" s="7">
        <v>208</v>
      </c>
      <c r="O1246" s="7">
        <v>175</v>
      </c>
      <c r="P1246" s="7">
        <v>31</v>
      </c>
      <c r="Q1246" s="7">
        <v>49</v>
      </c>
      <c r="R1246" s="7">
        <v>13</v>
      </c>
      <c r="S1246" s="7">
        <v>2</v>
      </c>
      <c r="T1246" s="7">
        <v>5</v>
      </c>
      <c r="U1246" s="7">
        <v>27</v>
      </c>
      <c r="V1246" s="7">
        <v>4</v>
      </c>
      <c r="W1246" s="7">
        <v>26</v>
      </c>
      <c r="X1246" s="7">
        <v>47</v>
      </c>
      <c r="Y1246" s="7">
        <v>10</v>
      </c>
      <c r="Z1246" s="7">
        <v>2</v>
      </c>
      <c r="AA1246"/>
    </row>
    <row r="1247" spans="1:27" x14ac:dyDescent="0.25">
      <c r="A1247" s="24">
        <f t="shared" si="61"/>
        <v>1</v>
      </c>
      <c r="B1247" s="24" t="str">
        <f t="shared" si="59"/>
        <v/>
      </c>
      <c r="C1247" s="24" t="str">
        <f t="shared" si="60"/>
        <v/>
      </c>
      <c r="D1247" s="24">
        <v>2026</v>
      </c>
      <c r="E1247" s="7" t="s">
        <v>1353</v>
      </c>
      <c r="F1247" s="7" t="s">
        <v>5746</v>
      </c>
      <c r="G1247" s="7" t="s">
        <v>32</v>
      </c>
      <c r="H1247" s="7" t="s">
        <v>40</v>
      </c>
      <c r="I1247" s="8">
        <v>0.246</v>
      </c>
      <c r="J1247" s="8">
        <v>0.33800000000000002</v>
      </c>
      <c r="K1247" s="8">
        <v>0.26700000000000002</v>
      </c>
      <c r="L1247" s="8">
        <v>0.60399999999999998</v>
      </c>
      <c r="M1247" s="7">
        <v>57</v>
      </c>
      <c r="N1247" s="7">
        <v>231</v>
      </c>
      <c r="O1247" s="7">
        <v>195</v>
      </c>
      <c r="P1247" s="7">
        <v>31</v>
      </c>
      <c r="Q1247" s="7">
        <v>48</v>
      </c>
      <c r="R1247" s="7">
        <v>4</v>
      </c>
      <c r="S1247" s="7">
        <v>0</v>
      </c>
      <c r="T1247" s="7">
        <v>0</v>
      </c>
      <c r="U1247" s="7">
        <v>23</v>
      </c>
      <c r="V1247" s="7">
        <v>11</v>
      </c>
      <c r="W1247" s="7">
        <v>17</v>
      </c>
      <c r="X1247" s="7">
        <v>25</v>
      </c>
      <c r="Y1247" s="7">
        <v>0</v>
      </c>
      <c r="Z1247" s="7">
        <v>0</v>
      </c>
      <c r="AA1247"/>
    </row>
    <row r="1248" spans="1:27" x14ac:dyDescent="0.25">
      <c r="A1248" s="24" t="str">
        <f t="shared" si="61"/>
        <v/>
      </c>
      <c r="B1248" s="24" t="str">
        <f t="shared" si="59"/>
        <v/>
      </c>
      <c r="C1248" s="24" t="str">
        <f t="shared" si="60"/>
        <v/>
      </c>
      <c r="D1248" s="24">
        <v>2026</v>
      </c>
      <c r="E1248" s="7" t="s">
        <v>1354</v>
      </c>
      <c r="F1248" s="7" t="s">
        <v>5746</v>
      </c>
      <c r="G1248" s="7" t="s">
        <v>37</v>
      </c>
      <c r="H1248" s="7" t="s">
        <v>42</v>
      </c>
      <c r="I1248" s="8">
        <v>0.23400000000000001</v>
      </c>
      <c r="J1248" s="8">
        <v>0.33600000000000002</v>
      </c>
      <c r="K1248" s="8">
        <v>0.28199999999999997</v>
      </c>
      <c r="L1248" s="8">
        <v>0.61799999999999999</v>
      </c>
      <c r="M1248" s="7">
        <v>53</v>
      </c>
      <c r="N1248" s="7">
        <v>226</v>
      </c>
      <c r="O1248" s="7">
        <v>188</v>
      </c>
      <c r="P1248" s="7">
        <v>24</v>
      </c>
      <c r="Q1248" s="7">
        <v>44</v>
      </c>
      <c r="R1248" s="7">
        <v>9</v>
      </c>
      <c r="S1248" s="7">
        <v>0</v>
      </c>
      <c r="T1248" s="7">
        <v>0</v>
      </c>
      <c r="U1248" s="7">
        <v>17</v>
      </c>
      <c r="V1248" s="7">
        <v>9</v>
      </c>
      <c r="W1248" s="7">
        <v>21</v>
      </c>
      <c r="X1248" s="7">
        <v>55</v>
      </c>
      <c r="Y1248" s="7">
        <v>5</v>
      </c>
      <c r="Z1248" s="7">
        <v>3</v>
      </c>
      <c r="AA1248"/>
    </row>
    <row r="1249" spans="1:27" x14ac:dyDescent="0.25">
      <c r="A1249" s="24" t="str">
        <f t="shared" si="61"/>
        <v/>
      </c>
      <c r="B1249" s="24" t="str">
        <f t="shared" si="59"/>
        <v/>
      </c>
      <c r="C1249" s="24" t="str">
        <f t="shared" si="60"/>
        <v/>
      </c>
      <c r="D1249" s="24">
        <v>2026</v>
      </c>
      <c r="E1249" s="7" t="s">
        <v>1355</v>
      </c>
      <c r="F1249" s="7" t="s">
        <v>5746</v>
      </c>
      <c r="G1249" s="7" t="s">
        <v>37</v>
      </c>
      <c r="H1249" s="7" t="s">
        <v>35</v>
      </c>
      <c r="I1249" s="8">
        <v>0.28299999999999997</v>
      </c>
      <c r="J1249" s="8">
        <v>0.307</v>
      </c>
      <c r="K1249" s="8">
        <v>0.433</v>
      </c>
      <c r="L1249" s="8">
        <v>0.74</v>
      </c>
      <c r="M1249" s="7">
        <v>35</v>
      </c>
      <c r="N1249" s="7">
        <v>129</v>
      </c>
      <c r="O1249" s="7">
        <v>120</v>
      </c>
      <c r="P1249" s="7">
        <v>19</v>
      </c>
      <c r="Q1249" s="7">
        <v>34</v>
      </c>
      <c r="R1249" s="7">
        <v>6</v>
      </c>
      <c r="S1249" s="7">
        <v>0</v>
      </c>
      <c r="T1249" s="7">
        <v>4</v>
      </c>
      <c r="U1249" s="7">
        <v>20</v>
      </c>
      <c r="V1249" s="7">
        <v>0</v>
      </c>
      <c r="W1249" s="7">
        <v>5</v>
      </c>
      <c r="X1249" s="7">
        <v>25</v>
      </c>
      <c r="Y1249" s="7">
        <v>5</v>
      </c>
      <c r="Z1249" s="7">
        <v>2</v>
      </c>
      <c r="AA1249"/>
    </row>
    <row r="1250" spans="1:27" x14ac:dyDescent="0.25">
      <c r="A1250" s="24" t="str">
        <f t="shared" si="61"/>
        <v/>
      </c>
      <c r="B1250" s="24" t="str">
        <f t="shared" si="59"/>
        <v/>
      </c>
      <c r="C1250" s="24" t="str">
        <f t="shared" si="60"/>
        <v/>
      </c>
      <c r="D1250" s="24">
        <v>2026</v>
      </c>
      <c r="E1250" s="7" t="s">
        <v>1357</v>
      </c>
      <c r="F1250" s="7" t="s">
        <v>5746</v>
      </c>
      <c r="G1250" s="7" t="s">
        <v>24</v>
      </c>
      <c r="H1250" s="7" t="s">
        <v>38</v>
      </c>
      <c r="I1250" s="8">
        <v>0.22800000000000001</v>
      </c>
      <c r="J1250" s="8">
        <v>0.31900000000000001</v>
      </c>
      <c r="K1250" s="8">
        <v>0.41499999999999998</v>
      </c>
      <c r="L1250" s="8">
        <v>0.73399999999999999</v>
      </c>
      <c r="M1250" s="7">
        <v>36</v>
      </c>
      <c r="N1250" s="7">
        <v>143</v>
      </c>
      <c r="O1250" s="7">
        <v>123</v>
      </c>
      <c r="P1250" s="7">
        <v>20</v>
      </c>
      <c r="Q1250" s="7">
        <v>28</v>
      </c>
      <c r="R1250" s="7">
        <v>2</v>
      </c>
      <c r="S1250" s="7">
        <v>3</v>
      </c>
      <c r="T1250" s="7">
        <v>5</v>
      </c>
      <c r="U1250" s="7">
        <v>31</v>
      </c>
      <c r="V1250" s="7">
        <v>0</v>
      </c>
      <c r="W1250" s="7">
        <v>17</v>
      </c>
      <c r="X1250" s="7">
        <v>27</v>
      </c>
      <c r="Y1250" s="7">
        <v>5</v>
      </c>
      <c r="Z1250" s="7">
        <v>1</v>
      </c>
      <c r="AA1250"/>
    </row>
    <row r="1251" spans="1:27" x14ac:dyDescent="0.25">
      <c r="A1251" s="24" t="str">
        <f t="shared" si="61"/>
        <v/>
      </c>
      <c r="B1251" s="24" t="str">
        <f t="shared" si="59"/>
        <v/>
      </c>
      <c r="C1251" s="24" t="str">
        <f t="shared" si="60"/>
        <v/>
      </c>
      <c r="D1251" s="24">
        <v>2026</v>
      </c>
      <c r="E1251" s="7" t="s">
        <v>1356</v>
      </c>
      <c r="F1251" s="7" t="s">
        <v>5746</v>
      </c>
      <c r="G1251" s="7" t="s">
        <v>24</v>
      </c>
      <c r="H1251" s="7" t="s">
        <v>38</v>
      </c>
      <c r="I1251" s="8">
        <v>0.216</v>
      </c>
      <c r="J1251" s="8">
        <v>0.25600000000000001</v>
      </c>
      <c r="K1251" s="8">
        <v>0.27</v>
      </c>
      <c r="L1251" s="8">
        <v>0.52600000000000002</v>
      </c>
      <c r="M1251" s="7">
        <v>16</v>
      </c>
      <c r="N1251" s="7">
        <v>43</v>
      </c>
      <c r="O1251" s="7">
        <v>37</v>
      </c>
      <c r="P1251" s="7">
        <v>4</v>
      </c>
      <c r="Q1251" s="7">
        <v>8</v>
      </c>
      <c r="R1251" s="7">
        <v>2</v>
      </c>
      <c r="S1251" s="7">
        <v>0</v>
      </c>
      <c r="T1251" s="7">
        <v>0</v>
      </c>
      <c r="U1251" s="7">
        <v>6</v>
      </c>
      <c r="V1251" s="7">
        <v>2</v>
      </c>
      <c r="W1251" s="7">
        <v>1</v>
      </c>
      <c r="X1251" s="7">
        <v>9</v>
      </c>
      <c r="Y1251" s="7">
        <v>1</v>
      </c>
      <c r="Z1251" s="7">
        <v>0</v>
      </c>
      <c r="AA1251"/>
    </row>
    <row r="1252" spans="1:27" x14ac:dyDescent="0.25">
      <c r="A1252" s="24" t="str">
        <f t="shared" si="61"/>
        <v/>
      </c>
      <c r="B1252" s="24" t="str">
        <f t="shared" si="59"/>
        <v/>
      </c>
      <c r="C1252" s="24" t="str">
        <f t="shared" si="60"/>
        <v/>
      </c>
      <c r="D1252" s="24">
        <v>2026</v>
      </c>
      <c r="E1252" s="7" t="s">
        <v>1358</v>
      </c>
      <c r="F1252" s="7" t="s">
        <v>5746</v>
      </c>
      <c r="G1252" s="7" t="s">
        <v>47</v>
      </c>
      <c r="H1252" s="7" t="s">
        <v>25</v>
      </c>
      <c r="I1252" s="8">
        <v>0.2</v>
      </c>
      <c r="J1252" s="8">
        <v>0.33300000000000002</v>
      </c>
      <c r="K1252" s="8">
        <v>0.2</v>
      </c>
      <c r="L1252" s="8">
        <v>0.53300000000000003</v>
      </c>
      <c r="M1252" s="7">
        <v>5</v>
      </c>
      <c r="N1252" s="7">
        <v>12</v>
      </c>
      <c r="O1252" s="7">
        <v>10</v>
      </c>
      <c r="P1252" s="7">
        <v>2</v>
      </c>
      <c r="Q1252" s="7">
        <v>2</v>
      </c>
      <c r="R1252" s="7">
        <v>0</v>
      </c>
      <c r="S1252" s="7">
        <v>0</v>
      </c>
      <c r="T1252" s="7">
        <v>0</v>
      </c>
      <c r="U1252" s="7">
        <v>0</v>
      </c>
      <c r="V1252" s="7">
        <v>1</v>
      </c>
      <c r="W1252" s="7">
        <v>1</v>
      </c>
      <c r="X1252" s="7">
        <v>3</v>
      </c>
      <c r="Y1252" s="7">
        <v>1</v>
      </c>
      <c r="Z1252" s="7">
        <v>0</v>
      </c>
      <c r="AA1252"/>
    </row>
    <row r="1253" spans="1:27" x14ac:dyDescent="0.25">
      <c r="A1253" s="24" t="str">
        <f t="shared" si="61"/>
        <v/>
      </c>
      <c r="B1253" s="24" t="str">
        <f t="shared" si="59"/>
        <v/>
      </c>
      <c r="C1253" s="24" t="str">
        <f t="shared" si="60"/>
        <v/>
      </c>
      <c r="D1253" s="24">
        <v>2026</v>
      </c>
      <c r="E1253" s="7" t="s">
        <v>1359</v>
      </c>
      <c r="F1253" s="7" t="s">
        <v>5746</v>
      </c>
      <c r="G1253" s="7" t="s">
        <v>37</v>
      </c>
      <c r="H1253" s="7" t="s">
        <v>25</v>
      </c>
      <c r="I1253" s="8">
        <v>0.13300000000000001</v>
      </c>
      <c r="J1253" s="8">
        <v>0.29099999999999998</v>
      </c>
      <c r="K1253" s="8">
        <v>0.156</v>
      </c>
      <c r="L1253" s="8">
        <v>0.44600000000000001</v>
      </c>
      <c r="M1253" s="7">
        <v>20</v>
      </c>
      <c r="N1253" s="7">
        <v>60</v>
      </c>
      <c r="O1253" s="7">
        <v>45</v>
      </c>
      <c r="P1253" s="7">
        <v>9</v>
      </c>
      <c r="Q1253" s="7">
        <v>6</v>
      </c>
      <c r="R1253" s="7">
        <v>1</v>
      </c>
      <c r="S1253" s="7">
        <v>0</v>
      </c>
      <c r="T1253" s="7">
        <v>0</v>
      </c>
      <c r="U1253" s="7">
        <v>3</v>
      </c>
      <c r="V1253" s="7">
        <v>1</v>
      </c>
      <c r="W1253" s="7">
        <v>9</v>
      </c>
      <c r="X1253" s="7">
        <v>14</v>
      </c>
      <c r="Y1253" s="7">
        <v>0</v>
      </c>
      <c r="Z1253" s="7">
        <v>1</v>
      </c>
      <c r="AA1253"/>
    </row>
    <row r="1254" spans="1:27" x14ac:dyDescent="0.25">
      <c r="A1254" s="24" t="str">
        <f t="shared" si="61"/>
        <v/>
      </c>
      <c r="B1254" s="24" t="str">
        <f t="shared" si="59"/>
        <v/>
      </c>
      <c r="C1254" s="24" t="str">
        <f t="shared" si="60"/>
        <v/>
      </c>
      <c r="D1254" s="24">
        <v>2026</v>
      </c>
      <c r="E1254" s="7" t="s">
        <v>1360</v>
      </c>
      <c r="F1254" s="7" t="s">
        <v>5746</v>
      </c>
      <c r="G1254" s="7" t="s">
        <v>24</v>
      </c>
      <c r="H1254" s="7" t="s">
        <v>42</v>
      </c>
      <c r="I1254" s="8">
        <v>7.0999999999999994E-2</v>
      </c>
      <c r="J1254" s="8">
        <v>0.35</v>
      </c>
      <c r="K1254" s="8">
        <v>7.0999999999999994E-2</v>
      </c>
      <c r="L1254" s="8">
        <v>0.42099999999999999</v>
      </c>
      <c r="M1254" s="7">
        <v>7</v>
      </c>
      <c r="N1254" s="7">
        <v>20</v>
      </c>
      <c r="O1254" s="7">
        <v>14</v>
      </c>
      <c r="P1254" s="7">
        <v>2</v>
      </c>
      <c r="Q1254" s="7">
        <v>1</v>
      </c>
      <c r="R1254" s="7">
        <v>0</v>
      </c>
      <c r="S1254" s="7">
        <v>0</v>
      </c>
      <c r="T1254" s="7">
        <v>0</v>
      </c>
      <c r="U1254" s="7">
        <v>0</v>
      </c>
      <c r="V1254" s="7">
        <v>0</v>
      </c>
      <c r="W1254" s="7">
        <v>6</v>
      </c>
      <c r="X1254" s="7">
        <v>5</v>
      </c>
      <c r="Y1254" s="7">
        <v>1</v>
      </c>
      <c r="Z1254" s="7">
        <v>0</v>
      </c>
      <c r="AA1254"/>
    </row>
    <row r="1255" spans="1:27" x14ac:dyDescent="0.25">
      <c r="A1255" s="24">
        <f t="shared" si="61"/>
        <v>1</v>
      </c>
      <c r="B1255" s="24" t="str">
        <f t="shared" si="59"/>
        <v/>
      </c>
      <c r="C1255" s="24" t="str">
        <f t="shared" si="60"/>
        <v/>
      </c>
      <c r="D1255" s="24">
        <v>2026</v>
      </c>
      <c r="E1255" s="7" t="s">
        <v>1361</v>
      </c>
      <c r="F1255" s="7" t="s">
        <v>5746</v>
      </c>
      <c r="G1255" s="7" t="s">
        <v>32</v>
      </c>
      <c r="H1255" s="7" t="s">
        <v>42</v>
      </c>
      <c r="I1255" s="8">
        <v>0</v>
      </c>
      <c r="J1255" s="8">
        <v>0.5</v>
      </c>
      <c r="K1255" s="8">
        <v>0</v>
      </c>
      <c r="L1255" s="8">
        <v>0.5</v>
      </c>
      <c r="M1255" s="7">
        <v>2</v>
      </c>
      <c r="N1255" s="7">
        <v>2</v>
      </c>
      <c r="O1255" s="7">
        <v>1</v>
      </c>
      <c r="P1255" s="7">
        <v>1</v>
      </c>
      <c r="Q1255" s="7">
        <v>0</v>
      </c>
      <c r="R1255" s="7">
        <v>0</v>
      </c>
      <c r="S1255" s="7">
        <v>0</v>
      </c>
      <c r="T1255" s="7">
        <v>0</v>
      </c>
      <c r="U1255" s="7">
        <v>0</v>
      </c>
      <c r="V1255" s="7">
        <v>0</v>
      </c>
      <c r="W1255" s="7">
        <v>1</v>
      </c>
      <c r="X1255" s="7">
        <v>1</v>
      </c>
      <c r="Y1255" s="7">
        <v>0</v>
      </c>
      <c r="Z1255" s="7">
        <v>0</v>
      </c>
      <c r="AA1255"/>
    </row>
    <row r="1256" spans="1:27" x14ac:dyDescent="0.25">
      <c r="A1256" s="24" t="str">
        <f t="shared" si="61"/>
        <v/>
      </c>
      <c r="B1256" s="24" t="str">
        <f t="shared" si="59"/>
        <v/>
      </c>
      <c r="C1256" s="24" t="str">
        <f t="shared" si="60"/>
        <v/>
      </c>
      <c r="D1256" s="24">
        <v>2026</v>
      </c>
      <c r="E1256" s="7" t="s">
        <v>1362</v>
      </c>
      <c r="F1256" s="7" t="s">
        <v>5746</v>
      </c>
      <c r="G1256" s="7" t="s">
        <v>37</v>
      </c>
      <c r="H1256" s="7" t="s">
        <v>164</v>
      </c>
      <c r="I1256" s="8">
        <v>0</v>
      </c>
      <c r="J1256" s="8">
        <v>1</v>
      </c>
      <c r="K1256" s="8">
        <v>0</v>
      </c>
      <c r="L1256" s="8">
        <v>0</v>
      </c>
      <c r="M1256" s="7">
        <v>2</v>
      </c>
      <c r="N1256" s="7">
        <v>2</v>
      </c>
      <c r="O1256" s="7">
        <v>0</v>
      </c>
      <c r="P1256" s="7">
        <v>0</v>
      </c>
      <c r="Q1256" s="7">
        <v>0</v>
      </c>
      <c r="R1256" s="7">
        <v>0</v>
      </c>
      <c r="S1256" s="7">
        <v>0</v>
      </c>
      <c r="T1256" s="7">
        <v>0</v>
      </c>
      <c r="U1256" s="7">
        <v>0</v>
      </c>
      <c r="V1256" s="7">
        <v>0</v>
      </c>
      <c r="W1256" s="7">
        <v>2</v>
      </c>
      <c r="X1256" s="7">
        <v>0</v>
      </c>
      <c r="Y1256" s="7">
        <v>0</v>
      </c>
      <c r="Z1256" s="7">
        <v>0</v>
      </c>
      <c r="AA1256"/>
    </row>
    <row r="1257" spans="1:27" x14ac:dyDescent="0.25">
      <c r="A1257" s="24" t="str">
        <f t="shared" si="61"/>
        <v/>
      </c>
      <c r="B1257" s="24" t="str">
        <f t="shared" si="59"/>
        <v/>
      </c>
      <c r="C1257" s="24" t="str">
        <f t="shared" si="60"/>
        <v/>
      </c>
      <c r="D1257" s="24">
        <v>2026</v>
      </c>
      <c r="E1257" s="7" t="s">
        <v>1363</v>
      </c>
      <c r="F1257" s="7" t="s">
        <v>1364</v>
      </c>
      <c r="G1257" s="7" t="s">
        <v>24</v>
      </c>
      <c r="H1257" s="7" t="s">
        <v>44</v>
      </c>
      <c r="I1257" s="8">
        <v>0.379</v>
      </c>
      <c r="J1257" s="8">
        <v>0.48</v>
      </c>
      <c r="K1257" s="8">
        <v>0.67400000000000004</v>
      </c>
      <c r="L1257" s="8">
        <v>1.1539999999999999</v>
      </c>
      <c r="M1257" s="7">
        <v>57</v>
      </c>
      <c r="N1257" s="7">
        <v>271</v>
      </c>
      <c r="O1257" s="7">
        <v>224</v>
      </c>
      <c r="P1257" s="7">
        <v>49</v>
      </c>
      <c r="Q1257" s="7">
        <v>85</v>
      </c>
      <c r="R1257" s="7">
        <v>22</v>
      </c>
      <c r="S1257" s="7">
        <v>1</v>
      </c>
      <c r="T1257" s="7">
        <v>14</v>
      </c>
      <c r="U1257" s="7">
        <v>59</v>
      </c>
      <c r="V1257" s="7">
        <v>7</v>
      </c>
      <c r="W1257" s="7">
        <v>38</v>
      </c>
      <c r="X1257" s="7">
        <v>36</v>
      </c>
      <c r="Y1257" s="7">
        <v>1</v>
      </c>
      <c r="Z1257" s="7">
        <v>1</v>
      </c>
      <c r="AA1257"/>
    </row>
    <row r="1258" spans="1:27" x14ac:dyDescent="0.25">
      <c r="A1258" s="24" t="str">
        <f t="shared" si="61"/>
        <v/>
      </c>
      <c r="B1258" s="24" t="str">
        <f t="shared" si="59"/>
        <v/>
      </c>
      <c r="C1258" s="24" t="str">
        <f t="shared" si="60"/>
        <v/>
      </c>
      <c r="D1258" s="24">
        <v>2026</v>
      </c>
      <c r="E1258" s="7" t="s">
        <v>1365</v>
      </c>
      <c r="F1258" s="7" t="s">
        <v>1364</v>
      </c>
      <c r="G1258" s="7" t="s">
        <v>47</v>
      </c>
      <c r="H1258" s="7" t="s">
        <v>30</v>
      </c>
      <c r="I1258" s="8">
        <v>0.32800000000000001</v>
      </c>
      <c r="J1258" s="8">
        <v>0.40699999999999997</v>
      </c>
      <c r="K1258" s="8">
        <v>0.58799999999999997</v>
      </c>
      <c r="L1258" s="8">
        <v>0.99399999999999999</v>
      </c>
      <c r="M1258" s="7">
        <v>48</v>
      </c>
      <c r="N1258" s="7">
        <v>205</v>
      </c>
      <c r="O1258" s="7">
        <v>177</v>
      </c>
      <c r="P1258" s="7">
        <v>40</v>
      </c>
      <c r="Q1258" s="7">
        <v>58</v>
      </c>
      <c r="R1258" s="7">
        <v>10</v>
      </c>
      <c r="S1258" s="7">
        <v>3</v>
      </c>
      <c r="T1258" s="7">
        <v>10</v>
      </c>
      <c r="U1258" s="7">
        <v>44</v>
      </c>
      <c r="V1258" s="7">
        <v>4</v>
      </c>
      <c r="W1258" s="7">
        <v>21</v>
      </c>
      <c r="X1258" s="7">
        <v>42</v>
      </c>
      <c r="Y1258" s="7">
        <v>10</v>
      </c>
      <c r="Z1258" s="7">
        <v>2</v>
      </c>
      <c r="AA1258"/>
    </row>
    <row r="1259" spans="1:27" x14ac:dyDescent="0.25">
      <c r="A1259" s="24" t="str">
        <f t="shared" si="61"/>
        <v/>
      </c>
      <c r="B1259" s="24" t="str">
        <f t="shared" si="59"/>
        <v/>
      </c>
      <c r="C1259" s="24" t="str">
        <f t="shared" si="60"/>
        <v/>
      </c>
      <c r="D1259" s="24">
        <v>2026</v>
      </c>
      <c r="E1259" s="7" t="s">
        <v>1366</v>
      </c>
      <c r="F1259" s="7" t="s">
        <v>1364</v>
      </c>
      <c r="G1259" s="7" t="s">
        <v>37</v>
      </c>
      <c r="H1259" s="7" t="s">
        <v>35</v>
      </c>
      <c r="I1259" s="8">
        <v>0.29699999999999999</v>
      </c>
      <c r="J1259" s="8">
        <v>0.41</v>
      </c>
      <c r="K1259" s="8">
        <v>0.48399999999999999</v>
      </c>
      <c r="L1259" s="8">
        <v>0.89500000000000002</v>
      </c>
      <c r="M1259" s="7">
        <v>51</v>
      </c>
      <c r="N1259" s="7">
        <v>229</v>
      </c>
      <c r="O1259" s="7">
        <v>192</v>
      </c>
      <c r="P1259" s="7">
        <v>44</v>
      </c>
      <c r="Q1259" s="7">
        <v>57</v>
      </c>
      <c r="R1259" s="7">
        <v>9</v>
      </c>
      <c r="S1259" s="7">
        <v>0</v>
      </c>
      <c r="T1259" s="7">
        <v>9</v>
      </c>
      <c r="U1259" s="7">
        <v>34</v>
      </c>
      <c r="V1259" s="7">
        <v>9</v>
      </c>
      <c r="W1259" s="7">
        <v>28</v>
      </c>
      <c r="X1259" s="7">
        <v>39</v>
      </c>
      <c r="Y1259" s="7">
        <v>14</v>
      </c>
      <c r="Z1259" s="7">
        <v>6</v>
      </c>
      <c r="AA1259"/>
    </row>
    <row r="1260" spans="1:27" x14ac:dyDescent="0.25">
      <c r="A1260" s="24" t="str">
        <f t="shared" si="61"/>
        <v/>
      </c>
      <c r="B1260" s="24" t="str">
        <f t="shared" si="59"/>
        <v/>
      </c>
      <c r="C1260" s="24" t="str">
        <f t="shared" si="60"/>
        <v/>
      </c>
      <c r="D1260" s="24">
        <v>2026</v>
      </c>
      <c r="E1260" s="7" t="s">
        <v>1367</v>
      </c>
      <c r="F1260" s="7" t="s">
        <v>1364</v>
      </c>
      <c r="G1260" s="7" t="s">
        <v>37</v>
      </c>
      <c r="H1260" s="7" t="s">
        <v>35</v>
      </c>
      <c r="I1260" s="8">
        <v>0.27300000000000002</v>
      </c>
      <c r="J1260" s="8">
        <v>0.379</v>
      </c>
      <c r="K1260" s="8">
        <v>0.43099999999999999</v>
      </c>
      <c r="L1260" s="8">
        <v>0.81</v>
      </c>
      <c r="M1260" s="7">
        <v>58</v>
      </c>
      <c r="N1260" s="7">
        <v>253</v>
      </c>
      <c r="O1260" s="7">
        <v>209</v>
      </c>
      <c r="P1260" s="7">
        <v>47</v>
      </c>
      <c r="Q1260" s="7">
        <v>57</v>
      </c>
      <c r="R1260" s="7">
        <v>13</v>
      </c>
      <c r="S1260" s="7">
        <v>1</v>
      </c>
      <c r="T1260" s="7">
        <v>6</v>
      </c>
      <c r="U1260" s="7">
        <v>34</v>
      </c>
      <c r="V1260" s="7">
        <v>6</v>
      </c>
      <c r="W1260" s="7">
        <v>33</v>
      </c>
      <c r="X1260" s="7">
        <v>67</v>
      </c>
      <c r="Y1260" s="7">
        <v>3</v>
      </c>
      <c r="Z1260" s="7">
        <v>3</v>
      </c>
      <c r="AA1260"/>
    </row>
    <row r="1261" spans="1:27" x14ac:dyDescent="0.25">
      <c r="A1261" s="24" t="str">
        <f t="shared" si="61"/>
        <v/>
      </c>
      <c r="B1261" s="24" t="str">
        <f t="shared" si="59"/>
        <v/>
      </c>
      <c r="C1261" s="24" t="str">
        <f t="shared" si="60"/>
        <v/>
      </c>
      <c r="D1261" s="24">
        <v>2026</v>
      </c>
      <c r="E1261" s="7" t="s">
        <v>1368</v>
      </c>
      <c r="F1261" s="7" t="s">
        <v>1364</v>
      </c>
      <c r="G1261" s="7" t="s">
        <v>24</v>
      </c>
      <c r="H1261" s="7" t="s">
        <v>40</v>
      </c>
      <c r="I1261" s="8">
        <v>0.26800000000000002</v>
      </c>
      <c r="J1261" s="8">
        <v>0.41799999999999998</v>
      </c>
      <c r="K1261" s="8">
        <v>0.38400000000000001</v>
      </c>
      <c r="L1261" s="8">
        <v>0.80200000000000005</v>
      </c>
      <c r="M1261" s="7">
        <v>55</v>
      </c>
      <c r="N1261" s="7">
        <v>251</v>
      </c>
      <c r="O1261" s="7">
        <v>190</v>
      </c>
      <c r="P1261" s="7">
        <v>46</v>
      </c>
      <c r="Q1261" s="7">
        <v>51</v>
      </c>
      <c r="R1261" s="7">
        <v>9</v>
      </c>
      <c r="S1261" s="7">
        <v>2</v>
      </c>
      <c r="T1261" s="7">
        <v>3</v>
      </c>
      <c r="U1261" s="7">
        <v>29</v>
      </c>
      <c r="V1261" s="7">
        <v>14</v>
      </c>
      <c r="W1261" s="7">
        <v>37</v>
      </c>
      <c r="X1261" s="7">
        <v>38</v>
      </c>
      <c r="Y1261" s="7">
        <v>11</v>
      </c>
      <c r="Z1261" s="7">
        <v>5</v>
      </c>
      <c r="AA1261"/>
    </row>
    <row r="1262" spans="1:27" x14ac:dyDescent="0.25">
      <c r="A1262" s="24" t="str">
        <f t="shared" si="61"/>
        <v/>
      </c>
      <c r="B1262" s="24" t="str">
        <f t="shared" si="59"/>
        <v/>
      </c>
      <c r="C1262" s="24">
        <f t="shared" si="60"/>
        <v>1</v>
      </c>
      <c r="D1262" s="24">
        <v>2026</v>
      </c>
      <c r="E1262" s="7" t="s">
        <v>1369</v>
      </c>
      <c r="F1262" s="7" t="s">
        <v>1364</v>
      </c>
      <c r="G1262" s="7" t="s">
        <v>37</v>
      </c>
      <c r="H1262" s="7" t="s">
        <v>33</v>
      </c>
      <c r="I1262" s="8">
        <v>0.24199999999999999</v>
      </c>
      <c r="J1262" s="8">
        <v>0.379</v>
      </c>
      <c r="K1262" s="8">
        <v>0.42399999999999999</v>
      </c>
      <c r="L1262" s="8">
        <v>0.80400000000000005</v>
      </c>
      <c r="M1262" s="7">
        <v>49</v>
      </c>
      <c r="N1262" s="7">
        <v>205</v>
      </c>
      <c r="O1262" s="7">
        <v>165</v>
      </c>
      <c r="P1262" s="7">
        <v>35</v>
      </c>
      <c r="Q1262" s="7">
        <v>40</v>
      </c>
      <c r="R1262" s="7">
        <v>8</v>
      </c>
      <c r="S1262" s="7">
        <v>2</v>
      </c>
      <c r="T1262" s="7">
        <v>6</v>
      </c>
      <c r="U1262" s="7">
        <v>33</v>
      </c>
      <c r="V1262" s="7">
        <v>6</v>
      </c>
      <c r="W1262" s="7">
        <v>31</v>
      </c>
      <c r="X1262" s="7">
        <v>41</v>
      </c>
      <c r="Y1262" s="7">
        <v>1</v>
      </c>
      <c r="Z1262" s="7">
        <v>1</v>
      </c>
      <c r="AA1262"/>
    </row>
    <row r="1263" spans="1:27" x14ac:dyDescent="0.25">
      <c r="A1263" s="24" t="str">
        <f t="shared" si="61"/>
        <v/>
      </c>
      <c r="B1263" s="24" t="str">
        <f t="shared" si="59"/>
        <v/>
      </c>
      <c r="C1263" s="24" t="str">
        <f t="shared" si="60"/>
        <v/>
      </c>
      <c r="D1263" s="24">
        <v>2026</v>
      </c>
      <c r="E1263" s="7" t="s">
        <v>1370</v>
      </c>
      <c r="F1263" s="7" t="s">
        <v>1364</v>
      </c>
      <c r="G1263" s="7" t="s">
        <v>24</v>
      </c>
      <c r="H1263" s="7" t="s">
        <v>42</v>
      </c>
      <c r="I1263" s="8">
        <v>0.23400000000000001</v>
      </c>
      <c r="J1263" s="8">
        <v>0.30499999999999999</v>
      </c>
      <c r="K1263" s="8">
        <v>0.32300000000000001</v>
      </c>
      <c r="L1263" s="8">
        <v>0.629</v>
      </c>
      <c r="M1263" s="7">
        <v>46</v>
      </c>
      <c r="N1263" s="7">
        <v>196</v>
      </c>
      <c r="O1263" s="7">
        <v>167</v>
      </c>
      <c r="P1263" s="7">
        <v>26</v>
      </c>
      <c r="Q1263" s="7">
        <v>39</v>
      </c>
      <c r="R1263" s="7">
        <v>7</v>
      </c>
      <c r="S1263" s="7">
        <v>1</v>
      </c>
      <c r="T1263" s="7">
        <v>2</v>
      </c>
      <c r="U1263" s="7">
        <v>23</v>
      </c>
      <c r="V1263" s="7">
        <v>2</v>
      </c>
      <c r="W1263" s="7">
        <v>17</v>
      </c>
      <c r="X1263" s="7">
        <v>32</v>
      </c>
      <c r="Y1263" s="7">
        <v>4</v>
      </c>
      <c r="Z1263" s="7">
        <v>2</v>
      </c>
      <c r="AA1263"/>
    </row>
    <row r="1264" spans="1:27" x14ac:dyDescent="0.25">
      <c r="A1264" s="24" t="str">
        <f t="shared" si="61"/>
        <v/>
      </c>
      <c r="B1264" s="24">
        <f t="shared" si="59"/>
        <v>1</v>
      </c>
      <c r="C1264" s="24">
        <f t="shared" si="60"/>
        <v>1</v>
      </c>
      <c r="D1264" s="24">
        <v>2026</v>
      </c>
      <c r="E1264" s="7" t="s">
        <v>1372</v>
      </c>
      <c r="F1264" s="7" t="s">
        <v>1364</v>
      </c>
      <c r="G1264" s="7" t="s">
        <v>37</v>
      </c>
      <c r="H1264" s="7" t="s">
        <v>38</v>
      </c>
      <c r="I1264" s="8">
        <v>0.28299999999999997</v>
      </c>
      <c r="J1264" s="8">
        <v>0.33600000000000002</v>
      </c>
      <c r="K1264" s="8">
        <v>0.46500000000000002</v>
      </c>
      <c r="L1264" s="8">
        <v>0.8</v>
      </c>
      <c r="M1264" s="7">
        <v>29</v>
      </c>
      <c r="N1264" s="7">
        <v>137</v>
      </c>
      <c r="O1264" s="7">
        <v>127</v>
      </c>
      <c r="P1264" s="7">
        <v>20</v>
      </c>
      <c r="Q1264" s="7">
        <v>36</v>
      </c>
      <c r="R1264" s="7">
        <v>8</v>
      </c>
      <c r="S1264" s="7">
        <v>0</v>
      </c>
      <c r="T1264" s="7">
        <v>5</v>
      </c>
      <c r="U1264" s="7">
        <v>21</v>
      </c>
      <c r="V1264" s="7">
        <v>1</v>
      </c>
      <c r="W1264" s="7">
        <v>9</v>
      </c>
      <c r="X1264" s="7">
        <v>24</v>
      </c>
      <c r="Y1264" s="7">
        <v>5</v>
      </c>
      <c r="Z1264" s="7">
        <v>1</v>
      </c>
      <c r="AA1264"/>
    </row>
    <row r="1265" spans="1:27" x14ac:dyDescent="0.25">
      <c r="A1265" s="24" t="str">
        <f t="shared" si="61"/>
        <v/>
      </c>
      <c r="B1265" s="24" t="str">
        <f t="shared" si="59"/>
        <v/>
      </c>
      <c r="C1265" s="24">
        <f t="shared" si="60"/>
        <v>1</v>
      </c>
      <c r="D1265" s="24">
        <v>2026</v>
      </c>
      <c r="E1265" s="7" t="s">
        <v>1371</v>
      </c>
      <c r="F1265" s="7" t="s">
        <v>1364</v>
      </c>
      <c r="G1265" s="7" t="s">
        <v>24</v>
      </c>
      <c r="H1265" s="7" t="s">
        <v>27</v>
      </c>
      <c r="I1265" s="8">
        <v>0.28299999999999997</v>
      </c>
      <c r="J1265" s="8">
        <v>0.40699999999999997</v>
      </c>
      <c r="K1265" s="8">
        <v>0.35899999999999999</v>
      </c>
      <c r="L1265" s="8">
        <v>0.76600000000000001</v>
      </c>
      <c r="M1265" s="7">
        <v>28</v>
      </c>
      <c r="N1265" s="7">
        <v>114</v>
      </c>
      <c r="O1265" s="7">
        <v>92</v>
      </c>
      <c r="P1265" s="7">
        <v>25</v>
      </c>
      <c r="Q1265" s="7">
        <v>26</v>
      </c>
      <c r="R1265" s="7">
        <v>4</v>
      </c>
      <c r="S1265" s="7">
        <v>0</v>
      </c>
      <c r="T1265" s="7">
        <v>1</v>
      </c>
      <c r="U1265" s="7">
        <v>10</v>
      </c>
      <c r="V1265" s="7">
        <v>2</v>
      </c>
      <c r="W1265" s="7">
        <v>18</v>
      </c>
      <c r="X1265" s="7">
        <v>24</v>
      </c>
      <c r="Y1265" s="7">
        <v>9</v>
      </c>
      <c r="Z1265" s="7">
        <v>2</v>
      </c>
      <c r="AA1265"/>
    </row>
    <row r="1266" spans="1:27" x14ac:dyDescent="0.25">
      <c r="A1266" s="24" t="str">
        <f t="shared" si="61"/>
        <v/>
      </c>
      <c r="B1266" s="24" t="str">
        <f t="shared" si="59"/>
        <v/>
      </c>
      <c r="C1266" s="24" t="str">
        <f t="shared" si="60"/>
        <v/>
      </c>
      <c r="D1266" s="24">
        <v>2026</v>
      </c>
      <c r="E1266" s="7" t="s">
        <v>1373</v>
      </c>
      <c r="F1266" s="7" t="s">
        <v>1364</v>
      </c>
      <c r="G1266" s="7" t="s">
        <v>47</v>
      </c>
      <c r="H1266" s="7" t="s">
        <v>33</v>
      </c>
      <c r="I1266" s="8">
        <v>0.26800000000000002</v>
      </c>
      <c r="J1266" s="8">
        <v>0.33300000000000002</v>
      </c>
      <c r="K1266" s="8">
        <v>0.41499999999999998</v>
      </c>
      <c r="L1266" s="8">
        <v>0.748</v>
      </c>
      <c r="M1266" s="7">
        <v>18</v>
      </c>
      <c r="N1266" s="7">
        <v>45</v>
      </c>
      <c r="O1266" s="7">
        <v>41</v>
      </c>
      <c r="P1266" s="7">
        <v>3</v>
      </c>
      <c r="Q1266" s="7">
        <v>11</v>
      </c>
      <c r="R1266" s="7">
        <v>3</v>
      </c>
      <c r="S1266" s="7">
        <v>0</v>
      </c>
      <c r="T1266" s="7">
        <v>1</v>
      </c>
      <c r="U1266" s="7">
        <v>8</v>
      </c>
      <c r="V1266" s="7">
        <v>0</v>
      </c>
      <c r="W1266" s="7">
        <v>4</v>
      </c>
      <c r="X1266" s="7">
        <v>16</v>
      </c>
      <c r="Y1266" s="7">
        <v>0</v>
      </c>
      <c r="Z1266" s="7">
        <v>1</v>
      </c>
      <c r="AA1266"/>
    </row>
    <row r="1267" spans="1:27" x14ac:dyDescent="0.25">
      <c r="A1267" s="24" t="str">
        <f t="shared" si="61"/>
        <v/>
      </c>
      <c r="B1267" s="24" t="str">
        <f t="shared" si="59"/>
        <v/>
      </c>
      <c r="C1267" s="24">
        <f t="shared" si="60"/>
        <v>1</v>
      </c>
      <c r="D1267" s="24">
        <v>2026</v>
      </c>
      <c r="E1267" s="7" t="s">
        <v>1374</v>
      </c>
      <c r="F1267" s="7" t="s">
        <v>1364</v>
      </c>
      <c r="G1267" s="7" t="s">
        <v>37</v>
      </c>
      <c r="H1267" s="7" t="s">
        <v>42</v>
      </c>
      <c r="I1267" s="8">
        <v>0.26400000000000001</v>
      </c>
      <c r="J1267" s="8">
        <v>0.34599999999999997</v>
      </c>
      <c r="K1267" s="8">
        <v>0.38500000000000001</v>
      </c>
      <c r="L1267" s="8">
        <v>0.73</v>
      </c>
      <c r="M1267" s="7">
        <v>29</v>
      </c>
      <c r="N1267" s="7">
        <v>109</v>
      </c>
      <c r="O1267" s="7">
        <v>91</v>
      </c>
      <c r="P1267" s="7">
        <v>18</v>
      </c>
      <c r="Q1267" s="7">
        <v>24</v>
      </c>
      <c r="R1267" s="7">
        <v>5</v>
      </c>
      <c r="S1267" s="7">
        <v>0</v>
      </c>
      <c r="T1267" s="7">
        <v>2</v>
      </c>
      <c r="U1267" s="7">
        <v>17</v>
      </c>
      <c r="V1267" s="7">
        <v>6</v>
      </c>
      <c r="W1267" s="7">
        <v>7</v>
      </c>
      <c r="X1267" s="7">
        <v>28</v>
      </c>
      <c r="Y1267" s="7">
        <v>3</v>
      </c>
      <c r="Z1267" s="7">
        <v>3</v>
      </c>
      <c r="AA1267"/>
    </row>
    <row r="1268" spans="1:27" x14ac:dyDescent="0.25">
      <c r="A1268" s="24">
        <f t="shared" si="61"/>
        <v>1</v>
      </c>
      <c r="B1268" s="24" t="str">
        <f t="shared" si="59"/>
        <v/>
      </c>
      <c r="C1268" s="24" t="str">
        <f t="shared" si="60"/>
        <v/>
      </c>
      <c r="D1268" s="24">
        <v>2026</v>
      </c>
      <c r="E1268" s="7" t="s">
        <v>1375</v>
      </c>
      <c r="F1268" s="7" t="s">
        <v>1364</v>
      </c>
      <c r="G1268" s="7" t="s">
        <v>32</v>
      </c>
      <c r="H1268" s="7" t="s">
        <v>38</v>
      </c>
      <c r="I1268" s="8">
        <v>0.25</v>
      </c>
      <c r="J1268" s="8">
        <v>0.46400000000000002</v>
      </c>
      <c r="K1268" s="8">
        <v>0.25</v>
      </c>
      <c r="L1268" s="8">
        <v>0.71399999999999997</v>
      </c>
      <c r="M1268" s="7">
        <v>12</v>
      </c>
      <c r="N1268" s="7">
        <v>28</v>
      </c>
      <c r="O1268" s="7">
        <v>20</v>
      </c>
      <c r="P1268" s="7">
        <v>2</v>
      </c>
      <c r="Q1268" s="7">
        <v>5</v>
      </c>
      <c r="R1268" s="7">
        <v>0</v>
      </c>
      <c r="S1268" s="7">
        <v>0</v>
      </c>
      <c r="T1268" s="7">
        <v>0</v>
      </c>
      <c r="U1268" s="7">
        <v>3</v>
      </c>
      <c r="V1268" s="7">
        <v>5</v>
      </c>
      <c r="W1268" s="7">
        <v>3</v>
      </c>
      <c r="X1268" s="7">
        <v>8</v>
      </c>
      <c r="Y1268" s="7">
        <v>0</v>
      </c>
      <c r="Z1268" s="7">
        <v>0</v>
      </c>
      <c r="AA1268"/>
    </row>
    <row r="1269" spans="1:27" x14ac:dyDescent="0.25">
      <c r="A1269" s="24" t="str">
        <f t="shared" si="61"/>
        <v/>
      </c>
      <c r="B1269" s="24" t="str">
        <f t="shared" si="59"/>
        <v/>
      </c>
      <c r="C1269" s="24" t="str">
        <f t="shared" si="60"/>
        <v/>
      </c>
      <c r="D1269" s="24">
        <v>2026</v>
      </c>
      <c r="E1269" s="7" t="s">
        <v>1376</v>
      </c>
      <c r="F1269" s="7" t="s">
        <v>1364</v>
      </c>
      <c r="G1269" s="7" t="s">
        <v>37</v>
      </c>
      <c r="H1269" s="7" t="s">
        <v>30</v>
      </c>
      <c r="I1269" s="8">
        <v>0.24099999999999999</v>
      </c>
      <c r="J1269" s="8">
        <v>0.34300000000000003</v>
      </c>
      <c r="K1269" s="8">
        <v>0.27700000000000002</v>
      </c>
      <c r="L1269" s="8">
        <v>0.621</v>
      </c>
      <c r="M1269" s="7">
        <v>30</v>
      </c>
      <c r="N1269" s="7">
        <v>104</v>
      </c>
      <c r="O1269" s="7">
        <v>83</v>
      </c>
      <c r="P1269" s="7">
        <v>16</v>
      </c>
      <c r="Q1269" s="7">
        <v>20</v>
      </c>
      <c r="R1269" s="7">
        <v>3</v>
      </c>
      <c r="S1269" s="7">
        <v>0</v>
      </c>
      <c r="T1269" s="7">
        <v>0</v>
      </c>
      <c r="U1269" s="7">
        <v>13</v>
      </c>
      <c r="V1269" s="7">
        <v>1</v>
      </c>
      <c r="W1269" s="7">
        <v>13</v>
      </c>
      <c r="X1269" s="7">
        <v>18</v>
      </c>
      <c r="Y1269" s="7">
        <v>8</v>
      </c>
      <c r="Z1269" s="7">
        <v>2</v>
      </c>
      <c r="AA1269"/>
    </row>
    <row r="1270" spans="1:27" x14ac:dyDescent="0.25">
      <c r="A1270" s="24" t="str">
        <f t="shared" si="61"/>
        <v/>
      </c>
      <c r="B1270" s="24" t="str">
        <f t="shared" si="59"/>
        <v/>
      </c>
      <c r="C1270" s="24" t="str">
        <f t="shared" si="60"/>
        <v/>
      </c>
      <c r="D1270" s="24">
        <v>2026</v>
      </c>
      <c r="E1270" s="7" t="s">
        <v>1377</v>
      </c>
      <c r="F1270" s="7" t="s">
        <v>1364</v>
      </c>
      <c r="G1270" s="7" t="s">
        <v>24</v>
      </c>
      <c r="H1270" s="7" t="s">
        <v>25</v>
      </c>
      <c r="I1270" s="8">
        <v>0.217</v>
      </c>
      <c r="J1270" s="8">
        <v>0.34200000000000003</v>
      </c>
      <c r="K1270" s="8">
        <v>0.35</v>
      </c>
      <c r="L1270" s="8">
        <v>0.69199999999999995</v>
      </c>
      <c r="M1270" s="7">
        <v>21</v>
      </c>
      <c r="N1270" s="7">
        <v>73</v>
      </c>
      <c r="O1270" s="7">
        <v>60</v>
      </c>
      <c r="P1270" s="7">
        <v>10</v>
      </c>
      <c r="Q1270" s="7">
        <v>13</v>
      </c>
      <c r="R1270" s="7">
        <v>5</v>
      </c>
      <c r="S1270" s="7">
        <v>0</v>
      </c>
      <c r="T1270" s="7">
        <v>1</v>
      </c>
      <c r="U1270" s="7">
        <v>8</v>
      </c>
      <c r="V1270" s="7">
        <v>3</v>
      </c>
      <c r="W1270" s="7">
        <v>9</v>
      </c>
      <c r="X1270" s="7">
        <v>12</v>
      </c>
      <c r="Y1270" s="7">
        <v>1</v>
      </c>
      <c r="Z1270" s="7">
        <v>1</v>
      </c>
      <c r="AA1270"/>
    </row>
    <row r="1271" spans="1:27" x14ac:dyDescent="0.25">
      <c r="A1271" s="24" t="str">
        <f t="shared" si="61"/>
        <v/>
      </c>
      <c r="B1271" s="24" t="str">
        <f t="shared" si="59"/>
        <v/>
      </c>
      <c r="C1271" s="24">
        <f t="shared" si="60"/>
        <v>1</v>
      </c>
      <c r="D1271" s="24">
        <v>2026</v>
      </c>
      <c r="E1271" s="7" t="s">
        <v>1378</v>
      </c>
      <c r="F1271" s="7" t="s">
        <v>1364</v>
      </c>
      <c r="G1271" s="7" t="s">
        <v>24</v>
      </c>
      <c r="H1271" s="7" t="s">
        <v>25</v>
      </c>
      <c r="I1271" s="8">
        <v>0.216</v>
      </c>
      <c r="J1271" s="8">
        <v>0.28000000000000003</v>
      </c>
      <c r="K1271" s="8">
        <v>0.33300000000000002</v>
      </c>
      <c r="L1271" s="8">
        <v>0.61299999999999999</v>
      </c>
      <c r="M1271" s="7">
        <v>35</v>
      </c>
      <c r="N1271" s="7">
        <v>126</v>
      </c>
      <c r="O1271" s="7">
        <v>111</v>
      </c>
      <c r="P1271" s="7">
        <v>7</v>
      </c>
      <c r="Q1271" s="7">
        <v>24</v>
      </c>
      <c r="R1271" s="7">
        <v>10</v>
      </c>
      <c r="S1271" s="7">
        <v>0</v>
      </c>
      <c r="T1271" s="7">
        <v>1</v>
      </c>
      <c r="U1271" s="7">
        <v>23</v>
      </c>
      <c r="V1271" s="7">
        <v>2</v>
      </c>
      <c r="W1271" s="7">
        <v>9</v>
      </c>
      <c r="X1271" s="7">
        <v>32</v>
      </c>
      <c r="Y1271" s="7">
        <v>1</v>
      </c>
      <c r="Z1271" s="7">
        <v>0</v>
      </c>
      <c r="AA1271"/>
    </row>
    <row r="1272" spans="1:27" x14ac:dyDescent="0.25">
      <c r="A1272" s="24" t="str">
        <f t="shared" si="61"/>
        <v/>
      </c>
      <c r="B1272" s="24" t="str">
        <f t="shared" si="59"/>
        <v/>
      </c>
      <c r="C1272" s="24" t="str">
        <f t="shared" si="60"/>
        <v/>
      </c>
      <c r="D1272" s="24">
        <v>2026</v>
      </c>
      <c r="E1272" s="7" t="s">
        <v>1379</v>
      </c>
      <c r="F1272" s="7" t="s">
        <v>1364</v>
      </c>
      <c r="G1272" s="7" t="s">
        <v>24</v>
      </c>
      <c r="H1272" s="7" t="s">
        <v>25</v>
      </c>
      <c r="I1272" s="8">
        <v>6.3E-2</v>
      </c>
      <c r="J1272" s="8">
        <v>0.16700000000000001</v>
      </c>
      <c r="K1272" s="8">
        <v>6.3E-2</v>
      </c>
      <c r="L1272" s="8">
        <v>0.22900000000000001</v>
      </c>
      <c r="M1272" s="7">
        <v>5</v>
      </c>
      <c r="N1272" s="7">
        <v>18</v>
      </c>
      <c r="O1272" s="7">
        <v>16</v>
      </c>
      <c r="P1272" s="7">
        <v>1</v>
      </c>
      <c r="Q1272" s="7">
        <v>1</v>
      </c>
      <c r="R1272" s="7">
        <v>0</v>
      </c>
      <c r="S1272" s="7">
        <v>0</v>
      </c>
      <c r="T1272" s="7">
        <v>0</v>
      </c>
      <c r="U1272" s="7">
        <v>0</v>
      </c>
      <c r="V1272" s="7">
        <v>1</v>
      </c>
      <c r="W1272" s="7">
        <v>1</v>
      </c>
      <c r="X1272" s="7">
        <v>5</v>
      </c>
      <c r="Y1272" s="7">
        <v>0</v>
      </c>
      <c r="Z1272" s="7">
        <v>0</v>
      </c>
      <c r="AA1272"/>
    </row>
    <row r="1273" spans="1:27" x14ac:dyDescent="0.25">
      <c r="A1273" s="24" t="str">
        <f t="shared" si="61"/>
        <v/>
      </c>
      <c r="B1273" s="24" t="str">
        <f t="shared" si="59"/>
        <v/>
      </c>
      <c r="C1273" s="24" t="str">
        <f t="shared" si="60"/>
        <v/>
      </c>
      <c r="D1273" s="24">
        <v>2026</v>
      </c>
      <c r="E1273" s="7" t="s">
        <v>1380</v>
      </c>
      <c r="F1273" s="7" t="s">
        <v>1381</v>
      </c>
      <c r="G1273" s="7" t="s">
        <v>37</v>
      </c>
      <c r="H1273" s="7" t="s">
        <v>35</v>
      </c>
      <c r="I1273" s="8">
        <v>0.34300000000000003</v>
      </c>
      <c r="J1273" s="8">
        <v>0.436</v>
      </c>
      <c r="K1273" s="8">
        <v>0.70099999999999996</v>
      </c>
      <c r="L1273" s="8">
        <v>1.137</v>
      </c>
      <c r="M1273" s="7">
        <v>51</v>
      </c>
      <c r="N1273" s="7">
        <v>241</v>
      </c>
      <c r="O1273" s="7">
        <v>201</v>
      </c>
      <c r="P1273" s="7">
        <v>43</v>
      </c>
      <c r="Q1273" s="7">
        <v>69</v>
      </c>
      <c r="R1273" s="7">
        <v>17</v>
      </c>
      <c r="S1273" s="7">
        <v>2</v>
      </c>
      <c r="T1273" s="7">
        <v>17</v>
      </c>
      <c r="U1273" s="7">
        <v>45</v>
      </c>
      <c r="V1273" s="7">
        <v>14</v>
      </c>
      <c r="W1273" s="7">
        <v>22</v>
      </c>
      <c r="X1273" s="7">
        <v>50</v>
      </c>
      <c r="Y1273" s="7">
        <v>10</v>
      </c>
      <c r="Z1273" s="7">
        <v>2</v>
      </c>
      <c r="AA1273"/>
    </row>
    <row r="1274" spans="1:27" x14ac:dyDescent="0.25">
      <c r="A1274" s="24" t="str">
        <f t="shared" si="61"/>
        <v/>
      </c>
      <c r="B1274" s="24" t="str">
        <f t="shared" si="59"/>
        <v/>
      </c>
      <c r="C1274" s="24" t="str">
        <f t="shared" si="60"/>
        <v/>
      </c>
      <c r="D1274" s="24">
        <v>2026</v>
      </c>
      <c r="E1274" s="7" t="s">
        <v>1382</v>
      </c>
      <c r="F1274" s="7" t="s">
        <v>1381</v>
      </c>
      <c r="G1274" s="7" t="s">
        <v>24</v>
      </c>
      <c r="H1274" s="7" t="s">
        <v>30</v>
      </c>
      <c r="I1274" s="8">
        <v>0.30099999999999999</v>
      </c>
      <c r="J1274" s="8">
        <v>0.41</v>
      </c>
      <c r="K1274" s="8">
        <v>0.33500000000000002</v>
      </c>
      <c r="L1274" s="8">
        <v>0.745</v>
      </c>
      <c r="M1274" s="7">
        <v>44</v>
      </c>
      <c r="N1274" s="7">
        <v>214</v>
      </c>
      <c r="O1274" s="7">
        <v>176</v>
      </c>
      <c r="P1274" s="7">
        <v>32</v>
      </c>
      <c r="Q1274" s="7">
        <v>53</v>
      </c>
      <c r="R1274" s="7">
        <v>3</v>
      </c>
      <c r="S1274" s="7">
        <v>0</v>
      </c>
      <c r="T1274" s="7">
        <v>1</v>
      </c>
      <c r="U1274" s="7">
        <v>20</v>
      </c>
      <c r="V1274" s="7">
        <v>1</v>
      </c>
      <c r="W1274" s="7">
        <v>32</v>
      </c>
      <c r="X1274" s="7">
        <v>30</v>
      </c>
      <c r="Y1274" s="7">
        <v>5</v>
      </c>
      <c r="Z1274" s="7">
        <v>3</v>
      </c>
      <c r="AA1274"/>
    </row>
    <row r="1275" spans="1:27" x14ac:dyDescent="0.25">
      <c r="A1275" s="24">
        <f t="shared" si="61"/>
        <v>1</v>
      </c>
      <c r="B1275" s="24" t="str">
        <f t="shared" si="59"/>
        <v/>
      </c>
      <c r="C1275" s="24" t="str">
        <f t="shared" si="60"/>
        <v/>
      </c>
      <c r="D1275" s="24">
        <v>2026</v>
      </c>
      <c r="E1275" s="7" t="s">
        <v>1384</v>
      </c>
      <c r="F1275" s="7" t="s">
        <v>1381</v>
      </c>
      <c r="G1275" s="7" t="s">
        <v>32</v>
      </c>
      <c r="H1275" s="7" t="s">
        <v>33</v>
      </c>
      <c r="I1275" s="8">
        <v>0.29399999999999998</v>
      </c>
      <c r="J1275" s="8">
        <v>0.34399999999999997</v>
      </c>
      <c r="K1275" s="8">
        <v>0.45700000000000002</v>
      </c>
      <c r="L1275" s="8">
        <v>0.80100000000000005</v>
      </c>
      <c r="M1275" s="7">
        <v>58</v>
      </c>
      <c r="N1275" s="7">
        <v>249</v>
      </c>
      <c r="O1275" s="7">
        <v>221</v>
      </c>
      <c r="P1275" s="7">
        <v>31</v>
      </c>
      <c r="Q1275" s="7">
        <v>65</v>
      </c>
      <c r="R1275" s="7">
        <v>8</v>
      </c>
      <c r="S1275" s="7">
        <v>2</v>
      </c>
      <c r="T1275" s="7">
        <v>8</v>
      </c>
      <c r="U1275" s="7">
        <v>39</v>
      </c>
      <c r="V1275" s="7">
        <v>9</v>
      </c>
      <c r="W1275" s="7">
        <v>10</v>
      </c>
      <c r="X1275" s="7">
        <v>31</v>
      </c>
      <c r="Y1275" s="7">
        <v>2</v>
      </c>
      <c r="Z1275" s="7">
        <v>1</v>
      </c>
      <c r="AA1275"/>
    </row>
    <row r="1276" spans="1:27" x14ac:dyDescent="0.25">
      <c r="A1276" s="24" t="str">
        <f t="shared" si="61"/>
        <v/>
      </c>
      <c r="B1276" s="24" t="str">
        <f t="shared" si="59"/>
        <v/>
      </c>
      <c r="C1276" s="24" t="str">
        <f t="shared" si="60"/>
        <v/>
      </c>
      <c r="D1276" s="24">
        <v>2026</v>
      </c>
      <c r="E1276" s="7" t="s">
        <v>1383</v>
      </c>
      <c r="F1276" s="7" t="s">
        <v>1381</v>
      </c>
      <c r="G1276" s="7" t="s">
        <v>37</v>
      </c>
      <c r="H1276" s="7" t="s">
        <v>25</v>
      </c>
      <c r="I1276" s="8">
        <v>0.28899999999999998</v>
      </c>
      <c r="J1276" s="8">
        <v>0.40200000000000002</v>
      </c>
      <c r="K1276" s="8">
        <v>0.42799999999999999</v>
      </c>
      <c r="L1276" s="8">
        <v>0.83</v>
      </c>
      <c r="M1276" s="7">
        <v>53</v>
      </c>
      <c r="N1276" s="7">
        <v>226</v>
      </c>
      <c r="O1276" s="7">
        <v>187</v>
      </c>
      <c r="P1276" s="7">
        <v>29</v>
      </c>
      <c r="Q1276" s="7">
        <v>54</v>
      </c>
      <c r="R1276" s="7">
        <v>11</v>
      </c>
      <c r="S1276" s="7">
        <v>0</v>
      </c>
      <c r="T1276" s="7">
        <v>5</v>
      </c>
      <c r="U1276" s="7">
        <v>34</v>
      </c>
      <c r="V1276" s="7">
        <v>4</v>
      </c>
      <c r="W1276" s="7">
        <v>32</v>
      </c>
      <c r="X1276" s="7">
        <v>28</v>
      </c>
      <c r="Y1276" s="7">
        <v>2</v>
      </c>
      <c r="Z1276" s="7">
        <v>0</v>
      </c>
      <c r="AA1276"/>
    </row>
    <row r="1277" spans="1:27" x14ac:dyDescent="0.25">
      <c r="A1277" s="24">
        <f t="shared" si="61"/>
        <v>1</v>
      </c>
      <c r="B1277" s="24" t="str">
        <f t="shared" si="59"/>
        <v/>
      </c>
      <c r="C1277" s="24" t="str">
        <f t="shared" si="60"/>
        <v/>
      </c>
      <c r="D1277" s="24">
        <v>2026</v>
      </c>
      <c r="E1277" s="7" t="s">
        <v>1386</v>
      </c>
      <c r="F1277" s="7" t="s">
        <v>1381</v>
      </c>
      <c r="G1277" s="7" t="s">
        <v>29</v>
      </c>
      <c r="H1277" s="7" t="s">
        <v>40</v>
      </c>
      <c r="I1277" s="8">
        <v>0.26100000000000001</v>
      </c>
      <c r="J1277" s="8">
        <v>0.34599999999999997</v>
      </c>
      <c r="K1277" s="8">
        <v>0.30599999999999999</v>
      </c>
      <c r="L1277" s="8">
        <v>0.65200000000000002</v>
      </c>
      <c r="M1277" s="7">
        <v>47</v>
      </c>
      <c r="N1277" s="7">
        <v>180</v>
      </c>
      <c r="O1277" s="7">
        <v>157</v>
      </c>
      <c r="P1277" s="7">
        <v>28</v>
      </c>
      <c r="Q1277" s="7">
        <v>41</v>
      </c>
      <c r="R1277" s="7">
        <v>7</v>
      </c>
      <c r="S1277" s="7">
        <v>0</v>
      </c>
      <c r="T1277" s="7">
        <v>0</v>
      </c>
      <c r="U1277" s="7">
        <v>11</v>
      </c>
      <c r="V1277" s="7">
        <v>8</v>
      </c>
      <c r="W1277" s="7">
        <v>13</v>
      </c>
      <c r="X1277" s="7">
        <v>34</v>
      </c>
      <c r="Y1277" s="7">
        <v>1</v>
      </c>
      <c r="Z1277" s="7">
        <v>1</v>
      </c>
      <c r="AA1277"/>
    </row>
    <row r="1278" spans="1:27" x14ac:dyDescent="0.25">
      <c r="A1278" s="24" t="str">
        <f t="shared" si="61"/>
        <v/>
      </c>
      <c r="B1278" s="24" t="str">
        <f t="shared" si="59"/>
        <v/>
      </c>
      <c r="C1278" s="24" t="str">
        <f t="shared" si="60"/>
        <v/>
      </c>
      <c r="D1278" s="24">
        <v>2026</v>
      </c>
      <c r="E1278" s="7" t="s">
        <v>1385</v>
      </c>
      <c r="F1278" s="7" t="s">
        <v>1381</v>
      </c>
      <c r="G1278" s="7" t="s">
        <v>47</v>
      </c>
      <c r="H1278" s="7" t="s">
        <v>44</v>
      </c>
      <c r="I1278" s="8">
        <v>0.251</v>
      </c>
      <c r="J1278" s="8">
        <v>0.371</v>
      </c>
      <c r="K1278" s="8">
        <v>0.48299999999999998</v>
      </c>
      <c r="L1278" s="8">
        <v>0.85399999999999998</v>
      </c>
      <c r="M1278" s="7">
        <v>57</v>
      </c>
      <c r="N1278" s="7">
        <v>248</v>
      </c>
      <c r="O1278" s="7">
        <v>203</v>
      </c>
      <c r="P1278" s="7">
        <v>41</v>
      </c>
      <c r="Q1278" s="7">
        <v>51</v>
      </c>
      <c r="R1278" s="7">
        <v>8</v>
      </c>
      <c r="S1278" s="7">
        <v>0</v>
      </c>
      <c r="T1278" s="7">
        <v>13</v>
      </c>
      <c r="U1278" s="7">
        <v>41</v>
      </c>
      <c r="V1278" s="7">
        <v>27</v>
      </c>
      <c r="W1278" s="7">
        <v>14</v>
      </c>
      <c r="X1278" s="7">
        <v>64</v>
      </c>
      <c r="Y1278" s="7">
        <v>6</v>
      </c>
      <c r="Z1278" s="7">
        <v>0</v>
      </c>
      <c r="AA1278"/>
    </row>
    <row r="1279" spans="1:27" x14ac:dyDescent="0.25">
      <c r="A1279" s="24" t="str">
        <f t="shared" si="61"/>
        <v/>
      </c>
      <c r="B1279" s="24" t="str">
        <f t="shared" si="59"/>
        <v/>
      </c>
      <c r="C1279" s="24" t="str">
        <f t="shared" si="60"/>
        <v/>
      </c>
      <c r="D1279" s="24">
        <v>2026</v>
      </c>
      <c r="E1279" s="7" t="s">
        <v>1387</v>
      </c>
      <c r="F1279" s="7" t="s">
        <v>1381</v>
      </c>
      <c r="G1279" s="7" t="s">
        <v>37</v>
      </c>
      <c r="H1279" s="7" t="s">
        <v>38</v>
      </c>
      <c r="I1279" s="8">
        <v>0.23899999999999999</v>
      </c>
      <c r="J1279" s="8">
        <v>0.35</v>
      </c>
      <c r="K1279" s="8">
        <v>0.34799999999999998</v>
      </c>
      <c r="L1279" s="8">
        <v>0.69799999999999995</v>
      </c>
      <c r="M1279" s="7">
        <v>47</v>
      </c>
      <c r="N1279" s="7">
        <v>164</v>
      </c>
      <c r="O1279" s="7">
        <v>138</v>
      </c>
      <c r="P1279" s="7">
        <v>14</v>
      </c>
      <c r="Q1279" s="7">
        <v>33</v>
      </c>
      <c r="R1279" s="7">
        <v>6</v>
      </c>
      <c r="S1279" s="7">
        <v>0</v>
      </c>
      <c r="T1279" s="7">
        <v>3</v>
      </c>
      <c r="U1279" s="7">
        <v>16</v>
      </c>
      <c r="V1279" s="7">
        <v>6</v>
      </c>
      <c r="W1279" s="7">
        <v>18</v>
      </c>
      <c r="X1279" s="7">
        <v>51</v>
      </c>
      <c r="Y1279" s="7">
        <v>2</v>
      </c>
      <c r="Z1279" s="7">
        <v>0</v>
      </c>
      <c r="AA1279"/>
    </row>
    <row r="1280" spans="1:27" x14ac:dyDescent="0.25">
      <c r="A1280" s="24" t="str">
        <f t="shared" si="61"/>
        <v/>
      </c>
      <c r="B1280" s="24" t="str">
        <f t="shared" si="59"/>
        <v/>
      </c>
      <c r="C1280" s="24" t="str">
        <f t="shared" si="60"/>
        <v/>
      </c>
      <c r="D1280" s="24">
        <v>2026</v>
      </c>
      <c r="E1280" s="7" t="s">
        <v>1390</v>
      </c>
      <c r="F1280" s="7" t="s">
        <v>1381</v>
      </c>
      <c r="G1280" s="7" t="s">
        <v>37</v>
      </c>
      <c r="H1280" s="7" t="s">
        <v>44</v>
      </c>
      <c r="I1280" s="8">
        <v>0.23100000000000001</v>
      </c>
      <c r="J1280" s="8">
        <v>0.31900000000000001</v>
      </c>
      <c r="K1280" s="8">
        <v>0.48799999999999999</v>
      </c>
      <c r="L1280" s="8">
        <v>0.80600000000000005</v>
      </c>
      <c r="M1280" s="7">
        <v>46</v>
      </c>
      <c r="N1280" s="7">
        <v>138</v>
      </c>
      <c r="O1280" s="7">
        <v>121</v>
      </c>
      <c r="P1280" s="7">
        <v>18</v>
      </c>
      <c r="Q1280" s="7">
        <v>28</v>
      </c>
      <c r="R1280" s="7">
        <v>5</v>
      </c>
      <c r="S1280" s="7">
        <v>1</v>
      </c>
      <c r="T1280" s="7">
        <v>8</v>
      </c>
      <c r="U1280" s="7">
        <v>20</v>
      </c>
      <c r="V1280" s="7">
        <v>1</v>
      </c>
      <c r="W1280" s="7">
        <v>15</v>
      </c>
      <c r="X1280" s="7">
        <v>35</v>
      </c>
      <c r="Y1280" s="7">
        <v>1</v>
      </c>
      <c r="Z1280" s="7">
        <v>1</v>
      </c>
      <c r="AA1280"/>
    </row>
    <row r="1281" spans="1:27" x14ac:dyDescent="0.25">
      <c r="A1281" s="24" t="str">
        <f t="shared" si="61"/>
        <v/>
      </c>
      <c r="B1281" s="24" t="str">
        <f t="shared" si="59"/>
        <v/>
      </c>
      <c r="C1281" s="24">
        <f t="shared" si="60"/>
        <v>1</v>
      </c>
      <c r="D1281" s="24">
        <v>2026</v>
      </c>
      <c r="E1281" s="7" t="s">
        <v>1388</v>
      </c>
      <c r="F1281" s="7" t="s">
        <v>1381</v>
      </c>
      <c r="G1281" s="7" t="s">
        <v>24</v>
      </c>
      <c r="H1281" s="7" t="s">
        <v>30</v>
      </c>
      <c r="I1281" s="8">
        <v>0.22500000000000001</v>
      </c>
      <c r="J1281" s="8">
        <v>0.34300000000000003</v>
      </c>
      <c r="K1281" s="8">
        <v>0.46400000000000002</v>
      </c>
      <c r="L1281" s="8">
        <v>0.80600000000000005</v>
      </c>
      <c r="M1281" s="7">
        <v>49</v>
      </c>
      <c r="N1281" s="7">
        <v>181</v>
      </c>
      <c r="O1281" s="7">
        <v>151</v>
      </c>
      <c r="P1281" s="7">
        <v>21</v>
      </c>
      <c r="Q1281" s="7">
        <v>34</v>
      </c>
      <c r="R1281" s="7">
        <v>9</v>
      </c>
      <c r="S1281" s="7">
        <v>0</v>
      </c>
      <c r="T1281" s="7">
        <v>9</v>
      </c>
      <c r="U1281" s="7">
        <v>24</v>
      </c>
      <c r="V1281" s="7">
        <v>9</v>
      </c>
      <c r="W1281" s="7">
        <v>19</v>
      </c>
      <c r="X1281" s="7">
        <v>60</v>
      </c>
      <c r="Y1281" s="7">
        <v>3</v>
      </c>
      <c r="Z1281" s="7">
        <v>2</v>
      </c>
      <c r="AA1281"/>
    </row>
    <row r="1282" spans="1:27" x14ac:dyDescent="0.25">
      <c r="A1282" s="24" t="str">
        <f t="shared" si="61"/>
        <v/>
      </c>
      <c r="B1282" s="24" t="str">
        <f t="shared" ref="B1282:B1345" si="62">IF(COUNTIFS(Draft_Player,$E1282),COUNTIFS(Draft_Player,$E1282),"")</f>
        <v/>
      </c>
      <c r="C1282" s="24">
        <f t="shared" ref="C1282:C1345" si="63">IF(COUNTIFS(Transfers_Player,$E1282),COUNTIFS(Transfers_Player,$E1282),"")</f>
        <v>1</v>
      </c>
      <c r="D1282" s="24">
        <v>2026</v>
      </c>
      <c r="E1282" s="7" t="s">
        <v>1389</v>
      </c>
      <c r="F1282" s="7" t="s">
        <v>1381</v>
      </c>
      <c r="G1282" s="7" t="s">
        <v>24</v>
      </c>
      <c r="H1282" s="7" t="s">
        <v>27</v>
      </c>
      <c r="I1282" s="8">
        <v>0.216</v>
      </c>
      <c r="J1282" s="8">
        <v>0.29799999999999999</v>
      </c>
      <c r="K1282" s="8">
        <v>0.315</v>
      </c>
      <c r="L1282" s="8">
        <v>0.61399999999999999</v>
      </c>
      <c r="M1282" s="7">
        <v>45</v>
      </c>
      <c r="N1282" s="7">
        <v>126</v>
      </c>
      <c r="O1282" s="7">
        <v>111</v>
      </c>
      <c r="P1282" s="7">
        <v>18</v>
      </c>
      <c r="Q1282" s="7">
        <v>24</v>
      </c>
      <c r="R1282" s="7">
        <v>2</v>
      </c>
      <c r="S1282" s="7">
        <v>0</v>
      </c>
      <c r="T1282" s="7">
        <v>3</v>
      </c>
      <c r="U1282" s="7">
        <v>9</v>
      </c>
      <c r="V1282" s="7">
        <v>2</v>
      </c>
      <c r="W1282" s="7">
        <v>11</v>
      </c>
      <c r="X1282" s="7">
        <v>47</v>
      </c>
      <c r="Y1282" s="7">
        <v>6</v>
      </c>
      <c r="Z1282" s="7">
        <v>2</v>
      </c>
      <c r="AA1282"/>
    </row>
    <row r="1283" spans="1:27" x14ac:dyDescent="0.25">
      <c r="A1283" s="24" t="str">
        <f t="shared" ref="A1283:A1346" si="64">IF(OR(G1283="SR", G1283="GR"), 1, "")</f>
        <v/>
      </c>
      <c r="B1283" s="24" t="str">
        <f t="shared" si="62"/>
        <v/>
      </c>
      <c r="C1283" s="24" t="str">
        <f t="shared" si="63"/>
        <v/>
      </c>
      <c r="D1283" s="24">
        <v>2026</v>
      </c>
      <c r="E1283" s="7" t="s">
        <v>1391</v>
      </c>
      <c r="F1283" s="7" t="s">
        <v>1381</v>
      </c>
      <c r="G1283" s="7" t="s">
        <v>24</v>
      </c>
      <c r="H1283" s="7" t="s">
        <v>40</v>
      </c>
      <c r="I1283" s="8">
        <v>0.308</v>
      </c>
      <c r="J1283" s="8">
        <v>0.36599999999999999</v>
      </c>
      <c r="K1283" s="8">
        <v>0.46200000000000002</v>
      </c>
      <c r="L1283" s="8">
        <v>0.82799999999999996</v>
      </c>
      <c r="M1283" s="7">
        <v>17</v>
      </c>
      <c r="N1283" s="7">
        <v>71</v>
      </c>
      <c r="O1283" s="7">
        <v>65</v>
      </c>
      <c r="P1283" s="7">
        <v>9</v>
      </c>
      <c r="Q1283" s="7">
        <v>20</v>
      </c>
      <c r="R1283" s="7">
        <v>7</v>
      </c>
      <c r="S1283" s="7">
        <v>0</v>
      </c>
      <c r="T1283" s="7">
        <v>1</v>
      </c>
      <c r="U1283" s="7">
        <v>4</v>
      </c>
      <c r="V1283" s="7">
        <v>3</v>
      </c>
      <c r="W1283" s="7">
        <v>3</v>
      </c>
      <c r="X1283" s="7">
        <v>16</v>
      </c>
      <c r="Y1283" s="7">
        <v>1</v>
      </c>
      <c r="Z1283" s="7">
        <v>1</v>
      </c>
      <c r="AA1283"/>
    </row>
    <row r="1284" spans="1:27" x14ac:dyDescent="0.25">
      <c r="A1284" s="24">
        <f t="shared" si="64"/>
        <v>1</v>
      </c>
      <c r="B1284" s="24" t="str">
        <f t="shared" si="62"/>
        <v/>
      </c>
      <c r="C1284" s="24" t="str">
        <f t="shared" si="63"/>
        <v/>
      </c>
      <c r="D1284" s="24">
        <v>2026</v>
      </c>
      <c r="E1284" s="7" t="s">
        <v>1392</v>
      </c>
      <c r="F1284" s="7" t="s">
        <v>1381</v>
      </c>
      <c r="G1284" s="7" t="s">
        <v>29</v>
      </c>
      <c r="H1284" s="7" t="s">
        <v>25</v>
      </c>
      <c r="I1284" s="8">
        <v>0.25</v>
      </c>
      <c r="J1284" s="8">
        <v>0.28599999999999998</v>
      </c>
      <c r="K1284" s="8">
        <v>0.35</v>
      </c>
      <c r="L1284" s="8">
        <v>0.63600000000000001</v>
      </c>
      <c r="M1284" s="7">
        <v>23</v>
      </c>
      <c r="N1284" s="7">
        <v>44</v>
      </c>
      <c r="O1284" s="7">
        <v>40</v>
      </c>
      <c r="P1284" s="7">
        <v>4</v>
      </c>
      <c r="Q1284" s="7">
        <v>10</v>
      </c>
      <c r="R1284" s="7">
        <v>4</v>
      </c>
      <c r="S1284" s="7">
        <v>0</v>
      </c>
      <c r="T1284" s="7">
        <v>0</v>
      </c>
      <c r="U1284" s="7">
        <v>1</v>
      </c>
      <c r="V1284" s="7">
        <v>1</v>
      </c>
      <c r="W1284" s="7">
        <v>1</v>
      </c>
      <c r="X1284" s="7">
        <v>14</v>
      </c>
      <c r="Y1284" s="7">
        <v>0</v>
      </c>
      <c r="Z1284" s="7">
        <v>0</v>
      </c>
      <c r="AA1284"/>
    </row>
    <row r="1285" spans="1:27" x14ac:dyDescent="0.25">
      <c r="A1285" s="24" t="str">
        <f t="shared" si="64"/>
        <v/>
      </c>
      <c r="B1285" s="24" t="str">
        <f t="shared" si="62"/>
        <v/>
      </c>
      <c r="C1285" s="24" t="str">
        <f t="shared" si="63"/>
        <v/>
      </c>
      <c r="D1285" s="24">
        <v>2026</v>
      </c>
      <c r="E1285" s="7" t="s">
        <v>1393</v>
      </c>
      <c r="F1285" s="7" t="s">
        <v>1381</v>
      </c>
      <c r="G1285" s="7" t="s">
        <v>47</v>
      </c>
      <c r="H1285" s="7" t="s">
        <v>42</v>
      </c>
      <c r="I1285" s="8">
        <v>0.22600000000000001</v>
      </c>
      <c r="J1285" s="8">
        <v>0.313</v>
      </c>
      <c r="K1285" s="8">
        <v>0.32100000000000001</v>
      </c>
      <c r="L1285" s="8">
        <v>0.63400000000000001</v>
      </c>
      <c r="M1285" s="7">
        <v>33</v>
      </c>
      <c r="N1285" s="7">
        <v>96</v>
      </c>
      <c r="O1285" s="7">
        <v>84</v>
      </c>
      <c r="P1285" s="7">
        <v>15</v>
      </c>
      <c r="Q1285" s="7">
        <v>19</v>
      </c>
      <c r="R1285" s="7">
        <v>5</v>
      </c>
      <c r="S1285" s="7">
        <v>0</v>
      </c>
      <c r="T1285" s="7">
        <v>1</v>
      </c>
      <c r="U1285" s="7">
        <v>10</v>
      </c>
      <c r="V1285" s="7">
        <v>0</v>
      </c>
      <c r="W1285" s="7">
        <v>11</v>
      </c>
      <c r="X1285" s="7">
        <v>23</v>
      </c>
      <c r="Y1285" s="7">
        <v>4</v>
      </c>
      <c r="Z1285" s="7">
        <v>2</v>
      </c>
      <c r="AA1285"/>
    </row>
    <row r="1286" spans="1:27" x14ac:dyDescent="0.25">
      <c r="A1286" s="24">
        <f t="shared" si="64"/>
        <v>1</v>
      </c>
      <c r="B1286" s="24" t="str">
        <f t="shared" si="62"/>
        <v/>
      </c>
      <c r="C1286" s="24" t="str">
        <f t="shared" si="63"/>
        <v/>
      </c>
      <c r="D1286" s="24">
        <v>2026</v>
      </c>
      <c r="E1286" s="7" t="s">
        <v>1394</v>
      </c>
      <c r="F1286" s="7" t="s">
        <v>1381</v>
      </c>
      <c r="G1286" s="7" t="s">
        <v>29</v>
      </c>
      <c r="H1286" s="7" t="s">
        <v>42</v>
      </c>
      <c r="I1286" s="8">
        <v>0.221</v>
      </c>
      <c r="J1286" s="8">
        <v>0.314</v>
      </c>
      <c r="K1286" s="8">
        <v>0.36499999999999999</v>
      </c>
      <c r="L1286" s="8">
        <v>0.67900000000000005</v>
      </c>
      <c r="M1286" s="7">
        <v>41</v>
      </c>
      <c r="N1286" s="7">
        <v>123</v>
      </c>
      <c r="O1286" s="7">
        <v>104</v>
      </c>
      <c r="P1286" s="7">
        <v>13</v>
      </c>
      <c r="Q1286" s="7">
        <v>23</v>
      </c>
      <c r="R1286" s="7">
        <v>3</v>
      </c>
      <c r="S1286" s="7">
        <v>0</v>
      </c>
      <c r="T1286" s="7">
        <v>4</v>
      </c>
      <c r="U1286" s="7">
        <v>13</v>
      </c>
      <c r="V1286" s="7">
        <v>4</v>
      </c>
      <c r="W1286" s="7">
        <v>11</v>
      </c>
      <c r="X1286" s="7">
        <v>20</v>
      </c>
      <c r="Y1286" s="7">
        <v>1</v>
      </c>
      <c r="Z1286" s="7">
        <v>0</v>
      </c>
      <c r="AA1286"/>
    </row>
    <row r="1287" spans="1:27" x14ac:dyDescent="0.25">
      <c r="A1287" s="24" t="str">
        <f t="shared" si="64"/>
        <v/>
      </c>
      <c r="B1287" s="24" t="str">
        <f t="shared" si="62"/>
        <v/>
      </c>
      <c r="C1287" s="24" t="str">
        <f t="shared" si="63"/>
        <v/>
      </c>
      <c r="D1287" s="24">
        <v>2026</v>
      </c>
      <c r="E1287" s="7" t="s">
        <v>1395</v>
      </c>
      <c r="F1287" s="7" t="s">
        <v>1381</v>
      </c>
      <c r="G1287" s="7" t="s">
        <v>47</v>
      </c>
      <c r="H1287" s="7" t="s">
        <v>25</v>
      </c>
      <c r="I1287" s="8">
        <v>0.17399999999999999</v>
      </c>
      <c r="J1287" s="8">
        <v>0.20799999999999999</v>
      </c>
      <c r="K1287" s="8">
        <v>0.217</v>
      </c>
      <c r="L1287" s="8">
        <v>0.42599999999999999</v>
      </c>
      <c r="M1287" s="7">
        <v>14</v>
      </c>
      <c r="N1287" s="7">
        <v>24</v>
      </c>
      <c r="O1287" s="7">
        <v>23</v>
      </c>
      <c r="P1287" s="7">
        <v>2</v>
      </c>
      <c r="Q1287" s="7">
        <v>4</v>
      </c>
      <c r="R1287" s="7">
        <v>1</v>
      </c>
      <c r="S1287" s="7">
        <v>0</v>
      </c>
      <c r="T1287" s="7">
        <v>0</v>
      </c>
      <c r="U1287" s="7">
        <v>1</v>
      </c>
      <c r="V1287" s="7">
        <v>0</v>
      </c>
      <c r="W1287" s="7">
        <v>1</v>
      </c>
      <c r="X1287" s="7">
        <v>11</v>
      </c>
      <c r="Y1287" s="7">
        <v>1</v>
      </c>
      <c r="Z1287" s="7">
        <v>0</v>
      </c>
      <c r="AA1287"/>
    </row>
    <row r="1288" spans="1:27" x14ac:dyDescent="0.25">
      <c r="A1288" s="24" t="str">
        <f t="shared" si="64"/>
        <v/>
      </c>
      <c r="B1288" s="24" t="str">
        <f t="shared" si="62"/>
        <v/>
      </c>
      <c r="C1288" s="24" t="str">
        <f t="shared" si="63"/>
        <v/>
      </c>
      <c r="D1288" s="24">
        <v>2026</v>
      </c>
      <c r="E1288" s="7" t="s">
        <v>1396</v>
      </c>
      <c r="F1288" s="7" t="s">
        <v>1381</v>
      </c>
      <c r="G1288" s="7" t="s">
        <v>47</v>
      </c>
      <c r="H1288" s="7" t="s">
        <v>64</v>
      </c>
      <c r="I1288" s="8">
        <v>0</v>
      </c>
      <c r="J1288" s="8">
        <v>0.42899999999999999</v>
      </c>
      <c r="K1288" s="8">
        <v>0</v>
      </c>
      <c r="L1288" s="8">
        <v>0.42899999999999999</v>
      </c>
      <c r="M1288" s="7">
        <v>6</v>
      </c>
      <c r="N1288" s="7">
        <v>7</v>
      </c>
      <c r="O1288" s="7">
        <v>4</v>
      </c>
      <c r="P1288" s="7">
        <v>1</v>
      </c>
      <c r="Q1288" s="7">
        <v>0</v>
      </c>
      <c r="R1288" s="7">
        <v>0</v>
      </c>
      <c r="S1288" s="7">
        <v>0</v>
      </c>
      <c r="T1288" s="7">
        <v>0</v>
      </c>
      <c r="U1288" s="7">
        <v>0</v>
      </c>
      <c r="V1288" s="7">
        <v>2</v>
      </c>
      <c r="W1288" s="7">
        <v>1</v>
      </c>
      <c r="X1288" s="7">
        <v>0</v>
      </c>
      <c r="Y1288" s="7">
        <v>0</v>
      </c>
      <c r="Z1288" s="7">
        <v>0</v>
      </c>
      <c r="AA1288"/>
    </row>
    <row r="1289" spans="1:27" x14ac:dyDescent="0.25">
      <c r="A1289" s="24" t="str">
        <f t="shared" si="64"/>
        <v/>
      </c>
      <c r="B1289" s="24" t="str">
        <f t="shared" si="62"/>
        <v/>
      </c>
      <c r="C1289" s="24" t="str">
        <f t="shared" si="63"/>
        <v/>
      </c>
      <c r="D1289" s="24">
        <v>2026</v>
      </c>
      <c r="E1289" s="7" t="s">
        <v>1397</v>
      </c>
      <c r="F1289" s="7" t="s">
        <v>1381</v>
      </c>
      <c r="G1289" s="7" t="s">
        <v>47</v>
      </c>
      <c r="H1289" s="7" t="s">
        <v>42</v>
      </c>
      <c r="I1289" s="8">
        <v>0</v>
      </c>
      <c r="J1289" s="8">
        <v>0</v>
      </c>
      <c r="K1289" s="8">
        <v>0</v>
      </c>
      <c r="L1289" s="8">
        <v>0</v>
      </c>
      <c r="M1289" s="7">
        <v>7</v>
      </c>
      <c r="N1289" s="7">
        <v>10</v>
      </c>
      <c r="O1289" s="7">
        <v>10</v>
      </c>
      <c r="P1289" s="7">
        <v>1</v>
      </c>
      <c r="Q1289" s="7">
        <v>0</v>
      </c>
      <c r="R1289" s="7">
        <v>0</v>
      </c>
      <c r="S1289" s="7">
        <v>0</v>
      </c>
      <c r="T1289" s="7">
        <v>0</v>
      </c>
      <c r="U1289" s="7">
        <v>0</v>
      </c>
      <c r="V1289" s="7">
        <v>0</v>
      </c>
      <c r="W1289" s="7">
        <v>0</v>
      </c>
      <c r="X1289" s="7">
        <v>5</v>
      </c>
      <c r="Y1289" s="7">
        <v>0</v>
      </c>
      <c r="Z1289" s="7">
        <v>0</v>
      </c>
      <c r="AA1289"/>
    </row>
    <row r="1290" spans="1:27" x14ac:dyDescent="0.25">
      <c r="A1290" s="24">
        <f t="shared" si="64"/>
        <v>1</v>
      </c>
      <c r="B1290" s="24" t="str">
        <f t="shared" si="62"/>
        <v/>
      </c>
      <c r="C1290" s="24" t="str">
        <f t="shared" si="63"/>
        <v/>
      </c>
      <c r="D1290" s="24">
        <v>2026</v>
      </c>
      <c r="E1290" s="7" t="s">
        <v>1398</v>
      </c>
      <c r="F1290" s="7" t="s">
        <v>1399</v>
      </c>
      <c r="G1290" s="7" t="s">
        <v>32</v>
      </c>
      <c r="H1290" s="7" t="s">
        <v>40</v>
      </c>
      <c r="I1290" s="8">
        <v>0.31900000000000001</v>
      </c>
      <c r="J1290" s="8">
        <v>0.442</v>
      </c>
      <c r="K1290" s="8">
        <v>0.55600000000000005</v>
      </c>
      <c r="L1290" s="8">
        <v>0.997</v>
      </c>
      <c r="M1290" s="7">
        <v>57</v>
      </c>
      <c r="N1290" s="7">
        <v>267</v>
      </c>
      <c r="O1290" s="7">
        <v>216</v>
      </c>
      <c r="P1290" s="7">
        <v>51</v>
      </c>
      <c r="Q1290" s="7">
        <v>69</v>
      </c>
      <c r="R1290" s="7">
        <v>14</v>
      </c>
      <c r="S1290" s="7">
        <v>2</v>
      </c>
      <c r="T1290" s="7">
        <v>11</v>
      </c>
      <c r="U1290" s="7">
        <v>44</v>
      </c>
      <c r="V1290" s="7">
        <v>13</v>
      </c>
      <c r="W1290" s="7">
        <v>35</v>
      </c>
      <c r="X1290" s="7">
        <v>61</v>
      </c>
      <c r="Y1290" s="7">
        <v>26</v>
      </c>
      <c r="Z1290" s="7">
        <v>3</v>
      </c>
      <c r="AA1290"/>
    </row>
    <row r="1291" spans="1:27" x14ac:dyDescent="0.25">
      <c r="A1291" s="24" t="str">
        <f t="shared" si="64"/>
        <v/>
      </c>
      <c r="B1291" s="24" t="str">
        <f t="shared" si="62"/>
        <v/>
      </c>
      <c r="C1291" s="24">
        <f t="shared" si="63"/>
        <v>1</v>
      </c>
      <c r="D1291" s="24">
        <v>2026</v>
      </c>
      <c r="E1291" s="7" t="s">
        <v>1401</v>
      </c>
      <c r="F1291" s="7" t="s">
        <v>1399</v>
      </c>
      <c r="G1291" s="7" t="s">
        <v>37</v>
      </c>
      <c r="H1291" s="7" t="s">
        <v>25</v>
      </c>
      <c r="I1291" s="8">
        <v>0.29899999999999999</v>
      </c>
      <c r="J1291" s="8">
        <v>0.379</v>
      </c>
      <c r="K1291" s="8">
        <v>0.39300000000000002</v>
      </c>
      <c r="L1291" s="8">
        <v>0.77200000000000002</v>
      </c>
      <c r="M1291" s="7">
        <v>57</v>
      </c>
      <c r="N1291" s="7">
        <v>250</v>
      </c>
      <c r="O1291" s="7">
        <v>214</v>
      </c>
      <c r="P1291" s="7">
        <v>36</v>
      </c>
      <c r="Q1291" s="7">
        <v>64</v>
      </c>
      <c r="R1291" s="7">
        <v>11</v>
      </c>
      <c r="S1291" s="7">
        <v>0</v>
      </c>
      <c r="T1291" s="7">
        <v>3</v>
      </c>
      <c r="U1291" s="7">
        <v>48</v>
      </c>
      <c r="V1291" s="7">
        <v>12</v>
      </c>
      <c r="W1291" s="7">
        <v>18</v>
      </c>
      <c r="X1291" s="7">
        <v>39</v>
      </c>
      <c r="Y1291" s="7">
        <v>1</v>
      </c>
      <c r="Z1291" s="7">
        <v>0</v>
      </c>
      <c r="AA1291"/>
    </row>
    <row r="1292" spans="1:27" x14ac:dyDescent="0.25">
      <c r="A1292" s="24">
        <f t="shared" si="64"/>
        <v>1</v>
      </c>
      <c r="B1292" s="24" t="str">
        <f t="shared" si="62"/>
        <v/>
      </c>
      <c r="C1292" s="24" t="str">
        <f t="shared" si="63"/>
        <v/>
      </c>
      <c r="D1292" s="24">
        <v>2026</v>
      </c>
      <c r="E1292" s="7" t="s">
        <v>1400</v>
      </c>
      <c r="F1292" s="7" t="s">
        <v>1399</v>
      </c>
      <c r="G1292" s="7" t="s">
        <v>29</v>
      </c>
      <c r="H1292" s="7" t="s">
        <v>38</v>
      </c>
      <c r="I1292" s="8">
        <v>0.29499999999999998</v>
      </c>
      <c r="J1292" s="8">
        <v>0.38300000000000001</v>
      </c>
      <c r="K1292" s="8">
        <v>0.46600000000000003</v>
      </c>
      <c r="L1292" s="8">
        <v>0.84899999999999998</v>
      </c>
      <c r="M1292" s="7">
        <v>57</v>
      </c>
      <c r="N1292" s="7">
        <v>269</v>
      </c>
      <c r="O1292" s="7">
        <v>234</v>
      </c>
      <c r="P1292" s="7">
        <v>43</v>
      </c>
      <c r="Q1292" s="7">
        <v>69</v>
      </c>
      <c r="R1292" s="7">
        <v>13</v>
      </c>
      <c r="S1292" s="7">
        <v>3</v>
      </c>
      <c r="T1292" s="7">
        <v>7</v>
      </c>
      <c r="U1292" s="7">
        <v>44</v>
      </c>
      <c r="V1292" s="7">
        <v>10</v>
      </c>
      <c r="W1292" s="7">
        <v>24</v>
      </c>
      <c r="X1292" s="7">
        <v>34</v>
      </c>
      <c r="Y1292" s="7">
        <v>2</v>
      </c>
      <c r="Z1292" s="7">
        <v>1</v>
      </c>
      <c r="AA1292"/>
    </row>
    <row r="1293" spans="1:27" x14ac:dyDescent="0.25">
      <c r="A1293" s="24">
        <f t="shared" si="64"/>
        <v>1</v>
      </c>
      <c r="B1293" s="24" t="str">
        <f t="shared" si="62"/>
        <v/>
      </c>
      <c r="C1293" s="24" t="str">
        <f t="shared" si="63"/>
        <v/>
      </c>
      <c r="D1293" s="24">
        <v>2026</v>
      </c>
      <c r="E1293" s="7" t="s">
        <v>1402</v>
      </c>
      <c r="F1293" s="7" t="s">
        <v>1399</v>
      </c>
      <c r="G1293" s="7" t="s">
        <v>32</v>
      </c>
      <c r="H1293" s="7" t="s">
        <v>35</v>
      </c>
      <c r="I1293" s="8">
        <v>0.28000000000000003</v>
      </c>
      <c r="J1293" s="8">
        <v>0.41399999999999998</v>
      </c>
      <c r="K1293" s="8">
        <v>0.48</v>
      </c>
      <c r="L1293" s="8">
        <v>0.89400000000000002</v>
      </c>
      <c r="M1293" s="7">
        <v>54</v>
      </c>
      <c r="N1293" s="7">
        <v>251</v>
      </c>
      <c r="O1293" s="7">
        <v>200</v>
      </c>
      <c r="P1293" s="7">
        <v>47</v>
      </c>
      <c r="Q1293" s="7">
        <v>56</v>
      </c>
      <c r="R1293" s="7">
        <v>13</v>
      </c>
      <c r="S1293" s="7">
        <v>0</v>
      </c>
      <c r="T1293" s="7">
        <v>9</v>
      </c>
      <c r="U1293" s="7">
        <v>34</v>
      </c>
      <c r="V1293" s="7">
        <v>14</v>
      </c>
      <c r="W1293" s="7">
        <v>34</v>
      </c>
      <c r="X1293" s="7">
        <v>57</v>
      </c>
      <c r="Y1293" s="7">
        <v>8</v>
      </c>
      <c r="Z1293" s="7">
        <v>4</v>
      </c>
      <c r="AA1293"/>
    </row>
    <row r="1294" spans="1:27" x14ac:dyDescent="0.25">
      <c r="A1294" s="24" t="str">
        <f t="shared" si="64"/>
        <v/>
      </c>
      <c r="B1294" s="24" t="str">
        <f t="shared" si="62"/>
        <v/>
      </c>
      <c r="C1294" s="24">
        <f t="shared" si="63"/>
        <v>1</v>
      </c>
      <c r="D1294" s="24">
        <v>2026</v>
      </c>
      <c r="E1294" s="7" t="s">
        <v>1403</v>
      </c>
      <c r="F1294" s="7" t="s">
        <v>1399</v>
      </c>
      <c r="G1294" s="7" t="s">
        <v>24</v>
      </c>
      <c r="H1294" s="7" t="s">
        <v>27</v>
      </c>
      <c r="I1294" s="8">
        <v>0.27600000000000002</v>
      </c>
      <c r="J1294" s="8">
        <v>0.376</v>
      </c>
      <c r="K1294" s="8">
        <v>0.53</v>
      </c>
      <c r="L1294" s="8">
        <v>0.90600000000000003</v>
      </c>
      <c r="M1294" s="7">
        <v>57</v>
      </c>
      <c r="N1294" s="7">
        <v>258</v>
      </c>
      <c r="O1294" s="7">
        <v>217</v>
      </c>
      <c r="P1294" s="7">
        <v>51</v>
      </c>
      <c r="Q1294" s="7">
        <v>60</v>
      </c>
      <c r="R1294" s="7">
        <v>11</v>
      </c>
      <c r="S1294" s="7">
        <v>1</v>
      </c>
      <c r="T1294" s="7">
        <v>14</v>
      </c>
      <c r="U1294" s="7">
        <v>48</v>
      </c>
      <c r="V1294" s="7">
        <v>5</v>
      </c>
      <c r="W1294" s="7">
        <v>32</v>
      </c>
      <c r="X1294" s="7">
        <v>51</v>
      </c>
      <c r="Y1294" s="7">
        <v>12</v>
      </c>
      <c r="Z1294" s="7">
        <v>2</v>
      </c>
      <c r="AA1294"/>
    </row>
    <row r="1295" spans="1:27" x14ac:dyDescent="0.25">
      <c r="A1295" s="24">
        <f t="shared" si="64"/>
        <v>1</v>
      </c>
      <c r="B1295" s="24" t="str">
        <f t="shared" si="62"/>
        <v/>
      </c>
      <c r="C1295" s="24" t="str">
        <f t="shared" si="63"/>
        <v/>
      </c>
      <c r="D1295" s="24">
        <v>2026</v>
      </c>
      <c r="E1295" s="7" t="s">
        <v>1404</v>
      </c>
      <c r="F1295" s="7" t="s">
        <v>1399</v>
      </c>
      <c r="G1295" s="7" t="s">
        <v>32</v>
      </c>
      <c r="H1295" s="7" t="s">
        <v>33</v>
      </c>
      <c r="I1295" s="8">
        <v>0.26500000000000001</v>
      </c>
      <c r="J1295" s="8">
        <v>0.41499999999999998</v>
      </c>
      <c r="K1295" s="8">
        <v>0.40300000000000002</v>
      </c>
      <c r="L1295" s="8">
        <v>0.81799999999999995</v>
      </c>
      <c r="M1295" s="7">
        <v>57</v>
      </c>
      <c r="N1295" s="7">
        <v>270</v>
      </c>
      <c r="O1295" s="7">
        <v>211</v>
      </c>
      <c r="P1295" s="7">
        <v>44</v>
      </c>
      <c r="Q1295" s="7">
        <v>56</v>
      </c>
      <c r="R1295" s="7">
        <v>11</v>
      </c>
      <c r="S1295" s="7">
        <v>3</v>
      </c>
      <c r="T1295" s="7">
        <v>4</v>
      </c>
      <c r="U1295" s="7">
        <v>27</v>
      </c>
      <c r="V1295" s="7">
        <v>19</v>
      </c>
      <c r="W1295" s="7">
        <v>35</v>
      </c>
      <c r="X1295" s="7">
        <v>48</v>
      </c>
      <c r="Y1295" s="7">
        <v>9</v>
      </c>
      <c r="Z1295" s="7">
        <v>4</v>
      </c>
      <c r="AA1295"/>
    </row>
    <row r="1296" spans="1:27" x14ac:dyDescent="0.25">
      <c r="A1296" s="24" t="str">
        <f t="shared" si="64"/>
        <v/>
      </c>
      <c r="B1296" s="24" t="str">
        <f t="shared" si="62"/>
        <v/>
      </c>
      <c r="C1296" s="24" t="str">
        <f t="shared" si="63"/>
        <v/>
      </c>
      <c r="D1296" s="24">
        <v>2026</v>
      </c>
      <c r="E1296" s="7" t="s">
        <v>1407</v>
      </c>
      <c r="F1296" s="7" t="s">
        <v>1399</v>
      </c>
      <c r="G1296" s="7" t="s">
        <v>24</v>
      </c>
      <c r="H1296" s="7" t="s">
        <v>42</v>
      </c>
      <c r="I1296" s="8">
        <v>0.247</v>
      </c>
      <c r="J1296" s="8">
        <v>0.32800000000000001</v>
      </c>
      <c r="K1296" s="8">
        <v>0.34899999999999998</v>
      </c>
      <c r="L1296" s="8">
        <v>0.67800000000000005</v>
      </c>
      <c r="M1296" s="7">
        <v>52</v>
      </c>
      <c r="N1296" s="7">
        <v>201</v>
      </c>
      <c r="O1296" s="7">
        <v>166</v>
      </c>
      <c r="P1296" s="7">
        <v>21</v>
      </c>
      <c r="Q1296" s="7">
        <v>41</v>
      </c>
      <c r="R1296" s="7">
        <v>2</v>
      </c>
      <c r="S1296" s="7">
        <v>0</v>
      </c>
      <c r="T1296" s="7">
        <v>5</v>
      </c>
      <c r="U1296" s="7">
        <v>33</v>
      </c>
      <c r="V1296" s="7">
        <v>6</v>
      </c>
      <c r="W1296" s="7">
        <v>17</v>
      </c>
      <c r="X1296" s="7">
        <v>30</v>
      </c>
      <c r="Y1296" s="7">
        <v>8</v>
      </c>
      <c r="Z1296" s="7">
        <v>2</v>
      </c>
      <c r="AA1296"/>
    </row>
    <row r="1297" spans="1:27" x14ac:dyDescent="0.25">
      <c r="A1297" s="24">
        <f t="shared" si="64"/>
        <v>1</v>
      </c>
      <c r="B1297" s="24" t="str">
        <f t="shared" si="62"/>
        <v/>
      </c>
      <c r="C1297" s="24" t="str">
        <f t="shared" si="63"/>
        <v/>
      </c>
      <c r="D1297" s="24">
        <v>2026</v>
      </c>
      <c r="E1297" s="7" t="s">
        <v>1405</v>
      </c>
      <c r="F1297" s="7" t="s">
        <v>1399</v>
      </c>
      <c r="G1297" s="7" t="s">
        <v>32</v>
      </c>
      <c r="H1297" s="7" t="s">
        <v>30</v>
      </c>
      <c r="I1297" s="8">
        <v>0.24399999999999999</v>
      </c>
      <c r="J1297" s="8">
        <v>0.34</v>
      </c>
      <c r="K1297" s="8">
        <v>0.32500000000000001</v>
      </c>
      <c r="L1297" s="8">
        <v>0.66500000000000004</v>
      </c>
      <c r="M1297" s="7">
        <v>48</v>
      </c>
      <c r="N1297" s="7">
        <v>189</v>
      </c>
      <c r="O1297" s="7">
        <v>160</v>
      </c>
      <c r="P1297" s="7">
        <v>25</v>
      </c>
      <c r="Q1297" s="7">
        <v>39</v>
      </c>
      <c r="R1297" s="7">
        <v>7</v>
      </c>
      <c r="S1297" s="7">
        <v>0</v>
      </c>
      <c r="T1297" s="7">
        <v>2</v>
      </c>
      <c r="U1297" s="7">
        <v>16</v>
      </c>
      <c r="V1297" s="7">
        <v>4</v>
      </c>
      <c r="W1297" s="7">
        <v>21</v>
      </c>
      <c r="X1297" s="7">
        <v>31</v>
      </c>
      <c r="Y1297" s="7">
        <v>5</v>
      </c>
      <c r="Z1297" s="7">
        <v>1</v>
      </c>
      <c r="AA1297"/>
    </row>
    <row r="1298" spans="1:27" x14ac:dyDescent="0.25">
      <c r="A1298" s="24">
        <f t="shared" si="64"/>
        <v>1</v>
      </c>
      <c r="B1298" s="24" t="str">
        <f t="shared" si="62"/>
        <v/>
      </c>
      <c r="C1298" s="24" t="str">
        <f t="shared" si="63"/>
        <v/>
      </c>
      <c r="D1298" s="24">
        <v>2026</v>
      </c>
      <c r="E1298" s="7" t="s">
        <v>1406</v>
      </c>
      <c r="F1298" s="7" t="s">
        <v>1399</v>
      </c>
      <c r="G1298" s="7" t="s">
        <v>32</v>
      </c>
      <c r="H1298" s="7" t="s">
        <v>44</v>
      </c>
      <c r="I1298" s="8">
        <v>0.23799999999999999</v>
      </c>
      <c r="J1298" s="8">
        <v>0.32900000000000001</v>
      </c>
      <c r="K1298" s="8">
        <v>0.34200000000000003</v>
      </c>
      <c r="L1298" s="8">
        <v>0.67100000000000004</v>
      </c>
      <c r="M1298" s="7">
        <v>54</v>
      </c>
      <c r="N1298" s="7">
        <v>224</v>
      </c>
      <c r="O1298" s="7">
        <v>193</v>
      </c>
      <c r="P1298" s="7">
        <v>29</v>
      </c>
      <c r="Q1298" s="7">
        <v>46</v>
      </c>
      <c r="R1298" s="7">
        <v>8</v>
      </c>
      <c r="S1298" s="7">
        <v>0</v>
      </c>
      <c r="T1298" s="7">
        <v>4</v>
      </c>
      <c r="U1298" s="7">
        <v>22</v>
      </c>
      <c r="V1298" s="7">
        <v>2</v>
      </c>
      <c r="W1298" s="7">
        <v>25</v>
      </c>
      <c r="X1298" s="7">
        <v>53</v>
      </c>
      <c r="Y1298" s="7">
        <v>1</v>
      </c>
      <c r="Z1298" s="7">
        <v>1</v>
      </c>
      <c r="AA1298"/>
    </row>
    <row r="1299" spans="1:27" x14ac:dyDescent="0.25">
      <c r="A1299" s="24" t="str">
        <f t="shared" si="64"/>
        <v/>
      </c>
      <c r="B1299" s="24" t="str">
        <f t="shared" si="62"/>
        <v/>
      </c>
      <c r="C1299" s="24" t="str">
        <f t="shared" si="63"/>
        <v/>
      </c>
      <c r="D1299" s="24">
        <v>2026</v>
      </c>
      <c r="E1299" s="7" t="s">
        <v>1409</v>
      </c>
      <c r="F1299" s="7" t="s">
        <v>1399</v>
      </c>
      <c r="G1299" s="7" t="s">
        <v>47</v>
      </c>
      <c r="H1299" s="7" t="s">
        <v>42</v>
      </c>
      <c r="I1299" s="8">
        <v>0.28599999999999998</v>
      </c>
      <c r="J1299" s="8">
        <v>0.32400000000000001</v>
      </c>
      <c r="K1299" s="8">
        <v>0.34899999999999998</v>
      </c>
      <c r="L1299" s="8">
        <v>0.67300000000000004</v>
      </c>
      <c r="M1299" s="7">
        <v>23</v>
      </c>
      <c r="N1299" s="7">
        <v>70</v>
      </c>
      <c r="O1299" s="7">
        <v>63</v>
      </c>
      <c r="P1299" s="7">
        <v>6</v>
      </c>
      <c r="Q1299" s="7">
        <v>18</v>
      </c>
      <c r="R1299" s="7">
        <v>4</v>
      </c>
      <c r="S1299" s="7">
        <v>0</v>
      </c>
      <c r="T1299" s="7">
        <v>0</v>
      </c>
      <c r="U1299" s="7">
        <v>9</v>
      </c>
      <c r="V1299" s="7">
        <v>0</v>
      </c>
      <c r="W1299" s="7">
        <v>4</v>
      </c>
      <c r="X1299" s="7">
        <v>19</v>
      </c>
      <c r="Y1299" s="7">
        <v>7</v>
      </c>
      <c r="Z1299" s="7">
        <v>1</v>
      </c>
      <c r="AA1299"/>
    </row>
    <row r="1300" spans="1:27" x14ac:dyDescent="0.25">
      <c r="A1300" s="24" t="str">
        <f t="shared" si="64"/>
        <v/>
      </c>
      <c r="B1300" s="24" t="str">
        <f t="shared" si="62"/>
        <v/>
      </c>
      <c r="C1300" s="24" t="str">
        <f t="shared" si="63"/>
        <v/>
      </c>
      <c r="D1300" s="24">
        <v>2026</v>
      </c>
      <c r="E1300" s="7" t="s">
        <v>1408</v>
      </c>
      <c r="F1300" s="7" t="s">
        <v>1399</v>
      </c>
      <c r="G1300" s="7" t="s">
        <v>37</v>
      </c>
      <c r="H1300" s="7" t="s">
        <v>38</v>
      </c>
      <c r="I1300" s="8">
        <v>0.21099999999999999</v>
      </c>
      <c r="J1300" s="8">
        <v>0.25</v>
      </c>
      <c r="K1300" s="8">
        <v>0.316</v>
      </c>
      <c r="L1300" s="8">
        <v>0.56599999999999995</v>
      </c>
      <c r="M1300" s="7">
        <v>9</v>
      </c>
      <c r="N1300" s="7">
        <v>20</v>
      </c>
      <c r="O1300" s="7">
        <v>19</v>
      </c>
      <c r="P1300" s="7">
        <v>3</v>
      </c>
      <c r="Q1300" s="7">
        <v>4</v>
      </c>
      <c r="R1300" s="7">
        <v>2</v>
      </c>
      <c r="S1300" s="7">
        <v>0</v>
      </c>
      <c r="T1300" s="7">
        <v>0</v>
      </c>
      <c r="U1300" s="7">
        <v>2</v>
      </c>
      <c r="V1300" s="7">
        <v>1</v>
      </c>
      <c r="W1300" s="7">
        <v>0</v>
      </c>
      <c r="X1300" s="7">
        <v>6</v>
      </c>
      <c r="Y1300" s="7">
        <v>1</v>
      </c>
      <c r="Z1300" s="7">
        <v>0</v>
      </c>
      <c r="AA1300"/>
    </row>
    <row r="1301" spans="1:27" x14ac:dyDescent="0.25">
      <c r="A1301" s="24" t="str">
        <f t="shared" si="64"/>
        <v/>
      </c>
      <c r="B1301" s="24" t="str">
        <f t="shared" si="62"/>
        <v/>
      </c>
      <c r="C1301" s="24" t="str">
        <f t="shared" si="63"/>
        <v/>
      </c>
      <c r="D1301" s="24">
        <v>2026</v>
      </c>
      <c r="E1301" s="7" t="s">
        <v>1410</v>
      </c>
      <c r="F1301" s="7" t="s">
        <v>1399</v>
      </c>
      <c r="G1301" s="7" t="s">
        <v>47</v>
      </c>
      <c r="H1301" s="7" t="s">
        <v>44</v>
      </c>
      <c r="I1301" s="8">
        <v>0.20899999999999999</v>
      </c>
      <c r="J1301" s="8">
        <v>0.375</v>
      </c>
      <c r="K1301" s="8">
        <v>0.23300000000000001</v>
      </c>
      <c r="L1301" s="8">
        <v>0.60799999999999998</v>
      </c>
      <c r="M1301" s="7">
        <v>18</v>
      </c>
      <c r="N1301" s="7">
        <v>56</v>
      </c>
      <c r="O1301" s="7">
        <v>43</v>
      </c>
      <c r="P1301" s="7">
        <v>4</v>
      </c>
      <c r="Q1301" s="7">
        <v>9</v>
      </c>
      <c r="R1301" s="7">
        <v>1</v>
      </c>
      <c r="S1301" s="7">
        <v>0</v>
      </c>
      <c r="T1301" s="7">
        <v>0</v>
      </c>
      <c r="U1301" s="7">
        <v>3</v>
      </c>
      <c r="V1301" s="7">
        <v>0</v>
      </c>
      <c r="W1301" s="7">
        <v>12</v>
      </c>
      <c r="X1301" s="7">
        <v>21</v>
      </c>
      <c r="Y1301" s="7">
        <v>1</v>
      </c>
      <c r="Z1301" s="7">
        <v>0</v>
      </c>
      <c r="AA1301"/>
    </row>
    <row r="1302" spans="1:27" x14ac:dyDescent="0.25">
      <c r="A1302" s="24" t="str">
        <f t="shared" si="64"/>
        <v/>
      </c>
      <c r="B1302" s="24" t="str">
        <f t="shared" si="62"/>
        <v/>
      </c>
      <c r="C1302" s="24" t="str">
        <f t="shared" si="63"/>
        <v/>
      </c>
      <c r="D1302" s="24">
        <v>2026</v>
      </c>
      <c r="E1302" s="7" t="s">
        <v>1411</v>
      </c>
      <c r="F1302" s="7" t="s">
        <v>1399</v>
      </c>
      <c r="G1302" s="7" t="s">
        <v>24</v>
      </c>
      <c r="H1302" s="7" t="s">
        <v>40</v>
      </c>
      <c r="I1302" s="8">
        <v>0.2</v>
      </c>
      <c r="J1302" s="8">
        <v>0.33300000000000002</v>
      </c>
      <c r="K1302" s="8">
        <v>0.2</v>
      </c>
      <c r="L1302" s="8">
        <v>0.53300000000000003</v>
      </c>
      <c r="M1302" s="7">
        <v>5</v>
      </c>
      <c r="N1302" s="7">
        <v>6</v>
      </c>
      <c r="O1302" s="7">
        <v>5</v>
      </c>
      <c r="P1302" s="7">
        <v>0</v>
      </c>
      <c r="Q1302" s="7">
        <v>1</v>
      </c>
      <c r="R1302" s="7">
        <v>0</v>
      </c>
      <c r="S1302" s="7">
        <v>0</v>
      </c>
      <c r="T1302" s="7">
        <v>0</v>
      </c>
      <c r="U1302" s="7">
        <v>2</v>
      </c>
      <c r="V1302" s="7">
        <v>1</v>
      </c>
      <c r="W1302" s="7">
        <v>0</v>
      </c>
      <c r="X1302" s="7">
        <v>1</v>
      </c>
      <c r="Y1302" s="7">
        <v>0</v>
      </c>
      <c r="Z1302" s="7">
        <v>0</v>
      </c>
      <c r="AA1302"/>
    </row>
    <row r="1303" spans="1:27" x14ac:dyDescent="0.25">
      <c r="A1303" s="24" t="str">
        <f t="shared" si="64"/>
        <v/>
      </c>
      <c r="B1303" s="24" t="str">
        <f t="shared" si="62"/>
        <v/>
      </c>
      <c r="C1303" s="24" t="str">
        <f t="shared" si="63"/>
        <v/>
      </c>
      <c r="D1303" s="24">
        <v>2026</v>
      </c>
      <c r="E1303" s="7" t="s">
        <v>1412</v>
      </c>
      <c r="F1303" s="7" t="s">
        <v>1399</v>
      </c>
      <c r="G1303" s="7" t="s">
        <v>47</v>
      </c>
      <c r="H1303" s="7" t="s">
        <v>35</v>
      </c>
      <c r="I1303" s="8">
        <v>0.125</v>
      </c>
      <c r="J1303" s="8">
        <v>0.222</v>
      </c>
      <c r="K1303" s="8">
        <v>0.125</v>
      </c>
      <c r="L1303" s="8">
        <v>0.34699999999999998</v>
      </c>
      <c r="M1303" s="7">
        <v>6</v>
      </c>
      <c r="N1303" s="7">
        <v>9</v>
      </c>
      <c r="O1303" s="7">
        <v>8</v>
      </c>
      <c r="P1303" s="7">
        <v>1</v>
      </c>
      <c r="Q1303" s="7">
        <v>1</v>
      </c>
      <c r="R1303" s="7">
        <v>0</v>
      </c>
      <c r="S1303" s="7">
        <v>0</v>
      </c>
      <c r="T1303" s="7">
        <v>0</v>
      </c>
      <c r="U1303" s="7">
        <v>0</v>
      </c>
      <c r="V1303" s="7">
        <v>0</v>
      </c>
      <c r="W1303" s="7">
        <v>1</v>
      </c>
      <c r="X1303" s="7">
        <v>2</v>
      </c>
      <c r="Y1303" s="7">
        <v>0</v>
      </c>
      <c r="Z1303" s="7">
        <v>0</v>
      </c>
      <c r="AA1303"/>
    </row>
    <row r="1304" spans="1:27" x14ac:dyDescent="0.25">
      <c r="A1304" s="24">
        <f t="shared" si="64"/>
        <v>1</v>
      </c>
      <c r="B1304" s="24" t="str">
        <f t="shared" si="62"/>
        <v/>
      </c>
      <c r="C1304" s="24" t="str">
        <f t="shared" si="63"/>
        <v/>
      </c>
      <c r="D1304" s="24">
        <v>2026</v>
      </c>
      <c r="E1304" s="7" t="s">
        <v>1413</v>
      </c>
      <c r="F1304" s="7" t="s">
        <v>1399</v>
      </c>
      <c r="G1304" s="7" t="s">
        <v>29</v>
      </c>
      <c r="H1304" s="7" t="s">
        <v>64</v>
      </c>
      <c r="I1304" s="8">
        <v>0</v>
      </c>
      <c r="J1304" s="8">
        <v>0</v>
      </c>
      <c r="K1304" s="8">
        <v>0</v>
      </c>
      <c r="L1304" s="8">
        <v>0</v>
      </c>
      <c r="M1304" s="7">
        <v>1</v>
      </c>
      <c r="N1304" s="7">
        <v>1</v>
      </c>
      <c r="O1304" s="7">
        <v>1</v>
      </c>
      <c r="P1304" s="7">
        <v>0</v>
      </c>
      <c r="Q1304" s="7">
        <v>0</v>
      </c>
      <c r="R1304" s="7">
        <v>0</v>
      </c>
      <c r="S1304" s="7">
        <v>0</v>
      </c>
      <c r="T1304" s="7">
        <v>0</v>
      </c>
      <c r="U1304" s="7">
        <v>0</v>
      </c>
      <c r="V1304" s="7">
        <v>0</v>
      </c>
      <c r="W1304" s="7">
        <v>0</v>
      </c>
      <c r="X1304" s="7">
        <v>0</v>
      </c>
      <c r="Y1304" s="7">
        <v>0</v>
      </c>
      <c r="Z1304" s="7">
        <v>0</v>
      </c>
      <c r="AA1304"/>
    </row>
    <row r="1305" spans="1:27" x14ac:dyDescent="0.25">
      <c r="A1305" s="24">
        <f t="shared" si="64"/>
        <v>1</v>
      </c>
      <c r="B1305" s="24" t="str">
        <f t="shared" si="62"/>
        <v/>
      </c>
      <c r="C1305" s="24" t="str">
        <f t="shared" si="63"/>
        <v/>
      </c>
      <c r="D1305" s="24">
        <v>2026</v>
      </c>
      <c r="E1305" s="7" t="s">
        <v>1414</v>
      </c>
      <c r="F1305" s="7" t="s">
        <v>1415</v>
      </c>
      <c r="G1305" s="7" t="s">
        <v>32</v>
      </c>
      <c r="H1305" s="7" t="s">
        <v>40</v>
      </c>
      <c r="I1305" s="8">
        <v>0.34100000000000003</v>
      </c>
      <c r="J1305" s="8">
        <v>0.442</v>
      </c>
      <c r="K1305" s="8">
        <v>0.49299999999999999</v>
      </c>
      <c r="L1305" s="8">
        <v>0.93500000000000005</v>
      </c>
      <c r="M1305" s="7">
        <v>56</v>
      </c>
      <c r="N1305" s="7">
        <v>267</v>
      </c>
      <c r="O1305" s="7">
        <v>217</v>
      </c>
      <c r="P1305" s="7">
        <v>55</v>
      </c>
      <c r="Q1305" s="7">
        <v>74</v>
      </c>
      <c r="R1305" s="7">
        <v>15</v>
      </c>
      <c r="S1305" s="7">
        <v>0</v>
      </c>
      <c r="T1305" s="7">
        <v>6</v>
      </c>
      <c r="U1305" s="7">
        <v>45</v>
      </c>
      <c r="V1305" s="7">
        <v>12</v>
      </c>
      <c r="W1305" s="7">
        <v>32</v>
      </c>
      <c r="X1305" s="7">
        <v>17</v>
      </c>
      <c r="Y1305" s="7">
        <v>17</v>
      </c>
      <c r="Z1305" s="7">
        <v>2</v>
      </c>
      <c r="AA1305"/>
    </row>
    <row r="1306" spans="1:27" x14ac:dyDescent="0.25">
      <c r="A1306" s="24">
        <f t="shared" si="64"/>
        <v>1</v>
      </c>
      <c r="B1306" s="24" t="str">
        <f t="shared" si="62"/>
        <v/>
      </c>
      <c r="C1306" s="24">
        <f t="shared" si="63"/>
        <v>1</v>
      </c>
      <c r="D1306" s="24">
        <v>2026</v>
      </c>
      <c r="E1306" s="7" t="s">
        <v>1416</v>
      </c>
      <c r="F1306" s="7" t="s">
        <v>1415</v>
      </c>
      <c r="G1306" s="7" t="s">
        <v>29</v>
      </c>
      <c r="H1306" s="7" t="s">
        <v>44</v>
      </c>
      <c r="I1306" s="8">
        <v>0.316</v>
      </c>
      <c r="J1306" s="8">
        <v>0.434</v>
      </c>
      <c r="K1306" s="8">
        <v>0.44800000000000001</v>
      </c>
      <c r="L1306" s="8">
        <v>0.88200000000000001</v>
      </c>
      <c r="M1306" s="7">
        <v>55</v>
      </c>
      <c r="N1306" s="7">
        <v>258</v>
      </c>
      <c r="O1306" s="7">
        <v>212</v>
      </c>
      <c r="P1306" s="7">
        <v>40</v>
      </c>
      <c r="Q1306" s="7">
        <v>67</v>
      </c>
      <c r="R1306" s="7">
        <v>14</v>
      </c>
      <c r="S1306" s="7">
        <v>1</v>
      </c>
      <c r="T1306" s="7">
        <v>4</v>
      </c>
      <c r="U1306" s="7">
        <v>47</v>
      </c>
      <c r="V1306" s="7">
        <v>3</v>
      </c>
      <c r="W1306" s="7">
        <v>42</v>
      </c>
      <c r="X1306" s="7">
        <v>35</v>
      </c>
      <c r="Y1306" s="7">
        <v>15</v>
      </c>
      <c r="Z1306" s="7">
        <v>3</v>
      </c>
      <c r="AA1306"/>
    </row>
    <row r="1307" spans="1:27" x14ac:dyDescent="0.25">
      <c r="A1307" s="24">
        <f t="shared" si="64"/>
        <v>1</v>
      </c>
      <c r="B1307" s="24" t="str">
        <f t="shared" si="62"/>
        <v/>
      </c>
      <c r="C1307" s="24" t="str">
        <f t="shared" si="63"/>
        <v/>
      </c>
      <c r="D1307" s="24">
        <v>2026</v>
      </c>
      <c r="E1307" s="7" t="s">
        <v>1417</v>
      </c>
      <c r="F1307" s="7" t="s">
        <v>1415</v>
      </c>
      <c r="G1307" s="7" t="s">
        <v>29</v>
      </c>
      <c r="H1307" s="7" t="s">
        <v>30</v>
      </c>
      <c r="I1307" s="8">
        <v>0.313</v>
      </c>
      <c r="J1307" s="8">
        <v>0.40300000000000002</v>
      </c>
      <c r="K1307" s="8">
        <v>0.33300000000000002</v>
      </c>
      <c r="L1307" s="8">
        <v>0.73599999999999999</v>
      </c>
      <c r="M1307" s="7">
        <v>55</v>
      </c>
      <c r="N1307" s="7">
        <v>234</v>
      </c>
      <c r="O1307" s="7">
        <v>195</v>
      </c>
      <c r="P1307" s="7">
        <v>30</v>
      </c>
      <c r="Q1307" s="7">
        <v>61</v>
      </c>
      <c r="R1307" s="7">
        <v>4</v>
      </c>
      <c r="S1307" s="7">
        <v>0</v>
      </c>
      <c r="T1307" s="7">
        <v>0</v>
      </c>
      <c r="U1307" s="7">
        <v>29</v>
      </c>
      <c r="V1307" s="7">
        <v>9</v>
      </c>
      <c r="W1307" s="7">
        <v>21</v>
      </c>
      <c r="X1307" s="7">
        <v>29</v>
      </c>
      <c r="Y1307" s="7">
        <v>9</v>
      </c>
      <c r="Z1307" s="7">
        <v>3</v>
      </c>
      <c r="AA1307"/>
    </row>
    <row r="1308" spans="1:27" x14ac:dyDescent="0.25">
      <c r="A1308" s="24" t="str">
        <f t="shared" si="64"/>
        <v/>
      </c>
      <c r="B1308" s="24" t="str">
        <f t="shared" si="62"/>
        <v/>
      </c>
      <c r="C1308" s="24">
        <f t="shared" si="63"/>
        <v>1</v>
      </c>
      <c r="D1308" s="24">
        <v>2026</v>
      </c>
      <c r="E1308" s="7" t="s">
        <v>1418</v>
      </c>
      <c r="F1308" s="7" t="s">
        <v>1415</v>
      </c>
      <c r="G1308" s="7" t="s">
        <v>37</v>
      </c>
      <c r="H1308" s="7" t="s">
        <v>38</v>
      </c>
      <c r="I1308" s="8">
        <v>0.28299999999999997</v>
      </c>
      <c r="J1308" s="8">
        <v>0.38600000000000001</v>
      </c>
      <c r="K1308" s="8">
        <v>0.44600000000000001</v>
      </c>
      <c r="L1308" s="8">
        <v>0.83199999999999996</v>
      </c>
      <c r="M1308" s="7">
        <v>51</v>
      </c>
      <c r="N1308" s="7">
        <v>200</v>
      </c>
      <c r="O1308" s="7">
        <v>166</v>
      </c>
      <c r="P1308" s="7">
        <v>30</v>
      </c>
      <c r="Q1308" s="7">
        <v>47</v>
      </c>
      <c r="R1308" s="7">
        <v>10</v>
      </c>
      <c r="S1308" s="7">
        <v>4</v>
      </c>
      <c r="T1308" s="7">
        <v>3</v>
      </c>
      <c r="U1308" s="7">
        <v>31</v>
      </c>
      <c r="V1308" s="7">
        <v>3</v>
      </c>
      <c r="W1308" s="7">
        <v>26</v>
      </c>
      <c r="X1308" s="7">
        <v>51</v>
      </c>
      <c r="Y1308" s="7">
        <v>7</v>
      </c>
      <c r="Z1308" s="7">
        <v>2</v>
      </c>
      <c r="AA1308"/>
    </row>
    <row r="1309" spans="1:27" x14ac:dyDescent="0.25">
      <c r="A1309" s="24">
        <f t="shared" si="64"/>
        <v>1</v>
      </c>
      <c r="B1309" s="24" t="str">
        <f t="shared" si="62"/>
        <v/>
      </c>
      <c r="C1309" s="24" t="str">
        <f t="shared" si="63"/>
        <v/>
      </c>
      <c r="D1309" s="24">
        <v>2026</v>
      </c>
      <c r="E1309" s="7" t="s">
        <v>1419</v>
      </c>
      <c r="F1309" s="7" t="s">
        <v>1415</v>
      </c>
      <c r="G1309" s="7" t="s">
        <v>32</v>
      </c>
      <c r="H1309" s="7" t="s">
        <v>42</v>
      </c>
      <c r="I1309" s="8">
        <v>0.27</v>
      </c>
      <c r="J1309" s="8">
        <v>0.45100000000000001</v>
      </c>
      <c r="K1309" s="8">
        <v>0.39200000000000002</v>
      </c>
      <c r="L1309" s="8">
        <v>0.84299999999999997</v>
      </c>
      <c r="M1309" s="7">
        <v>56</v>
      </c>
      <c r="N1309" s="7">
        <v>259</v>
      </c>
      <c r="O1309" s="7">
        <v>189</v>
      </c>
      <c r="P1309" s="7">
        <v>45</v>
      </c>
      <c r="Q1309" s="7">
        <v>51</v>
      </c>
      <c r="R1309" s="7">
        <v>8</v>
      </c>
      <c r="S1309" s="7">
        <v>3</v>
      </c>
      <c r="T1309" s="7">
        <v>3</v>
      </c>
      <c r="U1309" s="7">
        <v>31</v>
      </c>
      <c r="V1309" s="7">
        <v>6</v>
      </c>
      <c r="W1309" s="7">
        <v>58</v>
      </c>
      <c r="X1309" s="7">
        <v>41</v>
      </c>
      <c r="Y1309" s="7">
        <v>6</v>
      </c>
      <c r="Z1309" s="7">
        <v>2</v>
      </c>
      <c r="AA1309"/>
    </row>
    <row r="1310" spans="1:27" x14ac:dyDescent="0.25">
      <c r="A1310" s="24">
        <f t="shared" si="64"/>
        <v>1</v>
      </c>
      <c r="B1310" s="24" t="str">
        <f t="shared" si="62"/>
        <v/>
      </c>
      <c r="C1310" s="24" t="str">
        <f t="shared" si="63"/>
        <v/>
      </c>
      <c r="D1310" s="24">
        <v>2026</v>
      </c>
      <c r="E1310" s="7" t="s">
        <v>1420</v>
      </c>
      <c r="F1310" s="7" t="s">
        <v>1415</v>
      </c>
      <c r="G1310" s="7" t="s">
        <v>32</v>
      </c>
      <c r="H1310" s="7" t="s">
        <v>25</v>
      </c>
      <c r="I1310" s="8">
        <v>0.245</v>
      </c>
      <c r="J1310" s="8">
        <v>0.36899999999999999</v>
      </c>
      <c r="K1310" s="8">
        <v>0.45700000000000002</v>
      </c>
      <c r="L1310" s="8">
        <v>0.82599999999999996</v>
      </c>
      <c r="M1310" s="7">
        <v>46</v>
      </c>
      <c r="N1310" s="7">
        <v>187</v>
      </c>
      <c r="O1310" s="7">
        <v>151</v>
      </c>
      <c r="P1310" s="7">
        <v>31</v>
      </c>
      <c r="Q1310" s="7">
        <v>37</v>
      </c>
      <c r="R1310" s="7">
        <v>8</v>
      </c>
      <c r="S1310" s="7">
        <v>0</v>
      </c>
      <c r="T1310" s="7">
        <v>8</v>
      </c>
      <c r="U1310" s="7">
        <v>28</v>
      </c>
      <c r="V1310" s="7">
        <v>10</v>
      </c>
      <c r="W1310" s="7">
        <v>22</v>
      </c>
      <c r="X1310" s="7">
        <v>53</v>
      </c>
      <c r="Y1310" s="7">
        <v>2</v>
      </c>
      <c r="Z1310" s="7">
        <v>0</v>
      </c>
      <c r="AA1310"/>
    </row>
    <row r="1311" spans="1:27" x14ac:dyDescent="0.25">
      <c r="A1311" s="24" t="str">
        <f t="shared" si="64"/>
        <v/>
      </c>
      <c r="B1311" s="24" t="str">
        <f t="shared" si="62"/>
        <v/>
      </c>
      <c r="C1311" s="24" t="str">
        <f t="shared" si="63"/>
        <v/>
      </c>
      <c r="D1311" s="24">
        <v>2026</v>
      </c>
      <c r="E1311" s="7" t="s">
        <v>1421</v>
      </c>
      <c r="F1311" s="7" t="s">
        <v>1415</v>
      </c>
      <c r="G1311" s="7" t="s">
        <v>24</v>
      </c>
      <c r="H1311" s="7" t="s">
        <v>27</v>
      </c>
      <c r="I1311" s="8">
        <v>0.23599999999999999</v>
      </c>
      <c r="J1311" s="8">
        <v>0.317</v>
      </c>
      <c r="K1311" s="8">
        <v>0.33700000000000002</v>
      </c>
      <c r="L1311" s="8">
        <v>0.65400000000000003</v>
      </c>
      <c r="M1311" s="7">
        <v>50</v>
      </c>
      <c r="N1311" s="7">
        <v>206</v>
      </c>
      <c r="O1311" s="7">
        <v>178</v>
      </c>
      <c r="P1311" s="7">
        <v>27</v>
      </c>
      <c r="Q1311" s="7">
        <v>42</v>
      </c>
      <c r="R1311" s="7">
        <v>8</v>
      </c>
      <c r="S1311" s="7">
        <v>2</v>
      </c>
      <c r="T1311" s="7">
        <v>2</v>
      </c>
      <c r="U1311" s="7">
        <v>23</v>
      </c>
      <c r="V1311" s="7">
        <v>1</v>
      </c>
      <c r="W1311" s="7">
        <v>21</v>
      </c>
      <c r="X1311" s="7">
        <v>42</v>
      </c>
      <c r="Y1311" s="7">
        <v>12</v>
      </c>
      <c r="Z1311" s="7">
        <v>1</v>
      </c>
      <c r="AA1311"/>
    </row>
    <row r="1312" spans="1:27" x14ac:dyDescent="0.25">
      <c r="A1312" s="24">
        <f t="shared" si="64"/>
        <v>1</v>
      </c>
      <c r="B1312" s="24" t="str">
        <f t="shared" si="62"/>
        <v/>
      </c>
      <c r="C1312" s="24" t="str">
        <f t="shared" si="63"/>
        <v/>
      </c>
      <c r="D1312" s="24">
        <v>2026</v>
      </c>
      <c r="E1312" s="7" t="s">
        <v>1422</v>
      </c>
      <c r="F1312" s="7" t="s">
        <v>1415</v>
      </c>
      <c r="G1312" s="7" t="s">
        <v>32</v>
      </c>
      <c r="H1312" s="7" t="s">
        <v>33</v>
      </c>
      <c r="I1312" s="8">
        <v>0.311</v>
      </c>
      <c r="J1312" s="8">
        <v>0.41899999999999998</v>
      </c>
      <c r="K1312" s="8">
        <v>0.42599999999999999</v>
      </c>
      <c r="L1312" s="8">
        <v>0.84499999999999997</v>
      </c>
      <c r="M1312" s="7">
        <v>21</v>
      </c>
      <c r="N1312" s="7">
        <v>75</v>
      </c>
      <c r="O1312" s="7">
        <v>61</v>
      </c>
      <c r="P1312" s="7">
        <v>16</v>
      </c>
      <c r="Q1312" s="7">
        <v>19</v>
      </c>
      <c r="R1312" s="7">
        <v>1</v>
      </c>
      <c r="S1312" s="7">
        <v>0</v>
      </c>
      <c r="T1312" s="7">
        <v>2</v>
      </c>
      <c r="U1312" s="7">
        <v>17</v>
      </c>
      <c r="V1312" s="7">
        <v>2</v>
      </c>
      <c r="W1312" s="7">
        <v>10</v>
      </c>
      <c r="X1312" s="7">
        <v>22</v>
      </c>
      <c r="Y1312" s="7">
        <v>3</v>
      </c>
      <c r="Z1312" s="7">
        <v>3</v>
      </c>
      <c r="AA1312"/>
    </row>
    <row r="1313" spans="1:27" x14ac:dyDescent="0.25">
      <c r="A1313" s="24">
        <f t="shared" si="64"/>
        <v>1</v>
      </c>
      <c r="B1313" s="24" t="str">
        <f t="shared" si="62"/>
        <v/>
      </c>
      <c r="C1313" s="24" t="str">
        <f t="shared" si="63"/>
        <v/>
      </c>
      <c r="D1313" s="24">
        <v>2026</v>
      </c>
      <c r="E1313" s="7" t="s">
        <v>1423</v>
      </c>
      <c r="F1313" s="7" t="s">
        <v>1415</v>
      </c>
      <c r="G1313" s="7" t="s">
        <v>29</v>
      </c>
      <c r="H1313" s="7" t="s">
        <v>35</v>
      </c>
      <c r="I1313" s="8">
        <v>0.28299999999999997</v>
      </c>
      <c r="J1313" s="8">
        <v>0.377</v>
      </c>
      <c r="K1313" s="8">
        <v>0.4</v>
      </c>
      <c r="L1313" s="8">
        <v>0.77700000000000002</v>
      </c>
      <c r="M1313" s="7">
        <v>30</v>
      </c>
      <c r="N1313" s="7">
        <v>73</v>
      </c>
      <c r="O1313" s="7">
        <v>60</v>
      </c>
      <c r="P1313" s="7">
        <v>12</v>
      </c>
      <c r="Q1313" s="7">
        <v>17</v>
      </c>
      <c r="R1313" s="7">
        <v>4</v>
      </c>
      <c r="S1313" s="7">
        <v>0</v>
      </c>
      <c r="T1313" s="7">
        <v>1</v>
      </c>
      <c r="U1313" s="7">
        <v>9</v>
      </c>
      <c r="V1313" s="7">
        <v>4</v>
      </c>
      <c r="W1313" s="7">
        <v>5</v>
      </c>
      <c r="X1313" s="7">
        <v>23</v>
      </c>
      <c r="Y1313" s="7">
        <v>3</v>
      </c>
      <c r="Z1313" s="7">
        <v>0</v>
      </c>
      <c r="AA1313"/>
    </row>
    <row r="1314" spans="1:27" x14ac:dyDescent="0.25">
      <c r="A1314" s="24" t="str">
        <f t="shared" si="64"/>
        <v/>
      </c>
      <c r="B1314" s="24" t="str">
        <f t="shared" si="62"/>
        <v/>
      </c>
      <c r="C1314" s="24" t="str">
        <f t="shared" si="63"/>
        <v/>
      </c>
      <c r="D1314" s="24">
        <v>2026</v>
      </c>
      <c r="E1314" s="7" t="s">
        <v>1424</v>
      </c>
      <c r="F1314" s="7" t="s">
        <v>1415</v>
      </c>
      <c r="G1314" s="7" t="s">
        <v>24</v>
      </c>
      <c r="H1314" s="7" t="s">
        <v>44</v>
      </c>
      <c r="I1314" s="8">
        <v>0.27400000000000002</v>
      </c>
      <c r="J1314" s="8">
        <v>0.35299999999999998</v>
      </c>
      <c r="K1314" s="8">
        <v>0.42499999999999999</v>
      </c>
      <c r="L1314" s="8">
        <v>0.77800000000000002</v>
      </c>
      <c r="M1314" s="7">
        <v>40</v>
      </c>
      <c r="N1314" s="7">
        <v>133</v>
      </c>
      <c r="O1314" s="7">
        <v>113</v>
      </c>
      <c r="P1314" s="7">
        <v>20</v>
      </c>
      <c r="Q1314" s="7">
        <v>31</v>
      </c>
      <c r="R1314" s="7">
        <v>5</v>
      </c>
      <c r="S1314" s="7">
        <v>0</v>
      </c>
      <c r="T1314" s="7">
        <v>4</v>
      </c>
      <c r="U1314" s="7">
        <v>23</v>
      </c>
      <c r="V1314" s="7">
        <v>8</v>
      </c>
      <c r="W1314" s="7">
        <v>8</v>
      </c>
      <c r="X1314" s="7">
        <v>24</v>
      </c>
      <c r="Y1314" s="7">
        <v>2</v>
      </c>
      <c r="Z1314" s="7">
        <v>0</v>
      </c>
      <c r="AA1314"/>
    </row>
    <row r="1315" spans="1:27" x14ac:dyDescent="0.25">
      <c r="A1315" s="24" t="str">
        <f t="shared" si="64"/>
        <v/>
      </c>
      <c r="B1315" s="24" t="str">
        <f t="shared" si="62"/>
        <v/>
      </c>
      <c r="C1315" s="24" t="str">
        <f t="shared" si="63"/>
        <v/>
      </c>
      <c r="D1315" s="24">
        <v>2026</v>
      </c>
      <c r="E1315" s="7" t="s">
        <v>1425</v>
      </c>
      <c r="F1315" s="7" t="s">
        <v>1415</v>
      </c>
      <c r="G1315" s="7" t="s">
        <v>24</v>
      </c>
      <c r="H1315" s="7" t="s">
        <v>35</v>
      </c>
      <c r="I1315" s="8">
        <v>0.25900000000000001</v>
      </c>
      <c r="J1315" s="8">
        <v>0.42299999999999999</v>
      </c>
      <c r="K1315" s="8">
        <v>0.44400000000000001</v>
      </c>
      <c r="L1315" s="8">
        <v>0.86699999999999999</v>
      </c>
      <c r="M1315" s="7">
        <v>37</v>
      </c>
      <c r="N1315" s="7">
        <v>142</v>
      </c>
      <c r="O1315" s="7">
        <v>108</v>
      </c>
      <c r="P1315" s="7">
        <v>26</v>
      </c>
      <c r="Q1315" s="7">
        <v>28</v>
      </c>
      <c r="R1315" s="7">
        <v>3</v>
      </c>
      <c r="S1315" s="7">
        <v>1</v>
      </c>
      <c r="T1315" s="7">
        <v>5</v>
      </c>
      <c r="U1315" s="7">
        <v>22</v>
      </c>
      <c r="V1315" s="7">
        <v>1</v>
      </c>
      <c r="W1315" s="7">
        <v>31</v>
      </c>
      <c r="X1315" s="7">
        <v>32</v>
      </c>
      <c r="Y1315" s="7">
        <v>4</v>
      </c>
      <c r="Z1315" s="7">
        <v>2</v>
      </c>
      <c r="AA1315"/>
    </row>
    <row r="1316" spans="1:27" x14ac:dyDescent="0.25">
      <c r="A1316" s="24">
        <f t="shared" si="64"/>
        <v>1</v>
      </c>
      <c r="B1316" s="24" t="str">
        <f t="shared" si="62"/>
        <v/>
      </c>
      <c r="C1316" s="24" t="str">
        <f t="shared" si="63"/>
        <v/>
      </c>
      <c r="D1316" s="24">
        <v>2026</v>
      </c>
      <c r="E1316" s="7" t="s">
        <v>1426</v>
      </c>
      <c r="F1316" s="7" t="s">
        <v>1415</v>
      </c>
      <c r="G1316" s="7" t="s">
        <v>32</v>
      </c>
      <c r="H1316" s="7" t="s">
        <v>33</v>
      </c>
      <c r="I1316" s="8">
        <v>0.19500000000000001</v>
      </c>
      <c r="J1316" s="8">
        <v>0.35299999999999998</v>
      </c>
      <c r="K1316" s="8">
        <v>0.34100000000000003</v>
      </c>
      <c r="L1316" s="8">
        <v>0.69399999999999995</v>
      </c>
      <c r="M1316" s="7">
        <v>21</v>
      </c>
      <c r="N1316" s="7">
        <v>51</v>
      </c>
      <c r="O1316" s="7">
        <v>41</v>
      </c>
      <c r="P1316" s="7">
        <v>11</v>
      </c>
      <c r="Q1316" s="7">
        <v>8</v>
      </c>
      <c r="R1316" s="7">
        <v>0</v>
      </c>
      <c r="S1316" s="7">
        <v>0</v>
      </c>
      <c r="T1316" s="7">
        <v>2</v>
      </c>
      <c r="U1316" s="7">
        <v>3</v>
      </c>
      <c r="V1316" s="7">
        <v>1</v>
      </c>
      <c r="W1316" s="7">
        <v>9</v>
      </c>
      <c r="X1316" s="7">
        <v>9</v>
      </c>
      <c r="Y1316" s="7">
        <v>2</v>
      </c>
      <c r="Z1316" s="7">
        <v>1</v>
      </c>
      <c r="AA1316"/>
    </row>
    <row r="1317" spans="1:27" x14ac:dyDescent="0.25">
      <c r="A1317" s="24" t="str">
        <f t="shared" si="64"/>
        <v/>
      </c>
      <c r="B1317" s="24" t="str">
        <f t="shared" si="62"/>
        <v/>
      </c>
      <c r="C1317" s="24" t="str">
        <f t="shared" si="63"/>
        <v/>
      </c>
      <c r="D1317" s="24">
        <v>2026</v>
      </c>
      <c r="E1317" s="7" t="s">
        <v>1427</v>
      </c>
      <c r="F1317" s="7" t="s">
        <v>1415</v>
      </c>
      <c r="G1317" s="7" t="s">
        <v>24</v>
      </c>
      <c r="H1317" s="7" t="s">
        <v>27</v>
      </c>
      <c r="I1317" s="8">
        <v>0.191</v>
      </c>
      <c r="J1317" s="8">
        <v>0.26900000000000002</v>
      </c>
      <c r="K1317" s="8">
        <v>0.46800000000000003</v>
      </c>
      <c r="L1317" s="8">
        <v>0.73699999999999999</v>
      </c>
      <c r="M1317" s="7">
        <v>21</v>
      </c>
      <c r="N1317" s="7">
        <v>53</v>
      </c>
      <c r="O1317" s="7">
        <v>47</v>
      </c>
      <c r="P1317" s="7">
        <v>9</v>
      </c>
      <c r="Q1317" s="7">
        <v>9</v>
      </c>
      <c r="R1317" s="7">
        <v>1</v>
      </c>
      <c r="S1317" s="7">
        <v>0</v>
      </c>
      <c r="T1317" s="7">
        <v>4</v>
      </c>
      <c r="U1317" s="7">
        <v>11</v>
      </c>
      <c r="V1317" s="7">
        <v>0</v>
      </c>
      <c r="W1317" s="7">
        <v>5</v>
      </c>
      <c r="X1317" s="7">
        <v>17</v>
      </c>
      <c r="Y1317" s="7">
        <v>5</v>
      </c>
      <c r="Z1317" s="7">
        <v>0</v>
      </c>
      <c r="AA1317"/>
    </row>
    <row r="1318" spans="1:27" x14ac:dyDescent="0.25">
      <c r="A1318" s="24" t="str">
        <f t="shared" si="64"/>
        <v/>
      </c>
      <c r="B1318" s="24" t="str">
        <f t="shared" si="62"/>
        <v/>
      </c>
      <c r="C1318" s="24" t="str">
        <f t="shared" si="63"/>
        <v/>
      </c>
      <c r="D1318" s="24">
        <v>2026</v>
      </c>
      <c r="E1318" s="7" t="s">
        <v>1428</v>
      </c>
      <c r="F1318" s="7" t="s">
        <v>1415</v>
      </c>
      <c r="G1318" s="7" t="s">
        <v>47</v>
      </c>
      <c r="H1318" s="7" t="s">
        <v>38</v>
      </c>
      <c r="I1318" s="8">
        <v>0.19</v>
      </c>
      <c r="J1318" s="8">
        <v>0.19</v>
      </c>
      <c r="K1318" s="8">
        <v>0.33300000000000002</v>
      </c>
      <c r="L1318" s="8">
        <v>0.52400000000000002</v>
      </c>
      <c r="M1318" s="7">
        <v>17</v>
      </c>
      <c r="N1318" s="7">
        <v>21</v>
      </c>
      <c r="O1318" s="7">
        <v>21</v>
      </c>
      <c r="P1318" s="7">
        <v>1</v>
      </c>
      <c r="Q1318" s="7">
        <v>4</v>
      </c>
      <c r="R1318" s="7">
        <v>3</v>
      </c>
      <c r="S1318" s="7">
        <v>0</v>
      </c>
      <c r="T1318" s="7">
        <v>0</v>
      </c>
      <c r="U1318" s="7">
        <v>0</v>
      </c>
      <c r="V1318" s="7">
        <v>0</v>
      </c>
      <c r="W1318" s="7">
        <v>0</v>
      </c>
      <c r="X1318" s="7">
        <v>11</v>
      </c>
      <c r="Y1318" s="7">
        <v>0</v>
      </c>
      <c r="Z1318" s="7">
        <v>0</v>
      </c>
      <c r="AA1318"/>
    </row>
    <row r="1319" spans="1:27" x14ac:dyDescent="0.25">
      <c r="A1319" s="24" t="str">
        <f t="shared" si="64"/>
        <v/>
      </c>
      <c r="B1319" s="24" t="str">
        <f t="shared" si="62"/>
        <v/>
      </c>
      <c r="C1319" s="24" t="str">
        <f t="shared" si="63"/>
        <v/>
      </c>
      <c r="D1319" s="24">
        <v>2026</v>
      </c>
      <c r="E1319" s="7" t="s">
        <v>1429</v>
      </c>
      <c r="F1319" s="7" t="s">
        <v>1415</v>
      </c>
      <c r="G1319" s="7" t="s">
        <v>24</v>
      </c>
      <c r="H1319" s="7" t="s">
        <v>25</v>
      </c>
      <c r="I1319" s="8">
        <v>0.16700000000000001</v>
      </c>
      <c r="J1319" s="8">
        <v>0.35199999999999998</v>
      </c>
      <c r="K1319" s="8">
        <v>0.23799999999999999</v>
      </c>
      <c r="L1319" s="8">
        <v>0.59</v>
      </c>
      <c r="M1319" s="7">
        <v>17</v>
      </c>
      <c r="N1319" s="7">
        <v>54</v>
      </c>
      <c r="O1319" s="7">
        <v>42</v>
      </c>
      <c r="P1319" s="7">
        <v>12</v>
      </c>
      <c r="Q1319" s="7">
        <v>7</v>
      </c>
      <c r="R1319" s="7">
        <v>0</v>
      </c>
      <c r="S1319" s="7">
        <v>0</v>
      </c>
      <c r="T1319" s="7">
        <v>1</v>
      </c>
      <c r="U1319" s="7">
        <v>7</v>
      </c>
      <c r="V1319" s="7">
        <v>6</v>
      </c>
      <c r="W1319" s="7">
        <v>6</v>
      </c>
      <c r="X1319" s="7">
        <v>15</v>
      </c>
      <c r="Y1319" s="7">
        <v>1</v>
      </c>
      <c r="Z1319" s="7">
        <v>1</v>
      </c>
      <c r="AA1319"/>
    </row>
    <row r="1320" spans="1:27" x14ac:dyDescent="0.25">
      <c r="A1320" s="24" t="str">
        <f t="shared" si="64"/>
        <v/>
      </c>
      <c r="B1320" s="24" t="str">
        <f t="shared" si="62"/>
        <v/>
      </c>
      <c r="C1320" s="24" t="str">
        <f t="shared" si="63"/>
        <v/>
      </c>
      <c r="D1320" s="24">
        <v>2026</v>
      </c>
      <c r="E1320" s="7" t="s">
        <v>1430</v>
      </c>
      <c r="F1320" s="7" t="s">
        <v>1415</v>
      </c>
      <c r="G1320" s="7" t="s">
        <v>37</v>
      </c>
      <c r="H1320" s="7" t="s">
        <v>33</v>
      </c>
      <c r="I1320" s="8">
        <v>0.156</v>
      </c>
      <c r="J1320" s="8">
        <v>0.308</v>
      </c>
      <c r="K1320" s="8">
        <v>0.23400000000000001</v>
      </c>
      <c r="L1320" s="8">
        <v>0.54200000000000004</v>
      </c>
      <c r="M1320" s="7">
        <v>31</v>
      </c>
      <c r="N1320" s="7">
        <v>84</v>
      </c>
      <c r="O1320" s="7">
        <v>64</v>
      </c>
      <c r="P1320" s="7">
        <v>7</v>
      </c>
      <c r="Q1320" s="7">
        <v>10</v>
      </c>
      <c r="R1320" s="7">
        <v>2</v>
      </c>
      <c r="S1320" s="7">
        <v>0</v>
      </c>
      <c r="T1320" s="7">
        <v>1</v>
      </c>
      <c r="U1320" s="7">
        <v>9</v>
      </c>
      <c r="V1320" s="7">
        <v>5</v>
      </c>
      <c r="W1320" s="7">
        <v>9</v>
      </c>
      <c r="X1320" s="7">
        <v>21</v>
      </c>
      <c r="Y1320" s="7">
        <v>0</v>
      </c>
      <c r="Z1320" s="7">
        <v>0</v>
      </c>
      <c r="AA1320"/>
    </row>
    <row r="1321" spans="1:27" x14ac:dyDescent="0.25">
      <c r="A1321" s="24" t="str">
        <f t="shared" si="64"/>
        <v/>
      </c>
      <c r="B1321" s="24" t="str">
        <f t="shared" si="62"/>
        <v/>
      </c>
      <c r="C1321" s="24" t="str">
        <f t="shared" si="63"/>
        <v/>
      </c>
      <c r="D1321" s="24">
        <v>2026</v>
      </c>
      <c r="E1321" s="7" t="s">
        <v>1431</v>
      </c>
      <c r="F1321" s="7" t="s">
        <v>1432</v>
      </c>
      <c r="G1321" s="7" t="s">
        <v>37</v>
      </c>
      <c r="H1321" s="7" t="s">
        <v>42</v>
      </c>
      <c r="I1321" s="8">
        <v>0.32400000000000001</v>
      </c>
      <c r="J1321" s="8">
        <v>0.38600000000000001</v>
      </c>
      <c r="K1321" s="8">
        <v>0.49299999999999999</v>
      </c>
      <c r="L1321" s="8">
        <v>0.879</v>
      </c>
      <c r="M1321" s="7">
        <v>50</v>
      </c>
      <c r="N1321" s="7">
        <v>158</v>
      </c>
      <c r="O1321" s="7">
        <v>142</v>
      </c>
      <c r="P1321" s="7">
        <v>20</v>
      </c>
      <c r="Q1321" s="7">
        <v>46</v>
      </c>
      <c r="R1321" s="7">
        <v>9</v>
      </c>
      <c r="S1321" s="7">
        <v>0</v>
      </c>
      <c r="T1321" s="7">
        <v>5</v>
      </c>
      <c r="U1321" s="7">
        <v>24</v>
      </c>
      <c r="V1321" s="7">
        <v>1</v>
      </c>
      <c r="W1321" s="7">
        <v>14</v>
      </c>
      <c r="X1321" s="7">
        <v>32</v>
      </c>
      <c r="Y1321" s="7">
        <v>2</v>
      </c>
      <c r="Z1321" s="7">
        <v>2</v>
      </c>
      <c r="AA1321"/>
    </row>
    <row r="1322" spans="1:27" x14ac:dyDescent="0.25">
      <c r="A1322" s="24" t="str">
        <f t="shared" si="64"/>
        <v/>
      </c>
      <c r="B1322" s="24" t="str">
        <f t="shared" si="62"/>
        <v/>
      </c>
      <c r="C1322" s="24" t="str">
        <f t="shared" si="63"/>
        <v/>
      </c>
      <c r="D1322" s="24">
        <v>2026</v>
      </c>
      <c r="E1322" s="7" t="s">
        <v>1433</v>
      </c>
      <c r="F1322" s="7" t="s">
        <v>1432</v>
      </c>
      <c r="G1322" s="7" t="s">
        <v>37</v>
      </c>
      <c r="H1322" s="7" t="s">
        <v>38</v>
      </c>
      <c r="I1322" s="8">
        <v>0.28799999999999998</v>
      </c>
      <c r="J1322" s="8">
        <v>0.44</v>
      </c>
      <c r="K1322" s="8">
        <v>0.41199999999999998</v>
      </c>
      <c r="L1322" s="8">
        <v>0.85199999999999998</v>
      </c>
      <c r="M1322" s="7">
        <v>53</v>
      </c>
      <c r="N1322" s="7">
        <v>219</v>
      </c>
      <c r="O1322" s="7">
        <v>170</v>
      </c>
      <c r="P1322" s="7">
        <v>48</v>
      </c>
      <c r="Q1322" s="7">
        <v>49</v>
      </c>
      <c r="R1322" s="7">
        <v>4</v>
      </c>
      <c r="S1322" s="7">
        <v>1</v>
      </c>
      <c r="T1322" s="7">
        <v>5</v>
      </c>
      <c r="U1322" s="7">
        <v>30</v>
      </c>
      <c r="V1322" s="7">
        <v>3</v>
      </c>
      <c r="W1322" s="7">
        <v>44</v>
      </c>
      <c r="X1322" s="7">
        <v>52</v>
      </c>
      <c r="Y1322" s="7">
        <v>12</v>
      </c>
      <c r="Z1322" s="7">
        <v>1</v>
      </c>
      <c r="AA1322"/>
    </row>
    <row r="1323" spans="1:27" x14ac:dyDescent="0.25">
      <c r="A1323" s="24" t="str">
        <f t="shared" si="64"/>
        <v/>
      </c>
      <c r="B1323" s="24" t="str">
        <f t="shared" si="62"/>
        <v/>
      </c>
      <c r="C1323" s="24" t="str">
        <f t="shared" si="63"/>
        <v/>
      </c>
      <c r="D1323" s="24">
        <v>2026</v>
      </c>
      <c r="E1323" s="7" t="s">
        <v>1434</v>
      </c>
      <c r="F1323" s="7" t="s">
        <v>1432</v>
      </c>
      <c r="G1323" s="7" t="s">
        <v>37</v>
      </c>
      <c r="H1323" s="7" t="s">
        <v>35</v>
      </c>
      <c r="I1323" s="8">
        <v>0.28599999999999998</v>
      </c>
      <c r="J1323" s="8">
        <v>0.34399999999999997</v>
      </c>
      <c r="K1323" s="8">
        <v>0.44700000000000001</v>
      </c>
      <c r="L1323" s="8">
        <v>0.79100000000000004</v>
      </c>
      <c r="M1323" s="7">
        <v>50</v>
      </c>
      <c r="N1323" s="7">
        <v>228</v>
      </c>
      <c r="O1323" s="7">
        <v>199</v>
      </c>
      <c r="P1323" s="7">
        <v>37</v>
      </c>
      <c r="Q1323" s="7">
        <v>57</v>
      </c>
      <c r="R1323" s="7">
        <v>12</v>
      </c>
      <c r="S1323" s="7">
        <v>1</v>
      </c>
      <c r="T1323" s="7">
        <v>6</v>
      </c>
      <c r="U1323" s="7">
        <v>36</v>
      </c>
      <c r="V1323" s="7">
        <v>5</v>
      </c>
      <c r="W1323" s="7">
        <v>15</v>
      </c>
      <c r="X1323" s="7">
        <v>49</v>
      </c>
      <c r="Y1323" s="7">
        <v>6</v>
      </c>
      <c r="Z1323" s="7">
        <v>1</v>
      </c>
      <c r="AA1323"/>
    </row>
    <row r="1324" spans="1:27" x14ac:dyDescent="0.25">
      <c r="A1324" s="24" t="str">
        <f t="shared" si="64"/>
        <v/>
      </c>
      <c r="B1324" s="24" t="str">
        <f t="shared" si="62"/>
        <v/>
      </c>
      <c r="C1324" s="24" t="str">
        <f t="shared" si="63"/>
        <v/>
      </c>
      <c r="D1324" s="24">
        <v>2026</v>
      </c>
      <c r="E1324" s="7" t="s">
        <v>1435</v>
      </c>
      <c r="F1324" s="7" t="s">
        <v>1432</v>
      </c>
      <c r="G1324" s="7" t="s">
        <v>37</v>
      </c>
      <c r="H1324" s="7" t="s">
        <v>44</v>
      </c>
      <c r="I1324" s="8">
        <v>0.27100000000000002</v>
      </c>
      <c r="J1324" s="8">
        <v>0.36699999999999999</v>
      </c>
      <c r="K1324" s="8">
        <v>0.58899999999999997</v>
      </c>
      <c r="L1324" s="8">
        <v>0.95599999999999996</v>
      </c>
      <c r="M1324" s="7">
        <v>54</v>
      </c>
      <c r="N1324" s="7">
        <v>248</v>
      </c>
      <c r="O1324" s="7">
        <v>214</v>
      </c>
      <c r="P1324" s="7">
        <v>46</v>
      </c>
      <c r="Q1324" s="7">
        <v>58</v>
      </c>
      <c r="R1324" s="7">
        <v>11</v>
      </c>
      <c r="S1324" s="7">
        <v>0</v>
      </c>
      <c r="T1324" s="7">
        <v>19</v>
      </c>
      <c r="U1324" s="7">
        <v>43</v>
      </c>
      <c r="V1324" s="7">
        <v>12</v>
      </c>
      <c r="W1324" s="7">
        <v>21</v>
      </c>
      <c r="X1324" s="7">
        <v>69</v>
      </c>
      <c r="Y1324" s="7">
        <v>1</v>
      </c>
      <c r="Z1324" s="7">
        <v>0</v>
      </c>
      <c r="AA1324"/>
    </row>
    <row r="1325" spans="1:27" x14ac:dyDescent="0.25">
      <c r="A1325" s="24" t="str">
        <f t="shared" si="64"/>
        <v/>
      </c>
      <c r="B1325" s="24" t="str">
        <f t="shared" si="62"/>
        <v/>
      </c>
      <c r="C1325" s="24" t="str">
        <f t="shared" si="63"/>
        <v/>
      </c>
      <c r="D1325" s="24">
        <v>2026</v>
      </c>
      <c r="E1325" s="7" t="s">
        <v>1436</v>
      </c>
      <c r="F1325" s="7" t="s">
        <v>1432</v>
      </c>
      <c r="G1325" s="7" t="s">
        <v>37</v>
      </c>
      <c r="H1325" s="7" t="s">
        <v>27</v>
      </c>
      <c r="I1325" s="8">
        <v>0.26800000000000002</v>
      </c>
      <c r="J1325" s="8">
        <v>0.36199999999999999</v>
      </c>
      <c r="K1325" s="8">
        <v>0.5</v>
      </c>
      <c r="L1325" s="8">
        <v>0.86199999999999999</v>
      </c>
      <c r="M1325" s="7">
        <v>53</v>
      </c>
      <c r="N1325" s="7">
        <v>224</v>
      </c>
      <c r="O1325" s="7">
        <v>194</v>
      </c>
      <c r="P1325" s="7">
        <v>40</v>
      </c>
      <c r="Q1325" s="7">
        <v>52</v>
      </c>
      <c r="R1325" s="7">
        <v>8</v>
      </c>
      <c r="S1325" s="7">
        <v>2</v>
      </c>
      <c r="T1325" s="7">
        <v>11</v>
      </c>
      <c r="U1325" s="7">
        <v>40</v>
      </c>
      <c r="V1325" s="7">
        <v>12</v>
      </c>
      <c r="W1325" s="7">
        <v>17</v>
      </c>
      <c r="X1325" s="7">
        <v>75</v>
      </c>
      <c r="Y1325" s="7">
        <v>16</v>
      </c>
      <c r="Z1325" s="7">
        <v>2</v>
      </c>
      <c r="AA1325"/>
    </row>
    <row r="1326" spans="1:27" x14ac:dyDescent="0.25">
      <c r="A1326" s="24" t="str">
        <f t="shared" si="64"/>
        <v/>
      </c>
      <c r="B1326" s="24" t="str">
        <f t="shared" si="62"/>
        <v/>
      </c>
      <c r="C1326" s="24" t="str">
        <f t="shared" si="63"/>
        <v/>
      </c>
      <c r="D1326" s="24">
        <v>2026</v>
      </c>
      <c r="E1326" s="7" t="s">
        <v>1437</v>
      </c>
      <c r="F1326" s="7" t="s">
        <v>1432</v>
      </c>
      <c r="G1326" s="7" t="s">
        <v>24</v>
      </c>
      <c r="H1326" s="7" t="s">
        <v>40</v>
      </c>
      <c r="I1326" s="8">
        <v>0.24</v>
      </c>
      <c r="J1326" s="8">
        <v>0.36</v>
      </c>
      <c r="K1326" s="8">
        <v>0.33100000000000002</v>
      </c>
      <c r="L1326" s="8">
        <v>0.69099999999999995</v>
      </c>
      <c r="M1326" s="7">
        <v>49</v>
      </c>
      <c r="N1326" s="7">
        <v>192</v>
      </c>
      <c r="O1326" s="7">
        <v>154</v>
      </c>
      <c r="P1326" s="7">
        <v>31</v>
      </c>
      <c r="Q1326" s="7">
        <v>37</v>
      </c>
      <c r="R1326" s="7">
        <v>6</v>
      </c>
      <c r="S1326" s="7">
        <v>1</v>
      </c>
      <c r="T1326" s="7">
        <v>2</v>
      </c>
      <c r="U1326" s="7">
        <v>26</v>
      </c>
      <c r="V1326" s="7">
        <v>7</v>
      </c>
      <c r="W1326" s="7">
        <v>23</v>
      </c>
      <c r="X1326" s="7">
        <v>32</v>
      </c>
      <c r="Y1326" s="7">
        <v>10</v>
      </c>
      <c r="Z1326" s="7">
        <v>6</v>
      </c>
      <c r="AA1326"/>
    </row>
    <row r="1327" spans="1:27" x14ac:dyDescent="0.25">
      <c r="A1327" s="24" t="str">
        <f t="shared" si="64"/>
        <v/>
      </c>
      <c r="B1327" s="24" t="str">
        <f t="shared" si="62"/>
        <v/>
      </c>
      <c r="C1327" s="24" t="str">
        <f t="shared" si="63"/>
        <v/>
      </c>
      <c r="D1327" s="24">
        <v>2026</v>
      </c>
      <c r="E1327" s="7" t="s">
        <v>1438</v>
      </c>
      <c r="F1327" s="7" t="s">
        <v>1432</v>
      </c>
      <c r="G1327" s="7" t="s">
        <v>37</v>
      </c>
      <c r="H1327" s="7" t="s">
        <v>33</v>
      </c>
      <c r="I1327" s="8">
        <v>0.32600000000000001</v>
      </c>
      <c r="J1327" s="8">
        <v>0.38</v>
      </c>
      <c r="K1327" s="8">
        <v>0.47799999999999998</v>
      </c>
      <c r="L1327" s="8">
        <v>0.85799999999999998</v>
      </c>
      <c r="M1327" s="7">
        <v>23</v>
      </c>
      <c r="N1327" s="7">
        <v>50</v>
      </c>
      <c r="O1327" s="7">
        <v>46</v>
      </c>
      <c r="P1327" s="7">
        <v>8</v>
      </c>
      <c r="Q1327" s="7">
        <v>15</v>
      </c>
      <c r="R1327" s="7">
        <v>2</v>
      </c>
      <c r="S1327" s="7">
        <v>1</v>
      </c>
      <c r="T1327" s="7">
        <v>1</v>
      </c>
      <c r="U1327" s="7">
        <v>9</v>
      </c>
      <c r="V1327" s="7">
        <v>2</v>
      </c>
      <c r="W1327" s="7">
        <v>2</v>
      </c>
      <c r="X1327" s="7">
        <v>12</v>
      </c>
      <c r="Y1327" s="7">
        <v>1</v>
      </c>
      <c r="Z1327" s="7">
        <v>0</v>
      </c>
      <c r="AA1327"/>
    </row>
    <row r="1328" spans="1:27" x14ac:dyDescent="0.25">
      <c r="A1328" s="24">
        <f t="shared" si="64"/>
        <v>1</v>
      </c>
      <c r="B1328" s="24" t="str">
        <f t="shared" si="62"/>
        <v/>
      </c>
      <c r="C1328" s="24" t="str">
        <f t="shared" si="63"/>
        <v/>
      </c>
      <c r="D1328" s="24">
        <v>2026</v>
      </c>
      <c r="E1328" s="7" t="s">
        <v>1439</v>
      </c>
      <c r="F1328" s="7" t="s">
        <v>1432</v>
      </c>
      <c r="G1328" s="7" t="s">
        <v>29</v>
      </c>
      <c r="H1328" s="7" t="s">
        <v>30</v>
      </c>
      <c r="I1328" s="8">
        <v>0.26600000000000001</v>
      </c>
      <c r="J1328" s="8">
        <v>0.36099999999999999</v>
      </c>
      <c r="K1328" s="8">
        <v>0.33</v>
      </c>
      <c r="L1328" s="8">
        <v>0.69099999999999995</v>
      </c>
      <c r="M1328" s="7">
        <v>36</v>
      </c>
      <c r="N1328" s="7">
        <v>111</v>
      </c>
      <c r="O1328" s="7">
        <v>94</v>
      </c>
      <c r="P1328" s="7">
        <v>15</v>
      </c>
      <c r="Q1328" s="7">
        <v>25</v>
      </c>
      <c r="R1328" s="7">
        <v>3</v>
      </c>
      <c r="S1328" s="7">
        <v>0</v>
      </c>
      <c r="T1328" s="7">
        <v>1</v>
      </c>
      <c r="U1328" s="7">
        <v>7</v>
      </c>
      <c r="V1328" s="7">
        <v>2</v>
      </c>
      <c r="W1328" s="7">
        <v>12</v>
      </c>
      <c r="X1328" s="7">
        <v>16</v>
      </c>
      <c r="Y1328" s="7">
        <v>6</v>
      </c>
      <c r="Z1328" s="7">
        <v>0</v>
      </c>
      <c r="AA1328"/>
    </row>
    <row r="1329" spans="1:27" x14ac:dyDescent="0.25">
      <c r="A1329" s="24" t="str">
        <f t="shared" si="64"/>
        <v/>
      </c>
      <c r="B1329" s="24" t="str">
        <f t="shared" si="62"/>
        <v/>
      </c>
      <c r="C1329" s="24" t="str">
        <f t="shared" si="63"/>
        <v/>
      </c>
      <c r="D1329" s="24">
        <v>2026</v>
      </c>
      <c r="E1329" s="7" t="s">
        <v>1440</v>
      </c>
      <c r="F1329" s="7" t="s">
        <v>1432</v>
      </c>
      <c r="G1329" s="7" t="s">
        <v>24</v>
      </c>
      <c r="H1329" s="7" t="s">
        <v>42</v>
      </c>
      <c r="I1329" s="8">
        <v>0.24199999999999999</v>
      </c>
      <c r="J1329" s="8">
        <v>0.38200000000000001</v>
      </c>
      <c r="K1329" s="8">
        <v>0.371</v>
      </c>
      <c r="L1329" s="8">
        <v>0.753</v>
      </c>
      <c r="M1329" s="7">
        <v>25</v>
      </c>
      <c r="N1329" s="7">
        <v>76</v>
      </c>
      <c r="O1329" s="7">
        <v>62</v>
      </c>
      <c r="P1329" s="7">
        <v>12</v>
      </c>
      <c r="Q1329" s="7">
        <v>15</v>
      </c>
      <c r="R1329" s="7">
        <v>3</v>
      </c>
      <c r="S1329" s="7">
        <v>1</v>
      </c>
      <c r="T1329" s="7">
        <v>1</v>
      </c>
      <c r="U1329" s="7">
        <v>7</v>
      </c>
      <c r="V1329" s="7">
        <v>10</v>
      </c>
      <c r="W1329" s="7">
        <v>4</v>
      </c>
      <c r="X1329" s="7">
        <v>7</v>
      </c>
      <c r="Y1329" s="7">
        <v>0</v>
      </c>
      <c r="Z1329" s="7">
        <v>0</v>
      </c>
      <c r="AA1329"/>
    </row>
    <row r="1330" spans="1:27" x14ac:dyDescent="0.25">
      <c r="A1330" s="24">
        <f t="shared" si="64"/>
        <v>1</v>
      </c>
      <c r="B1330" s="24" t="str">
        <f t="shared" si="62"/>
        <v/>
      </c>
      <c r="C1330" s="24" t="str">
        <f t="shared" si="63"/>
        <v/>
      </c>
      <c r="D1330" s="24">
        <v>2026</v>
      </c>
      <c r="E1330" s="7" t="s">
        <v>1441</v>
      </c>
      <c r="F1330" s="7" t="s">
        <v>1432</v>
      </c>
      <c r="G1330" s="7" t="s">
        <v>29</v>
      </c>
      <c r="H1330" s="7" t="s">
        <v>25</v>
      </c>
      <c r="I1330" s="8">
        <v>0.219</v>
      </c>
      <c r="J1330" s="8">
        <v>0.28399999999999997</v>
      </c>
      <c r="K1330" s="8">
        <v>0.315</v>
      </c>
      <c r="L1330" s="8">
        <v>0.59899999999999998</v>
      </c>
      <c r="M1330" s="7">
        <v>33</v>
      </c>
      <c r="N1330" s="7">
        <v>82</v>
      </c>
      <c r="O1330" s="7">
        <v>73</v>
      </c>
      <c r="P1330" s="7">
        <v>4</v>
      </c>
      <c r="Q1330" s="7">
        <v>16</v>
      </c>
      <c r="R1330" s="7">
        <v>2</v>
      </c>
      <c r="S1330" s="7">
        <v>1</v>
      </c>
      <c r="T1330" s="7">
        <v>1</v>
      </c>
      <c r="U1330" s="7">
        <v>19</v>
      </c>
      <c r="V1330" s="7">
        <v>3</v>
      </c>
      <c r="W1330" s="7">
        <v>4</v>
      </c>
      <c r="X1330" s="7">
        <v>20</v>
      </c>
      <c r="Y1330" s="7">
        <v>2</v>
      </c>
      <c r="Z1330" s="7">
        <v>0</v>
      </c>
      <c r="AA1330"/>
    </row>
    <row r="1331" spans="1:27" x14ac:dyDescent="0.25">
      <c r="A1331" s="24" t="str">
        <f t="shared" si="64"/>
        <v/>
      </c>
      <c r="B1331" s="24" t="str">
        <f t="shared" si="62"/>
        <v/>
      </c>
      <c r="C1331" s="24" t="str">
        <f t="shared" si="63"/>
        <v/>
      </c>
      <c r="D1331" s="24">
        <v>2026</v>
      </c>
      <c r="E1331" s="7" t="s">
        <v>1442</v>
      </c>
      <c r="F1331" s="7" t="s">
        <v>1432</v>
      </c>
      <c r="G1331" s="7" t="s">
        <v>37</v>
      </c>
      <c r="H1331" s="7" t="s">
        <v>25</v>
      </c>
      <c r="I1331" s="8">
        <v>0.20799999999999999</v>
      </c>
      <c r="J1331" s="8">
        <v>0.32100000000000001</v>
      </c>
      <c r="K1331" s="8">
        <v>0.34699999999999998</v>
      </c>
      <c r="L1331" s="8">
        <v>0.66900000000000004</v>
      </c>
      <c r="M1331" s="7">
        <v>26</v>
      </c>
      <c r="N1331" s="7">
        <v>84</v>
      </c>
      <c r="O1331" s="7">
        <v>72</v>
      </c>
      <c r="P1331" s="7">
        <v>8</v>
      </c>
      <c r="Q1331" s="7">
        <v>15</v>
      </c>
      <c r="R1331" s="7">
        <v>1</v>
      </c>
      <c r="S1331" s="7">
        <v>0</v>
      </c>
      <c r="T1331" s="7">
        <v>3</v>
      </c>
      <c r="U1331" s="7">
        <v>11</v>
      </c>
      <c r="V1331" s="7">
        <v>4</v>
      </c>
      <c r="W1331" s="7">
        <v>8</v>
      </c>
      <c r="X1331" s="7">
        <v>22</v>
      </c>
      <c r="Y1331" s="7">
        <v>5</v>
      </c>
      <c r="Z1331" s="7">
        <v>2</v>
      </c>
      <c r="AA1331"/>
    </row>
    <row r="1332" spans="1:27" x14ac:dyDescent="0.25">
      <c r="A1332" s="24" t="str">
        <f t="shared" si="64"/>
        <v/>
      </c>
      <c r="B1332" s="24" t="str">
        <f t="shared" si="62"/>
        <v/>
      </c>
      <c r="C1332" s="24" t="str">
        <f t="shared" si="63"/>
        <v/>
      </c>
      <c r="D1332" s="24">
        <v>2026</v>
      </c>
      <c r="E1332" s="7" t="s">
        <v>1443</v>
      </c>
      <c r="F1332" s="7" t="s">
        <v>1432</v>
      </c>
      <c r="G1332" s="7" t="s">
        <v>24</v>
      </c>
      <c r="H1332" s="7" t="s">
        <v>25</v>
      </c>
      <c r="I1332" s="8">
        <v>0.20200000000000001</v>
      </c>
      <c r="J1332" s="8">
        <v>0.30199999999999999</v>
      </c>
      <c r="K1332" s="8">
        <v>0.28399999999999997</v>
      </c>
      <c r="L1332" s="8">
        <v>0.58599999999999997</v>
      </c>
      <c r="M1332" s="7">
        <v>37</v>
      </c>
      <c r="N1332" s="7">
        <v>128</v>
      </c>
      <c r="O1332" s="7">
        <v>109</v>
      </c>
      <c r="P1332" s="7">
        <v>19</v>
      </c>
      <c r="Q1332" s="7">
        <v>22</v>
      </c>
      <c r="R1332" s="7">
        <v>0</v>
      </c>
      <c r="S1332" s="7">
        <v>0</v>
      </c>
      <c r="T1332" s="7">
        <v>3</v>
      </c>
      <c r="U1332" s="7">
        <v>19</v>
      </c>
      <c r="V1332" s="7">
        <v>3</v>
      </c>
      <c r="W1332" s="7">
        <v>13</v>
      </c>
      <c r="X1332" s="7">
        <v>40</v>
      </c>
      <c r="Y1332" s="7">
        <v>2</v>
      </c>
      <c r="Z1332" s="7">
        <v>2</v>
      </c>
      <c r="AA1332"/>
    </row>
    <row r="1333" spans="1:27" x14ac:dyDescent="0.25">
      <c r="A1333" s="24" t="str">
        <f t="shared" si="64"/>
        <v/>
      </c>
      <c r="B1333" s="24" t="str">
        <f t="shared" si="62"/>
        <v/>
      </c>
      <c r="C1333" s="24" t="str">
        <f t="shared" si="63"/>
        <v/>
      </c>
      <c r="D1333" s="24">
        <v>2026</v>
      </c>
      <c r="E1333" s="7" t="s">
        <v>1444</v>
      </c>
      <c r="F1333" s="7" t="s">
        <v>1432</v>
      </c>
      <c r="G1333" s="7" t="s">
        <v>47</v>
      </c>
      <c r="H1333" s="7" t="s">
        <v>27</v>
      </c>
      <c r="I1333" s="8">
        <v>0.2</v>
      </c>
      <c r="J1333" s="8">
        <v>0.33300000000000002</v>
      </c>
      <c r="K1333" s="8">
        <v>0.2</v>
      </c>
      <c r="L1333" s="8">
        <v>0.53300000000000003</v>
      </c>
      <c r="M1333" s="7">
        <v>4</v>
      </c>
      <c r="N1333" s="7">
        <v>6</v>
      </c>
      <c r="O1333" s="7">
        <v>5</v>
      </c>
      <c r="P1333" s="7">
        <v>0</v>
      </c>
      <c r="Q1333" s="7">
        <v>1</v>
      </c>
      <c r="R1333" s="7">
        <v>0</v>
      </c>
      <c r="S1333" s="7">
        <v>0</v>
      </c>
      <c r="T1333" s="7">
        <v>0</v>
      </c>
      <c r="U1333" s="7">
        <v>1</v>
      </c>
      <c r="V1333" s="7">
        <v>0</v>
      </c>
      <c r="W1333" s="7">
        <v>1</v>
      </c>
      <c r="X1333" s="7">
        <v>2</v>
      </c>
      <c r="Y1333" s="7">
        <v>0</v>
      </c>
      <c r="Z1333" s="7">
        <v>0</v>
      </c>
      <c r="AA1333"/>
    </row>
    <row r="1334" spans="1:27" x14ac:dyDescent="0.25">
      <c r="A1334" s="24" t="str">
        <f t="shared" si="64"/>
        <v/>
      </c>
      <c r="B1334" s="24" t="str">
        <f t="shared" si="62"/>
        <v/>
      </c>
      <c r="C1334" s="24" t="str">
        <f t="shared" si="63"/>
        <v/>
      </c>
      <c r="D1334" s="24">
        <v>2026</v>
      </c>
      <c r="E1334" s="7" t="s">
        <v>1445</v>
      </c>
      <c r="F1334" s="7" t="s">
        <v>1432</v>
      </c>
      <c r="G1334" s="7" t="s">
        <v>24</v>
      </c>
      <c r="H1334" s="7" t="s">
        <v>42</v>
      </c>
      <c r="I1334" s="8">
        <v>0.182</v>
      </c>
      <c r="J1334" s="8">
        <v>0.308</v>
      </c>
      <c r="K1334" s="8">
        <v>0.21199999999999999</v>
      </c>
      <c r="L1334" s="8">
        <v>0.52</v>
      </c>
      <c r="M1334" s="7">
        <v>19</v>
      </c>
      <c r="N1334" s="7">
        <v>39</v>
      </c>
      <c r="O1334" s="7">
        <v>33</v>
      </c>
      <c r="P1334" s="7">
        <v>6</v>
      </c>
      <c r="Q1334" s="7">
        <v>6</v>
      </c>
      <c r="R1334" s="7">
        <v>1</v>
      </c>
      <c r="S1334" s="7">
        <v>0</v>
      </c>
      <c r="T1334" s="7">
        <v>0</v>
      </c>
      <c r="U1334" s="7">
        <v>1</v>
      </c>
      <c r="V1334" s="7">
        <v>1</v>
      </c>
      <c r="W1334" s="7">
        <v>5</v>
      </c>
      <c r="X1334" s="7">
        <v>13</v>
      </c>
      <c r="Y1334" s="7">
        <v>0</v>
      </c>
      <c r="Z1334" s="7">
        <v>1</v>
      </c>
      <c r="AA1334"/>
    </row>
    <row r="1335" spans="1:27" x14ac:dyDescent="0.25">
      <c r="A1335" s="24">
        <f t="shared" si="64"/>
        <v>1</v>
      </c>
      <c r="B1335" s="24" t="str">
        <f t="shared" si="62"/>
        <v/>
      </c>
      <c r="C1335" s="24" t="str">
        <f t="shared" si="63"/>
        <v/>
      </c>
      <c r="D1335" s="24">
        <v>2026</v>
      </c>
      <c r="E1335" s="7" t="s">
        <v>1446</v>
      </c>
      <c r="F1335" s="7" t="s">
        <v>1432</v>
      </c>
      <c r="G1335" s="7" t="s">
        <v>32</v>
      </c>
      <c r="H1335" s="7" t="s">
        <v>33</v>
      </c>
      <c r="I1335" s="8">
        <v>0.17100000000000001</v>
      </c>
      <c r="J1335" s="8">
        <v>0.33300000000000002</v>
      </c>
      <c r="K1335" s="8">
        <v>0.30499999999999999</v>
      </c>
      <c r="L1335" s="8">
        <v>0.63800000000000001</v>
      </c>
      <c r="M1335" s="7">
        <v>36</v>
      </c>
      <c r="N1335" s="7">
        <v>102</v>
      </c>
      <c r="O1335" s="7">
        <v>82</v>
      </c>
      <c r="P1335" s="7">
        <v>15</v>
      </c>
      <c r="Q1335" s="7">
        <v>14</v>
      </c>
      <c r="R1335" s="7">
        <v>2</v>
      </c>
      <c r="S1335" s="7">
        <v>0</v>
      </c>
      <c r="T1335" s="7">
        <v>3</v>
      </c>
      <c r="U1335" s="7">
        <v>12</v>
      </c>
      <c r="V1335" s="7">
        <v>5</v>
      </c>
      <c r="W1335" s="7">
        <v>15</v>
      </c>
      <c r="X1335" s="7">
        <v>38</v>
      </c>
      <c r="Y1335" s="7">
        <v>3</v>
      </c>
      <c r="Z1335" s="7">
        <v>0</v>
      </c>
      <c r="AA1335"/>
    </row>
    <row r="1336" spans="1:27" x14ac:dyDescent="0.25">
      <c r="A1336" s="24">
        <f t="shared" si="64"/>
        <v>1</v>
      </c>
      <c r="B1336" s="24" t="str">
        <f t="shared" si="62"/>
        <v/>
      </c>
      <c r="C1336" s="24" t="str">
        <f t="shared" si="63"/>
        <v/>
      </c>
      <c r="D1336" s="24">
        <v>2026</v>
      </c>
      <c r="E1336" s="7" t="s">
        <v>1447</v>
      </c>
      <c r="F1336" s="7" t="s">
        <v>1432</v>
      </c>
      <c r="G1336" s="7" t="s">
        <v>29</v>
      </c>
      <c r="H1336" s="7" t="s">
        <v>30</v>
      </c>
      <c r="I1336" s="8">
        <v>0.16700000000000001</v>
      </c>
      <c r="J1336" s="8">
        <v>0.27500000000000002</v>
      </c>
      <c r="K1336" s="8">
        <v>0.23300000000000001</v>
      </c>
      <c r="L1336" s="8">
        <v>0.50900000000000001</v>
      </c>
      <c r="M1336" s="7">
        <v>21</v>
      </c>
      <c r="N1336" s="7">
        <v>69</v>
      </c>
      <c r="O1336" s="7">
        <v>60</v>
      </c>
      <c r="P1336" s="7">
        <v>9</v>
      </c>
      <c r="Q1336" s="7">
        <v>10</v>
      </c>
      <c r="R1336" s="7">
        <v>1</v>
      </c>
      <c r="S1336" s="7">
        <v>0</v>
      </c>
      <c r="T1336" s="7">
        <v>1</v>
      </c>
      <c r="U1336" s="7">
        <v>8</v>
      </c>
      <c r="V1336" s="7">
        <v>1</v>
      </c>
      <c r="W1336" s="7">
        <v>8</v>
      </c>
      <c r="X1336" s="7">
        <v>18</v>
      </c>
      <c r="Y1336" s="7">
        <v>4</v>
      </c>
      <c r="Z1336" s="7">
        <v>0</v>
      </c>
      <c r="AA1336"/>
    </row>
    <row r="1337" spans="1:27" x14ac:dyDescent="0.25">
      <c r="A1337" s="24" t="str">
        <f t="shared" si="64"/>
        <v/>
      </c>
      <c r="B1337" s="24" t="str">
        <f t="shared" si="62"/>
        <v/>
      </c>
      <c r="C1337" s="24" t="str">
        <f t="shared" si="63"/>
        <v/>
      </c>
      <c r="D1337" s="24">
        <v>2026</v>
      </c>
      <c r="E1337" s="7" t="s">
        <v>1448</v>
      </c>
      <c r="F1337" s="7" t="s">
        <v>1432</v>
      </c>
      <c r="G1337" s="7" t="s">
        <v>47</v>
      </c>
      <c r="H1337" s="7" t="s">
        <v>30</v>
      </c>
      <c r="I1337" s="8">
        <v>0.152</v>
      </c>
      <c r="J1337" s="8">
        <v>0.29099999999999998</v>
      </c>
      <c r="K1337" s="8">
        <v>0.17399999999999999</v>
      </c>
      <c r="L1337" s="8">
        <v>0.46500000000000002</v>
      </c>
      <c r="M1337" s="7">
        <v>27</v>
      </c>
      <c r="N1337" s="7">
        <v>58</v>
      </c>
      <c r="O1337" s="7">
        <v>46</v>
      </c>
      <c r="P1337" s="7">
        <v>8</v>
      </c>
      <c r="Q1337" s="7">
        <v>7</v>
      </c>
      <c r="R1337" s="7">
        <v>1</v>
      </c>
      <c r="S1337" s="7">
        <v>0</v>
      </c>
      <c r="T1337" s="7">
        <v>0</v>
      </c>
      <c r="U1337" s="7">
        <v>4</v>
      </c>
      <c r="V1337" s="7">
        <v>0</v>
      </c>
      <c r="W1337" s="7">
        <v>9</v>
      </c>
      <c r="X1337" s="7">
        <v>17</v>
      </c>
      <c r="Y1337" s="7">
        <v>1</v>
      </c>
      <c r="Z1337" s="7">
        <v>0</v>
      </c>
      <c r="AA1337"/>
    </row>
    <row r="1338" spans="1:27" x14ac:dyDescent="0.25">
      <c r="A1338" s="24">
        <f t="shared" si="64"/>
        <v>1</v>
      </c>
      <c r="B1338" s="24" t="str">
        <f t="shared" si="62"/>
        <v/>
      </c>
      <c r="C1338" s="24" t="str">
        <f t="shared" si="63"/>
        <v/>
      </c>
      <c r="D1338" s="24">
        <v>2026</v>
      </c>
      <c r="E1338" s="7" t="s">
        <v>1449</v>
      </c>
      <c r="F1338" s="7" t="s">
        <v>1432</v>
      </c>
      <c r="G1338" s="7" t="s">
        <v>29</v>
      </c>
      <c r="H1338" s="7" t="s">
        <v>27</v>
      </c>
      <c r="I1338" s="8">
        <v>0.14299999999999999</v>
      </c>
      <c r="J1338" s="8">
        <v>0.33300000000000002</v>
      </c>
      <c r="K1338" s="8">
        <v>0.28599999999999998</v>
      </c>
      <c r="L1338" s="8">
        <v>0.61899999999999999</v>
      </c>
      <c r="M1338" s="7">
        <v>6</v>
      </c>
      <c r="N1338" s="7">
        <v>9</v>
      </c>
      <c r="O1338" s="7">
        <v>7</v>
      </c>
      <c r="P1338" s="7">
        <v>2</v>
      </c>
      <c r="Q1338" s="7">
        <v>1</v>
      </c>
      <c r="R1338" s="7">
        <v>1</v>
      </c>
      <c r="S1338" s="7">
        <v>0</v>
      </c>
      <c r="T1338" s="7">
        <v>0</v>
      </c>
      <c r="U1338" s="7">
        <v>1</v>
      </c>
      <c r="V1338" s="7">
        <v>1</v>
      </c>
      <c r="W1338" s="7">
        <v>1</v>
      </c>
      <c r="X1338" s="7">
        <v>5</v>
      </c>
      <c r="Y1338" s="7">
        <v>0</v>
      </c>
      <c r="Z1338" s="7">
        <v>0</v>
      </c>
      <c r="AA1338"/>
    </row>
    <row r="1339" spans="1:27" x14ac:dyDescent="0.25">
      <c r="A1339" s="24">
        <f t="shared" si="64"/>
        <v>1</v>
      </c>
      <c r="B1339" s="24" t="str">
        <f t="shared" si="62"/>
        <v/>
      </c>
      <c r="C1339" s="24">
        <f t="shared" si="63"/>
        <v>1</v>
      </c>
      <c r="D1339" s="24">
        <v>2026</v>
      </c>
      <c r="E1339" s="7" t="s">
        <v>1450</v>
      </c>
      <c r="F1339" s="7" t="s">
        <v>1432</v>
      </c>
      <c r="G1339" s="7" t="s">
        <v>29</v>
      </c>
      <c r="H1339" s="7" t="s">
        <v>40</v>
      </c>
      <c r="I1339" s="8">
        <v>0.125</v>
      </c>
      <c r="J1339" s="8">
        <v>0.125</v>
      </c>
      <c r="K1339" s="8">
        <v>0.125</v>
      </c>
      <c r="L1339" s="8">
        <v>0.25</v>
      </c>
      <c r="M1339" s="7">
        <v>10</v>
      </c>
      <c r="N1339" s="7">
        <v>16</v>
      </c>
      <c r="O1339" s="7">
        <v>16</v>
      </c>
      <c r="P1339" s="7">
        <v>1</v>
      </c>
      <c r="Q1339" s="7">
        <v>2</v>
      </c>
      <c r="R1339" s="7">
        <v>0</v>
      </c>
      <c r="S1339" s="7">
        <v>0</v>
      </c>
      <c r="T1339" s="7">
        <v>0</v>
      </c>
      <c r="U1339" s="7">
        <v>1</v>
      </c>
      <c r="V1339" s="7">
        <v>0</v>
      </c>
      <c r="W1339" s="7">
        <v>0</v>
      </c>
      <c r="X1339" s="7">
        <v>8</v>
      </c>
      <c r="Y1339" s="7">
        <v>1</v>
      </c>
      <c r="Z1339" s="7">
        <v>0</v>
      </c>
      <c r="AA1339"/>
    </row>
    <row r="1340" spans="1:27" x14ac:dyDescent="0.25">
      <c r="A1340" s="24">
        <f t="shared" si="64"/>
        <v>1</v>
      </c>
      <c r="B1340" s="24" t="str">
        <f t="shared" si="62"/>
        <v/>
      </c>
      <c r="C1340" s="24" t="str">
        <f t="shared" si="63"/>
        <v/>
      </c>
      <c r="D1340" s="24">
        <v>2026</v>
      </c>
      <c r="E1340" s="7" t="s">
        <v>1451</v>
      </c>
      <c r="F1340" s="7" t="s">
        <v>1452</v>
      </c>
      <c r="G1340" s="7" t="s">
        <v>29</v>
      </c>
      <c r="H1340" s="7" t="s">
        <v>38</v>
      </c>
      <c r="I1340" s="8">
        <v>0.317</v>
      </c>
      <c r="J1340" s="8">
        <v>0.41799999999999998</v>
      </c>
      <c r="K1340" s="8">
        <v>0.59799999999999998</v>
      </c>
      <c r="L1340" s="8">
        <v>1.016</v>
      </c>
      <c r="M1340" s="7">
        <v>46</v>
      </c>
      <c r="N1340" s="7">
        <v>196</v>
      </c>
      <c r="O1340" s="7">
        <v>164</v>
      </c>
      <c r="P1340" s="7">
        <v>33</v>
      </c>
      <c r="Q1340" s="7">
        <v>52</v>
      </c>
      <c r="R1340" s="7">
        <v>13</v>
      </c>
      <c r="S1340" s="7">
        <v>0</v>
      </c>
      <c r="T1340" s="7">
        <v>11</v>
      </c>
      <c r="U1340" s="7">
        <v>46</v>
      </c>
      <c r="V1340" s="7">
        <v>8</v>
      </c>
      <c r="W1340" s="7">
        <v>22</v>
      </c>
      <c r="X1340" s="7">
        <v>49</v>
      </c>
      <c r="Y1340" s="7">
        <v>0</v>
      </c>
      <c r="Z1340" s="7">
        <v>0</v>
      </c>
      <c r="AA1340"/>
    </row>
    <row r="1341" spans="1:27" x14ac:dyDescent="0.25">
      <c r="A1341" s="24" t="str">
        <f t="shared" si="64"/>
        <v/>
      </c>
      <c r="B1341" s="24" t="str">
        <f t="shared" si="62"/>
        <v/>
      </c>
      <c r="C1341" s="24" t="str">
        <f t="shared" si="63"/>
        <v/>
      </c>
      <c r="D1341" s="24">
        <v>2026</v>
      </c>
      <c r="E1341" s="7" t="s">
        <v>1453</v>
      </c>
      <c r="F1341" s="7" t="s">
        <v>1452</v>
      </c>
      <c r="G1341" s="7" t="s">
        <v>24</v>
      </c>
      <c r="H1341" s="7" t="s">
        <v>42</v>
      </c>
      <c r="I1341" s="8">
        <v>0.30199999999999999</v>
      </c>
      <c r="J1341" s="8">
        <v>0.371</v>
      </c>
      <c r="K1341" s="8">
        <v>0.41799999999999998</v>
      </c>
      <c r="L1341" s="8">
        <v>0.78900000000000003</v>
      </c>
      <c r="M1341" s="7">
        <v>47</v>
      </c>
      <c r="N1341" s="7">
        <v>213</v>
      </c>
      <c r="O1341" s="7">
        <v>189</v>
      </c>
      <c r="P1341" s="7">
        <v>34</v>
      </c>
      <c r="Q1341" s="7">
        <v>57</v>
      </c>
      <c r="R1341" s="7">
        <v>14</v>
      </c>
      <c r="S1341" s="7">
        <v>1</v>
      </c>
      <c r="T1341" s="7">
        <v>2</v>
      </c>
      <c r="U1341" s="7">
        <v>35</v>
      </c>
      <c r="V1341" s="7">
        <v>6</v>
      </c>
      <c r="W1341" s="7">
        <v>16</v>
      </c>
      <c r="X1341" s="7">
        <v>23</v>
      </c>
      <c r="Y1341" s="7">
        <v>13</v>
      </c>
      <c r="Z1341" s="7">
        <v>4</v>
      </c>
      <c r="AA1341"/>
    </row>
    <row r="1342" spans="1:27" x14ac:dyDescent="0.25">
      <c r="A1342" s="24" t="str">
        <f t="shared" si="64"/>
        <v/>
      </c>
      <c r="B1342" s="24" t="str">
        <f t="shared" si="62"/>
        <v/>
      </c>
      <c r="C1342" s="24" t="str">
        <f t="shared" si="63"/>
        <v/>
      </c>
      <c r="D1342" s="24">
        <v>2026</v>
      </c>
      <c r="E1342" s="7" t="s">
        <v>1454</v>
      </c>
      <c r="F1342" s="7" t="s">
        <v>1452</v>
      </c>
      <c r="G1342" s="7" t="s">
        <v>47</v>
      </c>
      <c r="H1342" s="7" t="s">
        <v>33</v>
      </c>
      <c r="I1342" s="8">
        <v>0.29699999999999999</v>
      </c>
      <c r="J1342" s="8">
        <v>0.36099999999999999</v>
      </c>
      <c r="K1342" s="8">
        <v>0.4</v>
      </c>
      <c r="L1342" s="8">
        <v>0.76100000000000001</v>
      </c>
      <c r="M1342" s="7">
        <v>49</v>
      </c>
      <c r="N1342" s="7">
        <v>194</v>
      </c>
      <c r="O1342" s="7">
        <v>165</v>
      </c>
      <c r="P1342" s="7">
        <v>32</v>
      </c>
      <c r="Q1342" s="7">
        <v>49</v>
      </c>
      <c r="R1342" s="7">
        <v>8</v>
      </c>
      <c r="S1342" s="7">
        <v>3</v>
      </c>
      <c r="T1342" s="7">
        <v>1</v>
      </c>
      <c r="U1342" s="7">
        <v>16</v>
      </c>
      <c r="V1342" s="7">
        <v>3</v>
      </c>
      <c r="W1342" s="7">
        <v>17</v>
      </c>
      <c r="X1342" s="7">
        <v>34</v>
      </c>
      <c r="Y1342" s="7">
        <v>18</v>
      </c>
      <c r="Z1342" s="7">
        <v>0</v>
      </c>
      <c r="AA1342"/>
    </row>
    <row r="1343" spans="1:27" x14ac:dyDescent="0.25">
      <c r="A1343" s="24" t="str">
        <f t="shared" si="64"/>
        <v/>
      </c>
      <c r="B1343" s="24" t="str">
        <f t="shared" si="62"/>
        <v/>
      </c>
      <c r="C1343" s="24" t="str">
        <f t="shared" si="63"/>
        <v/>
      </c>
      <c r="D1343" s="24">
        <v>2026</v>
      </c>
      <c r="E1343" s="7" t="s">
        <v>1455</v>
      </c>
      <c r="F1343" s="7" t="s">
        <v>1452</v>
      </c>
      <c r="G1343" s="7" t="s">
        <v>24</v>
      </c>
      <c r="H1343" s="7" t="s">
        <v>30</v>
      </c>
      <c r="I1343" s="8">
        <v>0.28699999999999998</v>
      </c>
      <c r="J1343" s="8">
        <v>0.42</v>
      </c>
      <c r="K1343" s="8">
        <v>0.35399999999999998</v>
      </c>
      <c r="L1343" s="8">
        <v>0.77300000000000002</v>
      </c>
      <c r="M1343" s="7">
        <v>46</v>
      </c>
      <c r="N1343" s="7">
        <v>205</v>
      </c>
      <c r="O1343" s="7">
        <v>164</v>
      </c>
      <c r="P1343" s="7">
        <v>32</v>
      </c>
      <c r="Q1343" s="7">
        <v>47</v>
      </c>
      <c r="R1343" s="7">
        <v>8</v>
      </c>
      <c r="S1343" s="7">
        <v>0</v>
      </c>
      <c r="T1343" s="7">
        <v>1</v>
      </c>
      <c r="U1343" s="7">
        <v>27</v>
      </c>
      <c r="V1343" s="7">
        <v>5</v>
      </c>
      <c r="W1343" s="7">
        <v>34</v>
      </c>
      <c r="X1343" s="7">
        <v>21</v>
      </c>
      <c r="Y1343" s="7">
        <v>4</v>
      </c>
      <c r="Z1343" s="7">
        <v>2</v>
      </c>
      <c r="AA1343"/>
    </row>
    <row r="1344" spans="1:27" x14ac:dyDescent="0.25">
      <c r="A1344" s="24">
        <f t="shared" si="64"/>
        <v>1</v>
      </c>
      <c r="B1344" s="24" t="str">
        <f t="shared" si="62"/>
        <v/>
      </c>
      <c r="C1344" s="24">
        <f t="shared" si="63"/>
        <v>1</v>
      </c>
      <c r="D1344" s="24">
        <v>2026</v>
      </c>
      <c r="E1344" s="7" t="s">
        <v>1456</v>
      </c>
      <c r="F1344" s="7" t="s">
        <v>1452</v>
      </c>
      <c r="G1344" s="7" t="s">
        <v>29</v>
      </c>
      <c r="H1344" s="7" t="s">
        <v>40</v>
      </c>
      <c r="I1344" s="8">
        <v>0.25800000000000001</v>
      </c>
      <c r="J1344" s="8">
        <v>0.33900000000000002</v>
      </c>
      <c r="K1344" s="8">
        <v>0.40899999999999997</v>
      </c>
      <c r="L1344" s="8">
        <v>0.748</v>
      </c>
      <c r="M1344" s="7">
        <v>49</v>
      </c>
      <c r="N1344" s="7">
        <v>230</v>
      </c>
      <c r="O1344" s="7">
        <v>198</v>
      </c>
      <c r="P1344" s="7">
        <v>35</v>
      </c>
      <c r="Q1344" s="7">
        <v>51</v>
      </c>
      <c r="R1344" s="7">
        <v>10</v>
      </c>
      <c r="S1344" s="7">
        <v>1</v>
      </c>
      <c r="T1344" s="7">
        <v>6</v>
      </c>
      <c r="U1344" s="7">
        <v>29</v>
      </c>
      <c r="V1344" s="7">
        <v>1</v>
      </c>
      <c r="W1344" s="7">
        <v>26</v>
      </c>
      <c r="X1344" s="7">
        <v>40</v>
      </c>
      <c r="Y1344" s="7">
        <v>16</v>
      </c>
      <c r="Z1344" s="7">
        <v>3</v>
      </c>
      <c r="AA1344"/>
    </row>
    <row r="1345" spans="1:27" x14ac:dyDescent="0.25">
      <c r="A1345" s="24" t="str">
        <f t="shared" si="64"/>
        <v/>
      </c>
      <c r="B1345" s="24" t="str">
        <f t="shared" si="62"/>
        <v/>
      </c>
      <c r="C1345" s="24" t="str">
        <f t="shared" si="63"/>
        <v/>
      </c>
      <c r="D1345" s="24">
        <v>2026</v>
      </c>
      <c r="E1345" s="7" t="s">
        <v>1457</v>
      </c>
      <c r="F1345" s="7" t="s">
        <v>1452</v>
      </c>
      <c r="G1345" s="7" t="s">
        <v>24</v>
      </c>
      <c r="H1345" s="7" t="s">
        <v>25</v>
      </c>
      <c r="I1345" s="8">
        <v>0.25700000000000001</v>
      </c>
      <c r="J1345" s="8">
        <v>0.35599999999999998</v>
      </c>
      <c r="K1345" s="8">
        <v>0.40100000000000002</v>
      </c>
      <c r="L1345" s="8">
        <v>0.75700000000000001</v>
      </c>
      <c r="M1345" s="7">
        <v>46</v>
      </c>
      <c r="N1345" s="7">
        <v>178</v>
      </c>
      <c r="O1345" s="7">
        <v>152</v>
      </c>
      <c r="P1345" s="7">
        <v>25</v>
      </c>
      <c r="Q1345" s="7">
        <v>39</v>
      </c>
      <c r="R1345" s="7">
        <v>7</v>
      </c>
      <c r="S1345" s="7">
        <v>0</v>
      </c>
      <c r="T1345" s="7">
        <v>5</v>
      </c>
      <c r="U1345" s="7">
        <v>27</v>
      </c>
      <c r="V1345" s="7">
        <v>11</v>
      </c>
      <c r="W1345" s="7">
        <v>13</v>
      </c>
      <c r="X1345" s="7">
        <v>24</v>
      </c>
      <c r="Y1345" s="7">
        <v>3</v>
      </c>
      <c r="Z1345" s="7">
        <v>3</v>
      </c>
      <c r="AA1345"/>
    </row>
    <row r="1346" spans="1:27" x14ac:dyDescent="0.25">
      <c r="A1346" s="24" t="str">
        <f t="shared" si="64"/>
        <v/>
      </c>
      <c r="B1346" s="24" t="str">
        <f t="shared" ref="B1346:B1409" si="65">IF(COUNTIFS(Draft_Player,$E1346),COUNTIFS(Draft_Player,$E1346),"")</f>
        <v/>
      </c>
      <c r="C1346" s="24" t="str">
        <f t="shared" ref="C1346:C1409" si="66">IF(COUNTIFS(Transfers_Player,$E1346),COUNTIFS(Transfers_Player,$E1346),"")</f>
        <v/>
      </c>
      <c r="D1346" s="24">
        <v>2026</v>
      </c>
      <c r="E1346" s="7" t="s">
        <v>1458</v>
      </c>
      <c r="F1346" s="7" t="s">
        <v>1452</v>
      </c>
      <c r="G1346" s="7" t="s">
        <v>47</v>
      </c>
      <c r="H1346" s="7" t="s">
        <v>27</v>
      </c>
      <c r="I1346" s="8">
        <v>0.217</v>
      </c>
      <c r="J1346" s="8">
        <v>0.33500000000000002</v>
      </c>
      <c r="K1346" s="8">
        <v>0.27500000000000002</v>
      </c>
      <c r="L1346" s="8">
        <v>0.61099999999999999</v>
      </c>
      <c r="M1346" s="7">
        <v>41</v>
      </c>
      <c r="N1346" s="7">
        <v>166</v>
      </c>
      <c r="O1346" s="7">
        <v>138</v>
      </c>
      <c r="P1346" s="7">
        <v>24</v>
      </c>
      <c r="Q1346" s="7">
        <v>30</v>
      </c>
      <c r="R1346" s="7">
        <v>2</v>
      </c>
      <c r="S1346" s="7">
        <v>3</v>
      </c>
      <c r="T1346" s="7">
        <v>0</v>
      </c>
      <c r="U1346" s="7">
        <v>13</v>
      </c>
      <c r="V1346" s="7">
        <v>3</v>
      </c>
      <c r="W1346" s="7">
        <v>22</v>
      </c>
      <c r="X1346" s="7">
        <v>50</v>
      </c>
      <c r="Y1346" s="7">
        <v>16</v>
      </c>
      <c r="Z1346" s="7">
        <v>4</v>
      </c>
      <c r="AA1346"/>
    </row>
    <row r="1347" spans="1:27" x14ac:dyDescent="0.25">
      <c r="A1347" s="24">
        <f t="shared" ref="A1347:A1410" si="67">IF(OR(G1347="SR", G1347="GR"), 1, "")</f>
        <v>1</v>
      </c>
      <c r="B1347" s="24" t="str">
        <f t="shared" si="65"/>
        <v/>
      </c>
      <c r="C1347" s="24" t="str">
        <f t="shared" si="66"/>
        <v/>
      </c>
      <c r="D1347" s="24">
        <v>2026</v>
      </c>
      <c r="E1347" s="7" t="s">
        <v>1459</v>
      </c>
      <c r="F1347" s="7" t="s">
        <v>1452</v>
      </c>
      <c r="G1347" s="7" t="s">
        <v>32</v>
      </c>
      <c r="H1347" s="7" t="s">
        <v>44</v>
      </c>
      <c r="I1347" s="8">
        <v>0.19800000000000001</v>
      </c>
      <c r="J1347" s="8">
        <v>0.33800000000000002</v>
      </c>
      <c r="K1347" s="8">
        <v>0.28899999999999998</v>
      </c>
      <c r="L1347" s="8">
        <v>0.627</v>
      </c>
      <c r="M1347" s="7">
        <v>43</v>
      </c>
      <c r="N1347" s="7">
        <v>154</v>
      </c>
      <c r="O1347" s="7">
        <v>121</v>
      </c>
      <c r="P1347" s="7">
        <v>17</v>
      </c>
      <c r="Q1347" s="7">
        <v>24</v>
      </c>
      <c r="R1347" s="7">
        <v>7</v>
      </c>
      <c r="S1347" s="7">
        <v>2</v>
      </c>
      <c r="T1347" s="7">
        <v>0</v>
      </c>
      <c r="U1347" s="7">
        <v>21</v>
      </c>
      <c r="V1347" s="7">
        <v>7</v>
      </c>
      <c r="W1347" s="7">
        <v>21</v>
      </c>
      <c r="X1347" s="7">
        <v>35</v>
      </c>
      <c r="Y1347" s="7">
        <v>3</v>
      </c>
      <c r="Z1347" s="7">
        <v>2</v>
      </c>
      <c r="AA1347"/>
    </row>
    <row r="1348" spans="1:27" x14ac:dyDescent="0.25">
      <c r="A1348" s="24" t="str">
        <f t="shared" si="67"/>
        <v/>
      </c>
      <c r="B1348" s="24" t="str">
        <f t="shared" si="65"/>
        <v/>
      </c>
      <c r="C1348" s="24" t="str">
        <f t="shared" si="66"/>
        <v/>
      </c>
      <c r="D1348" s="24">
        <v>2026</v>
      </c>
      <c r="E1348" s="7" t="s">
        <v>1460</v>
      </c>
      <c r="F1348" s="7" t="s">
        <v>1452</v>
      </c>
      <c r="G1348" s="7" t="s">
        <v>47</v>
      </c>
      <c r="H1348" s="7" t="s">
        <v>30</v>
      </c>
      <c r="I1348" s="8">
        <v>0.33300000000000002</v>
      </c>
      <c r="J1348" s="8">
        <v>0.33300000000000002</v>
      </c>
      <c r="K1348" s="8">
        <v>0.33300000000000002</v>
      </c>
      <c r="L1348" s="8">
        <v>0.66700000000000004</v>
      </c>
      <c r="M1348" s="7">
        <v>1</v>
      </c>
      <c r="N1348" s="7">
        <v>3</v>
      </c>
      <c r="O1348" s="7">
        <v>3</v>
      </c>
      <c r="P1348" s="7">
        <v>0</v>
      </c>
      <c r="Q1348" s="7">
        <v>1</v>
      </c>
      <c r="R1348" s="7">
        <v>0</v>
      </c>
      <c r="S1348" s="7">
        <v>0</v>
      </c>
      <c r="T1348" s="7">
        <v>0</v>
      </c>
      <c r="U1348" s="7">
        <v>0</v>
      </c>
      <c r="V1348" s="7">
        <v>0</v>
      </c>
      <c r="W1348" s="7">
        <v>0</v>
      </c>
      <c r="X1348" s="7">
        <v>1</v>
      </c>
      <c r="Y1348" s="7">
        <v>0</v>
      </c>
      <c r="Z1348" s="7">
        <v>0</v>
      </c>
      <c r="AA1348"/>
    </row>
    <row r="1349" spans="1:27" x14ac:dyDescent="0.25">
      <c r="A1349" s="24" t="str">
        <f t="shared" si="67"/>
        <v/>
      </c>
      <c r="B1349" s="24" t="str">
        <f t="shared" si="65"/>
        <v/>
      </c>
      <c r="C1349" s="24" t="str">
        <f t="shared" si="66"/>
        <v/>
      </c>
      <c r="D1349" s="24">
        <v>2026</v>
      </c>
      <c r="E1349" s="7" t="s">
        <v>1461</v>
      </c>
      <c r="F1349" s="7" t="s">
        <v>1452</v>
      </c>
      <c r="G1349" s="7" t="s">
        <v>24</v>
      </c>
      <c r="H1349" s="7" t="s">
        <v>30</v>
      </c>
      <c r="I1349" s="8">
        <v>0.32800000000000001</v>
      </c>
      <c r="J1349" s="8">
        <v>0.40799999999999997</v>
      </c>
      <c r="K1349" s="8">
        <v>0.48</v>
      </c>
      <c r="L1349" s="8">
        <v>0.88800000000000001</v>
      </c>
      <c r="M1349" s="7">
        <v>36</v>
      </c>
      <c r="N1349" s="7">
        <v>146</v>
      </c>
      <c r="O1349" s="7">
        <v>125</v>
      </c>
      <c r="P1349" s="7">
        <v>25</v>
      </c>
      <c r="Q1349" s="7">
        <v>41</v>
      </c>
      <c r="R1349" s="7">
        <v>7</v>
      </c>
      <c r="S1349" s="7">
        <v>0</v>
      </c>
      <c r="T1349" s="7">
        <v>4</v>
      </c>
      <c r="U1349" s="7">
        <v>19</v>
      </c>
      <c r="V1349" s="7">
        <v>7</v>
      </c>
      <c r="W1349" s="7">
        <v>10</v>
      </c>
      <c r="X1349" s="7">
        <v>24</v>
      </c>
      <c r="Y1349" s="7">
        <v>13</v>
      </c>
      <c r="Z1349" s="7">
        <v>1</v>
      </c>
      <c r="AA1349"/>
    </row>
    <row r="1350" spans="1:27" x14ac:dyDescent="0.25">
      <c r="A1350" s="24" t="str">
        <f t="shared" si="67"/>
        <v/>
      </c>
      <c r="B1350" s="24" t="str">
        <f t="shared" si="65"/>
        <v/>
      </c>
      <c r="C1350" s="24" t="str">
        <f t="shared" si="66"/>
        <v/>
      </c>
      <c r="D1350" s="24">
        <v>2026</v>
      </c>
      <c r="E1350" s="7" t="s">
        <v>1462</v>
      </c>
      <c r="F1350" s="7" t="s">
        <v>1452</v>
      </c>
      <c r="G1350" s="7" t="s">
        <v>24</v>
      </c>
      <c r="H1350" s="7" t="s">
        <v>38</v>
      </c>
      <c r="I1350" s="8">
        <v>0.246</v>
      </c>
      <c r="J1350" s="8">
        <v>0.379</v>
      </c>
      <c r="K1350" s="8">
        <v>0.35099999999999998</v>
      </c>
      <c r="L1350" s="8">
        <v>0.72899999999999998</v>
      </c>
      <c r="M1350" s="7">
        <v>36</v>
      </c>
      <c r="N1350" s="7">
        <v>140</v>
      </c>
      <c r="O1350" s="7">
        <v>114</v>
      </c>
      <c r="P1350" s="7">
        <v>17</v>
      </c>
      <c r="Q1350" s="7">
        <v>28</v>
      </c>
      <c r="R1350" s="7">
        <v>9</v>
      </c>
      <c r="S1350" s="7">
        <v>0</v>
      </c>
      <c r="T1350" s="7">
        <v>1</v>
      </c>
      <c r="U1350" s="7">
        <v>18</v>
      </c>
      <c r="V1350" s="7">
        <v>1</v>
      </c>
      <c r="W1350" s="7">
        <v>24</v>
      </c>
      <c r="X1350" s="7">
        <v>36</v>
      </c>
      <c r="Y1350" s="7">
        <v>0</v>
      </c>
      <c r="Z1350" s="7">
        <v>0</v>
      </c>
      <c r="AA1350"/>
    </row>
    <row r="1351" spans="1:27" x14ac:dyDescent="0.25">
      <c r="A1351" s="24" t="str">
        <f t="shared" si="67"/>
        <v/>
      </c>
      <c r="B1351" s="24" t="str">
        <f t="shared" si="65"/>
        <v/>
      </c>
      <c r="C1351" s="24" t="str">
        <f t="shared" si="66"/>
        <v/>
      </c>
      <c r="D1351" s="24">
        <v>2026</v>
      </c>
      <c r="E1351" s="7" t="s">
        <v>1463</v>
      </c>
      <c r="F1351" s="7" t="s">
        <v>1452</v>
      </c>
      <c r="G1351" s="7" t="s">
        <v>37</v>
      </c>
      <c r="H1351" s="7" t="s">
        <v>30</v>
      </c>
      <c r="I1351" s="8">
        <v>0.214</v>
      </c>
      <c r="J1351" s="8">
        <v>0.313</v>
      </c>
      <c r="K1351" s="8">
        <v>0.42899999999999999</v>
      </c>
      <c r="L1351" s="8">
        <v>0.74099999999999999</v>
      </c>
      <c r="M1351" s="7">
        <v>8</v>
      </c>
      <c r="N1351" s="7">
        <v>16</v>
      </c>
      <c r="O1351" s="7">
        <v>14</v>
      </c>
      <c r="P1351" s="7">
        <v>2</v>
      </c>
      <c r="Q1351" s="7">
        <v>3</v>
      </c>
      <c r="R1351" s="7">
        <v>0</v>
      </c>
      <c r="S1351" s="7">
        <v>0</v>
      </c>
      <c r="T1351" s="7">
        <v>1</v>
      </c>
      <c r="U1351" s="7">
        <v>2</v>
      </c>
      <c r="V1351" s="7">
        <v>1</v>
      </c>
      <c r="W1351" s="7">
        <v>1</v>
      </c>
      <c r="X1351" s="7">
        <v>6</v>
      </c>
      <c r="Y1351" s="7">
        <v>0</v>
      </c>
      <c r="Z1351" s="7">
        <v>0</v>
      </c>
      <c r="AA1351"/>
    </row>
    <row r="1352" spans="1:27" x14ac:dyDescent="0.25">
      <c r="A1352" s="24">
        <f t="shared" si="67"/>
        <v>1</v>
      </c>
      <c r="B1352" s="24" t="str">
        <f t="shared" si="65"/>
        <v/>
      </c>
      <c r="C1352" s="24">
        <f t="shared" si="66"/>
        <v>1</v>
      </c>
      <c r="D1352" s="24">
        <v>2026</v>
      </c>
      <c r="E1352" s="7" t="s">
        <v>1464</v>
      </c>
      <c r="F1352" s="7" t="s">
        <v>1452</v>
      </c>
      <c r="G1352" s="7" t="s">
        <v>29</v>
      </c>
      <c r="H1352" s="7" t="s">
        <v>25</v>
      </c>
      <c r="I1352" s="8">
        <v>0.2</v>
      </c>
      <c r="J1352" s="8">
        <v>0.4</v>
      </c>
      <c r="K1352" s="8">
        <v>0.4</v>
      </c>
      <c r="L1352" s="8">
        <v>0.8</v>
      </c>
      <c r="M1352" s="7">
        <v>8</v>
      </c>
      <c r="N1352" s="7">
        <v>20</v>
      </c>
      <c r="O1352" s="7">
        <v>15</v>
      </c>
      <c r="P1352" s="7">
        <v>3</v>
      </c>
      <c r="Q1352" s="7">
        <v>3</v>
      </c>
      <c r="R1352" s="7">
        <v>0</v>
      </c>
      <c r="S1352" s="7">
        <v>0</v>
      </c>
      <c r="T1352" s="7">
        <v>1</v>
      </c>
      <c r="U1352" s="7">
        <v>5</v>
      </c>
      <c r="V1352" s="7">
        <v>4</v>
      </c>
      <c r="W1352" s="7">
        <v>1</v>
      </c>
      <c r="X1352" s="7">
        <v>7</v>
      </c>
      <c r="Y1352" s="7">
        <v>0</v>
      </c>
      <c r="Z1352" s="7">
        <v>0</v>
      </c>
      <c r="AA1352"/>
    </row>
    <row r="1353" spans="1:27" x14ac:dyDescent="0.25">
      <c r="A1353" s="24">
        <f t="shared" si="67"/>
        <v>1</v>
      </c>
      <c r="B1353" s="24" t="str">
        <f t="shared" si="65"/>
        <v/>
      </c>
      <c r="C1353" s="24" t="str">
        <f t="shared" si="66"/>
        <v/>
      </c>
      <c r="D1353" s="24">
        <v>2026</v>
      </c>
      <c r="E1353" s="7" t="s">
        <v>1465</v>
      </c>
      <c r="F1353" s="7" t="s">
        <v>1452</v>
      </c>
      <c r="G1353" s="7" t="s">
        <v>29</v>
      </c>
      <c r="H1353" s="7" t="s">
        <v>35</v>
      </c>
      <c r="I1353" s="8">
        <v>0.13500000000000001</v>
      </c>
      <c r="J1353" s="8">
        <v>0.19600000000000001</v>
      </c>
      <c r="K1353" s="8">
        <v>0.192</v>
      </c>
      <c r="L1353" s="8">
        <v>0.38900000000000001</v>
      </c>
      <c r="M1353" s="7">
        <v>20</v>
      </c>
      <c r="N1353" s="7">
        <v>56</v>
      </c>
      <c r="O1353" s="7">
        <v>52</v>
      </c>
      <c r="P1353" s="7">
        <v>6</v>
      </c>
      <c r="Q1353" s="7">
        <v>7</v>
      </c>
      <c r="R1353" s="7">
        <v>0</v>
      </c>
      <c r="S1353" s="7">
        <v>0</v>
      </c>
      <c r="T1353" s="7">
        <v>1</v>
      </c>
      <c r="U1353" s="7">
        <v>5</v>
      </c>
      <c r="V1353" s="7">
        <v>2</v>
      </c>
      <c r="W1353" s="7">
        <v>2</v>
      </c>
      <c r="X1353" s="7">
        <v>13</v>
      </c>
      <c r="Y1353" s="7">
        <v>1</v>
      </c>
      <c r="Z1353" s="7">
        <v>1</v>
      </c>
      <c r="AA1353"/>
    </row>
    <row r="1354" spans="1:27" x14ac:dyDescent="0.25">
      <c r="A1354" s="24" t="str">
        <f t="shared" si="67"/>
        <v/>
      </c>
      <c r="B1354" s="24" t="str">
        <f t="shared" si="65"/>
        <v/>
      </c>
      <c r="C1354" s="24" t="str">
        <f t="shared" si="66"/>
        <v/>
      </c>
      <c r="D1354" s="24">
        <v>2026</v>
      </c>
      <c r="E1354" s="7" t="s">
        <v>1466</v>
      </c>
      <c r="F1354" s="7" t="s">
        <v>1452</v>
      </c>
      <c r="G1354" s="7" t="s">
        <v>37</v>
      </c>
      <c r="H1354" s="7" t="s">
        <v>33</v>
      </c>
      <c r="I1354" s="8">
        <v>0.115</v>
      </c>
      <c r="J1354" s="8">
        <v>0.23300000000000001</v>
      </c>
      <c r="K1354" s="8">
        <v>0.115</v>
      </c>
      <c r="L1354" s="8">
        <v>0.34899999999999998</v>
      </c>
      <c r="M1354" s="7">
        <v>14</v>
      </c>
      <c r="N1354" s="7">
        <v>31</v>
      </c>
      <c r="O1354" s="7">
        <v>26</v>
      </c>
      <c r="P1354" s="7">
        <v>7</v>
      </c>
      <c r="Q1354" s="7">
        <v>3</v>
      </c>
      <c r="R1354" s="7">
        <v>0</v>
      </c>
      <c r="S1354" s="7">
        <v>0</v>
      </c>
      <c r="T1354" s="7">
        <v>0</v>
      </c>
      <c r="U1354" s="7">
        <v>1</v>
      </c>
      <c r="V1354" s="7">
        <v>1</v>
      </c>
      <c r="W1354" s="7">
        <v>3</v>
      </c>
      <c r="X1354" s="7">
        <v>10</v>
      </c>
      <c r="Y1354" s="7">
        <v>3</v>
      </c>
      <c r="Z1354" s="7">
        <v>0</v>
      </c>
      <c r="AA1354"/>
    </row>
    <row r="1355" spans="1:27" x14ac:dyDescent="0.25">
      <c r="A1355" s="24">
        <f t="shared" si="67"/>
        <v>1</v>
      </c>
      <c r="B1355" s="24" t="str">
        <f t="shared" si="65"/>
        <v/>
      </c>
      <c r="C1355" s="24">
        <f t="shared" si="66"/>
        <v>1</v>
      </c>
      <c r="D1355" s="24">
        <v>2026</v>
      </c>
      <c r="E1355" s="7" t="s">
        <v>1467</v>
      </c>
      <c r="F1355" s="7" t="s">
        <v>1452</v>
      </c>
      <c r="G1355" s="7" t="s">
        <v>32</v>
      </c>
      <c r="H1355" s="7" t="s">
        <v>35</v>
      </c>
      <c r="I1355" s="8">
        <v>0</v>
      </c>
      <c r="J1355" s="8">
        <v>0</v>
      </c>
      <c r="K1355" s="8">
        <v>0</v>
      </c>
      <c r="L1355" s="8">
        <v>0</v>
      </c>
      <c r="M1355" s="7">
        <v>1</v>
      </c>
      <c r="N1355" s="7">
        <v>2</v>
      </c>
      <c r="O1355" s="7">
        <v>2</v>
      </c>
      <c r="P1355" s="7">
        <v>0</v>
      </c>
      <c r="Q1355" s="7">
        <v>0</v>
      </c>
      <c r="R1355" s="7">
        <v>0</v>
      </c>
      <c r="S1355" s="7">
        <v>0</v>
      </c>
      <c r="T1355" s="7">
        <v>0</v>
      </c>
      <c r="U1355" s="7">
        <v>0</v>
      </c>
      <c r="V1355" s="7">
        <v>0</v>
      </c>
      <c r="W1355" s="7">
        <v>0</v>
      </c>
      <c r="X1355" s="7">
        <v>2</v>
      </c>
      <c r="Y1355" s="7">
        <v>0</v>
      </c>
      <c r="Z1355" s="7">
        <v>0</v>
      </c>
      <c r="AA1355"/>
    </row>
    <row r="1356" spans="1:27" x14ac:dyDescent="0.25">
      <c r="A1356" s="24" t="str">
        <f t="shared" si="67"/>
        <v/>
      </c>
      <c r="B1356" s="24" t="str">
        <f t="shared" si="65"/>
        <v/>
      </c>
      <c r="C1356" s="24" t="str">
        <f t="shared" si="66"/>
        <v/>
      </c>
      <c r="D1356" s="24">
        <v>2026</v>
      </c>
      <c r="E1356" s="7" t="s">
        <v>1468</v>
      </c>
      <c r="F1356" s="7" t="s">
        <v>1469</v>
      </c>
      <c r="G1356" s="7" t="s">
        <v>37</v>
      </c>
      <c r="H1356" s="7" t="s">
        <v>33</v>
      </c>
      <c r="I1356" s="8">
        <v>0.32400000000000001</v>
      </c>
      <c r="J1356" s="8">
        <v>0.40500000000000003</v>
      </c>
      <c r="K1356" s="8">
        <v>0.371</v>
      </c>
      <c r="L1356" s="8">
        <v>0.77600000000000002</v>
      </c>
      <c r="M1356" s="7">
        <v>46</v>
      </c>
      <c r="N1356" s="7">
        <v>201</v>
      </c>
      <c r="O1356" s="7">
        <v>170</v>
      </c>
      <c r="P1356" s="7">
        <v>26</v>
      </c>
      <c r="Q1356" s="7">
        <v>55</v>
      </c>
      <c r="R1356" s="7">
        <v>5</v>
      </c>
      <c r="S1356" s="7">
        <v>0</v>
      </c>
      <c r="T1356" s="7">
        <v>1</v>
      </c>
      <c r="U1356" s="7">
        <v>23</v>
      </c>
      <c r="V1356" s="7">
        <v>4</v>
      </c>
      <c r="W1356" s="7">
        <v>22</v>
      </c>
      <c r="X1356" s="7">
        <v>28</v>
      </c>
      <c r="Y1356" s="7">
        <v>3</v>
      </c>
      <c r="Z1356" s="7">
        <v>0</v>
      </c>
      <c r="AA1356"/>
    </row>
    <row r="1357" spans="1:27" x14ac:dyDescent="0.25">
      <c r="A1357" s="24" t="str">
        <f t="shared" si="67"/>
        <v/>
      </c>
      <c r="B1357" s="24" t="str">
        <f t="shared" si="65"/>
        <v/>
      </c>
      <c r="C1357" s="24" t="str">
        <f t="shared" si="66"/>
        <v/>
      </c>
      <c r="D1357" s="24">
        <v>2026</v>
      </c>
      <c r="E1357" s="7" t="s">
        <v>1470</v>
      </c>
      <c r="F1357" s="7" t="s">
        <v>1469</v>
      </c>
      <c r="G1357" s="7" t="s">
        <v>37</v>
      </c>
      <c r="H1357" s="7" t="s">
        <v>27</v>
      </c>
      <c r="I1357" s="8">
        <v>0.29599999999999999</v>
      </c>
      <c r="J1357" s="8">
        <v>0.38400000000000001</v>
      </c>
      <c r="K1357" s="8">
        <v>0.48799999999999999</v>
      </c>
      <c r="L1357" s="8">
        <v>0.872</v>
      </c>
      <c r="M1357" s="7">
        <v>41</v>
      </c>
      <c r="N1357" s="7">
        <v>190</v>
      </c>
      <c r="O1357" s="7">
        <v>162</v>
      </c>
      <c r="P1357" s="7">
        <v>31</v>
      </c>
      <c r="Q1357" s="7">
        <v>48</v>
      </c>
      <c r="R1357" s="7">
        <v>14</v>
      </c>
      <c r="S1357" s="7">
        <v>7</v>
      </c>
      <c r="T1357" s="7">
        <v>1</v>
      </c>
      <c r="U1357" s="7">
        <v>27</v>
      </c>
      <c r="V1357" s="7">
        <v>4</v>
      </c>
      <c r="W1357" s="7">
        <v>21</v>
      </c>
      <c r="X1357" s="7">
        <v>48</v>
      </c>
      <c r="Y1357" s="7">
        <v>14</v>
      </c>
      <c r="Z1357" s="7">
        <v>4</v>
      </c>
      <c r="AA1357"/>
    </row>
    <row r="1358" spans="1:27" x14ac:dyDescent="0.25">
      <c r="A1358" s="24" t="str">
        <f t="shared" si="67"/>
        <v/>
      </c>
      <c r="B1358" s="24" t="str">
        <f t="shared" si="65"/>
        <v/>
      </c>
      <c r="C1358" s="24" t="str">
        <f t="shared" si="66"/>
        <v/>
      </c>
      <c r="D1358" s="24">
        <v>2026</v>
      </c>
      <c r="E1358" s="7" t="s">
        <v>1471</v>
      </c>
      <c r="F1358" s="7" t="s">
        <v>1469</v>
      </c>
      <c r="G1358" s="7" t="s">
        <v>37</v>
      </c>
      <c r="H1358" s="7" t="s">
        <v>38</v>
      </c>
      <c r="I1358" s="8">
        <v>0.27</v>
      </c>
      <c r="J1358" s="8">
        <v>0.379</v>
      </c>
      <c r="K1358" s="8">
        <v>0.44</v>
      </c>
      <c r="L1358" s="8">
        <v>0.81799999999999995</v>
      </c>
      <c r="M1358" s="7">
        <v>41</v>
      </c>
      <c r="N1358" s="7">
        <v>170</v>
      </c>
      <c r="O1358" s="7">
        <v>141</v>
      </c>
      <c r="P1358" s="7">
        <v>15</v>
      </c>
      <c r="Q1358" s="7">
        <v>38</v>
      </c>
      <c r="R1358" s="7">
        <v>10</v>
      </c>
      <c r="S1358" s="7">
        <v>4</v>
      </c>
      <c r="T1358" s="7">
        <v>2</v>
      </c>
      <c r="U1358" s="7">
        <v>21</v>
      </c>
      <c r="V1358" s="7">
        <v>4</v>
      </c>
      <c r="W1358" s="7">
        <v>22</v>
      </c>
      <c r="X1358" s="7">
        <v>40</v>
      </c>
      <c r="Y1358" s="7">
        <v>4</v>
      </c>
      <c r="Z1358" s="7">
        <v>3</v>
      </c>
      <c r="AA1358"/>
    </row>
    <row r="1359" spans="1:27" x14ac:dyDescent="0.25">
      <c r="A1359" s="24" t="str">
        <f t="shared" si="67"/>
        <v/>
      </c>
      <c r="B1359" s="24" t="str">
        <f t="shared" si="65"/>
        <v/>
      </c>
      <c r="C1359" s="24" t="str">
        <f t="shared" si="66"/>
        <v/>
      </c>
      <c r="D1359" s="24">
        <v>2026</v>
      </c>
      <c r="E1359" s="7" t="s">
        <v>1472</v>
      </c>
      <c r="F1359" s="7" t="s">
        <v>1469</v>
      </c>
      <c r="G1359" s="7" t="s">
        <v>37</v>
      </c>
      <c r="H1359" s="7" t="s">
        <v>44</v>
      </c>
      <c r="I1359" s="8">
        <v>0.26800000000000002</v>
      </c>
      <c r="J1359" s="8">
        <v>0.34399999999999997</v>
      </c>
      <c r="K1359" s="8">
        <v>0.32400000000000001</v>
      </c>
      <c r="L1359" s="8">
        <v>0.66800000000000004</v>
      </c>
      <c r="M1359" s="7">
        <v>41</v>
      </c>
      <c r="N1359" s="7">
        <v>166</v>
      </c>
      <c r="O1359" s="7">
        <v>142</v>
      </c>
      <c r="P1359" s="7">
        <v>13</v>
      </c>
      <c r="Q1359" s="7">
        <v>38</v>
      </c>
      <c r="R1359" s="7">
        <v>8</v>
      </c>
      <c r="S1359" s="7">
        <v>0</v>
      </c>
      <c r="T1359" s="7">
        <v>0</v>
      </c>
      <c r="U1359" s="7">
        <v>17</v>
      </c>
      <c r="V1359" s="7">
        <v>3</v>
      </c>
      <c r="W1359" s="7">
        <v>15</v>
      </c>
      <c r="X1359" s="7">
        <v>31</v>
      </c>
      <c r="Y1359" s="7">
        <v>0</v>
      </c>
      <c r="Z1359" s="7">
        <v>0</v>
      </c>
      <c r="AA1359"/>
    </row>
    <row r="1360" spans="1:27" x14ac:dyDescent="0.25">
      <c r="A1360" s="24" t="str">
        <f t="shared" si="67"/>
        <v/>
      </c>
      <c r="B1360" s="24" t="str">
        <f t="shared" si="65"/>
        <v/>
      </c>
      <c r="C1360" s="24" t="str">
        <f t="shared" si="66"/>
        <v/>
      </c>
      <c r="D1360" s="24">
        <v>2026</v>
      </c>
      <c r="E1360" s="7" t="s">
        <v>1473</v>
      </c>
      <c r="F1360" s="7" t="s">
        <v>1469</v>
      </c>
      <c r="G1360" s="7" t="s">
        <v>24</v>
      </c>
      <c r="H1360" s="7" t="s">
        <v>35</v>
      </c>
      <c r="I1360" s="8">
        <v>0.19700000000000001</v>
      </c>
      <c r="J1360" s="8">
        <v>0.32400000000000001</v>
      </c>
      <c r="K1360" s="8">
        <v>0.26200000000000001</v>
      </c>
      <c r="L1360" s="8">
        <v>0.58699999999999997</v>
      </c>
      <c r="M1360" s="7">
        <v>37</v>
      </c>
      <c r="N1360" s="7">
        <v>150</v>
      </c>
      <c r="O1360" s="7">
        <v>122</v>
      </c>
      <c r="P1360" s="7">
        <v>22</v>
      </c>
      <c r="Q1360" s="7">
        <v>24</v>
      </c>
      <c r="R1360" s="7">
        <v>3</v>
      </c>
      <c r="S1360" s="7">
        <v>1</v>
      </c>
      <c r="T1360" s="7">
        <v>1</v>
      </c>
      <c r="U1360" s="7">
        <v>10</v>
      </c>
      <c r="V1360" s="7">
        <v>4</v>
      </c>
      <c r="W1360" s="7">
        <v>20</v>
      </c>
      <c r="X1360" s="7">
        <v>22</v>
      </c>
      <c r="Y1360" s="7">
        <v>25</v>
      </c>
      <c r="Z1360" s="7">
        <v>2</v>
      </c>
      <c r="AA1360"/>
    </row>
    <row r="1361" spans="1:27" x14ac:dyDescent="0.25">
      <c r="A1361" s="24" t="str">
        <f t="shared" si="67"/>
        <v/>
      </c>
      <c r="B1361" s="24" t="str">
        <f t="shared" si="65"/>
        <v/>
      </c>
      <c r="C1361" s="24" t="str">
        <f t="shared" si="66"/>
        <v/>
      </c>
      <c r="D1361" s="24">
        <v>2026</v>
      </c>
      <c r="E1361" s="7" t="s">
        <v>1474</v>
      </c>
      <c r="F1361" s="7" t="s">
        <v>1469</v>
      </c>
      <c r="G1361" s="7" t="s">
        <v>37</v>
      </c>
      <c r="H1361" s="7" t="s">
        <v>30</v>
      </c>
      <c r="I1361" s="8">
        <v>0.5</v>
      </c>
      <c r="J1361" s="8">
        <v>0.66700000000000004</v>
      </c>
      <c r="K1361" s="8">
        <v>2</v>
      </c>
      <c r="L1361" s="8">
        <v>2.6669999999999998</v>
      </c>
      <c r="M1361" s="7">
        <v>1</v>
      </c>
      <c r="N1361" s="7">
        <v>3</v>
      </c>
      <c r="O1361" s="7">
        <v>2</v>
      </c>
      <c r="P1361" s="7">
        <v>1</v>
      </c>
      <c r="Q1361" s="7">
        <v>1</v>
      </c>
      <c r="R1361" s="7">
        <v>0</v>
      </c>
      <c r="S1361" s="7">
        <v>0</v>
      </c>
      <c r="T1361" s="7">
        <v>1</v>
      </c>
      <c r="U1361" s="7">
        <v>2</v>
      </c>
      <c r="V1361" s="7">
        <v>0</v>
      </c>
      <c r="W1361" s="7">
        <v>1</v>
      </c>
      <c r="X1361" s="7">
        <v>1</v>
      </c>
      <c r="Y1361" s="7">
        <v>0</v>
      </c>
      <c r="Z1361" s="7">
        <v>0</v>
      </c>
      <c r="AA1361"/>
    </row>
    <row r="1362" spans="1:27" x14ac:dyDescent="0.25">
      <c r="A1362" s="24" t="str">
        <f t="shared" si="67"/>
        <v/>
      </c>
      <c r="B1362" s="24" t="str">
        <f t="shared" si="65"/>
        <v/>
      </c>
      <c r="C1362" s="24" t="str">
        <f t="shared" si="66"/>
        <v/>
      </c>
      <c r="D1362" s="24">
        <v>2026</v>
      </c>
      <c r="E1362" s="7" t="s">
        <v>1475</v>
      </c>
      <c r="F1362" s="7" t="s">
        <v>1469</v>
      </c>
      <c r="G1362" s="7" t="s">
        <v>37</v>
      </c>
      <c r="H1362" s="7" t="s">
        <v>25</v>
      </c>
      <c r="I1362" s="8">
        <v>0.29599999999999999</v>
      </c>
      <c r="J1362" s="8">
        <v>0.42699999999999999</v>
      </c>
      <c r="K1362" s="8">
        <v>0.35199999999999998</v>
      </c>
      <c r="L1362" s="8">
        <v>0.77900000000000003</v>
      </c>
      <c r="M1362" s="7">
        <v>20</v>
      </c>
      <c r="N1362" s="7">
        <v>89</v>
      </c>
      <c r="O1362" s="7">
        <v>71</v>
      </c>
      <c r="P1362" s="7">
        <v>10</v>
      </c>
      <c r="Q1362" s="7">
        <v>21</v>
      </c>
      <c r="R1362" s="7">
        <v>4</v>
      </c>
      <c r="S1362" s="7">
        <v>0</v>
      </c>
      <c r="T1362" s="7">
        <v>0</v>
      </c>
      <c r="U1362" s="7">
        <v>12</v>
      </c>
      <c r="V1362" s="7">
        <v>1</v>
      </c>
      <c r="W1362" s="7">
        <v>16</v>
      </c>
      <c r="X1362" s="7">
        <v>15</v>
      </c>
      <c r="Y1362" s="7">
        <v>2</v>
      </c>
      <c r="Z1362" s="7">
        <v>0</v>
      </c>
      <c r="AA1362"/>
    </row>
    <row r="1363" spans="1:27" x14ac:dyDescent="0.25">
      <c r="A1363" s="24" t="str">
        <f t="shared" si="67"/>
        <v/>
      </c>
      <c r="B1363" s="24" t="str">
        <f t="shared" si="65"/>
        <v/>
      </c>
      <c r="C1363" s="24" t="str">
        <f t="shared" si="66"/>
        <v/>
      </c>
      <c r="D1363" s="24">
        <v>2026</v>
      </c>
      <c r="E1363" s="7" t="s">
        <v>1476</v>
      </c>
      <c r="F1363" s="7" t="s">
        <v>1469</v>
      </c>
      <c r="G1363" s="7" t="s">
        <v>24</v>
      </c>
      <c r="H1363" s="7" t="s">
        <v>30</v>
      </c>
      <c r="I1363" s="8">
        <v>0.28299999999999997</v>
      </c>
      <c r="J1363" s="8">
        <v>0.38200000000000001</v>
      </c>
      <c r="K1363" s="8">
        <v>0.372</v>
      </c>
      <c r="L1363" s="8">
        <v>0.753</v>
      </c>
      <c r="M1363" s="7">
        <v>31</v>
      </c>
      <c r="N1363" s="7">
        <v>131</v>
      </c>
      <c r="O1363" s="7">
        <v>113</v>
      </c>
      <c r="P1363" s="7">
        <v>15</v>
      </c>
      <c r="Q1363" s="7">
        <v>32</v>
      </c>
      <c r="R1363" s="7">
        <v>4</v>
      </c>
      <c r="S1363" s="7">
        <v>0</v>
      </c>
      <c r="T1363" s="7">
        <v>2</v>
      </c>
      <c r="U1363" s="7">
        <v>18</v>
      </c>
      <c r="V1363" s="7">
        <v>4</v>
      </c>
      <c r="W1363" s="7">
        <v>14</v>
      </c>
      <c r="X1363" s="7">
        <v>33</v>
      </c>
      <c r="Y1363" s="7">
        <v>3</v>
      </c>
      <c r="Z1363" s="7">
        <v>1</v>
      </c>
      <c r="AA1363"/>
    </row>
    <row r="1364" spans="1:27" x14ac:dyDescent="0.25">
      <c r="A1364" s="24" t="str">
        <f t="shared" si="67"/>
        <v/>
      </c>
      <c r="B1364" s="24" t="str">
        <f t="shared" si="65"/>
        <v/>
      </c>
      <c r="C1364" s="24" t="str">
        <f t="shared" si="66"/>
        <v/>
      </c>
      <c r="D1364" s="24">
        <v>2026</v>
      </c>
      <c r="E1364" s="7" t="s">
        <v>1477</v>
      </c>
      <c r="F1364" s="7" t="s">
        <v>1469</v>
      </c>
      <c r="G1364" s="7" t="s">
        <v>37</v>
      </c>
      <c r="H1364" s="7" t="s">
        <v>42</v>
      </c>
      <c r="I1364" s="8">
        <v>0.254</v>
      </c>
      <c r="J1364" s="8">
        <v>0.36199999999999999</v>
      </c>
      <c r="K1364" s="8">
        <v>0.29699999999999999</v>
      </c>
      <c r="L1364" s="8">
        <v>0.65900000000000003</v>
      </c>
      <c r="M1364" s="7">
        <v>34</v>
      </c>
      <c r="N1364" s="7">
        <v>143</v>
      </c>
      <c r="O1364" s="7">
        <v>118</v>
      </c>
      <c r="P1364" s="7">
        <v>13</v>
      </c>
      <c r="Q1364" s="7">
        <v>30</v>
      </c>
      <c r="R1364" s="7">
        <v>3</v>
      </c>
      <c r="S1364" s="7">
        <v>1</v>
      </c>
      <c r="T1364" s="7">
        <v>0</v>
      </c>
      <c r="U1364" s="7">
        <v>14</v>
      </c>
      <c r="V1364" s="7">
        <v>5</v>
      </c>
      <c r="W1364" s="7">
        <v>15</v>
      </c>
      <c r="X1364" s="7">
        <v>27</v>
      </c>
      <c r="Y1364" s="7">
        <v>3</v>
      </c>
      <c r="Z1364" s="7">
        <v>2</v>
      </c>
      <c r="AA1364"/>
    </row>
    <row r="1365" spans="1:27" x14ac:dyDescent="0.25">
      <c r="A1365" s="24" t="str">
        <f t="shared" si="67"/>
        <v/>
      </c>
      <c r="B1365" s="24" t="str">
        <f t="shared" si="65"/>
        <v/>
      </c>
      <c r="C1365" s="24" t="str">
        <f t="shared" si="66"/>
        <v/>
      </c>
      <c r="D1365" s="24">
        <v>2026</v>
      </c>
      <c r="E1365" s="7" t="s">
        <v>1478</v>
      </c>
      <c r="F1365" s="7" t="s">
        <v>1469</v>
      </c>
      <c r="G1365" s="7" t="s">
        <v>47</v>
      </c>
      <c r="H1365" s="7" t="s">
        <v>25</v>
      </c>
      <c r="I1365" s="8">
        <v>0.23200000000000001</v>
      </c>
      <c r="J1365" s="8">
        <v>0.32800000000000001</v>
      </c>
      <c r="K1365" s="8">
        <v>0.35699999999999998</v>
      </c>
      <c r="L1365" s="8">
        <v>0.68600000000000005</v>
      </c>
      <c r="M1365" s="7">
        <v>21</v>
      </c>
      <c r="N1365" s="7">
        <v>69</v>
      </c>
      <c r="O1365" s="7">
        <v>56</v>
      </c>
      <c r="P1365" s="7">
        <v>7</v>
      </c>
      <c r="Q1365" s="7">
        <v>13</v>
      </c>
      <c r="R1365" s="7">
        <v>4</v>
      </c>
      <c r="S1365" s="7">
        <v>0</v>
      </c>
      <c r="T1365" s="7">
        <v>1</v>
      </c>
      <c r="U1365" s="7">
        <v>7</v>
      </c>
      <c r="V1365" s="7">
        <v>1</v>
      </c>
      <c r="W1365" s="7">
        <v>8</v>
      </c>
      <c r="X1365" s="7">
        <v>18</v>
      </c>
      <c r="Y1365" s="7">
        <v>0</v>
      </c>
      <c r="Z1365" s="7">
        <v>0</v>
      </c>
      <c r="AA1365"/>
    </row>
    <row r="1366" spans="1:27" x14ac:dyDescent="0.25">
      <c r="A1366" s="24">
        <f t="shared" si="67"/>
        <v>1</v>
      </c>
      <c r="B1366" s="24" t="str">
        <f t="shared" si="65"/>
        <v/>
      </c>
      <c r="C1366" s="24" t="str">
        <f t="shared" si="66"/>
        <v/>
      </c>
      <c r="D1366" s="24">
        <v>2026</v>
      </c>
      <c r="E1366" s="7" t="s">
        <v>1480</v>
      </c>
      <c r="F1366" s="7" t="s">
        <v>1469</v>
      </c>
      <c r="G1366" s="7" t="s">
        <v>32</v>
      </c>
      <c r="H1366" s="7" t="s">
        <v>35</v>
      </c>
      <c r="I1366" s="8">
        <v>0.224</v>
      </c>
      <c r="J1366" s="8">
        <v>0.316</v>
      </c>
      <c r="K1366" s="8">
        <v>0.28599999999999998</v>
      </c>
      <c r="L1366" s="8">
        <v>0.60199999999999998</v>
      </c>
      <c r="M1366" s="7">
        <v>19</v>
      </c>
      <c r="N1366" s="7">
        <v>57</v>
      </c>
      <c r="O1366" s="7">
        <v>49</v>
      </c>
      <c r="P1366" s="7">
        <v>10</v>
      </c>
      <c r="Q1366" s="7">
        <v>11</v>
      </c>
      <c r="R1366" s="7">
        <v>3</v>
      </c>
      <c r="S1366" s="7">
        <v>0</v>
      </c>
      <c r="T1366" s="7">
        <v>0</v>
      </c>
      <c r="U1366" s="7">
        <v>6</v>
      </c>
      <c r="V1366" s="7">
        <v>1</v>
      </c>
      <c r="W1366" s="7">
        <v>6</v>
      </c>
      <c r="X1366" s="7">
        <v>14</v>
      </c>
      <c r="Y1366" s="7">
        <v>0</v>
      </c>
      <c r="Z1366" s="7">
        <v>1</v>
      </c>
      <c r="AA1366"/>
    </row>
    <row r="1367" spans="1:27" x14ac:dyDescent="0.25">
      <c r="A1367" s="24" t="str">
        <f t="shared" si="67"/>
        <v/>
      </c>
      <c r="B1367" s="24" t="str">
        <f t="shared" si="65"/>
        <v/>
      </c>
      <c r="C1367" s="24">
        <f t="shared" si="66"/>
        <v>1</v>
      </c>
      <c r="D1367" s="24">
        <v>2026</v>
      </c>
      <c r="E1367" s="7" t="s">
        <v>1479</v>
      </c>
      <c r="F1367" s="7" t="s">
        <v>1469</v>
      </c>
      <c r="G1367" s="7" t="s">
        <v>37</v>
      </c>
      <c r="H1367" s="7" t="s">
        <v>30</v>
      </c>
      <c r="I1367" s="8">
        <v>0.224</v>
      </c>
      <c r="J1367" s="8">
        <v>0.34399999999999997</v>
      </c>
      <c r="K1367" s="8">
        <v>0.26300000000000001</v>
      </c>
      <c r="L1367" s="8">
        <v>0.60799999999999998</v>
      </c>
      <c r="M1367" s="7">
        <v>27</v>
      </c>
      <c r="N1367" s="7">
        <v>93</v>
      </c>
      <c r="O1367" s="7">
        <v>76</v>
      </c>
      <c r="P1367" s="7">
        <v>13</v>
      </c>
      <c r="Q1367" s="7">
        <v>17</v>
      </c>
      <c r="R1367" s="7">
        <v>3</v>
      </c>
      <c r="S1367" s="7">
        <v>0</v>
      </c>
      <c r="T1367" s="7">
        <v>0</v>
      </c>
      <c r="U1367" s="7">
        <v>7</v>
      </c>
      <c r="V1367" s="7">
        <v>6</v>
      </c>
      <c r="W1367" s="7">
        <v>8</v>
      </c>
      <c r="X1367" s="7">
        <v>15</v>
      </c>
      <c r="Y1367" s="7">
        <v>0</v>
      </c>
      <c r="Z1367" s="7">
        <v>3</v>
      </c>
      <c r="AA1367"/>
    </row>
    <row r="1368" spans="1:27" x14ac:dyDescent="0.25">
      <c r="A1368" s="24">
        <f t="shared" si="67"/>
        <v>1</v>
      </c>
      <c r="B1368" s="24" t="str">
        <f t="shared" si="65"/>
        <v/>
      </c>
      <c r="C1368" s="24" t="str">
        <f t="shared" si="66"/>
        <v/>
      </c>
      <c r="D1368" s="24">
        <v>2026</v>
      </c>
      <c r="E1368" s="7" t="s">
        <v>1481</v>
      </c>
      <c r="F1368" s="7" t="s">
        <v>1469</v>
      </c>
      <c r="G1368" s="7" t="s">
        <v>32</v>
      </c>
      <c r="H1368" s="7" t="s">
        <v>42</v>
      </c>
      <c r="I1368" s="8">
        <v>0.19</v>
      </c>
      <c r="J1368" s="8">
        <v>0.28999999999999998</v>
      </c>
      <c r="K1368" s="8">
        <v>0.22800000000000001</v>
      </c>
      <c r="L1368" s="8">
        <v>0.51800000000000002</v>
      </c>
      <c r="M1368" s="7">
        <v>28</v>
      </c>
      <c r="N1368" s="7">
        <v>93</v>
      </c>
      <c r="O1368" s="7">
        <v>79</v>
      </c>
      <c r="P1368" s="7">
        <v>10</v>
      </c>
      <c r="Q1368" s="7">
        <v>15</v>
      </c>
      <c r="R1368" s="7">
        <v>3</v>
      </c>
      <c r="S1368" s="7">
        <v>0</v>
      </c>
      <c r="T1368" s="7">
        <v>0</v>
      </c>
      <c r="U1368" s="7">
        <v>8</v>
      </c>
      <c r="V1368" s="7">
        <v>3</v>
      </c>
      <c r="W1368" s="7">
        <v>9</v>
      </c>
      <c r="X1368" s="7">
        <v>27</v>
      </c>
      <c r="Y1368" s="7">
        <v>0</v>
      </c>
      <c r="Z1368" s="7">
        <v>1</v>
      </c>
      <c r="AA1368"/>
    </row>
    <row r="1369" spans="1:27" x14ac:dyDescent="0.25">
      <c r="A1369" s="24" t="str">
        <f t="shared" si="67"/>
        <v/>
      </c>
      <c r="B1369" s="24" t="str">
        <f t="shared" si="65"/>
        <v/>
      </c>
      <c r="C1369" s="24" t="str">
        <f t="shared" si="66"/>
        <v/>
      </c>
      <c r="D1369" s="24">
        <v>2026</v>
      </c>
      <c r="E1369" s="7" t="s">
        <v>1482</v>
      </c>
      <c r="F1369" s="7" t="s">
        <v>1469</v>
      </c>
      <c r="G1369" s="7" t="s">
        <v>37</v>
      </c>
      <c r="H1369" s="7" t="s">
        <v>44</v>
      </c>
      <c r="I1369" s="8">
        <v>0.182</v>
      </c>
      <c r="J1369" s="8">
        <v>0.308</v>
      </c>
      <c r="K1369" s="8">
        <v>0.30299999999999999</v>
      </c>
      <c r="L1369" s="8">
        <v>0.61099999999999999</v>
      </c>
      <c r="M1369" s="7">
        <v>9</v>
      </c>
      <c r="N1369" s="7">
        <v>39</v>
      </c>
      <c r="O1369" s="7">
        <v>33</v>
      </c>
      <c r="P1369" s="7">
        <v>4</v>
      </c>
      <c r="Q1369" s="7">
        <v>6</v>
      </c>
      <c r="R1369" s="7">
        <v>1</v>
      </c>
      <c r="S1369" s="7">
        <v>0</v>
      </c>
      <c r="T1369" s="7">
        <v>1</v>
      </c>
      <c r="U1369" s="7">
        <v>2</v>
      </c>
      <c r="V1369" s="7">
        <v>4</v>
      </c>
      <c r="W1369" s="7">
        <v>2</v>
      </c>
      <c r="X1369" s="7">
        <v>12</v>
      </c>
      <c r="Y1369" s="7">
        <v>0</v>
      </c>
      <c r="Z1369" s="7">
        <v>0</v>
      </c>
      <c r="AA1369"/>
    </row>
    <row r="1370" spans="1:27" x14ac:dyDescent="0.25">
      <c r="A1370" s="24" t="str">
        <f t="shared" si="67"/>
        <v/>
      </c>
      <c r="B1370" s="24" t="str">
        <f t="shared" si="65"/>
        <v/>
      </c>
      <c r="C1370" s="24">
        <f t="shared" si="66"/>
        <v>1</v>
      </c>
      <c r="D1370" s="24">
        <v>2026</v>
      </c>
      <c r="E1370" s="7" t="s">
        <v>1484</v>
      </c>
      <c r="F1370" s="7" t="s">
        <v>1469</v>
      </c>
      <c r="G1370" s="7" t="s">
        <v>24</v>
      </c>
      <c r="H1370" s="7" t="s">
        <v>40</v>
      </c>
      <c r="I1370" s="8">
        <v>0.15</v>
      </c>
      <c r="J1370" s="8">
        <v>0.26</v>
      </c>
      <c r="K1370" s="8">
        <v>0.26300000000000001</v>
      </c>
      <c r="L1370" s="8">
        <v>0.52300000000000002</v>
      </c>
      <c r="M1370" s="7">
        <v>30</v>
      </c>
      <c r="N1370" s="7">
        <v>101</v>
      </c>
      <c r="O1370" s="7">
        <v>80</v>
      </c>
      <c r="P1370" s="7">
        <v>10</v>
      </c>
      <c r="Q1370" s="7">
        <v>12</v>
      </c>
      <c r="R1370" s="7">
        <v>1</v>
      </c>
      <c r="S1370" s="7">
        <v>4</v>
      </c>
      <c r="T1370" s="7">
        <v>0</v>
      </c>
      <c r="U1370" s="7">
        <v>13</v>
      </c>
      <c r="V1370" s="7">
        <v>2</v>
      </c>
      <c r="W1370" s="7">
        <v>11</v>
      </c>
      <c r="X1370" s="7">
        <v>25</v>
      </c>
      <c r="Y1370" s="7">
        <v>4</v>
      </c>
      <c r="Z1370" s="7">
        <v>1</v>
      </c>
      <c r="AA1370"/>
    </row>
    <row r="1371" spans="1:27" x14ac:dyDescent="0.25">
      <c r="A1371" s="24" t="str">
        <f t="shared" si="67"/>
        <v/>
      </c>
      <c r="B1371" s="24" t="str">
        <f t="shared" si="65"/>
        <v/>
      </c>
      <c r="C1371" s="24" t="str">
        <f t="shared" si="66"/>
        <v/>
      </c>
      <c r="D1371" s="24">
        <v>2026</v>
      </c>
      <c r="E1371" s="7" t="s">
        <v>1485</v>
      </c>
      <c r="F1371" s="7" t="s">
        <v>1469</v>
      </c>
      <c r="G1371" s="7" t="s">
        <v>47</v>
      </c>
      <c r="H1371" s="7" t="s">
        <v>25</v>
      </c>
      <c r="I1371" s="8">
        <v>0.13</v>
      </c>
      <c r="J1371" s="8">
        <v>0.245</v>
      </c>
      <c r="K1371" s="8">
        <v>0.152</v>
      </c>
      <c r="L1371" s="8">
        <v>0.39700000000000002</v>
      </c>
      <c r="M1371" s="7">
        <v>18</v>
      </c>
      <c r="N1371" s="7">
        <v>59</v>
      </c>
      <c r="O1371" s="7">
        <v>46</v>
      </c>
      <c r="P1371" s="7">
        <v>3</v>
      </c>
      <c r="Q1371" s="7">
        <v>6</v>
      </c>
      <c r="R1371" s="7">
        <v>1</v>
      </c>
      <c r="S1371" s="7">
        <v>0</v>
      </c>
      <c r="T1371" s="7">
        <v>0</v>
      </c>
      <c r="U1371" s="7">
        <v>2</v>
      </c>
      <c r="V1371" s="7">
        <v>1</v>
      </c>
      <c r="W1371" s="7">
        <v>6</v>
      </c>
      <c r="X1371" s="7">
        <v>15</v>
      </c>
      <c r="Y1371" s="7">
        <v>3</v>
      </c>
      <c r="Z1371" s="7">
        <v>0</v>
      </c>
      <c r="AA1371"/>
    </row>
    <row r="1372" spans="1:27" x14ac:dyDescent="0.25">
      <c r="A1372" s="24" t="str">
        <f t="shared" si="67"/>
        <v/>
      </c>
      <c r="B1372" s="24" t="str">
        <f t="shared" si="65"/>
        <v/>
      </c>
      <c r="C1372" s="24" t="str">
        <f t="shared" si="66"/>
        <v/>
      </c>
      <c r="D1372" s="24">
        <v>2026</v>
      </c>
      <c r="E1372" s="7" t="s">
        <v>1483</v>
      </c>
      <c r="F1372" s="7" t="s">
        <v>1469</v>
      </c>
      <c r="G1372" s="7" t="s">
        <v>37</v>
      </c>
      <c r="H1372" s="7" t="s">
        <v>25</v>
      </c>
      <c r="I1372" s="8">
        <v>0.125</v>
      </c>
      <c r="J1372" s="8">
        <v>0.222</v>
      </c>
      <c r="K1372" s="8">
        <v>0.125</v>
      </c>
      <c r="L1372" s="8">
        <v>0.34699999999999998</v>
      </c>
      <c r="M1372" s="7">
        <v>5</v>
      </c>
      <c r="N1372" s="7">
        <v>9</v>
      </c>
      <c r="O1372" s="7">
        <v>8</v>
      </c>
      <c r="P1372" s="7">
        <v>1</v>
      </c>
      <c r="Q1372" s="7">
        <v>1</v>
      </c>
      <c r="R1372" s="7">
        <v>0</v>
      </c>
      <c r="S1372" s="7">
        <v>0</v>
      </c>
      <c r="T1372" s="7">
        <v>0</v>
      </c>
      <c r="U1372" s="7">
        <v>1</v>
      </c>
      <c r="V1372" s="7">
        <v>0</v>
      </c>
      <c r="W1372" s="7">
        <v>1</v>
      </c>
      <c r="X1372" s="7">
        <v>1</v>
      </c>
      <c r="Y1372" s="7">
        <v>0</v>
      </c>
      <c r="Z1372" s="7">
        <v>0</v>
      </c>
      <c r="AA1372"/>
    </row>
    <row r="1373" spans="1:27" x14ac:dyDescent="0.25">
      <c r="A1373" s="24" t="str">
        <f t="shared" si="67"/>
        <v/>
      </c>
      <c r="B1373" s="24" t="str">
        <f t="shared" si="65"/>
        <v/>
      </c>
      <c r="C1373" s="24" t="str">
        <f t="shared" si="66"/>
        <v/>
      </c>
      <c r="D1373" s="24">
        <v>2026</v>
      </c>
      <c r="E1373" s="7" t="s">
        <v>1486</v>
      </c>
      <c r="F1373" s="7" t="s">
        <v>1469</v>
      </c>
      <c r="G1373" s="7" t="s">
        <v>47</v>
      </c>
      <c r="H1373" s="7" t="s">
        <v>42</v>
      </c>
      <c r="I1373" s="8">
        <v>0</v>
      </c>
      <c r="J1373" s="8">
        <v>0</v>
      </c>
      <c r="K1373" s="8">
        <v>0</v>
      </c>
      <c r="L1373" s="8">
        <v>0</v>
      </c>
      <c r="M1373" s="7">
        <v>1</v>
      </c>
      <c r="N1373" s="7">
        <v>1</v>
      </c>
      <c r="O1373" s="7">
        <v>1</v>
      </c>
      <c r="P1373" s="7">
        <v>0</v>
      </c>
      <c r="Q1373" s="7">
        <v>0</v>
      </c>
      <c r="R1373" s="7">
        <v>0</v>
      </c>
      <c r="S1373" s="7">
        <v>0</v>
      </c>
      <c r="T1373" s="7">
        <v>0</v>
      </c>
      <c r="U1373" s="7">
        <v>0</v>
      </c>
      <c r="V1373" s="7">
        <v>0</v>
      </c>
      <c r="W1373" s="7">
        <v>0</v>
      </c>
      <c r="X1373" s="7">
        <v>1</v>
      </c>
      <c r="Y1373" s="7">
        <v>0</v>
      </c>
      <c r="Z1373" s="7">
        <v>0</v>
      </c>
      <c r="AA1373"/>
    </row>
    <row r="1374" spans="1:27" x14ac:dyDescent="0.25">
      <c r="A1374" s="24" t="str">
        <f t="shared" si="67"/>
        <v/>
      </c>
      <c r="B1374" s="24" t="str">
        <f t="shared" si="65"/>
        <v/>
      </c>
      <c r="C1374" s="24" t="str">
        <f t="shared" si="66"/>
        <v/>
      </c>
      <c r="D1374" s="24">
        <v>2026</v>
      </c>
      <c r="E1374" s="7" t="s">
        <v>1487</v>
      </c>
      <c r="F1374" s="7" t="s">
        <v>1469</v>
      </c>
      <c r="G1374" s="7" t="s">
        <v>47</v>
      </c>
      <c r="H1374" s="7" t="s">
        <v>38</v>
      </c>
      <c r="I1374" s="8">
        <v>0</v>
      </c>
      <c r="J1374" s="8">
        <v>7.6999999999999999E-2</v>
      </c>
      <c r="K1374" s="8">
        <v>0</v>
      </c>
      <c r="L1374" s="8">
        <v>7.6999999999999999E-2</v>
      </c>
      <c r="M1374" s="7">
        <v>6</v>
      </c>
      <c r="N1374" s="7">
        <v>13</v>
      </c>
      <c r="O1374" s="7">
        <v>12</v>
      </c>
      <c r="P1374" s="7">
        <v>0</v>
      </c>
      <c r="Q1374" s="7">
        <v>0</v>
      </c>
      <c r="R1374" s="7">
        <v>0</v>
      </c>
      <c r="S1374" s="7">
        <v>0</v>
      </c>
      <c r="T1374" s="7">
        <v>0</v>
      </c>
      <c r="U1374" s="7">
        <v>1</v>
      </c>
      <c r="V1374" s="7">
        <v>0</v>
      </c>
      <c r="W1374" s="7">
        <v>1</v>
      </c>
      <c r="X1374" s="7">
        <v>1</v>
      </c>
      <c r="Y1374" s="7">
        <v>0</v>
      </c>
      <c r="Z1374" s="7">
        <v>0</v>
      </c>
      <c r="AA1374"/>
    </row>
    <row r="1375" spans="1:27" x14ac:dyDescent="0.25">
      <c r="A1375" s="24" t="str">
        <f t="shared" si="67"/>
        <v/>
      </c>
      <c r="B1375" s="24" t="str">
        <f t="shared" si="65"/>
        <v/>
      </c>
      <c r="C1375" s="24" t="str">
        <f t="shared" si="66"/>
        <v/>
      </c>
      <c r="D1375" s="24">
        <v>2026</v>
      </c>
      <c r="E1375" s="7" t="s">
        <v>1488</v>
      </c>
      <c r="F1375" s="7" t="s">
        <v>1489</v>
      </c>
      <c r="G1375" s="7" t="s">
        <v>37</v>
      </c>
      <c r="H1375" s="7" t="s">
        <v>38</v>
      </c>
      <c r="I1375" s="8">
        <v>0.35299999999999998</v>
      </c>
      <c r="J1375" s="8">
        <v>0.44900000000000001</v>
      </c>
      <c r="K1375" s="8">
        <v>0.67200000000000004</v>
      </c>
      <c r="L1375" s="8">
        <v>1.121</v>
      </c>
      <c r="M1375" s="7">
        <v>56</v>
      </c>
      <c r="N1375" s="7">
        <v>247</v>
      </c>
      <c r="O1375" s="7">
        <v>204</v>
      </c>
      <c r="P1375" s="7">
        <v>49</v>
      </c>
      <c r="Q1375" s="7">
        <v>72</v>
      </c>
      <c r="R1375" s="7">
        <v>14</v>
      </c>
      <c r="S1375" s="7">
        <v>0</v>
      </c>
      <c r="T1375" s="7">
        <v>17</v>
      </c>
      <c r="U1375" s="7">
        <v>60</v>
      </c>
      <c r="V1375" s="7">
        <v>3</v>
      </c>
      <c r="W1375" s="7">
        <v>36</v>
      </c>
      <c r="X1375" s="7">
        <v>44</v>
      </c>
      <c r="Y1375" s="7">
        <v>3</v>
      </c>
      <c r="Z1375" s="7">
        <v>1</v>
      </c>
      <c r="AA1375"/>
    </row>
    <row r="1376" spans="1:27" x14ac:dyDescent="0.25">
      <c r="A1376" s="24">
        <f t="shared" si="67"/>
        <v>1</v>
      </c>
      <c r="B1376" s="24" t="str">
        <f t="shared" si="65"/>
        <v/>
      </c>
      <c r="C1376" s="24" t="str">
        <f t="shared" si="66"/>
        <v/>
      </c>
      <c r="D1376" s="24">
        <v>2026</v>
      </c>
      <c r="E1376" s="7" t="s">
        <v>1492</v>
      </c>
      <c r="F1376" s="7" t="s">
        <v>1489</v>
      </c>
      <c r="G1376" s="7" t="s">
        <v>29</v>
      </c>
      <c r="H1376" s="7" t="s">
        <v>44</v>
      </c>
      <c r="I1376" s="8">
        <v>0.316</v>
      </c>
      <c r="J1376" s="8">
        <v>0.42499999999999999</v>
      </c>
      <c r="K1376" s="8">
        <v>0.54900000000000004</v>
      </c>
      <c r="L1376" s="8">
        <v>0.97399999999999998</v>
      </c>
      <c r="M1376" s="7">
        <v>57</v>
      </c>
      <c r="N1376" s="7">
        <v>261</v>
      </c>
      <c r="O1376" s="7">
        <v>215</v>
      </c>
      <c r="P1376" s="7">
        <v>42</v>
      </c>
      <c r="Q1376" s="7">
        <v>68</v>
      </c>
      <c r="R1376" s="7">
        <v>20</v>
      </c>
      <c r="S1376" s="7">
        <v>0</v>
      </c>
      <c r="T1376" s="7">
        <v>10</v>
      </c>
      <c r="U1376" s="7">
        <v>45</v>
      </c>
      <c r="V1376" s="7">
        <v>3</v>
      </c>
      <c r="W1376" s="7">
        <v>40</v>
      </c>
      <c r="X1376" s="7">
        <v>39</v>
      </c>
      <c r="Y1376" s="7">
        <v>3</v>
      </c>
      <c r="Z1376" s="7">
        <v>0</v>
      </c>
      <c r="AA1376"/>
    </row>
    <row r="1377" spans="1:27" x14ac:dyDescent="0.25">
      <c r="A1377" s="24">
        <f t="shared" si="67"/>
        <v>1</v>
      </c>
      <c r="B1377" s="24" t="str">
        <f t="shared" si="65"/>
        <v/>
      </c>
      <c r="C1377" s="24" t="str">
        <f t="shared" si="66"/>
        <v/>
      </c>
      <c r="D1377" s="24">
        <v>2026</v>
      </c>
      <c r="E1377" s="7" t="s">
        <v>1490</v>
      </c>
      <c r="F1377" s="7" t="s">
        <v>1489</v>
      </c>
      <c r="G1377" s="7" t="s">
        <v>32</v>
      </c>
      <c r="H1377" s="7" t="s">
        <v>40</v>
      </c>
      <c r="I1377" s="8">
        <v>0.315</v>
      </c>
      <c r="J1377" s="8">
        <v>0.441</v>
      </c>
      <c r="K1377" s="8">
        <v>0.47199999999999998</v>
      </c>
      <c r="L1377" s="8">
        <v>0.91300000000000003</v>
      </c>
      <c r="M1377" s="7">
        <v>57</v>
      </c>
      <c r="N1377" s="7">
        <v>275</v>
      </c>
      <c r="O1377" s="7">
        <v>216</v>
      </c>
      <c r="P1377" s="7">
        <v>58</v>
      </c>
      <c r="Q1377" s="7">
        <v>68</v>
      </c>
      <c r="R1377" s="7">
        <v>13</v>
      </c>
      <c r="S1377" s="7">
        <v>3</v>
      </c>
      <c r="T1377" s="7">
        <v>5</v>
      </c>
      <c r="U1377" s="7">
        <v>36</v>
      </c>
      <c r="V1377" s="7">
        <v>20</v>
      </c>
      <c r="W1377" s="7">
        <v>31</v>
      </c>
      <c r="X1377" s="7">
        <v>31</v>
      </c>
      <c r="Y1377" s="7">
        <v>16</v>
      </c>
      <c r="Z1377" s="7">
        <v>5</v>
      </c>
      <c r="AA1377"/>
    </row>
    <row r="1378" spans="1:27" x14ac:dyDescent="0.25">
      <c r="A1378" s="24" t="str">
        <f t="shared" si="67"/>
        <v/>
      </c>
      <c r="B1378" s="24" t="str">
        <f t="shared" si="65"/>
        <v/>
      </c>
      <c r="C1378" s="24" t="str">
        <f t="shared" si="66"/>
        <v/>
      </c>
      <c r="D1378" s="24">
        <v>2026</v>
      </c>
      <c r="E1378" s="7" t="s">
        <v>1491</v>
      </c>
      <c r="F1378" s="7" t="s">
        <v>1489</v>
      </c>
      <c r="G1378" s="7" t="s">
        <v>37</v>
      </c>
      <c r="H1378" s="7" t="s">
        <v>42</v>
      </c>
      <c r="I1378" s="8">
        <v>0.313</v>
      </c>
      <c r="J1378" s="8">
        <v>0.44500000000000001</v>
      </c>
      <c r="K1378" s="8">
        <v>0.44500000000000001</v>
      </c>
      <c r="L1378" s="8">
        <v>0.89</v>
      </c>
      <c r="M1378" s="7">
        <v>56</v>
      </c>
      <c r="N1378" s="7">
        <v>237</v>
      </c>
      <c r="O1378" s="7">
        <v>182</v>
      </c>
      <c r="P1378" s="7">
        <v>45</v>
      </c>
      <c r="Q1378" s="7">
        <v>57</v>
      </c>
      <c r="R1378" s="7">
        <v>15</v>
      </c>
      <c r="S1378" s="7">
        <v>0</v>
      </c>
      <c r="T1378" s="7">
        <v>3</v>
      </c>
      <c r="U1378" s="7">
        <v>30</v>
      </c>
      <c r="V1378" s="7">
        <v>11</v>
      </c>
      <c r="W1378" s="7">
        <v>33</v>
      </c>
      <c r="X1378" s="7">
        <v>38</v>
      </c>
      <c r="Y1378" s="7">
        <v>13</v>
      </c>
      <c r="Z1378" s="7">
        <v>4</v>
      </c>
      <c r="AA1378"/>
    </row>
    <row r="1379" spans="1:27" x14ac:dyDescent="0.25">
      <c r="A1379" s="24" t="str">
        <f t="shared" si="67"/>
        <v/>
      </c>
      <c r="B1379" s="24" t="str">
        <f t="shared" si="65"/>
        <v/>
      </c>
      <c r="C1379" s="24" t="str">
        <f t="shared" si="66"/>
        <v/>
      </c>
      <c r="D1379" s="24">
        <v>2026</v>
      </c>
      <c r="E1379" s="7" t="s">
        <v>1494</v>
      </c>
      <c r="F1379" s="7" t="s">
        <v>1489</v>
      </c>
      <c r="G1379" s="7" t="s">
        <v>37</v>
      </c>
      <c r="H1379" s="7" t="s">
        <v>35</v>
      </c>
      <c r="I1379" s="8">
        <v>0.28999999999999998</v>
      </c>
      <c r="J1379" s="8">
        <v>0.36899999999999999</v>
      </c>
      <c r="K1379" s="8">
        <v>0.47</v>
      </c>
      <c r="L1379" s="8">
        <v>0.83899999999999997</v>
      </c>
      <c r="M1379" s="7">
        <v>57</v>
      </c>
      <c r="N1379" s="7">
        <v>253</v>
      </c>
      <c r="O1379" s="7">
        <v>217</v>
      </c>
      <c r="P1379" s="7">
        <v>39</v>
      </c>
      <c r="Q1379" s="7">
        <v>63</v>
      </c>
      <c r="R1379" s="7">
        <v>12</v>
      </c>
      <c r="S1379" s="7">
        <v>3</v>
      </c>
      <c r="T1379" s="7">
        <v>7</v>
      </c>
      <c r="U1379" s="7">
        <v>39</v>
      </c>
      <c r="V1379" s="7">
        <v>5</v>
      </c>
      <c r="W1379" s="7">
        <v>25</v>
      </c>
      <c r="X1379" s="7">
        <v>60</v>
      </c>
      <c r="Y1379" s="7">
        <v>14</v>
      </c>
      <c r="Z1379" s="7">
        <v>4</v>
      </c>
      <c r="AA1379"/>
    </row>
    <row r="1380" spans="1:27" x14ac:dyDescent="0.25">
      <c r="A1380" s="24" t="str">
        <f t="shared" si="67"/>
        <v/>
      </c>
      <c r="B1380" s="24" t="str">
        <f t="shared" si="65"/>
        <v/>
      </c>
      <c r="C1380" s="24" t="str">
        <f t="shared" si="66"/>
        <v/>
      </c>
      <c r="D1380" s="24">
        <v>2026</v>
      </c>
      <c r="E1380" s="7" t="s">
        <v>1493</v>
      </c>
      <c r="F1380" s="7" t="s">
        <v>1489</v>
      </c>
      <c r="G1380" s="7" t="s">
        <v>24</v>
      </c>
      <c r="H1380" s="7" t="s">
        <v>33</v>
      </c>
      <c r="I1380" s="8">
        <v>0.28599999999999998</v>
      </c>
      <c r="J1380" s="8">
        <v>0.378</v>
      </c>
      <c r="K1380" s="8">
        <v>0.39200000000000002</v>
      </c>
      <c r="L1380" s="8">
        <v>0.77</v>
      </c>
      <c r="M1380" s="7">
        <v>57</v>
      </c>
      <c r="N1380" s="7">
        <v>235</v>
      </c>
      <c r="O1380" s="7">
        <v>199</v>
      </c>
      <c r="P1380" s="7">
        <v>33</v>
      </c>
      <c r="Q1380" s="7">
        <v>57</v>
      </c>
      <c r="R1380" s="7">
        <v>12</v>
      </c>
      <c r="S1380" s="7">
        <v>0</v>
      </c>
      <c r="T1380" s="7">
        <v>3</v>
      </c>
      <c r="U1380" s="7">
        <v>21</v>
      </c>
      <c r="V1380" s="7">
        <v>2</v>
      </c>
      <c r="W1380" s="7">
        <v>29</v>
      </c>
      <c r="X1380" s="7">
        <v>39</v>
      </c>
      <c r="Y1380" s="7">
        <v>6</v>
      </c>
      <c r="Z1380" s="7">
        <v>3</v>
      </c>
      <c r="AA1380"/>
    </row>
    <row r="1381" spans="1:27" x14ac:dyDescent="0.25">
      <c r="A1381" s="24">
        <f t="shared" si="67"/>
        <v>1</v>
      </c>
      <c r="B1381" s="24" t="str">
        <f t="shared" si="65"/>
        <v/>
      </c>
      <c r="C1381" s="24" t="str">
        <f t="shared" si="66"/>
        <v/>
      </c>
      <c r="D1381" s="24">
        <v>2026</v>
      </c>
      <c r="E1381" s="7" t="s">
        <v>1495</v>
      </c>
      <c r="F1381" s="7" t="s">
        <v>1489</v>
      </c>
      <c r="G1381" s="7" t="s">
        <v>29</v>
      </c>
      <c r="H1381" s="7" t="s">
        <v>30</v>
      </c>
      <c r="I1381" s="8">
        <v>0.26300000000000001</v>
      </c>
      <c r="J1381" s="8">
        <v>0.32100000000000001</v>
      </c>
      <c r="K1381" s="8">
        <v>0.51800000000000002</v>
      </c>
      <c r="L1381" s="8">
        <v>0.83899999999999997</v>
      </c>
      <c r="M1381" s="7">
        <v>56</v>
      </c>
      <c r="N1381" s="7">
        <v>246</v>
      </c>
      <c r="O1381" s="7">
        <v>224</v>
      </c>
      <c r="P1381" s="7">
        <v>38</v>
      </c>
      <c r="Q1381" s="7">
        <v>59</v>
      </c>
      <c r="R1381" s="7">
        <v>8</v>
      </c>
      <c r="S1381" s="7">
        <v>2</v>
      </c>
      <c r="T1381" s="7">
        <v>15</v>
      </c>
      <c r="U1381" s="7">
        <v>52</v>
      </c>
      <c r="V1381" s="7">
        <v>6</v>
      </c>
      <c r="W1381" s="7">
        <v>14</v>
      </c>
      <c r="X1381" s="7">
        <v>62</v>
      </c>
      <c r="Y1381" s="7">
        <v>4</v>
      </c>
      <c r="Z1381" s="7">
        <v>5</v>
      </c>
      <c r="AA1381"/>
    </row>
    <row r="1382" spans="1:27" x14ac:dyDescent="0.25">
      <c r="A1382" s="24" t="str">
        <f t="shared" si="67"/>
        <v/>
      </c>
      <c r="B1382" s="24" t="str">
        <f t="shared" si="65"/>
        <v/>
      </c>
      <c r="C1382" s="24" t="str">
        <f t="shared" si="66"/>
        <v/>
      </c>
      <c r="D1382" s="24">
        <v>2026</v>
      </c>
      <c r="E1382" s="7" t="s">
        <v>1496</v>
      </c>
      <c r="F1382" s="7" t="s">
        <v>1489</v>
      </c>
      <c r="G1382" s="7" t="s">
        <v>37</v>
      </c>
      <c r="H1382" s="7" t="s">
        <v>27</v>
      </c>
      <c r="I1382" s="8">
        <v>0.39200000000000002</v>
      </c>
      <c r="J1382" s="8">
        <v>0.439</v>
      </c>
      <c r="K1382" s="8">
        <v>0.54900000000000004</v>
      </c>
      <c r="L1382" s="8">
        <v>0.98799999999999999</v>
      </c>
      <c r="M1382" s="7">
        <v>15</v>
      </c>
      <c r="N1382" s="7">
        <v>57</v>
      </c>
      <c r="O1382" s="7">
        <v>51</v>
      </c>
      <c r="P1382" s="7">
        <v>10</v>
      </c>
      <c r="Q1382" s="7">
        <v>20</v>
      </c>
      <c r="R1382" s="7">
        <v>5</v>
      </c>
      <c r="S1382" s="7">
        <v>0</v>
      </c>
      <c r="T1382" s="7">
        <v>1</v>
      </c>
      <c r="U1382" s="7">
        <v>8</v>
      </c>
      <c r="V1382" s="7">
        <v>0</v>
      </c>
      <c r="W1382" s="7">
        <v>5</v>
      </c>
      <c r="X1382" s="7">
        <v>16</v>
      </c>
      <c r="Y1382" s="7">
        <v>3</v>
      </c>
      <c r="Z1382" s="7">
        <v>2</v>
      </c>
      <c r="AA1382"/>
    </row>
    <row r="1383" spans="1:27" x14ac:dyDescent="0.25">
      <c r="A1383" s="24" t="str">
        <f t="shared" si="67"/>
        <v/>
      </c>
      <c r="B1383" s="24" t="str">
        <f t="shared" si="65"/>
        <v/>
      </c>
      <c r="C1383" s="24" t="str">
        <f t="shared" si="66"/>
        <v/>
      </c>
      <c r="D1383" s="24">
        <v>2026</v>
      </c>
      <c r="E1383" s="7" t="s">
        <v>1497</v>
      </c>
      <c r="F1383" s="7" t="s">
        <v>1489</v>
      </c>
      <c r="G1383" s="7" t="s">
        <v>47</v>
      </c>
      <c r="H1383" s="7" t="s">
        <v>25</v>
      </c>
      <c r="I1383" s="8">
        <v>0.33300000000000002</v>
      </c>
      <c r="J1383" s="8">
        <v>0.33300000000000002</v>
      </c>
      <c r="K1383" s="8">
        <v>0.33300000000000002</v>
      </c>
      <c r="L1383" s="8">
        <v>0.66700000000000004</v>
      </c>
      <c r="M1383" s="7">
        <v>1</v>
      </c>
      <c r="N1383" s="7">
        <v>3</v>
      </c>
      <c r="O1383" s="7">
        <v>3</v>
      </c>
      <c r="P1383" s="7">
        <v>0</v>
      </c>
      <c r="Q1383" s="7">
        <v>1</v>
      </c>
      <c r="R1383" s="7">
        <v>0</v>
      </c>
      <c r="S1383" s="7">
        <v>0</v>
      </c>
      <c r="T1383" s="7">
        <v>0</v>
      </c>
      <c r="U1383" s="7">
        <v>0</v>
      </c>
      <c r="V1383" s="7">
        <v>0</v>
      </c>
      <c r="W1383" s="7">
        <v>0</v>
      </c>
      <c r="X1383" s="7">
        <v>1</v>
      </c>
      <c r="Y1383" s="7">
        <v>0</v>
      </c>
      <c r="Z1383" s="7">
        <v>0</v>
      </c>
      <c r="AA1383"/>
    </row>
    <row r="1384" spans="1:27" x14ac:dyDescent="0.25">
      <c r="A1384" s="24" t="str">
        <f t="shared" si="67"/>
        <v/>
      </c>
      <c r="B1384" s="24" t="str">
        <f t="shared" si="65"/>
        <v/>
      </c>
      <c r="C1384" s="24" t="str">
        <f t="shared" si="66"/>
        <v/>
      </c>
      <c r="D1384" s="24">
        <v>2026</v>
      </c>
      <c r="E1384" s="7" t="s">
        <v>1498</v>
      </c>
      <c r="F1384" s="7" t="s">
        <v>1489</v>
      </c>
      <c r="G1384" s="7" t="s">
        <v>24</v>
      </c>
      <c r="H1384" s="7" t="s">
        <v>27</v>
      </c>
      <c r="I1384" s="8">
        <v>0.32100000000000001</v>
      </c>
      <c r="J1384" s="8">
        <v>0.40400000000000003</v>
      </c>
      <c r="K1384" s="8">
        <v>0.51900000000000002</v>
      </c>
      <c r="L1384" s="8">
        <v>0.92300000000000004</v>
      </c>
      <c r="M1384" s="7">
        <v>21</v>
      </c>
      <c r="N1384" s="7">
        <v>94</v>
      </c>
      <c r="O1384" s="7">
        <v>81</v>
      </c>
      <c r="P1384" s="7">
        <v>15</v>
      </c>
      <c r="Q1384" s="7">
        <v>26</v>
      </c>
      <c r="R1384" s="7">
        <v>7</v>
      </c>
      <c r="S1384" s="7">
        <v>3</v>
      </c>
      <c r="T1384" s="7">
        <v>1</v>
      </c>
      <c r="U1384" s="7">
        <v>11</v>
      </c>
      <c r="V1384" s="7">
        <v>4</v>
      </c>
      <c r="W1384" s="7">
        <v>8</v>
      </c>
      <c r="X1384" s="7">
        <v>15</v>
      </c>
      <c r="Y1384" s="7">
        <v>6</v>
      </c>
      <c r="Z1384" s="7">
        <v>0</v>
      </c>
      <c r="AA1384"/>
    </row>
    <row r="1385" spans="1:27" x14ac:dyDescent="0.25">
      <c r="A1385" s="24" t="str">
        <f t="shared" si="67"/>
        <v/>
      </c>
      <c r="B1385" s="24" t="str">
        <f t="shared" si="65"/>
        <v/>
      </c>
      <c r="C1385" s="24" t="str">
        <f t="shared" si="66"/>
        <v/>
      </c>
      <c r="D1385" s="24">
        <v>2026</v>
      </c>
      <c r="E1385" s="7" t="s">
        <v>1500</v>
      </c>
      <c r="F1385" s="7" t="s">
        <v>1489</v>
      </c>
      <c r="G1385" s="7" t="s">
        <v>37</v>
      </c>
      <c r="H1385" s="7" t="s">
        <v>25</v>
      </c>
      <c r="I1385" s="8">
        <v>0.26500000000000001</v>
      </c>
      <c r="J1385" s="8">
        <v>0.35699999999999998</v>
      </c>
      <c r="K1385" s="8">
        <v>0.32700000000000001</v>
      </c>
      <c r="L1385" s="8">
        <v>0.68400000000000005</v>
      </c>
      <c r="M1385" s="7">
        <v>32</v>
      </c>
      <c r="N1385" s="7">
        <v>120</v>
      </c>
      <c r="O1385" s="7">
        <v>98</v>
      </c>
      <c r="P1385" s="7">
        <v>14</v>
      </c>
      <c r="Q1385" s="7">
        <v>26</v>
      </c>
      <c r="R1385" s="7">
        <v>6</v>
      </c>
      <c r="S1385" s="7">
        <v>0</v>
      </c>
      <c r="T1385" s="7">
        <v>0</v>
      </c>
      <c r="U1385" s="7">
        <v>13</v>
      </c>
      <c r="V1385" s="7">
        <v>1</v>
      </c>
      <c r="W1385" s="7">
        <v>13</v>
      </c>
      <c r="X1385" s="7">
        <v>22</v>
      </c>
      <c r="Y1385" s="7">
        <v>2</v>
      </c>
      <c r="Z1385" s="7">
        <v>0</v>
      </c>
      <c r="AA1385"/>
    </row>
    <row r="1386" spans="1:27" x14ac:dyDescent="0.25">
      <c r="A1386" s="24" t="str">
        <f t="shared" si="67"/>
        <v/>
      </c>
      <c r="B1386" s="24" t="str">
        <f t="shared" si="65"/>
        <v/>
      </c>
      <c r="C1386" s="24" t="str">
        <f t="shared" si="66"/>
        <v/>
      </c>
      <c r="D1386" s="24">
        <v>2026</v>
      </c>
      <c r="E1386" s="7" t="s">
        <v>1499</v>
      </c>
      <c r="F1386" s="7" t="s">
        <v>1489</v>
      </c>
      <c r="G1386" s="7" t="s">
        <v>24</v>
      </c>
      <c r="H1386" s="7" t="s">
        <v>42</v>
      </c>
      <c r="I1386" s="8">
        <v>0.25</v>
      </c>
      <c r="J1386" s="8">
        <v>0.28599999999999998</v>
      </c>
      <c r="K1386" s="8">
        <v>0.4</v>
      </c>
      <c r="L1386" s="8">
        <v>0.68600000000000005</v>
      </c>
      <c r="M1386" s="7">
        <v>11</v>
      </c>
      <c r="N1386" s="7">
        <v>23</v>
      </c>
      <c r="O1386" s="7">
        <v>20</v>
      </c>
      <c r="P1386" s="7">
        <v>6</v>
      </c>
      <c r="Q1386" s="7">
        <v>5</v>
      </c>
      <c r="R1386" s="7">
        <v>3</v>
      </c>
      <c r="S1386" s="7">
        <v>0</v>
      </c>
      <c r="T1386" s="7">
        <v>0</v>
      </c>
      <c r="U1386" s="7">
        <v>2</v>
      </c>
      <c r="V1386" s="7">
        <v>0</v>
      </c>
      <c r="W1386" s="7">
        <v>1</v>
      </c>
      <c r="X1386" s="7">
        <v>7</v>
      </c>
      <c r="Y1386" s="7">
        <v>1</v>
      </c>
      <c r="Z1386" s="7">
        <v>2</v>
      </c>
      <c r="AA1386"/>
    </row>
    <row r="1387" spans="1:27" x14ac:dyDescent="0.25">
      <c r="A1387" s="24" t="str">
        <f t="shared" si="67"/>
        <v/>
      </c>
      <c r="B1387" s="24" t="str">
        <f t="shared" si="65"/>
        <v/>
      </c>
      <c r="C1387" s="24" t="str">
        <f t="shared" si="66"/>
        <v/>
      </c>
      <c r="D1387" s="24">
        <v>2026</v>
      </c>
      <c r="E1387" s="7" t="s">
        <v>1501</v>
      </c>
      <c r="F1387" s="7" t="s">
        <v>1489</v>
      </c>
      <c r="G1387" s="7" t="s">
        <v>47</v>
      </c>
      <c r="H1387" s="7" t="s">
        <v>38</v>
      </c>
      <c r="I1387" s="8">
        <v>0.24</v>
      </c>
      <c r="J1387" s="8">
        <v>0.377</v>
      </c>
      <c r="K1387" s="8">
        <v>0.48</v>
      </c>
      <c r="L1387" s="8">
        <v>0.85699999999999998</v>
      </c>
      <c r="M1387" s="7">
        <v>24</v>
      </c>
      <c r="N1387" s="7">
        <v>61</v>
      </c>
      <c r="O1387" s="7">
        <v>50</v>
      </c>
      <c r="P1387" s="7">
        <v>9</v>
      </c>
      <c r="Q1387" s="7">
        <v>12</v>
      </c>
      <c r="R1387" s="7">
        <v>3</v>
      </c>
      <c r="S1387" s="7">
        <v>0</v>
      </c>
      <c r="T1387" s="7">
        <v>3</v>
      </c>
      <c r="U1387" s="7">
        <v>7</v>
      </c>
      <c r="V1387" s="7">
        <v>1</v>
      </c>
      <c r="W1387" s="7">
        <v>10</v>
      </c>
      <c r="X1387" s="7">
        <v>17</v>
      </c>
      <c r="Y1387" s="7">
        <v>1</v>
      </c>
      <c r="Z1387" s="7">
        <v>0</v>
      </c>
      <c r="AA1387"/>
    </row>
    <row r="1388" spans="1:27" x14ac:dyDescent="0.25">
      <c r="A1388" s="24">
        <f t="shared" si="67"/>
        <v>1</v>
      </c>
      <c r="B1388" s="24" t="str">
        <f t="shared" si="65"/>
        <v/>
      </c>
      <c r="C1388" s="24" t="str">
        <f t="shared" si="66"/>
        <v/>
      </c>
      <c r="D1388" s="24">
        <v>2026</v>
      </c>
      <c r="E1388" s="7" t="s">
        <v>1502</v>
      </c>
      <c r="F1388" s="7" t="s">
        <v>1489</v>
      </c>
      <c r="G1388" s="7" t="s">
        <v>29</v>
      </c>
      <c r="H1388" s="7" t="s">
        <v>27</v>
      </c>
      <c r="I1388" s="8">
        <v>0.223</v>
      </c>
      <c r="J1388" s="8">
        <v>0.35699999999999998</v>
      </c>
      <c r="K1388" s="8">
        <v>0.437</v>
      </c>
      <c r="L1388" s="8">
        <v>0.79400000000000004</v>
      </c>
      <c r="M1388" s="7">
        <v>30</v>
      </c>
      <c r="N1388" s="7">
        <v>126</v>
      </c>
      <c r="O1388" s="7">
        <v>103</v>
      </c>
      <c r="P1388" s="7">
        <v>21</v>
      </c>
      <c r="Q1388" s="7">
        <v>23</v>
      </c>
      <c r="R1388" s="7">
        <v>7</v>
      </c>
      <c r="S1388" s="7">
        <v>0</v>
      </c>
      <c r="T1388" s="7">
        <v>5</v>
      </c>
      <c r="U1388" s="7">
        <v>21</v>
      </c>
      <c r="V1388" s="7">
        <v>2</v>
      </c>
      <c r="W1388" s="7">
        <v>20</v>
      </c>
      <c r="X1388" s="7">
        <v>48</v>
      </c>
      <c r="Y1388" s="7">
        <v>1</v>
      </c>
      <c r="Z1388" s="7">
        <v>3</v>
      </c>
      <c r="AA1388"/>
    </row>
    <row r="1389" spans="1:27" x14ac:dyDescent="0.25">
      <c r="A1389" s="24">
        <f t="shared" si="67"/>
        <v>1</v>
      </c>
      <c r="B1389" s="24" t="str">
        <f t="shared" si="65"/>
        <v/>
      </c>
      <c r="C1389" s="24" t="str">
        <f t="shared" si="66"/>
        <v/>
      </c>
      <c r="D1389" s="24">
        <v>2026</v>
      </c>
      <c r="E1389" s="7" t="s">
        <v>1503</v>
      </c>
      <c r="F1389" s="7" t="s">
        <v>1489</v>
      </c>
      <c r="G1389" s="7" t="s">
        <v>29</v>
      </c>
      <c r="H1389" s="7" t="s">
        <v>35</v>
      </c>
      <c r="I1389" s="8">
        <v>0.111</v>
      </c>
      <c r="J1389" s="8">
        <v>0.2</v>
      </c>
      <c r="K1389" s="8">
        <v>0.111</v>
      </c>
      <c r="L1389" s="8">
        <v>0.311</v>
      </c>
      <c r="M1389" s="7">
        <v>6</v>
      </c>
      <c r="N1389" s="7">
        <v>10</v>
      </c>
      <c r="O1389" s="7">
        <v>9</v>
      </c>
      <c r="P1389" s="7">
        <v>1</v>
      </c>
      <c r="Q1389" s="7">
        <v>1</v>
      </c>
      <c r="R1389" s="7">
        <v>0</v>
      </c>
      <c r="S1389" s="7">
        <v>0</v>
      </c>
      <c r="T1389" s="7">
        <v>0</v>
      </c>
      <c r="U1389" s="7">
        <v>0</v>
      </c>
      <c r="V1389" s="7">
        <v>0</v>
      </c>
      <c r="W1389" s="7">
        <v>1</v>
      </c>
      <c r="X1389" s="7">
        <v>6</v>
      </c>
      <c r="Y1389" s="7">
        <v>0</v>
      </c>
      <c r="Z1389" s="7">
        <v>0</v>
      </c>
      <c r="AA1389"/>
    </row>
    <row r="1390" spans="1:27" x14ac:dyDescent="0.25">
      <c r="A1390" s="24" t="str">
        <f t="shared" si="67"/>
        <v/>
      </c>
      <c r="B1390" s="24" t="str">
        <f t="shared" si="65"/>
        <v/>
      </c>
      <c r="C1390" s="24" t="str">
        <f t="shared" si="66"/>
        <v/>
      </c>
      <c r="D1390" s="24">
        <v>2026</v>
      </c>
      <c r="E1390" s="7" t="s">
        <v>1504</v>
      </c>
      <c r="F1390" s="7" t="s">
        <v>1489</v>
      </c>
      <c r="G1390" s="7" t="s">
        <v>37</v>
      </c>
      <c r="H1390" s="7" t="s">
        <v>38</v>
      </c>
      <c r="I1390" s="8">
        <v>0.05</v>
      </c>
      <c r="J1390" s="8">
        <v>0.20799999999999999</v>
      </c>
      <c r="K1390" s="8">
        <v>0.05</v>
      </c>
      <c r="L1390" s="8">
        <v>0.25800000000000001</v>
      </c>
      <c r="M1390" s="7">
        <v>11</v>
      </c>
      <c r="N1390" s="7">
        <v>24</v>
      </c>
      <c r="O1390" s="7">
        <v>20</v>
      </c>
      <c r="P1390" s="7">
        <v>1</v>
      </c>
      <c r="Q1390" s="7">
        <v>1</v>
      </c>
      <c r="R1390" s="7">
        <v>0</v>
      </c>
      <c r="S1390" s="7">
        <v>0</v>
      </c>
      <c r="T1390" s="7">
        <v>0</v>
      </c>
      <c r="U1390" s="7">
        <v>1</v>
      </c>
      <c r="V1390" s="7">
        <v>0</v>
      </c>
      <c r="W1390" s="7">
        <v>4</v>
      </c>
      <c r="X1390" s="7">
        <v>7</v>
      </c>
      <c r="Y1390" s="7">
        <v>0</v>
      </c>
      <c r="Z1390" s="7">
        <v>0</v>
      </c>
      <c r="AA1390"/>
    </row>
    <row r="1391" spans="1:27" x14ac:dyDescent="0.25">
      <c r="A1391" s="24">
        <f t="shared" si="67"/>
        <v>1</v>
      </c>
      <c r="B1391" s="24" t="str">
        <f t="shared" si="65"/>
        <v/>
      </c>
      <c r="C1391" s="24" t="str">
        <f t="shared" si="66"/>
        <v/>
      </c>
      <c r="D1391" s="24">
        <v>2026</v>
      </c>
      <c r="E1391" s="7" t="s">
        <v>1505</v>
      </c>
      <c r="F1391" s="7" t="s">
        <v>1489</v>
      </c>
      <c r="G1391" s="7" t="s">
        <v>29</v>
      </c>
      <c r="H1391" s="7" t="s">
        <v>25</v>
      </c>
      <c r="I1391" s="8">
        <v>0</v>
      </c>
      <c r="J1391" s="8">
        <v>0</v>
      </c>
      <c r="K1391" s="8">
        <v>0</v>
      </c>
      <c r="L1391" s="8">
        <v>0</v>
      </c>
      <c r="M1391" s="7">
        <v>1</v>
      </c>
      <c r="N1391" s="7">
        <v>1</v>
      </c>
      <c r="O1391" s="7">
        <v>1</v>
      </c>
      <c r="P1391" s="7">
        <v>0</v>
      </c>
      <c r="Q1391" s="7">
        <v>0</v>
      </c>
      <c r="R1391" s="7">
        <v>0</v>
      </c>
      <c r="S1391" s="7">
        <v>0</v>
      </c>
      <c r="T1391" s="7">
        <v>0</v>
      </c>
      <c r="U1391" s="7">
        <v>0</v>
      </c>
      <c r="V1391" s="7">
        <v>0</v>
      </c>
      <c r="W1391" s="7">
        <v>0</v>
      </c>
      <c r="X1391" s="7">
        <v>1</v>
      </c>
      <c r="Y1391" s="7">
        <v>0</v>
      </c>
      <c r="Z1391" s="7">
        <v>0</v>
      </c>
      <c r="AA1391"/>
    </row>
    <row r="1392" spans="1:27" x14ac:dyDescent="0.25">
      <c r="A1392" s="24" t="str">
        <f t="shared" si="67"/>
        <v/>
      </c>
      <c r="B1392" s="24" t="str">
        <f t="shared" si="65"/>
        <v/>
      </c>
      <c r="C1392" s="24" t="str">
        <f t="shared" si="66"/>
        <v/>
      </c>
      <c r="D1392" s="24">
        <v>2026</v>
      </c>
      <c r="E1392" s="7" t="s">
        <v>1506</v>
      </c>
      <c r="F1392" s="7" t="s">
        <v>1489</v>
      </c>
      <c r="G1392" s="7" t="s">
        <v>47</v>
      </c>
      <c r="H1392" s="7" t="s">
        <v>27</v>
      </c>
      <c r="I1392" s="8">
        <v>0</v>
      </c>
      <c r="J1392" s="8">
        <v>0.182</v>
      </c>
      <c r="K1392" s="8">
        <v>0</v>
      </c>
      <c r="L1392" s="8">
        <v>0.182</v>
      </c>
      <c r="M1392" s="7">
        <v>11</v>
      </c>
      <c r="N1392" s="7">
        <v>22</v>
      </c>
      <c r="O1392" s="7">
        <v>18</v>
      </c>
      <c r="P1392" s="7">
        <v>2</v>
      </c>
      <c r="Q1392" s="7">
        <v>0</v>
      </c>
      <c r="R1392" s="7">
        <v>0</v>
      </c>
      <c r="S1392" s="7">
        <v>0</v>
      </c>
      <c r="T1392" s="7">
        <v>0</v>
      </c>
      <c r="U1392" s="7">
        <v>1</v>
      </c>
      <c r="V1392" s="7">
        <v>0</v>
      </c>
      <c r="W1392" s="7">
        <v>4</v>
      </c>
      <c r="X1392" s="7">
        <v>9</v>
      </c>
      <c r="Y1392" s="7">
        <v>1</v>
      </c>
      <c r="Z1392" s="7">
        <v>0</v>
      </c>
      <c r="AA1392"/>
    </row>
    <row r="1393" spans="1:27" x14ac:dyDescent="0.25">
      <c r="A1393" s="24" t="str">
        <f t="shared" si="67"/>
        <v/>
      </c>
      <c r="B1393" s="24" t="str">
        <f t="shared" si="65"/>
        <v/>
      </c>
      <c r="C1393" s="24" t="str">
        <f t="shared" si="66"/>
        <v/>
      </c>
      <c r="D1393" s="24">
        <v>2026</v>
      </c>
      <c r="E1393" s="7" t="s">
        <v>1507</v>
      </c>
      <c r="F1393" s="7" t="s">
        <v>1508</v>
      </c>
      <c r="G1393" s="7" t="s">
        <v>37</v>
      </c>
      <c r="H1393" s="7" t="s">
        <v>38</v>
      </c>
      <c r="I1393" s="8">
        <v>0.33</v>
      </c>
      <c r="J1393" s="8">
        <v>0.39200000000000002</v>
      </c>
      <c r="K1393" s="8">
        <v>0.47399999999999998</v>
      </c>
      <c r="L1393" s="8">
        <v>0.86599999999999999</v>
      </c>
      <c r="M1393" s="7">
        <v>55</v>
      </c>
      <c r="N1393" s="7">
        <v>237</v>
      </c>
      <c r="O1393" s="7">
        <v>209</v>
      </c>
      <c r="P1393" s="7">
        <v>28</v>
      </c>
      <c r="Q1393" s="7">
        <v>69</v>
      </c>
      <c r="R1393" s="7">
        <v>16</v>
      </c>
      <c r="S1393" s="7">
        <v>1</v>
      </c>
      <c r="T1393" s="7">
        <v>4</v>
      </c>
      <c r="U1393" s="7">
        <v>34</v>
      </c>
      <c r="V1393" s="7">
        <v>3</v>
      </c>
      <c r="W1393" s="7">
        <v>21</v>
      </c>
      <c r="X1393" s="7">
        <v>28</v>
      </c>
      <c r="Y1393" s="7">
        <v>4</v>
      </c>
      <c r="Z1393" s="7">
        <v>1</v>
      </c>
      <c r="AA1393"/>
    </row>
    <row r="1394" spans="1:27" x14ac:dyDescent="0.25">
      <c r="A1394" s="24">
        <f t="shared" si="67"/>
        <v>1</v>
      </c>
      <c r="B1394" s="24" t="str">
        <f t="shared" si="65"/>
        <v/>
      </c>
      <c r="C1394" s="24" t="str">
        <f t="shared" si="66"/>
        <v/>
      </c>
      <c r="D1394" s="24">
        <v>2026</v>
      </c>
      <c r="E1394" s="7" t="s">
        <v>1509</v>
      </c>
      <c r="F1394" s="7" t="s">
        <v>1508</v>
      </c>
      <c r="G1394" s="7" t="s">
        <v>29</v>
      </c>
      <c r="H1394" s="7" t="s">
        <v>44</v>
      </c>
      <c r="I1394" s="8">
        <v>0.32900000000000001</v>
      </c>
      <c r="J1394" s="8">
        <v>0.42</v>
      </c>
      <c r="K1394" s="8">
        <v>0.438</v>
      </c>
      <c r="L1394" s="8">
        <v>0.85799999999999998</v>
      </c>
      <c r="M1394" s="7">
        <v>57</v>
      </c>
      <c r="N1394" s="7">
        <v>257</v>
      </c>
      <c r="O1394" s="7">
        <v>210</v>
      </c>
      <c r="P1394" s="7">
        <v>46</v>
      </c>
      <c r="Q1394" s="7">
        <v>69</v>
      </c>
      <c r="R1394" s="7">
        <v>15</v>
      </c>
      <c r="S1394" s="7">
        <v>1</v>
      </c>
      <c r="T1394" s="7">
        <v>2</v>
      </c>
      <c r="U1394" s="7">
        <v>50</v>
      </c>
      <c r="V1394" s="7">
        <v>11</v>
      </c>
      <c r="W1394" s="7">
        <v>27</v>
      </c>
      <c r="X1394" s="7">
        <v>24</v>
      </c>
      <c r="Y1394" s="7">
        <v>11</v>
      </c>
      <c r="Z1394" s="7">
        <v>5</v>
      </c>
      <c r="AA1394"/>
    </row>
    <row r="1395" spans="1:27" x14ac:dyDescent="0.25">
      <c r="A1395" s="24" t="str">
        <f t="shared" si="67"/>
        <v/>
      </c>
      <c r="B1395" s="24" t="str">
        <f t="shared" si="65"/>
        <v/>
      </c>
      <c r="C1395" s="24">
        <f t="shared" si="66"/>
        <v>1</v>
      </c>
      <c r="D1395" s="24">
        <v>2026</v>
      </c>
      <c r="E1395" s="7" t="s">
        <v>1510</v>
      </c>
      <c r="F1395" s="7" t="s">
        <v>1508</v>
      </c>
      <c r="G1395" s="7" t="s">
        <v>37</v>
      </c>
      <c r="H1395" s="7" t="s">
        <v>30</v>
      </c>
      <c r="I1395" s="8">
        <v>0.318</v>
      </c>
      <c r="J1395" s="8">
        <v>0.45600000000000002</v>
      </c>
      <c r="K1395" s="8">
        <v>0.60099999999999998</v>
      </c>
      <c r="L1395" s="8">
        <v>1.0569999999999999</v>
      </c>
      <c r="M1395" s="7">
        <v>57</v>
      </c>
      <c r="N1395" s="7">
        <v>252</v>
      </c>
      <c r="O1395" s="7">
        <v>198</v>
      </c>
      <c r="P1395" s="7">
        <v>43</v>
      </c>
      <c r="Q1395" s="7">
        <v>63</v>
      </c>
      <c r="R1395" s="7">
        <v>11</v>
      </c>
      <c r="S1395" s="7">
        <v>0</v>
      </c>
      <c r="T1395" s="7">
        <v>15</v>
      </c>
      <c r="U1395" s="7">
        <v>45</v>
      </c>
      <c r="V1395" s="7">
        <v>24</v>
      </c>
      <c r="W1395" s="7">
        <v>28</v>
      </c>
      <c r="X1395" s="7">
        <v>45</v>
      </c>
      <c r="Y1395" s="7">
        <v>10</v>
      </c>
      <c r="Z1395" s="7">
        <v>5</v>
      </c>
      <c r="AA1395"/>
    </row>
    <row r="1396" spans="1:27" x14ac:dyDescent="0.25">
      <c r="A1396" s="24" t="str">
        <f t="shared" si="67"/>
        <v/>
      </c>
      <c r="B1396" s="24" t="str">
        <f t="shared" si="65"/>
        <v/>
      </c>
      <c r="C1396" s="24">
        <f t="shared" si="66"/>
        <v>1</v>
      </c>
      <c r="D1396" s="24">
        <v>2026</v>
      </c>
      <c r="E1396" s="7" t="s">
        <v>1511</v>
      </c>
      <c r="F1396" s="7" t="s">
        <v>1508</v>
      </c>
      <c r="G1396" s="7" t="s">
        <v>37</v>
      </c>
      <c r="H1396" s="7" t="s">
        <v>42</v>
      </c>
      <c r="I1396" s="8">
        <v>0.28000000000000003</v>
      </c>
      <c r="J1396" s="8">
        <v>0.41799999999999998</v>
      </c>
      <c r="K1396" s="8">
        <v>0.37</v>
      </c>
      <c r="L1396" s="8">
        <v>0.78800000000000003</v>
      </c>
      <c r="M1396" s="7">
        <v>52</v>
      </c>
      <c r="N1396" s="7">
        <v>254</v>
      </c>
      <c r="O1396" s="7">
        <v>200</v>
      </c>
      <c r="P1396" s="7">
        <v>48</v>
      </c>
      <c r="Q1396" s="7">
        <v>56</v>
      </c>
      <c r="R1396" s="7">
        <v>8</v>
      </c>
      <c r="S1396" s="7">
        <v>2</v>
      </c>
      <c r="T1396" s="7">
        <v>2</v>
      </c>
      <c r="U1396" s="7">
        <v>34</v>
      </c>
      <c r="V1396" s="7">
        <v>34</v>
      </c>
      <c r="W1396" s="7">
        <v>15</v>
      </c>
      <c r="X1396" s="7">
        <v>30</v>
      </c>
      <c r="Y1396" s="7">
        <v>7</v>
      </c>
      <c r="Z1396" s="7">
        <v>2</v>
      </c>
      <c r="AA1396"/>
    </row>
    <row r="1397" spans="1:27" x14ac:dyDescent="0.25">
      <c r="A1397" s="24" t="str">
        <f t="shared" si="67"/>
        <v/>
      </c>
      <c r="B1397" s="24" t="str">
        <f t="shared" si="65"/>
        <v/>
      </c>
      <c r="C1397" s="24" t="str">
        <f t="shared" si="66"/>
        <v/>
      </c>
      <c r="D1397" s="24">
        <v>2026</v>
      </c>
      <c r="E1397" s="7" t="s">
        <v>1512</v>
      </c>
      <c r="F1397" s="7" t="s">
        <v>1508</v>
      </c>
      <c r="G1397" s="7" t="s">
        <v>37</v>
      </c>
      <c r="H1397" s="7" t="s">
        <v>40</v>
      </c>
      <c r="I1397" s="8">
        <v>0.27600000000000002</v>
      </c>
      <c r="J1397" s="8">
        <v>0.32100000000000001</v>
      </c>
      <c r="K1397" s="8">
        <v>0.40400000000000003</v>
      </c>
      <c r="L1397" s="8">
        <v>0.72499999999999998</v>
      </c>
      <c r="M1397" s="7">
        <v>53</v>
      </c>
      <c r="N1397" s="7">
        <v>223</v>
      </c>
      <c r="O1397" s="7">
        <v>203</v>
      </c>
      <c r="P1397" s="7">
        <v>35</v>
      </c>
      <c r="Q1397" s="7">
        <v>56</v>
      </c>
      <c r="R1397" s="7">
        <v>11</v>
      </c>
      <c r="S1397" s="7">
        <v>0</v>
      </c>
      <c r="T1397" s="7">
        <v>5</v>
      </c>
      <c r="U1397" s="7">
        <v>35</v>
      </c>
      <c r="V1397" s="7">
        <v>4</v>
      </c>
      <c r="W1397" s="7">
        <v>10</v>
      </c>
      <c r="X1397" s="7">
        <v>30</v>
      </c>
      <c r="Y1397" s="7">
        <v>3</v>
      </c>
      <c r="Z1397" s="7">
        <v>0</v>
      </c>
      <c r="AA1397"/>
    </row>
    <row r="1398" spans="1:27" x14ac:dyDescent="0.25">
      <c r="A1398" s="24" t="str">
        <f t="shared" si="67"/>
        <v/>
      </c>
      <c r="B1398" s="24" t="str">
        <f t="shared" si="65"/>
        <v/>
      </c>
      <c r="C1398" s="24" t="str">
        <f t="shared" si="66"/>
        <v/>
      </c>
      <c r="D1398" s="24">
        <v>2026</v>
      </c>
      <c r="E1398" s="7" t="s">
        <v>1513</v>
      </c>
      <c r="F1398" s="7" t="s">
        <v>1508</v>
      </c>
      <c r="G1398" s="7" t="s">
        <v>24</v>
      </c>
      <c r="H1398" s="7" t="s">
        <v>27</v>
      </c>
      <c r="I1398" s="8">
        <v>0.27500000000000002</v>
      </c>
      <c r="J1398" s="8">
        <v>0.42799999999999999</v>
      </c>
      <c r="K1398" s="8">
        <v>0.47099999999999997</v>
      </c>
      <c r="L1398" s="8">
        <v>0.89900000000000002</v>
      </c>
      <c r="M1398" s="7">
        <v>57</v>
      </c>
      <c r="N1398" s="7">
        <v>265</v>
      </c>
      <c r="O1398" s="7">
        <v>204</v>
      </c>
      <c r="P1398" s="7">
        <v>50</v>
      </c>
      <c r="Q1398" s="7">
        <v>56</v>
      </c>
      <c r="R1398" s="7">
        <v>18</v>
      </c>
      <c r="S1398" s="7">
        <v>2</v>
      </c>
      <c r="T1398" s="7">
        <v>6</v>
      </c>
      <c r="U1398" s="7">
        <v>33</v>
      </c>
      <c r="V1398" s="7">
        <v>9</v>
      </c>
      <c r="W1398" s="7">
        <v>48</v>
      </c>
      <c r="X1398" s="7">
        <v>46</v>
      </c>
      <c r="Y1398" s="7">
        <v>12</v>
      </c>
      <c r="Z1398" s="7">
        <v>3</v>
      </c>
      <c r="AA1398"/>
    </row>
    <row r="1399" spans="1:27" x14ac:dyDescent="0.25">
      <c r="A1399" s="24" t="str">
        <f t="shared" si="67"/>
        <v/>
      </c>
      <c r="B1399" s="24" t="str">
        <f t="shared" si="65"/>
        <v/>
      </c>
      <c r="C1399" s="24" t="str">
        <f t="shared" si="66"/>
        <v/>
      </c>
      <c r="D1399" s="24">
        <v>2026</v>
      </c>
      <c r="E1399" s="7" t="s">
        <v>1514</v>
      </c>
      <c r="F1399" s="7" t="s">
        <v>1508</v>
      </c>
      <c r="G1399" s="7" t="s">
        <v>24</v>
      </c>
      <c r="H1399" s="7" t="s">
        <v>33</v>
      </c>
      <c r="I1399" s="8">
        <v>0.27200000000000002</v>
      </c>
      <c r="J1399" s="8">
        <v>0.40899999999999997</v>
      </c>
      <c r="K1399" s="8">
        <v>0.44400000000000001</v>
      </c>
      <c r="L1399" s="8">
        <v>0.85299999999999998</v>
      </c>
      <c r="M1399" s="7">
        <v>52</v>
      </c>
      <c r="N1399" s="7">
        <v>207</v>
      </c>
      <c r="O1399" s="7">
        <v>162</v>
      </c>
      <c r="P1399" s="7">
        <v>32</v>
      </c>
      <c r="Q1399" s="7">
        <v>44</v>
      </c>
      <c r="R1399" s="7">
        <v>13</v>
      </c>
      <c r="S1399" s="7">
        <v>0</v>
      </c>
      <c r="T1399" s="7">
        <v>5</v>
      </c>
      <c r="U1399" s="7">
        <v>30</v>
      </c>
      <c r="V1399" s="7">
        <v>9</v>
      </c>
      <c r="W1399" s="7">
        <v>30</v>
      </c>
      <c r="X1399" s="7">
        <v>29</v>
      </c>
      <c r="Y1399" s="7">
        <v>4</v>
      </c>
      <c r="Z1399" s="7">
        <v>0</v>
      </c>
      <c r="AA1399"/>
    </row>
    <row r="1400" spans="1:27" x14ac:dyDescent="0.25">
      <c r="A1400" s="24" t="str">
        <f t="shared" si="67"/>
        <v/>
      </c>
      <c r="B1400" s="24" t="str">
        <f t="shared" si="65"/>
        <v/>
      </c>
      <c r="C1400" s="24" t="str">
        <f t="shared" si="66"/>
        <v/>
      </c>
      <c r="D1400" s="24">
        <v>2026</v>
      </c>
      <c r="E1400" s="7" t="s">
        <v>1515</v>
      </c>
      <c r="F1400" s="7" t="s">
        <v>1508</v>
      </c>
      <c r="G1400" s="7" t="s">
        <v>47</v>
      </c>
      <c r="H1400" s="7" t="s">
        <v>35</v>
      </c>
      <c r="I1400" s="8">
        <v>0.255</v>
      </c>
      <c r="J1400" s="8">
        <v>0.35499999999999998</v>
      </c>
      <c r="K1400" s="8">
        <v>0.29699999999999999</v>
      </c>
      <c r="L1400" s="8">
        <v>0.65100000000000002</v>
      </c>
      <c r="M1400" s="7">
        <v>44</v>
      </c>
      <c r="N1400" s="7">
        <v>172</v>
      </c>
      <c r="O1400" s="7">
        <v>145</v>
      </c>
      <c r="P1400" s="7">
        <v>25</v>
      </c>
      <c r="Q1400" s="7">
        <v>37</v>
      </c>
      <c r="R1400" s="7">
        <v>3</v>
      </c>
      <c r="S1400" s="7">
        <v>0</v>
      </c>
      <c r="T1400" s="7">
        <v>1</v>
      </c>
      <c r="U1400" s="7">
        <v>23</v>
      </c>
      <c r="V1400" s="7">
        <v>10</v>
      </c>
      <c r="W1400" s="7">
        <v>14</v>
      </c>
      <c r="X1400" s="7">
        <v>34</v>
      </c>
      <c r="Y1400" s="7">
        <v>4</v>
      </c>
      <c r="Z1400" s="7">
        <v>1</v>
      </c>
      <c r="AA1400"/>
    </row>
    <row r="1401" spans="1:27" x14ac:dyDescent="0.25">
      <c r="A1401" s="24" t="str">
        <f t="shared" si="67"/>
        <v/>
      </c>
      <c r="B1401" s="24" t="str">
        <f t="shared" si="65"/>
        <v/>
      </c>
      <c r="C1401" s="24" t="str">
        <f t="shared" si="66"/>
        <v/>
      </c>
      <c r="D1401" s="24">
        <v>2026</v>
      </c>
      <c r="E1401" s="7" t="s">
        <v>1516</v>
      </c>
      <c r="F1401" s="7" t="s">
        <v>1508</v>
      </c>
      <c r="G1401" s="7" t="s">
        <v>24</v>
      </c>
      <c r="H1401" s="7" t="s">
        <v>25</v>
      </c>
      <c r="I1401" s="8">
        <v>0.252</v>
      </c>
      <c r="J1401" s="8">
        <v>0.34300000000000003</v>
      </c>
      <c r="K1401" s="8">
        <v>0.36699999999999999</v>
      </c>
      <c r="L1401" s="8">
        <v>0.71</v>
      </c>
      <c r="M1401" s="7">
        <v>44</v>
      </c>
      <c r="N1401" s="7">
        <v>170</v>
      </c>
      <c r="O1401" s="7">
        <v>139</v>
      </c>
      <c r="P1401" s="7">
        <v>30</v>
      </c>
      <c r="Q1401" s="7">
        <v>35</v>
      </c>
      <c r="R1401" s="7">
        <v>3</v>
      </c>
      <c r="S1401" s="7">
        <v>2</v>
      </c>
      <c r="T1401" s="7">
        <v>3</v>
      </c>
      <c r="U1401" s="7">
        <v>24</v>
      </c>
      <c r="V1401" s="7">
        <v>11</v>
      </c>
      <c r="W1401" s="7">
        <v>11</v>
      </c>
      <c r="X1401" s="7">
        <v>35</v>
      </c>
      <c r="Y1401" s="7">
        <v>11</v>
      </c>
      <c r="Z1401" s="7">
        <v>1</v>
      </c>
      <c r="AA1401"/>
    </row>
    <row r="1402" spans="1:27" x14ac:dyDescent="0.25">
      <c r="A1402" s="24" t="str">
        <f t="shared" si="67"/>
        <v/>
      </c>
      <c r="B1402" s="24" t="str">
        <f t="shared" si="65"/>
        <v/>
      </c>
      <c r="C1402" s="24">
        <f t="shared" si="66"/>
        <v>1</v>
      </c>
      <c r="D1402" s="24">
        <v>2026</v>
      </c>
      <c r="E1402" s="7" t="s">
        <v>1517</v>
      </c>
      <c r="F1402" s="7" t="s">
        <v>1508</v>
      </c>
      <c r="G1402" s="7" t="s">
        <v>47</v>
      </c>
      <c r="H1402" s="7" t="s">
        <v>33</v>
      </c>
      <c r="I1402" s="8">
        <v>0.38500000000000001</v>
      </c>
      <c r="J1402" s="8">
        <v>0.46700000000000003</v>
      </c>
      <c r="K1402" s="8">
        <v>0.61499999999999999</v>
      </c>
      <c r="L1402" s="8">
        <v>1.0820000000000001</v>
      </c>
      <c r="M1402" s="7">
        <v>14</v>
      </c>
      <c r="N1402" s="7">
        <v>15</v>
      </c>
      <c r="O1402" s="7">
        <v>13</v>
      </c>
      <c r="P1402" s="7">
        <v>4</v>
      </c>
      <c r="Q1402" s="7">
        <v>5</v>
      </c>
      <c r="R1402" s="7">
        <v>0</v>
      </c>
      <c r="S1402" s="7">
        <v>0</v>
      </c>
      <c r="T1402" s="7">
        <v>1</v>
      </c>
      <c r="U1402" s="7">
        <v>2</v>
      </c>
      <c r="V1402" s="7">
        <v>1</v>
      </c>
      <c r="W1402" s="7">
        <v>1</v>
      </c>
      <c r="X1402" s="7">
        <v>8</v>
      </c>
      <c r="Y1402" s="7">
        <v>0</v>
      </c>
      <c r="Z1402" s="7">
        <v>0</v>
      </c>
      <c r="AA1402"/>
    </row>
    <row r="1403" spans="1:27" x14ac:dyDescent="0.25">
      <c r="A1403" s="24" t="str">
        <f t="shared" si="67"/>
        <v/>
      </c>
      <c r="B1403" s="24" t="str">
        <f t="shared" si="65"/>
        <v/>
      </c>
      <c r="C1403" s="24" t="str">
        <f t="shared" si="66"/>
        <v/>
      </c>
      <c r="D1403" s="24">
        <v>2026</v>
      </c>
      <c r="E1403" s="7" t="s">
        <v>1518</v>
      </c>
      <c r="F1403" s="7" t="s">
        <v>1508</v>
      </c>
      <c r="G1403" s="7" t="s">
        <v>37</v>
      </c>
      <c r="H1403" s="7" t="s">
        <v>25</v>
      </c>
      <c r="I1403" s="8">
        <v>0.28799999999999998</v>
      </c>
      <c r="J1403" s="8">
        <v>0.40400000000000003</v>
      </c>
      <c r="K1403" s="8">
        <v>0.30099999999999999</v>
      </c>
      <c r="L1403" s="8">
        <v>0.70599999999999996</v>
      </c>
      <c r="M1403" s="7">
        <v>28</v>
      </c>
      <c r="N1403" s="7">
        <v>91</v>
      </c>
      <c r="O1403" s="7">
        <v>73</v>
      </c>
      <c r="P1403" s="7">
        <v>15</v>
      </c>
      <c r="Q1403" s="7">
        <v>21</v>
      </c>
      <c r="R1403" s="7">
        <v>1</v>
      </c>
      <c r="S1403" s="7">
        <v>0</v>
      </c>
      <c r="T1403" s="7">
        <v>0</v>
      </c>
      <c r="U1403" s="7">
        <v>6</v>
      </c>
      <c r="V1403" s="7">
        <v>6</v>
      </c>
      <c r="W1403" s="7">
        <v>9</v>
      </c>
      <c r="X1403" s="7">
        <v>8</v>
      </c>
      <c r="Y1403" s="7">
        <v>0</v>
      </c>
      <c r="Z1403" s="7">
        <v>0</v>
      </c>
      <c r="AA1403"/>
    </row>
    <row r="1404" spans="1:27" x14ac:dyDescent="0.25">
      <c r="A1404" s="24" t="str">
        <f t="shared" si="67"/>
        <v/>
      </c>
      <c r="B1404" s="24" t="str">
        <f t="shared" si="65"/>
        <v/>
      </c>
      <c r="C1404" s="24" t="str">
        <f t="shared" si="66"/>
        <v/>
      </c>
      <c r="D1404" s="24">
        <v>2026</v>
      </c>
      <c r="E1404" s="7" t="s">
        <v>1519</v>
      </c>
      <c r="F1404" s="7" t="s">
        <v>1508</v>
      </c>
      <c r="G1404" s="7" t="s">
        <v>37</v>
      </c>
      <c r="H1404" s="7" t="s">
        <v>33</v>
      </c>
      <c r="I1404" s="8">
        <v>0.224</v>
      </c>
      <c r="J1404" s="8">
        <v>0.318</v>
      </c>
      <c r="K1404" s="8">
        <v>0.27600000000000002</v>
      </c>
      <c r="L1404" s="8">
        <v>0.59399999999999997</v>
      </c>
      <c r="M1404" s="7">
        <v>25</v>
      </c>
      <c r="N1404" s="7">
        <v>69</v>
      </c>
      <c r="O1404" s="7">
        <v>58</v>
      </c>
      <c r="P1404" s="7">
        <v>15</v>
      </c>
      <c r="Q1404" s="7">
        <v>13</v>
      </c>
      <c r="R1404" s="7">
        <v>3</v>
      </c>
      <c r="S1404" s="7">
        <v>0</v>
      </c>
      <c r="T1404" s="7">
        <v>0</v>
      </c>
      <c r="U1404" s="7">
        <v>7</v>
      </c>
      <c r="V1404" s="7">
        <v>3</v>
      </c>
      <c r="W1404" s="7">
        <v>5</v>
      </c>
      <c r="X1404" s="7">
        <v>6</v>
      </c>
      <c r="Y1404" s="7">
        <v>0</v>
      </c>
      <c r="Z1404" s="7">
        <v>0</v>
      </c>
      <c r="AA1404"/>
    </row>
    <row r="1405" spans="1:27" x14ac:dyDescent="0.25">
      <c r="A1405" s="24">
        <f t="shared" si="67"/>
        <v>1</v>
      </c>
      <c r="B1405" s="24" t="str">
        <f t="shared" si="65"/>
        <v/>
      </c>
      <c r="C1405" s="24" t="str">
        <f t="shared" si="66"/>
        <v/>
      </c>
      <c r="D1405" s="24">
        <v>2026</v>
      </c>
      <c r="E1405" s="7" t="s">
        <v>1520</v>
      </c>
      <c r="F1405" s="7" t="s">
        <v>1508</v>
      </c>
      <c r="G1405" s="7" t="s">
        <v>29</v>
      </c>
      <c r="H1405" s="7" t="s">
        <v>27</v>
      </c>
      <c r="I1405" s="8">
        <v>0.222</v>
      </c>
      <c r="J1405" s="8">
        <v>0.317</v>
      </c>
      <c r="K1405" s="8">
        <v>0.36099999999999999</v>
      </c>
      <c r="L1405" s="8">
        <v>0.67800000000000005</v>
      </c>
      <c r="M1405" s="7">
        <v>10</v>
      </c>
      <c r="N1405" s="7">
        <v>41</v>
      </c>
      <c r="O1405" s="7">
        <v>36</v>
      </c>
      <c r="P1405" s="7">
        <v>5</v>
      </c>
      <c r="Q1405" s="7">
        <v>8</v>
      </c>
      <c r="R1405" s="7">
        <v>2</v>
      </c>
      <c r="S1405" s="7">
        <v>0</v>
      </c>
      <c r="T1405" s="7">
        <v>1</v>
      </c>
      <c r="U1405" s="7">
        <v>14</v>
      </c>
      <c r="V1405" s="7">
        <v>2</v>
      </c>
      <c r="W1405" s="7">
        <v>3</v>
      </c>
      <c r="X1405" s="7">
        <v>6</v>
      </c>
      <c r="Y1405" s="7">
        <v>2</v>
      </c>
      <c r="Z1405" s="7">
        <v>0</v>
      </c>
      <c r="AA1405"/>
    </row>
    <row r="1406" spans="1:27" x14ac:dyDescent="0.25">
      <c r="A1406" s="24" t="str">
        <f t="shared" si="67"/>
        <v/>
      </c>
      <c r="B1406" s="24" t="str">
        <f t="shared" si="65"/>
        <v/>
      </c>
      <c r="C1406" s="24">
        <f t="shared" si="66"/>
        <v>1</v>
      </c>
      <c r="D1406" s="24">
        <v>2026</v>
      </c>
      <c r="E1406" s="7" t="s">
        <v>1521</v>
      </c>
      <c r="F1406" s="7" t="s">
        <v>1508</v>
      </c>
      <c r="G1406" s="7" t="s">
        <v>37</v>
      </c>
      <c r="H1406" s="7" t="s">
        <v>35</v>
      </c>
      <c r="I1406" s="8">
        <v>0.2</v>
      </c>
      <c r="J1406" s="8">
        <v>0.38500000000000001</v>
      </c>
      <c r="K1406" s="8">
        <v>0.2</v>
      </c>
      <c r="L1406" s="8">
        <v>0.58499999999999996</v>
      </c>
      <c r="M1406" s="7">
        <v>9</v>
      </c>
      <c r="N1406" s="7">
        <v>13</v>
      </c>
      <c r="O1406" s="7">
        <v>10</v>
      </c>
      <c r="P1406" s="7">
        <v>5</v>
      </c>
      <c r="Q1406" s="7">
        <v>2</v>
      </c>
      <c r="R1406" s="7">
        <v>0</v>
      </c>
      <c r="S1406" s="7">
        <v>0</v>
      </c>
      <c r="T1406" s="7">
        <v>0</v>
      </c>
      <c r="U1406" s="7">
        <v>1</v>
      </c>
      <c r="V1406" s="7">
        <v>0</v>
      </c>
      <c r="W1406" s="7">
        <v>3</v>
      </c>
      <c r="X1406" s="7">
        <v>3</v>
      </c>
      <c r="Y1406" s="7">
        <v>0</v>
      </c>
      <c r="Z1406" s="7">
        <v>0</v>
      </c>
      <c r="AA1406"/>
    </row>
    <row r="1407" spans="1:27" x14ac:dyDescent="0.25">
      <c r="A1407" s="24" t="str">
        <f t="shared" si="67"/>
        <v/>
      </c>
      <c r="B1407" s="24" t="str">
        <f t="shared" si="65"/>
        <v/>
      </c>
      <c r="C1407" s="24">
        <f t="shared" si="66"/>
        <v>1</v>
      </c>
      <c r="D1407" s="24">
        <v>2026</v>
      </c>
      <c r="E1407" s="7" t="s">
        <v>1522</v>
      </c>
      <c r="F1407" s="7" t="s">
        <v>1508</v>
      </c>
      <c r="G1407" s="7" t="s">
        <v>24</v>
      </c>
      <c r="H1407" s="7" t="s">
        <v>30</v>
      </c>
      <c r="I1407" s="8">
        <v>0.16700000000000001</v>
      </c>
      <c r="J1407" s="8">
        <v>0.375</v>
      </c>
      <c r="K1407" s="8">
        <v>0.16700000000000001</v>
      </c>
      <c r="L1407" s="8">
        <v>0.54200000000000004</v>
      </c>
      <c r="M1407" s="7">
        <v>8</v>
      </c>
      <c r="N1407" s="7">
        <v>8</v>
      </c>
      <c r="O1407" s="7">
        <v>6</v>
      </c>
      <c r="P1407" s="7">
        <v>1</v>
      </c>
      <c r="Q1407" s="7">
        <v>1</v>
      </c>
      <c r="R1407" s="7">
        <v>0</v>
      </c>
      <c r="S1407" s="7">
        <v>0</v>
      </c>
      <c r="T1407" s="7">
        <v>0</v>
      </c>
      <c r="U1407" s="7">
        <v>1</v>
      </c>
      <c r="V1407" s="7">
        <v>0</v>
      </c>
      <c r="W1407" s="7">
        <v>2</v>
      </c>
      <c r="X1407" s="7">
        <v>2</v>
      </c>
      <c r="Y1407" s="7">
        <v>0</v>
      </c>
      <c r="Z1407" s="7">
        <v>0</v>
      </c>
      <c r="AA1407"/>
    </row>
    <row r="1408" spans="1:27" x14ac:dyDescent="0.25">
      <c r="A1408" s="24" t="str">
        <f t="shared" si="67"/>
        <v/>
      </c>
      <c r="B1408" s="24" t="str">
        <f t="shared" si="65"/>
        <v/>
      </c>
      <c r="C1408" s="24">
        <f t="shared" si="66"/>
        <v>1</v>
      </c>
      <c r="D1408" s="24">
        <v>2026</v>
      </c>
      <c r="E1408" s="7" t="s">
        <v>1523</v>
      </c>
      <c r="F1408" s="7" t="s">
        <v>1508</v>
      </c>
      <c r="G1408" s="7" t="s">
        <v>37</v>
      </c>
      <c r="H1408" s="7" t="s">
        <v>42</v>
      </c>
      <c r="I1408" s="8">
        <v>0.14299999999999999</v>
      </c>
      <c r="J1408" s="8">
        <v>0.28000000000000003</v>
      </c>
      <c r="K1408" s="8">
        <v>0.14299999999999999</v>
      </c>
      <c r="L1408" s="8">
        <v>0.42299999999999999</v>
      </c>
      <c r="M1408" s="7">
        <v>20</v>
      </c>
      <c r="N1408" s="7">
        <v>25</v>
      </c>
      <c r="O1408" s="7">
        <v>21</v>
      </c>
      <c r="P1408" s="7">
        <v>1</v>
      </c>
      <c r="Q1408" s="7">
        <v>3</v>
      </c>
      <c r="R1408" s="7">
        <v>0</v>
      </c>
      <c r="S1408" s="7">
        <v>0</v>
      </c>
      <c r="T1408" s="7">
        <v>0</v>
      </c>
      <c r="U1408" s="7">
        <v>5</v>
      </c>
      <c r="V1408" s="7">
        <v>2</v>
      </c>
      <c r="W1408" s="7">
        <v>2</v>
      </c>
      <c r="X1408" s="7">
        <v>8</v>
      </c>
      <c r="Y1408" s="7">
        <v>0</v>
      </c>
      <c r="Z1408" s="7">
        <v>0</v>
      </c>
      <c r="AA1408"/>
    </row>
    <row r="1409" spans="1:27" x14ac:dyDescent="0.25">
      <c r="A1409" s="24">
        <f t="shared" si="67"/>
        <v>1</v>
      </c>
      <c r="B1409" s="24" t="str">
        <f t="shared" si="65"/>
        <v/>
      </c>
      <c r="C1409" s="24" t="str">
        <f t="shared" si="66"/>
        <v/>
      </c>
      <c r="D1409" s="24">
        <v>2026</v>
      </c>
      <c r="E1409" s="7" t="s">
        <v>1524</v>
      </c>
      <c r="F1409" s="7" t="s">
        <v>1508</v>
      </c>
      <c r="G1409" s="7" t="s">
        <v>29</v>
      </c>
      <c r="H1409" s="7" t="s">
        <v>64</v>
      </c>
      <c r="I1409" s="8">
        <v>0.13600000000000001</v>
      </c>
      <c r="J1409" s="8">
        <v>0.20799999999999999</v>
      </c>
      <c r="K1409" s="8">
        <v>0.29499999999999998</v>
      </c>
      <c r="L1409" s="8">
        <v>0.504</v>
      </c>
      <c r="M1409" s="7">
        <v>14</v>
      </c>
      <c r="N1409" s="7">
        <v>48</v>
      </c>
      <c r="O1409" s="7">
        <v>44</v>
      </c>
      <c r="P1409" s="7">
        <v>3</v>
      </c>
      <c r="Q1409" s="7">
        <v>6</v>
      </c>
      <c r="R1409" s="7">
        <v>1</v>
      </c>
      <c r="S1409" s="7">
        <v>0</v>
      </c>
      <c r="T1409" s="7">
        <v>2</v>
      </c>
      <c r="U1409" s="7">
        <v>2</v>
      </c>
      <c r="V1409" s="7">
        <v>0</v>
      </c>
      <c r="W1409" s="7">
        <v>4</v>
      </c>
      <c r="X1409" s="7">
        <v>11</v>
      </c>
      <c r="Y1409" s="7">
        <v>0</v>
      </c>
      <c r="Z1409" s="7">
        <v>0</v>
      </c>
      <c r="AA1409"/>
    </row>
    <row r="1410" spans="1:27" x14ac:dyDescent="0.25">
      <c r="A1410" s="24" t="str">
        <f t="shared" si="67"/>
        <v/>
      </c>
      <c r="B1410" s="24" t="str">
        <f t="shared" ref="B1410:B1473" si="68">IF(COUNTIFS(Draft_Player,$E1410),COUNTIFS(Draft_Player,$E1410),"")</f>
        <v/>
      </c>
      <c r="C1410" s="24">
        <f t="shared" ref="C1410:C1473" si="69">IF(COUNTIFS(Transfers_Player,$E1410),COUNTIFS(Transfers_Player,$E1410),"")</f>
        <v>1</v>
      </c>
      <c r="D1410" s="24">
        <v>2026</v>
      </c>
      <c r="E1410" s="7" t="s">
        <v>1525</v>
      </c>
      <c r="F1410" s="7" t="s">
        <v>1508</v>
      </c>
      <c r="G1410" s="7" t="s">
        <v>47</v>
      </c>
      <c r="H1410" s="7" t="s">
        <v>64</v>
      </c>
      <c r="I1410" s="8">
        <v>0.111</v>
      </c>
      <c r="J1410" s="8">
        <v>0.2</v>
      </c>
      <c r="K1410" s="8">
        <v>0.111</v>
      </c>
      <c r="L1410" s="8">
        <v>0.311</v>
      </c>
      <c r="M1410" s="7">
        <v>6</v>
      </c>
      <c r="N1410" s="7">
        <v>10</v>
      </c>
      <c r="O1410" s="7">
        <v>9</v>
      </c>
      <c r="P1410" s="7">
        <v>1</v>
      </c>
      <c r="Q1410" s="7">
        <v>1</v>
      </c>
      <c r="R1410" s="7">
        <v>0</v>
      </c>
      <c r="S1410" s="7">
        <v>0</v>
      </c>
      <c r="T1410" s="7">
        <v>0</v>
      </c>
      <c r="U1410" s="7">
        <v>0</v>
      </c>
      <c r="V1410" s="7">
        <v>0</v>
      </c>
      <c r="W1410" s="7">
        <v>1</v>
      </c>
      <c r="X1410" s="7">
        <v>1</v>
      </c>
      <c r="Y1410" s="7">
        <v>0</v>
      </c>
      <c r="Z1410" s="7">
        <v>0</v>
      </c>
      <c r="AA1410"/>
    </row>
    <row r="1411" spans="1:27" x14ac:dyDescent="0.25">
      <c r="A1411" s="24">
        <f t="shared" ref="A1411:A1474" si="70">IF(OR(G1411="SR", G1411="GR"), 1, "")</f>
        <v>1</v>
      </c>
      <c r="B1411" s="24" t="str">
        <f t="shared" si="68"/>
        <v/>
      </c>
      <c r="C1411" s="24" t="str">
        <f t="shared" si="69"/>
        <v/>
      </c>
      <c r="D1411" s="24">
        <v>2026</v>
      </c>
      <c r="E1411" s="7" t="s">
        <v>1526</v>
      </c>
      <c r="F1411" s="7" t="s">
        <v>1508</v>
      </c>
      <c r="G1411" s="7" t="s">
        <v>29</v>
      </c>
      <c r="H1411" s="7" t="s">
        <v>25</v>
      </c>
      <c r="I1411" s="8">
        <v>9.0999999999999998E-2</v>
      </c>
      <c r="J1411" s="8">
        <v>0.154</v>
      </c>
      <c r="K1411" s="8">
        <v>9.0999999999999998E-2</v>
      </c>
      <c r="L1411" s="8">
        <v>0.245</v>
      </c>
      <c r="M1411" s="7">
        <v>15</v>
      </c>
      <c r="N1411" s="7">
        <v>27</v>
      </c>
      <c r="O1411" s="7">
        <v>22</v>
      </c>
      <c r="P1411" s="7">
        <v>0</v>
      </c>
      <c r="Q1411" s="7">
        <v>2</v>
      </c>
      <c r="R1411" s="7">
        <v>0</v>
      </c>
      <c r="S1411" s="7">
        <v>0</v>
      </c>
      <c r="T1411" s="7">
        <v>0</v>
      </c>
      <c r="U1411" s="7">
        <v>3</v>
      </c>
      <c r="V1411" s="7">
        <v>1</v>
      </c>
      <c r="W1411" s="7">
        <v>1</v>
      </c>
      <c r="X1411" s="7">
        <v>6</v>
      </c>
      <c r="Y1411" s="7">
        <v>0</v>
      </c>
      <c r="Z1411" s="7">
        <v>0</v>
      </c>
      <c r="AA1411"/>
    </row>
    <row r="1412" spans="1:27" x14ac:dyDescent="0.25">
      <c r="A1412" s="24">
        <f t="shared" si="70"/>
        <v>1</v>
      </c>
      <c r="B1412" s="24" t="str">
        <f t="shared" si="68"/>
        <v/>
      </c>
      <c r="C1412" s="24" t="str">
        <f t="shared" si="69"/>
        <v/>
      </c>
      <c r="D1412" s="24">
        <v>2026</v>
      </c>
      <c r="E1412" s="7" t="s">
        <v>1527</v>
      </c>
      <c r="F1412" s="7" t="s">
        <v>1528</v>
      </c>
      <c r="G1412" s="7" t="s">
        <v>29</v>
      </c>
      <c r="H1412" s="7" t="s">
        <v>33</v>
      </c>
      <c r="I1412" s="8">
        <v>0.33900000000000002</v>
      </c>
      <c r="J1412" s="8">
        <v>0.44900000000000001</v>
      </c>
      <c r="K1412" s="8">
        <v>0.49199999999999999</v>
      </c>
      <c r="L1412" s="8">
        <v>0.94099999999999995</v>
      </c>
      <c r="M1412" s="7">
        <v>53</v>
      </c>
      <c r="N1412" s="7">
        <v>218</v>
      </c>
      <c r="O1412" s="7">
        <v>177</v>
      </c>
      <c r="P1412" s="7">
        <v>40</v>
      </c>
      <c r="Q1412" s="7">
        <v>60</v>
      </c>
      <c r="R1412" s="7">
        <v>15</v>
      </c>
      <c r="S1412" s="7">
        <v>0</v>
      </c>
      <c r="T1412" s="7">
        <v>4</v>
      </c>
      <c r="U1412" s="7">
        <v>51</v>
      </c>
      <c r="V1412" s="7">
        <v>6</v>
      </c>
      <c r="W1412" s="7">
        <v>31</v>
      </c>
      <c r="X1412" s="7">
        <v>26</v>
      </c>
      <c r="Y1412" s="7">
        <v>11</v>
      </c>
      <c r="Z1412" s="7">
        <v>1</v>
      </c>
      <c r="AA1412"/>
    </row>
    <row r="1413" spans="1:27" x14ac:dyDescent="0.25">
      <c r="A1413" s="24">
        <f t="shared" si="70"/>
        <v>1</v>
      </c>
      <c r="B1413" s="24" t="str">
        <f t="shared" si="68"/>
        <v/>
      </c>
      <c r="C1413" s="24" t="str">
        <f t="shared" si="69"/>
        <v/>
      </c>
      <c r="D1413" s="24">
        <v>2026</v>
      </c>
      <c r="E1413" s="7" t="s">
        <v>1532</v>
      </c>
      <c r="F1413" s="7" t="s">
        <v>1528</v>
      </c>
      <c r="G1413" s="7" t="s">
        <v>29</v>
      </c>
      <c r="H1413" s="7" t="s">
        <v>40</v>
      </c>
      <c r="I1413" s="8">
        <v>0.33700000000000002</v>
      </c>
      <c r="J1413" s="8">
        <v>0.47599999999999998</v>
      </c>
      <c r="K1413" s="8">
        <v>0.38</v>
      </c>
      <c r="L1413" s="8">
        <v>0.85699999999999998</v>
      </c>
      <c r="M1413" s="7">
        <v>49</v>
      </c>
      <c r="N1413" s="7">
        <v>215</v>
      </c>
      <c r="O1413" s="7">
        <v>163</v>
      </c>
      <c r="P1413" s="7">
        <v>42</v>
      </c>
      <c r="Q1413" s="7">
        <v>55</v>
      </c>
      <c r="R1413" s="7">
        <v>5</v>
      </c>
      <c r="S1413" s="7">
        <v>1</v>
      </c>
      <c r="T1413" s="7">
        <v>0</v>
      </c>
      <c r="U1413" s="7">
        <v>28</v>
      </c>
      <c r="V1413" s="7">
        <v>9</v>
      </c>
      <c r="W1413" s="7">
        <v>36</v>
      </c>
      <c r="X1413" s="7">
        <v>27</v>
      </c>
      <c r="Y1413" s="7">
        <v>3</v>
      </c>
      <c r="Z1413" s="7">
        <v>3</v>
      </c>
      <c r="AA1413"/>
    </row>
    <row r="1414" spans="1:27" x14ac:dyDescent="0.25">
      <c r="A1414" s="24">
        <f t="shared" si="70"/>
        <v>1</v>
      </c>
      <c r="B1414" s="24" t="str">
        <f t="shared" si="68"/>
        <v/>
      </c>
      <c r="C1414" s="24" t="str">
        <f t="shared" si="69"/>
        <v/>
      </c>
      <c r="D1414" s="24">
        <v>2026</v>
      </c>
      <c r="E1414" s="7" t="s">
        <v>1529</v>
      </c>
      <c r="F1414" s="7" t="s">
        <v>1528</v>
      </c>
      <c r="G1414" s="7" t="s">
        <v>29</v>
      </c>
      <c r="H1414" s="7" t="s">
        <v>27</v>
      </c>
      <c r="I1414" s="8">
        <v>0.33</v>
      </c>
      <c r="J1414" s="8">
        <v>0.44700000000000001</v>
      </c>
      <c r="K1414" s="8">
        <v>0.40899999999999997</v>
      </c>
      <c r="L1414" s="8">
        <v>0.85599999999999998</v>
      </c>
      <c r="M1414" s="7">
        <v>49</v>
      </c>
      <c r="N1414" s="7">
        <v>220</v>
      </c>
      <c r="O1414" s="7">
        <v>176</v>
      </c>
      <c r="P1414" s="7">
        <v>51</v>
      </c>
      <c r="Q1414" s="7">
        <v>58</v>
      </c>
      <c r="R1414" s="7">
        <v>12</v>
      </c>
      <c r="S1414" s="7">
        <v>1</v>
      </c>
      <c r="T1414" s="7">
        <v>0</v>
      </c>
      <c r="U1414" s="7">
        <v>23</v>
      </c>
      <c r="V1414" s="7">
        <v>3</v>
      </c>
      <c r="W1414" s="7">
        <v>35</v>
      </c>
      <c r="X1414" s="7">
        <v>34</v>
      </c>
      <c r="Y1414" s="7">
        <v>27</v>
      </c>
      <c r="Z1414" s="7">
        <v>4</v>
      </c>
      <c r="AA1414"/>
    </row>
    <row r="1415" spans="1:27" x14ac:dyDescent="0.25">
      <c r="A1415" s="24" t="str">
        <f t="shared" si="70"/>
        <v/>
      </c>
      <c r="B1415" s="24" t="str">
        <f t="shared" si="68"/>
        <v/>
      </c>
      <c r="C1415" s="24" t="str">
        <f t="shared" si="69"/>
        <v/>
      </c>
      <c r="D1415" s="24">
        <v>2026</v>
      </c>
      <c r="E1415" s="7" t="s">
        <v>1537</v>
      </c>
      <c r="F1415" s="7" t="s">
        <v>1528</v>
      </c>
      <c r="G1415" s="7" t="s">
        <v>24</v>
      </c>
      <c r="H1415" s="7" t="s">
        <v>38</v>
      </c>
      <c r="I1415" s="8">
        <v>0.32800000000000001</v>
      </c>
      <c r="J1415" s="8">
        <v>0.46400000000000002</v>
      </c>
      <c r="K1415" s="8">
        <v>0.47299999999999998</v>
      </c>
      <c r="L1415" s="8">
        <v>0.93700000000000006</v>
      </c>
      <c r="M1415" s="7">
        <v>40</v>
      </c>
      <c r="N1415" s="7">
        <v>166</v>
      </c>
      <c r="O1415" s="7">
        <v>131</v>
      </c>
      <c r="P1415" s="7">
        <v>35</v>
      </c>
      <c r="Q1415" s="7">
        <v>43</v>
      </c>
      <c r="R1415" s="7">
        <v>7</v>
      </c>
      <c r="S1415" s="7">
        <v>0</v>
      </c>
      <c r="T1415" s="7">
        <v>4</v>
      </c>
      <c r="U1415" s="7">
        <v>37</v>
      </c>
      <c r="V1415" s="7">
        <v>18</v>
      </c>
      <c r="W1415" s="7">
        <v>16</v>
      </c>
      <c r="X1415" s="7">
        <v>19</v>
      </c>
      <c r="Y1415" s="7">
        <v>4</v>
      </c>
      <c r="Z1415" s="7">
        <v>3</v>
      </c>
      <c r="AA1415"/>
    </row>
    <row r="1416" spans="1:27" x14ac:dyDescent="0.25">
      <c r="A1416" s="24" t="str">
        <f t="shared" si="70"/>
        <v/>
      </c>
      <c r="B1416" s="24" t="str">
        <f t="shared" si="68"/>
        <v/>
      </c>
      <c r="C1416" s="24">
        <f t="shared" si="69"/>
        <v>1</v>
      </c>
      <c r="D1416" s="24">
        <v>2026</v>
      </c>
      <c r="E1416" s="7" t="s">
        <v>1530</v>
      </c>
      <c r="F1416" s="7" t="s">
        <v>1528</v>
      </c>
      <c r="G1416" s="7" t="s">
        <v>24</v>
      </c>
      <c r="H1416" s="7" t="s">
        <v>30</v>
      </c>
      <c r="I1416" s="8">
        <v>0.32800000000000001</v>
      </c>
      <c r="J1416" s="8">
        <v>0.443</v>
      </c>
      <c r="K1416" s="8">
        <v>0.52200000000000002</v>
      </c>
      <c r="L1416" s="8">
        <v>0.96599999999999997</v>
      </c>
      <c r="M1416" s="7">
        <v>52</v>
      </c>
      <c r="N1416" s="7">
        <v>221</v>
      </c>
      <c r="O1416" s="7">
        <v>180</v>
      </c>
      <c r="P1416" s="7">
        <v>51</v>
      </c>
      <c r="Q1416" s="7">
        <v>59</v>
      </c>
      <c r="R1416" s="7">
        <v>14</v>
      </c>
      <c r="S1416" s="7">
        <v>0</v>
      </c>
      <c r="T1416" s="7">
        <v>7</v>
      </c>
      <c r="U1416" s="7">
        <v>52</v>
      </c>
      <c r="V1416" s="7">
        <v>1</v>
      </c>
      <c r="W1416" s="7">
        <v>38</v>
      </c>
      <c r="X1416" s="7">
        <v>25</v>
      </c>
      <c r="Y1416" s="7">
        <v>5</v>
      </c>
      <c r="Z1416" s="7">
        <v>2</v>
      </c>
      <c r="AA1416"/>
    </row>
    <row r="1417" spans="1:27" x14ac:dyDescent="0.25">
      <c r="A1417" s="24" t="str">
        <f t="shared" si="70"/>
        <v/>
      </c>
      <c r="B1417" s="24" t="str">
        <f t="shared" si="68"/>
        <v/>
      </c>
      <c r="C1417" s="24" t="str">
        <f t="shared" si="69"/>
        <v/>
      </c>
      <c r="D1417" s="24">
        <v>2026</v>
      </c>
      <c r="E1417" s="7" t="s">
        <v>1531</v>
      </c>
      <c r="F1417" s="7" t="s">
        <v>1528</v>
      </c>
      <c r="G1417" s="7" t="s">
        <v>47</v>
      </c>
      <c r="H1417" s="7" t="s">
        <v>30</v>
      </c>
      <c r="I1417" s="8">
        <v>0.316</v>
      </c>
      <c r="J1417" s="8">
        <v>0.45100000000000001</v>
      </c>
      <c r="K1417" s="8">
        <v>0.373</v>
      </c>
      <c r="L1417" s="8">
        <v>0.82399999999999995</v>
      </c>
      <c r="M1417" s="7">
        <v>50</v>
      </c>
      <c r="N1417" s="7">
        <v>229</v>
      </c>
      <c r="O1417" s="7">
        <v>177</v>
      </c>
      <c r="P1417" s="7">
        <v>51</v>
      </c>
      <c r="Q1417" s="7">
        <v>56</v>
      </c>
      <c r="R1417" s="7">
        <v>10</v>
      </c>
      <c r="S1417" s="7">
        <v>0</v>
      </c>
      <c r="T1417" s="7">
        <v>0</v>
      </c>
      <c r="U1417" s="7">
        <v>23</v>
      </c>
      <c r="V1417" s="7">
        <v>9</v>
      </c>
      <c r="W1417" s="7">
        <v>37</v>
      </c>
      <c r="X1417" s="7">
        <v>30</v>
      </c>
      <c r="Y1417" s="7">
        <v>16</v>
      </c>
      <c r="Z1417" s="7">
        <v>5</v>
      </c>
      <c r="AA1417"/>
    </row>
    <row r="1418" spans="1:27" x14ac:dyDescent="0.25">
      <c r="A1418" s="24">
        <f t="shared" si="70"/>
        <v>1</v>
      </c>
      <c r="B1418" s="24" t="str">
        <f t="shared" si="68"/>
        <v/>
      </c>
      <c r="C1418" s="24" t="str">
        <f t="shared" si="69"/>
        <v/>
      </c>
      <c r="D1418" s="24">
        <v>2026</v>
      </c>
      <c r="E1418" s="7" t="s">
        <v>1533</v>
      </c>
      <c r="F1418" s="7" t="s">
        <v>1528</v>
      </c>
      <c r="G1418" s="7" t="s">
        <v>29</v>
      </c>
      <c r="H1418" s="7" t="s">
        <v>44</v>
      </c>
      <c r="I1418" s="8">
        <v>0.307</v>
      </c>
      <c r="J1418" s="8">
        <v>0.41099999999999998</v>
      </c>
      <c r="K1418" s="8">
        <v>0.438</v>
      </c>
      <c r="L1418" s="8">
        <v>0.84899999999999998</v>
      </c>
      <c r="M1418" s="7">
        <v>45</v>
      </c>
      <c r="N1418" s="7">
        <v>168</v>
      </c>
      <c r="O1418" s="7">
        <v>137</v>
      </c>
      <c r="P1418" s="7">
        <v>28</v>
      </c>
      <c r="Q1418" s="7">
        <v>42</v>
      </c>
      <c r="R1418" s="7">
        <v>4</v>
      </c>
      <c r="S1418" s="7">
        <v>1</v>
      </c>
      <c r="T1418" s="7">
        <v>4</v>
      </c>
      <c r="U1418" s="7">
        <v>40</v>
      </c>
      <c r="V1418" s="7">
        <v>13</v>
      </c>
      <c r="W1418" s="7">
        <v>14</v>
      </c>
      <c r="X1418" s="7">
        <v>24</v>
      </c>
      <c r="Y1418" s="7">
        <v>1</v>
      </c>
      <c r="Z1418" s="7">
        <v>2</v>
      </c>
      <c r="AA1418"/>
    </row>
    <row r="1419" spans="1:27" x14ac:dyDescent="0.25">
      <c r="A1419" s="24">
        <f t="shared" si="70"/>
        <v>1</v>
      </c>
      <c r="B1419" s="24" t="str">
        <f t="shared" si="68"/>
        <v/>
      </c>
      <c r="C1419" s="24" t="str">
        <f t="shared" si="69"/>
        <v/>
      </c>
      <c r="D1419" s="24">
        <v>2026</v>
      </c>
      <c r="E1419" s="7" t="s">
        <v>1534</v>
      </c>
      <c r="F1419" s="7" t="s">
        <v>1528</v>
      </c>
      <c r="G1419" s="7" t="s">
        <v>32</v>
      </c>
      <c r="H1419" s="7" t="s">
        <v>25</v>
      </c>
      <c r="I1419" s="8">
        <v>0.27300000000000002</v>
      </c>
      <c r="J1419" s="8">
        <v>0.432</v>
      </c>
      <c r="K1419" s="8">
        <v>0.36699999999999999</v>
      </c>
      <c r="L1419" s="8">
        <v>0.79900000000000004</v>
      </c>
      <c r="M1419" s="7">
        <v>47</v>
      </c>
      <c r="N1419" s="7">
        <v>201</v>
      </c>
      <c r="O1419" s="7">
        <v>150</v>
      </c>
      <c r="P1419" s="7">
        <v>42</v>
      </c>
      <c r="Q1419" s="7">
        <v>41</v>
      </c>
      <c r="R1419" s="7">
        <v>8</v>
      </c>
      <c r="S1419" s="7">
        <v>0</v>
      </c>
      <c r="T1419" s="7">
        <v>2</v>
      </c>
      <c r="U1419" s="7">
        <v>31</v>
      </c>
      <c r="V1419" s="7">
        <v>20</v>
      </c>
      <c r="W1419" s="7">
        <v>25</v>
      </c>
      <c r="X1419" s="7">
        <v>30</v>
      </c>
      <c r="Y1419" s="7">
        <v>3</v>
      </c>
      <c r="Z1419" s="7">
        <v>0</v>
      </c>
      <c r="AA1419"/>
    </row>
    <row r="1420" spans="1:27" x14ac:dyDescent="0.25">
      <c r="A1420" s="24" t="str">
        <f t="shared" si="70"/>
        <v/>
      </c>
      <c r="B1420" s="24" t="str">
        <f t="shared" si="68"/>
        <v/>
      </c>
      <c r="C1420" s="24" t="str">
        <f t="shared" si="69"/>
        <v/>
      </c>
      <c r="D1420" s="24">
        <v>2026</v>
      </c>
      <c r="E1420" s="7" t="s">
        <v>1535</v>
      </c>
      <c r="F1420" s="7" t="s">
        <v>1528</v>
      </c>
      <c r="G1420" s="7" t="s">
        <v>24</v>
      </c>
      <c r="H1420" s="7" t="s">
        <v>38</v>
      </c>
      <c r="I1420" s="8">
        <v>0.314</v>
      </c>
      <c r="J1420" s="8">
        <v>0.46200000000000002</v>
      </c>
      <c r="K1420" s="8">
        <v>0.55700000000000005</v>
      </c>
      <c r="L1420" s="8">
        <v>1.02</v>
      </c>
      <c r="M1420" s="7">
        <v>33</v>
      </c>
      <c r="N1420" s="7">
        <v>93</v>
      </c>
      <c r="O1420" s="7">
        <v>70</v>
      </c>
      <c r="P1420" s="7">
        <v>17</v>
      </c>
      <c r="Q1420" s="7">
        <v>22</v>
      </c>
      <c r="R1420" s="7">
        <v>3</v>
      </c>
      <c r="S1420" s="7">
        <v>1</v>
      </c>
      <c r="T1420" s="7">
        <v>4</v>
      </c>
      <c r="U1420" s="7">
        <v>17</v>
      </c>
      <c r="V1420" s="7">
        <v>9</v>
      </c>
      <c r="W1420" s="7">
        <v>12</v>
      </c>
      <c r="X1420" s="7">
        <v>15</v>
      </c>
      <c r="Y1420" s="7">
        <v>1</v>
      </c>
      <c r="Z1420" s="7">
        <v>0</v>
      </c>
      <c r="AA1420"/>
    </row>
    <row r="1421" spans="1:27" x14ac:dyDescent="0.25">
      <c r="A1421" s="24" t="str">
        <f t="shared" si="70"/>
        <v/>
      </c>
      <c r="B1421" s="24" t="str">
        <f t="shared" si="68"/>
        <v/>
      </c>
      <c r="C1421" s="24" t="str">
        <f t="shared" si="69"/>
        <v/>
      </c>
      <c r="D1421" s="24">
        <v>2026</v>
      </c>
      <c r="E1421" s="7" t="s">
        <v>1536</v>
      </c>
      <c r="F1421" s="7" t="s">
        <v>1528</v>
      </c>
      <c r="G1421" s="7" t="s">
        <v>37</v>
      </c>
      <c r="H1421" s="7" t="s">
        <v>35</v>
      </c>
      <c r="I1421" s="8">
        <v>0.309</v>
      </c>
      <c r="J1421" s="8">
        <v>0.439</v>
      </c>
      <c r="K1421" s="8">
        <v>0.52</v>
      </c>
      <c r="L1421" s="8">
        <v>0.96</v>
      </c>
      <c r="M1421" s="7">
        <v>38</v>
      </c>
      <c r="N1421" s="7">
        <v>157</v>
      </c>
      <c r="O1421" s="7">
        <v>123</v>
      </c>
      <c r="P1421" s="7">
        <v>35</v>
      </c>
      <c r="Q1421" s="7">
        <v>38</v>
      </c>
      <c r="R1421" s="7">
        <v>8</v>
      </c>
      <c r="S1421" s="7">
        <v>0</v>
      </c>
      <c r="T1421" s="7">
        <v>6</v>
      </c>
      <c r="U1421" s="7">
        <v>30</v>
      </c>
      <c r="V1421" s="7">
        <v>14</v>
      </c>
      <c r="W1421" s="7">
        <v>17</v>
      </c>
      <c r="X1421" s="7">
        <v>37</v>
      </c>
      <c r="Y1421" s="7">
        <v>6</v>
      </c>
      <c r="Z1421" s="7">
        <v>4</v>
      </c>
      <c r="AA1421"/>
    </row>
    <row r="1422" spans="1:27" x14ac:dyDescent="0.25">
      <c r="A1422" s="24" t="str">
        <f t="shared" si="70"/>
        <v/>
      </c>
      <c r="B1422" s="24" t="str">
        <f t="shared" si="68"/>
        <v/>
      </c>
      <c r="C1422" s="24" t="str">
        <f t="shared" si="69"/>
        <v/>
      </c>
      <c r="D1422" s="24">
        <v>2026</v>
      </c>
      <c r="E1422" s="7" t="s">
        <v>1539</v>
      </c>
      <c r="F1422" s="7" t="s">
        <v>1528</v>
      </c>
      <c r="G1422" s="7" t="s">
        <v>37</v>
      </c>
      <c r="H1422" s="7" t="s">
        <v>42</v>
      </c>
      <c r="I1422" s="8">
        <v>0.27600000000000002</v>
      </c>
      <c r="J1422" s="8">
        <v>0.34399999999999997</v>
      </c>
      <c r="K1422" s="8">
        <v>0.35299999999999998</v>
      </c>
      <c r="L1422" s="8">
        <v>0.69699999999999995</v>
      </c>
      <c r="M1422" s="7">
        <v>38</v>
      </c>
      <c r="N1422" s="7">
        <v>136</v>
      </c>
      <c r="O1422" s="7">
        <v>116</v>
      </c>
      <c r="P1422" s="7">
        <v>25</v>
      </c>
      <c r="Q1422" s="7">
        <v>32</v>
      </c>
      <c r="R1422" s="7">
        <v>4</v>
      </c>
      <c r="S1422" s="7">
        <v>1</v>
      </c>
      <c r="T1422" s="7">
        <v>1</v>
      </c>
      <c r="U1422" s="7">
        <v>18</v>
      </c>
      <c r="V1422" s="7">
        <v>3</v>
      </c>
      <c r="W1422" s="7">
        <v>10</v>
      </c>
      <c r="X1422" s="7">
        <v>12</v>
      </c>
      <c r="Y1422" s="7">
        <v>6</v>
      </c>
      <c r="Z1422" s="7">
        <v>1</v>
      </c>
      <c r="AA1422"/>
    </row>
    <row r="1423" spans="1:27" x14ac:dyDescent="0.25">
      <c r="A1423" s="24" t="str">
        <f t="shared" si="70"/>
        <v/>
      </c>
      <c r="B1423" s="24" t="str">
        <f t="shared" si="68"/>
        <v/>
      </c>
      <c r="C1423" s="24" t="str">
        <f t="shared" si="69"/>
        <v/>
      </c>
      <c r="D1423" s="24">
        <v>2026</v>
      </c>
      <c r="E1423" s="7" t="s">
        <v>1538</v>
      </c>
      <c r="F1423" s="7" t="s">
        <v>1528</v>
      </c>
      <c r="G1423" s="7" t="s">
        <v>47</v>
      </c>
      <c r="H1423" s="7" t="s">
        <v>25</v>
      </c>
      <c r="I1423" s="8">
        <v>0.27300000000000002</v>
      </c>
      <c r="J1423" s="8">
        <v>0.27300000000000002</v>
      </c>
      <c r="K1423" s="8">
        <v>0.54500000000000004</v>
      </c>
      <c r="L1423" s="8">
        <v>0.81799999999999995</v>
      </c>
      <c r="M1423" s="7">
        <v>8</v>
      </c>
      <c r="N1423" s="7">
        <v>11</v>
      </c>
      <c r="O1423" s="7">
        <v>11</v>
      </c>
      <c r="P1423" s="7">
        <v>1</v>
      </c>
      <c r="Q1423" s="7">
        <v>3</v>
      </c>
      <c r="R1423" s="7">
        <v>0</v>
      </c>
      <c r="S1423" s="7">
        <v>0</v>
      </c>
      <c r="T1423" s="7">
        <v>1</v>
      </c>
      <c r="U1423" s="7">
        <v>3</v>
      </c>
      <c r="V1423" s="7">
        <v>0</v>
      </c>
      <c r="W1423" s="7">
        <v>0</v>
      </c>
      <c r="X1423" s="7">
        <v>2</v>
      </c>
      <c r="Y1423" s="7">
        <v>0</v>
      </c>
      <c r="Z1423" s="7">
        <v>0</v>
      </c>
      <c r="AA1423"/>
    </row>
    <row r="1424" spans="1:27" x14ac:dyDescent="0.25">
      <c r="A1424" s="24" t="str">
        <f t="shared" si="70"/>
        <v/>
      </c>
      <c r="B1424" s="24" t="str">
        <f t="shared" si="68"/>
        <v/>
      </c>
      <c r="C1424" s="24" t="str">
        <f t="shared" si="69"/>
        <v/>
      </c>
      <c r="D1424" s="24">
        <v>2026</v>
      </c>
      <c r="E1424" s="7" t="s">
        <v>1540</v>
      </c>
      <c r="F1424" s="7" t="s">
        <v>1528</v>
      </c>
      <c r="G1424" s="7" t="s">
        <v>37</v>
      </c>
      <c r="H1424" s="7" t="s">
        <v>42</v>
      </c>
      <c r="I1424" s="8">
        <v>0.24099999999999999</v>
      </c>
      <c r="J1424" s="8">
        <v>0.32300000000000001</v>
      </c>
      <c r="K1424" s="8">
        <v>0.44600000000000001</v>
      </c>
      <c r="L1424" s="8">
        <v>0.76900000000000002</v>
      </c>
      <c r="M1424" s="7">
        <v>37</v>
      </c>
      <c r="N1424" s="7">
        <v>129</v>
      </c>
      <c r="O1424" s="7">
        <v>112</v>
      </c>
      <c r="P1424" s="7">
        <v>14</v>
      </c>
      <c r="Q1424" s="7">
        <v>27</v>
      </c>
      <c r="R1424" s="7">
        <v>9</v>
      </c>
      <c r="S1424" s="7">
        <v>1</v>
      </c>
      <c r="T1424" s="7">
        <v>4</v>
      </c>
      <c r="U1424" s="7">
        <v>35</v>
      </c>
      <c r="V1424" s="7">
        <v>3</v>
      </c>
      <c r="W1424" s="7">
        <v>11</v>
      </c>
      <c r="X1424" s="7">
        <v>27</v>
      </c>
      <c r="Y1424" s="7">
        <v>1</v>
      </c>
      <c r="Z1424" s="7">
        <v>2</v>
      </c>
      <c r="AA1424"/>
    </row>
    <row r="1425" spans="1:27" x14ac:dyDescent="0.25">
      <c r="A1425" s="24" t="str">
        <f t="shared" si="70"/>
        <v/>
      </c>
      <c r="B1425" s="24" t="str">
        <f t="shared" si="68"/>
        <v/>
      </c>
      <c r="C1425" s="24">
        <f t="shared" si="69"/>
        <v>1</v>
      </c>
      <c r="D1425" s="24">
        <v>2026</v>
      </c>
      <c r="E1425" s="7" t="s">
        <v>1541</v>
      </c>
      <c r="F1425" s="7" t="s">
        <v>1528</v>
      </c>
      <c r="G1425" s="7" t="s">
        <v>37</v>
      </c>
      <c r="H1425" s="7" t="s">
        <v>33</v>
      </c>
      <c r="I1425" s="8">
        <v>0.24</v>
      </c>
      <c r="J1425" s="8">
        <v>0.32100000000000001</v>
      </c>
      <c r="K1425" s="8">
        <v>0.24</v>
      </c>
      <c r="L1425" s="8">
        <v>0.56100000000000005</v>
      </c>
      <c r="M1425" s="7">
        <v>14</v>
      </c>
      <c r="N1425" s="7">
        <v>28</v>
      </c>
      <c r="O1425" s="7">
        <v>25</v>
      </c>
      <c r="P1425" s="7">
        <v>5</v>
      </c>
      <c r="Q1425" s="7">
        <v>6</v>
      </c>
      <c r="R1425" s="7">
        <v>0</v>
      </c>
      <c r="S1425" s="7">
        <v>0</v>
      </c>
      <c r="T1425" s="7">
        <v>0</v>
      </c>
      <c r="U1425" s="7">
        <v>1</v>
      </c>
      <c r="V1425" s="7">
        <v>0</v>
      </c>
      <c r="W1425" s="7">
        <v>3</v>
      </c>
      <c r="X1425" s="7">
        <v>5</v>
      </c>
      <c r="Y1425" s="7">
        <v>0</v>
      </c>
      <c r="Z1425" s="7">
        <v>0</v>
      </c>
      <c r="AA1425"/>
    </row>
    <row r="1426" spans="1:27" x14ac:dyDescent="0.25">
      <c r="A1426" s="24" t="str">
        <f t="shared" si="70"/>
        <v/>
      </c>
      <c r="B1426" s="24" t="str">
        <f t="shared" si="68"/>
        <v/>
      </c>
      <c r="C1426" s="24" t="str">
        <f t="shared" si="69"/>
        <v/>
      </c>
      <c r="D1426" s="24">
        <v>2026</v>
      </c>
      <c r="E1426" s="7" t="s">
        <v>1542</v>
      </c>
      <c r="F1426" s="7" t="s">
        <v>1528</v>
      </c>
      <c r="G1426" s="7" t="s">
        <v>24</v>
      </c>
      <c r="H1426" s="7" t="s">
        <v>44</v>
      </c>
      <c r="I1426" s="8">
        <v>0.2</v>
      </c>
      <c r="J1426" s="8">
        <v>0.26700000000000002</v>
      </c>
      <c r="K1426" s="8">
        <v>0.375</v>
      </c>
      <c r="L1426" s="8">
        <v>0.64200000000000002</v>
      </c>
      <c r="M1426" s="7">
        <v>23</v>
      </c>
      <c r="N1426" s="7">
        <v>46</v>
      </c>
      <c r="O1426" s="7">
        <v>40</v>
      </c>
      <c r="P1426" s="7">
        <v>4</v>
      </c>
      <c r="Q1426" s="7">
        <v>8</v>
      </c>
      <c r="R1426" s="7">
        <v>1</v>
      </c>
      <c r="S1426" s="7">
        <v>0</v>
      </c>
      <c r="T1426" s="7">
        <v>2</v>
      </c>
      <c r="U1426" s="7">
        <v>11</v>
      </c>
      <c r="V1426" s="7">
        <v>2</v>
      </c>
      <c r="W1426" s="7">
        <v>2</v>
      </c>
      <c r="X1426" s="7">
        <v>6</v>
      </c>
      <c r="Y1426" s="7">
        <v>0</v>
      </c>
      <c r="Z1426" s="7">
        <v>0</v>
      </c>
      <c r="AA1426"/>
    </row>
    <row r="1427" spans="1:27" x14ac:dyDescent="0.25">
      <c r="A1427" s="24" t="str">
        <f t="shared" si="70"/>
        <v/>
      </c>
      <c r="B1427" s="24" t="str">
        <f t="shared" si="68"/>
        <v/>
      </c>
      <c r="C1427" s="24" t="str">
        <f t="shared" si="69"/>
        <v/>
      </c>
      <c r="D1427" s="24">
        <v>2026</v>
      </c>
      <c r="E1427" s="7" t="s">
        <v>1543</v>
      </c>
      <c r="F1427" s="7" t="s">
        <v>1528</v>
      </c>
      <c r="G1427" s="7" t="s">
        <v>37</v>
      </c>
      <c r="H1427" s="7" t="s">
        <v>38</v>
      </c>
      <c r="I1427" s="8">
        <v>0.125</v>
      </c>
      <c r="J1427" s="8">
        <v>0.36399999999999999</v>
      </c>
      <c r="K1427" s="8">
        <v>0.125</v>
      </c>
      <c r="L1427" s="8">
        <v>0.48899999999999999</v>
      </c>
      <c r="M1427" s="7">
        <v>6</v>
      </c>
      <c r="N1427" s="7">
        <v>11</v>
      </c>
      <c r="O1427" s="7">
        <v>8</v>
      </c>
      <c r="P1427" s="7">
        <v>0</v>
      </c>
      <c r="Q1427" s="7">
        <v>1</v>
      </c>
      <c r="R1427" s="7">
        <v>0</v>
      </c>
      <c r="S1427" s="7">
        <v>0</v>
      </c>
      <c r="T1427" s="7">
        <v>0</v>
      </c>
      <c r="U1427" s="7">
        <v>0</v>
      </c>
      <c r="V1427" s="7">
        <v>2</v>
      </c>
      <c r="W1427" s="7">
        <v>1</v>
      </c>
      <c r="X1427" s="7">
        <v>3</v>
      </c>
      <c r="Y1427" s="7">
        <v>1</v>
      </c>
      <c r="Z1427" s="7">
        <v>0</v>
      </c>
      <c r="AA1427"/>
    </row>
    <row r="1428" spans="1:27" x14ac:dyDescent="0.25">
      <c r="A1428" s="24" t="str">
        <f t="shared" si="70"/>
        <v/>
      </c>
      <c r="B1428" s="24" t="str">
        <f t="shared" si="68"/>
        <v/>
      </c>
      <c r="C1428" s="24" t="str">
        <f t="shared" si="69"/>
        <v/>
      </c>
      <c r="D1428" s="24">
        <v>2026</v>
      </c>
      <c r="E1428" s="7" t="s">
        <v>1544</v>
      </c>
      <c r="F1428" s="7" t="s">
        <v>1528</v>
      </c>
      <c r="G1428" s="7" t="s">
        <v>47</v>
      </c>
      <c r="H1428" s="7" t="s">
        <v>27</v>
      </c>
      <c r="I1428" s="8">
        <v>0.111</v>
      </c>
      <c r="J1428" s="8">
        <v>0.2</v>
      </c>
      <c r="K1428" s="8">
        <v>0.111</v>
      </c>
      <c r="L1428" s="8">
        <v>0.311</v>
      </c>
      <c r="M1428" s="7">
        <v>9</v>
      </c>
      <c r="N1428" s="7">
        <v>10</v>
      </c>
      <c r="O1428" s="7">
        <v>9</v>
      </c>
      <c r="P1428" s="7">
        <v>1</v>
      </c>
      <c r="Q1428" s="7">
        <v>1</v>
      </c>
      <c r="R1428" s="7">
        <v>0</v>
      </c>
      <c r="S1428" s="7">
        <v>0</v>
      </c>
      <c r="T1428" s="7">
        <v>0</v>
      </c>
      <c r="U1428" s="7">
        <v>0</v>
      </c>
      <c r="V1428" s="7">
        <v>0</v>
      </c>
      <c r="W1428" s="7">
        <v>1</v>
      </c>
      <c r="X1428" s="7">
        <v>4</v>
      </c>
      <c r="Y1428" s="7">
        <v>0</v>
      </c>
      <c r="Z1428" s="7">
        <v>0</v>
      </c>
      <c r="AA1428"/>
    </row>
    <row r="1429" spans="1:27" x14ac:dyDescent="0.25">
      <c r="A1429" s="24" t="str">
        <f t="shared" si="70"/>
        <v/>
      </c>
      <c r="B1429" s="24" t="str">
        <f t="shared" si="68"/>
        <v/>
      </c>
      <c r="C1429" s="24" t="str">
        <f t="shared" si="69"/>
        <v/>
      </c>
      <c r="D1429" s="24">
        <v>2026</v>
      </c>
      <c r="E1429" s="7" t="s">
        <v>1545</v>
      </c>
      <c r="F1429" s="7" t="s">
        <v>1528</v>
      </c>
      <c r="G1429" s="7" t="s">
        <v>47</v>
      </c>
      <c r="H1429" s="7" t="s">
        <v>27</v>
      </c>
      <c r="I1429" s="8">
        <v>0</v>
      </c>
      <c r="J1429" s="8">
        <v>0</v>
      </c>
      <c r="K1429" s="8">
        <v>0</v>
      </c>
      <c r="L1429" s="8">
        <v>0</v>
      </c>
      <c r="M1429" s="7">
        <v>1</v>
      </c>
      <c r="N1429" s="7">
        <v>1</v>
      </c>
      <c r="O1429" s="7">
        <v>1</v>
      </c>
      <c r="P1429" s="7">
        <v>7</v>
      </c>
      <c r="Q1429" s="7">
        <v>0</v>
      </c>
      <c r="R1429" s="7">
        <v>0</v>
      </c>
      <c r="S1429" s="7">
        <v>0</v>
      </c>
      <c r="T1429" s="7">
        <v>0</v>
      </c>
      <c r="U1429" s="7">
        <v>0</v>
      </c>
      <c r="V1429" s="7">
        <v>0</v>
      </c>
      <c r="W1429" s="7">
        <v>0</v>
      </c>
      <c r="X1429" s="7">
        <v>1</v>
      </c>
      <c r="Y1429" s="7">
        <v>1</v>
      </c>
      <c r="Z1429" s="7">
        <v>0</v>
      </c>
      <c r="AA1429"/>
    </row>
    <row r="1430" spans="1:27" x14ac:dyDescent="0.25">
      <c r="A1430" s="24" t="str">
        <f t="shared" si="70"/>
        <v/>
      </c>
      <c r="B1430" s="24" t="str">
        <f t="shared" si="68"/>
        <v/>
      </c>
      <c r="C1430" s="24" t="str">
        <f t="shared" si="69"/>
        <v/>
      </c>
      <c r="D1430" s="24">
        <v>2026</v>
      </c>
      <c r="E1430" s="7" t="s">
        <v>1546</v>
      </c>
      <c r="F1430" s="7" t="s">
        <v>1547</v>
      </c>
      <c r="G1430" s="7" t="s">
        <v>24</v>
      </c>
      <c r="H1430" s="7" t="s">
        <v>27</v>
      </c>
      <c r="I1430" s="8">
        <v>0.33300000000000002</v>
      </c>
      <c r="J1430" s="8">
        <v>0.41699999999999998</v>
      </c>
      <c r="K1430" s="8">
        <v>0.495</v>
      </c>
      <c r="L1430" s="8">
        <v>0.91200000000000003</v>
      </c>
      <c r="M1430" s="7">
        <v>64</v>
      </c>
      <c r="N1430" s="7">
        <v>322</v>
      </c>
      <c r="O1430" s="7">
        <v>279</v>
      </c>
      <c r="P1430" s="7">
        <v>64</v>
      </c>
      <c r="Q1430" s="7">
        <v>93</v>
      </c>
      <c r="R1430" s="7">
        <v>19</v>
      </c>
      <c r="S1430" s="7">
        <v>1</v>
      </c>
      <c r="T1430" s="7">
        <v>8</v>
      </c>
      <c r="U1430" s="7">
        <v>51</v>
      </c>
      <c r="V1430" s="7">
        <v>13</v>
      </c>
      <c r="W1430" s="7">
        <v>28</v>
      </c>
      <c r="X1430" s="7">
        <v>40</v>
      </c>
      <c r="Y1430" s="7">
        <v>12</v>
      </c>
      <c r="Z1430" s="7">
        <v>3</v>
      </c>
      <c r="AA1430"/>
    </row>
    <row r="1431" spans="1:27" x14ac:dyDescent="0.25">
      <c r="A1431" s="24">
        <f t="shared" si="70"/>
        <v>1</v>
      </c>
      <c r="B1431" s="24" t="str">
        <f t="shared" si="68"/>
        <v/>
      </c>
      <c r="C1431" s="24" t="str">
        <f t="shared" si="69"/>
        <v/>
      </c>
      <c r="D1431" s="24">
        <v>2026</v>
      </c>
      <c r="E1431" s="7" t="s">
        <v>1549</v>
      </c>
      <c r="F1431" s="7" t="s">
        <v>1547</v>
      </c>
      <c r="G1431" s="7" t="s">
        <v>29</v>
      </c>
      <c r="H1431" s="7" t="s">
        <v>44</v>
      </c>
      <c r="I1431" s="8">
        <v>0.317</v>
      </c>
      <c r="J1431" s="8">
        <v>0.39200000000000002</v>
      </c>
      <c r="K1431" s="8">
        <v>0.55100000000000005</v>
      </c>
      <c r="L1431" s="8">
        <v>0.94299999999999995</v>
      </c>
      <c r="M1431" s="7">
        <v>58</v>
      </c>
      <c r="N1431" s="7">
        <v>232</v>
      </c>
      <c r="O1431" s="7">
        <v>205</v>
      </c>
      <c r="P1431" s="7">
        <v>37</v>
      </c>
      <c r="Q1431" s="7">
        <v>65</v>
      </c>
      <c r="R1431" s="7">
        <v>10</v>
      </c>
      <c r="S1431" s="7">
        <v>1</v>
      </c>
      <c r="T1431" s="7">
        <v>12</v>
      </c>
      <c r="U1431" s="7">
        <v>50</v>
      </c>
      <c r="V1431" s="7">
        <v>8</v>
      </c>
      <c r="W1431" s="7">
        <v>18</v>
      </c>
      <c r="X1431" s="7">
        <v>60</v>
      </c>
      <c r="Y1431" s="7">
        <v>2</v>
      </c>
      <c r="Z1431" s="7">
        <v>2</v>
      </c>
      <c r="AA1431"/>
    </row>
    <row r="1432" spans="1:27" x14ac:dyDescent="0.25">
      <c r="A1432" s="24" t="str">
        <f t="shared" si="70"/>
        <v/>
      </c>
      <c r="B1432" s="24" t="str">
        <f t="shared" si="68"/>
        <v/>
      </c>
      <c r="C1432" s="24" t="str">
        <f t="shared" si="69"/>
        <v/>
      </c>
      <c r="D1432" s="24">
        <v>2026</v>
      </c>
      <c r="E1432" s="7" t="s">
        <v>1548</v>
      </c>
      <c r="F1432" s="7" t="s">
        <v>1547</v>
      </c>
      <c r="G1432" s="7" t="s">
        <v>24</v>
      </c>
      <c r="H1432" s="7" t="s">
        <v>40</v>
      </c>
      <c r="I1432" s="8">
        <v>0.31</v>
      </c>
      <c r="J1432" s="8">
        <v>0.433</v>
      </c>
      <c r="K1432" s="8">
        <v>0.48499999999999999</v>
      </c>
      <c r="L1432" s="8">
        <v>0.91900000000000004</v>
      </c>
      <c r="M1432" s="7">
        <v>61</v>
      </c>
      <c r="N1432" s="7">
        <v>294</v>
      </c>
      <c r="O1432" s="7">
        <v>239</v>
      </c>
      <c r="P1432" s="7">
        <v>61</v>
      </c>
      <c r="Q1432" s="7">
        <v>74</v>
      </c>
      <c r="R1432" s="7">
        <v>22</v>
      </c>
      <c r="S1432" s="7">
        <v>1</v>
      </c>
      <c r="T1432" s="7">
        <v>6</v>
      </c>
      <c r="U1432" s="7">
        <v>52</v>
      </c>
      <c r="V1432" s="7">
        <v>8</v>
      </c>
      <c r="W1432" s="7">
        <v>45</v>
      </c>
      <c r="X1432" s="7">
        <v>64</v>
      </c>
      <c r="Y1432" s="7">
        <v>22</v>
      </c>
      <c r="Z1432" s="7">
        <v>3</v>
      </c>
      <c r="AA1432"/>
    </row>
    <row r="1433" spans="1:27" x14ac:dyDescent="0.25">
      <c r="A1433" s="24">
        <f t="shared" si="70"/>
        <v>1</v>
      </c>
      <c r="B1433" s="24" t="str">
        <f t="shared" si="68"/>
        <v/>
      </c>
      <c r="C1433" s="24" t="str">
        <f t="shared" si="69"/>
        <v/>
      </c>
      <c r="D1433" s="24">
        <v>2026</v>
      </c>
      <c r="E1433" s="7" t="s">
        <v>1550</v>
      </c>
      <c r="F1433" s="7" t="s">
        <v>1547</v>
      </c>
      <c r="G1433" s="7" t="s">
        <v>29</v>
      </c>
      <c r="H1433" s="7" t="s">
        <v>33</v>
      </c>
      <c r="I1433" s="8">
        <v>0.30499999999999999</v>
      </c>
      <c r="J1433" s="8">
        <v>0.40500000000000003</v>
      </c>
      <c r="K1433" s="8">
        <v>0.432</v>
      </c>
      <c r="L1433" s="8">
        <v>0.83799999999999997</v>
      </c>
      <c r="M1433" s="7">
        <v>64</v>
      </c>
      <c r="N1433" s="7">
        <v>295</v>
      </c>
      <c r="O1433" s="7">
        <v>243</v>
      </c>
      <c r="P1433" s="7">
        <v>53</v>
      </c>
      <c r="Q1433" s="7">
        <v>74</v>
      </c>
      <c r="R1433" s="7">
        <v>19</v>
      </c>
      <c r="S1433" s="7">
        <v>0</v>
      </c>
      <c r="T1433" s="7">
        <v>4</v>
      </c>
      <c r="U1433" s="7">
        <v>51</v>
      </c>
      <c r="V1433" s="7">
        <v>3</v>
      </c>
      <c r="W1433" s="7">
        <v>41</v>
      </c>
      <c r="X1433" s="7">
        <v>62</v>
      </c>
      <c r="Y1433" s="7">
        <v>2</v>
      </c>
      <c r="Z1433" s="7">
        <v>1</v>
      </c>
      <c r="AA1433"/>
    </row>
    <row r="1434" spans="1:27" x14ac:dyDescent="0.25">
      <c r="A1434" s="24" t="str">
        <f t="shared" si="70"/>
        <v/>
      </c>
      <c r="B1434" s="24" t="str">
        <f t="shared" si="68"/>
        <v/>
      </c>
      <c r="C1434" s="24" t="str">
        <f t="shared" si="69"/>
        <v/>
      </c>
      <c r="D1434" s="24">
        <v>2026</v>
      </c>
      <c r="E1434" s="7" t="s">
        <v>1551</v>
      </c>
      <c r="F1434" s="7" t="s">
        <v>1547</v>
      </c>
      <c r="G1434" s="7" t="s">
        <v>24</v>
      </c>
      <c r="H1434" s="7" t="s">
        <v>25</v>
      </c>
      <c r="I1434" s="8">
        <v>0.29499999999999998</v>
      </c>
      <c r="J1434" s="8">
        <v>0.42399999999999999</v>
      </c>
      <c r="K1434" s="8">
        <v>0.45200000000000001</v>
      </c>
      <c r="L1434" s="8">
        <v>0.876</v>
      </c>
      <c r="M1434" s="7">
        <v>60</v>
      </c>
      <c r="N1434" s="7">
        <v>276</v>
      </c>
      <c r="O1434" s="7">
        <v>217</v>
      </c>
      <c r="P1434" s="7">
        <v>48</v>
      </c>
      <c r="Q1434" s="7">
        <v>64</v>
      </c>
      <c r="R1434" s="7">
        <v>16</v>
      </c>
      <c r="S1434" s="7">
        <v>0</v>
      </c>
      <c r="T1434" s="7">
        <v>6</v>
      </c>
      <c r="U1434" s="7">
        <v>46</v>
      </c>
      <c r="V1434" s="7">
        <v>10</v>
      </c>
      <c r="W1434" s="7">
        <v>43</v>
      </c>
      <c r="X1434" s="7">
        <v>19</v>
      </c>
      <c r="Y1434" s="7">
        <v>4</v>
      </c>
      <c r="Z1434" s="7">
        <v>0</v>
      </c>
      <c r="AA1434"/>
    </row>
    <row r="1435" spans="1:27" x14ac:dyDescent="0.25">
      <c r="A1435" s="24" t="str">
        <f t="shared" si="70"/>
        <v/>
      </c>
      <c r="B1435" s="24" t="str">
        <f t="shared" si="68"/>
        <v/>
      </c>
      <c r="C1435" s="24" t="str">
        <f t="shared" si="69"/>
        <v/>
      </c>
      <c r="D1435" s="24">
        <v>2026</v>
      </c>
      <c r="E1435" s="7" t="s">
        <v>1552</v>
      </c>
      <c r="F1435" s="7" t="s">
        <v>1547</v>
      </c>
      <c r="G1435" s="7" t="s">
        <v>47</v>
      </c>
      <c r="H1435" s="7" t="s">
        <v>27</v>
      </c>
      <c r="I1435" s="8">
        <v>0.29399999999999998</v>
      </c>
      <c r="J1435" s="8">
        <v>0.39200000000000002</v>
      </c>
      <c r="K1435" s="8">
        <v>0.48799999999999999</v>
      </c>
      <c r="L1435" s="8">
        <v>0.88</v>
      </c>
      <c r="M1435" s="7">
        <v>58</v>
      </c>
      <c r="N1435" s="7">
        <v>240</v>
      </c>
      <c r="O1435" s="7">
        <v>201</v>
      </c>
      <c r="P1435" s="7">
        <v>48</v>
      </c>
      <c r="Q1435" s="7">
        <v>59</v>
      </c>
      <c r="R1435" s="7">
        <v>18</v>
      </c>
      <c r="S1435" s="7">
        <v>0</v>
      </c>
      <c r="T1435" s="7">
        <v>7</v>
      </c>
      <c r="U1435" s="7">
        <v>36</v>
      </c>
      <c r="V1435" s="7">
        <v>4</v>
      </c>
      <c r="W1435" s="7">
        <v>30</v>
      </c>
      <c r="X1435" s="7">
        <v>40</v>
      </c>
      <c r="Y1435" s="7">
        <v>7</v>
      </c>
      <c r="Z1435" s="7">
        <v>3</v>
      </c>
      <c r="AA1435"/>
    </row>
    <row r="1436" spans="1:27" x14ac:dyDescent="0.25">
      <c r="A1436" s="24">
        <f t="shared" si="70"/>
        <v>1</v>
      </c>
      <c r="B1436" s="24" t="str">
        <f t="shared" si="68"/>
        <v/>
      </c>
      <c r="C1436" s="24" t="str">
        <f t="shared" si="69"/>
        <v/>
      </c>
      <c r="D1436" s="24">
        <v>2026</v>
      </c>
      <c r="E1436" s="7" t="s">
        <v>1553</v>
      </c>
      <c r="F1436" s="7" t="s">
        <v>1547</v>
      </c>
      <c r="G1436" s="7" t="s">
        <v>29</v>
      </c>
      <c r="H1436" s="7" t="s">
        <v>30</v>
      </c>
      <c r="I1436" s="8">
        <v>0.28999999999999998</v>
      </c>
      <c r="J1436" s="8">
        <v>0.374</v>
      </c>
      <c r="K1436" s="8">
        <v>0.46100000000000002</v>
      </c>
      <c r="L1436" s="8">
        <v>0.83599999999999997</v>
      </c>
      <c r="M1436" s="7">
        <v>55</v>
      </c>
      <c r="N1436" s="7">
        <v>228</v>
      </c>
      <c r="O1436" s="7">
        <v>193</v>
      </c>
      <c r="P1436" s="7">
        <v>37</v>
      </c>
      <c r="Q1436" s="7">
        <v>56</v>
      </c>
      <c r="R1436" s="7">
        <v>11</v>
      </c>
      <c r="S1436" s="7">
        <v>2</v>
      </c>
      <c r="T1436" s="7">
        <v>6</v>
      </c>
      <c r="U1436" s="7">
        <v>34</v>
      </c>
      <c r="V1436" s="7">
        <v>2</v>
      </c>
      <c r="W1436" s="7">
        <v>27</v>
      </c>
      <c r="X1436" s="7">
        <v>42</v>
      </c>
      <c r="Y1436" s="7">
        <v>3</v>
      </c>
      <c r="Z1436" s="7">
        <v>1</v>
      </c>
      <c r="AA1436"/>
    </row>
    <row r="1437" spans="1:27" x14ac:dyDescent="0.25">
      <c r="A1437" s="24">
        <f t="shared" si="70"/>
        <v>1</v>
      </c>
      <c r="B1437" s="24" t="str">
        <f t="shared" si="68"/>
        <v/>
      </c>
      <c r="C1437" s="24" t="str">
        <f t="shared" si="69"/>
        <v/>
      </c>
      <c r="D1437" s="24">
        <v>2026</v>
      </c>
      <c r="E1437" s="7" t="s">
        <v>1554</v>
      </c>
      <c r="F1437" s="7" t="s">
        <v>1547</v>
      </c>
      <c r="G1437" s="7" t="s">
        <v>32</v>
      </c>
      <c r="H1437" s="7" t="s">
        <v>38</v>
      </c>
      <c r="I1437" s="8">
        <v>0.25600000000000001</v>
      </c>
      <c r="J1437" s="8">
        <v>0.441</v>
      </c>
      <c r="K1437" s="8">
        <v>0.51700000000000002</v>
      </c>
      <c r="L1437" s="8">
        <v>0.95799999999999996</v>
      </c>
      <c r="M1437" s="7">
        <v>62</v>
      </c>
      <c r="N1437" s="7">
        <v>279</v>
      </c>
      <c r="O1437" s="7">
        <v>203</v>
      </c>
      <c r="P1437" s="7">
        <v>53</v>
      </c>
      <c r="Q1437" s="7">
        <v>52</v>
      </c>
      <c r="R1437" s="7">
        <v>10</v>
      </c>
      <c r="S1437" s="7">
        <v>2</v>
      </c>
      <c r="T1437" s="7">
        <v>13</v>
      </c>
      <c r="U1437" s="7">
        <v>55</v>
      </c>
      <c r="V1437" s="7">
        <v>31</v>
      </c>
      <c r="W1437" s="7">
        <v>40</v>
      </c>
      <c r="X1437" s="7">
        <v>59</v>
      </c>
      <c r="Y1437" s="7">
        <v>3</v>
      </c>
      <c r="Z1437" s="7">
        <v>1</v>
      </c>
      <c r="AA1437"/>
    </row>
    <row r="1438" spans="1:27" x14ac:dyDescent="0.25">
      <c r="A1438" s="24" t="str">
        <f t="shared" si="70"/>
        <v/>
      </c>
      <c r="B1438" s="24" t="str">
        <f t="shared" si="68"/>
        <v/>
      </c>
      <c r="C1438" s="24" t="str">
        <f t="shared" si="69"/>
        <v/>
      </c>
      <c r="D1438" s="24">
        <v>2026</v>
      </c>
      <c r="E1438" s="7" t="s">
        <v>1556</v>
      </c>
      <c r="F1438" s="7" t="s">
        <v>1547</v>
      </c>
      <c r="G1438" s="7" t="s">
        <v>24</v>
      </c>
      <c r="H1438" s="7" t="s">
        <v>35</v>
      </c>
      <c r="I1438" s="8">
        <v>0.25</v>
      </c>
      <c r="J1438" s="8">
        <v>0.33700000000000002</v>
      </c>
      <c r="K1438" s="8">
        <v>0.36899999999999999</v>
      </c>
      <c r="L1438" s="8">
        <v>0.70599999999999996</v>
      </c>
      <c r="M1438" s="7">
        <v>26</v>
      </c>
      <c r="N1438" s="7">
        <v>98</v>
      </c>
      <c r="O1438" s="7">
        <v>84</v>
      </c>
      <c r="P1438" s="7">
        <v>16</v>
      </c>
      <c r="Q1438" s="7">
        <v>21</v>
      </c>
      <c r="R1438" s="7">
        <v>5</v>
      </c>
      <c r="S1438" s="7">
        <v>1</v>
      </c>
      <c r="T1438" s="7">
        <v>1</v>
      </c>
      <c r="U1438" s="7">
        <v>15</v>
      </c>
      <c r="V1438" s="7">
        <v>5</v>
      </c>
      <c r="W1438" s="7">
        <v>7</v>
      </c>
      <c r="X1438" s="7">
        <v>30</v>
      </c>
      <c r="Y1438" s="7">
        <v>3</v>
      </c>
      <c r="Z1438" s="7">
        <v>0</v>
      </c>
      <c r="AA1438"/>
    </row>
    <row r="1439" spans="1:27" x14ac:dyDescent="0.25">
      <c r="A1439" s="24">
        <f t="shared" si="70"/>
        <v>1</v>
      </c>
      <c r="B1439" s="24" t="str">
        <f t="shared" si="68"/>
        <v/>
      </c>
      <c r="C1439" s="24" t="str">
        <f t="shared" si="69"/>
        <v/>
      </c>
      <c r="D1439" s="24">
        <v>2026</v>
      </c>
      <c r="E1439" s="7" t="s">
        <v>1555</v>
      </c>
      <c r="F1439" s="7" t="s">
        <v>1547</v>
      </c>
      <c r="G1439" s="7" t="s">
        <v>29</v>
      </c>
      <c r="H1439" s="7" t="s">
        <v>42</v>
      </c>
      <c r="I1439" s="8">
        <v>0.25</v>
      </c>
      <c r="J1439" s="8">
        <v>0.35299999999999998</v>
      </c>
      <c r="K1439" s="8">
        <v>0.33600000000000002</v>
      </c>
      <c r="L1439" s="8">
        <v>0.68899999999999995</v>
      </c>
      <c r="M1439" s="7">
        <v>40</v>
      </c>
      <c r="N1439" s="7">
        <v>159</v>
      </c>
      <c r="O1439" s="7">
        <v>128</v>
      </c>
      <c r="P1439" s="7">
        <v>28</v>
      </c>
      <c r="Q1439" s="7">
        <v>32</v>
      </c>
      <c r="R1439" s="7">
        <v>8</v>
      </c>
      <c r="S1439" s="7">
        <v>0</v>
      </c>
      <c r="T1439" s="7">
        <v>1</v>
      </c>
      <c r="U1439" s="7">
        <v>17</v>
      </c>
      <c r="V1439" s="7">
        <v>7</v>
      </c>
      <c r="W1439" s="7">
        <v>14</v>
      </c>
      <c r="X1439" s="7">
        <v>27</v>
      </c>
      <c r="Y1439" s="7">
        <v>14</v>
      </c>
      <c r="Z1439" s="7">
        <v>6</v>
      </c>
      <c r="AA1439"/>
    </row>
    <row r="1440" spans="1:27" x14ac:dyDescent="0.25">
      <c r="A1440" s="24">
        <f t="shared" si="70"/>
        <v>1</v>
      </c>
      <c r="B1440" s="24" t="str">
        <f t="shared" si="68"/>
        <v/>
      </c>
      <c r="C1440" s="24" t="str">
        <f t="shared" si="69"/>
        <v/>
      </c>
      <c r="D1440" s="24">
        <v>2026</v>
      </c>
      <c r="E1440" s="7" t="s">
        <v>1558</v>
      </c>
      <c r="F1440" s="7" t="s">
        <v>1547</v>
      </c>
      <c r="G1440" s="7" t="s">
        <v>29</v>
      </c>
      <c r="H1440" s="7" t="s">
        <v>30</v>
      </c>
      <c r="I1440" s="8">
        <v>0.24</v>
      </c>
      <c r="J1440" s="8">
        <v>0.26900000000000002</v>
      </c>
      <c r="K1440" s="8">
        <v>0.72</v>
      </c>
      <c r="L1440" s="8">
        <v>0.98899999999999999</v>
      </c>
      <c r="M1440" s="7">
        <v>17</v>
      </c>
      <c r="N1440" s="7">
        <v>26</v>
      </c>
      <c r="O1440" s="7">
        <v>25</v>
      </c>
      <c r="P1440" s="7">
        <v>6</v>
      </c>
      <c r="Q1440" s="7">
        <v>6</v>
      </c>
      <c r="R1440" s="7">
        <v>0</v>
      </c>
      <c r="S1440" s="7">
        <v>0</v>
      </c>
      <c r="T1440" s="7">
        <v>4</v>
      </c>
      <c r="U1440" s="7">
        <v>8</v>
      </c>
      <c r="V1440" s="7">
        <v>0</v>
      </c>
      <c r="W1440" s="7">
        <v>1</v>
      </c>
      <c r="X1440" s="7">
        <v>8</v>
      </c>
      <c r="Y1440" s="7">
        <v>0</v>
      </c>
      <c r="Z1440" s="7">
        <v>0</v>
      </c>
      <c r="AA1440"/>
    </row>
    <row r="1441" spans="1:27" x14ac:dyDescent="0.25">
      <c r="A1441" s="24">
        <f t="shared" si="70"/>
        <v>1</v>
      </c>
      <c r="B1441" s="24" t="str">
        <f t="shared" si="68"/>
        <v/>
      </c>
      <c r="C1441" s="24" t="str">
        <f t="shared" si="69"/>
        <v/>
      </c>
      <c r="D1441" s="24">
        <v>2026</v>
      </c>
      <c r="E1441" s="7" t="s">
        <v>1557</v>
      </c>
      <c r="F1441" s="7" t="s">
        <v>1547</v>
      </c>
      <c r="G1441" s="7" t="s">
        <v>29</v>
      </c>
      <c r="H1441" s="7" t="s">
        <v>42</v>
      </c>
      <c r="I1441" s="8">
        <v>0.215</v>
      </c>
      <c r="J1441" s="8">
        <v>0.33600000000000002</v>
      </c>
      <c r="K1441" s="8">
        <v>0.27100000000000002</v>
      </c>
      <c r="L1441" s="8">
        <v>0.60699999999999998</v>
      </c>
      <c r="M1441" s="7">
        <v>36</v>
      </c>
      <c r="N1441" s="7">
        <v>129</v>
      </c>
      <c r="O1441" s="7">
        <v>107</v>
      </c>
      <c r="P1441" s="7">
        <v>22</v>
      </c>
      <c r="Q1441" s="7">
        <v>23</v>
      </c>
      <c r="R1441" s="7">
        <v>3</v>
      </c>
      <c r="S1441" s="7">
        <v>0</v>
      </c>
      <c r="T1441" s="7">
        <v>1</v>
      </c>
      <c r="U1441" s="7">
        <v>12</v>
      </c>
      <c r="V1441" s="7">
        <v>1</v>
      </c>
      <c r="W1441" s="7">
        <v>19</v>
      </c>
      <c r="X1441" s="7">
        <v>24</v>
      </c>
      <c r="Y1441" s="7">
        <v>9</v>
      </c>
      <c r="Z1441" s="7">
        <v>2</v>
      </c>
      <c r="AA1441"/>
    </row>
    <row r="1442" spans="1:27" x14ac:dyDescent="0.25">
      <c r="A1442" s="24" t="str">
        <f t="shared" si="70"/>
        <v/>
      </c>
      <c r="B1442" s="24" t="str">
        <f t="shared" si="68"/>
        <v/>
      </c>
      <c r="C1442" s="24">
        <f t="shared" si="69"/>
        <v>1</v>
      </c>
      <c r="D1442" s="24">
        <v>2026</v>
      </c>
      <c r="E1442" s="7" t="s">
        <v>1559</v>
      </c>
      <c r="F1442" s="7" t="s">
        <v>1547</v>
      </c>
      <c r="G1442" s="7" t="s">
        <v>37</v>
      </c>
      <c r="H1442" s="7" t="s">
        <v>35</v>
      </c>
      <c r="I1442" s="8">
        <v>0.20699999999999999</v>
      </c>
      <c r="J1442" s="8">
        <v>0.35099999999999998</v>
      </c>
      <c r="K1442" s="8">
        <v>0.20699999999999999</v>
      </c>
      <c r="L1442" s="8">
        <v>0.55800000000000005</v>
      </c>
      <c r="M1442" s="7">
        <v>10</v>
      </c>
      <c r="N1442" s="7">
        <v>37</v>
      </c>
      <c r="O1442" s="7">
        <v>29</v>
      </c>
      <c r="P1442" s="7">
        <v>3</v>
      </c>
      <c r="Q1442" s="7">
        <v>6</v>
      </c>
      <c r="R1442" s="7">
        <v>0</v>
      </c>
      <c r="S1442" s="7">
        <v>0</v>
      </c>
      <c r="T1442" s="7">
        <v>0</v>
      </c>
      <c r="U1442" s="7">
        <v>4</v>
      </c>
      <c r="V1442" s="7">
        <v>1</v>
      </c>
      <c r="W1442" s="7">
        <v>6</v>
      </c>
      <c r="X1442" s="7">
        <v>8</v>
      </c>
      <c r="Y1442" s="7">
        <v>0</v>
      </c>
      <c r="Z1442" s="7">
        <v>0</v>
      </c>
      <c r="AA1442"/>
    </row>
    <row r="1443" spans="1:27" x14ac:dyDescent="0.25">
      <c r="A1443" s="24" t="str">
        <f t="shared" si="70"/>
        <v/>
      </c>
      <c r="B1443" s="24" t="str">
        <f t="shared" si="68"/>
        <v/>
      </c>
      <c r="C1443" s="24" t="str">
        <f t="shared" si="69"/>
        <v/>
      </c>
      <c r="D1443" s="24">
        <v>2026</v>
      </c>
      <c r="E1443" s="7" t="s">
        <v>1560</v>
      </c>
      <c r="F1443" s="7" t="s">
        <v>1547</v>
      </c>
      <c r="G1443" s="7" t="s">
        <v>37</v>
      </c>
      <c r="H1443" s="7" t="s">
        <v>42</v>
      </c>
      <c r="I1443" s="8">
        <v>0.2</v>
      </c>
      <c r="J1443" s="8">
        <v>0.33300000000000002</v>
      </c>
      <c r="K1443" s="8">
        <v>0.2</v>
      </c>
      <c r="L1443" s="8">
        <v>0.53300000000000003</v>
      </c>
      <c r="M1443" s="7">
        <v>6</v>
      </c>
      <c r="N1443" s="7">
        <v>6</v>
      </c>
      <c r="O1443" s="7">
        <v>5</v>
      </c>
      <c r="P1443" s="7">
        <v>0</v>
      </c>
      <c r="Q1443" s="7">
        <v>1</v>
      </c>
      <c r="R1443" s="7">
        <v>0</v>
      </c>
      <c r="S1443" s="7">
        <v>0</v>
      </c>
      <c r="T1443" s="7">
        <v>0</v>
      </c>
      <c r="U1443" s="7">
        <v>0</v>
      </c>
      <c r="V1443" s="7">
        <v>1</v>
      </c>
      <c r="W1443" s="7">
        <v>0</v>
      </c>
      <c r="X1443" s="7">
        <v>0</v>
      </c>
      <c r="Y1443" s="7">
        <v>0</v>
      </c>
      <c r="Z1443" s="7">
        <v>0</v>
      </c>
      <c r="AA1443"/>
    </row>
    <row r="1444" spans="1:27" x14ac:dyDescent="0.25">
      <c r="A1444" s="24" t="str">
        <f t="shared" si="70"/>
        <v/>
      </c>
      <c r="B1444" s="24" t="str">
        <f t="shared" si="68"/>
        <v/>
      </c>
      <c r="C1444" s="24" t="str">
        <f t="shared" si="69"/>
        <v/>
      </c>
      <c r="D1444" s="24">
        <v>2026</v>
      </c>
      <c r="E1444" s="7" t="s">
        <v>1561</v>
      </c>
      <c r="F1444" s="7" t="s">
        <v>1547</v>
      </c>
      <c r="G1444" s="7" t="s">
        <v>37</v>
      </c>
      <c r="H1444" s="7" t="s">
        <v>44</v>
      </c>
      <c r="I1444" s="8">
        <v>0.19600000000000001</v>
      </c>
      <c r="J1444" s="8">
        <v>0.224</v>
      </c>
      <c r="K1444" s="8">
        <v>0.33900000000000002</v>
      </c>
      <c r="L1444" s="8">
        <v>0.56299999999999994</v>
      </c>
      <c r="M1444" s="7">
        <v>21</v>
      </c>
      <c r="N1444" s="7">
        <v>58</v>
      </c>
      <c r="O1444" s="7">
        <v>56</v>
      </c>
      <c r="P1444" s="7">
        <v>8</v>
      </c>
      <c r="Q1444" s="7">
        <v>11</v>
      </c>
      <c r="R1444" s="7">
        <v>2</v>
      </c>
      <c r="S1444" s="7">
        <v>0</v>
      </c>
      <c r="T1444" s="7">
        <v>2</v>
      </c>
      <c r="U1444" s="7">
        <v>10</v>
      </c>
      <c r="V1444" s="7">
        <v>0</v>
      </c>
      <c r="W1444" s="7">
        <v>2</v>
      </c>
      <c r="X1444" s="7">
        <v>23</v>
      </c>
      <c r="Y1444" s="7">
        <v>1</v>
      </c>
      <c r="Z1444" s="7">
        <v>0</v>
      </c>
      <c r="AA1444"/>
    </row>
    <row r="1445" spans="1:27" x14ac:dyDescent="0.25">
      <c r="A1445" s="24" t="str">
        <f t="shared" si="70"/>
        <v/>
      </c>
      <c r="B1445" s="24" t="str">
        <f t="shared" si="68"/>
        <v/>
      </c>
      <c r="C1445" s="24" t="str">
        <f t="shared" si="69"/>
        <v/>
      </c>
      <c r="D1445" s="24">
        <v>2026</v>
      </c>
      <c r="E1445" s="7" t="s">
        <v>1562</v>
      </c>
      <c r="F1445" s="7" t="s">
        <v>1547</v>
      </c>
      <c r="G1445" s="7" t="s">
        <v>37</v>
      </c>
      <c r="H1445" s="7" t="s">
        <v>30</v>
      </c>
      <c r="I1445" s="8">
        <v>0</v>
      </c>
      <c r="J1445" s="8">
        <v>0</v>
      </c>
      <c r="K1445" s="8">
        <v>0</v>
      </c>
      <c r="L1445" s="8">
        <v>0</v>
      </c>
      <c r="M1445" s="7">
        <v>2</v>
      </c>
      <c r="N1445" s="7">
        <v>2</v>
      </c>
      <c r="O1445" s="7">
        <v>2</v>
      </c>
      <c r="P1445" s="7">
        <v>0</v>
      </c>
      <c r="Q1445" s="7">
        <v>0</v>
      </c>
      <c r="R1445" s="7">
        <v>0</v>
      </c>
      <c r="S1445" s="7">
        <v>0</v>
      </c>
      <c r="T1445" s="7">
        <v>0</v>
      </c>
      <c r="U1445" s="7">
        <v>0</v>
      </c>
      <c r="V1445" s="7">
        <v>0</v>
      </c>
      <c r="W1445" s="7">
        <v>0</v>
      </c>
      <c r="X1445" s="7">
        <v>0</v>
      </c>
      <c r="Y1445" s="7">
        <v>0</v>
      </c>
      <c r="Z1445" s="7">
        <v>0</v>
      </c>
      <c r="AA1445"/>
    </row>
    <row r="1446" spans="1:27" x14ac:dyDescent="0.25">
      <c r="A1446" s="24" t="str">
        <f t="shared" si="70"/>
        <v/>
      </c>
      <c r="B1446" s="24" t="str">
        <f t="shared" si="68"/>
        <v/>
      </c>
      <c r="C1446" s="24" t="str">
        <f t="shared" si="69"/>
        <v/>
      </c>
      <c r="D1446" s="24">
        <v>2026</v>
      </c>
      <c r="E1446" s="7" t="s">
        <v>1563</v>
      </c>
      <c r="F1446" s="7" t="s">
        <v>1564</v>
      </c>
      <c r="G1446" s="7" t="s">
        <v>37</v>
      </c>
      <c r="H1446" s="7" t="s">
        <v>33</v>
      </c>
      <c r="I1446" s="8">
        <v>0.33</v>
      </c>
      <c r="J1446" s="8">
        <v>0.41899999999999998</v>
      </c>
      <c r="K1446" s="8">
        <v>0.42899999999999999</v>
      </c>
      <c r="L1446" s="8">
        <v>0.84799999999999998</v>
      </c>
      <c r="M1446" s="7">
        <v>48</v>
      </c>
      <c r="N1446" s="7">
        <v>226</v>
      </c>
      <c r="O1446" s="7">
        <v>191</v>
      </c>
      <c r="P1446" s="7">
        <v>51</v>
      </c>
      <c r="Q1446" s="7">
        <v>63</v>
      </c>
      <c r="R1446" s="7">
        <v>12</v>
      </c>
      <c r="S1446" s="7">
        <v>2</v>
      </c>
      <c r="T1446" s="7">
        <v>1</v>
      </c>
      <c r="U1446" s="7">
        <v>25</v>
      </c>
      <c r="V1446" s="7">
        <v>4</v>
      </c>
      <c r="W1446" s="7">
        <v>26</v>
      </c>
      <c r="X1446" s="7">
        <v>16</v>
      </c>
      <c r="Y1446" s="7">
        <v>3</v>
      </c>
      <c r="Z1446" s="7">
        <v>4</v>
      </c>
      <c r="AA1446"/>
    </row>
    <row r="1447" spans="1:27" x14ac:dyDescent="0.25">
      <c r="A1447" s="24">
        <f t="shared" si="70"/>
        <v>1</v>
      </c>
      <c r="B1447" s="24" t="str">
        <f t="shared" si="68"/>
        <v/>
      </c>
      <c r="C1447" s="24" t="str">
        <f t="shared" si="69"/>
        <v/>
      </c>
      <c r="D1447" s="24">
        <v>2026</v>
      </c>
      <c r="E1447" s="7" t="s">
        <v>1565</v>
      </c>
      <c r="F1447" s="7" t="s">
        <v>1564</v>
      </c>
      <c r="G1447" s="7" t="s">
        <v>32</v>
      </c>
      <c r="H1447" s="7" t="s">
        <v>40</v>
      </c>
      <c r="I1447" s="8">
        <v>0.316</v>
      </c>
      <c r="J1447" s="8">
        <v>0.36599999999999999</v>
      </c>
      <c r="K1447" s="8">
        <v>0.42099999999999999</v>
      </c>
      <c r="L1447" s="8">
        <v>0.78700000000000003</v>
      </c>
      <c r="M1447" s="7">
        <v>38</v>
      </c>
      <c r="N1447" s="7">
        <v>175</v>
      </c>
      <c r="O1447" s="7">
        <v>152</v>
      </c>
      <c r="P1447" s="7">
        <v>29</v>
      </c>
      <c r="Q1447" s="7">
        <v>48</v>
      </c>
      <c r="R1447" s="7">
        <v>8</v>
      </c>
      <c r="S1447" s="7">
        <v>1</v>
      </c>
      <c r="T1447" s="7">
        <v>2</v>
      </c>
      <c r="U1447" s="7">
        <v>27</v>
      </c>
      <c r="V1447" s="7">
        <v>3</v>
      </c>
      <c r="W1447" s="7">
        <v>12</v>
      </c>
      <c r="X1447" s="7">
        <v>22</v>
      </c>
      <c r="Y1447" s="7">
        <v>1</v>
      </c>
      <c r="Z1447" s="7">
        <v>2</v>
      </c>
      <c r="AA1447"/>
    </row>
    <row r="1448" spans="1:27" x14ac:dyDescent="0.25">
      <c r="A1448" s="24" t="str">
        <f t="shared" si="70"/>
        <v/>
      </c>
      <c r="B1448" s="24" t="str">
        <f t="shared" si="68"/>
        <v/>
      </c>
      <c r="C1448" s="24" t="str">
        <f t="shared" si="69"/>
        <v/>
      </c>
      <c r="D1448" s="24">
        <v>2026</v>
      </c>
      <c r="E1448" s="7" t="s">
        <v>1566</v>
      </c>
      <c r="F1448" s="7" t="s">
        <v>1564</v>
      </c>
      <c r="G1448" s="7" t="s">
        <v>24</v>
      </c>
      <c r="H1448" s="7" t="s">
        <v>27</v>
      </c>
      <c r="I1448" s="8">
        <v>0.315</v>
      </c>
      <c r="J1448" s="8">
        <v>0.39400000000000002</v>
      </c>
      <c r="K1448" s="8">
        <v>0.46100000000000002</v>
      </c>
      <c r="L1448" s="8">
        <v>0.85499999999999998</v>
      </c>
      <c r="M1448" s="7">
        <v>47</v>
      </c>
      <c r="N1448" s="7">
        <v>205</v>
      </c>
      <c r="O1448" s="7">
        <v>178</v>
      </c>
      <c r="P1448" s="7">
        <v>30</v>
      </c>
      <c r="Q1448" s="7">
        <v>56</v>
      </c>
      <c r="R1448" s="7">
        <v>18</v>
      </c>
      <c r="S1448" s="7">
        <v>1</v>
      </c>
      <c r="T1448" s="7">
        <v>2</v>
      </c>
      <c r="U1448" s="7">
        <v>22</v>
      </c>
      <c r="V1448" s="7">
        <v>11</v>
      </c>
      <c r="W1448" s="7">
        <v>13</v>
      </c>
      <c r="X1448" s="7">
        <v>29</v>
      </c>
      <c r="Y1448" s="7">
        <v>5</v>
      </c>
      <c r="Z1448" s="7">
        <v>2</v>
      </c>
      <c r="AA1448"/>
    </row>
    <row r="1449" spans="1:27" x14ac:dyDescent="0.25">
      <c r="A1449" s="24" t="str">
        <f t="shared" si="70"/>
        <v/>
      </c>
      <c r="B1449" s="24" t="str">
        <f t="shared" si="68"/>
        <v/>
      </c>
      <c r="C1449" s="24" t="str">
        <f t="shared" si="69"/>
        <v/>
      </c>
      <c r="D1449" s="24">
        <v>2026</v>
      </c>
      <c r="E1449" s="7" t="s">
        <v>1567</v>
      </c>
      <c r="F1449" s="7" t="s">
        <v>1564</v>
      </c>
      <c r="G1449" s="7" t="s">
        <v>37</v>
      </c>
      <c r="H1449" s="7" t="s">
        <v>44</v>
      </c>
      <c r="I1449" s="8">
        <v>0.313</v>
      </c>
      <c r="J1449" s="8">
        <v>0.443</v>
      </c>
      <c r="K1449" s="8">
        <v>0.49199999999999999</v>
      </c>
      <c r="L1449" s="8">
        <v>0.93500000000000005</v>
      </c>
      <c r="M1449" s="7">
        <v>51</v>
      </c>
      <c r="N1449" s="7">
        <v>229</v>
      </c>
      <c r="O1449" s="7">
        <v>179</v>
      </c>
      <c r="P1449" s="7">
        <v>39</v>
      </c>
      <c r="Q1449" s="7">
        <v>56</v>
      </c>
      <c r="R1449" s="7">
        <v>10</v>
      </c>
      <c r="S1449" s="7">
        <v>2</v>
      </c>
      <c r="T1449" s="7">
        <v>6</v>
      </c>
      <c r="U1449" s="7">
        <v>51</v>
      </c>
      <c r="V1449" s="7">
        <v>10</v>
      </c>
      <c r="W1449" s="7">
        <v>35</v>
      </c>
      <c r="X1449" s="7">
        <v>36</v>
      </c>
      <c r="Y1449" s="7">
        <v>7</v>
      </c>
      <c r="Z1449" s="7">
        <v>0</v>
      </c>
      <c r="AA1449"/>
    </row>
    <row r="1450" spans="1:27" x14ac:dyDescent="0.25">
      <c r="A1450" s="24" t="str">
        <f t="shared" si="70"/>
        <v/>
      </c>
      <c r="B1450" s="24" t="str">
        <f t="shared" si="68"/>
        <v/>
      </c>
      <c r="C1450" s="24" t="str">
        <f t="shared" si="69"/>
        <v/>
      </c>
      <c r="D1450" s="24">
        <v>2026</v>
      </c>
      <c r="E1450" s="7" t="s">
        <v>1568</v>
      </c>
      <c r="F1450" s="7" t="s">
        <v>1564</v>
      </c>
      <c r="G1450" s="7" t="s">
        <v>37</v>
      </c>
      <c r="H1450" s="7" t="s">
        <v>30</v>
      </c>
      <c r="I1450" s="8">
        <v>0.312</v>
      </c>
      <c r="J1450" s="8">
        <v>0.41</v>
      </c>
      <c r="K1450" s="8">
        <v>0.40899999999999997</v>
      </c>
      <c r="L1450" s="8">
        <v>0.81899999999999995</v>
      </c>
      <c r="M1450" s="7">
        <v>44</v>
      </c>
      <c r="N1450" s="7">
        <v>186</v>
      </c>
      <c r="O1450" s="7">
        <v>154</v>
      </c>
      <c r="P1450" s="7">
        <v>21</v>
      </c>
      <c r="Q1450" s="7">
        <v>48</v>
      </c>
      <c r="R1450" s="7">
        <v>12</v>
      </c>
      <c r="S1450" s="7">
        <v>0</v>
      </c>
      <c r="T1450" s="7">
        <v>1</v>
      </c>
      <c r="U1450" s="7">
        <v>27</v>
      </c>
      <c r="V1450" s="7">
        <v>9</v>
      </c>
      <c r="W1450" s="7">
        <v>18</v>
      </c>
      <c r="X1450" s="7">
        <v>21</v>
      </c>
      <c r="Y1450" s="7">
        <v>11</v>
      </c>
      <c r="Z1450" s="7">
        <v>3</v>
      </c>
      <c r="AA1450"/>
    </row>
    <row r="1451" spans="1:27" x14ac:dyDescent="0.25">
      <c r="A1451" s="24" t="str">
        <f t="shared" si="70"/>
        <v/>
      </c>
      <c r="B1451" s="24" t="str">
        <f t="shared" si="68"/>
        <v/>
      </c>
      <c r="C1451" s="24">
        <f t="shared" si="69"/>
        <v>1</v>
      </c>
      <c r="D1451" s="24">
        <v>2026</v>
      </c>
      <c r="E1451" s="7" t="s">
        <v>1569</v>
      </c>
      <c r="F1451" s="7" t="s">
        <v>1564</v>
      </c>
      <c r="G1451" s="7" t="s">
        <v>37</v>
      </c>
      <c r="H1451" s="7" t="s">
        <v>35</v>
      </c>
      <c r="I1451" s="8">
        <v>0.29699999999999999</v>
      </c>
      <c r="J1451" s="8">
        <v>0.38</v>
      </c>
      <c r="K1451" s="8">
        <v>0.497</v>
      </c>
      <c r="L1451" s="8">
        <v>0.877</v>
      </c>
      <c r="M1451" s="7">
        <v>43</v>
      </c>
      <c r="N1451" s="7">
        <v>184</v>
      </c>
      <c r="O1451" s="7">
        <v>155</v>
      </c>
      <c r="P1451" s="7">
        <v>28</v>
      </c>
      <c r="Q1451" s="7">
        <v>46</v>
      </c>
      <c r="R1451" s="7">
        <v>11</v>
      </c>
      <c r="S1451" s="7">
        <v>1</v>
      </c>
      <c r="T1451" s="7">
        <v>6</v>
      </c>
      <c r="U1451" s="7">
        <v>42</v>
      </c>
      <c r="V1451" s="7">
        <v>8</v>
      </c>
      <c r="W1451" s="7">
        <v>14</v>
      </c>
      <c r="X1451" s="7">
        <v>45</v>
      </c>
      <c r="Y1451" s="7">
        <v>17</v>
      </c>
      <c r="Z1451" s="7">
        <v>1</v>
      </c>
      <c r="AA1451"/>
    </row>
    <row r="1452" spans="1:27" x14ac:dyDescent="0.25">
      <c r="A1452" s="24" t="str">
        <f t="shared" si="70"/>
        <v/>
      </c>
      <c r="B1452" s="24" t="str">
        <f t="shared" si="68"/>
        <v/>
      </c>
      <c r="C1452" s="24" t="str">
        <f t="shared" si="69"/>
        <v/>
      </c>
      <c r="D1452" s="24">
        <v>2026</v>
      </c>
      <c r="E1452" s="7" t="s">
        <v>1570</v>
      </c>
      <c r="F1452" s="7" t="s">
        <v>1564</v>
      </c>
      <c r="G1452" s="7" t="s">
        <v>24</v>
      </c>
      <c r="H1452" s="7" t="s">
        <v>42</v>
      </c>
      <c r="I1452" s="8">
        <v>0.28499999999999998</v>
      </c>
      <c r="J1452" s="8">
        <v>0.38700000000000001</v>
      </c>
      <c r="K1452" s="8">
        <v>0.45300000000000001</v>
      </c>
      <c r="L1452" s="8">
        <v>0.84</v>
      </c>
      <c r="M1452" s="7">
        <v>51</v>
      </c>
      <c r="N1452" s="7">
        <v>223</v>
      </c>
      <c r="O1452" s="7">
        <v>179</v>
      </c>
      <c r="P1452" s="7">
        <v>36</v>
      </c>
      <c r="Q1452" s="7">
        <v>51</v>
      </c>
      <c r="R1452" s="7">
        <v>10</v>
      </c>
      <c r="S1452" s="7">
        <v>4</v>
      </c>
      <c r="T1452" s="7">
        <v>4</v>
      </c>
      <c r="U1452" s="7">
        <v>36</v>
      </c>
      <c r="V1452" s="7">
        <v>2</v>
      </c>
      <c r="W1452" s="7">
        <v>31</v>
      </c>
      <c r="X1452" s="7">
        <v>42</v>
      </c>
      <c r="Y1452" s="7">
        <v>9</v>
      </c>
      <c r="Z1452" s="7">
        <v>5</v>
      </c>
      <c r="AA1452"/>
    </row>
    <row r="1453" spans="1:27" x14ac:dyDescent="0.25">
      <c r="A1453" s="24" t="str">
        <f t="shared" si="70"/>
        <v/>
      </c>
      <c r="B1453" s="24" t="str">
        <f t="shared" si="68"/>
        <v/>
      </c>
      <c r="C1453" s="24" t="str">
        <f t="shared" si="69"/>
        <v/>
      </c>
      <c r="D1453" s="24">
        <v>2026</v>
      </c>
      <c r="E1453" s="7" t="s">
        <v>1571</v>
      </c>
      <c r="F1453" s="7" t="s">
        <v>1564</v>
      </c>
      <c r="G1453" s="7" t="s">
        <v>47</v>
      </c>
      <c r="H1453" s="7" t="s">
        <v>35</v>
      </c>
      <c r="I1453" s="8">
        <v>0.308</v>
      </c>
      <c r="J1453" s="8">
        <v>0.40600000000000003</v>
      </c>
      <c r="K1453" s="8">
        <v>0.41799999999999998</v>
      </c>
      <c r="L1453" s="8">
        <v>0.82299999999999995</v>
      </c>
      <c r="M1453" s="7">
        <v>29</v>
      </c>
      <c r="N1453" s="7">
        <v>106</v>
      </c>
      <c r="O1453" s="7">
        <v>91</v>
      </c>
      <c r="P1453" s="7">
        <v>17</v>
      </c>
      <c r="Q1453" s="7">
        <v>28</v>
      </c>
      <c r="R1453" s="7">
        <v>4</v>
      </c>
      <c r="S1453" s="7">
        <v>0</v>
      </c>
      <c r="T1453" s="7">
        <v>2</v>
      </c>
      <c r="U1453" s="7">
        <v>9</v>
      </c>
      <c r="V1453" s="7">
        <v>2</v>
      </c>
      <c r="W1453" s="7">
        <v>13</v>
      </c>
      <c r="X1453" s="7">
        <v>25</v>
      </c>
      <c r="Y1453" s="7">
        <v>1</v>
      </c>
      <c r="Z1453" s="7">
        <v>2</v>
      </c>
      <c r="AA1453"/>
    </row>
    <row r="1454" spans="1:27" x14ac:dyDescent="0.25">
      <c r="A1454" s="24" t="str">
        <f t="shared" si="70"/>
        <v/>
      </c>
      <c r="B1454" s="24" t="str">
        <f t="shared" si="68"/>
        <v/>
      </c>
      <c r="C1454" s="24" t="str">
        <f t="shared" si="69"/>
        <v/>
      </c>
      <c r="D1454" s="24">
        <v>2026</v>
      </c>
      <c r="E1454" s="7" t="s">
        <v>1572</v>
      </c>
      <c r="F1454" s="7" t="s">
        <v>1564</v>
      </c>
      <c r="G1454" s="7" t="s">
        <v>24</v>
      </c>
      <c r="H1454" s="7" t="s">
        <v>30</v>
      </c>
      <c r="I1454" s="8">
        <v>0.26100000000000001</v>
      </c>
      <c r="J1454" s="8">
        <v>0.37</v>
      </c>
      <c r="K1454" s="8">
        <v>0.30399999999999999</v>
      </c>
      <c r="L1454" s="8">
        <v>0.67500000000000004</v>
      </c>
      <c r="M1454" s="7">
        <v>16</v>
      </c>
      <c r="N1454" s="7">
        <v>28</v>
      </c>
      <c r="O1454" s="7">
        <v>23</v>
      </c>
      <c r="P1454" s="7">
        <v>7</v>
      </c>
      <c r="Q1454" s="7">
        <v>6</v>
      </c>
      <c r="R1454" s="7">
        <v>1</v>
      </c>
      <c r="S1454" s="7">
        <v>0</v>
      </c>
      <c r="T1454" s="7">
        <v>0</v>
      </c>
      <c r="U1454" s="7">
        <v>8</v>
      </c>
      <c r="V1454" s="7">
        <v>0</v>
      </c>
      <c r="W1454" s="7">
        <v>4</v>
      </c>
      <c r="X1454" s="7">
        <v>7</v>
      </c>
      <c r="Y1454" s="7">
        <v>0</v>
      </c>
      <c r="Z1454" s="7">
        <v>0</v>
      </c>
      <c r="AA1454"/>
    </row>
    <row r="1455" spans="1:27" x14ac:dyDescent="0.25">
      <c r="A1455" s="24">
        <f t="shared" si="70"/>
        <v>1</v>
      </c>
      <c r="B1455" s="24" t="str">
        <f t="shared" si="68"/>
        <v/>
      </c>
      <c r="C1455" s="24" t="str">
        <f t="shared" si="69"/>
        <v/>
      </c>
      <c r="D1455" s="24">
        <v>2026</v>
      </c>
      <c r="E1455" s="7" t="s">
        <v>1573</v>
      </c>
      <c r="F1455" s="7" t="s">
        <v>1564</v>
      </c>
      <c r="G1455" s="7" t="s">
        <v>32</v>
      </c>
      <c r="H1455" s="7" t="s">
        <v>25</v>
      </c>
      <c r="I1455" s="8">
        <v>0.25</v>
      </c>
      <c r="J1455" s="8">
        <v>0.42</v>
      </c>
      <c r="K1455" s="8">
        <v>0.29399999999999998</v>
      </c>
      <c r="L1455" s="8">
        <v>0.71499999999999997</v>
      </c>
      <c r="M1455" s="7">
        <v>30</v>
      </c>
      <c r="N1455" s="7">
        <v>89</v>
      </c>
      <c r="O1455" s="7">
        <v>68</v>
      </c>
      <c r="P1455" s="7">
        <v>13</v>
      </c>
      <c r="Q1455" s="7">
        <v>17</v>
      </c>
      <c r="R1455" s="7">
        <v>1</v>
      </c>
      <c r="S1455" s="7">
        <v>1</v>
      </c>
      <c r="T1455" s="7">
        <v>0</v>
      </c>
      <c r="U1455" s="7">
        <v>7</v>
      </c>
      <c r="V1455" s="7">
        <v>3</v>
      </c>
      <c r="W1455" s="7">
        <v>17</v>
      </c>
      <c r="X1455" s="7">
        <v>8</v>
      </c>
      <c r="Y1455" s="7">
        <v>4</v>
      </c>
      <c r="Z1455" s="7">
        <v>0</v>
      </c>
      <c r="AA1455"/>
    </row>
    <row r="1456" spans="1:27" x14ac:dyDescent="0.25">
      <c r="A1456" s="24" t="str">
        <f t="shared" si="70"/>
        <v/>
      </c>
      <c r="B1456" s="24" t="str">
        <f t="shared" si="68"/>
        <v/>
      </c>
      <c r="C1456" s="24" t="str">
        <f t="shared" si="69"/>
        <v/>
      </c>
      <c r="D1456" s="24">
        <v>2026</v>
      </c>
      <c r="E1456" s="7" t="s">
        <v>1574</v>
      </c>
      <c r="F1456" s="7" t="s">
        <v>1564</v>
      </c>
      <c r="G1456" s="7" t="s">
        <v>37</v>
      </c>
      <c r="H1456" s="7" t="s">
        <v>25</v>
      </c>
      <c r="I1456" s="8">
        <v>0.247</v>
      </c>
      <c r="J1456" s="8">
        <v>0.34399999999999997</v>
      </c>
      <c r="K1456" s="8">
        <v>0.38300000000000001</v>
      </c>
      <c r="L1456" s="8">
        <v>0.72599999999999998</v>
      </c>
      <c r="M1456" s="7">
        <v>27</v>
      </c>
      <c r="N1456" s="7">
        <v>98</v>
      </c>
      <c r="O1456" s="7">
        <v>81</v>
      </c>
      <c r="P1456" s="7">
        <v>18</v>
      </c>
      <c r="Q1456" s="7">
        <v>20</v>
      </c>
      <c r="R1456" s="7">
        <v>5</v>
      </c>
      <c r="S1456" s="7">
        <v>0</v>
      </c>
      <c r="T1456" s="7">
        <v>2</v>
      </c>
      <c r="U1456" s="7">
        <v>14</v>
      </c>
      <c r="V1456" s="7">
        <v>4</v>
      </c>
      <c r="W1456" s="7">
        <v>9</v>
      </c>
      <c r="X1456" s="7">
        <v>21</v>
      </c>
      <c r="Y1456" s="7">
        <v>2</v>
      </c>
      <c r="Z1456" s="7">
        <v>0</v>
      </c>
      <c r="AA1456"/>
    </row>
    <row r="1457" spans="1:27" x14ac:dyDescent="0.25">
      <c r="A1457" s="24" t="str">
        <f t="shared" si="70"/>
        <v/>
      </c>
      <c r="B1457" s="24" t="str">
        <f t="shared" si="68"/>
        <v/>
      </c>
      <c r="C1457" s="24">
        <f t="shared" si="69"/>
        <v>1</v>
      </c>
      <c r="D1457" s="24">
        <v>2026</v>
      </c>
      <c r="E1457" s="7" t="s">
        <v>1575</v>
      </c>
      <c r="F1457" s="7" t="s">
        <v>1564</v>
      </c>
      <c r="G1457" s="7" t="s">
        <v>47</v>
      </c>
      <c r="H1457" s="7" t="s">
        <v>30</v>
      </c>
      <c r="I1457" s="8">
        <v>0.22</v>
      </c>
      <c r="J1457" s="8">
        <v>0.30399999999999999</v>
      </c>
      <c r="K1457" s="8">
        <v>0.24</v>
      </c>
      <c r="L1457" s="8">
        <v>0.54400000000000004</v>
      </c>
      <c r="M1457" s="7">
        <v>23</v>
      </c>
      <c r="N1457" s="7">
        <v>56</v>
      </c>
      <c r="O1457" s="7">
        <v>50</v>
      </c>
      <c r="P1457" s="7">
        <v>6</v>
      </c>
      <c r="Q1457" s="7">
        <v>11</v>
      </c>
      <c r="R1457" s="7">
        <v>1</v>
      </c>
      <c r="S1457" s="7">
        <v>0</v>
      </c>
      <c r="T1457" s="7">
        <v>0</v>
      </c>
      <c r="U1457" s="7">
        <v>5</v>
      </c>
      <c r="V1457" s="7">
        <v>1</v>
      </c>
      <c r="W1457" s="7">
        <v>5</v>
      </c>
      <c r="X1457" s="7">
        <v>20</v>
      </c>
      <c r="Y1457" s="7">
        <v>1</v>
      </c>
      <c r="Z1457" s="7">
        <v>0</v>
      </c>
      <c r="AA1457"/>
    </row>
    <row r="1458" spans="1:27" x14ac:dyDescent="0.25">
      <c r="A1458" s="24" t="str">
        <f t="shared" si="70"/>
        <v/>
      </c>
      <c r="B1458" s="24" t="str">
        <f t="shared" si="68"/>
        <v/>
      </c>
      <c r="C1458" s="24" t="str">
        <f t="shared" si="69"/>
        <v/>
      </c>
      <c r="D1458" s="24">
        <v>2026</v>
      </c>
      <c r="E1458" s="7" t="s">
        <v>1576</v>
      </c>
      <c r="F1458" s="7" t="s">
        <v>1564</v>
      </c>
      <c r="G1458" s="7" t="s">
        <v>47</v>
      </c>
      <c r="H1458" s="7" t="s">
        <v>30</v>
      </c>
      <c r="I1458" s="8">
        <v>0.21099999999999999</v>
      </c>
      <c r="J1458" s="8">
        <v>0.21099999999999999</v>
      </c>
      <c r="K1458" s="8">
        <v>0.26300000000000001</v>
      </c>
      <c r="L1458" s="8">
        <v>0.47399999999999998</v>
      </c>
      <c r="M1458" s="7">
        <v>11</v>
      </c>
      <c r="N1458" s="7">
        <v>19</v>
      </c>
      <c r="O1458" s="7">
        <v>19</v>
      </c>
      <c r="P1458" s="7">
        <v>2</v>
      </c>
      <c r="Q1458" s="7">
        <v>4</v>
      </c>
      <c r="R1458" s="7">
        <v>1</v>
      </c>
      <c r="S1458" s="7">
        <v>0</v>
      </c>
      <c r="T1458" s="7">
        <v>0</v>
      </c>
      <c r="U1458" s="7">
        <v>1</v>
      </c>
      <c r="V1458" s="7">
        <v>0</v>
      </c>
      <c r="W1458" s="7">
        <v>0</v>
      </c>
      <c r="X1458" s="7">
        <v>8</v>
      </c>
      <c r="Y1458" s="7">
        <v>0</v>
      </c>
      <c r="Z1458" s="7">
        <v>0</v>
      </c>
      <c r="AA1458"/>
    </row>
    <row r="1459" spans="1:27" x14ac:dyDescent="0.25">
      <c r="A1459" s="24" t="str">
        <f t="shared" si="70"/>
        <v/>
      </c>
      <c r="B1459" s="24" t="str">
        <f t="shared" si="68"/>
        <v/>
      </c>
      <c r="C1459" s="24" t="str">
        <f t="shared" si="69"/>
        <v/>
      </c>
      <c r="D1459" s="24">
        <v>2026</v>
      </c>
      <c r="E1459" s="7" t="s">
        <v>1577</v>
      </c>
      <c r="F1459" s="7" t="s">
        <v>1564</v>
      </c>
      <c r="G1459" s="7" t="s">
        <v>24</v>
      </c>
      <c r="H1459" s="7" t="s">
        <v>25</v>
      </c>
      <c r="I1459" s="8">
        <v>0.2</v>
      </c>
      <c r="J1459" s="8">
        <v>0.28799999999999998</v>
      </c>
      <c r="K1459" s="8">
        <v>0.214</v>
      </c>
      <c r="L1459" s="8">
        <v>0.502</v>
      </c>
      <c r="M1459" s="7">
        <v>25</v>
      </c>
      <c r="N1459" s="7">
        <v>81</v>
      </c>
      <c r="O1459" s="7">
        <v>70</v>
      </c>
      <c r="P1459" s="7">
        <v>9</v>
      </c>
      <c r="Q1459" s="7">
        <v>14</v>
      </c>
      <c r="R1459" s="7">
        <v>1</v>
      </c>
      <c r="S1459" s="7">
        <v>0</v>
      </c>
      <c r="T1459" s="7">
        <v>0</v>
      </c>
      <c r="U1459" s="7">
        <v>8</v>
      </c>
      <c r="V1459" s="7">
        <v>0</v>
      </c>
      <c r="W1459" s="7">
        <v>9</v>
      </c>
      <c r="X1459" s="7">
        <v>14</v>
      </c>
      <c r="Y1459" s="7">
        <v>0</v>
      </c>
      <c r="Z1459" s="7">
        <v>0</v>
      </c>
      <c r="AA1459"/>
    </row>
    <row r="1460" spans="1:27" x14ac:dyDescent="0.25">
      <c r="A1460" s="24" t="str">
        <f t="shared" si="70"/>
        <v/>
      </c>
      <c r="B1460" s="24" t="str">
        <f t="shared" si="68"/>
        <v/>
      </c>
      <c r="C1460" s="24" t="str">
        <f t="shared" si="69"/>
        <v/>
      </c>
      <c r="D1460" s="24">
        <v>2026</v>
      </c>
      <c r="E1460" s="7" t="s">
        <v>1578</v>
      </c>
      <c r="F1460" s="7" t="s">
        <v>1564</v>
      </c>
      <c r="G1460" s="7" t="s">
        <v>37</v>
      </c>
      <c r="H1460" s="7" t="s">
        <v>44</v>
      </c>
      <c r="I1460" s="8">
        <v>0.123</v>
      </c>
      <c r="J1460" s="8">
        <v>0.216</v>
      </c>
      <c r="K1460" s="8">
        <v>0.215</v>
      </c>
      <c r="L1460" s="8">
        <v>0.432</v>
      </c>
      <c r="M1460" s="7">
        <v>22</v>
      </c>
      <c r="N1460" s="7">
        <v>74</v>
      </c>
      <c r="O1460" s="7">
        <v>65</v>
      </c>
      <c r="P1460" s="7">
        <v>7</v>
      </c>
      <c r="Q1460" s="7">
        <v>8</v>
      </c>
      <c r="R1460" s="7">
        <v>1</v>
      </c>
      <c r="S1460" s="7">
        <v>1</v>
      </c>
      <c r="T1460" s="7">
        <v>1</v>
      </c>
      <c r="U1460" s="7">
        <v>5</v>
      </c>
      <c r="V1460" s="7">
        <v>1</v>
      </c>
      <c r="W1460" s="7">
        <v>7</v>
      </c>
      <c r="X1460" s="7">
        <v>17</v>
      </c>
      <c r="Y1460" s="7">
        <v>1</v>
      </c>
      <c r="Z1460" s="7">
        <v>0</v>
      </c>
      <c r="AA1460"/>
    </row>
    <row r="1461" spans="1:27" x14ac:dyDescent="0.25">
      <c r="A1461" s="24" t="str">
        <f t="shared" si="70"/>
        <v/>
      </c>
      <c r="B1461" s="24" t="str">
        <f t="shared" si="68"/>
        <v/>
      </c>
      <c r="C1461" s="24" t="str">
        <f t="shared" si="69"/>
        <v/>
      </c>
      <c r="D1461" s="24">
        <v>2026</v>
      </c>
      <c r="E1461" s="7" t="s">
        <v>1579</v>
      </c>
      <c r="F1461" s="7" t="s">
        <v>1564</v>
      </c>
      <c r="G1461" s="7" t="s">
        <v>24</v>
      </c>
      <c r="H1461" s="7" t="s">
        <v>42</v>
      </c>
      <c r="I1461" s="8">
        <v>0.113</v>
      </c>
      <c r="J1461" s="8">
        <v>0.27300000000000002</v>
      </c>
      <c r="K1461" s="8">
        <v>0.151</v>
      </c>
      <c r="L1461" s="8">
        <v>0.42399999999999999</v>
      </c>
      <c r="M1461" s="7">
        <v>25</v>
      </c>
      <c r="N1461" s="7">
        <v>71</v>
      </c>
      <c r="O1461" s="7">
        <v>53</v>
      </c>
      <c r="P1461" s="7">
        <v>7</v>
      </c>
      <c r="Q1461" s="7">
        <v>6</v>
      </c>
      <c r="R1461" s="7">
        <v>2</v>
      </c>
      <c r="S1461" s="7">
        <v>0</v>
      </c>
      <c r="T1461" s="7">
        <v>0</v>
      </c>
      <c r="U1461" s="7">
        <v>12</v>
      </c>
      <c r="V1461" s="7">
        <v>3</v>
      </c>
      <c r="W1461" s="7">
        <v>9</v>
      </c>
      <c r="X1461" s="7">
        <v>11</v>
      </c>
      <c r="Y1461" s="7">
        <v>1</v>
      </c>
      <c r="Z1461" s="7">
        <v>0</v>
      </c>
      <c r="AA1461"/>
    </row>
    <row r="1462" spans="1:27" x14ac:dyDescent="0.25">
      <c r="A1462" s="24" t="str">
        <f t="shared" si="70"/>
        <v/>
      </c>
      <c r="B1462" s="24" t="str">
        <f t="shared" si="68"/>
        <v/>
      </c>
      <c r="C1462" s="24">
        <f t="shared" si="69"/>
        <v>1</v>
      </c>
      <c r="D1462" s="24">
        <v>2026</v>
      </c>
      <c r="E1462" s="7" t="s">
        <v>1580</v>
      </c>
      <c r="F1462" s="7" t="s">
        <v>1564</v>
      </c>
      <c r="G1462" s="7" t="s">
        <v>47</v>
      </c>
      <c r="H1462" s="7" t="s">
        <v>30</v>
      </c>
      <c r="I1462" s="8">
        <v>0</v>
      </c>
      <c r="J1462" s="8">
        <v>0.25</v>
      </c>
      <c r="K1462" s="8">
        <v>0</v>
      </c>
      <c r="L1462" s="8">
        <v>0.25</v>
      </c>
      <c r="M1462" s="7">
        <v>3</v>
      </c>
      <c r="N1462" s="7">
        <v>4</v>
      </c>
      <c r="O1462" s="7">
        <v>3</v>
      </c>
      <c r="P1462" s="7">
        <v>3</v>
      </c>
      <c r="Q1462" s="7">
        <v>0</v>
      </c>
      <c r="R1462" s="7">
        <v>0</v>
      </c>
      <c r="S1462" s="7">
        <v>0</v>
      </c>
      <c r="T1462" s="7">
        <v>0</v>
      </c>
      <c r="U1462" s="7">
        <v>1</v>
      </c>
      <c r="V1462" s="7">
        <v>0</v>
      </c>
      <c r="W1462" s="7">
        <v>1</v>
      </c>
      <c r="X1462" s="7">
        <v>2</v>
      </c>
      <c r="Y1462" s="7">
        <v>0</v>
      </c>
      <c r="Z1462" s="7">
        <v>0</v>
      </c>
      <c r="AA1462"/>
    </row>
    <row r="1463" spans="1:27" x14ac:dyDescent="0.25">
      <c r="A1463" s="24" t="str">
        <f t="shared" si="70"/>
        <v/>
      </c>
      <c r="B1463" s="24" t="str">
        <f t="shared" si="68"/>
        <v/>
      </c>
      <c r="C1463" s="24" t="str">
        <f t="shared" si="69"/>
        <v/>
      </c>
      <c r="D1463" s="24">
        <v>2026</v>
      </c>
      <c r="E1463" s="7" t="s">
        <v>1581</v>
      </c>
      <c r="F1463" s="7" t="s">
        <v>1564</v>
      </c>
      <c r="G1463" s="7" t="s">
        <v>47</v>
      </c>
      <c r="H1463" s="7" t="s">
        <v>42</v>
      </c>
      <c r="I1463" s="8">
        <v>0</v>
      </c>
      <c r="J1463" s="8">
        <v>0</v>
      </c>
      <c r="K1463" s="8">
        <v>0</v>
      </c>
      <c r="L1463" s="8">
        <v>0</v>
      </c>
      <c r="M1463" s="7">
        <v>2</v>
      </c>
      <c r="N1463" s="7">
        <v>4</v>
      </c>
      <c r="O1463" s="7">
        <v>3</v>
      </c>
      <c r="P1463" s="7">
        <v>0</v>
      </c>
      <c r="Q1463" s="7">
        <v>0</v>
      </c>
      <c r="R1463" s="7">
        <v>0</v>
      </c>
      <c r="S1463" s="7">
        <v>0</v>
      </c>
      <c r="T1463" s="7">
        <v>0</v>
      </c>
      <c r="U1463" s="7">
        <v>0</v>
      </c>
      <c r="V1463" s="7">
        <v>0</v>
      </c>
      <c r="W1463" s="7">
        <v>0</v>
      </c>
      <c r="X1463" s="7">
        <v>2</v>
      </c>
      <c r="Y1463" s="7">
        <v>0</v>
      </c>
      <c r="Z1463" s="7">
        <v>0</v>
      </c>
      <c r="AA1463"/>
    </row>
    <row r="1464" spans="1:27" x14ac:dyDescent="0.25">
      <c r="A1464" s="24" t="str">
        <f t="shared" si="70"/>
        <v/>
      </c>
      <c r="B1464" s="24" t="str">
        <f t="shared" si="68"/>
        <v/>
      </c>
      <c r="C1464" s="24" t="str">
        <f t="shared" si="69"/>
        <v/>
      </c>
      <c r="D1464" s="24">
        <v>2026</v>
      </c>
      <c r="E1464" s="7" t="s">
        <v>1584</v>
      </c>
      <c r="F1464" s="7" t="s">
        <v>1583</v>
      </c>
      <c r="G1464" s="7" t="s">
        <v>47</v>
      </c>
      <c r="H1464" s="7" t="s">
        <v>35</v>
      </c>
      <c r="I1464" s="8">
        <v>0.29899999999999999</v>
      </c>
      <c r="J1464" s="8">
        <v>0.38900000000000001</v>
      </c>
      <c r="K1464" s="8">
        <v>0.502</v>
      </c>
      <c r="L1464" s="8">
        <v>0.89100000000000001</v>
      </c>
      <c r="M1464" s="7">
        <v>59</v>
      </c>
      <c r="N1464" s="7">
        <v>259</v>
      </c>
      <c r="O1464" s="7">
        <v>221</v>
      </c>
      <c r="P1464" s="7">
        <v>40</v>
      </c>
      <c r="Q1464" s="7">
        <v>66</v>
      </c>
      <c r="R1464" s="7">
        <v>23</v>
      </c>
      <c r="S1464" s="7">
        <v>2</v>
      </c>
      <c r="T1464" s="7">
        <v>6</v>
      </c>
      <c r="U1464" s="7">
        <v>36</v>
      </c>
      <c r="V1464" s="7">
        <v>8</v>
      </c>
      <c r="W1464" s="7">
        <v>26</v>
      </c>
      <c r="X1464" s="7">
        <v>63</v>
      </c>
      <c r="Y1464" s="7">
        <v>16</v>
      </c>
      <c r="Z1464" s="7">
        <v>7</v>
      </c>
      <c r="AA1464"/>
    </row>
    <row r="1465" spans="1:27" x14ac:dyDescent="0.25">
      <c r="A1465" s="24" t="str">
        <f t="shared" si="70"/>
        <v/>
      </c>
      <c r="B1465" s="24" t="str">
        <f t="shared" si="68"/>
        <v/>
      </c>
      <c r="C1465" s="24">
        <f t="shared" si="69"/>
        <v>1</v>
      </c>
      <c r="D1465" s="24">
        <v>2026</v>
      </c>
      <c r="E1465" s="7" t="s">
        <v>1582</v>
      </c>
      <c r="F1465" s="7" t="s">
        <v>1583</v>
      </c>
      <c r="G1465" s="7" t="s">
        <v>37</v>
      </c>
      <c r="H1465" s="7" t="s">
        <v>30</v>
      </c>
      <c r="I1465" s="8">
        <v>0.29799999999999999</v>
      </c>
      <c r="J1465" s="8">
        <v>0.38700000000000001</v>
      </c>
      <c r="K1465" s="8">
        <v>0.47199999999999998</v>
      </c>
      <c r="L1465" s="8">
        <v>0.85899999999999999</v>
      </c>
      <c r="M1465" s="7">
        <v>60</v>
      </c>
      <c r="N1465" s="7">
        <v>277</v>
      </c>
      <c r="O1465" s="7">
        <v>235</v>
      </c>
      <c r="P1465" s="7">
        <v>37</v>
      </c>
      <c r="Q1465" s="7">
        <v>70</v>
      </c>
      <c r="R1465" s="7">
        <v>16</v>
      </c>
      <c r="S1465" s="7">
        <v>2</v>
      </c>
      <c r="T1465" s="7">
        <v>7</v>
      </c>
      <c r="U1465" s="7">
        <v>44</v>
      </c>
      <c r="V1465" s="7">
        <v>7</v>
      </c>
      <c r="W1465" s="7">
        <v>29</v>
      </c>
      <c r="X1465" s="7">
        <v>39</v>
      </c>
      <c r="Y1465" s="7">
        <v>10</v>
      </c>
      <c r="Z1465" s="7">
        <v>4</v>
      </c>
      <c r="AA1465"/>
    </row>
    <row r="1466" spans="1:27" x14ac:dyDescent="0.25">
      <c r="A1466" s="24">
        <f t="shared" si="70"/>
        <v>1</v>
      </c>
      <c r="B1466" s="24" t="str">
        <f t="shared" si="68"/>
        <v/>
      </c>
      <c r="C1466" s="24" t="str">
        <f t="shared" si="69"/>
        <v/>
      </c>
      <c r="D1466" s="24">
        <v>2026</v>
      </c>
      <c r="E1466" s="7" t="s">
        <v>1587</v>
      </c>
      <c r="F1466" s="7" t="s">
        <v>1583</v>
      </c>
      <c r="G1466" s="7" t="s">
        <v>29</v>
      </c>
      <c r="H1466" s="7" t="s">
        <v>27</v>
      </c>
      <c r="I1466" s="8">
        <v>0.28599999999999998</v>
      </c>
      <c r="J1466" s="8">
        <v>0.46100000000000002</v>
      </c>
      <c r="K1466" s="8">
        <v>0.48899999999999999</v>
      </c>
      <c r="L1466" s="8">
        <v>0.95</v>
      </c>
      <c r="M1466" s="7">
        <v>55</v>
      </c>
      <c r="N1466" s="7">
        <v>247</v>
      </c>
      <c r="O1466" s="7">
        <v>182</v>
      </c>
      <c r="P1466" s="7">
        <v>52</v>
      </c>
      <c r="Q1466" s="7">
        <v>52</v>
      </c>
      <c r="R1466" s="7">
        <v>13</v>
      </c>
      <c r="S1466" s="7">
        <v>0</v>
      </c>
      <c r="T1466" s="7">
        <v>8</v>
      </c>
      <c r="U1466" s="7">
        <v>32</v>
      </c>
      <c r="V1466" s="7">
        <v>14</v>
      </c>
      <c r="W1466" s="7">
        <v>46</v>
      </c>
      <c r="X1466" s="7">
        <v>73</v>
      </c>
      <c r="Y1466" s="7">
        <v>35</v>
      </c>
      <c r="Z1466" s="7">
        <v>6</v>
      </c>
      <c r="AA1466"/>
    </row>
    <row r="1467" spans="1:27" x14ac:dyDescent="0.25">
      <c r="A1467" s="24">
        <f t="shared" si="70"/>
        <v>1</v>
      </c>
      <c r="B1467" s="24" t="str">
        <f t="shared" si="68"/>
        <v/>
      </c>
      <c r="C1467" s="24" t="str">
        <f t="shared" si="69"/>
        <v/>
      </c>
      <c r="D1467" s="24">
        <v>2026</v>
      </c>
      <c r="E1467" s="7" t="s">
        <v>1588</v>
      </c>
      <c r="F1467" s="7" t="s">
        <v>1583</v>
      </c>
      <c r="G1467" s="7" t="s">
        <v>32</v>
      </c>
      <c r="H1467" s="7" t="s">
        <v>44</v>
      </c>
      <c r="I1467" s="8">
        <v>0.27600000000000002</v>
      </c>
      <c r="J1467" s="8">
        <v>0.38400000000000001</v>
      </c>
      <c r="K1467" s="8">
        <v>0.56200000000000006</v>
      </c>
      <c r="L1467" s="8">
        <v>0.94599999999999995</v>
      </c>
      <c r="M1467" s="7">
        <v>57</v>
      </c>
      <c r="N1467" s="7">
        <v>258</v>
      </c>
      <c r="O1467" s="7">
        <v>210</v>
      </c>
      <c r="P1467" s="7">
        <v>36</v>
      </c>
      <c r="Q1467" s="7">
        <v>58</v>
      </c>
      <c r="R1467" s="7">
        <v>12</v>
      </c>
      <c r="S1467" s="7">
        <v>0</v>
      </c>
      <c r="T1467" s="7">
        <v>16</v>
      </c>
      <c r="U1467" s="7">
        <v>57</v>
      </c>
      <c r="V1467" s="7">
        <v>4</v>
      </c>
      <c r="W1467" s="7">
        <v>37</v>
      </c>
      <c r="X1467" s="7">
        <v>52</v>
      </c>
      <c r="Y1467" s="7">
        <v>1</v>
      </c>
      <c r="Z1467" s="7">
        <v>1</v>
      </c>
      <c r="AA1467"/>
    </row>
    <row r="1468" spans="1:27" x14ac:dyDescent="0.25">
      <c r="A1468" s="24" t="str">
        <f t="shared" si="70"/>
        <v/>
      </c>
      <c r="B1468" s="24" t="str">
        <f t="shared" si="68"/>
        <v/>
      </c>
      <c r="C1468" s="24" t="str">
        <f t="shared" si="69"/>
        <v/>
      </c>
      <c r="D1468" s="24">
        <v>2026</v>
      </c>
      <c r="E1468" s="7" t="s">
        <v>1586</v>
      </c>
      <c r="F1468" s="7" t="s">
        <v>1583</v>
      </c>
      <c r="G1468" s="7" t="s">
        <v>37</v>
      </c>
      <c r="H1468" s="7" t="s">
        <v>42</v>
      </c>
      <c r="I1468" s="8">
        <v>0.27</v>
      </c>
      <c r="J1468" s="8">
        <v>0.374</v>
      </c>
      <c r="K1468" s="8">
        <v>0.40500000000000003</v>
      </c>
      <c r="L1468" s="8">
        <v>0.77900000000000003</v>
      </c>
      <c r="M1468" s="7">
        <v>56</v>
      </c>
      <c r="N1468" s="7">
        <v>265</v>
      </c>
      <c r="O1468" s="7">
        <v>222</v>
      </c>
      <c r="P1468" s="7">
        <v>51</v>
      </c>
      <c r="Q1468" s="7">
        <v>60</v>
      </c>
      <c r="R1468" s="7">
        <v>8</v>
      </c>
      <c r="S1468" s="7">
        <v>2</v>
      </c>
      <c r="T1468" s="7">
        <v>6</v>
      </c>
      <c r="U1468" s="7">
        <v>37</v>
      </c>
      <c r="V1468" s="7">
        <v>6</v>
      </c>
      <c r="W1468" s="7">
        <v>33</v>
      </c>
      <c r="X1468" s="7">
        <v>43</v>
      </c>
      <c r="Y1468" s="7">
        <v>18</v>
      </c>
      <c r="Z1468" s="7">
        <v>5</v>
      </c>
      <c r="AA1468"/>
    </row>
    <row r="1469" spans="1:27" x14ac:dyDescent="0.25">
      <c r="A1469" s="24" t="str">
        <f t="shared" si="70"/>
        <v/>
      </c>
      <c r="B1469" s="24" t="str">
        <f t="shared" si="68"/>
        <v/>
      </c>
      <c r="C1469" s="24" t="str">
        <f t="shared" si="69"/>
        <v/>
      </c>
      <c r="D1469" s="24">
        <v>2026</v>
      </c>
      <c r="E1469" s="7" t="s">
        <v>1585</v>
      </c>
      <c r="F1469" s="7" t="s">
        <v>1583</v>
      </c>
      <c r="G1469" s="7" t="s">
        <v>24</v>
      </c>
      <c r="H1469" s="7" t="s">
        <v>25</v>
      </c>
      <c r="I1469" s="8">
        <v>0.252</v>
      </c>
      <c r="J1469" s="8">
        <v>0.374</v>
      </c>
      <c r="K1469" s="8">
        <v>0.4</v>
      </c>
      <c r="L1469" s="8">
        <v>0.77400000000000002</v>
      </c>
      <c r="M1469" s="7">
        <v>48</v>
      </c>
      <c r="N1469" s="7">
        <v>194</v>
      </c>
      <c r="O1469" s="7">
        <v>155</v>
      </c>
      <c r="P1469" s="7">
        <v>21</v>
      </c>
      <c r="Q1469" s="7">
        <v>39</v>
      </c>
      <c r="R1469" s="7">
        <v>9</v>
      </c>
      <c r="S1469" s="7">
        <v>1</v>
      </c>
      <c r="T1469" s="7">
        <v>4</v>
      </c>
      <c r="U1469" s="7">
        <v>27</v>
      </c>
      <c r="V1469" s="7">
        <v>5</v>
      </c>
      <c r="W1469" s="7">
        <v>26</v>
      </c>
      <c r="X1469" s="7">
        <v>49</v>
      </c>
      <c r="Y1469" s="7">
        <v>2</v>
      </c>
      <c r="Z1469" s="7">
        <v>1</v>
      </c>
      <c r="AA1469"/>
    </row>
    <row r="1470" spans="1:27" x14ac:dyDescent="0.25">
      <c r="A1470" s="24">
        <f t="shared" si="70"/>
        <v>1</v>
      </c>
      <c r="B1470" s="24" t="str">
        <f t="shared" si="68"/>
        <v/>
      </c>
      <c r="C1470" s="24" t="str">
        <f t="shared" si="69"/>
        <v/>
      </c>
      <c r="D1470" s="24">
        <v>2026</v>
      </c>
      <c r="E1470" s="7" t="s">
        <v>1589</v>
      </c>
      <c r="F1470" s="7" t="s">
        <v>1583</v>
      </c>
      <c r="G1470" s="7" t="s">
        <v>32</v>
      </c>
      <c r="H1470" s="7" t="s">
        <v>38</v>
      </c>
      <c r="I1470" s="8">
        <v>0.215</v>
      </c>
      <c r="J1470" s="8">
        <v>0.317</v>
      </c>
      <c r="K1470" s="8">
        <v>0.33900000000000002</v>
      </c>
      <c r="L1470" s="8">
        <v>0.65600000000000003</v>
      </c>
      <c r="M1470" s="7">
        <v>48</v>
      </c>
      <c r="N1470" s="7">
        <v>205</v>
      </c>
      <c r="O1470" s="7">
        <v>177</v>
      </c>
      <c r="P1470" s="7">
        <v>24</v>
      </c>
      <c r="Q1470" s="7">
        <v>38</v>
      </c>
      <c r="R1470" s="7">
        <v>10</v>
      </c>
      <c r="S1470" s="7">
        <v>0</v>
      </c>
      <c r="T1470" s="7">
        <v>4</v>
      </c>
      <c r="U1470" s="7">
        <v>20</v>
      </c>
      <c r="V1470" s="7">
        <v>9</v>
      </c>
      <c r="W1470" s="7">
        <v>18</v>
      </c>
      <c r="X1470" s="7">
        <v>41</v>
      </c>
      <c r="Y1470" s="7">
        <v>8</v>
      </c>
      <c r="Z1470" s="7">
        <v>3</v>
      </c>
      <c r="AA1470"/>
    </row>
    <row r="1471" spans="1:27" x14ac:dyDescent="0.25">
      <c r="A1471" s="24" t="str">
        <f t="shared" si="70"/>
        <v/>
      </c>
      <c r="B1471" s="24" t="str">
        <f t="shared" si="68"/>
        <v/>
      </c>
      <c r="C1471" s="24" t="str">
        <f t="shared" si="69"/>
        <v/>
      </c>
      <c r="D1471" s="24">
        <v>2026</v>
      </c>
      <c r="E1471" s="7" t="s">
        <v>1591</v>
      </c>
      <c r="F1471" s="7" t="s">
        <v>1583</v>
      </c>
      <c r="G1471" s="7" t="s">
        <v>24</v>
      </c>
      <c r="H1471" s="7" t="s">
        <v>38</v>
      </c>
      <c r="I1471" s="8">
        <v>0.27300000000000002</v>
      </c>
      <c r="J1471" s="8">
        <v>0.5</v>
      </c>
      <c r="K1471" s="8">
        <v>0.36399999999999999</v>
      </c>
      <c r="L1471" s="8">
        <v>0.86399999999999999</v>
      </c>
      <c r="M1471" s="7">
        <v>3</v>
      </c>
      <c r="N1471" s="7">
        <v>16</v>
      </c>
      <c r="O1471" s="7">
        <v>11</v>
      </c>
      <c r="P1471" s="7">
        <v>3</v>
      </c>
      <c r="Q1471" s="7">
        <v>3</v>
      </c>
      <c r="R1471" s="7">
        <v>1</v>
      </c>
      <c r="S1471" s="7">
        <v>0</v>
      </c>
      <c r="T1471" s="7">
        <v>0</v>
      </c>
      <c r="U1471" s="7">
        <v>0</v>
      </c>
      <c r="V1471" s="7">
        <v>0</v>
      </c>
      <c r="W1471" s="7">
        <v>5</v>
      </c>
      <c r="X1471" s="7">
        <v>3</v>
      </c>
      <c r="Y1471" s="7">
        <v>0</v>
      </c>
      <c r="Z1471" s="7">
        <v>0</v>
      </c>
      <c r="AA1471"/>
    </row>
    <row r="1472" spans="1:27" x14ac:dyDescent="0.25">
      <c r="A1472" s="24">
        <f t="shared" si="70"/>
        <v>1</v>
      </c>
      <c r="B1472" s="24" t="str">
        <f t="shared" si="68"/>
        <v/>
      </c>
      <c r="C1472" s="24">
        <f t="shared" si="69"/>
        <v>1</v>
      </c>
      <c r="D1472" s="24">
        <v>2026</v>
      </c>
      <c r="E1472" s="7" t="s">
        <v>1590</v>
      </c>
      <c r="F1472" s="7" t="s">
        <v>1583</v>
      </c>
      <c r="G1472" s="7" t="s">
        <v>29</v>
      </c>
      <c r="H1472" s="7" t="s">
        <v>33</v>
      </c>
      <c r="I1472" s="8">
        <v>0.26</v>
      </c>
      <c r="J1472" s="8">
        <v>0.33900000000000002</v>
      </c>
      <c r="K1472" s="8">
        <v>0.3</v>
      </c>
      <c r="L1472" s="8">
        <v>0.63900000000000001</v>
      </c>
      <c r="M1472" s="7">
        <v>33</v>
      </c>
      <c r="N1472" s="7">
        <v>120</v>
      </c>
      <c r="O1472" s="7">
        <v>100</v>
      </c>
      <c r="P1472" s="7">
        <v>16</v>
      </c>
      <c r="Q1472" s="7">
        <v>26</v>
      </c>
      <c r="R1472" s="7">
        <v>2</v>
      </c>
      <c r="S1472" s="7">
        <v>1</v>
      </c>
      <c r="T1472" s="7">
        <v>0</v>
      </c>
      <c r="U1472" s="7">
        <v>14</v>
      </c>
      <c r="V1472" s="7">
        <v>2</v>
      </c>
      <c r="W1472" s="7">
        <v>11</v>
      </c>
      <c r="X1472" s="7">
        <v>17</v>
      </c>
      <c r="Y1472" s="7">
        <v>7</v>
      </c>
      <c r="Z1472" s="7">
        <v>3</v>
      </c>
      <c r="AA1472"/>
    </row>
    <row r="1473" spans="1:27" x14ac:dyDescent="0.25">
      <c r="A1473" s="24" t="str">
        <f t="shared" si="70"/>
        <v/>
      </c>
      <c r="B1473" s="24" t="str">
        <f t="shared" si="68"/>
        <v/>
      </c>
      <c r="C1473" s="24">
        <f t="shared" si="69"/>
        <v>1</v>
      </c>
      <c r="D1473" s="24">
        <v>2026</v>
      </c>
      <c r="E1473" s="7" t="s">
        <v>1592</v>
      </c>
      <c r="F1473" s="7" t="s">
        <v>1583</v>
      </c>
      <c r="G1473" s="7" t="s">
        <v>24</v>
      </c>
      <c r="H1473" s="7" t="s">
        <v>40</v>
      </c>
      <c r="I1473" s="8">
        <v>0.246</v>
      </c>
      <c r="J1473" s="8">
        <v>0.40400000000000003</v>
      </c>
      <c r="K1473" s="8">
        <v>0.32500000000000001</v>
      </c>
      <c r="L1473" s="8">
        <v>0.72899999999999998</v>
      </c>
      <c r="M1473" s="7">
        <v>38</v>
      </c>
      <c r="N1473" s="7">
        <v>148</v>
      </c>
      <c r="O1473" s="7">
        <v>114</v>
      </c>
      <c r="P1473" s="7">
        <v>20</v>
      </c>
      <c r="Q1473" s="7">
        <v>28</v>
      </c>
      <c r="R1473" s="7">
        <v>6</v>
      </c>
      <c r="S1473" s="7">
        <v>0</v>
      </c>
      <c r="T1473" s="7">
        <v>1</v>
      </c>
      <c r="U1473" s="7">
        <v>18</v>
      </c>
      <c r="V1473" s="7">
        <v>13</v>
      </c>
      <c r="W1473" s="7">
        <v>18</v>
      </c>
      <c r="X1473" s="7">
        <v>22</v>
      </c>
      <c r="Y1473" s="7">
        <v>12</v>
      </c>
      <c r="Z1473" s="7">
        <v>4</v>
      </c>
      <c r="AA1473"/>
    </row>
    <row r="1474" spans="1:27" x14ac:dyDescent="0.25">
      <c r="A1474" s="24" t="str">
        <f t="shared" si="70"/>
        <v/>
      </c>
      <c r="B1474" s="24" t="str">
        <f t="shared" ref="B1474:B1537" si="71">IF(COUNTIFS(Draft_Player,$E1474),COUNTIFS(Draft_Player,$E1474),"")</f>
        <v/>
      </c>
      <c r="C1474" s="24" t="str">
        <f t="shared" ref="C1474:C1537" si="72">IF(COUNTIFS(Transfers_Player,$E1474),COUNTIFS(Transfers_Player,$E1474),"")</f>
        <v/>
      </c>
      <c r="D1474" s="24">
        <v>2026</v>
      </c>
      <c r="E1474" s="7" t="s">
        <v>1593</v>
      </c>
      <c r="F1474" s="7" t="s">
        <v>1583</v>
      </c>
      <c r="G1474" s="7" t="s">
        <v>24</v>
      </c>
      <c r="H1474" s="7" t="s">
        <v>44</v>
      </c>
      <c r="I1474" s="8">
        <v>0.23799999999999999</v>
      </c>
      <c r="J1474" s="8">
        <v>0.33900000000000002</v>
      </c>
      <c r="K1474" s="8">
        <v>0.27700000000000002</v>
      </c>
      <c r="L1474" s="8">
        <v>0.61599999999999999</v>
      </c>
      <c r="M1474" s="7">
        <v>34</v>
      </c>
      <c r="N1474" s="7">
        <v>118</v>
      </c>
      <c r="O1474" s="7">
        <v>101</v>
      </c>
      <c r="P1474" s="7">
        <v>17</v>
      </c>
      <c r="Q1474" s="7">
        <v>24</v>
      </c>
      <c r="R1474" s="7">
        <v>2</v>
      </c>
      <c r="S1474" s="7">
        <v>1</v>
      </c>
      <c r="T1474" s="7">
        <v>0</v>
      </c>
      <c r="U1474" s="7">
        <v>12</v>
      </c>
      <c r="V1474" s="7">
        <v>1</v>
      </c>
      <c r="W1474" s="7">
        <v>15</v>
      </c>
      <c r="X1474" s="7">
        <v>19</v>
      </c>
      <c r="Y1474" s="7">
        <v>6</v>
      </c>
      <c r="Z1474" s="7">
        <v>2</v>
      </c>
      <c r="AA1474"/>
    </row>
    <row r="1475" spans="1:27" x14ac:dyDescent="0.25">
      <c r="A1475" s="24" t="str">
        <f t="shared" ref="A1475:A1538" si="73">IF(OR(G1475="SR", G1475="GR"), 1, "")</f>
        <v/>
      </c>
      <c r="B1475" s="24" t="str">
        <f t="shared" si="71"/>
        <v/>
      </c>
      <c r="C1475" s="24" t="str">
        <f t="shared" si="72"/>
        <v/>
      </c>
      <c r="D1475" s="24">
        <v>2026</v>
      </c>
      <c r="E1475" s="7" t="s">
        <v>1594</v>
      </c>
      <c r="F1475" s="7" t="s">
        <v>1583</v>
      </c>
      <c r="G1475" s="7" t="s">
        <v>47</v>
      </c>
      <c r="H1475" s="7" t="s">
        <v>30</v>
      </c>
      <c r="I1475" s="8">
        <v>0.23100000000000001</v>
      </c>
      <c r="J1475" s="8">
        <v>0.41399999999999998</v>
      </c>
      <c r="K1475" s="8">
        <v>0.36499999999999999</v>
      </c>
      <c r="L1475" s="8">
        <v>0.78</v>
      </c>
      <c r="M1475" s="7">
        <v>21</v>
      </c>
      <c r="N1475" s="7">
        <v>71</v>
      </c>
      <c r="O1475" s="7">
        <v>52</v>
      </c>
      <c r="P1475" s="7">
        <v>13</v>
      </c>
      <c r="Q1475" s="7">
        <v>12</v>
      </c>
      <c r="R1475" s="7">
        <v>4</v>
      </c>
      <c r="S1475" s="7">
        <v>0</v>
      </c>
      <c r="T1475" s="7">
        <v>1</v>
      </c>
      <c r="U1475" s="7">
        <v>4</v>
      </c>
      <c r="V1475" s="7">
        <v>4</v>
      </c>
      <c r="W1475" s="7">
        <v>13</v>
      </c>
      <c r="X1475" s="7">
        <v>22</v>
      </c>
      <c r="Y1475" s="7">
        <v>6</v>
      </c>
      <c r="Z1475" s="7">
        <v>1</v>
      </c>
      <c r="AA1475"/>
    </row>
    <row r="1476" spans="1:27" x14ac:dyDescent="0.25">
      <c r="A1476" s="24" t="str">
        <f t="shared" si="73"/>
        <v/>
      </c>
      <c r="B1476" s="24" t="str">
        <f t="shared" si="71"/>
        <v/>
      </c>
      <c r="C1476" s="24" t="str">
        <f t="shared" si="72"/>
        <v/>
      </c>
      <c r="D1476" s="24">
        <v>2026</v>
      </c>
      <c r="E1476" s="7" t="s">
        <v>1595</v>
      </c>
      <c r="F1476" s="7" t="s">
        <v>1583</v>
      </c>
      <c r="G1476" s="7" t="s">
        <v>47</v>
      </c>
      <c r="H1476" s="7" t="s">
        <v>40</v>
      </c>
      <c r="I1476" s="8">
        <v>0.17799999999999999</v>
      </c>
      <c r="J1476" s="8">
        <v>0.29499999999999998</v>
      </c>
      <c r="K1476" s="8">
        <v>0.22</v>
      </c>
      <c r="L1476" s="8">
        <v>0.51500000000000001</v>
      </c>
      <c r="M1476" s="7">
        <v>45</v>
      </c>
      <c r="N1476" s="7">
        <v>149</v>
      </c>
      <c r="O1476" s="7">
        <v>118</v>
      </c>
      <c r="P1476" s="7">
        <v>20</v>
      </c>
      <c r="Q1476" s="7">
        <v>21</v>
      </c>
      <c r="R1476" s="7">
        <v>2</v>
      </c>
      <c r="S1476" s="7">
        <v>0</v>
      </c>
      <c r="T1476" s="7">
        <v>1</v>
      </c>
      <c r="U1476" s="7">
        <v>14</v>
      </c>
      <c r="V1476" s="7">
        <v>6</v>
      </c>
      <c r="W1476" s="7">
        <v>14</v>
      </c>
      <c r="X1476" s="7">
        <v>34</v>
      </c>
      <c r="Y1476" s="7">
        <v>7</v>
      </c>
      <c r="Z1476" s="7">
        <v>3</v>
      </c>
      <c r="AA1476"/>
    </row>
    <row r="1477" spans="1:27" x14ac:dyDescent="0.25">
      <c r="A1477" s="24">
        <f t="shared" si="73"/>
        <v>1</v>
      </c>
      <c r="B1477" s="24" t="str">
        <f t="shared" si="71"/>
        <v/>
      </c>
      <c r="C1477" s="24" t="str">
        <f t="shared" si="72"/>
        <v/>
      </c>
      <c r="D1477" s="24">
        <v>2026</v>
      </c>
      <c r="E1477" s="7" t="s">
        <v>1596</v>
      </c>
      <c r="F1477" s="7" t="s">
        <v>1583</v>
      </c>
      <c r="G1477" s="7" t="s">
        <v>29</v>
      </c>
      <c r="H1477" s="7" t="s">
        <v>30</v>
      </c>
      <c r="I1477" s="8">
        <v>0.14299999999999999</v>
      </c>
      <c r="J1477" s="8">
        <v>0.14299999999999999</v>
      </c>
      <c r="K1477" s="8">
        <v>0.14299999999999999</v>
      </c>
      <c r="L1477" s="8">
        <v>0.28599999999999998</v>
      </c>
      <c r="M1477" s="7">
        <v>4</v>
      </c>
      <c r="N1477" s="7">
        <v>7</v>
      </c>
      <c r="O1477" s="7">
        <v>7</v>
      </c>
      <c r="P1477" s="7">
        <v>0</v>
      </c>
      <c r="Q1477" s="7">
        <v>1</v>
      </c>
      <c r="R1477" s="7">
        <v>0</v>
      </c>
      <c r="S1477" s="7">
        <v>0</v>
      </c>
      <c r="T1477" s="7">
        <v>0</v>
      </c>
      <c r="U1477" s="7">
        <v>0</v>
      </c>
      <c r="V1477" s="7">
        <v>0</v>
      </c>
      <c r="W1477" s="7">
        <v>0</v>
      </c>
      <c r="X1477" s="7">
        <v>5</v>
      </c>
      <c r="Y1477" s="7">
        <v>0</v>
      </c>
      <c r="Z1477" s="7">
        <v>0</v>
      </c>
      <c r="AA1477"/>
    </row>
    <row r="1478" spans="1:27" x14ac:dyDescent="0.25">
      <c r="A1478" s="24" t="str">
        <f t="shared" si="73"/>
        <v/>
      </c>
      <c r="B1478" s="24" t="str">
        <f t="shared" si="71"/>
        <v/>
      </c>
      <c r="C1478" s="24">
        <f t="shared" si="72"/>
        <v>1</v>
      </c>
      <c r="D1478" s="24">
        <v>2026</v>
      </c>
      <c r="E1478" s="7" t="s">
        <v>1597</v>
      </c>
      <c r="F1478" s="7" t="s">
        <v>1583</v>
      </c>
      <c r="G1478" s="7" t="s">
        <v>47</v>
      </c>
      <c r="H1478" s="7" t="s">
        <v>42</v>
      </c>
      <c r="I1478" s="8">
        <v>0.125</v>
      </c>
      <c r="J1478" s="8">
        <v>0.41699999999999998</v>
      </c>
      <c r="K1478" s="8">
        <v>0.125</v>
      </c>
      <c r="L1478" s="8">
        <v>0.54200000000000004</v>
      </c>
      <c r="M1478" s="7">
        <v>6</v>
      </c>
      <c r="N1478" s="7">
        <v>12</v>
      </c>
      <c r="O1478" s="7">
        <v>8</v>
      </c>
      <c r="P1478" s="7">
        <v>3</v>
      </c>
      <c r="Q1478" s="7">
        <v>1</v>
      </c>
      <c r="R1478" s="7">
        <v>0</v>
      </c>
      <c r="S1478" s="7">
        <v>0</v>
      </c>
      <c r="T1478" s="7">
        <v>0</v>
      </c>
      <c r="U1478" s="7">
        <v>0</v>
      </c>
      <c r="V1478" s="7">
        <v>0</v>
      </c>
      <c r="W1478" s="7">
        <v>4</v>
      </c>
      <c r="X1478" s="7">
        <v>1</v>
      </c>
      <c r="Y1478" s="7">
        <v>1</v>
      </c>
      <c r="Z1478" s="7">
        <v>0</v>
      </c>
      <c r="AA1478"/>
    </row>
    <row r="1479" spans="1:27" x14ac:dyDescent="0.25">
      <c r="A1479" s="24" t="str">
        <f t="shared" si="73"/>
        <v/>
      </c>
      <c r="B1479" s="24" t="str">
        <f t="shared" si="71"/>
        <v/>
      </c>
      <c r="C1479" s="24" t="str">
        <f t="shared" si="72"/>
        <v/>
      </c>
      <c r="D1479" s="24">
        <v>2026</v>
      </c>
      <c r="E1479" s="7" t="s">
        <v>1598</v>
      </c>
      <c r="F1479" s="7" t="s">
        <v>1583</v>
      </c>
      <c r="G1479" s="7" t="s">
        <v>47</v>
      </c>
      <c r="H1479" s="7" t="s">
        <v>44</v>
      </c>
      <c r="I1479" s="8">
        <v>0.11799999999999999</v>
      </c>
      <c r="J1479" s="8">
        <v>0.318</v>
      </c>
      <c r="K1479" s="8">
        <v>0.17599999999999999</v>
      </c>
      <c r="L1479" s="8">
        <v>0.495</v>
      </c>
      <c r="M1479" s="7">
        <v>13</v>
      </c>
      <c r="N1479" s="7">
        <v>22</v>
      </c>
      <c r="O1479" s="7">
        <v>17</v>
      </c>
      <c r="P1479" s="7">
        <v>2</v>
      </c>
      <c r="Q1479" s="7">
        <v>2</v>
      </c>
      <c r="R1479" s="7">
        <v>1</v>
      </c>
      <c r="S1479" s="7">
        <v>0</v>
      </c>
      <c r="T1479" s="7">
        <v>0</v>
      </c>
      <c r="U1479" s="7">
        <v>0</v>
      </c>
      <c r="V1479" s="7">
        <v>3</v>
      </c>
      <c r="W1479" s="7">
        <v>2</v>
      </c>
      <c r="X1479" s="7">
        <v>9</v>
      </c>
      <c r="Y1479" s="7">
        <v>0</v>
      </c>
      <c r="Z1479" s="7">
        <v>0</v>
      </c>
      <c r="AA1479"/>
    </row>
    <row r="1480" spans="1:27" x14ac:dyDescent="0.25">
      <c r="A1480" s="24" t="str">
        <f t="shared" si="73"/>
        <v/>
      </c>
      <c r="B1480" s="24" t="str">
        <f t="shared" si="71"/>
        <v/>
      </c>
      <c r="C1480" s="24" t="str">
        <f t="shared" si="72"/>
        <v/>
      </c>
      <c r="D1480" s="24">
        <v>2026</v>
      </c>
      <c r="E1480" s="7" t="s">
        <v>1599</v>
      </c>
      <c r="F1480" s="7" t="s">
        <v>1583</v>
      </c>
      <c r="G1480" s="7" t="s">
        <v>47</v>
      </c>
      <c r="H1480" s="7" t="s">
        <v>33</v>
      </c>
      <c r="I1480" s="8">
        <v>0.113</v>
      </c>
      <c r="J1480" s="8">
        <v>0.17599999999999999</v>
      </c>
      <c r="K1480" s="8">
        <v>0.17699999999999999</v>
      </c>
      <c r="L1480" s="8">
        <v>0.35399999999999998</v>
      </c>
      <c r="M1480" s="7">
        <v>25</v>
      </c>
      <c r="N1480" s="7">
        <v>68</v>
      </c>
      <c r="O1480" s="7">
        <v>62</v>
      </c>
      <c r="P1480" s="7">
        <v>7</v>
      </c>
      <c r="Q1480" s="7">
        <v>7</v>
      </c>
      <c r="R1480" s="7">
        <v>1</v>
      </c>
      <c r="S1480" s="7">
        <v>0</v>
      </c>
      <c r="T1480" s="7">
        <v>1</v>
      </c>
      <c r="U1480" s="7">
        <v>6</v>
      </c>
      <c r="V1480" s="7">
        <v>1</v>
      </c>
      <c r="W1480" s="7">
        <v>4</v>
      </c>
      <c r="X1480" s="7">
        <v>25</v>
      </c>
      <c r="Y1480" s="7">
        <v>3</v>
      </c>
      <c r="Z1480" s="7">
        <v>0</v>
      </c>
      <c r="AA1480"/>
    </row>
    <row r="1481" spans="1:27" x14ac:dyDescent="0.25">
      <c r="A1481" s="24" t="str">
        <f t="shared" si="73"/>
        <v/>
      </c>
      <c r="B1481" s="24" t="str">
        <f t="shared" si="71"/>
        <v/>
      </c>
      <c r="C1481" s="24" t="str">
        <f t="shared" si="72"/>
        <v/>
      </c>
      <c r="D1481" s="24">
        <v>2026</v>
      </c>
      <c r="E1481" s="7" t="s">
        <v>1600</v>
      </c>
      <c r="F1481" s="7" t="s">
        <v>1583</v>
      </c>
      <c r="G1481" s="7" t="s">
        <v>37</v>
      </c>
      <c r="H1481" s="7" t="s">
        <v>30</v>
      </c>
      <c r="I1481" s="8">
        <v>5.2999999999999999E-2</v>
      </c>
      <c r="J1481" s="8">
        <v>0.379</v>
      </c>
      <c r="K1481" s="8">
        <v>5.2999999999999999E-2</v>
      </c>
      <c r="L1481" s="8">
        <v>0.432</v>
      </c>
      <c r="M1481" s="7">
        <v>18</v>
      </c>
      <c r="N1481" s="7">
        <v>30</v>
      </c>
      <c r="O1481" s="7">
        <v>19</v>
      </c>
      <c r="P1481" s="7">
        <v>8</v>
      </c>
      <c r="Q1481" s="7">
        <v>1</v>
      </c>
      <c r="R1481" s="7">
        <v>0</v>
      </c>
      <c r="S1481" s="7">
        <v>0</v>
      </c>
      <c r="T1481" s="7">
        <v>0</v>
      </c>
      <c r="U1481" s="7">
        <v>1</v>
      </c>
      <c r="V1481" s="7">
        <v>5</v>
      </c>
      <c r="W1481" s="7">
        <v>5</v>
      </c>
      <c r="X1481" s="7">
        <v>4</v>
      </c>
      <c r="Y1481" s="7">
        <v>10</v>
      </c>
      <c r="Z1481" s="7">
        <v>1</v>
      </c>
      <c r="AA1481"/>
    </row>
    <row r="1482" spans="1:27" x14ac:dyDescent="0.25">
      <c r="A1482" s="24">
        <f t="shared" si="73"/>
        <v>1</v>
      </c>
      <c r="B1482" s="24" t="str">
        <f t="shared" si="71"/>
        <v/>
      </c>
      <c r="C1482" s="24" t="str">
        <f t="shared" si="72"/>
        <v/>
      </c>
      <c r="D1482" s="24">
        <v>2026</v>
      </c>
      <c r="E1482" s="7" t="s">
        <v>1601</v>
      </c>
      <c r="F1482" s="7" t="s">
        <v>1602</v>
      </c>
      <c r="G1482" s="7" t="s">
        <v>29</v>
      </c>
      <c r="H1482" s="7" t="s">
        <v>30</v>
      </c>
      <c r="I1482" s="8">
        <v>0.36399999999999999</v>
      </c>
      <c r="J1482" s="8">
        <v>0.432</v>
      </c>
      <c r="K1482" s="8">
        <v>0.57799999999999996</v>
      </c>
      <c r="L1482" s="8">
        <v>1.0089999999999999</v>
      </c>
      <c r="M1482" s="7">
        <v>55</v>
      </c>
      <c r="N1482" s="7">
        <v>234</v>
      </c>
      <c r="O1482" s="7">
        <v>206</v>
      </c>
      <c r="P1482" s="7">
        <v>48</v>
      </c>
      <c r="Q1482" s="7">
        <v>75</v>
      </c>
      <c r="R1482" s="7">
        <v>14</v>
      </c>
      <c r="S1482" s="7">
        <v>0</v>
      </c>
      <c r="T1482" s="7">
        <v>10</v>
      </c>
      <c r="U1482" s="7">
        <v>55</v>
      </c>
      <c r="V1482" s="7">
        <v>3</v>
      </c>
      <c r="W1482" s="7">
        <v>23</v>
      </c>
      <c r="X1482" s="7">
        <v>22</v>
      </c>
      <c r="Y1482" s="7">
        <v>14</v>
      </c>
      <c r="Z1482" s="7">
        <v>9</v>
      </c>
      <c r="AA1482"/>
    </row>
    <row r="1483" spans="1:27" x14ac:dyDescent="0.25">
      <c r="A1483" s="24">
        <f t="shared" si="73"/>
        <v>1</v>
      </c>
      <c r="B1483" s="24" t="str">
        <f t="shared" si="71"/>
        <v/>
      </c>
      <c r="C1483" s="24" t="str">
        <f t="shared" si="72"/>
        <v/>
      </c>
      <c r="D1483" s="24">
        <v>2026</v>
      </c>
      <c r="E1483" s="7" t="s">
        <v>1603</v>
      </c>
      <c r="F1483" s="7" t="s">
        <v>1602</v>
      </c>
      <c r="G1483" s="7" t="s">
        <v>29</v>
      </c>
      <c r="H1483" s="7" t="s">
        <v>42</v>
      </c>
      <c r="I1483" s="8">
        <v>0.316</v>
      </c>
      <c r="J1483" s="8">
        <v>0.37</v>
      </c>
      <c r="K1483" s="8">
        <v>0.40600000000000003</v>
      </c>
      <c r="L1483" s="8">
        <v>0.77600000000000002</v>
      </c>
      <c r="M1483" s="7">
        <v>53</v>
      </c>
      <c r="N1483" s="7">
        <v>236</v>
      </c>
      <c r="O1483" s="7">
        <v>212</v>
      </c>
      <c r="P1483" s="7">
        <v>34</v>
      </c>
      <c r="Q1483" s="7">
        <v>67</v>
      </c>
      <c r="R1483" s="7">
        <v>13</v>
      </c>
      <c r="S1483" s="7">
        <v>0</v>
      </c>
      <c r="T1483" s="7">
        <v>2</v>
      </c>
      <c r="U1483" s="7">
        <v>32</v>
      </c>
      <c r="V1483" s="7">
        <v>5</v>
      </c>
      <c r="W1483" s="7">
        <v>15</v>
      </c>
      <c r="X1483" s="7">
        <v>47</v>
      </c>
      <c r="Y1483" s="7">
        <v>7</v>
      </c>
      <c r="Z1483" s="7">
        <v>2</v>
      </c>
      <c r="AA1483"/>
    </row>
    <row r="1484" spans="1:27" x14ac:dyDescent="0.25">
      <c r="A1484" s="24">
        <f t="shared" si="73"/>
        <v>1</v>
      </c>
      <c r="B1484" s="24" t="str">
        <f t="shared" si="71"/>
        <v/>
      </c>
      <c r="C1484" s="24" t="str">
        <f t="shared" si="72"/>
        <v/>
      </c>
      <c r="D1484" s="24">
        <v>2026</v>
      </c>
      <c r="E1484" s="7" t="s">
        <v>1604</v>
      </c>
      <c r="F1484" s="7" t="s">
        <v>1602</v>
      </c>
      <c r="G1484" s="7" t="s">
        <v>29</v>
      </c>
      <c r="H1484" s="7" t="s">
        <v>27</v>
      </c>
      <c r="I1484" s="8">
        <v>0.312</v>
      </c>
      <c r="J1484" s="8">
        <v>0.44400000000000001</v>
      </c>
      <c r="K1484" s="8">
        <v>0.56100000000000005</v>
      </c>
      <c r="L1484" s="8">
        <v>1.004</v>
      </c>
      <c r="M1484" s="7">
        <v>54</v>
      </c>
      <c r="N1484" s="7">
        <v>249</v>
      </c>
      <c r="O1484" s="7">
        <v>189</v>
      </c>
      <c r="P1484" s="7">
        <v>50</v>
      </c>
      <c r="Q1484" s="7">
        <v>59</v>
      </c>
      <c r="R1484" s="7">
        <v>12</v>
      </c>
      <c r="S1484" s="7">
        <v>1</v>
      </c>
      <c r="T1484" s="7">
        <v>11</v>
      </c>
      <c r="U1484" s="7">
        <v>40</v>
      </c>
      <c r="V1484" s="7">
        <v>5</v>
      </c>
      <c r="W1484" s="7">
        <v>46</v>
      </c>
      <c r="X1484" s="7">
        <v>28</v>
      </c>
      <c r="Y1484" s="7">
        <v>16</v>
      </c>
      <c r="Z1484" s="7">
        <v>6</v>
      </c>
      <c r="AA1484"/>
    </row>
    <row r="1485" spans="1:27" x14ac:dyDescent="0.25">
      <c r="A1485" s="24" t="str">
        <f t="shared" si="73"/>
        <v/>
      </c>
      <c r="B1485" s="24" t="str">
        <f t="shared" si="71"/>
        <v/>
      </c>
      <c r="C1485" s="24">
        <f t="shared" si="72"/>
        <v>1</v>
      </c>
      <c r="D1485" s="24">
        <v>2026</v>
      </c>
      <c r="E1485" s="7" t="s">
        <v>1605</v>
      </c>
      <c r="F1485" s="7" t="s">
        <v>1602</v>
      </c>
      <c r="G1485" s="7" t="s">
        <v>37</v>
      </c>
      <c r="H1485" s="7" t="s">
        <v>44</v>
      </c>
      <c r="I1485" s="8">
        <v>0.29399999999999998</v>
      </c>
      <c r="J1485" s="8">
        <v>0.35</v>
      </c>
      <c r="K1485" s="8">
        <v>0.51100000000000001</v>
      </c>
      <c r="L1485" s="8">
        <v>0.86099999999999999</v>
      </c>
      <c r="M1485" s="7">
        <v>55</v>
      </c>
      <c r="N1485" s="7">
        <v>243</v>
      </c>
      <c r="O1485" s="7">
        <v>221</v>
      </c>
      <c r="P1485" s="7">
        <v>37</v>
      </c>
      <c r="Q1485" s="7">
        <v>65</v>
      </c>
      <c r="R1485" s="7">
        <v>18</v>
      </c>
      <c r="S1485" s="7">
        <v>0</v>
      </c>
      <c r="T1485" s="7">
        <v>10</v>
      </c>
      <c r="U1485" s="7">
        <v>39</v>
      </c>
      <c r="V1485" s="7">
        <v>9</v>
      </c>
      <c r="W1485" s="7">
        <v>11</v>
      </c>
      <c r="X1485" s="7">
        <v>55</v>
      </c>
      <c r="Y1485" s="7">
        <v>9</v>
      </c>
      <c r="Z1485" s="7">
        <v>3</v>
      </c>
      <c r="AA1485"/>
    </row>
    <row r="1486" spans="1:27" x14ac:dyDescent="0.25">
      <c r="A1486" s="24" t="str">
        <f t="shared" si="73"/>
        <v/>
      </c>
      <c r="B1486" s="24" t="str">
        <f t="shared" si="71"/>
        <v/>
      </c>
      <c r="C1486" s="24" t="str">
        <f t="shared" si="72"/>
        <v/>
      </c>
      <c r="D1486" s="24">
        <v>2026</v>
      </c>
      <c r="E1486" s="7" t="s">
        <v>1606</v>
      </c>
      <c r="F1486" s="7" t="s">
        <v>1602</v>
      </c>
      <c r="G1486" s="7" t="s">
        <v>37</v>
      </c>
      <c r="H1486" s="7" t="s">
        <v>33</v>
      </c>
      <c r="I1486" s="8">
        <v>0.28399999999999997</v>
      </c>
      <c r="J1486" s="8">
        <v>0.41799999999999998</v>
      </c>
      <c r="K1486" s="8">
        <v>0.53</v>
      </c>
      <c r="L1486" s="8">
        <v>0.94799999999999995</v>
      </c>
      <c r="M1486" s="7">
        <v>46</v>
      </c>
      <c r="N1486" s="7">
        <v>165</v>
      </c>
      <c r="O1486" s="7">
        <v>134</v>
      </c>
      <c r="P1486" s="7">
        <v>29</v>
      </c>
      <c r="Q1486" s="7">
        <v>38</v>
      </c>
      <c r="R1486" s="7">
        <v>6</v>
      </c>
      <c r="S1486" s="7">
        <v>0</v>
      </c>
      <c r="T1486" s="7">
        <v>9</v>
      </c>
      <c r="U1486" s="7">
        <v>32</v>
      </c>
      <c r="V1486" s="7">
        <v>11</v>
      </c>
      <c r="W1486" s="7">
        <v>20</v>
      </c>
      <c r="X1486" s="7">
        <v>34</v>
      </c>
      <c r="Y1486" s="7">
        <v>4</v>
      </c>
      <c r="Z1486" s="7">
        <v>1</v>
      </c>
      <c r="AA1486"/>
    </row>
    <row r="1487" spans="1:27" x14ac:dyDescent="0.25">
      <c r="A1487" s="24">
        <f t="shared" si="73"/>
        <v>1</v>
      </c>
      <c r="B1487" s="24" t="str">
        <f t="shared" si="71"/>
        <v/>
      </c>
      <c r="C1487" s="24" t="str">
        <f t="shared" si="72"/>
        <v/>
      </c>
      <c r="D1487" s="24">
        <v>2026</v>
      </c>
      <c r="E1487" s="7" t="s">
        <v>1607</v>
      </c>
      <c r="F1487" s="7" t="s">
        <v>1602</v>
      </c>
      <c r="G1487" s="7" t="s">
        <v>29</v>
      </c>
      <c r="H1487" s="7" t="s">
        <v>25</v>
      </c>
      <c r="I1487" s="8">
        <v>0.27200000000000002</v>
      </c>
      <c r="J1487" s="8">
        <v>0.32500000000000001</v>
      </c>
      <c r="K1487" s="8">
        <v>0.39100000000000001</v>
      </c>
      <c r="L1487" s="8">
        <v>0.71599999999999997</v>
      </c>
      <c r="M1487" s="7">
        <v>45</v>
      </c>
      <c r="N1487" s="7">
        <v>169</v>
      </c>
      <c r="O1487" s="7">
        <v>151</v>
      </c>
      <c r="P1487" s="7">
        <v>28</v>
      </c>
      <c r="Q1487" s="7">
        <v>41</v>
      </c>
      <c r="R1487" s="7">
        <v>7</v>
      </c>
      <c r="S1487" s="7">
        <v>1</v>
      </c>
      <c r="T1487" s="7">
        <v>3</v>
      </c>
      <c r="U1487" s="7">
        <v>23</v>
      </c>
      <c r="V1487" s="7">
        <v>3</v>
      </c>
      <c r="W1487" s="7">
        <v>10</v>
      </c>
      <c r="X1487" s="7">
        <v>35</v>
      </c>
      <c r="Y1487" s="7">
        <v>0</v>
      </c>
      <c r="Z1487" s="7">
        <v>1</v>
      </c>
      <c r="AA1487"/>
    </row>
    <row r="1488" spans="1:27" x14ac:dyDescent="0.25">
      <c r="A1488" s="24">
        <f t="shared" si="73"/>
        <v>1</v>
      </c>
      <c r="B1488" s="24" t="str">
        <f t="shared" si="71"/>
        <v/>
      </c>
      <c r="C1488" s="24" t="str">
        <f t="shared" si="72"/>
        <v/>
      </c>
      <c r="D1488" s="24">
        <v>2026</v>
      </c>
      <c r="E1488" s="7" t="s">
        <v>1608</v>
      </c>
      <c r="F1488" s="7" t="s">
        <v>1602</v>
      </c>
      <c r="G1488" s="7" t="s">
        <v>29</v>
      </c>
      <c r="H1488" s="7" t="s">
        <v>35</v>
      </c>
      <c r="I1488" s="8">
        <v>0.246</v>
      </c>
      <c r="J1488" s="8">
        <v>0.41099999999999998</v>
      </c>
      <c r="K1488" s="8">
        <v>0.33300000000000002</v>
      </c>
      <c r="L1488" s="8">
        <v>0.74399999999999999</v>
      </c>
      <c r="M1488" s="7">
        <v>44</v>
      </c>
      <c r="N1488" s="7">
        <v>167</v>
      </c>
      <c r="O1488" s="7">
        <v>126</v>
      </c>
      <c r="P1488" s="7">
        <v>31</v>
      </c>
      <c r="Q1488" s="7">
        <v>31</v>
      </c>
      <c r="R1488" s="7">
        <v>8</v>
      </c>
      <c r="S1488" s="7">
        <v>0</v>
      </c>
      <c r="T1488" s="7">
        <v>1</v>
      </c>
      <c r="U1488" s="7">
        <v>11</v>
      </c>
      <c r="V1488" s="7">
        <v>6</v>
      </c>
      <c r="W1488" s="7">
        <v>30</v>
      </c>
      <c r="X1488" s="7">
        <v>38</v>
      </c>
      <c r="Y1488" s="7">
        <v>17</v>
      </c>
      <c r="Z1488" s="7">
        <v>0</v>
      </c>
      <c r="AA1488"/>
    </row>
    <row r="1489" spans="1:27" x14ac:dyDescent="0.25">
      <c r="A1489" s="24" t="str">
        <f t="shared" si="73"/>
        <v/>
      </c>
      <c r="B1489" s="24" t="str">
        <f t="shared" si="71"/>
        <v/>
      </c>
      <c r="C1489" s="24">
        <f t="shared" si="72"/>
        <v>1</v>
      </c>
      <c r="D1489" s="24">
        <v>2026</v>
      </c>
      <c r="E1489" s="7" t="s">
        <v>1609</v>
      </c>
      <c r="F1489" s="7" t="s">
        <v>1602</v>
      </c>
      <c r="G1489" s="7" t="s">
        <v>37</v>
      </c>
      <c r="H1489" s="7" t="s">
        <v>44</v>
      </c>
      <c r="I1489" s="8">
        <v>0.33300000000000002</v>
      </c>
      <c r="J1489" s="8">
        <v>0.46200000000000002</v>
      </c>
      <c r="K1489" s="8">
        <v>0.77800000000000002</v>
      </c>
      <c r="L1489" s="8">
        <v>1.2390000000000001</v>
      </c>
      <c r="M1489" s="7">
        <v>10</v>
      </c>
      <c r="N1489" s="7">
        <v>13</v>
      </c>
      <c r="O1489" s="7">
        <v>9</v>
      </c>
      <c r="P1489" s="7">
        <v>2</v>
      </c>
      <c r="Q1489" s="7">
        <v>3</v>
      </c>
      <c r="R1489" s="7">
        <v>1</v>
      </c>
      <c r="S1489" s="7">
        <v>0</v>
      </c>
      <c r="T1489" s="7">
        <v>1</v>
      </c>
      <c r="U1489" s="7">
        <v>2</v>
      </c>
      <c r="V1489" s="7">
        <v>1</v>
      </c>
      <c r="W1489" s="7">
        <v>2</v>
      </c>
      <c r="X1489" s="7">
        <v>2</v>
      </c>
      <c r="Y1489" s="7">
        <v>0</v>
      </c>
      <c r="Z1489" s="7">
        <v>0</v>
      </c>
      <c r="AA1489"/>
    </row>
    <row r="1490" spans="1:27" x14ac:dyDescent="0.25">
      <c r="A1490" s="24">
        <f t="shared" si="73"/>
        <v>1</v>
      </c>
      <c r="B1490" s="24" t="str">
        <f t="shared" si="71"/>
        <v/>
      </c>
      <c r="C1490" s="24" t="str">
        <f t="shared" si="72"/>
        <v/>
      </c>
      <c r="D1490" s="24">
        <v>2026</v>
      </c>
      <c r="E1490" s="7" t="s">
        <v>1610</v>
      </c>
      <c r="F1490" s="7" t="s">
        <v>1602</v>
      </c>
      <c r="G1490" s="7" t="s">
        <v>32</v>
      </c>
      <c r="H1490" s="7" t="s">
        <v>38</v>
      </c>
      <c r="I1490" s="8">
        <v>0.33300000000000002</v>
      </c>
      <c r="J1490" s="8">
        <v>0.75</v>
      </c>
      <c r="K1490" s="8">
        <v>0.66700000000000004</v>
      </c>
      <c r="L1490" s="8">
        <v>1.417</v>
      </c>
      <c r="M1490" s="7">
        <v>7</v>
      </c>
      <c r="N1490" s="7">
        <v>8</v>
      </c>
      <c r="O1490" s="7">
        <v>3</v>
      </c>
      <c r="P1490" s="7">
        <v>4</v>
      </c>
      <c r="Q1490" s="7">
        <v>1</v>
      </c>
      <c r="R1490" s="7">
        <v>1</v>
      </c>
      <c r="S1490" s="7">
        <v>0</v>
      </c>
      <c r="T1490" s="7">
        <v>0</v>
      </c>
      <c r="U1490" s="7">
        <v>0</v>
      </c>
      <c r="V1490" s="7">
        <v>5</v>
      </c>
      <c r="W1490" s="7">
        <v>0</v>
      </c>
      <c r="X1490" s="7">
        <v>2</v>
      </c>
      <c r="Y1490" s="7">
        <v>0</v>
      </c>
      <c r="Z1490" s="7">
        <v>0</v>
      </c>
      <c r="AA1490"/>
    </row>
    <row r="1491" spans="1:27" x14ac:dyDescent="0.25">
      <c r="A1491" s="24" t="str">
        <f t="shared" si="73"/>
        <v/>
      </c>
      <c r="B1491" s="24" t="str">
        <f t="shared" si="71"/>
        <v/>
      </c>
      <c r="C1491" s="24" t="str">
        <f t="shared" si="72"/>
        <v/>
      </c>
      <c r="D1491" s="24">
        <v>2026</v>
      </c>
      <c r="E1491" s="7" t="s">
        <v>1611</v>
      </c>
      <c r="F1491" s="7" t="s">
        <v>1602</v>
      </c>
      <c r="G1491" s="7" t="s">
        <v>24</v>
      </c>
      <c r="H1491" s="7" t="s">
        <v>38</v>
      </c>
      <c r="I1491" s="8">
        <v>0.32500000000000001</v>
      </c>
      <c r="J1491" s="8">
        <v>0.42199999999999999</v>
      </c>
      <c r="K1491" s="8">
        <v>0.59699999999999998</v>
      </c>
      <c r="L1491" s="8">
        <v>1.02</v>
      </c>
      <c r="M1491" s="7">
        <v>24</v>
      </c>
      <c r="N1491" s="7">
        <v>90</v>
      </c>
      <c r="O1491" s="7">
        <v>77</v>
      </c>
      <c r="P1491" s="7">
        <v>14</v>
      </c>
      <c r="Q1491" s="7">
        <v>25</v>
      </c>
      <c r="R1491" s="7">
        <v>8</v>
      </c>
      <c r="S1491" s="7">
        <v>2</v>
      </c>
      <c r="T1491" s="7">
        <v>3</v>
      </c>
      <c r="U1491" s="7">
        <v>14</v>
      </c>
      <c r="V1491" s="7">
        <v>3</v>
      </c>
      <c r="W1491" s="7">
        <v>10</v>
      </c>
      <c r="X1491" s="7">
        <v>19</v>
      </c>
      <c r="Y1491" s="7">
        <v>5</v>
      </c>
      <c r="Z1491" s="7">
        <v>2</v>
      </c>
      <c r="AA1491"/>
    </row>
    <row r="1492" spans="1:27" x14ac:dyDescent="0.25">
      <c r="A1492" s="24" t="str">
        <f t="shared" si="73"/>
        <v/>
      </c>
      <c r="B1492" s="24" t="str">
        <f t="shared" si="71"/>
        <v/>
      </c>
      <c r="C1492" s="24" t="str">
        <f t="shared" si="72"/>
        <v/>
      </c>
      <c r="D1492" s="24">
        <v>2026</v>
      </c>
      <c r="E1492" s="7" t="s">
        <v>1612</v>
      </c>
      <c r="F1492" s="7" t="s">
        <v>1602</v>
      </c>
      <c r="G1492" s="7" t="s">
        <v>37</v>
      </c>
      <c r="H1492" s="7" t="s">
        <v>40</v>
      </c>
      <c r="I1492" s="8">
        <v>0.29599999999999999</v>
      </c>
      <c r="J1492" s="8">
        <v>0.33100000000000002</v>
      </c>
      <c r="K1492" s="8">
        <v>0.35199999999999998</v>
      </c>
      <c r="L1492" s="8">
        <v>0.68300000000000005</v>
      </c>
      <c r="M1492" s="7">
        <v>39</v>
      </c>
      <c r="N1492" s="7">
        <v>146</v>
      </c>
      <c r="O1492" s="7">
        <v>125</v>
      </c>
      <c r="P1492" s="7">
        <v>16</v>
      </c>
      <c r="Q1492" s="7">
        <v>37</v>
      </c>
      <c r="R1492" s="7">
        <v>5</v>
      </c>
      <c r="S1492" s="7">
        <v>1</v>
      </c>
      <c r="T1492" s="7">
        <v>0</v>
      </c>
      <c r="U1492" s="7">
        <v>19</v>
      </c>
      <c r="V1492" s="7">
        <v>3</v>
      </c>
      <c r="W1492" s="7">
        <v>5</v>
      </c>
      <c r="X1492" s="7">
        <v>15</v>
      </c>
      <c r="Y1492" s="7">
        <v>9</v>
      </c>
      <c r="Z1492" s="7">
        <v>4</v>
      </c>
      <c r="AA1492"/>
    </row>
    <row r="1493" spans="1:27" x14ac:dyDescent="0.25">
      <c r="A1493" s="24" t="str">
        <f t="shared" si="73"/>
        <v/>
      </c>
      <c r="B1493" s="24" t="str">
        <f t="shared" si="71"/>
        <v/>
      </c>
      <c r="C1493" s="24">
        <f t="shared" si="72"/>
        <v>1</v>
      </c>
      <c r="D1493" s="24">
        <v>2026</v>
      </c>
      <c r="E1493" s="7" t="s">
        <v>1613</v>
      </c>
      <c r="F1493" s="7" t="s">
        <v>1602</v>
      </c>
      <c r="G1493" s="7" t="s">
        <v>37</v>
      </c>
      <c r="H1493" s="7" t="s">
        <v>25</v>
      </c>
      <c r="I1493" s="8">
        <v>0.29399999999999998</v>
      </c>
      <c r="J1493" s="8">
        <v>0.47799999999999998</v>
      </c>
      <c r="K1493" s="8">
        <v>0.32400000000000001</v>
      </c>
      <c r="L1493" s="8">
        <v>0.80200000000000005</v>
      </c>
      <c r="M1493" s="7">
        <v>15</v>
      </c>
      <c r="N1493" s="7">
        <v>46</v>
      </c>
      <c r="O1493" s="7">
        <v>34</v>
      </c>
      <c r="P1493" s="7">
        <v>5</v>
      </c>
      <c r="Q1493" s="7">
        <v>10</v>
      </c>
      <c r="R1493" s="7">
        <v>1</v>
      </c>
      <c r="S1493" s="7">
        <v>0</v>
      </c>
      <c r="T1493" s="7">
        <v>0</v>
      </c>
      <c r="U1493" s="7">
        <v>7</v>
      </c>
      <c r="V1493" s="7">
        <v>6</v>
      </c>
      <c r="W1493" s="7">
        <v>6</v>
      </c>
      <c r="X1493" s="7">
        <v>10</v>
      </c>
      <c r="Y1493" s="7">
        <v>2</v>
      </c>
      <c r="Z1493" s="7">
        <v>1</v>
      </c>
      <c r="AA1493"/>
    </row>
    <row r="1494" spans="1:27" x14ac:dyDescent="0.25">
      <c r="A1494" s="24">
        <f t="shared" si="73"/>
        <v>1</v>
      </c>
      <c r="B1494" s="24" t="str">
        <f t="shared" si="71"/>
        <v/>
      </c>
      <c r="C1494" s="24" t="str">
        <f t="shared" si="72"/>
        <v/>
      </c>
      <c r="D1494" s="24">
        <v>2026</v>
      </c>
      <c r="E1494" s="7" t="s">
        <v>1614</v>
      </c>
      <c r="F1494" s="7" t="s">
        <v>1602</v>
      </c>
      <c r="G1494" s="7" t="s">
        <v>29</v>
      </c>
      <c r="H1494" s="7" t="s">
        <v>35</v>
      </c>
      <c r="I1494" s="8">
        <v>0.26300000000000001</v>
      </c>
      <c r="J1494" s="8">
        <v>0.3</v>
      </c>
      <c r="K1494" s="8">
        <v>0.316</v>
      </c>
      <c r="L1494" s="8">
        <v>0.61599999999999999</v>
      </c>
      <c r="M1494" s="7">
        <v>22</v>
      </c>
      <c r="N1494" s="7">
        <v>40</v>
      </c>
      <c r="O1494" s="7">
        <v>38</v>
      </c>
      <c r="P1494" s="7">
        <v>3</v>
      </c>
      <c r="Q1494" s="7">
        <v>10</v>
      </c>
      <c r="R1494" s="7">
        <v>2</v>
      </c>
      <c r="S1494" s="7">
        <v>0</v>
      </c>
      <c r="T1494" s="7">
        <v>0</v>
      </c>
      <c r="U1494" s="7">
        <v>5</v>
      </c>
      <c r="V1494" s="7">
        <v>1</v>
      </c>
      <c r="W1494" s="7">
        <v>1</v>
      </c>
      <c r="X1494" s="7">
        <v>9</v>
      </c>
      <c r="Y1494" s="7">
        <v>0</v>
      </c>
      <c r="Z1494" s="7">
        <v>0</v>
      </c>
      <c r="AA1494"/>
    </row>
    <row r="1495" spans="1:27" x14ac:dyDescent="0.25">
      <c r="A1495" s="24">
        <f t="shared" si="73"/>
        <v>1</v>
      </c>
      <c r="B1495" s="24" t="str">
        <f t="shared" si="71"/>
        <v/>
      </c>
      <c r="C1495" s="24" t="str">
        <f t="shared" si="72"/>
        <v/>
      </c>
      <c r="D1495" s="24">
        <v>2026</v>
      </c>
      <c r="E1495" s="7" t="s">
        <v>1615</v>
      </c>
      <c r="F1495" s="7" t="s">
        <v>1602</v>
      </c>
      <c r="G1495" s="7" t="s">
        <v>29</v>
      </c>
      <c r="H1495" s="7" t="s">
        <v>35</v>
      </c>
      <c r="I1495" s="8">
        <v>0.253</v>
      </c>
      <c r="J1495" s="8">
        <v>0.33300000000000002</v>
      </c>
      <c r="K1495" s="8">
        <v>0.373</v>
      </c>
      <c r="L1495" s="8">
        <v>0.70699999999999996</v>
      </c>
      <c r="M1495" s="7">
        <v>34</v>
      </c>
      <c r="N1495" s="7">
        <v>95</v>
      </c>
      <c r="O1495" s="7">
        <v>83</v>
      </c>
      <c r="P1495" s="7">
        <v>12</v>
      </c>
      <c r="Q1495" s="7">
        <v>21</v>
      </c>
      <c r="R1495" s="7">
        <v>7</v>
      </c>
      <c r="S1495" s="7">
        <v>0</v>
      </c>
      <c r="T1495" s="7">
        <v>1</v>
      </c>
      <c r="U1495" s="7">
        <v>11</v>
      </c>
      <c r="V1495" s="7">
        <v>3</v>
      </c>
      <c r="W1495" s="7">
        <v>7</v>
      </c>
      <c r="X1495" s="7">
        <v>17</v>
      </c>
      <c r="Y1495" s="7">
        <v>2</v>
      </c>
      <c r="Z1495" s="7">
        <v>3</v>
      </c>
      <c r="AA1495"/>
    </row>
    <row r="1496" spans="1:27" x14ac:dyDescent="0.25">
      <c r="A1496" s="24">
        <f t="shared" si="73"/>
        <v>1</v>
      </c>
      <c r="B1496" s="24" t="str">
        <f t="shared" si="71"/>
        <v/>
      </c>
      <c r="C1496" s="24" t="str">
        <f t="shared" si="72"/>
        <v/>
      </c>
      <c r="D1496" s="24">
        <v>2026</v>
      </c>
      <c r="E1496" s="7" t="s">
        <v>1616</v>
      </c>
      <c r="F1496" s="7" t="s">
        <v>1602</v>
      </c>
      <c r="G1496" s="7" t="s">
        <v>29</v>
      </c>
      <c r="H1496" s="7" t="s">
        <v>44</v>
      </c>
      <c r="I1496" s="8">
        <v>0.24</v>
      </c>
      <c r="J1496" s="8">
        <v>0.35599999999999998</v>
      </c>
      <c r="K1496" s="8">
        <v>0.36399999999999999</v>
      </c>
      <c r="L1496" s="8">
        <v>0.72</v>
      </c>
      <c r="M1496" s="7">
        <v>36</v>
      </c>
      <c r="N1496" s="7">
        <v>146</v>
      </c>
      <c r="O1496" s="7">
        <v>121</v>
      </c>
      <c r="P1496" s="7">
        <v>22</v>
      </c>
      <c r="Q1496" s="7">
        <v>29</v>
      </c>
      <c r="R1496" s="7">
        <v>6</v>
      </c>
      <c r="S1496" s="7">
        <v>0</v>
      </c>
      <c r="T1496" s="7">
        <v>3</v>
      </c>
      <c r="U1496" s="7">
        <v>18</v>
      </c>
      <c r="V1496" s="7">
        <v>3</v>
      </c>
      <c r="W1496" s="7">
        <v>20</v>
      </c>
      <c r="X1496" s="7">
        <v>23</v>
      </c>
      <c r="Y1496" s="7">
        <v>2</v>
      </c>
      <c r="Z1496" s="7">
        <v>1</v>
      </c>
      <c r="AA1496"/>
    </row>
    <row r="1497" spans="1:27" x14ac:dyDescent="0.25">
      <c r="A1497" s="24">
        <f t="shared" si="73"/>
        <v>1</v>
      </c>
      <c r="B1497" s="24" t="str">
        <f t="shared" si="71"/>
        <v/>
      </c>
      <c r="C1497" s="24" t="str">
        <f t="shared" si="72"/>
        <v/>
      </c>
      <c r="D1497" s="24">
        <v>2026</v>
      </c>
      <c r="E1497" s="7" t="s">
        <v>1617</v>
      </c>
      <c r="F1497" s="7" t="s">
        <v>1602</v>
      </c>
      <c r="G1497" s="7" t="s">
        <v>29</v>
      </c>
      <c r="H1497" s="7" t="s">
        <v>30</v>
      </c>
      <c r="I1497" s="8">
        <v>0.23499999999999999</v>
      </c>
      <c r="J1497" s="8">
        <v>0.27800000000000002</v>
      </c>
      <c r="K1497" s="8">
        <v>0.29399999999999998</v>
      </c>
      <c r="L1497" s="8">
        <v>0.57199999999999995</v>
      </c>
      <c r="M1497" s="7">
        <v>15</v>
      </c>
      <c r="N1497" s="7">
        <v>19</v>
      </c>
      <c r="O1497" s="7">
        <v>17</v>
      </c>
      <c r="P1497" s="7">
        <v>1</v>
      </c>
      <c r="Q1497" s="7">
        <v>4</v>
      </c>
      <c r="R1497" s="7">
        <v>1</v>
      </c>
      <c r="S1497" s="7">
        <v>0</v>
      </c>
      <c r="T1497" s="7">
        <v>0</v>
      </c>
      <c r="U1497" s="7">
        <v>5</v>
      </c>
      <c r="V1497" s="7">
        <v>0</v>
      </c>
      <c r="W1497" s="7">
        <v>1</v>
      </c>
      <c r="X1497" s="7">
        <v>1</v>
      </c>
      <c r="Y1497" s="7">
        <v>0</v>
      </c>
      <c r="Z1497" s="7">
        <v>0</v>
      </c>
      <c r="AA1497"/>
    </row>
    <row r="1498" spans="1:27" x14ac:dyDescent="0.25">
      <c r="A1498" s="24" t="str">
        <f t="shared" si="73"/>
        <v/>
      </c>
      <c r="B1498" s="24" t="str">
        <f t="shared" si="71"/>
        <v/>
      </c>
      <c r="C1498" s="24">
        <f t="shared" si="72"/>
        <v>1</v>
      </c>
      <c r="D1498" s="24">
        <v>2026</v>
      </c>
      <c r="E1498" s="7" t="s">
        <v>1618</v>
      </c>
      <c r="F1498" s="7" t="s">
        <v>1602</v>
      </c>
      <c r="G1498" s="7" t="s">
        <v>37</v>
      </c>
      <c r="H1498" s="7" t="s">
        <v>27</v>
      </c>
      <c r="I1498" s="8">
        <v>0.23</v>
      </c>
      <c r="J1498" s="8">
        <v>0.32900000000000001</v>
      </c>
      <c r="K1498" s="8">
        <v>0.29499999999999998</v>
      </c>
      <c r="L1498" s="8">
        <v>0.624</v>
      </c>
      <c r="M1498" s="7">
        <v>26</v>
      </c>
      <c r="N1498" s="7">
        <v>70</v>
      </c>
      <c r="O1498" s="7">
        <v>61</v>
      </c>
      <c r="P1498" s="7">
        <v>15</v>
      </c>
      <c r="Q1498" s="7">
        <v>14</v>
      </c>
      <c r="R1498" s="7">
        <v>1</v>
      </c>
      <c r="S1498" s="7">
        <v>0</v>
      </c>
      <c r="T1498" s="7">
        <v>1</v>
      </c>
      <c r="U1498" s="7">
        <v>11</v>
      </c>
      <c r="V1498" s="7">
        <v>3</v>
      </c>
      <c r="W1498" s="7">
        <v>6</v>
      </c>
      <c r="X1498" s="7">
        <v>12</v>
      </c>
      <c r="Y1498" s="7">
        <v>8</v>
      </c>
      <c r="Z1498" s="7">
        <v>2</v>
      </c>
      <c r="AA1498"/>
    </row>
    <row r="1499" spans="1:27" x14ac:dyDescent="0.25">
      <c r="A1499" s="24" t="str">
        <f t="shared" si="73"/>
        <v/>
      </c>
      <c r="B1499" s="24" t="str">
        <f t="shared" si="71"/>
        <v/>
      </c>
      <c r="C1499" s="24" t="str">
        <f t="shared" si="72"/>
        <v/>
      </c>
      <c r="D1499" s="24">
        <v>2026</v>
      </c>
      <c r="E1499" s="7" t="s">
        <v>1619</v>
      </c>
      <c r="F1499" s="7" t="s">
        <v>1602</v>
      </c>
      <c r="G1499" s="7" t="s">
        <v>37</v>
      </c>
      <c r="H1499" s="7" t="s">
        <v>25</v>
      </c>
      <c r="I1499" s="8">
        <v>0.2</v>
      </c>
      <c r="J1499" s="8">
        <v>0.33300000000000002</v>
      </c>
      <c r="K1499" s="8">
        <v>0.2</v>
      </c>
      <c r="L1499" s="8">
        <v>0.53300000000000003</v>
      </c>
      <c r="M1499" s="7">
        <v>4</v>
      </c>
      <c r="N1499" s="7">
        <v>7</v>
      </c>
      <c r="O1499" s="7">
        <v>5</v>
      </c>
      <c r="P1499" s="7">
        <v>0</v>
      </c>
      <c r="Q1499" s="7">
        <v>1</v>
      </c>
      <c r="R1499" s="7">
        <v>0</v>
      </c>
      <c r="S1499" s="7">
        <v>0</v>
      </c>
      <c r="T1499" s="7">
        <v>0</v>
      </c>
      <c r="U1499" s="7">
        <v>1</v>
      </c>
      <c r="V1499" s="7">
        <v>0</v>
      </c>
      <c r="W1499" s="7">
        <v>1</v>
      </c>
      <c r="X1499" s="7">
        <v>1</v>
      </c>
      <c r="Y1499" s="7">
        <v>0</v>
      </c>
      <c r="Z1499" s="7">
        <v>0</v>
      </c>
      <c r="AA1499"/>
    </row>
    <row r="1500" spans="1:27" x14ac:dyDescent="0.25">
      <c r="A1500" s="24" t="str">
        <f t="shared" si="73"/>
        <v/>
      </c>
      <c r="B1500" s="24" t="str">
        <f t="shared" si="71"/>
        <v/>
      </c>
      <c r="C1500" s="24">
        <f t="shared" si="72"/>
        <v>1</v>
      </c>
      <c r="D1500" s="24">
        <v>2026</v>
      </c>
      <c r="E1500" s="7" t="s">
        <v>1620</v>
      </c>
      <c r="F1500" s="7" t="s">
        <v>1602</v>
      </c>
      <c r="G1500" s="7" t="s">
        <v>37</v>
      </c>
      <c r="H1500" s="7" t="s">
        <v>42</v>
      </c>
      <c r="I1500" s="8">
        <v>9.0999999999999998E-2</v>
      </c>
      <c r="J1500" s="8">
        <v>0.28599999999999998</v>
      </c>
      <c r="K1500" s="8">
        <v>9.0999999999999998E-2</v>
      </c>
      <c r="L1500" s="8">
        <v>0.377</v>
      </c>
      <c r="M1500" s="7">
        <v>8</v>
      </c>
      <c r="N1500" s="7">
        <v>14</v>
      </c>
      <c r="O1500" s="7">
        <v>11</v>
      </c>
      <c r="P1500" s="7">
        <v>3</v>
      </c>
      <c r="Q1500" s="7">
        <v>1</v>
      </c>
      <c r="R1500" s="7">
        <v>0</v>
      </c>
      <c r="S1500" s="7">
        <v>0</v>
      </c>
      <c r="T1500" s="7">
        <v>0</v>
      </c>
      <c r="U1500" s="7">
        <v>1</v>
      </c>
      <c r="V1500" s="7">
        <v>0</v>
      </c>
      <c r="W1500" s="7">
        <v>3</v>
      </c>
      <c r="X1500" s="7">
        <v>4</v>
      </c>
      <c r="Y1500" s="7">
        <v>0</v>
      </c>
      <c r="Z1500" s="7">
        <v>0</v>
      </c>
      <c r="AA1500"/>
    </row>
    <row r="1501" spans="1:27" x14ac:dyDescent="0.25">
      <c r="A1501" s="24">
        <f t="shared" si="73"/>
        <v>1</v>
      </c>
      <c r="B1501" s="24" t="str">
        <f t="shared" si="71"/>
        <v/>
      </c>
      <c r="C1501" s="24" t="str">
        <f t="shared" si="72"/>
        <v/>
      </c>
      <c r="D1501" s="24">
        <v>2026</v>
      </c>
      <c r="E1501" s="7" t="s">
        <v>1621</v>
      </c>
      <c r="F1501" s="7" t="s">
        <v>1602</v>
      </c>
      <c r="G1501" s="7" t="s">
        <v>29</v>
      </c>
      <c r="H1501" s="7" t="s">
        <v>33</v>
      </c>
      <c r="I1501" s="8">
        <v>0</v>
      </c>
      <c r="J1501" s="8">
        <v>0</v>
      </c>
      <c r="K1501" s="8">
        <v>0</v>
      </c>
      <c r="L1501" s="8">
        <v>0</v>
      </c>
      <c r="M1501" s="7">
        <v>1</v>
      </c>
      <c r="N1501" s="7">
        <v>1</v>
      </c>
      <c r="O1501" s="7">
        <v>1</v>
      </c>
      <c r="P1501" s="7">
        <v>0</v>
      </c>
      <c r="Q1501" s="7">
        <v>0</v>
      </c>
      <c r="R1501" s="7">
        <v>0</v>
      </c>
      <c r="S1501" s="7">
        <v>0</v>
      </c>
      <c r="T1501" s="7">
        <v>0</v>
      </c>
      <c r="U1501" s="7">
        <v>0</v>
      </c>
      <c r="V1501" s="7">
        <v>0</v>
      </c>
      <c r="W1501" s="7">
        <v>0</v>
      </c>
      <c r="X1501" s="7">
        <v>0</v>
      </c>
      <c r="Y1501" s="7">
        <v>0</v>
      </c>
      <c r="Z1501" s="7">
        <v>0</v>
      </c>
      <c r="AA1501"/>
    </row>
    <row r="1502" spans="1:27" x14ac:dyDescent="0.25">
      <c r="A1502" s="24" t="str">
        <f t="shared" si="73"/>
        <v/>
      </c>
      <c r="B1502" s="24" t="str">
        <f t="shared" si="71"/>
        <v/>
      </c>
      <c r="C1502" s="24" t="str">
        <f t="shared" si="72"/>
        <v/>
      </c>
      <c r="D1502" s="24">
        <v>2026</v>
      </c>
      <c r="E1502" s="7" t="s">
        <v>1622</v>
      </c>
      <c r="F1502" s="7" t="s">
        <v>1602</v>
      </c>
      <c r="G1502" s="7" t="s">
        <v>24</v>
      </c>
      <c r="H1502" s="7" t="s">
        <v>42</v>
      </c>
      <c r="I1502" s="8">
        <v>0</v>
      </c>
      <c r="J1502" s="8">
        <v>0</v>
      </c>
      <c r="K1502" s="8">
        <v>0</v>
      </c>
      <c r="L1502" s="8">
        <v>0</v>
      </c>
      <c r="M1502" s="7">
        <v>2</v>
      </c>
      <c r="N1502" s="7">
        <v>2</v>
      </c>
      <c r="O1502" s="7">
        <v>2</v>
      </c>
      <c r="P1502" s="7">
        <v>2</v>
      </c>
      <c r="Q1502" s="7">
        <v>0</v>
      </c>
      <c r="R1502" s="7">
        <v>0</v>
      </c>
      <c r="S1502" s="7">
        <v>0</v>
      </c>
      <c r="T1502" s="7">
        <v>0</v>
      </c>
      <c r="U1502" s="7">
        <v>0</v>
      </c>
      <c r="V1502" s="7">
        <v>0</v>
      </c>
      <c r="W1502" s="7">
        <v>0</v>
      </c>
      <c r="X1502" s="7">
        <v>2</v>
      </c>
      <c r="Y1502" s="7">
        <v>0</v>
      </c>
      <c r="Z1502" s="7">
        <v>0</v>
      </c>
      <c r="AA1502"/>
    </row>
    <row r="1503" spans="1:27" x14ac:dyDescent="0.25">
      <c r="A1503" s="24" t="str">
        <f t="shared" si="73"/>
        <v/>
      </c>
      <c r="B1503" s="24" t="str">
        <f t="shared" si="71"/>
        <v/>
      </c>
      <c r="C1503" s="24">
        <f t="shared" si="72"/>
        <v>1</v>
      </c>
      <c r="D1503" s="24">
        <v>2026</v>
      </c>
      <c r="E1503" s="7" t="s">
        <v>1623</v>
      </c>
      <c r="F1503" s="7" t="s">
        <v>1624</v>
      </c>
      <c r="G1503" s="7" t="s">
        <v>24</v>
      </c>
      <c r="H1503" s="7" t="s">
        <v>30</v>
      </c>
      <c r="I1503" s="8">
        <v>0.34599999999999997</v>
      </c>
      <c r="J1503" s="8">
        <v>0.46899999999999997</v>
      </c>
      <c r="K1503" s="8">
        <v>0.63200000000000001</v>
      </c>
      <c r="L1503" s="8">
        <v>1.1020000000000001</v>
      </c>
      <c r="M1503" s="7">
        <v>51</v>
      </c>
      <c r="N1503" s="7">
        <v>228</v>
      </c>
      <c r="O1503" s="7">
        <v>185</v>
      </c>
      <c r="P1503" s="7">
        <v>47</v>
      </c>
      <c r="Q1503" s="7">
        <v>64</v>
      </c>
      <c r="R1503" s="7">
        <v>16</v>
      </c>
      <c r="S1503" s="7">
        <v>2</v>
      </c>
      <c r="T1503" s="7">
        <v>11</v>
      </c>
      <c r="U1503" s="7">
        <v>47</v>
      </c>
      <c r="V1503" s="7">
        <v>3</v>
      </c>
      <c r="W1503" s="7">
        <v>40</v>
      </c>
      <c r="X1503" s="7">
        <v>21</v>
      </c>
      <c r="Y1503" s="7">
        <v>6</v>
      </c>
      <c r="Z1503" s="7">
        <v>5</v>
      </c>
      <c r="AA1503"/>
    </row>
    <row r="1504" spans="1:27" x14ac:dyDescent="0.25">
      <c r="A1504" s="24" t="str">
        <f t="shared" si="73"/>
        <v/>
      </c>
      <c r="B1504" s="24" t="str">
        <f t="shared" si="71"/>
        <v/>
      </c>
      <c r="C1504" s="24" t="str">
        <f t="shared" si="72"/>
        <v/>
      </c>
      <c r="D1504" s="24">
        <v>2026</v>
      </c>
      <c r="E1504" s="7" t="s">
        <v>1625</v>
      </c>
      <c r="F1504" s="7" t="s">
        <v>1624</v>
      </c>
      <c r="G1504" s="7" t="s">
        <v>37</v>
      </c>
      <c r="H1504" s="7" t="s">
        <v>35</v>
      </c>
      <c r="I1504" s="8">
        <v>0.307</v>
      </c>
      <c r="J1504" s="8">
        <v>0.495</v>
      </c>
      <c r="K1504" s="8">
        <v>0.45300000000000001</v>
      </c>
      <c r="L1504" s="8">
        <v>0.94699999999999995</v>
      </c>
      <c r="M1504" s="7">
        <v>43</v>
      </c>
      <c r="N1504" s="7">
        <v>189</v>
      </c>
      <c r="O1504" s="7">
        <v>137</v>
      </c>
      <c r="P1504" s="7">
        <v>39</v>
      </c>
      <c r="Q1504" s="7">
        <v>42</v>
      </c>
      <c r="R1504" s="7">
        <v>8</v>
      </c>
      <c r="S1504" s="7">
        <v>0</v>
      </c>
      <c r="T1504" s="7">
        <v>4</v>
      </c>
      <c r="U1504" s="7">
        <v>27</v>
      </c>
      <c r="V1504" s="7">
        <v>14</v>
      </c>
      <c r="W1504" s="7">
        <v>37</v>
      </c>
      <c r="X1504" s="7">
        <v>29</v>
      </c>
      <c r="Y1504" s="7">
        <v>7</v>
      </c>
      <c r="Z1504" s="7">
        <v>3</v>
      </c>
      <c r="AA1504"/>
    </row>
    <row r="1505" spans="1:27" x14ac:dyDescent="0.25">
      <c r="A1505" s="24" t="str">
        <f t="shared" si="73"/>
        <v/>
      </c>
      <c r="B1505" s="24" t="str">
        <f t="shared" si="71"/>
        <v/>
      </c>
      <c r="C1505" s="24" t="str">
        <f t="shared" si="72"/>
        <v/>
      </c>
      <c r="D1505" s="24">
        <v>2026</v>
      </c>
      <c r="E1505" s="7" t="s">
        <v>1626</v>
      </c>
      <c r="F1505" s="7" t="s">
        <v>1624</v>
      </c>
      <c r="G1505" s="7" t="s">
        <v>24</v>
      </c>
      <c r="H1505" s="7" t="s">
        <v>35</v>
      </c>
      <c r="I1505" s="8">
        <v>0.28499999999999998</v>
      </c>
      <c r="J1505" s="8">
        <v>0.38400000000000001</v>
      </c>
      <c r="K1505" s="8">
        <v>0.46500000000000002</v>
      </c>
      <c r="L1505" s="8">
        <v>0.84899999999999998</v>
      </c>
      <c r="M1505" s="7">
        <v>48</v>
      </c>
      <c r="N1505" s="7">
        <v>203</v>
      </c>
      <c r="O1505" s="7">
        <v>172</v>
      </c>
      <c r="P1505" s="7">
        <v>37</v>
      </c>
      <c r="Q1505" s="7">
        <v>49</v>
      </c>
      <c r="R1505" s="7">
        <v>11</v>
      </c>
      <c r="S1505" s="7">
        <v>1</v>
      </c>
      <c r="T1505" s="7">
        <v>6</v>
      </c>
      <c r="U1505" s="7">
        <v>33</v>
      </c>
      <c r="V1505" s="7">
        <v>7</v>
      </c>
      <c r="W1505" s="7">
        <v>22</v>
      </c>
      <c r="X1505" s="7">
        <v>35</v>
      </c>
      <c r="Y1505" s="7">
        <v>2</v>
      </c>
      <c r="Z1505" s="7">
        <v>0</v>
      </c>
      <c r="AA1505"/>
    </row>
    <row r="1506" spans="1:27" x14ac:dyDescent="0.25">
      <c r="A1506" s="24">
        <f t="shared" si="73"/>
        <v>1</v>
      </c>
      <c r="B1506" s="24" t="str">
        <f t="shared" si="71"/>
        <v/>
      </c>
      <c r="C1506" s="24" t="str">
        <f t="shared" si="72"/>
        <v/>
      </c>
      <c r="D1506" s="24">
        <v>2026</v>
      </c>
      <c r="E1506" s="7" t="s">
        <v>1627</v>
      </c>
      <c r="F1506" s="7" t="s">
        <v>1624</v>
      </c>
      <c r="G1506" s="7" t="s">
        <v>29</v>
      </c>
      <c r="H1506" s="7" t="s">
        <v>44</v>
      </c>
      <c r="I1506" s="8">
        <v>0.28000000000000003</v>
      </c>
      <c r="J1506" s="8">
        <v>0.36699999999999999</v>
      </c>
      <c r="K1506" s="8">
        <v>0.34300000000000003</v>
      </c>
      <c r="L1506" s="8">
        <v>0.71</v>
      </c>
      <c r="M1506" s="7">
        <v>52</v>
      </c>
      <c r="N1506" s="7">
        <v>241</v>
      </c>
      <c r="O1506" s="7">
        <v>207</v>
      </c>
      <c r="P1506" s="7">
        <v>37</v>
      </c>
      <c r="Q1506" s="7">
        <v>58</v>
      </c>
      <c r="R1506" s="7">
        <v>10</v>
      </c>
      <c r="S1506" s="7">
        <v>0</v>
      </c>
      <c r="T1506" s="7">
        <v>1</v>
      </c>
      <c r="U1506" s="7">
        <v>28</v>
      </c>
      <c r="V1506" s="7">
        <v>4</v>
      </c>
      <c r="W1506" s="7">
        <v>26</v>
      </c>
      <c r="X1506" s="7">
        <v>15</v>
      </c>
      <c r="Y1506" s="7">
        <v>13</v>
      </c>
      <c r="Z1506" s="7">
        <v>1</v>
      </c>
      <c r="AA1506"/>
    </row>
    <row r="1507" spans="1:27" x14ac:dyDescent="0.25">
      <c r="A1507" s="24" t="str">
        <f t="shared" si="73"/>
        <v/>
      </c>
      <c r="B1507" s="24" t="str">
        <f t="shared" si="71"/>
        <v/>
      </c>
      <c r="C1507" s="24" t="str">
        <f t="shared" si="72"/>
        <v/>
      </c>
      <c r="D1507" s="24">
        <v>2026</v>
      </c>
      <c r="E1507" s="7" t="s">
        <v>1628</v>
      </c>
      <c r="F1507" s="7" t="s">
        <v>1624</v>
      </c>
      <c r="G1507" s="7" t="s">
        <v>24</v>
      </c>
      <c r="H1507" s="7" t="s">
        <v>40</v>
      </c>
      <c r="I1507" s="8">
        <v>0.27600000000000002</v>
      </c>
      <c r="J1507" s="8">
        <v>0.40200000000000002</v>
      </c>
      <c r="K1507" s="8">
        <v>0.307</v>
      </c>
      <c r="L1507" s="8">
        <v>0.70899999999999996</v>
      </c>
      <c r="M1507" s="7">
        <v>54</v>
      </c>
      <c r="N1507" s="7">
        <v>248</v>
      </c>
      <c r="O1507" s="7">
        <v>192</v>
      </c>
      <c r="P1507" s="7">
        <v>39</v>
      </c>
      <c r="Q1507" s="7">
        <v>53</v>
      </c>
      <c r="R1507" s="7">
        <v>6</v>
      </c>
      <c r="S1507" s="7">
        <v>0</v>
      </c>
      <c r="T1507" s="7">
        <v>0</v>
      </c>
      <c r="U1507" s="7">
        <v>24</v>
      </c>
      <c r="V1507" s="7">
        <v>6</v>
      </c>
      <c r="W1507" s="7">
        <v>37</v>
      </c>
      <c r="X1507" s="7">
        <v>27</v>
      </c>
      <c r="Y1507" s="7">
        <v>22</v>
      </c>
      <c r="Z1507" s="7">
        <v>6</v>
      </c>
      <c r="AA1507"/>
    </row>
    <row r="1508" spans="1:27" x14ac:dyDescent="0.25">
      <c r="A1508" s="24" t="str">
        <f t="shared" si="73"/>
        <v/>
      </c>
      <c r="B1508" s="24" t="str">
        <f t="shared" si="71"/>
        <v/>
      </c>
      <c r="C1508" s="24" t="str">
        <f t="shared" si="72"/>
        <v/>
      </c>
      <c r="D1508" s="24">
        <v>2026</v>
      </c>
      <c r="E1508" s="7" t="s">
        <v>1629</v>
      </c>
      <c r="F1508" s="7" t="s">
        <v>1624</v>
      </c>
      <c r="G1508" s="7" t="s">
        <v>47</v>
      </c>
      <c r="H1508" s="7" t="s">
        <v>27</v>
      </c>
      <c r="I1508" s="8">
        <v>0.27500000000000002</v>
      </c>
      <c r="J1508" s="8">
        <v>0.35699999999999998</v>
      </c>
      <c r="K1508" s="8">
        <v>0.41499999999999998</v>
      </c>
      <c r="L1508" s="8">
        <v>0.77200000000000002</v>
      </c>
      <c r="M1508" s="7">
        <v>48</v>
      </c>
      <c r="N1508" s="7">
        <v>196</v>
      </c>
      <c r="O1508" s="7">
        <v>171</v>
      </c>
      <c r="P1508" s="7">
        <v>29</v>
      </c>
      <c r="Q1508" s="7">
        <v>47</v>
      </c>
      <c r="R1508" s="7">
        <v>11</v>
      </c>
      <c r="S1508" s="7">
        <v>2</v>
      </c>
      <c r="T1508" s="7">
        <v>3</v>
      </c>
      <c r="U1508" s="7">
        <v>33</v>
      </c>
      <c r="V1508" s="7">
        <v>4</v>
      </c>
      <c r="W1508" s="7">
        <v>19</v>
      </c>
      <c r="X1508" s="7">
        <v>33</v>
      </c>
      <c r="Y1508" s="7">
        <v>10</v>
      </c>
      <c r="Z1508" s="7">
        <v>6</v>
      </c>
      <c r="AA1508"/>
    </row>
    <row r="1509" spans="1:27" x14ac:dyDescent="0.25">
      <c r="A1509" s="24" t="str">
        <f t="shared" si="73"/>
        <v/>
      </c>
      <c r="B1509" s="24" t="str">
        <f t="shared" si="71"/>
        <v/>
      </c>
      <c r="C1509" s="24" t="str">
        <f t="shared" si="72"/>
        <v/>
      </c>
      <c r="D1509" s="24">
        <v>2026</v>
      </c>
      <c r="E1509" s="7" t="s">
        <v>1630</v>
      </c>
      <c r="F1509" s="7" t="s">
        <v>1624</v>
      </c>
      <c r="G1509" s="7" t="s">
        <v>47</v>
      </c>
      <c r="H1509" s="7" t="s">
        <v>42</v>
      </c>
      <c r="I1509" s="8">
        <v>0.221</v>
      </c>
      <c r="J1509" s="8">
        <v>0.313</v>
      </c>
      <c r="K1509" s="8">
        <v>0.27600000000000002</v>
      </c>
      <c r="L1509" s="8">
        <v>0.58899999999999997</v>
      </c>
      <c r="M1509" s="7">
        <v>44</v>
      </c>
      <c r="N1509" s="7">
        <v>172</v>
      </c>
      <c r="O1509" s="7">
        <v>145</v>
      </c>
      <c r="P1509" s="7">
        <v>22</v>
      </c>
      <c r="Q1509" s="7">
        <v>32</v>
      </c>
      <c r="R1509" s="7">
        <v>8</v>
      </c>
      <c r="S1509" s="7">
        <v>0</v>
      </c>
      <c r="T1509" s="7">
        <v>0</v>
      </c>
      <c r="U1509" s="7">
        <v>18</v>
      </c>
      <c r="V1509" s="7">
        <v>7</v>
      </c>
      <c r="W1509" s="7">
        <v>13</v>
      </c>
      <c r="X1509" s="7">
        <v>39</v>
      </c>
      <c r="Y1509" s="7">
        <v>1</v>
      </c>
      <c r="Z1509" s="7">
        <v>1</v>
      </c>
      <c r="AA1509"/>
    </row>
    <row r="1510" spans="1:27" x14ac:dyDescent="0.25">
      <c r="A1510" s="24" t="str">
        <f t="shared" si="73"/>
        <v/>
      </c>
      <c r="B1510" s="24" t="str">
        <f t="shared" si="71"/>
        <v/>
      </c>
      <c r="C1510" s="24" t="str">
        <f t="shared" si="72"/>
        <v/>
      </c>
      <c r="D1510" s="24">
        <v>2026</v>
      </c>
      <c r="E1510" s="7" t="s">
        <v>1631</v>
      </c>
      <c r="F1510" s="7" t="s">
        <v>1624</v>
      </c>
      <c r="G1510" s="7" t="s">
        <v>24</v>
      </c>
      <c r="H1510" s="7" t="s">
        <v>33</v>
      </c>
      <c r="I1510" s="8">
        <v>0.30599999999999999</v>
      </c>
      <c r="J1510" s="8">
        <v>0.373</v>
      </c>
      <c r="K1510" s="8">
        <v>0.40300000000000002</v>
      </c>
      <c r="L1510" s="8">
        <v>0.77600000000000002</v>
      </c>
      <c r="M1510" s="7">
        <v>37</v>
      </c>
      <c r="N1510" s="7">
        <v>150</v>
      </c>
      <c r="O1510" s="7">
        <v>134</v>
      </c>
      <c r="P1510" s="7">
        <v>19</v>
      </c>
      <c r="Q1510" s="7">
        <v>41</v>
      </c>
      <c r="R1510" s="7">
        <v>10</v>
      </c>
      <c r="S1510" s="7">
        <v>0</v>
      </c>
      <c r="T1510" s="7">
        <v>1</v>
      </c>
      <c r="U1510" s="7">
        <v>24</v>
      </c>
      <c r="V1510" s="7">
        <v>4</v>
      </c>
      <c r="W1510" s="7">
        <v>11</v>
      </c>
      <c r="X1510" s="7">
        <v>22</v>
      </c>
      <c r="Y1510" s="7">
        <v>4</v>
      </c>
      <c r="Z1510" s="7">
        <v>1</v>
      </c>
      <c r="AA1510"/>
    </row>
    <row r="1511" spans="1:27" x14ac:dyDescent="0.25">
      <c r="A1511" s="24" t="str">
        <f t="shared" si="73"/>
        <v/>
      </c>
      <c r="B1511" s="24" t="str">
        <f t="shared" si="71"/>
        <v/>
      </c>
      <c r="C1511" s="24" t="str">
        <f t="shared" si="72"/>
        <v/>
      </c>
      <c r="D1511" s="24">
        <v>2026</v>
      </c>
      <c r="E1511" s="7" t="s">
        <v>1632</v>
      </c>
      <c r="F1511" s="7" t="s">
        <v>1624</v>
      </c>
      <c r="G1511" s="7" t="s">
        <v>24</v>
      </c>
      <c r="H1511" s="7" t="s">
        <v>33</v>
      </c>
      <c r="I1511" s="8">
        <v>0.27400000000000002</v>
      </c>
      <c r="J1511" s="8">
        <v>0.36599999999999999</v>
      </c>
      <c r="K1511" s="8">
        <v>0.371</v>
      </c>
      <c r="L1511" s="8">
        <v>0.73699999999999999</v>
      </c>
      <c r="M1511" s="7">
        <v>18</v>
      </c>
      <c r="N1511" s="7">
        <v>73</v>
      </c>
      <c r="O1511" s="7">
        <v>62</v>
      </c>
      <c r="P1511" s="7">
        <v>13</v>
      </c>
      <c r="Q1511" s="7">
        <v>17</v>
      </c>
      <c r="R1511" s="7">
        <v>1</v>
      </c>
      <c r="S1511" s="7">
        <v>1</v>
      </c>
      <c r="T1511" s="7">
        <v>1</v>
      </c>
      <c r="U1511" s="7">
        <v>10</v>
      </c>
      <c r="V1511" s="7">
        <v>1</v>
      </c>
      <c r="W1511" s="7">
        <v>8</v>
      </c>
      <c r="X1511" s="7">
        <v>13</v>
      </c>
      <c r="Y1511" s="7">
        <v>1</v>
      </c>
      <c r="Z1511" s="7">
        <v>1</v>
      </c>
      <c r="AA1511"/>
    </row>
    <row r="1512" spans="1:27" x14ac:dyDescent="0.25">
      <c r="A1512" s="24" t="str">
        <f t="shared" si="73"/>
        <v/>
      </c>
      <c r="B1512" s="24" t="str">
        <f t="shared" si="71"/>
        <v/>
      </c>
      <c r="C1512" s="24" t="str">
        <f t="shared" si="72"/>
        <v/>
      </c>
      <c r="D1512" s="24">
        <v>2026</v>
      </c>
      <c r="E1512" s="7" t="s">
        <v>1633</v>
      </c>
      <c r="F1512" s="7" t="s">
        <v>1624</v>
      </c>
      <c r="G1512" s="7" t="s">
        <v>24</v>
      </c>
      <c r="H1512" s="7" t="s">
        <v>27</v>
      </c>
      <c r="I1512" s="8">
        <v>0.255</v>
      </c>
      <c r="J1512" s="8">
        <v>0.34200000000000003</v>
      </c>
      <c r="K1512" s="8">
        <v>0.29599999999999999</v>
      </c>
      <c r="L1512" s="8">
        <v>0.63800000000000001</v>
      </c>
      <c r="M1512" s="7">
        <v>30</v>
      </c>
      <c r="N1512" s="7">
        <v>114</v>
      </c>
      <c r="O1512" s="7">
        <v>98</v>
      </c>
      <c r="P1512" s="7">
        <v>17</v>
      </c>
      <c r="Q1512" s="7">
        <v>25</v>
      </c>
      <c r="R1512" s="7">
        <v>4</v>
      </c>
      <c r="S1512" s="7">
        <v>0</v>
      </c>
      <c r="T1512" s="7">
        <v>0</v>
      </c>
      <c r="U1512" s="7">
        <v>14</v>
      </c>
      <c r="V1512" s="7">
        <v>2</v>
      </c>
      <c r="W1512" s="7">
        <v>11</v>
      </c>
      <c r="X1512" s="7">
        <v>25</v>
      </c>
      <c r="Y1512" s="7">
        <v>5</v>
      </c>
      <c r="Z1512" s="7">
        <v>6</v>
      </c>
      <c r="AA1512"/>
    </row>
    <row r="1513" spans="1:27" x14ac:dyDescent="0.25">
      <c r="A1513" s="24" t="str">
        <f t="shared" si="73"/>
        <v/>
      </c>
      <c r="B1513" s="24" t="str">
        <f t="shared" si="71"/>
        <v/>
      </c>
      <c r="C1513" s="24" t="str">
        <f t="shared" si="72"/>
        <v/>
      </c>
      <c r="D1513" s="24">
        <v>2026</v>
      </c>
      <c r="E1513" s="7" t="s">
        <v>1634</v>
      </c>
      <c r="F1513" s="7" t="s">
        <v>1624</v>
      </c>
      <c r="G1513" s="7" t="s">
        <v>37</v>
      </c>
      <c r="H1513" s="7" t="s">
        <v>38</v>
      </c>
      <c r="I1513" s="8">
        <v>0.24399999999999999</v>
      </c>
      <c r="J1513" s="8">
        <v>0.35199999999999998</v>
      </c>
      <c r="K1513" s="8">
        <v>0.378</v>
      </c>
      <c r="L1513" s="8">
        <v>0.73</v>
      </c>
      <c r="M1513" s="7">
        <v>31</v>
      </c>
      <c r="N1513" s="7">
        <v>110</v>
      </c>
      <c r="O1513" s="7">
        <v>90</v>
      </c>
      <c r="P1513" s="7">
        <v>15</v>
      </c>
      <c r="Q1513" s="7">
        <v>22</v>
      </c>
      <c r="R1513" s="7">
        <v>4</v>
      </c>
      <c r="S1513" s="7">
        <v>1</v>
      </c>
      <c r="T1513" s="7">
        <v>2</v>
      </c>
      <c r="U1513" s="7">
        <v>12</v>
      </c>
      <c r="V1513" s="7">
        <v>0</v>
      </c>
      <c r="W1513" s="7">
        <v>16</v>
      </c>
      <c r="X1513" s="7">
        <v>20</v>
      </c>
      <c r="Y1513" s="7">
        <v>0</v>
      </c>
      <c r="Z1513" s="7">
        <v>1</v>
      </c>
      <c r="AA1513"/>
    </row>
    <row r="1514" spans="1:27" x14ac:dyDescent="0.25">
      <c r="A1514" s="24" t="str">
        <f t="shared" si="73"/>
        <v/>
      </c>
      <c r="B1514" s="24" t="str">
        <f t="shared" si="71"/>
        <v/>
      </c>
      <c r="C1514" s="24" t="str">
        <f t="shared" si="72"/>
        <v/>
      </c>
      <c r="D1514" s="24">
        <v>2026</v>
      </c>
      <c r="E1514" s="7" t="s">
        <v>1635</v>
      </c>
      <c r="F1514" s="7" t="s">
        <v>1624</v>
      </c>
      <c r="G1514" s="7" t="s">
        <v>37</v>
      </c>
      <c r="H1514" s="7" t="s">
        <v>25</v>
      </c>
      <c r="I1514" s="8">
        <v>0.21199999999999999</v>
      </c>
      <c r="J1514" s="8">
        <v>0.32900000000000001</v>
      </c>
      <c r="K1514" s="8">
        <v>0.29699999999999999</v>
      </c>
      <c r="L1514" s="8">
        <v>0.625</v>
      </c>
      <c r="M1514" s="7">
        <v>39</v>
      </c>
      <c r="N1514" s="7">
        <v>151</v>
      </c>
      <c r="O1514" s="7">
        <v>118</v>
      </c>
      <c r="P1514" s="7">
        <v>17</v>
      </c>
      <c r="Q1514" s="7">
        <v>25</v>
      </c>
      <c r="R1514" s="7">
        <v>7</v>
      </c>
      <c r="S1514" s="7">
        <v>0</v>
      </c>
      <c r="T1514" s="7">
        <v>1</v>
      </c>
      <c r="U1514" s="7">
        <v>16</v>
      </c>
      <c r="V1514" s="7">
        <v>9</v>
      </c>
      <c r="W1514" s="7">
        <v>13</v>
      </c>
      <c r="X1514" s="7">
        <v>25</v>
      </c>
      <c r="Y1514" s="7">
        <v>2</v>
      </c>
      <c r="Z1514" s="7">
        <v>1</v>
      </c>
      <c r="AA1514"/>
    </row>
    <row r="1515" spans="1:27" x14ac:dyDescent="0.25">
      <c r="A1515" s="24" t="str">
        <f t="shared" si="73"/>
        <v/>
      </c>
      <c r="B1515" s="24" t="str">
        <f t="shared" si="71"/>
        <v/>
      </c>
      <c r="C1515" s="24" t="str">
        <f t="shared" si="72"/>
        <v/>
      </c>
      <c r="D1515" s="24">
        <v>2026</v>
      </c>
      <c r="E1515" s="7" t="s">
        <v>1636</v>
      </c>
      <c r="F1515" s="7" t="s">
        <v>1624</v>
      </c>
      <c r="G1515" s="7" t="s">
        <v>37</v>
      </c>
      <c r="H1515" s="7" t="s">
        <v>40</v>
      </c>
      <c r="I1515" s="8">
        <v>0.182</v>
      </c>
      <c r="J1515" s="8">
        <v>0.308</v>
      </c>
      <c r="K1515" s="8">
        <v>0.182</v>
      </c>
      <c r="L1515" s="8">
        <v>0.49</v>
      </c>
      <c r="M1515" s="7">
        <v>9</v>
      </c>
      <c r="N1515" s="7">
        <v>27</v>
      </c>
      <c r="O1515" s="7">
        <v>22</v>
      </c>
      <c r="P1515" s="7">
        <v>2</v>
      </c>
      <c r="Q1515" s="7">
        <v>4</v>
      </c>
      <c r="R1515" s="7">
        <v>0</v>
      </c>
      <c r="S1515" s="7">
        <v>0</v>
      </c>
      <c r="T1515" s="7">
        <v>0</v>
      </c>
      <c r="U1515" s="7">
        <v>2</v>
      </c>
      <c r="V1515" s="7">
        <v>1</v>
      </c>
      <c r="W1515" s="7">
        <v>3</v>
      </c>
      <c r="X1515" s="7">
        <v>8</v>
      </c>
      <c r="Y1515" s="7">
        <v>3</v>
      </c>
      <c r="Z1515" s="7">
        <v>0</v>
      </c>
      <c r="AA1515"/>
    </row>
    <row r="1516" spans="1:27" x14ac:dyDescent="0.25">
      <c r="A1516" s="24">
        <f t="shared" si="73"/>
        <v>1</v>
      </c>
      <c r="B1516" s="24" t="str">
        <f t="shared" si="71"/>
        <v/>
      </c>
      <c r="C1516" s="24" t="str">
        <f t="shared" si="72"/>
        <v/>
      </c>
      <c r="D1516" s="24">
        <v>2026</v>
      </c>
      <c r="E1516" s="7" t="s">
        <v>1637</v>
      </c>
      <c r="F1516" s="7" t="s">
        <v>1624</v>
      </c>
      <c r="G1516" s="7" t="s">
        <v>29</v>
      </c>
      <c r="H1516" s="7" t="s">
        <v>35</v>
      </c>
      <c r="I1516" s="8">
        <v>0.152</v>
      </c>
      <c r="J1516" s="8">
        <v>0.24299999999999999</v>
      </c>
      <c r="K1516" s="8">
        <v>0.152</v>
      </c>
      <c r="L1516" s="8">
        <v>0.39500000000000002</v>
      </c>
      <c r="M1516" s="7">
        <v>15</v>
      </c>
      <c r="N1516" s="7">
        <v>39</v>
      </c>
      <c r="O1516" s="7">
        <v>33</v>
      </c>
      <c r="P1516" s="7">
        <v>5</v>
      </c>
      <c r="Q1516" s="7">
        <v>5</v>
      </c>
      <c r="R1516" s="7">
        <v>0</v>
      </c>
      <c r="S1516" s="7">
        <v>0</v>
      </c>
      <c r="T1516" s="7">
        <v>0</v>
      </c>
      <c r="U1516" s="7">
        <v>1</v>
      </c>
      <c r="V1516" s="7">
        <v>0</v>
      </c>
      <c r="W1516" s="7">
        <v>4</v>
      </c>
      <c r="X1516" s="7">
        <v>13</v>
      </c>
      <c r="Y1516" s="7">
        <v>4</v>
      </c>
      <c r="Z1516" s="7">
        <v>1</v>
      </c>
      <c r="AA1516"/>
    </row>
    <row r="1517" spans="1:27" x14ac:dyDescent="0.25">
      <c r="A1517" s="24" t="str">
        <f t="shared" si="73"/>
        <v/>
      </c>
      <c r="B1517" s="24" t="str">
        <f t="shared" si="71"/>
        <v/>
      </c>
      <c r="C1517" s="24" t="str">
        <f t="shared" si="72"/>
        <v/>
      </c>
      <c r="D1517" s="24">
        <v>2026</v>
      </c>
      <c r="E1517" s="7" t="s">
        <v>1638</v>
      </c>
      <c r="F1517" s="7" t="s">
        <v>1624</v>
      </c>
      <c r="G1517" s="7" t="s">
        <v>37</v>
      </c>
      <c r="H1517" s="7" t="s">
        <v>30</v>
      </c>
      <c r="I1517" s="8">
        <v>0.111</v>
      </c>
      <c r="J1517" s="8">
        <v>0.2</v>
      </c>
      <c r="K1517" s="8">
        <v>0.111</v>
      </c>
      <c r="L1517" s="8">
        <v>0.311</v>
      </c>
      <c r="M1517" s="7">
        <v>13</v>
      </c>
      <c r="N1517" s="7">
        <v>20</v>
      </c>
      <c r="O1517" s="7">
        <v>18</v>
      </c>
      <c r="P1517" s="7">
        <v>1</v>
      </c>
      <c r="Q1517" s="7">
        <v>2</v>
      </c>
      <c r="R1517" s="7">
        <v>0</v>
      </c>
      <c r="S1517" s="7">
        <v>0</v>
      </c>
      <c r="T1517" s="7">
        <v>0</v>
      </c>
      <c r="U1517" s="7">
        <v>0</v>
      </c>
      <c r="V1517" s="7">
        <v>1</v>
      </c>
      <c r="W1517" s="7">
        <v>1</v>
      </c>
      <c r="X1517" s="7">
        <v>8</v>
      </c>
      <c r="Y1517" s="7">
        <v>0</v>
      </c>
      <c r="Z1517" s="7">
        <v>0</v>
      </c>
      <c r="AA1517"/>
    </row>
    <row r="1518" spans="1:27" x14ac:dyDescent="0.25">
      <c r="A1518" s="24" t="str">
        <f t="shared" si="73"/>
        <v/>
      </c>
      <c r="B1518" s="24" t="str">
        <f t="shared" si="71"/>
        <v/>
      </c>
      <c r="C1518" s="24" t="str">
        <f t="shared" si="72"/>
        <v/>
      </c>
      <c r="D1518" s="24">
        <v>2026</v>
      </c>
      <c r="E1518" s="7" t="s">
        <v>1639</v>
      </c>
      <c r="F1518" s="7" t="s">
        <v>1640</v>
      </c>
      <c r="G1518" s="7" t="s">
        <v>37</v>
      </c>
      <c r="H1518" s="7" t="s">
        <v>27</v>
      </c>
      <c r="I1518" s="8">
        <v>0.311</v>
      </c>
      <c r="J1518" s="8">
        <v>0.42599999999999999</v>
      </c>
      <c r="K1518" s="8">
        <v>0.41899999999999998</v>
      </c>
      <c r="L1518" s="8">
        <v>0.84599999999999997</v>
      </c>
      <c r="M1518" s="7">
        <v>54</v>
      </c>
      <c r="N1518" s="7">
        <v>207</v>
      </c>
      <c r="O1518" s="7">
        <v>167</v>
      </c>
      <c r="P1518" s="7">
        <v>38</v>
      </c>
      <c r="Q1518" s="7">
        <v>52</v>
      </c>
      <c r="R1518" s="7">
        <v>13</v>
      </c>
      <c r="S1518" s="7">
        <v>1</v>
      </c>
      <c r="T1518" s="7">
        <v>1</v>
      </c>
      <c r="U1518" s="7">
        <v>16</v>
      </c>
      <c r="V1518" s="7">
        <v>13</v>
      </c>
      <c r="W1518" s="7">
        <v>22</v>
      </c>
      <c r="X1518" s="7">
        <v>33</v>
      </c>
      <c r="Y1518" s="7">
        <v>14</v>
      </c>
      <c r="Z1518" s="7">
        <v>5</v>
      </c>
      <c r="AA1518"/>
    </row>
    <row r="1519" spans="1:27" x14ac:dyDescent="0.25">
      <c r="A1519" s="24" t="str">
        <f t="shared" si="73"/>
        <v/>
      </c>
      <c r="B1519" s="24" t="str">
        <f t="shared" si="71"/>
        <v/>
      </c>
      <c r="C1519" s="24" t="str">
        <f t="shared" si="72"/>
        <v/>
      </c>
      <c r="D1519" s="24">
        <v>2026</v>
      </c>
      <c r="E1519" s="7" t="s">
        <v>1641</v>
      </c>
      <c r="F1519" s="7" t="s">
        <v>1640</v>
      </c>
      <c r="G1519" s="7" t="s">
        <v>47</v>
      </c>
      <c r="H1519" s="7" t="s">
        <v>40</v>
      </c>
      <c r="I1519" s="8">
        <v>0.30399999999999999</v>
      </c>
      <c r="J1519" s="8">
        <v>0.42399999999999999</v>
      </c>
      <c r="K1519" s="8">
        <v>0.39800000000000002</v>
      </c>
      <c r="L1519" s="8">
        <v>0.82199999999999995</v>
      </c>
      <c r="M1519" s="7">
        <v>55</v>
      </c>
      <c r="N1519" s="7">
        <v>230</v>
      </c>
      <c r="O1519" s="7">
        <v>181</v>
      </c>
      <c r="P1519" s="7">
        <v>39</v>
      </c>
      <c r="Q1519" s="7">
        <v>55</v>
      </c>
      <c r="R1519" s="7">
        <v>10</v>
      </c>
      <c r="S1519" s="7">
        <v>2</v>
      </c>
      <c r="T1519" s="7">
        <v>1</v>
      </c>
      <c r="U1519" s="7">
        <v>20</v>
      </c>
      <c r="V1519" s="7">
        <v>17</v>
      </c>
      <c r="W1519" s="7">
        <v>23</v>
      </c>
      <c r="X1519" s="7">
        <v>42</v>
      </c>
      <c r="Y1519" s="7">
        <v>14</v>
      </c>
      <c r="Z1519" s="7">
        <v>3</v>
      </c>
      <c r="AA1519"/>
    </row>
    <row r="1520" spans="1:27" x14ac:dyDescent="0.25">
      <c r="A1520" s="24" t="str">
        <f t="shared" si="73"/>
        <v/>
      </c>
      <c r="B1520" s="24" t="str">
        <f t="shared" si="71"/>
        <v/>
      </c>
      <c r="C1520" s="24">
        <f t="shared" si="72"/>
        <v>1</v>
      </c>
      <c r="D1520" s="24">
        <v>2026</v>
      </c>
      <c r="E1520" s="7" t="s">
        <v>1642</v>
      </c>
      <c r="F1520" s="7" t="s">
        <v>1640</v>
      </c>
      <c r="G1520" s="7" t="s">
        <v>24</v>
      </c>
      <c r="H1520" s="7" t="s">
        <v>33</v>
      </c>
      <c r="I1520" s="8">
        <v>0.30299999999999999</v>
      </c>
      <c r="J1520" s="8">
        <v>0.34499999999999997</v>
      </c>
      <c r="K1520" s="8">
        <v>0.53300000000000003</v>
      </c>
      <c r="L1520" s="8">
        <v>0.878</v>
      </c>
      <c r="M1520" s="7">
        <v>47</v>
      </c>
      <c r="N1520" s="7">
        <v>178</v>
      </c>
      <c r="O1520" s="7">
        <v>165</v>
      </c>
      <c r="P1520" s="7">
        <v>24</v>
      </c>
      <c r="Q1520" s="7">
        <v>50</v>
      </c>
      <c r="R1520" s="7">
        <v>8</v>
      </c>
      <c r="S1520" s="7">
        <v>3</v>
      </c>
      <c r="T1520" s="7">
        <v>8</v>
      </c>
      <c r="U1520" s="7">
        <v>32</v>
      </c>
      <c r="V1520" s="7">
        <v>7</v>
      </c>
      <c r="W1520" s="7">
        <v>4</v>
      </c>
      <c r="X1520" s="7">
        <v>25</v>
      </c>
      <c r="Y1520" s="7">
        <v>1</v>
      </c>
      <c r="Z1520" s="7">
        <v>2</v>
      </c>
      <c r="AA1520"/>
    </row>
    <row r="1521" spans="1:27" x14ac:dyDescent="0.25">
      <c r="A1521" s="24" t="str">
        <f t="shared" si="73"/>
        <v/>
      </c>
      <c r="B1521" s="24" t="str">
        <f t="shared" si="71"/>
        <v/>
      </c>
      <c r="C1521" s="24" t="str">
        <f t="shared" si="72"/>
        <v/>
      </c>
      <c r="D1521" s="24">
        <v>2026</v>
      </c>
      <c r="E1521" s="7" t="s">
        <v>1643</v>
      </c>
      <c r="F1521" s="7" t="s">
        <v>1640</v>
      </c>
      <c r="G1521" s="7" t="s">
        <v>24</v>
      </c>
      <c r="H1521" s="7" t="s">
        <v>38</v>
      </c>
      <c r="I1521" s="8">
        <v>0.29499999999999998</v>
      </c>
      <c r="J1521" s="8">
        <v>0.35799999999999998</v>
      </c>
      <c r="K1521" s="8">
        <v>0.5</v>
      </c>
      <c r="L1521" s="8">
        <v>0.85799999999999998</v>
      </c>
      <c r="M1521" s="7">
        <v>55</v>
      </c>
      <c r="N1521" s="7">
        <v>215</v>
      </c>
      <c r="O1521" s="7">
        <v>190</v>
      </c>
      <c r="P1521" s="7">
        <v>32</v>
      </c>
      <c r="Q1521" s="7">
        <v>56</v>
      </c>
      <c r="R1521" s="7">
        <v>15</v>
      </c>
      <c r="S1521" s="7">
        <v>3</v>
      </c>
      <c r="T1521" s="7">
        <v>6</v>
      </c>
      <c r="U1521" s="7">
        <v>35</v>
      </c>
      <c r="V1521" s="7">
        <v>6</v>
      </c>
      <c r="W1521" s="7">
        <v>15</v>
      </c>
      <c r="X1521" s="7">
        <v>54</v>
      </c>
      <c r="Y1521" s="7">
        <v>3</v>
      </c>
      <c r="Z1521" s="7">
        <v>3</v>
      </c>
      <c r="AA1521"/>
    </row>
    <row r="1522" spans="1:27" x14ac:dyDescent="0.25">
      <c r="A1522" s="24" t="str">
        <f t="shared" si="73"/>
        <v/>
      </c>
      <c r="B1522" s="24" t="str">
        <f t="shared" si="71"/>
        <v/>
      </c>
      <c r="C1522" s="24">
        <f t="shared" si="72"/>
        <v>1</v>
      </c>
      <c r="D1522" s="24">
        <v>2026</v>
      </c>
      <c r="E1522" s="7" t="s">
        <v>1644</v>
      </c>
      <c r="F1522" s="7" t="s">
        <v>1640</v>
      </c>
      <c r="G1522" s="7" t="s">
        <v>37</v>
      </c>
      <c r="H1522" s="7" t="s">
        <v>35</v>
      </c>
      <c r="I1522" s="8">
        <v>0.249</v>
      </c>
      <c r="J1522" s="8">
        <v>0.32600000000000001</v>
      </c>
      <c r="K1522" s="8">
        <v>0.45800000000000002</v>
      </c>
      <c r="L1522" s="8">
        <v>0.78400000000000003</v>
      </c>
      <c r="M1522" s="7">
        <v>56</v>
      </c>
      <c r="N1522" s="7">
        <v>224</v>
      </c>
      <c r="O1522" s="7">
        <v>201</v>
      </c>
      <c r="P1522" s="7">
        <v>32</v>
      </c>
      <c r="Q1522" s="7">
        <v>50</v>
      </c>
      <c r="R1522" s="7">
        <v>7</v>
      </c>
      <c r="S1522" s="7">
        <v>1</v>
      </c>
      <c r="T1522" s="7">
        <v>11</v>
      </c>
      <c r="U1522" s="7">
        <v>36</v>
      </c>
      <c r="V1522" s="7">
        <v>3</v>
      </c>
      <c r="W1522" s="7">
        <v>20</v>
      </c>
      <c r="X1522" s="7">
        <v>65</v>
      </c>
      <c r="Y1522" s="7">
        <v>1</v>
      </c>
      <c r="Z1522" s="7">
        <v>4</v>
      </c>
      <c r="AA1522"/>
    </row>
    <row r="1523" spans="1:27" x14ac:dyDescent="0.25">
      <c r="A1523" s="24" t="str">
        <f t="shared" si="73"/>
        <v/>
      </c>
      <c r="B1523" s="24" t="str">
        <f t="shared" si="71"/>
        <v/>
      </c>
      <c r="C1523" s="24" t="str">
        <f t="shared" si="72"/>
        <v/>
      </c>
      <c r="D1523" s="24">
        <v>2026</v>
      </c>
      <c r="E1523" s="7" t="s">
        <v>1645</v>
      </c>
      <c r="F1523" s="7" t="s">
        <v>1640</v>
      </c>
      <c r="G1523" s="7" t="s">
        <v>24</v>
      </c>
      <c r="H1523" s="7" t="s">
        <v>30</v>
      </c>
      <c r="I1523" s="8">
        <v>0.24099999999999999</v>
      </c>
      <c r="J1523" s="8">
        <v>0.317</v>
      </c>
      <c r="K1523" s="8">
        <v>0.27800000000000002</v>
      </c>
      <c r="L1523" s="8">
        <v>0.59399999999999997</v>
      </c>
      <c r="M1523" s="7">
        <v>43</v>
      </c>
      <c r="N1523" s="7">
        <v>124</v>
      </c>
      <c r="O1523" s="7">
        <v>108</v>
      </c>
      <c r="P1523" s="7">
        <v>18</v>
      </c>
      <c r="Q1523" s="7">
        <v>26</v>
      </c>
      <c r="R1523" s="7">
        <v>4</v>
      </c>
      <c r="S1523" s="7">
        <v>0</v>
      </c>
      <c r="T1523" s="7">
        <v>0</v>
      </c>
      <c r="U1523" s="7">
        <v>10</v>
      </c>
      <c r="V1523" s="7">
        <v>0</v>
      </c>
      <c r="W1523" s="7">
        <v>12</v>
      </c>
      <c r="X1523" s="7">
        <v>18</v>
      </c>
      <c r="Y1523" s="7">
        <v>4</v>
      </c>
      <c r="Z1523" s="7">
        <v>2</v>
      </c>
      <c r="AA1523"/>
    </row>
    <row r="1524" spans="1:27" x14ac:dyDescent="0.25">
      <c r="A1524" s="24" t="str">
        <f t="shared" si="73"/>
        <v/>
      </c>
      <c r="B1524" s="24" t="str">
        <f t="shared" si="71"/>
        <v/>
      </c>
      <c r="C1524" s="24" t="str">
        <f t="shared" si="72"/>
        <v/>
      </c>
      <c r="D1524" s="24">
        <v>2026</v>
      </c>
      <c r="E1524" s="7" t="s">
        <v>1646</v>
      </c>
      <c r="F1524" s="7" t="s">
        <v>1640</v>
      </c>
      <c r="G1524" s="7" t="s">
        <v>24</v>
      </c>
      <c r="H1524" s="7" t="s">
        <v>42</v>
      </c>
      <c r="I1524" s="8">
        <v>0.23400000000000001</v>
      </c>
      <c r="J1524" s="8">
        <v>0.32200000000000001</v>
      </c>
      <c r="K1524" s="8">
        <v>0.27300000000000002</v>
      </c>
      <c r="L1524" s="8">
        <v>0.59599999999999997</v>
      </c>
      <c r="M1524" s="7">
        <v>45</v>
      </c>
      <c r="N1524" s="7">
        <v>153</v>
      </c>
      <c r="O1524" s="7">
        <v>128</v>
      </c>
      <c r="P1524" s="7">
        <v>13</v>
      </c>
      <c r="Q1524" s="7">
        <v>30</v>
      </c>
      <c r="R1524" s="7">
        <v>2</v>
      </c>
      <c r="S1524" s="7">
        <v>0</v>
      </c>
      <c r="T1524" s="7">
        <v>1</v>
      </c>
      <c r="U1524" s="7">
        <v>18</v>
      </c>
      <c r="V1524" s="7">
        <v>3</v>
      </c>
      <c r="W1524" s="7">
        <v>15</v>
      </c>
      <c r="X1524" s="7">
        <v>19</v>
      </c>
      <c r="Y1524" s="7">
        <v>2</v>
      </c>
      <c r="Z1524" s="7">
        <v>0</v>
      </c>
      <c r="AA1524"/>
    </row>
    <row r="1525" spans="1:27" x14ac:dyDescent="0.25">
      <c r="A1525" s="24" t="str">
        <f t="shared" si="73"/>
        <v/>
      </c>
      <c r="B1525" s="24" t="str">
        <f t="shared" si="71"/>
        <v/>
      </c>
      <c r="C1525" s="24">
        <f t="shared" si="72"/>
        <v>1</v>
      </c>
      <c r="D1525" s="24">
        <v>2026</v>
      </c>
      <c r="E1525" s="7" t="s">
        <v>1647</v>
      </c>
      <c r="F1525" s="7" t="s">
        <v>1640</v>
      </c>
      <c r="G1525" s="7" t="s">
        <v>37</v>
      </c>
      <c r="H1525" s="7" t="s">
        <v>25</v>
      </c>
      <c r="I1525" s="8">
        <v>0.216</v>
      </c>
      <c r="J1525" s="8">
        <v>0.32100000000000001</v>
      </c>
      <c r="K1525" s="8">
        <v>0.29299999999999998</v>
      </c>
      <c r="L1525" s="8">
        <v>0.61399999999999999</v>
      </c>
      <c r="M1525" s="7">
        <v>42</v>
      </c>
      <c r="N1525" s="7">
        <v>134</v>
      </c>
      <c r="O1525" s="7">
        <v>116</v>
      </c>
      <c r="P1525" s="7">
        <v>12</v>
      </c>
      <c r="Q1525" s="7">
        <v>25</v>
      </c>
      <c r="R1525" s="7">
        <v>6</v>
      </c>
      <c r="S1525" s="7">
        <v>0</v>
      </c>
      <c r="T1525" s="7">
        <v>1</v>
      </c>
      <c r="U1525" s="7">
        <v>15</v>
      </c>
      <c r="V1525" s="7">
        <v>3</v>
      </c>
      <c r="W1525" s="7">
        <v>15</v>
      </c>
      <c r="X1525" s="7">
        <v>34</v>
      </c>
      <c r="Y1525" s="7">
        <v>1</v>
      </c>
      <c r="Z1525" s="7">
        <v>1</v>
      </c>
      <c r="AA1525"/>
    </row>
    <row r="1526" spans="1:27" x14ac:dyDescent="0.25">
      <c r="A1526" s="24" t="str">
        <f t="shared" si="73"/>
        <v/>
      </c>
      <c r="B1526" s="24" t="str">
        <f t="shared" si="71"/>
        <v/>
      </c>
      <c r="C1526" s="24" t="str">
        <f t="shared" si="72"/>
        <v/>
      </c>
      <c r="D1526" s="24">
        <v>2026</v>
      </c>
      <c r="E1526" s="7" t="s">
        <v>1648</v>
      </c>
      <c r="F1526" s="7" t="s">
        <v>1640</v>
      </c>
      <c r="G1526" s="7" t="s">
        <v>47</v>
      </c>
      <c r="H1526" s="7" t="s">
        <v>30</v>
      </c>
      <c r="I1526" s="8">
        <v>0.75</v>
      </c>
      <c r="J1526" s="8">
        <v>0.75</v>
      </c>
      <c r="K1526" s="8">
        <v>1.25</v>
      </c>
      <c r="L1526" s="8">
        <v>2</v>
      </c>
      <c r="M1526" s="7">
        <v>4</v>
      </c>
      <c r="N1526" s="7">
        <v>4</v>
      </c>
      <c r="O1526" s="7">
        <v>4</v>
      </c>
      <c r="P1526" s="7">
        <v>1</v>
      </c>
      <c r="Q1526" s="7">
        <v>3</v>
      </c>
      <c r="R1526" s="7">
        <v>0</v>
      </c>
      <c r="S1526" s="7">
        <v>1</v>
      </c>
      <c r="T1526" s="7">
        <v>0</v>
      </c>
      <c r="U1526" s="7">
        <v>1</v>
      </c>
      <c r="V1526" s="7">
        <v>0</v>
      </c>
      <c r="W1526" s="7">
        <v>0</v>
      </c>
      <c r="X1526" s="7">
        <v>1</v>
      </c>
      <c r="Y1526" s="7">
        <v>0</v>
      </c>
      <c r="Z1526" s="7">
        <v>0</v>
      </c>
      <c r="AA1526"/>
    </row>
    <row r="1527" spans="1:27" x14ac:dyDescent="0.25">
      <c r="A1527" s="24" t="str">
        <f t="shared" si="73"/>
        <v/>
      </c>
      <c r="B1527" s="24" t="str">
        <f t="shared" si="71"/>
        <v/>
      </c>
      <c r="C1527" s="24" t="str">
        <f t="shared" si="72"/>
        <v/>
      </c>
      <c r="D1527" s="24">
        <v>2026</v>
      </c>
      <c r="E1527" s="7" t="s">
        <v>1649</v>
      </c>
      <c r="F1527" s="7" t="s">
        <v>1640</v>
      </c>
      <c r="G1527" s="7" t="s">
        <v>37</v>
      </c>
      <c r="H1527" s="7" t="s">
        <v>44</v>
      </c>
      <c r="I1527" s="8">
        <v>0.214</v>
      </c>
      <c r="J1527" s="8">
        <v>0.36199999999999999</v>
      </c>
      <c r="K1527" s="8">
        <v>0.25</v>
      </c>
      <c r="L1527" s="8">
        <v>0.61199999999999999</v>
      </c>
      <c r="M1527" s="7">
        <v>36</v>
      </c>
      <c r="N1527" s="7">
        <v>70</v>
      </c>
      <c r="O1527" s="7">
        <v>56</v>
      </c>
      <c r="P1527" s="7">
        <v>3</v>
      </c>
      <c r="Q1527" s="7">
        <v>12</v>
      </c>
      <c r="R1527" s="7">
        <v>2</v>
      </c>
      <c r="S1527" s="7">
        <v>0</v>
      </c>
      <c r="T1527" s="7">
        <v>0</v>
      </c>
      <c r="U1527" s="7">
        <v>5</v>
      </c>
      <c r="V1527" s="7">
        <v>0</v>
      </c>
      <c r="W1527" s="7">
        <v>13</v>
      </c>
      <c r="X1527" s="7">
        <v>16</v>
      </c>
      <c r="Y1527" s="7">
        <v>2</v>
      </c>
      <c r="Z1527" s="7">
        <v>0</v>
      </c>
      <c r="AA1527"/>
    </row>
    <row r="1528" spans="1:27" x14ac:dyDescent="0.25">
      <c r="A1528" s="24" t="str">
        <f t="shared" si="73"/>
        <v/>
      </c>
      <c r="B1528" s="24" t="str">
        <f t="shared" si="71"/>
        <v/>
      </c>
      <c r="C1528" s="24" t="str">
        <f t="shared" si="72"/>
        <v/>
      </c>
      <c r="D1528" s="24">
        <v>2026</v>
      </c>
      <c r="E1528" s="7" t="s">
        <v>1650</v>
      </c>
      <c r="F1528" s="7" t="s">
        <v>1640</v>
      </c>
      <c r="G1528" s="7" t="s">
        <v>47</v>
      </c>
      <c r="H1528" s="7" t="s">
        <v>38</v>
      </c>
      <c r="I1528" s="8">
        <v>0.2</v>
      </c>
      <c r="J1528" s="8">
        <v>0.2</v>
      </c>
      <c r="K1528" s="8">
        <v>0.2</v>
      </c>
      <c r="L1528" s="8">
        <v>0.4</v>
      </c>
      <c r="M1528" s="7">
        <v>21</v>
      </c>
      <c r="N1528" s="7">
        <v>35</v>
      </c>
      <c r="O1528" s="7">
        <v>35</v>
      </c>
      <c r="P1528" s="7">
        <v>4</v>
      </c>
      <c r="Q1528" s="7">
        <v>7</v>
      </c>
      <c r="R1528" s="7">
        <v>0</v>
      </c>
      <c r="S1528" s="7">
        <v>0</v>
      </c>
      <c r="T1528" s="7">
        <v>0</v>
      </c>
      <c r="U1528" s="7">
        <v>2</v>
      </c>
      <c r="V1528" s="7">
        <v>0</v>
      </c>
      <c r="W1528" s="7">
        <v>0</v>
      </c>
      <c r="X1528" s="7">
        <v>12</v>
      </c>
      <c r="Y1528" s="7">
        <v>1</v>
      </c>
      <c r="Z1528" s="7">
        <v>0</v>
      </c>
      <c r="AA1528"/>
    </row>
    <row r="1529" spans="1:27" x14ac:dyDescent="0.25">
      <c r="A1529" s="24" t="str">
        <f t="shared" si="73"/>
        <v/>
      </c>
      <c r="B1529" s="24" t="str">
        <f t="shared" si="71"/>
        <v/>
      </c>
      <c r="C1529" s="24" t="str">
        <f t="shared" si="72"/>
        <v/>
      </c>
      <c r="D1529" s="24">
        <v>2026</v>
      </c>
      <c r="E1529" s="7" t="s">
        <v>1651</v>
      </c>
      <c r="F1529" s="7" t="s">
        <v>1640</v>
      </c>
      <c r="G1529" s="7" t="s">
        <v>47</v>
      </c>
      <c r="H1529" s="7" t="s">
        <v>33</v>
      </c>
      <c r="I1529" s="8">
        <v>0.19400000000000001</v>
      </c>
      <c r="J1529" s="8">
        <v>0.23300000000000001</v>
      </c>
      <c r="K1529" s="8">
        <v>0.313</v>
      </c>
      <c r="L1529" s="8">
        <v>0.54600000000000004</v>
      </c>
      <c r="M1529" s="7">
        <v>39</v>
      </c>
      <c r="N1529" s="7">
        <v>146</v>
      </c>
      <c r="O1529" s="7">
        <v>134</v>
      </c>
      <c r="P1529" s="7">
        <v>11</v>
      </c>
      <c r="Q1529" s="7">
        <v>26</v>
      </c>
      <c r="R1529" s="7">
        <v>4</v>
      </c>
      <c r="S1529" s="7">
        <v>0</v>
      </c>
      <c r="T1529" s="7">
        <v>4</v>
      </c>
      <c r="U1529" s="7">
        <v>15</v>
      </c>
      <c r="V1529" s="7">
        <v>0</v>
      </c>
      <c r="W1529" s="7">
        <v>8</v>
      </c>
      <c r="X1529" s="7">
        <v>52</v>
      </c>
      <c r="Y1529" s="7">
        <v>0</v>
      </c>
      <c r="Z1529" s="7">
        <v>0</v>
      </c>
      <c r="AA1529"/>
    </row>
    <row r="1530" spans="1:27" x14ac:dyDescent="0.25">
      <c r="A1530" s="24" t="str">
        <f t="shared" si="73"/>
        <v/>
      </c>
      <c r="B1530" s="24" t="str">
        <f t="shared" si="71"/>
        <v/>
      </c>
      <c r="C1530" s="24" t="str">
        <f t="shared" si="72"/>
        <v/>
      </c>
      <c r="D1530" s="24">
        <v>2026</v>
      </c>
      <c r="E1530" s="7" t="s">
        <v>1652</v>
      </c>
      <c r="F1530" s="7" t="s">
        <v>1640</v>
      </c>
      <c r="G1530" s="7" t="s">
        <v>24</v>
      </c>
      <c r="H1530" s="7" t="s">
        <v>40</v>
      </c>
      <c r="I1530" s="8">
        <v>0.186</v>
      </c>
      <c r="J1530" s="8">
        <v>0.26</v>
      </c>
      <c r="K1530" s="8">
        <v>0.26700000000000002</v>
      </c>
      <c r="L1530" s="8">
        <v>0.52800000000000002</v>
      </c>
      <c r="M1530" s="7">
        <v>34</v>
      </c>
      <c r="N1530" s="7">
        <v>99</v>
      </c>
      <c r="O1530" s="7">
        <v>86</v>
      </c>
      <c r="P1530" s="7">
        <v>12</v>
      </c>
      <c r="Q1530" s="7">
        <v>16</v>
      </c>
      <c r="R1530" s="7">
        <v>4</v>
      </c>
      <c r="S1530" s="7">
        <v>0</v>
      </c>
      <c r="T1530" s="7">
        <v>1</v>
      </c>
      <c r="U1530" s="7">
        <v>6</v>
      </c>
      <c r="V1530" s="7">
        <v>1</v>
      </c>
      <c r="W1530" s="7">
        <v>8</v>
      </c>
      <c r="X1530" s="7">
        <v>37</v>
      </c>
      <c r="Y1530" s="7">
        <v>1</v>
      </c>
      <c r="Z1530" s="7">
        <v>3</v>
      </c>
      <c r="AA1530"/>
    </row>
    <row r="1531" spans="1:27" x14ac:dyDescent="0.25">
      <c r="A1531" s="24">
        <f t="shared" si="73"/>
        <v>1</v>
      </c>
      <c r="B1531" s="24" t="str">
        <f t="shared" si="71"/>
        <v/>
      </c>
      <c r="C1531" s="24" t="str">
        <f t="shared" si="72"/>
        <v/>
      </c>
      <c r="D1531" s="24">
        <v>2026</v>
      </c>
      <c r="E1531" s="7" t="s">
        <v>1653</v>
      </c>
      <c r="F1531" s="7" t="s">
        <v>1640</v>
      </c>
      <c r="G1531" s="7" t="s">
        <v>29</v>
      </c>
      <c r="H1531" s="7" t="s">
        <v>44</v>
      </c>
      <c r="I1531" s="8">
        <v>0.17299999999999999</v>
      </c>
      <c r="J1531" s="8">
        <v>0.2</v>
      </c>
      <c r="K1531" s="8">
        <v>0.432</v>
      </c>
      <c r="L1531" s="8">
        <v>0.63200000000000001</v>
      </c>
      <c r="M1531" s="7">
        <v>34</v>
      </c>
      <c r="N1531" s="7">
        <v>85</v>
      </c>
      <c r="O1531" s="7">
        <v>81</v>
      </c>
      <c r="P1531" s="7">
        <v>9</v>
      </c>
      <c r="Q1531" s="7">
        <v>14</v>
      </c>
      <c r="R1531" s="7">
        <v>1</v>
      </c>
      <c r="S1531" s="7">
        <v>1</v>
      </c>
      <c r="T1531" s="7">
        <v>6</v>
      </c>
      <c r="U1531" s="7">
        <v>15</v>
      </c>
      <c r="V1531" s="7">
        <v>0</v>
      </c>
      <c r="W1531" s="7">
        <v>3</v>
      </c>
      <c r="X1531" s="7">
        <v>43</v>
      </c>
      <c r="Y1531" s="7">
        <v>0</v>
      </c>
      <c r="Z1531" s="7">
        <v>0</v>
      </c>
      <c r="AA1531"/>
    </row>
    <row r="1532" spans="1:27" x14ac:dyDescent="0.25">
      <c r="A1532" s="24" t="str">
        <f t="shared" si="73"/>
        <v/>
      </c>
      <c r="B1532" s="24" t="str">
        <f t="shared" si="71"/>
        <v/>
      </c>
      <c r="C1532" s="24" t="str">
        <f t="shared" si="72"/>
        <v/>
      </c>
      <c r="D1532" s="24">
        <v>2026</v>
      </c>
      <c r="E1532" s="7" t="s">
        <v>1654</v>
      </c>
      <c r="F1532" s="7" t="s">
        <v>1640</v>
      </c>
      <c r="G1532" s="7" t="s">
        <v>47</v>
      </c>
      <c r="H1532" s="7" t="s">
        <v>25</v>
      </c>
      <c r="I1532" s="8">
        <v>0.17</v>
      </c>
      <c r="J1532" s="8">
        <v>0.26700000000000002</v>
      </c>
      <c r="K1532" s="8">
        <v>0.22600000000000001</v>
      </c>
      <c r="L1532" s="8">
        <v>0.49299999999999999</v>
      </c>
      <c r="M1532" s="7">
        <v>29</v>
      </c>
      <c r="N1532" s="7">
        <v>63</v>
      </c>
      <c r="O1532" s="7">
        <v>53</v>
      </c>
      <c r="P1532" s="7">
        <v>7</v>
      </c>
      <c r="Q1532" s="7">
        <v>9</v>
      </c>
      <c r="R1532" s="7">
        <v>0</v>
      </c>
      <c r="S1532" s="7">
        <v>0</v>
      </c>
      <c r="T1532" s="7">
        <v>1</v>
      </c>
      <c r="U1532" s="7">
        <v>7</v>
      </c>
      <c r="V1532" s="7">
        <v>2</v>
      </c>
      <c r="W1532" s="7">
        <v>5</v>
      </c>
      <c r="X1532" s="7">
        <v>15</v>
      </c>
      <c r="Y1532" s="7">
        <v>1</v>
      </c>
      <c r="Z1532" s="7">
        <v>0</v>
      </c>
      <c r="AA1532"/>
    </row>
    <row r="1533" spans="1:27" x14ac:dyDescent="0.25">
      <c r="A1533" s="24" t="str">
        <f t="shared" si="73"/>
        <v/>
      </c>
      <c r="B1533" s="24" t="str">
        <f t="shared" si="71"/>
        <v/>
      </c>
      <c r="C1533" s="24" t="str">
        <f t="shared" si="72"/>
        <v/>
      </c>
      <c r="D1533" s="24">
        <v>2026</v>
      </c>
      <c r="E1533" s="7" t="s">
        <v>1655</v>
      </c>
      <c r="F1533" s="7" t="s">
        <v>1640</v>
      </c>
      <c r="G1533" s="7" t="s">
        <v>37</v>
      </c>
      <c r="H1533" s="7" t="s">
        <v>38</v>
      </c>
      <c r="I1533" s="8">
        <v>0.154</v>
      </c>
      <c r="J1533" s="8">
        <v>0.214</v>
      </c>
      <c r="K1533" s="8">
        <v>0.23100000000000001</v>
      </c>
      <c r="L1533" s="8">
        <v>0.44500000000000001</v>
      </c>
      <c r="M1533" s="7">
        <v>11</v>
      </c>
      <c r="N1533" s="7">
        <v>14</v>
      </c>
      <c r="O1533" s="7">
        <v>13</v>
      </c>
      <c r="P1533" s="7">
        <v>1</v>
      </c>
      <c r="Q1533" s="7">
        <v>2</v>
      </c>
      <c r="R1533" s="7">
        <v>1</v>
      </c>
      <c r="S1533" s="7">
        <v>0</v>
      </c>
      <c r="T1533" s="7">
        <v>0</v>
      </c>
      <c r="U1533" s="7">
        <v>0</v>
      </c>
      <c r="V1533" s="7">
        <v>0</v>
      </c>
      <c r="W1533" s="7">
        <v>1</v>
      </c>
      <c r="X1533" s="7">
        <v>3</v>
      </c>
      <c r="Y1533" s="7">
        <v>0</v>
      </c>
      <c r="Z1533" s="7">
        <v>0</v>
      </c>
      <c r="AA1533"/>
    </row>
    <row r="1534" spans="1:27" x14ac:dyDescent="0.25">
      <c r="A1534" s="24" t="str">
        <f t="shared" si="73"/>
        <v/>
      </c>
      <c r="B1534" s="24" t="str">
        <f t="shared" si="71"/>
        <v/>
      </c>
      <c r="C1534" s="24" t="str">
        <f t="shared" si="72"/>
        <v/>
      </c>
      <c r="D1534" s="24">
        <v>2026</v>
      </c>
      <c r="E1534" s="7" t="s">
        <v>1656</v>
      </c>
      <c r="F1534" s="7" t="s">
        <v>1640</v>
      </c>
      <c r="G1534" s="7" t="s">
        <v>37</v>
      </c>
      <c r="H1534" s="7" t="s">
        <v>25</v>
      </c>
      <c r="I1534" s="8">
        <v>0.11799999999999999</v>
      </c>
      <c r="J1534" s="8">
        <v>0.25</v>
      </c>
      <c r="K1534" s="8">
        <v>0.17599999999999999</v>
      </c>
      <c r="L1534" s="8">
        <v>0.42599999999999999</v>
      </c>
      <c r="M1534" s="7">
        <v>14</v>
      </c>
      <c r="N1534" s="7">
        <v>20</v>
      </c>
      <c r="O1534" s="7">
        <v>17</v>
      </c>
      <c r="P1534" s="7">
        <v>0</v>
      </c>
      <c r="Q1534" s="7">
        <v>2</v>
      </c>
      <c r="R1534" s="7">
        <v>1</v>
      </c>
      <c r="S1534" s="7">
        <v>0</v>
      </c>
      <c r="T1534" s="7">
        <v>0</v>
      </c>
      <c r="U1534" s="7">
        <v>0</v>
      </c>
      <c r="V1534" s="7">
        <v>2</v>
      </c>
      <c r="W1534" s="7">
        <v>1</v>
      </c>
      <c r="X1534" s="7">
        <v>8</v>
      </c>
      <c r="Y1534" s="7">
        <v>0</v>
      </c>
      <c r="Z1534" s="7">
        <v>0</v>
      </c>
      <c r="AA1534"/>
    </row>
    <row r="1535" spans="1:27" x14ac:dyDescent="0.25">
      <c r="A1535" s="24" t="str">
        <f t="shared" si="73"/>
        <v/>
      </c>
      <c r="B1535" s="24" t="str">
        <f t="shared" si="71"/>
        <v/>
      </c>
      <c r="C1535" s="24" t="str">
        <f t="shared" si="72"/>
        <v/>
      </c>
      <c r="D1535" s="24">
        <v>2026</v>
      </c>
      <c r="E1535" s="7" t="s">
        <v>1657</v>
      </c>
      <c r="F1535" s="7" t="s">
        <v>1640</v>
      </c>
      <c r="G1535" s="7" t="s">
        <v>37</v>
      </c>
      <c r="H1535" s="7" t="s">
        <v>27</v>
      </c>
      <c r="I1535" s="8">
        <v>9.6000000000000002E-2</v>
      </c>
      <c r="J1535" s="8">
        <v>0.17499999999999999</v>
      </c>
      <c r="K1535" s="8">
        <v>0.154</v>
      </c>
      <c r="L1535" s="8">
        <v>0.32900000000000001</v>
      </c>
      <c r="M1535" s="7">
        <v>27</v>
      </c>
      <c r="N1535" s="7">
        <v>57</v>
      </c>
      <c r="O1535" s="7">
        <v>52</v>
      </c>
      <c r="P1535" s="7">
        <v>6</v>
      </c>
      <c r="Q1535" s="7">
        <v>5</v>
      </c>
      <c r="R1535" s="7">
        <v>0</v>
      </c>
      <c r="S1535" s="7">
        <v>0</v>
      </c>
      <c r="T1535" s="7">
        <v>1</v>
      </c>
      <c r="U1535" s="7">
        <v>5</v>
      </c>
      <c r="V1535" s="7">
        <v>0</v>
      </c>
      <c r="W1535" s="7">
        <v>5</v>
      </c>
      <c r="X1535" s="7">
        <v>21</v>
      </c>
      <c r="Y1535" s="7">
        <v>3</v>
      </c>
      <c r="Z1535" s="7">
        <v>1</v>
      </c>
      <c r="AA1535"/>
    </row>
    <row r="1536" spans="1:27" x14ac:dyDescent="0.25">
      <c r="A1536" s="24">
        <f t="shared" si="73"/>
        <v>1</v>
      </c>
      <c r="B1536" s="24" t="str">
        <f t="shared" si="71"/>
        <v/>
      </c>
      <c r="C1536" s="24" t="str">
        <f t="shared" si="72"/>
        <v/>
      </c>
      <c r="D1536" s="24">
        <v>2026</v>
      </c>
      <c r="E1536" s="7" t="s">
        <v>1658</v>
      </c>
      <c r="F1536" s="7" t="s">
        <v>1640</v>
      </c>
      <c r="G1536" s="7" t="s">
        <v>29</v>
      </c>
      <c r="H1536" s="7" t="s">
        <v>38</v>
      </c>
      <c r="I1536" s="8">
        <v>9.0999999999999998E-2</v>
      </c>
      <c r="J1536" s="8">
        <v>0.23100000000000001</v>
      </c>
      <c r="K1536" s="8">
        <v>9.0999999999999998E-2</v>
      </c>
      <c r="L1536" s="8">
        <v>0.32200000000000001</v>
      </c>
      <c r="M1536" s="7">
        <v>12</v>
      </c>
      <c r="N1536" s="7">
        <v>13</v>
      </c>
      <c r="O1536" s="7">
        <v>11</v>
      </c>
      <c r="P1536" s="7">
        <v>1</v>
      </c>
      <c r="Q1536" s="7">
        <v>1</v>
      </c>
      <c r="R1536" s="7">
        <v>0</v>
      </c>
      <c r="S1536" s="7">
        <v>0</v>
      </c>
      <c r="T1536" s="7">
        <v>0</v>
      </c>
      <c r="U1536" s="7">
        <v>0</v>
      </c>
      <c r="V1536" s="7">
        <v>1</v>
      </c>
      <c r="W1536" s="7">
        <v>1</v>
      </c>
      <c r="X1536" s="7">
        <v>1</v>
      </c>
      <c r="Y1536" s="7">
        <v>0</v>
      </c>
      <c r="Z1536" s="7">
        <v>0</v>
      </c>
      <c r="AA1536"/>
    </row>
    <row r="1537" spans="1:27" x14ac:dyDescent="0.25">
      <c r="A1537" s="24" t="str">
        <f t="shared" si="73"/>
        <v/>
      </c>
      <c r="B1537" s="24" t="str">
        <f t="shared" si="71"/>
        <v/>
      </c>
      <c r="C1537" s="24" t="str">
        <f t="shared" si="72"/>
        <v/>
      </c>
      <c r="D1537" s="24">
        <v>2026</v>
      </c>
      <c r="E1537" s="7" t="s">
        <v>1659</v>
      </c>
      <c r="F1537" s="7" t="s">
        <v>1640</v>
      </c>
      <c r="G1537" s="7" t="s">
        <v>47</v>
      </c>
      <c r="H1537" s="7" t="s">
        <v>25</v>
      </c>
      <c r="I1537" s="8">
        <v>0</v>
      </c>
      <c r="J1537" s="8">
        <v>0</v>
      </c>
      <c r="K1537" s="8">
        <v>0</v>
      </c>
      <c r="L1537" s="8">
        <v>0</v>
      </c>
      <c r="M1537" s="7">
        <v>2</v>
      </c>
      <c r="N1537" s="7">
        <v>3</v>
      </c>
      <c r="O1537" s="7">
        <v>3</v>
      </c>
      <c r="P1537" s="7">
        <v>0</v>
      </c>
      <c r="Q1537" s="7">
        <v>0</v>
      </c>
      <c r="R1537" s="7">
        <v>0</v>
      </c>
      <c r="S1537" s="7">
        <v>0</v>
      </c>
      <c r="T1537" s="7">
        <v>0</v>
      </c>
      <c r="U1537" s="7">
        <v>0</v>
      </c>
      <c r="V1537" s="7">
        <v>0</v>
      </c>
      <c r="W1537" s="7">
        <v>0</v>
      </c>
      <c r="X1537" s="7">
        <v>1</v>
      </c>
      <c r="Y1537" s="7">
        <v>0</v>
      </c>
      <c r="Z1537" s="7">
        <v>0</v>
      </c>
      <c r="AA1537"/>
    </row>
    <row r="1538" spans="1:27" x14ac:dyDescent="0.25">
      <c r="A1538" s="24" t="str">
        <f t="shared" si="73"/>
        <v/>
      </c>
      <c r="B1538" s="24">
        <f t="shared" ref="B1538:B1601" si="74">IF(COUNTIFS(Draft_Player,$E1538),COUNTIFS(Draft_Player,$E1538),"")</f>
        <v>1</v>
      </c>
      <c r="C1538" s="24" t="str">
        <f t="shared" ref="C1538:C1601" si="75">IF(COUNTIFS(Transfers_Player,$E1538),COUNTIFS(Transfers_Player,$E1538),"")</f>
        <v/>
      </c>
      <c r="D1538" s="24">
        <v>2026</v>
      </c>
      <c r="E1538" s="7" t="s">
        <v>1662</v>
      </c>
      <c r="F1538" s="7" t="s">
        <v>1661</v>
      </c>
      <c r="G1538" s="7" t="s">
        <v>37</v>
      </c>
      <c r="H1538" s="7" t="s">
        <v>44</v>
      </c>
      <c r="I1538" s="8">
        <v>0.34</v>
      </c>
      <c r="J1538" s="8">
        <v>0.441</v>
      </c>
      <c r="K1538" s="8">
        <v>0.622</v>
      </c>
      <c r="L1538" s="8">
        <v>1.0629999999999999</v>
      </c>
      <c r="M1538" s="7">
        <v>59</v>
      </c>
      <c r="N1538" s="7">
        <v>288</v>
      </c>
      <c r="O1538" s="7">
        <v>241</v>
      </c>
      <c r="P1538" s="7">
        <v>61</v>
      </c>
      <c r="Q1538" s="7">
        <v>82</v>
      </c>
      <c r="R1538" s="7">
        <v>12</v>
      </c>
      <c r="S1538" s="7">
        <v>1</v>
      </c>
      <c r="T1538" s="7">
        <v>18</v>
      </c>
      <c r="U1538" s="7">
        <v>63</v>
      </c>
      <c r="V1538" s="7">
        <v>15</v>
      </c>
      <c r="W1538" s="7">
        <v>30</v>
      </c>
      <c r="X1538" s="7">
        <v>32</v>
      </c>
      <c r="Y1538" s="7">
        <v>3</v>
      </c>
      <c r="Z1538" s="7">
        <v>1</v>
      </c>
      <c r="AA1538"/>
    </row>
    <row r="1539" spans="1:27" x14ac:dyDescent="0.25">
      <c r="A1539" s="24" t="str">
        <f t="shared" ref="A1539:A1602" si="76">IF(OR(G1539="SR", G1539="GR"), 1, "")</f>
        <v/>
      </c>
      <c r="B1539" s="24">
        <f t="shared" si="74"/>
        <v>1</v>
      </c>
      <c r="C1539" s="24" t="str">
        <f t="shared" si="75"/>
        <v/>
      </c>
      <c r="D1539" s="24">
        <v>2026</v>
      </c>
      <c r="E1539" s="7" t="s">
        <v>1660</v>
      </c>
      <c r="F1539" s="7" t="s">
        <v>1661</v>
      </c>
      <c r="G1539" s="7" t="s">
        <v>37</v>
      </c>
      <c r="H1539" s="7" t="s">
        <v>33</v>
      </c>
      <c r="I1539" s="8">
        <v>0.33300000000000002</v>
      </c>
      <c r="J1539" s="8">
        <v>0.44600000000000001</v>
      </c>
      <c r="K1539" s="8">
        <v>0.54900000000000004</v>
      </c>
      <c r="L1539" s="8">
        <v>0.995</v>
      </c>
      <c r="M1539" s="7">
        <v>60</v>
      </c>
      <c r="N1539" s="7">
        <v>289</v>
      </c>
      <c r="O1539" s="7">
        <v>237</v>
      </c>
      <c r="P1539" s="7">
        <v>51</v>
      </c>
      <c r="Q1539" s="7">
        <v>79</v>
      </c>
      <c r="R1539" s="7">
        <v>18</v>
      </c>
      <c r="S1539" s="7">
        <v>3</v>
      </c>
      <c r="T1539" s="7">
        <v>9</v>
      </c>
      <c r="U1539" s="7">
        <v>53</v>
      </c>
      <c r="V1539" s="7">
        <v>8</v>
      </c>
      <c r="W1539" s="7">
        <v>42</v>
      </c>
      <c r="X1539" s="7">
        <v>56</v>
      </c>
      <c r="Y1539" s="7">
        <v>0</v>
      </c>
      <c r="Z1539" s="7">
        <v>1</v>
      </c>
      <c r="AA1539"/>
    </row>
    <row r="1540" spans="1:27" x14ac:dyDescent="0.25">
      <c r="A1540" s="24" t="str">
        <f t="shared" si="76"/>
        <v/>
      </c>
      <c r="B1540" s="24">
        <f t="shared" si="74"/>
        <v>1</v>
      </c>
      <c r="C1540" s="24" t="str">
        <f t="shared" si="75"/>
        <v/>
      </c>
      <c r="D1540" s="24">
        <v>2026</v>
      </c>
      <c r="E1540" s="7" t="s">
        <v>1663</v>
      </c>
      <c r="F1540" s="7" t="s">
        <v>1661</v>
      </c>
      <c r="G1540" s="7" t="s">
        <v>37</v>
      </c>
      <c r="H1540" s="7" t="s">
        <v>40</v>
      </c>
      <c r="I1540" s="8">
        <v>0.32</v>
      </c>
      <c r="J1540" s="8">
        <v>0.45</v>
      </c>
      <c r="K1540" s="8">
        <v>0.63600000000000001</v>
      </c>
      <c r="L1540" s="8">
        <v>1.0860000000000001</v>
      </c>
      <c r="M1540" s="7">
        <v>60</v>
      </c>
      <c r="N1540" s="7">
        <v>298</v>
      </c>
      <c r="O1540" s="7">
        <v>231</v>
      </c>
      <c r="P1540" s="7">
        <v>73</v>
      </c>
      <c r="Q1540" s="7">
        <v>74</v>
      </c>
      <c r="R1540" s="7">
        <v>10</v>
      </c>
      <c r="S1540" s="7">
        <v>0</v>
      </c>
      <c r="T1540" s="7">
        <v>21</v>
      </c>
      <c r="U1540" s="7">
        <v>60</v>
      </c>
      <c r="V1540" s="7">
        <v>25</v>
      </c>
      <c r="W1540" s="7">
        <v>35</v>
      </c>
      <c r="X1540" s="7">
        <v>36</v>
      </c>
      <c r="Y1540" s="7">
        <v>1</v>
      </c>
      <c r="Z1540" s="7">
        <v>0</v>
      </c>
      <c r="AA1540"/>
    </row>
    <row r="1541" spans="1:27" x14ac:dyDescent="0.25">
      <c r="A1541" s="24" t="str">
        <f t="shared" si="76"/>
        <v/>
      </c>
      <c r="B1541" s="24">
        <f t="shared" si="74"/>
        <v>1</v>
      </c>
      <c r="C1541" s="24" t="str">
        <f t="shared" si="75"/>
        <v/>
      </c>
      <c r="D1541" s="24">
        <v>2026</v>
      </c>
      <c r="E1541" s="7" t="s">
        <v>1664</v>
      </c>
      <c r="F1541" s="7" t="s">
        <v>1661</v>
      </c>
      <c r="G1541" s="7" t="s">
        <v>37</v>
      </c>
      <c r="H1541" s="7" t="s">
        <v>27</v>
      </c>
      <c r="I1541" s="8">
        <v>0.314</v>
      </c>
      <c r="J1541" s="8">
        <v>0.41</v>
      </c>
      <c r="K1541" s="8">
        <v>0.65900000000000003</v>
      </c>
      <c r="L1541" s="8">
        <v>1.069</v>
      </c>
      <c r="M1541" s="7">
        <v>58</v>
      </c>
      <c r="N1541" s="7">
        <v>261</v>
      </c>
      <c r="O1541" s="7">
        <v>220</v>
      </c>
      <c r="P1541" s="7">
        <v>53</v>
      </c>
      <c r="Q1541" s="7">
        <v>69</v>
      </c>
      <c r="R1541" s="7">
        <v>12</v>
      </c>
      <c r="S1541" s="7">
        <v>2</v>
      </c>
      <c r="T1541" s="7">
        <v>20</v>
      </c>
      <c r="U1541" s="7">
        <v>63</v>
      </c>
      <c r="V1541" s="7">
        <v>9</v>
      </c>
      <c r="W1541" s="7">
        <v>29</v>
      </c>
      <c r="X1541" s="7">
        <v>55</v>
      </c>
      <c r="Y1541" s="7">
        <v>3</v>
      </c>
      <c r="Z1541" s="7">
        <v>2</v>
      </c>
      <c r="AA1541"/>
    </row>
    <row r="1542" spans="1:27" x14ac:dyDescent="0.25">
      <c r="A1542" s="24" t="str">
        <f t="shared" si="76"/>
        <v/>
      </c>
      <c r="B1542" s="24" t="str">
        <f t="shared" si="74"/>
        <v/>
      </c>
      <c r="C1542" s="24" t="str">
        <f t="shared" si="75"/>
        <v/>
      </c>
      <c r="D1542" s="24">
        <v>2026</v>
      </c>
      <c r="E1542" s="7" t="s">
        <v>1665</v>
      </c>
      <c r="F1542" s="7" t="s">
        <v>1661</v>
      </c>
      <c r="G1542" s="7" t="s">
        <v>37</v>
      </c>
      <c r="H1542" s="7" t="s">
        <v>35</v>
      </c>
      <c r="I1542" s="8">
        <v>0.28999999999999998</v>
      </c>
      <c r="J1542" s="8">
        <v>0.39400000000000002</v>
      </c>
      <c r="K1542" s="8">
        <v>0.49299999999999999</v>
      </c>
      <c r="L1542" s="8">
        <v>0.88700000000000001</v>
      </c>
      <c r="M1542" s="7">
        <v>59</v>
      </c>
      <c r="N1542" s="7">
        <v>265</v>
      </c>
      <c r="O1542" s="7">
        <v>217</v>
      </c>
      <c r="P1542" s="7">
        <v>48</v>
      </c>
      <c r="Q1542" s="7">
        <v>63</v>
      </c>
      <c r="R1542" s="7">
        <v>11</v>
      </c>
      <c r="S1542" s="7">
        <v>3</v>
      </c>
      <c r="T1542" s="7">
        <v>9</v>
      </c>
      <c r="U1542" s="7">
        <v>52</v>
      </c>
      <c r="V1542" s="7">
        <v>14</v>
      </c>
      <c r="W1542" s="7">
        <v>27</v>
      </c>
      <c r="X1542" s="7">
        <v>56</v>
      </c>
      <c r="Y1542" s="7">
        <v>6</v>
      </c>
      <c r="Z1542" s="7">
        <v>2</v>
      </c>
      <c r="AA1542"/>
    </row>
    <row r="1543" spans="1:27" x14ac:dyDescent="0.25">
      <c r="A1543" s="24" t="str">
        <f t="shared" si="76"/>
        <v/>
      </c>
      <c r="B1543" s="24">
        <f t="shared" si="74"/>
        <v>1</v>
      </c>
      <c r="C1543" s="24" t="str">
        <f t="shared" si="75"/>
        <v/>
      </c>
      <c r="D1543" s="24">
        <v>2026</v>
      </c>
      <c r="E1543" s="7" t="s">
        <v>1666</v>
      </c>
      <c r="F1543" s="7" t="s">
        <v>1661</v>
      </c>
      <c r="G1543" s="7" t="s">
        <v>37</v>
      </c>
      <c r="H1543" s="7" t="s">
        <v>30</v>
      </c>
      <c r="I1543" s="8">
        <v>0.27700000000000002</v>
      </c>
      <c r="J1543" s="8">
        <v>0.41799999999999998</v>
      </c>
      <c r="K1543" s="8">
        <v>0.41699999999999998</v>
      </c>
      <c r="L1543" s="8">
        <v>0.83499999999999996</v>
      </c>
      <c r="M1543" s="7">
        <v>58</v>
      </c>
      <c r="N1543" s="7">
        <v>301</v>
      </c>
      <c r="O1543" s="7">
        <v>235</v>
      </c>
      <c r="P1543" s="7">
        <v>58</v>
      </c>
      <c r="Q1543" s="7">
        <v>65</v>
      </c>
      <c r="R1543" s="7">
        <v>10</v>
      </c>
      <c r="S1543" s="7">
        <v>1</v>
      </c>
      <c r="T1543" s="7">
        <v>7</v>
      </c>
      <c r="U1543" s="7">
        <v>41</v>
      </c>
      <c r="V1543" s="7">
        <v>22</v>
      </c>
      <c r="W1543" s="7">
        <v>37</v>
      </c>
      <c r="X1543" s="7">
        <v>33</v>
      </c>
      <c r="Y1543" s="7">
        <v>11</v>
      </c>
      <c r="Z1543" s="7">
        <v>1</v>
      </c>
      <c r="AA1543"/>
    </row>
    <row r="1544" spans="1:27" x14ac:dyDescent="0.25">
      <c r="A1544" s="24" t="str">
        <f t="shared" si="76"/>
        <v/>
      </c>
      <c r="B1544" s="24">
        <f t="shared" si="74"/>
        <v>1</v>
      </c>
      <c r="C1544" s="24" t="str">
        <f t="shared" si="75"/>
        <v/>
      </c>
      <c r="D1544" s="24">
        <v>2026</v>
      </c>
      <c r="E1544" s="7" t="s">
        <v>1667</v>
      </c>
      <c r="F1544" s="7" t="s">
        <v>1661</v>
      </c>
      <c r="G1544" s="7" t="s">
        <v>37</v>
      </c>
      <c r="H1544" s="7" t="s">
        <v>25</v>
      </c>
      <c r="I1544" s="8">
        <v>0.251</v>
      </c>
      <c r="J1544" s="8">
        <v>0.378</v>
      </c>
      <c r="K1544" s="8">
        <v>0.38200000000000001</v>
      </c>
      <c r="L1544" s="8">
        <v>0.76</v>
      </c>
      <c r="M1544" s="7">
        <v>52</v>
      </c>
      <c r="N1544" s="7">
        <v>233</v>
      </c>
      <c r="O1544" s="7">
        <v>191</v>
      </c>
      <c r="P1544" s="7">
        <v>34</v>
      </c>
      <c r="Q1544" s="7">
        <v>48</v>
      </c>
      <c r="R1544" s="7">
        <v>10</v>
      </c>
      <c r="S1544" s="7">
        <v>0</v>
      </c>
      <c r="T1544" s="7">
        <v>5</v>
      </c>
      <c r="U1544" s="7">
        <v>39</v>
      </c>
      <c r="V1544" s="7">
        <v>8</v>
      </c>
      <c r="W1544" s="7">
        <v>32</v>
      </c>
      <c r="X1544" s="7">
        <v>40</v>
      </c>
      <c r="Y1544" s="7">
        <v>0</v>
      </c>
      <c r="Z1544" s="7">
        <v>0</v>
      </c>
      <c r="AA1544"/>
    </row>
    <row r="1545" spans="1:27" x14ac:dyDescent="0.25">
      <c r="A1545" s="24" t="str">
        <f t="shared" si="76"/>
        <v/>
      </c>
      <c r="B1545" s="24" t="str">
        <f t="shared" si="74"/>
        <v/>
      </c>
      <c r="C1545" s="24" t="str">
        <f t="shared" si="75"/>
        <v/>
      </c>
      <c r="D1545" s="24">
        <v>2026</v>
      </c>
      <c r="E1545" s="7" t="s">
        <v>1668</v>
      </c>
      <c r="F1545" s="7" t="s">
        <v>1661</v>
      </c>
      <c r="G1545" s="7" t="s">
        <v>24</v>
      </c>
      <c r="H1545" s="7" t="s">
        <v>38</v>
      </c>
      <c r="I1545" s="8">
        <v>0.34200000000000003</v>
      </c>
      <c r="J1545" s="8">
        <v>0.44700000000000001</v>
      </c>
      <c r="K1545" s="8">
        <v>0.44700000000000001</v>
      </c>
      <c r="L1545" s="8">
        <v>0.89400000000000002</v>
      </c>
      <c r="M1545" s="7">
        <v>28</v>
      </c>
      <c r="N1545" s="7">
        <v>47</v>
      </c>
      <c r="O1545" s="7">
        <v>38</v>
      </c>
      <c r="P1545" s="7">
        <v>7</v>
      </c>
      <c r="Q1545" s="7">
        <v>13</v>
      </c>
      <c r="R1545" s="7">
        <v>2</v>
      </c>
      <c r="S1545" s="7">
        <v>1</v>
      </c>
      <c r="T1545" s="7">
        <v>0</v>
      </c>
      <c r="U1545" s="7">
        <v>10</v>
      </c>
      <c r="V1545" s="7">
        <v>3</v>
      </c>
      <c r="W1545" s="7">
        <v>5</v>
      </c>
      <c r="X1545" s="7">
        <v>7</v>
      </c>
      <c r="Y1545" s="7">
        <v>1</v>
      </c>
      <c r="Z1545" s="7">
        <v>0</v>
      </c>
      <c r="AA1545"/>
    </row>
    <row r="1546" spans="1:27" x14ac:dyDescent="0.25">
      <c r="A1546" s="24" t="str">
        <f t="shared" si="76"/>
        <v/>
      </c>
      <c r="B1546" s="24" t="str">
        <f t="shared" si="74"/>
        <v/>
      </c>
      <c r="C1546" s="24" t="str">
        <f t="shared" si="75"/>
        <v/>
      </c>
      <c r="D1546" s="24">
        <v>2026</v>
      </c>
      <c r="E1546" s="7" t="s">
        <v>1669</v>
      </c>
      <c r="F1546" s="7" t="s">
        <v>1661</v>
      </c>
      <c r="G1546" s="7" t="s">
        <v>47</v>
      </c>
      <c r="H1546" s="7" t="s">
        <v>38</v>
      </c>
      <c r="I1546" s="8">
        <v>0.27300000000000002</v>
      </c>
      <c r="J1546" s="8">
        <v>0.42199999999999999</v>
      </c>
      <c r="K1546" s="8">
        <v>0.33300000000000002</v>
      </c>
      <c r="L1546" s="8">
        <v>0.755</v>
      </c>
      <c r="M1546" s="7">
        <v>30</v>
      </c>
      <c r="N1546" s="7">
        <v>84</v>
      </c>
      <c r="O1546" s="7">
        <v>66</v>
      </c>
      <c r="P1546" s="7">
        <v>14</v>
      </c>
      <c r="Q1546" s="7">
        <v>18</v>
      </c>
      <c r="R1546" s="7">
        <v>4</v>
      </c>
      <c r="S1546" s="7">
        <v>0</v>
      </c>
      <c r="T1546" s="7">
        <v>0</v>
      </c>
      <c r="U1546" s="7">
        <v>7</v>
      </c>
      <c r="V1546" s="7">
        <v>3</v>
      </c>
      <c r="W1546" s="7">
        <v>14</v>
      </c>
      <c r="X1546" s="7">
        <v>15</v>
      </c>
      <c r="Y1546" s="7">
        <v>0</v>
      </c>
      <c r="Z1546" s="7">
        <v>0</v>
      </c>
      <c r="AA1546"/>
    </row>
    <row r="1547" spans="1:27" x14ac:dyDescent="0.25">
      <c r="A1547" s="24" t="str">
        <f t="shared" si="76"/>
        <v/>
      </c>
      <c r="B1547" s="24" t="str">
        <f t="shared" si="74"/>
        <v/>
      </c>
      <c r="C1547" s="24" t="str">
        <f t="shared" si="75"/>
        <v/>
      </c>
      <c r="D1547" s="24">
        <v>2026</v>
      </c>
      <c r="E1547" s="7" t="s">
        <v>1670</v>
      </c>
      <c r="F1547" s="7" t="s">
        <v>1661</v>
      </c>
      <c r="G1547" s="7" t="s">
        <v>24</v>
      </c>
      <c r="H1547" s="7" t="s">
        <v>25</v>
      </c>
      <c r="I1547" s="8">
        <v>0.25900000000000001</v>
      </c>
      <c r="J1547" s="8">
        <v>0.38200000000000001</v>
      </c>
      <c r="K1547" s="8">
        <v>0.25900000000000001</v>
      </c>
      <c r="L1547" s="8">
        <v>0.64200000000000002</v>
      </c>
      <c r="M1547" s="7">
        <v>9</v>
      </c>
      <c r="N1547" s="7">
        <v>36</v>
      </c>
      <c r="O1547" s="7">
        <v>27</v>
      </c>
      <c r="P1547" s="7">
        <v>5</v>
      </c>
      <c r="Q1547" s="7">
        <v>7</v>
      </c>
      <c r="R1547" s="7">
        <v>0</v>
      </c>
      <c r="S1547" s="7">
        <v>0</v>
      </c>
      <c r="T1547" s="7">
        <v>0</v>
      </c>
      <c r="U1547" s="7">
        <v>5</v>
      </c>
      <c r="V1547" s="7">
        <v>2</v>
      </c>
      <c r="W1547" s="7">
        <v>4</v>
      </c>
      <c r="X1547" s="7">
        <v>7</v>
      </c>
      <c r="Y1547" s="7">
        <v>0</v>
      </c>
      <c r="Z1547" s="7">
        <v>0</v>
      </c>
      <c r="AA1547"/>
    </row>
    <row r="1548" spans="1:27" x14ac:dyDescent="0.25">
      <c r="A1548" s="24" t="str">
        <f t="shared" si="76"/>
        <v/>
      </c>
      <c r="B1548" s="24" t="str">
        <f t="shared" si="74"/>
        <v/>
      </c>
      <c r="C1548" s="24" t="str">
        <f t="shared" si="75"/>
        <v/>
      </c>
      <c r="D1548" s="24">
        <v>2026</v>
      </c>
      <c r="E1548" s="7" t="s">
        <v>1672</v>
      </c>
      <c r="F1548" s="7" t="s">
        <v>1661</v>
      </c>
      <c r="G1548" s="7" t="s">
        <v>47</v>
      </c>
      <c r="H1548" s="7" t="s">
        <v>38</v>
      </c>
      <c r="I1548" s="8">
        <v>0.25600000000000001</v>
      </c>
      <c r="J1548" s="8">
        <v>0.36399999999999999</v>
      </c>
      <c r="K1548" s="8">
        <v>0.378</v>
      </c>
      <c r="L1548" s="8">
        <v>0.74199999999999999</v>
      </c>
      <c r="M1548" s="7">
        <v>39</v>
      </c>
      <c r="N1548" s="7">
        <v>107</v>
      </c>
      <c r="O1548" s="7">
        <v>90</v>
      </c>
      <c r="P1548" s="7">
        <v>16</v>
      </c>
      <c r="Q1548" s="7">
        <v>23</v>
      </c>
      <c r="R1548" s="7">
        <v>5</v>
      </c>
      <c r="S1548" s="7">
        <v>0</v>
      </c>
      <c r="T1548" s="7">
        <v>2</v>
      </c>
      <c r="U1548" s="7">
        <v>15</v>
      </c>
      <c r="V1548" s="7">
        <v>4</v>
      </c>
      <c r="W1548" s="7">
        <v>12</v>
      </c>
      <c r="X1548" s="7">
        <v>15</v>
      </c>
      <c r="Y1548" s="7">
        <v>0</v>
      </c>
      <c r="Z1548" s="7">
        <v>0</v>
      </c>
      <c r="AA1548"/>
    </row>
    <row r="1549" spans="1:27" x14ac:dyDescent="0.25">
      <c r="A1549" s="24" t="str">
        <f t="shared" si="76"/>
        <v/>
      </c>
      <c r="B1549" s="24" t="str">
        <f t="shared" si="74"/>
        <v/>
      </c>
      <c r="C1549" s="24" t="str">
        <f t="shared" si="75"/>
        <v/>
      </c>
      <c r="D1549" s="24">
        <v>2026</v>
      </c>
      <c r="E1549" s="7" t="s">
        <v>1671</v>
      </c>
      <c r="F1549" s="7" t="s">
        <v>1661</v>
      </c>
      <c r="G1549" s="7" t="s">
        <v>47</v>
      </c>
      <c r="H1549" s="7" t="s">
        <v>42</v>
      </c>
      <c r="I1549" s="8">
        <v>0.24299999999999999</v>
      </c>
      <c r="J1549" s="8">
        <v>0.33900000000000002</v>
      </c>
      <c r="K1549" s="8">
        <v>0.35499999999999998</v>
      </c>
      <c r="L1549" s="8">
        <v>0.69399999999999995</v>
      </c>
      <c r="M1549" s="7">
        <v>34</v>
      </c>
      <c r="N1549" s="7">
        <v>129</v>
      </c>
      <c r="O1549" s="7">
        <v>107</v>
      </c>
      <c r="P1549" s="7">
        <v>22</v>
      </c>
      <c r="Q1549" s="7">
        <v>26</v>
      </c>
      <c r="R1549" s="7">
        <v>4</v>
      </c>
      <c r="S1549" s="7">
        <v>1</v>
      </c>
      <c r="T1549" s="7">
        <v>2</v>
      </c>
      <c r="U1549" s="7">
        <v>20</v>
      </c>
      <c r="V1549" s="7">
        <v>3</v>
      </c>
      <c r="W1549" s="7">
        <v>14</v>
      </c>
      <c r="X1549" s="7">
        <v>23</v>
      </c>
      <c r="Y1549" s="7">
        <v>1</v>
      </c>
      <c r="Z1549" s="7">
        <v>0</v>
      </c>
      <c r="AA1549"/>
    </row>
    <row r="1550" spans="1:27" x14ac:dyDescent="0.25">
      <c r="A1550" s="24" t="str">
        <f t="shared" si="76"/>
        <v/>
      </c>
      <c r="B1550" s="24" t="str">
        <f t="shared" si="74"/>
        <v/>
      </c>
      <c r="C1550" s="24" t="str">
        <f t="shared" si="75"/>
        <v/>
      </c>
      <c r="D1550" s="24">
        <v>2026</v>
      </c>
      <c r="E1550" s="7" t="s">
        <v>1673</v>
      </c>
      <c r="F1550" s="7" t="s">
        <v>1661</v>
      </c>
      <c r="G1550" s="7" t="s">
        <v>37</v>
      </c>
      <c r="H1550" s="7" t="s">
        <v>42</v>
      </c>
      <c r="I1550" s="8">
        <v>0.217</v>
      </c>
      <c r="J1550" s="8">
        <v>0.38700000000000001</v>
      </c>
      <c r="K1550" s="8">
        <v>0.32100000000000001</v>
      </c>
      <c r="L1550" s="8">
        <v>0.70799999999999996</v>
      </c>
      <c r="M1550" s="7">
        <v>36</v>
      </c>
      <c r="N1550" s="7">
        <v>148</v>
      </c>
      <c r="O1550" s="7">
        <v>106</v>
      </c>
      <c r="P1550" s="7">
        <v>24</v>
      </c>
      <c r="Q1550" s="7">
        <v>23</v>
      </c>
      <c r="R1550" s="7">
        <v>6</v>
      </c>
      <c r="S1550" s="7">
        <v>1</v>
      </c>
      <c r="T1550" s="7">
        <v>1</v>
      </c>
      <c r="U1550" s="7">
        <v>13</v>
      </c>
      <c r="V1550" s="7">
        <v>12</v>
      </c>
      <c r="W1550" s="7">
        <v>18</v>
      </c>
      <c r="X1550" s="7">
        <v>32</v>
      </c>
      <c r="Y1550" s="7">
        <v>3</v>
      </c>
      <c r="Z1550" s="7">
        <v>0</v>
      </c>
      <c r="AA1550"/>
    </row>
    <row r="1551" spans="1:27" x14ac:dyDescent="0.25">
      <c r="A1551" s="24">
        <f t="shared" si="76"/>
        <v>1</v>
      </c>
      <c r="B1551" s="24" t="str">
        <f t="shared" si="74"/>
        <v/>
      </c>
      <c r="C1551" s="24" t="str">
        <f t="shared" si="75"/>
        <v/>
      </c>
      <c r="D1551" s="24">
        <v>2026</v>
      </c>
      <c r="E1551" s="7" t="s">
        <v>1674</v>
      </c>
      <c r="F1551" s="7" t="s">
        <v>1661</v>
      </c>
      <c r="G1551" s="7" t="s">
        <v>29</v>
      </c>
      <c r="H1551" s="7" t="s">
        <v>38</v>
      </c>
      <c r="I1551" s="8">
        <v>0.214</v>
      </c>
      <c r="J1551" s="8">
        <v>0.29799999999999999</v>
      </c>
      <c r="K1551" s="8">
        <v>0.26200000000000001</v>
      </c>
      <c r="L1551" s="8">
        <v>0.56000000000000005</v>
      </c>
      <c r="M1551" s="7">
        <v>17</v>
      </c>
      <c r="N1551" s="7">
        <v>50</v>
      </c>
      <c r="O1551" s="7">
        <v>42</v>
      </c>
      <c r="P1551" s="7">
        <v>9</v>
      </c>
      <c r="Q1551" s="7">
        <v>9</v>
      </c>
      <c r="R1551" s="7">
        <v>2</v>
      </c>
      <c r="S1551" s="7">
        <v>0</v>
      </c>
      <c r="T1551" s="7">
        <v>0</v>
      </c>
      <c r="U1551" s="7">
        <v>3</v>
      </c>
      <c r="V1551" s="7">
        <v>1</v>
      </c>
      <c r="W1551" s="7">
        <v>4</v>
      </c>
      <c r="X1551" s="7">
        <v>12</v>
      </c>
      <c r="Y1551" s="7">
        <v>2</v>
      </c>
      <c r="Z1551" s="7">
        <v>0</v>
      </c>
      <c r="AA1551"/>
    </row>
    <row r="1552" spans="1:27" x14ac:dyDescent="0.25">
      <c r="A1552" s="24" t="str">
        <f t="shared" si="76"/>
        <v/>
      </c>
      <c r="B1552" s="24" t="str">
        <f t="shared" si="74"/>
        <v/>
      </c>
      <c r="C1552" s="24" t="str">
        <f t="shared" si="75"/>
        <v/>
      </c>
      <c r="D1552" s="24">
        <v>2026</v>
      </c>
      <c r="E1552" s="7" t="s">
        <v>1675</v>
      </c>
      <c r="F1552" s="7" t="s">
        <v>1661</v>
      </c>
      <c r="G1552" s="7" t="s">
        <v>24</v>
      </c>
      <c r="H1552" s="7" t="s">
        <v>42</v>
      </c>
      <c r="I1552" s="8">
        <v>0</v>
      </c>
      <c r="J1552" s="8">
        <v>0</v>
      </c>
      <c r="K1552" s="8">
        <v>0</v>
      </c>
      <c r="L1552" s="8">
        <v>0</v>
      </c>
      <c r="M1552" s="7">
        <v>3</v>
      </c>
      <c r="N1552" s="7">
        <v>3</v>
      </c>
      <c r="O1552" s="7">
        <v>3</v>
      </c>
      <c r="P1552" s="7">
        <v>1</v>
      </c>
      <c r="Q1552" s="7">
        <v>0</v>
      </c>
      <c r="R1552" s="7">
        <v>0</v>
      </c>
      <c r="S1552" s="7">
        <v>0</v>
      </c>
      <c r="T1552" s="7">
        <v>0</v>
      </c>
      <c r="U1552" s="7">
        <v>0</v>
      </c>
      <c r="V1552" s="7">
        <v>0</v>
      </c>
      <c r="W1552" s="7">
        <v>0</v>
      </c>
      <c r="X1552" s="7">
        <v>2</v>
      </c>
      <c r="Y1552" s="7">
        <v>0</v>
      </c>
      <c r="Z1552" s="7">
        <v>0</v>
      </c>
      <c r="AA1552"/>
    </row>
    <row r="1553" spans="1:27" x14ac:dyDescent="0.25">
      <c r="A1553" s="24" t="str">
        <f t="shared" si="76"/>
        <v/>
      </c>
      <c r="B1553" s="24">
        <f t="shared" si="74"/>
        <v>1</v>
      </c>
      <c r="C1553" s="24" t="str">
        <f t="shared" si="75"/>
        <v/>
      </c>
      <c r="D1553" s="24">
        <v>2026</v>
      </c>
      <c r="E1553" s="7" t="s">
        <v>6189</v>
      </c>
      <c r="F1553" s="7" t="s">
        <v>1661</v>
      </c>
      <c r="G1553" s="7" t="s">
        <v>37</v>
      </c>
      <c r="H1553" s="7" t="s">
        <v>64</v>
      </c>
      <c r="I1553" s="8">
        <v>0</v>
      </c>
      <c r="J1553" s="8">
        <v>1</v>
      </c>
      <c r="K1553" s="8">
        <v>0</v>
      </c>
      <c r="L1553" s="8">
        <v>0</v>
      </c>
      <c r="M1553" s="7">
        <v>1</v>
      </c>
      <c r="N1553" s="7">
        <v>1</v>
      </c>
      <c r="O1553" s="7">
        <v>0</v>
      </c>
      <c r="P1553" s="7">
        <v>0</v>
      </c>
      <c r="Q1553" s="7">
        <v>0</v>
      </c>
      <c r="R1553" s="7">
        <v>0</v>
      </c>
      <c r="S1553" s="7">
        <v>0</v>
      </c>
      <c r="T1553" s="7">
        <v>0</v>
      </c>
      <c r="U1553" s="7">
        <v>0</v>
      </c>
      <c r="V1553" s="7">
        <v>0</v>
      </c>
      <c r="W1553" s="7">
        <v>1</v>
      </c>
      <c r="X1553" s="7">
        <v>0</v>
      </c>
      <c r="Y1553" s="7">
        <v>0</v>
      </c>
      <c r="Z1553" s="7">
        <v>0</v>
      </c>
      <c r="AA1553"/>
    </row>
    <row r="1554" spans="1:27" x14ac:dyDescent="0.25">
      <c r="A1554" s="24" t="str">
        <f t="shared" si="76"/>
        <v/>
      </c>
      <c r="B1554" s="24" t="str">
        <f t="shared" si="74"/>
        <v/>
      </c>
      <c r="C1554" s="24" t="str">
        <f t="shared" si="75"/>
        <v/>
      </c>
      <c r="D1554" s="24">
        <v>2026</v>
      </c>
      <c r="E1554" s="7" t="s">
        <v>1678</v>
      </c>
      <c r="F1554" s="7" t="s">
        <v>1677</v>
      </c>
      <c r="G1554" s="7" t="s">
        <v>37</v>
      </c>
      <c r="H1554" s="7" t="s">
        <v>44</v>
      </c>
      <c r="I1554" s="8">
        <v>0.36699999999999999</v>
      </c>
      <c r="J1554" s="8">
        <v>0.49</v>
      </c>
      <c r="K1554" s="8">
        <v>0.54</v>
      </c>
      <c r="L1554" s="8">
        <v>1.0289999999999999</v>
      </c>
      <c r="M1554" s="7">
        <v>60</v>
      </c>
      <c r="N1554" s="7">
        <v>286</v>
      </c>
      <c r="O1554" s="7">
        <v>226</v>
      </c>
      <c r="P1554" s="7">
        <v>60</v>
      </c>
      <c r="Q1554" s="7">
        <v>83</v>
      </c>
      <c r="R1554" s="7">
        <v>17</v>
      </c>
      <c r="S1554" s="7">
        <v>2</v>
      </c>
      <c r="T1554" s="7">
        <v>6</v>
      </c>
      <c r="U1554" s="7">
        <v>49</v>
      </c>
      <c r="V1554" s="7">
        <v>16</v>
      </c>
      <c r="W1554" s="7">
        <v>41</v>
      </c>
      <c r="X1554" s="7">
        <v>67</v>
      </c>
      <c r="Y1554" s="7">
        <v>5</v>
      </c>
      <c r="Z1554" s="7">
        <v>1</v>
      </c>
      <c r="AA1554"/>
    </row>
    <row r="1555" spans="1:27" x14ac:dyDescent="0.25">
      <c r="A1555" s="24">
        <f t="shared" si="76"/>
        <v>1</v>
      </c>
      <c r="B1555" s="24" t="str">
        <f t="shared" si="74"/>
        <v/>
      </c>
      <c r="C1555" s="24" t="str">
        <f t="shared" si="75"/>
        <v/>
      </c>
      <c r="D1555" s="24">
        <v>2026</v>
      </c>
      <c r="E1555" s="7" t="s">
        <v>1680</v>
      </c>
      <c r="F1555" s="7" t="s">
        <v>1677</v>
      </c>
      <c r="G1555" s="7" t="s">
        <v>29</v>
      </c>
      <c r="H1555" s="7" t="s">
        <v>40</v>
      </c>
      <c r="I1555" s="8">
        <v>0.35299999999999998</v>
      </c>
      <c r="J1555" s="8">
        <v>0.42799999999999999</v>
      </c>
      <c r="K1555" s="8">
        <v>0.622</v>
      </c>
      <c r="L1555" s="8">
        <v>1.05</v>
      </c>
      <c r="M1555" s="7">
        <v>59</v>
      </c>
      <c r="N1555" s="7">
        <v>278</v>
      </c>
      <c r="O1555" s="7">
        <v>241</v>
      </c>
      <c r="P1555" s="7">
        <v>53</v>
      </c>
      <c r="Q1555" s="7">
        <v>85</v>
      </c>
      <c r="R1555" s="7">
        <v>16</v>
      </c>
      <c r="S1555" s="7">
        <v>2</v>
      </c>
      <c r="T1555" s="7">
        <v>15</v>
      </c>
      <c r="U1555" s="7">
        <v>65</v>
      </c>
      <c r="V1555" s="7">
        <v>12</v>
      </c>
      <c r="W1555" s="7">
        <v>21</v>
      </c>
      <c r="X1555" s="7">
        <v>49</v>
      </c>
      <c r="Y1555" s="7">
        <v>9</v>
      </c>
      <c r="Z1555" s="7">
        <v>2</v>
      </c>
      <c r="AA1555"/>
    </row>
    <row r="1556" spans="1:27" x14ac:dyDescent="0.25">
      <c r="A1556" s="24" t="str">
        <f t="shared" si="76"/>
        <v/>
      </c>
      <c r="B1556" s="24" t="str">
        <f t="shared" si="74"/>
        <v/>
      </c>
      <c r="C1556" s="24" t="str">
        <f t="shared" si="75"/>
        <v/>
      </c>
      <c r="D1556" s="24">
        <v>2026</v>
      </c>
      <c r="E1556" s="7" t="s">
        <v>1676</v>
      </c>
      <c r="F1556" s="7" t="s">
        <v>1677</v>
      </c>
      <c r="G1556" s="7" t="s">
        <v>37</v>
      </c>
      <c r="H1556" s="7" t="s">
        <v>27</v>
      </c>
      <c r="I1556" s="8">
        <v>0.35299999999999998</v>
      </c>
      <c r="J1556" s="8">
        <v>0.45700000000000002</v>
      </c>
      <c r="K1556" s="8">
        <v>0.47299999999999998</v>
      </c>
      <c r="L1556" s="8">
        <v>0.93</v>
      </c>
      <c r="M1556" s="7">
        <v>60</v>
      </c>
      <c r="N1556" s="7">
        <v>292</v>
      </c>
      <c r="O1556" s="7">
        <v>241</v>
      </c>
      <c r="P1556" s="7">
        <v>65</v>
      </c>
      <c r="Q1556" s="7">
        <v>85</v>
      </c>
      <c r="R1556" s="7">
        <v>13</v>
      </c>
      <c r="S1556" s="7">
        <v>2</v>
      </c>
      <c r="T1556" s="7">
        <v>4</v>
      </c>
      <c r="U1556" s="7">
        <v>38</v>
      </c>
      <c r="V1556" s="7">
        <v>8</v>
      </c>
      <c r="W1556" s="7">
        <v>40</v>
      </c>
      <c r="X1556" s="7">
        <v>35</v>
      </c>
      <c r="Y1556" s="7">
        <v>8</v>
      </c>
      <c r="Z1556" s="7">
        <v>4</v>
      </c>
      <c r="AA1556"/>
    </row>
    <row r="1557" spans="1:27" x14ac:dyDescent="0.25">
      <c r="A1557" s="24" t="str">
        <f t="shared" si="76"/>
        <v/>
      </c>
      <c r="B1557" s="24" t="str">
        <f t="shared" si="74"/>
        <v/>
      </c>
      <c r="C1557" s="24" t="str">
        <f t="shared" si="75"/>
        <v/>
      </c>
      <c r="D1557" s="24">
        <v>2026</v>
      </c>
      <c r="E1557" s="7" t="s">
        <v>1679</v>
      </c>
      <c r="F1557" s="7" t="s">
        <v>1677</v>
      </c>
      <c r="G1557" s="7" t="s">
        <v>47</v>
      </c>
      <c r="H1557" s="7" t="s">
        <v>35</v>
      </c>
      <c r="I1557" s="8">
        <v>0.32600000000000001</v>
      </c>
      <c r="J1557" s="8">
        <v>0.41699999999999998</v>
      </c>
      <c r="K1557" s="8">
        <v>0.53100000000000003</v>
      </c>
      <c r="L1557" s="8">
        <v>0.94899999999999995</v>
      </c>
      <c r="M1557" s="7">
        <v>51</v>
      </c>
      <c r="N1557" s="7">
        <v>208</v>
      </c>
      <c r="O1557" s="7">
        <v>175</v>
      </c>
      <c r="P1557" s="7">
        <v>33</v>
      </c>
      <c r="Q1557" s="7">
        <v>57</v>
      </c>
      <c r="R1557" s="7">
        <v>13</v>
      </c>
      <c r="S1557" s="7">
        <v>1</v>
      </c>
      <c r="T1557" s="7">
        <v>7</v>
      </c>
      <c r="U1557" s="7">
        <v>44</v>
      </c>
      <c r="V1557" s="7">
        <v>13</v>
      </c>
      <c r="W1557" s="7">
        <v>16</v>
      </c>
      <c r="X1557" s="7">
        <v>49</v>
      </c>
      <c r="Y1557" s="7">
        <v>5</v>
      </c>
      <c r="Z1557" s="7">
        <v>3</v>
      </c>
      <c r="AA1557"/>
    </row>
    <row r="1558" spans="1:27" x14ac:dyDescent="0.25">
      <c r="A1558" s="24" t="str">
        <f t="shared" si="76"/>
        <v/>
      </c>
      <c r="B1558" s="24" t="str">
        <f t="shared" si="74"/>
        <v/>
      </c>
      <c r="C1558" s="24" t="str">
        <f t="shared" si="75"/>
        <v/>
      </c>
      <c r="D1558" s="24">
        <v>2026</v>
      </c>
      <c r="E1558" s="7" t="s">
        <v>1681</v>
      </c>
      <c r="F1558" s="7" t="s">
        <v>1677</v>
      </c>
      <c r="G1558" s="7" t="s">
        <v>47</v>
      </c>
      <c r="H1558" s="7" t="s">
        <v>25</v>
      </c>
      <c r="I1558" s="8">
        <v>0.32100000000000001</v>
      </c>
      <c r="J1558" s="8">
        <v>0.433</v>
      </c>
      <c r="K1558" s="8">
        <v>0.45100000000000001</v>
      </c>
      <c r="L1558" s="8">
        <v>0.88400000000000001</v>
      </c>
      <c r="M1558" s="7">
        <v>52</v>
      </c>
      <c r="N1558" s="7">
        <v>238</v>
      </c>
      <c r="O1558" s="7">
        <v>193</v>
      </c>
      <c r="P1558" s="7">
        <v>45</v>
      </c>
      <c r="Q1558" s="7">
        <v>62</v>
      </c>
      <c r="R1558" s="7">
        <v>13</v>
      </c>
      <c r="S1558" s="7">
        <v>3</v>
      </c>
      <c r="T1558" s="7">
        <v>2</v>
      </c>
      <c r="U1558" s="7">
        <v>21</v>
      </c>
      <c r="V1558" s="7">
        <v>19</v>
      </c>
      <c r="W1558" s="7">
        <v>19</v>
      </c>
      <c r="X1558" s="7">
        <v>35</v>
      </c>
      <c r="Y1558" s="7">
        <v>6</v>
      </c>
      <c r="Z1558" s="7">
        <v>1</v>
      </c>
      <c r="AA1558"/>
    </row>
    <row r="1559" spans="1:27" x14ac:dyDescent="0.25">
      <c r="A1559" s="24">
        <f t="shared" si="76"/>
        <v>1</v>
      </c>
      <c r="B1559" s="24" t="str">
        <f t="shared" si="74"/>
        <v/>
      </c>
      <c r="C1559" s="24" t="str">
        <f t="shared" si="75"/>
        <v/>
      </c>
      <c r="D1559" s="24">
        <v>2026</v>
      </c>
      <c r="E1559" s="7" t="s">
        <v>1682</v>
      </c>
      <c r="F1559" s="7" t="s">
        <v>1677</v>
      </c>
      <c r="G1559" s="7" t="s">
        <v>29</v>
      </c>
      <c r="H1559" s="7" t="s">
        <v>30</v>
      </c>
      <c r="I1559" s="8">
        <v>0.30499999999999999</v>
      </c>
      <c r="J1559" s="8">
        <v>0.38300000000000001</v>
      </c>
      <c r="K1559" s="8">
        <v>0.52500000000000002</v>
      </c>
      <c r="L1559" s="8">
        <v>0.90700000000000003</v>
      </c>
      <c r="M1559" s="7">
        <v>59</v>
      </c>
      <c r="N1559" s="7">
        <v>264</v>
      </c>
      <c r="O1559" s="7">
        <v>223</v>
      </c>
      <c r="P1559" s="7">
        <v>51</v>
      </c>
      <c r="Q1559" s="7">
        <v>68</v>
      </c>
      <c r="R1559" s="7">
        <v>16</v>
      </c>
      <c r="S1559" s="7">
        <v>0</v>
      </c>
      <c r="T1559" s="7">
        <v>11</v>
      </c>
      <c r="U1559" s="7">
        <v>51</v>
      </c>
      <c r="V1559" s="7">
        <v>12</v>
      </c>
      <c r="W1559" s="7">
        <v>21</v>
      </c>
      <c r="X1559" s="7">
        <v>63</v>
      </c>
      <c r="Y1559" s="7">
        <v>7</v>
      </c>
      <c r="Z1559" s="7">
        <v>2</v>
      </c>
      <c r="AA1559"/>
    </row>
    <row r="1560" spans="1:27" x14ac:dyDescent="0.25">
      <c r="A1560" s="24">
        <f t="shared" si="76"/>
        <v>1</v>
      </c>
      <c r="B1560" s="24" t="str">
        <f t="shared" si="74"/>
        <v/>
      </c>
      <c r="C1560" s="24" t="str">
        <f t="shared" si="75"/>
        <v/>
      </c>
      <c r="D1560" s="24">
        <v>2026</v>
      </c>
      <c r="E1560" s="7" t="s">
        <v>1683</v>
      </c>
      <c r="F1560" s="7" t="s">
        <v>1677</v>
      </c>
      <c r="G1560" s="7" t="s">
        <v>29</v>
      </c>
      <c r="H1560" s="7" t="s">
        <v>42</v>
      </c>
      <c r="I1560" s="8">
        <v>0.29599999999999999</v>
      </c>
      <c r="J1560" s="8">
        <v>0.36399999999999999</v>
      </c>
      <c r="K1560" s="8">
        <v>0.39600000000000002</v>
      </c>
      <c r="L1560" s="8">
        <v>0.76</v>
      </c>
      <c r="M1560" s="7">
        <v>49</v>
      </c>
      <c r="N1560" s="7">
        <v>186</v>
      </c>
      <c r="O1560" s="7">
        <v>159</v>
      </c>
      <c r="P1560" s="7">
        <v>24</v>
      </c>
      <c r="Q1560" s="7">
        <v>47</v>
      </c>
      <c r="R1560" s="7">
        <v>7</v>
      </c>
      <c r="S1560" s="7">
        <v>0</v>
      </c>
      <c r="T1560" s="7">
        <v>3</v>
      </c>
      <c r="U1560" s="7">
        <v>25</v>
      </c>
      <c r="V1560" s="7">
        <v>5</v>
      </c>
      <c r="W1560" s="7">
        <v>12</v>
      </c>
      <c r="X1560" s="7">
        <v>27</v>
      </c>
      <c r="Y1560" s="7">
        <v>4</v>
      </c>
      <c r="Z1560" s="7">
        <v>2</v>
      </c>
      <c r="AA1560"/>
    </row>
    <row r="1561" spans="1:27" x14ac:dyDescent="0.25">
      <c r="A1561" s="24">
        <f t="shared" si="76"/>
        <v>1</v>
      </c>
      <c r="B1561" s="24" t="str">
        <f t="shared" si="74"/>
        <v/>
      </c>
      <c r="C1561" s="24" t="str">
        <f t="shared" si="75"/>
        <v/>
      </c>
      <c r="D1561" s="24">
        <v>2026</v>
      </c>
      <c r="E1561" s="7" t="s">
        <v>1684</v>
      </c>
      <c r="F1561" s="7" t="s">
        <v>1677</v>
      </c>
      <c r="G1561" s="7" t="s">
        <v>29</v>
      </c>
      <c r="H1561" s="7" t="s">
        <v>33</v>
      </c>
      <c r="I1561" s="8">
        <v>0.27400000000000002</v>
      </c>
      <c r="J1561" s="8">
        <v>0.39900000000000002</v>
      </c>
      <c r="K1561" s="8">
        <v>0.40799999999999997</v>
      </c>
      <c r="L1561" s="8">
        <v>0.80700000000000005</v>
      </c>
      <c r="M1561" s="7">
        <v>56</v>
      </c>
      <c r="N1561" s="7">
        <v>249</v>
      </c>
      <c r="O1561" s="7">
        <v>201</v>
      </c>
      <c r="P1561" s="7">
        <v>42</v>
      </c>
      <c r="Q1561" s="7">
        <v>55</v>
      </c>
      <c r="R1561" s="7">
        <v>11</v>
      </c>
      <c r="S1561" s="7">
        <v>2</v>
      </c>
      <c r="T1561" s="7">
        <v>4</v>
      </c>
      <c r="U1561" s="7">
        <v>33</v>
      </c>
      <c r="V1561" s="7">
        <v>19</v>
      </c>
      <c r="W1561" s="7">
        <v>25</v>
      </c>
      <c r="X1561" s="7">
        <v>43</v>
      </c>
      <c r="Y1561" s="7">
        <v>7</v>
      </c>
      <c r="Z1561" s="7">
        <v>2</v>
      </c>
      <c r="AA1561"/>
    </row>
    <row r="1562" spans="1:27" x14ac:dyDescent="0.25">
      <c r="A1562" s="24" t="str">
        <f t="shared" si="76"/>
        <v/>
      </c>
      <c r="B1562" s="24" t="str">
        <f t="shared" si="74"/>
        <v/>
      </c>
      <c r="C1562" s="24" t="str">
        <f t="shared" si="75"/>
        <v/>
      </c>
      <c r="D1562" s="24">
        <v>2026</v>
      </c>
      <c r="E1562" s="7" t="s">
        <v>1685</v>
      </c>
      <c r="F1562" s="7" t="s">
        <v>1677</v>
      </c>
      <c r="G1562" s="7" t="s">
        <v>37</v>
      </c>
      <c r="H1562" s="7" t="s">
        <v>25</v>
      </c>
      <c r="I1562" s="8">
        <v>0.32800000000000001</v>
      </c>
      <c r="J1562" s="8">
        <v>0.40899999999999997</v>
      </c>
      <c r="K1562" s="8">
        <v>0.48299999999999998</v>
      </c>
      <c r="L1562" s="8">
        <v>0.89200000000000002</v>
      </c>
      <c r="M1562" s="7">
        <v>18</v>
      </c>
      <c r="N1562" s="7">
        <v>68</v>
      </c>
      <c r="O1562" s="7">
        <v>58</v>
      </c>
      <c r="P1562" s="7">
        <v>14</v>
      </c>
      <c r="Q1562" s="7">
        <v>19</v>
      </c>
      <c r="R1562" s="7">
        <v>6</v>
      </c>
      <c r="S1562" s="7">
        <v>0</v>
      </c>
      <c r="T1562" s="7">
        <v>1</v>
      </c>
      <c r="U1562" s="7">
        <v>10</v>
      </c>
      <c r="V1562" s="7">
        <v>4</v>
      </c>
      <c r="W1562" s="7">
        <v>4</v>
      </c>
      <c r="X1562" s="7">
        <v>14</v>
      </c>
      <c r="Y1562" s="7">
        <v>0</v>
      </c>
      <c r="Z1562" s="7">
        <v>0</v>
      </c>
      <c r="AA1562"/>
    </row>
    <row r="1563" spans="1:27" x14ac:dyDescent="0.25">
      <c r="A1563" s="24" t="str">
        <f t="shared" si="76"/>
        <v/>
      </c>
      <c r="B1563" s="24" t="str">
        <f t="shared" si="74"/>
        <v/>
      </c>
      <c r="C1563" s="24" t="str">
        <f t="shared" si="75"/>
        <v/>
      </c>
      <c r="D1563" s="24">
        <v>2026</v>
      </c>
      <c r="E1563" s="7" t="s">
        <v>1686</v>
      </c>
      <c r="F1563" s="7" t="s">
        <v>1677</v>
      </c>
      <c r="G1563" s="7" t="s">
        <v>37</v>
      </c>
      <c r="H1563" s="7" t="s">
        <v>38</v>
      </c>
      <c r="I1563" s="8">
        <v>0.318</v>
      </c>
      <c r="J1563" s="8">
        <v>0.42499999999999999</v>
      </c>
      <c r="K1563" s="8">
        <v>0.55700000000000005</v>
      </c>
      <c r="L1563" s="8">
        <v>0.98099999999999998</v>
      </c>
      <c r="M1563" s="7">
        <v>33</v>
      </c>
      <c r="N1563" s="7">
        <v>106</v>
      </c>
      <c r="O1563" s="7">
        <v>88</v>
      </c>
      <c r="P1563" s="7">
        <v>16</v>
      </c>
      <c r="Q1563" s="7">
        <v>28</v>
      </c>
      <c r="R1563" s="7">
        <v>6</v>
      </c>
      <c r="S1563" s="7">
        <v>0</v>
      </c>
      <c r="T1563" s="7">
        <v>5</v>
      </c>
      <c r="U1563" s="7">
        <v>18</v>
      </c>
      <c r="V1563" s="7">
        <v>6</v>
      </c>
      <c r="W1563" s="7">
        <v>11</v>
      </c>
      <c r="X1563" s="7">
        <v>15</v>
      </c>
      <c r="Y1563" s="7">
        <v>0</v>
      </c>
      <c r="Z1563" s="7">
        <v>0</v>
      </c>
      <c r="AA1563"/>
    </row>
    <row r="1564" spans="1:27" x14ac:dyDescent="0.25">
      <c r="A1564" s="24" t="str">
        <f t="shared" si="76"/>
        <v/>
      </c>
      <c r="B1564" s="24" t="str">
        <f t="shared" si="74"/>
        <v/>
      </c>
      <c r="C1564" s="24" t="str">
        <f t="shared" si="75"/>
        <v/>
      </c>
      <c r="D1564" s="24">
        <v>2026</v>
      </c>
      <c r="E1564" s="7" t="s">
        <v>1687</v>
      </c>
      <c r="F1564" s="7" t="s">
        <v>1677</v>
      </c>
      <c r="G1564" s="7" t="s">
        <v>37</v>
      </c>
      <c r="H1564" s="7" t="s">
        <v>38</v>
      </c>
      <c r="I1564" s="8">
        <v>0.25</v>
      </c>
      <c r="J1564" s="8">
        <v>0.255</v>
      </c>
      <c r="K1564" s="8">
        <v>0.29199999999999998</v>
      </c>
      <c r="L1564" s="8">
        <v>0.54700000000000004</v>
      </c>
      <c r="M1564" s="7">
        <v>15</v>
      </c>
      <c r="N1564" s="7">
        <v>52</v>
      </c>
      <c r="O1564" s="7">
        <v>48</v>
      </c>
      <c r="P1564" s="7">
        <v>7</v>
      </c>
      <c r="Q1564" s="7">
        <v>12</v>
      </c>
      <c r="R1564" s="7">
        <v>0</v>
      </c>
      <c r="S1564" s="7">
        <v>1</v>
      </c>
      <c r="T1564" s="7">
        <v>0</v>
      </c>
      <c r="U1564" s="7">
        <v>5</v>
      </c>
      <c r="V1564" s="7">
        <v>0</v>
      </c>
      <c r="W1564" s="7">
        <v>1</v>
      </c>
      <c r="X1564" s="7">
        <v>9</v>
      </c>
      <c r="Y1564" s="7">
        <v>0</v>
      </c>
      <c r="Z1564" s="7">
        <v>0</v>
      </c>
      <c r="AA1564"/>
    </row>
    <row r="1565" spans="1:27" x14ac:dyDescent="0.25">
      <c r="A1565" s="24" t="str">
        <f t="shared" si="76"/>
        <v/>
      </c>
      <c r="B1565" s="24" t="str">
        <f t="shared" si="74"/>
        <v/>
      </c>
      <c r="C1565" s="24" t="str">
        <f t="shared" si="75"/>
        <v/>
      </c>
      <c r="D1565" s="24">
        <v>2026</v>
      </c>
      <c r="E1565" s="7" t="s">
        <v>1688</v>
      </c>
      <c r="F1565" s="7" t="s">
        <v>1677</v>
      </c>
      <c r="G1565" s="7" t="s">
        <v>24</v>
      </c>
      <c r="H1565" s="7" t="s">
        <v>30</v>
      </c>
      <c r="I1565" s="8">
        <v>0.23899999999999999</v>
      </c>
      <c r="J1565" s="8">
        <v>0.315</v>
      </c>
      <c r="K1565" s="8">
        <v>0.23899999999999999</v>
      </c>
      <c r="L1565" s="8">
        <v>0.55400000000000005</v>
      </c>
      <c r="M1565" s="7">
        <v>19</v>
      </c>
      <c r="N1565" s="7">
        <v>54</v>
      </c>
      <c r="O1565" s="7">
        <v>46</v>
      </c>
      <c r="P1565" s="7">
        <v>7</v>
      </c>
      <c r="Q1565" s="7">
        <v>11</v>
      </c>
      <c r="R1565" s="7">
        <v>0</v>
      </c>
      <c r="S1565" s="7">
        <v>0</v>
      </c>
      <c r="T1565" s="7">
        <v>0</v>
      </c>
      <c r="U1565" s="7">
        <v>7</v>
      </c>
      <c r="V1565" s="7">
        <v>3</v>
      </c>
      <c r="W1565" s="7">
        <v>3</v>
      </c>
      <c r="X1565" s="7">
        <v>17</v>
      </c>
      <c r="Y1565" s="7">
        <v>3</v>
      </c>
      <c r="Z1565" s="7">
        <v>0</v>
      </c>
      <c r="AA1565"/>
    </row>
    <row r="1566" spans="1:27" x14ac:dyDescent="0.25">
      <c r="A1566" s="24">
        <f t="shared" si="76"/>
        <v>1</v>
      </c>
      <c r="B1566" s="24" t="str">
        <f t="shared" si="74"/>
        <v/>
      </c>
      <c r="C1566" s="24" t="str">
        <f t="shared" si="75"/>
        <v/>
      </c>
      <c r="D1566" s="24">
        <v>2026</v>
      </c>
      <c r="E1566" s="7" t="s">
        <v>1689</v>
      </c>
      <c r="F1566" s="7" t="s">
        <v>1677</v>
      </c>
      <c r="G1566" s="7" t="s">
        <v>29</v>
      </c>
      <c r="H1566" s="7" t="s">
        <v>38</v>
      </c>
      <c r="I1566" s="8">
        <v>0.222</v>
      </c>
      <c r="J1566" s="8">
        <v>0.26900000000000002</v>
      </c>
      <c r="K1566" s="8">
        <v>0.33300000000000002</v>
      </c>
      <c r="L1566" s="8">
        <v>0.60299999999999998</v>
      </c>
      <c r="M1566" s="7">
        <v>24</v>
      </c>
      <c r="N1566" s="7">
        <v>78</v>
      </c>
      <c r="O1566" s="7">
        <v>72</v>
      </c>
      <c r="P1566" s="7">
        <v>4</v>
      </c>
      <c r="Q1566" s="7">
        <v>16</v>
      </c>
      <c r="R1566" s="7">
        <v>5</v>
      </c>
      <c r="S1566" s="7">
        <v>0</v>
      </c>
      <c r="T1566" s="7">
        <v>1</v>
      </c>
      <c r="U1566" s="7">
        <v>17</v>
      </c>
      <c r="V1566" s="7">
        <v>1</v>
      </c>
      <c r="W1566" s="7">
        <v>4</v>
      </c>
      <c r="X1566" s="7">
        <v>18</v>
      </c>
      <c r="Y1566" s="7">
        <v>0</v>
      </c>
      <c r="Z1566" s="7">
        <v>0</v>
      </c>
      <c r="AA1566"/>
    </row>
    <row r="1567" spans="1:27" x14ac:dyDescent="0.25">
      <c r="A1567" s="24" t="str">
        <f t="shared" si="76"/>
        <v/>
      </c>
      <c r="B1567" s="24" t="str">
        <f t="shared" si="74"/>
        <v/>
      </c>
      <c r="C1567" s="24" t="str">
        <f t="shared" si="75"/>
        <v/>
      </c>
      <c r="D1567" s="24">
        <v>2026</v>
      </c>
      <c r="E1567" s="7" t="s">
        <v>1690</v>
      </c>
      <c r="F1567" s="7" t="s">
        <v>1677</v>
      </c>
      <c r="G1567" s="7" t="s">
        <v>37</v>
      </c>
      <c r="H1567" s="7" t="s">
        <v>35</v>
      </c>
      <c r="I1567" s="8">
        <v>0.20599999999999999</v>
      </c>
      <c r="J1567" s="8">
        <v>0.33300000000000002</v>
      </c>
      <c r="K1567" s="8">
        <v>0.41199999999999998</v>
      </c>
      <c r="L1567" s="8">
        <v>0.745</v>
      </c>
      <c r="M1567" s="7">
        <v>32</v>
      </c>
      <c r="N1567" s="7">
        <v>84</v>
      </c>
      <c r="O1567" s="7">
        <v>68</v>
      </c>
      <c r="P1567" s="7">
        <v>14</v>
      </c>
      <c r="Q1567" s="7">
        <v>14</v>
      </c>
      <c r="R1567" s="7">
        <v>2</v>
      </c>
      <c r="S1567" s="7">
        <v>0</v>
      </c>
      <c r="T1567" s="7">
        <v>4</v>
      </c>
      <c r="U1567" s="7">
        <v>12</v>
      </c>
      <c r="V1567" s="7">
        <v>6</v>
      </c>
      <c r="W1567" s="7">
        <v>8</v>
      </c>
      <c r="X1567" s="7">
        <v>28</v>
      </c>
      <c r="Y1567" s="7">
        <v>0</v>
      </c>
      <c r="Z1567" s="7">
        <v>0</v>
      </c>
      <c r="AA1567"/>
    </row>
    <row r="1568" spans="1:27" x14ac:dyDescent="0.25">
      <c r="A1568" s="24" t="str">
        <f t="shared" si="76"/>
        <v/>
      </c>
      <c r="B1568" s="24" t="str">
        <f t="shared" si="74"/>
        <v/>
      </c>
      <c r="C1568" s="24" t="str">
        <f t="shared" si="75"/>
        <v/>
      </c>
      <c r="D1568" s="24">
        <v>2026</v>
      </c>
      <c r="E1568" s="7" t="s">
        <v>1691</v>
      </c>
      <c r="F1568" s="7" t="s">
        <v>1677</v>
      </c>
      <c r="G1568" s="7" t="s">
        <v>37</v>
      </c>
      <c r="H1568" s="7" t="s">
        <v>38</v>
      </c>
      <c r="I1568" s="8">
        <v>0.17199999999999999</v>
      </c>
      <c r="J1568" s="8">
        <v>0.22600000000000001</v>
      </c>
      <c r="K1568" s="8">
        <v>0.31</v>
      </c>
      <c r="L1568" s="8">
        <v>0.53600000000000003</v>
      </c>
      <c r="M1568" s="7">
        <v>18</v>
      </c>
      <c r="N1568" s="7">
        <v>31</v>
      </c>
      <c r="O1568" s="7">
        <v>29</v>
      </c>
      <c r="P1568" s="7">
        <v>5</v>
      </c>
      <c r="Q1568" s="7">
        <v>5</v>
      </c>
      <c r="R1568" s="7">
        <v>1</v>
      </c>
      <c r="S1568" s="7">
        <v>0</v>
      </c>
      <c r="T1568" s="7">
        <v>1</v>
      </c>
      <c r="U1568" s="7">
        <v>5</v>
      </c>
      <c r="V1568" s="7">
        <v>0</v>
      </c>
      <c r="W1568" s="7">
        <v>2</v>
      </c>
      <c r="X1568" s="7">
        <v>9</v>
      </c>
      <c r="Y1568" s="7">
        <v>1</v>
      </c>
      <c r="Z1568" s="7">
        <v>0</v>
      </c>
      <c r="AA1568"/>
    </row>
    <row r="1569" spans="1:27" x14ac:dyDescent="0.25">
      <c r="A1569" s="24" t="str">
        <f t="shared" si="76"/>
        <v/>
      </c>
      <c r="B1569" s="24" t="str">
        <f t="shared" si="74"/>
        <v/>
      </c>
      <c r="C1569" s="24" t="str">
        <f t="shared" si="75"/>
        <v/>
      </c>
      <c r="D1569" s="24">
        <v>2026</v>
      </c>
      <c r="E1569" s="7" t="s">
        <v>1692</v>
      </c>
      <c r="F1569" s="7" t="s">
        <v>1677</v>
      </c>
      <c r="G1569" s="7" t="s">
        <v>24</v>
      </c>
      <c r="H1569" s="7" t="s">
        <v>35</v>
      </c>
      <c r="I1569" s="8">
        <v>0.14299999999999999</v>
      </c>
      <c r="J1569" s="8">
        <v>0.2</v>
      </c>
      <c r="K1569" s="8">
        <v>0.42899999999999999</v>
      </c>
      <c r="L1569" s="8">
        <v>0.629</v>
      </c>
      <c r="M1569" s="7">
        <v>7</v>
      </c>
      <c r="N1569" s="7">
        <v>15</v>
      </c>
      <c r="O1569" s="7">
        <v>14</v>
      </c>
      <c r="P1569" s="7">
        <v>2</v>
      </c>
      <c r="Q1569" s="7">
        <v>2</v>
      </c>
      <c r="R1569" s="7">
        <v>1</v>
      </c>
      <c r="S1569" s="7">
        <v>0</v>
      </c>
      <c r="T1569" s="7">
        <v>1</v>
      </c>
      <c r="U1569" s="7">
        <v>2</v>
      </c>
      <c r="V1569" s="7">
        <v>1</v>
      </c>
      <c r="W1569" s="7">
        <v>0</v>
      </c>
      <c r="X1569" s="7">
        <v>5</v>
      </c>
      <c r="Y1569" s="7">
        <v>0</v>
      </c>
      <c r="Z1569" s="7">
        <v>0</v>
      </c>
      <c r="AA1569"/>
    </row>
    <row r="1570" spans="1:27" x14ac:dyDescent="0.25">
      <c r="A1570" s="24" t="str">
        <f t="shared" si="76"/>
        <v/>
      </c>
      <c r="B1570" s="24" t="str">
        <f t="shared" si="74"/>
        <v/>
      </c>
      <c r="C1570" s="24" t="str">
        <f t="shared" si="75"/>
        <v/>
      </c>
      <c r="D1570" s="24">
        <v>2026</v>
      </c>
      <c r="E1570" s="7" t="s">
        <v>1693</v>
      </c>
      <c r="F1570" s="7" t="s">
        <v>1677</v>
      </c>
      <c r="G1570" s="7" t="s">
        <v>37</v>
      </c>
      <c r="H1570" s="7" t="s">
        <v>44</v>
      </c>
      <c r="I1570" s="8">
        <v>0</v>
      </c>
      <c r="J1570" s="8">
        <v>0</v>
      </c>
      <c r="K1570" s="8">
        <v>0</v>
      </c>
      <c r="L1570" s="8">
        <v>0</v>
      </c>
      <c r="M1570" s="7">
        <v>4</v>
      </c>
      <c r="N1570" s="7">
        <v>4</v>
      </c>
      <c r="O1570" s="7">
        <v>4</v>
      </c>
      <c r="P1570" s="7">
        <v>0</v>
      </c>
      <c r="Q1570" s="7">
        <v>0</v>
      </c>
      <c r="R1570" s="7">
        <v>0</v>
      </c>
      <c r="S1570" s="7">
        <v>0</v>
      </c>
      <c r="T1570" s="7">
        <v>0</v>
      </c>
      <c r="U1570" s="7">
        <v>0</v>
      </c>
      <c r="V1570" s="7">
        <v>0</v>
      </c>
      <c r="W1570" s="7">
        <v>0</v>
      </c>
      <c r="X1570" s="7">
        <v>4</v>
      </c>
      <c r="Y1570" s="7">
        <v>0</v>
      </c>
      <c r="Z1570" s="7">
        <v>0</v>
      </c>
      <c r="AA1570"/>
    </row>
    <row r="1571" spans="1:27" x14ac:dyDescent="0.25">
      <c r="A1571" s="24" t="str">
        <f t="shared" si="76"/>
        <v/>
      </c>
      <c r="B1571" s="24" t="str">
        <f t="shared" si="74"/>
        <v/>
      </c>
      <c r="C1571" s="24" t="str">
        <f t="shared" si="75"/>
        <v/>
      </c>
      <c r="D1571" s="24">
        <v>2026</v>
      </c>
      <c r="E1571" s="7" t="s">
        <v>1694</v>
      </c>
      <c r="F1571" s="7" t="s">
        <v>1677</v>
      </c>
      <c r="G1571" s="7" t="s">
        <v>47</v>
      </c>
      <c r="H1571" s="7" t="s">
        <v>42</v>
      </c>
      <c r="I1571" s="8">
        <v>0</v>
      </c>
      <c r="J1571" s="8">
        <v>0</v>
      </c>
      <c r="K1571" s="8">
        <v>0</v>
      </c>
      <c r="L1571" s="8">
        <v>0</v>
      </c>
      <c r="M1571" s="7">
        <v>4</v>
      </c>
      <c r="N1571" s="7">
        <v>4</v>
      </c>
      <c r="O1571" s="7">
        <v>3</v>
      </c>
      <c r="P1571" s="7">
        <v>2</v>
      </c>
      <c r="Q1571" s="7">
        <v>0</v>
      </c>
      <c r="R1571" s="7">
        <v>0</v>
      </c>
      <c r="S1571" s="7">
        <v>0</v>
      </c>
      <c r="T1571" s="7">
        <v>0</v>
      </c>
      <c r="U1571" s="7">
        <v>0</v>
      </c>
      <c r="V1571" s="7">
        <v>0</v>
      </c>
      <c r="W1571" s="7">
        <v>0</v>
      </c>
      <c r="X1571" s="7">
        <v>1</v>
      </c>
      <c r="Y1571" s="7">
        <v>0</v>
      </c>
      <c r="Z1571" s="7">
        <v>0</v>
      </c>
      <c r="AA1571"/>
    </row>
    <row r="1572" spans="1:27" x14ac:dyDescent="0.25">
      <c r="A1572" s="24">
        <f t="shared" si="76"/>
        <v>1</v>
      </c>
      <c r="B1572" s="24" t="str">
        <f t="shared" si="74"/>
        <v/>
      </c>
      <c r="C1572" s="24" t="str">
        <f t="shared" si="75"/>
        <v/>
      </c>
      <c r="D1572" s="24">
        <v>2026</v>
      </c>
      <c r="E1572" s="7" t="s">
        <v>1695</v>
      </c>
      <c r="F1572" s="7" t="s">
        <v>1696</v>
      </c>
      <c r="G1572" s="7" t="s">
        <v>29</v>
      </c>
      <c r="H1572" s="7" t="s">
        <v>35</v>
      </c>
      <c r="I1572" s="8">
        <v>0.34100000000000003</v>
      </c>
      <c r="J1572" s="8">
        <v>0.441</v>
      </c>
      <c r="K1572" s="8">
        <v>0.629</v>
      </c>
      <c r="L1572" s="8">
        <v>1.07</v>
      </c>
      <c r="M1572" s="7">
        <v>51</v>
      </c>
      <c r="N1572" s="7">
        <v>203</v>
      </c>
      <c r="O1572" s="7">
        <v>170</v>
      </c>
      <c r="P1572" s="7">
        <v>44</v>
      </c>
      <c r="Q1572" s="7">
        <v>58</v>
      </c>
      <c r="R1572" s="7">
        <v>15</v>
      </c>
      <c r="S1572" s="7">
        <v>2</v>
      </c>
      <c r="T1572" s="7">
        <v>10</v>
      </c>
      <c r="U1572" s="7">
        <v>41</v>
      </c>
      <c r="V1572" s="7">
        <v>10</v>
      </c>
      <c r="W1572" s="7">
        <v>21</v>
      </c>
      <c r="X1572" s="7">
        <v>36</v>
      </c>
      <c r="Y1572" s="7">
        <v>1</v>
      </c>
      <c r="Z1572" s="7">
        <v>0</v>
      </c>
      <c r="AA1572"/>
    </row>
    <row r="1573" spans="1:27" x14ac:dyDescent="0.25">
      <c r="A1573" s="24" t="str">
        <f t="shared" si="76"/>
        <v/>
      </c>
      <c r="B1573" s="24" t="str">
        <f t="shared" si="74"/>
        <v/>
      </c>
      <c r="C1573" s="24" t="str">
        <f t="shared" si="75"/>
        <v/>
      </c>
      <c r="D1573" s="24">
        <v>2026</v>
      </c>
      <c r="E1573" s="7" t="s">
        <v>1697</v>
      </c>
      <c r="F1573" s="7" t="s">
        <v>1696</v>
      </c>
      <c r="G1573" s="7" t="s">
        <v>37</v>
      </c>
      <c r="H1573" s="7" t="s">
        <v>27</v>
      </c>
      <c r="I1573" s="8">
        <v>0.309</v>
      </c>
      <c r="J1573" s="8">
        <v>0.41499999999999998</v>
      </c>
      <c r="K1573" s="8">
        <v>0.52800000000000002</v>
      </c>
      <c r="L1573" s="8">
        <v>0.94299999999999995</v>
      </c>
      <c r="M1573" s="7">
        <v>63</v>
      </c>
      <c r="N1573" s="7">
        <v>288</v>
      </c>
      <c r="O1573" s="7">
        <v>233</v>
      </c>
      <c r="P1573" s="7">
        <v>63</v>
      </c>
      <c r="Q1573" s="7">
        <v>72</v>
      </c>
      <c r="R1573" s="7">
        <v>18</v>
      </c>
      <c r="S1573" s="7">
        <v>3</v>
      </c>
      <c r="T1573" s="7">
        <v>9</v>
      </c>
      <c r="U1573" s="7">
        <v>59</v>
      </c>
      <c r="V1573" s="7">
        <v>5</v>
      </c>
      <c r="W1573" s="7">
        <v>42</v>
      </c>
      <c r="X1573" s="7">
        <v>43</v>
      </c>
      <c r="Y1573" s="7">
        <v>14</v>
      </c>
      <c r="Z1573" s="7">
        <v>1</v>
      </c>
      <c r="AA1573"/>
    </row>
    <row r="1574" spans="1:27" x14ac:dyDescent="0.25">
      <c r="A1574" s="24" t="str">
        <f t="shared" si="76"/>
        <v/>
      </c>
      <c r="B1574" s="24" t="str">
        <f t="shared" si="74"/>
        <v/>
      </c>
      <c r="C1574" s="24" t="str">
        <f t="shared" si="75"/>
        <v/>
      </c>
      <c r="D1574" s="24">
        <v>2026</v>
      </c>
      <c r="E1574" s="7" t="s">
        <v>1699</v>
      </c>
      <c r="F1574" s="7" t="s">
        <v>1696</v>
      </c>
      <c r="G1574" s="7" t="s">
        <v>37</v>
      </c>
      <c r="H1574" s="7" t="s">
        <v>25</v>
      </c>
      <c r="I1574" s="8">
        <v>0.30499999999999999</v>
      </c>
      <c r="J1574" s="8">
        <v>0.436</v>
      </c>
      <c r="K1574" s="8">
        <v>0.52400000000000002</v>
      </c>
      <c r="L1574" s="8">
        <v>0.95899999999999996</v>
      </c>
      <c r="M1574" s="7">
        <v>61</v>
      </c>
      <c r="N1574" s="7">
        <v>265</v>
      </c>
      <c r="O1574" s="7">
        <v>210</v>
      </c>
      <c r="P1574" s="7">
        <v>51</v>
      </c>
      <c r="Q1574" s="7">
        <v>64</v>
      </c>
      <c r="R1574" s="7">
        <v>16</v>
      </c>
      <c r="S1574" s="7">
        <v>3</v>
      </c>
      <c r="T1574" s="7">
        <v>8</v>
      </c>
      <c r="U1574" s="7">
        <v>35</v>
      </c>
      <c r="V1574" s="7">
        <v>12</v>
      </c>
      <c r="W1574" s="7">
        <v>39</v>
      </c>
      <c r="X1574" s="7">
        <v>58</v>
      </c>
      <c r="Y1574" s="7">
        <v>5</v>
      </c>
      <c r="Z1574" s="7">
        <v>2</v>
      </c>
      <c r="AA1574"/>
    </row>
    <row r="1575" spans="1:27" x14ac:dyDescent="0.25">
      <c r="A1575" s="24" t="str">
        <f t="shared" si="76"/>
        <v/>
      </c>
      <c r="B1575" s="24" t="str">
        <f t="shared" si="74"/>
        <v/>
      </c>
      <c r="C1575" s="24" t="str">
        <f t="shared" si="75"/>
        <v/>
      </c>
      <c r="D1575" s="24">
        <v>2026</v>
      </c>
      <c r="E1575" s="7" t="s">
        <v>1698</v>
      </c>
      <c r="F1575" s="7" t="s">
        <v>1696</v>
      </c>
      <c r="G1575" s="7" t="s">
        <v>37</v>
      </c>
      <c r="H1575" s="7" t="s">
        <v>44</v>
      </c>
      <c r="I1575" s="8">
        <v>0.30399999999999999</v>
      </c>
      <c r="J1575" s="8">
        <v>0.38500000000000001</v>
      </c>
      <c r="K1575" s="8">
        <v>0.54200000000000004</v>
      </c>
      <c r="L1575" s="8">
        <v>0.92700000000000005</v>
      </c>
      <c r="M1575" s="7">
        <v>62</v>
      </c>
      <c r="N1575" s="7">
        <v>284</v>
      </c>
      <c r="O1575" s="7">
        <v>240</v>
      </c>
      <c r="P1575" s="7">
        <v>65</v>
      </c>
      <c r="Q1575" s="7">
        <v>73</v>
      </c>
      <c r="R1575" s="7">
        <v>14</v>
      </c>
      <c r="S1575" s="7">
        <v>2</v>
      </c>
      <c r="T1575" s="7">
        <v>13</v>
      </c>
      <c r="U1575" s="7">
        <v>47</v>
      </c>
      <c r="V1575" s="7">
        <v>5</v>
      </c>
      <c r="W1575" s="7">
        <v>31</v>
      </c>
      <c r="X1575" s="7">
        <v>38</v>
      </c>
      <c r="Y1575" s="7">
        <v>7</v>
      </c>
      <c r="Z1575" s="7">
        <v>2</v>
      </c>
      <c r="AA1575"/>
    </row>
    <row r="1576" spans="1:27" x14ac:dyDescent="0.25">
      <c r="A1576" s="24" t="str">
        <f t="shared" si="76"/>
        <v/>
      </c>
      <c r="B1576" s="24" t="str">
        <f t="shared" si="74"/>
        <v/>
      </c>
      <c r="C1576" s="24" t="str">
        <f t="shared" si="75"/>
        <v/>
      </c>
      <c r="D1576" s="24">
        <v>2026</v>
      </c>
      <c r="E1576" s="7" t="s">
        <v>1701</v>
      </c>
      <c r="F1576" s="7" t="s">
        <v>1696</v>
      </c>
      <c r="G1576" s="7" t="s">
        <v>37</v>
      </c>
      <c r="H1576" s="7" t="s">
        <v>30</v>
      </c>
      <c r="I1576" s="8">
        <v>0.28399999999999997</v>
      </c>
      <c r="J1576" s="8">
        <v>0.38200000000000001</v>
      </c>
      <c r="K1576" s="8">
        <v>0.57999999999999996</v>
      </c>
      <c r="L1576" s="8">
        <v>0.96199999999999997</v>
      </c>
      <c r="M1576" s="7">
        <v>55</v>
      </c>
      <c r="N1576" s="7">
        <v>206</v>
      </c>
      <c r="O1576" s="7">
        <v>169</v>
      </c>
      <c r="P1576" s="7">
        <v>36</v>
      </c>
      <c r="Q1576" s="7">
        <v>48</v>
      </c>
      <c r="R1576" s="7">
        <v>10</v>
      </c>
      <c r="S1576" s="7">
        <v>2</v>
      </c>
      <c r="T1576" s="7">
        <v>12</v>
      </c>
      <c r="U1576" s="7">
        <v>42</v>
      </c>
      <c r="V1576" s="7">
        <v>9</v>
      </c>
      <c r="W1576" s="7">
        <v>21</v>
      </c>
      <c r="X1576" s="7">
        <v>37</v>
      </c>
      <c r="Y1576" s="7">
        <v>2</v>
      </c>
      <c r="Z1576" s="7">
        <v>0</v>
      </c>
      <c r="AA1576"/>
    </row>
    <row r="1577" spans="1:27" x14ac:dyDescent="0.25">
      <c r="A1577" s="24" t="str">
        <f t="shared" si="76"/>
        <v/>
      </c>
      <c r="B1577" s="24" t="str">
        <f t="shared" si="74"/>
        <v/>
      </c>
      <c r="C1577" s="24" t="str">
        <f t="shared" si="75"/>
        <v/>
      </c>
      <c r="D1577" s="24">
        <v>2026</v>
      </c>
      <c r="E1577" s="7" t="s">
        <v>1700</v>
      </c>
      <c r="F1577" s="7" t="s">
        <v>1696</v>
      </c>
      <c r="G1577" s="7" t="s">
        <v>37</v>
      </c>
      <c r="H1577" s="7" t="s">
        <v>42</v>
      </c>
      <c r="I1577" s="8">
        <v>0.28199999999999997</v>
      </c>
      <c r="J1577" s="8">
        <v>0.38500000000000001</v>
      </c>
      <c r="K1577" s="8">
        <v>0.39600000000000002</v>
      </c>
      <c r="L1577" s="8">
        <v>0.78100000000000003</v>
      </c>
      <c r="M1577" s="7">
        <v>54</v>
      </c>
      <c r="N1577" s="7">
        <v>242</v>
      </c>
      <c r="O1577" s="7">
        <v>202</v>
      </c>
      <c r="P1577" s="7">
        <v>40</v>
      </c>
      <c r="Q1577" s="7">
        <v>57</v>
      </c>
      <c r="R1577" s="7">
        <v>10</v>
      </c>
      <c r="S1577" s="7">
        <v>2</v>
      </c>
      <c r="T1577" s="7">
        <v>3</v>
      </c>
      <c r="U1577" s="7">
        <v>30</v>
      </c>
      <c r="V1577" s="7">
        <v>8</v>
      </c>
      <c r="W1577" s="7">
        <v>27</v>
      </c>
      <c r="X1577" s="7">
        <v>36</v>
      </c>
      <c r="Y1577" s="7">
        <v>18</v>
      </c>
      <c r="Z1577" s="7">
        <v>6</v>
      </c>
      <c r="AA1577"/>
    </row>
    <row r="1578" spans="1:27" x14ac:dyDescent="0.25">
      <c r="A1578" s="24" t="str">
        <f t="shared" si="76"/>
        <v/>
      </c>
      <c r="B1578" s="24" t="str">
        <f t="shared" si="74"/>
        <v/>
      </c>
      <c r="C1578" s="24" t="str">
        <f t="shared" si="75"/>
        <v/>
      </c>
      <c r="D1578" s="24">
        <v>2026</v>
      </c>
      <c r="E1578" s="7" t="s">
        <v>1702</v>
      </c>
      <c r="F1578" s="7" t="s">
        <v>1696</v>
      </c>
      <c r="G1578" s="7" t="s">
        <v>24</v>
      </c>
      <c r="H1578" s="7" t="s">
        <v>38</v>
      </c>
      <c r="I1578" s="8">
        <v>0.27900000000000003</v>
      </c>
      <c r="J1578" s="8">
        <v>0.36699999999999999</v>
      </c>
      <c r="K1578" s="8">
        <v>0.60499999999999998</v>
      </c>
      <c r="L1578" s="8">
        <v>0.97199999999999998</v>
      </c>
      <c r="M1578" s="7">
        <v>58</v>
      </c>
      <c r="N1578" s="7">
        <v>249</v>
      </c>
      <c r="O1578" s="7">
        <v>215</v>
      </c>
      <c r="P1578" s="7">
        <v>48</v>
      </c>
      <c r="Q1578" s="7">
        <v>60</v>
      </c>
      <c r="R1578" s="7">
        <v>13</v>
      </c>
      <c r="S1578" s="7">
        <v>0</v>
      </c>
      <c r="T1578" s="7">
        <v>19</v>
      </c>
      <c r="U1578" s="7">
        <v>57</v>
      </c>
      <c r="V1578" s="7">
        <v>6</v>
      </c>
      <c r="W1578" s="7">
        <v>25</v>
      </c>
      <c r="X1578" s="7">
        <v>55</v>
      </c>
      <c r="Y1578" s="7">
        <v>2</v>
      </c>
      <c r="Z1578" s="7">
        <v>0</v>
      </c>
      <c r="AA1578"/>
    </row>
    <row r="1579" spans="1:27" x14ac:dyDescent="0.25">
      <c r="A1579" s="24" t="str">
        <f t="shared" si="76"/>
        <v/>
      </c>
      <c r="B1579" s="24" t="str">
        <f t="shared" si="74"/>
        <v/>
      </c>
      <c r="C1579" s="24" t="str">
        <f t="shared" si="75"/>
        <v/>
      </c>
      <c r="D1579" s="24">
        <v>2026</v>
      </c>
      <c r="E1579" s="7" t="s">
        <v>1704</v>
      </c>
      <c r="F1579" s="7" t="s">
        <v>1696</v>
      </c>
      <c r="G1579" s="7" t="s">
        <v>24</v>
      </c>
      <c r="H1579" s="7" t="s">
        <v>40</v>
      </c>
      <c r="I1579" s="8">
        <v>0.20799999999999999</v>
      </c>
      <c r="J1579" s="8">
        <v>0.28100000000000003</v>
      </c>
      <c r="K1579" s="8">
        <v>0.25700000000000001</v>
      </c>
      <c r="L1579" s="8">
        <v>0.53800000000000003</v>
      </c>
      <c r="M1579" s="7">
        <v>49</v>
      </c>
      <c r="N1579" s="7">
        <v>168</v>
      </c>
      <c r="O1579" s="7">
        <v>144</v>
      </c>
      <c r="P1579" s="7">
        <v>15</v>
      </c>
      <c r="Q1579" s="7">
        <v>30</v>
      </c>
      <c r="R1579" s="7">
        <v>4</v>
      </c>
      <c r="S1579" s="7">
        <v>0</v>
      </c>
      <c r="T1579" s="7">
        <v>1</v>
      </c>
      <c r="U1579" s="7">
        <v>18</v>
      </c>
      <c r="V1579" s="7">
        <v>2</v>
      </c>
      <c r="W1579" s="7">
        <v>13</v>
      </c>
      <c r="X1579" s="7">
        <v>21</v>
      </c>
      <c r="Y1579" s="7">
        <v>3</v>
      </c>
      <c r="Z1579" s="7">
        <v>1</v>
      </c>
      <c r="AA1579"/>
    </row>
    <row r="1580" spans="1:27" x14ac:dyDescent="0.25">
      <c r="A1580" s="24" t="str">
        <f t="shared" si="76"/>
        <v/>
      </c>
      <c r="B1580" s="24" t="str">
        <f t="shared" si="74"/>
        <v/>
      </c>
      <c r="C1580" s="24" t="str">
        <f t="shared" si="75"/>
        <v/>
      </c>
      <c r="D1580" s="24">
        <v>2026</v>
      </c>
      <c r="E1580" s="7" t="s">
        <v>1705</v>
      </c>
      <c r="F1580" s="7" t="s">
        <v>1696</v>
      </c>
      <c r="G1580" s="7" t="s">
        <v>47</v>
      </c>
      <c r="H1580" s="7" t="s">
        <v>35</v>
      </c>
      <c r="I1580" s="8">
        <v>0.40600000000000003</v>
      </c>
      <c r="J1580" s="8">
        <v>0.435</v>
      </c>
      <c r="K1580" s="8">
        <v>0.64100000000000001</v>
      </c>
      <c r="L1580" s="8">
        <v>1.075</v>
      </c>
      <c r="M1580" s="7">
        <v>20</v>
      </c>
      <c r="N1580" s="7">
        <v>73</v>
      </c>
      <c r="O1580" s="7">
        <v>64</v>
      </c>
      <c r="P1580" s="7">
        <v>13</v>
      </c>
      <c r="Q1580" s="7">
        <v>26</v>
      </c>
      <c r="R1580" s="7">
        <v>6</v>
      </c>
      <c r="S1580" s="7">
        <v>0</v>
      </c>
      <c r="T1580" s="7">
        <v>3</v>
      </c>
      <c r="U1580" s="7">
        <v>17</v>
      </c>
      <c r="V1580" s="7">
        <v>1</v>
      </c>
      <c r="W1580" s="7">
        <v>3</v>
      </c>
      <c r="X1580" s="7">
        <v>18</v>
      </c>
      <c r="Y1580" s="7">
        <v>1</v>
      </c>
      <c r="Z1580" s="7">
        <v>0</v>
      </c>
      <c r="AA1580"/>
    </row>
    <row r="1581" spans="1:27" x14ac:dyDescent="0.25">
      <c r="A1581" s="24" t="str">
        <f t="shared" si="76"/>
        <v/>
      </c>
      <c r="B1581" s="24" t="str">
        <f t="shared" si="74"/>
        <v/>
      </c>
      <c r="C1581" s="24" t="str">
        <f t="shared" si="75"/>
        <v/>
      </c>
      <c r="D1581" s="24">
        <v>2026</v>
      </c>
      <c r="E1581" s="7" t="s">
        <v>1703</v>
      </c>
      <c r="F1581" s="7" t="s">
        <v>1696</v>
      </c>
      <c r="G1581" s="7" t="s">
        <v>24</v>
      </c>
      <c r="H1581" s="7" t="s">
        <v>33</v>
      </c>
      <c r="I1581" s="8">
        <v>0.252</v>
      </c>
      <c r="J1581" s="8">
        <v>0.36199999999999999</v>
      </c>
      <c r="K1581" s="8">
        <v>0.371</v>
      </c>
      <c r="L1581" s="8">
        <v>0.73299999999999998</v>
      </c>
      <c r="M1581" s="7">
        <v>46</v>
      </c>
      <c r="N1581" s="7">
        <v>191</v>
      </c>
      <c r="O1581" s="7">
        <v>159</v>
      </c>
      <c r="P1581" s="7">
        <v>33</v>
      </c>
      <c r="Q1581" s="7">
        <v>40</v>
      </c>
      <c r="R1581" s="7">
        <v>10</v>
      </c>
      <c r="S1581" s="7">
        <v>0</v>
      </c>
      <c r="T1581" s="7">
        <v>3</v>
      </c>
      <c r="U1581" s="7">
        <v>22</v>
      </c>
      <c r="V1581" s="7">
        <v>5</v>
      </c>
      <c r="W1581" s="7">
        <v>23</v>
      </c>
      <c r="X1581" s="7">
        <v>40</v>
      </c>
      <c r="Y1581" s="7">
        <v>1</v>
      </c>
      <c r="Z1581" s="7">
        <v>3</v>
      </c>
      <c r="AA1581"/>
    </row>
    <row r="1582" spans="1:27" x14ac:dyDescent="0.25">
      <c r="A1582" s="24" t="str">
        <f t="shared" si="76"/>
        <v/>
      </c>
      <c r="B1582" s="24" t="str">
        <f t="shared" si="74"/>
        <v/>
      </c>
      <c r="C1582" s="24" t="str">
        <f t="shared" si="75"/>
        <v/>
      </c>
      <c r="D1582" s="24">
        <v>2026</v>
      </c>
      <c r="E1582" s="7" t="s">
        <v>1707</v>
      </c>
      <c r="F1582" s="7" t="s">
        <v>1696</v>
      </c>
      <c r="G1582" s="7" t="s">
        <v>37</v>
      </c>
      <c r="H1582" s="7" t="s">
        <v>40</v>
      </c>
      <c r="I1582" s="8">
        <v>0.24399999999999999</v>
      </c>
      <c r="J1582" s="8">
        <v>0.376</v>
      </c>
      <c r="K1582" s="8">
        <v>0.39400000000000002</v>
      </c>
      <c r="L1582" s="8">
        <v>0.76900000000000002</v>
      </c>
      <c r="M1582" s="7">
        <v>41</v>
      </c>
      <c r="N1582" s="7">
        <v>163</v>
      </c>
      <c r="O1582" s="7">
        <v>127</v>
      </c>
      <c r="P1582" s="7">
        <v>25</v>
      </c>
      <c r="Q1582" s="7">
        <v>31</v>
      </c>
      <c r="R1582" s="7">
        <v>8</v>
      </c>
      <c r="S1582" s="7">
        <v>1</v>
      </c>
      <c r="T1582" s="7">
        <v>3</v>
      </c>
      <c r="U1582" s="7">
        <v>25</v>
      </c>
      <c r="V1582" s="7">
        <v>12</v>
      </c>
      <c r="W1582" s="7">
        <v>16</v>
      </c>
      <c r="X1582" s="7">
        <v>31</v>
      </c>
      <c r="Y1582" s="7">
        <v>4</v>
      </c>
      <c r="Z1582" s="7">
        <v>2</v>
      </c>
      <c r="AA1582"/>
    </row>
    <row r="1583" spans="1:27" x14ac:dyDescent="0.25">
      <c r="A1583" s="24" t="str">
        <f t="shared" si="76"/>
        <v/>
      </c>
      <c r="B1583" s="24" t="str">
        <f t="shared" si="74"/>
        <v/>
      </c>
      <c r="C1583" s="24" t="str">
        <f t="shared" si="75"/>
        <v/>
      </c>
      <c r="D1583" s="24">
        <v>2026</v>
      </c>
      <c r="E1583" s="7" t="s">
        <v>1706</v>
      </c>
      <c r="F1583" s="7" t="s">
        <v>1696</v>
      </c>
      <c r="G1583" s="7" t="s">
        <v>37</v>
      </c>
      <c r="H1583" s="7" t="s">
        <v>25</v>
      </c>
      <c r="I1583" s="8">
        <v>0.24199999999999999</v>
      </c>
      <c r="J1583" s="8">
        <v>0.35399999999999998</v>
      </c>
      <c r="K1583" s="8">
        <v>0.379</v>
      </c>
      <c r="L1583" s="8">
        <v>0.73299999999999998</v>
      </c>
      <c r="M1583" s="7">
        <v>27</v>
      </c>
      <c r="N1583" s="7">
        <v>80</v>
      </c>
      <c r="O1583" s="7">
        <v>66</v>
      </c>
      <c r="P1583" s="7">
        <v>7</v>
      </c>
      <c r="Q1583" s="7">
        <v>16</v>
      </c>
      <c r="R1583" s="7">
        <v>3</v>
      </c>
      <c r="S1583" s="7">
        <v>0</v>
      </c>
      <c r="T1583" s="7">
        <v>2</v>
      </c>
      <c r="U1583" s="7">
        <v>12</v>
      </c>
      <c r="V1583" s="7">
        <v>6</v>
      </c>
      <c r="W1583" s="7">
        <v>6</v>
      </c>
      <c r="X1583" s="7">
        <v>17</v>
      </c>
      <c r="Y1583" s="7">
        <v>0</v>
      </c>
      <c r="Z1583" s="7">
        <v>0</v>
      </c>
      <c r="AA1583"/>
    </row>
    <row r="1584" spans="1:27" x14ac:dyDescent="0.25">
      <c r="A1584" s="24" t="str">
        <f t="shared" si="76"/>
        <v/>
      </c>
      <c r="B1584" s="24" t="str">
        <f t="shared" si="74"/>
        <v/>
      </c>
      <c r="C1584" s="24" t="str">
        <f t="shared" si="75"/>
        <v/>
      </c>
      <c r="D1584" s="24">
        <v>2026</v>
      </c>
      <c r="E1584" s="7" t="s">
        <v>1708</v>
      </c>
      <c r="F1584" s="7" t="s">
        <v>1696</v>
      </c>
      <c r="G1584" s="7" t="s">
        <v>47</v>
      </c>
      <c r="H1584" s="7" t="s">
        <v>164</v>
      </c>
      <c r="I1584" s="8">
        <v>0.222</v>
      </c>
      <c r="J1584" s="8">
        <v>0.36399999999999999</v>
      </c>
      <c r="K1584" s="8">
        <v>0.222</v>
      </c>
      <c r="L1584" s="8">
        <v>0.58599999999999997</v>
      </c>
      <c r="M1584" s="7">
        <v>8</v>
      </c>
      <c r="N1584" s="7">
        <v>11</v>
      </c>
      <c r="O1584" s="7">
        <v>9</v>
      </c>
      <c r="P1584" s="7">
        <v>1</v>
      </c>
      <c r="Q1584" s="7">
        <v>2</v>
      </c>
      <c r="R1584" s="7">
        <v>0</v>
      </c>
      <c r="S1584" s="7">
        <v>0</v>
      </c>
      <c r="T1584" s="7">
        <v>0</v>
      </c>
      <c r="U1584" s="7">
        <v>0</v>
      </c>
      <c r="V1584" s="7">
        <v>0</v>
      </c>
      <c r="W1584" s="7">
        <v>2</v>
      </c>
      <c r="X1584" s="7">
        <v>3</v>
      </c>
      <c r="Y1584" s="7">
        <v>0</v>
      </c>
      <c r="Z1584" s="7">
        <v>0</v>
      </c>
      <c r="AA1584"/>
    </row>
    <row r="1585" spans="1:27" x14ac:dyDescent="0.25">
      <c r="A1585" s="24" t="str">
        <f t="shared" si="76"/>
        <v/>
      </c>
      <c r="B1585" s="24" t="str">
        <f t="shared" si="74"/>
        <v/>
      </c>
      <c r="C1585" s="24" t="str">
        <f t="shared" si="75"/>
        <v/>
      </c>
      <c r="D1585" s="24">
        <v>2026</v>
      </c>
      <c r="E1585" s="7" t="s">
        <v>1709</v>
      </c>
      <c r="F1585" s="7" t="s">
        <v>1696</v>
      </c>
      <c r="G1585" s="7" t="s">
        <v>47</v>
      </c>
      <c r="H1585" s="7" t="s">
        <v>25</v>
      </c>
      <c r="I1585" s="8">
        <v>0.2</v>
      </c>
      <c r="J1585" s="8">
        <v>0.36799999999999999</v>
      </c>
      <c r="K1585" s="8">
        <v>0.26700000000000002</v>
      </c>
      <c r="L1585" s="8">
        <v>0.63500000000000001</v>
      </c>
      <c r="M1585" s="7">
        <v>8</v>
      </c>
      <c r="N1585" s="7">
        <v>19</v>
      </c>
      <c r="O1585" s="7">
        <v>15</v>
      </c>
      <c r="P1585" s="7">
        <v>2</v>
      </c>
      <c r="Q1585" s="7">
        <v>3</v>
      </c>
      <c r="R1585" s="7">
        <v>1</v>
      </c>
      <c r="S1585" s="7">
        <v>0</v>
      </c>
      <c r="T1585" s="7">
        <v>0</v>
      </c>
      <c r="U1585" s="7">
        <v>1</v>
      </c>
      <c r="V1585" s="7">
        <v>0</v>
      </c>
      <c r="W1585" s="7">
        <v>4</v>
      </c>
      <c r="X1585" s="7">
        <v>6</v>
      </c>
      <c r="Y1585" s="7">
        <v>0</v>
      </c>
      <c r="Z1585" s="7">
        <v>0</v>
      </c>
      <c r="AA1585"/>
    </row>
    <row r="1586" spans="1:27" x14ac:dyDescent="0.25">
      <c r="A1586" s="24" t="str">
        <f t="shared" si="76"/>
        <v/>
      </c>
      <c r="B1586" s="24" t="str">
        <f t="shared" si="74"/>
        <v/>
      </c>
      <c r="C1586" s="24" t="str">
        <f t="shared" si="75"/>
        <v/>
      </c>
      <c r="D1586" s="24">
        <v>2026</v>
      </c>
      <c r="E1586" s="7" t="s">
        <v>1710</v>
      </c>
      <c r="F1586" s="7" t="s">
        <v>1696</v>
      </c>
      <c r="G1586" s="7" t="s">
        <v>47</v>
      </c>
      <c r="H1586" s="7" t="s">
        <v>30</v>
      </c>
      <c r="I1586" s="8">
        <v>0.16700000000000001</v>
      </c>
      <c r="J1586" s="8">
        <v>0.28899999999999998</v>
      </c>
      <c r="K1586" s="8">
        <v>0.3</v>
      </c>
      <c r="L1586" s="8">
        <v>0.58899999999999997</v>
      </c>
      <c r="M1586" s="7">
        <v>17</v>
      </c>
      <c r="N1586" s="7">
        <v>42</v>
      </c>
      <c r="O1586" s="7">
        <v>30</v>
      </c>
      <c r="P1586" s="7">
        <v>3</v>
      </c>
      <c r="Q1586" s="7">
        <v>5</v>
      </c>
      <c r="R1586" s="7">
        <v>1</v>
      </c>
      <c r="S1586" s="7">
        <v>0</v>
      </c>
      <c r="T1586" s="7">
        <v>1</v>
      </c>
      <c r="U1586" s="7">
        <v>5</v>
      </c>
      <c r="V1586" s="7">
        <v>0</v>
      </c>
      <c r="W1586" s="7">
        <v>6</v>
      </c>
      <c r="X1586" s="7">
        <v>8</v>
      </c>
      <c r="Y1586" s="7">
        <v>0</v>
      </c>
      <c r="Z1586" s="7">
        <v>1</v>
      </c>
      <c r="AA1586"/>
    </row>
    <row r="1587" spans="1:27" x14ac:dyDescent="0.25">
      <c r="A1587" s="24" t="str">
        <f t="shared" si="76"/>
        <v/>
      </c>
      <c r="B1587" s="24" t="str">
        <f t="shared" si="74"/>
        <v/>
      </c>
      <c r="C1587" s="24" t="str">
        <f t="shared" si="75"/>
        <v/>
      </c>
      <c r="D1587" s="24">
        <v>2026</v>
      </c>
      <c r="E1587" s="7" t="s">
        <v>1711</v>
      </c>
      <c r="F1587" s="7" t="s">
        <v>1696</v>
      </c>
      <c r="G1587" s="7" t="s">
        <v>47</v>
      </c>
      <c r="H1587" s="7" t="s">
        <v>64</v>
      </c>
      <c r="I1587" s="8">
        <v>0.16700000000000001</v>
      </c>
      <c r="J1587" s="8">
        <v>0.34799999999999998</v>
      </c>
      <c r="K1587" s="8">
        <v>0.222</v>
      </c>
      <c r="L1587" s="8">
        <v>0.56999999999999995</v>
      </c>
      <c r="M1587" s="7">
        <v>10</v>
      </c>
      <c r="N1587" s="7">
        <v>23</v>
      </c>
      <c r="O1587" s="7">
        <v>18</v>
      </c>
      <c r="P1587" s="7">
        <v>2</v>
      </c>
      <c r="Q1587" s="7">
        <v>3</v>
      </c>
      <c r="R1587" s="7">
        <v>1</v>
      </c>
      <c r="S1587" s="7">
        <v>0</v>
      </c>
      <c r="T1587" s="7">
        <v>0</v>
      </c>
      <c r="U1587" s="7">
        <v>1</v>
      </c>
      <c r="V1587" s="7">
        <v>0</v>
      </c>
      <c r="W1587" s="7">
        <v>5</v>
      </c>
      <c r="X1587" s="7">
        <v>6</v>
      </c>
      <c r="Y1587" s="7">
        <v>0</v>
      </c>
      <c r="Z1587" s="7">
        <v>0</v>
      </c>
      <c r="AA1587"/>
    </row>
    <row r="1588" spans="1:27" x14ac:dyDescent="0.25">
      <c r="A1588" s="24">
        <f t="shared" si="76"/>
        <v>1</v>
      </c>
      <c r="B1588" s="24" t="str">
        <f t="shared" si="74"/>
        <v/>
      </c>
      <c r="C1588" s="24" t="str">
        <f t="shared" si="75"/>
        <v/>
      </c>
      <c r="D1588" s="24">
        <v>2026</v>
      </c>
      <c r="E1588" s="7" t="s">
        <v>1712</v>
      </c>
      <c r="F1588" s="7" t="s">
        <v>1696</v>
      </c>
      <c r="G1588" s="7" t="s">
        <v>32</v>
      </c>
      <c r="H1588" s="7" t="s">
        <v>30</v>
      </c>
      <c r="I1588" s="8">
        <v>0.11799999999999999</v>
      </c>
      <c r="J1588" s="8">
        <v>0.21099999999999999</v>
      </c>
      <c r="K1588" s="8">
        <v>0.35299999999999998</v>
      </c>
      <c r="L1588" s="8">
        <v>0.56299999999999994</v>
      </c>
      <c r="M1588" s="7">
        <v>9</v>
      </c>
      <c r="N1588" s="7">
        <v>19</v>
      </c>
      <c r="O1588" s="7">
        <v>17</v>
      </c>
      <c r="P1588" s="7">
        <v>1</v>
      </c>
      <c r="Q1588" s="7">
        <v>2</v>
      </c>
      <c r="R1588" s="7">
        <v>1</v>
      </c>
      <c r="S1588" s="7">
        <v>0</v>
      </c>
      <c r="T1588" s="7">
        <v>1</v>
      </c>
      <c r="U1588" s="7">
        <v>4</v>
      </c>
      <c r="V1588" s="7">
        <v>0</v>
      </c>
      <c r="W1588" s="7">
        <v>2</v>
      </c>
      <c r="X1588" s="7">
        <v>8</v>
      </c>
      <c r="Y1588" s="7">
        <v>0</v>
      </c>
      <c r="Z1588" s="7">
        <v>0</v>
      </c>
      <c r="AA1588"/>
    </row>
    <row r="1589" spans="1:27" x14ac:dyDescent="0.25">
      <c r="A1589" s="24" t="str">
        <f t="shared" si="76"/>
        <v/>
      </c>
      <c r="B1589" s="24" t="str">
        <f t="shared" si="74"/>
        <v/>
      </c>
      <c r="C1589" s="24" t="str">
        <f t="shared" si="75"/>
        <v/>
      </c>
      <c r="D1589" s="24">
        <v>2026</v>
      </c>
      <c r="E1589" s="7" t="s">
        <v>1713</v>
      </c>
      <c r="F1589" s="7" t="s">
        <v>1696</v>
      </c>
      <c r="G1589" s="7" t="s">
        <v>47</v>
      </c>
      <c r="H1589" s="7" t="s">
        <v>30</v>
      </c>
      <c r="I1589" s="8">
        <v>0</v>
      </c>
      <c r="J1589" s="8">
        <v>0</v>
      </c>
      <c r="K1589" s="8">
        <v>0</v>
      </c>
      <c r="L1589" s="8">
        <v>0</v>
      </c>
      <c r="M1589" s="7">
        <v>3</v>
      </c>
      <c r="N1589" s="7">
        <v>4</v>
      </c>
      <c r="O1589" s="7">
        <v>4</v>
      </c>
      <c r="P1589" s="7">
        <v>3</v>
      </c>
      <c r="Q1589" s="7">
        <v>0</v>
      </c>
      <c r="R1589" s="7">
        <v>0</v>
      </c>
      <c r="S1589" s="7">
        <v>0</v>
      </c>
      <c r="T1589" s="7">
        <v>0</v>
      </c>
      <c r="U1589" s="7">
        <v>0</v>
      </c>
      <c r="V1589" s="7">
        <v>0</v>
      </c>
      <c r="W1589" s="7">
        <v>0</v>
      </c>
      <c r="X1589" s="7">
        <v>0</v>
      </c>
      <c r="Y1589" s="7">
        <v>2</v>
      </c>
      <c r="Z1589" s="7">
        <v>0</v>
      </c>
      <c r="AA1589"/>
    </row>
    <row r="1590" spans="1:27" x14ac:dyDescent="0.25">
      <c r="A1590" s="24" t="str">
        <f t="shared" si="76"/>
        <v/>
      </c>
      <c r="B1590" s="24" t="str">
        <f t="shared" si="74"/>
        <v/>
      </c>
      <c r="C1590" s="24" t="str">
        <f t="shared" si="75"/>
        <v/>
      </c>
      <c r="D1590" s="24">
        <v>2026</v>
      </c>
      <c r="E1590" s="7" t="s">
        <v>9102</v>
      </c>
      <c r="F1590" s="7" t="s">
        <v>1696</v>
      </c>
      <c r="G1590" s="7" t="s">
        <v>47</v>
      </c>
      <c r="H1590" s="7" t="s">
        <v>164</v>
      </c>
      <c r="I1590" s="8">
        <v>0</v>
      </c>
      <c r="J1590" s="8">
        <v>1</v>
      </c>
      <c r="K1590" s="8">
        <v>0</v>
      </c>
      <c r="L1590" s="8">
        <v>0</v>
      </c>
      <c r="M1590" s="7">
        <v>1</v>
      </c>
      <c r="N1590" s="7">
        <v>1</v>
      </c>
      <c r="O1590" s="7">
        <v>0</v>
      </c>
      <c r="P1590" s="7">
        <v>0</v>
      </c>
      <c r="Q1590" s="7">
        <v>0</v>
      </c>
      <c r="R1590" s="7">
        <v>0</v>
      </c>
      <c r="S1590" s="7">
        <v>0</v>
      </c>
      <c r="T1590" s="7">
        <v>0</v>
      </c>
      <c r="U1590" s="7">
        <v>0</v>
      </c>
      <c r="V1590" s="7">
        <v>0</v>
      </c>
      <c r="W1590" s="7">
        <v>1</v>
      </c>
      <c r="X1590" s="7">
        <v>0</v>
      </c>
      <c r="Y1590" s="7">
        <v>0</v>
      </c>
      <c r="Z1590" s="7">
        <v>0</v>
      </c>
      <c r="AA1590"/>
    </row>
    <row r="1591" spans="1:27" x14ac:dyDescent="0.25">
      <c r="A1591" s="24" t="str">
        <f t="shared" si="76"/>
        <v/>
      </c>
      <c r="B1591" s="24">
        <f t="shared" si="74"/>
        <v>1</v>
      </c>
      <c r="C1591" s="24" t="str">
        <f t="shared" si="75"/>
        <v/>
      </c>
      <c r="D1591" s="24">
        <v>2026</v>
      </c>
      <c r="E1591" s="7" t="s">
        <v>1714</v>
      </c>
      <c r="F1591" s="7" t="s">
        <v>1715</v>
      </c>
      <c r="G1591" s="7" t="s">
        <v>37</v>
      </c>
      <c r="H1591" s="7" t="s">
        <v>42</v>
      </c>
      <c r="I1591" s="8">
        <v>0.33500000000000002</v>
      </c>
      <c r="J1591" s="8">
        <v>0.42399999999999999</v>
      </c>
      <c r="K1591" s="8">
        <v>0.53100000000000003</v>
      </c>
      <c r="L1591" s="8">
        <v>0.95499999999999996</v>
      </c>
      <c r="M1591" s="7">
        <v>58</v>
      </c>
      <c r="N1591" s="7">
        <v>285</v>
      </c>
      <c r="O1591" s="7">
        <v>239</v>
      </c>
      <c r="P1591" s="7">
        <v>50</v>
      </c>
      <c r="Q1591" s="7">
        <v>80</v>
      </c>
      <c r="R1591" s="7">
        <v>21</v>
      </c>
      <c r="S1591" s="7">
        <v>1</v>
      </c>
      <c r="T1591" s="7">
        <v>8</v>
      </c>
      <c r="U1591" s="7">
        <v>43</v>
      </c>
      <c r="V1591" s="7">
        <v>9</v>
      </c>
      <c r="W1591" s="7">
        <v>31</v>
      </c>
      <c r="X1591" s="7">
        <v>32</v>
      </c>
      <c r="Y1591" s="7">
        <v>13</v>
      </c>
      <c r="Z1591" s="7">
        <v>3</v>
      </c>
      <c r="AA1591"/>
    </row>
    <row r="1592" spans="1:27" x14ac:dyDescent="0.25">
      <c r="A1592" s="24">
        <f t="shared" si="76"/>
        <v>1</v>
      </c>
      <c r="B1592" s="24">
        <f t="shared" si="74"/>
        <v>1</v>
      </c>
      <c r="C1592" s="24" t="str">
        <f t="shared" si="75"/>
        <v/>
      </c>
      <c r="D1592" s="24">
        <v>2026</v>
      </c>
      <c r="E1592" s="7" t="s">
        <v>1716</v>
      </c>
      <c r="F1592" s="7" t="s">
        <v>1715</v>
      </c>
      <c r="G1592" s="7" t="s">
        <v>29</v>
      </c>
      <c r="H1592" s="7" t="s">
        <v>33</v>
      </c>
      <c r="I1592" s="8">
        <v>0.33200000000000002</v>
      </c>
      <c r="J1592" s="8">
        <v>0.41099999999999998</v>
      </c>
      <c r="K1592" s="8">
        <v>0.59099999999999997</v>
      </c>
      <c r="L1592" s="8">
        <v>1.002</v>
      </c>
      <c r="M1592" s="7">
        <v>59</v>
      </c>
      <c r="N1592" s="7">
        <v>263</v>
      </c>
      <c r="O1592" s="7">
        <v>220</v>
      </c>
      <c r="P1592" s="7">
        <v>46</v>
      </c>
      <c r="Q1592" s="7">
        <v>73</v>
      </c>
      <c r="R1592" s="7">
        <v>8</v>
      </c>
      <c r="S1592" s="7">
        <v>2</v>
      </c>
      <c r="T1592" s="7">
        <v>15</v>
      </c>
      <c r="U1592" s="7">
        <v>61</v>
      </c>
      <c r="V1592" s="7">
        <v>6</v>
      </c>
      <c r="W1592" s="7">
        <v>27</v>
      </c>
      <c r="X1592" s="7">
        <v>67</v>
      </c>
      <c r="Y1592" s="7">
        <v>5</v>
      </c>
      <c r="Z1592" s="7">
        <v>3</v>
      </c>
      <c r="AA1592"/>
    </row>
    <row r="1593" spans="1:27" x14ac:dyDescent="0.25">
      <c r="A1593" s="24" t="str">
        <f t="shared" si="76"/>
        <v/>
      </c>
      <c r="B1593" s="24" t="str">
        <f t="shared" si="74"/>
        <v/>
      </c>
      <c r="C1593" s="24" t="str">
        <f t="shared" si="75"/>
        <v/>
      </c>
      <c r="D1593" s="24">
        <v>2026</v>
      </c>
      <c r="E1593" s="7" t="s">
        <v>1717</v>
      </c>
      <c r="F1593" s="7" t="s">
        <v>1715</v>
      </c>
      <c r="G1593" s="7" t="s">
        <v>47</v>
      </c>
      <c r="H1593" s="7" t="s">
        <v>44</v>
      </c>
      <c r="I1593" s="8">
        <v>0.32100000000000001</v>
      </c>
      <c r="J1593" s="8">
        <v>0.39800000000000002</v>
      </c>
      <c r="K1593" s="8">
        <v>0.54800000000000004</v>
      </c>
      <c r="L1593" s="8">
        <v>0.94599999999999995</v>
      </c>
      <c r="M1593" s="7">
        <v>47</v>
      </c>
      <c r="N1593" s="7">
        <v>191</v>
      </c>
      <c r="O1593" s="7">
        <v>168</v>
      </c>
      <c r="P1593" s="7">
        <v>34</v>
      </c>
      <c r="Q1593" s="7">
        <v>54</v>
      </c>
      <c r="R1593" s="7">
        <v>6</v>
      </c>
      <c r="S1593" s="7">
        <v>1</v>
      </c>
      <c r="T1593" s="7">
        <v>10</v>
      </c>
      <c r="U1593" s="7">
        <v>34</v>
      </c>
      <c r="V1593" s="7">
        <v>6</v>
      </c>
      <c r="W1593" s="7">
        <v>16</v>
      </c>
      <c r="X1593" s="7">
        <v>42</v>
      </c>
      <c r="Y1593" s="7">
        <v>6</v>
      </c>
      <c r="Z1593" s="7">
        <v>3</v>
      </c>
      <c r="AA1593"/>
    </row>
    <row r="1594" spans="1:27" x14ac:dyDescent="0.25">
      <c r="A1594" s="24" t="str">
        <f t="shared" si="76"/>
        <v/>
      </c>
      <c r="B1594" s="24" t="str">
        <f t="shared" si="74"/>
        <v/>
      </c>
      <c r="C1594" s="24" t="str">
        <f t="shared" si="75"/>
        <v/>
      </c>
      <c r="D1594" s="24">
        <v>2026</v>
      </c>
      <c r="E1594" s="7" t="s">
        <v>1719</v>
      </c>
      <c r="F1594" s="7" t="s">
        <v>1715</v>
      </c>
      <c r="G1594" s="7" t="s">
        <v>47</v>
      </c>
      <c r="H1594" s="7" t="s">
        <v>35</v>
      </c>
      <c r="I1594" s="8">
        <v>0.307</v>
      </c>
      <c r="J1594" s="8">
        <v>0.41</v>
      </c>
      <c r="K1594" s="8">
        <v>0.56100000000000005</v>
      </c>
      <c r="L1594" s="8">
        <v>0.97099999999999997</v>
      </c>
      <c r="M1594" s="7">
        <v>57</v>
      </c>
      <c r="N1594" s="7">
        <v>249</v>
      </c>
      <c r="O1594" s="7">
        <v>212</v>
      </c>
      <c r="P1594" s="7">
        <v>48</v>
      </c>
      <c r="Q1594" s="7">
        <v>65</v>
      </c>
      <c r="R1594" s="7">
        <v>10</v>
      </c>
      <c r="S1594" s="7">
        <v>1</v>
      </c>
      <c r="T1594" s="7">
        <v>14</v>
      </c>
      <c r="U1594" s="7">
        <v>47</v>
      </c>
      <c r="V1594" s="7">
        <v>10</v>
      </c>
      <c r="W1594" s="7">
        <v>27</v>
      </c>
      <c r="X1594" s="7">
        <v>30</v>
      </c>
      <c r="Y1594" s="7">
        <v>5</v>
      </c>
      <c r="Z1594" s="7">
        <v>2</v>
      </c>
      <c r="AA1594"/>
    </row>
    <row r="1595" spans="1:27" x14ac:dyDescent="0.25">
      <c r="A1595" s="24" t="str">
        <f t="shared" si="76"/>
        <v/>
      </c>
      <c r="B1595" s="24">
        <f t="shared" si="74"/>
        <v>1</v>
      </c>
      <c r="C1595" s="24" t="str">
        <f t="shared" si="75"/>
        <v/>
      </c>
      <c r="D1595" s="24">
        <v>2026</v>
      </c>
      <c r="E1595" s="7" t="s">
        <v>1718</v>
      </c>
      <c r="F1595" s="7" t="s">
        <v>1715</v>
      </c>
      <c r="G1595" s="7" t="s">
        <v>24</v>
      </c>
      <c r="H1595" s="7" t="s">
        <v>25</v>
      </c>
      <c r="I1595" s="8">
        <v>0.29499999999999998</v>
      </c>
      <c r="J1595" s="8">
        <v>0.39400000000000002</v>
      </c>
      <c r="K1595" s="8">
        <v>0.53</v>
      </c>
      <c r="L1595" s="8">
        <v>0.92400000000000004</v>
      </c>
      <c r="M1595" s="7">
        <v>50</v>
      </c>
      <c r="N1595" s="7">
        <v>196</v>
      </c>
      <c r="O1595" s="7">
        <v>166</v>
      </c>
      <c r="P1595" s="7">
        <v>36</v>
      </c>
      <c r="Q1595" s="7">
        <v>49</v>
      </c>
      <c r="R1595" s="7">
        <v>13</v>
      </c>
      <c r="S1595" s="7">
        <v>1</v>
      </c>
      <c r="T1595" s="7">
        <v>8</v>
      </c>
      <c r="U1595" s="7">
        <v>30</v>
      </c>
      <c r="V1595" s="7">
        <v>4</v>
      </c>
      <c r="W1595" s="7">
        <v>23</v>
      </c>
      <c r="X1595" s="7">
        <v>32</v>
      </c>
      <c r="Y1595" s="7">
        <v>2</v>
      </c>
      <c r="Z1595" s="7">
        <v>2</v>
      </c>
      <c r="AA1595"/>
    </row>
    <row r="1596" spans="1:27" x14ac:dyDescent="0.25">
      <c r="A1596" s="24" t="str">
        <f t="shared" si="76"/>
        <v/>
      </c>
      <c r="B1596" s="24" t="str">
        <f t="shared" si="74"/>
        <v/>
      </c>
      <c r="C1596" s="24" t="str">
        <f t="shared" si="75"/>
        <v/>
      </c>
      <c r="D1596" s="24">
        <v>2026</v>
      </c>
      <c r="E1596" s="7" t="s">
        <v>1721</v>
      </c>
      <c r="F1596" s="7" t="s">
        <v>1715</v>
      </c>
      <c r="G1596" s="7" t="s">
        <v>37</v>
      </c>
      <c r="H1596" s="7" t="s">
        <v>27</v>
      </c>
      <c r="I1596" s="8">
        <v>0.24399999999999999</v>
      </c>
      <c r="J1596" s="8">
        <v>0.374</v>
      </c>
      <c r="K1596" s="8">
        <v>0.40500000000000003</v>
      </c>
      <c r="L1596" s="8">
        <v>0.77900000000000003</v>
      </c>
      <c r="M1596" s="7">
        <v>55</v>
      </c>
      <c r="N1596" s="7">
        <v>210</v>
      </c>
      <c r="O1596" s="7">
        <v>168</v>
      </c>
      <c r="P1596" s="7">
        <v>32</v>
      </c>
      <c r="Q1596" s="7">
        <v>41</v>
      </c>
      <c r="R1596" s="7">
        <v>7</v>
      </c>
      <c r="S1596" s="7">
        <v>1</v>
      </c>
      <c r="T1596" s="7">
        <v>6</v>
      </c>
      <c r="U1596" s="7">
        <v>27</v>
      </c>
      <c r="V1596" s="7">
        <v>6</v>
      </c>
      <c r="W1596" s="7">
        <v>29</v>
      </c>
      <c r="X1596" s="7">
        <v>53</v>
      </c>
      <c r="Y1596" s="7">
        <v>16</v>
      </c>
      <c r="Z1596" s="7">
        <v>3</v>
      </c>
      <c r="AA1596"/>
    </row>
    <row r="1597" spans="1:27" x14ac:dyDescent="0.25">
      <c r="A1597" s="24" t="str">
        <f t="shared" si="76"/>
        <v/>
      </c>
      <c r="B1597" s="24" t="str">
        <f t="shared" si="74"/>
        <v/>
      </c>
      <c r="C1597" s="24" t="str">
        <f t="shared" si="75"/>
        <v/>
      </c>
      <c r="D1597" s="24">
        <v>2026</v>
      </c>
      <c r="E1597" s="7" t="s">
        <v>1723</v>
      </c>
      <c r="F1597" s="7" t="s">
        <v>1715</v>
      </c>
      <c r="G1597" s="7" t="s">
        <v>37</v>
      </c>
      <c r="H1597" s="7" t="s">
        <v>44</v>
      </c>
      <c r="I1597" s="8">
        <v>0.24199999999999999</v>
      </c>
      <c r="J1597" s="8">
        <v>0.36899999999999999</v>
      </c>
      <c r="K1597" s="8">
        <v>0.39100000000000001</v>
      </c>
      <c r="L1597" s="8">
        <v>0.76</v>
      </c>
      <c r="M1597" s="7">
        <v>45</v>
      </c>
      <c r="N1597" s="7">
        <v>160</v>
      </c>
      <c r="O1597" s="7">
        <v>128</v>
      </c>
      <c r="P1597" s="7">
        <v>26</v>
      </c>
      <c r="Q1597" s="7">
        <v>31</v>
      </c>
      <c r="R1597" s="7">
        <v>4</v>
      </c>
      <c r="S1597" s="7">
        <v>0</v>
      </c>
      <c r="T1597" s="7">
        <v>5</v>
      </c>
      <c r="U1597" s="7">
        <v>18</v>
      </c>
      <c r="V1597" s="7">
        <v>10</v>
      </c>
      <c r="W1597" s="7">
        <v>17</v>
      </c>
      <c r="X1597" s="7">
        <v>51</v>
      </c>
      <c r="Y1597" s="7">
        <v>1</v>
      </c>
      <c r="Z1597" s="7">
        <v>0</v>
      </c>
      <c r="AA1597"/>
    </row>
    <row r="1598" spans="1:27" x14ac:dyDescent="0.25">
      <c r="A1598" s="24" t="str">
        <f t="shared" si="76"/>
        <v/>
      </c>
      <c r="B1598" s="24">
        <f t="shared" si="74"/>
        <v>1</v>
      </c>
      <c r="C1598" s="24" t="str">
        <f t="shared" si="75"/>
        <v/>
      </c>
      <c r="D1598" s="24">
        <v>2026</v>
      </c>
      <c r="E1598" s="7" t="s">
        <v>1722</v>
      </c>
      <c r="F1598" s="7" t="s">
        <v>1715</v>
      </c>
      <c r="G1598" s="7" t="s">
        <v>37</v>
      </c>
      <c r="H1598" s="7" t="s">
        <v>40</v>
      </c>
      <c r="I1598" s="8">
        <v>0.23100000000000001</v>
      </c>
      <c r="J1598" s="8">
        <v>0.34</v>
      </c>
      <c r="K1598" s="8">
        <v>0.44800000000000001</v>
      </c>
      <c r="L1598" s="8">
        <v>0.78800000000000003</v>
      </c>
      <c r="M1598" s="7">
        <v>59</v>
      </c>
      <c r="N1598" s="7">
        <v>257</v>
      </c>
      <c r="O1598" s="7">
        <v>212</v>
      </c>
      <c r="P1598" s="7">
        <v>43</v>
      </c>
      <c r="Q1598" s="7">
        <v>49</v>
      </c>
      <c r="R1598" s="7">
        <v>10</v>
      </c>
      <c r="S1598" s="7">
        <v>0</v>
      </c>
      <c r="T1598" s="7">
        <v>12</v>
      </c>
      <c r="U1598" s="7">
        <v>39</v>
      </c>
      <c r="V1598" s="7">
        <v>12</v>
      </c>
      <c r="W1598" s="7">
        <v>26</v>
      </c>
      <c r="X1598" s="7">
        <v>38</v>
      </c>
      <c r="Y1598" s="7">
        <v>3</v>
      </c>
      <c r="Z1598" s="7">
        <v>1</v>
      </c>
      <c r="AA1598"/>
    </row>
    <row r="1599" spans="1:27" x14ac:dyDescent="0.25">
      <c r="A1599" s="24" t="str">
        <f t="shared" si="76"/>
        <v/>
      </c>
      <c r="B1599" s="24" t="str">
        <f t="shared" si="74"/>
        <v/>
      </c>
      <c r="C1599" s="24" t="str">
        <f t="shared" si="75"/>
        <v/>
      </c>
      <c r="D1599" s="24">
        <v>2026</v>
      </c>
      <c r="E1599" s="7" t="s">
        <v>1724</v>
      </c>
      <c r="F1599" s="7" t="s">
        <v>1715</v>
      </c>
      <c r="G1599" s="7" t="s">
        <v>47</v>
      </c>
      <c r="H1599" s="7" t="s">
        <v>38</v>
      </c>
      <c r="I1599" s="8">
        <v>0.32</v>
      </c>
      <c r="J1599" s="8">
        <v>0.372</v>
      </c>
      <c r="K1599" s="8">
        <v>0.70399999999999996</v>
      </c>
      <c r="L1599" s="8">
        <v>1.0760000000000001</v>
      </c>
      <c r="M1599" s="7">
        <v>39</v>
      </c>
      <c r="N1599" s="7">
        <v>137</v>
      </c>
      <c r="O1599" s="7">
        <v>125</v>
      </c>
      <c r="P1599" s="7">
        <v>24</v>
      </c>
      <c r="Q1599" s="7">
        <v>40</v>
      </c>
      <c r="R1599" s="7">
        <v>6</v>
      </c>
      <c r="S1599" s="7">
        <v>0</v>
      </c>
      <c r="T1599" s="7">
        <v>14</v>
      </c>
      <c r="U1599" s="7">
        <v>36</v>
      </c>
      <c r="V1599" s="7">
        <v>4</v>
      </c>
      <c r="W1599" s="7">
        <v>7</v>
      </c>
      <c r="X1599" s="7">
        <v>53</v>
      </c>
      <c r="Y1599" s="7">
        <v>0</v>
      </c>
      <c r="Z1599" s="7">
        <v>2</v>
      </c>
      <c r="AA1599"/>
    </row>
    <row r="1600" spans="1:27" x14ac:dyDescent="0.25">
      <c r="A1600" s="24" t="str">
        <f t="shared" si="76"/>
        <v/>
      </c>
      <c r="B1600" s="24" t="str">
        <f t="shared" si="74"/>
        <v/>
      </c>
      <c r="C1600" s="24" t="str">
        <f t="shared" si="75"/>
        <v/>
      </c>
      <c r="D1600" s="24">
        <v>2026</v>
      </c>
      <c r="E1600" s="7" t="s">
        <v>1720</v>
      </c>
      <c r="F1600" s="7" t="s">
        <v>1715</v>
      </c>
      <c r="G1600" s="7" t="s">
        <v>24</v>
      </c>
      <c r="H1600" s="7" t="s">
        <v>30</v>
      </c>
      <c r="I1600" s="8">
        <v>0.28100000000000003</v>
      </c>
      <c r="J1600" s="8">
        <v>0.46400000000000002</v>
      </c>
      <c r="K1600" s="8">
        <v>0.44400000000000001</v>
      </c>
      <c r="L1600" s="8">
        <v>0.90800000000000003</v>
      </c>
      <c r="M1600" s="7">
        <v>44</v>
      </c>
      <c r="N1600" s="7">
        <v>210</v>
      </c>
      <c r="O1600" s="7">
        <v>153</v>
      </c>
      <c r="P1600" s="7">
        <v>43</v>
      </c>
      <c r="Q1600" s="7">
        <v>43</v>
      </c>
      <c r="R1600" s="7">
        <v>10</v>
      </c>
      <c r="S1600" s="7">
        <v>3</v>
      </c>
      <c r="T1600" s="7">
        <v>3</v>
      </c>
      <c r="U1600" s="7">
        <v>24</v>
      </c>
      <c r="V1600" s="7">
        <v>21</v>
      </c>
      <c r="W1600" s="7">
        <v>32</v>
      </c>
      <c r="X1600" s="7">
        <v>30</v>
      </c>
      <c r="Y1600" s="7">
        <v>8</v>
      </c>
      <c r="Z1600" s="7">
        <v>1</v>
      </c>
      <c r="AA1600"/>
    </row>
    <row r="1601" spans="1:27" x14ac:dyDescent="0.25">
      <c r="A1601" s="24">
        <f t="shared" si="76"/>
        <v>1</v>
      </c>
      <c r="B1601" s="24" t="str">
        <f t="shared" si="74"/>
        <v/>
      </c>
      <c r="C1601" s="24" t="str">
        <f t="shared" si="75"/>
        <v/>
      </c>
      <c r="D1601" s="24">
        <v>2026</v>
      </c>
      <c r="E1601" s="7" t="s">
        <v>1725</v>
      </c>
      <c r="F1601" s="7" t="s">
        <v>1715</v>
      </c>
      <c r="G1601" s="7" t="s">
        <v>29</v>
      </c>
      <c r="H1601" s="7" t="s">
        <v>38</v>
      </c>
      <c r="I1601" s="8">
        <v>0.25600000000000001</v>
      </c>
      <c r="J1601" s="8">
        <v>0.35699999999999998</v>
      </c>
      <c r="K1601" s="8">
        <v>0.48899999999999999</v>
      </c>
      <c r="L1601" s="8">
        <v>0.84599999999999997</v>
      </c>
      <c r="M1601" s="7">
        <v>39</v>
      </c>
      <c r="N1601" s="7">
        <v>154</v>
      </c>
      <c r="O1601" s="7">
        <v>133</v>
      </c>
      <c r="P1601" s="7">
        <v>21</v>
      </c>
      <c r="Q1601" s="7">
        <v>34</v>
      </c>
      <c r="R1601" s="7">
        <v>7</v>
      </c>
      <c r="S1601" s="7">
        <v>0</v>
      </c>
      <c r="T1601" s="7">
        <v>8</v>
      </c>
      <c r="U1601" s="7">
        <v>28</v>
      </c>
      <c r="V1601" s="7">
        <v>3</v>
      </c>
      <c r="W1601" s="7">
        <v>18</v>
      </c>
      <c r="X1601" s="7">
        <v>42</v>
      </c>
      <c r="Y1601" s="7">
        <v>0</v>
      </c>
      <c r="Z1601" s="7">
        <v>1</v>
      </c>
      <c r="AA1601"/>
    </row>
    <row r="1602" spans="1:27" x14ac:dyDescent="0.25">
      <c r="A1602" s="24">
        <f t="shared" si="76"/>
        <v>1</v>
      </c>
      <c r="B1602" s="24" t="str">
        <f t="shared" ref="B1602:B1665" si="77">IF(COUNTIFS(Draft_Player,$E1602),COUNTIFS(Draft_Player,$E1602),"")</f>
        <v/>
      </c>
      <c r="C1602" s="24" t="str">
        <f t="shared" ref="C1602:C1665" si="78">IF(COUNTIFS(Transfers_Player,$E1602),COUNTIFS(Transfers_Player,$E1602),"")</f>
        <v/>
      </c>
      <c r="D1602" s="24">
        <v>2026</v>
      </c>
      <c r="E1602" s="7" t="s">
        <v>1726</v>
      </c>
      <c r="F1602" s="7" t="s">
        <v>1715</v>
      </c>
      <c r="G1602" s="7" t="s">
        <v>29</v>
      </c>
      <c r="H1602" s="7" t="s">
        <v>30</v>
      </c>
      <c r="I1602" s="8">
        <v>0.219</v>
      </c>
      <c r="J1602" s="8">
        <v>0.32400000000000001</v>
      </c>
      <c r="K1602" s="8">
        <v>0.313</v>
      </c>
      <c r="L1602" s="8">
        <v>0.63700000000000001</v>
      </c>
      <c r="M1602" s="7">
        <v>20</v>
      </c>
      <c r="N1602" s="7">
        <v>38</v>
      </c>
      <c r="O1602" s="7">
        <v>32</v>
      </c>
      <c r="P1602" s="7">
        <v>5</v>
      </c>
      <c r="Q1602" s="7">
        <v>7</v>
      </c>
      <c r="R1602" s="7">
        <v>0</v>
      </c>
      <c r="S1602" s="7">
        <v>0</v>
      </c>
      <c r="T1602" s="7">
        <v>1</v>
      </c>
      <c r="U1602" s="7">
        <v>8</v>
      </c>
      <c r="V1602" s="7">
        <v>3</v>
      </c>
      <c r="W1602" s="7">
        <v>2</v>
      </c>
      <c r="X1602" s="7">
        <v>10</v>
      </c>
      <c r="Y1602" s="7">
        <v>0</v>
      </c>
      <c r="Z1602" s="7">
        <v>0</v>
      </c>
      <c r="AA1602"/>
    </row>
    <row r="1603" spans="1:27" x14ac:dyDescent="0.25">
      <c r="A1603" s="24" t="str">
        <f t="shared" ref="A1603:A1666" si="79">IF(OR(G1603="SR", G1603="GR"), 1, "")</f>
        <v/>
      </c>
      <c r="B1603" s="24" t="str">
        <f t="shared" si="77"/>
        <v/>
      </c>
      <c r="C1603" s="24" t="str">
        <f t="shared" si="78"/>
        <v/>
      </c>
      <c r="D1603" s="24">
        <v>2026</v>
      </c>
      <c r="E1603" s="7" t="s">
        <v>1727</v>
      </c>
      <c r="F1603" s="7" t="s">
        <v>1715</v>
      </c>
      <c r="G1603" s="7" t="s">
        <v>47</v>
      </c>
      <c r="H1603" s="7" t="s">
        <v>42</v>
      </c>
      <c r="I1603" s="8">
        <v>0.2</v>
      </c>
      <c r="J1603" s="8">
        <v>0.2</v>
      </c>
      <c r="K1603" s="8">
        <v>0.2</v>
      </c>
      <c r="L1603" s="8">
        <v>0.4</v>
      </c>
      <c r="M1603" s="7">
        <v>5</v>
      </c>
      <c r="N1603" s="7">
        <v>5</v>
      </c>
      <c r="O1603" s="7">
        <v>5</v>
      </c>
      <c r="P1603" s="7">
        <v>0</v>
      </c>
      <c r="Q1603" s="7">
        <v>1</v>
      </c>
      <c r="R1603" s="7">
        <v>0</v>
      </c>
      <c r="S1603" s="7">
        <v>0</v>
      </c>
      <c r="T1603" s="7">
        <v>0</v>
      </c>
      <c r="U1603" s="7">
        <v>0</v>
      </c>
      <c r="V1603" s="7">
        <v>0</v>
      </c>
      <c r="W1603" s="7">
        <v>0</v>
      </c>
      <c r="X1603" s="7">
        <v>2</v>
      </c>
      <c r="Y1603" s="7">
        <v>0</v>
      </c>
      <c r="Z1603" s="7">
        <v>0</v>
      </c>
      <c r="AA1603"/>
    </row>
    <row r="1604" spans="1:27" x14ac:dyDescent="0.25">
      <c r="A1604" s="24">
        <f t="shared" si="79"/>
        <v>1</v>
      </c>
      <c r="B1604" s="24" t="str">
        <f t="shared" si="77"/>
        <v/>
      </c>
      <c r="C1604" s="24" t="str">
        <f t="shared" si="78"/>
        <v/>
      </c>
      <c r="D1604" s="24">
        <v>2026</v>
      </c>
      <c r="E1604" s="7" t="s">
        <v>1729</v>
      </c>
      <c r="F1604" s="7" t="s">
        <v>1715</v>
      </c>
      <c r="G1604" s="7" t="s">
        <v>29</v>
      </c>
      <c r="H1604" s="7" t="s">
        <v>30</v>
      </c>
      <c r="I1604" s="8">
        <v>0.16</v>
      </c>
      <c r="J1604" s="8">
        <v>0.27600000000000002</v>
      </c>
      <c r="K1604" s="8">
        <v>0.16</v>
      </c>
      <c r="L1604" s="8">
        <v>0.436</v>
      </c>
      <c r="M1604" s="7">
        <v>18</v>
      </c>
      <c r="N1604" s="7">
        <v>29</v>
      </c>
      <c r="O1604" s="7">
        <v>25</v>
      </c>
      <c r="P1604" s="7">
        <v>9</v>
      </c>
      <c r="Q1604" s="7">
        <v>4</v>
      </c>
      <c r="R1604" s="7">
        <v>0</v>
      </c>
      <c r="S1604" s="7">
        <v>0</v>
      </c>
      <c r="T1604" s="7">
        <v>0</v>
      </c>
      <c r="U1604" s="7">
        <v>2</v>
      </c>
      <c r="V1604" s="7">
        <v>3</v>
      </c>
      <c r="W1604" s="7">
        <v>1</v>
      </c>
      <c r="X1604" s="7">
        <v>16</v>
      </c>
      <c r="Y1604" s="7">
        <v>4</v>
      </c>
      <c r="Z1604" s="7">
        <v>4</v>
      </c>
      <c r="AA1604"/>
    </row>
    <row r="1605" spans="1:27" x14ac:dyDescent="0.25">
      <c r="A1605" s="24" t="str">
        <f t="shared" si="79"/>
        <v/>
      </c>
      <c r="B1605" s="24" t="str">
        <f t="shared" si="77"/>
        <v/>
      </c>
      <c r="C1605" s="24">
        <f t="shared" si="78"/>
        <v>1</v>
      </c>
      <c r="D1605" s="24">
        <v>2026</v>
      </c>
      <c r="E1605" s="7" t="s">
        <v>205</v>
      </c>
      <c r="F1605" s="7" t="s">
        <v>1715</v>
      </c>
      <c r="G1605" s="7" t="s">
        <v>24</v>
      </c>
      <c r="H1605" s="7" t="s">
        <v>30</v>
      </c>
      <c r="I1605" s="8">
        <v>0.14299999999999999</v>
      </c>
      <c r="J1605" s="8">
        <v>0.14299999999999999</v>
      </c>
      <c r="K1605" s="8">
        <v>0.14299999999999999</v>
      </c>
      <c r="L1605" s="8">
        <v>0.28599999999999998</v>
      </c>
      <c r="M1605" s="7">
        <v>3</v>
      </c>
      <c r="N1605" s="7">
        <v>7</v>
      </c>
      <c r="O1605" s="7">
        <v>7</v>
      </c>
      <c r="P1605" s="7">
        <v>1</v>
      </c>
      <c r="Q1605" s="7">
        <v>1</v>
      </c>
      <c r="R1605" s="7">
        <v>0</v>
      </c>
      <c r="S1605" s="7">
        <v>0</v>
      </c>
      <c r="T1605" s="7">
        <v>0</v>
      </c>
      <c r="U1605" s="7">
        <v>0</v>
      </c>
      <c r="V1605" s="7">
        <v>0</v>
      </c>
      <c r="W1605" s="7">
        <v>0</v>
      </c>
      <c r="X1605" s="7">
        <v>2</v>
      </c>
      <c r="Y1605" s="7">
        <v>0</v>
      </c>
      <c r="Z1605" s="7">
        <v>0</v>
      </c>
      <c r="AA1605"/>
    </row>
    <row r="1606" spans="1:27" x14ac:dyDescent="0.25">
      <c r="A1606" s="24" t="str">
        <f t="shared" si="79"/>
        <v/>
      </c>
      <c r="B1606" s="24" t="str">
        <f t="shared" si="77"/>
        <v/>
      </c>
      <c r="C1606" s="24" t="str">
        <f t="shared" si="78"/>
        <v/>
      </c>
      <c r="D1606" s="24">
        <v>2026</v>
      </c>
      <c r="E1606" s="7" t="s">
        <v>1728</v>
      </c>
      <c r="F1606" s="7" t="s">
        <v>1715</v>
      </c>
      <c r="G1606" s="7" t="s">
        <v>24</v>
      </c>
      <c r="H1606" s="7" t="s">
        <v>33</v>
      </c>
      <c r="I1606" s="8">
        <v>0.125</v>
      </c>
      <c r="J1606" s="8">
        <v>0.125</v>
      </c>
      <c r="K1606" s="8">
        <v>0.25</v>
      </c>
      <c r="L1606" s="8">
        <v>0.375</v>
      </c>
      <c r="M1606" s="7">
        <v>6</v>
      </c>
      <c r="N1606" s="7">
        <v>8</v>
      </c>
      <c r="O1606" s="7">
        <v>8</v>
      </c>
      <c r="P1606" s="7">
        <v>1</v>
      </c>
      <c r="Q1606" s="7">
        <v>1</v>
      </c>
      <c r="R1606" s="7">
        <v>1</v>
      </c>
      <c r="S1606" s="7">
        <v>0</v>
      </c>
      <c r="T1606" s="7">
        <v>0</v>
      </c>
      <c r="U1606" s="7">
        <v>2</v>
      </c>
      <c r="V1606" s="7">
        <v>0</v>
      </c>
      <c r="W1606" s="7">
        <v>0</v>
      </c>
      <c r="X1606" s="7">
        <v>3</v>
      </c>
      <c r="Y1606" s="7">
        <v>0</v>
      </c>
      <c r="Z1606" s="7">
        <v>0</v>
      </c>
      <c r="AA1606"/>
    </row>
    <row r="1607" spans="1:27" x14ac:dyDescent="0.25">
      <c r="A1607" s="24" t="str">
        <f t="shared" si="79"/>
        <v/>
      </c>
      <c r="B1607" s="24" t="str">
        <f t="shared" si="77"/>
        <v/>
      </c>
      <c r="C1607" s="24" t="str">
        <f t="shared" si="78"/>
        <v/>
      </c>
      <c r="D1607" s="24">
        <v>2026</v>
      </c>
      <c r="E1607" s="7" t="s">
        <v>1730</v>
      </c>
      <c r="F1607" s="7" t="s">
        <v>1715</v>
      </c>
      <c r="G1607" s="7" t="s">
        <v>47</v>
      </c>
      <c r="H1607" s="7" t="s">
        <v>30</v>
      </c>
      <c r="I1607" s="8">
        <v>6.7000000000000004E-2</v>
      </c>
      <c r="J1607" s="8">
        <v>0.26300000000000001</v>
      </c>
      <c r="K1607" s="8">
        <v>6.7000000000000004E-2</v>
      </c>
      <c r="L1607" s="8">
        <v>0.33</v>
      </c>
      <c r="M1607" s="7">
        <v>17</v>
      </c>
      <c r="N1607" s="7">
        <v>19</v>
      </c>
      <c r="O1607" s="7">
        <v>15</v>
      </c>
      <c r="P1607" s="7">
        <v>3</v>
      </c>
      <c r="Q1607" s="7">
        <v>1</v>
      </c>
      <c r="R1607" s="7">
        <v>0</v>
      </c>
      <c r="S1607" s="7">
        <v>0</v>
      </c>
      <c r="T1607" s="7">
        <v>0</v>
      </c>
      <c r="U1607" s="7">
        <v>0</v>
      </c>
      <c r="V1607" s="7">
        <v>0</v>
      </c>
      <c r="W1607" s="7">
        <v>4</v>
      </c>
      <c r="X1607" s="7">
        <v>7</v>
      </c>
      <c r="Y1607" s="7">
        <v>1</v>
      </c>
      <c r="Z1607" s="7">
        <v>0</v>
      </c>
      <c r="AA1607"/>
    </row>
    <row r="1608" spans="1:27" x14ac:dyDescent="0.25">
      <c r="A1608" s="24">
        <f t="shared" si="79"/>
        <v>1</v>
      </c>
      <c r="B1608" s="24" t="str">
        <f t="shared" si="77"/>
        <v/>
      </c>
      <c r="C1608" s="24" t="str">
        <f t="shared" si="78"/>
        <v/>
      </c>
      <c r="D1608" s="24">
        <v>2026</v>
      </c>
      <c r="E1608" s="7" t="s">
        <v>1740</v>
      </c>
      <c r="F1608" s="7" t="s">
        <v>1732</v>
      </c>
      <c r="G1608" s="7" t="s">
        <v>29</v>
      </c>
      <c r="H1608" s="7" t="s">
        <v>35</v>
      </c>
      <c r="I1608" s="8">
        <v>0.34499999999999997</v>
      </c>
      <c r="J1608" s="8">
        <v>0.438</v>
      </c>
      <c r="K1608" s="8">
        <v>0.56999999999999995</v>
      </c>
      <c r="L1608" s="8">
        <v>1.008</v>
      </c>
      <c r="M1608" s="7">
        <v>43</v>
      </c>
      <c r="N1608" s="7">
        <v>172</v>
      </c>
      <c r="O1608" s="7">
        <v>142</v>
      </c>
      <c r="P1608" s="7">
        <v>26</v>
      </c>
      <c r="Q1608" s="7">
        <v>49</v>
      </c>
      <c r="R1608" s="7">
        <v>12</v>
      </c>
      <c r="S1608" s="7">
        <v>1</v>
      </c>
      <c r="T1608" s="7">
        <v>6</v>
      </c>
      <c r="U1608" s="7">
        <v>33</v>
      </c>
      <c r="V1608" s="7">
        <v>9</v>
      </c>
      <c r="W1608" s="7">
        <v>16</v>
      </c>
      <c r="X1608" s="7">
        <v>35</v>
      </c>
      <c r="Y1608" s="7">
        <v>0</v>
      </c>
      <c r="Z1608" s="7">
        <v>1</v>
      </c>
      <c r="AA1608"/>
    </row>
    <row r="1609" spans="1:27" x14ac:dyDescent="0.25">
      <c r="A1609" s="24">
        <f t="shared" si="79"/>
        <v>1</v>
      </c>
      <c r="B1609" s="24" t="str">
        <f t="shared" si="77"/>
        <v/>
      </c>
      <c r="C1609" s="24" t="str">
        <f t="shared" si="78"/>
        <v/>
      </c>
      <c r="D1609" s="24">
        <v>2026</v>
      </c>
      <c r="E1609" s="7" t="s">
        <v>1731</v>
      </c>
      <c r="F1609" s="7" t="s">
        <v>1732</v>
      </c>
      <c r="G1609" s="7" t="s">
        <v>29</v>
      </c>
      <c r="H1609" s="7" t="s">
        <v>38</v>
      </c>
      <c r="I1609" s="8">
        <v>0.33300000000000002</v>
      </c>
      <c r="J1609" s="8">
        <v>0.47</v>
      </c>
      <c r="K1609" s="8">
        <v>0.59499999999999997</v>
      </c>
      <c r="L1609" s="8">
        <v>1.0649999999999999</v>
      </c>
      <c r="M1609" s="7">
        <v>53</v>
      </c>
      <c r="N1609" s="7">
        <v>216</v>
      </c>
      <c r="O1609" s="7">
        <v>168</v>
      </c>
      <c r="P1609" s="7">
        <v>43</v>
      </c>
      <c r="Q1609" s="7">
        <v>56</v>
      </c>
      <c r="R1609" s="7">
        <v>15</v>
      </c>
      <c r="S1609" s="7">
        <v>1</v>
      </c>
      <c r="T1609" s="7">
        <v>9</v>
      </c>
      <c r="U1609" s="7">
        <v>33</v>
      </c>
      <c r="V1609" s="7">
        <v>20</v>
      </c>
      <c r="W1609" s="7">
        <v>25</v>
      </c>
      <c r="X1609" s="7">
        <v>38</v>
      </c>
      <c r="Y1609" s="7">
        <v>1</v>
      </c>
      <c r="Z1609" s="7">
        <v>2</v>
      </c>
      <c r="AA1609"/>
    </row>
    <row r="1610" spans="1:27" x14ac:dyDescent="0.25">
      <c r="A1610" s="24">
        <f t="shared" si="79"/>
        <v>1</v>
      </c>
      <c r="B1610" s="24" t="str">
        <f t="shared" si="77"/>
        <v/>
      </c>
      <c r="C1610" s="24" t="str">
        <f t="shared" si="78"/>
        <v/>
      </c>
      <c r="D1610" s="24">
        <v>2026</v>
      </c>
      <c r="E1610" s="7" t="s">
        <v>1733</v>
      </c>
      <c r="F1610" s="7" t="s">
        <v>1732</v>
      </c>
      <c r="G1610" s="7" t="s">
        <v>29</v>
      </c>
      <c r="H1610" s="7" t="s">
        <v>33</v>
      </c>
      <c r="I1610" s="8">
        <v>0.32</v>
      </c>
      <c r="J1610" s="8">
        <v>0.41499999999999998</v>
      </c>
      <c r="K1610" s="8">
        <v>0.55100000000000005</v>
      </c>
      <c r="L1610" s="8">
        <v>0.96599999999999997</v>
      </c>
      <c r="M1610" s="7">
        <v>57</v>
      </c>
      <c r="N1610" s="7">
        <v>265</v>
      </c>
      <c r="O1610" s="7">
        <v>225</v>
      </c>
      <c r="P1610" s="7">
        <v>49</v>
      </c>
      <c r="Q1610" s="7">
        <v>72</v>
      </c>
      <c r="R1610" s="7">
        <v>17</v>
      </c>
      <c r="S1610" s="7">
        <v>1</v>
      </c>
      <c r="T1610" s="7">
        <v>11</v>
      </c>
      <c r="U1610" s="7">
        <v>54</v>
      </c>
      <c r="V1610" s="7">
        <v>11</v>
      </c>
      <c r="W1610" s="7">
        <v>27</v>
      </c>
      <c r="X1610" s="7">
        <v>42</v>
      </c>
      <c r="Y1610" s="7">
        <v>10</v>
      </c>
      <c r="Z1610" s="7">
        <v>1</v>
      </c>
      <c r="AA1610"/>
    </row>
    <row r="1611" spans="1:27" x14ac:dyDescent="0.25">
      <c r="A1611" s="24">
        <f t="shared" si="79"/>
        <v>1</v>
      </c>
      <c r="B1611" s="24" t="str">
        <f t="shared" si="77"/>
        <v/>
      </c>
      <c r="C1611" s="24" t="str">
        <f t="shared" si="78"/>
        <v/>
      </c>
      <c r="D1611" s="24">
        <v>2026</v>
      </c>
      <c r="E1611" s="7" t="s">
        <v>1734</v>
      </c>
      <c r="F1611" s="7" t="s">
        <v>1732</v>
      </c>
      <c r="G1611" s="7" t="s">
        <v>29</v>
      </c>
      <c r="H1611" s="7" t="s">
        <v>27</v>
      </c>
      <c r="I1611" s="8">
        <v>0.307</v>
      </c>
      <c r="J1611" s="8">
        <v>0.35699999999999998</v>
      </c>
      <c r="K1611" s="8">
        <v>0.376</v>
      </c>
      <c r="L1611" s="8">
        <v>0.73199999999999998</v>
      </c>
      <c r="M1611" s="7">
        <v>54</v>
      </c>
      <c r="N1611" s="7">
        <v>233</v>
      </c>
      <c r="O1611" s="7">
        <v>205</v>
      </c>
      <c r="P1611" s="7">
        <v>43</v>
      </c>
      <c r="Q1611" s="7">
        <v>63</v>
      </c>
      <c r="R1611" s="7">
        <v>9</v>
      </c>
      <c r="S1611" s="7">
        <v>1</v>
      </c>
      <c r="T1611" s="7">
        <v>1</v>
      </c>
      <c r="U1611" s="7">
        <v>36</v>
      </c>
      <c r="V1611" s="7">
        <v>2</v>
      </c>
      <c r="W1611" s="7">
        <v>16</v>
      </c>
      <c r="X1611" s="7">
        <v>29</v>
      </c>
      <c r="Y1611" s="7">
        <v>22</v>
      </c>
      <c r="Z1611" s="7">
        <v>7</v>
      </c>
      <c r="AA1611"/>
    </row>
    <row r="1612" spans="1:27" x14ac:dyDescent="0.25">
      <c r="A1612" s="24" t="str">
        <f t="shared" si="79"/>
        <v/>
      </c>
      <c r="B1612" s="24" t="str">
        <f t="shared" si="77"/>
        <v/>
      </c>
      <c r="C1612" s="24" t="str">
        <f t="shared" si="78"/>
        <v/>
      </c>
      <c r="D1612" s="24">
        <v>2026</v>
      </c>
      <c r="E1612" s="7" t="s">
        <v>1735</v>
      </c>
      <c r="F1612" s="7" t="s">
        <v>1732</v>
      </c>
      <c r="G1612" s="7" t="s">
        <v>47</v>
      </c>
      <c r="H1612" s="7" t="s">
        <v>40</v>
      </c>
      <c r="I1612" s="8">
        <v>0.28499999999999998</v>
      </c>
      <c r="J1612" s="8">
        <v>0.378</v>
      </c>
      <c r="K1612" s="8">
        <v>0.40600000000000003</v>
      </c>
      <c r="L1612" s="8">
        <v>0.78300000000000003</v>
      </c>
      <c r="M1612" s="7">
        <v>57</v>
      </c>
      <c r="N1612" s="7">
        <v>246</v>
      </c>
      <c r="O1612" s="7">
        <v>207</v>
      </c>
      <c r="P1612" s="7">
        <v>39</v>
      </c>
      <c r="Q1612" s="7">
        <v>59</v>
      </c>
      <c r="R1612" s="7">
        <v>15</v>
      </c>
      <c r="S1612" s="7">
        <v>2</v>
      </c>
      <c r="T1612" s="7">
        <v>2</v>
      </c>
      <c r="U1612" s="7">
        <v>38</v>
      </c>
      <c r="V1612" s="7">
        <v>9</v>
      </c>
      <c r="W1612" s="7">
        <v>23</v>
      </c>
      <c r="X1612" s="7">
        <v>40</v>
      </c>
      <c r="Y1612" s="7">
        <v>8</v>
      </c>
      <c r="Z1612" s="7">
        <v>1</v>
      </c>
      <c r="AA1612"/>
    </row>
    <row r="1613" spans="1:27" x14ac:dyDescent="0.25">
      <c r="A1613" s="24">
        <f t="shared" si="79"/>
        <v>1</v>
      </c>
      <c r="B1613" s="24" t="str">
        <f t="shared" si="77"/>
        <v/>
      </c>
      <c r="C1613" s="24" t="str">
        <f t="shared" si="78"/>
        <v/>
      </c>
      <c r="D1613" s="24">
        <v>2026</v>
      </c>
      <c r="E1613" s="7" t="s">
        <v>1736</v>
      </c>
      <c r="F1613" s="7" t="s">
        <v>1732</v>
      </c>
      <c r="G1613" s="7" t="s">
        <v>29</v>
      </c>
      <c r="H1613" s="7" t="s">
        <v>25</v>
      </c>
      <c r="I1613" s="8">
        <v>0.26</v>
      </c>
      <c r="J1613" s="8">
        <v>0.39600000000000002</v>
      </c>
      <c r="K1613" s="8">
        <v>0.42699999999999999</v>
      </c>
      <c r="L1613" s="8">
        <v>0.82199999999999995</v>
      </c>
      <c r="M1613" s="7">
        <v>51</v>
      </c>
      <c r="N1613" s="7">
        <v>192</v>
      </c>
      <c r="O1613" s="7">
        <v>150</v>
      </c>
      <c r="P1613" s="7">
        <v>35</v>
      </c>
      <c r="Q1613" s="7">
        <v>39</v>
      </c>
      <c r="R1613" s="7">
        <v>10</v>
      </c>
      <c r="S1613" s="7">
        <v>0</v>
      </c>
      <c r="T1613" s="7">
        <v>5</v>
      </c>
      <c r="U1613" s="7">
        <v>32</v>
      </c>
      <c r="V1613" s="7">
        <v>8</v>
      </c>
      <c r="W1613" s="7">
        <v>27</v>
      </c>
      <c r="X1613" s="7">
        <v>21</v>
      </c>
      <c r="Y1613" s="7">
        <v>1</v>
      </c>
      <c r="Z1613" s="7">
        <v>1</v>
      </c>
      <c r="AA1613"/>
    </row>
    <row r="1614" spans="1:27" x14ac:dyDescent="0.25">
      <c r="A1614" s="24">
        <f t="shared" si="79"/>
        <v>1</v>
      </c>
      <c r="B1614" s="24" t="str">
        <f t="shared" si="77"/>
        <v/>
      </c>
      <c r="C1614" s="24" t="str">
        <f t="shared" si="78"/>
        <v/>
      </c>
      <c r="D1614" s="24">
        <v>2026</v>
      </c>
      <c r="E1614" s="7" t="s">
        <v>1737</v>
      </c>
      <c r="F1614" s="7" t="s">
        <v>1732</v>
      </c>
      <c r="G1614" s="7" t="s">
        <v>32</v>
      </c>
      <c r="H1614" s="7" t="s">
        <v>44</v>
      </c>
      <c r="I1614" s="8">
        <v>0.246</v>
      </c>
      <c r="J1614" s="8">
        <v>0.373</v>
      </c>
      <c r="K1614" s="8">
        <v>0.46</v>
      </c>
      <c r="L1614" s="8">
        <v>0.83299999999999996</v>
      </c>
      <c r="M1614" s="7">
        <v>56</v>
      </c>
      <c r="N1614" s="7">
        <v>228</v>
      </c>
      <c r="O1614" s="7">
        <v>187</v>
      </c>
      <c r="P1614" s="7">
        <v>44</v>
      </c>
      <c r="Q1614" s="7">
        <v>46</v>
      </c>
      <c r="R1614" s="7">
        <v>10</v>
      </c>
      <c r="S1614" s="7">
        <v>0</v>
      </c>
      <c r="T1614" s="7">
        <v>10</v>
      </c>
      <c r="U1614" s="7">
        <v>38</v>
      </c>
      <c r="V1614" s="7">
        <v>12</v>
      </c>
      <c r="W1614" s="7">
        <v>27</v>
      </c>
      <c r="X1614" s="7">
        <v>64</v>
      </c>
      <c r="Y1614" s="7">
        <v>5</v>
      </c>
      <c r="Z1614" s="7">
        <v>1</v>
      </c>
      <c r="AA1614"/>
    </row>
    <row r="1615" spans="1:27" x14ac:dyDescent="0.25">
      <c r="A1615" s="24">
        <f t="shared" si="79"/>
        <v>1</v>
      </c>
      <c r="B1615" s="24" t="str">
        <f t="shared" si="77"/>
        <v/>
      </c>
      <c r="C1615" s="24" t="str">
        <f t="shared" si="78"/>
        <v/>
      </c>
      <c r="D1615" s="24">
        <v>2026</v>
      </c>
      <c r="E1615" s="7" t="s">
        <v>1739</v>
      </c>
      <c r="F1615" s="7" t="s">
        <v>1732</v>
      </c>
      <c r="G1615" s="7" t="s">
        <v>29</v>
      </c>
      <c r="H1615" s="7" t="s">
        <v>27</v>
      </c>
      <c r="I1615" s="8">
        <v>0.36399999999999999</v>
      </c>
      <c r="J1615" s="8">
        <v>0.44600000000000001</v>
      </c>
      <c r="K1615" s="8">
        <v>0.628</v>
      </c>
      <c r="L1615" s="8">
        <v>1.0740000000000001</v>
      </c>
      <c r="M1615" s="7">
        <v>36</v>
      </c>
      <c r="N1615" s="7">
        <v>144</v>
      </c>
      <c r="O1615" s="7">
        <v>121</v>
      </c>
      <c r="P1615" s="7">
        <v>28</v>
      </c>
      <c r="Q1615" s="7">
        <v>44</v>
      </c>
      <c r="R1615" s="7">
        <v>7</v>
      </c>
      <c r="S1615" s="7">
        <v>2</v>
      </c>
      <c r="T1615" s="7">
        <v>7</v>
      </c>
      <c r="U1615" s="7">
        <v>38</v>
      </c>
      <c r="V1615" s="7">
        <v>6</v>
      </c>
      <c r="W1615" s="7">
        <v>12</v>
      </c>
      <c r="X1615" s="7">
        <v>26</v>
      </c>
      <c r="Y1615" s="7">
        <v>7</v>
      </c>
      <c r="Z1615" s="7">
        <v>2</v>
      </c>
      <c r="AA1615"/>
    </row>
    <row r="1616" spans="1:27" x14ac:dyDescent="0.25">
      <c r="A1616" s="24" t="str">
        <f t="shared" si="79"/>
        <v/>
      </c>
      <c r="B1616" s="24" t="str">
        <f t="shared" si="77"/>
        <v/>
      </c>
      <c r="C1616" s="24" t="str">
        <f t="shared" si="78"/>
        <v/>
      </c>
      <c r="D1616" s="24">
        <v>2026</v>
      </c>
      <c r="E1616" s="7" t="s">
        <v>1738</v>
      </c>
      <c r="F1616" s="7" t="s">
        <v>1732</v>
      </c>
      <c r="G1616" s="7" t="s">
        <v>37</v>
      </c>
      <c r="H1616" s="7" t="s">
        <v>42</v>
      </c>
      <c r="I1616" s="8">
        <v>0.35399999999999998</v>
      </c>
      <c r="J1616" s="8">
        <v>0.43099999999999999</v>
      </c>
      <c r="K1616" s="8">
        <v>0.59199999999999997</v>
      </c>
      <c r="L1616" s="8">
        <v>1.024</v>
      </c>
      <c r="M1616" s="7">
        <v>39</v>
      </c>
      <c r="N1616" s="7">
        <v>155</v>
      </c>
      <c r="O1616" s="7">
        <v>130</v>
      </c>
      <c r="P1616" s="7">
        <v>33</v>
      </c>
      <c r="Q1616" s="7">
        <v>46</v>
      </c>
      <c r="R1616" s="7">
        <v>8</v>
      </c>
      <c r="S1616" s="7">
        <v>4</v>
      </c>
      <c r="T1616" s="7">
        <v>5</v>
      </c>
      <c r="U1616" s="7">
        <v>27</v>
      </c>
      <c r="V1616" s="7">
        <v>9</v>
      </c>
      <c r="W1616" s="7">
        <v>11</v>
      </c>
      <c r="X1616" s="7">
        <v>36</v>
      </c>
      <c r="Y1616" s="7">
        <v>2</v>
      </c>
      <c r="Z1616" s="7">
        <v>1</v>
      </c>
      <c r="AA1616"/>
    </row>
    <row r="1617" spans="1:27" x14ac:dyDescent="0.25">
      <c r="A1617" s="24" t="str">
        <f t="shared" si="79"/>
        <v/>
      </c>
      <c r="B1617" s="24" t="str">
        <f t="shared" si="77"/>
        <v/>
      </c>
      <c r="C1617" s="24" t="str">
        <f t="shared" si="78"/>
        <v/>
      </c>
      <c r="D1617" s="24">
        <v>2026</v>
      </c>
      <c r="E1617" s="7" t="s">
        <v>1741</v>
      </c>
      <c r="F1617" s="7" t="s">
        <v>1732</v>
      </c>
      <c r="G1617" s="7" t="s">
        <v>37</v>
      </c>
      <c r="H1617" s="7" t="s">
        <v>30</v>
      </c>
      <c r="I1617" s="8">
        <v>0.32900000000000001</v>
      </c>
      <c r="J1617" s="8">
        <v>0.45200000000000001</v>
      </c>
      <c r="K1617" s="8">
        <v>0.44700000000000001</v>
      </c>
      <c r="L1617" s="8">
        <v>0.89900000000000002</v>
      </c>
      <c r="M1617" s="7">
        <v>36</v>
      </c>
      <c r="N1617" s="7">
        <v>107</v>
      </c>
      <c r="O1617" s="7">
        <v>85</v>
      </c>
      <c r="P1617" s="7">
        <v>22</v>
      </c>
      <c r="Q1617" s="7">
        <v>28</v>
      </c>
      <c r="R1617" s="7">
        <v>7</v>
      </c>
      <c r="S1617" s="7">
        <v>0</v>
      </c>
      <c r="T1617" s="7">
        <v>1</v>
      </c>
      <c r="U1617" s="7">
        <v>19</v>
      </c>
      <c r="V1617" s="7">
        <v>9</v>
      </c>
      <c r="W1617" s="7">
        <v>10</v>
      </c>
      <c r="X1617" s="7">
        <v>16</v>
      </c>
      <c r="Y1617" s="7">
        <v>4</v>
      </c>
      <c r="Z1617" s="7">
        <v>2</v>
      </c>
      <c r="AA1617"/>
    </row>
    <row r="1618" spans="1:27" x14ac:dyDescent="0.25">
      <c r="A1618" s="24" t="str">
        <f t="shared" si="79"/>
        <v/>
      </c>
      <c r="B1618" s="24" t="str">
        <f t="shared" si="77"/>
        <v/>
      </c>
      <c r="C1618" s="24" t="str">
        <f t="shared" si="78"/>
        <v/>
      </c>
      <c r="D1618" s="24">
        <v>2026</v>
      </c>
      <c r="E1618" s="7" t="s">
        <v>1742</v>
      </c>
      <c r="F1618" s="7" t="s">
        <v>1732</v>
      </c>
      <c r="G1618" s="7" t="s">
        <v>37</v>
      </c>
      <c r="H1618" s="7" t="s">
        <v>35</v>
      </c>
      <c r="I1618" s="8">
        <v>0.309</v>
      </c>
      <c r="J1618" s="8">
        <v>0.42</v>
      </c>
      <c r="K1618" s="8">
        <v>0.49099999999999999</v>
      </c>
      <c r="L1618" s="8">
        <v>0.91100000000000003</v>
      </c>
      <c r="M1618" s="7">
        <v>21</v>
      </c>
      <c r="N1618" s="7">
        <v>70</v>
      </c>
      <c r="O1618" s="7">
        <v>55</v>
      </c>
      <c r="P1618" s="7">
        <v>14</v>
      </c>
      <c r="Q1618" s="7">
        <v>17</v>
      </c>
      <c r="R1618" s="7">
        <v>1</v>
      </c>
      <c r="S1618" s="7">
        <v>0</v>
      </c>
      <c r="T1618" s="7">
        <v>3</v>
      </c>
      <c r="U1618" s="7">
        <v>11</v>
      </c>
      <c r="V1618" s="7">
        <v>4</v>
      </c>
      <c r="W1618" s="7">
        <v>8</v>
      </c>
      <c r="X1618" s="7">
        <v>11</v>
      </c>
      <c r="Y1618" s="7">
        <v>4</v>
      </c>
      <c r="Z1618" s="7">
        <v>2</v>
      </c>
      <c r="AA1618"/>
    </row>
    <row r="1619" spans="1:27" x14ac:dyDescent="0.25">
      <c r="A1619" s="24" t="str">
        <f t="shared" si="79"/>
        <v/>
      </c>
      <c r="B1619" s="24" t="str">
        <f t="shared" si="77"/>
        <v/>
      </c>
      <c r="C1619" s="24" t="str">
        <f t="shared" si="78"/>
        <v/>
      </c>
      <c r="D1619" s="24">
        <v>2026</v>
      </c>
      <c r="E1619" s="7" t="s">
        <v>1743</v>
      </c>
      <c r="F1619" s="7" t="s">
        <v>1732</v>
      </c>
      <c r="G1619" s="7" t="s">
        <v>37</v>
      </c>
      <c r="H1619" s="7" t="s">
        <v>42</v>
      </c>
      <c r="I1619" s="8">
        <v>0.28000000000000003</v>
      </c>
      <c r="J1619" s="8">
        <v>0.38</v>
      </c>
      <c r="K1619" s="8">
        <v>0.38700000000000001</v>
      </c>
      <c r="L1619" s="8">
        <v>0.76700000000000002</v>
      </c>
      <c r="M1619" s="7">
        <v>34</v>
      </c>
      <c r="N1619" s="7">
        <v>93</v>
      </c>
      <c r="O1619" s="7">
        <v>75</v>
      </c>
      <c r="P1619" s="7">
        <v>15</v>
      </c>
      <c r="Q1619" s="7">
        <v>21</v>
      </c>
      <c r="R1619" s="7">
        <v>2</v>
      </c>
      <c r="S1619" s="7">
        <v>3</v>
      </c>
      <c r="T1619" s="7">
        <v>0</v>
      </c>
      <c r="U1619" s="7">
        <v>16</v>
      </c>
      <c r="V1619" s="7">
        <v>4</v>
      </c>
      <c r="W1619" s="7">
        <v>10</v>
      </c>
      <c r="X1619" s="7">
        <v>8</v>
      </c>
      <c r="Y1619" s="7">
        <v>2</v>
      </c>
      <c r="Z1619" s="7">
        <v>1</v>
      </c>
      <c r="AA1619"/>
    </row>
    <row r="1620" spans="1:27" x14ac:dyDescent="0.25">
      <c r="A1620" s="24" t="str">
        <f t="shared" si="79"/>
        <v/>
      </c>
      <c r="B1620" s="24" t="str">
        <f t="shared" si="77"/>
        <v/>
      </c>
      <c r="C1620" s="24" t="str">
        <f t="shared" si="78"/>
        <v/>
      </c>
      <c r="D1620" s="24">
        <v>2026</v>
      </c>
      <c r="E1620" s="7" t="s">
        <v>1744</v>
      </c>
      <c r="F1620" s="7" t="s">
        <v>1732</v>
      </c>
      <c r="G1620" s="7" t="s">
        <v>37</v>
      </c>
      <c r="H1620" s="7" t="s">
        <v>35</v>
      </c>
      <c r="I1620" s="8">
        <v>0.27400000000000002</v>
      </c>
      <c r="J1620" s="8">
        <v>0.33800000000000002</v>
      </c>
      <c r="K1620" s="8">
        <v>0.50700000000000001</v>
      </c>
      <c r="L1620" s="8">
        <v>0.84399999999999997</v>
      </c>
      <c r="M1620" s="7">
        <v>29</v>
      </c>
      <c r="N1620" s="7">
        <v>80</v>
      </c>
      <c r="O1620" s="7">
        <v>73</v>
      </c>
      <c r="P1620" s="7">
        <v>15</v>
      </c>
      <c r="Q1620" s="7">
        <v>20</v>
      </c>
      <c r="R1620" s="7">
        <v>5</v>
      </c>
      <c r="S1620" s="7">
        <v>0</v>
      </c>
      <c r="T1620" s="7">
        <v>4</v>
      </c>
      <c r="U1620" s="7">
        <v>8</v>
      </c>
      <c r="V1620" s="7">
        <v>1</v>
      </c>
      <c r="W1620" s="7">
        <v>6</v>
      </c>
      <c r="X1620" s="7">
        <v>19</v>
      </c>
      <c r="Y1620" s="7">
        <v>3</v>
      </c>
      <c r="Z1620" s="7">
        <v>0</v>
      </c>
      <c r="AA1620"/>
    </row>
    <row r="1621" spans="1:27" x14ac:dyDescent="0.25">
      <c r="A1621" s="24" t="str">
        <f t="shared" si="79"/>
        <v/>
      </c>
      <c r="B1621" s="24" t="str">
        <f t="shared" si="77"/>
        <v/>
      </c>
      <c r="C1621" s="24" t="str">
        <f t="shared" si="78"/>
        <v/>
      </c>
      <c r="D1621" s="24">
        <v>2026</v>
      </c>
      <c r="E1621" s="7" t="s">
        <v>1745</v>
      </c>
      <c r="F1621" s="7" t="s">
        <v>1732</v>
      </c>
      <c r="G1621" s="7" t="s">
        <v>37</v>
      </c>
      <c r="H1621" s="7" t="s">
        <v>44</v>
      </c>
      <c r="I1621" s="8">
        <v>0.26300000000000001</v>
      </c>
      <c r="J1621" s="8">
        <v>0.3</v>
      </c>
      <c r="K1621" s="8">
        <v>0.39500000000000002</v>
      </c>
      <c r="L1621" s="8">
        <v>0.69499999999999995</v>
      </c>
      <c r="M1621" s="7">
        <v>25</v>
      </c>
      <c r="N1621" s="7">
        <v>40</v>
      </c>
      <c r="O1621" s="7">
        <v>38</v>
      </c>
      <c r="P1621" s="7">
        <v>6</v>
      </c>
      <c r="Q1621" s="7">
        <v>10</v>
      </c>
      <c r="R1621" s="7">
        <v>2</v>
      </c>
      <c r="S1621" s="7">
        <v>0</v>
      </c>
      <c r="T1621" s="7">
        <v>1</v>
      </c>
      <c r="U1621" s="7">
        <v>6</v>
      </c>
      <c r="V1621" s="7">
        <v>0</v>
      </c>
      <c r="W1621" s="7">
        <v>2</v>
      </c>
      <c r="X1621" s="7">
        <v>14</v>
      </c>
      <c r="Y1621" s="7">
        <v>0</v>
      </c>
      <c r="Z1621" s="7">
        <v>0</v>
      </c>
      <c r="AA1621"/>
    </row>
    <row r="1622" spans="1:27" x14ac:dyDescent="0.25">
      <c r="A1622" s="24">
        <f t="shared" si="79"/>
        <v>1</v>
      </c>
      <c r="B1622" s="24" t="str">
        <f t="shared" si="77"/>
        <v/>
      </c>
      <c r="C1622" s="24">
        <f t="shared" si="78"/>
        <v>1</v>
      </c>
      <c r="D1622" s="24">
        <v>2026</v>
      </c>
      <c r="E1622" s="7" t="s">
        <v>1746</v>
      </c>
      <c r="F1622" s="7" t="s">
        <v>1732</v>
      </c>
      <c r="G1622" s="7" t="s">
        <v>29</v>
      </c>
      <c r="H1622" s="7" t="s">
        <v>25</v>
      </c>
      <c r="I1622" s="8">
        <v>0.21099999999999999</v>
      </c>
      <c r="J1622" s="8">
        <v>0.434</v>
      </c>
      <c r="K1622" s="8">
        <v>0.47399999999999998</v>
      </c>
      <c r="L1622" s="8">
        <v>0.90800000000000003</v>
      </c>
      <c r="M1622" s="7">
        <v>24</v>
      </c>
      <c r="N1622" s="7">
        <v>54</v>
      </c>
      <c r="O1622" s="7">
        <v>38</v>
      </c>
      <c r="P1622" s="7">
        <v>13</v>
      </c>
      <c r="Q1622" s="7">
        <v>8</v>
      </c>
      <c r="R1622" s="7">
        <v>1</v>
      </c>
      <c r="S1622" s="7">
        <v>0</v>
      </c>
      <c r="T1622" s="7">
        <v>3</v>
      </c>
      <c r="U1622" s="7">
        <v>11</v>
      </c>
      <c r="V1622" s="7">
        <v>7</v>
      </c>
      <c r="W1622" s="7">
        <v>8</v>
      </c>
      <c r="X1622" s="7">
        <v>16</v>
      </c>
      <c r="Y1622" s="7">
        <v>2</v>
      </c>
      <c r="Z1622" s="7">
        <v>1</v>
      </c>
      <c r="AA1622"/>
    </row>
    <row r="1623" spans="1:27" x14ac:dyDescent="0.25">
      <c r="A1623" s="24">
        <f t="shared" si="79"/>
        <v>1</v>
      </c>
      <c r="B1623" s="24" t="str">
        <f t="shared" si="77"/>
        <v/>
      </c>
      <c r="C1623" s="24" t="str">
        <f t="shared" si="78"/>
        <v/>
      </c>
      <c r="D1623" s="24">
        <v>2026</v>
      </c>
      <c r="E1623" s="7" t="s">
        <v>1747</v>
      </c>
      <c r="F1623" s="7" t="s">
        <v>1732</v>
      </c>
      <c r="G1623" s="7" t="s">
        <v>29</v>
      </c>
      <c r="H1623" s="7" t="s">
        <v>25</v>
      </c>
      <c r="I1623" s="8">
        <v>0.16700000000000001</v>
      </c>
      <c r="J1623" s="8">
        <v>0.375</v>
      </c>
      <c r="K1623" s="8">
        <v>0.375</v>
      </c>
      <c r="L1623" s="8">
        <v>0.75</v>
      </c>
      <c r="M1623" s="7">
        <v>12</v>
      </c>
      <c r="N1623" s="7">
        <v>32</v>
      </c>
      <c r="O1623" s="7">
        <v>24</v>
      </c>
      <c r="P1623" s="7">
        <v>10</v>
      </c>
      <c r="Q1623" s="7">
        <v>4</v>
      </c>
      <c r="R1623" s="7">
        <v>0</v>
      </c>
      <c r="S1623" s="7">
        <v>1</v>
      </c>
      <c r="T1623" s="7">
        <v>1</v>
      </c>
      <c r="U1623" s="7">
        <v>3</v>
      </c>
      <c r="V1623" s="7">
        <v>4</v>
      </c>
      <c r="W1623" s="7">
        <v>4</v>
      </c>
      <c r="X1623" s="7">
        <v>10</v>
      </c>
      <c r="Y1623" s="7">
        <v>0</v>
      </c>
      <c r="Z1623" s="7">
        <v>0</v>
      </c>
      <c r="AA1623"/>
    </row>
    <row r="1624" spans="1:27" x14ac:dyDescent="0.25">
      <c r="A1624" s="24" t="str">
        <f t="shared" si="79"/>
        <v/>
      </c>
      <c r="B1624" s="24" t="str">
        <f t="shared" si="77"/>
        <v/>
      </c>
      <c r="C1624" s="24" t="str">
        <f t="shared" si="78"/>
        <v/>
      </c>
      <c r="D1624" s="24">
        <v>2026</v>
      </c>
      <c r="E1624" s="7" t="s">
        <v>1748</v>
      </c>
      <c r="F1624" s="7" t="s">
        <v>1732</v>
      </c>
      <c r="G1624" s="7" t="s">
        <v>47</v>
      </c>
      <c r="H1624" s="7" t="s">
        <v>33</v>
      </c>
      <c r="I1624" s="8">
        <v>0</v>
      </c>
      <c r="J1624" s="8">
        <v>0</v>
      </c>
      <c r="K1624" s="8">
        <v>0</v>
      </c>
      <c r="L1624" s="8">
        <v>0</v>
      </c>
      <c r="M1624" s="7">
        <v>9</v>
      </c>
      <c r="N1624" s="7">
        <v>9</v>
      </c>
      <c r="O1624" s="7">
        <v>9</v>
      </c>
      <c r="P1624" s="7">
        <v>1</v>
      </c>
      <c r="Q1624" s="7">
        <v>0</v>
      </c>
      <c r="R1624" s="7">
        <v>0</v>
      </c>
      <c r="S1624" s="7">
        <v>0</v>
      </c>
      <c r="T1624" s="7">
        <v>0</v>
      </c>
      <c r="U1624" s="7">
        <v>2</v>
      </c>
      <c r="V1624" s="7">
        <v>0</v>
      </c>
      <c r="W1624" s="7">
        <v>0</v>
      </c>
      <c r="X1624" s="7">
        <v>0</v>
      </c>
      <c r="Y1624" s="7">
        <v>0</v>
      </c>
      <c r="Z1624" s="7">
        <v>0</v>
      </c>
      <c r="AA1624"/>
    </row>
    <row r="1625" spans="1:27" x14ac:dyDescent="0.25">
      <c r="A1625" s="24" t="str">
        <f t="shared" si="79"/>
        <v/>
      </c>
      <c r="B1625" s="24" t="str">
        <f t="shared" si="77"/>
        <v/>
      </c>
      <c r="C1625" s="24" t="str">
        <f t="shared" si="78"/>
        <v/>
      </c>
      <c r="D1625" s="24">
        <v>2026</v>
      </c>
      <c r="E1625" s="7" t="s">
        <v>1749</v>
      </c>
      <c r="F1625" s="7" t="s">
        <v>1732</v>
      </c>
      <c r="G1625" s="7" t="s">
        <v>47</v>
      </c>
      <c r="H1625" s="7" t="s">
        <v>25</v>
      </c>
      <c r="I1625" s="8">
        <v>0</v>
      </c>
      <c r="J1625" s="8">
        <v>0.33300000000000002</v>
      </c>
      <c r="K1625" s="8">
        <v>0</v>
      </c>
      <c r="L1625" s="8">
        <v>0.33300000000000002</v>
      </c>
      <c r="M1625" s="7">
        <v>3</v>
      </c>
      <c r="N1625" s="7">
        <v>3</v>
      </c>
      <c r="O1625" s="7">
        <v>2</v>
      </c>
      <c r="P1625" s="7">
        <v>0</v>
      </c>
      <c r="Q1625" s="7">
        <v>0</v>
      </c>
      <c r="R1625" s="7">
        <v>0</v>
      </c>
      <c r="S1625" s="7">
        <v>0</v>
      </c>
      <c r="T1625" s="7">
        <v>0</v>
      </c>
      <c r="U1625" s="7">
        <v>0</v>
      </c>
      <c r="V1625" s="7">
        <v>1</v>
      </c>
      <c r="W1625" s="7">
        <v>0</v>
      </c>
      <c r="X1625" s="7">
        <v>0</v>
      </c>
      <c r="Y1625" s="7">
        <v>0</v>
      </c>
      <c r="Z1625" s="7">
        <v>0</v>
      </c>
      <c r="AA1625"/>
    </row>
    <row r="1626" spans="1:27" x14ac:dyDescent="0.25">
      <c r="A1626" s="24" t="str">
        <f t="shared" si="79"/>
        <v/>
      </c>
      <c r="B1626" s="24" t="str">
        <f t="shared" si="77"/>
        <v/>
      </c>
      <c r="C1626" s="24" t="str">
        <f t="shared" si="78"/>
        <v/>
      </c>
      <c r="D1626" s="24">
        <v>2026</v>
      </c>
      <c r="E1626" s="7" t="s">
        <v>1750</v>
      </c>
      <c r="F1626" s="7" t="s">
        <v>1751</v>
      </c>
      <c r="G1626" s="7" t="s">
        <v>24</v>
      </c>
      <c r="H1626" s="7" t="s">
        <v>44</v>
      </c>
      <c r="I1626" s="8">
        <v>0.32800000000000001</v>
      </c>
      <c r="J1626" s="8">
        <v>0.41</v>
      </c>
      <c r="K1626" s="8">
        <v>0.72899999999999998</v>
      </c>
      <c r="L1626" s="8">
        <v>1.1379999999999999</v>
      </c>
      <c r="M1626" s="7">
        <v>49</v>
      </c>
      <c r="N1626" s="7">
        <v>210</v>
      </c>
      <c r="O1626" s="7">
        <v>177</v>
      </c>
      <c r="P1626" s="7">
        <v>38</v>
      </c>
      <c r="Q1626" s="7">
        <v>58</v>
      </c>
      <c r="R1626" s="7">
        <v>14</v>
      </c>
      <c r="S1626" s="7">
        <v>0</v>
      </c>
      <c r="T1626" s="7">
        <v>19</v>
      </c>
      <c r="U1626" s="7">
        <v>57</v>
      </c>
      <c r="V1626" s="7">
        <v>12</v>
      </c>
      <c r="W1626" s="7">
        <v>16</v>
      </c>
      <c r="X1626" s="7">
        <v>44</v>
      </c>
      <c r="Y1626" s="7">
        <v>1</v>
      </c>
      <c r="Z1626" s="7">
        <v>1</v>
      </c>
      <c r="AA1626"/>
    </row>
    <row r="1627" spans="1:27" x14ac:dyDescent="0.25">
      <c r="A1627" s="24">
        <f t="shared" si="79"/>
        <v>1</v>
      </c>
      <c r="B1627" s="24" t="str">
        <f t="shared" si="77"/>
        <v/>
      </c>
      <c r="C1627" s="24" t="str">
        <f t="shared" si="78"/>
        <v/>
      </c>
      <c r="D1627" s="24">
        <v>2026</v>
      </c>
      <c r="E1627" s="7" t="s">
        <v>1752</v>
      </c>
      <c r="F1627" s="7" t="s">
        <v>1751</v>
      </c>
      <c r="G1627" s="7" t="s">
        <v>29</v>
      </c>
      <c r="H1627" s="7" t="s">
        <v>40</v>
      </c>
      <c r="I1627" s="8">
        <v>0.316</v>
      </c>
      <c r="J1627" s="8">
        <v>0.39800000000000002</v>
      </c>
      <c r="K1627" s="8">
        <v>0.59099999999999997</v>
      </c>
      <c r="L1627" s="8">
        <v>0.98899999999999999</v>
      </c>
      <c r="M1627" s="7">
        <v>55</v>
      </c>
      <c r="N1627" s="7">
        <v>261</v>
      </c>
      <c r="O1627" s="7">
        <v>225</v>
      </c>
      <c r="P1627" s="7">
        <v>50</v>
      </c>
      <c r="Q1627" s="7">
        <v>71</v>
      </c>
      <c r="R1627" s="7">
        <v>26</v>
      </c>
      <c r="S1627" s="7">
        <v>0</v>
      </c>
      <c r="T1627" s="7">
        <v>12</v>
      </c>
      <c r="U1627" s="7">
        <v>47</v>
      </c>
      <c r="V1627" s="7">
        <v>5</v>
      </c>
      <c r="W1627" s="7">
        <v>27</v>
      </c>
      <c r="X1627" s="7">
        <v>46</v>
      </c>
      <c r="Y1627" s="7">
        <v>7</v>
      </c>
      <c r="Z1627" s="7">
        <v>1</v>
      </c>
      <c r="AA1627"/>
    </row>
    <row r="1628" spans="1:27" x14ac:dyDescent="0.25">
      <c r="A1628" s="24" t="str">
        <f t="shared" si="79"/>
        <v/>
      </c>
      <c r="B1628" s="24" t="str">
        <f t="shared" si="77"/>
        <v/>
      </c>
      <c r="C1628" s="24" t="str">
        <f t="shared" si="78"/>
        <v/>
      </c>
      <c r="D1628" s="24">
        <v>2026</v>
      </c>
      <c r="E1628" s="7" t="s">
        <v>1753</v>
      </c>
      <c r="F1628" s="7" t="s">
        <v>1751</v>
      </c>
      <c r="G1628" s="7" t="s">
        <v>24</v>
      </c>
      <c r="H1628" s="7" t="s">
        <v>25</v>
      </c>
      <c r="I1628" s="8">
        <v>0.30399999999999999</v>
      </c>
      <c r="J1628" s="8">
        <v>0.42199999999999999</v>
      </c>
      <c r="K1628" s="8">
        <v>0.54600000000000004</v>
      </c>
      <c r="L1628" s="8">
        <v>0.96799999999999997</v>
      </c>
      <c r="M1628" s="7">
        <v>53</v>
      </c>
      <c r="N1628" s="7">
        <v>237</v>
      </c>
      <c r="O1628" s="7">
        <v>194</v>
      </c>
      <c r="P1628" s="7">
        <v>42</v>
      </c>
      <c r="Q1628" s="7">
        <v>59</v>
      </c>
      <c r="R1628" s="7">
        <v>15</v>
      </c>
      <c r="S1628" s="7">
        <v>4</v>
      </c>
      <c r="T1628" s="7">
        <v>8</v>
      </c>
      <c r="U1628" s="7">
        <v>47</v>
      </c>
      <c r="V1628" s="7">
        <v>9</v>
      </c>
      <c r="W1628" s="7">
        <v>32</v>
      </c>
      <c r="X1628" s="7">
        <v>34</v>
      </c>
      <c r="Y1628" s="7">
        <v>2</v>
      </c>
      <c r="Z1628" s="7">
        <v>1</v>
      </c>
      <c r="AA1628"/>
    </row>
    <row r="1629" spans="1:27" x14ac:dyDescent="0.25">
      <c r="A1629" s="24" t="str">
        <f t="shared" si="79"/>
        <v/>
      </c>
      <c r="B1629" s="24" t="str">
        <f t="shared" si="77"/>
        <v/>
      </c>
      <c r="C1629" s="24" t="str">
        <f t="shared" si="78"/>
        <v/>
      </c>
      <c r="D1629" s="24">
        <v>2026</v>
      </c>
      <c r="E1629" s="7" t="s">
        <v>1755</v>
      </c>
      <c r="F1629" s="7" t="s">
        <v>1751</v>
      </c>
      <c r="G1629" s="7" t="s">
        <v>47</v>
      </c>
      <c r="H1629" s="7" t="s">
        <v>33</v>
      </c>
      <c r="I1629" s="8">
        <v>0.28299999999999997</v>
      </c>
      <c r="J1629" s="8">
        <v>0.373</v>
      </c>
      <c r="K1629" s="8">
        <v>0.40200000000000002</v>
      </c>
      <c r="L1629" s="8">
        <v>0.77500000000000002</v>
      </c>
      <c r="M1629" s="7">
        <v>53</v>
      </c>
      <c r="N1629" s="7">
        <v>227</v>
      </c>
      <c r="O1629" s="7">
        <v>184</v>
      </c>
      <c r="P1629" s="7">
        <v>33</v>
      </c>
      <c r="Q1629" s="7">
        <v>52</v>
      </c>
      <c r="R1629" s="7">
        <v>8</v>
      </c>
      <c r="S1629" s="7">
        <v>1</v>
      </c>
      <c r="T1629" s="7">
        <v>4</v>
      </c>
      <c r="U1629" s="7">
        <v>31</v>
      </c>
      <c r="V1629" s="7">
        <v>6</v>
      </c>
      <c r="W1629" s="7">
        <v>24</v>
      </c>
      <c r="X1629" s="7">
        <v>43</v>
      </c>
      <c r="Y1629" s="7">
        <v>4</v>
      </c>
      <c r="Z1629" s="7">
        <v>0</v>
      </c>
      <c r="AA1629"/>
    </row>
    <row r="1630" spans="1:27" x14ac:dyDescent="0.25">
      <c r="A1630" s="24">
        <f t="shared" si="79"/>
        <v>1</v>
      </c>
      <c r="B1630" s="24" t="str">
        <f t="shared" si="77"/>
        <v/>
      </c>
      <c r="C1630" s="24" t="str">
        <f t="shared" si="78"/>
        <v/>
      </c>
      <c r="D1630" s="24">
        <v>2026</v>
      </c>
      <c r="E1630" s="7" t="s">
        <v>1754</v>
      </c>
      <c r="F1630" s="7" t="s">
        <v>1751</v>
      </c>
      <c r="G1630" s="7" t="s">
        <v>32</v>
      </c>
      <c r="H1630" s="7" t="s">
        <v>35</v>
      </c>
      <c r="I1630" s="8">
        <v>0.27800000000000002</v>
      </c>
      <c r="J1630" s="8">
        <v>0.39300000000000002</v>
      </c>
      <c r="K1630" s="8">
        <v>0.502</v>
      </c>
      <c r="L1630" s="8">
        <v>0.89500000000000002</v>
      </c>
      <c r="M1630" s="7">
        <v>55</v>
      </c>
      <c r="N1630" s="7">
        <v>254</v>
      </c>
      <c r="O1630" s="7">
        <v>209</v>
      </c>
      <c r="P1630" s="7">
        <v>43</v>
      </c>
      <c r="Q1630" s="7">
        <v>58</v>
      </c>
      <c r="R1630" s="7">
        <v>12</v>
      </c>
      <c r="S1630" s="7">
        <v>1</v>
      </c>
      <c r="T1630" s="7">
        <v>11</v>
      </c>
      <c r="U1630" s="7">
        <v>40</v>
      </c>
      <c r="V1630" s="7">
        <v>12</v>
      </c>
      <c r="W1630" s="7">
        <v>29</v>
      </c>
      <c r="X1630" s="7">
        <v>52</v>
      </c>
      <c r="Y1630" s="7">
        <v>7</v>
      </c>
      <c r="Z1630" s="7">
        <v>2</v>
      </c>
      <c r="AA1630"/>
    </row>
    <row r="1631" spans="1:27" x14ac:dyDescent="0.25">
      <c r="A1631" s="24" t="str">
        <f t="shared" si="79"/>
        <v/>
      </c>
      <c r="B1631" s="24" t="str">
        <f t="shared" si="77"/>
        <v/>
      </c>
      <c r="C1631" s="24" t="str">
        <f t="shared" si="78"/>
        <v/>
      </c>
      <c r="D1631" s="24">
        <v>2026</v>
      </c>
      <c r="E1631" s="7" t="s">
        <v>1756</v>
      </c>
      <c r="F1631" s="7" t="s">
        <v>1751</v>
      </c>
      <c r="G1631" s="7" t="s">
        <v>24</v>
      </c>
      <c r="H1631" s="7" t="s">
        <v>42</v>
      </c>
      <c r="I1631" s="8">
        <v>0.254</v>
      </c>
      <c r="J1631" s="8">
        <v>0.376</v>
      </c>
      <c r="K1631" s="8">
        <v>0.49099999999999999</v>
      </c>
      <c r="L1631" s="8">
        <v>0.86699999999999999</v>
      </c>
      <c r="M1631" s="7">
        <v>48</v>
      </c>
      <c r="N1631" s="7">
        <v>218</v>
      </c>
      <c r="O1631" s="7">
        <v>173</v>
      </c>
      <c r="P1631" s="7">
        <v>39</v>
      </c>
      <c r="Q1631" s="7">
        <v>44</v>
      </c>
      <c r="R1631" s="7">
        <v>12</v>
      </c>
      <c r="S1631" s="7">
        <v>4</v>
      </c>
      <c r="T1631" s="7">
        <v>7</v>
      </c>
      <c r="U1631" s="7">
        <v>32</v>
      </c>
      <c r="V1631" s="7">
        <v>16</v>
      </c>
      <c r="W1631" s="7">
        <v>20</v>
      </c>
      <c r="X1631" s="7">
        <v>61</v>
      </c>
      <c r="Y1631" s="7">
        <v>17</v>
      </c>
      <c r="Z1631" s="7">
        <v>2</v>
      </c>
      <c r="AA1631"/>
    </row>
    <row r="1632" spans="1:27" x14ac:dyDescent="0.25">
      <c r="A1632" s="24" t="str">
        <f t="shared" si="79"/>
        <v/>
      </c>
      <c r="B1632" s="24" t="str">
        <f t="shared" si="77"/>
        <v/>
      </c>
      <c r="C1632" s="24" t="str">
        <f t="shared" si="78"/>
        <v/>
      </c>
      <c r="D1632" s="24">
        <v>2026</v>
      </c>
      <c r="E1632" s="7" t="s">
        <v>1757</v>
      </c>
      <c r="F1632" s="7" t="s">
        <v>1751</v>
      </c>
      <c r="G1632" s="7" t="s">
        <v>37</v>
      </c>
      <c r="H1632" s="7" t="s">
        <v>30</v>
      </c>
      <c r="I1632" s="8">
        <v>0.254</v>
      </c>
      <c r="J1632" s="8">
        <v>0.39700000000000002</v>
      </c>
      <c r="K1632" s="8">
        <v>0.435</v>
      </c>
      <c r="L1632" s="8">
        <v>0.83199999999999996</v>
      </c>
      <c r="M1632" s="7">
        <v>54</v>
      </c>
      <c r="N1632" s="7">
        <v>244</v>
      </c>
      <c r="O1632" s="7">
        <v>193</v>
      </c>
      <c r="P1632" s="7">
        <v>47</v>
      </c>
      <c r="Q1632" s="7">
        <v>49</v>
      </c>
      <c r="R1632" s="7">
        <v>9</v>
      </c>
      <c r="S1632" s="7">
        <v>1</v>
      </c>
      <c r="T1632" s="7">
        <v>8</v>
      </c>
      <c r="U1632" s="7">
        <v>35</v>
      </c>
      <c r="V1632" s="7">
        <v>12</v>
      </c>
      <c r="W1632" s="7">
        <v>35</v>
      </c>
      <c r="X1632" s="7">
        <v>50</v>
      </c>
      <c r="Y1632" s="7">
        <v>8</v>
      </c>
      <c r="Z1632" s="7">
        <v>7</v>
      </c>
      <c r="AA1632"/>
    </row>
    <row r="1633" spans="1:27" x14ac:dyDescent="0.25">
      <c r="A1633" s="24" t="str">
        <f t="shared" si="79"/>
        <v/>
      </c>
      <c r="B1633" s="24" t="str">
        <f t="shared" si="77"/>
        <v/>
      </c>
      <c r="C1633" s="24">
        <f t="shared" si="78"/>
        <v>1</v>
      </c>
      <c r="D1633" s="24">
        <v>2026</v>
      </c>
      <c r="E1633" s="7" t="s">
        <v>1758</v>
      </c>
      <c r="F1633" s="7" t="s">
        <v>1751</v>
      </c>
      <c r="G1633" s="7" t="s">
        <v>37</v>
      </c>
      <c r="H1633" s="7" t="s">
        <v>27</v>
      </c>
      <c r="I1633" s="8">
        <v>0.20599999999999999</v>
      </c>
      <c r="J1633" s="8">
        <v>0.33</v>
      </c>
      <c r="K1633" s="8">
        <v>0.28899999999999998</v>
      </c>
      <c r="L1633" s="8">
        <v>0.61899999999999999</v>
      </c>
      <c r="M1633" s="7">
        <v>54</v>
      </c>
      <c r="N1633" s="7">
        <v>221</v>
      </c>
      <c r="O1633" s="7">
        <v>180</v>
      </c>
      <c r="P1633" s="7">
        <v>32</v>
      </c>
      <c r="Q1633" s="7">
        <v>37</v>
      </c>
      <c r="R1633" s="7">
        <v>4</v>
      </c>
      <c r="S1633" s="7">
        <v>1</v>
      </c>
      <c r="T1633" s="7">
        <v>3</v>
      </c>
      <c r="U1633" s="7">
        <v>26</v>
      </c>
      <c r="V1633" s="7">
        <v>11</v>
      </c>
      <c r="W1633" s="7">
        <v>23</v>
      </c>
      <c r="X1633" s="7">
        <v>52</v>
      </c>
      <c r="Y1633" s="7">
        <v>10</v>
      </c>
      <c r="Z1633" s="7">
        <v>2</v>
      </c>
      <c r="AA1633"/>
    </row>
    <row r="1634" spans="1:27" x14ac:dyDescent="0.25">
      <c r="A1634" s="24">
        <f t="shared" si="79"/>
        <v>1</v>
      </c>
      <c r="B1634" s="24" t="str">
        <f t="shared" si="77"/>
        <v/>
      </c>
      <c r="C1634" s="24" t="str">
        <f t="shared" si="78"/>
        <v/>
      </c>
      <c r="D1634" s="24">
        <v>2026</v>
      </c>
      <c r="E1634" s="7" t="s">
        <v>1759</v>
      </c>
      <c r="F1634" s="7" t="s">
        <v>1751</v>
      </c>
      <c r="G1634" s="7" t="s">
        <v>32</v>
      </c>
      <c r="H1634" s="7" t="s">
        <v>25</v>
      </c>
      <c r="I1634" s="8">
        <v>0.193</v>
      </c>
      <c r="J1634" s="8">
        <v>0.28199999999999997</v>
      </c>
      <c r="K1634" s="8">
        <v>0.35099999999999998</v>
      </c>
      <c r="L1634" s="8">
        <v>0.63300000000000001</v>
      </c>
      <c r="M1634" s="7">
        <v>34</v>
      </c>
      <c r="N1634" s="7">
        <v>132</v>
      </c>
      <c r="O1634" s="7">
        <v>114</v>
      </c>
      <c r="P1634" s="7">
        <v>25</v>
      </c>
      <c r="Q1634" s="7">
        <v>22</v>
      </c>
      <c r="R1634" s="7">
        <v>4</v>
      </c>
      <c r="S1634" s="7">
        <v>1</v>
      </c>
      <c r="T1634" s="7">
        <v>4</v>
      </c>
      <c r="U1634" s="7">
        <v>18</v>
      </c>
      <c r="V1634" s="7">
        <v>4</v>
      </c>
      <c r="W1634" s="7">
        <v>11</v>
      </c>
      <c r="X1634" s="7">
        <v>37</v>
      </c>
      <c r="Y1634" s="7">
        <v>2</v>
      </c>
      <c r="Z1634" s="7">
        <v>0</v>
      </c>
      <c r="AA1634"/>
    </row>
    <row r="1635" spans="1:27" x14ac:dyDescent="0.25">
      <c r="A1635" s="24" t="str">
        <f t="shared" si="79"/>
        <v/>
      </c>
      <c r="B1635" s="24" t="str">
        <f t="shared" si="77"/>
        <v/>
      </c>
      <c r="C1635" s="24" t="str">
        <f t="shared" si="78"/>
        <v/>
      </c>
      <c r="D1635" s="24">
        <v>2026</v>
      </c>
      <c r="E1635" s="7" t="s">
        <v>1760</v>
      </c>
      <c r="F1635" s="7" t="s">
        <v>1751</v>
      </c>
      <c r="G1635" s="7" t="s">
        <v>37</v>
      </c>
      <c r="H1635" s="7" t="s">
        <v>44</v>
      </c>
      <c r="I1635" s="8">
        <v>0.19</v>
      </c>
      <c r="J1635" s="8">
        <v>0.313</v>
      </c>
      <c r="K1635" s="8">
        <v>0.26200000000000001</v>
      </c>
      <c r="L1635" s="8">
        <v>0.57499999999999996</v>
      </c>
      <c r="M1635" s="7">
        <v>27</v>
      </c>
      <c r="N1635" s="7">
        <v>100</v>
      </c>
      <c r="O1635" s="7">
        <v>84</v>
      </c>
      <c r="P1635" s="7">
        <v>14</v>
      </c>
      <c r="Q1635" s="7">
        <v>16</v>
      </c>
      <c r="R1635" s="7">
        <v>3</v>
      </c>
      <c r="S1635" s="7">
        <v>0</v>
      </c>
      <c r="T1635" s="7">
        <v>1</v>
      </c>
      <c r="U1635" s="7">
        <v>11</v>
      </c>
      <c r="V1635" s="7">
        <v>2</v>
      </c>
      <c r="W1635" s="7">
        <v>13</v>
      </c>
      <c r="X1635" s="7">
        <v>27</v>
      </c>
      <c r="Y1635" s="7">
        <v>2</v>
      </c>
      <c r="Z1635" s="7">
        <v>1</v>
      </c>
      <c r="AA1635"/>
    </row>
    <row r="1636" spans="1:27" x14ac:dyDescent="0.25">
      <c r="A1636" s="24" t="str">
        <f t="shared" si="79"/>
        <v/>
      </c>
      <c r="B1636" s="24" t="str">
        <f t="shared" si="77"/>
        <v/>
      </c>
      <c r="C1636" s="24" t="str">
        <f t="shared" si="78"/>
        <v/>
      </c>
      <c r="D1636" s="24">
        <v>2026</v>
      </c>
      <c r="E1636" s="7" t="s">
        <v>1761</v>
      </c>
      <c r="F1636" s="7" t="s">
        <v>1751</v>
      </c>
      <c r="G1636" s="7" t="s">
        <v>47</v>
      </c>
      <c r="H1636" s="7" t="s">
        <v>38</v>
      </c>
      <c r="I1636" s="8">
        <v>0.182</v>
      </c>
      <c r="J1636" s="8">
        <v>0.20599999999999999</v>
      </c>
      <c r="K1636" s="8">
        <v>0.27300000000000002</v>
      </c>
      <c r="L1636" s="8">
        <v>0.47899999999999998</v>
      </c>
      <c r="M1636" s="7">
        <v>11</v>
      </c>
      <c r="N1636" s="7">
        <v>34</v>
      </c>
      <c r="O1636" s="7">
        <v>33</v>
      </c>
      <c r="P1636" s="7">
        <v>3</v>
      </c>
      <c r="Q1636" s="7">
        <v>6</v>
      </c>
      <c r="R1636" s="7">
        <v>0</v>
      </c>
      <c r="S1636" s="7">
        <v>0</v>
      </c>
      <c r="T1636" s="7">
        <v>1</v>
      </c>
      <c r="U1636" s="7">
        <v>4</v>
      </c>
      <c r="V1636" s="7">
        <v>0</v>
      </c>
      <c r="W1636" s="7">
        <v>1</v>
      </c>
      <c r="X1636" s="7">
        <v>12</v>
      </c>
      <c r="Y1636" s="7">
        <v>0</v>
      </c>
      <c r="Z1636" s="7">
        <v>1</v>
      </c>
      <c r="AA1636"/>
    </row>
    <row r="1637" spans="1:27" x14ac:dyDescent="0.25">
      <c r="A1637" s="24" t="str">
        <f t="shared" si="79"/>
        <v/>
      </c>
      <c r="B1637" s="24" t="str">
        <f t="shared" si="77"/>
        <v/>
      </c>
      <c r="C1637" s="24">
        <f t="shared" si="78"/>
        <v>1</v>
      </c>
      <c r="D1637" s="24">
        <v>2026</v>
      </c>
      <c r="E1637" s="7" t="s">
        <v>1763</v>
      </c>
      <c r="F1637" s="7" t="s">
        <v>1751</v>
      </c>
      <c r="G1637" s="7" t="s">
        <v>47</v>
      </c>
      <c r="H1637" s="7" t="s">
        <v>44</v>
      </c>
      <c r="I1637" s="8">
        <v>0.13</v>
      </c>
      <c r="J1637" s="8">
        <v>0.27300000000000002</v>
      </c>
      <c r="K1637" s="8">
        <v>0.152</v>
      </c>
      <c r="L1637" s="8">
        <v>0.42499999999999999</v>
      </c>
      <c r="M1637" s="7">
        <v>15</v>
      </c>
      <c r="N1637" s="7">
        <v>55</v>
      </c>
      <c r="O1637" s="7">
        <v>46</v>
      </c>
      <c r="P1637" s="7">
        <v>9</v>
      </c>
      <c r="Q1637" s="7">
        <v>6</v>
      </c>
      <c r="R1637" s="7">
        <v>1</v>
      </c>
      <c r="S1637" s="7">
        <v>0</v>
      </c>
      <c r="T1637" s="7">
        <v>0</v>
      </c>
      <c r="U1637" s="7">
        <v>2</v>
      </c>
      <c r="V1637" s="7">
        <v>3</v>
      </c>
      <c r="W1637" s="7">
        <v>6</v>
      </c>
      <c r="X1637" s="7">
        <v>17</v>
      </c>
      <c r="Y1637" s="7">
        <v>2</v>
      </c>
      <c r="Z1637" s="7">
        <v>0</v>
      </c>
      <c r="AA1637"/>
    </row>
    <row r="1638" spans="1:27" x14ac:dyDescent="0.25">
      <c r="A1638" s="24" t="str">
        <f t="shared" si="79"/>
        <v/>
      </c>
      <c r="B1638" s="24" t="str">
        <f t="shared" si="77"/>
        <v/>
      </c>
      <c r="C1638" s="24" t="str">
        <f t="shared" si="78"/>
        <v/>
      </c>
      <c r="D1638" s="24">
        <v>2026</v>
      </c>
      <c r="E1638" s="7" t="s">
        <v>1762</v>
      </c>
      <c r="F1638" s="7" t="s">
        <v>1751</v>
      </c>
      <c r="G1638" s="7" t="s">
        <v>37</v>
      </c>
      <c r="H1638" s="7" t="s">
        <v>38</v>
      </c>
      <c r="I1638" s="8">
        <v>0.125</v>
      </c>
      <c r="J1638" s="8">
        <v>0.3</v>
      </c>
      <c r="K1638" s="8">
        <v>0.125</v>
      </c>
      <c r="L1638" s="8">
        <v>0.42499999999999999</v>
      </c>
      <c r="M1638" s="7">
        <v>3</v>
      </c>
      <c r="N1638" s="7">
        <v>10</v>
      </c>
      <c r="O1638" s="7">
        <v>8</v>
      </c>
      <c r="P1638" s="7">
        <v>0</v>
      </c>
      <c r="Q1638" s="7">
        <v>1</v>
      </c>
      <c r="R1638" s="7">
        <v>0</v>
      </c>
      <c r="S1638" s="7">
        <v>0</v>
      </c>
      <c r="T1638" s="7">
        <v>0</v>
      </c>
      <c r="U1638" s="7">
        <v>1</v>
      </c>
      <c r="V1638" s="7">
        <v>0</v>
      </c>
      <c r="W1638" s="7">
        <v>2</v>
      </c>
      <c r="X1638" s="7">
        <v>4</v>
      </c>
      <c r="Y1638" s="7">
        <v>0</v>
      </c>
      <c r="Z1638" s="7">
        <v>0</v>
      </c>
      <c r="AA1638"/>
    </row>
    <row r="1639" spans="1:27" x14ac:dyDescent="0.25">
      <c r="A1639" s="24" t="str">
        <f t="shared" si="79"/>
        <v/>
      </c>
      <c r="B1639" s="24" t="str">
        <f t="shared" si="77"/>
        <v/>
      </c>
      <c r="C1639" s="24" t="str">
        <f t="shared" si="78"/>
        <v/>
      </c>
      <c r="D1639" s="24">
        <v>2026</v>
      </c>
      <c r="E1639" s="7" t="s">
        <v>1764</v>
      </c>
      <c r="F1639" s="7" t="s">
        <v>1751</v>
      </c>
      <c r="G1639" s="7" t="s">
        <v>47</v>
      </c>
      <c r="H1639" s="7" t="s">
        <v>38</v>
      </c>
      <c r="I1639" s="8">
        <v>0</v>
      </c>
      <c r="J1639" s="8">
        <v>0</v>
      </c>
      <c r="K1639" s="8">
        <v>0</v>
      </c>
      <c r="L1639" s="8">
        <v>0</v>
      </c>
      <c r="M1639" s="7">
        <v>3</v>
      </c>
      <c r="N1639" s="7">
        <v>6</v>
      </c>
      <c r="O1639" s="7">
        <v>6</v>
      </c>
      <c r="P1639" s="7">
        <v>0</v>
      </c>
      <c r="Q1639" s="7">
        <v>0</v>
      </c>
      <c r="R1639" s="7">
        <v>0</v>
      </c>
      <c r="S1639" s="7">
        <v>0</v>
      </c>
      <c r="T1639" s="7">
        <v>0</v>
      </c>
      <c r="U1639" s="7">
        <v>0</v>
      </c>
      <c r="V1639" s="7">
        <v>0</v>
      </c>
      <c r="W1639" s="7">
        <v>0</v>
      </c>
      <c r="X1639" s="7">
        <v>6</v>
      </c>
      <c r="Y1639" s="7">
        <v>0</v>
      </c>
      <c r="Z1639" s="7">
        <v>0</v>
      </c>
      <c r="AA1639"/>
    </row>
    <row r="1640" spans="1:27" x14ac:dyDescent="0.25">
      <c r="A1640" s="24" t="str">
        <f t="shared" si="79"/>
        <v/>
      </c>
      <c r="B1640" s="24" t="str">
        <f t="shared" si="77"/>
        <v/>
      </c>
      <c r="C1640" s="24" t="str">
        <f t="shared" si="78"/>
        <v/>
      </c>
      <c r="D1640" s="24">
        <v>2026</v>
      </c>
      <c r="E1640" s="7" t="s">
        <v>1765</v>
      </c>
      <c r="F1640" s="7" t="s">
        <v>1751</v>
      </c>
      <c r="G1640" s="7" t="s">
        <v>24</v>
      </c>
      <c r="H1640" s="7" t="s">
        <v>64</v>
      </c>
      <c r="I1640" s="8">
        <v>0</v>
      </c>
      <c r="J1640" s="8">
        <v>1</v>
      </c>
      <c r="K1640" s="8">
        <v>0</v>
      </c>
      <c r="L1640" s="8">
        <v>0</v>
      </c>
      <c r="M1640" s="7">
        <v>1</v>
      </c>
      <c r="N1640" s="7">
        <v>2</v>
      </c>
      <c r="O1640" s="7">
        <v>0</v>
      </c>
      <c r="P1640" s="7">
        <v>0</v>
      </c>
      <c r="Q1640" s="7">
        <v>0</v>
      </c>
      <c r="R1640" s="7">
        <v>0</v>
      </c>
      <c r="S1640" s="7">
        <v>0</v>
      </c>
      <c r="T1640" s="7">
        <v>0</v>
      </c>
      <c r="U1640" s="7">
        <v>0</v>
      </c>
      <c r="V1640" s="7">
        <v>0</v>
      </c>
      <c r="W1640" s="7">
        <v>2</v>
      </c>
      <c r="X1640" s="7">
        <v>0</v>
      </c>
      <c r="Y1640" s="7">
        <v>0</v>
      </c>
      <c r="Z1640" s="7">
        <v>0</v>
      </c>
      <c r="AA1640"/>
    </row>
    <row r="1641" spans="1:27" x14ac:dyDescent="0.25">
      <c r="A1641" s="24" t="str">
        <f t="shared" si="79"/>
        <v/>
      </c>
      <c r="B1641" s="24" t="str">
        <f t="shared" si="77"/>
        <v/>
      </c>
      <c r="C1641" s="24" t="str">
        <f t="shared" si="78"/>
        <v/>
      </c>
      <c r="D1641" s="24">
        <v>2026</v>
      </c>
      <c r="E1641" s="7" t="s">
        <v>1766</v>
      </c>
      <c r="F1641" s="7" t="s">
        <v>1767</v>
      </c>
      <c r="G1641" s="7" t="s">
        <v>37</v>
      </c>
      <c r="H1641" s="7" t="s">
        <v>42</v>
      </c>
      <c r="I1641" s="8">
        <v>0.36599999999999999</v>
      </c>
      <c r="J1641" s="8">
        <v>0.432</v>
      </c>
      <c r="K1641" s="8">
        <v>0.625</v>
      </c>
      <c r="L1641" s="8">
        <v>1.0569999999999999</v>
      </c>
      <c r="M1641" s="7">
        <v>57</v>
      </c>
      <c r="N1641" s="7">
        <v>264</v>
      </c>
      <c r="O1641" s="7">
        <v>232</v>
      </c>
      <c r="P1641" s="7">
        <v>57</v>
      </c>
      <c r="Q1641" s="7">
        <v>85</v>
      </c>
      <c r="R1641" s="7">
        <v>18</v>
      </c>
      <c r="S1641" s="7">
        <v>0</v>
      </c>
      <c r="T1641" s="7">
        <v>14</v>
      </c>
      <c r="U1641" s="7">
        <v>55</v>
      </c>
      <c r="V1641" s="7">
        <v>7</v>
      </c>
      <c r="W1641" s="7">
        <v>22</v>
      </c>
      <c r="X1641" s="7">
        <v>29</v>
      </c>
      <c r="Y1641" s="7">
        <v>12</v>
      </c>
      <c r="Z1641" s="7">
        <v>3</v>
      </c>
      <c r="AA1641"/>
    </row>
    <row r="1642" spans="1:27" x14ac:dyDescent="0.25">
      <c r="A1642" s="24" t="str">
        <f t="shared" si="79"/>
        <v/>
      </c>
      <c r="B1642" s="24" t="str">
        <f t="shared" si="77"/>
        <v/>
      </c>
      <c r="C1642" s="24" t="str">
        <f t="shared" si="78"/>
        <v/>
      </c>
      <c r="D1642" s="24">
        <v>2026</v>
      </c>
      <c r="E1642" s="7" t="s">
        <v>1768</v>
      </c>
      <c r="F1642" s="7" t="s">
        <v>1767</v>
      </c>
      <c r="G1642" s="7" t="s">
        <v>24</v>
      </c>
      <c r="H1642" s="7" t="s">
        <v>33</v>
      </c>
      <c r="I1642" s="8">
        <v>0.35499999999999998</v>
      </c>
      <c r="J1642" s="8">
        <v>0.45500000000000002</v>
      </c>
      <c r="K1642" s="8">
        <v>0.49099999999999999</v>
      </c>
      <c r="L1642" s="8">
        <v>0.94599999999999995</v>
      </c>
      <c r="M1642" s="7">
        <v>58</v>
      </c>
      <c r="N1642" s="7">
        <v>257</v>
      </c>
      <c r="O1642" s="7">
        <v>214</v>
      </c>
      <c r="P1642" s="7">
        <v>32</v>
      </c>
      <c r="Q1642" s="7">
        <v>76</v>
      </c>
      <c r="R1642" s="7">
        <v>8</v>
      </c>
      <c r="S1642" s="7">
        <v>3</v>
      </c>
      <c r="T1642" s="7">
        <v>5</v>
      </c>
      <c r="U1642" s="7">
        <v>43</v>
      </c>
      <c r="V1642" s="7">
        <v>13</v>
      </c>
      <c r="W1642" s="7">
        <v>27</v>
      </c>
      <c r="X1642" s="7">
        <v>26</v>
      </c>
      <c r="Y1642" s="7">
        <v>7</v>
      </c>
      <c r="Z1642" s="7">
        <v>4</v>
      </c>
      <c r="AA1642"/>
    </row>
    <row r="1643" spans="1:27" x14ac:dyDescent="0.25">
      <c r="A1643" s="24" t="str">
        <f t="shared" si="79"/>
        <v/>
      </c>
      <c r="B1643" s="24" t="str">
        <f t="shared" si="77"/>
        <v/>
      </c>
      <c r="C1643" s="24" t="str">
        <f t="shared" si="78"/>
        <v/>
      </c>
      <c r="D1643" s="24">
        <v>2026</v>
      </c>
      <c r="E1643" s="7" t="s">
        <v>1769</v>
      </c>
      <c r="F1643" s="7" t="s">
        <v>1767</v>
      </c>
      <c r="G1643" s="7" t="s">
        <v>24</v>
      </c>
      <c r="H1643" s="7" t="s">
        <v>25</v>
      </c>
      <c r="I1643" s="8">
        <v>0.29199999999999998</v>
      </c>
      <c r="J1643" s="8">
        <v>0.375</v>
      </c>
      <c r="K1643" s="8">
        <v>0.39800000000000002</v>
      </c>
      <c r="L1643" s="8">
        <v>0.77300000000000002</v>
      </c>
      <c r="M1643" s="7">
        <v>48</v>
      </c>
      <c r="N1643" s="7">
        <v>187</v>
      </c>
      <c r="O1643" s="7">
        <v>161</v>
      </c>
      <c r="P1643" s="7">
        <v>20</v>
      </c>
      <c r="Q1643" s="7">
        <v>47</v>
      </c>
      <c r="R1643" s="7">
        <v>8</v>
      </c>
      <c r="S1643" s="7">
        <v>0</v>
      </c>
      <c r="T1643" s="7">
        <v>3</v>
      </c>
      <c r="U1643" s="7">
        <v>26</v>
      </c>
      <c r="V1643" s="7">
        <v>8</v>
      </c>
      <c r="W1643" s="7">
        <v>14</v>
      </c>
      <c r="X1643" s="7">
        <v>28</v>
      </c>
      <c r="Y1643" s="7">
        <v>2</v>
      </c>
      <c r="Z1643" s="7">
        <v>0</v>
      </c>
      <c r="AA1643"/>
    </row>
    <row r="1644" spans="1:27" x14ac:dyDescent="0.25">
      <c r="A1644" s="24" t="str">
        <f t="shared" si="79"/>
        <v/>
      </c>
      <c r="B1644" s="24" t="str">
        <f t="shared" si="77"/>
        <v/>
      </c>
      <c r="C1644" s="24" t="str">
        <f t="shared" si="78"/>
        <v/>
      </c>
      <c r="D1644" s="24">
        <v>2026</v>
      </c>
      <c r="E1644" s="7" t="s">
        <v>1770</v>
      </c>
      <c r="F1644" s="7" t="s">
        <v>1767</v>
      </c>
      <c r="G1644" s="7" t="s">
        <v>24</v>
      </c>
      <c r="H1644" s="7" t="s">
        <v>27</v>
      </c>
      <c r="I1644" s="8">
        <v>0.26500000000000001</v>
      </c>
      <c r="J1644" s="8">
        <v>0.39900000000000002</v>
      </c>
      <c r="K1644" s="8">
        <v>0.48199999999999998</v>
      </c>
      <c r="L1644" s="8">
        <v>0.88100000000000001</v>
      </c>
      <c r="M1644" s="7">
        <v>51</v>
      </c>
      <c r="N1644" s="7">
        <v>207</v>
      </c>
      <c r="O1644" s="7">
        <v>166</v>
      </c>
      <c r="P1644" s="7">
        <v>32</v>
      </c>
      <c r="Q1644" s="7">
        <v>44</v>
      </c>
      <c r="R1644" s="7">
        <v>11</v>
      </c>
      <c r="S1644" s="7">
        <v>2</v>
      </c>
      <c r="T1644" s="7">
        <v>7</v>
      </c>
      <c r="U1644" s="7">
        <v>28</v>
      </c>
      <c r="V1644" s="7">
        <v>3</v>
      </c>
      <c r="W1644" s="7">
        <v>34</v>
      </c>
      <c r="X1644" s="7">
        <v>51</v>
      </c>
      <c r="Y1644" s="7">
        <v>5</v>
      </c>
      <c r="Z1644" s="7">
        <v>6</v>
      </c>
      <c r="AA1644"/>
    </row>
    <row r="1645" spans="1:27" x14ac:dyDescent="0.25">
      <c r="A1645" s="24" t="str">
        <f t="shared" si="79"/>
        <v/>
      </c>
      <c r="B1645" s="24" t="str">
        <f t="shared" si="77"/>
        <v/>
      </c>
      <c r="C1645" s="24" t="str">
        <f t="shared" si="78"/>
        <v/>
      </c>
      <c r="D1645" s="24">
        <v>2026</v>
      </c>
      <c r="E1645" s="7" t="s">
        <v>1771</v>
      </c>
      <c r="F1645" s="7" t="s">
        <v>1767</v>
      </c>
      <c r="G1645" s="7" t="s">
        <v>37</v>
      </c>
      <c r="H1645" s="7" t="s">
        <v>44</v>
      </c>
      <c r="I1645" s="8">
        <v>0.25800000000000001</v>
      </c>
      <c r="J1645" s="8">
        <v>0.371</v>
      </c>
      <c r="K1645" s="8">
        <v>0.35799999999999998</v>
      </c>
      <c r="L1645" s="8">
        <v>0.72899999999999998</v>
      </c>
      <c r="M1645" s="7">
        <v>48</v>
      </c>
      <c r="N1645" s="7">
        <v>143</v>
      </c>
      <c r="O1645" s="7">
        <v>120</v>
      </c>
      <c r="P1645" s="7">
        <v>22</v>
      </c>
      <c r="Q1645" s="7">
        <v>31</v>
      </c>
      <c r="R1645" s="7">
        <v>6</v>
      </c>
      <c r="S1645" s="7">
        <v>0</v>
      </c>
      <c r="T1645" s="7">
        <v>2</v>
      </c>
      <c r="U1645" s="7">
        <v>13</v>
      </c>
      <c r="V1645" s="7">
        <v>3</v>
      </c>
      <c r="W1645" s="7">
        <v>19</v>
      </c>
      <c r="X1645" s="7">
        <v>33</v>
      </c>
      <c r="Y1645" s="7">
        <v>0</v>
      </c>
      <c r="Z1645" s="7">
        <v>0</v>
      </c>
      <c r="AA1645"/>
    </row>
    <row r="1646" spans="1:27" x14ac:dyDescent="0.25">
      <c r="A1646" s="24" t="str">
        <f t="shared" si="79"/>
        <v/>
      </c>
      <c r="B1646" s="24" t="str">
        <f t="shared" si="77"/>
        <v/>
      </c>
      <c r="C1646" s="24" t="str">
        <f t="shared" si="78"/>
        <v/>
      </c>
      <c r="D1646" s="24">
        <v>2026</v>
      </c>
      <c r="E1646" s="7" t="s">
        <v>1772</v>
      </c>
      <c r="F1646" s="7" t="s">
        <v>1767</v>
      </c>
      <c r="G1646" s="7" t="s">
        <v>24</v>
      </c>
      <c r="H1646" s="7" t="s">
        <v>44</v>
      </c>
      <c r="I1646" s="8">
        <v>0.23200000000000001</v>
      </c>
      <c r="J1646" s="8">
        <v>0.34300000000000003</v>
      </c>
      <c r="K1646" s="8">
        <v>0.39400000000000002</v>
      </c>
      <c r="L1646" s="8">
        <v>0.73699999999999999</v>
      </c>
      <c r="M1646" s="7">
        <v>47</v>
      </c>
      <c r="N1646" s="7">
        <v>173</v>
      </c>
      <c r="O1646" s="7">
        <v>142</v>
      </c>
      <c r="P1646" s="7">
        <v>21</v>
      </c>
      <c r="Q1646" s="7">
        <v>33</v>
      </c>
      <c r="R1646" s="7">
        <v>9</v>
      </c>
      <c r="S1646" s="7">
        <v>1</v>
      </c>
      <c r="T1646" s="7">
        <v>4</v>
      </c>
      <c r="U1646" s="7">
        <v>26</v>
      </c>
      <c r="V1646" s="7">
        <v>6</v>
      </c>
      <c r="W1646" s="7">
        <v>20</v>
      </c>
      <c r="X1646" s="7">
        <v>33</v>
      </c>
      <c r="Y1646" s="7">
        <v>0</v>
      </c>
      <c r="Z1646" s="7">
        <v>0</v>
      </c>
      <c r="AA1646"/>
    </row>
    <row r="1647" spans="1:27" x14ac:dyDescent="0.25">
      <c r="A1647" s="24" t="str">
        <f t="shared" si="79"/>
        <v/>
      </c>
      <c r="B1647" s="24" t="str">
        <f t="shared" si="77"/>
        <v/>
      </c>
      <c r="C1647" s="24" t="str">
        <f t="shared" si="78"/>
        <v/>
      </c>
      <c r="D1647" s="24">
        <v>2026</v>
      </c>
      <c r="E1647" s="7" t="s">
        <v>1773</v>
      </c>
      <c r="F1647" s="7" t="s">
        <v>1767</v>
      </c>
      <c r="G1647" s="7" t="s">
        <v>37</v>
      </c>
      <c r="H1647" s="7" t="s">
        <v>27</v>
      </c>
      <c r="I1647" s="8">
        <v>0.22600000000000001</v>
      </c>
      <c r="J1647" s="8">
        <v>0.35</v>
      </c>
      <c r="K1647" s="8">
        <v>0.33100000000000002</v>
      </c>
      <c r="L1647" s="8">
        <v>0.68100000000000005</v>
      </c>
      <c r="M1647" s="7">
        <v>47</v>
      </c>
      <c r="N1647" s="7">
        <v>165</v>
      </c>
      <c r="O1647" s="7">
        <v>133</v>
      </c>
      <c r="P1647" s="7">
        <v>22</v>
      </c>
      <c r="Q1647" s="7">
        <v>30</v>
      </c>
      <c r="R1647" s="7">
        <v>6</v>
      </c>
      <c r="S1647" s="7">
        <v>1</v>
      </c>
      <c r="T1647" s="7">
        <v>2</v>
      </c>
      <c r="U1647" s="7">
        <v>18</v>
      </c>
      <c r="V1647" s="7">
        <v>9</v>
      </c>
      <c r="W1647" s="7">
        <v>18</v>
      </c>
      <c r="X1647" s="7">
        <v>48</v>
      </c>
      <c r="Y1647" s="7">
        <v>9</v>
      </c>
      <c r="Z1647" s="7">
        <v>2</v>
      </c>
      <c r="AA1647"/>
    </row>
    <row r="1648" spans="1:27" x14ac:dyDescent="0.25">
      <c r="A1648" s="24" t="str">
        <f t="shared" si="79"/>
        <v/>
      </c>
      <c r="B1648" s="24" t="str">
        <f t="shared" si="77"/>
        <v/>
      </c>
      <c r="C1648" s="24" t="str">
        <f t="shared" si="78"/>
        <v/>
      </c>
      <c r="D1648" s="24">
        <v>2026</v>
      </c>
      <c r="E1648" s="7" t="s">
        <v>1774</v>
      </c>
      <c r="F1648" s="7" t="s">
        <v>1767</v>
      </c>
      <c r="G1648" s="7" t="s">
        <v>37</v>
      </c>
      <c r="H1648" s="7" t="s">
        <v>40</v>
      </c>
      <c r="I1648" s="8">
        <v>0.191</v>
      </c>
      <c r="J1648" s="8">
        <v>0.32300000000000001</v>
      </c>
      <c r="K1648" s="8">
        <v>0.25900000000000001</v>
      </c>
      <c r="L1648" s="8">
        <v>0.58199999999999996</v>
      </c>
      <c r="M1648" s="7">
        <v>58</v>
      </c>
      <c r="N1648" s="7">
        <v>210</v>
      </c>
      <c r="O1648" s="7">
        <v>162</v>
      </c>
      <c r="P1648" s="7">
        <v>27</v>
      </c>
      <c r="Q1648" s="7">
        <v>31</v>
      </c>
      <c r="R1648" s="7">
        <v>3</v>
      </c>
      <c r="S1648" s="7">
        <v>1</v>
      </c>
      <c r="T1648" s="7">
        <v>2</v>
      </c>
      <c r="U1648" s="7">
        <v>21</v>
      </c>
      <c r="V1648" s="7">
        <v>11</v>
      </c>
      <c r="W1648" s="7">
        <v>21</v>
      </c>
      <c r="X1648" s="7">
        <v>55</v>
      </c>
      <c r="Y1648" s="7">
        <v>6</v>
      </c>
      <c r="Z1648" s="7">
        <v>4</v>
      </c>
      <c r="AA1648"/>
    </row>
    <row r="1649" spans="1:27" x14ac:dyDescent="0.25">
      <c r="A1649" s="24" t="str">
        <f t="shared" si="79"/>
        <v/>
      </c>
      <c r="B1649" s="24" t="str">
        <f t="shared" si="77"/>
        <v/>
      </c>
      <c r="C1649" s="24" t="str">
        <f t="shared" si="78"/>
        <v/>
      </c>
      <c r="D1649" s="24">
        <v>2026</v>
      </c>
      <c r="E1649" s="7" t="s">
        <v>1775</v>
      </c>
      <c r="F1649" s="7" t="s">
        <v>1767</v>
      </c>
      <c r="G1649" s="7" t="s">
        <v>24</v>
      </c>
      <c r="H1649" s="7" t="s">
        <v>38</v>
      </c>
      <c r="I1649" s="8">
        <v>0.27800000000000002</v>
      </c>
      <c r="J1649" s="8">
        <v>0.375</v>
      </c>
      <c r="K1649" s="8">
        <v>0.34399999999999997</v>
      </c>
      <c r="L1649" s="8">
        <v>0.71899999999999997</v>
      </c>
      <c r="M1649" s="7">
        <v>42</v>
      </c>
      <c r="N1649" s="7">
        <v>108</v>
      </c>
      <c r="O1649" s="7">
        <v>90</v>
      </c>
      <c r="P1649" s="7">
        <v>18</v>
      </c>
      <c r="Q1649" s="7">
        <v>25</v>
      </c>
      <c r="R1649" s="7">
        <v>6</v>
      </c>
      <c r="S1649" s="7">
        <v>0</v>
      </c>
      <c r="T1649" s="7">
        <v>0</v>
      </c>
      <c r="U1649" s="7">
        <v>8</v>
      </c>
      <c r="V1649" s="7">
        <v>2</v>
      </c>
      <c r="W1649" s="7">
        <v>12</v>
      </c>
      <c r="X1649" s="7">
        <v>20</v>
      </c>
      <c r="Y1649" s="7">
        <v>2</v>
      </c>
      <c r="Z1649" s="7">
        <v>0</v>
      </c>
      <c r="AA1649"/>
    </row>
    <row r="1650" spans="1:27" x14ac:dyDescent="0.25">
      <c r="A1650" s="24" t="str">
        <f t="shared" si="79"/>
        <v/>
      </c>
      <c r="B1650" s="24" t="str">
        <f t="shared" si="77"/>
        <v/>
      </c>
      <c r="C1650" s="24" t="str">
        <f t="shared" si="78"/>
        <v/>
      </c>
      <c r="D1650" s="24">
        <v>2026</v>
      </c>
      <c r="E1650" s="7" t="s">
        <v>1777</v>
      </c>
      <c r="F1650" s="7" t="s">
        <v>1767</v>
      </c>
      <c r="G1650" s="7" t="s">
        <v>37</v>
      </c>
      <c r="H1650" s="7" t="s">
        <v>30</v>
      </c>
      <c r="I1650" s="8">
        <v>0.23899999999999999</v>
      </c>
      <c r="J1650" s="8">
        <v>0.33100000000000002</v>
      </c>
      <c r="K1650" s="8">
        <v>0.30599999999999999</v>
      </c>
      <c r="L1650" s="8">
        <v>0.63700000000000001</v>
      </c>
      <c r="M1650" s="7">
        <v>43</v>
      </c>
      <c r="N1650" s="7">
        <v>155</v>
      </c>
      <c r="O1650" s="7">
        <v>134</v>
      </c>
      <c r="P1650" s="7">
        <v>17</v>
      </c>
      <c r="Q1650" s="7">
        <v>32</v>
      </c>
      <c r="R1650" s="7">
        <v>3</v>
      </c>
      <c r="S1650" s="7">
        <v>0</v>
      </c>
      <c r="T1650" s="7">
        <v>2</v>
      </c>
      <c r="U1650" s="7">
        <v>13</v>
      </c>
      <c r="V1650" s="7">
        <v>2</v>
      </c>
      <c r="W1650" s="7">
        <v>17</v>
      </c>
      <c r="X1650" s="7">
        <v>38</v>
      </c>
      <c r="Y1650" s="7">
        <v>1</v>
      </c>
      <c r="Z1650" s="7">
        <v>2</v>
      </c>
      <c r="AA1650"/>
    </row>
    <row r="1651" spans="1:27" x14ac:dyDescent="0.25">
      <c r="A1651" s="24" t="str">
        <f t="shared" si="79"/>
        <v/>
      </c>
      <c r="B1651" s="24" t="str">
        <f t="shared" si="77"/>
        <v/>
      </c>
      <c r="C1651" s="24" t="str">
        <f t="shared" si="78"/>
        <v/>
      </c>
      <c r="D1651" s="24">
        <v>2026</v>
      </c>
      <c r="E1651" s="7" t="s">
        <v>1776</v>
      </c>
      <c r="F1651" s="7" t="s">
        <v>1767</v>
      </c>
      <c r="G1651" s="7" t="s">
        <v>47</v>
      </c>
      <c r="H1651" s="7" t="s">
        <v>35</v>
      </c>
      <c r="I1651" s="8">
        <v>0.23499999999999999</v>
      </c>
      <c r="J1651" s="8">
        <v>0.32900000000000001</v>
      </c>
      <c r="K1651" s="8">
        <v>0.38200000000000001</v>
      </c>
      <c r="L1651" s="8">
        <v>0.71199999999999997</v>
      </c>
      <c r="M1651" s="7">
        <v>30</v>
      </c>
      <c r="N1651" s="7">
        <v>83</v>
      </c>
      <c r="O1651" s="7">
        <v>68</v>
      </c>
      <c r="P1651" s="7">
        <v>14</v>
      </c>
      <c r="Q1651" s="7">
        <v>16</v>
      </c>
      <c r="R1651" s="7">
        <v>4</v>
      </c>
      <c r="S1651" s="7">
        <v>0</v>
      </c>
      <c r="T1651" s="7">
        <v>2</v>
      </c>
      <c r="U1651" s="7">
        <v>9</v>
      </c>
      <c r="V1651" s="7">
        <v>1</v>
      </c>
      <c r="W1651" s="7">
        <v>10</v>
      </c>
      <c r="X1651" s="7">
        <v>26</v>
      </c>
      <c r="Y1651" s="7">
        <v>3</v>
      </c>
      <c r="Z1651" s="7">
        <v>0</v>
      </c>
      <c r="AA1651"/>
    </row>
    <row r="1652" spans="1:27" x14ac:dyDescent="0.25">
      <c r="A1652" s="24" t="str">
        <f t="shared" si="79"/>
        <v/>
      </c>
      <c r="B1652" s="24" t="str">
        <f t="shared" si="77"/>
        <v/>
      </c>
      <c r="C1652" s="24" t="str">
        <f t="shared" si="78"/>
        <v/>
      </c>
      <c r="D1652" s="24">
        <v>2026</v>
      </c>
      <c r="E1652" s="7" t="s">
        <v>1779</v>
      </c>
      <c r="F1652" s="7" t="s">
        <v>1767</v>
      </c>
      <c r="G1652" s="7" t="s">
        <v>37</v>
      </c>
      <c r="H1652" s="7" t="s">
        <v>38</v>
      </c>
      <c r="I1652" s="8">
        <v>0.22900000000000001</v>
      </c>
      <c r="J1652" s="8">
        <v>0.35099999999999998</v>
      </c>
      <c r="K1652" s="8">
        <v>0.39600000000000002</v>
      </c>
      <c r="L1652" s="8">
        <v>0.747</v>
      </c>
      <c r="M1652" s="7">
        <v>19</v>
      </c>
      <c r="N1652" s="7">
        <v>57</v>
      </c>
      <c r="O1652" s="7">
        <v>48</v>
      </c>
      <c r="P1652" s="7">
        <v>8</v>
      </c>
      <c r="Q1652" s="7">
        <v>11</v>
      </c>
      <c r="R1652" s="7">
        <v>5</v>
      </c>
      <c r="S1652" s="7">
        <v>0</v>
      </c>
      <c r="T1652" s="7">
        <v>1</v>
      </c>
      <c r="U1652" s="7">
        <v>13</v>
      </c>
      <c r="V1652" s="7">
        <v>1</v>
      </c>
      <c r="W1652" s="7">
        <v>8</v>
      </c>
      <c r="X1652" s="7">
        <v>19</v>
      </c>
      <c r="Y1652" s="7">
        <v>0</v>
      </c>
      <c r="Z1652" s="7">
        <v>0</v>
      </c>
      <c r="AA1652"/>
    </row>
    <row r="1653" spans="1:27" x14ac:dyDescent="0.25">
      <c r="A1653" s="24" t="str">
        <f t="shared" si="79"/>
        <v/>
      </c>
      <c r="B1653" s="24" t="str">
        <f t="shared" si="77"/>
        <v/>
      </c>
      <c r="C1653" s="24" t="str">
        <f t="shared" si="78"/>
        <v/>
      </c>
      <c r="D1653" s="24">
        <v>2026</v>
      </c>
      <c r="E1653" s="7" t="s">
        <v>1778</v>
      </c>
      <c r="F1653" s="7" t="s">
        <v>1767</v>
      </c>
      <c r="G1653" s="7" t="s">
        <v>47</v>
      </c>
      <c r="H1653" s="7" t="s">
        <v>38</v>
      </c>
      <c r="I1653" s="8">
        <v>0.22700000000000001</v>
      </c>
      <c r="J1653" s="8">
        <v>0.41399999999999998</v>
      </c>
      <c r="K1653" s="8">
        <v>0.25</v>
      </c>
      <c r="L1653" s="8">
        <v>0.66400000000000003</v>
      </c>
      <c r="M1653" s="7">
        <v>37</v>
      </c>
      <c r="N1653" s="7">
        <v>59</v>
      </c>
      <c r="O1653" s="7">
        <v>44</v>
      </c>
      <c r="P1653" s="7">
        <v>5</v>
      </c>
      <c r="Q1653" s="7">
        <v>10</v>
      </c>
      <c r="R1653" s="7">
        <v>1</v>
      </c>
      <c r="S1653" s="7">
        <v>0</v>
      </c>
      <c r="T1653" s="7">
        <v>0</v>
      </c>
      <c r="U1653" s="7">
        <v>6</v>
      </c>
      <c r="V1653" s="7">
        <v>5</v>
      </c>
      <c r="W1653" s="7">
        <v>9</v>
      </c>
      <c r="X1653" s="7">
        <v>6</v>
      </c>
      <c r="Y1653" s="7">
        <v>0</v>
      </c>
      <c r="Z1653" s="7">
        <v>0</v>
      </c>
      <c r="AA1653"/>
    </row>
    <row r="1654" spans="1:27" x14ac:dyDescent="0.25">
      <c r="A1654" s="24">
        <f t="shared" si="79"/>
        <v>1</v>
      </c>
      <c r="B1654" s="24" t="str">
        <f t="shared" si="77"/>
        <v/>
      </c>
      <c r="C1654" s="24" t="str">
        <f t="shared" si="78"/>
        <v/>
      </c>
      <c r="D1654" s="24">
        <v>2026</v>
      </c>
      <c r="E1654" s="7" t="s">
        <v>1780</v>
      </c>
      <c r="F1654" s="7" t="s">
        <v>1767</v>
      </c>
      <c r="G1654" s="7" t="s">
        <v>32</v>
      </c>
      <c r="H1654" s="7" t="s">
        <v>25</v>
      </c>
      <c r="I1654" s="8">
        <v>0.22600000000000001</v>
      </c>
      <c r="J1654" s="8">
        <v>0.311</v>
      </c>
      <c r="K1654" s="8">
        <v>0.32100000000000001</v>
      </c>
      <c r="L1654" s="8">
        <v>0.63200000000000001</v>
      </c>
      <c r="M1654" s="7">
        <v>20</v>
      </c>
      <c r="N1654" s="7">
        <v>62</v>
      </c>
      <c r="O1654" s="7">
        <v>53</v>
      </c>
      <c r="P1654" s="7">
        <v>6</v>
      </c>
      <c r="Q1654" s="7">
        <v>12</v>
      </c>
      <c r="R1654" s="7">
        <v>2</v>
      </c>
      <c r="S1654" s="7">
        <v>0</v>
      </c>
      <c r="T1654" s="7">
        <v>1</v>
      </c>
      <c r="U1654" s="7">
        <v>5</v>
      </c>
      <c r="V1654" s="7">
        <v>2</v>
      </c>
      <c r="W1654" s="7">
        <v>5</v>
      </c>
      <c r="X1654" s="7">
        <v>13</v>
      </c>
      <c r="Y1654" s="7">
        <v>1</v>
      </c>
      <c r="Z1654" s="7">
        <v>0</v>
      </c>
      <c r="AA1654"/>
    </row>
    <row r="1655" spans="1:27" x14ac:dyDescent="0.25">
      <c r="A1655" s="24" t="str">
        <f t="shared" si="79"/>
        <v/>
      </c>
      <c r="B1655" s="24" t="str">
        <f t="shared" si="77"/>
        <v/>
      </c>
      <c r="C1655" s="24" t="str">
        <f t="shared" si="78"/>
        <v/>
      </c>
      <c r="D1655" s="24">
        <v>2026</v>
      </c>
      <c r="E1655" s="7" t="s">
        <v>1781</v>
      </c>
      <c r="F1655" s="7" t="s">
        <v>1767</v>
      </c>
      <c r="G1655" s="7" t="s">
        <v>47</v>
      </c>
      <c r="H1655" s="7" t="s">
        <v>30</v>
      </c>
      <c r="I1655" s="8">
        <v>0.216</v>
      </c>
      <c r="J1655" s="8">
        <v>0.34</v>
      </c>
      <c r="K1655" s="8">
        <v>0.29699999999999999</v>
      </c>
      <c r="L1655" s="8">
        <v>0.63800000000000001</v>
      </c>
      <c r="M1655" s="7">
        <v>19</v>
      </c>
      <c r="N1655" s="7">
        <v>49</v>
      </c>
      <c r="O1655" s="7">
        <v>37</v>
      </c>
      <c r="P1655" s="7">
        <v>9</v>
      </c>
      <c r="Q1655" s="7">
        <v>8</v>
      </c>
      <c r="R1655" s="7">
        <v>3</v>
      </c>
      <c r="S1655" s="7">
        <v>0</v>
      </c>
      <c r="T1655" s="7">
        <v>0</v>
      </c>
      <c r="U1655" s="7">
        <v>10</v>
      </c>
      <c r="V1655" s="7">
        <v>1</v>
      </c>
      <c r="W1655" s="7">
        <v>7</v>
      </c>
      <c r="X1655" s="7">
        <v>3</v>
      </c>
      <c r="Y1655" s="7">
        <v>1</v>
      </c>
      <c r="Z1655" s="7">
        <v>3</v>
      </c>
      <c r="AA1655"/>
    </row>
    <row r="1656" spans="1:27" x14ac:dyDescent="0.25">
      <c r="A1656" s="24" t="str">
        <f t="shared" si="79"/>
        <v/>
      </c>
      <c r="B1656" s="24" t="str">
        <f t="shared" si="77"/>
        <v/>
      </c>
      <c r="C1656" s="24" t="str">
        <f t="shared" si="78"/>
        <v/>
      </c>
      <c r="D1656" s="24">
        <v>2026</v>
      </c>
      <c r="E1656" s="7" t="s">
        <v>1782</v>
      </c>
      <c r="F1656" s="7" t="s">
        <v>1767</v>
      </c>
      <c r="G1656" s="7" t="s">
        <v>47</v>
      </c>
      <c r="H1656" s="7" t="s">
        <v>42</v>
      </c>
      <c r="I1656" s="8">
        <v>0.20899999999999999</v>
      </c>
      <c r="J1656" s="8">
        <v>0.28399999999999997</v>
      </c>
      <c r="K1656" s="8">
        <v>0.23899999999999999</v>
      </c>
      <c r="L1656" s="8">
        <v>0.52300000000000002</v>
      </c>
      <c r="M1656" s="7">
        <v>25</v>
      </c>
      <c r="N1656" s="7">
        <v>75</v>
      </c>
      <c r="O1656" s="7">
        <v>67</v>
      </c>
      <c r="P1656" s="7">
        <v>9</v>
      </c>
      <c r="Q1656" s="7">
        <v>14</v>
      </c>
      <c r="R1656" s="7">
        <v>2</v>
      </c>
      <c r="S1656" s="7">
        <v>0</v>
      </c>
      <c r="T1656" s="7">
        <v>0</v>
      </c>
      <c r="U1656" s="7">
        <v>3</v>
      </c>
      <c r="V1656" s="7">
        <v>4</v>
      </c>
      <c r="W1656" s="7">
        <v>3</v>
      </c>
      <c r="X1656" s="7">
        <v>18</v>
      </c>
      <c r="Y1656" s="7">
        <v>1</v>
      </c>
      <c r="Z1656" s="7">
        <v>0</v>
      </c>
      <c r="AA1656"/>
    </row>
    <row r="1657" spans="1:27" x14ac:dyDescent="0.25">
      <c r="A1657" s="24">
        <f t="shared" si="79"/>
        <v>1</v>
      </c>
      <c r="B1657" s="24" t="str">
        <f t="shared" si="77"/>
        <v/>
      </c>
      <c r="C1657" s="24">
        <f t="shared" si="78"/>
        <v>1</v>
      </c>
      <c r="D1657" s="24">
        <v>2026</v>
      </c>
      <c r="E1657" s="7" t="s">
        <v>1783</v>
      </c>
      <c r="F1657" s="7" t="s">
        <v>1767</v>
      </c>
      <c r="G1657" s="7" t="s">
        <v>29</v>
      </c>
      <c r="H1657" s="7" t="s">
        <v>30</v>
      </c>
      <c r="I1657" s="8">
        <v>0.192</v>
      </c>
      <c r="J1657" s="8">
        <v>0.27600000000000002</v>
      </c>
      <c r="K1657" s="8">
        <v>0.192</v>
      </c>
      <c r="L1657" s="8">
        <v>0.46800000000000003</v>
      </c>
      <c r="M1657" s="7">
        <v>14</v>
      </c>
      <c r="N1657" s="7">
        <v>29</v>
      </c>
      <c r="O1657" s="7">
        <v>26</v>
      </c>
      <c r="P1657" s="7">
        <v>5</v>
      </c>
      <c r="Q1657" s="7">
        <v>5</v>
      </c>
      <c r="R1657" s="7">
        <v>0</v>
      </c>
      <c r="S1657" s="7">
        <v>0</v>
      </c>
      <c r="T1657" s="7">
        <v>0</v>
      </c>
      <c r="U1657" s="7">
        <v>2</v>
      </c>
      <c r="V1657" s="7">
        <v>0</v>
      </c>
      <c r="W1657" s="7">
        <v>3</v>
      </c>
      <c r="X1657" s="7">
        <v>6</v>
      </c>
      <c r="Y1657" s="7">
        <v>1</v>
      </c>
      <c r="Z1657" s="7">
        <v>0</v>
      </c>
      <c r="AA1657"/>
    </row>
    <row r="1658" spans="1:27" x14ac:dyDescent="0.25">
      <c r="A1658" s="24">
        <f t="shared" si="79"/>
        <v>1</v>
      </c>
      <c r="B1658" s="24" t="str">
        <f t="shared" si="77"/>
        <v/>
      </c>
      <c r="C1658" s="24" t="str">
        <f t="shared" si="78"/>
        <v/>
      </c>
      <c r="D1658" s="24">
        <v>2026</v>
      </c>
      <c r="E1658" s="7" t="s">
        <v>1784</v>
      </c>
      <c r="F1658" s="7" t="s">
        <v>1767</v>
      </c>
      <c r="G1658" s="7" t="s">
        <v>32</v>
      </c>
      <c r="H1658" s="7" t="s">
        <v>44</v>
      </c>
      <c r="I1658" s="8">
        <v>0.125</v>
      </c>
      <c r="J1658" s="8">
        <v>0.26300000000000001</v>
      </c>
      <c r="K1658" s="8">
        <v>0.188</v>
      </c>
      <c r="L1658" s="8">
        <v>0.45100000000000001</v>
      </c>
      <c r="M1658" s="7">
        <v>11</v>
      </c>
      <c r="N1658" s="7">
        <v>19</v>
      </c>
      <c r="O1658" s="7">
        <v>16</v>
      </c>
      <c r="P1658" s="7">
        <v>1</v>
      </c>
      <c r="Q1658" s="7">
        <v>2</v>
      </c>
      <c r="R1658" s="7">
        <v>1</v>
      </c>
      <c r="S1658" s="7">
        <v>0</v>
      </c>
      <c r="T1658" s="7">
        <v>0</v>
      </c>
      <c r="U1658" s="7">
        <v>1</v>
      </c>
      <c r="V1658" s="7">
        <v>2</v>
      </c>
      <c r="W1658" s="7">
        <v>1</v>
      </c>
      <c r="X1658" s="7">
        <v>7</v>
      </c>
      <c r="Y1658" s="7">
        <v>0</v>
      </c>
      <c r="Z1658" s="7">
        <v>0</v>
      </c>
      <c r="AA1658"/>
    </row>
    <row r="1659" spans="1:27" x14ac:dyDescent="0.25">
      <c r="A1659" s="24" t="str">
        <f t="shared" si="79"/>
        <v/>
      </c>
      <c r="B1659" s="24" t="str">
        <f t="shared" si="77"/>
        <v/>
      </c>
      <c r="C1659" s="24" t="str">
        <f t="shared" si="78"/>
        <v/>
      </c>
      <c r="D1659" s="24">
        <v>2026</v>
      </c>
      <c r="E1659" s="7" t="s">
        <v>1785</v>
      </c>
      <c r="F1659" s="7" t="s">
        <v>1767</v>
      </c>
      <c r="G1659" s="7" t="s">
        <v>24</v>
      </c>
      <c r="H1659" s="7" t="s">
        <v>25</v>
      </c>
      <c r="I1659" s="8">
        <v>0</v>
      </c>
      <c r="J1659" s="8">
        <v>0.111</v>
      </c>
      <c r="K1659" s="8">
        <v>0</v>
      </c>
      <c r="L1659" s="8">
        <v>0.111</v>
      </c>
      <c r="M1659" s="7">
        <v>6</v>
      </c>
      <c r="N1659" s="7">
        <v>9</v>
      </c>
      <c r="O1659" s="7">
        <v>8</v>
      </c>
      <c r="P1659" s="7">
        <v>0</v>
      </c>
      <c r="Q1659" s="7">
        <v>0</v>
      </c>
      <c r="R1659" s="7">
        <v>0</v>
      </c>
      <c r="S1659" s="7">
        <v>0</v>
      </c>
      <c r="T1659" s="7">
        <v>0</v>
      </c>
      <c r="U1659" s="7">
        <v>0</v>
      </c>
      <c r="V1659" s="7">
        <v>0</v>
      </c>
      <c r="W1659" s="7">
        <v>1</v>
      </c>
      <c r="X1659" s="7">
        <v>5</v>
      </c>
      <c r="Y1659" s="7">
        <v>0</v>
      </c>
      <c r="Z1659" s="7">
        <v>0</v>
      </c>
      <c r="AA1659"/>
    </row>
    <row r="1660" spans="1:27" x14ac:dyDescent="0.25">
      <c r="A1660" s="24">
        <f t="shared" si="79"/>
        <v>1</v>
      </c>
      <c r="B1660" s="24" t="str">
        <f t="shared" si="77"/>
        <v/>
      </c>
      <c r="C1660" s="24" t="str">
        <f t="shared" si="78"/>
        <v/>
      </c>
      <c r="D1660" s="24">
        <v>2026</v>
      </c>
      <c r="E1660" s="7" t="s">
        <v>1786</v>
      </c>
      <c r="F1660" s="7" t="s">
        <v>1787</v>
      </c>
      <c r="G1660" s="7" t="s">
        <v>29</v>
      </c>
      <c r="H1660" s="7" t="s">
        <v>44</v>
      </c>
      <c r="I1660" s="8">
        <v>0.38500000000000001</v>
      </c>
      <c r="J1660" s="8">
        <v>0.437</v>
      </c>
      <c r="K1660" s="8">
        <v>0.48899999999999999</v>
      </c>
      <c r="L1660" s="8">
        <v>0.92600000000000005</v>
      </c>
      <c r="M1660" s="7">
        <v>56</v>
      </c>
      <c r="N1660" s="7">
        <v>257</v>
      </c>
      <c r="O1660" s="7">
        <v>231</v>
      </c>
      <c r="P1660" s="7">
        <v>46</v>
      </c>
      <c r="Q1660" s="7">
        <v>89</v>
      </c>
      <c r="R1660" s="7">
        <v>15</v>
      </c>
      <c r="S1660" s="7">
        <v>0</v>
      </c>
      <c r="T1660" s="7">
        <v>3</v>
      </c>
      <c r="U1660" s="7">
        <v>49</v>
      </c>
      <c r="V1660" s="7">
        <v>8</v>
      </c>
      <c r="W1660" s="7">
        <v>14</v>
      </c>
      <c r="X1660" s="7">
        <v>13</v>
      </c>
      <c r="Y1660" s="7">
        <v>3</v>
      </c>
      <c r="Z1660" s="7">
        <v>2</v>
      </c>
      <c r="AA1660"/>
    </row>
    <row r="1661" spans="1:27" x14ac:dyDescent="0.25">
      <c r="A1661" s="24">
        <f t="shared" si="79"/>
        <v>1</v>
      </c>
      <c r="B1661" s="24" t="str">
        <f t="shared" si="77"/>
        <v/>
      </c>
      <c r="C1661" s="24" t="str">
        <f t="shared" si="78"/>
        <v/>
      </c>
      <c r="D1661" s="24">
        <v>2026</v>
      </c>
      <c r="E1661" s="7" t="s">
        <v>1788</v>
      </c>
      <c r="F1661" s="7" t="s">
        <v>1787</v>
      </c>
      <c r="G1661" s="7" t="s">
        <v>29</v>
      </c>
      <c r="H1661" s="7" t="s">
        <v>42</v>
      </c>
      <c r="I1661" s="8">
        <v>0.36</v>
      </c>
      <c r="J1661" s="8">
        <v>0.45200000000000001</v>
      </c>
      <c r="K1661" s="8">
        <v>0.53500000000000003</v>
      </c>
      <c r="L1661" s="8">
        <v>0.98699999999999999</v>
      </c>
      <c r="M1661" s="7">
        <v>56</v>
      </c>
      <c r="N1661" s="7">
        <v>270</v>
      </c>
      <c r="O1661" s="7">
        <v>228</v>
      </c>
      <c r="P1661" s="7">
        <v>59</v>
      </c>
      <c r="Q1661" s="7">
        <v>82</v>
      </c>
      <c r="R1661" s="7">
        <v>15</v>
      </c>
      <c r="S1661" s="7">
        <v>5</v>
      </c>
      <c r="T1661" s="7">
        <v>5</v>
      </c>
      <c r="U1661" s="7">
        <v>43</v>
      </c>
      <c r="V1661" s="7">
        <v>9</v>
      </c>
      <c r="W1661" s="7">
        <v>31</v>
      </c>
      <c r="X1661" s="7">
        <v>18</v>
      </c>
      <c r="Y1661" s="7">
        <v>15</v>
      </c>
      <c r="Z1661" s="7">
        <v>4</v>
      </c>
      <c r="AA1661"/>
    </row>
    <row r="1662" spans="1:27" x14ac:dyDescent="0.25">
      <c r="A1662" s="24">
        <f t="shared" si="79"/>
        <v>1</v>
      </c>
      <c r="B1662" s="24" t="str">
        <f t="shared" si="77"/>
        <v/>
      </c>
      <c r="C1662" s="24" t="str">
        <f t="shared" si="78"/>
        <v/>
      </c>
      <c r="D1662" s="24">
        <v>2026</v>
      </c>
      <c r="E1662" s="7" t="s">
        <v>1789</v>
      </c>
      <c r="F1662" s="7" t="s">
        <v>1787</v>
      </c>
      <c r="G1662" s="7" t="s">
        <v>29</v>
      </c>
      <c r="H1662" s="7" t="s">
        <v>27</v>
      </c>
      <c r="I1662" s="8">
        <v>0.30299999999999999</v>
      </c>
      <c r="J1662" s="8">
        <v>0.439</v>
      </c>
      <c r="K1662" s="8">
        <v>0.50900000000000001</v>
      </c>
      <c r="L1662" s="8">
        <v>0.94799999999999995</v>
      </c>
      <c r="M1662" s="7">
        <v>47</v>
      </c>
      <c r="N1662" s="7">
        <v>214</v>
      </c>
      <c r="O1662" s="7">
        <v>165</v>
      </c>
      <c r="P1662" s="7">
        <v>45</v>
      </c>
      <c r="Q1662" s="7">
        <v>50</v>
      </c>
      <c r="R1662" s="7">
        <v>8</v>
      </c>
      <c r="S1662" s="7">
        <v>1</v>
      </c>
      <c r="T1662" s="7">
        <v>8</v>
      </c>
      <c r="U1662" s="7">
        <v>34</v>
      </c>
      <c r="V1662" s="7">
        <v>14</v>
      </c>
      <c r="W1662" s="7">
        <v>29</v>
      </c>
      <c r="X1662" s="7">
        <v>56</v>
      </c>
      <c r="Y1662" s="7">
        <v>16</v>
      </c>
      <c r="Z1662" s="7">
        <v>0</v>
      </c>
      <c r="AA1662"/>
    </row>
    <row r="1663" spans="1:27" x14ac:dyDescent="0.25">
      <c r="A1663" s="24" t="str">
        <f t="shared" si="79"/>
        <v/>
      </c>
      <c r="B1663" s="24" t="str">
        <f t="shared" si="77"/>
        <v/>
      </c>
      <c r="C1663" s="24" t="str">
        <f t="shared" si="78"/>
        <v/>
      </c>
      <c r="D1663" s="24">
        <v>2026</v>
      </c>
      <c r="E1663" s="7" t="s">
        <v>1790</v>
      </c>
      <c r="F1663" s="7" t="s">
        <v>1787</v>
      </c>
      <c r="G1663" s="7" t="s">
        <v>37</v>
      </c>
      <c r="H1663" s="7" t="s">
        <v>35</v>
      </c>
      <c r="I1663" s="8">
        <v>0.29799999999999999</v>
      </c>
      <c r="J1663" s="8">
        <v>0.373</v>
      </c>
      <c r="K1663" s="8">
        <v>0.433</v>
      </c>
      <c r="L1663" s="8">
        <v>0.80600000000000005</v>
      </c>
      <c r="M1663" s="7">
        <v>51</v>
      </c>
      <c r="N1663" s="7">
        <v>193</v>
      </c>
      <c r="O1663" s="7">
        <v>171</v>
      </c>
      <c r="P1663" s="7">
        <v>36</v>
      </c>
      <c r="Q1663" s="7">
        <v>51</v>
      </c>
      <c r="R1663" s="7">
        <v>10</v>
      </c>
      <c r="S1663" s="7">
        <v>2</v>
      </c>
      <c r="T1663" s="7">
        <v>3</v>
      </c>
      <c r="U1663" s="7">
        <v>25</v>
      </c>
      <c r="V1663" s="7">
        <v>2</v>
      </c>
      <c r="W1663" s="7">
        <v>19</v>
      </c>
      <c r="X1663" s="7">
        <v>38</v>
      </c>
      <c r="Y1663" s="7">
        <v>18</v>
      </c>
      <c r="Z1663" s="7">
        <v>0</v>
      </c>
      <c r="AA1663"/>
    </row>
    <row r="1664" spans="1:27" x14ac:dyDescent="0.25">
      <c r="A1664" s="24">
        <f t="shared" si="79"/>
        <v>1</v>
      </c>
      <c r="B1664" s="24" t="str">
        <f t="shared" si="77"/>
        <v/>
      </c>
      <c r="C1664" s="24" t="str">
        <f t="shared" si="78"/>
        <v/>
      </c>
      <c r="D1664" s="24">
        <v>2026</v>
      </c>
      <c r="E1664" s="7" t="s">
        <v>1791</v>
      </c>
      <c r="F1664" s="7" t="s">
        <v>1787</v>
      </c>
      <c r="G1664" s="7" t="s">
        <v>29</v>
      </c>
      <c r="H1664" s="7" t="s">
        <v>30</v>
      </c>
      <c r="I1664" s="8">
        <v>0.29399999999999998</v>
      </c>
      <c r="J1664" s="8">
        <v>0.39900000000000002</v>
      </c>
      <c r="K1664" s="8">
        <v>0.54600000000000004</v>
      </c>
      <c r="L1664" s="8">
        <v>0.94499999999999995</v>
      </c>
      <c r="M1664" s="7">
        <v>54</v>
      </c>
      <c r="N1664" s="7">
        <v>194</v>
      </c>
      <c r="O1664" s="7">
        <v>163</v>
      </c>
      <c r="P1664" s="7">
        <v>32</v>
      </c>
      <c r="Q1664" s="7">
        <v>48</v>
      </c>
      <c r="R1664" s="7">
        <v>15</v>
      </c>
      <c r="S1664" s="7">
        <v>4</v>
      </c>
      <c r="T1664" s="7">
        <v>6</v>
      </c>
      <c r="U1664" s="7">
        <v>40</v>
      </c>
      <c r="V1664" s="7">
        <v>7</v>
      </c>
      <c r="W1664" s="7">
        <v>22</v>
      </c>
      <c r="X1664" s="7">
        <v>48</v>
      </c>
      <c r="Y1664" s="7">
        <v>16</v>
      </c>
      <c r="Z1664" s="7">
        <v>1</v>
      </c>
      <c r="AA1664"/>
    </row>
    <row r="1665" spans="1:27" x14ac:dyDescent="0.25">
      <c r="A1665" s="24">
        <f t="shared" si="79"/>
        <v>1</v>
      </c>
      <c r="B1665" s="24" t="str">
        <f t="shared" si="77"/>
        <v/>
      </c>
      <c r="C1665" s="24" t="str">
        <f t="shared" si="78"/>
        <v/>
      </c>
      <c r="D1665" s="24">
        <v>2026</v>
      </c>
      <c r="E1665" s="7" t="s">
        <v>1792</v>
      </c>
      <c r="F1665" s="7" t="s">
        <v>1787</v>
      </c>
      <c r="G1665" s="7" t="s">
        <v>29</v>
      </c>
      <c r="H1665" s="7" t="s">
        <v>38</v>
      </c>
      <c r="I1665" s="8">
        <v>0.28899999999999998</v>
      </c>
      <c r="J1665" s="8">
        <v>0.41899999999999998</v>
      </c>
      <c r="K1665" s="8">
        <v>0.54200000000000004</v>
      </c>
      <c r="L1665" s="8">
        <v>0.96099999999999997</v>
      </c>
      <c r="M1665" s="7">
        <v>43</v>
      </c>
      <c r="N1665" s="7">
        <v>105</v>
      </c>
      <c r="O1665" s="7">
        <v>83</v>
      </c>
      <c r="P1665" s="7">
        <v>18</v>
      </c>
      <c r="Q1665" s="7">
        <v>24</v>
      </c>
      <c r="R1665" s="7">
        <v>3</v>
      </c>
      <c r="S1665" s="7">
        <v>0</v>
      </c>
      <c r="T1665" s="7">
        <v>6</v>
      </c>
      <c r="U1665" s="7">
        <v>26</v>
      </c>
      <c r="V1665" s="7">
        <v>1</v>
      </c>
      <c r="W1665" s="7">
        <v>19</v>
      </c>
      <c r="X1665" s="7">
        <v>32</v>
      </c>
      <c r="Y1665" s="7">
        <v>1</v>
      </c>
      <c r="Z1665" s="7">
        <v>0</v>
      </c>
      <c r="AA1665"/>
    </row>
    <row r="1666" spans="1:27" x14ac:dyDescent="0.25">
      <c r="A1666" s="24" t="str">
        <f t="shared" si="79"/>
        <v/>
      </c>
      <c r="B1666" s="24" t="str">
        <f t="shared" ref="B1666:B1729" si="80">IF(COUNTIFS(Draft_Player,$E1666),COUNTIFS(Draft_Player,$E1666),"")</f>
        <v/>
      </c>
      <c r="C1666" s="24" t="str">
        <f t="shared" ref="C1666:C1729" si="81">IF(COUNTIFS(Transfers_Player,$E1666),COUNTIFS(Transfers_Player,$E1666),"")</f>
        <v/>
      </c>
      <c r="D1666" s="24">
        <v>2026</v>
      </c>
      <c r="E1666" s="7" t="s">
        <v>1793</v>
      </c>
      <c r="F1666" s="7" t="s">
        <v>1787</v>
      </c>
      <c r="G1666" s="7" t="s">
        <v>37</v>
      </c>
      <c r="H1666" s="7" t="s">
        <v>40</v>
      </c>
      <c r="I1666" s="8">
        <v>0.27400000000000002</v>
      </c>
      <c r="J1666" s="8">
        <v>0.35499999999999998</v>
      </c>
      <c r="K1666" s="8">
        <v>0.48399999999999999</v>
      </c>
      <c r="L1666" s="8">
        <v>0.84</v>
      </c>
      <c r="M1666" s="7">
        <v>56</v>
      </c>
      <c r="N1666" s="7">
        <v>261</v>
      </c>
      <c r="O1666" s="7">
        <v>223</v>
      </c>
      <c r="P1666" s="7">
        <v>50</v>
      </c>
      <c r="Q1666" s="7">
        <v>61</v>
      </c>
      <c r="R1666" s="7">
        <v>18</v>
      </c>
      <c r="S1666" s="7">
        <v>1</v>
      </c>
      <c r="T1666" s="7">
        <v>9</v>
      </c>
      <c r="U1666" s="7">
        <v>39</v>
      </c>
      <c r="V1666" s="7">
        <v>9</v>
      </c>
      <c r="W1666" s="7">
        <v>22</v>
      </c>
      <c r="X1666" s="7">
        <v>46</v>
      </c>
      <c r="Y1666" s="7">
        <v>11</v>
      </c>
      <c r="Z1666" s="7">
        <v>2</v>
      </c>
      <c r="AA1666"/>
    </row>
    <row r="1667" spans="1:27" x14ac:dyDescent="0.25">
      <c r="A1667" s="24" t="str">
        <f t="shared" ref="A1667:A1730" si="82">IF(OR(G1667="SR", G1667="GR"), 1, "")</f>
        <v/>
      </c>
      <c r="B1667" s="24" t="str">
        <f t="shared" si="80"/>
        <v/>
      </c>
      <c r="C1667" s="24" t="str">
        <f t="shared" si="81"/>
        <v/>
      </c>
      <c r="D1667" s="24">
        <v>2026</v>
      </c>
      <c r="E1667" s="7" t="s">
        <v>1802</v>
      </c>
      <c r="F1667" s="7" t="s">
        <v>1787</v>
      </c>
      <c r="G1667" s="7" t="s">
        <v>24</v>
      </c>
      <c r="H1667" s="7" t="s">
        <v>33</v>
      </c>
      <c r="I1667" s="8">
        <v>0.252</v>
      </c>
      <c r="J1667" s="8">
        <v>0.39900000000000002</v>
      </c>
      <c r="K1667" s="8">
        <v>0.45900000000000002</v>
      </c>
      <c r="L1667" s="8">
        <v>0.85799999999999998</v>
      </c>
      <c r="M1667" s="7">
        <v>42</v>
      </c>
      <c r="N1667" s="7">
        <v>146</v>
      </c>
      <c r="O1667" s="7">
        <v>111</v>
      </c>
      <c r="P1667" s="7">
        <v>27</v>
      </c>
      <c r="Q1667" s="7">
        <v>28</v>
      </c>
      <c r="R1667" s="7">
        <v>6</v>
      </c>
      <c r="S1667" s="7">
        <v>1</v>
      </c>
      <c r="T1667" s="7">
        <v>5</v>
      </c>
      <c r="U1667" s="7">
        <v>24</v>
      </c>
      <c r="V1667" s="7">
        <v>10</v>
      </c>
      <c r="W1667" s="7">
        <v>19</v>
      </c>
      <c r="X1667" s="7">
        <v>38</v>
      </c>
      <c r="Y1667" s="7">
        <v>0</v>
      </c>
      <c r="Z1667" s="7">
        <v>2</v>
      </c>
      <c r="AA1667"/>
    </row>
    <row r="1668" spans="1:27" x14ac:dyDescent="0.25">
      <c r="A1668" s="24" t="str">
        <f t="shared" si="82"/>
        <v/>
      </c>
      <c r="B1668" s="24" t="str">
        <f t="shared" si="80"/>
        <v/>
      </c>
      <c r="C1668" s="24" t="str">
        <f t="shared" si="81"/>
        <v/>
      </c>
      <c r="D1668" s="24">
        <v>2026</v>
      </c>
      <c r="E1668" s="7" t="s">
        <v>1794</v>
      </c>
      <c r="F1668" s="7" t="s">
        <v>1787</v>
      </c>
      <c r="G1668" s="7" t="s">
        <v>47</v>
      </c>
      <c r="H1668" s="7" t="s">
        <v>35</v>
      </c>
      <c r="I1668" s="8">
        <v>0.35599999999999998</v>
      </c>
      <c r="J1668" s="8">
        <v>0.51700000000000002</v>
      </c>
      <c r="K1668" s="8">
        <v>0.622</v>
      </c>
      <c r="L1668" s="8">
        <v>1.139</v>
      </c>
      <c r="M1668" s="7">
        <v>27</v>
      </c>
      <c r="N1668" s="7">
        <v>60</v>
      </c>
      <c r="O1668" s="7">
        <v>45</v>
      </c>
      <c r="P1668" s="7">
        <v>15</v>
      </c>
      <c r="Q1668" s="7">
        <v>16</v>
      </c>
      <c r="R1668" s="7">
        <v>6</v>
      </c>
      <c r="S1668" s="7">
        <v>0</v>
      </c>
      <c r="T1668" s="7">
        <v>2</v>
      </c>
      <c r="U1668" s="7">
        <v>11</v>
      </c>
      <c r="V1668" s="7">
        <v>5</v>
      </c>
      <c r="W1668" s="7">
        <v>10</v>
      </c>
      <c r="X1668" s="7">
        <v>22</v>
      </c>
      <c r="Y1668" s="7">
        <v>2</v>
      </c>
      <c r="Z1668" s="7">
        <v>2</v>
      </c>
      <c r="AA1668"/>
    </row>
    <row r="1669" spans="1:27" x14ac:dyDescent="0.25">
      <c r="A1669" s="24" t="str">
        <f t="shared" si="82"/>
        <v/>
      </c>
      <c r="B1669" s="24" t="str">
        <f t="shared" si="80"/>
        <v/>
      </c>
      <c r="C1669" s="24">
        <f t="shared" si="81"/>
        <v>1</v>
      </c>
      <c r="D1669" s="24">
        <v>2026</v>
      </c>
      <c r="E1669" s="7" t="s">
        <v>1795</v>
      </c>
      <c r="F1669" s="7" t="s">
        <v>1787</v>
      </c>
      <c r="G1669" s="7" t="s">
        <v>37</v>
      </c>
      <c r="H1669" s="7" t="s">
        <v>33</v>
      </c>
      <c r="I1669" s="8">
        <v>0.34300000000000003</v>
      </c>
      <c r="J1669" s="8">
        <v>0.44400000000000001</v>
      </c>
      <c r="K1669" s="8">
        <v>0.59</v>
      </c>
      <c r="L1669" s="8">
        <v>1.034</v>
      </c>
      <c r="M1669" s="7">
        <v>40</v>
      </c>
      <c r="N1669" s="7">
        <v>126</v>
      </c>
      <c r="O1669" s="7">
        <v>105</v>
      </c>
      <c r="P1669" s="7">
        <v>34</v>
      </c>
      <c r="Q1669" s="7">
        <v>36</v>
      </c>
      <c r="R1669" s="7">
        <v>9</v>
      </c>
      <c r="S1669" s="7">
        <v>1</v>
      </c>
      <c r="T1669" s="7">
        <v>5</v>
      </c>
      <c r="U1669" s="7">
        <v>18</v>
      </c>
      <c r="V1669" s="7">
        <v>4</v>
      </c>
      <c r="W1669" s="7">
        <v>15</v>
      </c>
      <c r="X1669" s="7">
        <v>28</v>
      </c>
      <c r="Y1669" s="7">
        <v>9</v>
      </c>
      <c r="Z1669" s="7">
        <v>1</v>
      </c>
      <c r="AA1669"/>
    </row>
    <row r="1670" spans="1:27" x14ac:dyDescent="0.25">
      <c r="A1670" s="24" t="str">
        <f t="shared" si="82"/>
        <v/>
      </c>
      <c r="B1670" s="24" t="str">
        <f t="shared" si="80"/>
        <v/>
      </c>
      <c r="C1670" s="24" t="str">
        <f t="shared" si="81"/>
        <v/>
      </c>
      <c r="D1670" s="24">
        <v>2026</v>
      </c>
      <c r="E1670" s="7" t="s">
        <v>1796</v>
      </c>
      <c r="F1670" s="7" t="s">
        <v>1787</v>
      </c>
      <c r="G1670" s="7" t="s">
        <v>47</v>
      </c>
      <c r="H1670" s="7" t="s">
        <v>25</v>
      </c>
      <c r="I1670" s="8">
        <v>0.318</v>
      </c>
      <c r="J1670" s="8">
        <v>0.41799999999999998</v>
      </c>
      <c r="K1670" s="8">
        <v>0.56100000000000005</v>
      </c>
      <c r="L1670" s="8">
        <v>0.97799999999999998</v>
      </c>
      <c r="M1670" s="7">
        <v>20</v>
      </c>
      <c r="N1670" s="7">
        <v>79</v>
      </c>
      <c r="O1670" s="7">
        <v>66</v>
      </c>
      <c r="P1670" s="7">
        <v>14</v>
      </c>
      <c r="Q1670" s="7">
        <v>21</v>
      </c>
      <c r="R1670" s="7">
        <v>4</v>
      </c>
      <c r="S1670" s="7">
        <v>0</v>
      </c>
      <c r="T1670" s="7">
        <v>4</v>
      </c>
      <c r="U1670" s="7">
        <v>22</v>
      </c>
      <c r="V1670" s="7">
        <v>3</v>
      </c>
      <c r="W1670" s="7">
        <v>9</v>
      </c>
      <c r="X1670" s="7">
        <v>19</v>
      </c>
      <c r="Y1670" s="7">
        <v>1</v>
      </c>
      <c r="Z1670" s="7">
        <v>0</v>
      </c>
      <c r="AA1670"/>
    </row>
    <row r="1671" spans="1:27" x14ac:dyDescent="0.25">
      <c r="A1671" s="24" t="str">
        <f t="shared" si="82"/>
        <v/>
      </c>
      <c r="B1671" s="24" t="str">
        <f t="shared" si="80"/>
        <v/>
      </c>
      <c r="C1671" s="24" t="str">
        <f t="shared" si="81"/>
        <v/>
      </c>
      <c r="D1671" s="24">
        <v>2026</v>
      </c>
      <c r="E1671" s="7" t="s">
        <v>1797</v>
      </c>
      <c r="F1671" s="7" t="s">
        <v>1787</v>
      </c>
      <c r="G1671" s="7" t="s">
        <v>24</v>
      </c>
      <c r="H1671" s="7" t="s">
        <v>25</v>
      </c>
      <c r="I1671" s="8">
        <v>0.30199999999999999</v>
      </c>
      <c r="J1671" s="8">
        <v>0.44</v>
      </c>
      <c r="K1671" s="8">
        <v>0.45800000000000002</v>
      </c>
      <c r="L1671" s="8">
        <v>0.89800000000000002</v>
      </c>
      <c r="M1671" s="7">
        <v>37</v>
      </c>
      <c r="N1671" s="7">
        <v>126</v>
      </c>
      <c r="O1671" s="7">
        <v>96</v>
      </c>
      <c r="P1671" s="7">
        <v>25</v>
      </c>
      <c r="Q1671" s="7">
        <v>29</v>
      </c>
      <c r="R1671" s="7">
        <v>6</v>
      </c>
      <c r="S1671" s="7">
        <v>0</v>
      </c>
      <c r="T1671" s="7">
        <v>3</v>
      </c>
      <c r="U1671" s="7">
        <v>25</v>
      </c>
      <c r="V1671" s="7">
        <v>7</v>
      </c>
      <c r="W1671" s="7">
        <v>19</v>
      </c>
      <c r="X1671" s="7">
        <v>29</v>
      </c>
      <c r="Y1671" s="7">
        <v>0</v>
      </c>
      <c r="Z1671" s="7">
        <v>1</v>
      </c>
      <c r="AA1671"/>
    </row>
    <row r="1672" spans="1:27" x14ac:dyDescent="0.25">
      <c r="A1672" s="24" t="str">
        <f t="shared" si="82"/>
        <v/>
      </c>
      <c r="B1672" s="24" t="str">
        <f t="shared" si="80"/>
        <v/>
      </c>
      <c r="C1672" s="24" t="str">
        <f t="shared" si="81"/>
        <v/>
      </c>
      <c r="D1672" s="24">
        <v>2026</v>
      </c>
      <c r="E1672" s="7" t="s">
        <v>1798</v>
      </c>
      <c r="F1672" s="7" t="s">
        <v>1787</v>
      </c>
      <c r="G1672" s="7" t="s">
        <v>37</v>
      </c>
      <c r="H1672" s="7" t="s">
        <v>30</v>
      </c>
      <c r="I1672" s="8">
        <v>0.28799999999999998</v>
      </c>
      <c r="J1672" s="8">
        <v>0.33700000000000002</v>
      </c>
      <c r="K1672" s="8">
        <v>0.375</v>
      </c>
      <c r="L1672" s="8">
        <v>0.71199999999999997</v>
      </c>
      <c r="M1672" s="7">
        <v>35</v>
      </c>
      <c r="N1672" s="7">
        <v>91</v>
      </c>
      <c r="O1672" s="7">
        <v>80</v>
      </c>
      <c r="P1672" s="7">
        <v>22</v>
      </c>
      <c r="Q1672" s="7">
        <v>23</v>
      </c>
      <c r="R1672" s="7">
        <v>3</v>
      </c>
      <c r="S1672" s="7">
        <v>2</v>
      </c>
      <c r="T1672" s="7">
        <v>0</v>
      </c>
      <c r="U1672" s="7">
        <v>13</v>
      </c>
      <c r="V1672" s="7">
        <v>3</v>
      </c>
      <c r="W1672" s="7">
        <v>4</v>
      </c>
      <c r="X1672" s="7">
        <v>26</v>
      </c>
      <c r="Y1672" s="7">
        <v>5</v>
      </c>
      <c r="Z1672" s="7">
        <v>0</v>
      </c>
      <c r="AA1672"/>
    </row>
    <row r="1673" spans="1:27" x14ac:dyDescent="0.25">
      <c r="A1673" s="24" t="str">
        <f t="shared" si="82"/>
        <v/>
      </c>
      <c r="B1673" s="24" t="str">
        <f t="shared" si="80"/>
        <v/>
      </c>
      <c r="C1673" s="24" t="str">
        <f t="shared" si="81"/>
        <v/>
      </c>
      <c r="D1673" s="24">
        <v>2026</v>
      </c>
      <c r="E1673" s="7" t="s">
        <v>1799</v>
      </c>
      <c r="F1673" s="7" t="s">
        <v>1787</v>
      </c>
      <c r="G1673" s="7" t="s">
        <v>47</v>
      </c>
      <c r="H1673" s="7" t="s">
        <v>64</v>
      </c>
      <c r="I1673" s="8">
        <v>0.28599999999999998</v>
      </c>
      <c r="J1673" s="8">
        <v>0.33300000000000002</v>
      </c>
      <c r="K1673" s="8">
        <v>0.53600000000000003</v>
      </c>
      <c r="L1673" s="8">
        <v>0.86899999999999999</v>
      </c>
      <c r="M1673" s="7">
        <v>18</v>
      </c>
      <c r="N1673" s="7">
        <v>30</v>
      </c>
      <c r="O1673" s="7">
        <v>28</v>
      </c>
      <c r="P1673" s="7">
        <v>7</v>
      </c>
      <c r="Q1673" s="7">
        <v>8</v>
      </c>
      <c r="R1673" s="7">
        <v>4</v>
      </c>
      <c r="S1673" s="7">
        <v>0</v>
      </c>
      <c r="T1673" s="7">
        <v>1</v>
      </c>
      <c r="U1673" s="7">
        <v>7</v>
      </c>
      <c r="V1673" s="7">
        <v>0</v>
      </c>
      <c r="W1673" s="7">
        <v>2</v>
      </c>
      <c r="X1673" s="7">
        <v>10</v>
      </c>
      <c r="Y1673" s="7">
        <v>0</v>
      </c>
      <c r="Z1673" s="7">
        <v>0</v>
      </c>
      <c r="AA1673"/>
    </row>
    <row r="1674" spans="1:27" x14ac:dyDescent="0.25">
      <c r="A1674" s="24">
        <f t="shared" si="82"/>
        <v>1</v>
      </c>
      <c r="B1674" s="24" t="str">
        <f t="shared" si="80"/>
        <v/>
      </c>
      <c r="C1674" s="24" t="str">
        <f t="shared" si="81"/>
        <v/>
      </c>
      <c r="D1674" s="24">
        <v>2026</v>
      </c>
      <c r="E1674" s="7" t="s">
        <v>1800</v>
      </c>
      <c r="F1674" s="7" t="s">
        <v>1787</v>
      </c>
      <c r="G1674" s="7" t="s">
        <v>32</v>
      </c>
      <c r="H1674" s="7" t="s">
        <v>25</v>
      </c>
      <c r="I1674" s="8">
        <v>0.28199999999999997</v>
      </c>
      <c r="J1674" s="8">
        <v>0.34399999999999997</v>
      </c>
      <c r="K1674" s="8">
        <v>0.41</v>
      </c>
      <c r="L1674" s="8">
        <v>0.755</v>
      </c>
      <c r="M1674" s="7">
        <v>34</v>
      </c>
      <c r="N1674" s="7">
        <v>90</v>
      </c>
      <c r="O1674" s="7">
        <v>78</v>
      </c>
      <c r="P1674" s="7">
        <v>15</v>
      </c>
      <c r="Q1674" s="7">
        <v>22</v>
      </c>
      <c r="R1674" s="7">
        <v>2</v>
      </c>
      <c r="S1674" s="7">
        <v>1</v>
      </c>
      <c r="T1674" s="7">
        <v>2</v>
      </c>
      <c r="U1674" s="7">
        <v>18</v>
      </c>
      <c r="V1674" s="7">
        <v>4</v>
      </c>
      <c r="W1674" s="7">
        <v>5</v>
      </c>
      <c r="X1674" s="7">
        <v>23</v>
      </c>
      <c r="Y1674" s="7">
        <v>0</v>
      </c>
      <c r="Z1674" s="7">
        <v>1</v>
      </c>
      <c r="AA1674"/>
    </row>
    <row r="1675" spans="1:27" x14ac:dyDescent="0.25">
      <c r="A1675" s="24">
        <f t="shared" si="82"/>
        <v>1</v>
      </c>
      <c r="B1675" s="24" t="str">
        <f t="shared" si="80"/>
        <v/>
      </c>
      <c r="C1675" s="24" t="str">
        <f t="shared" si="81"/>
        <v/>
      </c>
      <c r="D1675" s="24">
        <v>2026</v>
      </c>
      <c r="E1675" s="7" t="s">
        <v>1801</v>
      </c>
      <c r="F1675" s="7" t="s">
        <v>1787</v>
      </c>
      <c r="G1675" s="7" t="s">
        <v>32</v>
      </c>
      <c r="H1675" s="7" t="s">
        <v>38</v>
      </c>
      <c r="I1675" s="8">
        <v>0.27</v>
      </c>
      <c r="J1675" s="8">
        <v>0.42599999999999999</v>
      </c>
      <c r="K1675" s="8">
        <v>0.32400000000000001</v>
      </c>
      <c r="L1675" s="8">
        <v>0.75</v>
      </c>
      <c r="M1675" s="7">
        <v>17</v>
      </c>
      <c r="N1675" s="7">
        <v>47</v>
      </c>
      <c r="O1675" s="7">
        <v>37</v>
      </c>
      <c r="P1675" s="7">
        <v>7</v>
      </c>
      <c r="Q1675" s="7">
        <v>10</v>
      </c>
      <c r="R1675" s="7">
        <v>2</v>
      </c>
      <c r="S1675" s="7">
        <v>0</v>
      </c>
      <c r="T1675" s="7">
        <v>0</v>
      </c>
      <c r="U1675" s="7">
        <v>7</v>
      </c>
      <c r="V1675" s="7">
        <v>4</v>
      </c>
      <c r="W1675" s="7">
        <v>6</v>
      </c>
      <c r="X1675" s="7">
        <v>7</v>
      </c>
      <c r="Y1675" s="7">
        <v>0</v>
      </c>
      <c r="Z1675" s="7">
        <v>0</v>
      </c>
      <c r="AA1675"/>
    </row>
    <row r="1676" spans="1:27" x14ac:dyDescent="0.25">
      <c r="A1676" s="24" t="str">
        <f t="shared" si="82"/>
        <v/>
      </c>
      <c r="B1676" s="24" t="str">
        <f t="shared" si="80"/>
        <v/>
      </c>
      <c r="C1676" s="24">
        <f t="shared" si="81"/>
        <v>1</v>
      </c>
      <c r="D1676" s="24">
        <v>2026</v>
      </c>
      <c r="E1676" s="7" t="s">
        <v>1803</v>
      </c>
      <c r="F1676" s="7" t="s">
        <v>1787</v>
      </c>
      <c r="G1676" s="7" t="s">
        <v>24</v>
      </c>
      <c r="H1676" s="7" t="s">
        <v>64</v>
      </c>
      <c r="I1676" s="8">
        <v>0.111</v>
      </c>
      <c r="J1676" s="8">
        <v>0.25</v>
      </c>
      <c r="K1676" s="8">
        <v>0.111</v>
      </c>
      <c r="L1676" s="8">
        <v>0.36099999999999999</v>
      </c>
      <c r="M1676" s="7">
        <v>5</v>
      </c>
      <c r="N1676" s="7">
        <v>12</v>
      </c>
      <c r="O1676" s="7">
        <v>9</v>
      </c>
      <c r="P1676" s="7">
        <v>2</v>
      </c>
      <c r="Q1676" s="7">
        <v>1</v>
      </c>
      <c r="R1676" s="7">
        <v>0</v>
      </c>
      <c r="S1676" s="7">
        <v>0</v>
      </c>
      <c r="T1676" s="7">
        <v>0</v>
      </c>
      <c r="U1676" s="7">
        <v>1</v>
      </c>
      <c r="V1676" s="7">
        <v>1</v>
      </c>
      <c r="W1676" s="7">
        <v>1</v>
      </c>
      <c r="X1676" s="7">
        <v>3</v>
      </c>
      <c r="Y1676" s="7">
        <v>0</v>
      </c>
      <c r="Z1676" s="7">
        <v>0</v>
      </c>
      <c r="AA1676"/>
    </row>
    <row r="1677" spans="1:27" x14ac:dyDescent="0.25">
      <c r="A1677" s="24" t="str">
        <f t="shared" si="82"/>
        <v/>
      </c>
      <c r="B1677" s="24" t="str">
        <f t="shared" si="80"/>
        <v/>
      </c>
      <c r="C1677" s="24" t="str">
        <f t="shared" si="81"/>
        <v/>
      </c>
      <c r="D1677" s="24">
        <v>2026</v>
      </c>
      <c r="E1677" s="7" t="s">
        <v>1804</v>
      </c>
      <c r="F1677" s="7" t="s">
        <v>1787</v>
      </c>
      <c r="G1677" s="7" t="s">
        <v>47</v>
      </c>
      <c r="H1677" s="7" t="s">
        <v>64</v>
      </c>
      <c r="I1677" s="8">
        <v>0</v>
      </c>
      <c r="J1677" s="8">
        <v>0</v>
      </c>
      <c r="K1677" s="8">
        <v>0</v>
      </c>
      <c r="L1677" s="8">
        <v>0</v>
      </c>
      <c r="M1677" s="7">
        <v>1</v>
      </c>
      <c r="N1677" s="7">
        <v>1</v>
      </c>
      <c r="O1677" s="7">
        <v>1</v>
      </c>
      <c r="P1677" s="7">
        <v>0</v>
      </c>
      <c r="Q1677" s="7">
        <v>0</v>
      </c>
      <c r="R1677" s="7">
        <v>0</v>
      </c>
      <c r="S1677" s="7">
        <v>0</v>
      </c>
      <c r="T1677" s="7">
        <v>0</v>
      </c>
      <c r="U1677" s="7">
        <v>1</v>
      </c>
      <c r="V1677" s="7">
        <v>0</v>
      </c>
      <c r="W1677" s="7">
        <v>0</v>
      </c>
      <c r="X1677" s="7">
        <v>0</v>
      </c>
      <c r="Y1677" s="7">
        <v>0</v>
      </c>
      <c r="Z1677" s="7">
        <v>0</v>
      </c>
      <c r="AA1677"/>
    </row>
    <row r="1678" spans="1:27" x14ac:dyDescent="0.25">
      <c r="A1678" s="24" t="str">
        <f t="shared" si="82"/>
        <v/>
      </c>
      <c r="B1678" s="24" t="str">
        <f t="shared" si="80"/>
        <v/>
      </c>
      <c r="C1678" s="24" t="str">
        <f t="shared" si="81"/>
        <v/>
      </c>
      <c r="D1678" s="24">
        <v>2026</v>
      </c>
      <c r="E1678" s="7" t="s">
        <v>1805</v>
      </c>
      <c r="F1678" s="7" t="s">
        <v>1806</v>
      </c>
      <c r="G1678" s="7" t="s">
        <v>47</v>
      </c>
      <c r="H1678" s="7" t="s">
        <v>44</v>
      </c>
      <c r="I1678" s="8">
        <v>0.313</v>
      </c>
      <c r="J1678" s="8">
        <v>0.39600000000000002</v>
      </c>
      <c r="K1678" s="8">
        <v>0.50700000000000001</v>
      </c>
      <c r="L1678" s="8">
        <v>0.90300000000000002</v>
      </c>
      <c r="M1678" s="7">
        <v>55</v>
      </c>
      <c r="N1678" s="7">
        <v>255</v>
      </c>
      <c r="O1678" s="7">
        <v>217</v>
      </c>
      <c r="P1678" s="7">
        <v>41</v>
      </c>
      <c r="Q1678" s="7">
        <v>68</v>
      </c>
      <c r="R1678" s="7">
        <v>13</v>
      </c>
      <c r="S1678" s="7">
        <v>1</v>
      </c>
      <c r="T1678" s="7">
        <v>9</v>
      </c>
      <c r="U1678" s="7">
        <v>52</v>
      </c>
      <c r="V1678" s="7">
        <v>4</v>
      </c>
      <c r="W1678" s="7">
        <v>29</v>
      </c>
      <c r="X1678" s="7">
        <v>47</v>
      </c>
      <c r="Y1678" s="7">
        <v>3</v>
      </c>
      <c r="Z1678" s="7">
        <v>0</v>
      </c>
      <c r="AA1678"/>
    </row>
    <row r="1679" spans="1:27" x14ac:dyDescent="0.25">
      <c r="A1679" s="24">
        <f t="shared" si="82"/>
        <v>1</v>
      </c>
      <c r="B1679" s="24" t="str">
        <f t="shared" si="80"/>
        <v/>
      </c>
      <c r="C1679" s="24" t="str">
        <f t="shared" si="81"/>
        <v/>
      </c>
      <c r="D1679" s="24">
        <v>2026</v>
      </c>
      <c r="E1679" s="7" t="s">
        <v>1807</v>
      </c>
      <c r="F1679" s="7" t="s">
        <v>1806</v>
      </c>
      <c r="G1679" s="7" t="s">
        <v>29</v>
      </c>
      <c r="H1679" s="7" t="s">
        <v>30</v>
      </c>
      <c r="I1679" s="8">
        <v>0.312</v>
      </c>
      <c r="J1679" s="8">
        <v>0.44600000000000001</v>
      </c>
      <c r="K1679" s="8">
        <v>0.42</v>
      </c>
      <c r="L1679" s="8">
        <v>0.86499999999999999</v>
      </c>
      <c r="M1679" s="7">
        <v>54</v>
      </c>
      <c r="N1679" s="7">
        <v>262</v>
      </c>
      <c r="O1679" s="7">
        <v>205</v>
      </c>
      <c r="P1679" s="7">
        <v>44</v>
      </c>
      <c r="Q1679" s="7">
        <v>64</v>
      </c>
      <c r="R1679" s="7">
        <v>11</v>
      </c>
      <c r="S1679" s="7">
        <v>4</v>
      </c>
      <c r="T1679" s="7">
        <v>1</v>
      </c>
      <c r="U1679" s="7">
        <v>26</v>
      </c>
      <c r="V1679" s="7">
        <v>11</v>
      </c>
      <c r="W1679" s="7">
        <v>40</v>
      </c>
      <c r="X1679" s="7">
        <v>27</v>
      </c>
      <c r="Y1679" s="7">
        <v>12</v>
      </c>
      <c r="Z1679" s="7">
        <v>4</v>
      </c>
      <c r="AA1679"/>
    </row>
    <row r="1680" spans="1:27" x14ac:dyDescent="0.25">
      <c r="A1680" s="24" t="str">
        <f t="shared" si="82"/>
        <v/>
      </c>
      <c r="B1680" s="24" t="str">
        <f t="shared" si="80"/>
        <v/>
      </c>
      <c r="C1680" s="24" t="str">
        <f t="shared" si="81"/>
        <v/>
      </c>
      <c r="D1680" s="24">
        <v>2026</v>
      </c>
      <c r="E1680" s="7" t="s">
        <v>1808</v>
      </c>
      <c r="F1680" s="7" t="s">
        <v>1806</v>
      </c>
      <c r="G1680" s="7" t="s">
        <v>37</v>
      </c>
      <c r="H1680" s="7" t="s">
        <v>33</v>
      </c>
      <c r="I1680" s="8">
        <v>0.28199999999999997</v>
      </c>
      <c r="J1680" s="8">
        <v>0.39600000000000002</v>
      </c>
      <c r="K1680" s="8">
        <v>0.41299999999999998</v>
      </c>
      <c r="L1680" s="8">
        <v>0.80900000000000005</v>
      </c>
      <c r="M1680" s="7">
        <v>55</v>
      </c>
      <c r="N1680" s="7">
        <v>251</v>
      </c>
      <c r="O1680" s="7">
        <v>206</v>
      </c>
      <c r="P1680" s="7">
        <v>52</v>
      </c>
      <c r="Q1680" s="7">
        <v>58</v>
      </c>
      <c r="R1680" s="7">
        <v>15</v>
      </c>
      <c r="S1680" s="7">
        <v>0</v>
      </c>
      <c r="T1680" s="7">
        <v>4</v>
      </c>
      <c r="U1680" s="7">
        <v>24</v>
      </c>
      <c r="V1680" s="7">
        <v>7</v>
      </c>
      <c r="W1680" s="7">
        <v>34</v>
      </c>
      <c r="X1680" s="7">
        <v>58</v>
      </c>
      <c r="Y1680" s="7">
        <v>12</v>
      </c>
      <c r="Z1680" s="7">
        <v>6</v>
      </c>
      <c r="AA1680"/>
    </row>
    <row r="1681" spans="1:27" x14ac:dyDescent="0.25">
      <c r="A1681" s="24" t="str">
        <f t="shared" si="82"/>
        <v/>
      </c>
      <c r="B1681" s="24" t="str">
        <f t="shared" si="80"/>
        <v/>
      </c>
      <c r="C1681" s="24" t="str">
        <f t="shared" si="81"/>
        <v/>
      </c>
      <c r="D1681" s="24">
        <v>2026</v>
      </c>
      <c r="E1681" s="7" t="s">
        <v>1809</v>
      </c>
      <c r="F1681" s="7" t="s">
        <v>1806</v>
      </c>
      <c r="G1681" s="7" t="s">
        <v>37</v>
      </c>
      <c r="H1681" s="7" t="s">
        <v>42</v>
      </c>
      <c r="I1681" s="8">
        <v>0.28100000000000003</v>
      </c>
      <c r="J1681" s="8">
        <v>0.38800000000000001</v>
      </c>
      <c r="K1681" s="8">
        <v>0.40600000000000003</v>
      </c>
      <c r="L1681" s="8">
        <v>0.79300000000000004</v>
      </c>
      <c r="M1681" s="7">
        <v>55</v>
      </c>
      <c r="N1681" s="7">
        <v>266</v>
      </c>
      <c r="O1681" s="7">
        <v>217</v>
      </c>
      <c r="P1681" s="7">
        <v>42</v>
      </c>
      <c r="Q1681" s="7">
        <v>61</v>
      </c>
      <c r="R1681" s="7">
        <v>15</v>
      </c>
      <c r="S1681" s="7">
        <v>0</v>
      </c>
      <c r="T1681" s="7">
        <v>4</v>
      </c>
      <c r="U1681" s="7">
        <v>28</v>
      </c>
      <c r="V1681" s="7">
        <v>15</v>
      </c>
      <c r="W1681" s="7">
        <v>26</v>
      </c>
      <c r="X1681" s="7">
        <v>30</v>
      </c>
      <c r="Y1681" s="7">
        <v>10</v>
      </c>
      <c r="Z1681" s="7">
        <v>3</v>
      </c>
      <c r="AA1681"/>
    </row>
    <row r="1682" spans="1:27" x14ac:dyDescent="0.25">
      <c r="A1682" s="24">
        <f t="shared" si="82"/>
        <v>1</v>
      </c>
      <c r="B1682" s="24" t="str">
        <f t="shared" si="80"/>
        <v/>
      </c>
      <c r="C1682" s="24" t="str">
        <f t="shared" si="81"/>
        <v/>
      </c>
      <c r="D1682" s="24">
        <v>2026</v>
      </c>
      <c r="E1682" s="7" t="s">
        <v>1810</v>
      </c>
      <c r="F1682" s="7" t="s">
        <v>1806</v>
      </c>
      <c r="G1682" s="7" t="s">
        <v>29</v>
      </c>
      <c r="H1682" s="7" t="s">
        <v>25</v>
      </c>
      <c r="I1682" s="8">
        <v>0.26600000000000001</v>
      </c>
      <c r="J1682" s="8">
        <v>0.35199999999999998</v>
      </c>
      <c r="K1682" s="8">
        <v>0.55400000000000005</v>
      </c>
      <c r="L1682" s="8">
        <v>0.90600000000000003</v>
      </c>
      <c r="M1682" s="7">
        <v>42</v>
      </c>
      <c r="N1682" s="7">
        <v>159</v>
      </c>
      <c r="O1682" s="7">
        <v>139</v>
      </c>
      <c r="P1682" s="7">
        <v>27</v>
      </c>
      <c r="Q1682" s="7">
        <v>37</v>
      </c>
      <c r="R1682" s="7">
        <v>10</v>
      </c>
      <c r="S1682" s="7">
        <v>0</v>
      </c>
      <c r="T1682" s="7">
        <v>10</v>
      </c>
      <c r="U1682" s="7">
        <v>42</v>
      </c>
      <c r="V1682" s="7">
        <v>3</v>
      </c>
      <c r="W1682" s="7">
        <v>16</v>
      </c>
      <c r="X1682" s="7">
        <v>57</v>
      </c>
      <c r="Y1682" s="7">
        <v>1</v>
      </c>
      <c r="Z1682" s="7">
        <v>0</v>
      </c>
      <c r="AA1682"/>
    </row>
    <row r="1683" spans="1:27" x14ac:dyDescent="0.25">
      <c r="A1683" s="24" t="str">
        <f t="shared" si="82"/>
        <v/>
      </c>
      <c r="B1683" s="24" t="str">
        <f t="shared" si="80"/>
        <v/>
      </c>
      <c r="C1683" s="24" t="str">
        <f t="shared" si="81"/>
        <v/>
      </c>
      <c r="D1683" s="24">
        <v>2026</v>
      </c>
      <c r="E1683" s="7" t="s">
        <v>1811</v>
      </c>
      <c r="F1683" s="7" t="s">
        <v>1806</v>
      </c>
      <c r="G1683" s="7" t="s">
        <v>37</v>
      </c>
      <c r="H1683" s="7" t="s">
        <v>40</v>
      </c>
      <c r="I1683" s="8">
        <v>0.25900000000000001</v>
      </c>
      <c r="J1683" s="8">
        <v>0.41799999999999998</v>
      </c>
      <c r="K1683" s="8">
        <v>0.36699999999999999</v>
      </c>
      <c r="L1683" s="8">
        <v>0.78600000000000003</v>
      </c>
      <c r="M1683" s="7">
        <v>52</v>
      </c>
      <c r="N1683" s="7">
        <v>202</v>
      </c>
      <c r="O1683" s="7">
        <v>147</v>
      </c>
      <c r="P1683" s="7">
        <v>25</v>
      </c>
      <c r="Q1683" s="7">
        <v>38</v>
      </c>
      <c r="R1683" s="7">
        <v>7</v>
      </c>
      <c r="S1683" s="7">
        <v>0</v>
      </c>
      <c r="T1683" s="7">
        <v>3</v>
      </c>
      <c r="U1683" s="7">
        <v>29</v>
      </c>
      <c r="V1683" s="7">
        <v>10</v>
      </c>
      <c r="W1683" s="7">
        <v>34</v>
      </c>
      <c r="X1683" s="7">
        <v>22</v>
      </c>
      <c r="Y1683" s="7">
        <v>4</v>
      </c>
      <c r="Z1683" s="7">
        <v>1</v>
      </c>
      <c r="AA1683"/>
    </row>
    <row r="1684" spans="1:27" x14ac:dyDescent="0.25">
      <c r="A1684" s="24" t="str">
        <f t="shared" si="82"/>
        <v/>
      </c>
      <c r="B1684" s="24">
        <f t="shared" si="80"/>
        <v>1</v>
      </c>
      <c r="C1684" s="24" t="str">
        <f t="shared" si="81"/>
        <v/>
      </c>
      <c r="D1684" s="24">
        <v>2026</v>
      </c>
      <c r="E1684" s="7" t="s">
        <v>1812</v>
      </c>
      <c r="F1684" s="7" t="s">
        <v>1806</v>
      </c>
      <c r="G1684" s="7" t="s">
        <v>37</v>
      </c>
      <c r="H1684" s="7" t="s">
        <v>35</v>
      </c>
      <c r="I1684" s="8">
        <v>0.247</v>
      </c>
      <c r="J1684" s="8">
        <v>0.38800000000000001</v>
      </c>
      <c r="K1684" s="8">
        <v>0.56100000000000005</v>
      </c>
      <c r="L1684" s="8">
        <v>0.94799999999999995</v>
      </c>
      <c r="M1684" s="7">
        <v>55</v>
      </c>
      <c r="N1684" s="7">
        <v>246</v>
      </c>
      <c r="O1684" s="7">
        <v>198</v>
      </c>
      <c r="P1684" s="7">
        <v>55</v>
      </c>
      <c r="Q1684" s="7">
        <v>49</v>
      </c>
      <c r="R1684" s="7">
        <v>8</v>
      </c>
      <c r="S1684" s="7">
        <v>3</v>
      </c>
      <c r="T1684" s="7">
        <v>16</v>
      </c>
      <c r="U1684" s="7">
        <v>47</v>
      </c>
      <c r="V1684" s="7">
        <v>14</v>
      </c>
      <c r="W1684" s="7">
        <v>32</v>
      </c>
      <c r="X1684" s="7">
        <v>59</v>
      </c>
      <c r="Y1684" s="7">
        <v>9</v>
      </c>
      <c r="Z1684" s="7">
        <v>1</v>
      </c>
      <c r="AA1684"/>
    </row>
    <row r="1685" spans="1:27" x14ac:dyDescent="0.25">
      <c r="A1685" s="24">
        <f t="shared" si="82"/>
        <v>1</v>
      </c>
      <c r="B1685" s="24" t="str">
        <f t="shared" si="80"/>
        <v/>
      </c>
      <c r="C1685" s="24" t="str">
        <f t="shared" si="81"/>
        <v/>
      </c>
      <c r="D1685" s="24">
        <v>2026</v>
      </c>
      <c r="E1685" s="7" t="s">
        <v>1813</v>
      </c>
      <c r="F1685" s="7" t="s">
        <v>1806</v>
      </c>
      <c r="G1685" s="7" t="s">
        <v>32</v>
      </c>
      <c r="H1685" s="7" t="s">
        <v>25</v>
      </c>
      <c r="I1685" s="8">
        <v>0.23799999999999999</v>
      </c>
      <c r="J1685" s="8">
        <v>0.309</v>
      </c>
      <c r="K1685" s="8">
        <v>0.33500000000000002</v>
      </c>
      <c r="L1685" s="8">
        <v>0.64500000000000002</v>
      </c>
      <c r="M1685" s="7">
        <v>46</v>
      </c>
      <c r="N1685" s="7">
        <v>184</v>
      </c>
      <c r="O1685" s="7">
        <v>164</v>
      </c>
      <c r="P1685" s="7">
        <v>24</v>
      </c>
      <c r="Q1685" s="7">
        <v>39</v>
      </c>
      <c r="R1685" s="7">
        <v>7</v>
      </c>
      <c r="S1685" s="7">
        <v>0</v>
      </c>
      <c r="T1685" s="7">
        <v>3</v>
      </c>
      <c r="U1685" s="7">
        <v>22</v>
      </c>
      <c r="V1685" s="7">
        <v>6</v>
      </c>
      <c r="W1685" s="7">
        <v>11</v>
      </c>
      <c r="X1685" s="7">
        <v>21</v>
      </c>
      <c r="Y1685" s="7">
        <v>4</v>
      </c>
      <c r="Z1685" s="7">
        <v>0</v>
      </c>
      <c r="AA1685"/>
    </row>
    <row r="1686" spans="1:27" x14ac:dyDescent="0.25">
      <c r="A1686" s="24">
        <f t="shared" si="82"/>
        <v>1</v>
      </c>
      <c r="B1686" s="24" t="str">
        <f t="shared" si="80"/>
        <v/>
      </c>
      <c r="C1686" s="24" t="str">
        <f t="shared" si="81"/>
        <v/>
      </c>
      <c r="D1686" s="24">
        <v>2026</v>
      </c>
      <c r="E1686" s="7" t="s">
        <v>1814</v>
      </c>
      <c r="F1686" s="7" t="s">
        <v>1806</v>
      </c>
      <c r="G1686" s="7" t="s">
        <v>29</v>
      </c>
      <c r="H1686" s="7" t="s">
        <v>30</v>
      </c>
      <c r="I1686" s="8">
        <v>0.23599999999999999</v>
      </c>
      <c r="J1686" s="8">
        <v>0.38500000000000001</v>
      </c>
      <c r="K1686" s="8">
        <v>0.42199999999999999</v>
      </c>
      <c r="L1686" s="8">
        <v>0.80800000000000005</v>
      </c>
      <c r="M1686" s="7">
        <v>49</v>
      </c>
      <c r="N1686" s="7">
        <v>208</v>
      </c>
      <c r="O1686" s="7">
        <v>161</v>
      </c>
      <c r="P1686" s="7">
        <v>28</v>
      </c>
      <c r="Q1686" s="7">
        <v>38</v>
      </c>
      <c r="R1686" s="7">
        <v>7</v>
      </c>
      <c r="S1686" s="7">
        <v>1</v>
      </c>
      <c r="T1686" s="7">
        <v>7</v>
      </c>
      <c r="U1686" s="7">
        <v>37</v>
      </c>
      <c r="V1686" s="7">
        <v>7</v>
      </c>
      <c r="W1686" s="7">
        <v>34</v>
      </c>
      <c r="X1686" s="7">
        <v>31</v>
      </c>
      <c r="Y1686" s="7">
        <v>3</v>
      </c>
      <c r="Z1686" s="7">
        <v>0</v>
      </c>
      <c r="AA1686"/>
    </row>
    <row r="1687" spans="1:27" x14ac:dyDescent="0.25">
      <c r="A1687" s="24" t="str">
        <f t="shared" si="82"/>
        <v/>
      </c>
      <c r="B1687" s="24" t="str">
        <f t="shared" si="80"/>
        <v/>
      </c>
      <c r="C1687" s="24" t="str">
        <f t="shared" si="81"/>
        <v/>
      </c>
      <c r="D1687" s="24">
        <v>2026</v>
      </c>
      <c r="E1687" s="7" t="s">
        <v>1815</v>
      </c>
      <c r="F1687" s="7" t="s">
        <v>1806</v>
      </c>
      <c r="G1687" s="7" t="s">
        <v>47</v>
      </c>
      <c r="H1687" s="7" t="s">
        <v>38</v>
      </c>
      <c r="I1687" s="8">
        <v>0.32</v>
      </c>
      <c r="J1687" s="8">
        <v>0.46899999999999997</v>
      </c>
      <c r="K1687" s="8">
        <v>0.48</v>
      </c>
      <c r="L1687" s="8">
        <v>0.94899999999999995</v>
      </c>
      <c r="M1687" s="7">
        <v>17</v>
      </c>
      <c r="N1687" s="7">
        <v>32</v>
      </c>
      <c r="O1687" s="7">
        <v>25</v>
      </c>
      <c r="P1687" s="7">
        <v>9</v>
      </c>
      <c r="Q1687" s="7">
        <v>8</v>
      </c>
      <c r="R1687" s="7">
        <v>1</v>
      </c>
      <c r="S1687" s="7">
        <v>0</v>
      </c>
      <c r="T1687" s="7">
        <v>1</v>
      </c>
      <c r="U1687" s="7">
        <v>4</v>
      </c>
      <c r="V1687" s="7">
        <v>0</v>
      </c>
      <c r="W1687" s="7">
        <v>7</v>
      </c>
      <c r="X1687" s="7">
        <v>13</v>
      </c>
      <c r="Y1687" s="7">
        <v>0</v>
      </c>
      <c r="Z1687" s="7">
        <v>0</v>
      </c>
      <c r="AA1687"/>
    </row>
    <row r="1688" spans="1:27" x14ac:dyDescent="0.25">
      <c r="A1688" s="24">
        <f t="shared" si="82"/>
        <v>1</v>
      </c>
      <c r="B1688" s="24" t="str">
        <f t="shared" si="80"/>
        <v/>
      </c>
      <c r="C1688" s="24" t="str">
        <f t="shared" si="81"/>
        <v/>
      </c>
      <c r="D1688" s="24">
        <v>2026</v>
      </c>
      <c r="E1688" s="7" t="s">
        <v>1816</v>
      </c>
      <c r="F1688" s="7" t="s">
        <v>1806</v>
      </c>
      <c r="G1688" s="7" t="s">
        <v>29</v>
      </c>
      <c r="H1688" s="7" t="s">
        <v>35</v>
      </c>
      <c r="I1688" s="8">
        <v>0.2</v>
      </c>
      <c r="J1688" s="8">
        <v>0.253</v>
      </c>
      <c r="K1688" s="8">
        <v>0.35699999999999998</v>
      </c>
      <c r="L1688" s="8">
        <v>0.61</v>
      </c>
      <c r="M1688" s="7">
        <v>27</v>
      </c>
      <c r="N1688" s="7">
        <v>76</v>
      </c>
      <c r="O1688" s="7">
        <v>70</v>
      </c>
      <c r="P1688" s="7">
        <v>7</v>
      </c>
      <c r="Q1688" s="7">
        <v>14</v>
      </c>
      <c r="R1688" s="7">
        <v>2</v>
      </c>
      <c r="S1688" s="7">
        <v>0</v>
      </c>
      <c r="T1688" s="7">
        <v>3</v>
      </c>
      <c r="U1688" s="7">
        <v>8</v>
      </c>
      <c r="V1688" s="7">
        <v>2</v>
      </c>
      <c r="W1688" s="7">
        <v>3</v>
      </c>
      <c r="X1688" s="7">
        <v>21</v>
      </c>
      <c r="Y1688" s="7">
        <v>3</v>
      </c>
      <c r="Z1688" s="7">
        <v>0</v>
      </c>
      <c r="AA1688"/>
    </row>
    <row r="1689" spans="1:27" x14ac:dyDescent="0.25">
      <c r="A1689" s="24" t="str">
        <f t="shared" si="82"/>
        <v/>
      </c>
      <c r="B1689" s="24" t="str">
        <f t="shared" si="80"/>
        <v/>
      </c>
      <c r="C1689" s="24">
        <f t="shared" si="81"/>
        <v>1</v>
      </c>
      <c r="D1689" s="24">
        <v>2026</v>
      </c>
      <c r="E1689" s="7" t="s">
        <v>1817</v>
      </c>
      <c r="F1689" s="7" t="s">
        <v>1806</v>
      </c>
      <c r="G1689" s="7" t="s">
        <v>24</v>
      </c>
      <c r="H1689" s="7" t="s">
        <v>38</v>
      </c>
      <c r="I1689" s="8">
        <v>0.192</v>
      </c>
      <c r="J1689" s="8">
        <v>0.27600000000000002</v>
      </c>
      <c r="K1689" s="8">
        <v>0.26900000000000002</v>
      </c>
      <c r="L1689" s="8">
        <v>0.54500000000000004</v>
      </c>
      <c r="M1689" s="7">
        <v>14</v>
      </c>
      <c r="N1689" s="7">
        <v>29</v>
      </c>
      <c r="O1689" s="7">
        <v>26</v>
      </c>
      <c r="P1689" s="7">
        <v>5</v>
      </c>
      <c r="Q1689" s="7">
        <v>5</v>
      </c>
      <c r="R1689" s="7">
        <v>2</v>
      </c>
      <c r="S1689" s="7">
        <v>0</v>
      </c>
      <c r="T1689" s="7">
        <v>0</v>
      </c>
      <c r="U1689" s="7">
        <v>3</v>
      </c>
      <c r="V1689" s="7">
        <v>1</v>
      </c>
      <c r="W1689" s="7">
        <v>2</v>
      </c>
      <c r="X1689" s="7">
        <v>10</v>
      </c>
      <c r="Y1689" s="7">
        <v>0</v>
      </c>
      <c r="Z1689" s="7">
        <v>0</v>
      </c>
      <c r="AA1689"/>
    </row>
    <row r="1690" spans="1:27" x14ac:dyDescent="0.25">
      <c r="A1690" s="24" t="str">
        <f t="shared" si="82"/>
        <v/>
      </c>
      <c r="B1690" s="24">
        <f t="shared" si="80"/>
        <v>1</v>
      </c>
      <c r="C1690" s="24">
        <f t="shared" si="81"/>
        <v>1</v>
      </c>
      <c r="D1690" s="24">
        <v>2026</v>
      </c>
      <c r="E1690" s="7" t="s">
        <v>1818</v>
      </c>
      <c r="F1690" s="7" t="s">
        <v>1806</v>
      </c>
      <c r="G1690" s="7" t="s">
        <v>37</v>
      </c>
      <c r="H1690" s="7" t="s">
        <v>38</v>
      </c>
      <c r="I1690" s="8">
        <v>0.15</v>
      </c>
      <c r="J1690" s="8">
        <v>0.32700000000000001</v>
      </c>
      <c r="K1690" s="8">
        <v>0.15</v>
      </c>
      <c r="L1690" s="8">
        <v>0.47699999999999998</v>
      </c>
      <c r="M1690" s="7">
        <v>19</v>
      </c>
      <c r="N1690" s="7">
        <v>52</v>
      </c>
      <c r="O1690" s="7">
        <v>40</v>
      </c>
      <c r="P1690" s="7">
        <v>4</v>
      </c>
      <c r="Q1690" s="7">
        <v>6</v>
      </c>
      <c r="R1690" s="7">
        <v>0</v>
      </c>
      <c r="S1690" s="7">
        <v>0</v>
      </c>
      <c r="T1690" s="7">
        <v>0</v>
      </c>
      <c r="U1690" s="7">
        <v>3</v>
      </c>
      <c r="V1690" s="7">
        <v>3</v>
      </c>
      <c r="W1690" s="7">
        <v>8</v>
      </c>
      <c r="X1690" s="7">
        <v>7</v>
      </c>
      <c r="Y1690" s="7">
        <v>1</v>
      </c>
      <c r="Z1690" s="7">
        <v>1</v>
      </c>
      <c r="AA1690"/>
    </row>
    <row r="1691" spans="1:27" x14ac:dyDescent="0.25">
      <c r="A1691" s="24" t="str">
        <f t="shared" si="82"/>
        <v/>
      </c>
      <c r="B1691" s="24" t="str">
        <f t="shared" si="80"/>
        <v/>
      </c>
      <c r="C1691" s="24">
        <f t="shared" si="81"/>
        <v>1</v>
      </c>
      <c r="D1691" s="24">
        <v>2026</v>
      </c>
      <c r="E1691" s="7" t="s">
        <v>1819</v>
      </c>
      <c r="F1691" s="7" t="s">
        <v>1806</v>
      </c>
      <c r="G1691" s="7" t="s">
        <v>24</v>
      </c>
      <c r="H1691" s="7" t="s">
        <v>27</v>
      </c>
      <c r="I1691" s="8">
        <v>0.14299999999999999</v>
      </c>
      <c r="J1691" s="8">
        <v>0.27800000000000002</v>
      </c>
      <c r="K1691" s="8">
        <v>0.28599999999999998</v>
      </c>
      <c r="L1691" s="8">
        <v>0.56299999999999994</v>
      </c>
      <c r="M1691" s="7">
        <v>11</v>
      </c>
      <c r="N1691" s="7">
        <v>38</v>
      </c>
      <c r="O1691" s="7">
        <v>28</v>
      </c>
      <c r="P1691" s="7">
        <v>8</v>
      </c>
      <c r="Q1691" s="7">
        <v>4</v>
      </c>
      <c r="R1691" s="7">
        <v>0</v>
      </c>
      <c r="S1691" s="7">
        <v>2</v>
      </c>
      <c r="T1691" s="7">
        <v>0</v>
      </c>
      <c r="U1691" s="7">
        <v>6</v>
      </c>
      <c r="V1691" s="7">
        <v>0</v>
      </c>
      <c r="W1691" s="7">
        <v>6</v>
      </c>
      <c r="X1691" s="7">
        <v>9</v>
      </c>
      <c r="Y1691" s="7">
        <v>4</v>
      </c>
      <c r="Z1691" s="7">
        <v>0</v>
      </c>
      <c r="AA1691"/>
    </row>
    <row r="1692" spans="1:27" x14ac:dyDescent="0.25">
      <c r="A1692" s="24">
        <f t="shared" si="82"/>
        <v>1</v>
      </c>
      <c r="B1692" s="24" t="str">
        <f t="shared" si="80"/>
        <v/>
      </c>
      <c r="C1692" s="24" t="str">
        <f t="shared" si="81"/>
        <v/>
      </c>
      <c r="D1692" s="24">
        <v>2026</v>
      </c>
      <c r="E1692" s="7" t="s">
        <v>1820</v>
      </c>
      <c r="F1692" s="7" t="s">
        <v>1821</v>
      </c>
      <c r="G1692" s="7" t="s">
        <v>29</v>
      </c>
      <c r="H1692" s="7" t="s">
        <v>25</v>
      </c>
      <c r="I1692" s="8">
        <v>0.30199999999999999</v>
      </c>
      <c r="J1692" s="8">
        <v>0.39500000000000002</v>
      </c>
      <c r="K1692" s="8">
        <v>0.36499999999999999</v>
      </c>
      <c r="L1692" s="8">
        <v>0.75900000000000001</v>
      </c>
      <c r="M1692" s="7">
        <v>45</v>
      </c>
      <c r="N1692" s="7">
        <v>189</v>
      </c>
      <c r="O1692" s="7">
        <v>159</v>
      </c>
      <c r="P1692" s="7">
        <v>30</v>
      </c>
      <c r="Q1692" s="7">
        <v>48</v>
      </c>
      <c r="R1692" s="7">
        <v>4</v>
      </c>
      <c r="S1692" s="7">
        <v>0</v>
      </c>
      <c r="T1692" s="7">
        <v>2</v>
      </c>
      <c r="U1692" s="7">
        <v>30</v>
      </c>
      <c r="V1692" s="7">
        <v>2</v>
      </c>
      <c r="W1692" s="7">
        <v>23</v>
      </c>
      <c r="X1692" s="7">
        <v>45</v>
      </c>
      <c r="Y1692" s="7">
        <v>0</v>
      </c>
      <c r="Z1692" s="7">
        <v>1</v>
      </c>
      <c r="AA1692"/>
    </row>
    <row r="1693" spans="1:27" x14ac:dyDescent="0.25">
      <c r="A1693" s="24">
        <f t="shared" si="82"/>
        <v>1</v>
      </c>
      <c r="B1693" s="24" t="str">
        <f t="shared" si="80"/>
        <v/>
      </c>
      <c r="C1693" s="24" t="str">
        <f t="shared" si="81"/>
        <v/>
      </c>
      <c r="D1693" s="24">
        <v>2026</v>
      </c>
      <c r="E1693" s="7" t="s">
        <v>1822</v>
      </c>
      <c r="F1693" s="7" t="s">
        <v>1821</v>
      </c>
      <c r="G1693" s="7" t="s">
        <v>29</v>
      </c>
      <c r="H1693" s="7" t="s">
        <v>25</v>
      </c>
      <c r="I1693" s="8">
        <v>0.29699999999999999</v>
      </c>
      <c r="J1693" s="8">
        <v>0.35599999999999998</v>
      </c>
      <c r="K1693" s="8">
        <v>0.45900000000000002</v>
      </c>
      <c r="L1693" s="8">
        <v>0.81599999999999995</v>
      </c>
      <c r="M1693" s="7">
        <v>52</v>
      </c>
      <c r="N1693" s="7">
        <v>234</v>
      </c>
      <c r="O1693" s="7">
        <v>209</v>
      </c>
      <c r="P1693" s="7">
        <v>41</v>
      </c>
      <c r="Q1693" s="7">
        <v>62</v>
      </c>
      <c r="R1693" s="7">
        <v>10</v>
      </c>
      <c r="S1693" s="7">
        <v>3</v>
      </c>
      <c r="T1693" s="7">
        <v>6</v>
      </c>
      <c r="U1693" s="7">
        <v>35</v>
      </c>
      <c r="V1693" s="7">
        <v>4</v>
      </c>
      <c r="W1693" s="7">
        <v>17</v>
      </c>
      <c r="X1693" s="7">
        <v>45</v>
      </c>
      <c r="Y1693" s="7">
        <v>8</v>
      </c>
      <c r="Z1693" s="7">
        <v>1</v>
      </c>
      <c r="AA1693"/>
    </row>
    <row r="1694" spans="1:27" x14ac:dyDescent="0.25">
      <c r="A1694" s="24" t="str">
        <f t="shared" si="82"/>
        <v/>
      </c>
      <c r="B1694" s="24" t="str">
        <f t="shared" si="80"/>
        <v/>
      </c>
      <c r="C1694" s="24" t="str">
        <f t="shared" si="81"/>
        <v/>
      </c>
      <c r="D1694" s="24">
        <v>2026</v>
      </c>
      <c r="E1694" s="7" t="s">
        <v>1823</v>
      </c>
      <c r="F1694" s="7" t="s">
        <v>1821</v>
      </c>
      <c r="G1694" s="7" t="s">
        <v>37</v>
      </c>
      <c r="H1694" s="7" t="s">
        <v>44</v>
      </c>
      <c r="I1694" s="8">
        <v>0.29199999999999998</v>
      </c>
      <c r="J1694" s="8">
        <v>0.35599999999999998</v>
      </c>
      <c r="K1694" s="8">
        <v>0.49199999999999999</v>
      </c>
      <c r="L1694" s="8">
        <v>0.84799999999999998</v>
      </c>
      <c r="M1694" s="7">
        <v>56</v>
      </c>
      <c r="N1694" s="7">
        <v>225</v>
      </c>
      <c r="O1694" s="7">
        <v>195</v>
      </c>
      <c r="P1694" s="7">
        <v>34</v>
      </c>
      <c r="Q1694" s="7">
        <v>57</v>
      </c>
      <c r="R1694" s="7">
        <v>10</v>
      </c>
      <c r="S1694" s="7">
        <v>1</v>
      </c>
      <c r="T1694" s="7">
        <v>9</v>
      </c>
      <c r="U1694" s="7">
        <v>35</v>
      </c>
      <c r="V1694" s="7">
        <v>7</v>
      </c>
      <c r="W1694" s="7">
        <v>14</v>
      </c>
      <c r="X1694" s="7">
        <v>48</v>
      </c>
      <c r="Y1694" s="7">
        <v>5</v>
      </c>
      <c r="Z1694" s="7">
        <v>1</v>
      </c>
      <c r="AA1694"/>
    </row>
    <row r="1695" spans="1:27" x14ac:dyDescent="0.25">
      <c r="A1695" s="24" t="str">
        <f t="shared" si="82"/>
        <v/>
      </c>
      <c r="B1695" s="24" t="str">
        <f t="shared" si="80"/>
        <v/>
      </c>
      <c r="C1695" s="24" t="str">
        <f t="shared" si="81"/>
        <v/>
      </c>
      <c r="D1695" s="24">
        <v>2026</v>
      </c>
      <c r="E1695" s="7" t="s">
        <v>1824</v>
      </c>
      <c r="F1695" s="7" t="s">
        <v>1821</v>
      </c>
      <c r="G1695" s="7" t="s">
        <v>24</v>
      </c>
      <c r="H1695" s="7" t="s">
        <v>40</v>
      </c>
      <c r="I1695" s="8">
        <v>0.28000000000000003</v>
      </c>
      <c r="J1695" s="8">
        <v>0.316</v>
      </c>
      <c r="K1695" s="8">
        <v>0.39</v>
      </c>
      <c r="L1695" s="8">
        <v>0.70599999999999996</v>
      </c>
      <c r="M1695" s="7">
        <v>54</v>
      </c>
      <c r="N1695" s="7">
        <v>235</v>
      </c>
      <c r="O1695" s="7">
        <v>218</v>
      </c>
      <c r="P1695" s="7">
        <v>31</v>
      </c>
      <c r="Q1695" s="7">
        <v>61</v>
      </c>
      <c r="R1695" s="7">
        <v>10</v>
      </c>
      <c r="S1695" s="7">
        <v>1</v>
      </c>
      <c r="T1695" s="7">
        <v>4</v>
      </c>
      <c r="U1695" s="7">
        <v>41</v>
      </c>
      <c r="V1695" s="7">
        <v>0</v>
      </c>
      <c r="W1695" s="7">
        <v>13</v>
      </c>
      <c r="X1695" s="7">
        <v>39</v>
      </c>
      <c r="Y1695" s="7">
        <v>1</v>
      </c>
      <c r="Z1695" s="7">
        <v>0</v>
      </c>
      <c r="AA1695"/>
    </row>
    <row r="1696" spans="1:27" x14ac:dyDescent="0.25">
      <c r="A1696" s="24" t="str">
        <f t="shared" si="82"/>
        <v/>
      </c>
      <c r="B1696" s="24" t="str">
        <f t="shared" si="80"/>
        <v/>
      </c>
      <c r="C1696" s="24">
        <f t="shared" si="81"/>
        <v>1</v>
      </c>
      <c r="D1696" s="24">
        <v>2026</v>
      </c>
      <c r="E1696" s="7" t="s">
        <v>1825</v>
      </c>
      <c r="F1696" s="7" t="s">
        <v>1821</v>
      </c>
      <c r="G1696" s="7" t="s">
        <v>37</v>
      </c>
      <c r="H1696" s="7" t="s">
        <v>35</v>
      </c>
      <c r="I1696" s="8">
        <v>0.26400000000000001</v>
      </c>
      <c r="J1696" s="8">
        <v>0.36799999999999999</v>
      </c>
      <c r="K1696" s="8">
        <v>0.45200000000000001</v>
      </c>
      <c r="L1696" s="8">
        <v>0.82</v>
      </c>
      <c r="M1696" s="7">
        <v>55</v>
      </c>
      <c r="N1696" s="7">
        <v>235</v>
      </c>
      <c r="O1696" s="7">
        <v>197</v>
      </c>
      <c r="P1696" s="7">
        <v>35</v>
      </c>
      <c r="Q1696" s="7">
        <v>52</v>
      </c>
      <c r="R1696" s="7">
        <v>6</v>
      </c>
      <c r="S1696" s="7">
        <v>2</v>
      </c>
      <c r="T1696" s="7">
        <v>9</v>
      </c>
      <c r="U1696" s="7">
        <v>30</v>
      </c>
      <c r="V1696" s="7">
        <v>7</v>
      </c>
      <c r="W1696" s="7">
        <v>26</v>
      </c>
      <c r="X1696" s="7">
        <v>39</v>
      </c>
      <c r="Y1696" s="7">
        <v>7</v>
      </c>
      <c r="Z1696" s="7">
        <v>2</v>
      </c>
      <c r="AA1696"/>
    </row>
    <row r="1697" spans="1:27" x14ac:dyDescent="0.25">
      <c r="A1697" s="24" t="str">
        <f t="shared" si="82"/>
        <v/>
      </c>
      <c r="B1697" s="24" t="str">
        <f t="shared" si="80"/>
        <v/>
      </c>
      <c r="C1697" s="24" t="str">
        <f t="shared" si="81"/>
        <v/>
      </c>
      <c r="D1697" s="24">
        <v>2026</v>
      </c>
      <c r="E1697" s="7" t="s">
        <v>1826</v>
      </c>
      <c r="F1697" s="7" t="s">
        <v>1821</v>
      </c>
      <c r="G1697" s="7" t="s">
        <v>37</v>
      </c>
      <c r="H1697" s="7" t="s">
        <v>33</v>
      </c>
      <c r="I1697" s="8">
        <v>0.249</v>
      </c>
      <c r="J1697" s="8">
        <v>0.36199999999999999</v>
      </c>
      <c r="K1697" s="8">
        <v>0.46300000000000002</v>
      </c>
      <c r="L1697" s="8">
        <v>0.82499999999999996</v>
      </c>
      <c r="M1697" s="7">
        <v>56</v>
      </c>
      <c r="N1697" s="7">
        <v>243</v>
      </c>
      <c r="O1697" s="7">
        <v>201</v>
      </c>
      <c r="P1697" s="7">
        <v>40</v>
      </c>
      <c r="Q1697" s="7">
        <v>50</v>
      </c>
      <c r="R1697" s="7">
        <v>9</v>
      </c>
      <c r="S1697" s="7">
        <v>2</v>
      </c>
      <c r="T1697" s="7">
        <v>10</v>
      </c>
      <c r="U1697" s="7">
        <v>37</v>
      </c>
      <c r="V1697" s="7">
        <v>7</v>
      </c>
      <c r="W1697" s="7">
        <v>31</v>
      </c>
      <c r="X1697" s="7">
        <v>46</v>
      </c>
      <c r="Y1697" s="7">
        <v>4</v>
      </c>
      <c r="Z1697" s="7">
        <v>0</v>
      </c>
      <c r="AA1697"/>
    </row>
    <row r="1698" spans="1:27" x14ac:dyDescent="0.25">
      <c r="A1698" s="24" t="str">
        <f t="shared" si="82"/>
        <v/>
      </c>
      <c r="B1698" s="24">
        <f t="shared" si="80"/>
        <v>1</v>
      </c>
      <c r="C1698" s="24" t="str">
        <f t="shared" si="81"/>
        <v/>
      </c>
      <c r="D1698" s="24">
        <v>2026</v>
      </c>
      <c r="E1698" s="7" t="s">
        <v>1827</v>
      </c>
      <c r="F1698" s="7" t="s">
        <v>1821</v>
      </c>
      <c r="G1698" s="7" t="s">
        <v>37</v>
      </c>
      <c r="H1698" s="7" t="s">
        <v>27</v>
      </c>
      <c r="I1698" s="8">
        <v>0.35199999999999998</v>
      </c>
      <c r="J1698" s="8">
        <v>0.436</v>
      </c>
      <c r="K1698" s="8">
        <v>0.53500000000000003</v>
      </c>
      <c r="L1698" s="8">
        <v>0.97199999999999998</v>
      </c>
      <c r="M1698" s="7">
        <v>36</v>
      </c>
      <c r="N1698" s="7">
        <v>166</v>
      </c>
      <c r="O1698" s="7">
        <v>142</v>
      </c>
      <c r="P1698" s="7">
        <v>31</v>
      </c>
      <c r="Q1698" s="7">
        <v>50</v>
      </c>
      <c r="R1698" s="7">
        <v>8</v>
      </c>
      <c r="S1698" s="7">
        <v>0</v>
      </c>
      <c r="T1698" s="7">
        <v>6</v>
      </c>
      <c r="U1698" s="7">
        <v>29</v>
      </c>
      <c r="V1698" s="7">
        <v>6</v>
      </c>
      <c r="W1698" s="7">
        <v>16</v>
      </c>
      <c r="X1698" s="7">
        <v>21</v>
      </c>
      <c r="Y1698" s="7">
        <v>13</v>
      </c>
      <c r="Z1698" s="7">
        <v>2</v>
      </c>
      <c r="AA1698"/>
    </row>
    <row r="1699" spans="1:27" x14ac:dyDescent="0.25">
      <c r="A1699" s="24">
        <f t="shared" si="82"/>
        <v>1</v>
      </c>
      <c r="B1699" s="24" t="str">
        <f t="shared" si="80"/>
        <v/>
      </c>
      <c r="C1699" s="24" t="str">
        <f t="shared" si="81"/>
        <v/>
      </c>
      <c r="D1699" s="24">
        <v>2026</v>
      </c>
      <c r="E1699" s="7" t="s">
        <v>1828</v>
      </c>
      <c r="F1699" s="7" t="s">
        <v>1821</v>
      </c>
      <c r="G1699" s="7" t="s">
        <v>32</v>
      </c>
      <c r="H1699" s="7" t="s">
        <v>164</v>
      </c>
      <c r="I1699" s="8">
        <v>0.33300000000000002</v>
      </c>
      <c r="J1699" s="8">
        <v>0.5</v>
      </c>
      <c r="K1699" s="8">
        <v>0.33300000000000002</v>
      </c>
      <c r="L1699" s="8">
        <v>0.83299999999999996</v>
      </c>
      <c r="M1699" s="7">
        <v>4</v>
      </c>
      <c r="N1699" s="7">
        <v>4</v>
      </c>
      <c r="O1699" s="7">
        <v>3</v>
      </c>
      <c r="P1699" s="7">
        <v>0</v>
      </c>
      <c r="Q1699" s="7">
        <v>1</v>
      </c>
      <c r="R1699" s="7">
        <v>0</v>
      </c>
      <c r="S1699" s="7">
        <v>0</v>
      </c>
      <c r="T1699" s="7">
        <v>0</v>
      </c>
      <c r="U1699" s="7">
        <v>0</v>
      </c>
      <c r="V1699" s="7">
        <v>1</v>
      </c>
      <c r="W1699" s="7">
        <v>0</v>
      </c>
      <c r="X1699" s="7">
        <v>2</v>
      </c>
      <c r="Y1699" s="7">
        <v>0</v>
      </c>
      <c r="Z1699" s="7">
        <v>0</v>
      </c>
      <c r="AA1699"/>
    </row>
    <row r="1700" spans="1:27" x14ac:dyDescent="0.25">
      <c r="A1700" s="24" t="str">
        <f t="shared" si="82"/>
        <v/>
      </c>
      <c r="B1700" s="24" t="str">
        <f t="shared" si="80"/>
        <v/>
      </c>
      <c r="C1700" s="24" t="str">
        <f t="shared" si="81"/>
        <v/>
      </c>
      <c r="D1700" s="24">
        <v>2026</v>
      </c>
      <c r="E1700" s="7" t="s">
        <v>1829</v>
      </c>
      <c r="F1700" s="7" t="s">
        <v>1821</v>
      </c>
      <c r="G1700" s="7" t="s">
        <v>47</v>
      </c>
      <c r="H1700" s="7" t="s">
        <v>42</v>
      </c>
      <c r="I1700" s="8">
        <v>0.31</v>
      </c>
      <c r="J1700" s="8">
        <v>0.41899999999999998</v>
      </c>
      <c r="K1700" s="8">
        <v>0.44800000000000001</v>
      </c>
      <c r="L1700" s="8">
        <v>0.86699999999999999</v>
      </c>
      <c r="M1700" s="7">
        <v>31</v>
      </c>
      <c r="N1700" s="7">
        <v>108</v>
      </c>
      <c r="O1700" s="7">
        <v>87</v>
      </c>
      <c r="P1700" s="7">
        <v>22</v>
      </c>
      <c r="Q1700" s="7">
        <v>27</v>
      </c>
      <c r="R1700" s="7">
        <v>6</v>
      </c>
      <c r="S1700" s="7">
        <v>0</v>
      </c>
      <c r="T1700" s="7">
        <v>2</v>
      </c>
      <c r="U1700" s="7">
        <v>10</v>
      </c>
      <c r="V1700" s="7">
        <v>8</v>
      </c>
      <c r="W1700" s="7">
        <v>9</v>
      </c>
      <c r="X1700" s="7">
        <v>19</v>
      </c>
      <c r="Y1700" s="7">
        <v>0</v>
      </c>
      <c r="Z1700" s="7">
        <v>0</v>
      </c>
      <c r="AA1700"/>
    </row>
    <row r="1701" spans="1:27" x14ac:dyDescent="0.25">
      <c r="A1701" s="24" t="str">
        <f t="shared" si="82"/>
        <v/>
      </c>
      <c r="B1701" s="24" t="str">
        <f t="shared" si="80"/>
        <v/>
      </c>
      <c r="C1701" s="24" t="str">
        <f t="shared" si="81"/>
        <v/>
      </c>
      <c r="D1701" s="24">
        <v>2026</v>
      </c>
      <c r="E1701" s="7" t="s">
        <v>1830</v>
      </c>
      <c r="F1701" s="7" t="s">
        <v>1821</v>
      </c>
      <c r="G1701" s="7" t="s">
        <v>24</v>
      </c>
      <c r="H1701" s="7" t="s">
        <v>30</v>
      </c>
      <c r="I1701" s="8">
        <v>0.27800000000000002</v>
      </c>
      <c r="J1701" s="8">
        <v>0.36399999999999999</v>
      </c>
      <c r="K1701" s="8">
        <v>0.45900000000000002</v>
      </c>
      <c r="L1701" s="8">
        <v>0.82299999999999995</v>
      </c>
      <c r="M1701" s="7">
        <v>39</v>
      </c>
      <c r="N1701" s="7">
        <v>151</v>
      </c>
      <c r="O1701" s="7">
        <v>133</v>
      </c>
      <c r="P1701" s="7">
        <v>21</v>
      </c>
      <c r="Q1701" s="7">
        <v>37</v>
      </c>
      <c r="R1701" s="7">
        <v>9</v>
      </c>
      <c r="S1701" s="7">
        <v>0</v>
      </c>
      <c r="T1701" s="7">
        <v>5</v>
      </c>
      <c r="U1701" s="7">
        <v>17</v>
      </c>
      <c r="V1701" s="7">
        <v>4</v>
      </c>
      <c r="W1701" s="7">
        <v>14</v>
      </c>
      <c r="X1701" s="7">
        <v>36</v>
      </c>
      <c r="Y1701" s="7">
        <v>3</v>
      </c>
      <c r="Z1701" s="7">
        <v>1</v>
      </c>
      <c r="AA1701"/>
    </row>
    <row r="1702" spans="1:27" x14ac:dyDescent="0.25">
      <c r="A1702" s="24" t="str">
        <f t="shared" si="82"/>
        <v/>
      </c>
      <c r="B1702" s="24" t="str">
        <f t="shared" si="80"/>
        <v/>
      </c>
      <c r="C1702" s="24" t="str">
        <f t="shared" si="81"/>
        <v/>
      </c>
      <c r="D1702" s="24">
        <v>2026</v>
      </c>
      <c r="E1702" s="7" t="s">
        <v>1831</v>
      </c>
      <c r="F1702" s="7" t="s">
        <v>1821</v>
      </c>
      <c r="G1702" s="7" t="s">
        <v>24</v>
      </c>
      <c r="H1702" s="7" t="s">
        <v>35</v>
      </c>
      <c r="I1702" s="8">
        <v>0.255</v>
      </c>
      <c r="J1702" s="8">
        <v>0.33</v>
      </c>
      <c r="K1702" s="8">
        <v>0.51</v>
      </c>
      <c r="L1702" s="8">
        <v>0.84</v>
      </c>
      <c r="M1702" s="7">
        <v>30</v>
      </c>
      <c r="N1702" s="7">
        <v>111</v>
      </c>
      <c r="O1702" s="7">
        <v>98</v>
      </c>
      <c r="P1702" s="7">
        <v>16</v>
      </c>
      <c r="Q1702" s="7">
        <v>25</v>
      </c>
      <c r="R1702" s="7">
        <v>2</v>
      </c>
      <c r="S1702" s="7">
        <v>1</v>
      </c>
      <c r="T1702" s="7">
        <v>7</v>
      </c>
      <c r="U1702" s="7">
        <v>15</v>
      </c>
      <c r="V1702" s="7">
        <v>7</v>
      </c>
      <c r="W1702" s="7">
        <v>4</v>
      </c>
      <c r="X1702" s="7">
        <v>18</v>
      </c>
      <c r="Y1702" s="7">
        <v>2</v>
      </c>
      <c r="Z1702" s="7">
        <v>3</v>
      </c>
      <c r="AA1702"/>
    </row>
    <row r="1703" spans="1:27" x14ac:dyDescent="0.25">
      <c r="A1703" s="24" t="str">
        <f t="shared" si="82"/>
        <v/>
      </c>
      <c r="B1703" s="24" t="str">
        <f t="shared" si="80"/>
        <v/>
      </c>
      <c r="C1703" s="24">
        <f t="shared" si="81"/>
        <v>1</v>
      </c>
      <c r="D1703" s="24">
        <v>2026</v>
      </c>
      <c r="E1703" s="7" t="s">
        <v>1832</v>
      </c>
      <c r="F1703" s="7" t="s">
        <v>1821</v>
      </c>
      <c r="G1703" s="7" t="s">
        <v>47</v>
      </c>
      <c r="H1703" s="7" t="s">
        <v>30</v>
      </c>
      <c r="I1703" s="8">
        <v>0.21</v>
      </c>
      <c r="J1703" s="8">
        <v>0.25800000000000001</v>
      </c>
      <c r="K1703" s="8">
        <v>0.28999999999999998</v>
      </c>
      <c r="L1703" s="8">
        <v>0.54800000000000004</v>
      </c>
      <c r="M1703" s="7">
        <v>32</v>
      </c>
      <c r="N1703" s="7">
        <v>68</v>
      </c>
      <c r="O1703" s="7">
        <v>62</v>
      </c>
      <c r="P1703" s="7">
        <v>12</v>
      </c>
      <c r="Q1703" s="7">
        <v>13</v>
      </c>
      <c r="R1703" s="7">
        <v>5</v>
      </c>
      <c r="S1703" s="7">
        <v>0</v>
      </c>
      <c r="T1703" s="7">
        <v>0</v>
      </c>
      <c r="U1703" s="7">
        <v>4</v>
      </c>
      <c r="V1703" s="7">
        <v>1</v>
      </c>
      <c r="W1703" s="7">
        <v>3</v>
      </c>
      <c r="X1703" s="7">
        <v>21</v>
      </c>
      <c r="Y1703" s="7">
        <v>4</v>
      </c>
      <c r="Z1703" s="7">
        <v>0</v>
      </c>
      <c r="AA1703"/>
    </row>
    <row r="1704" spans="1:27" x14ac:dyDescent="0.25">
      <c r="A1704" s="24">
        <f t="shared" si="82"/>
        <v>1</v>
      </c>
      <c r="B1704" s="24" t="str">
        <f t="shared" si="80"/>
        <v/>
      </c>
      <c r="C1704" s="24" t="str">
        <f t="shared" si="81"/>
        <v/>
      </c>
      <c r="D1704" s="24">
        <v>2026</v>
      </c>
      <c r="E1704" s="7" t="s">
        <v>1833</v>
      </c>
      <c r="F1704" s="7" t="s">
        <v>1821</v>
      </c>
      <c r="G1704" s="7" t="s">
        <v>29</v>
      </c>
      <c r="H1704" s="7" t="s">
        <v>30</v>
      </c>
      <c r="I1704" s="8">
        <v>0.20300000000000001</v>
      </c>
      <c r="J1704" s="8">
        <v>0.38200000000000001</v>
      </c>
      <c r="K1704" s="8">
        <v>0.31900000000000001</v>
      </c>
      <c r="L1704" s="8">
        <v>0.70099999999999996</v>
      </c>
      <c r="M1704" s="7">
        <v>26</v>
      </c>
      <c r="N1704" s="7">
        <v>89</v>
      </c>
      <c r="O1704" s="7">
        <v>69</v>
      </c>
      <c r="P1704" s="7">
        <v>11</v>
      </c>
      <c r="Q1704" s="7">
        <v>14</v>
      </c>
      <c r="R1704" s="7">
        <v>5</v>
      </c>
      <c r="S1704" s="7">
        <v>0</v>
      </c>
      <c r="T1704" s="7">
        <v>1</v>
      </c>
      <c r="U1704" s="7">
        <v>12</v>
      </c>
      <c r="V1704" s="7">
        <v>6</v>
      </c>
      <c r="W1704" s="7">
        <v>14</v>
      </c>
      <c r="X1704" s="7">
        <v>20</v>
      </c>
      <c r="Y1704" s="7">
        <v>0</v>
      </c>
      <c r="Z1704" s="7">
        <v>0</v>
      </c>
      <c r="AA1704"/>
    </row>
    <row r="1705" spans="1:27" x14ac:dyDescent="0.25">
      <c r="A1705" s="24" t="str">
        <f t="shared" si="82"/>
        <v/>
      </c>
      <c r="B1705" s="24" t="str">
        <f t="shared" si="80"/>
        <v/>
      </c>
      <c r="C1705" s="24">
        <f t="shared" si="81"/>
        <v>1</v>
      </c>
      <c r="D1705" s="24">
        <v>2026</v>
      </c>
      <c r="E1705" s="7" t="s">
        <v>1834</v>
      </c>
      <c r="F1705" s="7" t="s">
        <v>1821</v>
      </c>
      <c r="G1705" s="7" t="s">
        <v>47</v>
      </c>
      <c r="H1705" s="7" t="s">
        <v>42</v>
      </c>
      <c r="I1705" s="8">
        <v>0.188</v>
      </c>
      <c r="J1705" s="8">
        <v>0.26300000000000001</v>
      </c>
      <c r="K1705" s="8">
        <v>0.26100000000000001</v>
      </c>
      <c r="L1705" s="8">
        <v>0.52400000000000002</v>
      </c>
      <c r="M1705" s="7">
        <v>26</v>
      </c>
      <c r="N1705" s="7">
        <v>77</v>
      </c>
      <c r="O1705" s="7">
        <v>69</v>
      </c>
      <c r="P1705" s="7">
        <v>9</v>
      </c>
      <c r="Q1705" s="7">
        <v>13</v>
      </c>
      <c r="R1705" s="7">
        <v>2</v>
      </c>
      <c r="S1705" s="7">
        <v>0</v>
      </c>
      <c r="T1705" s="7">
        <v>1</v>
      </c>
      <c r="U1705" s="7">
        <v>7</v>
      </c>
      <c r="V1705" s="7">
        <v>1</v>
      </c>
      <c r="W1705" s="7">
        <v>6</v>
      </c>
      <c r="X1705" s="7">
        <v>15</v>
      </c>
      <c r="Y1705" s="7">
        <v>0</v>
      </c>
      <c r="Z1705" s="7">
        <v>0</v>
      </c>
      <c r="AA1705"/>
    </row>
    <row r="1706" spans="1:27" x14ac:dyDescent="0.25">
      <c r="A1706" s="24" t="str">
        <f t="shared" si="82"/>
        <v/>
      </c>
      <c r="B1706" s="24" t="str">
        <f t="shared" si="80"/>
        <v/>
      </c>
      <c r="C1706" s="24">
        <f t="shared" si="81"/>
        <v>1</v>
      </c>
      <c r="D1706" s="24">
        <v>2026</v>
      </c>
      <c r="E1706" s="7" t="s">
        <v>1835</v>
      </c>
      <c r="F1706" s="7" t="s">
        <v>1821</v>
      </c>
      <c r="G1706" s="7" t="s">
        <v>47</v>
      </c>
      <c r="H1706" s="7" t="s">
        <v>42</v>
      </c>
      <c r="I1706" s="8">
        <v>0.16700000000000001</v>
      </c>
      <c r="J1706" s="8">
        <v>0.309</v>
      </c>
      <c r="K1706" s="8">
        <v>0.23799999999999999</v>
      </c>
      <c r="L1706" s="8">
        <v>0.54700000000000004</v>
      </c>
      <c r="M1706" s="7">
        <v>24</v>
      </c>
      <c r="N1706" s="7">
        <v>56</v>
      </c>
      <c r="O1706" s="7">
        <v>42</v>
      </c>
      <c r="P1706" s="7">
        <v>10</v>
      </c>
      <c r="Q1706" s="7">
        <v>7</v>
      </c>
      <c r="R1706" s="7">
        <v>1</v>
      </c>
      <c r="S1706" s="7">
        <v>1</v>
      </c>
      <c r="T1706" s="7">
        <v>0</v>
      </c>
      <c r="U1706" s="7">
        <v>12</v>
      </c>
      <c r="V1706" s="7">
        <v>0</v>
      </c>
      <c r="W1706" s="7">
        <v>10</v>
      </c>
      <c r="X1706" s="7">
        <v>17</v>
      </c>
      <c r="Y1706" s="7">
        <v>0</v>
      </c>
      <c r="Z1706" s="7">
        <v>0</v>
      </c>
      <c r="AA1706"/>
    </row>
    <row r="1707" spans="1:27" x14ac:dyDescent="0.25">
      <c r="A1707" s="24">
        <f t="shared" si="82"/>
        <v>1</v>
      </c>
      <c r="B1707" s="24" t="str">
        <f t="shared" si="80"/>
        <v/>
      </c>
      <c r="C1707" s="24" t="str">
        <f t="shared" si="81"/>
        <v/>
      </c>
      <c r="D1707" s="24">
        <v>2026</v>
      </c>
      <c r="E1707" s="7" t="s">
        <v>1836</v>
      </c>
      <c r="F1707" s="7" t="s">
        <v>1821</v>
      </c>
      <c r="G1707" s="7" t="s">
        <v>29</v>
      </c>
      <c r="H1707" s="7" t="s">
        <v>35</v>
      </c>
      <c r="I1707" s="8">
        <v>0</v>
      </c>
      <c r="J1707" s="8">
        <v>0</v>
      </c>
      <c r="K1707" s="8">
        <v>0</v>
      </c>
      <c r="L1707" s="8">
        <v>0</v>
      </c>
      <c r="M1707" s="7">
        <v>3</v>
      </c>
      <c r="N1707" s="7">
        <v>5</v>
      </c>
      <c r="O1707" s="7">
        <v>5</v>
      </c>
      <c r="P1707" s="7">
        <v>1</v>
      </c>
      <c r="Q1707" s="7">
        <v>0</v>
      </c>
      <c r="R1707" s="7">
        <v>0</v>
      </c>
      <c r="S1707" s="7">
        <v>0</v>
      </c>
      <c r="T1707" s="7">
        <v>0</v>
      </c>
      <c r="U1707" s="7">
        <v>0</v>
      </c>
      <c r="V1707" s="7">
        <v>0</v>
      </c>
      <c r="W1707" s="7">
        <v>0</v>
      </c>
      <c r="X1707" s="7">
        <v>3</v>
      </c>
      <c r="Y1707" s="7">
        <v>0</v>
      </c>
      <c r="Z1707" s="7">
        <v>0</v>
      </c>
      <c r="AA1707"/>
    </row>
    <row r="1708" spans="1:27" x14ac:dyDescent="0.25">
      <c r="A1708" s="24" t="str">
        <f t="shared" si="82"/>
        <v/>
      </c>
      <c r="B1708" s="24" t="str">
        <f t="shared" si="80"/>
        <v/>
      </c>
      <c r="C1708" s="24" t="str">
        <f t="shared" si="81"/>
        <v/>
      </c>
      <c r="D1708" s="24">
        <v>2026</v>
      </c>
      <c r="E1708" s="7" t="s">
        <v>1837</v>
      </c>
      <c r="F1708" s="7" t="s">
        <v>1838</v>
      </c>
      <c r="G1708" s="7" t="s">
        <v>24</v>
      </c>
      <c r="H1708" s="7" t="s">
        <v>30</v>
      </c>
      <c r="I1708" s="8">
        <v>0.33900000000000002</v>
      </c>
      <c r="J1708" s="8">
        <v>0.41699999999999998</v>
      </c>
      <c r="K1708" s="8">
        <v>0.72</v>
      </c>
      <c r="L1708" s="8">
        <v>1.1379999999999999</v>
      </c>
      <c r="M1708" s="7">
        <v>45</v>
      </c>
      <c r="N1708" s="7">
        <v>218</v>
      </c>
      <c r="O1708" s="7">
        <v>186</v>
      </c>
      <c r="P1708" s="7">
        <v>47</v>
      </c>
      <c r="Q1708" s="7">
        <v>63</v>
      </c>
      <c r="R1708" s="7">
        <v>9</v>
      </c>
      <c r="S1708" s="7">
        <v>1</v>
      </c>
      <c r="T1708" s="7">
        <v>20</v>
      </c>
      <c r="U1708" s="7">
        <v>47</v>
      </c>
      <c r="V1708" s="7">
        <v>4</v>
      </c>
      <c r="W1708" s="7">
        <v>24</v>
      </c>
      <c r="X1708" s="7">
        <v>57</v>
      </c>
      <c r="Y1708" s="7">
        <v>7</v>
      </c>
      <c r="Z1708" s="7">
        <v>3</v>
      </c>
      <c r="AA1708"/>
    </row>
    <row r="1709" spans="1:27" x14ac:dyDescent="0.25">
      <c r="A1709" s="24">
        <f t="shared" si="82"/>
        <v>1</v>
      </c>
      <c r="B1709" s="24" t="str">
        <f t="shared" si="80"/>
        <v/>
      </c>
      <c r="C1709" s="24" t="str">
        <f t="shared" si="81"/>
        <v/>
      </c>
      <c r="D1709" s="24">
        <v>2026</v>
      </c>
      <c r="E1709" s="7" t="s">
        <v>1839</v>
      </c>
      <c r="F1709" s="7" t="s">
        <v>1838</v>
      </c>
      <c r="G1709" s="7" t="s">
        <v>29</v>
      </c>
      <c r="H1709" s="7" t="s">
        <v>40</v>
      </c>
      <c r="I1709" s="8">
        <v>0.28999999999999998</v>
      </c>
      <c r="J1709" s="8">
        <v>0.38700000000000001</v>
      </c>
      <c r="K1709" s="8">
        <v>0.47099999999999997</v>
      </c>
      <c r="L1709" s="8">
        <v>0.85899999999999999</v>
      </c>
      <c r="M1709" s="7">
        <v>56</v>
      </c>
      <c r="N1709" s="7">
        <v>248</v>
      </c>
      <c r="O1709" s="7">
        <v>210</v>
      </c>
      <c r="P1709" s="7">
        <v>37</v>
      </c>
      <c r="Q1709" s="7">
        <v>61</v>
      </c>
      <c r="R1709" s="7">
        <v>13</v>
      </c>
      <c r="S1709" s="7">
        <v>2</v>
      </c>
      <c r="T1709" s="7">
        <v>7</v>
      </c>
      <c r="U1709" s="7">
        <v>37</v>
      </c>
      <c r="V1709" s="7">
        <v>3</v>
      </c>
      <c r="W1709" s="7">
        <v>32</v>
      </c>
      <c r="X1709" s="7">
        <v>52</v>
      </c>
      <c r="Y1709" s="7">
        <v>10</v>
      </c>
      <c r="Z1709" s="7">
        <v>3</v>
      </c>
      <c r="AA1709"/>
    </row>
    <row r="1710" spans="1:27" x14ac:dyDescent="0.25">
      <c r="A1710" s="24" t="str">
        <f t="shared" si="82"/>
        <v/>
      </c>
      <c r="B1710" s="24" t="str">
        <f t="shared" si="80"/>
        <v/>
      </c>
      <c r="C1710" s="24" t="str">
        <f t="shared" si="81"/>
        <v/>
      </c>
      <c r="D1710" s="24">
        <v>2026</v>
      </c>
      <c r="E1710" s="7" t="s">
        <v>1841</v>
      </c>
      <c r="F1710" s="7" t="s">
        <v>1838</v>
      </c>
      <c r="G1710" s="7" t="s">
        <v>37</v>
      </c>
      <c r="H1710" s="7" t="s">
        <v>33</v>
      </c>
      <c r="I1710" s="8">
        <v>0.27400000000000002</v>
      </c>
      <c r="J1710" s="8">
        <v>0.33700000000000002</v>
      </c>
      <c r="K1710" s="8">
        <v>0.40200000000000002</v>
      </c>
      <c r="L1710" s="8">
        <v>0.73899999999999999</v>
      </c>
      <c r="M1710" s="7">
        <v>48</v>
      </c>
      <c r="N1710" s="7">
        <v>200</v>
      </c>
      <c r="O1710" s="7">
        <v>179</v>
      </c>
      <c r="P1710" s="7">
        <v>28</v>
      </c>
      <c r="Q1710" s="7">
        <v>49</v>
      </c>
      <c r="R1710" s="7">
        <v>8</v>
      </c>
      <c r="S1710" s="7">
        <v>3</v>
      </c>
      <c r="T1710" s="7">
        <v>3</v>
      </c>
      <c r="U1710" s="7">
        <v>20</v>
      </c>
      <c r="V1710" s="7">
        <v>1</v>
      </c>
      <c r="W1710" s="7">
        <v>17</v>
      </c>
      <c r="X1710" s="7">
        <v>57</v>
      </c>
      <c r="Y1710" s="7">
        <v>9</v>
      </c>
      <c r="Z1710" s="7">
        <v>2</v>
      </c>
      <c r="AA1710"/>
    </row>
    <row r="1711" spans="1:27" x14ac:dyDescent="0.25">
      <c r="A1711" s="24">
        <f t="shared" si="82"/>
        <v>1</v>
      </c>
      <c r="B1711" s="24" t="str">
        <f t="shared" si="80"/>
        <v/>
      </c>
      <c r="C1711" s="24" t="str">
        <f t="shared" si="81"/>
        <v/>
      </c>
      <c r="D1711" s="24">
        <v>2026</v>
      </c>
      <c r="E1711" s="7" t="s">
        <v>1840</v>
      </c>
      <c r="F1711" s="7" t="s">
        <v>1838</v>
      </c>
      <c r="G1711" s="7" t="s">
        <v>32</v>
      </c>
      <c r="H1711" s="7" t="s">
        <v>35</v>
      </c>
      <c r="I1711" s="8">
        <v>0.27</v>
      </c>
      <c r="J1711" s="8">
        <v>0.38800000000000001</v>
      </c>
      <c r="K1711" s="8">
        <v>0.40500000000000003</v>
      </c>
      <c r="L1711" s="8">
        <v>0.79300000000000004</v>
      </c>
      <c r="M1711" s="7">
        <v>56</v>
      </c>
      <c r="N1711" s="7">
        <v>246</v>
      </c>
      <c r="O1711" s="7">
        <v>200</v>
      </c>
      <c r="P1711" s="7">
        <v>37</v>
      </c>
      <c r="Q1711" s="7">
        <v>54</v>
      </c>
      <c r="R1711" s="7">
        <v>10</v>
      </c>
      <c r="S1711" s="7">
        <v>4</v>
      </c>
      <c r="T1711" s="7">
        <v>3</v>
      </c>
      <c r="U1711" s="7">
        <v>26</v>
      </c>
      <c r="V1711" s="7">
        <v>8</v>
      </c>
      <c r="W1711" s="7">
        <v>33</v>
      </c>
      <c r="X1711" s="7">
        <v>43</v>
      </c>
      <c r="Y1711" s="7">
        <v>2</v>
      </c>
      <c r="Z1711" s="7">
        <v>2</v>
      </c>
      <c r="AA1711"/>
    </row>
    <row r="1712" spans="1:27" x14ac:dyDescent="0.25">
      <c r="A1712" s="24" t="str">
        <f t="shared" si="82"/>
        <v/>
      </c>
      <c r="B1712" s="24" t="str">
        <f t="shared" si="80"/>
        <v/>
      </c>
      <c r="C1712" s="24" t="str">
        <f t="shared" si="81"/>
        <v/>
      </c>
      <c r="D1712" s="24">
        <v>2026</v>
      </c>
      <c r="E1712" s="7" t="s">
        <v>1842</v>
      </c>
      <c r="F1712" s="7" t="s">
        <v>1838</v>
      </c>
      <c r="G1712" s="7" t="s">
        <v>37</v>
      </c>
      <c r="H1712" s="7" t="s">
        <v>27</v>
      </c>
      <c r="I1712" s="8">
        <v>0.245</v>
      </c>
      <c r="J1712" s="8">
        <v>0.40100000000000002</v>
      </c>
      <c r="K1712" s="8">
        <v>0.37</v>
      </c>
      <c r="L1712" s="8">
        <v>0.77</v>
      </c>
      <c r="M1712" s="7">
        <v>55</v>
      </c>
      <c r="N1712" s="7">
        <v>233</v>
      </c>
      <c r="O1712" s="7">
        <v>184</v>
      </c>
      <c r="P1712" s="7">
        <v>28</v>
      </c>
      <c r="Q1712" s="7">
        <v>45</v>
      </c>
      <c r="R1712" s="7">
        <v>8</v>
      </c>
      <c r="S1712" s="7">
        <v>3</v>
      </c>
      <c r="T1712" s="7">
        <v>3</v>
      </c>
      <c r="U1712" s="7">
        <v>26</v>
      </c>
      <c r="V1712" s="7">
        <v>5</v>
      </c>
      <c r="W1712" s="7">
        <v>43</v>
      </c>
      <c r="X1712" s="7">
        <v>60</v>
      </c>
      <c r="Y1712" s="7">
        <v>11</v>
      </c>
      <c r="Z1712" s="7">
        <v>3</v>
      </c>
      <c r="AA1712"/>
    </row>
    <row r="1713" spans="1:27" x14ac:dyDescent="0.25">
      <c r="A1713" s="24">
        <f t="shared" si="82"/>
        <v>1</v>
      </c>
      <c r="B1713" s="24" t="str">
        <f t="shared" si="80"/>
        <v/>
      </c>
      <c r="C1713" s="24" t="str">
        <f t="shared" si="81"/>
        <v/>
      </c>
      <c r="D1713" s="24">
        <v>2026</v>
      </c>
      <c r="E1713" s="7" t="s">
        <v>1843</v>
      </c>
      <c r="F1713" s="7" t="s">
        <v>1838</v>
      </c>
      <c r="G1713" s="7" t="s">
        <v>29</v>
      </c>
      <c r="H1713" s="7" t="s">
        <v>25</v>
      </c>
      <c r="I1713" s="8">
        <v>0.23300000000000001</v>
      </c>
      <c r="J1713" s="8">
        <v>0.34699999999999998</v>
      </c>
      <c r="K1713" s="8">
        <v>0.35599999999999998</v>
      </c>
      <c r="L1713" s="8">
        <v>0.70299999999999996</v>
      </c>
      <c r="M1713" s="7">
        <v>44</v>
      </c>
      <c r="N1713" s="7">
        <v>175</v>
      </c>
      <c r="O1713" s="7">
        <v>146</v>
      </c>
      <c r="P1713" s="7">
        <v>20</v>
      </c>
      <c r="Q1713" s="7">
        <v>34</v>
      </c>
      <c r="R1713" s="7">
        <v>6</v>
      </c>
      <c r="S1713" s="7">
        <v>0</v>
      </c>
      <c r="T1713" s="7">
        <v>4</v>
      </c>
      <c r="U1713" s="7">
        <v>15</v>
      </c>
      <c r="V1713" s="7">
        <v>3</v>
      </c>
      <c r="W1713" s="7">
        <v>23</v>
      </c>
      <c r="X1713" s="7">
        <v>49</v>
      </c>
      <c r="Y1713" s="7">
        <v>0</v>
      </c>
      <c r="Z1713" s="7">
        <v>0</v>
      </c>
      <c r="AA1713"/>
    </row>
    <row r="1714" spans="1:27" x14ac:dyDescent="0.25">
      <c r="A1714" s="24">
        <f t="shared" si="82"/>
        <v>1</v>
      </c>
      <c r="B1714" s="24" t="str">
        <f t="shared" si="80"/>
        <v/>
      </c>
      <c r="C1714" s="24" t="str">
        <f t="shared" si="81"/>
        <v/>
      </c>
      <c r="D1714" s="24">
        <v>2026</v>
      </c>
      <c r="E1714" s="7" t="s">
        <v>1844</v>
      </c>
      <c r="F1714" s="7" t="s">
        <v>1838</v>
      </c>
      <c r="G1714" s="7" t="s">
        <v>29</v>
      </c>
      <c r="H1714" s="7" t="s">
        <v>42</v>
      </c>
      <c r="I1714" s="8">
        <v>0.22600000000000001</v>
      </c>
      <c r="J1714" s="8">
        <v>0.36099999999999999</v>
      </c>
      <c r="K1714" s="8">
        <v>0.3</v>
      </c>
      <c r="L1714" s="8">
        <v>0.66100000000000003</v>
      </c>
      <c r="M1714" s="7">
        <v>57</v>
      </c>
      <c r="N1714" s="7">
        <v>236</v>
      </c>
      <c r="O1714" s="7">
        <v>190</v>
      </c>
      <c r="P1714" s="7">
        <v>25</v>
      </c>
      <c r="Q1714" s="7">
        <v>43</v>
      </c>
      <c r="R1714" s="7">
        <v>11</v>
      </c>
      <c r="S1714" s="7">
        <v>0</v>
      </c>
      <c r="T1714" s="7">
        <v>1</v>
      </c>
      <c r="U1714" s="7">
        <v>19</v>
      </c>
      <c r="V1714" s="7">
        <v>10</v>
      </c>
      <c r="W1714" s="7">
        <v>31</v>
      </c>
      <c r="X1714" s="7">
        <v>27</v>
      </c>
      <c r="Y1714" s="7">
        <v>3</v>
      </c>
      <c r="Z1714" s="7">
        <v>3</v>
      </c>
      <c r="AA1714"/>
    </row>
    <row r="1715" spans="1:27" x14ac:dyDescent="0.25">
      <c r="A1715" s="24">
        <f t="shared" si="82"/>
        <v>1</v>
      </c>
      <c r="B1715" s="24" t="str">
        <f t="shared" si="80"/>
        <v/>
      </c>
      <c r="C1715" s="24" t="str">
        <f t="shared" si="81"/>
        <v/>
      </c>
      <c r="D1715" s="24">
        <v>2026</v>
      </c>
      <c r="E1715" s="7" t="s">
        <v>1845</v>
      </c>
      <c r="F1715" s="7" t="s">
        <v>1838</v>
      </c>
      <c r="G1715" s="7" t="s">
        <v>32</v>
      </c>
      <c r="H1715" s="7" t="s">
        <v>44</v>
      </c>
      <c r="I1715" s="8">
        <v>0.221</v>
      </c>
      <c r="J1715" s="8">
        <v>0.33700000000000002</v>
      </c>
      <c r="K1715" s="8">
        <v>0.39700000000000002</v>
      </c>
      <c r="L1715" s="8">
        <v>0.73399999999999999</v>
      </c>
      <c r="M1715" s="7">
        <v>43</v>
      </c>
      <c r="N1715" s="7">
        <v>164</v>
      </c>
      <c r="O1715" s="7">
        <v>136</v>
      </c>
      <c r="P1715" s="7">
        <v>22</v>
      </c>
      <c r="Q1715" s="7">
        <v>30</v>
      </c>
      <c r="R1715" s="7">
        <v>5</v>
      </c>
      <c r="S1715" s="7">
        <v>2</v>
      </c>
      <c r="T1715" s="7">
        <v>5</v>
      </c>
      <c r="U1715" s="7">
        <v>15</v>
      </c>
      <c r="V1715" s="7">
        <v>0</v>
      </c>
      <c r="W1715" s="7">
        <v>25</v>
      </c>
      <c r="X1715" s="7">
        <v>43</v>
      </c>
      <c r="Y1715" s="7">
        <v>3</v>
      </c>
      <c r="Z1715" s="7">
        <v>0</v>
      </c>
      <c r="AA1715"/>
    </row>
    <row r="1716" spans="1:27" x14ac:dyDescent="0.25">
      <c r="A1716" s="24" t="str">
        <f t="shared" si="82"/>
        <v/>
      </c>
      <c r="B1716" s="24" t="str">
        <f t="shared" si="80"/>
        <v/>
      </c>
      <c r="C1716" s="24" t="str">
        <f t="shared" si="81"/>
        <v/>
      </c>
      <c r="D1716" s="24">
        <v>2026</v>
      </c>
      <c r="E1716" s="7" t="s">
        <v>1846</v>
      </c>
      <c r="F1716" s="7" t="s">
        <v>1838</v>
      </c>
      <c r="G1716" s="7" t="s">
        <v>24</v>
      </c>
      <c r="H1716" s="7" t="s">
        <v>44</v>
      </c>
      <c r="I1716" s="8">
        <v>0.5</v>
      </c>
      <c r="J1716" s="8">
        <v>0.5</v>
      </c>
      <c r="K1716" s="8">
        <v>0.5</v>
      </c>
      <c r="L1716" s="8">
        <v>1</v>
      </c>
      <c r="M1716" s="7">
        <v>2</v>
      </c>
      <c r="N1716" s="7">
        <v>2</v>
      </c>
      <c r="O1716" s="7">
        <v>2</v>
      </c>
      <c r="P1716" s="7">
        <v>0</v>
      </c>
      <c r="Q1716" s="7">
        <v>1</v>
      </c>
      <c r="R1716" s="7">
        <v>0</v>
      </c>
      <c r="S1716" s="7">
        <v>0</v>
      </c>
      <c r="T1716" s="7">
        <v>0</v>
      </c>
      <c r="U1716" s="7">
        <v>0</v>
      </c>
      <c r="V1716" s="7">
        <v>0</v>
      </c>
      <c r="W1716" s="7">
        <v>0</v>
      </c>
      <c r="X1716" s="7">
        <v>0</v>
      </c>
      <c r="Y1716" s="7">
        <v>0</v>
      </c>
      <c r="Z1716" s="7">
        <v>0</v>
      </c>
      <c r="AA1716"/>
    </row>
    <row r="1717" spans="1:27" x14ac:dyDescent="0.25">
      <c r="A1717" s="24" t="str">
        <f t="shared" si="82"/>
        <v/>
      </c>
      <c r="B1717" s="24" t="str">
        <f t="shared" si="80"/>
        <v/>
      </c>
      <c r="C1717" s="24" t="str">
        <f t="shared" si="81"/>
        <v/>
      </c>
      <c r="D1717" s="24">
        <v>2026</v>
      </c>
      <c r="E1717" s="7" t="s">
        <v>1847</v>
      </c>
      <c r="F1717" s="7" t="s">
        <v>1838</v>
      </c>
      <c r="G1717" s="7" t="s">
        <v>37</v>
      </c>
      <c r="H1717" s="7" t="s">
        <v>38</v>
      </c>
      <c r="I1717" s="8">
        <v>0.311</v>
      </c>
      <c r="J1717" s="8">
        <v>0.38100000000000001</v>
      </c>
      <c r="K1717" s="8">
        <v>0.66200000000000003</v>
      </c>
      <c r="L1717" s="8">
        <v>1.0429999999999999</v>
      </c>
      <c r="M1717" s="7">
        <v>39</v>
      </c>
      <c r="N1717" s="7">
        <v>170</v>
      </c>
      <c r="O1717" s="7">
        <v>148</v>
      </c>
      <c r="P1717" s="7">
        <v>30</v>
      </c>
      <c r="Q1717" s="7">
        <v>46</v>
      </c>
      <c r="R1717" s="7">
        <v>10</v>
      </c>
      <c r="S1717" s="7">
        <v>3</v>
      </c>
      <c r="T1717" s="7">
        <v>12</v>
      </c>
      <c r="U1717" s="7">
        <v>36</v>
      </c>
      <c r="V1717" s="7">
        <v>5</v>
      </c>
      <c r="W1717" s="7">
        <v>13</v>
      </c>
      <c r="X1717" s="7">
        <v>50</v>
      </c>
      <c r="Y1717" s="7">
        <v>3</v>
      </c>
      <c r="Z1717" s="7">
        <v>0</v>
      </c>
      <c r="AA1717"/>
    </row>
    <row r="1718" spans="1:27" x14ac:dyDescent="0.25">
      <c r="A1718" s="24" t="str">
        <f t="shared" si="82"/>
        <v/>
      </c>
      <c r="B1718" s="24" t="str">
        <f t="shared" si="80"/>
        <v/>
      </c>
      <c r="C1718" s="24" t="str">
        <f t="shared" si="81"/>
        <v/>
      </c>
      <c r="D1718" s="24">
        <v>2026</v>
      </c>
      <c r="E1718" s="7" t="s">
        <v>1848</v>
      </c>
      <c r="F1718" s="7" t="s">
        <v>1838</v>
      </c>
      <c r="G1718" s="7" t="s">
        <v>47</v>
      </c>
      <c r="H1718" s="7" t="s">
        <v>35</v>
      </c>
      <c r="I1718" s="8">
        <v>0.29099999999999998</v>
      </c>
      <c r="J1718" s="8">
        <v>0.35199999999999998</v>
      </c>
      <c r="K1718" s="8">
        <v>0.52700000000000002</v>
      </c>
      <c r="L1718" s="8">
        <v>0.88</v>
      </c>
      <c r="M1718" s="7">
        <v>28</v>
      </c>
      <c r="N1718" s="7">
        <v>126</v>
      </c>
      <c r="O1718" s="7">
        <v>110</v>
      </c>
      <c r="P1718" s="7">
        <v>22</v>
      </c>
      <c r="Q1718" s="7">
        <v>32</v>
      </c>
      <c r="R1718" s="7">
        <v>8</v>
      </c>
      <c r="S1718" s="7">
        <v>0</v>
      </c>
      <c r="T1718" s="7">
        <v>6</v>
      </c>
      <c r="U1718" s="7">
        <v>21</v>
      </c>
      <c r="V1718" s="7">
        <v>2</v>
      </c>
      <c r="W1718" s="7">
        <v>9</v>
      </c>
      <c r="X1718" s="7">
        <v>31</v>
      </c>
      <c r="Y1718" s="7">
        <v>3</v>
      </c>
      <c r="Z1718" s="7">
        <v>3</v>
      </c>
      <c r="AA1718"/>
    </row>
    <row r="1719" spans="1:27" x14ac:dyDescent="0.25">
      <c r="A1719" s="24" t="str">
        <f t="shared" si="82"/>
        <v/>
      </c>
      <c r="B1719" s="24" t="str">
        <f t="shared" si="80"/>
        <v/>
      </c>
      <c r="C1719" s="24" t="str">
        <f t="shared" si="81"/>
        <v/>
      </c>
      <c r="D1719" s="24">
        <v>2026</v>
      </c>
      <c r="E1719" s="7" t="s">
        <v>1849</v>
      </c>
      <c r="F1719" s="7" t="s">
        <v>1838</v>
      </c>
      <c r="G1719" s="7" t="s">
        <v>47</v>
      </c>
      <c r="H1719" s="7" t="s">
        <v>38</v>
      </c>
      <c r="I1719" s="8">
        <v>0.24</v>
      </c>
      <c r="J1719" s="8">
        <v>0.39400000000000002</v>
      </c>
      <c r="K1719" s="8">
        <v>0.32</v>
      </c>
      <c r="L1719" s="8">
        <v>0.71399999999999997</v>
      </c>
      <c r="M1719" s="7">
        <v>14</v>
      </c>
      <c r="N1719" s="7">
        <v>33</v>
      </c>
      <c r="O1719" s="7">
        <v>25</v>
      </c>
      <c r="P1719" s="7">
        <v>3</v>
      </c>
      <c r="Q1719" s="7">
        <v>6</v>
      </c>
      <c r="R1719" s="7">
        <v>2</v>
      </c>
      <c r="S1719" s="7">
        <v>0</v>
      </c>
      <c r="T1719" s="7">
        <v>0</v>
      </c>
      <c r="U1719" s="7">
        <v>8</v>
      </c>
      <c r="V1719" s="7">
        <v>4</v>
      </c>
      <c r="W1719" s="7">
        <v>3</v>
      </c>
      <c r="X1719" s="7">
        <v>8</v>
      </c>
      <c r="Y1719" s="7">
        <v>2</v>
      </c>
      <c r="Z1719" s="7">
        <v>0</v>
      </c>
      <c r="AA1719"/>
    </row>
    <row r="1720" spans="1:27" x14ac:dyDescent="0.25">
      <c r="A1720" s="24" t="str">
        <f t="shared" si="82"/>
        <v/>
      </c>
      <c r="B1720" s="24" t="str">
        <f t="shared" si="80"/>
        <v/>
      </c>
      <c r="C1720" s="24" t="str">
        <f t="shared" si="81"/>
        <v/>
      </c>
      <c r="D1720" s="24">
        <v>2026</v>
      </c>
      <c r="E1720" s="7" t="s">
        <v>1850</v>
      </c>
      <c r="F1720" s="7" t="s">
        <v>1838</v>
      </c>
      <c r="G1720" s="7" t="s">
        <v>47</v>
      </c>
      <c r="H1720" s="7" t="s">
        <v>33</v>
      </c>
      <c r="I1720" s="8">
        <v>0.22900000000000001</v>
      </c>
      <c r="J1720" s="8">
        <v>0.27</v>
      </c>
      <c r="K1720" s="8">
        <v>0.34899999999999998</v>
      </c>
      <c r="L1720" s="8">
        <v>0.61899999999999999</v>
      </c>
      <c r="M1720" s="7">
        <v>26</v>
      </c>
      <c r="N1720" s="7">
        <v>89</v>
      </c>
      <c r="O1720" s="7">
        <v>83</v>
      </c>
      <c r="P1720" s="7">
        <v>19</v>
      </c>
      <c r="Q1720" s="7">
        <v>19</v>
      </c>
      <c r="R1720" s="7">
        <v>0</v>
      </c>
      <c r="S1720" s="7">
        <v>2</v>
      </c>
      <c r="T1720" s="7">
        <v>2</v>
      </c>
      <c r="U1720" s="7">
        <v>12</v>
      </c>
      <c r="V1720" s="7">
        <v>1</v>
      </c>
      <c r="W1720" s="7">
        <v>4</v>
      </c>
      <c r="X1720" s="7">
        <v>27</v>
      </c>
      <c r="Y1720" s="7">
        <v>8</v>
      </c>
      <c r="Z1720" s="7">
        <v>1</v>
      </c>
      <c r="AA1720"/>
    </row>
    <row r="1721" spans="1:27" x14ac:dyDescent="0.25">
      <c r="A1721" s="24" t="str">
        <f t="shared" si="82"/>
        <v/>
      </c>
      <c r="B1721" s="24" t="str">
        <f t="shared" si="80"/>
        <v/>
      </c>
      <c r="C1721" s="24" t="str">
        <f t="shared" si="81"/>
        <v/>
      </c>
      <c r="D1721" s="24">
        <v>2026</v>
      </c>
      <c r="E1721" s="7" t="s">
        <v>1851</v>
      </c>
      <c r="F1721" s="7" t="s">
        <v>1838</v>
      </c>
      <c r="G1721" s="7" t="s">
        <v>47</v>
      </c>
      <c r="H1721" s="7" t="s">
        <v>38</v>
      </c>
      <c r="I1721" s="8">
        <v>0.216</v>
      </c>
      <c r="J1721" s="8">
        <v>0.27500000000000002</v>
      </c>
      <c r="K1721" s="8">
        <v>0.27</v>
      </c>
      <c r="L1721" s="8">
        <v>0.54500000000000004</v>
      </c>
      <c r="M1721" s="7">
        <v>19</v>
      </c>
      <c r="N1721" s="7">
        <v>40</v>
      </c>
      <c r="O1721" s="7">
        <v>37</v>
      </c>
      <c r="P1721" s="7">
        <v>3</v>
      </c>
      <c r="Q1721" s="7">
        <v>8</v>
      </c>
      <c r="R1721" s="7">
        <v>2</v>
      </c>
      <c r="S1721" s="7">
        <v>0</v>
      </c>
      <c r="T1721" s="7">
        <v>0</v>
      </c>
      <c r="U1721" s="7">
        <v>7</v>
      </c>
      <c r="V1721" s="7">
        <v>0</v>
      </c>
      <c r="W1721" s="7">
        <v>3</v>
      </c>
      <c r="X1721" s="7">
        <v>13</v>
      </c>
      <c r="Y1721" s="7">
        <v>2</v>
      </c>
      <c r="Z1721" s="7">
        <v>0</v>
      </c>
      <c r="AA1721"/>
    </row>
    <row r="1722" spans="1:27" x14ac:dyDescent="0.25">
      <c r="A1722" s="24">
        <f t="shared" si="82"/>
        <v>1</v>
      </c>
      <c r="B1722" s="24" t="str">
        <f t="shared" si="80"/>
        <v/>
      </c>
      <c r="C1722" s="24" t="str">
        <f t="shared" si="81"/>
        <v/>
      </c>
      <c r="D1722" s="24">
        <v>2026</v>
      </c>
      <c r="E1722" s="7" t="s">
        <v>1852</v>
      </c>
      <c r="F1722" s="7" t="s">
        <v>1838</v>
      </c>
      <c r="G1722" s="7" t="s">
        <v>29</v>
      </c>
      <c r="H1722" s="7" t="s">
        <v>35</v>
      </c>
      <c r="I1722" s="8">
        <v>0.19400000000000001</v>
      </c>
      <c r="J1722" s="8">
        <v>0.316</v>
      </c>
      <c r="K1722" s="8">
        <v>0.22600000000000001</v>
      </c>
      <c r="L1722" s="8">
        <v>0.54200000000000004</v>
      </c>
      <c r="M1722" s="7">
        <v>23</v>
      </c>
      <c r="N1722" s="7">
        <v>76</v>
      </c>
      <c r="O1722" s="7">
        <v>62</v>
      </c>
      <c r="P1722" s="7">
        <v>6</v>
      </c>
      <c r="Q1722" s="7">
        <v>12</v>
      </c>
      <c r="R1722" s="7">
        <v>2</v>
      </c>
      <c r="S1722" s="7">
        <v>0</v>
      </c>
      <c r="T1722" s="7">
        <v>0</v>
      </c>
      <c r="U1722" s="7">
        <v>4</v>
      </c>
      <c r="V1722" s="7">
        <v>4</v>
      </c>
      <c r="W1722" s="7">
        <v>8</v>
      </c>
      <c r="X1722" s="7">
        <v>15</v>
      </c>
      <c r="Y1722" s="7">
        <v>8</v>
      </c>
      <c r="Z1722" s="7">
        <v>3</v>
      </c>
      <c r="AA1722"/>
    </row>
    <row r="1723" spans="1:27" x14ac:dyDescent="0.25">
      <c r="A1723" s="24" t="str">
        <f t="shared" si="82"/>
        <v/>
      </c>
      <c r="B1723" s="24" t="str">
        <f t="shared" si="80"/>
        <v/>
      </c>
      <c r="C1723" s="24" t="str">
        <f t="shared" si="81"/>
        <v/>
      </c>
      <c r="D1723" s="24">
        <v>2026</v>
      </c>
      <c r="E1723" s="7" t="s">
        <v>1853</v>
      </c>
      <c r="F1723" s="7" t="s">
        <v>1838</v>
      </c>
      <c r="G1723" s="7" t="s">
        <v>37</v>
      </c>
      <c r="H1723" s="7" t="s">
        <v>25</v>
      </c>
      <c r="I1723" s="8">
        <v>0.111</v>
      </c>
      <c r="J1723" s="8">
        <v>0.28599999999999998</v>
      </c>
      <c r="K1723" s="8">
        <v>0.111</v>
      </c>
      <c r="L1723" s="8">
        <v>0.39700000000000002</v>
      </c>
      <c r="M1723" s="7">
        <v>7</v>
      </c>
      <c r="N1723" s="7">
        <v>14</v>
      </c>
      <c r="O1723" s="7">
        <v>9</v>
      </c>
      <c r="P1723" s="7">
        <v>1</v>
      </c>
      <c r="Q1723" s="7">
        <v>1</v>
      </c>
      <c r="R1723" s="7">
        <v>0</v>
      </c>
      <c r="S1723" s="7">
        <v>0</v>
      </c>
      <c r="T1723" s="7">
        <v>0</v>
      </c>
      <c r="U1723" s="7">
        <v>3</v>
      </c>
      <c r="V1723" s="7">
        <v>3</v>
      </c>
      <c r="W1723" s="7">
        <v>0</v>
      </c>
      <c r="X1723" s="7">
        <v>4</v>
      </c>
      <c r="Y1723" s="7">
        <v>1</v>
      </c>
      <c r="Z1723" s="7">
        <v>0</v>
      </c>
      <c r="AA1723"/>
    </row>
    <row r="1724" spans="1:27" x14ac:dyDescent="0.25">
      <c r="A1724" s="24" t="str">
        <f t="shared" si="82"/>
        <v/>
      </c>
      <c r="B1724" s="24" t="str">
        <f t="shared" si="80"/>
        <v/>
      </c>
      <c r="C1724" s="24" t="str">
        <f t="shared" si="81"/>
        <v/>
      </c>
      <c r="D1724" s="24">
        <v>2026</v>
      </c>
      <c r="E1724" s="7" t="s">
        <v>1854</v>
      </c>
      <c r="F1724" s="7" t="s">
        <v>1838</v>
      </c>
      <c r="G1724" s="7" t="s">
        <v>24</v>
      </c>
      <c r="H1724" s="7" t="s">
        <v>64</v>
      </c>
      <c r="I1724" s="8">
        <v>0</v>
      </c>
      <c r="J1724" s="8">
        <v>0</v>
      </c>
      <c r="K1724" s="8">
        <v>0</v>
      </c>
      <c r="L1724" s="8">
        <v>0</v>
      </c>
      <c r="M1724" s="7">
        <v>1</v>
      </c>
      <c r="N1724" s="7">
        <v>4</v>
      </c>
      <c r="O1724" s="7">
        <v>4</v>
      </c>
      <c r="P1724" s="7">
        <v>0</v>
      </c>
      <c r="Q1724" s="7">
        <v>0</v>
      </c>
      <c r="R1724" s="7">
        <v>0</v>
      </c>
      <c r="S1724" s="7">
        <v>0</v>
      </c>
      <c r="T1724" s="7">
        <v>0</v>
      </c>
      <c r="U1724" s="7">
        <v>0</v>
      </c>
      <c r="V1724" s="7">
        <v>0</v>
      </c>
      <c r="W1724" s="7">
        <v>0</v>
      </c>
      <c r="X1724" s="7">
        <v>3</v>
      </c>
      <c r="Y1724" s="7">
        <v>0</v>
      </c>
      <c r="Z1724" s="7">
        <v>0</v>
      </c>
      <c r="AA1724"/>
    </row>
    <row r="1725" spans="1:27" x14ac:dyDescent="0.25">
      <c r="A1725" s="24">
        <f t="shared" si="82"/>
        <v>1</v>
      </c>
      <c r="B1725" s="24" t="str">
        <f t="shared" si="80"/>
        <v/>
      </c>
      <c r="C1725" s="24" t="str">
        <f t="shared" si="81"/>
        <v/>
      </c>
      <c r="D1725" s="24">
        <v>2026</v>
      </c>
      <c r="E1725" s="7" t="s">
        <v>1855</v>
      </c>
      <c r="F1725" s="7" t="s">
        <v>1856</v>
      </c>
      <c r="G1725" s="7" t="s">
        <v>29</v>
      </c>
      <c r="H1725" s="7" t="s">
        <v>25</v>
      </c>
      <c r="I1725" s="8">
        <v>0.33700000000000002</v>
      </c>
      <c r="J1725" s="8">
        <v>0.437</v>
      </c>
      <c r="K1725" s="8">
        <v>0.60299999999999998</v>
      </c>
      <c r="L1725" s="8">
        <v>1.04</v>
      </c>
      <c r="M1725" s="7">
        <v>51</v>
      </c>
      <c r="N1725" s="7">
        <v>231</v>
      </c>
      <c r="O1725" s="7">
        <v>184</v>
      </c>
      <c r="P1725" s="7">
        <v>49</v>
      </c>
      <c r="Q1725" s="7">
        <v>62</v>
      </c>
      <c r="R1725" s="7">
        <v>10</v>
      </c>
      <c r="S1725" s="7">
        <v>0</v>
      </c>
      <c r="T1725" s="7">
        <v>13</v>
      </c>
      <c r="U1725" s="7">
        <v>53</v>
      </c>
      <c r="V1725" s="7">
        <v>16</v>
      </c>
      <c r="W1725" s="7">
        <v>23</v>
      </c>
      <c r="X1725" s="7">
        <v>28</v>
      </c>
      <c r="Y1725" s="7">
        <v>6</v>
      </c>
      <c r="Z1725" s="7">
        <v>3</v>
      </c>
      <c r="AA1725"/>
    </row>
    <row r="1726" spans="1:27" x14ac:dyDescent="0.25">
      <c r="A1726" s="24" t="str">
        <f t="shared" si="82"/>
        <v/>
      </c>
      <c r="B1726" s="24" t="str">
        <f t="shared" si="80"/>
        <v/>
      </c>
      <c r="C1726" s="24" t="str">
        <f t="shared" si="81"/>
        <v/>
      </c>
      <c r="D1726" s="24">
        <v>2026</v>
      </c>
      <c r="E1726" s="7" t="s">
        <v>1857</v>
      </c>
      <c r="F1726" s="7" t="s">
        <v>1856</v>
      </c>
      <c r="G1726" s="7" t="s">
        <v>37</v>
      </c>
      <c r="H1726" s="7" t="s">
        <v>35</v>
      </c>
      <c r="I1726" s="8">
        <v>0.32500000000000001</v>
      </c>
      <c r="J1726" s="8">
        <v>0.434</v>
      </c>
      <c r="K1726" s="8">
        <v>0.57199999999999995</v>
      </c>
      <c r="L1726" s="8">
        <v>1.006</v>
      </c>
      <c r="M1726" s="7">
        <v>53</v>
      </c>
      <c r="N1726" s="7">
        <v>237</v>
      </c>
      <c r="O1726" s="7">
        <v>194</v>
      </c>
      <c r="P1726" s="7">
        <v>47</v>
      </c>
      <c r="Q1726" s="7">
        <v>63</v>
      </c>
      <c r="R1726" s="7">
        <v>11</v>
      </c>
      <c r="S1726" s="7">
        <v>2</v>
      </c>
      <c r="T1726" s="7">
        <v>11</v>
      </c>
      <c r="U1726" s="7">
        <v>56</v>
      </c>
      <c r="V1726" s="7">
        <v>10</v>
      </c>
      <c r="W1726" s="7">
        <v>29</v>
      </c>
      <c r="X1726" s="7">
        <v>31</v>
      </c>
      <c r="Y1726" s="7">
        <v>15</v>
      </c>
      <c r="Z1726" s="7">
        <v>1</v>
      </c>
      <c r="AA1726"/>
    </row>
    <row r="1727" spans="1:27" x14ac:dyDescent="0.25">
      <c r="A1727" s="24">
        <f t="shared" si="82"/>
        <v>1</v>
      </c>
      <c r="B1727" s="24" t="str">
        <f t="shared" si="80"/>
        <v/>
      </c>
      <c r="C1727" s="24" t="str">
        <f t="shared" si="81"/>
        <v/>
      </c>
      <c r="D1727" s="24">
        <v>2026</v>
      </c>
      <c r="E1727" s="7" t="s">
        <v>1858</v>
      </c>
      <c r="F1727" s="7" t="s">
        <v>1856</v>
      </c>
      <c r="G1727" s="7" t="s">
        <v>29</v>
      </c>
      <c r="H1727" s="7" t="s">
        <v>33</v>
      </c>
      <c r="I1727" s="8">
        <v>0.29599999999999999</v>
      </c>
      <c r="J1727" s="8">
        <v>0.46700000000000003</v>
      </c>
      <c r="K1727" s="8">
        <v>0.46400000000000002</v>
      </c>
      <c r="L1727" s="8">
        <v>0.93</v>
      </c>
      <c r="M1727" s="7">
        <v>53</v>
      </c>
      <c r="N1727" s="7">
        <v>240</v>
      </c>
      <c r="O1727" s="7">
        <v>179</v>
      </c>
      <c r="P1727" s="7">
        <v>49</v>
      </c>
      <c r="Q1727" s="7">
        <v>53</v>
      </c>
      <c r="R1727" s="7">
        <v>12</v>
      </c>
      <c r="S1727" s="7">
        <v>0</v>
      </c>
      <c r="T1727" s="7">
        <v>6</v>
      </c>
      <c r="U1727" s="7">
        <v>33</v>
      </c>
      <c r="V1727" s="7">
        <v>16</v>
      </c>
      <c r="W1727" s="7">
        <v>43</v>
      </c>
      <c r="X1727" s="7">
        <v>28</v>
      </c>
      <c r="Y1727" s="7">
        <v>17</v>
      </c>
      <c r="Z1727" s="7">
        <v>5</v>
      </c>
      <c r="AA1727"/>
    </row>
    <row r="1728" spans="1:27" x14ac:dyDescent="0.25">
      <c r="A1728" s="24" t="str">
        <f t="shared" si="82"/>
        <v/>
      </c>
      <c r="B1728" s="24" t="str">
        <f t="shared" si="80"/>
        <v/>
      </c>
      <c r="C1728" s="24" t="str">
        <f t="shared" si="81"/>
        <v/>
      </c>
      <c r="D1728" s="24">
        <v>2026</v>
      </c>
      <c r="E1728" s="7" t="s">
        <v>1859</v>
      </c>
      <c r="F1728" s="7" t="s">
        <v>1856</v>
      </c>
      <c r="G1728" s="7" t="s">
        <v>37</v>
      </c>
      <c r="H1728" s="7" t="s">
        <v>40</v>
      </c>
      <c r="I1728" s="8">
        <v>0.29099999999999998</v>
      </c>
      <c r="J1728" s="8">
        <v>0.42799999999999999</v>
      </c>
      <c r="K1728" s="8">
        <v>0.48699999999999999</v>
      </c>
      <c r="L1728" s="8">
        <v>0.91500000000000004</v>
      </c>
      <c r="M1728" s="7">
        <v>51</v>
      </c>
      <c r="N1728" s="7">
        <v>254</v>
      </c>
      <c r="O1728" s="7">
        <v>199</v>
      </c>
      <c r="P1728" s="7">
        <v>52</v>
      </c>
      <c r="Q1728" s="7">
        <v>58</v>
      </c>
      <c r="R1728" s="7">
        <v>16</v>
      </c>
      <c r="S1728" s="7">
        <v>4</v>
      </c>
      <c r="T1728" s="7">
        <v>5</v>
      </c>
      <c r="U1728" s="7">
        <v>35</v>
      </c>
      <c r="V1728" s="7">
        <v>4</v>
      </c>
      <c r="W1728" s="7">
        <v>45</v>
      </c>
      <c r="X1728" s="7">
        <v>32</v>
      </c>
      <c r="Y1728" s="7">
        <v>14</v>
      </c>
      <c r="Z1728" s="7">
        <v>1</v>
      </c>
      <c r="AA1728"/>
    </row>
    <row r="1729" spans="1:27" x14ac:dyDescent="0.25">
      <c r="A1729" s="24">
        <f t="shared" si="82"/>
        <v>1</v>
      </c>
      <c r="B1729" s="24" t="str">
        <f t="shared" si="80"/>
        <v/>
      </c>
      <c r="C1729" s="24" t="str">
        <f t="shared" si="81"/>
        <v/>
      </c>
      <c r="D1729" s="24">
        <v>2026</v>
      </c>
      <c r="E1729" s="7" t="s">
        <v>1860</v>
      </c>
      <c r="F1729" s="7" t="s">
        <v>1856</v>
      </c>
      <c r="G1729" s="7" t="s">
        <v>29</v>
      </c>
      <c r="H1729" s="7" t="s">
        <v>42</v>
      </c>
      <c r="I1729" s="8">
        <v>0.28999999999999998</v>
      </c>
      <c r="J1729" s="8">
        <v>0.42</v>
      </c>
      <c r="K1729" s="8">
        <v>0.38300000000000001</v>
      </c>
      <c r="L1729" s="8">
        <v>0.80300000000000005</v>
      </c>
      <c r="M1729" s="7">
        <v>40</v>
      </c>
      <c r="N1729" s="7">
        <v>137</v>
      </c>
      <c r="O1729" s="7">
        <v>107</v>
      </c>
      <c r="P1729" s="7">
        <v>28</v>
      </c>
      <c r="Q1729" s="7">
        <v>31</v>
      </c>
      <c r="R1729" s="7">
        <v>7</v>
      </c>
      <c r="S1729" s="7">
        <v>0</v>
      </c>
      <c r="T1729" s="7">
        <v>1</v>
      </c>
      <c r="U1729" s="7">
        <v>10</v>
      </c>
      <c r="V1729" s="7">
        <v>6</v>
      </c>
      <c r="W1729" s="7">
        <v>18</v>
      </c>
      <c r="X1729" s="7">
        <v>18</v>
      </c>
      <c r="Y1729" s="7">
        <v>3</v>
      </c>
      <c r="Z1729" s="7">
        <v>0</v>
      </c>
      <c r="AA1729"/>
    </row>
    <row r="1730" spans="1:27" x14ac:dyDescent="0.25">
      <c r="A1730" s="24" t="str">
        <f t="shared" si="82"/>
        <v/>
      </c>
      <c r="B1730" s="24" t="str">
        <f t="shared" ref="B1730:B1793" si="83">IF(COUNTIFS(Draft_Player,$E1730),COUNTIFS(Draft_Player,$E1730),"")</f>
        <v/>
      </c>
      <c r="C1730" s="24" t="str">
        <f t="shared" ref="C1730:C1793" si="84">IF(COUNTIFS(Transfers_Player,$E1730),COUNTIFS(Transfers_Player,$E1730),"")</f>
        <v/>
      </c>
      <c r="D1730" s="24">
        <v>2026</v>
      </c>
      <c r="E1730" s="7" t="s">
        <v>1861</v>
      </c>
      <c r="F1730" s="7" t="s">
        <v>1856</v>
      </c>
      <c r="G1730" s="7" t="s">
        <v>37</v>
      </c>
      <c r="H1730" s="7" t="s">
        <v>30</v>
      </c>
      <c r="I1730" s="8">
        <v>0.26900000000000002</v>
      </c>
      <c r="J1730" s="8">
        <v>0.35599999999999998</v>
      </c>
      <c r="K1730" s="8">
        <v>0.495</v>
      </c>
      <c r="L1730" s="8">
        <v>0.85099999999999998</v>
      </c>
      <c r="M1730" s="7">
        <v>51</v>
      </c>
      <c r="N1730" s="7">
        <v>216</v>
      </c>
      <c r="O1730" s="7">
        <v>182</v>
      </c>
      <c r="P1730" s="7">
        <v>35</v>
      </c>
      <c r="Q1730" s="7">
        <v>49</v>
      </c>
      <c r="R1730" s="7">
        <v>8</v>
      </c>
      <c r="S1730" s="7">
        <v>3</v>
      </c>
      <c r="T1730" s="7">
        <v>9</v>
      </c>
      <c r="U1730" s="7">
        <v>46</v>
      </c>
      <c r="V1730" s="7">
        <v>2</v>
      </c>
      <c r="W1730" s="7">
        <v>26</v>
      </c>
      <c r="X1730" s="7">
        <v>41</v>
      </c>
      <c r="Y1730" s="7">
        <v>9</v>
      </c>
      <c r="Z1730" s="7">
        <v>1</v>
      </c>
      <c r="AA1730"/>
    </row>
    <row r="1731" spans="1:27" x14ac:dyDescent="0.25">
      <c r="A1731" s="24">
        <f t="shared" ref="A1731:A1794" si="85">IF(OR(G1731="SR", G1731="GR"), 1, "")</f>
        <v>1</v>
      </c>
      <c r="B1731" s="24" t="str">
        <f t="shared" si="83"/>
        <v/>
      </c>
      <c r="C1731" s="24" t="str">
        <f t="shared" si="84"/>
        <v/>
      </c>
      <c r="D1731" s="24">
        <v>2026</v>
      </c>
      <c r="E1731" s="7" t="s">
        <v>1862</v>
      </c>
      <c r="F1731" s="7" t="s">
        <v>1856</v>
      </c>
      <c r="G1731" s="7" t="s">
        <v>29</v>
      </c>
      <c r="H1731" s="7" t="s">
        <v>44</v>
      </c>
      <c r="I1731" s="8">
        <v>0.26400000000000001</v>
      </c>
      <c r="J1731" s="8">
        <v>0.35699999999999998</v>
      </c>
      <c r="K1731" s="8">
        <v>0.56299999999999994</v>
      </c>
      <c r="L1731" s="8">
        <v>0.91900000000000004</v>
      </c>
      <c r="M1731" s="7">
        <v>45</v>
      </c>
      <c r="N1731" s="7">
        <v>172</v>
      </c>
      <c r="O1731" s="7">
        <v>144</v>
      </c>
      <c r="P1731" s="7">
        <v>25</v>
      </c>
      <c r="Q1731" s="7">
        <v>38</v>
      </c>
      <c r="R1731" s="7">
        <v>13</v>
      </c>
      <c r="S1731" s="7">
        <v>0</v>
      </c>
      <c r="T1731" s="7">
        <v>10</v>
      </c>
      <c r="U1731" s="7">
        <v>30</v>
      </c>
      <c r="V1731" s="7">
        <v>6</v>
      </c>
      <c r="W1731" s="7">
        <v>17</v>
      </c>
      <c r="X1731" s="7">
        <v>45</v>
      </c>
      <c r="Y1731" s="7">
        <v>1</v>
      </c>
      <c r="Z1731" s="7">
        <v>1</v>
      </c>
      <c r="AA1731"/>
    </row>
    <row r="1732" spans="1:27" x14ac:dyDescent="0.25">
      <c r="A1732" s="24">
        <f t="shared" si="85"/>
        <v>1</v>
      </c>
      <c r="B1732" s="24" t="str">
        <f t="shared" si="83"/>
        <v/>
      </c>
      <c r="C1732" s="24" t="str">
        <f t="shared" si="84"/>
        <v/>
      </c>
      <c r="D1732" s="24">
        <v>2026</v>
      </c>
      <c r="E1732" s="7" t="s">
        <v>1863</v>
      </c>
      <c r="F1732" s="7" t="s">
        <v>1856</v>
      </c>
      <c r="G1732" s="7" t="s">
        <v>29</v>
      </c>
      <c r="H1732" s="7" t="s">
        <v>27</v>
      </c>
      <c r="I1732" s="8">
        <v>0.25900000000000001</v>
      </c>
      <c r="J1732" s="8">
        <v>0.32300000000000001</v>
      </c>
      <c r="K1732" s="8">
        <v>0.56599999999999995</v>
      </c>
      <c r="L1732" s="8">
        <v>0.88900000000000001</v>
      </c>
      <c r="M1732" s="7">
        <v>52</v>
      </c>
      <c r="N1732" s="7">
        <v>236</v>
      </c>
      <c r="O1732" s="7">
        <v>212</v>
      </c>
      <c r="P1732" s="7">
        <v>54</v>
      </c>
      <c r="Q1732" s="7">
        <v>55</v>
      </c>
      <c r="R1732" s="7">
        <v>16</v>
      </c>
      <c r="S1732" s="7">
        <v>2</v>
      </c>
      <c r="T1732" s="7">
        <v>15</v>
      </c>
      <c r="U1732" s="7">
        <v>47</v>
      </c>
      <c r="V1732" s="7">
        <v>3</v>
      </c>
      <c r="W1732" s="7">
        <v>18</v>
      </c>
      <c r="X1732" s="7">
        <v>51</v>
      </c>
      <c r="Y1732" s="7">
        <v>17</v>
      </c>
      <c r="Z1732" s="7">
        <v>2</v>
      </c>
      <c r="AA1732"/>
    </row>
    <row r="1733" spans="1:27" x14ac:dyDescent="0.25">
      <c r="A1733" s="24" t="str">
        <f t="shared" si="85"/>
        <v/>
      </c>
      <c r="B1733" s="24" t="str">
        <f t="shared" si="83"/>
        <v/>
      </c>
      <c r="C1733" s="24">
        <f t="shared" si="84"/>
        <v>1</v>
      </c>
      <c r="D1733" s="24">
        <v>2026</v>
      </c>
      <c r="E1733" s="7" t="s">
        <v>1864</v>
      </c>
      <c r="F1733" s="7" t="s">
        <v>1856</v>
      </c>
      <c r="G1733" s="7" t="s">
        <v>47</v>
      </c>
      <c r="H1733" s="7" t="s">
        <v>35</v>
      </c>
      <c r="I1733" s="8">
        <v>0.33300000000000002</v>
      </c>
      <c r="J1733" s="8">
        <v>0.33300000000000002</v>
      </c>
      <c r="K1733" s="8">
        <v>0.66700000000000004</v>
      </c>
      <c r="L1733" s="8">
        <v>1</v>
      </c>
      <c r="M1733" s="7">
        <v>2</v>
      </c>
      <c r="N1733" s="7">
        <v>3</v>
      </c>
      <c r="O1733" s="7">
        <v>3</v>
      </c>
      <c r="P1733" s="7">
        <v>1</v>
      </c>
      <c r="Q1733" s="7">
        <v>1</v>
      </c>
      <c r="R1733" s="7">
        <v>1</v>
      </c>
      <c r="S1733" s="7">
        <v>0</v>
      </c>
      <c r="T1733" s="7">
        <v>0</v>
      </c>
      <c r="U1733" s="7">
        <v>2</v>
      </c>
      <c r="V1733" s="7">
        <v>0</v>
      </c>
      <c r="W1733" s="7">
        <v>0</v>
      </c>
      <c r="X1733" s="7">
        <v>1</v>
      </c>
      <c r="Y1733" s="7">
        <v>0</v>
      </c>
      <c r="Z1733" s="7">
        <v>0</v>
      </c>
      <c r="AA1733"/>
    </row>
    <row r="1734" spans="1:27" x14ac:dyDescent="0.25">
      <c r="A1734" s="24">
        <f t="shared" si="85"/>
        <v>1</v>
      </c>
      <c r="B1734" s="24" t="str">
        <f t="shared" si="83"/>
        <v/>
      </c>
      <c r="C1734" s="24" t="str">
        <f t="shared" si="84"/>
        <v/>
      </c>
      <c r="D1734" s="24">
        <v>2026</v>
      </c>
      <c r="E1734" s="7" t="s">
        <v>1865</v>
      </c>
      <c r="F1734" s="7" t="s">
        <v>1856</v>
      </c>
      <c r="G1734" s="7" t="s">
        <v>29</v>
      </c>
      <c r="H1734" s="7" t="s">
        <v>25</v>
      </c>
      <c r="I1734" s="8">
        <v>0.246</v>
      </c>
      <c r="J1734" s="8">
        <v>0.378</v>
      </c>
      <c r="K1734" s="8">
        <v>0.46200000000000002</v>
      </c>
      <c r="L1734" s="8">
        <v>0.84</v>
      </c>
      <c r="M1734" s="7">
        <v>25</v>
      </c>
      <c r="N1734" s="7">
        <v>85</v>
      </c>
      <c r="O1734" s="7">
        <v>65</v>
      </c>
      <c r="P1734" s="7">
        <v>17</v>
      </c>
      <c r="Q1734" s="7">
        <v>16</v>
      </c>
      <c r="R1734" s="7">
        <v>3</v>
      </c>
      <c r="S1734" s="7">
        <v>1</v>
      </c>
      <c r="T1734" s="7">
        <v>3</v>
      </c>
      <c r="U1734" s="7">
        <v>18</v>
      </c>
      <c r="V1734" s="7">
        <v>2</v>
      </c>
      <c r="W1734" s="7">
        <v>13</v>
      </c>
      <c r="X1734" s="7">
        <v>26</v>
      </c>
      <c r="Y1734" s="7">
        <v>5</v>
      </c>
      <c r="Z1734" s="7">
        <v>1</v>
      </c>
      <c r="AA1734"/>
    </row>
    <row r="1735" spans="1:27" x14ac:dyDescent="0.25">
      <c r="A1735" s="24" t="str">
        <f t="shared" si="85"/>
        <v/>
      </c>
      <c r="B1735" s="24" t="str">
        <f t="shared" si="83"/>
        <v/>
      </c>
      <c r="C1735" s="24">
        <f t="shared" si="84"/>
        <v>1</v>
      </c>
      <c r="D1735" s="24">
        <v>2026</v>
      </c>
      <c r="E1735" s="7" t="s">
        <v>1866</v>
      </c>
      <c r="F1735" s="7" t="s">
        <v>1856</v>
      </c>
      <c r="G1735" s="7" t="s">
        <v>24</v>
      </c>
      <c r="H1735" s="7" t="s">
        <v>42</v>
      </c>
      <c r="I1735" s="8">
        <v>0.24399999999999999</v>
      </c>
      <c r="J1735" s="8">
        <v>0.372</v>
      </c>
      <c r="K1735" s="8">
        <v>0.32100000000000001</v>
      </c>
      <c r="L1735" s="8">
        <v>0.69299999999999995</v>
      </c>
      <c r="M1735" s="7">
        <v>26</v>
      </c>
      <c r="N1735" s="7">
        <v>95</v>
      </c>
      <c r="O1735" s="7">
        <v>78</v>
      </c>
      <c r="P1735" s="7">
        <v>12</v>
      </c>
      <c r="Q1735" s="7">
        <v>19</v>
      </c>
      <c r="R1735" s="7">
        <v>3</v>
      </c>
      <c r="S1735" s="7">
        <v>0</v>
      </c>
      <c r="T1735" s="7">
        <v>1</v>
      </c>
      <c r="U1735" s="7">
        <v>16</v>
      </c>
      <c r="V1735" s="7">
        <v>5</v>
      </c>
      <c r="W1735" s="7">
        <v>11</v>
      </c>
      <c r="X1735" s="7">
        <v>19</v>
      </c>
      <c r="Y1735" s="7">
        <v>7</v>
      </c>
      <c r="Z1735" s="7">
        <v>0</v>
      </c>
      <c r="AA1735"/>
    </row>
    <row r="1736" spans="1:27" x14ac:dyDescent="0.25">
      <c r="A1736" s="24" t="str">
        <f t="shared" si="85"/>
        <v/>
      </c>
      <c r="B1736" s="24" t="str">
        <f t="shared" si="83"/>
        <v/>
      </c>
      <c r="C1736" s="24" t="str">
        <f t="shared" si="84"/>
        <v/>
      </c>
      <c r="D1736" s="24">
        <v>2026</v>
      </c>
      <c r="E1736" s="7" t="s">
        <v>1867</v>
      </c>
      <c r="F1736" s="7" t="s">
        <v>1856</v>
      </c>
      <c r="G1736" s="7" t="s">
        <v>37</v>
      </c>
      <c r="H1736" s="7" t="s">
        <v>38</v>
      </c>
      <c r="I1736" s="8">
        <v>0.222</v>
      </c>
      <c r="J1736" s="8">
        <v>0.34100000000000003</v>
      </c>
      <c r="K1736" s="8">
        <v>0.33300000000000002</v>
      </c>
      <c r="L1736" s="8">
        <v>0.67400000000000004</v>
      </c>
      <c r="M1736" s="7">
        <v>20</v>
      </c>
      <c r="N1736" s="7">
        <v>45</v>
      </c>
      <c r="O1736" s="7">
        <v>36</v>
      </c>
      <c r="P1736" s="7">
        <v>9</v>
      </c>
      <c r="Q1736" s="7">
        <v>8</v>
      </c>
      <c r="R1736" s="7">
        <v>2</v>
      </c>
      <c r="S1736" s="7">
        <v>1</v>
      </c>
      <c r="T1736" s="7">
        <v>0</v>
      </c>
      <c r="U1736" s="7">
        <v>5</v>
      </c>
      <c r="V1736" s="7">
        <v>1</v>
      </c>
      <c r="W1736" s="7">
        <v>6</v>
      </c>
      <c r="X1736" s="7">
        <v>14</v>
      </c>
      <c r="Y1736" s="7">
        <v>0</v>
      </c>
      <c r="Z1736" s="7">
        <v>2</v>
      </c>
      <c r="AA1736"/>
    </row>
    <row r="1737" spans="1:27" x14ac:dyDescent="0.25">
      <c r="A1737" s="24">
        <f t="shared" si="85"/>
        <v>1</v>
      </c>
      <c r="B1737" s="24" t="str">
        <f t="shared" si="83"/>
        <v/>
      </c>
      <c r="C1737" s="24" t="str">
        <f t="shared" si="84"/>
        <v/>
      </c>
      <c r="D1737" s="24">
        <v>2026</v>
      </c>
      <c r="E1737" s="7" t="s">
        <v>1868</v>
      </c>
      <c r="F1737" s="7" t="s">
        <v>1856</v>
      </c>
      <c r="G1737" s="7" t="s">
        <v>29</v>
      </c>
      <c r="H1737" s="7" t="s">
        <v>30</v>
      </c>
      <c r="I1737" s="8">
        <v>0.221</v>
      </c>
      <c r="J1737" s="8">
        <v>0.40300000000000002</v>
      </c>
      <c r="K1737" s="8">
        <v>0.26300000000000001</v>
      </c>
      <c r="L1737" s="8">
        <v>0.66600000000000004</v>
      </c>
      <c r="M1737" s="7">
        <v>30</v>
      </c>
      <c r="N1737" s="7">
        <v>125</v>
      </c>
      <c r="O1737" s="7">
        <v>95</v>
      </c>
      <c r="P1737" s="7">
        <v>13</v>
      </c>
      <c r="Q1737" s="7">
        <v>21</v>
      </c>
      <c r="R1737" s="7">
        <v>4</v>
      </c>
      <c r="S1737" s="7">
        <v>0</v>
      </c>
      <c r="T1737" s="7">
        <v>0</v>
      </c>
      <c r="U1737" s="7">
        <v>17</v>
      </c>
      <c r="V1737" s="7">
        <v>2</v>
      </c>
      <c r="W1737" s="7">
        <v>27</v>
      </c>
      <c r="X1737" s="7">
        <v>32</v>
      </c>
      <c r="Y1737" s="7">
        <v>9</v>
      </c>
      <c r="Z1737" s="7">
        <v>1</v>
      </c>
      <c r="AA1737"/>
    </row>
    <row r="1738" spans="1:27" x14ac:dyDescent="0.25">
      <c r="A1738" s="24" t="str">
        <f t="shared" si="85"/>
        <v/>
      </c>
      <c r="B1738" s="24" t="str">
        <f t="shared" si="83"/>
        <v/>
      </c>
      <c r="C1738" s="24" t="str">
        <f t="shared" si="84"/>
        <v/>
      </c>
      <c r="D1738" s="24">
        <v>2026</v>
      </c>
      <c r="E1738" s="7" t="s">
        <v>1869</v>
      </c>
      <c r="F1738" s="7" t="s">
        <v>1856</v>
      </c>
      <c r="G1738" s="7" t="s">
        <v>47</v>
      </c>
      <c r="H1738" s="7" t="s">
        <v>38</v>
      </c>
      <c r="I1738" s="8">
        <v>0.21199999999999999</v>
      </c>
      <c r="J1738" s="8">
        <v>0.372</v>
      </c>
      <c r="K1738" s="8">
        <v>0.39400000000000002</v>
      </c>
      <c r="L1738" s="8">
        <v>0.76600000000000001</v>
      </c>
      <c r="M1738" s="7">
        <v>12</v>
      </c>
      <c r="N1738" s="7">
        <v>43</v>
      </c>
      <c r="O1738" s="7">
        <v>33</v>
      </c>
      <c r="P1738" s="7">
        <v>10</v>
      </c>
      <c r="Q1738" s="7">
        <v>7</v>
      </c>
      <c r="R1738" s="7">
        <v>3</v>
      </c>
      <c r="S1738" s="7">
        <v>0</v>
      </c>
      <c r="T1738" s="7">
        <v>1</v>
      </c>
      <c r="U1738" s="7">
        <v>6</v>
      </c>
      <c r="V1738" s="7">
        <v>2</v>
      </c>
      <c r="W1738" s="7">
        <v>7</v>
      </c>
      <c r="X1738" s="7">
        <v>16</v>
      </c>
      <c r="Y1738" s="7">
        <v>1</v>
      </c>
      <c r="Z1738" s="7">
        <v>0</v>
      </c>
      <c r="AA1738"/>
    </row>
    <row r="1739" spans="1:27" x14ac:dyDescent="0.25">
      <c r="A1739" s="24">
        <f t="shared" si="85"/>
        <v>1</v>
      </c>
      <c r="B1739" s="24" t="str">
        <f t="shared" si="83"/>
        <v/>
      </c>
      <c r="C1739" s="24" t="str">
        <f t="shared" si="84"/>
        <v/>
      </c>
      <c r="D1739" s="24">
        <v>2026</v>
      </c>
      <c r="E1739" s="7" t="s">
        <v>1870</v>
      </c>
      <c r="F1739" s="7" t="s">
        <v>1856</v>
      </c>
      <c r="G1739" s="7" t="s">
        <v>29</v>
      </c>
      <c r="H1739" s="7" t="s">
        <v>38</v>
      </c>
      <c r="I1739" s="8">
        <v>0.15</v>
      </c>
      <c r="J1739" s="8">
        <v>0.26100000000000001</v>
      </c>
      <c r="K1739" s="8">
        <v>0.6</v>
      </c>
      <c r="L1739" s="8">
        <v>0.86099999999999999</v>
      </c>
      <c r="M1739" s="7">
        <v>10</v>
      </c>
      <c r="N1739" s="7">
        <v>23</v>
      </c>
      <c r="O1739" s="7">
        <v>20</v>
      </c>
      <c r="P1739" s="7">
        <v>7</v>
      </c>
      <c r="Q1739" s="7">
        <v>3</v>
      </c>
      <c r="R1739" s="7">
        <v>0</v>
      </c>
      <c r="S1739" s="7">
        <v>0</v>
      </c>
      <c r="T1739" s="7">
        <v>3</v>
      </c>
      <c r="U1739" s="7">
        <v>4</v>
      </c>
      <c r="V1739" s="7">
        <v>2</v>
      </c>
      <c r="W1739" s="7">
        <v>1</v>
      </c>
      <c r="X1739" s="7">
        <v>9</v>
      </c>
      <c r="Y1739" s="7">
        <v>0</v>
      </c>
      <c r="Z1739" s="7">
        <v>0</v>
      </c>
      <c r="AA1739"/>
    </row>
    <row r="1740" spans="1:27" x14ac:dyDescent="0.25">
      <c r="A1740" s="24" t="str">
        <f t="shared" si="85"/>
        <v/>
      </c>
      <c r="B1740" s="24" t="str">
        <f t="shared" si="83"/>
        <v/>
      </c>
      <c r="C1740" s="24">
        <f t="shared" si="84"/>
        <v>1</v>
      </c>
      <c r="D1740" s="24">
        <v>2026</v>
      </c>
      <c r="E1740" s="7" t="s">
        <v>1871</v>
      </c>
      <c r="F1740" s="7" t="s">
        <v>1856</v>
      </c>
      <c r="G1740" s="7" t="s">
        <v>47</v>
      </c>
      <c r="H1740" s="7" t="s">
        <v>64</v>
      </c>
      <c r="I1740" s="8">
        <v>0</v>
      </c>
      <c r="J1740" s="8">
        <v>0</v>
      </c>
      <c r="K1740" s="8">
        <v>0</v>
      </c>
      <c r="L1740" s="8">
        <v>0</v>
      </c>
      <c r="M1740" s="7">
        <v>1</v>
      </c>
      <c r="N1740" s="7">
        <v>1</v>
      </c>
      <c r="O1740" s="7">
        <v>1</v>
      </c>
      <c r="P1740" s="7">
        <v>0</v>
      </c>
      <c r="Q1740" s="7">
        <v>0</v>
      </c>
      <c r="R1740" s="7">
        <v>0</v>
      </c>
      <c r="S1740" s="7">
        <v>0</v>
      </c>
      <c r="T1740" s="7">
        <v>0</v>
      </c>
      <c r="U1740" s="7">
        <v>0</v>
      </c>
      <c r="V1740" s="7">
        <v>0</v>
      </c>
      <c r="W1740" s="7">
        <v>0</v>
      </c>
      <c r="X1740" s="7">
        <v>0</v>
      </c>
      <c r="Y1740" s="7">
        <v>0</v>
      </c>
      <c r="Z1740" s="7">
        <v>0</v>
      </c>
      <c r="AA1740"/>
    </row>
    <row r="1741" spans="1:27" x14ac:dyDescent="0.25">
      <c r="A1741" s="24">
        <f t="shared" si="85"/>
        <v>1</v>
      </c>
      <c r="B1741" s="24" t="str">
        <f t="shared" si="83"/>
        <v/>
      </c>
      <c r="C1741" s="24" t="str">
        <f t="shared" si="84"/>
        <v/>
      </c>
      <c r="D1741" s="24">
        <v>2026</v>
      </c>
      <c r="E1741" s="7" t="s">
        <v>1872</v>
      </c>
      <c r="F1741" s="7" t="s">
        <v>1856</v>
      </c>
      <c r="G1741" s="7" t="s">
        <v>32</v>
      </c>
      <c r="H1741" s="7" t="s">
        <v>42</v>
      </c>
      <c r="I1741" s="8">
        <v>0</v>
      </c>
      <c r="J1741" s="8">
        <v>0</v>
      </c>
      <c r="K1741" s="8">
        <v>0</v>
      </c>
      <c r="L1741" s="8">
        <v>0</v>
      </c>
      <c r="M1741" s="7">
        <v>1</v>
      </c>
      <c r="N1741" s="7">
        <v>1</v>
      </c>
      <c r="O1741" s="7">
        <v>1</v>
      </c>
      <c r="P1741" s="7">
        <v>0</v>
      </c>
      <c r="Q1741" s="7">
        <v>0</v>
      </c>
      <c r="R1741" s="7">
        <v>0</v>
      </c>
      <c r="S1741" s="7">
        <v>0</v>
      </c>
      <c r="T1741" s="7">
        <v>0</v>
      </c>
      <c r="U1741" s="7">
        <v>1</v>
      </c>
      <c r="V1741" s="7">
        <v>0</v>
      </c>
      <c r="W1741" s="7">
        <v>0</v>
      </c>
      <c r="X1741" s="7">
        <v>0</v>
      </c>
      <c r="Y1741" s="7">
        <v>0</v>
      </c>
      <c r="Z1741" s="7">
        <v>0</v>
      </c>
      <c r="AA1741"/>
    </row>
    <row r="1742" spans="1:27" x14ac:dyDescent="0.25">
      <c r="A1742" s="24">
        <f t="shared" si="85"/>
        <v>1</v>
      </c>
      <c r="B1742" s="24" t="str">
        <f t="shared" si="83"/>
        <v/>
      </c>
      <c r="C1742" s="24">
        <f t="shared" si="84"/>
        <v>1</v>
      </c>
      <c r="D1742" s="24">
        <v>2026</v>
      </c>
      <c r="E1742" s="7" t="s">
        <v>1873</v>
      </c>
      <c r="F1742" s="7" t="s">
        <v>1874</v>
      </c>
      <c r="G1742" s="7" t="s">
        <v>32</v>
      </c>
      <c r="H1742" s="7" t="s">
        <v>30</v>
      </c>
      <c r="I1742" s="8">
        <v>0.33300000000000002</v>
      </c>
      <c r="J1742" s="8">
        <v>0.434</v>
      </c>
      <c r="K1742" s="8">
        <v>0.54</v>
      </c>
      <c r="L1742" s="8">
        <v>0.97399999999999998</v>
      </c>
      <c r="M1742" s="7">
        <v>48</v>
      </c>
      <c r="N1742" s="7">
        <v>205</v>
      </c>
      <c r="O1742" s="7">
        <v>174</v>
      </c>
      <c r="P1742" s="7">
        <v>39</v>
      </c>
      <c r="Q1742" s="7">
        <v>58</v>
      </c>
      <c r="R1742" s="7">
        <v>14</v>
      </c>
      <c r="S1742" s="7">
        <v>2</v>
      </c>
      <c r="T1742" s="7">
        <v>6</v>
      </c>
      <c r="U1742" s="7">
        <v>27</v>
      </c>
      <c r="V1742" s="7">
        <v>6</v>
      </c>
      <c r="W1742" s="7">
        <v>25</v>
      </c>
      <c r="X1742" s="7">
        <v>20</v>
      </c>
      <c r="Y1742" s="7">
        <v>4</v>
      </c>
      <c r="Z1742" s="7">
        <v>2</v>
      </c>
      <c r="AA1742"/>
    </row>
    <row r="1743" spans="1:27" x14ac:dyDescent="0.25">
      <c r="A1743" s="24" t="str">
        <f t="shared" si="85"/>
        <v/>
      </c>
      <c r="B1743" s="24" t="str">
        <f t="shared" si="83"/>
        <v/>
      </c>
      <c r="C1743" s="24" t="str">
        <f t="shared" si="84"/>
        <v/>
      </c>
      <c r="D1743" s="24">
        <v>2026</v>
      </c>
      <c r="E1743" s="7" t="s">
        <v>1875</v>
      </c>
      <c r="F1743" s="7" t="s">
        <v>1874</v>
      </c>
      <c r="G1743" s="7" t="s">
        <v>24</v>
      </c>
      <c r="H1743" s="7" t="s">
        <v>27</v>
      </c>
      <c r="I1743" s="8">
        <v>0.31900000000000001</v>
      </c>
      <c r="J1743" s="8">
        <v>0.40200000000000002</v>
      </c>
      <c r="K1743" s="8">
        <v>0.41799999999999998</v>
      </c>
      <c r="L1743" s="8">
        <v>0.81899999999999995</v>
      </c>
      <c r="M1743" s="7">
        <v>51</v>
      </c>
      <c r="N1743" s="7">
        <v>220</v>
      </c>
      <c r="O1743" s="7">
        <v>182</v>
      </c>
      <c r="P1743" s="7">
        <v>40</v>
      </c>
      <c r="Q1743" s="7">
        <v>58</v>
      </c>
      <c r="R1743" s="7">
        <v>12</v>
      </c>
      <c r="S1743" s="7">
        <v>0</v>
      </c>
      <c r="T1743" s="7">
        <v>2</v>
      </c>
      <c r="U1743" s="7">
        <v>31</v>
      </c>
      <c r="V1743" s="7">
        <v>1</v>
      </c>
      <c r="W1743" s="7">
        <v>27</v>
      </c>
      <c r="X1743" s="7">
        <v>35</v>
      </c>
      <c r="Y1743" s="7">
        <v>8</v>
      </c>
      <c r="Z1743" s="7">
        <v>1</v>
      </c>
      <c r="AA1743"/>
    </row>
    <row r="1744" spans="1:27" x14ac:dyDescent="0.25">
      <c r="A1744" s="24" t="str">
        <f t="shared" si="85"/>
        <v/>
      </c>
      <c r="B1744" s="24" t="str">
        <f t="shared" si="83"/>
        <v/>
      </c>
      <c r="C1744" s="24" t="str">
        <f t="shared" si="84"/>
        <v/>
      </c>
      <c r="D1744" s="24">
        <v>2026</v>
      </c>
      <c r="E1744" s="7" t="s">
        <v>1876</v>
      </c>
      <c r="F1744" s="7" t="s">
        <v>1874</v>
      </c>
      <c r="G1744" s="7" t="s">
        <v>24</v>
      </c>
      <c r="H1744" s="7" t="s">
        <v>27</v>
      </c>
      <c r="I1744" s="8">
        <v>0.318</v>
      </c>
      <c r="J1744" s="8">
        <v>0.38100000000000001</v>
      </c>
      <c r="K1744" s="8">
        <v>0.46899999999999997</v>
      </c>
      <c r="L1744" s="8">
        <v>0.84899999999999998</v>
      </c>
      <c r="M1744" s="7">
        <v>52</v>
      </c>
      <c r="N1744" s="7">
        <v>218</v>
      </c>
      <c r="O1744" s="7">
        <v>192</v>
      </c>
      <c r="P1744" s="7">
        <v>42</v>
      </c>
      <c r="Q1744" s="7">
        <v>61</v>
      </c>
      <c r="R1744" s="7">
        <v>15</v>
      </c>
      <c r="S1744" s="7">
        <v>1</v>
      </c>
      <c r="T1744" s="7">
        <v>4</v>
      </c>
      <c r="U1744" s="7">
        <v>33</v>
      </c>
      <c r="V1744" s="7">
        <v>4</v>
      </c>
      <c r="W1744" s="7">
        <v>18</v>
      </c>
      <c r="X1744" s="7">
        <v>35</v>
      </c>
      <c r="Y1744" s="7">
        <v>4</v>
      </c>
      <c r="Z1744" s="7">
        <v>3</v>
      </c>
      <c r="AA1744"/>
    </row>
    <row r="1745" spans="1:27" x14ac:dyDescent="0.25">
      <c r="A1745" s="24">
        <f t="shared" si="85"/>
        <v>1</v>
      </c>
      <c r="B1745" s="24" t="str">
        <f t="shared" si="83"/>
        <v/>
      </c>
      <c r="C1745" s="24" t="str">
        <f t="shared" si="84"/>
        <v/>
      </c>
      <c r="D1745" s="24">
        <v>2026</v>
      </c>
      <c r="E1745" s="7" t="s">
        <v>1877</v>
      </c>
      <c r="F1745" s="7" t="s">
        <v>1874</v>
      </c>
      <c r="G1745" s="7" t="s">
        <v>32</v>
      </c>
      <c r="H1745" s="7" t="s">
        <v>25</v>
      </c>
      <c r="I1745" s="8">
        <v>0.29499999999999998</v>
      </c>
      <c r="J1745" s="8">
        <v>0.39600000000000002</v>
      </c>
      <c r="K1745" s="8">
        <v>0.44900000000000001</v>
      </c>
      <c r="L1745" s="8">
        <v>0.84399999999999997</v>
      </c>
      <c r="M1745" s="7">
        <v>44</v>
      </c>
      <c r="N1745" s="7">
        <v>183</v>
      </c>
      <c r="O1745" s="7">
        <v>156</v>
      </c>
      <c r="P1745" s="7">
        <v>30</v>
      </c>
      <c r="Q1745" s="7">
        <v>46</v>
      </c>
      <c r="R1745" s="7">
        <v>6</v>
      </c>
      <c r="S1745" s="7">
        <v>0</v>
      </c>
      <c r="T1745" s="7">
        <v>6</v>
      </c>
      <c r="U1745" s="7">
        <v>25</v>
      </c>
      <c r="V1745" s="7">
        <v>7</v>
      </c>
      <c r="W1745" s="7">
        <v>19</v>
      </c>
      <c r="X1745" s="7">
        <v>38</v>
      </c>
      <c r="Y1745" s="7">
        <v>1</v>
      </c>
      <c r="Z1745" s="7">
        <v>0</v>
      </c>
      <c r="AA1745"/>
    </row>
    <row r="1746" spans="1:27" x14ac:dyDescent="0.25">
      <c r="A1746" s="24" t="str">
        <f t="shared" si="85"/>
        <v/>
      </c>
      <c r="B1746" s="24" t="str">
        <f t="shared" si="83"/>
        <v/>
      </c>
      <c r="C1746" s="24" t="str">
        <f t="shared" si="84"/>
        <v/>
      </c>
      <c r="D1746" s="24">
        <v>2026</v>
      </c>
      <c r="E1746" s="7" t="s">
        <v>1884</v>
      </c>
      <c r="F1746" s="7" t="s">
        <v>1874</v>
      </c>
      <c r="G1746" s="7" t="s">
        <v>37</v>
      </c>
      <c r="H1746" s="7" t="s">
        <v>35</v>
      </c>
      <c r="I1746" s="8">
        <v>0.28699999999999998</v>
      </c>
      <c r="J1746" s="8">
        <v>0.35699999999999998</v>
      </c>
      <c r="K1746" s="8">
        <v>0.66900000000000004</v>
      </c>
      <c r="L1746" s="8">
        <v>1.026</v>
      </c>
      <c r="M1746" s="7">
        <v>42</v>
      </c>
      <c r="N1746" s="7">
        <v>157</v>
      </c>
      <c r="O1746" s="7">
        <v>136</v>
      </c>
      <c r="P1746" s="7">
        <v>30</v>
      </c>
      <c r="Q1746" s="7">
        <v>39</v>
      </c>
      <c r="R1746" s="7">
        <v>10</v>
      </c>
      <c r="S1746" s="7">
        <v>0</v>
      </c>
      <c r="T1746" s="7">
        <v>14</v>
      </c>
      <c r="U1746" s="7">
        <v>41</v>
      </c>
      <c r="V1746" s="7">
        <v>6</v>
      </c>
      <c r="W1746" s="7">
        <v>11</v>
      </c>
      <c r="X1746" s="7">
        <v>55</v>
      </c>
      <c r="Y1746" s="7">
        <v>0</v>
      </c>
      <c r="Z1746" s="7">
        <v>2</v>
      </c>
      <c r="AA1746"/>
    </row>
    <row r="1747" spans="1:27" x14ac:dyDescent="0.25">
      <c r="A1747" s="24">
        <f t="shared" si="85"/>
        <v>1</v>
      </c>
      <c r="B1747" s="24" t="str">
        <f t="shared" si="83"/>
        <v/>
      </c>
      <c r="C1747" s="24" t="str">
        <f t="shared" si="84"/>
        <v/>
      </c>
      <c r="D1747" s="24">
        <v>2026</v>
      </c>
      <c r="E1747" s="7" t="s">
        <v>1878</v>
      </c>
      <c r="F1747" s="7" t="s">
        <v>1874</v>
      </c>
      <c r="G1747" s="7" t="s">
        <v>29</v>
      </c>
      <c r="H1747" s="7" t="s">
        <v>44</v>
      </c>
      <c r="I1747" s="8">
        <v>0.26200000000000001</v>
      </c>
      <c r="J1747" s="8">
        <v>0.316</v>
      </c>
      <c r="K1747" s="8">
        <v>0.53300000000000003</v>
      </c>
      <c r="L1747" s="8">
        <v>0.84899999999999998</v>
      </c>
      <c r="M1747" s="7">
        <v>56</v>
      </c>
      <c r="N1747" s="7">
        <v>250</v>
      </c>
      <c r="O1747" s="7">
        <v>229</v>
      </c>
      <c r="P1747" s="7">
        <v>34</v>
      </c>
      <c r="Q1747" s="7">
        <v>60</v>
      </c>
      <c r="R1747" s="7">
        <v>10</v>
      </c>
      <c r="S1747" s="7">
        <v>2</v>
      </c>
      <c r="T1747" s="7">
        <v>16</v>
      </c>
      <c r="U1747" s="7">
        <v>55</v>
      </c>
      <c r="V1747" s="7">
        <v>9</v>
      </c>
      <c r="W1747" s="7">
        <v>10</v>
      </c>
      <c r="X1747" s="7">
        <v>59</v>
      </c>
      <c r="Y1747" s="7">
        <v>4</v>
      </c>
      <c r="Z1747" s="7">
        <v>4</v>
      </c>
      <c r="AA1747"/>
    </row>
    <row r="1748" spans="1:27" x14ac:dyDescent="0.25">
      <c r="A1748" s="24" t="str">
        <f t="shared" si="85"/>
        <v/>
      </c>
      <c r="B1748" s="24" t="str">
        <f t="shared" si="83"/>
        <v/>
      </c>
      <c r="C1748" s="24">
        <f t="shared" si="84"/>
        <v>1</v>
      </c>
      <c r="D1748" s="24">
        <v>2026</v>
      </c>
      <c r="E1748" s="7" t="s">
        <v>1879</v>
      </c>
      <c r="F1748" s="7" t="s">
        <v>1874</v>
      </c>
      <c r="G1748" s="7" t="s">
        <v>24</v>
      </c>
      <c r="H1748" s="7" t="s">
        <v>40</v>
      </c>
      <c r="I1748" s="8">
        <v>0.26100000000000001</v>
      </c>
      <c r="J1748" s="8">
        <v>0.32800000000000001</v>
      </c>
      <c r="K1748" s="8">
        <v>0.33700000000000002</v>
      </c>
      <c r="L1748" s="8">
        <v>0.66500000000000004</v>
      </c>
      <c r="M1748" s="7">
        <v>49</v>
      </c>
      <c r="N1748" s="7">
        <v>206</v>
      </c>
      <c r="O1748" s="7">
        <v>184</v>
      </c>
      <c r="P1748" s="7">
        <v>23</v>
      </c>
      <c r="Q1748" s="7">
        <v>48</v>
      </c>
      <c r="R1748" s="7">
        <v>5</v>
      </c>
      <c r="S1748" s="7">
        <v>3</v>
      </c>
      <c r="T1748" s="7">
        <v>1</v>
      </c>
      <c r="U1748" s="7">
        <v>22</v>
      </c>
      <c r="V1748" s="7">
        <v>10</v>
      </c>
      <c r="W1748" s="7">
        <v>9</v>
      </c>
      <c r="X1748" s="7">
        <v>30</v>
      </c>
      <c r="Y1748" s="7">
        <v>4</v>
      </c>
      <c r="Z1748" s="7">
        <v>1</v>
      </c>
      <c r="AA1748"/>
    </row>
    <row r="1749" spans="1:27" x14ac:dyDescent="0.25">
      <c r="A1749" s="24" t="str">
        <f t="shared" si="85"/>
        <v/>
      </c>
      <c r="B1749" s="24" t="str">
        <f t="shared" si="83"/>
        <v/>
      </c>
      <c r="C1749" s="24" t="str">
        <f t="shared" si="84"/>
        <v/>
      </c>
      <c r="D1749" s="24">
        <v>2026</v>
      </c>
      <c r="E1749" s="7" t="s">
        <v>1880</v>
      </c>
      <c r="F1749" s="7" t="s">
        <v>1874</v>
      </c>
      <c r="G1749" s="7" t="s">
        <v>47</v>
      </c>
      <c r="H1749" s="7" t="s">
        <v>33</v>
      </c>
      <c r="I1749" s="8">
        <v>0.24399999999999999</v>
      </c>
      <c r="J1749" s="8">
        <v>0.33800000000000002</v>
      </c>
      <c r="K1749" s="8">
        <v>0.40600000000000003</v>
      </c>
      <c r="L1749" s="8">
        <v>0.74399999999999999</v>
      </c>
      <c r="M1749" s="7">
        <v>51</v>
      </c>
      <c r="N1749" s="7">
        <v>207</v>
      </c>
      <c r="O1749" s="7">
        <v>180</v>
      </c>
      <c r="P1749" s="7">
        <v>29</v>
      </c>
      <c r="Q1749" s="7">
        <v>44</v>
      </c>
      <c r="R1749" s="7">
        <v>11</v>
      </c>
      <c r="S1749" s="7">
        <v>0</v>
      </c>
      <c r="T1749" s="7">
        <v>6</v>
      </c>
      <c r="U1749" s="7">
        <v>30</v>
      </c>
      <c r="V1749" s="7">
        <v>4</v>
      </c>
      <c r="W1749" s="7">
        <v>22</v>
      </c>
      <c r="X1749" s="7">
        <v>47</v>
      </c>
      <c r="Y1749" s="7">
        <v>4</v>
      </c>
      <c r="Z1749" s="7">
        <v>0</v>
      </c>
      <c r="AA1749"/>
    </row>
    <row r="1750" spans="1:27" x14ac:dyDescent="0.25">
      <c r="A1750" s="24" t="str">
        <f t="shared" si="85"/>
        <v/>
      </c>
      <c r="B1750" s="24">
        <f t="shared" si="83"/>
        <v>1</v>
      </c>
      <c r="C1750" s="24">
        <f t="shared" si="84"/>
        <v>1</v>
      </c>
      <c r="D1750" s="24">
        <v>2026</v>
      </c>
      <c r="E1750" s="7" t="s">
        <v>1881</v>
      </c>
      <c r="F1750" s="7" t="s">
        <v>1874</v>
      </c>
      <c r="G1750" s="7" t="s">
        <v>37</v>
      </c>
      <c r="H1750" s="7" t="s">
        <v>42</v>
      </c>
      <c r="I1750" s="8">
        <v>0.23100000000000001</v>
      </c>
      <c r="J1750" s="8">
        <v>0.34300000000000003</v>
      </c>
      <c r="K1750" s="8">
        <v>0.29699999999999999</v>
      </c>
      <c r="L1750" s="8">
        <v>0.64100000000000001</v>
      </c>
      <c r="M1750" s="7">
        <v>56</v>
      </c>
      <c r="N1750" s="7">
        <v>237</v>
      </c>
      <c r="O1750" s="7">
        <v>195</v>
      </c>
      <c r="P1750" s="7">
        <v>28</v>
      </c>
      <c r="Q1750" s="7">
        <v>45</v>
      </c>
      <c r="R1750" s="7">
        <v>7</v>
      </c>
      <c r="S1750" s="7">
        <v>0</v>
      </c>
      <c r="T1750" s="7">
        <v>2</v>
      </c>
      <c r="U1750" s="7">
        <v>26</v>
      </c>
      <c r="V1750" s="7">
        <v>9</v>
      </c>
      <c r="W1750" s="7">
        <v>26</v>
      </c>
      <c r="X1750" s="7">
        <v>27</v>
      </c>
      <c r="Y1750" s="7">
        <v>6</v>
      </c>
      <c r="Z1750" s="7">
        <v>4</v>
      </c>
      <c r="AA1750"/>
    </row>
    <row r="1751" spans="1:27" x14ac:dyDescent="0.25">
      <c r="A1751" s="24" t="str">
        <f t="shared" si="85"/>
        <v/>
      </c>
      <c r="B1751" s="24" t="str">
        <f t="shared" si="83"/>
        <v/>
      </c>
      <c r="C1751" s="24" t="str">
        <f t="shared" si="84"/>
        <v/>
      </c>
      <c r="D1751" s="24">
        <v>2026</v>
      </c>
      <c r="E1751" s="7" t="s">
        <v>1882</v>
      </c>
      <c r="F1751" s="7" t="s">
        <v>1874</v>
      </c>
      <c r="G1751" s="7" t="s">
        <v>47</v>
      </c>
      <c r="H1751" s="7" t="s">
        <v>25</v>
      </c>
      <c r="I1751" s="8">
        <v>0.33300000000000002</v>
      </c>
      <c r="J1751" s="8">
        <v>0.5</v>
      </c>
      <c r="K1751" s="8">
        <v>0.66700000000000004</v>
      </c>
      <c r="L1751" s="8">
        <v>1.167</v>
      </c>
      <c r="M1751" s="7">
        <v>4</v>
      </c>
      <c r="N1751" s="7">
        <v>8</v>
      </c>
      <c r="O1751" s="7">
        <v>6</v>
      </c>
      <c r="P1751" s="7">
        <v>3</v>
      </c>
      <c r="Q1751" s="7">
        <v>2</v>
      </c>
      <c r="R1751" s="7">
        <v>2</v>
      </c>
      <c r="S1751" s="7">
        <v>0</v>
      </c>
      <c r="T1751" s="7">
        <v>0</v>
      </c>
      <c r="U1751" s="7">
        <v>3</v>
      </c>
      <c r="V1751" s="7">
        <v>1</v>
      </c>
      <c r="W1751" s="7">
        <v>1</v>
      </c>
      <c r="X1751" s="7">
        <v>2</v>
      </c>
      <c r="Y1751" s="7">
        <v>0</v>
      </c>
      <c r="Z1751" s="7">
        <v>0</v>
      </c>
      <c r="AA1751"/>
    </row>
    <row r="1752" spans="1:27" x14ac:dyDescent="0.25">
      <c r="A1752" s="24" t="str">
        <f t="shared" si="85"/>
        <v/>
      </c>
      <c r="B1752" s="24" t="str">
        <f t="shared" si="83"/>
        <v/>
      </c>
      <c r="C1752" s="24" t="str">
        <f t="shared" si="84"/>
        <v/>
      </c>
      <c r="D1752" s="24">
        <v>2026</v>
      </c>
      <c r="E1752" s="7" t="s">
        <v>1883</v>
      </c>
      <c r="F1752" s="7" t="s">
        <v>1874</v>
      </c>
      <c r="G1752" s="7" t="s">
        <v>47</v>
      </c>
      <c r="H1752" s="7" t="s">
        <v>38</v>
      </c>
      <c r="I1752" s="8">
        <v>0.29599999999999999</v>
      </c>
      <c r="J1752" s="8">
        <v>0.36699999999999999</v>
      </c>
      <c r="K1752" s="8">
        <v>0.29599999999999999</v>
      </c>
      <c r="L1752" s="8">
        <v>0.66300000000000003</v>
      </c>
      <c r="M1752" s="7">
        <v>10</v>
      </c>
      <c r="N1752" s="7">
        <v>30</v>
      </c>
      <c r="O1752" s="7">
        <v>27</v>
      </c>
      <c r="P1752" s="7">
        <v>6</v>
      </c>
      <c r="Q1752" s="7">
        <v>8</v>
      </c>
      <c r="R1752" s="7">
        <v>0</v>
      </c>
      <c r="S1752" s="7">
        <v>0</v>
      </c>
      <c r="T1752" s="7">
        <v>0</v>
      </c>
      <c r="U1752" s="7">
        <v>0</v>
      </c>
      <c r="V1752" s="7">
        <v>0</v>
      </c>
      <c r="W1752" s="7">
        <v>3</v>
      </c>
      <c r="X1752" s="7">
        <v>11</v>
      </c>
      <c r="Y1752" s="7">
        <v>1</v>
      </c>
      <c r="Z1752" s="7">
        <v>0</v>
      </c>
      <c r="AA1752"/>
    </row>
    <row r="1753" spans="1:27" x14ac:dyDescent="0.25">
      <c r="A1753" s="24" t="str">
        <f t="shared" si="85"/>
        <v/>
      </c>
      <c r="B1753" s="24" t="str">
        <f t="shared" si="83"/>
        <v/>
      </c>
      <c r="C1753" s="24" t="str">
        <f t="shared" si="84"/>
        <v/>
      </c>
      <c r="D1753" s="24">
        <v>2026</v>
      </c>
      <c r="E1753" s="7" t="s">
        <v>1885</v>
      </c>
      <c r="F1753" s="7" t="s">
        <v>1874</v>
      </c>
      <c r="G1753" s="7" t="s">
        <v>37</v>
      </c>
      <c r="H1753" s="7" t="s">
        <v>35</v>
      </c>
      <c r="I1753" s="8">
        <v>0.254</v>
      </c>
      <c r="J1753" s="8">
        <v>0.373</v>
      </c>
      <c r="K1753" s="8">
        <v>0.29899999999999999</v>
      </c>
      <c r="L1753" s="8">
        <v>0.67200000000000004</v>
      </c>
      <c r="M1753" s="7">
        <v>25</v>
      </c>
      <c r="N1753" s="7">
        <v>83</v>
      </c>
      <c r="O1753" s="7">
        <v>67</v>
      </c>
      <c r="P1753" s="7">
        <v>14</v>
      </c>
      <c r="Q1753" s="7">
        <v>17</v>
      </c>
      <c r="R1753" s="7">
        <v>3</v>
      </c>
      <c r="S1753" s="7">
        <v>0</v>
      </c>
      <c r="T1753" s="7">
        <v>0</v>
      </c>
      <c r="U1753" s="7">
        <v>3</v>
      </c>
      <c r="V1753" s="7">
        <v>5</v>
      </c>
      <c r="W1753" s="7">
        <v>9</v>
      </c>
      <c r="X1753" s="7">
        <v>14</v>
      </c>
      <c r="Y1753" s="7">
        <v>3</v>
      </c>
      <c r="Z1753" s="7">
        <v>5</v>
      </c>
      <c r="AA1753"/>
    </row>
    <row r="1754" spans="1:27" x14ac:dyDescent="0.25">
      <c r="A1754" s="24" t="str">
        <f t="shared" si="85"/>
        <v/>
      </c>
      <c r="B1754" s="24" t="str">
        <f t="shared" si="83"/>
        <v/>
      </c>
      <c r="C1754" s="24" t="str">
        <f t="shared" si="84"/>
        <v/>
      </c>
      <c r="D1754" s="24">
        <v>2026</v>
      </c>
      <c r="E1754" s="7" t="s">
        <v>1886</v>
      </c>
      <c r="F1754" s="7" t="s">
        <v>1874</v>
      </c>
      <c r="G1754" s="7" t="s">
        <v>37</v>
      </c>
      <c r="H1754" s="7" t="s">
        <v>25</v>
      </c>
      <c r="I1754" s="8">
        <v>0.17699999999999999</v>
      </c>
      <c r="J1754" s="8">
        <v>0.26600000000000001</v>
      </c>
      <c r="K1754" s="8">
        <v>0.34499999999999997</v>
      </c>
      <c r="L1754" s="8">
        <v>0.61099999999999999</v>
      </c>
      <c r="M1754" s="7">
        <v>34</v>
      </c>
      <c r="N1754" s="7">
        <v>129</v>
      </c>
      <c r="O1754" s="7">
        <v>113</v>
      </c>
      <c r="P1754" s="7">
        <v>14</v>
      </c>
      <c r="Q1754" s="7">
        <v>20</v>
      </c>
      <c r="R1754" s="7">
        <v>4</v>
      </c>
      <c r="S1754" s="7">
        <v>0</v>
      </c>
      <c r="T1754" s="7">
        <v>5</v>
      </c>
      <c r="U1754" s="7">
        <v>22</v>
      </c>
      <c r="V1754" s="7">
        <v>2</v>
      </c>
      <c r="W1754" s="7">
        <v>12</v>
      </c>
      <c r="X1754" s="7">
        <v>26</v>
      </c>
      <c r="Y1754" s="7">
        <v>1</v>
      </c>
      <c r="Z1754" s="7">
        <v>0</v>
      </c>
      <c r="AA1754"/>
    </row>
    <row r="1755" spans="1:27" x14ac:dyDescent="0.25">
      <c r="A1755" s="24" t="str">
        <f t="shared" si="85"/>
        <v/>
      </c>
      <c r="B1755" s="24" t="str">
        <f t="shared" si="83"/>
        <v/>
      </c>
      <c r="C1755" s="24" t="str">
        <f t="shared" si="84"/>
        <v/>
      </c>
      <c r="D1755" s="24">
        <v>2026</v>
      </c>
      <c r="E1755" s="7" t="s">
        <v>1887</v>
      </c>
      <c r="F1755" s="7" t="s">
        <v>1874</v>
      </c>
      <c r="G1755" s="7" t="s">
        <v>37</v>
      </c>
      <c r="H1755" s="7" t="s">
        <v>40</v>
      </c>
      <c r="I1755" s="8">
        <v>0.14299999999999999</v>
      </c>
      <c r="J1755" s="8">
        <v>0.21099999999999999</v>
      </c>
      <c r="K1755" s="8">
        <v>0.2</v>
      </c>
      <c r="L1755" s="8">
        <v>0.41099999999999998</v>
      </c>
      <c r="M1755" s="7">
        <v>11</v>
      </c>
      <c r="N1755" s="7">
        <v>38</v>
      </c>
      <c r="O1755" s="7">
        <v>35</v>
      </c>
      <c r="P1755" s="7">
        <v>2</v>
      </c>
      <c r="Q1755" s="7">
        <v>5</v>
      </c>
      <c r="R1755" s="7">
        <v>0</v>
      </c>
      <c r="S1755" s="7">
        <v>1</v>
      </c>
      <c r="T1755" s="7">
        <v>0</v>
      </c>
      <c r="U1755" s="7">
        <v>1</v>
      </c>
      <c r="V1755" s="7">
        <v>0</v>
      </c>
      <c r="W1755" s="7">
        <v>3</v>
      </c>
      <c r="X1755" s="7">
        <v>11</v>
      </c>
      <c r="Y1755" s="7">
        <v>0</v>
      </c>
      <c r="Z1755" s="7">
        <v>0</v>
      </c>
      <c r="AA1755"/>
    </row>
    <row r="1756" spans="1:27" x14ac:dyDescent="0.25">
      <c r="A1756" s="24" t="str">
        <f t="shared" si="85"/>
        <v/>
      </c>
      <c r="B1756" s="24" t="str">
        <f t="shared" si="83"/>
        <v/>
      </c>
      <c r="C1756" s="24" t="str">
        <f t="shared" si="84"/>
        <v/>
      </c>
      <c r="D1756" s="24">
        <v>2026</v>
      </c>
      <c r="E1756" s="7" t="s">
        <v>1888</v>
      </c>
      <c r="F1756" s="7" t="s">
        <v>1874</v>
      </c>
      <c r="G1756" s="7" t="s">
        <v>47</v>
      </c>
      <c r="H1756" s="7" t="s">
        <v>33</v>
      </c>
      <c r="I1756" s="8">
        <v>9.7000000000000003E-2</v>
      </c>
      <c r="J1756" s="8">
        <v>0.3</v>
      </c>
      <c r="K1756" s="8">
        <v>0.19400000000000001</v>
      </c>
      <c r="L1756" s="8">
        <v>0.49399999999999999</v>
      </c>
      <c r="M1756" s="7">
        <v>14</v>
      </c>
      <c r="N1756" s="7">
        <v>40</v>
      </c>
      <c r="O1756" s="7">
        <v>31</v>
      </c>
      <c r="P1756" s="7">
        <v>8</v>
      </c>
      <c r="Q1756" s="7">
        <v>3</v>
      </c>
      <c r="R1756" s="7">
        <v>1</v>
      </c>
      <c r="S1756" s="7">
        <v>1</v>
      </c>
      <c r="T1756" s="7">
        <v>0</v>
      </c>
      <c r="U1756" s="7">
        <v>0</v>
      </c>
      <c r="V1756" s="7">
        <v>2</v>
      </c>
      <c r="W1756" s="7">
        <v>7</v>
      </c>
      <c r="X1756" s="7">
        <v>5</v>
      </c>
      <c r="Y1756" s="7">
        <v>0</v>
      </c>
      <c r="Z1756" s="7">
        <v>0</v>
      </c>
      <c r="AA1756"/>
    </row>
    <row r="1757" spans="1:27" x14ac:dyDescent="0.25">
      <c r="A1757" s="24" t="str">
        <f t="shared" si="85"/>
        <v/>
      </c>
      <c r="B1757" s="24">
        <f t="shared" si="83"/>
        <v>1</v>
      </c>
      <c r="C1757" s="24" t="str">
        <f t="shared" si="84"/>
        <v/>
      </c>
      <c r="D1757" s="24">
        <v>2026</v>
      </c>
      <c r="E1757" s="7" t="s">
        <v>1889</v>
      </c>
      <c r="F1757" s="7" t="s">
        <v>1890</v>
      </c>
      <c r="G1757" s="7" t="s">
        <v>37</v>
      </c>
      <c r="H1757" s="7" t="s">
        <v>33</v>
      </c>
      <c r="I1757" s="8">
        <v>0.35199999999999998</v>
      </c>
      <c r="J1757" s="8">
        <v>0.48799999999999999</v>
      </c>
      <c r="K1757" s="8">
        <v>0.44900000000000001</v>
      </c>
      <c r="L1757" s="8">
        <v>0.93700000000000006</v>
      </c>
      <c r="M1757" s="7">
        <v>56</v>
      </c>
      <c r="N1757" s="7">
        <v>286</v>
      </c>
      <c r="O1757" s="7">
        <v>216</v>
      </c>
      <c r="P1757" s="7">
        <v>60</v>
      </c>
      <c r="Q1757" s="7">
        <v>76</v>
      </c>
      <c r="R1757" s="7">
        <v>13</v>
      </c>
      <c r="S1757" s="7">
        <v>1</v>
      </c>
      <c r="T1757" s="7">
        <v>2</v>
      </c>
      <c r="U1757" s="7">
        <v>39</v>
      </c>
      <c r="V1757" s="7">
        <v>7</v>
      </c>
      <c r="W1757" s="7">
        <v>56</v>
      </c>
      <c r="X1757" s="7">
        <v>20</v>
      </c>
      <c r="Y1757" s="7">
        <v>21</v>
      </c>
      <c r="Z1757" s="7">
        <v>3</v>
      </c>
      <c r="AA1757"/>
    </row>
    <row r="1758" spans="1:27" x14ac:dyDescent="0.25">
      <c r="A1758" s="24" t="str">
        <f t="shared" si="85"/>
        <v/>
      </c>
      <c r="B1758" s="24" t="str">
        <f t="shared" si="83"/>
        <v/>
      </c>
      <c r="C1758" s="24">
        <f t="shared" si="84"/>
        <v>1</v>
      </c>
      <c r="D1758" s="24">
        <v>2026</v>
      </c>
      <c r="E1758" s="7" t="s">
        <v>1891</v>
      </c>
      <c r="F1758" s="7" t="s">
        <v>1890</v>
      </c>
      <c r="G1758" s="7" t="s">
        <v>24</v>
      </c>
      <c r="H1758" s="7" t="s">
        <v>44</v>
      </c>
      <c r="I1758" s="8">
        <v>0.32300000000000001</v>
      </c>
      <c r="J1758" s="8">
        <v>0.42099999999999999</v>
      </c>
      <c r="K1758" s="8">
        <v>0.61099999999999999</v>
      </c>
      <c r="L1758" s="8">
        <v>1.032</v>
      </c>
      <c r="M1758" s="7">
        <v>45</v>
      </c>
      <c r="N1758" s="7">
        <v>202</v>
      </c>
      <c r="O1758" s="7">
        <v>167</v>
      </c>
      <c r="P1758" s="7">
        <v>38</v>
      </c>
      <c r="Q1758" s="7">
        <v>54</v>
      </c>
      <c r="R1758" s="7">
        <v>12</v>
      </c>
      <c r="S1758" s="7">
        <v>0</v>
      </c>
      <c r="T1758" s="7">
        <v>12</v>
      </c>
      <c r="U1758" s="7">
        <v>54</v>
      </c>
      <c r="V1758" s="7">
        <v>8</v>
      </c>
      <c r="W1758" s="7">
        <v>23</v>
      </c>
      <c r="X1758" s="7">
        <v>46</v>
      </c>
      <c r="Y1758" s="7">
        <v>2</v>
      </c>
      <c r="Z1758" s="7">
        <v>1</v>
      </c>
      <c r="AA1758"/>
    </row>
    <row r="1759" spans="1:27" x14ac:dyDescent="0.25">
      <c r="A1759" s="24" t="str">
        <f t="shared" si="85"/>
        <v/>
      </c>
      <c r="B1759" s="24" t="str">
        <f t="shared" si="83"/>
        <v/>
      </c>
      <c r="C1759" s="24" t="str">
        <f t="shared" si="84"/>
        <v/>
      </c>
      <c r="D1759" s="24">
        <v>2026</v>
      </c>
      <c r="E1759" s="7" t="s">
        <v>1892</v>
      </c>
      <c r="F1759" s="7" t="s">
        <v>1890</v>
      </c>
      <c r="G1759" s="7" t="s">
        <v>37</v>
      </c>
      <c r="H1759" s="7" t="s">
        <v>42</v>
      </c>
      <c r="I1759" s="8">
        <v>0.316</v>
      </c>
      <c r="J1759" s="8">
        <v>0.40100000000000002</v>
      </c>
      <c r="K1759" s="8">
        <v>0.54900000000000004</v>
      </c>
      <c r="L1759" s="8">
        <v>0.95</v>
      </c>
      <c r="M1759" s="7">
        <v>54</v>
      </c>
      <c r="N1759" s="7">
        <v>254</v>
      </c>
      <c r="O1759" s="7">
        <v>215</v>
      </c>
      <c r="P1759" s="7">
        <v>56</v>
      </c>
      <c r="Q1759" s="7">
        <v>68</v>
      </c>
      <c r="R1759" s="7">
        <v>13</v>
      </c>
      <c r="S1759" s="7">
        <v>2</v>
      </c>
      <c r="T1759" s="7">
        <v>11</v>
      </c>
      <c r="U1759" s="7">
        <v>50</v>
      </c>
      <c r="V1759" s="7">
        <v>8</v>
      </c>
      <c r="W1759" s="7">
        <v>25</v>
      </c>
      <c r="X1759" s="7">
        <v>31</v>
      </c>
      <c r="Y1759" s="7">
        <v>12</v>
      </c>
      <c r="Z1759" s="7">
        <v>2</v>
      </c>
      <c r="AA1759"/>
    </row>
    <row r="1760" spans="1:27" x14ac:dyDescent="0.25">
      <c r="A1760" s="24" t="str">
        <f t="shared" si="85"/>
        <v/>
      </c>
      <c r="B1760" s="24" t="str">
        <f t="shared" si="83"/>
        <v/>
      </c>
      <c r="C1760" s="24">
        <f t="shared" si="84"/>
        <v>1</v>
      </c>
      <c r="D1760" s="24">
        <v>2026</v>
      </c>
      <c r="E1760" s="7" t="s">
        <v>1893</v>
      </c>
      <c r="F1760" s="7" t="s">
        <v>1890</v>
      </c>
      <c r="G1760" s="7" t="s">
        <v>47</v>
      </c>
      <c r="H1760" s="7" t="s">
        <v>40</v>
      </c>
      <c r="I1760" s="8">
        <v>0.28599999999999998</v>
      </c>
      <c r="J1760" s="8">
        <v>0.41</v>
      </c>
      <c r="K1760" s="8">
        <v>0.438</v>
      </c>
      <c r="L1760" s="8">
        <v>0.84799999999999998</v>
      </c>
      <c r="M1760" s="7">
        <v>56</v>
      </c>
      <c r="N1760" s="7">
        <v>269</v>
      </c>
      <c r="O1760" s="7">
        <v>217</v>
      </c>
      <c r="P1760" s="7">
        <v>44</v>
      </c>
      <c r="Q1760" s="7">
        <v>62</v>
      </c>
      <c r="R1760" s="7">
        <v>16</v>
      </c>
      <c r="S1760" s="7">
        <v>1</v>
      </c>
      <c r="T1760" s="7">
        <v>5</v>
      </c>
      <c r="U1760" s="7">
        <v>39</v>
      </c>
      <c r="V1760" s="7">
        <v>1</v>
      </c>
      <c r="W1760" s="7">
        <v>46</v>
      </c>
      <c r="X1760" s="7">
        <v>62</v>
      </c>
      <c r="Y1760" s="7">
        <v>4</v>
      </c>
      <c r="Z1760" s="7">
        <v>0</v>
      </c>
      <c r="AA1760"/>
    </row>
    <row r="1761" spans="1:27" x14ac:dyDescent="0.25">
      <c r="A1761" s="24" t="str">
        <f t="shared" si="85"/>
        <v/>
      </c>
      <c r="B1761" s="24" t="str">
        <f t="shared" si="83"/>
        <v/>
      </c>
      <c r="C1761" s="24">
        <f t="shared" si="84"/>
        <v>1</v>
      </c>
      <c r="D1761" s="24">
        <v>2026</v>
      </c>
      <c r="E1761" s="7" t="s">
        <v>1894</v>
      </c>
      <c r="F1761" s="7" t="s">
        <v>1890</v>
      </c>
      <c r="G1761" s="7" t="s">
        <v>24</v>
      </c>
      <c r="H1761" s="7" t="s">
        <v>30</v>
      </c>
      <c r="I1761" s="8">
        <v>0.28299999999999997</v>
      </c>
      <c r="J1761" s="8">
        <v>0.41399999999999998</v>
      </c>
      <c r="K1761" s="8">
        <v>0.51900000000000002</v>
      </c>
      <c r="L1761" s="8">
        <v>0.93200000000000005</v>
      </c>
      <c r="M1761" s="7">
        <v>51</v>
      </c>
      <c r="N1761" s="7">
        <v>237</v>
      </c>
      <c r="O1761" s="7">
        <v>187</v>
      </c>
      <c r="P1761" s="7">
        <v>50</v>
      </c>
      <c r="Q1761" s="7">
        <v>53</v>
      </c>
      <c r="R1761" s="7">
        <v>8</v>
      </c>
      <c r="S1761" s="7">
        <v>0</v>
      </c>
      <c r="T1761" s="7">
        <v>12</v>
      </c>
      <c r="U1761" s="7">
        <v>43</v>
      </c>
      <c r="V1761" s="7">
        <v>9</v>
      </c>
      <c r="W1761" s="7">
        <v>36</v>
      </c>
      <c r="X1761" s="7">
        <v>50</v>
      </c>
      <c r="Y1761" s="7">
        <v>12</v>
      </c>
      <c r="Z1761" s="7">
        <v>4</v>
      </c>
      <c r="AA1761"/>
    </row>
    <row r="1762" spans="1:27" x14ac:dyDescent="0.25">
      <c r="A1762" s="24" t="str">
        <f t="shared" si="85"/>
        <v/>
      </c>
      <c r="B1762" s="24" t="str">
        <f t="shared" si="83"/>
        <v/>
      </c>
      <c r="C1762" s="24" t="str">
        <f t="shared" si="84"/>
        <v/>
      </c>
      <c r="D1762" s="24">
        <v>2026</v>
      </c>
      <c r="E1762" s="7" t="s">
        <v>1895</v>
      </c>
      <c r="F1762" s="7" t="s">
        <v>1890</v>
      </c>
      <c r="G1762" s="7" t="s">
        <v>47</v>
      </c>
      <c r="H1762" s="7" t="s">
        <v>38</v>
      </c>
      <c r="I1762" s="8">
        <v>0.25900000000000001</v>
      </c>
      <c r="J1762" s="8">
        <v>0.39700000000000002</v>
      </c>
      <c r="K1762" s="8">
        <v>0.55700000000000005</v>
      </c>
      <c r="L1762" s="8">
        <v>0.95399999999999996</v>
      </c>
      <c r="M1762" s="7">
        <v>49</v>
      </c>
      <c r="N1762" s="7">
        <v>234</v>
      </c>
      <c r="O1762" s="7">
        <v>185</v>
      </c>
      <c r="P1762" s="7">
        <v>45</v>
      </c>
      <c r="Q1762" s="7">
        <v>48</v>
      </c>
      <c r="R1762" s="7">
        <v>10</v>
      </c>
      <c r="S1762" s="7">
        <v>0</v>
      </c>
      <c r="T1762" s="7">
        <v>15</v>
      </c>
      <c r="U1762" s="7">
        <v>59</v>
      </c>
      <c r="V1762" s="7">
        <v>4</v>
      </c>
      <c r="W1762" s="7">
        <v>41</v>
      </c>
      <c r="X1762" s="7">
        <v>29</v>
      </c>
      <c r="Y1762" s="7">
        <v>0</v>
      </c>
      <c r="Z1762" s="7">
        <v>0</v>
      </c>
      <c r="AA1762"/>
    </row>
    <row r="1763" spans="1:27" x14ac:dyDescent="0.25">
      <c r="A1763" s="24" t="str">
        <f t="shared" si="85"/>
        <v/>
      </c>
      <c r="B1763" s="24" t="str">
        <f t="shared" si="83"/>
        <v/>
      </c>
      <c r="C1763" s="24">
        <f t="shared" si="84"/>
        <v>1</v>
      </c>
      <c r="D1763" s="24">
        <v>2026</v>
      </c>
      <c r="E1763" s="7" t="s">
        <v>1896</v>
      </c>
      <c r="F1763" s="7" t="s">
        <v>1890</v>
      </c>
      <c r="G1763" s="7" t="s">
        <v>24</v>
      </c>
      <c r="H1763" s="7" t="s">
        <v>42</v>
      </c>
      <c r="I1763" s="8">
        <v>1</v>
      </c>
      <c r="J1763" s="8">
        <v>1</v>
      </c>
      <c r="K1763" s="8">
        <v>1</v>
      </c>
      <c r="L1763" s="8">
        <v>2</v>
      </c>
      <c r="M1763" s="7">
        <v>1</v>
      </c>
      <c r="N1763" s="7">
        <v>1</v>
      </c>
      <c r="O1763" s="7">
        <v>1</v>
      </c>
      <c r="P1763" s="7">
        <v>1</v>
      </c>
      <c r="Q1763" s="7">
        <v>1</v>
      </c>
      <c r="R1763" s="7">
        <v>0</v>
      </c>
      <c r="S1763" s="7">
        <v>0</v>
      </c>
      <c r="T1763" s="7">
        <v>0</v>
      </c>
      <c r="U1763" s="7">
        <v>0</v>
      </c>
      <c r="V1763" s="7">
        <v>0</v>
      </c>
      <c r="W1763" s="7">
        <v>0</v>
      </c>
      <c r="X1763" s="7">
        <v>0</v>
      </c>
      <c r="Y1763" s="7">
        <v>0</v>
      </c>
      <c r="Z1763" s="7">
        <v>0</v>
      </c>
      <c r="AA1763"/>
    </row>
    <row r="1764" spans="1:27" x14ac:dyDescent="0.25">
      <c r="A1764" s="24" t="str">
        <f t="shared" si="85"/>
        <v/>
      </c>
      <c r="B1764" s="24" t="str">
        <f t="shared" si="83"/>
        <v/>
      </c>
      <c r="C1764" s="24">
        <f t="shared" si="84"/>
        <v>1</v>
      </c>
      <c r="D1764" s="24">
        <v>2026</v>
      </c>
      <c r="E1764" s="7" t="s">
        <v>1897</v>
      </c>
      <c r="F1764" s="7" t="s">
        <v>1890</v>
      </c>
      <c r="G1764" s="7" t="s">
        <v>47</v>
      </c>
      <c r="H1764" s="7" t="s">
        <v>25</v>
      </c>
      <c r="I1764" s="8">
        <v>0.40899999999999997</v>
      </c>
      <c r="J1764" s="8">
        <v>0.45800000000000002</v>
      </c>
      <c r="K1764" s="8">
        <v>0.72699999999999998</v>
      </c>
      <c r="L1764" s="8">
        <v>1.1859999999999999</v>
      </c>
      <c r="M1764" s="7">
        <v>10</v>
      </c>
      <c r="N1764" s="7">
        <v>24</v>
      </c>
      <c r="O1764" s="7">
        <v>22</v>
      </c>
      <c r="P1764" s="7">
        <v>8</v>
      </c>
      <c r="Q1764" s="7">
        <v>9</v>
      </c>
      <c r="R1764" s="7">
        <v>1</v>
      </c>
      <c r="S1764" s="7">
        <v>0</v>
      </c>
      <c r="T1764" s="7">
        <v>2</v>
      </c>
      <c r="U1764" s="7">
        <v>6</v>
      </c>
      <c r="V1764" s="7">
        <v>1</v>
      </c>
      <c r="W1764" s="7">
        <v>1</v>
      </c>
      <c r="X1764" s="7">
        <v>9</v>
      </c>
      <c r="Y1764" s="7">
        <v>0</v>
      </c>
      <c r="Z1764" s="7">
        <v>0</v>
      </c>
      <c r="AA1764"/>
    </row>
    <row r="1765" spans="1:27" x14ac:dyDescent="0.25">
      <c r="A1765" s="24" t="str">
        <f t="shared" si="85"/>
        <v/>
      </c>
      <c r="B1765" s="24" t="str">
        <f t="shared" si="83"/>
        <v/>
      </c>
      <c r="C1765" s="24">
        <f t="shared" si="84"/>
        <v>1</v>
      </c>
      <c r="D1765" s="24">
        <v>2026</v>
      </c>
      <c r="E1765" s="7" t="s">
        <v>1898</v>
      </c>
      <c r="F1765" s="7" t="s">
        <v>1890</v>
      </c>
      <c r="G1765" s="7" t="s">
        <v>47</v>
      </c>
      <c r="H1765" s="7" t="s">
        <v>27</v>
      </c>
      <c r="I1765" s="8">
        <v>0.36399999999999999</v>
      </c>
      <c r="J1765" s="8">
        <v>0.47699999999999998</v>
      </c>
      <c r="K1765" s="8">
        <v>0.5</v>
      </c>
      <c r="L1765" s="8">
        <v>0.97699999999999998</v>
      </c>
      <c r="M1765" s="7">
        <v>31</v>
      </c>
      <c r="N1765" s="7">
        <v>115</v>
      </c>
      <c r="O1765" s="7">
        <v>88</v>
      </c>
      <c r="P1765" s="7">
        <v>23</v>
      </c>
      <c r="Q1765" s="7">
        <v>32</v>
      </c>
      <c r="R1765" s="7">
        <v>4</v>
      </c>
      <c r="S1765" s="7">
        <v>1</v>
      </c>
      <c r="T1765" s="7">
        <v>2</v>
      </c>
      <c r="U1765" s="7">
        <v>18</v>
      </c>
      <c r="V1765" s="7">
        <v>6</v>
      </c>
      <c r="W1765" s="7">
        <v>15</v>
      </c>
      <c r="X1765" s="7">
        <v>20</v>
      </c>
      <c r="Y1765" s="7">
        <v>6</v>
      </c>
      <c r="Z1765" s="7">
        <v>0</v>
      </c>
      <c r="AA1765"/>
    </row>
    <row r="1766" spans="1:27" x14ac:dyDescent="0.25">
      <c r="A1766" s="24" t="str">
        <f t="shared" si="85"/>
        <v/>
      </c>
      <c r="B1766" s="24" t="str">
        <f t="shared" si="83"/>
        <v/>
      </c>
      <c r="C1766" s="24">
        <f t="shared" si="84"/>
        <v>1</v>
      </c>
      <c r="D1766" s="24">
        <v>2026</v>
      </c>
      <c r="E1766" s="7" t="s">
        <v>1899</v>
      </c>
      <c r="F1766" s="7" t="s">
        <v>1890</v>
      </c>
      <c r="G1766" s="7" t="s">
        <v>47</v>
      </c>
      <c r="H1766" s="7" t="s">
        <v>27</v>
      </c>
      <c r="I1766" s="8">
        <v>0.36</v>
      </c>
      <c r="J1766" s="8">
        <v>0.49099999999999999</v>
      </c>
      <c r="K1766" s="8">
        <v>0.77900000000000003</v>
      </c>
      <c r="L1766" s="8">
        <v>1.27</v>
      </c>
      <c r="M1766" s="7">
        <v>30</v>
      </c>
      <c r="N1766" s="7">
        <v>114</v>
      </c>
      <c r="O1766" s="7">
        <v>86</v>
      </c>
      <c r="P1766" s="7">
        <v>27</v>
      </c>
      <c r="Q1766" s="7">
        <v>31</v>
      </c>
      <c r="R1766" s="7">
        <v>9</v>
      </c>
      <c r="S1766" s="7">
        <v>0</v>
      </c>
      <c r="T1766" s="7">
        <v>9</v>
      </c>
      <c r="U1766" s="7">
        <v>36</v>
      </c>
      <c r="V1766" s="7">
        <v>2</v>
      </c>
      <c r="W1766" s="7">
        <v>23</v>
      </c>
      <c r="X1766" s="7">
        <v>22</v>
      </c>
      <c r="Y1766" s="7">
        <v>6</v>
      </c>
      <c r="Z1766" s="7">
        <v>3</v>
      </c>
      <c r="AA1766"/>
    </row>
    <row r="1767" spans="1:27" x14ac:dyDescent="0.25">
      <c r="A1767" s="24" t="str">
        <f t="shared" si="85"/>
        <v/>
      </c>
      <c r="B1767" s="24" t="str">
        <f t="shared" si="83"/>
        <v/>
      </c>
      <c r="C1767" s="24">
        <f t="shared" si="84"/>
        <v>1</v>
      </c>
      <c r="D1767" s="24">
        <v>2026</v>
      </c>
      <c r="E1767" s="7" t="s">
        <v>1900</v>
      </c>
      <c r="F1767" s="7" t="s">
        <v>1890</v>
      </c>
      <c r="G1767" s="7" t="s">
        <v>24</v>
      </c>
      <c r="H1767" s="7" t="s">
        <v>38</v>
      </c>
      <c r="I1767" s="8">
        <v>0.35499999999999998</v>
      </c>
      <c r="J1767" s="8">
        <v>0.47499999999999998</v>
      </c>
      <c r="K1767" s="8">
        <v>0.38700000000000001</v>
      </c>
      <c r="L1767" s="8">
        <v>0.86199999999999999</v>
      </c>
      <c r="M1767" s="7">
        <v>20</v>
      </c>
      <c r="N1767" s="7">
        <v>40</v>
      </c>
      <c r="O1767" s="7">
        <v>31</v>
      </c>
      <c r="P1767" s="7">
        <v>5</v>
      </c>
      <c r="Q1767" s="7">
        <v>11</v>
      </c>
      <c r="R1767" s="7">
        <v>1</v>
      </c>
      <c r="S1767" s="7">
        <v>0</v>
      </c>
      <c r="T1767" s="7">
        <v>0</v>
      </c>
      <c r="U1767" s="7">
        <v>3</v>
      </c>
      <c r="V1767" s="7">
        <v>1</v>
      </c>
      <c r="W1767" s="7">
        <v>7</v>
      </c>
      <c r="X1767" s="7">
        <v>3</v>
      </c>
      <c r="Y1767" s="7">
        <v>0</v>
      </c>
      <c r="Z1767" s="7">
        <v>0</v>
      </c>
      <c r="AA1767"/>
    </row>
    <row r="1768" spans="1:27" x14ac:dyDescent="0.25">
      <c r="A1768" s="24" t="str">
        <f t="shared" si="85"/>
        <v/>
      </c>
      <c r="B1768" s="24" t="str">
        <f t="shared" si="83"/>
        <v/>
      </c>
      <c r="C1768" s="24" t="str">
        <f t="shared" si="84"/>
        <v/>
      </c>
      <c r="D1768" s="24">
        <v>2026</v>
      </c>
      <c r="E1768" s="7" t="s">
        <v>1901</v>
      </c>
      <c r="F1768" s="7" t="s">
        <v>1890</v>
      </c>
      <c r="G1768" s="7" t="s">
        <v>47</v>
      </c>
      <c r="H1768" s="7" t="s">
        <v>64</v>
      </c>
      <c r="I1768" s="8">
        <v>0.32400000000000001</v>
      </c>
      <c r="J1768" s="8">
        <v>0.36799999999999999</v>
      </c>
      <c r="K1768" s="8">
        <v>0.38200000000000001</v>
      </c>
      <c r="L1768" s="8">
        <v>0.751</v>
      </c>
      <c r="M1768" s="7">
        <v>9</v>
      </c>
      <c r="N1768" s="7">
        <v>38</v>
      </c>
      <c r="O1768" s="7">
        <v>34</v>
      </c>
      <c r="P1768" s="7">
        <v>4</v>
      </c>
      <c r="Q1768" s="7">
        <v>11</v>
      </c>
      <c r="R1768" s="7">
        <v>2</v>
      </c>
      <c r="S1768" s="7">
        <v>0</v>
      </c>
      <c r="T1768" s="7">
        <v>0</v>
      </c>
      <c r="U1768" s="7">
        <v>0</v>
      </c>
      <c r="V1768" s="7">
        <v>0</v>
      </c>
      <c r="W1768" s="7">
        <v>3</v>
      </c>
      <c r="X1768" s="7">
        <v>7</v>
      </c>
      <c r="Y1768" s="7">
        <v>1</v>
      </c>
      <c r="Z1768" s="7">
        <v>0</v>
      </c>
      <c r="AA1768"/>
    </row>
    <row r="1769" spans="1:27" x14ac:dyDescent="0.25">
      <c r="A1769" s="24" t="str">
        <f t="shared" si="85"/>
        <v/>
      </c>
      <c r="B1769" s="24" t="str">
        <f t="shared" si="83"/>
        <v/>
      </c>
      <c r="C1769" s="24" t="str">
        <f t="shared" si="84"/>
        <v/>
      </c>
      <c r="D1769" s="24">
        <v>2026</v>
      </c>
      <c r="E1769" s="7" t="s">
        <v>1902</v>
      </c>
      <c r="F1769" s="7" t="s">
        <v>1890</v>
      </c>
      <c r="G1769" s="7" t="s">
        <v>24</v>
      </c>
      <c r="H1769" s="7" t="s">
        <v>33</v>
      </c>
      <c r="I1769" s="8">
        <v>0.29899999999999999</v>
      </c>
      <c r="J1769" s="8">
        <v>0.44400000000000001</v>
      </c>
      <c r="K1769" s="8">
        <v>0.52200000000000002</v>
      </c>
      <c r="L1769" s="8">
        <v>0.96699999999999997</v>
      </c>
      <c r="M1769" s="7">
        <v>22</v>
      </c>
      <c r="N1769" s="7">
        <v>91</v>
      </c>
      <c r="O1769" s="7">
        <v>67</v>
      </c>
      <c r="P1769" s="7">
        <v>22</v>
      </c>
      <c r="Q1769" s="7">
        <v>20</v>
      </c>
      <c r="R1769" s="7">
        <v>3</v>
      </c>
      <c r="S1769" s="7">
        <v>0</v>
      </c>
      <c r="T1769" s="7">
        <v>4</v>
      </c>
      <c r="U1769" s="7">
        <v>19</v>
      </c>
      <c r="V1769" s="7">
        <v>2</v>
      </c>
      <c r="W1769" s="7">
        <v>18</v>
      </c>
      <c r="X1769" s="7">
        <v>14</v>
      </c>
      <c r="Y1769" s="7">
        <v>5</v>
      </c>
      <c r="Z1769" s="7">
        <v>0</v>
      </c>
      <c r="AA1769"/>
    </row>
    <row r="1770" spans="1:27" x14ac:dyDescent="0.25">
      <c r="A1770" s="24" t="str">
        <f t="shared" si="85"/>
        <v/>
      </c>
      <c r="B1770" s="24" t="str">
        <f t="shared" si="83"/>
        <v/>
      </c>
      <c r="C1770" s="24" t="str">
        <f t="shared" si="84"/>
        <v/>
      </c>
      <c r="D1770" s="24">
        <v>2026</v>
      </c>
      <c r="E1770" s="7" t="s">
        <v>1903</v>
      </c>
      <c r="F1770" s="7" t="s">
        <v>1890</v>
      </c>
      <c r="G1770" s="7" t="s">
        <v>24</v>
      </c>
      <c r="H1770" s="7" t="s">
        <v>25</v>
      </c>
      <c r="I1770" s="8">
        <v>0.29499999999999998</v>
      </c>
      <c r="J1770" s="8">
        <v>0.41599999999999998</v>
      </c>
      <c r="K1770" s="8">
        <v>0.51200000000000001</v>
      </c>
      <c r="L1770" s="8">
        <v>0.92800000000000005</v>
      </c>
      <c r="M1770" s="7">
        <v>38</v>
      </c>
      <c r="N1770" s="7">
        <v>162</v>
      </c>
      <c r="O1770" s="7">
        <v>129</v>
      </c>
      <c r="P1770" s="7">
        <v>26</v>
      </c>
      <c r="Q1770" s="7">
        <v>38</v>
      </c>
      <c r="R1770" s="7">
        <v>7</v>
      </c>
      <c r="S1770" s="7">
        <v>0</v>
      </c>
      <c r="T1770" s="7">
        <v>7</v>
      </c>
      <c r="U1770" s="7">
        <v>23</v>
      </c>
      <c r="V1770" s="7">
        <v>9</v>
      </c>
      <c r="W1770" s="7">
        <v>20</v>
      </c>
      <c r="X1770" s="7">
        <v>32</v>
      </c>
      <c r="Y1770" s="7">
        <v>0</v>
      </c>
      <c r="Z1770" s="7">
        <v>0</v>
      </c>
      <c r="AA1770"/>
    </row>
    <row r="1771" spans="1:27" x14ac:dyDescent="0.25">
      <c r="A1771" s="24" t="str">
        <f t="shared" si="85"/>
        <v/>
      </c>
      <c r="B1771" s="24" t="str">
        <f t="shared" si="83"/>
        <v/>
      </c>
      <c r="C1771" s="24">
        <f t="shared" si="84"/>
        <v>1</v>
      </c>
      <c r="D1771" s="24">
        <v>2026</v>
      </c>
      <c r="E1771" s="7" t="s">
        <v>1904</v>
      </c>
      <c r="F1771" s="7" t="s">
        <v>1890</v>
      </c>
      <c r="G1771" s="7" t="s">
        <v>37</v>
      </c>
      <c r="H1771" s="7" t="s">
        <v>25</v>
      </c>
      <c r="I1771" s="8">
        <v>0.25</v>
      </c>
      <c r="J1771" s="8">
        <v>0.374</v>
      </c>
      <c r="K1771" s="8">
        <v>0.60199999999999998</v>
      </c>
      <c r="L1771" s="8">
        <v>0.97599999999999998</v>
      </c>
      <c r="M1771" s="7">
        <v>26</v>
      </c>
      <c r="N1771" s="7">
        <v>108</v>
      </c>
      <c r="O1771" s="7">
        <v>88</v>
      </c>
      <c r="P1771" s="7">
        <v>22</v>
      </c>
      <c r="Q1771" s="7">
        <v>22</v>
      </c>
      <c r="R1771" s="7">
        <v>4</v>
      </c>
      <c r="S1771" s="7">
        <v>0</v>
      </c>
      <c r="T1771" s="7">
        <v>9</v>
      </c>
      <c r="U1771" s="7">
        <v>26</v>
      </c>
      <c r="V1771" s="7">
        <v>9</v>
      </c>
      <c r="W1771" s="7">
        <v>9</v>
      </c>
      <c r="X1771" s="7">
        <v>31</v>
      </c>
      <c r="Y1771" s="7">
        <v>0</v>
      </c>
      <c r="Z1771" s="7">
        <v>0</v>
      </c>
      <c r="AA1771"/>
    </row>
    <row r="1772" spans="1:27" x14ac:dyDescent="0.25">
      <c r="A1772" s="24" t="str">
        <f t="shared" si="85"/>
        <v/>
      </c>
      <c r="B1772" s="24" t="str">
        <f t="shared" si="83"/>
        <v/>
      </c>
      <c r="C1772" s="24">
        <f t="shared" si="84"/>
        <v>1</v>
      </c>
      <c r="D1772" s="24">
        <v>2026</v>
      </c>
      <c r="E1772" s="7" t="s">
        <v>1905</v>
      </c>
      <c r="F1772" s="7" t="s">
        <v>1890</v>
      </c>
      <c r="G1772" s="7" t="s">
        <v>24</v>
      </c>
      <c r="H1772" s="7" t="s">
        <v>33</v>
      </c>
      <c r="I1772" s="8">
        <v>0.21199999999999999</v>
      </c>
      <c r="J1772" s="8">
        <v>0.36599999999999999</v>
      </c>
      <c r="K1772" s="8">
        <v>0.24199999999999999</v>
      </c>
      <c r="L1772" s="8">
        <v>0.60799999999999998</v>
      </c>
      <c r="M1772" s="7">
        <v>18</v>
      </c>
      <c r="N1772" s="7">
        <v>43</v>
      </c>
      <c r="O1772" s="7">
        <v>33</v>
      </c>
      <c r="P1772" s="7">
        <v>6</v>
      </c>
      <c r="Q1772" s="7">
        <v>7</v>
      </c>
      <c r="R1772" s="7">
        <v>1</v>
      </c>
      <c r="S1772" s="7">
        <v>0</v>
      </c>
      <c r="T1772" s="7">
        <v>0</v>
      </c>
      <c r="U1772" s="7">
        <v>8</v>
      </c>
      <c r="V1772" s="7">
        <v>4</v>
      </c>
      <c r="W1772" s="7">
        <v>4</v>
      </c>
      <c r="X1772" s="7">
        <v>11</v>
      </c>
      <c r="Y1772" s="7">
        <v>0</v>
      </c>
      <c r="Z1772" s="7">
        <v>0</v>
      </c>
      <c r="AA1772"/>
    </row>
    <row r="1773" spans="1:27" x14ac:dyDescent="0.25">
      <c r="A1773" s="24" t="str">
        <f t="shared" si="85"/>
        <v/>
      </c>
      <c r="B1773" s="24" t="str">
        <f t="shared" si="83"/>
        <v/>
      </c>
      <c r="C1773" s="24" t="str">
        <f t="shared" si="84"/>
        <v/>
      </c>
      <c r="D1773" s="24">
        <v>2026</v>
      </c>
      <c r="E1773" s="7" t="s">
        <v>1906</v>
      </c>
      <c r="F1773" s="7" t="s">
        <v>1890</v>
      </c>
      <c r="G1773" s="7" t="s">
        <v>37</v>
      </c>
      <c r="H1773" s="7" t="s">
        <v>27</v>
      </c>
      <c r="I1773" s="8">
        <v>0.21199999999999999</v>
      </c>
      <c r="J1773" s="8">
        <v>0.316</v>
      </c>
      <c r="K1773" s="8">
        <v>0.39400000000000002</v>
      </c>
      <c r="L1773" s="8">
        <v>0.71</v>
      </c>
      <c r="M1773" s="7">
        <v>9</v>
      </c>
      <c r="N1773" s="7">
        <v>38</v>
      </c>
      <c r="O1773" s="7">
        <v>33</v>
      </c>
      <c r="P1773" s="7">
        <v>7</v>
      </c>
      <c r="Q1773" s="7">
        <v>7</v>
      </c>
      <c r="R1773" s="7">
        <v>1</v>
      </c>
      <c r="S1773" s="7">
        <v>1</v>
      </c>
      <c r="T1773" s="7">
        <v>1</v>
      </c>
      <c r="U1773" s="7">
        <v>5</v>
      </c>
      <c r="V1773" s="7">
        <v>2</v>
      </c>
      <c r="W1773" s="7">
        <v>3</v>
      </c>
      <c r="X1773" s="7">
        <v>7</v>
      </c>
      <c r="Y1773" s="7">
        <v>2</v>
      </c>
      <c r="Z1773" s="7">
        <v>0</v>
      </c>
      <c r="AA1773"/>
    </row>
    <row r="1774" spans="1:27" x14ac:dyDescent="0.25">
      <c r="A1774" s="24">
        <f t="shared" si="85"/>
        <v>1</v>
      </c>
      <c r="B1774" s="24" t="str">
        <f t="shared" si="83"/>
        <v/>
      </c>
      <c r="C1774" s="24" t="str">
        <f t="shared" si="84"/>
        <v/>
      </c>
      <c r="D1774" s="24">
        <v>2026</v>
      </c>
      <c r="E1774" s="7" t="s">
        <v>1907</v>
      </c>
      <c r="F1774" s="7" t="s">
        <v>1890</v>
      </c>
      <c r="G1774" s="7" t="s">
        <v>29</v>
      </c>
      <c r="H1774" s="7" t="s">
        <v>27</v>
      </c>
      <c r="I1774" s="8">
        <v>0.17699999999999999</v>
      </c>
      <c r="J1774" s="8">
        <v>0.34699999999999998</v>
      </c>
      <c r="K1774" s="8">
        <v>0.313</v>
      </c>
      <c r="L1774" s="8">
        <v>0.66</v>
      </c>
      <c r="M1774" s="7">
        <v>35</v>
      </c>
      <c r="N1774" s="7">
        <v>122</v>
      </c>
      <c r="O1774" s="7">
        <v>96</v>
      </c>
      <c r="P1774" s="7">
        <v>20</v>
      </c>
      <c r="Q1774" s="7">
        <v>17</v>
      </c>
      <c r="R1774" s="7">
        <v>4</v>
      </c>
      <c r="S1774" s="7">
        <v>0</v>
      </c>
      <c r="T1774" s="7">
        <v>3</v>
      </c>
      <c r="U1774" s="7">
        <v>11</v>
      </c>
      <c r="V1774" s="7">
        <v>4</v>
      </c>
      <c r="W1774" s="7">
        <v>21</v>
      </c>
      <c r="X1774" s="7">
        <v>35</v>
      </c>
      <c r="Y1774" s="7">
        <v>6</v>
      </c>
      <c r="Z1774" s="7">
        <v>1</v>
      </c>
      <c r="AA1774"/>
    </row>
    <row r="1775" spans="1:27" x14ac:dyDescent="0.25">
      <c r="A1775" s="24" t="str">
        <f t="shared" si="85"/>
        <v/>
      </c>
      <c r="B1775" s="24" t="str">
        <f t="shared" si="83"/>
        <v/>
      </c>
      <c r="C1775" s="24">
        <f t="shared" si="84"/>
        <v>1</v>
      </c>
      <c r="D1775" s="24">
        <v>2026</v>
      </c>
      <c r="E1775" s="7" t="s">
        <v>1908</v>
      </c>
      <c r="F1775" s="7" t="s">
        <v>1890</v>
      </c>
      <c r="G1775" s="7" t="s">
        <v>24</v>
      </c>
      <c r="H1775" s="7" t="s">
        <v>38</v>
      </c>
      <c r="I1775" s="8">
        <v>0</v>
      </c>
      <c r="J1775" s="8">
        <v>0</v>
      </c>
      <c r="K1775" s="8">
        <v>0</v>
      </c>
      <c r="L1775" s="8">
        <v>0</v>
      </c>
      <c r="M1775" s="7">
        <v>2</v>
      </c>
      <c r="N1775" s="7">
        <v>2</v>
      </c>
      <c r="O1775" s="7">
        <v>2</v>
      </c>
      <c r="P1775" s="7">
        <v>0</v>
      </c>
      <c r="Q1775" s="7">
        <v>0</v>
      </c>
      <c r="R1775" s="7">
        <v>0</v>
      </c>
      <c r="S1775" s="7">
        <v>0</v>
      </c>
      <c r="T1775" s="7">
        <v>0</v>
      </c>
      <c r="U1775" s="7">
        <v>0</v>
      </c>
      <c r="V1775" s="7">
        <v>0</v>
      </c>
      <c r="W1775" s="7">
        <v>0</v>
      </c>
      <c r="X1775" s="7">
        <v>1</v>
      </c>
      <c r="Y1775" s="7">
        <v>0</v>
      </c>
      <c r="Z1775" s="7">
        <v>0</v>
      </c>
      <c r="AA1775"/>
    </row>
    <row r="1776" spans="1:27" x14ac:dyDescent="0.25">
      <c r="A1776" s="24" t="str">
        <f t="shared" si="85"/>
        <v/>
      </c>
      <c r="B1776" s="24" t="str">
        <f t="shared" si="83"/>
        <v/>
      </c>
      <c r="C1776" s="24" t="str">
        <f t="shared" si="84"/>
        <v/>
      </c>
      <c r="D1776" s="24">
        <v>2026</v>
      </c>
      <c r="E1776" s="7" t="s">
        <v>1909</v>
      </c>
      <c r="F1776" s="7" t="s">
        <v>1910</v>
      </c>
      <c r="G1776" s="7" t="s">
        <v>24</v>
      </c>
      <c r="H1776" s="7" t="s">
        <v>30</v>
      </c>
      <c r="I1776" s="8">
        <v>0.372</v>
      </c>
      <c r="J1776" s="8">
        <v>0.46100000000000002</v>
      </c>
      <c r="K1776" s="8">
        <v>0.56799999999999995</v>
      </c>
      <c r="L1776" s="8">
        <v>1.0289999999999999</v>
      </c>
      <c r="M1776" s="7">
        <v>45</v>
      </c>
      <c r="N1776" s="7">
        <v>182</v>
      </c>
      <c r="O1776" s="7">
        <v>148</v>
      </c>
      <c r="P1776" s="7">
        <v>28</v>
      </c>
      <c r="Q1776" s="7">
        <v>55</v>
      </c>
      <c r="R1776" s="7">
        <v>11</v>
      </c>
      <c r="S1776" s="7">
        <v>0</v>
      </c>
      <c r="T1776" s="7">
        <v>6</v>
      </c>
      <c r="U1776" s="7">
        <v>42</v>
      </c>
      <c r="V1776" s="7">
        <v>9</v>
      </c>
      <c r="W1776" s="7">
        <v>19</v>
      </c>
      <c r="X1776" s="7">
        <v>23</v>
      </c>
      <c r="Y1776" s="7">
        <v>2</v>
      </c>
      <c r="Z1776" s="7">
        <v>0</v>
      </c>
      <c r="AA1776"/>
    </row>
    <row r="1777" spans="1:27" x14ac:dyDescent="0.25">
      <c r="A1777" s="24" t="str">
        <f t="shared" si="85"/>
        <v/>
      </c>
      <c r="B1777" s="24" t="str">
        <f t="shared" si="83"/>
        <v/>
      </c>
      <c r="C1777" s="24" t="str">
        <f t="shared" si="84"/>
        <v/>
      </c>
      <c r="D1777" s="24">
        <v>2026</v>
      </c>
      <c r="E1777" s="7" t="s">
        <v>1911</v>
      </c>
      <c r="F1777" s="7" t="s">
        <v>1910</v>
      </c>
      <c r="G1777" s="7" t="s">
        <v>24</v>
      </c>
      <c r="H1777" s="7" t="s">
        <v>35</v>
      </c>
      <c r="I1777" s="8">
        <v>0.35699999999999998</v>
      </c>
      <c r="J1777" s="8">
        <v>0.45200000000000001</v>
      </c>
      <c r="K1777" s="8">
        <v>0.64700000000000002</v>
      </c>
      <c r="L1777" s="8">
        <v>1.099</v>
      </c>
      <c r="M1777" s="7">
        <v>51</v>
      </c>
      <c r="N1777" s="7">
        <v>248</v>
      </c>
      <c r="O1777" s="7">
        <v>207</v>
      </c>
      <c r="P1777" s="7">
        <v>63</v>
      </c>
      <c r="Q1777" s="7">
        <v>74</v>
      </c>
      <c r="R1777" s="7">
        <v>18</v>
      </c>
      <c r="S1777" s="7">
        <v>0</v>
      </c>
      <c r="T1777" s="7">
        <v>14</v>
      </c>
      <c r="U1777" s="7">
        <v>44</v>
      </c>
      <c r="V1777" s="7">
        <v>10</v>
      </c>
      <c r="W1777" s="7">
        <v>28</v>
      </c>
      <c r="X1777" s="7">
        <v>32</v>
      </c>
      <c r="Y1777" s="7">
        <v>11</v>
      </c>
      <c r="Z1777" s="7">
        <v>3</v>
      </c>
      <c r="AA1777"/>
    </row>
    <row r="1778" spans="1:27" x14ac:dyDescent="0.25">
      <c r="A1778" s="24" t="str">
        <f t="shared" si="85"/>
        <v/>
      </c>
      <c r="B1778" s="24" t="str">
        <f t="shared" si="83"/>
        <v/>
      </c>
      <c r="C1778" s="24" t="str">
        <f t="shared" si="84"/>
        <v/>
      </c>
      <c r="D1778" s="24">
        <v>2026</v>
      </c>
      <c r="E1778" s="7" t="s">
        <v>1912</v>
      </c>
      <c r="F1778" s="7" t="s">
        <v>1910</v>
      </c>
      <c r="G1778" s="7" t="s">
        <v>24</v>
      </c>
      <c r="H1778" s="7" t="s">
        <v>44</v>
      </c>
      <c r="I1778" s="8">
        <v>0.33800000000000002</v>
      </c>
      <c r="J1778" s="8">
        <v>0.44800000000000001</v>
      </c>
      <c r="K1778" s="8">
        <v>0.60499999999999998</v>
      </c>
      <c r="L1778" s="8">
        <v>1.0529999999999999</v>
      </c>
      <c r="M1778" s="7">
        <v>54</v>
      </c>
      <c r="N1778" s="7">
        <v>259</v>
      </c>
      <c r="O1778" s="7">
        <v>210</v>
      </c>
      <c r="P1778" s="7">
        <v>56</v>
      </c>
      <c r="Q1778" s="7">
        <v>71</v>
      </c>
      <c r="R1778" s="7">
        <v>14</v>
      </c>
      <c r="S1778" s="7">
        <v>0</v>
      </c>
      <c r="T1778" s="7">
        <v>14</v>
      </c>
      <c r="U1778" s="7">
        <v>48</v>
      </c>
      <c r="V1778" s="7">
        <v>2</v>
      </c>
      <c r="W1778" s="7">
        <v>43</v>
      </c>
      <c r="X1778" s="7">
        <v>47</v>
      </c>
      <c r="Y1778" s="7">
        <v>0</v>
      </c>
      <c r="Z1778" s="7">
        <v>0</v>
      </c>
      <c r="AA1778"/>
    </row>
    <row r="1779" spans="1:27" x14ac:dyDescent="0.25">
      <c r="A1779" s="24" t="str">
        <f t="shared" si="85"/>
        <v/>
      </c>
      <c r="B1779" s="24" t="str">
        <f t="shared" si="83"/>
        <v/>
      </c>
      <c r="C1779" s="24" t="str">
        <f t="shared" si="84"/>
        <v/>
      </c>
      <c r="D1779" s="24">
        <v>2026</v>
      </c>
      <c r="E1779" s="7" t="s">
        <v>1913</v>
      </c>
      <c r="F1779" s="7" t="s">
        <v>1910</v>
      </c>
      <c r="G1779" s="7" t="s">
        <v>24</v>
      </c>
      <c r="H1779" s="7" t="s">
        <v>27</v>
      </c>
      <c r="I1779" s="8">
        <v>0.316</v>
      </c>
      <c r="J1779" s="8">
        <v>0.42199999999999999</v>
      </c>
      <c r="K1779" s="8">
        <v>0.45</v>
      </c>
      <c r="L1779" s="8">
        <v>0.873</v>
      </c>
      <c r="M1779" s="7">
        <v>50</v>
      </c>
      <c r="N1779" s="7">
        <v>213</v>
      </c>
      <c r="O1779" s="7">
        <v>171</v>
      </c>
      <c r="P1779" s="7">
        <v>27</v>
      </c>
      <c r="Q1779" s="7">
        <v>54</v>
      </c>
      <c r="R1779" s="7">
        <v>9</v>
      </c>
      <c r="S1779" s="7">
        <v>1</v>
      </c>
      <c r="T1779" s="7">
        <v>4</v>
      </c>
      <c r="U1779" s="7">
        <v>28</v>
      </c>
      <c r="V1779" s="7">
        <v>6</v>
      </c>
      <c r="W1779" s="7">
        <v>27</v>
      </c>
      <c r="X1779" s="7">
        <v>38</v>
      </c>
      <c r="Y1779" s="7">
        <v>8</v>
      </c>
      <c r="Z1779" s="7">
        <v>3</v>
      </c>
      <c r="AA1779"/>
    </row>
    <row r="1780" spans="1:27" x14ac:dyDescent="0.25">
      <c r="A1780" s="24" t="str">
        <f t="shared" si="85"/>
        <v/>
      </c>
      <c r="B1780" s="24" t="str">
        <f t="shared" si="83"/>
        <v/>
      </c>
      <c r="C1780" s="24" t="str">
        <f t="shared" si="84"/>
        <v/>
      </c>
      <c r="D1780" s="24">
        <v>2026</v>
      </c>
      <c r="E1780" s="7" t="s">
        <v>1914</v>
      </c>
      <c r="F1780" s="7" t="s">
        <v>1910</v>
      </c>
      <c r="G1780" s="7" t="s">
        <v>24</v>
      </c>
      <c r="H1780" s="7" t="s">
        <v>40</v>
      </c>
      <c r="I1780" s="8">
        <v>0.30099999999999999</v>
      </c>
      <c r="J1780" s="8">
        <v>0.38900000000000001</v>
      </c>
      <c r="K1780" s="8">
        <v>0.44400000000000001</v>
      </c>
      <c r="L1780" s="8">
        <v>0.83299999999999996</v>
      </c>
      <c r="M1780" s="7">
        <v>51</v>
      </c>
      <c r="N1780" s="7">
        <v>231</v>
      </c>
      <c r="O1780" s="7">
        <v>196</v>
      </c>
      <c r="P1780" s="7">
        <v>33</v>
      </c>
      <c r="Q1780" s="7">
        <v>59</v>
      </c>
      <c r="R1780" s="7">
        <v>10</v>
      </c>
      <c r="S1780" s="7">
        <v>3</v>
      </c>
      <c r="T1780" s="7">
        <v>4</v>
      </c>
      <c r="U1780" s="7">
        <v>36</v>
      </c>
      <c r="V1780" s="7">
        <v>3</v>
      </c>
      <c r="W1780" s="7">
        <v>27</v>
      </c>
      <c r="X1780" s="7">
        <v>48</v>
      </c>
      <c r="Y1780" s="7">
        <v>4</v>
      </c>
      <c r="Z1780" s="7">
        <v>3</v>
      </c>
      <c r="AA1780"/>
    </row>
    <row r="1781" spans="1:27" x14ac:dyDescent="0.25">
      <c r="A1781" s="24" t="str">
        <f t="shared" si="85"/>
        <v/>
      </c>
      <c r="B1781" s="24" t="str">
        <f t="shared" si="83"/>
        <v/>
      </c>
      <c r="C1781" s="24" t="str">
        <f t="shared" si="84"/>
        <v/>
      </c>
      <c r="D1781" s="24">
        <v>2026</v>
      </c>
      <c r="E1781" s="7" t="s">
        <v>1915</v>
      </c>
      <c r="F1781" s="7" t="s">
        <v>1910</v>
      </c>
      <c r="G1781" s="7" t="s">
        <v>47</v>
      </c>
      <c r="H1781" s="7" t="s">
        <v>42</v>
      </c>
      <c r="I1781" s="8">
        <v>0.28000000000000003</v>
      </c>
      <c r="J1781" s="8">
        <v>0.34300000000000003</v>
      </c>
      <c r="K1781" s="8">
        <v>0.35499999999999998</v>
      </c>
      <c r="L1781" s="8">
        <v>0.69799999999999995</v>
      </c>
      <c r="M1781" s="7">
        <v>50</v>
      </c>
      <c r="N1781" s="7">
        <v>205</v>
      </c>
      <c r="O1781" s="7">
        <v>186</v>
      </c>
      <c r="P1781" s="7">
        <v>28</v>
      </c>
      <c r="Q1781" s="7">
        <v>52</v>
      </c>
      <c r="R1781" s="7">
        <v>8</v>
      </c>
      <c r="S1781" s="7">
        <v>0</v>
      </c>
      <c r="T1781" s="7">
        <v>2</v>
      </c>
      <c r="U1781" s="7">
        <v>30</v>
      </c>
      <c r="V1781" s="7">
        <v>5</v>
      </c>
      <c r="W1781" s="7">
        <v>13</v>
      </c>
      <c r="X1781" s="7">
        <v>22</v>
      </c>
      <c r="Y1781" s="7">
        <v>0</v>
      </c>
      <c r="Z1781" s="7">
        <v>0</v>
      </c>
      <c r="AA1781"/>
    </row>
    <row r="1782" spans="1:27" x14ac:dyDescent="0.25">
      <c r="A1782" s="24" t="str">
        <f t="shared" si="85"/>
        <v/>
      </c>
      <c r="B1782" s="24" t="str">
        <f t="shared" si="83"/>
        <v/>
      </c>
      <c r="C1782" s="24" t="str">
        <f t="shared" si="84"/>
        <v/>
      </c>
      <c r="D1782" s="24">
        <v>2026</v>
      </c>
      <c r="E1782" s="7" t="s">
        <v>1916</v>
      </c>
      <c r="F1782" s="7" t="s">
        <v>1910</v>
      </c>
      <c r="G1782" s="7" t="s">
        <v>24</v>
      </c>
      <c r="H1782" s="7" t="s">
        <v>33</v>
      </c>
      <c r="I1782" s="8">
        <v>0.25700000000000001</v>
      </c>
      <c r="J1782" s="8">
        <v>0.42599999999999999</v>
      </c>
      <c r="K1782" s="8">
        <v>0.35399999999999998</v>
      </c>
      <c r="L1782" s="8">
        <v>0.78</v>
      </c>
      <c r="M1782" s="7">
        <v>52</v>
      </c>
      <c r="N1782" s="7">
        <v>233</v>
      </c>
      <c r="O1782" s="7">
        <v>175</v>
      </c>
      <c r="P1782" s="7">
        <v>48</v>
      </c>
      <c r="Q1782" s="7">
        <v>45</v>
      </c>
      <c r="R1782" s="7">
        <v>5</v>
      </c>
      <c r="S1782" s="7">
        <v>0</v>
      </c>
      <c r="T1782" s="7">
        <v>4</v>
      </c>
      <c r="U1782" s="7">
        <v>23</v>
      </c>
      <c r="V1782" s="7">
        <v>18</v>
      </c>
      <c r="W1782" s="7">
        <v>35</v>
      </c>
      <c r="X1782" s="7">
        <v>46</v>
      </c>
      <c r="Y1782" s="7">
        <v>3</v>
      </c>
      <c r="Z1782" s="7">
        <v>3</v>
      </c>
      <c r="AA1782"/>
    </row>
    <row r="1783" spans="1:27" x14ac:dyDescent="0.25">
      <c r="A1783" s="24" t="str">
        <f t="shared" si="85"/>
        <v/>
      </c>
      <c r="B1783" s="24" t="str">
        <f t="shared" si="83"/>
        <v/>
      </c>
      <c r="C1783" s="24">
        <f t="shared" si="84"/>
        <v>1</v>
      </c>
      <c r="D1783" s="24">
        <v>2026</v>
      </c>
      <c r="E1783" s="7" t="s">
        <v>1917</v>
      </c>
      <c r="F1783" s="7" t="s">
        <v>1910</v>
      </c>
      <c r="G1783" s="7" t="s">
        <v>47</v>
      </c>
      <c r="H1783" s="7" t="s">
        <v>38</v>
      </c>
      <c r="I1783" s="8">
        <v>0.23499999999999999</v>
      </c>
      <c r="J1783" s="8">
        <v>0.377</v>
      </c>
      <c r="K1783" s="8">
        <v>0.45100000000000001</v>
      </c>
      <c r="L1783" s="8">
        <v>0.82799999999999996</v>
      </c>
      <c r="M1783" s="7">
        <v>48</v>
      </c>
      <c r="N1783" s="7">
        <v>193</v>
      </c>
      <c r="O1783" s="7">
        <v>153</v>
      </c>
      <c r="P1783" s="7">
        <v>24</v>
      </c>
      <c r="Q1783" s="7">
        <v>36</v>
      </c>
      <c r="R1783" s="7">
        <v>6</v>
      </c>
      <c r="S1783" s="7">
        <v>0</v>
      </c>
      <c r="T1783" s="7">
        <v>9</v>
      </c>
      <c r="U1783" s="7">
        <v>28</v>
      </c>
      <c r="V1783" s="7">
        <v>9</v>
      </c>
      <c r="W1783" s="7">
        <v>27</v>
      </c>
      <c r="X1783" s="7">
        <v>38</v>
      </c>
      <c r="Y1783" s="7">
        <v>0</v>
      </c>
      <c r="Z1783" s="7">
        <v>0</v>
      </c>
      <c r="AA1783"/>
    </row>
    <row r="1784" spans="1:27" x14ac:dyDescent="0.25">
      <c r="A1784" s="24" t="str">
        <f t="shared" si="85"/>
        <v/>
      </c>
      <c r="B1784" s="24" t="str">
        <f t="shared" si="83"/>
        <v/>
      </c>
      <c r="C1784" s="24" t="str">
        <f t="shared" si="84"/>
        <v/>
      </c>
      <c r="D1784" s="24">
        <v>2026</v>
      </c>
      <c r="E1784" s="7" t="s">
        <v>1918</v>
      </c>
      <c r="F1784" s="7" t="s">
        <v>1910</v>
      </c>
      <c r="G1784" s="7" t="s">
        <v>47</v>
      </c>
      <c r="H1784" s="7" t="s">
        <v>38</v>
      </c>
      <c r="I1784" s="8">
        <v>0.314</v>
      </c>
      <c r="J1784" s="8">
        <v>0.39</v>
      </c>
      <c r="K1784" s="8">
        <v>0.56999999999999995</v>
      </c>
      <c r="L1784" s="8">
        <v>0.96</v>
      </c>
      <c r="M1784" s="7">
        <v>30</v>
      </c>
      <c r="N1784" s="7">
        <v>100</v>
      </c>
      <c r="O1784" s="7">
        <v>86</v>
      </c>
      <c r="P1784" s="7">
        <v>16</v>
      </c>
      <c r="Q1784" s="7">
        <v>27</v>
      </c>
      <c r="R1784" s="7">
        <v>4</v>
      </c>
      <c r="S1784" s="7">
        <v>0</v>
      </c>
      <c r="T1784" s="7">
        <v>6</v>
      </c>
      <c r="U1784" s="7">
        <v>27</v>
      </c>
      <c r="V1784" s="7">
        <v>1</v>
      </c>
      <c r="W1784" s="7">
        <v>11</v>
      </c>
      <c r="X1784" s="7">
        <v>23</v>
      </c>
      <c r="Y1784" s="7">
        <v>1</v>
      </c>
      <c r="Z1784" s="7">
        <v>0</v>
      </c>
      <c r="AA1784"/>
    </row>
    <row r="1785" spans="1:27" x14ac:dyDescent="0.25">
      <c r="A1785" s="24" t="str">
        <f t="shared" si="85"/>
        <v/>
      </c>
      <c r="B1785" s="24" t="str">
        <f t="shared" si="83"/>
        <v/>
      </c>
      <c r="C1785" s="24" t="str">
        <f t="shared" si="84"/>
        <v/>
      </c>
      <c r="D1785" s="24">
        <v>2026</v>
      </c>
      <c r="E1785" s="7" t="s">
        <v>1919</v>
      </c>
      <c r="F1785" s="7" t="s">
        <v>1910</v>
      </c>
      <c r="G1785" s="7" t="s">
        <v>37</v>
      </c>
      <c r="H1785" s="7" t="s">
        <v>35</v>
      </c>
      <c r="I1785" s="8">
        <v>0.24199999999999999</v>
      </c>
      <c r="J1785" s="8">
        <v>0.34200000000000003</v>
      </c>
      <c r="K1785" s="8">
        <v>0.33700000000000002</v>
      </c>
      <c r="L1785" s="8">
        <v>0.67900000000000005</v>
      </c>
      <c r="M1785" s="7">
        <v>33</v>
      </c>
      <c r="N1785" s="7">
        <v>114</v>
      </c>
      <c r="O1785" s="7">
        <v>95</v>
      </c>
      <c r="P1785" s="7">
        <v>20</v>
      </c>
      <c r="Q1785" s="7">
        <v>23</v>
      </c>
      <c r="R1785" s="7">
        <v>1</v>
      </c>
      <c r="S1785" s="7">
        <v>1</v>
      </c>
      <c r="T1785" s="7">
        <v>2</v>
      </c>
      <c r="U1785" s="7">
        <v>10</v>
      </c>
      <c r="V1785" s="7">
        <v>5</v>
      </c>
      <c r="W1785" s="7">
        <v>10</v>
      </c>
      <c r="X1785" s="7">
        <v>27</v>
      </c>
      <c r="Y1785" s="7">
        <v>12</v>
      </c>
      <c r="Z1785" s="7">
        <v>3</v>
      </c>
      <c r="AA1785"/>
    </row>
    <row r="1786" spans="1:27" x14ac:dyDescent="0.25">
      <c r="A1786" s="24" t="str">
        <f t="shared" si="85"/>
        <v/>
      </c>
      <c r="B1786" s="24" t="str">
        <f t="shared" si="83"/>
        <v/>
      </c>
      <c r="C1786" s="24" t="str">
        <f t="shared" si="84"/>
        <v/>
      </c>
      <c r="D1786" s="24">
        <v>2026</v>
      </c>
      <c r="E1786" s="7" t="s">
        <v>1920</v>
      </c>
      <c r="F1786" s="7" t="s">
        <v>1910</v>
      </c>
      <c r="G1786" s="7" t="s">
        <v>47</v>
      </c>
      <c r="H1786" s="7" t="s">
        <v>30</v>
      </c>
      <c r="I1786" s="8">
        <v>0.17499999999999999</v>
      </c>
      <c r="J1786" s="8">
        <v>0.26800000000000002</v>
      </c>
      <c r="K1786" s="8">
        <v>0.27</v>
      </c>
      <c r="L1786" s="8">
        <v>0.53700000000000003</v>
      </c>
      <c r="M1786" s="7">
        <v>28</v>
      </c>
      <c r="N1786" s="7">
        <v>76</v>
      </c>
      <c r="O1786" s="7">
        <v>63</v>
      </c>
      <c r="P1786" s="7">
        <v>11</v>
      </c>
      <c r="Q1786" s="7">
        <v>11</v>
      </c>
      <c r="R1786" s="7">
        <v>3</v>
      </c>
      <c r="S1786" s="7">
        <v>0</v>
      </c>
      <c r="T1786" s="7">
        <v>1</v>
      </c>
      <c r="U1786" s="7">
        <v>7</v>
      </c>
      <c r="V1786" s="7">
        <v>2</v>
      </c>
      <c r="W1786" s="7">
        <v>6</v>
      </c>
      <c r="X1786" s="7">
        <v>18</v>
      </c>
      <c r="Y1786" s="7">
        <v>2</v>
      </c>
      <c r="Z1786" s="7">
        <v>0</v>
      </c>
      <c r="AA1786"/>
    </row>
    <row r="1787" spans="1:27" x14ac:dyDescent="0.25">
      <c r="A1787" s="24" t="str">
        <f t="shared" si="85"/>
        <v/>
      </c>
      <c r="B1787" s="24" t="str">
        <f t="shared" si="83"/>
        <v/>
      </c>
      <c r="C1787" s="24">
        <f t="shared" si="84"/>
        <v>1</v>
      </c>
      <c r="D1787" s="24">
        <v>2026</v>
      </c>
      <c r="E1787" s="7" t="s">
        <v>1921</v>
      </c>
      <c r="F1787" s="7" t="s">
        <v>1910</v>
      </c>
      <c r="G1787" s="7" t="s">
        <v>37</v>
      </c>
      <c r="H1787" s="7" t="s">
        <v>25</v>
      </c>
      <c r="I1787" s="8">
        <v>7.4999999999999997E-2</v>
      </c>
      <c r="J1787" s="8">
        <v>0.159</v>
      </c>
      <c r="K1787" s="8">
        <v>0.113</v>
      </c>
      <c r="L1787" s="8">
        <v>0.27200000000000002</v>
      </c>
      <c r="M1787" s="7">
        <v>31</v>
      </c>
      <c r="N1787" s="7">
        <v>93</v>
      </c>
      <c r="O1787" s="7">
        <v>80</v>
      </c>
      <c r="P1787" s="7">
        <v>3</v>
      </c>
      <c r="Q1787" s="7">
        <v>6</v>
      </c>
      <c r="R1787" s="7">
        <v>3</v>
      </c>
      <c r="S1787" s="7">
        <v>0</v>
      </c>
      <c r="T1787" s="7">
        <v>0</v>
      </c>
      <c r="U1787" s="7">
        <v>5</v>
      </c>
      <c r="V1787" s="7">
        <v>1</v>
      </c>
      <c r="W1787" s="7">
        <v>7</v>
      </c>
      <c r="X1787" s="7">
        <v>24</v>
      </c>
      <c r="Y1787" s="7">
        <v>1</v>
      </c>
      <c r="Z1787" s="7">
        <v>0</v>
      </c>
      <c r="AA1787"/>
    </row>
    <row r="1788" spans="1:27" x14ac:dyDescent="0.25">
      <c r="A1788" s="24" t="str">
        <f t="shared" si="85"/>
        <v/>
      </c>
      <c r="B1788" s="24" t="str">
        <f t="shared" si="83"/>
        <v/>
      </c>
      <c r="C1788" s="24" t="str">
        <f t="shared" si="84"/>
        <v/>
      </c>
      <c r="D1788" s="24">
        <v>2026</v>
      </c>
      <c r="E1788" s="7" t="s">
        <v>1922</v>
      </c>
      <c r="F1788" s="7" t="s">
        <v>1910</v>
      </c>
      <c r="G1788" s="7" t="s">
        <v>47</v>
      </c>
      <c r="H1788" s="7" t="s">
        <v>33</v>
      </c>
      <c r="I1788" s="8">
        <v>7.0999999999999994E-2</v>
      </c>
      <c r="J1788" s="8">
        <v>0.188</v>
      </c>
      <c r="K1788" s="8">
        <v>7.0999999999999994E-2</v>
      </c>
      <c r="L1788" s="8">
        <v>0.25900000000000001</v>
      </c>
      <c r="M1788" s="7">
        <v>6</v>
      </c>
      <c r="N1788" s="7">
        <v>16</v>
      </c>
      <c r="O1788" s="7">
        <v>14</v>
      </c>
      <c r="P1788" s="7">
        <v>1</v>
      </c>
      <c r="Q1788" s="7">
        <v>1</v>
      </c>
      <c r="R1788" s="7">
        <v>0</v>
      </c>
      <c r="S1788" s="7">
        <v>0</v>
      </c>
      <c r="T1788" s="7">
        <v>0</v>
      </c>
      <c r="U1788" s="7">
        <v>1</v>
      </c>
      <c r="V1788" s="7">
        <v>0</v>
      </c>
      <c r="W1788" s="7">
        <v>2</v>
      </c>
      <c r="X1788" s="7">
        <v>4</v>
      </c>
      <c r="Y1788" s="7">
        <v>0</v>
      </c>
      <c r="Z1788" s="7">
        <v>0</v>
      </c>
      <c r="AA1788"/>
    </row>
    <row r="1789" spans="1:27" x14ac:dyDescent="0.25">
      <c r="A1789" s="24">
        <f t="shared" si="85"/>
        <v>1</v>
      </c>
      <c r="B1789" s="24" t="str">
        <f t="shared" si="83"/>
        <v/>
      </c>
      <c r="C1789" s="24">
        <f t="shared" si="84"/>
        <v>1</v>
      </c>
      <c r="D1789" s="24">
        <v>2026</v>
      </c>
      <c r="E1789" s="7" t="s">
        <v>1923</v>
      </c>
      <c r="F1789" s="7" t="s">
        <v>1910</v>
      </c>
      <c r="G1789" s="7" t="s">
        <v>29</v>
      </c>
      <c r="H1789" s="7" t="s">
        <v>42</v>
      </c>
      <c r="I1789" s="8">
        <v>5.8999999999999997E-2</v>
      </c>
      <c r="J1789" s="8">
        <v>0.33300000000000002</v>
      </c>
      <c r="K1789" s="8">
        <v>5.8999999999999997E-2</v>
      </c>
      <c r="L1789" s="8">
        <v>0.39200000000000002</v>
      </c>
      <c r="M1789" s="7">
        <v>11</v>
      </c>
      <c r="N1789" s="7">
        <v>26</v>
      </c>
      <c r="O1789" s="7">
        <v>17</v>
      </c>
      <c r="P1789" s="7">
        <v>2</v>
      </c>
      <c r="Q1789" s="7">
        <v>1</v>
      </c>
      <c r="R1789" s="7">
        <v>0</v>
      </c>
      <c r="S1789" s="7">
        <v>0</v>
      </c>
      <c r="T1789" s="7">
        <v>0</v>
      </c>
      <c r="U1789" s="7">
        <v>0</v>
      </c>
      <c r="V1789" s="7">
        <v>1</v>
      </c>
      <c r="W1789" s="7">
        <v>6</v>
      </c>
      <c r="X1789" s="7">
        <v>9</v>
      </c>
      <c r="Y1789" s="7">
        <v>0</v>
      </c>
      <c r="Z1789" s="7">
        <v>0</v>
      </c>
      <c r="AA1789"/>
    </row>
    <row r="1790" spans="1:27" x14ac:dyDescent="0.25">
      <c r="A1790" s="24" t="str">
        <f t="shared" si="85"/>
        <v/>
      </c>
      <c r="B1790" s="24" t="str">
        <f t="shared" si="83"/>
        <v/>
      </c>
      <c r="C1790" s="24">
        <f t="shared" si="84"/>
        <v>1</v>
      </c>
      <c r="D1790" s="24">
        <v>2026</v>
      </c>
      <c r="E1790" s="7" t="s">
        <v>1924</v>
      </c>
      <c r="F1790" s="7" t="s">
        <v>1910</v>
      </c>
      <c r="G1790" s="7" t="s">
        <v>47</v>
      </c>
      <c r="H1790" s="7" t="s">
        <v>30</v>
      </c>
      <c r="I1790" s="8">
        <v>0</v>
      </c>
      <c r="J1790" s="8">
        <v>0</v>
      </c>
      <c r="K1790" s="8">
        <v>0</v>
      </c>
      <c r="L1790" s="8">
        <v>0</v>
      </c>
      <c r="M1790" s="7">
        <v>6</v>
      </c>
      <c r="N1790" s="7">
        <v>6</v>
      </c>
      <c r="O1790" s="7">
        <v>6</v>
      </c>
      <c r="P1790" s="7">
        <v>0</v>
      </c>
      <c r="Q1790" s="7">
        <v>0</v>
      </c>
      <c r="R1790" s="7">
        <v>0</v>
      </c>
      <c r="S1790" s="7">
        <v>0</v>
      </c>
      <c r="T1790" s="7">
        <v>0</v>
      </c>
      <c r="U1790" s="7">
        <v>1</v>
      </c>
      <c r="V1790" s="7">
        <v>0</v>
      </c>
      <c r="W1790" s="7">
        <v>0</v>
      </c>
      <c r="X1790" s="7">
        <v>4</v>
      </c>
      <c r="Y1790" s="7">
        <v>0</v>
      </c>
      <c r="Z1790" s="7">
        <v>0</v>
      </c>
      <c r="AA1790"/>
    </row>
    <row r="1791" spans="1:27" x14ac:dyDescent="0.25">
      <c r="A1791" s="24" t="str">
        <f t="shared" si="85"/>
        <v/>
      </c>
      <c r="B1791" s="24" t="str">
        <f t="shared" si="83"/>
        <v/>
      </c>
      <c r="C1791" s="24" t="str">
        <f t="shared" si="84"/>
        <v/>
      </c>
      <c r="D1791" s="24">
        <v>2026</v>
      </c>
      <c r="E1791" s="7" t="s">
        <v>1925</v>
      </c>
      <c r="F1791" s="7" t="s">
        <v>1910</v>
      </c>
      <c r="G1791" s="7" t="s">
        <v>24</v>
      </c>
      <c r="H1791" s="7" t="s">
        <v>38</v>
      </c>
      <c r="I1791" s="8">
        <v>0</v>
      </c>
      <c r="J1791" s="8">
        <v>0</v>
      </c>
      <c r="K1791" s="8">
        <v>0</v>
      </c>
      <c r="L1791" s="8">
        <v>0</v>
      </c>
      <c r="M1791" s="7">
        <v>1</v>
      </c>
      <c r="N1791" s="7">
        <v>2</v>
      </c>
      <c r="O1791" s="7">
        <v>2</v>
      </c>
      <c r="P1791" s="7">
        <v>0</v>
      </c>
      <c r="Q1791" s="7">
        <v>0</v>
      </c>
      <c r="R1791" s="7">
        <v>0</v>
      </c>
      <c r="S1791" s="7">
        <v>0</v>
      </c>
      <c r="T1791" s="7">
        <v>0</v>
      </c>
      <c r="U1791" s="7">
        <v>0</v>
      </c>
      <c r="V1791" s="7">
        <v>0</v>
      </c>
      <c r="W1791" s="7">
        <v>0</v>
      </c>
      <c r="X1791" s="7">
        <v>2</v>
      </c>
      <c r="Y1791" s="7">
        <v>0</v>
      </c>
      <c r="Z1791" s="7">
        <v>0</v>
      </c>
      <c r="AA1791"/>
    </row>
    <row r="1792" spans="1:27" x14ac:dyDescent="0.25">
      <c r="A1792" s="24" t="str">
        <f t="shared" si="85"/>
        <v/>
      </c>
      <c r="B1792" s="24" t="str">
        <f t="shared" si="83"/>
        <v/>
      </c>
      <c r="C1792" s="24" t="str">
        <f t="shared" si="84"/>
        <v/>
      </c>
      <c r="D1792" s="24">
        <v>2026</v>
      </c>
      <c r="E1792" s="7" t="s">
        <v>1926</v>
      </c>
      <c r="F1792" s="7" t="s">
        <v>1910</v>
      </c>
      <c r="G1792" s="7" t="s">
        <v>47</v>
      </c>
      <c r="H1792" s="7" t="s">
        <v>164</v>
      </c>
      <c r="I1792" s="8">
        <v>0</v>
      </c>
      <c r="J1792" s="8">
        <v>0</v>
      </c>
      <c r="K1792" s="8">
        <v>0</v>
      </c>
      <c r="L1792" s="8">
        <v>0</v>
      </c>
      <c r="M1792" s="7">
        <v>3</v>
      </c>
      <c r="N1792" s="7">
        <v>3</v>
      </c>
      <c r="O1792" s="7">
        <v>3</v>
      </c>
      <c r="P1792" s="7">
        <v>0</v>
      </c>
      <c r="Q1792" s="7">
        <v>0</v>
      </c>
      <c r="R1792" s="7">
        <v>0</v>
      </c>
      <c r="S1792" s="7">
        <v>0</v>
      </c>
      <c r="T1792" s="7">
        <v>0</v>
      </c>
      <c r="U1792" s="7">
        <v>0</v>
      </c>
      <c r="V1792" s="7">
        <v>0</v>
      </c>
      <c r="W1792" s="7">
        <v>0</v>
      </c>
      <c r="X1792" s="7">
        <v>1</v>
      </c>
      <c r="Y1792" s="7">
        <v>0</v>
      </c>
      <c r="Z1792" s="7">
        <v>0</v>
      </c>
      <c r="AA1792"/>
    </row>
    <row r="1793" spans="1:27" x14ac:dyDescent="0.25">
      <c r="A1793" s="24">
        <f t="shared" si="85"/>
        <v>1</v>
      </c>
      <c r="B1793" s="24" t="str">
        <f t="shared" si="83"/>
        <v/>
      </c>
      <c r="C1793" s="24" t="str">
        <f t="shared" si="84"/>
        <v/>
      </c>
      <c r="D1793" s="24">
        <v>2026</v>
      </c>
      <c r="E1793" s="7" t="s">
        <v>1927</v>
      </c>
      <c r="F1793" s="7" t="s">
        <v>1928</v>
      </c>
      <c r="G1793" s="7" t="s">
        <v>29</v>
      </c>
      <c r="H1793" s="7" t="s">
        <v>38</v>
      </c>
      <c r="I1793" s="8">
        <v>0.35799999999999998</v>
      </c>
      <c r="J1793" s="8">
        <v>0.47</v>
      </c>
      <c r="K1793" s="8">
        <v>0.74199999999999999</v>
      </c>
      <c r="L1793" s="8">
        <v>1.212</v>
      </c>
      <c r="M1793" s="7">
        <v>50</v>
      </c>
      <c r="N1793" s="7">
        <v>232</v>
      </c>
      <c r="O1793" s="7">
        <v>190</v>
      </c>
      <c r="P1793" s="7">
        <v>43</v>
      </c>
      <c r="Q1793" s="7">
        <v>68</v>
      </c>
      <c r="R1793" s="7">
        <v>11</v>
      </c>
      <c r="S1793" s="7">
        <v>1</v>
      </c>
      <c r="T1793" s="7">
        <v>20</v>
      </c>
      <c r="U1793" s="7">
        <v>53</v>
      </c>
      <c r="V1793" s="7">
        <v>18</v>
      </c>
      <c r="W1793" s="7">
        <v>23</v>
      </c>
      <c r="X1793" s="7">
        <v>30</v>
      </c>
      <c r="Y1793" s="7">
        <v>2</v>
      </c>
      <c r="Z1793" s="7">
        <v>0</v>
      </c>
      <c r="AA1793"/>
    </row>
    <row r="1794" spans="1:27" x14ac:dyDescent="0.25">
      <c r="A1794" s="24" t="str">
        <f t="shared" si="85"/>
        <v/>
      </c>
      <c r="B1794" s="24" t="str">
        <f t="shared" ref="B1794:B1857" si="86">IF(COUNTIFS(Draft_Player,$E1794),COUNTIFS(Draft_Player,$E1794),"")</f>
        <v/>
      </c>
      <c r="C1794" s="24">
        <f t="shared" ref="C1794:C1857" si="87">IF(COUNTIFS(Transfers_Player,$E1794),COUNTIFS(Transfers_Player,$E1794),"")</f>
        <v>1</v>
      </c>
      <c r="D1794" s="24">
        <v>2026</v>
      </c>
      <c r="E1794" s="7" t="s">
        <v>1930</v>
      </c>
      <c r="F1794" s="7" t="s">
        <v>1928</v>
      </c>
      <c r="G1794" s="7" t="s">
        <v>37</v>
      </c>
      <c r="H1794" s="7" t="s">
        <v>35</v>
      </c>
      <c r="I1794" s="8">
        <v>0.311</v>
      </c>
      <c r="J1794" s="8">
        <v>0.376</v>
      </c>
      <c r="K1794" s="8">
        <v>0.47699999999999998</v>
      </c>
      <c r="L1794" s="8">
        <v>0.85299999999999998</v>
      </c>
      <c r="M1794" s="7">
        <v>41</v>
      </c>
      <c r="N1794" s="7">
        <v>173</v>
      </c>
      <c r="O1794" s="7">
        <v>151</v>
      </c>
      <c r="P1794" s="7">
        <v>29</v>
      </c>
      <c r="Q1794" s="7">
        <v>47</v>
      </c>
      <c r="R1794" s="7">
        <v>13</v>
      </c>
      <c r="S1794" s="7">
        <v>0</v>
      </c>
      <c r="T1794" s="7">
        <v>4</v>
      </c>
      <c r="U1794" s="7">
        <v>21</v>
      </c>
      <c r="V1794" s="7">
        <v>7</v>
      </c>
      <c r="W1794" s="7">
        <v>11</v>
      </c>
      <c r="X1794" s="7">
        <v>17</v>
      </c>
      <c r="Y1794" s="7">
        <v>0</v>
      </c>
      <c r="Z1794" s="7">
        <v>0</v>
      </c>
      <c r="AA1794"/>
    </row>
    <row r="1795" spans="1:27" x14ac:dyDescent="0.25">
      <c r="A1795" s="24">
        <f t="shared" ref="A1795:A1858" si="88">IF(OR(G1795="SR", G1795="GR"), 1, "")</f>
        <v>1</v>
      </c>
      <c r="B1795" s="24" t="str">
        <f t="shared" si="86"/>
        <v/>
      </c>
      <c r="C1795" s="24" t="str">
        <f t="shared" si="87"/>
        <v/>
      </c>
      <c r="D1795" s="24">
        <v>2026</v>
      </c>
      <c r="E1795" s="7" t="s">
        <v>1929</v>
      </c>
      <c r="F1795" s="7" t="s">
        <v>1928</v>
      </c>
      <c r="G1795" s="7" t="s">
        <v>29</v>
      </c>
      <c r="H1795" s="7" t="s">
        <v>42</v>
      </c>
      <c r="I1795" s="8">
        <v>0.307</v>
      </c>
      <c r="J1795" s="8">
        <v>0.41</v>
      </c>
      <c r="K1795" s="8">
        <v>0.47899999999999998</v>
      </c>
      <c r="L1795" s="8">
        <v>0.88900000000000001</v>
      </c>
      <c r="M1795" s="7">
        <v>50</v>
      </c>
      <c r="N1795" s="7">
        <v>227</v>
      </c>
      <c r="O1795" s="7">
        <v>192</v>
      </c>
      <c r="P1795" s="7">
        <v>38</v>
      </c>
      <c r="Q1795" s="7">
        <v>59</v>
      </c>
      <c r="R1795" s="7">
        <v>14</v>
      </c>
      <c r="S1795" s="7">
        <v>2</v>
      </c>
      <c r="T1795" s="7">
        <v>5</v>
      </c>
      <c r="U1795" s="7">
        <v>19</v>
      </c>
      <c r="V1795" s="7">
        <v>5</v>
      </c>
      <c r="W1795" s="7">
        <v>29</v>
      </c>
      <c r="X1795" s="7">
        <v>29</v>
      </c>
      <c r="Y1795" s="7">
        <v>3</v>
      </c>
      <c r="Z1795" s="7">
        <v>0</v>
      </c>
      <c r="AA1795"/>
    </row>
    <row r="1796" spans="1:27" x14ac:dyDescent="0.25">
      <c r="A1796" s="24" t="str">
        <f t="shared" si="88"/>
        <v/>
      </c>
      <c r="B1796" s="24" t="str">
        <f t="shared" si="86"/>
        <v/>
      </c>
      <c r="C1796" s="24" t="str">
        <f t="shared" si="87"/>
        <v/>
      </c>
      <c r="D1796" s="24">
        <v>2026</v>
      </c>
      <c r="E1796" s="7" t="s">
        <v>1931</v>
      </c>
      <c r="F1796" s="7" t="s">
        <v>1928</v>
      </c>
      <c r="G1796" s="7" t="s">
        <v>37</v>
      </c>
      <c r="H1796" s="7" t="s">
        <v>33</v>
      </c>
      <c r="I1796" s="8">
        <v>0.26900000000000002</v>
      </c>
      <c r="J1796" s="8">
        <v>0.36699999999999999</v>
      </c>
      <c r="K1796" s="8">
        <v>0.56000000000000005</v>
      </c>
      <c r="L1796" s="8">
        <v>0.92700000000000005</v>
      </c>
      <c r="M1796" s="7">
        <v>51</v>
      </c>
      <c r="N1796" s="7">
        <v>226</v>
      </c>
      <c r="O1796" s="7">
        <v>193</v>
      </c>
      <c r="P1796" s="7">
        <v>32</v>
      </c>
      <c r="Q1796" s="7">
        <v>52</v>
      </c>
      <c r="R1796" s="7">
        <v>7</v>
      </c>
      <c r="S1796" s="7">
        <v>2</v>
      </c>
      <c r="T1796" s="7">
        <v>15</v>
      </c>
      <c r="U1796" s="7">
        <v>44</v>
      </c>
      <c r="V1796" s="7">
        <v>7</v>
      </c>
      <c r="W1796" s="7">
        <v>24</v>
      </c>
      <c r="X1796" s="7">
        <v>63</v>
      </c>
      <c r="Y1796" s="7">
        <v>0</v>
      </c>
      <c r="Z1796" s="7">
        <v>2</v>
      </c>
      <c r="AA1796"/>
    </row>
    <row r="1797" spans="1:27" x14ac:dyDescent="0.25">
      <c r="A1797" s="24" t="str">
        <f t="shared" si="88"/>
        <v/>
      </c>
      <c r="B1797" s="24" t="str">
        <f t="shared" si="86"/>
        <v/>
      </c>
      <c r="C1797" s="24" t="str">
        <f t="shared" si="87"/>
        <v/>
      </c>
      <c r="D1797" s="24">
        <v>2026</v>
      </c>
      <c r="E1797" s="7" t="s">
        <v>1934</v>
      </c>
      <c r="F1797" s="7" t="s">
        <v>1928</v>
      </c>
      <c r="G1797" s="7" t="s">
        <v>37</v>
      </c>
      <c r="H1797" s="7" t="s">
        <v>33</v>
      </c>
      <c r="I1797" s="8">
        <v>0.25600000000000001</v>
      </c>
      <c r="J1797" s="8">
        <v>0.33900000000000002</v>
      </c>
      <c r="K1797" s="8">
        <v>0.50600000000000001</v>
      </c>
      <c r="L1797" s="8">
        <v>0.84499999999999997</v>
      </c>
      <c r="M1797" s="7">
        <v>43</v>
      </c>
      <c r="N1797" s="7">
        <v>178</v>
      </c>
      <c r="O1797" s="7">
        <v>156</v>
      </c>
      <c r="P1797" s="7">
        <v>27</v>
      </c>
      <c r="Q1797" s="7">
        <v>40</v>
      </c>
      <c r="R1797" s="7">
        <v>7</v>
      </c>
      <c r="S1797" s="7">
        <v>1</v>
      </c>
      <c r="T1797" s="7">
        <v>10</v>
      </c>
      <c r="U1797" s="7">
        <v>20</v>
      </c>
      <c r="V1797" s="7">
        <v>0</v>
      </c>
      <c r="W1797" s="7">
        <v>20</v>
      </c>
      <c r="X1797" s="7">
        <v>47</v>
      </c>
      <c r="Y1797" s="7">
        <v>4</v>
      </c>
      <c r="Z1797" s="7">
        <v>4</v>
      </c>
      <c r="AA1797"/>
    </row>
    <row r="1798" spans="1:27" x14ac:dyDescent="0.25">
      <c r="A1798" s="24">
        <f t="shared" si="88"/>
        <v>1</v>
      </c>
      <c r="B1798" s="24" t="str">
        <f t="shared" si="86"/>
        <v/>
      </c>
      <c r="C1798" s="24" t="str">
        <f t="shared" si="87"/>
        <v/>
      </c>
      <c r="D1798" s="24">
        <v>2026</v>
      </c>
      <c r="E1798" s="7" t="s">
        <v>1933</v>
      </c>
      <c r="F1798" s="7" t="s">
        <v>1928</v>
      </c>
      <c r="G1798" s="7" t="s">
        <v>29</v>
      </c>
      <c r="H1798" s="7" t="s">
        <v>27</v>
      </c>
      <c r="I1798" s="8">
        <v>0.254</v>
      </c>
      <c r="J1798" s="8">
        <v>0.33600000000000002</v>
      </c>
      <c r="K1798" s="8">
        <v>0.34200000000000003</v>
      </c>
      <c r="L1798" s="8">
        <v>0.67800000000000005</v>
      </c>
      <c r="M1798" s="7">
        <v>39</v>
      </c>
      <c r="N1798" s="7">
        <v>135</v>
      </c>
      <c r="O1798" s="7">
        <v>114</v>
      </c>
      <c r="P1798" s="7">
        <v>17</v>
      </c>
      <c r="Q1798" s="7">
        <v>29</v>
      </c>
      <c r="R1798" s="7">
        <v>2</v>
      </c>
      <c r="S1798" s="7">
        <v>1</v>
      </c>
      <c r="T1798" s="7">
        <v>2</v>
      </c>
      <c r="U1798" s="7">
        <v>15</v>
      </c>
      <c r="V1798" s="7">
        <v>2</v>
      </c>
      <c r="W1798" s="7">
        <v>13</v>
      </c>
      <c r="X1798" s="7">
        <v>45</v>
      </c>
      <c r="Y1798" s="7">
        <v>10</v>
      </c>
      <c r="Z1798" s="7">
        <v>2</v>
      </c>
      <c r="AA1798"/>
    </row>
    <row r="1799" spans="1:27" x14ac:dyDescent="0.25">
      <c r="A1799" s="24" t="str">
        <f t="shared" si="88"/>
        <v/>
      </c>
      <c r="B1799" s="24" t="str">
        <f t="shared" si="86"/>
        <v/>
      </c>
      <c r="C1799" s="24" t="str">
        <f t="shared" si="87"/>
        <v/>
      </c>
      <c r="D1799" s="24">
        <v>2026</v>
      </c>
      <c r="E1799" s="7" t="s">
        <v>1932</v>
      </c>
      <c r="F1799" s="7" t="s">
        <v>1928</v>
      </c>
      <c r="G1799" s="7" t="s">
        <v>47</v>
      </c>
      <c r="H1799" s="7" t="s">
        <v>25</v>
      </c>
      <c r="I1799" s="8">
        <v>0.252</v>
      </c>
      <c r="J1799" s="8">
        <v>0.373</v>
      </c>
      <c r="K1799" s="8">
        <v>0.39800000000000002</v>
      </c>
      <c r="L1799" s="8">
        <v>0.77100000000000002</v>
      </c>
      <c r="M1799" s="7">
        <v>39</v>
      </c>
      <c r="N1799" s="7">
        <v>130</v>
      </c>
      <c r="O1799" s="7">
        <v>103</v>
      </c>
      <c r="P1799" s="7">
        <v>12</v>
      </c>
      <c r="Q1799" s="7">
        <v>26</v>
      </c>
      <c r="R1799" s="7">
        <v>1</v>
      </c>
      <c r="S1799" s="7">
        <v>1</v>
      </c>
      <c r="T1799" s="7">
        <v>4</v>
      </c>
      <c r="U1799" s="7">
        <v>17</v>
      </c>
      <c r="V1799" s="7">
        <v>6</v>
      </c>
      <c r="W1799" s="7">
        <v>15</v>
      </c>
      <c r="X1799" s="7">
        <v>29</v>
      </c>
      <c r="Y1799" s="7">
        <v>1</v>
      </c>
      <c r="Z1799" s="7">
        <v>0</v>
      </c>
      <c r="AA1799"/>
    </row>
    <row r="1800" spans="1:27" x14ac:dyDescent="0.25">
      <c r="A1800" s="24" t="str">
        <f t="shared" si="88"/>
        <v/>
      </c>
      <c r="B1800" s="24" t="str">
        <f t="shared" si="86"/>
        <v/>
      </c>
      <c r="C1800" s="24" t="str">
        <f t="shared" si="87"/>
        <v/>
      </c>
      <c r="D1800" s="24">
        <v>2026</v>
      </c>
      <c r="E1800" s="7" t="s">
        <v>1935</v>
      </c>
      <c r="F1800" s="7" t="s">
        <v>1928</v>
      </c>
      <c r="G1800" s="7" t="s">
        <v>47</v>
      </c>
      <c r="H1800" s="7" t="s">
        <v>40</v>
      </c>
      <c r="I1800" s="8">
        <v>0.23300000000000001</v>
      </c>
      <c r="J1800" s="8">
        <v>0.25700000000000001</v>
      </c>
      <c r="K1800" s="8">
        <v>0.32600000000000001</v>
      </c>
      <c r="L1800" s="8">
        <v>0.58299999999999996</v>
      </c>
      <c r="M1800" s="7">
        <v>48</v>
      </c>
      <c r="N1800" s="7">
        <v>180</v>
      </c>
      <c r="O1800" s="7">
        <v>172</v>
      </c>
      <c r="P1800" s="7">
        <v>23</v>
      </c>
      <c r="Q1800" s="7">
        <v>40</v>
      </c>
      <c r="R1800" s="7">
        <v>6</v>
      </c>
      <c r="S1800" s="7">
        <v>2</v>
      </c>
      <c r="T1800" s="7">
        <v>2</v>
      </c>
      <c r="U1800" s="7">
        <v>20</v>
      </c>
      <c r="V1800" s="7">
        <v>3</v>
      </c>
      <c r="W1800" s="7">
        <v>3</v>
      </c>
      <c r="X1800" s="7">
        <v>41</v>
      </c>
      <c r="Y1800" s="7">
        <v>4</v>
      </c>
      <c r="Z1800" s="7">
        <v>2</v>
      </c>
      <c r="AA1800"/>
    </row>
    <row r="1801" spans="1:27" x14ac:dyDescent="0.25">
      <c r="A1801" s="24">
        <f t="shared" si="88"/>
        <v>1</v>
      </c>
      <c r="B1801" s="24" t="str">
        <f t="shared" si="86"/>
        <v/>
      </c>
      <c r="C1801" s="24">
        <f t="shared" si="87"/>
        <v>1</v>
      </c>
      <c r="D1801" s="24">
        <v>2026</v>
      </c>
      <c r="E1801" s="7" t="s">
        <v>1936</v>
      </c>
      <c r="F1801" s="7" t="s">
        <v>1928</v>
      </c>
      <c r="G1801" s="7" t="s">
        <v>29</v>
      </c>
      <c r="H1801" s="7" t="s">
        <v>25</v>
      </c>
      <c r="I1801" s="8">
        <v>0.5</v>
      </c>
      <c r="J1801" s="8">
        <v>0.66700000000000004</v>
      </c>
      <c r="K1801" s="8">
        <v>0.5</v>
      </c>
      <c r="L1801" s="8">
        <v>1.167</v>
      </c>
      <c r="M1801" s="7">
        <v>1</v>
      </c>
      <c r="N1801" s="7">
        <v>3</v>
      </c>
      <c r="O1801" s="7">
        <v>2</v>
      </c>
      <c r="P1801" s="7">
        <v>1</v>
      </c>
      <c r="Q1801" s="7">
        <v>1</v>
      </c>
      <c r="R1801" s="7">
        <v>0</v>
      </c>
      <c r="S1801" s="7">
        <v>0</v>
      </c>
      <c r="T1801" s="7">
        <v>0</v>
      </c>
      <c r="U1801" s="7">
        <v>0</v>
      </c>
      <c r="V1801" s="7">
        <v>1</v>
      </c>
      <c r="W1801" s="7">
        <v>0</v>
      </c>
      <c r="X1801" s="7">
        <v>0</v>
      </c>
      <c r="Y1801" s="7">
        <v>1</v>
      </c>
      <c r="Z1801" s="7">
        <v>0</v>
      </c>
      <c r="AA1801"/>
    </row>
    <row r="1802" spans="1:27" x14ac:dyDescent="0.25">
      <c r="A1802" s="24">
        <f t="shared" si="88"/>
        <v>1</v>
      </c>
      <c r="B1802" s="24" t="str">
        <f t="shared" si="86"/>
        <v/>
      </c>
      <c r="C1802" s="24" t="str">
        <f t="shared" si="87"/>
        <v/>
      </c>
      <c r="D1802" s="24">
        <v>2026</v>
      </c>
      <c r="E1802" s="7" t="s">
        <v>1937</v>
      </c>
      <c r="F1802" s="7" t="s">
        <v>1928</v>
      </c>
      <c r="G1802" s="7" t="s">
        <v>32</v>
      </c>
      <c r="H1802" s="7" t="s">
        <v>44</v>
      </c>
      <c r="I1802" s="8">
        <v>0.312</v>
      </c>
      <c r="J1802" s="8">
        <v>0.39400000000000002</v>
      </c>
      <c r="K1802" s="8">
        <v>0.42199999999999999</v>
      </c>
      <c r="L1802" s="8">
        <v>0.81599999999999995</v>
      </c>
      <c r="M1802" s="7">
        <v>34</v>
      </c>
      <c r="N1802" s="7">
        <v>127</v>
      </c>
      <c r="O1802" s="7">
        <v>109</v>
      </c>
      <c r="P1802" s="7">
        <v>13</v>
      </c>
      <c r="Q1802" s="7">
        <v>34</v>
      </c>
      <c r="R1802" s="7">
        <v>7</v>
      </c>
      <c r="S1802" s="7">
        <v>1</v>
      </c>
      <c r="T1802" s="7">
        <v>1</v>
      </c>
      <c r="U1802" s="7">
        <v>14</v>
      </c>
      <c r="V1802" s="7">
        <v>6</v>
      </c>
      <c r="W1802" s="7">
        <v>10</v>
      </c>
      <c r="X1802" s="7">
        <v>27</v>
      </c>
      <c r="Y1802" s="7">
        <v>5</v>
      </c>
      <c r="Z1802" s="7">
        <v>2</v>
      </c>
      <c r="AA1802"/>
    </row>
    <row r="1803" spans="1:27" x14ac:dyDescent="0.25">
      <c r="A1803" s="24" t="str">
        <f t="shared" si="88"/>
        <v/>
      </c>
      <c r="B1803" s="24" t="str">
        <f t="shared" si="86"/>
        <v/>
      </c>
      <c r="C1803" s="24" t="str">
        <f t="shared" si="87"/>
        <v/>
      </c>
      <c r="D1803" s="24">
        <v>2026</v>
      </c>
      <c r="E1803" s="7" t="s">
        <v>1939</v>
      </c>
      <c r="F1803" s="7" t="s">
        <v>1928</v>
      </c>
      <c r="G1803" s="7" t="s">
        <v>37</v>
      </c>
      <c r="H1803" s="7" t="s">
        <v>27</v>
      </c>
      <c r="I1803" s="8">
        <v>0.23300000000000001</v>
      </c>
      <c r="J1803" s="8">
        <v>0.378</v>
      </c>
      <c r="K1803" s="8">
        <v>0.33300000000000002</v>
      </c>
      <c r="L1803" s="8">
        <v>0.71199999999999997</v>
      </c>
      <c r="M1803" s="7">
        <v>25</v>
      </c>
      <c r="N1803" s="7">
        <v>111</v>
      </c>
      <c r="O1803" s="7">
        <v>90</v>
      </c>
      <c r="P1803" s="7">
        <v>17</v>
      </c>
      <c r="Q1803" s="7">
        <v>21</v>
      </c>
      <c r="R1803" s="7">
        <v>3</v>
      </c>
      <c r="S1803" s="7">
        <v>0</v>
      </c>
      <c r="T1803" s="7">
        <v>2</v>
      </c>
      <c r="U1803" s="7">
        <v>12</v>
      </c>
      <c r="V1803" s="7">
        <v>8</v>
      </c>
      <c r="W1803" s="7">
        <v>13</v>
      </c>
      <c r="X1803" s="7">
        <v>12</v>
      </c>
      <c r="Y1803" s="7">
        <v>4</v>
      </c>
      <c r="Z1803" s="7">
        <v>1</v>
      </c>
      <c r="AA1803"/>
    </row>
    <row r="1804" spans="1:27" x14ac:dyDescent="0.25">
      <c r="A1804" s="24">
        <f t="shared" si="88"/>
        <v>1</v>
      </c>
      <c r="B1804" s="24" t="str">
        <f t="shared" si="86"/>
        <v/>
      </c>
      <c r="C1804" s="24" t="str">
        <f t="shared" si="87"/>
        <v/>
      </c>
      <c r="D1804" s="24">
        <v>2026</v>
      </c>
      <c r="E1804" s="7" t="s">
        <v>1938</v>
      </c>
      <c r="F1804" s="7" t="s">
        <v>1928</v>
      </c>
      <c r="G1804" s="7" t="s">
        <v>29</v>
      </c>
      <c r="H1804" s="7" t="s">
        <v>30</v>
      </c>
      <c r="I1804" s="8">
        <v>0.22900000000000001</v>
      </c>
      <c r="J1804" s="8">
        <v>0.30299999999999999</v>
      </c>
      <c r="K1804" s="8">
        <v>0.45</v>
      </c>
      <c r="L1804" s="8">
        <v>0.753</v>
      </c>
      <c r="M1804" s="7">
        <v>33</v>
      </c>
      <c r="N1804" s="7">
        <v>122</v>
      </c>
      <c r="O1804" s="7">
        <v>109</v>
      </c>
      <c r="P1804" s="7">
        <v>15</v>
      </c>
      <c r="Q1804" s="7">
        <v>25</v>
      </c>
      <c r="R1804" s="7">
        <v>6</v>
      </c>
      <c r="S1804" s="7">
        <v>0</v>
      </c>
      <c r="T1804" s="7">
        <v>6</v>
      </c>
      <c r="U1804" s="7">
        <v>15</v>
      </c>
      <c r="V1804" s="7">
        <v>3</v>
      </c>
      <c r="W1804" s="7">
        <v>9</v>
      </c>
      <c r="X1804" s="7">
        <v>33</v>
      </c>
      <c r="Y1804" s="7">
        <v>0</v>
      </c>
      <c r="Z1804" s="7">
        <v>1</v>
      </c>
      <c r="AA1804"/>
    </row>
    <row r="1805" spans="1:27" x14ac:dyDescent="0.25">
      <c r="A1805" s="24">
        <f t="shared" si="88"/>
        <v>1</v>
      </c>
      <c r="B1805" s="24" t="str">
        <f t="shared" si="86"/>
        <v/>
      </c>
      <c r="C1805" s="24" t="str">
        <f t="shared" si="87"/>
        <v/>
      </c>
      <c r="D1805" s="24">
        <v>2026</v>
      </c>
      <c r="E1805" s="7" t="s">
        <v>1940</v>
      </c>
      <c r="F1805" s="7" t="s">
        <v>1928</v>
      </c>
      <c r="G1805" s="7" t="s">
        <v>29</v>
      </c>
      <c r="H1805" s="7" t="s">
        <v>30</v>
      </c>
      <c r="I1805" s="8">
        <v>0.16700000000000001</v>
      </c>
      <c r="J1805" s="8">
        <v>0.35199999999999998</v>
      </c>
      <c r="K1805" s="8">
        <v>0.28599999999999998</v>
      </c>
      <c r="L1805" s="8">
        <v>0.63800000000000001</v>
      </c>
      <c r="M1805" s="7">
        <v>20</v>
      </c>
      <c r="N1805" s="7">
        <v>54</v>
      </c>
      <c r="O1805" s="7">
        <v>42</v>
      </c>
      <c r="P1805" s="7">
        <v>6</v>
      </c>
      <c r="Q1805" s="7">
        <v>7</v>
      </c>
      <c r="R1805" s="7">
        <v>0</v>
      </c>
      <c r="S1805" s="7">
        <v>1</v>
      </c>
      <c r="T1805" s="7">
        <v>1</v>
      </c>
      <c r="U1805" s="7">
        <v>6</v>
      </c>
      <c r="V1805" s="7">
        <v>0</v>
      </c>
      <c r="W1805" s="7">
        <v>12</v>
      </c>
      <c r="X1805" s="7">
        <v>14</v>
      </c>
      <c r="Y1805" s="7">
        <v>2</v>
      </c>
      <c r="Z1805" s="7">
        <v>1</v>
      </c>
      <c r="AA1805"/>
    </row>
    <row r="1806" spans="1:27" x14ac:dyDescent="0.25">
      <c r="A1806" s="24">
        <f t="shared" si="88"/>
        <v>1</v>
      </c>
      <c r="B1806" s="24" t="str">
        <f t="shared" si="86"/>
        <v/>
      </c>
      <c r="C1806" s="24" t="str">
        <f t="shared" si="87"/>
        <v/>
      </c>
      <c r="D1806" s="24">
        <v>2026</v>
      </c>
      <c r="E1806" s="7" t="s">
        <v>1941</v>
      </c>
      <c r="F1806" s="7" t="s">
        <v>1928</v>
      </c>
      <c r="G1806" s="7" t="s">
        <v>29</v>
      </c>
      <c r="H1806" s="7" t="s">
        <v>25</v>
      </c>
      <c r="I1806" s="8">
        <v>0.154</v>
      </c>
      <c r="J1806" s="8">
        <v>0.23599999999999999</v>
      </c>
      <c r="K1806" s="8">
        <v>0.185</v>
      </c>
      <c r="L1806" s="8">
        <v>0.42099999999999999</v>
      </c>
      <c r="M1806" s="7">
        <v>24</v>
      </c>
      <c r="N1806" s="7">
        <v>76</v>
      </c>
      <c r="O1806" s="7">
        <v>65</v>
      </c>
      <c r="P1806" s="7">
        <v>7</v>
      </c>
      <c r="Q1806" s="7">
        <v>10</v>
      </c>
      <c r="R1806" s="7">
        <v>0</v>
      </c>
      <c r="S1806" s="7">
        <v>1</v>
      </c>
      <c r="T1806" s="7">
        <v>0</v>
      </c>
      <c r="U1806" s="7">
        <v>4</v>
      </c>
      <c r="V1806" s="7">
        <v>1</v>
      </c>
      <c r="W1806" s="7">
        <v>6</v>
      </c>
      <c r="X1806" s="7">
        <v>28</v>
      </c>
      <c r="Y1806" s="7">
        <v>5</v>
      </c>
      <c r="Z1806" s="7">
        <v>0</v>
      </c>
      <c r="AA1806"/>
    </row>
    <row r="1807" spans="1:27" x14ac:dyDescent="0.25">
      <c r="A1807" s="24">
        <f t="shared" si="88"/>
        <v>1</v>
      </c>
      <c r="B1807" s="24" t="str">
        <f t="shared" si="86"/>
        <v/>
      </c>
      <c r="C1807" s="24" t="str">
        <f t="shared" si="87"/>
        <v/>
      </c>
      <c r="D1807" s="24">
        <v>2026</v>
      </c>
      <c r="E1807" s="7" t="s">
        <v>1942</v>
      </c>
      <c r="F1807" s="7" t="s">
        <v>1943</v>
      </c>
      <c r="G1807" s="7" t="s">
        <v>29</v>
      </c>
      <c r="H1807" s="7" t="s">
        <v>27</v>
      </c>
      <c r="I1807" s="8">
        <v>0.312</v>
      </c>
      <c r="J1807" s="8">
        <v>0.39300000000000002</v>
      </c>
      <c r="K1807" s="8">
        <v>0.65300000000000002</v>
      </c>
      <c r="L1807" s="8">
        <v>1.0469999999999999</v>
      </c>
      <c r="M1807" s="7">
        <v>52</v>
      </c>
      <c r="N1807" s="7">
        <v>234</v>
      </c>
      <c r="O1807" s="7">
        <v>202</v>
      </c>
      <c r="P1807" s="7">
        <v>52</v>
      </c>
      <c r="Q1807" s="7">
        <v>63</v>
      </c>
      <c r="R1807" s="7">
        <v>13</v>
      </c>
      <c r="S1807" s="7">
        <v>4</v>
      </c>
      <c r="T1807" s="7">
        <v>16</v>
      </c>
      <c r="U1807" s="7">
        <v>41</v>
      </c>
      <c r="V1807" s="7">
        <v>4</v>
      </c>
      <c r="W1807" s="7">
        <v>25</v>
      </c>
      <c r="X1807" s="7">
        <v>65</v>
      </c>
      <c r="Y1807" s="7">
        <v>8</v>
      </c>
      <c r="Z1807" s="7">
        <v>2</v>
      </c>
      <c r="AA1807"/>
    </row>
    <row r="1808" spans="1:27" x14ac:dyDescent="0.25">
      <c r="A1808" s="24" t="str">
        <f t="shared" si="88"/>
        <v/>
      </c>
      <c r="B1808" s="24" t="str">
        <f t="shared" si="86"/>
        <v/>
      </c>
      <c r="C1808" s="24" t="str">
        <f t="shared" si="87"/>
        <v/>
      </c>
      <c r="D1808" s="24">
        <v>2026</v>
      </c>
      <c r="E1808" s="7" t="s">
        <v>1944</v>
      </c>
      <c r="F1808" s="7" t="s">
        <v>1943</v>
      </c>
      <c r="G1808" s="7" t="s">
        <v>47</v>
      </c>
      <c r="H1808" s="7" t="s">
        <v>44</v>
      </c>
      <c r="I1808" s="8">
        <v>0.3</v>
      </c>
      <c r="J1808" s="8">
        <v>0.35699999999999998</v>
      </c>
      <c r="K1808" s="8">
        <v>0.52100000000000002</v>
      </c>
      <c r="L1808" s="8">
        <v>0.878</v>
      </c>
      <c r="M1808" s="7">
        <v>52</v>
      </c>
      <c r="N1808" s="7">
        <v>213</v>
      </c>
      <c r="O1808" s="7">
        <v>190</v>
      </c>
      <c r="P1808" s="7">
        <v>35</v>
      </c>
      <c r="Q1808" s="7">
        <v>57</v>
      </c>
      <c r="R1808" s="7">
        <v>15</v>
      </c>
      <c r="S1808" s="7">
        <v>0</v>
      </c>
      <c r="T1808" s="7">
        <v>9</v>
      </c>
      <c r="U1808" s="7">
        <v>33</v>
      </c>
      <c r="V1808" s="7">
        <v>2</v>
      </c>
      <c r="W1808" s="7">
        <v>17</v>
      </c>
      <c r="X1808" s="7">
        <v>31</v>
      </c>
      <c r="Y1808" s="7">
        <v>0</v>
      </c>
      <c r="Z1808" s="7">
        <v>0</v>
      </c>
      <c r="AA1808"/>
    </row>
    <row r="1809" spans="1:27" x14ac:dyDescent="0.25">
      <c r="A1809" s="24">
        <f t="shared" si="88"/>
        <v>1</v>
      </c>
      <c r="B1809" s="24" t="str">
        <f t="shared" si="86"/>
        <v/>
      </c>
      <c r="C1809" s="24" t="str">
        <f t="shared" si="87"/>
        <v/>
      </c>
      <c r="D1809" s="24">
        <v>2026</v>
      </c>
      <c r="E1809" s="7" t="s">
        <v>1945</v>
      </c>
      <c r="F1809" s="7" t="s">
        <v>1943</v>
      </c>
      <c r="G1809" s="7" t="s">
        <v>32</v>
      </c>
      <c r="H1809" s="7" t="s">
        <v>42</v>
      </c>
      <c r="I1809" s="8">
        <v>0.29499999999999998</v>
      </c>
      <c r="J1809" s="8">
        <v>0.34100000000000003</v>
      </c>
      <c r="K1809" s="8">
        <v>0.45500000000000002</v>
      </c>
      <c r="L1809" s="8">
        <v>0.79600000000000004</v>
      </c>
      <c r="M1809" s="7">
        <v>52</v>
      </c>
      <c r="N1809" s="7">
        <v>223</v>
      </c>
      <c r="O1809" s="7">
        <v>200</v>
      </c>
      <c r="P1809" s="7">
        <v>28</v>
      </c>
      <c r="Q1809" s="7">
        <v>59</v>
      </c>
      <c r="R1809" s="7">
        <v>11</v>
      </c>
      <c r="S1809" s="7">
        <v>0</v>
      </c>
      <c r="T1809" s="7">
        <v>7</v>
      </c>
      <c r="U1809" s="7">
        <v>39</v>
      </c>
      <c r="V1809" s="7">
        <v>6</v>
      </c>
      <c r="W1809" s="7">
        <v>10</v>
      </c>
      <c r="X1809" s="7">
        <v>26</v>
      </c>
      <c r="Y1809" s="7">
        <v>0</v>
      </c>
      <c r="Z1809" s="7">
        <v>1</v>
      </c>
      <c r="AA1809"/>
    </row>
    <row r="1810" spans="1:27" x14ac:dyDescent="0.25">
      <c r="A1810" s="24" t="str">
        <f t="shared" si="88"/>
        <v/>
      </c>
      <c r="B1810" s="24">
        <f t="shared" si="86"/>
        <v>1</v>
      </c>
      <c r="C1810" s="24" t="str">
        <f t="shared" si="87"/>
        <v/>
      </c>
      <c r="D1810" s="24">
        <v>2026</v>
      </c>
      <c r="E1810" s="7" t="s">
        <v>1946</v>
      </c>
      <c r="F1810" s="7" t="s">
        <v>1943</v>
      </c>
      <c r="G1810" s="7" t="s">
        <v>37</v>
      </c>
      <c r="H1810" s="7" t="s">
        <v>40</v>
      </c>
      <c r="I1810" s="8">
        <v>0.29499999999999998</v>
      </c>
      <c r="J1810" s="8">
        <v>0.39</v>
      </c>
      <c r="K1810" s="8">
        <v>0.52100000000000002</v>
      </c>
      <c r="L1810" s="8">
        <v>0.91100000000000003</v>
      </c>
      <c r="M1810" s="7">
        <v>51</v>
      </c>
      <c r="N1810" s="7">
        <v>224</v>
      </c>
      <c r="O1810" s="7">
        <v>190</v>
      </c>
      <c r="P1810" s="7">
        <v>38</v>
      </c>
      <c r="Q1810" s="7">
        <v>56</v>
      </c>
      <c r="R1810" s="7">
        <v>13</v>
      </c>
      <c r="S1810" s="7">
        <v>0</v>
      </c>
      <c r="T1810" s="7">
        <v>10</v>
      </c>
      <c r="U1810" s="7">
        <v>39</v>
      </c>
      <c r="V1810" s="7">
        <v>4</v>
      </c>
      <c r="W1810" s="7">
        <v>27</v>
      </c>
      <c r="X1810" s="7">
        <v>59</v>
      </c>
      <c r="Y1810" s="7">
        <v>11</v>
      </c>
      <c r="Z1810" s="7">
        <v>2</v>
      </c>
      <c r="AA1810"/>
    </row>
    <row r="1811" spans="1:27" x14ac:dyDescent="0.25">
      <c r="A1811" s="24" t="str">
        <f t="shared" si="88"/>
        <v/>
      </c>
      <c r="B1811" s="24" t="str">
        <f t="shared" si="86"/>
        <v/>
      </c>
      <c r="C1811" s="24" t="str">
        <f t="shared" si="87"/>
        <v/>
      </c>
      <c r="D1811" s="24">
        <v>2026</v>
      </c>
      <c r="E1811" s="7" t="s">
        <v>1947</v>
      </c>
      <c r="F1811" s="7" t="s">
        <v>1943</v>
      </c>
      <c r="G1811" s="7" t="s">
        <v>24</v>
      </c>
      <c r="H1811" s="7" t="s">
        <v>30</v>
      </c>
      <c r="I1811" s="8">
        <v>0.27900000000000003</v>
      </c>
      <c r="J1811" s="8">
        <v>0.376</v>
      </c>
      <c r="K1811" s="8">
        <v>0.32800000000000001</v>
      </c>
      <c r="L1811" s="8">
        <v>0.70399999999999996</v>
      </c>
      <c r="M1811" s="7">
        <v>40</v>
      </c>
      <c r="N1811" s="7">
        <v>141</v>
      </c>
      <c r="O1811" s="7">
        <v>122</v>
      </c>
      <c r="P1811" s="7">
        <v>15</v>
      </c>
      <c r="Q1811" s="7">
        <v>34</v>
      </c>
      <c r="R1811" s="7">
        <v>6</v>
      </c>
      <c r="S1811" s="7">
        <v>0</v>
      </c>
      <c r="T1811" s="7">
        <v>0</v>
      </c>
      <c r="U1811" s="7">
        <v>12</v>
      </c>
      <c r="V1811" s="7">
        <v>3</v>
      </c>
      <c r="W1811" s="7">
        <v>16</v>
      </c>
      <c r="X1811" s="7">
        <v>40</v>
      </c>
      <c r="Y1811" s="7">
        <v>4</v>
      </c>
      <c r="Z1811" s="7">
        <v>1</v>
      </c>
      <c r="AA1811"/>
    </row>
    <row r="1812" spans="1:27" x14ac:dyDescent="0.25">
      <c r="A1812" s="24">
        <f t="shared" si="88"/>
        <v>1</v>
      </c>
      <c r="B1812" s="24" t="str">
        <f t="shared" si="86"/>
        <v/>
      </c>
      <c r="C1812" s="24" t="str">
        <f t="shared" si="87"/>
        <v/>
      </c>
      <c r="D1812" s="24">
        <v>2026</v>
      </c>
      <c r="E1812" s="7" t="s">
        <v>1948</v>
      </c>
      <c r="F1812" s="7" t="s">
        <v>1943</v>
      </c>
      <c r="G1812" s="7" t="s">
        <v>29</v>
      </c>
      <c r="H1812" s="7" t="s">
        <v>33</v>
      </c>
      <c r="I1812" s="8">
        <v>0.25</v>
      </c>
      <c r="J1812" s="8">
        <v>0.33600000000000002</v>
      </c>
      <c r="K1812" s="8">
        <v>0.47499999999999998</v>
      </c>
      <c r="L1812" s="8">
        <v>0.81200000000000006</v>
      </c>
      <c r="M1812" s="7">
        <v>52</v>
      </c>
      <c r="N1812" s="7">
        <v>232</v>
      </c>
      <c r="O1812" s="7">
        <v>204</v>
      </c>
      <c r="P1812" s="7">
        <v>35</v>
      </c>
      <c r="Q1812" s="7">
        <v>51</v>
      </c>
      <c r="R1812" s="7">
        <v>11</v>
      </c>
      <c r="S1812" s="7">
        <v>1</v>
      </c>
      <c r="T1812" s="7">
        <v>11</v>
      </c>
      <c r="U1812" s="7">
        <v>39</v>
      </c>
      <c r="V1812" s="7">
        <v>1</v>
      </c>
      <c r="W1812" s="7">
        <v>26</v>
      </c>
      <c r="X1812" s="7">
        <v>56</v>
      </c>
      <c r="Y1812" s="7">
        <v>4</v>
      </c>
      <c r="Z1812" s="7">
        <v>1</v>
      </c>
      <c r="AA1812"/>
    </row>
    <row r="1813" spans="1:27" x14ac:dyDescent="0.25">
      <c r="A1813" s="24" t="str">
        <f t="shared" si="88"/>
        <v/>
      </c>
      <c r="B1813" s="24" t="str">
        <f t="shared" si="86"/>
        <v/>
      </c>
      <c r="C1813" s="24" t="str">
        <f t="shared" si="87"/>
        <v/>
      </c>
      <c r="D1813" s="24">
        <v>2026</v>
      </c>
      <c r="E1813" s="7" t="s">
        <v>1949</v>
      </c>
      <c r="F1813" s="7" t="s">
        <v>1943</v>
      </c>
      <c r="G1813" s="7" t="s">
        <v>47</v>
      </c>
      <c r="H1813" s="7" t="s">
        <v>25</v>
      </c>
      <c r="I1813" s="8">
        <v>0.24299999999999999</v>
      </c>
      <c r="J1813" s="8">
        <v>0.32900000000000001</v>
      </c>
      <c r="K1813" s="8">
        <v>0.44900000000000001</v>
      </c>
      <c r="L1813" s="8">
        <v>0.77800000000000002</v>
      </c>
      <c r="M1813" s="7">
        <v>43</v>
      </c>
      <c r="N1813" s="7">
        <v>156</v>
      </c>
      <c r="O1813" s="7">
        <v>136</v>
      </c>
      <c r="P1813" s="7">
        <v>17</v>
      </c>
      <c r="Q1813" s="7">
        <v>33</v>
      </c>
      <c r="R1813" s="7">
        <v>8</v>
      </c>
      <c r="S1813" s="7">
        <v>1</v>
      </c>
      <c r="T1813" s="7">
        <v>6</v>
      </c>
      <c r="U1813" s="7">
        <v>25</v>
      </c>
      <c r="V1813" s="7">
        <v>6</v>
      </c>
      <c r="W1813" s="7">
        <v>12</v>
      </c>
      <c r="X1813" s="7">
        <v>25</v>
      </c>
      <c r="Y1813" s="7">
        <v>0</v>
      </c>
      <c r="Z1813" s="7">
        <v>0</v>
      </c>
      <c r="AA1813"/>
    </row>
    <row r="1814" spans="1:27" x14ac:dyDescent="0.25">
      <c r="A1814" s="24" t="str">
        <f t="shared" si="88"/>
        <v/>
      </c>
      <c r="B1814" s="24" t="str">
        <f t="shared" si="86"/>
        <v/>
      </c>
      <c r="C1814" s="24" t="str">
        <f t="shared" si="87"/>
        <v/>
      </c>
      <c r="D1814" s="24">
        <v>2026</v>
      </c>
      <c r="E1814" s="7" t="s">
        <v>1950</v>
      </c>
      <c r="F1814" s="7" t="s">
        <v>1943</v>
      </c>
      <c r="G1814" s="7" t="s">
        <v>37</v>
      </c>
      <c r="H1814" s="7" t="s">
        <v>35</v>
      </c>
      <c r="I1814" s="8">
        <v>0.23400000000000001</v>
      </c>
      <c r="J1814" s="8">
        <v>0.318</v>
      </c>
      <c r="K1814" s="8">
        <v>0.41599999999999998</v>
      </c>
      <c r="L1814" s="8">
        <v>0.73499999999999999</v>
      </c>
      <c r="M1814" s="7">
        <v>52</v>
      </c>
      <c r="N1814" s="7">
        <v>226</v>
      </c>
      <c r="O1814" s="7">
        <v>197</v>
      </c>
      <c r="P1814" s="7">
        <v>28</v>
      </c>
      <c r="Q1814" s="7">
        <v>46</v>
      </c>
      <c r="R1814" s="7">
        <v>7</v>
      </c>
      <c r="S1814" s="7">
        <v>1</v>
      </c>
      <c r="T1814" s="7">
        <v>9</v>
      </c>
      <c r="U1814" s="7">
        <v>21</v>
      </c>
      <c r="V1814" s="7">
        <v>4</v>
      </c>
      <c r="W1814" s="7">
        <v>21</v>
      </c>
      <c r="X1814" s="7">
        <v>53</v>
      </c>
      <c r="Y1814" s="7">
        <v>1</v>
      </c>
      <c r="Z1814" s="7">
        <v>2</v>
      </c>
      <c r="AA1814"/>
    </row>
    <row r="1815" spans="1:27" x14ac:dyDescent="0.25">
      <c r="A1815" s="24" t="str">
        <f t="shared" si="88"/>
        <v/>
      </c>
      <c r="B1815" s="24" t="str">
        <f t="shared" si="86"/>
        <v/>
      </c>
      <c r="C1815" s="24" t="str">
        <f t="shared" si="87"/>
        <v/>
      </c>
      <c r="D1815" s="24">
        <v>2026</v>
      </c>
      <c r="E1815" s="7" t="s">
        <v>1951</v>
      </c>
      <c r="F1815" s="7" t="s">
        <v>1943</v>
      </c>
      <c r="G1815" s="7" t="s">
        <v>47</v>
      </c>
      <c r="H1815" s="7" t="s">
        <v>38</v>
      </c>
      <c r="I1815" s="8">
        <v>0.26900000000000002</v>
      </c>
      <c r="J1815" s="8">
        <v>0.38</v>
      </c>
      <c r="K1815" s="8">
        <v>0.313</v>
      </c>
      <c r="L1815" s="8">
        <v>0.69299999999999995</v>
      </c>
      <c r="M1815" s="7">
        <v>24</v>
      </c>
      <c r="N1815" s="7">
        <v>81</v>
      </c>
      <c r="O1815" s="7">
        <v>67</v>
      </c>
      <c r="P1815" s="7">
        <v>12</v>
      </c>
      <c r="Q1815" s="7">
        <v>18</v>
      </c>
      <c r="R1815" s="7">
        <v>3</v>
      </c>
      <c r="S1815" s="7">
        <v>0</v>
      </c>
      <c r="T1815" s="7">
        <v>0</v>
      </c>
      <c r="U1815" s="7">
        <v>8</v>
      </c>
      <c r="V1815" s="7">
        <v>1</v>
      </c>
      <c r="W1815" s="7">
        <v>11</v>
      </c>
      <c r="X1815" s="7">
        <v>10</v>
      </c>
      <c r="Y1815" s="7">
        <v>1</v>
      </c>
      <c r="Z1815" s="7">
        <v>1</v>
      </c>
      <c r="AA1815"/>
    </row>
    <row r="1816" spans="1:27" x14ac:dyDescent="0.25">
      <c r="A1816" s="24" t="str">
        <f t="shared" si="88"/>
        <v/>
      </c>
      <c r="B1816" s="24" t="str">
        <f t="shared" si="86"/>
        <v/>
      </c>
      <c r="C1816" s="24" t="str">
        <f t="shared" si="87"/>
        <v/>
      </c>
      <c r="D1816" s="24">
        <v>2026</v>
      </c>
      <c r="E1816" s="7" t="s">
        <v>1952</v>
      </c>
      <c r="F1816" s="7" t="s">
        <v>1943</v>
      </c>
      <c r="G1816" s="7" t="s">
        <v>37</v>
      </c>
      <c r="H1816" s="7" t="s">
        <v>42</v>
      </c>
      <c r="I1816" s="8">
        <v>0.25</v>
      </c>
      <c r="J1816" s="8">
        <v>0.32</v>
      </c>
      <c r="K1816" s="8">
        <v>0.34399999999999997</v>
      </c>
      <c r="L1816" s="8">
        <v>0.66400000000000003</v>
      </c>
      <c r="M1816" s="7">
        <v>23</v>
      </c>
      <c r="N1816" s="7">
        <v>76</v>
      </c>
      <c r="O1816" s="7">
        <v>64</v>
      </c>
      <c r="P1816" s="7">
        <v>8</v>
      </c>
      <c r="Q1816" s="7">
        <v>16</v>
      </c>
      <c r="R1816" s="7">
        <v>4</v>
      </c>
      <c r="S1816" s="7">
        <v>1</v>
      </c>
      <c r="T1816" s="7">
        <v>0</v>
      </c>
      <c r="U1816" s="7">
        <v>10</v>
      </c>
      <c r="V1816" s="7">
        <v>1</v>
      </c>
      <c r="W1816" s="7">
        <v>7</v>
      </c>
      <c r="X1816" s="7">
        <v>15</v>
      </c>
      <c r="Y1816" s="7">
        <v>0</v>
      </c>
      <c r="Z1816" s="7">
        <v>2</v>
      </c>
      <c r="AA1816"/>
    </row>
    <row r="1817" spans="1:27" x14ac:dyDescent="0.25">
      <c r="A1817" s="24" t="str">
        <f t="shared" si="88"/>
        <v/>
      </c>
      <c r="B1817" s="24" t="str">
        <f t="shared" si="86"/>
        <v/>
      </c>
      <c r="C1817" s="24">
        <f t="shared" si="87"/>
        <v>1</v>
      </c>
      <c r="D1817" s="24">
        <v>2026</v>
      </c>
      <c r="E1817" s="7" t="s">
        <v>1953</v>
      </c>
      <c r="F1817" s="7" t="s">
        <v>1943</v>
      </c>
      <c r="G1817" s="7" t="s">
        <v>37</v>
      </c>
      <c r="H1817" s="7" t="s">
        <v>25</v>
      </c>
      <c r="I1817" s="8">
        <v>0.25</v>
      </c>
      <c r="J1817" s="8">
        <v>0.4</v>
      </c>
      <c r="K1817" s="8">
        <v>0.25</v>
      </c>
      <c r="L1817" s="8">
        <v>0.65</v>
      </c>
      <c r="M1817" s="7">
        <v>3</v>
      </c>
      <c r="N1817" s="7">
        <v>5</v>
      </c>
      <c r="O1817" s="7">
        <v>4</v>
      </c>
      <c r="P1817" s="7">
        <v>1</v>
      </c>
      <c r="Q1817" s="7">
        <v>1</v>
      </c>
      <c r="R1817" s="7">
        <v>0</v>
      </c>
      <c r="S1817" s="7">
        <v>0</v>
      </c>
      <c r="T1817" s="7">
        <v>0</v>
      </c>
      <c r="U1817" s="7">
        <v>0</v>
      </c>
      <c r="V1817" s="7">
        <v>0</v>
      </c>
      <c r="W1817" s="7">
        <v>1</v>
      </c>
      <c r="X1817" s="7">
        <v>2</v>
      </c>
      <c r="Y1817" s="7">
        <v>0</v>
      </c>
      <c r="Z1817" s="7">
        <v>0</v>
      </c>
      <c r="AA1817"/>
    </row>
    <row r="1818" spans="1:27" x14ac:dyDescent="0.25">
      <c r="A1818" s="24" t="str">
        <f t="shared" si="88"/>
        <v/>
      </c>
      <c r="B1818" s="24" t="str">
        <f t="shared" si="86"/>
        <v/>
      </c>
      <c r="C1818" s="24" t="str">
        <f t="shared" si="87"/>
        <v/>
      </c>
      <c r="D1818" s="24">
        <v>2026</v>
      </c>
      <c r="E1818" s="7" t="s">
        <v>1954</v>
      </c>
      <c r="F1818" s="7" t="s">
        <v>1943</v>
      </c>
      <c r="G1818" s="7" t="s">
        <v>37</v>
      </c>
      <c r="H1818" s="7" t="s">
        <v>30</v>
      </c>
      <c r="I1818" s="8">
        <v>0.20699999999999999</v>
      </c>
      <c r="J1818" s="8">
        <v>0.36799999999999999</v>
      </c>
      <c r="K1818" s="8">
        <v>0.41399999999999998</v>
      </c>
      <c r="L1818" s="8">
        <v>0.78200000000000003</v>
      </c>
      <c r="M1818" s="7">
        <v>17</v>
      </c>
      <c r="N1818" s="7">
        <v>38</v>
      </c>
      <c r="O1818" s="7">
        <v>29</v>
      </c>
      <c r="P1818" s="7">
        <v>11</v>
      </c>
      <c r="Q1818" s="7">
        <v>6</v>
      </c>
      <c r="R1818" s="7">
        <v>1</v>
      </c>
      <c r="S1818" s="7">
        <v>1</v>
      </c>
      <c r="T1818" s="7">
        <v>1</v>
      </c>
      <c r="U1818" s="7">
        <v>3</v>
      </c>
      <c r="V1818" s="7">
        <v>0</v>
      </c>
      <c r="W1818" s="7">
        <v>8</v>
      </c>
      <c r="X1818" s="7">
        <v>13</v>
      </c>
      <c r="Y1818" s="7">
        <v>0</v>
      </c>
      <c r="Z1818" s="7">
        <v>1</v>
      </c>
      <c r="AA1818"/>
    </row>
    <row r="1819" spans="1:27" x14ac:dyDescent="0.25">
      <c r="A1819" s="24" t="str">
        <f t="shared" si="88"/>
        <v/>
      </c>
      <c r="B1819" s="24" t="str">
        <f t="shared" si="86"/>
        <v/>
      </c>
      <c r="C1819" s="24" t="str">
        <f t="shared" si="87"/>
        <v/>
      </c>
      <c r="D1819" s="24">
        <v>2026</v>
      </c>
      <c r="E1819" s="7" t="s">
        <v>1955</v>
      </c>
      <c r="F1819" s="7" t="s">
        <v>1943</v>
      </c>
      <c r="G1819" s="7" t="s">
        <v>24</v>
      </c>
      <c r="H1819" s="7" t="s">
        <v>30</v>
      </c>
      <c r="I1819" s="8">
        <v>0.2</v>
      </c>
      <c r="J1819" s="8">
        <v>0.188</v>
      </c>
      <c r="K1819" s="8">
        <v>0.33300000000000002</v>
      </c>
      <c r="L1819" s="8">
        <v>0.52100000000000002</v>
      </c>
      <c r="M1819" s="7">
        <v>7</v>
      </c>
      <c r="N1819" s="7">
        <v>16</v>
      </c>
      <c r="O1819" s="7">
        <v>15</v>
      </c>
      <c r="P1819" s="7">
        <v>2</v>
      </c>
      <c r="Q1819" s="7">
        <v>3</v>
      </c>
      <c r="R1819" s="7">
        <v>2</v>
      </c>
      <c r="S1819" s="7">
        <v>0</v>
      </c>
      <c r="T1819" s="7">
        <v>0</v>
      </c>
      <c r="U1819" s="7">
        <v>1</v>
      </c>
      <c r="V1819" s="7">
        <v>0</v>
      </c>
      <c r="W1819" s="7">
        <v>0</v>
      </c>
      <c r="X1819" s="7">
        <v>6</v>
      </c>
      <c r="Y1819" s="7">
        <v>0</v>
      </c>
      <c r="Z1819" s="7">
        <v>0</v>
      </c>
      <c r="AA1819"/>
    </row>
    <row r="1820" spans="1:27" x14ac:dyDescent="0.25">
      <c r="A1820" s="24">
        <f t="shared" si="88"/>
        <v>1</v>
      </c>
      <c r="B1820" s="24" t="str">
        <f t="shared" si="86"/>
        <v/>
      </c>
      <c r="C1820" s="24" t="str">
        <f t="shared" si="87"/>
        <v/>
      </c>
      <c r="D1820" s="24">
        <v>2026</v>
      </c>
      <c r="E1820" s="7" t="s">
        <v>1956</v>
      </c>
      <c r="F1820" s="7" t="s">
        <v>1943</v>
      </c>
      <c r="G1820" s="7" t="s">
        <v>29</v>
      </c>
      <c r="H1820" s="7" t="s">
        <v>30</v>
      </c>
      <c r="I1820" s="8">
        <v>0.182</v>
      </c>
      <c r="J1820" s="8">
        <v>0.35699999999999998</v>
      </c>
      <c r="K1820" s="8">
        <v>0.182</v>
      </c>
      <c r="L1820" s="8">
        <v>0.53900000000000003</v>
      </c>
      <c r="M1820" s="7">
        <v>8</v>
      </c>
      <c r="N1820" s="7">
        <v>14</v>
      </c>
      <c r="O1820" s="7">
        <v>11</v>
      </c>
      <c r="P1820" s="7">
        <v>2</v>
      </c>
      <c r="Q1820" s="7">
        <v>2</v>
      </c>
      <c r="R1820" s="7">
        <v>0</v>
      </c>
      <c r="S1820" s="7">
        <v>0</v>
      </c>
      <c r="T1820" s="7">
        <v>0</v>
      </c>
      <c r="U1820" s="7">
        <v>2</v>
      </c>
      <c r="V1820" s="7">
        <v>0</v>
      </c>
      <c r="W1820" s="7">
        <v>3</v>
      </c>
      <c r="X1820" s="7">
        <v>3</v>
      </c>
      <c r="Y1820" s="7">
        <v>0</v>
      </c>
      <c r="Z1820" s="7">
        <v>0</v>
      </c>
      <c r="AA1820"/>
    </row>
    <row r="1821" spans="1:27" x14ac:dyDescent="0.25">
      <c r="A1821" s="24" t="str">
        <f t="shared" si="88"/>
        <v/>
      </c>
      <c r="B1821" s="24" t="str">
        <f t="shared" si="86"/>
        <v/>
      </c>
      <c r="C1821" s="24" t="str">
        <f t="shared" si="87"/>
        <v/>
      </c>
      <c r="D1821" s="24">
        <v>2026</v>
      </c>
      <c r="E1821" s="7" t="s">
        <v>1957</v>
      </c>
      <c r="F1821" s="7" t="s">
        <v>1943</v>
      </c>
      <c r="G1821" s="7" t="s">
        <v>24</v>
      </c>
      <c r="H1821" s="7" t="s">
        <v>38</v>
      </c>
      <c r="I1821" s="8">
        <v>0.158</v>
      </c>
      <c r="J1821" s="8">
        <v>0.30399999999999999</v>
      </c>
      <c r="K1821" s="8">
        <v>0.26300000000000001</v>
      </c>
      <c r="L1821" s="8">
        <v>0.56799999999999995</v>
      </c>
      <c r="M1821" s="7">
        <v>19</v>
      </c>
      <c r="N1821" s="7">
        <v>47</v>
      </c>
      <c r="O1821" s="7">
        <v>38</v>
      </c>
      <c r="P1821" s="7">
        <v>7</v>
      </c>
      <c r="Q1821" s="7">
        <v>6</v>
      </c>
      <c r="R1821" s="7">
        <v>4</v>
      </c>
      <c r="S1821" s="7">
        <v>0</v>
      </c>
      <c r="T1821" s="7">
        <v>0</v>
      </c>
      <c r="U1821" s="7">
        <v>2</v>
      </c>
      <c r="V1821" s="7">
        <v>2</v>
      </c>
      <c r="W1821" s="7">
        <v>6</v>
      </c>
      <c r="X1821" s="7">
        <v>15</v>
      </c>
      <c r="Y1821" s="7">
        <v>0</v>
      </c>
      <c r="Z1821" s="7">
        <v>2</v>
      </c>
      <c r="AA1821"/>
    </row>
    <row r="1822" spans="1:27" x14ac:dyDescent="0.25">
      <c r="A1822" s="24">
        <f t="shared" si="88"/>
        <v>1</v>
      </c>
      <c r="B1822" s="24" t="str">
        <f t="shared" si="86"/>
        <v/>
      </c>
      <c r="C1822" s="24" t="str">
        <f t="shared" si="87"/>
        <v/>
      </c>
      <c r="D1822" s="24">
        <v>2026</v>
      </c>
      <c r="E1822" s="7" t="s">
        <v>1958</v>
      </c>
      <c r="F1822" s="7" t="s">
        <v>1943</v>
      </c>
      <c r="G1822" s="7" t="s">
        <v>32</v>
      </c>
      <c r="H1822" s="7" t="s">
        <v>25</v>
      </c>
      <c r="I1822" s="8">
        <v>0.156</v>
      </c>
      <c r="J1822" s="8">
        <v>0.372</v>
      </c>
      <c r="K1822" s="8">
        <v>0.34399999999999997</v>
      </c>
      <c r="L1822" s="8">
        <v>0.71599999999999997</v>
      </c>
      <c r="M1822" s="7">
        <v>13</v>
      </c>
      <c r="N1822" s="7">
        <v>44</v>
      </c>
      <c r="O1822" s="7">
        <v>32</v>
      </c>
      <c r="P1822" s="7">
        <v>7</v>
      </c>
      <c r="Q1822" s="7">
        <v>5</v>
      </c>
      <c r="R1822" s="7">
        <v>3</v>
      </c>
      <c r="S1822" s="7">
        <v>0</v>
      </c>
      <c r="T1822" s="7">
        <v>1</v>
      </c>
      <c r="U1822" s="7">
        <v>7</v>
      </c>
      <c r="V1822" s="7">
        <v>3</v>
      </c>
      <c r="W1822" s="7">
        <v>8</v>
      </c>
      <c r="X1822" s="7">
        <v>6</v>
      </c>
      <c r="Y1822" s="7">
        <v>0</v>
      </c>
      <c r="Z1822" s="7">
        <v>0</v>
      </c>
      <c r="AA1822"/>
    </row>
    <row r="1823" spans="1:27" x14ac:dyDescent="0.25">
      <c r="A1823" s="24" t="str">
        <f t="shared" si="88"/>
        <v/>
      </c>
      <c r="B1823" s="24" t="str">
        <f t="shared" si="86"/>
        <v/>
      </c>
      <c r="C1823" s="24" t="str">
        <f t="shared" si="87"/>
        <v/>
      </c>
      <c r="D1823" s="24">
        <v>2026</v>
      </c>
      <c r="E1823" s="7" t="s">
        <v>1959</v>
      </c>
      <c r="F1823" s="7" t="s">
        <v>1943</v>
      </c>
      <c r="G1823" s="7" t="s">
        <v>47</v>
      </c>
      <c r="H1823" s="7" t="s">
        <v>42</v>
      </c>
      <c r="I1823" s="8">
        <v>5.2999999999999999E-2</v>
      </c>
      <c r="J1823" s="8">
        <v>0.25</v>
      </c>
      <c r="K1823" s="8">
        <v>5.2999999999999999E-2</v>
      </c>
      <c r="L1823" s="8">
        <v>0.30299999999999999</v>
      </c>
      <c r="M1823" s="7">
        <v>10</v>
      </c>
      <c r="N1823" s="7">
        <v>24</v>
      </c>
      <c r="O1823" s="7">
        <v>19</v>
      </c>
      <c r="P1823" s="7">
        <v>4</v>
      </c>
      <c r="Q1823" s="7">
        <v>1</v>
      </c>
      <c r="R1823" s="7">
        <v>0</v>
      </c>
      <c r="S1823" s="7">
        <v>0</v>
      </c>
      <c r="T1823" s="7">
        <v>0</v>
      </c>
      <c r="U1823" s="7">
        <v>0</v>
      </c>
      <c r="V1823" s="7">
        <v>0</v>
      </c>
      <c r="W1823" s="7">
        <v>5</v>
      </c>
      <c r="X1823" s="7">
        <v>11</v>
      </c>
      <c r="Y1823" s="7">
        <v>0</v>
      </c>
      <c r="Z1823" s="7">
        <v>0</v>
      </c>
      <c r="AA1823"/>
    </row>
    <row r="1824" spans="1:27" x14ac:dyDescent="0.25">
      <c r="A1824" s="24" t="str">
        <f t="shared" si="88"/>
        <v/>
      </c>
      <c r="B1824" s="24" t="str">
        <f t="shared" si="86"/>
        <v/>
      </c>
      <c r="C1824" s="24">
        <f t="shared" si="87"/>
        <v>1</v>
      </c>
      <c r="D1824" s="24">
        <v>2026</v>
      </c>
      <c r="E1824" s="7" t="s">
        <v>1960</v>
      </c>
      <c r="F1824" s="7" t="s">
        <v>1943</v>
      </c>
      <c r="G1824" s="7" t="s">
        <v>24</v>
      </c>
      <c r="H1824" s="7" t="s">
        <v>164</v>
      </c>
      <c r="I1824" s="8">
        <v>0</v>
      </c>
      <c r="J1824" s="8">
        <v>0</v>
      </c>
      <c r="K1824" s="8">
        <v>0</v>
      </c>
      <c r="L1824" s="8">
        <v>0</v>
      </c>
      <c r="M1824" s="7">
        <v>2</v>
      </c>
      <c r="N1824" s="7">
        <v>2</v>
      </c>
      <c r="O1824" s="7">
        <v>2</v>
      </c>
      <c r="P1824" s="7">
        <v>0</v>
      </c>
      <c r="Q1824" s="7">
        <v>0</v>
      </c>
      <c r="R1824" s="7">
        <v>0</v>
      </c>
      <c r="S1824" s="7">
        <v>0</v>
      </c>
      <c r="T1824" s="7">
        <v>0</v>
      </c>
      <c r="U1824" s="7">
        <v>0</v>
      </c>
      <c r="V1824" s="7">
        <v>0</v>
      </c>
      <c r="W1824" s="7">
        <v>0</v>
      </c>
      <c r="X1824" s="7">
        <v>1</v>
      </c>
      <c r="Y1824" s="7">
        <v>0</v>
      </c>
      <c r="Z1824" s="7">
        <v>0</v>
      </c>
      <c r="AA1824"/>
    </row>
    <row r="1825" spans="1:27" x14ac:dyDescent="0.25">
      <c r="A1825" s="24" t="str">
        <f t="shared" si="88"/>
        <v/>
      </c>
      <c r="B1825" s="24" t="str">
        <f t="shared" si="86"/>
        <v/>
      </c>
      <c r="C1825" s="24" t="str">
        <f t="shared" si="87"/>
        <v/>
      </c>
      <c r="D1825" s="24">
        <v>2026</v>
      </c>
      <c r="E1825" s="7" t="s">
        <v>1961</v>
      </c>
      <c r="F1825" s="7" t="s">
        <v>1943</v>
      </c>
      <c r="G1825" s="7" t="s">
        <v>24</v>
      </c>
      <c r="H1825" s="7" t="s">
        <v>64</v>
      </c>
      <c r="I1825" s="8">
        <v>0</v>
      </c>
      <c r="J1825" s="8">
        <v>1</v>
      </c>
      <c r="K1825" s="8">
        <v>0</v>
      </c>
      <c r="L1825" s="8">
        <v>0</v>
      </c>
      <c r="M1825" s="7">
        <v>1</v>
      </c>
      <c r="N1825" s="7">
        <v>1</v>
      </c>
      <c r="O1825" s="7">
        <v>0</v>
      </c>
      <c r="P1825" s="7">
        <v>0</v>
      </c>
      <c r="Q1825" s="7">
        <v>0</v>
      </c>
      <c r="R1825" s="7">
        <v>0</v>
      </c>
      <c r="S1825" s="7">
        <v>0</v>
      </c>
      <c r="T1825" s="7">
        <v>0</v>
      </c>
      <c r="U1825" s="7">
        <v>0</v>
      </c>
      <c r="V1825" s="7">
        <v>0</v>
      </c>
      <c r="W1825" s="7">
        <v>1</v>
      </c>
      <c r="X1825" s="7">
        <v>0</v>
      </c>
      <c r="Y1825" s="7">
        <v>0</v>
      </c>
      <c r="Z1825" s="7">
        <v>0</v>
      </c>
      <c r="AA1825"/>
    </row>
    <row r="1826" spans="1:27" x14ac:dyDescent="0.25">
      <c r="A1826" s="24" t="str">
        <f t="shared" si="88"/>
        <v/>
      </c>
      <c r="B1826" s="24" t="str">
        <f t="shared" si="86"/>
        <v/>
      </c>
      <c r="C1826" s="24" t="str">
        <f t="shared" si="87"/>
        <v/>
      </c>
      <c r="D1826" s="24">
        <v>2026</v>
      </c>
      <c r="E1826" s="7" t="s">
        <v>1962</v>
      </c>
      <c r="F1826" s="7" t="s">
        <v>1943</v>
      </c>
      <c r="G1826" s="7" t="s">
        <v>47</v>
      </c>
      <c r="H1826" s="7" t="s">
        <v>64</v>
      </c>
      <c r="I1826" s="8">
        <v>0</v>
      </c>
      <c r="J1826" s="8">
        <v>1</v>
      </c>
      <c r="K1826" s="8">
        <v>0</v>
      </c>
      <c r="L1826" s="8">
        <v>0</v>
      </c>
      <c r="M1826" s="7">
        <v>1</v>
      </c>
      <c r="N1826" s="7">
        <v>1</v>
      </c>
      <c r="O1826" s="7">
        <v>0</v>
      </c>
      <c r="P1826" s="7">
        <v>0</v>
      </c>
      <c r="Q1826" s="7">
        <v>0</v>
      </c>
      <c r="R1826" s="7">
        <v>0</v>
      </c>
      <c r="S1826" s="7">
        <v>0</v>
      </c>
      <c r="T1826" s="7">
        <v>0</v>
      </c>
      <c r="U1826" s="7">
        <v>0</v>
      </c>
      <c r="V1826" s="7">
        <v>0</v>
      </c>
      <c r="W1826" s="7">
        <v>1</v>
      </c>
      <c r="X1826" s="7">
        <v>0</v>
      </c>
      <c r="Y1826" s="7">
        <v>0</v>
      </c>
      <c r="Z1826" s="7">
        <v>0</v>
      </c>
      <c r="AA1826"/>
    </row>
    <row r="1827" spans="1:27" x14ac:dyDescent="0.25">
      <c r="A1827" s="24" t="str">
        <f t="shared" si="88"/>
        <v/>
      </c>
      <c r="B1827" s="24" t="str">
        <f t="shared" si="86"/>
        <v/>
      </c>
      <c r="C1827" s="24" t="str">
        <f t="shared" si="87"/>
        <v/>
      </c>
      <c r="D1827" s="24">
        <v>2026</v>
      </c>
      <c r="E1827" s="7" t="s">
        <v>1963</v>
      </c>
      <c r="F1827" s="7" t="s">
        <v>1964</v>
      </c>
      <c r="G1827" s="7" t="s">
        <v>24</v>
      </c>
      <c r="H1827" s="7" t="s">
        <v>27</v>
      </c>
      <c r="I1827" s="8">
        <v>0.33600000000000002</v>
      </c>
      <c r="J1827" s="8">
        <v>0.43</v>
      </c>
      <c r="K1827" s="8">
        <v>0.44500000000000001</v>
      </c>
      <c r="L1827" s="8">
        <v>0.876</v>
      </c>
      <c r="M1827" s="7">
        <v>56</v>
      </c>
      <c r="N1827" s="7">
        <v>259</v>
      </c>
      <c r="O1827" s="7">
        <v>211</v>
      </c>
      <c r="P1827" s="7">
        <v>51</v>
      </c>
      <c r="Q1827" s="7">
        <v>71</v>
      </c>
      <c r="R1827" s="7">
        <v>14</v>
      </c>
      <c r="S1827" s="7">
        <v>0</v>
      </c>
      <c r="T1827" s="7">
        <v>3</v>
      </c>
      <c r="U1827" s="7">
        <v>42</v>
      </c>
      <c r="V1827" s="7">
        <v>12</v>
      </c>
      <c r="W1827" s="7">
        <v>25</v>
      </c>
      <c r="X1827" s="7">
        <v>32</v>
      </c>
      <c r="Y1827" s="7">
        <v>12</v>
      </c>
      <c r="Z1827" s="7">
        <v>4</v>
      </c>
      <c r="AA1827"/>
    </row>
    <row r="1828" spans="1:27" x14ac:dyDescent="0.25">
      <c r="A1828" s="24">
        <f t="shared" si="88"/>
        <v>1</v>
      </c>
      <c r="B1828" s="24" t="str">
        <f t="shared" si="86"/>
        <v/>
      </c>
      <c r="C1828" s="24" t="str">
        <f t="shared" si="87"/>
        <v/>
      </c>
      <c r="D1828" s="24">
        <v>2026</v>
      </c>
      <c r="E1828" s="7" t="s">
        <v>1965</v>
      </c>
      <c r="F1828" s="7" t="s">
        <v>1964</v>
      </c>
      <c r="G1828" s="7" t="s">
        <v>29</v>
      </c>
      <c r="H1828" s="7" t="s">
        <v>42</v>
      </c>
      <c r="I1828" s="8">
        <v>0.32300000000000001</v>
      </c>
      <c r="J1828" s="8">
        <v>0.38100000000000001</v>
      </c>
      <c r="K1828" s="8">
        <v>0.43</v>
      </c>
      <c r="L1828" s="8">
        <v>0.81100000000000005</v>
      </c>
      <c r="M1828" s="7">
        <v>45</v>
      </c>
      <c r="N1828" s="7">
        <v>186</v>
      </c>
      <c r="O1828" s="7">
        <v>158</v>
      </c>
      <c r="P1828" s="7">
        <v>29</v>
      </c>
      <c r="Q1828" s="7">
        <v>51</v>
      </c>
      <c r="R1828" s="7">
        <v>11</v>
      </c>
      <c r="S1828" s="7">
        <v>0</v>
      </c>
      <c r="T1828" s="7">
        <v>2</v>
      </c>
      <c r="U1828" s="7">
        <v>29</v>
      </c>
      <c r="V1828" s="7">
        <v>8</v>
      </c>
      <c r="W1828" s="7">
        <v>8</v>
      </c>
      <c r="X1828" s="7">
        <v>18</v>
      </c>
      <c r="Y1828" s="7">
        <v>3</v>
      </c>
      <c r="Z1828" s="7">
        <v>1</v>
      </c>
      <c r="AA1828"/>
    </row>
    <row r="1829" spans="1:27" x14ac:dyDescent="0.25">
      <c r="A1829" s="24">
        <f t="shared" si="88"/>
        <v>1</v>
      </c>
      <c r="B1829" s="24" t="str">
        <f t="shared" si="86"/>
        <v/>
      </c>
      <c r="C1829" s="24" t="str">
        <f t="shared" si="87"/>
        <v/>
      </c>
      <c r="D1829" s="24">
        <v>2026</v>
      </c>
      <c r="E1829" s="7" t="s">
        <v>1966</v>
      </c>
      <c r="F1829" s="7" t="s">
        <v>1964</v>
      </c>
      <c r="G1829" s="7" t="s">
        <v>29</v>
      </c>
      <c r="H1829" s="7" t="s">
        <v>40</v>
      </c>
      <c r="I1829" s="8">
        <v>0.28499999999999998</v>
      </c>
      <c r="J1829" s="8">
        <v>0.37</v>
      </c>
      <c r="K1829" s="8">
        <v>0.41099999999999998</v>
      </c>
      <c r="L1829" s="8">
        <v>0.78100000000000003</v>
      </c>
      <c r="M1829" s="7">
        <v>44</v>
      </c>
      <c r="N1829" s="7">
        <v>182</v>
      </c>
      <c r="O1829" s="7">
        <v>151</v>
      </c>
      <c r="P1829" s="7">
        <v>33</v>
      </c>
      <c r="Q1829" s="7">
        <v>43</v>
      </c>
      <c r="R1829" s="7">
        <v>9</v>
      </c>
      <c r="S1829" s="7">
        <v>2</v>
      </c>
      <c r="T1829" s="7">
        <v>2</v>
      </c>
      <c r="U1829" s="7">
        <v>14</v>
      </c>
      <c r="V1829" s="7">
        <v>8</v>
      </c>
      <c r="W1829" s="7">
        <v>13</v>
      </c>
      <c r="X1829" s="7">
        <v>23</v>
      </c>
      <c r="Y1829" s="7">
        <v>5</v>
      </c>
      <c r="Z1829" s="7">
        <v>1</v>
      </c>
      <c r="AA1829"/>
    </row>
    <row r="1830" spans="1:27" x14ac:dyDescent="0.25">
      <c r="A1830" s="24" t="str">
        <f t="shared" si="88"/>
        <v/>
      </c>
      <c r="B1830" s="24">
        <f t="shared" si="86"/>
        <v>1</v>
      </c>
      <c r="C1830" s="24" t="str">
        <f t="shared" si="87"/>
        <v/>
      </c>
      <c r="D1830" s="24">
        <v>2026</v>
      </c>
      <c r="E1830" s="7" t="s">
        <v>1974</v>
      </c>
      <c r="F1830" s="7" t="s">
        <v>1964</v>
      </c>
      <c r="G1830" s="7" t="s">
        <v>37</v>
      </c>
      <c r="H1830" s="7" t="s">
        <v>40</v>
      </c>
      <c r="I1830" s="8">
        <v>0.28499999999999998</v>
      </c>
      <c r="J1830" s="8">
        <v>0.33500000000000002</v>
      </c>
      <c r="K1830" s="8">
        <v>0.40400000000000003</v>
      </c>
      <c r="L1830" s="8">
        <v>0.73899999999999999</v>
      </c>
      <c r="M1830" s="7">
        <v>42</v>
      </c>
      <c r="N1830" s="7">
        <v>165</v>
      </c>
      <c r="O1830" s="7">
        <v>151</v>
      </c>
      <c r="P1830" s="7">
        <v>20</v>
      </c>
      <c r="Q1830" s="7">
        <v>43</v>
      </c>
      <c r="R1830" s="7">
        <v>10</v>
      </c>
      <c r="S1830" s="7">
        <v>1</v>
      </c>
      <c r="T1830" s="7">
        <v>2</v>
      </c>
      <c r="U1830" s="7">
        <v>18</v>
      </c>
      <c r="V1830" s="7">
        <v>4</v>
      </c>
      <c r="W1830" s="7">
        <v>8</v>
      </c>
      <c r="X1830" s="7">
        <v>30</v>
      </c>
      <c r="Y1830" s="7">
        <v>3</v>
      </c>
      <c r="Z1830" s="7">
        <v>0</v>
      </c>
      <c r="AA1830"/>
    </row>
    <row r="1831" spans="1:27" x14ac:dyDescent="0.25">
      <c r="A1831" s="24">
        <f t="shared" si="88"/>
        <v>1</v>
      </c>
      <c r="B1831" s="24" t="str">
        <f t="shared" si="86"/>
        <v/>
      </c>
      <c r="C1831" s="24" t="str">
        <f t="shared" si="87"/>
        <v/>
      </c>
      <c r="D1831" s="24">
        <v>2026</v>
      </c>
      <c r="E1831" s="7" t="s">
        <v>1967</v>
      </c>
      <c r="F1831" s="7" t="s">
        <v>1964</v>
      </c>
      <c r="G1831" s="7" t="s">
        <v>29</v>
      </c>
      <c r="H1831" s="7" t="s">
        <v>25</v>
      </c>
      <c r="I1831" s="8">
        <v>0.27400000000000002</v>
      </c>
      <c r="J1831" s="8">
        <v>0.38800000000000001</v>
      </c>
      <c r="K1831" s="8">
        <v>0.56799999999999995</v>
      </c>
      <c r="L1831" s="8">
        <v>0.95599999999999996</v>
      </c>
      <c r="M1831" s="7">
        <v>44</v>
      </c>
      <c r="N1831" s="7">
        <v>179</v>
      </c>
      <c r="O1831" s="7">
        <v>146</v>
      </c>
      <c r="P1831" s="7">
        <v>31</v>
      </c>
      <c r="Q1831" s="7">
        <v>40</v>
      </c>
      <c r="R1831" s="7">
        <v>10</v>
      </c>
      <c r="S1831" s="7">
        <v>0</v>
      </c>
      <c r="T1831" s="7">
        <v>11</v>
      </c>
      <c r="U1831" s="7">
        <v>36</v>
      </c>
      <c r="V1831" s="7">
        <v>10</v>
      </c>
      <c r="W1831" s="7">
        <v>19</v>
      </c>
      <c r="X1831" s="7">
        <v>35</v>
      </c>
      <c r="Y1831" s="7">
        <v>0</v>
      </c>
      <c r="Z1831" s="7">
        <v>0</v>
      </c>
      <c r="AA1831"/>
    </row>
    <row r="1832" spans="1:27" x14ac:dyDescent="0.25">
      <c r="A1832" s="24">
        <f t="shared" si="88"/>
        <v>1</v>
      </c>
      <c r="B1832" s="24" t="str">
        <f t="shared" si="86"/>
        <v/>
      </c>
      <c r="C1832" s="24" t="str">
        <f t="shared" si="87"/>
        <v/>
      </c>
      <c r="D1832" s="24">
        <v>2026</v>
      </c>
      <c r="E1832" s="7" t="s">
        <v>1968</v>
      </c>
      <c r="F1832" s="7" t="s">
        <v>1964</v>
      </c>
      <c r="G1832" s="7" t="s">
        <v>32</v>
      </c>
      <c r="H1832" s="7" t="s">
        <v>44</v>
      </c>
      <c r="I1832" s="8">
        <v>0.26700000000000002</v>
      </c>
      <c r="J1832" s="8">
        <v>0.34499999999999997</v>
      </c>
      <c r="K1832" s="8">
        <v>0.39400000000000002</v>
      </c>
      <c r="L1832" s="8">
        <v>0.73899999999999999</v>
      </c>
      <c r="M1832" s="7">
        <v>51</v>
      </c>
      <c r="N1832" s="7">
        <v>208</v>
      </c>
      <c r="O1832" s="7">
        <v>180</v>
      </c>
      <c r="P1832" s="7">
        <v>29</v>
      </c>
      <c r="Q1832" s="7">
        <v>48</v>
      </c>
      <c r="R1832" s="7">
        <v>5</v>
      </c>
      <c r="S1832" s="7">
        <v>0</v>
      </c>
      <c r="T1832" s="7">
        <v>6</v>
      </c>
      <c r="U1832" s="7">
        <v>35</v>
      </c>
      <c r="V1832" s="7">
        <v>4</v>
      </c>
      <c r="W1832" s="7">
        <v>18</v>
      </c>
      <c r="X1832" s="7">
        <v>39</v>
      </c>
      <c r="Y1832" s="7">
        <v>0</v>
      </c>
      <c r="Z1832" s="7">
        <v>2</v>
      </c>
      <c r="AA1832"/>
    </row>
    <row r="1833" spans="1:27" x14ac:dyDescent="0.25">
      <c r="A1833" s="24" t="str">
        <f t="shared" si="88"/>
        <v/>
      </c>
      <c r="B1833" s="24" t="str">
        <f t="shared" si="86"/>
        <v/>
      </c>
      <c r="C1833" s="24" t="str">
        <f t="shared" si="87"/>
        <v/>
      </c>
      <c r="D1833" s="24">
        <v>2026</v>
      </c>
      <c r="E1833" s="7" t="s">
        <v>1970</v>
      </c>
      <c r="F1833" s="7" t="s">
        <v>1964</v>
      </c>
      <c r="G1833" s="7" t="s">
        <v>37</v>
      </c>
      <c r="H1833" s="7" t="s">
        <v>33</v>
      </c>
      <c r="I1833" s="8">
        <v>0.23200000000000001</v>
      </c>
      <c r="J1833" s="8">
        <v>0.33300000000000002</v>
      </c>
      <c r="K1833" s="8">
        <v>0.40100000000000002</v>
      </c>
      <c r="L1833" s="8">
        <v>0.73499999999999999</v>
      </c>
      <c r="M1833" s="7">
        <v>45</v>
      </c>
      <c r="N1833" s="7">
        <v>169</v>
      </c>
      <c r="O1833" s="7">
        <v>142</v>
      </c>
      <c r="P1833" s="7">
        <v>25</v>
      </c>
      <c r="Q1833" s="7">
        <v>33</v>
      </c>
      <c r="R1833" s="7">
        <v>8</v>
      </c>
      <c r="S1833" s="7">
        <v>2</v>
      </c>
      <c r="T1833" s="7">
        <v>4</v>
      </c>
      <c r="U1833" s="7">
        <v>28</v>
      </c>
      <c r="V1833" s="7">
        <v>5</v>
      </c>
      <c r="W1833" s="7">
        <v>17</v>
      </c>
      <c r="X1833" s="7">
        <v>36</v>
      </c>
      <c r="Y1833" s="7">
        <v>2</v>
      </c>
      <c r="Z1833" s="7">
        <v>2</v>
      </c>
      <c r="AA1833"/>
    </row>
    <row r="1834" spans="1:27" x14ac:dyDescent="0.25">
      <c r="A1834" s="24">
        <f t="shared" si="88"/>
        <v>1</v>
      </c>
      <c r="B1834" s="24" t="str">
        <f t="shared" si="86"/>
        <v/>
      </c>
      <c r="C1834" s="24" t="str">
        <f t="shared" si="87"/>
        <v/>
      </c>
      <c r="D1834" s="24">
        <v>2026</v>
      </c>
      <c r="E1834" s="7" t="s">
        <v>1969</v>
      </c>
      <c r="F1834" s="7" t="s">
        <v>1964</v>
      </c>
      <c r="G1834" s="7" t="s">
        <v>32</v>
      </c>
      <c r="H1834" s="7" t="s">
        <v>35</v>
      </c>
      <c r="I1834" s="8">
        <v>0.23</v>
      </c>
      <c r="J1834" s="8">
        <v>0.34</v>
      </c>
      <c r="K1834" s="8">
        <v>0.435</v>
      </c>
      <c r="L1834" s="8">
        <v>0.77500000000000002</v>
      </c>
      <c r="M1834" s="7">
        <v>51</v>
      </c>
      <c r="N1834" s="7">
        <v>188</v>
      </c>
      <c r="O1834" s="7">
        <v>161</v>
      </c>
      <c r="P1834" s="7">
        <v>28</v>
      </c>
      <c r="Q1834" s="7">
        <v>37</v>
      </c>
      <c r="R1834" s="7">
        <v>6</v>
      </c>
      <c r="S1834" s="7">
        <v>0</v>
      </c>
      <c r="T1834" s="7">
        <v>9</v>
      </c>
      <c r="U1834" s="7">
        <v>27</v>
      </c>
      <c r="V1834" s="7">
        <v>3</v>
      </c>
      <c r="W1834" s="7">
        <v>24</v>
      </c>
      <c r="X1834" s="7">
        <v>56</v>
      </c>
      <c r="Y1834" s="7">
        <v>1</v>
      </c>
      <c r="Z1834" s="7">
        <v>0</v>
      </c>
      <c r="AA1834"/>
    </row>
    <row r="1835" spans="1:27" x14ac:dyDescent="0.25">
      <c r="A1835" s="24" t="str">
        <f t="shared" si="88"/>
        <v/>
      </c>
      <c r="B1835" s="24" t="str">
        <f t="shared" si="86"/>
        <v/>
      </c>
      <c r="C1835" s="24" t="str">
        <f t="shared" si="87"/>
        <v/>
      </c>
      <c r="D1835" s="24">
        <v>2026</v>
      </c>
      <c r="E1835" s="7" t="s">
        <v>1971</v>
      </c>
      <c r="F1835" s="7" t="s">
        <v>1964</v>
      </c>
      <c r="G1835" s="7" t="s">
        <v>47</v>
      </c>
      <c r="H1835" s="7" t="s">
        <v>164</v>
      </c>
      <c r="I1835" s="8">
        <v>0.5</v>
      </c>
      <c r="J1835" s="8">
        <v>0.75</v>
      </c>
      <c r="K1835" s="8">
        <v>0.75</v>
      </c>
      <c r="L1835" s="8">
        <v>1.5</v>
      </c>
      <c r="M1835" s="7">
        <v>8</v>
      </c>
      <c r="N1835" s="7">
        <v>8</v>
      </c>
      <c r="O1835" s="7">
        <v>4</v>
      </c>
      <c r="P1835" s="7">
        <v>1</v>
      </c>
      <c r="Q1835" s="7">
        <v>2</v>
      </c>
      <c r="R1835" s="7">
        <v>1</v>
      </c>
      <c r="S1835" s="7">
        <v>0</v>
      </c>
      <c r="T1835" s="7">
        <v>0</v>
      </c>
      <c r="U1835" s="7">
        <v>1</v>
      </c>
      <c r="V1835" s="7">
        <v>0</v>
      </c>
      <c r="W1835" s="7">
        <v>4</v>
      </c>
      <c r="X1835" s="7">
        <v>1</v>
      </c>
      <c r="Y1835" s="7">
        <v>0</v>
      </c>
      <c r="Z1835" s="7">
        <v>0</v>
      </c>
      <c r="AA1835"/>
    </row>
    <row r="1836" spans="1:27" x14ac:dyDescent="0.25">
      <c r="A1836" s="24" t="str">
        <f t="shared" si="88"/>
        <v/>
      </c>
      <c r="B1836" s="24" t="str">
        <f t="shared" si="86"/>
        <v/>
      </c>
      <c r="C1836" s="24" t="str">
        <f t="shared" si="87"/>
        <v/>
      </c>
      <c r="D1836" s="24">
        <v>2026</v>
      </c>
      <c r="E1836" s="7" t="s">
        <v>1972</v>
      </c>
      <c r="F1836" s="7" t="s">
        <v>1964</v>
      </c>
      <c r="G1836" s="7" t="s">
        <v>24</v>
      </c>
      <c r="H1836" s="7" t="s">
        <v>30</v>
      </c>
      <c r="I1836" s="8">
        <v>0.32700000000000001</v>
      </c>
      <c r="J1836" s="8">
        <v>0.46</v>
      </c>
      <c r="K1836" s="8">
        <v>0.48199999999999998</v>
      </c>
      <c r="L1836" s="8">
        <v>0.94199999999999995</v>
      </c>
      <c r="M1836" s="7">
        <v>32</v>
      </c>
      <c r="N1836" s="7">
        <v>142</v>
      </c>
      <c r="O1836" s="7">
        <v>110</v>
      </c>
      <c r="P1836" s="7">
        <v>30</v>
      </c>
      <c r="Q1836" s="7">
        <v>36</v>
      </c>
      <c r="R1836" s="7">
        <v>8</v>
      </c>
      <c r="S1836" s="7">
        <v>0</v>
      </c>
      <c r="T1836" s="7">
        <v>3</v>
      </c>
      <c r="U1836" s="7">
        <v>17</v>
      </c>
      <c r="V1836" s="7">
        <v>5</v>
      </c>
      <c r="W1836" s="7">
        <v>23</v>
      </c>
      <c r="X1836" s="7">
        <v>20</v>
      </c>
      <c r="Y1836" s="7">
        <v>3</v>
      </c>
      <c r="Z1836" s="7">
        <v>0</v>
      </c>
      <c r="AA1836"/>
    </row>
    <row r="1837" spans="1:27" x14ac:dyDescent="0.25">
      <c r="A1837" s="24" t="str">
        <f t="shared" si="88"/>
        <v/>
      </c>
      <c r="B1837" s="24" t="str">
        <f t="shared" si="86"/>
        <v/>
      </c>
      <c r="C1837" s="24" t="str">
        <f t="shared" si="87"/>
        <v/>
      </c>
      <c r="D1837" s="24">
        <v>2026</v>
      </c>
      <c r="E1837" s="7" t="s">
        <v>1973</v>
      </c>
      <c r="F1837" s="7" t="s">
        <v>1964</v>
      </c>
      <c r="G1837" s="7" t="s">
        <v>37</v>
      </c>
      <c r="H1837" s="7" t="s">
        <v>30</v>
      </c>
      <c r="I1837" s="8">
        <v>0.32100000000000001</v>
      </c>
      <c r="J1837" s="8">
        <v>0.44400000000000001</v>
      </c>
      <c r="K1837" s="8">
        <v>0.47399999999999998</v>
      </c>
      <c r="L1837" s="8">
        <v>0.91900000000000004</v>
      </c>
      <c r="M1837" s="7">
        <v>29</v>
      </c>
      <c r="N1837" s="7">
        <v>100</v>
      </c>
      <c r="O1837" s="7">
        <v>78</v>
      </c>
      <c r="P1837" s="7">
        <v>16</v>
      </c>
      <c r="Q1837" s="7">
        <v>25</v>
      </c>
      <c r="R1837" s="7">
        <v>2</v>
      </c>
      <c r="S1837" s="7">
        <v>2</v>
      </c>
      <c r="T1837" s="7">
        <v>2</v>
      </c>
      <c r="U1837" s="7">
        <v>13</v>
      </c>
      <c r="V1837" s="7">
        <v>11</v>
      </c>
      <c r="W1837" s="7">
        <v>8</v>
      </c>
      <c r="X1837" s="7">
        <v>25</v>
      </c>
      <c r="Y1837" s="7">
        <v>2</v>
      </c>
      <c r="Z1837" s="7">
        <v>1</v>
      </c>
      <c r="AA1837"/>
    </row>
    <row r="1838" spans="1:27" x14ac:dyDescent="0.25">
      <c r="A1838" s="24">
        <f t="shared" si="88"/>
        <v>1</v>
      </c>
      <c r="B1838" s="24" t="str">
        <f t="shared" si="86"/>
        <v/>
      </c>
      <c r="C1838" s="24" t="str">
        <f t="shared" si="87"/>
        <v/>
      </c>
      <c r="D1838" s="24">
        <v>2026</v>
      </c>
      <c r="E1838" s="7" t="s">
        <v>1975</v>
      </c>
      <c r="F1838" s="7" t="s">
        <v>1964</v>
      </c>
      <c r="G1838" s="7" t="s">
        <v>29</v>
      </c>
      <c r="H1838" s="7" t="s">
        <v>38</v>
      </c>
      <c r="I1838" s="8">
        <v>0.25600000000000001</v>
      </c>
      <c r="J1838" s="8">
        <v>0.32100000000000001</v>
      </c>
      <c r="K1838" s="8">
        <v>0.35899999999999999</v>
      </c>
      <c r="L1838" s="8">
        <v>0.68</v>
      </c>
      <c r="M1838" s="7">
        <v>40</v>
      </c>
      <c r="N1838" s="7">
        <v>131</v>
      </c>
      <c r="O1838" s="7">
        <v>117</v>
      </c>
      <c r="P1838" s="7">
        <v>14</v>
      </c>
      <c r="Q1838" s="7">
        <v>30</v>
      </c>
      <c r="R1838" s="7">
        <v>7</v>
      </c>
      <c r="S1838" s="7">
        <v>1</v>
      </c>
      <c r="T1838" s="7">
        <v>1</v>
      </c>
      <c r="U1838" s="7">
        <v>20</v>
      </c>
      <c r="V1838" s="7">
        <v>2</v>
      </c>
      <c r="W1838" s="7">
        <v>10</v>
      </c>
      <c r="X1838" s="7">
        <v>29</v>
      </c>
      <c r="Y1838" s="7">
        <v>1</v>
      </c>
      <c r="Z1838" s="7">
        <v>4</v>
      </c>
      <c r="AA1838"/>
    </row>
    <row r="1839" spans="1:27" x14ac:dyDescent="0.25">
      <c r="A1839" s="24" t="str">
        <f t="shared" si="88"/>
        <v/>
      </c>
      <c r="B1839" s="24" t="str">
        <f t="shared" si="86"/>
        <v/>
      </c>
      <c r="C1839" s="24" t="str">
        <f t="shared" si="87"/>
        <v/>
      </c>
      <c r="D1839" s="24">
        <v>2026</v>
      </c>
      <c r="E1839" s="7" t="s">
        <v>1976</v>
      </c>
      <c r="F1839" s="7" t="s">
        <v>1964</v>
      </c>
      <c r="G1839" s="7" t="s">
        <v>47</v>
      </c>
      <c r="H1839" s="7" t="s">
        <v>42</v>
      </c>
      <c r="I1839" s="8">
        <v>0.23100000000000001</v>
      </c>
      <c r="J1839" s="8">
        <v>0.34</v>
      </c>
      <c r="K1839" s="8">
        <v>0.308</v>
      </c>
      <c r="L1839" s="8">
        <v>0.64800000000000002</v>
      </c>
      <c r="M1839" s="7">
        <v>19</v>
      </c>
      <c r="N1839" s="7">
        <v>47</v>
      </c>
      <c r="O1839" s="7">
        <v>39</v>
      </c>
      <c r="P1839" s="7">
        <v>6</v>
      </c>
      <c r="Q1839" s="7">
        <v>9</v>
      </c>
      <c r="R1839" s="7">
        <v>3</v>
      </c>
      <c r="S1839" s="7">
        <v>0</v>
      </c>
      <c r="T1839" s="7">
        <v>0</v>
      </c>
      <c r="U1839" s="7">
        <v>4</v>
      </c>
      <c r="V1839" s="7">
        <v>4</v>
      </c>
      <c r="W1839" s="7">
        <v>3</v>
      </c>
      <c r="X1839" s="7">
        <v>18</v>
      </c>
      <c r="Y1839" s="7">
        <v>1</v>
      </c>
      <c r="Z1839" s="7">
        <v>0</v>
      </c>
      <c r="AA1839"/>
    </row>
    <row r="1840" spans="1:27" x14ac:dyDescent="0.25">
      <c r="A1840" s="24" t="str">
        <f t="shared" si="88"/>
        <v/>
      </c>
      <c r="B1840" s="24" t="str">
        <f t="shared" si="86"/>
        <v/>
      </c>
      <c r="C1840" s="24" t="str">
        <f t="shared" si="87"/>
        <v/>
      </c>
      <c r="D1840" s="24">
        <v>2026</v>
      </c>
      <c r="E1840" s="7" t="s">
        <v>1977</v>
      </c>
      <c r="F1840" s="7" t="s">
        <v>1964</v>
      </c>
      <c r="G1840" s="7" t="s">
        <v>47</v>
      </c>
      <c r="H1840" s="7" t="s">
        <v>42</v>
      </c>
      <c r="I1840" s="8">
        <v>0.22800000000000001</v>
      </c>
      <c r="J1840" s="8">
        <v>0.41899999999999998</v>
      </c>
      <c r="K1840" s="8">
        <v>0.34200000000000003</v>
      </c>
      <c r="L1840" s="8">
        <v>0.76100000000000001</v>
      </c>
      <c r="M1840" s="7">
        <v>27</v>
      </c>
      <c r="N1840" s="7">
        <v>110</v>
      </c>
      <c r="O1840" s="7">
        <v>79</v>
      </c>
      <c r="P1840" s="7">
        <v>13</v>
      </c>
      <c r="Q1840" s="7">
        <v>18</v>
      </c>
      <c r="R1840" s="7">
        <v>3</v>
      </c>
      <c r="S1840" s="7">
        <v>0</v>
      </c>
      <c r="T1840" s="7">
        <v>2</v>
      </c>
      <c r="U1840" s="7">
        <v>12</v>
      </c>
      <c r="V1840" s="7">
        <v>7</v>
      </c>
      <c r="W1840" s="7">
        <v>19</v>
      </c>
      <c r="X1840" s="7">
        <v>24</v>
      </c>
      <c r="Y1840" s="7">
        <v>5</v>
      </c>
      <c r="Z1840" s="7">
        <v>3</v>
      </c>
      <c r="AA1840"/>
    </row>
    <row r="1841" spans="1:27" x14ac:dyDescent="0.25">
      <c r="A1841" s="24">
        <f t="shared" si="88"/>
        <v>1</v>
      </c>
      <c r="B1841" s="24" t="str">
        <f t="shared" si="86"/>
        <v/>
      </c>
      <c r="C1841" s="24" t="str">
        <f t="shared" si="87"/>
        <v/>
      </c>
      <c r="D1841" s="24">
        <v>2026</v>
      </c>
      <c r="E1841" s="7" t="s">
        <v>1978</v>
      </c>
      <c r="F1841" s="7" t="s">
        <v>1964</v>
      </c>
      <c r="G1841" s="7" t="s">
        <v>29</v>
      </c>
      <c r="H1841" s="7" t="s">
        <v>30</v>
      </c>
      <c r="I1841" s="8">
        <v>0.2</v>
      </c>
      <c r="J1841" s="8">
        <v>0.29399999999999998</v>
      </c>
      <c r="K1841" s="8">
        <v>0.26700000000000002</v>
      </c>
      <c r="L1841" s="8">
        <v>0.56100000000000005</v>
      </c>
      <c r="M1841" s="7">
        <v>9</v>
      </c>
      <c r="N1841" s="7">
        <v>17</v>
      </c>
      <c r="O1841" s="7">
        <v>15</v>
      </c>
      <c r="P1841" s="7">
        <v>1</v>
      </c>
      <c r="Q1841" s="7">
        <v>3</v>
      </c>
      <c r="R1841" s="7">
        <v>1</v>
      </c>
      <c r="S1841" s="7">
        <v>0</v>
      </c>
      <c r="T1841" s="7">
        <v>0</v>
      </c>
      <c r="U1841" s="7">
        <v>2</v>
      </c>
      <c r="V1841" s="7">
        <v>1</v>
      </c>
      <c r="W1841" s="7">
        <v>1</v>
      </c>
      <c r="X1841" s="7">
        <v>3</v>
      </c>
      <c r="Y1841" s="7">
        <v>0</v>
      </c>
      <c r="Z1841" s="7">
        <v>0</v>
      </c>
      <c r="AA1841"/>
    </row>
    <row r="1842" spans="1:27" x14ac:dyDescent="0.25">
      <c r="A1842" s="24" t="str">
        <f t="shared" si="88"/>
        <v/>
      </c>
      <c r="B1842" s="24" t="str">
        <f t="shared" si="86"/>
        <v/>
      </c>
      <c r="C1842" s="24" t="str">
        <f t="shared" si="87"/>
        <v/>
      </c>
      <c r="D1842" s="24">
        <v>2026</v>
      </c>
      <c r="E1842" s="7" t="s">
        <v>1979</v>
      </c>
      <c r="F1842" s="7" t="s">
        <v>1964</v>
      </c>
      <c r="G1842" s="7" t="s">
        <v>24</v>
      </c>
      <c r="H1842" s="7" t="s">
        <v>30</v>
      </c>
      <c r="I1842" s="8">
        <v>0.188</v>
      </c>
      <c r="J1842" s="8">
        <v>0.32800000000000001</v>
      </c>
      <c r="K1842" s="8">
        <v>0.188</v>
      </c>
      <c r="L1842" s="8">
        <v>0.51500000000000001</v>
      </c>
      <c r="M1842" s="7">
        <v>25</v>
      </c>
      <c r="N1842" s="7">
        <v>62</v>
      </c>
      <c r="O1842" s="7">
        <v>48</v>
      </c>
      <c r="P1842" s="7">
        <v>8</v>
      </c>
      <c r="Q1842" s="7">
        <v>9</v>
      </c>
      <c r="R1842" s="7">
        <v>0</v>
      </c>
      <c r="S1842" s="7">
        <v>0</v>
      </c>
      <c r="T1842" s="7">
        <v>0</v>
      </c>
      <c r="U1842" s="7">
        <v>4</v>
      </c>
      <c r="V1842" s="7">
        <v>2</v>
      </c>
      <c r="W1842" s="7">
        <v>8</v>
      </c>
      <c r="X1842" s="7">
        <v>18</v>
      </c>
      <c r="Y1842" s="7">
        <v>0</v>
      </c>
      <c r="Z1842" s="7">
        <v>1</v>
      </c>
      <c r="AA1842"/>
    </row>
    <row r="1843" spans="1:27" x14ac:dyDescent="0.25">
      <c r="A1843" s="24" t="str">
        <f t="shared" si="88"/>
        <v/>
      </c>
      <c r="B1843" s="24" t="str">
        <f t="shared" si="86"/>
        <v/>
      </c>
      <c r="C1843" s="24" t="str">
        <f t="shared" si="87"/>
        <v/>
      </c>
      <c r="D1843" s="24">
        <v>2026</v>
      </c>
      <c r="E1843" s="7" t="s">
        <v>1980</v>
      </c>
      <c r="F1843" s="7" t="s">
        <v>1964</v>
      </c>
      <c r="G1843" s="7" t="s">
        <v>37</v>
      </c>
      <c r="H1843" s="7" t="s">
        <v>25</v>
      </c>
      <c r="I1843" s="8">
        <v>0.183</v>
      </c>
      <c r="J1843" s="8">
        <v>0.31900000000000001</v>
      </c>
      <c r="K1843" s="8">
        <v>0.23300000000000001</v>
      </c>
      <c r="L1843" s="8">
        <v>0.55300000000000005</v>
      </c>
      <c r="M1843" s="7">
        <v>26</v>
      </c>
      <c r="N1843" s="7">
        <v>74</v>
      </c>
      <c r="O1843" s="7">
        <v>60</v>
      </c>
      <c r="P1843" s="7">
        <v>4</v>
      </c>
      <c r="Q1843" s="7">
        <v>11</v>
      </c>
      <c r="R1843" s="7">
        <v>3</v>
      </c>
      <c r="S1843" s="7">
        <v>0</v>
      </c>
      <c r="T1843" s="7">
        <v>0</v>
      </c>
      <c r="U1843" s="7">
        <v>9</v>
      </c>
      <c r="V1843" s="7">
        <v>2</v>
      </c>
      <c r="W1843" s="7">
        <v>10</v>
      </c>
      <c r="X1843" s="7">
        <v>11</v>
      </c>
      <c r="Y1843" s="7">
        <v>3</v>
      </c>
      <c r="Z1843" s="7">
        <v>0</v>
      </c>
      <c r="AA1843"/>
    </row>
    <row r="1844" spans="1:27" x14ac:dyDescent="0.25">
      <c r="A1844" s="24" t="str">
        <f t="shared" si="88"/>
        <v/>
      </c>
      <c r="B1844" s="24" t="str">
        <f t="shared" si="86"/>
        <v/>
      </c>
      <c r="C1844" s="24" t="str">
        <f t="shared" si="87"/>
        <v/>
      </c>
      <c r="D1844" s="24">
        <v>2026</v>
      </c>
      <c r="E1844" s="7" t="s">
        <v>1981</v>
      </c>
      <c r="F1844" s="7" t="s">
        <v>1964</v>
      </c>
      <c r="G1844" s="7" t="s">
        <v>47</v>
      </c>
      <c r="H1844" s="7" t="s">
        <v>30</v>
      </c>
      <c r="I1844" s="8">
        <v>7.6999999999999999E-2</v>
      </c>
      <c r="J1844" s="8">
        <v>0.14299999999999999</v>
      </c>
      <c r="K1844" s="8">
        <v>7.6999999999999999E-2</v>
      </c>
      <c r="L1844" s="8">
        <v>0.22</v>
      </c>
      <c r="M1844" s="7">
        <v>12</v>
      </c>
      <c r="N1844" s="7">
        <v>14</v>
      </c>
      <c r="O1844" s="7">
        <v>13</v>
      </c>
      <c r="P1844" s="7">
        <v>1</v>
      </c>
      <c r="Q1844" s="7">
        <v>1</v>
      </c>
      <c r="R1844" s="7">
        <v>0</v>
      </c>
      <c r="S1844" s="7">
        <v>0</v>
      </c>
      <c r="T1844" s="7">
        <v>0</v>
      </c>
      <c r="U1844" s="7">
        <v>1</v>
      </c>
      <c r="V1844" s="7">
        <v>0</v>
      </c>
      <c r="W1844" s="7">
        <v>1</v>
      </c>
      <c r="X1844" s="7">
        <v>6</v>
      </c>
      <c r="Y1844" s="7">
        <v>0</v>
      </c>
      <c r="Z1844" s="7">
        <v>0</v>
      </c>
      <c r="AA1844"/>
    </row>
    <row r="1845" spans="1:27" x14ac:dyDescent="0.25">
      <c r="A1845" s="24" t="str">
        <f t="shared" si="88"/>
        <v/>
      </c>
      <c r="B1845" s="24" t="str">
        <f t="shared" si="86"/>
        <v/>
      </c>
      <c r="C1845" s="24" t="str">
        <f t="shared" si="87"/>
        <v/>
      </c>
      <c r="D1845" s="24">
        <v>2026</v>
      </c>
      <c r="E1845" s="7" t="s">
        <v>1982</v>
      </c>
      <c r="F1845" s="7" t="s">
        <v>1964</v>
      </c>
      <c r="G1845" s="7" t="s">
        <v>47</v>
      </c>
      <c r="H1845" s="7" t="s">
        <v>64</v>
      </c>
      <c r="I1845" s="8">
        <v>0</v>
      </c>
      <c r="J1845" s="8">
        <v>1</v>
      </c>
      <c r="K1845" s="8">
        <v>0</v>
      </c>
      <c r="L1845" s="8">
        <v>0</v>
      </c>
      <c r="M1845" s="7">
        <v>2</v>
      </c>
      <c r="N1845" s="7">
        <v>3</v>
      </c>
      <c r="O1845" s="7">
        <v>0</v>
      </c>
      <c r="P1845" s="7">
        <v>0</v>
      </c>
      <c r="Q1845" s="7">
        <v>0</v>
      </c>
      <c r="R1845" s="7">
        <v>0</v>
      </c>
      <c r="S1845" s="7">
        <v>0</v>
      </c>
      <c r="T1845" s="7">
        <v>0</v>
      </c>
      <c r="U1845" s="7">
        <v>0</v>
      </c>
      <c r="V1845" s="7">
        <v>0</v>
      </c>
      <c r="W1845" s="7">
        <v>3</v>
      </c>
      <c r="X1845" s="7">
        <v>0</v>
      </c>
      <c r="Y1845" s="7">
        <v>0</v>
      </c>
      <c r="Z1845" s="7">
        <v>0</v>
      </c>
      <c r="AA1845"/>
    </row>
    <row r="1846" spans="1:27" x14ac:dyDescent="0.25">
      <c r="A1846" s="24" t="str">
        <f t="shared" si="88"/>
        <v/>
      </c>
      <c r="B1846" s="24" t="str">
        <f t="shared" si="86"/>
        <v/>
      </c>
      <c r="C1846" s="24" t="str">
        <f t="shared" si="87"/>
        <v/>
      </c>
      <c r="D1846" s="24">
        <v>2026</v>
      </c>
      <c r="E1846" s="7" t="s">
        <v>1983</v>
      </c>
      <c r="F1846" s="7" t="s">
        <v>1984</v>
      </c>
      <c r="G1846" s="7" t="s">
        <v>37</v>
      </c>
      <c r="H1846" s="7" t="s">
        <v>25</v>
      </c>
      <c r="I1846" s="8">
        <v>0.36199999999999999</v>
      </c>
      <c r="J1846" s="8">
        <v>0.45300000000000001</v>
      </c>
      <c r="K1846" s="8">
        <v>0.68100000000000005</v>
      </c>
      <c r="L1846" s="8">
        <v>1.1339999999999999</v>
      </c>
      <c r="M1846" s="7">
        <v>61</v>
      </c>
      <c r="N1846" s="7">
        <v>278</v>
      </c>
      <c r="O1846" s="7">
        <v>232</v>
      </c>
      <c r="P1846" s="7">
        <v>53</v>
      </c>
      <c r="Q1846" s="7">
        <v>84</v>
      </c>
      <c r="R1846" s="7">
        <v>18</v>
      </c>
      <c r="S1846" s="7">
        <v>1</v>
      </c>
      <c r="T1846" s="7">
        <v>18</v>
      </c>
      <c r="U1846" s="7">
        <v>56</v>
      </c>
      <c r="V1846" s="7">
        <v>11</v>
      </c>
      <c r="W1846" s="7">
        <v>30</v>
      </c>
      <c r="X1846" s="7">
        <v>47</v>
      </c>
      <c r="Y1846" s="7">
        <v>1</v>
      </c>
      <c r="Z1846" s="7">
        <v>1</v>
      </c>
      <c r="AA1846"/>
    </row>
    <row r="1847" spans="1:27" x14ac:dyDescent="0.25">
      <c r="A1847" s="24" t="str">
        <f t="shared" si="88"/>
        <v/>
      </c>
      <c r="B1847" s="24" t="str">
        <f t="shared" si="86"/>
        <v/>
      </c>
      <c r="C1847" s="24" t="str">
        <f t="shared" si="87"/>
        <v/>
      </c>
      <c r="D1847" s="24">
        <v>2026</v>
      </c>
      <c r="E1847" s="7" t="s">
        <v>1985</v>
      </c>
      <c r="F1847" s="7" t="s">
        <v>1984</v>
      </c>
      <c r="G1847" s="7" t="s">
        <v>24</v>
      </c>
      <c r="H1847" s="7" t="s">
        <v>40</v>
      </c>
      <c r="I1847" s="8">
        <v>0.32800000000000001</v>
      </c>
      <c r="J1847" s="8">
        <v>0.40500000000000003</v>
      </c>
      <c r="K1847" s="8">
        <v>0.443</v>
      </c>
      <c r="L1847" s="8">
        <v>0.84799999999999998</v>
      </c>
      <c r="M1847" s="7">
        <v>59</v>
      </c>
      <c r="N1847" s="7">
        <v>292</v>
      </c>
      <c r="O1847" s="7">
        <v>253</v>
      </c>
      <c r="P1847" s="7">
        <v>48</v>
      </c>
      <c r="Q1847" s="7">
        <v>83</v>
      </c>
      <c r="R1847" s="7">
        <v>14</v>
      </c>
      <c r="S1847" s="7">
        <v>0</v>
      </c>
      <c r="T1847" s="7">
        <v>5</v>
      </c>
      <c r="U1847" s="7">
        <v>31</v>
      </c>
      <c r="V1847" s="7">
        <v>10</v>
      </c>
      <c r="W1847" s="7">
        <v>24</v>
      </c>
      <c r="X1847" s="7">
        <v>14</v>
      </c>
      <c r="Y1847" s="7">
        <v>4</v>
      </c>
      <c r="Z1847" s="7">
        <v>3</v>
      </c>
      <c r="AA1847"/>
    </row>
    <row r="1848" spans="1:27" x14ac:dyDescent="0.25">
      <c r="A1848" s="24" t="str">
        <f t="shared" si="88"/>
        <v/>
      </c>
      <c r="B1848" s="24">
        <f t="shared" si="86"/>
        <v>1</v>
      </c>
      <c r="C1848" s="24" t="str">
        <f t="shared" si="87"/>
        <v/>
      </c>
      <c r="D1848" s="24">
        <v>2026</v>
      </c>
      <c r="E1848" s="7" t="s">
        <v>1986</v>
      </c>
      <c r="F1848" s="7" t="s">
        <v>1984</v>
      </c>
      <c r="G1848" s="7" t="s">
        <v>37</v>
      </c>
      <c r="H1848" s="7" t="s">
        <v>33</v>
      </c>
      <c r="I1848" s="8">
        <v>0.32500000000000001</v>
      </c>
      <c r="J1848" s="8">
        <v>0.35799999999999998</v>
      </c>
      <c r="K1848" s="8">
        <v>0.45500000000000002</v>
      </c>
      <c r="L1848" s="8">
        <v>0.81299999999999994</v>
      </c>
      <c r="M1848" s="7">
        <v>61</v>
      </c>
      <c r="N1848" s="7">
        <v>297</v>
      </c>
      <c r="O1848" s="7">
        <v>277</v>
      </c>
      <c r="P1848" s="7">
        <v>46</v>
      </c>
      <c r="Q1848" s="7">
        <v>90</v>
      </c>
      <c r="R1848" s="7">
        <v>21</v>
      </c>
      <c r="S1848" s="7">
        <v>0</v>
      </c>
      <c r="T1848" s="7">
        <v>5</v>
      </c>
      <c r="U1848" s="7">
        <v>49</v>
      </c>
      <c r="V1848" s="7">
        <v>5</v>
      </c>
      <c r="W1848" s="7">
        <v>11</v>
      </c>
      <c r="X1848" s="7">
        <v>17</v>
      </c>
      <c r="Y1848" s="7">
        <v>4</v>
      </c>
      <c r="Z1848" s="7">
        <v>1</v>
      </c>
      <c r="AA1848"/>
    </row>
    <row r="1849" spans="1:27" x14ac:dyDescent="0.25">
      <c r="A1849" s="24">
        <f t="shared" si="88"/>
        <v>1</v>
      </c>
      <c r="B1849" s="24" t="str">
        <f t="shared" si="86"/>
        <v/>
      </c>
      <c r="C1849" s="24" t="str">
        <f t="shared" si="87"/>
        <v/>
      </c>
      <c r="D1849" s="24">
        <v>2026</v>
      </c>
      <c r="E1849" s="7" t="s">
        <v>1987</v>
      </c>
      <c r="F1849" s="7" t="s">
        <v>1984</v>
      </c>
      <c r="G1849" s="7" t="s">
        <v>32</v>
      </c>
      <c r="H1849" s="7" t="s">
        <v>27</v>
      </c>
      <c r="I1849" s="8">
        <v>0.32100000000000001</v>
      </c>
      <c r="J1849" s="8">
        <v>0.40500000000000003</v>
      </c>
      <c r="K1849" s="8">
        <v>0.47499999999999998</v>
      </c>
      <c r="L1849" s="8">
        <v>0.88</v>
      </c>
      <c r="M1849" s="7">
        <v>61</v>
      </c>
      <c r="N1849" s="7">
        <v>276</v>
      </c>
      <c r="O1849" s="7">
        <v>240</v>
      </c>
      <c r="P1849" s="7">
        <v>48</v>
      </c>
      <c r="Q1849" s="7">
        <v>77</v>
      </c>
      <c r="R1849" s="7">
        <v>12</v>
      </c>
      <c r="S1849" s="7">
        <v>5</v>
      </c>
      <c r="T1849" s="7">
        <v>5</v>
      </c>
      <c r="U1849" s="7">
        <v>31</v>
      </c>
      <c r="V1849" s="7">
        <v>4</v>
      </c>
      <c r="W1849" s="7">
        <v>30</v>
      </c>
      <c r="X1849" s="7">
        <v>62</v>
      </c>
      <c r="Y1849" s="7">
        <v>3</v>
      </c>
      <c r="Z1849" s="7">
        <v>2</v>
      </c>
      <c r="AA1849"/>
    </row>
    <row r="1850" spans="1:27" x14ac:dyDescent="0.25">
      <c r="A1850" s="24">
        <f t="shared" si="88"/>
        <v>1</v>
      </c>
      <c r="B1850" s="24" t="str">
        <f t="shared" si="86"/>
        <v/>
      </c>
      <c r="C1850" s="24" t="str">
        <f t="shared" si="87"/>
        <v/>
      </c>
      <c r="D1850" s="24">
        <v>2026</v>
      </c>
      <c r="E1850" s="7" t="s">
        <v>1990</v>
      </c>
      <c r="F1850" s="7" t="s">
        <v>1984</v>
      </c>
      <c r="G1850" s="7" t="s">
        <v>32</v>
      </c>
      <c r="H1850" s="7" t="s">
        <v>38</v>
      </c>
      <c r="I1850" s="8">
        <v>0.315</v>
      </c>
      <c r="J1850" s="8">
        <v>0.40799999999999997</v>
      </c>
      <c r="K1850" s="8">
        <v>0.49399999999999999</v>
      </c>
      <c r="L1850" s="8">
        <v>0.90300000000000002</v>
      </c>
      <c r="M1850" s="7">
        <v>53</v>
      </c>
      <c r="N1850" s="7">
        <v>216</v>
      </c>
      <c r="O1850" s="7">
        <v>178</v>
      </c>
      <c r="P1850" s="7">
        <v>42</v>
      </c>
      <c r="Q1850" s="7">
        <v>56</v>
      </c>
      <c r="R1850" s="7">
        <v>14</v>
      </c>
      <c r="S1850" s="7">
        <v>0</v>
      </c>
      <c r="T1850" s="7">
        <v>6</v>
      </c>
      <c r="U1850" s="7">
        <v>28</v>
      </c>
      <c r="V1850" s="7">
        <v>6</v>
      </c>
      <c r="W1850" s="7">
        <v>25</v>
      </c>
      <c r="X1850" s="7">
        <v>24</v>
      </c>
      <c r="Y1850" s="7">
        <v>1</v>
      </c>
      <c r="Z1850" s="7">
        <v>2</v>
      </c>
      <c r="AA1850"/>
    </row>
    <row r="1851" spans="1:27" x14ac:dyDescent="0.25">
      <c r="A1851" s="24" t="str">
        <f t="shared" si="88"/>
        <v/>
      </c>
      <c r="B1851" s="24" t="str">
        <f t="shared" si="86"/>
        <v/>
      </c>
      <c r="C1851" s="24" t="str">
        <f t="shared" si="87"/>
        <v/>
      </c>
      <c r="D1851" s="24">
        <v>2026</v>
      </c>
      <c r="E1851" s="7" t="s">
        <v>1988</v>
      </c>
      <c r="F1851" s="7" t="s">
        <v>1984</v>
      </c>
      <c r="G1851" s="7" t="s">
        <v>47</v>
      </c>
      <c r="H1851" s="7" t="s">
        <v>44</v>
      </c>
      <c r="I1851" s="8">
        <v>0.29399999999999998</v>
      </c>
      <c r="J1851" s="8">
        <v>0.36099999999999999</v>
      </c>
      <c r="K1851" s="8">
        <v>0.49399999999999999</v>
      </c>
      <c r="L1851" s="8">
        <v>0.85499999999999998</v>
      </c>
      <c r="M1851" s="7">
        <v>50</v>
      </c>
      <c r="N1851" s="7">
        <v>183</v>
      </c>
      <c r="O1851" s="7">
        <v>160</v>
      </c>
      <c r="P1851" s="7">
        <v>30</v>
      </c>
      <c r="Q1851" s="7">
        <v>47</v>
      </c>
      <c r="R1851" s="7">
        <v>14</v>
      </c>
      <c r="S1851" s="7">
        <v>3</v>
      </c>
      <c r="T1851" s="7">
        <v>4</v>
      </c>
      <c r="U1851" s="7">
        <v>26</v>
      </c>
      <c r="V1851" s="7">
        <v>9</v>
      </c>
      <c r="W1851" s="7">
        <v>9</v>
      </c>
      <c r="X1851" s="7">
        <v>32</v>
      </c>
      <c r="Y1851" s="7">
        <v>0</v>
      </c>
      <c r="Z1851" s="7">
        <v>0</v>
      </c>
      <c r="AA1851"/>
    </row>
    <row r="1852" spans="1:27" x14ac:dyDescent="0.25">
      <c r="A1852" s="24" t="str">
        <f t="shared" si="88"/>
        <v/>
      </c>
      <c r="B1852" s="24" t="str">
        <f t="shared" si="86"/>
        <v/>
      </c>
      <c r="C1852" s="24" t="str">
        <f t="shared" si="87"/>
        <v/>
      </c>
      <c r="D1852" s="24">
        <v>2026</v>
      </c>
      <c r="E1852" s="7" t="s">
        <v>1992</v>
      </c>
      <c r="F1852" s="7" t="s">
        <v>1984</v>
      </c>
      <c r="G1852" s="7" t="s">
        <v>24</v>
      </c>
      <c r="H1852" s="7" t="s">
        <v>30</v>
      </c>
      <c r="I1852" s="8">
        <v>0.28299999999999997</v>
      </c>
      <c r="J1852" s="8">
        <v>0.33300000000000002</v>
      </c>
      <c r="K1852" s="8">
        <v>0.4</v>
      </c>
      <c r="L1852" s="8">
        <v>0.73299999999999998</v>
      </c>
      <c r="M1852" s="7">
        <v>52</v>
      </c>
      <c r="N1852" s="7">
        <v>202</v>
      </c>
      <c r="O1852" s="7">
        <v>180</v>
      </c>
      <c r="P1852" s="7">
        <v>27</v>
      </c>
      <c r="Q1852" s="7">
        <v>51</v>
      </c>
      <c r="R1852" s="7">
        <v>11</v>
      </c>
      <c r="S1852" s="7">
        <v>2</v>
      </c>
      <c r="T1852" s="7">
        <v>2</v>
      </c>
      <c r="U1852" s="7">
        <v>23</v>
      </c>
      <c r="V1852" s="7">
        <v>1</v>
      </c>
      <c r="W1852" s="7">
        <v>13</v>
      </c>
      <c r="X1852" s="7">
        <v>33</v>
      </c>
      <c r="Y1852" s="7">
        <v>3</v>
      </c>
      <c r="Z1852" s="7">
        <v>1</v>
      </c>
      <c r="AA1852"/>
    </row>
    <row r="1853" spans="1:27" x14ac:dyDescent="0.25">
      <c r="A1853" s="24" t="str">
        <f t="shared" si="88"/>
        <v/>
      </c>
      <c r="B1853" s="24" t="str">
        <f t="shared" si="86"/>
        <v/>
      </c>
      <c r="C1853" s="24" t="str">
        <f t="shared" si="87"/>
        <v/>
      </c>
      <c r="D1853" s="24">
        <v>2026</v>
      </c>
      <c r="E1853" s="7" t="s">
        <v>1991</v>
      </c>
      <c r="F1853" s="7" t="s">
        <v>1984</v>
      </c>
      <c r="G1853" s="7" t="s">
        <v>24</v>
      </c>
      <c r="H1853" s="7" t="s">
        <v>42</v>
      </c>
      <c r="I1853" s="8">
        <v>0.27800000000000002</v>
      </c>
      <c r="J1853" s="8">
        <v>0.36499999999999999</v>
      </c>
      <c r="K1853" s="8">
        <v>0.40899999999999997</v>
      </c>
      <c r="L1853" s="8">
        <v>0.77400000000000002</v>
      </c>
      <c r="M1853" s="7">
        <v>58</v>
      </c>
      <c r="N1853" s="7">
        <v>239</v>
      </c>
      <c r="O1853" s="7">
        <v>198</v>
      </c>
      <c r="P1853" s="7">
        <v>44</v>
      </c>
      <c r="Q1853" s="7">
        <v>55</v>
      </c>
      <c r="R1853" s="7">
        <v>16</v>
      </c>
      <c r="S1853" s="7">
        <v>2</v>
      </c>
      <c r="T1853" s="7">
        <v>2</v>
      </c>
      <c r="U1853" s="7">
        <v>37</v>
      </c>
      <c r="V1853" s="7">
        <v>2</v>
      </c>
      <c r="W1853" s="7">
        <v>28</v>
      </c>
      <c r="X1853" s="7">
        <v>65</v>
      </c>
      <c r="Y1853" s="7">
        <v>1</v>
      </c>
      <c r="Z1853" s="7">
        <v>1</v>
      </c>
      <c r="AA1853"/>
    </row>
    <row r="1854" spans="1:27" x14ac:dyDescent="0.25">
      <c r="A1854" s="24">
        <f t="shared" si="88"/>
        <v>1</v>
      </c>
      <c r="B1854" s="24" t="str">
        <f t="shared" si="86"/>
        <v/>
      </c>
      <c r="C1854" s="24" t="str">
        <f t="shared" si="87"/>
        <v/>
      </c>
      <c r="D1854" s="24">
        <v>2026</v>
      </c>
      <c r="E1854" s="7" t="s">
        <v>1989</v>
      </c>
      <c r="F1854" s="7" t="s">
        <v>1984</v>
      </c>
      <c r="G1854" s="7" t="s">
        <v>32</v>
      </c>
      <c r="H1854" s="7" t="s">
        <v>35</v>
      </c>
      <c r="I1854" s="8">
        <v>0.27200000000000002</v>
      </c>
      <c r="J1854" s="8">
        <v>0.36399999999999999</v>
      </c>
      <c r="K1854" s="8">
        <v>0.50900000000000001</v>
      </c>
      <c r="L1854" s="8">
        <v>0.873</v>
      </c>
      <c r="M1854" s="7">
        <v>53</v>
      </c>
      <c r="N1854" s="7">
        <v>196</v>
      </c>
      <c r="O1854" s="7">
        <v>169</v>
      </c>
      <c r="P1854" s="7">
        <v>24</v>
      </c>
      <c r="Q1854" s="7">
        <v>46</v>
      </c>
      <c r="R1854" s="7">
        <v>13</v>
      </c>
      <c r="S1854" s="7">
        <v>0</v>
      </c>
      <c r="T1854" s="7">
        <v>9</v>
      </c>
      <c r="U1854" s="7">
        <v>37</v>
      </c>
      <c r="V1854" s="7">
        <v>3</v>
      </c>
      <c r="W1854" s="7">
        <v>22</v>
      </c>
      <c r="X1854" s="7">
        <v>41</v>
      </c>
      <c r="Y1854" s="7">
        <v>1</v>
      </c>
      <c r="Z1854" s="7">
        <v>1</v>
      </c>
      <c r="AA1854"/>
    </row>
    <row r="1855" spans="1:27" x14ac:dyDescent="0.25">
      <c r="A1855" s="24">
        <f t="shared" si="88"/>
        <v>1</v>
      </c>
      <c r="B1855" s="24" t="str">
        <f t="shared" si="86"/>
        <v/>
      </c>
      <c r="C1855" s="24" t="str">
        <f t="shared" si="87"/>
        <v/>
      </c>
      <c r="D1855" s="24">
        <v>2026</v>
      </c>
      <c r="E1855" s="7" t="s">
        <v>1993</v>
      </c>
      <c r="F1855" s="7" t="s">
        <v>1984</v>
      </c>
      <c r="G1855" s="7" t="s">
        <v>29</v>
      </c>
      <c r="H1855" s="7" t="s">
        <v>38</v>
      </c>
      <c r="I1855" s="8">
        <v>0.30399999999999999</v>
      </c>
      <c r="J1855" s="8">
        <v>0.33700000000000002</v>
      </c>
      <c r="K1855" s="8">
        <v>0.48099999999999998</v>
      </c>
      <c r="L1855" s="8">
        <v>0.81799999999999995</v>
      </c>
      <c r="M1855" s="7">
        <v>40</v>
      </c>
      <c r="N1855" s="7">
        <v>88</v>
      </c>
      <c r="O1855" s="7">
        <v>79</v>
      </c>
      <c r="P1855" s="7">
        <v>12</v>
      </c>
      <c r="Q1855" s="7">
        <v>24</v>
      </c>
      <c r="R1855" s="7">
        <v>8</v>
      </c>
      <c r="S1855" s="7">
        <v>0</v>
      </c>
      <c r="T1855" s="7">
        <v>2</v>
      </c>
      <c r="U1855" s="7">
        <v>14</v>
      </c>
      <c r="V1855" s="7">
        <v>2</v>
      </c>
      <c r="W1855" s="7">
        <v>3</v>
      </c>
      <c r="X1855" s="7">
        <v>15</v>
      </c>
      <c r="Y1855" s="7">
        <v>0</v>
      </c>
      <c r="Z1855" s="7">
        <v>0</v>
      </c>
      <c r="AA1855"/>
    </row>
    <row r="1856" spans="1:27" x14ac:dyDescent="0.25">
      <c r="A1856" s="24" t="str">
        <f t="shared" si="88"/>
        <v/>
      </c>
      <c r="B1856" s="24" t="str">
        <f t="shared" si="86"/>
        <v/>
      </c>
      <c r="C1856" s="24" t="str">
        <f t="shared" si="87"/>
        <v/>
      </c>
      <c r="D1856" s="24">
        <v>2026</v>
      </c>
      <c r="E1856" s="7" t="s">
        <v>1994</v>
      </c>
      <c r="F1856" s="7" t="s">
        <v>1984</v>
      </c>
      <c r="G1856" s="7" t="s">
        <v>47</v>
      </c>
      <c r="H1856" s="7" t="s">
        <v>30</v>
      </c>
      <c r="I1856" s="8">
        <v>0.3</v>
      </c>
      <c r="J1856" s="8">
        <v>0.3</v>
      </c>
      <c r="K1856" s="8">
        <v>0.4</v>
      </c>
      <c r="L1856" s="8">
        <v>0.7</v>
      </c>
      <c r="M1856" s="7">
        <v>8</v>
      </c>
      <c r="N1856" s="7">
        <v>10</v>
      </c>
      <c r="O1856" s="7">
        <v>10</v>
      </c>
      <c r="P1856" s="7">
        <v>4</v>
      </c>
      <c r="Q1856" s="7">
        <v>3</v>
      </c>
      <c r="R1856" s="7">
        <v>1</v>
      </c>
      <c r="S1856" s="7">
        <v>0</v>
      </c>
      <c r="T1856" s="7">
        <v>0</v>
      </c>
      <c r="U1856" s="7">
        <v>2</v>
      </c>
      <c r="V1856" s="7">
        <v>0</v>
      </c>
      <c r="W1856" s="7">
        <v>0</v>
      </c>
      <c r="X1856" s="7">
        <v>4</v>
      </c>
      <c r="Y1856" s="7">
        <v>0</v>
      </c>
      <c r="Z1856" s="7">
        <v>0</v>
      </c>
      <c r="AA1856"/>
    </row>
    <row r="1857" spans="1:27" x14ac:dyDescent="0.25">
      <c r="A1857" s="24" t="str">
        <f t="shared" si="88"/>
        <v/>
      </c>
      <c r="B1857" s="24" t="str">
        <f t="shared" si="86"/>
        <v/>
      </c>
      <c r="C1857" s="24" t="str">
        <f t="shared" si="87"/>
        <v/>
      </c>
      <c r="D1857" s="24">
        <v>2026</v>
      </c>
      <c r="E1857" s="7" t="s">
        <v>1995</v>
      </c>
      <c r="F1857" s="7" t="s">
        <v>1984</v>
      </c>
      <c r="G1857" s="7" t="s">
        <v>37</v>
      </c>
      <c r="H1857" s="7" t="s">
        <v>38</v>
      </c>
      <c r="I1857" s="8">
        <v>0.25600000000000001</v>
      </c>
      <c r="J1857" s="8">
        <v>0.34499999999999997</v>
      </c>
      <c r="K1857" s="8">
        <v>0.33600000000000002</v>
      </c>
      <c r="L1857" s="8">
        <v>0.68100000000000005</v>
      </c>
      <c r="M1857" s="7">
        <v>41</v>
      </c>
      <c r="N1857" s="7">
        <v>148</v>
      </c>
      <c r="O1857" s="7">
        <v>125</v>
      </c>
      <c r="P1857" s="7">
        <v>14</v>
      </c>
      <c r="Q1857" s="7">
        <v>32</v>
      </c>
      <c r="R1857" s="7">
        <v>10</v>
      </c>
      <c r="S1857" s="7">
        <v>0</v>
      </c>
      <c r="T1857" s="7">
        <v>0</v>
      </c>
      <c r="U1857" s="7">
        <v>18</v>
      </c>
      <c r="V1857" s="7">
        <v>7</v>
      </c>
      <c r="W1857" s="7">
        <v>12</v>
      </c>
      <c r="X1857" s="7">
        <v>26</v>
      </c>
      <c r="Y1857" s="7">
        <v>1</v>
      </c>
      <c r="Z1857" s="7">
        <v>0</v>
      </c>
      <c r="AA1857"/>
    </row>
    <row r="1858" spans="1:27" x14ac:dyDescent="0.25">
      <c r="A1858" s="24" t="str">
        <f t="shared" si="88"/>
        <v/>
      </c>
      <c r="B1858" s="24" t="str">
        <f t="shared" ref="B1858:B1921" si="89">IF(COUNTIFS(Draft_Player,$E1858),COUNTIFS(Draft_Player,$E1858),"")</f>
        <v/>
      </c>
      <c r="C1858" s="24" t="str">
        <f t="shared" ref="C1858:C1921" si="90">IF(COUNTIFS(Transfers_Player,$E1858),COUNTIFS(Transfers_Player,$E1858),"")</f>
        <v/>
      </c>
      <c r="D1858" s="24">
        <v>2026</v>
      </c>
      <c r="E1858" s="7" t="s">
        <v>1996</v>
      </c>
      <c r="F1858" s="7" t="s">
        <v>1984</v>
      </c>
      <c r="G1858" s="7" t="s">
        <v>47</v>
      </c>
      <c r="H1858" s="7" t="s">
        <v>42</v>
      </c>
      <c r="I1858" s="8">
        <v>0.214</v>
      </c>
      <c r="J1858" s="8">
        <v>0.35299999999999998</v>
      </c>
      <c r="K1858" s="8">
        <v>0.371</v>
      </c>
      <c r="L1858" s="8">
        <v>0.72399999999999998</v>
      </c>
      <c r="M1858" s="7">
        <v>28</v>
      </c>
      <c r="N1858" s="7">
        <v>85</v>
      </c>
      <c r="O1858" s="7">
        <v>70</v>
      </c>
      <c r="P1858" s="7">
        <v>11</v>
      </c>
      <c r="Q1858" s="7">
        <v>15</v>
      </c>
      <c r="R1858" s="7">
        <v>3</v>
      </c>
      <c r="S1858" s="7">
        <v>1</v>
      </c>
      <c r="T1858" s="7">
        <v>2</v>
      </c>
      <c r="U1858" s="7">
        <v>13</v>
      </c>
      <c r="V1858" s="7">
        <v>2</v>
      </c>
      <c r="W1858" s="7">
        <v>13</v>
      </c>
      <c r="X1858" s="7">
        <v>22</v>
      </c>
      <c r="Y1858" s="7">
        <v>3</v>
      </c>
      <c r="Z1858" s="7">
        <v>0</v>
      </c>
      <c r="AA1858"/>
    </row>
    <row r="1859" spans="1:27" x14ac:dyDescent="0.25">
      <c r="A1859" s="24" t="str">
        <f t="shared" ref="A1859:A1922" si="91">IF(OR(G1859="SR", G1859="GR"), 1, "")</f>
        <v/>
      </c>
      <c r="B1859" s="24" t="str">
        <f t="shared" si="89"/>
        <v/>
      </c>
      <c r="C1859" s="24" t="str">
        <f t="shared" si="90"/>
        <v/>
      </c>
      <c r="D1859" s="24">
        <v>2026</v>
      </c>
      <c r="E1859" s="7" t="s">
        <v>1997</v>
      </c>
      <c r="F1859" s="7" t="s">
        <v>1984</v>
      </c>
      <c r="G1859" s="7" t="s">
        <v>24</v>
      </c>
      <c r="H1859" s="7" t="s">
        <v>25</v>
      </c>
      <c r="I1859" s="8">
        <v>0</v>
      </c>
      <c r="J1859" s="8">
        <v>0</v>
      </c>
      <c r="K1859" s="8">
        <v>0</v>
      </c>
      <c r="L1859" s="8">
        <v>0</v>
      </c>
      <c r="M1859" s="7">
        <v>9</v>
      </c>
      <c r="N1859" s="7">
        <v>14</v>
      </c>
      <c r="O1859" s="7">
        <v>13</v>
      </c>
      <c r="P1859" s="7">
        <v>1</v>
      </c>
      <c r="Q1859" s="7">
        <v>0</v>
      </c>
      <c r="R1859" s="7">
        <v>0</v>
      </c>
      <c r="S1859" s="7">
        <v>0</v>
      </c>
      <c r="T1859" s="7">
        <v>0</v>
      </c>
      <c r="U1859" s="7">
        <v>1</v>
      </c>
      <c r="V1859" s="7">
        <v>0</v>
      </c>
      <c r="W1859" s="7">
        <v>0</v>
      </c>
      <c r="X1859" s="7">
        <v>4</v>
      </c>
      <c r="Y1859" s="7">
        <v>0</v>
      </c>
      <c r="Z1859" s="7">
        <v>0</v>
      </c>
      <c r="AA1859"/>
    </row>
    <row r="1860" spans="1:27" x14ac:dyDescent="0.25">
      <c r="A1860" s="24" t="str">
        <f t="shared" si="91"/>
        <v/>
      </c>
      <c r="B1860" s="24" t="str">
        <f t="shared" si="89"/>
        <v/>
      </c>
      <c r="C1860" s="24" t="str">
        <f t="shared" si="90"/>
        <v/>
      </c>
      <c r="D1860" s="24">
        <v>2026</v>
      </c>
      <c r="E1860" s="7" t="s">
        <v>1998</v>
      </c>
      <c r="F1860" s="7" t="s">
        <v>1984</v>
      </c>
      <c r="G1860" s="7" t="s">
        <v>47</v>
      </c>
      <c r="H1860" s="7" t="s">
        <v>64</v>
      </c>
      <c r="I1860" s="8">
        <v>0</v>
      </c>
      <c r="J1860" s="8">
        <v>0</v>
      </c>
      <c r="K1860" s="8">
        <v>0</v>
      </c>
      <c r="L1860" s="8">
        <v>0</v>
      </c>
      <c r="M1860" s="7">
        <v>1</v>
      </c>
      <c r="N1860" s="7">
        <v>1</v>
      </c>
      <c r="O1860" s="7">
        <v>1</v>
      </c>
      <c r="P1860" s="7">
        <v>0</v>
      </c>
      <c r="Q1860" s="7">
        <v>0</v>
      </c>
      <c r="R1860" s="7">
        <v>0</v>
      </c>
      <c r="S1860" s="7">
        <v>0</v>
      </c>
      <c r="T1860" s="7">
        <v>0</v>
      </c>
      <c r="U1860" s="7">
        <v>0</v>
      </c>
      <c r="V1860" s="7">
        <v>0</v>
      </c>
      <c r="W1860" s="7">
        <v>0</v>
      </c>
      <c r="X1860" s="7">
        <v>0</v>
      </c>
      <c r="Y1860" s="7">
        <v>0</v>
      </c>
      <c r="Z1860" s="7">
        <v>0</v>
      </c>
      <c r="AA1860"/>
    </row>
    <row r="1861" spans="1:27" x14ac:dyDescent="0.25">
      <c r="A1861" s="24" t="str">
        <f t="shared" si="91"/>
        <v/>
      </c>
      <c r="B1861" s="24">
        <f t="shared" si="89"/>
        <v>1</v>
      </c>
      <c r="C1861" s="24" t="str">
        <f t="shared" si="90"/>
        <v/>
      </c>
      <c r="D1861" s="24">
        <v>2026</v>
      </c>
      <c r="E1861" s="7" t="s">
        <v>1999</v>
      </c>
      <c r="F1861" s="7" t="s">
        <v>2000</v>
      </c>
      <c r="G1861" s="7" t="s">
        <v>37</v>
      </c>
      <c r="H1861" s="7" t="s">
        <v>40</v>
      </c>
      <c r="I1861" s="8">
        <v>0.29799999999999999</v>
      </c>
      <c r="J1861" s="8">
        <v>0.43099999999999999</v>
      </c>
      <c r="K1861" s="8">
        <v>0.436</v>
      </c>
      <c r="L1861" s="8">
        <v>0.86699999999999999</v>
      </c>
      <c r="M1861" s="7">
        <v>49</v>
      </c>
      <c r="N1861" s="7">
        <v>240</v>
      </c>
      <c r="O1861" s="7">
        <v>188</v>
      </c>
      <c r="P1861" s="7">
        <v>45</v>
      </c>
      <c r="Q1861" s="7">
        <v>56</v>
      </c>
      <c r="R1861" s="7">
        <v>12</v>
      </c>
      <c r="S1861" s="7">
        <v>1</v>
      </c>
      <c r="T1861" s="7">
        <v>4</v>
      </c>
      <c r="U1861" s="7">
        <v>22</v>
      </c>
      <c r="V1861" s="7">
        <v>13</v>
      </c>
      <c r="W1861" s="7">
        <v>34</v>
      </c>
      <c r="X1861" s="7">
        <v>38</v>
      </c>
      <c r="Y1861" s="7">
        <v>12</v>
      </c>
      <c r="Z1861" s="7">
        <v>2</v>
      </c>
      <c r="AA1861"/>
    </row>
    <row r="1862" spans="1:27" x14ac:dyDescent="0.25">
      <c r="A1862" s="24">
        <f t="shared" si="91"/>
        <v>1</v>
      </c>
      <c r="B1862" s="24" t="str">
        <f t="shared" si="89"/>
        <v/>
      </c>
      <c r="C1862" s="24" t="str">
        <f t="shared" si="90"/>
        <v/>
      </c>
      <c r="D1862" s="24">
        <v>2026</v>
      </c>
      <c r="E1862" s="7" t="s">
        <v>2001</v>
      </c>
      <c r="F1862" s="7" t="s">
        <v>2000</v>
      </c>
      <c r="G1862" s="7" t="s">
        <v>29</v>
      </c>
      <c r="H1862" s="7" t="s">
        <v>33</v>
      </c>
      <c r="I1862" s="8">
        <v>0.28399999999999997</v>
      </c>
      <c r="J1862" s="8">
        <v>0.36199999999999999</v>
      </c>
      <c r="K1862" s="8">
        <v>0.46600000000000003</v>
      </c>
      <c r="L1862" s="8">
        <v>0.82799999999999996</v>
      </c>
      <c r="M1862" s="7">
        <v>52</v>
      </c>
      <c r="N1862" s="7">
        <v>230</v>
      </c>
      <c r="O1862" s="7">
        <v>204</v>
      </c>
      <c r="P1862" s="7">
        <v>30</v>
      </c>
      <c r="Q1862" s="7">
        <v>58</v>
      </c>
      <c r="R1862" s="7">
        <v>14</v>
      </c>
      <c r="S1862" s="7">
        <v>1</v>
      </c>
      <c r="T1862" s="7">
        <v>7</v>
      </c>
      <c r="U1862" s="7">
        <v>41</v>
      </c>
      <c r="V1862" s="7">
        <v>2</v>
      </c>
      <c r="W1862" s="7">
        <v>23</v>
      </c>
      <c r="X1862" s="7">
        <v>58</v>
      </c>
      <c r="Y1862" s="7">
        <v>0</v>
      </c>
      <c r="Z1862" s="7">
        <v>0</v>
      </c>
      <c r="AA1862"/>
    </row>
    <row r="1863" spans="1:27" x14ac:dyDescent="0.25">
      <c r="A1863" s="24" t="str">
        <f t="shared" si="91"/>
        <v/>
      </c>
      <c r="B1863" s="24" t="str">
        <f t="shared" si="89"/>
        <v/>
      </c>
      <c r="C1863" s="24" t="str">
        <f t="shared" si="90"/>
        <v/>
      </c>
      <c r="D1863" s="24">
        <v>2026</v>
      </c>
      <c r="E1863" s="7" t="s">
        <v>2002</v>
      </c>
      <c r="F1863" s="7" t="s">
        <v>2000</v>
      </c>
      <c r="G1863" s="7" t="s">
        <v>37</v>
      </c>
      <c r="H1863" s="7" t="s">
        <v>44</v>
      </c>
      <c r="I1863" s="8">
        <v>0.26700000000000002</v>
      </c>
      <c r="J1863" s="8">
        <v>0.40300000000000002</v>
      </c>
      <c r="K1863" s="8">
        <v>0.57599999999999996</v>
      </c>
      <c r="L1863" s="8">
        <v>0.97899999999999998</v>
      </c>
      <c r="M1863" s="7">
        <v>54</v>
      </c>
      <c r="N1863" s="7">
        <v>264</v>
      </c>
      <c r="O1863" s="7">
        <v>210</v>
      </c>
      <c r="P1863" s="7">
        <v>51</v>
      </c>
      <c r="Q1863" s="7">
        <v>56</v>
      </c>
      <c r="R1863" s="7">
        <v>13</v>
      </c>
      <c r="S1863" s="7">
        <v>2</v>
      </c>
      <c r="T1863" s="7">
        <v>16</v>
      </c>
      <c r="U1863" s="7">
        <v>54</v>
      </c>
      <c r="V1863" s="7">
        <v>27</v>
      </c>
      <c r="W1863" s="7">
        <v>23</v>
      </c>
      <c r="X1863" s="7">
        <v>50</v>
      </c>
      <c r="Y1863" s="7">
        <v>1</v>
      </c>
      <c r="Z1863" s="7">
        <v>0</v>
      </c>
      <c r="AA1863"/>
    </row>
    <row r="1864" spans="1:27" x14ac:dyDescent="0.25">
      <c r="A1864" s="24">
        <f t="shared" si="91"/>
        <v>1</v>
      </c>
      <c r="B1864" s="24" t="str">
        <f t="shared" si="89"/>
        <v/>
      </c>
      <c r="C1864" s="24" t="str">
        <f t="shared" si="90"/>
        <v/>
      </c>
      <c r="D1864" s="24">
        <v>2026</v>
      </c>
      <c r="E1864" s="7" t="s">
        <v>2003</v>
      </c>
      <c r="F1864" s="7" t="s">
        <v>2000</v>
      </c>
      <c r="G1864" s="7" t="s">
        <v>29</v>
      </c>
      <c r="H1864" s="7" t="s">
        <v>30</v>
      </c>
      <c r="I1864" s="8">
        <v>0.25600000000000001</v>
      </c>
      <c r="J1864" s="8">
        <v>0.42</v>
      </c>
      <c r="K1864" s="8">
        <v>0.40600000000000003</v>
      </c>
      <c r="L1864" s="8">
        <v>0.82499999999999996</v>
      </c>
      <c r="M1864" s="7">
        <v>53</v>
      </c>
      <c r="N1864" s="7">
        <v>231</v>
      </c>
      <c r="O1864" s="7">
        <v>180</v>
      </c>
      <c r="P1864" s="7">
        <v>43</v>
      </c>
      <c r="Q1864" s="7">
        <v>46</v>
      </c>
      <c r="R1864" s="7">
        <v>10</v>
      </c>
      <c r="S1864" s="7">
        <v>1</v>
      </c>
      <c r="T1864" s="7">
        <v>5</v>
      </c>
      <c r="U1864" s="7">
        <v>25</v>
      </c>
      <c r="V1864" s="7">
        <v>13</v>
      </c>
      <c r="W1864" s="7">
        <v>38</v>
      </c>
      <c r="X1864" s="7">
        <v>46</v>
      </c>
      <c r="Y1864" s="7">
        <v>5</v>
      </c>
      <c r="Z1864" s="7">
        <v>2</v>
      </c>
      <c r="AA1864"/>
    </row>
    <row r="1865" spans="1:27" x14ac:dyDescent="0.25">
      <c r="A1865" s="24" t="str">
        <f t="shared" si="91"/>
        <v/>
      </c>
      <c r="B1865" s="24" t="str">
        <f t="shared" si="89"/>
        <v/>
      </c>
      <c r="C1865" s="24" t="str">
        <f t="shared" si="90"/>
        <v/>
      </c>
      <c r="D1865" s="24">
        <v>2026</v>
      </c>
      <c r="E1865" s="7" t="s">
        <v>2004</v>
      </c>
      <c r="F1865" s="7" t="s">
        <v>2000</v>
      </c>
      <c r="G1865" s="7" t="s">
        <v>24</v>
      </c>
      <c r="H1865" s="7" t="s">
        <v>25</v>
      </c>
      <c r="I1865" s="8">
        <v>0.25</v>
      </c>
      <c r="J1865" s="8">
        <v>0.40200000000000002</v>
      </c>
      <c r="K1865" s="8">
        <v>0.34899999999999998</v>
      </c>
      <c r="L1865" s="8">
        <v>0.751</v>
      </c>
      <c r="M1865" s="7">
        <v>48</v>
      </c>
      <c r="N1865" s="7">
        <v>198</v>
      </c>
      <c r="O1865" s="7">
        <v>152</v>
      </c>
      <c r="P1865" s="7">
        <v>27</v>
      </c>
      <c r="Q1865" s="7">
        <v>38</v>
      </c>
      <c r="R1865" s="7">
        <v>10</v>
      </c>
      <c r="S1865" s="7">
        <v>1</v>
      </c>
      <c r="T1865" s="7">
        <v>1</v>
      </c>
      <c r="U1865" s="7">
        <v>32</v>
      </c>
      <c r="V1865" s="7">
        <v>18</v>
      </c>
      <c r="W1865" s="7">
        <v>22</v>
      </c>
      <c r="X1865" s="7">
        <v>36</v>
      </c>
      <c r="Y1865" s="7">
        <v>0</v>
      </c>
      <c r="Z1865" s="7">
        <v>0</v>
      </c>
      <c r="AA1865"/>
    </row>
    <row r="1866" spans="1:27" x14ac:dyDescent="0.25">
      <c r="A1866" s="24" t="str">
        <f t="shared" si="91"/>
        <v/>
      </c>
      <c r="B1866" s="24" t="str">
        <f t="shared" si="89"/>
        <v/>
      </c>
      <c r="C1866" s="24" t="str">
        <f t="shared" si="90"/>
        <v/>
      </c>
      <c r="D1866" s="24">
        <v>2026</v>
      </c>
      <c r="E1866" s="7" t="s">
        <v>2007</v>
      </c>
      <c r="F1866" s="7" t="s">
        <v>2000</v>
      </c>
      <c r="G1866" s="7" t="s">
        <v>24</v>
      </c>
      <c r="H1866" s="7" t="s">
        <v>42</v>
      </c>
      <c r="I1866" s="8">
        <v>0.223</v>
      </c>
      <c r="J1866" s="8">
        <v>0.35099999999999998</v>
      </c>
      <c r="K1866" s="8">
        <v>0.33800000000000002</v>
      </c>
      <c r="L1866" s="8">
        <v>0.68899999999999995</v>
      </c>
      <c r="M1866" s="7">
        <v>46</v>
      </c>
      <c r="N1866" s="7">
        <v>168</v>
      </c>
      <c r="O1866" s="7">
        <v>139</v>
      </c>
      <c r="P1866" s="7">
        <v>22</v>
      </c>
      <c r="Q1866" s="7">
        <v>31</v>
      </c>
      <c r="R1866" s="7">
        <v>8</v>
      </c>
      <c r="S1866" s="7">
        <v>1</v>
      </c>
      <c r="T1866" s="7">
        <v>2</v>
      </c>
      <c r="U1866" s="7">
        <v>26</v>
      </c>
      <c r="V1866" s="7">
        <v>3</v>
      </c>
      <c r="W1866" s="7">
        <v>25</v>
      </c>
      <c r="X1866" s="7">
        <v>24</v>
      </c>
      <c r="Y1866" s="7">
        <v>4</v>
      </c>
      <c r="Z1866" s="7">
        <v>4</v>
      </c>
      <c r="AA1866"/>
    </row>
    <row r="1867" spans="1:27" x14ac:dyDescent="0.25">
      <c r="A1867" s="24">
        <f t="shared" si="91"/>
        <v>1</v>
      </c>
      <c r="B1867" s="24" t="str">
        <f t="shared" si="89"/>
        <v/>
      </c>
      <c r="C1867" s="24" t="str">
        <f t="shared" si="90"/>
        <v/>
      </c>
      <c r="D1867" s="24">
        <v>2026</v>
      </c>
      <c r="E1867" s="7" t="s">
        <v>2006</v>
      </c>
      <c r="F1867" s="7" t="s">
        <v>2000</v>
      </c>
      <c r="G1867" s="7" t="s">
        <v>32</v>
      </c>
      <c r="H1867" s="7" t="s">
        <v>35</v>
      </c>
      <c r="I1867" s="8">
        <v>0.21199999999999999</v>
      </c>
      <c r="J1867" s="8">
        <v>0.376</v>
      </c>
      <c r="K1867" s="8">
        <v>0.40600000000000003</v>
      </c>
      <c r="L1867" s="8">
        <v>0.78200000000000003</v>
      </c>
      <c r="M1867" s="7">
        <v>52</v>
      </c>
      <c r="N1867" s="7">
        <v>217</v>
      </c>
      <c r="O1867" s="7">
        <v>165</v>
      </c>
      <c r="P1867" s="7">
        <v>35</v>
      </c>
      <c r="Q1867" s="7">
        <v>35</v>
      </c>
      <c r="R1867" s="7">
        <v>4</v>
      </c>
      <c r="S1867" s="7">
        <v>2</v>
      </c>
      <c r="T1867" s="7">
        <v>8</v>
      </c>
      <c r="U1867" s="7">
        <v>32</v>
      </c>
      <c r="V1867" s="7">
        <v>10</v>
      </c>
      <c r="W1867" s="7">
        <v>35</v>
      </c>
      <c r="X1867" s="7">
        <v>50</v>
      </c>
      <c r="Y1867" s="7">
        <v>1</v>
      </c>
      <c r="Z1867" s="7">
        <v>3</v>
      </c>
      <c r="AA1867"/>
    </row>
    <row r="1868" spans="1:27" x14ac:dyDescent="0.25">
      <c r="A1868" s="24" t="str">
        <f t="shared" si="91"/>
        <v/>
      </c>
      <c r="B1868" s="24" t="str">
        <f t="shared" si="89"/>
        <v/>
      </c>
      <c r="C1868" s="24">
        <f t="shared" si="90"/>
        <v>1</v>
      </c>
      <c r="D1868" s="24">
        <v>2026</v>
      </c>
      <c r="E1868" s="7" t="s">
        <v>2009</v>
      </c>
      <c r="F1868" s="7" t="s">
        <v>2000</v>
      </c>
      <c r="G1868" s="7" t="s">
        <v>37</v>
      </c>
      <c r="H1868" s="7" t="s">
        <v>38</v>
      </c>
      <c r="I1868" s="8">
        <v>0.253</v>
      </c>
      <c r="J1868" s="8">
        <v>0.40600000000000003</v>
      </c>
      <c r="K1868" s="8">
        <v>0.374</v>
      </c>
      <c r="L1868" s="8">
        <v>0.78</v>
      </c>
      <c r="M1868" s="7">
        <v>38</v>
      </c>
      <c r="N1868" s="7">
        <v>133</v>
      </c>
      <c r="O1868" s="7">
        <v>99</v>
      </c>
      <c r="P1868" s="7">
        <v>18</v>
      </c>
      <c r="Q1868" s="7">
        <v>25</v>
      </c>
      <c r="R1868" s="7">
        <v>4</v>
      </c>
      <c r="S1868" s="7">
        <v>1</v>
      </c>
      <c r="T1868" s="7">
        <v>2</v>
      </c>
      <c r="U1868" s="7">
        <v>26</v>
      </c>
      <c r="V1868" s="7">
        <v>10</v>
      </c>
      <c r="W1868" s="7">
        <v>17</v>
      </c>
      <c r="X1868" s="7">
        <v>31</v>
      </c>
      <c r="Y1868" s="7">
        <v>4</v>
      </c>
      <c r="Z1868" s="7">
        <v>0</v>
      </c>
      <c r="AA1868"/>
    </row>
    <row r="1869" spans="1:27" x14ac:dyDescent="0.25">
      <c r="A1869" s="24" t="str">
        <f t="shared" si="91"/>
        <v/>
      </c>
      <c r="B1869" s="24" t="str">
        <f t="shared" si="89"/>
        <v/>
      </c>
      <c r="C1869" s="24" t="str">
        <f t="shared" si="90"/>
        <v/>
      </c>
      <c r="D1869" s="24">
        <v>2026</v>
      </c>
      <c r="E1869" s="7" t="s">
        <v>2008</v>
      </c>
      <c r="F1869" s="7" t="s">
        <v>2000</v>
      </c>
      <c r="G1869" s="7" t="s">
        <v>47</v>
      </c>
      <c r="H1869" s="7" t="s">
        <v>42</v>
      </c>
      <c r="I1869" s="8">
        <v>0.25</v>
      </c>
      <c r="J1869" s="8">
        <v>0.46400000000000002</v>
      </c>
      <c r="K1869" s="8">
        <v>0.25</v>
      </c>
      <c r="L1869" s="8">
        <v>0.71399999999999997</v>
      </c>
      <c r="M1869" s="7">
        <v>12</v>
      </c>
      <c r="N1869" s="7">
        <v>28</v>
      </c>
      <c r="O1869" s="7">
        <v>20</v>
      </c>
      <c r="P1869" s="7">
        <v>10</v>
      </c>
      <c r="Q1869" s="7">
        <v>5</v>
      </c>
      <c r="R1869" s="7">
        <v>0</v>
      </c>
      <c r="S1869" s="7">
        <v>0</v>
      </c>
      <c r="T1869" s="7">
        <v>0</v>
      </c>
      <c r="U1869" s="7">
        <v>3</v>
      </c>
      <c r="V1869" s="7">
        <v>3</v>
      </c>
      <c r="W1869" s="7">
        <v>5</v>
      </c>
      <c r="X1869" s="7">
        <v>5</v>
      </c>
      <c r="Y1869" s="7">
        <v>3</v>
      </c>
      <c r="Z1869" s="7">
        <v>1</v>
      </c>
      <c r="AA1869"/>
    </row>
    <row r="1870" spans="1:27" x14ac:dyDescent="0.25">
      <c r="A1870" s="24" t="str">
        <f t="shared" si="91"/>
        <v/>
      </c>
      <c r="B1870" s="24">
        <f t="shared" si="89"/>
        <v>1</v>
      </c>
      <c r="C1870" s="24" t="str">
        <f t="shared" si="90"/>
        <v/>
      </c>
      <c r="D1870" s="24">
        <v>2026</v>
      </c>
      <c r="E1870" s="7" t="s">
        <v>2005</v>
      </c>
      <c r="F1870" s="7" t="s">
        <v>2000</v>
      </c>
      <c r="G1870" s="7" t="s">
        <v>37</v>
      </c>
      <c r="H1870" s="7" t="s">
        <v>27</v>
      </c>
      <c r="I1870" s="8">
        <v>0.24099999999999999</v>
      </c>
      <c r="J1870" s="8">
        <v>0.33300000000000002</v>
      </c>
      <c r="K1870" s="8">
        <v>0.48099999999999998</v>
      </c>
      <c r="L1870" s="8">
        <v>0.81499999999999995</v>
      </c>
      <c r="M1870" s="7">
        <v>40</v>
      </c>
      <c r="N1870" s="7">
        <v>191</v>
      </c>
      <c r="O1870" s="7">
        <v>162</v>
      </c>
      <c r="P1870" s="7">
        <v>31</v>
      </c>
      <c r="Q1870" s="7">
        <v>39</v>
      </c>
      <c r="R1870" s="7">
        <v>9</v>
      </c>
      <c r="S1870" s="7">
        <v>0</v>
      </c>
      <c r="T1870" s="7">
        <v>10</v>
      </c>
      <c r="U1870" s="7">
        <v>25</v>
      </c>
      <c r="V1870" s="7">
        <v>6</v>
      </c>
      <c r="W1870" s="7">
        <v>18</v>
      </c>
      <c r="X1870" s="7">
        <v>35</v>
      </c>
      <c r="Y1870" s="7">
        <v>2</v>
      </c>
      <c r="Z1870" s="7">
        <v>5</v>
      </c>
      <c r="AA1870"/>
    </row>
    <row r="1871" spans="1:27" x14ac:dyDescent="0.25">
      <c r="A1871" s="24" t="str">
        <f t="shared" si="91"/>
        <v/>
      </c>
      <c r="B1871" s="24" t="str">
        <f t="shared" si="89"/>
        <v/>
      </c>
      <c r="C1871" s="24" t="str">
        <f t="shared" si="90"/>
        <v/>
      </c>
      <c r="D1871" s="24">
        <v>2026</v>
      </c>
      <c r="E1871" s="7" t="s">
        <v>2010</v>
      </c>
      <c r="F1871" s="7" t="s">
        <v>2000</v>
      </c>
      <c r="G1871" s="7" t="s">
        <v>47</v>
      </c>
      <c r="H1871" s="7" t="s">
        <v>27</v>
      </c>
      <c r="I1871" s="8">
        <v>0.22900000000000001</v>
      </c>
      <c r="J1871" s="8">
        <v>0.36499999999999999</v>
      </c>
      <c r="K1871" s="8">
        <v>0.39600000000000002</v>
      </c>
      <c r="L1871" s="8">
        <v>0.76100000000000001</v>
      </c>
      <c r="M1871" s="7">
        <v>20</v>
      </c>
      <c r="N1871" s="7">
        <v>65</v>
      </c>
      <c r="O1871" s="7">
        <v>48</v>
      </c>
      <c r="P1871" s="7">
        <v>11</v>
      </c>
      <c r="Q1871" s="7">
        <v>11</v>
      </c>
      <c r="R1871" s="7">
        <v>5</v>
      </c>
      <c r="S1871" s="7">
        <v>0</v>
      </c>
      <c r="T1871" s="7">
        <v>1</v>
      </c>
      <c r="U1871" s="7">
        <v>10</v>
      </c>
      <c r="V1871" s="7">
        <v>5</v>
      </c>
      <c r="W1871" s="7">
        <v>7</v>
      </c>
      <c r="X1871" s="7">
        <v>22</v>
      </c>
      <c r="Y1871" s="7">
        <v>3</v>
      </c>
      <c r="Z1871" s="7">
        <v>0</v>
      </c>
      <c r="AA1871"/>
    </row>
    <row r="1872" spans="1:27" x14ac:dyDescent="0.25">
      <c r="A1872" s="24">
        <f t="shared" si="91"/>
        <v>1</v>
      </c>
      <c r="B1872" s="24" t="str">
        <f t="shared" si="89"/>
        <v/>
      </c>
      <c r="C1872" s="24">
        <f t="shared" si="90"/>
        <v>1</v>
      </c>
      <c r="D1872" s="24">
        <v>2026</v>
      </c>
      <c r="E1872" s="7" t="s">
        <v>2011</v>
      </c>
      <c r="F1872" s="7" t="s">
        <v>2000</v>
      </c>
      <c r="G1872" s="7" t="s">
        <v>29</v>
      </c>
      <c r="H1872" s="7" t="s">
        <v>42</v>
      </c>
      <c r="I1872" s="8">
        <v>0.19600000000000001</v>
      </c>
      <c r="J1872" s="8">
        <v>0.308</v>
      </c>
      <c r="K1872" s="8">
        <v>0.25</v>
      </c>
      <c r="L1872" s="8">
        <v>0.55800000000000005</v>
      </c>
      <c r="M1872" s="7">
        <v>23</v>
      </c>
      <c r="N1872" s="7">
        <v>67</v>
      </c>
      <c r="O1872" s="7">
        <v>56</v>
      </c>
      <c r="P1872" s="7">
        <v>5</v>
      </c>
      <c r="Q1872" s="7">
        <v>11</v>
      </c>
      <c r="R1872" s="7">
        <v>1</v>
      </c>
      <c r="S1872" s="7">
        <v>1</v>
      </c>
      <c r="T1872" s="7">
        <v>0</v>
      </c>
      <c r="U1872" s="7">
        <v>8</v>
      </c>
      <c r="V1872" s="7">
        <v>3</v>
      </c>
      <c r="W1872" s="7">
        <v>6</v>
      </c>
      <c r="X1872" s="7">
        <v>15</v>
      </c>
      <c r="Y1872" s="7">
        <v>0</v>
      </c>
      <c r="Z1872" s="7">
        <v>0</v>
      </c>
      <c r="AA1872"/>
    </row>
    <row r="1873" spans="1:27" x14ac:dyDescent="0.25">
      <c r="A1873" s="24" t="str">
        <f t="shared" si="91"/>
        <v/>
      </c>
      <c r="B1873" s="24" t="str">
        <f t="shared" si="89"/>
        <v/>
      </c>
      <c r="C1873" s="24" t="str">
        <f t="shared" si="90"/>
        <v/>
      </c>
      <c r="D1873" s="24">
        <v>2026</v>
      </c>
      <c r="E1873" s="7" t="s">
        <v>2012</v>
      </c>
      <c r="F1873" s="7" t="s">
        <v>2000</v>
      </c>
      <c r="G1873" s="7" t="s">
        <v>37</v>
      </c>
      <c r="H1873" s="7" t="s">
        <v>25</v>
      </c>
      <c r="I1873" s="8">
        <v>0.19400000000000001</v>
      </c>
      <c r="J1873" s="8">
        <v>0.28599999999999998</v>
      </c>
      <c r="K1873" s="8">
        <v>0.38700000000000001</v>
      </c>
      <c r="L1873" s="8">
        <v>0.67300000000000004</v>
      </c>
      <c r="M1873" s="7">
        <v>15</v>
      </c>
      <c r="N1873" s="7">
        <v>36</v>
      </c>
      <c r="O1873" s="7">
        <v>31</v>
      </c>
      <c r="P1873" s="7">
        <v>3</v>
      </c>
      <c r="Q1873" s="7">
        <v>6</v>
      </c>
      <c r="R1873" s="7">
        <v>3</v>
      </c>
      <c r="S1873" s="7">
        <v>0</v>
      </c>
      <c r="T1873" s="7">
        <v>1</v>
      </c>
      <c r="U1873" s="7">
        <v>3</v>
      </c>
      <c r="V1873" s="7">
        <v>1</v>
      </c>
      <c r="W1873" s="7">
        <v>3</v>
      </c>
      <c r="X1873" s="7">
        <v>15</v>
      </c>
      <c r="Y1873" s="7">
        <v>0</v>
      </c>
      <c r="Z1873" s="7">
        <v>0</v>
      </c>
      <c r="AA1873"/>
    </row>
    <row r="1874" spans="1:27" x14ac:dyDescent="0.25">
      <c r="A1874" s="24" t="str">
        <f t="shared" si="91"/>
        <v/>
      </c>
      <c r="B1874" s="24" t="str">
        <f t="shared" si="89"/>
        <v/>
      </c>
      <c r="C1874" s="24">
        <f t="shared" si="90"/>
        <v>1</v>
      </c>
      <c r="D1874" s="24">
        <v>2026</v>
      </c>
      <c r="E1874" s="7" t="s">
        <v>2013</v>
      </c>
      <c r="F1874" s="7" t="s">
        <v>2000</v>
      </c>
      <c r="G1874" s="7" t="s">
        <v>24</v>
      </c>
      <c r="H1874" s="7" t="s">
        <v>42</v>
      </c>
      <c r="I1874" s="8">
        <v>0.184</v>
      </c>
      <c r="J1874" s="8">
        <v>0.377</v>
      </c>
      <c r="K1874" s="8">
        <v>0.30599999999999999</v>
      </c>
      <c r="L1874" s="8">
        <v>0.68300000000000005</v>
      </c>
      <c r="M1874" s="7">
        <v>26</v>
      </c>
      <c r="N1874" s="7">
        <v>74</v>
      </c>
      <c r="O1874" s="7">
        <v>49</v>
      </c>
      <c r="P1874" s="7">
        <v>8</v>
      </c>
      <c r="Q1874" s="7">
        <v>9</v>
      </c>
      <c r="R1874" s="7">
        <v>3</v>
      </c>
      <c r="S1874" s="7">
        <v>0</v>
      </c>
      <c r="T1874" s="7">
        <v>1</v>
      </c>
      <c r="U1874" s="7">
        <v>11</v>
      </c>
      <c r="V1874" s="7">
        <v>4</v>
      </c>
      <c r="W1874" s="7">
        <v>13</v>
      </c>
      <c r="X1874" s="7">
        <v>17</v>
      </c>
      <c r="Y1874" s="7">
        <v>1</v>
      </c>
      <c r="Z1874" s="7">
        <v>2</v>
      </c>
      <c r="AA1874"/>
    </row>
    <row r="1875" spans="1:27" x14ac:dyDescent="0.25">
      <c r="A1875" s="24" t="str">
        <f t="shared" si="91"/>
        <v/>
      </c>
      <c r="B1875" s="24" t="str">
        <f t="shared" si="89"/>
        <v/>
      </c>
      <c r="C1875" s="24" t="str">
        <f t="shared" si="90"/>
        <v/>
      </c>
      <c r="D1875" s="24">
        <v>2026</v>
      </c>
      <c r="E1875" s="7" t="s">
        <v>2014</v>
      </c>
      <c r="F1875" s="7" t="s">
        <v>2000</v>
      </c>
      <c r="G1875" s="7" t="s">
        <v>37</v>
      </c>
      <c r="H1875" s="7" t="s">
        <v>38</v>
      </c>
      <c r="I1875" s="8">
        <v>0.15</v>
      </c>
      <c r="J1875" s="8">
        <v>0.32700000000000001</v>
      </c>
      <c r="K1875" s="8">
        <v>0.15</v>
      </c>
      <c r="L1875" s="8">
        <v>0.47699999999999998</v>
      </c>
      <c r="M1875" s="7">
        <v>20</v>
      </c>
      <c r="N1875" s="7">
        <v>52</v>
      </c>
      <c r="O1875" s="7">
        <v>40</v>
      </c>
      <c r="P1875" s="7">
        <v>2</v>
      </c>
      <c r="Q1875" s="7">
        <v>6</v>
      </c>
      <c r="R1875" s="7">
        <v>0</v>
      </c>
      <c r="S1875" s="7">
        <v>0</v>
      </c>
      <c r="T1875" s="7">
        <v>0</v>
      </c>
      <c r="U1875" s="7">
        <v>4</v>
      </c>
      <c r="V1875" s="7">
        <v>2</v>
      </c>
      <c r="W1875" s="7">
        <v>9</v>
      </c>
      <c r="X1875" s="7">
        <v>13</v>
      </c>
      <c r="Y1875" s="7">
        <v>1</v>
      </c>
      <c r="Z1875" s="7">
        <v>1</v>
      </c>
      <c r="AA1875"/>
    </row>
    <row r="1876" spans="1:27" x14ac:dyDescent="0.25">
      <c r="A1876" s="24">
        <f t="shared" si="91"/>
        <v>1</v>
      </c>
      <c r="B1876" s="24" t="str">
        <f t="shared" si="89"/>
        <v/>
      </c>
      <c r="C1876" s="24" t="str">
        <f t="shared" si="90"/>
        <v/>
      </c>
      <c r="D1876" s="24">
        <v>2026</v>
      </c>
      <c r="E1876" s="7" t="s">
        <v>2015</v>
      </c>
      <c r="F1876" s="7" t="s">
        <v>2000</v>
      </c>
      <c r="G1876" s="7" t="s">
        <v>32</v>
      </c>
      <c r="H1876" s="7" t="s">
        <v>25</v>
      </c>
      <c r="I1876" s="8">
        <v>0.13</v>
      </c>
      <c r="J1876" s="8">
        <v>0.25900000000000001</v>
      </c>
      <c r="K1876" s="8">
        <v>0.17399999999999999</v>
      </c>
      <c r="L1876" s="8">
        <v>0.433</v>
      </c>
      <c r="M1876" s="7">
        <v>20</v>
      </c>
      <c r="N1876" s="7">
        <v>54</v>
      </c>
      <c r="O1876" s="7">
        <v>46</v>
      </c>
      <c r="P1876" s="7">
        <v>4</v>
      </c>
      <c r="Q1876" s="7">
        <v>6</v>
      </c>
      <c r="R1876" s="7">
        <v>2</v>
      </c>
      <c r="S1876" s="7">
        <v>0</v>
      </c>
      <c r="T1876" s="7">
        <v>0</v>
      </c>
      <c r="U1876" s="7">
        <v>3</v>
      </c>
      <c r="V1876" s="7">
        <v>4</v>
      </c>
      <c r="W1876" s="7">
        <v>4</v>
      </c>
      <c r="X1876" s="7">
        <v>14</v>
      </c>
      <c r="Y1876" s="7">
        <v>0</v>
      </c>
      <c r="Z1876" s="7">
        <v>0</v>
      </c>
      <c r="AA1876"/>
    </row>
    <row r="1877" spans="1:27" x14ac:dyDescent="0.25">
      <c r="A1877" s="24" t="str">
        <f t="shared" si="91"/>
        <v/>
      </c>
      <c r="B1877" s="24" t="str">
        <f t="shared" si="89"/>
        <v/>
      </c>
      <c r="C1877" s="24" t="str">
        <f t="shared" si="90"/>
        <v/>
      </c>
      <c r="D1877" s="24">
        <v>2026</v>
      </c>
      <c r="E1877" s="7" t="s">
        <v>2016</v>
      </c>
      <c r="F1877" s="7" t="s">
        <v>2000</v>
      </c>
      <c r="G1877" s="7" t="s">
        <v>47</v>
      </c>
      <c r="H1877" s="7" t="s">
        <v>42</v>
      </c>
      <c r="I1877" s="8">
        <v>0.129</v>
      </c>
      <c r="J1877" s="8">
        <v>0.27</v>
      </c>
      <c r="K1877" s="8">
        <v>0.129</v>
      </c>
      <c r="L1877" s="8">
        <v>0.39900000000000002</v>
      </c>
      <c r="M1877" s="7">
        <v>14</v>
      </c>
      <c r="N1877" s="7">
        <v>38</v>
      </c>
      <c r="O1877" s="7">
        <v>31</v>
      </c>
      <c r="P1877" s="7">
        <v>5</v>
      </c>
      <c r="Q1877" s="7">
        <v>4</v>
      </c>
      <c r="R1877" s="7">
        <v>0</v>
      </c>
      <c r="S1877" s="7">
        <v>0</v>
      </c>
      <c r="T1877" s="7">
        <v>0</v>
      </c>
      <c r="U1877" s="7">
        <v>1</v>
      </c>
      <c r="V1877" s="7">
        <v>1</v>
      </c>
      <c r="W1877" s="7">
        <v>5</v>
      </c>
      <c r="X1877" s="7">
        <v>16</v>
      </c>
      <c r="Y1877" s="7">
        <v>0</v>
      </c>
      <c r="Z1877" s="7">
        <v>0</v>
      </c>
      <c r="AA1877"/>
    </row>
    <row r="1878" spans="1:27" x14ac:dyDescent="0.25">
      <c r="A1878" s="24" t="str">
        <f t="shared" si="91"/>
        <v/>
      </c>
      <c r="B1878" s="24" t="str">
        <f t="shared" si="89"/>
        <v/>
      </c>
      <c r="C1878" s="24" t="str">
        <f t="shared" si="90"/>
        <v/>
      </c>
      <c r="D1878" s="24">
        <v>2026</v>
      </c>
      <c r="E1878" s="7" t="s">
        <v>2017</v>
      </c>
      <c r="F1878" s="7" t="s">
        <v>2000</v>
      </c>
      <c r="G1878" s="7" t="s">
        <v>24</v>
      </c>
      <c r="H1878" s="7" t="s">
        <v>64</v>
      </c>
      <c r="I1878" s="8">
        <v>0</v>
      </c>
      <c r="J1878" s="8">
        <v>0.5</v>
      </c>
      <c r="K1878" s="8">
        <v>0</v>
      </c>
      <c r="L1878" s="8">
        <v>0.5</v>
      </c>
      <c r="M1878" s="7">
        <v>2</v>
      </c>
      <c r="N1878" s="7">
        <v>2</v>
      </c>
      <c r="O1878" s="7">
        <v>1</v>
      </c>
      <c r="P1878" s="7">
        <v>0</v>
      </c>
      <c r="Q1878" s="7">
        <v>0</v>
      </c>
      <c r="R1878" s="7">
        <v>0</v>
      </c>
      <c r="S1878" s="7">
        <v>0</v>
      </c>
      <c r="T1878" s="7">
        <v>0</v>
      </c>
      <c r="U1878" s="7">
        <v>0</v>
      </c>
      <c r="V1878" s="7">
        <v>0</v>
      </c>
      <c r="W1878" s="7">
        <v>1</v>
      </c>
      <c r="X1878" s="7">
        <v>0</v>
      </c>
      <c r="Y1878" s="7">
        <v>0</v>
      </c>
      <c r="Z1878" s="7">
        <v>0</v>
      </c>
      <c r="AA1878"/>
    </row>
    <row r="1879" spans="1:27" x14ac:dyDescent="0.25">
      <c r="A1879" s="24" t="str">
        <f t="shared" si="91"/>
        <v/>
      </c>
      <c r="B1879" s="24" t="str">
        <f t="shared" si="89"/>
        <v/>
      </c>
      <c r="C1879" s="24" t="str">
        <f t="shared" si="90"/>
        <v/>
      </c>
      <c r="D1879" s="24">
        <v>2026</v>
      </c>
      <c r="E1879" s="7" t="s">
        <v>2018</v>
      </c>
      <c r="F1879" s="7" t="s">
        <v>2019</v>
      </c>
      <c r="G1879" s="7" t="s">
        <v>37</v>
      </c>
      <c r="H1879" s="7" t="s">
        <v>33</v>
      </c>
      <c r="I1879" s="8">
        <v>0.30599999999999999</v>
      </c>
      <c r="J1879" s="8">
        <v>0.40100000000000002</v>
      </c>
      <c r="K1879" s="8">
        <v>0.42499999999999999</v>
      </c>
      <c r="L1879" s="8">
        <v>0.82599999999999996</v>
      </c>
      <c r="M1879" s="7">
        <v>47</v>
      </c>
      <c r="N1879" s="7">
        <v>188</v>
      </c>
      <c r="O1879" s="7">
        <v>160</v>
      </c>
      <c r="P1879" s="7">
        <v>33</v>
      </c>
      <c r="Q1879" s="7">
        <v>49</v>
      </c>
      <c r="R1879" s="7">
        <v>13</v>
      </c>
      <c r="S1879" s="7">
        <v>0</v>
      </c>
      <c r="T1879" s="7">
        <v>2</v>
      </c>
      <c r="U1879" s="7">
        <v>26</v>
      </c>
      <c r="V1879" s="7">
        <v>13</v>
      </c>
      <c r="W1879" s="7">
        <v>13</v>
      </c>
      <c r="X1879" s="7">
        <v>33</v>
      </c>
      <c r="Y1879" s="7">
        <v>5</v>
      </c>
      <c r="Z1879" s="7">
        <v>4</v>
      </c>
      <c r="AA1879"/>
    </row>
    <row r="1880" spans="1:27" x14ac:dyDescent="0.25">
      <c r="A1880" s="24">
        <f t="shared" si="91"/>
        <v>1</v>
      </c>
      <c r="B1880" s="24" t="str">
        <f t="shared" si="89"/>
        <v/>
      </c>
      <c r="C1880" s="24" t="str">
        <f t="shared" si="90"/>
        <v/>
      </c>
      <c r="D1880" s="24">
        <v>2026</v>
      </c>
      <c r="E1880" s="7" t="s">
        <v>2020</v>
      </c>
      <c r="F1880" s="7" t="s">
        <v>2019</v>
      </c>
      <c r="G1880" s="7" t="s">
        <v>32</v>
      </c>
      <c r="H1880" s="7" t="s">
        <v>44</v>
      </c>
      <c r="I1880" s="8">
        <v>0.29399999999999998</v>
      </c>
      <c r="J1880" s="8">
        <v>0.36899999999999999</v>
      </c>
      <c r="K1880" s="8">
        <v>0.433</v>
      </c>
      <c r="L1880" s="8">
        <v>0.80200000000000005</v>
      </c>
      <c r="M1880" s="7">
        <v>50</v>
      </c>
      <c r="N1880" s="7">
        <v>222</v>
      </c>
      <c r="O1880" s="7">
        <v>194</v>
      </c>
      <c r="P1880" s="7">
        <v>33</v>
      </c>
      <c r="Q1880" s="7">
        <v>57</v>
      </c>
      <c r="R1880" s="7">
        <v>10</v>
      </c>
      <c r="S1880" s="7">
        <v>1</v>
      </c>
      <c r="T1880" s="7">
        <v>5</v>
      </c>
      <c r="U1880" s="7">
        <v>37</v>
      </c>
      <c r="V1880" s="7">
        <v>4</v>
      </c>
      <c r="W1880" s="7">
        <v>21</v>
      </c>
      <c r="X1880" s="7">
        <v>27</v>
      </c>
      <c r="Y1880" s="7">
        <v>8</v>
      </c>
      <c r="Z1880" s="7">
        <v>4</v>
      </c>
      <c r="AA1880"/>
    </row>
    <row r="1881" spans="1:27" x14ac:dyDescent="0.25">
      <c r="A1881" s="24">
        <f t="shared" si="91"/>
        <v>1</v>
      </c>
      <c r="B1881" s="24" t="str">
        <f t="shared" si="89"/>
        <v/>
      </c>
      <c r="C1881" s="24" t="str">
        <f t="shared" si="90"/>
        <v/>
      </c>
      <c r="D1881" s="24">
        <v>2026</v>
      </c>
      <c r="E1881" s="7" t="s">
        <v>2021</v>
      </c>
      <c r="F1881" s="7" t="s">
        <v>2019</v>
      </c>
      <c r="G1881" s="7" t="s">
        <v>29</v>
      </c>
      <c r="H1881" s="7" t="s">
        <v>30</v>
      </c>
      <c r="I1881" s="8">
        <v>0.247</v>
      </c>
      <c r="J1881" s="8">
        <v>0.309</v>
      </c>
      <c r="K1881" s="8">
        <v>0.28799999999999998</v>
      </c>
      <c r="L1881" s="8">
        <v>0.59599999999999997</v>
      </c>
      <c r="M1881" s="7">
        <v>46</v>
      </c>
      <c r="N1881" s="7">
        <v>164</v>
      </c>
      <c r="O1881" s="7">
        <v>146</v>
      </c>
      <c r="P1881" s="7">
        <v>13</v>
      </c>
      <c r="Q1881" s="7">
        <v>36</v>
      </c>
      <c r="R1881" s="7">
        <v>3</v>
      </c>
      <c r="S1881" s="7">
        <v>0</v>
      </c>
      <c r="T1881" s="7">
        <v>1</v>
      </c>
      <c r="U1881" s="7">
        <v>16</v>
      </c>
      <c r="V1881" s="7">
        <v>3</v>
      </c>
      <c r="W1881" s="7">
        <v>11</v>
      </c>
      <c r="X1881" s="7">
        <v>19</v>
      </c>
      <c r="Y1881" s="7">
        <v>3</v>
      </c>
      <c r="Z1881" s="7">
        <v>1</v>
      </c>
      <c r="AA1881"/>
    </row>
    <row r="1882" spans="1:27" x14ac:dyDescent="0.25">
      <c r="A1882" s="24" t="str">
        <f t="shared" si="91"/>
        <v/>
      </c>
      <c r="B1882" s="24" t="str">
        <f t="shared" si="89"/>
        <v/>
      </c>
      <c r="C1882" s="24" t="str">
        <f t="shared" si="90"/>
        <v/>
      </c>
      <c r="D1882" s="24">
        <v>2026</v>
      </c>
      <c r="E1882" s="7" t="s">
        <v>2022</v>
      </c>
      <c r="F1882" s="7" t="s">
        <v>2019</v>
      </c>
      <c r="G1882" s="7" t="s">
        <v>24</v>
      </c>
      <c r="H1882" s="7" t="s">
        <v>25</v>
      </c>
      <c r="I1882" s="8">
        <v>0.23100000000000001</v>
      </c>
      <c r="J1882" s="8">
        <v>0.315</v>
      </c>
      <c r="K1882" s="8">
        <v>0.33100000000000002</v>
      </c>
      <c r="L1882" s="8">
        <v>0.64600000000000002</v>
      </c>
      <c r="M1882" s="7">
        <v>47</v>
      </c>
      <c r="N1882" s="7">
        <v>181</v>
      </c>
      <c r="O1882" s="7">
        <v>160</v>
      </c>
      <c r="P1882" s="7">
        <v>19</v>
      </c>
      <c r="Q1882" s="7">
        <v>37</v>
      </c>
      <c r="R1882" s="7">
        <v>11</v>
      </c>
      <c r="S1882" s="7">
        <v>1</v>
      </c>
      <c r="T1882" s="7">
        <v>1</v>
      </c>
      <c r="U1882" s="7">
        <v>22</v>
      </c>
      <c r="V1882" s="7">
        <v>4</v>
      </c>
      <c r="W1882" s="7">
        <v>16</v>
      </c>
      <c r="X1882" s="7">
        <v>35</v>
      </c>
      <c r="Y1882" s="7">
        <v>2</v>
      </c>
      <c r="Z1882" s="7">
        <v>2</v>
      </c>
      <c r="AA1882"/>
    </row>
    <row r="1883" spans="1:27" x14ac:dyDescent="0.25">
      <c r="A1883" s="24">
        <f t="shared" si="91"/>
        <v>1</v>
      </c>
      <c r="B1883" s="24" t="str">
        <f t="shared" si="89"/>
        <v/>
      </c>
      <c r="C1883" s="24" t="str">
        <f t="shared" si="90"/>
        <v/>
      </c>
      <c r="D1883" s="24">
        <v>2026</v>
      </c>
      <c r="E1883" s="7" t="s">
        <v>2023</v>
      </c>
      <c r="F1883" s="7" t="s">
        <v>2019</v>
      </c>
      <c r="G1883" s="7" t="s">
        <v>32</v>
      </c>
      <c r="H1883" s="7" t="s">
        <v>42</v>
      </c>
      <c r="I1883" s="8">
        <v>0.222</v>
      </c>
      <c r="J1883" s="8">
        <v>0.35299999999999998</v>
      </c>
      <c r="K1883" s="8">
        <v>0.27800000000000002</v>
      </c>
      <c r="L1883" s="8">
        <v>0.63100000000000001</v>
      </c>
      <c r="M1883" s="7">
        <v>40</v>
      </c>
      <c r="N1883" s="7">
        <v>133</v>
      </c>
      <c r="O1883" s="7">
        <v>108</v>
      </c>
      <c r="P1883" s="7">
        <v>13</v>
      </c>
      <c r="Q1883" s="7">
        <v>24</v>
      </c>
      <c r="R1883" s="7">
        <v>6</v>
      </c>
      <c r="S1883" s="7">
        <v>0</v>
      </c>
      <c r="T1883" s="7">
        <v>0</v>
      </c>
      <c r="U1883" s="7">
        <v>18</v>
      </c>
      <c r="V1883" s="7">
        <v>11</v>
      </c>
      <c r="W1883" s="7">
        <v>12</v>
      </c>
      <c r="X1883" s="7">
        <v>33</v>
      </c>
      <c r="Y1883" s="7">
        <v>6</v>
      </c>
      <c r="Z1883" s="7">
        <v>2</v>
      </c>
      <c r="AA1883"/>
    </row>
    <row r="1884" spans="1:27" x14ac:dyDescent="0.25">
      <c r="A1884" s="24">
        <f t="shared" si="91"/>
        <v>1</v>
      </c>
      <c r="B1884" s="24" t="str">
        <f t="shared" si="89"/>
        <v/>
      </c>
      <c r="C1884" s="24" t="str">
        <f t="shared" si="90"/>
        <v/>
      </c>
      <c r="D1884" s="24">
        <v>2026</v>
      </c>
      <c r="E1884" s="7" t="s">
        <v>2024</v>
      </c>
      <c r="F1884" s="7" t="s">
        <v>2019</v>
      </c>
      <c r="G1884" s="7" t="s">
        <v>32</v>
      </c>
      <c r="H1884" s="7" t="s">
        <v>27</v>
      </c>
      <c r="I1884" s="8">
        <v>0.21299999999999999</v>
      </c>
      <c r="J1884" s="8">
        <v>0.39700000000000002</v>
      </c>
      <c r="K1884" s="8">
        <v>0.28799999999999998</v>
      </c>
      <c r="L1884" s="8">
        <v>0.68500000000000005</v>
      </c>
      <c r="M1884" s="7">
        <v>50</v>
      </c>
      <c r="N1884" s="7">
        <v>215</v>
      </c>
      <c r="O1884" s="7">
        <v>160</v>
      </c>
      <c r="P1884" s="7">
        <v>27</v>
      </c>
      <c r="Q1884" s="7">
        <v>34</v>
      </c>
      <c r="R1884" s="7">
        <v>6</v>
      </c>
      <c r="S1884" s="7">
        <v>0</v>
      </c>
      <c r="T1884" s="7">
        <v>2</v>
      </c>
      <c r="U1884" s="7">
        <v>13</v>
      </c>
      <c r="V1884" s="7">
        <v>17</v>
      </c>
      <c r="W1884" s="7">
        <v>32</v>
      </c>
      <c r="X1884" s="7">
        <v>44</v>
      </c>
      <c r="Y1884" s="7">
        <v>17</v>
      </c>
      <c r="Z1884" s="7">
        <v>5</v>
      </c>
      <c r="AA1884"/>
    </row>
    <row r="1885" spans="1:27" x14ac:dyDescent="0.25">
      <c r="A1885" s="24">
        <f t="shared" si="91"/>
        <v>1</v>
      </c>
      <c r="B1885" s="24" t="str">
        <f t="shared" si="89"/>
        <v/>
      </c>
      <c r="C1885" s="24" t="str">
        <f t="shared" si="90"/>
        <v/>
      </c>
      <c r="D1885" s="24">
        <v>2026</v>
      </c>
      <c r="E1885" s="7" t="s">
        <v>2025</v>
      </c>
      <c r="F1885" s="7" t="s">
        <v>2019</v>
      </c>
      <c r="G1885" s="7" t="s">
        <v>32</v>
      </c>
      <c r="H1885" s="7" t="s">
        <v>25</v>
      </c>
      <c r="I1885" s="8">
        <v>0.375</v>
      </c>
      <c r="J1885" s="8">
        <v>0.46400000000000002</v>
      </c>
      <c r="K1885" s="8">
        <v>0.54200000000000004</v>
      </c>
      <c r="L1885" s="8">
        <v>1.006</v>
      </c>
      <c r="M1885" s="7">
        <v>10</v>
      </c>
      <c r="N1885" s="7">
        <v>28</v>
      </c>
      <c r="O1885" s="7">
        <v>24</v>
      </c>
      <c r="P1885" s="7">
        <v>3</v>
      </c>
      <c r="Q1885" s="7">
        <v>9</v>
      </c>
      <c r="R1885" s="7">
        <v>4</v>
      </c>
      <c r="S1885" s="7">
        <v>0</v>
      </c>
      <c r="T1885" s="7">
        <v>0</v>
      </c>
      <c r="U1885" s="7">
        <v>5</v>
      </c>
      <c r="V1885" s="7">
        <v>0</v>
      </c>
      <c r="W1885" s="7">
        <v>4</v>
      </c>
      <c r="X1885" s="7">
        <v>7</v>
      </c>
      <c r="Y1885" s="7">
        <v>0</v>
      </c>
      <c r="Z1885" s="7">
        <v>0</v>
      </c>
      <c r="AA1885"/>
    </row>
    <row r="1886" spans="1:27" x14ac:dyDescent="0.25">
      <c r="A1886" s="24" t="str">
        <f t="shared" si="91"/>
        <v/>
      </c>
      <c r="B1886" s="24" t="str">
        <f t="shared" si="89"/>
        <v/>
      </c>
      <c r="C1886" s="24" t="str">
        <f t="shared" si="90"/>
        <v/>
      </c>
      <c r="D1886" s="24">
        <v>2026</v>
      </c>
      <c r="E1886" s="7" t="s">
        <v>2026</v>
      </c>
      <c r="F1886" s="7" t="s">
        <v>2019</v>
      </c>
      <c r="G1886" s="7" t="s">
        <v>37</v>
      </c>
      <c r="H1886" s="7" t="s">
        <v>40</v>
      </c>
      <c r="I1886" s="8">
        <v>0.30499999999999999</v>
      </c>
      <c r="J1886" s="8">
        <v>0.373</v>
      </c>
      <c r="K1886" s="8">
        <v>0.4</v>
      </c>
      <c r="L1886" s="8">
        <v>0.77300000000000002</v>
      </c>
      <c r="M1886" s="7">
        <v>29</v>
      </c>
      <c r="N1886" s="7">
        <v>120</v>
      </c>
      <c r="O1886" s="7">
        <v>105</v>
      </c>
      <c r="P1886" s="7">
        <v>16</v>
      </c>
      <c r="Q1886" s="7">
        <v>32</v>
      </c>
      <c r="R1886" s="7">
        <v>3</v>
      </c>
      <c r="S1886" s="7">
        <v>2</v>
      </c>
      <c r="T1886" s="7">
        <v>1</v>
      </c>
      <c r="U1886" s="7">
        <v>10</v>
      </c>
      <c r="V1886" s="7">
        <v>6</v>
      </c>
      <c r="W1886" s="7">
        <v>6</v>
      </c>
      <c r="X1886" s="7">
        <v>24</v>
      </c>
      <c r="Y1886" s="7">
        <v>4</v>
      </c>
      <c r="Z1886" s="7">
        <v>2</v>
      </c>
      <c r="AA1886"/>
    </row>
    <row r="1887" spans="1:27" x14ac:dyDescent="0.25">
      <c r="A1887" s="24" t="str">
        <f t="shared" si="91"/>
        <v/>
      </c>
      <c r="B1887" s="24" t="str">
        <f t="shared" si="89"/>
        <v/>
      </c>
      <c r="C1887" s="24" t="str">
        <f t="shared" si="90"/>
        <v/>
      </c>
      <c r="D1887" s="24">
        <v>2026</v>
      </c>
      <c r="E1887" s="7" t="s">
        <v>2027</v>
      </c>
      <c r="F1887" s="7" t="s">
        <v>2019</v>
      </c>
      <c r="G1887" s="7" t="s">
        <v>37</v>
      </c>
      <c r="H1887" s="7" t="s">
        <v>42</v>
      </c>
      <c r="I1887" s="8">
        <v>0.27300000000000002</v>
      </c>
      <c r="J1887" s="8">
        <v>0.39400000000000002</v>
      </c>
      <c r="K1887" s="8">
        <v>0.32700000000000001</v>
      </c>
      <c r="L1887" s="8">
        <v>0.72099999999999997</v>
      </c>
      <c r="M1887" s="7">
        <v>23</v>
      </c>
      <c r="N1887" s="7">
        <v>68</v>
      </c>
      <c r="O1887" s="7">
        <v>55</v>
      </c>
      <c r="P1887" s="7">
        <v>8</v>
      </c>
      <c r="Q1887" s="7">
        <v>15</v>
      </c>
      <c r="R1887" s="7">
        <v>3</v>
      </c>
      <c r="S1887" s="7">
        <v>0</v>
      </c>
      <c r="T1887" s="7">
        <v>0</v>
      </c>
      <c r="U1887" s="7">
        <v>6</v>
      </c>
      <c r="V1887" s="7">
        <v>0</v>
      </c>
      <c r="W1887" s="7">
        <v>11</v>
      </c>
      <c r="X1887" s="7">
        <v>6</v>
      </c>
      <c r="Y1887" s="7">
        <v>1</v>
      </c>
      <c r="Z1887" s="7">
        <v>1</v>
      </c>
      <c r="AA1887"/>
    </row>
    <row r="1888" spans="1:27" x14ac:dyDescent="0.25">
      <c r="A1888" s="24" t="str">
        <f t="shared" si="91"/>
        <v/>
      </c>
      <c r="B1888" s="24" t="str">
        <f t="shared" si="89"/>
        <v/>
      </c>
      <c r="C1888" s="24" t="str">
        <f t="shared" si="90"/>
        <v/>
      </c>
      <c r="D1888" s="24">
        <v>2026</v>
      </c>
      <c r="E1888" s="7" t="s">
        <v>2028</v>
      </c>
      <c r="F1888" s="7" t="s">
        <v>2019</v>
      </c>
      <c r="G1888" s="7" t="s">
        <v>37</v>
      </c>
      <c r="H1888" s="7" t="s">
        <v>40</v>
      </c>
      <c r="I1888" s="8">
        <v>0.27</v>
      </c>
      <c r="J1888" s="8">
        <v>0.375</v>
      </c>
      <c r="K1888" s="8">
        <v>0.30299999999999999</v>
      </c>
      <c r="L1888" s="8">
        <v>0.67800000000000005</v>
      </c>
      <c r="M1888" s="7">
        <v>34</v>
      </c>
      <c r="N1888" s="7">
        <v>104</v>
      </c>
      <c r="O1888" s="7">
        <v>89</v>
      </c>
      <c r="P1888" s="7">
        <v>14</v>
      </c>
      <c r="Q1888" s="7">
        <v>24</v>
      </c>
      <c r="R1888" s="7">
        <v>1</v>
      </c>
      <c r="S1888" s="7">
        <v>1</v>
      </c>
      <c r="T1888" s="7">
        <v>0</v>
      </c>
      <c r="U1888" s="7">
        <v>7</v>
      </c>
      <c r="V1888" s="7">
        <v>3</v>
      </c>
      <c r="W1888" s="7">
        <v>12</v>
      </c>
      <c r="X1888" s="7">
        <v>13</v>
      </c>
      <c r="Y1888" s="7">
        <v>1</v>
      </c>
      <c r="Z1888" s="7">
        <v>3</v>
      </c>
      <c r="AA1888"/>
    </row>
    <row r="1889" spans="1:27" x14ac:dyDescent="0.25">
      <c r="A1889" s="24" t="str">
        <f t="shared" si="91"/>
        <v/>
      </c>
      <c r="B1889" s="24" t="str">
        <f t="shared" si="89"/>
        <v/>
      </c>
      <c r="C1889" s="24" t="str">
        <f t="shared" si="90"/>
        <v/>
      </c>
      <c r="D1889" s="24">
        <v>2026</v>
      </c>
      <c r="E1889" s="7" t="s">
        <v>2029</v>
      </c>
      <c r="F1889" s="7" t="s">
        <v>2019</v>
      </c>
      <c r="G1889" s="7" t="s">
        <v>47</v>
      </c>
      <c r="H1889" s="7" t="s">
        <v>38</v>
      </c>
      <c r="I1889" s="8">
        <v>0.26300000000000001</v>
      </c>
      <c r="J1889" s="8">
        <v>0.30099999999999999</v>
      </c>
      <c r="K1889" s="8">
        <v>0.29499999999999998</v>
      </c>
      <c r="L1889" s="8">
        <v>0.59599999999999997</v>
      </c>
      <c r="M1889" s="7">
        <v>31</v>
      </c>
      <c r="N1889" s="7">
        <v>103</v>
      </c>
      <c r="O1889" s="7">
        <v>95</v>
      </c>
      <c r="P1889" s="7">
        <v>11</v>
      </c>
      <c r="Q1889" s="7">
        <v>25</v>
      </c>
      <c r="R1889" s="7">
        <v>3</v>
      </c>
      <c r="S1889" s="7">
        <v>0</v>
      </c>
      <c r="T1889" s="7">
        <v>0</v>
      </c>
      <c r="U1889" s="7">
        <v>13</v>
      </c>
      <c r="V1889" s="7">
        <v>0</v>
      </c>
      <c r="W1889" s="7">
        <v>6</v>
      </c>
      <c r="X1889" s="7">
        <v>41</v>
      </c>
      <c r="Y1889" s="7">
        <v>1</v>
      </c>
      <c r="Z1889" s="7">
        <v>1</v>
      </c>
      <c r="AA1889"/>
    </row>
    <row r="1890" spans="1:27" x14ac:dyDescent="0.25">
      <c r="A1890" s="24">
        <f t="shared" si="91"/>
        <v>1</v>
      </c>
      <c r="B1890" s="24" t="str">
        <f t="shared" si="89"/>
        <v/>
      </c>
      <c r="C1890" s="24" t="str">
        <f t="shared" si="90"/>
        <v/>
      </c>
      <c r="D1890" s="24">
        <v>2026</v>
      </c>
      <c r="E1890" s="7" t="s">
        <v>2030</v>
      </c>
      <c r="F1890" s="7" t="s">
        <v>2019</v>
      </c>
      <c r="G1890" s="7" t="s">
        <v>29</v>
      </c>
      <c r="H1890" s="7" t="s">
        <v>38</v>
      </c>
      <c r="I1890" s="8">
        <v>0.25900000000000001</v>
      </c>
      <c r="J1890" s="8">
        <v>0.31</v>
      </c>
      <c r="K1890" s="8">
        <v>0.25900000000000001</v>
      </c>
      <c r="L1890" s="8">
        <v>0.56999999999999995</v>
      </c>
      <c r="M1890" s="7">
        <v>18</v>
      </c>
      <c r="N1890" s="7">
        <v>31</v>
      </c>
      <c r="O1890" s="7">
        <v>27</v>
      </c>
      <c r="P1890" s="7">
        <v>4</v>
      </c>
      <c r="Q1890" s="7">
        <v>7</v>
      </c>
      <c r="R1890" s="7">
        <v>0</v>
      </c>
      <c r="S1890" s="7">
        <v>0</v>
      </c>
      <c r="T1890" s="7">
        <v>0</v>
      </c>
      <c r="U1890" s="7">
        <v>4</v>
      </c>
      <c r="V1890" s="7">
        <v>0</v>
      </c>
      <c r="W1890" s="7">
        <v>2</v>
      </c>
      <c r="X1890" s="7">
        <v>6</v>
      </c>
      <c r="Y1890" s="7">
        <v>0</v>
      </c>
      <c r="Z1890" s="7">
        <v>1</v>
      </c>
      <c r="AA1890"/>
    </row>
    <row r="1891" spans="1:27" x14ac:dyDescent="0.25">
      <c r="A1891" s="24" t="str">
        <f t="shared" si="91"/>
        <v/>
      </c>
      <c r="B1891" s="24" t="str">
        <f t="shared" si="89"/>
        <v/>
      </c>
      <c r="C1891" s="24">
        <f t="shared" si="90"/>
        <v>1</v>
      </c>
      <c r="D1891" s="24">
        <v>2026</v>
      </c>
      <c r="E1891" s="7" t="s">
        <v>2031</v>
      </c>
      <c r="F1891" s="7" t="s">
        <v>2019</v>
      </c>
      <c r="G1891" s="7" t="s">
        <v>37</v>
      </c>
      <c r="H1891" s="7" t="s">
        <v>44</v>
      </c>
      <c r="I1891" s="8">
        <v>0.25600000000000001</v>
      </c>
      <c r="J1891" s="8">
        <v>0.312</v>
      </c>
      <c r="K1891" s="8">
        <v>0.36</v>
      </c>
      <c r="L1891" s="8">
        <v>0.67200000000000004</v>
      </c>
      <c r="M1891" s="7">
        <v>35</v>
      </c>
      <c r="N1891" s="7">
        <v>94</v>
      </c>
      <c r="O1891" s="7">
        <v>86</v>
      </c>
      <c r="P1891" s="7">
        <v>12</v>
      </c>
      <c r="Q1891" s="7">
        <v>22</v>
      </c>
      <c r="R1891" s="7">
        <v>3</v>
      </c>
      <c r="S1891" s="7">
        <v>0</v>
      </c>
      <c r="T1891" s="7">
        <v>2</v>
      </c>
      <c r="U1891" s="7">
        <v>9</v>
      </c>
      <c r="V1891" s="7">
        <v>4</v>
      </c>
      <c r="W1891" s="7">
        <v>3</v>
      </c>
      <c r="X1891" s="7">
        <v>15</v>
      </c>
      <c r="Y1891" s="7">
        <v>0</v>
      </c>
      <c r="Z1891" s="7">
        <v>1</v>
      </c>
      <c r="AA1891"/>
    </row>
    <row r="1892" spans="1:27" x14ac:dyDescent="0.25">
      <c r="A1892" s="24">
        <f t="shared" si="91"/>
        <v>1</v>
      </c>
      <c r="B1892" s="24" t="str">
        <f t="shared" si="89"/>
        <v/>
      </c>
      <c r="C1892" s="24" t="str">
        <f t="shared" si="90"/>
        <v/>
      </c>
      <c r="D1892" s="24">
        <v>2026</v>
      </c>
      <c r="E1892" s="7" t="s">
        <v>2032</v>
      </c>
      <c r="F1892" s="7" t="s">
        <v>2019</v>
      </c>
      <c r="G1892" s="7" t="s">
        <v>29</v>
      </c>
      <c r="H1892" s="7" t="s">
        <v>30</v>
      </c>
      <c r="I1892" s="8">
        <v>0.21199999999999999</v>
      </c>
      <c r="J1892" s="8">
        <v>0.32300000000000001</v>
      </c>
      <c r="K1892" s="8">
        <v>0.318</v>
      </c>
      <c r="L1892" s="8">
        <v>0.64100000000000001</v>
      </c>
      <c r="M1892" s="7">
        <v>35</v>
      </c>
      <c r="N1892" s="7">
        <v>100</v>
      </c>
      <c r="O1892" s="7">
        <v>85</v>
      </c>
      <c r="P1892" s="7">
        <v>17</v>
      </c>
      <c r="Q1892" s="7">
        <v>18</v>
      </c>
      <c r="R1892" s="7">
        <v>2</v>
      </c>
      <c r="S1892" s="7">
        <v>2</v>
      </c>
      <c r="T1892" s="7">
        <v>1</v>
      </c>
      <c r="U1892" s="7">
        <v>9</v>
      </c>
      <c r="V1892" s="7">
        <v>4</v>
      </c>
      <c r="W1892" s="7">
        <v>10</v>
      </c>
      <c r="X1892" s="7">
        <v>21</v>
      </c>
      <c r="Y1892" s="7">
        <v>7</v>
      </c>
      <c r="Z1892" s="7">
        <v>1</v>
      </c>
      <c r="AA1892"/>
    </row>
    <row r="1893" spans="1:27" x14ac:dyDescent="0.25">
      <c r="A1893" s="24">
        <f t="shared" si="91"/>
        <v>1</v>
      </c>
      <c r="B1893" s="24" t="str">
        <f t="shared" si="89"/>
        <v/>
      </c>
      <c r="C1893" s="24" t="str">
        <f t="shared" si="90"/>
        <v/>
      </c>
      <c r="D1893" s="24">
        <v>2026</v>
      </c>
      <c r="E1893" s="7" t="s">
        <v>2033</v>
      </c>
      <c r="F1893" s="7" t="s">
        <v>2019</v>
      </c>
      <c r="G1893" s="7" t="s">
        <v>29</v>
      </c>
      <c r="H1893" s="7" t="s">
        <v>35</v>
      </c>
      <c r="I1893" s="8">
        <v>0.186</v>
      </c>
      <c r="J1893" s="8">
        <v>0.314</v>
      </c>
      <c r="K1893" s="8">
        <v>0.34300000000000003</v>
      </c>
      <c r="L1893" s="8">
        <v>0.65700000000000003</v>
      </c>
      <c r="M1893" s="7">
        <v>32</v>
      </c>
      <c r="N1893" s="7">
        <v>86</v>
      </c>
      <c r="O1893" s="7">
        <v>70</v>
      </c>
      <c r="P1893" s="7">
        <v>8</v>
      </c>
      <c r="Q1893" s="7">
        <v>13</v>
      </c>
      <c r="R1893" s="7">
        <v>5</v>
      </c>
      <c r="S1893" s="7">
        <v>0</v>
      </c>
      <c r="T1893" s="7">
        <v>2</v>
      </c>
      <c r="U1893" s="7">
        <v>10</v>
      </c>
      <c r="V1893" s="7">
        <v>1</v>
      </c>
      <c r="W1893" s="7">
        <v>13</v>
      </c>
      <c r="X1893" s="7">
        <v>31</v>
      </c>
      <c r="Y1893" s="7">
        <v>0</v>
      </c>
      <c r="Z1893" s="7">
        <v>1</v>
      </c>
      <c r="AA1893"/>
    </row>
    <row r="1894" spans="1:27" x14ac:dyDescent="0.25">
      <c r="A1894" s="24" t="str">
        <f t="shared" si="91"/>
        <v/>
      </c>
      <c r="B1894" s="24" t="str">
        <f t="shared" si="89"/>
        <v/>
      </c>
      <c r="C1894" s="24">
        <f t="shared" si="90"/>
        <v>1</v>
      </c>
      <c r="D1894" s="24">
        <v>2026</v>
      </c>
      <c r="E1894" s="7" t="s">
        <v>2034</v>
      </c>
      <c r="F1894" s="7" t="s">
        <v>2019</v>
      </c>
      <c r="G1894" s="7" t="s">
        <v>37</v>
      </c>
      <c r="H1894" s="7" t="s">
        <v>30</v>
      </c>
      <c r="I1894" s="8">
        <v>0.16700000000000001</v>
      </c>
      <c r="J1894" s="8">
        <v>0.22500000000000001</v>
      </c>
      <c r="K1894" s="8">
        <v>0.222</v>
      </c>
      <c r="L1894" s="8">
        <v>0.44700000000000001</v>
      </c>
      <c r="M1894" s="7">
        <v>17</v>
      </c>
      <c r="N1894" s="7">
        <v>41</v>
      </c>
      <c r="O1894" s="7">
        <v>36</v>
      </c>
      <c r="P1894" s="7">
        <v>1</v>
      </c>
      <c r="Q1894" s="7">
        <v>6</v>
      </c>
      <c r="R1894" s="7">
        <v>2</v>
      </c>
      <c r="S1894" s="7">
        <v>0</v>
      </c>
      <c r="T1894" s="7">
        <v>0</v>
      </c>
      <c r="U1894" s="7">
        <v>5</v>
      </c>
      <c r="V1894" s="7">
        <v>0</v>
      </c>
      <c r="W1894" s="7">
        <v>3</v>
      </c>
      <c r="X1894" s="7">
        <v>8</v>
      </c>
      <c r="Y1894" s="7">
        <v>1</v>
      </c>
      <c r="Z1894" s="7">
        <v>0</v>
      </c>
      <c r="AA1894"/>
    </row>
    <row r="1895" spans="1:27" x14ac:dyDescent="0.25">
      <c r="A1895" s="24">
        <f t="shared" si="91"/>
        <v>1</v>
      </c>
      <c r="B1895" s="24" t="str">
        <f t="shared" si="89"/>
        <v/>
      </c>
      <c r="C1895" s="24" t="str">
        <f t="shared" si="90"/>
        <v/>
      </c>
      <c r="D1895" s="24">
        <v>2026</v>
      </c>
      <c r="E1895" s="7" t="s">
        <v>2035</v>
      </c>
      <c r="F1895" s="7" t="s">
        <v>2019</v>
      </c>
      <c r="G1895" s="7" t="s">
        <v>32</v>
      </c>
      <c r="H1895" s="7" t="s">
        <v>44</v>
      </c>
      <c r="I1895" s="8">
        <v>0.1</v>
      </c>
      <c r="J1895" s="8">
        <v>0.182</v>
      </c>
      <c r="K1895" s="8">
        <v>0.1</v>
      </c>
      <c r="L1895" s="8">
        <v>0.28199999999999997</v>
      </c>
      <c r="M1895" s="7">
        <v>19</v>
      </c>
      <c r="N1895" s="7">
        <v>33</v>
      </c>
      <c r="O1895" s="7">
        <v>30</v>
      </c>
      <c r="P1895" s="7">
        <v>4</v>
      </c>
      <c r="Q1895" s="7">
        <v>3</v>
      </c>
      <c r="R1895" s="7">
        <v>0</v>
      </c>
      <c r="S1895" s="7">
        <v>0</v>
      </c>
      <c r="T1895" s="7">
        <v>0</v>
      </c>
      <c r="U1895" s="7">
        <v>1</v>
      </c>
      <c r="V1895" s="7">
        <v>1</v>
      </c>
      <c r="W1895" s="7">
        <v>2</v>
      </c>
      <c r="X1895" s="7">
        <v>17</v>
      </c>
      <c r="Y1895" s="7">
        <v>0</v>
      </c>
      <c r="Z1895" s="7">
        <v>0</v>
      </c>
      <c r="AA1895"/>
    </row>
    <row r="1896" spans="1:27" x14ac:dyDescent="0.25">
      <c r="A1896" s="24" t="str">
        <f t="shared" si="91"/>
        <v/>
      </c>
      <c r="B1896" s="24" t="str">
        <f t="shared" si="89"/>
        <v/>
      </c>
      <c r="C1896" s="24" t="str">
        <f t="shared" si="90"/>
        <v/>
      </c>
      <c r="D1896" s="24">
        <v>2026</v>
      </c>
      <c r="E1896" s="7" t="s">
        <v>2036</v>
      </c>
      <c r="F1896" s="7" t="s">
        <v>2019</v>
      </c>
      <c r="G1896" s="7" t="s">
        <v>47</v>
      </c>
      <c r="H1896" s="7" t="s">
        <v>25</v>
      </c>
      <c r="I1896" s="8">
        <v>0</v>
      </c>
      <c r="J1896" s="8">
        <v>0</v>
      </c>
      <c r="K1896" s="8">
        <v>0</v>
      </c>
      <c r="L1896" s="8">
        <v>0</v>
      </c>
      <c r="M1896" s="7">
        <v>2</v>
      </c>
      <c r="N1896" s="7">
        <v>3</v>
      </c>
      <c r="O1896" s="7">
        <v>3</v>
      </c>
      <c r="P1896" s="7">
        <v>0</v>
      </c>
      <c r="Q1896" s="7">
        <v>0</v>
      </c>
      <c r="R1896" s="7">
        <v>0</v>
      </c>
      <c r="S1896" s="7">
        <v>0</v>
      </c>
      <c r="T1896" s="7">
        <v>0</v>
      </c>
      <c r="U1896" s="7">
        <v>1</v>
      </c>
      <c r="V1896" s="7">
        <v>0</v>
      </c>
      <c r="W1896" s="7">
        <v>0</v>
      </c>
      <c r="X1896" s="7">
        <v>0</v>
      </c>
      <c r="Y1896" s="7">
        <v>0</v>
      </c>
      <c r="Z1896" s="7">
        <v>0</v>
      </c>
      <c r="AA1896"/>
    </row>
    <row r="1897" spans="1:27" x14ac:dyDescent="0.25">
      <c r="A1897" s="24" t="str">
        <f t="shared" si="91"/>
        <v/>
      </c>
      <c r="B1897" s="24" t="str">
        <f t="shared" si="89"/>
        <v/>
      </c>
      <c r="C1897" s="24" t="str">
        <f t="shared" si="90"/>
        <v/>
      </c>
      <c r="D1897" s="24">
        <v>2026</v>
      </c>
      <c r="E1897" s="7" t="s">
        <v>2037</v>
      </c>
      <c r="F1897" s="7" t="s">
        <v>2038</v>
      </c>
      <c r="G1897" s="7" t="s">
        <v>37</v>
      </c>
      <c r="H1897" s="7" t="s">
        <v>35</v>
      </c>
      <c r="I1897" s="8">
        <v>0.34599999999999997</v>
      </c>
      <c r="J1897" s="8">
        <v>0.441</v>
      </c>
      <c r="K1897" s="8">
        <v>0.63300000000000001</v>
      </c>
      <c r="L1897" s="8">
        <v>1.0740000000000001</v>
      </c>
      <c r="M1897" s="7">
        <v>52</v>
      </c>
      <c r="N1897" s="7">
        <v>230</v>
      </c>
      <c r="O1897" s="7">
        <v>188</v>
      </c>
      <c r="P1897" s="7">
        <v>40</v>
      </c>
      <c r="Q1897" s="7">
        <v>65</v>
      </c>
      <c r="R1897" s="7">
        <v>8</v>
      </c>
      <c r="S1897" s="7">
        <v>2</v>
      </c>
      <c r="T1897" s="7">
        <v>14</v>
      </c>
      <c r="U1897" s="7">
        <v>45</v>
      </c>
      <c r="V1897" s="7">
        <v>3</v>
      </c>
      <c r="W1897" s="7">
        <v>33</v>
      </c>
      <c r="X1897" s="7">
        <v>31</v>
      </c>
      <c r="Y1897" s="7">
        <v>3</v>
      </c>
      <c r="Z1897" s="7">
        <v>4</v>
      </c>
      <c r="AA1897"/>
    </row>
    <row r="1898" spans="1:27" x14ac:dyDescent="0.25">
      <c r="A1898" s="24">
        <f t="shared" si="91"/>
        <v>1</v>
      </c>
      <c r="B1898" s="24" t="str">
        <f t="shared" si="89"/>
        <v/>
      </c>
      <c r="C1898" s="24" t="str">
        <f t="shared" si="90"/>
        <v/>
      </c>
      <c r="D1898" s="24">
        <v>2026</v>
      </c>
      <c r="E1898" s="7" t="s">
        <v>2039</v>
      </c>
      <c r="F1898" s="7" t="s">
        <v>2038</v>
      </c>
      <c r="G1898" s="7" t="s">
        <v>29</v>
      </c>
      <c r="H1898" s="7" t="s">
        <v>30</v>
      </c>
      <c r="I1898" s="8">
        <v>0.33300000000000002</v>
      </c>
      <c r="J1898" s="8">
        <v>0.40500000000000003</v>
      </c>
      <c r="K1898" s="8">
        <v>0.436</v>
      </c>
      <c r="L1898" s="8">
        <v>0.84099999999999997</v>
      </c>
      <c r="M1898" s="7">
        <v>54</v>
      </c>
      <c r="N1898" s="7">
        <v>242</v>
      </c>
      <c r="O1898" s="7">
        <v>204</v>
      </c>
      <c r="P1898" s="7">
        <v>38</v>
      </c>
      <c r="Q1898" s="7">
        <v>68</v>
      </c>
      <c r="R1898" s="7">
        <v>11</v>
      </c>
      <c r="S1898" s="7">
        <v>2</v>
      </c>
      <c r="T1898" s="7">
        <v>2</v>
      </c>
      <c r="U1898" s="7">
        <v>25</v>
      </c>
      <c r="V1898" s="7">
        <v>14</v>
      </c>
      <c r="W1898" s="7">
        <v>12</v>
      </c>
      <c r="X1898" s="7">
        <v>26</v>
      </c>
      <c r="Y1898" s="7">
        <v>2</v>
      </c>
      <c r="Z1898" s="7">
        <v>5</v>
      </c>
      <c r="AA1898"/>
    </row>
    <row r="1899" spans="1:27" x14ac:dyDescent="0.25">
      <c r="A1899" s="24" t="str">
        <f t="shared" si="91"/>
        <v/>
      </c>
      <c r="B1899" s="24" t="str">
        <f t="shared" si="89"/>
        <v/>
      </c>
      <c r="C1899" s="24" t="str">
        <f t="shared" si="90"/>
        <v/>
      </c>
      <c r="D1899" s="24">
        <v>2026</v>
      </c>
      <c r="E1899" s="7" t="s">
        <v>2040</v>
      </c>
      <c r="F1899" s="7" t="s">
        <v>2038</v>
      </c>
      <c r="G1899" s="7" t="s">
        <v>37</v>
      </c>
      <c r="H1899" s="7" t="s">
        <v>40</v>
      </c>
      <c r="I1899" s="8">
        <v>0.29299999999999998</v>
      </c>
      <c r="J1899" s="8">
        <v>0.35099999999999998</v>
      </c>
      <c r="K1899" s="8">
        <v>0.47099999999999997</v>
      </c>
      <c r="L1899" s="8">
        <v>0.82199999999999995</v>
      </c>
      <c r="M1899" s="7">
        <v>54</v>
      </c>
      <c r="N1899" s="7">
        <v>247</v>
      </c>
      <c r="O1899" s="7">
        <v>225</v>
      </c>
      <c r="P1899" s="7">
        <v>33</v>
      </c>
      <c r="Q1899" s="7">
        <v>66</v>
      </c>
      <c r="R1899" s="7">
        <v>20</v>
      </c>
      <c r="S1899" s="7">
        <v>1</v>
      </c>
      <c r="T1899" s="7">
        <v>6</v>
      </c>
      <c r="U1899" s="7">
        <v>32</v>
      </c>
      <c r="V1899" s="7">
        <v>2</v>
      </c>
      <c r="W1899" s="7">
        <v>18</v>
      </c>
      <c r="X1899" s="7">
        <v>38</v>
      </c>
      <c r="Y1899" s="7">
        <v>3</v>
      </c>
      <c r="Z1899" s="7">
        <v>1</v>
      </c>
      <c r="AA1899"/>
    </row>
    <row r="1900" spans="1:27" x14ac:dyDescent="0.25">
      <c r="A1900" s="24">
        <f t="shared" si="91"/>
        <v>1</v>
      </c>
      <c r="B1900" s="24" t="str">
        <f t="shared" si="89"/>
        <v/>
      </c>
      <c r="C1900" s="24" t="str">
        <f t="shared" si="90"/>
        <v/>
      </c>
      <c r="D1900" s="24">
        <v>2026</v>
      </c>
      <c r="E1900" s="7" t="s">
        <v>2041</v>
      </c>
      <c r="F1900" s="7" t="s">
        <v>2038</v>
      </c>
      <c r="G1900" s="7" t="s">
        <v>29</v>
      </c>
      <c r="H1900" s="7" t="s">
        <v>44</v>
      </c>
      <c r="I1900" s="8">
        <v>0.21199999999999999</v>
      </c>
      <c r="J1900" s="8">
        <v>0.314</v>
      </c>
      <c r="K1900" s="8">
        <v>0.38300000000000001</v>
      </c>
      <c r="L1900" s="8">
        <v>0.69799999999999995</v>
      </c>
      <c r="M1900" s="7">
        <v>53</v>
      </c>
      <c r="N1900" s="7">
        <v>232</v>
      </c>
      <c r="O1900" s="7">
        <v>193</v>
      </c>
      <c r="P1900" s="7">
        <v>30</v>
      </c>
      <c r="Q1900" s="7">
        <v>41</v>
      </c>
      <c r="R1900" s="7">
        <v>7</v>
      </c>
      <c r="S1900" s="7">
        <v>1</v>
      </c>
      <c r="T1900" s="7">
        <v>8</v>
      </c>
      <c r="U1900" s="7">
        <v>23</v>
      </c>
      <c r="V1900" s="7">
        <v>4</v>
      </c>
      <c r="W1900" s="7">
        <v>26</v>
      </c>
      <c r="X1900" s="7">
        <v>68</v>
      </c>
      <c r="Y1900" s="7">
        <v>1</v>
      </c>
      <c r="Z1900" s="7">
        <v>0</v>
      </c>
      <c r="AA1900"/>
    </row>
    <row r="1901" spans="1:27" x14ac:dyDescent="0.25">
      <c r="A1901" s="24">
        <f t="shared" si="91"/>
        <v>1</v>
      </c>
      <c r="B1901" s="24" t="str">
        <f t="shared" si="89"/>
        <v/>
      </c>
      <c r="C1901" s="24" t="str">
        <f t="shared" si="90"/>
        <v/>
      </c>
      <c r="D1901" s="24">
        <v>2026</v>
      </c>
      <c r="E1901" s="7" t="s">
        <v>2042</v>
      </c>
      <c r="F1901" s="7" t="s">
        <v>2038</v>
      </c>
      <c r="G1901" s="7" t="s">
        <v>29</v>
      </c>
      <c r="H1901" s="7" t="s">
        <v>25</v>
      </c>
      <c r="I1901" s="8">
        <v>0.19800000000000001</v>
      </c>
      <c r="J1901" s="8">
        <v>0.30499999999999999</v>
      </c>
      <c r="K1901" s="8">
        <v>0.26500000000000001</v>
      </c>
      <c r="L1901" s="8">
        <v>0.56999999999999995</v>
      </c>
      <c r="M1901" s="7">
        <v>47</v>
      </c>
      <c r="N1901" s="7">
        <v>189</v>
      </c>
      <c r="O1901" s="7">
        <v>162</v>
      </c>
      <c r="P1901" s="7">
        <v>12</v>
      </c>
      <c r="Q1901" s="7">
        <v>32</v>
      </c>
      <c r="R1901" s="7">
        <v>5</v>
      </c>
      <c r="S1901" s="7">
        <v>0</v>
      </c>
      <c r="T1901" s="7">
        <v>2</v>
      </c>
      <c r="U1901" s="7">
        <v>15</v>
      </c>
      <c r="V1901" s="7">
        <v>7</v>
      </c>
      <c r="W1901" s="7">
        <v>18</v>
      </c>
      <c r="X1901" s="7">
        <v>41</v>
      </c>
      <c r="Y1901" s="7">
        <v>0</v>
      </c>
      <c r="Z1901" s="7">
        <v>0</v>
      </c>
      <c r="AA1901"/>
    </row>
    <row r="1902" spans="1:27" x14ac:dyDescent="0.25">
      <c r="A1902" s="24" t="str">
        <f t="shared" si="91"/>
        <v/>
      </c>
      <c r="B1902" s="24" t="str">
        <f t="shared" si="89"/>
        <v/>
      </c>
      <c r="C1902" s="24" t="str">
        <f t="shared" si="90"/>
        <v/>
      </c>
      <c r="D1902" s="24">
        <v>2026</v>
      </c>
      <c r="E1902" s="7" t="s">
        <v>2043</v>
      </c>
      <c r="F1902" s="7" t="s">
        <v>2038</v>
      </c>
      <c r="G1902" s="7" t="s">
        <v>47</v>
      </c>
      <c r="H1902" s="7" t="s">
        <v>33</v>
      </c>
      <c r="I1902" s="8">
        <v>0.314</v>
      </c>
      <c r="J1902" s="8">
        <v>0.438</v>
      </c>
      <c r="K1902" s="8">
        <v>0.38400000000000001</v>
      </c>
      <c r="L1902" s="8">
        <v>0.82199999999999995</v>
      </c>
      <c r="M1902" s="7">
        <v>28</v>
      </c>
      <c r="N1902" s="7">
        <v>108</v>
      </c>
      <c r="O1902" s="7">
        <v>86</v>
      </c>
      <c r="P1902" s="7">
        <v>13</v>
      </c>
      <c r="Q1902" s="7">
        <v>27</v>
      </c>
      <c r="R1902" s="7">
        <v>6</v>
      </c>
      <c r="S1902" s="7">
        <v>0</v>
      </c>
      <c r="T1902" s="7">
        <v>0</v>
      </c>
      <c r="U1902" s="7">
        <v>12</v>
      </c>
      <c r="V1902" s="7">
        <v>3</v>
      </c>
      <c r="W1902" s="7">
        <v>16</v>
      </c>
      <c r="X1902" s="7">
        <v>11</v>
      </c>
      <c r="Y1902" s="7">
        <v>1</v>
      </c>
      <c r="Z1902" s="7">
        <v>1</v>
      </c>
      <c r="AA1902"/>
    </row>
    <row r="1903" spans="1:27" x14ac:dyDescent="0.25">
      <c r="A1903" s="24">
        <f t="shared" si="91"/>
        <v>1</v>
      </c>
      <c r="B1903" s="24" t="str">
        <f t="shared" si="89"/>
        <v/>
      </c>
      <c r="C1903" s="24" t="str">
        <f t="shared" si="90"/>
        <v/>
      </c>
      <c r="D1903" s="24">
        <v>2026</v>
      </c>
      <c r="E1903" s="7" t="s">
        <v>2044</v>
      </c>
      <c r="F1903" s="7" t="s">
        <v>2038</v>
      </c>
      <c r="G1903" s="7" t="s">
        <v>29</v>
      </c>
      <c r="H1903" s="7" t="s">
        <v>38</v>
      </c>
      <c r="I1903" s="8">
        <v>0.28599999999999998</v>
      </c>
      <c r="J1903" s="8">
        <v>0.32400000000000001</v>
      </c>
      <c r="K1903" s="8">
        <v>0.34300000000000003</v>
      </c>
      <c r="L1903" s="8">
        <v>0.66700000000000004</v>
      </c>
      <c r="M1903" s="7">
        <v>16</v>
      </c>
      <c r="N1903" s="7">
        <v>38</v>
      </c>
      <c r="O1903" s="7">
        <v>35</v>
      </c>
      <c r="P1903" s="7">
        <v>2</v>
      </c>
      <c r="Q1903" s="7">
        <v>10</v>
      </c>
      <c r="R1903" s="7">
        <v>2</v>
      </c>
      <c r="S1903" s="7">
        <v>0</v>
      </c>
      <c r="T1903" s="7">
        <v>0</v>
      </c>
      <c r="U1903" s="7">
        <v>6</v>
      </c>
      <c r="V1903" s="7">
        <v>0</v>
      </c>
      <c r="W1903" s="7">
        <v>2</v>
      </c>
      <c r="X1903" s="7">
        <v>7</v>
      </c>
      <c r="Y1903" s="7">
        <v>1</v>
      </c>
      <c r="Z1903" s="7">
        <v>1</v>
      </c>
      <c r="AA1903"/>
    </row>
    <row r="1904" spans="1:27" x14ac:dyDescent="0.25">
      <c r="A1904" s="24" t="str">
        <f t="shared" si="91"/>
        <v/>
      </c>
      <c r="B1904" s="24" t="str">
        <f t="shared" si="89"/>
        <v/>
      </c>
      <c r="C1904" s="24" t="str">
        <f t="shared" si="90"/>
        <v/>
      </c>
      <c r="D1904" s="24">
        <v>2026</v>
      </c>
      <c r="E1904" s="7" t="s">
        <v>2045</v>
      </c>
      <c r="F1904" s="7" t="s">
        <v>2038</v>
      </c>
      <c r="G1904" s="7" t="s">
        <v>37</v>
      </c>
      <c r="H1904" s="7" t="s">
        <v>38</v>
      </c>
      <c r="I1904" s="8">
        <v>0.28000000000000003</v>
      </c>
      <c r="J1904" s="8">
        <v>0.34699999999999998</v>
      </c>
      <c r="K1904" s="8">
        <v>0.44700000000000001</v>
      </c>
      <c r="L1904" s="8">
        <v>0.79400000000000004</v>
      </c>
      <c r="M1904" s="7">
        <v>37</v>
      </c>
      <c r="N1904" s="7">
        <v>168</v>
      </c>
      <c r="O1904" s="7">
        <v>150</v>
      </c>
      <c r="P1904" s="7">
        <v>18</v>
      </c>
      <c r="Q1904" s="7">
        <v>42</v>
      </c>
      <c r="R1904" s="7">
        <v>11</v>
      </c>
      <c r="S1904" s="7">
        <v>1</v>
      </c>
      <c r="T1904" s="7">
        <v>4</v>
      </c>
      <c r="U1904" s="7">
        <v>20</v>
      </c>
      <c r="V1904" s="7">
        <v>9</v>
      </c>
      <c r="W1904" s="7">
        <v>7</v>
      </c>
      <c r="X1904" s="7">
        <v>49</v>
      </c>
      <c r="Y1904" s="7">
        <v>2</v>
      </c>
      <c r="Z1904" s="7">
        <v>1</v>
      </c>
      <c r="AA1904"/>
    </row>
    <row r="1905" spans="1:27" x14ac:dyDescent="0.25">
      <c r="A1905" s="24">
        <f t="shared" si="91"/>
        <v>1</v>
      </c>
      <c r="B1905" s="24" t="str">
        <f t="shared" si="89"/>
        <v/>
      </c>
      <c r="C1905" s="24" t="str">
        <f t="shared" si="90"/>
        <v/>
      </c>
      <c r="D1905" s="24">
        <v>2026</v>
      </c>
      <c r="E1905" s="7" t="s">
        <v>2046</v>
      </c>
      <c r="F1905" s="7" t="s">
        <v>2038</v>
      </c>
      <c r="G1905" s="7" t="s">
        <v>29</v>
      </c>
      <c r="H1905" s="7" t="s">
        <v>42</v>
      </c>
      <c r="I1905" s="8">
        <v>0.26400000000000001</v>
      </c>
      <c r="J1905" s="8">
        <v>0.372</v>
      </c>
      <c r="K1905" s="8">
        <v>0.32</v>
      </c>
      <c r="L1905" s="8">
        <v>0.69199999999999995</v>
      </c>
      <c r="M1905" s="7">
        <v>34</v>
      </c>
      <c r="N1905" s="7">
        <v>150</v>
      </c>
      <c r="O1905" s="7">
        <v>125</v>
      </c>
      <c r="P1905" s="7">
        <v>16</v>
      </c>
      <c r="Q1905" s="7">
        <v>33</v>
      </c>
      <c r="R1905" s="7">
        <v>7</v>
      </c>
      <c r="S1905" s="7">
        <v>0</v>
      </c>
      <c r="T1905" s="7">
        <v>0</v>
      </c>
      <c r="U1905" s="7">
        <v>12</v>
      </c>
      <c r="V1905" s="7">
        <v>5</v>
      </c>
      <c r="W1905" s="7">
        <v>17</v>
      </c>
      <c r="X1905" s="7">
        <v>32</v>
      </c>
      <c r="Y1905" s="7">
        <v>8</v>
      </c>
      <c r="Z1905" s="7">
        <v>2</v>
      </c>
      <c r="AA1905"/>
    </row>
    <row r="1906" spans="1:27" x14ac:dyDescent="0.25">
      <c r="A1906" s="24" t="str">
        <f t="shared" si="91"/>
        <v/>
      </c>
      <c r="B1906" s="24" t="str">
        <f t="shared" si="89"/>
        <v/>
      </c>
      <c r="C1906" s="24" t="str">
        <f t="shared" si="90"/>
        <v/>
      </c>
      <c r="D1906" s="24">
        <v>2026</v>
      </c>
      <c r="E1906" s="7" t="s">
        <v>2047</v>
      </c>
      <c r="F1906" s="7" t="s">
        <v>2038</v>
      </c>
      <c r="G1906" s="7" t="s">
        <v>47</v>
      </c>
      <c r="H1906" s="7" t="s">
        <v>27</v>
      </c>
      <c r="I1906" s="8">
        <v>0.245</v>
      </c>
      <c r="J1906" s="8">
        <v>0.3</v>
      </c>
      <c r="K1906" s="8">
        <v>0.28599999999999998</v>
      </c>
      <c r="L1906" s="8">
        <v>0.58599999999999997</v>
      </c>
      <c r="M1906" s="7">
        <v>41</v>
      </c>
      <c r="N1906" s="7">
        <v>164</v>
      </c>
      <c r="O1906" s="7">
        <v>147</v>
      </c>
      <c r="P1906" s="7">
        <v>18</v>
      </c>
      <c r="Q1906" s="7">
        <v>36</v>
      </c>
      <c r="R1906" s="7">
        <v>6</v>
      </c>
      <c r="S1906" s="7">
        <v>0</v>
      </c>
      <c r="T1906" s="7">
        <v>0</v>
      </c>
      <c r="U1906" s="7">
        <v>13</v>
      </c>
      <c r="V1906" s="7">
        <v>1</v>
      </c>
      <c r="W1906" s="7">
        <v>11</v>
      </c>
      <c r="X1906" s="7">
        <v>41</v>
      </c>
      <c r="Y1906" s="7">
        <v>2</v>
      </c>
      <c r="Z1906" s="7">
        <v>1</v>
      </c>
      <c r="AA1906"/>
    </row>
    <row r="1907" spans="1:27" x14ac:dyDescent="0.25">
      <c r="A1907" s="24" t="str">
        <f t="shared" si="91"/>
        <v/>
      </c>
      <c r="B1907" s="24" t="str">
        <f t="shared" si="89"/>
        <v/>
      </c>
      <c r="C1907" s="24" t="str">
        <f t="shared" si="90"/>
        <v/>
      </c>
      <c r="D1907" s="24">
        <v>2026</v>
      </c>
      <c r="E1907" s="7" t="s">
        <v>2048</v>
      </c>
      <c r="F1907" s="7" t="s">
        <v>2038</v>
      </c>
      <c r="G1907" s="7" t="s">
        <v>37</v>
      </c>
      <c r="H1907" s="7" t="s">
        <v>40</v>
      </c>
      <c r="I1907" s="8">
        <v>0.23599999999999999</v>
      </c>
      <c r="J1907" s="8">
        <v>0.32400000000000001</v>
      </c>
      <c r="K1907" s="8">
        <v>0.30299999999999999</v>
      </c>
      <c r="L1907" s="8">
        <v>0.627</v>
      </c>
      <c r="M1907" s="7">
        <v>26</v>
      </c>
      <c r="N1907" s="7">
        <v>104</v>
      </c>
      <c r="O1907" s="7">
        <v>89</v>
      </c>
      <c r="P1907" s="7">
        <v>11</v>
      </c>
      <c r="Q1907" s="7">
        <v>21</v>
      </c>
      <c r="R1907" s="7">
        <v>1</v>
      </c>
      <c r="S1907" s="7">
        <v>1</v>
      </c>
      <c r="T1907" s="7">
        <v>1</v>
      </c>
      <c r="U1907" s="7">
        <v>9</v>
      </c>
      <c r="V1907" s="7">
        <v>1</v>
      </c>
      <c r="W1907" s="7">
        <v>11</v>
      </c>
      <c r="X1907" s="7">
        <v>33</v>
      </c>
      <c r="Y1907" s="7">
        <v>1</v>
      </c>
      <c r="Z1907" s="7">
        <v>0</v>
      </c>
      <c r="AA1907"/>
    </row>
    <row r="1908" spans="1:27" x14ac:dyDescent="0.25">
      <c r="A1908" s="24">
        <f t="shared" si="91"/>
        <v>1</v>
      </c>
      <c r="B1908" s="24" t="str">
        <f t="shared" si="89"/>
        <v/>
      </c>
      <c r="C1908" s="24" t="str">
        <f t="shared" si="90"/>
        <v/>
      </c>
      <c r="D1908" s="24">
        <v>2026</v>
      </c>
      <c r="E1908" s="7" t="s">
        <v>2049</v>
      </c>
      <c r="F1908" s="7" t="s">
        <v>2038</v>
      </c>
      <c r="G1908" s="7" t="s">
        <v>29</v>
      </c>
      <c r="H1908" s="7" t="s">
        <v>25</v>
      </c>
      <c r="I1908" s="8">
        <v>0.216</v>
      </c>
      <c r="J1908" s="8">
        <v>0.29299999999999998</v>
      </c>
      <c r="K1908" s="8">
        <v>0.29499999999999998</v>
      </c>
      <c r="L1908" s="8">
        <v>0.58799999999999997</v>
      </c>
      <c r="M1908" s="7">
        <v>26</v>
      </c>
      <c r="N1908" s="7">
        <v>100</v>
      </c>
      <c r="O1908" s="7">
        <v>88</v>
      </c>
      <c r="P1908" s="7">
        <v>11</v>
      </c>
      <c r="Q1908" s="7">
        <v>19</v>
      </c>
      <c r="R1908" s="7">
        <v>4</v>
      </c>
      <c r="S1908" s="7">
        <v>0</v>
      </c>
      <c r="T1908" s="7">
        <v>1</v>
      </c>
      <c r="U1908" s="7">
        <v>14</v>
      </c>
      <c r="V1908" s="7">
        <v>2</v>
      </c>
      <c r="W1908" s="7">
        <v>8</v>
      </c>
      <c r="X1908" s="7">
        <v>27</v>
      </c>
      <c r="Y1908" s="7">
        <v>0</v>
      </c>
      <c r="Z1908" s="7">
        <v>1</v>
      </c>
      <c r="AA1908"/>
    </row>
    <row r="1909" spans="1:27" x14ac:dyDescent="0.25">
      <c r="A1909" s="24" t="str">
        <f t="shared" si="91"/>
        <v/>
      </c>
      <c r="B1909" s="24" t="str">
        <f t="shared" si="89"/>
        <v/>
      </c>
      <c r="C1909" s="24" t="str">
        <f t="shared" si="90"/>
        <v/>
      </c>
      <c r="D1909" s="24">
        <v>2026</v>
      </c>
      <c r="E1909" s="7" t="s">
        <v>2050</v>
      </c>
      <c r="F1909" s="7" t="s">
        <v>2038</v>
      </c>
      <c r="G1909" s="7" t="s">
        <v>24</v>
      </c>
      <c r="H1909" s="7" t="s">
        <v>27</v>
      </c>
      <c r="I1909" s="8">
        <v>0.182</v>
      </c>
      <c r="J1909" s="8">
        <v>0.25</v>
      </c>
      <c r="K1909" s="8">
        <v>0.309</v>
      </c>
      <c r="L1909" s="8">
        <v>0.55900000000000005</v>
      </c>
      <c r="M1909" s="7">
        <v>35</v>
      </c>
      <c r="N1909" s="7">
        <v>123</v>
      </c>
      <c r="O1909" s="7">
        <v>110</v>
      </c>
      <c r="P1909" s="7">
        <v>20</v>
      </c>
      <c r="Q1909" s="7">
        <v>20</v>
      </c>
      <c r="R1909" s="7">
        <v>6</v>
      </c>
      <c r="S1909" s="7">
        <v>1</v>
      </c>
      <c r="T1909" s="7">
        <v>2</v>
      </c>
      <c r="U1909" s="7">
        <v>9</v>
      </c>
      <c r="V1909" s="7">
        <v>4</v>
      </c>
      <c r="W1909" s="7">
        <v>6</v>
      </c>
      <c r="X1909" s="7">
        <v>44</v>
      </c>
      <c r="Y1909" s="7">
        <v>2</v>
      </c>
      <c r="Z1909" s="7">
        <v>3</v>
      </c>
      <c r="AA1909"/>
    </row>
    <row r="1910" spans="1:27" x14ac:dyDescent="0.25">
      <c r="A1910" s="24" t="str">
        <f t="shared" si="91"/>
        <v/>
      </c>
      <c r="B1910" s="24" t="str">
        <f t="shared" si="89"/>
        <v/>
      </c>
      <c r="C1910" s="24" t="str">
        <f t="shared" si="90"/>
        <v/>
      </c>
      <c r="D1910" s="24">
        <v>2026</v>
      </c>
      <c r="E1910" s="7" t="s">
        <v>2052</v>
      </c>
      <c r="F1910" s="7" t="s">
        <v>2038</v>
      </c>
      <c r="G1910" s="7" t="s">
        <v>47</v>
      </c>
      <c r="H1910" s="7" t="s">
        <v>35</v>
      </c>
      <c r="I1910" s="8">
        <v>0.17599999999999999</v>
      </c>
      <c r="J1910" s="8">
        <v>0.222</v>
      </c>
      <c r="K1910" s="8">
        <v>0.23499999999999999</v>
      </c>
      <c r="L1910" s="8">
        <v>0.45800000000000002</v>
      </c>
      <c r="M1910" s="7">
        <v>6</v>
      </c>
      <c r="N1910" s="7">
        <v>18</v>
      </c>
      <c r="O1910" s="7">
        <v>17</v>
      </c>
      <c r="P1910" s="7">
        <v>1</v>
      </c>
      <c r="Q1910" s="7">
        <v>3</v>
      </c>
      <c r="R1910" s="7">
        <v>1</v>
      </c>
      <c r="S1910" s="7">
        <v>0</v>
      </c>
      <c r="T1910" s="7">
        <v>0</v>
      </c>
      <c r="U1910" s="7">
        <v>0</v>
      </c>
      <c r="V1910" s="7">
        <v>0</v>
      </c>
      <c r="W1910" s="7">
        <v>1</v>
      </c>
      <c r="X1910" s="7">
        <v>7</v>
      </c>
      <c r="Y1910" s="7">
        <v>1</v>
      </c>
      <c r="Z1910" s="7">
        <v>0</v>
      </c>
      <c r="AA1910"/>
    </row>
    <row r="1911" spans="1:27" x14ac:dyDescent="0.25">
      <c r="A1911" s="24" t="str">
        <f t="shared" si="91"/>
        <v/>
      </c>
      <c r="B1911" s="24" t="str">
        <f t="shared" si="89"/>
        <v/>
      </c>
      <c r="C1911" s="24" t="str">
        <f t="shared" si="90"/>
        <v/>
      </c>
      <c r="D1911" s="24">
        <v>2026</v>
      </c>
      <c r="E1911" s="7" t="s">
        <v>2051</v>
      </c>
      <c r="F1911" s="7" t="s">
        <v>2038</v>
      </c>
      <c r="G1911" s="7" t="s">
        <v>47</v>
      </c>
      <c r="H1911" s="7" t="s">
        <v>38</v>
      </c>
      <c r="I1911" s="8">
        <v>0.14299999999999999</v>
      </c>
      <c r="J1911" s="8">
        <v>0.217</v>
      </c>
      <c r="K1911" s="8">
        <v>0.19</v>
      </c>
      <c r="L1911" s="8">
        <v>0.40799999999999997</v>
      </c>
      <c r="M1911" s="7">
        <v>11</v>
      </c>
      <c r="N1911" s="7">
        <v>26</v>
      </c>
      <c r="O1911" s="7">
        <v>21</v>
      </c>
      <c r="P1911" s="7">
        <v>3</v>
      </c>
      <c r="Q1911" s="7">
        <v>3</v>
      </c>
      <c r="R1911" s="7">
        <v>1</v>
      </c>
      <c r="S1911" s="7">
        <v>0</v>
      </c>
      <c r="T1911" s="7">
        <v>0</v>
      </c>
      <c r="U1911" s="7">
        <v>1</v>
      </c>
      <c r="V1911" s="7">
        <v>0</v>
      </c>
      <c r="W1911" s="7">
        <v>2</v>
      </c>
      <c r="X1911" s="7">
        <v>8</v>
      </c>
      <c r="Y1911" s="7">
        <v>0</v>
      </c>
      <c r="Z1911" s="7">
        <v>0</v>
      </c>
      <c r="AA1911"/>
    </row>
    <row r="1912" spans="1:27" x14ac:dyDescent="0.25">
      <c r="A1912" s="24">
        <f t="shared" si="91"/>
        <v>1</v>
      </c>
      <c r="B1912" s="24" t="str">
        <f t="shared" si="89"/>
        <v/>
      </c>
      <c r="C1912" s="24" t="str">
        <f t="shared" si="90"/>
        <v/>
      </c>
      <c r="D1912" s="24">
        <v>2026</v>
      </c>
      <c r="E1912" s="7" t="s">
        <v>2053</v>
      </c>
      <c r="F1912" s="7" t="s">
        <v>2038</v>
      </c>
      <c r="G1912" s="7" t="s">
        <v>29</v>
      </c>
      <c r="H1912" s="7" t="s">
        <v>30</v>
      </c>
      <c r="I1912" s="8">
        <v>0.11600000000000001</v>
      </c>
      <c r="J1912" s="8">
        <v>0.25</v>
      </c>
      <c r="K1912" s="8">
        <v>0.186</v>
      </c>
      <c r="L1912" s="8">
        <v>0.436</v>
      </c>
      <c r="M1912" s="7">
        <v>18</v>
      </c>
      <c r="N1912" s="7">
        <v>53</v>
      </c>
      <c r="O1912" s="7">
        <v>43</v>
      </c>
      <c r="P1912" s="7">
        <v>3</v>
      </c>
      <c r="Q1912" s="7">
        <v>5</v>
      </c>
      <c r="R1912" s="7">
        <v>0</v>
      </c>
      <c r="S1912" s="7">
        <v>0</v>
      </c>
      <c r="T1912" s="7">
        <v>1</v>
      </c>
      <c r="U1912" s="7">
        <v>3</v>
      </c>
      <c r="V1912" s="7">
        <v>0</v>
      </c>
      <c r="W1912" s="7">
        <v>8</v>
      </c>
      <c r="X1912" s="7">
        <v>21</v>
      </c>
      <c r="Y1912" s="7">
        <v>1</v>
      </c>
      <c r="Z1912" s="7">
        <v>1</v>
      </c>
      <c r="AA1912"/>
    </row>
    <row r="1913" spans="1:27" x14ac:dyDescent="0.25">
      <c r="A1913" s="24" t="str">
        <f t="shared" si="91"/>
        <v/>
      </c>
      <c r="B1913" s="24" t="str">
        <f t="shared" si="89"/>
        <v/>
      </c>
      <c r="C1913" s="24" t="str">
        <f t="shared" si="90"/>
        <v/>
      </c>
      <c r="D1913" s="24">
        <v>2026</v>
      </c>
      <c r="E1913" s="7" t="s">
        <v>2054</v>
      </c>
      <c r="F1913" s="7" t="s">
        <v>2038</v>
      </c>
      <c r="G1913" s="7" t="s">
        <v>37</v>
      </c>
      <c r="H1913" s="7" t="s">
        <v>35</v>
      </c>
      <c r="I1913" s="8">
        <v>0.1</v>
      </c>
      <c r="J1913" s="8">
        <v>0.35699999999999998</v>
      </c>
      <c r="K1913" s="8">
        <v>0.1</v>
      </c>
      <c r="L1913" s="8">
        <v>0.45700000000000002</v>
      </c>
      <c r="M1913" s="7">
        <v>9</v>
      </c>
      <c r="N1913" s="7">
        <v>15</v>
      </c>
      <c r="O1913" s="7">
        <v>10</v>
      </c>
      <c r="P1913" s="7">
        <v>2</v>
      </c>
      <c r="Q1913" s="7">
        <v>1</v>
      </c>
      <c r="R1913" s="7">
        <v>0</v>
      </c>
      <c r="S1913" s="7">
        <v>0</v>
      </c>
      <c r="T1913" s="7">
        <v>0</v>
      </c>
      <c r="U1913" s="7">
        <v>2</v>
      </c>
      <c r="V1913" s="7">
        <v>1</v>
      </c>
      <c r="W1913" s="7">
        <v>3</v>
      </c>
      <c r="X1913" s="7">
        <v>6</v>
      </c>
      <c r="Y1913" s="7">
        <v>1</v>
      </c>
      <c r="Z1913" s="7">
        <v>0</v>
      </c>
      <c r="AA1913"/>
    </row>
    <row r="1914" spans="1:27" x14ac:dyDescent="0.25">
      <c r="A1914" s="24">
        <f t="shared" si="91"/>
        <v>1</v>
      </c>
      <c r="B1914" s="24" t="str">
        <f t="shared" si="89"/>
        <v/>
      </c>
      <c r="C1914" s="24" t="str">
        <f t="shared" si="90"/>
        <v/>
      </c>
      <c r="D1914" s="24">
        <v>2026</v>
      </c>
      <c r="E1914" s="7" t="s">
        <v>2055</v>
      </c>
      <c r="F1914" s="7" t="s">
        <v>2038</v>
      </c>
      <c r="G1914" s="7" t="s">
        <v>29</v>
      </c>
      <c r="H1914" s="7" t="s">
        <v>25</v>
      </c>
      <c r="I1914" s="8">
        <v>0</v>
      </c>
      <c r="J1914" s="8">
        <v>0.5</v>
      </c>
      <c r="K1914" s="8">
        <v>0</v>
      </c>
      <c r="L1914" s="8">
        <v>0.5</v>
      </c>
      <c r="M1914" s="7">
        <v>3</v>
      </c>
      <c r="N1914" s="7">
        <v>11</v>
      </c>
      <c r="O1914" s="7">
        <v>4</v>
      </c>
      <c r="P1914" s="7">
        <v>4</v>
      </c>
      <c r="Q1914" s="7">
        <v>0</v>
      </c>
      <c r="R1914" s="7">
        <v>0</v>
      </c>
      <c r="S1914" s="7">
        <v>0</v>
      </c>
      <c r="T1914" s="7">
        <v>0</v>
      </c>
      <c r="U1914" s="7">
        <v>0</v>
      </c>
      <c r="V1914" s="7">
        <v>3</v>
      </c>
      <c r="W1914" s="7">
        <v>1</v>
      </c>
      <c r="X1914" s="7">
        <v>1</v>
      </c>
      <c r="Y1914" s="7">
        <v>1</v>
      </c>
      <c r="Z1914" s="7">
        <v>0</v>
      </c>
      <c r="AA1914"/>
    </row>
    <row r="1915" spans="1:27" x14ac:dyDescent="0.25">
      <c r="A1915" s="24" t="str">
        <f t="shared" si="91"/>
        <v/>
      </c>
      <c r="B1915" s="24" t="str">
        <f t="shared" si="89"/>
        <v/>
      </c>
      <c r="C1915" s="24" t="str">
        <f t="shared" si="90"/>
        <v/>
      </c>
      <c r="D1915" s="24">
        <v>2026</v>
      </c>
      <c r="E1915" s="7" t="s">
        <v>2056</v>
      </c>
      <c r="F1915" s="7" t="s">
        <v>2057</v>
      </c>
      <c r="G1915" s="7" t="s">
        <v>47</v>
      </c>
      <c r="H1915" s="7" t="s">
        <v>40</v>
      </c>
      <c r="I1915" s="8">
        <v>0.26800000000000002</v>
      </c>
      <c r="J1915" s="8">
        <v>0.32</v>
      </c>
      <c r="K1915" s="8">
        <v>0.38</v>
      </c>
      <c r="L1915" s="8">
        <v>0.7</v>
      </c>
      <c r="M1915" s="7">
        <v>52</v>
      </c>
      <c r="N1915" s="7">
        <v>225</v>
      </c>
      <c r="O1915" s="7">
        <v>205</v>
      </c>
      <c r="P1915" s="7">
        <v>26</v>
      </c>
      <c r="Q1915" s="7">
        <v>55</v>
      </c>
      <c r="R1915" s="7">
        <v>8</v>
      </c>
      <c r="S1915" s="7">
        <v>0</v>
      </c>
      <c r="T1915" s="7">
        <v>5</v>
      </c>
      <c r="U1915" s="7">
        <v>26</v>
      </c>
      <c r="V1915" s="7">
        <v>5</v>
      </c>
      <c r="W1915" s="7">
        <v>11</v>
      </c>
      <c r="X1915" s="7">
        <v>49</v>
      </c>
      <c r="Y1915" s="7">
        <v>5</v>
      </c>
      <c r="Z1915" s="7">
        <v>1</v>
      </c>
      <c r="AA1915"/>
    </row>
    <row r="1916" spans="1:27" x14ac:dyDescent="0.25">
      <c r="A1916" s="24" t="str">
        <f t="shared" si="91"/>
        <v/>
      </c>
      <c r="B1916" s="24" t="str">
        <f t="shared" si="89"/>
        <v/>
      </c>
      <c r="C1916" s="24">
        <f t="shared" si="90"/>
        <v>1</v>
      </c>
      <c r="D1916" s="24">
        <v>2026</v>
      </c>
      <c r="E1916" s="7" t="s">
        <v>2058</v>
      </c>
      <c r="F1916" s="7" t="s">
        <v>2057</v>
      </c>
      <c r="G1916" s="7" t="s">
        <v>37</v>
      </c>
      <c r="H1916" s="7" t="s">
        <v>35</v>
      </c>
      <c r="I1916" s="8">
        <v>0.26700000000000002</v>
      </c>
      <c r="J1916" s="8">
        <v>0.34899999999999998</v>
      </c>
      <c r="K1916" s="8">
        <v>0.42899999999999999</v>
      </c>
      <c r="L1916" s="8">
        <v>0.77700000000000002</v>
      </c>
      <c r="M1916" s="7">
        <v>53</v>
      </c>
      <c r="N1916" s="7">
        <v>240</v>
      </c>
      <c r="O1916" s="7">
        <v>210</v>
      </c>
      <c r="P1916" s="7">
        <v>39</v>
      </c>
      <c r="Q1916" s="7">
        <v>56</v>
      </c>
      <c r="R1916" s="7">
        <v>10</v>
      </c>
      <c r="S1916" s="7">
        <v>6</v>
      </c>
      <c r="T1916" s="7">
        <v>4</v>
      </c>
      <c r="U1916" s="7">
        <v>27</v>
      </c>
      <c r="V1916" s="7">
        <v>2</v>
      </c>
      <c r="W1916" s="7">
        <v>25</v>
      </c>
      <c r="X1916" s="7">
        <v>63</v>
      </c>
      <c r="Y1916" s="7">
        <v>13</v>
      </c>
      <c r="Z1916" s="7">
        <v>3</v>
      </c>
      <c r="AA1916"/>
    </row>
    <row r="1917" spans="1:27" x14ac:dyDescent="0.25">
      <c r="A1917" s="24" t="str">
        <f t="shared" si="91"/>
        <v/>
      </c>
      <c r="B1917" s="24" t="str">
        <f t="shared" si="89"/>
        <v/>
      </c>
      <c r="C1917" s="24" t="str">
        <f t="shared" si="90"/>
        <v/>
      </c>
      <c r="D1917" s="24">
        <v>2026</v>
      </c>
      <c r="E1917" s="7" t="s">
        <v>2059</v>
      </c>
      <c r="F1917" s="7" t="s">
        <v>2057</v>
      </c>
      <c r="G1917" s="7" t="s">
        <v>47</v>
      </c>
      <c r="H1917" s="7" t="s">
        <v>27</v>
      </c>
      <c r="I1917" s="8">
        <v>0.248</v>
      </c>
      <c r="J1917" s="8">
        <v>0.33100000000000002</v>
      </c>
      <c r="K1917" s="8">
        <v>0.35899999999999999</v>
      </c>
      <c r="L1917" s="8">
        <v>0.69099999999999995</v>
      </c>
      <c r="M1917" s="7">
        <v>44</v>
      </c>
      <c r="N1917" s="7">
        <v>178</v>
      </c>
      <c r="O1917" s="7">
        <v>153</v>
      </c>
      <c r="P1917" s="7">
        <v>17</v>
      </c>
      <c r="Q1917" s="7">
        <v>38</v>
      </c>
      <c r="R1917" s="7">
        <v>7</v>
      </c>
      <c r="S1917" s="7">
        <v>2</v>
      </c>
      <c r="T1917" s="7">
        <v>2</v>
      </c>
      <c r="U1917" s="7">
        <v>25</v>
      </c>
      <c r="V1917" s="7">
        <v>4</v>
      </c>
      <c r="W1917" s="7">
        <v>16</v>
      </c>
      <c r="X1917" s="7">
        <v>44</v>
      </c>
      <c r="Y1917" s="7">
        <v>3</v>
      </c>
      <c r="Z1917" s="7">
        <v>0</v>
      </c>
      <c r="AA1917"/>
    </row>
    <row r="1918" spans="1:27" x14ac:dyDescent="0.25">
      <c r="A1918" s="24">
        <f t="shared" si="91"/>
        <v>1</v>
      </c>
      <c r="B1918" s="24" t="str">
        <f t="shared" si="89"/>
        <v/>
      </c>
      <c r="C1918" s="24" t="str">
        <f t="shared" si="90"/>
        <v/>
      </c>
      <c r="D1918" s="24">
        <v>2026</v>
      </c>
      <c r="E1918" s="7" t="s">
        <v>2060</v>
      </c>
      <c r="F1918" s="7" t="s">
        <v>2057</v>
      </c>
      <c r="G1918" s="7" t="s">
        <v>29</v>
      </c>
      <c r="H1918" s="7" t="s">
        <v>42</v>
      </c>
      <c r="I1918" s="8">
        <v>0.24399999999999999</v>
      </c>
      <c r="J1918" s="8">
        <v>0.376</v>
      </c>
      <c r="K1918" s="8">
        <v>0.34</v>
      </c>
      <c r="L1918" s="8">
        <v>0.71599999999999997</v>
      </c>
      <c r="M1918" s="7">
        <v>52</v>
      </c>
      <c r="N1918" s="7">
        <v>198</v>
      </c>
      <c r="O1918" s="7">
        <v>156</v>
      </c>
      <c r="P1918" s="7">
        <v>25</v>
      </c>
      <c r="Q1918" s="7">
        <v>38</v>
      </c>
      <c r="R1918" s="7">
        <v>9</v>
      </c>
      <c r="S1918" s="7">
        <v>0</v>
      </c>
      <c r="T1918" s="7">
        <v>2</v>
      </c>
      <c r="U1918" s="7">
        <v>17</v>
      </c>
      <c r="V1918" s="7">
        <v>9</v>
      </c>
      <c r="W1918" s="7">
        <v>26</v>
      </c>
      <c r="X1918" s="7">
        <v>38</v>
      </c>
      <c r="Y1918" s="7">
        <v>6</v>
      </c>
      <c r="Z1918" s="7">
        <v>1</v>
      </c>
      <c r="AA1918"/>
    </row>
    <row r="1919" spans="1:27" x14ac:dyDescent="0.25">
      <c r="A1919" s="24">
        <f t="shared" si="91"/>
        <v>1</v>
      </c>
      <c r="B1919" s="24" t="str">
        <f t="shared" si="89"/>
        <v/>
      </c>
      <c r="C1919" s="24" t="str">
        <f t="shared" si="90"/>
        <v/>
      </c>
      <c r="D1919" s="24">
        <v>2026</v>
      </c>
      <c r="E1919" s="7" t="s">
        <v>2061</v>
      </c>
      <c r="F1919" s="7" t="s">
        <v>2057</v>
      </c>
      <c r="G1919" s="7" t="s">
        <v>29</v>
      </c>
      <c r="H1919" s="7" t="s">
        <v>30</v>
      </c>
      <c r="I1919" s="8">
        <v>0.22500000000000001</v>
      </c>
      <c r="J1919" s="8">
        <v>0.30199999999999999</v>
      </c>
      <c r="K1919" s="8">
        <v>0.32600000000000001</v>
      </c>
      <c r="L1919" s="8">
        <v>0.628</v>
      </c>
      <c r="M1919" s="7">
        <v>48</v>
      </c>
      <c r="N1919" s="7">
        <v>203</v>
      </c>
      <c r="O1919" s="7">
        <v>178</v>
      </c>
      <c r="P1919" s="7">
        <v>23</v>
      </c>
      <c r="Q1919" s="7">
        <v>40</v>
      </c>
      <c r="R1919" s="7">
        <v>5</v>
      </c>
      <c r="S1919" s="7">
        <v>2</v>
      </c>
      <c r="T1919" s="7">
        <v>3</v>
      </c>
      <c r="U1919" s="7">
        <v>20</v>
      </c>
      <c r="V1919" s="7">
        <v>2</v>
      </c>
      <c r="W1919" s="7">
        <v>19</v>
      </c>
      <c r="X1919" s="7">
        <v>12</v>
      </c>
      <c r="Y1919" s="7">
        <v>2</v>
      </c>
      <c r="Z1919" s="7">
        <v>2</v>
      </c>
      <c r="AA1919"/>
    </row>
    <row r="1920" spans="1:27" x14ac:dyDescent="0.25">
      <c r="A1920" s="24">
        <f t="shared" si="91"/>
        <v>1</v>
      </c>
      <c r="B1920" s="24" t="str">
        <f t="shared" si="89"/>
        <v/>
      </c>
      <c r="C1920" s="24" t="str">
        <f t="shared" si="90"/>
        <v/>
      </c>
      <c r="D1920" s="24">
        <v>2026</v>
      </c>
      <c r="E1920" s="7" t="s">
        <v>2062</v>
      </c>
      <c r="F1920" s="7" t="s">
        <v>2057</v>
      </c>
      <c r="G1920" s="7" t="s">
        <v>29</v>
      </c>
      <c r="H1920" s="7" t="s">
        <v>25</v>
      </c>
      <c r="I1920" s="8">
        <v>0.214</v>
      </c>
      <c r="J1920" s="8">
        <v>0.29499999999999998</v>
      </c>
      <c r="K1920" s="8">
        <v>0.315</v>
      </c>
      <c r="L1920" s="8">
        <v>0.61</v>
      </c>
      <c r="M1920" s="7">
        <v>47</v>
      </c>
      <c r="N1920" s="7">
        <v>191</v>
      </c>
      <c r="O1920" s="7">
        <v>168</v>
      </c>
      <c r="P1920" s="7">
        <v>21</v>
      </c>
      <c r="Q1920" s="7">
        <v>36</v>
      </c>
      <c r="R1920" s="7">
        <v>11</v>
      </c>
      <c r="S1920" s="7">
        <v>0</v>
      </c>
      <c r="T1920" s="7">
        <v>2</v>
      </c>
      <c r="U1920" s="7">
        <v>16</v>
      </c>
      <c r="V1920" s="7">
        <v>5</v>
      </c>
      <c r="W1920" s="7">
        <v>15</v>
      </c>
      <c r="X1920" s="7">
        <v>42</v>
      </c>
      <c r="Y1920" s="7">
        <v>0</v>
      </c>
      <c r="Z1920" s="7">
        <v>1</v>
      </c>
      <c r="AA1920"/>
    </row>
    <row r="1921" spans="1:27" x14ac:dyDescent="0.25">
      <c r="A1921" s="24" t="str">
        <f t="shared" si="91"/>
        <v/>
      </c>
      <c r="B1921" s="24" t="str">
        <f t="shared" si="89"/>
        <v/>
      </c>
      <c r="C1921" s="24" t="str">
        <f t="shared" si="90"/>
        <v/>
      </c>
      <c r="D1921" s="24">
        <v>2026</v>
      </c>
      <c r="E1921" s="7" t="s">
        <v>2063</v>
      </c>
      <c r="F1921" s="7" t="s">
        <v>2057</v>
      </c>
      <c r="G1921" s="7" t="s">
        <v>24</v>
      </c>
      <c r="H1921" s="7" t="s">
        <v>33</v>
      </c>
      <c r="I1921" s="8">
        <v>0.19700000000000001</v>
      </c>
      <c r="J1921" s="8">
        <v>0.38200000000000001</v>
      </c>
      <c r="K1921" s="8">
        <v>0.28899999999999998</v>
      </c>
      <c r="L1921" s="8">
        <v>0.67</v>
      </c>
      <c r="M1921" s="7">
        <v>47</v>
      </c>
      <c r="N1921" s="7">
        <v>192</v>
      </c>
      <c r="O1921" s="7">
        <v>142</v>
      </c>
      <c r="P1921" s="7">
        <v>26</v>
      </c>
      <c r="Q1921" s="7">
        <v>28</v>
      </c>
      <c r="R1921" s="7">
        <v>7</v>
      </c>
      <c r="S1921" s="7">
        <v>0</v>
      </c>
      <c r="T1921" s="7">
        <v>2</v>
      </c>
      <c r="U1921" s="7">
        <v>16</v>
      </c>
      <c r="V1921" s="7">
        <v>15</v>
      </c>
      <c r="W1921" s="7">
        <v>28</v>
      </c>
      <c r="X1921" s="7">
        <v>36</v>
      </c>
      <c r="Y1921" s="7">
        <v>0</v>
      </c>
      <c r="Z1921" s="7">
        <v>4</v>
      </c>
      <c r="AA1921"/>
    </row>
    <row r="1922" spans="1:27" x14ac:dyDescent="0.25">
      <c r="A1922" s="24">
        <f t="shared" si="91"/>
        <v>1</v>
      </c>
      <c r="B1922" s="24" t="str">
        <f t="shared" ref="B1922:B1985" si="92">IF(COUNTIFS(Draft_Player,$E1922),COUNTIFS(Draft_Player,$E1922),"")</f>
        <v/>
      </c>
      <c r="C1922" s="24" t="str">
        <f t="shared" ref="C1922:C1985" si="93">IF(COUNTIFS(Transfers_Player,$E1922),COUNTIFS(Transfers_Player,$E1922),"")</f>
        <v/>
      </c>
      <c r="D1922" s="24">
        <v>2026</v>
      </c>
      <c r="E1922" s="7" t="s">
        <v>2064</v>
      </c>
      <c r="F1922" s="7" t="s">
        <v>2057</v>
      </c>
      <c r="G1922" s="7" t="s">
        <v>29</v>
      </c>
      <c r="H1922" s="7" t="s">
        <v>44</v>
      </c>
      <c r="I1922" s="8">
        <v>0.312</v>
      </c>
      <c r="J1922" s="8">
        <v>0.39300000000000002</v>
      </c>
      <c r="K1922" s="8">
        <v>0.60199999999999998</v>
      </c>
      <c r="L1922" s="8">
        <v>0.995</v>
      </c>
      <c r="M1922" s="7">
        <v>31</v>
      </c>
      <c r="N1922" s="7">
        <v>107</v>
      </c>
      <c r="O1922" s="7">
        <v>93</v>
      </c>
      <c r="P1922" s="7">
        <v>16</v>
      </c>
      <c r="Q1922" s="7">
        <v>29</v>
      </c>
      <c r="R1922" s="7">
        <v>4</v>
      </c>
      <c r="S1922" s="7">
        <v>1</v>
      </c>
      <c r="T1922" s="7">
        <v>7</v>
      </c>
      <c r="U1922" s="7">
        <v>25</v>
      </c>
      <c r="V1922" s="7">
        <v>3</v>
      </c>
      <c r="W1922" s="7">
        <v>10</v>
      </c>
      <c r="X1922" s="7">
        <v>18</v>
      </c>
      <c r="Y1922" s="7">
        <v>0</v>
      </c>
      <c r="Z1922" s="7">
        <v>1</v>
      </c>
      <c r="AA1922"/>
    </row>
    <row r="1923" spans="1:27" x14ac:dyDescent="0.25">
      <c r="A1923" s="24">
        <f t="shared" ref="A1923:A1986" si="94">IF(OR(G1923="SR", G1923="GR"), 1, "")</f>
        <v>1</v>
      </c>
      <c r="B1923" s="24" t="str">
        <f t="shared" si="92"/>
        <v/>
      </c>
      <c r="C1923" s="24" t="str">
        <f t="shared" si="93"/>
        <v/>
      </c>
      <c r="D1923" s="24">
        <v>2026</v>
      </c>
      <c r="E1923" s="7" t="s">
        <v>2065</v>
      </c>
      <c r="F1923" s="7" t="s">
        <v>2057</v>
      </c>
      <c r="G1923" s="7" t="s">
        <v>29</v>
      </c>
      <c r="H1923" s="7" t="s">
        <v>33</v>
      </c>
      <c r="I1923" s="8">
        <v>0.29599999999999999</v>
      </c>
      <c r="J1923" s="8">
        <v>0.39400000000000002</v>
      </c>
      <c r="K1923" s="8">
        <v>0.35799999999999998</v>
      </c>
      <c r="L1923" s="8">
        <v>0.752</v>
      </c>
      <c r="M1923" s="7">
        <v>29</v>
      </c>
      <c r="N1923" s="7">
        <v>95</v>
      </c>
      <c r="O1923" s="7">
        <v>81</v>
      </c>
      <c r="P1923" s="7">
        <v>13</v>
      </c>
      <c r="Q1923" s="7">
        <v>24</v>
      </c>
      <c r="R1923" s="7">
        <v>2</v>
      </c>
      <c r="S1923" s="7">
        <v>0</v>
      </c>
      <c r="T1923" s="7">
        <v>1</v>
      </c>
      <c r="U1923" s="7">
        <v>12</v>
      </c>
      <c r="V1923" s="7">
        <v>1</v>
      </c>
      <c r="W1923" s="7">
        <v>12</v>
      </c>
      <c r="X1923" s="7">
        <v>16</v>
      </c>
      <c r="Y1923" s="7">
        <v>0</v>
      </c>
      <c r="Z1923" s="7">
        <v>0</v>
      </c>
      <c r="AA1923"/>
    </row>
    <row r="1924" spans="1:27" x14ac:dyDescent="0.25">
      <c r="A1924" s="24" t="str">
        <f t="shared" si="94"/>
        <v/>
      </c>
      <c r="B1924" s="24" t="str">
        <f t="shared" si="92"/>
        <v/>
      </c>
      <c r="C1924" s="24" t="str">
        <f t="shared" si="93"/>
        <v/>
      </c>
      <c r="D1924" s="24">
        <v>2026</v>
      </c>
      <c r="E1924" s="7" t="s">
        <v>2066</v>
      </c>
      <c r="F1924" s="7" t="s">
        <v>2057</v>
      </c>
      <c r="G1924" s="7" t="s">
        <v>47</v>
      </c>
      <c r="H1924" s="7" t="s">
        <v>25</v>
      </c>
      <c r="I1924" s="8">
        <v>0.27400000000000002</v>
      </c>
      <c r="J1924" s="8">
        <v>0.34699999999999998</v>
      </c>
      <c r="K1924" s="8">
        <v>0.33900000000000002</v>
      </c>
      <c r="L1924" s="8">
        <v>0.68600000000000005</v>
      </c>
      <c r="M1924" s="7">
        <v>21</v>
      </c>
      <c r="N1924" s="7">
        <v>72</v>
      </c>
      <c r="O1924" s="7">
        <v>62</v>
      </c>
      <c r="P1924" s="7">
        <v>7</v>
      </c>
      <c r="Q1924" s="7">
        <v>17</v>
      </c>
      <c r="R1924" s="7">
        <v>4</v>
      </c>
      <c r="S1924" s="7">
        <v>0</v>
      </c>
      <c r="T1924" s="7">
        <v>0</v>
      </c>
      <c r="U1924" s="7">
        <v>3</v>
      </c>
      <c r="V1924" s="7">
        <v>2</v>
      </c>
      <c r="W1924" s="7">
        <v>6</v>
      </c>
      <c r="X1924" s="7">
        <v>13</v>
      </c>
      <c r="Y1924" s="7">
        <v>0</v>
      </c>
      <c r="Z1924" s="7">
        <v>0</v>
      </c>
      <c r="AA1924"/>
    </row>
    <row r="1925" spans="1:27" x14ac:dyDescent="0.25">
      <c r="A1925" s="24" t="str">
        <f t="shared" si="94"/>
        <v/>
      </c>
      <c r="B1925" s="24" t="str">
        <f t="shared" si="92"/>
        <v/>
      </c>
      <c r="C1925" s="24" t="str">
        <f t="shared" si="93"/>
        <v/>
      </c>
      <c r="D1925" s="24">
        <v>2026</v>
      </c>
      <c r="E1925" s="7" t="s">
        <v>2067</v>
      </c>
      <c r="F1925" s="7" t="s">
        <v>2057</v>
      </c>
      <c r="G1925" s="7" t="s">
        <v>24</v>
      </c>
      <c r="H1925" s="7" t="s">
        <v>25</v>
      </c>
      <c r="I1925" s="8">
        <v>0.25900000000000001</v>
      </c>
      <c r="J1925" s="8">
        <v>0.34399999999999997</v>
      </c>
      <c r="K1925" s="8">
        <v>0.51900000000000002</v>
      </c>
      <c r="L1925" s="8">
        <v>0.86199999999999999</v>
      </c>
      <c r="M1925" s="7">
        <v>15</v>
      </c>
      <c r="N1925" s="7">
        <v>65</v>
      </c>
      <c r="O1925" s="7">
        <v>54</v>
      </c>
      <c r="P1925" s="7">
        <v>7</v>
      </c>
      <c r="Q1925" s="7">
        <v>14</v>
      </c>
      <c r="R1925" s="7">
        <v>5</v>
      </c>
      <c r="S1925" s="7">
        <v>0</v>
      </c>
      <c r="T1925" s="7">
        <v>3</v>
      </c>
      <c r="U1925" s="7">
        <v>15</v>
      </c>
      <c r="V1925" s="7">
        <v>0</v>
      </c>
      <c r="W1925" s="7">
        <v>8</v>
      </c>
      <c r="X1925" s="7">
        <v>21</v>
      </c>
      <c r="Y1925" s="7">
        <v>0</v>
      </c>
      <c r="Z1925" s="7">
        <v>0</v>
      </c>
      <c r="AA1925"/>
    </row>
    <row r="1926" spans="1:27" x14ac:dyDescent="0.25">
      <c r="A1926" s="24" t="str">
        <f t="shared" si="94"/>
        <v/>
      </c>
      <c r="B1926" s="24" t="str">
        <f t="shared" si="92"/>
        <v/>
      </c>
      <c r="C1926" s="24" t="str">
        <f t="shared" si="93"/>
        <v/>
      </c>
      <c r="D1926" s="24">
        <v>2026</v>
      </c>
      <c r="E1926" s="7" t="s">
        <v>2068</v>
      </c>
      <c r="F1926" s="7" t="s">
        <v>2057</v>
      </c>
      <c r="G1926" s="7" t="s">
        <v>37</v>
      </c>
      <c r="H1926" s="7" t="s">
        <v>38</v>
      </c>
      <c r="I1926" s="8">
        <v>0.252</v>
      </c>
      <c r="J1926" s="8">
        <v>0.30599999999999999</v>
      </c>
      <c r="K1926" s="8">
        <v>0.38300000000000001</v>
      </c>
      <c r="L1926" s="8">
        <v>0.68899999999999995</v>
      </c>
      <c r="M1926" s="7">
        <v>37</v>
      </c>
      <c r="N1926" s="7">
        <v>125</v>
      </c>
      <c r="O1926" s="7">
        <v>115</v>
      </c>
      <c r="P1926" s="7">
        <v>13</v>
      </c>
      <c r="Q1926" s="7">
        <v>29</v>
      </c>
      <c r="R1926" s="7">
        <v>6</v>
      </c>
      <c r="S1926" s="7">
        <v>0</v>
      </c>
      <c r="T1926" s="7">
        <v>3</v>
      </c>
      <c r="U1926" s="7">
        <v>18</v>
      </c>
      <c r="V1926" s="7">
        <v>2</v>
      </c>
      <c r="W1926" s="7">
        <v>7</v>
      </c>
      <c r="X1926" s="7">
        <v>30</v>
      </c>
      <c r="Y1926" s="7">
        <v>0</v>
      </c>
      <c r="Z1926" s="7">
        <v>1</v>
      </c>
      <c r="AA1926"/>
    </row>
    <row r="1927" spans="1:27" x14ac:dyDescent="0.25">
      <c r="A1927" s="24" t="str">
        <f t="shared" si="94"/>
        <v/>
      </c>
      <c r="B1927" s="24" t="str">
        <f t="shared" si="92"/>
        <v/>
      </c>
      <c r="C1927" s="24" t="str">
        <f t="shared" si="93"/>
        <v/>
      </c>
      <c r="D1927" s="24">
        <v>2026</v>
      </c>
      <c r="E1927" s="7" t="s">
        <v>2069</v>
      </c>
      <c r="F1927" s="7" t="s">
        <v>2057</v>
      </c>
      <c r="G1927" s="7" t="s">
        <v>24</v>
      </c>
      <c r="H1927" s="7" t="s">
        <v>44</v>
      </c>
      <c r="I1927" s="8">
        <v>0.25</v>
      </c>
      <c r="J1927" s="8">
        <v>0.34499999999999997</v>
      </c>
      <c r="K1927" s="8">
        <v>0.39600000000000002</v>
      </c>
      <c r="L1927" s="8">
        <v>0.74099999999999999</v>
      </c>
      <c r="M1927" s="7">
        <v>15</v>
      </c>
      <c r="N1927" s="7">
        <v>57</v>
      </c>
      <c r="O1927" s="7">
        <v>48</v>
      </c>
      <c r="P1927" s="7">
        <v>6</v>
      </c>
      <c r="Q1927" s="7">
        <v>12</v>
      </c>
      <c r="R1927" s="7">
        <v>4</v>
      </c>
      <c r="S1927" s="7">
        <v>0</v>
      </c>
      <c r="T1927" s="7">
        <v>1</v>
      </c>
      <c r="U1927" s="7">
        <v>8</v>
      </c>
      <c r="V1927" s="7">
        <v>3</v>
      </c>
      <c r="W1927" s="7">
        <v>4</v>
      </c>
      <c r="X1927" s="7">
        <v>10</v>
      </c>
      <c r="Y1927" s="7">
        <v>0</v>
      </c>
      <c r="Z1927" s="7">
        <v>0</v>
      </c>
      <c r="AA1927"/>
    </row>
    <row r="1928" spans="1:27" x14ac:dyDescent="0.25">
      <c r="A1928" s="24" t="str">
        <f t="shared" si="94"/>
        <v/>
      </c>
      <c r="B1928" s="24" t="str">
        <f t="shared" si="92"/>
        <v/>
      </c>
      <c r="C1928" s="24">
        <f t="shared" si="93"/>
        <v>1</v>
      </c>
      <c r="D1928" s="24">
        <v>2026</v>
      </c>
      <c r="E1928" s="7" t="s">
        <v>2070</v>
      </c>
      <c r="F1928" s="7" t="s">
        <v>2057</v>
      </c>
      <c r="G1928" s="7" t="s">
        <v>24</v>
      </c>
      <c r="H1928" s="7" t="s">
        <v>44</v>
      </c>
      <c r="I1928" s="8">
        <v>0.22700000000000001</v>
      </c>
      <c r="J1928" s="8">
        <v>0.32900000000000001</v>
      </c>
      <c r="K1928" s="8">
        <v>0.28799999999999998</v>
      </c>
      <c r="L1928" s="8">
        <v>0.61699999999999999</v>
      </c>
      <c r="M1928" s="7">
        <v>23</v>
      </c>
      <c r="N1928" s="7">
        <v>76</v>
      </c>
      <c r="O1928" s="7">
        <v>66</v>
      </c>
      <c r="P1928" s="7">
        <v>7</v>
      </c>
      <c r="Q1928" s="7">
        <v>15</v>
      </c>
      <c r="R1928" s="7">
        <v>1</v>
      </c>
      <c r="S1928" s="7">
        <v>0</v>
      </c>
      <c r="T1928" s="7">
        <v>1</v>
      </c>
      <c r="U1928" s="7">
        <v>7</v>
      </c>
      <c r="V1928" s="7">
        <v>1</v>
      </c>
      <c r="W1928" s="7">
        <v>9</v>
      </c>
      <c r="X1928" s="7">
        <v>25</v>
      </c>
      <c r="Y1928" s="7">
        <v>0</v>
      </c>
      <c r="Z1928" s="7">
        <v>0</v>
      </c>
      <c r="AA1928"/>
    </row>
    <row r="1929" spans="1:27" x14ac:dyDescent="0.25">
      <c r="A1929" s="24" t="str">
        <f t="shared" si="94"/>
        <v/>
      </c>
      <c r="B1929" s="24" t="str">
        <f t="shared" si="92"/>
        <v/>
      </c>
      <c r="C1929" s="24" t="str">
        <f t="shared" si="93"/>
        <v/>
      </c>
      <c r="D1929" s="24">
        <v>2026</v>
      </c>
      <c r="E1929" s="7" t="s">
        <v>2071</v>
      </c>
      <c r="F1929" s="7" t="s">
        <v>2057</v>
      </c>
      <c r="G1929" s="7" t="s">
        <v>37</v>
      </c>
      <c r="H1929" s="7" t="s">
        <v>30</v>
      </c>
      <c r="I1929" s="8">
        <v>0.2</v>
      </c>
      <c r="J1929" s="8">
        <v>0.2</v>
      </c>
      <c r="K1929" s="8">
        <v>0.2</v>
      </c>
      <c r="L1929" s="8">
        <v>0.4</v>
      </c>
      <c r="M1929" s="7">
        <v>5</v>
      </c>
      <c r="N1929" s="7">
        <v>10</v>
      </c>
      <c r="O1929" s="7">
        <v>10</v>
      </c>
      <c r="P1929" s="7">
        <v>0</v>
      </c>
      <c r="Q1929" s="7">
        <v>2</v>
      </c>
      <c r="R1929" s="7">
        <v>0</v>
      </c>
      <c r="S1929" s="7">
        <v>0</v>
      </c>
      <c r="T1929" s="7">
        <v>0</v>
      </c>
      <c r="U1929" s="7">
        <v>0</v>
      </c>
      <c r="V1929" s="7">
        <v>0</v>
      </c>
      <c r="W1929" s="7">
        <v>0</v>
      </c>
      <c r="X1929" s="7">
        <v>1</v>
      </c>
      <c r="Y1929" s="7">
        <v>2</v>
      </c>
      <c r="Z1929" s="7">
        <v>0</v>
      </c>
      <c r="AA1929"/>
    </row>
    <row r="1930" spans="1:27" x14ac:dyDescent="0.25">
      <c r="A1930" s="24" t="str">
        <f t="shared" si="94"/>
        <v/>
      </c>
      <c r="B1930" s="24" t="str">
        <f t="shared" si="92"/>
        <v/>
      </c>
      <c r="C1930" s="24" t="str">
        <f t="shared" si="93"/>
        <v/>
      </c>
      <c r="D1930" s="24">
        <v>2026</v>
      </c>
      <c r="E1930" s="7" t="s">
        <v>2072</v>
      </c>
      <c r="F1930" s="7" t="s">
        <v>2057</v>
      </c>
      <c r="G1930" s="7" t="s">
        <v>24</v>
      </c>
      <c r="H1930" s="7" t="s">
        <v>44</v>
      </c>
      <c r="I1930" s="8">
        <v>0.17</v>
      </c>
      <c r="J1930" s="8">
        <v>0.27900000000000003</v>
      </c>
      <c r="K1930" s="8">
        <v>0.28299999999999997</v>
      </c>
      <c r="L1930" s="8">
        <v>0.56200000000000006</v>
      </c>
      <c r="M1930" s="7">
        <v>21</v>
      </c>
      <c r="N1930" s="7">
        <v>61</v>
      </c>
      <c r="O1930" s="7">
        <v>53</v>
      </c>
      <c r="P1930" s="7">
        <v>9</v>
      </c>
      <c r="Q1930" s="7">
        <v>9</v>
      </c>
      <c r="R1930" s="7">
        <v>3</v>
      </c>
      <c r="S1930" s="7">
        <v>0</v>
      </c>
      <c r="T1930" s="7">
        <v>1</v>
      </c>
      <c r="U1930" s="7">
        <v>5</v>
      </c>
      <c r="V1930" s="7">
        <v>7</v>
      </c>
      <c r="W1930" s="7">
        <v>1</v>
      </c>
      <c r="X1930" s="7">
        <v>24</v>
      </c>
      <c r="Y1930" s="7">
        <v>0</v>
      </c>
      <c r="Z1930" s="7">
        <v>0</v>
      </c>
      <c r="AA1930"/>
    </row>
    <row r="1931" spans="1:27" x14ac:dyDescent="0.25">
      <c r="A1931" s="24" t="str">
        <f t="shared" si="94"/>
        <v/>
      </c>
      <c r="B1931" s="24" t="str">
        <f t="shared" si="92"/>
        <v/>
      </c>
      <c r="C1931" s="24" t="str">
        <f t="shared" si="93"/>
        <v/>
      </c>
      <c r="D1931" s="24">
        <v>2026</v>
      </c>
      <c r="E1931" s="7" t="s">
        <v>2073</v>
      </c>
      <c r="F1931" s="7" t="s">
        <v>2057</v>
      </c>
      <c r="G1931" s="7" t="s">
        <v>24</v>
      </c>
      <c r="H1931" s="7" t="s">
        <v>38</v>
      </c>
      <c r="I1931" s="8">
        <v>0.105</v>
      </c>
      <c r="J1931" s="8">
        <v>0.182</v>
      </c>
      <c r="K1931" s="8">
        <v>0.158</v>
      </c>
      <c r="L1931" s="8">
        <v>0.34</v>
      </c>
      <c r="M1931" s="7">
        <v>10</v>
      </c>
      <c r="N1931" s="7">
        <v>24</v>
      </c>
      <c r="O1931" s="7">
        <v>19</v>
      </c>
      <c r="P1931" s="7">
        <v>2</v>
      </c>
      <c r="Q1931" s="7">
        <v>2</v>
      </c>
      <c r="R1931" s="7">
        <v>1</v>
      </c>
      <c r="S1931" s="7">
        <v>0</v>
      </c>
      <c r="T1931" s="7">
        <v>0</v>
      </c>
      <c r="U1931" s="7">
        <v>1</v>
      </c>
      <c r="V1931" s="7">
        <v>1</v>
      </c>
      <c r="W1931" s="7">
        <v>1</v>
      </c>
      <c r="X1931" s="7">
        <v>6</v>
      </c>
      <c r="Y1931" s="7">
        <v>3</v>
      </c>
      <c r="Z1931" s="7">
        <v>0</v>
      </c>
      <c r="AA1931"/>
    </row>
    <row r="1932" spans="1:27" x14ac:dyDescent="0.25">
      <c r="A1932" s="24" t="str">
        <f t="shared" si="94"/>
        <v/>
      </c>
      <c r="B1932" s="24" t="str">
        <f t="shared" si="92"/>
        <v/>
      </c>
      <c r="C1932" s="24" t="str">
        <f t="shared" si="93"/>
        <v/>
      </c>
      <c r="D1932" s="24">
        <v>2026</v>
      </c>
      <c r="E1932" s="7" t="s">
        <v>2074</v>
      </c>
      <c r="F1932" s="7" t="s">
        <v>2057</v>
      </c>
      <c r="G1932" s="7" t="s">
        <v>47</v>
      </c>
      <c r="H1932" s="7" t="s">
        <v>38</v>
      </c>
      <c r="I1932" s="8">
        <v>0</v>
      </c>
      <c r="J1932" s="8">
        <v>0.125</v>
      </c>
      <c r="K1932" s="8">
        <v>0</v>
      </c>
      <c r="L1932" s="8">
        <v>0.125</v>
      </c>
      <c r="M1932" s="7">
        <v>2</v>
      </c>
      <c r="N1932" s="7">
        <v>8</v>
      </c>
      <c r="O1932" s="7">
        <v>7</v>
      </c>
      <c r="P1932" s="7">
        <v>0</v>
      </c>
      <c r="Q1932" s="7">
        <v>0</v>
      </c>
      <c r="R1932" s="7">
        <v>0</v>
      </c>
      <c r="S1932" s="7">
        <v>0</v>
      </c>
      <c r="T1932" s="7">
        <v>0</v>
      </c>
      <c r="U1932" s="7">
        <v>0</v>
      </c>
      <c r="V1932" s="7">
        <v>0</v>
      </c>
      <c r="W1932" s="7">
        <v>1</v>
      </c>
      <c r="X1932" s="7">
        <v>4</v>
      </c>
      <c r="Y1932" s="7">
        <v>0</v>
      </c>
      <c r="Z1932" s="7">
        <v>0</v>
      </c>
      <c r="AA1932"/>
    </row>
    <row r="1933" spans="1:27" x14ac:dyDescent="0.25">
      <c r="A1933" s="24" t="str">
        <f t="shared" si="94"/>
        <v/>
      </c>
      <c r="B1933" s="24" t="str">
        <f t="shared" si="92"/>
        <v/>
      </c>
      <c r="C1933" s="24">
        <f t="shared" si="93"/>
        <v>1</v>
      </c>
      <c r="D1933" s="24">
        <v>2026</v>
      </c>
      <c r="E1933" s="7" t="s">
        <v>2075</v>
      </c>
      <c r="F1933" s="7" t="s">
        <v>2057</v>
      </c>
      <c r="G1933" s="7" t="s">
        <v>37</v>
      </c>
      <c r="H1933" s="7" t="s">
        <v>64</v>
      </c>
      <c r="I1933" s="8">
        <v>0</v>
      </c>
      <c r="J1933" s="8">
        <v>0</v>
      </c>
      <c r="K1933" s="8">
        <v>0</v>
      </c>
      <c r="L1933" s="8">
        <v>0</v>
      </c>
      <c r="M1933" s="7">
        <v>1</v>
      </c>
      <c r="N1933" s="7">
        <v>1</v>
      </c>
      <c r="O1933" s="7">
        <v>1</v>
      </c>
      <c r="P1933" s="7">
        <v>0</v>
      </c>
      <c r="Q1933" s="7">
        <v>0</v>
      </c>
      <c r="R1933" s="7">
        <v>0</v>
      </c>
      <c r="S1933" s="7">
        <v>0</v>
      </c>
      <c r="T1933" s="7">
        <v>0</v>
      </c>
      <c r="U1933" s="7">
        <v>0</v>
      </c>
      <c r="V1933" s="7">
        <v>0</v>
      </c>
      <c r="W1933" s="7">
        <v>0</v>
      </c>
      <c r="X1933" s="7">
        <v>0</v>
      </c>
      <c r="Y1933" s="7">
        <v>0</v>
      </c>
      <c r="Z1933" s="7">
        <v>0</v>
      </c>
      <c r="AA1933"/>
    </row>
    <row r="1934" spans="1:27" x14ac:dyDescent="0.25">
      <c r="A1934" s="24" t="str">
        <f t="shared" si="94"/>
        <v/>
      </c>
      <c r="B1934" s="24" t="str">
        <f t="shared" si="92"/>
        <v/>
      </c>
      <c r="C1934" s="24" t="str">
        <f t="shared" si="93"/>
        <v/>
      </c>
      <c r="D1934" s="24">
        <v>2026</v>
      </c>
      <c r="E1934" s="7" t="s">
        <v>2076</v>
      </c>
      <c r="F1934" s="7" t="s">
        <v>2057</v>
      </c>
      <c r="G1934" s="7" t="s">
        <v>24</v>
      </c>
      <c r="H1934" s="7" t="s">
        <v>64</v>
      </c>
      <c r="I1934" s="8">
        <v>0</v>
      </c>
      <c r="J1934" s="8">
        <v>0.25</v>
      </c>
      <c r="K1934" s="8">
        <v>0</v>
      </c>
      <c r="L1934" s="8">
        <v>0.25</v>
      </c>
      <c r="M1934" s="7">
        <v>2</v>
      </c>
      <c r="N1934" s="7">
        <v>4</v>
      </c>
      <c r="O1934" s="7">
        <v>3</v>
      </c>
      <c r="P1934" s="7">
        <v>0</v>
      </c>
      <c r="Q1934" s="7">
        <v>0</v>
      </c>
      <c r="R1934" s="7">
        <v>0</v>
      </c>
      <c r="S1934" s="7">
        <v>0</v>
      </c>
      <c r="T1934" s="7">
        <v>0</v>
      </c>
      <c r="U1934" s="7">
        <v>0</v>
      </c>
      <c r="V1934" s="7">
        <v>0</v>
      </c>
      <c r="W1934" s="7">
        <v>1</v>
      </c>
      <c r="X1934" s="7">
        <v>2</v>
      </c>
      <c r="Y1934" s="7">
        <v>0</v>
      </c>
      <c r="Z1934" s="7">
        <v>0</v>
      </c>
      <c r="AA1934"/>
    </row>
    <row r="1935" spans="1:27" x14ac:dyDescent="0.25">
      <c r="A1935" s="24" t="str">
        <f t="shared" si="94"/>
        <v/>
      </c>
      <c r="B1935" s="24" t="str">
        <f t="shared" si="92"/>
        <v/>
      </c>
      <c r="C1935" s="24" t="str">
        <f t="shared" si="93"/>
        <v/>
      </c>
      <c r="D1935" s="24">
        <v>2026</v>
      </c>
      <c r="E1935" s="7" t="s">
        <v>2077</v>
      </c>
      <c r="F1935" s="7" t="s">
        <v>2078</v>
      </c>
      <c r="G1935" s="7" t="s">
        <v>24</v>
      </c>
      <c r="H1935" s="7" t="s">
        <v>25</v>
      </c>
      <c r="I1935" s="8">
        <v>0.30599999999999999</v>
      </c>
      <c r="J1935" s="8">
        <v>0.436</v>
      </c>
      <c r="K1935" s="8">
        <v>0.33900000000000002</v>
      </c>
      <c r="L1935" s="8">
        <v>0.77500000000000002</v>
      </c>
      <c r="M1935" s="7">
        <v>42</v>
      </c>
      <c r="N1935" s="7">
        <v>159</v>
      </c>
      <c r="O1935" s="7">
        <v>124</v>
      </c>
      <c r="P1935" s="7">
        <v>32</v>
      </c>
      <c r="Q1935" s="7">
        <v>38</v>
      </c>
      <c r="R1935" s="7">
        <v>4</v>
      </c>
      <c r="S1935" s="7">
        <v>0</v>
      </c>
      <c r="T1935" s="7">
        <v>0</v>
      </c>
      <c r="U1935" s="7">
        <v>17</v>
      </c>
      <c r="V1935" s="7">
        <v>8</v>
      </c>
      <c r="W1935" s="7">
        <v>22</v>
      </c>
      <c r="X1935" s="7">
        <v>21</v>
      </c>
      <c r="Y1935" s="7">
        <v>0</v>
      </c>
      <c r="Z1935" s="7">
        <v>0</v>
      </c>
      <c r="AA1935"/>
    </row>
    <row r="1936" spans="1:27" x14ac:dyDescent="0.25">
      <c r="A1936" s="24" t="str">
        <f t="shared" si="94"/>
        <v/>
      </c>
      <c r="B1936" s="24" t="str">
        <f t="shared" si="92"/>
        <v/>
      </c>
      <c r="C1936" s="24" t="str">
        <f t="shared" si="93"/>
        <v/>
      </c>
      <c r="D1936" s="24">
        <v>2026</v>
      </c>
      <c r="E1936" s="7" t="s">
        <v>2079</v>
      </c>
      <c r="F1936" s="7" t="s">
        <v>2078</v>
      </c>
      <c r="G1936" s="7" t="s">
        <v>37</v>
      </c>
      <c r="H1936" s="7" t="s">
        <v>40</v>
      </c>
      <c r="I1936" s="8">
        <v>0.28799999999999998</v>
      </c>
      <c r="J1936" s="8">
        <v>0.36099999999999999</v>
      </c>
      <c r="K1936" s="8">
        <v>0.40500000000000003</v>
      </c>
      <c r="L1936" s="8">
        <v>0.76600000000000001</v>
      </c>
      <c r="M1936" s="7">
        <v>52</v>
      </c>
      <c r="N1936" s="7">
        <v>233</v>
      </c>
      <c r="O1936" s="7">
        <v>205</v>
      </c>
      <c r="P1936" s="7">
        <v>33</v>
      </c>
      <c r="Q1936" s="7">
        <v>59</v>
      </c>
      <c r="R1936" s="7">
        <v>14</v>
      </c>
      <c r="S1936" s="7">
        <v>2</v>
      </c>
      <c r="T1936" s="7">
        <v>2</v>
      </c>
      <c r="U1936" s="7">
        <v>21</v>
      </c>
      <c r="V1936" s="7">
        <v>3</v>
      </c>
      <c r="W1936" s="7">
        <v>21</v>
      </c>
      <c r="X1936" s="7">
        <v>49</v>
      </c>
      <c r="Y1936" s="7">
        <v>4</v>
      </c>
      <c r="Z1936" s="7">
        <v>0</v>
      </c>
      <c r="AA1936"/>
    </row>
    <row r="1937" spans="1:27" x14ac:dyDescent="0.25">
      <c r="A1937" s="24" t="str">
        <f t="shared" si="94"/>
        <v/>
      </c>
      <c r="B1937" s="24" t="str">
        <f t="shared" si="92"/>
        <v/>
      </c>
      <c r="C1937" s="24" t="str">
        <f t="shared" si="93"/>
        <v/>
      </c>
      <c r="D1937" s="24">
        <v>2026</v>
      </c>
      <c r="E1937" s="7" t="s">
        <v>2080</v>
      </c>
      <c r="F1937" s="7" t="s">
        <v>2078</v>
      </c>
      <c r="G1937" s="7" t="s">
        <v>37</v>
      </c>
      <c r="H1937" s="7" t="s">
        <v>35</v>
      </c>
      <c r="I1937" s="8">
        <v>0.28100000000000003</v>
      </c>
      <c r="J1937" s="8">
        <v>0.39200000000000002</v>
      </c>
      <c r="K1937" s="8">
        <v>0.35199999999999998</v>
      </c>
      <c r="L1937" s="8">
        <v>0.74399999999999999</v>
      </c>
      <c r="M1937" s="7">
        <v>51</v>
      </c>
      <c r="N1937" s="7">
        <v>242</v>
      </c>
      <c r="O1937" s="7">
        <v>196</v>
      </c>
      <c r="P1937" s="7">
        <v>28</v>
      </c>
      <c r="Q1937" s="7">
        <v>55</v>
      </c>
      <c r="R1937" s="7">
        <v>12</v>
      </c>
      <c r="S1937" s="7">
        <v>1</v>
      </c>
      <c r="T1937" s="7">
        <v>0</v>
      </c>
      <c r="U1937" s="7">
        <v>20</v>
      </c>
      <c r="V1937" s="7">
        <v>7</v>
      </c>
      <c r="W1937" s="7">
        <v>31</v>
      </c>
      <c r="X1937" s="7">
        <v>36</v>
      </c>
      <c r="Y1937" s="7">
        <v>10</v>
      </c>
      <c r="Z1937" s="7">
        <v>2</v>
      </c>
      <c r="AA1937"/>
    </row>
    <row r="1938" spans="1:27" x14ac:dyDescent="0.25">
      <c r="A1938" s="24" t="str">
        <f t="shared" si="94"/>
        <v/>
      </c>
      <c r="B1938" s="24" t="str">
        <f t="shared" si="92"/>
        <v/>
      </c>
      <c r="C1938" s="24" t="str">
        <f t="shared" si="93"/>
        <v/>
      </c>
      <c r="D1938" s="24">
        <v>2026</v>
      </c>
      <c r="E1938" s="7" t="s">
        <v>2081</v>
      </c>
      <c r="F1938" s="7" t="s">
        <v>2078</v>
      </c>
      <c r="G1938" s="7" t="s">
        <v>37</v>
      </c>
      <c r="H1938" s="7" t="s">
        <v>44</v>
      </c>
      <c r="I1938" s="8">
        <v>0.27</v>
      </c>
      <c r="J1938" s="8">
        <v>0.42</v>
      </c>
      <c r="K1938" s="8">
        <v>0.38900000000000001</v>
      </c>
      <c r="L1938" s="8">
        <v>0.80900000000000005</v>
      </c>
      <c r="M1938" s="7">
        <v>52</v>
      </c>
      <c r="N1938" s="7">
        <v>240</v>
      </c>
      <c r="O1938" s="7">
        <v>185</v>
      </c>
      <c r="P1938" s="7">
        <v>24</v>
      </c>
      <c r="Q1938" s="7">
        <v>50</v>
      </c>
      <c r="R1938" s="7">
        <v>6</v>
      </c>
      <c r="S1938" s="7">
        <v>2</v>
      </c>
      <c r="T1938" s="7">
        <v>4</v>
      </c>
      <c r="U1938" s="7">
        <v>34</v>
      </c>
      <c r="V1938" s="7">
        <v>18</v>
      </c>
      <c r="W1938" s="7">
        <v>32</v>
      </c>
      <c r="X1938" s="7">
        <v>38</v>
      </c>
      <c r="Y1938" s="7">
        <v>2</v>
      </c>
      <c r="Z1938" s="7">
        <v>1</v>
      </c>
      <c r="AA1938"/>
    </row>
    <row r="1939" spans="1:27" x14ac:dyDescent="0.25">
      <c r="A1939" s="24" t="str">
        <f t="shared" si="94"/>
        <v/>
      </c>
      <c r="B1939" s="24" t="str">
        <f t="shared" si="92"/>
        <v/>
      </c>
      <c r="C1939" s="24" t="str">
        <f t="shared" si="93"/>
        <v/>
      </c>
      <c r="D1939" s="24">
        <v>2026</v>
      </c>
      <c r="E1939" s="7" t="s">
        <v>2082</v>
      </c>
      <c r="F1939" s="7" t="s">
        <v>2078</v>
      </c>
      <c r="G1939" s="7" t="s">
        <v>37</v>
      </c>
      <c r="H1939" s="7" t="s">
        <v>33</v>
      </c>
      <c r="I1939" s="8">
        <v>0.25600000000000001</v>
      </c>
      <c r="J1939" s="8">
        <v>0.40699999999999997</v>
      </c>
      <c r="K1939" s="8">
        <v>0.32</v>
      </c>
      <c r="L1939" s="8">
        <v>0.72699999999999998</v>
      </c>
      <c r="M1939" s="7">
        <v>41</v>
      </c>
      <c r="N1939" s="7">
        <v>171</v>
      </c>
      <c r="O1939" s="7">
        <v>125</v>
      </c>
      <c r="P1939" s="7">
        <v>21</v>
      </c>
      <c r="Q1939" s="7">
        <v>32</v>
      </c>
      <c r="R1939" s="7">
        <v>5</v>
      </c>
      <c r="S1939" s="7">
        <v>0</v>
      </c>
      <c r="T1939" s="7">
        <v>1</v>
      </c>
      <c r="U1939" s="7">
        <v>20</v>
      </c>
      <c r="V1939" s="7">
        <v>7</v>
      </c>
      <c r="W1939" s="7">
        <v>27</v>
      </c>
      <c r="X1939" s="7">
        <v>34</v>
      </c>
      <c r="Y1939" s="7">
        <v>5</v>
      </c>
      <c r="Z1939" s="7">
        <v>0</v>
      </c>
      <c r="AA1939"/>
    </row>
    <row r="1940" spans="1:27" x14ac:dyDescent="0.25">
      <c r="A1940" s="24" t="str">
        <f t="shared" si="94"/>
        <v/>
      </c>
      <c r="B1940" s="24" t="str">
        <f t="shared" si="92"/>
        <v/>
      </c>
      <c r="C1940" s="24" t="str">
        <f t="shared" si="93"/>
        <v/>
      </c>
      <c r="D1940" s="24">
        <v>2026</v>
      </c>
      <c r="E1940" s="7" t="s">
        <v>2083</v>
      </c>
      <c r="F1940" s="7" t="s">
        <v>2078</v>
      </c>
      <c r="G1940" s="7" t="s">
        <v>37</v>
      </c>
      <c r="H1940" s="7" t="s">
        <v>27</v>
      </c>
      <c r="I1940" s="8">
        <v>0.23200000000000001</v>
      </c>
      <c r="J1940" s="8">
        <v>0.36599999999999999</v>
      </c>
      <c r="K1940" s="8">
        <v>0.41299999999999998</v>
      </c>
      <c r="L1940" s="8">
        <v>0.77900000000000003</v>
      </c>
      <c r="M1940" s="7">
        <v>42</v>
      </c>
      <c r="N1940" s="7">
        <v>172</v>
      </c>
      <c r="O1940" s="7">
        <v>138</v>
      </c>
      <c r="P1940" s="7">
        <v>25</v>
      </c>
      <c r="Q1940" s="7">
        <v>32</v>
      </c>
      <c r="R1940" s="7">
        <v>4</v>
      </c>
      <c r="S1940" s="7">
        <v>3</v>
      </c>
      <c r="T1940" s="7">
        <v>5</v>
      </c>
      <c r="U1940" s="7">
        <v>22</v>
      </c>
      <c r="V1940" s="7">
        <v>10</v>
      </c>
      <c r="W1940" s="7">
        <v>21</v>
      </c>
      <c r="X1940" s="7">
        <v>39</v>
      </c>
      <c r="Y1940" s="7">
        <v>9</v>
      </c>
      <c r="Z1940" s="7">
        <v>0</v>
      </c>
      <c r="AA1940"/>
    </row>
    <row r="1941" spans="1:27" x14ac:dyDescent="0.25">
      <c r="A1941" s="24" t="str">
        <f t="shared" si="94"/>
        <v/>
      </c>
      <c r="B1941" s="24" t="str">
        <f t="shared" si="92"/>
        <v/>
      </c>
      <c r="C1941" s="24" t="str">
        <f t="shared" si="93"/>
        <v/>
      </c>
      <c r="D1941" s="24">
        <v>2026</v>
      </c>
      <c r="E1941" s="7" t="s">
        <v>2084</v>
      </c>
      <c r="F1941" s="7" t="s">
        <v>2078</v>
      </c>
      <c r="G1941" s="7" t="s">
        <v>37</v>
      </c>
      <c r="H1941" s="7" t="s">
        <v>42</v>
      </c>
      <c r="I1941" s="8">
        <v>0.17699999999999999</v>
      </c>
      <c r="J1941" s="8">
        <v>0.31900000000000001</v>
      </c>
      <c r="K1941" s="8">
        <v>0.20799999999999999</v>
      </c>
      <c r="L1941" s="8">
        <v>0.52800000000000002</v>
      </c>
      <c r="M1941" s="7">
        <v>40</v>
      </c>
      <c r="N1941" s="7">
        <v>121</v>
      </c>
      <c r="O1941" s="7">
        <v>96</v>
      </c>
      <c r="P1941" s="7">
        <v>13</v>
      </c>
      <c r="Q1941" s="7">
        <v>17</v>
      </c>
      <c r="R1941" s="7">
        <v>1</v>
      </c>
      <c r="S1941" s="7">
        <v>1</v>
      </c>
      <c r="T1941" s="7">
        <v>0</v>
      </c>
      <c r="U1941" s="7">
        <v>13</v>
      </c>
      <c r="V1941" s="7">
        <v>2</v>
      </c>
      <c r="W1941" s="7">
        <v>19</v>
      </c>
      <c r="X1941" s="7">
        <v>20</v>
      </c>
      <c r="Y1941" s="7">
        <v>1</v>
      </c>
      <c r="Z1941" s="7">
        <v>0</v>
      </c>
      <c r="AA1941"/>
    </row>
    <row r="1942" spans="1:27" x14ac:dyDescent="0.25">
      <c r="A1942" s="24">
        <f t="shared" si="94"/>
        <v>1</v>
      </c>
      <c r="B1942" s="24" t="str">
        <f t="shared" si="92"/>
        <v/>
      </c>
      <c r="C1942" s="24" t="str">
        <f t="shared" si="93"/>
        <v/>
      </c>
      <c r="D1942" s="24">
        <v>2026</v>
      </c>
      <c r="E1942" s="7" t="s">
        <v>2085</v>
      </c>
      <c r="F1942" s="7" t="s">
        <v>2078</v>
      </c>
      <c r="G1942" s="7" t="s">
        <v>29</v>
      </c>
      <c r="H1942" s="7" t="s">
        <v>25</v>
      </c>
      <c r="I1942" s="8">
        <v>0.35799999999999998</v>
      </c>
      <c r="J1942" s="8">
        <v>0.45600000000000002</v>
      </c>
      <c r="K1942" s="8">
        <v>0.49299999999999999</v>
      </c>
      <c r="L1942" s="8">
        <v>0.94799999999999995</v>
      </c>
      <c r="M1942" s="7">
        <v>21</v>
      </c>
      <c r="N1942" s="7">
        <v>79</v>
      </c>
      <c r="O1942" s="7">
        <v>67</v>
      </c>
      <c r="P1942" s="7">
        <v>11</v>
      </c>
      <c r="Q1942" s="7">
        <v>24</v>
      </c>
      <c r="R1942" s="7">
        <v>6</v>
      </c>
      <c r="S1942" s="7">
        <v>0</v>
      </c>
      <c r="T1942" s="7">
        <v>1</v>
      </c>
      <c r="U1942" s="7">
        <v>17</v>
      </c>
      <c r="V1942" s="7">
        <v>3</v>
      </c>
      <c r="W1942" s="7">
        <v>9</v>
      </c>
      <c r="X1942" s="7">
        <v>21</v>
      </c>
      <c r="Y1942" s="7">
        <v>1</v>
      </c>
      <c r="Z1942" s="7">
        <v>0</v>
      </c>
      <c r="AA1942"/>
    </row>
    <row r="1943" spans="1:27" x14ac:dyDescent="0.25">
      <c r="A1943" s="24" t="str">
        <f t="shared" si="94"/>
        <v/>
      </c>
      <c r="B1943" s="24" t="str">
        <f t="shared" si="92"/>
        <v/>
      </c>
      <c r="C1943" s="24" t="str">
        <f t="shared" si="93"/>
        <v/>
      </c>
      <c r="D1943" s="24">
        <v>2026</v>
      </c>
      <c r="E1943" s="7" t="s">
        <v>2086</v>
      </c>
      <c r="F1943" s="7" t="s">
        <v>2078</v>
      </c>
      <c r="G1943" s="7" t="s">
        <v>24</v>
      </c>
      <c r="H1943" s="7" t="s">
        <v>30</v>
      </c>
      <c r="I1943" s="8">
        <v>0.33</v>
      </c>
      <c r="J1943" s="8">
        <v>0.39600000000000002</v>
      </c>
      <c r="K1943" s="8">
        <v>0.436</v>
      </c>
      <c r="L1943" s="8">
        <v>0.83199999999999996</v>
      </c>
      <c r="M1943" s="7">
        <v>24</v>
      </c>
      <c r="N1943" s="7">
        <v>107</v>
      </c>
      <c r="O1943" s="7">
        <v>94</v>
      </c>
      <c r="P1943" s="7">
        <v>17</v>
      </c>
      <c r="Q1943" s="7">
        <v>31</v>
      </c>
      <c r="R1943" s="7">
        <v>7</v>
      </c>
      <c r="S1943" s="7">
        <v>0</v>
      </c>
      <c r="T1943" s="7">
        <v>1</v>
      </c>
      <c r="U1943" s="7">
        <v>18</v>
      </c>
      <c r="V1943" s="7">
        <v>2</v>
      </c>
      <c r="W1943" s="7">
        <v>9</v>
      </c>
      <c r="X1943" s="7">
        <v>10</v>
      </c>
      <c r="Y1943" s="7">
        <v>0</v>
      </c>
      <c r="Z1943" s="7">
        <v>1</v>
      </c>
      <c r="AA1943"/>
    </row>
    <row r="1944" spans="1:27" x14ac:dyDescent="0.25">
      <c r="A1944" s="24" t="str">
        <f t="shared" si="94"/>
        <v/>
      </c>
      <c r="B1944" s="24" t="str">
        <f t="shared" si="92"/>
        <v/>
      </c>
      <c r="C1944" s="24" t="str">
        <f t="shared" si="93"/>
        <v/>
      </c>
      <c r="D1944" s="24">
        <v>2026</v>
      </c>
      <c r="E1944" s="7" t="s">
        <v>2087</v>
      </c>
      <c r="F1944" s="7" t="s">
        <v>2078</v>
      </c>
      <c r="G1944" s="7" t="s">
        <v>47</v>
      </c>
      <c r="H1944" s="7" t="s">
        <v>33</v>
      </c>
      <c r="I1944" s="8">
        <v>0.318</v>
      </c>
      <c r="J1944" s="8">
        <v>0.42299999999999999</v>
      </c>
      <c r="K1944" s="8">
        <v>0.45500000000000002</v>
      </c>
      <c r="L1944" s="8">
        <v>0.878</v>
      </c>
      <c r="M1944" s="7">
        <v>22</v>
      </c>
      <c r="N1944" s="7">
        <v>79</v>
      </c>
      <c r="O1944" s="7">
        <v>66</v>
      </c>
      <c r="P1944" s="7">
        <v>19</v>
      </c>
      <c r="Q1944" s="7">
        <v>21</v>
      </c>
      <c r="R1944" s="7">
        <v>3</v>
      </c>
      <c r="S1944" s="7">
        <v>0</v>
      </c>
      <c r="T1944" s="7">
        <v>2</v>
      </c>
      <c r="U1944" s="7">
        <v>10</v>
      </c>
      <c r="V1944" s="7">
        <v>2</v>
      </c>
      <c r="W1944" s="7">
        <v>10</v>
      </c>
      <c r="X1944" s="7">
        <v>22</v>
      </c>
      <c r="Y1944" s="7">
        <v>1</v>
      </c>
      <c r="Z1944" s="7">
        <v>0</v>
      </c>
      <c r="AA1944"/>
    </row>
    <row r="1945" spans="1:27" x14ac:dyDescent="0.25">
      <c r="A1945" s="24" t="str">
        <f t="shared" si="94"/>
        <v/>
      </c>
      <c r="B1945" s="24" t="str">
        <f t="shared" si="92"/>
        <v/>
      </c>
      <c r="C1945" s="24" t="str">
        <f t="shared" si="93"/>
        <v/>
      </c>
      <c r="D1945" s="24">
        <v>2026</v>
      </c>
      <c r="E1945" s="7" t="s">
        <v>2088</v>
      </c>
      <c r="F1945" s="7" t="s">
        <v>2078</v>
      </c>
      <c r="G1945" s="7" t="s">
        <v>24</v>
      </c>
      <c r="H1945" s="7" t="s">
        <v>38</v>
      </c>
      <c r="I1945" s="8">
        <v>0.27800000000000002</v>
      </c>
      <c r="J1945" s="8">
        <v>0.27800000000000002</v>
      </c>
      <c r="K1945" s="8">
        <v>0.44400000000000001</v>
      </c>
      <c r="L1945" s="8">
        <v>0.72199999999999998</v>
      </c>
      <c r="M1945" s="7">
        <v>9</v>
      </c>
      <c r="N1945" s="7">
        <v>18</v>
      </c>
      <c r="O1945" s="7">
        <v>18</v>
      </c>
      <c r="P1945" s="7">
        <v>4</v>
      </c>
      <c r="Q1945" s="7">
        <v>5</v>
      </c>
      <c r="R1945" s="7">
        <v>1</v>
      </c>
      <c r="S1945" s="7">
        <v>1</v>
      </c>
      <c r="T1945" s="7">
        <v>0</v>
      </c>
      <c r="U1945" s="7">
        <v>2</v>
      </c>
      <c r="V1945" s="7">
        <v>0</v>
      </c>
      <c r="W1945" s="7">
        <v>0</v>
      </c>
      <c r="X1945" s="7">
        <v>6</v>
      </c>
      <c r="Y1945" s="7">
        <v>1</v>
      </c>
      <c r="Z1945" s="7">
        <v>0</v>
      </c>
      <c r="AA1945"/>
    </row>
    <row r="1946" spans="1:27" x14ac:dyDescent="0.25">
      <c r="A1946" s="24" t="str">
        <f t="shared" si="94"/>
        <v/>
      </c>
      <c r="B1946" s="24" t="str">
        <f t="shared" si="92"/>
        <v/>
      </c>
      <c r="C1946" s="24" t="str">
        <f t="shared" si="93"/>
        <v/>
      </c>
      <c r="D1946" s="24">
        <v>2026</v>
      </c>
      <c r="E1946" s="7" t="s">
        <v>2089</v>
      </c>
      <c r="F1946" s="7" t="s">
        <v>2078</v>
      </c>
      <c r="G1946" s="7" t="s">
        <v>37</v>
      </c>
      <c r="H1946" s="7" t="s">
        <v>38</v>
      </c>
      <c r="I1946" s="8">
        <v>0.24399999999999999</v>
      </c>
      <c r="J1946" s="8">
        <v>0.33300000000000002</v>
      </c>
      <c r="K1946" s="8">
        <v>0.45100000000000001</v>
      </c>
      <c r="L1946" s="8">
        <v>0.78500000000000003</v>
      </c>
      <c r="M1946" s="7">
        <v>30</v>
      </c>
      <c r="N1946" s="7">
        <v>93</v>
      </c>
      <c r="O1946" s="7">
        <v>82</v>
      </c>
      <c r="P1946" s="7">
        <v>12</v>
      </c>
      <c r="Q1946" s="7">
        <v>20</v>
      </c>
      <c r="R1946" s="7">
        <v>2</v>
      </c>
      <c r="S1946" s="7">
        <v>0</v>
      </c>
      <c r="T1946" s="7">
        <v>5</v>
      </c>
      <c r="U1946" s="7">
        <v>16</v>
      </c>
      <c r="V1946" s="7">
        <v>6</v>
      </c>
      <c r="W1946" s="7">
        <v>5</v>
      </c>
      <c r="X1946" s="7">
        <v>32</v>
      </c>
      <c r="Y1946" s="7">
        <v>0</v>
      </c>
      <c r="Z1946" s="7">
        <v>0</v>
      </c>
      <c r="AA1946"/>
    </row>
    <row r="1947" spans="1:27" x14ac:dyDescent="0.25">
      <c r="A1947" s="24" t="str">
        <f t="shared" si="94"/>
        <v/>
      </c>
      <c r="B1947" s="24" t="str">
        <f t="shared" si="92"/>
        <v/>
      </c>
      <c r="C1947" s="24" t="str">
        <f t="shared" si="93"/>
        <v/>
      </c>
      <c r="D1947" s="24">
        <v>2026</v>
      </c>
      <c r="E1947" s="7" t="s">
        <v>2090</v>
      </c>
      <c r="F1947" s="7" t="s">
        <v>2078</v>
      </c>
      <c r="G1947" s="7" t="s">
        <v>47</v>
      </c>
      <c r="H1947" s="7" t="s">
        <v>30</v>
      </c>
      <c r="I1947" s="8">
        <v>0.23100000000000001</v>
      </c>
      <c r="J1947" s="8">
        <v>0.36399999999999999</v>
      </c>
      <c r="K1947" s="8">
        <v>0.308</v>
      </c>
      <c r="L1947" s="8">
        <v>0.67100000000000004</v>
      </c>
      <c r="M1947" s="7">
        <v>29</v>
      </c>
      <c r="N1947" s="7">
        <v>110</v>
      </c>
      <c r="O1947" s="7">
        <v>91</v>
      </c>
      <c r="P1947" s="7">
        <v>12</v>
      </c>
      <c r="Q1947" s="7">
        <v>21</v>
      </c>
      <c r="R1947" s="7">
        <v>5</v>
      </c>
      <c r="S1947" s="7">
        <v>1</v>
      </c>
      <c r="T1947" s="7">
        <v>0</v>
      </c>
      <c r="U1947" s="7">
        <v>15</v>
      </c>
      <c r="V1947" s="7">
        <v>3</v>
      </c>
      <c r="W1947" s="7">
        <v>16</v>
      </c>
      <c r="X1947" s="7">
        <v>40</v>
      </c>
      <c r="Y1947" s="7">
        <v>3</v>
      </c>
      <c r="Z1947" s="7">
        <v>1</v>
      </c>
      <c r="AA1947"/>
    </row>
    <row r="1948" spans="1:27" x14ac:dyDescent="0.25">
      <c r="A1948" s="24" t="str">
        <f t="shared" si="94"/>
        <v/>
      </c>
      <c r="B1948" s="24" t="str">
        <f t="shared" si="92"/>
        <v/>
      </c>
      <c r="C1948" s="24" t="str">
        <f t="shared" si="93"/>
        <v/>
      </c>
      <c r="D1948" s="24">
        <v>2026</v>
      </c>
      <c r="E1948" s="7" t="s">
        <v>2091</v>
      </c>
      <c r="F1948" s="7" t="s">
        <v>2078</v>
      </c>
      <c r="G1948" s="7" t="s">
        <v>24</v>
      </c>
      <c r="H1948" s="7" t="s">
        <v>38</v>
      </c>
      <c r="I1948" s="8">
        <v>0.216</v>
      </c>
      <c r="J1948" s="8">
        <v>0.33300000000000002</v>
      </c>
      <c r="K1948" s="8">
        <v>0.27500000000000002</v>
      </c>
      <c r="L1948" s="8">
        <v>0.60799999999999998</v>
      </c>
      <c r="M1948" s="7">
        <v>20</v>
      </c>
      <c r="N1948" s="7">
        <v>63</v>
      </c>
      <c r="O1948" s="7">
        <v>51</v>
      </c>
      <c r="P1948" s="7">
        <v>5</v>
      </c>
      <c r="Q1948" s="7">
        <v>11</v>
      </c>
      <c r="R1948" s="7">
        <v>3</v>
      </c>
      <c r="S1948" s="7">
        <v>0</v>
      </c>
      <c r="T1948" s="7">
        <v>0</v>
      </c>
      <c r="U1948" s="7">
        <v>5</v>
      </c>
      <c r="V1948" s="7">
        <v>2</v>
      </c>
      <c r="W1948" s="7">
        <v>8</v>
      </c>
      <c r="X1948" s="7">
        <v>20</v>
      </c>
      <c r="Y1948" s="7">
        <v>0</v>
      </c>
      <c r="Z1948" s="7">
        <v>0</v>
      </c>
      <c r="AA1948"/>
    </row>
    <row r="1949" spans="1:27" x14ac:dyDescent="0.25">
      <c r="A1949" s="24" t="str">
        <f t="shared" si="94"/>
        <v/>
      </c>
      <c r="B1949" s="24" t="str">
        <f t="shared" si="92"/>
        <v/>
      </c>
      <c r="C1949" s="24">
        <f t="shared" si="93"/>
        <v>1</v>
      </c>
      <c r="D1949" s="24">
        <v>2026</v>
      </c>
      <c r="E1949" s="7" t="s">
        <v>2092</v>
      </c>
      <c r="F1949" s="7" t="s">
        <v>2078</v>
      </c>
      <c r="G1949" s="7" t="s">
        <v>24</v>
      </c>
      <c r="H1949" s="7" t="s">
        <v>42</v>
      </c>
      <c r="I1949" s="8">
        <v>0.20799999999999999</v>
      </c>
      <c r="J1949" s="8">
        <v>0.29599999999999999</v>
      </c>
      <c r="K1949" s="8">
        <v>0.29199999999999998</v>
      </c>
      <c r="L1949" s="8">
        <v>0.58799999999999997</v>
      </c>
      <c r="M1949" s="7">
        <v>14</v>
      </c>
      <c r="N1949" s="7">
        <v>28</v>
      </c>
      <c r="O1949" s="7">
        <v>24</v>
      </c>
      <c r="P1949" s="7">
        <v>3</v>
      </c>
      <c r="Q1949" s="7">
        <v>5</v>
      </c>
      <c r="R1949" s="7">
        <v>2</v>
      </c>
      <c r="S1949" s="7">
        <v>0</v>
      </c>
      <c r="T1949" s="7">
        <v>0</v>
      </c>
      <c r="U1949" s="7">
        <v>3</v>
      </c>
      <c r="V1949" s="7">
        <v>2</v>
      </c>
      <c r="W1949" s="7">
        <v>1</v>
      </c>
      <c r="X1949" s="7">
        <v>7</v>
      </c>
      <c r="Y1949" s="7">
        <v>0</v>
      </c>
      <c r="Z1949" s="7">
        <v>0</v>
      </c>
      <c r="AA1949"/>
    </row>
    <row r="1950" spans="1:27" x14ac:dyDescent="0.25">
      <c r="A1950" s="24" t="str">
        <f t="shared" si="94"/>
        <v/>
      </c>
      <c r="B1950" s="24" t="str">
        <f t="shared" si="92"/>
        <v/>
      </c>
      <c r="C1950" s="24" t="str">
        <f t="shared" si="93"/>
        <v/>
      </c>
      <c r="D1950" s="24">
        <v>2026</v>
      </c>
      <c r="E1950" s="7" t="s">
        <v>2093</v>
      </c>
      <c r="F1950" s="7" t="s">
        <v>2078</v>
      </c>
      <c r="G1950" s="7" t="s">
        <v>37</v>
      </c>
      <c r="H1950" s="7" t="s">
        <v>25</v>
      </c>
      <c r="I1950" s="8">
        <v>0.182</v>
      </c>
      <c r="J1950" s="8">
        <v>0.308</v>
      </c>
      <c r="K1950" s="8">
        <v>0.182</v>
      </c>
      <c r="L1950" s="8">
        <v>0.49</v>
      </c>
      <c r="M1950" s="7">
        <v>8</v>
      </c>
      <c r="N1950" s="7">
        <v>13</v>
      </c>
      <c r="O1950" s="7">
        <v>11</v>
      </c>
      <c r="P1950" s="7">
        <v>3</v>
      </c>
      <c r="Q1950" s="7">
        <v>2</v>
      </c>
      <c r="R1950" s="7">
        <v>0</v>
      </c>
      <c r="S1950" s="7">
        <v>0</v>
      </c>
      <c r="T1950" s="7">
        <v>0</v>
      </c>
      <c r="U1950" s="7">
        <v>1</v>
      </c>
      <c r="V1950" s="7">
        <v>0</v>
      </c>
      <c r="W1950" s="7">
        <v>2</v>
      </c>
      <c r="X1950" s="7">
        <v>6</v>
      </c>
      <c r="Y1950" s="7">
        <v>0</v>
      </c>
      <c r="Z1950" s="7">
        <v>0</v>
      </c>
      <c r="AA1950"/>
    </row>
    <row r="1951" spans="1:27" x14ac:dyDescent="0.25">
      <c r="A1951" s="24">
        <f t="shared" si="94"/>
        <v>1</v>
      </c>
      <c r="B1951" s="24" t="str">
        <f t="shared" si="92"/>
        <v/>
      </c>
      <c r="C1951" s="24" t="str">
        <f t="shared" si="93"/>
        <v/>
      </c>
      <c r="D1951" s="24">
        <v>2026</v>
      </c>
      <c r="E1951" s="7" t="s">
        <v>2094</v>
      </c>
      <c r="F1951" s="7" t="s">
        <v>2078</v>
      </c>
      <c r="G1951" s="7" t="s">
        <v>29</v>
      </c>
      <c r="H1951" s="7" t="s">
        <v>30</v>
      </c>
      <c r="I1951" s="8">
        <v>0.156</v>
      </c>
      <c r="J1951" s="8">
        <v>0.28699999999999998</v>
      </c>
      <c r="K1951" s="8">
        <v>0.33300000000000002</v>
      </c>
      <c r="L1951" s="8">
        <v>0.62</v>
      </c>
      <c r="M1951" s="7">
        <v>32</v>
      </c>
      <c r="N1951" s="7">
        <v>115</v>
      </c>
      <c r="O1951" s="7">
        <v>96</v>
      </c>
      <c r="P1951" s="7">
        <v>14</v>
      </c>
      <c r="Q1951" s="7">
        <v>15</v>
      </c>
      <c r="R1951" s="7">
        <v>4</v>
      </c>
      <c r="S1951" s="7">
        <v>2</v>
      </c>
      <c r="T1951" s="7">
        <v>3</v>
      </c>
      <c r="U1951" s="7">
        <v>20</v>
      </c>
      <c r="V1951" s="7">
        <v>2</v>
      </c>
      <c r="W1951" s="7">
        <v>16</v>
      </c>
      <c r="X1951" s="7">
        <v>39</v>
      </c>
      <c r="Y1951" s="7">
        <v>1</v>
      </c>
      <c r="Z1951" s="7">
        <v>0</v>
      </c>
      <c r="AA1951"/>
    </row>
    <row r="1952" spans="1:27" x14ac:dyDescent="0.25">
      <c r="A1952" s="24" t="str">
        <f t="shared" si="94"/>
        <v/>
      </c>
      <c r="B1952" s="24" t="str">
        <f t="shared" si="92"/>
        <v/>
      </c>
      <c r="C1952" s="24" t="str">
        <f t="shared" si="93"/>
        <v/>
      </c>
      <c r="D1952" s="24">
        <v>2026</v>
      </c>
      <c r="E1952" s="7" t="s">
        <v>2095</v>
      </c>
      <c r="F1952" s="7" t="s">
        <v>2078</v>
      </c>
      <c r="G1952" s="7" t="s">
        <v>37</v>
      </c>
      <c r="H1952" s="7" t="s">
        <v>33</v>
      </c>
      <c r="I1952" s="8">
        <v>0.14299999999999999</v>
      </c>
      <c r="J1952" s="8">
        <v>0.28899999999999998</v>
      </c>
      <c r="K1952" s="8">
        <v>0.17499999999999999</v>
      </c>
      <c r="L1952" s="8">
        <v>0.46400000000000002</v>
      </c>
      <c r="M1952" s="7">
        <v>30</v>
      </c>
      <c r="N1952" s="7">
        <v>78</v>
      </c>
      <c r="O1952" s="7">
        <v>63</v>
      </c>
      <c r="P1952" s="7">
        <v>7</v>
      </c>
      <c r="Q1952" s="7">
        <v>9</v>
      </c>
      <c r="R1952" s="7">
        <v>2</v>
      </c>
      <c r="S1952" s="7">
        <v>0</v>
      </c>
      <c r="T1952" s="7">
        <v>0</v>
      </c>
      <c r="U1952" s="7">
        <v>3</v>
      </c>
      <c r="V1952" s="7">
        <v>9</v>
      </c>
      <c r="W1952" s="7">
        <v>4</v>
      </c>
      <c r="X1952" s="7">
        <v>29</v>
      </c>
      <c r="Y1952" s="7">
        <v>1</v>
      </c>
      <c r="Z1952" s="7">
        <v>0</v>
      </c>
      <c r="AA1952"/>
    </row>
    <row r="1953" spans="1:27" x14ac:dyDescent="0.25">
      <c r="A1953" s="24" t="str">
        <f t="shared" si="94"/>
        <v/>
      </c>
      <c r="B1953" s="24" t="str">
        <f t="shared" si="92"/>
        <v/>
      </c>
      <c r="C1953" s="24" t="str">
        <f t="shared" si="93"/>
        <v/>
      </c>
      <c r="D1953" s="24">
        <v>2026</v>
      </c>
      <c r="E1953" s="7" t="s">
        <v>2096</v>
      </c>
      <c r="F1953" s="7" t="s">
        <v>2078</v>
      </c>
      <c r="G1953" s="7" t="s">
        <v>47</v>
      </c>
      <c r="H1953" s="7" t="s">
        <v>38</v>
      </c>
      <c r="I1953" s="8">
        <v>0</v>
      </c>
      <c r="J1953" s="8">
        <v>0</v>
      </c>
      <c r="K1953" s="8">
        <v>0</v>
      </c>
      <c r="L1953" s="8">
        <v>0</v>
      </c>
      <c r="M1953" s="7">
        <v>4</v>
      </c>
      <c r="N1953" s="7">
        <v>7</v>
      </c>
      <c r="O1953" s="7">
        <v>7</v>
      </c>
      <c r="P1953" s="7">
        <v>0</v>
      </c>
      <c r="Q1953" s="7">
        <v>0</v>
      </c>
      <c r="R1953" s="7">
        <v>0</v>
      </c>
      <c r="S1953" s="7">
        <v>0</v>
      </c>
      <c r="T1953" s="7">
        <v>0</v>
      </c>
      <c r="U1953" s="7">
        <v>0</v>
      </c>
      <c r="V1953" s="7">
        <v>0</v>
      </c>
      <c r="W1953" s="7">
        <v>0</v>
      </c>
      <c r="X1953" s="7">
        <v>4</v>
      </c>
      <c r="Y1953" s="7">
        <v>0</v>
      </c>
      <c r="Z1953" s="7">
        <v>0</v>
      </c>
      <c r="AA1953"/>
    </row>
    <row r="1954" spans="1:27" x14ac:dyDescent="0.25">
      <c r="A1954" s="24" t="str">
        <f t="shared" si="94"/>
        <v/>
      </c>
      <c r="B1954" s="24">
        <f t="shared" si="92"/>
        <v>1</v>
      </c>
      <c r="C1954" s="24" t="str">
        <f t="shared" si="93"/>
        <v/>
      </c>
      <c r="D1954" s="24">
        <v>2026</v>
      </c>
      <c r="E1954" s="7" t="s">
        <v>2097</v>
      </c>
      <c r="F1954" s="7" t="s">
        <v>2098</v>
      </c>
      <c r="G1954" s="7" t="s">
        <v>37</v>
      </c>
      <c r="H1954" s="7" t="s">
        <v>30</v>
      </c>
      <c r="I1954" s="8">
        <v>0.34</v>
      </c>
      <c r="J1954" s="8">
        <v>0.41499999999999998</v>
      </c>
      <c r="K1954" s="8">
        <v>0.68400000000000005</v>
      </c>
      <c r="L1954" s="8">
        <v>1.099</v>
      </c>
      <c r="M1954" s="7">
        <v>53</v>
      </c>
      <c r="N1954" s="7">
        <v>241</v>
      </c>
      <c r="O1954" s="7">
        <v>209</v>
      </c>
      <c r="P1954" s="7">
        <v>47</v>
      </c>
      <c r="Q1954" s="7">
        <v>71</v>
      </c>
      <c r="R1954" s="7">
        <v>21</v>
      </c>
      <c r="S1954" s="7">
        <v>3</v>
      </c>
      <c r="T1954" s="7">
        <v>15</v>
      </c>
      <c r="U1954" s="7">
        <v>44</v>
      </c>
      <c r="V1954" s="7">
        <v>7</v>
      </c>
      <c r="W1954" s="7">
        <v>22</v>
      </c>
      <c r="X1954" s="7">
        <v>47</v>
      </c>
      <c r="Y1954" s="7">
        <v>3</v>
      </c>
      <c r="Z1954" s="7">
        <v>1</v>
      </c>
      <c r="AA1954"/>
    </row>
    <row r="1955" spans="1:27" x14ac:dyDescent="0.25">
      <c r="A1955" s="24" t="str">
        <f t="shared" si="94"/>
        <v/>
      </c>
      <c r="B1955" s="24" t="str">
        <f t="shared" si="92"/>
        <v/>
      </c>
      <c r="C1955" s="24" t="str">
        <f t="shared" si="93"/>
        <v/>
      </c>
      <c r="D1955" s="24">
        <v>2026</v>
      </c>
      <c r="E1955" s="7" t="s">
        <v>2099</v>
      </c>
      <c r="F1955" s="7" t="s">
        <v>2098</v>
      </c>
      <c r="G1955" s="7" t="s">
        <v>47</v>
      </c>
      <c r="H1955" s="7" t="s">
        <v>38</v>
      </c>
      <c r="I1955" s="8">
        <v>0.318</v>
      </c>
      <c r="J1955" s="8">
        <v>0.38300000000000001</v>
      </c>
      <c r="K1955" s="8">
        <v>0.46200000000000002</v>
      </c>
      <c r="L1955" s="8">
        <v>0.84499999999999997</v>
      </c>
      <c r="M1955" s="7">
        <v>44</v>
      </c>
      <c r="N1955" s="7">
        <v>151</v>
      </c>
      <c r="O1955" s="7">
        <v>132</v>
      </c>
      <c r="P1955" s="7">
        <v>20</v>
      </c>
      <c r="Q1955" s="7">
        <v>42</v>
      </c>
      <c r="R1955" s="7">
        <v>8</v>
      </c>
      <c r="S1955" s="7">
        <v>1</v>
      </c>
      <c r="T1955" s="7">
        <v>3</v>
      </c>
      <c r="U1955" s="7">
        <v>21</v>
      </c>
      <c r="V1955" s="7">
        <v>8</v>
      </c>
      <c r="W1955" s="7">
        <v>7</v>
      </c>
      <c r="X1955" s="7">
        <v>22</v>
      </c>
      <c r="Y1955" s="7">
        <v>1</v>
      </c>
      <c r="Z1955" s="7">
        <v>1</v>
      </c>
      <c r="AA1955"/>
    </row>
    <row r="1956" spans="1:27" x14ac:dyDescent="0.25">
      <c r="A1956" s="24" t="str">
        <f t="shared" si="94"/>
        <v/>
      </c>
      <c r="B1956" s="24" t="str">
        <f t="shared" si="92"/>
        <v/>
      </c>
      <c r="C1956" s="24">
        <f t="shared" si="93"/>
        <v>1</v>
      </c>
      <c r="D1956" s="24">
        <v>2026</v>
      </c>
      <c r="E1956" s="7" t="s">
        <v>2100</v>
      </c>
      <c r="F1956" s="7" t="s">
        <v>2098</v>
      </c>
      <c r="G1956" s="7" t="s">
        <v>24</v>
      </c>
      <c r="H1956" s="7" t="s">
        <v>42</v>
      </c>
      <c r="I1956" s="8">
        <v>0.29799999999999999</v>
      </c>
      <c r="J1956" s="8">
        <v>0.38</v>
      </c>
      <c r="K1956" s="8">
        <v>0.38300000000000001</v>
      </c>
      <c r="L1956" s="8">
        <v>0.76300000000000001</v>
      </c>
      <c r="M1956" s="7">
        <v>45</v>
      </c>
      <c r="N1956" s="7">
        <v>168</v>
      </c>
      <c r="O1956" s="7">
        <v>141</v>
      </c>
      <c r="P1956" s="7">
        <v>19</v>
      </c>
      <c r="Q1956" s="7">
        <v>42</v>
      </c>
      <c r="R1956" s="7">
        <v>8</v>
      </c>
      <c r="S1956" s="7">
        <v>2</v>
      </c>
      <c r="T1956" s="7">
        <v>0</v>
      </c>
      <c r="U1956" s="7">
        <v>12</v>
      </c>
      <c r="V1956" s="7">
        <v>9</v>
      </c>
      <c r="W1956" s="7">
        <v>11</v>
      </c>
      <c r="X1956" s="7">
        <v>33</v>
      </c>
      <c r="Y1956" s="7">
        <v>2</v>
      </c>
      <c r="Z1956" s="7">
        <v>2</v>
      </c>
      <c r="AA1956"/>
    </row>
    <row r="1957" spans="1:27" x14ac:dyDescent="0.25">
      <c r="A1957" s="24" t="str">
        <f t="shared" si="94"/>
        <v/>
      </c>
      <c r="B1957" s="24" t="str">
        <f t="shared" si="92"/>
        <v/>
      </c>
      <c r="C1957" s="24" t="str">
        <f t="shared" si="93"/>
        <v/>
      </c>
      <c r="D1957" s="24">
        <v>2026</v>
      </c>
      <c r="E1957" s="7" t="s">
        <v>2101</v>
      </c>
      <c r="F1957" s="7" t="s">
        <v>2098</v>
      </c>
      <c r="G1957" s="7" t="s">
        <v>24</v>
      </c>
      <c r="H1957" s="7" t="s">
        <v>33</v>
      </c>
      <c r="I1957" s="8">
        <v>0.29399999999999998</v>
      </c>
      <c r="J1957" s="8">
        <v>0.4</v>
      </c>
      <c r="K1957" s="8">
        <v>0.52400000000000002</v>
      </c>
      <c r="L1957" s="8">
        <v>0.92400000000000004</v>
      </c>
      <c r="M1957" s="7">
        <v>44</v>
      </c>
      <c r="N1957" s="7">
        <v>204</v>
      </c>
      <c r="O1957" s="7">
        <v>170</v>
      </c>
      <c r="P1957" s="7">
        <v>36</v>
      </c>
      <c r="Q1957" s="7">
        <v>50</v>
      </c>
      <c r="R1957" s="7">
        <v>4</v>
      </c>
      <c r="S1957" s="7">
        <v>4</v>
      </c>
      <c r="T1957" s="7">
        <v>9</v>
      </c>
      <c r="U1957" s="7">
        <v>37</v>
      </c>
      <c r="V1957" s="7">
        <v>11</v>
      </c>
      <c r="W1957" s="7">
        <v>19</v>
      </c>
      <c r="X1957" s="7">
        <v>35</v>
      </c>
      <c r="Y1957" s="7">
        <v>8</v>
      </c>
      <c r="Z1957" s="7">
        <v>3</v>
      </c>
      <c r="AA1957"/>
    </row>
    <row r="1958" spans="1:27" x14ac:dyDescent="0.25">
      <c r="A1958" s="24" t="str">
        <f t="shared" si="94"/>
        <v/>
      </c>
      <c r="B1958" s="24" t="str">
        <f t="shared" si="92"/>
        <v/>
      </c>
      <c r="C1958" s="24" t="str">
        <f t="shared" si="93"/>
        <v/>
      </c>
      <c r="D1958" s="24">
        <v>2026</v>
      </c>
      <c r="E1958" s="7" t="s">
        <v>2102</v>
      </c>
      <c r="F1958" s="7" t="s">
        <v>2098</v>
      </c>
      <c r="G1958" s="7" t="s">
        <v>37</v>
      </c>
      <c r="H1958" s="7" t="s">
        <v>44</v>
      </c>
      <c r="I1958" s="8">
        <v>0.29299999999999998</v>
      </c>
      <c r="J1958" s="8">
        <v>0.38700000000000001</v>
      </c>
      <c r="K1958" s="8">
        <v>0.59699999999999998</v>
      </c>
      <c r="L1958" s="8">
        <v>0.98399999999999999</v>
      </c>
      <c r="M1958" s="7">
        <v>51</v>
      </c>
      <c r="N1958" s="7">
        <v>217</v>
      </c>
      <c r="O1958" s="7">
        <v>181</v>
      </c>
      <c r="P1958" s="7">
        <v>36</v>
      </c>
      <c r="Q1958" s="7">
        <v>53</v>
      </c>
      <c r="R1958" s="7">
        <v>6</v>
      </c>
      <c r="S1958" s="7">
        <v>2</v>
      </c>
      <c r="T1958" s="7">
        <v>15</v>
      </c>
      <c r="U1958" s="7">
        <v>49</v>
      </c>
      <c r="V1958" s="7">
        <v>10</v>
      </c>
      <c r="W1958" s="7">
        <v>21</v>
      </c>
      <c r="X1958" s="7">
        <v>50</v>
      </c>
      <c r="Y1958" s="7">
        <v>1</v>
      </c>
      <c r="Z1958" s="7">
        <v>2</v>
      </c>
      <c r="AA1958"/>
    </row>
    <row r="1959" spans="1:27" x14ac:dyDescent="0.25">
      <c r="A1959" s="24">
        <f t="shared" si="94"/>
        <v>1</v>
      </c>
      <c r="B1959" s="24" t="str">
        <f t="shared" si="92"/>
        <v/>
      </c>
      <c r="C1959" s="24" t="str">
        <f t="shared" si="93"/>
        <v/>
      </c>
      <c r="D1959" s="24">
        <v>2026</v>
      </c>
      <c r="E1959" s="7" t="s">
        <v>2103</v>
      </c>
      <c r="F1959" s="7" t="s">
        <v>2098</v>
      </c>
      <c r="G1959" s="7" t="s">
        <v>29</v>
      </c>
      <c r="H1959" s="7" t="s">
        <v>35</v>
      </c>
      <c r="I1959" s="8">
        <v>0.29299999999999998</v>
      </c>
      <c r="J1959" s="8">
        <v>0.38300000000000001</v>
      </c>
      <c r="K1959" s="8">
        <v>0.45500000000000002</v>
      </c>
      <c r="L1959" s="8">
        <v>0.83899999999999997</v>
      </c>
      <c r="M1959" s="7">
        <v>46</v>
      </c>
      <c r="N1959" s="7">
        <v>195</v>
      </c>
      <c r="O1959" s="7">
        <v>167</v>
      </c>
      <c r="P1959" s="7">
        <v>32</v>
      </c>
      <c r="Q1959" s="7">
        <v>49</v>
      </c>
      <c r="R1959" s="7">
        <v>12</v>
      </c>
      <c r="S1959" s="7">
        <v>0</v>
      </c>
      <c r="T1959" s="7">
        <v>5</v>
      </c>
      <c r="U1959" s="7">
        <v>15</v>
      </c>
      <c r="V1959" s="7">
        <v>3</v>
      </c>
      <c r="W1959" s="7">
        <v>22</v>
      </c>
      <c r="X1959" s="7">
        <v>38</v>
      </c>
      <c r="Y1959" s="7">
        <v>4</v>
      </c>
      <c r="Z1959" s="7">
        <v>0</v>
      </c>
      <c r="AA1959"/>
    </row>
    <row r="1960" spans="1:27" x14ac:dyDescent="0.25">
      <c r="A1960" s="24" t="str">
        <f t="shared" si="94"/>
        <v/>
      </c>
      <c r="B1960" s="24" t="str">
        <f t="shared" si="92"/>
        <v/>
      </c>
      <c r="C1960" s="24">
        <f t="shared" si="93"/>
        <v>1</v>
      </c>
      <c r="D1960" s="24">
        <v>2026</v>
      </c>
      <c r="E1960" s="7" t="s">
        <v>2104</v>
      </c>
      <c r="F1960" s="7" t="s">
        <v>2098</v>
      </c>
      <c r="G1960" s="7" t="s">
        <v>47</v>
      </c>
      <c r="H1960" s="7" t="s">
        <v>27</v>
      </c>
      <c r="I1960" s="8">
        <v>0.29099999999999998</v>
      </c>
      <c r="J1960" s="8">
        <v>0.41599999999999998</v>
      </c>
      <c r="K1960" s="8">
        <v>0.55200000000000005</v>
      </c>
      <c r="L1960" s="8">
        <v>0.96799999999999997</v>
      </c>
      <c r="M1960" s="7">
        <v>50</v>
      </c>
      <c r="N1960" s="7">
        <v>218</v>
      </c>
      <c r="O1960" s="7">
        <v>172</v>
      </c>
      <c r="P1960" s="7">
        <v>38</v>
      </c>
      <c r="Q1960" s="7">
        <v>50</v>
      </c>
      <c r="R1960" s="7">
        <v>13</v>
      </c>
      <c r="S1960" s="7">
        <v>1</v>
      </c>
      <c r="T1960" s="7">
        <v>10</v>
      </c>
      <c r="U1960" s="7">
        <v>36</v>
      </c>
      <c r="V1960" s="7">
        <v>18</v>
      </c>
      <c r="W1960" s="7">
        <v>21</v>
      </c>
      <c r="X1960" s="7">
        <v>32</v>
      </c>
      <c r="Y1960" s="7">
        <v>7</v>
      </c>
      <c r="Z1960" s="7">
        <v>5</v>
      </c>
      <c r="AA1960"/>
    </row>
    <row r="1961" spans="1:27" x14ac:dyDescent="0.25">
      <c r="A1961" s="24" t="str">
        <f t="shared" si="94"/>
        <v/>
      </c>
      <c r="B1961" s="24" t="str">
        <f t="shared" si="92"/>
        <v/>
      </c>
      <c r="C1961" s="24" t="str">
        <f t="shared" si="93"/>
        <v/>
      </c>
      <c r="D1961" s="24">
        <v>2026</v>
      </c>
      <c r="E1961" s="7" t="s">
        <v>2105</v>
      </c>
      <c r="F1961" s="7" t="s">
        <v>2098</v>
      </c>
      <c r="G1961" s="7" t="s">
        <v>37</v>
      </c>
      <c r="H1961" s="7" t="s">
        <v>40</v>
      </c>
      <c r="I1961" s="8">
        <v>0.26700000000000002</v>
      </c>
      <c r="J1961" s="8">
        <v>0.29699999999999999</v>
      </c>
      <c r="K1961" s="8">
        <v>0.39100000000000001</v>
      </c>
      <c r="L1961" s="8">
        <v>0.68799999999999994</v>
      </c>
      <c r="M1961" s="7">
        <v>53</v>
      </c>
      <c r="N1961" s="7">
        <v>224</v>
      </c>
      <c r="O1961" s="7">
        <v>202</v>
      </c>
      <c r="P1961" s="7">
        <v>30</v>
      </c>
      <c r="Q1961" s="7">
        <v>54</v>
      </c>
      <c r="R1961" s="7">
        <v>11</v>
      </c>
      <c r="S1961" s="7">
        <v>1</v>
      </c>
      <c r="T1961" s="7">
        <v>4</v>
      </c>
      <c r="U1961" s="7">
        <v>34</v>
      </c>
      <c r="V1961" s="7">
        <v>2</v>
      </c>
      <c r="W1961" s="7">
        <v>9</v>
      </c>
      <c r="X1961" s="7">
        <v>36</v>
      </c>
      <c r="Y1961" s="7">
        <v>4</v>
      </c>
      <c r="Z1961" s="7">
        <v>0</v>
      </c>
      <c r="AA1961"/>
    </row>
    <row r="1962" spans="1:27" x14ac:dyDescent="0.25">
      <c r="A1962" s="24" t="str">
        <f t="shared" si="94"/>
        <v/>
      </c>
      <c r="B1962" s="24" t="str">
        <f t="shared" si="92"/>
        <v/>
      </c>
      <c r="C1962" s="24">
        <f t="shared" si="93"/>
        <v>1</v>
      </c>
      <c r="D1962" s="24">
        <v>2026</v>
      </c>
      <c r="E1962" s="7" t="s">
        <v>2106</v>
      </c>
      <c r="F1962" s="7" t="s">
        <v>2098</v>
      </c>
      <c r="G1962" s="7" t="s">
        <v>24</v>
      </c>
      <c r="H1962" s="7" t="s">
        <v>30</v>
      </c>
      <c r="I1962" s="8">
        <v>0.33100000000000002</v>
      </c>
      <c r="J1962" s="8">
        <v>0.36799999999999999</v>
      </c>
      <c r="K1962" s="8">
        <v>0.45300000000000001</v>
      </c>
      <c r="L1962" s="8">
        <v>0.82099999999999995</v>
      </c>
      <c r="M1962" s="7">
        <v>39</v>
      </c>
      <c r="N1962" s="7">
        <v>164</v>
      </c>
      <c r="O1962" s="7">
        <v>148</v>
      </c>
      <c r="P1962" s="7">
        <v>25</v>
      </c>
      <c r="Q1962" s="7">
        <v>49</v>
      </c>
      <c r="R1962" s="7">
        <v>9</v>
      </c>
      <c r="S1962" s="7">
        <v>0</v>
      </c>
      <c r="T1962" s="7">
        <v>3</v>
      </c>
      <c r="U1962" s="7">
        <v>20</v>
      </c>
      <c r="V1962" s="7">
        <v>3</v>
      </c>
      <c r="W1962" s="7">
        <v>8</v>
      </c>
      <c r="X1962" s="7">
        <v>30</v>
      </c>
      <c r="Y1962" s="7">
        <v>9</v>
      </c>
      <c r="Z1962" s="7">
        <v>2</v>
      </c>
      <c r="AA1962"/>
    </row>
    <row r="1963" spans="1:27" x14ac:dyDescent="0.25">
      <c r="A1963" s="24" t="str">
        <f t="shared" si="94"/>
        <v/>
      </c>
      <c r="B1963" s="24" t="str">
        <f t="shared" si="92"/>
        <v/>
      </c>
      <c r="C1963" s="24">
        <f t="shared" si="93"/>
        <v>1</v>
      </c>
      <c r="D1963" s="24">
        <v>2026</v>
      </c>
      <c r="E1963" s="7" t="s">
        <v>2107</v>
      </c>
      <c r="F1963" s="7" t="s">
        <v>2098</v>
      </c>
      <c r="G1963" s="7" t="s">
        <v>24</v>
      </c>
      <c r="H1963" s="7" t="s">
        <v>25</v>
      </c>
      <c r="I1963" s="8">
        <v>0.29799999999999999</v>
      </c>
      <c r="J1963" s="8">
        <v>0.34899999999999998</v>
      </c>
      <c r="K1963" s="8">
        <v>0.61399999999999999</v>
      </c>
      <c r="L1963" s="8">
        <v>0.96299999999999997</v>
      </c>
      <c r="M1963" s="7">
        <v>20</v>
      </c>
      <c r="N1963" s="7">
        <v>64</v>
      </c>
      <c r="O1963" s="7">
        <v>57</v>
      </c>
      <c r="P1963" s="7">
        <v>11</v>
      </c>
      <c r="Q1963" s="7">
        <v>17</v>
      </c>
      <c r="R1963" s="7">
        <v>3</v>
      </c>
      <c r="S1963" s="7">
        <v>0</v>
      </c>
      <c r="T1963" s="7">
        <v>5</v>
      </c>
      <c r="U1963" s="7">
        <v>12</v>
      </c>
      <c r="V1963" s="7">
        <v>1</v>
      </c>
      <c r="W1963" s="7">
        <v>4</v>
      </c>
      <c r="X1963" s="7">
        <v>16</v>
      </c>
      <c r="Y1963" s="7">
        <v>0</v>
      </c>
      <c r="Z1963" s="7">
        <v>0</v>
      </c>
      <c r="AA1963"/>
    </row>
    <row r="1964" spans="1:27" x14ac:dyDescent="0.25">
      <c r="A1964" s="24" t="str">
        <f t="shared" si="94"/>
        <v/>
      </c>
      <c r="B1964" s="24" t="str">
        <f t="shared" si="92"/>
        <v/>
      </c>
      <c r="C1964" s="24">
        <f t="shared" si="93"/>
        <v>1</v>
      </c>
      <c r="D1964" s="24">
        <v>2026</v>
      </c>
      <c r="E1964" s="7" t="s">
        <v>2108</v>
      </c>
      <c r="F1964" s="7" t="s">
        <v>2098</v>
      </c>
      <c r="G1964" s="7" t="s">
        <v>24</v>
      </c>
      <c r="H1964" s="7" t="s">
        <v>25</v>
      </c>
      <c r="I1964" s="8">
        <v>0.214</v>
      </c>
      <c r="J1964" s="8">
        <v>0.27900000000000003</v>
      </c>
      <c r="K1964" s="8">
        <v>0.33900000000000002</v>
      </c>
      <c r="L1964" s="8">
        <v>0.61799999999999999</v>
      </c>
      <c r="M1964" s="7">
        <v>23</v>
      </c>
      <c r="N1964" s="7">
        <v>63</v>
      </c>
      <c r="O1964" s="7">
        <v>56</v>
      </c>
      <c r="P1964" s="7">
        <v>5</v>
      </c>
      <c r="Q1964" s="7">
        <v>12</v>
      </c>
      <c r="R1964" s="7">
        <v>1</v>
      </c>
      <c r="S1964" s="7">
        <v>0</v>
      </c>
      <c r="T1964" s="7">
        <v>2</v>
      </c>
      <c r="U1964" s="7">
        <v>5</v>
      </c>
      <c r="V1964" s="7">
        <v>2</v>
      </c>
      <c r="W1964" s="7">
        <v>3</v>
      </c>
      <c r="X1964" s="7">
        <v>24</v>
      </c>
      <c r="Y1964" s="7">
        <v>0</v>
      </c>
      <c r="Z1964" s="7">
        <v>0</v>
      </c>
      <c r="AA1964"/>
    </row>
    <row r="1965" spans="1:27" x14ac:dyDescent="0.25">
      <c r="A1965" s="24" t="str">
        <f t="shared" si="94"/>
        <v/>
      </c>
      <c r="B1965" s="24" t="str">
        <f t="shared" si="92"/>
        <v/>
      </c>
      <c r="C1965" s="24">
        <f t="shared" si="93"/>
        <v>1</v>
      </c>
      <c r="D1965" s="24">
        <v>2026</v>
      </c>
      <c r="E1965" s="7" t="s">
        <v>2109</v>
      </c>
      <c r="F1965" s="7" t="s">
        <v>2098</v>
      </c>
      <c r="G1965" s="7" t="s">
        <v>24</v>
      </c>
      <c r="H1965" s="7" t="s">
        <v>25</v>
      </c>
      <c r="I1965" s="8">
        <v>0.19700000000000001</v>
      </c>
      <c r="J1965" s="8">
        <v>0.311</v>
      </c>
      <c r="K1965" s="8">
        <v>0.27900000000000003</v>
      </c>
      <c r="L1965" s="8">
        <v>0.58899999999999997</v>
      </c>
      <c r="M1965" s="7">
        <v>31</v>
      </c>
      <c r="N1965" s="7">
        <v>78</v>
      </c>
      <c r="O1965" s="7">
        <v>61</v>
      </c>
      <c r="P1965" s="7">
        <v>8</v>
      </c>
      <c r="Q1965" s="7">
        <v>12</v>
      </c>
      <c r="R1965" s="7">
        <v>5</v>
      </c>
      <c r="S1965" s="7">
        <v>0</v>
      </c>
      <c r="T1965" s="7">
        <v>0</v>
      </c>
      <c r="U1965" s="7">
        <v>4</v>
      </c>
      <c r="V1965" s="7">
        <v>1</v>
      </c>
      <c r="W1965" s="7">
        <v>10</v>
      </c>
      <c r="X1965" s="7">
        <v>25</v>
      </c>
      <c r="Y1965" s="7">
        <v>1</v>
      </c>
      <c r="Z1965" s="7">
        <v>0</v>
      </c>
      <c r="AA1965"/>
    </row>
    <row r="1966" spans="1:27" x14ac:dyDescent="0.25">
      <c r="A1966" s="24">
        <f t="shared" si="94"/>
        <v>1</v>
      </c>
      <c r="B1966" s="24" t="str">
        <f t="shared" si="92"/>
        <v/>
      </c>
      <c r="C1966" s="24" t="str">
        <f t="shared" si="93"/>
        <v/>
      </c>
      <c r="D1966" s="24">
        <v>2026</v>
      </c>
      <c r="E1966" s="7" t="s">
        <v>2110</v>
      </c>
      <c r="F1966" s="7" t="s">
        <v>2098</v>
      </c>
      <c r="G1966" s="7" t="s">
        <v>29</v>
      </c>
      <c r="H1966" s="7" t="s">
        <v>33</v>
      </c>
      <c r="I1966" s="8">
        <v>0.17299999999999999</v>
      </c>
      <c r="J1966" s="8">
        <v>0.33300000000000002</v>
      </c>
      <c r="K1966" s="8">
        <v>0.307</v>
      </c>
      <c r="L1966" s="8">
        <v>0.64</v>
      </c>
      <c r="M1966" s="7">
        <v>30</v>
      </c>
      <c r="N1966" s="7">
        <v>93</v>
      </c>
      <c r="O1966" s="7">
        <v>75</v>
      </c>
      <c r="P1966" s="7">
        <v>7</v>
      </c>
      <c r="Q1966" s="7">
        <v>13</v>
      </c>
      <c r="R1966" s="7">
        <v>1</v>
      </c>
      <c r="S1966" s="7">
        <v>0</v>
      </c>
      <c r="T1966" s="7">
        <v>3</v>
      </c>
      <c r="U1966" s="7">
        <v>8</v>
      </c>
      <c r="V1966" s="7">
        <v>8</v>
      </c>
      <c r="W1966" s="7">
        <v>10</v>
      </c>
      <c r="X1966" s="7">
        <v>24</v>
      </c>
      <c r="Y1966" s="7">
        <v>0</v>
      </c>
      <c r="Z1966" s="7">
        <v>0</v>
      </c>
      <c r="AA1966"/>
    </row>
    <row r="1967" spans="1:27" x14ac:dyDescent="0.25">
      <c r="A1967" s="24" t="str">
        <f t="shared" si="94"/>
        <v/>
      </c>
      <c r="B1967" s="24" t="str">
        <f t="shared" si="92"/>
        <v/>
      </c>
      <c r="C1967" s="24" t="str">
        <f t="shared" si="93"/>
        <v/>
      </c>
      <c r="D1967" s="24">
        <v>2026</v>
      </c>
      <c r="E1967" s="7" t="s">
        <v>2111</v>
      </c>
      <c r="F1967" s="7" t="s">
        <v>2098</v>
      </c>
      <c r="G1967" s="7" t="s">
        <v>37</v>
      </c>
      <c r="H1967" s="7" t="s">
        <v>42</v>
      </c>
      <c r="I1967" s="8">
        <v>0.16700000000000001</v>
      </c>
      <c r="J1967" s="8">
        <v>0.16700000000000001</v>
      </c>
      <c r="K1967" s="8">
        <v>0.16700000000000001</v>
      </c>
      <c r="L1967" s="8">
        <v>0.33300000000000002</v>
      </c>
      <c r="M1967" s="7">
        <v>9</v>
      </c>
      <c r="N1967" s="7">
        <v>12</v>
      </c>
      <c r="O1967" s="7">
        <v>12</v>
      </c>
      <c r="P1967" s="7">
        <v>1</v>
      </c>
      <c r="Q1967" s="7">
        <v>2</v>
      </c>
      <c r="R1967" s="7">
        <v>0</v>
      </c>
      <c r="S1967" s="7">
        <v>0</v>
      </c>
      <c r="T1967" s="7">
        <v>0</v>
      </c>
      <c r="U1967" s="7">
        <v>0</v>
      </c>
      <c r="V1967" s="7">
        <v>0</v>
      </c>
      <c r="W1967" s="7">
        <v>0</v>
      </c>
      <c r="X1967" s="7">
        <v>4</v>
      </c>
      <c r="Y1967" s="7">
        <v>0</v>
      </c>
      <c r="Z1967" s="7">
        <v>0</v>
      </c>
      <c r="AA1967"/>
    </row>
    <row r="1968" spans="1:27" x14ac:dyDescent="0.25">
      <c r="A1968" s="24" t="str">
        <f t="shared" si="94"/>
        <v/>
      </c>
      <c r="B1968" s="24" t="str">
        <f t="shared" si="92"/>
        <v/>
      </c>
      <c r="C1968" s="24" t="str">
        <f t="shared" si="93"/>
        <v/>
      </c>
      <c r="D1968" s="24">
        <v>2026</v>
      </c>
      <c r="E1968" s="7" t="s">
        <v>2112</v>
      </c>
      <c r="F1968" s="7" t="s">
        <v>2098</v>
      </c>
      <c r="G1968" s="7" t="s">
        <v>37</v>
      </c>
      <c r="H1968" s="7" t="s">
        <v>42</v>
      </c>
      <c r="I1968" s="8">
        <v>0.111</v>
      </c>
      <c r="J1968" s="8">
        <v>0.27300000000000002</v>
      </c>
      <c r="K1968" s="8">
        <v>0.14799999999999999</v>
      </c>
      <c r="L1968" s="8">
        <v>0.42099999999999999</v>
      </c>
      <c r="M1968" s="7">
        <v>14</v>
      </c>
      <c r="N1968" s="7">
        <v>35</v>
      </c>
      <c r="O1968" s="7">
        <v>27</v>
      </c>
      <c r="P1968" s="7">
        <v>6</v>
      </c>
      <c r="Q1968" s="7">
        <v>3</v>
      </c>
      <c r="R1968" s="7">
        <v>1</v>
      </c>
      <c r="S1968" s="7">
        <v>0</v>
      </c>
      <c r="T1968" s="7">
        <v>0</v>
      </c>
      <c r="U1968" s="7">
        <v>4</v>
      </c>
      <c r="V1968" s="7">
        <v>5</v>
      </c>
      <c r="W1968" s="7">
        <v>1</v>
      </c>
      <c r="X1968" s="7">
        <v>7</v>
      </c>
      <c r="Y1968" s="7">
        <v>3</v>
      </c>
      <c r="Z1968" s="7">
        <v>1</v>
      </c>
      <c r="AA1968"/>
    </row>
    <row r="1969" spans="1:27" x14ac:dyDescent="0.25">
      <c r="A1969" s="24" t="str">
        <f t="shared" si="94"/>
        <v/>
      </c>
      <c r="B1969" s="24" t="str">
        <f t="shared" si="92"/>
        <v/>
      </c>
      <c r="C1969" s="24" t="str">
        <f t="shared" si="93"/>
        <v/>
      </c>
      <c r="D1969" s="24">
        <v>2026</v>
      </c>
      <c r="E1969" s="7" t="s">
        <v>2113</v>
      </c>
      <c r="F1969" s="7" t="s">
        <v>2098</v>
      </c>
      <c r="G1969" s="7" t="s">
        <v>47</v>
      </c>
      <c r="H1969" s="7" t="s">
        <v>64</v>
      </c>
      <c r="I1969" s="8">
        <v>0</v>
      </c>
      <c r="J1969" s="8">
        <v>0.14299999999999999</v>
      </c>
      <c r="K1969" s="8">
        <v>0</v>
      </c>
      <c r="L1969" s="8">
        <v>0.14299999999999999</v>
      </c>
      <c r="M1969" s="7">
        <v>4</v>
      </c>
      <c r="N1969" s="7">
        <v>7</v>
      </c>
      <c r="O1969" s="7">
        <v>6</v>
      </c>
      <c r="P1969" s="7">
        <v>1</v>
      </c>
      <c r="Q1969" s="7">
        <v>0</v>
      </c>
      <c r="R1969" s="7">
        <v>0</v>
      </c>
      <c r="S1969" s="7">
        <v>0</v>
      </c>
      <c r="T1969" s="7">
        <v>0</v>
      </c>
      <c r="U1969" s="7">
        <v>0</v>
      </c>
      <c r="V1969" s="7">
        <v>0</v>
      </c>
      <c r="W1969" s="7">
        <v>1</v>
      </c>
      <c r="X1969" s="7">
        <v>1</v>
      </c>
      <c r="Y1969" s="7">
        <v>0</v>
      </c>
      <c r="Z1969" s="7">
        <v>0</v>
      </c>
      <c r="AA1969"/>
    </row>
    <row r="1970" spans="1:27" x14ac:dyDescent="0.25">
      <c r="A1970" s="24">
        <f t="shared" si="94"/>
        <v>1</v>
      </c>
      <c r="B1970" s="24" t="str">
        <f t="shared" si="92"/>
        <v/>
      </c>
      <c r="C1970" s="24" t="str">
        <f t="shared" si="93"/>
        <v/>
      </c>
      <c r="D1970" s="24">
        <v>2026</v>
      </c>
      <c r="E1970" s="7" t="s">
        <v>2114</v>
      </c>
      <c r="F1970" s="7" t="s">
        <v>2115</v>
      </c>
      <c r="G1970" s="7" t="s">
        <v>29</v>
      </c>
      <c r="H1970" s="7" t="s">
        <v>44</v>
      </c>
      <c r="I1970" s="8">
        <v>0.32200000000000001</v>
      </c>
      <c r="J1970" s="8">
        <v>0.44500000000000001</v>
      </c>
      <c r="K1970" s="8">
        <v>0.46500000000000002</v>
      </c>
      <c r="L1970" s="8">
        <v>0.91</v>
      </c>
      <c r="M1970" s="7">
        <v>55</v>
      </c>
      <c r="N1970" s="7">
        <v>254</v>
      </c>
      <c r="O1970" s="7">
        <v>202</v>
      </c>
      <c r="P1970" s="7">
        <v>43</v>
      </c>
      <c r="Q1970" s="7">
        <v>65</v>
      </c>
      <c r="R1970" s="7">
        <v>8</v>
      </c>
      <c r="S1970" s="7">
        <v>0</v>
      </c>
      <c r="T1970" s="7">
        <v>7</v>
      </c>
      <c r="U1970" s="7">
        <v>49</v>
      </c>
      <c r="V1970" s="7">
        <v>25</v>
      </c>
      <c r="W1970" s="7">
        <v>23</v>
      </c>
      <c r="X1970" s="7">
        <v>29</v>
      </c>
      <c r="Y1970" s="7">
        <v>6</v>
      </c>
      <c r="Z1970" s="7">
        <v>5</v>
      </c>
      <c r="AA1970"/>
    </row>
    <row r="1971" spans="1:27" x14ac:dyDescent="0.25">
      <c r="A1971" s="24" t="str">
        <f t="shared" si="94"/>
        <v/>
      </c>
      <c r="B1971" s="24" t="str">
        <f t="shared" si="92"/>
        <v/>
      </c>
      <c r="C1971" s="24">
        <f t="shared" si="93"/>
        <v>1</v>
      </c>
      <c r="D1971" s="24">
        <v>2026</v>
      </c>
      <c r="E1971" s="7" t="s">
        <v>2116</v>
      </c>
      <c r="F1971" s="7" t="s">
        <v>2115</v>
      </c>
      <c r="G1971" s="7" t="s">
        <v>24</v>
      </c>
      <c r="H1971" s="7" t="s">
        <v>35</v>
      </c>
      <c r="I1971" s="8">
        <v>0.29899999999999999</v>
      </c>
      <c r="J1971" s="8">
        <v>0.38400000000000001</v>
      </c>
      <c r="K1971" s="8">
        <v>0.48099999999999998</v>
      </c>
      <c r="L1971" s="8">
        <v>0.86599999999999999</v>
      </c>
      <c r="M1971" s="7">
        <v>51</v>
      </c>
      <c r="N1971" s="7">
        <v>216</v>
      </c>
      <c r="O1971" s="7">
        <v>187</v>
      </c>
      <c r="P1971" s="7">
        <v>42</v>
      </c>
      <c r="Q1971" s="7">
        <v>56</v>
      </c>
      <c r="R1971" s="7">
        <v>9</v>
      </c>
      <c r="S1971" s="7">
        <v>5</v>
      </c>
      <c r="T1971" s="7">
        <v>5</v>
      </c>
      <c r="U1971" s="7">
        <v>29</v>
      </c>
      <c r="V1971" s="7">
        <v>5</v>
      </c>
      <c r="W1971" s="7">
        <v>22</v>
      </c>
      <c r="X1971" s="7">
        <v>39</v>
      </c>
      <c r="Y1971" s="7">
        <v>9</v>
      </c>
      <c r="Z1971" s="7">
        <v>6</v>
      </c>
      <c r="AA1971"/>
    </row>
    <row r="1972" spans="1:27" x14ac:dyDescent="0.25">
      <c r="A1972" s="24" t="str">
        <f t="shared" si="94"/>
        <v/>
      </c>
      <c r="B1972" s="24" t="str">
        <f t="shared" si="92"/>
        <v/>
      </c>
      <c r="C1972" s="24" t="str">
        <f t="shared" si="93"/>
        <v/>
      </c>
      <c r="D1972" s="24">
        <v>2026</v>
      </c>
      <c r="E1972" s="7" t="s">
        <v>2117</v>
      </c>
      <c r="F1972" s="7" t="s">
        <v>2115</v>
      </c>
      <c r="G1972" s="7" t="s">
        <v>47</v>
      </c>
      <c r="H1972" s="7" t="s">
        <v>38</v>
      </c>
      <c r="I1972" s="8">
        <v>0.29399999999999998</v>
      </c>
      <c r="J1972" s="8">
        <v>0.36499999999999999</v>
      </c>
      <c r="K1972" s="8">
        <v>0.46300000000000002</v>
      </c>
      <c r="L1972" s="8">
        <v>0.82799999999999996</v>
      </c>
      <c r="M1972" s="7">
        <v>53</v>
      </c>
      <c r="N1972" s="7">
        <v>230</v>
      </c>
      <c r="O1972" s="7">
        <v>201</v>
      </c>
      <c r="P1972" s="7">
        <v>29</v>
      </c>
      <c r="Q1972" s="7">
        <v>59</v>
      </c>
      <c r="R1972" s="7">
        <v>17</v>
      </c>
      <c r="S1972" s="7">
        <v>1</v>
      </c>
      <c r="T1972" s="7">
        <v>5</v>
      </c>
      <c r="U1972" s="7">
        <v>43</v>
      </c>
      <c r="V1972" s="7">
        <v>13</v>
      </c>
      <c r="W1972" s="7">
        <v>12</v>
      </c>
      <c r="X1972" s="7">
        <v>25</v>
      </c>
      <c r="Y1972" s="7">
        <v>6</v>
      </c>
      <c r="Z1972" s="7">
        <v>0</v>
      </c>
      <c r="AA1972"/>
    </row>
    <row r="1973" spans="1:27" x14ac:dyDescent="0.25">
      <c r="A1973" s="24">
        <f t="shared" si="94"/>
        <v>1</v>
      </c>
      <c r="B1973" s="24" t="str">
        <f t="shared" si="92"/>
        <v/>
      </c>
      <c r="C1973" s="24" t="str">
        <f t="shared" si="93"/>
        <v/>
      </c>
      <c r="D1973" s="24">
        <v>2026</v>
      </c>
      <c r="E1973" s="7" t="s">
        <v>2118</v>
      </c>
      <c r="F1973" s="7" t="s">
        <v>2115</v>
      </c>
      <c r="G1973" s="7" t="s">
        <v>29</v>
      </c>
      <c r="H1973" s="7" t="s">
        <v>40</v>
      </c>
      <c r="I1973" s="8">
        <v>0.29299999999999998</v>
      </c>
      <c r="J1973" s="8">
        <v>0.376</v>
      </c>
      <c r="K1973" s="8">
        <v>0.34599999999999997</v>
      </c>
      <c r="L1973" s="8">
        <v>0.72199999999999998</v>
      </c>
      <c r="M1973" s="7">
        <v>55</v>
      </c>
      <c r="N1973" s="7">
        <v>240</v>
      </c>
      <c r="O1973" s="7">
        <v>205</v>
      </c>
      <c r="P1973" s="7">
        <v>35</v>
      </c>
      <c r="Q1973" s="7">
        <v>60</v>
      </c>
      <c r="R1973" s="7">
        <v>11</v>
      </c>
      <c r="S1973" s="7">
        <v>0</v>
      </c>
      <c r="T1973" s="7">
        <v>0</v>
      </c>
      <c r="U1973" s="7">
        <v>28</v>
      </c>
      <c r="V1973" s="7">
        <v>6</v>
      </c>
      <c r="W1973" s="7">
        <v>23</v>
      </c>
      <c r="X1973" s="7">
        <v>45</v>
      </c>
      <c r="Y1973" s="7">
        <v>12</v>
      </c>
      <c r="Z1973" s="7">
        <v>6</v>
      </c>
      <c r="AA1973"/>
    </row>
    <row r="1974" spans="1:27" x14ac:dyDescent="0.25">
      <c r="A1974" s="24">
        <f t="shared" si="94"/>
        <v>1</v>
      </c>
      <c r="B1974" s="24" t="str">
        <f t="shared" si="92"/>
        <v/>
      </c>
      <c r="C1974" s="24" t="str">
        <f t="shared" si="93"/>
        <v/>
      </c>
      <c r="D1974" s="24">
        <v>2026</v>
      </c>
      <c r="E1974" s="7" t="s">
        <v>2119</v>
      </c>
      <c r="F1974" s="7" t="s">
        <v>2115</v>
      </c>
      <c r="G1974" s="7" t="s">
        <v>29</v>
      </c>
      <c r="H1974" s="7" t="s">
        <v>30</v>
      </c>
      <c r="I1974" s="8">
        <v>0.26500000000000001</v>
      </c>
      <c r="J1974" s="8">
        <v>0.38900000000000001</v>
      </c>
      <c r="K1974" s="8">
        <v>0.47699999999999998</v>
      </c>
      <c r="L1974" s="8">
        <v>0.86699999999999999</v>
      </c>
      <c r="M1974" s="7">
        <v>53</v>
      </c>
      <c r="N1974" s="7">
        <v>190</v>
      </c>
      <c r="O1974" s="7">
        <v>155</v>
      </c>
      <c r="P1974" s="7">
        <v>35</v>
      </c>
      <c r="Q1974" s="7">
        <v>41</v>
      </c>
      <c r="R1974" s="7">
        <v>9</v>
      </c>
      <c r="S1974" s="7">
        <v>3</v>
      </c>
      <c r="T1974" s="7">
        <v>6</v>
      </c>
      <c r="U1974" s="7">
        <v>34</v>
      </c>
      <c r="V1974" s="7">
        <v>13</v>
      </c>
      <c r="W1974" s="7">
        <v>20</v>
      </c>
      <c r="X1974" s="7">
        <v>47</v>
      </c>
      <c r="Y1974" s="7">
        <v>14</v>
      </c>
      <c r="Z1974" s="7">
        <v>3</v>
      </c>
      <c r="AA1974"/>
    </row>
    <row r="1975" spans="1:27" x14ac:dyDescent="0.25">
      <c r="A1975" s="24" t="str">
        <f t="shared" si="94"/>
        <v/>
      </c>
      <c r="B1975" s="24" t="str">
        <f t="shared" si="92"/>
        <v/>
      </c>
      <c r="C1975" s="24">
        <f t="shared" si="93"/>
        <v>1</v>
      </c>
      <c r="D1975" s="24">
        <v>2026</v>
      </c>
      <c r="E1975" s="7" t="s">
        <v>2120</v>
      </c>
      <c r="F1975" s="7" t="s">
        <v>2115</v>
      </c>
      <c r="G1975" s="7" t="s">
        <v>37</v>
      </c>
      <c r="H1975" s="7" t="s">
        <v>25</v>
      </c>
      <c r="I1975" s="8">
        <v>0.252</v>
      </c>
      <c r="J1975" s="8">
        <v>0.39400000000000002</v>
      </c>
      <c r="K1975" s="8">
        <v>0.41899999999999998</v>
      </c>
      <c r="L1975" s="8">
        <v>0.81299999999999994</v>
      </c>
      <c r="M1975" s="7">
        <v>51</v>
      </c>
      <c r="N1975" s="7">
        <v>194</v>
      </c>
      <c r="O1975" s="7">
        <v>155</v>
      </c>
      <c r="P1975" s="7">
        <v>28</v>
      </c>
      <c r="Q1975" s="7">
        <v>39</v>
      </c>
      <c r="R1975" s="7">
        <v>12</v>
      </c>
      <c r="S1975" s="7">
        <v>1</v>
      </c>
      <c r="T1975" s="7">
        <v>4</v>
      </c>
      <c r="U1975" s="7">
        <v>28</v>
      </c>
      <c r="V1975" s="7">
        <v>8</v>
      </c>
      <c r="W1975" s="7">
        <v>29</v>
      </c>
      <c r="X1975" s="7">
        <v>42</v>
      </c>
      <c r="Y1975" s="7">
        <v>3</v>
      </c>
      <c r="Z1975" s="7">
        <v>4</v>
      </c>
      <c r="AA1975"/>
    </row>
    <row r="1976" spans="1:27" x14ac:dyDescent="0.25">
      <c r="A1976" s="24">
        <f t="shared" si="94"/>
        <v>1</v>
      </c>
      <c r="B1976" s="24" t="str">
        <f t="shared" si="92"/>
        <v/>
      </c>
      <c r="C1976" s="24" t="str">
        <f t="shared" si="93"/>
        <v/>
      </c>
      <c r="D1976" s="24">
        <v>2026</v>
      </c>
      <c r="E1976" s="7" t="s">
        <v>2121</v>
      </c>
      <c r="F1976" s="7" t="s">
        <v>2115</v>
      </c>
      <c r="G1976" s="7" t="s">
        <v>32</v>
      </c>
      <c r="H1976" s="7" t="s">
        <v>27</v>
      </c>
      <c r="I1976" s="8">
        <v>0.19700000000000001</v>
      </c>
      <c r="J1976" s="8">
        <v>0.371</v>
      </c>
      <c r="K1976" s="8">
        <v>0.29899999999999999</v>
      </c>
      <c r="L1976" s="8">
        <v>0.67100000000000004</v>
      </c>
      <c r="M1976" s="7">
        <v>51</v>
      </c>
      <c r="N1976" s="7">
        <v>179</v>
      </c>
      <c r="O1976" s="7">
        <v>137</v>
      </c>
      <c r="P1976" s="7">
        <v>29</v>
      </c>
      <c r="Q1976" s="7">
        <v>27</v>
      </c>
      <c r="R1976" s="7">
        <v>8</v>
      </c>
      <c r="S1976" s="7">
        <v>0</v>
      </c>
      <c r="T1976" s="7">
        <v>2</v>
      </c>
      <c r="U1976" s="7">
        <v>23</v>
      </c>
      <c r="V1976" s="7">
        <v>6</v>
      </c>
      <c r="W1976" s="7">
        <v>32</v>
      </c>
      <c r="X1976" s="7">
        <v>56</v>
      </c>
      <c r="Y1976" s="7">
        <v>3</v>
      </c>
      <c r="Z1976" s="7">
        <v>3</v>
      </c>
      <c r="AA1976"/>
    </row>
    <row r="1977" spans="1:27" x14ac:dyDescent="0.25">
      <c r="A1977" s="24" t="str">
        <f t="shared" si="94"/>
        <v/>
      </c>
      <c r="B1977" s="24" t="str">
        <f t="shared" si="92"/>
        <v/>
      </c>
      <c r="C1977" s="24" t="str">
        <f t="shared" si="93"/>
        <v/>
      </c>
      <c r="D1977" s="24">
        <v>2026</v>
      </c>
      <c r="E1977" s="7" t="s">
        <v>2122</v>
      </c>
      <c r="F1977" s="7" t="s">
        <v>2115</v>
      </c>
      <c r="G1977" s="7" t="s">
        <v>47</v>
      </c>
      <c r="H1977" s="7" t="s">
        <v>42</v>
      </c>
      <c r="I1977" s="8">
        <v>0.17499999999999999</v>
      </c>
      <c r="J1977" s="8">
        <v>0.377</v>
      </c>
      <c r="K1977" s="8">
        <v>0.34</v>
      </c>
      <c r="L1977" s="8">
        <v>0.71699999999999997</v>
      </c>
      <c r="M1977" s="7">
        <v>46</v>
      </c>
      <c r="N1977" s="7">
        <v>131</v>
      </c>
      <c r="O1977" s="7">
        <v>97</v>
      </c>
      <c r="P1977" s="7">
        <v>21</v>
      </c>
      <c r="Q1977" s="7">
        <v>17</v>
      </c>
      <c r="R1977" s="7">
        <v>8</v>
      </c>
      <c r="S1977" s="7">
        <v>1</v>
      </c>
      <c r="T1977" s="7">
        <v>2</v>
      </c>
      <c r="U1977" s="7">
        <v>17</v>
      </c>
      <c r="V1977" s="7">
        <v>11</v>
      </c>
      <c r="W1977" s="7">
        <v>21</v>
      </c>
      <c r="X1977" s="7">
        <v>39</v>
      </c>
      <c r="Y1977" s="7">
        <v>3</v>
      </c>
      <c r="Z1977" s="7">
        <v>2</v>
      </c>
      <c r="AA1977"/>
    </row>
    <row r="1978" spans="1:27" x14ac:dyDescent="0.25">
      <c r="A1978" s="24" t="str">
        <f t="shared" si="94"/>
        <v/>
      </c>
      <c r="B1978" s="24" t="str">
        <f t="shared" si="92"/>
        <v/>
      </c>
      <c r="C1978" s="24" t="str">
        <f t="shared" si="93"/>
        <v/>
      </c>
      <c r="D1978" s="24">
        <v>2026</v>
      </c>
      <c r="E1978" s="7" t="s">
        <v>2123</v>
      </c>
      <c r="F1978" s="7" t="s">
        <v>2115</v>
      </c>
      <c r="G1978" s="7" t="s">
        <v>47</v>
      </c>
      <c r="H1978" s="7" t="s">
        <v>27</v>
      </c>
      <c r="I1978" s="8">
        <v>0.34599999999999997</v>
      </c>
      <c r="J1978" s="8">
        <v>0.433</v>
      </c>
      <c r="K1978" s="8">
        <v>0.38500000000000001</v>
      </c>
      <c r="L1978" s="8">
        <v>0.81799999999999995</v>
      </c>
      <c r="M1978" s="7">
        <v>14</v>
      </c>
      <c r="N1978" s="7">
        <v>30</v>
      </c>
      <c r="O1978" s="7">
        <v>26</v>
      </c>
      <c r="P1978" s="7">
        <v>12</v>
      </c>
      <c r="Q1978" s="7">
        <v>9</v>
      </c>
      <c r="R1978" s="7">
        <v>1</v>
      </c>
      <c r="S1978" s="7">
        <v>0</v>
      </c>
      <c r="T1978" s="7">
        <v>0</v>
      </c>
      <c r="U1978" s="7">
        <v>1</v>
      </c>
      <c r="V1978" s="7">
        <v>0</v>
      </c>
      <c r="W1978" s="7">
        <v>4</v>
      </c>
      <c r="X1978" s="7">
        <v>10</v>
      </c>
      <c r="Y1978" s="7">
        <v>3</v>
      </c>
      <c r="Z1978" s="7">
        <v>1</v>
      </c>
      <c r="AA1978"/>
    </row>
    <row r="1979" spans="1:27" x14ac:dyDescent="0.25">
      <c r="A1979" s="24">
        <f t="shared" si="94"/>
        <v>1</v>
      </c>
      <c r="B1979" s="24" t="str">
        <f t="shared" si="92"/>
        <v/>
      </c>
      <c r="C1979" s="24" t="str">
        <f t="shared" si="93"/>
        <v/>
      </c>
      <c r="D1979" s="24">
        <v>2026</v>
      </c>
      <c r="E1979" s="7" t="s">
        <v>2124</v>
      </c>
      <c r="F1979" s="7" t="s">
        <v>2115</v>
      </c>
      <c r="G1979" s="7" t="s">
        <v>29</v>
      </c>
      <c r="H1979" s="7" t="s">
        <v>33</v>
      </c>
      <c r="I1979" s="8">
        <v>0.28599999999999998</v>
      </c>
      <c r="J1979" s="8">
        <v>0.41399999999999998</v>
      </c>
      <c r="K1979" s="8">
        <v>0.41799999999999998</v>
      </c>
      <c r="L1979" s="8">
        <v>0.83199999999999996</v>
      </c>
      <c r="M1979" s="7">
        <v>39</v>
      </c>
      <c r="N1979" s="7">
        <v>113</v>
      </c>
      <c r="O1979" s="7">
        <v>91</v>
      </c>
      <c r="P1979" s="7">
        <v>17</v>
      </c>
      <c r="Q1979" s="7">
        <v>26</v>
      </c>
      <c r="R1979" s="7">
        <v>9</v>
      </c>
      <c r="S1979" s="7">
        <v>0</v>
      </c>
      <c r="T1979" s="7">
        <v>1</v>
      </c>
      <c r="U1979" s="7">
        <v>15</v>
      </c>
      <c r="V1979" s="7">
        <v>9</v>
      </c>
      <c r="W1979" s="7">
        <v>11</v>
      </c>
      <c r="X1979" s="7">
        <v>33</v>
      </c>
      <c r="Y1979" s="7">
        <v>4</v>
      </c>
      <c r="Z1979" s="7">
        <v>2</v>
      </c>
      <c r="AA1979"/>
    </row>
    <row r="1980" spans="1:27" x14ac:dyDescent="0.25">
      <c r="A1980" s="24" t="str">
        <f t="shared" si="94"/>
        <v/>
      </c>
      <c r="B1980" s="24" t="str">
        <f t="shared" si="92"/>
        <v/>
      </c>
      <c r="C1980" s="24" t="str">
        <f t="shared" si="93"/>
        <v/>
      </c>
      <c r="D1980" s="24">
        <v>2026</v>
      </c>
      <c r="E1980" s="7" t="s">
        <v>2125</v>
      </c>
      <c r="F1980" s="7" t="s">
        <v>2115</v>
      </c>
      <c r="G1980" s="7" t="s">
        <v>37</v>
      </c>
      <c r="H1980" s="7" t="s">
        <v>25</v>
      </c>
      <c r="I1980" s="8">
        <v>0.254</v>
      </c>
      <c r="J1980" s="8">
        <v>0.33300000000000002</v>
      </c>
      <c r="K1980" s="8">
        <v>0.28799999999999998</v>
      </c>
      <c r="L1980" s="8">
        <v>0.621</v>
      </c>
      <c r="M1980" s="7">
        <v>22</v>
      </c>
      <c r="N1980" s="7">
        <v>69</v>
      </c>
      <c r="O1980" s="7">
        <v>59</v>
      </c>
      <c r="P1980" s="7">
        <v>5</v>
      </c>
      <c r="Q1980" s="7">
        <v>15</v>
      </c>
      <c r="R1980" s="7">
        <v>2</v>
      </c>
      <c r="S1980" s="7">
        <v>0</v>
      </c>
      <c r="T1980" s="7">
        <v>0</v>
      </c>
      <c r="U1980" s="7">
        <v>9</v>
      </c>
      <c r="V1980" s="7">
        <v>2</v>
      </c>
      <c r="W1980" s="7">
        <v>5</v>
      </c>
      <c r="X1980" s="7">
        <v>11</v>
      </c>
      <c r="Y1980" s="7">
        <v>2</v>
      </c>
      <c r="Z1980" s="7">
        <v>1</v>
      </c>
      <c r="AA1980"/>
    </row>
    <row r="1981" spans="1:27" x14ac:dyDescent="0.25">
      <c r="A1981" s="24" t="str">
        <f t="shared" si="94"/>
        <v/>
      </c>
      <c r="B1981" s="24" t="str">
        <f t="shared" si="92"/>
        <v/>
      </c>
      <c r="C1981" s="24">
        <f t="shared" si="93"/>
        <v>1</v>
      </c>
      <c r="D1981" s="24">
        <v>2026</v>
      </c>
      <c r="E1981" s="7" t="s">
        <v>2126</v>
      </c>
      <c r="F1981" s="7" t="s">
        <v>2115</v>
      </c>
      <c r="G1981" s="7" t="s">
        <v>37</v>
      </c>
      <c r="H1981" s="7" t="s">
        <v>35</v>
      </c>
      <c r="I1981" s="8">
        <v>0.25</v>
      </c>
      <c r="J1981" s="8">
        <v>0.31</v>
      </c>
      <c r="K1981" s="8">
        <v>0.34399999999999997</v>
      </c>
      <c r="L1981" s="8">
        <v>0.65400000000000003</v>
      </c>
      <c r="M1981" s="7">
        <v>34</v>
      </c>
      <c r="N1981" s="7">
        <v>71</v>
      </c>
      <c r="O1981" s="7">
        <v>64</v>
      </c>
      <c r="P1981" s="7">
        <v>11</v>
      </c>
      <c r="Q1981" s="7">
        <v>16</v>
      </c>
      <c r="R1981" s="7">
        <v>3</v>
      </c>
      <c r="S1981" s="7">
        <v>0</v>
      </c>
      <c r="T1981" s="7">
        <v>1</v>
      </c>
      <c r="U1981" s="7">
        <v>15</v>
      </c>
      <c r="V1981" s="7">
        <v>1</v>
      </c>
      <c r="W1981" s="7">
        <v>5</v>
      </c>
      <c r="X1981" s="7">
        <v>20</v>
      </c>
      <c r="Y1981" s="7">
        <v>1</v>
      </c>
      <c r="Z1981" s="7">
        <v>1</v>
      </c>
      <c r="AA1981"/>
    </row>
    <row r="1982" spans="1:27" x14ac:dyDescent="0.25">
      <c r="A1982" s="24">
        <f t="shared" si="94"/>
        <v>1</v>
      </c>
      <c r="B1982" s="24" t="str">
        <f t="shared" si="92"/>
        <v/>
      </c>
      <c r="C1982" s="24" t="str">
        <f t="shared" si="93"/>
        <v/>
      </c>
      <c r="D1982" s="24">
        <v>2026</v>
      </c>
      <c r="E1982" s="7" t="s">
        <v>2127</v>
      </c>
      <c r="F1982" s="7" t="s">
        <v>2115</v>
      </c>
      <c r="G1982" s="7" t="s">
        <v>29</v>
      </c>
      <c r="H1982" s="7" t="s">
        <v>30</v>
      </c>
      <c r="I1982" s="8">
        <v>0.217</v>
      </c>
      <c r="J1982" s="8">
        <v>0.379</v>
      </c>
      <c r="K1982" s="8">
        <v>0.27500000000000002</v>
      </c>
      <c r="L1982" s="8">
        <v>0.65500000000000003</v>
      </c>
      <c r="M1982" s="7">
        <v>39</v>
      </c>
      <c r="N1982" s="7">
        <v>88</v>
      </c>
      <c r="O1982" s="7">
        <v>69</v>
      </c>
      <c r="P1982" s="7">
        <v>13</v>
      </c>
      <c r="Q1982" s="7">
        <v>15</v>
      </c>
      <c r="R1982" s="7">
        <v>1</v>
      </c>
      <c r="S1982" s="7">
        <v>0</v>
      </c>
      <c r="T1982" s="7">
        <v>1</v>
      </c>
      <c r="U1982" s="7">
        <v>7</v>
      </c>
      <c r="V1982" s="7">
        <v>12</v>
      </c>
      <c r="W1982" s="7">
        <v>6</v>
      </c>
      <c r="X1982" s="7">
        <v>19</v>
      </c>
      <c r="Y1982" s="7">
        <v>4</v>
      </c>
      <c r="Z1982" s="7">
        <v>1</v>
      </c>
      <c r="AA1982"/>
    </row>
    <row r="1983" spans="1:27" x14ac:dyDescent="0.25">
      <c r="A1983" s="24" t="str">
        <f t="shared" si="94"/>
        <v/>
      </c>
      <c r="B1983" s="24" t="str">
        <f t="shared" si="92"/>
        <v/>
      </c>
      <c r="C1983" s="24" t="str">
        <f t="shared" si="93"/>
        <v/>
      </c>
      <c r="D1983" s="24">
        <v>2026</v>
      </c>
      <c r="E1983" s="7" t="s">
        <v>2128</v>
      </c>
      <c r="F1983" s="7" t="s">
        <v>2115</v>
      </c>
      <c r="G1983" s="7" t="s">
        <v>37</v>
      </c>
      <c r="H1983" s="7" t="s">
        <v>33</v>
      </c>
      <c r="I1983" s="8">
        <v>0.20799999999999999</v>
      </c>
      <c r="J1983" s="8">
        <v>0.20799999999999999</v>
      </c>
      <c r="K1983" s="8">
        <v>0.20799999999999999</v>
      </c>
      <c r="L1983" s="8">
        <v>0.41699999999999998</v>
      </c>
      <c r="M1983" s="7">
        <v>14</v>
      </c>
      <c r="N1983" s="7">
        <v>25</v>
      </c>
      <c r="O1983" s="7">
        <v>24</v>
      </c>
      <c r="P1983" s="7">
        <v>2</v>
      </c>
      <c r="Q1983" s="7">
        <v>5</v>
      </c>
      <c r="R1983" s="7">
        <v>0</v>
      </c>
      <c r="S1983" s="7">
        <v>0</v>
      </c>
      <c r="T1983" s="7">
        <v>0</v>
      </c>
      <c r="U1983" s="7">
        <v>1</v>
      </c>
      <c r="V1983" s="7">
        <v>0</v>
      </c>
      <c r="W1983" s="7">
        <v>0</v>
      </c>
      <c r="X1983" s="7">
        <v>5</v>
      </c>
      <c r="Y1983" s="7">
        <v>2</v>
      </c>
      <c r="Z1983" s="7">
        <v>1</v>
      </c>
      <c r="AA1983"/>
    </row>
    <row r="1984" spans="1:27" x14ac:dyDescent="0.25">
      <c r="A1984" s="24" t="str">
        <f t="shared" si="94"/>
        <v/>
      </c>
      <c r="B1984" s="24" t="str">
        <f t="shared" si="92"/>
        <v/>
      </c>
      <c r="C1984" s="24">
        <f t="shared" si="93"/>
        <v>1</v>
      </c>
      <c r="D1984" s="24">
        <v>2026</v>
      </c>
      <c r="E1984" s="7" t="s">
        <v>2129</v>
      </c>
      <c r="F1984" s="7" t="s">
        <v>2115</v>
      </c>
      <c r="G1984" s="7" t="s">
        <v>24</v>
      </c>
      <c r="H1984" s="7" t="s">
        <v>33</v>
      </c>
      <c r="I1984" s="8">
        <v>0.2</v>
      </c>
      <c r="J1984" s="8">
        <v>0.41699999999999998</v>
      </c>
      <c r="K1984" s="8">
        <v>0.22900000000000001</v>
      </c>
      <c r="L1984" s="8">
        <v>0.64500000000000002</v>
      </c>
      <c r="M1984" s="7">
        <v>22</v>
      </c>
      <c r="N1984" s="7">
        <v>49</v>
      </c>
      <c r="O1984" s="7">
        <v>35</v>
      </c>
      <c r="P1984" s="7">
        <v>10</v>
      </c>
      <c r="Q1984" s="7">
        <v>7</v>
      </c>
      <c r="R1984" s="7">
        <v>1</v>
      </c>
      <c r="S1984" s="7">
        <v>0</v>
      </c>
      <c r="T1984" s="7">
        <v>0</v>
      </c>
      <c r="U1984" s="7">
        <v>5</v>
      </c>
      <c r="V1984" s="7">
        <v>0</v>
      </c>
      <c r="W1984" s="7">
        <v>13</v>
      </c>
      <c r="X1984" s="7">
        <v>8</v>
      </c>
      <c r="Y1984" s="7">
        <v>3</v>
      </c>
      <c r="Z1984" s="7">
        <v>1</v>
      </c>
      <c r="AA1984"/>
    </row>
    <row r="1985" spans="1:27" x14ac:dyDescent="0.25">
      <c r="A1985" s="24">
        <f t="shared" si="94"/>
        <v>1</v>
      </c>
      <c r="B1985" s="24" t="str">
        <f t="shared" si="92"/>
        <v/>
      </c>
      <c r="C1985" s="24" t="str">
        <f t="shared" si="93"/>
        <v/>
      </c>
      <c r="D1985" s="24">
        <v>2026</v>
      </c>
      <c r="E1985" s="7" t="s">
        <v>2130</v>
      </c>
      <c r="F1985" s="7" t="s">
        <v>2115</v>
      </c>
      <c r="G1985" s="7" t="s">
        <v>29</v>
      </c>
      <c r="H1985" s="7" t="s">
        <v>42</v>
      </c>
      <c r="I1985" s="8">
        <v>0.123</v>
      </c>
      <c r="J1985" s="8">
        <v>0.19400000000000001</v>
      </c>
      <c r="K1985" s="8">
        <v>0.123</v>
      </c>
      <c r="L1985" s="8">
        <v>0.316</v>
      </c>
      <c r="M1985" s="7">
        <v>33</v>
      </c>
      <c r="N1985" s="7">
        <v>65</v>
      </c>
      <c r="O1985" s="7">
        <v>57</v>
      </c>
      <c r="P1985" s="7">
        <v>4</v>
      </c>
      <c r="Q1985" s="7">
        <v>7</v>
      </c>
      <c r="R1985" s="7">
        <v>0</v>
      </c>
      <c r="S1985" s="7">
        <v>0</v>
      </c>
      <c r="T1985" s="7">
        <v>0</v>
      </c>
      <c r="U1985" s="7">
        <v>3</v>
      </c>
      <c r="V1985" s="7">
        <v>2</v>
      </c>
      <c r="W1985" s="7">
        <v>3</v>
      </c>
      <c r="X1985" s="7">
        <v>22</v>
      </c>
      <c r="Y1985" s="7">
        <v>2</v>
      </c>
      <c r="Z1985" s="7">
        <v>1</v>
      </c>
      <c r="AA1985"/>
    </row>
    <row r="1986" spans="1:27" x14ac:dyDescent="0.25">
      <c r="A1986" s="24" t="str">
        <f t="shared" si="94"/>
        <v/>
      </c>
      <c r="B1986" s="24" t="str">
        <f t="shared" ref="B1986:B2049" si="95">IF(COUNTIFS(Draft_Player,$E1986),COUNTIFS(Draft_Player,$E1986),"")</f>
        <v/>
      </c>
      <c r="C1986" s="24" t="str">
        <f t="shared" ref="C1986:C2049" si="96">IF(COUNTIFS(Transfers_Player,$E1986),COUNTIFS(Transfers_Player,$E1986),"")</f>
        <v/>
      </c>
      <c r="D1986" s="24">
        <v>2026</v>
      </c>
      <c r="E1986" s="7" t="s">
        <v>2131</v>
      </c>
      <c r="F1986" s="7" t="s">
        <v>2115</v>
      </c>
      <c r="G1986" s="7" t="s">
        <v>47</v>
      </c>
      <c r="H1986" s="7" t="s">
        <v>38</v>
      </c>
      <c r="I1986" s="8">
        <v>0.1</v>
      </c>
      <c r="J1986" s="8">
        <v>0.182</v>
      </c>
      <c r="K1986" s="8">
        <v>0.1</v>
      </c>
      <c r="L1986" s="8">
        <v>0.28199999999999997</v>
      </c>
      <c r="M1986" s="7">
        <v>8</v>
      </c>
      <c r="N1986" s="7">
        <v>11</v>
      </c>
      <c r="O1986" s="7">
        <v>10</v>
      </c>
      <c r="P1986" s="7">
        <v>0</v>
      </c>
      <c r="Q1986" s="7">
        <v>1</v>
      </c>
      <c r="R1986" s="7">
        <v>0</v>
      </c>
      <c r="S1986" s="7">
        <v>0</v>
      </c>
      <c r="T1986" s="7">
        <v>0</v>
      </c>
      <c r="U1986" s="7">
        <v>0</v>
      </c>
      <c r="V1986" s="7">
        <v>0</v>
      </c>
      <c r="W1986" s="7">
        <v>1</v>
      </c>
      <c r="X1986" s="7">
        <v>5</v>
      </c>
      <c r="Y1986" s="7">
        <v>1</v>
      </c>
      <c r="Z1986" s="7">
        <v>1</v>
      </c>
      <c r="AA1986"/>
    </row>
    <row r="1987" spans="1:27" x14ac:dyDescent="0.25">
      <c r="A1987" s="24">
        <f t="shared" ref="A1987:A2050" si="97">IF(OR(G1987="SR", G1987="GR"), 1, "")</f>
        <v>1</v>
      </c>
      <c r="B1987" s="24" t="str">
        <f t="shared" si="95"/>
        <v/>
      </c>
      <c r="C1987" s="24" t="str">
        <f t="shared" si="96"/>
        <v/>
      </c>
      <c r="D1987" s="24">
        <v>2026</v>
      </c>
      <c r="E1987" s="7" t="s">
        <v>2132</v>
      </c>
      <c r="F1987" s="7" t="s">
        <v>2115</v>
      </c>
      <c r="G1987" s="7" t="s">
        <v>32</v>
      </c>
      <c r="H1987" s="7" t="s">
        <v>42</v>
      </c>
      <c r="I1987" s="8">
        <v>0</v>
      </c>
      <c r="J1987" s="8">
        <v>0.16</v>
      </c>
      <c r="K1987" s="8">
        <v>0</v>
      </c>
      <c r="L1987" s="8">
        <v>0.16</v>
      </c>
      <c r="M1987" s="7">
        <v>17</v>
      </c>
      <c r="N1987" s="7">
        <v>25</v>
      </c>
      <c r="O1987" s="7">
        <v>20</v>
      </c>
      <c r="P1987" s="7">
        <v>4</v>
      </c>
      <c r="Q1987" s="7">
        <v>0</v>
      </c>
      <c r="R1987" s="7">
        <v>0</v>
      </c>
      <c r="S1987" s="7">
        <v>0</v>
      </c>
      <c r="T1987" s="7">
        <v>0</v>
      </c>
      <c r="U1987" s="7">
        <v>1</v>
      </c>
      <c r="V1987" s="7">
        <v>1</v>
      </c>
      <c r="W1987" s="7">
        <v>3</v>
      </c>
      <c r="X1987" s="7">
        <v>12</v>
      </c>
      <c r="Y1987" s="7">
        <v>0</v>
      </c>
      <c r="Z1987" s="7">
        <v>0</v>
      </c>
      <c r="AA1987"/>
    </row>
    <row r="1988" spans="1:27" x14ac:dyDescent="0.25">
      <c r="A1988" s="24" t="str">
        <f t="shared" si="97"/>
        <v/>
      </c>
      <c r="B1988" s="24" t="str">
        <f t="shared" si="95"/>
        <v/>
      </c>
      <c r="C1988" s="24" t="str">
        <f t="shared" si="96"/>
        <v/>
      </c>
      <c r="D1988" s="24">
        <v>2026</v>
      </c>
      <c r="E1988" s="7" t="s">
        <v>2133</v>
      </c>
      <c r="F1988" s="7" t="s">
        <v>2115</v>
      </c>
      <c r="G1988" s="7" t="s">
        <v>47</v>
      </c>
      <c r="H1988" s="7" t="s">
        <v>30</v>
      </c>
      <c r="I1988" s="8">
        <v>0</v>
      </c>
      <c r="J1988" s="8">
        <v>0.5</v>
      </c>
      <c r="K1988" s="8">
        <v>0</v>
      </c>
      <c r="L1988" s="8">
        <v>0.5</v>
      </c>
      <c r="M1988" s="7">
        <v>1</v>
      </c>
      <c r="N1988" s="7">
        <v>2</v>
      </c>
      <c r="O1988" s="7">
        <v>1</v>
      </c>
      <c r="P1988" s="7">
        <v>1</v>
      </c>
      <c r="Q1988" s="7">
        <v>0</v>
      </c>
      <c r="R1988" s="7">
        <v>0</v>
      </c>
      <c r="S1988" s="7">
        <v>0</v>
      </c>
      <c r="T1988" s="7">
        <v>0</v>
      </c>
      <c r="U1988" s="7">
        <v>0</v>
      </c>
      <c r="V1988" s="7">
        <v>0</v>
      </c>
      <c r="W1988" s="7">
        <v>1</v>
      </c>
      <c r="X1988" s="7">
        <v>0</v>
      </c>
      <c r="Y1988" s="7">
        <v>0</v>
      </c>
      <c r="Z1988" s="7">
        <v>0</v>
      </c>
      <c r="AA1988"/>
    </row>
    <row r="1989" spans="1:27" x14ac:dyDescent="0.25">
      <c r="A1989" s="24" t="str">
        <f t="shared" si="97"/>
        <v/>
      </c>
      <c r="B1989" s="24" t="str">
        <f t="shared" si="95"/>
        <v/>
      </c>
      <c r="C1989" s="24" t="str">
        <f t="shared" si="96"/>
        <v/>
      </c>
      <c r="D1989" s="24">
        <v>2026</v>
      </c>
      <c r="E1989" s="7" t="s">
        <v>2134</v>
      </c>
      <c r="F1989" s="7" t="s">
        <v>2115</v>
      </c>
      <c r="G1989" s="7" t="s">
        <v>37</v>
      </c>
      <c r="H1989" s="7" t="s">
        <v>25</v>
      </c>
      <c r="I1989" s="8">
        <v>0</v>
      </c>
      <c r="J1989" s="8">
        <v>0.5</v>
      </c>
      <c r="K1989" s="8">
        <v>0</v>
      </c>
      <c r="L1989" s="8">
        <v>0.5</v>
      </c>
      <c r="M1989" s="7">
        <v>2</v>
      </c>
      <c r="N1989" s="7">
        <v>2</v>
      </c>
      <c r="O1989" s="7">
        <v>1</v>
      </c>
      <c r="P1989" s="7">
        <v>0</v>
      </c>
      <c r="Q1989" s="7">
        <v>0</v>
      </c>
      <c r="R1989" s="7">
        <v>0</v>
      </c>
      <c r="S1989" s="7">
        <v>0</v>
      </c>
      <c r="T1989" s="7">
        <v>0</v>
      </c>
      <c r="U1989" s="7">
        <v>0</v>
      </c>
      <c r="V1989" s="7">
        <v>0</v>
      </c>
      <c r="W1989" s="7">
        <v>1</v>
      </c>
      <c r="X1989" s="7">
        <v>0</v>
      </c>
      <c r="Y1989" s="7">
        <v>0</v>
      </c>
      <c r="Z1989" s="7">
        <v>0</v>
      </c>
      <c r="AA1989"/>
    </row>
    <row r="1990" spans="1:27" x14ac:dyDescent="0.25">
      <c r="A1990" s="24" t="str">
        <f t="shared" si="97"/>
        <v/>
      </c>
      <c r="B1990" s="24" t="str">
        <f t="shared" si="95"/>
        <v/>
      </c>
      <c r="C1990" s="24">
        <f t="shared" si="96"/>
        <v>1</v>
      </c>
      <c r="D1990" s="24">
        <v>2026</v>
      </c>
      <c r="E1990" s="7" t="s">
        <v>2135</v>
      </c>
      <c r="F1990" s="7" t="s">
        <v>2115</v>
      </c>
      <c r="G1990" s="7" t="s">
        <v>37</v>
      </c>
      <c r="H1990" s="7" t="s">
        <v>164</v>
      </c>
      <c r="I1990" s="8">
        <v>0</v>
      </c>
      <c r="J1990" s="8">
        <v>0.375</v>
      </c>
      <c r="K1990" s="8">
        <v>0</v>
      </c>
      <c r="L1990" s="8">
        <v>0.375</v>
      </c>
      <c r="M1990" s="7">
        <v>8</v>
      </c>
      <c r="N1990" s="7">
        <v>8</v>
      </c>
      <c r="O1990" s="7">
        <v>5</v>
      </c>
      <c r="P1990" s="7">
        <v>0</v>
      </c>
      <c r="Q1990" s="7">
        <v>0</v>
      </c>
      <c r="R1990" s="7">
        <v>0</v>
      </c>
      <c r="S1990" s="7">
        <v>0</v>
      </c>
      <c r="T1990" s="7">
        <v>0</v>
      </c>
      <c r="U1990" s="7">
        <v>0</v>
      </c>
      <c r="V1990" s="7">
        <v>0</v>
      </c>
      <c r="W1990" s="7">
        <v>3</v>
      </c>
      <c r="X1990" s="7">
        <v>3</v>
      </c>
      <c r="Y1990" s="7">
        <v>0</v>
      </c>
      <c r="Z1990" s="7">
        <v>0</v>
      </c>
      <c r="AA1990"/>
    </row>
    <row r="1991" spans="1:27" x14ac:dyDescent="0.25">
      <c r="A1991" s="24" t="str">
        <f t="shared" si="97"/>
        <v/>
      </c>
      <c r="B1991" s="24" t="str">
        <f t="shared" si="95"/>
        <v/>
      </c>
      <c r="C1991" s="24" t="str">
        <f t="shared" si="96"/>
        <v/>
      </c>
      <c r="D1991" s="24">
        <v>2026</v>
      </c>
      <c r="E1991" s="7" t="s">
        <v>2136</v>
      </c>
      <c r="F1991" s="7" t="s">
        <v>2115</v>
      </c>
      <c r="G1991" s="7" t="s">
        <v>37</v>
      </c>
      <c r="H1991" s="7" t="s">
        <v>42</v>
      </c>
      <c r="I1991" s="8">
        <v>0</v>
      </c>
      <c r="J1991" s="8">
        <v>1</v>
      </c>
      <c r="K1991" s="8">
        <v>0</v>
      </c>
      <c r="L1991" s="8">
        <v>0</v>
      </c>
      <c r="M1991" s="7">
        <v>1</v>
      </c>
      <c r="N1991" s="7">
        <v>1</v>
      </c>
      <c r="O1991" s="7">
        <v>0</v>
      </c>
      <c r="P1991" s="7">
        <v>2</v>
      </c>
      <c r="Q1991" s="7">
        <v>0</v>
      </c>
      <c r="R1991" s="7">
        <v>0</v>
      </c>
      <c r="S1991" s="7">
        <v>0</v>
      </c>
      <c r="T1991" s="7">
        <v>0</v>
      </c>
      <c r="U1991" s="7">
        <v>0</v>
      </c>
      <c r="V1991" s="7">
        <v>0</v>
      </c>
      <c r="W1991" s="7">
        <v>1</v>
      </c>
      <c r="X1991" s="7">
        <v>0</v>
      </c>
      <c r="Y1991" s="7">
        <v>1</v>
      </c>
      <c r="Z1991" s="7">
        <v>0</v>
      </c>
      <c r="AA1991"/>
    </row>
    <row r="1992" spans="1:27" x14ac:dyDescent="0.25">
      <c r="A1992" s="24" t="str">
        <f t="shared" si="97"/>
        <v/>
      </c>
      <c r="B1992" s="24" t="str">
        <f t="shared" si="95"/>
        <v/>
      </c>
      <c r="C1992" s="24">
        <f t="shared" si="96"/>
        <v>1</v>
      </c>
      <c r="D1992" s="24">
        <v>2026</v>
      </c>
      <c r="E1992" s="7" t="s">
        <v>2137</v>
      </c>
      <c r="F1992" s="7" t="s">
        <v>2138</v>
      </c>
      <c r="G1992" s="7" t="s">
        <v>24</v>
      </c>
      <c r="H1992" s="7" t="s">
        <v>35</v>
      </c>
      <c r="I1992" s="8">
        <v>0.27300000000000002</v>
      </c>
      <c r="J1992" s="8">
        <v>0.39</v>
      </c>
      <c r="K1992" s="8">
        <v>0.38600000000000001</v>
      </c>
      <c r="L1992" s="8">
        <v>0.77700000000000002</v>
      </c>
      <c r="M1992" s="7">
        <v>40</v>
      </c>
      <c r="N1992" s="7">
        <v>166</v>
      </c>
      <c r="O1992" s="7">
        <v>132</v>
      </c>
      <c r="P1992" s="7">
        <v>24</v>
      </c>
      <c r="Q1992" s="7">
        <v>36</v>
      </c>
      <c r="R1992" s="7">
        <v>11</v>
      </c>
      <c r="S1992" s="7">
        <v>2</v>
      </c>
      <c r="T1992" s="7">
        <v>0</v>
      </c>
      <c r="U1992" s="7">
        <v>22</v>
      </c>
      <c r="V1992" s="7">
        <v>15</v>
      </c>
      <c r="W1992" s="7">
        <v>13</v>
      </c>
      <c r="X1992" s="7">
        <v>35</v>
      </c>
      <c r="Y1992" s="7">
        <v>5</v>
      </c>
      <c r="Z1992" s="7">
        <v>1</v>
      </c>
      <c r="AA1992"/>
    </row>
    <row r="1993" spans="1:27" x14ac:dyDescent="0.25">
      <c r="A1993" s="24" t="str">
        <f t="shared" si="97"/>
        <v/>
      </c>
      <c r="B1993" s="24" t="str">
        <f t="shared" si="95"/>
        <v/>
      </c>
      <c r="C1993" s="24" t="str">
        <f t="shared" si="96"/>
        <v/>
      </c>
      <c r="D1993" s="24">
        <v>2026</v>
      </c>
      <c r="E1993" s="7" t="s">
        <v>2139</v>
      </c>
      <c r="F1993" s="7" t="s">
        <v>2138</v>
      </c>
      <c r="G1993" s="7" t="s">
        <v>24</v>
      </c>
      <c r="H1993" s="7" t="s">
        <v>40</v>
      </c>
      <c r="I1993" s="8">
        <v>0.26300000000000001</v>
      </c>
      <c r="J1993" s="8">
        <v>0.38600000000000001</v>
      </c>
      <c r="K1993" s="8">
        <v>0.309</v>
      </c>
      <c r="L1993" s="8">
        <v>0.69499999999999995</v>
      </c>
      <c r="M1993" s="7">
        <v>52</v>
      </c>
      <c r="N1993" s="7">
        <v>238</v>
      </c>
      <c r="O1993" s="7">
        <v>194</v>
      </c>
      <c r="P1993" s="7">
        <v>21</v>
      </c>
      <c r="Q1993" s="7">
        <v>51</v>
      </c>
      <c r="R1993" s="7">
        <v>9</v>
      </c>
      <c r="S1993" s="7">
        <v>0</v>
      </c>
      <c r="T1993" s="7">
        <v>0</v>
      </c>
      <c r="U1993" s="7">
        <v>31</v>
      </c>
      <c r="V1993" s="7">
        <v>4</v>
      </c>
      <c r="W1993" s="7">
        <v>36</v>
      </c>
      <c r="X1993" s="7">
        <v>32</v>
      </c>
      <c r="Y1993" s="7">
        <v>3</v>
      </c>
      <c r="Z1993" s="7">
        <v>1</v>
      </c>
      <c r="AA1993"/>
    </row>
    <row r="1994" spans="1:27" x14ac:dyDescent="0.25">
      <c r="A1994" s="24" t="str">
        <f t="shared" si="97"/>
        <v/>
      </c>
      <c r="B1994" s="24" t="str">
        <f t="shared" si="95"/>
        <v/>
      </c>
      <c r="C1994" s="24">
        <f t="shared" si="96"/>
        <v>1</v>
      </c>
      <c r="D1994" s="24">
        <v>2026</v>
      </c>
      <c r="E1994" s="7" t="s">
        <v>2140</v>
      </c>
      <c r="F1994" s="7" t="s">
        <v>2138</v>
      </c>
      <c r="G1994" s="7" t="s">
        <v>37</v>
      </c>
      <c r="H1994" s="7" t="s">
        <v>30</v>
      </c>
      <c r="I1994" s="8">
        <v>0.254</v>
      </c>
      <c r="J1994" s="8">
        <v>0.35399999999999998</v>
      </c>
      <c r="K1994" s="8">
        <v>0.35899999999999999</v>
      </c>
      <c r="L1994" s="8">
        <v>0.71299999999999997</v>
      </c>
      <c r="M1994" s="7">
        <v>41</v>
      </c>
      <c r="N1994" s="7">
        <v>166</v>
      </c>
      <c r="O1994" s="7">
        <v>142</v>
      </c>
      <c r="P1994" s="7">
        <v>20</v>
      </c>
      <c r="Q1994" s="7">
        <v>36</v>
      </c>
      <c r="R1994" s="7">
        <v>4</v>
      </c>
      <c r="S1994" s="7">
        <v>1</v>
      </c>
      <c r="T1994" s="7">
        <v>3</v>
      </c>
      <c r="U1994" s="7">
        <v>24</v>
      </c>
      <c r="V1994" s="7">
        <v>3</v>
      </c>
      <c r="W1994" s="7">
        <v>19</v>
      </c>
      <c r="X1994" s="7">
        <v>37</v>
      </c>
      <c r="Y1994" s="7">
        <v>7</v>
      </c>
      <c r="Z1994" s="7">
        <v>3</v>
      </c>
      <c r="AA1994"/>
    </row>
    <row r="1995" spans="1:27" x14ac:dyDescent="0.25">
      <c r="A1995" s="24">
        <f t="shared" si="97"/>
        <v>1</v>
      </c>
      <c r="B1995" s="24" t="str">
        <f t="shared" si="95"/>
        <v/>
      </c>
      <c r="C1995" s="24" t="str">
        <f t="shared" si="96"/>
        <v/>
      </c>
      <c r="D1995" s="24">
        <v>2026</v>
      </c>
      <c r="E1995" s="7" t="s">
        <v>2141</v>
      </c>
      <c r="F1995" s="7" t="s">
        <v>2138</v>
      </c>
      <c r="G1995" s="7" t="s">
        <v>29</v>
      </c>
      <c r="H1995" s="7" t="s">
        <v>33</v>
      </c>
      <c r="I1995" s="8">
        <v>0.24099999999999999</v>
      </c>
      <c r="J1995" s="8">
        <v>0.36399999999999999</v>
      </c>
      <c r="K1995" s="8">
        <v>0.47599999999999998</v>
      </c>
      <c r="L1995" s="8">
        <v>0.84</v>
      </c>
      <c r="M1995" s="7">
        <v>51</v>
      </c>
      <c r="N1995" s="7">
        <v>232</v>
      </c>
      <c r="O1995" s="7">
        <v>187</v>
      </c>
      <c r="P1995" s="7">
        <v>26</v>
      </c>
      <c r="Q1995" s="7">
        <v>45</v>
      </c>
      <c r="R1995" s="7">
        <v>8</v>
      </c>
      <c r="S1995" s="7">
        <v>0</v>
      </c>
      <c r="T1995" s="7">
        <v>12</v>
      </c>
      <c r="U1995" s="7">
        <v>46</v>
      </c>
      <c r="V1995" s="7">
        <v>20</v>
      </c>
      <c r="W1995" s="7">
        <v>19</v>
      </c>
      <c r="X1995" s="7">
        <v>46</v>
      </c>
      <c r="Y1995" s="7">
        <v>1</v>
      </c>
      <c r="Z1995" s="7">
        <v>0</v>
      </c>
      <c r="AA1995"/>
    </row>
    <row r="1996" spans="1:27" x14ac:dyDescent="0.25">
      <c r="A1996" s="24" t="str">
        <f t="shared" si="97"/>
        <v/>
      </c>
      <c r="B1996" s="24" t="str">
        <f t="shared" si="95"/>
        <v/>
      </c>
      <c r="C1996" s="24">
        <f t="shared" si="96"/>
        <v>1</v>
      </c>
      <c r="D1996" s="24">
        <v>2026</v>
      </c>
      <c r="E1996" s="7" t="s">
        <v>2142</v>
      </c>
      <c r="F1996" s="7" t="s">
        <v>2138</v>
      </c>
      <c r="G1996" s="7" t="s">
        <v>37</v>
      </c>
      <c r="H1996" s="7" t="s">
        <v>27</v>
      </c>
      <c r="I1996" s="8">
        <v>0.5</v>
      </c>
      <c r="J1996" s="8">
        <v>0.5</v>
      </c>
      <c r="K1996" s="8">
        <v>0.5</v>
      </c>
      <c r="L1996" s="8">
        <v>1</v>
      </c>
      <c r="M1996" s="7">
        <v>4</v>
      </c>
      <c r="N1996" s="7">
        <v>6</v>
      </c>
      <c r="O1996" s="7">
        <v>6</v>
      </c>
      <c r="P1996" s="7">
        <v>3</v>
      </c>
      <c r="Q1996" s="7">
        <v>3</v>
      </c>
      <c r="R1996" s="7">
        <v>0</v>
      </c>
      <c r="S1996" s="7">
        <v>0</v>
      </c>
      <c r="T1996" s="7">
        <v>0</v>
      </c>
      <c r="U1996" s="7">
        <v>0</v>
      </c>
      <c r="V1996" s="7">
        <v>0</v>
      </c>
      <c r="W1996" s="7">
        <v>0</v>
      </c>
      <c r="X1996" s="7">
        <v>1</v>
      </c>
      <c r="Y1996" s="7">
        <v>0</v>
      </c>
      <c r="Z1996" s="7">
        <v>0</v>
      </c>
      <c r="AA1996"/>
    </row>
    <row r="1997" spans="1:27" x14ac:dyDescent="0.25">
      <c r="A1997" s="24" t="str">
        <f t="shared" si="97"/>
        <v/>
      </c>
      <c r="B1997" s="24" t="str">
        <f t="shared" si="95"/>
        <v/>
      </c>
      <c r="C1997" s="24">
        <f t="shared" si="96"/>
        <v>1</v>
      </c>
      <c r="D1997" s="24">
        <v>2026</v>
      </c>
      <c r="E1997" s="7" t="s">
        <v>2143</v>
      </c>
      <c r="F1997" s="7" t="s">
        <v>2138</v>
      </c>
      <c r="G1997" s="7" t="s">
        <v>47</v>
      </c>
      <c r="H1997" s="7" t="s">
        <v>27</v>
      </c>
      <c r="I1997" s="8">
        <v>0.36899999999999999</v>
      </c>
      <c r="J1997" s="8">
        <v>0.48899999999999999</v>
      </c>
      <c r="K1997" s="8">
        <v>0.40500000000000003</v>
      </c>
      <c r="L1997" s="8">
        <v>0.89500000000000002</v>
      </c>
      <c r="M1997" s="7">
        <v>31</v>
      </c>
      <c r="N1997" s="7">
        <v>146</v>
      </c>
      <c r="O1997" s="7">
        <v>111</v>
      </c>
      <c r="P1997" s="7">
        <v>26</v>
      </c>
      <c r="Q1997" s="7">
        <v>41</v>
      </c>
      <c r="R1997" s="7">
        <v>2</v>
      </c>
      <c r="S1997" s="7">
        <v>1</v>
      </c>
      <c r="T1997" s="7">
        <v>0</v>
      </c>
      <c r="U1997" s="7">
        <v>12</v>
      </c>
      <c r="V1997" s="7">
        <v>8</v>
      </c>
      <c r="W1997" s="7">
        <v>20</v>
      </c>
      <c r="X1997" s="7">
        <v>16</v>
      </c>
      <c r="Y1997" s="7">
        <v>10</v>
      </c>
      <c r="Z1997" s="7">
        <v>5</v>
      </c>
      <c r="AA1997"/>
    </row>
    <row r="1998" spans="1:27" x14ac:dyDescent="0.25">
      <c r="A1998" s="24" t="str">
        <f t="shared" si="97"/>
        <v/>
      </c>
      <c r="B1998" s="24" t="str">
        <f t="shared" si="95"/>
        <v/>
      </c>
      <c r="C1998" s="24">
        <f t="shared" si="96"/>
        <v>1</v>
      </c>
      <c r="D1998" s="24">
        <v>2026</v>
      </c>
      <c r="E1998" s="7" t="s">
        <v>2144</v>
      </c>
      <c r="F1998" s="7" t="s">
        <v>2138</v>
      </c>
      <c r="G1998" s="7" t="s">
        <v>24</v>
      </c>
      <c r="H1998" s="7" t="s">
        <v>42</v>
      </c>
      <c r="I1998" s="8">
        <v>0.36099999999999999</v>
      </c>
      <c r="J1998" s="8">
        <v>0.48</v>
      </c>
      <c r="K1998" s="8">
        <v>0.53800000000000003</v>
      </c>
      <c r="L1998" s="8">
        <v>1.018</v>
      </c>
      <c r="M1998" s="7">
        <v>35</v>
      </c>
      <c r="N1998" s="7">
        <v>151</v>
      </c>
      <c r="O1998" s="7">
        <v>119</v>
      </c>
      <c r="P1998" s="7">
        <v>21</v>
      </c>
      <c r="Q1998" s="7">
        <v>43</v>
      </c>
      <c r="R1998" s="7">
        <v>12</v>
      </c>
      <c r="S1998" s="7">
        <v>0</v>
      </c>
      <c r="T1998" s="7">
        <v>3</v>
      </c>
      <c r="U1998" s="7">
        <v>16</v>
      </c>
      <c r="V1998" s="7">
        <v>15</v>
      </c>
      <c r="W1998" s="7">
        <v>14</v>
      </c>
      <c r="X1998" s="7">
        <v>20</v>
      </c>
      <c r="Y1998" s="7">
        <v>4</v>
      </c>
      <c r="Z1998" s="7">
        <v>3</v>
      </c>
      <c r="AA1998"/>
    </row>
    <row r="1999" spans="1:27" x14ac:dyDescent="0.25">
      <c r="A1999" s="24">
        <f t="shared" si="97"/>
        <v>1</v>
      </c>
      <c r="B1999" s="24" t="str">
        <f t="shared" si="95"/>
        <v/>
      </c>
      <c r="C1999" s="24" t="str">
        <f t="shared" si="96"/>
        <v/>
      </c>
      <c r="D1999" s="24">
        <v>2026</v>
      </c>
      <c r="E1999" s="7" t="s">
        <v>2145</v>
      </c>
      <c r="F1999" s="7" t="s">
        <v>2138</v>
      </c>
      <c r="G1999" s="7" t="s">
        <v>29</v>
      </c>
      <c r="H1999" s="7" t="s">
        <v>42</v>
      </c>
      <c r="I1999" s="8">
        <v>0.3</v>
      </c>
      <c r="J1999" s="8">
        <v>0.41699999999999998</v>
      </c>
      <c r="K1999" s="8">
        <v>0.3</v>
      </c>
      <c r="L1999" s="8">
        <v>0.71699999999999997</v>
      </c>
      <c r="M1999" s="7">
        <v>7</v>
      </c>
      <c r="N1999" s="7">
        <v>12</v>
      </c>
      <c r="O1999" s="7">
        <v>10</v>
      </c>
      <c r="P1999" s="7">
        <v>0</v>
      </c>
      <c r="Q1999" s="7">
        <v>3</v>
      </c>
      <c r="R1999" s="7">
        <v>0</v>
      </c>
      <c r="S1999" s="7">
        <v>0</v>
      </c>
      <c r="T1999" s="7">
        <v>0</v>
      </c>
      <c r="U1999" s="7">
        <v>2</v>
      </c>
      <c r="V1999" s="7">
        <v>0</v>
      </c>
      <c r="W1999" s="7">
        <v>2</v>
      </c>
      <c r="X1999" s="7">
        <v>2</v>
      </c>
      <c r="Y1999" s="7">
        <v>0</v>
      </c>
      <c r="Z1999" s="7">
        <v>0</v>
      </c>
      <c r="AA1999"/>
    </row>
    <row r="2000" spans="1:27" x14ac:dyDescent="0.25">
      <c r="A2000" s="24" t="str">
        <f t="shared" si="97"/>
        <v/>
      </c>
      <c r="B2000" s="24" t="str">
        <f t="shared" si="95"/>
        <v/>
      </c>
      <c r="C2000" s="24" t="str">
        <f t="shared" si="96"/>
        <v/>
      </c>
      <c r="D2000" s="24">
        <v>2026</v>
      </c>
      <c r="E2000" s="7" t="s">
        <v>2146</v>
      </c>
      <c r="F2000" s="7" t="s">
        <v>2138</v>
      </c>
      <c r="G2000" s="7" t="s">
        <v>24</v>
      </c>
      <c r="H2000" s="7" t="s">
        <v>30</v>
      </c>
      <c r="I2000" s="8">
        <v>0.23799999999999999</v>
      </c>
      <c r="J2000" s="8">
        <v>0.28999999999999998</v>
      </c>
      <c r="K2000" s="8">
        <v>0.30199999999999999</v>
      </c>
      <c r="L2000" s="8">
        <v>0.59099999999999997</v>
      </c>
      <c r="M2000" s="7">
        <v>22</v>
      </c>
      <c r="N2000" s="7">
        <v>70</v>
      </c>
      <c r="O2000" s="7">
        <v>63</v>
      </c>
      <c r="P2000" s="7">
        <v>6</v>
      </c>
      <c r="Q2000" s="7">
        <v>15</v>
      </c>
      <c r="R2000" s="7">
        <v>4</v>
      </c>
      <c r="S2000" s="7">
        <v>0</v>
      </c>
      <c r="T2000" s="7">
        <v>0</v>
      </c>
      <c r="U2000" s="7">
        <v>5</v>
      </c>
      <c r="V2000" s="7">
        <v>2</v>
      </c>
      <c r="W2000" s="7">
        <v>3</v>
      </c>
      <c r="X2000" s="7">
        <v>17</v>
      </c>
      <c r="Y2000" s="7">
        <v>0</v>
      </c>
      <c r="Z2000" s="7">
        <v>0</v>
      </c>
      <c r="AA2000"/>
    </row>
    <row r="2001" spans="1:27" x14ac:dyDescent="0.25">
      <c r="A2001" s="24">
        <f t="shared" si="97"/>
        <v>1</v>
      </c>
      <c r="B2001" s="24" t="str">
        <f t="shared" si="95"/>
        <v/>
      </c>
      <c r="C2001" s="24" t="str">
        <f t="shared" si="96"/>
        <v/>
      </c>
      <c r="D2001" s="24">
        <v>2026</v>
      </c>
      <c r="E2001" s="7" t="s">
        <v>2147</v>
      </c>
      <c r="F2001" s="7" t="s">
        <v>2138</v>
      </c>
      <c r="G2001" s="7" t="s">
        <v>29</v>
      </c>
      <c r="H2001" s="7" t="s">
        <v>25</v>
      </c>
      <c r="I2001" s="8">
        <v>0.23599999999999999</v>
      </c>
      <c r="J2001" s="8">
        <v>0.30499999999999999</v>
      </c>
      <c r="K2001" s="8">
        <v>0.34899999999999998</v>
      </c>
      <c r="L2001" s="8">
        <v>0.65400000000000003</v>
      </c>
      <c r="M2001" s="7">
        <v>31</v>
      </c>
      <c r="N2001" s="7">
        <v>122</v>
      </c>
      <c r="O2001" s="7">
        <v>106</v>
      </c>
      <c r="P2001" s="7">
        <v>15</v>
      </c>
      <c r="Q2001" s="7">
        <v>25</v>
      </c>
      <c r="R2001" s="7">
        <v>6</v>
      </c>
      <c r="S2001" s="7">
        <v>0</v>
      </c>
      <c r="T2001" s="7">
        <v>2</v>
      </c>
      <c r="U2001" s="7">
        <v>6</v>
      </c>
      <c r="V2001" s="7">
        <v>6</v>
      </c>
      <c r="W2001" s="7">
        <v>5</v>
      </c>
      <c r="X2001" s="7">
        <v>21</v>
      </c>
      <c r="Y2001" s="7">
        <v>0</v>
      </c>
      <c r="Z2001" s="7">
        <v>0</v>
      </c>
      <c r="AA2001"/>
    </row>
    <row r="2002" spans="1:27" x14ac:dyDescent="0.25">
      <c r="A2002" s="24">
        <f t="shared" si="97"/>
        <v>1</v>
      </c>
      <c r="B2002" s="24" t="str">
        <f t="shared" si="95"/>
        <v/>
      </c>
      <c r="C2002" s="24" t="str">
        <f t="shared" si="96"/>
        <v/>
      </c>
      <c r="D2002" s="24">
        <v>2026</v>
      </c>
      <c r="E2002" s="7" t="s">
        <v>2148</v>
      </c>
      <c r="F2002" s="7" t="s">
        <v>2138</v>
      </c>
      <c r="G2002" s="7" t="s">
        <v>29</v>
      </c>
      <c r="H2002" s="7" t="s">
        <v>40</v>
      </c>
      <c r="I2002" s="8">
        <v>0.23499999999999999</v>
      </c>
      <c r="J2002" s="8">
        <v>0.36099999999999999</v>
      </c>
      <c r="K2002" s="8">
        <v>0.255</v>
      </c>
      <c r="L2002" s="8">
        <v>0.61599999999999999</v>
      </c>
      <c r="M2002" s="7">
        <v>20</v>
      </c>
      <c r="N2002" s="7">
        <v>65</v>
      </c>
      <c r="O2002" s="7">
        <v>51</v>
      </c>
      <c r="P2002" s="7">
        <v>7</v>
      </c>
      <c r="Q2002" s="7">
        <v>12</v>
      </c>
      <c r="R2002" s="7">
        <v>1</v>
      </c>
      <c r="S2002" s="7">
        <v>0</v>
      </c>
      <c r="T2002" s="7">
        <v>0</v>
      </c>
      <c r="U2002" s="7">
        <v>8</v>
      </c>
      <c r="V2002" s="7">
        <v>2</v>
      </c>
      <c r="W2002" s="7">
        <v>8</v>
      </c>
      <c r="X2002" s="7">
        <v>11</v>
      </c>
      <c r="Y2002" s="7">
        <v>0</v>
      </c>
      <c r="Z2002" s="7">
        <v>0</v>
      </c>
      <c r="AA2002"/>
    </row>
    <row r="2003" spans="1:27" x14ac:dyDescent="0.25">
      <c r="A2003" s="24" t="str">
        <f t="shared" si="97"/>
        <v/>
      </c>
      <c r="B2003" s="24" t="str">
        <f t="shared" si="95"/>
        <v/>
      </c>
      <c r="C2003" s="24" t="str">
        <f t="shared" si="96"/>
        <v/>
      </c>
      <c r="D2003" s="24">
        <v>2026</v>
      </c>
      <c r="E2003" s="7" t="s">
        <v>2149</v>
      </c>
      <c r="F2003" s="7" t="s">
        <v>2138</v>
      </c>
      <c r="G2003" s="7" t="s">
        <v>37</v>
      </c>
      <c r="H2003" s="7" t="s">
        <v>35</v>
      </c>
      <c r="I2003" s="8">
        <v>0.23499999999999999</v>
      </c>
      <c r="J2003" s="8">
        <v>0.30599999999999999</v>
      </c>
      <c r="K2003" s="8">
        <v>0.311</v>
      </c>
      <c r="L2003" s="8">
        <v>0.61699999999999999</v>
      </c>
      <c r="M2003" s="7">
        <v>37</v>
      </c>
      <c r="N2003" s="7">
        <v>148</v>
      </c>
      <c r="O2003" s="7">
        <v>132</v>
      </c>
      <c r="P2003" s="7">
        <v>14</v>
      </c>
      <c r="Q2003" s="7">
        <v>31</v>
      </c>
      <c r="R2003" s="7">
        <v>2</v>
      </c>
      <c r="S2003" s="7">
        <v>4</v>
      </c>
      <c r="T2003" s="7">
        <v>0</v>
      </c>
      <c r="U2003" s="7">
        <v>9</v>
      </c>
      <c r="V2003" s="7">
        <v>0</v>
      </c>
      <c r="W2003" s="7">
        <v>14</v>
      </c>
      <c r="X2003" s="7">
        <v>41</v>
      </c>
      <c r="Y2003" s="7">
        <v>1</v>
      </c>
      <c r="Z2003" s="7">
        <v>3</v>
      </c>
      <c r="AA2003"/>
    </row>
    <row r="2004" spans="1:27" x14ac:dyDescent="0.25">
      <c r="A2004" s="24">
        <f t="shared" si="97"/>
        <v>1</v>
      </c>
      <c r="B2004" s="24" t="str">
        <f t="shared" si="95"/>
        <v/>
      </c>
      <c r="C2004" s="24" t="str">
        <f t="shared" si="96"/>
        <v/>
      </c>
      <c r="D2004" s="24">
        <v>2026</v>
      </c>
      <c r="E2004" s="7" t="s">
        <v>2150</v>
      </c>
      <c r="F2004" s="7" t="s">
        <v>2138</v>
      </c>
      <c r="G2004" s="7" t="s">
        <v>32</v>
      </c>
      <c r="H2004" s="7" t="s">
        <v>44</v>
      </c>
      <c r="I2004" s="8">
        <v>0.217</v>
      </c>
      <c r="J2004" s="8">
        <v>0.30099999999999999</v>
      </c>
      <c r="K2004" s="8">
        <v>0.29199999999999998</v>
      </c>
      <c r="L2004" s="8">
        <v>0.59299999999999997</v>
      </c>
      <c r="M2004" s="7">
        <v>33</v>
      </c>
      <c r="N2004" s="7">
        <v>139</v>
      </c>
      <c r="O2004" s="7">
        <v>120</v>
      </c>
      <c r="P2004" s="7">
        <v>10</v>
      </c>
      <c r="Q2004" s="7">
        <v>26</v>
      </c>
      <c r="R2004" s="7">
        <v>3</v>
      </c>
      <c r="S2004" s="7">
        <v>0</v>
      </c>
      <c r="T2004" s="7">
        <v>2</v>
      </c>
      <c r="U2004" s="7">
        <v>9</v>
      </c>
      <c r="V2004" s="7">
        <v>3</v>
      </c>
      <c r="W2004" s="7">
        <v>12</v>
      </c>
      <c r="X2004" s="7">
        <v>39</v>
      </c>
      <c r="Y2004" s="7">
        <v>0</v>
      </c>
      <c r="Z2004" s="7">
        <v>0</v>
      </c>
      <c r="AA2004"/>
    </row>
    <row r="2005" spans="1:27" x14ac:dyDescent="0.25">
      <c r="A2005" s="24" t="str">
        <f t="shared" si="97"/>
        <v/>
      </c>
      <c r="B2005" s="24" t="str">
        <f t="shared" si="95"/>
        <v/>
      </c>
      <c r="C2005" s="24" t="str">
        <f t="shared" si="96"/>
        <v/>
      </c>
      <c r="D2005" s="24">
        <v>2026</v>
      </c>
      <c r="E2005" s="7" t="s">
        <v>2151</v>
      </c>
      <c r="F2005" s="7" t="s">
        <v>2138</v>
      </c>
      <c r="G2005" s="7" t="s">
        <v>47</v>
      </c>
      <c r="H2005" s="7" t="s">
        <v>25</v>
      </c>
      <c r="I2005" s="8">
        <v>0.19800000000000001</v>
      </c>
      <c r="J2005" s="8">
        <v>0.23200000000000001</v>
      </c>
      <c r="K2005" s="8">
        <v>0.22600000000000001</v>
      </c>
      <c r="L2005" s="8">
        <v>0.45900000000000002</v>
      </c>
      <c r="M2005" s="7">
        <v>33</v>
      </c>
      <c r="N2005" s="7">
        <v>115</v>
      </c>
      <c r="O2005" s="7">
        <v>106</v>
      </c>
      <c r="P2005" s="7">
        <v>9</v>
      </c>
      <c r="Q2005" s="7">
        <v>21</v>
      </c>
      <c r="R2005" s="7">
        <v>3</v>
      </c>
      <c r="S2005" s="7">
        <v>0</v>
      </c>
      <c r="T2005" s="7">
        <v>0</v>
      </c>
      <c r="U2005" s="7">
        <v>10</v>
      </c>
      <c r="V2005" s="7">
        <v>0</v>
      </c>
      <c r="W2005" s="7">
        <v>5</v>
      </c>
      <c r="X2005" s="7">
        <v>20</v>
      </c>
      <c r="Y2005" s="7">
        <v>0</v>
      </c>
      <c r="Z2005" s="7">
        <v>0</v>
      </c>
      <c r="AA2005"/>
    </row>
    <row r="2006" spans="1:27" x14ac:dyDescent="0.25">
      <c r="A2006" s="24" t="str">
        <f t="shared" si="97"/>
        <v/>
      </c>
      <c r="B2006" s="24" t="str">
        <f t="shared" si="95"/>
        <v/>
      </c>
      <c r="C2006" s="24">
        <f t="shared" si="96"/>
        <v>1</v>
      </c>
      <c r="D2006" s="24">
        <v>2026</v>
      </c>
      <c r="E2006" s="7" t="s">
        <v>2152</v>
      </c>
      <c r="F2006" s="7" t="s">
        <v>2138</v>
      </c>
      <c r="G2006" s="7" t="s">
        <v>24</v>
      </c>
      <c r="H2006" s="7" t="s">
        <v>38</v>
      </c>
      <c r="I2006" s="8">
        <v>0.19400000000000001</v>
      </c>
      <c r="J2006" s="8">
        <v>0.27500000000000002</v>
      </c>
      <c r="K2006" s="8">
        <v>0.222</v>
      </c>
      <c r="L2006" s="8">
        <v>0.497</v>
      </c>
      <c r="M2006" s="7">
        <v>13</v>
      </c>
      <c r="N2006" s="7">
        <v>40</v>
      </c>
      <c r="O2006" s="7">
        <v>36</v>
      </c>
      <c r="P2006" s="7">
        <v>3</v>
      </c>
      <c r="Q2006" s="7">
        <v>7</v>
      </c>
      <c r="R2006" s="7">
        <v>1</v>
      </c>
      <c r="S2006" s="7">
        <v>0</v>
      </c>
      <c r="T2006" s="7">
        <v>0</v>
      </c>
      <c r="U2006" s="7">
        <v>5</v>
      </c>
      <c r="V2006" s="7">
        <v>1</v>
      </c>
      <c r="W2006" s="7">
        <v>3</v>
      </c>
      <c r="X2006" s="7">
        <v>14</v>
      </c>
      <c r="Y2006" s="7">
        <v>0</v>
      </c>
      <c r="Z2006" s="7">
        <v>0</v>
      </c>
      <c r="AA2006"/>
    </row>
    <row r="2007" spans="1:27" x14ac:dyDescent="0.25">
      <c r="A2007" s="24" t="str">
        <f t="shared" si="97"/>
        <v/>
      </c>
      <c r="B2007" s="24" t="str">
        <f t="shared" si="95"/>
        <v/>
      </c>
      <c r="C2007" s="24">
        <f t="shared" si="96"/>
        <v>1</v>
      </c>
      <c r="D2007" s="24">
        <v>2026</v>
      </c>
      <c r="E2007" s="7" t="s">
        <v>2153</v>
      </c>
      <c r="F2007" s="7" t="s">
        <v>2138</v>
      </c>
      <c r="G2007" s="7" t="s">
        <v>24</v>
      </c>
      <c r="H2007" s="7" t="s">
        <v>35</v>
      </c>
      <c r="I2007" s="8">
        <v>0.193</v>
      </c>
      <c r="J2007" s="8">
        <v>0.26900000000000002</v>
      </c>
      <c r="K2007" s="8">
        <v>0.27700000000000002</v>
      </c>
      <c r="L2007" s="8">
        <v>0.54600000000000004</v>
      </c>
      <c r="M2007" s="7">
        <v>32</v>
      </c>
      <c r="N2007" s="7">
        <v>95</v>
      </c>
      <c r="O2007" s="7">
        <v>83</v>
      </c>
      <c r="P2007" s="7">
        <v>9</v>
      </c>
      <c r="Q2007" s="7">
        <v>16</v>
      </c>
      <c r="R2007" s="7">
        <v>4</v>
      </c>
      <c r="S2007" s="7">
        <v>0</v>
      </c>
      <c r="T2007" s="7">
        <v>1</v>
      </c>
      <c r="U2007" s="7">
        <v>9</v>
      </c>
      <c r="V2007" s="7">
        <v>4</v>
      </c>
      <c r="W2007" s="7">
        <v>5</v>
      </c>
      <c r="X2007" s="7">
        <v>30</v>
      </c>
      <c r="Y2007" s="7">
        <v>1</v>
      </c>
      <c r="Z2007" s="7">
        <v>1</v>
      </c>
      <c r="AA2007"/>
    </row>
    <row r="2008" spans="1:27" x14ac:dyDescent="0.25">
      <c r="A2008" s="24">
        <f t="shared" si="97"/>
        <v>1</v>
      </c>
      <c r="B2008" s="24" t="str">
        <f t="shared" si="95"/>
        <v/>
      </c>
      <c r="C2008" s="24" t="str">
        <f t="shared" si="96"/>
        <v/>
      </c>
      <c r="D2008" s="24">
        <v>2026</v>
      </c>
      <c r="E2008" s="7" t="s">
        <v>2154</v>
      </c>
      <c r="F2008" s="7" t="s">
        <v>2138</v>
      </c>
      <c r="G2008" s="7" t="s">
        <v>29</v>
      </c>
      <c r="H2008" s="7" t="s">
        <v>35</v>
      </c>
      <c r="I2008" s="8">
        <v>0.159</v>
      </c>
      <c r="J2008" s="8">
        <v>0.27500000000000002</v>
      </c>
      <c r="K2008" s="8">
        <v>0.318</v>
      </c>
      <c r="L2008" s="8">
        <v>0.59299999999999997</v>
      </c>
      <c r="M2008" s="7">
        <v>20</v>
      </c>
      <c r="N2008" s="7">
        <v>53</v>
      </c>
      <c r="O2008" s="7">
        <v>44</v>
      </c>
      <c r="P2008" s="7">
        <v>4</v>
      </c>
      <c r="Q2008" s="7">
        <v>7</v>
      </c>
      <c r="R2008" s="7">
        <v>1</v>
      </c>
      <c r="S2008" s="7">
        <v>0</v>
      </c>
      <c r="T2008" s="7">
        <v>2</v>
      </c>
      <c r="U2008" s="7">
        <v>5</v>
      </c>
      <c r="V2008" s="7">
        <v>2</v>
      </c>
      <c r="W2008" s="7">
        <v>5</v>
      </c>
      <c r="X2008" s="7">
        <v>14</v>
      </c>
      <c r="Y2008" s="7">
        <v>0</v>
      </c>
      <c r="Z2008" s="7">
        <v>0</v>
      </c>
      <c r="AA2008"/>
    </row>
    <row r="2009" spans="1:27" x14ac:dyDescent="0.25">
      <c r="A2009" s="24">
        <f t="shared" si="97"/>
        <v>1</v>
      </c>
      <c r="B2009" s="24" t="str">
        <f t="shared" si="95"/>
        <v/>
      </c>
      <c r="C2009" s="24" t="str">
        <f t="shared" si="96"/>
        <v/>
      </c>
      <c r="D2009" s="24">
        <v>2026</v>
      </c>
      <c r="E2009" s="7" t="s">
        <v>2155</v>
      </c>
      <c r="F2009" s="7" t="s">
        <v>2138</v>
      </c>
      <c r="G2009" s="7" t="s">
        <v>32</v>
      </c>
      <c r="H2009" s="7" t="s">
        <v>42</v>
      </c>
      <c r="I2009" s="8">
        <v>0.157</v>
      </c>
      <c r="J2009" s="8">
        <v>0.443</v>
      </c>
      <c r="K2009" s="8">
        <v>0.157</v>
      </c>
      <c r="L2009" s="8">
        <v>0.60099999999999998</v>
      </c>
      <c r="M2009" s="7">
        <v>27</v>
      </c>
      <c r="N2009" s="7">
        <v>109</v>
      </c>
      <c r="O2009" s="7">
        <v>70</v>
      </c>
      <c r="P2009" s="7">
        <v>18</v>
      </c>
      <c r="Q2009" s="7">
        <v>11</v>
      </c>
      <c r="R2009" s="7">
        <v>0</v>
      </c>
      <c r="S2009" s="7">
        <v>0</v>
      </c>
      <c r="T2009" s="7">
        <v>0</v>
      </c>
      <c r="U2009" s="7">
        <v>6</v>
      </c>
      <c r="V2009" s="7">
        <v>2</v>
      </c>
      <c r="W2009" s="7">
        <v>34</v>
      </c>
      <c r="X2009" s="7">
        <v>25</v>
      </c>
      <c r="Y2009" s="7">
        <v>3</v>
      </c>
      <c r="Z2009" s="7">
        <v>0</v>
      </c>
      <c r="AA2009"/>
    </row>
    <row r="2010" spans="1:27" x14ac:dyDescent="0.25">
      <c r="A2010" s="24" t="str">
        <f t="shared" si="97"/>
        <v/>
      </c>
      <c r="B2010" s="24" t="str">
        <f t="shared" si="95"/>
        <v/>
      </c>
      <c r="C2010" s="24">
        <f t="shared" si="96"/>
        <v>1</v>
      </c>
      <c r="D2010" s="24">
        <v>2026</v>
      </c>
      <c r="E2010" s="7" t="s">
        <v>2156</v>
      </c>
      <c r="F2010" s="7" t="s">
        <v>2138</v>
      </c>
      <c r="G2010" s="7" t="s">
        <v>47</v>
      </c>
      <c r="H2010" s="7" t="s">
        <v>38</v>
      </c>
      <c r="I2010" s="8">
        <v>0</v>
      </c>
      <c r="J2010" s="8">
        <v>0.125</v>
      </c>
      <c r="K2010" s="8">
        <v>0</v>
      </c>
      <c r="L2010" s="8">
        <v>0.125</v>
      </c>
      <c r="M2010" s="7">
        <v>4</v>
      </c>
      <c r="N2010" s="7">
        <v>8</v>
      </c>
      <c r="O2010" s="7">
        <v>7</v>
      </c>
      <c r="P2010" s="7">
        <v>1</v>
      </c>
      <c r="Q2010" s="7">
        <v>0</v>
      </c>
      <c r="R2010" s="7">
        <v>0</v>
      </c>
      <c r="S2010" s="7">
        <v>0</v>
      </c>
      <c r="T2010" s="7">
        <v>0</v>
      </c>
      <c r="U2010" s="7">
        <v>1</v>
      </c>
      <c r="V2010" s="7">
        <v>0</v>
      </c>
      <c r="W2010" s="7">
        <v>1</v>
      </c>
      <c r="X2010" s="7">
        <v>2</v>
      </c>
      <c r="Y2010" s="7">
        <v>0</v>
      </c>
      <c r="Z2010" s="7">
        <v>0</v>
      </c>
      <c r="AA2010"/>
    </row>
    <row r="2011" spans="1:27" x14ac:dyDescent="0.25">
      <c r="A2011" s="24" t="str">
        <f t="shared" si="97"/>
        <v/>
      </c>
      <c r="B2011" s="24" t="str">
        <f t="shared" si="95"/>
        <v/>
      </c>
      <c r="C2011" s="24">
        <f t="shared" si="96"/>
        <v>1</v>
      </c>
      <c r="D2011" s="24">
        <v>2026</v>
      </c>
      <c r="E2011" s="7" t="s">
        <v>2157</v>
      </c>
      <c r="F2011" s="7" t="s">
        <v>2158</v>
      </c>
      <c r="G2011" s="7" t="s">
        <v>37</v>
      </c>
      <c r="H2011" s="7" t="s">
        <v>42</v>
      </c>
      <c r="I2011" s="8">
        <v>0.28000000000000003</v>
      </c>
      <c r="J2011" s="8">
        <v>0.34499999999999997</v>
      </c>
      <c r="K2011" s="8">
        <v>0.36399999999999999</v>
      </c>
      <c r="L2011" s="8">
        <v>0.70799999999999996</v>
      </c>
      <c r="M2011" s="7">
        <v>44</v>
      </c>
      <c r="N2011" s="7">
        <v>146</v>
      </c>
      <c r="O2011" s="7">
        <v>132</v>
      </c>
      <c r="P2011" s="7">
        <v>19</v>
      </c>
      <c r="Q2011" s="7">
        <v>37</v>
      </c>
      <c r="R2011" s="7">
        <v>8</v>
      </c>
      <c r="S2011" s="7">
        <v>0</v>
      </c>
      <c r="T2011" s="7">
        <v>1</v>
      </c>
      <c r="U2011" s="7">
        <v>15</v>
      </c>
      <c r="V2011" s="7">
        <v>8</v>
      </c>
      <c r="W2011" s="7">
        <v>5</v>
      </c>
      <c r="X2011" s="7">
        <v>33</v>
      </c>
      <c r="Y2011" s="7">
        <v>0</v>
      </c>
      <c r="Z2011" s="7">
        <v>1</v>
      </c>
      <c r="AA2011"/>
    </row>
    <row r="2012" spans="1:27" x14ac:dyDescent="0.25">
      <c r="A2012" s="24" t="str">
        <f t="shared" si="97"/>
        <v/>
      </c>
      <c r="B2012" s="24" t="str">
        <f t="shared" si="95"/>
        <v/>
      </c>
      <c r="C2012" s="24">
        <f t="shared" si="96"/>
        <v>1</v>
      </c>
      <c r="D2012" s="24">
        <v>2026</v>
      </c>
      <c r="E2012" s="7" t="s">
        <v>2159</v>
      </c>
      <c r="F2012" s="7" t="s">
        <v>2158</v>
      </c>
      <c r="G2012" s="7" t="s">
        <v>37</v>
      </c>
      <c r="H2012" s="7" t="s">
        <v>33</v>
      </c>
      <c r="I2012" s="8">
        <v>0.26700000000000002</v>
      </c>
      <c r="J2012" s="8">
        <v>0.312</v>
      </c>
      <c r="K2012" s="8">
        <v>0.42399999999999999</v>
      </c>
      <c r="L2012" s="8">
        <v>0.73599999999999999</v>
      </c>
      <c r="M2012" s="7">
        <v>48</v>
      </c>
      <c r="N2012" s="7">
        <v>186</v>
      </c>
      <c r="O2012" s="7">
        <v>172</v>
      </c>
      <c r="P2012" s="7">
        <v>22</v>
      </c>
      <c r="Q2012" s="7">
        <v>46</v>
      </c>
      <c r="R2012" s="7">
        <v>7</v>
      </c>
      <c r="S2012" s="7">
        <v>1</v>
      </c>
      <c r="T2012" s="7">
        <v>6</v>
      </c>
      <c r="U2012" s="7">
        <v>34</v>
      </c>
      <c r="V2012" s="7">
        <v>4</v>
      </c>
      <c r="W2012" s="7">
        <v>8</v>
      </c>
      <c r="X2012" s="7">
        <v>41</v>
      </c>
      <c r="Y2012" s="7">
        <v>2</v>
      </c>
      <c r="Z2012" s="7">
        <v>4</v>
      </c>
      <c r="AA2012"/>
    </row>
    <row r="2013" spans="1:27" x14ac:dyDescent="0.25">
      <c r="A2013" s="24" t="str">
        <f t="shared" si="97"/>
        <v/>
      </c>
      <c r="B2013" s="24" t="str">
        <f t="shared" si="95"/>
        <v/>
      </c>
      <c r="C2013" s="24">
        <f t="shared" si="96"/>
        <v>1</v>
      </c>
      <c r="D2013" s="24">
        <v>2026</v>
      </c>
      <c r="E2013" s="7" t="s">
        <v>2160</v>
      </c>
      <c r="F2013" s="7" t="s">
        <v>2158</v>
      </c>
      <c r="G2013" s="7" t="s">
        <v>24</v>
      </c>
      <c r="H2013" s="7" t="s">
        <v>25</v>
      </c>
      <c r="I2013" s="8">
        <v>0.26600000000000001</v>
      </c>
      <c r="J2013" s="8">
        <v>0.35799999999999998</v>
      </c>
      <c r="K2013" s="8">
        <v>0.42599999999999999</v>
      </c>
      <c r="L2013" s="8">
        <v>0.78300000000000003</v>
      </c>
      <c r="M2013" s="7">
        <v>39</v>
      </c>
      <c r="N2013" s="7">
        <v>110</v>
      </c>
      <c r="O2013" s="7">
        <v>94</v>
      </c>
      <c r="P2013" s="7">
        <v>16</v>
      </c>
      <c r="Q2013" s="7">
        <v>25</v>
      </c>
      <c r="R2013" s="7">
        <v>6</v>
      </c>
      <c r="S2013" s="7">
        <v>0</v>
      </c>
      <c r="T2013" s="7">
        <v>3</v>
      </c>
      <c r="U2013" s="7">
        <v>18</v>
      </c>
      <c r="V2013" s="7">
        <v>7</v>
      </c>
      <c r="W2013" s="7">
        <v>7</v>
      </c>
      <c r="X2013" s="7">
        <v>29</v>
      </c>
      <c r="Y2013" s="7">
        <v>6</v>
      </c>
      <c r="Z2013" s="7">
        <v>1</v>
      </c>
      <c r="AA2013"/>
    </row>
    <row r="2014" spans="1:27" x14ac:dyDescent="0.25">
      <c r="A2014" s="24" t="str">
        <f t="shared" si="97"/>
        <v/>
      </c>
      <c r="B2014" s="24" t="str">
        <f t="shared" si="95"/>
        <v/>
      </c>
      <c r="C2014" s="24">
        <f t="shared" si="96"/>
        <v>1</v>
      </c>
      <c r="D2014" s="24">
        <v>2026</v>
      </c>
      <c r="E2014" s="7" t="s">
        <v>2161</v>
      </c>
      <c r="F2014" s="7" t="s">
        <v>2158</v>
      </c>
      <c r="G2014" s="7" t="s">
        <v>24</v>
      </c>
      <c r="H2014" s="7" t="s">
        <v>35</v>
      </c>
      <c r="I2014" s="8">
        <v>0.26</v>
      </c>
      <c r="J2014" s="8">
        <v>0.36599999999999999</v>
      </c>
      <c r="K2014" s="8">
        <v>0.28999999999999998</v>
      </c>
      <c r="L2014" s="8">
        <v>0.65600000000000003</v>
      </c>
      <c r="M2014" s="7">
        <v>45</v>
      </c>
      <c r="N2014" s="7">
        <v>157</v>
      </c>
      <c r="O2014" s="7">
        <v>131</v>
      </c>
      <c r="P2014" s="7">
        <v>19</v>
      </c>
      <c r="Q2014" s="7">
        <v>34</v>
      </c>
      <c r="R2014" s="7">
        <v>2</v>
      </c>
      <c r="S2014" s="7">
        <v>1</v>
      </c>
      <c r="T2014" s="7">
        <v>0</v>
      </c>
      <c r="U2014" s="7">
        <v>16</v>
      </c>
      <c r="V2014" s="7">
        <v>3</v>
      </c>
      <c r="W2014" s="7">
        <v>19</v>
      </c>
      <c r="X2014" s="7">
        <v>28</v>
      </c>
      <c r="Y2014" s="7">
        <v>4</v>
      </c>
      <c r="Z2014" s="7">
        <v>3</v>
      </c>
      <c r="AA2014"/>
    </row>
    <row r="2015" spans="1:27" x14ac:dyDescent="0.25">
      <c r="A2015" s="24">
        <f t="shared" si="97"/>
        <v>1</v>
      </c>
      <c r="B2015" s="24" t="str">
        <f t="shared" si="95"/>
        <v/>
      </c>
      <c r="C2015" s="24" t="str">
        <f t="shared" si="96"/>
        <v/>
      </c>
      <c r="D2015" s="24">
        <v>2026</v>
      </c>
      <c r="E2015" s="7" t="s">
        <v>2162</v>
      </c>
      <c r="F2015" s="7" t="s">
        <v>2158</v>
      </c>
      <c r="G2015" s="7" t="s">
        <v>29</v>
      </c>
      <c r="H2015" s="7" t="s">
        <v>27</v>
      </c>
      <c r="I2015" s="8">
        <v>0.24199999999999999</v>
      </c>
      <c r="J2015" s="8">
        <v>0.31900000000000001</v>
      </c>
      <c r="K2015" s="8">
        <v>0.40899999999999997</v>
      </c>
      <c r="L2015" s="8">
        <v>0.72699999999999998</v>
      </c>
      <c r="M2015" s="7">
        <v>51</v>
      </c>
      <c r="N2015" s="7">
        <v>207</v>
      </c>
      <c r="O2015" s="7">
        <v>186</v>
      </c>
      <c r="P2015" s="7">
        <v>29</v>
      </c>
      <c r="Q2015" s="7">
        <v>45</v>
      </c>
      <c r="R2015" s="7">
        <v>7</v>
      </c>
      <c r="S2015" s="7">
        <v>3</v>
      </c>
      <c r="T2015" s="7">
        <v>6</v>
      </c>
      <c r="U2015" s="7">
        <v>23</v>
      </c>
      <c r="V2015" s="7">
        <v>6</v>
      </c>
      <c r="W2015" s="7">
        <v>15</v>
      </c>
      <c r="X2015" s="7">
        <v>42</v>
      </c>
      <c r="Y2015" s="7">
        <v>10</v>
      </c>
      <c r="Z2015" s="7">
        <v>4</v>
      </c>
      <c r="AA2015"/>
    </row>
    <row r="2016" spans="1:27" x14ac:dyDescent="0.25">
      <c r="A2016" s="24" t="str">
        <f t="shared" si="97"/>
        <v/>
      </c>
      <c r="B2016" s="24" t="str">
        <f t="shared" si="95"/>
        <v/>
      </c>
      <c r="C2016" s="24">
        <f t="shared" si="96"/>
        <v>1</v>
      </c>
      <c r="D2016" s="24">
        <v>2026</v>
      </c>
      <c r="E2016" s="7" t="s">
        <v>2163</v>
      </c>
      <c r="F2016" s="7" t="s">
        <v>2158</v>
      </c>
      <c r="G2016" s="7" t="s">
        <v>37</v>
      </c>
      <c r="H2016" s="7" t="s">
        <v>33</v>
      </c>
      <c r="I2016" s="8">
        <v>0.23599999999999999</v>
      </c>
      <c r="J2016" s="8">
        <v>0.311</v>
      </c>
      <c r="K2016" s="8">
        <v>0.434</v>
      </c>
      <c r="L2016" s="8">
        <v>0.745</v>
      </c>
      <c r="M2016" s="7">
        <v>47</v>
      </c>
      <c r="N2016" s="7">
        <v>207</v>
      </c>
      <c r="O2016" s="7">
        <v>182</v>
      </c>
      <c r="P2016" s="7">
        <v>26</v>
      </c>
      <c r="Q2016" s="7">
        <v>43</v>
      </c>
      <c r="R2016" s="7">
        <v>9</v>
      </c>
      <c r="S2016" s="7">
        <v>0</v>
      </c>
      <c r="T2016" s="7">
        <v>9</v>
      </c>
      <c r="U2016" s="7">
        <v>31</v>
      </c>
      <c r="V2016" s="7">
        <v>4</v>
      </c>
      <c r="W2016" s="7">
        <v>17</v>
      </c>
      <c r="X2016" s="7">
        <v>46</v>
      </c>
      <c r="Y2016" s="7">
        <v>0</v>
      </c>
      <c r="Z2016" s="7">
        <v>3</v>
      </c>
      <c r="AA2016"/>
    </row>
    <row r="2017" spans="1:27" x14ac:dyDescent="0.25">
      <c r="A2017" s="24" t="str">
        <f t="shared" si="97"/>
        <v/>
      </c>
      <c r="B2017" s="24" t="str">
        <f t="shared" si="95"/>
        <v/>
      </c>
      <c r="C2017" s="24">
        <f t="shared" si="96"/>
        <v>1</v>
      </c>
      <c r="D2017" s="24">
        <v>2026</v>
      </c>
      <c r="E2017" s="7" t="s">
        <v>2164</v>
      </c>
      <c r="F2017" s="7" t="s">
        <v>2158</v>
      </c>
      <c r="G2017" s="7" t="s">
        <v>47</v>
      </c>
      <c r="H2017" s="7" t="s">
        <v>35</v>
      </c>
      <c r="I2017" s="8">
        <v>0.23200000000000001</v>
      </c>
      <c r="J2017" s="8">
        <v>0.26900000000000002</v>
      </c>
      <c r="K2017" s="8">
        <v>0.28299999999999997</v>
      </c>
      <c r="L2017" s="8">
        <v>0.55200000000000005</v>
      </c>
      <c r="M2017" s="7">
        <v>41</v>
      </c>
      <c r="N2017" s="7">
        <v>104</v>
      </c>
      <c r="O2017" s="7">
        <v>99</v>
      </c>
      <c r="P2017" s="7">
        <v>13</v>
      </c>
      <c r="Q2017" s="7">
        <v>23</v>
      </c>
      <c r="R2017" s="7">
        <v>2</v>
      </c>
      <c r="S2017" s="7">
        <v>0</v>
      </c>
      <c r="T2017" s="7">
        <v>1</v>
      </c>
      <c r="U2017" s="7">
        <v>13</v>
      </c>
      <c r="V2017" s="7">
        <v>1</v>
      </c>
      <c r="W2017" s="7">
        <v>4</v>
      </c>
      <c r="X2017" s="7">
        <v>25</v>
      </c>
      <c r="Y2017" s="7">
        <v>1</v>
      </c>
      <c r="Z2017" s="7">
        <v>0</v>
      </c>
      <c r="AA2017"/>
    </row>
    <row r="2018" spans="1:27" x14ac:dyDescent="0.25">
      <c r="A2018" s="24">
        <f t="shared" si="97"/>
        <v>1</v>
      </c>
      <c r="B2018" s="24" t="str">
        <f t="shared" si="95"/>
        <v/>
      </c>
      <c r="C2018" s="24" t="str">
        <f t="shared" si="96"/>
        <v/>
      </c>
      <c r="D2018" s="24">
        <v>2026</v>
      </c>
      <c r="E2018" s="7" t="s">
        <v>2165</v>
      </c>
      <c r="F2018" s="7" t="s">
        <v>2158</v>
      </c>
      <c r="G2018" s="7" t="s">
        <v>29</v>
      </c>
      <c r="H2018" s="7" t="s">
        <v>44</v>
      </c>
      <c r="I2018" s="8">
        <v>0.23</v>
      </c>
      <c r="J2018" s="8">
        <v>0.30099999999999999</v>
      </c>
      <c r="K2018" s="8">
        <v>0.39200000000000002</v>
      </c>
      <c r="L2018" s="8">
        <v>0.69299999999999995</v>
      </c>
      <c r="M2018" s="7">
        <v>45</v>
      </c>
      <c r="N2018" s="7">
        <v>163</v>
      </c>
      <c r="O2018" s="7">
        <v>148</v>
      </c>
      <c r="P2018" s="7">
        <v>14</v>
      </c>
      <c r="Q2018" s="7">
        <v>34</v>
      </c>
      <c r="R2018" s="7">
        <v>10</v>
      </c>
      <c r="S2018" s="7">
        <v>1</v>
      </c>
      <c r="T2018" s="7">
        <v>4</v>
      </c>
      <c r="U2018" s="7">
        <v>11</v>
      </c>
      <c r="V2018" s="7">
        <v>3</v>
      </c>
      <c r="W2018" s="7">
        <v>12</v>
      </c>
      <c r="X2018" s="7">
        <v>42</v>
      </c>
      <c r="Y2018" s="7">
        <v>2</v>
      </c>
      <c r="Z2018" s="7">
        <v>0</v>
      </c>
      <c r="AA2018"/>
    </row>
    <row r="2019" spans="1:27" x14ac:dyDescent="0.25">
      <c r="A2019" s="24">
        <f t="shared" si="97"/>
        <v>1</v>
      </c>
      <c r="B2019" s="24" t="str">
        <f t="shared" si="95"/>
        <v/>
      </c>
      <c r="C2019" s="24" t="str">
        <f t="shared" si="96"/>
        <v/>
      </c>
      <c r="D2019" s="24">
        <v>2026</v>
      </c>
      <c r="E2019" s="7" t="s">
        <v>2166</v>
      </c>
      <c r="F2019" s="7" t="s">
        <v>2158</v>
      </c>
      <c r="G2019" s="7" t="s">
        <v>29</v>
      </c>
      <c r="H2019" s="7" t="s">
        <v>40</v>
      </c>
      <c r="I2019" s="8">
        <v>0.2</v>
      </c>
      <c r="J2019" s="8">
        <v>0.35499999999999998</v>
      </c>
      <c r="K2019" s="8">
        <v>0.27</v>
      </c>
      <c r="L2019" s="8">
        <v>0.625</v>
      </c>
      <c r="M2019" s="7">
        <v>41</v>
      </c>
      <c r="N2019" s="7">
        <v>125</v>
      </c>
      <c r="O2019" s="7">
        <v>100</v>
      </c>
      <c r="P2019" s="7">
        <v>16</v>
      </c>
      <c r="Q2019" s="7">
        <v>20</v>
      </c>
      <c r="R2019" s="7">
        <v>5</v>
      </c>
      <c r="S2019" s="7">
        <v>1</v>
      </c>
      <c r="T2019" s="7">
        <v>0</v>
      </c>
      <c r="U2019" s="7">
        <v>6</v>
      </c>
      <c r="V2019" s="7">
        <v>8</v>
      </c>
      <c r="W2019" s="7">
        <v>16</v>
      </c>
      <c r="X2019" s="7">
        <v>24</v>
      </c>
      <c r="Y2019" s="7">
        <v>5</v>
      </c>
      <c r="Z2019" s="7">
        <v>1</v>
      </c>
      <c r="AA2019"/>
    </row>
    <row r="2020" spans="1:27" x14ac:dyDescent="0.25">
      <c r="A2020" s="24">
        <f t="shared" si="97"/>
        <v>1</v>
      </c>
      <c r="B2020" s="24" t="str">
        <f t="shared" si="95"/>
        <v/>
      </c>
      <c r="C2020" s="24" t="str">
        <f t="shared" si="96"/>
        <v/>
      </c>
      <c r="D2020" s="24">
        <v>2026</v>
      </c>
      <c r="E2020" s="7" t="s">
        <v>2167</v>
      </c>
      <c r="F2020" s="7" t="s">
        <v>2158</v>
      </c>
      <c r="G2020" s="7" t="s">
        <v>32</v>
      </c>
      <c r="H2020" s="7" t="s">
        <v>44</v>
      </c>
      <c r="I2020" s="8">
        <v>0.154</v>
      </c>
      <c r="J2020" s="8">
        <v>0.223</v>
      </c>
      <c r="K2020" s="8">
        <v>0.214</v>
      </c>
      <c r="L2020" s="8">
        <v>0.437</v>
      </c>
      <c r="M2020" s="7">
        <v>42</v>
      </c>
      <c r="N2020" s="7">
        <v>131</v>
      </c>
      <c r="O2020" s="7">
        <v>117</v>
      </c>
      <c r="P2020" s="7">
        <v>14</v>
      </c>
      <c r="Q2020" s="7">
        <v>18</v>
      </c>
      <c r="R2020" s="7">
        <v>7</v>
      </c>
      <c r="S2020" s="7">
        <v>0</v>
      </c>
      <c r="T2020" s="7">
        <v>0</v>
      </c>
      <c r="U2020" s="7">
        <v>11</v>
      </c>
      <c r="V2020" s="7">
        <v>2</v>
      </c>
      <c r="W2020" s="7">
        <v>9</v>
      </c>
      <c r="X2020" s="7">
        <v>23</v>
      </c>
      <c r="Y2020" s="7">
        <v>0</v>
      </c>
      <c r="Z2020" s="7">
        <v>0</v>
      </c>
      <c r="AA2020"/>
    </row>
    <row r="2021" spans="1:27" x14ac:dyDescent="0.25">
      <c r="A2021" s="24" t="str">
        <f t="shared" si="97"/>
        <v/>
      </c>
      <c r="B2021" s="24" t="str">
        <f t="shared" si="95"/>
        <v/>
      </c>
      <c r="C2021" s="24">
        <f t="shared" si="96"/>
        <v>1</v>
      </c>
      <c r="D2021" s="24">
        <v>2026</v>
      </c>
      <c r="E2021" s="7" t="s">
        <v>2168</v>
      </c>
      <c r="F2021" s="7" t="s">
        <v>2158</v>
      </c>
      <c r="G2021" s="7" t="s">
        <v>24</v>
      </c>
      <c r="H2021" s="7" t="s">
        <v>38</v>
      </c>
      <c r="I2021" s="8">
        <v>0.32600000000000001</v>
      </c>
      <c r="J2021" s="8">
        <v>0.39200000000000002</v>
      </c>
      <c r="K2021" s="8">
        <v>0.5</v>
      </c>
      <c r="L2021" s="8">
        <v>0.89200000000000002</v>
      </c>
      <c r="M2021" s="7">
        <v>20</v>
      </c>
      <c r="N2021" s="7">
        <v>51</v>
      </c>
      <c r="O2021" s="7">
        <v>46</v>
      </c>
      <c r="P2021" s="7">
        <v>7</v>
      </c>
      <c r="Q2021" s="7">
        <v>15</v>
      </c>
      <c r="R2021" s="7">
        <v>5</v>
      </c>
      <c r="S2021" s="7">
        <v>0</v>
      </c>
      <c r="T2021" s="7">
        <v>1</v>
      </c>
      <c r="U2021" s="7">
        <v>8</v>
      </c>
      <c r="V2021" s="7">
        <v>4</v>
      </c>
      <c r="W2021" s="7">
        <v>1</v>
      </c>
      <c r="X2021" s="7">
        <v>11</v>
      </c>
      <c r="Y2021" s="7">
        <v>0</v>
      </c>
      <c r="Z2021" s="7">
        <v>0</v>
      </c>
      <c r="AA2021"/>
    </row>
    <row r="2022" spans="1:27" x14ac:dyDescent="0.25">
      <c r="A2022" s="24" t="str">
        <f t="shared" si="97"/>
        <v/>
      </c>
      <c r="B2022" s="24" t="str">
        <f t="shared" si="95"/>
        <v/>
      </c>
      <c r="C2022" s="24">
        <f t="shared" si="96"/>
        <v>1</v>
      </c>
      <c r="D2022" s="24">
        <v>2026</v>
      </c>
      <c r="E2022" s="7" t="s">
        <v>2169</v>
      </c>
      <c r="F2022" s="7" t="s">
        <v>2158</v>
      </c>
      <c r="G2022" s="7" t="s">
        <v>24</v>
      </c>
      <c r="H2022" s="7" t="s">
        <v>30</v>
      </c>
      <c r="I2022" s="8">
        <v>0.25800000000000001</v>
      </c>
      <c r="J2022" s="8">
        <v>0.316</v>
      </c>
      <c r="K2022" s="8">
        <v>0.33700000000000002</v>
      </c>
      <c r="L2022" s="8">
        <v>0.65300000000000002</v>
      </c>
      <c r="M2022" s="7">
        <v>34</v>
      </c>
      <c r="N2022" s="7">
        <v>99</v>
      </c>
      <c r="O2022" s="7">
        <v>89</v>
      </c>
      <c r="P2022" s="7">
        <v>9</v>
      </c>
      <c r="Q2022" s="7">
        <v>23</v>
      </c>
      <c r="R2022" s="7">
        <v>7</v>
      </c>
      <c r="S2022" s="7">
        <v>0</v>
      </c>
      <c r="T2022" s="7">
        <v>0</v>
      </c>
      <c r="U2022" s="7">
        <v>11</v>
      </c>
      <c r="V2022" s="7">
        <v>4</v>
      </c>
      <c r="W2022" s="7">
        <v>4</v>
      </c>
      <c r="X2022" s="7">
        <v>30</v>
      </c>
      <c r="Y2022" s="7">
        <v>1</v>
      </c>
      <c r="Z2022" s="7">
        <v>1</v>
      </c>
      <c r="AA2022"/>
    </row>
    <row r="2023" spans="1:27" x14ac:dyDescent="0.25">
      <c r="A2023" s="24" t="str">
        <f t="shared" si="97"/>
        <v/>
      </c>
      <c r="B2023" s="24" t="str">
        <f t="shared" si="95"/>
        <v/>
      </c>
      <c r="C2023" s="24" t="str">
        <f t="shared" si="96"/>
        <v/>
      </c>
      <c r="D2023" s="24">
        <v>2026</v>
      </c>
      <c r="E2023" s="7" t="s">
        <v>2170</v>
      </c>
      <c r="F2023" s="7" t="s">
        <v>2158</v>
      </c>
      <c r="G2023" s="7" t="s">
        <v>47</v>
      </c>
      <c r="H2023" s="7" t="s">
        <v>30</v>
      </c>
      <c r="I2023" s="8">
        <v>0.25</v>
      </c>
      <c r="J2023" s="8">
        <v>0.35699999999999998</v>
      </c>
      <c r="K2023" s="8">
        <v>0.29199999999999998</v>
      </c>
      <c r="L2023" s="8">
        <v>0.64900000000000002</v>
      </c>
      <c r="M2023" s="7">
        <v>15</v>
      </c>
      <c r="N2023" s="7">
        <v>28</v>
      </c>
      <c r="O2023" s="7">
        <v>24</v>
      </c>
      <c r="P2023" s="7">
        <v>4</v>
      </c>
      <c r="Q2023" s="7">
        <v>6</v>
      </c>
      <c r="R2023" s="7">
        <v>1</v>
      </c>
      <c r="S2023" s="7">
        <v>0</v>
      </c>
      <c r="T2023" s="7">
        <v>0</v>
      </c>
      <c r="U2023" s="7">
        <v>3</v>
      </c>
      <c r="V2023" s="7">
        <v>2</v>
      </c>
      <c r="W2023" s="7">
        <v>2</v>
      </c>
      <c r="X2023" s="7">
        <v>8</v>
      </c>
      <c r="Y2023" s="7">
        <v>0</v>
      </c>
      <c r="Z2023" s="7">
        <v>1</v>
      </c>
      <c r="AA2023"/>
    </row>
    <row r="2024" spans="1:27" x14ac:dyDescent="0.25">
      <c r="A2024" s="24" t="str">
        <f t="shared" si="97"/>
        <v/>
      </c>
      <c r="B2024" s="24" t="str">
        <f t="shared" si="95"/>
        <v/>
      </c>
      <c r="C2024" s="24" t="str">
        <f t="shared" si="96"/>
        <v/>
      </c>
      <c r="D2024" s="24">
        <v>2026</v>
      </c>
      <c r="E2024" s="7" t="s">
        <v>2171</v>
      </c>
      <c r="F2024" s="7" t="s">
        <v>2158</v>
      </c>
      <c r="G2024" s="7" t="s">
        <v>37</v>
      </c>
      <c r="H2024" s="7" t="s">
        <v>42</v>
      </c>
      <c r="I2024" s="8">
        <v>0.21</v>
      </c>
      <c r="J2024" s="8">
        <v>0.26900000000000002</v>
      </c>
      <c r="K2024" s="8">
        <v>0.30599999999999999</v>
      </c>
      <c r="L2024" s="8">
        <v>0.57499999999999996</v>
      </c>
      <c r="M2024" s="7">
        <v>29</v>
      </c>
      <c r="N2024" s="7">
        <v>69</v>
      </c>
      <c r="O2024" s="7">
        <v>62</v>
      </c>
      <c r="P2024" s="7">
        <v>6</v>
      </c>
      <c r="Q2024" s="7">
        <v>13</v>
      </c>
      <c r="R2024" s="7">
        <v>3</v>
      </c>
      <c r="S2024" s="7">
        <v>0</v>
      </c>
      <c r="T2024" s="7">
        <v>1</v>
      </c>
      <c r="U2024" s="7">
        <v>5</v>
      </c>
      <c r="V2024" s="7">
        <v>1</v>
      </c>
      <c r="W2024" s="7">
        <v>4</v>
      </c>
      <c r="X2024" s="7">
        <v>14</v>
      </c>
      <c r="Y2024" s="7">
        <v>1</v>
      </c>
      <c r="Z2024" s="7">
        <v>1</v>
      </c>
      <c r="AA2024"/>
    </row>
    <row r="2025" spans="1:27" x14ac:dyDescent="0.25">
      <c r="A2025" s="24">
        <f t="shared" si="97"/>
        <v>1</v>
      </c>
      <c r="B2025" s="24" t="str">
        <f t="shared" si="95"/>
        <v/>
      </c>
      <c r="C2025" s="24" t="str">
        <f t="shared" si="96"/>
        <v/>
      </c>
      <c r="D2025" s="24">
        <v>2026</v>
      </c>
      <c r="E2025" s="7" t="s">
        <v>2172</v>
      </c>
      <c r="F2025" s="7" t="s">
        <v>2158</v>
      </c>
      <c r="G2025" s="7" t="s">
        <v>29</v>
      </c>
      <c r="H2025" s="7" t="s">
        <v>25</v>
      </c>
      <c r="I2025" s="8">
        <v>0.20499999999999999</v>
      </c>
      <c r="J2025" s="8">
        <v>0.255</v>
      </c>
      <c r="K2025" s="8">
        <v>0.27300000000000002</v>
      </c>
      <c r="L2025" s="8">
        <v>0.52800000000000002</v>
      </c>
      <c r="M2025" s="7">
        <v>33</v>
      </c>
      <c r="N2025" s="7">
        <v>96</v>
      </c>
      <c r="O2025" s="7">
        <v>88</v>
      </c>
      <c r="P2025" s="7">
        <v>12</v>
      </c>
      <c r="Q2025" s="7">
        <v>18</v>
      </c>
      <c r="R2025" s="7">
        <v>3</v>
      </c>
      <c r="S2025" s="7">
        <v>0</v>
      </c>
      <c r="T2025" s="7">
        <v>1</v>
      </c>
      <c r="U2025" s="7">
        <v>6</v>
      </c>
      <c r="V2025" s="7">
        <v>0</v>
      </c>
      <c r="W2025" s="7">
        <v>6</v>
      </c>
      <c r="X2025" s="7">
        <v>24</v>
      </c>
      <c r="Y2025" s="7">
        <v>4</v>
      </c>
      <c r="Z2025" s="7">
        <v>0</v>
      </c>
      <c r="AA2025"/>
    </row>
    <row r="2026" spans="1:27" x14ac:dyDescent="0.25">
      <c r="A2026" s="24" t="str">
        <f t="shared" si="97"/>
        <v/>
      </c>
      <c r="B2026" s="24" t="str">
        <f t="shared" si="95"/>
        <v/>
      </c>
      <c r="C2026" s="24">
        <f t="shared" si="96"/>
        <v>1</v>
      </c>
      <c r="D2026" s="24">
        <v>2026</v>
      </c>
      <c r="E2026" s="7" t="s">
        <v>2173</v>
      </c>
      <c r="F2026" s="7" t="s">
        <v>2158</v>
      </c>
      <c r="G2026" s="7" t="s">
        <v>24</v>
      </c>
      <c r="H2026" s="7" t="s">
        <v>38</v>
      </c>
      <c r="I2026" s="8">
        <v>0.14299999999999999</v>
      </c>
      <c r="J2026" s="8">
        <v>0.28000000000000003</v>
      </c>
      <c r="K2026" s="8">
        <v>0.28599999999999998</v>
      </c>
      <c r="L2026" s="8">
        <v>0.56599999999999995</v>
      </c>
      <c r="M2026" s="7">
        <v>20</v>
      </c>
      <c r="N2026" s="7">
        <v>25</v>
      </c>
      <c r="O2026" s="7">
        <v>21</v>
      </c>
      <c r="P2026" s="7">
        <v>7</v>
      </c>
      <c r="Q2026" s="7">
        <v>3</v>
      </c>
      <c r="R2026" s="7">
        <v>0</v>
      </c>
      <c r="S2026" s="7">
        <v>0</v>
      </c>
      <c r="T2026" s="7">
        <v>1</v>
      </c>
      <c r="U2026" s="7">
        <v>2</v>
      </c>
      <c r="V2026" s="7">
        <v>1</v>
      </c>
      <c r="W2026" s="7">
        <v>3</v>
      </c>
      <c r="X2026" s="7">
        <v>10</v>
      </c>
      <c r="Y2026" s="7">
        <v>1</v>
      </c>
      <c r="Z2026" s="7">
        <v>1</v>
      </c>
      <c r="AA2026"/>
    </row>
    <row r="2027" spans="1:27" x14ac:dyDescent="0.25">
      <c r="A2027" s="24" t="str">
        <f t="shared" si="97"/>
        <v/>
      </c>
      <c r="B2027" s="24" t="str">
        <f t="shared" si="95"/>
        <v/>
      </c>
      <c r="C2027" s="24">
        <f t="shared" si="96"/>
        <v>1</v>
      </c>
      <c r="D2027" s="24">
        <v>2026</v>
      </c>
      <c r="E2027" s="7" t="s">
        <v>2174</v>
      </c>
      <c r="F2027" s="7" t="s">
        <v>2158</v>
      </c>
      <c r="G2027" s="7" t="s">
        <v>47</v>
      </c>
      <c r="H2027" s="7" t="s">
        <v>38</v>
      </c>
      <c r="I2027" s="8">
        <v>0.13300000000000001</v>
      </c>
      <c r="J2027" s="8">
        <v>0.222</v>
      </c>
      <c r="K2027" s="8">
        <v>0.13300000000000001</v>
      </c>
      <c r="L2027" s="8">
        <v>0.35599999999999998</v>
      </c>
      <c r="M2027" s="7">
        <v>16</v>
      </c>
      <c r="N2027" s="7">
        <v>18</v>
      </c>
      <c r="O2027" s="7">
        <v>15</v>
      </c>
      <c r="P2027" s="7">
        <v>1</v>
      </c>
      <c r="Q2027" s="7">
        <v>2</v>
      </c>
      <c r="R2027" s="7">
        <v>0</v>
      </c>
      <c r="S2027" s="7">
        <v>0</v>
      </c>
      <c r="T2027" s="7">
        <v>0</v>
      </c>
      <c r="U2027" s="7">
        <v>1</v>
      </c>
      <c r="V2027" s="7">
        <v>0</v>
      </c>
      <c r="W2027" s="7">
        <v>2</v>
      </c>
      <c r="X2027" s="7">
        <v>7</v>
      </c>
      <c r="Y2027" s="7">
        <v>0</v>
      </c>
      <c r="Z2027" s="7">
        <v>0</v>
      </c>
      <c r="AA2027"/>
    </row>
    <row r="2028" spans="1:27" x14ac:dyDescent="0.25">
      <c r="A2028" s="24">
        <f t="shared" si="97"/>
        <v>1</v>
      </c>
      <c r="B2028" s="24" t="str">
        <f t="shared" si="95"/>
        <v/>
      </c>
      <c r="C2028" s="24">
        <f t="shared" si="96"/>
        <v>1</v>
      </c>
      <c r="D2028" s="24">
        <v>2026</v>
      </c>
      <c r="E2028" s="7" t="s">
        <v>2175</v>
      </c>
      <c r="F2028" s="7" t="s">
        <v>2158</v>
      </c>
      <c r="G2028" s="7" t="s">
        <v>29</v>
      </c>
      <c r="H2028" s="7" t="s">
        <v>40</v>
      </c>
      <c r="I2028" s="8">
        <v>7.0999999999999994E-2</v>
      </c>
      <c r="J2028" s="8">
        <v>0.23499999999999999</v>
      </c>
      <c r="K2028" s="8">
        <v>7.0999999999999994E-2</v>
      </c>
      <c r="L2028" s="8">
        <v>0.307</v>
      </c>
      <c r="M2028" s="7">
        <v>7</v>
      </c>
      <c r="N2028" s="7">
        <v>17</v>
      </c>
      <c r="O2028" s="7">
        <v>14</v>
      </c>
      <c r="P2028" s="7">
        <v>2</v>
      </c>
      <c r="Q2028" s="7">
        <v>1</v>
      </c>
      <c r="R2028" s="7">
        <v>0</v>
      </c>
      <c r="S2028" s="7">
        <v>0</v>
      </c>
      <c r="T2028" s="7">
        <v>0</v>
      </c>
      <c r="U2028" s="7">
        <v>1</v>
      </c>
      <c r="V2028" s="7">
        <v>2</v>
      </c>
      <c r="W2028" s="7">
        <v>1</v>
      </c>
      <c r="X2028" s="7">
        <v>5</v>
      </c>
      <c r="Y2028" s="7">
        <v>0</v>
      </c>
      <c r="Z2028" s="7">
        <v>0</v>
      </c>
      <c r="AA2028"/>
    </row>
    <row r="2029" spans="1:27" x14ac:dyDescent="0.25">
      <c r="A2029" s="24" t="str">
        <f t="shared" si="97"/>
        <v/>
      </c>
      <c r="B2029" s="24" t="str">
        <f t="shared" si="95"/>
        <v/>
      </c>
      <c r="C2029" s="24" t="str">
        <f t="shared" si="96"/>
        <v/>
      </c>
      <c r="D2029" s="24">
        <v>2026</v>
      </c>
      <c r="E2029" s="7" t="s">
        <v>2176</v>
      </c>
      <c r="F2029" s="7" t="s">
        <v>2158</v>
      </c>
      <c r="G2029" s="7" t="s">
        <v>24</v>
      </c>
      <c r="H2029" s="7" t="s">
        <v>164</v>
      </c>
      <c r="I2029" s="8">
        <v>0</v>
      </c>
      <c r="J2029" s="8">
        <v>0</v>
      </c>
      <c r="K2029" s="8">
        <v>0</v>
      </c>
      <c r="L2029" s="8">
        <v>0</v>
      </c>
      <c r="M2029" s="7">
        <v>1</v>
      </c>
      <c r="N2029" s="7">
        <v>1</v>
      </c>
      <c r="O2029" s="7">
        <v>1</v>
      </c>
      <c r="P2029" s="7">
        <v>0</v>
      </c>
      <c r="Q2029" s="7">
        <v>0</v>
      </c>
      <c r="R2029" s="7">
        <v>0</v>
      </c>
      <c r="S2029" s="7">
        <v>0</v>
      </c>
      <c r="T2029" s="7">
        <v>0</v>
      </c>
      <c r="U2029" s="7">
        <v>0</v>
      </c>
      <c r="V2029" s="7">
        <v>0</v>
      </c>
      <c r="W2029" s="7">
        <v>0</v>
      </c>
      <c r="X2029" s="7">
        <v>0</v>
      </c>
      <c r="Y2029" s="7">
        <v>0</v>
      </c>
      <c r="Z2029" s="7">
        <v>0</v>
      </c>
      <c r="AA2029"/>
    </row>
    <row r="2030" spans="1:27" x14ac:dyDescent="0.25">
      <c r="A2030" s="24" t="str">
        <f t="shared" si="97"/>
        <v/>
      </c>
      <c r="B2030" s="24" t="str">
        <f t="shared" si="95"/>
        <v/>
      </c>
      <c r="C2030" s="24" t="str">
        <f t="shared" si="96"/>
        <v/>
      </c>
      <c r="D2030" s="24">
        <v>2026</v>
      </c>
      <c r="E2030" s="7" t="s">
        <v>2177</v>
      </c>
      <c r="F2030" s="7" t="s">
        <v>2158</v>
      </c>
      <c r="G2030" s="7" t="s">
        <v>24</v>
      </c>
      <c r="H2030" s="7" t="s">
        <v>64</v>
      </c>
      <c r="I2030" s="8">
        <v>0</v>
      </c>
      <c r="J2030" s="8">
        <v>0</v>
      </c>
      <c r="K2030" s="8">
        <v>0</v>
      </c>
      <c r="L2030" s="8">
        <v>0</v>
      </c>
      <c r="M2030" s="7">
        <v>1</v>
      </c>
      <c r="N2030" s="7">
        <v>1</v>
      </c>
      <c r="O2030" s="7">
        <v>0</v>
      </c>
      <c r="P2030" s="7">
        <v>0</v>
      </c>
      <c r="Q2030" s="7">
        <v>0</v>
      </c>
      <c r="R2030" s="7">
        <v>0</v>
      </c>
      <c r="S2030" s="7">
        <v>0</v>
      </c>
      <c r="T2030" s="7">
        <v>0</v>
      </c>
      <c r="U2030" s="7">
        <v>0</v>
      </c>
      <c r="V2030" s="7">
        <v>0</v>
      </c>
      <c r="W2030" s="7">
        <v>0</v>
      </c>
      <c r="X2030" s="7">
        <v>0</v>
      </c>
      <c r="Y2030" s="7">
        <v>0</v>
      </c>
      <c r="Z2030" s="7">
        <v>0</v>
      </c>
      <c r="AA2030"/>
    </row>
    <row r="2031" spans="1:27" x14ac:dyDescent="0.25">
      <c r="A2031" s="24" t="str">
        <f t="shared" si="97"/>
        <v/>
      </c>
      <c r="B2031" s="24" t="str">
        <f t="shared" si="95"/>
        <v/>
      </c>
      <c r="C2031" s="24" t="str">
        <f t="shared" si="96"/>
        <v/>
      </c>
      <c r="D2031" s="24">
        <v>2026</v>
      </c>
      <c r="E2031" s="7" t="s">
        <v>2178</v>
      </c>
      <c r="F2031" s="7" t="s">
        <v>2179</v>
      </c>
      <c r="G2031" s="7" t="s">
        <v>24</v>
      </c>
      <c r="H2031" s="7" t="s">
        <v>27</v>
      </c>
      <c r="I2031" s="8">
        <v>0.34699999999999998</v>
      </c>
      <c r="J2031" s="8">
        <v>0.45800000000000002</v>
      </c>
      <c r="K2031" s="8">
        <v>0.438</v>
      </c>
      <c r="L2031" s="8">
        <v>0.89600000000000002</v>
      </c>
      <c r="M2031" s="7">
        <v>63</v>
      </c>
      <c r="N2031" s="7">
        <v>277</v>
      </c>
      <c r="O2031" s="7">
        <v>219</v>
      </c>
      <c r="P2031" s="7">
        <v>53</v>
      </c>
      <c r="Q2031" s="7">
        <v>76</v>
      </c>
      <c r="R2031" s="7">
        <v>14</v>
      </c>
      <c r="S2031" s="7">
        <v>0</v>
      </c>
      <c r="T2031" s="7">
        <v>2</v>
      </c>
      <c r="U2031" s="7">
        <v>30</v>
      </c>
      <c r="V2031" s="7">
        <v>6</v>
      </c>
      <c r="W2031" s="7">
        <v>42</v>
      </c>
      <c r="X2031" s="7">
        <v>38</v>
      </c>
      <c r="Y2031" s="7">
        <v>9</v>
      </c>
      <c r="Z2031" s="7">
        <v>5</v>
      </c>
      <c r="AA2031"/>
    </row>
    <row r="2032" spans="1:27" x14ac:dyDescent="0.25">
      <c r="A2032" s="24" t="str">
        <f t="shared" si="97"/>
        <v/>
      </c>
      <c r="B2032" s="24" t="str">
        <f t="shared" si="95"/>
        <v/>
      </c>
      <c r="C2032" s="24" t="str">
        <f t="shared" si="96"/>
        <v/>
      </c>
      <c r="D2032" s="24">
        <v>2026</v>
      </c>
      <c r="E2032" s="7" t="s">
        <v>2180</v>
      </c>
      <c r="F2032" s="7" t="s">
        <v>2179</v>
      </c>
      <c r="G2032" s="7" t="s">
        <v>37</v>
      </c>
      <c r="H2032" s="7" t="s">
        <v>33</v>
      </c>
      <c r="I2032" s="8">
        <v>0.33800000000000002</v>
      </c>
      <c r="J2032" s="8">
        <v>0.43099999999999999</v>
      </c>
      <c r="K2032" s="8">
        <v>0.48399999999999999</v>
      </c>
      <c r="L2032" s="8">
        <v>0.91600000000000004</v>
      </c>
      <c r="M2032" s="7">
        <v>62</v>
      </c>
      <c r="N2032" s="7">
        <v>278</v>
      </c>
      <c r="O2032" s="7">
        <v>225</v>
      </c>
      <c r="P2032" s="7">
        <v>41</v>
      </c>
      <c r="Q2032" s="7">
        <v>76</v>
      </c>
      <c r="R2032" s="7">
        <v>17</v>
      </c>
      <c r="S2032" s="7">
        <v>2</v>
      </c>
      <c r="T2032" s="7">
        <v>4</v>
      </c>
      <c r="U2032" s="7">
        <v>45</v>
      </c>
      <c r="V2032" s="7">
        <v>7</v>
      </c>
      <c r="W2032" s="7">
        <v>33</v>
      </c>
      <c r="X2032" s="7">
        <v>42</v>
      </c>
      <c r="Y2032" s="7">
        <v>5</v>
      </c>
      <c r="Z2032" s="7">
        <v>2</v>
      </c>
      <c r="AA2032"/>
    </row>
    <row r="2033" spans="1:27" x14ac:dyDescent="0.25">
      <c r="A2033" s="24">
        <f t="shared" si="97"/>
        <v>1</v>
      </c>
      <c r="B2033" s="24" t="str">
        <f t="shared" si="95"/>
        <v/>
      </c>
      <c r="C2033" s="24" t="str">
        <f t="shared" si="96"/>
        <v/>
      </c>
      <c r="D2033" s="24">
        <v>2026</v>
      </c>
      <c r="E2033" s="7" t="s">
        <v>2182</v>
      </c>
      <c r="F2033" s="7" t="s">
        <v>2179</v>
      </c>
      <c r="G2033" s="7" t="s">
        <v>29</v>
      </c>
      <c r="H2033" s="7" t="s">
        <v>38</v>
      </c>
      <c r="I2033" s="8">
        <v>0.32500000000000001</v>
      </c>
      <c r="J2033" s="8">
        <v>0.47499999999999998</v>
      </c>
      <c r="K2033" s="8">
        <v>0.64500000000000002</v>
      </c>
      <c r="L2033" s="8">
        <v>1.1200000000000001</v>
      </c>
      <c r="M2033" s="7">
        <v>54</v>
      </c>
      <c r="N2033" s="7">
        <v>224</v>
      </c>
      <c r="O2033" s="7">
        <v>169</v>
      </c>
      <c r="P2033" s="7">
        <v>46</v>
      </c>
      <c r="Q2033" s="7">
        <v>55</v>
      </c>
      <c r="R2033" s="7">
        <v>13</v>
      </c>
      <c r="S2033" s="7">
        <v>4</v>
      </c>
      <c r="T2033" s="7">
        <v>11</v>
      </c>
      <c r="U2033" s="7">
        <v>43</v>
      </c>
      <c r="V2033" s="7">
        <v>14</v>
      </c>
      <c r="W2033" s="7">
        <v>35</v>
      </c>
      <c r="X2033" s="7">
        <v>49</v>
      </c>
      <c r="Y2033" s="7">
        <v>7</v>
      </c>
      <c r="Z2033" s="7">
        <v>2</v>
      </c>
      <c r="AA2033"/>
    </row>
    <row r="2034" spans="1:27" x14ac:dyDescent="0.25">
      <c r="A2034" s="24" t="str">
        <f t="shared" si="97"/>
        <v/>
      </c>
      <c r="B2034" s="24" t="str">
        <f t="shared" si="95"/>
        <v/>
      </c>
      <c r="C2034" s="24" t="str">
        <f t="shared" si="96"/>
        <v/>
      </c>
      <c r="D2034" s="24">
        <v>2026</v>
      </c>
      <c r="E2034" s="7" t="s">
        <v>2181</v>
      </c>
      <c r="F2034" s="7" t="s">
        <v>2179</v>
      </c>
      <c r="G2034" s="7" t="s">
        <v>37</v>
      </c>
      <c r="H2034" s="7" t="s">
        <v>25</v>
      </c>
      <c r="I2034" s="8">
        <v>0.317</v>
      </c>
      <c r="J2034" s="8">
        <v>0.40799999999999997</v>
      </c>
      <c r="K2034" s="8">
        <v>0.48</v>
      </c>
      <c r="L2034" s="8">
        <v>0.88800000000000001</v>
      </c>
      <c r="M2034" s="7">
        <v>63</v>
      </c>
      <c r="N2034" s="7">
        <v>271</v>
      </c>
      <c r="O2034" s="7">
        <v>221</v>
      </c>
      <c r="P2034" s="7">
        <v>44</v>
      </c>
      <c r="Q2034" s="7">
        <v>70</v>
      </c>
      <c r="R2034" s="7">
        <v>10</v>
      </c>
      <c r="S2034" s="7">
        <v>1</v>
      </c>
      <c r="T2034" s="7">
        <v>8</v>
      </c>
      <c r="U2034" s="7">
        <v>64</v>
      </c>
      <c r="V2034" s="7">
        <v>14</v>
      </c>
      <c r="W2034" s="7">
        <v>25</v>
      </c>
      <c r="X2034" s="7">
        <v>37</v>
      </c>
      <c r="Y2034" s="7">
        <v>3</v>
      </c>
      <c r="Z2034" s="7">
        <v>1</v>
      </c>
      <c r="AA2034"/>
    </row>
    <row r="2035" spans="1:27" x14ac:dyDescent="0.25">
      <c r="A2035" s="24">
        <f t="shared" si="97"/>
        <v>1</v>
      </c>
      <c r="B2035" s="24" t="str">
        <f t="shared" si="95"/>
        <v/>
      </c>
      <c r="C2035" s="24" t="str">
        <f t="shared" si="96"/>
        <v/>
      </c>
      <c r="D2035" s="24">
        <v>2026</v>
      </c>
      <c r="E2035" s="7" t="s">
        <v>2183</v>
      </c>
      <c r="F2035" s="7" t="s">
        <v>2179</v>
      </c>
      <c r="G2035" s="7" t="s">
        <v>29</v>
      </c>
      <c r="H2035" s="7" t="s">
        <v>40</v>
      </c>
      <c r="I2035" s="8">
        <v>0.309</v>
      </c>
      <c r="J2035" s="8">
        <v>0.41299999999999998</v>
      </c>
      <c r="K2035" s="8">
        <v>0.55900000000000005</v>
      </c>
      <c r="L2035" s="8">
        <v>0.97199999999999998</v>
      </c>
      <c r="M2035" s="7">
        <v>62</v>
      </c>
      <c r="N2035" s="7">
        <v>273</v>
      </c>
      <c r="O2035" s="7">
        <v>220</v>
      </c>
      <c r="P2035" s="7">
        <v>59</v>
      </c>
      <c r="Q2035" s="7">
        <v>68</v>
      </c>
      <c r="R2035" s="7">
        <v>21</v>
      </c>
      <c r="S2035" s="7">
        <v>2</v>
      </c>
      <c r="T2035" s="7">
        <v>10</v>
      </c>
      <c r="U2035" s="7">
        <v>53</v>
      </c>
      <c r="V2035" s="7">
        <v>17</v>
      </c>
      <c r="W2035" s="7">
        <v>24</v>
      </c>
      <c r="X2035" s="7">
        <v>51</v>
      </c>
      <c r="Y2035" s="7">
        <v>23</v>
      </c>
      <c r="Z2035" s="7">
        <v>3</v>
      </c>
      <c r="AA2035"/>
    </row>
    <row r="2036" spans="1:27" x14ac:dyDescent="0.25">
      <c r="A2036" s="24" t="str">
        <f t="shared" si="97"/>
        <v/>
      </c>
      <c r="B2036" s="24" t="str">
        <f t="shared" si="95"/>
        <v/>
      </c>
      <c r="C2036" s="24" t="str">
        <f t="shared" si="96"/>
        <v/>
      </c>
      <c r="D2036" s="24">
        <v>2026</v>
      </c>
      <c r="E2036" s="7" t="s">
        <v>2184</v>
      </c>
      <c r="F2036" s="7" t="s">
        <v>2179</v>
      </c>
      <c r="G2036" s="7" t="s">
        <v>37</v>
      </c>
      <c r="H2036" s="7" t="s">
        <v>42</v>
      </c>
      <c r="I2036" s="8">
        <v>0.307</v>
      </c>
      <c r="J2036" s="8">
        <v>0.38500000000000001</v>
      </c>
      <c r="K2036" s="8">
        <v>0.47599999999999998</v>
      </c>
      <c r="L2036" s="8">
        <v>0.86199999999999999</v>
      </c>
      <c r="M2036" s="7">
        <v>62</v>
      </c>
      <c r="N2036" s="7">
        <v>280</v>
      </c>
      <c r="O2036" s="7">
        <v>231</v>
      </c>
      <c r="P2036" s="7">
        <v>58</v>
      </c>
      <c r="Q2036" s="7">
        <v>71</v>
      </c>
      <c r="R2036" s="7">
        <v>18</v>
      </c>
      <c r="S2036" s="7">
        <v>3</v>
      </c>
      <c r="T2036" s="7">
        <v>5</v>
      </c>
      <c r="U2036" s="7">
        <v>57</v>
      </c>
      <c r="V2036" s="7">
        <v>7</v>
      </c>
      <c r="W2036" s="7">
        <v>28</v>
      </c>
      <c r="X2036" s="7">
        <v>47</v>
      </c>
      <c r="Y2036" s="7">
        <v>26</v>
      </c>
      <c r="Z2036" s="7">
        <v>4</v>
      </c>
      <c r="AA2036"/>
    </row>
    <row r="2037" spans="1:27" x14ac:dyDescent="0.25">
      <c r="A2037" s="24" t="str">
        <f t="shared" si="97"/>
        <v/>
      </c>
      <c r="B2037" s="24">
        <f t="shared" si="95"/>
        <v>1</v>
      </c>
      <c r="C2037" s="24" t="str">
        <f t="shared" si="96"/>
        <v/>
      </c>
      <c r="D2037" s="24">
        <v>2026</v>
      </c>
      <c r="E2037" s="7" t="s">
        <v>2185</v>
      </c>
      <c r="F2037" s="7" t="s">
        <v>2179</v>
      </c>
      <c r="G2037" s="7" t="s">
        <v>37</v>
      </c>
      <c r="H2037" s="7" t="s">
        <v>30</v>
      </c>
      <c r="I2037" s="8">
        <v>0.28699999999999998</v>
      </c>
      <c r="J2037" s="8">
        <v>0.40200000000000002</v>
      </c>
      <c r="K2037" s="8">
        <v>0.38200000000000001</v>
      </c>
      <c r="L2037" s="8">
        <v>0.78400000000000003</v>
      </c>
      <c r="M2037" s="7">
        <v>56</v>
      </c>
      <c r="N2037" s="7">
        <v>199</v>
      </c>
      <c r="O2037" s="7">
        <v>157</v>
      </c>
      <c r="P2037" s="7">
        <v>27</v>
      </c>
      <c r="Q2037" s="7">
        <v>45</v>
      </c>
      <c r="R2037" s="7">
        <v>6</v>
      </c>
      <c r="S2037" s="7">
        <v>0</v>
      </c>
      <c r="T2037" s="7">
        <v>3</v>
      </c>
      <c r="U2037" s="7">
        <v>22</v>
      </c>
      <c r="V2037" s="7">
        <v>9</v>
      </c>
      <c r="W2037" s="7">
        <v>22</v>
      </c>
      <c r="X2037" s="7">
        <v>39</v>
      </c>
      <c r="Y2037" s="7">
        <v>7</v>
      </c>
      <c r="Z2037" s="7">
        <v>5</v>
      </c>
      <c r="AA2037"/>
    </row>
    <row r="2038" spans="1:27" x14ac:dyDescent="0.25">
      <c r="A2038" s="24" t="str">
        <f t="shared" si="97"/>
        <v/>
      </c>
      <c r="B2038" s="24" t="str">
        <f t="shared" si="95"/>
        <v/>
      </c>
      <c r="C2038" s="24" t="str">
        <f t="shared" si="96"/>
        <v/>
      </c>
      <c r="D2038" s="24">
        <v>2026</v>
      </c>
      <c r="E2038" s="7" t="s">
        <v>2186</v>
      </c>
      <c r="F2038" s="7" t="s">
        <v>2179</v>
      </c>
      <c r="G2038" s="7" t="s">
        <v>24</v>
      </c>
      <c r="H2038" s="7" t="s">
        <v>44</v>
      </c>
      <c r="I2038" s="8">
        <v>0.28299999999999997</v>
      </c>
      <c r="J2038" s="8">
        <v>0.40300000000000002</v>
      </c>
      <c r="K2038" s="8">
        <v>0.35199999999999998</v>
      </c>
      <c r="L2038" s="8">
        <v>0.755</v>
      </c>
      <c r="M2038" s="7">
        <v>58</v>
      </c>
      <c r="N2038" s="7">
        <v>213</v>
      </c>
      <c r="O2038" s="7">
        <v>159</v>
      </c>
      <c r="P2038" s="7">
        <v>33</v>
      </c>
      <c r="Q2038" s="7">
        <v>45</v>
      </c>
      <c r="R2038" s="7">
        <v>8</v>
      </c>
      <c r="S2038" s="7">
        <v>0</v>
      </c>
      <c r="T2038" s="7">
        <v>1</v>
      </c>
      <c r="U2038" s="7">
        <v>27</v>
      </c>
      <c r="V2038" s="7">
        <v>15</v>
      </c>
      <c r="W2038" s="7">
        <v>21</v>
      </c>
      <c r="X2038" s="7">
        <v>22</v>
      </c>
      <c r="Y2038" s="7">
        <v>1</v>
      </c>
      <c r="Z2038" s="7">
        <v>0</v>
      </c>
      <c r="AA2038"/>
    </row>
    <row r="2039" spans="1:27" x14ac:dyDescent="0.25">
      <c r="A2039" s="24">
        <f t="shared" si="97"/>
        <v>1</v>
      </c>
      <c r="B2039" s="24" t="str">
        <f t="shared" si="95"/>
        <v/>
      </c>
      <c r="C2039" s="24" t="str">
        <f t="shared" si="96"/>
        <v/>
      </c>
      <c r="D2039" s="24">
        <v>2026</v>
      </c>
      <c r="E2039" s="7" t="s">
        <v>2187</v>
      </c>
      <c r="F2039" s="7" t="s">
        <v>2179</v>
      </c>
      <c r="G2039" s="7" t="s">
        <v>29</v>
      </c>
      <c r="H2039" s="7" t="s">
        <v>27</v>
      </c>
      <c r="I2039" s="8">
        <v>0.27500000000000002</v>
      </c>
      <c r="J2039" s="8">
        <v>0.38</v>
      </c>
      <c r="K2039" s="8">
        <v>0.40699999999999997</v>
      </c>
      <c r="L2039" s="8">
        <v>0.78600000000000003</v>
      </c>
      <c r="M2039" s="7">
        <v>35</v>
      </c>
      <c r="N2039" s="7">
        <v>112</v>
      </c>
      <c r="O2039" s="7">
        <v>91</v>
      </c>
      <c r="P2039" s="7">
        <v>35</v>
      </c>
      <c r="Q2039" s="7">
        <v>25</v>
      </c>
      <c r="R2039" s="7">
        <v>4</v>
      </c>
      <c r="S2039" s="7">
        <v>1</v>
      </c>
      <c r="T2039" s="7">
        <v>2</v>
      </c>
      <c r="U2039" s="7">
        <v>14</v>
      </c>
      <c r="V2039" s="7">
        <v>3</v>
      </c>
      <c r="W2039" s="7">
        <v>13</v>
      </c>
      <c r="X2039" s="7">
        <v>27</v>
      </c>
      <c r="Y2039" s="7">
        <v>13</v>
      </c>
      <c r="Z2039" s="7">
        <v>1</v>
      </c>
      <c r="AA2039"/>
    </row>
    <row r="2040" spans="1:27" x14ac:dyDescent="0.25">
      <c r="A2040" s="24">
        <f t="shared" si="97"/>
        <v>1</v>
      </c>
      <c r="B2040" s="24" t="str">
        <f t="shared" si="95"/>
        <v/>
      </c>
      <c r="C2040" s="24" t="str">
        <f t="shared" si="96"/>
        <v/>
      </c>
      <c r="D2040" s="24">
        <v>2026</v>
      </c>
      <c r="E2040" s="7" t="s">
        <v>2188</v>
      </c>
      <c r="F2040" s="7" t="s">
        <v>2179</v>
      </c>
      <c r="G2040" s="7" t="s">
        <v>29</v>
      </c>
      <c r="H2040" s="7" t="s">
        <v>44</v>
      </c>
      <c r="I2040" s="8">
        <v>0.255</v>
      </c>
      <c r="J2040" s="8">
        <v>0.36099999999999999</v>
      </c>
      <c r="K2040" s="8">
        <v>0.36299999999999999</v>
      </c>
      <c r="L2040" s="8">
        <v>0.72399999999999998</v>
      </c>
      <c r="M2040" s="7">
        <v>38</v>
      </c>
      <c r="N2040" s="7">
        <v>122</v>
      </c>
      <c r="O2040" s="7">
        <v>102</v>
      </c>
      <c r="P2040" s="7">
        <v>18</v>
      </c>
      <c r="Q2040" s="7">
        <v>26</v>
      </c>
      <c r="R2040" s="7">
        <v>5</v>
      </c>
      <c r="S2040" s="7">
        <v>0</v>
      </c>
      <c r="T2040" s="7">
        <v>2</v>
      </c>
      <c r="U2040" s="7">
        <v>12</v>
      </c>
      <c r="V2040" s="7">
        <v>5</v>
      </c>
      <c r="W2040" s="7">
        <v>12</v>
      </c>
      <c r="X2040" s="7">
        <v>11</v>
      </c>
      <c r="Y2040" s="7">
        <v>2</v>
      </c>
      <c r="Z2040" s="7">
        <v>1</v>
      </c>
      <c r="AA2040"/>
    </row>
    <row r="2041" spans="1:27" x14ac:dyDescent="0.25">
      <c r="A2041" s="24" t="str">
        <f t="shared" si="97"/>
        <v/>
      </c>
      <c r="B2041" s="24" t="str">
        <f t="shared" si="95"/>
        <v/>
      </c>
      <c r="C2041" s="24" t="str">
        <f t="shared" si="96"/>
        <v/>
      </c>
      <c r="D2041" s="24">
        <v>2026</v>
      </c>
      <c r="E2041" s="7" t="s">
        <v>2191</v>
      </c>
      <c r="F2041" s="7" t="s">
        <v>2179</v>
      </c>
      <c r="G2041" s="7" t="s">
        <v>24</v>
      </c>
      <c r="H2041" s="7" t="s">
        <v>38</v>
      </c>
      <c r="I2041" s="8">
        <v>0.253</v>
      </c>
      <c r="J2041" s="8">
        <v>0.35899999999999999</v>
      </c>
      <c r="K2041" s="8">
        <v>0.63300000000000001</v>
      </c>
      <c r="L2041" s="8">
        <v>0.99199999999999999</v>
      </c>
      <c r="M2041" s="7">
        <v>32</v>
      </c>
      <c r="N2041" s="7">
        <v>93</v>
      </c>
      <c r="O2041" s="7">
        <v>79</v>
      </c>
      <c r="P2041" s="7">
        <v>16</v>
      </c>
      <c r="Q2041" s="7">
        <v>20</v>
      </c>
      <c r="R2041" s="7">
        <v>3</v>
      </c>
      <c r="S2041" s="7">
        <v>0</v>
      </c>
      <c r="T2041" s="7">
        <v>9</v>
      </c>
      <c r="U2041" s="7">
        <v>26</v>
      </c>
      <c r="V2041" s="7">
        <v>5</v>
      </c>
      <c r="W2041" s="7">
        <v>8</v>
      </c>
      <c r="X2041" s="7">
        <v>28</v>
      </c>
      <c r="Y2041" s="7">
        <v>2</v>
      </c>
      <c r="Z2041" s="7">
        <v>0</v>
      </c>
      <c r="AA2041"/>
    </row>
    <row r="2042" spans="1:27" x14ac:dyDescent="0.25">
      <c r="A2042" s="24">
        <f t="shared" si="97"/>
        <v>1</v>
      </c>
      <c r="B2042" s="24" t="str">
        <f t="shared" si="95"/>
        <v/>
      </c>
      <c r="C2042" s="24" t="str">
        <f t="shared" si="96"/>
        <v/>
      </c>
      <c r="D2042" s="24">
        <v>2026</v>
      </c>
      <c r="E2042" s="7" t="s">
        <v>2190</v>
      </c>
      <c r="F2042" s="7" t="s">
        <v>2179</v>
      </c>
      <c r="G2042" s="7" t="s">
        <v>29</v>
      </c>
      <c r="H2042" s="7" t="s">
        <v>35</v>
      </c>
      <c r="I2042" s="8">
        <v>0.247</v>
      </c>
      <c r="J2042" s="8">
        <v>0.33</v>
      </c>
      <c r="K2042" s="8">
        <v>0.32600000000000001</v>
      </c>
      <c r="L2042" s="8">
        <v>0.65600000000000003</v>
      </c>
      <c r="M2042" s="7">
        <v>32</v>
      </c>
      <c r="N2042" s="7">
        <v>103</v>
      </c>
      <c r="O2042" s="7">
        <v>89</v>
      </c>
      <c r="P2042" s="7">
        <v>14</v>
      </c>
      <c r="Q2042" s="7">
        <v>22</v>
      </c>
      <c r="R2042" s="7">
        <v>4</v>
      </c>
      <c r="S2042" s="7">
        <v>0</v>
      </c>
      <c r="T2042" s="7">
        <v>1</v>
      </c>
      <c r="U2042" s="7">
        <v>10</v>
      </c>
      <c r="V2042" s="7">
        <v>1</v>
      </c>
      <c r="W2042" s="7">
        <v>10</v>
      </c>
      <c r="X2042" s="7">
        <v>16</v>
      </c>
      <c r="Y2042" s="7">
        <v>5</v>
      </c>
      <c r="Z2042" s="7">
        <v>2</v>
      </c>
      <c r="AA2042"/>
    </row>
    <row r="2043" spans="1:27" x14ac:dyDescent="0.25">
      <c r="A2043" s="24" t="str">
        <f t="shared" si="97"/>
        <v/>
      </c>
      <c r="B2043" s="24" t="str">
        <f t="shared" si="95"/>
        <v/>
      </c>
      <c r="C2043" s="24" t="str">
        <f t="shared" si="96"/>
        <v/>
      </c>
      <c r="D2043" s="24">
        <v>2026</v>
      </c>
      <c r="E2043" s="7" t="s">
        <v>2189</v>
      </c>
      <c r="F2043" s="7" t="s">
        <v>2179</v>
      </c>
      <c r="G2043" s="7" t="s">
        <v>24</v>
      </c>
      <c r="H2043" s="7" t="s">
        <v>33</v>
      </c>
      <c r="I2043" s="8">
        <v>0.2</v>
      </c>
      <c r="J2043" s="8">
        <v>0.33300000000000002</v>
      </c>
      <c r="K2043" s="8">
        <v>0.4</v>
      </c>
      <c r="L2043" s="8">
        <v>0.73299999999999998</v>
      </c>
      <c r="M2043" s="7">
        <v>5</v>
      </c>
      <c r="N2043" s="7">
        <v>6</v>
      </c>
      <c r="O2043" s="7">
        <v>5</v>
      </c>
      <c r="P2043" s="7">
        <v>0</v>
      </c>
      <c r="Q2043" s="7">
        <v>1</v>
      </c>
      <c r="R2043" s="7">
        <v>1</v>
      </c>
      <c r="S2043" s="7">
        <v>0</v>
      </c>
      <c r="T2043" s="7">
        <v>0</v>
      </c>
      <c r="U2043" s="7">
        <v>1</v>
      </c>
      <c r="V2043" s="7">
        <v>0</v>
      </c>
      <c r="W2043" s="7">
        <v>1</v>
      </c>
      <c r="X2043" s="7">
        <v>1</v>
      </c>
      <c r="Y2043" s="7">
        <v>0</v>
      </c>
      <c r="Z2043" s="7">
        <v>0</v>
      </c>
      <c r="AA2043"/>
    </row>
    <row r="2044" spans="1:27" x14ac:dyDescent="0.25">
      <c r="A2044" s="24" t="str">
        <f t="shared" si="97"/>
        <v/>
      </c>
      <c r="B2044" s="24" t="str">
        <f t="shared" si="95"/>
        <v/>
      </c>
      <c r="C2044" s="24" t="str">
        <f t="shared" si="96"/>
        <v/>
      </c>
      <c r="D2044" s="24">
        <v>2026</v>
      </c>
      <c r="E2044" s="7" t="s">
        <v>2192</v>
      </c>
      <c r="F2044" s="7" t="s">
        <v>2179</v>
      </c>
      <c r="G2044" s="7" t="s">
        <v>24</v>
      </c>
      <c r="H2044" s="7" t="s">
        <v>35</v>
      </c>
      <c r="I2044" s="8">
        <v>0.184</v>
      </c>
      <c r="J2044" s="8">
        <v>0.22600000000000001</v>
      </c>
      <c r="K2044" s="8">
        <v>0.26300000000000001</v>
      </c>
      <c r="L2044" s="8">
        <v>0.48899999999999999</v>
      </c>
      <c r="M2044" s="7">
        <v>32</v>
      </c>
      <c r="N2044" s="7">
        <v>85</v>
      </c>
      <c r="O2044" s="7">
        <v>76</v>
      </c>
      <c r="P2044" s="7">
        <v>14</v>
      </c>
      <c r="Q2044" s="7">
        <v>14</v>
      </c>
      <c r="R2044" s="7">
        <v>2</v>
      </c>
      <c r="S2044" s="7">
        <v>2</v>
      </c>
      <c r="T2044" s="7">
        <v>0</v>
      </c>
      <c r="U2044" s="7">
        <v>8</v>
      </c>
      <c r="V2044" s="7">
        <v>0</v>
      </c>
      <c r="W2044" s="7">
        <v>5</v>
      </c>
      <c r="X2044" s="7">
        <v>19</v>
      </c>
      <c r="Y2044" s="7">
        <v>3</v>
      </c>
      <c r="Z2044" s="7">
        <v>1</v>
      </c>
      <c r="AA2044"/>
    </row>
    <row r="2045" spans="1:27" x14ac:dyDescent="0.25">
      <c r="A2045" s="24" t="str">
        <f t="shared" si="97"/>
        <v/>
      </c>
      <c r="B2045" s="24" t="str">
        <f t="shared" si="95"/>
        <v/>
      </c>
      <c r="C2045" s="24" t="str">
        <f t="shared" si="96"/>
        <v/>
      </c>
      <c r="D2045" s="24">
        <v>2026</v>
      </c>
      <c r="E2045" s="7" t="s">
        <v>2193</v>
      </c>
      <c r="F2045" s="7" t="s">
        <v>2179</v>
      </c>
      <c r="G2045" s="7" t="s">
        <v>24</v>
      </c>
      <c r="H2045" s="7" t="s">
        <v>35</v>
      </c>
      <c r="I2045" s="8">
        <v>0.16700000000000001</v>
      </c>
      <c r="J2045" s="8">
        <v>0.16700000000000001</v>
      </c>
      <c r="K2045" s="8">
        <v>0.16700000000000001</v>
      </c>
      <c r="L2045" s="8">
        <v>0.33300000000000002</v>
      </c>
      <c r="M2045" s="7">
        <v>6</v>
      </c>
      <c r="N2045" s="7">
        <v>6</v>
      </c>
      <c r="O2045" s="7">
        <v>6</v>
      </c>
      <c r="P2045" s="7">
        <v>1</v>
      </c>
      <c r="Q2045" s="7">
        <v>1</v>
      </c>
      <c r="R2045" s="7">
        <v>0</v>
      </c>
      <c r="S2045" s="7">
        <v>0</v>
      </c>
      <c r="T2045" s="7">
        <v>0</v>
      </c>
      <c r="U2045" s="7">
        <v>1</v>
      </c>
      <c r="V2045" s="7">
        <v>0</v>
      </c>
      <c r="W2045" s="7">
        <v>0</v>
      </c>
      <c r="X2045" s="7">
        <v>4</v>
      </c>
      <c r="Y2045" s="7">
        <v>0</v>
      </c>
      <c r="Z2045" s="7">
        <v>0</v>
      </c>
      <c r="AA2045"/>
    </row>
    <row r="2046" spans="1:27" x14ac:dyDescent="0.25">
      <c r="A2046" s="24" t="str">
        <f t="shared" si="97"/>
        <v/>
      </c>
      <c r="B2046" s="24" t="str">
        <f t="shared" si="95"/>
        <v/>
      </c>
      <c r="C2046" s="24" t="str">
        <f t="shared" si="96"/>
        <v/>
      </c>
      <c r="D2046" s="24">
        <v>2026</v>
      </c>
      <c r="E2046" s="7" t="s">
        <v>2194</v>
      </c>
      <c r="F2046" s="7" t="s">
        <v>2179</v>
      </c>
      <c r="G2046" s="7" t="s">
        <v>37</v>
      </c>
      <c r="H2046" s="7" t="s">
        <v>25</v>
      </c>
      <c r="I2046" s="8">
        <v>0.111</v>
      </c>
      <c r="J2046" s="8">
        <v>0.25</v>
      </c>
      <c r="K2046" s="8">
        <v>0.111</v>
      </c>
      <c r="L2046" s="8">
        <v>0.36099999999999999</v>
      </c>
      <c r="M2046" s="7">
        <v>5</v>
      </c>
      <c r="N2046" s="7">
        <v>12</v>
      </c>
      <c r="O2046" s="7">
        <v>9</v>
      </c>
      <c r="P2046" s="7">
        <v>2</v>
      </c>
      <c r="Q2046" s="7">
        <v>1</v>
      </c>
      <c r="R2046" s="7">
        <v>0</v>
      </c>
      <c r="S2046" s="7">
        <v>0</v>
      </c>
      <c r="T2046" s="7">
        <v>0</v>
      </c>
      <c r="U2046" s="7">
        <v>1</v>
      </c>
      <c r="V2046" s="7">
        <v>1</v>
      </c>
      <c r="W2046" s="7">
        <v>1</v>
      </c>
      <c r="X2046" s="7">
        <v>2</v>
      </c>
      <c r="Y2046" s="7">
        <v>0</v>
      </c>
      <c r="Z2046" s="7">
        <v>0</v>
      </c>
      <c r="AA2046"/>
    </row>
    <row r="2047" spans="1:27" x14ac:dyDescent="0.25">
      <c r="A2047" s="24" t="str">
        <f t="shared" si="97"/>
        <v/>
      </c>
      <c r="B2047" s="24" t="str">
        <f t="shared" si="95"/>
        <v/>
      </c>
      <c r="C2047" s="24" t="str">
        <f t="shared" si="96"/>
        <v/>
      </c>
      <c r="D2047" s="24">
        <v>2026</v>
      </c>
      <c r="E2047" s="7" t="s">
        <v>2195</v>
      </c>
      <c r="F2047" s="7" t="s">
        <v>2196</v>
      </c>
      <c r="G2047" s="7" t="s">
        <v>37</v>
      </c>
      <c r="H2047" s="7" t="s">
        <v>40</v>
      </c>
      <c r="I2047" s="8">
        <v>0.33200000000000002</v>
      </c>
      <c r="J2047" s="8">
        <v>0.41699999999999998</v>
      </c>
      <c r="K2047" s="8">
        <v>0.49399999999999999</v>
      </c>
      <c r="L2047" s="8">
        <v>0.91100000000000003</v>
      </c>
      <c r="M2047" s="7">
        <v>64</v>
      </c>
      <c r="N2047" s="7">
        <v>313</v>
      </c>
      <c r="O2047" s="7">
        <v>265</v>
      </c>
      <c r="P2047" s="7">
        <v>70</v>
      </c>
      <c r="Q2047" s="7">
        <v>88</v>
      </c>
      <c r="R2047" s="7">
        <v>18</v>
      </c>
      <c r="S2047" s="7">
        <v>5</v>
      </c>
      <c r="T2047" s="7">
        <v>5</v>
      </c>
      <c r="U2047" s="7">
        <v>44</v>
      </c>
      <c r="V2047" s="7">
        <v>2</v>
      </c>
      <c r="W2047" s="7">
        <v>40</v>
      </c>
      <c r="X2047" s="7">
        <v>51</v>
      </c>
      <c r="Y2047" s="7">
        <v>23</v>
      </c>
      <c r="Z2047" s="7">
        <v>7</v>
      </c>
      <c r="AA2047"/>
    </row>
    <row r="2048" spans="1:27" x14ac:dyDescent="0.25">
      <c r="A2048" s="24">
        <f t="shared" si="97"/>
        <v>1</v>
      </c>
      <c r="B2048" s="24" t="str">
        <f t="shared" si="95"/>
        <v/>
      </c>
      <c r="C2048" s="24" t="str">
        <f t="shared" si="96"/>
        <v/>
      </c>
      <c r="D2048" s="24">
        <v>2026</v>
      </c>
      <c r="E2048" s="7" t="s">
        <v>2197</v>
      </c>
      <c r="F2048" s="7" t="s">
        <v>2196</v>
      </c>
      <c r="G2048" s="7" t="s">
        <v>29</v>
      </c>
      <c r="H2048" s="7" t="s">
        <v>33</v>
      </c>
      <c r="I2048" s="8">
        <v>0.32600000000000001</v>
      </c>
      <c r="J2048" s="8">
        <v>0.38200000000000001</v>
      </c>
      <c r="K2048" s="8">
        <v>0.44500000000000001</v>
      </c>
      <c r="L2048" s="8">
        <v>0.82699999999999996</v>
      </c>
      <c r="M2048" s="7">
        <v>57</v>
      </c>
      <c r="N2048" s="7">
        <v>259</v>
      </c>
      <c r="O2048" s="7">
        <v>227</v>
      </c>
      <c r="P2048" s="7">
        <v>48</v>
      </c>
      <c r="Q2048" s="7">
        <v>74</v>
      </c>
      <c r="R2048" s="7">
        <v>12</v>
      </c>
      <c r="S2048" s="7">
        <v>3</v>
      </c>
      <c r="T2048" s="7">
        <v>3</v>
      </c>
      <c r="U2048" s="7">
        <v>45</v>
      </c>
      <c r="V2048" s="7">
        <v>3</v>
      </c>
      <c r="W2048" s="7">
        <v>22</v>
      </c>
      <c r="X2048" s="7">
        <v>35</v>
      </c>
      <c r="Y2048" s="7">
        <v>7</v>
      </c>
      <c r="Z2048" s="7">
        <v>0</v>
      </c>
      <c r="AA2048"/>
    </row>
    <row r="2049" spans="1:27" x14ac:dyDescent="0.25">
      <c r="A2049" s="24">
        <f t="shared" si="97"/>
        <v>1</v>
      </c>
      <c r="B2049" s="24" t="str">
        <f t="shared" si="95"/>
        <v/>
      </c>
      <c r="C2049" s="24" t="str">
        <f t="shared" si="96"/>
        <v/>
      </c>
      <c r="D2049" s="24">
        <v>2026</v>
      </c>
      <c r="E2049" s="7" t="s">
        <v>2198</v>
      </c>
      <c r="F2049" s="7" t="s">
        <v>2196</v>
      </c>
      <c r="G2049" s="7" t="s">
        <v>29</v>
      </c>
      <c r="H2049" s="7" t="s">
        <v>30</v>
      </c>
      <c r="I2049" s="8">
        <v>0.32200000000000001</v>
      </c>
      <c r="J2049" s="8">
        <v>0.41</v>
      </c>
      <c r="K2049" s="8">
        <v>0.58599999999999997</v>
      </c>
      <c r="L2049" s="8">
        <v>0.996</v>
      </c>
      <c r="M2049" s="7">
        <v>63</v>
      </c>
      <c r="N2049" s="7">
        <v>278</v>
      </c>
      <c r="O2049" s="7">
        <v>239</v>
      </c>
      <c r="P2049" s="7">
        <v>49</v>
      </c>
      <c r="Q2049" s="7">
        <v>77</v>
      </c>
      <c r="R2049" s="7">
        <v>19</v>
      </c>
      <c r="S2049" s="7">
        <v>4</v>
      </c>
      <c r="T2049" s="7">
        <v>12</v>
      </c>
      <c r="U2049" s="7">
        <v>58</v>
      </c>
      <c r="V2049" s="7">
        <v>6</v>
      </c>
      <c r="W2049" s="7">
        <v>31</v>
      </c>
      <c r="X2049" s="7">
        <v>55</v>
      </c>
      <c r="Y2049" s="7">
        <v>17</v>
      </c>
      <c r="Z2049" s="7">
        <v>4</v>
      </c>
      <c r="AA2049"/>
    </row>
    <row r="2050" spans="1:27" x14ac:dyDescent="0.25">
      <c r="A2050" s="24" t="str">
        <f t="shared" si="97"/>
        <v/>
      </c>
      <c r="B2050" s="24" t="str">
        <f t="shared" ref="B2050:B2113" si="98">IF(COUNTIFS(Draft_Player,$E2050),COUNTIFS(Draft_Player,$E2050),"")</f>
        <v/>
      </c>
      <c r="C2050" s="24" t="str">
        <f t="shared" ref="C2050:C2113" si="99">IF(COUNTIFS(Transfers_Player,$E2050),COUNTIFS(Transfers_Player,$E2050),"")</f>
        <v/>
      </c>
      <c r="D2050" s="24">
        <v>2026</v>
      </c>
      <c r="E2050" s="7" t="s">
        <v>2200</v>
      </c>
      <c r="F2050" s="7" t="s">
        <v>2196</v>
      </c>
      <c r="G2050" s="7" t="s">
        <v>37</v>
      </c>
      <c r="H2050" s="7" t="s">
        <v>35</v>
      </c>
      <c r="I2050" s="8">
        <v>0.27200000000000002</v>
      </c>
      <c r="J2050" s="8">
        <v>0.42299999999999999</v>
      </c>
      <c r="K2050" s="8">
        <v>0.41199999999999998</v>
      </c>
      <c r="L2050" s="8">
        <v>0.83499999999999996</v>
      </c>
      <c r="M2050" s="7">
        <v>64</v>
      </c>
      <c r="N2050" s="7">
        <v>296</v>
      </c>
      <c r="O2050" s="7">
        <v>228</v>
      </c>
      <c r="P2050" s="7">
        <v>49</v>
      </c>
      <c r="Q2050" s="7">
        <v>62</v>
      </c>
      <c r="R2050" s="7">
        <v>14</v>
      </c>
      <c r="S2050" s="7">
        <v>0</v>
      </c>
      <c r="T2050" s="7">
        <v>6</v>
      </c>
      <c r="U2050" s="7">
        <v>44</v>
      </c>
      <c r="V2050" s="7">
        <v>20</v>
      </c>
      <c r="W2050" s="7">
        <v>42</v>
      </c>
      <c r="X2050" s="7">
        <v>52</v>
      </c>
      <c r="Y2050" s="7">
        <v>11</v>
      </c>
      <c r="Z2050" s="7">
        <v>2</v>
      </c>
      <c r="AA2050"/>
    </row>
    <row r="2051" spans="1:27" x14ac:dyDescent="0.25">
      <c r="A2051" s="24">
        <f t="shared" ref="A2051:A2114" si="100">IF(OR(G2051="SR", G2051="GR"), 1, "")</f>
        <v>1</v>
      </c>
      <c r="B2051" s="24" t="str">
        <f t="shared" si="98"/>
        <v/>
      </c>
      <c r="C2051" s="24" t="str">
        <f t="shared" si="99"/>
        <v/>
      </c>
      <c r="D2051" s="24">
        <v>2026</v>
      </c>
      <c r="E2051" s="7" t="s">
        <v>2199</v>
      </c>
      <c r="F2051" s="7" t="s">
        <v>2196</v>
      </c>
      <c r="G2051" s="7" t="s">
        <v>29</v>
      </c>
      <c r="H2051" s="7" t="s">
        <v>42</v>
      </c>
      <c r="I2051" s="8">
        <v>0.26500000000000001</v>
      </c>
      <c r="J2051" s="8">
        <v>0.38300000000000001</v>
      </c>
      <c r="K2051" s="8">
        <v>0.31900000000000001</v>
      </c>
      <c r="L2051" s="8">
        <v>0.70199999999999996</v>
      </c>
      <c r="M2051" s="7">
        <v>54</v>
      </c>
      <c r="N2051" s="7">
        <v>224</v>
      </c>
      <c r="O2051" s="7">
        <v>185</v>
      </c>
      <c r="P2051" s="7">
        <v>27</v>
      </c>
      <c r="Q2051" s="7">
        <v>49</v>
      </c>
      <c r="R2051" s="7">
        <v>4</v>
      </c>
      <c r="S2051" s="7">
        <v>0</v>
      </c>
      <c r="T2051" s="7">
        <v>2</v>
      </c>
      <c r="U2051" s="7">
        <v>27</v>
      </c>
      <c r="V2051" s="7">
        <v>7</v>
      </c>
      <c r="W2051" s="7">
        <v>29</v>
      </c>
      <c r="X2051" s="7">
        <v>33</v>
      </c>
      <c r="Y2051" s="7">
        <v>6</v>
      </c>
      <c r="Z2051" s="7">
        <v>0</v>
      </c>
      <c r="AA2051"/>
    </row>
    <row r="2052" spans="1:27" x14ac:dyDescent="0.25">
      <c r="A2052" s="24" t="str">
        <f t="shared" si="100"/>
        <v/>
      </c>
      <c r="B2052" s="24" t="str">
        <f t="shared" si="98"/>
        <v/>
      </c>
      <c r="C2052" s="24" t="str">
        <f t="shared" si="99"/>
        <v/>
      </c>
      <c r="D2052" s="24">
        <v>2026</v>
      </c>
      <c r="E2052" s="7" t="s">
        <v>2201</v>
      </c>
      <c r="F2052" s="7" t="s">
        <v>2196</v>
      </c>
      <c r="G2052" s="7" t="s">
        <v>37</v>
      </c>
      <c r="H2052" s="7" t="s">
        <v>27</v>
      </c>
      <c r="I2052" s="8">
        <v>0.25900000000000001</v>
      </c>
      <c r="J2052" s="8">
        <v>0.377</v>
      </c>
      <c r="K2052" s="8">
        <v>0.495</v>
      </c>
      <c r="L2052" s="8">
        <v>0.872</v>
      </c>
      <c r="M2052" s="7">
        <v>64</v>
      </c>
      <c r="N2052" s="7">
        <v>262</v>
      </c>
      <c r="O2052" s="7">
        <v>216</v>
      </c>
      <c r="P2052" s="7">
        <v>53</v>
      </c>
      <c r="Q2052" s="7">
        <v>56</v>
      </c>
      <c r="R2052" s="7">
        <v>13</v>
      </c>
      <c r="S2052" s="7">
        <v>1</v>
      </c>
      <c r="T2052" s="7">
        <v>12</v>
      </c>
      <c r="U2052" s="7">
        <v>51</v>
      </c>
      <c r="V2052" s="7">
        <v>9</v>
      </c>
      <c r="W2052" s="7">
        <v>33</v>
      </c>
      <c r="X2052" s="7">
        <v>72</v>
      </c>
      <c r="Y2052" s="7">
        <v>6</v>
      </c>
      <c r="Z2052" s="7">
        <v>2</v>
      </c>
      <c r="AA2052"/>
    </row>
    <row r="2053" spans="1:27" x14ac:dyDescent="0.25">
      <c r="A2053" s="24">
        <f t="shared" si="100"/>
        <v>1</v>
      </c>
      <c r="B2053" s="24" t="str">
        <f t="shared" si="98"/>
        <v/>
      </c>
      <c r="C2053" s="24" t="str">
        <f t="shared" si="99"/>
        <v/>
      </c>
      <c r="D2053" s="24">
        <v>2026</v>
      </c>
      <c r="E2053" s="7" t="s">
        <v>2202</v>
      </c>
      <c r="F2053" s="7" t="s">
        <v>2196</v>
      </c>
      <c r="G2053" s="7" t="s">
        <v>29</v>
      </c>
      <c r="H2053" s="7" t="s">
        <v>44</v>
      </c>
      <c r="I2053" s="8">
        <v>0.247</v>
      </c>
      <c r="J2053" s="8">
        <v>0.33800000000000002</v>
      </c>
      <c r="K2053" s="8">
        <v>0.34599999999999997</v>
      </c>
      <c r="L2053" s="8">
        <v>0.68500000000000005</v>
      </c>
      <c r="M2053" s="7">
        <v>62</v>
      </c>
      <c r="N2053" s="7">
        <v>274</v>
      </c>
      <c r="O2053" s="7">
        <v>231</v>
      </c>
      <c r="P2053" s="7">
        <v>39</v>
      </c>
      <c r="Q2053" s="7">
        <v>57</v>
      </c>
      <c r="R2053" s="7">
        <v>11</v>
      </c>
      <c r="S2053" s="7">
        <v>0</v>
      </c>
      <c r="T2053" s="7">
        <v>4</v>
      </c>
      <c r="U2053" s="7">
        <v>51</v>
      </c>
      <c r="V2053" s="7">
        <v>6</v>
      </c>
      <c r="W2053" s="7">
        <v>29</v>
      </c>
      <c r="X2053" s="7">
        <v>64</v>
      </c>
      <c r="Y2053" s="7">
        <v>4</v>
      </c>
      <c r="Z2053" s="7">
        <v>1</v>
      </c>
      <c r="AA2053"/>
    </row>
    <row r="2054" spans="1:27" x14ac:dyDescent="0.25">
      <c r="A2054" s="24">
        <f t="shared" si="100"/>
        <v>1</v>
      </c>
      <c r="B2054" s="24" t="str">
        <f t="shared" si="98"/>
        <v/>
      </c>
      <c r="C2054" s="24" t="str">
        <f t="shared" si="99"/>
        <v/>
      </c>
      <c r="D2054" s="24">
        <v>2026</v>
      </c>
      <c r="E2054" s="7" t="s">
        <v>2203</v>
      </c>
      <c r="F2054" s="7" t="s">
        <v>2196</v>
      </c>
      <c r="G2054" s="7" t="s">
        <v>29</v>
      </c>
      <c r="H2054" s="7" t="s">
        <v>25</v>
      </c>
      <c r="I2054" s="8">
        <v>0.20300000000000001</v>
      </c>
      <c r="J2054" s="8">
        <v>0.42199999999999999</v>
      </c>
      <c r="K2054" s="8">
        <v>0.372</v>
      </c>
      <c r="L2054" s="8">
        <v>0.79300000000000004</v>
      </c>
      <c r="M2054" s="7">
        <v>53</v>
      </c>
      <c r="N2054" s="7">
        <v>205</v>
      </c>
      <c r="O2054" s="7">
        <v>148</v>
      </c>
      <c r="P2054" s="7">
        <v>36</v>
      </c>
      <c r="Q2054" s="7">
        <v>30</v>
      </c>
      <c r="R2054" s="7">
        <v>7</v>
      </c>
      <c r="S2054" s="7">
        <v>0</v>
      </c>
      <c r="T2054" s="7">
        <v>6</v>
      </c>
      <c r="U2054" s="7">
        <v>20</v>
      </c>
      <c r="V2054" s="7">
        <v>21</v>
      </c>
      <c r="W2054" s="7">
        <v>35</v>
      </c>
      <c r="X2054" s="7">
        <v>50</v>
      </c>
      <c r="Y2054" s="7">
        <v>5</v>
      </c>
      <c r="Z2054" s="7">
        <v>2</v>
      </c>
      <c r="AA2054"/>
    </row>
    <row r="2055" spans="1:27" x14ac:dyDescent="0.25">
      <c r="A2055" s="24" t="str">
        <f t="shared" si="100"/>
        <v/>
      </c>
      <c r="B2055" s="24" t="str">
        <f t="shared" si="98"/>
        <v/>
      </c>
      <c r="C2055" s="24" t="str">
        <f t="shared" si="99"/>
        <v/>
      </c>
      <c r="D2055" s="24">
        <v>2026</v>
      </c>
      <c r="E2055" s="7" t="s">
        <v>2205</v>
      </c>
      <c r="F2055" s="7" t="s">
        <v>2196</v>
      </c>
      <c r="G2055" s="7" t="s">
        <v>37</v>
      </c>
      <c r="H2055" s="7" t="s">
        <v>42</v>
      </c>
      <c r="I2055" s="8">
        <v>0.24099999999999999</v>
      </c>
      <c r="J2055" s="8">
        <v>0.39700000000000002</v>
      </c>
      <c r="K2055" s="8">
        <v>0.36199999999999999</v>
      </c>
      <c r="L2055" s="8">
        <v>0.75900000000000001</v>
      </c>
      <c r="M2055" s="7">
        <v>17</v>
      </c>
      <c r="N2055" s="7">
        <v>73</v>
      </c>
      <c r="O2055" s="7">
        <v>58</v>
      </c>
      <c r="P2055" s="7">
        <v>11</v>
      </c>
      <c r="Q2055" s="7">
        <v>14</v>
      </c>
      <c r="R2055" s="7">
        <v>3</v>
      </c>
      <c r="S2055" s="7">
        <v>2</v>
      </c>
      <c r="T2055" s="7">
        <v>0</v>
      </c>
      <c r="U2055" s="7">
        <v>8</v>
      </c>
      <c r="V2055" s="7">
        <v>6</v>
      </c>
      <c r="W2055" s="7">
        <v>9</v>
      </c>
      <c r="X2055" s="7">
        <v>14</v>
      </c>
      <c r="Y2055" s="7">
        <v>4</v>
      </c>
      <c r="Z2055" s="7">
        <v>0</v>
      </c>
      <c r="AA2055"/>
    </row>
    <row r="2056" spans="1:27" x14ac:dyDescent="0.25">
      <c r="A2056" s="24" t="str">
        <f t="shared" si="100"/>
        <v/>
      </c>
      <c r="B2056" s="24" t="str">
        <f t="shared" si="98"/>
        <v/>
      </c>
      <c r="C2056" s="24" t="str">
        <f t="shared" si="99"/>
        <v/>
      </c>
      <c r="D2056" s="24">
        <v>2026</v>
      </c>
      <c r="E2056" s="7" t="s">
        <v>2204</v>
      </c>
      <c r="F2056" s="7" t="s">
        <v>2196</v>
      </c>
      <c r="G2056" s="7" t="s">
        <v>24</v>
      </c>
      <c r="H2056" s="7" t="s">
        <v>38</v>
      </c>
      <c r="I2056" s="8">
        <v>0.23899999999999999</v>
      </c>
      <c r="J2056" s="8">
        <v>0.36099999999999999</v>
      </c>
      <c r="K2056" s="8">
        <v>0.31</v>
      </c>
      <c r="L2056" s="8">
        <v>0.67100000000000004</v>
      </c>
      <c r="M2056" s="7">
        <v>43</v>
      </c>
      <c r="N2056" s="7">
        <v>169</v>
      </c>
      <c r="O2056" s="7">
        <v>142</v>
      </c>
      <c r="P2056" s="7">
        <v>30</v>
      </c>
      <c r="Q2056" s="7">
        <v>34</v>
      </c>
      <c r="R2056" s="7">
        <v>5</v>
      </c>
      <c r="S2056" s="7">
        <v>1</v>
      </c>
      <c r="T2056" s="7">
        <v>1</v>
      </c>
      <c r="U2056" s="7">
        <v>16</v>
      </c>
      <c r="V2056" s="7">
        <v>6</v>
      </c>
      <c r="W2056" s="7">
        <v>21</v>
      </c>
      <c r="X2056" s="7">
        <v>34</v>
      </c>
      <c r="Y2056" s="7">
        <v>6</v>
      </c>
      <c r="Z2056" s="7">
        <v>2</v>
      </c>
      <c r="AA2056"/>
    </row>
    <row r="2057" spans="1:27" x14ac:dyDescent="0.25">
      <c r="A2057" s="24">
        <f t="shared" si="100"/>
        <v>1</v>
      </c>
      <c r="B2057" s="24" t="str">
        <f t="shared" si="98"/>
        <v/>
      </c>
      <c r="C2057" s="24" t="str">
        <f t="shared" si="99"/>
        <v/>
      </c>
      <c r="D2057" s="24">
        <v>2026</v>
      </c>
      <c r="E2057" s="7" t="s">
        <v>2206</v>
      </c>
      <c r="F2057" s="7" t="s">
        <v>2196</v>
      </c>
      <c r="G2057" s="7" t="s">
        <v>32</v>
      </c>
      <c r="H2057" s="7" t="s">
        <v>38</v>
      </c>
      <c r="I2057" s="8">
        <v>0.21099999999999999</v>
      </c>
      <c r="J2057" s="8">
        <v>0.5</v>
      </c>
      <c r="K2057" s="8">
        <v>0.26300000000000001</v>
      </c>
      <c r="L2057" s="8">
        <v>0.76300000000000001</v>
      </c>
      <c r="M2057" s="7">
        <v>19</v>
      </c>
      <c r="N2057" s="7">
        <v>31</v>
      </c>
      <c r="O2057" s="7">
        <v>19</v>
      </c>
      <c r="P2057" s="7">
        <v>7</v>
      </c>
      <c r="Q2057" s="7">
        <v>4</v>
      </c>
      <c r="R2057" s="7">
        <v>1</v>
      </c>
      <c r="S2057" s="7">
        <v>0</v>
      </c>
      <c r="T2057" s="7">
        <v>0</v>
      </c>
      <c r="U2057" s="7">
        <v>4</v>
      </c>
      <c r="V2057" s="7">
        <v>4</v>
      </c>
      <c r="W2057" s="7">
        <v>7</v>
      </c>
      <c r="X2057" s="7">
        <v>10</v>
      </c>
      <c r="Y2057" s="7">
        <v>0</v>
      </c>
      <c r="Z2057" s="7">
        <v>0</v>
      </c>
      <c r="AA2057"/>
    </row>
    <row r="2058" spans="1:27" x14ac:dyDescent="0.25">
      <c r="A2058" s="24" t="str">
        <f t="shared" si="100"/>
        <v/>
      </c>
      <c r="B2058" s="24" t="str">
        <f t="shared" si="98"/>
        <v/>
      </c>
      <c r="C2058" s="24" t="str">
        <f t="shared" si="99"/>
        <v/>
      </c>
      <c r="D2058" s="24">
        <v>2026</v>
      </c>
      <c r="E2058" s="7" t="s">
        <v>2207</v>
      </c>
      <c r="F2058" s="7" t="s">
        <v>2196</v>
      </c>
      <c r="G2058" s="7" t="s">
        <v>37</v>
      </c>
      <c r="H2058" s="7" t="s">
        <v>25</v>
      </c>
      <c r="I2058" s="8">
        <v>0.2</v>
      </c>
      <c r="J2058" s="8">
        <v>0.377</v>
      </c>
      <c r="K2058" s="8">
        <v>0.47499999999999998</v>
      </c>
      <c r="L2058" s="8">
        <v>0.85199999999999998</v>
      </c>
      <c r="M2058" s="7">
        <v>20</v>
      </c>
      <c r="N2058" s="7">
        <v>54</v>
      </c>
      <c r="O2058" s="7">
        <v>40</v>
      </c>
      <c r="P2058" s="7">
        <v>8</v>
      </c>
      <c r="Q2058" s="7">
        <v>8</v>
      </c>
      <c r="R2058" s="7">
        <v>2</v>
      </c>
      <c r="S2058" s="7">
        <v>0</v>
      </c>
      <c r="T2058" s="7">
        <v>3</v>
      </c>
      <c r="U2058" s="7">
        <v>10</v>
      </c>
      <c r="V2058" s="7">
        <v>3</v>
      </c>
      <c r="W2058" s="7">
        <v>9</v>
      </c>
      <c r="X2058" s="7">
        <v>12</v>
      </c>
      <c r="Y2058" s="7">
        <v>4</v>
      </c>
      <c r="Z2058" s="7">
        <v>1</v>
      </c>
      <c r="AA2058"/>
    </row>
    <row r="2059" spans="1:27" x14ac:dyDescent="0.25">
      <c r="A2059" s="24" t="str">
        <f t="shared" si="100"/>
        <v/>
      </c>
      <c r="B2059" s="24" t="str">
        <f t="shared" si="98"/>
        <v/>
      </c>
      <c r="C2059" s="24" t="str">
        <f t="shared" si="99"/>
        <v/>
      </c>
      <c r="D2059" s="24">
        <v>2026</v>
      </c>
      <c r="E2059" s="7" t="s">
        <v>2208</v>
      </c>
      <c r="F2059" s="7" t="s">
        <v>2196</v>
      </c>
      <c r="G2059" s="7" t="s">
        <v>24</v>
      </c>
      <c r="H2059" s="7" t="s">
        <v>25</v>
      </c>
      <c r="I2059" s="8">
        <v>0.2</v>
      </c>
      <c r="J2059" s="8">
        <v>0.33300000000000002</v>
      </c>
      <c r="K2059" s="8">
        <v>0.2</v>
      </c>
      <c r="L2059" s="8">
        <v>0.53300000000000003</v>
      </c>
      <c r="M2059" s="7">
        <v>4</v>
      </c>
      <c r="N2059" s="7">
        <v>7</v>
      </c>
      <c r="O2059" s="7">
        <v>5</v>
      </c>
      <c r="P2059" s="7">
        <v>0</v>
      </c>
      <c r="Q2059" s="7">
        <v>1</v>
      </c>
      <c r="R2059" s="7">
        <v>0</v>
      </c>
      <c r="S2059" s="7">
        <v>0</v>
      </c>
      <c r="T2059" s="7">
        <v>0</v>
      </c>
      <c r="U2059" s="7">
        <v>0</v>
      </c>
      <c r="V2059" s="7">
        <v>1</v>
      </c>
      <c r="W2059" s="7">
        <v>0</v>
      </c>
      <c r="X2059" s="7">
        <v>1</v>
      </c>
      <c r="Y2059" s="7">
        <v>0</v>
      </c>
      <c r="Z2059" s="7">
        <v>0</v>
      </c>
      <c r="AA2059"/>
    </row>
    <row r="2060" spans="1:27" x14ac:dyDescent="0.25">
      <c r="A2060" s="24" t="str">
        <f t="shared" si="100"/>
        <v/>
      </c>
      <c r="B2060" s="24" t="str">
        <f t="shared" si="98"/>
        <v/>
      </c>
      <c r="C2060" s="24" t="str">
        <f t="shared" si="99"/>
        <v/>
      </c>
      <c r="D2060" s="24">
        <v>2026</v>
      </c>
      <c r="E2060" s="7" t="s">
        <v>2209</v>
      </c>
      <c r="F2060" s="7" t="s">
        <v>2196</v>
      </c>
      <c r="G2060" s="7" t="s">
        <v>37</v>
      </c>
      <c r="H2060" s="7" t="s">
        <v>35</v>
      </c>
      <c r="I2060" s="8">
        <v>0.188</v>
      </c>
      <c r="J2060" s="8">
        <v>0.32900000000000001</v>
      </c>
      <c r="K2060" s="8">
        <v>0.32500000000000001</v>
      </c>
      <c r="L2060" s="8">
        <v>0.65300000000000002</v>
      </c>
      <c r="M2060" s="7">
        <v>37</v>
      </c>
      <c r="N2060" s="7">
        <v>144</v>
      </c>
      <c r="O2060" s="7">
        <v>117</v>
      </c>
      <c r="P2060" s="7">
        <v>25</v>
      </c>
      <c r="Q2060" s="7">
        <v>22</v>
      </c>
      <c r="R2060" s="7">
        <v>7</v>
      </c>
      <c r="S2060" s="7">
        <v>0</v>
      </c>
      <c r="T2060" s="7">
        <v>3</v>
      </c>
      <c r="U2060" s="7">
        <v>19</v>
      </c>
      <c r="V2060" s="7">
        <v>13</v>
      </c>
      <c r="W2060" s="7">
        <v>12</v>
      </c>
      <c r="X2060" s="7">
        <v>31</v>
      </c>
      <c r="Y2060" s="7">
        <v>9</v>
      </c>
      <c r="Z2060" s="7">
        <v>2</v>
      </c>
      <c r="AA2060"/>
    </row>
    <row r="2061" spans="1:27" x14ac:dyDescent="0.25">
      <c r="A2061" s="24">
        <f t="shared" si="100"/>
        <v>1</v>
      </c>
      <c r="B2061" s="24" t="str">
        <f t="shared" si="98"/>
        <v/>
      </c>
      <c r="C2061" s="24" t="str">
        <f t="shared" si="99"/>
        <v/>
      </c>
      <c r="D2061" s="24">
        <v>2026</v>
      </c>
      <c r="E2061" s="7" t="s">
        <v>2210</v>
      </c>
      <c r="F2061" s="7" t="s">
        <v>2196</v>
      </c>
      <c r="G2061" s="7" t="s">
        <v>29</v>
      </c>
      <c r="H2061" s="7" t="s">
        <v>44</v>
      </c>
      <c r="I2061" s="8">
        <v>0</v>
      </c>
      <c r="J2061" s="8">
        <v>0.214</v>
      </c>
      <c r="K2061" s="8">
        <v>0</v>
      </c>
      <c r="L2061" s="8">
        <v>0.214</v>
      </c>
      <c r="M2061" s="7">
        <v>12</v>
      </c>
      <c r="N2061" s="7">
        <v>14</v>
      </c>
      <c r="O2061" s="7">
        <v>10</v>
      </c>
      <c r="P2061" s="7">
        <v>0</v>
      </c>
      <c r="Q2061" s="7">
        <v>0</v>
      </c>
      <c r="R2061" s="7">
        <v>0</v>
      </c>
      <c r="S2061" s="7">
        <v>0</v>
      </c>
      <c r="T2061" s="7">
        <v>0</v>
      </c>
      <c r="U2061" s="7">
        <v>1</v>
      </c>
      <c r="V2061" s="7">
        <v>1</v>
      </c>
      <c r="W2061" s="7">
        <v>2</v>
      </c>
      <c r="X2061" s="7">
        <v>7</v>
      </c>
      <c r="Y2061" s="7">
        <v>0</v>
      </c>
      <c r="Z2061" s="7">
        <v>0</v>
      </c>
      <c r="AA2061"/>
    </row>
    <row r="2062" spans="1:27" x14ac:dyDescent="0.25">
      <c r="A2062" s="24" t="str">
        <f t="shared" si="100"/>
        <v/>
      </c>
      <c r="B2062" s="24" t="str">
        <f t="shared" si="98"/>
        <v/>
      </c>
      <c r="C2062" s="24" t="str">
        <f t="shared" si="99"/>
        <v/>
      </c>
      <c r="D2062" s="24">
        <v>2026</v>
      </c>
      <c r="E2062" s="7" t="s">
        <v>2211</v>
      </c>
      <c r="F2062" s="7" t="s">
        <v>2196</v>
      </c>
      <c r="G2062" s="7" t="s">
        <v>24</v>
      </c>
      <c r="H2062" s="7" t="s">
        <v>35</v>
      </c>
      <c r="I2062" s="8">
        <v>0</v>
      </c>
      <c r="J2062" s="8">
        <v>0.5</v>
      </c>
      <c r="K2062" s="8">
        <v>0</v>
      </c>
      <c r="L2062" s="8">
        <v>0.5</v>
      </c>
      <c r="M2062" s="7">
        <v>2</v>
      </c>
      <c r="N2062" s="7">
        <v>2</v>
      </c>
      <c r="O2062" s="7">
        <v>1</v>
      </c>
      <c r="P2062" s="7">
        <v>0</v>
      </c>
      <c r="Q2062" s="7">
        <v>0</v>
      </c>
      <c r="R2062" s="7">
        <v>0</v>
      </c>
      <c r="S2062" s="7">
        <v>0</v>
      </c>
      <c r="T2062" s="7">
        <v>0</v>
      </c>
      <c r="U2062" s="7">
        <v>0</v>
      </c>
      <c r="V2062" s="7">
        <v>0</v>
      </c>
      <c r="W2062" s="7">
        <v>1</v>
      </c>
      <c r="X2062" s="7">
        <v>0</v>
      </c>
      <c r="Y2062" s="7">
        <v>1</v>
      </c>
      <c r="Z2062" s="7">
        <v>0</v>
      </c>
      <c r="AA2062"/>
    </row>
    <row r="2063" spans="1:27" x14ac:dyDescent="0.25">
      <c r="A2063" s="24" t="str">
        <f t="shared" si="100"/>
        <v/>
      </c>
      <c r="B2063" s="24" t="str">
        <f t="shared" si="98"/>
        <v/>
      </c>
      <c r="C2063" s="24" t="str">
        <f t="shared" si="99"/>
        <v/>
      </c>
      <c r="D2063" s="24">
        <v>2026</v>
      </c>
      <c r="E2063" s="7" t="s">
        <v>2212</v>
      </c>
      <c r="F2063" s="7" t="s">
        <v>2213</v>
      </c>
      <c r="G2063" s="7" t="s">
        <v>24</v>
      </c>
      <c r="H2063" s="7" t="s">
        <v>40</v>
      </c>
      <c r="I2063" s="8">
        <v>0.35899999999999999</v>
      </c>
      <c r="J2063" s="8">
        <v>0.41699999999999998</v>
      </c>
      <c r="K2063" s="8">
        <v>0.59199999999999997</v>
      </c>
      <c r="L2063" s="8">
        <v>1.01</v>
      </c>
      <c r="M2063" s="7">
        <v>51</v>
      </c>
      <c r="N2063" s="7">
        <v>230</v>
      </c>
      <c r="O2063" s="7">
        <v>206</v>
      </c>
      <c r="P2063" s="7">
        <v>49</v>
      </c>
      <c r="Q2063" s="7">
        <v>74</v>
      </c>
      <c r="R2063" s="7">
        <v>21</v>
      </c>
      <c r="S2063" s="7">
        <v>0</v>
      </c>
      <c r="T2063" s="7">
        <v>9</v>
      </c>
      <c r="U2063" s="7">
        <v>43</v>
      </c>
      <c r="V2063" s="7">
        <v>11</v>
      </c>
      <c r="W2063" s="7">
        <v>11</v>
      </c>
      <c r="X2063" s="7">
        <v>23</v>
      </c>
      <c r="Y2063" s="7">
        <v>6</v>
      </c>
      <c r="Z2063" s="7">
        <v>1</v>
      </c>
      <c r="AA2063"/>
    </row>
    <row r="2064" spans="1:27" x14ac:dyDescent="0.25">
      <c r="A2064" s="24">
        <f t="shared" si="100"/>
        <v>1</v>
      </c>
      <c r="B2064" s="24" t="str">
        <f t="shared" si="98"/>
        <v/>
      </c>
      <c r="C2064" s="24" t="str">
        <f t="shared" si="99"/>
        <v/>
      </c>
      <c r="D2064" s="24">
        <v>2026</v>
      </c>
      <c r="E2064" s="7" t="s">
        <v>2214</v>
      </c>
      <c r="F2064" s="7" t="s">
        <v>2213</v>
      </c>
      <c r="G2064" s="7" t="s">
        <v>32</v>
      </c>
      <c r="H2064" s="7" t="s">
        <v>42</v>
      </c>
      <c r="I2064" s="8">
        <v>0.35099999999999998</v>
      </c>
      <c r="J2064" s="8">
        <v>0.41</v>
      </c>
      <c r="K2064" s="8">
        <v>0.47599999999999998</v>
      </c>
      <c r="L2064" s="8">
        <v>0.88600000000000001</v>
      </c>
      <c r="M2064" s="7">
        <v>47</v>
      </c>
      <c r="N2064" s="7">
        <v>213</v>
      </c>
      <c r="O2064" s="7">
        <v>191</v>
      </c>
      <c r="P2064" s="7">
        <v>40</v>
      </c>
      <c r="Q2064" s="7">
        <v>67</v>
      </c>
      <c r="R2064" s="7">
        <v>12</v>
      </c>
      <c r="S2064" s="7">
        <v>0</v>
      </c>
      <c r="T2064" s="7">
        <v>4</v>
      </c>
      <c r="U2064" s="7">
        <v>23</v>
      </c>
      <c r="V2064" s="7">
        <v>3</v>
      </c>
      <c r="W2064" s="7">
        <v>16</v>
      </c>
      <c r="X2064" s="7">
        <v>12</v>
      </c>
      <c r="Y2064" s="7">
        <v>1</v>
      </c>
      <c r="Z2064" s="7">
        <v>0</v>
      </c>
      <c r="AA2064"/>
    </row>
    <row r="2065" spans="1:27" x14ac:dyDescent="0.25">
      <c r="A2065" s="24" t="str">
        <f t="shared" si="100"/>
        <v/>
      </c>
      <c r="B2065" s="24" t="str">
        <f t="shared" si="98"/>
        <v/>
      </c>
      <c r="C2065" s="24" t="str">
        <f t="shared" si="99"/>
        <v/>
      </c>
      <c r="D2065" s="24">
        <v>2026</v>
      </c>
      <c r="E2065" s="7" t="s">
        <v>2215</v>
      </c>
      <c r="F2065" s="7" t="s">
        <v>2213</v>
      </c>
      <c r="G2065" s="7" t="s">
        <v>37</v>
      </c>
      <c r="H2065" s="7" t="s">
        <v>33</v>
      </c>
      <c r="I2065" s="8">
        <v>0.307</v>
      </c>
      <c r="J2065" s="8">
        <v>0.441</v>
      </c>
      <c r="K2065" s="8">
        <v>0.61</v>
      </c>
      <c r="L2065" s="8">
        <v>1.05</v>
      </c>
      <c r="M2065" s="7">
        <v>55</v>
      </c>
      <c r="N2065" s="7">
        <v>261</v>
      </c>
      <c r="O2065" s="7">
        <v>205</v>
      </c>
      <c r="P2065" s="7">
        <v>51</v>
      </c>
      <c r="Q2065" s="7">
        <v>63</v>
      </c>
      <c r="R2065" s="7">
        <v>12</v>
      </c>
      <c r="S2065" s="7">
        <v>1</v>
      </c>
      <c r="T2065" s="7">
        <v>16</v>
      </c>
      <c r="U2065" s="7">
        <v>54</v>
      </c>
      <c r="V2065" s="7">
        <v>20</v>
      </c>
      <c r="W2065" s="7">
        <v>32</v>
      </c>
      <c r="X2065" s="7">
        <v>50</v>
      </c>
      <c r="Y2065" s="7">
        <v>1</v>
      </c>
      <c r="Z2065" s="7">
        <v>0</v>
      </c>
      <c r="AA2065"/>
    </row>
    <row r="2066" spans="1:27" x14ac:dyDescent="0.25">
      <c r="A2066" s="24">
        <f t="shared" si="100"/>
        <v>1</v>
      </c>
      <c r="B2066" s="24" t="str">
        <f t="shared" si="98"/>
        <v/>
      </c>
      <c r="C2066" s="24" t="str">
        <f t="shared" si="99"/>
        <v/>
      </c>
      <c r="D2066" s="24">
        <v>2026</v>
      </c>
      <c r="E2066" s="7" t="s">
        <v>2216</v>
      </c>
      <c r="F2066" s="7" t="s">
        <v>2213</v>
      </c>
      <c r="G2066" s="7" t="s">
        <v>32</v>
      </c>
      <c r="H2066" s="7" t="s">
        <v>30</v>
      </c>
      <c r="I2066" s="8">
        <v>0.30599999999999999</v>
      </c>
      <c r="J2066" s="8">
        <v>0.376</v>
      </c>
      <c r="K2066" s="8">
        <v>0.51300000000000001</v>
      </c>
      <c r="L2066" s="8">
        <v>0.88800000000000001</v>
      </c>
      <c r="M2066" s="7">
        <v>47</v>
      </c>
      <c r="N2066" s="7">
        <v>187</v>
      </c>
      <c r="O2066" s="7">
        <v>160</v>
      </c>
      <c r="P2066" s="7">
        <v>31</v>
      </c>
      <c r="Q2066" s="7">
        <v>49</v>
      </c>
      <c r="R2066" s="7">
        <v>10</v>
      </c>
      <c r="S2066" s="7">
        <v>1</v>
      </c>
      <c r="T2066" s="7">
        <v>7</v>
      </c>
      <c r="U2066" s="7">
        <v>39</v>
      </c>
      <c r="V2066" s="7">
        <v>5</v>
      </c>
      <c r="W2066" s="7">
        <v>14</v>
      </c>
      <c r="X2066" s="7">
        <v>25</v>
      </c>
      <c r="Y2066" s="7">
        <v>2</v>
      </c>
      <c r="Z2066" s="7">
        <v>1</v>
      </c>
      <c r="AA2066"/>
    </row>
    <row r="2067" spans="1:27" x14ac:dyDescent="0.25">
      <c r="A2067" s="24" t="str">
        <f t="shared" si="100"/>
        <v/>
      </c>
      <c r="B2067" s="24">
        <f t="shared" si="98"/>
        <v>1</v>
      </c>
      <c r="C2067" s="24" t="str">
        <f t="shared" si="99"/>
        <v/>
      </c>
      <c r="D2067" s="24">
        <v>2026</v>
      </c>
      <c r="E2067" s="7" t="s">
        <v>2217</v>
      </c>
      <c r="F2067" s="7" t="s">
        <v>2213</v>
      </c>
      <c r="G2067" s="7" t="s">
        <v>37</v>
      </c>
      <c r="H2067" s="7" t="s">
        <v>27</v>
      </c>
      <c r="I2067" s="8">
        <v>0.27400000000000002</v>
      </c>
      <c r="J2067" s="8">
        <v>0.42699999999999999</v>
      </c>
      <c r="K2067" s="8">
        <v>0.41299999999999998</v>
      </c>
      <c r="L2067" s="8">
        <v>0.84</v>
      </c>
      <c r="M2067" s="7">
        <v>55</v>
      </c>
      <c r="N2067" s="7">
        <v>267</v>
      </c>
      <c r="O2067" s="7">
        <v>208</v>
      </c>
      <c r="P2067" s="7">
        <v>57</v>
      </c>
      <c r="Q2067" s="7">
        <v>57</v>
      </c>
      <c r="R2067" s="7">
        <v>11</v>
      </c>
      <c r="S2067" s="7">
        <v>0</v>
      </c>
      <c r="T2067" s="7">
        <v>6</v>
      </c>
      <c r="U2067" s="7">
        <v>33</v>
      </c>
      <c r="V2067" s="7">
        <v>5</v>
      </c>
      <c r="W2067" s="7">
        <v>52</v>
      </c>
      <c r="X2067" s="7">
        <v>48</v>
      </c>
      <c r="Y2067" s="7">
        <v>7</v>
      </c>
      <c r="Z2067" s="7">
        <v>4</v>
      </c>
      <c r="AA2067"/>
    </row>
    <row r="2068" spans="1:27" x14ac:dyDescent="0.25">
      <c r="A2068" s="24">
        <f t="shared" si="100"/>
        <v>1</v>
      </c>
      <c r="B2068" s="24" t="str">
        <f t="shared" si="98"/>
        <v/>
      </c>
      <c r="C2068" s="24" t="str">
        <f t="shared" si="99"/>
        <v/>
      </c>
      <c r="D2068" s="24">
        <v>2026</v>
      </c>
      <c r="E2068" s="7" t="s">
        <v>2218</v>
      </c>
      <c r="F2068" s="7" t="s">
        <v>2213</v>
      </c>
      <c r="G2068" s="7" t="s">
        <v>29</v>
      </c>
      <c r="H2068" s="7" t="s">
        <v>25</v>
      </c>
      <c r="I2068" s="8">
        <v>0.26700000000000002</v>
      </c>
      <c r="J2068" s="8">
        <v>0.38500000000000001</v>
      </c>
      <c r="K2068" s="8">
        <v>0.57199999999999995</v>
      </c>
      <c r="L2068" s="8">
        <v>0.95799999999999996</v>
      </c>
      <c r="M2068" s="7">
        <v>52</v>
      </c>
      <c r="N2068" s="7">
        <v>218</v>
      </c>
      <c r="O2068" s="7">
        <v>180</v>
      </c>
      <c r="P2068" s="7">
        <v>46</v>
      </c>
      <c r="Q2068" s="7">
        <v>48</v>
      </c>
      <c r="R2068" s="7">
        <v>7</v>
      </c>
      <c r="S2068" s="7">
        <v>0</v>
      </c>
      <c r="T2068" s="7">
        <v>16</v>
      </c>
      <c r="U2068" s="7">
        <v>45</v>
      </c>
      <c r="V2068" s="7">
        <v>15</v>
      </c>
      <c r="W2068" s="7">
        <v>21</v>
      </c>
      <c r="X2068" s="7">
        <v>54</v>
      </c>
      <c r="Y2068" s="7">
        <v>1</v>
      </c>
      <c r="Z2068" s="7">
        <v>1</v>
      </c>
      <c r="AA2068"/>
    </row>
    <row r="2069" spans="1:27" x14ac:dyDescent="0.25">
      <c r="A2069" s="24">
        <f t="shared" si="100"/>
        <v>1</v>
      </c>
      <c r="B2069" s="24" t="str">
        <f t="shared" si="98"/>
        <v/>
      </c>
      <c r="C2069" s="24" t="str">
        <f t="shared" si="99"/>
        <v/>
      </c>
      <c r="D2069" s="24">
        <v>2026</v>
      </c>
      <c r="E2069" s="7" t="s">
        <v>2219</v>
      </c>
      <c r="F2069" s="7" t="s">
        <v>2213</v>
      </c>
      <c r="G2069" s="7" t="s">
        <v>29</v>
      </c>
      <c r="H2069" s="7" t="s">
        <v>35</v>
      </c>
      <c r="I2069" s="8">
        <v>0.248</v>
      </c>
      <c r="J2069" s="8">
        <v>0.36</v>
      </c>
      <c r="K2069" s="8">
        <v>0.53200000000000003</v>
      </c>
      <c r="L2069" s="8">
        <v>0.89100000000000001</v>
      </c>
      <c r="M2069" s="7">
        <v>55</v>
      </c>
      <c r="N2069" s="7">
        <v>267</v>
      </c>
      <c r="O2069" s="7">
        <v>222</v>
      </c>
      <c r="P2069" s="7">
        <v>44</v>
      </c>
      <c r="Q2069" s="7">
        <v>55</v>
      </c>
      <c r="R2069" s="7">
        <v>13</v>
      </c>
      <c r="S2069" s="7">
        <v>1</v>
      </c>
      <c r="T2069" s="7">
        <v>16</v>
      </c>
      <c r="U2069" s="7">
        <v>64</v>
      </c>
      <c r="V2069" s="7">
        <v>11</v>
      </c>
      <c r="W2069" s="7">
        <v>30</v>
      </c>
      <c r="X2069" s="7">
        <v>60</v>
      </c>
      <c r="Y2069" s="7">
        <v>3</v>
      </c>
      <c r="Z2069" s="7">
        <v>2</v>
      </c>
      <c r="AA2069"/>
    </row>
    <row r="2070" spans="1:27" x14ac:dyDescent="0.25">
      <c r="A2070" s="24" t="str">
        <f t="shared" si="100"/>
        <v/>
      </c>
      <c r="B2070" s="24" t="str">
        <f t="shared" si="98"/>
        <v/>
      </c>
      <c r="C2070" s="24" t="str">
        <f t="shared" si="99"/>
        <v/>
      </c>
      <c r="D2070" s="24">
        <v>2026</v>
      </c>
      <c r="E2070" s="7" t="s">
        <v>2220</v>
      </c>
      <c r="F2070" s="7" t="s">
        <v>2213</v>
      </c>
      <c r="G2070" s="7" t="s">
        <v>37</v>
      </c>
      <c r="H2070" s="7" t="s">
        <v>40</v>
      </c>
      <c r="I2070" s="8">
        <v>0.33900000000000002</v>
      </c>
      <c r="J2070" s="8">
        <v>0.42799999999999999</v>
      </c>
      <c r="K2070" s="8">
        <v>0.51700000000000002</v>
      </c>
      <c r="L2070" s="8">
        <v>0.94399999999999995</v>
      </c>
      <c r="M2070" s="7">
        <v>35</v>
      </c>
      <c r="N2070" s="7">
        <v>140</v>
      </c>
      <c r="O2070" s="7">
        <v>118</v>
      </c>
      <c r="P2070" s="7">
        <v>24</v>
      </c>
      <c r="Q2070" s="7">
        <v>40</v>
      </c>
      <c r="R2070" s="7">
        <v>9</v>
      </c>
      <c r="S2070" s="7">
        <v>0</v>
      </c>
      <c r="T2070" s="7">
        <v>4</v>
      </c>
      <c r="U2070" s="7">
        <v>11</v>
      </c>
      <c r="V2070" s="7">
        <v>3</v>
      </c>
      <c r="W2070" s="7">
        <v>16</v>
      </c>
      <c r="X2070" s="7">
        <v>36</v>
      </c>
      <c r="Y2070" s="7">
        <v>7</v>
      </c>
      <c r="Z2070" s="7">
        <v>0</v>
      </c>
      <c r="AA2070"/>
    </row>
    <row r="2071" spans="1:27" x14ac:dyDescent="0.25">
      <c r="A2071" s="24">
        <f t="shared" si="100"/>
        <v>1</v>
      </c>
      <c r="B2071" s="24" t="str">
        <f t="shared" si="98"/>
        <v/>
      </c>
      <c r="C2071" s="24" t="str">
        <f t="shared" si="99"/>
        <v/>
      </c>
      <c r="D2071" s="24">
        <v>2026</v>
      </c>
      <c r="E2071" s="7" t="s">
        <v>2221</v>
      </c>
      <c r="F2071" s="7" t="s">
        <v>2213</v>
      </c>
      <c r="G2071" s="7" t="s">
        <v>29</v>
      </c>
      <c r="H2071" s="7" t="s">
        <v>44</v>
      </c>
      <c r="I2071" s="8">
        <v>0.28999999999999998</v>
      </c>
      <c r="J2071" s="8">
        <v>0.39100000000000001</v>
      </c>
      <c r="K2071" s="8">
        <v>0.58099999999999996</v>
      </c>
      <c r="L2071" s="8">
        <v>0.97199999999999998</v>
      </c>
      <c r="M2071" s="7">
        <v>34</v>
      </c>
      <c r="N2071" s="7">
        <v>110</v>
      </c>
      <c r="O2071" s="7">
        <v>93</v>
      </c>
      <c r="P2071" s="7">
        <v>24</v>
      </c>
      <c r="Q2071" s="7">
        <v>27</v>
      </c>
      <c r="R2071" s="7">
        <v>9</v>
      </c>
      <c r="S2071" s="7">
        <v>0</v>
      </c>
      <c r="T2071" s="7">
        <v>6</v>
      </c>
      <c r="U2071" s="7">
        <v>34</v>
      </c>
      <c r="V2071" s="7">
        <v>4</v>
      </c>
      <c r="W2071" s="7">
        <v>12</v>
      </c>
      <c r="X2071" s="7">
        <v>31</v>
      </c>
      <c r="Y2071" s="7">
        <v>0</v>
      </c>
      <c r="Z2071" s="7">
        <v>0</v>
      </c>
      <c r="AA2071"/>
    </row>
    <row r="2072" spans="1:27" x14ac:dyDescent="0.25">
      <c r="A2072" s="24" t="str">
        <f t="shared" si="100"/>
        <v/>
      </c>
      <c r="B2072" s="24" t="str">
        <f t="shared" si="98"/>
        <v/>
      </c>
      <c r="C2072" s="24" t="str">
        <f t="shared" si="99"/>
        <v/>
      </c>
      <c r="D2072" s="24">
        <v>2026</v>
      </c>
      <c r="E2072" s="7" t="s">
        <v>2223</v>
      </c>
      <c r="F2072" s="7" t="s">
        <v>2213</v>
      </c>
      <c r="G2072" s="7" t="s">
        <v>37</v>
      </c>
      <c r="H2072" s="7" t="s">
        <v>25</v>
      </c>
      <c r="I2072" s="8">
        <v>0.28799999999999998</v>
      </c>
      <c r="J2072" s="8">
        <v>0.35599999999999998</v>
      </c>
      <c r="K2072" s="8">
        <v>0.55800000000000005</v>
      </c>
      <c r="L2072" s="8">
        <v>0.91400000000000003</v>
      </c>
      <c r="M2072" s="7">
        <v>19</v>
      </c>
      <c r="N2072" s="7">
        <v>61</v>
      </c>
      <c r="O2072" s="7">
        <v>52</v>
      </c>
      <c r="P2072" s="7">
        <v>13</v>
      </c>
      <c r="Q2072" s="7">
        <v>15</v>
      </c>
      <c r="R2072" s="7">
        <v>2</v>
      </c>
      <c r="S2072" s="7">
        <v>0</v>
      </c>
      <c r="T2072" s="7">
        <v>4</v>
      </c>
      <c r="U2072" s="7">
        <v>10</v>
      </c>
      <c r="V2072" s="7">
        <v>0</v>
      </c>
      <c r="W2072" s="7">
        <v>6</v>
      </c>
      <c r="X2072" s="7">
        <v>18</v>
      </c>
      <c r="Y2072" s="7">
        <v>3</v>
      </c>
      <c r="Z2072" s="7">
        <v>0</v>
      </c>
      <c r="AA2072"/>
    </row>
    <row r="2073" spans="1:27" x14ac:dyDescent="0.25">
      <c r="A2073" s="24">
        <f t="shared" si="100"/>
        <v>1</v>
      </c>
      <c r="B2073" s="24" t="str">
        <f t="shared" si="98"/>
        <v/>
      </c>
      <c r="C2073" s="24" t="str">
        <f t="shared" si="99"/>
        <v/>
      </c>
      <c r="D2073" s="24">
        <v>2026</v>
      </c>
      <c r="E2073" s="7" t="s">
        <v>2222</v>
      </c>
      <c r="F2073" s="7" t="s">
        <v>2213</v>
      </c>
      <c r="G2073" s="7" t="s">
        <v>32</v>
      </c>
      <c r="H2073" s="7" t="s">
        <v>38</v>
      </c>
      <c r="I2073" s="8">
        <v>0.28699999999999998</v>
      </c>
      <c r="J2073" s="8">
        <v>0.36799999999999999</v>
      </c>
      <c r="K2073" s="8">
        <v>0.51500000000000001</v>
      </c>
      <c r="L2073" s="8">
        <v>0.88200000000000001</v>
      </c>
      <c r="M2073" s="7">
        <v>34</v>
      </c>
      <c r="N2073" s="7">
        <v>119</v>
      </c>
      <c r="O2073" s="7">
        <v>101</v>
      </c>
      <c r="P2073" s="7">
        <v>22</v>
      </c>
      <c r="Q2073" s="7">
        <v>29</v>
      </c>
      <c r="R2073" s="7">
        <v>5</v>
      </c>
      <c r="S2073" s="7">
        <v>0</v>
      </c>
      <c r="T2073" s="7">
        <v>6</v>
      </c>
      <c r="U2073" s="7">
        <v>21</v>
      </c>
      <c r="V2073" s="7">
        <v>5</v>
      </c>
      <c r="W2073" s="7">
        <v>9</v>
      </c>
      <c r="X2073" s="7">
        <v>30</v>
      </c>
      <c r="Y2073" s="7">
        <v>1</v>
      </c>
      <c r="Z2073" s="7">
        <v>0</v>
      </c>
      <c r="AA2073"/>
    </row>
    <row r="2074" spans="1:27" x14ac:dyDescent="0.25">
      <c r="A2074" s="24" t="str">
        <f t="shared" si="100"/>
        <v/>
      </c>
      <c r="B2074" s="24" t="str">
        <f t="shared" si="98"/>
        <v/>
      </c>
      <c r="C2074" s="24" t="str">
        <f t="shared" si="99"/>
        <v/>
      </c>
      <c r="D2074" s="24">
        <v>2026</v>
      </c>
      <c r="E2074" s="7" t="s">
        <v>2224</v>
      </c>
      <c r="F2074" s="7" t="s">
        <v>2213</v>
      </c>
      <c r="G2074" s="7" t="s">
        <v>37</v>
      </c>
      <c r="H2074" s="7" t="s">
        <v>30</v>
      </c>
      <c r="I2074" s="8">
        <v>0.27300000000000002</v>
      </c>
      <c r="J2074" s="8">
        <v>0.377</v>
      </c>
      <c r="K2074" s="8">
        <v>0.54700000000000004</v>
      </c>
      <c r="L2074" s="8">
        <v>0.92300000000000004</v>
      </c>
      <c r="M2074" s="7">
        <v>39</v>
      </c>
      <c r="N2074" s="7">
        <v>155</v>
      </c>
      <c r="O2074" s="7">
        <v>128</v>
      </c>
      <c r="P2074" s="7">
        <v>30</v>
      </c>
      <c r="Q2074" s="7">
        <v>35</v>
      </c>
      <c r="R2074" s="7">
        <v>5</v>
      </c>
      <c r="S2074" s="7">
        <v>0</v>
      </c>
      <c r="T2074" s="7">
        <v>10</v>
      </c>
      <c r="U2074" s="7">
        <v>37</v>
      </c>
      <c r="V2074" s="7">
        <v>4</v>
      </c>
      <c r="W2074" s="7">
        <v>19</v>
      </c>
      <c r="X2074" s="7">
        <v>47</v>
      </c>
      <c r="Y2074" s="7">
        <v>3</v>
      </c>
      <c r="Z2074" s="7">
        <v>1</v>
      </c>
      <c r="AA2074"/>
    </row>
    <row r="2075" spans="1:27" x14ac:dyDescent="0.25">
      <c r="A2075" s="24">
        <f t="shared" si="100"/>
        <v>1</v>
      </c>
      <c r="B2075" s="24" t="str">
        <f t="shared" si="98"/>
        <v/>
      </c>
      <c r="C2075" s="24" t="str">
        <f t="shared" si="99"/>
        <v/>
      </c>
      <c r="D2075" s="24">
        <v>2026</v>
      </c>
      <c r="E2075" s="7" t="s">
        <v>2225</v>
      </c>
      <c r="F2075" s="7" t="s">
        <v>2213</v>
      </c>
      <c r="G2075" s="7" t="s">
        <v>32</v>
      </c>
      <c r="H2075" s="7" t="s">
        <v>35</v>
      </c>
      <c r="I2075" s="8">
        <v>0.161</v>
      </c>
      <c r="J2075" s="8">
        <v>0.435</v>
      </c>
      <c r="K2075" s="8">
        <v>0.32300000000000001</v>
      </c>
      <c r="L2075" s="8">
        <v>0.75700000000000001</v>
      </c>
      <c r="M2075" s="7">
        <v>20</v>
      </c>
      <c r="N2075" s="7">
        <v>46</v>
      </c>
      <c r="O2075" s="7">
        <v>31</v>
      </c>
      <c r="P2075" s="7">
        <v>11</v>
      </c>
      <c r="Q2075" s="7">
        <v>5</v>
      </c>
      <c r="R2075" s="7">
        <v>2</v>
      </c>
      <c r="S2075" s="7">
        <v>0</v>
      </c>
      <c r="T2075" s="7">
        <v>1</v>
      </c>
      <c r="U2075" s="7">
        <v>5</v>
      </c>
      <c r="V2075" s="7">
        <v>3</v>
      </c>
      <c r="W2075" s="7">
        <v>12</v>
      </c>
      <c r="X2075" s="7">
        <v>9</v>
      </c>
      <c r="Y2075" s="7">
        <v>6</v>
      </c>
      <c r="Z2075" s="7">
        <v>0</v>
      </c>
      <c r="AA2075"/>
    </row>
    <row r="2076" spans="1:27" x14ac:dyDescent="0.25">
      <c r="A2076" s="24" t="str">
        <f t="shared" si="100"/>
        <v/>
      </c>
      <c r="B2076" s="24" t="str">
        <f t="shared" si="98"/>
        <v/>
      </c>
      <c r="C2076" s="24" t="str">
        <f t="shared" si="99"/>
        <v/>
      </c>
      <c r="D2076" s="24">
        <v>2026</v>
      </c>
      <c r="E2076" s="7" t="s">
        <v>2226</v>
      </c>
      <c r="F2076" s="7" t="s">
        <v>2213</v>
      </c>
      <c r="G2076" s="7" t="s">
        <v>24</v>
      </c>
      <c r="H2076" s="7" t="s">
        <v>25</v>
      </c>
      <c r="I2076" s="8">
        <v>0</v>
      </c>
      <c r="J2076" s="8">
        <v>0.2</v>
      </c>
      <c r="K2076" s="8">
        <v>0</v>
      </c>
      <c r="L2076" s="8">
        <v>0.2</v>
      </c>
      <c r="M2076" s="7">
        <v>9</v>
      </c>
      <c r="N2076" s="7">
        <v>10</v>
      </c>
      <c r="O2076" s="7">
        <v>8</v>
      </c>
      <c r="P2076" s="7">
        <v>2</v>
      </c>
      <c r="Q2076" s="7">
        <v>0</v>
      </c>
      <c r="R2076" s="7">
        <v>0</v>
      </c>
      <c r="S2076" s="7">
        <v>0</v>
      </c>
      <c r="T2076" s="7">
        <v>0</v>
      </c>
      <c r="U2076" s="7">
        <v>0</v>
      </c>
      <c r="V2076" s="7">
        <v>1</v>
      </c>
      <c r="W2076" s="7">
        <v>1</v>
      </c>
      <c r="X2076" s="7">
        <v>5</v>
      </c>
      <c r="Y2076" s="7">
        <v>0</v>
      </c>
      <c r="Z2076" s="7">
        <v>0</v>
      </c>
      <c r="AA2076"/>
    </row>
    <row r="2077" spans="1:27" x14ac:dyDescent="0.25">
      <c r="A2077" s="24" t="str">
        <f t="shared" si="100"/>
        <v/>
      </c>
      <c r="B2077" s="24" t="str">
        <f t="shared" si="98"/>
        <v/>
      </c>
      <c r="C2077" s="24" t="str">
        <f t="shared" si="99"/>
        <v/>
      </c>
      <c r="D2077" s="24">
        <v>2026</v>
      </c>
      <c r="E2077" s="7" t="s">
        <v>2227</v>
      </c>
      <c r="F2077" s="7" t="s">
        <v>2213</v>
      </c>
      <c r="G2077" s="7" t="s">
        <v>47</v>
      </c>
      <c r="H2077" s="7" t="s">
        <v>30</v>
      </c>
      <c r="I2077" s="8">
        <v>0</v>
      </c>
      <c r="J2077" s="8">
        <v>0.42899999999999999</v>
      </c>
      <c r="K2077" s="8">
        <v>0</v>
      </c>
      <c r="L2077" s="8">
        <v>0.42899999999999999</v>
      </c>
      <c r="M2077" s="7">
        <v>7</v>
      </c>
      <c r="N2077" s="7">
        <v>7</v>
      </c>
      <c r="O2077" s="7">
        <v>4</v>
      </c>
      <c r="P2077" s="7">
        <v>3</v>
      </c>
      <c r="Q2077" s="7">
        <v>0</v>
      </c>
      <c r="R2077" s="7">
        <v>0</v>
      </c>
      <c r="S2077" s="7">
        <v>0</v>
      </c>
      <c r="T2077" s="7">
        <v>0</v>
      </c>
      <c r="U2077" s="7">
        <v>0</v>
      </c>
      <c r="V2077" s="7">
        <v>2</v>
      </c>
      <c r="W2077" s="7">
        <v>1</v>
      </c>
      <c r="X2077" s="7">
        <v>2</v>
      </c>
      <c r="Y2077" s="7">
        <v>1</v>
      </c>
      <c r="Z2077" s="7">
        <v>0</v>
      </c>
      <c r="AA2077"/>
    </row>
    <row r="2078" spans="1:27" x14ac:dyDescent="0.25">
      <c r="A2078" s="24" t="str">
        <f t="shared" si="100"/>
        <v/>
      </c>
      <c r="B2078" s="24" t="str">
        <f t="shared" si="98"/>
        <v/>
      </c>
      <c r="C2078" s="24" t="str">
        <f t="shared" si="99"/>
        <v/>
      </c>
      <c r="D2078" s="24">
        <v>2026</v>
      </c>
      <c r="E2078" s="7" t="s">
        <v>2228</v>
      </c>
      <c r="F2078" s="7" t="s">
        <v>2213</v>
      </c>
      <c r="G2078" s="7" t="s">
        <v>47</v>
      </c>
      <c r="H2078" s="7" t="s">
        <v>64</v>
      </c>
      <c r="I2078" s="8">
        <v>0</v>
      </c>
      <c r="J2078" s="8">
        <v>1</v>
      </c>
      <c r="K2078" s="8">
        <v>0</v>
      </c>
      <c r="L2078" s="8">
        <v>0</v>
      </c>
      <c r="M2078" s="7">
        <v>2</v>
      </c>
      <c r="N2078" s="7">
        <v>2</v>
      </c>
      <c r="O2078" s="7">
        <v>0</v>
      </c>
      <c r="P2078" s="7">
        <v>0</v>
      </c>
      <c r="Q2078" s="7">
        <v>0</v>
      </c>
      <c r="R2078" s="7">
        <v>0</v>
      </c>
      <c r="S2078" s="7">
        <v>0</v>
      </c>
      <c r="T2078" s="7">
        <v>0</v>
      </c>
      <c r="U2078" s="7">
        <v>1</v>
      </c>
      <c r="V2078" s="7">
        <v>0</v>
      </c>
      <c r="W2078" s="7">
        <v>2</v>
      </c>
      <c r="X2078" s="7">
        <v>0</v>
      </c>
      <c r="Y2078" s="7">
        <v>0</v>
      </c>
      <c r="Z2078" s="7">
        <v>0</v>
      </c>
      <c r="AA2078"/>
    </row>
    <row r="2079" spans="1:27" x14ac:dyDescent="0.25">
      <c r="A2079" s="24" t="str">
        <f t="shared" si="100"/>
        <v/>
      </c>
      <c r="B2079" s="24" t="str">
        <f t="shared" si="98"/>
        <v/>
      </c>
      <c r="C2079" s="24" t="str">
        <f t="shared" si="99"/>
        <v/>
      </c>
      <c r="D2079" s="24">
        <v>2026</v>
      </c>
      <c r="E2079" s="7" t="s">
        <v>2231</v>
      </c>
      <c r="F2079" s="7" t="s">
        <v>2230</v>
      </c>
      <c r="G2079" s="7" t="s">
        <v>37</v>
      </c>
      <c r="H2079" s="7" t="s">
        <v>42</v>
      </c>
      <c r="I2079" s="8">
        <v>0.33500000000000002</v>
      </c>
      <c r="J2079" s="8">
        <v>0.45100000000000001</v>
      </c>
      <c r="K2079" s="8">
        <v>0.49299999999999999</v>
      </c>
      <c r="L2079" s="8">
        <v>0.94399999999999995</v>
      </c>
      <c r="M2079" s="7">
        <v>58</v>
      </c>
      <c r="N2079" s="7">
        <v>267</v>
      </c>
      <c r="O2079" s="7">
        <v>215</v>
      </c>
      <c r="P2079" s="7">
        <v>43</v>
      </c>
      <c r="Q2079" s="7">
        <v>72</v>
      </c>
      <c r="R2079" s="7">
        <v>13</v>
      </c>
      <c r="S2079" s="7">
        <v>3</v>
      </c>
      <c r="T2079" s="7">
        <v>5</v>
      </c>
      <c r="U2079" s="7">
        <v>28</v>
      </c>
      <c r="V2079" s="7">
        <v>3</v>
      </c>
      <c r="W2079" s="7">
        <v>45</v>
      </c>
      <c r="X2079" s="7">
        <v>30</v>
      </c>
      <c r="Y2079" s="7">
        <v>2</v>
      </c>
      <c r="Z2079" s="7">
        <v>2</v>
      </c>
      <c r="AA2079"/>
    </row>
    <row r="2080" spans="1:27" x14ac:dyDescent="0.25">
      <c r="A2080" s="24" t="str">
        <f t="shared" si="100"/>
        <v/>
      </c>
      <c r="B2080" s="24" t="str">
        <f t="shared" si="98"/>
        <v/>
      </c>
      <c r="C2080" s="24">
        <f t="shared" si="99"/>
        <v>1</v>
      </c>
      <c r="D2080" s="24">
        <v>2026</v>
      </c>
      <c r="E2080" s="7" t="s">
        <v>2229</v>
      </c>
      <c r="F2080" s="7" t="s">
        <v>2230</v>
      </c>
      <c r="G2080" s="7" t="s">
        <v>24</v>
      </c>
      <c r="H2080" s="7" t="s">
        <v>44</v>
      </c>
      <c r="I2080" s="8">
        <v>0.32900000000000001</v>
      </c>
      <c r="J2080" s="8">
        <v>0.41199999999999998</v>
      </c>
      <c r="K2080" s="8">
        <v>0.58399999999999996</v>
      </c>
      <c r="L2080" s="8">
        <v>0.996</v>
      </c>
      <c r="M2080" s="7">
        <v>58</v>
      </c>
      <c r="N2080" s="7">
        <v>267</v>
      </c>
      <c r="O2080" s="7">
        <v>231</v>
      </c>
      <c r="P2080" s="7">
        <v>43</v>
      </c>
      <c r="Q2080" s="7">
        <v>76</v>
      </c>
      <c r="R2080" s="7">
        <v>12</v>
      </c>
      <c r="S2080" s="7">
        <v>1</v>
      </c>
      <c r="T2080" s="7">
        <v>15</v>
      </c>
      <c r="U2080" s="7">
        <v>47</v>
      </c>
      <c r="V2080" s="7">
        <v>9</v>
      </c>
      <c r="W2080" s="7">
        <v>25</v>
      </c>
      <c r="X2080" s="7">
        <v>39</v>
      </c>
      <c r="Y2080" s="7">
        <v>0</v>
      </c>
      <c r="Z2080" s="7">
        <v>0</v>
      </c>
      <c r="AA2080"/>
    </row>
    <row r="2081" spans="1:27" x14ac:dyDescent="0.25">
      <c r="A2081" s="24">
        <f t="shared" si="100"/>
        <v>1</v>
      </c>
      <c r="B2081" s="24" t="str">
        <f t="shared" si="98"/>
        <v/>
      </c>
      <c r="C2081" s="24" t="str">
        <f t="shared" si="99"/>
        <v/>
      </c>
      <c r="D2081" s="24">
        <v>2026</v>
      </c>
      <c r="E2081" s="7" t="s">
        <v>2232</v>
      </c>
      <c r="F2081" s="7" t="s">
        <v>2230</v>
      </c>
      <c r="G2081" s="7" t="s">
        <v>32</v>
      </c>
      <c r="H2081" s="7" t="s">
        <v>33</v>
      </c>
      <c r="I2081" s="8">
        <v>0.3</v>
      </c>
      <c r="J2081" s="8">
        <v>0.39700000000000002</v>
      </c>
      <c r="K2081" s="8">
        <v>0.52800000000000002</v>
      </c>
      <c r="L2081" s="8">
        <v>0.92500000000000004</v>
      </c>
      <c r="M2081" s="7">
        <v>58</v>
      </c>
      <c r="N2081" s="7">
        <v>272</v>
      </c>
      <c r="O2081" s="7">
        <v>233</v>
      </c>
      <c r="P2081" s="7">
        <v>52</v>
      </c>
      <c r="Q2081" s="7">
        <v>70</v>
      </c>
      <c r="R2081" s="7">
        <v>21</v>
      </c>
      <c r="S2081" s="7">
        <v>1</v>
      </c>
      <c r="T2081" s="7">
        <v>10</v>
      </c>
      <c r="U2081" s="7">
        <v>43</v>
      </c>
      <c r="V2081" s="7">
        <v>6</v>
      </c>
      <c r="W2081" s="7">
        <v>32</v>
      </c>
      <c r="X2081" s="7">
        <v>49</v>
      </c>
      <c r="Y2081" s="7">
        <v>6</v>
      </c>
      <c r="Z2081" s="7">
        <v>3</v>
      </c>
      <c r="AA2081"/>
    </row>
    <row r="2082" spans="1:27" x14ac:dyDescent="0.25">
      <c r="A2082" s="24">
        <f t="shared" si="100"/>
        <v>1</v>
      </c>
      <c r="B2082" s="24" t="str">
        <f t="shared" si="98"/>
        <v/>
      </c>
      <c r="C2082" s="24" t="str">
        <f t="shared" si="99"/>
        <v/>
      </c>
      <c r="D2082" s="24">
        <v>2026</v>
      </c>
      <c r="E2082" s="7" t="s">
        <v>2233</v>
      </c>
      <c r="F2082" s="7" t="s">
        <v>2230</v>
      </c>
      <c r="G2082" s="7" t="s">
        <v>29</v>
      </c>
      <c r="H2082" s="7" t="s">
        <v>38</v>
      </c>
      <c r="I2082" s="8">
        <v>0.29199999999999998</v>
      </c>
      <c r="J2082" s="8">
        <v>0.373</v>
      </c>
      <c r="K2082" s="8">
        <v>0.40500000000000003</v>
      </c>
      <c r="L2082" s="8">
        <v>0.77800000000000002</v>
      </c>
      <c r="M2082" s="7">
        <v>47</v>
      </c>
      <c r="N2082" s="7">
        <v>193</v>
      </c>
      <c r="O2082" s="7">
        <v>168</v>
      </c>
      <c r="P2082" s="7">
        <v>22</v>
      </c>
      <c r="Q2082" s="7">
        <v>49</v>
      </c>
      <c r="R2082" s="7">
        <v>15</v>
      </c>
      <c r="S2082" s="7">
        <v>2</v>
      </c>
      <c r="T2082" s="7">
        <v>0</v>
      </c>
      <c r="U2082" s="7">
        <v>30</v>
      </c>
      <c r="V2082" s="7">
        <v>5</v>
      </c>
      <c r="W2082" s="7">
        <v>18</v>
      </c>
      <c r="X2082" s="7">
        <v>27</v>
      </c>
      <c r="Y2082" s="7">
        <v>1</v>
      </c>
      <c r="Z2082" s="7">
        <v>0</v>
      </c>
      <c r="AA2082"/>
    </row>
    <row r="2083" spans="1:27" x14ac:dyDescent="0.25">
      <c r="A2083" s="24" t="str">
        <f t="shared" si="100"/>
        <v/>
      </c>
      <c r="B2083" s="24" t="str">
        <f t="shared" si="98"/>
        <v/>
      </c>
      <c r="C2083" s="24" t="str">
        <f t="shared" si="99"/>
        <v/>
      </c>
      <c r="D2083" s="24">
        <v>2026</v>
      </c>
      <c r="E2083" s="7" t="s">
        <v>2235</v>
      </c>
      <c r="F2083" s="7" t="s">
        <v>2230</v>
      </c>
      <c r="G2083" s="7" t="s">
        <v>47</v>
      </c>
      <c r="H2083" s="7" t="s">
        <v>42</v>
      </c>
      <c r="I2083" s="8">
        <v>0.28100000000000003</v>
      </c>
      <c r="J2083" s="8">
        <v>0.36099999999999999</v>
      </c>
      <c r="K2083" s="8">
        <v>0.42099999999999999</v>
      </c>
      <c r="L2083" s="8">
        <v>0.78300000000000003</v>
      </c>
      <c r="M2083" s="7">
        <v>53</v>
      </c>
      <c r="N2083" s="7">
        <v>202</v>
      </c>
      <c r="O2083" s="7">
        <v>178</v>
      </c>
      <c r="P2083" s="7">
        <v>30</v>
      </c>
      <c r="Q2083" s="7">
        <v>50</v>
      </c>
      <c r="R2083" s="7">
        <v>4</v>
      </c>
      <c r="S2083" s="7">
        <v>3</v>
      </c>
      <c r="T2083" s="7">
        <v>5</v>
      </c>
      <c r="U2083" s="7">
        <v>28</v>
      </c>
      <c r="V2083" s="7">
        <v>5</v>
      </c>
      <c r="W2083" s="7">
        <v>18</v>
      </c>
      <c r="X2083" s="7">
        <v>40</v>
      </c>
      <c r="Y2083" s="7">
        <v>5</v>
      </c>
      <c r="Z2083" s="7">
        <v>1</v>
      </c>
      <c r="AA2083"/>
    </row>
    <row r="2084" spans="1:27" x14ac:dyDescent="0.25">
      <c r="A2084" s="24">
        <f t="shared" si="100"/>
        <v>1</v>
      </c>
      <c r="B2084" s="24" t="str">
        <f t="shared" si="98"/>
        <v/>
      </c>
      <c r="C2084" s="24" t="str">
        <f t="shared" si="99"/>
        <v/>
      </c>
      <c r="D2084" s="24">
        <v>2026</v>
      </c>
      <c r="E2084" s="7" t="s">
        <v>2234</v>
      </c>
      <c r="F2084" s="7" t="s">
        <v>2230</v>
      </c>
      <c r="G2084" s="7" t="s">
        <v>29</v>
      </c>
      <c r="H2084" s="7" t="s">
        <v>25</v>
      </c>
      <c r="I2084" s="8">
        <v>0.27800000000000002</v>
      </c>
      <c r="J2084" s="8">
        <v>0.36599999999999999</v>
      </c>
      <c r="K2084" s="8">
        <v>0.36699999999999999</v>
      </c>
      <c r="L2084" s="8">
        <v>0.73299999999999998</v>
      </c>
      <c r="M2084" s="7">
        <v>46</v>
      </c>
      <c r="N2084" s="7">
        <v>195</v>
      </c>
      <c r="O2084" s="7">
        <v>169</v>
      </c>
      <c r="P2084" s="7">
        <v>23</v>
      </c>
      <c r="Q2084" s="7">
        <v>47</v>
      </c>
      <c r="R2084" s="7">
        <v>9</v>
      </c>
      <c r="S2084" s="7">
        <v>0</v>
      </c>
      <c r="T2084" s="7">
        <v>2</v>
      </c>
      <c r="U2084" s="7">
        <v>24</v>
      </c>
      <c r="V2084" s="7">
        <v>7</v>
      </c>
      <c r="W2084" s="7">
        <v>17</v>
      </c>
      <c r="X2084" s="7">
        <v>30</v>
      </c>
      <c r="Y2084" s="7">
        <v>0</v>
      </c>
      <c r="Z2084" s="7">
        <v>0</v>
      </c>
      <c r="AA2084"/>
    </row>
    <row r="2085" spans="1:27" x14ac:dyDescent="0.25">
      <c r="A2085" s="24" t="str">
        <f t="shared" si="100"/>
        <v/>
      </c>
      <c r="B2085" s="24" t="str">
        <f t="shared" si="98"/>
        <v/>
      </c>
      <c r="C2085" s="24" t="str">
        <f t="shared" si="99"/>
        <v/>
      </c>
      <c r="D2085" s="24">
        <v>2026</v>
      </c>
      <c r="E2085" s="7" t="s">
        <v>2236</v>
      </c>
      <c r="F2085" s="7" t="s">
        <v>2230</v>
      </c>
      <c r="G2085" s="7" t="s">
        <v>37</v>
      </c>
      <c r="H2085" s="7" t="s">
        <v>30</v>
      </c>
      <c r="I2085" s="8">
        <v>0.26300000000000001</v>
      </c>
      <c r="J2085" s="8">
        <v>0.39800000000000002</v>
      </c>
      <c r="K2085" s="8">
        <v>0.42299999999999999</v>
      </c>
      <c r="L2085" s="8">
        <v>0.82099999999999995</v>
      </c>
      <c r="M2085" s="7">
        <v>56</v>
      </c>
      <c r="N2085" s="7">
        <v>219</v>
      </c>
      <c r="O2085" s="7">
        <v>175</v>
      </c>
      <c r="P2085" s="7">
        <v>36</v>
      </c>
      <c r="Q2085" s="7">
        <v>46</v>
      </c>
      <c r="R2085" s="7">
        <v>7</v>
      </c>
      <c r="S2085" s="7">
        <v>0</v>
      </c>
      <c r="T2085" s="7">
        <v>7</v>
      </c>
      <c r="U2085" s="7">
        <v>31</v>
      </c>
      <c r="V2085" s="7">
        <v>6</v>
      </c>
      <c r="W2085" s="7">
        <v>34</v>
      </c>
      <c r="X2085" s="7">
        <v>42</v>
      </c>
      <c r="Y2085" s="7">
        <v>5</v>
      </c>
      <c r="Z2085" s="7">
        <v>4</v>
      </c>
      <c r="AA2085"/>
    </row>
    <row r="2086" spans="1:27" x14ac:dyDescent="0.25">
      <c r="A2086" s="24" t="str">
        <f t="shared" si="100"/>
        <v/>
      </c>
      <c r="B2086" s="24" t="str">
        <f t="shared" si="98"/>
        <v/>
      </c>
      <c r="C2086" s="24" t="str">
        <f t="shared" si="99"/>
        <v/>
      </c>
      <c r="D2086" s="24">
        <v>2026</v>
      </c>
      <c r="E2086" s="7" t="s">
        <v>2237</v>
      </c>
      <c r="F2086" s="7" t="s">
        <v>2230</v>
      </c>
      <c r="G2086" s="7" t="s">
        <v>24</v>
      </c>
      <c r="H2086" s="7" t="s">
        <v>35</v>
      </c>
      <c r="I2086" s="8">
        <v>0.219</v>
      </c>
      <c r="J2086" s="8">
        <v>0.35299999999999998</v>
      </c>
      <c r="K2086" s="8">
        <v>0.318</v>
      </c>
      <c r="L2086" s="8">
        <v>0.67100000000000004</v>
      </c>
      <c r="M2086" s="7">
        <v>57</v>
      </c>
      <c r="N2086" s="7">
        <v>243</v>
      </c>
      <c r="O2086" s="7">
        <v>192</v>
      </c>
      <c r="P2086" s="7">
        <v>31</v>
      </c>
      <c r="Q2086" s="7">
        <v>42</v>
      </c>
      <c r="R2086" s="7">
        <v>7</v>
      </c>
      <c r="S2086" s="7">
        <v>0</v>
      </c>
      <c r="T2086" s="7">
        <v>4</v>
      </c>
      <c r="U2086" s="7">
        <v>38</v>
      </c>
      <c r="V2086" s="7">
        <v>4</v>
      </c>
      <c r="W2086" s="7">
        <v>38</v>
      </c>
      <c r="X2086" s="7">
        <v>56</v>
      </c>
      <c r="Y2086" s="7">
        <v>6</v>
      </c>
      <c r="Z2086" s="7">
        <v>1</v>
      </c>
      <c r="AA2086"/>
    </row>
    <row r="2087" spans="1:27" x14ac:dyDescent="0.25">
      <c r="A2087" s="24">
        <f t="shared" si="100"/>
        <v>1</v>
      </c>
      <c r="B2087" s="24" t="str">
        <f t="shared" si="98"/>
        <v/>
      </c>
      <c r="C2087" s="24" t="str">
        <f t="shared" si="99"/>
        <v/>
      </c>
      <c r="D2087" s="24">
        <v>2026</v>
      </c>
      <c r="E2087" s="7" t="s">
        <v>2238</v>
      </c>
      <c r="F2087" s="7" t="s">
        <v>2230</v>
      </c>
      <c r="G2087" s="7" t="s">
        <v>29</v>
      </c>
      <c r="H2087" s="7" t="s">
        <v>25</v>
      </c>
      <c r="I2087" s="8">
        <v>0.29299999999999998</v>
      </c>
      <c r="J2087" s="8">
        <v>0.434</v>
      </c>
      <c r="K2087" s="8">
        <v>0.66700000000000004</v>
      </c>
      <c r="L2087" s="8">
        <v>1.101</v>
      </c>
      <c r="M2087" s="7">
        <v>35</v>
      </c>
      <c r="N2087" s="7">
        <v>129</v>
      </c>
      <c r="O2087" s="7">
        <v>99</v>
      </c>
      <c r="P2087" s="7">
        <v>23</v>
      </c>
      <c r="Q2087" s="7">
        <v>29</v>
      </c>
      <c r="R2087" s="7">
        <v>7</v>
      </c>
      <c r="S2087" s="7">
        <v>0</v>
      </c>
      <c r="T2087" s="7">
        <v>10</v>
      </c>
      <c r="U2087" s="7">
        <v>24</v>
      </c>
      <c r="V2087" s="7">
        <v>3</v>
      </c>
      <c r="W2087" s="7">
        <v>24</v>
      </c>
      <c r="X2087" s="7">
        <v>30</v>
      </c>
      <c r="Y2087" s="7">
        <v>0</v>
      </c>
      <c r="Z2087" s="7">
        <v>0</v>
      </c>
      <c r="AA2087"/>
    </row>
    <row r="2088" spans="1:27" x14ac:dyDescent="0.25">
      <c r="A2088" s="24" t="str">
        <f t="shared" si="100"/>
        <v/>
      </c>
      <c r="B2088" s="24" t="str">
        <f t="shared" si="98"/>
        <v/>
      </c>
      <c r="C2088" s="24" t="str">
        <f t="shared" si="99"/>
        <v/>
      </c>
      <c r="D2088" s="24">
        <v>2026</v>
      </c>
      <c r="E2088" s="7" t="s">
        <v>2239</v>
      </c>
      <c r="F2088" s="7" t="s">
        <v>2230</v>
      </c>
      <c r="G2088" s="7" t="s">
        <v>37</v>
      </c>
      <c r="H2088" s="7" t="s">
        <v>42</v>
      </c>
      <c r="I2088" s="8">
        <v>0.26700000000000002</v>
      </c>
      <c r="J2088" s="8">
        <v>0.26700000000000002</v>
      </c>
      <c r="K2088" s="8">
        <v>0.46700000000000003</v>
      </c>
      <c r="L2088" s="8">
        <v>0.73299999999999998</v>
      </c>
      <c r="M2088" s="7">
        <v>7</v>
      </c>
      <c r="N2088" s="7">
        <v>15</v>
      </c>
      <c r="O2088" s="7">
        <v>15</v>
      </c>
      <c r="P2088" s="7">
        <v>1</v>
      </c>
      <c r="Q2088" s="7">
        <v>4</v>
      </c>
      <c r="R2088" s="7">
        <v>0</v>
      </c>
      <c r="S2088" s="7">
        <v>0</v>
      </c>
      <c r="T2088" s="7">
        <v>1</v>
      </c>
      <c r="U2088" s="7">
        <v>2</v>
      </c>
      <c r="V2088" s="7">
        <v>0</v>
      </c>
      <c r="W2088" s="7">
        <v>0</v>
      </c>
      <c r="X2088" s="7">
        <v>5</v>
      </c>
      <c r="Y2088" s="7">
        <v>0</v>
      </c>
      <c r="Z2088" s="7">
        <v>0</v>
      </c>
      <c r="AA2088"/>
    </row>
    <row r="2089" spans="1:27" x14ac:dyDescent="0.25">
      <c r="A2089" s="24" t="str">
        <f t="shared" si="100"/>
        <v/>
      </c>
      <c r="B2089" s="24" t="str">
        <f t="shared" si="98"/>
        <v/>
      </c>
      <c r="C2089" s="24" t="str">
        <f t="shared" si="99"/>
        <v/>
      </c>
      <c r="D2089" s="24">
        <v>2026</v>
      </c>
      <c r="E2089" s="7" t="s">
        <v>2240</v>
      </c>
      <c r="F2089" s="7" t="s">
        <v>2230</v>
      </c>
      <c r="G2089" s="7" t="s">
        <v>37</v>
      </c>
      <c r="H2089" s="7" t="s">
        <v>40</v>
      </c>
      <c r="I2089" s="8">
        <v>0.23300000000000001</v>
      </c>
      <c r="J2089" s="8">
        <v>0.32</v>
      </c>
      <c r="K2089" s="8">
        <v>0.23300000000000001</v>
      </c>
      <c r="L2089" s="8">
        <v>0.55300000000000005</v>
      </c>
      <c r="M2089" s="7">
        <v>16</v>
      </c>
      <c r="N2089" s="7">
        <v>50</v>
      </c>
      <c r="O2089" s="7">
        <v>43</v>
      </c>
      <c r="P2089" s="7">
        <v>12</v>
      </c>
      <c r="Q2089" s="7">
        <v>10</v>
      </c>
      <c r="R2089" s="7">
        <v>0</v>
      </c>
      <c r="S2089" s="7">
        <v>0</v>
      </c>
      <c r="T2089" s="7">
        <v>0</v>
      </c>
      <c r="U2089" s="7">
        <v>2</v>
      </c>
      <c r="V2089" s="7">
        <v>1</v>
      </c>
      <c r="W2089" s="7">
        <v>5</v>
      </c>
      <c r="X2089" s="7">
        <v>15</v>
      </c>
      <c r="Y2089" s="7">
        <v>4</v>
      </c>
      <c r="Z2089" s="7">
        <v>0</v>
      </c>
      <c r="AA2089"/>
    </row>
    <row r="2090" spans="1:27" x14ac:dyDescent="0.25">
      <c r="A2090" s="24" t="str">
        <f t="shared" si="100"/>
        <v/>
      </c>
      <c r="B2090" s="24" t="str">
        <f t="shared" si="98"/>
        <v/>
      </c>
      <c r="C2090" s="24" t="str">
        <f t="shared" si="99"/>
        <v/>
      </c>
      <c r="D2090" s="24">
        <v>2026</v>
      </c>
      <c r="E2090" s="7" t="s">
        <v>2241</v>
      </c>
      <c r="F2090" s="7" t="s">
        <v>2230</v>
      </c>
      <c r="G2090" s="7" t="s">
        <v>37</v>
      </c>
      <c r="H2090" s="7" t="s">
        <v>30</v>
      </c>
      <c r="I2090" s="8">
        <v>0.215</v>
      </c>
      <c r="J2090" s="8">
        <v>0.35399999999999998</v>
      </c>
      <c r="K2090" s="8">
        <v>0.38500000000000001</v>
      </c>
      <c r="L2090" s="8">
        <v>0.73799999999999999</v>
      </c>
      <c r="M2090" s="7">
        <v>25</v>
      </c>
      <c r="N2090" s="7">
        <v>85</v>
      </c>
      <c r="O2090" s="7">
        <v>65</v>
      </c>
      <c r="P2090" s="7">
        <v>8</v>
      </c>
      <c r="Q2090" s="7">
        <v>14</v>
      </c>
      <c r="R2090" s="7">
        <v>3</v>
      </c>
      <c r="S2090" s="7">
        <v>1</v>
      </c>
      <c r="T2090" s="7">
        <v>2</v>
      </c>
      <c r="U2090" s="7">
        <v>8</v>
      </c>
      <c r="V2090" s="7">
        <v>4</v>
      </c>
      <c r="W2090" s="7">
        <v>11</v>
      </c>
      <c r="X2090" s="7">
        <v>25</v>
      </c>
      <c r="Y2090" s="7">
        <v>0</v>
      </c>
      <c r="Z2090" s="7">
        <v>0</v>
      </c>
      <c r="AA2090"/>
    </row>
    <row r="2091" spans="1:27" x14ac:dyDescent="0.25">
      <c r="A2091" s="24" t="str">
        <f t="shared" si="100"/>
        <v/>
      </c>
      <c r="B2091" s="24" t="str">
        <f t="shared" si="98"/>
        <v/>
      </c>
      <c r="C2091" s="24">
        <f t="shared" si="99"/>
        <v>1</v>
      </c>
      <c r="D2091" s="24">
        <v>2026</v>
      </c>
      <c r="E2091" s="7" t="s">
        <v>2242</v>
      </c>
      <c r="F2091" s="7" t="s">
        <v>2230</v>
      </c>
      <c r="G2091" s="7" t="s">
        <v>24</v>
      </c>
      <c r="H2091" s="7" t="s">
        <v>30</v>
      </c>
      <c r="I2091" s="8">
        <v>0.17899999999999999</v>
      </c>
      <c r="J2091" s="8">
        <v>0.17899999999999999</v>
      </c>
      <c r="K2091" s="8">
        <v>0.214</v>
      </c>
      <c r="L2091" s="8">
        <v>0.39300000000000002</v>
      </c>
      <c r="M2091" s="7">
        <v>12</v>
      </c>
      <c r="N2091" s="7">
        <v>28</v>
      </c>
      <c r="O2091" s="7">
        <v>28</v>
      </c>
      <c r="P2091" s="7">
        <v>2</v>
      </c>
      <c r="Q2091" s="7">
        <v>5</v>
      </c>
      <c r="R2091" s="7">
        <v>1</v>
      </c>
      <c r="S2091" s="7">
        <v>0</v>
      </c>
      <c r="T2091" s="7">
        <v>0</v>
      </c>
      <c r="U2091" s="7">
        <v>2</v>
      </c>
      <c r="V2091" s="7">
        <v>0</v>
      </c>
      <c r="W2091" s="7">
        <v>0</v>
      </c>
      <c r="X2091" s="7">
        <v>7</v>
      </c>
      <c r="Y2091" s="7">
        <v>0</v>
      </c>
      <c r="Z2091" s="7">
        <v>0</v>
      </c>
      <c r="AA2091"/>
    </row>
    <row r="2092" spans="1:27" x14ac:dyDescent="0.25">
      <c r="A2092" s="24" t="str">
        <f t="shared" si="100"/>
        <v/>
      </c>
      <c r="B2092" s="24" t="str">
        <f t="shared" si="98"/>
        <v/>
      </c>
      <c r="C2092" s="24" t="str">
        <f t="shared" si="99"/>
        <v/>
      </c>
      <c r="D2092" s="24">
        <v>2026</v>
      </c>
      <c r="E2092" s="7" t="s">
        <v>2243</v>
      </c>
      <c r="F2092" s="7" t="s">
        <v>2230</v>
      </c>
      <c r="G2092" s="7" t="s">
        <v>37</v>
      </c>
      <c r="H2092" s="7" t="s">
        <v>27</v>
      </c>
      <c r="I2092" s="8">
        <v>0.16</v>
      </c>
      <c r="J2092" s="8">
        <v>0.26100000000000001</v>
      </c>
      <c r="K2092" s="8">
        <v>0.29599999999999999</v>
      </c>
      <c r="L2092" s="8">
        <v>0.55700000000000005</v>
      </c>
      <c r="M2092" s="7">
        <v>29</v>
      </c>
      <c r="N2092" s="7">
        <v>92</v>
      </c>
      <c r="O2092" s="7">
        <v>81</v>
      </c>
      <c r="P2092" s="7">
        <v>10</v>
      </c>
      <c r="Q2092" s="7">
        <v>13</v>
      </c>
      <c r="R2092" s="7">
        <v>2</v>
      </c>
      <c r="S2092" s="7">
        <v>0</v>
      </c>
      <c r="T2092" s="7">
        <v>3</v>
      </c>
      <c r="U2092" s="7">
        <v>9</v>
      </c>
      <c r="V2092" s="7">
        <v>1</v>
      </c>
      <c r="W2092" s="7">
        <v>10</v>
      </c>
      <c r="X2092" s="7">
        <v>33</v>
      </c>
      <c r="Y2092" s="7">
        <v>2</v>
      </c>
      <c r="Z2092" s="7">
        <v>0</v>
      </c>
      <c r="AA2092"/>
    </row>
    <row r="2093" spans="1:27" x14ac:dyDescent="0.25">
      <c r="A2093" s="24" t="str">
        <f t="shared" si="100"/>
        <v/>
      </c>
      <c r="B2093" s="24" t="str">
        <f t="shared" si="98"/>
        <v/>
      </c>
      <c r="C2093" s="24" t="str">
        <f t="shared" si="99"/>
        <v/>
      </c>
      <c r="D2093" s="24">
        <v>2026</v>
      </c>
      <c r="E2093" s="7" t="s">
        <v>2244</v>
      </c>
      <c r="F2093" s="7" t="s">
        <v>2230</v>
      </c>
      <c r="G2093" s="7" t="s">
        <v>37</v>
      </c>
      <c r="H2093" s="7" t="s">
        <v>27</v>
      </c>
      <c r="I2093" s="8">
        <v>0.105</v>
      </c>
      <c r="J2093" s="8">
        <v>0.26100000000000001</v>
      </c>
      <c r="K2093" s="8">
        <v>0.158</v>
      </c>
      <c r="L2093" s="8">
        <v>0.41899999999999998</v>
      </c>
      <c r="M2093" s="7">
        <v>13</v>
      </c>
      <c r="N2093" s="7">
        <v>24</v>
      </c>
      <c r="O2093" s="7">
        <v>19</v>
      </c>
      <c r="P2093" s="7">
        <v>4</v>
      </c>
      <c r="Q2093" s="7">
        <v>2</v>
      </c>
      <c r="R2093" s="7">
        <v>1</v>
      </c>
      <c r="S2093" s="7">
        <v>0</v>
      </c>
      <c r="T2093" s="7">
        <v>0</v>
      </c>
      <c r="U2093" s="7">
        <v>1</v>
      </c>
      <c r="V2093" s="7">
        <v>2</v>
      </c>
      <c r="W2093" s="7">
        <v>2</v>
      </c>
      <c r="X2093" s="7">
        <v>13</v>
      </c>
      <c r="Y2093" s="7">
        <v>0</v>
      </c>
      <c r="Z2093" s="7">
        <v>0</v>
      </c>
      <c r="AA2093"/>
    </row>
    <row r="2094" spans="1:27" x14ac:dyDescent="0.25">
      <c r="A2094" s="24" t="str">
        <f t="shared" si="100"/>
        <v/>
      </c>
      <c r="B2094" s="24" t="str">
        <f t="shared" si="98"/>
        <v/>
      </c>
      <c r="C2094" s="24">
        <f t="shared" si="99"/>
        <v>1</v>
      </c>
      <c r="D2094" s="24">
        <v>2026</v>
      </c>
      <c r="E2094" s="7" t="s">
        <v>2250</v>
      </c>
      <c r="F2094" s="7" t="s">
        <v>2251</v>
      </c>
      <c r="G2094" s="7" t="s">
        <v>37</v>
      </c>
      <c r="H2094" s="7" t="s">
        <v>44</v>
      </c>
      <c r="I2094" s="8">
        <v>0.35699999999999998</v>
      </c>
      <c r="J2094" s="8">
        <v>0.46899999999999997</v>
      </c>
      <c r="K2094" s="8">
        <v>0.57699999999999996</v>
      </c>
      <c r="L2094" s="8">
        <v>1.0469999999999999</v>
      </c>
      <c r="M2094" s="7">
        <v>55</v>
      </c>
      <c r="N2094" s="7">
        <v>260</v>
      </c>
      <c r="O2094" s="7">
        <v>213</v>
      </c>
      <c r="P2094" s="7">
        <v>43</v>
      </c>
      <c r="Q2094" s="7">
        <v>76</v>
      </c>
      <c r="R2094" s="7">
        <v>24</v>
      </c>
      <c r="S2094" s="7">
        <v>1</v>
      </c>
      <c r="T2094" s="7">
        <v>7</v>
      </c>
      <c r="U2094" s="7">
        <v>53</v>
      </c>
      <c r="V2094" s="7">
        <v>3</v>
      </c>
      <c r="W2094" s="7">
        <v>43</v>
      </c>
      <c r="X2094" s="7">
        <v>49</v>
      </c>
      <c r="Y2094" s="7">
        <v>5</v>
      </c>
      <c r="Z2094" s="7">
        <v>0</v>
      </c>
      <c r="AA2094"/>
    </row>
    <row r="2095" spans="1:27" x14ac:dyDescent="0.25">
      <c r="A2095" s="24">
        <f t="shared" si="100"/>
        <v>1</v>
      </c>
      <c r="B2095" s="24" t="str">
        <f t="shared" si="98"/>
        <v/>
      </c>
      <c r="C2095" s="24" t="str">
        <f t="shared" si="99"/>
        <v/>
      </c>
      <c r="D2095" s="24">
        <v>2026</v>
      </c>
      <c r="E2095" s="7" t="s">
        <v>2252</v>
      </c>
      <c r="F2095" s="7" t="s">
        <v>2251</v>
      </c>
      <c r="G2095" s="7" t="s">
        <v>29</v>
      </c>
      <c r="H2095" s="7" t="s">
        <v>25</v>
      </c>
      <c r="I2095" s="8">
        <v>0.309</v>
      </c>
      <c r="J2095" s="8">
        <v>0.45200000000000001</v>
      </c>
      <c r="K2095" s="8">
        <v>0.497</v>
      </c>
      <c r="L2095" s="8">
        <v>0.94899999999999995</v>
      </c>
      <c r="M2095" s="7">
        <v>54</v>
      </c>
      <c r="N2095" s="7">
        <v>232</v>
      </c>
      <c r="O2095" s="7">
        <v>181</v>
      </c>
      <c r="P2095" s="7">
        <v>47</v>
      </c>
      <c r="Q2095" s="7">
        <v>56</v>
      </c>
      <c r="R2095" s="7">
        <v>13</v>
      </c>
      <c r="S2095" s="7">
        <v>0</v>
      </c>
      <c r="T2095" s="7">
        <v>7</v>
      </c>
      <c r="U2095" s="7">
        <v>41</v>
      </c>
      <c r="V2095" s="7">
        <v>12</v>
      </c>
      <c r="W2095" s="7">
        <v>36</v>
      </c>
      <c r="X2095" s="7">
        <v>42</v>
      </c>
      <c r="Y2095" s="7">
        <v>1</v>
      </c>
      <c r="Z2095" s="7">
        <v>2</v>
      </c>
      <c r="AA2095"/>
    </row>
    <row r="2096" spans="1:27" x14ac:dyDescent="0.25">
      <c r="A2096" s="24">
        <f t="shared" si="100"/>
        <v>1</v>
      </c>
      <c r="B2096" s="24" t="str">
        <f t="shared" si="98"/>
        <v/>
      </c>
      <c r="C2096" s="24" t="str">
        <f t="shared" si="99"/>
        <v/>
      </c>
      <c r="D2096" s="24">
        <v>2026</v>
      </c>
      <c r="E2096" s="7" t="s">
        <v>2253</v>
      </c>
      <c r="F2096" s="7" t="s">
        <v>2251</v>
      </c>
      <c r="G2096" s="7" t="s">
        <v>32</v>
      </c>
      <c r="H2096" s="7" t="s">
        <v>42</v>
      </c>
      <c r="I2096" s="8">
        <v>0.30599999999999999</v>
      </c>
      <c r="J2096" s="8">
        <v>0.44</v>
      </c>
      <c r="K2096" s="8">
        <v>0.42699999999999999</v>
      </c>
      <c r="L2096" s="8">
        <v>0.86699999999999999</v>
      </c>
      <c r="M2096" s="7">
        <v>56</v>
      </c>
      <c r="N2096" s="7">
        <v>259</v>
      </c>
      <c r="O2096" s="7">
        <v>206</v>
      </c>
      <c r="P2096" s="7">
        <v>45</v>
      </c>
      <c r="Q2096" s="7">
        <v>63</v>
      </c>
      <c r="R2096" s="7">
        <v>7</v>
      </c>
      <c r="S2096" s="7">
        <v>3</v>
      </c>
      <c r="T2096" s="7">
        <v>4</v>
      </c>
      <c r="U2096" s="7">
        <v>28</v>
      </c>
      <c r="V2096" s="7">
        <v>11</v>
      </c>
      <c r="W2096" s="7">
        <v>39</v>
      </c>
      <c r="X2096" s="7">
        <v>43</v>
      </c>
      <c r="Y2096" s="7">
        <v>17</v>
      </c>
      <c r="Z2096" s="7">
        <v>4</v>
      </c>
      <c r="AA2096"/>
    </row>
    <row r="2097" spans="1:27" x14ac:dyDescent="0.25">
      <c r="A2097" s="24" t="str">
        <f t="shared" si="100"/>
        <v/>
      </c>
      <c r="B2097" s="24" t="str">
        <f t="shared" si="98"/>
        <v/>
      </c>
      <c r="C2097" s="24">
        <f t="shared" si="99"/>
        <v>1</v>
      </c>
      <c r="D2097" s="24">
        <v>2026</v>
      </c>
      <c r="E2097" s="7" t="s">
        <v>2255</v>
      </c>
      <c r="F2097" s="7" t="s">
        <v>2251</v>
      </c>
      <c r="G2097" s="7" t="s">
        <v>37</v>
      </c>
      <c r="H2097" s="7" t="s">
        <v>33</v>
      </c>
      <c r="I2097" s="8">
        <v>0.27300000000000002</v>
      </c>
      <c r="J2097" s="8">
        <v>0.36099999999999999</v>
      </c>
      <c r="K2097" s="8">
        <v>0.33300000000000002</v>
      </c>
      <c r="L2097" s="8">
        <v>0.69399999999999995</v>
      </c>
      <c r="M2097" s="7">
        <v>52</v>
      </c>
      <c r="N2097" s="7">
        <v>218</v>
      </c>
      <c r="O2097" s="7">
        <v>183</v>
      </c>
      <c r="P2097" s="7">
        <v>22</v>
      </c>
      <c r="Q2097" s="7">
        <v>50</v>
      </c>
      <c r="R2097" s="7">
        <v>11</v>
      </c>
      <c r="S2097" s="7">
        <v>0</v>
      </c>
      <c r="T2097" s="7">
        <v>0</v>
      </c>
      <c r="U2097" s="7">
        <v>19</v>
      </c>
      <c r="V2097" s="7">
        <v>7</v>
      </c>
      <c r="W2097" s="7">
        <v>18</v>
      </c>
      <c r="X2097" s="7">
        <v>25</v>
      </c>
      <c r="Y2097" s="7">
        <v>4</v>
      </c>
      <c r="Z2097" s="7">
        <v>2</v>
      </c>
      <c r="AA2097"/>
    </row>
    <row r="2098" spans="1:27" x14ac:dyDescent="0.25">
      <c r="A2098" s="24">
        <f t="shared" si="100"/>
        <v>1</v>
      </c>
      <c r="B2098" s="24" t="str">
        <f t="shared" si="98"/>
        <v/>
      </c>
      <c r="C2098" s="24" t="str">
        <f t="shared" si="99"/>
        <v/>
      </c>
      <c r="D2098" s="24">
        <v>2026</v>
      </c>
      <c r="E2098" s="7" t="s">
        <v>2254</v>
      </c>
      <c r="F2098" s="7" t="s">
        <v>2251</v>
      </c>
      <c r="G2098" s="7" t="s">
        <v>29</v>
      </c>
      <c r="H2098" s="7" t="s">
        <v>35</v>
      </c>
      <c r="I2098" s="8">
        <v>0.27</v>
      </c>
      <c r="J2098" s="8">
        <v>0.33100000000000002</v>
      </c>
      <c r="K2098" s="8">
        <v>0.496</v>
      </c>
      <c r="L2098" s="8">
        <v>0.82799999999999996</v>
      </c>
      <c r="M2098" s="7">
        <v>46</v>
      </c>
      <c r="N2098" s="7">
        <v>154</v>
      </c>
      <c r="O2098" s="7">
        <v>141</v>
      </c>
      <c r="P2098" s="7">
        <v>24</v>
      </c>
      <c r="Q2098" s="7">
        <v>38</v>
      </c>
      <c r="R2098" s="7">
        <v>11</v>
      </c>
      <c r="S2098" s="7">
        <v>0</v>
      </c>
      <c r="T2098" s="7">
        <v>7</v>
      </c>
      <c r="U2098" s="7">
        <v>33</v>
      </c>
      <c r="V2098" s="7">
        <v>2</v>
      </c>
      <c r="W2098" s="7">
        <v>11</v>
      </c>
      <c r="X2098" s="7">
        <v>46</v>
      </c>
      <c r="Y2098" s="7">
        <v>1</v>
      </c>
      <c r="Z2098" s="7">
        <v>0</v>
      </c>
      <c r="AA2098"/>
    </row>
    <row r="2099" spans="1:27" x14ac:dyDescent="0.25">
      <c r="A2099" s="24">
        <f t="shared" si="100"/>
        <v>1</v>
      </c>
      <c r="B2099" s="24" t="str">
        <f t="shared" si="98"/>
        <v/>
      </c>
      <c r="C2099" s="24" t="str">
        <f t="shared" si="99"/>
        <v/>
      </c>
      <c r="D2099" s="24">
        <v>2026</v>
      </c>
      <c r="E2099" s="7" t="s">
        <v>2256</v>
      </c>
      <c r="F2099" s="7" t="s">
        <v>2251</v>
      </c>
      <c r="G2099" s="7" t="s">
        <v>32</v>
      </c>
      <c r="H2099" s="7" t="s">
        <v>44</v>
      </c>
      <c r="I2099" s="8">
        <v>0.26600000000000001</v>
      </c>
      <c r="J2099" s="8">
        <v>0.38900000000000001</v>
      </c>
      <c r="K2099" s="8">
        <v>0.53900000000000003</v>
      </c>
      <c r="L2099" s="8">
        <v>0.92800000000000005</v>
      </c>
      <c r="M2099" s="7">
        <v>46</v>
      </c>
      <c r="N2099" s="7">
        <v>192</v>
      </c>
      <c r="O2099" s="7">
        <v>154</v>
      </c>
      <c r="P2099" s="7">
        <v>33</v>
      </c>
      <c r="Q2099" s="7">
        <v>41</v>
      </c>
      <c r="R2099" s="7">
        <v>12</v>
      </c>
      <c r="S2099" s="7">
        <v>0</v>
      </c>
      <c r="T2099" s="7">
        <v>10</v>
      </c>
      <c r="U2099" s="7">
        <v>37</v>
      </c>
      <c r="V2099" s="7">
        <v>8</v>
      </c>
      <c r="W2099" s="7">
        <v>25</v>
      </c>
      <c r="X2099" s="7">
        <v>38</v>
      </c>
      <c r="Y2099" s="7">
        <v>1</v>
      </c>
      <c r="Z2099" s="7">
        <v>0</v>
      </c>
      <c r="AA2099"/>
    </row>
    <row r="2100" spans="1:27" x14ac:dyDescent="0.25">
      <c r="A2100" s="24">
        <f t="shared" si="100"/>
        <v>1</v>
      </c>
      <c r="B2100" s="24" t="str">
        <f t="shared" si="98"/>
        <v/>
      </c>
      <c r="C2100" s="24" t="str">
        <f t="shared" si="99"/>
        <v/>
      </c>
      <c r="D2100" s="24">
        <v>2026</v>
      </c>
      <c r="E2100" s="7" t="s">
        <v>2257</v>
      </c>
      <c r="F2100" s="7" t="s">
        <v>2251</v>
      </c>
      <c r="G2100" s="7" t="s">
        <v>32</v>
      </c>
      <c r="H2100" s="7" t="s">
        <v>27</v>
      </c>
      <c r="I2100" s="8">
        <v>0.25</v>
      </c>
      <c r="J2100" s="8">
        <v>0.32500000000000001</v>
      </c>
      <c r="K2100" s="8">
        <v>0.36099999999999999</v>
      </c>
      <c r="L2100" s="8">
        <v>0.68600000000000005</v>
      </c>
      <c r="M2100" s="7">
        <v>47</v>
      </c>
      <c r="N2100" s="7">
        <v>168</v>
      </c>
      <c r="O2100" s="7">
        <v>144</v>
      </c>
      <c r="P2100" s="7">
        <v>21</v>
      </c>
      <c r="Q2100" s="7">
        <v>36</v>
      </c>
      <c r="R2100" s="7">
        <v>9</v>
      </c>
      <c r="S2100" s="7">
        <v>2</v>
      </c>
      <c r="T2100" s="7">
        <v>1</v>
      </c>
      <c r="U2100" s="7">
        <v>17</v>
      </c>
      <c r="V2100" s="7">
        <v>3</v>
      </c>
      <c r="W2100" s="7">
        <v>14</v>
      </c>
      <c r="X2100" s="7">
        <v>29</v>
      </c>
      <c r="Y2100" s="7">
        <v>18</v>
      </c>
      <c r="Z2100" s="7">
        <v>4</v>
      </c>
      <c r="AA2100"/>
    </row>
    <row r="2101" spans="1:27" x14ac:dyDescent="0.25">
      <c r="A2101" s="24">
        <f t="shared" si="100"/>
        <v>1</v>
      </c>
      <c r="B2101" s="24" t="str">
        <f t="shared" si="98"/>
        <v/>
      </c>
      <c r="C2101" s="24" t="str">
        <f t="shared" si="99"/>
        <v/>
      </c>
      <c r="D2101" s="24">
        <v>2026</v>
      </c>
      <c r="E2101" s="7" t="s">
        <v>2258</v>
      </c>
      <c r="F2101" s="7" t="s">
        <v>2251</v>
      </c>
      <c r="G2101" s="7" t="s">
        <v>29</v>
      </c>
      <c r="H2101" s="7" t="s">
        <v>30</v>
      </c>
      <c r="I2101" s="8">
        <v>0.32100000000000001</v>
      </c>
      <c r="J2101" s="8">
        <v>0.45100000000000001</v>
      </c>
      <c r="K2101" s="8">
        <v>0.57099999999999995</v>
      </c>
      <c r="L2101" s="8">
        <v>1.022</v>
      </c>
      <c r="M2101" s="7">
        <v>42</v>
      </c>
      <c r="N2101" s="7">
        <v>144</v>
      </c>
      <c r="O2101" s="7">
        <v>112</v>
      </c>
      <c r="P2101" s="7">
        <v>22</v>
      </c>
      <c r="Q2101" s="7">
        <v>36</v>
      </c>
      <c r="R2101" s="7">
        <v>10</v>
      </c>
      <c r="S2101" s="7">
        <v>3</v>
      </c>
      <c r="T2101" s="7">
        <v>4</v>
      </c>
      <c r="U2101" s="7">
        <v>23</v>
      </c>
      <c r="V2101" s="7">
        <v>7</v>
      </c>
      <c r="W2101" s="7">
        <v>21</v>
      </c>
      <c r="X2101" s="7">
        <v>35</v>
      </c>
      <c r="Y2101" s="7">
        <v>5</v>
      </c>
      <c r="Z2101" s="7">
        <v>3</v>
      </c>
      <c r="AA2101"/>
    </row>
    <row r="2102" spans="1:27" x14ac:dyDescent="0.25">
      <c r="A2102" s="24" t="str">
        <f t="shared" si="100"/>
        <v/>
      </c>
      <c r="B2102" s="24" t="str">
        <f t="shared" si="98"/>
        <v/>
      </c>
      <c r="C2102" s="24">
        <f t="shared" si="99"/>
        <v>1</v>
      </c>
      <c r="D2102" s="24">
        <v>2026</v>
      </c>
      <c r="E2102" s="7" t="s">
        <v>2260</v>
      </c>
      <c r="F2102" s="7" t="s">
        <v>2251</v>
      </c>
      <c r="G2102" s="7" t="s">
        <v>24</v>
      </c>
      <c r="H2102" s="7" t="s">
        <v>40</v>
      </c>
      <c r="I2102" s="8">
        <v>0.29199999999999998</v>
      </c>
      <c r="J2102" s="8">
        <v>0.41</v>
      </c>
      <c r="K2102" s="8">
        <v>0.40799999999999997</v>
      </c>
      <c r="L2102" s="8">
        <v>0.81799999999999995</v>
      </c>
      <c r="M2102" s="7">
        <v>36</v>
      </c>
      <c r="N2102" s="7">
        <v>160</v>
      </c>
      <c r="O2102" s="7">
        <v>130</v>
      </c>
      <c r="P2102" s="7">
        <v>20</v>
      </c>
      <c r="Q2102" s="7">
        <v>38</v>
      </c>
      <c r="R2102" s="7">
        <v>9</v>
      </c>
      <c r="S2102" s="7">
        <v>3</v>
      </c>
      <c r="T2102" s="7">
        <v>0</v>
      </c>
      <c r="U2102" s="7">
        <v>17</v>
      </c>
      <c r="V2102" s="7">
        <v>10</v>
      </c>
      <c r="W2102" s="7">
        <v>16</v>
      </c>
      <c r="X2102" s="7">
        <v>13</v>
      </c>
      <c r="Y2102" s="7">
        <v>18</v>
      </c>
      <c r="Z2102" s="7">
        <v>2</v>
      </c>
      <c r="AA2102"/>
    </row>
    <row r="2103" spans="1:27" x14ac:dyDescent="0.25">
      <c r="A2103" s="24" t="str">
        <f t="shared" si="100"/>
        <v/>
      </c>
      <c r="B2103" s="24" t="str">
        <f t="shared" si="98"/>
        <v/>
      </c>
      <c r="C2103" s="24">
        <f t="shared" si="99"/>
        <v>1</v>
      </c>
      <c r="D2103" s="24">
        <v>2026</v>
      </c>
      <c r="E2103" s="7" t="s">
        <v>2259</v>
      </c>
      <c r="F2103" s="7" t="s">
        <v>2251</v>
      </c>
      <c r="G2103" s="7" t="s">
        <v>37</v>
      </c>
      <c r="H2103" s="7" t="s">
        <v>35</v>
      </c>
      <c r="I2103" s="8">
        <v>0.29199999999999998</v>
      </c>
      <c r="J2103" s="8">
        <v>0.36199999999999999</v>
      </c>
      <c r="K2103" s="8">
        <v>0.496</v>
      </c>
      <c r="L2103" s="8">
        <v>0.85799999999999998</v>
      </c>
      <c r="M2103" s="7">
        <v>39</v>
      </c>
      <c r="N2103" s="7">
        <v>130</v>
      </c>
      <c r="O2103" s="7">
        <v>113</v>
      </c>
      <c r="P2103" s="7">
        <v>25</v>
      </c>
      <c r="Q2103" s="7">
        <v>33</v>
      </c>
      <c r="R2103" s="7">
        <v>6</v>
      </c>
      <c r="S2103" s="7">
        <v>1</v>
      </c>
      <c r="T2103" s="7">
        <v>5</v>
      </c>
      <c r="U2103" s="7">
        <v>16</v>
      </c>
      <c r="V2103" s="7">
        <v>5</v>
      </c>
      <c r="W2103" s="7">
        <v>8</v>
      </c>
      <c r="X2103" s="7">
        <v>26</v>
      </c>
      <c r="Y2103" s="7">
        <v>7</v>
      </c>
      <c r="Z2103" s="7">
        <v>0</v>
      </c>
      <c r="AA2103"/>
    </row>
    <row r="2104" spans="1:27" x14ac:dyDescent="0.25">
      <c r="A2104" s="24" t="str">
        <f t="shared" si="100"/>
        <v/>
      </c>
      <c r="B2104" s="24" t="str">
        <f t="shared" si="98"/>
        <v/>
      </c>
      <c r="C2104" s="24">
        <f t="shared" si="99"/>
        <v>1</v>
      </c>
      <c r="D2104" s="24">
        <v>2026</v>
      </c>
      <c r="E2104" s="7" t="s">
        <v>2261</v>
      </c>
      <c r="F2104" s="7" t="s">
        <v>2251</v>
      </c>
      <c r="G2104" s="7" t="s">
        <v>37</v>
      </c>
      <c r="H2104" s="7" t="s">
        <v>27</v>
      </c>
      <c r="I2104" s="8">
        <v>0.28000000000000003</v>
      </c>
      <c r="J2104" s="8">
        <v>0.379</v>
      </c>
      <c r="K2104" s="8">
        <v>0.44</v>
      </c>
      <c r="L2104" s="8">
        <v>0.81899999999999995</v>
      </c>
      <c r="M2104" s="7">
        <v>16</v>
      </c>
      <c r="N2104" s="7">
        <v>30</v>
      </c>
      <c r="O2104" s="7">
        <v>25</v>
      </c>
      <c r="P2104" s="7">
        <v>10</v>
      </c>
      <c r="Q2104" s="7">
        <v>7</v>
      </c>
      <c r="R2104" s="7">
        <v>2</v>
      </c>
      <c r="S2104" s="7">
        <v>1</v>
      </c>
      <c r="T2104" s="7">
        <v>0</v>
      </c>
      <c r="U2104" s="7">
        <v>4</v>
      </c>
      <c r="V2104" s="7">
        <v>3</v>
      </c>
      <c r="W2104" s="7">
        <v>1</v>
      </c>
      <c r="X2104" s="7">
        <v>7</v>
      </c>
      <c r="Y2104" s="7">
        <v>5</v>
      </c>
      <c r="Z2104" s="7">
        <v>1</v>
      </c>
      <c r="AA2104"/>
    </row>
    <row r="2105" spans="1:27" x14ac:dyDescent="0.25">
      <c r="A2105" s="24" t="str">
        <f t="shared" si="100"/>
        <v/>
      </c>
      <c r="B2105" s="24" t="str">
        <f t="shared" si="98"/>
        <v/>
      </c>
      <c r="C2105" s="24" t="str">
        <f t="shared" si="99"/>
        <v/>
      </c>
      <c r="D2105" s="24">
        <v>2026</v>
      </c>
      <c r="E2105" s="7" t="s">
        <v>2262</v>
      </c>
      <c r="F2105" s="7" t="s">
        <v>2251</v>
      </c>
      <c r="G2105" s="7" t="s">
        <v>37</v>
      </c>
      <c r="H2105" s="7" t="s">
        <v>40</v>
      </c>
      <c r="I2105" s="8">
        <v>0.27300000000000002</v>
      </c>
      <c r="J2105" s="8">
        <v>0.375</v>
      </c>
      <c r="K2105" s="8">
        <v>0.33</v>
      </c>
      <c r="L2105" s="8">
        <v>0.70499999999999996</v>
      </c>
      <c r="M2105" s="7">
        <v>31</v>
      </c>
      <c r="N2105" s="7">
        <v>105</v>
      </c>
      <c r="O2105" s="7">
        <v>88</v>
      </c>
      <c r="P2105" s="7">
        <v>19</v>
      </c>
      <c r="Q2105" s="7">
        <v>24</v>
      </c>
      <c r="R2105" s="7">
        <v>3</v>
      </c>
      <c r="S2105" s="7">
        <v>1</v>
      </c>
      <c r="T2105" s="7">
        <v>0</v>
      </c>
      <c r="U2105" s="7">
        <v>12</v>
      </c>
      <c r="V2105" s="7">
        <v>3</v>
      </c>
      <c r="W2105" s="7">
        <v>12</v>
      </c>
      <c r="X2105" s="7">
        <v>23</v>
      </c>
      <c r="Y2105" s="7">
        <v>10</v>
      </c>
      <c r="Z2105" s="7">
        <v>1</v>
      </c>
      <c r="AA2105"/>
    </row>
    <row r="2106" spans="1:27" x14ac:dyDescent="0.25">
      <c r="A2106" s="24">
        <f t="shared" si="100"/>
        <v>1</v>
      </c>
      <c r="B2106" s="24" t="str">
        <f t="shared" si="98"/>
        <v/>
      </c>
      <c r="C2106" s="24" t="str">
        <f t="shared" si="99"/>
        <v/>
      </c>
      <c r="D2106" s="24">
        <v>2026</v>
      </c>
      <c r="E2106" s="7" t="s">
        <v>2263</v>
      </c>
      <c r="F2106" s="7" t="s">
        <v>2251</v>
      </c>
      <c r="G2106" s="7" t="s">
        <v>29</v>
      </c>
      <c r="H2106" s="7" t="s">
        <v>33</v>
      </c>
      <c r="I2106" s="8">
        <v>0.25</v>
      </c>
      <c r="J2106" s="8">
        <v>0.35099999999999998</v>
      </c>
      <c r="K2106" s="8">
        <v>0.313</v>
      </c>
      <c r="L2106" s="8">
        <v>0.66400000000000003</v>
      </c>
      <c r="M2106" s="7">
        <v>18</v>
      </c>
      <c r="N2106" s="7">
        <v>39</v>
      </c>
      <c r="O2106" s="7">
        <v>32</v>
      </c>
      <c r="P2106" s="7">
        <v>3</v>
      </c>
      <c r="Q2106" s="7">
        <v>8</v>
      </c>
      <c r="R2106" s="7">
        <v>2</v>
      </c>
      <c r="S2106" s="7">
        <v>0</v>
      </c>
      <c r="T2106" s="7">
        <v>0</v>
      </c>
      <c r="U2106" s="7">
        <v>3</v>
      </c>
      <c r="V2106" s="7">
        <v>0</v>
      </c>
      <c r="W2106" s="7">
        <v>5</v>
      </c>
      <c r="X2106" s="7">
        <v>11</v>
      </c>
      <c r="Y2106" s="7">
        <v>0</v>
      </c>
      <c r="Z2106" s="7">
        <v>0</v>
      </c>
      <c r="AA2106"/>
    </row>
    <row r="2107" spans="1:27" x14ac:dyDescent="0.25">
      <c r="A2107" s="24" t="str">
        <f t="shared" si="100"/>
        <v/>
      </c>
      <c r="B2107" s="24" t="str">
        <f t="shared" si="98"/>
        <v/>
      </c>
      <c r="C2107" s="24" t="str">
        <f t="shared" si="99"/>
        <v/>
      </c>
      <c r="D2107" s="24">
        <v>2026</v>
      </c>
      <c r="E2107" s="7" t="s">
        <v>2264</v>
      </c>
      <c r="F2107" s="7" t="s">
        <v>2251</v>
      </c>
      <c r="G2107" s="7" t="s">
        <v>47</v>
      </c>
      <c r="H2107" s="7" t="s">
        <v>35</v>
      </c>
      <c r="I2107" s="8">
        <v>0.23300000000000001</v>
      </c>
      <c r="J2107" s="8">
        <v>0.32400000000000001</v>
      </c>
      <c r="K2107" s="8">
        <v>0.26700000000000002</v>
      </c>
      <c r="L2107" s="8">
        <v>0.59</v>
      </c>
      <c r="M2107" s="7">
        <v>13</v>
      </c>
      <c r="N2107" s="7">
        <v>34</v>
      </c>
      <c r="O2107" s="7">
        <v>30</v>
      </c>
      <c r="P2107" s="7">
        <v>5</v>
      </c>
      <c r="Q2107" s="7">
        <v>7</v>
      </c>
      <c r="R2107" s="7">
        <v>1</v>
      </c>
      <c r="S2107" s="7">
        <v>0</v>
      </c>
      <c r="T2107" s="7">
        <v>0</v>
      </c>
      <c r="U2107" s="7">
        <v>2</v>
      </c>
      <c r="V2107" s="7">
        <v>2</v>
      </c>
      <c r="W2107" s="7">
        <v>2</v>
      </c>
      <c r="X2107" s="7">
        <v>5</v>
      </c>
      <c r="Y2107" s="7">
        <v>0</v>
      </c>
      <c r="Z2107" s="7">
        <v>0</v>
      </c>
      <c r="AA2107"/>
    </row>
    <row r="2108" spans="1:27" x14ac:dyDescent="0.25">
      <c r="A2108" s="24" t="str">
        <f t="shared" si="100"/>
        <v/>
      </c>
      <c r="B2108" s="24" t="str">
        <f t="shared" si="98"/>
        <v/>
      </c>
      <c r="C2108" s="24">
        <f t="shared" si="99"/>
        <v>1</v>
      </c>
      <c r="D2108" s="24">
        <v>2026</v>
      </c>
      <c r="E2108" s="7" t="s">
        <v>2265</v>
      </c>
      <c r="F2108" s="7" t="s">
        <v>2251</v>
      </c>
      <c r="G2108" s="7" t="s">
        <v>37</v>
      </c>
      <c r="H2108" s="7" t="s">
        <v>35</v>
      </c>
      <c r="I2108" s="8">
        <v>0.22</v>
      </c>
      <c r="J2108" s="8">
        <v>0.37</v>
      </c>
      <c r="K2108" s="8">
        <v>0.373</v>
      </c>
      <c r="L2108" s="8">
        <v>0.74299999999999999</v>
      </c>
      <c r="M2108" s="7">
        <v>28</v>
      </c>
      <c r="N2108" s="7">
        <v>73</v>
      </c>
      <c r="O2108" s="7">
        <v>59</v>
      </c>
      <c r="P2108" s="7">
        <v>15</v>
      </c>
      <c r="Q2108" s="7">
        <v>13</v>
      </c>
      <c r="R2108" s="7">
        <v>3</v>
      </c>
      <c r="S2108" s="7">
        <v>0</v>
      </c>
      <c r="T2108" s="7">
        <v>2</v>
      </c>
      <c r="U2108" s="7">
        <v>9</v>
      </c>
      <c r="V2108" s="7">
        <v>0</v>
      </c>
      <c r="W2108" s="7">
        <v>14</v>
      </c>
      <c r="X2108" s="7">
        <v>19</v>
      </c>
      <c r="Y2108" s="7">
        <v>1</v>
      </c>
      <c r="Z2108" s="7">
        <v>0</v>
      </c>
      <c r="AA2108"/>
    </row>
    <row r="2109" spans="1:27" x14ac:dyDescent="0.25">
      <c r="A2109" s="24" t="str">
        <f t="shared" si="100"/>
        <v/>
      </c>
      <c r="B2109" s="24" t="str">
        <f t="shared" si="98"/>
        <v/>
      </c>
      <c r="C2109" s="24" t="str">
        <f t="shared" si="99"/>
        <v/>
      </c>
      <c r="D2109" s="24">
        <v>2026</v>
      </c>
      <c r="E2109" s="7" t="s">
        <v>2266</v>
      </c>
      <c r="F2109" s="7" t="s">
        <v>2251</v>
      </c>
      <c r="G2109" s="7" t="s">
        <v>37</v>
      </c>
      <c r="H2109" s="7" t="s">
        <v>25</v>
      </c>
      <c r="I2109" s="8">
        <v>0.2</v>
      </c>
      <c r="J2109" s="8">
        <v>0.26400000000000001</v>
      </c>
      <c r="K2109" s="8">
        <v>0.246</v>
      </c>
      <c r="L2109" s="8">
        <v>0.51</v>
      </c>
      <c r="M2109" s="7">
        <v>24</v>
      </c>
      <c r="N2109" s="7">
        <v>74</v>
      </c>
      <c r="O2109" s="7">
        <v>65</v>
      </c>
      <c r="P2109" s="7">
        <v>11</v>
      </c>
      <c r="Q2109" s="7">
        <v>13</v>
      </c>
      <c r="R2109" s="7">
        <v>3</v>
      </c>
      <c r="S2109" s="7">
        <v>0</v>
      </c>
      <c r="T2109" s="7">
        <v>0</v>
      </c>
      <c r="U2109" s="7">
        <v>8</v>
      </c>
      <c r="V2109" s="7">
        <v>1</v>
      </c>
      <c r="W2109" s="7">
        <v>5</v>
      </c>
      <c r="X2109" s="7">
        <v>20</v>
      </c>
      <c r="Y2109" s="7">
        <v>0</v>
      </c>
      <c r="Z2109" s="7">
        <v>0</v>
      </c>
      <c r="AA2109"/>
    </row>
    <row r="2110" spans="1:27" x14ac:dyDescent="0.25">
      <c r="A2110" s="24" t="str">
        <f t="shared" si="100"/>
        <v/>
      </c>
      <c r="B2110" s="24" t="str">
        <f t="shared" si="98"/>
        <v/>
      </c>
      <c r="C2110" s="24">
        <f t="shared" si="99"/>
        <v>1</v>
      </c>
      <c r="D2110" s="24">
        <v>2026</v>
      </c>
      <c r="E2110" s="7" t="s">
        <v>2267</v>
      </c>
      <c r="F2110" s="7" t="s">
        <v>2251</v>
      </c>
      <c r="G2110" s="7" t="s">
        <v>37</v>
      </c>
      <c r="H2110" s="7" t="s">
        <v>30</v>
      </c>
      <c r="I2110" s="8">
        <v>0.185</v>
      </c>
      <c r="J2110" s="8">
        <v>0.20699999999999999</v>
      </c>
      <c r="K2110" s="8">
        <v>0.222</v>
      </c>
      <c r="L2110" s="8">
        <v>0.42899999999999999</v>
      </c>
      <c r="M2110" s="7">
        <v>14</v>
      </c>
      <c r="N2110" s="7">
        <v>29</v>
      </c>
      <c r="O2110" s="7">
        <v>27</v>
      </c>
      <c r="P2110" s="7">
        <v>1</v>
      </c>
      <c r="Q2110" s="7">
        <v>5</v>
      </c>
      <c r="R2110" s="7">
        <v>1</v>
      </c>
      <c r="S2110" s="7">
        <v>0</v>
      </c>
      <c r="T2110" s="7">
        <v>0</v>
      </c>
      <c r="U2110" s="7">
        <v>3</v>
      </c>
      <c r="V2110" s="7">
        <v>0</v>
      </c>
      <c r="W2110" s="7">
        <v>1</v>
      </c>
      <c r="X2110" s="7">
        <v>8</v>
      </c>
      <c r="Y2110" s="7">
        <v>0</v>
      </c>
      <c r="Z2110" s="7">
        <v>0</v>
      </c>
      <c r="AA2110"/>
    </row>
    <row r="2111" spans="1:27" x14ac:dyDescent="0.25">
      <c r="A2111" s="24" t="str">
        <f t="shared" si="100"/>
        <v/>
      </c>
      <c r="B2111" s="24" t="str">
        <f t="shared" si="98"/>
        <v/>
      </c>
      <c r="C2111" s="24">
        <f t="shared" si="99"/>
        <v>1</v>
      </c>
      <c r="D2111" s="24">
        <v>2026</v>
      </c>
      <c r="E2111" s="7" t="s">
        <v>2268</v>
      </c>
      <c r="F2111" s="7" t="s">
        <v>2251</v>
      </c>
      <c r="G2111" s="7" t="s">
        <v>37</v>
      </c>
      <c r="H2111" s="7" t="s">
        <v>33</v>
      </c>
      <c r="I2111" s="8">
        <v>9.0999999999999998E-2</v>
      </c>
      <c r="J2111" s="8">
        <v>0.23100000000000001</v>
      </c>
      <c r="K2111" s="8">
        <v>9.0999999999999998E-2</v>
      </c>
      <c r="L2111" s="8">
        <v>0.32200000000000001</v>
      </c>
      <c r="M2111" s="7">
        <v>10</v>
      </c>
      <c r="N2111" s="7">
        <v>13</v>
      </c>
      <c r="O2111" s="7">
        <v>11</v>
      </c>
      <c r="P2111" s="7">
        <v>1</v>
      </c>
      <c r="Q2111" s="7">
        <v>1</v>
      </c>
      <c r="R2111" s="7">
        <v>0</v>
      </c>
      <c r="S2111" s="7">
        <v>0</v>
      </c>
      <c r="T2111" s="7">
        <v>0</v>
      </c>
      <c r="U2111" s="7">
        <v>2</v>
      </c>
      <c r="V2111" s="7">
        <v>1</v>
      </c>
      <c r="W2111" s="7">
        <v>1</v>
      </c>
      <c r="X2111" s="7">
        <v>4</v>
      </c>
      <c r="Y2111" s="7">
        <v>0</v>
      </c>
      <c r="Z2111" s="7">
        <v>0</v>
      </c>
      <c r="AA2111"/>
    </row>
    <row r="2112" spans="1:27" x14ac:dyDescent="0.25">
      <c r="A2112" s="24">
        <f t="shared" si="100"/>
        <v>1</v>
      </c>
      <c r="B2112" s="24" t="str">
        <f t="shared" si="98"/>
        <v/>
      </c>
      <c r="C2112" s="24" t="str">
        <f t="shared" si="99"/>
        <v/>
      </c>
      <c r="D2112" s="24">
        <v>2026</v>
      </c>
      <c r="E2112" s="7" t="s">
        <v>2269</v>
      </c>
      <c r="F2112" s="7" t="s">
        <v>2270</v>
      </c>
      <c r="G2112" s="7" t="s">
        <v>32</v>
      </c>
      <c r="H2112" s="7" t="s">
        <v>27</v>
      </c>
      <c r="I2112" s="8">
        <v>0.313</v>
      </c>
      <c r="J2112" s="8">
        <v>0.42099999999999999</v>
      </c>
      <c r="K2112" s="8">
        <v>0.44</v>
      </c>
      <c r="L2112" s="8">
        <v>0.86099999999999999</v>
      </c>
      <c r="M2112" s="7">
        <v>40</v>
      </c>
      <c r="N2112" s="7">
        <v>184</v>
      </c>
      <c r="O2112" s="7">
        <v>150</v>
      </c>
      <c r="P2112" s="7">
        <v>30</v>
      </c>
      <c r="Q2112" s="7">
        <v>47</v>
      </c>
      <c r="R2112" s="7">
        <v>8</v>
      </c>
      <c r="S2112" s="7">
        <v>1</v>
      </c>
      <c r="T2112" s="7">
        <v>3</v>
      </c>
      <c r="U2112" s="7">
        <v>18</v>
      </c>
      <c r="V2112" s="7">
        <v>5</v>
      </c>
      <c r="W2112" s="7">
        <v>23</v>
      </c>
      <c r="X2112" s="7">
        <v>40</v>
      </c>
      <c r="Y2112" s="7">
        <v>22</v>
      </c>
      <c r="Z2112" s="7">
        <v>3</v>
      </c>
      <c r="AA2112"/>
    </row>
    <row r="2113" spans="1:27" x14ac:dyDescent="0.25">
      <c r="A2113" s="24">
        <f t="shared" si="100"/>
        <v>1</v>
      </c>
      <c r="B2113" s="24" t="str">
        <f t="shared" si="98"/>
        <v/>
      </c>
      <c r="C2113" s="24" t="str">
        <f t="shared" si="99"/>
        <v/>
      </c>
      <c r="D2113" s="24">
        <v>2026</v>
      </c>
      <c r="E2113" s="7" t="s">
        <v>2271</v>
      </c>
      <c r="F2113" s="7" t="s">
        <v>2270</v>
      </c>
      <c r="G2113" s="7" t="s">
        <v>29</v>
      </c>
      <c r="H2113" s="7" t="s">
        <v>44</v>
      </c>
      <c r="I2113" s="8">
        <v>0.30599999999999999</v>
      </c>
      <c r="J2113" s="8">
        <v>0.36699999999999999</v>
      </c>
      <c r="K2113" s="8">
        <v>0.58699999999999997</v>
      </c>
      <c r="L2113" s="8">
        <v>0.95399999999999996</v>
      </c>
      <c r="M2113" s="7">
        <v>52</v>
      </c>
      <c r="N2113" s="7">
        <v>216</v>
      </c>
      <c r="O2113" s="7">
        <v>196</v>
      </c>
      <c r="P2113" s="7">
        <v>40</v>
      </c>
      <c r="Q2113" s="7">
        <v>60</v>
      </c>
      <c r="R2113" s="7">
        <v>14</v>
      </c>
      <c r="S2113" s="7">
        <v>1</v>
      </c>
      <c r="T2113" s="7">
        <v>13</v>
      </c>
      <c r="U2113" s="7">
        <v>43</v>
      </c>
      <c r="V2113" s="7">
        <v>4</v>
      </c>
      <c r="W2113" s="7">
        <v>15</v>
      </c>
      <c r="X2113" s="7">
        <v>60</v>
      </c>
      <c r="Y2113" s="7">
        <v>3</v>
      </c>
      <c r="Z2113" s="7">
        <v>0</v>
      </c>
      <c r="AA2113"/>
    </row>
    <row r="2114" spans="1:27" x14ac:dyDescent="0.25">
      <c r="A2114" s="24" t="str">
        <f t="shared" si="100"/>
        <v/>
      </c>
      <c r="B2114" s="24" t="str">
        <f t="shared" ref="B2114:B2177" si="101">IF(COUNTIFS(Draft_Player,$E2114),COUNTIFS(Draft_Player,$E2114),"")</f>
        <v/>
      </c>
      <c r="C2114" s="24" t="str">
        <f t="shared" ref="C2114:C2177" si="102">IF(COUNTIFS(Transfers_Player,$E2114),COUNTIFS(Transfers_Player,$E2114),"")</f>
        <v/>
      </c>
      <c r="D2114" s="24">
        <v>2026</v>
      </c>
      <c r="E2114" s="7" t="s">
        <v>2272</v>
      </c>
      <c r="F2114" s="7" t="s">
        <v>2270</v>
      </c>
      <c r="G2114" s="7" t="s">
        <v>37</v>
      </c>
      <c r="H2114" s="7" t="s">
        <v>33</v>
      </c>
      <c r="I2114" s="8">
        <v>0.30299999999999999</v>
      </c>
      <c r="J2114" s="8">
        <v>0.38400000000000001</v>
      </c>
      <c r="K2114" s="8">
        <v>0.46899999999999997</v>
      </c>
      <c r="L2114" s="8">
        <v>0.85299999999999998</v>
      </c>
      <c r="M2114" s="7">
        <v>53</v>
      </c>
      <c r="N2114" s="7">
        <v>242</v>
      </c>
      <c r="O2114" s="7">
        <v>211</v>
      </c>
      <c r="P2114" s="7">
        <v>40</v>
      </c>
      <c r="Q2114" s="7">
        <v>64</v>
      </c>
      <c r="R2114" s="7">
        <v>9</v>
      </c>
      <c r="S2114" s="7">
        <v>1</v>
      </c>
      <c r="T2114" s="7">
        <v>8</v>
      </c>
      <c r="U2114" s="7">
        <v>36</v>
      </c>
      <c r="V2114" s="7">
        <v>5</v>
      </c>
      <c r="W2114" s="7">
        <v>24</v>
      </c>
      <c r="X2114" s="7">
        <v>51</v>
      </c>
      <c r="Y2114" s="7">
        <v>20</v>
      </c>
      <c r="Z2114" s="7">
        <v>8</v>
      </c>
      <c r="AA2114"/>
    </row>
    <row r="2115" spans="1:27" x14ac:dyDescent="0.25">
      <c r="A2115" s="24" t="str">
        <f t="shared" ref="A2115:A2178" si="103">IF(OR(G2115="SR", G2115="GR"), 1, "")</f>
        <v/>
      </c>
      <c r="B2115" s="24" t="str">
        <f t="shared" si="101"/>
        <v/>
      </c>
      <c r="C2115" s="24">
        <f t="shared" si="102"/>
        <v>1</v>
      </c>
      <c r="D2115" s="24">
        <v>2026</v>
      </c>
      <c r="E2115" s="7" t="s">
        <v>2273</v>
      </c>
      <c r="F2115" s="7" t="s">
        <v>2270</v>
      </c>
      <c r="G2115" s="7" t="s">
        <v>37</v>
      </c>
      <c r="H2115" s="7" t="s">
        <v>40</v>
      </c>
      <c r="I2115" s="8">
        <v>0.28899999999999998</v>
      </c>
      <c r="J2115" s="8">
        <v>0.379</v>
      </c>
      <c r="K2115" s="8">
        <v>0.32900000000000001</v>
      </c>
      <c r="L2115" s="8">
        <v>0.70799999999999996</v>
      </c>
      <c r="M2115" s="7">
        <v>47</v>
      </c>
      <c r="N2115" s="7">
        <v>177</v>
      </c>
      <c r="O2115" s="7">
        <v>152</v>
      </c>
      <c r="P2115" s="7">
        <v>22</v>
      </c>
      <c r="Q2115" s="7">
        <v>44</v>
      </c>
      <c r="R2115" s="7">
        <v>6</v>
      </c>
      <c r="S2115" s="7">
        <v>0</v>
      </c>
      <c r="T2115" s="7">
        <v>0</v>
      </c>
      <c r="U2115" s="7">
        <v>16</v>
      </c>
      <c r="V2115" s="7">
        <v>6</v>
      </c>
      <c r="W2115" s="7">
        <v>16</v>
      </c>
      <c r="X2115" s="7">
        <v>23</v>
      </c>
      <c r="Y2115" s="7">
        <v>0</v>
      </c>
      <c r="Z2115" s="7">
        <v>1</v>
      </c>
      <c r="AA2115"/>
    </row>
    <row r="2116" spans="1:27" x14ac:dyDescent="0.25">
      <c r="A2116" s="24" t="str">
        <f t="shared" si="103"/>
        <v/>
      </c>
      <c r="B2116" s="24" t="str">
        <f t="shared" si="101"/>
        <v/>
      </c>
      <c r="C2116" s="24" t="str">
        <f t="shared" si="102"/>
        <v/>
      </c>
      <c r="D2116" s="24">
        <v>2026</v>
      </c>
      <c r="E2116" s="7" t="s">
        <v>2274</v>
      </c>
      <c r="F2116" s="7" t="s">
        <v>2270</v>
      </c>
      <c r="G2116" s="7" t="s">
        <v>37</v>
      </c>
      <c r="H2116" s="7" t="s">
        <v>35</v>
      </c>
      <c r="I2116" s="8">
        <v>0.27200000000000002</v>
      </c>
      <c r="J2116" s="8">
        <v>0.36099999999999999</v>
      </c>
      <c r="K2116" s="8">
        <v>0.432</v>
      </c>
      <c r="L2116" s="8">
        <v>0.79300000000000004</v>
      </c>
      <c r="M2116" s="7">
        <v>53</v>
      </c>
      <c r="N2116" s="7">
        <v>245</v>
      </c>
      <c r="O2116" s="7">
        <v>213</v>
      </c>
      <c r="P2116" s="7">
        <v>38</v>
      </c>
      <c r="Q2116" s="7">
        <v>58</v>
      </c>
      <c r="R2116" s="7">
        <v>17</v>
      </c>
      <c r="S2116" s="7">
        <v>1</v>
      </c>
      <c r="T2116" s="7">
        <v>5</v>
      </c>
      <c r="U2116" s="7">
        <v>32</v>
      </c>
      <c r="V2116" s="7">
        <v>2</v>
      </c>
      <c r="W2116" s="7">
        <v>28</v>
      </c>
      <c r="X2116" s="7">
        <v>56</v>
      </c>
      <c r="Y2116" s="7">
        <v>13</v>
      </c>
      <c r="Z2116" s="7">
        <v>4</v>
      </c>
      <c r="AA2116"/>
    </row>
    <row r="2117" spans="1:27" x14ac:dyDescent="0.25">
      <c r="A2117" s="24" t="str">
        <f t="shared" si="103"/>
        <v/>
      </c>
      <c r="B2117" s="24" t="str">
        <f t="shared" si="101"/>
        <v/>
      </c>
      <c r="C2117" s="24" t="str">
        <f t="shared" si="102"/>
        <v/>
      </c>
      <c r="D2117" s="24">
        <v>2026</v>
      </c>
      <c r="E2117" s="7" t="s">
        <v>2275</v>
      </c>
      <c r="F2117" s="7" t="s">
        <v>2270</v>
      </c>
      <c r="G2117" s="7" t="s">
        <v>24</v>
      </c>
      <c r="H2117" s="7" t="s">
        <v>42</v>
      </c>
      <c r="I2117" s="8">
        <v>0.26900000000000002</v>
      </c>
      <c r="J2117" s="8">
        <v>0.35399999999999998</v>
      </c>
      <c r="K2117" s="8">
        <v>0.35899999999999999</v>
      </c>
      <c r="L2117" s="8">
        <v>0.71299999999999997</v>
      </c>
      <c r="M2117" s="7">
        <v>45</v>
      </c>
      <c r="N2117" s="7">
        <v>184</v>
      </c>
      <c r="O2117" s="7">
        <v>156</v>
      </c>
      <c r="P2117" s="7">
        <v>21</v>
      </c>
      <c r="Q2117" s="7">
        <v>42</v>
      </c>
      <c r="R2117" s="7">
        <v>7</v>
      </c>
      <c r="S2117" s="7">
        <v>2</v>
      </c>
      <c r="T2117" s="7">
        <v>1</v>
      </c>
      <c r="U2117" s="7">
        <v>19</v>
      </c>
      <c r="V2117" s="7">
        <v>7</v>
      </c>
      <c r="W2117" s="7">
        <v>15</v>
      </c>
      <c r="X2117" s="7">
        <v>36</v>
      </c>
      <c r="Y2117" s="7">
        <v>1</v>
      </c>
      <c r="Z2117" s="7">
        <v>1</v>
      </c>
      <c r="AA2117"/>
    </row>
    <row r="2118" spans="1:27" x14ac:dyDescent="0.25">
      <c r="A2118" s="24" t="str">
        <f t="shared" si="103"/>
        <v/>
      </c>
      <c r="B2118" s="24" t="str">
        <f t="shared" si="101"/>
        <v/>
      </c>
      <c r="C2118" s="24" t="str">
        <f t="shared" si="102"/>
        <v/>
      </c>
      <c r="D2118" s="24">
        <v>2026</v>
      </c>
      <c r="E2118" s="7" t="s">
        <v>2276</v>
      </c>
      <c r="F2118" s="7" t="s">
        <v>2270</v>
      </c>
      <c r="G2118" s="7" t="s">
        <v>24</v>
      </c>
      <c r="H2118" s="7" t="s">
        <v>25</v>
      </c>
      <c r="I2118" s="8">
        <v>0.23</v>
      </c>
      <c r="J2118" s="8">
        <v>0.39600000000000002</v>
      </c>
      <c r="K2118" s="8">
        <v>0.41199999999999998</v>
      </c>
      <c r="L2118" s="8">
        <v>0.80800000000000005</v>
      </c>
      <c r="M2118" s="7">
        <v>48</v>
      </c>
      <c r="N2118" s="7">
        <v>196</v>
      </c>
      <c r="O2118" s="7">
        <v>148</v>
      </c>
      <c r="P2118" s="7">
        <v>26</v>
      </c>
      <c r="Q2118" s="7">
        <v>34</v>
      </c>
      <c r="R2118" s="7">
        <v>9</v>
      </c>
      <c r="S2118" s="7">
        <v>0</v>
      </c>
      <c r="T2118" s="7">
        <v>6</v>
      </c>
      <c r="U2118" s="7">
        <v>28</v>
      </c>
      <c r="V2118" s="7">
        <v>7</v>
      </c>
      <c r="W2118" s="7">
        <v>35</v>
      </c>
      <c r="X2118" s="7">
        <v>28</v>
      </c>
      <c r="Y2118" s="7">
        <v>2</v>
      </c>
      <c r="Z2118" s="7">
        <v>0</v>
      </c>
      <c r="AA2118"/>
    </row>
    <row r="2119" spans="1:27" x14ac:dyDescent="0.25">
      <c r="A2119" s="24" t="str">
        <f t="shared" si="103"/>
        <v/>
      </c>
      <c r="B2119" s="24" t="str">
        <f t="shared" si="101"/>
        <v/>
      </c>
      <c r="C2119" s="24" t="str">
        <f t="shared" si="102"/>
        <v/>
      </c>
      <c r="D2119" s="24">
        <v>2026</v>
      </c>
      <c r="E2119" s="7" t="s">
        <v>2277</v>
      </c>
      <c r="F2119" s="7" t="s">
        <v>2270</v>
      </c>
      <c r="G2119" s="7" t="s">
        <v>47</v>
      </c>
      <c r="H2119" s="7" t="s">
        <v>33</v>
      </c>
      <c r="I2119" s="8">
        <v>0.29399999999999998</v>
      </c>
      <c r="J2119" s="8">
        <v>0.36</v>
      </c>
      <c r="K2119" s="8">
        <v>0.33600000000000002</v>
      </c>
      <c r="L2119" s="8">
        <v>0.69599999999999995</v>
      </c>
      <c r="M2119" s="7">
        <v>34</v>
      </c>
      <c r="N2119" s="7">
        <v>137</v>
      </c>
      <c r="O2119" s="7">
        <v>119</v>
      </c>
      <c r="P2119" s="7">
        <v>17</v>
      </c>
      <c r="Q2119" s="7">
        <v>35</v>
      </c>
      <c r="R2119" s="7">
        <v>5</v>
      </c>
      <c r="S2119" s="7">
        <v>0</v>
      </c>
      <c r="T2119" s="7">
        <v>0</v>
      </c>
      <c r="U2119" s="7">
        <v>21</v>
      </c>
      <c r="V2119" s="7">
        <v>2</v>
      </c>
      <c r="W2119" s="7">
        <v>12</v>
      </c>
      <c r="X2119" s="7">
        <v>28</v>
      </c>
      <c r="Y2119" s="7">
        <v>0</v>
      </c>
      <c r="Z2119" s="7">
        <v>0</v>
      </c>
      <c r="AA2119"/>
    </row>
    <row r="2120" spans="1:27" x14ac:dyDescent="0.25">
      <c r="A2120" s="24" t="str">
        <f t="shared" si="103"/>
        <v/>
      </c>
      <c r="B2120" s="24" t="str">
        <f t="shared" si="101"/>
        <v/>
      </c>
      <c r="C2120" s="24">
        <f t="shared" si="102"/>
        <v>1</v>
      </c>
      <c r="D2120" s="24">
        <v>2026</v>
      </c>
      <c r="E2120" s="7" t="s">
        <v>2278</v>
      </c>
      <c r="F2120" s="7" t="s">
        <v>2270</v>
      </c>
      <c r="G2120" s="7" t="s">
        <v>24</v>
      </c>
      <c r="H2120" s="7" t="s">
        <v>25</v>
      </c>
      <c r="I2120" s="8">
        <v>0.28599999999999998</v>
      </c>
      <c r="J2120" s="8">
        <v>0.33300000000000002</v>
      </c>
      <c r="K2120" s="8">
        <v>0.28599999999999998</v>
      </c>
      <c r="L2120" s="8">
        <v>0.61899999999999999</v>
      </c>
      <c r="M2120" s="7">
        <v>6</v>
      </c>
      <c r="N2120" s="7">
        <v>15</v>
      </c>
      <c r="O2120" s="7">
        <v>14</v>
      </c>
      <c r="P2120" s="7">
        <v>1</v>
      </c>
      <c r="Q2120" s="7">
        <v>4</v>
      </c>
      <c r="R2120" s="7">
        <v>0</v>
      </c>
      <c r="S2120" s="7">
        <v>0</v>
      </c>
      <c r="T2120" s="7">
        <v>0</v>
      </c>
      <c r="U2120" s="7">
        <v>1</v>
      </c>
      <c r="V2120" s="7">
        <v>0</v>
      </c>
      <c r="W2120" s="7">
        <v>1</v>
      </c>
      <c r="X2120" s="7">
        <v>5</v>
      </c>
      <c r="Y2120" s="7">
        <v>0</v>
      </c>
      <c r="Z2120" s="7">
        <v>0</v>
      </c>
      <c r="AA2120"/>
    </row>
    <row r="2121" spans="1:27" x14ac:dyDescent="0.25">
      <c r="A2121" s="24">
        <f t="shared" si="103"/>
        <v>1</v>
      </c>
      <c r="B2121" s="24" t="str">
        <f t="shared" si="101"/>
        <v/>
      </c>
      <c r="C2121" s="24" t="str">
        <f t="shared" si="102"/>
        <v/>
      </c>
      <c r="D2121" s="24">
        <v>2026</v>
      </c>
      <c r="E2121" s="7" t="s">
        <v>2279</v>
      </c>
      <c r="F2121" s="7" t="s">
        <v>2270</v>
      </c>
      <c r="G2121" s="7" t="s">
        <v>29</v>
      </c>
      <c r="H2121" s="7" t="s">
        <v>25</v>
      </c>
      <c r="I2121" s="8">
        <v>0.247</v>
      </c>
      <c r="J2121" s="8">
        <v>0.36</v>
      </c>
      <c r="K2121" s="8">
        <v>0.433</v>
      </c>
      <c r="L2121" s="8">
        <v>0.79300000000000004</v>
      </c>
      <c r="M2121" s="7">
        <v>32</v>
      </c>
      <c r="N2121" s="7">
        <v>116</v>
      </c>
      <c r="O2121" s="7">
        <v>97</v>
      </c>
      <c r="P2121" s="7">
        <v>20</v>
      </c>
      <c r="Q2121" s="7">
        <v>24</v>
      </c>
      <c r="R2121" s="7">
        <v>9</v>
      </c>
      <c r="S2121" s="7">
        <v>0</v>
      </c>
      <c r="T2121" s="7">
        <v>3</v>
      </c>
      <c r="U2121" s="7">
        <v>14</v>
      </c>
      <c r="V2121" s="7">
        <v>2</v>
      </c>
      <c r="W2121" s="7">
        <v>15</v>
      </c>
      <c r="X2121" s="7">
        <v>45</v>
      </c>
      <c r="Y2121" s="7">
        <v>0</v>
      </c>
      <c r="Z2121" s="7">
        <v>0</v>
      </c>
      <c r="AA2121"/>
    </row>
    <row r="2122" spans="1:27" x14ac:dyDescent="0.25">
      <c r="A2122" s="24" t="str">
        <f t="shared" si="103"/>
        <v/>
      </c>
      <c r="B2122" s="24" t="str">
        <f t="shared" si="101"/>
        <v/>
      </c>
      <c r="C2122" s="24">
        <f t="shared" si="102"/>
        <v>1</v>
      </c>
      <c r="D2122" s="24">
        <v>2026</v>
      </c>
      <c r="E2122" s="7" t="s">
        <v>2280</v>
      </c>
      <c r="F2122" s="7" t="s">
        <v>2270</v>
      </c>
      <c r="G2122" s="7" t="s">
        <v>47</v>
      </c>
      <c r="H2122" s="7" t="s">
        <v>42</v>
      </c>
      <c r="I2122" s="8">
        <v>0.24299999999999999</v>
      </c>
      <c r="J2122" s="8">
        <v>0.32800000000000001</v>
      </c>
      <c r="K2122" s="8">
        <v>0.379</v>
      </c>
      <c r="L2122" s="8">
        <v>0.70599999999999996</v>
      </c>
      <c r="M2122" s="7">
        <v>33</v>
      </c>
      <c r="N2122" s="7">
        <v>116</v>
      </c>
      <c r="O2122" s="7">
        <v>103</v>
      </c>
      <c r="P2122" s="7">
        <v>15</v>
      </c>
      <c r="Q2122" s="7">
        <v>25</v>
      </c>
      <c r="R2122" s="7">
        <v>4</v>
      </c>
      <c r="S2122" s="7">
        <v>2</v>
      </c>
      <c r="T2122" s="7">
        <v>2</v>
      </c>
      <c r="U2122" s="7">
        <v>14</v>
      </c>
      <c r="V2122" s="7">
        <v>1</v>
      </c>
      <c r="W2122" s="7">
        <v>12</v>
      </c>
      <c r="X2122" s="7">
        <v>36</v>
      </c>
      <c r="Y2122" s="7">
        <v>1</v>
      </c>
      <c r="Z2122" s="7">
        <v>0</v>
      </c>
      <c r="AA2122"/>
    </row>
    <row r="2123" spans="1:27" x14ac:dyDescent="0.25">
      <c r="A2123" s="24">
        <f t="shared" si="103"/>
        <v>1</v>
      </c>
      <c r="B2123" s="24" t="str">
        <f t="shared" si="101"/>
        <v/>
      </c>
      <c r="C2123" s="24" t="str">
        <f t="shared" si="102"/>
        <v/>
      </c>
      <c r="D2123" s="24">
        <v>2026</v>
      </c>
      <c r="E2123" s="7" t="s">
        <v>2281</v>
      </c>
      <c r="F2123" s="7" t="s">
        <v>2270</v>
      </c>
      <c r="G2123" s="7" t="s">
        <v>29</v>
      </c>
      <c r="H2123" s="7" t="s">
        <v>44</v>
      </c>
      <c r="I2123" s="8">
        <v>0.216</v>
      </c>
      <c r="J2123" s="8">
        <v>0.30599999999999999</v>
      </c>
      <c r="K2123" s="8">
        <v>0.44</v>
      </c>
      <c r="L2123" s="8">
        <v>0.746</v>
      </c>
      <c r="M2123" s="7">
        <v>39</v>
      </c>
      <c r="N2123" s="7">
        <v>145</v>
      </c>
      <c r="O2123" s="7">
        <v>125</v>
      </c>
      <c r="P2123" s="7">
        <v>18</v>
      </c>
      <c r="Q2123" s="7">
        <v>27</v>
      </c>
      <c r="R2123" s="7">
        <v>4</v>
      </c>
      <c r="S2123" s="7">
        <v>0</v>
      </c>
      <c r="T2123" s="7">
        <v>8</v>
      </c>
      <c r="U2123" s="7">
        <v>29</v>
      </c>
      <c r="V2123" s="7">
        <v>5</v>
      </c>
      <c r="W2123" s="7">
        <v>12</v>
      </c>
      <c r="X2123" s="7">
        <v>45</v>
      </c>
      <c r="Y2123" s="7">
        <v>0</v>
      </c>
      <c r="Z2123" s="7">
        <v>0</v>
      </c>
      <c r="AA2123"/>
    </row>
    <row r="2124" spans="1:27" x14ac:dyDescent="0.25">
      <c r="A2124" s="24">
        <f t="shared" si="103"/>
        <v>1</v>
      </c>
      <c r="B2124" s="24" t="str">
        <f t="shared" si="101"/>
        <v/>
      </c>
      <c r="C2124" s="24" t="str">
        <f t="shared" si="102"/>
        <v/>
      </c>
      <c r="D2124" s="24">
        <v>2026</v>
      </c>
      <c r="E2124" s="7" t="s">
        <v>2282</v>
      </c>
      <c r="F2124" s="7" t="s">
        <v>2270</v>
      </c>
      <c r="G2124" s="7" t="s">
        <v>29</v>
      </c>
      <c r="H2124" s="7" t="s">
        <v>30</v>
      </c>
      <c r="I2124" s="8">
        <v>0.188</v>
      </c>
      <c r="J2124" s="8">
        <v>0.27800000000000002</v>
      </c>
      <c r="K2124" s="8">
        <v>0.375</v>
      </c>
      <c r="L2124" s="8">
        <v>0.65300000000000002</v>
      </c>
      <c r="M2124" s="7">
        <v>6</v>
      </c>
      <c r="N2124" s="7">
        <v>18</v>
      </c>
      <c r="O2124" s="7">
        <v>16</v>
      </c>
      <c r="P2124" s="7">
        <v>5</v>
      </c>
      <c r="Q2124" s="7">
        <v>3</v>
      </c>
      <c r="R2124" s="7">
        <v>0</v>
      </c>
      <c r="S2124" s="7">
        <v>0</v>
      </c>
      <c r="T2124" s="7">
        <v>1</v>
      </c>
      <c r="U2124" s="7">
        <v>4</v>
      </c>
      <c r="V2124" s="7">
        <v>0</v>
      </c>
      <c r="W2124" s="7">
        <v>2</v>
      </c>
      <c r="X2124" s="7">
        <v>4</v>
      </c>
      <c r="Y2124" s="7">
        <v>1</v>
      </c>
      <c r="Z2124" s="7">
        <v>1</v>
      </c>
      <c r="AA2124"/>
    </row>
    <row r="2125" spans="1:27" x14ac:dyDescent="0.25">
      <c r="A2125" s="24" t="str">
        <f t="shared" si="103"/>
        <v/>
      </c>
      <c r="B2125" s="24" t="str">
        <f t="shared" si="101"/>
        <v/>
      </c>
      <c r="C2125" s="24" t="str">
        <f t="shared" si="102"/>
        <v/>
      </c>
      <c r="D2125" s="24">
        <v>2026</v>
      </c>
      <c r="E2125" s="7" t="s">
        <v>2283</v>
      </c>
      <c r="F2125" s="7" t="s">
        <v>2270</v>
      </c>
      <c r="G2125" s="7" t="s">
        <v>24</v>
      </c>
      <c r="H2125" s="7" t="s">
        <v>38</v>
      </c>
      <c r="I2125" s="8">
        <v>0.15</v>
      </c>
      <c r="J2125" s="8">
        <v>0.19</v>
      </c>
      <c r="K2125" s="8">
        <v>0.35</v>
      </c>
      <c r="L2125" s="8">
        <v>0.54</v>
      </c>
      <c r="M2125" s="7">
        <v>14</v>
      </c>
      <c r="N2125" s="7">
        <v>43</v>
      </c>
      <c r="O2125" s="7">
        <v>40</v>
      </c>
      <c r="P2125" s="7">
        <v>4</v>
      </c>
      <c r="Q2125" s="7">
        <v>6</v>
      </c>
      <c r="R2125" s="7">
        <v>0</v>
      </c>
      <c r="S2125" s="7">
        <v>1</v>
      </c>
      <c r="T2125" s="7">
        <v>2</v>
      </c>
      <c r="U2125" s="7">
        <v>4</v>
      </c>
      <c r="V2125" s="7">
        <v>0</v>
      </c>
      <c r="W2125" s="7">
        <v>2</v>
      </c>
      <c r="X2125" s="7">
        <v>20</v>
      </c>
      <c r="Y2125" s="7">
        <v>0</v>
      </c>
      <c r="Z2125" s="7">
        <v>0</v>
      </c>
      <c r="AA2125"/>
    </row>
    <row r="2126" spans="1:27" x14ac:dyDescent="0.25">
      <c r="A2126" s="24" t="str">
        <f t="shared" si="103"/>
        <v/>
      </c>
      <c r="B2126" s="24" t="str">
        <f t="shared" si="101"/>
        <v/>
      </c>
      <c r="C2126" s="24" t="str">
        <f t="shared" si="102"/>
        <v/>
      </c>
      <c r="D2126" s="24">
        <v>2026</v>
      </c>
      <c r="E2126" s="7" t="s">
        <v>2284</v>
      </c>
      <c r="F2126" s="7" t="s">
        <v>2270</v>
      </c>
      <c r="G2126" s="7" t="s">
        <v>47</v>
      </c>
      <c r="H2126" s="7" t="s">
        <v>27</v>
      </c>
      <c r="I2126" s="8">
        <v>0.121</v>
      </c>
      <c r="J2126" s="8">
        <v>0.25600000000000001</v>
      </c>
      <c r="K2126" s="8">
        <v>0.24199999999999999</v>
      </c>
      <c r="L2126" s="8">
        <v>0.499</v>
      </c>
      <c r="M2126" s="7">
        <v>14</v>
      </c>
      <c r="N2126" s="7">
        <v>40</v>
      </c>
      <c r="O2126" s="7">
        <v>33</v>
      </c>
      <c r="P2126" s="7">
        <v>9</v>
      </c>
      <c r="Q2126" s="7">
        <v>4</v>
      </c>
      <c r="R2126" s="7">
        <v>1</v>
      </c>
      <c r="S2126" s="7">
        <v>0</v>
      </c>
      <c r="T2126" s="7">
        <v>1</v>
      </c>
      <c r="U2126" s="7">
        <v>4</v>
      </c>
      <c r="V2126" s="7">
        <v>1</v>
      </c>
      <c r="W2126" s="7">
        <v>5</v>
      </c>
      <c r="X2126" s="7">
        <v>10</v>
      </c>
      <c r="Y2126" s="7">
        <v>1</v>
      </c>
      <c r="Z2126" s="7">
        <v>1</v>
      </c>
      <c r="AA2126"/>
    </row>
    <row r="2127" spans="1:27" x14ac:dyDescent="0.25">
      <c r="A2127" s="24" t="str">
        <f t="shared" si="103"/>
        <v/>
      </c>
      <c r="B2127" s="24" t="str">
        <f t="shared" si="101"/>
        <v/>
      </c>
      <c r="C2127" s="24">
        <f t="shared" si="102"/>
        <v>1</v>
      </c>
      <c r="D2127" s="24">
        <v>2026</v>
      </c>
      <c r="E2127" s="7" t="s">
        <v>2285</v>
      </c>
      <c r="F2127" s="7" t="s">
        <v>2270</v>
      </c>
      <c r="G2127" s="7" t="s">
        <v>24</v>
      </c>
      <c r="H2127" s="7" t="s">
        <v>38</v>
      </c>
      <c r="I2127" s="8">
        <v>0</v>
      </c>
      <c r="J2127" s="8">
        <v>0.2</v>
      </c>
      <c r="K2127" s="8">
        <v>0</v>
      </c>
      <c r="L2127" s="8">
        <v>0.2</v>
      </c>
      <c r="M2127" s="7">
        <v>2</v>
      </c>
      <c r="N2127" s="7">
        <v>5</v>
      </c>
      <c r="O2127" s="7">
        <v>4</v>
      </c>
      <c r="P2127" s="7">
        <v>0</v>
      </c>
      <c r="Q2127" s="7">
        <v>0</v>
      </c>
      <c r="R2127" s="7">
        <v>0</v>
      </c>
      <c r="S2127" s="7">
        <v>0</v>
      </c>
      <c r="T2127" s="7">
        <v>0</v>
      </c>
      <c r="U2127" s="7">
        <v>0</v>
      </c>
      <c r="V2127" s="7">
        <v>1</v>
      </c>
      <c r="W2127" s="7">
        <v>0</v>
      </c>
      <c r="X2127" s="7">
        <v>2</v>
      </c>
      <c r="Y2127" s="7">
        <v>0</v>
      </c>
      <c r="Z2127" s="7">
        <v>0</v>
      </c>
      <c r="AA2127"/>
    </row>
    <row r="2128" spans="1:27" x14ac:dyDescent="0.25">
      <c r="A2128" s="24" t="str">
        <f t="shared" si="103"/>
        <v/>
      </c>
      <c r="B2128" s="24" t="str">
        <f t="shared" si="101"/>
        <v/>
      </c>
      <c r="C2128" s="24" t="str">
        <f t="shared" si="102"/>
        <v/>
      </c>
      <c r="D2128" s="24">
        <v>2026</v>
      </c>
      <c r="E2128" s="7" t="s">
        <v>2286</v>
      </c>
      <c r="F2128" s="7" t="s">
        <v>2287</v>
      </c>
      <c r="G2128" s="7" t="s">
        <v>37</v>
      </c>
      <c r="H2128" s="7" t="s">
        <v>33</v>
      </c>
      <c r="I2128" s="8">
        <v>0.311</v>
      </c>
      <c r="J2128" s="8">
        <v>0.41499999999999998</v>
      </c>
      <c r="K2128" s="8">
        <v>0.53300000000000003</v>
      </c>
      <c r="L2128" s="8">
        <v>0.94799999999999995</v>
      </c>
      <c r="M2128" s="7">
        <v>46</v>
      </c>
      <c r="N2128" s="7">
        <v>213</v>
      </c>
      <c r="O2128" s="7">
        <v>180</v>
      </c>
      <c r="P2128" s="7">
        <v>35</v>
      </c>
      <c r="Q2128" s="7">
        <v>56</v>
      </c>
      <c r="R2128" s="7">
        <v>11</v>
      </c>
      <c r="S2128" s="7">
        <v>1</v>
      </c>
      <c r="T2128" s="7">
        <v>9</v>
      </c>
      <c r="U2128" s="7">
        <v>35</v>
      </c>
      <c r="V2128" s="7">
        <v>4</v>
      </c>
      <c r="W2128" s="7">
        <v>28</v>
      </c>
      <c r="X2128" s="7">
        <v>21</v>
      </c>
      <c r="Y2128" s="7">
        <v>4</v>
      </c>
      <c r="Z2128" s="7">
        <v>2</v>
      </c>
      <c r="AA2128"/>
    </row>
    <row r="2129" spans="1:27" x14ac:dyDescent="0.25">
      <c r="A2129" s="24">
        <f t="shared" si="103"/>
        <v>1</v>
      </c>
      <c r="B2129" s="24" t="str">
        <f t="shared" si="101"/>
        <v/>
      </c>
      <c r="C2129" s="24" t="str">
        <f t="shared" si="102"/>
        <v/>
      </c>
      <c r="D2129" s="24">
        <v>2026</v>
      </c>
      <c r="E2129" s="7" t="s">
        <v>2288</v>
      </c>
      <c r="F2129" s="7" t="s">
        <v>2287</v>
      </c>
      <c r="G2129" s="7" t="s">
        <v>29</v>
      </c>
      <c r="H2129" s="7" t="s">
        <v>27</v>
      </c>
      <c r="I2129" s="8">
        <v>0.311</v>
      </c>
      <c r="J2129" s="8">
        <v>0.41199999999999998</v>
      </c>
      <c r="K2129" s="8">
        <v>0.45100000000000001</v>
      </c>
      <c r="L2129" s="8">
        <v>0.86299999999999999</v>
      </c>
      <c r="M2129" s="7">
        <v>57</v>
      </c>
      <c r="N2129" s="7">
        <v>256</v>
      </c>
      <c r="O2129" s="7">
        <v>206</v>
      </c>
      <c r="P2129" s="7">
        <v>43</v>
      </c>
      <c r="Q2129" s="7">
        <v>64</v>
      </c>
      <c r="R2129" s="7">
        <v>14</v>
      </c>
      <c r="S2129" s="7">
        <v>3</v>
      </c>
      <c r="T2129" s="7">
        <v>3</v>
      </c>
      <c r="U2129" s="7">
        <v>20</v>
      </c>
      <c r="V2129" s="7">
        <v>18</v>
      </c>
      <c r="W2129" s="7">
        <v>18</v>
      </c>
      <c r="X2129" s="7">
        <v>51</v>
      </c>
      <c r="Y2129" s="7">
        <v>27</v>
      </c>
      <c r="Z2129" s="7">
        <v>9</v>
      </c>
      <c r="AA2129"/>
    </row>
    <row r="2130" spans="1:27" x14ac:dyDescent="0.25">
      <c r="A2130" s="24" t="str">
        <f t="shared" si="103"/>
        <v/>
      </c>
      <c r="B2130" s="24" t="str">
        <f t="shared" si="101"/>
        <v/>
      </c>
      <c r="C2130" s="24" t="str">
        <f t="shared" si="102"/>
        <v/>
      </c>
      <c r="D2130" s="24">
        <v>2026</v>
      </c>
      <c r="E2130" s="7" t="s">
        <v>2289</v>
      </c>
      <c r="F2130" s="7" t="s">
        <v>2287</v>
      </c>
      <c r="G2130" s="7" t="s">
        <v>37</v>
      </c>
      <c r="H2130" s="7" t="s">
        <v>30</v>
      </c>
      <c r="I2130" s="8">
        <v>0.28299999999999997</v>
      </c>
      <c r="J2130" s="8">
        <v>0.36899999999999999</v>
      </c>
      <c r="K2130" s="8">
        <v>0.38700000000000001</v>
      </c>
      <c r="L2130" s="8">
        <v>0.75700000000000001</v>
      </c>
      <c r="M2130" s="7">
        <v>53</v>
      </c>
      <c r="N2130" s="7">
        <v>224</v>
      </c>
      <c r="O2130" s="7">
        <v>191</v>
      </c>
      <c r="P2130" s="7">
        <v>31</v>
      </c>
      <c r="Q2130" s="7">
        <v>54</v>
      </c>
      <c r="R2130" s="7">
        <v>7</v>
      </c>
      <c r="S2130" s="7">
        <v>2</v>
      </c>
      <c r="T2130" s="7">
        <v>3</v>
      </c>
      <c r="U2130" s="7">
        <v>26</v>
      </c>
      <c r="V2130" s="7">
        <v>2</v>
      </c>
      <c r="W2130" s="7">
        <v>26</v>
      </c>
      <c r="X2130" s="7">
        <v>50</v>
      </c>
      <c r="Y2130" s="7">
        <v>20</v>
      </c>
      <c r="Z2130" s="7">
        <v>7</v>
      </c>
      <c r="AA2130"/>
    </row>
    <row r="2131" spans="1:27" x14ac:dyDescent="0.25">
      <c r="A2131" s="24" t="str">
        <f t="shared" si="103"/>
        <v/>
      </c>
      <c r="B2131" s="24" t="str">
        <f t="shared" si="101"/>
        <v/>
      </c>
      <c r="C2131" s="24" t="str">
        <f t="shared" si="102"/>
        <v/>
      </c>
      <c r="D2131" s="24">
        <v>2026</v>
      </c>
      <c r="E2131" s="7" t="s">
        <v>2290</v>
      </c>
      <c r="F2131" s="7" t="s">
        <v>2287</v>
      </c>
      <c r="G2131" s="7" t="s">
        <v>47</v>
      </c>
      <c r="H2131" s="7" t="s">
        <v>25</v>
      </c>
      <c r="I2131" s="8">
        <v>0.26100000000000001</v>
      </c>
      <c r="J2131" s="8">
        <v>0.42</v>
      </c>
      <c r="K2131" s="8">
        <v>0.48599999999999999</v>
      </c>
      <c r="L2131" s="8">
        <v>0.90500000000000003</v>
      </c>
      <c r="M2131" s="7">
        <v>47</v>
      </c>
      <c r="N2131" s="7">
        <v>183</v>
      </c>
      <c r="O2131" s="7">
        <v>138</v>
      </c>
      <c r="P2131" s="7">
        <v>28</v>
      </c>
      <c r="Q2131" s="7">
        <v>36</v>
      </c>
      <c r="R2131" s="7">
        <v>7</v>
      </c>
      <c r="S2131" s="7">
        <v>0</v>
      </c>
      <c r="T2131" s="7">
        <v>8</v>
      </c>
      <c r="U2131" s="7">
        <v>39</v>
      </c>
      <c r="V2131" s="7">
        <v>3</v>
      </c>
      <c r="W2131" s="7">
        <v>37</v>
      </c>
      <c r="X2131" s="7">
        <v>43</v>
      </c>
      <c r="Y2131" s="7">
        <v>3</v>
      </c>
      <c r="Z2131" s="7">
        <v>2</v>
      </c>
      <c r="AA2131"/>
    </row>
    <row r="2132" spans="1:27" x14ac:dyDescent="0.25">
      <c r="A2132" s="24" t="str">
        <f t="shared" si="103"/>
        <v/>
      </c>
      <c r="B2132" s="24" t="str">
        <f t="shared" si="101"/>
        <v/>
      </c>
      <c r="C2132" s="24" t="str">
        <f t="shared" si="102"/>
        <v/>
      </c>
      <c r="D2132" s="24">
        <v>2026</v>
      </c>
      <c r="E2132" s="7" t="s">
        <v>2291</v>
      </c>
      <c r="F2132" s="7" t="s">
        <v>2287</v>
      </c>
      <c r="G2132" s="7" t="s">
        <v>47</v>
      </c>
      <c r="H2132" s="7" t="s">
        <v>44</v>
      </c>
      <c r="I2132" s="8">
        <v>0.26</v>
      </c>
      <c r="J2132" s="8">
        <v>0.39400000000000002</v>
      </c>
      <c r="K2132" s="8">
        <v>0.41299999999999998</v>
      </c>
      <c r="L2132" s="8">
        <v>0.80700000000000005</v>
      </c>
      <c r="M2132" s="7">
        <v>58</v>
      </c>
      <c r="N2132" s="7">
        <v>259</v>
      </c>
      <c r="O2132" s="7">
        <v>208</v>
      </c>
      <c r="P2132" s="7">
        <v>38</v>
      </c>
      <c r="Q2132" s="7">
        <v>54</v>
      </c>
      <c r="R2132" s="7">
        <v>11</v>
      </c>
      <c r="S2132" s="7">
        <v>0</v>
      </c>
      <c r="T2132" s="7">
        <v>7</v>
      </c>
      <c r="U2132" s="7">
        <v>36</v>
      </c>
      <c r="V2132" s="7">
        <v>5</v>
      </c>
      <c r="W2132" s="7">
        <v>43</v>
      </c>
      <c r="X2132" s="7">
        <v>61</v>
      </c>
      <c r="Y2132" s="7">
        <v>4</v>
      </c>
      <c r="Z2132" s="7">
        <v>2</v>
      </c>
      <c r="AA2132"/>
    </row>
    <row r="2133" spans="1:27" x14ac:dyDescent="0.25">
      <c r="A2133" s="24" t="str">
        <f t="shared" si="103"/>
        <v/>
      </c>
      <c r="B2133" s="24" t="str">
        <f t="shared" si="101"/>
        <v/>
      </c>
      <c r="C2133" s="24">
        <f t="shared" si="102"/>
        <v>1</v>
      </c>
      <c r="D2133" s="24">
        <v>2026</v>
      </c>
      <c r="E2133" s="7" t="s">
        <v>2292</v>
      </c>
      <c r="F2133" s="7" t="s">
        <v>2287</v>
      </c>
      <c r="G2133" s="7" t="s">
        <v>37</v>
      </c>
      <c r="H2133" s="7" t="s">
        <v>42</v>
      </c>
      <c r="I2133" s="8">
        <v>0.23200000000000001</v>
      </c>
      <c r="J2133" s="8">
        <v>0.34</v>
      </c>
      <c r="K2133" s="8">
        <v>0.28799999999999998</v>
      </c>
      <c r="L2133" s="8">
        <v>0.628</v>
      </c>
      <c r="M2133" s="7">
        <v>56</v>
      </c>
      <c r="N2133" s="7">
        <v>216</v>
      </c>
      <c r="O2133" s="7">
        <v>177</v>
      </c>
      <c r="P2133" s="7">
        <v>31</v>
      </c>
      <c r="Q2133" s="7">
        <v>41</v>
      </c>
      <c r="R2133" s="7">
        <v>6</v>
      </c>
      <c r="S2133" s="7">
        <v>2</v>
      </c>
      <c r="T2133" s="7">
        <v>0</v>
      </c>
      <c r="U2133" s="7">
        <v>18</v>
      </c>
      <c r="V2133" s="7">
        <v>1</v>
      </c>
      <c r="W2133" s="7">
        <v>30</v>
      </c>
      <c r="X2133" s="7">
        <v>56</v>
      </c>
      <c r="Y2133" s="7">
        <v>20</v>
      </c>
      <c r="Z2133" s="7">
        <v>3</v>
      </c>
      <c r="AA2133"/>
    </row>
    <row r="2134" spans="1:27" x14ac:dyDescent="0.25">
      <c r="A2134" s="24" t="str">
        <f t="shared" si="103"/>
        <v/>
      </c>
      <c r="B2134" s="24" t="str">
        <f t="shared" si="101"/>
        <v/>
      </c>
      <c r="C2134" s="24" t="str">
        <f t="shared" si="102"/>
        <v/>
      </c>
      <c r="D2134" s="24">
        <v>2026</v>
      </c>
      <c r="E2134" s="7" t="s">
        <v>2293</v>
      </c>
      <c r="F2134" s="7" t="s">
        <v>2287</v>
      </c>
      <c r="G2134" s="7" t="s">
        <v>37</v>
      </c>
      <c r="H2134" s="7" t="s">
        <v>40</v>
      </c>
      <c r="I2134" s="8">
        <v>0.23100000000000001</v>
      </c>
      <c r="J2134" s="8">
        <v>0.35799999999999998</v>
      </c>
      <c r="K2134" s="8">
        <v>0.38700000000000001</v>
      </c>
      <c r="L2134" s="8">
        <v>0.745</v>
      </c>
      <c r="M2134" s="7">
        <v>58</v>
      </c>
      <c r="N2134" s="7">
        <v>257</v>
      </c>
      <c r="O2134" s="7">
        <v>212</v>
      </c>
      <c r="P2134" s="7">
        <v>45</v>
      </c>
      <c r="Q2134" s="7">
        <v>49</v>
      </c>
      <c r="R2134" s="7">
        <v>9</v>
      </c>
      <c r="S2134" s="7">
        <v>0</v>
      </c>
      <c r="T2134" s="7">
        <v>8</v>
      </c>
      <c r="U2134" s="7">
        <v>33</v>
      </c>
      <c r="V2134" s="7">
        <v>3</v>
      </c>
      <c r="W2134" s="7">
        <v>40</v>
      </c>
      <c r="X2134" s="7">
        <v>72</v>
      </c>
      <c r="Y2134" s="7">
        <v>24</v>
      </c>
      <c r="Z2134" s="7">
        <v>6</v>
      </c>
      <c r="AA2134"/>
    </row>
    <row r="2135" spans="1:27" x14ac:dyDescent="0.25">
      <c r="A2135" s="24" t="str">
        <f t="shared" si="103"/>
        <v/>
      </c>
      <c r="B2135" s="24" t="str">
        <f t="shared" si="101"/>
        <v/>
      </c>
      <c r="C2135" s="24" t="str">
        <f t="shared" si="102"/>
        <v/>
      </c>
      <c r="D2135" s="24">
        <v>2026</v>
      </c>
      <c r="E2135" s="7" t="s">
        <v>2294</v>
      </c>
      <c r="F2135" s="7" t="s">
        <v>2287</v>
      </c>
      <c r="G2135" s="7" t="s">
        <v>37</v>
      </c>
      <c r="H2135" s="7" t="s">
        <v>38</v>
      </c>
      <c r="I2135" s="8">
        <v>0.252</v>
      </c>
      <c r="J2135" s="8">
        <v>0.35299999999999998</v>
      </c>
      <c r="K2135" s="8">
        <v>0.47299999999999998</v>
      </c>
      <c r="L2135" s="8">
        <v>0.82599999999999996</v>
      </c>
      <c r="M2135" s="7">
        <v>38</v>
      </c>
      <c r="N2135" s="7">
        <v>153</v>
      </c>
      <c r="O2135" s="7">
        <v>131</v>
      </c>
      <c r="P2135" s="7">
        <v>22</v>
      </c>
      <c r="Q2135" s="7">
        <v>33</v>
      </c>
      <c r="R2135" s="7">
        <v>7</v>
      </c>
      <c r="S2135" s="7">
        <v>2</v>
      </c>
      <c r="T2135" s="7">
        <v>6</v>
      </c>
      <c r="U2135" s="7">
        <v>25</v>
      </c>
      <c r="V2135" s="7">
        <v>5</v>
      </c>
      <c r="W2135" s="7">
        <v>16</v>
      </c>
      <c r="X2135" s="7">
        <v>49</v>
      </c>
      <c r="Y2135" s="7">
        <v>3</v>
      </c>
      <c r="Z2135" s="7">
        <v>0</v>
      </c>
      <c r="AA2135"/>
    </row>
    <row r="2136" spans="1:27" x14ac:dyDescent="0.25">
      <c r="A2136" s="24" t="str">
        <f t="shared" si="103"/>
        <v/>
      </c>
      <c r="B2136" s="24" t="str">
        <f t="shared" si="101"/>
        <v/>
      </c>
      <c r="C2136" s="24">
        <f t="shared" si="102"/>
        <v>1</v>
      </c>
      <c r="D2136" s="24">
        <v>2026</v>
      </c>
      <c r="E2136" s="7" t="s">
        <v>2295</v>
      </c>
      <c r="F2136" s="7" t="s">
        <v>2287</v>
      </c>
      <c r="G2136" s="7" t="s">
        <v>24</v>
      </c>
      <c r="H2136" s="7" t="s">
        <v>38</v>
      </c>
      <c r="I2136" s="8">
        <v>0.23499999999999999</v>
      </c>
      <c r="J2136" s="8">
        <v>0.23499999999999999</v>
      </c>
      <c r="K2136" s="8">
        <v>0.47099999999999997</v>
      </c>
      <c r="L2136" s="8">
        <v>0.70599999999999996</v>
      </c>
      <c r="M2136" s="7">
        <v>8</v>
      </c>
      <c r="N2136" s="7">
        <v>17</v>
      </c>
      <c r="O2136" s="7">
        <v>17</v>
      </c>
      <c r="P2136" s="7">
        <v>3</v>
      </c>
      <c r="Q2136" s="7">
        <v>4</v>
      </c>
      <c r="R2136" s="7">
        <v>1</v>
      </c>
      <c r="S2136" s="7">
        <v>0</v>
      </c>
      <c r="T2136" s="7">
        <v>1</v>
      </c>
      <c r="U2136" s="7">
        <v>4</v>
      </c>
      <c r="V2136" s="7">
        <v>0</v>
      </c>
      <c r="W2136" s="7">
        <v>0</v>
      </c>
      <c r="X2136" s="7">
        <v>8</v>
      </c>
      <c r="Y2136" s="7">
        <v>0</v>
      </c>
      <c r="Z2136" s="7">
        <v>0</v>
      </c>
      <c r="AA2136"/>
    </row>
    <row r="2137" spans="1:27" x14ac:dyDescent="0.25">
      <c r="A2137" s="24" t="str">
        <f t="shared" si="103"/>
        <v/>
      </c>
      <c r="B2137" s="24" t="str">
        <f t="shared" si="101"/>
        <v/>
      </c>
      <c r="C2137" s="24" t="str">
        <f t="shared" si="102"/>
        <v/>
      </c>
      <c r="D2137" s="24">
        <v>2026</v>
      </c>
      <c r="E2137" s="7" t="s">
        <v>2296</v>
      </c>
      <c r="F2137" s="7" t="s">
        <v>2287</v>
      </c>
      <c r="G2137" s="7" t="s">
        <v>47</v>
      </c>
      <c r="H2137" s="7" t="s">
        <v>30</v>
      </c>
      <c r="I2137" s="8">
        <v>0.22900000000000001</v>
      </c>
      <c r="J2137" s="8">
        <v>0.35399999999999998</v>
      </c>
      <c r="K2137" s="8">
        <v>0.373</v>
      </c>
      <c r="L2137" s="8">
        <v>0.72699999999999998</v>
      </c>
      <c r="M2137" s="7">
        <v>29</v>
      </c>
      <c r="N2137" s="7">
        <v>99</v>
      </c>
      <c r="O2137" s="7">
        <v>83</v>
      </c>
      <c r="P2137" s="7">
        <v>18</v>
      </c>
      <c r="Q2137" s="7">
        <v>19</v>
      </c>
      <c r="R2137" s="7">
        <v>2</v>
      </c>
      <c r="S2137" s="7">
        <v>2</v>
      </c>
      <c r="T2137" s="7">
        <v>2</v>
      </c>
      <c r="U2137" s="7">
        <v>13</v>
      </c>
      <c r="V2137" s="7">
        <v>6</v>
      </c>
      <c r="W2137" s="7">
        <v>10</v>
      </c>
      <c r="X2137" s="7">
        <v>37</v>
      </c>
      <c r="Y2137" s="7">
        <v>3</v>
      </c>
      <c r="Z2137" s="7">
        <v>2</v>
      </c>
      <c r="AA2137"/>
    </row>
    <row r="2138" spans="1:27" x14ac:dyDescent="0.25">
      <c r="A2138" s="24" t="str">
        <f t="shared" si="103"/>
        <v/>
      </c>
      <c r="B2138" s="24" t="str">
        <f t="shared" si="101"/>
        <v/>
      </c>
      <c r="C2138" s="24" t="str">
        <f t="shared" si="102"/>
        <v/>
      </c>
      <c r="D2138" s="24">
        <v>2026</v>
      </c>
      <c r="E2138" s="7" t="s">
        <v>2297</v>
      </c>
      <c r="F2138" s="7" t="s">
        <v>2287</v>
      </c>
      <c r="G2138" s="7" t="s">
        <v>37</v>
      </c>
      <c r="H2138" s="7" t="s">
        <v>35</v>
      </c>
      <c r="I2138" s="8">
        <v>0.216</v>
      </c>
      <c r="J2138" s="8">
        <v>0.36099999999999999</v>
      </c>
      <c r="K2138" s="8">
        <v>0.27600000000000002</v>
      </c>
      <c r="L2138" s="8">
        <v>0.63600000000000001</v>
      </c>
      <c r="M2138" s="7">
        <v>40</v>
      </c>
      <c r="N2138" s="7">
        <v>148</v>
      </c>
      <c r="O2138" s="7">
        <v>116</v>
      </c>
      <c r="P2138" s="7">
        <v>18</v>
      </c>
      <c r="Q2138" s="7">
        <v>25</v>
      </c>
      <c r="R2138" s="7">
        <v>7</v>
      </c>
      <c r="S2138" s="7">
        <v>0</v>
      </c>
      <c r="T2138" s="7">
        <v>0</v>
      </c>
      <c r="U2138" s="7">
        <v>11</v>
      </c>
      <c r="V2138" s="7">
        <v>8</v>
      </c>
      <c r="W2138" s="7">
        <v>20</v>
      </c>
      <c r="X2138" s="7">
        <v>31</v>
      </c>
      <c r="Y2138" s="7">
        <v>7</v>
      </c>
      <c r="Z2138" s="7">
        <v>3</v>
      </c>
      <c r="AA2138"/>
    </row>
    <row r="2139" spans="1:27" x14ac:dyDescent="0.25">
      <c r="A2139" s="24">
        <f t="shared" si="103"/>
        <v>1</v>
      </c>
      <c r="B2139" s="24" t="str">
        <f t="shared" si="101"/>
        <v/>
      </c>
      <c r="C2139" s="24" t="str">
        <f t="shared" si="102"/>
        <v/>
      </c>
      <c r="D2139" s="24">
        <v>2026</v>
      </c>
      <c r="E2139" s="7" t="s">
        <v>2298</v>
      </c>
      <c r="F2139" s="7" t="s">
        <v>2287</v>
      </c>
      <c r="G2139" s="7" t="s">
        <v>29</v>
      </c>
      <c r="H2139" s="7" t="s">
        <v>25</v>
      </c>
      <c r="I2139" s="8">
        <v>0.216</v>
      </c>
      <c r="J2139" s="8">
        <v>0.29299999999999998</v>
      </c>
      <c r="K2139" s="8">
        <v>0.27</v>
      </c>
      <c r="L2139" s="8">
        <v>0.56299999999999994</v>
      </c>
      <c r="M2139" s="7">
        <v>25</v>
      </c>
      <c r="N2139" s="7">
        <v>84</v>
      </c>
      <c r="O2139" s="7">
        <v>74</v>
      </c>
      <c r="P2139" s="7">
        <v>10</v>
      </c>
      <c r="Q2139" s="7">
        <v>16</v>
      </c>
      <c r="R2139" s="7">
        <v>1</v>
      </c>
      <c r="S2139" s="7">
        <v>0</v>
      </c>
      <c r="T2139" s="7">
        <v>1</v>
      </c>
      <c r="U2139" s="7">
        <v>11</v>
      </c>
      <c r="V2139" s="7">
        <v>1</v>
      </c>
      <c r="W2139" s="7">
        <v>7</v>
      </c>
      <c r="X2139" s="7">
        <v>21</v>
      </c>
      <c r="Y2139" s="7">
        <v>0</v>
      </c>
      <c r="Z2139" s="7">
        <v>0</v>
      </c>
      <c r="AA2139"/>
    </row>
    <row r="2140" spans="1:27" x14ac:dyDescent="0.25">
      <c r="A2140" s="24" t="str">
        <f t="shared" si="103"/>
        <v/>
      </c>
      <c r="B2140" s="24" t="str">
        <f t="shared" si="101"/>
        <v/>
      </c>
      <c r="C2140" s="24">
        <f t="shared" si="102"/>
        <v>1</v>
      </c>
      <c r="D2140" s="24">
        <v>2026</v>
      </c>
      <c r="E2140" s="7" t="s">
        <v>2299</v>
      </c>
      <c r="F2140" s="7" t="s">
        <v>2287</v>
      </c>
      <c r="G2140" s="7" t="s">
        <v>37</v>
      </c>
      <c r="H2140" s="7" t="s">
        <v>42</v>
      </c>
      <c r="I2140" s="8">
        <v>0.16700000000000001</v>
      </c>
      <c r="J2140" s="8">
        <v>0.21099999999999999</v>
      </c>
      <c r="K2140" s="8">
        <v>0.19400000000000001</v>
      </c>
      <c r="L2140" s="8">
        <v>0.40500000000000003</v>
      </c>
      <c r="M2140" s="7">
        <v>12</v>
      </c>
      <c r="N2140" s="7">
        <v>38</v>
      </c>
      <c r="O2140" s="7">
        <v>36</v>
      </c>
      <c r="P2140" s="7">
        <v>1</v>
      </c>
      <c r="Q2140" s="7">
        <v>6</v>
      </c>
      <c r="R2140" s="7">
        <v>1</v>
      </c>
      <c r="S2140" s="7">
        <v>0</v>
      </c>
      <c r="T2140" s="7">
        <v>0</v>
      </c>
      <c r="U2140" s="7">
        <v>4</v>
      </c>
      <c r="V2140" s="7">
        <v>1</v>
      </c>
      <c r="W2140" s="7">
        <v>1</v>
      </c>
      <c r="X2140" s="7">
        <v>15</v>
      </c>
      <c r="Y2140" s="7">
        <v>1</v>
      </c>
      <c r="Z2140" s="7">
        <v>0</v>
      </c>
      <c r="AA2140"/>
    </row>
    <row r="2141" spans="1:27" x14ac:dyDescent="0.25">
      <c r="A2141" s="24" t="str">
        <f t="shared" si="103"/>
        <v/>
      </c>
      <c r="B2141" s="24" t="str">
        <f t="shared" si="101"/>
        <v/>
      </c>
      <c r="C2141" s="24" t="str">
        <f t="shared" si="102"/>
        <v/>
      </c>
      <c r="D2141" s="24">
        <v>2026</v>
      </c>
      <c r="E2141" s="7" t="s">
        <v>2300</v>
      </c>
      <c r="F2141" s="7" t="s">
        <v>2287</v>
      </c>
      <c r="G2141" s="7" t="s">
        <v>24</v>
      </c>
      <c r="H2141" s="7" t="s">
        <v>38</v>
      </c>
      <c r="I2141" s="8">
        <v>0.16700000000000001</v>
      </c>
      <c r="J2141" s="8">
        <v>0.28599999999999998</v>
      </c>
      <c r="K2141" s="8">
        <v>0.16700000000000001</v>
      </c>
      <c r="L2141" s="8">
        <v>0.45200000000000001</v>
      </c>
      <c r="M2141" s="7">
        <v>4</v>
      </c>
      <c r="N2141" s="7">
        <v>7</v>
      </c>
      <c r="O2141" s="7">
        <v>6</v>
      </c>
      <c r="P2141" s="7">
        <v>2</v>
      </c>
      <c r="Q2141" s="7">
        <v>1</v>
      </c>
      <c r="R2141" s="7">
        <v>0</v>
      </c>
      <c r="S2141" s="7">
        <v>0</v>
      </c>
      <c r="T2141" s="7">
        <v>0</v>
      </c>
      <c r="U2141" s="7">
        <v>0</v>
      </c>
      <c r="V2141" s="7">
        <v>0</v>
      </c>
      <c r="W2141" s="7">
        <v>1</v>
      </c>
      <c r="X2141" s="7">
        <v>0</v>
      </c>
      <c r="Y2141" s="7">
        <v>0</v>
      </c>
      <c r="Z2141" s="7">
        <v>0</v>
      </c>
      <c r="AA2141"/>
    </row>
    <row r="2142" spans="1:27" x14ac:dyDescent="0.25">
      <c r="A2142" s="24" t="str">
        <f t="shared" si="103"/>
        <v/>
      </c>
      <c r="B2142" s="24" t="str">
        <f t="shared" si="101"/>
        <v/>
      </c>
      <c r="C2142" s="24">
        <f t="shared" si="102"/>
        <v>1</v>
      </c>
      <c r="D2142" s="24">
        <v>2026</v>
      </c>
      <c r="E2142" s="7" t="s">
        <v>2301</v>
      </c>
      <c r="F2142" s="7" t="s">
        <v>2287</v>
      </c>
      <c r="G2142" s="7" t="s">
        <v>24</v>
      </c>
      <c r="H2142" s="7" t="s">
        <v>35</v>
      </c>
      <c r="I2142" s="8">
        <v>0.154</v>
      </c>
      <c r="J2142" s="8">
        <v>0.23300000000000001</v>
      </c>
      <c r="K2142" s="8">
        <v>0.23100000000000001</v>
      </c>
      <c r="L2142" s="8">
        <v>0.46300000000000002</v>
      </c>
      <c r="M2142" s="7">
        <v>20</v>
      </c>
      <c r="N2142" s="7">
        <v>43</v>
      </c>
      <c r="O2142" s="7">
        <v>39</v>
      </c>
      <c r="P2142" s="7">
        <v>5</v>
      </c>
      <c r="Q2142" s="7">
        <v>6</v>
      </c>
      <c r="R2142" s="7">
        <v>1</v>
      </c>
      <c r="S2142" s="7">
        <v>1</v>
      </c>
      <c r="T2142" s="7">
        <v>0</v>
      </c>
      <c r="U2142" s="7">
        <v>4</v>
      </c>
      <c r="V2142" s="7">
        <v>0</v>
      </c>
      <c r="W2142" s="7">
        <v>4</v>
      </c>
      <c r="X2142" s="7">
        <v>15</v>
      </c>
      <c r="Y2142" s="7">
        <v>6</v>
      </c>
      <c r="Z2142" s="7">
        <v>0</v>
      </c>
      <c r="AA2142"/>
    </row>
    <row r="2143" spans="1:27" x14ac:dyDescent="0.25">
      <c r="A2143" s="24" t="str">
        <f t="shared" si="103"/>
        <v/>
      </c>
      <c r="B2143" s="24" t="str">
        <f t="shared" si="101"/>
        <v/>
      </c>
      <c r="C2143" s="24">
        <f t="shared" si="102"/>
        <v>1</v>
      </c>
      <c r="D2143" s="24">
        <v>2026</v>
      </c>
      <c r="E2143" s="7" t="s">
        <v>2302</v>
      </c>
      <c r="F2143" s="7" t="s">
        <v>2287</v>
      </c>
      <c r="G2143" s="7" t="s">
        <v>37</v>
      </c>
      <c r="H2143" s="7" t="s">
        <v>42</v>
      </c>
      <c r="I2143" s="8">
        <v>0.106</v>
      </c>
      <c r="J2143" s="8">
        <v>0.28299999999999997</v>
      </c>
      <c r="K2143" s="8">
        <v>0.106</v>
      </c>
      <c r="L2143" s="8">
        <v>0.39</v>
      </c>
      <c r="M2143" s="7">
        <v>20</v>
      </c>
      <c r="N2143" s="7">
        <v>60</v>
      </c>
      <c r="O2143" s="7">
        <v>47</v>
      </c>
      <c r="P2143" s="7">
        <v>4</v>
      </c>
      <c r="Q2143" s="7">
        <v>5</v>
      </c>
      <c r="R2143" s="7">
        <v>0</v>
      </c>
      <c r="S2143" s="7">
        <v>0</v>
      </c>
      <c r="T2143" s="7">
        <v>0</v>
      </c>
      <c r="U2143" s="7">
        <v>8</v>
      </c>
      <c r="V2143" s="7">
        <v>1</v>
      </c>
      <c r="W2143" s="7">
        <v>11</v>
      </c>
      <c r="X2143" s="7">
        <v>16</v>
      </c>
      <c r="Y2143" s="7">
        <v>5</v>
      </c>
      <c r="Z2143" s="7">
        <v>0</v>
      </c>
      <c r="AA2143"/>
    </row>
    <row r="2144" spans="1:27" x14ac:dyDescent="0.25">
      <c r="A2144" s="24" t="str">
        <f t="shared" si="103"/>
        <v/>
      </c>
      <c r="B2144" s="24" t="str">
        <f t="shared" si="101"/>
        <v/>
      </c>
      <c r="C2144" s="24">
        <f t="shared" si="102"/>
        <v>1</v>
      </c>
      <c r="D2144" s="24">
        <v>2026</v>
      </c>
      <c r="E2144" s="7" t="s">
        <v>2303</v>
      </c>
      <c r="F2144" s="7" t="s">
        <v>2304</v>
      </c>
      <c r="G2144" s="7" t="s">
        <v>47</v>
      </c>
      <c r="H2144" s="7" t="s">
        <v>38</v>
      </c>
      <c r="I2144" s="8">
        <v>0.32400000000000001</v>
      </c>
      <c r="J2144" s="8">
        <v>0.38800000000000001</v>
      </c>
      <c r="K2144" s="8">
        <v>0.52900000000000003</v>
      </c>
      <c r="L2144" s="8">
        <v>0.91800000000000004</v>
      </c>
      <c r="M2144" s="7">
        <v>46</v>
      </c>
      <c r="N2144" s="7">
        <v>191</v>
      </c>
      <c r="O2144" s="7">
        <v>170</v>
      </c>
      <c r="P2144" s="7">
        <v>29</v>
      </c>
      <c r="Q2144" s="7">
        <v>55</v>
      </c>
      <c r="R2144" s="7">
        <v>12</v>
      </c>
      <c r="S2144" s="7">
        <v>1</v>
      </c>
      <c r="T2144" s="7">
        <v>7</v>
      </c>
      <c r="U2144" s="7">
        <v>31</v>
      </c>
      <c r="V2144" s="7">
        <v>3</v>
      </c>
      <c r="W2144" s="7">
        <v>15</v>
      </c>
      <c r="X2144" s="7">
        <v>40</v>
      </c>
      <c r="Y2144" s="7">
        <v>4</v>
      </c>
      <c r="Z2144" s="7">
        <v>0</v>
      </c>
      <c r="AA2144"/>
    </row>
    <row r="2145" spans="1:27" x14ac:dyDescent="0.25">
      <c r="A2145" s="24" t="str">
        <f t="shared" si="103"/>
        <v/>
      </c>
      <c r="B2145" s="24" t="str">
        <f t="shared" si="101"/>
        <v/>
      </c>
      <c r="C2145" s="24">
        <f t="shared" si="102"/>
        <v>1</v>
      </c>
      <c r="D2145" s="24">
        <v>2026</v>
      </c>
      <c r="E2145" s="7" t="s">
        <v>2305</v>
      </c>
      <c r="F2145" s="7" t="s">
        <v>2304</v>
      </c>
      <c r="G2145" s="7" t="s">
        <v>37</v>
      </c>
      <c r="H2145" s="7" t="s">
        <v>42</v>
      </c>
      <c r="I2145" s="8">
        <v>0.32</v>
      </c>
      <c r="J2145" s="8">
        <v>0.41699999999999998</v>
      </c>
      <c r="K2145" s="8">
        <v>0.55800000000000005</v>
      </c>
      <c r="L2145" s="8">
        <v>0.97499999999999998</v>
      </c>
      <c r="M2145" s="7">
        <v>56</v>
      </c>
      <c r="N2145" s="7">
        <v>242</v>
      </c>
      <c r="O2145" s="7">
        <v>197</v>
      </c>
      <c r="P2145" s="7">
        <v>42</v>
      </c>
      <c r="Q2145" s="7">
        <v>63</v>
      </c>
      <c r="R2145" s="7">
        <v>9</v>
      </c>
      <c r="S2145" s="7">
        <v>1</v>
      </c>
      <c r="T2145" s="7">
        <v>12</v>
      </c>
      <c r="U2145" s="7">
        <v>34</v>
      </c>
      <c r="V2145" s="7">
        <v>1</v>
      </c>
      <c r="W2145" s="7">
        <v>34</v>
      </c>
      <c r="X2145" s="7">
        <v>37</v>
      </c>
      <c r="Y2145" s="7">
        <v>7</v>
      </c>
      <c r="Z2145" s="7">
        <v>4</v>
      </c>
      <c r="AA2145"/>
    </row>
    <row r="2146" spans="1:27" x14ac:dyDescent="0.25">
      <c r="A2146" s="24" t="str">
        <f t="shared" si="103"/>
        <v/>
      </c>
      <c r="B2146" s="24" t="str">
        <f t="shared" si="101"/>
        <v/>
      </c>
      <c r="C2146" s="24" t="str">
        <f t="shared" si="102"/>
        <v/>
      </c>
      <c r="D2146" s="24">
        <v>2026</v>
      </c>
      <c r="E2146" s="7" t="s">
        <v>2306</v>
      </c>
      <c r="F2146" s="7" t="s">
        <v>2304</v>
      </c>
      <c r="G2146" s="7" t="s">
        <v>37</v>
      </c>
      <c r="H2146" s="7" t="s">
        <v>27</v>
      </c>
      <c r="I2146" s="8">
        <v>0.31900000000000001</v>
      </c>
      <c r="J2146" s="8">
        <v>0.437</v>
      </c>
      <c r="K2146" s="8">
        <v>0.47399999999999998</v>
      </c>
      <c r="L2146" s="8">
        <v>0.91100000000000003</v>
      </c>
      <c r="M2146" s="7">
        <v>57</v>
      </c>
      <c r="N2146" s="7">
        <v>263</v>
      </c>
      <c r="O2146" s="7">
        <v>213</v>
      </c>
      <c r="P2146" s="7">
        <v>50</v>
      </c>
      <c r="Q2146" s="7">
        <v>68</v>
      </c>
      <c r="R2146" s="7">
        <v>9</v>
      </c>
      <c r="S2146" s="7">
        <v>0</v>
      </c>
      <c r="T2146" s="7">
        <v>8</v>
      </c>
      <c r="U2146" s="7">
        <v>37</v>
      </c>
      <c r="V2146" s="7">
        <v>10</v>
      </c>
      <c r="W2146" s="7">
        <v>36</v>
      </c>
      <c r="X2146" s="7">
        <v>11</v>
      </c>
      <c r="Y2146" s="7">
        <v>8</v>
      </c>
      <c r="Z2146" s="7">
        <v>1</v>
      </c>
      <c r="AA2146"/>
    </row>
    <row r="2147" spans="1:27" x14ac:dyDescent="0.25">
      <c r="A2147" s="24" t="str">
        <f t="shared" si="103"/>
        <v/>
      </c>
      <c r="B2147" s="24" t="str">
        <f t="shared" si="101"/>
        <v/>
      </c>
      <c r="C2147" s="24">
        <f t="shared" si="102"/>
        <v>1</v>
      </c>
      <c r="D2147" s="24">
        <v>2026</v>
      </c>
      <c r="E2147" s="7" t="s">
        <v>2307</v>
      </c>
      <c r="F2147" s="7" t="s">
        <v>2304</v>
      </c>
      <c r="G2147" s="7" t="s">
        <v>24</v>
      </c>
      <c r="H2147" s="7" t="s">
        <v>35</v>
      </c>
      <c r="I2147" s="8">
        <v>0.309</v>
      </c>
      <c r="J2147" s="8">
        <v>0.42299999999999999</v>
      </c>
      <c r="K2147" s="8">
        <v>0.41099999999999998</v>
      </c>
      <c r="L2147" s="8">
        <v>0.83399999999999996</v>
      </c>
      <c r="M2147" s="7">
        <v>57</v>
      </c>
      <c r="N2147" s="7">
        <v>248</v>
      </c>
      <c r="O2147" s="7">
        <v>207</v>
      </c>
      <c r="P2147" s="7">
        <v>46</v>
      </c>
      <c r="Q2147" s="7">
        <v>64</v>
      </c>
      <c r="R2147" s="7">
        <v>13</v>
      </c>
      <c r="S2147" s="7">
        <v>1</v>
      </c>
      <c r="T2147" s="7">
        <v>2</v>
      </c>
      <c r="U2147" s="7">
        <v>26</v>
      </c>
      <c r="V2147" s="7">
        <v>4</v>
      </c>
      <c r="W2147" s="7">
        <v>37</v>
      </c>
      <c r="X2147" s="7">
        <v>43</v>
      </c>
      <c r="Y2147" s="7">
        <v>13</v>
      </c>
      <c r="Z2147" s="7">
        <v>5</v>
      </c>
      <c r="AA2147"/>
    </row>
    <row r="2148" spans="1:27" x14ac:dyDescent="0.25">
      <c r="A2148" s="24">
        <f t="shared" si="103"/>
        <v>1</v>
      </c>
      <c r="B2148" s="24" t="str">
        <f t="shared" si="101"/>
        <v/>
      </c>
      <c r="C2148" s="24" t="str">
        <f t="shared" si="102"/>
        <v/>
      </c>
      <c r="D2148" s="24">
        <v>2026</v>
      </c>
      <c r="E2148" s="7" t="s">
        <v>2308</v>
      </c>
      <c r="F2148" s="7" t="s">
        <v>2304</v>
      </c>
      <c r="G2148" s="7" t="s">
        <v>29</v>
      </c>
      <c r="H2148" s="7" t="s">
        <v>25</v>
      </c>
      <c r="I2148" s="8">
        <v>0.29799999999999999</v>
      </c>
      <c r="J2148" s="8">
        <v>0.39800000000000002</v>
      </c>
      <c r="K2148" s="8">
        <v>0.51800000000000002</v>
      </c>
      <c r="L2148" s="8">
        <v>0.91700000000000004</v>
      </c>
      <c r="M2148" s="7">
        <v>56</v>
      </c>
      <c r="N2148" s="7">
        <v>257</v>
      </c>
      <c r="O2148" s="7">
        <v>218</v>
      </c>
      <c r="P2148" s="7">
        <v>44</v>
      </c>
      <c r="Q2148" s="7">
        <v>65</v>
      </c>
      <c r="R2148" s="7">
        <v>18</v>
      </c>
      <c r="S2148" s="7">
        <v>0</v>
      </c>
      <c r="T2148" s="7">
        <v>10</v>
      </c>
      <c r="U2148" s="7">
        <v>48</v>
      </c>
      <c r="V2148" s="7">
        <v>8</v>
      </c>
      <c r="W2148" s="7">
        <v>29</v>
      </c>
      <c r="X2148" s="7">
        <v>18</v>
      </c>
      <c r="Y2148" s="7">
        <v>0</v>
      </c>
      <c r="Z2148" s="7">
        <v>2</v>
      </c>
      <c r="AA2148"/>
    </row>
    <row r="2149" spans="1:27" x14ac:dyDescent="0.25">
      <c r="A2149" s="24" t="str">
        <f t="shared" si="103"/>
        <v/>
      </c>
      <c r="B2149" s="24" t="str">
        <f t="shared" si="101"/>
        <v/>
      </c>
      <c r="C2149" s="24" t="str">
        <f t="shared" si="102"/>
        <v/>
      </c>
      <c r="D2149" s="24">
        <v>2026</v>
      </c>
      <c r="E2149" s="7" t="s">
        <v>2309</v>
      </c>
      <c r="F2149" s="7" t="s">
        <v>2304</v>
      </c>
      <c r="G2149" s="7" t="s">
        <v>37</v>
      </c>
      <c r="H2149" s="7" t="s">
        <v>30</v>
      </c>
      <c r="I2149" s="8">
        <v>0.29499999999999998</v>
      </c>
      <c r="J2149" s="8">
        <v>0.36799999999999999</v>
      </c>
      <c r="K2149" s="8">
        <v>0.54600000000000004</v>
      </c>
      <c r="L2149" s="8">
        <v>0.91300000000000003</v>
      </c>
      <c r="M2149" s="7">
        <v>55</v>
      </c>
      <c r="N2149" s="7">
        <v>235</v>
      </c>
      <c r="O2149" s="7">
        <v>207</v>
      </c>
      <c r="P2149" s="7">
        <v>37</v>
      </c>
      <c r="Q2149" s="7">
        <v>61</v>
      </c>
      <c r="R2149" s="7">
        <v>16</v>
      </c>
      <c r="S2149" s="7">
        <v>0</v>
      </c>
      <c r="T2149" s="7">
        <v>12</v>
      </c>
      <c r="U2149" s="7">
        <v>44</v>
      </c>
      <c r="V2149" s="7">
        <v>6</v>
      </c>
      <c r="W2149" s="7">
        <v>19</v>
      </c>
      <c r="X2149" s="7">
        <v>52</v>
      </c>
      <c r="Y2149" s="7">
        <v>9</v>
      </c>
      <c r="Z2149" s="7">
        <v>4</v>
      </c>
      <c r="AA2149"/>
    </row>
    <row r="2150" spans="1:27" x14ac:dyDescent="0.25">
      <c r="A2150" s="24">
        <f t="shared" si="103"/>
        <v>1</v>
      </c>
      <c r="B2150" s="24" t="str">
        <f t="shared" si="101"/>
        <v/>
      </c>
      <c r="C2150" s="24" t="str">
        <f t="shared" si="102"/>
        <v/>
      </c>
      <c r="D2150" s="24">
        <v>2026</v>
      </c>
      <c r="E2150" s="7" t="s">
        <v>2310</v>
      </c>
      <c r="F2150" s="7" t="s">
        <v>2304</v>
      </c>
      <c r="G2150" s="7" t="s">
        <v>29</v>
      </c>
      <c r="H2150" s="7" t="s">
        <v>44</v>
      </c>
      <c r="I2150" s="8">
        <v>0.28299999999999997</v>
      </c>
      <c r="J2150" s="8">
        <v>0.34599999999999997</v>
      </c>
      <c r="K2150" s="8">
        <v>0.504</v>
      </c>
      <c r="L2150" s="8">
        <v>0.85099999999999998</v>
      </c>
      <c r="M2150" s="7">
        <v>57</v>
      </c>
      <c r="N2150" s="7">
        <v>256</v>
      </c>
      <c r="O2150" s="7">
        <v>230</v>
      </c>
      <c r="P2150" s="7">
        <v>43</v>
      </c>
      <c r="Q2150" s="7">
        <v>65</v>
      </c>
      <c r="R2150" s="7">
        <v>13</v>
      </c>
      <c r="S2150" s="7">
        <v>1</v>
      </c>
      <c r="T2150" s="7">
        <v>12</v>
      </c>
      <c r="U2150" s="7">
        <v>51</v>
      </c>
      <c r="V2150" s="7">
        <v>7</v>
      </c>
      <c r="W2150" s="7">
        <v>16</v>
      </c>
      <c r="X2150" s="7">
        <v>46</v>
      </c>
      <c r="Y2150" s="7">
        <v>3</v>
      </c>
      <c r="Z2150" s="7">
        <v>0</v>
      </c>
      <c r="AA2150"/>
    </row>
    <row r="2151" spans="1:27" x14ac:dyDescent="0.25">
      <c r="A2151" s="24" t="str">
        <f t="shared" si="103"/>
        <v/>
      </c>
      <c r="B2151" s="24" t="str">
        <f t="shared" si="101"/>
        <v/>
      </c>
      <c r="C2151" s="24" t="str">
        <f t="shared" si="102"/>
        <v/>
      </c>
      <c r="D2151" s="24">
        <v>2026</v>
      </c>
      <c r="E2151" s="7" t="s">
        <v>2311</v>
      </c>
      <c r="F2151" s="7" t="s">
        <v>2304</v>
      </c>
      <c r="G2151" s="7" t="s">
        <v>37</v>
      </c>
      <c r="H2151" s="7" t="s">
        <v>33</v>
      </c>
      <c r="I2151" s="8">
        <v>0.22500000000000001</v>
      </c>
      <c r="J2151" s="8">
        <v>0.307</v>
      </c>
      <c r="K2151" s="8">
        <v>0.377</v>
      </c>
      <c r="L2151" s="8">
        <v>0.68500000000000005</v>
      </c>
      <c r="M2151" s="7">
        <v>57</v>
      </c>
      <c r="N2151" s="7">
        <v>232</v>
      </c>
      <c r="O2151" s="7">
        <v>204</v>
      </c>
      <c r="P2151" s="7">
        <v>34</v>
      </c>
      <c r="Q2151" s="7">
        <v>46</v>
      </c>
      <c r="R2151" s="7">
        <v>10</v>
      </c>
      <c r="S2151" s="7">
        <v>0</v>
      </c>
      <c r="T2151" s="7">
        <v>7</v>
      </c>
      <c r="U2151" s="7">
        <v>34</v>
      </c>
      <c r="V2151" s="7">
        <v>4</v>
      </c>
      <c r="W2151" s="7">
        <v>21</v>
      </c>
      <c r="X2151" s="7">
        <v>59</v>
      </c>
      <c r="Y2151" s="7">
        <v>2</v>
      </c>
      <c r="Z2151" s="7">
        <v>1</v>
      </c>
      <c r="AA2151"/>
    </row>
    <row r="2152" spans="1:27" x14ac:dyDescent="0.25">
      <c r="A2152" s="24">
        <f t="shared" si="103"/>
        <v>1</v>
      </c>
      <c r="B2152" s="24" t="str">
        <f t="shared" si="101"/>
        <v/>
      </c>
      <c r="C2152" s="24" t="str">
        <f t="shared" si="102"/>
        <v/>
      </c>
      <c r="D2152" s="24">
        <v>2026</v>
      </c>
      <c r="E2152" s="7" t="s">
        <v>2312</v>
      </c>
      <c r="F2152" s="7" t="s">
        <v>2304</v>
      </c>
      <c r="G2152" s="7" t="s">
        <v>32</v>
      </c>
      <c r="H2152" s="7" t="s">
        <v>40</v>
      </c>
      <c r="I2152" s="8">
        <v>0.19500000000000001</v>
      </c>
      <c r="J2152" s="8">
        <v>0.30299999999999999</v>
      </c>
      <c r="K2152" s="8">
        <v>0.252</v>
      </c>
      <c r="L2152" s="8">
        <v>0.55400000000000005</v>
      </c>
      <c r="M2152" s="7">
        <v>53</v>
      </c>
      <c r="N2152" s="7">
        <v>190</v>
      </c>
      <c r="O2152" s="7">
        <v>159</v>
      </c>
      <c r="P2152" s="7">
        <v>27</v>
      </c>
      <c r="Q2152" s="7">
        <v>31</v>
      </c>
      <c r="R2152" s="7">
        <v>6</v>
      </c>
      <c r="S2152" s="7">
        <v>0</v>
      </c>
      <c r="T2152" s="7">
        <v>1</v>
      </c>
      <c r="U2152" s="7">
        <v>15</v>
      </c>
      <c r="V2152" s="7">
        <v>4</v>
      </c>
      <c r="W2152" s="7">
        <v>21</v>
      </c>
      <c r="X2152" s="7">
        <v>24</v>
      </c>
      <c r="Y2152" s="7">
        <v>5</v>
      </c>
      <c r="Z2152" s="7">
        <v>1</v>
      </c>
      <c r="AA2152"/>
    </row>
    <row r="2153" spans="1:27" x14ac:dyDescent="0.25">
      <c r="A2153" s="24" t="str">
        <f t="shared" si="103"/>
        <v/>
      </c>
      <c r="B2153" s="24" t="str">
        <f t="shared" si="101"/>
        <v/>
      </c>
      <c r="C2153" s="24">
        <f t="shared" si="102"/>
        <v>1</v>
      </c>
      <c r="D2153" s="24">
        <v>2026</v>
      </c>
      <c r="E2153" s="7" t="s">
        <v>2313</v>
      </c>
      <c r="F2153" s="7" t="s">
        <v>2304</v>
      </c>
      <c r="G2153" s="7" t="s">
        <v>47</v>
      </c>
      <c r="H2153" s="7" t="s">
        <v>42</v>
      </c>
      <c r="I2153" s="8">
        <v>0.66700000000000004</v>
      </c>
      <c r="J2153" s="8">
        <v>0.66700000000000004</v>
      </c>
      <c r="K2153" s="8">
        <v>1</v>
      </c>
      <c r="L2153" s="8">
        <v>1.667</v>
      </c>
      <c r="M2153" s="7">
        <v>4</v>
      </c>
      <c r="N2153" s="7">
        <v>4</v>
      </c>
      <c r="O2153" s="7">
        <v>3</v>
      </c>
      <c r="P2153" s="7">
        <v>1</v>
      </c>
      <c r="Q2153" s="7">
        <v>2</v>
      </c>
      <c r="R2153" s="7">
        <v>1</v>
      </c>
      <c r="S2153" s="7">
        <v>0</v>
      </c>
      <c r="T2153" s="7">
        <v>0</v>
      </c>
      <c r="U2153" s="7">
        <v>1</v>
      </c>
      <c r="V2153" s="7">
        <v>0</v>
      </c>
      <c r="W2153" s="7">
        <v>0</v>
      </c>
      <c r="X2153" s="7">
        <v>0</v>
      </c>
      <c r="Y2153" s="7">
        <v>1</v>
      </c>
      <c r="Z2153" s="7">
        <v>0</v>
      </c>
      <c r="AA2153"/>
    </row>
    <row r="2154" spans="1:27" x14ac:dyDescent="0.25">
      <c r="A2154" s="24">
        <f t="shared" si="103"/>
        <v>1</v>
      </c>
      <c r="B2154" s="24" t="str">
        <f t="shared" si="101"/>
        <v/>
      </c>
      <c r="C2154" s="24" t="str">
        <f t="shared" si="102"/>
        <v/>
      </c>
      <c r="D2154" s="24">
        <v>2026</v>
      </c>
      <c r="E2154" s="7" t="s">
        <v>2314</v>
      </c>
      <c r="F2154" s="7" t="s">
        <v>2304</v>
      </c>
      <c r="G2154" s="7" t="s">
        <v>29</v>
      </c>
      <c r="H2154" s="7" t="s">
        <v>38</v>
      </c>
      <c r="I2154" s="8">
        <v>0.222</v>
      </c>
      <c r="J2154" s="8">
        <v>0.3</v>
      </c>
      <c r="K2154" s="8">
        <v>0.222</v>
      </c>
      <c r="L2154" s="8">
        <v>0.52200000000000002</v>
      </c>
      <c r="M2154" s="7">
        <v>5</v>
      </c>
      <c r="N2154" s="7">
        <v>10</v>
      </c>
      <c r="O2154" s="7">
        <v>9</v>
      </c>
      <c r="P2154" s="7">
        <v>0</v>
      </c>
      <c r="Q2154" s="7">
        <v>2</v>
      </c>
      <c r="R2154" s="7">
        <v>0</v>
      </c>
      <c r="S2154" s="7">
        <v>0</v>
      </c>
      <c r="T2154" s="7">
        <v>0</v>
      </c>
      <c r="U2154" s="7">
        <v>0</v>
      </c>
      <c r="V2154" s="7">
        <v>0</v>
      </c>
      <c r="W2154" s="7">
        <v>1</v>
      </c>
      <c r="X2154" s="7">
        <v>2</v>
      </c>
      <c r="Y2154" s="7">
        <v>0</v>
      </c>
      <c r="Z2154" s="7">
        <v>0</v>
      </c>
      <c r="AA2154"/>
    </row>
    <row r="2155" spans="1:27" x14ac:dyDescent="0.25">
      <c r="A2155" s="24" t="str">
        <f t="shared" si="103"/>
        <v/>
      </c>
      <c r="B2155" s="24" t="str">
        <f t="shared" si="101"/>
        <v/>
      </c>
      <c r="C2155" s="24" t="str">
        <f t="shared" si="102"/>
        <v/>
      </c>
      <c r="D2155" s="24">
        <v>2026</v>
      </c>
      <c r="E2155" s="7" t="s">
        <v>2315</v>
      </c>
      <c r="F2155" s="7" t="s">
        <v>2304</v>
      </c>
      <c r="G2155" s="7" t="s">
        <v>37</v>
      </c>
      <c r="H2155" s="7" t="s">
        <v>40</v>
      </c>
      <c r="I2155" s="8">
        <v>0.17</v>
      </c>
      <c r="J2155" s="8">
        <v>0.28999999999999998</v>
      </c>
      <c r="K2155" s="8">
        <v>0.32100000000000001</v>
      </c>
      <c r="L2155" s="8">
        <v>0.61099999999999999</v>
      </c>
      <c r="M2155" s="7">
        <v>21</v>
      </c>
      <c r="N2155" s="7">
        <v>64</v>
      </c>
      <c r="O2155" s="7">
        <v>53</v>
      </c>
      <c r="P2155" s="7">
        <v>7</v>
      </c>
      <c r="Q2155" s="7">
        <v>9</v>
      </c>
      <c r="R2155" s="7">
        <v>2</v>
      </c>
      <c r="S2155" s="7">
        <v>0</v>
      </c>
      <c r="T2155" s="7">
        <v>2</v>
      </c>
      <c r="U2155" s="7">
        <v>9</v>
      </c>
      <c r="V2155" s="7">
        <v>0</v>
      </c>
      <c r="W2155" s="7">
        <v>9</v>
      </c>
      <c r="X2155" s="7">
        <v>20</v>
      </c>
      <c r="Y2155" s="7">
        <v>1</v>
      </c>
      <c r="Z2155" s="7">
        <v>0</v>
      </c>
      <c r="AA2155"/>
    </row>
    <row r="2156" spans="1:27" x14ac:dyDescent="0.25">
      <c r="A2156" s="24" t="str">
        <f t="shared" si="103"/>
        <v/>
      </c>
      <c r="B2156" s="24" t="str">
        <f t="shared" si="101"/>
        <v/>
      </c>
      <c r="C2156" s="24" t="str">
        <f t="shared" si="102"/>
        <v/>
      </c>
      <c r="D2156" s="24">
        <v>2026</v>
      </c>
      <c r="E2156" s="7" t="s">
        <v>2316</v>
      </c>
      <c r="F2156" s="7" t="s">
        <v>2304</v>
      </c>
      <c r="G2156" s="7" t="s">
        <v>24</v>
      </c>
      <c r="H2156" s="7" t="s">
        <v>40</v>
      </c>
      <c r="I2156" s="8">
        <v>0</v>
      </c>
      <c r="J2156" s="8">
        <v>6.7000000000000004E-2</v>
      </c>
      <c r="K2156" s="8">
        <v>0</v>
      </c>
      <c r="L2156" s="8">
        <v>6.7000000000000004E-2</v>
      </c>
      <c r="M2156" s="7">
        <v>8</v>
      </c>
      <c r="N2156" s="7">
        <v>15</v>
      </c>
      <c r="O2156" s="7">
        <v>14</v>
      </c>
      <c r="P2156" s="7">
        <v>4</v>
      </c>
      <c r="Q2156" s="7">
        <v>0</v>
      </c>
      <c r="R2156" s="7">
        <v>0</v>
      </c>
      <c r="S2156" s="7">
        <v>0</v>
      </c>
      <c r="T2156" s="7">
        <v>0</v>
      </c>
      <c r="U2156" s="7">
        <v>0</v>
      </c>
      <c r="V2156" s="7">
        <v>0</v>
      </c>
      <c r="W2156" s="7">
        <v>1</v>
      </c>
      <c r="X2156" s="7">
        <v>4</v>
      </c>
      <c r="Y2156" s="7">
        <v>1</v>
      </c>
      <c r="Z2156" s="7">
        <v>0</v>
      </c>
      <c r="AA2156"/>
    </row>
    <row r="2157" spans="1:27" x14ac:dyDescent="0.25">
      <c r="A2157" s="24" t="str">
        <f t="shared" si="103"/>
        <v/>
      </c>
      <c r="B2157" s="24" t="str">
        <f t="shared" si="101"/>
        <v/>
      </c>
      <c r="C2157" s="24" t="str">
        <f t="shared" si="102"/>
        <v/>
      </c>
      <c r="D2157" s="24">
        <v>2026</v>
      </c>
      <c r="E2157" s="7" t="s">
        <v>2317</v>
      </c>
      <c r="F2157" s="7" t="s">
        <v>2304</v>
      </c>
      <c r="G2157" s="7" t="s">
        <v>37</v>
      </c>
      <c r="H2157" s="7" t="s">
        <v>64</v>
      </c>
      <c r="I2157" s="8">
        <v>0</v>
      </c>
      <c r="J2157" s="8">
        <v>0</v>
      </c>
      <c r="K2157" s="8">
        <v>0</v>
      </c>
      <c r="L2157" s="8">
        <v>0</v>
      </c>
      <c r="M2157" s="7">
        <v>1</v>
      </c>
      <c r="N2157" s="7">
        <v>1</v>
      </c>
      <c r="O2157" s="7">
        <v>1</v>
      </c>
      <c r="P2157" s="7">
        <v>0</v>
      </c>
      <c r="Q2157" s="7">
        <v>0</v>
      </c>
      <c r="R2157" s="7">
        <v>0</v>
      </c>
      <c r="S2157" s="7">
        <v>0</v>
      </c>
      <c r="T2157" s="7">
        <v>0</v>
      </c>
      <c r="U2157" s="7">
        <v>0</v>
      </c>
      <c r="V2157" s="7">
        <v>0</v>
      </c>
      <c r="W2157" s="7">
        <v>0</v>
      </c>
      <c r="X2157" s="7">
        <v>0</v>
      </c>
      <c r="Y2157" s="7">
        <v>0</v>
      </c>
      <c r="Z2157" s="7">
        <v>0</v>
      </c>
      <c r="AA2157"/>
    </row>
    <row r="2158" spans="1:27" x14ac:dyDescent="0.25">
      <c r="A2158" s="24">
        <f t="shared" si="103"/>
        <v>1</v>
      </c>
      <c r="B2158" s="24" t="str">
        <f t="shared" si="101"/>
        <v/>
      </c>
      <c r="C2158" s="24" t="str">
        <f t="shared" si="102"/>
        <v/>
      </c>
      <c r="D2158" s="24">
        <v>2026</v>
      </c>
      <c r="E2158" s="7" t="s">
        <v>2318</v>
      </c>
      <c r="F2158" s="7" t="s">
        <v>2304</v>
      </c>
      <c r="G2158" s="7" t="s">
        <v>29</v>
      </c>
      <c r="H2158" s="7" t="s">
        <v>38</v>
      </c>
      <c r="I2158" s="8">
        <v>0</v>
      </c>
      <c r="J2158" s="8">
        <v>0.2</v>
      </c>
      <c r="K2158" s="8">
        <v>0</v>
      </c>
      <c r="L2158" s="8">
        <v>0.2</v>
      </c>
      <c r="M2158" s="7">
        <v>5</v>
      </c>
      <c r="N2158" s="7">
        <v>10</v>
      </c>
      <c r="O2158" s="7">
        <v>7</v>
      </c>
      <c r="P2158" s="7">
        <v>1</v>
      </c>
      <c r="Q2158" s="7">
        <v>0</v>
      </c>
      <c r="R2158" s="7">
        <v>0</v>
      </c>
      <c r="S2158" s="7">
        <v>0</v>
      </c>
      <c r="T2158" s="7">
        <v>0</v>
      </c>
      <c r="U2158" s="7">
        <v>1</v>
      </c>
      <c r="V2158" s="7">
        <v>0</v>
      </c>
      <c r="W2158" s="7">
        <v>2</v>
      </c>
      <c r="X2158" s="7">
        <v>6</v>
      </c>
      <c r="Y2158" s="7">
        <v>0</v>
      </c>
      <c r="Z2158" s="7">
        <v>0</v>
      </c>
      <c r="AA2158"/>
    </row>
    <row r="2159" spans="1:27" x14ac:dyDescent="0.25">
      <c r="A2159" s="24" t="str">
        <f t="shared" si="103"/>
        <v/>
      </c>
      <c r="B2159" s="24" t="str">
        <f t="shared" si="101"/>
        <v/>
      </c>
      <c r="C2159" s="24">
        <f t="shared" si="102"/>
        <v>1</v>
      </c>
      <c r="D2159" s="24">
        <v>2026</v>
      </c>
      <c r="E2159" s="7" t="s">
        <v>2319</v>
      </c>
      <c r="F2159" s="7" t="s">
        <v>2304</v>
      </c>
      <c r="G2159" s="7" t="s">
        <v>37</v>
      </c>
      <c r="H2159" s="7" t="s">
        <v>35</v>
      </c>
      <c r="I2159" s="8">
        <v>0</v>
      </c>
      <c r="J2159" s="8">
        <v>0.4</v>
      </c>
      <c r="K2159" s="8">
        <v>0</v>
      </c>
      <c r="L2159" s="8">
        <v>0.4</v>
      </c>
      <c r="M2159" s="7">
        <v>5</v>
      </c>
      <c r="N2159" s="7">
        <v>5</v>
      </c>
      <c r="O2159" s="7">
        <v>3</v>
      </c>
      <c r="P2159" s="7">
        <v>0</v>
      </c>
      <c r="Q2159" s="7">
        <v>0</v>
      </c>
      <c r="R2159" s="7">
        <v>0</v>
      </c>
      <c r="S2159" s="7">
        <v>0</v>
      </c>
      <c r="T2159" s="7">
        <v>0</v>
      </c>
      <c r="U2159" s="7">
        <v>1</v>
      </c>
      <c r="V2159" s="7">
        <v>0</v>
      </c>
      <c r="W2159" s="7">
        <v>2</v>
      </c>
      <c r="X2159" s="7">
        <v>2</v>
      </c>
      <c r="Y2159" s="7">
        <v>0</v>
      </c>
      <c r="Z2159" s="7">
        <v>0</v>
      </c>
      <c r="AA2159"/>
    </row>
    <row r="2160" spans="1:27" x14ac:dyDescent="0.25">
      <c r="A2160" s="24" t="str">
        <f t="shared" si="103"/>
        <v/>
      </c>
      <c r="B2160" s="24" t="str">
        <f t="shared" si="101"/>
        <v/>
      </c>
      <c r="C2160" s="24" t="str">
        <f t="shared" si="102"/>
        <v/>
      </c>
      <c r="D2160" s="24">
        <v>2026</v>
      </c>
      <c r="E2160" s="7" t="s">
        <v>2320</v>
      </c>
      <c r="F2160" s="7" t="s">
        <v>2304</v>
      </c>
      <c r="G2160" s="7" t="s">
        <v>47</v>
      </c>
      <c r="H2160" s="7" t="s">
        <v>27</v>
      </c>
      <c r="I2160" s="8">
        <v>0</v>
      </c>
      <c r="J2160" s="8">
        <v>0</v>
      </c>
      <c r="K2160" s="8">
        <v>0</v>
      </c>
      <c r="L2160" s="8">
        <v>0</v>
      </c>
      <c r="M2160" s="7">
        <v>1</v>
      </c>
      <c r="N2160" s="7">
        <v>3</v>
      </c>
      <c r="O2160" s="7">
        <v>3</v>
      </c>
      <c r="P2160" s="7">
        <v>0</v>
      </c>
      <c r="Q2160" s="7">
        <v>0</v>
      </c>
      <c r="R2160" s="7">
        <v>0</v>
      </c>
      <c r="S2160" s="7">
        <v>0</v>
      </c>
      <c r="T2160" s="7">
        <v>0</v>
      </c>
      <c r="U2160" s="7">
        <v>1</v>
      </c>
      <c r="V2160" s="7">
        <v>0</v>
      </c>
      <c r="W2160" s="7">
        <v>0</v>
      </c>
      <c r="X2160" s="7">
        <v>1</v>
      </c>
      <c r="Y2160" s="7">
        <v>0</v>
      </c>
      <c r="Z2160" s="7">
        <v>1</v>
      </c>
      <c r="AA2160"/>
    </row>
    <row r="2161" spans="1:27" x14ac:dyDescent="0.25">
      <c r="A2161" s="24" t="str">
        <f t="shared" si="103"/>
        <v/>
      </c>
      <c r="B2161" s="24" t="str">
        <f t="shared" si="101"/>
        <v/>
      </c>
      <c r="C2161" s="24">
        <f t="shared" si="102"/>
        <v>1</v>
      </c>
      <c r="D2161" s="24">
        <v>2026</v>
      </c>
      <c r="E2161" s="7" t="s">
        <v>2321</v>
      </c>
      <c r="F2161" s="7" t="s">
        <v>2322</v>
      </c>
      <c r="G2161" s="7" t="s">
        <v>37</v>
      </c>
      <c r="H2161" s="7" t="s">
        <v>44</v>
      </c>
      <c r="I2161" s="8">
        <v>0.29299999999999998</v>
      </c>
      <c r="J2161" s="8">
        <v>0.39</v>
      </c>
      <c r="K2161" s="8">
        <v>0.53400000000000003</v>
      </c>
      <c r="L2161" s="8">
        <v>0.92400000000000004</v>
      </c>
      <c r="M2161" s="7">
        <v>48</v>
      </c>
      <c r="N2161" s="7">
        <v>224</v>
      </c>
      <c r="O2161" s="7">
        <v>191</v>
      </c>
      <c r="P2161" s="7">
        <v>44</v>
      </c>
      <c r="Q2161" s="7">
        <v>56</v>
      </c>
      <c r="R2161" s="7">
        <v>10</v>
      </c>
      <c r="S2161" s="7">
        <v>0</v>
      </c>
      <c r="T2161" s="7">
        <v>12</v>
      </c>
      <c r="U2161" s="7">
        <v>32</v>
      </c>
      <c r="V2161" s="7">
        <v>12</v>
      </c>
      <c r="W2161" s="7">
        <v>19</v>
      </c>
      <c r="X2161" s="7">
        <v>43</v>
      </c>
      <c r="Y2161" s="7">
        <v>1</v>
      </c>
      <c r="Z2161" s="7">
        <v>0</v>
      </c>
      <c r="AA2161"/>
    </row>
    <row r="2162" spans="1:27" x14ac:dyDescent="0.25">
      <c r="A2162" s="24" t="str">
        <f t="shared" si="103"/>
        <v/>
      </c>
      <c r="B2162" s="24" t="str">
        <f t="shared" si="101"/>
        <v/>
      </c>
      <c r="C2162" s="24">
        <f t="shared" si="102"/>
        <v>1</v>
      </c>
      <c r="D2162" s="24">
        <v>2026</v>
      </c>
      <c r="E2162" s="7" t="s">
        <v>2323</v>
      </c>
      <c r="F2162" s="7" t="s">
        <v>2322</v>
      </c>
      <c r="G2162" s="7" t="s">
        <v>24</v>
      </c>
      <c r="H2162" s="7" t="s">
        <v>30</v>
      </c>
      <c r="I2162" s="8">
        <v>0.28999999999999998</v>
      </c>
      <c r="J2162" s="8">
        <v>0.36699999999999999</v>
      </c>
      <c r="K2162" s="8">
        <v>0.47799999999999998</v>
      </c>
      <c r="L2162" s="8">
        <v>0.84499999999999997</v>
      </c>
      <c r="M2162" s="7">
        <v>54</v>
      </c>
      <c r="N2162" s="7">
        <v>256</v>
      </c>
      <c r="O2162" s="7">
        <v>224</v>
      </c>
      <c r="P2162" s="7">
        <v>44</v>
      </c>
      <c r="Q2162" s="7">
        <v>65</v>
      </c>
      <c r="R2162" s="7">
        <v>13</v>
      </c>
      <c r="S2162" s="7">
        <v>1</v>
      </c>
      <c r="T2162" s="7">
        <v>9</v>
      </c>
      <c r="U2162" s="7">
        <v>44</v>
      </c>
      <c r="V2162" s="7">
        <v>13</v>
      </c>
      <c r="W2162" s="7">
        <v>16</v>
      </c>
      <c r="X2162" s="7">
        <v>22</v>
      </c>
      <c r="Y2162" s="7">
        <v>4</v>
      </c>
      <c r="Z2162" s="7">
        <v>2</v>
      </c>
      <c r="AA2162"/>
    </row>
    <row r="2163" spans="1:27" x14ac:dyDescent="0.25">
      <c r="A2163" s="24" t="str">
        <f t="shared" si="103"/>
        <v/>
      </c>
      <c r="B2163" s="24" t="str">
        <f t="shared" si="101"/>
        <v/>
      </c>
      <c r="C2163" s="24" t="str">
        <f t="shared" si="102"/>
        <v/>
      </c>
      <c r="D2163" s="24">
        <v>2026</v>
      </c>
      <c r="E2163" s="7" t="s">
        <v>2324</v>
      </c>
      <c r="F2163" s="7" t="s">
        <v>2322</v>
      </c>
      <c r="G2163" s="7" t="s">
        <v>37</v>
      </c>
      <c r="H2163" s="7" t="s">
        <v>40</v>
      </c>
      <c r="I2163" s="8">
        <v>0.28699999999999998</v>
      </c>
      <c r="J2163" s="8">
        <v>0.38400000000000001</v>
      </c>
      <c r="K2163" s="8">
        <v>0.57999999999999996</v>
      </c>
      <c r="L2163" s="8">
        <v>0.96399999999999997</v>
      </c>
      <c r="M2163" s="7">
        <v>52</v>
      </c>
      <c r="N2163" s="7">
        <v>221</v>
      </c>
      <c r="O2163" s="7">
        <v>181</v>
      </c>
      <c r="P2163" s="7">
        <v>45</v>
      </c>
      <c r="Q2163" s="7">
        <v>52</v>
      </c>
      <c r="R2163" s="7">
        <v>8</v>
      </c>
      <c r="S2163" s="7">
        <v>0</v>
      </c>
      <c r="T2163" s="7">
        <v>15</v>
      </c>
      <c r="U2163" s="7">
        <v>50</v>
      </c>
      <c r="V2163" s="7">
        <v>9</v>
      </c>
      <c r="W2163" s="7">
        <v>22</v>
      </c>
      <c r="X2163" s="7">
        <v>58</v>
      </c>
      <c r="Y2163" s="7">
        <v>4</v>
      </c>
      <c r="Z2163" s="7">
        <v>3</v>
      </c>
      <c r="AA2163"/>
    </row>
    <row r="2164" spans="1:27" x14ac:dyDescent="0.25">
      <c r="A2164" s="24" t="str">
        <f t="shared" si="103"/>
        <v/>
      </c>
      <c r="B2164" s="24" t="str">
        <f t="shared" si="101"/>
        <v/>
      </c>
      <c r="C2164" s="24" t="str">
        <f t="shared" si="102"/>
        <v/>
      </c>
      <c r="D2164" s="24">
        <v>2026</v>
      </c>
      <c r="E2164" s="7" t="s">
        <v>2325</v>
      </c>
      <c r="F2164" s="7" t="s">
        <v>2322</v>
      </c>
      <c r="G2164" s="7" t="s">
        <v>37</v>
      </c>
      <c r="H2164" s="7" t="s">
        <v>44</v>
      </c>
      <c r="I2164" s="8">
        <v>0.27</v>
      </c>
      <c r="J2164" s="8">
        <v>0.39800000000000002</v>
      </c>
      <c r="K2164" s="8">
        <v>0.50600000000000001</v>
      </c>
      <c r="L2164" s="8">
        <v>0.90400000000000003</v>
      </c>
      <c r="M2164" s="7">
        <v>50</v>
      </c>
      <c r="N2164" s="7">
        <v>211</v>
      </c>
      <c r="O2164" s="7">
        <v>174</v>
      </c>
      <c r="P2164" s="7">
        <v>26</v>
      </c>
      <c r="Q2164" s="7">
        <v>47</v>
      </c>
      <c r="R2164" s="7">
        <v>20</v>
      </c>
      <c r="S2164" s="7">
        <v>0</v>
      </c>
      <c r="T2164" s="7">
        <v>7</v>
      </c>
      <c r="U2164" s="7">
        <v>43</v>
      </c>
      <c r="V2164" s="7">
        <v>10</v>
      </c>
      <c r="W2164" s="7">
        <v>27</v>
      </c>
      <c r="X2164" s="7">
        <v>47</v>
      </c>
      <c r="Y2164" s="7">
        <v>2</v>
      </c>
      <c r="Z2164" s="7">
        <v>0</v>
      </c>
      <c r="AA2164"/>
    </row>
    <row r="2165" spans="1:27" x14ac:dyDescent="0.25">
      <c r="A2165" s="24" t="str">
        <f t="shared" si="103"/>
        <v/>
      </c>
      <c r="B2165" s="24" t="str">
        <f t="shared" si="101"/>
        <v/>
      </c>
      <c r="C2165" s="24" t="str">
        <f t="shared" si="102"/>
        <v/>
      </c>
      <c r="D2165" s="24">
        <v>2026</v>
      </c>
      <c r="E2165" s="7" t="s">
        <v>2326</v>
      </c>
      <c r="F2165" s="7" t="s">
        <v>2322</v>
      </c>
      <c r="G2165" s="7" t="s">
        <v>37</v>
      </c>
      <c r="H2165" s="7" t="s">
        <v>33</v>
      </c>
      <c r="I2165" s="8">
        <v>0.26500000000000001</v>
      </c>
      <c r="J2165" s="8">
        <v>0.45300000000000001</v>
      </c>
      <c r="K2165" s="8">
        <v>0.442</v>
      </c>
      <c r="L2165" s="8">
        <v>0.89500000000000002</v>
      </c>
      <c r="M2165" s="7">
        <v>54</v>
      </c>
      <c r="N2165" s="7">
        <v>247</v>
      </c>
      <c r="O2165" s="7">
        <v>181</v>
      </c>
      <c r="P2165" s="7">
        <v>51</v>
      </c>
      <c r="Q2165" s="7">
        <v>48</v>
      </c>
      <c r="R2165" s="7">
        <v>10</v>
      </c>
      <c r="S2165" s="7">
        <v>2</v>
      </c>
      <c r="T2165" s="7">
        <v>6</v>
      </c>
      <c r="U2165" s="7">
        <v>41</v>
      </c>
      <c r="V2165" s="7">
        <v>18</v>
      </c>
      <c r="W2165" s="7">
        <v>46</v>
      </c>
      <c r="X2165" s="7">
        <v>45</v>
      </c>
      <c r="Y2165" s="7">
        <v>1</v>
      </c>
      <c r="Z2165" s="7">
        <v>1</v>
      </c>
      <c r="AA2165"/>
    </row>
    <row r="2166" spans="1:27" x14ac:dyDescent="0.25">
      <c r="A2166" s="24" t="str">
        <f t="shared" si="103"/>
        <v/>
      </c>
      <c r="B2166" s="24" t="str">
        <f t="shared" si="101"/>
        <v/>
      </c>
      <c r="C2166" s="24">
        <f t="shared" si="102"/>
        <v>1</v>
      </c>
      <c r="D2166" s="24">
        <v>2026</v>
      </c>
      <c r="E2166" s="7" t="s">
        <v>2327</v>
      </c>
      <c r="F2166" s="7" t="s">
        <v>2322</v>
      </c>
      <c r="G2166" s="7" t="s">
        <v>24</v>
      </c>
      <c r="H2166" s="7" t="s">
        <v>27</v>
      </c>
      <c r="I2166" s="8">
        <v>0.23100000000000001</v>
      </c>
      <c r="J2166" s="8">
        <v>0.35699999999999998</v>
      </c>
      <c r="K2166" s="8">
        <v>0.373</v>
      </c>
      <c r="L2166" s="8">
        <v>0.73</v>
      </c>
      <c r="M2166" s="7">
        <v>48</v>
      </c>
      <c r="N2166" s="7">
        <v>211</v>
      </c>
      <c r="O2166" s="7">
        <v>169</v>
      </c>
      <c r="P2166" s="7">
        <v>27</v>
      </c>
      <c r="Q2166" s="7">
        <v>39</v>
      </c>
      <c r="R2166" s="7">
        <v>8</v>
      </c>
      <c r="S2166" s="7">
        <v>2</v>
      </c>
      <c r="T2166" s="7">
        <v>4</v>
      </c>
      <c r="U2166" s="7">
        <v>23</v>
      </c>
      <c r="V2166" s="7">
        <v>10</v>
      </c>
      <c r="W2166" s="7">
        <v>26</v>
      </c>
      <c r="X2166" s="7">
        <v>52</v>
      </c>
      <c r="Y2166" s="7">
        <v>9</v>
      </c>
      <c r="Z2166" s="7">
        <v>4</v>
      </c>
      <c r="AA2166"/>
    </row>
    <row r="2167" spans="1:27" x14ac:dyDescent="0.25">
      <c r="A2167" s="24" t="str">
        <f t="shared" si="103"/>
        <v/>
      </c>
      <c r="B2167" s="24" t="str">
        <f t="shared" si="101"/>
        <v/>
      </c>
      <c r="C2167" s="24">
        <f t="shared" si="102"/>
        <v>1</v>
      </c>
      <c r="D2167" s="24">
        <v>2026</v>
      </c>
      <c r="E2167" s="7" t="s">
        <v>2328</v>
      </c>
      <c r="F2167" s="7" t="s">
        <v>2322</v>
      </c>
      <c r="G2167" s="7" t="s">
        <v>37</v>
      </c>
      <c r="H2167" s="7" t="s">
        <v>25</v>
      </c>
      <c r="I2167" s="8">
        <v>0.34200000000000003</v>
      </c>
      <c r="J2167" s="8">
        <v>0.51</v>
      </c>
      <c r="K2167" s="8">
        <v>0.55300000000000005</v>
      </c>
      <c r="L2167" s="8">
        <v>1.0620000000000001</v>
      </c>
      <c r="M2167" s="7">
        <v>31</v>
      </c>
      <c r="N2167" s="7">
        <v>104</v>
      </c>
      <c r="O2167" s="7">
        <v>76</v>
      </c>
      <c r="P2167" s="7">
        <v>22</v>
      </c>
      <c r="Q2167" s="7">
        <v>26</v>
      </c>
      <c r="R2167" s="7">
        <v>5</v>
      </c>
      <c r="S2167" s="7">
        <v>1</v>
      </c>
      <c r="T2167" s="7">
        <v>3</v>
      </c>
      <c r="U2167" s="7">
        <v>17</v>
      </c>
      <c r="V2167" s="7">
        <v>5</v>
      </c>
      <c r="W2167" s="7">
        <v>22</v>
      </c>
      <c r="X2167" s="7">
        <v>11</v>
      </c>
      <c r="Y2167" s="7">
        <v>1</v>
      </c>
      <c r="Z2167" s="7">
        <v>0</v>
      </c>
      <c r="AA2167"/>
    </row>
    <row r="2168" spans="1:27" x14ac:dyDescent="0.25">
      <c r="A2168" s="24" t="str">
        <f t="shared" si="103"/>
        <v/>
      </c>
      <c r="B2168" s="24" t="str">
        <f t="shared" si="101"/>
        <v/>
      </c>
      <c r="C2168" s="24" t="str">
        <f t="shared" si="102"/>
        <v/>
      </c>
      <c r="D2168" s="24">
        <v>2026</v>
      </c>
      <c r="E2168" s="7" t="s">
        <v>2329</v>
      </c>
      <c r="F2168" s="7" t="s">
        <v>2322</v>
      </c>
      <c r="G2168" s="7" t="s">
        <v>24</v>
      </c>
      <c r="H2168" s="7" t="s">
        <v>25</v>
      </c>
      <c r="I2168" s="8">
        <v>0.29299999999999998</v>
      </c>
      <c r="J2168" s="8">
        <v>0.35399999999999998</v>
      </c>
      <c r="K2168" s="8">
        <v>0.45300000000000001</v>
      </c>
      <c r="L2168" s="8">
        <v>0.80700000000000005</v>
      </c>
      <c r="M2168" s="7">
        <v>24</v>
      </c>
      <c r="N2168" s="7">
        <v>83</v>
      </c>
      <c r="O2168" s="7">
        <v>75</v>
      </c>
      <c r="P2168" s="7">
        <v>12</v>
      </c>
      <c r="Q2168" s="7">
        <v>22</v>
      </c>
      <c r="R2168" s="7">
        <v>3</v>
      </c>
      <c r="S2168" s="7">
        <v>0</v>
      </c>
      <c r="T2168" s="7">
        <v>3</v>
      </c>
      <c r="U2168" s="7">
        <v>18</v>
      </c>
      <c r="V2168" s="7">
        <v>2</v>
      </c>
      <c r="W2168" s="7">
        <v>5</v>
      </c>
      <c r="X2168" s="7">
        <v>19</v>
      </c>
      <c r="Y2168" s="7">
        <v>0</v>
      </c>
      <c r="Z2168" s="7">
        <v>0</v>
      </c>
      <c r="AA2168"/>
    </row>
    <row r="2169" spans="1:27" x14ac:dyDescent="0.25">
      <c r="A2169" s="24">
        <f t="shared" si="103"/>
        <v>1</v>
      </c>
      <c r="B2169" s="24" t="str">
        <f t="shared" si="101"/>
        <v/>
      </c>
      <c r="C2169" s="24" t="str">
        <f t="shared" si="102"/>
        <v/>
      </c>
      <c r="D2169" s="24">
        <v>2026</v>
      </c>
      <c r="E2169" s="7" t="s">
        <v>2330</v>
      </c>
      <c r="F2169" s="7" t="s">
        <v>2322</v>
      </c>
      <c r="G2169" s="7" t="s">
        <v>29</v>
      </c>
      <c r="H2169" s="7" t="s">
        <v>25</v>
      </c>
      <c r="I2169" s="8">
        <v>0.21299999999999999</v>
      </c>
      <c r="J2169" s="8">
        <v>0.32100000000000001</v>
      </c>
      <c r="K2169" s="8">
        <v>0.255</v>
      </c>
      <c r="L2169" s="8">
        <v>0.57699999999999996</v>
      </c>
      <c r="M2169" s="7">
        <v>17</v>
      </c>
      <c r="N2169" s="7">
        <v>56</v>
      </c>
      <c r="O2169" s="7">
        <v>47</v>
      </c>
      <c r="P2169" s="7">
        <v>3</v>
      </c>
      <c r="Q2169" s="7">
        <v>10</v>
      </c>
      <c r="R2169" s="7">
        <v>0</v>
      </c>
      <c r="S2169" s="7">
        <v>1</v>
      </c>
      <c r="T2169" s="7">
        <v>0</v>
      </c>
      <c r="U2169" s="7">
        <v>5</v>
      </c>
      <c r="V2169" s="7">
        <v>2</v>
      </c>
      <c r="W2169" s="7">
        <v>6</v>
      </c>
      <c r="X2169" s="7">
        <v>15</v>
      </c>
      <c r="Y2169" s="7">
        <v>0</v>
      </c>
      <c r="Z2169" s="7">
        <v>0</v>
      </c>
      <c r="AA2169"/>
    </row>
    <row r="2170" spans="1:27" x14ac:dyDescent="0.25">
      <c r="A2170" s="24" t="str">
        <f t="shared" si="103"/>
        <v/>
      </c>
      <c r="B2170" s="24" t="str">
        <f t="shared" si="101"/>
        <v/>
      </c>
      <c r="C2170" s="24">
        <f t="shared" si="102"/>
        <v>1</v>
      </c>
      <c r="D2170" s="24">
        <v>2026</v>
      </c>
      <c r="E2170" s="7" t="s">
        <v>2331</v>
      </c>
      <c r="F2170" s="7" t="s">
        <v>2322</v>
      </c>
      <c r="G2170" s="7" t="s">
        <v>24</v>
      </c>
      <c r="H2170" s="7" t="s">
        <v>30</v>
      </c>
      <c r="I2170" s="8">
        <v>0.21099999999999999</v>
      </c>
      <c r="J2170" s="8">
        <v>0.35499999999999998</v>
      </c>
      <c r="K2170" s="8">
        <v>0.40699999999999997</v>
      </c>
      <c r="L2170" s="8">
        <v>0.76200000000000001</v>
      </c>
      <c r="M2170" s="7">
        <v>40</v>
      </c>
      <c r="N2170" s="7">
        <v>152</v>
      </c>
      <c r="O2170" s="7">
        <v>123</v>
      </c>
      <c r="P2170" s="7">
        <v>21</v>
      </c>
      <c r="Q2170" s="7">
        <v>26</v>
      </c>
      <c r="R2170" s="7">
        <v>4</v>
      </c>
      <c r="S2170" s="7">
        <v>1</v>
      </c>
      <c r="T2170" s="7">
        <v>6</v>
      </c>
      <c r="U2170" s="7">
        <v>24</v>
      </c>
      <c r="V2170" s="7">
        <v>10</v>
      </c>
      <c r="W2170" s="7">
        <v>18</v>
      </c>
      <c r="X2170" s="7">
        <v>59</v>
      </c>
      <c r="Y2170" s="7">
        <v>0</v>
      </c>
      <c r="Z2170" s="7">
        <v>1</v>
      </c>
      <c r="AA2170"/>
    </row>
    <row r="2171" spans="1:27" x14ac:dyDescent="0.25">
      <c r="A2171" s="24">
        <f t="shared" si="103"/>
        <v>1</v>
      </c>
      <c r="B2171" s="24" t="str">
        <f t="shared" si="101"/>
        <v/>
      </c>
      <c r="C2171" s="24" t="str">
        <f t="shared" si="102"/>
        <v/>
      </c>
      <c r="D2171" s="24">
        <v>2026</v>
      </c>
      <c r="E2171" s="7" t="s">
        <v>2332</v>
      </c>
      <c r="F2171" s="7" t="s">
        <v>2322</v>
      </c>
      <c r="G2171" s="7" t="s">
        <v>29</v>
      </c>
      <c r="H2171" s="7" t="s">
        <v>38</v>
      </c>
      <c r="I2171" s="8">
        <v>0.2</v>
      </c>
      <c r="J2171" s="8">
        <v>0.29399999999999998</v>
      </c>
      <c r="K2171" s="8">
        <v>0.2</v>
      </c>
      <c r="L2171" s="8">
        <v>0.49399999999999999</v>
      </c>
      <c r="M2171" s="7">
        <v>6</v>
      </c>
      <c r="N2171" s="7">
        <v>17</v>
      </c>
      <c r="O2171" s="7">
        <v>15</v>
      </c>
      <c r="P2171" s="7">
        <v>3</v>
      </c>
      <c r="Q2171" s="7">
        <v>3</v>
      </c>
      <c r="R2171" s="7">
        <v>0</v>
      </c>
      <c r="S2171" s="7">
        <v>0</v>
      </c>
      <c r="T2171" s="7">
        <v>0</v>
      </c>
      <c r="U2171" s="7">
        <v>1</v>
      </c>
      <c r="V2171" s="7">
        <v>1</v>
      </c>
      <c r="W2171" s="7">
        <v>1</v>
      </c>
      <c r="X2171" s="7">
        <v>6</v>
      </c>
      <c r="Y2171" s="7">
        <v>0</v>
      </c>
      <c r="Z2171" s="7">
        <v>0</v>
      </c>
      <c r="AA2171"/>
    </row>
    <row r="2172" spans="1:27" x14ac:dyDescent="0.25">
      <c r="A2172" s="24" t="str">
        <f t="shared" si="103"/>
        <v/>
      </c>
      <c r="B2172" s="24" t="str">
        <f t="shared" si="101"/>
        <v/>
      </c>
      <c r="C2172" s="24" t="str">
        <f t="shared" si="102"/>
        <v/>
      </c>
      <c r="D2172" s="24">
        <v>2026</v>
      </c>
      <c r="E2172" s="7" t="s">
        <v>2333</v>
      </c>
      <c r="F2172" s="7" t="s">
        <v>2322</v>
      </c>
      <c r="G2172" s="7" t="s">
        <v>24</v>
      </c>
      <c r="H2172" s="7" t="s">
        <v>42</v>
      </c>
      <c r="I2172" s="8">
        <v>0.182</v>
      </c>
      <c r="J2172" s="8">
        <v>0.182</v>
      </c>
      <c r="K2172" s="8">
        <v>0.182</v>
      </c>
      <c r="L2172" s="8">
        <v>0.36399999999999999</v>
      </c>
      <c r="M2172" s="7">
        <v>8</v>
      </c>
      <c r="N2172" s="7">
        <v>11</v>
      </c>
      <c r="O2172" s="7">
        <v>11</v>
      </c>
      <c r="P2172" s="7">
        <v>5</v>
      </c>
      <c r="Q2172" s="7">
        <v>2</v>
      </c>
      <c r="R2172" s="7">
        <v>0</v>
      </c>
      <c r="S2172" s="7">
        <v>0</v>
      </c>
      <c r="T2172" s="7">
        <v>0</v>
      </c>
      <c r="U2172" s="7">
        <v>0</v>
      </c>
      <c r="V2172" s="7">
        <v>0</v>
      </c>
      <c r="W2172" s="7">
        <v>0</v>
      </c>
      <c r="X2172" s="7">
        <v>5</v>
      </c>
      <c r="Y2172" s="7">
        <v>0</v>
      </c>
      <c r="Z2172" s="7">
        <v>0</v>
      </c>
      <c r="AA2172"/>
    </row>
    <row r="2173" spans="1:27" x14ac:dyDescent="0.25">
      <c r="A2173" s="24" t="str">
        <f t="shared" si="103"/>
        <v/>
      </c>
      <c r="B2173" s="24" t="str">
        <f t="shared" si="101"/>
        <v/>
      </c>
      <c r="C2173" s="24">
        <f t="shared" si="102"/>
        <v>1</v>
      </c>
      <c r="D2173" s="24">
        <v>2026</v>
      </c>
      <c r="E2173" s="7" t="s">
        <v>2334</v>
      </c>
      <c r="F2173" s="7" t="s">
        <v>2322</v>
      </c>
      <c r="G2173" s="7" t="s">
        <v>37</v>
      </c>
      <c r="H2173" s="7" t="s">
        <v>35</v>
      </c>
      <c r="I2173" s="8">
        <v>0.182</v>
      </c>
      <c r="J2173" s="8">
        <v>0.35699999999999998</v>
      </c>
      <c r="K2173" s="8">
        <v>0.318</v>
      </c>
      <c r="L2173" s="8">
        <v>0.67500000000000004</v>
      </c>
      <c r="M2173" s="7">
        <v>24</v>
      </c>
      <c r="N2173" s="7">
        <v>59</v>
      </c>
      <c r="O2173" s="7">
        <v>44</v>
      </c>
      <c r="P2173" s="7">
        <v>7</v>
      </c>
      <c r="Q2173" s="7">
        <v>8</v>
      </c>
      <c r="R2173" s="7">
        <v>0</v>
      </c>
      <c r="S2173" s="7">
        <v>0</v>
      </c>
      <c r="T2173" s="7">
        <v>2</v>
      </c>
      <c r="U2173" s="7">
        <v>4</v>
      </c>
      <c r="V2173" s="7">
        <v>4</v>
      </c>
      <c r="W2173" s="7">
        <v>8</v>
      </c>
      <c r="X2173" s="7">
        <v>20</v>
      </c>
      <c r="Y2173" s="7">
        <v>0</v>
      </c>
      <c r="Z2173" s="7">
        <v>0</v>
      </c>
      <c r="AA2173"/>
    </row>
    <row r="2174" spans="1:27" x14ac:dyDescent="0.25">
      <c r="A2174" s="24">
        <f t="shared" si="103"/>
        <v>1</v>
      </c>
      <c r="B2174" s="24" t="str">
        <f t="shared" si="101"/>
        <v/>
      </c>
      <c r="C2174" s="24" t="str">
        <f t="shared" si="102"/>
        <v/>
      </c>
      <c r="D2174" s="24">
        <v>2026</v>
      </c>
      <c r="E2174" s="7" t="s">
        <v>2335</v>
      </c>
      <c r="F2174" s="7" t="s">
        <v>2322</v>
      </c>
      <c r="G2174" s="7" t="s">
        <v>29</v>
      </c>
      <c r="H2174" s="7" t="s">
        <v>38</v>
      </c>
      <c r="I2174" s="8">
        <v>0.17599999999999999</v>
      </c>
      <c r="J2174" s="8">
        <v>0.27900000000000003</v>
      </c>
      <c r="K2174" s="8">
        <v>0.24299999999999999</v>
      </c>
      <c r="L2174" s="8">
        <v>0.52200000000000002</v>
      </c>
      <c r="M2174" s="7">
        <v>28</v>
      </c>
      <c r="N2174" s="7">
        <v>86</v>
      </c>
      <c r="O2174" s="7">
        <v>74</v>
      </c>
      <c r="P2174" s="7">
        <v>6</v>
      </c>
      <c r="Q2174" s="7">
        <v>13</v>
      </c>
      <c r="R2174" s="7">
        <v>2</v>
      </c>
      <c r="S2174" s="7">
        <v>0</v>
      </c>
      <c r="T2174" s="7">
        <v>1</v>
      </c>
      <c r="U2174" s="7">
        <v>10</v>
      </c>
      <c r="V2174" s="7">
        <v>2</v>
      </c>
      <c r="W2174" s="7">
        <v>9</v>
      </c>
      <c r="X2174" s="7">
        <v>24</v>
      </c>
      <c r="Y2174" s="7">
        <v>0</v>
      </c>
      <c r="Z2174" s="7">
        <v>0</v>
      </c>
      <c r="AA2174"/>
    </row>
    <row r="2175" spans="1:27" x14ac:dyDescent="0.25">
      <c r="A2175" s="24">
        <f t="shared" si="103"/>
        <v>1</v>
      </c>
      <c r="B2175" s="24" t="str">
        <f t="shared" si="101"/>
        <v/>
      </c>
      <c r="C2175" s="24" t="str">
        <f t="shared" si="102"/>
        <v/>
      </c>
      <c r="D2175" s="24">
        <v>2026</v>
      </c>
      <c r="E2175" s="7" t="s">
        <v>2336</v>
      </c>
      <c r="F2175" s="7" t="s">
        <v>2322</v>
      </c>
      <c r="G2175" s="7" t="s">
        <v>32</v>
      </c>
      <c r="H2175" s="7" t="s">
        <v>35</v>
      </c>
      <c r="I2175" s="8">
        <v>0.17399999999999999</v>
      </c>
      <c r="J2175" s="8">
        <v>0.28799999999999998</v>
      </c>
      <c r="K2175" s="8">
        <v>0.23200000000000001</v>
      </c>
      <c r="L2175" s="8">
        <v>0.51900000000000002</v>
      </c>
      <c r="M2175" s="7">
        <v>27</v>
      </c>
      <c r="N2175" s="7">
        <v>82</v>
      </c>
      <c r="O2175" s="7">
        <v>69</v>
      </c>
      <c r="P2175" s="7">
        <v>13</v>
      </c>
      <c r="Q2175" s="7">
        <v>12</v>
      </c>
      <c r="R2175" s="7">
        <v>1</v>
      </c>
      <c r="S2175" s="7">
        <v>0</v>
      </c>
      <c r="T2175" s="7">
        <v>1</v>
      </c>
      <c r="U2175" s="7">
        <v>9</v>
      </c>
      <c r="V2175" s="7">
        <v>6</v>
      </c>
      <c r="W2175" s="7">
        <v>5</v>
      </c>
      <c r="X2175" s="7">
        <v>20</v>
      </c>
      <c r="Y2175" s="7">
        <v>1</v>
      </c>
      <c r="Z2175" s="7">
        <v>0</v>
      </c>
      <c r="AA2175"/>
    </row>
    <row r="2176" spans="1:27" x14ac:dyDescent="0.25">
      <c r="A2176" s="24" t="str">
        <f t="shared" si="103"/>
        <v/>
      </c>
      <c r="B2176" s="24" t="str">
        <f t="shared" si="101"/>
        <v/>
      </c>
      <c r="C2176" s="24" t="str">
        <f t="shared" si="102"/>
        <v/>
      </c>
      <c r="D2176" s="24">
        <v>2026</v>
      </c>
      <c r="E2176" s="7" t="s">
        <v>2337</v>
      </c>
      <c r="F2176" s="7" t="s">
        <v>2322</v>
      </c>
      <c r="G2176" s="7" t="s">
        <v>24</v>
      </c>
      <c r="H2176" s="7" t="s">
        <v>64</v>
      </c>
      <c r="I2176" s="8">
        <v>0.16700000000000001</v>
      </c>
      <c r="J2176" s="8">
        <v>0.308</v>
      </c>
      <c r="K2176" s="8">
        <v>0.20399999999999999</v>
      </c>
      <c r="L2176" s="8">
        <v>0.51100000000000001</v>
      </c>
      <c r="M2176" s="7">
        <v>24</v>
      </c>
      <c r="N2176" s="7">
        <v>67</v>
      </c>
      <c r="O2176" s="7">
        <v>54</v>
      </c>
      <c r="P2176" s="7">
        <v>7</v>
      </c>
      <c r="Q2176" s="7">
        <v>9</v>
      </c>
      <c r="R2176" s="7">
        <v>2</v>
      </c>
      <c r="S2176" s="7">
        <v>0</v>
      </c>
      <c r="T2176" s="7">
        <v>0</v>
      </c>
      <c r="U2176" s="7">
        <v>2</v>
      </c>
      <c r="V2176" s="7">
        <v>2</v>
      </c>
      <c r="W2176" s="7">
        <v>9</v>
      </c>
      <c r="X2176" s="7">
        <v>18</v>
      </c>
      <c r="Y2176" s="7">
        <v>0</v>
      </c>
      <c r="Z2176" s="7">
        <v>0</v>
      </c>
      <c r="AA2176"/>
    </row>
    <row r="2177" spans="1:27" x14ac:dyDescent="0.25">
      <c r="A2177" s="24">
        <f t="shared" si="103"/>
        <v>1</v>
      </c>
      <c r="B2177" s="24" t="str">
        <f t="shared" si="101"/>
        <v/>
      </c>
      <c r="C2177" s="24" t="str">
        <f t="shared" si="102"/>
        <v/>
      </c>
      <c r="D2177" s="24">
        <v>2026</v>
      </c>
      <c r="E2177" s="7" t="s">
        <v>2338</v>
      </c>
      <c r="F2177" s="7" t="s">
        <v>2322</v>
      </c>
      <c r="G2177" s="7" t="s">
        <v>29</v>
      </c>
      <c r="H2177" s="7" t="s">
        <v>42</v>
      </c>
      <c r="I2177" s="8">
        <v>0.157</v>
      </c>
      <c r="J2177" s="8">
        <v>0.32800000000000001</v>
      </c>
      <c r="K2177" s="8">
        <v>0.373</v>
      </c>
      <c r="L2177" s="8">
        <v>0.70099999999999996</v>
      </c>
      <c r="M2177" s="7">
        <v>18</v>
      </c>
      <c r="N2177" s="7">
        <v>64</v>
      </c>
      <c r="O2177" s="7">
        <v>51</v>
      </c>
      <c r="P2177" s="7">
        <v>12</v>
      </c>
      <c r="Q2177" s="7">
        <v>8</v>
      </c>
      <c r="R2177" s="7">
        <v>2</v>
      </c>
      <c r="S2177" s="7">
        <v>0</v>
      </c>
      <c r="T2177" s="7">
        <v>3</v>
      </c>
      <c r="U2177" s="7">
        <v>6</v>
      </c>
      <c r="V2177" s="7">
        <v>4</v>
      </c>
      <c r="W2177" s="7">
        <v>9</v>
      </c>
      <c r="X2177" s="7">
        <v>18</v>
      </c>
      <c r="Y2177" s="7">
        <v>0</v>
      </c>
      <c r="Z2177" s="7">
        <v>0</v>
      </c>
      <c r="AA2177"/>
    </row>
    <row r="2178" spans="1:27" x14ac:dyDescent="0.25">
      <c r="A2178" s="24" t="str">
        <f t="shared" si="103"/>
        <v/>
      </c>
      <c r="B2178" s="24" t="str">
        <f t="shared" ref="B2178:B2241" si="104">IF(COUNTIFS(Draft_Player,$E2178),COUNTIFS(Draft_Player,$E2178),"")</f>
        <v/>
      </c>
      <c r="C2178" s="24">
        <f t="shared" ref="C2178:C2241" si="105">IF(COUNTIFS(Transfers_Player,$E2178),COUNTIFS(Transfers_Player,$E2178),"")</f>
        <v>1</v>
      </c>
      <c r="D2178" s="24">
        <v>2026</v>
      </c>
      <c r="E2178" s="7" t="s">
        <v>2339</v>
      </c>
      <c r="F2178" s="7" t="s">
        <v>2322</v>
      </c>
      <c r="G2178" s="7" t="s">
        <v>37</v>
      </c>
      <c r="H2178" s="7" t="s">
        <v>35</v>
      </c>
      <c r="I2178" s="8">
        <v>0.154</v>
      </c>
      <c r="J2178" s="8">
        <v>0.28100000000000003</v>
      </c>
      <c r="K2178" s="8">
        <v>0.192</v>
      </c>
      <c r="L2178" s="8">
        <v>0.47399999999999998</v>
      </c>
      <c r="M2178" s="7">
        <v>13</v>
      </c>
      <c r="N2178" s="7">
        <v>34</v>
      </c>
      <c r="O2178" s="7">
        <v>26</v>
      </c>
      <c r="P2178" s="7">
        <v>3</v>
      </c>
      <c r="Q2178" s="7">
        <v>4</v>
      </c>
      <c r="R2178" s="7">
        <v>1</v>
      </c>
      <c r="S2178" s="7">
        <v>0</v>
      </c>
      <c r="T2178" s="7">
        <v>0</v>
      </c>
      <c r="U2178" s="7">
        <v>6</v>
      </c>
      <c r="V2178" s="7">
        <v>2</v>
      </c>
      <c r="W2178" s="7">
        <v>3</v>
      </c>
      <c r="X2178" s="7">
        <v>11</v>
      </c>
      <c r="Y2178" s="7">
        <v>0</v>
      </c>
      <c r="Z2178" s="7">
        <v>0</v>
      </c>
      <c r="AA2178"/>
    </row>
    <row r="2179" spans="1:27" x14ac:dyDescent="0.25">
      <c r="A2179" s="24" t="str">
        <f t="shared" ref="A2179:A2242" si="106">IF(OR(G2179="SR", G2179="GR"), 1, "")</f>
        <v/>
      </c>
      <c r="B2179" s="24" t="str">
        <f t="shared" si="104"/>
        <v/>
      </c>
      <c r="C2179" s="24" t="str">
        <f t="shared" si="105"/>
        <v/>
      </c>
      <c r="D2179" s="24">
        <v>2026</v>
      </c>
      <c r="E2179" s="7" t="s">
        <v>2340</v>
      </c>
      <c r="F2179" s="7" t="s">
        <v>2322</v>
      </c>
      <c r="G2179" s="7" t="s">
        <v>47</v>
      </c>
      <c r="H2179" s="7" t="s">
        <v>40</v>
      </c>
      <c r="I2179" s="8">
        <v>0</v>
      </c>
      <c r="J2179" s="8">
        <v>0</v>
      </c>
      <c r="K2179" s="8">
        <v>0</v>
      </c>
      <c r="L2179" s="8">
        <v>0</v>
      </c>
      <c r="M2179" s="7">
        <v>2</v>
      </c>
      <c r="N2179" s="7">
        <v>4</v>
      </c>
      <c r="O2179" s="7">
        <v>3</v>
      </c>
      <c r="P2179" s="7">
        <v>0</v>
      </c>
      <c r="Q2179" s="7">
        <v>0</v>
      </c>
      <c r="R2179" s="7">
        <v>0</v>
      </c>
      <c r="S2179" s="7">
        <v>0</v>
      </c>
      <c r="T2179" s="7">
        <v>0</v>
      </c>
      <c r="U2179" s="7">
        <v>0</v>
      </c>
      <c r="V2179" s="7">
        <v>0</v>
      </c>
      <c r="W2179" s="7">
        <v>0</v>
      </c>
      <c r="X2179" s="7">
        <v>3</v>
      </c>
      <c r="Y2179" s="7">
        <v>0</v>
      </c>
      <c r="Z2179" s="7">
        <v>0</v>
      </c>
      <c r="AA2179"/>
    </row>
    <row r="2180" spans="1:27" x14ac:dyDescent="0.25">
      <c r="A2180" s="24" t="str">
        <f t="shared" si="106"/>
        <v/>
      </c>
      <c r="B2180" s="24" t="str">
        <f t="shared" si="104"/>
        <v/>
      </c>
      <c r="C2180" s="24" t="str">
        <f t="shared" si="105"/>
        <v/>
      </c>
      <c r="D2180" s="24">
        <v>2026</v>
      </c>
      <c r="E2180" s="7" t="s">
        <v>2341</v>
      </c>
      <c r="F2180" s="7" t="s">
        <v>2322</v>
      </c>
      <c r="G2180" s="7" t="s">
        <v>47</v>
      </c>
      <c r="H2180" s="7" t="s">
        <v>64</v>
      </c>
      <c r="I2180" s="8">
        <v>0</v>
      </c>
      <c r="J2180" s="8">
        <v>0</v>
      </c>
      <c r="K2180" s="8">
        <v>0</v>
      </c>
      <c r="L2180" s="8">
        <v>0</v>
      </c>
      <c r="M2180" s="7">
        <v>1</v>
      </c>
      <c r="N2180" s="7">
        <v>1</v>
      </c>
      <c r="O2180" s="7">
        <v>1</v>
      </c>
      <c r="P2180" s="7">
        <v>0</v>
      </c>
      <c r="Q2180" s="7">
        <v>0</v>
      </c>
      <c r="R2180" s="7">
        <v>0</v>
      </c>
      <c r="S2180" s="7">
        <v>0</v>
      </c>
      <c r="T2180" s="7">
        <v>0</v>
      </c>
      <c r="U2180" s="7">
        <v>0</v>
      </c>
      <c r="V2180" s="7">
        <v>0</v>
      </c>
      <c r="W2180" s="7">
        <v>0</v>
      </c>
      <c r="X2180" s="7">
        <v>1</v>
      </c>
      <c r="Y2180" s="7">
        <v>0</v>
      </c>
      <c r="Z2180" s="7">
        <v>0</v>
      </c>
      <c r="AA2180"/>
    </row>
    <row r="2181" spans="1:27" x14ac:dyDescent="0.25">
      <c r="A2181" s="24">
        <f t="shared" si="106"/>
        <v>1</v>
      </c>
      <c r="B2181" s="24" t="str">
        <f t="shared" si="104"/>
        <v/>
      </c>
      <c r="C2181" s="24" t="str">
        <f t="shared" si="105"/>
        <v/>
      </c>
      <c r="D2181" s="24">
        <v>2026</v>
      </c>
      <c r="E2181" s="7" t="s">
        <v>2342</v>
      </c>
      <c r="F2181" s="7" t="s">
        <v>2322</v>
      </c>
      <c r="G2181" s="7" t="s">
        <v>29</v>
      </c>
      <c r="H2181" s="7" t="s">
        <v>30</v>
      </c>
      <c r="I2181" s="8">
        <v>0</v>
      </c>
      <c r="J2181" s="8">
        <v>9.5000000000000001E-2</v>
      </c>
      <c r="K2181" s="8">
        <v>0</v>
      </c>
      <c r="L2181" s="8">
        <v>9.5000000000000001E-2</v>
      </c>
      <c r="M2181" s="7">
        <v>14</v>
      </c>
      <c r="N2181" s="7">
        <v>21</v>
      </c>
      <c r="O2181" s="7">
        <v>19</v>
      </c>
      <c r="P2181" s="7">
        <v>1</v>
      </c>
      <c r="Q2181" s="7">
        <v>0</v>
      </c>
      <c r="R2181" s="7">
        <v>0</v>
      </c>
      <c r="S2181" s="7">
        <v>0</v>
      </c>
      <c r="T2181" s="7">
        <v>0</v>
      </c>
      <c r="U2181" s="7">
        <v>0</v>
      </c>
      <c r="V2181" s="7">
        <v>1</v>
      </c>
      <c r="W2181" s="7">
        <v>1</v>
      </c>
      <c r="X2181" s="7">
        <v>6</v>
      </c>
      <c r="Y2181" s="7">
        <v>0</v>
      </c>
      <c r="Z2181" s="7">
        <v>0</v>
      </c>
      <c r="AA2181"/>
    </row>
    <row r="2182" spans="1:27" x14ac:dyDescent="0.25">
      <c r="A2182" s="24" t="str">
        <f t="shared" si="106"/>
        <v/>
      </c>
      <c r="B2182" s="24" t="str">
        <f t="shared" si="104"/>
        <v/>
      </c>
      <c r="C2182" s="24">
        <f t="shared" si="105"/>
        <v>1</v>
      </c>
      <c r="D2182" s="24">
        <v>2026</v>
      </c>
      <c r="E2182" s="7" t="s">
        <v>2343</v>
      </c>
      <c r="F2182" s="7" t="s">
        <v>2322</v>
      </c>
      <c r="G2182" s="7" t="s">
        <v>37</v>
      </c>
      <c r="H2182" s="7" t="s">
        <v>164</v>
      </c>
      <c r="I2182" s="8">
        <v>0</v>
      </c>
      <c r="J2182" s="8">
        <v>1</v>
      </c>
      <c r="K2182" s="8">
        <v>0</v>
      </c>
      <c r="L2182" s="8">
        <v>0</v>
      </c>
      <c r="M2182" s="7">
        <v>1</v>
      </c>
      <c r="N2182" s="7">
        <v>1</v>
      </c>
      <c r="O2182" s="7">
        <v>0</v>
      </c>
      <c r="P2182" s="7">
        <v>0</v>
      </c>
      <c r="Q2182" s="7">
        <v>0</v>
      </c>
      <c r="R2182" s="7">
        <v>0</v>
      </c>
      <c r="S2182" s="7">
        <v>0</v>
      </c>
      <c r="T2182" s="7">
        <v>0</v>
      </c>
      <c r="U2182" s="7">
        <v>0</v>
      </c>
      <c r="V2182" s="7">
        <v>1</v>
      </c>
      <c r="W2182" s="7">
        <v>0</v>
      </c>
      <c r="X2182" s="7">
        <v>0</v>
      </c>
      <c r="Y2182" s="7">
        <v>0</v>
      </c>
      <c r="Z2182" s="7">
        <v>0</v>
      </c>
      <c r="AA2182"/>
    </row>
    <row r="2183" spans="1:27" x14ac:dyDescent="0.25">
      <c r="A2183" s="24" t="str">
        <f t="shared" si="106"/>
        <v/>
      </c>
      <c r="B2183" s="24" t="str">
        <f t="shared" si="104"/>
        <v/>
      </c>
      <c r="C2183" s="24">
        <f t="shared" si="105"/>
        <v>1</v>
      </c>
      <c r="D2183" s="24">
        <v>2026</v>
      </c>
      <c r="E2183" s="7" t="s">
        <v>2344</v>
      </c>
      <c r="F2183" s="7" t="s">
        <v>2345</v>
      </c>
      <c r="G2183" s="7" t="s">
        <v>37</v>
      </c>
      <c r="H2183" s="7" t="s">
        <v>44</v>
      </c>
      <c r="I2183" s="8">
        <v>0.34200000000000003</v>
      </c>
      <c r="J2183" s="8">
        <v>0.42599999999999999</v>
      </c>
      <c r="K2183" s="8">
        <v>0.57499999999999996</v>
      </c>
      <c r="L2183" s="8">
        <v>1.0009999999999999</v>
      </c>
      <c r="M2183" s="7">
        <v>54</v>
      </c>
      <c r="N2183" s="7">
        <v>265</v>
      </c>
      <c r="O2183" s="7">
        <v>228</v>
      </c>
      <c r="P2183" s="7">
        <v>55</v>
      </c>
      <c r="Q2183" s="7">
        <v>78</v>
      </c>
      <c r="R2183" s="7">
        <v>22</v>
      </c>
      <c r="S2183" s="7">
        <v>2</v>
      </c>
      <c r="T2183" s="7">
        <v>9</v>
      </c>
      <c r="U2183" s="7">
        <v>51</v>
      </c>
      <c r="V2183" s="7">
        <v>11</v>
      </c>
      <c r="W2183" s="7">
        <v>24</v>
      </c>
      <c r="X2183" s="7">
        <v>26</v>
      </c>
      <c r="Y2183" s="7">
        <v>9</v>
      </c>
      <c r="Z2183" s="7">
        <v>1</v>
      </c>
      <c r="AA2183"/>
    </row>
    <row r="2184" spans="1:27" x14ac:dyDescent="0.25">
      <c r="A2184" s="24" t="str">
        <f t="shared" si="106"/>
        <v/>
      </c>
      <c r="B2184" s="24" t="str">
        <f t="shared" si="104"/>
        <v/>
      </c>
      <c r="C2184" s="24" t="str">
        <f t="shared" si="105"/>
        <v/>
      </c>
      <c r="D2184" s="24">
        <v>2026</v>
      </c>
      <c r="E2184" s="7" t="s">
        <v>2346</v>
      </c>
      <c r="F2184" s="7" t="s">
        <v>2345</v>
      </c>
      <c r="G2184" s="7" t="s">
        <v>37</v>
      </c>
      <c r="H2184" s="7" t="s">
        <v>30</v>
      </c>
      <c r="I2184" s="8">
        <v>0.33100000000000002</v>
      </c>
      <c r="J2184" s="8">
        <v>0.42599999999999999</v>
      </c>
      <c r="K2184" s="8">
        <v>0.59799999999999998</v>
      </c>
      <c r="L2184" s="8">
        <v>1.024</v>
      </c>
      <c r="M2184" s="7">
        <v>43</v>
      </c>
      <c r="N2184" s="7">
        <v>197</v>
      </c>
      <c r="O2184" s="7">
        <v>169</v>
      </c>
      <c r="P2184" s="7">
        <v>46</v>
      </c>
      <c r="Q2184" s="7">
        <v>56</v>
      </c>
      <c r="R2184" s="7">
        <v>16</v>
      </c>
      <c r="S2184" s="7">
        <v>7</v>
      </c>
      <c r="T2184" s="7">
        <v>5</v>
      </c>
      <c r="U2184" s="7">
        <v>34</v>
      </c>
      <c r="V2184" s="7">
        <v>11</v>
      </c>
      <c r="W2184" s="7">
        <v>17</v>
      </c>
      <c r="X2184" s="7">
        <v>41</v>
      </c>
      <c r="Y2184" s="7">
        <v>12</v>
      </c>
      <c r="Z2184" s="7">
        <v>2</v>
      </c>
      <c r="AA2184"/>
    </row>
    <row r="2185" spans="1:27" x14ac:dyDescent="0.25">
      <c r="A2185" s="24" t="str">
        <f t="shared" si="106"/>
        <v/>
      </c>
      <c r="B2185" s="24" t="str">
        <f t="shared" si="104"/>
        <v/>
      </c>
      <c r="C2185" s="24" t="str">
        <f t="shared" si="105"/>
        <v/>
      </c>
      <c r="D2185" s="24">
        <v>2026</v>
      </c>
      <c r="E2185" s="7" t="s">
        <v>2347</v>
      </c>
      <c r="F2185" s="7" t="s">
        <v>2345</v>
      </c>
      <c r="G2185" s="7" t="s">
        <v>37</v>
      </c>
      <c r="H2185" s="7" t="s">
        <v>35</v>
      </c>
      <c r="I2185" s="8">
        <v>0.315</v>
      </c>
      <c r="J2185" s="8">
        <v>0.38800000000000001</v>
      </c>
      <c r="K2185" s="8">
        <v>0.5</v>
      </c>
      <c r="L2185" s="8">
        <v>0.88800000000000001</v>
      </c>
      <c r="M2185" s="7">
        <v>42</v>
      </c>
      <c r="N2185" s="7">
        <v>166</v>
      </c>
      <c r="O2185" s="7">
        <v>146</v>
      </c>
      <c r="P2185" s="7">
        <v>33</v>
      </c>
      <c r="Q2185" s="7">
        <v>46</v>
      </c>
      <c r="R2185" s="7">
        <v>8</v>
      </c>
      <c r="S2185" s="7">
        <v>2</v>
      </c>
      <c r="T2185" s="7">
        <v>5</v>
      </c>
      <c r="U2185" s="7">
        <v>33</v>
      </c>
      <c r="V2185" s="7">
        <v>8</v>
      </c>
      <c r="W2185" s="7">
        <v>10</v>
      </c>
      <c r="X2185" s="7">
        <v>29</v>
      </c>
      <c r="Y2185" s="7">
        <v>4</v>
      </c>
      <c r="Z2185" s="7">
        <v>3</v>
      </c>
      <c r="AA2185"/>
    </row>
    <row r="2186" spans="1:27" x14ac:dyDescent="0.25">
      <c r="A2186" s="24">
        <f t="shared" si="106"/>
        <v>1</v>
      </c>
      <c r="B2186" s="24" t="str">
        <f t="shared" si="104"/>
        <v/>
      </c>
      <c r="C2186" s="24" t="str">
        <f t="shared" si="105"/>
        <v/>
      </c>
      <c r="D2186" s="24">
        <v>2026</v>
      </c>
      <c r="E2186" s="7" t="s">
        <v>2348</v>
      </c>
      <c r="F2186" s="7" t="s">
        <v>2345</v>
      </c>
      <c r="G2186" s="7" t="s">
        <v>29</v>
      </c>
      <c r="H2186" s="7" t="s">
        <v>38</v>
      </c>
      <c r="I2186" s="8">
        <v>0.30499999999999999</v>
      </c>
      <c r="J2186" s="8">
        <v>0.42</v>
      </c>
      <c r="K2186" s="8">
        <v>0.47499999999999998</v>
      </c>
      <c r="L2186" s="8">
        <v>0.89500000000000002</v>
      </c>
      <c r="M2186" s="7">
        <v>52</v>
      </c>
      <c r="N2186" s="7">
        <v>243</v>
      </c>
      <c r="O2186" s="7">
        <v>200</v>
      </c>
      <c r="P2186" s="7">
        <v>51</v>
      </c>
      <c r="Q2186" s="7">
        <v>61</v>
      </c>
      <c r="R2186" s="7">
        <v>14</v>
      </c>
      <c r="S2186" s="7">
        <v>1</v>
      </c>
      <c r="T2186" s="7">
        <v>6</v>
      </c>
      <c r="U2186" s="7">
        <v>43</v>
      </c>
      <c r="V2186" s="7">
        <v>7</v>
      </c>
      <c r="W2186" s="7">
        <v>34</v>
      </c>
      <c r="X2186" s="7">
        <v>27</v>
      </c>
      <c r="Y2186" s="7">
        <v>11</v>
      </c>
      <c r="Z2186" s="7">
        <v>4</v>
      </c>
      <c r="AA2186"/>
    </row>
    <row r="2187" spans="1:27" x14ac:dyDescent="0.25">
      <c r="A2187" s="24">
        <f t="shared" si="106"/>
        <v>1</v>
      </c>
      <c r="B2187" s="24" t="str">
        <f t="shared" si="104"/>
        <v/>
      </c>
      <c r="C2187" s="24" t="str">
        <f t="shared" si="105"/>
        <v/>
      </c>
      <c r="D2187" s="24">
        <v>2026</v>
      </c>
      <c r="E2187" s="7" t="s">
        <v>2349</v>
      </c>
      <c r="F2187" s="7" t="s">
        <v>2345</v>
      </c>
      <c r="G2187" s="7" t="s">
        <v>29</v>
      </c>
      <c r="H2187" s="7" t="s">
        <v>33</v>
      </c>
      <c r="I2187" s="8">
        <v>0.28599999999999998</v>
      </c>
      <c r="J2187" s="8">
        <v>0.42899999999999999</v>
      </c>
      <c r="K2187" s="8">
        <v>0.40699999999999997</v>
      </c>
      <c r="L2187" s="8">
        <v>0.83599999999999997</v>
      </c>
      <c r="M2187" s="7">
        <v>47</v>
      </c>
      <c r="N2187" s="7">
        <v>185</v>
      </c>
      <c r="O2187" s="7">
        <v>140</v>
      </c>
      <c r="P2187" s="7">
        <v>33</v>
      </c>
      <c r="Q2187" s="7">
        <v>40</v>
      </c>
      <c r="R2187" s="7">
        <v>8</v>
      </c>
      <c r="S2187" s="7">
        <v>3</v>
      </c>
      <c r="T2187" s="7">
        <v>1</v>
      </c>
      <c r="U2187" s="7">
        <v>33</v>
      </c>
      <c r="V2187" s="7">
        <v>9</v>
      </c>
      <c r="W2187" s="7">
        <v>29</v>
      </c>
      <c r="X2187" s="7">
        <v>42</v>
      </c>
      <c r="Y2187" s="7">
        <v>20</v>
      </c>
      <c r="Z2187" s="7">
        <v>3</v>
      </c>
      <c r="AA2187"/>
    </row>
    <row r="2188" spans="1:27" x14ac:dyDescent="0.25">
      <c r="A2188" s="24" t="str">
        <f t="shared" si="106"/>
        <v/>
      </c>
      <c r="B2188" s="24" t="str">
        <f t="shared" si="104"/>
        <v/>
      </c>
      <c r="C2188" s="24" t="str">
        <f t="shared" si="105"/>
        <v/>
      </c>
      <c r="D2188" s="24">
        <v>2026</v>
      </c>
      <c r="E2188" s="7" t="s">
        <v>2350</v>
      </c>
      <c r="F2188" s="7" t="s">
        <v>2345</v>
      </c>
      <c r="G2188" s="7" t="s">
        <v>24</v>
      </c>
      <c r="H2188" s="7" t="s">
        <v>35</v>
      </c>
      <c r="I2188" s="8">
        <v>0.26200000000000001</v>
      </c>
      <c r="J2188" s="8">
        <v>0.39500000000000002</v>
      </c>
      <c r="K2188" s="8">
        <v>0.44600000000000001</v>
      </c>
      <c r="L2188" s="8">
        <v>0.84099999999999997</v>
      </c>
      <c r="M2188" s="7">
        <v>42</v>
      </c>
      <c r="N2188" s="7">
        <v>162</v>
      </c>
      <c r="O2188" s="7">
        <v>130</v>
      </c>
      <c r="P2188" s="7">
        <v>25</v>
      </c>
      <c r="Q2188" s="7">
        <v>34</v>
      </c>
      <c r="R2188" s="7">
        <v>4</v>
      </c>
      <c r="S2188" s="7">
        <v>4</v>
      </c>
      <c r="T2188" s="7">
        <v>4</v>
      </c>
      <c r="U2188" s="7">
        <v>22</v>
      </c>
      <c r="V2188" s="7">
        <v>4</v>
      </c>
      <c r="W2188" s="7">
        <v>26</v>
      </c>
      <c r="X2188" s="7">
        <v>36</v>
      </c>
      <c r="Y2188" s="7">
        <v>10</v>
      </c>
      <c r="Z2188" s="7">
        <v>3</v>
      </c>
      <c r="AA2188"/>
    </row>
    <row r="2189" spans="1:27" x14ac:dyDescent="0.25">
      <c r="A2189" s="24" t="str">
        <f t="shared" si="106"/>
        <v/>
      </c>
      <c r="B2189" s="24" t="str">
        <f t="shared" si="104"/>
        <v/>
      </c>
      <c r="C2189" s="24">
        <f t="shared" si="105"/>
        <v>1</v>
      </c>
      <c r="D2189" s="24">
        <v>2026</v>
      </c>
      <c r="E2189" s="7" t="s">
        <v>2351</v>
      </c>
      <c r="F2189" s="7" t="s">
        <v>2345</v>
      </c>
      <c r="G2189" s="7" t="s">
        <v>24</v>
      </c>
      <c r="H2189" s="7" t="s">
        <v>40</v>
      </c>
      <c r="I2189" s="8">
        <v>0.25800000000000001</v>
      </c>
      <c r="J2189" s="8">
        <v>0.40400000000000003</v>
      </c>
      <c r="K2189" s="8">
        <v>0.35199999999999998</v>
      </c>
      <c r="L2189" s="8">
        <v>0.75600000000000001</v>
      </c>
      <c r="M2189" s="7">
        <v>54</v>
      </c>
      <c r="N2189" s="7">
        <v>242</v>
      </c>
      <c r="O2189" s="7">
        <v>182</v>
      </c>
      <c r="P2189" s="7">
        <v>44</v>
      </c>
      <c r="Q2189" s="7">
        <v>47</v>
      </c>
      <c r="R2189" s="7">
        <v>9</v>
      </c>
      <c r="S2189" s="7">
        <v>1</v>
      </c>
      <c r="T2189" s="7">
        <v>2</v>
      </c>
      <c r="U2189" s="7">
        <v>36</v>
      </c>
      <c r="V2189" s="7">
        <v>24</v>
      </c>
      <c r="W2189" s="7">
        <v>24</v>
      </c>
      <c r="X2189" s="7">
        <v>32</v>
      </c>
      <c r="Y2189" s="7">
        <v>9</v>
      </c>
      <c r="Z2189" s="7">
        <v>2</v>
      </c>
      <c r="AA2189"/>
    </row>
    <row r="2190" spans="1:27" x14ac:dyDescent="0.25">
      <c r="A2190" s="24">
        <f t="shared" si="106"/>
        <v>1</v>
      </c>
      <c r="B2190" s="24" t="str">
        <f t="shared" si="104"/>
        <v/>
      </c>
      <c r="C2190" s="24" t="str">
        <f t="shared" si="105"/>
        <v/>
      </c>
      <c r="D2190" s="24">
        <v>2026</v>
      </c>
      <c r="E2190" s="7" t="s">
        <v>2352</v>
      </c>
      <c r="F2190" s="7" t="s">
        <v>2345</v>
      </c>
      <c r="G2190" s="7" t="s">
        <v>29</v>
      </c>
      <c r="H2190" s="7" t="s">
        <v>42</v>
      </c>
      <c r="I2190" s="8">
        <v>0.3</v>
      </c>
      <c r="J2190" s="8">
        <v>0.435</v>
      </c>
      <c r="K2190" s="8">
        <v>0.47</v>
      </c>
      <c r="L2190" s="8">
        <v>0.90500000000000003</v>
      </c>
      <c r="M2190" s="7">
        <v>37</v>
      </c>
      <c r="N2190" s="7">
        <v>126</v>
      </c>
      <c r="O2190" s="7">
        <v>100</v>
      </c>
      <c r="P2190" s="7">
        <v>22</v>
      </c>
      <c r="Q2190" s="7">
        <v>30</v>
      </c>
      <c r="R2190" s="7">
        <v>5</v>
      </c>
      <c r="S2190" s="7">
        <v>0</v>
      </c>
      <c r="T2190" s="7">
        <v>4</v>
      </c>
      <c r="U2190" s="7">
        <v>22</v>
      </c>
      <c r="V2190" s="7">
        <v>3</v>
      </c>
      <c r="W2190" s="7">
        <v>21</v>
      </c>
      <c r="X2190" s="7">
        <v>25</v>
      </c>
      <c r="Y2190" s="7">
        <v>0</v>
      </c>
      <c r="Z2190" s="7">
        <v>0</v>
      </c>
      <c r="AA2190"/>
    </row>
    <row r="2191" spans="1:27" x14ac:dyDescent="0.25">
      <c r="A2191" s="24" t="str">
        <f t="shared" si="106"/>
        <v/>
      </c>
      <c r="B2191" s="24" t="str">
        <f t="shared" si="104"/>
        <v/>
      </c>
      <c r="C2191" s="24">
        <f t="shared" si="105"/>
        <v>1</v>
      </c>
      <c r="D2191" s="24">
        <v>2026</v>
      </c>
      <c r="E2191" s="7" t="s">
        <v>2353</v>
      </c>
      <c r="F2191" s="7" t="s">
        <v>2345</v>
      </c>
      <c r="G2191" s="7" t="s">
        <v>47</v>
      </c>
      <c r="H2191" s="7" t="s">
        <v>25</v>
      </c>
      <c r="I2191" s="8">
        <v>0.29399999999999998</v>
      </c>
      <c r="J2191" s="8">
        <v>0.33300000000000002</v>
      </c>
      <c r="K2191" s="8">
        <v>0.29399999999999998</v>
      </c>
      <c r="L2191" s="8">
        <v>0.627</v>
      </c>
      <c r="M2191" s="7">
        <v>10</v>
      </c>
      <c r="N2191" s="7">
        <v>18</v>
      </c>
      <c r="O2191" s="7">
        <v>17</v>
      </c>
      <c r="P2191" s="7">
        <v>5</v>
      </c>
      <c r="Q2191" s="7">
        <v>5</v>
      </c>
      <c r="R2191" s="7">
        <v>0</v>
      </c>
      <c r="S2191" s="7">
        <v>0</v>
      </c>
      <c r="T2191" s="7">
        <v>0</v>
      </c>
      <c r="U2191" s="7">
        <v>2</v>
      </c>
      <c r="V2191" s="7">
        <v>0</v>
      </c>
      <c r="W2191" s="7">
        <v>1</v>
      </c>
      <c r="X2191" s="7">
        <v>6</v>
      </c>
      <c r="Y2191" s="7">
        <v>0</v>
      </c>
      <c r="Z2191" s="7">
        <v>0</v>
      </c>
      <c r="AA2191"/>
    </row>
    <row r="2192" spans="1:27" x14ac:dyDescent="0.25">
      <c r="A2192" s="24" t="str">
        <f t="shared" si="106"/>
        <v/>
      </c>
      <c r="B2192" s="24" t="str">
        <f t="shared" si="104"/>
        <v/>
      </c>
      <c r="C2192" s="24">
        <f t="shared" si="105"/>
        <v>1</v>
      </c>
      <c r="D2192" s="24">
        <v>2026</v>
      </c>
      <c r="E2192" s="7" t="s">
        <v>2354</v>
      </c>
      <c r="F2192" s="7" t="s">
        <v>2345</v>
      </c>
      <c r="G2192" s="7" t="s">
        <v>24</v>
      </c>
      <c r="H2192" s="7" t="s">
        <v>27</v>
      </c>
      <c r="I2192" s="8">
        <v>0.29199999999999998</v>
      </c>
      <c r="J2192" s="8">
        <v>0.38500000000000001</v>
      </c>
      <c r="K2192" s="8">
        <v>0.371</v>
      </c>
      <c r="L2192" s="8">
        <v>0.755</v>
      </c>
      <c r="M2192" s="7">
        <v>27</v>
      </c>
      <c r="N2192" s="7">
        <v>108</v>
      </c>
      <c r="O2192" s="7">
        <v>89</v>
      </c>
      <c r="P2192" s="7">
        <v>19</v>
      </c>
      <c r="Q2192" s="7">
        <v>26</v>
      </c>
      <c r="R2192" s="7">
        <v>5</v>
      </c>
      <c r="S2192" s="7">
        <v>1</v>
      </c>
      <c r="T2192" s="7">
        <v>0</v>
      </c>
      <c r="U2192" s="7">
        <v>15</v>
      </c>
      <c r="V2192" s="7">
        <v>3</v>
      </c>
      <c r="W2192" s="7">
        <v>11</v>
      </c>
      <c r="X2192" s="7">
        <v>12</v>
      </c>
      <c r="Y2192" s="7">
        <v>10</v>
      </c>
      <c r="Z2192" s="7">
        <v>2</v>
      </c>
      <c r="AA2192"/>
    </row>
    <row r="2193" spans="1:27" x14ac:dyDescent="0.25">
      <c r="A2193" s="24" t="str">
        <f t="shared" si="106"/>
        <v/>
      </c>
      <c r="B2193" s="24" t="str">
        <f t="shared" si="104"/>
        <v/>
      </c>
      <c r="C2193" s="24" t="str">
        <f t="shared" si="105"/>
        <v/>
      </c>
      <c r="D2193" s="24">
        <v>2026</v>
      </c>
      <c r="E2193" s="7" t="s">
        <v>2355</v>
      </c>
      <c r="F2193" s="7" t="s">
        <v>2345</v>
      </c>
      <c r="G2193" s="7" t="s">
        <v>47</v>
      </c>
      <c r="H2193" s="7" t="s">
        <v>25</v>
      </c>
      <c r="I2193" s="8">
        <v>0.29099999999999998</v>
      </c>
      <c r="J2193" s="8">
        <v>0.35799999999999998</v>
      </c>
      <c r="K2193" s="8">
        <v>0.442</v>
      </c>
      <c r="L2193" s="8">
        <v>0.8</v>
      </c>
      <c r="M2193" s="7">
        <v>28</v>
      </c>
      <c r="N2193" s="7">
        <v>97</v>
      </c>
      <c r="O2193" s="7">
        <v>86</v>
      </c>
      <c r="P2193" s="7">
        <v>18</v>
      </c>
      <c r="Q2193" s="7">
        <v>25</v>
      </c>
      <c r="R2193" s="7">
        <v>3</v>
      </c>
      <c r="S2193" s="7">
        <v>2</v>
      </c>
      <c r="T2193" s="7">
        <v>2</v>
      </c>
      <c r="U2193" s="7">
        <v>18</v>
      </c>
      <c r="V2193" s="7">
        <v>4</v>
      </c>
      <c r="W2193" s="7">
        <v>5</v>
      </c>
      <c r="X2193" s="7">
        <v>35</v>
      </c>
      <c r="Y2193" s="7">
        <v>6</v>
      </c>
      <c r="Z2193" s="7">
        <v>0</v>
      </c>
      <c r="AA2193"/>
    </row>
    <row r="2194" spans="1:27" x14ac:dyDescent="0.25">
      <c r="A2194" s="24" t="str">
        <f t="shared" si="106"/>
        <v/>
      </c>
      <c r="B2194" s="24" t="str">
        <f t="shared" si="104"/>
        <v/>
      </c>
      <c r="C2194" s="24">
        <f t="shared" si="105"/>
        <v>1</v>
      </c>
      <c r="D2194" s="24">
        <v>2026</v>
      </c>
      <c r="E2194" s="7" t="s">
        <v>2356</v>
      </c>
      <c r="F2194" s="7" t="s">
        <v>2345</v>
      </c>
      <c r="G2194" s="7" t="s">
        <v>24</v>
      </c>
      <c r="H2194" s="7" t="s">
        <v>33</v>
      </c>
      <c r="I2194" s="8">
        <v>0.28499999999999998</v>
      </c>
      <c r="J2194" s="8">
        <v>0.39100000000000001</v>
      </c>
      <c r="K2194" s="8">
        <v>0.48599999999999999</v>
      </c>
      <c r="L2194" s="8">
        <v>0.877</v>
      </c>
      <c r="M2194" s="7">
        <v>40</v>
      </c>
      <c r="N2194" s="7">
        <v>175</v>
      </c>
      <c r="O2194" s="7">
        <v>144</v>
      </c>
      <c r="P2194" s="7">
        <v>34</v>
      </c>
      <c r="Q2194" s="7">
        <v>41</v>
      </c>
      <c r="R2194" s="7">
        <v>6</v>
      </c>
      <c r="S2194" s="7">
        <v>1</v>
      </c>
      <c r="T2194" s="7">
        <v>7</v>
      </c>
      <c r="U2194" s="7">
        <v>39</v>
      </c>
      <c r="V2194" s="7">
        <v>4</v>
      </c>
      <c r="W2194" s="7">
        <v>23</v>
      </c>
      <c r="X2194" s="7">
        <v>53</v>
      </c>
      <c r="Y2194" s="7">
        <v>1</v>
      </c>
      <c r="Z2194" s="7">
        <v>1</v>
      </c>
      <c r="AA2194"/>
    </row>
    <row r="2195" spans="1:27" x14ac:dyDescent="0.25">
      <c r="A2195" s="24">
        <f t="shared" si="106"/>
        <v>1</v>
      </c>
      <c r="B2195" s="24" t="str">
        <f t="shared" si="104"/>
        <v/>
      </c>
      <c r="C2195" s="24" t="str">
        <f t="shared" si="105"/>
        <v/>
      </c>
      <c r="D2195" s="24">
        <v>2026</v>
      </c>
      <c r="E2195" s="7" t="s">
        <v>2357</v>
      </c>
      <c r="F2195" s="7" t="s">
        <v>2345</v>
      </c>
      <c r="G2195" s="7" t="s">
        <v>29</v>
      </c>
      <c r="H2195" s="7" t="s">
        <v>25</v>
      </c>
      <c r="I2195" s="8">
        <v>0.27300000000000002</v>
      </c>
      <c r="J2195" s="8">
        <v>0.374</v>
      </c>
      <c r="K2195" s="8">
        <v>0.30299999999999999</v>
      </c>
      <c r="L2195" s="8">
        <v>0.67700000000000005</v>
      </c>
      <c r="M2195" s="7">
        <v>29</v>
      </c>
      <c r="N2195" s="7">
        <v>117</v>
      </c>
      <c r="O2195" s="7">
        <v>99</v>
      </c>
      <c r="P2195" s="7">
        <v>15</v>
      </c>
      <c r="Q2195" s="7">
        <v>27</v>
      </c>
      <c r="R2195" s="7">
        <v>3</v>
      </c>
      <c r="S2195" s="7">
        <v>0</v>
      </c>
      <c r="T2195" s="7">
        <v>0</v>
      </c>
      <c r="U2195" s="7">
        <v>8</v>
      </c>
      <c r="V2195" s="7">
        <v>1</v>
      </c>
      <c r="W2195" s="7">
        <v>15</v>
      </c>
      <c r="X2195" s="7">
        <v>33</v>
      </c>
      <c r="Y2195" s="7">
        <v>4</v>
      </c>
      <c r="Z2195" s="7">
        <v>0</v>
      </c>
      <c r="AA2195"/>
    </row>
    <row r="2196" spans="1:27" x14ac:dyDescent="0.25">
      <c r="A2196" s="24">
        <f t="shared" si="106"/>
        <v>1</v>
      </c>
      <c r="B2196" s="24" t="str">
        <f t="shared" si="104"/>
        <v/>
      </c>
      <c r="C2196" s="24" t="str">
        <f t="shared" si="105"/>
        <v/>
      </c>
      <c r="D2196" s="24">
        <v>2026</v>
      </c>
      <c r="E2196" s="7" t="s">
        <v>2358</v>
      </c>
      <c r="F2196" s="7" t="s">
        <v>2345</v>
      </c>
      <c r="G2196" s="7" t="s">
        <v>29</v>
      </c>
      <c r="H2196" s="7" t="s">
        <v>42</v>
      </c>
      <c r="I2196" s="8">
        <v>0.253</v>
      </c>
      <c r="J2196" s="8">
        <v>0.34499999999999997</v>
      </c>
      <c r="K2196" s="8">
        <v>0.35799999999999998</v>
      </c>
      <c r="L2196" s="8">
        <v>0.70299999999999996</v>
      </c>
      <c r="M2196" s="7">
        <v>28</v>
      </c>
      <c r="N2196" s="7">
        <v>110</v>
      </c>
      <c r="O2196" s="7">
        <v>95</v>
      </c>
      <c r="P2196" s="7">
        <v>12</v>
      </c>
      <c r="Q2196" s="7">
        <v>24</v>
      </c>
      <c r="R2196" s="7">
        <v>4</v>
      </c>
      <c r="S2196" s="7">
        <v>0</v>
      </c>
      <c r="T2196" s="7">
        <v>2</v>
      </c>
      <c r="U2196" s="7">
        <v>18</v>
      </c>
      <c r="V2196" s="7">
        <v>4</v>
      </c>
      <c r="W2196" s="7">
        <v>10</v>
      </c>
      <c r="X2196" s="7">
        <v>30</v>
      </c>
      <c r="Y2196" s="7">
        <v>3</v>
      </c>
      <c r="Z2196" s="7">
        <v>2</v>
      </c>
      <c r="AA2196"/>
    </row>
    <row r="2197" spans="1:27" x14ac:dyDescent="0.25">
      <c r="A2197" s="24">
        <f t="shared" si="106"/>
        <v>1</v>
      </c>
      <c r="B2197" s="24" t="str">
        <f t="shared" si="104"/>
        <v/>
      </c>
      <c r="C2197" s="24" t="str">
        <f t="shared" si="105"/>
        <v/>
      </c>
      <c r="D2197" s="24">
        <v>2026</v>
      </c>
      <c r="E2197" s="7" t="s">
        <v>2359</v>
      </c>
      <c r="F2197" s="7" t="s">
        <v>2360</v>
      </c>
      <c r="G2197" s="7" t="s">
        <v>29</v>
      </c>
      <c r="H2197" s="7" t="s">
        <v>44</v>
      </c>
      <c r="I2197" s="8">
        <v>0.33200000000000002</v>
      </c>
      <c r="J2197" s="8">
        <v>0.42599999999999999</v>
      </c>
      <c r="K2197" s="8">
        <v>0.56100000000000005</v>
      </c>
      <c r="L2197" s="8">
        <v>0.98699999999999999</v>
      </c>
      <c r="M2197" s="7">
        <v>54</v>
      </c>
      <c r="N2197" s="7">
        <v>242</v>
      </c>
      <c r="O2197" s="7">
        <v>205</v>
      </c>
      <c r="P2197" s="7">
        <v>44</v>
      </c>
      <c r="Q2197" s="7">
        <v>68</v>
      </c>
      <c r="R2197" s="7">
        <v>15</v>
      </c>
      <c r="S2197" s="7">
        <v>1</v>
      </c>
      <c r="T2197" s="7">
        <v>10</v>
      </c>
      <c r="U2197" s="7">
        <v>43</v>
      </c>
      <c r="V2197" s="7">
        <v>2</v>
      </c>
      <c r="W2197" s="7">
        <v>33</v>
      </c>
      <c r="X2197" s="7">
        <v>18</v>
      </c>
      <c r="Y2197" s="7">
        <v>7</v>
      </c>
      <c r="Z2197" s="7">
        <v>1</v>
      </c>
      <c r="AA2197"/>
    </row>
    <row r="2198" spans="1:27" x14ac:dyDescent="0.25">
      <c r="A2198" s="24" t="str">
        <f t="shared" si="106"/>
        <v/>
      </c>
      <c r="B2198" s="24" t="str">
        <f t="shared" si="104"/>
        <v/>
      </c>
      <c r="C2198" s="24" t="str">
        <f t="shared" si="105"/>
        <v/>
      </c>
      <c r="D2198" s="24">
        <v>2026</v>
      </c>
      <c r="E2198" s="7" t="s">
        <v>2361</v>
      </c>
      <c r="F2198" s="7" t="s">
        <v>2360</v>
      </c>
      <c r="G2198" s="7" t="s">
        <v>47</v>
      </c>
      <c r="H2198" s="7" t="s">
        <v>25</v>
      </c>
      <c r="I2198" s="8">
        <v>0.317</v>
      </c>
      <c r="J2198" s="8">
        <v>0.41599999999999998</v>
      </c>
      <c r="K2198" s="8">
        <v>0.51</v>
      </c>
      <c r="L2198" s="8">
        <v>0.92700000000000005</v>
      </c>
      <c r="M2198" s="7">
        <v>43</v>
      </c>
      <c r="N2198" s="7">
        <v>173</v>
      </c>
      <c r="O2198" s="7">
        <v>145</v>
      </c>
      <c r="P2198" s="7">
        <v>32</v>
      </c>
      <c r="Q2198" s="7">
        <v>46</v>
      </c>
      <c r="R2198" s="7">
        <v>7</v>
      </c>
      <c r="S2198" s="7">
        <v>0</v>
      </c>
      <c r="T2198" s="7">
        <v>7</v>
      </c>
      <c r="U2198" s="7">
        <v>31</v>
      </c>
      <c r="V2198" s="7">
        <v>5</v>
      </c>
      <c r="W2198" s="7">
        <v>21</v>
      </c>
      <c r="X2198" s="7">
        <v>28</v>
      </c>
      <c r="Y2198" s="7">
        <v>0</v>
      </c>
      <c r="Z2198" s="7">
        <v>2</v>
      </c>
      <c r="AA2198"/>
    </row>
    <row r="2199" spans="1:27" x14ac:dyDescent="0.25">
      <c r="A2199" s="24">
        <f t="shared" si="106"/>
        <v>1</v>
      </c>
      <c r="B2199" s="24" t="str">
        <f t="shared" si="104"/>
        <v/>
      </c>
      <c r="C2199" s="24" t="str">
        <f t="shared" si="105"/>
        <v/>
      </c>
      <c r="D2199" s="24">
        <v>2026</v>
      </c>
      <c r="E2199" s="7" t="s">
        <v>2362</v>
      </c>
      <c r="F2199" s="7" t="s">
        <v>2360</v>
      </c>
      <c r="G2199" s="7" t="s">
        <v>29</v>
      </c>
      <c r="H2199" s="7" t="s">
        <v>42</v>
      </c>
      <c r="I2199" s="8">
        <v>0.30099999999999999</v>
      </c>
      <c r="J2199" s="8">
        <v>0.41099999999999998</v>
      </c>
      <c r="K2199" s="8">
        <v>0.48599999999999999</v>
      </c>
      <c r="L2199" s="8">
        <v>0.89700000000000002</v>
      </c>
      <c r="M2199" s="7">
        <v>49</v>
      </c>
      <c r="N2199" s="7">
        <v>209</v>
      </c>
      <c r="O2199" s="7">
        <v>173</v>
      </c>
      <c r="P2199" s="7">
        <v>42</v>
      </c>
      <c r="Q2199" s="7">
        <v>52</v>
      </c>
      <c r="R2199" s="7">
        <v>12</v>
      </c>
      <c r="S2199" s="7">
        <v>1</v>
      </c>
      <c r="T2199" s="7">
        <v>6</v>
      </c>
      <c r="U2199" s="7">
        <v>29</v>
      </c>
      <c r="V2199" s="7">
        <v>14</v>
      </c>
      <c r="W2199" s="7">
        <v>20</v>
      </c>
      <c r="X2199" s="7">
        <v>37</v>
      </c>
      <c r="Y2199" s="7">
        <v>9</v>
      </c>
      <c r="Z2199" s="7">
        <v>1</v>
      </c>
      <c r="AA2199"/>
    </row>
    <row r="2200" spans="1:27" x14ac:dyDescent="0.25">
      <c r="A2200" s="24" t="str">
        <f t="shared" si="106"/>
        <v/>
      </c>
      <c r="B2200" s="24" t="str">
        <f t="shared" si="104"/>
        <v/>
      </c>
      <c r="C2200" s="24">
        <f t="shared" si="105"/>
        <v>1</v>
      </c>
      <c r="D2200" s="24">
        <v>2026</v>
      </c>
      <c r="E2200" s="7" t="s">
        <v>2363</v>
      </c>
      <c r="F2200" s="7" t="s">
        <v>2360</v>
      </c>
      <c r="G2200" s="7" t="s">
        <v>24</v>
      </c>
      <c r="H2200" s="7" t="s">
        <v>27</v>
      </c>
      <c r="I2200" s="8">
        <v>0.3</v>
      </c>
      <c r="J2200" s="8">
        <v>0.40600000000000003</v>
      </c>
      <c r="K2200" s="8">
        <v>0.438</v>
      </c>
      <c r="L2200" s="8">
        <v>0.84399999999999997</v>
      </c>
      <c r="M2200" s="7">
        <v>54</v>
      </c>
      <c r="N2200" s="7">
        <v>256</v>
      </c>
      <c r="O2200" s="7">
        <v>217</v>
      </c>
      <c r="P2200" s="7">
        <v>45</v>
      </c>
      <c r="Q2200" s="7">
        <v>65</v>
      </c>
      <c r="R2200" s="7">
        <v>7</v>
      </c>
      <c r="S2200" s="7">
        <v>1</v>
      </c>
      <c r="T2200" s="7">
        <v>7</v>
      </c>
      <c r="U2200" s="7">
        <v>32</v>
      </c>
      <c r="V2200" s="7">
        <v>13</v>
      </c>
      <c r="W2200" s="7">
        <v>26</v>
      </c>
      <c r="X2200" s="7">
        <v>31</v>
      </c>
      <c r="Y2200" s="7">
        <v>16</v>
      </c>
      <c r="Z2200" s="7">
        <v>7</v>
      </c>
      <c r="AA2200"/>
    </row>
    <row r="2201" spans="1:27" x14ac:dyDescent="0.25">
      <c r="A2201" s="24" t="str">
        <f t="shared" si="106"/>
        <v/>
      </c>
      <c r="B2201" s="24" t="str">
        <f t="shared" si="104"/>
        <v/>
      </c>
      <c r="C2201" s="24" t="str">
        <f t="shared" si="105"/>
        <v/>
      </c>
      <c r="D2201" s="24">
        <v>2026</v>
      </c>
      <c r="E2201" s="7" t="s">
        <v>2364</v>
      </c>
      <c r="F2201" s="7" t="s">
        <v>2360</v>
      </c>
      <c r="G2201" s="7" t="s">
        <v>37</v>
      </c>
      <c r="H2201" s="7" t="s">
        <v>40</v>
      </c>
      <c r="I2201" s="8">
        <v>0.246</v>
      </c>
      <c r="J2201" s="8">
        <v>0.33500000000000002</v>
      </c>
      <c r="K2201" s="8">
        <v>0.32600000000000001</v>
      </c>
      <c r="L2201" s="8">
        <v>0.66100000000000003</v>
      </c>
      <c r="M2201" s="7">
        <v>44</v>
      </c>
      <c r="N2201" s="7">
        <v>162</v>
      </c>
      <c r="O2201" s="7">
        <v>138</v>
      </c>
      <c r="P2201" s="7">
        <v>19</v>
      </c>
      <c r="Q2201" s="7">
        <v>34</v>
      </c>
      <c r="R2201" s="7">
        <v>5</v>
      </c>
      <c r="S2201" s="7">
        <v>0</v>
      </c>
      <c r="T2201" s="7">
        <v>2</v>
      </c>
      <c r="U2201" s="7">
        <v>14</v>
      </c>
      <c r="V2201" s="7">
        <v>2</v>
      </c>
      <c r="W2201" s="7">
        <v>18</v>
      </c>
      <c r="X2201" s="7">
        <v>33</v>
      </c>
      <c r="Y2201" s="7">
        <v>13</v>
      </c>
      <c r="Z2201" s="7">
        <v>0</v>
      </c>
      <c r="AA2201"/>
    </row>
    <row r="2202" spans="1:27" x14ac:dyDescent="0.25">
      <c r="A2202" s="24">
        <f t="shared" si="106"/>
        <v>1</v>
      </c>
      <c r="B2202" s="24" t="str">
        <f t="shared" si="104"/>
        <v/>
      </c>
      <c r="C2202" s="24" t="str">
        <f t="shared" si="105"/>
        <v/>
      </c>
      <c r="D2202" s="24">
        <v>2026</v>
      </c>
      <c r="E2202" s="7" t="s">
        <v>2365</v>
      </c>
      <c r="F2202" s="7" t="s">
        <v>2360</v>
      </c>
      <c r="G2202" s="7" t="s">
        <v>29</v>
      </c>
      <c r="H2202" s="7" t="s">
        <v>25</v>
      </c>
      <c r="I2202" s="8">
        <v>0.22900000000000001</v>
      </c>
      <c r="J2202" s="8">
        <v>0.36399999999999999</v>
      </c>
      <c r="K2202" s="8">
        <v>0.33500000000000002</v>
      </c>
      <c r="L2202" s="8">
        <v>0.69899999999999995</v>
      </c>
      <c r="M2202" s="7">
        <v>53</v>
      </c>
      <c r="N2202" s="7">
        <v>232</v>
      </c>
      <c r="O2202" s="7">
        <v>188</v>
      </c>
      <c r="P2202" s="7">
        <v>29</v>
      </c>
      <c r="Q2202" s="7">
        <v>43</v>
      </c>
      <c r="R2202" s="7">
        <v>8</v>
      </c>
      <c r="S2202" s="7">
        <v>0</v>
      </c>
      <c r="T2202" s="7">
        <v>4</v>
      </c>
      <c r="U2202" s="7">
        <v>25</v>
      </c>
      <c r="V2202" s="7">
        <v>8</v>
      </c>
      <c r="W2202" s="7">
        <v>33</v>
      </c>
      <c r="X2202" s="7">
        <v>55</v>
      </c>
      <c r="Y2202" s="7">
        <v>3</v>
      </c>
      <c r="Z2202" s="7">
        <v>1</v>
      </c>
      <c r="AA2202"/>
    </row>
    <row r="2203" spans="1:27" x14ac:dyDescent="0.25">
      <c r="A2203" s="24" t="str">
        <f t="shared" si="106"/>
        <v/>
      </c>
      <c r="B2203" s="24" t="str">
        <f t="shared" si="104"/>
        <v/>
      </c>
      <c r="C2203" s="24" t="str">
        <f t="shared" si="105"/>
        <v/>
      </c>
      <c r="D2203" s="24">
        <v>2026</v>
      </c>
      <c r="E2203" s="7" t="s">
        <v>2366</v>
      </c>
      <c r="F2203" s="7" t="s">
        <v>2360</v>
      </c>
      <c r="G2203" s="7" t="s">
        <v>24</v>
      </c>
      <c r="H2203" s="7" t="s">
        <v>30</v>
      </c>
      <c r="I2203" s="8">
        <v>0.22</v>
      </c>
      <c r="J2203" s="8">
        <v>0.29199999999999998</v>
      </c>
      <c r="K2203" s="8">
        <v>0.36699999999999999</v>
      </c>
      <c r="L2203" s="8">
        <v>0.65800000000000003</v>
      </c>
      <c r="M2203" s="7">
        <v>42</v>
      </c>
      <c r="N2203" s="7">
        <v>168</v>
      </c>
      <c r="O2203" s="7">
        <v>150</v>
      </c>
      <c r="P2203" s="7">
        <v>19</v>
      </c>
      <c r="Q2203" s="7">
        <v>33</v>
      </c>
      <c r="R2203" s="7">
        <v>3</v>
      </c>
      <c r="S2203" s="7">
        <v>2</v>
      </c>
      <c r="T2203" s="7">
        <v>5</v>
      </c>
      <c r="U2203" s="7">
        <v>26</v>
      </c>
      <c r="V2203" s="7">
        <v>3</v>
      </c>
      <c r="W2203" s="7">
        <v>13</v>
      </c>
      <c r="X2203" s="7">
        <v>45</v>
      </c>
      <c r="Y2203" s="7">
        <v>2</v>
      </c>
      <c r="Z2203" s="7">
        <v>1</v>
      </c>
      <c r="AA2203"/>
    </row>
    <row r="2204" spans="1:27" x14ac:dyDescent="0.25">
      <c r="A2204" s="24" t="str">
        <f t="shared" si="106"/>
        <v/>
      </c>
      <c r="B2204" s="24" t="str">
        <f t="shared" si="104"/>
        <v/>
      </c>
      <c r="C2204" s="24" t="str">
        <f t="shared" si="105"/>
        <v/>
      </c>
      <c r="D2204" s="24">
        <v>2026</v>
      </c>
      <c r="E2204" s="7" t="s">
        <v>2367</v>
      </c>
      <c r="F2204" s="7" t="s">
        <v>2360</v>
      </c>
      <c r="G2204" s="7" t="s">
        <v>24</v>
      </c>
      <c r="H2204" s="7" t="s">
        <v>40</v>
      </c>
      <c r="I2204" s="8">
        <v>0.16700000000000001</v>
      </c>
      <c r="J2204" s="8">
        <v>0.28799999999999998</v>
      </c>
      <c r="K2204" s="8">
        <v>0.23300000000000001</v>
      </c>
      <c r="L2204" s="8">
        <v>0.52100000000000002</v>
      </c>
      <c r="M2204" s="7">
        <v>47</v>
      </c>
      <c r="N2204" s="7">
        <v>178</v>
      </c>
      <c r="O2204" s="7">
        <v>150</v>
      </c>
      <c r="P2204" s="7">
        <v>11</v>
      </c>
      <c r="Q2204" s="7">
        <v>25</v>
      </c>
      <c r="R2204" s="7">
        <v>5</v>
      </c>
      <c r="S2204" s="7">
        <v>1</v>
      </c>
      <c r="T2204" s="7">
        <v>1</v>
      </c>
      <c r="U2204" s="7">
        <v>17</v>
      </c>
      <c r="V2204" s="7">
        <v>0</v>
      </c>
      <c r="W2204" s="7">
        <v>26</v>
      </c>
      <c r="X2204" s="7">
        <v>46</v>
      </c>
      <c r="Y2204" s="7">
        <v>6</v>
      </c>
      <c r="Z2204" s="7">
        <v>0</v>
      </c>
      <c r="AA2204"/>
    </row>
    <row r="2205" spans="1:27" x14ac:dyDescent="0.25">
      <c r="A2205" s="24" t="str">
        <f t="shared" si="106"/>
        <v/>
      </c>
      <c r="B2205" s="24" t="str">
        <f t="shared" si="104"/>
        <v/>
      </c>
      <c r="C2205" s="24">
        <f t="shared" si="105"/>
        <v>1</v>
      </c>
      <c r="D2205" s="24">
        <v>2026</v>
      </c>
      <c r="E2205" s="7" t="s">
        <v>2368</v>
      </c>
      <c r="F2205" s="7" t="s">
        <v>2360</v>
      </c>
      <c r="G2205" s="7" t="s">
        <v>24</v>
      </c>
      <c r="H2205" s="7" t="s">
        <v>33</v>
      </c>
      <c r="I2205" s="8">
        <v>0.29399999999999998</v>
      </c>
      <c r="J2205" s="8">
        <v>0.372</v>
      </c>
      <c r="K2205" s="8">
        <v>0.40500000000000003</v>
      </c>
      <c r="L2205" s="8">
        <v>0.77700000000000002</v>
      </c>
      <c r="M2205" s="7">
        <v>40</v>
      </c>
      <c r="N2205" s="7">
        <v>146</v>
      </c>
      <c r="O2205" s="7">
        <v>126</v>
      </c>
      <c r="P2205" s="7">
        <v>20</v>
      </c>
      <c r="Q2205" s="7">
        <v>37</v>
      </c>
      <c r="R2205" s="7">
        <v>4</v>
      </c>
      <c r="S2205" s="7">
        <v>2</v>
      </c>
      <c r="T2205" s="7">
        <v>2</v>
      </c>
      <c r="U2205" s="7">
        <v>22</v>
      </c>
      <c r="V2205" s="7">
        <v>2</v>
      </c>
      <c r="W2205" s="7">
        <v>15</v>
      </c>
      <c r="X2205" s="7">
        <v>42</v>
      </c>
      <c r="Y2205" s="7">
        <v>2</v>
      </c>
      <c r="Z2205" s="7">
        <v>0</v>
      </c>
      <c r="AA2205"/>
    </row>
    <row r="2206" spans="1:27" x14ac:dyDescent="0.25">
      <c r="A2206" s="24" t="str">
        <f t="shared" si="106"/>
        <v/>
      </c>
      <c r="B2206" s="24" t="str">
        <f t="shared" si="104"/>
        <v/>
      </c>
      <c r="C2206" s="24">
        <f t="shared" si="105"/>
        <v>1</v>
      </c>
      <c r="D2206" s="24">
        <v>2026</v>
      </c>
      <c r="E2206" s="7" t="s">
        <v>2369</v>
      </c>
      <c r="F2206" s="7" t="s">
        <v>2360</v>
      </c>
      <c r="G2206" s="7" t="s">
        <v>37</v>
      </c>
      <c r="H2206" s="7" t="s">
        <v>35</v>
      </c>
      <c r="I2206" s="8">
        <v>0.27100000000000002</v>
      </c>
      <c r="J2206" s="8">
        <v>0.36499999999999999</v>
      </c>
      <c r="K2206" s="8">
        <v>0.47299999999999998</v>
      </c>
      <c r="L2206" s="8">
        <v>0.83799999999999997</v>
      </c>
      <c r="M2206" s="7">
        <v>35</v>
      </c>
      <c r="N2206" s="7">
        <v>148</v>
      </c>
      <c r="O2206" s="7">
        <v>129</v>
      </c>
      <c r="P2206" s="7">
        <v>21</v>
      </c>
      <c r="Q2206" s="7">
        <v>35</v>
      </c>
      <c r="R2206" s="7">
        <v>6</v>
      </c>
      <c r="S2206" s="7">
        <v>1</v>
      </c>
      <c r="T2206" s="7">
        <v>6</v>
      </c>
      <c r="U2206" s="7">
        <v>27</v>
      </c>
      <c r="V2206" s="7">
        <v>5</v>
      </c>
      <c r="W2206" s="7">
        <v>14</v>
      </c>
      <c r="X2206" s="7">
        <v>38</v>
      </c>
      <c r="Y2206" s="7">
        <v>1</v>
      </c>
      <c r="Z2206" s="7">
        <v>3</v>
      </c>
      <c r="AA2206"/>
    </row>
    <row r="2207" spans="1:27" x14ac:dyDescent="0.25">
      <c r="A2207" s="24">
        <f t="shared" si="106"/>
        <v>1</v>
      </c>
      <c r="B2207" s="24" t="str">
        <f t="shared" si="104"/>
        <v/>
      </c>
      <c r="C2207" s="24" t="str">
        <f t="shared" si="105"/>
        <v/>
      </c>
      <c r="D2207" s="24">
        <v>2026</v>
      </c>
      <c r="E2207" s="7" t="s">
        <v>2370</v>
      </c>
      <c r="F2207" s="7" t="s">
        <v>2360</v>
      </c>
      <c r="G2207" s="7" t="s">
        <v>29</v>
      </c>
      <c r="H2207" s="7" t="s">
        <v>35</v>
      </c>
      <c r="I2207" s="8">
        <v>0.22800000000000001</v>
      </c>
      <c r="J2207" s="8">
        <v>0.32600000000000001</v>
      </c>
      <c r="K2207" s="8">
        <v>0.26800000000000002</v>
      </c>
      <c r="L2207" s="8">
        <v>0.59499999999999997</v>
      </c>
      <c r="M2207" s="7">
        <v>39</v>
      </c>
      <c r="N2207" s="7">
        <v>145</v>
      </c>
      <c r="O2207" s="7">
        <v>123</v>
      </c>
      <c r="P2207" s="7">
        <v>14</v>
      </c>
      <c r="Q2207" s="7">
        <v>28</v>
      </c>
      <c r="R2207" s="7">
        <v>5</v>
      </c>
      <c r="S2207" s="7">
        <v>0</v>
      </c>
      <c r="T2207" s="7">
        <v>0</v>
      </c>
      <c r="U2207" s="7">
        <v>13</v>
      </c>
      <c r="V2207" s="7">
        <v>2</v>
      </c>
      <c r="W2207" s="7">
        <v>16</v>
      </c>
      <c r="X2207" s="7">
        <v>25</v>
      </c>
      <c r="Y2207" s="7">
        <v>8</v>
      </c>
      <c r="Z2207" s="7">
        <v>0</v>
      </c>
      <c r="AA2207"/>
    </row>
    <row r="2208" spans="1:27" x14ac:dyDescent="0.25">
      <c r="A2208" s="24" t="str">
        <f t="shared" si="106"/>
        <v/>
      </c>
      <c r="B2208" s="24" t="str">
        <f t="shared" si="104"/>
        <v/>
      </c>
      <c r="C2208" s="24" t="str">
        <f t="shared" si="105"/>
        <v/>
      </c>
      <c r="D2208" s="24">
        <v>2026</v>
      </c>
      <c r="E2208" s="7" t="s">
        <v>2371</v>
      </c>
      <c r="F2208" s="7" t="s">
        <v>2360</v>
      </c>
      <c r="G2208" s="7" t="s">
        <v>37</v>
      </c>
      <c r="H2208" s="7" t="s">
        <v>38</v>
      </c>
      <c r="I2208" s="8">
        <v>0.222</v>
      </c>
      <c r="J2208" s="8">
        <v>0.33300000000000002</v>
      </c>
      <c r="K2208" s="8">
        <v>0.222</v>
      </c>
      <c r="L2208" s="8">
        <v>0.55600000000000005</v>
      </c>
      <c r="M2208" s="7">
        <v>7</v>
      </c>
      <c r="N2208" s="7">
        <v>21</v>
      </c>
      <c r="O2208" s="7">
        <v>18</v>
      </c>
      <c r="P2208" s="7">
        <v>4</v>
      </c>
      <c r="Q2208" s="7">
        <v>4</v>
      </c>
      <c r="R2208" s="7">
        <v>0</v>
      </c>
      <c r="S2208" s="7">
        <v>0</v>
      </c>
      <c r="T2208" s="7">
        <v>0</v>
      </c>
      <c r="U2208" s="7">
        <v>0</v>
      </c>
      <c r="V2208" s="7">
        <v>0</v>
      </c>
      <c r="W2208" s="7">
        <v>3</v>
      </c>
      <c r="X2208" s="7">
        <v>7</v>
      </c>
      <c r="Y2208" s="7">
        <v>0</v>
      </c>
      <c r="Z2208" s="7">
        <v>0</v>
      </c>
      <c r="AA2208"/>
    </row>
    <row r="2209" spans="1:27" x14ac:dyDescent="0.25">
      <c r="A2209" s="24" t="str">
        <f t="shared" si="106"/>
        <v/>
      </c>
      <c r="B2209" s="24" t="str">
        <f t="shared" si="104"/>
        <v/>
      </c>
      <c r="C2209" s="24" t="str">
        <f t="shared" si="105"/>
        <v/>
      </c>
      <c r="D2209" s="24">
        <v>2026</v>
      </c>
      <c r="E2209" s="7" t="s">
        <v>2372</v>
      </c>
      <c r="F2209" s="7" t="s">
        <v>2360</v>
      </c>
      <c r="G2209" s="7" t="s">
        <v>47</v>
      </c>
      <c r="H2209" s="7" t="s">
        <v>35</v>
      </c>
      <c r="I2209" s="8">
        <v>0.182</v>
      </c>
      <c r="J2209" s="8">
        <v>0.308</v>
      </c>
      <c r="K2209" s="8">
        <v>0.182</v>
      </c>
      <c r="L2209" s="8">
        <v>0.49</v>
      </c>
      <c r="M2209" s="7">
        <v>12</v>
      </c>
      <c r="N2209" s="7">
        <v>26</v>
      </c>
      <c r="O2209" s="7">
        <v>22</v>
      </c>
      <c r="P2209" s="7">
        <v>2</v>
      </c>
      <c r="Q2209" s="7">
        <v>4</v>
      </c>
      <c r="R2209" s="7">
        <v>0</v>
      </c>
      <c r="S2209" s="7">
        <v>0</v>
      </c>
      <c r="T2209" s="7">
        <v>0</v>
      </c>
      <c r="U2209" s="7">
        <v>4</v>
      </c>
      <c r="V2209" s="7">
        <v>0</v>
      </c>
      <c r="W2209" s="7">
        <v>4</v>
      </c>
      <c r="X2209" s="7">
        <v>10</v>
      </c>
      <c r="Y2209" s="7">
        <v>2</v>
      </c>
      <c r="Z2209" s="7">
        <v>0</v>
      </c>
      <c r="AA2209"/>
    </row>
    <row r="2210" spans="1:27" x14ac:dyDescent="0.25">
      <c r="A2210" s="24">
        <f t="shared" si="106"/>
        <v>1</v>
      </c>
      <c r="B2210" s="24" t="str">
        <f t="shared" si="104"/>
        <v/>
      </c>
      <c r="C2210" s="24" t="str">
        <f t="shared" si="105"/>
        <v/>
      </c>
      <c r="D2210" s="24">
        <v>2026</v>
      </c>
      <c r="E2210" s="7" t="s">
        <v>2373</v>
      </c>
      <c r="F2210" s="7" t="s">
        <v>2360</v>
      </c>
      <c r="G2210" s="7" t="s">
        <v>32</v>
      </c>
      <c r="H2210" s="7" t="s">
        <v>64</v>
      </c>
      <c r="I2210" s="8">
        <v>0</v>
      </c>
      <c r="J2210" s="8">
        <v>0</v>
      </c>
      <c r="K2210" s="8">
        <v>0</v>
      </c>
      <c r="L2210" s="8">
        <v>0</v>
      </c>
      <c r="M2210" s="7">
        <v>1</v>
      </c>
      <c r="N2210" s="7">
        <v>1</v>
      </c>
      <c r="O2210" s="7">
        <v>1</v>
      </c>
      <c r="P2210" s="7">
        <v>0</v>
      </c>
      <c r="Q2210" s="7">
        <v>0</v>
      </c>
      <c r="R2210" s="7">
        <v>0</v>
      </c>
      <c r="S2210" s="7">
        <v>0</v>
      </c>
      <c r="T2210" s="7">
        <v>0</v>
      </c>
      <c r="U2210" s="7">
        <v>0</v>
      </c>
      <c r="V2210" s="7">
        <v>0</v>
      </c>
      <c r="W2210" s="7">
        <v>0</v>
      </c>
      <c r="X2210" s="7">
        <v>1</v>
      </c>
      <c r="Y2210" s="7">
        <v>0</v>
      </c>
      <c r="Z2210" s="7">
        <v>0</v>
      </c>
      <c r="AA2210"/>
    </row>
    <row r="2211" spans="1:27" x14ac:dyDescent="0.25">
      <c r="A2211" s="24">
        <f t="shared" si="106"/>
        <v>1</v>
      </c>
      <c r="B2211" s="24" t="str">
        <f t="shared" si="104"/>
        <v/>
      </c>
      <c r="C2211" s="24" t="str">
        <f t="shared" si="105"/>
        <v/>
      </c>
      <c r="D2211" s="24">
        <v>2026</v>
      </c>
      <c r="E2211" s="7" t="s">
        <v>2374</v>
      </c>
      <c r="F2211" s="7" t="s">
        <v>2360</v>
      </c>
      <c r="G2211" s="7" t="s">
        <v>29</v>
      </c>
      <c r="H2211" s="7" t="s">
        <v>25</v>
      </c>
      <c r="I2211" s="8">
        <v>0</v>
      </c>
      <c r="J2211" s="8">
        <v>0.17599999999999999</v>
      </c>
      <c r="K2211" s="8">
        <v>0</v>
      </c>
      <c r="L2211" s="8">
        <v>0.17599999999999999</v>
      </c>
      <c r="M2211" s="7">
        <v>5</v>
      </c>
      <c r="N2211" s="7">
        <v>17</v>
      </c>
      <c r="O2211" s="7">
        <v>14</v>
      </c>
      <c r="P2211" s="7">
        <v>3</v>
      </c>
      <c r="Q2211" s="7">
        <v>0</v>
      </c>
      <c r="R2211" s="7">
        <v>0</v>
      </c>
      <c r="S2211" s="7">
        <v>0</v>
      </c>
      <c r="T2211" s="7">
        <v>0</v>
      </c>
      <c r="U2211" s="7">
        <v>0</v>
      </c>
      <c r="V2211" s="7">
        <v>2</v>
      </c>
      <c r="W2211" s="7">
        <v>1</v>
      </c>
      <c r="X2211" s="7">
        <v>6</v>
      </c>
      <c r="Y2211" s="7">
        <v>0</v>
      </c>
      <c r="Z2211" s="7">
        <v>0</v>
      </c>
      <c r="AA2211"/>
    </row>
    <row r="2212" spans="1:27" x14ac:dyDescent="0.25">
      <c r="A2212" s="24" t="str">
        <f t="shared" si="106"/>
        <v/>
      </c>
      <c r="B2212" s="24" t="str">
        <f t="shared" si="104"/>
        <v/>
      </c>
      <c r="C2212" s="24" t="str">
        <f t="shared" si="105"/>
        <v/>
      </c>
      <c r="D2212" s="24">
        <v>2026</v>
      </c>
      <c r="E2212" s="7" t="s">
        <v>2375</v>
      </c>
      <c r="F2212" s="7" t="s">
        <v>2376</v>
      </c>
      <c r="G2212" s="7" t="s">
        <v>47</v>
      </c>
      <c r="H2212" s="7" t="s">
        <v>30</v>
      </c>
      <c r="I2212" s="8">
        <v>0.34699999999999998</v>
      </c>
      <c r="J2212" s="8">
        <v>0.441</v>
      </c>
      <c r="K2212" s="8">
        <v>0.495</v>
      </c>
      <c r="L2212" s="8">
        <v>0.93600000000000005</v>
      </c>
      <c r="M2212" s="7">
        <v>56</v>
      </c>
      <c r="N2212" s="7">
        <v>262</v>
      </c>
      <c r="O2212" s="7">
        <v>222</v>
      </c>
      <c r="P2212" s="7">
        <v>49</v>
      </c>
      <c r="Q2212" s="7">
        <v>77</v>
      </c>
      <c r="R2212" s="7">
        <v>13</v>
      </c>
      <c r="S2212" s="7">
        <v>1</v>
      </c>
      <c r="T2212" s="7">
        <v>6</v>
      </c>
      <c r="U2212" s="7">
        <v>38</v>
      </c>
      <c r="V2212" s="7">
        <v>6</v>
      </c>
      <c r="W2212" s="7">
        <v>32</v>
      </c>
      <c r="X2212" s="7">
        <v>22</v>
      </c>
      <c r="Y2212" s="7">
        <v>11</v>
      </c>
      <c r="Z2212" s="7">
        <v>3</v>
      </c>
      <c r="AA2212"/>
    </row>
    <row r="2213" spans="1:27" x14ac:dyDescent="0.25">
      <c r="A2213" s="24" t="str">
        <f t="shared" si="106"/>
        <v/>
      </c>
      <c r="B2213" s="24" t="str">
        <f t="shared" si="104"/>
        <v/>
      </c>
      <c r="C2213" s="24" t="str">
        <f t="shared" si="105"/>
        <v/>
      </c>
      <c r="D2213" s="24">
        <v>2026</v>
      </c>
      <c r="E2213" s="7" t="s">
        <v>2378</v>
      </c>
      <c r="F2213" s="7" t="s">
        <v>2376</v>
      </c>
      <c r="G2213" s="7" t="s">
        <v>24</v>
      </c>
      <c r="H2213" s="7" t="s">
        <v>38</v>
      </c>
      <c r="I2213" s="8">
        <v>0.29699999999999999</v>
      </c>
      <c r="J2213" s="8">
        <v>0.43099999999999999</v>
      </c>
      <c r="K2213" s="8">
        <v>0.78700000000000003</v>
      </c>
      <c r="L2213" s="8">
        <v>1.2190000000000001</v>
      </c>
      <c r="M2213" s="7">
        <v>48</v>
      </c>
      <c r="N2213" s="7">
        <v>198</v>
      </c>
      <c r="O2213" s="7">
        <v>155</v>
      </c>
      <c r="P2213" s="7">
        <v>46</v>
      </c>
      <c r="Q2213" s="7">
        <v>46</v>
      </c>
      <c r="R2213" s="7">
        <v>10</v>
      </c>
      <c r="S2213" s="7">
        <v>0</v>
      </c>
      <c r="T2213" s="7">
        <v>22</v>
      </c>
      <c r="U2213" s="7">
        <v>56</v>
      </c>
      <c r="V2213" s="7">
        <v>8</v>
      </c>
      <c r="W2213" s="7">
        <v>31</v>
      </c>
      <c r="X2213" s="7">
        <v>58</v>
      </c>
      <c r="Y2213" s="7">
        <v>5</v>
      </c>
      <c r="Z2213" s="7">
        <v>1</v>
      </c>
      <c r="AA2213"/>
    </row>
    <row r="2214" spans="1:27" x14ac:dyDescent="0.25">
      <c r="A2214" s="24" t="str">
        <f t="shared" si="106"/>
        <v/>
      </c>
      <c r="B2214" s="24" t="str">
        <f t="shared" si="104"/>
        <v/>
      </c>
      <c r="C2214" s="24" t="str">
        <f t="shared" si="105"/>
        <v/>
      </c>
      <c r="D2214" s="24">
        <v>2026</v>
      </c>
      <c r="E2214" s="7" t="s">
        <v>2377</v>
      </c>
      <c r="F2214" s="7" t="s">
        <v>2376</v>
      </c>
      <c r="G2214" s="7" t="s">
        <v>37</v>
      </c>
      <c r="H2214" s="7" t="s">
        <v>40</v>
      </c>
      <c r="I2214" s="8">
        <v>0.29599999999999999</v>
      </c>
      <c r="J2214" s="8">
        <v>0.38700000000000001</v>
      </c>
      <c r="K2214" s="8">
        <v>0.47899999999999998</v>
      </c>
      <c r="L2214" s="8">
        <v>0.86599999999999999</v>
      </c>
      <c r="M2214" s="7">
        <v>48</v>
      </c>
      <c r="N2214" s="7">
        <v>205</v>
      </c>
      <c r="O2214" s="7">
        <v>169</v>
      </c>
      <c r="P2214" s="7">
        <v>45</v>
      </c>
      <c r="Q2214" s="7">
        <v>50</v>
      </c>
      <c r="R2214" s="7">
        <v>10</v>
      </c>
      <c r="S2214" s="7">
        <v>3</v>
      </c>
      <c r="T2214" s="7">
        <v>5</v>
      </c>
      <c r="U2214" s="7">
        <v>22</v>
      </c>
      <c r="V2214" s="7">
        <v>9</v>
      </c>
      <c r="W2214" s="7">
        <v>18</v>
      </c>
      <c r="X2214" s="7">
        <v>26</v>
      </c>
      <c r="Y2214" s="7">
        <v>12</v>
      </c>
      <c r="Z2214" s="7">
        <v>1</v>
      </c>
      <c r="AA2214"/>
    </row>
    <row r="2215" spans="1:27" x14ac:dyDescent="0.25">
      <c r="A2215" s="24">
        <f t="shared" si="106"/>
        <v>1</v>
      </c>
      <c r="B2215" s="24" t="str">
        <f t="shared" si="104"/>
        <v/>
      </c>
      <c r="C2215" s="24" t="str">
        <f t="shared" si="105"/>
        <v/>
      </c>
      <c r="D2215" s="24">
        <v>2026</v>
      </c>
      <c r="E2215" s="7" t="s">
        <v>2379</v>
      </c>
      <c r="F2215" s="7" t="s">
        <v>2376</v>
      </c>
      <c r="G2215" s="7" t="s">
        <v>29</v>
      </c>
      <c r="H2215" s="7" t="s">
        <v>44</v>
      </c>
      <c r="I2215" s="8">
        <v>0.29299999999999998</v>
      </c>
      <c r="J2215" s="8">
        <v>0.36399999999999999</v>
      </c>
      <c r="K2215" s="8">
        <v>0.64700000000000002</v>
      </c>
      <c r="L2215" s="8">
        <v>1.01</v>
      </c>
      <c r="M2215" s="7">
        <v>57</v>
      </c>
      <c r="N2215" s="7">
        <v>253</v>
      </c>
      <c r="O2215" s="7">
        <v>215</v>
      </c>
      <c r="P2215" s="7">
        <v>47</v>
      </c>
      <c r="Q2215" s="7">
        <v>63</v>
      </c>
      <c r="R2215" s="7">
        <v>13</v>
      </c>
      <c r="S2215" s="7">
        <v>0</v>
      </c>
      <c r="T2215" s="7">
        <v>21</v>
      </c>
      <c r="U2215" s="7">
        <v>75</v>
      </c>
      <c r="V2215" s="7">
        <v>7</v>
      </c>
      <c r="W2215" s="7">
        <v>22</v>
      </c>
      <c r="X2215" s="7">
        <v>61</v>
      </c>
      <c r="Y2215" s="7">
        <v>3</v>
      </c>
      <c r="Z2215" s="7">
        <v>1</v>
      </c>
      <c r="AA2215"/>
    </row>
    <row r="2216" spans="1:27" x14ac:dyDescent="0.25">
      <c r="A2216" s="24">
        <f t="shared" si="106"/>
        <v>1</v>
      </c>
      <c r="B2216" s="24" t="str">
        <f t="shared" si="104"/>
        <v/>
      </c>
      <c r="C2216" s="24" t="str">
        <f t="shared" si="105"/>
        <v/>
      </c>
      <c r="D2216" s="24">
        <v>2026</v>
      </c>
      <c r="E2216" s="7" t="s">
        <v>2380</v>
      </c>
      <c r="F2216" s="7" t="s">
        <v>2376</v>
      </c>
      <c r="G2216" s="7" t="s">
        <v>29</v>
      </c>
      <c r="H2216" s="7" t="s">
        <v>33</v>
      </c>
      <c r="I2216" s="8">
        <v>0.27400000000000002</v>
      </c>
      <c r="J2216" s="8">
        <v>0.32700000000000001</v>
      </c>
      <c r="K2216" s="8">
        <v>0.51300000000000001</v>
      </c>
      <c r="L2216" s="8">
        <v>0.84</v>
      </c>
      <c r="M2216" s="7">
        <v>58</v>
      </c>
      <c r="N2216" s="7">
        <v>262</v>
      </c>
      <c r="O2216" s="7">
        <v>234</v>
      </c>
      <c r="P2216" s="7">
        <v>37</v>
      </c>
      <c r="Q2216" s="7">
        <v>64</v>
      </c>
      <c r="R2216" s="7">
        <v>16</v>
      </c>
      <c r="S2216" s="7">
        <v>2</v>
      </c>
      <c r="T2216" s="7">
        <v>12</v>
      </c>
      <c r="U2216" s="7">
        <v>56</v>
      </c>
      <c r="V2216" s="7">
        <v>7</v>
      </c>
      <c r="W2216" s="7">
        <v>14</v>
      </c>
      <c r="X2216" s="7">
        <v>40</v>
      </c>
      <c r="Y2216" s="7">
        <v>3</v>
      </c>
      <c r="Z2216" s="7">
        <v>1</v>
      </c>
      <c r="AA2216"/>
    </row>
    <row r="2217" spans="1:27" x14ac:dyDescent="0.25">
      <c r="A2217" s="24" t="str">
        <f t="shared" si="106"/>
        <v/>
      </c>
      <c r="B2217" s="24" t="str">
        <f t="shared" si="104"/>
        <v/>
      </c>
      <c r="C2217" s="24" t="str">
        <f t="shared" si="105"/>
        <v/>
      </c>
      <c r="D2217" s="24">
        <v>2026</v>
      </c>
      <c r="E2217" s="7" t="s">
        <v>2385</v>
      </c>
      <c r="F2217" s="7" t="s">
        <v>2376</v>
      </c>
      <c r="G2217" s="7" t="s">
        <v>37</v>
      </c>
      <c r="H2217" s="7" t="s">
        <v>25</v>
      </c>
      <c r="I2217" s="8">
        <v>0.27300000000000002</v>
      </c>
      <c r="J2217" s="8">
        <v>0.45800000000000002</v>
      </c>
      <c r="K2217" s="8">
        <v>0.40899999999999997</v>
      </c>
      <c r="L2217" s="8">
        <v>0.86699999999999999</v>
      </c>
      <c r="M2217" s="7">
        <v>44</v>
      </c>
      <c r="N2217" s="7">
        <v>180</v>
      </c>
      <c r="O2217" s="7">
        <v>132</v>
      </c>
      <c r="P2217" s="7">
        <v>37</v>
      </c>
      <c r="Q2217" s="7">
        <v>36</v>
      </c>
      <c r="R2217" s="7">
        <v>9</v>
      </c>
      <c r="S2217" s="7">
        <v>0</v>
      </c>
      <c r="T2217" s="7">
        <v>3</v>
      </c>
      <c r="U2217" s="7">
        <v>23</v>
      </c>
      <c r="V2217" s="7">
        <v>4</v>
      </c>
      <c r="W2217" s="7">
        <v>41</v>
      </c>
      <c r="X2217" s="7">
        <v>30</v>
      </c>
      <c r="Y2217" s="7">
        <v>7</v>
      </c>
      <c r="Z2217" s="7">
        <v>3</v>
      </c>
      <c r="AA2217"/>
    </row>
    <row r="2218" spans="1:27" x14ac:dyDescent="0.25">
      <c r="A2218" s="24" t="str">
        <f t="shared" si="106"/>
        <v/>
      </c>
      <c r="B2218" s="24" t="str">
        <f t="shared" si="104"/>
        <v/>
      </c>
      <c r="C2218" s="24" t="str">
        <f t="shared" si="105"/>
        <v/>
      </c>
      <c r="D2218" s="24">
        <v>2026</v>
      </c>
      <c r="E2218" s="7" t="s">
        <v>2389</v>
      </c>
      <c r="F2218" s="7" t="s">
        <v>2376</v>
      </c>
      <c r="G2218" s="7" t="s">
        <v>37</v>
      </c>
      <c r="H2218" s="7" t="s">
        <v>27</v>
      </c>
      <c r="I2218" s="8">
        <v>0.25</v>
      </c>
      <c r="J2218" s="8">
        <v>0.36599999999999999</v>
      </c>
      <c r="K2218" s="8">
        <v>0.43099999999999999</v>
      </c>
      <c r="L2218" s="8">
        <v>0.79800000000000004</v>
      </c>
      <c r="M2218" s="7">
        <v>44</v>
      </c>
      <c r="N2218" s="7">
        <v>194</v>
      </c>
      <c r="O2218" s="7">
        <v>160</v>
      </c>
      <c r="P2218" s="7">
        <v>40</v>
      </c>
      <c r="Q2218" s="7">
        <v>40</v>
      </c>
      <c r="R2218" s="7">
        <v>11</v>
      </c>
      <c r="S2218" s="7">
        <v>3</v>
      </c>
      <c r="T2218" s="7">
        <v>4</v>
      </c>
      <c r="U2218" s="7">
        <v>22</v>
      </c>
      <c r="V2218" s="7">
        <v>10</v>
      </c>
      <c r="W2218" s="7">
        <v>20</v>
      </c>
      <c r="X2218" s="7">
        <v>52</v>
      </c>
      <c r="Y2218" s="7">
        <v>17</v>
      </c>
      <c r="Z2218" s="7">
        <v>2</v>
      </c>
      <c r="AA2218"/>
    </row>
    <row r="2219" spans="1:27" x14ac:dyDescent="0.25">
      <c r="A2219" s="24">
        <f t="shared" si="106"/>
        <v>1</v>
      </c>
      <c r="B2219" s="24" t="str">
        <f t="shared" si="104"/>
        <v/>
      </c>
      <c r="C2219" s="24" t="str">
        <f t="shared" si="105"/>
        <v/>
      </c>
      <c r="D2219" s="24">
        <v>2026</v>
      </c>
      <c r="E2219" s="7" t="s">
        <v>2383</v>
      </c>
      <c r="F2219" s="7" t="s">
        <v>2376</v>
      </c>
      <c r="G2219" s="7" t="s">
        <v>29</v>
      </c>
      <c r="H2219" s="7" t="s">
        <v>30</v>
      </c>
      <c r="I2219" s="8">
        <v>0.32</v>
      </c>
      <c r="J2219" s="8">
        <v>0.48499999999999999</v>
      </c>
      <c r="K2219" s="8">
        <v>0.45</v>
      </c>
      <c r="L2219" s="8">
        <v>0.93500000000000005</v>
      </c>
      <c r="M2219" s="7">
        <v>29</v>
      </c>
      <c r="N2219" s="7">
        <v>134</v>
      </c>
      <c r="O2219" s="7">
        <v>100</v>
      </c>
      <c r="P2219" s="7">
        <v>29</v>
      </c>
      <c r="Q2219" s="7">
        <v>32</v>
      </c>
      <c r="R2219" s="7">
        <v>5</v>
      </c>
      <c r="S2219" s="7">
        <v>1</v>
      </c>
      <c r="T2219" s="7">
        <v>2</v>
      </c>
      <c r="U2219" s="7">
        <v>16</v>
      </c>
      <c r="V2219" s="7">
        <v>3</v>
      </c>
      <c r="W2219" s="7">
        <v>29</v>
      </c>
      <c r="X2219" s="7">
        <v>28</v>
      </c>
      <c r="Y2219" s="7">
        <v>25</v>
      </c>
      <c r="Z2219" s="7">
        <v>1</v>
      </c>
      <c r="AA2219"/>
    </row>
    <row r="2220" spans="1:27" x14ac:dyDescent="0.25">
      <c r="A2220" s="24" t="str">
        <f t="shared" si="106"/>
        <v/>
      </c>
      <c r="B2220" s="24" t="str">
        <f t="shared" si="104"/>
        <v/>
      </c>
      <c r="C2220" s="24" t="str">
        <f t="shared" si="105"/>
        <v/>
      </c>
      <c r="D2220" s="24">
        <v>2026</v>
      </c>
      <c r="E2220" s="7" t="s">
        <v>2382</v>
      </c>
      <c r="F2220" s="7" t="s">
        <v>2376</v>
      </c>
      <c r="G2220" s="7" t="s">
        <v>37</v>
      </c>
      <c r="H2220" s="7" t="s">
        <v>33</v>
      </c>
      <c r="I2220" s="8">
        <v>0.316</v>
      </c>
      <c r="J2220" s="8">
        <v>0.42599999999999999</v>
      </c>
      <c r="K2220" s="8">
        <v>0.55300000000000005</v>
      </c>
      <c r="L2220" s="8">
        <v>0.97799999999999998</v>
      </c>
      <c r="M2220" s="7">
        <v>16</v>
      </c>
      <c r="N2220" s="7">
        <v>48</v>
      </c>
      <c r="O2220" s="7">
        <v>38</v>
      </c>
      <c r="P2220" s="7">
        <v>8</v>
      </c>
      <c r="Q2220" s="7">
        <v>12</v>
      </c>
      <c r="R2220" s="7">
        <v>1</v>
      </c>
      <c r="S2220" s="7">
        <v>1</v>
      </c>
      <c r="T2220" s="7">
        <v>2</v>
      </c>
      <c r="U2220" s="7">
        <v>8</v>
      </c>
      <c r="V2220" s="7">
        <v>2</v>
      </c>
      <c r="W2220" s="7">
        <v>6</v>
      </c>
      <c r="X2220" s="7">
        <v>5</v>
      </c>
      <c r="Y2220" s="7">
        <v>4</v>
      </c>
      <c r="Z2220" s="7">
        <v>1</v>
      </c>
      <c r="AA2220"/>
    </row>
    <row r="2221" spans="1:27" x14ac:dyDescent="0.25">
      <c r="A2221" s="24">
        <f t="shared" si="106"/>
        <v>1</v>
      </c>
      <c r="B2221" s="24" t="str">
        <f t="shared" si="104"/>
        <v/>
      </c>
      <c r="C2221" s="24" t="str">
        <f t="shared" si="105"/>
        <v/>
      </c>
      <c r="D2221" s="24">
        <v>2026</v>
      </c>
      <c r="E2221" s="7" t="s">
        <v>2381</v>
      </c>
      <c r="F2221" s="7" t="s">
        <v>2376</v>
      </c>
      <c r="G2221" s="7" t="s">
        <v>29</v>
      </c>
      <c r="H2221" s="7" t="s">
        <v>42</v>
      </c>
      <c r="I2221" s="8">
        <v>0.28299999999999997</v>
      </c>
      <c r="J2221" s="8">
        <v>0.47299999999999998</v>
      </c>
      <c r="K2221" s="8">
        <v>0.433</v>
      </c>
      <c r="L2221" s="8">
        <v>0.90700000000000003</v>
      </c>
      <c r="M2221" s="7">
        <v>43</v>
      </c>
      <c r="N2221" s="7">
        <v>170</v>
      </c>
      <c r="O2221" s="7">
        <v>120</v>
      </c>
      <c r="P2221" s="7">
        <v>31</v>
      </c>
      <c r="Q2221" s="7">
        <v>34</v>
      </c>
      <c r="R2221" s="7">
        <v>9</v>
      </c>
      <c r="S2221" s="7">
        <v>0</v>
      </c>
      <c r="T2221" s="7">
        <v>3</v>
      </c>
      <c r="U2221" s="7">
        <v>20</v>
      </c>
      <c r="V2221" s="7">
        <v>10</v>
      </c>
      <c r="W2221" s="7">
        <v>36</v>
      </c>
      <c r="X2221" s="7">
        <v>26</v>
      </c>
      <c r="Y2221" s="7">
        <v>6</v>
      </c>
      <c r="Z2221" s="7">
        <v>2</v>
      </c>
      <c r="AA2221"/>
    </row>
    <row r="2222" spans="1:27" x14ac:dyDescent="0.25">
      <c r="A2222" s="24" t="str">
        <f t="shared" si="106"/>
        <v/>
      </c>
      <c r="B2222" s="24" t="str">
        <f t="shared" si="104"/>
        <v/>
      </c>
      <c r="C2222" s="24" t="str">
        <f t="shared" si="105"/>
        <v/>
      </c>
      <c r="D2222" s="24">
        <v>2026</v>
      </c>
      <c r="E2222" s="7" t="s">
        <v>2384</v>
      </c>
      <c r="F2222" s="7" t="s">
        <v>2376</v>
      </c>
      <c r="G2222" s="7" t="s">
        <v>24</v>
      </c>
      <c r="H2222" s="7" t="s">
        <v>38</v>
      </c>
      <c r="I2222" s="8">
        <v>0.27800000000000002</v>
      </c>
      <c r="J2222" s="8">
        <v>0.372</v>
      </c>
      <c r="K2222" s="8">
        <v>0.44400000000000001</v>
      </c>
      <c r="L2222" s="8">
        <v>0.81699999999999995</v>
      </c>
      <c r="M2222" s="7">
        <v>27</v>
      </c>
      <c r="N2222" s="7">
        <v>44</v>
      </c>
      <c r="O2222" s="7">
        <v>36</v>
      </c>
      <c r="P2222" s="7">
        <v>3</v>
      </c>
      <c r="Q2222" s="7">
        <v>10</v>
      </c>
      <c r="R2222" s="7">
        <v>3</v>
      </c>
      <c r="S2222" s="7">
        <v>0</v>
      </c>
      <c r="T2222" s="7">
        <v>1</v>
      </c>
      <c r="U2222" s="7">
        <v>14</v>
      </c>
      <c r="V2222" s="7">
        <v>2</v>
      </c>
      <c r="W2222" s="7">
        <v>4</v>
      </c>
      <c r="X2222" s="7">
        <v>9</v>
      </c>
      <c r="Y2222" s="7">
        <v>0</v>
      </c>
      <c r="Z2222" s="7">
        <v>0</v>
      </c>
      <c r="AA2222"/>
    </row>
    <row r="2223" spans="1:27" x14ac:dyDescent="0.25">
      <c r="A2223" s="24" t="str">
        <f t="shared" si="106"/>
        <v/>
      </c>
      <c r="B2223" s="24" t="str">
        <f t="shared" si="104"/>
        <v/>
      </c>
      <c r="C2223" s="24" t="str">
        <f t="shared" si="105"/>
        <v/>
      </c>
      <c r="D2223" s="24">
        <v>2026</v>
      </c>
      <c r="E2223" s="7" t="s">
        <v>2386</v>
      </c>
      <c r="F2223" s="7" t="s">
        <v>2376</v>
      </c>
      <c r="G2223" s="7" t="s">
        <v>24</v>
      </c>
      <c r="H2223" s="7" t="s">
        <v>42</v>
      </c>
      <c r="I2223" s="8">
        <v>0.26400000000000001</v>
      </c>
      <c r="J2223" s="8">
        <v>0.39400000000000002</v>
      </c>
      <c r="K2223" s="8">
        <v>0.36799999999999999</v>
      </c>
      <c r="L2223" s="8">
        <v>0.76200000000000001</v>
      </c>
      <c r="M2223" s="7">
        <v>41</v>
      </c>
      <c r="N2223" s="7">
        <v>112</v>
      </c>
      <c r="O2223" s="7">
        <v>87</v>
      </c>
      <c r="P2223" s="7">
        <v>29</v>
      </c>
      <c r="Q2223" s="7">
        <v>23</v>
      </c>
      <c r="R2223" s="7">
        <v>4</v>
      </c>
      <c r="S2223" s="7">
        <v>1</v>
      </c>
      <c r="T2223" s="7">
        <v>1</v>
      </c>
      <c r="U2223" s="7">
        <v>22</v>
      </c>
      <c r="V2223" s="7">
        <v>8</v>
      </c>
      <c r="W2223" s="7">
        <v>12</v>
      </c>
      <c r="X2223" s="7">
        <v>26</v>
      </c>
      <c r="Y2223" s="7">
        <v>19</v>
      </c>
      <c r="Z2223" s="7">
        <v>2</v>
      </c>
      <c r="AA2223"/>
    </row>
    <row r="2224" spans="1:27" x14ac:dyDescent="0.25">
      <c r="A2224" s="24">
        <f t="shared" si="106"/>
        <v>1</v>
      </c>
      <c r="B2224" s="24" t="str">
        <f t="shared" si="104"/>
        <v/>
      </c>
      <c r="C2224" s="24" t="str">
        <f t="shared" si="105"/>
        <v/>
      </c>
      <c r="D2224" s="24">
        <v>2026</v>
      </c>
      <c r="E2224" s="7" t="s">
        <v>2388</v>
      </c>
      <c r="F2224" s="7" t="s">
        <v>2376</v>
      </c>
      <c r="G2224" s="7" t="s">
        <v>29</v>
      </c>
      <c r="H2224" s="7" t="s">
        <v>44</v>
      </c>
      <c r="I2224" s="8">
        <v>0.25</v>
      </c>
      <c r="J2224" s="8">
        <v>0.4</v>
      </c>
      <c r="K2224" s="8">
        <v>0.375</v>
      </c>
      <c r="L2224" s="8">
        <v>0.77500000000000002</v>
      </c>
      <c r="M2224" s="7">
        <v>7</v>
      </c>
      <c r="N2224" s="7">
        <v>10</v>
      </c>
      <c r="O2224" s="7">
        <v>8</v>
      </c>
      <c r="P2224" s="7">
        <v>4</v>
      </c>
      <c r="Q2224" s="7">
        <v>2</v>
      </c>
      <c r="R2224" s="7">
        <v>1</v>
      </c>
      <c r="S2224" s="7">
        <v>0</v>
      </c>
      <c r="T2224" s="7">
        <v>0</v>
      </c>
      <c r="U2224" s="7">
        <v>0</v>
      </c>
      <c r="V2224" s="7">
        <v>1</v>
      </c>
      <c r="W2224" s="7">
        <v>1</v>
      </c>
      <c r="X2224" s="7">
        <v>1</v>
      </c>
      <c r="Y2224" s="7">
        <v>0</v>
      </c>
      <c r="Z2224" s="7">
        <v>0</v>
      </c>
      <c r="AA2224"/>
    </row>
    <row r="2225" spans="1:27" x14ac:dyDescent="0.25">
      <c r="A2225" s="24" t="str">
        <f t="shared" si="106"/>
        <v/>
      </c>
      <c r="B2225" s="24" t="str">
        <f t="shared" si="104"/>
        <v/>
      </c>
      <c r="C2225" s="24" t="str">
        <f t="shared" si="105"/>
        <v/>
      </c>
      <c r="D2225" s="24">
        <v>2026</v>
      </c>
      <c r="E2225" s="7" t="s">
        <v>2387</v>
      </c>
      <c r="F2225" s="7" t="s">
        <v>2376</v>
      </c>
      <c r="G2225" s="7" t="s">
        <v>37</v>
      </c>
      <c r="H2225" s="7" t="s">
        <v>35</v>
      </c>
      <c r="I2225" s="8">
        <v>0.23499999999999999</v>
      </c>
      <c r="J2225" s="8">
        <v>0.34300000000000003</v>
      </c>
      <c r="K2225" s="8">
        <v>0.45200000000000001</v>
      </c>
      <c r="L2225" s="8">
        <v>0.79500000000000004</v>
      </c>
      <c r="M2225" s="7">
        <v>40</v>
      </c>
      <c r="N2225" s="7">
        <v>137</v>
      </c>
      <c r="O2225" s="7">
        <v>115</v>
      </c>
      <c r="P2225" s="7">
        <v>24</v>
      </c>
      <c r="Q2225" s="7">
        <v>27</v>
      </c>
      <c r="R2225" s="7">
        <v>5</v>
      </c>
      <c r="S2225" s="7">
        <v>1</v>
      </c>
      <c r="T2225" s="7">
        <v>6</v>
      </c>
      <c r="U2225" s="7">
        <v>23</v>
      </c>
      <c r="V2225" s="7">
        <v>9</v>
      </c>
      <c r="W2225" s="7">
        <v>11</v>
      </c>
      <c r="X2225" s="7">
        <v>27</v>
      </c>
      <c r="Y2225" s="7">
        <v>8</v>
      </c>
      <c r="Z2225" s="7">
        <v>1</v>
      </c>
      <c r="AA2225"/>
    </row>
    <row r="2226" spans="1:27" x14ac:dyDescent="0.25">
      <c r="A2226" s="24">
        <f t="shared" si="106"/>
        <v>1</v>
      </c>
      <c r="B2226" s="24" t="str">
        <f t="shared" si="104"/>
        <v/>
      </c>
      <c r="C2226" s="24" t="str">
        <f t="shared" si="105"/>
        <v/>
      </c>
      <c r="D2226" s="24">
        <v>2026</v>
      </c>
      <c r="E2226" s="7" t="s">
        <v>2390</v>
      </c>
      <c r="F2226" s="7" t="s">
        <v>2376</v>
      </c>
      <c r="G2226" s="7" t="s">
        <v>29</v>
      </c>
      <c r="H2226" s="7" t="s">
        <v>25</v>
      </c>
      <c r="I2226" s="8">
        <v>0.2</v>
      </c>
      <c r="J2226" s="8">
        <v>0.42399999999999999</v>
      </c>
      <c r="K2226" s="8">
        <v>0.246</v>
      </c>
      <c r="L2226" s="8">
        <v>0.67</v>
      </c>
      <c r="M2226" s="7">
        <v>30</v>
      </c>
      <c r="N2226" s="7">
        <v>92</v>
      </c>
      <c r="O2226" s="7">
        <v>65</v>
      </c>
      <c r="P2226" s="7">
        <v>13</v>
      </c>
      <c r="Q2226" s="7">
        <v>13</v>
      </c>
      <c r="R2226" s="7">
        <v>0</v>
      </c>
      <c r="S2226" s="7">
        <v>0</v>
      </c>
      <c r="T2226" s="7">
        <v>1</v>
      </c>
      <c r="U2226" s="7">
        <v>6</v>
      </c>
      <c r="V2226" s="7">
        <v>7</v>
      </c>
      <c r="W2226" s="7">
        <v>19</v>
      </c>
      <c r="X2226" s="7">
        <v>11</v>
      </c>
      <c r="Y2226" s="7">
        <v>6</v>
      </c>
      <c r="Z2226" s="7">
        <v>0</v>
      </c>
      <c r="AA2226"/>
    </row>
    <row r="2227" spans="1:27" x14ac:dyDescent="0.25">
      <c r="A2227" s="24" t="str">
        <f t="shared" si="106"/>
        <v/>
      </c>
      <c r="B2227" s="24" t="str">
        <f t="shared" si="104"/>
        <v/>
      </c>
      <c r="C2227" s="24" t="str">
        <f t="shared" si="105"/>
        <v/>
      </c>
      <c r="D2227" s="24">
        <v>2026</v>
      </c>
      <c r="E2227" s="7" t="s">
        <v>2391</v>
      </c>
      <c r="F2227" s="7" t="s">
        <v>2376</v>
      </c>
      <c r="G2227" s="7" t="s">
        <v>37</v>
      </c>
      <c r="H2227" s="7" t="s">
        <v>25</v>
      </c>
      <c r="I2227" s="8">
        <v>0.16700000000000001</v>
      </c>
      <c r="J2227" s="8">
        <v>0.375</v>
      </c>
      <c r="K2227" s="8">
        <v>0.33300000000000002</v>
      </c>
      <c r="L2227" s="8">
        <v>0.70799999999999996</v>
      </c>
      <c r="M2227" s="7">
        <v>6</v>
      </c>
      <c r="N2227" s="7">
        <v>8</v>
      </c>
      <c r="O2227" s="7">
        <v>6</v>
      </c>
      <c r="P2227" s="7">
        <v>1</v>
      </c>
      <c r="Q2227" s="7">
        <v>1</v>
      </c>
      <c r="R2227" s="7">
        <v>1</v>
      </c>
      <c r="S2227" s="7">
        <v>0</v>
      </c>
      <c r="T2227" s="7">
        <v>0</v>
      </c>
      <c r="U2227" s="7">
        <v>4</v>
      </c>
      <c r="V2227" s="7">
        <v>2</v>
      </c>
      <c r="W2227" s="7">
        <v>0</v>
      </c>
      <c r="X2227" s="7">
        <v>3</v>
      </c>
      <c r="Y2227" s="7">
        <v>2</v>
      </c>
      <c r="Z2227" s="7">
        <v>1</v>
      </c>
      <c r="AA2227"/>
    </row>
    <row r="2228" spans="1:27" x14ac:dyDescent="0.25">
      <c r="A2228" s="24" t="str">
        <f t="shared" si="106"/>
        <v/>
      </c>
      <c r="B2228" s="24" t="str">
        <f t="shared" si="104"/>
        <v/>
      </c>
      <c r="C2228" s="24" t="str">
        <f t="shared" si="105"/>
        <v/>
      </c>
      <c r="D2228" s="24">
        <v>2026</v>
      </c>
      <c r="E2228" s="7" t="s">
        <v>2392</v>
      </c>
      <c r="F2228" s="7" t="s">
        <v>2376</v>
      </c>
      <c r="G2228" s="7" t="s">
        <v>37</v>
      </c>
      <c r="H2228" s="7" t="s">
        <v>33</v>
      </c>
      <c r="I2228" s="8">
        <v>0.14899999999999999</v>
      </c>
      <c r="J2228" s="8">
        <v>0.27600000000000002</v>
      </c>
      <c r="K2228" s="8">
        <v>0.23400000000000001</v>
      </c>
      <c r="L2228" s="8">
        <v>0.51</v>
      </c>
      <c r="M2228" s="7">
        <v>19</v>
      </c>
      <c r="N2228" s="7">
        <v>59</v>
      </c>
      <c r="O2228" s="7">
        <v>47</v>
      </c>
      <c r="P2228" s="7">
        <v>10</v>
      </c>
      <c r="Q2228" s="7">
        <v>7</v>
      </c>
      <c r="R2228" s="7">
        <v>1</v>
      </c>
      <c r="S2228" s="7">
        <v>0</v>
      </c>
      <c r="T2228" s="7">
        <v>1</v>
      </c>
      <c r="U2228" s="7">
        <v>11</v>
      </c>
      <c r="V2228" s="7">
        <v>3</v>
      </c>
      <c r="W2228" s="7">
        <v>6</v>
      </c>
      <c r="X2228" s="7">
        <v>23</v>
      </c>
      <c r="Y2228" s="7">
        <v>4</v>
      </c>
      <c r="Z2228" s="7">
        <v>1</v>
      </c>
      <c r="AA2228"/>
    </row>
    <row r="2229" spans="1:27" x14ac:dyDescent="0.25">
      <c r="A2229" s="24" t="str">
        <f t="shared" si="106"/>
        <v/>
      </c>
      <c r="B2229" s="24" t="str">
        <f t="shared" si="104"/>
        <v/>
      </c>
      <c r="C2229" s="24">
        <f t="shared" si="105"/>
        <v>1</v>
      </c>
      <c r="D2229" s="24">
        <v>2026</v>
      </c>
      <c r="E2229" s="7" t="s">
        <v>2393</v>
      </c>
      <c r="F2229" s="7" t="s">
        <v>2376</v>
      </c>
      <c r="G2229" s="7" t="s">
        <v>37</v>
      </c>
      <c r="H2229" s="7" t="s">
        <v>38</v>
      </c>
      <c r="I2229" s="8">
        <v>0.111</v>
      </c>
      <c r="J2229" s="8">
        <v>0.23799999999999999</v>
      </c>
      <c r="K2229" s="8">
        <v>0.222</v>
      </c>
      <c r="L2229" s="8">
        <v>0.46</v>
      </c>
      <c r="M2229" s="7">
        <v>10</v>
      </c>
      <c r="N2229" s="7">
        <v>21</v>
      </c>
      <c r="O2229" s="7">
        <v>18</v>
      </c>
      <c r="P2229" s="7">
        <v>2</v>
      </c>
      <c r="Q2229" s="7">
        <v>2</v>
      </c>
      <c r="R2229" s="7">
        <v>2</v>
      </c>
      <c r="S2229" s="7">
        <v>0</v>
      </c>
      <c r="T2229" s="7">
        <v>0</v>
      </c>
      <c r="U2229" s="7">
        <v>0</v>
      </c>
      <c r="V2229" s="7">
        <v>0</v>
      </c>
      <c r="W2229" s="7">
        <v>3</v>
      </c>
      <c r="X2229" s="7">
        <v>6</v>
      </c>
      <c r="Y2229" s="7">
        <v>0</v>
      </c>
      <c r="Z2229" s="7">
        <v>0</v>
      </c>
      <c r="AA2229"/>
    </row>
    <row r="2230" spans="1:27" x14ac:dyDescent="0.25">
      <c r="A2230" s="24">
        <f t="shared" si="106"/>
        <v>1</v>
      </c>
      <c r="B2230" s="24" t="str">
        <f t="shared" si="104"/>
        <v/>
      </c>
      <c r="C2230" s="24" t="str">
        <f t="shared" si="105"/>
        <v/>
      </c>
      <c r="D2230" s="24">
        <v>2026</v>
      </c>
      <c r="E2230" s="7" t="s">
        <v>2394</v>
      </c>
      <c r="F2230" s="7" t="s">
        <v>2376</v>
      </c>
      <c r="G2230" s="7" t="s">
        <v>29</v>
      </c>
      <c r="H2230" s="7" t="s">
        <v>64</v>
      </c>
      <c r="I2230" s="8">
        <v>0</v>
      </c>
      <c r="J2230" s="8">
        <v>0</v>
      </c>
      <c r="K2230" s="8">
        <v>0</v>
      </c>
      <c r="L2230" s="8">
        <v>0</v>
      </c>
      <c r="M2230" s="7">
        <v>1</v>
      </c>
      <c r="N2230" s="7">
        <v>2</v>
      </c>
      <c r="O2230" s="7">
        <v>2</v>
      </c>
      <c r="P2230" s="7">
        <v>0</v>
      </c>
      <c r="Q2230" s="7">
        <v>0</v>
      </c>
      <c r="R2230" s="7">
        <v>0</v>
      </c>
      <c r="S2230" s="7">
        <v>0</v>
      </c>
      <c r="T2230" s="7">
        <v>0</v>
      </c>
      <c r="U2230" s="7">
        <v>0</v>
      </c>
      <c r="V2230" s="7">
        <v>0</v>
      </c>
      <c r="W2230" s="7">
        <v>0</v>
      </c>
      <c r="X2230" s="7">
        <v>0</v>
      </c>
      <c r="Y2230" s="7">
        <v>0</v>
      </c>
      <c r="Z2230" s="7">
        <v>0</v>
      </c>
      <c r="AA2230"/>
    </row>
    <row r="2231" spans="1:27" x14ac:dyDescent="0.25">
      <c r="A2231" s="24">
        <f t="shared" si="106"/>
        <v>1</v>
      </c>
      <c r="B2231" s="24" t="str">
        <f t="shared" si="104"/>
        <v/>
      </c>
      <c r="C2231" s="24" t="str">
        <f t="shared" si="105"/>
        <v/>
      </c>
      <c r="D2231" s="24">
        <v>2026</v>
      </c>
      <c r="E2231" s="7" t="s">
        <v>9050</v>
      </c>
      <c r="F2231" s="7" t="s">
        <v>2376</v>
      </c>
      <c r="G2231" s="7" t="s">
        <v>29</v>
      </c>
      <c r="H2231" s="7" t="s">
        <v>64</v>
      </c>
      <c r="I2231" s="8">
        <v>0</v>
      </c>
      <c r="J2231" s="8">
        <v>1</v>
      </c>
      <c r="K2231" s="8">
        <v>0</v>
      </c>
      <c r="L2231" s="8">
        <v>0</v>
      </c>
      <c r="M2231" s="7">
        <v>1</v>
      </c>
      <c r="N2231" s="7">
        <v>1</v>
      </c>
      <c r="O2231" s="7">
        <v>0</v>
      </c>
      <c r="P2231" s="7">
        <v>0</v>
      </c>
      <c r="Q2231" s="7">
        <v>0</v>
      </c>
      <c r="R2231" s="7">
        <v>0</v>
      </c>
      <c r="S2231" s="7">
        <v>0</v>
      </c>
      <c r="T2231" s="7">
        <v>0</v>
      </c>
      <c r="U2231" s="7">
        <v>0</v>
      </c>
      <c r="V2231" s="7">
        <v>0</v>
      </c>
      <c r="W2231" s="7">
        <v>1</v>
      </c>
      <c r="X2231" s="7">
        <v>0</v>
      </c>
      <c r="Y2231" s="7">
        <v>0</v>
      </c>
      <c r="Z2231" s="7">
        <v>0</v>
      </c>
      <c r="AA2231"/>
    </row>
    <row r="2232" spans="1:27" x14ac:dyDescent="0.25">
      <c r="A2232" s="24">
        <f t="shared" si="106"/>
        <v>1</v>
      </c>
      <c r="B2232" s="24" t="str">
        <f t="shared" si="104"/>
        <v/>
      </c>
      <c r="C2232" s="24" t="str">
        <f t="shared" si="105"/>
        <v/>
      </c>
      <c r="D2232" s="24">
        <v>2026</v>
      </c>
      <c r="E2232" s="7" t="s">
        <v>2395</v>
      </c>
      <c r="F2232" s="7" t="s">
        <v>2396</v>
      </c>
      <c r="G2232" s="7" t="s">
        <v>29</v>
      </c>
      <c r="H2232" s="7" t="s">
        <v>30</v>
      </c>
      <c r="I2232" s="8">
        <v>0.33100000000000002</v>
      </c>
      <c r="J2232" s="8">
        <v>0.44</v>
      </c>
      <c r="K2232" s="8">
        <v>0.59699999999999998</v>
      </c>
      <c r="L2232" s="8">
        <v>1.0369999999999999</v>
      </c>
      <c r="M2232" s="7">
        <v>60</v>
      </c>
      <c r="N2232" s="7">
        <v>291</v>
      </c>
      <c r="O2232" s="7">
        <v>236</v>
      </c>
      <c r="P2232" s="7">
        <v>62</v>
      </c>
      <c r="Q2232" s="7">
        <v>78</v>
      </c>
      <c r="R2232" s="7">
        <v>15</v>
      </c>
      <c r="S2232" s="7">
        <v>0</v>
      </c>
      <c r="T2232" s="7">
        <v>16</v>
      </c>
      <c r="U2232" s="7">
        <v>64</v>
      </c>
      <c r="V2232" s="7">
        <v>13</v>
      </c>
      <c r="W2232" s="7">
        <v>37</v>
      </c>
      <c r="X2232" s="7">
        <v>52</v>
      </c>
      <c r="Y2232" s="7">
        <v>42</v>
      </c>
      <c r="Z2232" s="7">
        <v>7</v>
      </c>
      <c r="AA2232"/>
    </row>
    <row r="2233" spans="1:27" x14ac:dyDescent="0.25">
      <c r="A2233" s="24" t="str">
        <f t="shared" si="106"/>
        <v/>
      </c>
      <c r="B2233" s="24" t="str">
        <f t="shared" si="104"/>
        <v/>
      </c>
      <c r="C2233" s="24" t="str">
        <f t="shared" si="105"/>
        <v/>
      </c>
      <c r="D2233" s="24">
        <v>2026</v>
      </c>
      <c r="E2233" s="7" t="s">
        <v>2397</v>
      </c>
      <c r="F2233" s="7" t="s">
        <v>2396</v>
      </c>
      <c r="G2233" s="7" t="s">
        <v>37</v>
      </c>
      <c r="H2233" s="7" t="s">
        <v>27</v>
      </c>
      <c r="I2233" s="8">
        <v>0.32200000000000001</v>
      </c>
      <c r="J2233" s="8">
        <v>0.45200000000000001</v>
      </c>
      <c r="K2233" s="8">
        <v>0.48699999999999999</v>
      </c>
      <c r="L2233" s="8">
        <v>0.94</v>
      </c>
      <c r="M2233" s="7">
        <v>61</v>
      </c>
      <c r="N2233" s="7">
        <v>296</v>
      </c>
      <c r="O2233" s="7">
        <v>236</v>
      </c>
      <c r="P2233" s="7">
        <v>60</v>
      </c>
      <c r="Q2233" s="7">
        <v>76</v>
      </c>
      <c r="R2233" s="7">
        <v>20</v>
      </c>
      <c r="S2233" s="7">
        <v>2</v>
      </c>
      <c r="T2233" s="7">
        <v>5</v>
      </c>
      <c r="U2233" s="7">
        <v>37</v>
      </c>
      <c r="V2233" s="7">
        <v>6</v>
      </c>
      <c r="W2233" s="7">
        <v>51</v>
      </c>
      <c r="X2233" s="7">
        <v>45</v>
      </c>
      <c r="Y2233" s="7">
        <v>20</v>
      </c>
      <c r="Z2233" s="7">
        <v>6</v>
      </c>
      <c r="AA2233"/>
    </row>
    <row r="2234" spans="1:27" x14ac:dyDescent="0.25">
      <c r="A2234" s="24">
        <f t="shared" si="106"/>
        <v>1</v>
      </c>
      <c r="B2234" s="24" t="str">
        <f t="shared" si="104"/>
        <v/>
      </c>
      <c r="C2234" s="24" t="str">
        <f t="shared" si="105"/>
        <v/>
      </c>
      <c r="D2234" s="24">
        <v>2026</v>
      </c>
      <c r="E2234" s="7" t="s">
        <v>2398</v>
      </c>
      <c r="F2234" s="7" t="s">
        <v>2396</v>
      </c>
      <c r="G2234" s="7" t="s">
        <v>29</v>
      </c>
      <c r="H2234" s="7" t="s">
        <v>38</v>
      </c>
      <c r="I2234" s="8">
        <v>0.30499999999999999</v>
      </c>
      <c r="J2234" s="8">
        <v>0.41599999999999998</v>
      </c>
      <c r="K2234" s="8">
        <v>0.53300000000000003</v>
      </c>
      <c r="L2234" s="8">
        <v>0.94899999999999995</v>
      </c>
      <c r="M2234" s="7">
        <v>57</v>
      </c>
      <c r="N2234" s="7">
        <v>256</v>
      </c>
      <c r="O2234" s="7">
        <v>210</v>
      </c>
      <c r="P2234" s="7">
        <v>48</v>
      </c>
      <c r="Q2234" s="7">
        <v>64</v>
      </c>
      <c r="R2234" s="7">
        <v>19</v>
      </c>
      <c r="S2234" s="7">
        <v>1</v>
      </c>
      <c r="T2234" s="7">
        <v>9</v>
      </c>
      <c r="U2234" s="7">
        <v>61</v>
      </c>
      <c r="V2234" s="7">
        <v>15</v>
      </c>
      <c r="W2234" s="7">
        <v>27</v>
      </c>
      <c r="X2234" s="7">
        <v>44</v>
      </c>
      <c r="Y2234" s="7">
        <v>8</v>
      </c>
      <c r="Z2234" s="7">
        <v>0</v>
      </c>
      <c r="AA2234"/>
    </row>
    <row r="2235" spans="1:27" x14ac:dyDescent="0.25">
      <c r="A2235" s="24" t="str">
        <f t="shared" si="106"/>
        <v/>
      </c>
      <c r="B2235" s="24" t="str">
        <f t="shared" si="104"/>
        <v/>
      </c>
      <c r="C2235" s="24" t="str">
        <f t="shared" si="105"/>
        <v/>
      </c>
      <c r="D2235" s="24">
        <v>2026</v>
      </c>
      <c r="E2235" s="7" t="s">
        <v>2400</v>
      </c>
      <c r="F2235" s="7" t="s">
        <v>2396</v>
      </c>
      <c r="G2235" s="7" t="s">
        <v>47</v>
      </c>
      <c r="H2235" s="7" t="s">
        <v>44</v>
      </c>
      <c r="I2235" s="8">
        <v>0.28999999999999998</v>
      </c>
      <c r="J2235" s="8">
        <v>0.38100000000000001</v>
      </c>
      <c r="K2235" s="8">
        <v>0.45500000000000002</v>
      </c>
      <c r="L2235" s="8">
        <v>0.83599999999999997</v>
      </c>
      <c r="M2235" s="7">
        <v>54</v>
      </c>
      <c r="N2235" s="7">
        <v>236</v>
      </c>
      <c r="O2235" s="7">
        <v>200</v>
      </c>
      <c r="P2235" s="7">
        <v>41</v>
      </c>
      <c r="Q2235" s="7">
        <v>58</v>
      </c>
      <c r="R2235" s="7">
        <v>13</v>
      </c>
      <c r="S2235" s="7">
        <v>1</v>
      </c>
      <c r="T2235" s="7">
        <v>6</v>
      </c>
      <c r="U2235" s="7">
        <v>36</v>
      </c>
      <c r="V2235" s="7">
        <v>11</v>
      </c>
      <c r="W2235" s="7">
        <v>21</v>
      </c>
      <c r="X2235" s="7">
        <v>42</v>
      </c>
      <c r="Y2235" s="7">
        <v>16</v>
      </c>
      <c r="Z2235" s="7">
        <v>7</v>
      </c>
      <c r="AA2235"/>
    </row>
    <row r="2236" spans="1:27" x14ac:dyDescent="0.25">
      <c r="A2236" s="24">
        <f t="shared" si="106"/>
        <v>1</v>
      </c>
      <c r="B2236" s="24" t="str">
        <f t="shared" si="104"/>
        <v/>
      </c>
      <c r="C2236" s="24" t="str">
        <f t="shared" si="105"/>
        <v/>
      </c>
      <c r="D2236" s="24">
        <v>2026</v>
      </c>
      <c r="E2236" s="7" t="s">
        <v>2399</v>
      </c>
      <c r="F2236" s="7" t="s">
        <v>2396</v>
      </c>
      <c r="G2236" s="7" t="s">
        <v>29</v>
      </c>
      <c r="H2236" s="7" t="s">
        <v>40</v>
      </c>
      <c r="I2236" s="8">
        <v>0.27800000000000002</v>
      </c>
      <c r="J2236" s="8">
        <v>0.38400000000000001</v>
      </c>
      <c r="K2236" s="8">
        <v>0.40600000000000003</v>
      </c>
      <c r="L2236" s="8">
        <v>0.79</v>
      </c>
      <c r="M2236" s="7">
        <v>57</v>
      </c>
      <c r="N2236" s="7">
        <v>261</v>
      </c>
      <c r="O2236" s="7">
        <v>212</v>
      </c>
      <c r="P2236" s="7">
        <v>50</v>
      </c>
      <c r="Q2236" s="7">
        <v>59</v>
      </c>
      <c r="R2236" s="7">
        <v>8</v>
      </c>
      <c r="S2236" s="7">
        <v>2</v>
      </c>
      <c r="T2236" s="7">
        <v>5</v>
      </c>
      <c r="U2236" s="7">
        <v>35</v>
      </c>
      <c r="V2236" s="7">
        <v>9</v>
      </c>
      <c r="W2236" s="7">
        <v>30</v>
      </c>
      <c r="X2236" s="7">
        <v>52</v>
      </c>
      <c r="Y2236" s="7">
        <v>43</v>
      </c>
      <c r="Z2236" s="7">
        <v>10</v>
      </c>
      <c r="AA2236"/>
    </row>
    <row r="2237" spans="1:27" x14ac:dyDescent="0.25">
      <c r="A2237" s="24">
        <f t="shared" si="106"/>
        <v>1</v>
      </c>
      <c r="B2237" s="24" t="str">
        <f t="shared" si="104"/>
        <v/>
      </c>
      <c r="C2237" s="24" t="str">
        <f t="shared" si="105"/>
        <v/>
      </c>
      <c r="D2237" s="24">
        <v>2026</v>
      </c>
      <c r="E2237" s="7" t="s">
        <v>2401</v>
      </c>
      <c r="F2237" s="7" t="s">
        <v>2396</v>
      </c>
      <c r="G2237" s="7" t="s">
        <v>29</v>
      </c>
      <c r="H2237" s="7" t="s">
        <v>64</v>
      </c>
      <c r="I2237" s="8">
        <v>0.8</v>
      </c>
      <c r="J2237" s="8">
        <v>0.8</v>
      </c>
      <c r="K2237" s="8">
        <v>2.6</v>
      </c>
      <c r="L2237" s="8">
        <v>3.4</v>
      </c>
      <c r="M2237" s="7">
        <v>1</v>
      </c>
      <c r="N2237" s="7">
        <v>5</v>
      </c>
      <c r="O2237" s="7">
        <v>5</v>
      </c>
      <c r="P2237" s="7">
        <v>4</v>
      </c>
      <c r="Q2237" s="7">
        <v>4</v>
      </c>
      <c r="R2237" s="7">
        <v>0</v>
      </c>
      <c r="S2237" s="7">
        <v>0</v>
      </c>
      <c r="T2237" s="7">
        <v>3</v>
      </c>
      <c r="U2237" s="7">
        <v>0</v>
      </c>
      <c r="V2237" s="7">
        <v>0</v>
      </c>
      <c r="W2237" s="7">
        <v>0</v>
      </c>
      <c r="X2237" s="7">
        <v>0</v>
      </c>
      <c r="Y2237" s="7">
        <v>0</v>
      </c>
      <c r="Z2237" s="7">
        <v>0</v>
      </c>
      <c r="AA2237"/>
    </row>
    <row r="2238" spans="1:27" x14ac:dyDescent="0.25">
      <c r="A2238" s="24" t="str">
        <f t="shared" si="106"/>
        <v/>
      </c>
      <c r="B2238" s="24" t="str">
        <f t="shared" si="104"/>
        <v/>
      </c>
      <c r="C2238" s="24" t="str">
        <f t="shared" si="105"/>
        <v/>
      </c>
      <c r="D2238" s="24">
        <v>2026</v>
      </c>
      <c r="E2238" s="7" t="s">
        <v>2402</v>
      </c>
      <c r="F2238" s="7" t="s">
        <v>2396</v>
      </c>
      <c r="G2238" s="7" t="s">
        <v>47</v>
      </c>
      <c r="H2238" s="7" t="s">
        <v>33</v>
      </c>
      <c r="I2238" s="8">
        <v>0.35299999999999998</v>
      </c>
      <c r="J2238" s="8">
        <v>0.46500000000000002</v>
      </c>
      <c r="K2238" s="8">
        <v>0.44500000000000001</v>
      </c>
      <c r="L2238" s="8">
        <v>0.91100000000000003</v>
      </c>
      <c r="M2238" s="7">
        <v>31</v>
      </c>
      <c r="N2238" s="7">
        <v>146</v>
      </c>
      <c r="O2238" s="7">
        <v>119</v>
      </c>
      <c r="P2238" s="7">
        <v>32</v>
      </c>
      <c r="Q2238" s="7">
        <v>42</v>
      </c>
      <c r="R2238" s="7">
        <v>5</v>
      </c>
      <c r="S2238" s="7">
        <v>0</v>
      </c>
      <c r="T2238" s="7">
        <v>2</v>
      </c>
      <c r="U2238" s="7">
        <v>18</v>
      </c>
      <c r="V2238" s="7">
        <v>5</v>
      </c>
      <c r="W2238" s="7">
        <v>20</v>
      </c>
      <c r="X2238" s="7">
        <v>20</v>
      </c>
      <c r="Y2238" s="7">
        <v>7</v>
      </c>
      <c r="Z2238" s="7">
        <v>3</v>
      </c>
      <c r="AA2238"/>
    </row>
    <row r="2239" spans="1:27" x14ac:dyDescent="0.25">
      <c r="A2239" s="24" t="str">
        <f t="shared" si="106"/>
        <v/>
      </c>
      <c r="B2239" s="24" t="str">
        <f t="shared" si="104"/>
        <v/>
      </c>
      <c r="C2239" s="24">
        <f t="shared" si="105"/>
        <v>1</v>
      </c>
      <c r="D2239" s="24">
        <v>2026</v>
      </c>
      <c r="E2239" s="7" t="s">
        <v>2403</v>
      </c>
      <c r="F2239" s="7" t="s">
        <v>2396</v>
      </c>
      <c r="G2239" s="7" t="s">
        <v>24</v>
      </c>
      <c r="H2239" s="7" t="s">
        <v>44</v>
      </c>
      <c r="I2239" s="8">
        <v>0.31</v>
      </c>
      <c r="J2239" s="8">
        <v>0.39700000000000002</v>
      </c>
      <c r="K2239" s="8">
        <v>0.51700000000000002</v>
      </c>
      <c r="L2239" s="8">
        <v>0.91400000000000003</v>
      </c>
      <c r="M2239" s="7">
        <v>16</v>
      </c>
      <c r="N2239" s="7">
        <v>68</v>
      </c>
      <c r="O2239" s="7">
        <v>58</v>
      </c>
      <c r="P2239" s="7">
        <v>10</v>
      </c>
      <c r="Q2239" s="7">
        <v>18</v>
      </c>
      <c r="R2239" s="7">
        <v>3</v>
      </c>
      <c r="S2239" s="7">
        <v>0</v>
      </c>
      <c r="T2239" s="7">
        <v>3</v>
      </c>
      <c r="U2239" s="7">
        <v>11</v>
      </c>
      <c r="V2239" s="7">
        <v>5</v>
      </c>
      <c r="W2239" s="7">
        <v>4</v>
      </c>
      <c r="X2239" s="7">
        <v>13</v>
      </c>
      <c r="Y2239" s="7">
        <v>5</v>
      </c>
      <c r="Z2239" s="7">
        <v>2</v>
      </c>
      <c r="AA2239"/>
    </row>
    <row r="2240" spans="1:27" x14ac:dyDescent="0.25">
      <c r="A2240" s="24" t="str">
        <f t="shared" si="106"/>
        <v/>
      </c>
      <c r="B2240" s="24" t="str">
        <f t="shared" si="104"/>
        <v/>
      </c>
      <c r="C2240" s="24" t="str">
        <f t="shared" si="105"/>
        <v/>
      </c>
      <c r="D2240" s="24">
        <v>2026</v>
      </c>
      <c r="E2240" s="7" t="s">
        <v>2404</v>
      </c>
      <c r="F2240" s="7" t="s">
        <v>2396</v>
      </c>
      <c r="G2240" s="7" t="s">
        <v>47</v>
      </c>
      <c r="H2240" s="7" t="s">
        <v>42</v>
      </c>
      <c r="I2240" s="8">
        <v>0.26200000000000001</v>
      </c>
      <c r="J2240" s="8">
        <v>0.36499999999999999</v>
      </c>
      <c r="K2240" s="8">
        <v>0.36899999999999999</v>
      </c>
      <c r="L2240" s="8">
        <v>0.73399999999999999</v>
      </c>
      <c r="M2240" s="7">
        <v>41</v>
      </c>
      <c r="N2240" s="7">
        <v>169</v>
      </c>
      <c r="O2240" s="7">
        <v>141</v>
      </c>
      <c r="P2240" s="7">
        <v>27</v>
      </c>
      <c r="Q2240" s="7">
        <v>37</v>
      </c>
      <c r="R2240" s="7">
        <v>8</v>
      </c>
      <c r="S2240" s="7">
        <v>2</v>
      </c>
      <c r="T2240" s="7">
        <v>1</v>
      </c>
      <c r="U2240" s="7">
        <v>30</v>
      </c>
      <c r="V2240" s="7">
        <v>1</v>
      </c>
      <c r="W2240" s="7">
        <v>23</v>
      </c>
      <c r="X2240" s="7">
        <v>32</v>
      </c>
      <c r="Y2240" s="7">
        <v>23</v>
      </c>
      <c r="Z2240" s="7">
        <v>4</v>
      </c>
      <c r="AA2240"/>
    </row>
    <row r="2241" spans="1:27" x14ac:dyDescent="0.25">
      <c r="A2241" s="24" t="str">
        <f t="shared" si="106"/>
        <v/>
      </c>
      <c r="B2241" s="24" t="str">
        <f t="shared" si="104"/>
        <v/>
      </c>
      <c r="C2241" s="24" t="str">
        <f t="shared" si="105"/>
        <v/>
      </c>
      <c r="D2241" s="24">
        <v>2026</v>
      </c>
      <c r="E2241" s="7" t="s">
        <v>2407</v>
      </c>
      <c r="F2241" s="7" t="s">
        <v>2396</v>
      </c>
      <c r="G2241" s="7" t="s">
        <v>24</v>
      </c>
      <c r="H2241" s="7" t="s">
        <v>35</v>
      </c>
      <c r="I2241" s="8">
        <v>0.24199999999999999</v>
      </c>
      <c r="J2241" s="8">
        <v>0.38200000000000001</v>
      </c>
      <c r="K2241" s="8">
        <v>0.32</v>
      </c>
      <c r="L2241" s="8">
        <v>0.70199999999999996</v>
      </c>
      <c r="M2241" s="7">
        <v>39</v>
      </c>
      <c r="N2241" s="7">
        <v>160</v>
      </c>
      <c r="O2241" s="7">
        <v>128</v>
      </c>
      <c r="P2241" s="7">
        <v>22</v>
      </c>
      <c r="Q2241" s="7">
        <v>31</v>
      </c>
      <c r="R2241" s="7">
        <v>5</v>
      </c>
      <c r="S2241" s="7">
        <v>1</v>
      </c>
      <c r="T2241" s="7">
        <v>1</v>
      </c>
      <c r="U2241" s="7">
        <v>16</v>
      </c>
      <c r="V2241" s="7">
        <v>5</v>
      </c>
      <c r="W2241" s="7">
        <v>24</v>
      </c>
      <c r="X2241" s="7">
        <v>17</v>
      </c>
      <c r="Y2241" s="7">
        <v>11</v>
      </c>
      <c r="Z2241" s="7">
        <v>4</v>
      </c>
      <c r="AA2241"/>
    </row>
    <row r="2242" spans="1:27" x14ac:dyDescent="0.25">
      <c r="A2242" s="24" t="str">
        <f t="shared" si="106"/>
        <v/>
      </c>
      <c r="B2242" s="24" t="str">
        <f t="shared" ref="B2242:B2305" si="107">IF(COUNTIFS(Draft_Player,$E2242),COUNTIFS(Draft_Player,$E2242),"")</f>
        <v/>
      </c>
      <c r="C2242" s="24" t="str">
        <f t="shared" ref="C2242:C2305" si="108">IF(COUNTIFS(Transfers_Player,$E2242),COUNTIFS(Transfers_Player,$E2242),"")</f>
        <v/>
      </c>
      <c r="D2242" s="24">
        <v>2026</v>
      </c>
      <c r="E2242" s="7" t="s">
        <v>2405</v>
      </c>
      <c r="F2242" s="7" t="s">
        <v>2396</v>
      </c>
      <c r="G2242" s="7" t="s">
        <v>24</v>
      </c>
      <c r="H2242" s="7" t="s">
        <v>25</v>
      </c>
      <c r="I2242" s="8">
        <v>0.23699999999999999</v>
      </c>
      <c r="J2242" s="8">
        <v>0.40400000000000003</v>
      </c>
      <c r="K2242" s="8">
        <v>0.40400000000000003</v>
      </c>
      <c r="L2242" s="8">
        <v>0.80800000000000005</v>
      </c>
      <c r="M2242" s="7">
        <v>35</v>
      </c>
      <c r="N2242" s="7">
        <v>146</v>
      </c>
      <c r="O2242" s="7">
        <v>114</v>
      </c>
      <c r="P2242" s="7">
        <v>27</v>
      </c>
      <c r="Q2242" s="7">
        <v>27</v>
      </c>
      <c r="R2242" s="7">
        <v>3</v>
      </c>
      <c r="S2242" s="7">
        <v>2</v>
      </c>
      <c r="T2242" s="7">
        <v>4</v>
      </c>
      <c r="U2242" s="7">
        <v>20</v>
      </c>
      <c r="V2242" s="7">
        <v>4</v>
      </c>
      <c r="W2242" s="7">
        <v>28</v>
      </c>
      <c r="X2242" s="7">
        <v>42</v>
      </c>
      <c r="Y2242" s="7">
        <v>9</v>
      </c>
      <c r="Z2242" s="7">
        <v>1</v>
      </c>
      <c r="AA2242"/>
    </row>
    <row r="2243" spans="1:27" x14ac:dyDescent="0.25">
      <c r="A2243" s="24" t="str">
        <f t="shared" ref="A2243:A2306" si="109">IF(OR(G2243="SR", G2243="GR"), 1, "")</f>
        <v/>
      </c>
      <c r="B2243" s="24" t="str">
        <f t="shared" si="107"/>
        <v/>
      </c>
      <c r="C2243" s="24" t="str">
        <f t="shared" si="108"/>
        <v/>
      </c>
      <c r="D2243" s="24">
        <v>2026</v>
      </c>
      <c r="E2243" s="7" t="s">
        <v>2406</v>
      </c>
      <c r="F2243" s="7" t="s">
        <v>2396</v>
      </c>
      <c r="G2243" s="7" t="s">
        <v>24</v>
      </c>
      <c r="H2243" s="7" t="s">
        <v>40</v>
      </c>
      <c r="I2243" s="8">
        <v>0.217</v>
      </c>
      <c r="J2243" s="8">
        <v>0.34799999999999998</v>
      </c>
      <c r="K2243" s="8">
        <v>0.245</v>
      </c>
      <c r="L2243" s="8">
        <v>0.59299999999999997</v>
      </c>
      <c r="M2243" s="7">
        <v>35</v>
      </c>
      <c r="N2243" s="7">
        <v>136</v>
      </c>
      <c r="O2243" s="7">
        <v>106</v>
      </c>
      <c r="P2243" s="7">
        <v>21</v>
      </c>
      <c r="Q2243" s="7">
        <v>23</v>
      </c>
      <c r="R2243" s="7">
        <v>3</v>
      </c>
      <c r="S2243" s="7">
        <v>0</v>
      </c>
      <c r="T2243" s="7">
        <v>0</v>
      </c>
      <c r="U2243" s="7">
        <v>19</v>
      </c>
      <c r="V2243" s="7">
        <v>3</v>
      </c>
      <c r="W2243" s="7">
        <v>21</v>
      </c>
      <c r="X2243" s="7">
        <v>26</v>
      </c>
      <c r="Y2243" s="7">
        <v>12</v>
      </c>
      <c r="Z2243" s="7">
        <v>0</v>
      </c>
      <c r="AA2243"/>
    </row>
    <row r="2244" spans="1:27" x14ac:dyDescent="0.25">
      <c r="A2244" s="24" t="str">
        <f t="shared" si="109"/>
        <v/>
      </c>
      <c r="B2244" s="24" t="str">
        <f t="shared" si="107"/>
        <v/>
      </c>
      <c r="C2244" s="24" t="str">
        <f t="shared" si="108"/>
        <v/>
      </c>
      <c r="D2244" s="24">
        <v>2026</v>
      </c>
      <c r="E2244" s="7" t="s">
        <v>2408</v>
      </c>
      <c r="F2244" s="7" t="s">
        <v>2396</v>
      </c>
      <c r="G2244" s="7" t="s">
        <v>47</v>
      </c>
      <c r="H2244" s="7" t="s">
        <v>44</v>
      </c>
      <c r="I2244" s="8">
        <v>0.19700000000000001</v>
      </c>
      <c r="J2244" s="8">
        <v>0.27500000000000002</v>
      </c>
      <c r="K2244" s="8">
        <v>0.29599999999999999</v>
      </c>
      <c r="L2244" s="8">
        <v>0.57099999999999995</v>
      </c>
      <c r="M2244" s="7">
        <v>24</v>
      </c>
      <c r="N2244" s="7">
        <v>80</v>
      </c>
      <c r="O2244" s="7">
        <v>71</v>
      </c>
      <c r="P2244" s="7">
        <v>7</v>
      </c>
      <c r="Q2244" s="7">
        <v>14</v>
      </c>
      <c r="R2244" s="7">
        <v>1</v>
      </c>
      <c r="S2244" s="7">
        <v>0</v>
      </c>
      <c r="T2244" s="7">
        <v>2</v>
      </c>
      <c r="U2244" s="7">
        <v>9</v>
      </c>
      <c r="V2244" s="7">
        <v>1</v>
      </c>
      <c r="W2244" s="7">
        <v>7</v>
      </c>
      <c r="X2244" s="7">
        <v>17</v>
      </c>
      <c r="Y2244" s="7">
        <v>2</v>
      </c>
      <c r="Z2244" s="7">
        <v>1</v>
      </c>
      <c r="AA2244"/>
    </row>
    <row r="2245" spans="1:27" x14ac:dyDescent="0.25">
      <c r="A2245" s="24" t="str">
        <f t="shared" si="109"/>
        <v/>
      </c>
      <c r="B2245" s="24" t="str">
        <f t="shared" si="107"/>
        <v/>
      </c>
      <c r="C2245" s="24" t="str">
        <f t="shared" si="108"/>
        <v/>
      </c>
      <c r="D2245" s="24">
        <v>2026</v>
      </c>
      <c r="E2245" s="7" t="s">
        <v>2410</v>
      </c>
      <c r="F2245" s="7" t="s">
        <v>2396</v>
      </c>
      <c r="G2245" s="7" t="s">
        <v>24</v>
      </c>
      <c r="H2245" s="7" t="s">
        <v>25</v>
      </c>
      <c r="I2245" s="8">
        <v>0.19400000000000001</v>
      </c>
      <c r="J2245" s="8">
        <v>0.315</v>
      </c>
      <c r="K2245" s="8">
        <v>0.35499999999999998</v>
      </c>
      <c r="L2245" s="8">
        <v>0.67</v>
      </c>
      <c r="M2245" s="7">
        <v>31</v>
      </c>
      <c r="N2245" s="7">
        <v>113</v>
      </c>
      <c r="O2245" s="7">
        <v>93</v>
      </c>
      <c r="P2245" s="7">
        <v>16</v>
      </c>
      <c r="Q2245" s="7">
        <v>18</v>
      </c>
      <c r="R2245" s="7">
        <v>6</v>
      </c>
      <c r="S2245" s="7">
        <v>0</v>
      </c>
      <c r="T2245" s="7">
        <v>3</v>
      </c>
      <c r="U2245" s="7">
        <v>24</v>
      </c>
      <c r="V2245" s="7">
        <v>3</v>
      </c>
      <c r="W2245" s="7">
        <v>14</v>
      </c>
      <c r="X2245" s="7">
        <v>30</v>
      </c>
      <c r="Y2245" s="7">
        <v>2</v>
      </c>
      <c r="Z2245" s="7">
        <v>1</v>
      </c>
      <c r="AA2245"/>
    </row>
    <row r="2246" spans="1:27" x14ac:dyDescent="0.25">
      <c r="A2246" s="24" t="str">
        <f t="shared" si="109"/>
        <v/>
      </c>
      <c r="B2246" s="24" t="str">
        <f t="shared" si="107"/>
        <v/>
      </c>
      <c r="C2246" s="24">
        <f t="shared" si="108"/>
        <v>1</v>
      </c>
      <c r="D2246" s="24">
        <v>2026</v>
      </c>
      <c r="E2246" s="7" t="s">
        <v>2409</v>
      </c>
      <c r="F2246" s="7" t="s">
        <v>2396</v>
      </c>
      <c r="G2246" s="7" t="s">
        <v>37</v>
      </c>
      <c r="H2246" s="7" t="s">
        <v>42</v>
      </c>
      <c r="I2246" s="8">
        <v>0.188</v>
      </c>
      <c r="J2246" s="8">
        <v>0.29099999999999998</v>
      </c>
      <c r="K2246" s="8">
        <v>0.29399999999999998</v>
      </c>
      <c r="L2246" s="8">
        <v>0.58499999999999996</v>
      </c>
      <c r="M2246" s="7">
        <v>28</v>
      </c>
      <c r="N2246" s="7">
        <v>105</v>
      </c>
      <c r="O2246" s="7">
        <v>85</v>
      </c>
      <c r="P2246" s="7">
        <v>16</v>
      </c>
      <c r="Q2246" s="7">
        <v>16</v>
      </c>
      <c r="R2246" s="7">
        <v>3</v>
      </c>
      <c r="S2246" s="7">
        <v>0</v>
      </c>
      <c r="T2246" s="7">
        <v>2</v>
      </c>
      <c r="U2246" s="7">
        <v>21</v>
      </c>
      <c r="V2246" s="7">
        <v>5</v>
      </c>
      <c r="W2246" s="7">
        <v>9</v>
      </c>
      <c r="X2246" s="7">
        <v>22</v>
      </c>
      <c r="Y2246" s="7">
        <v>8</v>
      </c>
      <c r="Z2246" s="7">
        <v>0</v>
      </c>
      <c r="AA2246"/>
    </row>
    <row r="2247" spans="1:27" x14ac:dyDescent="0.25">
      <c r="A2247" s="24" t="str">
        <f t="shared" si="109"/>
        <v/>
      </c>
      <c r="B2247" s="24" t="str">
        <f t="shared" si="107"/>
        <v/>
      </c>
      <c r="C2247" s="24" t="str">
        <f t="shared" si="108"/>
        <v/>
      </c>
      <c r="D2247" s="24">
        <v>2026</v>
      </c>
      <c r="E2247" s="7" t="s">
        <v>2411</v>
      </c>
      <c r="F2247" s="7" t="s">
        <v>2396</v>
      </c>
      <c r="G2247" s="7" t="s">
        <v>24</v>
      </c>
      <c r="H2247" s="7" t="s">
        <v>35</v>
      </c>
      <c r="I2247" s="8">
        <v>0.111</v>
      </c>
      <c r="J2247" s="8">
        <v>0.42899999999999999</v>
      </c>
      <c r="K2247" s="8">
        <v>0.111</v>
      </c>
      <c r="L2247" s="8">
        <v>0.54</v>
      </c>
      <c r="M2247" s="7">
        <v>6</v>
      </c>
      <c r="N2247" s="7">
        <v>14</v>
      </c>
      <c r="O2247" s="7">
        <v>9</v>
      </c>
      <c r="P2247" s="7">
        <v>0</v>
      </c>
      <c r="Q2247" s="7">
        <v>1</v>
      </c>
      <c r="R2247" s="7">
        <v>0</v>
      </c>
      <c r="S2247" s="7">
        <v>0</v>
      </c>
      <c r="T2247" s="7">
        <v>0</v>
      </c>
      <c r="U2247" s="7">
        <v>0</v>
      </c>
      <c r="V2247" s="7">
        <v>0</v>
      </c>
      <c r="W2247" s="7">
        <v>5</v>
      </c>
      <c r="X2247" s="7">
        <v>3</v>
      </c>
      <c r="Y2247" s="7">
        <v>2</v>
      </c>
      <c r="Z2247" s="7">
        <v>0</v>
      </c>
      <c r="AA2247"/>
    </row>
    <row r="2248" spans="1:27" x14ac:dyDescent="0.25">
      <c r="A2248" s="24" t="str">
        <f t="shared" si="109"/>
        <v/>
      </c>
      <c r="B2248" s="24" t="str">
        <f t="shared" si="107"/>
        <v/>
      </c>
      <c r="C2248" s="24" t="str">
        <f t="shared" si="108"/>
        <v/>
      </c>
      <c r="D2248" s="24">
        <v>2026</v>
      </c>
      <c r="E2248" s="7" t="s">
        <v>2412</v>
      </c>
      <c r="F2248" s="7" t="s">
        <v>2396</v>
      </c>
      <c r="G2248" s="7" t="s">
        <v>24</v>
      </c>
      <c r="H2248" s="7" t="s">
        <v>64</v>
      </c>
      <c r="I2248" s="8">
        <v>0</v>
      </c>
      <c r="J2248" s="8">
        <v>0</v>
      </c>
      <c r="K2248" s="8">
        <v>0</v>
      </c>
      <c r="L2248" s="8">
        <v>0</v>
      </c>
      <c r="M2248" s="7">
        <v>1</v>
      </c>
      <c r="N2248" s="7">
        <v>1</v>
      </c>
      <c r="O2248" s="7">
        <v>1</v>
      </c>
      <c r="P2248" s="7">
        <v>0</v>
      </c>
      <c r="Q2248" s="7">
        <v>0</v>
      </c>
      <c r="R2248" s="7">
        <v>0</v>
      </c>
      <c r="S2248" s="7">
        <v>0</v>
      </c>
      <c r="T2248" s="7">
        <v>0</v>
      </c>
      <c r="U2248" s="7">
        <v>0</v>
      </c>
      <c r="V2248" s="7">
        <v>0</v>
      </c>
      <c r="W2248" s="7">
        <v>0</v>
      </c>
      <c r="X2248" s="7">
        <v>0</v>
      </c>
      <c r="Y2248" s="7">
        <v>0</v>
      </c>
      <c r="Z2248" s="7">
        <v>0</v>
      </c>
      <c r="AA2248"/>
    </row>
    <row r="2249" spans="1:27" x14ac:dyDescent="0.25">
      <c r="A2249" s="24" t="str">
        <f t="shared" si="109"/>
        <v/>
      </c>
      <c r="B2249" s="24" t="str">
        <f t="shared" si="107"/>
        <v/>
      </c>
      <c r="C2249" s="24" t="str">
        <f t="shared" si="108"/>
        <v/>
      </c>
      <c r="D2249" s="24">
        <v>2026</v>
      </c>
      <c r="E2249" s="7" t="s">
        <v>2413</v>
      </c>
      <c r="F2249" s="7" t="s">
        <v>2414</v>
      </c>
      <c r="G2249" s="7" t="s">
        <v>37</v>
      </c>
      <c r="H2249" s="7" t="s">
        <v>42</v>
      </c>
      <c r="I2249" s="8">
        <v>0.33800000000000002</v>
      </c>
      <c r="J2249" s="8">
        <v>0.42799999999999999</v>
      </c>
      <c r="K2249" s="8">
        <v>0.502</v>
      </c>
      <c r="L2249" s="8">
        <v>0.93</v>
      </c>
      <c r="M2249" s="7">
        <v>53</v>
      </c>
      <c r="N2249" s="7">
        <v>251</v>
      </c>
      <c r="O2249" s="7">
        <v>207</v>
      </c>
      <c r="P2249" s="7">
        <v>46</v>
      </c>
      <c r="Q2249" s="7">
        <v>70</v>
      </c>
      <c r="R2249" s="7">
        <v>17</v>
      </c>
      <c r="S2249" s="7">
        <v>1</v>
      </c>
      <c r="T2249" s="7">
        <v>5</v>
      </c>
      <c r="U2249" s="7">
        <v>42</v>
      </c>
      <c r="V2249" s="7">
        <v>10</v>
      </c>
      <c r="W2249" s="7">
        <v>24</v>
      </c>
      <c r="X2249" s="7">
        <v>26</v>
      </c>
      <c r="Y2249" s="7">
        <v>5</v>
      </c>
      <c r="Z2249" s="7">
        <v>2</v>
      </c>
      <c r="AA2249"/>
    </row>
    <row r="2250" spans="1:27" x14ac:dyDescent="0.25">
      <c r="A2250" s="24">
        <f t="shared" si="109"/>
        <v>1</v>
      </c>
      <c r="B2250" s="24" t="str">
        <f t="shared" si="107"/>
        <v/>
      </c>
      <c r="C2250" s="24" t="str">
        <f t="shared" si="108"/>
        <v/>
      </c>
      <c r="D2250" s="24">
        <v>2026</v>
      </c>
      <c r="E2250" s="7" t="s">
        <v>2415</v>
      </c>
      <c r="F2250" s="7" t="s">
        <v>2414</v>
      </c>
      <c r="G2250" s="7" t="s">
        <v>29</v>
      </c>
      <c r="H2250" s="7" t="s">
        <v>30</v>
      </c>
      <c r="I2250" s="8">
        <v>0.32200000000000001</v>
      </c>
      <c r="J2250" s="8">
        <v>0.41</v>
      </c>
      <c r="K2250" s="8">
        <v>0.56699999999999995</v>
      </c>
      <c r="L2250" s="8">
        <v>0.97699999999999998</v>
      </c>
      <c r="M2250" s="7">
        <v>49</v>
      </c>
      <c r="N2250" s="7">
        <v>205</v>
      </c>
      <c r="O2250" s="7">
        <v>171</v>
      </c>
      <c r="P2250" s="7">
        <v>45</v>
      </c>
      <c r="Q2250" s="7">
        <v>55</v>
      </c>
      <c r="R2250" s="7">
        <v>7</v>
      </c>
      <c r="S2250" s="7">
        <v>1</v>
      </c>
      <c r="T2250" s="7">
        <v>11</v>
      </c>
      <c r="U2250" s="7">
        <v>39</v>
      </c>
      <c r="V2250" s="7">
        <v>3</v>
      </c>
      <c r="W2250" s="7">
        <v>26</v>
      </c>
      <c r="X2250" s="7">
        <v>43</v>
      </c>
      <c r="Y2250" s="7">
        <v>10</v>
      </c>
      <c r="Z2250" s="7">
        <v>3</v>
      </c>
      <c r="AA2250"/>
    </row>
    <row r="2251" spans="1:27" x14ac:dyDescent="0.25">
      <c r="A2251" s="24">
        <f t="shared" si="109"/>
        <v>1</v>
      </c>
      <c r="B2251" s="24" t="str">
        <f t="shared" si="107"/>
        <v/>
      </c>
      <c r="C2251" s="24" t="str">
        <f t="shared" si="108"/>
        <v/>
      </c>
      <c r="D2251" s="24">
        <v>2026</v>
      </c>
      <c r="E2251" s="7" t="s">
        <v>2416</v>
      </c>
      <c r="F2251" s="7" t="s">
        <v>2414</v>
      </c>
      <c r="G2251" s="7" t="s">
        <v>29</v>
      </c>
      <c r="H2251" s="7" t="s">
        <v>33</v>
      </c>
      <c r="I2251" s="8">
        <v>0.313</v>
      </c>
      <c r="J2251" s="8">
        <v>0.43</v>
      </c>
      <c r="K2251" s="8">
        <v>0.46700000000000003</v>
      </c>
      <c r="L2251" s="8">
        <v>0.89700000000000002</v>
      </c>
      <c r="M2251" s="7">
        <v>53</v>
      </c>
      <c r="N2251" s="7">
        <v>244</v>
      </c>
      <c r="O2251" s="7">
        <v>195</v>
      </c>
      <c r="P2251" s="7">
        <v>41</v>
      </c>
      <c r="Q2251" s="7">
        <v>61</v>
      </c>
      <c r="R2251" s="7">
        <v>10</v>
      </c>
      <c r="S2251" s="7">
        <v>1</v>
      </c>
      <c r="T2251" s="7">
        <v>6</v>
      </c>
      <c r="U2251" s="7">
        <v>44</v>
      </c>
      <c r="V2251" s="7">
        <v>7</v>
      </c>
      <c r="W2251" s="7">
        <v>34</v>
      </c>
      <c r="X2251" s="7">
        <v>72</v>
      </c>
      <c r="Y2251" s="7">
        <v>15</v>
      </c>
      <c r="Z2251" s="7">
        <v>4</v>
      </c>
      <c r="AA2251"/>
    </row>
    <row r="2252" spans="1:27" x14ac:dyDescent="0.25">
      <c r="A2252" s="24" t="str">
        <f t="shared" si="109"/>
        <v/>
      </c>
      <c r="B2252" s="24" t="str">
        <f t="shared" si="107"/>
        <v/>
      </c>
      <c r="C2252" s="24" t="str">
        <f t="shared" si="108"/>
        <v/>
      </c>
      <c r="D2252" s="24">
        <v>2026</v>
      </c>
      <c r="E2252" s="7" t="s">
        <v>2417</v>
      </c>
      <c r="F2252" s="7" t="s">
        <v>2414</v>
      </c>
      <c r="G2252" s="7" t="s">
        <v>37</v>
      </c>
      <c r="H2252" s="7" t="s">
        <v>25</v>
      </c>
      <c r="I2252" s="8">
        <v>0.28199999999999997</v>
      </c>
      <c r="J2252" s="8">
        <v>0.44</v>
      </c>
      <c r="K2252" s="8">
        <v>0.35899999999999999</v>
      </c>
      <c r="L2252" s="8">
        <v>0.79900000000000004</v>
      </c>
      <c r="M2252" s="7">
        <v>44</v>
      </c>
      <c r="N2252" s="7">
        <v>193</v>
      </c>
      <c r="O2252" s="7">
        <v>142</v>
      </c>
      <c r="P2252" s="7">
        <v>25</v>
      </c>
      <c r="Q2252" s="7">
        <v>40</v>
      </c>
      <c r="R2252" s="7">
        <v>8</v>
      </c>
      <c r="S2252" s="7">
        <v>0</v>
      </c>
      <c r="T2252" s="7">
        <v>1</v>
      </c>
      <c r="U2252" s="7">
        <v>27</v>
      </c>
      <c r="V2252" s="7">
        <v>13</v>
      </c>
      <c r="W2252" s="7">
        <v>28</v>
      </c>
      <c r="X2252" s="7">
        <v>18</v>
      </c>
      <c r="Y2252" s="7">
        <v>3</v>
      </c>
      <c r="Z2252" s="7">
        <v>2</v>
      </c>
      <c r="AA2252"/>
    </row>
    <row r="2253" spans="1:27" x14ac:dyDescent="0.25">
      <c r="A2253" s="24" t="str">
        <f t="shared" si="109"/>
        <v/>
      </c>
      <c r="B2253" s="24" t="str">
        <f t="shared" si="107"/>
        <v/>
      </c>
      <c r="C2253" s="24">
        <f t="shared" si="108"/>
        <v>1</v>
      </c>
      <c r="D2253" s="24">
        <v>2026</v>
      </c>
      <c r="E2253" s="7" t="s">
        <v>2409</v>
      </c>
      <c r="F2253" s="7" t="s">
        <v>2414</v>
      </c>
      <c r="G2253" s="7" t="s">
        <v>37</v>
      </c>
      <c r="H2253" s="7" t="s">
        <v>44</v>
      </c>
      <c r="I2253" s="8">
        <v>0.28000000000000003</v>
      </c>
      <c r="J2253" s="8">
        <v>0.42699999999999999</v>
      </c>
      <c r="K2253" s="8">
        <v>0.54500000000000004</v>
      </c>
      <c r="L2253" s="8">
        <v>0.97199999999999998</v>
      </c>
      <c r="M2253" s="7">
        <v>53</v>
      </c>
      <c r="N2253" s="7">
        <v>247</v>
      </c>
      <c r="O2253" s="7">
        <v>189</v>
      </c>
      <c r="P2253" s="7">
        <v>50</v>
      </c>
      <c r="Q2253" s="7">
        <v>53</v>
      </c>
      <c r="R2253" s="7">
        <v>9</v>
      </c>
      <c r="S2253" s="7">
        <v>4</v>
      </c>
      <c r="T2253" s="7">
        <v>11</v>
      </c>
      <c r="U2253" s="7">
        <v>41</v>
      </c>
      <c r="V2253" s="7">
        <v>22</v>
      </c>
      <c r="W2253" s="7">
        <v>28</v>
      </c>
      <c r="X2253" s="7">
        <v>62</v>
      </c>
      <c r="Y2253" s="7">
        <v>26</v>
      </c>
      <c r="Z2253" s="7">
        <v>4</v>
      </c>
      <c r="AA2253"/>
    </row>
    <row r="2254" spans="1:27" x14ac:dyDescent="0.25">
      <c r="A2254" s="24" t="str">
        <f t="shared" si="109"/>
        <v/>
      </c>
      <c r="B2254" s="24" t="str">
        <f t="shared" si="107"/>
        <v/>
      </c>
      <c r="C2254" s="24" t="str">
        <f t="shared" si="108"/>
        <v/>
      </c>
      <c r="D2254" s="24">
        <v>2026</v>
      </c>
      <c r="E2254" s="7" t="s">
        <v>2418</v>
      </c>
      <c r="F2254" s="7" t="s">
        <v>2414</v>
      </c>
      <c r="G2254" s="7" t="s">
        <v>37</v>
      </c>
      <c r="H2254" s="7" t="s">
        <v>35</v>
      </c>
      <c r="I2254" s="8">
        <v>0.253</v>
      </c>
      <c r="J2254" s="8">
        <v>0.34100000000000003</v>
      </c>
      <c r="K2254" s="8">
        <v>0.438</v>
      </c>
      <c r="L2254" s="8">
        <v>0.78</v>
      </c>
      <c r="M2254" s="7">
        <v>50</v>
      </c>
      <c r="N2254" s="7">
        <v>208</v>
      </c>
      <c r="O2254" s="7">
        <v>178</v>
      </c>
      <c r="P2254" s="7">
        <v>27</v>
      </c>
      <c r="Q2254" s="7">
        <v>45</v>
      </c>
      <c r="R2254" s="7">
        <v>10</v>
      </c>
      <c r="S2254" s="7">
        <v>1</v>
      </c>
      <c r="T2254" s="7">
        <v>7</v>
      </c>
      <c r="U2254" s="7">
        <v>34</v>
      </c>
      <c r="V2254" s="7">
        <v>7</v>
      </c>
      <c r="W2254" s="7">
        <v>19</v>
      </c>
      <c r="X2254" s="7">
        <v>54</v>
      </c>
      <c r="Y2254" s="7">
        <v>11</v>
      </c>
      <c r="Z2254" s="7">
        <v>2</v>
      </c>
      <c r="AA2254"/>
    </row>
    <row r="2255" spans="1:27" x14ac:dyDescent="0.25">
      <c r="A2255" s="24" t="str">
        <f t="shared" si="109"/>
        <v/>
      </c>
      <c r="B2255" s="24" t="str">
        <f t="shared" si="107"/>
        <v/>
      </c>
      <c r="C2255" s="24" t="str">
        <f t="shared" si="108"/>
        <v/>
      </c>
      <c r="D2255" s="24">
        <v>2026</v>
      </c>
      <c r="E2255" s="7" t="s">
        <v>2419</v>
      </c>
      <c r="F2255" s="7" t="s">
        <v>2414</v>
      </c>
      <c r="G2255" s="7" t="s">
        <v>24</v>
      </c>
      <c r="H2255" s="7" t="s">
        <v>27</v>
      </c>
      <c r="I2255" s="8">
        <v>0.24199999999999999</v>
      </c>
      <c r="J2255" s="8">
        <v>0.39200000000000002</v>
      </c>
      <c r="K2255" s="8">
        <v>0.42199999999999999</v>
      </c>
      <c r="L2255" s="8">
        <v>0.81499999999999995</v>
      </c>
      <c r="M2255" s="7">
        <v>53</v>
      </c>
      <c r="N2255" s="7">
        <v>211</v>
      </c>
      <c r="O2255" s="7">
        <v>161</v>
      </c>
      <c r="P2255" s="7">
        <v>40</v>
      </c>
      <c r="Q2255" s="7">
        <v>39</v>
      </c>
      <c r="R2255" s="7">
        <v>8</v>
      </c>
      <c r="S2255" s="7">
        <v>3</v>
      </c>
      <c r="T2255" s="7">
        <v>5</v>
      </c>
      <c r="U2255" s="7">
        <v>30</v>
      </c>
      <c r="V2255" s="7">
        <v>13</v>
      </c>
      <c r="W2255" s="7">
        <v>28</v>
      </c>
      <c r="X2255" s="7">
        <v>55</v>
      </c>
      <c r="Y2255" s="7">
        <v>16</v>
      </c>
      <c r="Z2255" s="7">
        <v>6</v>
      </c>
      <c r="AA2255"/>
    </row>
    <row r="2256" spans="1:27" x14ac:dyDescent="0.25">
      <c r="A2256" s="24" t="str">
        <f t="shared" si="109"/>
        <v/>
      </c>
      <c r="B2256" s="24" t="str">
        <f t="shared" si="107"/>
        <v/>
      </c>
      <c r="C2256" s="24" t="str">
        <f t="shared" si="108"/>
        <v/>
      </c>
      <c r="D2256" s="24">
        <v>2026</v>
      </c>
      <c r="E2256" s="7" t="s">
        <v>2420</v>
      </c>
      <c r="F2256" s="7" t="s">
        <v>2414</v>
      </c>
      <c r="G2256" s="7" t="s">
        <v>37</v>
      </c>
      <c r="H2256" s="7" t="s">
        <v>27</v>
      </c>
      <c r="I2256" s="8">
        <v>0.33300000000000002</v>
      </c>
      <c r="J2256" s="8">
        <v>0.33300000000000002</v>
      </c>
      <c r="K2256" s="8">
        <v>0.33300000000000002</v>
      </c>
      <c r="L2256" s="8">
        <v>0.66700000000000004</v>
      </c>
      <c r="M2256" s="7">
        <v>3</v>
      </c>
      <c r="N2256" s="7">
        <v>3</v>
      </c>
      <c r="O2256" s="7">
        <v>3</v>
      </c>
      <c r="P2256" s="7">
        <v>0</v>
      </c>
      <c r="Q2256" s="7">
        <v>1</v>
      </c>
      <c r="R2256" s="7">
        <v>0</v>
      </c>
      <c r="S2256" s="7">
        <v>0</v>
      </c>
      <c r="T2256" s="7">
        <v>0</v>
      </c>
      <c r="U2256" s="7">
        <v>1</v>
      </c>
      <c r="V2256" s="7">
        <v>0</v>
      </c>
      <c r="W2256" s="7">
        <v>0</v>
      </c>
      <c r="X2256" s="7">
        <v>1</v>
      </c>
      <c r="Y2256" s="7">
        <v>0</v>
      </c>
      <c r="Z2256" s="7">
        <v>0</v>
      </c>
      <c r="AA2256"/>
    </row>
    <row r="2257" spans="1:27" x14ac:dyDescent="0.25">
      <c r="A2257" s="24" t="str">
        <f t="shared" si="109"/>
        <v/>
      </c>
      <c r="B2257" s="24" t="str">
        <f t="shared" si="107"/>
        <v/>
      </c>
      <c r="C2257" s="24" t="str">
        <f t="shared" si="108"/>
        <v/>
      </c>
      <c r="D2257" s="24">
        <v>2026</v>
      </c>
      <c r="E2257" s="7" t="s">
        <v>2421</v>
      </c>
      <c r="F2257" s="7" t="s">
        <v>2414</v>
      </c>
      <c r="G2257" s="7" t="s">
        <v>47</v>
      </c>
      <c r="H2257" s="7" t="s">
        <v>38</v>
      </c>
      <c r="I2257" s="8">
        <v>0.318</v>
      </c>
      <c r="J2257" s="8">
        <v>0.36099999999999999</v>
      </c>
      <c r="K2257" s="8">
        <v>0.34799999999999998</v>
      </c>
      <c r="L2257" s="8">
        <v>0.71</v>
      </c>
      <c r="M2257" s="7">
        <v>20</v>
      </c>
      <c r="N2257" s="7">
        <v>75</v>
      </c>
      <c r="O2257" s="7">
        <v>66</v>
      </c>
      <c r="P2257" s="7">
        <v>11</v>
      </c>
      <c r="Q2257" s="7">
        <v>21</v>
      </c>
      <c r="R2257" s="7">
        <v>2</v>
      </c>
      <c r="S2257" s="7">
        <v>0</v>
      </c>
      <c r="T2257" s="7">
        <v>0</v>
      </c>
      <c r="U2257" s="7">
        <v>7</v>
      </c>
      <c r="V2257" s="7">
        <v>2</v>
      </c>
      <c r="W2257" s="7">
        <v>3</v>
      </c>
      <c r="X2257" s="7">
        <v>13</v>
      </c>
      <c r="Y2257" s="7">
        <v>11</v>
      </c>
      <c r="Z2257" s="7">
        <v>2</v>
      </c>
      <c r="AA2257"/>
    </row>
    <row r="2258" spans="1:27" x14ac:dyDescent="0.25">
      <c r="A2258" s="24" t="str">
        <f t="shared" si="109"/>
        <v/>
      </c>
      <c r="B2258" s="24" t="str">
        <f t="shared" si="107"/>
        <v/>
      </c>
      <c r="C2258" s="24" t="str">
        <f t="shared" si="108"/>
        <v/>
      </c>
      <c r="D2258" s="24">
        <v>2026</v>
      </c>
      <c r="E2258" s="7" t="s">
        <v>2422</v>
      </c>
      <c r="F2258" s="7" t="s">
        <v>2414</v>
      </c>
      <c r="G2258" s="7" t="s">
        <v>47</v>
      </c>
      <c r="H2258" s="7" t="s">
        <v>40</v>
      </c>
      <c r="I2258" s="8">
        <v>0.28399999999999997</v>
      </c>
      <c r="J2258" s="8">
        <v>0.4</v>
      </c>
      <c r="K2258" s="8">
        <v>0.49</v>
      </c>
      <c r="L2258" s="8">
        <v>0.89</v>
      </c>
      <c r="M2258" s="7">
        <v>26</v>
      </c>
      <c r="N2258" s="7">
        <v>126</v>
      </c>
      <c r="O2258" s="7">
        <v>102</v>
      </c>
      <c r="P2258" s="7">
        <v>31</v>
      </c>
      <c r="Q2258" s="7">
        <v>29</v>
      </c>
      <c r="R2258" s="7">
        <v>7</v>
      </c>
      <c r="S2258" s="7">
        <v>1</v>
      </c>
      <c r="T2258" s="7">
        <v>4</v>
      </c>
      <c r="U2258" s="7">
        <v>24</v>
      </c>
      <c r="V2258" s="7">
        <v>4</v>
      </c>
      <c r="W2258" s="7">
        <v>17</v>
      </c>
      <c r="X2258" s="7">
        <v>25</v>
      </c>
      <c r="Y2258" s="7">
        <v>8</v>
      </c>
      <c r="Z2258" s="7">
        <v>4</v>
      </c>
      <c r="AA2258"/>
    </row>
    <row r="2259" spans="1:27" x14ac:dyDescent="0.25">
      <c r="A2259" s="24">
        <f t="shared" si="109"/>
        <v>1</v>
      </c>
      <c r="B2259" s="24" t="str">
        <f t="shared" si="107"/>
        <v/>
      </c>
      <c r="C2259" s="24" t="str">
        <f t="shared" si="108"/>
        <v/>
      </c>
      <c r="D2259" s="24">
        <v>2026</v>
      </c>
      <c r="E2259" s="7" t="s">
        <v>2423</v>
      </c>
      <c r="F2259" s="7" t="s">
        <v>2414</v>
      </c>
      <c r="G2259" s="7" t="s">
        <v>32</v>
      </c>
      <c r="H2259" s="7" t="s">
        <v>40</v>
      </c>
      <c r="I2259" s="8">
        <v>0.26500000000000001</v>
      </c>
      <c r="J2259" s="8">
        <v>0.39800000000000002</v>
      </c>
      <c r="K2259" s="8">
        <v>0.34899999999999998</v>
      </c>
      <c r="L2259" s="8">
        <v>0.747</v>
      </c>
      <c r="M2259" s="7">
        <v>29</v>
      </c>
      <c r="N2259" s="7">
        <v>111</v>
      </c>
      <c r="O2259" s="7">
        <v>83</v>
      </c>
      <c r="P2259" s="7">
        <v>18</v>
      </c>
      <c r="Q2259" s="7">
        <v>22</v>
      </c>
      <c r="R2259" s="7">
        <v>4</v>
      </c>
      <c r="S2259" s="7">
        <v>0</v>
      </c>
      <c r="T2259" s="7">
        <v>1</v>
      </c>
      <c r="U2259" s="7">
        <v>11</v>
      </c>
      <c r="V2259" s="7">
        <v>3</v>
      </c>
      <c r="W2259" s="7">
        <v>16</v>
      </c>
      <c r="X2259" s="7">
        <v>22</v>
      </c>
      <c r="Y2259" s="7">
        <v>7</v>
      </c>
      <c r="Z2259" s="7">
        <v>1</v>
      </c>
      <c r="AA2259"/>
    </row>
    <row r="2260" spans="1:27" x14ac:dyDescent="0.25">
      <c r="A2260" s="24" t="str">
        <f t="shared" si="109"/>
        <v/>
      </c>
      <c r="B2260" s="24" t="str">
        <f t="shared" si="107"/>
        <v/>
      </c>
      <c r="C2260" s="24" t="str">
        <f t="shared" si="108"/>
        <v/>
      </c>
      <c r="D2260" s="24">
        <v>2026</v>
      </c>
      <c r="E2260" s="7" t="s">
        <v>2425</v>
      </c>
      <c r="F2260" s="7" t="s">
        <v>2414</v>
      </c>
      <c r="G2260" s="7" t="s">
        <v>37</v>
      </c>
      <c r="H2260" s="7" t="s">
        <v>38</v>
      </c>
      <c r="I2260" s="8">
        <v>0.254</v>
      </c>
      <c r="J2260" s="8">
        <v>0.36199999999999999</v>
      </c>
      <c r="K2260" s="8">
        <v>0.47499999999999998</v>
      </c>
      <c r="L2260" s="8">
        <v>0.83699999999999997</v>
      </c>
      <c r="M2260" s="7">
        <v>20</v>
      </c>
      <c r="N2260" s="7">
        <v>70</v>
      </c>
      <c r="O2260" s="7">
        <v>59</v>
      </c>
      <c r="P2260" s="7">
        <v>16</v>
      </c>
      <c r="Q2260" s="7">
        <v>15</v>
      </c>
      <c r="R2260" s="7">
        <v>5</v>
      </c>
      <c r="S2260" s="7">
        <v>1</v>
      </c>
      <c r="T2260" s="7">
        <v>2</v>
      </c>
      <c r="U2260" s="7">
        <v>19</v>
      </c>
      <c r="V2260" s="7">
        <v>7</v>
      </c>
      <c r="W2260" s="7">
        <v>3</v>
      </c>
      <c r="X2260" s="7">
        <v>19</v>
      </c>
      <c r="Y2260" s="7">
        <v>0</v>
      </c>
      <c r="Z2260" s="7">
        <v>2</v>
      </c>
      <c r="AA2260"/>
    </row>
    <row r="2261" spans="1:27" x14ac:dyDescent="0.25">
      <c r="A2261" s="24">
        <f t="shared" si="109"/>
        <v>1</v>
      </c>
      <c r="B2261" s="24" t="str">
        <f t="shared" si="107"/>
        <v/>
      </c>
      <c r="C2261" s="24" t="str">
        <f t="shared" si="108"/>
        <v/>
      </c>
      <c r="D2261" s="24">
        <v>2026</v>
      </c>
      <c r="E2261" s="7" t="s">
        <v>2424</v>
      </c>
      <c r="F2261" s="7" t="s">
        <v>2414</v>
      </c>
      <c r="G2261" s="7" t="s">
        <v>32</v>
      </c>
      <c r="H2261" s="7" t="s">
        <v>25</v>
      </c>
      <c r="I2261" s="8">
        <v>0.25</v>
      </c>
      <c r="J2261" s="8">
        <v>0.34799999999999998</v>
      </c>
      <c r="K2261" s="8">
        <v>0.47499999999999998</v>
      </c>
      <c r="L2261" s="8">
        <v>0.82299999999999995</v>
      </c>
      <c r="M2261" s="7">
        <v>13</v>
      </c>
      <c r="N2261" s="7">
        <v>47</v>
      </c>
      <c r="O2261" s="7">
        <v>40</v>
      </c>
      <c r="P2261" s="7">
        <v>7</v>
      </c>
      <c r="Q2261" s="7">
        <v>10</v>
      </c>
      <c r="R2261" s="7">
        <v>3</v>
      </c>
      <c r="S2261" s="7">
        <v>0</v>
      </c>
      <c r="T2261" s="7">
        <v>2</v>
      </c>
      <c r="U2261" s="7">
        <v>6</v>
      </c>
      <c r="V2261" s="7">
        <v>1</v>
      </c>
      <c r="W2261" s="7">
        <v>5</v>
      </c>
      <c r="X2261" s="7">
        <v>13</v>
      </c>
      <c r="Y2261" s="7">
        <v>0</v>
      </c>
      <c r="Z2261" s="7">
        <v>0</v>
      </c>
      <c r="AA2261"/>
    </row>
    <row r="2262" spans="1:27" x14ac:dyDescent="0.25">
      <c r="A2262" s="24" t="str">
        <f t="shared" si="109"/>
        <v/>
      </c>
      <c r="B2262" s="24" t="str">
        <f t="shared" si="107"/>
        <v/>
      </c>
      <c r="C2262" s="24" t="str">
        <f t="shared" si="108"/>
        <v/>
      </c>
      <c r="D2262" s="24">
        <v>2026</v>
      </c>
      <c r="E2262" s="7" t="s">
        <v>2426</v>
      </c>
      <c r="F2262" s="7" t="s">
        <v>2414</v>
      </c>
      <c r="G2262" s="7" t="s">
        <v>24</v>
      </c>
      <c r="H2262" s="7" t="s">
        <v>38</v>
      </c>
      <c r="I2262" s="8">
        <v>0.22</v>
      </c>
      <c r="J2262" s="8">
        <v>0.28299999999999997</v>
      </c>
      <c r="K2262" s="8">
        <v>0.35399999999999998</v>
      </c>
      <c r="L2262" s="8">
        <v>0.63600000000000001</v>
      </c>
      <c r="M2262" s="7">
        <v>26</v>
      </c>
      <c r="N2262" s="7">
        <v>92</v>
      </c>
      <c r="O2262" s="7">
        <v>82</v>
      </c>
      <c r="P2262" s="7">
        <v>14</v>
      </c>
      <c r="Q2262" s="7">
        <v>18</v>
      </c>
      <c r="R2262" s="7">
        <v>2</v>
      </c>
      <c r="S2262" s="7">
        <v>0</v>
      </c>
      <c r="T2262" s="7">
        <v>3</v>
      </c>
      <c r="U2262" s="7">
        <v>13</v>
      </c>
      <c r="V2262" s="7">
        <v>2</v>
      </c>
      <c r="W2262" s="7">
        <v>6</v>
      </c>
      <c r="X2262" s="7">
        <v>30</v>
      </c>
      <c r="Y2262" s="7">
        <v>1</v>
      </c>
      <c r="Z2262" s="7">
        <v>0</v>
      </c>
      <c r="AA2262"/>
    </row>
    <row r="2263" spans="1:27" x14ac:dyDescent="0.25">
      <c r="A2263" s="24" t="str">
        <f t="shared" si="109"/>
        <v/>
      </c>
      <c r="B2263" s="24" t="str">
        <f t="shared" si="107"/>
        <v/>
      </c>
      <c r="C2263" s="24" t="str">
        <f t="shared" si="108"/>
        <v/>
      </c>
      <c r="D2263" s="24">
        <v>2026</v>
      </c>
      <c r="E2263" s="7" t="s">
        <v>2427</v>
      </c>
      <c r="F2263" s="7" t="s">
        <v>2414</v>
      </c>
      <c r="G2263" s="7" t="s">
        <v>24</v>
      </c>
      <c r="H2263" s="7" t="s">
        <v>38</v>
      </c>
      <c r="I2263" s="8">
        <v>0.125</v>
      </c>
      <c r="J2263" s="8">
        <v>0.26300000000000001</v>
      </c>
      <c r="K2263" s="8">
        <v>0.313</v>
      </c>
      <c r="L2263" s="8">
        <v>0.57599999999999996</v>
      </c>
      <c r="M2263" s="7">
        <v>13</v>
      </c>
      <c r="N2263" s="7">
        <v>38</v>
      </c>
      <c r="O2263" s="7">
        <v>32</v>
      </c>
      <c r="P2263" s="7">
        <v>4</v>
      </c>
      <c r="Q2263" s="7">
        <v>4</v>
      </c>
      <c r="R2263" s="7">
        <v>0</v>
      </c>
      <c r="S2263" s="7">
        <v>0</v>
      </c>
      <c r="T2263" s="7">
        <v>2</v>
      </c>
      <c r="U2263" s="7">
        <v>6</v>
      </c>
      <c r="V2263" s="7">
        <v>0</v>
      </c>
      <c r="W2263" s="7">
        <v>6</v>
      </c>
      <c r="X2263" s="7">
        <v>11</v>
      </c>
      <c r="Y2263" s="7">
        <v>0</v>
      </c>
      <c r="Z2263" s="7">
        <v>1</v>
      </c>
      <c r="AA2263"/>
    </row>
    <row r="2264" spans="1:27" x14ac:dyDescent="0.25">
      <c r="A2264" s="24">
        <f t="shared" si="109"/>
        <v>1</v>
      </c>
      <c r="B2264" s="24" t="str">
        <f t="shared" si="107"/>
        <v/>
      </c>
      <c r="C2264" s="24" t="str">
        <f t="shared" si="108"/>
        <v/>
      </c>
      <c r="D2264" s="24">
        <v>2026</v>
      </c>
      <c r="E2264" s="7" t="s">
        <v>2428</v>
      </c>
      <c r="F2264" s="7" t="s">
        <v>2414</v>
      </c>
      <c r="G2264" s="7" t="s">
        <v>29</v>
      </c>
      <c r="H2264" s="7" t="s">
        <v>64</v>
      </c>
      <c r="I2264" s="8">
        <v>0</v>
      </c>
      <c r="J2264" s="8">
        <v>0</v>
      </c>
      <c r="K2264" s="8">
        <v>0</v>
      </c>
      <c r="L2264" s="8">
        <v>0</v>
      </c>
      <c r="M2264" s="7">
        <v>1</v>
      </c>
      <c r="N2264" s="7">
        <v>1</v>
      </c>
      <c r="O2264" s="7">
        <v>0</v>
      </c>
      <c r="P2264" s="7">
        <v>0</v>
      </c>
      <c r="Q2264" s="7">
        <v>0</v>
      </c>
      <c r="R2264" s="7">
        <v>0</v>
      </c>
      <c r="S2264" s="7">
        <v>0</v>
      </c>
      <c r="T2264" s="7">
        <v>0</v>
      </c>
      <c r="U2264" s="7">
        <v>0</v>
      </c>
      <c r="V2264" s="7">
        <v>0</v>
      </c>
      <c r="W2264" s="7">
        <v>0</v>
      </c>
      <c r="X2264" s="7">
        <v>0</v>
      </c>
      <c r="Y2264" s="7">
        <v>0</v>
      </c>
      <c r="Z2264" s="7">
        <v>0</v>
      </c>
      <c r="AA2264"/>
    </row>
    <row r="2265" spans="1:27" x14ac:dyDescent="0.25">
      <c r="A2265" s="24">
        <f t="shared" si="109"/>
        <v>1</v>
      </c>
      <c r="B2265" s="24" t="str">
        <f t="shared" si="107"/>
        <v/>
      </c>
      <c r="C2265" s="24" t="str">
        <f t="shared" si="108"/>
        <v/>
      </c>
      <c r="D2265" s="24">
        <v>2026</v>
      </c>
      <c r="E2265" s="7" t="s">
        <v>2429</v>
      </c>
      <c r="F2265" s="7" t="s">
        <v>2430</v>
      </c>
      <c r="G2265" s="7" t="s">
        <v>32</v>
      </c>
      <c r="H2265" s="7" t="s">
        <v>25</v>
      </c>
      <c r="I2265" s="8">
        <v>0.34</v>
      </c>
      <c r="J2265" s="8">
        <v>0.438</v>
      </c>
      <c r="K2265" s="8">
        <v>0.50700000000000001</v>
      </c>
      <c r="L2265" s="8">
        <v>0.94499999999999995</v>
      </c>
      <c r="M2265" s="7">
        <v>56</v>
      </c>
      <c r="N2265" s="7">
        <v>249</v>
      </c>
      <c r="O2265" s="7">
        <v>209</v>
      </c>
      <c r="P2265" s="7">
        <v>42</v>
      </c>
      <c r="Q2265" s="7">
        <v>71</v>
      </c>
      <c r="R2265" s="7">
        <v>18</v>
      </c>
      <c r="S2265" s="7">
        <v>1</v>
      </c>
      <c r="T2265" s="7">
        <v>5</v>
      </c>
      <c r="U2265" s="7">
        <v>36</v>
      </c>
      <c r="V2265" s="7">
        <v>11</v>
      </c>
      <c r="W2265" s="7">
        <v>27</v>
      </c>
      <c r="X2265" s="7">
        <v>29</v>
      </c>
      <c r="Y2265" s="7">
        <v>6</v>
      </c>
      <c r="Z2265" s="7">
        <v>3</v>
      </c>
      <c r="AA2265"/>
    </row>
    <row r="2266" spans="1:27" x14ac:dyDescent="0.25">
      <c r="A2266" s="24" t="str">
        <f t="shared" si="109"/>
        <v/>
      </c>
      <c r="B2266" s="24" t="str">
        <f t="shared" si="107"/>
        <v/>
      </c>
      <c r="C2266" s="24" t="str">
        <f t="shared" si="108"/>
        <v/>
      </c>
      <c r="D2266" s="24">
        <v>2026</v>
      </c>
      <c r="E2266" s="7" t="s">
        <v>2431</v>
      </c>
      <c r="F2266" s="7" t="s">
        <v>2430</v>
      </c>
      <c r="G2266" s="7" t="s">
        <v>24</v>
      </c>
      <c r="H2266" s="7" t="s">
        <v>44</v>
      </c>
      <c r="I2266" s="8">
        <v>0.311</v>
      </c>
      <c r="J2266" s="8">
        <v>0.39100000000000001</v>
      </c>
      <c r="K2266" s="8">
        <v>0.45800000000000002</v>
      </c>
      <c r="L2266" s="8">
        <v>0.84899999999999998</v>
      </c>
      <c r="M2266" s="7">
        <v>48</v>
      </c>
      <c r="N2266" s="7">
        <v>202</v>
      </c>
      <c r="O2266" s="7">
        <v>177</v>
      </c>
      <c r="P2266" s="7">
        <v>29</v>
      </c>
      <c r="Q2266" s="7">
        <v>55</v>
      </c>
      <c r="R2266" s="7">
        <v>5</v>
      </c>
      <c r="S2266" s="7">
        <v>0</v>
      </c>
      <c r="T2266" s="7">
        <v>7</v>
      </c>
      <c r="U2266" s="7">
        <v>36</v>
      </c>
      <c r="V2266" s="7">
        <v>6</v>
      </c>
      <c r="W2266" s="7">
        <v>18</v>
      </c>
      <c r="X2266" s="7">
        <v>35</v>
      </c>
      <c r="Y2266" s="7">
        <v>8</v>
      </c>
      <c r="Z2266" s="7">
        <v>2</v>
      </c>
      <c r="AA2266"/>
    </row>
    <row r="2267" spans="1:27" x14ac:dyDescent="0.25">
      <c r="A2267" s="24" t="str">
        <f t="shared" si="109"/>
        <v/>
      </c>
      <c r="B2267" s="24" t="str">
        <f t="shared" si="107"/>
        <v/>
      </c>
      <c r="C2267" s="24" t="str">
        <f t="shared" si="108"/>
        <v/>
      </c>
      <c r="D2267" s="24">
        <v>2026</v>
      </c>
      <c r="E2267" s="7" t="s">
        <v>2432</v>
      </c>
      <c r="F2267" s="7" t="s">
        <v>2430</v>
      </c>
      <c r="G2267" s="7" t="s">
        <v>47</v>
      </c>
      <c r="H2267" s="7" t="s">
        <v>30</v>
      </c>
      <c r="I2267" s="8">
        <v>0.30299999999999999</v>
      </c>
      <c r="J2267" s="8">
        <v>0.376</v>
      </c>
      <c r="K2267" s="8">
        <v>0.41199999999999998</v>
      </c>
      <c r="L2267" s="8">
        <v>0.78800000000000003</v>
      </c>
      <c r="M2267" s="7">
        <v>53</v>
      </c>
      <c r="N2267" s="7">
        <v>242</v>
      </c>
      <c r="O2267" s="7">
        <v>211</v>
      </c>
      <c r="P2267" s="7">
        <v>34</v>
      </c>
      <c r="Q2267" s="7">
        <v>64</v>
      </c>
      <c r="R2267" s="7">
        <v>9</v>
      </c>
      <c r="S2267" s="7">
        <v>1</v>
      </c>
      <c r="T2267" s="7">
        <v>4</v>
      </c>
      <c r="U2267" s="7">
        <v>28</v>
      </c>
      <c r="V2267" s="7">
        <v>3</v>
      </c>
      <c r="W2267" s="7">
        <v>24</v>
      </c>
      <c r="X2267" s="7">
        <v>53</v>
      </c>
      <c r="Y2267" s="7">
        <v>19</v>
      </c>
      <c r="Z2267" s="7">
        <v>11</v>
      </c>
      <c r="AA2267"/>
    </row>
    <row r="2268" spans="1:27" x14ac:dyDescent="0.25">
      <c r="A2268" s="24">
        <f t="shared" si="109"/>
        <v>1</v>
      </c>
      <c r="B2268" s="24" t="str">
        <f t="shared" si="107"/>
        <v/>
      </c>
      <c r="C2268" s="24" t="str">
        <f t="shared" si="108"/>
        <v/>
      </c>
      <c r="D2268" s="24">
        <v>2026</v>
      </c>
      <c r="E2268" s="7" t="s">
        <v>2433</v>
      </c>
      <c r="F2268" s="7" t="s">
        <v>2430</v>
      </c>
      <c r="G2268" s="7" t="s">
        <v>29</v>
      </c>
      <c r="H2268" s="7" t="s">
        <v>42</v>
      </c>
      <c r="I2268" s="8">
        <v>0.29299999999999998</v>
      </c>
      <c r="J2268" s="8">
        <v>0.36399999999999999</v>
      </c>
      <c r="K2268" s="8">
        <v>0.39100000000000001</v>
      </c>
      <c r="L2268" s="8">
        <v>0.754</v>
      </c>
      <c r="M2268" s="7">
        <v>56</v>
      </c>
      <c r="N2268" s="7">
        <v>243</v>
      </c>
      <c r="O2268" s="7">
        <v>215</v>
      </c>
      <c r="P2268" s="7">
        <v>29</v>
      </c>
      <c r="Q2268" s="7">
        <v>63</v>
      </c>
      <c r="R2268" s="7">
        <v>8</v>
      </c>
      <c r="S2268" s="7">
        <v>2</v>
      </c>
      <c r="T2268" s="7">
        <v>3</v>
      </c>
      <c r="U2268" s="7">
        <v>34</v>
      </c>
      <c r="V2268" s="7">
        <v>8</v>
      </c>
      <c r="W2268" s="7">
        <v>17</v>
      </c>
      <c r="X2268" s="7">
        <v>44</v>
      </c>
      <c r="Y2268" s="7">
        <v>6</v>
      </c>
      <c r="Z2268" s="7">
        <v>5</v>
      </c>
      <c r="AA2268"/>
    </row>
    <row r="2269" spans="1:27" x14ac:dyDescent="0.25">
      <c r="A2269" s="24">
        <f t="shared" si="109"/>
        <v>1</v>
      </c>
      <c r="B2269" s="24" t="str">
        <f t="shared" si="107"/>
        <v/>
      </c>
      <c r="C2269" s="24" t="str">
        <f t="shared" si="108"/>
        <v/>
      </c>
      <c r="D2269" s="24">
        <v>2026</v>
      </c>
      <c r="E2269" s="7" t="s">
        <v>2434</v>
      </c>
      <c r="F2269" s="7" t="s">
        <v>2430</v>
      </c>
      <c r="G2269" s="7" t="s">
        <v>32</v>
      </c>
      <c r="H2269" s="7" t="s">
        <v>27</v>
      </c>
      <c r="I2269" s="8">
        <v>0.29199999999999998</v>
      </c>
      <c r="J2269" s="8">
        <v>0.379</v>
      </c>
      <c r="K2269" s="8">
        <v>0.40500000000000003</v>
      </c>
      <c r="L2269" s="8">
        <v>0.78500000000000003</v>
      </c>
      <c r="M2269" s="7">
        <v>55</v>
      </c>
      <c r="N2269" s="7">
        <v>213</v>
      </c>
      <c r="O2269" s="7">
        <v>185</v>
      </c>
      <c r="P2269" s="7">
        <v>38</v>
      </c>
      <c r="Q2269" s="7">
        <v>54</v>
      </c>
      <c r="R2269" s="7">
        <v>16</v>
      </c>
      <c r="S2269" s="7">
        <v>1</v>
      </c>
      <c r="T2269" s="7">
        <v>1</v>
      </c>
      <c r="U2269" s="7">
        <v>18</v>
      </c>
      <c r="V2269" s="7">
        <v>5</v>
      </c>
      <c r="W2269" s="7">
        <v>21</v>
      </c>
      <c r="X2269" s="7">
        <v>41</v>
      </c>
      <c r="Y2269" s="7">
        <v>21</v>
      </c>
      <c r="Z2269" s="7">
        <v>4</v>
      </c>
      <c r="AA2269"/>
    </row>
    <row r="2270" spans="1:27" x14ac:dyDescent="0.25">
      <c r="A2270" s="24" t="str">
        <f t="shared" si="109"/>
        <v/>
      </c>
      <c r="B2270" s="24" t="str">
        <f t="shared" si="107"/>
        <v/>
      </c>
      <c r="C2270" s="24" t="str">
        <f t="shared" si="108"/>
        <v/>
      </c>
      <c r="D2270" s="24">
        <v>2026</v>
      </c>
      <c r="E2270" s="7" t="s">
        <v>2435</v>
      </c>
      <c r="F2270" s="7" t="s">
        <v>2430</v>
      </c>
      <c r="G2270" s="7" t="s">
        <v>37</v>
      </c>
      <c r="H2270" s="7" t="s">
        <v>44</v>
      </c>
      <c r="I2270" s="8">
        <v>0.26300000000000001</v>
      </c>
      <c r="J2270" s="8">
        <v>0.33300000000000002</v>
      </c>
      <c r="K2270" s="8">
        <v>0.41399999999999998</v>
      </c>
      <c r="L2270" s="8">
        <v>0.748</v>
      </c>
      <c r="M2270" s="7">
        <v>43</v>
      </c>
      <c r="N2270" s="7">
        <v>171</v>
      </c>
      <c r="O2270" s="7">
        <v>152</v>
      </c>
      <c r="P2270" s="7">
        <v>26</v>
      </c>
      <c r="Q2270" s="7">
        <v>40</v>
      </c>
      <c r="R2270" s="7">
        <v>8</v>
      </c>
      <c r="S2270" s="7">
        <v>3</v>
      </c>
      <c r="T2270" s="7">
        <v>3</v>
      </c>
      <c r="U2270" s="7">
        <v>19</v>
      </c>
      <c r="V2270" s="7">
        <v>7</v>
      </c>
      <c r="W2270" s="7">
        <v>10</v>
      </c>
      <c r="X2270" s="7">
        <v>34</v>
      </c>
      <c r="Y2270" s="7">
        <v>3</v>
      </c>
      <c r="Z2270" s="7">
        <v>1</v>
      </c>
      <c r="AA2270"/>
    </row>
    <row r="2271" spans="1:27" x14ac:dyDescent="0.25">
      <c r="A2271" s="24">
        <f t="shared" si="109"/>
        <v>1</v>
      </c>
      <c r="B2271" s="24" t="str">
        <f t="shared" si="107"/>
        <v/>
      </c>
      <c r="C2271" s="24" t="str">
        <f t="shared" si="108"/>
        <v/>
      </c>
      <c r="D2271" s="24">
        <v>2026</v>
      </c>
      <c r="E2271" s="7" t="s">
        <v>2436</v>
      </c>
      <c r="F2271" s="7" t="s">
        <v>2430</v>
      </c>
      <c r="G2271" s="7" t="s">
        <v>32</v>
      </c>
      <c r="H2271" s="7" t="s">
        <v>40</v>
      </c>
      <c r="I2271" s="8">
        <v>0.253</v>
      </c>
      <c r="J2271" s="8">
        <v>0.35199999999999998</v>
      </c>
      <c r="K2271" s="8">
        <v>0.49399999999999999</v>
      </c>
      <c r="L2271" s="8">
        <v>0.84599999999999997</v>
      </c>
      <c r="M2271" s="7">
        <v>50</v>
      </c>
      <c r="N2271" s="7">
        <v>195</v>
      </c>
      <c r="O2271" s="7">
        <v>162</v>
      </c>
      <c r="P2271" s="7">
        <v>32</v>
      </c>
      <c r="Q2271" s="7">
        <v>41</v>
      </c>
      <c r="R2271" s="7">
        <v>12</v>
      </c>
      <c r="S2271" s="7">
        <v>0</v>
      </c>
      <c r="T2271" s="7">
        <v>9</v>
      </c>
      <c r="U2271" s="7">
        <v>30</v>
      </c>
      <c r="V2271" s="7">
        <v>7</v>
      </c>
      <c r="W2271" s="7">
        <v>20</v>
      </c>
      <c r="X2271" s="7">
        <v>45</v>
      </c>
      <c r="Y2271" s="7">
        <v>8</v>
      </c>
      <c r="Z2271" s="7">
        <v>2</v>
      </c>
      <c r="AA2271"/>
    </row>
    <row r="2272" spans="1:27" x14ac:dyDescent="0.25">
      <c r="A2272" s="24" t="str">
        <f t="shared" si="109"/>
        <v/>
      </c>
      <c r="B2272" s="24" t="str">
        <f t="shared" si="107"/>
        <v/>
      </c>
      <c r="C2272" s="24" t="str">
        <f t="shared" si="108"/>
        <v/>
      </c>
      <c r="D2272" s="24">
        <v>2026</v>
      </c>
      <c r="E2272" s="7" t="s">
        <v>2437</v>
      </c>
      <c r="F2272" s="7" t="s">
        <v>2430</v>
      </c>
      <c r="G2272" s="7" t="s">
        <v>47</v>
      </c>
      <c r="H2272" s="7" t="s">
        <v>35</v>
      </c>
      <c r="I2272" s="8">
        <v>0.23899999999999999</v>
      </c>
      <c r="J2272" s="8">
        <v>0.31</v>
      </c>
      <c r="K2272" s="8">
        <v>0.35499999999999998</v>
      </c>
      <c r="L2272" s="8">
        <v>0.66500000000000004</v>
      </c>
      <c r="M2272" s="7">
        <v>45</v>
      </c>
      <c r="N2272" s="7">
        <v>174</v>
      </c>
      <c r="O2272" s="7">
        <v>155</v>
      </c>
      <c r="P2272" s="7">
        <v>23</v>
      </c>
      <c r="Q2272" s="7">
        <v>37</v>
      </c>
      <c r="R2272" s="7">
        <v>7</v>
      </c>
      <c r="S2272" s="7">
        <v>1</v>
      </c>
      <c r="T2272" s="7">
        <v>3</v>
      </c>
      <c r="U2272" s="7">
        <v>27</v>
      </c>
      <c r="V2272" s="7">
        <v>2</v>
      </c>
      <c r="W2272" s="7">
        <v>15</v>
      </c>
      <c r="X2272" s="7">
        <v>33</v>
      </c>
      <c r="Y2272" s="7">
        <v>4</v>
      </c>
      <c r="Z2272" s="7">
        <v>0</v>
      </c>
      <c r="AA2272"/>
    </row>
    <row r="2273" spans="1:27" x14ac:dyDescent="0.25">
      <c r="A2273" s="24" t="str">
        <f t="shared" si="109"/>
        <v/>
      </c>
      <c r="B2273" s="24" t="str">
        <f t="shared" si="107"/>
        <v/>
      </c>
      <c r="C2273" s="24" t="str">
        <f t="shared" si="108"/>
        <v/>
      </c>
      <c r="D2273" s="24">
        <v>2026</v>
      </c>
      <c r="E2273" s="7" t="s">
        <v>2438</v>
      </c>
      <c r="F2273" s="7" t="s">
        <v>2430</v>
      </c>
      <c r="G2273" s="7" t="s">
        <v>24</v>
      </c>
      <c r="H2273" s="7" t="s">
        <v>33</v>
      </c>
      <c r="I2273" s="8">
        <v>0.20399999999999999</v>
      </c>
      <c r="J2273" s="8">
        <v>0.33300000000000002</v>
      </c>
      <c r="K2273" s="8">
        <v>0.30499999999999999</v>
      </c>
      <c r="L2273" s="8">
        <v>0.63900000000000001</v>
      </c>
      <c r="M2273" s="7">
        <v>48</v>
      </c>
      <c r="N2273" s="7">
        <v>204</v>
      </c>
      <c r="O2273" s="7">
        <v>167</v>
      </c>
      <c r="P2273" s="7">
        <v>24</v>
      </c>
      <c r="Q2273" s="7">
        <v>34</v>
      </c>
      <c r="R2273" s="7">
        <v>8</v>
      </c>
      <c r="S2273" s="7">
        <v>0</v>
      </c>
      <c r="T2273" s="7">
        <v>3</v>
      </c>
      <c r="U2273" s="7">
        <v>21</v>
      </c>
      <c r="V2273" s="7">
        <v>5</v>
      </c>
      <c r="W2273" s="7">
        <v>29</v>
      </c>
      <c r="X2273" s="7">
        <v>61</v>
      </c>
      <c r="Y2273" s="7">
        <v>0</v>
      </c>
      <c r="Z2273" s="7">
        <v>1</v>
      </c>
      <c r="AA2273"/>
    </row>
    <row r="2274" spans="1:27" x14ac:dyDescent="0.25">
      <c r="A2274" s="24" t="str">
        <f t="shared" si="109"/>
        <v/>
      </c>
      <c r="B2274" s="24" t="str">
        <f t="shared" si="107"/>
        <v/>
      </c>
      <c r="C2274" s="24" t="str">
        <f t="shared" si="108"/>
        <v/>
      </c>
      <c r="D2274" s="24">
        <v>2026</v>
      </c>
      <c r="E2274" s="7" t="s">
        <v>2439</v>
      </c>
      <c r="F2274" s="7" t="s">
        <v>2430</v>
      </c>
      <c r="G2274" s="7" t="s">
        <v>37</v>
      </c>
      <c r="H2274" s="7" t="s">
        <v>42</v>
      </c>
      <c r="I2274" s="8">
        <v>0.38100000000000001</v>
      </c>
      <c r="J2274" s="8">
        <v>0.435</v>
      </c>
      <c r="K2274" s="8">
        <v>0.42899999999999999</v>
      </c>
      <c r="L2274" s="8">
        <v>0.86299999999999999</v>
      </c>
      <c r="M2274" s="7">
        <v>6</v>
      </c>
      <c r="N2274" s="7">
        <v>23</v>
      </c>
      <c r="O2274" s="7">
        <v>21</v>
      </c>
      <c r="P2274" s="7">
        <v>3</v>
      </c>
      <c r="Q2274" s="7">
        <v>8</v>
      </c>
      <c r="R2274" s="7">
        <v>1</v>
      </c>
      <c r="S2274" s="7">
        <v>0</v>
      </c>
      <c r="T2274" s="7">
        <v>0</v>
      </c>
      <c r="U2274" s="7">
        <v>2</v>
      </c>
      <c r="V2274" s="7">
        <v>1</v>
      </c>
      <c r="W2274" s="7">
        <v>1</v>
      </c>
      <c r="X2274" s="7">
        <v>3</v>
      </c>
      <c r="Y2274" s="7">
        <v>1</v>
      </c>
      <c r="Z2274" s="7">
        <v>1</v>
      </c>
      <c r="AA2274"/>
    </row>
    <row r="2275" spans="1:27" x14ac:dyDescent="0.25">
      <c r="A2275" s="24" t="str">
        <f t="shared" si="109"/>
        <v/>
      </c>
      <c r="B2275" s="24" t="str">
        <f t="shared" si="107"/>
        <v/>
      </c>
      <c r="C2275" s="24" t="str">
        <f t="shared" si="108"/>
        <v/>
      </c>
      <c r="D2275" s="24">
        <v>2026</v>
      </c>
      <c r="E2275" s="7" t="s">
        <v>2440</v>
      </c>
      <c r="F2275" s="7" t="s">
        <v>2430</v>
      </c>
      <c r="G2275" s="7" t="s">
        <v>24</v>
      </c>
      <c r="H2275" s="7" t="s">
        <v>38</v>
      </c>
      <c r="I2275" s="8">
        <v>0.24</v>
      </c>
      <c r="J2275" s="8">
        <v>0.36099999999999999</v>
      </c>
      <c r="K2275" s="8">
        <v>0.28000000000000003</v>
      </c>
      <c r="L2275" s="8">
        <v>0.64100000000000001</v>
      </c>
      <c r="M2275" s="7">
        <v>21</v>
      </c>
      <c r="N2275" s="7">
        <v>61</v>
      </c>
      <c r="O2275" s="7">
        <v>50</v>
      </c>
      <c r="P2275" s="7">
        <v>4</v>
      </c>
      <c r="Q2275" s="7">
        <v>12</v>
      </c>
      <c r="R2275" s="7">
        <v>2</v>
      </c>
      <c r="S2275" s="7">
        <v>0</v>
      </c>
      <c r="T2275" s="7">
        <v>0</v>
      </c>
      <c r="U2275" s="7">
        <v>5</v>
      </c>
      <c r="V2275" s="7">
        <v>1</v>
      </c>
      <c r="W2275" s="7">
        <v>9</v>
      </c>
      <c r="X2275" s="7">
        <v>12</v>
      </c>
      <c r="Y2275" s="7">
        <v>0</v>
      </c>
      <c r="Z2275" s="7">
        <v>1</v>
      </c>
      <c r="AA2275"/>
    </row>
    <row r="2276" spans="1:27" x14ac:dyDescent="0.25">
      <c r="A2276" s="24">
        <f t="shared" si="109"/>
        <v>1</v>
      </c>
      <c r="B2276" s="24" t="str">
        <f t="shared" si="107"/>
        <v/>
      </c>
      <c r="C2276" s="24" t="str">
        <f t="shared" si="108"/>
        <v/>
      </c>
      <c r="D2276" s="24">
        <v>2026</v>
      </c>
      <c r="E2276" s="7" t="s">
        <v>2441</v>
      </c>
      <c r="F2276" s="7" t="s">
        <v>2430</v>
      </c>
      <c r="G2276" s="7" t="s">
        <v>29</v>
      </c>
      <c r="H2276" s="7" t="s">
        <v>30</v>
      </c>
      <c r="I2276" s="8">
        <v>0.20899999999999999</v>
      </c>
      <c r="J2276" s="8">
        <v>0.312</v>
      </c>
      <c r="K2276" s="8">
        <v>0.28399999999999997</v>
      </c>
      <c r="L2276" s="8">
        <v>0.59499999999999997</v>
      </c>
      <c r="M2276" s="7">
        <v>23</v>
      </c>
      <c r="N2276" s="7">
        <v>77</v>
      </c>
      <c r="O2276" s="7">
        <v>67</v>
      </c>
      <c r="P2276" s="7">
        <v>5</v>
      </c>
      <c r="Q2276" s="7">
        <v>14</v>
      </c>
      <c r="R2276" s="7">
        <v>2</v>
      </c>
      <c r="S2276" s="7">
        <v>0</v>
      </c>
      <c r="T2276" s="7">
        <v>1</v>
      </c>
      <c r="U2276" s="7">
        <v>14</v>
      </c>
      <c r="V2276" s="7">
        <v>4</v>
      </c>
      <c r="W2276" s="7">
        <v>6</v>
      </c>
      <c r="X2276" s="7">
        <v>11</v>
      </c>
      <c r="Y2276" s="7">
        <v>1</v>
      </c>
      <c r="Z2276" s="7">
        <v>0</v>
      </c>
      <c r="AA2276"/>
    </row>
    <row r="2277" spans="1:27" x14ac:dyDescent="0.25">
      <c r="A2277" s="24">
        <f t="shared" si="109"/>
        <v>1</v>
      </c>
      <c r="B2277" s="24" t="str">
        <f t="shared" si="107"/>
        <v/>
      </c>
      <c r="C2277" s="24" t="str">
        <f t="shared" si="108"/>
        <v/>
      </c>
      <c r="D2277" s="24">
        <v>2026</v>
      </c>
      <c r="E2277" s="7" t="s">
        <v>2442</v>
      </c>
      <c r="F2277" s="7" t="s">
        <v>2430</v>
      </c>
      <c r="G2277" s="7" t="s">
        <v>32</v>
      </c>
      <c r="H2277" s="7" t="s">
        <v>64</v>
      </c>
      <c r="I2277" s="8">
        <v>0.2</v>
      </c>
      <c r="J2277" s="8">
        <v>0.2</v>
      </c>
      <c r="K2277" s="8">
        <v>0.4</v>
      </c>
      <c r="L2277" s="8">
        <v>0.6</v>
      </c>
      <c r="M2277" s="7">
        <v>1</v>
      </c>
      <c r="N2277" s="7">
        <v>5</v>
      </c>
      <c r="O2277" s="7">
        <v>5</v>
      </c>
      <c r="P2277" s="7">
        <v>1</v>
      </c>
      <c r="Q2277" s="7">
        <v>1</v>
      </c>
      <c r="R2277" s="7">
        <v>1</v>
      </c>
      <c r="S2277" s="7">
        <v>0</v>
      </c>
      <c r="T2277" s="7">
        <v>0</v>
      </c>
      <c r="U2277" s="7">
        <v>0</v>
      </c>
      <c r="V2277" s="7">
        <v>0</v>
      </c>
      <c r="W2277" s="7">
        <v>0</v>
      </c>
      <c r="X2277" s="7">
        <v>1</v>
      </c>
      <c r="Y2277" s="7">
        <v>0</v>
      </c>
      <c r="Z2277" s="7">
        <v>0</v>
      </c>
      <c r="AA2277"/>
    </row>
    <row r="2278" spans="1:27" x14ac:dyDescent="0.25">
      <c r="A2278" s="24" t="str">
        <f t="shared" si="109"/>
        <v/>
      </c>
      <c r="B2278" s="24" t="str">
        <f t="shared" si="107"/>
        <v/>
      </c>
      <c r="C2278" s="24" t="str">
        <f t="shared" si="108"/>
        <v/>
      </c>
      <c r="D2278" s="24">
        <v>2026</v>
      </c>
      <c r="E2278" s="7" t="s">
        <v>2443</v>
      </c>
      <c r="F2278" s="7" t="s">
        <v>2430</v>
      </c>
      <c r="G2278" s="7" t="s">
        <v>47</v>
      </c>
      <c r="H2278" s="7" t="s">
        <v>30</v>
      </c>
      <c r="I2278" s="8">
        <v>0.158</v>
      </c>
      <c r="J2278" s="8">
        <v>0.30399999999999999</v>
      </c>
      <c r="K2278" s="8">
        <v>0.26300000000000001</v>
      </c>
      <c r="L2278" s="8">
        <v>0.56799999999999995</v>
      </c>
      <c r="M2278" s="7">
        <v>15</v>
      </c>
      <c r="N2278" s="7">
        <v>46</v>
      </c>
      <c r="O2278" s="7">
        <v>38</v>
      </c>
      <c r="P2278" s="7">
        <v>4</v>
      </c>
      <c r="Q2278" s="7">
        <v>6</v>
      </c>
      <c r="R2278" s="7">
        <v>1</v>
      </c>
      <c r="S2278" s="7">
        <v>0</v>
      </c>
      <c r="T2278" s="7">
        <v>1</v>
      </c>
      <c r="U2278" s="7">
        <v>3</v>
      </c>
      <c r="V2278" s="7">
        <v>0</v>
      </c>
      <c r="W2278" s="7">
        <v>8</v>
      </c>
      <c r="X2278" s="7">
        <v>20</v>
      </c>
      <c r="Y2278" s="7">
        <v>0</v>
      </c>
      <c r="Z2278" s="7">
        <v>0</v>
      </c>
      <c r="AA2278"/>
    </row>
    <row r="2279" spans="1:27" x14ac:dyDescent="0.25">
      <c r="A2279" s="24" t="str">
        <f t="shared" si="109"/>
        <v/>
      </c>
      <c r="B2279" s="24" t="str">
        <f t="shared" si="107"/>
        <v/>
      </c>
      <c r="C2279" s="24" t="str">
        <f t="shared" si="108"/>
        <v/>
      </c>
      <c r="D2279" s="24">
        <v>2026</v>
      </c>
      <c r="E2279" s="7" t="s">
        <v>1447</v>
      </c>
      <c r="F2279" s="7" t="s">
        <v>2430</v>
      </c>
      <c r="G2279" s="7" t="s">
        <v>47</v>
      </c>
      <c r="H2279" s="7" t="s">
        <v>33</v>
      </c>
      <c r="I2279" s="8">
        <v>0.152</v>
      </c>
      <c r="J2279" s="8">
        <v>0.17</v>
      </c>
      <c r="K2279" s="8">
        <v>0.217</v>
      </c>
      <c r="L2279" s="8">
        <v>0.38800000000000001</v>
      </c>
      <c r="M2279" s="7">
        <v>15</v>
      </c>
      <c r="N2279" s="7">
        <v>48</v>
      </c>
      <c r="O2279" s="7">
        <v>46</v>
      </c>
      <c r="P2279" s="7">
        <v>3</v>
      </c>
      <c r="Q2279" s="7">
        <v>7</v>
      </c>
      <c r="R2279" s="7">
        <v>1</v>
      </c>
      <c r="S2279" s="7">
        <v>1</v>
      </c>
      <c r="T2279" s="7">
        <v>0</v>
      </c>
      <c r="U2279" s="7">
        <v>3</v>
      </c>
      <c r="V2279" s="7">
        <v>0</v>
      </c>
      <c r="W2279" s="7">
        <v>1</v>
      </c>
      <c r="X2279" s="7">
        <v>12</v>
      </c>
      <c r="Y2279" s="7">
        <v>1</v>
      </c>
      <c r="Z2279" s="7">
        <v>0</v>
      </c>
      <c r="AA2279"/>
    </row>
    <row r="2280" spans="1:27" x14ac:dyDescent="0.25">
      <c r="A2280" s="24" t="str">
        <f t="shared" si="109"/>
        <v/>
      </c>
      <c r="B2280" s="24" t="str">
        <f t="shared" si="107"/>
        <v/>
      </c>
      <c r="C2280" s="24" t="str">
        <f t="shared" si="108"/>
        <v/>
      </c>
      <c r="D2280" s="24">
        <v>2026</v>
      </c>
      <c r="E2280" s="7" t="s">
        <v>2444</v>
      </c>
      <c r="F2280" s="7" t="s">
        <v>2430</v>
      </c>
      <c r="G2280" s="7" t="s">
        <v>24</v>
      </c>
      <c r="H2280" s="7" t="s">
        <v>64</v>
      </c>
      <c r="I2280" s="8">
        <v>0</v>
      </c>
      <c r="J2280" s="8">
        <v>0</v>
      </c>
      <c r="K2280" s="8">
        <v>0</v>
      </c>
      <c r="L2280" s="8">
        <v>0</v>
      </c>
      <c r="M2280" s="7">
        <v>1</v>
      </c>
      <c r="N2280" s="7">
        <v>3</v>
      </c>
      <c r="O2280" s="7">
        <v>3</v>
      </c>
      <c r="P2280" s="7">
        <v>0</v>
      </c>
      <c r="Q2280" s="7">
        <v>0</v>
      </c>
      <c r="R2280" s="7">
        <v>0</v>
      </c>
      <c r="S2280" s="7">
        <v>0</v>
      </c>
      <c r="T2280" s="7">
        <v>0</v>
      </c>
      <c r="U2280" s="7">
        <v>0</v>
      </c>
      <c r="V2280" s="7">
        <v>0</v>
      </c>
      <c r="W2280" s="7">
        <v>0</v>
      </c>
      <c r="X2280" s="7">
        <v>1</v>
      </c>
      <c r="Y2280" s="7">
        <v>0</v>
      </c>
      <c r="Z2280" s="7">
        <v>0</v>
      </c>
      <c r="AA2280"/>
    </row>
    <row r="2281" spans="1:27" x14ac:dyDescent="0.25">
      <c r="A2281" s="24" t="str">
        <f t="shared" si="109"/>
        <v/>
      </c>
      <c r="B2281" s="24" t="str">
        <f t="shared" si="107"/>
        <v/>
      </c>
      <c r="C2281" s="24" t="str">
        <f t="shared" si="108"/>
        <v/>
      </c>
      <c r="D2281" s="24">
        <v>2026</v>
      </c>
      <c r="E2281" s="7" t="s">
        <v>2445</v>
      </c>
      <c r="F2281" s="7" t="s">
        <v>2430</v>
      </c>
      <c r="G2281" s="7" t="s">
        <v>24</v>
      </c>
      <c r="H2281" s="7" t="s">
        <v>64</v>
      </c>
      <c r="I2281" s="8">
        <v>0</v>
      </c>
      <c r="J2281" s="8">
        <v>0</v>
      </c>
      <c r="K2281" s="8">
        <v>0</v>
      </c>
      <c r="L2281" s="8">
        <v>0</v>
      </c>
      <c r="M2281" s="7">
        <v>1</v>
      </c>
      <c r="N2281" s="7">
        <v>1</v>
      </c>
      <c r="O2281" s="7">
        <v>1</v>
      </c>
      <c r="P2281" s="7">
        <v>0</v>
      </c>
      <c r="Q2281" s="7">
        <v>0</v>
      </c>
      <c r="R2281" s="7">
        <v>0</v>
      </c>
      <c r="S2281" s="7">
        <v>0</v>
      </c>
      <c r="T2281" s="7">
        <v>0</v>
      </c>
      <c r="U2281" s="7">
        <v>0</v>
      </c>
      <c r="V2281" s="7">
        <v>0</v>
      </c>
      <c r="W2281" s="7">
        <v>0</v>
      </c>
      <c r="X2281" s="7">
        <v>0</v>
      </c>
      <c r="Y2281" s="7">
        <v>0</v>
      </c>
      <c r="Z2281" s="7">
        <v>0</v>
      </c>
      <c r="AA2281"/>
    </row>
    <row r="2282" spans="1:27" x14ac:dyDescent="0.25">
      <c r="A2282" s="24" t="str">
        <f t="shared" si="109"/>
        <v/>
      </c>
      <c r="B2282" s="24" t="str">
        <f t="shared" si="107"/>
        <v/>
      </c>
      <c r="C2282" s="24" t="str">
        <f t="shared" si="108"/>
        <v/>
      </c>
      <c r="D2282" s="24">
        <v>2026</v>
      </c>
      <c r="E2282" s="7" t="s">
        <v>2446</v>
      </c>
      <c r="F2282" s="7" t="s">
        <v>2430</v>
      </c>
      <c r="G2282" s="7" t="s">
        <v>37</v>
      </c>
      <c r="H2282" s="7" t="s">
        <v>25</v>
      </c>
      <c r="I2282" s="8">
        <v>0</v>
      </c>
      <c r="J2282" s="8">
        <v>0</v>
      </c>
      <c r="K2282" s="8">
        <v>0</v>
      </c>
      <c r="L2282" s="8">
        <v>0</v>
      </c>
      <c r="M2282" s="7">
        <v>1</v>
      </c>
      <c r="N2282" s="7">
        <v>1</v>
      </c>
      <c r="O2282" s="7">
        <v>1</v>
      </c>
      <c r="P2282" s="7">
        <v>0</v>
      </c>
      <c r="Q2282" s="7">
        <v>0</v>
      </c>
      <c r="R2282" s="7">
        <v>0</v>
      </c>
      <c r="S2282" s="7">
        <v>0</v>
      </c>
      <c r="T2282" s="7">
        <v>0</v>
      </c>
      <c r="U2282" s="7">
        <v>0</v>
      </c>
      <c r="V2282" s="7">
        <v>0</v>
      </c>
      <c r="W2282" s="7">
        <v>0</v>
      </c>
      <c r="X2282" s="7">
        <v>1</v>
      </c>
      <c r="Y2282" s="7">
        <v>0</v>
      </c>
      <c r="Z2282" s="7">
        <v>0</v>
      </c>
      <c r="AA2282"/>
    </row>
    <row r="2283" spans="1:27" x14ac:dyDescent="0.25">
      <c r="A2283" s="24" t="str">
        <f t="shared" si="109"/>
        <v/>
      </c>
      <c r="B2283" s="24" t="str">
        <f t="shared" si="107"/>
        <v/>
      </c>
      <c r="C2283" s="24" t="str">
        <f t="shared" si="108"/>
        <v/>
      </c>
      <c r="D2283" s="24">
        <v>2026</v>
      </c>
      <c r="E2283" s="7" t="s">
        <v>2447</v>
      </c>
      <c r="F2283" s="7" t="s">
        <v>2430</v>
      </c>
      <c r="G2283" s="7" t="s">
        <v>37</v>
      </c>
      <c r="H2283" s="7" t="s">
        <v>164</v>
      </c>
      <c r="I2283" s="8">
        <v>0</v>
      </c>
      <c r="J2283" s="8">
        <v>0</v>
      </c>
      <c r="K2283" s="8">
        <v>0</v>
      </c>
      <c r="L2283" s="8">
        <v>0</v>
      </c>
      <c r="M2283" s="7">
        <v>2</v>
      </c>
      <c r="N2283" s="7">
        <v>2</v>
      </c>
      <c r="O2283" s="7">
        <v>2</v>
      </c>
      <c r="P2283" s="7">
        <v>0</v>
      </c>
      <c r="Q2283" s="7">
        <v>0</v>
      </c>
      <c r="R2283" s="7">
        <v>0</v>
      </c>
      <c r="S2283" s="7">
        <v>0</v>
      </c>
      <c r="T2283" s="7">
        <v>0</v>
      </c>
      <c r="U2283" s="7">
        <v>0</v>
      </c>
      <c r="V2283" s="7">
        <v>0</v>
      </c>
      <c r="W2283" s="7">
        <v>0</v>
      </c>
      <c r="X2283" s="7">
        <v>2</v>
      </c>
      <c r="Y2283" s="7">
        <v>0</v>
      </c>
      <c r="Z2283" s="7">
        <v>0</v>
      </c>
      <c r="AA2283"/>
    </row>
    <row r="2284" spans="1:27" x14ac:dyDescent="0.25">
      <c r="A2284" s="24" t="str">
        <f t="shared" si="109"/>
        <v/>
      </c>
      <c r="B2284" s="24" t="str">
        <f t="shared" si="107"/>
        <v/>
      </c>
      <c r="C2284" s="24" t="str">
        <f t="shared" si="108"/>
        <v/>
      </c>
      <c r="D2284" s="24">
        <v>2026</v>
      </c>
      <c r="E2284" s="7" t="s">
        <v>2448</v>
      </c>
      <c r="F2284" s="7" t="s">
        <v>2449</v>
      </c>
      <c r="G2284" s="7" t="s">
        <v>24</v>
      </c>
      <c r="H2284" s="7" t="s">
        <v>30</v>
      </c>
      <c r="I2284" s="8">
        <v>0.38</v>
      </c>
      <c r="J2284" s="8">
        <v>0.46400000000000002</v>
      </c>
      <c r="K2284" s="8">
        <v>0.42499999999999999</v>
      </c>
      <c r="L2284" s="8">
        <v>0.88900000000000001</v>
      </c>
      <c r="M2284" s="7">
        <v>55</v>
      </c>
      <c r="N2284" s="7">
        <v>241</v>
      </c>
      <c r="O2284" s="7">
        <v>200</v>
      </c>
      <c r="P2284" s="7">
        <v>36</v>
      </c>
      <c r="Q2284" s="7">
        <v>76</v>
      </c>
      <c r="R2284" s="7">
        <v>9</v>
      </c>
      <c r="S2284" s="7">
        <v>0</v>
      </c>
      <c r="T2284" s="7">
        <v>0</v>
      </c>
      <c r="U2284" s="7">
        <v>17</v>
      </c>
      <c r="V2284" s="7">
        <v>5</v>
      </c>
      <c r="W2284" s="7">
        <v>27</v>
      </c>
      <c r="X2284" s="7">
        <v>44</v>
      </c>
      <c r="Y2284" s="7">
        <v>16</v>
      </c>
      <c r="Z2284" s="7">
        <v>5</v>
      </c>
      <c r="AA2284"/>
    </row>
    <row r="2285" spans="1:27" x14ac:dyDescent="0.25">
      <c r="A2285" s="24" t="str">
        <f t="shared" si="109"/>
        <v/>
      </c>
      <c r="B2285" s="24" t="str">
        <f t="shared" si="107"/>
        <v/>
      </c>
      <c r="C2285" s="24" t="str">
        <f t="shared" si="108"/>
        <v/>
      </c>
      <c r="D2285" s="24">
        <v>2026</v>
      </c>
      <c r="E2285" s="7" t="s">
        <v>2450</v>
      </c>
      <c r="F2285" s="7" t="s">
        <v>2449</v>
      </c>
      <c r="G2285" s="7" t="s">
        <v>24</v>
      </c>
      <c r="H2285" s="7" t="s">
        <v>44</v>
      </c>
      <c r="I2285" s="8">
        <v>0.32200000000000001</v>
      </c>
      <c r="J2285" s="8">
        <v>0.438</v>
      </c>
      <c r="K2285" s="8">
        <v>0.437</v>
      </c>
      <c r="L2285" s="8">
        <v>0.875</v>
      </c>
      <c r="M2285" s="7">
        <v>55</v>
      </c>
      <c r="N2285" s="7">
        <v>225</v>
      </c>
      <c r="O2285" s="7">
        <v>183</v>
      </c>
      <c r="P2285" s="7">
        <v>42</v>
      </c>
      <c r="Q2285" s="7">
        <v>59</v>
      </c>
      <c r="R2285" s="7">
        <v>12</v>
      </c>
      <c r="S2285" s="7">
        <v>0</v>
      </c>
      <c r="T2285" s="7">
        <v>3</v>
      </c>
      <c r="U2285" s="7">
        <v>30</v>
      </c>
      <c r="V2285" s="7">
        <v>12</v>
      </c>
      <c r="W2285" s="7">
        <v>27</v>
      </c>
      <c r="X2285" s="7">
        <v>35</v>
      </c>
      <c r="Y2285" s="7">
        <v>9</v>
      </c>
      <c r="Z2285" s="7">
        <v>4</v>
      </c>
      <c r="AA2285"/>
    </row>
    <row r="2286" spans="1:27" x14ac:dyDescent="0.25">
      <c r="A2286" s="24" t="str">
        <f t="shared" si="109"/>
        <v/>
      </c>
      <c r="B2286" s="24" t="str">
        <f t="shared" si="107"/>
        <v/>
      </c>
      <c r="C2286" s="24" t="str">
        <f t="shared" si="108"/>
        <v/>
      </c>
      <c r="D2286" s="24">
        <v>2026</v>
      </c>
      <c r="E2286" s="7" t="s">
        <v>2451</v>
      </c>
      <c r="F2286" s="7" t="s">
        <v>2449</v>
      </c>
      <c r="G2286" s="7" t="s">
        <v>37</v>
      </c>
      <c r="H2286" s="7" t="s">
        <v>33</v>
      </c>
      <c r="I2286" s="8">
        <v>0.312</v>
      </c>
      <c r="J2286" s="8">
        <v>0.42899999999999999</v>
      </c>
      <c r="K2286" s="8">
        <v>0.55600000000000005</v>
      </c>
      <c r="L2286" s="8">
        <v>0.98499999999999999</v>
      </c>
      <c r="M2286" s="7">
        <v>58</v>
      </c>
      <c r="N2286" s="7">
        <v>259</v>
      </c>
      <c r="O2286" s="7">
        <v>205</v>
      </c>
      <c r="P2286" s="7">
        <v>43</v>
      </c>
      <c r="Q2286" s="7">
        <v>64</v>
      </c>
      <c r="R2286" s="7">
        <v>12</v>
      </c>
      <c r="S2286" s="7">
        <v>1</v>
      </c>
      <c r="T2286" s="7">
        <v>12</v>
      </c>
      <c r="U2286" s="7">
        <v>56</v>
      </c>
      <c r="V2286" s="7">
        <v>9</v>
      </c>
      <c r="W2286" s="7">
        <v>38</v>
      </c>
      <c r="X2286" s="7">
        <v>35</v>
      </c>
      <c r="Y2286" s="7">
        <v>9</v>
      </c>
      <c r="Z2286" s="7">
        <v>1</v>
      </c>
      <c r="AA2286"/>
    </row>
    <row r="2287" spans="1:27" x14ac:dyDescent="0.25">
      <c r="A2287" s="24">
        <f t="shared" si="109"/>
        <v>1</v>
      </c>
      <c r="B2287" s="24" t="str">
        <f t="shared" si="107"/>
        <v/>
      </c>
      <c r="C2287" s="24" t="str">
        <f t="shared" si="108"/>
        <v/>
      </c>
      <c r="D2287" s="24">
        <v>2026</v>
      </c>
      <c r="E2287" s="7" t="s">
        <v>2452</v>
      </c>
      <c r="F2287" s="7" t="s">
        <v>2449</v>
      </c>
      <c r="G2287" s="7" t="s">
        <v>32</v>
      </c>
      <c r="H2287" s="7" t="s">
        <v>40</v>
      </c>
      <c r="I2287" s="8">
        <v>0.28499999999999998</v>
      </c>
      <c r="J2287" s="8">
        <v>0.39100000000000001</v>
      </c>
      <c r="K2287" s="8">
        <v>0.41499999999999998</v>
      </c>
      <c r="L2287" s="8">
        <v>0.80600000000000005</v>
      </c>
      <c r="M2287" s="7">
        <v>56</v>
      </c>
      <c r="N2287" s="7">
        <v>246</v>
      </c>
      <c r="O2287" s="7">
        <v>207</v>
      </c>
      <c r="P2287" s="7">
        <v>35</v>
      </c>
      <c r="Q2287" s="7">
        <v>59</v>
      </c>
      <c r="R2287" s="7">
        <v>12</v>
      </c>
      <c r="S2287" s="7">
        <v>0</v>
      </c>
      <c r="T2287" s="7">
        <v>5</v>
      </c>
      <c r="U2287" s="7">
        <v>37</v>
      </c>
      <c r="V2287" s="7">
        <v>6</v>
      </c>
      <c r="W2287" s="7">
        <v>30</v>
      </c>
      <c r="X2287" s="7">
        <v>44</v>
      </c>
      <c r="Y2287" s="7">
        <v>7</v>
      </c>
      <c r="Z2287" s="7">
        <v>4</v>
      </c>
      <c r="AA2287"/>
    </row>
    <row r="2288" spans="1:27" x14ac:dyDescent="0.25">
      <c r="A2288" s="24" t="str">
        <f t="shared" si="109"/>
        <v/>
      </c>
      <c r="B2288" s="24" t="str">
        <f t="shared" si="107"/>
        <v/>
      </c>
      <c r="C2288" s="24" t="str">
        <f t="shared" si="108"/>
        <v/>
      </c>
      <c r="D2288" s="24">
        <v>2026</v>
      </c>
      <c r="E2288" s="7" t="s">
        <v>2453</v>
      </c>
      <c r="F2288" s="7" t="s">
        <v>2449</v>
      </c>
      <c r="G2288" s="7" t="s">
        <v>37</v>
      </c>
      <c r="H2288" s="7" t="s">
        <v>27</v>
      </c>
      <c r="I2288" s="8">
        <v>0.26400000000000001</v>
      </c>
      <c r="J2288" s="8">
        <v>0.33500000000000002</v>
      </c>
      <c r="K2288" s="8">
        <v>0.48099999999999998</v>
      </c>
      <c r="L2288" s="8">
        <v>0.81599999999999995</v>
      </c>
      <c r="M2288" s="7">
        <v>58</v>
      </c>
      <c r="N2288" s="7">
        <v>250</v>
      </c>
      <c r="O2288" s="7">
        <v>216</v>
      </c>
      <c r="P2288" s="7">
        <v>41</v>
      </c>
      <c r="Q2288" s="7">
        <v>57</v>
      </c>
      <c r="R2288" s="7">
        <v>15</v>
      </c>
      <c r="S2288" s="7">
        <v>1</v>
      </c>
      <c r="T2288" s="7">
        <v>10</v>
      </c>
      <c r="U2288" s="7">
        <v>39</v>
      </c>
      <c r="V2288" s="7">
        <v>4</v>
      </c>
      <c r="W2288" s="7">
        <v>21</v>
      </c>
      <c r="X2288" s="7">
        <v>75</v>
      </c>
      <c r="Y2288" s="7">
        <v>22</v>
      </c>
      <c r="Z2288" s="7">
        <v>2</v>
      </c>
      <c r="AA2288"/>
    </row>
    <row r="2289" spans="1:27" x14ac:dyDescent="0.25">
      <c r="A2289" s="24" t="str">
        <f t="shared" si="109"/>
        <v/>
      </c>
      <c r="B2289" s="24" t="str">
        <f t="shared" si="107"/>
        <v/>
      </c>
      <c r="C2289" s="24" t="str">
        <f t="shared" si="108"/>
        <v/>
      </c>
      <c r="D2289" s="24">
        <v>2026</v>
      </c>
      <c r="E2289" s="7" t="s">
        <v>2455</v>
      </c>
      <c r="F2289" s="7" t="s">
        <v>2449</v>
      </c>
      <c r="G2289" s="7" t="s">
        <v>24</v>
      </c>
      <c r="H2289" s="7" t="s">
        <v>30</v>
      </c>
      <c r="I2289" s="8">
        <v>0.20699999999999999</v>
      </c>
      <c r="J2289" s="8">
        <v>0.317</v>
      </c>
      <c r="K2289" s="8">
        <v>0.32100000000000001</v>
      </c>
      <c r="L2289" s="8">
        <v>0.63900000000000001</v>
      </c>
      <c r="M2289" s="7">
        <v>50</v>
      </c>
      <c r="N2289" s="7">
        <v>168</v>
      </c>
      <c r="O2289" s="7">
        <v>140</v>
      </c>
      <c r="P2289" s="7">
        <v>24</v>
      </c>
      <c r="Q2289" s="7">
        <v>29</v>
      </c>
      <c r="R2289" s="7">
        <v>6</v>
      </c>
      <c r="S2289" s="7">
        <v>2</v>
      </c>
      <c r="T2289" s="7">
        <v>2</v>
      </c>
      <c r="U2289" s="7">
        <v>25</v>
      </c>
      <c r="V2289" s="7">
        <v>5</v>
      </c>
      <c r="W2289" s="7">
        <v>19</v>
      </c>
      <c r="X2289" s="7">
        <v>28</v>
      </c>
      <c r="Y2289" s="7">
        <v>7</v>
      </c>
      <c r="Z2289" s="7">
        <v>0</v>
      </c>
      <c r="AA2289"/>
    </row>
    <row r="2290" spans="1:27" x14ac:dyDescent="0.25">
      <c r="A2290" s="24" t="str">
        <f t="shared" si="109"/>
        <v/>
      </c>
      <c r="B2290" s="24" t="str">
        <f t="shared" si="107"/>
        <v/>
      </c>
      <c r="C2290" s="24" t="str">
        <f t="shared" si="108"/>
        <v/>
      </c>
      <c r="D2290" s="24">
        <v>2026</v>
      </c>
      <c r="E2290" s="7" t="s">
        <v>2456</v>
      </c>
      <c r="F2290" s="7" t="s">
        <v>2449</v>
      </c>
      <c r="G2290" s="7" t="s">
        <v>37</v>
      </c>
      <c r="H2290" s="7" t="s">
        <v>25</v>
      </c>
      <c r="I2290" s="8">
        <v>0.32500000000000001</v>
      </c>
      <c r="J2290" s="8">
        <v>0.48599999999999999</v>
      </c>
      <c r="K2290" s="8">
        <v>0.375</v>
      </c>
      <c r="L2290" s="8">
        <v>0.86099999999999999</v>
      </c>
      <c r="M2290" s="7">
        <v>33</v>
      </c>
      <c r="N2290" s="7">
        <v>110</v>
      </c>
      <c r="O2290" s="7">
        <v>80</v>
      </c>
      <c r="P2290" s="7">
        <v>13</v>
      </c>
      <c r="Q2290" s="7">
        <v>26</v>
      </c>
      <c r="R2290" s="7">
        <v>4</v>
      </c>
      <c r="S2290" s="7">
        <v>0</v>
      </c>
      <c r="T2290" s="7">
        <v>0</v>
      </c>
      <c r="U2290" s="7">
        <v>9</v>
      </c>
      <c r="V2290" s="7">
        <v>7</v>
      </c>
      <c r="W2290" s="7">
        <v>18</v>
      </c>
      <c r="X2290" s="7">
        <v>18</v>
      </c>
      <c r="Y2290" s="7">
        <v>2</v>
      </c>
      <c r="Z2290" s="7">
        <v>2</v>
      </c>
      <c r="AA2290"/>
    </row>
    <row r="2291" spans="1:27" x14ac:dyDescent="0.25">
      <c r="A2291" s="24" t="str">
        <f t="shared" si="109"/>
        <v/>
      </c>
      <c r="B2291" s="24" t="str">
        <f t="shared" si="107"/>
        <v/>
      </c>
      <c r="C2291" s="24" t="str">
        <f t="shared" si="108"/>
        <v/>
      </c>
      <c r="D2291" s="24">
        <v>2026</v>
      </c>
      <c r="E2291" s="7" t="s">
        <v>2457</v>
      </c>
      <c r="F2291" s="7" t="s">
        <v>2449</v>
      </c>
      <c r="G2291" s="7" t="s">
        <v>47</v>
      </c>
      <c r="H2291" s="7" t="s">
        <v>25</v>
      </c>
      <c r="I2291" s="8">
        <v>0.27300000000000002</v>
      </c>
      <c r="J2291" s="8">
        <v>0.32400000000000001</v>
      </c>
      <c r="K2291" s="8">
        <v>0.33300000000000002</v>
      </c>
      <c r="L2291" s="8">
        <v>0.65800000000000003</v>
      </c>
      <c r="M2291" s="7">
        <v>13</v>
      </c>
      <c r="N2291" s="7">
        <v>38</v>
      </c>
      <c r="O2291" s="7">
        <v>33</v>
      </c>
      <c r="P2291" s="7">
        <v>3</v>
      </c>
      <c r="Q2291" s="7">
        <v>9</v>
      </c>
      <c r="R2291" s="7">
        <v>2</v>
      </c>
      <c r="S2291" s="7">
        <v>0</v>
      </c>
      <c r="T2291" s="7">
        <v>0</v>
      </c>
      <c r="U2291" s="7">
        <v>7</v>
      </c>
      <c r="V2291" s="7">
        <v>0</v>
      </c>
      <c r="W2291" s="7">
        <v>3</v>
      </c>
      <c r="X2291" s="7">
        <v>12</v>
      </c>
      <c r="Y2291" s="7">
        <v>0</v>
      </c>
      <c r="Z2291" s="7">
        <v>0</v>
      </c>
      <c r="AA2291"/>
    </row>
    <row r="2292" spans="1:27" x14ac:dyDescent="0.25">
      <c r="A2292" s="24">
        <f t="shared" si="109"/>
        <v>1</v>
      </c>
      <c r="B2292" s="24" t="str">
        <f t="shared" si="107"/>
        <v/>
      </c>
      <c r="C2292" s="24" t="str">
        <f t="shared" si="108"/>
        <v/>
      </c>
      <c r="D2292" s="24">
        <v>2026</v>
      </c>
      <c r="E2292" s="7" t="s">
        <v>2454</v>
      </c>
      <c r="F2292" s="7" t="s">
        <v>2449</v>
      </c>
      <c r="G2292" s="7" t="s">
        <v>29</v>
      </c>
      <c r="H2292" s="7" t="s">
        <v>42</v>
      </c>
      <c r="I2292" s="8">
        <v>0.25700000000000001</v>
      </c>
      <c r="J2292" s="8">
        <v>0.33100000000000002</v>
      </c>
      <c r="K2292" s="8">
        <v>0.32100000000000001</v>
      </c>
      <c r="L2292" s="8">
        <v>0.65200000000000002</v>
      </c>
      <c r="M2292" s="7">
        <v>42</v>
      </c>
      <c r="N2292" s="7">
        <v>130</v>
      </c>
      <c r="O2292" s="7">
        <v>109</v>
      </c>
      <c r="P2292" s="7">
        <v>23</v>
      </c>
      <c r="Q2292" s="7">
        <v>28</v>
      </c>
      <c r="R2292" s="7">
        <v>4</v>
      </c>
      <c r="S2292" s="7">
        <v>0</v>
      </c>
      <c r="T2292" s="7">
        <v>1</v>
      </c>
      <c r="U2292" s="7">
        <v>11</v>
      </c>
      <c r="V2292" s="7">
        <v>4</v>
      </c>
      <c r="W2292" s="7">
        <v>8</v>
      </c>
      <c r="X2292" s="7">
        <v>21</v>
      </c>
      <c r="Y2292" s="7">
        <v>5</v>
      </c>
      <c r="Z2292" s="7">
        <v>0</v>
      </c>
      <c r="AA2292"/>
    </row>
    <row r="2293" spans="1:27" x14ac:dyDescent="0.25">
      <c r="A2293" s="24" t="str">
        <f t="shared" si="109"/>
        <v/>
      </c>
      <c r="B2293" s="24" t="str">
        <f t="shared" si="107"/>
        <v/>
      </c>
      <c r="C2293" s="24" t="str">
        <f t="shared" si="108"/>
        <v/>
      </c>
      <c r="D2293" s="24">
        <v>2026</v>
      </c>
      <c r="E2293" s="7" t="s">
        <v>2458</v>
      </c>
      <c r="F2293" s="7" t="s">
        <v>2449</v>
      </c>
      <c r="G2293" s="7" t="s">
        <v>37</v>
      </c>
      <c r="H2293" s="7" t="s">
        <v>44</v>
      </c>
      <c r="I2293" s="8">
        <v>0.23899999999999999</v>
      </c>
      <c r="J2293" s="8">
        <v>0.45700000000000002</v>
      </c>
      <c r="K2293" s="8">
        <v>0.52200000000000002</v>
      </c>
      <c r="L2293" s="8">
        <v>0.98</v>
      </c>
      <c r="M2293" s="7">
        <v>34</v>
      </c>
      <c r="N2293" s="7">
        <v>94</v>
      </c>
      <c r="O2293" s="7">
        <v>67</v>
      </c>
      <c r="P2293" s="7">
        <v>16</v>
      </c>
      <c r="Q2293" s="7">
        <v>16</v>
      </c>
      <c r="R2293" s="7">
        <v>1</v>
      </c>
      <c r="S2293" s="7">
        <v>0</v>
      </c>
      <c r="T2293" s="7">
        <v>6</v>
      </c>
      <c r="U2293" s="7">
        <v>23</v>
      </c>
      <c r="V2293" s="7">
        <v>3</v>
      </c>
      <c r="W2293" s="7">
        <v>24</v>
      </c>
      <c r="X2293" s="7">
        <v>30</v>
      </c>
      <c r="Y2293" s="7">
        <v>1</v>
      </c>
      <c r="Z2293" s="7">
        <v>0</v>
      </c>
      <c r="AA2293"/>
    </row>
    <row r="2294" spans="1:27" x14ac:dyDescent="0.25">
      <c r="A2294" s="24" t="str">
        <f t="shared" si="109"/>
        <v/>
      </c>
      <c r="B2294" s="24" t="str">
        <f t="shared" si="107"/>
        <v/>
      </c>
      <c r="C2294" s="24" t="str">
        <f t="shared" si="108"/>
        <v/>
      </c>
      <c r="D2294" s="24">
        <v>2026</v>
      </c>
      <c r="E2294" s="7" t="s">
        <v>2459</v>
      </c>
      <c r="F2294" s="7" t="s">
        <v>2449</v>
      </c>
      <c r="G2294" s="7" t="s">
        <v>47</v>
      </c>
      <c r="H2294" s="7" t="s">
        <v>44</v>
      </c>
      <c r="I2294" s="8">
        <v>0.23100000000000001</v>
      </c>
      <c r="J2294" s="8">
        <v>0.313</v>
      </c>
      <c r="K2294" s="8">
        <v>0.23100000000000001</v>
      </c>
      <c r="L2294" s="8">
        <v>0.54300000000000004</v>
      </c>
      <c r="M2294" s="7">
        <v>15</v>
      </c>
      <c r="N2294" s="7">
        <v>16</v>
      </c>
      <c r="O2294" s="7">
        <v>13</v>
      </c>
      <c r="P2294" s="7">
        <v>2</v>
      </c>
      <c r="Q2294" s="7">
        <v>3</v>
      </c>
      <c r="R2294" s="7">
        <v>0</v>
      </c>
      <c r="S2294" s="7">
        <v>0</v>
      </c>
      <c r="T2294" s="7">
        <v>0</v>
      </c>
      <c r="U2294" s="7">
        <v>3</v>
      </c>
      <c r="V2294" s="7">
        <v>0</v>
      </c>
      <c r="W2294" s="7">
        <v>2</v>
      </c>
      <c r="X2294" s="7">
        <v>4</v>
      </c>
      <c r="Y2294" s="7">
        <v>0</v>
      </c>
      <c r="Z2294" s="7">
        <v>0</v>
      </c>
      <c r="AA2294"/>
    </row>
    <row r="2295" spans="1:27" x14ac:dyDescent="0.25">
      <c r="A2295" s="24" t="str">
        <f t="shared" si="109"/>
        <v/>
      </c>
      <c r="B2295" s="24" t="str">
        <f t="shared" si="107"/>
        <v/>
      </c>
      <c r="C2295" s="24">
        <f t="shared" si="108"/>
        <v>1</v>
      </c>
      <c r="D2295" s="24">
        <v>2026</v>
      </c>
      <c r="E2295" s="7" t="s">
        <v>2460</v>
      </c>
      <c r="F2295" s="7" t="s">
        <v>2449</v>
      </c>
      <c r="G2295" s="7" t="s">
        <v>47</v>
      </c>
      <c r="H2295" s="7" t="s">
        <v>25</v>
      </c>
      <c r="I2295" s="8">
        <v>0.22</v>
      </c>
      <c r="J2295" s="8">
        <v>0.316</v>
      </c>
      <c r="K2295" s="8">
        <v>0.38</v>
      </c>
      <c r="L2295" s="8">
        <v>0.69599999999999995</v>
      </c>
      <c r="M2295" s="7">
        <v>22</v>
      </c>
      <c r="N2295" s="7">
        <v>58</v>
      </c>
      <c r="O2295" s="7">
        <v>50</v>
      </c>
      <c r="P2295" s="7">
        <v>9</v>
      </c>
      <c r="Q2295" s="7">
        <v>11</v>
      </c>
      <c r="R2295" s="7">
        <v>2</v>
      </c>
      <c r="S2295" s="7">
        <v>0</v>
      </c>
      <c r="T2295" s="7">
        <v>2</v>
      </c>
      <c r="U2295" s="7">
        <v>11</v>
      </c>
      <c r="V2295" s="7">
        <v>2</v>
      </c>
      <c r="W2295" s="7">
        <v>5</v>
      </c>
      <c r="X2295" s="7">
        <v>12</v>
      </c>
      <c r="Y2295" s="7">
        <v>0</v>
      </c>
      <c r="Z2295" s="7">
        <v>0</v>
      </c>
      <c r="AA2295"/>
    </row>
    <row r="2296" spans="1:27" x14ac:dyDescent="0.25">
      <c r="A2296" s="24">
        <f t="shared" si="109"/>
        <v>1</v>
      </c>
      <c r="B2296" s="24" t="str">
        <f t="shared" si="107"/>
        <v/>
      </c>
      <c r="C2296" s="24" t="str">
        <f t="shared" si="108"/>
        <v/>
      </c>
      <c r="D2296" s="24">
        <v>2026</v>
      </c>
      <c r="E2296" s="7" t="s">
        <v>2461</v>
      </c>
      <c r="F2296" s="7" t="s">
        <v>2449</v>
      </c>
      <c r="G2296" s="7" t="s">
        <v>29</v>
      </c>
      <c r="H2296" s="7" t="s">
        <v>35</v>
      </c>
      <c r="I2296" s="8">
        <v>0.219</v>
      </c>
      <c r="J2296" s="8">
        <v>0.32</v>
      </c>
      <c r="K2296" s="8">
        <v>0.28599999999999998</v>
      </c>
      <c r="L2296" s="8">
        <v>0.60499999999999998</v>
      </c>
      <c r="M2296" s="7">
        <v>40</v>
      </c>
      <c r="N2296" s="7">
        <v>123</v>
      </c>
      <c r="O2296" s="7">
        <v>105</v>
      </c>
      <c r="P2296" s="7">
        <v>21</v>
      </c>
      <c r="Q2296" s="7">
        <v>23</v>
      </c>
      <c r="R2296" s="7">
        <v>7</v>
      </c>
      <c r="S2296" s="7">
        <v>0</v>
      </c>
      <c r="T2296" s="7">
        <v>0</v>
      </c>
      <c r="U2296" s="7">
        <v>12</v>
      </c>
      <c r="V2296" s="7">
        <v>4</v>
      </c>
      <c r="W2296" s="7">
        <v>12</v>
      </c>
      <c r="X2296" s="7">
        <v>33</v>
      </c>
      <c r="Y2296" s="7">
        <v>2</v>
      </c>
      <c r="Z2296" s="7">
        <v>0</v>
      </c>
      <c r="AA2296"/>
    </row>
    <row r="2297" spans="1:27" x14ac:dyDescent="0.25">
      <c r="A2297" s="24">
        <f t="shared" si="109"/>
        <v>1</v>
      </c>
      <c r="B2297" s="24" t="str">
        <f t="shared" si="107"/>
        <v/>
      </c>
      <c r="C2297" s="24" t="str">
        <f t="shared" si="108"/>
        <v/>
      </c>
      <c r="D2297" s="24">
        <v>2026</v>
      </c>
      <c r="E2297" s="7" t="s">
        <v>2462</v>
      </c>
      <c r="F2297" s="7" t="s">
        <v>2449</v>
      </c>
      <c r="G2297" s="7" t="s">
        <v>29</v>
      </c>
      <c r="H2297" s="7" t="s">
        <v>38</v>
      </c>
      <c r="I2297" s="8">
        <v>0.192</v>
      </c>
      <c r="J2297" s="8">
        <v>0.35799999999999998</v>
      </c>
      <c r="K2297" s="8">
        <v>0.46200000000000002</v>
      </c>
      <c r="L2297" s="8">
        <v>0.82</v>
      </c>
      <c r="M2297" s="7">
        <v>24</v>
      </c>
      <c r="N2297" s="7">
        <v>67</v>
      </c>
      <c r="O2297" s="7">
        <v>52</v>
      </c>
      <c r="P2297" s="7">
        <v>15</v>
      </c>
      <c r="Q2297" s="7">
        <v>10</v>
      </c>
      <c r="R2297" s="7">
        <v>1</v>
      </c>
      <c r="S2297" s="7">
        <v>2</v>
      </c>
      <c r="T2297" s="7">
        <v>3</v>
      </c>
      <c r="U2297" s="7">
        <v>13</v>
      </c>
      <c r="V2297" s="7">
        <v>4</v>
      </c>
      <c r="W2297" s="7">
        <v>10</v>
      </c>
      <c r="X2297" s="7">
        <v>18</v>
      </c>
      <c r="Y2297" s="7">
        <v>0</v>
      </c>
      <c r="Z2297" s="7">
        <v>0</v>
      </c>
      <c r="AA2297"/>
    </row>
    <row r="2298" spans="1:27" x14ac:dyDescent="0.25">
      <c r="A2298" s="24" t="str">
        <f t="shared" si="109"/>
        <v/>
      </c>
      <c r="B2298" s="24" t="str">
        <f t="shared" si="107"/>
        <v/>
      </c>
      <c r="C2298" s="24" t="str">
        <f t="shared" si="108"/>
        <v/>
      </c>
      <c r="D2298" s="24">
        <v>2026</v>
      </c>
      <c r="E2298" s="7" t="s">
        <v>2463</v>
      </c>
      <c r="F2298" s="7" t="s">
        <v>2449</v>
      </c>
      <c r="G2298" s="7" t="s">
        <v>37</v>
      </c>
      <c r="H2298" s="7" t="s">
        <v>38</v>
      </c>
      <c r="I2298" s="8">
        <v>0.192</v>
      </c>
      <c r="J2298" s="8">
        <v>0.308</v>
      </c>
      <c r="K2298" s="8">
        <v>0.39700000000000002</v>
      </c>
      <c r="L2298" s="8">
        <v>0.70499999999999996</v>
      </c>
      <c r="M2298" s="7">
        <v>30</v>
      </c>
      <c r="N2298" s="7">
        <v>92</v>
      </c>
      <c r="O2298" s="7">
        <v>78</v>
      </c>
      <c r="P2298" s="7">
        <v>11</v>
      </c>
      <c r="Q2298" s="7">
        <v>15</v>
      </c>
      <c r="R2298" s="7">
        <v>1</v>
      </c>
      <c r="S2298" s="7">
        <v>0</v>
      </c>
      <c r="T2298" s="7">
        <v>5</v>
      </c>
      <c r="U2298" s="7">
        <v>15</v>
      </c>
      <c r="V2298" s="7">
        <v>4</v>
      </c>
      <c r="W2298" s="7">
        <v>9</v>
      </c>
      <c r="X2298" s="7">
        <v>39</v>
      </c>
      <c r="Y2298" s="7">
        <v>2</v>
      </c>
      <c r="Z2298" s="7">
        <v>1</v>
      </c>
      <c r="AA2298"/>
    </row>
    <row r="2299" spans="1:27" x14ac:dyDescent="0.25">
      <c r="A2299" s="24" t="str">
        <f t="shared" si="109"/>
        <v/>
      </c>
      <c r="B2299" s="24" t="str">
        <f t="shared" si="107"/>
        <v/>
      </c>
      <c r="C2299" s="24" t="str">
        <f t="shared" si="108"/>
        <v/>
      </c>
      <c r="D2299" s="24">
        <v>2026</v>
      </c>
      <c r="E2299" s="7" t="s">
        <v>2464</v>
      </c>
      <c r="F2299" s="7" t="s">
        <v>2449</v>
      </c>
      <c r="G2299" s="7" t="s">
        <v>24</v>
      </c>
      <c r="H2299" s="7" t="s">
        <v>44</v>
      </c>
      <c r="I2299" s="8">
        <v>0.17100000000000001</v>
      </c>
      <c r="J2299" s="8">
        <v>0.29699999999999999</v>
      </c>
      <c r="K2299" s="8">
        <v>0.25</v>
      </c>
      <c r="L2299" s="8">
        <v>0.54700000000000004</v>
      </c>
      <c r="M2299" s="7">
        <v>34</v>
      </c>
      <c r="N2299" s="7">
        <v>95</v>
      </c>
      <c r="O2299" s="7">
        <v>76</v>
      </c>
      <c r="P2299" s="7">
        <v>14</v>
      </c>
      <c r="Q2299" s="7">
        <v>13</v>
      </c>
      <c r="R2299" s="7">
        <v>3</v>
      </c>
      <c r="S2299" s="7">
        <v>0</v>
      </c>
      <c r="T2299" s="7">
        <v>1</v>
      </c>
      <c r="U2299" s="7">
        <v>8</v>
      </c>
      <c r="V2299" s="7">
        <v>2</v>
      </c>
      <c r="W2299" s="7">
        <v>12</v>
      </c>
      <c r="X2299" s="7">
        <v>23</v>
      </c>
      <c r="Y2299" s="7">
        <v>5</v>
      </c>
      <c r="Z2299" s="7">
        <v>1</v>
      </c>
      <c r="AA2299"/>
    </row>
    <row r="2300" spans="1:27" x14ac:dyDescent="0.25">
      <c r="A2300" s="24" t="str">
        <f t="shared" si="109"/>
        <v/>
      </c>
      <c r="B2300" s="24" t="str">
        <f t="shared" si="107"/>
        <v/>
      </c>
      <c r="C2300" s="24" t="str">
        <f t="shared" si="108"/>
        <v/>
      </c>
      <c r="D2300" s="24">
        <v>2026</v>
      </c>
      <c r="E2300" s="7" t="s">
        <v>2465</v>
      </c>
      <c r="F2300" s="7" t="s">
        <v>2449</v>
      </c>
      <c r="G2300" s="7" t="s">
        <v>47</v>
      </c>
      <c r="H2300" s="7" t="s">
        <v>40</v>
      </c>
      <c r="I2300" s="8">
        <v>0.13300000000000001</v>
      </c>
      <c r="J2300" s="8">
        <v>0.33300000000000002</v>
      </c>
      <c r="K2300" s="8">
        <v>0.23300000000000001</v>
      </c>
      <c r="L2300" s="8">
        <v>0.56699999999999995</v>
      </c>
      <c r="M2300" s="7">
        <v>18</v>
      </c>
      <c r="N2300" s="7">
        <v>39</v>
      </c>
      <c r="O2300" s="7">
        <v>30</v>
      </c>
      <c r="P2300" s="7">
        <v>9</v>
      </c>
      <c r="Q2300" s="7">
        <v>4</v>
      </c>
      <c r="R2300" s="7">
        <v>0</v>
      </c>
      <c r="S2300" s="7">
        <v>0</v>
      </c>
      <c r="T2300" s="7">
        <v>1</v>
      </c>
      <c r="U2300" s="7">
        <v>6</v>
      </c>
      <c r="V2300" s="7">
        <v>1</v>
      </c>
      <c r="W2300" s="7">
        <v>8</v>
      </c>
      <c r="X2300" s="7">
        <v>5</v>
      </c>
      <c r="Y2300" s="7">
        <v>2</v>
      </c>
      <c r="Z2300" s="7">
        <v>2</v>
      </c>
      <c r="AA2300"/>
    </row>
    <row r="2301" spans="1:27" x14ac:dyDescent="0.25">
      <c r="A2301" s="24" t="str">
        <f t="shared" si="109"/>
        <v/>
      </c>
      <c r="B2301" s="24" t="str">
        <f t="shared" si="107"/>
        <v/>
      </c>
      <c r="C2301" s="24" t="str">
        <f t="shared" si="108"/>
        <v/>
      </c>
      <c r="D2301" s="24">
        <v>2026</v>
      </c>
      <c r="E2301" s="7" t="s">
        <v>2466</v>
      </c>
      <c r="F2301" s="7" t="s">
        <v>2449</v>
      </c>
      <c r="G2301" s="7" t="s">
        <v>47</v>
      </c>
      <c r="H2301" s="7" t="s">
        <v>44</v>
      </c>
      <c r="I2301" s="8">
        <v>0.114</v>
      </c>
      <c r="J2301" s="8">
        <v>0.23799999999999999</v>
      </c>
      <c r="K2301" s="8">
        <v>0.314</v>
      </c>
      <c r="L2301" s="8">
        <v>0.55200000000000005</v>
      </c>
      <c r="M2301" s="7">
        <v>21</v>
      </c>
      <c r="N2301" s="7">
        <v>42</v>
      </c>
      <c r="O2301" s="7">
        <v>35</v>
      </c>
      <c r="P2301" s="7">
        <v>7</v>
      </c>
      <c r="Q2301" s="7">
        <v>4</v>
      </c>
      <c r="R2301" s="7">
        <v>1</v>
      </c>
      <c r="S2301" s="7">
        <v>0</v>
      </c>
      <c r="T2301" s="7">
        <v>2</v>
      </c>
      <c r="U2301" s="7">
        <v>5</v>
      </c>
      <c r="V2301" s="7">
        <v>1</v>
      </c>
      <c r="W2301" s="7">
        <v>5</v>
      </c>
      <c r="X2301" s="7">
        <v>17</v>
      </c>
      <c r="Y2301" s="7">
        <v>0</v>
      </c>
      <c r="Z2301" s="7">
        <v>0</v>
      </c>
      <c r="AA2301"/>
    </row>
    <row r="2302" spans="1:27" x14ac:dyDescent="0.25">
      <c r="A2302" s="24" t="str">
        <f t="shared" si="109"/>
        <v/>
      </c>
      <c r="B2302" s="24" t="str">
        <f t="shared" si="107"/>
        <v/>
      </c>
      <c r="C2302" s="24">
        <f t="shared" si="108"/>
        <v>1</v>
      </c>
      <c r="D2302" s="24">
        <v>2026</v>
      </c>
      <c r="E2302" s="7" t="s">
        <v>2467</v>
      </c>
      <c r="F2302" s="7" t="s">
        <v>2449</v>
      </c>
      <c r="G2302" s="7" t="s">
        <v>37</v>
      </c>
      <c r="H2302" s="7" t="s">
        <v>35</v>
      </c>
      <c r="I2302" s="8">
        <v>0.1</v>
      </c>
      <c r="J2302" s="8">
        <v>0.182</v>
      </c>
      <c r="K2302" s="8">
        <v>0.1</v>
      </c>
      <c r="L2302" s="8">
        <v>0.28199999999999997</v>
      </c>
      <c r="M2302" s="7">
        <v>6</v>
      </c>
      <c r="N2302" s="7">
        <v>12</v>
      </c>
      <c r="O2302" s="7">
        <v>10</v>
      </c>
      <c r="P2302" s="7">
        <v>1</v>
      </c>
      <c r="Q2302" s="7">
        <v>1</v>
      </c>
      <c r="R2302" s="7">
        <v>0</v>
      </c>
      <c r="S2302" s="7">
        <v>0</v>
      </c>
      <c r="T2302" s="7">
        <v>0</v>
      </c>
      <c r="U2302" s="7">
        <v>0</v>
      </c>
      <c r="V2302" s="7">
        <v>1</v>
      </c>
      <c r="W2302" s="7">
        <v>0</v>
      </c>
      <c r="X2302" s="7">
        <v>5</v>
      </c>
      <c r="Y2302" s="7">
        <v>0</v>
      </c>
      <c r="Z2302" s="7">
        <v>0</v>
      </c>
      <c r="AA2302"/>
    </row>
    <row r="2303" spans="1:27" x14ac:dyDescent="0.25">
      <c r="A2303" s="24" t="str">
        <f t="shared" si="109"/>
        <v/>
      </c>
      <c r="B2303" s="24" t="str">
        <f t="shared" si="107"/>
        <v/>
      </c>
      <c r="C2303" s="24" t="str">
        <f t="shared" si="108"/>
        <v/>
      </c>
      <c r="D2303" s="24">
        <v>2026</v>
      </c>
      <c r="E2303" s="7" t="s">
        <v>2468</v>
      </c>
      <c r="F2303" s="7" t="s">
        <v>2469</v>
      </c>
      <c r="G2303" s="7" t="s">
        <v>37</v>
      </c>
      <c r="H2303" s="7" t="s">
        <v>33</v>
      </c>
      <c r="I2303" s="8">
        <v>0.33500000000000002</v>
      </c>
      <c r="J2303" s="8">
        <v>0.42899999999999999</v>
      </c>
      <c r="K2303" s="8">
        <v>0.52600000000000002</v>
      </c>
      <c r="L2303" s="8">
        <v>0.95499999999999996</v>
      </c>
      <c r="M2303" s="7">
        <v>47</v>
      </c>
      <c r="N2303" s="7">
        <v>207</v>
      </c>
      <c r="O2303" s="7">
        <v>173</v>
      </c>
      <c r="P2303" s="7">
        <v>40</v>
      </c>
      <c r="Q2303" s="7">
        <v>58</v>
      </c>
      <c r="R2303" s="7">
        <v>11</v>
      </c>
      <c r="S2303" s="7">
        <v>2</v>
      </c>
      <c r="T2303" s="7">
        <v>6</v>
      </c>
      <c r="U2303" s="7">
        <v>30</v>
      </c>
      <c r="V2303" s="7">
        <v>16</v>
      </c>
      <c r="W2303" s="7">
        <v>14</v>
      </c>
      <c r="X2303" s="7">
        <v>45</v>
      </c>
      <c r="Y2303" s="7">
        <v>4</v>
      </c>
      <c r="Z2303" s="7">
        <v>1</v>
      </c>
      <c r="AA2303"/>
    </row>
    <row r="2304" spans="1:27" x14ac:dyDescent="0.25">
      <c r="A2304" s="24" t="str">
        <f t="shared" si="109"/>
        <v/>
      </c>
      <c r="B2304" s="24" t="str">
        <f t="shared" si="107"/>
        <v/>
      </c>
      <c r="C2304" s="24" t="str">
        <f t="shared" si="108"/>
        <v/>
      </c>
      <c r="D2304" s="24">
        <v>2026</v>
      </c>
      <c r="E2304" s="7" t="s">
        <v>2471</v>
      </c>
      <c r="F2304" s="7" t="s">
        <v>2469</v>
      </c>
      <c r="G2304" s="7" t="s">
        <v>24</v>
      </c>
      <c r="H2304" s="7" t="s">
        <v>25</v>
      </c>
      <c r="I2304" s="8">
        <v>0.32300000000000001</v>
      </c>
      <c r="J2304" s="8">
        <v>0.39</v>
      </c>
      <c r="K2304" s="8">
        <v>0.38700000000000001</v>
      </c>
      <c r="L2304" s="8">
        <v>0.77700000000000002</v>
      </c>
      <c r="M2304" s="7">
        <v>39</v>
      </c>
      <c r="N2304" s="7">
        <v>148</v>
      </c>
      <c r="O2304" s="7">
        <v>124</v>
      </c>
      <c r="P2304" s="7">
        <v>21</v>
      </c>
      <c r="Q2304" s="7">
        <v>40</v>
      </c>
      <c r="R2304" s="7">
        <v>6</v>
      </c>
      <c r="S2304" s="7">
        <v>1</v>
      </c>
      <c r="T2304" s="7">
        <v>0</v>
      </c>
      <c r="U2304" s="7">
        <v>14</v>
      </c>
      <c r="V2304" s="7">
        <v>6</v>
      </c>
      <c r="W2304" s="7">
        <v>9</v>
      </c>
      <c r="X2304" s="7">
        <v>13</v>
      </c>
      <c r="Y2304" s="7">
        <v>0</v>
      </c>
      <c r="Z2304" s="7">
        <v>0</v>
      </c>
      <c r="AA2304"/>
    </row>
    <row r="2305" spans="1:27" x14ac:dyDescent="0.25">
      <c r="A2305" s="24" t="str">
        <f t="shared" si="109"/>
        <v/>
      </c>
      <c r="B2305" s="24" t="str">
        <f t="shared" si="107"/>
        <v/>
      </c>
      <c r="C2305" s="24" t="str">
        <f t="shared" si="108"/>
        <v/>
      </c>
      <c r="D2305" s="24">
        <v>2026</v>
      </c>
      <c r="E2305" s="7" t="s">
        <v>2470</v>
      </c>
      <c r="F2305" s="7" t="s">
        <v>2469</v>
      </c>
      <c r="G2305" s="7" t="s">
        <v>37</v>
      </c>
      <c r="H2305" s="7" t="s">
        <v>40</v>
      </c>
      <c r="I2305" s="8">
        <v>0.314</v>
      </c>
      <c r="J2305" s="8">
        <v>0.39600000000000002</v>
      </c>
      <c r="K2305" s="8">
        <v>0.436</v>
      </c>
      <c r="L2305" s="8">
        <v>0.83299999999999996</v>
      </c>
      <c r="M2305" s="7">
        <v>47</v>
      </c>
      <c r="N2305" s="7">
        <v>225</v>
      </c>
      <c r="O2305" s="7">
        <v>188</v>
      </c>
      <c r="P2305" s="7">
        <v>49</v>
      </c>
      <c r="Q2305" s="7">
        <v>59</v>
      </c>
      <c r="R2305" s="7">
        <v>10</v>
      </c>
      <c r="S2305" s="7">
        <v>2</v>
      </c>
      <c r="T2305" s="7">
        <v>3</v>
      </c>
      <c r="U2305" s="7">
        <v>37</v>
      </c>
      <c r="V2305" s="7">
        <v>10</v>
      </c>
      <c r="W2305" s="7">
        <v>19</v>
      </c>
      <c r="X2305" s="7">
        <v>24</v>
      </c>
      <c r="Y2305" s="7">
        <v>11</v>
      </c>
      <c r="Z2305" s="7">
        <v>1</v>
      </c>
      <c r="AA2305"/>
    </row>
    <row r="2306" spans="1:27" x14ac:dyDescent="0.25">
      <c r="A2306" s="24" t="str">
        <f t="shared" si="109"/>
        <v/>
      </c>
      <c r="B2306" s="24" t="str">
        <f t="shared" ref="B2306:B2369" si="110">IF(COUNTIFS(Draft_Player,$E2306),COUNTIFS(Draft_Player,$E2306),"")</f>
        <v/>
      </c>
      <c r="C2306" s="24" t="str">
        <f t="shared" ref="C2306:C2369" si="111">IF(COUNTIFS(Transfers_Player,$E2306),COUNTIFS(Transfers_Player,$E2306),"")</f>
        <v/>
      </c>
      <c r="D2306" s="24">
        <v>2026</v>
      </c>
      <c r="E2306" s="7" t="s">
        <v>2472</v>
      </c>
      <c r="F2306" s="7" t="s">
        <v>2469</v>
      </c>
      <c r="G2306" s="7" t="s">
        <v>24</v>
      </c>
      <c r="H2306" s="7" t="s">
        <v>38</v>
      </c>
      <c r="I2306" s="8">
        <v>0.30099999999999999</v>
      </c>
      <c r="J2306" s="8">
        <v>0.48</v>
      </c>
      <c r="K2306" s="8">
        <v>0.55400000000000005</v>
      </c>
      <c r="L2306" s="8">
        <v>1.034</v>
      </c>
      <c r="M2306" s="7">
        <v>50</v>
      </c>
      <c r="N2306" s="7">
        <v>225</v>
      </c>
      <c r="O2306" s="7">
        <v>166</v>
      </c>
      <c r="P2306" s="7">
        <v>42</v>
      </c>
      <c r="Q2306" s="7">
        <v>50</v>
      </c>
      <c r="R2306" s="7">
        <v>11</v>
      </c>
      <c r="S2306" s="7">
        <v>2</v>
      </c>
      <c r="T2306" s="7">
        <v>9</v>
      </c>
      <c r="U2306" s="7">
        <v>40</v>
      </c>
      <c r="V2306" s="7">
        <v>9</v>
      </c>
      <c r="W2306" s="7">
        <v>49</v>
      </c>
      <c r="X2306" s="7">
        <v>29</v>
      </c>
      <c r="Y2306" s="7">
        <v>2</v>
      </c>
      <c r="Z2306" s="7">
        <v>0</v>
      </c>
      <c r="AA2306"/>
    </row>
    <row r="2307" spans="1:27" x14ac:dyDescent="0.25">
      <c r="A2307" s="24" t="str">
        <f t="shared" ref="A2307:A2370" si="112">IF(OR(G2307="SR", G2307="GR"), 1, "")</f>
        <v/>
      </c>
      <c r="B2307" s="24" t="str">
        <f t="shared" si="110"/>
        <v/>
      </c>
      <c r="C2307" s="24" t="str">
        <f t="shared" si="111"/>
        <v/>
      </c>
      <c r="D2307" s="24">
        <v>2026</v>
      </c>
      <c r="E2307" s="7" t="s">
        <v>2473</v>
      </c>
      <c r="F2307" s="7" t="s">
        <v>2469</v>
      </c>
      <c r="G2307" s="7" t="s">
        <v>24</v>
      </c>
      <c r="H2307" s="7" t="s">
        <v>35</v>
      </c>
      <c r="I2307" s="8">
        <v>0.28899999999999998</v>
      </c>
      <c r="J2307" s="8">
        <v>0.34399999999999997</v>
      </c>
      <c r="K2307" s="8">
        <v>0.40300000000000002</v>
      </c>
      <c r="L2307" s="8">
        <v>0.747</v>
      </c>
      <c r="M2307" s="7">
        <v>51</v>
      </c>
      <c r="N2307" s="7">
        <v>219</v>
      </c>
      <c r="O2307" s="7">
        <v>201</v>
      </c>
      <c r="P2307" s="7">
        <v>29</v>
      </c>
      <c r="Q2307" s="7">
        <v>58</v>
      </c>
      <c r="R2307" s="7">
        <v>8</v>
      </c>
      <c r="S2307" s="7">
        <v>0</v>
      </c>
      <c r="T2307" s="7">
        <v>5</v>
      </c>
      <c r="U2307" s="7">
        <v>30</v>
      </c>
      <c r="V2307" s="7">
        <v>5</v>
      </c>
      <c r="W2307" s="7">
        <v>12</v>
      </c>
      <c r="X2307" s="7">
        <v>38</v>
      </c>
      <c r="Y2307" s="7">
        <v>0</v>
      </c>
      <c r="Z2307" s="7">
        <v>1</v>
      </c>
      <c r="AA2307"/>
    </row>
    <row r="2308" spans="1:27" x14ac:dyDescent="0.25">
      <c r="A2308" s="24" t="str">
        <f t="shared" si="112"/>
        <v/>
      </c>
      <c r="B2308" s="24" t="str">
        <f t="shared" si="110"/>
        <v/>
      </c>
      <c r="C2308" s="24" t="str">
        <f t="shared" si="111"/>
        <v/>
      </c>
      <c r="D2308" s="24">
        <v>2026</v>
      </c>
      <c r="E2308" s="7" t="s">
        <v>2474</v>
      </c>
      <c r="F2308" s="7" t="s">
        <v>2469</v>
      </c>
      <c r="G2308" s="7" t="s">
        <v>24</v>
      </c>
      <c r="H2308" s="7" t="s">
        <v>42</v>
      </c>
      <c r="I2308" s="8">
        <v>0.27700000000000002</v>
      </c>
      <c r="J2308" s="8">
        <v>0.35399999999999998</v>
      </c>
      <c r="K2308" s="8">
        <v>0.36899999999999999</v>
      </c>
      <c r="L2308" s="8">
        <v>0.72299999999999998</v>
      </c>
      <c r="M2308" s="7">
        <v>41</v>
      </c>
      <c r="N2308" s="7">
        <v>158</v>
      </c>
      <c r="O2308" s="7">
        <v>141</v>
      </c>
      <c r="P2308" s="7">
        <v>26</v>
      </c>
      <c r="Q2308" s="7">
        <v>39</v>
      </c>
      <c r="R2308" s="7">
        <v>7</v>
      </c>
      <c r="S2308" s="7">
        <v>0</v>
      </c>
      <c r="T2308" s="7">
        <v>2</v>
      </c>
      <c r="U2308" s="7">
        <v>22</v>
      </c>
      <c r="V2308" s="7">
        <v>4</v>
      </c>
      <c r="W2308" s="7">
        <v>13</v>
      </c>
      <c r="X2308" s="7">
        <v>39</v>
      </c>
      <c r="Y2308" s="7">
        <v>11</v>
      </c>
      <c r="Z2308" s="7">
        <v>5</v>
      </c>
      <c r="AA2308"/>
    </row>
    <row r="2309" spans="1:27" x14ac:dyDescent="0.25">
      <c r="A2309" s="24">
        <f t="shared" si="112"/>
        <v>1</v>
      </c>
      <c r="B2309" s="24" t="str">
        <f t="shared" si="110"/>
        <v/>
      </c>
      <c r="C2309" s="24" t="str">
        <f t="shared" si="111"/>
        <v/>
      </c>
      <c r="D2309" s="24">
        <v>2026</v>
      </c>
      <c r="E2309" s="7" t="s">
        <v>1329</v>
      </c>
      <c r="F2309" s="7" t="s">
        <v>2469</v>
      </c>
      <c r="G2309" s="7" t="s">
        <v>29</v>
      </c>
      <c r="H2309" s="7" t="s">
        <v>27</v>
      </c>
      <c r="I2309" s="8">
        <v>0.26900000000000002</v>
      </c>
      <c r="J2309" s="8">
        <v>0.376</v>
      </c>
      <c r="K2309" s="8">
        <v>0.46300000000000002</v>
      </c>
      <c r="L2309" s="8">
        <v>0.83899999999999997</v>
      </c>
      <c r="M2309" s="7">
        <v>48</v>
      </c>
      <c r="N2309" s="7">
        <v>218</v>
      </c>
      <c r="O2309" s="7">
        <v>175</v>
      </c>
      <c r="P2309" s="7">
        <v>33</v>
      </c>
      <c r="Q2309" s="7">
        <v>47</v>
      </c>
      <c r="R2309" s="7">
        <v>11</v>
      </c>
      <c r="S2309" s="7">
        <v>1</v>
      </c>
      <c r="T2309" s="7">
        <v>7</v>
      </c>
      <c r="U2309" s="7">
        <v>54</v>
      </c>
      <c r="V2309" s="7">
        <v>0</v>
      </c>
      <c r="W2309" s="7">
        <v>35</v>
      </c>
      <c r="X2309" s="7">
        <v>38</v>
      </c>
      <c r="Y2309" s="7">
        <v>9</v>
      </c>
      <c r="Z2309" s="7">
        <v>2</v>
      </c>
      <c r="AA2309"/>
    </row>
    <row r="2310" spans="1:27" x14ac:dyDescent="0.25">
      <c r="A2310" s="24">
        <f t="shared" si="112"/>
        <v>1</v>
      </c>
      <c r="B2310" s="24" t="str">
        <f t="shared" si="110"/>
        <v/>
      </c>
      <c r="C2310" s="24" t="str">
        <f t="shared" si="111"/>
        <v/>
      </c>
      <c r="D2310" s="24">
        <v>2026</v>
      </c>
      <c r="E2310" s="7" t="s">
        <v>2475</v>
      </c>
      <c r="F2310" s="7" t="s">
        <v>2469</v>
      </c>
      <c r="G2310" s="7" t="s">
        <v>32</v>
      </c>
      <c r="H2310" s="7" t="s">
        <v>44</v>
      </c>
      <c r="I2310" s="8">
        <v>0.2</v>
      </c>
      <c r="J2310" s="8">
        <v>0.309</v>
      </c>
      <c r="K2310" s="8">
        <v>0.34300000000000003</v>
      </c>
      <c r="L2310" s="8">
        <v>0.65200000000000002</v>
      </c>
      <c r="M2310" s="7">
        <v>44</v>
      </c>
      <c r="N2310" s="7">
        <v>166</v>
      </c>
      <c r="O2310" s="7">
        <v>140</v>
      </c>
      <c r="P2310" s="7">
        <v>23</v>
      </c>
      <c r="Q2310" s="7">
        <v>28</v>
      </c>
      <c r="R2310" s="7">
        <v>9</v>
      </c>
      <c r="S2310" s="7">
        <v>1</v>
      </c>
      <c r="T2310" s="7">
        <v>3</v>
      </c>
      <c r="U2310" s="7">
        <v>25</v>
      </c>
      <c r="V2310" s="7">
        <v>10</v>
      </c>
      <c r="W2310" s="7">
        <v>13</v>
      </c>
      <c r="X2310" s="7">
        <v>48</v>
      </c>
      <c r="Y2310" s="7">
        <v>2</v>
      </c>
      <c r="Z2310" s="7">
        <v>1</v>
      </c>
      <c r="AA2310"/>
    </row>
    <row r="2311" spans="1:27" x14ac:dyDescent="0.25">
      <c r="A2311" s="24" t="str">
        <f t="shared" si="112"/>
        <v/>
      </c>
      <c r="B2311" s="24" t="str">
        <f t="shared" si="110"/>
        <v/>
      </c>
      <c r="C2311" s="24" t="str">
        <f t="shared" si="111"/>
        <v/>
      </c>
      <c r="D2311" s="24">
        <v>2026</v>
      </c>
      <c r="E2311" s="7" t="s">
        <v>2476</v>
      </c>
      <c r="F2311" s="7" t="s">
        <v>2469</v>
      </c>
      <c r="G2311" s="7" t="s">
        <v>47</v>
      </c>
      <c r="H2311" s="7" t="s">
        <v>33</v>
      </c>
      <c r="I2311" s="8">
        <v>0.29399999999999998</v>
      </c>
      <c r="J2311" s="8">
        <v>0.33300000000000002</v>
      </c>
      <c r="K2311" s="8">
        <v>0.42599999999999999</v>
      </c>
      <c r="L2311" s="8">
        <v>0.76</v>
      </c>
      <c r="M2311" s="7">
        <v>20</v>
      </c>
      <c r="N2311" s="7">
        <v>72</v>
      </c>
      <c r="O2311" s="7">
        <v>68</v>
      </c>
      <c r="P2311" s="7">
        <v>11</v>
      </c>
      <c r="Q2311" s="7">
        <v>20</v>
      </c>
      <c r="R2311" s="7">
        <v>3</v>
      </c>
      <c r="S2311" s="7">
        <v>0</v>
      </c>
      <c r="T2311" s="7">
        <v>2</v>
      </c>
      <c r="U2311" s="7">
        <v>10</v>
      </c>
      <c r="V2311" s="7">
        <v>1</v>
      </c>
      <c r="W2311" s="7">
        <v>3</v>
      </c>
      <c r="X2311" s="7">
        <v>16</v>
      </c>
      <c r="Y2311" s="7">
        <v>1</v>
      </c>
      <c r="Z2311" s="7">
        <v>0</v>
      </c>
      <c r="AA2311"/>
    </row>
    <row r="2312" spans="1:27" x14ac:dyDescent="0.25">
      <c r="A2312" s="24" t="str">
        <f t="shared" si="112"/>
        <v/>
      </c>
      <c r="B2312" s="24" t="str">
        <f t="shared" si="110"/>
        <v/>
      </c>
      <c r="C2312" s="24">
        <f t="shared" si="111"/>
        <v>1</v>
      </c>
      <c r="D2312" s="24">
        <v>2026</v>
      </c>
      <c r="E2312" s="7" t="s">
        <v>2477</v>
      </c>
      <c r="F2312" s="7" t="s">
        <v>2469</v>
      </c>
      <c r="G2312" s="7" t="s">
        <v>37</v>
      </c>
      <c r="H2312" s="7" t="s">
        <v>42</v>
      </c>
      <c r="I2312" s="8">
        <v>0.27500000000000002</v>
      </c>
      <c r="J2312" s="8">
        <v>0.40799999999999997</v>
      </c>
      <c r="K2312" s="8">
        <v>0.27500000000000002</v>
      </c>
      <c r="L2312" s="8">
        <v>0.68300000000000005</v>
      </c>
      <c r="M2312" s="7">
        <v>14</v>
      </c>
      <c r="N2312" s="7">
        <v>50</v>
      </c>
      <c r="O2312" s="7">
        <v>40</v>
      </c>
      <c r="P2312" s="7">
        <v>11</v>
      </c>
      <c r="Q2312" s="7">
        <v>11</v>
      </c>
      <c r="R2312" s="7">
        <v>0</v>
      </c>
      <c r="S2312" s="7">
        <v>0</v>
      </c>
      <c r="T2312" s="7">
        <v>0</v>
      </c>
      <c r="U2312" s="7">
        <v>7</v>
      </c>
      <c r="V2312" s="7">
        <v>1</v>
      </c>
      <c r="W2312" s="7">
        <v>8</v>
      </c>
      <c r="X2312" s="7">
        <v>8</v>
      </c>
      <c r="Y2312" s="7">
        <v>3</v>
      </c>
      <c r="Z2312" s="7">
        <v>2</v>
      </c>
      <c r="AA2312"/>
    </row>
    <row r="2313" spans="1:27" x14ac:dyDescent="0.25">
      <c r="A2313" s="24" t="str">
        <f t="shared" si="112"/>
        <v/>
      </c>
      <c r="B2313" s="24" t="str">
        <f t="shared" si="110"/>
        <v/>
      </c>
      <c r="C2313" s="24" t="str">
        <f t="shared" si="111"/>
        <v/>
      </c>
      <c r="D2313" s="24">
        <v>2026</v>
      </c>
      <c r="E2313" s="7" t="s">
        <v>2479</v>
      </c>
      <c r="F2313" s="7" t="s">
        <v>2469</v>
      </c>
      <c r="G2313" s="7" t="s">
        <v>24</v>
      </c>
      <c r="H2313" s="7" t="s">
        <v>42</v>
      </c>
      <c r="I2313" s="8">
        <v>0.26500000000000001</v>
      </c>
      <c r="J2313" s="8">
        <v>0.27800000000000002</v>
      </c>
      <c r="K2313" s="8">
        <v>0.32400000000000001</v>
      </c>
      <c r="L2313" s="8">
        <v>0.60099999999999998</v>
      </c>
      <c r="M2313" s="7">
        <v>13</v>
      </c>
      <c r="N2313" s="7">
        <v>36</v>
      </c>
      <c r="O2313" s="7">
        <v>34</v>
      </c>
      <c r="P2313" s="7">
        <v>8</v>
      </c>
      <c r="Q2313" s="7">
        <v>9</v>
      </c>
      <c r="R2313" s="7">
        <v>2</v>
      </c>
      <c r="S2313" s="7">
        <v>0</v>
      </c>
      <c r="T2313" s="7">
        <v>0</v>
      </c>
      <c r="U2313" s="7">
        <v>5</v>
      </c>
      <c r="V2313" s="7">
        <v>0</v>
      </c>
      <c r="W2313" s="7">
        <v>1</v>
      </c>
      <c r="X2313" s="7">
        <v>4</v>
      </c>
      <c r="Y2313" s="7">
        <v>0</v>
      </c>
      <c r="Z2313" s="7">
        <v>0</v>
      </c>
      <c r="AA2313"/>
    </row>
    <row r="2314" spans="1:27" x14ac:dyDescent="0.25">
      <c r="A2314" s="24" t="str">
        <f t="shared" si="112"/>
        <v/>
      </c>
      <c r="B2314" s="24" t="str">
        <f t="shared" si="110"/>
        <v/>
      </c>
      <c r="C2314" s="24" t="str">
        <f t="shared" si="111"/>
        <v/>
      </c>
      <c r="D2314" s="24">
        <v>2026</v>
      </c>
      <c r="E2314" s="7" t="s">
        <v>2478</v>
      </c>
      <c r="F2314" s="7" t="s">
        <v>2469</v>
      </c>
      <c r="G2314" s="7" t="s">
        <v>24</v>
      </c>
      <c r="H2314" s="7" t="s">
        <v>44</v>
      </c>
      <c r="I2314" s="8">
        <v>0.247</v>
      </c>
      <c r="J2314" s="8">
        <v>0.33</v>
      </c>
      <c r="K2314" s="8">
        <v>0.309</v>
      </c>
      <c r="L2314" s="8">
        <v>0.64</v>
      </c>
      <c r="M2314" s="7">
        <v>35</v>
      </c>
      <c r="N2314" s="7">
        <v>111</v>
      </c>
      <c r="O2314" s="7">
        <v>97</v>
      </c>
      <c r="P2314" s="7">
        <v>18</v>
      </c>
      <c r="Q2314" s="7">
        <v>24</v>
      </c>
      <c r="R2314" s="7">
        <v>6</v>
      </c>
      <c r="S2314" s="7">
        <v>0</v>
      </c>
      <c r="T2314" s="7">
        <v>0</v>
      </c>
      <c r="U2314" s="7">
        <v>14</v>
      </c>
      <c r="V2314" s="7">
        <v>2</v>
      </c>
      <c r="W2314" s="7">
        <v>10</v>
      </c>
      <c r="X2314" s="7">
        <v>19</v>
      </c>
      <c r="Y2314" s="7">
        <v>1</v>
      </c>
      <c r="Z2314" s="7">
        <v>0</v>
      </c>
      <c r="AA2314"/>
    </row>
    <row r="2315" spans="1:27" x14ac:dyDescent="0.25">
      <c r="A2315" s="24" t="str">
        <f t="shared" si="112"/>
        <v/>
      </c>
      <c r="B2315" s="24" t="str">
        <f t="shared" si="110"/>
        <v/>
      </c>
      <c r="C2315" s="24" t="str">
        <f t="shared" si="111"/>
        <v/>
      </c>
      <c r="D2315" s="24">
        <v>2026</v>
      </c>
      <c r="E2315" s="7" t="s">
        <v>2482</v>
      </c>
      <c r="F2315" s="7" t="s">
        <v>2469</v>
      </c>
      <c r="G2315" s="7" t="s">
        <v>47</v>
      </c>
      <c r="H2315" s="7" t="s">
        <v>38</v>
      </c>
      <c r="I2315" s="8">
        <v>0.23100000000000001</v>
      </c>
      <c r="J2315" s="8">
        <v>0.28599999999999998</v>
      </c>
      <c r="K2315" s="8">
        <v>0.23100000000000001</v>
      </c>
      <c r="L2315" s="8">
        <v>0.51600000000000001</v>
      </c>
      <c r="M2315" s="7">
        <v>6</v>
      </c>
      <c r="N2315" s="7">
        <v>14</v>
      </c>
      <c r="O2315" s="7">
        <v>13</v>
      </c>
      <c r="P2315" s="7">
        <v>2</v>
      </c>
      <c r="Q2315" s="7">
        <v>3</v>
      </c>
      <c r="R2315" s="7">
        <v>0</v>
      </c>
      <c r="S2315" s="7">
        <v>0</v>
      </c>
      <c r="T2315" s="7">
        <v>0</v>
      </c>
      <c r="U2315" s="7">
        <v>4</v>
      </c>
      <c r="V2315" s="7">
        <v>1</v>
      </c>
      <c r="W2315" s="7">
        <v>0</v>
      </c>
      <c r="X2315" s="7">
        <v>3</v>
      </c>
      <c r="Y2315" s="7">
        <v>0</v>
      </c>
      <c r="Z2315" s="7">
        <v>0</v>
      </c>
      <c r="AA2315"/>
    </row>
    <row r="2316" spans="1:27" x14ac:dyDescent="0.25">
      <c r="A2316" s="24">
        <f t="shared" si="112"/>
        <v>1</v>
      </c>
      <c r="B2316" s="24" t="str">
        <f t="shared" si="110"/>
        <v/>
      </c>
      <c r="C2316" s="24" t="str">
        <f t="shared" si="111"/>
        <v/>
      </c>
      <c r="D2316" s="24">
        <v>2026</v>
      </c>
      <c r="E2316" s="7" t="s">
        <v>2480</v>
      </c>
      <c r="F2316" s="7" t="s">
        <v>2469</v>
      </c>
      <c r="G2316" s="7" t="s">
        <v>32</v>
      </c>
      <c r="H2316" s="7" t="s">
        <v>30</v>
      </c>
      <c r="I2316" s="8">
        <v>0.224</v>
      </c>
      <c r="J2316" s="8">
        <v>0.377</v>
      </c>
      <c r="K2316" s="8">
        <v>0.30199999999999999</v>
      </c>
      <c r="L2316" s="8">
        <v>0.67800000000000005</v>
      </c>
      <c r="M2316" s="7">
        <v>36</v>
      </c>
      <c r="N2316" s="7">
        <v>151</v>
      </c>
      <c r="O2316" s="7">
        <v>116</v>
      </c>
      <c r="P2316" s="7">
        <v>16</v>
      </c>
      <c r="Q2316" s="7">
        <v>26</v>
      </c>
      <c r="R2316" s="7">
        <v>4</v>
      </c>
      <c r="S2316" s="7">
        <v>1</v>
      </c>
      <c r="T2316" s="7">
        <v>1</v>
      </c>
      <c r="U2316" s="7">
        <v>13</v>
      </c>
      <c r="V2316" s="7">
        <v>10</v>
      </c>
      <c r="W2316" s="7">
        <v>19</v>
      </c>
      <c r="X2316" s="7">
        <v>35</v>
      </c>
      <c r="Y2316" s="7">
        <v>8</v>
      </c>
      <c r="Z2316" s="7">
        <v>3</v>
      </c>
      <c r="AA2316"/>
    </row>
    <row r="2317" spans="1:27" x14ac:dyDescent="0.25">
      <c r="A2317" s="24" t="str">
        <f t="shared" si="112"/>
        <v/>
      </c>
      <c r="B2317" s="24" t="str">
        <f t="shared" si="110"/>
        <v/>
      </c>
      <c r="C2317" s="24">
        <f t="shared" si="111"/>
        <v>1</v>
      </c>
      <c r="D2317" s="24">
        <v>2026</v>
      </c>
      <c r="E2317" s="7" t="s">
        <v>2481</v>
      </c>
      <c r="F2317" s="7" t="s">
        <v>2469</v>
      </c>
      <c r="G2317" s="7" t="s">
        <v>47</v>
      </c>
      <c r="H2317" s="7" t="s">
        <v>30</v>
      </c>
      <c r="I2317" s="8">
        <v>0.2</v>
      </c>
      <c r="J2317" s="8">
        <v>0.36799999999999999</v>
      </c>
      <c r="K2317" s="8">
        <v>0.2</v>
      </c>
      <c r="L2317" s="8">
        <v>0.56799999999999995</v>
      </c>
      <c r="M2317" s="7">
        <v>8</v>
      </c>
      <c r="N2317" s="7">
        <v>19</v>
      </c>
      <c r="O2317" s="7">
        <v>15</v>
      </c>
      <c r="P2317" s="7">
        <v>8</v>
      </c>
      <c r="Q2317" s="7">
        <v>3</v>
      </c>
      <c r="R2317" s="7">
        <v>0</v>
      </c>
      <c r="S2317" s="7">
        <v>0</v>
      </c>
      <c r="T2317" s="7">
        <v>0</v>
      </c>
      <c r="U2317" s="7">
        <v>0</v>
      </c>
      <c r="V2317" s="7">
        <v>3</v>
      </c>
      <c r="W2317" s="7">
        <v>1</v>
      </c>
      <c r="X2317" s="7">
        <v>5</v>
      </c>
      <c r="Y2317" s="7">
        <v>0</v>
      </c>
      <c r="Z2317" s="7">
        <v>0</v>
      </c>
      <c r="AA2317"/>
    </row>
    <row r="2318" spans="1:27" x14ac:dyDescent="0.25">
      <c r="A2318" s="24" t="str">
        <f t="shared" si="112"/>
        <v/>
      </c>
      <c r="B2318" s="24" t="str">
        <f t="shared" si="110"/>
        <v/>
      </c>
      <c r="C2318" s="24">
        <f t="shared" si="111"/>
        <v>1</v>
      </c>
      <c r="D2318" s="24">
        <v>2026</v>
      </c>
      <c r="E2318" s="7" t="s">
        <v>2483</v>
      </c>
      <c r="F2318" s="7" t="s">
        <v>2469</v>
      </c>
      <c r="G2318" s="7" t="s">
        <v>24</v>
      </c>
      <c r="H2318" s="7" t="s">
        <v>64</v>
      </c>
      <c r="I2318" s="8">
        <v>0</v>
      </c>
      <c r="J2318" s="8">
        <v>0</v>
      </c>
      <c r="K2318" s="8">
        <v>0</v>
      </c>
      <c r="L2318" s="8">
        <v>0</v>
      </c>
      <c r="M2318" s="7">
        <v>1</v>
      </c>
      <c r="N2318" s="7">
        <v>1</v>
      </c>
      <c r="O2318" s="7">
        <v>1</v>
      </c>
      <c r="P2318" s="7">
        <v>0</v>
      </c>
      <c r="Q2318" s="7">
        <v>0</v>
      </c>
      <c r="R2318" s="7">
        <v>0</v>
      </c>
      <c r="S2318" s="7">
        <v>0</v>
      </c>
      <c r="T2318" s="7">
        <v>0</v>
      </c>
      <c r="U2318" s="7">
        <v>0</v>
      </c>
      <c r="V2318" s="7">
        <v>0</v>
      </c>
      <c r="W2318" s="7">
        <v>0</v>
      </c>
      <c r="X2318" s="7">
        <v>0</v>
      </c>
      <c r="Y2318" s="7">
        <v>0</v>
      </c>
      <c r="Z2318" s="7">
        <v>0</v>
      </c>
      <c r="AA2318"/>
    </row>
    <row r="2319" spans="1:27" x14ac:dyDescent="0.25">
      <c r="A2319" s="24" t="str">
        <f t="shared" si="112"/>
        <v/>
      </c>
      <c r="B2319" s="24" t="str">
        <f t="shared" si="110"/>
        <v/>
      </c>
      <c r="C2319" s="24" t="str">
        <f t="shared" si="111"/>
        <v/>
      </c>
      <c r="D2319" s="24">
        <v>2026</v>
      </c>
      <c r="E2319" s="7" t="s">
        <v>2484</v>
      </c>
      <c r="F2319" s="7" t="s">
        <v>2469</v>
      </c>
      <c r="G2319" s="7" t="s">
        <v>47</v>
      </c>
      <c r="H2319" s="7" t="s">
        <v>42</v>
      </c>
      <c r="I2319" s="8">
        <v>0</v>
      </c>
      <c r="J2319" s="8">
        <v>0</v>
      </c>
      <c r="K2319" s="8">
        <v>0</v>
      </c>
      <c r="L2319" s="8">
        <v>0</v>
      </c>
      <c r="M2319" s="7">
        <v>2</v>
      </c>
      <c r="N2319" s="7">
        <v>3</v>
      </c>
      <c r="O2319" s="7">
        <v>3</v>
      </c>
      <c r="P2319" s="7">
        <v>0</v>
      </c>
      <c r="Q2319" s="7">
        <v>0</v>
      </c>
      <c r="R2319" s="7">
        <v>0</v>
      </c>
      <c r="S2319" s="7">
        <v>0</v>
      </c>
      <c r="T2319" s="7">
        <v>0</v>
      </c>
      <c r="U2319" s="7">
        <v>0</v>
      </c>
      <c r="V2319" s="7">
        <v>0</v>
      </c>
      <c r="W2319" s="7">
        <v>0</v>
      </c>
      <c r="X2319" s="7">
        <v>1</v>
      </c>
      <c r="Y2319" s="7">
        <v>0</v>
      </c>
      <c r="Z2319" s="7">
        <v>0</v>
      </c>
      <c r="AA2319"/>
    </row>
    <row r="2320" spans="1:27" x14ac:dyDescent="0.25">
      <c r="A2320" s="24" t="str">
        <f t="shared" si="112"/>
        <v/>
      </c>
      <c r="B2320" s="24" t="str">
        <f t="shared" si="110"/>
        <v/>
      </c>
      <c r="C2320" s="24" t="str">
        <f t="shared" si="111"/>
        <v/>
      </c>
      <c r="D2320" s="24">
        <v>2026</v>
      </c>
      <c r="E2320" s="7" t="s">
        <v>2485</v>
      </c>
      <c r="F2320" s="7" t="s">
        <v>2486</v>
      </c>
      <c r="G2320" s="7" t="s">
        <v>24</v>
      </c>
      <c r="H2320" s="7" t="s">
        <v>27</v>
      </c>
      <c r="I2320" s="8">
        <v>0.36199999999999999</v>
      </c>
      <c r="J2320" s="8">
        <v>0.439</v>
      </c>
      <c r="K2320" s="8">
        <v>0.41399999999999998</v>
      </c>
      <c r="L2320" s="8">
        <v>0.85299999999999998</v>
      </c>
      <c r="M2320" s="7">
        <v>45</v>
      </c>
      <c r="N2320" s="7">
        <v>207</v>
      </c>
      <c r="O2320" s="7">
        <v>174</v>
      </c>
      <c r="P2320" s="7">
        <v>40</v>
      </c>
      <c r="Q2320" s="7">
        <v>63</v>
      </c>
      <c r="R2320" s="7">
        <v>7</v>
      </c>
      <c r="S2320" s="7">
        <v>1</v>
      </c>
      <c r="T2320" s="7">
        <v>0</v>
      </c>
      <c r="U2320" s="7">
        <v>24</v>
      </c>
      <c r="V2320" s="7">
        <v>11</v>
      </c>
      <c r="W2320" s="7">
        <v>16</v>
      </c>
      <c r="X2320" s="7">
        <v>23</v>
      </c>
      <c r="Y2320" s="7">
        <v>27</v>
      </c>
      <c r="Z2320" s="7">
        <v>7</v>
      </c>
      <c r="AA2320"/>
    </row>
    <row r="2321" spans="1:27" x14ac:dyDescent="0.25">
      <c r="A2321" s="24" t="str">
        <f t="shared" si="112"/>
        <v/>
      </c>
      <c r="B2321" s="24" t="str">
        <f t="shared" si="110"/>
        <v/>
      </c>
      <c r="C2321" s="24" t="str">
        <f t="shared" si="111"/>
        <v/>
      </c>
      <c r="D2321" s="24">
        <v>2026</v>
      </c>
      <c r="E2321" s="7" t="s">
        <v>2487</v>
      </c>
      <c r="F2321" s="7" t="s">
        <v>2486</v>
      </c>
      <c r="G2321" s="7" t="s">
        <v>47</v>
      </c>
      <c r="H2321" s="7" t="s">
        <v>30</v>
      </c>
      <c r="I2321" s="8">
        <v>0.32900000000000001</v>
      </c>
      <c r="J2321" s="8">
        <v>0.43099999999999999</v>
      </c>
      <c r="K2321" s="8">
        <v>0.49299999999999999</v>
      </c>
      <c r="L2321" s="8">
        <v>0.92400000000000004</v>
      </c>
      <c r="M2321" s="7">
        <v>43</v>
      </c>
      <c r="N2321" s="7">
        <v>182</v>
      </c>
      <c r="O2321" s="7">
        <v>152</v>
      </c>
      <c r="P2321" s="7">
        <v>39</v>
      </c>
      <c r="Q2321" s="7">
        <v>50</v>
      </c>
      <c r="R2321" s="7">
        <v>9</v>
      </c>
      <c r="S2321" s="7">
        <v>2</v>
      </c>
      <c r="T2321" s="7">
        <v>4</v>
      </c>
      <c r="U2321" s="7">
        <v>27</v>
      </c>
      <c r="V2321" s="7">
        <v>3</v>
      </c>
      <c r="W2321" s="7">
        <v>25</v>
      </c>
      <c r="X2321" s="7">
        <v>27</v>
      </c>
      <c r="Y2321" s="7">
        <v>13</v>
      </c>
      <c r="Z2321" s="7">
        <v>6</v>
      </c>
      <c r="AA2321"/>
    </row>
    <row r="2322" spans="1:27" x14ac:dyDescent="0.25">
      <c r="A2322" s="24" t="str">
        <f t="shared" si="112"/>
        <v/>
      </c>
      <c r="B2322" s="24" t="str">
        <f t="shared" si="110"/>
        <v/>
      </c>
      <c r="C2322" s="24" t="str">
        <f t="shared" si="111"/>
        <v/>
      </c>
      <c r="D2322" s="24">
        <v>2026</v>
      </c>
      <c r="E2322" s="7" t="s">
        <v>2489</v>
      </c>
      <c r="F2322" s="7" t="s">
        <v>2486</v>
      </c>
      <c r="G2322" s="7" t="s">
        <v>37</v>
      </c>
      <c r="H2322" s="7" t="s">
        <v>25</v>
      </c>
      <c r="I2322" s="8">
        <v>0.313</v>
      </c>
      <c r="J2322" s="8">
        <v>0.38300000000000001</v>
      </c>
      <c r="K2322" s="8">
        <v>0.46100000000000002</v>
      </c>
      <c r="L2322" s="8">
        <v>0.84299999999999997</v>
      </c>
      <c r="M2322" s="7">
        <v>43</v>
      </c>
      <c r="N2322" s="7">
        <v>151</v>
      </c>
      <c r="O2322" s="7">
        <v>128</v>
      </c>
      <c r="P2322" s="7">
        <v>24</v>
      </c>
      <c r="Q2322" s="7">
        <v>40</v>
      </c>
      <c r="R2322" s="7">
        <v>10</v>
      </c>
      <c r="S2322" s="7">
        <v>0</v>
      </c>
      <c r="T2322" s="7">
        <v>3</v>
      </c>
      <c r="U2322" s="7">
        <v>34</v>
      </c>
      <c r="V2322" s="7">
        <v>5</v>
      </c>
      <c r="W2322" s="7">
        <v>12</v>
      </c>
      <c r="X2322" s="7">
        <v>17</v>
      </c>
      <c r="Y2322" s="7">
        <v>5</v>
      </c>
      <c r="Z2322" s="7">
        <v>0</v>
      </c>
      <c r="AA2322"/>
    </row>
    <row r="2323" spans="1:27" x14ac:dyDescent="0.25">
      <c r="A2323" s="24">
        <f t="shared" si="112"/>
        <v>1</v>
      </c>
      <c r="B2323" s="24" t="str">
        <f t="shared" si="110"/>
        <v/>
      </c>
      <c r="C2323" s="24" t="str">
        <f t="shared" si="111"/>
        <v/>
      </c>
      <c r="D2323" s="24">
        <v>2026</v>
      </c>
      <c r="E2323" s="7" t="s">
        <v>2490</v>
      </c>
      <c r="F2323" s="7" t="s">
        <v>2486</v>
      </c>
      <c r="G2323" s="7" t="s">
        <v>29</v>
      </c>
      <c r="H2323" s="7" t="s">
        <v>35</v>
      </c>
      <c r="I2323" s="8">
        <v>0.28799999999999998</v>
      </c>
      <c r="J2323" s="8">
        <v>0.38400000000000001</v>
      </c>
      <c r="K2323" s="8">
        <v>0.55100000000000005</v>
      </c>
      <c r="L2323" s="8">
        <v>0.93500000000000005</v>
      </c>
      <c r="M2323" s="7">
        <v>48</v>
      </c>
      <c r="N2323" s="7">
        <v>185</v>
      </c>
      <c r="O2323" s="7">
        <v>156</v>
      </c>
      <c r="P2323" s="7">
        <v>34</v>
      </c>
      <c r="Q2323" s="7">
        <v>45</v>
      </c>
      <c r="R2323" s="7">
        <v>11</v>
      </c>
      <c r="S2323" s="7">
        <v>0</v>
      </c>
      <c r="T2323" s="7">
        <v>10</v>
      </c>
      <c r="U2323" s="7">
        <v>37</v>
      </c>
      <c r="V2323" s="7">
        <v>3</v>
      </c>
      <c r="W2323" s="7">
        <v>23</v>
      </c>
      <c r="X2323" s="7">
        <v>51</v>
      </c>
      <c r="Y2323" s="7">
        <v>5</v>
      </c>
      <c r="Z2323" s="7">
        <v>1</v>
      </c>
      <c r="AA2323"/>
    </row>
    <row r="2324" spans="1:27" x14ac:dyDescent="0.25">
      <c r="A2324" s="24" t="str">
        <f t="shared" si="112"/>
        <v/>
      </c>
      <c r="B2324" s="24" t="str">
        <f t="shared" si="110"/>
        <v/>
      </c>
      <c r="C2324" s="24" t="str">
        <f t="shared" si="111"/>
        <v/>
      </c>
      <c r="D2324" s="24">
        <v>2026</v>
      </c>
      <c r="E2324" s="7" t="s">
        <v>2488</v>
      </c>
      <c r="F2324" s="7" t="s">
        <v>2486</v>
      </c>
      <c r="G2324" s="7" t="s">
        <v>37</v>
      </c>
      <c r="H2324" s="7" t="s">
        <v>44</v>
      </c>
      <c r="I2324" s="8">
        <v>0.28499999999999998</v>
      </c>
      <c r="J2324" s="8">
        <v>0.38200000000000001</v>
      </c>
      <c r="K2324" s="8">
        <v>0.46800000000000003</v>
      </c>
      <c r="L2324" s="8">
        <v>0.85</v>
      </c>
      <c r="M2324" s="7">
        <v>50</v>
      </c>
      <c r="N2324" s="7">
        <v>220</v>
      </c>
      <c r="O2324" s="7">
        <v>186</v>
      </c>
      <c r="P2324" s="7">
        <v>37</v>
      </c>
      <c r="Q2324" s="7">
        <v>53</v>
      </c>
      <c r="R2324" s="7">
        <v>11</v>
      </c>
      <c r="S2324" s="7">
        <v>4</v>
      </c>
      <c r="T2324" s="7">
        <v>5</v>
      </c>
      <c r="U2324" s="7">
        <v>28</v>
      </c>
      <c r="V2324" s="7">
        <v>7</v>
      </c>
      <c r="W2324" s="7">
        <v>24</v>
      </c>
      <c r="X2324" s="7">
        <v>30</v>
      </c>
      <c r="Y2324" s="7">
        <v>11</v>
      </c>
      <c r="Z2324" s="7">
        <v>2</v>
      </c>
      <c r="AA2324"/>
    </row>
    <row r="2325" spans="1:27" x14ac:dyDescent="0.25">
      <c r="A2325" s="24" t="str">
        <f t="shared" si="112"/>
        <v/>
      </c>
      <c r="B2325" s="24" t="str">
        <f t="shared" si="110"/>
        <v/>
      </c>
      <c r="C2325" s="24" t="str">
        <f t="shared" si="111"/>
        <v/>
      </c>
      <c r="D2325" s="24">
        <v>2026</v>
      </c>
      <c r="E2325" s="7" t="s">
        <v>2491</v>
      </c>
      <c r="F2325" s="7" t="s">
        <v>2486</v>
      </c>
      <c r="G2325" s="7" t="s">
        <v>24</v>
      </c>
      <c r="H2325" s="7" t="s">
        <v>42</v>
      </c>
      <c r="I2325" s="8">
        <v>0.255</v>
      </c>
      <c r="J2325" s="8">
        <v>0.374</v>
      </c>
      <c r="K2325" s="8">
        <v>0.30299999999999999</v>
      </c>
      <c r="L2325" s="8">
        <v>0.67700000000000005</v>
      </c>
      <c r="M2325" s="7">
        <v>48</v>
      </c>
      <c r="N2325" s="7">
        <v>184</v>
      </c>
      <c r="O2325" s="7">
        <v>145</v>
      </c>
      <c r="P2325" s="7">
        <v>21</v>
      </c>
      <c r="Q2325" s="7">
        <v>37</v>
      </c>
      <c r="R2325" s="7">
        <v>4</v>
      </c>
      <c r="S2325" s="7">
        <v>0</v>
      </c>
      <c r="T2325" s="7">
        <v>1</v>
      </c>
      <c r="U2325" s="7">
        <v>22</v>
      </c>
      <c r="V2325" s="7">
        <v>7</v>
      </c>
      <c r="W2325" s="7">
        <v>21</v>
      </c>
      <c r="X2325" s="7">
        <v>23</v>
      </c>
      <c r="Y2325" s="7">
        <v>10</v>
      </c>
      <c r="Z2325" s="7">
        <v>4</v>
      </c>
      <c r="AA2325"/>
    </row>
    <row r="2326" spans="1:27" x14ac:dyDescent="0.25">
      <c r="A2326" s="24" t="str">
        <f t="shared" si="112"/>
        <v/>
      </c>
      <c r="B2326" s="24" t="str">
        <f t="shared" si="110"/>
        <v/>
      </c>
      <c r="C2326" s="24" t="str">
        <f t="shared" si="111"/>
        <v/>
      </c>
      <c r="D2326" s="24">
        <v>2026</v>
      </c>
      <c r="E2326" s="7" t="s">
        <v>2492</v>
      </c>
      <c r="F2326" s="7" t="s">
        <v>2486</v>
      </c>
      <c r="G2326" s="7" t="s">
        <v>24</v>
      </c>
      <c r="H2326" s="7" t="s">
        <v>40</v>
      </c>
      <c r="I2326" s="8">
        <v>0.23799999999999999</v>
      </c>
      <c r="J2326" s="8">
        <v>0.36399999999999999</v>
      </c>
      <c r="K2326" s="8">
        <v>0.317</v>
      </c>
      <c r="L2326" s="8">
        <v>0.68100000000000005</v>
      </c>
      <c r="M2326" s="7">
        <v>41</v>
      </c>
      <c r="N2326" s="7">
        <v>156</v>
      </c>
      <c r="O2326" s="7">
        <v>126</v>
      </c>
      <c r="P2326" s="7">
        <v>24</v>
      </c>
      <c r="Q2326" s="7">
        <v>30</v>
      </c>
      <c r="R2326" s="7">
        <v>4</v>
      </c>
      <c r="S2326" s="7">
        <v>0</v>
      </c>
      <c r="T2326" s="7">
        <v>2</v>
      </c>
      <c r="U2326" s="7">
        <v>17</v>
      </c>
      <c r="V2326" s="7">
        <v>1</v>
      </c>
      <c r="W2326" s="7">
        <v>25</v>
      </c>
      <c r="X2326" s="7">
        <v>15</v>
      </c>
      <c r="Y2326" s="7">
        <v>11</v>
      </c>
      <c r="Z2326" s="7">
        <v>1</v>
      </c>
      <c r="AA2326"/>
    </row>
    <row r="2327" spans="1:27" x14ac:dyDescent="0.25">
      <c r="A2327" s="24" t="str">
        <f t="shared" si="112"/>
        <v/>
      </c>
      <c r="B2327" s="24" t="str">
        <f t="shared" si="110"/>
        <v/>
      </c>
      <c r="C2327" s="24">
        <f t="shared" si="111"/>
        <v>1</v>
      </c>
      <c r="D2327" s="24">
        <v>2026</v>
      </c>
      <c r="E2327" s="7" t="s">
        <v>2493</v>
      </c>
      <c r="F2327" s="7" t="s">
        <v>2486</v>
      </c>
      <c r="G2327" s="7" t="s">
        <v>37</v>
      </c>
      <c r="H2327" s="7" t="s">
        <v>38</v>
      </c>
      <c r="I2327" s="8">
        <v>0.23499999999999999</v>
      </c>
      <c r="J2327" s="8">
        <v>0.378</v>
      </c>
      <c r="K2327" s="8">
        <v>0.371</v>
      </c>
      <c r="L2327" s="8">
        <v>0.749</v>
      </c>
      <c r="M2327" s="7">
        <v>44</v>
      </c>
      <c r="N2327" s="7">
        <v>165</v>
      </c>
      <c r="O2327" s="7">
        <v>132</v>
      </c>
      <c r="P2327" s="7">
        <v>19</v>
      </c>
      <c r="Q2327" s="7">
        <v>31</v>
      </c>
      <c r="R2327" s="7">
        <v>7</v>
      </c>
      <c r="S2327" s="7">
        <v>1</v>
      </c>
      <c r="T2327" s="7">
        <v>3</v>
      </c>
      <c r="U2327" s="7">
        <v>23</v>
      </c>
      <c r="V2327" s="7">
        <v>7</v>
      </c>
      <c r="W2327" s="7">
        <v>24</v>
      </c>
      <c r="X2327" s="7">
        <v>37</v>
      </c>
      <c r="Y2327" s="7">
        <v>16</v>
      </c>
      <c r="Z2327" s="7">
        <v>2</v>
      </c>
      <c r="AA2327"/>
    </row>
    <row r="2328" spans="1:27" x14ac:dyDescent="0.25">
      <c r="A2328" s="24" t="str">
        <f t="shared" si="112"/>
        <v/>
      </c>
      <c r="B2328" s="24" t="str">
        <f t="shared" si="110"/>
        <v/>
      </c>
      <c r="C2328" s="24" t="str">
        <f t="shared" si="111"/>
        <v/>
      </c>
      <c r="D2328" s="24">
        <v>2026</v>
      </c>
      <c r="E2328" s="7" t="s">
        <v>2494</v>
      </c>
      <c r="F2328" s="7" t="s">
        <v>2486</v>
      </c>
      <c r="G2328" s="7" t="s">
        <v>37</v>
      </c>
      <c r="H2328" s="7" t="s">
        <v>64</v>
      </c>
      <c r="I2328" s="8">
        <v>0.4</v>
      </c>
      <c r="J2328" s="8">
        <v>0.4</v>
      </c>
      <c r="K2328" s="8">
        <v>1</v>
      </c>
      <c r="L2328" s="8">
        <v>1.4</v>
      </c>
      <c r="M2328" s="7">
        <v>1</v>
      </c>
      <c r="N2328" s="7">
        <v>5</v>
      </c>
      <c r="O2328" s="7">
        <v>5</v>
      </c>
      <c r="P2328" s="7">
        <v>1</v>
      </c>
      <c r="Q2328" s="7">
        <v>2</v>
      </c>
      <c r="R2328" s="7">
        <v>0</v>
      </c>
      <c r="S2328" s="7">
        <v>0</v>
      </c>
      <c r="T2328" s="7">
        <v>1</v>
      </c>
      <c r="U2328" s="7">
        <v>0</v>
      </c>
      <c r="V2328" s="7">
        <v>0</v>
      </c>
      <c r="W2328" s="7">
        <v>0</v>
      </c>
      <c r="X2328" s="7">
        <v>0</v>
      </c>
      <c r="Y2328" s="7">
        <v>0</v>
      </c>
      <c r="Z2328" s="7">
        <v>0</v>
      </c>
      <c r="AA2328"/>
    </row>
    <row r="2329" spans="1:27" x14ac:dyDescent="0.25">
      <c r="A2329" s="24" t="str">
        <f t="shared" si="112"/>
        <v/>
      </c>
      <c r="B2329" s="24" t="str">
        <f t="shared" si="110"/>
        <v/>
      </c>
      <c r="C2329" s="24" t="str">
        <f t="shared" si="111"/>
        <v/>
      </c>
      <c r="D2329" s="24">
        <v>2026</v>
      </c>
      <c r="E2329" s="7" t="s">
        <v>2495</v>
      </c>
      <c r="F2329" s="7" t="s">
        <v>2486</v>
      </c>
      <c r="G2329" s="7" t="s">
        <v>24</v>
      </c>
      <c r="H2329" s="7" t="s">
        <v>33</v>
      </c>
      <c r="I2329" s="8">
        <v>0.30499999999999999</v>
      </c>
      <c r="J2329" s="8">
        <v>0.39400000000000002</v>
      </c>
      <c r="K2329" s="8">
        <v>0.42699999999999999</v>
      </c>
      <c r="L2329" s="8">
        <v>0.82</v>
      </c>
      <c r="M2329" s="7">
        <v>30</v>
      </c>
      <c r="N2329" s="7">
        <v>96</v>
      </c>
      <c r="O2329" s="7">
        <v>82</v>
      </c>
      <c r="P2329" s="7">
        <v>18</v>
      </c>
      <c r="Q2329" s="7">
        <v>25</v>
      </c>
      <c r="R2329" s="7">
        <v>4</v>
      </c>
      <c r="S2329" s="7">
        <v>0</v>
      </c>
      <c r="T2329" s="7">
        <v>2</v>
      </c>
      <c r="U2329" s="7">
        <v>16</v>
      </c>
      <c r="V2329" s="7">
        <v>3</v>
      </c>
      <c r="W2329" s="7">
        <v>9</v>
      </c>
      <c r="X2329" s="7">
        <v>12</v>
      </c>
      <c r="Y2329" s="7">
        <v>2</v>
      </c>
      <c r="Z2329" s="7">
        <v>3</v>
      </c>
      <c r="AA2329"/>
    </row>
    <row r="2330" spans="1:27" x14ac:dyDescent="0.25">
      <c r="A2330" s="24" t="str">
        <f t="shared" si="112"/>
        <v/>
      </c>
      <c r="B2330" s="24" t="str">
        <f t="shared" si="110"/>
        <v/>
      </c>
      <c r="C2330" s="24">
        <f t="shared" si="111"/>
        <v>1</v>
      </c>
      <c r="D2330" s="24">
        <v>2026</v>
      </c>
      <c r="E2330" s="7" t="s">
        <v>2496</v>
      </c>
      <c r="F2330" s="7" t="s">
        <v>2486</v>
      </c>
      <c r="G2330" s="7" t="s">
        <v>24</v>
      </c>
      <c r="H2330" s="7" t="s">
        <v>38</v>
      </c>
      <c r="I2330" s="8">
        <v>0.3</v>
      </c>
      <c r="J2330" s="8">
        <v>0.36399999999999999</v>
      </c>
      <c r="K2330" s="8">
        <v>0.35</v>
      </c>
      <c r="L2330" s="8">
        <v>0.71399999999999997</v>
      </c>
      <c r="M2330" s="7">
        <v>13</v>
      </c>
      <c r="N2330" s="7">
        <v>22</v>
      </c>
      <c r="O2330" s="7">
        <v>20</v>
      </c>
      <c r="P2330" s="7">
        <v>3</v>
      </c>
      <c r="Q2330" s="7">
        <v>6</v>
      </c>
      <c r="R2330" s="7">
        <v>1</v>
      </c>
      <c r="S2330" s="7">
        <v>0</v>
      </c>
      <c r="T2330" s="7">
        <v>0</v>
      </c>
      <c r="U2330" s="7">
        <v>3</v>
      </c>
      <c r="V2330" s="7">
        <v>1</v>
      </c>
      <c r="W2330" s="7">
        <v>1</v>
      </c>
      <c r="X2330" s="7">
        <v>6</v>
      </c>
      <c r="Y2330" s="7">
        <v>1</v>
      </c>
      <c r="Z2330" s="7">
        <v>0</v>
      </c>
      <c r="AA2330"/>
    </row>
    <row r="2331" spans="1:27" x14ac:dyDescent="0.25">
      <c r="A2331" s="24" t="str">
        <f t="shared" si="112"/>
        <v/>
      </c>
      <c r="B2331" s="24" t="str">
        <f t="shared" si="110"/>
        <v/>
      </c>
      <c r="C2331" s="24" t="str">
        <f t="shared" si="111"/>
        <v/>
      </c>
      <c r="D2331" s="24">
        <v>2026</v>
      </c>
      <c r="E2331" s="7" t="s">
        <v>2497</v>
      </c>
      <c r="F2331" s="7" t="s">
        <v>2486</v>
      </c>
      <c r="G2331" s="7" t="s">
        <v>37</v>
      </c>
      <c r="H2331" s="7" t="s">
        <v>25</v>
      </c>
      <c r="I2331" s="8">
        <v>0.19600000000000001</v>
      </c>
      <c r="J2331" s="8">
        <v>0.28799999999999998</v>
      </c>
      <c r="K2331" s="8">
        <v>0.216</v>
      </c>
      <c r="L2331" s="8">
        <v>0.504</v>
      </c>
      <c r="M2331" s="7">
        <v>22</v>
      </c>
      <c r="N2331" s="7">
        <v>60</v>
      </c>
      <c r="O2331" s="7">
        <v>51</v>
      </c>
      <c r="P2331" s="7">
        <v>5</v>
      </c>
      <c r="Q2331" s="7">
        <v>10</v>
      </c>
      <c r="R2331" s="7">
        <v>1</v>
      </c>
      <c r="S2331" s="7">
        <v>0</v>
      </c>
      <c r="T2331" s="7">
        <v>0</v>
      </c>
      <c r="U2331" s="7">
        <v>7</v>
      </c>
      <c r="V2331" s="7">
        <v>1</v>
      </c>
      <c r="W2331" s="7">
        <v>6</v>
      </c>
      <c r="X2331" s="7">
        <v>13</v>
      </c>
      <c r="Y2331" s="7">
        <v>0</v>
      </c>
      <c r="Z2331" s="7">
        <v>0</v>
      </c>
      <c r="AA2331"/>
    </row>
    <row r="2332" spans="1:27" x14ac:dyDescent="0.25">
      <c r="A2332" s="24" t="str">
        <f t="shared" si="112"/>
        <v/>
      </c>
      <c r="B2332" s="24" t="str">
        <f t="shared" si="110"/>
        <v/>
      </c>
      <c r="C2332" s="24">
        <f t="shared" si="111"/>
        <v>1</v>
      </c>
      <c r="D2332" s="24">
        <v>2026</v>
      </c>
      <c r="E2332" s="7" t="s">
        <v>2498</v>
      </c>
      <c r="F2332" s="7" t="s">
        <v>2486</v>
      </c>
      <c r="G2332" s="7" t="s">
        <v>24</v>
      </c>
      <c r="H2332" s="7" t="s">
        <v>35</v>
      </c>
      <c r="I2332" s="8">
        <v>0.17699999999999999</v>
      </c>
      <c r="J2332" s="8">
        <v>0.29199999999999998</v>
      </c>
      <c r="K2332" s="8">
        <v>0.19400000000000001</v>
      </c>
      <c r="L2332" s="8">
        <v>0.48499999999999999</v>
      </c>
      <c r="M2332" s="7">
        <v>26</v>
      </c>
      <c r="N2332" s="7">
        <v>73</v>
      </c>
      <c r="O2332" s="7">
        <v>62</v>
      </c>
      <c r="P2332" s="7">
        <v>7</v>
      </c>
      <c r="Q2332" s="7">
        <v>11</v>
      </c>
      <c r="R2332" s="7">
        <v>1</v>
      </c>
      <c r="S2332" s="7">
        <v>0</v>
      </c>
      <c r="T2332" s="7">
        <v>0</v>
      </c>
      <c r="U2332" s="7">
        <v>10</v>
      </c>
      <c r="V2332" s="7">
        <v>4</v>
      </c>
      <c r="W2332" s="7">
        <v>6</v>
      </c>
      <c r="X2332" s="7">
        <v>20</v>
      </c>
      <c r="Y2332" s="7">
        <v>2</v>
      </c>
      <c r="Z2332" s="7">
        <v>0</v>
      </c>
      <c r="AA2332"/>
    </row>
    <row r="2333" spans="1:27" x14ac:dyDescent="0.25">
      <c r="A2333" s="24" t="str">
        <f t="shared" si="112"/>
        <v/>
      </c>
      <c r="B2333" s="24" t="str">
        <f t="shared" si="110"/>
        <v/>
      </c>
      <c r="C2333" s="24">
        <f t="shared" si="111"/>
        <v>1</v>
      </c>
      <c r="D2333" s="24">
        <v>2026</v>
      </c>
      <c r="E2333" s="7" t="s">
        <v>2500</v>
      </c>
      <c r="F2333" s="7" t="s">
        <v>2486</v>
      </c>
      <c r="G2333" s="7" t="s">
        <v>24</v>
      </c>
      <c r="H2333" s="7" t="s">
        <v>33</v>
      </c>
      <c r="I2333" s="8">
        <v>0.16700000000000001</v>
      </c>
      <c r="J2333" s="8">
        <v>0.16700000000000001</v>
      </c>
      <c r="K2333" s="8">
        <v>0.222</v>
      </c>
      <c r="L2333" s="8">
        <v>0.38900000000000001</v>
      </c>
      <c r="M2333" s="7">
        <v>11</v>
      </c>
      <c r="N2333" s="7">
        <v>18</v>
      </c>
      <c r="O2333" s="7">
        <v>18</v>
      </c>
      <c r="P2333" s="7">
        <v>0</v>
      </c>
      <c r="Q2333" s="7">
        <v>3</v>
      </c>
      <c r="R2333" s="7">
        <v>1</v>
      </c>
      <c r="S2333" s="7">
        <v>0</v>
      </c>
      <c r="T2333" s="7">
        <v>0</v>
      </c>
      <c r="U2333" s="7">
        <v>2</v>
      </c>
      <c r="V2333" s="7">
        <v>0</v>
      </c>
      <c r="W2333" s="7">
        <v>0</v>
      </c>
      <c r="X2333" s="7">
        <v>12</v>
      </c>
      <c r="Y2333" s="7">
        <v>0</v>
      </c>
      <c r="Z2333" s="7">
        <v>0</v>
      </c>
      <c r="AA2333"/>
    </row>
    <row r="2334" spans="1:27" x14ac:dyDescent="0.25">
      <c r="A2334" s="24">
        <f t="shared" si="112"/>
        <v>1</v>
      </c>
      <c r="B2334" s="24" t="str">
        <f t="shared" si="110"/>
        <v/>
      </c>
      <c r="C2334" s="24" t="str">
        <f t="shared" si="111"/>
        <v/>
      </c>
      <c r="D2334" s="24">
        <v>2026</v>
      </c>
      <c r="E2334" s="7" t="s">
        <v>2501</v>
      </c>
      <c r="F2334" s="7" t="s">
        <v>2486</v>
      </c>
      <c r="G2334" s="7" t="s">
        <v>29</v>
      </c>
      <c r="H2334" s="7" t="s">
        <v>42</v>
      </c>
      <c r="I2334" s="8">
        <v>0.16500000000000001</v>
      </c>
      <c r="J2334" s="8">
        <v>0.33600000000000002</v>
      </c>
      <c r="K2334" s="8">
        <v>0.223</v>
      </c>
      <c r="L2334" s="8">
        <v>0.55900000000000005</v>
      </c>
      <c r="M2334" s="7">
        <v>36</v>
      </c>
      <c r="N2334" s="7">
        <v>133</v>
      </c>
      <c r="O2334" s="7">
        <v>103</v>
      </c>
      <c r="P2334" s="7">
        <v>18</v>
      </c>
      <c r="Q2334" s="7">
        <v>17</v>
      </c>
      <c r="R2334" s="7">
        <v>3</v>
      </c>
      <c r="S2334" s="7">
        <v>0</v>
      </c>
      <c r="T2334" s="7">
        <v>1</v>
      </c>
      <c r="U2334" s="7">
        <v>9</v>
      </c>
      <c r="V2334" s="7">
        <v>3</v>
      </c>
      <c r="W2334" s="7">
        <v>24</v>
      </c>
      <c r="X2334" s="7">
        <v>29</v>
      </c>
      <c r="Y2334" s="7">
        <v>11</v>
      </c>
      <c r="Z2334" s="7">
        <v>2</v>
      </c>
      <c r="AA2334"/>
    </row>
    <row r="2335" spans="1:27" x14ac:dyDescent="0.25">
      <c r="A2335" s="24" t="str">
        <f t="shared" si="112"/>
        <v/>
      </c>
      <c r="B2335" s="24" t="str">
        <f t="shared" si="110"/>
        <v/>
      </c>
      <c r="C2335" s="24">
        <f t="shared" si="111"/>
        <v>1</v>
      </c>
      <c r="D2335" s="24">
        <v>2026</v>
      </c>
      <c r="E2335" s="7" t="s">
        <v>2499</v>
      </c>
      <c r="F2335" s="7" t="s">
        <v>2486</v>
      </c>
      <c r="G2335" s="7" t="s">
        <v>37</v>
      </c>
      <c r="H2335" s="7" t="s">
        <v>40</v>
      </c>
      <c r="I2335" s="8">
        <v>0.16</v>
      </c>
      <c r="J2335" s="8">
        <v>0.315</v>
      </c>
      <c r="K2335" s="8">
        <v>0.21299999999999999</v>
      </c>
      <c r="L2335" s="8">
        <v>0.52900000000000003</v>
      </c>
      <c r="M2335" s="7">
        <v>27</v>
      </c>
      <c r="N2335" s="7">
        <v>96</v>
      </c>
      <c r="O2335" s="7">
        <v>75</v>
      </c>
      <c r="P2335" s="7">
        <v>10</v>
      </c>
      <c r="Q2335" s="7">
        <v>12</v>
      </c>
      <c r="R2335" s="7">
        <v>1</v>
      </c>
      <c r="S2335" s="7">
        <v>0</v>
      </c>
      <c r="T2335" s="7">
        <v>1</v>
      </c>
      <c r="U2335" s="7">
        <v>9</v>
      </c>
      <c r="V2335" s="7">
        <v>4</v>
      </c>
      <c r="W2335" s="7">
        <v>13</v>
      </c>
      <c r="X2335" s="7">
        <v>18</v>
      </c>
      <c r="Y2335" s="7">
        <v>7</v>
      </c>
      <c r="Z2335" s="7">
        <v>4</v>
      </c>
      <c r="AA2335"/>
    </row>
    <row r="2336" spans="1:27" x14ac:dyDescent="0.25">
      <c r="A2336" s="24" t="str">
        <f t="shared" si="112"/>
        <v/>
      </c>
      <c r="B2336" s="24" t="str">
        <f t="shared" si="110"/>
        <v/>
      </c>
      <c r="C2336" s="24">
        <f t="shared" si="111"/>
        <v>1</v>
      </c>
      <c r="D2336" s="24">
        <v>2026</v>
      </c>
      <c r="E2336" s="7" t="s">
        <v>2502</v>
      </c>
      <c r="F2336" s="7" t="s">
        <v>2486</v>
      </c>
      <c r="G2336" s="7" t="s">
        <v>24</v>
      </c>
      <c r="H2336" s="7" t="s">
        <v>25</v>
      </c>
      <c r="I2336" s="8">
        <v>0.154</v>
      </c>
      <c r="J2336" s="8">
        <v>0.154</v>
      </c>
      <c r="K2336" s="8">
        <v>0.308</v>
      </c>
      <c r="L2336" s="8">
        <v>0.46200000000000002</v>
      </c>
      <c r="M2336" s="7">
        <v>10</v>
      </c>
      <c r="N2336" s="7">
        <v>13</v>
      </c>
      <c r="O2336" s="7">
        <v>13</v>
      </c>
      <c r="P2336" s="7">
        <v>2</v>
      </c>
      <c r="Q2336" s="7">
        <v>2</v>
      </c>
      <c r="R2336" s="7">
        <v>0</v>
      </c>
      <c r="S2336" s="7">
        <v>1</v>
      </c>
      <c r="T2336" s="7">
        <v>0</v>
      </c>
      <c r="U2336" s="7">
        <v>2</v>
      </c>
      <c r="V2336" s="7">
        <v>0</v>
      </c>
      <c r="W2336" s="7">
        <v>0</v>
      </c>
      <c r="X2336" s="7">
        <v>7</v>
      </c>
      <c r="Y2336" s="7">
        <v>0</v>
      </c>
      <c r="Z2336" s="7">
        <v>0</v>
      </c>
      <c r="AA2336"/>
    </row>
    <row r="2337" spans="1:27" x14ac:dyDescent="0.25">
      <c r="A2337" s="24" t="str">
        <f t="shared" si="112"/>
        <v/>
      </c>
      <c r="B2337" s="24" t="str">
        <f t="shared" si="110"/>
        <v/>
      </c>
      <c r="C2337" s="24">
        <f t="shared" si="111"/>
        <v>1</v>
      </c>
      <c r="D2337" s="24">
        <v>2026</v>
      </c>
      <c r="E2337" s="7" t="s">
        <v>2503</v>
      </c>
      <c r="F2337" s="7" t="s">
        <v>2486</v>
      </c>
      <c r="G2337" s="7" t="s">
        <v>24</v>
      </c>
      <c r="H2337" s="7" t="s">
        <v>42</v>
      </c>
      <c r="I2337" s="8">
        <v>0</v>
      </c>
      <c r="J2337" s="8">
        <v>0.13300000000000001</v>
      </c>
      <c r="K2337" s="8">
        <v>0</v>
      </c>
      <c r="L2337" s="8">
        <v>0.13300000000000001</v>
      </c>
      <c r="M2337" s="7">
        <v>10</v>
      </c>
      <c r="N2337" s="7">
        <v>15</v>
      </c>
      <c r="O2337" s="7">
        <v>13</v>
      </c>
      <c r="P2337" s="7">
        <v>1</v>
      </c>
      <c r="Q2337" s="7">
        <v>0</v>
      </c>
      <c r="R2337" s="7">
        <v>0</v>
      </c>
      <c r="S2337" s="7">
        <v>0</v>
      </c>
      <c r="T2337" s="7">
        <v>0</v>
      </c>
      <c r="U2337" s="7">
        <v>0</v>
      </c>
      <c r="V2337" s="7">
        <v>1</v>
      </c>
      <c r="W2337" s="7">
        <v>1</v>
      </c>
      <c r="X2337" s="7">
        <v>4</v>
      </c>
      <c r="Y2337" s="7">
        <v>0</v>
      </c>
      <c r="Z2337" s="7">
        <v>0</v>
      </c>
      <c r="AA2337"/>
    </row>
    <row r="2338" spans="1:27" x14ac:dyDescent="0.25">
      <c r="A2338" s="24">
        <f t="shared" si="112"/>
        <v>1</v>
      </c>
      <c r="B2338" s="24" t="str">
        <f t="shared" si="110"/>
        <v/>
      </c>
      <c r="C2338" s="24">
        <f t="shared" si="111"/>
        <v>1</v>
      </c>
      <c r="D2338" s="24">
        <v>2026</v>
      </c>
      <c r="E2338" s="7" t="s">
        <v>2504</v>
      </c>
      <c r="F2338" s="7" t="s">
        <v>2486</v>
      </c>
      <c r="G2338" s="7" t="s">
        <v>29</v>
      </c>
      <c r="H2338" s="7" t="s">
        <v>27</v>
      </c>
      <c r="I2338" s="8">
        <v>0</v>
      </c>
      <c r="J2338" s="8">
        <v>0.4</v>
      </c>
      <c r="K2338" s="8">
        <v>0</v>
      </c>
      <c r="L2338" s="8">
        <v>0.4</v>
      </c>
      <c r="M2338" s="7">
        <v>4</v>
      </c>
      <c r="N2338" s="7">
        <v>5</v>
      </c>
      <c r="O2338" s="7">
        <v>3</v>
      </c>
      <c r="P2338" s="7">
        <v>1</v>
      </c>
      <c r="Q2338" s="7">
        <v>0</v>
      </c>
      <c r="R2338" s="7">
        <v>0</v>
      </c>
      <c r="S2338" s="7">
        <v>0</v>
      </c>
      <c r="T2338" s="7">
        <v>0</v>
      </c>
      <c r="U2338" s="7">
        <v>0</v>
      </c>
      <c r="V2338" s="7">
        <v>2</v>
      </c>
      <c r="W2338" s="7">
        <v>0</v>
      </c>
      <c r="X2338" s="7">
        <v>0</v>
      </c>
      <c r="Y2338" s="7">
        <v>0</v>
      </c>
      <c r="Z2338" s="7">
        <v>0</v>
      </c>
      <c r="AA2338"/>
    </row>
    <row r="2339" spans="1:27" x14ac:dyDescent="0.25">
      <c r="A2339" s="24">
        <f t="shared" si="112"/>
        <v>1</v>
      </c>
      <c r="B2339" s="24" t="str">
        <f t="shared" si="110"/>
        <v/>
      </c>
      <c r="C2339" s="24" t="str">
        <f t="shared" si="111"/>
        <v/>
      </c>
      <c r="D2339" s="24">
        <v>2026</v>
      </c>
      <c r="E2339" s="7" t="s">
        <v>9094</v>
      </c>
      <c r="F2339" s="7" t="s">
        <v>2486</v>
      </c>
      <c r="G2339" s="7" t="s">
        <v>29</v>
      </c>
      <c r="H2339" s="7" t="s">
        <v>64</v>
      </c>
      <c r="I2339" s="8">
        <v>0</v>
      </c>
      <c r="J2339" s="8">
        <v>0</v>
      </c>
      <c r="K2339" s="8">
        <v>0</v>
      </c>
      <c r="L2339" s="8">
        <v>0</v>
      </c>
      <c r="M2339" s="7">
        <v>1</v>
      </c>
      <c r="N2339" s="7">
        <v>1</v>
      </c>
      <c r="O2339" s="7">
        <v>1</v>
      </c>
      <c r="P2339" s="7">
        <v>0</v>
      </c>
      <c r="Q2339" s="7">
        <v>0</v>
      </c>
      <c r="R2339" s="7">
        <v>0</v>
      </c>
      <c r="S2339" s="7">
        <v>0</v>
      </c>
      <c r="T2339" s="7">
        <v>0</v>
      </c>
      <c r="U2339" s="7">
        <v>0</v>
      </c>
      <c r="V2339" s="7">
        <v>0</v>
      </c>
      <c r="W2339" s="7">
        <v>0</v>
      </c>
      <c r="X2339" s="7">
        <v>0</v>
      </c>
      <c r="Y2339" s="7">
        <v>0</v>
      </c>
      <c r="Z2339" s="7">
        <v>0</v>
      </c>
      <c r="AA2339"/>
    </row>
    <row r="2340" spans="1:27" x14ac:dyDescent="0.25">
      <c r="A2340" s="24" t="str">
        <f t="shared" si="112"/>
        <v/>
      </c>
      <c r="B2340" s="24" t="str">
        <f t="shared" si="110"/>
        <v/>
      </c>
      <c r="C2340" s="24">
        <f t="shared" si="111"/>
        <v>1</v>
      </c>
      <c r="D2340" s="24">
        <v>2026</v>
      </c>
      <c r="E2340" s="7" t="s">
        <v>2505</v>
      </c>
      <c r="F2340" s="7" t="s">
        <v>2506</v>
      </c>
      <c r="G2340" s="7" t="s">
        <v>24</v>
      </c>
      <c r="H2340" s="7" t="s">
        <v>40</v>
      </c>
      <c r="I2340" s="8">
        <v>0.35499999999999998</v>
      </c>
      <c r="J2340" s="8">
        <v>0.46400000000000002</v>
      </c>
      <c r="K2340" s="8">
        <v>0.66500000000000004</v>
      </c>
      <c r="L2340" s="8">
        <v>1.129</v>
      </c>
      <c r="M2340" s="7">
        <v>52</v>
      </c>
      <c r="N2340" s="7">
        <v>251</v>
      </c>
      <c r="O2340" s="7">
        <v>203</v>
      </c>
      <c r="P2340" s="7">
        <v>65</v>
      </c>
      <c r="Q2340" s="7">
        <v>72</v>
      </c>
      <c r="R2340" s="7">
        <v>12</v>
      </c>
      <c r="S2340" s="7">
        <v>6</v>
      </c>
      <c r="T2340" s="7">
        <v>13</v>
      </c>
      <c r="U2340" s="7">
        <v>45</v>
      </c>
      <c r="V2340" s="7">
        <v>3</v>
      </c>
      <c r="W2340" s="7">
        <v>41</v>
      </c>
      <c r="X2340" s="7">
        <v>24</v>
      </c>
      <c r="Y2340" s="7">
        <v>36</v>
      </c>
      <c r="Z2340" s="7">
        <v>7</v>
      </c>
      <c r="AA2340"/>
    </row>
    <row r="2341" spans="1:27" x14ac:dyDescent="0.25">
      <c r="A2341" s="24" t="str">
        <f t="shared" si="112"/>
        <v/>
      </c>
      <c r="B2341" s="24" t="str">
        <f t="shared" si="110"/>
        <v/>
      </c>
      <c r="C2341" s="24" t="str">
        <f t="shared" si="111"/>
        <v/>
      </c>
      <c r="D2341" s="24">
        <v>2026</v>
      </c>
      <c r="E2341" s="7" t="s">
        <v>2507</v>
      </c>
      <c r="F2341" s="7" t="s">
        <v>2506</v>
      </c>
      <c r="G2341" s="7" t="s">
        <v>47</v>
      </c>
      <c r="H2341" s="7" t="s">
        <v>33</v>
      </c>
      <c r="I2341" s="8">
        <v>0.33800000000000002</v>
      </c>
      <c r="J2341" s="8">
        <v>0.374</v>
      </c>
      <c r="K2341" s="8">
        <v>0.50700000000000001</v>
      </c>
      <c r="L2341" s="8">
        <v>0.88200000000000001</v>
      </c>
      <c r="M2341" s="7">
        <v>52</v>
      </c>
      <c r="N2341" s="7">
        <v>220</v>
      </c>
      <c r="O2341" s="7">
        <v>201</v>
      </c>
      <c r="P2341" s="7">
        <v>36</v>
      </c>
      <c r="Q2341" s="7">
        <v>68</v>
      </c>
      <c r="R2341" s="7">
        <v>9</v>
      </c>
      <c r="S2341" s="7">
        <v>2</v>
      </c>
      <c r="T2341" s="7">
        <v>7</v>
      </c>
      <c r="U2341" s="7">
        <v>44</v>
      </c>
      <c r="V2341" s="7">
        <v>5</v>
      </c>
      <c r="W2341" s="7">
        <v>9</v>
      </c>
      <c r="X2341" s="7">
        <v>55</v>
      </c>
      <c r="Y2341" s="7">
        <v>12</v>
      </c>
      <c r="Z2341" s="7">
        <v>6</v>
      </c>
      <c r="AA2341"/>
    </row>
    <row r="2342" spans="1:27" x14ac:dyDescent="0.25">
      <c r="A2342" s="24" t="str">
        <f t="shared" si="112"/>
        <v/>
      </c>
      <c r="B2342" s="24" t="str">
        <f t="shared" si="110"/>
        <v/>
      </c>
      <c r="C2342" s="24">
        <f t="shared" si="111"/>
        <v>1</v>
      </c>
      <c r="D2342" s="24">
        <v>2026</v>
      </c>
      <c r="E2342" s="7" t="s">
        <v>2508</v>
      </c>
      <c r="F2342" s="7" t="s">
        <v>2506</v>
      </c>
      <c r="G2342" s="7" t="s">
        <v>37</v>
      </c>
      <c r="H2342" s="7" t="s">
        <v>25</v>
      </c>
      <c r="I2342" s="8">
        <v>0.33800000000000002</v>
      </c>
      <c r="J2342" s="8">
        <v>0.41599999999999998</v>
      </c>
      <c r="K2342" s="8">
        <v>0.46600000000000003</v>
      </c>
      <c r="L2342" s="8">
        <v>0.88200000000000001</v>
      </c>
      <c r="M2342" s="7">
        <v>40</v>
      </c>
      <c r="N2342" s="7">
        <v>156</v>
      </c>
      <c r="O2342" s="7">
        <v>133</v>
      </c>
      <c r="P2342" s="7">
        <v>17</v>
      </c>
      <c r="Q2342" s="7">
        <v>45</v>
      </c>
      <c r="R2342" s="7">
        <v>8</v>
      </c>
      <c r="S2342" s="7">
        <v>0</v>
      </c>
      <c r="T2342" s="7">
        <v>3</v>
      </c>
      <c r="U2342" s="7">
        <v>32</v>
      </c>
      <c r="V2342" s="7">
        <v>5</v>
      </c>
      <c r="W2342" s="7">
        <v>14</v>
      </c>
      <c r="X2342" s="7">
        <v>25</v>
      </c>
      <c r="Y2342" s="7">
        <v>2</v>
      </c>
      <c r="Z2342" s="7">
        <v>1</v>
      </c>
      <c r="AA2342"/>
    </row>
    <row r="2343" spans="1:27" x14ac:dyDescent="0.25">
      <c r="A2343" s="24">
        <f t="shared" si="112"/>
        <v>1</v>
      </c>
      <c r="B2343" s="24" t="str">
        <f t="shared" si="110"/>
        <v/>
      </c>
      <c r="C2343" s="24" t="str">
        <f t="shared" si="111"/>
        <v/>
      </c>
      <c r="D2343" s="24">
        <v>2026</v>
      </c>
      <c r="E2343" s="7" t="s">
        <v>2509</v>
      </c>
      <c r="F2343" s="7" t="s">
        <v>2506</v>
      </c>
      <c r="G2343" s="7" t="s">
        <v>32</v>
      </c>
      <c r="H2343" s="7" t="s">
        <v>38</v>
      </c>
      <c r="I2343" s="8">
        <v>0.32700000000000001</v>
      </c>
      <c r="J2343" s="8">
        <v>0.43099999999999999</v>
      </c>
      <c r="K2343" s="8">
        <v>0.52900000000000003</v>
      </c>
      <c r="L2343" s="8">
        <v>0.96</v>
      </c>
      <c r="M2343" s="7">
        <v>46</v>
      </c>
      <c r="N2343" s="7">
        <v>181</v>
      </c>
      <c r="O2343" s="7">
        <v>153</v>
      </c>
      <c r="P2343" s="7">
        <v>39</v>
      </c>
      <c r="Q2343" s="7">
        <v>50</v>
      </c>
      <c r="R2343" s="7">
        <v>9</v>
      </c>
      <c r="S2343" s="7">
        <v>2</v>
      </c>
      <c r="T2343" s="7">
        <v>6</v>
      </c>
      <c r="U2343" s="7">
        <v>30</v>
      </c>
      <c r="V2343" s="7">
        <v>4</v>
      </c>
      <c r="W2343" s="7">
        <v>24</v>
      </c>
      <c r="X2343" s="7">
        <v>33</v>
      </c>
      <c r="Y2343" s="7">
        <v>20</v>
      </c>
      <c r="Z2343" s="7">
        <v>5</v>
      </c>
      <c r="AA2343"/>
    </row>
    <row r="2344" spans="1:27" x14ac:dyDescent="0.25">
      <c r="A2344" s="24" t="str">
        <f t="shared" si="112"/>
        <v/>
      </c>
      <c r="B2344" s="24" t="str">
        <f t="shared" si="110"/>
        <v/>
      </c>
      <c r="C2344" s="24">
        <f t="shared" si="111"/>
        <v>1</v>
      </c>
      <c r="D2344" s="24">
        <v>2026</v>
      </c>
      <c r="E2344" s="7" t="s">
        <v>2510</v>
      </c>
      <c r="F2344" s="7" t="s">
        <v>2506</v>
      </c>
      <c r="G2344" s="7" t="s">
        <v>47</v>
      </c>
      <c r="H2344" s="7" t="s">
        <v>30</v>
      </c>
      <c r="I2344" s="8">
        <v>0.313</v>
      </c>
      <c r="J2344" s="8">
        <v>0.432</v>
      </c>
      <c r="K2344" s="8">
        <v>0.45500000000000002</v>
      </c>
      <c r="L2344" s="8">
        <v>0.88700000000000001</v>
      </c>
      <c r="M2344" s="7">
        <v>41</v>
      </c>
      <c r="N2344" s="7">
        <v>164</v>
      </c>
      <c r="O2344" s="7">
        <v>134</v>
      </c>
      <c r="P2344" s="7">
        <v>35</v>
      </c>
      <c r="Q2344" s="7">
        <v>42</v>
      </c>
      <c r="R2344" s="7">
        <v>8</v>
      </c>
      <c r="S2344" s="7">
        <v>1</v>
      </c>
      <c r="T2344" s="7">
        <v>3</v>
      </c>
      <c r="U2344" s="7">
        <v>18</v>
      </c>
      <c r="V2344" s="7">
        <v>10</v>
      </c>
      <c r="W2344" s="7">
        <v>18</v>
      </c>
      <c r="X2344" s="7">
        <v>24</v>
      </c>
      <c r="Y2344" s="7">
        <v>22</v>
      </c>
      <c r="Z2344" s="7">
        <v>3</v>
      </c>
      <c r="AA2344"/>
    </row>
    <row r="2345" spans="1:27" x14ac:dyDescent="0.25">
      <c r="A2345" s="24">
        <f t="shared" si="112"/>
        <v>1</v>
      </c>
      <c r="B2345" s="24" t="str">
        <f t="shared" si="110"/>
        <v/>
      </c>
      <c r="C2345" s="24" t="str">
        <f t="shared" si="111"/>
        <v/>
      </c>
      <c r="D2345" s="24">
        <v>2026</v>
      </c>
      <c r="E2345" s="7" t="s">
        <v>2511</v>
      </c>
      <c r="F2345" s="7" t="s">
        <v>2506</v>
      </c>
      <c r="G2345" s="7" t="s">
        <v>29</v>
      </c>
      <c r="H2345" s="7" t="s">
        <v>35</v>
      </c>
      <c r="I2345" s="8">
        <v>0.28599999999999998</v>
      </c>
      <c r="J2345" s="8">
        <v>0.36099999999999999</v>
      </c>
      <c r="K2345" s="8">
        <v>0.47899999999999998</v>
      </c>
      <c r="L2345" s="8">
        <v>0.84</v>
      </c>
      <c r="M2345" s="7">
        <v>52</v>
      </c>
      <c r="N2345" s="7">
        <v>219</v>
      </c>
      <c r="O2345" s="7">
        <v>192</v>
      </c>
      <c r="P2345" s="7">
        <v>38</v>
      </c>
      <c r="Q2345" s="7">
        <v>55</v>
      </c>
      <c r="R2345" s="7">
        <v>8</v>
      </c>
      <c r="S2345" s="7">
        <v>4</v>
      </c>
      <c r="T2345" s="7">
        <v>7</v>
      </c>
      <c r="U2345" s="7">
        <v>33</v>
      </c>
      <c r="V2345" s="7">
        <v>4</v>
      </c>
      <c r="W2345" s="7">
        <v>20</v>
      </c>
      <c r="X2345" s="7">
        <v>37</v>
      </c>
      <c r="Y2345" s="7">
        <v>3</v>
      </c>
      <c r="Z2345" s="7">
        <v>2</v>
      </c>
      <c r="AA2345"/>
    </row>
    <row r="2346" spans="1:27" x14ac:dyDescent="0.25">
      <c r="A2346" s="24" t="str">
        <f t="shared" si="112"/>
        <v/>
      </c>
      <c r="B2346" s="24" t="str">
        <f t="shared" si="110"/>
        <v/>
      </c>
      <c r="C2346" s="24" t="str">
        <f t="shared" si="111"/>
        <v/>
      </c>
      <c r="D2346" s="24">
        <v>2026</v>
      </c>
      <c r="E2346" s="7" t="s">
        <v>2512</v>
      </c>
      <c r="F2346" s="7" t="s">
        <v>2506</v>
      </c>
      <c r="G2346" s="7" t="s">
        <v>37</v>
      </c>
      <c r="H2346" s="7" t="s">
        <v>44</v>
      </c>
      <c r="I2346" s="8">
        <v>0.25700000000000001</v>
      </c>
      <c r="J2346" s="8">
        <v>0.36299999999999999</v>
      </c>
      <c r="K2346" s="8">
        <v>0.48599999999999999</v>
      </c>
      <c r="L2346" s="8">
        <v>0.84899999999999998</v>
      </c>
      <c r="M2346" s="7">
        <v>40</v>
      </c>
      <c r="N2346" s="7">
        <v>124</v>
      </c>
      <c r="O2346" s="7">
        <v>105</v>
      </c>
      <c r="P2346" s="7">
        <v>19</v>
      </c>
      <c r="Q2346" s="7">
        <v>27</v>
      </c>
      <c r="R2346" s="7">
        <v>5</v>
      </c>
      <c r="S2346" s="7">
        <v>2</v>
      </c>
      <c r="T2346" s="7">
        <v>5</v>
      </c>
      <c r="U2346" s="7">
        <v>15</v>
      </c>
      <c r="V2346" s="7">
        <v>7</v>
      </c>
      <c r="W2346" s="7">
        <v>11</v>
      </c>
      <c r="X2346" s="7">
        <v>32</v>
      </c>
      <c r="Y2346" s="7">
        <v>0</v>
      </c>
      <c r="Z2346" s="7">
        <v>1</v>
      </c>
      <c r="AA2346"/>
    </row>
    <row r="2347" spans="1:27" x14ac:dyDescent="0.25">
      <c r="A2347" s="24" t="str">
        <f t="shared" si="112"/>
        <v/>
      </c>
      <c r="B2347" s="24" t="str">
        <f t="shared" si="110"/>
        <v/>
      </c>
      <c r="C2347" s="24" t="str">
        <f t="shared" si="111"/>
        <v/>
      </c>
      <c r="D2347" s="24">
        <v>2026</v>
      </c>
      <c r="E2347" s="7" t="s">
        <v>2513</v>
      </c>
      <c r="F2347" s="7" t="s">
        <v>2506</v>
      </c>
      <c r="G2347" s="7" t="s">
        <v>47</v>
      </c>
      <c r="H2347" s="7" t="s">
        <v>27</v>
      </c>
      <c r="I2347" s="8">
        <v>0.24399999999999999</v>
      </c>
      <c r="J2347" s="8">
        <v>0.32</v>
      </c>
      <c r="K2347" s="8">
        <v>0.28399999999999997</v>
      </c>
      <c r="L2347" s="8">
        <v>0.60399999999999998</v>
      </c>
      <c r="M2347" s="7">
        <v>49</v>
      </c>
      <c r="N2347" s="7">
        <v>205</v>
      </c>
      <c r="O2347" s="7">
        <v>176</v>
      </c>
      <c r="P2347" s="7">
        <v>29</v>
      </c>
      <c r="Q2347" s="7">
        <v>43</v>
      </c>
      <c r="R2347" s="7">
        <v>5</v>
      </c>
      <c r="S2347" s="7">
        <v>1</v>
      </c>
      <c r="T2347" s="7">
        <v>0</v>
      </c>
      <c r="U2347" s="7">
        <v>18</v>
      </c>
      <c r="V2347" s="7">
        <v>4</v>
      </c>
      <c r="W2347" s="7">
        <v>17</v>
      </c>
      <c r="X2347" s="7">
        <v>52</v>
      </c>
      <c r="Y2347" s="7">
        <v>27</v>
      </c>
      <c r="Z2347" s="7">
        <v>1</v>
      </c>
      <c r="AA2347"/>
    </row>
    <row r="2348" spans="1:27" x14ac:dyDescent="0.25">
      <c r="A2348" s="24" t="str">
        <f t="shared" si="112"/>
        <v/>
      </c>
      <c r="B2348" s="24" t="str">
        <f t="shared" si="110"/>
        <v/>
      </c>
      <c r="C2348" s="24" t="str">
        <f t="shared" si="111"/>
        <v/>
      </c>
      <c r="D2348" s="24">
        <v>2026</v>
      </c>
      <c r="E2348" s="7" t="s">
        <v>2514</v>
      </c>
      <c r="F2348" s="7" t="s">
        <v>2506</v>
      </c>
      <c r="G2348" s="7" t="s">
        <v>47</v>
      </c>
      <c r="H2348" s="7" t="s">
        <v>64</v>
      </c>
      <c r="I2348" s="8">
        <v>0.34499999999999997</v>
      </c>
      <c r="J2348" s="8">
        <v>0.35499999999999998</v>
      </c>
      <c r="K2348" s="8">
        <v>0.48299999999999998</v>
      </c>
      <c r="L2348" s="8">
        <v>0.83799999999999997</v>
      </c>
      <c r="M2348" s="7">
        <v>11</v>
      </c>
      <c r="N2348" s="7">
        <v>32</v>
      </c>
      <c r="O2348" s="7">
        <v>29</v>
      </c>
      <c r="P2348" s="7">
        <v>4</v>
      </c>
      <c r="Q2348" s="7">
        <v>10</v>
      </c>
      <c r="R2348" s="7">
        <v>4</v>
      </c>
      <c r="S2348" s="7">
        <v>0</v>
      </c>
      <c r="T2348" s="7">
        <v>0</v>
      </c>
      <c r="U2348" s="7">
        <v>7</v>
      </c>
      <c r="V2348" s="7">
        <v>0</v>
      </c>
      <c r="W2348" s="7">
        <v>1</v>
      </c>
      <c r="X2348" s="7">
        <v>10</v>
      </c>
      <c r="Y2348" s="7">
        <v>2</v>
      </c>
      <c r="Z2348" s="7">
        <v>0</v>
      </c>
      <c r="AA2348"/>
    </row>
    <row r="2349" spans="1:27" x14ac:dyDescent="0.25">
      <c r="A2349" s="24" t="str">
        <f t="shared" si="112"/>
        <v/>
      </c>
      <c r="B2349" s="24" t="str">
        <f t="shared" si="110"/>
        <v/>
      </c>
      <c r="C2349" s="24" t="str">
        <f t="shared" si="111"/>
        <v/>
      </c>
      <c r="D2349" s="24">
        <v>2026</v>
      </c>
      <c r="E2349" s="7" t="s">
        <v>2515</v>
      </c>
      <c r="F2349" s="7" t="s">
        <v>2506</v>
      </c>
      <c r="G2349" s="7" t="s">
        <v>24</v>
      </c>
      <c r="H2349" s="7" t="s">
        <v>44</v>
      </c>
      <c r="I2349" s="8">
        <v>0.27400000000000002</v>
      </c>
      <c r="J2349" s="8">
        <v>0.35499999999999998</v>
      </c>
      <c r="K2349" s="8">
        <v>0.45300000000000001</v>
      </c>
      <c r="L2349" s="8">
        <v>0.80800000000000005</v>
      </c>
      <c r="M2349" s="7">
        <v>28</v>
      </c>
      <c r="N2349" s="7">
        <v>121</v>
      </c>
      <c r="O2349" s="7">
        <v>106</v>
      </c>
      <c r="P2349" s="7">
        <v>20</v>
      </c>
      <c r="Q2349" s="7">
        <v>29</v>
      </c>
      <c r="R2349" s="7">
        <v>4</v>
      </c>
      <c r="S2349" s="7">
        <v>0</v>
      </c>
      <c r="T2349" s="7">
        <v>5</v>
      </c>
      <c r="U2349" s="7">
        <v>21</v>
      </c>
      <c r="V2349" s="7">
        <v>3</v>
      </c>
      <c r="W2349" s="7">
        <v>11</v>
      </c>
      <c r="X2349" s="7">
        <v>32</v>
      </c>
      <c r="Y2349" s="7">
        <v>9</v>
      </c>
      <c r="Z2349" s="7">
        <v>1</v>
      </c>
      <c r="AA2349"/>
    </row>
    <row r="2350" spans="1:27" x14ac:dyDescent="0.25">
      <c r="A2350" s="24" t="str">
        <f t="shared" si="112"/>
        <v/>
      </c>
      <c r="B2350" s="24" t="str">
        <f t="shared" si="110"/>
        <v/>
      </c>
      <c r="C2350" s="24">
        <f t="shared" si="111"/>
        <v>1</v>
      </c>
      <c r="D2350" s="24">
        <v>2026</v>
      </c>
      <c r="E2350" s="7" t="s">
        <v>2516</v>
      </c>
      <c r="F2350" s="7" t="s">
        <v>2506</v>
      </c>
      <c r="G2350" s="7" t="s">
        <v>24</v>
      </c>
      <c r="H2350" s="7" t="s">
        <v>42</v>
      </c>
      <c r="I2350" s="8">
        <v>0.21299999999999999</v>
      </c>
      <c r="J2350" s="8">
        <v>0.26500000000000001</v>
      </c>
      <c r="K2350" s="8">
        <v>0.36099999999999999</v>
      </c>
      <c r="L2350" s="8">
        <v>0.626</v>
      </c>
      <c r="M2350" s="7">
        <v>33</v>
      </c>
      <c r="N2350" s="7">
        <v>118</v>
      </c>
      <c r="O2350" s="7">
        <v>108</v>
      </c>
      <c r="P2350" s="7">
        <v>12</v>
      </c>
      <c r="Q2350" s="7">
        <v>23</v>
      </c>
      <c r="R2350" s="7">
        <v>7</v>
      </c>
      <c r="S2350" s="7">
        <v>0</v>
      </c>
      <c r="T2350" s="7">
        <v>3</v>
      </c>
      <c r="U2350" s="7">
        <v>19</v>
      </c>
      <c r="V2350" s="7">
        <v>5</v>
      </c>
      <c r="W2350" s="7">
        <v>3</v>
      </c>
      <c r="X2350" s="7">
        <v>20</v>
      </c>
      <c r="Y2350" s="7">
        <v>2</v>
      </c>
      <c r="Z2350" s="7">
        <v>3</v>
      </c>
      <c r="AA2350"/>
    </row>
    <row r="2351" spans="1:27" x14ac:dyDescent="0.25">
      <c r="A2351" s="24">
        <f t="shared" si="112"/>
        <v>1</v>
      </c>
      <c r="B2351" s="24" t="str">
        <f t="shared" si="110"/>
        <v/>
      </c>
      <c r="C2351" s="24" t="str">
        <f t="shared" si="111"/>
        <v/>
      </c>
      <c r="D2351" s="24">
        <v>2026</v>
      </c>
      <c r="E2351" s="7" t="s">
        <v>2517</v>
      </c>
      <c r="F2351" s="7" t="s">
        <v>2506</v>
      </c>
      <c r="G2351" s="7" t="s">
        <v>32</v>
      </c>
      <c r="H2351" s="7" t="s">
        <v>42</v>
      </c>
      <c r="I2351" s="8">
        <v>0.19400000000000001</v>
      </c>
      <c r="J2351" s="8">
        <v>0.33700000000000002</v>
      </c>
      <c r="K2351" s="8">
        <v>0.23599999999999999</v>
      </c>
      <c r="L2351" s="8">
        <v>0.57299999999999995</v>
      </c>
      <c r="M2351" s="7">
        <v>27</v>
      </c>
      <c r="N2351" s="7">
        <v>94</v>
      </c>
      <c r="O2351" s="7">
        <v>72</v>
      </c>
      <c r="P2351" s="7">
        <v>11</v>
      </c>
      <c r="Q2351" s="7">
        <v>14</v>
      </c>
      <c r="R2351" s="7">
        <v>1</v>
      </c>
      <c r="S2351" s="7">
        <v>1</v>
      </c>
      <c r="T2351" s="7">
        <v>0</v>
      </c>
      <c r="U2351" s="7">
        <v>9</v>
      </c>
      <c r="V2351" s="7">
        <v>4</v>
      </c>
      <c r="W2351" s="7">
        <v>12</v>
      </c>
      <c r="X2351" s="7">
        <v>20</v>
      </c>
      <c r="Y2351" s="7">
        <v>3</v>
      </c>
      <c r="Z2351" s="7">
        <v>4</v>
      </c>
      <c r="AA2351"/>
    </row>
    <row r="2352" spans="1:27" x14ac:dyDescent="0.25">
      <c r="A2352" s="24" t="str">
        <f t="shared" si="112"/>
        <v/>
      </c>
      <c r="B2352" s="24" t="str">
        <f t="shared" si="110"/>
        <v/>
      </c>
      <c r="C2352" s="24" t="str">
        <f t="shared" si="111"/>
        <v/>
      </c>
      <c r="D2352" s="24">
        <v>2026</v>
      </c>
      <c r="E2352" s="7" t="s">
        <v>2518</v>
      </c>
      <c r="F2352" s="7" t="s">
        <v>2506</v>
      </c>
      <c r="G2352" s="7" t="s">
        <v>47</v>
      </c>
      <c r="H2352" s="7" t="s">
        <v>25</v>
      </c>
      <c r="I2352" s="8">
        <v>0.182</v>
      </c>
      <c r="J2352" s="8">
        <v>0.245</v>
      </c>
      <c r="K2352" s="8">
        <v>0.182</v>
      </c>
      <c r="L2352" s="8">
        <v>0.42699999999999999</v>
      </c>
      <c r="M2352" s="7">
        <v>15</v>
      </c>
      <c r="N2352" s="7">
        <v>49</v>
      </c>
      <c r="O2352" s="7">
        <v>44</v>
      </c>
      <c r="P2352" s="7">
        <v>8</v>
      </c>
      <c r="Q2352" s="7">
        <v>8</v>
      </c>
      <c r="R2352" s="7">
        <v>0</v>
      </c>
      <c r="S2352" s="7">
        <v>0</v>
      </c>
      <c r="T2352" s="7">
        <v>0</v>
      </c>
      <c r="U2352" s="7">
        <v>4</v>
      </c>
      <c r="V2352" s="7">
        <v>0</v>
      </c>
      <c r="W2352" s="7">
        <v>4</v>
      </c>
      <c r="X2352" s="7">
        <v>15</v>
      </c>
      <c r="Y2352" s="7">
        <v>0</v>
      </c>
      <c r="Z2352" s="7">
        <v>0</v>
      </c>
      <c r="AA2352"/>
    </row>
    <row r="2353" spans="1:27" x14ac:dyDescent="0.25">
      <c r="A2353" s="24">
        <f t="shared" si="112"/>
        <v>1</v>
      </c>
      <c r="B2353" s="24" t="str">
        <f t="shared" si="110"/>
        <v/>
      </c>
      <c r="C2353" s="24" t="str">
        <f t="shared" si="111"/>
        <v/>
      </c>
      <c r="D2353" s="24">
        <v>2026</v>
      </c>
      <c r="E2353" s="7" t="s">
        <v>2519</v>
      </c>
      <c r="F2353" s="7" t="s">
        <v>2506</v>
      </c>
      <c r="G2353" s="7" t="s">
        <v>32</v>
      </c>
      <c r="H2353" s="7" t="s">
        <v>30</v>
      </c>
      <c r="I2353" s="8">
        <v>0.17</v>
      </c>
      <c r="J2353" s="8">
        <v>0.32300000000000001</v>
      </c>
      <c r="K2353" s="8">
        <v>0.189</v>
      </c>
      <c r="L2353" s="8">
        <v>0.51200000000000001</v>
      </c>
      <c r="M2353" s="7">
        <v>25</v>
      </c>
      <c r="N2353" s="7">
        <v>67</v>
      </c>
      <c r="O2353" s="7">
        <v>53</v>
      </c>
      <c r="P2353" s="7">
        <v>11</v>
      </c>
      <c r="Q2353" s="7">
        <v>9</v>
      </c>
      <c r="R2353" s="7">
        <v>1</v>
      </c>
      <c r="S2353" s="7">
        <v>0</v>
      </c>
      <c r="T2353" s="7">
        <v>0</v>
      </c>
      <c r="U2353" s="7">
        <v>6</v>
      </c>
      <c r="V2353" s="7">
        <v>3</v>
      </c>
      <c r="W2353" s="7">
        <v>9</v>
      </c>
      <c r="X2353" s="7">
        <v>9</v>
      </c>
      <c r="Y2353" s="7">
        <v>12</v>
      </c>
      <c r="Z2353" s="7">
        <v>3</v>
      </c>
      <c r="AA2353"/>
    </row>
    <row r="2354" spans="1:27" x14ac:dyDescent="0.25">
      <c r="A2354" s="24" t="str">
        <f t="shared" si="112"/>
        <v/>
      </c>
      <c r="B2354" s="24" t="str">
        <f t="shared" si="110"/>
        <v/>
      </c>
      <c r="C2354" s="24" t="str">
        <f t="shared" si="111"/>
        <v/>
      </c>
      <c r="D2354" s="24">
        <v>2026</v>
      </c>
      <c r="E2354" s="7" t="s">
        <v>2520</v>
      </c>
      <c r="F2354" s="7" t="s">
        <v>2506</v>
      </c>
      <c r="G2354" s="7" t="s">
        <v>37</v>
      </c>
      <c r="H2354" s="7" t="s">
        <v>42</v>
      </c>
      <c r="I2354" s="8">
        <v>0.15</v>
      </c>
      <c r="J2354" s="8">
        <v>0.22700000000000001</v>
      </c>
      <c r="K2354" s="8">
        <v>0.15</v>
      </c>
      <c r="L2354" s="8">
        <v>0.377</v>
      </c>
      <c r="M2354" s="7">
        <v>8</v>
      </c>
      <c r="N2354" s="7">
        <v>22</v>
      </c>
      <c r="O2354" s="7">
        <v>20</v>
      </c>
      <c r="P2354" s="7">
        <v>1</v>
      </c>
      <c r="Q2354" s="7">
        <v>3</v>
      </c>
      <c r="R2354" s="7">
        <v>0</v>
      </c>
      <c r="S2354" s="7">
        <v>0</v>
      </c>
      <c r="T2354" s="7">
        <v>0</v>
      </c>
      <c r="U2354" s="7">
        <v>1</v>
      </c>
      <c r="V2354" s="7">
        <v>0</v>
      </c>
      <c r="W2354" s="7">
        <v>2</v>
      </c>
      <c r="X2354" s="7">
        <v>5</v>
      </c>
      <c r="Y2354" s="7">
        <v>0</v>
      </c>
      <c r="Z2354" s="7">
        <v>0</v>
      </c>
      <c r="AA2354"/>
    </row>
    <row r="2355" spans="1:27" x14ac:dyDescent="0.25">
      <c r="A2355" s="24">
        <f t="shared" si="112"/>
        <v>1</v>
      </c>
      <c r="B2355" s="24" t="str">
        <f t="shared" si="110"/>
        <v/>
      </c>
      <c r="C2355" s="24" t="str">
        <f t="shared" si="111"/>
        <v/>
      </c>
      <c r="D2355" s="24">
        <v>2026</v>
      </c>
      <c r="E2355" s="7" t="s">
        <v>2521</v>
      </c>
      <c r="F2355" s="7" t="s">
        <v>2506</v>
      </c>
      <c r="G2355" s="7" t="s">
        <v>32</v>
      </c>
      <c r="H2355" s="7" t="s">
        <v>25</v>
      </c>
      <c r="I2355" s="8">
        <v>0.14299999999999999</v>
      </c>
      <c r="J2355" s="8">
        <v>0.217</v>
      </c>
      <c r="K2355" s="8">
        <v>0.16700000000000001</v>
      </c>
      <c r="L2355" s="8">
        <v>0.38400000000000001</v>
      </c>
      <c r="M2355" s="7">
        <v>19</v>
      </c>
      <c r="N2355" s="7">
        <v>47</v>
      </c>
      <c r="O2355" s="7">
        <v>42</v>
      </c>
      <c r="P2355" s="7">
        <v>5</v>
      </c>
      <c r="Q2355" s="7">
        <v>6</v>
      </c>
      <c r="R2355" s="7">
        <v>1</v>
      </c>
      <c r="S2355" s="7">
        <v>0</v>
      </c>
      <c r="T2355" s="7">
        <v>0</v>
      </c>
      <c r="U2355" s="7">
        <v>3</v>
      </c>
      <c r="V2355" s="7">
        <v>3</v>
      </c>
      <c r="W2355" s="7">
        <v>1</v>
      </c>
      <c r="X2355" s="7">
        <v>18</v>
      </c>
      <c r="Y2355" s="7">
        <v>3</v>
      </c>
      <c r="Z2355" s="7">
        <v>0</v>
      </c>
      <c r="AA2355"/>
    </row>
    <row r="2356" spans="1:27" x14ac:dyDescent="0.25">
      <c r="A2356" s="24" t="str">
        <f t="shared" si="112"/>
        <v/>
      </c>
      <c r="B2356" s="24" t="str">
        <f t="shared" si="110"/>
        <v/>
      </c>
      <c r="C2356" s="24" t="str">
        <f t="shared" si="111"/>
        <v/>
      </c>
      <c r="D2356" s="24">
        <v>2026</v>
      </c>
      <c r="E2356" s="7" t="s">
        <v>2522</v>
      </c>
      <c r="F2356" s="7" t="s">
        <v>2506</v>
      </c>
      <c r="G2356" s="7" t="s">
        <v>37</v>
      </c>
      <c r="H2356" s="7" t="s">
        <v>38</v>
      </c>
      <c r="I2356" s="8">
        <v>0.13</v>
      </c>
      <c r="J2356" s="8">
        <v>0.2</v>
      </c>
      <c r="K2356" s="8">
        <v>0.26100000000000001</v>
      </c>
      <c r="L2356" s="8">
        <v>0.46100000000000002</v>
      </c>
      <c r="M2356" s="7">
        <v>13</v>
      </c>
      <c r="N2356" s="7">
        <v>25</v>
      </c>
      <c r="O2356" s="7">
        <v>23</v>
      </c>
      <c r="P2356" s="7">
        <v>1</v>
      </c>
      <c r="Q2356" s="7">
        <v>3</v>
      </c>
      <c r="R2356" s="7">
        <v>0</v>
      </c>
      <c r="S2356" s="7">
        <v>0</v>
      </c>
      <c r="T2356" s="7">
        <v>1</v>
      </c>
      <c r="U2356" s="7">
        <v>2</v>
      </c>
      <c r="V2356" s="7">
        <v>0</v>
      </c>
      <c r="W2356" s="7">
        <v>2</v>
      </c>
      <c r="X2356" s="7">
        <v>11</v>
      </c>
      <c r="Y2356" s="7">
        <v>0</v>
      </c>
      <c r="Z2356" s="7">
        <v>0</v>
      </c>
      <c r="AA2356"/>
    </row>
    <row r="2357" spans="1:27" x14ac:dyDescent="0.25">
      <c r="A2357" s="24" t="str">
        <f t="shared" si="112"/>
        <v/>
      </c>
      <c r="B2357" s="24" t="str">
        <f t="shared" si="110"/>
        <v/>
      </c>
      <c r="C2357" s="24">
        <f t="shared" si="111"/>
        <v>1</v>
      </c>
      <c r="D2357" s="24">
        <v>2026</v>
      </c>
      <c r="E2357" s="7" t="s">
        <v>2523</v>
      </c>
      <c r="F2357" s="7" t="s">
        <v>2506</v>
      </c>
      <c r="G2357" s="7" t="s">
        <v>47</v>
      </c>
      <c r="H2357" s="7" t="s">
        <v>164</v>
      </c>
      <c r="I2357" s="8">
        <v>0</v>
      </c>
      <c r="J2357" s="8">
        <v>0</v>
      </c>
      <c r="K2357" s="8">
        <v>0</v>
      </c>
      <c r="L2357" s="8">
        <v>0</v>
      </c>
      <c r="M2357" s="7">
        <v>1</v>
      </c>
      <c r="N2357" s="7">
        <v>1</v>
      </c>
      <c r="O2357" s="7">
        <v>1</v>
      </c>
      <c r="P2357" s="7">
        <v>0</v>
      </c>
      <c r="Q2357" s="7">
        <v>0</v>
      </c>
      <c r="R2357" s="7">
        <v>0</v>
      </c>
      <c r="S2357" s="7">
        <v>0</v>
      </c>
      <c r="T2357" s="7">
        <v>0</v>
      </c>
      <c r="U2357" s="7">
        <v>0</v>
      </c>
      <c r="V2357" s="7">
        <v>0</v>
      </c>
      <c r="W2357" s="7">
        <v>0</v>
      </c>
      <c r="X2357" s="7">
        <v>1</v>
      </c>
      <c r="Y2357" s="7">
        <v>0</v>
      </c>
      <c r="Z2357" s="7">
        <v>0</v>
      </c>
      <c r="AA2357"/>
    </row>
    <row r="2358" spans="1:27" x14ac:dyDescent="0.25">
      <c r="A2358" s="24" t="str">
        <f t="shared" si="112"/>
        <v/>
      </c>
      <c r="B2358" s="24" t="str">
        <f t="shared" si="110"/>
        <v/>
      </c>
      <c r="C2358" s="24">
        <f t="shared" si="111"/>
        <v>1</v>
      </c>
      <c r="D2358" s="24">
        <v>2026</v>
      </c>
      <c r="E2358" s="7" t="s">
        <v>2524</v>
      </c>
      <c r="F2358" s="7" t="s">
        <v>2506</v>
      </c>
      <c r="G2358" s="7" t="s">
        <v>24</v>
      </c>
      <c r="H2358" s="7" t="s">
        <v>33</v>
      </c>
      <c r="I2358" s="8">
        <v>0</v>
      </c>
      <c r="J2358" s="8">
        <v>0.16700000000000001</v>
      </c>
      <c r="K2358" s="8">
        <v>0</v>
      </c>
      <c r="L2358" s="8">
        <v>0.16700000000000001</v>
      </c>
      <c r="M2358" s="7">
        <v>8</v>
      </c>
      <c r="N2358" s="7">
        <v>12</v>
      </c>
      <c r="O2358" s="7">
        <v>10</v>
      </c>
      <c r="P2358" s="7">
        <v>0</v>
      </c>
      <c r="Q2358" s="7">
        <v>0</v>
      </c>
      <c r="R2358" s="7">
        <v>0</v>
      </c>
      <c r="S2358" s="7">
        <v>0</v>
      </c>
      <c r="T2358" s="7">
        <v>0</v>
      </c>
      <c r="U2358" s="7">
        <v>0</v>
      </c>
      <c r="V2358" s="7">
        <v>1</v>
      </c>
      <c r="W2358" s="7">
        <v>1</v>
      </c>
      <c r="X2358" s="7">
        <v>7</v>
      </c>
      <c r="Y2358" s="7">
        <v>0</v>
      </c>
      <c r="Z2358" s="7">
        <v>0</v>
      </c>
      <c r="AA2358"/>
    </row>
    <row r="2359" spans="1:27" x14ac:dyDescent="0.25">
      <c r="A2359" s="24">
        <f t="shared" si="112"/>
        <v>1</v>
      </c>
      <c r="B2359" s="24" t="str">
        <f t="shared" si="110"/>
        <v/>
      </c>
      <c r="C2359" s="24" t="str">
        <f t="shared" si="111"/>
        <v/>
      </c>
      <c r="D2359" s="24">
        <v>2026</v>
      </c>
      <c r="E2359" s="7" t="s">
        <v>2525</v>
      </c>
      <c r="F2359" s="7" t="s">
        <v>2526</v>
      </c>
      <c r="G2359" s="7" t="s">
        <v>32</v>
      </c>
      <c r="H2359" s="7" t="s">
        <v>30</v>
      </c>
      <c r="I2359" s="8">
        <v>0.315</v>
      </c>
      <c r="J2359" s="8">
        <v>0.41399999999999998</v>
      </c>
      <c r="K2359" s="8">
        <v>0.503</v>
      </c>
      <c r="L2359" s="8">
        <v>0.91700000000000004</v>
      </c>
      <c r="M2359" s="7">
        <v>53</v>
      </c>
      <c r="N2359" s="7">
        <v>239</v>
      </c>
      <c r="O2359" s="7">
        <v>197</v>
      </c>
      <c r="P2359" s="7">
        <v>39</v>
      </c>
      <c r="Q2359" s="7">
        <v>62</v>
      </c>
      <c r="R2359" s="7">
        <v>19</v>
      </c>
      <c r="S2359" s="7">
        <v>0</v>
      </c>
      <c r="T2359" s="7">
        <v>6</v>
      </c>
      <c r="U2359" s="7">
        <v>48</v>
      </c>
      <c r="V2359" s="7">
        <v>17</v>
      </c>
      <c r="W2359" s="7">
        <v>20</v>
      </c>
      <c r="X2359" s="7">
        <v>29</v>
      </c>
      <c r="Y2359" s="7">
        <v>9</v>
      </c>
      <c r="Z2359" s="7">
        <v>1</v>
      </c>
      <c r="AA2359"/>
    </row>
    <row r="2360" spans="1:27" x14ac:dyDescent="0.25">
      <c r="A2360" s="24">
        <f t="shared" si="112"/>
        <v>1</v>
      </c>
      <c r="B2360" s="24" t="str">
        <f t="shared" si="110"/>
        <v/>
      </c>
      <c r="C2360" s="24" t="str">
        <f t="shared" si="111"/>
        <v/>
      </c>
      <c r="D2360" s="24">
        <v>2026</v>
      </c>
      <c r="E2360" s="7" t="s">
        <v>2527</v>
      </c>
      <c r="F2360" s="7" t="s">
        <v>2526</v>
      </c>
      <c r="G2360" s="7" t="s">
        <v>29</v>
      </c>
      <c r="H2360" s="7" t="s">
        <v>27</v>
      </c>
      <c r="I2360" s="8">
        <v>0.28299999999999997</v>
      </c>
      <c r="J2360" s="8">
        <v>0.40500000000000003</v>
      </c>
      <c r="K2360" s="8">
        <v>0.40899999999999997</v>
      </c>
      <c r="L2360" s="8">
        <v>0.81399999999999995</v>
      </c>
      <c r="M2360" s="7">
        <v>52</v>
      </c>
      <c r="N2360" s="7">
        <v>243</v>
      </c>
      <c r="O2360" s="7">
        <v>198</v>
      </c>
      <c r="P2360" s="7">
        <v>47</v>
      </c>
      <c r="Q2360" s="7">
        <v>56</v>
      </c>
      <c r="R2360" s="7">
        <v>11</v>
      </c>
      <c r="S2360" s="7">
        <v>1</v>
      </c>
      <c r="T2360" s="7">
        <v>4</v>
      </c>
      <c r="U2360" s="7">
        <v>18</v>
      </c>
      <c r="V2360" s="7">
        <v>7</v>
      </c>
      <c r="W2360" s="7">
        <v>35</v>
      </c>
      <c r="X2360" s="7">
        <v>51</v>
      </c>
      <c r="Y2360" s="7">
        <v>31</v>
      </c>
      <c r="Z2360" s="7">
        <v>6</v>
      </c>
      <c r="AA2360"/>
    </row>
    <row r="2361" spans="1:27" x14ac:dyDescent="0.25">
      <c r="A2361" s="24" t="str">
        <f t="shared" si="112"/>
        <v/>
      </c>
      <c r="B2361" s="24" t="str">
        <f t="shared" si="110"/>
        <v/>
      </c>
      <c r="C2361" s="24" t="str">
        <f t="shared" si="111"/>
        <v/>
      </c>
      <c r="D2361" s="24">
        <v>2026</v>
      </c>
      <c r="E2361" s="7" t="s">
        <v>2528</v>
      </c>
      <c r="F2361" s="7" t="s">
        <v>2526</v>
      </c>
      <c r="G2361" s="7" t="s">
        <v>37</v>
      </c>
      <c r="H2361" s="7" t="s">
        <v>44</v>
      </c>
      <c r="I2361" s="8">
        <v>0.25600000000000001</v>
      </c>
      <c r="J2361" s="8">
        <v>0.38100000000000001</v>
      </c>
      <c r="K2361" s="8">
        <v>0.41699999999999998</v>
      </c>
      <c r="L2361" s="8">
        <v>0.79700000000000004</v>
      </c>
      <c r="M2361" s="7">
        <v>52</v>
      </c>
      <c r="N2361" s="7">
        <v>221</v>
      </c>
      <c r="O2361" s="7">
        <v>180</v>
      </c>
      <c r="P2361" s="7">
        <v>32</v>
      </c>
      <c r="Q2361" s="7">
        <v>46</v>
      </c>
      <c r="R2361" s="7">
        <v>8</v>
      </c>
      <c r="S2361" s="7">
        <v>3</v>
      </c>
      <c r="T2361" s="7">
        <v>5</v>
      </c>
      <c r="U2361" s="7">
        <v>31</v>
      </c>
      <c r="V2361" s="7">
        <v>10</v>
      </c>
      <c r="W2361" s="7">
        <v>27</v>
      </c>
      <c r="X2361" s="7">
        <v>55</v>
      </c>
      <c r="Y2361" s="7">
        <v>17</v>
      </c>
      <c r="Z2361" s="7">
        <v>1</v>
      </c>
      <c r="AA2361"/>
    </row>
    <row r="2362" spans="1:27" x14ac:dyDescent="0.25">
      <c r="A2362" s="24" t="str">
        <f t="shared" si="112"/>
        <v/>
      </c>
      <c r="B2362" s="24" t="str">
        <f t="shared" si="110"/>
        <v/>
      </c>
      <c r="C2362" s="24" t="str">
        <f t="shared" si="111"/>
        <v/>
      </c>
      <c r="D2362" s="24">
        <v>2026</v>
      </c>
      <c r="E2362" s="7" t="s">
        <v>2529</v>
      </c>
      <c r="F2362" s="7" t="s">
        <v>2526</v>
      </c>
      <c r="G2362" s="7" t="s">
        <v>47</v>
      </c>
      <c r="H2362" s="7" t="s">
        <v>42</v>
      </c>
      <c r="I2362" s="8">
        <v>0.248</v>
      </c>
      <c r="J2362" s="8">
        <v>0.39100000000000001</v>
      </c>
      <c r="K2362" s="8">
        <v>0.32600000000000001</v>
      </c>
      <c r="L2362" s="8">
        <v>0.71699999999999997</v>
      </c>
      <c r="M2362" s="7">
        <v>44</v>
      </c>
      <c r="N2362" s="7">
        <v>181</v>
      </c>
      <c r="O2362" s="7">
        <v>141</v>
      </c>
      <c r="P2362" s="7">
        <v>20</v>
      </c>
      <c r="Q2362" s="7">
        <v>35</v>
      </c>
      <c r="R2362" s="7">
        <v>8</v>
      </c>
      <c r="S2362" s="7">
        <v>0</v>
      </c>
      <c r="T2362" s="7">
        <v>1</v>
      </c>
      <c r="U2362" s="7">
        <v>23</v>
      </c>
      <c r="V2362" s="7">
        <v>5</v>
      </c>
      <c r="W2362" s="7">
        <v>30</v>
      </c>
      <c r="X2362" s="7">
        <v>28</v>
      </c>
      <c r="Y2362" s="7">
        <v>4</v>
      </c>
      <c r="Z2362" s="7">
        <v>1</v>
      </c>
      <c r="AA2362"/>
    </row>
    <row r="2363" spans="1:27" x14ac:dyDescent="0.25">
      <c r="A2363" s="24" t="str">
        <f t="shared" si="112"/>
        <v/>
      </c>
      <c r="B2363" s="24" t="str">
        <f t="shared" si="110"/>
        <v/>
      </c>
      <c r="C2363" s="24" t="str">
        <f t="shared" si="111"/>
        <v/>
      </c>
      <c r="D2363" s="24">
        <v>2026</v>
      </c>
      <c r="E2363" s="7" t="s">
        <v>2530</v>
      </c>
      <c r="F2363" s="7" t="s">
        <v>2526</v>
      </c>
      <c r="G2363" s="7" t="s">
        <v>24</v>
      </c>
      <c r="H2363" s="7" t="s">
        <v>40</v>
      </c>
      <c r="I2363" s="8">
        <v>0.22800000000000001</v>
      </c>
      <c r="J2363" s="8">
        <v>0.34</v>
      </c>
      <c r="K2363" s="8">
        <v>0.27800000000000002</v>
      </c>
      <c r="L2363" s="8">
        <v>0.61799999999999999</v>
      </c>
      <c r="M2363" s="7">
        <v>51</v>
      </c>
      <c r="N2363" s="7">
        <v>198</v>
      </c>
      <c r="O2363" s="7">
        <v>162</v>
      </c>
      <c r="P2363" s="7">
        <v>22</v>
      </c>
      <c r="Q2363" s="7">
        <v>37</v>
      </c>
      <c r="R2363" s="7">
        <v>5</v>
      </c>
      <c r="S2363" s="7">
        <v>0</v>
      </c>
      <c r="T2363" s="7">
        <v>1</v>
      </c>
      <c r="U2363" s="7">
        <v>24</v>
      </c>
      <c r="V2363" s="7">
        <v>4</v>
      </c>
      <c r="W2363" s="7">
        <v>24</v>
      </c>
      <c r="X2363" s="7">
        <v>50</v>
      </c>
      <c r="Y2363" s="7">
        <v>8</v>
      </c>
      <c r="Z2363" s="7">
        <v>0</v>
      </c>
      <c r="AA2363"/>
    </row>
    <row r="2364" spans="1:27" x14ac:dyDescent="0.25">
      <c r="A2364" s="24" t="str">
        <f t="shared" si="112"/>
        <v/>
      </c>
      <c r="B2364" s="24" t="str">
        <f t="shared" si="110"/>
        <v/>
      </c>
      <c r="C2364" s="24" t="str">
        <f t="shared" si="111"/>
        <v/>
      </c>
      <c r="D2364" s="24">
        <v>2026</v>
      </c>
      <c r="E2364" s="7" t="s">
        <v>2531</v>
      </c>
      <c r="F2364" s="7" t="s">
        <v>2526</v>
      </c>
      <c r="G2364" s="7" t="s">
        <v>37</v>
      </c>
      <c r="H2364" s="7" t="s">
        <v>38</v>
      </c>
      <c r="I2364" s="8">
        <v>0.20899999999999999</v>
      </c>
      <c r="J2364" s="8">
        <v>0.35</v>
      </c>
      <c r="K2364" s="8">
        <v>0.33900000000000002</v>
      </c>
      <c r="L2364" s="8">
        <v>0.68899999999999995</v>
      </c>
      <c r="M2364" s="7">
        <v>44</v>
      </c>
      <c r="N2364" s="7">
        <v>143</v>
      </c>
      <c r="O2364" s="7">
        <v>115</v>
      </c>
      <c r="P2364" s="7">
        <v>15</v>
      </c>
      <c r="Q2364" s="7">
        <v>24</v>
      </c>
      <c r="R2364" s="7">
        <v>10</v>
      </c>
      <c r="S2364" s="7">
        <v>1</v>
      </c>
      <c r="T2364" s="7">
        <v>1</v>
      </c>
      <c r="U2364" s="7">
        <v>17</v>
      </c>
      <c r="V2364" s="7">
        <v>9</v>
      </c>
      <c r="W2364" s="7">
        <v>17</v>
      </c>
      <c r="X2364" s="7">
        <v>20</v>
      </c>
      <c r="Y2364" s="7">
        <v>1</v>
      </c>
      <c r="Z2364" s="7">
        <v>1</v>
      </c>
      <c r="AA2364"/>
    </row>
    <row r="2365" spans="1:27" x14ac:dyDescent="0.25">
      <c r="A2365" s="24" t="str">
        <f t="shared" si="112"/>
        <v/>
      </c>
      <c r="B2365" s="24" t="str">
        <f t="shared" si="110"/>
        <v/>
      </c>
      <c r="C2365" s="24" t="str">
        <f t="shared" si="111"/>
        <v/>
      </c>
      <c r="D2365" s="24">
        <v>2026</v>
      </c>
      <c r="E2365" s="7" t="s">
        <v>2532</v>
      </c>
      <c r="F2365" s="7" t="s">
        <v>2526</v>
      </c>
      <c r="G2365" s="7" t="s">
        <v>37</v>
      </c>
      <c r="H2365" s="7" t="s">
        <v>35</v>
      </c>
      <c r="I2365" s="8">
        <v>0.20499999999999999</v>
      </c>
      <c r="J2365" s="8">
        <v>0.34699999999999998</v>
      </c>
      <c r="K2365" s="8">
        <v>0.434</v>
      </c>
      <c r="L2365" s="8">
        <v>0.78100000000000003</v>
      </c>
      <c r="M2365" s="7">
        <v>41</v>
      </c>
      <c r="N2365" s="7">
        <v>151</v>
      </c>
      <c r="O2365" s="7">
        <v>122</v>
      </c>
      <c r="P2365" s="7">
        <v>24</v>
      </c>
      <c r="Q2365" s="7">
        <v>25</v>
      </c>
      <c r="R2365" s="7">
        <v>4</v>
      </c>
      <c r="S2365" s="7">
        <v>0</v>
      </c>
      <c r="T2365" s="7">
        <v>8</v>
      </c>
      <c r="U2365" s="7">
        <v>21</v>
      </c>
      <c r="V2365" s="7">
        <v>10</v>
      </c>
      <c r="W2365" s="7">
        <v>17</v>
      </c>
      <c r="X2365" s="7">
        <v>34</v>
      </c>
      <c r="Y2365" s="7">
        <v>3</v>
      </c>
      <c r="Z2365" s="7">
        <v>0</v>
      </c>
      <c r="AA2365"/>
    </row>
    <row r="2366" spans="1:27" x14ac:dyDescent="0.25">
      <c r="A2366" s="24" t="str">
        <f t="shared" si="112"/>
        <v/>
      </c>
      <c r="B2366" s="24" t="str">
        <f t="shared" si="110"/>
        <v/>
      </c>
      <c r="C2366" s="24" t="str">
        <f t="shared" si="111"/>
        <v/>
      </c>
      <c r="D2366" s="24">
        <v>2026</v>
      </c>
      <c r="E2366" s="7" t="s">
        <v>2533</v>
      </c>
      <c r="F2366" s="7" t="s">
        <v>2526</v>
      </c>
      <c r="G2366" s="7" t="s">
        <v>37</v>
      </c>
      <c r="H2366" s="7" t="s">
        <v>27</v>
      </c>
      <c r="I2366" s="8">
        <v>0.5</v>
      </c>
      <c r="J2366" s="8">
        <v>0.57099999999999995</v>
      </c>
      <c r="K2366" s="8">
        <v>0.5</v>
      </c>
      <c r="L2366" s="8">
        <v>1.071</v>
      </c>
      <c r="M2366" s="7">
        <v>2</v>
      </c>
      <c r="N2366" s="7">
        <v>7</v>
      </c>
      <c r="O2366" s="7">
        <v>6</v>
      </c>
      <c r="P2366" s="7">
        <v>3</v>
      </c>
      <c r="Q2366" s="7">
        <v>3</v>
      </c>
      <c r="R2366" s="7">
        <v>0</v>
      </c>
      <c r="S2366" s="7">
        <v>0</v>
      </c>
      <c r="T2366" s="7">
        <v>0</v>
      </c>
      <c r="U2366" s="7">
        <v>1</v>
      </c>
      <c r="V2366" s="7">
        <v>1</v>
      </c>
      <c r="W2366" s="7">
        <v>0</v>
      </c>
      <c r="X2366" s="7">
        <v>1</v>
      </c>
      <c r="Y2366" s="7">
        <v>1</v>
      </c>
      <c r="Z2366" s="7">
        <v>0</v>
      </c>
      <c r="AA2366"/>
    </row>
    <row r="2367" spans="1:27" x14ac:dyDescent="0.25">
      <c r="A2367" s="24">
        <f t="shared" si="112"/>
        <v>1</v>
      </c>
      <c r="B2367" s="24" t="str">
        <f t="shared" si="110"/>
        <v/>
      </c>
      <c r="C2367" s="24" t="str">
        <f t="shared" si="111"/>
        <v/>
      </c>
      <c r="D2367" s="24">
        <v>2026</v>
      </c>
      <c r="E2367" s="7" t="s">
        <v>2534</v>
      </c>
      <c r="F2367" s="7" t="s">
        <v>2526</v>
      </c>
      <c r="G2367" s="7" t="s">
        <v>32</v>
      </c>
      <c r="H2367" s="7" t="s">
        <v>25</v>
      </c>
      <c r="I2367" s="8">
        <v>0.24</v>
      </c>
      <c r="J2367" s="8">
        <v>0.318</v>
      </c>
      <c r="K2367" s="8">
        <v>0.313</v>
      </c>
      <c r="L2367" s="8">
        <v>0.63100000000000001</v>
      </c>
      <c r="M2367" s="7">
        <v>35</v>
      </c>
      <c r="N2367" s="7">
        <v>110</v>
      </c>
      <c r="O2367" s="7">
        <v>96</v>
      </c>
      <c r="P2367" s="7">
        <v>8</v>
      </c>
      <c r="Q2367" s="7">
        <v>23</v>
      </c>
      <c r="R2367" s="7">
        <v>4</v>
      </c>
      <c r="S2367" s="7">
        <v>0</v>
      </c>
      <c r="T2367" s="7">
        <v>1</v>
      </c>
      <c r="U2367" s="7">
        <v>14</v>
      </c>
      <c r="V2367" s="7">
        <v>5</v>
      </c>
      <c r="W2367" s="7">
        <v>7</v>
      </c>
      <c r="X2367" s="7">
        <v>21</v>
      </c>
      <c r="Y2367" s="7">
        <v>1</v>
      </c>
      <c r="Z2367" s="7">
        <v>1</v>
      </c>
      <c r="AA2367"/>
    </row>
    <row r="2368" spans="1:27" x14ac:dyDescent="0.25">
      <c r="A2368" s="24" t="str">
        <f t="shared" si="112"/>
        <v/>
      </c>
      <c r="B2368" s="24" t="str">
        <f t="shared" si="110"/>
        <v/>
      </c>
      <c r="C2368" s="24" t="str">
        <f t="shared" si="111"/>
        <v/>
      </c>
      <c r="D2368" s="24">
        <v>2026</v>
      </c>
      <c r="E2368" s="7" t="s">
        <v>2535</v>
      </c>
      <c r="F2368" s="7" t="s">
        <v>2526</v>
      </c>
      <c r="G2368" s="7" t="s">
        <v>47</v>
      </c>
      <c r="H2368" s="7" t="s">
        <v>27</v>
      </c>
      <c r="I2368" s="8">
        <v>0.23899999999999999</v>
      </c>
      <c r="J2368" s="8">
        <v>0.34</v>
      </c>
      <c r="K2368" s="8">
        <v>0.26100000000000001</v>
      </c>
      <c r="L2368" s="8">
        <v>0.6</v>
      </c>
      <c r="M2368" s="7">
        <v>19</v>
      </c>
      <c r="N2368" s="7">
        <v>55</v>
      </c>
      <c r="O2368" s="7">
        <v>46</v>
      </c>
      <c r="P2368" s="7">
        <v>8</v>
      </c>
      <c r="Q2368" s="7">
        <v>11</v>
      </c>
      <c r="R2368" s="7">
        <v>1</v>
      </c>
      <c r="S2368" s="7">
        <v>0</v>
      </c>
      <c r="T2368" s="7">
        <v>0</v>
      </c>
      <c r="U2368" s="7">
        <v>1</v>
      </c>
      <c r="V2368" s="7">
        <v>4</v>
      </c>
      <c r="W2368" s="7">
        <v>3</v>
      </c>
      <c r="X2368" s="7">
        <v>18</v>
      </c>
      <c r="Y2368" s="7">
        <v>6</v>
      </c>
      <c r="Z2368" s="7">
        <v>1</v>
      </c>
      <c r="AA2368"/>
    </row>
    <row r="2369" spans="1:27" x14ac:dyDescent="0.25">
      <c r="A2369" s="24" t="str">
        <f t="shared" si="112"/>
        <v/>
      </c>
      <c r="B2369" s="24" t="str">
        <f t="shared" si="110"/>
        <v/>
      </c>
      <c r="C2369" s="24" t="str">
        <f t="shared" si="111"/>
        <v/>
      </c>
      <c r="D2369" s="24">
        <v>2026</v>
      </c>
      <c r="E2369" s="7" t="s">
        <v>2536</v>
      </c>
      <c r="F2369" s="7" t="s">
        <v>2526</v>
      </c>
      <c r="G2369" s="7" t="s">
        <v>37</v>
      </c>
      <c r="H2369" s="7" t="s">
        <v>25</v>
      </c>
      <c r="I2369" s="8">
        <v>0.23599999999999999</v>
      </c>
      <c r="J2369" s="8">
        <v>0.34300000000000003</v>
      </c>
      <c r="K2369" s="8">
        <v>0.27</v>
      </c>
      <c r="L2369" s="8">
        <v>0.61299999999999999</v>
      </c>
      <c r="M2369" s="7">
        <v>35</v>
      </c>
      <c r="N2369" s="7">
        <v>110</v>
      </c>
      <c r="O2369" s="7">
        <v>89</v>
      </c>
      <c r="P2369" s="7">
        <v>15</v>
      </c>
      <c r="Q2369" s="7">
        <v>21</v>
      </c>
      <c r="R2369" s="7">
        <v>3</v>
      </c>
      <c r="S2369" s="7">
        <v>0</v>
      </c>
      <c r="T2369" s="7">
        <v>0</v>
      </c>
      <c r="U2369" s="7">
        <v>10</v>
      </c>
      <c r="V2369" s="7">
        <v>2</v>
      </c>
      <c r="W2369" s="7">
        <v>13</v>
      </c>
      <c r="X2369" s="7">
        <v>20</v>
      </c>
      <c r="Y2369" s="7">
        <v>0</v>
      </c>
      <c r="Z2369" s="7">
        <v>0</v>
      </c>
      <c r="AA2369"/>
    </row>
    <row r="2370" spans="1:27" x14ac:dyDescent="0.25">
      <c r="A2370" s="24" t="str">
        <f t="shared" si="112"/>
        <v/>
      </c>
      <c r="B2370" s="24" t="str">
        <f t="shared" ref="B2370:B2433" si="113">IF(COUNTIFS(Draft_Player,$E2370),COUNTIFS(Draft_Player,$E2370),"")</f>
        <v/>
      </c>
      <c r="C2370" s="24" t="str">
        <f t="shared" ref="C2370:C2433" si="114">IF(COUNTIFS(Transfers_Player,$E2370),COUNTIFS(Transfers_Player,$E2370),"")</f>
        <v/>
      </c>
      <c r="D2370" s="24">
        <v>2026</v>
      </c>
      <c r="E2370" s="7" t="s">
        <v>2537</v>
      </c>
      <c r="F2370" s="7" t="s">
        <v>2526</v>
      </c>
      <c r="G2370" s="7" t="s">
        <v>47</v>
      </c>
      <c r="H2370" s="7" t="s">
        <v>38</v>
      </c>
      <c r="I2370" s="8">
        <v>0.23400000000000001</v>
      </c>
      <c r="J2370" s="8">
        <v>0.39</v>
      </c>
      <c r="K2370" s="8">
        <v>0.23400000000000001</v>
      </c>
      <c r="L2370" s="8">
        <v>0.624</v>
      </c>
      <c r="M2370" s="7">
        <v>28</v>
      </c>
      <c r="N2370" s="7">
        <v>59</v>
      </c>
      <c r="O2370" s="7">
        <v>47</v>
      </c>
      <c r="P2370" s="7">
        <v>6</v>
      </c>
      <c r="Q2370" s="7">
        <v>11</v>
      </c>
      <c r="R2370" s="7">
        <v>0</v>
      </c>
      <c r="S2370" s="7">
        <v>0</v>
      </c>
      <c r="T2370" s="7">
        <v>0</v>
      </c>
      <c r="U2370" s="7">
        <v>7</v>
      </c>
      <c r="V2370" s="7">
        <v>5</v>
      </c>
      <c r="W2370" s="7">
        <v>7</v>
      </c>
      <c r="X2370" s="7">
        <v>14</v>
      </c>
      <c r="Y2370" s="7">
        <v>2</v>
      </c>
      <c r="Z2370" s="7">
        <v>1</v>
      </c>
      <c r="AA2370"/>
    </row>
    <row r="2371" spans="1:27" x14ac:dyDescent="0.25">
      <c r="A2371" s="24" t="str">
        <f t="shared" ref="A2371:A2434" si="115">IF(OR(G2371="SR", G2371="GR"), 1, "")</f>
        <v/>
      </c>
      <c r="B2371" s="24" t="str">
        <f t="shared" si="113"/>
        <v/>
      </c>
      <c r="C2371" s="24" t="str">
        <f t="shared" si="114"/>
        <v/>
      </c>
      <c r="D2371" s="24">
        <v>2026</v>
      </c>
      <c r="E2371" s="7" t="s">
        <v>2538</v>
      </c>
      <c r="F2371" s="7" t="s">
        <v>2526</v>
      </c>
      <c r="G2371" s="7" t="s">
        <v>24</v>
      </c>
      <c r="H2371" s="7" t="s">
        <v>33</v>
      </c>
      <c r="I2371" s="8">
        <v>0.215</v>
      </c>
      <c r="J2371" s="8">
        <v>0.378</v>
      </c>
      <c r="K2371" s="8">
        <v>0.23100000000000001</v>
      </c>
      <c r="L2371" s="8">
        <v>0.60899999999999999</v>
      </c>
      <c r="M2371" s="7">
        <v>25</v>
      </c>
      <c r="N2371" s="7">
        <v>83</v>
      </c>
      <c r="O2371" s="7">
        <v>65</v>
      </c>
      <c r="P2371" s="7">
        <v>9</v>
      </c>
      <c r="Q2371" s="7">
        <v>14</v>
      </c>
      <c r="R2371" s="7">
        <v>1</v>
      </c>
      <c r="S2371" s="7">
        <v>0</v>
      </c>
      <c r="T2371" s="7">
        <v>0</v>
      </c>
      <c r="U2371" s="7">
        <v>4</v>
      </c>
      <c r="V2371" s="7">
        <v>4</v>
      </c>
      <c r="W2371" s="7">
        <v>13</v>
      </c>
      <c r="X2371" s="7">
        <v>20</v>
      </c>
      <c r="Y2371" s="7">
        <v>2</v>
      </c>
      <c r="Z2371" s="7">
        <v>2</v>
      </c>
      <c r="AA2371"/>
    </row>
    <row r="2372" spans="1:27" x14ac:dyDescent="0.25">
      <c r="A2372" s="24" t="str">
        <f t="shared" si="115"/>
        <v/>
      </c>
      <c r="B2372" s="24" t="str">
        <f t="shared" si="113"/>
        <v/>
      </c>
      <c r="C2372" s="24">
        <f t="shared" si="114"/>
        <v>1</v>
      </c>
      <c r="D2372" s="24">
        <v>2026</v>
      </c>
      <c r="E2372" s="7" t="s">
        <v>2539</v>
      </c>
      <c r="F2372" s="7" t="s">
        <v>2526</v>
      </c>
      <c r="G2372" s="7" t="s">
        <v>37</v>
      </c>
      <c r="H2372" s="7" t="s">
        <v>44</v>
      </c>
      <c r="I2372" s="8">
        <v>0.20799999999999999</v>
      </c>
      <c r="J2372" s="8">
        <v>0.26900000000000002</v>
      </c>
      <c r="K2372" s="8">
        <v>0.308</v>
      </c>
      <c r="L2372" s="8">
        <v>0.57799999999999996</v>
      </c>
      <c r="M2372" s="7">
        <v>36</v>
      </c>
      <c r="N2372" s="7">
        <v>131</v>
      </c>
      <c r="O2372" s="7">
        <v>120</v>
      </c>
      <c r="P2372" s="7">
        <v>16</v>
      </c>
      <c r="Q2372" s="7">
        <v>25</v>
      </c>
      <c r="R2372" s="7">
        <v>3</v>
      </c>
      <c r="S2372" s="7">
        <v>0</v>
      </c>
      <c r="T2372" s="7">
        <v>3</v>
      </c>
      <c r="U2372" s="7">
        <v>21</v>
      </c>
      <c r="V2372" s="7">
        <v>3</v>
      </c>
      <c r="W2372" s="7">
        <v>7</v>
      </c>
      <c r="X2372" s="7">
        <v>25</v>
      </c>
      <c r="Y2372" s="7">
        <v>2</v>
      </c>
      <c r="Z2372" s="7">
        <v>1</v>
      </c>
      <c r="AA2372"/>
    </row>
    <row r="2373" spans="1:27" x14ac:dyDescent="0.25">
      <c r="A2373" s="24" t="str">
        <f t="shared" si="115"/>
        <v/>
      </c>
      <c r="B2373" s="24" t="str">
        <f t="shared" si="113"/>
        <v/>
      </c>
      <c r="C2373" s="24" t="str">
        <f t="shared" si="114"/>
        <v/>
      </c>
      <c r="D2373" s="24">
        <v>2026</v>
      </c>
      <c r="E2373" s="7" t="s">
        <v>2540</v>
      </c>
      <c r="F2373" s="7" t="s">
        <v>2526</v>
      </c>
      <c r="G2373" s="7" t="s">
        <v>37</v>
      </c>
      <c r="H2373" s="7" t="s">
        <v>38</v>
      </c>
      <c r="I2373" s="8">
        <v>0.2</v>
      </c>
      <c r="J2373" s="8">
        <v>0.33300000000000002</v>
      </c>
      <c r="K2373" s="8">
        <v>0.2</v>
      </c>
      <c r="L2373" s="8">
        <v>0.53300000000000003</v>
      </c>
      <c r="M2373" s="7">
        <v>38</v>
      </c>
      <c r="N2373" s="7">
        <v>82</v>
      </c>
      <c r="O2373" s="7">
        <v>65</v>
      </c>
      <c r="P2373" s="7">
        <v>9</v>
      </c>
      <c r="Q2373" s="7">
        <v>13</v>
      </c>
      <c r="R2373" s="7">
        <v>0</v>
      </c>
      <c r="S2373" s="7">
        <v>0</v>
      </c>
      <c r="T2373" s="7">
        <v>0</v>
      </c>
      <c r="U2373" s="7">
        <v>6</v>
      </c>
      <c r="V2373" s="7">
        <v>3</v>
      </c>
      <c r="W2373" s="7">
        <v>10</v>
      </c>
      <c r="X2373" s="7">
        <v>14</v>
      </c>
      <c r="Y2373" s="7">
        <v>3</v>
      </c>
      <c r="Z2373" s="7">
        <v>0</v>
      </c>
      <c r="AA2373"/>
    </row>
    <row r="2374" spans="1:27" x14ac:dyDescent="0.25">
      <c r="A2374" s="24" t="str">
        <f t="shared" si="115"/>
        <v/>
      </c>
      <c r="B2374" s="24" t="str">
        <f t="shared" si="113"/>
        <v/>
      </c>
      <c r="C2374" s="24" t="str">
        <f t="shared" si="114"/>
        <v/>
      </c>
      <c r="D2374" s="24">
        <v>2026</v>
      </c>
      <c r="E2374" s="7" t="s">
        <v>2541</v>
      </c>
      <c r="F2374" s="7" t="s">
        <v>2526</v>
      </c>
      <c r="G2374" s="7" t="s">
        <v>37</v>
      </c>
      <c r="H2374" s="7" t="s">
        <v>33</v>
      </c>
      <c r="I2374" s="8">
        <v>0.17100000000000001</v>
      </c>
      <c r="J2374" s="8">
        <v>0.32300000000000001</v>
      </c>
      <c r="K2374" s="8">
        <v>0.21099999999999999</v>
      </c>
      <c r="L2374" s="8">
        <v>0.53300000000000003</v>
      </c>
      <c r="M2374" s="7">
        <v>32</v>
      </c>
      <c r="N2374" s="7">
        <v>100</v>
      </c>
      <c r="O2374" s="7">
        <v>76</v>
      </c>
      <c r="P2374" s="7">
        <v>8</v>
      </c>
      <c r="Q2374" s="7">
        <v>13</v>
      </c>
      <c r="R2374" s="7">
        <v>3</v>
      </c>
      <c r="S2374" s="7">
        <v>0</v>
      </c>
      <c r="T2374" s="7">
        <v>0</v>
      </c>
      <c r="U2374" s="7">
        <v>9</v>
      </c>
      <c r="V2374" s="7">
        <v>6</v>
      </c>
      <c r="W2374" s="7">
        <v>12</v>
      </c>
      <c r="X2374" s="7">
        <v>18</v>
      </c>
      <c r="Y2374" s="7">
        <v>0</v>
      </c>
      <c r="Z2374" s="7">
        <v>0</v>
      </c>
      <c r="AA2374"/>
    </row>
    <row r="2375" spans="1:27" x14ac:dyDescent="0.25">
      <c r="A2375" s="24" t="str">
        <f t="shared" si="115"/>
        <v/>
      </c>
      <c r="B2375" s="24" t="str">
        <f t="shared" si="113"/>
        <v/>
      </c>
      <c r="C2375" s="24" t="str">
        <f t="shared" si="114"/>
        <v/>
      </c>
      <c r="D2375" s="24">
        <v>2026</v>
      </c>
      <c r="E2375" s="7" t="s">
        <v>2542</v>
      </c>
      <c r="F2375" s="7" t="s">
        <v>2526</v>
      </c>
      <c r="G2375" s="7" t="s">
        <v>24</v>
      </c>
      <c r="H2375" s="7" t="s">
        <v>25</v>
      </c>
      <c r="I2375" s="8">
        <v>0.14299999999999999</v>
      </c>
      <c r="J2375" s="8">
        <v>0.4</v>
      </c>
      <c r="K2375" s="8">
        <v>0.57099999999999995</v>
      </c>
      <c r="L2375" s="8">
        <v>0.97099999999999997</v>
      </c>
      <c r="M2375" s="7">
        <v>7</v>
      </c>
      <c r="N2375" s="7">
        <v>10</v>
      </c>
      <c r="O2375" s="7">
        <v>7</v>
      </c>
      <c r="P2375" s="7">
        <v>3</v>
      </c>
      <c r="Q2375" s="7">
        <v>1</v>
      </c>
      <c r="R2375" s="7">
        <v>0</v>
      </c>
      <c r="S2375" s="7">
        <v>0</v>
      </c>
      <c r="T2375" s="7">
        <v>1</v>
      </c>
      <c r="U2375" s="7">
        <v>1</v>
      </c>
      <c r="V2375" s="7">
        <v>0</v>
      </c>
      <c r="W2375" s="7">
        <v>3</v>
      </c>
      <c r="X2375" s="7">
        <v>2</v>
      </c>
      <c r="Y2375" s="7">
        <v>1</v>
      </c>
      <c r="Z2375" s="7">
        <v>0</v>
      </c>
      <c r="AA2375"/>
    </row>
    <row r="2376" spans="1:27" x14ac:dyDescent="0.25">
      <c r="A2376" s="24" t="str">
        <f t="shared" si="115"/>
        <v/>
      </c>
      <c r="B2376" s="24" t="str">
        <f t="shared" si="113"/>
        <v/>
      </c>
      <c r="C2376" s="24" t="str">
        <f t="shared" si="114"/>
        <v/>
      </c>
      <c r="D2376" s="24">
        <v>2026</v>
      </c>
      <c r="E2376" s="7" t="s">
        <v>2543</v>
      </c>
      <c r="F2376" s="7" t="s">
        <v>2526</v>
      </c>
      <c r="G2376" s="7" t="s">
        <v>47</v>
      </c>
      <c r="H2376" s="7" t="s">
        <v>35</v>
      </c>
      <c r="I2376" s="8">
        <v>0</v>
      </c>
      <c r="J2376" s="8">
        <v>0.26300000000000001</v>
      </c>
      <c r="K2376" s="8">
        <v>0</v>
      </c>
      <c r="L2376" s="8">
        <v>0.26300000000000001</v>
      </c>
      <c r="M2376" s="7">
        <v>13</v>
      </c>
      <c r="N2376" s="7">
        <v>19</v>
      </c>
      <c r="O2376" s="7">
        <v>14</v>
      </c>
      <c r="P2376" s="7">
        <v>9</v>
      </c>
      <c r="Q2376" s="7">
        <v>0</v>
      </c>
      <c r="R2376" s="7">
        <v>0</v>
      </c>
      <c r="S2376" s="7">
        <v>0</v>
      </c>
      <c r="T2376" s="7">
        <v>0</v>
      </c>
      <c r="U2376" s="7">
        <v>1</v>
      </c>
      <c r="V2376" s="7">
        <v>1</v>
      </c>
      <c r="W2376" s="7">
        <v>4</v>
      </c>
      <c r="X2376" s="7">
        <v>8</v>
      </c>
      <c r="Y2376" s="7">
        <v>2</v>
      </c>
      <c r="Z2376" s="7">
        <v>0</v>
      </c>
      <c r="AA2376"/>
    </row>
    <row r="2377" spans="1:27" x14ac:dyDescent="0.25">
      <c r="A2377" s="24" t="str">
        <f t="shared" si="115"/>
        <v/>
      </c>
      <c r="B2377" s="24" t="str">
        <f t="shared" si="113"/>
        <v/>
      </c>
      <c r="C2377" s="24">
        <f t="shared" si="114"/>
        <v>1</v>
      </c>
      <c r="D2377" s="24">
        <v>2026</v>
      </c>
      <c r="E2377" s="7" t="s">
        <v>2544</v>
      </c>
      <c r="F2377" s="7" t="s">
        <v>2545</v>
      </c>
      <c r="G2377" s="7" t="s">
        <v>37</v>
      </c>
      <c r="H2377" s="7" t="s">
        <v>35</v>
      </c>
      <c r="I2377" s="8">
        <v>0.34799999999999998</v>
      </c>
      <c r="J2377" s="8">
        <v>0.42899999999999999</v>
      </c>
      <c r="K2377" s="8">
        <v>0.53800000000000003</v>
      </c>
      <c r="L2377" s="8">
        <v>0.96599999999999997</v>
      </c>
      <c r="M2377" s="7">
        <v>43</v>
      </c>
      <c r="N2377" s="7">
        <v>155</v>
      </c>
      <c r="O2377" s="7">
        <v>132</v>
      </c>
      <c r="P2377" s="7">
        <v>35</v>
      </c>
      <c r="Q2377" s="7">
        <v>46</v>
      </c>
      <c r="R2377" s="7">
        <v>8</v>
      </c>
      <c r="S2377" s="7">
        <v>1</v>
      </c>
      <c r="T2377" s="7">
        <v>5</v>
      </c>
      <c r="U2377" s="7">
        <v>32</v>
      </c>
      <c r="V2377" s="7">
        <v>3</v>
      </c>
      <c r="W2377" s="7">
        <v>17</v>
      </c>
      <c r="X2377" s="7">
        <v>21</v>
      </c>
      <c r="Y2377" s="7">
        <v>10</v>
      </c>
      <c r="Z2377" s="7">
        <v>2</v>
      </c>
      <c r="AA2377"/>
    </row>
    <row r="2378" spans="1:27" x14ac:dyDescent="0.25">
      <c r="A2378" s="24" t="str">
        <f t="shared" si="115"/>
        <v/>
      </c>
      <c r="B2378" s="24" t="str">
        <f t="shared" si="113"/>
        <v/>
      </c>
      <c r="C2378" s="24" t="str">
        <f t="shared" si="114"/>
        <v/>
      </c>
      <c r="D2378" s="24">
        <v>2026</v>
      </c>
      <c r="E2378" s="7" t="s">
        <v>2546</v>
      </c>
      <c r="F2378" s="7" t="s">
        <v>2545</v>
      </c>
      <c r="G2378" s="7" t="s">
        <v>24</v>
      </c>
      <c r="H2378" s="7" t="s">
        <v>42</v>
      </c>
      <c r="I2378" s="8">
        <v>0.315</v>
      </c>
      <c r="J2378" s="8">
        <v>0.379</v>
      </c>
      <c r="K2378" s="8">
        <v>0.371</v>
      </c>
      <c r="L2378" s="8">
        <v>0.75</v>
      </c>
      <c r="M2378" s="7">
        <v>42</v>
      </c>
      <c r="N2378" s="7">
        <v>152</v>
      </c>
      <c r="O2378" s="7">
        <v>124</v>
      </c>
      <c r="P2378" s="7">
        <v>20</v>
      </c>
      <c r="Q2378" s="7">
        <v>39</v>
      </c>
      <c r="R2378" s="7">
        <v>1</v>
      </c>
      <c r="S2378" s="7">
        <v>0</v>
      </c>
      <c r="T2378" s="7">
        <v>2</v>
      </c>
      <c r="U2378" s="7">
        <v>21</v>
      </c>
      <c r="V2378" s="7">
        <v>5</v>
      </c>
      <c r="W2378" s="7">
        <v>9</v>
      </c>
      <c r="X2378" s="7">
        <v>9</v>
      </c>
      <c r="Y2378" s="7">
        <v>10</v>
      </c>
      <c r="Z2378" s="7">
        <v>1</v>
      </c>
      <c r="AA2378"/>
    </row>
    <row r="2379" spans="1:27" x14ac:dyDescent="0.25">
      <c r="A2379" s="24" t="str">
        <f t="shared" si="115"/>
        <v/>
      </c>
      <c r="B2379" s="24" t="str">
        <f t="shared" si="113"/>
        <v/>
      </c>
      <c r="C2379" s="24">
        <f t="shared" si="114"/>
        <v>1</v>
      </c>
      <c r="D2379" s="24">
        <v>2026</v>
      </c>
      <c r="E2379" s="7" t="s">
        <v>2547</v>
      </c>
      <c r="F2379" s="7" t="s">
        <v>2545</v>
      </c>
      <c r="G2379" s="7" t="s">
        <v>37</v>
      </c>
      <c r="H2379" s="7" t="s">
        <v>35</v>
      </c>
      <c r="I2379" s="8">
        <v>0.31</v>
      </c>
      <c r="J2379" s="8">
        <v>0.38900000000000001</v>
      </c>
      <c r="K2379" s="8">
        <v>0.51500000000000001</v>
      </c>
      <c r="L2379" s="8">
        <v>0.90400000000000003</v>
      </c>
      <c r="M2379" s="7">
        <v>48</v>
      </c>
      <c r="N2379" s="7">
        <v>200</v>
      </c>
      <c r="O2379" s="7">
        <v>171</v>
      </c>
      <c r="P2379" s="7">
        <v>34</v>
      </c>
      <c r="Q2379" s="7">
        <v>53</v>
      </c>
      <c r="R2379" s="7">
        <v>12</v>
      </c>
      <c r="S2379" s="7">
        <v>1</v>
      </c>
      <c r="T2379" s="7">
        <v>7</v>
      </c>
      <c r="U2379" s="7">
        <v>40</v>
      </c>
      <c r="V2379" s="7">
        <v>6</v>
      </c>
      <c r="W2379" s="7">
        <v>18</v>
      </c>
      <c r="X2379" s="7">
        <v>39</v>
      </c>
      <c r="Y2379" s="7">
        <v>7</v>
      </c>
      <c r="Z2379" s="7">
        <v>1</v>
      </c>
      <c r="AA2379"/>
    </row>
    <row r="2380" spans="1:27" x14ac:dyDescent="0.25">
      <c r="A2380" s="24">
        <f t="shared" si="115"/>
        <v>1</v>
      </c>
      <c r="B2380" s="24" t="str">
        <f t="shared" si="113"/>
        <v/>
      </c>
      <c r="C2380" s="24" t="str">
        <f t="shared" si="114"/>
        <v/>
      </c>
      <c r="D2380" s="24">
        <v>2026</v>
      </c>
      <c r="E2380" s="7" t="s">
        <v>2549</v>
      </c>
      <c r="F2380" s="7" t="s">
        <v>2545</v>
      </c>
      <c r="G2380" s="7" t="s">
        <v>29</v>
      </c>
      <c r="H2380" s="7" t="s">
        <v>25</v>
      </c>
      <c r="I2380" s="8">
        <v>0.29399999999999998</v>
      </c>
      <c r="J2380" s="8">
        <v>0.42399999999999999</v>
      </c>
      <c r="K2380" s="8">
        <v>0.57099999999999995</v>
      </c>
      <c r="L2380" s="8">
        <v>0.99399999999999999</v>
      </c>
      <c r="M2380" s="7">
        <v>49</v>
      </c>
      <c r="N2380" s="7">
        <v>212</v>
      </c>
      <c r="O2380" s="7">
        <v>170</v>
      </c>
      <c r="P2380" s="7">
        <v>40</v>
      </c>
      <c r="Q2380" s="7">
        <v>50</v>
      </c>
      <c r="R2380" s="7">
        <v>11</v>
      </c>
      <c r="S2380" s="7">
        <v>0</v>
      </c>
      <c r="T2380" s="7">
        <v>12</v>
      </c>
      <c r="U2380" s="7">
        <v>34</v>
      </c>
      <c r="V2380" s="7">
        <v>10</v>
      </c>
      <c r="W2380" s="7">
        <v>29</v>
      </c>
      <c r="X2380" s="7">
        <v>26</v>
      </c>
      <c r="Y2380" s="7">
        <v>1</v>
      </c>
      <c r="Z2380" s="7">
        <v>1</v>
      </c>
      <c r="AA2380"/>
    </row>
    <row r="2381" spans="1:27" x14ac:dyDescent="0.25">
      <c r="A2381" s="24">
        <f t="shared" si="115"/>
        <v>1</v>
      </c>
      <c r="B2381" s="24" t="str">
        <f t="shared" si="113"/>
        <v/>
      </c>
      <c r="C2381" s="24" t="str">
        <f t="shared" si="114"/>
        <v/>
      </c>
      <c r="D2381" s="24">
        <v>2026</v>
      </c>
      <c r="E2381" s="7" t="s">
        <v>2548</v>
      </c>
      <c r="F2381" s="7" t="s">
        <v>2545</v>
      </c>
      <c r="G2381" s="7" t="s">
        <v>29</v>
      </c>
      <c r="H2381" s="7" t="s">
        <v>44</v>
      </c>
      <c r="I2381" s="8">
        <v>0.28599999999999998</v>
      </c>
      <c r="J2381" s="8">
        <v>0.41399999999999998</v>
      </c>
      <c r="K2381" s="8">
        <v>0.42899999999999999</v>
      </c>
      <c r="L2381" s="8">
        <v>0.84299999999999997</v>
      </c>
      <c r="M2381" s="7">
        <v>42</v>
      </c>
      <c r="N2381" s="7">
        <v>146</v>
      </c>
      <c r="O2381" s="7">
        <v>112</v>
      </c>
      <c r="P2381" s="7">
        <v>19</v>
      </c>
      <c r="Q2381" s="7">
        <v>32</v>
      </c>
      <c r="R2381" s="7">
        <v>13</v>
      </c>
      <c r="S2381" s="7">
        <v>0</v>
      </c>
      <c r="T2381" s="7">
        <v>1</v>
      </c>
      <c r="U2381" s="7">
        <v>15</v>
      </c>
      <c r="V2381" s="7">
        <v>2</v>
      </c>
      <c r="W2381" s="7">
        <v>24</v>
      </c>
      <c r="X2381" s="7">
        <v>21</v>
      </c>
      <c r="Y2381" s="7">
        <v>4</v>
      </c>
      <c r="Z2381" s="7">
        <v>0</v>
      </c>
      <c r="AA2381"/>
    </row>
    <row r="2382" spans="1:27" x14ac:dyDescent="0.25">
      <c r="A2382" s="24">
        <f t="shared" si="115"/>
        <v>1</v>
      </c>
      <c r="B2382" s="24" t="str">
        <f t="shared" si="113"/>
        <v/>
      </c>
      <c r="C2382" s="24" t="str">
        <f t="shared" si="114"/>
        <v/>
      </c>
      <c r="D2382" s="24">
        <v>2026</v>
      </c>
      <c r="E2382" s="7" t="s">
        <v>2550</v>
      </c>
      <c r="F2382" s="7" t="s">
        <v>2545</v>
      </c>
      <c r="G2382" s="7" t="s">
        <v>29</v>
      </c>
      <c r="H2382" s="7" t="s">
        <v>30</v>
      </c>
      <c r="I2382" s="8">
        <v>0.28100000000000003</v>
      </c>
      <c r="J2382" s="8">
        <v>0.36899999999999999</v>
      </c>
      <c r="K2382" s="8">
        <v>0.51700000000000002</v>
      </c>
      <c r="L2382" s="8">
        <v>0.88600000000000001</v>
      </c>
      <c r="M2382" s="7">
        <v>50</v>
      </c>
      <c r="N2382" s="7">
        <v>204</v>
      </c>
      <c r="O2382" s="7">
        <v>178</v>
      </c>
      <c r="P2382" s="7">
        <v>40</v>
      </c>
      <c r="Q2382" s="7">
        <v>50</v>
      </c>
      <c r="R2382" s="7">
        <v>13</v>
      </c>
      <c r="S2382" s="7">
        <v>1</v>
      </c>
      <c r="T2382" s="7">
        <v>9</v>
      </c>
      <c r="U2382" s="7">
        <v>31</v>
      </c>
      <c r="V2382" s="7">
        <v>6</v>
      </c>
      <c r="W2382" s="7">
        <v>19</v>
      </c>
      <c r="X2382" s="7">
        <v>40</v>
      </c>
      <c r="Y2382" s="7">
        <v>6</v>
      </c>
      <c r="Z2382" s="7">
        <v>1</v>
      </c>
      <c r="AA2382"/>
    </row>
    <row r="2383" spans="1:27" x14ac:dyDescent="0.25">
      <c r="A2383" s="24" t="str">
        <f t="shared" si="115"/>
        <v/>
      </c>
      <c r="B2383" s="24" t="str">
        <f t="shared" si="113"/>
        <v/>
      </c>
      <c r="C2383" s="24" t="str">
        <f t="shared" si="114"/>
        <v/>
      </c>
      <c r="D2383" s="24">
        <v>2026</v>
      </c>
      <c r="E2383" s="7" t="s">
        <v>2551</v>
      </c>
      <c r="F2383" s="7" t="s">
        <v>2545</v>
      </c>
      <c r="G2383" s="7" t="s">
        <v>37</v>
      </c>
      <c r="H2383" s="7" t="s">
        <v>33</v>
      </c>
      <c r="I2383" s="8">
        <v>0.26900000000000002</v>
      </c>
      <c r="J2383" s="8">
        <v>0.36599999999999999</v>
      </c>
      <c r="K2383" s="8">
        <v>0.36599999999999999</v>
      </c>
      <c r="L2383" s="8">
        <v>0.73199999999999998</v>
      </c>
      <c r="M2383" s="7">
        <v>49</v>
      </c>
      <c r="N2383" s="7">
        <v>208</v>
      </c>
      <c r="O2383" s="7">
        <v>175</v>
      </c>
      <c r="P2383" s="7">
        <v>29</v>
      </c>
      <c r="Q2383" s="7">
        <v>47</v>
      </c>
      <c r="R2383" s="7">
        <v>10</v>
      </c>
      <c r="S2383" s="7">
        <v>2</v>
      </c>
      <c r="T2383" s="7">
        <v>1</v>
      </c>
      <c r="U2383" s="7">
        <v>32</v>
      </c>
      <c r="V2383" s="7">
        <v>9</v>
      </c>
      <c r="W2383" s="7">
        <v>19</v>
      </c>
      <c r="X2383" s="7">
        <v>33</v>
      </c>
      <c r="Y2383" s="7">
        <v>8</v>
      </c>
      <c r="Z2383" s="7">
        <v>3</v>
      </c>
      <c r="AA2383"/>
    </row>
    <row r="2384" spans="1:27" x14ac:dyDescent="0.25">
      <c r="A2384" s="24" t="str">
        <f t="shared" si="115"/>
        <v/>
      </c>
      <c r="B2384" s="24" t="str">
        <f t="shared" si="113"/>
        <v/>
      </c>
      <c r="C2384" s="24" t="str">
        <f t="shared" si="114"/>
        <v/>
      </c>
      <c r="D2384" s="24">
        <v>2026</v>
      </c>
      <c r="E2384" s="7" t="s">
        <v>2552</v>
      </c>
      <c r="F2384" s="7" t="s">
        <v>2545</v>
      </c>
      <c r="G2384" s="7" t="s">
        <v>37</v>
      </c>
      <c r="H2384" s="7" t="s">
        <v>27</v>
      </c>
      <c r="I2384" s="8">
        <v>0.24</v>
      </c>
      <c r="J2384" s="8">
        <v>0.33900000000000002</v>
      </c>
      <c r="K2384" s="8">
        <v>0.35599999999999998</v>
      </c>
      <c r="L2384" s="8">
        <v>0.69499999999999995</v>
      </c>
      <c r="M2384" s="7">
        <v>48</v>
      </c>
      <c r="N2384" s="7">
        <v>172</v>
      </c>
      <c r="O2384" s="7">
        <v>146</v>
      </c>
      <c r="P2384" s="7">
        <v>28</v>
      </c>
      <c r="Q2384" s="7">
        <v>35</v>
      </c>
      <c r="R2384" s="7">
        <v>8</v>
      </c>
      <c r="S2384" s="7">
        <v>3</v>
      </c>
      <c r="T2384" s="7">
        <v>1</v>
      </c>
      <c r="U2384" s="7">
        <v>25</v>
      </c>
      <c r="V2384" s="7">
        <v>3</v>
      </c>
      <c r="W2384" s="7">
        <v>20</v>
      </c>
      <c r="X2384" s="7">
        <v>31</v>
      </c>
      <c r="Y2384" s="7">
        <v>11</v>
      </c>
      <c r="Z2384" s="7">
        <v>3</v>
      </c>
      <c r="AA2384"/>
    </row>
    <row r="2385" spans="1:27" x14ac:dyDescent="0.25">
      <c r="A2385" s="24" t="str">
        <f t="shared" si="115"/>
        <v/>
      </c>
      <c r="B2385" s="24" t="str">
        <f t="shared" si="113"/>
        <v/>
      </c>
      <c r="C2385" s="24">
        <f t="shared" si="114"/>
        <v>1</v>
      </c>
      <c r="D2385" s="24">
        <v>2026</v>
      </c>
      <c r="E2385" s="7" t="s">
        <v>2553</v>
      </c>
      <c r="F2385" s="7" t="s">
        <v>2545</v>
      </c>
      <c r="G2385" s="7" t="s">
        <v>24</v>
      </c>
      <c r="H2385" s="7" t="s">
        <v>44</v>
      </c>
      <c r="I2385" s="8">
        <v>0.23100000000000001</v>
      </c>
      <c r="J2385" s="8">
        <v>0.34100000000000003</v>
      </c>
      <c r="K2385" s="8">
        <v>0.36099999999999999</v>
      </c>
      <c r="L2385" s="8">
        <v>0.70199999999999996</v>
      </c>
      <c r="M2385" s="7">
        <v>48</v>
      </c>
      <c r="N2385" s="7">
        <v>174</v>
      </c>
      <c r="O2385" s="7">
        <v>147</v>
      </c>
      <c r="P2385" s="7">
        <v>32</v>
      </c>
      <c r="Q2385" s="7">
        <v>34</v>
      </c>
      <c r="R2385" s="7">
        <v>7</v>
      </c>
      <c r="S2385" s="7">
        <v>0</v>
      </c>
      <c r="T2385" s="7">
        <v>4</v>
      </c>
      <c r="U2385" s="7">
        <v>30</v>
      </c>
      <c r="V2385" s="7">
        <v>4</v>
      </c>
      <c r="W2385" s="7">
        <v>21</v>
      </c>
      <c r="X2385" s="7">
        <v>27</v>
      </c>
      <c r="Y2385" s="7">
        <v>4</v>
      </c>
      <c r="Z2385" s="7">
        <v>0</v>
      </c>
      <c r="AA2385"/>
    </row>
    <row r="2386" spans="1:27" x14ac:dyDescent="0.25">
      <c r="A2386" s="24" t="str">
        <f t="shared" si="115"/>
        <v/>
      </c>
      <c r="B2386" s="24" t="str">
        <f t="shared" si="113"/>
        <v/>
      </c>
      <c r="C2386" s="24" t="str">
        <f t="shared" si="114"/>
        <v/>
      </c>
      <c r="D2386" s="24">
        <v>2026</v>
      </c>
      <c r="E2386" s="7" t="s">
        <v>2554</v>
      </c>
      <c r="F2386" s="7" t="s">
        <v>2545</v>
      </c>
      <c r="G2386" s="7" t="s">
        <v>37</v>
      </c>
      <c r="H2386" s="7" t="s">
        <v>40</v>
      </c>
      <c r="I2386" s="8">
        <v>0.33300000000000002</v>
      </c>
      <c r="J2386" s="8">
        <v>0.48099999999999998</v>
      </c>
      <c r="K2386" s="8">
        <v>0.38100000000000001</v>
      </c>
      <c r="L2386" s="8">
        <v>0.86199999999999999</v>
      </c>
      <c r="M2386" s="7">
        <v>6</v>
      </c>
      <c r="N2386" s="7">
        <v>27</v>
      </c>
      <c r="O2386" s="7">
        <v>21</v>
      </c>
      <c r="P2386" s="7">
        <v>5</v>
      </c>
      <c r="Q2386" s="7">
        <v>7</v>
      </c>
      <c r="R2386" s="7">
        <v>1</v>
      </c>
      <c r="S2386" s="7">
        <v>0</v>
      </c>
      <c r="T2386" s="7">
        <v>0</v>
      </c>
      <c r="U2386" s="7">
        <v>3</v>
      </c>
      <c r="V2386" s="7">
        <v>0</v>
      </c>
      <c r="W2386" s="7">
        <v>6</v>
      </c>
      <c r="X2386" s="7">
        <v>4</v>
      </c>
      <c r="Y2386" s="7">
        <v>0</v>
      </c>
      <c r="Z2386" s="7">
        <v>0</v>
      </c>
      <c r="AA2386"/>
    </row>
    <row r="2387" spans="1:27" x14ac:dyDescent="0.25">
      <c r="A2387" s="24" t="str">
        <f t="shared" si="115"/>
        <v/>
      </c>
      <c r="B2387" s="24" t="str">
        <f t="shared" si="113"/>
        <v/>
      </c>
      <c r="C2387" s="24" t="str">
        <f t="shared" si="114"/>
        <v/>
      </c>
      <c r="D2387" s="24">
        <v>2026</v>
      </c>
      <c r="E2387" s="7" t="s">
        <v>2555</v>
      </c>
      <c r="F2387" s="7" t="s">
        <v>2545</v>
      </c>
      <c r="G2387" s="7" t="s">
        <v>24</v>
      </c>
      <c r="H2387" s="7" t="s">
        <v>35</v>
      </c>
      <c r="I2387" s="8">
        <v>0.29699999999999999</v>
      </c>
      <c r="J2387" s="8">
        <v>0.42199999999999999</v>
      </c>
      <c r="K2387" s="8">
        <v>0.32400000000000001</v>
      </c>
      <c r="L2387" s="8">
        <v>0.747</v>
      </c>
      <c r="M2387" s="7">
        <v>21</v>
      </c>
      <c r="N2387" s="7">
        <v>45</v>
      </c>
      <c r="O2387" s="7">
        <v>37</v>
      </c>
      <c r="P2387" s="7">
        <v>5</v>
      </c>
      <c r="Q2387" s="7">
        <v>11</v>
      </c>
      <c r="R2387" s="7">
        <v>1</v>
      </c>
      <c r="S2387" s="7">
        <v>0</v>
      </c>
      <c r="T2387" s="7">
        <v>0</v>
      </c>
      <c r="U2387" s="7">
        <v>8</v>
      </c>
      <c r="V2387" s="7">
        <v>3</v>
      </c>
      <c r="W2387" s="7">
        <v>5</v>
      </c>
      <c r="X2387" s="7">
        <v>8</v>
      </c>
      <c r="Y2387" s="7">
        <v>2</v>
      </c>
      <c r="Z2387" s="7">
        <v>2</v>
      </c>
      <c r="AA2387"/>
    </row>
    <row r="2388" spans="1:27" x14ac:dyDescent="0.25">
      <c r="A2388" s="24" t="str">
        <f t="shared" si="115"/>
        <v/>
      </c>
      <c r="B2388" s="24" t="str">
        <f t="shared" si="113"/>
        <v/>
      </c>
      <c r="C2388" s="24" t="str">
        <f t="shared" si="114"/>
        <v/>
      </c>
      <c r="D2388" s="24">
        <v>2026</v>
      </c>
      <c r="E2388" s="7" t="s">
        <v>2556</v>
      </c>
      <c r="F2388" s="7" t="s">
        <v>2545</v>
      </c>
      <c r="G2388" s="7" t="s">
        <v>37</v>
      </c>
      <c r="H2388" s="7" t="s">
        <v>40</v>
      </c>
      <c r="I2388" s="8">
        <v>0.27200000000000002</v>
      </c>
      <c r="J2388" s="8">
        <v>0.39400000000000002</v>
      </c>
      <c r="K2388" s="8">
        <v>0.39500000000000002</v>
      </c>
      <c r="L2388" s="8">
        <v>0.78900000000000003</v>
      </c>
      <c r="M2388" s="7">
        <v>40</v>
      </c>
      <c r="N2388" s="7">
        <v>142</v>
      </c>
      <c r="O2388" s="7">
        <v>114</v>
      </c>
      <c r="P2388" s="7">
        <v>25</v>
      </c>
      <c r="Q2388" s="7">
        <v>31</v>
      </c>
      <c r="R2388" s="7">
        <v>8</v>
      </c>
      <c r="S2388" s="7">
        <v>0</v>
      </c>
      <c r="T2388" s="7">
        <v>2</v>
      </c>
      <c r="U2388" s="7">
        <v>28</v>
      </c>
      <c r="V2388" s="7">
        <v>8</v>
      </c>
      <c r="W2388" s="7">
        <v>15</v>
      </c>
      <c r="X2388" s="7">
        <v>25</v>
      </c>
      <c r="Y2388" s="7">
        <v>6</v>
      </c>
      <c r="Z2388" s="7">
        <v>2</v>
      </c>
      <c r="AA2388"/>
    </row>
    <row r="2389" spans="1:27" x14ac:dyDescent="0.25">
      <c r="A2389" s="24" t="str">
        <f t="shared" si="115"/>
        <v/>
      </c>
      <c r="B2389" s="24" t="str">
        <f t="shared" si="113"/>
        <v/>
      </c>
      <c r="C2389" s="24" t="str">
        <f t="shared" si="114"/>
        <v/>
      </c>
      <c r="D2389" s="24">
        <v>2026</v>
      </c>
      <c r="E2389" s="7" t="s">
        <v>2557</v>
      </c>
      <c r="F2389" s="7" t="s">
        <v>2545</v>
      </c>
      <c r="G2389" s="7" t="s">
        <v>37</v>
      </c>
      <c r="H2389" s="7" t="s">
        <v>38</v>
      </c>
      <c r="I2389" s="8">
        <v>0.25900000000000001</v>
      </c>
      <c r="J2389" s="8">
        <v>0.42499999999999999</v>
      </c>
      <c r="K2389" s="8">
        <v>0.46300000000000002</v>
      </c>
      <c r="L2389" s="8">
        <v>0.88800000000000001</v>
      </c>
      <c r="M2389" s="7">
        <v>26</v>
      </c>
      <c r="N2389" s="7">
        <v>73</v>
      </c>
      <c r="O2389" s="7">
        <v>54</v>
      </c>
      <c r="P2389" s="7">
        <v>11</v>
      </c>
      <c r="Q2389" s="7">
        <v>14</v>
      </c>
      <c r="R2389" s="7">
        <v>3</v>
      </c>
      <c r="S2389" s="7">
        <v>1</v>
      </c>
      <c r="T2389" s="7">
        <v>2</v>
      </c>
      <c r="U2389" s="7">
        <v>5</v>
      </c>
      <c r="V2389" s="7">
        <v>5</v>
      </c>
      <c r="W2389" s="7">
        <v>12</v>
      </c>
      <c r="X2389" s="7">
        <v>21</v>
      </c>
      <c r="Y2389" s="7">
        <v>2</v>
      </c>
      <c r="Z2389" s="7">
        <v>0</v>
      </c>
      <c r="AA2389"/>
    </row>
    <row r="2390" spans="1:27" x14ac:dyDescent="0.25">
      <c r="A2390" s="24" t="str">
        <f t="shared" si="115"/>
        <v/>
      </c>
      <c r="B2390" s="24" t="str">
        <f t="shared" si="113"/>
        <v/>
      </c>
      <c r="C2390" s="24" t="str">
        <f t="shared" si="114"/>
        <v/>
      </c>
      <c r="D2390" s="24">
        <v>2026</v>
      </c>
      <c r="E2390" s="7" t="s">
        <v>2558</v>
      </c>
      <c r="F2390" s="7" t="s">
        <v>2545</v>
      </c>
      <c r="G2390" s="7" t="s">
        <v>47</v>
      </c>
      <c r="H2390" s="7" t="s">
        <v>25</v>
      </c>
      <c r="I2390" s="8">
        <v>0.186</v>
      </c>
      <c r="J2390" s="8">
        <v>0.36799999999999999</v>
      </c>
      <c r="K2390" s="8">
        <v>0.20899999999999999</v>
      </c>
      <c r="L2390" s="8">
        <v>0.57799999999999996</v>
      </c>
      <c r="M2390" s="7">
        <v>17</v>
      </c>
      <c r="N2390" s="7">
        <v>59</v>
      </c>
      <c r="O2390" s="7">
        <v>43</v>
      </c>
      <c r="P2390" s="7">
        <v>11</v>
      </c>
      <c r="Q2390" s="7">
        <v>8</v>
      </c>
      <c r="R2390" s="7">
        <v>1</v>
      </c>
      <c r="S2390" s="7">
        <v>0</v>
      </c>
      <c r="T2390" s="7">
        <v>0</v>
      </c>
      <c r="U2390" s="7">
        <v>3</v>
      </c>
      <c r="V2390" s="7">
        <v>1</v>
      </c>
      <c r="W2390" s="7">
        <v>12</v>
      </c>
      <c r="X2390" s="7">
        <v>12</v>
      </c>
      <c r="Y2390" s="7">
        <v>1</v>
      </c>
      <c r="Z2390" s="7">
        <v>1</v>
      </c>
      <c r="AA2390"/>
    </row>
    <row r="2391" spans="1:27" x14ac:dyDescent="0.25">
      <c r="A2391" s="24">
        <f t="shared" si="115"/>
        <v>1</v>
      </c>
      <c r="B2391" s="24" t="str">
        <f t="shared" si="113"/>
        <v/>
      </c>
      <c r="C2391" s="24" t="str">
        <f t="shared" si="114"/>
        <v/>
      </c>
      <c r="D2391" s="24">
        <v>2026</v>
      </c>
      <c r="E2391" s="7" t="s">
        <v>2559</v>
      </c>
      <c r="F2391" s="7" t="s">
        <v>2545</v>
      </c>
      <c r="G2391" s="7" t="s">
        <v>29</v>
      </c>
      <c r="H2391" s="7" t="s">
        <v>33</v>
      </c>
      <c r="I2391" s="8">
        <v>0.182</v>
      </c>
      <c r="J2391" s="8">
        <v>0.315</v>
      </c>
      <c r="K2391" s="8">
        <v>0.35199999999999998</v>
      </c>
      <c r="L2391" s="8">
        <v>0.66700000000000004</v>
      </c>
      <c r="M2391" s="7">
        <v>34</v>
      </c>
      <c r="N2391" s="7">
        <v>112</v>
      </c>
      <c r="O2391" s="7">
        <v>88</v>
      </c>
      <c r="P2391" s="7">
        <v>18</v>
      </c>
      <c r="Q2391" s="7">
        <v>16</v>
      </c>
      <c r="R2391" s="7">
        <v>3</v>
      </c>
      <c r="S2391" s="7">
        <v>0</v>
      </c>
      <c r="T2391" s="7">
        <v>4</v>
      </c>
      <c r="U2391" s="7">
        <v>11</v>
      </c>
      <c r="V2391" s="7">
        <v>3</v>
      </c>
      <c r="W2391" s="7">
        <v>15</v>
      </c>
      <c r="X2391" s="7">
        <v>27</v>
      </c>
      <c r="Y2391" s="7">
        <v>1</v>
      </c>
      <c r="Z2391" s="7">
        <v>2</v>
      </c>
      <c r="AA2391"/>
    </row>
    <row r="2392" spans="1:27" x14ac:dyDescent="0.25">
      <c r="A2392" s="24" t="str">
        <f t="shared" si="115"/>
        <v/>
      </c>
      <c r="B2392" s="24" t="str">
        <f t="shared" si="113"/>
        <v/>
      </c>
      <c r="C2392" s="24" t="str">
        <f t="shared" si="114"/>
        <v/>
      </c>
      <c r="D2392" s="24">
        <v>2026</v>
      </c>
      <c r="E2392" s="7" t="s">
        <v>2560</v>
      </c>
      <c r="F2392" s="7" t="s">
        <v>2545</v>
      </c>
      <c r="G2392" s="7" t="s">
        <v>37</v>
      </c>
      <c r="H2392" s="7" t="s">
        <v>42</v>
      </c>
      <c r="I2392" s="8">
        <v>0.12</v>
      </c>
      <c r="J2392" s="8">
        <v>0.436</v>
      </c>
      <c r="K2392" s="8">
        <v>0.12</v>
      </c>
      <c r="L2392" s="8">
        <v>0.55600000000000005</v>
      </c>
      <c r="M2392" s="7">
        <v>15</v>
      </c>
      <c r="N2392" s="7">
        <v>39</v>
      </c>
      <c r="O2392" s="7">
        <v>25</v>
      </c>
      <c r="P2392" s="7">
        <v>5</v>
      </c>
      <c r="Q2392" s="7">
        <v>3</v>
      </c>
      <c r="R2392" s="7">
        <v>0</v>
      </c>
      <c r="S2392" s="7">
        <v>0</v>
      </c>
      <c r="T2392" s="7">
        <v>0</v>
      </c>
      <c r="U2392" s="7">
        <v>2</v>
      </c>
      <c r="V2392" s="7">
        <v>3</v>
      </c>
      <c r="W2392" s="7">
        <v>11</v>
      </c>
      <c r="X2392" s="7">
        <v>6</v>
      </c>
      <c r="Y2392" s="7">
        <v>1</v>
      </c>
      <c r="Z2392" s="7">
        <v>0</v>
      </c>
      <c r="AA2392"/>
    </row>
    <row r="2393" spans="1:27" x14ac:dyDescent="0.25">
      <c r="A2393" s="24">
        <f t="shared" si="115"/>
        <v>1</v>
      </c>
      <c r="B2393" s="24" t="str">
        <f t="shared" si="113"/>
        <v/>
      </c>
      <c r="C2393" s="24" t="str">
        <f t="shared" si="114"/>
        <v/>
      </c>
      <c r="D2393" s="24">
        <v>2026</v>
      </c>
      <c r="E2393" s="7" t="s">
        <v>2561</v>
      </c>
      <c r="F2393" s="7" t="s">
        <v>2545</v>
      </c>
      <c r="G2393" s="7" t="s">
        <v>29</v>
      </c>
      <c r="H2393" s="7" t="s">
        <v>30</v>
      </c>
      <c r="I2393" s="8">
        <v>8.6999999999999994E-2</v>
      </c>
      <c r="J2393" s="8">
        <v>0.4</v>
      </c>
      <c r="K2393" s="8">
        <v>8.6999999999999994E-2</v>
      </c>
      <c r="L2393" s="8">
        <v>0.48699999999999999</v>
      </c>
      <c r="M2393" s="7">
        <v>18</v>
      </c>
      <c r="N2393" s="7">
        <v>35</v>
      </c>
      <c r="O2393" s="7">
        <v>23</v>
      </c>
      <c r="P2393" s="7">
        <v>7</v>
      </c>
      <c r="Q2393" s="7">
        <v>2</v>
      </c>
      <c r="R2393" s="7">
        <v>0</v>
      </c>
      <c r="S2393" s="7">
        <v>0</v>
      </c>
      <c r="T2393" s="7">
        <v>0</v>
      </c>
      <c r="U2393" s="7">
        <v>1</v>
      </c>
      <c r="V2393" s="7">
        <v>3</v>
      </c>
      <c r="W2393" s="7">
        <v>9</v>
      </c>
      <c r="X2393" s="7">
        <v>10</v>
      </c>
      <c r="Y2393" s="7">
        <v>4</v>
      </c>
      <c r="Z2393" s="7">
        <v>0</v>
      </c>
      <c r="AA2393"/>
    </row>
    <row r="2394" spans="1:27" x14ac:dyDescent="0.25">
      <c r="A2394" s="24">
        <f t="shared" si="115"/>
        <v>1</v>
      </c>
      <c r="B2394" s="24" t="str">
        <f t="shared" si="113"/>
        <v/>
      </c>
      <c r="C2394" s="24" t="str">
        <f t="shared" si="114"/>
        <v/>
      </c>
      <c r="D2394" s="24">
        <v>2026</v>
      </c>
      <c r="E2394" s="7" t="s">
        <v>2562</v>
      </c>
      <c r="F2394" s="7" t="s">
        <v>2545</v>
      </c>
      <c r="G2394" s="7" t="s">
        <v>29</v>
      </c>
      <c r="H2394" s="7" t="s">
        <v>64</v>
      </c>
      <c r="I2394" s="8">
        <v>0</v>
      </c>
      <c r="J2394" s="8">
        <v>0</v>
      </c>
      <c r="K2394" s="8">
        <v>0</v>
      </c>
      <c r="L2394" s="8">
        <v>0</v>
      </c>
      <c r="M2394" s="7">
        <v>1</v>
      </c>
      <c r="N2394" s="7">
        <v>1</v>
      </c>
      <c r="O2394" s="7">
        <v>1</v>
      </c>
      <c r="P2394" s="7">
        <v>0</v>
      </c>
      <c r="Q2394" s="7">
        <v>0</v>
      </c>
      <c r="R2394" s="7">
        <v>0</v>
      </c>
      <c r="S2394" s="7">
        <v>0</v>
      </c>
      <c r="T2394" s="7">
        <v>0</v>
      </c>
      <c r="U2394" s="7">
        <v>0</v>
      </c>
      <c r="V2394" s="7">
        <v>0</v>
      </c>
      <c r="W2394" s="7">
        <v>0</v>
      </c>
      <c r="X2394" s="7">
        <v>0</v>
      </c>
      <c r="Y2394" s="7">
        <v>0</v>
      </c>
      <c r="Z2394" s="7">
        <v>0</v>
      </c>
      <c r="AA2394"/>
    </row>
    <row r="2395" spans="1:27" x14ac:dyDescent="0.25">
      <c r="A2395" s="24">
        <f t="shared" si="115"/>
        <v>1</v>
      </c>
      <c r="B2395" s="24" t="str">
        <f t="shared" si="113"/>
        <v/>
      </c>
      <c r="C2395" s="24" t="str">
        <f t="shared" si="114"/>
        <v/>
      </c>
      <c r="D2395" s="24">
        <v>2026</v>
      </c>
      <c r="E2395" s="7" t="s">
        <v>2563</v>
      </c>
      <c r="F2395" s="7" t="s">
        <v>2545</v>
      </c>
      <c r="G2395" s="7" t="s">
        <v>29</v>
      </c>
      <c r="H2395" s="7" t="s">
        <v>64</v>
      </c>
      <c r="I2395" s="8">
        <v>0</v>
      </c>
      <c r="J2395" s="8">
        <v>0</v>
      </c>
      <c r="K2395" s="8">
        <v>0</v>
      </c>
      <c r="L2395" s="8">
        <v>0</v>
      </c>
      <c r="M2395" s="7">
        <v>1</v>
      </c>
      <c r="N2395" s="7">
        <v>1</v>
      </c>
      <c r="O2395" s="7">
        <v>1</v>
      </c>
      <c r="P2395" s="7">
        <v>0</v>
      </c>
      <c r="Q2395" s="7">
        <v>0</v>
      </c>
      <c r="R2395" s="7">
        <v>0</v>
      </c>
      <c r="S2395" s="7">
        <v>0</v>
      </c>
      <c r="T2395" s="7">
        <v>0</v>
      </c>
      <c r="U2395" s="7">
        <v>0</v>
      </c>
      <c r="V2395" s="7">
        <v>0</v>
      </c>
      <c r="W2395" s="7">
        <v>0</v>
      </c>
      <c r="X2395" s="7">
        <v>0</v>
      </c>
      <c r="Y2395" s="7">
        <v>0</v>
      </c>
      <c r="Z2395" s="7">
        <v>0</v>
      </c>
      <c r="AA2395"/>
    </row>
    <row r="2396" spans="1:27" x14ac:dyDescent="0.25">
      <c r="A2396" s="24">
        <f t="shared" si="115"/>
        <v>1</v>
      </c>
      <c r="B2396" s="24" t="str">
        <f t="shared" si="113"/>
        <v/>
      </c>
      <c r="C2396" s="24" t="str">
        <f t="shared" si="114"/>
        <v/>
      </c>
      <c r="D2396" s="24">
        <v>2026</v>
      </c>
      <c r="E2396" s="7" t="s">
        <v>2564</v>
      </c>
      <c r="F2396" s="7" t="s">
        <v>2545</v>
      </c>
      <c r="G2396" s="7" t="s">
        <v>29</v>
      </c>
      <c r="H2396" s="7" t="s">
        <v>64</v>
      </c>
      <c r="I2396" s="8">
        <v>0</v>
      </c>
      <c r="J2396" s="8">
        <v>0</v>
      </c>
      <c r="K2396" s="8">
        <v>0</v>
      </c>
      <c r="L2396" s="8">
        <v>0</v>
      </c>
      <c r="M2396" s="7">
        <v>1</v>
      </c>
      <c r="N2396" s="7">
        <v>1</v>
      </c>
      <c r="O2396" s="7">
        <v>1</v>
      </c>
      <c r="P2396" s="7">
        <v>0</v>
      </c>
      <c r="Q2396" s="7">
        <v>0</v>
      </c>
      <c r="R2396" s="7">
        <v>0</v>
      </c>
      <c r="S2396" s="7">
        <v>0</v>
      </c>
      <c r="T2396" s="7">
        <v>0</v>
      </c>
      <c r="U2396" s="7">
        <v>0</v>
      </c>
      <c r="V2396" s="7">
        <v>0</v>
      </c>
      <c r="W2396" s="7">
        <v>0</v>
      </c>
      <c r="X2396" s="7">
        <v>0</v>
      </c>
      <c r="Y2396" s="7">
        <v>0</v>
      </c>
      <c r="Z2396" s="7">
        <v>0</v>
      </c>
      <c r="AA2396"/>
    </row>
    <row r="2397" spans="1:27" x14ac:dyDescent="0.25">
      <c r="A2397" s="24" t="str">
        <f t="shared" si="115"/>
        <v/>
      </c>
      <c r="B2397" s="24" t="str">
        <f t="shared" si="113"/>
        <v/>
      </c>
      <c r="C2397" s="24">
        <f t="shared" si="114"/>
        <v>1</v>
      </c>
      <c r="D2397" s="24">
        <v>2026</v>
      </c>
      <c r="E2397" s="7" t="s">
        <v>2565</v>
      </c>
      <c r="F2397" s="7" t="s">
        <v>2566</v>
      </c>
      <c r="G2397" s="7" t="s">
        <v>24</v>
      </c>
      <c r="H2397" s="7" t="s">
        <v>35</v>
      </c>
      <c r="I2397" s="8">
        <v>0.33300000000000002</v>
      </c>
      <c r="J2397" s="8">
        <v>0.41</v>
      </c>
      <c r="K2397" s="8">
        <v>0.50800000000000001</v>
      </c>
      <c r="L2397" s="8">
        <v>0.91800000000000004</v>
      </c>
      <c r="M2397" s="7">
        <v>51</v>
      </c>
      <c r="N2397" s="7">
        <v>210</v>
      </c>
      <c r="O2397" s="7">
        <v>183</v>
      </c>
      <c r="P2397" s="7">
        <v>33</v>
      </c>
      <c r="Q2397" s="7">
        <v>61</v>
      </c>
      <c r="R2397" s="7">
        <v>16</v>
      </c>
      <c r="S2397" s="7">
        <v>2</v>
      </c>
      <c r="T2397" s="7">
        <v>4</v>
      </c>
      <c r="U2397" s="7">
        <v>35</v>
      </c>
      <c r="V2397" s="7">
        <v>10</v>
      </c>
      <c r="W2397" s="7">
        <v>15</v>
      </c>
      <c r="X2397" s="7">
        <v>34</v>
      </c>
      <c r="Y2397" s="7">
        <v>3</v>
      </c>
      <c r="Z2397" s="7">
        <v>4</v>
      </c>
      <c r="AA2397"/>
    </row>
    <row r="2398" spans="1:27" x14ac:dyDescent="0.25">
      <c r="A2398" s="24">
        <f t="shared" si="115"/>
        <v>1</v>
      </c>
      <c r="B2398" s="24" t="str">
        <f t="shared" si="113"/>
        <v/>
      </c>
      <c r="C2398" s="24" t="str">
        <f t="shared" si="114"/>
        <v/>
      </c>
      <c r="D2398" s="24">
        <v>2026</v>
      </c>
      <c r="E2398" s="7" t="s">
        <v>2567</v>
      </c>
      <c r="F2398" s="7" t="s">
        <v>2566</v>
      </c>
      <c r="G2398" s="7" t="s">
        <v>29</v>
      </c>
      <c r="H2398" s="7" t="s">
        <v>27</v>
      </c>
      <c r="I2398" s="8">
        <v>0.31900000000000001</v>
      </c>
      <c r="J2398" s="8">
        <v>0.35799999999999998</v>
      </c>
      <c r="K2398" s="8">
        <v>0.39900000000000002</v>
      </c>
      <c r="L2398" s="8">
        <v>0.75700000000000001</v>
      </c>
      <c r="M2398" s="7">
        <v>47</v>
      </c>
      <c r="N2398" s="7">
        <v>206</v>
      </c>
      <c r="O2398" s="7">
        <v>188</v>
      </c>
      <c r="P2398" s="7">
        <v>29</v>
      </c>
      <c r="Q2398" s="7">
        <v>60</v>
      </c>
      <c r="R2398" s="7">
        <v>11</v>
      </c>
      <c r="S2398" s="7">
        <v>2</v>
      </c>
      <c r="T2398" s="7">
        <v>0</v>
      </c>
      <c r="U2398" s="7">
        <v>21</v>
      </c>
      <c r="V2398" s="7">
        <v>1</v>
      </c>
      <c r="W2398" s="7">
        <v>12</v>
      </c>
      <c r="X2398" s="7">
        <v>21</v>
      </c>
      <c r="Y2398" s="7">
        <v>10</v>
      </c>
      <c r="Z2398" s="7">
        <v>4</v>
      </c>
      <c r="AA2398"/>
    </row>
    <row r="2399" spans="1:27" x14ac:dyDescent="0.25">
      <c r="A2399" s="24">
        <f t="shared" si="115"/>
        <v>1</v>
      </c>
      <c r="B2399" s="24" t="str">
        <f t="shared" si="113"/>
        <v/>
      </c>
      <c r="C2399" s="24" t="str">
        <f t="shared" si="114"/>
        <v/>
      </c>
      <c r="D2399" s="24">
        <v>2026</v>
      </c>
      <c r="E2399" s="7" t="s">
        <v>2568</v>
      </c>
      <c r="F2399" s="7" t="s">
        <v>2566</v>
      </c>
      <c r="G2399" s="7" t="s">
        <v>29</v>
      </c>
      <c r="H2399" s="7" t="s">
        <v>30</v>
      </c>
      <c r="I2399" s="8">
        <v>0.28599999999999998</v>
      </c>
      <c r="J2399" s="8">
        <v>0.34399999999999997</v>
      </c>
      <c r="K2399" s="8">
        <v>0.45</v>
      </c>
      <c r="L2399" s="8">
        <v>0.79400000000000004</v>
      </c>
      <c r="M2399" s="7">
        <v>41</v>
      </c>
      <c r="N2399" s="7">
        <v>157</v>
      </c>
      <c r="O2399" s="7">
        <v>140</v>
      </c>
      <c r="P2399" s="7">
        <v>23</v>
      </c>
      <c r="Q2399" s="7">
        <v>40</v>
      </c>
      <c r="R2399" s="7">
        <v>5</v>
      </c>
      <c r="S2399" s="7">
        <v>0</v>
      </c>
      <c r="T2399" s="7">
        <v>6</v>
      </c>
      <c r="U2399" s="7">
        <v>28</v>
      </c>
      <c r="V2399" s="7">
        <v>2</v>
      </c>
      <c r="W2399" s="7">
        <v>11</v>
      </c>
      <c r="X2399" s="7">
        <v>24</v>
      </c>
      <c r="Y2399" s="7">
        <v>3</v>
      </c>
      <c r="Z2399" s="7">
        <v>5</v>
      </c>
      <c r="AA2399"/>
    </row>
    <row r="2400" spans="1:27" x14ac:dyDescent="0.25">
      <c r="A2400" s="24" t="str">
        <f t="shared" si="115"/>
        <v/>
      </c>
      <c r="B2400" s="24" t="str">
        <f t="shared" si="113"/>
        <v/>
      </c>
      <c r="C2400" s="24">
        <f t="shared" si="114"/>
        <v>1</v>
      </c>
      <c r="D2400" s="24">
        <v>2026</v>
      </c>
      <c r="E2400" s="7" t="s">
        <v>2569</v>
      </c>
      <c r="F2400" s="7" t="s">
        <v>2566</v>
      </c>
      <c r="G2400" s="7" t="s">
        <v>24</v>
      </c>
      <c r="H2400" s="7" t="s">
        <v>40</v>
      </c>
      <c r="I2400" s="8">
        <v>0.25800000000000001</v>
      </c>
      <c r="J2400" s="8">
        <v>0.38600000000000001</v>
      </c>
      <c r="K2400" s="8">
        <v>0.4</v>
      </c>
      <c r="L2400" s="8">
        <v>0.78600000000000003</v>
      </c>
      <c r="M2400" s="7">
        <v>47</v>
      </c>
      <c r="N2400" s="7">
        <v>189</v>
      </c>
      <c r="O2400" s="7">
        <v>155</v>
      </c>
      <c r="P2400" s="7">
        <v>39</v>
      </c>
      <c r="Q2400" s="7">
        <v>40</v>
      </c>
      <c r="R2400" s="7">
        <v>10</v>
      </c>
      <c r="S2400" s="7">
        <v>0</v>
      </c>
      <c r="T2400" s="7">
        <v>4</v>
      </c>
      <c r="U2400" s="7">
        <v>22</v>
      </c>
      <c r="V2400" s="7">
        <v>6</v>
      </c>
      <c r="W2400" s="7">
        <v>27</v>
      </c>
      <c r="X2400" s="7">
        <v>39</v>
      </c>
      <c r="Y2400" s="7">
        <v>8</v>
      </c>
      <c r="Z2400" s="7">
        <v>2</v>
      </c>
      <c r="AA2400"/>
    </row>
    <row r="2401" spans="1:27" x14ac:dyDescent="0.25">
      <c r="A2401" s="24" t="str">
        <f t="shared" si="115"/>
        <v/>
      </c>
      <c r="B2401" s="24" t="str">
        <f t="shared" si="113"/>
        <v/>
      </c>
      <c r="C2401" s="24" t="str">
        <f t="shared" si="114"/>
        <v/>
      </c>
      <c r="D2401" s="24">
        <v>2026</v>
      </c>
      <c r="E2401" s="7" t="s">
        <v>2570</v>
      </c>
      <c r="F2401" s="7" t="s">
        <v>2566</v>
      </c>
      <c r="G2401" s="7" t="s">
        <v>37</v>
      </c>
      <c r="H2401" s="7" t="s">
        <v>30</v>
      </c>
      <c r="I2401" s="8">
        <v>0.224</v>
      </c>
      <c r="J2401" s="8">
        <v>0.32500000000000001</v>
      </c>
      <c r="K2401" s="8">
        <v>0.34</v>
      </c>
      <c r="L2401" s="8">
        <v>0.66600000000000004</v>
      </c>
      <c r="M2401" s="7">
        <v>44</v>
      </c>
      <c r="N2401" s="7">
        <v>169</v>
      </c>
      <c r="O2401" s="7">
        <v>147</v>
      </c>
      <c r="P2401" s="7">
        <v>27</v>
      </c>
      <c r="Q2401" s="7">
        <v>33</v>
      </c>
      <c r="R2401" s="7">
        <v>6</v>
      </c>
      <c r="S2401" s="7">
        <v>1</v>
      </c>
      <c r="T2401" s="7">
        <v>3</v>
      </c>
      <c r="U2401" s="7">
        <v>21</v>
      </c>
      <c r="V2401" s="7">
        <v>7</v>
      </c>
      <c r="W2401" s="7">
        <v>15</v>
      </c>
      <c r="X2401" s="7">
        <v>35</v>
      </c>
      <c r="Y2401" s="7">
        <v>7</v>
      </c>
      <c r="Z2401" s="7">
        <v>3</v>
      </c>
      <c r="AA2401"/>
    </row>
    <row r="2402" spans="1:27" x14ac:dyDescent="0.25">
      <c r="A2402" s="24">
        <f t="shared" si="115"/>
        <v>1</v>
      </c>
      <c r="B2402" s="24" t="str">
        <f t="shared" si="113"/>
        <v/>
      </c>
      <c r="C2402" s="24" t="str">
        <f t="shared" si="114"/>
        <v/>
      </c>
      <c r="D2402" s="24">
        <v>2026</v>
      </c>
      <c r="E2402" s="7" t="s">
        <v>2571</v>
      </c>
      <c r="F2402" s="7" t="s">
        <v>2566</v>
      </c>
      <c r="G2402" s="7" t="s">
        <v>29</v>
      </c>
      <c r="H2402" s="7" t="s">
        <v>25</v>
      </c>
      <c r="I2402" s="8">
        <v>0.311</v>
      </c>
      <c r="J2402" s="8">
        <v>0.38200000000000001</v>
      </c>
      <c r="K2402" s="8">
        <v>0.4</v>
      </c>
      <c r="L2402" s="8">
        <v>0.78200000000000003</v>
      </c>
      <c r="M2402" s="7">
        <v>26</v>
      </c>
      <c r="N2402" s="7">
        <v>102</v>
      </c>
      <c r="O2402" s="7">
        <v>90</v>
      </c>
      <c r="P2402" s="7">
        <v>15</v>
      </c>
      <c r="Q2402" s="7">
        <v>28</v>
      </c>
      <c r="R2402" s="7">
        <v>5</v>
      </c>
      <c r="S2402" s="7">
        <v>0</v>
      </c>
      <c r="T2402" s="7">
        <v>1</v>
      </c>
      <c r="U2402" s="7">
        <v>17</v>
      </c>
      <c r="V2402" s="7">
        <v>3</v>
      </c>
      <c r="W2402" s="7">
        <v>8</v>
      </c>
      <c r="X2402" s="7">
        <v>17</v>
      </c>
      <c r="Y2402" s="7">
        <v>1</v>
      </c>
      <c r="Z2402" s="7">
        <v>0</v>
      </c>
      <c r="AA2402"/>
    </row>
    <row r="2403" spans="1:27" x14ac:dyDescent="0.25">
      <c r="A2403" s="24" t="str">
        <f t="shared" si="115"/>
        <v/>
      </c>
      <c r="B2403" s="24" t="str">
        <f t="shared" si="113"/>
        <v/>
      </c>
      <c r="C2403" s="24" t="str">
        <f t="shared" si="114"/>
        <v/>
      </c>
      <c r="D2403" s="24">
        <v>2026</v>
      </c>
      <c r="E2403" s="7" t="s">
        <v>2572</v>
      </c>
      <c r="F2403" s="7" t="s">
        <v>2566</v>
      </c>
      <c r="G2403" s="7" t="s">
        <v>24</v>
      </c>
      <c r="H2403" s="7" t="s">
        <v>44</v>
      </c>
      <c r="I2403" s="8">
        <v>0.28799999999999998</v>
      </c>
      <c r="J2403" s="8">
        <v>0.38700000000000001</v>
      </c>
      <c r="K2403" s="8">
        <v>0.36399999999999999</v>
      </c>
      <c r="L2403" s="8">
        <v>0.751</v>
      </c>
      <c r="M2403" s="7">
        <v>32</v>
      </c>
      <c r="N2403" s="7">
        <v>137</v>
      </c>
      <c r="O2403" s="7">
        <v>118</v>
      </c>
      <c r="P2403" s="7">
        <v>20</v>
      </c>
      <c r="Q2403" s="7">
        <v>34</v>
      </c>
      <c r="R2403" s="7">
        <v>6</v>
      </c>
      <c r="S2403" s="7">
        <v>0</v>
      </c>
      <c r="T2403" s="7">
        <v>1</v>
      </c>
      <c r="U2403" s="7">
        <v>15</v>
      </c>
      <c r="V2403" s="7">
        <v>2</v>
      </c>
      <c r="W2403" s="7">
        <v>17</v>
      </c>
      <c r="X2403" s="7">
        <v>32</v>
      </c>
      <c r="Y2403" s="7">
        <v>4</v>
      </c>
      <c r="Z2403" s="7">
        <v>1</v>
      </c>
      <c r="AA2403"/>
    </row>
    <row r="2404" spans="1:27" x14ac:dyDescent="0.25">
      <c r="A2404" s="24" t="str">
        <f t="shared" si="115"/>
        <v/>
      </c>
      <c r="B2404" s="24" t="str">
        <f t="shared" si="113"/>
        <v/>
      </c>
      <c r="C2404" s="24" t="str">
        <f t="shared" si="114"/>
        <v/>
      </c>
      <c r="D2404" s="24">
        <v>2026</v>
      </c>
      <c r="E2404" s="7" t="s">
        <v>2573</v>
      </c>
      <c r="F2404" s="7" t="s">
        <v>2566</v>
      </c>
      <c r="G2404" s="7" t="s">
        <v>47</v>
      </c>
      <c r="H2404" s="7" t="s">
        <v>42</v>
      </c>
      <c r="I2404" s="8">
        <v>0.26200000000000001</v>
      </c>
      <c r="J2404" s="8">
        <v>0.35399999999999998</v>
      </c>
      <c r="K2404" s="8">
        <v>0.42899999999999999</v>
      </c>
      <c r="L2404" s="8">
        <v>0.78300000000000003</v>
      </c>
      <c r="M2404" s="7">
        <v>16</v>
      </c>
      <c r="N2404" s="7">
        <v>48</v>
      </c>
      <c r="O2404" s="7">
        <v>42</v>
      </c>
      <c r="P2404" s="7">
        <v>7</v>
      </c>
      <c r="Q2404" s="7">
        <v>11</v>
      </c>
      <c r="R2404" s="7">
        <v>2</v>
      </c>
      <c r="S2404" s="7">
        <v>1</v>
      </c>
      <c r="T2404" s="7">
        <v>1</v>
      </c>
      <c r="U2404" s="7">
        <v>5</v>
      </c>
      <c r="V2404" s="7">
        <v>0</v>
      </c>
      <c r="W2404" s="7">
        <v>6</v>
      </c>
      <c r="X2404" s="7">
        <v>18</v>
      </c>
      <c r="Y2404" s="7">
        <v>2</v>
      </c>
      <c r="Z2404" s="7">
        <v>0</v>
      </c>
      <c r="AA2404"/>
    </row>
    <row r="2405" spans="1:27" x14ac:dyDescent="0.25">
      <c r="A2405" s="24" t="str">
        <f t="shared" si="115"/>
        <v/>
      </c>
      <c r="B2405" s="24" t="str">
        <f t="shared" si="113"/>
        <v/>
      </c>
      <c r="C2405" s="24">
        <f t="shared" si="114"/>
        <v>1</v>
      </c>
      <c r="D2405" s="24">
        <v>2026</v>
      </c>
      <c r="E2405" s="7" t="s">
        <v>2574</v>
      </c>
      <c r="F2405" s="7" t="s">
        <v>2566</v>
      </c>
      <c r="G2405" s="7" t="s">
        <v>47</v>
      </c>
      <c r="H2405" s="7" t="s">
        <v>44</v>
      </c>
      <c r="I2405" s="8">
        <v>0.23499999999999999</v>
      </c>
      <c r="J2405" s="8">
        <v>0.38600000000000001</v>
      </c>
      <c r="K2405" s="8">
        <v>0.29399999999999998</v>
      </c>
      <c r="L2405" s="8">
        <v>0.68</v>
      </c>
      <c r="M2405" s="7">
        <v>16</v>
      </c>
      <c r="N2405" s="7">
        <v>46</v>
      </c>
      <c r="O2405" s="7">
        <v>34</v>
      </c>
      <c r="P2405" s="7">
        <v>5</v>
      </c>
      <c r="Q2405" s="7">
        <v>8</v>
      </c>
      <c r="R2405" s="7">
        <v>2</v>
      </c>
      <c r="S2405" s="7">
        <v>0</v>
      </c>
      <c r="T2405" s="7">
        <v>0</v>
      </c>
      <c r="U2405" s="7">
        <v>7</v>
      </c>
      <c r="V2405" s="7">
        <v>4</v>
      </c>
      <c r="W2405" s="7">
        <v>5</v>
      </c>
      <c r="X2405" s="7">
        <v>11</v>
      </c>
      <c r="Y2405" s="7">
        <v>1</v>
      </c>
      <c r="Z2405" s="7">
        <v>0</v>
      </c>
      <c r="AA2405"/>
    </row>
    <row r="2406" spans="1:27" x14ac:dyDescent="0.25">
      <c r="A2406" s="24" t="str">
        <f t="shared" si="115"/>
        <v/>
      </c>
      <c r="B2406" s="24" t="str">
        <f t="shared" si="113"/>
        <v/>
      </c>
      <c r="C2406" s="24" t="str">
        <f t="shared" si="114"/>
        <v/>
      </c>
      <c r="D2406" s="24">
        <v>2026</v>
      </c>
      <c r="E2406" s="7" t="s">
        <v>2575</v>
      </c>
      <c r="F2406" s="7" t="s">
        <v>2566</v>
      </c>
      <c r="G2406" s="7" t="s">
        <v>24</v>
      </c>
      <c r="H2406" s="7" t="s">
        <v>33</v>
      </c>
      <c r="I2406" s="8">
        <v>0.23300000000000001</v>
      </c>
      <c r="J2406" s="8">
        <v>0.35199999999999998</v>
      </c>
      <c r="K2406" s="8">
        <v>0.33</v>
      </c>
      <c r="L2406" s="8">
        <v>0.68300000000000005</v>
      </c>
      <c r="M2406" s="7">
        <v>37</v>
      </c>
      <c r="N2406" s="7">
        <v>125</v>
      </c>
      <c r="O2406" s="7">
        <v>103</v>
      </c>
      <c r="P2406" s="7">
        <v>16</v>
      </c>
      <c r="Q2406" s="7">
        <v>24</v>
      </c>
      <c r="R2406" s="7">
        <v>1</v>
      </c>
      <c r="S2406" s="7">
        <v>0</v>
      </c>
      <c r="T2406" s="7">
        <v>3</v>
      </c>
      <c r="U2406" s="7">
        <v>10</v>
      </c>
      <c r="V2406" s="7">
        <v>2</v>
      </c>
      <c r="W2406" s="7">
        <v>17</v>
      </c>
      <c r="X2406" s="7">
        <v>24</v>
      </c>
      <c r="Y2406" s="7">
        <v>10</v>
      </c>
      <c r="Z2406" s="7">
        <v>2</v>
      </c>
      <c r="AA2406"/>
    </row>
    <row r="2407" spans="1:27" x14ac:dyDescent="0.25">
      <c r="A2407" s="24" t="str">
        <f t="shared" si="115"/>
        <v/>
      </c>
      <c r="B2407" s="24" t="str">
        <f t="shared" si="113"/>
        <v/>
      </c>
      <c r="C2407" s="24" t="str">
        <f t="shared" si="114"/>
        <v/>
      </c>
      <c r="D2407" s="24">
        <v>2026</v>
      </c>
      <c r="E2407" s="7" t="s">
        <v>2576</v>
      </c>
      <c r="F2407" s="7" t="s">
        <v>2566</v>
      </c>
      <c r="G2407" s="7" t="s">
        <v>47</v>
      </c>
      <c r="H2407" s="7" t="s">
        <v>38</v>
      </c>
      <c r="I2407" s="8">
        <v>0.214</v>
      </c>
      <c r="J2407" s="8">
        <v>0.313</v>
      </c>
      <c r="K2407" s="8">
        <v>0.214</v>
      </c>
      <c r="L2407" s="8">
        <v>0.52700000000000002</v>
      </c>
      <c r="M2407" s="7">
        <v>9</v>
      </c>
      <c r="N2407" s="7">
        <v>16</v>
      </c>
      <c r="O2407" s="7">
        <v>14</v>
      </c>
      <c r="P2407" s="7">
        <v>1</v>
      </c>
      <c r="Q2407" s="7">
        <v>3</v>
      </c>
      <c r="R2407" s="7">
        <v>0</v>
      </c>
      <c r="S2407" s="7">
        <v>0</v>
      </c>
      <c r="T2407" s="7">
        <v>0</v>
      </c>
      <c r="U2407" s="7">
        <v>1</v>
      </c>
      <c r="V2407" s="7">
        <v>0</v>
      </c>
      <c r="W2407" s="7">
        <v>2</v>
      </c>
      <c r="X2407" s="7">
        <v>6</v>
      </c>
      <c r="Y2407" s="7">
        <v>0</v>
      </c>
      <c r="Z2407" s="7">
        <v>0</v>
      </c>
      <c r="AA2407"/>
    </row>
    <row r="2408" spans="1:27" x14ac:dyDescent="0.25">
      <c r="A2408" s="24" t="str">
        <f t="shared" si="115"/>
        <v/>
      </c>
      <c r="B2408" s="24" t="str">
        <f t="shared" si="113"/>
        <v/>
      </c>
      <c r="C2408" s="24" t="str">
        <f t="shared" si="114"/>
        <v/>
      </c>
      <c r="D2408" s="24">
        <v>2026</v>
      </c>
      <c r="E2408" s="7" t="s">
        <v>2577</v>
      </c>
      <c r="F2408" s="7" t="s">
        <v>2566</v>
      </c>
      <c r="G2408" s="7" t="s">
        <v>47</v>
      </c>
      <c r="H2408" s="7" t="s">
        <v>42</v>
      </c>
      <c r="I2408" s="8">
        <v>0.21199999999999999</v>
      </c>
      <c r="J2408" s="8">
        <v>0.29899999999999999</v>
      </c>
      <c r="K2408" s="8">
        <v>0.25900000000000001</v>
      </c>
      <c r="L2408" s="8">
        <v>0.55800000000000005</v>
      </c>
      <c r="M2408" s="7">
        <v>29</v>
      </c>
      <c r="N2408" s="7">
        <v>99</v>
      </c>
      <c r="O2408" s="7">
        <v>85</v>
      </c>
      <c r="P2408" s="7">
        <v>12</v>
      </c>
      <c r="Q2408" s="7">
        <v>18</v>
      </c>
      <c r="R2408" s="7">
        <v>1</v>
      </c>
      <c r="S2408" s="7">
        <v>0</v>
      </c>
      <c r="T2408" s="7">
        <v>1</v>
      </c>
      <c r="U2408" s="7">
        <v>7</v>
      </c>
      <c r="V2408" s="7">
        <v>1</v>
      </c>
      <c r="W2408" s="7">
        <v>10</v>
      </c>
      <c r="X2408" s="7">
        <v>15</v>
      </c>
      <c r="Y2408" s="7">
        <v>1</v>
      </c>
      <c r="Z2408" s="7">
        <v>1</v>
      </c>
      <c r="AA2408"/>
    </row>
    <row r="2409" spans="1:27" x14ac:dyDescent="0.25">
      <c r="A2409" s="24" t="str">
        <f t="shared" si="115"/>
        <v/>
      </c>
      <c r="B2409" s="24" t="str">
        <f t="shared" si="113"/>
        <v/>
      </c>
      <c r="C2409" s="24" t="str">
        <f t="shared" si="114"/>
        <v/>
      </c>
      <c r="D2409" s="24">
        <v>2026</v>
      </c>
      <c r="E2409" s="7" t="s">
        <v>2578</v>
      </c>
      <c r="F2409" s="7" t="s">
        <v>2566</v>
      </c>
      <c r="G2409" s="7" t="s">
        <v>24</v>
      </c>
      <c r="H2409" s="7" t="s">
        <v>44</v>
      </c>
      <c r="I2409" s="8">
        <v>0.19500000000000001</v>
      </c>
      <c r="J2409" s="8">
        <v>0.26</v>
      </c>
      <c r="K2409" s="8">
        <v>0.33600000000000002</v>
      </c>
      <c r="L2409" s="8">
        <v>0.59599999999999997</v>
      </c>
      <c r="M2409" s="7">
        <v>35</v>
      </c>
      <c r="N2409" s="7">
        <v>123</v>
      </c>
      <c r="O2409" s="7">
        <v>113</v>
      </c>
      <c r="P2409" s="7">
        <v>17</v>
      </c>
      <c r="Q2409" s="7">
        <v>22</v>
      </c>
      <c r="R2409" s="7">
        <v>6</v>
      </c>
      <c r="S2409" s="7">
        <v>2</v>
      </c>
      <c r="T2409" s="7">
        <v>2</v>
      </c>
      <c r="U2409" s="7">
        <v>19</v>
      </c>
      <c r="V2409" s="7">
        <v>0</v>
      </c>
      <c r="W2409" s="7">
        <v>10</v>
      </c>
      <c r="X2409" s="7">
        <v>39</v>
      </c>
      <c r="Y2409" s="7">
        <v>3</v>
      </c>
      <c r="Z2409" s="7">
        <v>1</v>
      </c>
      <c r="AA2409"/>
    </row>
    <row r="2410" spans="1:27" x14ac:dyDescent="0.25">
      <c r="A2410" s="24" t="str">
        <f t="shared" si="115"/>
        <v/>
      </c>
      <c r="B2410" s="24" t="str">
        <f t="shared" si="113"/>
        <v/>
      </c>
      <c r="C2410" s="24" t="str">
        <f t="shared" si="114"/>
        <v/>
      </c>
      <c r="D2410" s="24">
        <v>2026</v>
      </c>
      <c r="E2410" s="7" t="s">
        <v>2579</v>
      </c>
      <c r="F2410" s="7" t="s">
        <v>2566</v>
      </c>
      <c r="G2410" s="7" t="s">
        <v>24</v>
      </c>
      <c r="H2410" s="7" t="s">
        <v>42</v>
      </c>
      <c r="I2410" s="8">
        <v>0.188</v>
      </c>
      <c r="J2410" s="8">
        <v>0.252</v>
      </c>
      <c r="K2410" s="8">
        <v>0.23400000000000001</v>
      </c>
      <c r="L2410" s="8">
        <v>0.48599999999999999</v>
      </c>
      <c r="M2410" s="7">
        <v>38</v>
      </c>
      <c r="N2410" s="7">
        <v>140</v>
      </c>
      <c r="O2410" s="7">
        <v>128</v>
      </c>
      <c r="P2410" s="7">
        <v>12</v>
      </c>
      <c r="Q2410" s="7">
        <v>24</v>
      </c>
      <c r="R2410" s="7">
        <v>1</v>
      </c>
      <c r="S2410" s="7">
        <v>1</v>
      </c>
      <c r="T2410" s="7">
        <v>1</v>
      </c>
      <c r="U2410" s="7">
        <v>12</v>
      </c>
      <c r="V2410" s="7">
        <v>3</v>
      </c>
      <c r="W2410" s="7">
        <v>8</v>
      </c>
      <c r="X2410" s="7">
        <v>45</v>
      </c>
      <c r="Y2410" s="7">
        <v>3</v>
      </c>
      <c r="Z2410" s="7">
        <v>1</v>
      </c>
      <c r="AA2410"/>
    </row>
    <row r="2411" spans="1:27" x14ac:dyDescent="0.25">
      <c r="A2411" s="24" t="str">
        <f t="shared" si="115"/>
        <v/>
      </c>
      <c r="B2411" s="24" t="str">
        <f t="shared" si="113"/>
        <v/>
      </c>
      <c r="C2411" s="24" t="str">
        <f t="shared" si="114"/>
        <v/>
      </c>
      <c r="D2411" s="24">
        <v>2026</v>
      </c>
      <c r="E2411" s="7" t="s">
        <v>2580</v>
      </c>
      <c r="F2411" s="7" t="s">
        <v>2566</v>
      </c>
      <c r="G2411" s="7" t="s">
        <v>47</v>
      </c>
      <c r="H2411" s="7" t="s">
        <v>25</v>
      </c>
      <c r="I2411" s="8">
        <v>0.16700000000000001</v>
      </c>
      <c r="J2411" s="8">
        <v>0.375</v>
      </c>
      <c r="K2411" s="8">
        <v>0.16700000000000001</v>
      </c>
      <c r="L2411" s="8">
        <v>0.54200000000000004</v>
      </c>
      <c r="M2411" s="7">
        <v>7</v>
      </c>
      <c r="N2411" s="7">
        <v>17</v>
      </c>
      <c r="O2411" s="7">
        <v>12</v>
      </c>
      <c r="P2411" s="7">
        <v>2</v>
      </c>
      <c r="Q2411" s="7">
        <v>2</v>
      </c>
      <c r="R2411" s="7">
        <v>0</v>
      </c>
      <c r="S2411" s="7">
        <v>0</v>
      </c>
      <c r="T2411" s="7">
        <v>0</v>
      </c>
      <c r="U2411" s="7">
        <v>1</v>
      </c>
      <c r="V2411" s="7">
        <v>0</v>
      </c>
      <c r="W2411" s="7">
        <v>4</v>
      </c>
      <c r="X2411" s="7">
        <v>7</v>
      </c>
      <c r="Y2411" s="7">
        <v>1</v>
      </c>
      <c r="Z2411" s="7">
        <v>1</v>
      </c>
      <c r="AA2411"/>
    </row>
    <row r="2412" spans="1:27" x14ac:dyDescent="0.25">
      <c r="A2412" s="24" t="str">
        <f t="shared" si="115"/>
        <v/>
      </c>
      <c r="B2412" s="24" t="str">
        <f t="shared" si="113"/>
        <v/>
      </c>
      <c r="C2412" s="24">
        <f t="shared" si="114"/>
        <v>1</v>
      </c>
      <c r="D2412" s="24">
        <v>2026</v>
      </c>
      <c r="E2412" s="7" t="s">
        <v>2581</v>
      </c>
      <c r="F2412" s="7" t="s">
        <v>2566</v>
      </c>
      <c r="G2412" s="7" t="s">
        <v>37</v>
      </c>
      <c r="H2412" s="7" t="s">
        <v>44</v>
      </c>
      <c r="I2412" s="8">
        <v>0.161</v>
      </c>
      <c r="J2412" s="8">
        <v>0.22600000000000001</v>
      </c>
      <c r="K2412" s="8">
        <v>0.17899999999999999</v>
      </c>
      <c r="L2412" s="8">
        <v>0.40400000000000003</v>
      </c>
      <c r="M2412" s="7">
        <v>17</v>
      </c>
      <c r="N2412" s="7">
        <v>62</v>
      </c>
      <c r="O2412" s="7">
        <v>56</v>
      </c>
      <c r="P2412" s="7">
        <v>4</v>
      </c>
      <c r="Q2412" s="7">
        <v>9</v>
      </c>
      <c r="R2412" s="7">
        <v>1</v>
      </c>
      <c r="S2412" s="7">
        <v>0</v>
      </c>
      <c r="T2412" s="7">
        <v>0</v>
      </c>
      <c r="U2412" s="7">
        <v>4</v>
      </c>
      <c r="V2412" s="7">
        <v>2</v>
      </c>
      <c r="W2412" s="7">
        <v>3</v>
      </c>
      <c r="X2412" s="7">
        <v>19</v>
      </c>
      <c r="Y2412" s="7">
        <v>2</v>
      </c>
      <c r="Z2412" s="7">
        <v>0</v>
      </c>
      <c r="AA2412"/>
    </row>
    <row r="2413" spans="1:27" x14ac:dyDescent="0.25">
      <c r="A2413" s="24">
        <f t="shared" si="115"/>
        <v>1</v>
      </c>
      <c r="B2413" s="24" t="str">
        <f t="shared" si="113"/>
        <v/>
      </c>
      <c r="C2413" s="24" t="str">
        <f t="shared" si="114"/>
        <v/>
      </c>
      <c r="D2413" s="24">
        <v>2026</v>
      </c>
      <c r="E2413" s="7" t="s">
        <v>2582</v>
      </c>
      <c r="F2413" s="7" t="s">
        <v>2566</v>
      </c>
      <c r="G2413" s="7" t="s">
        <v>32</v>
      </c>
      <c r="H2413" s="7" t="s">
        <v>25</v>
      </c>
      <c r="I2413" s="8">
        <v>9.6000000000000002E-2</v>
      </c>
      <c r="J2413" s="8">
        <v>0.27300000000000002</v>
      </c>
      <c r="K2413" s="8">
        <v>9.6000000000000002E-2</v>
      </c>
      <c r="L2413" s="8">
        <v>0.36899999999999999</v>
      </c>
      <c r="M2413" s="7">
        <v>20</v>
      </c>
      <c r="N2413" s="7">
        <v>66</v>
      </c>
      <c r="O2413" s="7">
        <v>52</v>
      </c>
      <c r="P2413" s="7">
        <v>5</v>
      </c>
      <c r="Q2413" s="7">
        <v>5</v>
      </c>
      <c r="R2413" s="7">
        <v>0</v>
      </c>
      <c r="S2413" s="7">
        <v>0</v>
      </c>
      <c r="T2413" s="7">
        <v>0</v>
      </c>
      <c r="U2413" s="7">
        <v>4</v>
      </c>
      <c r="V2413" s="7">
        <v>3</v>
      </c>
      <c r="W2413" s="7">
        <v>10</v>
      </c>
      <c r="X2413" s="7">
        <v>24</v>
      </c>
      <c r="Y2413" s="7">
        <v>0</v>
      </c>
      <c r="Z2413" s="7">
        <v>0</v>
      </c>
      <c r="AA2413"/>
    </row>
    <row r="2414" spans="1:27" x14ac:dyDescent="0.25">
      <c r="A2414" s="24" t="str">
        <f t="shared" si="115"/>
        <v/>
      </c>
      <c r="B2414" s="24" t="str">
        <f t="shared" si="113"/>
        <v/>
      </c>
      <c r="C2414" s="24">
        <f t="shared" si="114"/>
        <v>1</v>
      </c>
      <c r="D2414" s="24">
        <v>2026</v>
      </c>
      <c r="E2414" s="7" t="s">
        <v>2583</v>
      </c>
      <c r="F2414" s="7" t="s">
        <v>2566</v>
      </c>
      <c r="G2414" s="7" t="s">
        <v>24</v>
      </c>
      <c r="H2414" s="7" t="s">
        <v>33</v>
      </c>
      <c r="I2414" s="8">
        <v>7.6999999999999999E-2</v>
      </c>
      <c r="J2414" s="8">
        <v>0.17199999999999999</v>
      </c>
      <c r="K2414" s="8">
        <v>0.192</v>
      </c>
      <c r="L2414" s="8">
        <v>0.36499999999999999</v>
      </c>
      <c r="M2414" s="7">
        <v>12</v>
      </c>
      <c r="N2414" s="7">
        <v>29</v>
      </c>
      <c r="O2414" s="7">
        <v>26</v>
      </c>
      <c r="P2414" s="7">
        <v>3</v>
      </c>
      <c r="Q2414" s="7">
        <v>2</v>
      </c>
      <c r="R2414" s="7">
        <v>0</v>
      </c>
      <c r="S2414" s="7">
        <v>0</v>
      </c>
      <c r="T2414" s="7">
        <v>1</v>
      </c>
      <c r="U2414" s="7">
        <v>4</v>
      </c>
      <c r="V2414" s="7">
        <v>0</v>
      </c>
      <c r="W2414" s="7">
        <v>3</v>
      </c>
      <c r="X2414" s="7">
        <v>10</v>
      </c>
      <c r="Y2414" s="7">
        <v>0</v>
      </c>
      <c r="Z2414" s="7">
        <v>1</v>
      </c>
      <c r="AA2414"/>
    </row>
    <row r="2415" spans="1:27" x14ac:dyDescent="0.25">
      <c r="A2415" s="24">
        <f t="shared" si="115"/>
        <v>1</v>
      </c>
      <c r="B2415" s="24" t="str">
        <f t="shared" si="113"/>
        <v/>
      </c>
      <c r="C2415" s="24" t="str">
        <f t="shared" si="114"/>
        <v/>
      </c>
      <c r="D2415" s="24">
        <v>2026</v>
      </c>
      <c r="E2415" s="7" t="s">
        <v>2584</v>
      </c>
      <c r="F2415" s="7" t="s">
        <v>2585</v>
      </c>
      <c r="G2415" s="7" t="s">
        <v>29</v>
      </c>
      <c r="H2415" s="7" t="s">
        <v>25</v>
      </c>
      <c r="I2415" s="8">
        <v>0.30399999999999999</v>
      </c>
      <c r="J2415" s="8">
        <v>0.41</v>
      </c>
      <c r="K2415" s="8">
        <v>0.40799999999999997</v>
      </c>
      <c r="L2415" s="8">
        <v>0.81899999999999995</v>
      </c>
      <c r="M2415" s="7">
        <v>58</v>
      </c>
      <c r="N2415" s="7">
        <v>246</v>
      </c>
      <c r="O2415" s="7">
        <v>191</v>
      </c>
      <c r="P2415" s="7">
        <v>32</v>
      </c>
      <c r="Q2415" s="7">
        <v>58</v>
      </c>
      <c r="R2415" s="7">
        <v>17</v>
      </c>
      <c r="S2415" s="7">
        <v>0</v>
      </c>
      <c r="T2415" s="7">
        <v>1</v>
      </c>
      <c r="U2415" s="7">
        <v>33</v>
      </c>
      <c r="V2415" s="7">
        <v>13</v>
      </c>
      <c r="W2415" s="7">
        <v>25</v>
      </c>
      <c r="X2415" s="7">
        <v>14</v>
      </c>
      <c r="Y2415" s="7">
        <v>1</v>
      </c>
      <c r="Z2415" s="7">
        <v>1</v>
      </c>
      <c r="AA2415"/>
    </row>
    <row r="2416" spans="1:27" x14ac:dyDescent="0.25">
      <c r="A2416" s="24" t="str">
        <f t="shared" si="115"/>
        <v/>
      </c>
      <c r="B2416" s="24" t="str">
        <f t="shared" si="113"/>
        <v/>
      </c>
      <c r="C2416" s="24" t="str">
        <f t="shared" si="114"/>
        <v/>
      </c>
      <c r="D2416" s="24">
        <v>2026</v>
      </c>
      <c r="E2416" s="7" t="s">
        <v>2587</v>
      </c>
      <c r="F2416" s="7" t="s">
        <v>2585</v>
      </c>
      <c r="G2416" s="7" t="s">
        <v>24</v>
      </c>
      <c r="H2416" s="7" t="s">
        <v>33</v>
      </c>
      <c r="I2416" s="8">
        <v>0.29599999999999999</v>
      </c>
      <c r="J2416" s="8">
        <v>0.38700000000000001</v>
      </c>
      <c r="K2416" s="8">
        <v>0.48</v>
      </c>
      <c r="L2416" s="8">
        <v>0.86699999999999999</v>
      </c>
      <c r="M2416" s="7">
        <v>53</v>
      </c>
      <c r="N2416" s="7">
        <v>232</v>
      </c>
      <c r="O2416" s="7">
        <v>196</v>
      </c>
      <c r="P2416" s="7">
        <v>37</v>
      </c>
      <c r="Q2416" s="7">
        <v>58</v>
      </c>
      <c r="R2416" s="7">
        <v>12</v>
      </c>
      <c r="S2416" s="7">
        <v>0</v>
      </c>
      <c r="T2416" s="7">
        <v>8</v>
      </c>
      <c r="U2416" s="7">
        <v>36</v>
      </c>
      <c r="V2416" s="7">
        <v>12</v>
      </c>
      <c r="W2416" s="7">
        <v>19</v>
      </c>
      <c r="X2416" s="7">
        <v>58</v>
      </c>
      <c r="Y2416" s="7">
        <v>1</v>
      </c>
      <c r="Z2416" s="7">
        <v>0</v>
      </c>
      <c r="AA2416"/>
    </row>
    <row r="2417" spans="1:27" x14ac:dyDescent="0.25">
      <c r="A2417" s="24">
        <f t="shared" si="115"/>
        <v>1</v>
      </c>
      <c r="B2417" s="24" t="str">
        <f t="shared" si="113"/>
        <v/>
      </c>
      <c r="C2417" s="24" t="str">
        <f t="shared" si="114"/>
        <v/>
      </c>
      <c r="D2417" s="24">
        <v>2026</v>
      </c>
      <c r="E2417" s="7" t="s">
        <v>2586</v>
      </c>
      <c r="F2417" s="7" t="s">
        <v>2585</v>
      </c>
      <c r="G2417" s="7" t="s">
        <v>29</v>
      </c>
      <c r="H2417" s="7" t="s">
        <v>42</v>
      </c>
      <c r="I2417" s="8">
        <v>0.29099999999999998</v>
      </c>
      <c r="J2417" s="8">
        <v>0.39400000000000002</v>
      </c>
      <c r="K2417" s="8">
        <v>0.47099999999999997</v>
      </c>
      <c r="L2417" s="8">
        <v>0.86499999999999999</v>
      </c>
      <c r="M2417" s="7">
        <v>59</v>
      </c>
      <c r="N2417" s="7">
        <v>274</v>
      </c>
      <c r="O2417" s="7">
        <v>223</v>
      </c>
      <c r="P2417" s="7">
        <v>49</v>
      </c>
      <c r="Q2417" s="7">
        <v>65</v>
      </c>
      <c r="R2417" s="7">
        <v>16</v>
      </c>
      <c r="S2417" s="7">
        <v>0</v>
      </c>
      <c r="T2417" s="7">
        <v>8</v>
      </c>
      <c r="U2417" s="7">
        <v>56</v>
      </c>
      <c r="V2417" s="7">
        <v>5</v>
      </c>
      <c r="W2417" s="7">
        <v>36</v>
      </c>
      <c r="X2417" s="7">
        <v>32</v>
      </c>
      <c r="Y2417" s="7">
        <v>4</v>
      </c>
      <c r="Z2417" s="7">
        <v>2</v>
      </c>
      <c r="AA2417"/>
    </row>
    <row r="2418" spans="1:27" x14ac:dyDescent="0.25">
      <c r="A2418" s="24" t="str">
        <f t="shared" si="115"/>
        <v/>
      </c>
      <c r="B2418" s="24" t="str">
        <f t="shared" si="113"/>
        <v/>
      </c>
      <c r="C2418" s="24" t="str">
        <f t="shared" si="114"/>
        <v/>
      </c>
      <c r="D2418" s="24">
        <v>2026</v>
      </c>
      <c r="E2418" s="7" t="s">
        <v>2588</v>
      </c>
      <c r="F2418" s="7" t="s">
        <v>2585</v>
      </c>
      <c r="G2418" s="7" t="s">
        <v>47</v>
      </c>
      <c r="H2418" s="7" t="s">
        <v>30</v>
      </c>
      <c r="I2418" s="8">
        <v>0.28299999999999997</v>
      </c>
      <c r="J2418" s="8">
        <v>0.377</v>
      </c>
      <c r="K2418" s="8">
        <v>0.503</v>
      </c>
      <c r="L2418" s="8">
        <v>0.88</v>
      </c>
      <c r="M2418" s="7">
        <v>51</v>
      </c>
      <c r="N2418" s="7">
        <v>204</v>
      </c>
      <c r="O2418" s="7">
        <v>173</v>
      </c>
      <c r="P2418" s="7">
        <v>29</v>
      </c>
      <c r="Q2418" s="7">
        <v>49</v>
      </c>
      <c r="R2418" s="7">
        <v>15</v>
      </c>
      <c r="S2418" s="7">
        <v>1</v>
      </c>
      <c r="T2418" s="7">
        <v>7</v>
      </c>
      <c r="U2418" s="7">
        <v>39</v>
      </c>
      <c r="V2418" s="7">
        <v>5</v>
      </c>
      <c r="W2418" s="7">
        <v>23</v>
      </c>
      <c r="X2418" s="7">
        <v>39</v>
      </c>
      <c r="Y2418" s="7">
        <v>0</v>
      </c>
      <c r="Z2418" s="7">
        <v>0</v>
      </c>
      <c r="AA2418"/>
    </row>
    <row r="2419" spans="1:27" x14ac:dyDescent="0.25">
      <c r="A2419" s="24" t="str">
        <f t="shared" si="115"/>
        <v/>
      </c>
      <c r="B2419" s="24" t="str">
        <f t="shared" si="113"/>
        <v/>
      </c>
      <c r="C2419" s="24" t="str">
        <f t="shared" si="114"/>
        <v/>
      </c>
      <c r="D2419" s="24">
        <v>2026</v>
      </c>
      <c r="E2419" s="7" t="s">
        <v>2590</v>
      </c>
      <c r="F2419" s="7" t="s">
        <v>2585</v>
      </c>
      <c r="G2419" s="7" t="s">
        <v>24</v>
      </c>
      <c r="H2419" s="7" t="s">
        <v>35</v>
      </c>
      <c r="I2419" s="8">
        <v>0.28299999999999997</v>
      </c>
      <c r="J2419" s="8">
        <v>0.38800000000000001</v>
      </c>
      <c r="K2419" s="8">
        <v>0.38500000000000001</v>
      </c>
      <c r="L2419" s="8">
        <v>0.77300000000000002</v>
      </c>
      <c r="M2419" s="7">
        <v>55</v>
      </c>
      <c r="N2419" s="7">
        <v>248</v>
      </c>
      <c r="O2419" s="7">
        <v>205</v>
      </c>
      <c r="P2419" s="7">
        <v>39</v>
      </c>
      <c r="Q2419" s="7">
        <v>58</v>
      </c>
      <c r="R2419" s="7">
        <v>10</v>
      </c>
      <c r="S2419" s="7">
        <v>1</v>
      </c>
      <c r="T2419" s="7">
        <v>3</v>
      </c>
      <c r="U2419" s="7">
        <v>30</v>
      </c>
      <c r="V2419" s="7">
        <v>13</v>
      </c>
      <c r="W2419" s="7">
        <v>22</v>
      </c>
      <c r="X2419" s="7">
        <v>45</v>
      </c>
      <c r="Y2419" s="7">
        <v>5</v>
      </c>
      <c r="Z2419" s="7">
        <v>6</v>
      </c>
      <c r="AA2419"/>
    </row>
    <row r="2420" spans="1:27" x14ac:dyDescent="0.25">
      <c r="A2420" s="24">
        <f t="shared" si="115"/>
        <v>1</v>
      </c>
      <c r="B2420" s="24" t="str">
        <f t="shared" si="113"/>
        <v/>
      </c>
      <c r="C2420" s="24" t="str">
        <f t="shared" si="114"/>
        <v/>
      </c>
      <c r="D2420" s="24">
        <v>2026</v>
      </c>
      <c r="E2420" s="7" t="s">
        <v>2591</v>
      </c>
      <c r="F2420" s="7" t="s">
        <v>2585</v>
      </c>
      <c r="G2420" s="7" t="s">
        <v>29</v>
      </c>
      <c r="H2420" s="7" t="s">
        <v>27</v>
      </c>
      <c r="I2420" s="8">
        <v>0.27400000000000002</v>
      </c>
      <c r="J2420" s="8">
        <v>0.379</v>
      </c>
      <c r="K2420" s="8">
        <v>0.40600000000000003</v>
      </c>
      <c r="L2420" s="8">
        <v>0.78500000000000003</v>
      </c>
      <c r="M2420" s="7">
        <v>59</v>
      </c>
      <c r="N2420" s="7">
        <v>287</v>
      </c>
      <c r="O2420" s="7">
        <v>234</v>
      </c>
      <c r="P2420" s="7">
        <v>52</v>
      </c>
      <c r="Q2420" s="7">
        <v>64</v>
      </c>
      <c r="R2420" s="7">
        <v>12</v>
      </c>
      <c r="S2420" s="7">
        <v>2</v>
      </c>
      <c r="T2420" s="7">
        <v>5</v>
      </c>
      <c r="U2420" s="7">
        <v>45</v>
      </c>
      <c r="V2420" s="7">
        <v>3</v>
      </c>
      <c r="W2420" s="7">
        <v>41</v>
      </c>
      <c r="X2420" s="7">
        <v>46</v>
      </c>
      <c r="Y2420" s="7">
        <v>26</v>
      </c>
      <c r="Z2420" s="7">
        <v>5</v>
      </c>
      <c r="AA2420"/>
    </row>
    <row r="2421" spans="1:27" x14ac:dyDescent="0.25">
      <c r="A2421" s="24">
        <f t="shared" si="115"/>
        <v>1</v>
      </c>
      <c r="B2421" s="24" t="str">
        <f t="shared" si="113"/>
        <v/>
      </c>
      <c r="C2421" s="24" t="str">
        <f t="shared" si="114"/>
        <v/>
      </c>
      <c r="D2421" s="24">
        <v>2026</v>
      </c>
      <c r="E2421" s="7" t="s">
        <v>2589</v>
      </c>
      <c r="F2421" s="7" t="s">
        <v>2585</v>
      </c>
      <c r="G2421" s="7" t="s">
        <v>29</v>
      </c>
      <c r="H2421" s="7" t="s">
        <v>38</v>
      </c>
      <c r="I2421" s="8">
        <v>0.26700000000000002</v>
      </c>
      <c r="J2421" s="8">
        <v>0.39600000000000002</v>
      </c>
      <c r="K2421" s="8">
        <v>0.45900000000000002</v>
      </c>
      <c r="L2421" s="8">
        <v>0.85599999999999998</v>
      </c>
      <c r="M2421" s="7">
        <v>56</v>
      </c>
      <c r="N2421" s="7">
        <v>213</v>
      </c>
      <c r="O2421" s="7">
        <v>172</v>
      </c>
      <c r="P2421" s="7">
        <v>33</v>
      </c>
      <c r="Q2421" s="7">
        <v>46</v>
      </c>
      <c r="R2421" s="7">
        <v>6</v>
      </c>
      <c r="S2421" s="7">
        <v>0</v>
      </c>
      <c r="T2421" s="7">
        <v>9</v>
      </c>
      <c r="U2421" s="7">
        <v>33</v>
      </c>
      <c r="V2421" s="7">
        <v>10</v>
      </c>
      <c r="W2421" s="7">
        <v>28</v>
      </c>
      <c r="X2421" s="7">
        <v>41</v>
      </c>
      <c r="Y2421" s="7">
        <v>2</v>
      </c>
      <c r="Z2421" s="7">
        <v>0</v>
      </c>
      <c r="AA2421"/>
    </row>
    <row r="2422" spans="1:27" x14ac:dyDescent="0.25">
      <c r="A2422" s="24" t="str">
        <f t="shared" si="115"/>
        <v/>
      </c>
      <c r="B2422" s="24" t="str">
        <f t="shared" si="113"/>
        <v/>
      </c>
      <c r="C2422" s="24" t="str">
        <f t="shared" si="114"/>
        <v/>
      </c>
      <c r="D2422" s="24">
        <v>2026</v>
      </c>
      <c r="E2422" s="7" t="s">
        <v>2592</v>
      </c>
      <c r="F2422" s="7" t="s">
        <v>2585</v>
      </c>
      <c r="G2422" s="7" t="s">
        <v>47</v>
      </c>
      <c r="H2422" s="7" t="s">
        <v>44</v>
      </c>
      <c r="I2422" s="8">
        <v>0.29299999999999998</v>
      </c>
      <c r="J2422" s="8">
        <v>0.48</v>
      </c>
      <c r="K2422" s="8">
        <v>0.48</v>
      </c>
      <c r="L2422" s="8">
        <v>0.96</v>
      </c>
      <c r="M2422" s="7">
        <v>36</v>
      </c>
      <c r="N2422" s="7">
        <v>103</v>
      </c>
      <c r="O2422" s="7">
        <v>75</v>
      </c>
      <c r="P2422" s="7">
        <v>20</v>
      </c>
      <c r="Q2422" s="7">
        <v>22</v>
      </c>
      <c r="R2422" s="7">
        <v>8</v>
      </c>
      <c r="S2422" s="7">
        <v>0</v>
      </c>
      <c r="T2422" s="7">
        <v>2</v>
      </c>
      <c r="U2422" s="7">
        <v>9</v>
      </c>
      <c r="V2422" s="7">
        <v>10</v>
      </c>
      <c r="W2422" s="7">
        <v>17</v>
      </c>
      <c r="X2422" s="7">
        <v>14</v>
      </c>
      <c r="Y2422" s="7">
        <v>0</v>
      </c>
      <c r="Z2422" s="7">
        <v>0</v>
      </c>
      <c r="AA2422"/>
    </row>
    <row r="2423" spans="1:27" x14ac:dyDescent="0.25">
      <c r="A2423" s="24" t="str">
        <f t="shared" si="115"/>
        <v/>
      </c>
      <c r="B2423" s="24" t="str">
        <f t="shared" si="113"/>
        <v/>
      </c>
      <c r="C2423" s="24" t="str">
        <f t="shared" si="114"/>
        <v/>
      </c>
      <c r="D2423" s="24">
        <v>2026</v>
      </c>
      <c r="E2423" s="7" t="s">
        <v>2593</v>
      </c>
      <c r="F2423" s="7" t="s">
        <v>2585</v>
      </c>
      <c r="G2423" s="7" t="s">
        <v>37</v>
      </c>
      <c r="H2423" s="7" t="s">
        <v>44</v>
      </c>
      <c r="I2423" s="8">
        <v>0.28199999999999997</v>
      </c>
      <c r="J2423" s="8">
        <v>0.35899999999999999</v>
      </c>
      <c r="K2423" s="8">
        <v>0.47599999999999998</v>
      </c>
      <c r="L2423" s="8">
        <v>0.83499999999999996</v>
      </c>
      <c r="M2423" s="7">
        <v>36</v>
      </c>
      <c r="N2423" s="7">
        <v>117</v>
      </c>
      <c r="O2423" s="7">
        <v>103</v>
      </c>
      <c r="P2423" s="7">
        <v>26</v>
      </c>
      <c r="Q2423" s="7">
        <v>29</v>
      </c>
      <c r="R2423" s="7">
        <v>5</v>
      </c>
      <c r="S2423" s="7">
        <v>0</v>
      </c>
      <c r="T2423" s="7">
        <v>5</v>
      </c>
      <c r="U2423" s="7">
        <v>23</v>
      </c>
      <c r="V2423" s="7">
        <v>2</v>
      </c>
      <c r="W2423" s="7">
        <v>11</v>
      </c>
      <c r="X2423" s="7">
        <v>23</v>
      </c>
      <c r="Y2423" s="7">
        <v>4</v>
      </c>
      <c r="Z2423" s="7">
        <v>1</v>
      </c>
      <c r="AA2423"/>
    </row>
    <row r="2424" spans="1:27" x14ac:dyDescent="0.25">
      <c r="A2424" s="24" t="str">
        <f t="shared" si="115"/>
        <v/>
      </c>
      <c r="B2424" s="24" t="str">
        <f t="shared" si="113"/>
        <v/>
      </c>
      <c r="C2424" s="24" t="str">
        <f t="shared" si="114"/>
        <v/>
      </c>
      <c r="D2424" s="24">
        <v>2026</v>
      </c>
      <c r="E2424" s="7" t="s">
        <v>2594</v>
      </c>
      <c r="F2424" s="7" t="s">
        <v>2585</v>
      </c>
      <c r="G2424" s="7" t="s">
        <v>24</v>
      </c>
      <c r="H2424" s="7" t="s">
        <v>40</v>
      </c>
      <c r="I2424" s="8">
        <v>0.27700000000000002</v>
      </c>
      <c r="J2424" s="8">
        <v>0.36699999999999999</v>
      </c>
      <c r="K2424" s="8">
        <v>0.33600000000000002</v>
      </c>
      <c r="L2424" s="8">
        <v>0.70299999999999996</v>
      </c>
      <c r="M2424" s="7">
        <v>44</v>
      </c>
      <c r="N2424" s="7">
        <v>166</v>
      </c>
      <c r="O2424" s="7">
        <v>137</v>
      </c>
      <c r="P2424" s="7">
        <v>24</v>
      </c>
      <c r="Q2424" s="7">
        <v>38</v>
      </c>
      <c r="R2424" s="7">
        <v>6</v>
      </c>
      <c r="S2424" s="7">
        <v>1</v>
      </c>
      <c r="T2424" s="7">
        <v>0</v>
      </c>
      <c r="U2424" s="7">
        <v>17</v>
      </c>
      <c r="V2424" s="7">
        <v>2</v>
      </c>
      <c r="W2424" s="7">
        <v>18</v>
      </c>
      <c r="X2424" s="7">
        <v>38</v>
      </c>
      <c r="Y2424" s="7">
        <v>4</v>
      </c>
      <c r="Z2424" s="7">
        <v>1</v>
      </c>
      <c r="AA2424"/>
    </row>
    <row r="2425" spans="1:27" x14ac:dyDescent="0.25">
      <c r="A2425" s="24">
        <f t="shared" si="115"/>
        <v>1</v>
      </c>
      <c r="B2425" s="24" t="str">
        <f t="shared" si="113"/>
        <v/>
      </c>
      <c r="C2425" s="24" t="str">
        <f t="shared" si="114"/>
        <v/>
      </c>
      <c r="D2425" s="24">
        <v>2026</v>
      </c>
      <c r="E2425" s="7" t="s">
        <v>2595</v>
      </c>
      <c r="F2425" s="7" t="s">
        <v>2585</v>
      </c>
      <c r="G2425" s="7" t="s">
        <v>29</v>
      </c>
      <c r="H2425" s="7" t="s">
        <v>27</v>
      </c>
      <c r="I2425" s="8">
        <v>0.23499999999999999</v>
      </c>
      <c r="J2425" s="8">
        <v>0.40400000000000003</v>
      </c>
      <c r="K2425" s="8">
        <v>0.29399999999999998</v>
      </c>
      <c r="L2425" s="8">
        <v>0.69899999999999995</v>
      </c>
      <c r="M2425" s="7">
        <v>32</v>
      </c>
      <c r="N2425" s="7">
        <v>90</v>
      </c>
      <c r="O2425" s="7">
        <v>68</v>
      </c>
      <c r="P2425" s="7">
        <v>20</v>
      </c>
      <c r="Q2425" s="7">
        <v>16</v>
      </c>
      <c r="R2425" s="7">
        <v>1</v>
      </c>
      <c r="S2425" s="7">
        <v>0</v>
      </c>
      <c r="T2425" s="7">
        <v>1</v>
      </c>
      <c r="U2425" s="7">
        <v>7</v>
      </c>
      <c r="V2425" s="7">
        <v>5</v>
      </c>
      <c r="W2425" s="7">
        <v>15</v>
      </c>
      <c r="X2425" s="7">
        <v>20</v>
      </c>
      <c r="Y2425" s="7">
        <v>2</v>
      </c>
      <c r="Z2425" s="7">
        <v>2</v>
      </c>
      <c r="AA2425"/>
    </row>
    <row r="2426" spans="1:27" x14ac:dyDescent="0.25">
      <c r="A2426" s="24">
        <f t="shared" si="115"/>
        <v>1</v>
      </c>
      <c r="B2426" s="24" t="str">
        <f t="shared" si="113"/>
        <v/>
      </c>
      <c r="C2426" s="24" t="str">
        <f t="shared" si="114"/>
        <v/>
      </c>
      <c r="D2426" s="24">
        <v>2026</v>
      </c>
      <c r="E2426" s="7" t="s">
        <v>2596</v>
      </c>
      <c r="F2426" s="7" t="s">
        <v>2585</v>
      </c>
      <c r="G2426" s="7" t="s">
        <v>29</v>
      </c>
      <c r="H2426" s="7" t="s">
        <v>40</v>
      </c>
      <c r="I2426" s="8">
        <v>0.22800000000000001</v>
      </c>
      <c r="J2426" s="8">
        <v>0.38</v>
      </c>
      <c r="K2426" s="8">
        <v>0.30399999999999999</v>
      </c>
      <c r="L2426" s="8">
        <v>0.68400000000000005</v>
      </c>
      <c r="M2426" s="7">
        <v>27</v>
      </c>
      <c r="N2426" s="7">
        <v>103</v>
      </c>
      <c r="O2426" s="7">
        <v>79</v>
      </c>
      <c r="P2426" s="7">
        <v>15</v>
      </c>
      <c r="Q2426" s="7">
        <v>18</v>
      </c>
      <c r="R2426" s="7">
        <v>3</v>
      </c>
      <c r="S2426" s="7">
        <v>0</v>
      </c>
      <c r="T2426" s="7">
        <v>1</v>
      </c>
      <c r="U2426" s="7">
        <v>10</v>
      </c>
      <c r="V2426" s="7">
        <v>7</v>
      </c>
      <c r="W2426" s="7">
        <v>13</v>
      </c>
      <c r="X2426" s="7">
        <v>12</v>
      </c>
      <c r="Y2426" s="7">
        <v>3</v>
      </c>
      <c r="Z2426" s="7">
        <v>1</v>
      </c>
      <c r="AA2426"/>
    </row>
    <row r="2427" spans="1:27" x14ac:dyDescent="0.25">
      <c r="A2427" s="24">
        <f t="shared" si="115"/>
        <v>1</v>
      </c>
      <c r="B2427" s="24" t="str">
        <f t="shared" si="113"/>
        <v/>
      </c>
      <c r="C2427" s="24" t="str">
        <f t="shared" si="114"/>
        <v/>
      </c>
      <c r="D2427" s="24">
        <v>2026</v>
      </c>
      <c r="E2427" s="7" t="s">
        <v>2597</v>
      </c>
      <c r="F2427" s="7" t="s">
        <v>2585</v>
      </c>
      <c r="G2427" s="7" t="s">
        <v>29</v>
      </c>
      <c r="H2427" s="7" t="s">
        <v>44</v>
      </c>
      <c r="I2427" s="8">
        <v>0.19500000000000001</v>
      </c>
      <c r="J2427" s="8">
        <v>0.29799999999999999</v>
      </c>
      <c r="K2427" s="8">
        <v>0.39</v>
      </c>
      <c r="L2427" s="8">
        <v>0.68799999999999994</v>
      </c>
      <c r="M2427" s="7">
        <v>33</v>
      </c>
      <c r="N2427" s="7">
        <v>94</v>
      </c>
      <c r="O2427" s="7">
        <v>82</v>
      </c>
      <c r="P2427" s="7">
        <v>10</v>
      </c>
      <c r="Q2427" s="7">
        <v>16</v>
      </c>
      <c r="R2427" s="7">
        <v>4</v>
      </c>
      <c r="S2427" s="7">
        <v>0</v>
      </c>
      <c r="T2427" s="7">
        <v>4</v>
      </c>
      <c r="U2427" s="7">
        <v>14</v>
      </c>
      <c r="V2427" s="7">
        <v>3</v>
      </c>
      <c r="W2427" s="7">
        <v>9</v>
      </c>
      <c r="X2427" s="7">
        <v>30</v>
      </c>
      <c r="Y2427" s="7">
        <v>0</v>
      </c>
      <c r="Z2427" s="7">
        <v>0</v>
      </c>
      <c r="AA2427"/>
    </row>
    <row r="2428" spans="1:27" x14ac:dyDescent="0.25">
      <c r="A2428" s="24" t="str">
        <f t="shared" si="115"/>
        <v/>
      </c>
      <c r="B2428" s="24" t="str">
        <f t="shared" si="113"/>
        <v/>
      </c>
      <c r="C2428" s="24" t="str">
        <f t="shared" si="114"/>
        <v/>
      </c>
      <c r="D2428" s="24">
        <v>2026</v>
      </c>
      <c r="E2428" s="7" t="s">
        <v>2598</v>
      </c>
      <c r="F2428" s="7" t="s">
        <v>2585</v>
      </c>
      <c r="G2428" s="7" t="s">
        <v>24</v>
      </c>
      <c r="H2428" s="7" t="s">
        <v>25</v>
      </c>
      <c r="I2428" s="8">
        <v>0.16</v>
      </c>
      <c r="J2428" s="8">
        <v>0.25</v>
      </c>
      <c r="K2428" s="8">
        <v>0.24</v>
      </c>
      <c r="L2428" s="8">
        <v>0.49</v>
      </c>
      <c r="M2428" s="7">
        <v>12</v>
      </c>
      <c r="N2428" s="7">
        <v>28</v>
      </c>
      <c r="O2428" s="7">
        <v>25</v>
      </c>
      <c r="P2428" s="7">
        <v>2</v>
      </c>
      <c r="Q2428" s="7">
        <v>4</v>
      </c>
      <c r="R2428" s="7">
        <v>2</v>
      </c>
      <c r="S2428" s="7">
        <v>0</v>
      </c>
      <c r="T2428" s="7">
        <v>0</v>
      </c>
      <c r="U2428" s="7">
        <v>6</v>
      </c>
      <c r="V2428" s="7">
        <v>1</v>
      </c>
      <c r="W2428" s="7">
        <v>2</v>
      </c>
      <c r="X2428" s="7">
        <v>11</v>
      </c>
      <c r="Y2428" s="7">
        <v>0</v>
      </c>
      <c r="Z2428" s="7">
        <v>0</v>
      </c>
      <c r="AA2428"/>
    </row>
    <row r="2429" spans="1:27" x14ac:dyDescent="0.25">
      <c r="A2429" s="24" t="str">
        <f t="shared" si="115"/>
        <v/>
      </c>
      <c r="B2429" s="24" t="str">
        <f t="shared" si="113"/>
        <v/>
      </c>
      <c r="C2429" s="24" t="str">
        <f t="shared" si="114"/>
        <v/>
      </c>
      <c r="D2429" s="24">
        <v>2026</v>
      </c>
      <c r="E2429" s="7" t="s">
        <v>2599</v>
      </c>
      <c r="F2429" s="7" t="s">
        <v>2585</v>
      </c>
      <c r="G2429" s="7" t="s">
        <v>47</v>
      </c>
      <c r="H2429" s="7" t="s">
        <v>44</v>
      </c>
      <c r="I2429" s="8">
        <v>9.0999999999999998E-2</v>
      </c>
      <c r="J2429" s="8">
        <v>9.0999999999999998E-2</v>
      </c>
      <c r="K2429" s="8">
        <v>0.36399999999999999</v>
      </c>
      <c r="L2429" s="8">
        <v>0.45500000000000002</v>
      </c>
      <c r="M2429" s="7">
        <v>7</v>
      </c>
      <c r="N2429" s="7">
        <v>11</v>
      </c>
      <c r="O2429" s="7">
        <v>11</v>
      </c>
      <c r="P2429" s="7">
        <v>1</v>
      </c>
      <c r="Q2429" s="7">
        <v>1</v>
      </c>
      <c r="R2429" s="7">
        <v>0</v>
      </c>
      <c r="S2429" s="7">
        <v>0</v>
      </c>
      <c r="T2429" s="7">
        <v>1</v>
      </c>
      <c r="U2429" s="7">
        <v>2</v>
      </c>
      <c r="V2429" s="7">
        <v>0</v>
      </c>
      <c r="W2429" s="7">
        <v>0</v>
      </c>
      <c r="X2429" s="7">
        <v>2</v>
      </c>
      <c r="Y2429" s="7">
        <v>0</v>
      </c>
      <c r="Z2429" s="7">
        <v>0</v>
      </c>
      <c r="AA2429"/>
    </row>
    <row r="2430" spans="1:27" x14ac:dyDescent="0.25">
      <c r="A2430" s="24">
        <f t="shared" si="115"/>
        <v>1</v>
      </c>
      <c r="B2430" s="24" t="str">
        <f t="shared" si="113"/>
        <v/>
      </c>
      <c r="C2430" s="24">
        <f t="shared" si="114"/>
        <v>1</v>
      </c>
      <c r="D2430" s="24">
        <v>2026</v>
      </c>
      <c r="E2430" s="7" t="s">
        <v>2600</v>
      </c>
      <c r="F2430" s="7" t="s">
        <v>2585</v>
      </c>
      <c r="G2430" s="7" t="s">
        <v>29</v>
      </c>
      <c r="H2430" s="7" t="s">
        <v>27</v>
      </c>
      <c r="I2430" s="8">
        <v>0</v>
      </c>
      <c r="J2430" s="8">
        <v>0</v>
      </c>
      <c r="K2430" s="8">
        <v>0</v>
      </c>
      <c r="L2430" s="8">
        <v>0</v>
      </c>
      <c r="M2430" s="7">
        <v>2</v>
      </c>
      <c r="N2430" s="7">
        <v>2</v>
      </c>
      <c r="O2430" s="7">
        <v>2</v>
      </c>
      <c r="P2430" s="7">
        <v>1</v>
      </c>
      <c r="Q2430" s="7">
        <v>0</v>
      </c>
      <c r="R2430" s="7">
        <v>0</v>
      </c>
      <c r="S2430" s="7">
        <v>0</v>
      </c>
      <c r="T2430" s="7">
        <v>0</v>
      </c>
      <c r="U2430" s="7">
        <v>0</v>
      </c>
      <c r="V2430" s="7">
        <v>0</v>
      </c>
      <c r="W2430" s="7">
        <v>0</v>
      </c>
      <c r="X2430" s="7">
        <v>0</v>
      </c>
      <c r="Y2430" s="7">
        <v>0</v>
      </c>
      <c r="Z2430" s="7">
        <v>0</v>
      </c>
      <c r="AA2430"/>
    </row>
    <row r="2431" spans="1:27" x14ac:dyDescent="0.25">
      <c r="A2431" s="24" t="str">
        <f t="shared" si="115"/>
        <v/>
      </c>
      <c r="B2431" s="24" t="str">
        <f t="shared" si="113"/>
        <v/>
      </c>
      <c r="C2431" s="24" t="str">
        <f t="shared" si="114"/>
        <v/>
      </c>
      <c r="D2431" s="24">
        <v>2026</v>
      </c>
      <c r="E2431" s="7" t="s">
        <v>2601</v>
      </c>
      <c r="F2431" s="7" t="s">
        <v>2585</v>
      </c>
      <c r="G2431" s="7" t="s">
        <v>37</v>
      </c>
      <c r="H2431" s="7" t="s">
        <v>30</v>
      </c>
      <c r="I2431" s="8">
        <v>0</v>
      </c>
      <c r="J2431" s="8">
        <v>0</v>
      </c>
      <c r="K2431" s="8">
        <v>0</v>
      </c>
      <c r="L2431" s="8">
        <v>0</v>
      </c>
      <c r="M2431" s="7">
        <v>2</v>
      </c>
      <c r="N2431" s="7">
        <v>2</v>
      </c>
      <c r="O2431" s="7">
        <v>2</v>
      </c>
      <c r="P2431" s="7">
        <v>1</v>
      </c>
      <c r="Q2431" s="7">
        <v>0</v>
      </c>
      <c r="R2431" s="7">
        <v>0</v>
      </c>
      <c r="S2431" s="7">
        <v>0</v>
      </c>
      <c r="T2431" s="7">
        <v>0</v>
      </c>
      <c r="U2431" s="7">
        <v>0</v>
      </c>
      <c r="V2431" s="7">
        <v>0</v>
      </c>
      <c r="W2431" s="7">
        <v>0</v>
      </c>
      <c r="X2431" s="7">
        <v>2</v>
      </c>
      <c r="Y2431" s="7">
        <v>0</v>
      </c>
      <c r="Z2431" s="7">
        <v>0</v>
      </c>
      <c r="AA2431"/>
    </row>
    <row r="2432" spans="1:27" x14ac:dyDescent="0.25">
      <c r="A2432" s="24" t="str">
        <f t="shared" si="115"/>
        <v/>
      </c>
      <c r="B2432" s="24" t="str">
        <f t="shared" si="113"/>
        <v/>
      </c>
      <c r="C2432" s="24">
        <f t="shared" si="114"/>
        <v>1</v>
      </c>
      <c r="D2432" s="24">
        <v>2026</v>
      </c>
      <c r="E2432" s="7" t="s">
        <v>551</v>
      </c>
      <c r="F2432" s="7" t="s">
        <v>2603</v>
      </c>
      <c r="G2432" s="7" t="s">
        <v>37</v>
      </c>
      <c r="H2432" s="7" t="s">
        <v>27</v>
      </c>
      <c r="I2432" s="8">
        <v>0.36699999999999999</v>
      </c>
      <c r="J2432" s="8">
        <v>0.436</v>
      </c>
      <c r="K2432" s="8">
        <v>0.57699999999999996</v>
      </c>
      <c r="L2432" s="8">
        <v>1.012</v>
      </c>
      <c r="M2432" s="7">
        <v>54</v>
      </c>
      <c r="N2432" s="7">
        <v>243</v>
      </c>
      <c r="O2432" s="7">
        <v>215</v>
      </c>
      <c r="P2432" s="7">
        <v>44</v>
      </c>
      <c r="Q2432" s="7">
        <v>79</v>
      </c>
      <c r="R2432" s="7">
        <v>11</v>
      </c>
      <c r="S2432" s="7">
        <v>8</v>
      </c>
      <c r="T2432" s="7">
        <v>6</v>
      </c>
      <c r="U2432" s="7">
        <v>36</v>
      </c>
      <c r="V2432" s="7">
        <v>5</v>
      </c>
      <c r="W2432" s="7">
        <v>21</v>
      </c>
      <c r="X2432" s="7">
        <v>46</v>
      </c>
      <c r="Y2432" s="7">
        <v>19</v>
      </c>
      <c r="Z2432" s="7">
        <v>3</v>
      </c>
      <c r="AA2432"/>
    </row>
    <row r="2433" spans="1:27" x14ac:dyDescent="0.25">
      <c r="A2433" s="24" t="str">
        <f t="shared" si="115"/>
        <v/>
      </c>
      <c r="B2433" s="24" t="str">
        <f t="shared" si="113"/>
        <v/>
      </c>
      <c r="C2433" s="24">
        <f t="shared" si="114"/>
        <v>1</v>
      </c>
      <c r="D2433" s="24">
        <v>2026</v>
      </c>
      <c r="E2433" s="7" t="s">
        <v>2602</v>
      </c>
      <c r="F2433" s="7" t="s">
        <v>2603</v>
      </c>
      <c r="G2433" s="7" t="s">
        <v>24</v>
      </c>
      <c r="H2433" s="7" t="s">
        <v>42</v>
      </c>
      <c r="I2433" s="8">
        <v>0.36099999999999999</v>
      </c>
      <c r="J2433" s="8">
        <v>0.437</v>
      </c>
      <c r="K2433" s="8">
        <v>0.52900000000000003</v>
      </c>
      <c r="L2433" s="8">
        <v>0.96499999999999997</v>
      </c>
      <c r="M2433" s="7">
        <v>55</v>
      </c>
      <c r="N2433" s="7">
        <v>268</v>
      </c>
      <c r="O2433" s="7">
        <v>227</v>
      </c>
      <c r="P2433" s="7">
        <v>50</v>
      </c>
      <c r="Q2433" s="7">
        <v>82</v>
      </c>
      <c r="R2433" s="7">
        <v>12</v>
      </c>
      <c r="S2433" s="7">
        <v>1</v>
      </c>
      <c r="T2433" s="7">
        <v>8</v>
      </c>
      <c r="U2433" s="7">
        <v>41</v>
      </c>
      <c r="V2433" s="7">
        <v>8</v>
      </c>
      <c r="W2433" s="7">
        <v>27</v>
      </c>
      <c r="X2433" s="7">
        <v>23</v>
      </c>
      <c r="Y2433" s="7">
        <v>15</v>
      </c>
      <c r="Z2433" s="7">
        <v>7</v>
      </c>
      <c r="AA2433"/>
    </row>
    <row r="2434" spans="1:27" x14ac:dyDescent="0.25">
      <c r="A2434" s="24" t="str">
        <f t="shared" si="115"/>
        <v/>
      </c>
      <c r="B2434" s="24" t="str">
        <f t="shared" ref="B2434:B2497" si="116">IF(COUNTIFS(Draft_Player,$E2434),COUNTIFS(Draft_Player,$E2434),"")</f>
        <v/>
      </c>
      <c r="C2434" s="24" t="str">
        <f t="shared" ref="C2434:C2497" si="117">IF(COUNTIFS(Transfers_Player,$E2434),COUNTIFS(Transfers_Player,$E2434),"")</f>
        <v/>
      </c>
      <c r="D2434" s="24">
        <v>2026</v>
      </c>
      <c r="E2434" s="7" t="s">
        <v>2604</v>
      </c>
      <c r="F2434" s="7" t="s">
        <v>2603</v>
      </c>
      <c r="G2434" s="7" t="s">
        <v>47</v>
      </c>
      <c r="H2434" s="7" t="s">
        <v>44</v>
      </c>
      <c r="I2434" s="8">
        <v>0.34300000000000003</v>
      </c>
      <c r="J2434" s="8">
        <v>0.434</v>
      </c>
      <c r="K2434" s="8">
        <v>0.40400000000000003</v>
      </c>
      <c r="L2434" s="8">
        <v>0.83799999999999997</v>
      </c>
      <c r="M2434" s="7">
        <v>48</v>
      </c>
      <c r="N2434" s="7">
        <v>217</v>
      </c>
      <c r="O2434" s="7">
        <v>178</v>
      </c>
      <c r="P2434" s="7">
        <v>28</v>
      </c>
      <c r="Q2434" s="7">
        <v>61</v>
      </c>
      <c r="R2434" s="7">
        <v>6</v>
      </c>
      <c r="S2434" s="7">
        <v>1</v>
      </c>
      <c r="T2434" s="7">
        <v>1</v>
      </c>
      <c r="U2434" s="7">
        <v>29</v>
      </c>
      <c r="V2434" s="7">
        <v>4</v>
      </c>
      <c r="W2434" s="7">
        <v>27</v>
      </c>
      <c r="X2434" s="7">
        <v>24</v>
      </c>
      <c r="Y2434" s="7">
        <v>5</v>
      </c>
      <c r="Z2434" s="7">
        <v>0</v>
      </c>
      <c r="AA2434"/>
    </row>
    <row r="2435" spans="1:27" x14ac:dyDescent="0.25">
      <c r="A2435" s="24" t="str">
        <f t="shared" ref="A2435:A2498" si="118">IF(OR(G2435="SR", G2435="GR"), 1, "")</f>
        <v/>
      </c>
      <c r="B2435" s="24" t="str">
        <f t="shared" si="116"/>
        <v/>
      </c>
      <c r="C2435" s="24">
        <f t="shared" si="117"/>
        <v>1</v>
      </c>
      <c r="D2435" s="24">
        <v>2026</v>
      </c>
      <c r="E2435" s="7" t="s">
        <v>2606</v>
      </c>
      <c r="F2435" s="7" t="s">
        <v>2603</v>
      </c>
      <c r="G2435" s="7" t="s">
        <v>37</v>
      </c>
      <c r="H2435" s="7" t="s">
        <v>30</v>
      </c>
      <c r="I2435" s="8">
        <v>0.29399999999999998</v>
      </c>
      <c r="J2435" s="8">
        <v>0.39100000000000001</v>
      </c>
      <c r="K2435" s="8">
        <v>0.54800000000000004</v>
      </c>
      <c r="L2435" s="8">
        <v>0.93899999999999995</v>
      </c>
      <c r="M2435" s="7">
        <v>55</v>
      </c>
      <c r="N2435" s="7">
        <v>259</v>
      </c>
      <c r="O2435" s="7">
        <v>221</v>
      </c>
      <c r="P2435" s="7">
        <v>50</v>
      </c>
      <c r="Q2435" s="7">
        <v>65</v>
      </c>
      <c r="R2435" s="7">
        <v>24</v>
      </c>
      <c r="S2435" s="7">
        <v>1</v>
      </c>
      <c r="T2435" s="7">
        <v>10</v>
      </c>
      <c r="U2435" s="7">
        <v>54</v>
      </c>
      <c r="V2435" s="7">
        <v>3</v>
      </c>
      <c r="W2435" s="7">
        <v>33</v>
      </c>
      <c r="X2435" s="7">
        <v>57</v>
      </c>
      <c r="Y2435" s="7">
        <v>14</v>
      </c>
      <c r="Z2435" s="7">
        <v>2</v>
      </c>
      <c r="AA2435"/>
    </row>
    <row r="2436" spans="1:27" x14ac:dyDescent="0.25">
      <c r="A2436" s="24">
        <f t="shared" si="118"/>
        <v>1</v>
      </c>
      <c r="B2436" s="24" t="str">
        <f t="shared" si="116"/>
        <v/>
      </c>
      <c r="C2436" s="24" t="str">
        <f t="shared" si="117"/>
        <v/>
      </c>
      <c r="D2436" s="24">
        <v>2026</v>
      </c>
      <c r="E2436" s="7" t="s">
        <v>2605</v>
      </c>
      <c r="F2436" s="7" t="s">
        <v>2603</v>
      </c>
      <c r="G2436" s="7" t="s">
        <v>29</v>
      </c>
      <c r="H2436" s="7" t="s">
        <v>35</v>
      </c>
      <c r="I2436" s="8">
        <v>0.28799999999999998</v>
      </c>
      <c r="J2436" s="8">
        <v>0.41899999999999998</v>
      </c>
      <c r="K2436" s="8">
        <v>0.60499999999999998</v>
      </c>
      <c r="L2436" s="8">
        <v>1.024</v>
      </c>
      <c r="M2436" s="7">
        <v>49</v>
      </c>
      <c r="N2436" s="7">
        <v>217</v>
      </c>
      <c r="O2436" s="7">
        <v>177</v>
      </c>
      <c r="P2436" s="7">
        <v>49</v>
      </c>
      <c r="Q2436" s="7">
        <v>51</v>
      </c>
      <c r="R2436" s="7">
        <v>10</v>
      </c>
      <c r="S2436" s="7">
        <v>5</v>
      </c>
      <c r="T2436" s="7">
        <v>12</v>
      </c>
      <c r="U2436" s="7">
        <v>38</v>
      </c>
      <c r="V2436" s="7">
        <v>15</v>
      </c>
      <c r="W2436" s="7">
        <v>25</v>
      </c>
      <c r="X2436" s="7">
        <v>71</v>
      </c>
      <c r="Y2436" s="7">
        <v>17</v>
      </c>
      <c r="Z2436" s="7">
        <v>2</v>
      </c>
      <c r="AA2436"/>
    </row>
    <row r="2437" spans="1:27" x14ac:dyDescent="0.25">
      <c r="A2437" s="24">
        <f t="shared" si="118"/>
        <v>1</v>
      </c>
      <c r="B2437" s="24" t="str">
        <f t="shared" si="116"/>
        <v/>
      </c>
      <c r="C2437" s="24" t="str">
        <f t="shared" si="117"/>
        <v/>
      </c>
      <c r="D2437" s="24">
        <v>2026</v>
      </c>
      <c r="E2437" s="7" t="s">
        <v>2608</v>
      </c>
      <c r="F2437" s="7" t="s">
        <v>2603</v>
      </c>
      <c r="G2437" s="7" t="s">
        <v>29</v>
      </c>
      <c r="H2437" s="7" t="s">
        <v>33</v>
      </c>
      <c r="I2437" s="8">
        <v>0.27200000000000002</v>
      </c>
      <c r="J2437" s="8">
        <v>0.376</v>
      </c>
      <c r="K2437" s="8">
        <v>0.503</v>
      </c>
      <c r="L2437" s="8">
        <v>0.879</v>
      </c>
      <c r="M2437" s="7">
        <v>52</v>
      </c>
      <c r="N2437" s="7">
        <v>230</v>
      </c>
      <c r="O2437" s="7">
        <v>191</v>
      </c>
      <c r="P2437" s="7">
        <v>38</v>
      </c>
      <c r="Q2437" s="7">
        <v>52</v>
      </c>
      <c r="R2437" s="7">
        <v>13</v>
      </c>
      <c r="S2437" s="7">
        <v>2</v>
      </c>
      <c r="T2437" s="7">
        <v>9</v>
      </c>
      <c r="U2437" s="7">
        <v>33</v>
      </c>
      <c r="V2437" s="7">
        <v>3</v>
      </c>
      <c r="W2437" s="7">
        <v>30</v>
      </c>
      <c r="X2437" s="7">
        <v>56</v>
      </c>
      <c r="Y2437" s="7">
        <v>1</v>
      </c>
      <c r="Z2437" s="7">
        <v>4</v>
      </c>
      <c r="AA2437"/>
    </row>
    <row r="2438" spans="1:27" x14ac:dyDescent="0.25">
      <c r="A2438" s="24" t="str">
        <f t="shared" si="118"/>
        <v/>
      </c>
      <c r="B2438" s="24" t="str">
        <f t="shared" si="116"/>
        <v/>
      </c>
      <c r="C2438" s="24" t="str">
        <f t="shared" si="117"/>
        <v/>
      </c>
      <c r="D2438" s="24">
        <v>2026</v>
      </c>
      <c r="E2438" s="7" t="s">
        <v>2609</v>
      </c>
      <c r="F2438" s="7" t="s">
        <v>2603</v>
      </c>
      <c r="G2438" s="7" t="s">
        <v>24</v>
      </c>
      <c r="H2438" s="7" t="s">
        <v>40</v>
      </c>
      <c r="I2438" s="8">
        <v>0.26100000000000001</v>
      </c>
      <c r="J2438" s="8">
        <v>0.34899999999999998</v>
      </c>
      <c r="K2438" s="8">
        <v>0.40100000000000002</v>
      </c>
      <c r="L2438" s="8">
        <v>0.75</v>
      </c>
      <c r="M2438" s="7">
        <v>52</v>
      </c>
      <c r="N2438" s="7">
        <v>241</v>
      </c>
      <c r="O2438" s="7">
        <v>207</v>
      </c>
      <c r="P2438" s="7">
        <v>36</v>
      </c>
      <c r="Q2438" s="7">
        <v>54</v>
      </c>
      <c r="R2438" s="7">
        <v>5</v>
      </c>
      <c r="S2438" s="7">
        <v>3</v>
      </c>
      <c r="T2438" s="7">
        <v>6</v>
      </c>
      <c r="U2438" s="7">
        <v>33</v>
      </c>
      <c r="V2438" s="7">
        <v>13</v>
      </c>
      <c r="W2438" s="7">
        <v>16</v>
      </c>
      <c r="X2438" s="7">
        <v>28</v>
      </c>
      <c r="Y2438" s="7">
        <v>4</v>
      </c>
      <c r="Z2438" s="7">
        <v>1</v>
      </c>
      <c r="AA2438"/>
    </row>
    <row r="2439" spans="1:27" x14ac:dyDescent="0.25">
      <c r="A2439" s="24" t="str">
        <f t="shared" si="118"/>
        <v/>
      </c>
      <c r="B2439" s="24" t="str">
        <f t="shared" si="116"/>
        <v/>
      </c>
      <c r="C2439" s="24" t="str">
        <f t="shared" si="117"/>
        <v/>
      </c>
      <c r="D2439" s="24">
        <v>2026</v>
      </c>
      <c r="E2439" s="7" t="s">
        <v>2607</v>
      </c>
      <c r="F2439" s="7" t="s">
        <v>2603</v>
      </c>
      <c r="G2439" s="7" t="s">
        <v>37</v>
      </c>
      <c r="H2439" s="7" t="s">
        <v>38</v>
      </c>
      <c r="I2439" s="8">
        <v>0.25900000000000001</v>
      </c>
      <c r="J2439" s="8">
        <v>0.36099999999999999</v>
      </c>
      <c r="K2439" s="8">
        <v>0.432</v>
      </c>
      <c r="L2439" s="8">
        <v>0.79300000000000004</v>
      </c>
      <c r="M2439" s="7">
        <v>48</v>
      </c>
      <c r="N2439" s="7">
        <v>191</v>
      </c>
      <c r="O2439" s="7">
        <v>162</v>
      </c>
      <c r="P2439" s="7">
        <v>30</v>
      </c>
      <c r="Q2439" s="7">
        <v>42</v>
      </c>
      <c r="R2439" s="7">
        <v>5</v>
      </c>
      <c r="S2439" s="7">
        <v>1</v>
      </c>
      <c r="T2439" s="7">
        <v>7</v>
      </c>
      <c r="U2439" s="7">
        <v>28</v>
      </c>
      <c r="V2439" s="7">
        <v>8</v>
      </c>
      <c r="W2439" s="7">
        <v>19</v>
      </c>
      <c r="X2439" s="7">
        <v>40</v>
      </c>
      <c r="Y2439" s="7">
        <v>8</v>
      </c>
      <c r="Z2439" s="7">
        <v>3</v>
      </c>
      <c r="AA2439"/>
    </row>
    <row r="2440" spans="1:27" x14ac:dyDescent="0.25">
      <c r="A2440" s="24">
        <f t="shared" si="118"/>
        <v>1</v>
      </c>
      <c r="B2440" s="24" t="str">
        <f t="shared" si="116"/>
        <v/>
      </c>
      <c r="C2440" s="24" t="str">
        <f t="shared" si="117"/>
        <v/>
      </c>
      <c r="D2440" s="24">
        <v>2026</v>
      </c>
      <c r="E2440" s="7" t="s">
        <v>2611</v>
      </c>
      <c r="F2440" s="7" t="s">
        <v>2603</v>
      </c>
      <c r="G2440" s="7" t="s">
        <v>29</v>
      </c>
      <c r="H2440" s="7" t="s">
        <v>25</v>
      </c>
      <c r="I2440" s="8">
        <v>0.254</v>
      </c>
      <c r="J2440" s="8">
        <v>0.38200000000000001</v>
      </c>
      <c r="K2440" s="8">
        <v>0.35799999999999998</v>
      </c>
      <c r="L2440" s="8">
        <v>0.74</v>
      </c>
      <c r="M2440" s="7">
        <v>41</v>
      </c>
      <c r="N2440" s="7">
        <v>167</v>
      </c>
      <c r="O2440" s="7">
        <v>134</v>
      </c>
      <c r="P2440" s="7">
        <v>25</v>
      </c>
      <c r="Q2440" s="7">
        <v>34</v>
      </c>
      <c r="R2440" s="7">
        <v>6</v>
      </c>
      <c r="S2440" s="7">
        <v>1</v>
      </c>
      <c r="T2440" s="7">
        <v>2</v>
      </c>
      <c r="U2440" s="7">
        <v>15</v>
      </c>
      <c r="V2440" s="7">
        <v>12</v>
      </c>
      <c r="W2440" s="7">
        <v>17</v>
      </c>
      <c r="X2440" s="7">
        <v>29</v>
      </c>
      <c r="Y2440" s="7">
        <v>1</v>
      </c>
      <c r="Z2440" s="7">
        <v>1</v>
      </c>
      <c r="AA2440"/>
    </row>
    <row r="2441" spans="1:27" x14ac:dyDescent="0.25">
      <c r="A2441" s="24" t="str">
        <f t="shared" si="118"/>
        <v/>
      </c>
      <c r="B2441" s="24" t="str">
        <f t="shared" si="116"/>
        <v/>
      </c>
      <c r="C2441" s="24" t="str">
        <f t="shared" si="117"/>
        <v/>
      </c>
      <c r="D2441" s="24">
        <v>2026</v>
      </c>
      <c r="E2441" s="7" t="s">
        <v>2610</v>
      </c>
      <c r="F2441" s="7" t="s">
        <v>2603</v>
      </c>
      <c r="G2441" s="7" t="s">
        <v>24</v>
      </c>
      <c r="H2441" s="7" t="s">
        <v>38</v>
      </c>
      <c r="I2441" s="8">
        <v>0.25</v>
      </c>
      <c r="J2441" s="8">
        <v>0.25</v>
      </c>
      <c r="K2441" s="8">
        <v>0.25</v>
      </c>
      <c r="L2441" s="8">
        <v>0.5</v>
      </c>
      <c r="M2441" s="7">
        <v>4</v>
      </c>
      <c r="N2441" s="7">
        <v>4</v>
      </c>
      <c r="O2441" s="7">
        <v>4</v>
      </c>
      <c r="P2441" s="7">
        <v>0</v>
      </c>
      <c r="Q2441" s="7">
        <v>1</v>
      </c>
      <c r="R2441" s="7">
        <v>0</v>
      </c>
      <c r="S2441" s="7">
        <v>0</v>
      </c>
      <c r="T2441" s="7">
        <v>0</v>
      </c>
      <c r="U2441" s="7">
        <v>0</v>
      </c>
      <c r="V2441" s="7">
        <v>0</v>
      </c>
      <c r="W2441" s="7">
        <v>0</v>
      </c>
      <c r="X2441" s="7">
        <v>2</v>
      </c>
      <c r="Y2441" s="7">
        <v>0</v>
      </c>
      <c r="Z2441" s="7">
        <v>0</v>
      </c>
      <c r="AA2441"/>
    </row>
    <row r="2442" spans="1:27" x14ac:dyDescent="0.25">
      <c r="A2442" s="24" t="str">
        <f t="shared" si="118"/>
        <v/>
      </c>
      <c r="B2442" s="24" t="str">
        <f t="shared" si="116"/>
        <v/>
      </c>
      <c r="C2442" s="24">
        <f t="shared" si="117"/>
        <v>1</v>
      </c>
      <c r="D2442" s="24">
        <v>2026</v>
      </c>
      <c r="E2442" s="7" t="s">
        <v>2612</v>
      </c>
      <c r="F2442" s="7" t="s">
        <v>2603</v>
      </c>
      <c r="G2442" s="7" t="s">
        <v>37</v>
      </c>
      <c r="H2442" s="7" t="s">
        <v>25</v>
      </c>
      <c r="I2442" s="8">
        <v>0.23400000000000001</v>
      </c>
      <c r="J2442" s="8">
        <v>0.28000000000000003</v>
      </c>
      <c r="K2442" s="8">
        <v>0.32800000000000001</v>
      </c>
      <c r="L2442" s="8">
        <v>0.60799999999999998</v>
      </c>
      <c r="M2442" s="7">
        <v>24</v>
      </c>
      <c r="N2442" s="7">
        <v>79</v>
      </c>
      <c r="O2442" s="7">
        <v>64</v>
      </c>
      <c r="P2442" s="7">
        <v>6</v>
      </c>
      <c r="Q2442" s="7">
        <v>15</v>
      </c>
      <c r="R2442" s="7">
        <v>3</v>
      </c>
      <c r="S2442" s="7">
        <v>0</v>
      </c>
      <c r="T2442" s="7">
        <v>1</v>
      </c>
      <c r="U2442" s="7">
        <v>17</v>
      </c>
      <c r="V2442" s="7">
        <v>1</v>
      </c>
      <c r="W2442" s="7">
        <v>5</v>
      </c>
      <c r="X2442" s="7">
        <v>14</v>
      </c>
      <c r="Y2442" s="7">
        <v>0</v>
      </c>
      <c r="Z2442" s="7">
        <v>1</v>
      </c>
      <c r="AA2442"/>
    </row>
    <row r="2443" spans="1:27" x14ac:dyDescent="0.25">
      <c r="A2443" s="24" t="str">
        <f t="shared" si="118"/>
        <v/>
      </c>
      <c r="B2443" s="24" t="str">
        <f t="shared" si="116"/>
        <v/>
      </c>
      <c r="C2443" s="24" t="str">
        <f t="shared" si="117"/>
        <v/>
      </c>
      <c r="D2443" s="24">
        <v>2026</v>
      </c>
      <c r="E2443" s="7" t="s">
        <v>2613</v>
      </c>
      <c r="F2443" s="7" t="s">
        <v>2603</v>
      </c>
      <c r="G2443" s="7" t="s">
        <v>24</v>
      </c>
      <c r="H2443" s="7" t="s">
        <v>35</v>
      </c>
      <c r="I2443" s="8">
        <v>0.188</v>
      </c>
      <c r="J2443" s="8">
        <v>0.26100000000000001</v>
      </c>
      <c r="K2443" s="8">
        <v>0.36299999999999999</v>
      </c>
      <c r="L2443" s="8">
        <v>0.624</v>
      </c>
      <c r="M2443" s="7">
        <v>31</v>
      </c>
      <c r="N2443" s="7">
        <v>88</v>
      </c>
      <c r="O2443" s="7">
        <v>80</v>
      </c>
      <c r="P2443" s="7">
        <v>7</v>
      </c>
      <c r="Q2443" s="7">
        <v>15</v>
      </c>
      <c r="R2443" s="7">
        <v>5</v>
      </c>
      <c r="S2443" s="7">
        <v>0</v>
      </c>
      <c r="T2443" s="7">
        <v>3</v>
      </c>
      <c r="U2443" s="7">
        <v>12</v>
      </c>
      <c r="V2443" s="7">
        <v>3</v>
      </c>
      <c r="W2443" s="7">
        <v>5</v>
      </c>
      <c r="X2443" s="7">
        <v>37</v>
      </c>
      <c r="Y2443" s="7">
        <v>0</v>
      </c>
      <c r="Z2443" s="7">
        <v>0</v>
      </c>
      <c r="AA2443"/>
    </row>
    <row r="2444" spans="1:27" x14ac:dyDescent="0.25">
      <c r="A2444" s="24" t="str">
        <f t="shared" si="118"/>
        <v/>
      </c>
      <c r="B2444" s="24" t="str">
        <f t="shared" si="116"/>
        <v/>
      </c>
      <c r="C2444" s="24" t="str">
        <f t="shared" si="117"/>
        <v/>
      </c>
      <c r="D2444" s="24">
        <v>2026</v>
      </c>
      <c r="E2444" s="7" t="s">
        <v>2614</v>
      </c>
      <c r="F2444" s="7" t="s">
        <v>2603</v>
      </c>
      <c r="G2444" s="7" t="s">
        <v>24</v>
      </c>
      <c r="H2444" s="7" t="s">
        <v>64</v>
      </c>
      <c r="I2444" s="8">
        <v>0.16300000000000001</v>
      </c>
      <c r="J2444" s="8">
        <v>0.27500000000000002</v>
      </c>
      <c r="K2444" s="8">
        <v>0.186</v>
      </c>
      <c r="L2444" s="8">
        <v>0.46100000000000002</v>
      </c>
      <c r="M2444" s="7">
        <v>16</v>
      </c>
      <c r="N2444" s="7">
        <v>51</v>
      </c>
      <c r="O2444" s="7">
        <v>43</v>
      </c>
      <c r="P2444" s="7">
        <v>10</v>
      </c>
      <c r="Q2444" s="7">
        <v>7</v>
      </c>
      <c r="R2444" s="7">
        <v>1</v>
      </c>
      <c r="S2444" s="7">
        <v>0</v>
      </c>
      <c r="T2444" s="7">
        <v>0</v>
      </c>
      <c r="U2444" s="7">
        <v>3</v>
      </c>
      <c r="V2444" s="7">
        <v>0</v>
      </c>
      <c r="W2444" s="7">
        <v>7</v>
      </c>
      <c r="X2444" s="7">
        <v>12</v>
      </c>
      <c r="Y2444" s="7">
        <v>1</v>
      </c>
      <c r="Z2444" s="7">
        <v>0</v>
      </c>
      <c r="AA2444"/>
    </row>
    <row r="2445" spans="1:27" x14ac:dyDescent="0.25">
      <c r="A2445" s="24" t="str">
        <f t="shared" si="118"/>
        <v/>
      </c>
      <c r="B2445" s="24" t="str">
        <f t="shared" si="116"/>
        <v/>
      </c>
      <c r="C2445" s="24" t="str">
        <f t="shared" si="117"/>
        <v/>
      </c>
      <c r="D2445" s="24">
        <v>2026</v>
      </c>
      <c r="E2445" s="7" t="s">
        <v>2615</v>
      </c>
      <c r="F2445" s="7" t="s">
        <v>2603</v>
      </c>
      <c r="G2445" s="7" t="s">
        <v>24</v>
      </c>
      <c r="H2445" s="7" t="s">
        <v>30</v>
      </c>
      <c r="I2445" s="8">
        <v>9.5000000000000001E-2</v>
      </c>
      <c r="J2445" s="8">
        <v>0.13600000000000001</v>
      </c>
      <c r="K2445" s="8">
        <v>9.5000000000000001E-2</v>
      </c>
      <c r="L2445" s="8">
        <v>0.23200000000000001</v>
      </c>
      <c r="M2445" s="7">
        <v>9</v>
      </c>
      <c r="N2445" s="7">
        <v>22</v>
      </c>
      <c r="O2445" s="7">
        <v>21</v>
      </c>
      <c r="P2445" s="7">
        <v>4</v>
      </c>
      <c r="Q2445" s="7">
        <v>2</v>
      </c>
      <c r="R2445" s="7">
        <v>0</v>
      </c>
      <c r="S2445" s="7">
        <v>0</v>
      </c>
      <c r="T2445" s="7">
        <v>0</v>
      </c>
      <c r="U2445" s="7">
        <v>0</v>
      </c>
      <c r="V2445" s="7">
        <v>0</v>
      </c>
      <c r="W2445" s="7">
        <v>1</v>
      </c>
      <c r="X2445" s="7">
        <v>13</v>
      </c>
      <c r="Y2445" s="7">
        <v>0</v>
      </c>
      <c r="Z2445" s="7">
        <v>2</v>
      </c>
      <c r="AA2445"/>
    </row>
    <row r="2446" spans="1:27" x14ac:dyDescent="0.25">
      <c r="A2446" s="24" t="str">
        <f t="shared" si="118"/>
        <v/>
      </c>
      <c r="B2446" s="24" t="str">
        <f t="shared" si="116"/>
        <v/>
      </c>
      <c r="C2446" s="24" t="str">
        <f t="shared" si="117"/>
        <v/>
      </c>
      <c r="D2446" s="24">
        <v>2026</v>
      </c>
      <c r="E2446" s="7" t="s">
        <v>2617</v>
      </c>
      <c r="F2446" s="7" t="s">
        <v>2618</v>
      </c>
      <c r="G2446" s="7" t="s">
        <v>37</v>
      </c>
      <c r="H2446" s="7" t="s">
        <v>27</v>
      </c>
      <c r="I2446" s="8">
        <v>0.34</v>
      </c>
      <c r="J2446" s="8">
        <v>0.433</v>
      </c>
      <c r="K2446" s="8">
        <v>0.56100000000000005</v>
      </c>
      <c r="L2446" s="8">
        <v>0.99399999999999999</v>
      </c>
      <c r="M2446" s="7">
        <v>58</v>
      </c>
      <c r="N2446" s="7">
        <v>258</v>
      </c>
      <c r="O2446" s="7">
        <v>212</v>
      </c>
      <c r="P2446" s="7">
        <v>60</v>
      </c>
      <c r="Q2446" s="7">
        <v>72</v>
      </c>
      <c r="R2446" s="7">
        <v>19</v>
      </c>
      <c r="S2446" s="7">
        <v>2</v>
      </c>
      <c r="T2446" s="7">
        <v>8</v>
      </c>
      <c r="U2446" s="7">
        <v>46</v>
      </c>
      <c r="V2446" s="7">
        <v>7</v>
      </c>
      <c r="W2446" s="7">
        <v>30</v>
      </c>
      <c r="X2446" s="7">
        <v>40</v>
      </c>
      <c r="Y2446" s="7">
        <v>41</v>
      </c>
      <c r="Z2446" s="7">
        <v>4</v>
      </c>
      <c r="AA2446"/>
    </row>
    <row r="2447" spans="1:27" x14ac:dyDescent="0.25">
      <c r="A2447" s="24">
        <f t="shared" si="118"/>
        <v>1</v>
      </c>
      <c r="B2447" s="24" t="str">
        <f t="shared" si="116"/>
        <v/>
      </c>
      <c r="C2447" s="24" t="str">
        <f t="shared" si="117"/>
        <v/>
      </c>
      <c r="D2447" s="24">
        <v>2026</v>
      </c>
      <c r="E2447" s="7" t="s">
        <v>2621</v>
      </c>
      <c r="F2447" s="7" t="s">
        <v>2618</v>
      </c>
      <c r="G2447" s="7" t="s">
        <v>29</v>
      </c>
      <c r="H2447" s="7" t="s">
        <v>35</v>
      </c>
      <c r="I2447" s="8">
        <v>0.32100000000000001</v>
      </c>
      <c r="J2447" s="8">
        <v>0.40200000000000002</v>
      </c>
      <c r="K2447" s="8">
        <v>0.6</v>
      </c>
      <c r="L2447" s="8">
        <v>1.002</v>
      </c>
      <c r="M2447" s="7">
        <v>56</v>
      </c>
      <c r="N2447" s="7">
        <v>250</v>
      </c>
      <c r="O2447" s="7">
        <v>215</v>
      </c>
      <c r="P2447" s="7">
        <v>52</v>
      </c>
      <c r="Q2447" s="7">
        <v>69</v>
      </c>
      <c r="R2447" s="7">
        <v>16</v>
      </c>
      <c r="S2447" s="7">
        <v>1</v>
      </c>
      <c r="T2447" s="7">
        <v>14</v>
      </c>
      <c r="U2447" s="7">
        <v>60</v>
      </c>
      <c r="V2447" s="7">
        <v>8</v>
      </c>
      <c r="W2447" s="7">
        <v>23</v>
      </c>
      <c r="X2447" s="7">
        <v>50</v>
      </c>
      <c r="Y2447" s="7">
        <v>8</v>
      </c>
      <c r="Z2447" s="7">
        <v>0</v>
      </c>
      <c r="AA2447"/>
    </row>
    <row r="2448" spans="1:27" x14ac:dyDescent="0.25">
      <c r="A2448" s="24" t="str">
        <f t="shared" si="118"/>
        <v/>
      </c>
      <c r="B2448" s="24" t="str">
        <f t="shared" si="116"/>
        <v/>
      </c>
      <c r="C2448" s="24" t="str">
        <f t="shared" si="117"/>
        <v/>
      </c>
      <c r="D2448" s="24">
        <v>2026</v>
      </c>
      <c r="E2448" s="7" t="s">
        <v>2620</v>
      </c>
      <c r="F2448" s="7" t="s">
        <v>2618</v>
      </c>
      <c r="G2448" s="7" t="s">
        <v>24</v>
      </c>
      <c r="H2448" s="7" t="s">
        <v>30</v>
      </c>
      <c r="I2448" s="8">
        <v>0.314</v>
      </c>
      <c r="J2448" s="8">
        <v>0.38400000000000001</v>
      </c>
      <c r="K2448" s="8">
        <v>0.45900000000000002</v>
      </c>
      <c r="L2448" s="8">
        <v>0.84299999999999997</v>
      </c>
      <c r="M2448" s="7">
        <v>52</v>
      </c>
      <c r="N2448" s="7">
        <v>215</v>
      </c>
      <c r="O2448" s="7">
        <v>185</v>
      </c>
      <c r="P2448" s="7">
        <v>26</v>
      </c>
      <c r="Q2448" s="7">
        <v>58</v>
      </c>
      <c r="R2448" s="7">
        <v>12</v>
      </c>
      <c r="S2448" s="7">
        <v>0</v>
      </c>
      <c r="T2448" s="7">
        <v>5</v>
      </c>
      <c r="U2448" s="7">
        <v>38</v>
      </c>
      <c r="V2448" s="7">
        <v>1</v>
      </c>
      <c r="W2448" s="7">
        <v>22</v>
      </c>
      <c r="X2448" s="7">
        <v>40</v>
      </c>
      <c r="Y2448" s="7">
        <v>5</v>
      </c>
      <c r="Z2448" s="7">
        <v>2</v>
      </c>
      <c r="AA2448"/>
    </row>
    <row r="2449" spans="1:27" x14ac:dyDescent="0.25">
      <c r="A2449" s="24" t="str">
        <f t="shared" si="118"/>
        <v/>
      </c>
      <c r="B2449" s="24" t="str">
        <f t="shared" si="116"/>
        <v/>
      </c>
      <c r="C2449" s="24" t="str">
        <f t="shared" si="117"/>
        <v/>
      </c>
      <c r="D2449" s="24">
        <v>2026</v>
      </c>
      <c r="E2449" s="7" t="s">
        <v>2619</v>
      </c>
      <c r="F2449" s="7" t="s">
        <v>2618</v>
      </c>
      <c r="G2449" s="7" t="s">
        <v>37</v>
      </c>
      <c r="H2449" s="7" t="s">
        <v>38</v>
      </c>
      <c r="I2449" s="8">
        <v>0.3</v>
      </c>
      <c r="J2449" s="8">
        <v>0.44900000000000001</v>
      </c>
      <c r="K2449" s="8">
        <v>0.53700000000000003</v>
      </c>
      <c r="L2449" s="8">
        <v>0.98599999999999999</v>
      </c>
      <c r="M2449" s="7">
        <v>60</v>
      </c>
      <c r="N2449" s="7">
        <v>264</v>
      </c>
      <c r="O2449" s="7">
        <v>203</v>
      </c>
      <c r="P2449" s="7">
        <v>47</v>
      </c>
      <c r="Q2449" s="7">
        <v>61</v>
      </c>
      <c r="R2449" s="7">
        <v>13</v>
      </c>
      <c r="S2449" s="7">
        <v>1</v>
      </c>
      <c r="T2449" s="7">
        <v>11</v>
      </c>
      <c r="U2449" s="7">
        <v>60</v>
      </c>
      <c r="V2449" s="7">
        <v>15</v>
      </c>
      <c r="W2449" s="7">
        <v>42</v>
      </c>
      <c r="X2449" s="7">
        <v>31</v>
      </c>
      <c r="Y2449" s="7">
        <v>13</v>
      </c>
      <c r="Z2449" s="7">
        <v>4</v>
      </c>
      <c r="AA2449"/>
    </row>
    <row r="2450" spans="1:27" x14ac:dyDescent="0.25">
      <c r="A2450" s="24">
        <f t="shared" si="118"/>
        <v>1</v>
      </c>
      <c r="B2450" s="24" t="str">
        <f t="shared" si="116"/>
        <v/>
      </c>
      <c r="C2450" s="24" t="str">
        <f t="shared" si="117"/>
        <v/>
      </c>
      <c r="D2450" s="24">
        <v>2026</v>
      </c>
      <c r="E2450" s="7" t="s">
        <v>2622</v>
      </c>
      <c r="F2450" s="7" t="s">
        <v>2618</v>
      </c>
      <c r="G2450" s="7" t="s">
        <v>29</v>
      </c>
      <c r="H2450" s="7" t="s">
        <v>33</v>
      </c>
      <c r="I2450" s="8">
        <v>0.28899999999999998</v>
      </c>
      <c r="J2450" s="8">
        <v>0.45300000000000001</v>
      </c>
      <c r="K2450" s="8">
        <v>0.441</v>
      </c>
      <c r="L2450" s="8">
        <v>0.89400000000000002</v>
      </c>
      <c r="M2450" s="7">
        <v>59</v>
      </c>
      <c r="N2450" s="7">
        <v>277</v>
      </c>
      <c r="O2450" s="7">
        <v>211</v>
      </c>
      <c r="P2450" s="7">
        <v>60</v>
      </c>
      <c r="Q2450" s="7">
        <v>61</v>
      </c>
      <c r="R2450" s="7">
        <v>14</v>
      </c>
      <c r="S2450" s="7">
        <v>0</v>
      </c>
      <c r="T2450" s="7">
        <v>6</v>
      </c>
      <c r="U2450" s="7">
        <v>27</v>
      </c>
      <c r="V2450" s="7">
        <v>15</v>
      </c>
      <c r="W2450" s="7">
        <v>49</v>
      </c>
      <c r="X2450" s="7">
        <v>45</v>
      </c>
      <c r="Y2450" s="7">
        <v>15</v>
      </c>
      <c r="Z2450" s="7">
        <v>3</v>
      </c>
      <c r="AA2450"/>
    </row>
    <row r="2451" spans="1:27" x14ac:dyDescent="0.25">
      <c r="A2451" s="24" t="str">
        <f t="shared" si="118"/>
        <v/>
      </c>
      <c r="B2451" s="24" t="str">
        <f t="shared" si="116"/>
        <v/>
      </c>
      <c r="C2451" s="24" t="str">
        <f t="shared" si="117"/>
        <v/>
      </c>
      <c r="D2451" s="24">
        <v>2026</v>
      </c>
      <c r="E2451" s="7" t="s">
        <v>2628</v>
      </c>
      <c r="F2451" s="7" t="s">
        <v>2618</v>
      </c>
      <c r="G2451" s="7" t="s">
        <v>24</v>
      </c>
      <c r="H2451" s="7" t="s">
        <v>44</v>
      </c>
      <c r="I2451" s="8">
        <v>0.27700000000000002</v>
      </c>
      <c r="J2451" s="8">
        <v>0.38</v>
      </c>
      <c r="K2451" s="8">
        <v>0.53200000000000003</v>
      </c>
      <c r="L2451" s="8">
        <v>0.91100000000000003</v>
      </c>
      <c r="M2451" s="7">
        <v>46</v>
      </c>
      <c r="N2451" s="7">
        <v>167</v>
      </c>
      <c r="O2451" s="7">
        <v>141</v>
      </c>
      <c r="P2451" s="7">
        <v>28</v>
      </c>
      <c r="Q2451" s="7">
        <v>39</v>
      </c>
      <c r="R2451" s="7">
        <v>8</v>
      </c>
      <c r="S2451" s="7">
        <v>2</v>
      </c>
      <c r="T2451" s="7">
        <v>8</v>
      </c>
      <c r="U2451" s="7">
        <v>25</v>
      </c>
      <c r="V2451" s="7">
        <v>2</v>
      </c>
      <c r="W2451" s="7">
        <v>22</v>
      </c>
      <c r="X2451" s="7">
        <v>56</v>
      </c>
      <c r="Y2451" s="7">
        <v>7</v>
      </c>
      <c r="Z2451" s="7">
        <v>1</v>
      </c>
      <c r="AA2451"/>
    </row>
    <row r="2452" spans="1:27" x14ac:dyDescent="0.25">
      <c r="A2452" s="24" t="str">
        <f t="shared" si="118"/>
        <v/>
      </c>
      <c r="B2452" s="24" t="str">
        <f t="shared" si="116"/>
        <v/>
      </c>
      <c r="C2452" s="24" t="str">
        <f t="shared" si="117"/>
        <v/>
      </c>
      <c r="D2452" s="24">
        <v>2026</v>
      </c>
      <c r="E2452" s="7" t="s">
        <v>2623</v>
      </c>
      <c r="F2452" s="7" t="s">
        <v>2618</v>
      </c>
      <c r="G2452" s="7" t="s">
        <v>24</v>
      </c>
      <c r="H2452" s="7" t="s">
        <v>42</v>
      </c>
      <c r="I2452" s="8">
        <v>0.25800000000000001</v>
      </c>
      <c r="J2452" s="8">
        <v>0.36</v>
      </c>
      <c r="K2452" s="8">
        <v>0.29799999999999999</v>
      </c>
      <c r="L2452" s="8">
        <v>0.65800000000000003</v>
      </c>
      <c r="M2452" s="7">
        <v>49</v>
      </c>
      <c r="N2452" s="7">
        <v>177</v>
      </c>
      <c r="O2452" s="7">
        <v>151</v>
      </c>
      <c r="P2452" s="7">
        <v>26</v>
      </c>
      <c r="Q2452" s="7">
        <v>39</v>
      </c>
      <c r="R2452" s="7">
        <v>3</v>
      </c>
      <c r="S2452" s="7">
        <v>0</v>
      </c>
      <c r="T2452" s="7">
        <v>1</v>
      </c>
      <c r="U2452" s="7">
        <v>13</v>
      </c>
      <c r="V2452" s="7">
        <v>1</v>
      </c>
      <c r="W2452" s="7">
        <v>23</v>
      </c>
      <c r="X2452" s="7">
        <v>42</v>
      </c>
      <c r="Y2452" s="7">
        <v>4</v>
      </c>
      <c r="Z2452" s="7">
        <v>2</v>
      </c>
      <c r="AA2452"/>
    </row>
    <row r="2453" spans="1:27" x14ac:dyDescent="0.25">
      <c r="A2453" s="24">
        <f t="shared" si="118"/>
        <v>1</v>
      </c>
      <c r="B2453" s="24" t="str">
        <f t="shared" si="116"/>
        <v/>
      </c>
      <c r="C2453" s="24" t="str">
        <f t="shared" si="117"/>
        <v/>
      </c>
      <c r="D2453" s="24">
        <v>2026</v>
      </c>
      <c r="E2453" s="7" t="s">
        <v>2624</v>
      </c>
      <c r="F2453" s="7" t="s">
        <v>2618</v>
      </c>
      <c r="G2453" s="7" t="s">
        <v>29</v>
      </c>
      <c r="H2453" s="7" t="s">
        <v>25</v>
      </c>
      <c r="I2453" s="8">
        <v>0.24199999999999999</v>
      </c>
      <c r="J2453" s="8">
        <v>0.33600000000000002</v>
      </c>
      <c r="K2453" s="8">
        <v>0.39200000000000002</v>
      </c>
      <c r="L2453" s="8">
        <v>0.72899999999999998</v>
      </c>
      <c r="M2453" s="7">
        <v>54</v>
      </c>
      <c r="N2453" s="7">
        <v>216</v>
      </c>
      <c r="O2453" s="7">
        <v>186</v>
      </c>
      <c r="P2453" s="7">
        <v>28</v>
      </c>
      <c r="Q2453" s="7">
        <v>45</v>
      </c>
      <c r="R2453" s="7">
        <v>14</v>
      </c>
      <c r="S2453" s="7">
        <v>1</v>
      </c>
      <c r="T2453" s="7">
        <v>4</v>
      </c>
      <c r="U2453" s="7">
        <v>34</v>
      </c>
      <c r="V2453" s="7">
        <v>5</v>
      </c>
      <c r="W2453" s="7">
        <v>22</v>
      </c>
      <c r="X2453" s="7">
        <v>51</v>
      </c>
      <c r="Y2453" s="7">
        <v>7</v>
      </c>
      <c r="Z2453" s="7">
        <v>1</v>
      </c>
      <c r="AA2453"/>
    </row>
    <row r="2454" spans="1:27" x14ac:dyDescent="0.25">
      <c r="A2454" s="24" t="str">
        <f t="shared" si="118"/>
        <v/>
      </c>
      <c r="B2454" s="24" t="str">
        <f t="shared" si="116"/>
        <v/>
      </c>
      <c r="C2454" s="24" t="str">
        <f t="shared" si="117"/>
        <v/>
      </c>
      <c r="D2454" s="24">
        <v>2026</v>
      </c>
      <c r="E2454" s="7" t="s">
        <v>2625</v>
      </c>
      <c r="F2454" s="7" t="s">
        <v>2618</v>
      </c>
      <c r="G2454" s="7" t="s">
        <v>37</v>
      </c>
      <c r="H2454" s="7" t="s">
        <v>40</v>
      </c>
      <c r="I2454" s="8">
        <v>0.187</v>
      </c>
      <c r="J2454" s="8">
        <v>0.245</v>
      </c>
      <c r="K2454" s="8">
        <v>0.29399999999999998</v>
      </c>
      <c r="L2454" s="8">
        <v>0.53900000000000003</v>
      </c>
      <c r="M2454" s="7">
        <v>57</v>
      </c>
      <c r="N2454" s="7">
        <v>208</v>
      </c>
      <c r="O2454" s="7">
        <v>187</v>
      </c>
      <c r="P2454" s="7">
        <v>25</v>
      </c>
      <c r="Q2454" s="7">
        <v>35</v>
      </c>
      <c r="R2454" s="7">
        <v>10</v>
      </c>
      <c r="S2454" s="7">
        <v>2</v>
      </c>
      <c r="T2454" s="7">
        <v>2</v>
      </c>
      <c r="U2454" s="7">
        <v>18</v>
      </c>
      <c r="V2454" s="7">
        <v>2</v>
      </c>
      <c r="W2454" s="7">
        <v>13</v>
      </c>
      <c r="X2454" s="7">
        <v>55</v>
      </c>
      <c r="Y2454" s="7">
        <v>6</v>
      </c>
      <c r="Z2454" s="7">
        <v>2</v>
      </c>
      <c r="AA2454"/>
    </row>
    <row r="2455" spans="1:27" x14ac:dyDescent="0.25">
      <c r="A2455" s="24" t="str">
        <f t="shared" si="118"/>
        <v/>
      </c>
      <c r="B2455" s="24" t="str">
        <f t="shared" si="116"/>
        <v/>
      </c>
      <c r="C2455" s="24" t="str">
        <f t="shared" si="117"/>
        <v/>
      </c>
      <c r="D2455" s="24">
        <v>2026</v>
      </c>
      <c r="E2455" s="7" t="s">
        <v>2626</v>
      </c>
      <c r="F2455" s="7" t="s">
        <v>2618</v>
      </c>
      <c r="G2455" s="7" t="s">
        <v>37</v>
      </c>
      <c r="H2455" s="7" t="s">
        <v>64</v>
      </c>
      <c r="I2455" s="8">
        <v>1</v>
      </c>
      <c r="J2455" s="8">
        <v>1</v>
      </c>
      <c r="K2455" s="8">
        <v>2</v>
      </c>
      <c r="L2455" s="8">
        <v>3</v>
      </c>
      <c r="M2455" s="7">
        <v>1</v>
      </c>
      <c r="N2455" s="7">
        <v>1</v>
      </c>
      <c r="O2455" s="7">
        <v>1</v>
      </c>
      <c r="P2455" s="7">
        <v>0</v>
      </c>
      <c r="Q2455" s="7">
        <v>1</v>
      </c>
      <c r="R2455" s="7">
        <v>1</v>
      </c>
      <c r="S2455" s="7">
        <v>0</v>
      </c>
      <c r="T2455" s="7">
        <v>0</v>
      </c>
      <c r="U2455" s="7">
        <v>1</v>
      </c>
      <c r="V2455" s="7">
        <v>0</v>
      </c>
      <c r="W2455" s="7">
        <v>0</v>
      </c>
      <c r="X2455" s="7">
        <v>0</v>
      </c>
      <c r="Y2455" s="7">
        <v>0</v>
      </c>
      <c r="Z2455" s="7">
        <v>0</v>
      </c>
      <c r="AA2455"/>
    </row>
    <row r="2456" spans="1:27" x14ac:dyDescent="0.25">
      <c r="A2456" s="24" t="str">
        <f t="shared" si="118"/>
        <v/>
      </c>
      <c r="B2456" s="24" t="str">
        <f t="shared" si="116"/>
        <v/>
      </c>
      <c r="C2456" s="24" t="str">
        <f t="shared" si="117"/>
        <v/>
      </c>
      <c r="D2456" s="24">
        <v>2026</v>
      </c>
      <c r="E2456" s="7" t="s">
        <v>2627</v>
      </c>
      <c r="F2456" s="7" t="s">
        <v>2618</v>
      </c>
      <c r="G2456" s="7" t="s">
        <v>47</v>
      </c>
      <c r="H2456" s="7" t="s">
        <v>38</v>
      </c>
      <c r="I2456" s="8">
        <v>0.36399999999999999</v>
      </c>
      <c r="J2456" s="8">
        <v>0.46200000000000002</v>
      </c>
      <c r="K2456" s="8">
        <v>0.36399999999999999</v>
      </c>
      <c r="L2456" s="8">
        <v>0.82499999999999996</v>
      </c>
      <c r="M2456" s="7">
        <v>5</v>
      </c>
      <c r="N2456" s="7">
        <v>13</v>
      </c>
      <c r="O2456" s="7">
        <v>11</v>
      </c>
      <c r="P2456" s="7">
        <v>3</v>
      </c>
      <c r="Q2456" s="7">
        <v>4</v>
      </c>
      <c r="R2456" s="7">
        <v>0</v>
      </c>
      <c r="S2456" s="7">
        <v>0</v>
      </c>
      <c r="T2456" s="7">
        <v>0</v>
      </c>
      <c r="U2456" s="7">
        <v>4</v>
      </c>
      <c r="V2456" s="7">
        <v>0</v>
      </c>
      <c r="W2456" s="7">
        <v>2</v>
      </c>
      <c r="X2456" s="7">
        <v>5</v>
      </c>
      <c r="Y2456" s="7">
        <v>2</v>
      </c>
      <c r="Z2456" s="7">
        <v>0</v>
      </c>
      <c r="AA2456"/>
    </row>
    <row r="2457" spans="1:27" x14ac:dyDescent="0.25">
      <c r="A2457" s="24" t="str">
        <f t="shared" si="118"/>
        <v/>
      </c>
      <c r="B2457" s="24" t="str">
        <f t="shared" si="116"/>
        <v/>
      </c>
      <c r="C2457" s="24" t="str">
        <f t="shared" si="117"/>
        <v/>
      </c>
      <c r="D2457" s="24">
        <v>2026</v>
      </c>
      <c r="E2457" s="7" t="s">
        <v>2629</v>
      </c>
      <c r="F2457" s="7" t="s">
        <v>2618</v>
      </c>
      <c r="G2457" s="7" t="s">
        <v>47</v>
      </c>
      <c r="H2457" s="7" t="s">
        <v>42</v>
      </c>
      <c r="I2457" s="8">
        <v>0.26300000000000001</v>
      </c>
      <c r="J2457" s="8">
        <v>0.33</v>
      </c>
      <c r="K2457" s="8">
        <v>0.35</v>
      </c>
      <c r="L2457" s="8">
        <v>0.68</v>
      </c>
      <c r="M2457" s="7">
        <v>27</v>
      </c>
      <c r="N2457" s="7">
        <v>94</v>
      </c>
      <c r="O2457" s="7">
        <v>80</v>
      </c>
      <c r="P2457" s="7">
        <v>8</v>
      </c>
      <c r="Q2457" s="7">
        <v>21</v>
      </c>
      <c r="R2457" s="7">
        <v>1</v>
      </c>
      <c r="S2457" s="7">
        <v>0</v>
      </c>
      <c r="T2457" s="7">
        <v>2</v>
      </c>
      <c r="U2457" s="7">
        <v>16</v>
      </c>
      <c r="V2457" s="7">
        <v>0</v>
      </c>
      <c r="W2457" s="7">
        <v>9</v>
      </c>
      <c r="X2457" s="7">
        <v>16</v>
      </c>
      <c r="Y2457" s="7">
        <v>5</v>
      </c>
      <c r="Z2457" s="7">
        <v>3</v>
      </c>
      <c r="AA2457"/>
    </row>
    <row r="2458" spans="1:27" x14ac:dyDescent="0.25">
      <c r="A2458" s="24" t="str">
        <f t="shared" si="118"/>
        <v/>
      </c>
      <c r="B2458" s="24" t="str">
        <f t="shared" si="116"/>
        <v/>
      </c>
      <c r="C2458" s="24" t="str">
        <f t="shared" si="117"/>
        <v/>
      </c>
      <c r="D2458" s="24">
        <v>2026</v>
      </c>
      <c r="E2458" s="7" t="s">
        <v>2631</v>
      </c>
      <c r="F2458" s="7" t="s">
        <v>2618</v>
      </c>
      <c r="G2458" s="7" t="s">
        <v>24</v>
      </c>
      <c r="H2458" s="7" t="s">
        <v>30</v>
      </c>
      <c r="I2458" s="8">
        <v>0.24099999999999999</v>
      </c>
      <c r="J2458" s="8">
        <v>0.30499999999999999</v>
      </c>
      <c r="K2458" s="8">
        <v>0.34499999999999997</v>
      </c>
      <c r="L2458" s="8">
        <v>0.65</v>
      </c>
      <c r="M2458" s="7">
        <v>31</v>
      </c>
      <c r="N2458" s="7">
        <v>98</v>
      </c>
      <c r="O2458" s="7">
        <v>87</v>
      </c>
      <c r="P2458" s="7">
        <v>14</v>
      </c>
      <c r="Q2458" s="7">
        <v>21</v>
      </c>
      <c r="R2458" s="7">
        <v>3</v>
      </c>
      <c r="S2458" s="7">
        <v>0</v>
      </c>
      <c r="T2458" s="7">
        <v>2</v>
      </c>
      <c r="U2458" s="7">
        <v>15</v>
      </c>
      <c r="V2458" s="7">
        <v>1</v>
      </c>
      <c r="W2458" s="7">
        <v>7</v>
      </c>
      <c r="X2458" s="7">
        <v>26</v>
      </c>
      <c r="Y2458" s="7">
        <v>8</v>
      </c>
      <c r="Z2458" s="7">
        <v>1</v>
      </c>
      <c r="AA2458"/>
    </row>
    <row r="2459" spans="1:27" x14ac:dyDescent="0.25">
      <c r="A2459" s="24" t="str">
        <f t="shared" si="118"/>
        <v/>
      </c>
      <c r="B2459" s="24" t="str">
        <f t="shared" si="116"/>
        <v/>
      </c>
      <c r="C2459" s="24" t="str">
        <f t="shared" si="117"/>
        <v/>
      </c>
      <c r="D2459" s="24">
        <v>2026</v>
      </c>
      <c r="E2459" s="7" t="s">
        <v>2632</v>
      </c>
      <c r="F2459" s="7" t="s">
        <v>2618</v>
      </c>
      <c r="G2459" s="7" t="s">
        <v>37</v>
      </c>
      <c r="H2459" s="7" t="s">
        <v>40</v>
      </c>
      <c r="I2459" s="8">
        <v>0.23699999999999999</v>
      </c>
      <c r="J2459" s="8">
        <v>0.30199999999999999</v>
      </c>
      <c r="K2459" s="8">
        <v>0.316</v>
      </c>
      <c r="L2459" s="8">
        <v>0.61799999999999999</v>
      </c>
      <c r="M2459" s="7">
        <v>14</v>
      </c>
      <c r="N2459" s="7">
        <v>43</v>
      </c>
      <c r="O2459" s="7">
        <v>38</v>
      </c>
      <c r="P2459" s="7">
        <v>6</v>
      </c>
      <c r="Q2459" s="7">
        <v>9</v>
      </c>
      <c r="R2459" s="7">
        <v>3</v>
      </c>
      <c r="S2459" s="7">
        <v>0</v>
      </c>
      <c r="T2459" s="7">
        <v>0</v>
      </c>
      <c r="U2459" s="7">
        <v>4</v>
      </c>
      <c r="V2459" s="7">
        <v>0</v>
      </c>
      <c r="W2459" s="7">
        <v>4</v>
      </c>
      <c r="X2459" s="7">
        <v>18</v>
      </c>
      <c r="Y2459" s="7">
        <v>1</v>
      </c>
      <c r="Z2459" s="7">
        <v>0</v>
      </c>
      <c r="AA2459"/>
    </row>
    <row r="2460" spans="1:27" x14ac:dyDescent="0.25">
      <c r="A2460" s="24">
        <f t="shared" si="118"/>
        <v>1</v>
      </c>
      <c r="B2460" s="24" t="str">
        <f t="shared" si="116"/>
        <v/>
      </c>
      <c r="C2460" s="24" t="str">
        <f t="shared" si="117"/>
        <v/>
      </c>
      <c r="D2460" s="24">
        <v>2026</v>
      </c>
      <c r="E2460" s="7" t="s">
        <v>2630</v>
      </c>
      <c r="F2460" s="7" t="s">
        <v>2618</v>
      </c>
      <c r="G2460" s="7" t="s">
        <v>29</v>
      </c>
      <c r="H2460" s="7" t="s">
        <v>42</v>
      </c>
      <c r="I2460" s="8">
        <v>0.2</v>
      </c>
      <c r="J2460" s="8">
        <v>0.27300000000000002</v>
      </c>
      <c r="K2460" s="8">
        <v>0.32</v>
      </c>
      <c r="L2460" s="8">
        <v>0.59299999999999997</v>
      </c>
      <c r="M2460" s="7">
        <v>18</v>
      </c>
      <c r="N2460" s="7">
        <v>55</v>
      </c>
      <c r="O2460" s="7">
        <v>50</v>
      </c>
      <c r="P2460" s="7">
        <v>9</v>
      </c>
      <c r="Q2460" s="7">
        <v>10</v>
      </c>
      <c r="R2460" s="7">
        <v>3</v>
      </c>
      <c r="S2460" s="7">
        <v>0</v>
      </c>
      <c r="T2460" s="7">
        <v>1</v>
      </c>
      <c r="U2460" s="7">
        <v>4</v>
      </c>
      <c r="V2460" s="7">
        <v>4</v>
      </c>
      <c r="W2460" s="7">
        <v>1</v>
      </c>
      <c r="X2460" s="7">
        <v>26</v>
      </c>
      <c r="Y2460" s="7">
        <v>0</v>
      </c>
      <c r="Z2460" s="7">
        <v>0</v>
      </c>
      <c r="AA2460"/>
    </row>
    <row r="2461" spans="1:27" x14ac:dyDescent="0.25">
      <c r="A2461" s="24" t="str">
        <f t="shared" si="118"/>
        <v/>
      </c>
      <c r="B2461" s="24" t="str">
        <f t="shared" si="116"/>
        <v/>
      </c>
      <c r="C2461" s="24" t="str">
        <f t="shared" si="117"/>
        <v/>
      </c>
      <c r="D2461" s="24">
        <v>2026</v>
      </c>
      <c r="E2461" s="7" t="s">
        <v>2633</v>
      </c>
      <c r="F2461" s="7" t="s">
        <v>2618</v>
      </c>
      <c r="G2461" s="7" t="s">
        <v>47</v>
      </c>
      <c r="H2461" s="7" t="s">
        <v>25</v>
      </c>
      <c r="I2461" s="8">
        <v>0.188</v>
      </c>
      <c r="J2461" s="8">
        <v>0.435</v>
      </c>
      <c r="K2461" s="8">
        <v>0.313</v>
      </c>
      <c r="L2461" s="8">
        <v>0.747</v>
      </c>
      <c r="M2461" s="7">
        <v>7</v>
      </c>
      <c r="N2461" s="7">
        <v>23</v>
      </c>
      <c r="O2461" s="7">
        <v>16</v>
      </c>
      <c r="P2461" s="7">
        <v>3</v>
      </c>
      <c r="Q2461" s="7">
        <v>3</v>
      </c>
      <c r="R2461" s="7">
        <v>0</v>
      </c>
      <c r="S2461" s="7">
        <v>1</v>
      </c>
      <c r="T2461" s="7">
        <v>0</v>
      </c>
      <c r="U2461" s="7">
        <v>0</v>
      </c>
      <c r="V2461" s="7">
        <v>1</v>
      </c>
      <c r="W2461" s="7">
        <v>6</v>
      </c>
      <c r="X2461" s="7">
        <v>10</v>
      </c>
      <c r="Y2461" s="7">
        <v>1</v>
      </c>
      <c r="Z2461" s="7">
        <v>0</v>
      </c>
      <c r="AA2461"/>
    </row>
    <row r="2462" spans="1:27" x14ac:dyDescent="0.25">
      <c r="A2462" s="24" t="str">
        <f t="shared" si="118"/>
        <v/>
      </c>
      <c r="B2462" s="24" t="str">
        <f t="shared" si="116"/>
        <v/>
      </c>
      <c r="C2462" s="24" t="str">
        <f t="shared" si="117"/>
        <v/>
      </c>
      <c r="D2462" s="24">
        <v>2026</v>
      </c>
      <c r="E2462" s="7" t="s">
        <v>2634</v>
      </c>
      <c r="F2462" s="7" t="s">
        <v>2618</v>
      </c>
      <c r="G2462" s="7" t="s">
        <v>47</v>
      </c>
      <c r="H2462" s="7" t="s">
        <v>42</v>
      </c>
      <c r="I2462" s="8">
        <v>5.2999999999999999E-2</v>
      </c>
      <c r="J2462" s="8">
        <v>0.28000000000000003</v>
      </c>
      <c r="K2462" s="8">
        <v>5.2999999999999999E-2</v>
      </c>
      <c r="L2462" s="8">
        <v>0.33300000000000002</v>
      </c>
      <c r="M2462" s="7">
        <v>12</v>
      </c>
      <c r="N2462" s="7">
        <v>25</v>
      </c>
      <c r="O2462" s="7">
        <v>19</v>
      </c>
      <c r="P2462" s="7">
        <v>4</v>
      </c>
      <c r="Q2462" s="7">
        <v>1</v>
      </c>
      <c r="R2462" s="7">
        <v>0</v>
      </c>
      <c r="S2462" s="7">
        <v>0</v>
      </c>
      <c r="T2462" s="7">
        <v>0</v>
      </c>
      <c r="U2462" s="7">
        <v>0</v>
      </c>
      <c r="V2462" s="7">
        <v>1</v>
      </c>
      <c r="W2462" s="7">
        <v>5</v>
      </c>
      <c r="X2462" s="7">
        <v>7</v>
      </c>
      <c r="Y2462" s="7">
        <v>0</v>
      </c>
      <c r="Z2462" s="7">
        <v>1</v>
      </c>
      <c r="AA2462"/>
    </row>
    <row r="2463" spans="1:27" x14ac:dyDescent="0.25">
      <c r="A2463" s="24" t="str">
        <f t="shared" si="118"/>
        <v/>
      </c>
      <c r="B2463" s="24" t="str">
        <f t="shared" si="116"/>
        <v/>
      </c>
      <c r="C2463" s="24" t="str">
        <f t="shared" si="117"/>
        <v/>
      </c>
      <c r="D2463" s="24">
        <v>2026</v>
      </c>
      <c r="E2463" s="7" t="s">
        <v>9095</v>
      </c>
      <c r="F2463" s="7" t="s">
        <v>2618</v>
      </c>
      <c r="G2463" s="7" t="s">
        <v>37</v>
      </c>
      <c r="H2463" s="7" t="s">
        <v>64</v>
      </c>
      <c r="I2463" s="8">
        <v>0</v>
      </c>
      <c r="J2463" s="8">
        <v>1</v>
      </c>
      <c r="K2463" s="8">
        <v>0</v>
      </c>
      <c r="L2463" s="8">
        <v>0</v>
      </c>
      <c r="M2463" s="7">
        <v>1</v>
      </c>
      <c r="N2463" s="7">
        <v>1</v>
      </c>
      <c r="O2463" s="7">
        <v>0</v>
      </c>
      <c r="P2463" s="7">
        <v>0</v>
      </c>
      <c r="Q2463" s="7">
        <v>0</v>
      </c>
      <c r="R2463" s="7">
        <v>0</v>
      </c>
      <c r="S2463" s="7">
        <v>0</v>
      </c>
      <c r="T2463" s="7">
        <v>0</v>
      </c>
      <c r="U2463" s="7">
        <v>0</v>
      </c>
      <c r="V2463" s="7">
        <v>0</v>
      </c>
      <c r="W2463" s="7">
        <v>1</v>
      </c>
      <c r="X2463" s="7">
        <v>0</v>
      </c>
      <c r="Y2463" s="7">
        <v>0</v>
      </c>
      <c r="Z2463" s="7">
        <v>0</v>
      </c>
      <c r="AA2463"/>
    </row>
    <row r="2464" spans="1:27" x14ac:dyDescent="0.25">
      <c r="A2464" s="24" t="str">
        <f t="shared" si="118"/>
        <v/>
      </c>
      <c r="B2464" s="24" t="str">
        <f t="shared" si="116"/>
        <v/>
      </c>
      <c r="C2464" s="24" t="str">
        <f t="shared" si="117"/>
        <v/>
      </c>
      <c r="D2464" s="24">
        <v>2026</v>
      </c>
      <c r="E2464" s="7" t="s">
        <v>9103</v>
      </c>
      <c r="F2464" s="7" t="s">
        <v>2618</v>
      </c>
      <c r="G2464" s="7" t="s">
        <v>24</v>
      </c>
      <c r="H2464" s="7" t="s">
        <v>164</v>
      </c>
      <c r="I2464" s="8">
        <v>0</v>
      </c>
      <c r="J2464" s="8">
        <v>1</v>
      </c>
      <c r="K2464" s="8">
        <v>0</v>
      </c>
      <c r="L2464" s="8">
        <v>0</v>
      </c>
      <c r="M2464" s="7">
        <v>2</v>
      </c>
      <c r="N2464" s="7">
        <v>2</v>
      </c>
      <c r="O2464" s="7">
        <v>0</v>
      </c>
      <c r="P2464" s="7">
        <v>0</v>
      </c>
      <c r="Q2464" s="7">
        <v>0</v>
      </c>
      <c r="R2464" s="7">
        <v>0</v>
      </c>
      <c r="S2464" s="7">
        <v>0</v>
      </c>
      <c r="T2464" s="7">
        <v>0</v>
      </c>
      <c r="U2464" s="7">
        <v>0</v>
      </c>
      <c r="V2464" s="7">
        <v>0</v>
      </c>
      <c r="W2464" s="7">
        <v>2</v>
      </c>
      <c r="X2464" s="7">
        <v>0</v>
      </c>
      <c r="Y2464" s="7">
        <v>0</v>
      </c>
      <c r="Z2464" s="7">
        <v>0</v>
      </c>
      <c r="AA2464"/>
    </row>
    <row r="2465" spans="1:27" x14ac:dyDescent="0.25">
      <c r="A2465" s="24" t="str">
        <f t="shared" si="118"/>
        <v/>
      </c>
      <c r="B2465" s="24" t="str">
        <f t="shared" si="116"/>
        <v/>
      </c>
      <c r="C2465" s="24">
        <f t="shared" si="117"/>
        <v>1</v>
      </c>
      <c r="D2465" s="24">
        <v>2026</v>
      </c>
      <c r="E2465" s="7" t="s">
        <v>2635</v>
      </c>
      <c r="F2465" s="7" t="s">
        <v>2636</v>
      </c>
      <c r="G2465" s="7" t="s">
        <v>37</v>
      </c>
      <c r="H2465" s="7" t="s">
        <v>25</v>
      </c>
      <c r="I2465" s="8">
        <v>0.33</v>
      </c>
      <c r="J2465" s="8">
        <v>0.47399999999999998</v>
      </c>
      <c r="K2465" s="8">
        <v>0.61899999999999999</v>
      </c>
      <c r="L2465" s="8">
        <v>1.093</v>
      </c>
      <c r="M2465" s="7">
        <v>52</v>
      </c>
      <c r="N2465" s="7">
        <v>251</v>
      </c>
      <c r="O2465" s="7">
        <v>194</v>
      </c>
      <c r="P2465" s="7">
        <v>57</v>
      </c>
      <c r="Q2465" s="7">
        <v>64</v>
      </c>
      <c r="R2465" s="7">
        <v>14</v>
      </c>
      <c r="S2465" s="7">
        <v>0</v>
      </c>
      <c r="T2465" s="7">
        <v>14</v>
      </c>
      <c r="U2465" s="7">
        <v>51</v>
      </c>
      <c r="V2465" s="7">
        <v>13</v>
      </c>
      <c r="W2465" s="7">
        <v>42</v>
      </c>
      <c r="X2465" s="7">
        <v>56</v>
      </c>
      <c r="Y2465" s="7">
        <v>3</v>
      </c>
      <c r="Z2465" s="7">
        <v>0</v>
      </c>
      <c r="AA2465"/>
    </row>
    <row r="2466" spans="1:27" x14ac:dyDescent="0.25">
      <c r="A2466" s="24">
        <f t="shared" si="118"/>
        <v>1</v>
      </c>
      <c r="B2466" s="24" t="str">
        <f t="shared" si="116"/>
        <v/>
      </c>
      <c r="C2466" s="24" t="str">
        <f t="shared" si="117"/>
        <v/>
      </c>
      <c r="D2466" s="24">
        <v>2026</v>
      </c>
      <c r="E2466" s="7" t="s">
        <v>2637</v>
      </c>
      <c r="F2466" s="7" t="s">
        <v>2636</v>
      </c>
      <c r="G2466" s="7" t="s">
        <v>29</v>
      </c>
      <c r="H2466" s="7" t="s">
        <v>42</v>
      </c>
      <c r="I2466" s="8">
        <v>0.32500000000000001</v>
      </c>
      <c r="J2466" s="8">
        <v>0.45300000000000001</v>
      </c>
      <c r="K2466" s="8">
        <v>0.43099999999999999</v>
      </c>
      <c r="L2466" s="8">
        <v>0.88400000000000001</v>
      </c>
      <c r="M2466" s="7">
        <v>53</v>
      </c>
      <c r="N2466" s="7">
        <v>243</v>
      </c>
      <c r="O2466" s="7">
        <v>197</v>
      </c>
      <c r="P2466" s="7">
        <v>46</v>
      </c>
      <c r="Q2466" s="7">
        <v>64</v>
      </c>
      <c r="R2466" s="7">
        <v>12</v>
      </c>
      <c r="S2466" s="7">
        <v>0</v>
      </c>
      <c r="T2466" s="7">
        <v>3</v>
      </c>
      <c r="U2466" s="7">
        <v>45</v>
      </c>
      <c r="V2466" s="7">
        <v>11</v>
      </c>
      <c r="W2466" s="7">
        <v>35</v>
      </c>
      <c r="X2466" s="7">
        <v>49</v>
      </c>
      <c r="Y2466" s="7">
        <v>12</v>
      </c>
      <c r="Z2466" s="7">
        <v>2</v>
      </c>
      <c r="AA2466"/>
    </row>
    <row r="2467" spans="1:27" x14ac:dyDescent="0.25">
      <c r="A2467" s="24" t="str">
        <f t="shared" si="118"/>
        <v/>
      </c>
      <c r="B2467" s="24" t="str">
        <f t="shared" si="116"/>
        <v/>
      </c>
      <c r="C2467" s="24" t="str">
        <f t="shared" si="117"/>
        <v/>
      </c>
      <c r="D2467" s="24">
        <v>2026</v>
      </c>
      <c r="E2467" s="7" t="s">
        <v>1638</v>
      </c>
      <c r="F2467" s="7" t="s">
        <v>2636</v>
      </c>
      <c r="G2467" s="7" t="s">
        <v>37</v>
      </c>
      <c r="H2467" s="7" t="s">
        <v>35</v>
      </c>
      <c r="I2467" s="8">
        <v>0.32200000000000001</v>
      </c>
      <c r="J2467" s="8">
        <v>0.40799999999999997</v>
      </c>
      <c r="K2467" s="8">
        <v>0.58299999999999996</v>
      </c>
      <c r="L2467" s="8">
        <v>0.99099999999999999</v>
      </c>
      <c r="M2467" s="7">
        <v>51</v>
      </c>
      <c r="N2467" s="7">
        <v>245</v>
      </c>
      <c r="O2467" s="7">
        <v>211</v>
      </c>
      <c r="P2467" s="7">
        <v>47</v>
      </c>
      <c r="Q2467" s="7">
        <v>68</v>
      </c>
      <c r="R2467" s="7">
        <v>18</v>
      </c>
      <c r="S2467" s="7">
        <v>2</v>
      </c>
      <c r="T2467" s="7">
        <v>11</v>
      </c>
      <c r="U2467" s="7">
        <v>49</v>
      </c>
      <c r="V2467" s="7">
        <v>7</v>
      </c>
      <c r="W2467" s="7">
        <v>25</v>
      </c>
      <c r="X2467" s="7">
        <v>41</v>
      </c>
      <c r="Y2467" s="7">
        <v>12</v>
      </c>
      <c r="Z2467" s="7">
        <v>2</v>
      </c>
      <c r="AA2467"/>
    </row>
    <row r="2468" spans="1:27" x14ac:dyDescent="0.25">
      <c r="A2468" s="24">
        <f t="shared" si="118"/>
        <v>1</v>
      </c>
      <c r="B2468" s="24">
        <f t="shared" si="116"/>
        <v>1</v>
      </c>
      <c r="C2468" s="24" t="str">
        <f t="shared" si="117"/>
        <v/>
      </c>
      <c r="D2468" s="24">
        <v>2026</v>
      </c>
      <c r="E2468" s="7" t="s">
        <v>2638</v>
      </c>
      <c r="F2468" s="7" t="s">
        <v>2636</v>
      </c>
      <c r="G2468" s="7" t="s">
        <v>32</v>
      </c>
      <c r="H2468" s="7" t="s">
        <v>44</v>
      </c>
      <c r="I2468" s="8">
        <v>0.318</v>
      </c>
      <c r="J2468" s="8">
        <v>0.41399999999999998</v>
      </c>
      <c r="K2468" s="8">
        <v>0.54700000000000004</v>
      </c>
      <c r="L2468" s="8">
        <v>0.96099999999999997</v>
      </c>
      <c r="M2468" s="7">
        <v>48</v>
      </c>
      <c r="N2468" s="7">
        <v>203</v>
      </c>
      <c r="O2468" s="7">
        <v>170</v>
      </c>
      <c r="P2468" s="7">
        <v>38</v>
      </c>
      <c r="Q2468" s="7">
        <v>54</v>
      </c>
      <c r="R2468" s="7">
        <v>12</v>
      </c>
      <c r="S2468" s="7">
        <v>0</v>
      </c>
      <c r="T2468" s="7">
        <v>9</v>
      </c>
      <c r="U2468" s="7">
        <v>39</v>
      </c>
      <c r="V2468" s="7">
        <v>8</v>
      </c>
      <c r="W2468" s="7">
        <v>22</v>
      </c>
      <c r="X2468" s="7">
        <v>42</v>
      </c>
      <c r="Y2468" s="7">
        <v>1</v>
      </c>
      <c r="Z2468" s="7">
        <v>1</v>
      </c>
      <c r="AA2468"/>
    </row>
    <row r="2469" spans="1:27" x14ac:dyDescent="0.25">
      <c r="A2469" s="24">
        <f t="shared" si="118"/>
        <v>1</v>
      </c>
      <c r="B2469" s="24" t="str">
        <f t="shared" si="116"/>
        <v/>
      </c>
      <c r="C2469" s="24" t="str">
        <f t="shared" si="117"/>
        <v/>
      </c>
      <c r="D2469" s="24">
        <v>2026</v>
      </c>
      <c r="E2469" s="7" t="s">
        <v>2639</v>
      </c>
      <c r="F2469" s="7" t="s">
        <v>2636</v>
      </c>
      <c r="G2469" s="7" t="s">
        <v>29</v>
      </c>
      <c r="H2469" s="7" t="s">
        <v>33</v>
      </c>
      <c r="I2469" s="8">
        <v>0.28299999999999997</v>
      </c>
      <c r="J2469" s="8">
        <v>0.42699999999999999</v>
      </c>
      <c r="K2469" s="8">
        <v>0.40899999999999997</v>
      </c>
      <c r="L2469" s="8">
        <v>0.83599999999999997</v>
      </c>
      <c r="M2469" s="7">
        <v>54</v>
      </c>
      <c r="N2469" s="7">
        <v>253</v>
      </c>
      <c r="O2469" s="7">
        <v>198</v>
      </c>
      <c r="P2469" s="7">
        <v>57</v>
      </c>
      <c r="Q2469" s="7">
        <v>56</v>
      </c>
      <c r="R2469" s="7">
        <v>8</v>
      </c>
      <c r="S2469" s="7">
        <v>1</v>
      </c>
      <c r="T2469" s="7">
        <v>5</v>
      </c>
      <c r="U2469" s="7">
        <v>34</v>
      </c>
      <c r="V2469" s="7">
        <v>27</v>
      </c>
      <c r="W2469" s="7">
        <v>25</v>
      </c>
      <c r="X2469" s="7">
        <v>45</v>
      </c>
      <c r="Y2469" s="7">
        <v>8</v>
      </c>
      <c r="Z2469" s="7">
        <v>2</v>
      </c>
      <c r="AA2469"/>
    </row>
    <row r="2470" spans="1:27" x14ac:dyDescent="0.25">
      <c r="A2470" s="24" t="str">
        <f t="shared" si="118"/>
        <v/>
      </c>
      <c r="B2470" s="24" t="str">
        <f t="shared" si="116"/>
        <v/>
      </c>
      <c r="C2470" s="24" t="str">
        <f t="shared" si="117"/>
        <v/>
      </c>
      <c r="D2470" s="24">
        <v>2026</v>
      </c>
      <c r="E2470" s="7" t="s">
        <v>2640</v>
      </c>
      <c r="F2470" s="7" t="s">
        <v>2636</v>
      </c>
      <c r="G2470" s="7" t="s">
        <v>24</v>
      </c>
      <c r="H2470" s="7" t="s">
        <v>27</v>
      </c>
      <c r="I2470" s="8">
        <v>0.27700000000000002</v>
      </c>
      <c r="J2470" s="8">
        <v>0.38500000000000001</v>
      </c>
      <c r="K2470" s="8">
        <v>0.38300000000000001</v>
      </c>
      <c r="L2470" s="8">
        <v>0.76800000000000002</v>
      </c>
      <c r="M2470" s="7">
        <v>51</v>
      </c>
      <c r="N2470" s="7">
        <v>235</v>
      </c>
      <c r="O2470" s="7">
        <v>188</v>
      </c>
      <c r="P2470" s="7">
        <v>42</v>
      </c>
      <c r="Q2470" s="7">
        <v>52</v>
      </c>
      <c r="R2470" s="7">
        <v>14</v>
      </c>
      <c r="S2470" s="7">
        <v>0</v>
      </c>
      <c r="T2470" s="7">
        <v>2</v>
      </c>
      <c r="U2470" s="7">
        <v>30</v>
      </c>
      <c r="V2470" s="7">
        <v>6</v>
      </c>
      <c r="W2470" s="7">
        <v>31</v>
      </c>
      <c r="X2470" s="7">
        <v>38</v>
      </c>
      <c r="Y2470" s="7">
        <v>23</v>
      </c>
      <c r="Z2470" s="7">
        <v>6</v>
      </c>
      <c r="AA2470"/>
    </row>
    <row r="2471" spans="1:27" x14ac:dyDescent="0.25">
      <c r="A2471" s="24" t="str">
        <f t="shared" si="118"/>
        <v/>
      </c>
      <c r="B2471" s="24" t="str">
        <f t="shared" si="116"/>
        <v/>
      </c>
      <c r="C2471" s="24" t="str">
        <f t="shared" si="117"/>
        <v/>
      </c>
      <c r="D2471" s="24">
        <v>2026</v>
      </c>
      <c r="E2471" s="7" t="s">
        <v>2641</v>
      </c>
      <c r="F2471" s="7" t="s">
        <v>2636</v>
      </c>
      <c r="G2471" s="7" t="s">
        <v>37</v>
      </c>
      <c r="H2471" s="7" t="s">
        <v>38</v>
      </c>
      <c r="I2471" s="8">
        <v>0.27300000000000002</v>
      </c>
      <c r="J2471" s="8">
        <v>0.38900000000000001</v>
      </c>
      <c r="K2471" s="8">
        <v>0.53800000000000003</v>
      </c>
      <c r="L2471" s="8">
        <v>0.92700000000000005</v>
      </c>
      <c r="M2471" s="7">
        <v>43</v>
      </c>
      <c r="N2471" s="7">
        <v>164</v>
      </c>
      <c r="O2471" s="7">
        <v>132</v>
      </c>
      <c r="P2471" s="7">
        <v>32</v>
      </c>
      <c r="Q2471" s="7">
        <v>36</v>
      </c>
      <c r="R2471" s="7">
        <v>12</v>
      </c>
      <c r="S2471" s="7">
        <v>1</v>
      </c>
      <c r="T2471" s="7">
        <v>7</v>
      </c>
      <c r="U2471" s="7">
        <v>41</v>
      </c>
      <c r="V2471" s="7">
        <v>7</v>
      </c>
      <c r="W2471" s="7">
        <v>20</v>
      </c>
      <c r="X2471" s="7">
        <v>41</v>
      </c>
      <c r="Y2471" s="7">
        <v>0</v>
      </c>
      <c r="Z2471" s="7">
        <v>1</v>
      </c>
      <c r="AA2471"/>
    </row>
    <row r="2472" spans="1:27" x14ac:dyDescent="0.25">
      <c r="A2472" s="24" t="str">
        <f t="shared" si="118"/>
        <v/>
      </c>
      <c r="B2472" s="24" t="str">
        <f t="shared" si="116"/>
        <v/>
      </c>
      <c r="C2472" s="24">
        <f t="shared" si="117"/>
        <v>1</v>
      </c>
      <c r="D2472" s="24">
        <v>2026</v>
      </c>
      <c r="E2472" s="7" t="s">
        <v>2642</v>
      </c>
      <c r="F2472" s="7" t="s">
        <v>2636</v>
      </c>
      <c r="G2472" s="7" t="s">
        <v>24</v>
      </c>
      <c r="H2472" s="7" t="s">
        <v>40</v>
      </c>
      <c r="I2472" s="8">
        <v>0.25</v>
      </c>
      <c r="J2472" s="8">
        <v>0.33500000000000002</v>
      </c>
      <c r="K2472" s="8">
        <v>0.439</v>
      </c>
      <c r="L2472" s="8">
        <v>0.77400000000000002</v>
      </c>
      <c r="M2472" s="7">
        <v>53</v>
      </c>
      <c r="N2472" s="7">
        <v>205</v>
      </c>
      <c r="O2472" s="7">
        <v>180</v>
      </c>
      <c r="P2472" s="7">
        <v>33</v>
      </c>
      <c r="Q2472" s="7">
        <v>45</v>
      </c>
      <c r="R2472" s="7">
        <v>7</v>
      </c>
      <c r="S2472" s="7">
        <v>0</v>
      </c>
      <c r="T2472" s="7">
        <v>9</v>
      </c>
      <c r="U2472" s="7">
        <v>50</v>
      </c>
      <c r="V2472" s="7">
        <v>4</v>
      </c>
      <c r="W2472" s="7">
        <v>19</v>
      </c>
      <c r="X2472" s="7">
        <v>57</v>
      </c>
      <c r="Y2472" s="7">
        <v>3</v>
      </c>
      <c r="Z2472" s="7">
        <v>1</v>
      </c>
      <c r="AA2472"/>
    </row>
    <row r="2473" spans="1:27" x14ac:dyDescent="0.25">
      <c r="A2473" s="24" t="str">
        <f t="shared" si="118"/>
        <v/>
      </c>
      <c r="B2473" s="24" t="str">
        <f t="shared" si="116"/>
        <v/>
      </c>
      <c r="C2473" s="24" t="str">
        <f t="shared" si="117"/>
        <v/>
      </c>
      <c r="D2473" s="24">
        <v>2026</v>
      </c>
      <c r="E2473" s="7" t="s">
        <v>2643</v>
      </c>
      <c r="F2473" s="7" t="s">
        <v>2636</v>
      </c>
      <c r="G2473" s="7" t="s">
        <v>37</v>
      </c>
      <c r="H2473" s="7" t="s">
        <v>30</v>
      </c>
      <c r="I2473" s="8">
        <v>0.34599999999999997</v>
      </c>
      <c r="J2473" s="8">
        <v>0.45200000000000001</v>
      </c>
      <c r="K2473" s="8">
        <v>0.39700000000000002</v>
      </c>
      <c r="L2473" s="8">
        <v>0.84899999999999998</v>
      </c>
      <c r="M2473" s="7">
        <v>23</v>
      </c>
      <c r="N2473" s="7">
        <v>95</v>
      </c>
      <c r="O2473" s="7">
        <v>78</v>
      </c>
      <c r="P2473" s="7">
        <v>18</v>
      </c>
      <c r="Q2473" s="7">
        <v>27</v>
      </c>
      <c r="R2473" s="7">
        <v>4</v>
      </c>
      <c r="S2473" s="7">
        <v>0</v>
      </c>
      <c r="T2473" s="7">
        <v>0</v>
      </c>
      <c r="U2473" s="7">
        <v>9</v>
      </c>
      <c r="V2473" s="7">
        <v>2</v>
      </c>
      <c r="W2473" s="7">
        <v>13</v>
      </c>
      <c r="X2473" s="7">
        <v>9</v>
      </c>
      <c r="Y2473" s="7">
        <v>7</v>
      </c>
      <c r="Z2473" s="7">
        <v>1</v>
      </c>
      <c r="AA2473"/>
    </row>
    <row r="2474" spans="1:27" x14ac:dyDescent="0.25">
      <c r="A2474" s="24" t="str">
        <f t="shared" si="118"/>
        <v/>
      </c>
      <c r="B2474" s="24" t="str">
        <f t="shared" si="116"/>
        <v/>
      </c>
      <c r="C2474" s="24" t="str">
        <f t="shared" si="117"/>
        <v/>
      </c>
      <c r="D2474" s="24">
        <v>2026</v>
      </c>
      <c r="E2474" s="7" t="s">
        <v>2644</v>
      </c>
      <c r="F2474" s="7" t="s">
        <v>2636</v>
      </c>
      <c r="G2474" s="7" t="s">
        <v>37</v>
      </c>
      <c r="H2474" s="7" t="s">
        <v>38</v>
      </c>
      <c r="I2474" s="8">
        <v>0.246</v>
      </c>
      <c r="J2474" s="8">
        <v>0.42399999999999999</v>
      </c>
      <c r="K2474" s="8">
        <v>0.308</v>
      </c>
      <c r="L2474" s="8">
        <v>0.73099999999999998</v>
      </c>
      <c r="M2474" s="7">
        <v>28</v>
      </c>
      <c r="N2474" s="7">
        <v>85</v>
      </c>
      <c r="O2474" s="7">
        <v>65</v>
      </c>
      <c r="P2474" s="7">
        <v>11</v>
      </c>
      <c r="Q2474" s="7">
        <v>16</v>
      </c>
      <c r="R2474" s="7">
        <v>1</v>
      </c>
      <c r="S2474" s="7">
        <v>0</v>
      </c>
      <c r="T2474" s="7">
        <v>1</v>
      </c>
      <c r="U2474" s="7">
        <v>12</v>
      </c>
      <c r="V2474" s="7">
        <v>1</v>
      </c>
      <c r="W2474" s="7">
        <v>19</v>
      </c>
      <c r="X2474" s="7">
        <v>23</v>
      </c>
      <c r="Y2474" s="7">
        <v>0</v>
      </c>
      <c r="Z2474" s="7">
        <v>3</v>
      </c>
      <c r="AA2474"/>
    </row>
    <row r="2475" spans="1:27" x14ac:dyDescent="0.25">
      <c r="A2475" s="24" t="str">
        <f t="shared" si="118"/>
        <v/>
      </c>
      <c r="B2475" s="24" t="str">
        <f t="shared" si="116"/>
        <v/>
      </c>
      <c r="C2475" s="24" t="str">
        <f t="shared" si="117"/>
        <v/>
      </c>
      <c r="D2475" s="24">
        <v>2026</v>
      </c>
      <c r="E2475" s="7" t="s">
        <v>2645</v>
      </c>
      <c r="F2475" s="7" t="s">
        <v>2636</v>
      </c>
      <c r="G2475" s="7" t="s">
        <v>47</v>
      </c>
      <c r="H2475" s="7" t="s">
        <v>38</v>
      </c>
      <c r="I2475" s="8">
        <v>0.216</v>
      </c>
      <c r="J2475" s="8">
        <v>0.31</v>
      </c>
      <c r="K2475" s="8">
        <v>0.24299999999999999</v>
      </c>
      <c r="L2475" s="8">
        <v>0.55300000000000005</v>
      </c>
      <c r="M2475" s="7">
        <v>21</v>
      </c>
      <c r="N2475" s="7">
        <v>42</v>
      </c>
      <c r="O2475" s="7">
        <v>37</v>
      </c>
      <c r="P2475" s="7">
        <v>3</v>
      </c>
      <c r="Q2475" s="7">
        <v>8</v>
      </c>
      <c r="R2475" s="7">
        <v>1</v>
      </c>
      <c r="S2475" s="7">
        <v>0</v>
      </c>
      <c r="T2475" s="7">
        <v>0</v>
      </c>
      <c r="U2475" s="7">
        <v>5</v>
      </c>
      <c r="V2475" s="7">
        <v>2</v>
      </c>
      <c r="W2475" s="7">
        <v>3</v>
      </c>
      <c r="X2475" s="7">
        <v>14</v>
      </c>
      <c r="Y2475" s="7">
        <v>0</v>
      </c>
      <c r="Z2475" s="7">
        <v>0</v>
      </c>
      <c r="AA2475"/>
    </row>
    <row r="2476" spans="1:27" x14ac:dyDescent="0.25">
      <c r="A2476" s="24" t="str">
        <f t="shared" si="118"/>
        <v/>
      </c>
      <c r="B2476" s="24" t="str">
        <f t="shared" si="116"/>
        <v/>
      </c>
      <c r="C2476" s="24" t="str">
        <f t="shared" si="117"/>
        <v/>
      </c>
      <c r="D2476" s="24">
        <v>2026</v>
      </c>
      <c r="E2476" s="7" t="s">
        <v>2646</v>
      </c>
      <c r="F2476" s="7" t="s">
        <v>2636</v>
      </c>
      <c r="G2476" s="7" t="s">
        <v>37</v>
      </c>
      <c r="H2476" s="7" t="s">
        <v>38</v>
      </c>
      <c r="I2476" s="8">
        <v>0.2</v>
      </c>
      <c r="J2476" s="8">
        <v>0.27600000000000002</v>
      </c>
      <c r="K2476" s="8">
        <v>0.36</v>
      </c>
      <c r="L2476" s="8">
        <v>0.63600000000000001</v>
      </c>
      <c r="M2476" s="7">
        <v>16</v>
      </c>
      <c r="N2476" s="7">
        <v>29</v>
      </c>
      <c r="O2476" s="7">
        <v>25</v>
      </c>
      <c r="P2476" s="7">
        <v>3</v>
      </c>
      <c r="Q2476" s="7">
        <v>5</v>
      </c>
      <c r="R2476" s="7">
        <v>1</v>
      </c>
      <c r="S2476" s="7">
        <v>0</v>
      </c>
      <c r="T2476" s="7">
        <v>1</v>
      </c>
      <c r="U2476" s="7">
        <v>3</v>
      </c>
      <c r="V2476" s="7">
        <v>0</v>
      </c>
      <c r="W2476" s="7">
        <v>3</v>
      </c>
      <c r="X2476" s="7">
        <v>10</v>
      </c>
      <c r="Y2476" s="7">
        <v>0</v>
      </c>
      <c r="Z2476" s="7">
        <v>0</v>
      </c>
      <c r="AA2476"/>
    </row>
    <row r="2477" spans="1:27" x14ac:dyDescent="0.25">
      <c r="A2477" s="24" t="str">
        <f t="shared" si="118"/>
        <v/>
      </c>
      <c r="B2477" s="24" t="str">
        <f t="shared" si="116"/>
        <v/>
      </c>
      <c r="C2477" s="24" t="str">
        <f t="shared" si="117"/>
        <v/>
      </c>
      <c r="D2477" s="24">
        <v>2026</v>
      </c>
      <c r="E2477" s="7" t="s">
        <v>2647</v>
      </c>
      <c r="F2477" s="7" t="s">
        <v>2636</v>
      </c>
      <c r="G2477" s="7" t="s">
        <v>47</v>
      </c>
      <c r="H2477" s="7" t="s">
        <v>30</v>
      </c>
      <c r="I2477" s="8">
        <v>0.17100000000000001</v>
      </c>
      <c r="J2477" s="8">
        <v>0.38600000000000001</v>
      </c>
      <c r="K2477" s="8">
        <v>0.24399999999999999</v>
      </c>
      <c r="L2477" s="8">
        <v>0.63</v>
      </c>
      <c r="M2477" s="7">
        <v>21</v>
      </c>
      <c r="N2477" s="7">
        <v>59</v>
      </c>
      <c r="O2477" s="7">
        <v>41</v>
      </c>
      <c r="P2477" s="7">
        <v>8</v>
      </c>
      <c r="Q2477" s="7">
        <v>7</v>
      </c>
      <c r="R2477" s="7">
        <v>3</v>
      </c>
      <c r="S2477" s="7">
        <v>0</v>
      </c>
      <c r="T2477" s="7">
        <v>0</v>
      </c>
      <c r="U2477" s="7">
        <v>7</v>
      </c>
      <c r="V2477" s="7">
        <v>3</v>
      </c>
      <c r="W2477" s="7">
        <v>12</v>
      </c>
      <c r="X2477" s="7">
        <v>15</v>
      </c>
      <c r="Y2477" s="7">
        <v>2</v>
      </c>
      <c r="Z2477" s="7">
        <v>0</v>
      </c>
      <c r="AA2477"/>
    </row>
    <row r="2478" spans="1:27" x14ac:dyDescent="0.25">
      <c r="A2478" s="24" t="str">
        <f t="shared" si="118"/>
        <v/>
      </c>
      <c r="B2478" s="24" t="str">
        <f t="shared" si="116"/>
        <v/>
      </c>
      <c r="C2478" s="24" t="str">
        <f t="shared" si="117"/>
        <v/>
      </c>
      <c r="D2478" s="24">
        <v>2026</v>
      </c>
      <c r="E2478" s="7" t="s">
        <v>2648</v>
      </c>
      <c r="F2478" s="7" t="s">
        <v>2636</v>
      </c>
      <c r="G2478" s="7" t="s">
        <v>24</v>
      </c>
      <c r="H2478" s="7" t="s">
        <v>30</v>
      </c>
      <c r="I2478" s="8">
        <v>0.16900000000000001</v>
      </c>
      <c r="J2478" s="8">
        <v>0.371</v>
      </c>
      <c r="K2478" s="8">
        <v>0.26</v>
      </c>
      <c r="L2478" s="8">
        <v>0.63100000000000001</v>
      </c>
      <c r="M2478" s="7">
        <v>36</v>
      </c>
      <c r="N2478" s="7">
        <v>110</v>
      </c>
      <c r="O2478" s="7">
        <v>77</v>
      </c>
      <c r="P2478" s="7">
        <v>21</v>
      </c>
      <c r="Q2478" s="7">
        <v>13</v>
      </c>
      <c r="R2478" s="7">
        <v>1</v>
      </c>
      <c r="S2478" s="7">
        <v>0</v>
      </c>
      <c r="T2478" s="7">
        <v>2</v>
      </c>
      <c r="U2478" s="7">
        <v>16</v>
      </c>
      <c r="V2478" s="7">
        <v>5</v>
      </c>
      <c r="W2478" s="7">
        <v>21</v>
      </c>
      <c r="X2478" s="7">
        <v>20</v>
      </c>
      <c r="Y2478" s="7">
        <v>10</v>
      </c>
      <c r="Z2478" s="7">
        <v>1</v>
      </c>
      <c r="AA2478"/>
    </row>
    <row r="2479" spans="1:27" x14ac:dyDescent="0.25">
      <c r="A2479" s="24">
        <f t="shared" si="118"/>
        <v>1</v>
      </c>
      <c r="B2479" s="24" t="str">
        <f t="shared" si="116"/>
        <v/>
      </c>
      <c r="C2479" s="24" t="str">
        <f t="shared" si="117"/>
        <v/>
      </c>
      <c r="D2479" s="24">
        <v>2026</v>
      </c>
      <c r="E2479" s="7" t="s">
        <v>2649</v>
      </c>
      <c r="F2479" s="7" t="s">
        <v>2636</v>
      </c>
      <c r="G2479" s="7" t="s">
        <v>29</v>
      </c>
      <c r="H2479" s="7" t="s">
        <v>30</v>
      </c>
      <c r="I2479" s="8">
        <v>0.111</v>
      </c>
      <c r="J2479" s="8">
        <v>0.38500000000000001</v>
      </c>
      <c r="K2479" s="8">
        <v>0.222</v>
      </c>
      <c r="L2479" s="8">
        <v>0.60699999999999998</v>
      </c>
      <c r="M2479" s="7">
        <v>6</v>
      </c>
      <c r="N2479" s="7">
        <v>13</v>
      </c>
      <c r="O2479" s="7">
        <v>9</v>
      </c>
      <c r="P2479" s="7">
        <v>5</v>
      </c>
      <c r="Q2479" s="7">
        <v>1</v>
      </c>
      <c r="R2479" s="7">
        <v>1</v>
      </c>
      <c r="S2479" s="7">
        <v>0</v>
      </c>
      <c r="T2479" s="7">
        <v>0</v>
      </c>
      <c r="U2479" s="7">
        <v>1</v>
      </c>
      <c r="V2479" s="7">
        <v>1</v>
      </c>
      <c r="W2479" s="7">
        <v>3</v>
      </c>
      <c r="X2479" s="7">
        <v>5</v>
      </c>
      <c r="Y2479" s="7">
        <v>1</v>
      </c>
      <c r="Z2479" s="7">
        <v>0</v>
      </c>
      <c r="AA2479"/>
    </row>
    <row r="2480" spans="1:27" x14ac:dyDescent="0.25">
      <c r="A2480" s="24" t="str">
        <f t="shared" si="118"/>
        <v/>
      </c>
      <c r="B2480" s="24" t="str">
        <f t="shared" si="116"/>
        <v/>
      </c>
      <c r="C2480" s="24" t="str">
        <f t="shared" si="117"/>
        <v/>
      </c>
      <c r="D2480" s="24">
        <v>2026</v>
      </c>
      <c r="E2480" s="7" t="s">
        <v>2650</v>
      </c>
      <c r="F2480" s="7" t="s">
        <v>2636</v>
      </c>
      <c r="G2480" s="7" t="s">
        <v>37</v>
      </c>
      <c r="H2480" s="7" t="s">
        <v>42</v>
      </c>
      <c r="I2480" s="8">
        <v>9.8000000000000004E-2</v>
      </c>
      <c r="J2480" s="8">
        <v>0.191</v>
      </c>
      <c r="K2480" s="8">
        <v>9.8000000000000004E-2</v>
      </c>
      <c r="L2480" s="8">
        <v>0.28899999999999998</v>
      </c>
      <c r="M2480" s="7">
        <v>19</v>
      </c>
      <c r="N2480" s="7">
        <v>49</v>
      </c>
      <c r="O2480" s="7">
        <v>41</v>
      </c>
      <c r="P2480" s="7">
        <v>6</v>
      </c>
      <c r="Q2480" s="7">
        <v>4</v>
      </c>
      <c r="R2480" s="7">
        <v>0</v>
      </c>
      <c r="S2480" s="7">
        <v>0</v>
      </c>
      <c r="T2480" s="7">
        <v>0</v>
      </c>
      <c r="U2480" s="7">
        <v>3</v>
      </c>
      <c r="V2480" s="7">
        <v>1</v>
      </c>
      <c r="W2480" s="7">
        <v>4</v>
      </c>
      <c r="X2480" s="7">
        <v>11</v>
      </c>
      <c r="Y2480" s="7">
        <v>0</v>
      </c>
      <c r="Z2480" s="7">
        <v>0</v>
      </c>
      <c r="AA2480"/>
    </row>
    <row r="2481" spans="1:27" x14ac:dyDescent="0.25">
      <c r="A2481" s="24" t="str">
        <f t="shared" si="118"/>
        <v/>
      </c>
      <c r="B2481" s="24" t="str">
        <f t="shared" si="116"/>
        <v/>
      </c>
      <c r="C2481" s="24" t="str">
        <f t="shared" si="117"/>
        <v/>
      </c>
      <c r="D2481" s="24">
        <v>2026</v>
      </c>
      <c r="E2481" s="7" t="s">
        <v>2651</v>
      </c>
      <c r="F2481" s="7" t="s">
        <v>2636</v>
      </c>
      <c r="G2481" s="7" t="s">
        <v>37</v>
      </c>
      <c r="H2481" s="7" t="s">
        <v>64</v>
      </c>
      <c r="I2481" s="8">
        <v>0</v>
      </c>
      <c r="J2481" s="8">
        <v>0</v>
      </c>
      <c r="K2481" s="8">
        <v>0</v>
      </c>
      <c r="L2481" s="8">
        <v>0</v>
      </c>
      <c r="M2481" s="7">
        <v>1</v>
      </c>
      <c r="N2481" s="7">
        <v>1</v>
      </c>
      <c r="O2481" s="7">
        <v>1</v>
      </c>
      <c r="P2481" s="7">
        <v>0</v>
      </c>
      <c r="Q2481" s="7">
        <v>0</v>
      </c>
      <c r="R2481" s="7">
        <v>0</v>
      </c>
      <c r="S2481" s="7">
        <v>0</v>
      </c>
      <c r="T2481" s="7">
        <v>0</v>
      </c>
      <c r="U2481" s="7">
        <v>0</v>
      </c>
      <c r="V2481" s="7">
        <v>0</v>
      </c>
      <c r="W2481" s="7">
        <v>0</v>
      </c>
      <c r="X2481" s="7">
        <v>0</v>
      </c>
      <c r="Y2481" s="7">
        <v>0</v>
      </c>
      <c r="Z2481" s="7">
        <v>0</v>
      </c>
      <c r="AA2481"/>
    </row>
    <row r="2482" spans="1:27" x14ac:dyDescent="0.25">
      <c r="A2482" s="24" t="str">
        <f t="shared" si="118"/>
        <v/>
      </c>
      <c r="B2482" s="24" t="str">
        <f t="shared" si="116"/>
        <v/>
      </c>
      <c r="C2482" s="24" t="str">
        <f t="shared" si="117"/>
        <v/>
      </c>
      <c r="D2482" s="24">
        <v>2026</v>
      </c>
      <c r="E2482" s="7" t="s">
        <v>2652</v>
      </c>
      <c r="F2482" s="7" t="s">
        <v>2636</v>
      </c>
      <c r="G2482" s="7" t="s">
        <v>37</v>
      </c>
      <c r="H2482" s="7" t="s">
        <v>30</v>
      </c>
      <c r="I2482" s="8">
        <v>0</v>
      </c>
      <c r="J2482" s="8">
        <v>0</v>
      </c>
      <c r="K2482" s="8">
        <v>0</v>
      </c>
      <c r="L2482" s="8">
        <v>0</v>
      </c>
      <c r="M2482" s="7">
        <v>3</v>
      </c>
      <c r="N2482" s="7">
        <v>5</v>
      </c>
      <c r="O2482" s="7">
        <v>5</v>
      </c>
      <c r="P2482" s="7">
        <v>0</v>
      </c>
      <c r="Q2482" s="7">
        <v>0</v>
      </c>
      <c r="R2482" s="7">
        <v>0</v>
      </c>
      <c r="S2482" s="7">
        <v>0</v>
      </c>
      <c r="T2482" s="7">
        <v>0</v>
      </c>
      <c r="U2482" s="7">
        <v>0</v>
      </c>
      <c r="V2482" s="7">
        <v>0</v>
      </c>
      <c r="W2482" s="7">
        <v>0</v>
      </c>
      <c r="X2482" s="7">
        <v>0</v>
      </c>
      <c r="Y2482" s="7">
        <v>0</v>
      </c>
      <c r="Z2482" s="7">
        <v>0</v>
      </c>
      <c r="AA2482"/>
    </row>
    <row r="2483" spans="1:27" x14ac:dyDescent="0.25">
      <c r="A2483" s="24" t="str">
        <f t="shared" si="118"/>
        <v/>
      </c>
      <c r="B2483" s="24" t="str">
        <f t="shared" si="116"/>
        <v/>
      </c>
      <c r="C2483" s="24" t="str">
        <f t="shared" si="117"/>
        <v/>
      </c>
      <c r="D2483" s="24">
        <v>2026</v>
      </c>
      <c r="E2483" s="7" t="s">
        <v>2653</v>
      </c>
      <c r="F2483" s="7" t="s">
        <v>2654</v>
      </c>
      <c r="G2483" s="7" t="s">
        <v>47</v>
      </c>
      <c r="H2483" s="7" t="s">
        <v>42</v>
      </c>
      <c r="I2483" s="8">
        <v>0.28999999999999998</v>
      </c>
      <c r="J2483" s="8">
        <v>0.36499999999999999</v>
      </c>
      <c r="K2483" s="8">
        <v>0.432</v>
      </c>
      <c r="L2483" s="8">
        <v>0.79700000000000004</v>
      </c>
      <c r="M2483" s="7">
        <v>43</v>
      </c>
      <c r="N2483" s="7">
        <v>181</v>
      </c>
      <c r="O2483" s="7">
        <v>162</v>
      </c>
      <c r="P2483" s="7">
        <v>16</v>
      </c>
      <c r="Q2483" s="7">
        <v>47</v>
      </c>
      <c r="R2483" s="7">
        <v>12</v>
      </c>
      <c r="S2483" s="7">
        <v>1</v>
      </c>
      <c r="T2483" s="7">
        <v>3</v>
      </c>
      <c r="U2483" s="7">
        <v>25</v>
      </c>
      <c r="V2483" s="7">
        <v>5</v>
      </c>
      <c r="W2483" s="7">
        <v>14</v>
      </c>
      <c r="X2483" s="7">
        <v>27</v>
      </c>
      <c r="Y2483" s="7">
        <v>10</v>
      </c>
      <c r="Z2483" s="7">
        <v>5</v>
      </c>
      <c r="AA2483"/>
    </row>
    <row r="2484" spans="1:27" x14ac:dyDescent="0.25">
      <c r="A2484" s="24" t="str">
        <f t="shared" si="118"/>
        <v/>
      </c>
      <c r="B2484" s="24" t="str">
        <f t="shared" si="116"/>
        <v/>
      </c>
      <c r="C2484" s="24" t="str">
        <f t="shared" si="117"/>
        <v/>
      </c>
      <c r="D2484" s="24">
        <v>2026</v>
      </c>
      <c r="E2484" s="7" t="s">
        <v>2655</v>
      </c>
      <c r="F2484" s="7" t="s">
        <v>2654</v>
      </c>
      <c r="G2484" s="7" t="s">
        <v>37</v>
      </c>
      <c r="H2484" s="7" t="s">
        <v>44</v>
      </c>
      <c r="I2484" s="8">
        <v>0.28699999999999998</v>
      </c>
      <c r="J2484" s="8">
        <v>0.40100000000000002</v>
      </c>
      <c r="K2484" s="8">
        <v>0.46200000000000002</v>
      </c>
      <c r="L2484" s="8">
        <v>0.86299999999999999</v>
      </c>
      <c r="M2484" s="7">
        <v>50</v>
      </c>
      <c r="N2484" s="7">
        <v>208</v>
      </c>
      <c r="O2484" s="7">
        <v>171</v>
      </c>
      <c r="P2484" s="7">
        <v>31</v>
      </c>
      <c r="Q2484" s="7">
        <v>49</v>
      </c>
      <c r="R2484" s="7">
        <v>17</v>
      </c>
      <c r="S2484" s="7">
        <v>2</v>
      </c>
      <c r="T2484" s="7">
        <v>3</v>
      </c>
      <c r="U2484" s="7">
        <v>26</v>
      </c>
      <c r="V2484" s="7">
        <v>7</v>
      </c>
      <c r="W2484" s="7">
        <v>27</v>
      </c>
      <c r="X2484" s="7">
        <v>31</v>
      </c>
      <c r="Y2484" s="7">
        <v>7</v>
      </c>
      <c r="Z2484" s="7">
        <v>2</v>
      </c>
      <c r="AA2484"/>
    </row>
    <row r="2485" spans="1:27" x14ac:dyDescent="0.25">
      <c r="A2485" s="24" t="str">
        <f t="shared" si="118"/>
        <v/>
      </c>
      <c r="B2485" s="24" t="str">
        <f t="shared" si="116"/>
        <v/>
      </c>
      <c r="C2485" s="24" t="str">
        <f t="shared" si="117"/>
        <v/>
      </c>
      <c r="D2485" s="24">
        <v>2026</v>
      </c>
      <c r="E2485" s="7" t="s">
        <v>2656</v>
      </c>
      <c r="F2485" s="7" t="s">
        <v>2654</v>
      </c>
      <c r="G2485" s="7" t="s">
        <v>37</v>
      </c>
      <c r="H2485" s="7" t="s">
        <v>30</v>
      </c>
      <c r="I2485" s="8">
        <v>0.251</v>
      </c>
      <c r="J2485" s="8">
        <v>0.34799999999999998</v>
      </c>
      <c r="K2485" s="8">
        <v>0.56000000000000005</v>
      </c>
      <c r="L2485" s="8">
        <v>0.90800000000000003</v>
      </c>
      <c r="M2485" s="7">
        <v>50</v>
      </c>
      <c r="N2485" s="7">
        <v>204</v>
      </c>
      <c r="O2485" s="7">
        <v>175</v>
      </c>
      <c r="P2485" s="7">
        <v>39</v>
      </c>
      <c r="Q2485" s="7">
        <v>44</v>
      </c>
      <c r="R2485" s="7">
        <v>7</v>
      </c>
      <c r="S2485" s="7">
        <v>1</v>
      </c>
      <c r="T2485" s="7">
        <v>15</v>
      </c>
      <c r="U2485" s="7">
        <v>35</v>
      </c>
      <c r="V2485" s="7">
        <v>5</v>
      </c>
      <c r="W2485" s="7">
        <v>22</v>
      </c>
      <c r="X2485" s="7">
        <v>76</v>
      </c>
      <c r="Y2485" s="7">
        <v>12</v>
      </c>
      <c r="Z2485" s="7">
        <v>2</v>
      </c>
      <c r="AA2485"/>
    </row>
    <row r="2486" spans="1:27" x14ac:dyDescent="0.25">
      <c r="A2486" s="24" t="str">
        <f t="shared" si="118"/>
        <v/>
      </c>
      <c r="B2486" s="24" t="str">
        <f t="shared" si="116"/>
        <v/>
      </c>
      <c r="C2486" s="24" t="str">
        <f t="shared" si="117"/>
        <v/>
      </c>
      <c r="D2486" s="24">
        <v>2026</v>
      </c>
      <c r="E2486" s="7" t="s">
        <v>2657</v>
      </c>
      <c r="F2486" s="7" t="s">
        <v>2654</v>
      </c>
      <c r="G2486" s="7" t="s">
        <v>47</v>
      </c>
      <c r="H2486" s="7" t="s">
        <v>40</v>
      </c>
      <c r="I2486" s="8">
        <v>0.25</v>
      </c>
      <c r="J2486" s="8">
        <v>0.34399999999999997</v>
      </c>
      <c r="K2486" s="8">
        <v>0.29299999999999998</v>
      </c>
      <c r="L2486" s="8">
        <v>0.63800000000000001</v>
      </c>
      <c r="M2486" s="7">
        <v>54</v>
      </c>
      <c r="N2486" s="7">
        <v>216</v>
      </c>
      <c r="O2486" s="7">
        <v>184</v>
      </c>
      <c r="P2486" s="7">
        <v>24</v>
      </c>
      <c r="Q2486" s="7">
        <v>46</v>
      </c>
      <c r="R2486" s="7">
        <v>8</v>
      </c>
      <c r="S2486" s="7">
        <v>0</v>
      </c>
      <c r="T2486" s="7">
        <v>0</v>
      </c>
      <c r="U2486" s="7">
        <v>15</v>
      </c>
      <c r="V2486" s="7">
        <v>8</v>
      </c>
      <c r="W2486" s="7">
        <v>19</v>
      </c>
      <c r="X2486" s="7">
        <v>56</v>
      </c>
      <c r="Y2486" s="7">
        <v>11</v>
      </c>
      <c r="Z2486" s="7">
        <v>4</v>
      </c>
      <c r="AA2486"/>
    </row>
    <row r="2487" spans="1:27" x14ac:dyDescent="0.25">
      <c r="A2487" s="24">
        <f t="shared" si="118"/>
        <v>1</v>
      </c>
      <c r="B2487" s="24" t="str">
        <f t="shared" si="116"/>
        <v/>
      </c>
      <c r="C2487" s="24" t="str">
        <f t="shared" si="117"/>
        <v/>
      </c>
      <c r="D2487" s="24">
        <v>2026</v>
      </c>
      <c r="E2487" s="7" t="s">
        <v>2658</v>
      </c>
      <c r="F2487" s="7" t="s">
        <v>2654</v>
      </c>
      <c r="G2487" s="7" t="s">
        <v>29</v>
      </c>
      <c r="H2487" s="7" t="s">
        <v>25</v>
      </c>
      <c r="I2487" s="8">
        <v>0.20300000000000001</v>
      </c>
      <c r="J2487" s="8">
        <v>0.33100000000000002</v>
      </c>
      <c r="K2487" s="8">
        <v>0.33300000000000002</v>
      </c>
      <c r="L2487" s="8">
        <v>0.66500000000000004</v>
      </c>
      <c r="M2487" s="7">
        <v>46</v>
      </c>
      <c r="N2487" s="7">
        <v>168</v>
      </c>
      <c r="O2487" s="7">
        <v>138</v>
      </c>
      <c r="P2487" s="7">
        <v>20</v>
      </c>
      <c r="Q2487" s="7">
        <v>28</v>
      </c>
      <c r="R2487" s="7">
        <v>7</v>
      </c>
      <c r="S2487" s="7">
        <v>1</v>
      </c>
      <c r="T2487" s="7">
        <v>3</v>
      </c>
      <c r="U2487" s="7">
        <v>18</v>
      </c>
      <c r="V2487" s="7">
        <v>8</v>
      </c>
      <c r="W2487" s="7">
        <v>19</v>
      </c>
      <c r="X2487" s="7">
        <v>41</v>
      </c>
      <c r="Y2487" s="7">
        <v>5</v>
      </c>
      <c r="Z2487" s="7">
        <v>2</v>
      </c>
      <c r="AA2487"/>
    </row>
    <row r="2488" spans="1:27" x14ac:dyDescent="0.25">
      <c r="A2488" s="24">
        <f t="shared" si="118"/>
        <v>1</v>
      </c>
      <c r="B2488" s="24" t="str">
        <f t="shared" si="116"/>
        <v/>
      </c>
      <c r="C2488" s="24" t="str">
        <f t="shared" si="117"/>
        <v/>
      </c>
      <c r="D2488" s="24">
        <v>2026</v>
      </c>
      <c r="E2488" s="7" t="s">
        <v>2659</v>
      </c>
      <c r="F2488" s="7" t="s">
        <v>2654</v>
      </c>
      <c r="G2488" s="7" t="s">
        <v>29</v>
      </c>
      <c r="H2488" s="7" t="s">
        <v>64</v>
      </c>
      <c r="I2488" s="8">
        <v>0.5</v>
      </c>
      <c r="J2488" s="8">
        <v>0.58299999999999996</v>
      </c>
      <c r="K2488" s="8">
        <v>1.2</v>
      </c>
      <c r="L2488" s="8">
        <v>1.7829999999999999</v>
      </c>
      <c r="M2488" s="7">
        <v>5</v>
      </c>
      <c r="N2488" s="7">
        <v>12</v>
      </c>
      <c r="O2488" s="7">
        <v>10</v>
      </c>
      <c r="P2488" s="7">
        <v>2</v>
      </c>
      <c r="Q2488" s="7">
        <v>5</v>
      </c>
      <c r="R2488" s="7">
        <v>1</v>
      </c>
      <c r="S2488" s="7">
        <v>0</v>
      </c>
      <c r="T2488" s="7">
        <v>2</v>
      </c>
      <c r="U2488" s="7">
        <v>6</v>
      </c>
      <c r="V2488" s="7">
        <v>1</v>
      </c>
      <c r="W2488" s="7">
        <v>1</v>
      </c>
      <c r="X2488" s="7">
        <v>2</v>
      </c>
      <c r="Y2488" s="7">
        <v>0</v>
      </c>
      <c r="Z2488" s="7">
        <v>0</v>
      </c>
      <c r="AA2488"/>
    </row>
    <row r="2489" spans="1:27" x14ac:dyDescent="0.25">
      <c r="A2489" s="24" t="str">
        <f t="shared" si="118"/>
        <v/>
      </c>
      <c r="B2489" s="24" t="str">
        <f t="shared" si="116"/>
        <v/>
      </c>
      <c r="C2489" s="24" t="str">
        <f t="shared" si="117"/>
        <v/>
      </c>
      <c r="D2489" s="24">
        <v>2026</v>
      </c>
      <c r="E2489" s="7" t="s">
        <v>2660</v>
      </c>
      <c r="F2489" s="7" t="s">
        <v>2654</v>
      </c>
      <c r="G2489" s="7" t="s">
        <v>47</v>
      </c>
      <c r="H2489" s="7" t="s">
        <v>33</v>
      </c>
      <c r="I2489" s="8">
        <v>0.33300000000000002</v>
      </c>
      <c r="J2489" s="8">
        <v>0.41699999999999998</v>
      </c>
      <c r="K2489" s="8">
        <v>0.33300000000000002</v>
      </c>
      <c r="L2489" s="8">
        <v>0.75</v>
      </c>
      <c r="M2489" s="7">
        <v>10</v>
      </c>
      <c r="N2489" s="7">
        <v>25</v>
      </c>
      <c r="O2489" s="7">
        <v>21</v>
      </c>
      <c r="P2489" s="7">
        <v>1</v>
      </c>
      <c r="Q2489" s="7">
        <v>7</v>
      </c>
      <c r="R2489" s="7">
        <v>0</v>
      </c>
      <c r="S2489" s="7">
        <v>0</v>
      </c>
      <c r="T2489" s="7">
        <v>0</v>
      </c>
      <c r="U2489" s="7">
        <v>4</v>
      </c>
      <c r="V2489" s="7">
        <v>0</v>
      </c>
      <c r="W2489" s="7">
        <v>3</v>
      </c>
      <c r="X2489" s="7">
        <v>4</v>
      </c>
      <c r="Y2489" s="7">
        <v>2</v>
      </c>
      <c r="Z2489" s="7">
        <v>0</v>
      </c>
      <c r="AA2489"/>
    </row>
    <row r="2490" spans="1:27" x14ac:dyDescent="0.25">
      <c r="A2490" s="24" t="str">
        <f t="shared" si="118"/>
        <v/>
      </c>
      <c r="B2490" s="24" t="str">
        <f t="shared" si="116"/>
        <v/>
      </c>
      <c r="C2490" s="24" t="str">
        <f t="shared" si="117"/>
        <v/>
      </c>
      <c r="D2490" s="24">
        <v>2026</v>
      </c>
      <c r="E2490" s="7" t="s">
        <v>2661</v>
      </c>
      <c r="F2490" s="7" t="s">
        <v>2654</v>
      </c>
      <c r="G2490" s="7" t="s">
        <v>37</v>
      </c>
      <c r="H2490" s="7" t="s">
        <v>33</v>
      </c>
      <c r="I2490" s="8">
        <v>0.27800000000000002</v>
      </c>
      <c r="J2490" s="8">
        <v>0.373</v>
      </c>
      <c r="K2490" s="8">
        <v>0.40899999999999997</v>
      </c>
      <c r="L2490" s="8">
        <v>0.78200000000000003</v>
      </c>
      <c r="M2490" s="7">
        <v>37</v>
      </c>
      <c r="N2490" s="7">
        <v>134</v>
      </c>
      <c r="O2490" s="7">
        <v>115</v>
      </c>
      <c r="P2490" s="7">
        <v>18</v>
      </c>
      <c r="Q2490" s="7">
        <v>32</v>
      </c>
      <c r="R2490" s="7">
        <v>6</v>
      </c>
      <c r="S2490" s="7">
        <v>0</v>
      </c>
      <c r="T2490" s="7">
        <v>3</v>
      </c>
      <c r="U2490" s="7">
        <v>16</v>
      </c>
      <c r="V2490" s="7">
        <v>1</v>
      </c>
      <c r="W2490" s="7">
        <v>17</v>
      </c>
      <c r="X2490" s="7">
        <v>42</v>
      </c>
      <c r="Y2490" s="7">
        <v>1</v>
      </c>
      <c r="Z2490" s="7">
        <v>0</v>
      </c>
      <c r="AA2490"/>
    </row>
    <row r="2491" spans="1:27" x14ac:dyDescent="0.25">
      <c r="A2491" s="24">
        <f t="shared" si="118"/>
        <v>1</v>
      </c>
      <c r="B2491" s="24" t="str">
        <f t="shared" si="116"/>
        <v/>
      </c>
      <c r="C2491" s="24" t="str">
        <f t="shared" si="117"/>
        <v/>
      </c>
      <c r="D2491" s="24">
        <v>2026</v>
      </c>
      <c r="E2491" s="7" t="s">
        <v>2662</v>
      </c>
      <c r="F2491" s="7" t="s">
        <v>2654</v>
      </c>
      <c r="G2491" s="7" t="s">
        <v>29</v>
      </c>
      <c r="H2491" s="7" t="s">
        <v>35</v>
      </c>
      <c r="I2491" s="8">
        <v>0.25</v>
      </c>
      <c r="J2491" s="8">
        <v>0.34899999999999998</v>
      </c>
      <c r="K2491" s="8">
        <v>0.35699999999999998</v>
      </c>
      <c r="L2491" s="8">
        <v>0.70599999999999996</v>
      </c>
      <c r="M2491" s="7">
        <v>32</v>
      </c>
      <c r="N2491" s="7">
        <v>131</v>
      </c>
      <c r="O2491" s="7">
        <v>112</v>
      </c>
      <c r="P2491" s="7">
        <v>11</v>
      </c>
      <c r="Q2491" s="7">
        <v>28</v>
      </c>
      <c r="R2491" s="7">
        <v>4</v>
      </c>
      <c r="S2491" s="7">
        <v>1</v>
      </c>
      <c r="T2491" s="7">
        <v>2</v>
      </c>
      <c r="U2491" s="7">
        <v>8</v>
      </c>
      <c r="V2491" s="7">
        <v>7</v>
      </c>
      <c r="W2491" s="7">
        <v>10</v>
      </c>
      <c r="X2491" s="7">
        <v>26</v>
      </c>
      <c r="Y2491" s="7">
        <v>3</v>
      </c>
      <c r="Z2491" s="7">
        <v>3</v>
      </c>
      <c r="AA2491"/>
    </row>
    <row r="2492" spans="1:27" x14ac:dyDescent="0.25">
      <c r="A2492" s="24">
        <f t="shared" si="118"/>
        <v>1</v>
      </c>
      <c r="B2492" s="24" t="str">
        <f t="shared" si="116"/>
        <v/>
      </c>
      <c r="C2492" s="24" t="str">
        <f t="shared" si="117"/>
        <v/>
      </c>
      <c r="D2492" s="24">
        <v>2026</v>
      </c>
      <c r="E2492" s="7" t="s">
        <v>2663</v>
      </c>
      <c r="F2492" s="7" t="s">
        <v>2654</v>
      </c>
      <c r="G2492" s="7" t="s">
        <v>29</v>
      </c>
      <c r="H2492" s="7" t="s">
        <v>38</v>
      </c>
      <c r="I2492" s="8">
        <v>0.248</v>
      </c>
      <c r="J2492" s="8">
        <v>0.32900000000000001</v>
      </c>
      <c r="K2492" s="8">
        <v>0.45</v>
      </c>
      <c r="L2492" s="8">
        <v>0.77800000000000002</v>
      </c>
      <c r="M2492" s="7">
        <v>38</v>
      </c>
      <c r="N2492" s="7">
        <v>146</v>
      </c>
      <c r="O2492" s="7">
        <v>129</v>
      </c>
      <c r="P2492" s="7">
        <v>14</v>
      </c>
      <c r="Q2492" s="7">
        <v>32</v>
      </c>
      <c r="R2492" s="7">
        <v>11</v>
      </c>
      <c r="S2492" s="7">
        <v>0</v>
      </c>
      <c r="T2492" s="7">
        <v>5</v>
      </c>
      <c r="U2492" s="7">
        <v>19</v>
      </c>
      <c r="V2492" s="7">
        <v>4</v>
      </c>
      <c r="W2492" s="7">
        <v>12</v>
      </c>
      <c r="X2492" s="7">
        <v>32</v>
      </c>
      <c r="Y2492" s="7">
        <v>1</v>
      </c>
      <c r="Z2492" s="7">
        <v>2</v>
      </c>
      <c r="AA2492"/>
    </row>
    <row r="2493" spans="1:27" x14ac:dyDescent="0.25">
      <c r="A2493" s="24" t="str">
        <f t="shared" si="118"/>
        <v/>
      </c>
      <c r="B2493" s="24" t="str">
        <f t="shared" si="116"/>
        <v/>
      </c>
      <c r="C2493" s="24" t="str">
        <f t="shared" si="117"/>
        <v/>
      </c>
      <c r="D2493" s="24">
        <v>2026</v>
      </c>
      <c r="E2493" s="7" t="s">
        <v>2664</v>
      </c>
      <c r="F2493" s="7" t="s">
        <v>2654</v>
      </c>
      <c r="G2493" s="7" t="s">
        <v>37</v>
      </c>
      <c r="H2493" s="7" t="s">
        <v>44</v>
      </c>
      <c r="I2493" s="8">
        <v>0.23400000000000001</v>
      </c>
      <c r="J2493" s="8">
        <v>0.35299999999999998</v>
      </c>
      <c r="K2493" s="8">
        <v>0.44500000000000001</v>
      </c>
      <c r="L2493" s="8">
        <v>0.79800000000000004</v>
      </c>
      <c r="M2493" s="7">
        <v>37</v>
      </c>
      <c r="N2493" s="7">
        <v>153</v>
      </c>
      <c r="O2493" s="7">
        <v>128</v>
      </c>
      <c r="P2493" s="7">
        <v>22</v>
      </c>
      <c r="Q2493" s="7">
        <v>30</v>
      </c>
      <c r="R2493" s="7">
        <v>3</v>
      </c>
      <c r="S2493" s="7">
        <v>0</v>
      </c>
      <c r="T2493" s="7">
        <v>8</v>
      </c>
      <c r="U2493" s="7">
        <v>25</v>
      </c>
      <c r="V2493" s="7">
        <v>3</v>
      </c>
      <c r="W2493" s="7">
        <v>21</v>
      </c>
      <c r="X2493" s="7">
        <v>27</v>
      </c>
      <c r="Y2493" s="7">
        <v>2</v>
      </c>
      <c r="Z2493" s="7">
        <v>0</v>
      </c>
      <c r="AA2493"/>
    </row>
    <row r="2494" spans="1:27" x14ac:dyDescent="0.25">
      <c r="A2494" s="24" t="str">
        <f t="shared" si="118"/>
        <v/>
      </c>
      <c r="B2494" s="24" t="str">
        <f t="shared" si="116"/>
        <v/>
      </c>
      <c r="C2494" s="24" t="str">
        <f t="shared" si="117"/>
        <v/>
      </c>
      <c r="D2494" s="24">
        <v>2026</v>
      </c>
      <c r="E2494" s="7" t="s">
        <v>2665</v>
      </c>
      <c r="F2494" s="7" t="s">
        <v>2654</v>
      </c>
      <c r="G2494" s="7" t="s">
        <v>47</v>
      </c>
      <c r="H2494" s="7" t="s">
        <v>35</v>
      </c>
      <c r="I2494" s="8">
        <v>0.19400000000000001</v>
      </c>
      <c r="J2494" s="8">
        <v>0.27</v>
      </c>
      <c r="K2494" s="8">
        <v>0.29099999999999998</v>
      </c>
      <c r="L2494" s="8">
        <v>0.56100000000000005</v>
      </c>
      <c r="M2494" s="7">
        <v>38</v>
      </c>
      <c r="N2494" s="7">
        <v>115</v>
      </c>
      <c r="O2494" s="7">
        <v>103</v>
      </c>
      <c r="P2494" s="7">
        <v>14</v>
      </c>
      <c r="Q2494" s="7">
        <v>20</v>
      </c>
      <c r="R2494" s="7">
        <v>5</v>
      </c>
      <c r="S2494" s="7">
        <v>1</v>
      </c>
      <c r="T2494" s="7">
        <v>1</v>
      </c>
      <c r="U2494" s="7">
        <v>9</v>
      </c>
      <c r="V2494" s="7">
        <v>2</v>
      </c>
      <c r="W2494" s="7">
        <v>9</v>
      </c>
      <c r="X2494" s="7">
        <v>37</v>
      </c>
      <c r="Y2494" s="7">
        <v>1</v>
      </c>
      <c r="Z2494" s="7">
        <v>1</v>
      </c>
      <c r="AA2494"/>
    </row>
    <row r="2495" spans="1:27" x14ac:dyDescent="0.25">
      <c r="A2495" s="24">
        <f t="shared" si="118"/>
        <v>1</v>
      </c>
      <c r="B2495" s="24" t="str">
        <f t="shared" si="116"/>
        <v/>
      </c>
      <c r="C2495" s="24" t="str">
        <f t="shared" si="117"/>
        <v/>
      </c>
      <c r="D2495" s="24">
        <v>2026</v>
      </c>
      <c r="E2495" s="7" t="s">
        <v>2666</v>
      </c>
      <c r="F2495" s="7" t="s">
        <v>2654</v>
      </c>
      <c r="G2495" s="7" t="s">
        <v>32</v>
      </c>
      <c r="H2495" s="7" t="s">
        <v>27</v>
      </c>
      <c r="I2495" s="8">
        <v>0.192</v>
      </c>
      <c r="J2495" s="8">
        <v>0.27200000000000002</v>
      </c>
      <c r="K2495" s="8">
        <v>0.27400000000000002</v>
      </c>
      <c r="L2495" s="8">
        <v>0.54600000000000004</v>
      </c>
      <c r="M2495" s="7">
        <v>21</v>
      </c>
      <c r="N2495" s="7">
        <v>81</v>
      </c>
      <c r="O2495" s="7">
        <v>73</v>
      </c>
      <c r="P2495" s="7">
        <v>7</v>
      </c>
      <c r="Q2495" s="7">
        <v>14</v>
      </c>
      <c r="R2495" s="7">
        <v>3</v>
      </c>
      <c r="S2495" s="7">
        <v>0</v>
      </c>
      <c r="T2495" s="7">
        <v>1</v>
      </c>
      <c r="U2495" s="7">
        <v>8</v>
      </c>
      <c r="V2495" s="7">
        <v>2</v>
      </c>
      <c r="W2495" s="7">
        <v>6</v>
      </c>
      <c r="X2495" s="7">
        <v>16</v>
      </c>
      <c r="Y2495" s="7">
        <v>13</v>
      </c>
      <c r="Z2495" s="7">
        <v>2</v>
      </c>
      <c r="AA2495"/>
    </row>
    <row r="2496" spans="1:27" x14ac:dyDescent="0.25">
      <c r="A2496" s="24">
        <f t="shared" si="118"/>
        <v>1</v>
      </c>
      <c r="B2496" s="24" t="str">
        <f t="shared" si="116"/>
        <v/>
      </c>
      <c r="C2496" s="24" t="str">
        <f t="shared" si="117"/>
        <v/>
      </c>
      <c r="D2496" s="24">
        <v>2026</v>
      </c>
      <c r="E2496" s="7" t="s">
        <v>2667</v>
      </c>
      <c r="F2496" s="7" t="s">
        <v>2654</v>
      </c>
      <c r="G2496" s="7" t="s">
        <v>29</v>
      </c>
      <c r="H2496" s="7" t="s">
        <v>25</v>
      </c>
      <c r="I2496" s="8">
        <v>0.14299999999999999</v>
      </c>
      <c r="J2496" s="8">
        <v>0.28299999999999997</v>
      </c>
      <c r="K2496" s="8">
        <v>0.16900000000000001</v>
      </c>
      <c r="L2496" s="8">
        <v>0.45100000000000001</v>
      </c>
      <c r="M2496" s="7">
        <v>31</v>
      </c>
      <c r="N2496" s="7">
        <v>94</v>
      </c>
      <c r="O2496" s="7">
        <v>77</v>
      </c>
      <c r="P2496" s="7">
        <v>13</v>
      </c>
      <c r="Q2496" s="7">
        <v>11</v>
      </c>
      <c r="R2496" s="7">
        <v>2</v>
      </c>
      <c r="S2496" s="7">
        <v>0</v>
      </c>
      <c r="T2496" s="7">
        <v>0</v>
      </c>
      <c r="U2496" s="7">
        <v>3</v>
      </c>
      <c r="V2496" s="7">
        <v>10</v>
      </c>
      <c r="W2496" s="7">
        <v>5</v>
      </c>
      <c r="X2496" s="7">
        <v>27</v>
      </c>
      <c r="Y2496" s="7">
        <v>1</v>
      </c>
      <c r="Z2496" s="7">
        <v>0</v>
      </c>
      <c r="AA2496"/>
    </row>
    <row r="2497" spans="1:27" x14ac:dyDescent="0.25">
      <c r="A2497" s="24" t="str">
        <f t="shared" si="118"/>
        <v/>
      </c>
      <c r="B2497" s="24" t="str">
        <f t="shared" si="116"/>
        <v/>
      </c>
      <c r="C2497" s="24">
        <f t="shared" si="117"/>
        <v>1</v>
      </c>
      <c r="D2497" s="24">
        <v>2026</v>
      </c>
      <c r="E2497" s="7" t="s">
        <v>2668</v>
      </c>
      <c r="F2497" s="7" t="s">
        <v>2654</v>
      </c>
      <c r="G2497" s="7" t="s">
        <v>37</v>
      </c>
      <c r="H2497" s="7" t="s">
        <v>38</v>
      </c>
      <c r="I2497" s="8">
        <v>0.13800000000000001</v>
      </c>
      <c r="J2497" s="8">
        <v>0.29599999999999999</v>
      </c>
      <c r="K2497" s="8">
        <v>0.26300000000000001</v>
      </c>
      <c r="L2497" s="8">
        <v>0.55800000000000005</v>
      </c>
      <c r="M2497" s="7">
        <v>34</v>
      </c>
      <c r="N2497" s="7">
        <v>98</v>
      </c>
      <c r="O2497" s="7">
        <v>80</v>
      </c>
      <c r="P2497" s="7">
        <v>10</v>
      </c>
      <c r="Q2497" s="7">
        <v>11</v>
      </c>
      <c r="R2497" s="7">
        <v>1</v>
      </c>
      <c r="S2497" s="7">
        <v>0</v>
      </c>
      <c r="T2497" s="7">
        <v>3</v>
      </c>
      <c r="U2497" s="7">
        <v>9</v>
      </c>
      <c r="V2497" s="7">
        <v>1</v>
      </c>
      <c r="W2497" s="7">
        <v>17</v>
      </c>
      <c r="X2497" s="7">
        <v>48</v>
      </c>
      <c r="Y2497" s="7">
        <v>2</v>
      </c>
      <c r="Z2497" s="7">
        <v>1</v>
      </c>
      <c r="AA2497"/>
    </row>
    <row r="2498" spans="1:27" x14ac:dyDescent="0.25">
      <c r="A2498" s="24" t="str">
        <f t="shared" si="118"/>
        <v/>
      </c>
      <c r="B2498" s="24" t="str">
        <f t="shared" ref="B2498:B2561" si="119">IF(COUNTIFS(Draft_Player,$E2498),COUNTIFS(Draft_Player,$E2498),"")</f>
        <v/>
      </c>
      <c r="C2498" s="24" t="str">
        <f t="shared" ref="C2498:C2561" si="120">IF(COUNTIFS(Transfers_Player,$E2498),COUNTIFS(Transfers_Player,$E2498),"")</f>
        <v/>
      </c>
      <c r="D2498" s="24">
        <v>2026</v>
      </c>
      <c r="E2498" s="7" t="s">
        <v>2669</v>
      </c>
      <c r="F2498" s="7" t="s">
        <v>2654</v>
      </c>
      <c r="G2498" s="7" t="s">
        <v>24</v>
      </c>
      <c r="H2498" s="7" t="s">
        <v>38</v>
      </c>
      <c r="I2498" s="8">
        <v>0.1</v>
      </c>
      <c r="J2498" s="8">
        <v>0.35699999999999998</v>
      </c>
      <c r="K2498" s="8">
        <v>0.1</v>
      </c>
      <c r="L2498" s="8">
        <v>0.45700000000000002</v>
      </c>
      <c r="M2498" s="7">
        <v>6</v>
      </c>
      <c r="N2498" s="7">
        <v>14</v>
      </c>
      <c r="O2498" s="7">
        <v>10</v>
      </c>
      <c r="P2498" s="7">
        <v>1</v>
      </c>
      <c r="Q2498" s="7">
        <v>1</v>
      </c>
      <c r="R2498" s="7">
        <v>0</v>
      </c>
      <c r="S2498" s="7">
        <v>0</v>
      </c>
      <c r="T2498" s="7">
        <v>0</v>
      </c>
      <c r="U2498" s="7">
        <v>0</v>
      </c>
      <c r="V2498" s="7">
        <v>0</v>
      </c>
      <c r="W2498" s="7">
        <v>4</v>
      </c>
      <c r="X2498" s="7">
        <v>5</v>
      </c>
      <c r="Y2498" s="7">
        <v>0</v>
      </c>
      <c r="Z2498" s="7">
        <v>0</v>
      </c>
      <c r="AA2498"/>
    </row>
    <row r="2499" spans="1:27" x14ac:dyDescent="0.25">
      <c r="A2499" s="24" t="str">
        <f t="shared" ref="A2499:A2562" si="121">IF(OR(G2499="SR", G2499="GR"), 1, "")</f>
        <v/>
      </c>
      <c r="B2499" s="24" t="str">
        <f t="shared" si="119"/>
        <v/>
      </c>
      <c r="C2499" s="24" t="str">
        <f t="shared" si="120"/>
        <v/>
      </c>
      <c r="D2499" s="24">
        <v>2026</v>
      </c>
      <c r="E2499" s="7" t="s">
        <v>2670</v>
      </c>
      <c r="F2499" s="7" t="s">
        <v>2654</v>
      </c>
      <c r="G2499" s="7" t="s">
        <v>37</v>
      </c>
      <c r="H2499" s="7" t="s">
        <v>42</v>
      </c>
      <c r="I2499" s="8">
        <v>0.1</v>
      </c>
      <c r="J2499" s="8">
        <v>0.22900000000000001</v>
      </c>
      <c r="K2499" s="8">
        <v>0.13300000000000001</v>
      </c>
      <c r="L2499" s="8">
        <v>0.36199999999999999</v>
      </c>
      <c r="M2499" s="7">
        <v>12</v>
      </c>
      <c r="N2499" s="7">
        <v>35</v>
      </c>
      <c r="O2499" s="7">
        <v>30</v>
      </c>
      <c r="P2499" s="7">
        <v>3</v>
      </c>
      <c r="Q2499" s="7">
        <v>3</v>
      </c>
      <c r="R2499" s="7">
        <v>1</v>
      </c>
      <c r="S2499" s="7">
        <v>0</v>
      </c>
      <c r="T2499" s="7">
        <v>0</v>
      </c>
      <c r="U2499" s="7">
        <v>2</v>
      </c>
      <c r="V2499" s="7">
        <v>1</v>
      </c>
      <c r="W2499" s="7">
        <v>4</v>
      </c>
      <c r="X2499" s="7">
        <v>14</v>
      </c>
      <c r="Y2499" s="7">
        <v>1</v>
      </c>
      <c r="Z2499" s="7">
        <v>0</v>
      </c>
      <c r="AA2499"/>
    </row>
    <row r="2500" spans="1:27" x14ac:dyDescent="0.25">
      <c r="A2500" s="24" t="str">
        <f t="shared" si="121"/>
        <v/>
      </c>
      <c r="B2500" s="24" t="str">
        <f t="shared" si="119"/>
        <v/>
      </c>
      <c r="C2500" s="24" t="str">
        <f t="shared" si="120"/>
        <v/>
      </c>
      <c r="D2500" s="24">
        <v>2026</v>
      </c>
      <c r="E2500" s="7" t="s">
        <v>2671</v>
      </c>
      <c r="F2500" s="7" t="s">
        <v>2654</v>
      </c>
      <c r="G2500" s="7" t="s">
        <v>24</v>
      </c>
      <c r="H2500" s="7" t="s">
        <v>25</v>
      </c>
      <c r="I2500" s="8">
        <v>7.0999999999999994E-2</v>
      </c>
      <c r="J2500" s="8">
        <v>0.13300000000000001</v>
      </c>
      <c r="K2500" s="8">
        <v>0.107</v>
      </c>
      <c r="L2500" s="8">
        <v>0.24</v>
      </c>
      <c r="M2500" s="7">
        <v>10</v>
      </c>
      <c r="N2500" s="7">
        <v>30</v>
      </c>
      <c r="O2500" s="7">
        <v>28</v>
      </c>
      <c r="P2500" s="7">
        <v>1</v>
      </c>
      <c r="Q2500" s="7">
        <v>2</v>
      </c>
      <c r="R2500" s="7">
        <v>1</v>
      </c>
      <c r="S2500" s="7">
        <v>0</v>
      </c>
      <c r="T2500" s="7">
        <v>0</v>
      </c>
      <c r="U2500" s="7">
        <v>0</v>
      </c>
      <c r="V2500" s="7">
        <v>1</v>
      </c>
      <c r="W2500" s="7">
        <v>1</v>
      </c>
      <c r="X2500" s="7">
        <v>8</v>
      </c>
      <c r="Y2500" s="7">
        <v>1</v>
      </c>
      <c r="Z2500" s="7">
        <v>0</v>
      </c>
      <c r="AA2500"/>
    </row>
    <row r="2501" spans="1:27" x14ac:dyDescent="0.25">
      <c r="A2501" s="24" t="str">
        <f t="shared" si="121"/>
        <v/>
      </c>
      <c r="B2501" s="24" t="str">
        <f t="shared" si="119"/>
        <v/>
      </c>
      <c r="C2501" s="24" t="str">
        <f t="shared" si="120"/>
        <v/>
      </c>
      <c r="D2501" s="24">
        <v>2026</v>
      </c>
      <c r="E2501" s="7" t="s">
        <v>2672</v>
      </c>
      <c r="F2501" s="7" t="s">
        <v>2654</v>
      </c>
      <c r="G2501" s="7" t="s">
        <v>47</v>
      </c>
      <c r="H2501" s="7" t="s">
        <v>38</v>
      </c>
      <c r="I2501" s="8">
        <v>0</v>
      </c>
      <c r="J2501" s="8">
        <v>0.313</v>
      </c>
      <c r="K2501" s="8">
        <v>0</v>
      </c>
      <c r="L2501" s="8">
        <v>0.313</v>
      </c>
      <c r="M2501" s="7">
        <v>9</v>
      </c>
      <c r="N2501" s="7">
        <v>16</v>
      </c>
      <c r="O2501" s="7">
        <v>11</v>
      </c>
      <c r="P2501" s="7">
        <v>1</v>
      </c>
      <c r="Q2501" s="7">
        <v>0</v>
      </c>
      <c r="R2501" s="7">
        <v>0</v>
      </c>
      <c r="S2501" s="7">
        <v>0</v>
      </c>
      <c r="T2501" s="7">
        <v>0</v>
      </c>
      <c r="U2501" s="7">
        <v>0</v>
      </c>
      <c r="V2501" s="7">
        <v>0</v>
      </c>
      <c r="W2501" s="7">
        <v>5</v>
      </c>
      <c r="X2501" s="7">
        <v>5</v>
      </c>
      <c r="Y2501" s="7">
        <v>0</v>
      </c>
      <c r="Z2501" s="7">
        <v>0</v>
      </c>
      <c r="AA2501"/>
    </row>
    <row r="2502" spans="1:27" x14ac:dyDescent="0.25">
      <c r="A2502" s="24" t="str">
        <f t="shared" si="121"/>
        <v/>
      </c>
      <c r="B2502" s="24" t="str">
        <f t="shared" si="119"/>
        <v/>
      </c>
      <c r="C2502" s="24" t="str">
        <f t="shared" si="120"/>
        <v/>
      </c>
      <c r="D2502" s="24">
        <v>2026</v>
      </c>
      <c r="E2502" s="7" t="s">
        <v>2673</v>
      </c>
      <c r="F2502" s="7" t="s">
        <v>2674</v>
      </c>
      <c r="G2502" s="7" t="s">
        <v>37</v>
      </c>
      <c r="H2502" s="7" t="s">
        <v>38</v>
      </c>
      <c r="I2502" s="8">
        <v>0.34300000000000003</v>
      </c>
      <c r="J2502" s="8">
        <v>0.42299999999999999</v>
      </c>
      <c r="K2502" s="8">
        <v>0.50700000000000001</v>
      </c>
      <c r="L2502" s="8">
        <v>0.93</v>
      </c>
      <c r="M2502" s="7">
        <v>53</v>
      </c>
      <c r="N2502" s="7">
        <v>242</v>
      </c>
      <c r="O2502" s="7">
        <v>207</v>
      </c>
      <c r="P2502" s="7">
        <v>46</v>
      </c>
      <c r="Q2502" s="7">
        <v>71</v>
      </c>
      <c r="R2502" s="7">
        <v>18</v>
      </c>
      <c r="S2502" s="7">
        <v>2</v>
      </c>
      <c r="T2502" s="7">
        <v>4</v>
      </c>
      <c r="U2502" s="7">
        <v>27</v>
      </c>
      <c r="V2502" s="7">
        <v>15</v>
      </c>
      <c r="W2502" s="7">
        <v>16</v>
      </c>
      <c r="X2502" s="7">
        <v>49</v>
      </c>
      <c r="Y2502" s="7">
        <v>6</v>
      </c>
      <c r="Z2502" s="7">
        <v>3</v>
      </c>
      <c r="AA2502"/>
    </row>
    <row r="2503" spans="1:27" x14ac:dyDescent="0.25">
      <c r="A2503" s="24" t="str">
        <f t="shared" si="121"/>
        <v/>
      </c>
      <c r="B2503" s="24" t="str">
        <f t="shared" si="119"/>
        <v/>
      </c>
      <c r="C2503" s="24" t="str">
        <f t="shared" si="120"/>
        <v/>
      </c>
      <c r="D2503" s="24">
        <v>2026</v>
      </c>
      <c r="E2503" s="7" t="s">
        <v>2676</v>
      </c>
      <c r="F2503" s="7" t="s">
        <v>2674</v>
      </c>
      <c r="G2503" s="7" t="s">
        <v>37</v>
      </c>
      <c r="H2503" s="7" t="s">
        <v>33</v>
      </c>
      <c r="I2503" s="8">
        <v>0.3</v>
      </c>
      <c r="J2503" s="8">
        <v>0.372</v>
      </c>
      <c r="K2503" s="8">
        <v>0.39200000000000002</v>
      </c>
      <c r="L2503" s="8">
        <v>0.76400000000000001</v>
      </c>
      <c r="M2503" s="7">
        <v>43</v>
      </c>
      <c r="N2503" s="7">
        <v>153</v>
      </c>
      <c r="O2503" s="7">
        <v>130</v>
      </c>
      <c r="P2503" s="7">
        <v>23</v>
      </c>
      <c r="Q2503" s="7">
        <v>39</v>
      </c>
      <c r="R2503" s="7">
        <v>9</v>
      </c>
      <c r="S2503" s="7">
        <v>0</v>
      </c>
      <c r="T2503" s="7">
        <v>1</v>
      </c>
      <c r="U2503" s="7">
        <v>20</v>
      </c>
      <c r="V2503" s="7">
        <v>1</v>
      </c>
      <c r="W2503" s="7">
        <v>15</v>
      </c>
      <c r="X2503" s="7">
        <v>29</v>
      </c>
      <c r="Y2503" s="7">
        <v>4</v>
      </c>
      <c r="Z2503" s="7">
        <v>1</v>
      </c>
      <c r="AA2503"/>
    </row>
    <row r="2504" spans="1:27" x14ac:dyDescent="0.25">
      <c r="A2504" s="24">
        <f t="shared" si="121"/>
        <v>1</v>
      </c>
      <c r="B2504" s="24" t="str">
        <f t="shared" si="119"/>
        <v/>
      </c>
      <c r="C2504" s="24" t="str">
        <f t="shared" si="120"/>
        <v/>
      </c>
      <c r="D2504" s="24">
        <v>2026</v>
      </c>
      <c r="E2504" s="7" t="s">
        <v>2675</v>
      </c>
      <c r="F2504" s="7" t="s">
        <v>2674</v>
      </c>
      <c r="G2504" s="7" t="s">
        <v>32</v>
      </c>
      <c r="H2504" s="7" t="s">
        <v>40</v>
      </c>
      <c r="I2504" s="8">
        <v>0.29099999999999998</v>
      </c>
      <c r="J2504" s="8">
        <v>0.375</v>
      </c>
      <c r="K2504" s="8">
        <v>0.45500000000000002</v>
      </c>
      <c r="L2504" s="8">
        <v>0.82899999999999996</v>
      </c>
      <c r="M2504" s="7">
        <v>54</v>
      </c>
      <c r="N2504" s="7">
        <v>253</v>
      </c>
      <c r="O2504" s="7">
        <v>220</v>
      </c>
      <c r="P2504" s="7">
        <v>35</v>
      </c>
      <c r="Q2504" s="7">
        <v>64</v>
      </c>
      <c r="R2504" s="7">
        <v>12</v>
      </c>
      <c r="S2504" s="7">
        <v>0</v>
      </c>
      <c r="T2504" s="7">
        <v>8</v>
      </c>
      <c r="U2504" s="7">
        <v>33</v>
      </c>
      <c r="V2504" s="7">
        <v>6</v>
      </c>
      <c r="W2504" s="7">
        <v>24</v>
      </c>
      <c r="X2504" s="7">
        <v>50</v>
      </c>
      <c r="Y2504" s="7">
        <v>13</v>
      </c>
      <c r="Z2504" s="7">
        <v>2</v>
      </c>
      <c r="AA2504"/>
    </row>
    <row r="2505" spans="1:27" x14ac:dyDescent="0.25">
      <c r="A2505" s="24">
        <f t="shared" si="121"/>
        <v>1</v>
      </c>
      <c r="B2505" s="24" t="str">
        <f t="shared" si="119"/>
        <v/>
      </c>
      <c r="C2505" s="24" t="str">
        <f t="shared" si="120"/>
        <v/>
      </c>
      <c r="D2505" s="24">
        <v>2026</v>
      </c>
      <c r="E2505" s="7" t="s">
        <v>2677</v>
      </c>
      <c r="F2505" s="7" t="s">
        <v>2674</v>
      </c>
      <c r="G2505" s="7" t="s">
        <v>32</v>
      </c>
      <c r="H2505" s="7" t="s">
        <v>42</v>
      </c>
      <c r="I2505" s="8">
        <v>0.27700000000000002</v>
      </c>
      <c r="J2505" s="8">
        <v>0.379</v>
      </c>
      <c r="K2505" s="8">
        <v>0.41499999999999998</v>
      </c>
      <c r="L2505" s="8">
        <v>0.79400000000000004</v>
      </c>
      <c r="M2505" s="7">
        <v>54</v>
      </c>
      <c r="N2505" s="7">
        <v>227</v>
      </c>
      <c r="O2505" s="7">
        <v>195</v>
      </c>
      <c r="P2505" s="7">
        <v>32</v>
      </c>
      <c r="Q2505" s="7">
        <v>54</v>
      </c>
      <c r="R2505" s="7">
        <v>10</v>
      </c>
      <c r="S2505" s="7">
        <v>1</v>
      </c>
      <c r="T2505" s="7">
        <v>5</v>
      </c>
      <c r="U2505" s="7">
        <v>21</v>
      </c>
      <c r="V2505" s="7">
        <v>10</v>
      </c>
      <c r="W2505" s="7">
        <v>22</v>
      </c>
      <c r="X2505" s="7">
        <v>54</v>
      </c>
      <c r="Y2505" s="7">
        <v>4</v>
      </c>
      <c r="Z2505" s="7">
        <v>6</v>
      </c>
      <c r="AA2505"/>
    </row>
    <row r="2506" spans="1:27" x14ac:dyDescent="0.25">
      <c r="A2506" s="24" t="str">
        <f t="shared" si="121"/>
        <v/>
      </c>
      <c r="B2506" s="24" t="str">
        <f t="shared" si="119"/>
        <v/>
      </c>
      <c r="C2506" s="24" t="str">
        <f t="shared" si="120"/>
        <v/>
      </c>
      <c r="D2506" s="24">
        <v>2026</v>
      </c>
      <c r="E2506" s="7" t="s">
        <v>2679</v>
      </c>
      <c r="F2506" s="7" t="s">
        <v>2674</v>
      </c>
      <c r="G2506" s="7" t="s">
        <v>37</v>
      </c>
      <c r="H2506" s="7" t="s">
        <v>44</v>
      </c>
      <c r="I2506" s="8">
        <v>0.27600000000000002</v>
      </c>
      <c r="J2506" s="8">
        <v>0.32400000000000001</v>
      </c>
      <c r="K2506" s="8">
        <v>0.432</v>
      </c>
      <c r="L2506" s="8">
        <v>0.75600000000000001</v>
      </c>
      <c r="M2506" s="7">
        <v>50</v>
      </c>
      <c r="N2506" s="7">
        <v>205</v>
      </c>
      <c r="O2506" s="7">
        <v>185</v>
      </c>
      <c r="P2506" s="7">
        <v>17</v>
      </c>
      <c r="Q2506" s="7">
        <v>51</v>
      </c>
      <c r="R2506" s="7">
        <v>14</v>
      </c>
      <c r="S2506" s="7">
        <v>0</v>
      </c>
      <c r="T2506" s="7">
        <v>5</v>
      </c>
      <c r="U2506" s="7">
        <v>33</v>
      </c>
      <c r="V2506" s="7">
        <v>1</v>
      </c>
      <c r="W2506" s="7">
        <v>14</v>
      </c>
      <c r="X2506" s="7">
        <v>38</v>
      </c>
      <c r="Y2506" s="7">
        <v>0</v>
      </c>
      <c r="Z2506" s="7">
        <v>0</v>
      </c>
      <c r="AA2506"/>
    </row>
    <row r="2507" spans="1:27" x14ac:dyDescent="0.25">
      <c r="A2507" s="24" t="str">
        <f t="shared" si="121"/>
        <v/>
      </c>
      <c r="B2507" s="24" t="str">
        <f t="shared" si="119"/>
        <v/>
      </c>
      <c r="C2507" s="24" t="str">
        <f t="shared" si="120"/>
        <v/>
      </c>
      <c r="D2507" s="24">
        <v>2026</v>
      </c>
      <c r="E2507" s="7" t="s">
        <v>2678</v>
      </c>
      <c r="F2507" s="7" t="s">
        <v>2674</v>
      </c>
      <c r="G2507" s="7" t="s">
        <v>24</v>
      </c>
      <c r="H2507" s="7" t="s">
        <v>25</v>
      </c>
      <c r="I2507" s="8">
        <v>0.27200000000000002</v>
      </c>
      <c r="J2507" s="8">
        <v>0.33500000000000002</v>
      </c>
      <c r="K2507" s="8">
        <v>0.35899999999999999</v>
      </c>
      <c r="L2507" s="8">
        <v>0.69399999999999995</v>
      </c>
      <c r="M2507" s="7">
        <v>51</v>
      </c>
      <c r="N2507" s="7">
        <v>220</v>
      </c>
      <c r="O2507" s="7">
        <v>195</v>
      </c>
      <c r="P2507" s="7">
        <v>24</v>
      </c>
      <c r="Q2507" s="7">
        <v>53</v>
      </c>
      <c r="R2507" s="7">
        <v>9</v>
      </c>
      <c r="S2507" s="7">
        <v>1</v>
      </c>
      <c r="T2507" s="7">
        <v>2</v>
      </c>
      <c r="U2507" s="7">
        <v>34</v>
      </c>
      <c r="V2507" s="7">
        <v>11</v>
      </c>
      <c r="W2507" s="7">
        <v>9</v>
      </c>
      <c r="X2507" s="7">
        <v>28</v>
      </c>
      <c r="Y2507" s="7">
        <v>11</v>
      </c>
      <c r="Z2507" s="7">
        <v>7</v>
      </c>
      <c r="AA2507"/>
    </row>
    <row r="2508" spans="1:27" x14ac:dyDescent="0.25">
      <c r="A2508" s="24" t="str">
        <f t="shared" si="121"/>
        <v/>
      </c>
      <c r="B2508" s="24" t="str">
        <f t="shared" si="119"/>
        <v/>
      </c>
      <c r="C2508" s="24" t="str">
        <f t="shared" si="120"/>
        <v/>
      </c>
      <c r="D2508" s="24">
        <v>2026</v>
      </c>
      <c r="E2508" s="7" t="s">
        <v>2680</v>
      </c>
      <c r="F2508" s="7" t="s">
        <v>2674</v>
      </c>
      <c r="G2508" s="7" t="s">
        <v>24</v>
      </c>
      <c r="H2508" s="7" t="s">
        <v>30</v>
      </c>
      <c r="I2508" s="8">
        <v>0.23599999999999999</v>
      </c>
      <c r="J2508" s="8">
        <v>0.33500000000000002</v>
      </c>
      <c r="K2508" s="8">
        <v>0.38200000000000001</v>
      </c>
      <c r="L2508" s="8">
        <v>0.71699999999999997</v>
      </c>
      <c r="M2508" s="7">
        <v>48</v>
      </c>
      <c r="N2508" s="7">
        <v>194</v>
      </c>
      <c r="O2508" s="7">
        <v>165</v>
      </c>
      <c r="P2508" s="7">
        <v>30</v>
      </c>
      <c r="Q2508" s="7">
        <v>39</v>
      </c>
      <c r="R2508" s="7">
        <v>7</v>
      </c>
      <c r="S2508" s="7">
        <v>1</v>
      </c>
      <c r="T2508" s="7">
        <v>5</v>
      </c>
      <c r="U2508" s="7">
        <v>26</v>
      </c>
      <c r="V2508" s="7">
        <v>6</v>
      </c>
      <c r="W2508" s="7">
        <v>20</v>
      </c>
      <c r="X2508" s="7">
        <v>37</v>
      </c>
      <c r="Y2508" s="7">
        <v>5</v>
      </c>
      <c r="Z2508" s="7">
        <v>0</v>
      </c>
      <c r="AA2508"/>
    </row>
    <row r="2509" spans="1:27" x14ac:dyDescent="0.25">
      <c r="A2509" s="24" t="str">
        <f t="shared" si="121"/>
        <v/>
      </c>
      <c r="B2509" s="24" t="str">
        <f t="shared" si="119"/>
        <v/>
      </c>
      <c r="C2509" s="24" t="str">
        <f t="shared" si="120"/>
        <v/>
      </c>
      <c r="D2509" s="24">
        <v>2026</v>
      </c>
      <c r="E2509" s="7" t="s">
        <v>2681</v>
      </c>
      <c r="F2509" s="7" t="s">
        <v>2674</v>
      </c>
      <c r="G2509" s="7" t="s">
        <v>24</v>
      </c>
      <c r="H2509" s="7" t="s">
        <v>27</v>
      </c>
      <c r="I2509" s="8">
        <v>0.5</v>
      </c>
      <c r="J2509" s="8">
        <v>0.5</v>
      </c>
      <c r="K2509" s="8">
        <v>0.5</v>
      </c>
      <c r="L2509" s="8">
        <v>1</v>
      </c>
      <c r="M2509" s="7">
        <v>4</v>
      </c>
      <c r="N2509" s="7">
        <v>5</v>
      </c>
      <c r="O2509" s="7">
        <v>4</v>
      </c>
      <c r="P2509" s="7">
        <v>1</v>
      </c>
      <c r="Q2509" s="7">
        <v>2</v>
      </c>
      <c r="R2509" s="7">
        <v>0</v>
      </c>
      <c r="S2509" s="7">
        <v>0</v>
      </c>
      <c r="T2509" s="7">
        <v>0</v>
      </c>
      <c r="U2509" s="7">
        <v>1</v>
      </c>
      <c r="V2509" s="7">
        <v>0</v>
      </c>
      <c r="W2509" s="7">
        <v>0</v>
      </c>
      <c r="X2509" s="7">
        <v>2</v>
      </c>
      <c r="Y2509" s="7">
        <v>2</v>
      </c>
      <c r="Z2509" s="7">
        <v>1</v>
      </c>
      <c r="AA2509"/>
    </row>
    <row r="2510" spans="1:27" x14ac:dyDescent="0.25">
      <c r="A2510" s="24" t="str">
        <f t="shared" si="121"/>
        <v/>
      </c>
      <c r="B2510" s="24" t="str">
        <f t="shared" si="119"/>
        <v/>
      </c>
      <c r="C2510" s="24" t="str">
        <f t="shared" si="120"/>
        <v/>
      </c>
      <c r="D2510" s="24">
        <v>2026</v>
      </c>
      <c r="E2510" s="7" t="s">
        <v>2682</v>
      </c>
      <c r="F2510" s="7" t="s">
        <v>2674</v>
      </c>
      <c r="G2510" s="7" t="s">
        <v>37</v>
      </c>
      <c r="H2510" s="7" t="s">
        <v>27</v>
      </c>
      <c r="I2510" s="8">
        <v>0.27400000000000002</v>
      </c>
      <c r="J2510" s="8">
        <v>0.47899999999999998</v>
      </c>
      <c r="K2510" s="8">
        <v>0.5</v>
      </c>
      <c r="L2510" s="8">
        <v>0.97899999999999998</v>
      </c>
      <c r="M2510" s="7">
        <v>33</v>
      </c>
      <c r="N2510" s="7">
        <v>117</v>
      </c>
      <c r="O2510" s="7">
        <v>84</v>
      </c>
      <c r="P2510" s="7">
        <v>21</v>
      </c>
      <c r="Q2510" s="7">
        <v>23</v>
      </c>
      <c r="R2510" s="7">
        <v>2</v>
      </c>
      <c r="S2510" s="7">
        <v>1</v>
      </c>
      <c r="T2510" s="7">
        <v>5</v>
      </c>
      <c r="U2510" s="7">
        <v>16</v>
      </c>
      <c r="V2510" s="7">
        <v>5</v>
      </c>
      <c r="W2510" s="7">
        <v>28</v>
      </c>
      <c r="X2510" s="7">
        <v>21</v>
      </c>
      <c r="Y2510" s="7">
        <v>4</v>
      </c>
      <c r="Z2510" s="7">
        <v>1</v>
      </c>
      <c r="AA2510"/>
    </row>
    <row r="2511" spans="1:27" x14ac:dyDescent="0.25">
      <c r="A2511" s="24" t="str">
        <f t="shared" si="121"/>
        <v/>
      </c>
      <c r="B2511" s="24" t="str">
        <f t="shared" si="119"/>
        <v/>
      </c>
      <c r="C2511" s="24" t="str">
        <f t="shared" si="120"/>
        <v/>
      </c>
      <c r="D2511" s="24">
        <v>2026</v>
      </c>
      <c r="E2511" s="7" t="s">
        <v>2683</v>
      </c>
      <c r="F2511" s="7" t="s">
        <v>2674</v>
      </c>
      <c r="G2511" s="7" t="s">
        <v>37</v>
      </c>
      <c r="H2511" s="7" t="s">
        <v>35</v>
      </c>
      <c r="I2511" s="8">
        <v>0.26800000000000002</v>
      </c>
      <c r="J2511" s="8">
        <v>0.33900000000000002</v>
      </c>
      <c r="K2511" s="8">
        <v>0.51800000000000002</v>
      </c>
      <c r="L2511" s="8">
        <v>0.85699999999999998</v>
      </c>
      <c r="M2511" s="7">
        <v>22</v>
      </c>
      <c r="N2511" s="7">
        <v>62</v>
      </c>
      <c r="O2511" s="7">
        <v>56</v>
      </c>
      <c r="P2511" s="7">
        <v>9</v>
      </c>
      <c r="Q2511" s="7">
        <v>15</v>
      </c>
      <c r="R2511" s="7">
        <v>6</v>
      </c>
      <c r="S2511" s="7">
        <v>1</v>
      </c>
      <c r="T2511" s="7">
        <v>2</v>
      </c>
      <c r="U2511" s="7">
        <v>10</v>
      </c>
      <c r="V2511" s="7">
        <v>1</v>
      </c>
      <c r="W2511" s="7">
        <v>5</v>
      </c>
      <c r="X2511" s="7">
        <v>28</v>
      </c>
      <c r="Y2511" s="7">
        <v>0</v>
      </c>
      <c r="Z2511" s="7">
        <v>0</v>
      </c>
      <c r="AA2511"/>
    </row>
    <row r="2512" spans="1:27" x14ac:dyDescent="0.25">
      <c r="A2512" s="24" t="str">
        <f t="shared" si="121"/>
        <v/>
      </c>
      <c r="B2512" s="24" t="str">
        <f t="shared" si="119"/>
        <v/>
      </c>
      <c r="C2512" s="24" t="str">
        <f t="shared" si="120"/>
        <v/>
      </c>
      <c r="D2512" s="24">
        <v>2026</v>
      </c>
      <c r="E2512" s="7" t="s">
        <v>2684</v>
      </c>
      <c r="F2512" s="7" t="s">
        <v>2674</v>
      </c>
      <c r="G2512" s="7" t="s">
        <v>24</v>
      </c>
      <c r="H2512" s="7" t="s">
        <v>35</v>
      </c>
      <c r="I2512" s="8">
        <v>0.26700000000000002</v>
      </c>
      <c r="J2512" s="8">
        <v>0.33900000000000002</v>
      </c>
      <c r="K2512" s="8">
        <v>0.371</v>
      </c>
      <c r="L2512" s="8">
        <v>0.71</v>
      </c>
      <c r="M2512" s="7">
        <v>35</v>
      </c>
      <c r="N2512" s="7">
        <v>121</v>
      </c>
      <c r="O2512" s="7">
        <v>105</v>
      </c>
      <c r="P2512" s="7">
        <v>16</v>
      </c>
      <c r="Q2512" s="7">
        <v>28</v>
      </c>
      <c r="R2512" s="7">
        <v>6</v>
      </c>
      <c r="S2512" s="7">
        <v>1</v>
      </c>
      <c r="T2512" s="7">
        <v>1</v>
      </c>
      <c r="U2512" s="7">
        <v>14</v>
      </c>
      <c r="V2512" s="7">
        <v>4</v>
      </c>
      <c r="W2512" s="7">
        <v>8</v>
      </c>
      <c r="X2512" s="7">
        <v>34</v>
      </c>
      <c r="Y2512" s="7">
        <v>10</v>
      </c>
      <c r="Z2512" s="7">
        <v>0</v>
      </c>
      <c r="AA2512"/>
    </row>
    <row r="2513" spans="1:27" x14ac:dyDescent="0.25">
      <c r="A2513" s="24" t="str">
        <f t="shared" si="121"/>
        <v/>
      </c>
      <c r="B2513" s="24" t="str">
        <f t="shared" si="119"/>
        <v/>
      </c>
      <c r="C2513" s="24" t="str">
        <f t="shared" si="120"/>
        <v/>
      </c>
      <c r="D2513" s="24">
        <v>2026</v>
      </c>
      <c r="E2513" s="7" t="s">
        <v>2686</v>
      </c>
      <c r="F2513" s="7" t="s">
        <v>2674</v>
      </c>
      <c r="G2513" s="7" t="s">
        <v>24</v>
      </c>
      <c r="H2513" s="7" t="s">
        <v>33</v>
      </c>
      <c r="I2513" s="8">
        <v>0.20799999999999999</v>
      </c>
      <c r="J2513" s="8">
        <v>0.30099999999999999</v>
      </c>
      <c r="K2513" s="8">
        <v>0.27500000000000002</v>
      </c>
      <c r="L2513" s="8">
        <v>0.57599999999999996</v>
      </c>
      <c r="M2513" s="7">
        <v>37</v>
      </c>
      <c r="N2513" s="7">
        <v>138</v>
      </c>
      <c r="O2513" s="7">
        <v>120</v>
      </c>
      <c r="P2513" s="7">
        <v>17</v>
      </c>
      <c r="Q2513" s="7">
        <v>25</v>
      </c>
      <c r="R2513" s="7">
        <v>3</v>
      </c>
      <c r="S2513" s="7">
        <v>1</v>
      </c>
      <c r="T2513" s="7">
        <v>1</v>
      </c>
      <c r="U2513" s="7">
        <v>14</v>
      </c>
      <c r="V2513" s="7">
        <v>3</v>
      </c>
      <c r="W2513" s="7">
        <v>13</v>
      </c>
      <c r="X2513" s="7">
        <v>25</v>
      </c>
      <c r="Y2513" s="7">
        <v>3</v>
      </c>
      <c r="Z2513" s="7">
        <v>0</v>
      </c>
      <c r="AA2513"/>
    </row>
    <row r="2514" spans="1:27" x14ac:dyDescent="0.25">
      <c r="A2514" s="24">
        <f t="shared" si="121"/>
        <v>1</v>
      </c>
      <c r="B2514" s="24" t="str">
        <f t="shared" si="119"/>
        <v/>
      </c>
      <c r="C2514" s="24" t="str">
        <f t="shared" si="120"/>
        <v/>
      </c>
      <c r="D2514" s="24">
        <v>2026</v>
      </c>
      <c r="E2514" s="7" t="s">
        <v>2685</v>
      </c>
      <c r="F2514" s="7" t="s">
        <v>2674</v>
      </c>
      <c r="G2514" s="7" t="s">
        <v>29</v>
      </c>
      <c r="H2514" s="7" t="s">
        <v>35</v>
      </c>
      <c r="I2514" s="8">
        <v>0.20200000000000001</v>
      </c>
      <c r="J2514" s="8">
        <v>0.34899999999999998</v>
      </c>
      <c r="K2514" s="8">
        <v>0.308</v>
      </c>
      <c r="L2514" s="8">
        <v>0.65700000000000003</v>
      </c>
      <c r="M2514" s="7">
        <v>36</v>
      </c>
      <c r="N2514" s="7">
        <v>131</v>
      </c>
      <c r="O2514" s="7">
        <v>104</v>
      </c>
      <c r="P2514" s="7">
        <v>23</v>
      </c>
      <c r="Q2514" s="7">
        <v>21</v>
      </c>
      <c r="R2514" s="7">
        <v>3</v>
      </c>
      <c r="S2514" s="7">
        <v>1</v>
      </c>
      <c r="T2514" s="7">
        <v>2</v>
      </c>
      <c r="U2514" s="7">
        <v>13</v>
      </c>
      <c r="V2514" s="7">
        <v>1</v>
      </c>
      <c r="W2514" s="7">
        <v>23</v>
      </c>
      <c r="X2514" s="7">
        <v>29</v>
      </c>
      <c r="Y2514" s="7">
        <v>3</v>
      </c>
      <c r="Z2514" s="7">
        <v>1</v>
      </c>
      <c r="AA2514"/>
    </row>
    <row r="2515" spans="1:27" x14ac:dyDescent="0.25">
      <c r="A2515" s="24" t="str">
        <f t="shared" si="121"/>
        <v/>
      </c>
      <c r="B2515" s="24" t="str">
        <f t="shared" si="119"/>
        <v/>
      </c>
      <c r="C2515" s="24" t="str">
        <f t="shared" si="120"/>
        <v/>
      </c>
      <c r="D2515" s="24">
        <v>2026</v>
      </c>
      <c r="E2515" s="7" t="s">
        <v>2687</v>
      </c>
      <c r="F2515" s="7" t="s">
        <v>2674</v>
      </c>
      <c r="G2515" s="7" t="s">
        <v>24</v>
      </c>
      <c r="H2515" s="7" t="s">
        <v>64</v>
      </c>
      <c r="I2515" s="8">
        <v>0.2</v>
      </c>
      <c r="J2515" s="8">
        <v>0.375</v>
      </c>
      <c r="K2515" s="8">
        <v>0.2</v>
      </c>
      <c r="L2515" s="8">
        <v>0.57499999999999996</v>
      </c>
      <c r="M2515" s="7">
        <v>10</v>
      </c>
      <c r="N2515" s="7">
        <v>33</v>
      </c>
      <c r="O2515" s="7">
        <v>25</v>
      </c>
      <c r="P2515" s="7">
        <v>4</v>
      </c>
      <c r="Q2515" s="7">
        <v>5</v>
      </c>
      <c r="R2515" s="7">
        <v>0</v>
      </c>
      <c r="S2515" s="7">
        <v>0</v>
      </c>
      <c r="T2515" s="7">
        <v>0</v>
      </c>
      <c r="U2515" s="7">
        <v>2</v>
      </c>
      <c r="V2515" s="7">
        <v>0</v>
      </c>
      <c r="W2515" s="7">
        <v>7</v>
      </c>
      <c r="X2515" s="7">
        <v>6</v>
      </c>
      <c r="Y2515" s="7">
        <v>1</v>
      </c>
      <c r="Z2515" s="7">
        <v>1</v>
      </c>
      <c r="AA2515"/>
    </row>
    <row r="2516" spans="1:27" x14ac:dyDescent="0.25">
      <c r="A2516" s="24" t="str">
        <f t="shared" si="121"/>
        <v/>
      </c>
      <c r="B2516" s="24" t="str">
        <f t="shared" si="119"/>
        <v/>
      </c>
      <c r="C2516" s="24" t="str">
        <f t="shared" si="120"/>
        <v/>
      </c>
      <c r="D2516" s="24">
        <v>2026</v>
      </c>
      <c r="E2516" s="7" t="s">
        <v>2688</v>
      </c>
      <c r="F2516" s="7" t="s">
        <v>2674</v>
      </c>
      <c r="G2516" s="7" t="s">
        <v>47</v>
      </c>
      <c r="H2516" s="7" t="s">
        <v>25</v>
      </c>
      <c r="I2516" s="8">
        <v>0.154</v>
      </c>
      <c r="J2516" s="8">
        <v>0.185</v>
      </c>
      <c r="K2516" s="8">
        <v>0.26900000000000002</v>
      </c>
      <c r="L2516" s="8">
        <v>0.45400000000000001</v>
      </c>
      <c r="M2516" s="7">
        <v>10</v>
      </c>
      <c r="N2516" s="7">
        <v>27</v>
      </c>
      <c r="O2516" s="7">
        <v>26</v>
      </c>
      <c r="P2516" s="7">
        <v>2</v>
      </c>
      <c r="Q2516" s="7">
        <v>4</v>
      </c>
      <c r="R2516" s="7">
        <v>1</v>
      </c>
      <c r="S2516" s="7">
        <v>1</v>
      </c>
      <c r="T2516" s="7">
        <v>0</v>
      </c>
      <c r="U2516" s="7">
        <v>1</v>
      </c>
      <c r="V2516" s="7">
        <v>0</v>
      </c>
      <c r="W2516" s="7">
        <v>1</v>
      </c>
      <c r="X2516" s="7">
        <v>12</v>
      </c>
      <c r="Y2516" s="7">
        <v>0</v>
      </c>
      <c r="Z2516" s="7">
        <v>1</v>
      </c>
      <c r="AA2516"/>
    </row>
    <row r="2517" spans="1:27" x14ac:dyDescent="0.25">
      <c r="A2517" s="24" t="str">
        <f t="shared" si="121"/>
        <v/>
      </c>
      <c r="B2517" s="24" t="str">
        <f t="shared" si="119"/>
        <v/>
      </c>
      <c r="C2517" s="24" t="str">
        <f t="shared" si="120"/>
        <v/>
      </c>
      <c r="D2517" s="24">
        <v>2026</v>
      </c>
      <c r="E2517" s="7" t="s">
        <v>2689</v>
      </c>
      <c r="F2517" s="7" t="s">
        <v>2674</v>
      </c>
      <c r="G2517" s="7" t="s">
        <v>47</v>
      </c>
      <c r="H2517" s="7" t="s">
        <v>30</v>
      </c>
      <c r="I2517" s="8">
        <v>6.7000000000000004E-2</v>
      </c>
      <c r="J2517" s="8">
        <v>0.39100000000000001</v>
      </c>
      <c r="K2517" s="8">
        <v>6.7000000000000004E-2</v>
      </c>
      <c r="L2517" s="8">
        <v>0.45800000000000002</v>
      </c>
      <c r="M2517" s="7">
        <v>9</v>
      </c>
      <c r="N2517" s="7">
        <v>23</v>
      </c>
      <c r="O2517" s="7">
        <v>15</v>
      </c>
      <c r="P2517" s="7">
        <v>2</v>
      </c>
      <c r="Q2517" s="7">
        <v>1</v>
      </c>
      <c r="R2517" s="7">
        <v>0</v>
      </c>
      <c r="S2517" s="7">
        <v>0</v>
      </c>
      <c r="T2517" s="7">
        <v>0</v>
      </c>
      <c r="U2517" s="7">
        <v>1</v>
      </c>
      <c r="V2517" s="7">
        <v>1</v>
      </c>
      <c r="W2517" s="7">
        <v>7</v>
      </c>
      <c r="X2517" s="7">
        <v>9</v>
      </c>
      <c r="Y2517" s="7">
        <v>0</v>
      </c>
      <c r="Z2517" s="7">
        <v>1</v>
      </c>
      <c r="AA2517"/>
    </row>
    <row r="2518" spans="1:27" x14ac:dyDescent="0.25">
      <c r="A2518" s="24" t="str">
        <f t="shared" si="121"/>
        <v/>
      </c>
      <c r="B2518" s="24" t="str">
        <f t="shared" si="119"/>
        <v/>
      </c>
      <c r="C2518" s="24" t="str">
        <f t="shared" si="120"/>
        <v/>
      </c>
      <c r="D2518" s="24">
        <v>2026</v>
      </c>
      <c r="E2518" s="7" t="s">
        <v>2690</v>
      </c>
      <c r="F2518" s="7" t="s">
        <v>2691</v>
      </c>
      <c r="G2518" s="7" t="s">
        <v>37</v>
      </c>
      <c r="H2518" s="7" t="s">
        <v>30</v>
      </c>
      <c r="I2518" s="8">
        <v>0.372</v>
      </c>
      <c r="J2518" s="8">
        <v>0.45900000000000002</v>
      </c>
      <c r="K2518" s="8">
        <v>0.52700000000000002</v>
      </c>
      <c r="L2518" s="8">
        <v>0.98499999999999999</v>
      </c>
      <c r="M2518" s="7">
        <v>46</v>
      </c>
      <c r="N2518" s="7">
        <v>223</v>
      </c>
      <c r="O2518" s="7">
        <v>188</v>
      </c>
      <c r="P2518" s="7">
        <v>49</v>
      </c>
      <c r="Q2518" s="7">
        <v>70</v>
      </c>
      <c r="R2518" s="7">
        <v>16</v>
      </c>
      <c r="S2518" s="7">
        <v>2</v>
      </c>
      <c r="T2518" s="7">
        <v>3</v>
      </c>
      <c r="U2518" s="7">
        <v>32</v>
      </c>
      <c r="V2518" s="7">
        <v>16</v>
      </c>
      <c r="W2518" s="7">
        <v>14</v>
      </c>
      <c r="X2518" s="7">
        <v>18</v>
      </c>
      <c r="Y2518" s="7">
        <v>26</v>
      </c>
      <c r="Z2518" s="7">
        <v>4</v>
      </c>
      <c r="AA2518"/>
    </row>
    <row r="2519" spans="1:27" x14ac:dyDescent="0.25">
      <c r="A2519" s="24" t="str">
        <f t="shared" si="121"/>
        <v/>
      </c>
      <c r="B2519" s="24" t="str">
        <f t="shared" si="119"/>
        <v/>
      </c>
      <c r="C2519" s="24" t="str">
        <f t="shared" si="120"/>
        <v/>
      </c>
      <c r="D2519" s="24">
        <v>2026</v>
      </c>
      <c r="E2519" s="7" t="s">
        <v>2692</v>
      </c>
      <c r="F2519" s="7" t="s">
        <v>2691</v>
      </c>
      <c r="G2519" s="7" t="s">
        <v>37</v>
      </c>
      <c r="H2519" s="7" t="s">
        <v>35</v>
      </c>
      <c r="I2519" s="8">
        <v>0.34899999999999998</v>
      </c>
      <c r="J2519" s="8">
        <v>0.443</v>
      </c>
      <c r="K2519" s="8">
        <v>0.39100000000000001</v>
      </c>
      <c r="L2519" s="8">
        <v>0.83399999999999996</v>
      </c>
      <c r="M2519" s="7">
        <v>46</v>
      </c>
      <c r="N2519" s="7">
        <v>217</v>
      </c>
      <c r="O2519" s="7">
        <v>169</v>
      </c>
      <c r="P2519" s="7">
        <v>39</v>
      </c>
      <c r="Q2519" s="7">
        <v>59</v>
      </c>
      <c r="R2519" s="7">
        <v>7</v>
      </c>
      <c r="S2519" s="7">
        <v>0</v>
      </c>
      <c r="T2519" s="7">
        <v>0</v>
      </c>
      <c r="U2519" s="7">
        <v>40</v>
      </c>
      <c r="V2519" s="7">
        <v>12</v>
      </c>
      <c r="W2519" s="7">
        <v>23</v>
      </c>
      <c r="X2519" s="7">
        <v>18</v>
      </c>
      <c r="Y2519" s="7">
        <v>6</v>
      </c>
      <c r="Z2519" s="7">
        <v>3</v>
      </c>
      <c r="AA2519"/>
    </row>
    <row r="2520" spans="1:27" x14ac:dyDescent="0.25">
      <c r="A2520" s="24" t="str">
        <f t="shared" si="121"/>
        <v/>
      </c>
      <c r="B2520" s="24" t="str">
        <f t="shared" si="119"/>
        <v/>
      </c>
      <c r="C2520" s="24" t="str">
        <f t="shared" si="120"/>
        <v/>
      </c>
      <c r="D2520" s="24">
        <v>2026</v>
      </c>
      <c r="E2520" s="7" t="s">
        <v>2693</v>
      </c>
      <c r="F2520" s="7" t="s">
        <v>2691</v>
      </c>
      <c r="G2520" s="7" t="s">
        <v>37</v>
      </c>
      <c r="H2520" s="7" t="s">
        <v>27</v>
      </c>
      <c r="I2520" s="8">
        <v>0.318</v>
      </c>
      <c r="J2520" s="8">
        <v>0.42699999999999999</v>
      </c>
      <c r="K2520" s="8">
        <v>0.52300000000000002</v>
      </c>
      <c r="L2520" s="8">
        <v>0.95</v>
      </c>
      <c r="M2520" s="7">
        <v>45</v>
      </c>
      <c r="N2520" s="7">
        <v>221</v>
      </c>
      <c r="O2520" s="7">
        <v>176</v>
      </c>
      <c r="P2520" s="7">
        <v>54</v>
      </c>
      <c r="Q2520" s="7">
        <v>56</v>
      </c>
      <c r="R2520" s="7">
        <v>14</v>
      </c>
      <c r="S2520" s="7">
        <v>2</v>
      </c>
      <c r="T2520" s="7">
        <v>6</v>
      </c>
      <c r="U2520" s="7">
        <v>40</v>
      </c>
      <c r="V2520" s="7">
        <v>4</v>
      </c>
      <c r="W2520" s="7">
        <v>34</v>
      </c>
      <c r="X2520" s="7">
        <v>47</v>
      </c>
      <c r="Y2520" s="7">
        <v>28</v>
      </c>
      <c r="Z2520" s="7">
        <v>0</v>
      </c>
      <c r="AA2520"/>
    </row>
    <row r="2521" spans="1:27" x14ac:dyDescent="0.25">
      <c r="A2521" s="24" t="str">
        <f t="shared" si="121"/>
        <v/>
      </c>
      <c r="B2521" s="24" t="str">
        <f t="shared" si="119"/>
        <v/>
      </c>
      <c r="C2521" s="24" t="str">
        <f t="shared" si="120"/>
        <v/>
      </c>
      <c r="D2521" s="24">
        <v>2026</v>
      </c>
      <c r="E2521" s="7" t="s">
        <v>2694</v>
      </c>
      <c r="F2521" s="7" t="s">
        <v>2691</v>
      </c>
      <c r="G2521" s="7" t="s">
        <v>24</v>
      </c>
      <c r="H2521" s="7" t="s">
        <v>33</v>
      </c>
      <c r="I2521" s="8">
        <v>0.30299999999999999</v>
      </c>
      <c r="J2521" s="8">
        <v>0.432</v>
      </c>
      <c r="K2521" s="8">
        <v>0.497</v>
      </c>
      <c r="L2521" s="8">
        <v>0.93</v>
      </c>
      <c r="M2521" s="7">
        <v>46</v>
      </c>
      <c r="N2521" s="7">
        <v>222</v>
      </c>
      <c r="O2521" s="7">
        <v>175</v>
      </c>
      <c r="P2521" s="7">
        <v>44</v>
      </c>
      <c r="Q2521" s="7">
        <v>53</v>
      </c>
      <c r="R2521" s="7">
        <v>17</v>
      </c>
      <c r="S2521" s="7">
        <v>1</v>
      </c>
      <c r="T2521" s="7">
        <v>5</v>
      </c>
      <c r="U2521" s="7">
        <v>48</v>
      </c>
      <c r="V2521" s="7">
        <v>22</v>
      </c>
      <c r="W2521" s="7">
        <v>21</v>
      </c>
      <c r="X2521" s="7">
        <v>38</v>
      </c>
      <c r="Y2521" s="7">
        <v>13</v>
      </c>
      <c r="Z2521" s="7">
        <v>2</v>
      </c>
      <c r="AA2521"/>
    </row>
    <row r="2522" spans="1:27" x14ac:dyDescent="0.25">
      <c r="A2522" s="24" t="str">
        <f t="shared" si="121"/>
        <v/>
      </c>
      <c r="B2522" s="24" t="str">
        <f t="shared" si="119"/>
        <v/>
      </c>
      <c r="C2522" s="24" t="str">
        <f t="shared" si="120"/>
        <v/>
      </c>
      <c r="D2522" s="24">
        <v>2026</v>
      </c>
      <c r="E2522" s="7" t="s">
        <v>2695</v>
      </c>
      <c r="F2522" s="7" t="s">
        <v>2691</v>
      </c>
      <c r="G2522" s="7" t="s">
        <v>37</v>
      </c>
      <c r="H2522" s="7" t="s">
        <v>40</v>
      </c>
      <c r="I2522" s="8">
        <v>0.26</v>
      </c>
      <c r="J2522" s="8">
        <v>0.34699999999999998</v>
      </c>
      <c r="K2522" s="8">
        <v>0.32900000000000001</v>
      </c>
      <c r="L2522" s="8">
        <v>0.67600000000000005</v>
      </c>
      <c r="M2522" s="7">
        <v>46</v>
      </c>
      <c r="N2522" s="7">
        <v>209</v>
      </c>
      <c r="O2522" s="7">
        <v>173</v>
      </c>
      <c r="P2522" s="7">
        <v>29</v>
      </c>
      <c r="Q2522" s="7">
        <v>45</v>
      </c>
      <c r="R2522" s="7">
        <v>6</v>
      </c>
      <c r="S2522" s="7">
        <v>0</v>
      </c>
      <c r="T2522" s="7">
        <v>2</v>
      </c>
      <c r="U2522" s="7">
        <v>41</v>
      </c>
      <c r="V2522" s="7">
        <v>14</v>
      </c>
      <c r="W2522" s="7">
        <v>11</v>
      </c>
      <c r="X2522" s="7">
        <v>31</v>
      </c>
      <c r="Y2522" s="7">
        <v>10</v>
      </c>
      <c r="Z2522" s="7">
        <v>6</v>
      </c>
      <c r="AA2522"/>
    </row>
    <row r="2523" spans="1:27" x14ac:dyDescent="0.25">
      <c r="A2523" s="24" t="str">
        <f t="shared" si="121"/>
        <v/>
      </c>
      <c r="B2523" s="24" t="str">
        <f t="shared" si="119"/>
        <v/>
      </c>
      <c r="C2523" s="24" t="str">
        <f t="shared" si="120"/>
        <v/>
      </c>
      <c r="D2523" s="24">
        <v>2026</v>
      </c>
      <c r="E2523" s="7" t="s">
        <v>2696</v>
      </c>
      <c r="F2523" s="7" t="s">
        <v>2691</v>
      </c>
      <c r="G2523" s="7" t="s">
        <v>24</v>
      </c>
      <c r="H2523" s="7" t="s">
        <v>25</v>
      </c>
      <c r="I2523" s="8">
        <v>0.252</v>
      </c>
      <c r="J2523" s="8">
        <v>0.377</v>
      </c>
      <c r="K2523" s="8">
        <v>0.40300000000000002</v>
      </c>
      <c r="L2523" s="8">
        <v>0.78</v>
      </c>
      <c r="M2523" s="7">
        <v>37</v>
      </c>
      <c r="N2523" s="7">
        <v>151</v>
      </c>
      <c r="O2523" s="7">
        <v>119</v>
      </c>
      <c r="P2523" s="7">
        <v>20</v>
      </c>
      <c r="Q2523" s="7">
        <v>30</v>
      </c>
      <c r="R2523" s="7">
        <v>9</v>
      </c>
      <c r="S2523" s="7">
        <v>3</v>
      </c>
      <c r="T2523" s="7">
        <v>1</v>
      </c>
      <c r="U2523" s="7">
        <v>15</v>
      </c>
      <c r="V2523" s="7">
        <v>9</v>
      </c>
      <c r="W2523" s="7">
        <v>16</v>
      </c>
      <c r="X2523" s="7">
        <v>40</v>
      </c>
      <c r="Y2523" s="7">
        <v>5</v>
      </c>
      <c r="Z2523" s="7">
        <v>2</v>
      </c>
      <c r="AA2523"/>
    </row>
    <row r="2524" spans="1:27" x14ac:dyDescent="0.25">
      <c r="A2524" s="24">
        <f t="shared" si="121"/>
        <v>1</v>
      </c>
      <c r="B2524" s="24" t="str">
        <f t="shared" si="119"/>
        <v/>
      </c>
      <c r="C2524" s="24">
        <f t="shared" si="120"/>
        <v>1</v>
      </c>
      <c r="D2524" s="24">
        <v>2026</v>
      </c>
      <c r="E2524" s="7" t="s">
        <v>2697</v>
      </c>
      <c r="F2524" s="7" t="s">
        <v>2691</v>
      </c>
      <c r="G2524" s="7" t="s">
        <v>29</v>
      </c>
      <c r="H2524" s="7" t="s">
        <v>44</v>
      </c>
      <c r="I2524" s="8">
        <v>0.23100000000000001</v>
      </c>
      <c r="J2524" s="8">
        <v>0.38800000000000001</v>
      </c>
      <c r="K2524" s="8">
        <v>0.45500000000000002</v>
      </c>
      <c r="L2524" s="8">
        <v>0.84299999999999997</v>
      </c>
      <c r="M2524" s="7">
        <v>40</v>
      </c>
      <c r="N2524" s="7">
        <v>178</v>
      </c>
      <c r="O2524" s="7">
        <v>134</v>
      </c>
      <c r="P2524" s="7">
        <v>32</v>
      </c>
      <c r="Q2524" s="7">
        <v>31</v>
      </c>
      <c r="R2524" s="7">
        <v>12</v>
      </c>
      <c r="S2524" s="7">
        <v>0</v>
      </c>
      <c r="T2524" s="7">
        <v>6</v>
      </c>
      <c r="U2524" s="7">
        <v>36</v>
      </c>
      <c r="V2524" s="7">
        <v>12</v>
      </c>
      <c r="W2524" s="7">
        <v>23</v>
      </c>
      <c r="X2524" s="7">
        <v>31</v>
      </c>
      <c r="Y2524" s="7">
        <v>5</v>
      </c>
      <c r="Z2524" s="7">
        <v>0</v>
      </c>
      <c r="AA2524"/>
    </row>
    <row r="2525" spans="1:27" x14ac:dyDescent="0.25">
      <c r="A2525" s="24" t="str">
        <f t="shared" si="121"/>
        <v/>
      </c>
      <c r="B2525" s="24" t="str">
        <f t="shared" si="119"/>
        <v/>
      </c>
      <c r="C2525" s="24" t="str">
        <f t="shared" si="120"/>
        <v/>
      </c>
      <c r="D2525" s="24">
        <v>2026</v>
      </c>
      <c r="E2525" s="7" t="s">
        <v>2699</v>
      </c>
      <c r="F2525" s="7" t="s">
        <v>2691</v>
      </c>
      <c r="G2525" s="7" t="s">
        <v>47</v>
      </c>
      <c r="H2525" s="7" t="s">
        <v>25</v>
      </c>
      <c r="I2525" s="8">
        <v>0.221</v>
      </c>
      <c r="J2525" s="8">
        <v>0.33</v>
      </c>
      <c r="K2525" s="8">
        <v>0.318</v>
      </c>
      <c r="L2525" s="8">
        <v>0.64800000000000002</v>
      </c>
      <c r="M2525" s="7">
        <v>43</v>
      </c>
      <c r="N2525" s="7">
        <v>181</v>
      </c>
      <c r="O2525" s="7">
        <v>154</v>
      </c>
      <c r="P2525" s="7">
        <v>32</v>
      </c>
      <c r="Q2525" s="7">
        <v>34</v>
      </c>
      <c r="R2525" s="7">
        <v>8</v>
      </c>
      <c r="S2525" s="7">
        <v>2</v>
      </c>
      <c r="T2525" s="7">
        <v>1</v>
      </c>
      <c r="U2525" s="7">
        <v>16</v>
      </c>
      <c r="V2525" s="7">
        <v>6</v>
      </c>
      <c r="W2525" s="7">
        <v>19</v>
      </c>
      <c r="X2525" s="7">
        <v>54</v>
      </c>
      <c r="Y2525" s="7">
        <v>13</v>
      </c>
      <c r="Z2525" s="7">
        <v>4</v>
      </c>
      <c r="AA2525"/>
    </row>
    <row r="2526" spans="1:27" x14ac:dyDescent="0.25">
      <c r="A2526" s="24" t="str">
        <f t="shared" si="121"/>
        <v/>
      </c>
      <c r="B2526" s="24" t="str">
        <f t="shared" si="119"/>
        <v/>
      </c>
      <c r="C2526" s="24" t="str">
        <f t="shared" si="120"/>
        <v/>
      </c>
      <c r="D2526" s="24">
        <v>2026</v>
      </c>
      <c r="E2526" s="7" t="s">
        <v>2698</v>
      </c>
      <c r="F2526" s="7" t="s">
        <v>2691</v>
      </c>
      <c r="G2526" s="7" t="s">
        <v>47</v>
      </c>
      <c r="H2526" s="7" t="s">
        <v>42</v>
      </c>
      <c r="I2526" s="8">
        <v>0.219</v>
      </c>
      <c r="J2526" s="8">
        <v>0.39800000000000002</v>
      </c>
      <c r="K2526" s="8">
        <v>0.25</v>
      </c>
      <c r="L2526" s="8">
        <v>0.64800000000000002</v>
      </c>
      <c r="M2526" s="7">
        <v>40</v>
      </c>
      <c r="N2526" s="7">
        <v>174</v>
      </c>
      <c r="O2526" s="7">
        <v>128</v>
      </c>
      <c r="P2526" s="7">
        <v>27</v>
      </c>
      <c r="Q2526" s="7">
        <v>28</v>
      </c>
      <c r="R2526" s="7">
        <v>4</v>
      </c>
      <c r="S2526" s="7">
        <v>0</v>
      </c>
      <c r="T2526" s="7">
        <v>0</v>
      </c>
      <c r="U2526" s="7">
        <v>19</v>
      </c>
      <c r="V2526" s="7">
        <v>11</v>
      </c>
      <c r="W2526" s="7">
        <v>27</v>
      </c>
      <c r="X2526" s="7">
        <v>24</v>
      </c>
      <c r="Y2526" s="7">
        <v>11</v>
      </c>
      <c r="Z2526" s="7">
        <v>5</v>
      </c>
      <c r="AA2526"/>
    </row>
    <row r="2527" spans="1:27" x14ac:dyDescent="0.25">
      <c r="A2527" s="24" t="str">
        <f t="shared" si="121"/>
        <v/>
      </c>
      <c r="B2527" s="24" t="str">
        <f t="shared" si="119"/>
        <v/>
      </c>
      <c r="C2527" s="24" t="str">
        <f t="shared" si="120"/>
        <v/>
      </c>
      <c r="D2527" s="24">
        <v>2026</v>
      </c>
      <c r="E2527" s="7" t="s">
        <v>2700</v>
      </c>
      <c r="F2527" s="7" t="s">
        <v>2691</v>
      </c>
      <c r="G2527" s="7" t="s">
        <v>37</v>
      </c>
      <c r="H2527" s="7" t="s">
        <v>30</v>
      </c>
      <c r="I2527" s="8">
        <v>1</v>
      </c>
      <c r="J2527" s="8">
        <v>1</v>
      </c>
      <c r="K2527" s="8">
        <v>3</v>
      </c>
      <c r="L2527" s="8">
        <v>4</v>
      </c>
      <c r="M2527" s="7">
        <v>1</v>
      </c>
      <c r="N2527" s="7">
        <v>1</v>
      </c>
      <c r="O2527" s="7">
        <v>1</v>
      </c>
      <c r="P2527" s="7">
        <v>0</v>
      </c>
      <c r="Q2527" s="7">
        <v>1</v>
      </c>
      <c r="R2527" s="7">
        <v>0</v>
      </c>
      <c r="S2527" s="7">
        <v>1</v>
      </c>
      <c r="T2527" s="7">
        <v>0</v>
      </c>
      <c r="U2527" s="7">
        <v>0</v>
      </c>
      <c r="V2527" s="7">
        <v>0</v>
      </c>
      <c r="W2527" s="7">
        <v>0</v>
      </c>
      <c r="X2527" s="7">
        <v>0</v>
      </c>
      <c r="Y2527" s="7">
        <v>0</v>
      </c>
      <c r="Z2527" s="7">
        <v>0</v>
      </c>
      <c r="AA2527"/>
    </row>
    <row r="2528" spans="1:27" x14ac:dyDescent="0.25">
      <c r="A2528" s="24" t="str">
        <f t="shared" si="121"/>
        <v/>
      </c>
      <c r="B2528" s="24" t="str">
        <f t="shared" si="119"/>
        <v/>
      </c>
      <c r="C2528" s="24" t="str">
        <f t="shared" si="120"/>
        <v/>
      </c>
      <c r="D2528" s="24">
        <v>2026</v>
      </c>
      <c r="E2528" s="7" t="s">
        <v>2702</v>
      </c>
      <c r="F2528" s="7" t="s">
        <v>2691</v>
      </c>
      <c r="G2528" s="7" t="s">
        <v>24</v>
      </c>
      <c r="H2528" s="7" t="s">
        <v>38</v>
      </c>
      <c r="I2528" s="8">
        <v>0.25600000000000001</v>
      </c>
      <c r="J2528" s="8">
        <v>0.36699999999999999</v>
      </c>
      <c r="K2528" s="8">
        <v>0.436</v>
      </c>
      <c r="L2528" s="8">
        <v>0.80300000000000005</v>
      </c>
      <c r="M2528" s="7">
        <v>17</v>
      </c>
      <c r="N2528" s="7">
        <v>52</v>
      </c>
      <c r="O2528" s="7">
        <v>39</v>
      </c>
      <c r="P2528" s="7">
        <v>9</v>
      </c>
      <c r="Q2528" s="7">
        <v>10</v>
      </c>
      <c r="R2528" s="7">
        <v>4</v>
      </c>
      <c r="S2528" s="7">
        <v>0</v>
      </c>
      <c r="T2528" s="7">
        <v>1</v>
      </c>
      <c r="U2528" s="7">
        <v>7</v>
      </c>
      <c r="V2528" s="7">
        <v>1</v>
      </c>
      <c r="W2528" s="7">
        <v>7</v>
      </c>
      <c r="X2528" s="7">
        <v>11</v>
      </c>
      <c r="Y2528" s="7">
        <v>3</v>
      </c>
      <c r="Z2528" s="7">
        <v>1</v>
      </c>
      <c r="AA2528"/>
    </row>
    <row r="2529" spans="1:27" x14ac:dyDescent="0.25">
      <c r="A2529" s="24" t="str">
        <f t="shared" si="121"/>
        <v/>
      </c>
      <c r="B2529" s="24" t="str">
        <f t="shared" si="119"/>
        <v/>
      </c>
      <c r="C2529" s="24" t="str">
        <f t="shared" si="120"/>
        <v/>
      </c>
      <c r="D2529" s="24">
        <v>2026</v>
      </c>
      <c r="E2529" s="7" t="s">
        <v>2701</v>
      </c>
      <c r="F2529" s="7" t="s">
        <v>2691</v>
      </c>
      <c r="G2529" s="7" t="s">
        <v>37</v>
      </c>
      <c r="H2529" s="7" t="s">
        <v>35</v>
      </c>
      <c r="I2529" s="8">
        <v>0.219</v>
      </c>
      <c r="J2529" s="8">
        <v>0.375</v>
      </c>
      <c r="K2529" s="8">
        <v>0.23400000000000001</v>
      </c>
      <c r="L2529" s="8">
        <v>0.60899999999999999</v>
      </c>
      <c r="M2529" s="7">
        <v>21</v>
      </c>
      <c r="N2529" s="7">
        <v>83</v>
      </c>
      <c r="O2529" s="7">
        <v>64</v>
      </c>
      <c r="P2529" s="7">
        <v>11</v>
      </c>
      <c r="Q2529" s="7">
        <v>14</v>
      </c>
      <c r="R2529" s="7">
        <v>1</v>
      </c>
      <c r="S2529" s="7">
        <v>0</v>
      </c>
      <c r="T2529" s="7">
        <v>0</v>
      </c>
      <c r="U2529" s="7">
        <v>7</v>
      </c>
      <c r="V2529" s="7">
        <v>5</v>
      </c>
      <c r="W2529" s="7">
        <v>11</v>
      </c>
      <c r="X2529" s="7">
        <v>11</v>
      </c>
      <c r="Y2529" s="7">
        <v>3</v>
      </c>
      <c r="Z2529" s="7">
        <v>0</v>
      </c>
      <c r="AA2529"/>
    </row>
    <row r="2530" spans="1:27" x14ac:dyDescent="0.25">
      <c r="A2530" s="24" t="str">
        <f t="shared" si="121"/>
        <v/>
      </c>
      <c r="B2530" s="24" t="str">
        <f t="shared" si="119"/>
        <v/>
      </c>
      <c r="C2530" s="24" t="str">
        <f t="shared" si="120"/>
        <v/>
      </c>
      <c r="D2530" s="24">
        <v>2026</v>
      </c>
      <c r="E2530" s="7" t="s">
        <v>2703</v>
      </c>
      <c r="F2530" s="7" t="s">
        <v>2691</v>
      </c>
      <c r="G2530" s="7" t="s">
        <v>47</v>
      </c>
      <c r="H2530" s="7" t="s">
        <v>38</v>
      </c>
      <c r="I2530" s="8">
        <v>8.3000000000000004E-2</v>
      </c>
      <c r="J2530" s="8">
        <v>0.35299999999999998</v>
      </c>
      <c r="K2530" s="8">
        <v>8.3000000000000004E-2</v>
      </c>
      <c r="L2530" s="8">
        <v>0.436</v>
      </c>
      <c r="M2530" s="7">
        <v>7</v>
      </c>
      <c r="N2530" s="7">
        <v>17</v>
      </c>
      <c r="O2530" s="7">
        <v>12</v>
      </c>
      <c r="P2530" s="7">
        <v>2</v>
      </c>
      <c r="Q2530" s="7">
        <v>1</v>
      </c>
      <c r="R2530" s="7">
        <v>0</v>
      </c>
      <c r="S2530" s="7">
        <v>0</v>
      </c>
      <c r="T2530" s="7">
        <v>0</v>
      </c>
      <c r="U2530" s="7">
        <v>0</v>
      </c>
      <c r="V2530" s="7">
        <v>0</v>
      </c>
      <c r="W2530" s="7">
        <v>5</v>
      </c>
      <c r="X2530" s="7">
        <v>9</v>
      </c>
      <c r="Y2530" s="7">
        <v>0</v>
      </c>
      <c r="Z2530" s="7">
        <v>0</v>
      </c>
      <c r="AA2530"/>
    </row>
    <row r="2531" spans="1:27" x14ac:dyDescent="0.25">
      <c r="A2531" s="24" t="str">
        <f t="shared" si="121"/>
        <v/>
      </c>
      <c r="B2531" s="24" t="str">
        <f t="shared" si="119"/>
        <v/>
      </c>
      <c r="C2531" s="24" t="str">
        <f t="shared" si="120"/>
        <v/>
      </c>
      <c r="D2531" s="24">
        <v>2026</v>
      </c>
      <c r="E2531" s="7" t="s">
        <v>2704</v>
      </c>
      <c r="F2531" s="7" t="s">
        <v>2691</v>
      </c>
      <c r="G2531" s="7" t="s">
        <v>24</v>
      </c>
      <c r="H2531" s="7" t="s">
        <v>164</v>
      </c>
      <c r="I2531" s="8">
        <v>0</v>
      </c>
      <c r="J2531" s="8">
        <v>0</v>
      </c>
      <c r="K2531" s="8">
        <v>0</v>
      </c>
      <c r="L2531" s="8">
        <v>0</v>
      </c>
      <c r="M2531" s="7">
        <v>1</v>
      </c>
      <c r="N2531" s="7">
        <v>1</v>
      </c>
      <c r="O2531" s="7">
        <v>1</v>
      </c>
      <c r="P2531" s="7">
        <v>0</v>
      </c>
      <c r="Q2531" s="7">
        <v>0</v>
      </c>
      <c r="R2531" s="7">
        <v>0</v>
      </c>
      <c r="S2531" s="7">
        <v>0</v>
      </c>
      <c r="T2531" s="7">
        <v>0</v>
      </c>
      <c r="U2531" s="7">
        <v>0</v>
      </c>
      <c r="V2531" s="7">
        <v>0</v>
      </c>
      <c r="W2531" s="7">
        <v>0</v>
      </c>
      <c r="X2531" s="7">
        <v>1</v>
      </c>
      <c r="Y2531" s="7">
        <v>0</v>
      </c>
      <c r="Z2531" s="7">
        <v>0</v>
      </c>
      <c r="AA2531"/>
    </row>
    <row r="2532" spans="1:27" x14ac:dyDescent="0.25">
      <c r="A2532" s="24" t="str">
        <f t="shared" si="121"/>
        <v/>
      </c>
      <c r="B2532" s="24" t="str">
        <f t="shared" si="119"/>
        <v/>
      </c>
      <c r="C2532" s="24" t="str">
        <f t="shared" si="120"/>
        <v/>
      </c>
      <c r="D2532" s="24">
        <v>2026</v>
      </c>
      <c r="E2532" s="7" t="s">
        <v>2705</v>
      </c>
      <c r="F2532" s="7" t="s">
        <v>2691</v>
      </c>
      <c r="G2532" s="7" t="s">
        <v>47</v>
      </c>
      <c r="H2532" s="7" t="s">
        <v>64</v>
      </c>
      <c r="I2532" s="8">
        <v>0</v>
      </c>
      <c r="J2532" s="8">
        <v>0</v>
      </c>
      <c r="K2532" s="8">
        <v>0</v>
      </c>
      <c r="L2532" s="8">
        <v>0</v>
      </c>
      <c r="M2532" s="7">
        <v>1</v>
      </c>
      <c r="N2532" s="7">
        <v>1</v>
      </c>
      <c r="O2532" s="7">
        <v>1</v>
      </c>
      <c r="P2532" s="7">
        <v>0</v>
      </c>
      <c r="Q2532" s="7">
        <v>0</v>
      </c>
      <c r="R2532" s="7">
        <v>0</v>
      </c>
      <c r="S2532" s="7">
        <v>0</v>
      </c>
      <c r="T2532" s="7">
        <v>0</v>
      </c>
      <c r="U2532" s="7">
        <v>0</v>
      </c>
      <c r="V2532" s="7">
        <v>0</v>
      </c>
      <c r="W2532" s="7">
        <v>0</v>
      </c>
      <c r="X2532" s="7">
        <v>1</v>
      </c>
      <c r="Y2532" s="7">
        <v>0</v>
      </c>
      <c r="Z2532" s="7">
        <v>0</v>
      </c>
      <c r="AA2532"/>
    </row>
    <row r="2533" spans="1:27" x14ac:dyDescent="0.25">
      <c r="A2533" s="24">
        <f t="shared" si="121"/>
        <v>1</v>
      </c>
      <c r="B2533" s="24" t="str">
        <f t="shared" si="119"/>
        <v/>
      </c>
      <c r="C2533" s="24" t="str">
        <f t="shared" si="120"/>
        <v/>
      </c>
      <c r="D2533" s="24">
        <v>2026</v>
      </c>
      <c r="E2533" s="7" t="s">
        <v>2706</v>
      </c>
      <c r="F2533" s="7" t="s">
        <v>2707</v>
      </c>
      <c r="G2533" s="7" t="s">
        <v>29</v>
      </c>
      <c r="H2533" s="7" t="s">
        <v>35</v>
      </c>
      <c r="I2533" s="8">
        <v>0.307</v>
      </c>
      <c r="J2533" s="8">
        <v>0.378</v>
      </c>
      <c r="K2533" s="8">
        <v>0.41099999999999998</v>
      </c>
      <c r="L2533" s="8">
        <v>0.78900000000000003</v>
      </c>
      <c r="M2533" s="7">
        <v>40</v>
      </c>
      <c r="N2533" s="7">
        <v>185</v>
      </c>
      <c r="O2533" s="7">
        <v>163</v>
      </c>
      <c r="P2533" s="7">
        <v>27</v>
      </c>
      <c r="Q2533" s="7">
        <v>50</v>
      </c>
      <c r="R2533" s="7">
        <v>9</v>
      </c>
      <c r="S2533" s="7">
        <v>1</v>
      </c>
      <c r="T2533" s="7">
        <v>2</v>
      </c>
      <c r="U2533" s="7">
        <v>22</v>
      </c>
      <c r="V2533" s="7">
        <v>5</v>
      </c>
      <c r="W2533" s="7">
        <v>15</v>
      </c>
      <c r="X2533" s="7">
        <v>37</v>
      </c>
      <c r="Y2533" s="7">
        <v>8</v>
      </c>
      <c r="Z2533" s="7">
        <v>2</v>
      </c>
      <c r="AA2533"/>
    </row>
    <row r="2534" spans="1:27" x14ac:dyDescent="0.25">
      <c r="A2534" s="24" t="str">
        <f t="shared" si="121"/>
        <v/>
      </c>
      <c r="B2534" s="24" t="str">
        <f t="shared" si="119"/>
        <v/>
      </c>
      <c r="C2534" s="24" t="str">
        <f t="shared" si="120"/>
        <v/>
      </c>
      <c r="D2534" s="24">
        <v>2026</v>
      </c>
      <c r="E2534" s="7" t="s">
        <v>2708</v>
      </c>
      <c r="F2534" s="7" t="s">
        <v>2707</v>
      </c>
      <c r="G2534" s="7" t="s">
        <v>37</v>
      </c>
      <c r="H2534" s="7" t="s">
        <v>27</v>
      </c>
      <c r="I2534" s="8">
        <v>0.30599999999999999</v>
      </c>
      <c r="J2534" s="8">
        <v>0.36299999999999999</v>
      </c>
      <c r="K2534" s="8">
        <v>0.53500000000000003</v>
      </c>
      <c r="L2534" s="8">
        <v>0.89800000000000002</v>
      </c>
      <c r="M2534" s="7">
        <v>42</v>
      </c>
      <c r="N2534" s="7">
        <v>191</v>
      </c>
      <c r="O2534" s="7">
        <v>170</v>
      </c>
      <c r="P2534" s="7">
        <v>34</v>
      </c>
      <c r="Q2534" s="7">
        <v>52</v>
      </c>
      <c r="R2534" s="7">
        <v>14</v>
      </c>
      <c r="S2534" s="7">
        <v>2</v>
      </c>
      <c r="T2534" s="7">
        <v>7</v>
      </c>
      <c r="U2534" s="7">
        <v>41</v>
      </c>
      <c r="V2534" s="7">
        <v>6</v>
      </c>
      <c r="W2534" s="7">
        <v>11</v>
      </c>
      <c r="X2534" s="7">
        <v>41</v>
      </c>
      <c r="Y2534" s="7">
        <v>14</v>
      </c>
      <c r="Z2534" s="7">
        <v>2</v>
      </c>
      <c r="AA2534"/>
    </row>
    <row r="2535" spans="1:27" x14ac:dyDescent="0.25">
      <c r="A2535" s="24" t="str">
        <f t="shared" si="121"/>
        <v/>
      </c>
      <c r="B2535" s="24" t="str">
        <f t="shared" si="119"/>
        <v/>
      </c>
      <c r="C2535" s="24" t="str">
        <f t="shared" si="120"/>
        <v/>
      </c>
      <c r="D2535" s="24">
        <v>2026</v>
      </c>
      <c r="E2535" s="7" t="s">
        <v>2709</v>
      </c>
      <c r="F2535" s="7" t="s">
        <v>2707</v>
      </c>
      <c r="G2535" s="7" t="s">
        <v>37</v>
      </c>
      <c r="H2535" s="7" t="s">
        <v>44</v>
      </c>
      <c r="I2535" s="8">
        <v>0.29299999999999998</v>
      </c>
      <c r="J2535" s="8">
        <v>0.36299999999999999</v>
      </c>
      <c r="K2535" s="8">
        <v>0.53300000000000003</v>
      </c>
      <c r="L2535" s="8">
        <v>0.89600000000000002</v>
      </c>
      <c r="M2535" s="7">
        <v>42</v>
      </c>
      <c r="N2535" s="7">
        <v>194</v>
      </c>
      <c r="O2535" s="7">
        <v>167</v>
      </c>
      <c r="P2535" s="7">
        <v>25</v>
      </c>
      <c r="Q2535" s="7">
        <v>49</v>
      </c>
      <c r="R2535" s="7">
        <v>14</v>
      </c>
      <c r="S2535" s="7">
        <v>1</v>
      </c>
      <c r="T2535" s="7">
        <v>8</v>
      </c>
      <c r="U2535" s="7">
        <v>38</v>
      </c>
      <c r="V2535" s="7">
        <v>2</v>
      </c>
      <c r="W2535" s="7">
        <v>19</v>
      </c>
      <c r="X2535" s="7">
        <v>26</v>
      </c>
      <c r="Y2535" s="7">
        <v>0</v>
      </c>
      <c r="Z2535" s="7">
        <v>0</v>
      </c>
      <c r="AA2535"/>
    </row>
    <row r="2536" spans="1:27" x14ac:dyDescent="0.25">
      <c r="A2536" s="24" t="str">
        <f t="shared" si="121"/>
        <v/>
      </c>
      <c r="B2536" s="24" t="str">
        <f t="shared" si="119"/>
        <v/>
      </c>
      <c r="C2536" s="24" t="str">
        <f t="shared" si="120"/>
        <v/>
      </c>
      <c r="D2536" s="24">
        <v>2026</v>
      </c>
      <c r="E2536" s="7" t="s">
        <v>2710</v>
      </c>
      <c r="F2536" s="7" t="s">
        <v>2707</v>
      </c>
      <c r="G2536" s="7" t="s">
        <v>47</v>
      </c>
      <c r="H2536" s="7" t="s">
        <v>40</v>
      </c>
      <c r="I2536" s="8">
        <v>0.27800000000000002</v>
      </c>
      <c r="J2536" s="8">
        <v>0.40200000000000002</v>
      </c>
      <c r="K2536" s="8">
        <v>0.39200000000000002</v>
      </c>
      <c r="L2536" s="8">
        <v>0.79400000000000004</v>
      </c>
      <c r="M2536" s="7">
        <v>41</v>
      </c>
      <c r="N2536" s="7">
        <v>194</v>
      </c>
      <c r="O2536" s="7">
        <v>158</v>
      </c>
      <c r="P2536" s="7">
        <v>32</v>
      </c>
      <c r="Q2536" s="7">
        <v>44</v>
      </c>
      <c r="R2536" s="7">
        <v>10</v>
      </c>
      <c r="S2536" s="7">
        <v>1</v>
      </c>
      <c r="T2536" s="7">
        <v>2</v>
      </c>
      <c r="U2536" s="7">
        <v>25</v>
      </c>
      <c r="V2536" s="7">
        <v>5</v>
      </c>
      <c r="W2536" s="7">
        <v>29</v>
      </c>
      <c r="X2536" s="7">
        <v>37</v>
      </c>
      <c r="Y2536" s="7">
        <v>20</v>
      </c>
      <c r="Z2536" s="7">
        <v>1</v>
      </c>
      <c r="AA2536"/>
    </row>
    <row r="2537" spans="1:27" x14ac:dyDescent="0.25">
      <c r="A2537" s="24" t="str">
        <f t="shared" si="121"/>
        <v/>
      </c>
      <c r="B2537" s="24" t="str">
        <f t="shared" si="119"/>
        <v/>
      </c>
      <c r="C2537" s="24" t="str">
        <f t="shared" si="120"/>
        <v/>
      </c>
      <c r="D2537" s="24">
        <v>2026</v>
      </c>
      <c r="E2537" s="7" t="s">
        <v>2711</v>
      </c>
      <c r="F2537" s="7" t="s">
        <v>2707</v>
      </c>
      <c r="G2537" s="7" t="s">
        <v>24</v>
      </c>
      <c r="H2537" s="7" t="s">
        <v>25</v>
      </c>
      <c r="I2537" s="8">
        <v>0.27</v>
      </c>
      <c r="J2537" s="8">
        <v>0.38800000000000001</v>
      </c>
      <c r="K2537" s="8">
        <v>0.36</v>
      </c>
      <c r="L2537" s="8">
        <v>0.748</v>
      </c>
      <c r="M2537" s="7">
        <v>34</v>
      </c>
      <c r="N2537" s="7">
        <v>135</v>
      </c>
      <c r="O2537" s="7">
        <v>111</v>
      </c>
      <c r="P2537" s="7">
        <v>28</v>
      </c>
      <c r="Q2537" s="7">
        <v>30</v>
      </c>
      <c r="R2537" s="7">
        <v>7</v>
      </c>
      <c r="S2537" s="7">
        <v>0</v>
      </c>
      <c r="T2537" s="7">
        <v>1</v>
      </c>
      <c r="U2537" s="7">
        <v>19</v>
      </c>
      <c r="V2537" s="7">
        <v>4</v>
      </c>
      <c r="W2537" s="7">
        <v>18</v>
      </c>
      <c r="X2537" s="7">
        <v>18</v>
      </c>
      <c r="Y2537" s="7">
        <v>1</v>
      </c>
      <c r="Z2537" s="7">
        <v>0</v>
      </c>
      <c r="AA2537"/>
    </row>
    <row r="2538" spans="1:27" x14ac:dyDescent="0.25">
      <c r="A2538" s="24">
        <f t="shared" si="121"/>
        <v>1</v>
      </c>
      <c r="B2538" s="24" t="str">
        <f t="shared" si="119"/>
        <v/>
      </c>
      <c r="C2538" s="24" t="str">
        <f t="shared" si="120"/>
        <v/>
      </c>
      <c r="D2538" s="24">
        <v>2026</v>
      </c>
      <c r="E2538" s="7" t="s">
        <v>2712</v>
      </c>
      <c r="F2538" s="7" t="s">
        <v>2707</v>
      </c>
      <c r="G2538" s="7" t="s">
        <v>29</v>
      </c>
      <c r="H2538" s="7" t="s">
        <v>42</v>
      </c>
      <c r="I2538" s="8">
        <v>0.253</v>
      </c>
      <c r="J2538" s="8">
        <v>0.38200000000000001</v>
      </c>
      <c r="K2538" s="8">
        <v>0.34799999999999998</v>
      </c>
      <c r="L2538" s="8">
        <v>0.73</v>
      </c>
      <c r="M2538" s="7">
        <v>41</v>
      </c>
      <c r="N2538" s="7">
        <v>192</v>
      </c>
      <c r="O2538" s="7">
        <v>158</v>
      </c>
      <c r="P2538" s="7">
        <v>39</v>
      </c>
      <c r="Q2538" s="7">
        <v>40</v>
      </c>
      <c r="R2538" s="7">
        <v>6</v>
      </c>
      <c r="S2538" s="7">
        <v>3</v>
      </c>
      <c r="T2538" s="7">
        <v>1</v>
      </c>
      <c r="U2538" s="7">
        <v>22</v>
      </c>
      <c r="V2538" s="7">
        <v>1</v>
      </c>
      <c r="W2538" s="7">
        <v>32</v>
      </c>
      <c r="X2538" s="7">
        <v>43</v>
      </c>
      <c r="Y2538" s="7">
        <v>35</v>
      </c>
      <c r="Z2538" s="7">
        <v>2</v>
      </c>
      <c r="AA2538"/>
    </row>
    <row r="2539" spans="1:27" x14ac:dyDescent="0.25">
      <c r="A2539" s="24" t="str">
        <f t="shared" si="121"/>
        <v/>
      </c>
      <c r="B2539" s="24" t="str">
        <f t="shared" si="119"/>
        <v/>
      </c>
      <c r="C2539" s="24" t="str">
        <f t="shared" si="120"/>
        <v/>
      </c>
      <c r="D2539" s="24">
        <v>2026</v>
      </c>
      <c r="E2539" s="7" t="s">
        <v>2713</v>
      </c>
      <c r="F2539" s="7" t="s">
        <v>2707</v>
      </c>
      <c r="G2539" s="7" t="s">
        <v>37</v>
      </c>
      <c r="H2539" s="7" t="s">
        <v>30</v>
      </c>
      <c r="I2539" s="8">
        <v>0.224</v>
      </c>
      <c r="J2539" s="8">
        <v>0.318</v>
      </c>
      <c r="K2539" s="8">
        <v>0.34899999999999998</v>
      </c>
      <c r="L2539" s="8">
        <v>0.66700000000000004</v>
      </c>
      <c r="M2539" s="7">
        <v>40</v>
      </c>
      <c r="N2539" s="7">
        <v>179</v>
      </c>
      <c r="O2539" s="7">
        <v>152</v>
      </c>
      <c r="P2539" s="7">
        <v>17</v>
      </c>
      <c r="Q2539" s="7">
        <v>34</v>
      </c>
      <c r="R2539" s="7">
        <v>7</v>
      </c>
      <c r="S2539" s="7">
        <v>0</v>
      </c>
      <c r="T2539" s="7">
        <v>4</v>
      </c>
      <c r="U2539" s="7">
        <v>28</v>
      </c>
      <c r="V2539" s="7">
        <v>10</v>
      </c>
      <c r="W2539" s="7">
        <v>13</v>
      </c>
      <c r="X2539" s="7">
        <v>28</v>
      </c>
      <c r="Y2539" s="7">
        <v>7</v>
      </c>
      <c r="Z2539" s="7">
        <v>2</v>
      </c>
      <c r="AA2539"/>
    </row>
    <row r="2540" spans="1:27" x14ac:dyDescent="0.25">
      <c r="A2540" s="24" t="str">
        <f t="shared" si="121"/>
        <v/>
      </c>
      <c r="B2540" s="24" t="str">
        <f t="shared" si="119"/>
        <v/>
      </c>
      <c r="C2540" s="24" t="str">
        <f t="shared" si="120"/>
        <v/>
      </c>
      <c r="D2540" s="24">
        <v>2026</v>
      </c>
      <c r="E2540" s="7" t="s">
        <v>2714</v>
      </c>
      <c r="F2540" s="7" t="s">
        <v>2707</v>
      </c>
      <c r="G2540" s="7" t="s">
        <v>37</v>
      </c>
      <c r="H2540" s="7" t="s">
        <v>25</v>
      </c>
      <c r="I2540" s="8">
        <v>0.4</v>
      </c>
      <c r="J2540" s="8">
        <v>0.51400000000000001</v>
      </c>
      <c r="K2540" s="8">
        <v>0.6</v>
      </c>
      <c r="L2540" s="8">
        <v>1.1140000000000001</v>
      </c>
      <c r="M2540" s="7">
        <v>10</v>
      </c>
      <c r="N2540" s="7">
        <v>37</v>
      </c>
      <c r="O2540" s="7">
        <v>30</v>
      </c>
      <c r="P2540" s="7">
        <v>5</v>
      </c>
      <c r="Q2540" s="7">
        <v>12</v>
      </c>
      <c r="R2540" s="7">
        <v>0</v>
      </c>
      <c r="S2540" s="7">
        <v>0</v>
      </c>
      <c r="T2540" s="7">
        <v>2</v>
      </c>
      <c r="U2540" s="7">
        <v>8</v>
      </c>
      <c r="V2540" s="7">
        <v>3</v>
      </c>
      <c r="W2540" s="7">
        <v>4</v>
      </c>
      <c r="X2540" s="7">
        <v>8</v>
      </c>
      <c r="Y2540" s="7">
        <v>0</v>
      </c>
      <c r="Z2540" s="7">
        <v>0</v>
      </c>
      <c r="AA2540"/>
    </row>
    <row r="2541" spans="1:27" x14ac:dyDescent="0.25">
      <c r="A2541" s="24" t="str">
        <f t="shared" si="121"/>
        <v/>
      </c>
      <c r="B2541" s="24" t="str">
        <f t="shared" si="119"/>
        <v/>
      </c>
      <c r="C2541" s="24" t="str">
        <f t="shared" si="120"/>
        <v/>
      </c>
      <c r="D2541" s="24">
        <v>2026</v>
      </c>
      <c r="E2541" s="7" t="s">
        <v>2715</v>
      </c>
      <c r="F2541" s="7" t="s">
        <v>2707</v>
      </c>
      <c r="G2541" s="7" t="s">
        <v>37</v>
      </c>
      <c r="H2541" s="7" t="s">
        <v>38</v>
      </c>
      <c r="I2541" s="8">
        <v>0.308</v>
      </c>
      <c r="J2541" s="8">
        <v>0.378</v>
      </c>
      <c r="K2541" s="8">
        <v>0.436</v>
      </c>
      <c r="L2541" s="8">
        <v>0.81399999999999995</v>
      </c>
      <c r="M2541" s="7">
        <v>16</v>
      </c>
      <c r="N2541" s="7">
        <v>45</v>
      </c>
      <c r="O2541" s="7">
        <v>39</v>
      </c>
      <c r="P2541" s="7">
        <v>13</v>
      </c>
      <c r="Q2541" s="7">
        <v>12</v>
      </c>
      <c r="R2541" s="7">
        <v>2</v>
      </c>
      <c r="S2541" s="7">
        <v>0</v>
      </c>
      <c r="T2541" s="7">
        <v>1</v>
      </c>
      <c r="U2541" s="7">
        <v>6</v>
      </c>
      <c r="V2541" s="7">
        <v>4</v>
      </c>
      <c r="W2541" s="7">
        <v>1</v>
      </c>
      <c r="X2541" s="7">
        <v>15</v>
      </c>
      <c r="Y2541" s="7">
        <v>3</v>
      </c>
      <c r="Z2541" s="7">
        <v>0</v>
      </c>
      <c r="AA2541"/>
    </row>
    <row r="2542" spans="1:27" x14ac:dyDescent="0.25">
      <c r="A2542" s="24" t="str">
        <f t="shared" si="121"/>
        <v/>
      </c>
      <c r="B2542" s="24" t="str">
        <f t="shared" si="119"/>
        <v/>
      </c>
      <c r="C2542" s="24" t="str">
        <f t="shared" si="120"/>
        <v/>
      </c>
      <c r="D2542" s="24">
        <v>2026</v>
      </c>
      <c r="E2542" s="7" t="s">
        <v>2716</v>
      </c>
      <c r="F2542" s="7" t="s">
        <v>2707</v>
      </c>
      <c r="G2542" s="7" t="s">
        <v>47</v>
      </c>
      <c r="H2542" s="7" t="s">
        <v>38</v>
      </c>
      <c r="I2542" s="8">
        <v>0.253</v>
      </c>
      <c r="J2542" s="8">
        <v>0.38500000000000001</v>
      </c>
      <c r="K2542" s="8">
        <v>0.35599999999999998</v>
      </c>
      <c r="L2542" s="8">
        <v>0.74199999999999999</v>
      </c>
      <c r="M2542" s="7">
        <v>31</v>
      </c>
      <c r="N2542" s="7">
        <v>110</v>
      </c>
      <c r="O2542" s="7">
        <v>87</v>
      </c>
      <c r="P2542" s="7">
        <v>16</v>
      </c>
      <c r="Q2542" s="7">
        <v>22</v>
      </c>
      <c r="R2542" s="7">
        <v>6</v>
      </c>
      <c r="S2542" s="7">
        <v>0</v>
      </c>
      <c r="T2542" s="7">
        <v>1</v>
      </c>
      <c r="U2542" s="7">
        <v>14</v>
      </c>
      <c r="V2542" s="7">
        <v>8</v>
      </c>
      <c r="W2542" s="7">
        <v>12</v>
      </c>
      <c r="X2542" s="7">
        <v>19</v>
      </c>
      <c r="Y2542" s="7">
        <v>8</v>
      </c>
      <c r="Z2542" s="7">
        <v>0</v>
      </c>
      <c r="AA2542"/>
    </row>
    <row r="2543" spans="1:27" x14ac:dyDescent="0.25">
      <c r="A2543" s="24" t="str">
        <f t="shared" si="121"/>
        <v/>
      </c>
      <c r="B2543" s="24" t="str">
        <f t="shared" si="119"/>
        <v/>
      </c>
      <c r="C2543" s="24" t="str">
        <f t="shared" si="120"/>
        <v/>
      </c>
      <c r="D2543" s="24">
        <v>2026</v>
      </c>
      <c r="E2543" s="7" t="s">
        <v>2717</v>
      </c>
      <c r="F2543" s="7" t="s">
        <v>2707</v>
      </c>
      <c r="G2543" s="7" t="s">
        <v>24</v>
      </c>
      <c r="H2543" s="7" t="s">
        <v>33</v>
      </c>
      <c r="I2543" s="8">
        <v>0.23</v>
      </c>
      <c r="J2543" s="8">
        <v>0.36499999999999999</v>
      </c>
      <c r="K2543" s="8">
        <v>0.311</v>
      </c>
      <c r="L2543" s="8">
        <v>0.67600000000000005</v>
      </c>
      <c r="M2543" s="7">
        <v>22</v>
      </c>
      <c r="N2543" s="7">
        <v>75</v>
      </c>
      <c r="O2543" s="7">
        <v>61</v>
      </c>
      <c r="P2543" s="7">
        <v>13</v>
      </c>
      <c r="Q2543" s="7">
        <v>14</v>
      </c>
      <c r="R2543" s="7">
        <v>3</v>
      </c>
      <c r="S2543" s="7">
        <v>1</v>
      </c>
      <c r="T2543" s="7">
        <v>0</v>
      </c>
      <c r="U2543" s="7">
        <v>8</v>
      </c>
      <c r="V2543" s="7">
        <v>4</v>
      </c>
      <c r="W2543" s="7">
        <v>9</v>
      </c>
      <c r="X2543" s="7">
        <v>6</v>
      </c>
      <c r="Y2543" s="7">
        <v>0</v>
      </c>
      <c r="Z2543" s="7">
        <v>1</v>
      </c>
      <c r="AA2543"/>
    </row>
    <row r="2544" spans="1:27" x14ac:dyDescent="0.25">
      <c r="A2544" s="24" t="str">
        <f t="shared" si="121"/>
        <v/>
      </c>
      <c r="B2544" s="24" t="str">
        <f t="shared" si="119"/>
        <v/>
      </c>
      <c r="C2544" s="24" t="str">
        <f t="shared" si="120"/>
        <v/>
      </c>
      <c r="D2544" s="24">
        <v>2026</v>
      </c>
      <c r="E2544" s="7" t="s">
        <v>2718</v>
      </c>
      <c r="F2544" s="7" t="s">
        <v>2707</v>
      </c>
      <c r="G2544" s="7" t="s">
        <v>37</v>
      </c>
      <c r="H2544" s="7" t="s">
        <v>33</v>
      </c>
      <c r="I2544" s="8">
        <v>0.18099999999999999</v>
      </c>
      <c r="J2544" s="8">
        <v>0.32200000000000001</v>
      </c>
      <c r="K2544" s="8">
        <v>0.20799999999999999</v>
      </c>
      <c r="L2544" s="8">
        <v>0.53100000000000003</v>
      </c>
      <c r="M2544" s="7">
        <v>29</v>
      </c>
      <c r="N2544" s="7">
        <v>91</v>
      </c>
      <c r="O2544" s="7">
        <v>72</v>
      </c>
      <c r="P2544" s="7">
        <v>10</v>
      </c>
      <c r="Q2544" s="7">
        <v>13</v>
      </c>
      <c r="R2544" s="7">
        <v>2</v>
      </c>
      <c r="S2544" s="7">
        <v>0</v>
      </c>
      <c r="T2544" s="7">
        <v>0</v>
      </c>
      <c r="U2544" s="7">
        <v>8</v>
      </c>
      <c r="V2544" s="7">
        <v>3</v>
      </c>
      <c r="W2544" s="7">
        <v>13</v>
      </c>
      <c r="X2544" s="7">
        <v>22</v>
      </c>
      <c r="Y2544" s="7">
        <v>3</v>
      </c>
      <c r="Z2544" s="7">
        <v>0</v>
      </c>
      <c r="AA2544"/>
    </row>
    <row r="2545" spans="1:27" x14ac:dyDescent="0.25">
      <c r="A2545" s="24" t="str">
        <f t="shared" si="121"/>
        <v/>
      </c>
      <c r="B2545" s="24" t="str">
        <f t="shared" si="119"/>
        <v/>
      </c>
      <c r="C2545" s="24" t="str">
        <f t="shared" si="120"/>
        <v/>
      </c>
      <c r="D2545" s="24">
        <v>2026</v>
      </c>
      <c r="E2545" s="7" t="s">
        <v>2719</v>
      </c>
      <c r="F2545" s="7" t="s">
        <v>2707</v>
      </c>
      <c r="G2545" s="7" t="s">
        <v>47</v>
      </c>
      <c r="H2545" s="7" t="s">
        <v>25</v>
      </c>
      <c r="I2545" s="8">
        <v>0.16700000000000001</v>
      </c>
      <c r="J2545" s="8">
        <v>0.34799999999999998</v>
      </c>
      <c r="K2545" s="8">
        <v>0.16700000000000001</v>
      </c>
      <c r="L2545" s="8">
        <v>0.51400000000000001</v>
      </c>
      <c r="M2545" s="7">
        <v>8</v>
      </c>
      <c r="N2545" s="7">
        <v>23</v>
      </c>
      <c r="O2545" s="7">
        <v>18</v>
      </c>
      <c r="P2545" s="7">
        <v>2</v>
      </c>
      <c r="Q2545" s="7">
        <v>3</v>
      </c>
      <c r="R2545" s="7">
        <v>0</v>
      </c>
      <c r="S2545" s="7">
        <v>0</v>
      </c>
      <c r="T2545" s="7">
        <v>0</v>
      </c>
      <c r="U2545" s="7">
        <v>0</v>
      </c>
      <c r="V2545" s="7">
        <v>0</v>
      </c>
      <c r="W2545" s="7">
        <v>5</v>
      </c>
      <c r="X2545" s="7">
        <v>7</v>
      </c>
      <c r="Y2545" s="7">
        <v>0</v>
      </c>
      <c r="Z2545" s="7">
        <v>0</v>
      </c>
      <c r="AA2545"/>
    </row>
    <row r="2546" spans="1:27" x14ac:dyDescent="0.25">
      <c r="A2546" s="24" t="str">
        <f t="shared" si="121"/>
        <v/>
      </c>
      <c r="B2546" s="24" t="str">
        <f t="shared" si="119"/>
        <v/>
      </c>
      <c r="C2546" s="24" t="str">
        <f t="shared" si="120"/>
        <v/>
      </c>
      <c r="D2546" s="24">
        <v>2026</v>
      </c>
      <c r="E2546" s="7" t="s">
        <v>2720</v>
      </c>
      <c r="F2546" s="7" t="s">
        <v>2707</v>
      </c>
      <c r="G2546" s="7" t="s">
        <v>24</v>
      </c>
      <c r="H2546" s="7" t="s">
        <v>30</v>
      </c>
      <c r="I2546" s="8">
        <v>0.125</v>
      </c>
      <c r="J2546" s="8">
        <v>0.33300000000000002</v>
      </c>
      <c r="K2546" s="8">
        <v>0.188</v>
      </c>
      <c r="L2546" s="8">
        <v>0.52100000000000002</v>
      </c>
      <c r="M2546" s="7">
        <v>12</v>
      </c>
      <c r="N2546" s="7">
        <v>21</v>
      </c>
      <c r="O2546" s="7">
        <v>16</v>
      </c>
      <c r="P2546" s="7">
        <v>3</v>
      </c>
      <c r="Q2546" s="7">
        <v>2</v>
      </c>
      <c r="R2546" s="7">
        <v>1</v>
      </c>
      <c r="S2546" s="7">
        <v>0</v>
      </c>
      <c r="T2546" s="7">
        <v>0</v>
      </c>
      <c r="U2546" s="7">
        <v>0</v>
      </c>
      <c r="V2546" s="7">
        <v>0</v>
      </c>
      <c r="W2546" s="7">
        <v>5</v>
      </c>
      <c r="X2546" s="7">
        <v>6</v>
      </c>
      <c r="Y2546" s="7">
        <v>2</v>
      </c>
      <c r="Z2546" s="7">
        <v>0</v>
      </c>
      <c r="AA2546"/>
    </row>
    <row r="2547" spans="1:27" x14ac:dyDescent="0.25">
      <c r="A2547" s="24">
        <f t="shared" si="121"/>
        <v>1</v>
      </c>
      <c r="B2547" s="24" t="str">
        <f t="shared" si="119"/>
        <v/>
      </c>
      <c r="C2547" s="24">
        <f t="shared" si="120"/>
        <v>1</v>
      </c>
      <c r="D2547" s="24">
        <v>2026</v>
      </c>
      <c r="E2547" s="7" t="s">
        <v>2721</v>
      </c>
      <c r="F2547" s="7" t="s">
        <v>2707</v>
      </c>
      <c r="G2547" s="7" t="s">
        <v>29</v>
      </c>
      <c r="H2547" s="7" t="s">
        <v>40</v>
      </c>
      <c r="I2547" s="8">
        <v>0.107</v>
      </c>
      <c r="J2547" s="8">
        <v>0.16700000000000001</v>
      </c>
      <c r="K2547" s="8">
        <v>0.107</v>
      </c>
      <c r="L2547" s="8">
        <v>0.27400000000000002</v>
      </c>
      <c r="M2547" s="7">
        <v>7</v>
      </c>
      <c r="N2547" s="7">
        <v>30</v>
      </c>
      <c r="O2547" s="7">
        <v>28</v>
      </c>
      <c r="P2547" s="7">
        <v>0</v>
      </c>
      <c r="Q2547" s="7">
        <v>3</v>
      </c>
      <c r="R2547" s="7">
        <v>0</v>
      </c>
      <c r="S2547" s="7">
        <v>0</v>
      </c>
      <c r="T2547" s="7">
        <v>0</v>
      </c>
      <c r="U2547" s="7">
        <v>0</v>
      </c>
      <c r="V2547" s="7">
        <v>0</v>
      </c>
      <c r="W2547" s="7">
        <v>2</v>
      </c>
      <c r="X2547" s="7">
        <v>9</v>
      </c>
      <c r="Y2547" s="7">
        <v>0</v>
      </c>
      <c r="Z2547" s="7">
        <v>0</v>
      </c>
      <c r="AA2547"/>
    </row>
    <row r="2548" spans="1:27" x14ac:dyDescent="0.25">
      <c r="A2548" s="24" t="str">
        <f t="shared" si="121"/>
        <v/>
      </c>
      <c r="B2548" s="24" t="str">
        <f t="shared" si="119"/>
        <v/>
      </c>
      <c r="C2548" s="24" t="str">
        <f t="shared" si="120"/>
        <v/>
      </c>
      <c r="D2548" s="24">
        <v>2026</v>
      </c>
      <c r="E2548" s="7" t="s">
        <v>2722</v>
      </c>
      <c r="F2548" s="7" t="s">
        <v>2707</v>
      </c>
      <c r="G2548" s="7" t="s">
        <v>24</v>
      </c>
      <c r="H2548" s="7" t="s">
        <v>33</v>
      </c>
      <c r="I2548" s="8">
        <v>0</v>
      </c>
      <c r="J2548" s="8">
        <v>0</v>
      </c>
      <c r="K2548" s="8">
        <v>0</v>
      </c>
      <c r="L2548" s="8">
        <v>0</v>
      </c>
      <c r="M2548" s="7">
        <v>2</v>
      </c>
      <c r="N2548" s="7">
        <v>4</v>
      </c>
      <c r="O2548" s="7">
        <v>4</v>
      </c>
      <c r="P2548" s="7">
        <v>0</v>
      </c>
      <c r="Q2548" s="7">
        <v>0</v>
      </c>
      <c r="R2548" s="7">
        <v>0</v>
      </c>
      <c r="S2548" s="7">
        <v>0</v>
      </c>
      <c r="T2548" s="7">
        <v>0</v>
      </c>
      <c r="U2548" s="7">
        <v>0</v>
      </c>
      <c r="V2548" s="7">
        <v>0</v>
      </c>
      <c r="W2548" s="7">
        <v>0</v>
      </c>
      <c r="X2548" s="7">
        <v>4</v>
      </c>
      <c r="Y2548" s="7">
        <v>0</v>
      </c>
      <c r="Z2548" s="7">
        <v>0</v>
      </c>
      <c r="AA2548"/>
    </row>
    <row r="2549" spans="1:27" x14ac:dyDescent="0.25">
      <c r="A2549" s="24">
        <f t="shared" si="121"/>
        <v>1</v>
      </c>
      <c r="B2549" s="24" t="str">
        <f t="shared" si="119"/>
        <v/>
      </c>
      <c r="C2549" s="24" t="str">
        <f t="shared" si="120"/>
        <v/>
      </c>
      <c r="D2549" s="24">
        <v>2026</v>
      </c>
      <c r="E2549" s="7" t="s">
        <v>2723</v>
      </c>
      <c r="F2549" s="7" t="s">
        <v>2707</v>
      </c>
      <c r="G2549" s="7" t="s">
        <v>29</v>
      </c>
      <c r="H2549" s="7" t="s">
        <v>164</v>
      </c>
      <c r="I2549" s="8">
        <v>0</v>
      </c>
      <c r="J2549" s="8">
        <v>0</v>
      </c>
      <c r="K2549" s="8">
        <v>0</v>
      </c>
      <c r="L2549" s="8">
        <v>0</v>
      </c>
      <c r="M2549" s="7">
        <v>1</v>
      </c>
      <c r="N2549" s="7">
        <v>1</v>
      </c>
      <c r="O2549" s="7">
        <v>1</v>
      </c>
      <c r="P2549" s="7">
        <v>0</v>
      </c>
      <c r="Q2549" s="7">
        <v>0</v>
      </c>
      <c r="R2549" s="7">
        <v>0</v>
      </c>
      <c r="S2549" s="7">
        <v>0</v>
      </c>
      <c r="T2549" s="7">
        <v>0</v>
      </c>
      <c r="U2549" s="7">
        <v>0</v>
      </c>
      <c r="V2549" s="7">
        <v>0</v>
      </c>
      <c r="W2549" s="7">
        <v>0</v>
      </c>
      <c r="X2549" s="7">
        <v>1</v>
      </c>
      <c r="Y2549" s="7">
        <v>0</v>
      </c>
      <c r="Z2549" s="7">
        <v>0</v>
      </c>
      <c r="AA2549"/>
    </row>
    <row r="2550" spans="1:27" x14ac:dyDescent="0.25">
      <c r="A2550" s="24">
        <f t="shared" si="121"/>
        <v>1</v>
      </c>
      <c r="B2550" s="24" t="str">
        <f t="shared" si="119"/>
        <v/>
      </c>
      <c r="C2550" s="24" t="str">
        <f t="shared" si="120"/>
        <v/>
      </c>
      <c r="D2550" s="24">
        <v>2026</v>
      </c>
      <c r="E2550" s="7" t="s">
        <v>2724</v>
      </c>
      <c r="F2550" s="7" t="s">
        <v>2725</v>
      </c>
      <c r="G2550" s="7" t="s">
        <v>29</v>
      </c>
      <c r="H2550" s="7" t="s">
        <v>27</v>
      </c>
      <c r="I2550" s="8">
        <v>0.34899999999999998</v>
      </c>
      <c r="J2550" s="8">
        <v>0.435</v>
      </c>
      <c r="K2550" s="8">
        <v>0.55400000000000005</v>
      </c>
      <c r="L2550" s="8">
        <v>0.98899999999999999</v>
      </c>
      <c r="M2550" s="7">
        <v>43</v>
      </c>
      <c r="N2550" s="7">
        <v>200</v>
      </c>
      <c r="O2550" s="7">
        <v>166</v>
      </c>
      <c r="P2550" s="7">
        <v>35</v>
      </c>
      <c r="Q2550" s="7">
        <v>58</v>
      </c>
      <c r="R2550" s="7">
        <v>10</v>
      </c>
      <c r="S2550" s="7">
        <v>3</v>
      </c>
      <c r="T2550" s="7">
        <v>6</v>
      </c>
      <c r="U2550" s="7">
        <v>34</v>
      </c>
      <c r="V2550" s="7">
        <v>4</v>
      </c>
      <c r="W2550" s="7">
        <v>22</v>
      </c>
      <c r="X2550" s="7">
        <v>29</v>
      </c>
      <c r="Y2550" s="7">
        <v>13</v>
      </c>
      <c r="Z2550" s="7">
        <v>1</v>
      </c>
      <c r="AA2550"/>
    </row>
    <row r="2551" spans="1:27" x14ac:dyDescent="0.25">
      <c r="A2551" s="24" t="str">
        <f t="shared" si="121"/>
        <v/>
      </c>
      <c r="B2551" s="24" t="str">
        <f t="shared" si="119"/>
        <v/>
      </c>
      <c r="C2551" s="24" t="str">
        <f t="shared" si="120"/>
        <v/>
      </c>
      <c r="D2551" s="24">
        <v>2026</v>
      </c>
      <c r="E2551" s="7" t="s">
        <v>2726</v>
      </c>
      <c r="F2551" s="7" t="s">
        <v>2725</v>
      </c>
      <c r="G2551" s="7" t="s">
        <v>24</v>
      </c>
      <c r="H2551" s="7" t="s">
        <v>35</v>
      </c>
      <c r="I2551" s="8">
        <v>0.30599999999999999</v>
      </c>
      <c r="J2551" s="8">
        <v>0.41399999999999998</v>
      </c>
      <c r="K2551" s="8">
        <v>0.48799999999999999</v>
      </c>
      <c r="L2551" s="8">
        <v>0.90200000000000002</v>
      </c>
      <c r="M2551" s="7">
        <v>43</v>
      </c>
      <c r="N2551" s="7">
        <v>200</v>
      </c>
      <c r="O2551" s="7">
        <v>160</v>
      </c>
      <c r="P2551" s="7">
        <v>43</v>
      </c>
      <c r="Q2551" s="7">
        <v>49</v>
      </c>
      <c r="R2551" s="7">
        <v>9</v>
      </c>
      <c r="S2551" s="7">
        <v>1</v>
      </c>
      <c r="T2551" s="7">
        <v>6</v>
      </c>
      <c r="U2551" s="7">
        <v>33</v>
      </c>
      <c r="V2551" s="7">
        <v>9</v>
      </c>
      <c r="W2551" s="7">
        <v>24</v>
      </c>
      <c r="X2551" s="7">
        <v>30</v>
      </c>
      <c r="Y2551" s="7">
        <v>17</v>
      </c>
      <c r="Z2551" s="7">
        <v>3</v>
      </c>
      <c r="AA2551"/>
    </row>
    <row r="2552" spans="1:27" x14ac:dyDescent="0.25">
      <c r="A2552" s="24" t="str">
        <f t="shared" si="121"/>
        <v/>
      </c>
      <c r="B2552" s="24" t="str">
        <f t="shared" si="119"/>
        <v/>
      </c>
      <c r="C2552" s="24" t="str">
        <f t="shared" si="120"/>
        <v/>
      </c>
      <c r="D2552" s="24">
        <v>2026</v>
      </c>
      <c r="E2552" s="7" t="s">
        <v>2727</v>
      </c>
      <c r="F2552" s="7" t="s">
        <v>2725</v>
      </c>
      <c r="G2552" s="7" t="s">
        <v>47</v>
      </c>
      <c r="H2552" s="7" t="s">
        <v>40</v>
      </c>
      <c r="I2552" s="8">
        <v>0.30099999999999999</v>
      </c>
      <c r="J2552" s="8">
        <v>0.40200000000000002</v>
      </c>
      <c r="K2552" s="8">
        <v>0.36899999999999999</v>
      </c>
      <c r="L2552" s="8">
        <v>0.77100000000000002</v>
      </c>
      <c r="M2552" s="7">
        <v>43</v>
      </c>
      <c r="N2552" s="7">
        <v>209</v>
      </c>
      <c r="O2552" s="7">
        <v>176</v>
      </c>
      <c r="P2552" s="7">
        <v>40</v>
      </c>
      <c r="Q2552" s="7">
        <v>53</v>
      </c>
      <c r="R2552" s="7">
        <v>6</v>
      </c>
      <c r="S2552" s="7">
        <v>3</v>
      </c>
      <c r="T2552" s="7">
        <v>0</v>
      </c>
      <c r="U2552" s="7">
        <v>18</v>
      </c>
      <c r="V2552" s="7">
        <v>7</v>
      </c>
      <c r="W2552" s="7">
        <v>24</v>
      </c>
      <c r="X2552" s="7">
        <v>37</v>
      </c>
      <c r="Y2552" s="7">
        <v>21</v>
      </c>
      <c r="Z2552" s="7">
        <v>3</v>
      </c>
      <c r="AA2552"/>
    </row>
    <row r="2553" spans="1:27" x14ac:dyDescent="0.25">
      <c r="A2553" s="24">
        <f t="shared" si="121"/>
        <v>1</v>
      </c>
      <c r="B2553" s="24" t="str">
        <f t="shared" si="119"/>
        <v/>
      </c>
      <c r="C2553" s="24" t="str">
        <f t="shared" si="120"/>
        <v/>
      </c>
      <c r="D2553" s="24">
        <v>2026</v>
      </c>
      <c r="E2553" s="7" t="s">
        <v>2728</v>
      </c>
      <c r="F2553" s="7" t="s">
        <v>2725</v>
      </c>
      <c r="G2553" s="7" t="s">
        <v>29</v>
      </c>
      <c r="H2553" s="7" t="s">
        <v>30</v>
      </c>
      <c r="I2553" s="8">
        <v>0.29099999999999998</v>
      </c>
      <c r="J2553" s="8">
        <v>0.42899999999999999</v>
      </c>
      <c r="K2553" s="8">
        <v>0.41799999999999998</v>
      </c>
      <c r="L2553" s="8">
        <v>0.84799999999999998</v>
      </c>
      <c r="M2553" s="7">
        <v>43</v>
      </c>
      <c r="N2553" s="7">
        <v>178</v>
      </c>
      <c r="O2553" s="7">
        <v>141</v>
      </c>
      <c r="P2553" s="7">
        <v>29</v>
      </c>
      <c r="Q2553" s="7">
        <v>41</v>
      </c>
      <c r="R2553" s="7">
        <v>12</v>
      </c>
      <c r="S2553" s="7">
        <v>0</v>
      </c>
      <c r="T2553" s="7">
        <v>2</v>
      </c>
      <c r="U2553" s="7">
        <v>23</v>
      </c>
      <c r="V2553" s="7">
        <v>19</v>
      </c>
      <c r="W2553" s="7">
        <v>16</v>
      </c>
      <c r="X2553" s="7">
        <v>28</v>
      </c>
      <c r="Y2553" s="7">
        <v>7</v>
      </c>
      <c r="Z2553" s="7">
        <v>5</v>
      </c>
      <c r="AA2553"/>
    </row>
    <row r="2554" spans="1:27" x14ac:dyDescent="0.25">
      <c r="A2554" s="24">
        <f t="shared" si="121"/>
        <v>1</v>
      </c>
      <c r="B2554" s="24" t="str">
        <f t="shared" si="119"/>
        <v/>
      </c>
      <c r="C2554" s="24" t="str">
        <f t="shared" si="120"/>
        <v/>
      </c>
      <c r="D2554" s="24">
        <v>2026</v>
      </c>
      <c r="E2554" s="7" t="s">
        <v>2729</v>
      </c>
      <c r="F2554" s="7" t="s">
        <v>2725</v>
      </c>
      <c r="G2554" s="7" t="s">
        <v>29</v>
      </c>
      <c r="H2554" s="7" t="s">
        <v>42</v>
      </c>
      <c r="I2554" s="8">
        <v>0.29099999999999998</v>
      </c>
      <c r="J2554" s="8">
        <v>0.4</v>
      </c>
      <c r="K2554" s="8">
        <v>0.38800000000000001</v>
      </c>
      <c r="L2554" s="8">
        <v>0.78800000000000003</v>
      </c>
      <c r="M2554" s="7">
        <v>43</v>
      </c>
      <c r="N2554" s="7">
        <v>195</v>
      </c>
      <c r="O2554" s="7">
        <v>165</v>
      </c>
      <c r="P2554" s="7">
        <v>28</v>
      </c>
      <c r="Q2554" s="7">
        <v>48</v>
      </c>
      <c r="R2554" s="7">
        <v>7</v>
      </c>
      <c r="S2554" s="7">
        <v>0</v>
      </c>
      <c r="T2554" s="7">
        <v>3</v>
      </c>
      <c r="U2554" s="7">
        <v>32</v>
      </c>
      <c r="V2554" s="7">
        <v>7</v>
      </c>
      <c r="W2554" s="7">
        <v>23</v>
      </c>
      <c r="X2554" s="7">
        <v>17</v>
      </c>
      <c r="Y2554" s="7">
        <v>0</v>
      </c>
      <c r="Z2554" s="7">
        <v>1</v>
      </c>
      <c r="AA2554"/>
    </row>
    <row r="2555" spans="1:27" x14ac:dyDescent="0.25">
      <c r="A2555" s="24">
        <f t="shared" si="121"/>
        <v>1</v>
      </c>
      <c r="B2555" s="24" t="str">
        <f t="shared" si="119"/>
        <v/>
      </c>
      <c r="C2555" s="24" t="str">
        <f t="shared" si="120"/>
        <v/>
      </c>
      <c r="D2555" s="24">
        <v>2026</v>
      </c>
      <c r="E2555" s="7" t="s">
        <v>2730</v>
      </c>
      <c r="F2555" s="7" t="s">
        <v>2725</v>
      </c>
      <c r="G2555" s="7" t="s">
        <v>29</v>
      </c>
      <c r="H2555" s="7" t="s">
        <v>33</v>
      </c>
      <c r="I2555" s="8">
        <v>0.27200000000000002</v>
      </c>
      <c r="J2555" s="8">
        <v>0.35699999999999998</v>
      </c>
      <c r="K2555" s="8">
        <v>0.40500000000000003</v>
      </c>
      <c r="L2555" s="8">
        <v>0.76100000000000001</v>
      </c>
      <c r="M2555" s="7">
        <v>43</v>
      </c>
      <c r="N2555" s="7">
        <v>199</v>
      </c>
      <c r="O2555" s="7">
        <v>173</v>
      </c>
      <c r="P2555" s="7">
        <v>26</v>
      </c>
      <c r="Q2555" s="7">
        <v>47</v>
      </c>
      <c r="R2555" s="7">
        <v>8</v>
      </c>
      <c r="S2555" s="7">
        <v>0</v>
      </c>
      <c r="T2555" s="7">
        <v>5</v>
      </c>
      <c r="U2555" s="7">
        <v>41</v>
      </c>
      <c r="V2555" s="7">
        <v>10</v>
      </c>
      <c r="W2555" s="7">
        <v>14</v>
      </c>
      <c r="X2555" s="7">
        <v>28</v>
      </c>
      <c r="Y2555" s="7">
        <v>3</v>
      </c>
      <c r="Z2555" s="7">
        <v>2</v>
      </c>
      <c r="AA2555"/>
    </row>
    <row r="2556" spans="1:27" x14ac:dyDescent="0.25">
      <c r="A2556" s="24" t="str">
        <f t="shared" si="121"/>
        <v/>
      </c>
      <c r="B2556" s="24" t="str">
        <f t="shared" si="119"/>
        <v/>
      </c>
      <c r="C2556" s="24" t="str">
        <f t="shared" si="120"/>
        <v/>
      </c>
      <c r="D2556" s="24">
        <v>2026</v>
      </c>
      <c r="E2556" s="7" t="s">
        <v>2731</v>
      </c>
      <c r="F2556" s="7" t="s">
        <v>2725</v>
      </c>
      <c r="G2556" s="7" t="s">
        <v>24</v>
      </c>
      <c r="H2556" s="7" t="s">
        <v>44</v>
      </c>
      <c r="I2556" s="8">
        <v>0.22900000000000001</v>
      </c>
      <c r="J2556" s="8">
        <v>0.34399999999999997</v>
      </c>
      <c r="K2556" s="8">
        <v>0.35899999999999999</v>
      </c>
      <c r="L2556" s="8">
        <v>0.70399999999999996</v>
      </c>
      <c r="M2556" s="7">
        <v>43</v>
      </c>
      <c r="N2556" s="7">
        <v>183</v>
      </c>
      <c r="O2556" s="7">
        <v>153</v>
      </c>
      <c r="P2556" s="7">
        <v>27</v>
      </c>
      <c r="Q2556" s="7">
        <v>35</v>
      </c>
      <c r="R2556" s="7">
        <v>7</v>
      </c>
      <c r="S2556" s="7">
        <v>2</v>
      </c>
      <c r="T2556" s="7">
        <v>3</v>
      </c>
      <c r="U2556" s="7">
        <v>26</v>
      </c>
      <c r="V2556" s="7">
        <v>12</v>
      </c>
      <c r="W2556" s="7">
        <v>16</v>
      </c>
      <c r="X2556" s="7">
        <v>59</v>
      </c>
      <c r="Y2556" s="7">
        <v>2</v>
      </c>
      <c r="Z2556" s="7">
        <v>0</v>
      </c>
      <c r="AA2556"/>
    </row>
    <row r="2557" spans="1:27" x14ac:dyDescent="0.25">
      <c r="A2557" s="24" t="str">
        <f t="shared" si="121"/>
        <v/>
      </c>
      <c r="B2557" s="24" t="str">
        <f t="shared" si="119"/>
        <v/>
      </c>
      <c r="C2557" s="24" t="str">
        <f t="shared" si="120"/>
        <v/>
      </c>
      <c r="D2557" s="24">
        <v>2026</v>
      </c>
      <c r="E2557" s="7" t="s">
        <v>2732</v>
      </c>
      <c r="F2557" s="7" t="s">
        <v>2725</v>
      </c>
      <c r="G2557" s="7" t="s">
        <v>24</v>
      </c>
      <c r="H2557" s="7" t="s">
        <v>25</v>
      </c>
      <c r="I2557" s="8">
        <v>0.191</v>
      </c>
      <c r="J2557" s="8">
        <v>0.28999999999999998</v>
      </c>
      <c r="K2557" s="8">
        <v>0.35699999999999998</v>
      </c>
      <c r="L2557" s="8">
        <v>0.64700000000000002</v>
      </c>
      <c r="M2557" s="7">
        <v>34</v>
      </c>
      <c r="N2557" s="7">
        <v>131</v>
      </c>
      <c r="O2557" s="7">
        <v>115</v>
      </c>
      <c r="P2557" s="7">
        <v>10</v>
      </c>
      <c r="Q2557" s="7">
        <v>22</v>
      </c>
      <c r="R2557" s="7">
        <v>4</v>
      </c>
      <c r="S2557" s="7">
        <v>0</v>
      </c>
      <c r="T2557" s="7">
        <v>5</v>
      </c>
      <c r="U2557" s="7">
        <v>18</v>
      </c>
      <c r="V2557" s="7">
        <v>3</v>
      </c>
      <c r="W2557" s="7">
        <v>13</v>
      </c>
      <c r="X2557" s="7">
        <v>32</v>
      </c>
      <c r="Y2557" s="7">
        <v>0</v>
      </c>
      <c r="Z2557" s="7">
        <v>1</v>
      </c>
      <c r="AA2557"/>
    </row>
    <row r="2558" spans="1:27" x14ac:dyDescent="0.25">
      <c r="A2558" s="24" t="str">
        <f t="shared" si="121"/>
        <v/>
      </c>
      <c r="B2558" s="24" t="str">
        <f t="shared" si="119"/>
        <v/>
      </c>
      <c r="C2558" s="24" t="str">
        <f t="shared" si="120"/>
        <v/>
      </c>
      <c r="D2558" s="24">
        <v>2026</v>
      </c>
      <c r="E2558" s="7" t="s">
        <v>2733</v>
      </c>
      <c r="F2558" s="7" t="s">
        <v>2725</v>
      </c>
      <c r="G2558" s="7" t="s">
        <v>37</v>
      </c>
      <c r="H2558" s="7" t="s">
        <v>38</v>
      </c>
      <c r="I2558" s="8">
        <v>0.2</v>
      </c>
      <c r="J2558" s="8">
        <v>0.4</v>
      </c>
      <c r="K2558" s="8">
        <v>0.26700000000000002</v>
      </c>
      <c r="L2558" s="8">
        <v>0.66700000000000004</v>
      </c>
      <c r="M2558" s="7">
        <v>11</v>
      </c>
      <c r="N2558" s="7">
        <v>21</v>
      </c>
      <c r="O2558" s="7">
        <v>15</v>
      </c>
      <c r="P2558" s="7">
        <v>2</v>
      </c>
      <c r="Q2558" s="7">
        <v>3</v>
      </c>
      <c r="R2558" s="7">
        <v>1</v>
      </c>
      <c r="S2558" s="7">
        <v>0</v>
      </c>
      <c r="T2558" s="7">
        <v>0</v>
      </c>
      <c r="U2558" s="7">
        <v>0</v>
      </c>
      <c r="V2558" s="7">
        <v>2</v>
      </c>
      <c r="W2558" s="7">
        <v>3</v>
      </c>
      <c r="X2558" s="7">
        <v>5</v>
      </c>
      <c r="Y2558" s="7">
        <v>1</v>
      </c>
      <c r="Z2558" s="7">
        <v>0</v>
      </c>
      <c r="AA2558"/>
    </row>
    <row r="2559" spans="1:27" x14ac:dyDescent="0.25">
      <c r="A2559" s="24" t="str">
        <f t="shared" si="121"/>
        <v/>
      </c>
      <c r="B2559" s="24" t="str">
        <f t="shared" si="119"/>
        <v/>
      </c>
      <c r="C2559" s="24" t="str">
        <f t="shared" si="120"/>
        <v/>
      </c>
      <c r="D2559" s="24">
        <v>2026</v>
      </c>
      <c r="E2559" s="7" t="s">
        <v>2734</v>
      </c>
      <c r="F2559" s="7" t="s">
        <v>2725</v>
      </c>
      <c r="G2559" s="7" t="s">
        <v>37</v>
      </c>
      <c r="H2559" s="7" t="s">
        <v>25</v>
      </c>
      <c r="I2559" s="8">
        <v>0.19400000000000001</v>
      </c>
      <c r="J2559" s="8">
        <v>0.28599999999999998</v>
      </c>
      <c r="K2559" s="8">
        <v>0.23899999999999999</v>
      </c>
      <c r="L2559" s="8">
        <v>0.52500000000000002</v>
      </c>
      <c r="M2559" s="7">
        <v>21</v>
      </c>
      <c r="N2559" s="7">
        <v>79</v>
      </c>
      <c r="O2559" s="7">
        <v>67</v>
      </c>
      <c r="P2559" s="7">
        <v>5</v>
      </c>
      <c r="Q2559" s="7">
        <v>13</v>
      </c>
      <c r="R2559" s="7">
        <v>3</v>
      </c>
      <c r="S2559" s="7">
        <v>0</v>
      </c>
      <c r="T2559" s="7">
        <v>0</v>
      </c>
      <c r="U2559" s="7">
        <v>6</v>
      </c>
      <c r="V2559" s="7">
        <v>2</v>
      </c>
      <c r="W2559" s="7">
        <v>7</v>
      </c>
      <c r="X2559" s="7">
        <v>19</v>
      </c>
      <c r="Y2559" s="7">
        <v>0</v>
      </c>
      <c r="Z2559" s="7">
        <v>0</v>
      </c>
      <c r="AA2559"/>
    </row>
    <row r="2560" spans="1:27" x14ac:dyDescent="0.25">
      <c r="A2560" s="24" t="str">
        <f t="shared" si="121"/>
        <v/>
      </c>
      <c r="B2560" s="24" t="str">
        <f t="shared" si="119"/>
        <v/>
      </c>
      <c r="C2560" s="24" t="str">
        <f t="shared" si="120"/>
        <v/>
      </c>
      <c r="D2560" s="24">
        <v>2026</v>
      </c>
      <c r="E2560" s="7" t="s">
        <v>2735</v>
      </c>
      <c r="F2560" s="7" t="s">
        <v>2725</v>
      </c>
      <c r="G2560" s="7" t="s">
        <v>37</v>
      </c>
      <c r="H2560" s="7" t="s">
        <v>38</v>
      </c>
      <c r="I2560" s="8">
        <v>0.17899999999999999</v>
      </c>
      <c r="J2560" s="8">
        <v>0.40500000000000003</v>
      </c>
      <c r="K2560" s="8">
        <v>0.25</v>
      </c>
      <c r="L2560" s="8">
        <v>0.65500000000000003</v>
      </c>
      <c r="M2560" s="7">
        <v>13</v>
      </c>
      <c r="N2560" s="7">
        <v>42</v>
      </c>
      <c r="O2560" s="7">
        <v>28</v>
      </c>
      <c r="P2560" s="7">
        <v>8</v>
      </c>
      <c r="Q2560" s="7">
        <v>5</v>
      </c>
      <c r="R2560" s="7">
        <v>2</v>
      </c>
      <c r="S2560" s="7">
        <v>0</v>
      </c>
      <c r="T2560" s="7">
        <v>0</v>
      </c>
      <c r="U2560" s="7">
        <v>5</v>
      </c>
      <c r="V2560" s="7">
        <v>1</v>
      </c>
      <c r="W2560" s="7">
        <v>11</v>
      </c>
      <c r="X2560" s="7">
        <v>14</v>
      </c>
      <c r="Y2560" s="7">
        <v>0</v>
      </c>
      <c r="Z2560" s="7">
        <v>0</v>
      </c>
      <c r="AA2560"/>
    </row>
    <row r="2561" spans="1:27" x14ac:dyDescent="0.25">
      <c r="A2561" s="24" t="str">
        <f t="shared" si="121"/>
        <v/>
      </c>
      <c r="B2561" s="24" t="str">
        <f t="shared" si="119"/>
        <v/>
      </c>
      <c r="C2561" s="24" t="str">
        <f t="shared" si="120"/>
        <v/>
      </c>
      <c r="D2561" s="24">
        <v>2026</v>
      </c>
      <c r="E2561" s="7" t="s">
        <v>2736</v>
      </c>
      <c r="F2561" s="7" t="s">
        <v>2725</v>
      </c>
      <c r="G2561" s="7" t="s">
        <v>24</v>
      </c>
      <c r="H2561" s="7" t="s">
        <v>38</v>
      </c>
      <c r="I2561" s="8">
        <v>0.15</v>
      </c>
      <c r="J2561" s="8">
        <v>0.15</v>
      </c>
      <c r="K2561" s="8">
        <v>0.15</v>
      </c>
      <c r="L2561" s="8">
        <v>0.3</v>
      </c>
      <c r="M2561" s="7">
        <v>9</v>
      </c>
      <c r="N2561" s="7">
        <v>20</v>
      </c>
      <c r="O2561" s="7">
        <v>20</v>
      </c>
      <c r="P2561" s="7">
        <v>3</v>
      </c>
      <c r="Q2561" s="7">
        <v>3</v>
      </c>
      <c r="R2561" s="7">
        <v>0</v>
      </c>
      <c r="S2561" s="7">
        <v>0</v>
      </c>
      <c r="T2561" s="7">
        <v>0</v>
      </c>
      <c r="U2561" s="7">
        <v>2</v>
      </c>
      <c r="V2561" s="7">
        <v>0</v>
      </c>
      <c r="W2561" s="7">
        <v>0</v>
      </c>
      <c r="X2561" s="7">
        <v>7</v>
      </c>
      <c r="Y2561" s="7">
        <v>1</v>
      </c>
      <c r="Z2561" s="7">
        <v>1</v>
      </c>
      <c r="AA2561"/>
    </row>
    <row r="2562" spans="1:27" x14ac:dyDescent="0.25">
      <c r="A2562" s="24" t="str">
        <f t="shared" si="121"/>
        <v/>
      </c>
      <c r="B2562" s="24" t="str">
        <f t="shared" ref="B2562:B2625" si="122">IF(COUNTIFS(Draft_Player,$E2562),COUNTIFS(Draft_Player,$E2562),"")</f>
        <v/>
      </c>
      <c r="C2562" s="24" t="str">
        <f t="shared" ref="C2562:C2625" si="123">IF(COUNTIFS(Transfers_Player,$E2562),COUNTIFS(Transfers_Player,$E2562),"")</f>
        <v/>
      </c>
      <c r="D2562" s="24">
        <v>2026</v>
      </c>
      <c r="E2562" s="7" t="s">
        <v>2737</v>
      </c>
      <c r="F2562" s="7" t="s">
        <v>2725</v>
      </c>
      <c r="G2562" s="7" t="s">
        <v>47</v>
      </c>
      <c r="H2562" s="7" t="s">
        <v>38</v>
      </c>
      <c r="I2562" s="8">
        <v>0.15</v>
      </c>
      <c r="J2562" s="8">
        <v>0.29199999999999998</v>
      </c>
      <c r="K2562" s="8">
        <v>0.15</v>
      </c>
      <c r="L2562" s="8">
        <v>0.442</v>
      </c>
      <c r="M2562" s="7">
        <v>10</v>
      </c>
      <c r="N2562" s="7">
        <v>24</v>
      </c>
      <c r="O2562" s="7">
        <v>20</v>
      </c>
      <c r="P2562" s="7">
        <v>2</v>
      </c>
      <c r="Q2562" s="7">
        <v>3</v>
      </c>
      <c r="R2562" s="7">
        <v>0</v>
      </c>
      <c r="S2562" s="7">
        <v>0</v>
      </c>
      <c r="T2562" s="7">
        <v>0</v>
      </c>
      <c r="U2562" s="7">
        <v>1</v>
      </c>
      <c r="V2562" s="7">
        <v>0</v>
      </c>
      <c r="W2562" s="7">
        <v>4</v>
      </c>
      <c r="X2562" s="7">
        <v>9</v>
      </c>
      <c r="Y2562" s="7">
        <v>0</v>
      </c>
      <c r="Z2562" s="7">
        <v>0</v>
      </c>
      <c r="AA2562"/>
    </row>
    <row r="2563" spans="1:27" x14ac:dyDescent="0.25">
      <c r="A2563" s="24" t="str">
        <f t="shared" ref="A2563:A2626" si="124">IF(OR(G2563="SR", G2563="GR"), 1, "")</f>
        <v/>
      </c>
      <c r="B2563" s="24" t="str">
        <f t="shared" si="122"/>
        <v/>
      </c>
      <c r="C2563" s="24" t="str">
        <f t="shared" si="123"/>
        <v/>
      </c>
      <c r="D2563" s="24">
        <v>2026</v>
      </c>
      <c r="E2563" s="7" t="s">
        <v>2738</v>
      </c>
      <c r="F2563" s="7" t="s">
        <v>2725</v>
      </c>
      <c r="G2563" s="7" t="s">
        <v>37</v>
      </c>
      <c r="H2563" s="7" t="s">
        <v>38</v>
      </c>
      <c r="I2563" s="8">
        <v>5.7000000000000002E-2</v>
      </c>
      <c r="J2563" s="8">
        <v>0.214</v>
      </c>
      <c r="K2563" s="8">
        <v>5.7000000000000002E-2</v>
      </c>
      <c r="L2563" s="8">
        <v>0.27100000000000002</v>
      </c>
      <c r="M2563" s="7">
        <v>12</v>
      </c>
      <c r="N2563" s="7">
        <v>43</v>
      </c>
      <c r="O2563" s="7">
        <v>35</v>
      </c>
      <c r="P2563" s="7">
        <v>4</v>
      </c>
      <c r="Q2563" s="7">
        <v>2</v>
      </c>
      <c r="R2563" s="7">
        <v>0</v>
      </c>
      <c r="S2563" s="7">
        <v>0</v>
      </c>
      <c r="T2563" s="7">
        <v>0</v>
      </c>
      <c r="U2563" s="7">
        <v>3</v>
      </c>
      <c r="V2563" s="7">
        <v>1</v>
      </c>
      <c r="W2563" s="7">
        <v>6</v>
      </c>
      <c r="X2563" s="7">
        <v>7</v>
      </c>
      <c r="Y2563" s="7">
        <v>3</v>
      </c>
      <c r="Z2563" s="7">
        <v>0</v>
      </c>
      <c r="AA2563"/>
    </row>
    <row r="2564" spans="1:27" x14ac:dyDescent="0.25">
      <c r="A2564" s="24" t="str">
        <f t="shared" si="124"/>
        <v/>
      </c>
      <c r="B2564" s="24" t="str">
        <f t="shared" si="122"/>
        <v/>
      </c>
      <c r="C2564" s="24" t="str">
        <f t="shared" si="123"/>
        <v/>
      </c>
      <c r="D2564" s="24">
        <v>2026</v>
      </c>
      <c r="E2564" s="7" t="s">
        <v>2739</v>
      </c>
      <c r="F2564" s="7" t="s">
        <v>2725</v>
      </c>
      <c r="G2564" s="7" t="s">
        <v>24</v>
      </c>
      <c r="H2564" s="7" t="s">
        <v>164</v>
      </c>
      <c r="I2564" s="8">
        <v>0</v>
      </c>
      <c r="J2564" s="8">
        <v>0</v>
      </c>
      <c r="K2564" s="8">
        <v>0</v>
      </c>
      <c r="L2564" s="8">
        <v>0</v>
      </c>
      <c r="M2564" s="7">
        <v>1</v>
      </c>
      <c r="N2564" s="7">
        <v>1</v>
      </c>
      <c r="O2564" s="7">
        <v>1</v>
      </c>
      <c r="P2564" s="7">
        <v>0</v>
      </c>
      <c r="Q2564" s="7">
        <v>0</v>
      </c>
      <c r="R2564" s="7">
        <v>0</v>
      </c>
      <c r="S2564" s="7">
        <v>0</v>
      </c>
      <c r="T2564" s="7">
        <v>0</v>
      </c>
      <c r="U2564" s="7">
        <v>0</v>
      </c>
      <c r="V2564" s="7">
        <v>0</v>
      </c>
      <c r="W2564" s="7">
        <v>0</v>
      </c>
      <c r="X2564" s="7">
        <v>0</v>
      </c>
      <c r="Y2564" s="7">
        <v>0</v>
      </c>
      <c r="Z2564" s="7">
        <v>1</v>
      </c>
      <c r="AA2564"/>
    </row>
    <row r="2565" spans="1:27" x14ac:dyDescent="0.25">
      <c r="A2565" s="24">
        <f t="shared" si="124"/>
        <v>1</v>
      </c>
      <c r="B2565" s="24" t="str">
        <f t="shared" si="122"/>
        <v/>
      </c>
      <c r="C2565" s="24" t="str">
        <f t="shared" si="123"/>
        <v/>
      </c>
      <c r="D2565" s="24">
        <v>2026</v>
      </c>
      <c r="E2565" s="7" t="s">
        <v>2740</v>
      </c>
      <c r="F2565" s="7" t="s">
        <v>2725</v>
      </c>
      <c r="G2565" s="7" t="s">
        <v>29</v>
      </c>
      <c r="H2565" s="7" t="s">
        <v>164</v>
      </c>
      <c r="I2565" s="8">
        <v>0</v>
      </c>
      <c r="J2565" s="8">
        <v>0</v>
      </c>
      <c r="K2565" s="8">
        <v>0</v>
      </c>
      <c r="L2565" s="8">
        <v>0</v>
      </c>
      <c r="M2565" s="7">
        <v>1</v>
      </c>
      <c r="N2565" s="7">
        <v>2</v>
      </c>
      <c r="O2565" s="7">
        <v>2</v>
      </c>
      <c r="P2565" s="7">
        <v>0</v>
      </c>
      <c r="Q2565" s="7">
        <v>0</v>
      </c>
      <c r="R2565" s="7">
        <v>0</v>
      </c>
      <c r="S2565" s="7">
        <v>0</v>
      </c>
      <c r="T2565" s="7">
        <v>0</v>
      </c>
      <c r="U2565" s="7">
        <v>0</v>
      </c>
      <c r="V2565" s="7">
        <v>0</v>
      </c>
      <c r="W2565" s="7">
        <v>0</v>
      </c>
      <c r="X2565" s="7">
        <v>0</v>
      </c>
      <c r="Y2565" s="7">
        <v>0</v>
      </c>
      <c r="Z2565" s="7">
        <v>0</v>
      </c>
      <c r="AA2565"/>
    </row>
    <row r="2566" spans="1:27" x14ac:dyDescent="0.25">
      <c r="A2566" s="24" t="str">
        <f t="shared" si="124"/>
        <v/>
      </c>
      <c r="B2566" s="24" t="str">
        <f t="shared" si="122"/>
        <v/>
      </c>
      <c r="C2566" s="24" t="str">
        <f t="shared" si="123"/>
        <v/>
      </c>
      <c r="D2566" s="24">
        <v>2026</v>
      </c>
      <c r="E2566" s="7" t="s">
        <v>2741</v>
      </c>
      <c r="F2566" s="7" t="s">
        <v>2725</v>
      </c>
      <c r="G2566" s="7" t="s">
        <v>47</v>
      </c>
      <c r="H2566" s="7" t="s">
        <v>42</v>
      </c>
      <c r="I2566" s="8">
        <v>0</v>
      </c>
      <c r="J2566" s="8">
        <v>0.5</v>
      </c>
      <c r="K2566" s="8">
        <v>0</v>
      </c>
      <c r="L2566" s="8">
        <v>0.5</v>
      </c>
      <c r="M2566" s="7">
        <v>2</v>
      </c>
      <c r="N2566" s="7">
        <v>2</v>
      </c>
      <c r="O2566" s="7">
        <v>1</v>
      </c>
      <c r="P2566" s="7">
        <v>0</v>
      </c>
      <c r="Q2566" s="7">
        <v>0</v>
      </c>
      <c r="R2566" s="7">
        <v>0</v>
      </c>
      <c r="S2566" s="7">
        <v>0</v>
      </c>
      <c r="T2566" s="7">
        <v>0</v>
      </c>
      <c r="U2566" s="7">
        <v>0</v>
      </c>
      <c r="V2566" s="7">
        <v>1</v>
      </c>
      <c r="W2566" s="7">
        <v>0</v>
      </c>
      <c r="X2566" s="7">
        <v>1</v>
      </c>
      <c r="Y2566" s="7">
        <v>0</v>
      </c>
      <c r="Z2566" s="7">
        <v>0</v>
      </c>
      <c r="AA2566"/>
    </row>
    <row r="2567" spans="1:27" x14ac:dyDescent="0.25">
      <c r="A2567" s="24">
        <f t="shared" si="124"/>
        <v>1</v>
      </c>
      <c r="B2567" s="24" t="str">
        <f t="shared" si="122"/>
        <v/>
      </c>
      <c r="C2567" s="24" t="str">
        <f t="shared" si="123"/>
        <v/>
      </c>
      <c r="D2567" s="24">
        <v>2026</v>
      </c>
      <c r="E2567" s="7" t="s">
        <v>2742</v>
      </c>
      <c r="F2567" s="7" t="s">
        <v>2743</v>
      </c>
      <c r="G2567" s="7" t="s">
        <v>29</v>
      </c>
      <c r="H2567" s="7" t="s">
        <v>42</v>
      </c>
      <c r="I2567" s="8">
        <v>0.33700000000000002</v>
      </c>
      <c r="J2567" s="8">
        <v>0.38800000000000001</v>
      </c>
      <c r="K2567" s="8">
        <v>0.46200000000000002</v>
      </c>
      <c r="L2567" s="8">
        <v>0.85</v>
      </c>
      <c r="M2567" s="7">
        <v>39</v>
      </c>
      <c r="N2567" s="7">
        <v>188</v>
      </c>
      <c r="O2567" s="7">
        <v>169</v>
      </c>
      <c r="P2567" s="7">
        <v>32</v>
      </c>
      <c r="Q2567" s="7">
        <v>57</v>
      </c>
      <c r="R2567" s="7">
        <v>15</v>
      </c>
      <c r="S2567" s="7">
        <v>0</v>
      </c>
      <c r="T2567" s="7">
        <v>2</v>
      </c>
      <c r="U2567" s="7">
        <v>37</v>
      </c>
      <c r="V2567" s="7">
        <v>2</v>
      </c>
      <c r="W2567" s="7">
        <v>14</v>
      </c>
      <c r="X2567" s="7">
        <v>9</v>
      </c>
      <c r="Y2567" s="7">
        <v>7</v>
      </c>
      <c r="Z2567" s="7">
        <v>0</v>
      </c>
      <c r="AA2567"/>
    </row>
    <row r="2568" spans="1:27" x14ac:dyDescent="0.25">
      <c r="A2568" s="24">
        <f t="shared" si="124"/>
        <v>1</v>
      </c>
      <c r="B2568" s="24" t="str">
        <f t="shared" si="122"/>
        <v/>
      </c>
      <c r="C2568" s="24" t="str">
        <f t="shared" si="123"/>
        <v/>
      </c>
      <c r="D2568" s="24">
        <v>2026</v>
      </c>
      <c r="E2568" s="7" t="s">
        <v>2744</v>
      </c>
      <c r="F2568" s="7" t="s">
        <v>2743</v>
      </c>
      <c r="G2568" s="7" t="s">
        <v>29</v>
      </c>
      <c r="H2568" s="7" t="s">
        <v>30</v>
      </c>
      <c r="I2568" s="8">
        <v>0.32500000000000001</v>
      </c>
      <c r="J2568" s="8">
        <v>0.40799999999999997</v>
      </c>
      <c r="K2568" s="8">
        <v>0.56599999999999995</v>
      </c>
      <c r="L2568" s="8">
        <v>0.97499999999999998</v>
      </c>
      <c r="M2568" s="7">
        <v>42</v>
      </c>
      <c r="N2568" s="7">
        <v>191</v>
      </c>
      <c r="O2568" s="7">
        <v>166</v>
      </c>
      <c r="P2568" s="7">
        <v>32</v>
      </c>
      <c r="Q2568" s="7">
        <v>54</v>
      </c>
      <c r="R2568" s="7">
        <v>14</v>
      </c>
      <c r="S2568" s="7">
        <v>1</v>
      </c>
      <c r="T2568" s="7">
        <v>8</v>
      </c>
      <c r="U2568" s="7">
        <v>36</v>
      </c>
      <c r="V2568" s="7">
        <v>4</v>
      </c>
      <c r="W2568" s="7">
        <v>20</v>
      </c>
      <c r="X2568" s="7">
        <v>27</v>
      </c>
      <c r="Y2568" s="7">
        <v>3</v>
      </c>
      <c r="Z2568" s="7">
        <v>2</v>
      </c>
      <c r="AA2568"/>
    </row>
    <row r="2569" spans="1:27" x14ac:dyDescent="0.25">
      <c r="A2569" s="24" t="str">
        <f t="shared" si="124"/>
        <v/>
      </c>
      <c r="B2569" s="24" t="str">
        <f t="shared" si="122"/>
        <v/>
      </c>
      <c r="C2569" s="24" t="str">
        <f t="shared" si="123"/>
        <v/>
      </c>
      <c r="D2569" s="24">
        <v>2026</v>
      </c>
      <c r="E2569" s="7" t="s">
        <v>2745</v>
      </c>
      <c r="F2569" s="7" t="s">
        <v>2743</v>
      </c>
      <c r="G2569" s="7" t="s">
        <v>24</v>
      </c>
      <c r="H2569" s="7" t="s">
        <v>40</v>
      </c>
      <c r="I2569" s="8">
        <v>0.308</v>
      </c>
      <c r="J2569" s="8">
        <v>0.40899999999999997</v>
      </c>
      <c r="K2569" s="8">
        <v>0.39100000000000001</v>
      </c>
      <c r="L2569" s="8">
        <v>0.8</v>
      </c>
      <c r="M2569" s="7">
        <v>42</v>
      </c>
      <c r="N2569" s="7">
        <v>189</v>
      </c>
      <c r="O2569" s="7">
        <v>156</v>
      </c>
      <c r="P2569" s="7">
        <v>26</v>
      </c>
      <c r="Q2569" s="7">
        <v>48</v>
      </c>
      <c r="R2569" s="7">
        <v>10</v>
      </c>
      <c r="S2569" s="7">
        <v>0</v>
      </c>
      <c r="T2569" s="7">
        <v>1</v>
      </c>
      <c r="U2569" s="7">
        <v>17</v>
      </c>
      <c r="V2569" s="7">
        <v>4</v>
      </c>
      <c r="W2569" s="7">
        <v>24</v>
      </c>
      <c r="X2569" s="7">
        <v>29</v>
      </c>
      <c r="Y2569" s="7">
        <v>2</v>
      </c>
      <c r="Z2569" s="7">
        <v>2</v>
      </c>
      <c r="AA2569"/>
    </row>
    <row r="2570" spans="1:27" x14ac:dyDescent="0.25">
      <c r="A2570" s="24" t="str">
        <f t="shared" si="124"/>
        <v/>
      </c>
      <c r="B2570" s="24" t="str">
        <f t="shared" si="122"/>
        <v/>
      </c>
      <c r="C2570" s="24" t="str">
        <f t="shared" si="123"/>
        <v/>
      </c>
      <c r="D2570" s="24">
        <v>2026</v>
      </c>
      <c r="E2570" s="7" t="s">
        <v>2746</v>
      </c>
      <c r="F2570" s="7" t="s">
        <v>2743</v>
      </c>
      <c r="G2570" s="7" t="s">
        <v>37</v>
      </c>
      <c r="H2570" s="7" t="s">
        <v>38</v>
      </c>
      <c r="I2570" s="8">
        <v>0.29799999999999999</v>
      </c>
      <c r="J2570" s="8">
        <v>0.39800000000000002</v>
      </c>
      <c r="K2570" s="8">
        <v>0.41199999999999998</v>
      </c>
      <c r="L2570" s="8">
        <v>0.81100000000000005</v>
      </c>
      <c r="M2570" s="7">
        <v>34</v>
      </c>
      <c r="N2570" s="7">
        <v>134</v>
      </c>
      <c r="O2570" s="7">
        <v>114</v>
      </c>
      <c r="P2570" s="7">
        <v>27</v>
      </c>
      <c r="Q2570" s="7">
        <v>34</v>
      </c>
      <c r="R2570" s="7">
        <v>7</v>
      </c>
      <c r="S2570" s="7">
        <v>0</v>
      </c>
      <c r="T2570" s="7">
        <v>2</v>
      </c>
      <c r="U2570" s="7">
        <v>18</v>
      </c>
      <c r="V2570" s="7">
        <v>6</v>
      </c>
      <c r="W2570" s="7">
        <v>13</v>
      </c>
      <c r="X2570" s="7">
        <v>26</v>
      </c>
      <c r="Y2570" s="7">
        <v>2</v>
      </c>
      <c r="Z2570" s="7">
        <v>1</v>
      </c>
      <c r="AA2570"/>
    </row>
    <row r="2571" spans="1:27" x14ac:dyDescent="0.25">
      <c r="A2571" s="24" t="str">
        <f t="shared" si="124"/>
        <v/>
      </c>
      <c r="B2571" s="24" t="str">
        <f t="shared" si="122"/>
        <v/>
      </c>
      <c r="C2571" s="24" t="str">
        <f t="shared" si="123"/>
        <v/>
      </c>
      <c r="D2571" s="24">
        <v>2026</v>
      </c>
      <c r="E2571" s="7" t="s">
        <v>2747</v>
      </c>
      <c r="F2571" s="7" t="s">
        <v>2743</v>
      </c>
      <c r="G2571" s="7" t="s">
        <v>24</v>
      </c>
      <c r="H2571" s="7" t="s">
        <v>33</v>
      </c>
      <c r="I2571" s="8">
        <v>0.29499999999999998</v>
      </c>
      <c r="J2571" s="8">
        <v>0.36199999999999999</v>
      </c>
      <c r="K2571" s="8">
        <v>0.442</v>
      </c>
      <c r="L2571" s="8">
        <v>0.80400000000000005</v>
      </c>
      <c r="M2571" s="7">
        <v>41</v>
      </c>
      <c r="N2571" s="7">
        <v>178</v>
      </c>
      <c r="O2571" s="7">
        <v>156</v>
      </c>
      <c r="P2571" s="7">
        <v>25</v>
      </c>
      <c r="Q2571" s="7">
        <v>46</v>
      </c>
      <c r="R2571" s="7">
        <v>9</v>
      </c>
      <c r="S2571" s="7">
        <v>1</v>
      </c>
      <c r="T2571" s="7">
        <v>4</v>
      </c>
      <c r="U2571" s="7">
        <v>34</v>
      </c>
      <c r="V2571" s="7">
        <v>4</v>
      </c>
      <c r="W2571" s="7">
        <v>14</v>
      </c>
      <c r="X2571" s="7">
        <v>32</v>
      </c>
      <c r="Y2571" s="7">
        <v>3</v>
      </c>
      <c r="Z2571" s="7">
        <v>0</v>
      </c>
      <c r="AA2571"/>
    </row>
    <row r="2572" spans="1:27" x14ac:dyDescent="0.25">
      <c r="A2572" s="24" t="str">
        <f t="shared" si="124"/>
        <v/>
      </c>
      <c r="B2572" s="24" t="str">
        <f t="shared" si="122"/>
        <v/>
      </c>
      <c r="C2572" s="24" t="str">
        <f t="shared" si="123"/>
        <v/>
      </c>
      <c r="D2572" s="24">
        <v>2026</v>
      </c>
      <c r="E2572" s="7" t="s">
        <v>2748</v>
      </c>
      <c r="F2572" s="7" t="s">
        <v>2743</v>
      </c>
      <c r="G2572" s="7" t="s">
        <v>24</v>
      </c>
      <c r="H2572" s="7" t="s">
        <v>27</v>
      </c>
      <c r="I2572" s="8">
        <v>0.26400000000000001</v>
      </c>
      <c r="J2572" s="8">
        <v>0.371</v>
      </c>
      <c r="K2572" s="8">
        <v>0.30399999999999999</v>
      </c>
      <c r="L2572" s="8">
        <v>0.67500000000000004</v>
      </c>
      <c r="M2572" s="7">
        <v>41</v>
      </c>
      <c r="N2572" s="7">
        <v>175</v>
      </c>
      <c r="O2572" s="7">
        <v>148</v>
      </c>
      <c r="P2572" s="7">
        <v>24</v>
      </c>
      <c r="Q2572" s="7">
        <v>39</v>
      </c>
      <c r="R2572" s="7">
        <v>6</v>
      </c>
      <c r="S2572" s="7">
        <v>0</v>
      </c>
      <c r="T2572" s="7">
        <v>0</v>
      </c>
      <c r="U2572" s="7">
        <v>16</v>
      </c>
      <c r="V2572" s="7">
        <v>11</v>
      </c>
      <c r="W2572" s="7">
        <v>15</v>
      </c>
      <c r="X2572" s="7">
        <v>23</v>
      </c>
      <c r="Y2572" s="7">
        <v>5</v>
      </c>
      <c r="Z2572" s="7">
        <v>6</v>
      </c>
      <c r="AA2572"/>
    </row>
    <row r="2573" spans="1:27" x14ac:dyDescent="0.25">
      <c r="A2573" s="24" t="str">
        <f t="shared" si="124"/>
        <v/>
      </c>
      <c r="B2573" s="24" t="str">
        <f t="shared" si="122"/>
        <v/>
      </c>
      <c r="C2573" s="24" t="str">
        <f t="shared" si="123"/>
        <v/>
      </c>
      <c r="D2573" s="24">
        <v>2026</v>
      </c>
      <c r="E2573" s="7" t="s">
        <v>2749</v>
      </c>
      <c r="F2573" s="7" t="s">
        <v>2743</v>
      </c>
      <c r="G2573" s="7" t="s">
        <v>24</v>
      </c>
      <c r="H2573" s="7" t="s">
        <v>44</v>
      </c>
      <c r="I2573" s="8">
        <v>0.25</v>
      </c>
      <c r="J2573" s="8">
        <v>0.32600000000000001</v>
      </c>
      <c r="K2573" s="8">
        <v>0.39200000000000002</v>
      </c>
      <c r="L2573" s="8">
        <v>0.71799999999999997</v>
      </c>
      <c r="M2573" s="7">
        <v>35</v>
      </c>
      <c r="N2573" s="7">
        <v>135</v>
      </c>
      <c r="O2573" s="7">
        <v>120</v>
      </c>
      <c r="P2573" s="7">
        <v>21</v>
      </c>
      <c r="Q2573" s="7">
        <v>30</v>
      </c>
      <c r="R2573" s="7">
        <v>3</v>
      </c>
      <c r="S2573" s="7">
        <v>1</v>
      </c>
      <c r="T2573" s="7">
        <v>4</v>
      </c>
      <c r="U2573" s="7">
        <v>14</v>
      </c>
      <c r="V2573" s="7">
        <v>2</v>
      </c>
      <c r="W2573" s="7">
        <v>12</v>
      </c>
      <c r="X2573" s="7">
        <v>26</v>
      </c>
      <c r="Y2573" s="7">
        <v>1</v>
      </c>
      <c r="Z2573" s="7">
        <v>1</v>
      </c>
      <c r="AA2573"/>
    </row>
    <row r="2574" spans="1:27" x14ac:dyDescent="0.25">
      <c r="A2574" s="24" t="str">
        <f t="shared" si="124"/>
        <v/>
      </c>
      <c r="B2574" s="24" t="str">
        <f t="shared" si="122"/>
        <v/>
      </c>
      <c r="C2574" s="24" t="str">
        <f t="shared" si="123"/>
        <v/>
      </c>
      <c r="D2574" s="24">
        <v>2026</v>
      </c>
      <c r="E2574" s="7" t="s">
        <v>2750</v>
      </c>
      <c r="F2574" s="7" t="s">
        <v>2743</v>
      </c>
      <c r="G2574" s="7" t="s">
        <v>24</v>
      </c>
      <c r="H2574" s="7" t="s">
        <v>35</v>
      </c>
      <c r="I2574" s="8">
        <v>0.23200000000000001</v>
      </c>
      <c r="J2574" s="8">
        <v>0.307</v>
      </c>
      <c r="K2574" s="8">
        <v>0.442</v>
      </c>
      <c r="L2574" s="8">
        <v>0.749</v>
      </c>
      <c r="M2574" s="7">
        <v>34</v>
      </c>
      <c r="N2574" s="7">
        <v>153</v>
      </c>
      <c r="O2574" s="7">
        <v>138</v>
      </c>
      <c r="P2574" s="7">
        <v>20</v>
      </c>
      <c r="Q2574" s="7">
        <v>32</v>
      </c>
      <c r="R2574" s="7">
        <v>6</v>
      </c>
      <c r="S2574" s="7">
        <v>1</v>
      </c>
      <c r="T2574" s="7">
        <v>7</v>
      </c>
      <c r="U2574" s="7">
        <v>30</v>
      </c>
      <c r="V2574" s="7">
        <v>6</v>
      </c>
      <c r="W2574" s="7">
        <v>9</v>
      </c>
      <c r="X2574" s="7">
        <v>42</v>
      </c>
      <c r="Y2574" s="7">
        <v>3</v>
      </c>
      <c r="Z2574" s="7">
        <v>2</v>
      </c>
      <c r="AA2574"/>
    </row>
    <row r="2575" spans="1:27" x14ac:dyDescent="0.25">
      <c r="A2575" s="24" t="str">
        <f t="shared" si="124"/>
        <v/>
      </c>
      <c r="B2575" s="24" t="str">
        <f t="shared" si="122"/>
        <v/>
      </c>
      <c r="C2575" s="24" t="str">
        <f t="shared" si="123"/>
        <v/>
      </c>
      <c r="D2575" s="24">
        <v>2026</v>
      </c>
      <c r="E2575" s="7" t="s">
        <v>2751</v>
      </c>
      <c r="F2575" s="7" t="s">
        <v>2743</v>
      </c>
      <c r="G2575" s="7" t="s">
        <v>37</v>
      </c>
      <c r="H2575" s="7" t="s">
        <v>25</v>
      </c>
      <c r="I2575" s="8">
        <v>0.20699999999999999</v>
      </c>
      <c r="J2575" s="8">
        <v>0.35699999999999998</v>
      </c>
      <c r="K2575" s="8">
        <v>0.35599999999999998</v>
      </c>
      <c r="L2575" s="8">
        <v>0.71299999999999997</v>
      </c>
      <c r="M2575" s="7">
        <v>39</v>
      </c>
      <c r="N2575" s="7">
        <v>169</v>
      </c>
      <c r="O2575" s="7">
        <v>135</v>
      </c>
      <c r="P2575" s="7">
        <v>18</v>
      </c>
      <c r="Q2575" s="7">
        <v>28</v>
      </c>
      <c r="R2575" s="7">
        <v>5</v>
      </c>
      <c r="S2575" s="7">
        <v>0</v>
      </c>
      <c r="T2575" s="7">
        <v>5</v>
      </c>
      <c r="U2575" s="7">
        <v>23</v>
      </c>
      <c r="V2575" s="7">
        <v>3</v>
      </c>
      <c r="W2575" s="7">
        <v>29</v>
      </c>
      <c r="X2575" s="7">
        <v>31</v>
      </c>
      <c r="Y2575" s="7">
        <v>0</v>
      </c>
      <c r="Z2575" s="7">
        <v>0</v>
      </c>
      <c r="AA2575"/>
    </row>
    <row r="2576" spans="1:27" x14ac:dyDescent="0.25">
      <c r="A2576" s="24" t="str">
        <f t="shared" si="124"/>
        <v/>
      </c>
      <c r="B2576" s="24" t="str">
        <f t="shared" si="122"/>
        <v/>
      </c>
      <c r="C2576" s="24" t="str">
        <f t="shared" si="123"/>
        <v/>
      </c>
      <c r="D2576" s="24">
        <v>2026</v>
      </c>
      <c r="E2576" s="7" t="s">
        <v>2752</v>
      </c>
      <c r="F2576" s="7" t="s">
        <v>2743</v>
      </c>
      <c r="G2576" s="7" t="s">
        <v>24</v>
      </c>
      <c r="H2576" s="7" t="s">
        <v>35</v>
      </c>
      <c r="I2576" s="8">
        <v>0.5</v>
      </c>
      <c r="J2576" s="8">
        <v>0.54500000000000004</v>
      </c>
      <c r="K2576" s="8">
        <v>1.1000000000000001</v>
      </c>
      <c r="L2576" s="8">
        <v>1.645</v>
      </c>
      <c r="M2576" s="7">
        <v>7</v>
      </c>
      <c r="N2576" s="7">
        <v>11</v>
      </c>
      <c r="O2576" s="7">
        <v>10</v>
      </c>
      <c r="P2576" s="7">
        <v>4</v>
      </c>
      <c r="Q2576" s="7">
        <v>5</v>
      </c>
      <c r="R2576" s="7">
        <v>0</v>
      </c>
      <c r="S2576" s="7">
        <v>0</v>
      </c>
      <c r="T2576" s="7">
        <v>2</v>
      </c>
      <c r="U2576" s="7">
        <v>4</v>
      </c>
      <c r="V2576" s="7">
        <v>0</v>
      </c>
      <c r="W2576" s="7">
        <v>1</v>
      </c>
      <c r="X2576" s="7">
        <v>3</v>
      </c>
      <c r="Y2576" s="7">
        <v>0</v>
      </c>
      <c r="Z2576" s="7">
        <v>0</v>
      </c>
      <c r="AA2576"/>
    </row>
    <row r="2577" spans="1:27" x14ac:dyDescent="0.25">
      <c r="A2577" s="24" t="str">
        <f t="shared" si="124"/>
        <v/>
      </c>
      <c r="B2577" s="24" t="str">
        <f t="shared" si="122"/>
        <v/>
      </c>
      <c r="C2577" s="24" t="str">
        <f t="shared" si="123"/>
        <v/>
      </c>
      <c r="D2577" s="24">
        <v>2026</v>
      </c>
      <c r="E2577" s="7" t="s">
        <v>2753</v>
      </c>
      <c r="F2577" s="7" t="s">
        <v>2743</v>
      </c>
      <c r="G2577" s="7" t="s">
        <v>47</v>
      </c>
      <c r="H2577" s="7" t="s">
        <v>42</v>
      </c>
      <c r="I2577" s="8">
        <v>0.5</v>
      </c>
      <c r="J2577" s="8">
        <v>0.66700000000000004</v>
      </c>
      <c r="K2577" s="8">
        <v>0.5</v>
      </c>
      <c r="L2577" s="8">
        <v>1.167</v>
      </c>
      <c r="M2577" s="7">
        <v>3</v>
      </c>
      <c r="N2577" s="7">
        <v>3</v>
      </c>
      <c r="O2577" s="7">
        <v>2</v>
      </c>
      <c r="P2577" s="7">
        <v>2</v>
      </c>
      <c r="Q2577" s="7">
        <v>1</v>
      </c>
      <c r="R2577" s="7">
        <v>0</v>
      </c>
      <c r="S2577" s="7">
        <v>0</v>
      </c>
      <c r="T2577" s="7">
        <v>0</v>
      </c>
      <c r="U2577" s="7">
        <v>0</v>
      </c>
      <c r="V2577" s="7">
        <v>0</v>
      </c>
      <c r="W2577" s="7">
        <v>1</v>
      </c>
      <c r="X2577" s="7">
        <v>0</v>
      </c>
      <c r="Y2577" s="7">
        <v>0</v>
      </c>
      <c r="Z2577" s="7">
        <v>0</v>
      </c>
      <c r="AA2577"/>
    </row>
    <row r="2578" spans="1:27" x14ac:dyDescent="0.25">
      <c r="A2578" s="24" t="str">
        <f t="shared" si="124"/>
        <v/>
      </c>
      <c r="B2578" s="24" t="str">
        <f t="shared" si="122"/>
        <v/>
      </c>
      <c r="C2578" s="24" t="str">
        <f t="shared" si="123"/>
        <v/>
      </c>
      <c r="D2578" s="24">
        <v>2026</v>
      </c>
      <c r="E2578" s="7" t="s">
        <v>2754</v>
      </c>
      <c r="F2578" s="7" t="s">
        <v>2743</v>
      </c>
      <c r="G2578" s="7" t="s">
        <v>37</v>
      </c>
      <c r="H2578" s="7" t="s">
        <v>38</v>
      </c>
      <c r="I2578" s="8">
        <v>0.22900000000000001</v>
      </c>
      <c r="J2578" s="8">
        <v>0.316</v>
      </c>
      <c r="K2578" s="8">
        <v>0.27100000000000002</v>
      </c>
      <c r="L2578" s="8">
        <v>0.58699999999999997</v>
      </c>
      <c r="M2578" s="7">
        <v>21</v>
      </c>
      <c r="N2578" s="7">
        <v>57</v>
      </c>
      <c r="O2578" s="7">
        <v>48</v>
      </c>
      <c r="P2578" s="7">
        <v>3</v>
      </c>
      <c r="Q2578" s="7">
        <v>11</v>
      </c>
      <c r="R2578" s="7">
        <v>2</v>
      </c>
      <c r="S2578" s="7">
        <v>0</v>
      </c>
      <c r="T2578" s="7">
        <v>0</v>
      </c>
      <c r="U2578" s="7">
        <v>5</v>
      </c>
      <c r="V2578" s="7">
        <v>1</v>
      </c>
      <c r="W2578" s="7">
        <v>6</v>
      </c>
      <c r="X2578" s="7">
        <v>17</v>
      </c>
      <c r="Y2578" s="7">
        <v>0</v>
      </c>
      <c r="Z2578" s="7">
        <v>0</v>
      </c>
      <c r="AA2578"/>
    </row>
    <row r="2579" spans="1:27" x14ac:dyDescent="0.25">
      <c r="A2579" s="24" t="str">
        <f t="shared" si="124"/>
        <v/>
      </c>
      <c r="B2579" s="24" t="str">
        <f t="shared" si="122"/>
        <v/>
      </c>
      <c r="C2579" s="24" t="str">
        <f t="shared" si="123"/>
        <v/>
      </c>
      <c r="D2579" s="24">
        <v>2026</v>
      </c>
      <c r="E2579" s="7" t="s">
        <v>2755</v>
      </c>
      <c r="F2579" s="7" t="s">
        <v>2743</v>
      </c>
      <c r="G2579" s="7" t="s">
        <v>47</v>
      </c>
      <c r="H2579" s="7" t="s">
        <v>30</v>
      </c>
      <c r="I2579" s="8">
        <v>0.20799999999999999</v>
      </c>
      <c r="J2579" s="8">
        <v>0.32600000000000001</v>
      </c>
      <c r="K2579" s="8">
        <v>0.26400000000000001</v>
      </c>
      <c r="L2579" s="8">
        <v>0.58899999999999997</v>
      </c>
      <c r="M2579" s="7">
        <v>22</v>
      </c>
      <c r="N2579" s="7">
        <v>88</v>
      </c>
      <c r="O2579" s="7">
        <v>72</v>
      </c>
      <c r="P2579" s="7">
        <v>12</v>
      </c>
      <c r="Q2579" s="7">
        <v>15</v>
      </c>
      <c r="R2579" s="7">
        <v>4</v>
      </c>
      <c r="S2579" s="7">
        <v>0</v>
      </c>
      <c r="T2579" s="7">
        <v>0</v>
      </c>
      <c r="U2579" s="7">
        <v>3</v>
      </c>
      <c r="V2579" s="7">
        <v>3</v>
      </c>
      <c r="W2579" s="7">
        <v>10</v>
      </c>
      <c r="X2579" s="7">
        <v>10</v>
      </c>
      <c r="Y2579" s="7">
        <v>3</v>
      </c>
      <c r="Z2579" s="7">
        <v>0</v>
      </c>
      <c r="AA2579"/>
    </row>
    <row r="2580" spans="1:27" x14ac:dyDescent="0.25">
      <c r="A2580" s="24" t="str">
        <f t="shared" si="124"/>
        <v/>
      </c>
      <c r="B2580" s="24" t="str">
        <f t="shared" si="122"/>
        <v/>
      </c>
      <c r="C2580" s="24" t="str">
        <f t="shared" si="123"/>
        <v/>
      </c>
      <c r="D2580" s="24">
        <v>2026</v>
      </c>
      <c r="E2580" s="7" t="s">
        <v>2756</v>
      </c>
      <c r="F2580" s="7" t="s">
        <v>2743</v>
      </c>
      <c r="G2580" s="7" t="s">
        <v>37</v>
      </c>
      <c r="H2580" s="7" t="s">
        <v>35</v>
      </c>
      <c r="I2580" s="8">
        <v>0.14299999999999999</v>
      </c>
      <c r="J2580" s="8">
        <v>0.5</v>
      </c>
      <c r="K2580" s="8">
        <v>0.28599999999999998</v>
      </c>
      <c r="L2580" s="8">
        <v>0.78600000000000003</v>
      </c>
      <c r="M2580" s="7">
        <v>7</v>
      </c>
      <c r="N2580" s="7">
        <v>13</v>
      </c>
      <c r="O2580" s="7">
        <v>7</v>
      </c>
      <c r="P2580" s="7">
        <v>4</v>
      </c>
      <c r="Q2580" s="7">
        <v>1</v>
      </c>
      <c r="R2580" s="7">
        <v>1</v>
      </c>
      <c r="S2580" s="7">
        <v>0</v>
      </c>
      <c r="T2580" s="7">
        <v>0</v>
      </c>
      <c r="U2580" s="7">
        <v>1</v>
      </c>
      <c r="V2580" s="7">
        <v>2</v>
      </c>
      <c r="W2580" s="7">
        <v>3</v>
      </c>
      <c r="X2580" s="7">
        <v>5</v>
      </c>
      <c r="Y2580" s="7">
        <v>2</v>
      </c>
      <c r="Z2580" s="7">
        <v>0</v>
      </c>
      <c r="AA2580"/>
    </row>
    <row r="2581" spans="1:27" x14ac:dyDescent="0.25">
      <c r="A2581" s="24">
        <f t="shared" si="124"/>
        <v>1</v>
      </c>
      <c r="B2581" s="24" t="str">
        <f t="shared" si="122"/>
        <v/>
      </c>
      <c r="C2581" s="24" t="str">
        <f t="shared" si="123"/>
        <v/>
      </c>
      <c r="D2581" s="24">
        <v>2026</v>
      </c>
      <c r="E2581" s="7" t="s">
        <v>2757</v>
      </c>
      <c r="F2581" s="7" t="s">
        <v>2743</v>
      </c>
      <c r="G2581" s="7" t="s">
        <v>29</v>
      </c>
      <c r="H2581" s="7" t="s">
        <v>44</v>
      </c>
      <c r="I2581" s="8">
        <v>9.0999999999999998E-2</v>
      </c>
      <c r="J2581" s="8">
        <v>0.16700000000000001</v>
      </c>
      <c r="K2581" s="8">
        <v>9.0999999999999998E-2</v>
      </c>
      <c r="L2581" s="8">
        <v>0.25800000000000001</v>
      </c>
      <c r="M2581" s="7">
        <v>6</v>
      </c>
      <c r="N2581" s="7">
        <v>12</v>
      </c>
      <c r="O2581" s="7">
        <v>11</v>
      </c>
      <c r="P2581" s="7">
        <v>0</v>
      </c>
      <c r="Q2581" s="7">
        <v>1</v>
      </c>
      <c r="R2581" s="7">
        <v>0</v>
      </c>
      <c r="S2581" s="7">
        <v>0</v>
      </c>
      <c r="T2581" s="7">
        <v>0</v>
      </c>
      <c r="U2581" s="7">
        <v>1</v>
      </c>
      <c r="V2581" s="7">
        <v>0</v>
      </c>
      <c r="W2581" s="7">
        <v>1</v>
      </c>
      <c r="X2581" s="7">
        <v>2</v>
      </c>
      <c r="Y2581" s="7">
        <v>0</v>
      </c>
      <c r="Z2581" s="7">
        <v>0</v>
      </c>
      <c r="AA2581"/>
    </row>
    <row r="2582" spans="1:27" x14ac:dyDescent="0.25">
      <c r="A2582" s="24">
        <f t="shared" si="124"/>
        <v>1</v>
      </c>
      <c r="B2582" s="24" t="str">
        <f t="shared" si="122"/>
        <v/>
      </c>
      <c r="C2582" s="24">
        <f t="shared" si="123"/>
        <v>1</v>
      </c>
      <c r="D2582" s="24">
        <v>2026</v>
      </c>
      <c r="E2582" s="7" t="s">
        <v>2758</v>
      </c>
      <c r="F2582" s="7" t="s">
        <v>2759</v>
      </c>
      <c r="G2582" s="7" t="s">
        <v>29</v>
      </c>
      <c r="H2582" s="7" t="s">
        <v>44</v>
      </c>
      <c r="I2582" s="8">
        <v>0.313</v>
      </c>
      <c r="J2582" s="8">
        <v>0.40200000000000002</v>
      </c>
      <c r="K2582" s="8">
        <v>0.56299999999999994</v>
      </c>
      <c r="L2582" s="8">
        <v>0.96499999999999997</v>
      </c>
      <c r="M2582" s="7">
        <v>37</v>
      </c>
      <c r="N2582" s="7">
        <v>169</v>
      </c>
      <c r="O2582" s="7">
        <v>144</v>
      </c>
      <c r="P2582" s="7">
        <v>28</v>
      </c>
      <c r="Q2582" s="7">
        <v>45</v>
      </c>
      <c r="R2582" s="7">
        <v>7</v>
      </c>
      <c r="S2582" s="7">
        <v>1</v>
      </c>
      <c r="T2582" s="7">
        <v>9</v>
      </c>
      <c r="U2582" s="7">
        <v>31</v>
      </c>
      <c r="V2582" s="7">
        <v>5</v>
      </c>
      <c r="W2582" s="7">
        <v>18</v>
      </c>
      <c r="X2582" s="7">
        <v>47</v>
      </c>
      <c r="Y2582" s="7">
        <v>11</v>
      </c>
      <c r="Z2582" s="7">
        <v>1</v>
      </c>
      <c r="AA2582"/>
    </row>
    <row r="2583" spans="1:27" x14ac:dyDescent="0.25">
      <c r="A2583" s="24" t="str">
        <f t="shared" si="124"/>
        <v/>
      </c>
      <c r="B2583" s="24" t="str">
        <f t="shared" si="122"/>
        <v/>
      </c>
      <c r="C2583" s="24" t="str">
        <f t="shared" si="123"/>
        <v/>
      </c>
      <c r="D2583" s="24">
        <v>2026</v>
      </c>
      <c r="E2583" s="7" t="s">
        <v>2760</v>
      </c>
      <c r="F2583" s="7" t="s">
        <v>2759</v>
      </c>
      <c r="G2583" s="7" t="s">
        <v>37</v>
      </c>
      <c r="H2583" s="7" t="s">
        <v>40</v>
      </c>
      <c r="I2583" s="8">
        <v>0.30299999999999999</v>
      </c>
      <c r="J2583" s="8">
        <v>0.34899999999999998</v>
      </c>
      <c r="K2583" s="8">
        <v>0.52300000000000002</v>
      </c>
      <c r="L2583" s="8">
        <v>0.872</v>
      </c>
      <c r="M2583" s="7">
        <v>37</v>
      </c>
      <c r="N2583" s="7">
        <v>172</v>
      </c>
      <c r="O2583" s="7">
        <v>155</v>
      </c>
      <c r="P2583" s="7">
        <v>32</v>
      </c>
      <c r="Q2583" s="7">
        <v>47</v>
      </c>
      <c r="R2583" s="7">
        <v>8</v>
      </c>
      <c r="S2583" s="7">
        <v>1</v>
      </c>
      <c r="T2583" s="7">
        <v>8</v>
      </c>
      <c r="U2583" s="7">
        <v>27</v>
      </c>
      <c r="V2583" s="7">
        <v>3</v>
      </c>
      <c r="W2583" s="7">
        <v>9</v>
      </c>
      <c r="X2583" s="7">
        <v>46</v>
      </c>
      <c r="Y2583" s="7">
        <v>3</v>
      </c>
      <c r="Z2583" s="7">
        <v>2</v>
      </c>
      <c r="AA2583"/>
    </row>
    <row r="2584" spans="1:27" x14ac:dyDescent="0.25">
      <c r="A2584" s="24">
        <f t="shared" si="124"/>
        <v>1</v>
      </c>
      <c r="B2584" s="24" t="str">
        <f t="shared" si="122"/>
        <v/>
      </c>
      <c r="C2584" s="24">
        <f t="shared" si="123"/>
        <v>1</v>
      </c>
      <c r="D2584" s="24">
        <v>2026</v>
      </c>
      <c r="E2584" s="7" t="s">
        <v>2761</v>
      </c>
      <c r="F2584" s="7" t="s">
        <v>2759</v>
      </c>
      <c r="G2584" s="7" t="s">
        <v>29</v>
      </c>
      <c r="H2584" s="7" t="s">
        <v>33</v>
      </c>
      <c r="I2584" s="8">
        <v>0.29299999999999998</v>
      </c>
      <c r="J2584" s="8">
        <v>0.41099999999999998</v>
      </c>
      <c r="K2584" s="8">
        <v>0.45900000000000002</v>
      </c>
      <c r="L2584" s="8">
        <v>0.87</v>
      </c>
      <c r="M2584" s="7">
        <v>37</v>
      </c>
      <c r="N2584" s="7">
        <v>163</v>
      </c>
      <c r="O2584" s="7">
        <v>133</v>
      </c>
      <c r="P2584" s="7">
        <v>27</v>
      </c>
      <c r="Q2584" s="7">
        <v>39</v>
      </c>
      <c r="R2584" s="7">
        <v>5</v>
      </c>
      <c r="S2584" s="7">
        <v>1</v>
      </c>
      <c r="T2584" s="7">
        <v>5</v>
      </c>
      <c r="U2584" s="7">
        <v>28</v>
      </c>
      <c r="V2584" s="7">
        <v>1</v>
      </c>
      <c r="W2584" s="7">
        <v>27</v>
      </c>
      <c r="X2584" s="7">
        <v>34</v>
      </c>
      <c r="Y2584" s="7">
        <v>1</v>
      </c>
      <c r="Z2584" s="7">
        <v>4</v>
      </c>
      <c r="AA2584"/>
    </row>
    <row r="2585" spans="1:27" x14ac:dyDescent="0.25">
      <c r="A2585" s="24" t="str">
        <f t="shared" si="124"/>
        <v/>
      </c>
      <c r="B2585" s="24" t="str">
        <f t="shared" si="122"/>
        <v/>
      </c>
      <c r="C2585" s="24" t="str">
        <f t="shared" si="123"/>
        <v/>
      </c>
      <c r="D2585" s="24">
        <v>2026</v>
      </c>
      <c r="E2585" s="7" t="s">
        <v>2762</v>
      </c>
      <c r="F2585" s="7" t="s">
        <v>2759</v>
      </c>
      <c r="G2585" s="7" t="s">
        <v>24</v>
      </c>
      <c r="H2585" s="7" t="s">
        <v>25</v>
      </c>
      <c r="I2585" s="8">
        <v>0.24399999999999999</v>
      </c>
      <c r="J2585" s="8">
        <v>0.316</v>
      </c>
      <c r="K2585" s="8">
        <v>0.36099999999999999</v>
      </c>
      <c r="L2585" s="8">
        <v>0.67700000000000005</v>
      </c>
      <c r="M2585" s="7">
        <v>34</v>
      </c>
      <c r="N2585" s="7">
        <v>133</v>
      </c>
      <c r="O2585" s="7">
        <v>119</v>
      </c>
      <c r="P2585" s="7">
        <v>17</v>
      </c>
      <c r="Q2585" s="7">
        <v>29</v>
      </c>
      <c r="R2585" s="7">
        <v>9</v>
      </c>
      <c r="S2585" s="7">
        <v>1</v>
      </c>
      <c r="T2585" s="7">
        <v>1</v>
      </c>
      <c r="U2585" s="7">
        <v>10</v>
      </c>
      <c r="V2585" s="7">
        <v>5</v>
      </c>
      <c r="W2585" s="7">
        <v>8</v>
      </c>
      <c r="X2585" s="7">
        <v>45</v>
      </c>
      <c r="Y2585" s="7">
        <v>3</v>
      </c>
      <c r="Z2585" s="7">
        <v>0</v>
      </c>
      <c r="AA2585"/>
    </row>
    <row r="2586" spans="1:27" x14ac:dyDescent="0.25">
      <c r="A2586" s="24" t="str">
        <f t="shared" si="124"/>
        <v/>
      </c>
      <c r="B2586" s="24" t="str">
        <f t="shared" si="122"/>
        <v/>
      </c>
      <c r="C2586" s="24" t="str">
        <f t="shared" si="123"/>
        <v/>
      </c>
      <c r="D2586" s="24">
        <v>2026</v>
      </c>
      <c r="E2586" s="7" t="s">
        <v>2763</v>
      </c>
      <c r="F2586" s="7" t="s">
        <v>2759</v>
      </c>
      <c r="G2586" s="7" t="s">
        <v>47</v>
      </c>
      <c r="H2586" s="7" t="s">
        <v>44</v>
      </c>
      <c r="I2586" s="8">
        <v>0.23400000000000001</v>
      </c>
      <c r="J2586" s="8">
        <v>0.38600000000000001</v>
      </c>
      <c r="K2586" s="8">
        <v>0.30599999999999999</v>
      </c>
      <c r="L2586" s="8">
        <v>0.69199999999999995</v>
      </c>
      <c r="M2586" s="7">
        <v>33</v>
      </c>
      <c r="N2586" s="7">
        <v>141</v>
      </c>
      <c r="O2586" s="7">
        <v>111</v>
      </c>
      <c r="P2586" s="7">
        <v>11</v>
      </c>
      <c r="Q2586" s="7">
        <v>26</v>
      </c>
      <c r="R2586" s="7">
        <v>6</v>
      </c>
      <c r="S2586" s="7">
        <v>1</v>
      </c>
      <c r="T2586" s="7">
        <v>0</v>
      </c>
      <c r="U2586" s="7">
        <v>9</v>
      </c>
      <c r="V2586" s="7">
        <v>6</v>
      </c>
      <c r="W2586" s="7">
        <v>22</v>
      </c>
      <c r="X2586" s="7">
        <v>31</v>
      </c>
      <c r="Y2586" s="7">
        <v>1</v>
      </c>
      <c r="Z2586" s="7">
        <v>0</v>
      </c>
      <c r="AA2586"/>
    </row>
    <row r="2587" spans="1:27" x14ac:dyDescent="0.25">
      <c r="A2587" s="24" t="str">
        <f t="shared" si="124"/>
        <v/>
      </c>
      <c r="B2587" s="24" t="str">
        <f t="shared" si="122"/>
        <v/>
      </c>
      <c r="C2587" s="24" t="str">
        <f t="shared" si="123"/>
        <v/>
      </c>
      <c r="D2587" s="24">
        <v>2026</v>
      </c>
      <c r="E2587" s="7" t="s">
        <v>2764</v>
      </c>
      <c r="F2587" s="7" t="s">
        <v>2759</v>
      </c>
      <c r="G2587" s="7" t="s">
        <v>24</v>
      </c>
      <c r="H2587" s="7" t="s">
        <v>30</v>
      </c>
      <c r="I2587" s="8">
        <v>0.23300000000000001</v>
      </c>
      <c r="J2587" s="8">
        <v>0.313</v>
      </c>
      <c r="K2587" s="8">
        <v>0.33600000000000002</v>
      </c>
      <c r="L2587" s="8">
        <v>0.64900000000000002</v>
      </c>
      <c r="M2587" s="7">
        <v>34</v>
      </c>
      <c r="N2587" s="7">
        <v>131</v>
      </c>
      <c r="O2587" s="7">
        <v>116</v>
      </c>
      <c r="P2587" s="7">
        <v>11</v>
      </c>
      <c r="Q2587" s="7">
        <v>27</v>
      </c>
      <c r="R2587" s="7">
        <v>6</v>
      </c>
      <c r="S2587" s="7">
        <v>0</v>
      </c>
      <c r="T2587" s="7">
        <v>2</v>
      </c>
      <c r="U2587" s="7">
        <v>14</v>
      </c>
      <c r="V2587" s="7">
        <v>0</v>
      </c>
      <c r="W2587" s="7">
        <v>14</v>
      </c>
      <c r="X2587" s="7">
        <v>27</v>
      </c>
      <c r="Y2587" s="7">
        <v>2</v>
      </c>
      <c r="Z2587" s="7">
        <v>1</v>
      </c>
      <c r="AA2587"/>
    </row>
    <row r="2588" spans="1:27" x14ac:dyDescent="0.25">
      <c r="A2588" s="24">
        <f t="shared" si="124"/>
        <v>1</v>
      </c>
      <c r="B2588" s="24" t="str">
        <f t="shared" si="122"/>
        <v/>
      </c>
      <c r="C2588" s="24">
        <f t="shared" si="123"/>
        <v>1</v>
      </c>
      <c r="D2588" s="24">
        <v>2026</v>
      </c>
      <c r="E2588" s="7" t="s">
        <v>2765</v>
      </c>
      <c r="F2588" s="7" t="s">
        <v>2759</v>
      </c>
      <c r="G2588" s="7" t="s">
        <v>29</v>
      </c>
      <c r="H2588" s="7" t="s">
        <v>27</v>
      </c>
      <c r="I2588" s="8">
        <v>0.221</v>
      </c>
      <c r="J2588" s="8">
        <v>0.30199999999999999</v>
      </c>
      <c r="K2588" s="8">
        <v>0.33800000000000002</v>
      </c>
      <c r="L2588" s="8">
        <v>0.64</v>
      </c>
      <c r="M2588" s="7">
        <v>36</v>
      </c>
      <c r="N2588" s="7">
        <v>162</v>
      </c>
      <c r="O2588" s="7">
        <v>145</v>
      </c>
      <c r="P2588" s="7">
        <v>23</v>
      </c>
      <c r="Q2588" s="7">
        <v>32</v>
      </c>
      <c r="R2588" s="7">
        <v>6</v>
      </c>
      <c r="S2588" s="7">
        <v>1</v>
      </c>
      <c r="T2588" s="7">
        <v>3</v>
      </c>
      <c r="U2588" s="7">
        <v>21</v>
      </c>
      <c r="V2588" s="7">
        <v>5</v>
      </c>
      <c r="W2588" s="7">
        <v>12</v>
      </c>
      <c r="X2588" s="7">
        <v>27</v>
      </c>
      <c r="Y2588" s="7">
        <v>9</v>
      </c>
      <c r="Z2588" s="7">
        <v>3</v>
      </c>
      <c r="AA2588"/>
    </row>
    <row r="2589" spans="1:27" x14ac:dyDescent="0.25">
      <c r="A2589" s="24" t="str">
        <f t="shared" si="124"/>
        <v/>
      </c>
      <c r="B2589" s="24" t="str">
        <f t="shared" si="122"/>
        <v/>
      </c>
      <c r="C2589" s="24" t="str">
        <f t="shared" si="123"/>
        <v/>
      </c>
      <c r="D2589" s="24">
        <v>2026</v>
      </c>
      <c r="E2589" s="7" t="s">
        <v>2766</v>
      </c>
      <c r="F2589" s="7" t="s">
        <v>2759</v>
      </c>
      <c r="G2589" s="7" t="s">
        <v>37</v>
      </c>
      <c r="H2589" s="7" t="s">
        <v>42</v>
      </c>
      <c r="I2589" s="8">
        <v>0.216</v>
      </c>
      <c r="J2589" s="8">
        <v>0.32800000000000001</v>
      </c>
      <c r="K2589" s="8">
        <v>0.24099999999999999</v>
      </c>
      <c r="L2589" s="8">
        <v>0.56999999999999995</v>
      </c>
      <c r="M2589" s="7">
        <v>34</v>
      </c>
      <c r="N2589" s="7">
        <v>141</v>
      </c>
      <c r="O2589" s="7">
        <v>116</v>
      </c>
      <c r="P2589" s="7">
        <v>13</v>
      </c>
      <c r="Q2589" s="7">
        <v>25</v>
      </c>
      <c r="R2589" s="7">
        <v>3</v>
      </c>
      <c r="S2589" s="7">
        <v>0</v>
      </c>
      <c r="T2589" s="7">
        <v>0</v>
      </c>
      <c r="U2589" s="7">
        <v>10</v>
      </c>
      <c r="V2589" s="7">
        <v>5</v>
      </c>
      <c r="W2589" s="7">
        <v>15</v>
      </c>
      <c r="X2589" s="7">
        <v>17</v>
      </c>
      <c r="Y2589" s="7">
        <v>0</v>
      </c>
      <c r="Z2589" s="7">
        <v>1</v>
      </c>
      <c r="AA2589"/>
    </row>
    <row r="2590" spans="1:27" x14ac:dyDescent="0.25">
      <c r="A2590" s="24" t="str">
        <f t="shared" si="124"/>
        <v/>
      </c>
      <c r="B2590" s="24" t="str">
        <f t="shared" si="122"/>
        <v/>
      </c>
      <c r="C2590" s="24" t="str">
        <f t="shared" si="123"/>
        <v/>
      </c>
      <c r="D2590" s="24">
        <v>2026</v>
      </c>
      <c r="E2590" s="7" t="s">
        <v>2767</v>
      </c>
      <c r="F2590" s="7" t="s">
        <v>2759</v>
      </c>
      <c r="G2590" s="7" t="s">
        <v>24</v>
      </c>
      <c r="H2590" s="7" t="s">
        <v>42</v>
      </c>
      <c r="I2590" s="8">
        <v>0.189</v>
      </c>
      <c r="J2590" s="8">
        <v>0.25</v>
      </c>
      <c r="K2590" s="8">
        <v>0.24299999999999999</v>
      </c>
      <c r="L2590" s="8">
        <v>0.49299999999999999</v>
      </c>
      <c r="M2590" s="7">
        <v>13</v>
      </c>
      <c r="N2590" s="7">
        <v>40</v>
      </c>
      <c r="O2590" s="7">
        <v>37</v>
      </c>
      <c r="P2590" s="7">
        <v>5</v>
      </c>
      <c r="Q2590" s="7">
        <v>7</v>
      </c>
      <c r="R2590" s="7">
        <v>2</v>
      </c>
      <c r="S2590" s="7">
        <v>0</v>
      </c>
      <c r="T2590" s="7">
        <v>0</v>
      </c>
      <c r="U2590" s="7">
        <v>6</v>
      </c>
      <c r="V2590" s="7">
        <v>1</v>
      </c>
      <c r="W2590" s="7">
        <v>2</v>
      </c>
      <c r="X2590" s="7">
        <v>8</v>
      </c>
      <c r="Y2590" s="7">
        <v>1</v>
      </c>
      <c r="Z2590" s="7">
        <v>1</v>
      </c>
      <c r="AA2590"/>
    </row>
    <row r="2591" spans="1:27" x14ac:dyDescent="0.25">
      <c r="A2591" s="24" t="str">
        <f t="shared" si="124"/>
        <v/>
      </c>
      <c r="B2591" s="24" t="str">
        <f t="shared" si="122"/>
        <v/>
      </c>
      <c r="C2591" s="24" t="str">
        <f t="shared" si="123"/>
        <v/>
      </c>
      <c r="D2591" s="24">
        <v>2026</v>
      </c>
      <c r="E2591" s="7" t="s">
        <v>2768</v>
      </c>
      <c r="F2591" s="7" t="s">
        <v>2759</v>
      </c>
      <c r="G2591" s="7" t="s">
        <v>37</v>
      </c>
      <c r="H2591" s="7" t="s">
        <v>25</v>
      </c>
      <c r="I2591" s="8">
        <v>0.188</v>
      </c>
      <c r="J2591" s="8">
        <v>0.42199999999999999</v>
      </c>
      <c r="K2591" s="8">
        <v>0.34399999999999997</v>
      </c>
      <c r="L2591" s="8">
        <v>0.76600000000000001</v>
      </c>
      <c r="M2591" s="7">
        <v>15</v>
      </c>
      <c r="N2591" s="7">
        <v>45</v>
      </c>
      <c r="O2591" s="7">
        <v>32</v>
      </c>
      <c r="P2591" s="7">
        <v>4</v>
      </c>
      <c r="Q2591" s="7">
        <v>6</v>
      </c>
      <c r="R2591" s="7">
        <v>2</v>
      </c>
      <c r="S2591" s="7">
        <v>0</v>
      </c>
      <c r="T2591" s="7">
        <v>1</v>
      </c>
      <c r="U2591" s="7">
        <v>9</v>
      </c>
      <c r="V2591" s="7">
        <v>5</v>
      </c>
      <c r="W2591" s="7">
        <v>8</v>
      </c>
      <c r="X2591" s="7">
        <v>11</v>
      </c>
      <c r="Y2591" s="7">
        <v>0</v>
      </c>
      <c r="Z2591" s="7">
        <v>0</v>
      </c>
      <c r="AA2591"/>
    </row>
    <row r="2592" spans="1:27" x14ac:dyDescent="0.25">
      <c r="A2592" s="24" t="str">
        <f t="shared" si="124"/>
        <v/>
      </c>
      <c r="B2592" s="24" t="str">
        <f t="shared" si="122"/>
        <v/>
      </c>
      <c r="C2592" s="24" t="str">
        <f t="shared" si="123"/>
        <v/>
      </c>
      <c r="D2592" s="24">
        <v>2026</v>
      </c>
      <c r="E2592" s="7" t="s">
        <v>2769</v>
      </c>
      <c r="F2592" s="7" t="s">
        <v>2759</v>
      </c>
      <c r="G2592" s="7" t="s">
        <v>47</v>
      </c>
      <c r="H2592" s="7" t="s">
        <v>35</v>
      </c>
      <c r="I2592" s="8">
        <v>0.154</v>
      </c>
      <c r="J2592" s="8">
        <v>0.35299999999999998</v>
      </c>
      <c r="K2592" s="8">
        <v>0.26900000000000002</v>
      </c>
      <c r="L2592" s="8">
        <v>0.622</v>
      </c>
      <c r="M2592" s="7">
        <v>10</v>
      </c>
      <c r="N2592" s="7">
        <v>34</v>
      </c>
      <c r="O2592" s="7">
        <v>26</v>
      </c>
      <c r="P2592" s="7">
        <v>5</v>
      </c>
      <c r="Q2592" s="7">
        <v>4</v>
      </c>
      <c r="R2592" s="7">
        <v>0</v>
      </c>
      <c r="S2592" s="7">
        <v>0</v>
      </c>
      <c r="T2592" s="7">
        <v>1</v>
      </c>
      <c r="U2592" s="7">
        <v>2</v>
      </c>
      <c r="V2592" s="7">
        <v>7</v>
      </c>
      <c r="W2592" s="7">
        <v>1</v>
      </c>
      <c r="X2592" s="7">
        <v>9</v>
      </c>
      <c r="Y2592" s="7">
        <v>0</v>
      </c>
      <c r="Z2592" s="7">
        <v>0</v>
      </c>
      <c r="AA2592"/>
    </row>
    <row r="2593" spans="1:27" x14ac:dyDescent="0.25">
      <c r="A2593" s="24" t="str">
        <f t="shared" si="124"/>
        <v/>
      </c>
      <c r="B2593" s="24" t="str">
        <f t="shared" si="122"/>
        <v/>
      </c>
      <c r="C2593" s="24" t="str">
        <f t="shared" si="123"/>
        <v/>
      </c>
      <c r="D2593" s="24">
        <v>2026</v>
      </c>
      <c r="E2593" s="7" t="s">
        <v>2770</v>
      </c>
      <c r="F2593" s="7" t="s">
        <v>2759</v>
      </c>
      <c r="G2593" s="7" t="s">
        <v>47</v>
      </c>
      <c r="H2593" s="7" t="s">
        <v>35</v>
      </c>
      <c r="I2593" s="8">
        <v>0.14599999999999999</v>
      </c>
      <c r="J2593" s="8">
        <v>0.22600000000000001</v>
      </c>
      <c r="K2593" s="8">
        <v>0.27100000000000002</v>
      </c>
      <c r="L2593" s="8">
        <v>0.497</v>
      </c>
      <c r="M2593" s="7">
        <v>19</v>
      </c>
      <c r="N2593" s="7">
        <v>53</v>
      </c>
      <c r="O2593" s="7">
        <v>48</v>
      </c>
      <c r="P2593" s="7">
        <v>8</v>
      </c>
      <c r="Q2593" s="7">
        <v>7</v>
      </c>
      <c r="R2593" s="7">
        <v>1</v>
      </c>
      <c r="S2593" s="7">
        <v>1</v>
      </c>
      <c r="T2593" s="7">
        <v>1</v>
      </c>
      <c r="U2593" s="7">
        <v>4</v>
      </c>
      <c r="V2593" s="7">
        <v>1</v>
      </c>
      <c r="W2593" s="7">
        <v>4</v>
      </c>
      <c r="X2593" s="7">
        <v>27</v>
      </c>
      <c r="Y2593" s="7">
        <v>1</v>
      </c>
      <c r="Z2593" s="7">
        <v>0</v>
      </c>
      <c r="AA2593"/>
    </row>
    <row r="2594" spans="1:27" x14ac:dyDescent="0.25">
      <c r="A2594" s="24" t="str">
        <f t="shared" si="124"/>
        <v/>
      </c>
      <c r="B2594" s="24" t="str">
        <f t="shared" si="122"/>
        <v/>
      </c>
      <c r="C2594" s="24" t="str">
        <f t="shared" si="123"/>
        <v/>
      </c>
      <c r="D2594" s="24">
        <v>2026</v>
      </c>
      <c r="E2594" s="7" t="s">
        <v>2771</v>
      </c>
      <c r="F2594" s="7" t="s">
        <v>2759</v>
      </c>
      <c r="G2594" s="7" t="s">
        <v>37</v>
      </c>
      <c r="H2594" s="7" t="s">
        <v>35</v>
      </c>
      <c r="I2594" s="8">
        <v>0.108</v>
      </c>
      <c r="J2594" s="8">
        <v>0.192</v>
      </c>
      <c r="K2594" s="8">
        <v>0.123</v>
      </c>
      <c r="L2594" s="8">
        <v>0.315</v>
      </c>
      <c r="M2594" s="7">
        <v>24</v>
      </c>
      <c r="N2594" s="7">
        <v>74</v>
      </c>
      <c r="O2594" s="7">
        <v>65</v>
      </c>
      <c r="P2594" s="7">
        <v>6</v>
      </c>
      <c r="Q2594" s="7">
        <v>7</v>
      </c>
      <c r="R2594" s="7">
        <v>1</v>
      </c>
      <c r="S2594" s="7">
        <v>0</v>
      </c>
      <c r="T2594" s="7">
        <v>0</v>
      </c>
      <c r="U2594" s="7">
        <v>2</v>
      </c>
      <c r="V2594" s="7">
        <v>0</v>
      </c>
      <c r="W2594" s="7">
        <v>7</v>
      </c>
      <c r="X2594" s="7">
        <v>32</v>
      </c>
      <c r="Y2594" s="7">
        <v>2</v>
      </c>
      <c r="Z2594" s="7">
        <v>1</v>
      </c>
      <c r="AA2594"/>
    </row>
    <row r="2595" spans="1:27" x14ac:dyDescent="0.25">
      <c r="A2595" s="24">
        <f t="shared" si="124"/>
        <v>1</v>
      </c>
      <c r="B2595" s="24" t="str">
        <f t="shared" si="122"/>
        <v/>
      </c>
      <c r="C2595" s="24" t="str">
        <f t="shared" si="123"/>
        <v/>
      </c>
      <c r="D2595" s="24">
        <v>2026</v>
      </c>
      <c r="E2595" s="7" t="s">
        <v>2772</v>
      </c>
      <c r="F2595" s="7" t="s">
        <v>2759</v>
      </c>
      <c r="G2595" s="7" t="s">
        <v>29</v>
      </c>
      <c r="H2595" s="7" t="s">
        <v>164</v>
      </c>
      <c r="I2595" s="8">
        <v>0</v>
      </c>
      <c r="J2595" s="8">
        <v>0</v>
      </c>
      <c r="K2595" s="8">
        <v>0</v>
      </c>
      <c r="L2595" s="8">
        <v>0</v>
      </c>
      <c r="M2595" s="7">
        <v>6</v>
      </c>
      <c r="N2595" s="7">
        <v>6</v>
      </c>
      <c r="O2595" s="7">
        <v>6</v>
      </c>
      <c r="P2595" s="7">
        <v>0</v>
      </c>
      <c r="Q2595" s="7">
        <v>0</v>
      </c>
      <c r="R2595" s="7">
        <v>0</v>
      </c>
      <c r="S2595" s="7">
        <v>0</v>
      </c>
      <c r="T2595" s="7">
        <v>0</v>
      </c>
      <c r="U2595" s="7">
        <v>0</v>
      </c>
      <c r="V2595" s="7">
        <v>0</v>
      </c>
      <c r="W2595" s="7">
        <v>0</v>
      </c>
      <c r="X2595" s="7">
        <v>2</v>
      </c>
      <c r="Y2595" s="7">
        <v>0</v>
      </c>
      <c r="Z2595" s="7">
        <v>0</v>
      </c>
      <c r="AA2595"/>
    </row>
    <row r="2596" spans="1:27" x14ac:dyDescent="0.25">
      <c r="A2596" s="24" t="str">
        <f t="shared" si="124"/>
        <v/>
      </c>
      <c r="B2596" s="24" t="str">
        <f t="shared" si="122"/>
        <v/>
      </c>
      <c r="C2596" s="24" t="str">
        <f t="shared" si="123"/>
        <v/>
      </c>
      <c r="D2596" s="24">
        <v>2026</v>
      </c>
      <c r="E2596" s="7" t="s">
        <v>2773</v>
      </c>
      <c r="F2596" s="7" t="s">
        <v>2759</v>
      </c>
      <c r="G2596" s="7" t="s">
        <v>47</v>
      </c>
      <c r="H2596" s="7" t="s">
        <v>164</v>
      </c>
      <c r="I2596" s="8">
        <v>0</v>
      </c>
      <c r="J2596" s="8">
        <v>0</v>
      </c>
      <c r="K2596" s="8">
        <v>0</v>
      </c>
      <c r="L2596" s="8">
        <v>0</v>
      </c>
      <c r="M2596" s="7">
        <v>1</v>
      </c>
      <c r="N2596" s="7">
        <v>1</v>
      </c>
      <c r="O2596" s="7">
        <v>1</v>
      </c>
      <c r="P2596" s="7">
        <v>0</v>
      </c>
      <c r="Q2596" s="7">
        <v>0</v>
      </c>
      <c r="R2596" s="7">
        <v>0</v>
      </c>
      <c r="S2596" s="7">
        <v>0</v>
      </c>
      <c r="T2596" s="7">
        <v>0</v>
      </c>
      <c r="U2596" s="7">
        <v>0</v>
      </c>
      <c r="V2596" s="7">
        <v>0</v>
      </c>
      <c r="W2596" s="7">
        <v>0</v>
      </c>
      <c r="X2596" s="7">
        <v>1</v>
      </c>
      <c r="Y2596" s="7">
        <v>0</v>
      </c>
      <c r="Z2596" s="7">
        <v>0</v>
      </c>
      <c r="AA2596"/>
    </row>
    <row r="2597" spans="1:27" x14ac:dyDescent="0.25">
      <c r="A2597" s="24" t="str">
        <f t="shared" si="124"/>
        <v/>
      </c>
      <c r="B2597" s="24" t="str">
        <f t="shared" si="122"/>
        <v/>
      </c>
      <c r="C2597" s="24" t="str">
        <f t="shared" si="123"/>
        <v/>
      </c>
      <c r="D2597" s="24">
        <v>2026</v>
      </c>
      <c r="E2597" s="7" t="s">
        <v>2774</v>
      </c>
      <c r="F2597" s="7" t="s">
        <v>2759</v>
      </c>
      <c r="G2597" s="7" t="s">
        <v>47</v>
      </c>
      <c r="H2597" s="7" t="s">
        <v>164</v>
      </c>
      <c r="I2597" s="8">
        <v>0</v>
      </c>
      <c r="J2597" s="8">
        <v>0</v>
      </c>
      <c r="K2597" s="8">
        <v>0</v>
      </c>
      <c r="L2597" s="8">
        <v>0</v>
      </c>
      <c r="M2597" s="7">
        <v>4</v>
      </c>
      <c r="N2597" s="7">
        <v>4</v>
      </c>
      <c r="O2597" s="7">
        <v>4</v>
      </c>
      <c r="P2597" s="7">
        <v>0</v>
      </c>
      <c r="Q2597" s="7">
        <v>0</v>
      </c>
      <c r="R2597" s="7">
        <v>0</v>
      </c>
      <c r="S2597" s="7">
        <v>0</v>
      </c>
      <c r="T2597" s="7">
        <v>0</v>
      </c>
      <c r="U2597" s="7">
        <v>0</v>
      </c>
      <c r="V2597" s="7">
        <v>0</v>
      </c>
      <c r="W2597" s="7">
        <v>0</v>
      </c>
      <c r="X2597" s="7">
        <v>0</v>
      </c>
      <c r="Y2597" s="7">
        <v>0</v>
      </c>
      <c r="Z2597" s="7">
        <v>0</v>
      </c>
      <c r="AA2597"/>
    </row>
    <row r="2598" spans="1:27" x14ac:dyDescent="0.25">
      <c r="A2598" s="24" t="str">
        <f t="shared" si="124"/>
        <v/>
      </c>
      <c r="B2598" s="24" t="str">
        <f t="shared" si="122"/>
        <v/>
      </c>
      <c r="C2598" s="24" t="str">
        <f t="shared" si="123"/>
        <v/>
      </c>
      <c r="D2598" s="24">
        <v>2026</v>
      </c>
      <c r="E2598" s="7" t="s">
        <v>2775</v>
      </c>
      <c r="F2598" s="7" t="s">
        <v>2776</v>
      </c>
      <c r="G2598" s="7" t="s">
        <v>47</v>
      </c>
      <c r="H2598" s="7" t="s">
        <v>44</v>
      </c>
      <c r="I2598" s="8">
        <v>0.308</v>
      </c>
      <c r="J2598" s="8">
        <v>0.38</v>
      </c>
      <c r="K2598" s="8">
        <v>0.47299999999999998</v>
      </c>
      <c r="L2598" s="8">
        <v>0.85199999999999998</v>
      </c>
      <c r="M2598" s="7">
        <v>39</v>
      </c>
      <c r="N2598" s="7">
        <v>166</v>
      </c>
      <c r="O2598" s="7">
        <v>146</v>
      </c>
      <c r="P2598" s="7">
        <v>20</v>
      </c>
      <c r="Q2598" s="7">
        <v>45</v>
      </c>
      <c r="R2598" s="7">
        <v>7</v>
      </c>
      <c r="S2598" s="7">
        <v>1</v>
      </c>
      <c r="T2598" s="7">
        <v>5</v>
      </c>
      <c r="U2598" s="7">
        <v>24</v>
      </c>
      <c r="V2598" s="7">
        <v>2</v>
      </c>
      <c r="W2598" s="7">
        <v>16</v>
      </c>
      <c r="X2598" s="7">
        <v>17</v>
      </c>
      <c r="Y2598" s="7">
        <v>7</v>
      </c>
      <c r="Z2598" s="7">
        <v>0</v>
      </c>
      <c r="AA2598"/>
    </row>
    <row r="2599" spans="1:27" x14ac:dyDescent="0.25">
      <c r="A2599" s="24" t="str">
        <f t="shared" si="124"/>
        <v/>
      </c>
      <c r="B2599" s="24" t="str">
        <f t="shared" si="122"/>
        <v/>
      </c>
      <c r="C2599" s="24" t="str">
        <f t="shared" si="123"/>
        <v/>
      </c>
      <c r="D2599" s="24">
        <v>2026</v>
      </c>
      <c r="E2599" s="7" t="s">
        <v>2777</v>
      </c>
      <c r="F2599" s="7" t="s">
        <v>2776</v>
      </c>
      <c r="G2599" s="7" t="s">
        <v>47</v>
      </c>
      <c r="H2599" s="7" t="s">
        <v>30</v>
      </c>
      <c r="I2599" s="8">
        <v>0.28000000000000003</v>
      </c>
      <c r="J2599" s="8">
        <v>0.33800000000000002</v>
      </c>
      <c r="K2599" s="8">
        <v>0.39400000000000002</v>
      </c>
      <c r="L2599" s="8">
        <v>0.73199999999999998</v>
      </c>
      <c r="M2599" s="7">
        <v>38</v>
      </c>
      <c r="N2599" s="7">
        <v>145</v>
      </c>
      <c r="O2599" s="7">
        <v>132</v>
      </c>
      <c r="P2599" s="7">
        <v>21</v>
      </c>
      <c r="Q2599" s="7">
        <v>37</v>
      </c>
      <c r="R2599" s="7">
        <v>9</v>
      </c>
      <c r="S2599" s="7">
        <v>0</v>
      </c>
      <c r="T2599" s="7">
        <v>2</v>
      </c>
      <c r="U2599" s="7">
        <v>21</v>
      </c>
      <c r="V2599" s="7">
        <v>1</v>
      </c>
      <c r="W2599" s="7">
        <v>11</v>
      </c>
      <c r="X2599" s="7">
        <v>36</v>
      </c>
      <c r="Y2599" s="7">
        <v>5</v>
      </c>
      <c r="Z2599" s="7">
        <v>0</v>
      </c>
      <c r="AA2599"/>
    </row>
    <row r="2600" spans="1:27" x14ac:dyDescent="0.25">
      <c r="A2600" s="24" t="str">
        <f t="shared" si="124"/>
        <v/>
      </c>
      <c r="B2600" s="24" t="str">
        <f t="shared" si="122"/>
        <v/>
      </c>
      <c r="C2600" s="24" t="str">
        <f t="shared" si="123"/>
        <v/>
      </c>
      <c r="D2600" s="24">
        <v>2026</v>
      </c>
      <c r="E2600" s="7" t="s">
        <v>2778</v>
      </c>
      <c r="F2600" s="7" t="s">
        <v>2776</v>
      </c>
      <c r="G2600" s="7" t="s">
        <v>24</v>
      </c>
      <c r="H2600" s="7" t="s">
        <v>27</v>
      </c>
      <c r="I2600" s="8">
        <v>0.27900000000000003</v>
      </c>
      <c r="J2600" s="8">
        <v>0.35599999999999998</v>
      </c>
      <c r="K2600" s="8">
        <v>0.318</v>
      </c>
      <c r="L2600" s="8">
        <v>0.67500000000000004</v>
      </c>
      <c r="M2600" s="7">
        <v>41</v>
      </c>
      <c r="N2600" s="7">
        <v>179</v>
      </c>
      <c r="O2600" s="7">
        <v>154</v>
      </c>
      <c r="P2600" s="7">
        <v>28</v>
      </c>
      <c r="Q2600" s="7">
        <v>43</v>
      </c>
      <c r="R2600" s="7">
        <v>4</v>
      </c>
      <c r="S2600" s="7">
        <v>1</v>
      </c>
      <c r="T2600" s="7">
        <v>0</v>
      </c>
      <c r="U2600" s="7">
        <v>13</v>
      </c>
      <c r="V2600" s="7">
        <v>5</v>
      </c>
      <c r="W2600" s="7">
        <v>14</v>
      </c>
      <c r="X2600" s="7">
        <v>37</v>
      </c>
      <c r="Y2600" s="7">
        <v>17</v>
      </c>
      <c r="Z2600" s="7">
        <v>4</v>
      </c>
      <c r="AA2600"/>
    </row>
    <row r="2601" spans="1:27" x14ac:dyDescent="0.25">
      <c r="A2601" s="24" t="str">
        <f t="shared" si="124"/>
        <v/>
      </c>
      <c r="B2601" s="24" t="str">
        <f t="shared" si="122"/>
        <v/>
      </c>
      <c r="C2601" s="24" t="str">
        <f t="shared" si="123"/>
        <v/>
      </c>
      <c r="D2601" s="24">
        <v>2026</v>
      </c>
      <c r="E2601" s="7" t="s">
        <v>2779</v>
      </c>
      <c r="F2601" s="7" t="s">
        <v>2776</v>
      </c>
      <c r="G2601" s="7" t="s">
        <v>47</v>
      </c>
      <c r="H2601" s="7" t="s">
        <v>38</v>
      </c>
      <c r="I2601" s="8">
        <v>0.27200000000000002</v>
      </c>
      <c r="J2601" s="8">
        <v>0.29899999999999999</v>
      </c>
      <c r="K2601" s="8">
        <v>0.39500000000000002</v>
      </c>
      <c r="L2601" s="8">
        <v>0.69299999999999995</v>
      </c>
      <c r="M2601" s="7">
        <v>38</v>
      </c>
      <c r="N2601" s="7">
        <v>154</v>
      </c>
      <c r="O2601" s="7">
        <v>147</v>
      </c>
      <c r="P2601" s="7">
        <v>20</v>
      </c>
      <c r="Q2601" s="7">
        <v>40</v>
      </c>
      <c r="R2601" s="7">
        <v>7</v>
      </c>
      <c r="S2601" s="7">
        <v>1</v>
      </c>
      <c r="T2601" s="7">
        <v>3</v>
      </c>
      <c r="U2601" s="7">
        <v>16</v>
      </c>
      <c r="V2601" s="7">
        <v>1</v>
      </c>
      <c r="W2601" s="7">
        <v>5</v>
      </c>
      <c r="X2601" s="7">
        <v>44</v>
      </c>
      <c r="Y2601" s="7">
        <v>2</v>
      </c>
      <c r="Z2601" s="7">
        <v>2</v>
      </c>
      <c r="AA2601"/>
    </row>
    <row r="2602" spans="1:27" x14ac:dyDescent="0.25">
      <c r="A2602" s="24" t="str">
        <f t="shared" si="124"/>
        <v/>
      </c>
      <c r="B2602" s="24" t="str">
        <f t="shared" si="122"/>
        <v/>
      </c>
      <c r="C2602" s="24" t="str">
        <f t="shared" si="123"/>
        <v/>
      </c>
      <c r="D2602" s="24">
        <v>2026</v>
      </c>
      <c r="E2602" s="7" t="s">
        <v>2780</v>
      </c>
      <c r="F2602" s="7" t="s">
        <v>2776</v>
      </c>
      <c r="G2602" s="7" t="s">
        <v>37</v>
      </c>
      <c r="H2602" s="7" t="s">
        <v>40</v>
      </c>
      <c r="I2602" s="8">
        <v>0.252</v>
      </c>
      <c r="J2602" s="8">
        <v>0.33800000000000002</v>
      </c>
      <c r="K2602" s="8">
        <v>0.38200000000000001</v>
      </c>
      <c r="L2602" s="8">
        <v>0.72</v>
      </c>
      <c r="M2602" s="7">
        <v>38</v>
      </c>
      <c r="N2602" s="7">
        <v>149</v>
      </c>
      <c r="O2602" s="7">
        <v>131</v>
      </c>
      <c r="P2602" s="7">
        <v>18</v>
      </c>
      <c r="Q2602" s="7">
        <v>33</v>
      </c>
      <c r="R2602" s="7">
        <v>6</v>
      </c>
      <c r="S2602" s="7">
        <v>1</v>
      </c>
      <c r="T2602" s="7">
        <v>3</v>
      </c>
      <c r="U2602" s="7">
        <v>17</v>
      </c>
      <c r="V2602" s="7">
        <v>3</v>
      </c>
      <c r="W2602" s="7">
        <v>14</v>
      </c>
      <c r="X2602" s="7">
        <v>47</v>
      </c>
      <c r="Y2602" s="7">
        <v>1</v>
      </c>
      <c r="Z2602" s="7">
        <v>3</v>
      </c>
      <c r="AA2602"/>
    </row>
    <row r="2603" spans="1:27" x14ac:dyDescent="0.25">
      <c r="A2603" s="24" t="str">
        <f t="shared" si="124"/>
        <v/>
      </c>
      <c r="B2603" s="24" t="str">
        <f t="shared" si="122"/>
        <v/>
      </c>
      <c r="C2603" s="24" t="str">
        <f t="shared" si="123"/>
        <v/>
      </c>
      <c r="D2603" s="24">
        <v>2026</v>
      </c>
      <c r="E2603" s="7" t="s">
        <v>2781</v>
      </c>
      <c r="F2603" s="7" t="s">
        <v>2776</v>
      </c>
      <c r="G2603" s="7" t="s">
        <v>37</v>
      </c>
      <c r="H2603" s="7" t="s">
        <v>33</v>
      </c>
      <c r="I2603" s="8">
        <v>0.23400000000000001</v>
      </c>
      <c r="J2603" s="8">
        <v>0.35299999999999998</v>
      </c>
      <c r="K2603" s="8">
        <v>0.27300000000000002</v>
      </c>
      <c r="L2603" s="8">
        <v>0.626</v>
      </c>
      <c r="M2603" s="7">
        <v>37</v>
      </c>
      <c r="N2603" s="7">
        <v>153</v>
      </c>
      <c r="O2603" s="7">
        <v>128</v>
      </c>
      <c r="P2603" s="7">
        <v>23</v>
      </c>
      <c r="Q2603" s="7">
        <v>30</v>
      </c>
      <c r="R2603" s="7">
        <v>2</v>
      </c>
      <c r="S2603" s="7">
        <v>0</v>
      </c>
      <c r="T2603" s="7">
        <v>1</v>
      </c>
      <c r="U2603" s="7">
        <v>19</v>
      </c>
      <c r="V2603" s="7">
        <v>8</v>
      </c>
      <c r="W2603" s="7">
        <v>16</v>
      </c>
      <c r="X2603" s="7">
        <v>43</v>
      </c>
      <c r="Y2603" s="7">
        <v>2</v>
      </c>
      <c r="Z2603" s="7">
        <v>0</v>
      </c>
      <c r="AA2603"/>
    </row>
    <row r="2604" spans="1:27" x14ac:dyDescent="0.25">
      <c r="A2604" s="24">
        <f t="shared" si="124"/>
        <v>1</v>
      </c>
      <c r="B2604" s="24" t="str">
        <f t="shared" si="122"/>
        <v/>
      </c>
      <c r="C2604" s="24" t="str">
        <f t="shared" si="123"/>
        <v/>
      </c>
      <c r="D2604" s="24">
        <v>2026</v>
      </c>
      <c r="E2604" s="7" t="s">
        <v>2782</v>
      </c>
      <c r="F2604" s="7" t="s">
        <v>2776</v>
      </c>
      <c r="G2604" s="7" t="s">
        <v>29</v>
      </c>
      <c r="H2604" s="7" t="s">
        <v>35</v>
      </c>
      <c r="I2604" s="8">
        <v>0.23100000000000001</v>
      </c>
      <c r="J2604" s="8">
        <v>0.34100000000000003</v>
      </c>
      <c r="K2604" s="8">
        <v>0.38500000000000001</v>
      </c>
      <c r="L2604" s="8">
        <v>0.72499999999999998</v>
      </c>
      <c r="M2604" s="7">
        <v>42</v>
      </c>
      <c r="N2604" s="7">
        <v>185</v>
      </c>
      <c r="O2604" s="7">
        <v>156</v>
      </c>
      <c r="P2604" s="7">
        <v>21</v>
      </c>
      <c r="Q2604" s="7">
        <v>36</v>
      </c>
      <c r="R2604" s="7">
        <v>9</v>
      </c>
      <c r="S2604" s="7">
        <v>0</v>
      </c>
      <c r="T2604" s="7">
        <v>5</v>
      </c>
      <c r="U2604" s="7">
        <v>24</v>
      </c>
      <c r="V2604" s="7">
        <v>10</v>
      </c>
      <c r="W2604" s="7">
        <v>17</v>
      </c>
      <c r="X2604" s="7">
        <v>27</v>
      </c>
      <c r="Y2604" s="7">
        <v>10</v>
      </c>
      <c r="Z2604" s="7">
        <v>2</v>
      </c>
      <c r="AA2604"/>
    </row>
    <row r="2605" spans="1:27" x14ac:dyDescent="0.25">
      <c r="A2605" s="24" t="str">
        <f t="shared" si="124"/>
        <v/>
      </c>
      <c r="B2605" s="24" t="str">
        <f t="shared" si="122"/>
        <v/>
      </c>
      <c r="C2605" s="24" t="str">
        <f t="shared" si="123"/>
        <v/>
      </c>
      <c r="D2605" s="24">
        <v>2026</v>
      </c>
      <c r="E2605" s="7" t="s">
        <v>2783</v>
      </c>
      <c r="F2605" s="7" t="s">
        <v>2776</v>
      </c>
      <c r="G2605" s="7" t="s">
        <v>24</v>
      </c>
      <c r="H2605" s="7" t="s">
        <v>25</v>
      </c>
      <c r="I2605" s="8">
        <v>0.21099999999999999</v>
      </c>
      <c r="J2605" s="8">
        <v>0.34799999999999998</v>
      </c>
      <c r="K2605" s="8">
        <v>0.42099999999999999</v>
      </c>
      <c r="L2605" s="8">
        <v>0.76900000000000002</v>
      </c>
      <c r="M2605" s="7">
        <v>35</v>
      </c>
      <c r="N2605" s="7">
        <v>138</v>
      </c>
      <c r="O2605" s="7">
        <v>114</v>
      </c>
      <c r="P2605" s="7">
        <v>20</v>
      </c>
      <c r="Q2605" s="7">
        <v>24</v>
      </c>
      <c r="R2605" s="7">
        <v>6</v>
      </c>
      <c r="S2605" s="7">
        <v>0</v>
      </c>
      <c r="T2605" s="7">
        <v>6</v>
      </c>
      <c r="U2605" s="7">
        <v>25</v>
      </c>
      <c r="V2605" s="7">
        <v>3</v>
      </c>
      <c r="W2605" s="7">
        <v>21</v>
      </c>
      <c r="X2605" s="7">
        <v>28</v>
      </c>
      <c r="Y2605" s="7">
        <v>0</v>
      </c>
      <c r="Z2605" s="7">
        <v>0</v>
      </c>
      <c r="AA2605"/>
    </row>
    <row r="2606" spans="1:27" x14ac:dyDescent="0.25">
      <c r="A2606" s="24" t="str">
        <f t="shared" si="124"/>
        <v/>
      </c>
      <c r="B2606" s="24" t="str">
        <f t="shared" si="122"/>
        <v/>
      </c>
      <c r="C2606" s="24" t="str">
        <f t="shared" si="123"/>
        <v/>
      </c>
      <c r="D2606" s="24">
        <v>2026</v>
      </c>
      <c r="E2606" s="7" t="s">
        <v>2784</v>
      </c>
      <c r="F2606" s="7" t="s">
        <v>2776</v>
      </c>
      <c r="G2606" s="7" t="s">
        <v>24</v>
      </c>
      <c r="H2606" s="7" t="s">
        <v>42</v>
      </c>
      <c r="I2606" s="8">
        <v>0.193</v>
      </c>
      <c r="J2606" s="8">
        <v>0.33300000000000002</v>
      </c>
      <c r="K2606" s="8">
        <v>0.25700000000000001</v>
      </c>
      <c r="L2606" s="8">
        <v>0.59</v>
      </c>
      <c r="M2606" s="7">
        <v>36</v>
      </c>
      <c r="N2606" s="7">
        <v>134</v>
      </c>
      <c r="O2606" s="7">
        <v>109</v>
      </c>
      <c r="P2606" s="7">
        <v>16</v>
      </c>
      <c r="Q2606" s="7">
        <v>21</v>
      </c>
      <c r="R2606" s="7">
        <v>4</v>
      </c>
      <c r="S2606" s="7">
        <v>0</v>
      </c>
      <c r="T2606" s="7">
        <v>1</v>
      </c>
      <c r="U2606" s="7">
        <v>15</v>
      </c>
      <c r="V2606" s="7">
        <v>5</v>
      </c>
      <c r="W2606" s="7">
        <v>18</v>
      </c>
      <c r="X2606" s="7">
        <v>24</v>
      </c>
      <c r="Y2606" s="7">
        <v>6</v>
      </c>
      <c r="Z2606" s="7">
        <v>2</v>
      </c>
      <c r="AA2606"/>
    </row>
    <row r="2607" spans="1:27" x14ac:dyDescent="0.25">
      <c r="A2607" s="24" t="str">
        <f t="shared" si="124"/>
        <v/>
      </c>
      <c r="B2607" s="24" t="str">
        <f t="shared" si="122"/>
        <v/>
      </c>
      <c r="C2607" s="24" t="str">
        <f t="shared" si="123"/>
        <v/>
      </c>
      <c r="D2607" s="24">
        <v>2026</v>
      </c>
      <c r="E2607" s="7" t="s">
        <v>2785</v>
      </c>
      <c r="F2607" s="7" t="s">
        <v>2776</v>
      </c>
      <c r="G2607" s="7" t="s">
        <v>37</v>
      </c>
      <c r="H2607" s="7" t="s">
        <v>38</v>
      </c>
      <c r="I2607" s="8">
        <v>0.16400000000000001</v>
      </c>
      <c r="J2607" s="8">
        <v>0.22</v>
      </c>
      <c r="K2607" s="8">
        <v>0.23599999999999999</v>
      </c>
      <c r="L2607" s="8">
        <v>0.45700000000000002</v>
      </c>
      <c r="M2607" s="7">
        <v>21</v>
      </c>
      <c r="N2607" s="7">
        <v>59</v>
      </c>
      <c r="O2607" s="7">
        <v>55</v>
      </c>
      <c r="P2607" s="7">
        <v>4</v>
      </c>
      <c r="Q2607" s="7">
        <v>9</v>
      </c>
      <c r="R2607" s="7">
        <v>1</v>
      </c>
      <c r="S2607" s="7">
        <v>0</v>
      </c>
      <c r="T2607" s="7">
        <v>1</v>
      </c>
      <c r="U2607" s="7">
        <v>5</v>
      </c>
      <c r="V2607" s="7">
        <v>0</v>
      </c>
      <c r="W2607" s="7">
        <v>4</v>
      </c>
      <c r="X2607" s="7">
        <v>13</v>
      </c>
      <c r="Y2607" s="7">
        <v>0</v>
      </c>
      <c r="Z2607" s="7">
        <v>0</v>
      </c>
      <c r="AA2607"/>
    </row>
    <row r="2608" spans="1:27" x14ac:dyDescent="0.25">
      <c r="A2608" s="24" t="str">
        <f t="shared" si="124"/>
        <v/>
      </c>
      <c r="B2608" s="24" t="str">
        <f t="shared" si="122"/>
        <v/>
      </c>
      <c r="C2608" s="24" t="str">
        <f t="shared" si="123"/>
        <v/>
      </c>
      <c r="D2608" s="24">
        <v>2026</v>
      </c>
      <c r="E2608" s="7" t="s">
        <v>2786</v>
      </c>
      <c r="F2608" s="7" t="s">
        <v>2776</v>
      </c>
      <c r="G2608" s="7" t="s">
        <v>47</v>
      </c>
      <c r="H2608" s="7" t="s">
        <v>38</v>
      </c>
      <c r="I2608" s="8">
        <v>0.157</v>
      </c>
      <c r="J2608" s="8">
        <v>0.27200000000000002</v>
      </c>
      <c r="K2608" s="8">
        <v>0.16900000000000001</v>
      </c>
      <c r="L2608" s="8">
        <v>0.44</v>
      </c>
      <c r="M2608" s="7">
        <v>28</v>
      </c>
      <c r="N2608" s="7">
        <v>103</v>
      </c>
      <c r="O2608" s="7">
        <v>89</v>
      </c>
      <c r="P2608" s="7">
        <v>8</v>
      </c>
      <c r="Q2608" s="7">
        <v>14</v>
      </c>
      <c r="R2608" s="7">
        <v>1</v>
      </c>
      <c r="S2608" s="7">
        <v>0</v>
      </c>
      <c r="T2608" s="7">
        <v>0</v>
      </c>
      <c r="U2608" s="7">
        <v>3</v>
      </c>
      <c r="V2608" s="7">
        <v>5</v>
      </c>
      <c r="W2608" s="7">
        <v>9</v>
      </c>
      <c r="X2608" s="7">
        <v>26</v>
      </c>
      <c r="Y2608" s="7">
        <v>0</v>
      </c>
      <c r="Z2608" s="7">
        <v>1</v>
      </c>
      <c r="AA2608"/>
    </row>
    <row r="2609" spans="1:27" x14ac:dyDescent="0.25">
      <c r="A2609" s="24" t="str">
        <f t="shared" si="124"/>
        <v/>
      </c>
      <c r="B2609" s="24" t="str">
        <f t="shared" si="122"/>
        <v/>
      </c>
      <c r="C2609" s="24" t="str">
        <f t="shared" si="123"/>
        <v/>
      </c>
      <c r="D2609" s="24">
        <v>2026</v>
      </c>
      <c r="E2609" s="7" t="s">
        <v>2787</v>
      </c>
      <c r="F2609" s="7" t="s">
        <v>2776</v>
      </c>
      <c r="G2609" s="7" t="s">
        <v>24</v>
      </c>
      <c r="H2609" s="7" t="s">
        <v>33</v>
      </c>
      <c r="I2609" s="8">
        <v>0.125</v>
      </c>
      <c r="J2609" s="8">
        <v>0.222</v>
      </c>
      <c r="K2609" s="8">
        <v>0.125</v>
      </c>
      <c r="L2609" s="8">
        <v>0.34699999999999998</v>
      </c>
      <c r="M2609" s="7">
        <v>3</v>
      </c>
      <c r="N2609" s="7">
        <v>9</v>
      </c>
      <c r="O2609" s="7">
        <v>8</v>
      </c>
      <c r="P2609" s="7">
        <v>1</v>
      </c>
      <c r="Q2609" s="7">
        <v>1</v>
      </c>
      <c r="R2609" s="7">
        <v>0</v>
      </c>
      <c r="S2609" s="7">
        <v>0</v>
      </c>
      <c r="T2609" s="7">
        <v>0</v>
      </c>
      <c r="U2609" s="7">
        <v>1</v>
      </c>
      <c r="V2609" s="7">
        <v>0</v>
      </c>
      <c r="W2609" s="7">
        <v>1</v>
      </c>
      <c r="X2609" s="7">
        <v>2</v>
      </c>
      <c r="Y2609" s="7">
        <v>0</v>
      </c>
      <c r="Z2609" s="7">
        <v>0</v>
      </c>
      <c r="AA2609"/>
    </row>
    <row r="2610" spans="1:27" x14ac:dyDescent="0.25">
      <c r="A2610" s="24" t="str">
        <f t="shared" si="124"/>
        <v/>
      </c>
      <c r="B2610" s="24" t="str">
        <f t="shared" si="122"/>
        <v/>
      </c>
      <c r="C2610" s="24" t="str">
        <f t="shared" si="123"/>
        <v/>
      </c>
      <c r="D2610" s="24">
        <v>2026</v>
      </c>
      <c r="E2610" s="7" t="s">
        <v>2788</v>
      </c>
      <c r="F2610" s="7" t="s">
        <v>2776</v>
      </c>
      <c r="G2610" s="7" t="s">
        <v>37</v>
      </c>
      <c r="H2610" s="7" t="s">
        <v>30</v>
      </c>
      <c r="I2610" s="8">
        <v>6.3E-2</v>
      </c>
      <c r="J2610" s="8">
        <v>0.11799999999999999</v>
      </c>
      <c r="K2610" s="8">
        <v>6.3E-2</v>
      </c>
      <c r="L2610" s="8">
        <v>0.18</v>
      </c>
      <c r="M2610" s="7">
        <v>9</v>
      </c>
      <c r="N2610" s="7">
        <v>18</v>
      </c>
      <c r="O2610" s="7">
        <v>16</v>
      </c>
      <c r="P2610" s="7">
        <v>2</v>
      </c>
      <c r="Q2610" s="7">
        <v>1</v>
      </c>
      <c r="R2610" s="7">
        <v>0</v>
      </c>
      <c r="S2610" s="7">
        <v>0</v>
      </c>
      <c r="T2610" s="7">
        <v>0</v>
      </c>
      <c r="U2610" s="7">
        <v>1</v>
      </c>
      <c r="V2610" s="7">
        <v>0</v>
      </c>
      <c r="W2610" s="7">
        <v>1</v>
      </c>
      <c r="X2610" s="7">
        <v>7</v>
      </c>
      <c r="Y2610" s="7">
        <v>0</v>
      </c>
      <c r="Z2610" s="7">
        <v>0</v>
      </c>
      <c r="AA2610"/>
    </row>
    <row r="2611" spans="1:27" x14ac:dyDescent="0.25">
      <c r="A2611" s="24" t="str">
        <f t="shared" si="124"/>
        <v/>
      </c>
      <c r="B2611" s="24" t="str">
        <f t="shared" si="122"/>
        <v/>
      </c>
      <c r="C2611" s="24" t="str">
        <f t="shared" si="123"/>
        <v/>
      </c>
      <c r="D2611" s="24">
        <v>2026</v>
      </c>
      <c r="E2611" s="7" t="s">
        <v>2789</v>
      </c>
      <c r="F2611" s="7" t="s">
        <v>2776</v>
      </c>
      <c r="G2611" s="7" t="s">
        <v>47</v>
      </c>
      <c r="H2611" s="7" t="s">
        <v>27</v>
      </c>
      <c r="I2611" s="8">
        <v>0</v>
      </c>
      <c r="J2611" s="8">
        <v>0</v>
      </c>
      <c r="K2611" s="8">
        <v>0</v>
      </c>
      <c r="L2611" s="8">
        <v>0</v>
      </c>
      <c r="M2611" s="7">
        <v>3</v>
      </c>
      <c r="N2611" s="7">
        <v>9</v>
      </c>
      <c r="O2611" s="7">
        <v>8</v>
      </c>
      <c r="P2611" s="7">
        <v>1</v>
      </c>
      <c r="Q2611" s="7">
        <v>0</v>
      </c>
      <c r="R2611" s="7">
        <v>0</v>
      </c>
      <c r="S2611" s="7">
        <v>0</v>
      </c>
      <c r="T2611" s="7">
        <v>0</v>
      </c>
      <c r="U2611" s="7">
        <v>0</v>
      </c>
      <c r="V2611" s="7">
        <v>0</v>
      </c>
      <c r="W2611" s="7">
        <v>0</v>
      </c>
      <c r="X2611" s="7">
        <v>5</v>
      </c>
      <c r="Y2611" s="7">
        <v>0</v>
      </c>
      <c r="Z2611" s="7">
        <v>0</v>
      </c>
      <c r="AA2611"/>
    </row>
    <row r="2612" spans="1:27" x14ac:dyDescent="0.25">
      <c r="A2612" s="24" t="str">
        <f t="shared" si="124"/>
        <v/>
      </c>
      <c r="B2612" s="24" t="str">
        <f t="shared" si="122"/>
        <v/>
      </c>
      <c r="C2612" s="24" t="str">
        <f t="shared" si="123"/>
        <v/>
      </c>
      <c r="D2612" s="24">
        <v>2026</v>
      </c>
      <c r="E2612" s="7" t="s">
        <v>2790</v>
      </c>
      <c r="F2612" s="7" t="s">
        <v>2791</v>
      </c>
      <c r="G2612" s="7" t="s">
        <v>37</v>
      </c>
      <c r="H2612" s="7" t="s">
        <v>40</v>
      </c>
      <c r="I2612" s="8">
        <v>0.32400000000000001</v>
      </c>
      <c r="J2612" s="8">
        <v>0.41899999999999998</v>
      </c>
      <c r="K2612" s="8">
        <v>0.441</v>
      </c>
      <c r="L2612" s="8">
        <v>0.86</v>
      </c>
      <c r="M2612" s="7">
        <v>31</v>
      </c>
      <c r="N2612" s="7">
        <v>131</v>
      </c>
      <c r="O2612" s="7">
        <v>111</v>
      </c>
      <c r="P2612" s="7">
        <v>16</v>
      </c>
      <c r="Q2612" s="7">
        <v>36</v>
      </c>
      <c r="R2612" s="7">
        <v>4</v>
      </c>
      <c r="S2612" s="7">
        <v>0</v>
      </c>
      <c r="T2612" s="7">
        <v>3</v>
      </c>
      <c r="U2612" s="7">
        <v>9</v>
      </c>
      <c r="V2612" s="7">
        <v>5</v>
      </c>
      <c r="W2612" s="7">
        <v>13</v>
      </c>
      <c r="X2612" s="7">
        <v>23</v>
      </c>
      <c r="Y2612" s="7">
        <v>5</v>
      </c>
      <c r="Z2612" s="7">
        <v>0</v>
      </c>
      <c r="AA2612"/>
    </row>
    <row r="2613" spans="1:27" x14ac:dyDescent="0.25">
      <c r="A2613" s="24" t="str">
        <f t="shared" si="124"/>
        <v/>
      </c>
      <c r="B2613" s="24" t="str">
        <f t="shared" si="122"/>
        <v/>
      </c>
      <c r="C2613" s="24" t="str">
        <f t="shared" si="123"/>
        <v/>
      </c>
      <c r="D2613" s="24">
        <v>2026</v>
      </c>
      <c r="E2613" s="7" t="s">
        <v>2792</v>
      </c>
      <c r="F2613" s="7" t="s">
        <v>2791</v>
      </c>
      <c r="G2613" s="7" t="s">
        <v>37</v>
      </c>
      <c r="H2613" s="7" t="s">
        <v>42</v>
      </c>
      <c r="I2613" s="8">
        <v>0.312</v>
      </c>
      <c r="J2613" s="8">
        <v>0.433</v>
      </c>
      <c r="K2613" s="8">
        <v>0.39400000000000002</v>
      </c>
      <c r="L2613" s="8">
        <v>0.82699999999999996</v>
      </c>
      <c r="M2613" s="7">
        <v>30</v>
      </c>
      <c r="N2613" s="7">
        <v>134</v>
      </c>
      <c r="O2613" s="7">
        <v>109</v>
      </c>
      <c r="P2613" s="7">
        <v>17</v>
      </c>
      <c r="Q2613" s="7">
        <v>34</v>
      </c>
      <c r="R2613" s="7">
        <v>3</v>
      </c>
      <c r="S2613" s="7">
        <v>0</v>
      </c>
      <c r="T2613" s="7">
        <v>2</v>
      </c>
      <c r="U2613" s="7">
        <v>12</v>
      </c>
      <c r="V2613" s="7">
        <v>1</v>
      </c>
      <c r="W2613" s="7">
        <v>23</v>
      </c>
      <c r="X2613" s="7">
        <v>17</v>
      </c>
      <c r="Y2613" s="7">
        <v>0</v>
      </c>
      <c r="Z2613" s="7">
        <v>1</v>
      </c>
      <c r="AA2613"/>
    </row>
    <row r="2614" spans="1:27" x14ac:dyDescent="0.25">
      <c r="A2614" s="24" t="str">
        <f t="shared" si="124"/>
        <v/>
      </c>
      <c r="B2614" s="24" t="str">
        <f t="shared" si="122"/>
        <v/>
      </c>
      <c r="C2614" s="24" t="str">
        <f t="shared" si="123"/>
        <v/>
      </c>
      <c r="D2614" s="24">
        <v>2026</v>
      </c>
      <c r="E2614" s="7" t="s">
        <v>2793</v>
      </c>
      <c r="F2614" s="7" t="s">
        <v>2791</v>
      </c>
      <c r="G2614" s="7" t="s">
        <v>47</v>
      </c>
      <c r="H2614" s="7" t="s">
        <v>35</v>
      </c>
      <c r="I2614" s="8">
        <v>0.29399999999999998</v>
      </c>
      <c r="J2614" s="8">
        <v>0.39300000000000002</v>
      </c>
      <c r="K2614" s="8">
        <v>0.36499999999999999</v>
      </c>
      <c r="L2614" s="8">
        <v>0.75800000000000001</v>
      </c>
      <c r="M2614" s="7">
        <v>36</v>
      </c>
      <c r="N2614" s="7">
        <v>150</v>
      </c>
      <c r="O2614" s="7">
        <v>126</v>
      </c>
      <c r="P2614" s="7">
        <v>19</v>
      </c>
      <c r="Q2614" s="7">
        <v>37</v>
      </c>
      <c r="R2614" s="7">
        <v>3</v>
      </c>
      <c r="S2614" s="7">
        <v>0</v>
      </c>
      <c r="T2614" s="7">
        <v>2</v>
      </c>
      <c r="U2614" s="7">
        <v>17</v>
      </c>
      <c r="V2614" s="7">
        <v>13</v>
      </c>
      <c r="W2614" s="7">
        <v>9</v>
      </c>
      <c r="X2614" s="7">
        <v>26</v>
      </c>
      <c r="Y2614" s="7">
        <v>5</v>
      </c>
      <c r="Z2614" s="7">
        <v>5</v>
      </c>
      <c r="AA2614"/>
    </row>
    <row r="2615" spans="1:27" x14ac:dyDescent="0.25">
      <c r="A2615" s="24" t="str">
        <f t="shared" si="124"/>
        <v/>
      </c>
      <c r="B2615" s="24" t="str">
        <f t="shared" si="122"/>
        <v/>
      </c>
      <c r="C2615" s="24" t="str">
        <f t="shared" si="123"/>
        <v/>
      </c>
      <c r="D2615" s="24">
        <v>2026</v>
      </c>
      <c r="E2615" s="7" t="s">
        <v>2794</v>
      </c>
      <c r="F2615" s="7" t="s">
        <v>2791</v>
      </c>
      <c r="G2615" s="7" t="s">
        <v>37</v>
      </c>
      <c r="H2615" s="7" t="s">
        <v>33</v>
      </c>
      <c r="I2615" s="8">
        <v>0.27300000000000002</v>
      </c>
      <c r="J2615" s="8">
        <v>0.33800000000000002</v>
      </c>
      <c r="K2615" s="8">
        <v>0.34699999999999998</v>
      </c>
      <c r="L2615" s="8">
        <v>0.68500000000000005</v>
      </c>
      <c r="M2615" s="7">
        <v>32</v>
      </c>
      <c r="N2615" s="7">
        <v>135</v>
      </c>
      <c r="O2615" s="7">
        <v>121</v>
      </c>
      <c r="P2615" s="7">
        <v>18</v>
      </c>
      <c r="Q2615" s="7">
        <v>33</v>
      </c>
      <c r="R2615" s="7">
        <v>6</v>
      </c>
      <c r="S2615" s="7">
        <v>0</v>
      </c>
      <c r="T2615" s="7">
        <v>1</v>
      </c>
      <c r="U2615" s="7">
        <v>15</v>
      </c>
      <c r="V2615" s="7">
        <v>4</v>
      </c>
      <c r="W2615" s="7">
        <v>8</v>
      </c>
      <c r="X2615" s="7">
        <v>20</v>
      </c>
      <c r="Y2615" s="7">
        <v>12</v>
      </c>
      <c r="Z2615" s="7">
        <v>3</v>
      </c>
      <c r="AA2615"/>
    </row>
    <row r="2616" spans="1:27" x14ac:dyDescent="0.25">
      <c r="A2616" s="24" t="str">
        <f t="shared" si="124"/>
        <v/>
      </c>
      <c r="B2616" s="24" t="str">
        <f t="shared" si="122"/>
        <v/>
      </c>
      <c r="C2616" s="24" t="str">
        <f t="shared" si="123"/>
        <v/>
      </c>
      <c r="D2616" s="24">
        <v>2026</v>
      </c>
      <c r="E2616" s="7" t="s">
        <v>2795</v>
      </c>
      <c r="F2616" s="7" t="s">
        <v>2791</v>
      </c>
      <c r="G2616" s="7" t="s">
        <v>24</v>
      </c>
      <c r="H2616" s="7" t="s">
        <v>25</v>
      </c>
      <c r="I2616" s="8">
        <v>0.26800000000000002</v>
      </c>
      <c r="J2616" s="8">
        <v>0.30099999999999999</v>
      </c>
      <c r="K2616" s="8">
        <v>0.36199999999999999</v>
      </c>
      <c r="L2616" s="8">
        <v>0.66400000000000003</v>
      </c>
      <c r="M2616" s="7">
        <v>34</v>
      </c>
      <c r="N2616" s="7">
        <v>148</v>
      </c>
      <c r="O2616" s="7">
        <v>138</v>
      </c>
      <c r="P2616" s="7">
        <v>11</v>
      </c>
      <c r="Q2616" s="7">
        <v>37</v>
      </c>
      <c r="R2616" s="7">
        <v>4</v>
      </c>
      <c r="S2616" s="7">
        <v>0</v>
      </c>
      <c r="T2616" s="7">
        <v>3</v>
      </c>
      <c r="U2616" s="7">
        <v>12</v>
      </c>
      <c r="V2616" s="7">
        <v>0</v>
      </c>
      <c r="W2616" s="7">
        <v>7</v>
      </c>
      <c r="X2616" s="7">
        <v>32</v>
      </c>
      <c r="Y2616" s="7">
        <v>1</v>
      </c>
      <c r="Z2616" s="7">
        <v>1</v>
      </c>
      <c r="AA2616"/>
    </row>
    <row r="2617" spans="1:27" x14ac:dyDescent="0.25">
      <c r="A2617" s="24">
        <f t="shared" si="124"/>
        <v>1</v>
      </c>
      <c r="B2617" s="24" t="str">
        <f t="shared" si="122"/>
        <v/>
      </c>
      <c r="C2617" s="24" t="str">
        <f t="shared" si="123"/>
        <v/>
      </c>
      <c r="D2617" s="24">
        <v>2026</v>
      </c>
      <c r="E2617" s="7" t="s">
        <v>2796</v>
      </c>
      <c r="F2617" s="7" t="s">
        <v>2791</v>
      </c>
      <c r="G2617" s="7" t="s">
        <v>29</v>
      </c>
      <c r="H2617" s="7" t="s">
        <v>27</v>
      </c>
      <c r="I2617" s="8">
        <v>0.26300000000000001</v>
      </c>
      <c r="J2617" s="8">
        <v>0.34599999999999997</v>
      </c>
      <c r="K2617" s="8">
        <v>0.34300000000000003</v>
      </c>
      <c r="L2617" s="8">
        <v>0.68899999999999995</v>
      </c>
      <c r="M2617" s="7">
        <v>36</v>
      </c>
      <c r="N2617" s="7">
        <v>159</v>
      </c>
      <c r="O2617" s="7">
        <v>137</v>
      </c>
      <c r="P2617" s="7">
        <v>20</v>
      </c>
      <c r="Q2617" s="7">
        <v>36</v>
      </c>
      <c r="R2617" s="7">
        <v>8</v>
      </c>
      <c r="S2617" s="7">
        <v>0</v>
      </c>
      <c r="T2617" s="7">
        <v>1</v>
      </c>
      <c r="U2617" s="7">
        <v>13</v>
      </c>
      <c r="V2617" s="7">
        <v>6</v>
      </c>
      <c r="W2617" s="7">
        <v>12</v>
      </c>
      <c r="X2617" s="7">
        <v>30</v>
      </c>
      <c r="Y2617" s="7">
        <v>6</v>
      </c>
      <c r="Z2617" s="7">
        <v>2</v>
      </c>
      <c r="AA2617"/>
    </row>
    <row r="2618" spans="1:27" x14ac:dyDescent="0.25">
      <c r="A2618" s="24">
        <f t="shared" si="124"/>
        <v>1</v>
      </c>
      <c r="B2618" s="24" t="str">
        <f t="shared" si="122"/>
        <v/>
      </c>
      <c r="C2618" s="24" t="str">
        <f t="shared" si="123"/>
        <v/>
      </c>
      <c r="D2618" s="24">
        <v>2026</v>
      </c>
      <c r="E2618" s="7" t="s">
        <v>2797</v>
      </c>
      <c r="F2618" s="7" t="s">
        <v>2791</v>
      </c>
      <c r="G2618" s="7" t="s">
        <v>29</v>
      </c>
      <c r="H2618" s="7" t="s">
        <v>44</v>
      </c>
      <c r="I2618" s="8">
        <v>0.252</v>
      </c>
      <c r="J2618" s="8">
        <v>0.33600000000000002</v>
      </c>
      <c r="K2618" s="8">
        <v>0.40300000000000002</v>
      </c>
      <c r="L2618" s="8">
        <v>0.73899999999999999</v>
      </c>
      <c r="M2618" s="7">
        <v>34</v>
      </c>
      <c r="N2618" s="7">
        <v>144</v>
      </c>
      <c r="O2618" s="7">
        <v>119</v>
      </c>
      <c r="P2618" s="7">
        <v>16</v>
      </c>
      <c r="Q2618" s="7">
        <v>30</v>
      </c>
      <c r="R2618" s="7">
        <v>6</v>
      </c>
      <c r="S2618" s="7">
        <v>0</v>
      </c>
      <c r="T2618" s="7">
        <v>4</v>
      </c>
      <c r="U2618" s="7">
        <v>25</v>
      </c>
      <c r="V2618" s="7">
        <v>10</v>
      </c>
      <c r="W2618" s="7">
        <v>6</v>
      </c>
      <c r="X2618" s="7">
        <v>37</v>
      </c>
      <c r="Y2618" s="7">
        <v>0</v>
      </c>
      <c r="Z2618" s="7">
        <v>2</v>
      </c>
      <c r="AA2618"/>
    </row>
    <row r="2619" spans="1:27" x14ac:dyDescent="0.25">
      <c r="A2619" s="24" t="str">
        <f t="shared" si="124"/>
        <v/>
      </c>
      <c r="B2619" s="24" t="str">
        <f t="shared" si="122"/>
        <v/>
      </c>
      <c r="C2619" s="24" t="str">
        <f t="shared" si="123"/>
        <v/>
      </c>
      <c r="D2619" s="24">
        <v>2026</v>
      </c>
      <c r="E2619" s="7" t="s">
        <v>2798</v>
      </c>
      <c r="F2619" s="7" t="s">
        <v>2791</v>
      </c>
      <c r="G2619" s="7" t="s">
        <v>24</v>
      </c>
      <c r="H2619" s="7" t="s">
        <v>30</v>
      </c>
      <c r="I2619" s="8">
        <v>0.224</v>
      </c>
      <c r="J2619" s="8">
        <v>0.29399999999999998</v>
      </c>
      <c r="K2619" s="8">
        <v>0.34599999999999997</v>
      </c>
      <c r="L2619" s="8">
        <v>0.64</v>
      </c>
      <c r="M2619" s="7">
        <v>29</v>
      </c>
      <c r="N2619" s="7">
        <v>121</v>
      </c>
      <c r="O2619" s="7">
        <v>107</v>
      </c>
      <c r="P2619" s="7">
        <v>14</v>
      </c>
      <c r="Q2619" s="7">
        <v>24</v>
      </c>
      <c r="R2619" s="7">
        <v>4</v>
      </c>
      <c r="S2619" s="7">
        <v>0</v>
      </c>
      <c r="T2619" s="7">
        <v>3</v>
      </c>
      <c r="U2619" s="7">
        <v>15</v>
      </c>
      <c r="V2619" s="7">
        <v>4</v>
      </c>
      <c r="W2619" s="7">
        <v>7</v>
      </c>
      <c r="X2619" s="7">
        <v>19</v>
      </c>
      <c r="Y2619" s="7">
        <v>2</v>
      </c>
      <c r="Z2619" s="7">
        <v>3</v>
      </c>
      <c r="AA2619"/>
    </row>
    <row r="2620" spans="1:27" x14ac:dyDescent="0.25">
      <c r="A2620" s="24" t="str">
        <f t="shared" si="124"/>
        <v/>
      </c>
      <c r="B2620" s="24" t="str">
        <f t="shared" si="122"/>
        <v/>
      </c>
      <c r="C2620" s="24" t="str">
        <f t="shared" si="123"/>
        <v/>
      </c>
      <c r="D2620" s="24">
        <v>2026</v>
      </c>
      <c r="E2620" s="7" t="s">
        <v>2799</v>
      </c>
      <c r="F2620" s="7" t="s">
        <v>2791</v>
      </c>
      <c r="G2620" s="7" t="s">
        <v>24</v>
      </c>
      <c r="H2620" s="7" t="s">
        <v>44</v>
      </c>
      <c r="I2620" s="8">
        <v>0.191</v>
      </c>
      <c r="J2620" s="8">
        <v>0.27300000000000002</v>
      </c>
      <c r="K2620" s="8">
        <v>0.27</v>
      </c>
      <c r="L2620" s="8">
        <v>0.54200000000000004</v>
      </c>
      <c r="M2620" s="7">
        <v>30</v>
      </c>
      <c r="N2620" s="7">
        <v>103</v>
      </c>
      <c r="O2620" s="7">
        <v>89</v>
      </c>
      <c r="P2620" s="7">
        <v>11</v>
      </c>
      <c r="Q2620" s="7">
        <v>17</v>
      </c>
      <c r="R2620" s="7">
        <v>2</v>
      </c>
      <c r="S2620" s="7">
        <v>1</v>
      </c>
      <c r="T2620" s="7">
        <v>1</v>
      </c>
      <c r="U2620" s="7">
        <v>7</v>
      </c>
      <c r="V2620" s="7">
        <v>3</v>
      </c>
      <c r="W2620" s="7">
        <v>7</v>
      </c>
      <c r="X2620" s="7">
        <v>18</v>
      </c>
      <c r="Y2620" s="7">
        <v>0</v>
      </c>
      <c r="Z2620" s="7">
        <v>0</v>
      </c>
      <c r="AA2620"/>
    </row>
    <row r="2621" spans="1:27" x14ac:dyDescent="0.25">
      <c r="A2621" s="24" t="str">
        <f t="shared" si="124"/>
        <v/>
      </c>
      <c r="B2621" s="24" t="str">
        <f t="shared" si="122"/>
        <v/>
      </c>
      <c r="C2621" s="24" t="str">
        <f t="shared" si="123"/>
        <v/>
      </c>
      <c r="D2621" s="24">
        <v>2026</v>
      </c>
      <c r="E2621" s="7" t="s">
        <v>2800</v>
      </c>
      <c r="F2621" s="7" t="s">
        <v>2791</v>
      </c>
      <c r="G2621" s="7" t="s">
        <v>47</v>
      </c>
      <c r="H2621" s="7" t="s">
        <v>30</v>
      </c>
      <c r="I2621" s="8">
        <v>0.216</v>
      </c>
      <c r="J2621" s="8">
        <v>0.31</v>
      </c>
      <c r="K2621" s="8">
        <v>0.51</v>
      </c>
      <c r="L2621" s="8">
        <v>0.82</v>
      </c>
      <c r="M2621" s="7">
        <v>22</v>
      </c>
      <c r="N2621" s="7">
        <v>59</v>
      </c>
      <c r="O2621" s="7">
        <v>51</v>
      </c>
      <c r="P2621" s="7">
        <v>7</v>
      </c>
      <c r="Q2621" s="7">
        <v>11</v>
      </c>
      <c r="R2621" s="7">
        <v>3</v>
      </c>
      <c r="S2621" s="7">
        <v>0</v>
      </c>
      <c r="T2621" s="7">
        <v>4</v>
      </c>
      <c r="U2621" s="7">
        <v>11</v>
      </c>
      <c r="V2621" s="7">
        <v>3</v>
      </c>
      <c r="W2621" s="7">
        <v>4</v>
      </c>
      <c r="X2621" s="7">
        <v>20</v>
      </c>
      <c r="Y2621" s="7">
        <v>0</v>
      </c>
      <c r="Z2621" s="7">
        <v>0</v>
      </c>
      <c r="AA2621"/>
    </row>
    <row r="2622" spans="1:27" x14ac:dyDescent="0.25">
      <c r="A2622" s="24" t="str">
        <f t="shared" si="124"/>
        <v/>
      </c>
      <c r="B2622" s="24" t="str">
        <f t="shared" si="122"/>
        <v/>
      </c>
      <c r="C2622" s="24" t="str">
        <f t="shared" si="123"/>
        <v/>
      </c>
      <c r="D2622" s="24">
        <v>2026</v>
      </c>
      <c r="E2622" s="7" t="s">
        <v>2801</v>
      </c>
      <c r="F2622" s="7" t="s">
        <v>2791</v>
      </c>
      <c r="G2622" s="7" t="s">
        <v>24</v>
      </c>
      <c r="H2622" s="7" t="s">
        <v>25</v>
      </c>
      <c r="I2622" s="8">
        <v>0.17100000000000001</v>
      </c>
      <c r="J2622" s="8">
        <v>0.25600000000000001</v>
      </c>
      <c r="K2622" s="8">
        <v>0.2</v>
      </c>
      <c r="L2622" s="8">
        <v>0.45600000000000002</v>
      </c>
      <c r="M2622" s="7">
        <v>14</v>
      </c>
      <c r="N2622" s="7">
        <v>41</v>
      </c>
      <c r="O2622" s="7">
        <v>35</v>
      </c>
      <c r="P2622" s="7">
        <v>2</v>
      </c>
      <c r="Q2622" s="7">
        <v>6</v>
      </c>
      <c r="R2622" s="7">
        <v>1</v>
      </c>
      <c r="S2622" s="7">
        <v>0</v>
      </c>
      <c r="T2622" s="7">
        <v>0</v>
      </c>
      <c r="U2622" s="7">
        <v>2</v>
      </c>
      <c r="V2622" s="7">
        <v>0</v>
      </c>
      <c r="W2622" s="7">
        <v>4</v>
      </c>
      <c r="X2622" s="7">
        <v>21</v>
      </c>
      <c r="Y2622" s="7">
        <v>0</v>
      </c>
      <c r="Z2622" s="7">
        <v>1</v>
      </c>
      <c r="AA2622"/>
    </row>
    <row r="2623" spans="1:27" x14ac:dyDescent="0.25">
      <c r="A2623" s="24" t="str">
        <f t="shared" si="124"/>
        <v/>
      </c>
      <c r="B2623" s="24" t="str">
        <f t="shared" si="122"/>
        <v/>
      </c>
      <c r="C2623" s="24" t="str">
        <f t="shared" si="123"/>
        <v/>
      </c>
      <c r="D2623" s="24">
        <v>2026</v>
      </c>
      <c r="E2623" s="7" t="s">
        <v>2802</v>
      </c>
      <c r="F2623" s="7" t="s">
        <v>2791</v>
      </c>
      <c r="G2623" s="7" t="s">
        <v>47</v>
      </c>
      <c r="H2623" s="7" t="s">
        <v>33</v>
      </c>
      <c r="I2623" s="8">
        <v>0.155</v>
      </c>
      <c r="J2623" s="8">
        <v>0.222</v>
      </c>
      <c r="K2623" s="8">
        <v>0.16900000000000001</v>
      </c>
      <c r="L2623" s="8">
        <v>0.39100000000000001</v>
      </c>
      <c r="M2623" s="7">
        <v>25</v>
      </c>
      <c r="N2623" s="7">
        <v>83</v>
      </c>
      <c r="O2623" s="7">
        <v>71</v>
      </c>
      <c r="P2623" s="7">
        <v>5</v>
      </c>
      <c r="Q2623" s="7">
        <v>11</v>
      </c>
      <c r="R2623" s="7">
        <v>1</v>
      </c>
      <c r="S2623" s="7">
        <v>0</v>
      </c>
      <c r="T2623" s="7">
        <v>0</v>
      </c>
      <c r="U2623" s="7">
        <v>4</v>
      </c>
      <c r="V2623" s="7">
        <v>5</v>
      </c>
      <c r="W2623" s="7">
        <v>2</v>
      </c>
      <c r="X2623" s="7">
        <v>30</v>
      </c>
      <c r="Y2623" s="7">
        <v>1</v>
      </c>
      <c r="Z2623" s="7">
        <v>0</v>
      </c>
      <c r="AA2623"/>
    </row>
    <row r="2624" spans="1:27" x14ac:dyDescent="0.25">
      <c r="A2624" s="24" t="str">
        <f t="shared" si="124"/>
        <v/>
      </c>
      <c r="B2624" s="24" t="str">
        <f t="shared" si="122"/>
        <v/>
      </c>
      <c r="C2624" s="24" t="str">
        <f t="shared" si="123"/>
        <v/>
      </c>
      <c r="D2624" s="24">
        <v>2026</v>
      </c>
      <c r="E2624" s="7" t="s">
        <v>2803</v>
      </c>
      <c r="F2624" s="7" t="s">
        <v>2791</v>
      </c>
      <c r="G2624" s="7" t="s">
        <v>47</v>
      </c>
      <c r="H2624" s="7" t="s">
        <v>30</v>
      </c>
      <c r="I2624" s="8">
        <v>0.111</v>
      </c>
      <c r="J2624" s="8">
        <v>0.33300000000000002</v>
      </c>
      <c r="K2624" s="8">
        <v>0.222</v>
      </c>
      <c r="L2624" s="8">
        <v>0.55600000000000005</v>
      </c>
      <c r="M2624" s="7">
        <v>3</v>
      </c>
      <c r="N2624" s="7">
        <v>12</v>
      </c>
      <c r="O2624" s="7">
        <v>9</v>
      </c>
      <c r="P2624" s="7">
        <v>3</v>
      </c>
      <c r="Q2624" s="7">
        <v>1</v>
      </c>
      <c r="R2624" s="7">
        <v>1</v>
      </c>
      <c r="S2624" s="7">
        <v>0</v>
      </c>
      <c r="T2624" s="7">
        <v>0</v>
      </c>
      <c r="U2624" s="7">
        <v>0</v>
      </c>
      <c r="V2624" s="7">
        <v>0</v>
      </c>
      <c r="W2624" s="7">
        <v>3</v>
      </c>
      <c r="X2624" s="7">
        <v>2</v>
      </c>
      <c r="Y2624" s="7">
        <v>1</v>
      </c>
      <c r="Z2624" s="7">
        <v>0</v>
      </c>
      <c r="AA2624"/>
    </row>
    <row r="2625" spans="1:27" x14ac:dyDescent="0.25">
      <c r="A2625" s="24" t="str">
        <f t="shared" si="124"/>
        <v/>
      </c>
      <c r="B2625" s="24" t="str">
        <f t="shared" si="122"/>
        <v/>
      </c>
      <c r="C2625" s="24" t="str">
        <f t="shared" si="123"/>
        <v/>
      </c>
      <c r="D2625" s="24">
        <v>2026</v>
      </c>
      <c r="E2625" s="7" t="s">
        <v>2804</v>
      </c>
      <c r="F2625" s="7" t="s">
        <v>2791</v>
      </c>
      <c r="G2625" s="7" t="s">
        <v>24</v>
      </c>
      <c r="H2625" s="7" t="s">
        <v>38</v>
      </c>
      <c r="I2625" s="8">
        <v>9.5000000000000001E-2</v>
      </c>
      <c r="J2625" s="8">
        <v>0.17399999999999999</v>
      </c>
      <c r="K2625" s="8">
        <v>0.14299999999999999</v>
      </c>
      <c r="L2625" s="8">
        <v>0.317</v>
      </c>
      <c r="M2625" s="7">
        <v>9</v>
      </c>
      <c r="N2625" s="7">
        <v>23</v>
      </c>
      <c r="O2625" s="7">
        <v>21</v>
      </c>
      <c r="P2625" s="7">
        <v>2</v>
      </c>
      <c r="Q2625" s="7">
        <v>2</v>
      </c>
      <c r="R2625" s="7">
        <v>1</v>
      </c>
      <c r="S2625" s="7">
        <v>0</v>
      </c>
      <c r="T2625" s="7">
        <v>0</v>
      </c>
      <c r="U2625" s="7">
        <v>1</v>
      </c>
      <c r="V2625" s="7">
        <v>1</v>
      </c>
      <c r="W2625" s="7">
        <v>1</v>
      </c>
      <c r="X2625" s="7">
        <v>4</v>
      </c>
      <c r="Y2625" s="7">
        <v>0</v>
      </c>
      <c r="Z2625" s="7">
        <v>0</v>
      </c>
      <c r="AA2625"/>
    </row>
    <row r="2626" spans="1:27" x14ac:dyDescent="0.25">
      <c r="A2626" s="24">
        <f t="shared" si="124"/>
        <v>1</v>
      </c>
      <c r="B2626" s="24" t="str">
        <f t="shared" ref="B2626:B2689" si="125">IF(COUNTIFS(Draft_Player,$E2626),COUNTIFS(Draft_Player,$E2626),"")</f>
        <v/>
      </c>
      <c r="C2626" s="24" t="str">
        <f t="shared" ref="C2626:C2689" si="126">IF(COUNTIFS(Transfers_Player,$E2626),COUNTIFS(Transfers_Player,$E2626),"")</f>
        <v/>
      </c>
      <c r="D2626" s="24">
        <v>2026</v>
      </c>
      <c r="E2626" s="7" t="s">
        <v>2805</v>
      </c>
      <c r="F2626" s="7" t="s">
        <v>2791</v>
      </c>
      <c r="G2626" s="7" t="s">
        <v>29</v>
      </c>
      <c r="H2626" s="7" t="s">
        <v>164</v>
      </c>
      <c r="I2626" s="8">
        <v>0</v>
      </c>
      <c r="J2626" s="8">
        <v>0</v>
      </c>
      <c r="K2626" s="8">
        <v>0</v>
      </c>
      <c r="L2626" s="8">
        <v>0</v>
      </c>
      <c r="M2626" s="7">
        <v>2</v>
      </c>
      <c r="N2626" s="7">
        <v>2</v>
      </c>
      <c r="O2626" s="7">
        <v>2</v>
      </c>
      <c r="P2626" s="7">
        <v>0</v>
      </c>
      <c r="Q2626" s="7">
        <v>0</v>
      </c>
      <c r="R2626" s="7">
        <v>0</v>
      </c>
      <c r="S2626" s="7">
        <v>0</v>
      </c>
      <c r="T2626" s="7">
        <v>0</v>
      </c>
      <c r="U2626" s="7">
        <v>0</v>
      </c>
      <c r="V2626" s="7">
        <v>0</v>
      </c>
      <c r="W2626" s="7">
        <v>0</v>
      </c>
      <c r="X2626" s="7">
        <v>1</v>
      </c>
      <c r="Y2626" s="7">
        <v>0</v>
      </c>
      <c r="Z2626" s="7">
        <v>0</v>
      </c>
      <c r="AA2626"/>
    </row>
    <row r="2627" spans="1:27" x14ac:dyDescent="0.25">
      <c r="A2627" s="24" t="str">
        <f t="shared" ref="A2627:A2690" si="127">IF(OR(G2627="SR", G2627="GR"), 1, "")</f>
        <v/>
      </c>
      <c r="B2627" s="24" t="str">
        <f t="shared" si="125"/>
        <v/>
      </c>
      <c r="C2627" s="24" t="str">
        <f t="shared" si="126"/>
        <v/>
      </c>
      <c r="D2627" s="24">
        <v>2026</v>
      </c>
      <c r="E2627" s="7" t="s">
        <v>2806</v>
      </c>
      <c r="F2627" s="7" t="s">
        <v>2807</v>
      </c>
      <c r="G2627" s="7" t="s">
        <v>37</v>
      </c>
      <c r="H2627" s="7" t="s">
        <v>25</v>
      </c>
      <c r="I2627" s="8">
        <v>0.26600000000000001</v>
      </c>
      <c r="J2627" s="8">
        <v>0.33300000000000002</v>
      </c>
      <c r="K2627" s="8">
        <v>0.39400000000000002</v>
      </c>
      <c r="L2627" s="8">
        <v>0.72799999999999998</v>
      </c>
      <c r="M2627" s="7">
        <v>30</v>
      </c>
      <c r="N2627" s="7">
        <v>121</v>
      </c>
      <c r="O2627" s="7">
        <v>109</v>
      </c>
      <c r="P2627" s="7">
        <v>12</v>
      </c>
      <c r="Q2627" s="7">
        <v>29</v>
      </c>
      <c r="R2627" s="7">
        <v>6</v>
      </c>
      <c r="S2627" s="7">
        <v>1</v>
      </c>
      <c r="T2627" s="7">
        <v>2</v>
      </c>
      <c r="U2627" s="7">
        <v>14</v>
      </c>
      <c r="V2627" s="7">
        <v>4</v>
      </c>
      <c r="W2627" s="7">
        <v>7</v>
      </c>
      <c r="X2627" s="7">
        <v>23</v>
      </c>
      <c r="Y2627" s="7">
        <v>2</v>
      </c>
      <c r="Z2627" s="7">
        <v>1</v>
      </c>
      <c r="AA2627"/>
    </row>
    <row r="2628" spans="1:27" x14ac:dyDescent="0.25">
      <c r="A2628" s="24">
        <f t="shared" si="127"/>
        <v>1</v>
      </c>
      <c r="B2628" s="24" t="str">
        <f t="shared" si="125"/>
        <v/>
      </c>
      <c r="C2628" s="24">
        <f t="shared" si="126"/>
        <v>1</v>
      </c>
      <c r="D2628" s="24">
        <v>2026</v>
      </c>
      <c r="E2628" s="7" t="s">
        <v>2808</v>
      </c>
      <c r="F2628" s="7" t="s">
        <v>2807</v>
      </c>
      <c r="G2628" s="7" t="s">
        <v>29</v>
      </c>
      <c r="H2628" s="7" t="s">
        <v>44</v>
      </c>
      <c r="I2628" s="8">
        <v>0.26400000000000001</v>
      </c>
      <c r="J2628" s="8">
        <v>0.42399999999999999</v>
      </c>
      <c r="K2628" s="8">
        <v>0.44800000000000001</v>
      </c>
      <c r="L2628" s="8">
        <v>0.872</v>
      </c>
      <c r="M2628" s="7">
        <v>39</v>
      </c>
      <c r="N2628" s="7">
        <v>166</v>
      </c>
      <c r="O2628" s="7">
        <v>125</v>
      </c>
      <c r="P2628" s="7">
        <v>20</v>
      </c>
      <c r="Q2628" s="7">
        <v>33</v>
      </c>
      <c r="R2628" s="7">
        <v>11</v>
      </c>
      <c r="S2628" s="7">
        <v>0</v>
      </c>
      <c r="T2628" s="7">
        <v>4</v>
      </c>
      <c r="U2628" s="7">
        <v>20</v>
      </c>
      <c r="V2628" s="7">
        <v>13</v>
      </c>
      <c r="W2628" s="7">
        <v>24</v>
      </c>
      <c r="X2628" s="7">
        <v>25</v>
      </c>
      <c r="Y2628" s="7">
        <v>9</v>
      </c>
      <c r="Z2628" s="7">
        <v>1</v>
      </c>
      <c r="AA2628"/>
    </row>
    <row r="2629" spans="1:27" x14ac:dyDescent="0.25">
      <c r="A2629" s="24" t="str">
        <f t="shared" si="127"/>
        <v/>
      </c>
      <c r="B2629" s="24" t="str">
        <f t="shared" si="125"/>
        <v/>
      </c>
      <c r="C2629" s="24" t="str">
        <f t="shared" si="126"/>
        <v/>
      </c>
      <c r="D2629" s="24">
        <v>2026</v>
      </c>
      <c r="E2629" s="7" t="s">
        <v>2809</v>
      </c>
      <c r="F2629" s="7" t="s">
        <v>2807</v>
      </c>
      <c r="G2629" s="7" t="s">
        <v>24</v>
      </c>
      <c r="H2629" s="7" t="s">
        <v>40</v>
      </c>
      <c r="I2629" s="8">
        <v>0.248</v>
      </c>
      <c r="J2629" s="8">
        <v>0.34699999999999998</v>
      </c>
      <c r="K2629" s="8">
        <v>0.318</v>
      </c>
      <c r="L2629" s="8">
        <v>0.66400000000000003</v>
      </c>
      <c r="M2629" s="7">
        <v>39</v>
      </c>
      <c r="N2629" s="7">
        <v>150</v>
      </c>
      <c r="O2629" s="7">
        <v>129</v>
      </c>
      <c r="P2629" s="7">
        <v>16</v>
      </c>
      <c r="Q2629" s="7">
        <v>32</v>
      </c>
      <c r="R2629" s="7">
        <v>7</v>
      </c>
      <c r="S2629" s="7">
        <v>1</v>
      </c>
      <c r="T2629" s="7">
        <v>0</v>
      </c>
      <c r="U2629" s="7">
        <v>12</v>
      </c>
      <c r="V2629" s="7">
        <v>7</v>
      </c>
      <c r="W2629" s="7">
        <v>13</v>
      </c>
      <c r="X2629" s="7">
        <v>18</v>
      </c>
      <c r="Y2629" s="7">
        <v>7</v>
      </c>
      <c r="Z2629" s="7">
        <v>5</v>
      </c>
      <c r="AA2629"/>
    </row>
    <row r="2630" spans="1:27" x14ac:dyDescent="0.25">
      <c r="A2630" s="24" t="str">
        <f t="shared" si="127"/>
        <v/>
      </c>
      <c r="B2630" s="24" t="str">
        <f t="shared" si="125"/>
        <v/>
      </c>
      <c r="C2630" s="24" t="str">
        <f t="shared" si="126"/>
        <v/>
      </c>
      <c r="D2630" s="24">
        <v>2026</v>
      </c>
      <c r="E2630" s="7" t="s">
        <v>2810</v>
      </c>
      <c r="F2630" s="7" t="s">
        <v>2807</v>
      </c>
      <c r="G2630" s="7" t="s">
        <v>47</v>
      </c>
      <c r="H2630" s="7" t="s">
        <v>30</v>
      </c>
      <c r="I2630" s="8">
        <v>0.24399999999999999</v>
      </c>
      <c r="J2630" s="8">
        <v>0.34</v>
      </c>
      <c r="K2630" s="8">
        <v>0.34899999999999998</v>
      </c>
      <c r="L2630" s="8">
        <v>0.68899999999999995</v>
      </c>
      <c r="M2630" s="7">
        <v>35</v>
      </c>
      <c r="N2630" s="7">
        <v>101</v>
      </c>
      <c r="O2630" s="7">
        <v>86</v>
      </c>
      <c r="P2630" s="7">
        <v>9</v>
      </c>
      <c r="Q2630" s="7">
        <v>21</v>
      </c>
      <c r="R2630" s="7">
        <v>2</v>
      </c>
      <c r="S2630" s="7">
        <v>2</v>
      </c>
      <c r="T2630" s="7">
        <v>1</v>
      </c>
      <c r="U2630" s="7">
        <v>12</v>
      </c>
      <c r="V2630" s="7">
        <v>6</v>
      </c>
      <c r="W2630" s="7">
        <v>7</v>
      </c>
      <c r="X2630" s="7">
        <v>16</v>
      </c>
      <c r="Y2630" s="7">
        <v>2</v>
      </c>
      <c r="Z2630" s="7">
        <v>0</v>
      </c>
      <c r="AA2630"/>
    </row>
    <row r="2631" spans="1:27" x14ac:dyDescent="0.25">
      <c r="A2631" s="24">
        <f t="shared" si="127"/>
        <v>1</v>
      </c>
      <c r="B2631" s="24" t="str">
        <f t="shared" si="125"/>
        <v/>
      </c>
      <c r="C2631" s="24" t="str">
        <f t="shared" si="126"/>
        <v/>
      </c>
      <c r="D2631" s="24">
        <v>2026</v>
      </c>
      <c r="E2631" s="7" t="s">
        <v>2811</v>
      </c>
      <c r="F2631" s="7" t="s">
        <v>2807</v>
      </c>
      <c r="G2631" s="7" t="s">
        <v>29</v>
      </c>
      <c r="H2631" s="7" t="s">
        <v>27</v>
      </c>
      <c r="I2631" s="8">
        <v>0.23899999999999999</v>
      </c>
      <c r="J2631" s="8">
        <v>0.41699999999999998</v>
      </c>
      <c r="K2631" s="8">
        <v>0.26900000000000002</v>
      </c>
      <c r="L2631" s="8">
        <v>0.68600000000000005</v>
      </c>
      <c r="M2631" s="7">
        <v>39</v>
      </c>
      <c r="N2631" s="7">
        <v>182</v>
      </c>
      <c r="O2631" s="7">
        <v>134</v>
      </c>
      <c r="P2631" s="7">
        <v>25</v>
      </c>
      <c r="Q2631" s="7">
        <v>32</v>
      </c>
      <c r="R2631" s="7">
        <v>4</v>
      </c>
      <c r="S2631" s="7">
        <v>0</v>
      </c>
      <c r="T2631" s="7">
        <v>0</v>
      </c>
      <c r="U2631" s="7">
        <v>11</v>
      </c>
      <c r="V2631" s="7">
        <v>13</v>
      </c>
      <c r="W2631" s="7">
        <v>28</v>
      </c>
      <c r="X2631" s="7">
        <v>23</v>
      </c>
      <c r="Y2631" s="7">
        <v>15</v>
      </c>
      <c r="Z2631" s="7">
        <v>4</v>
      </c>
      <c r="AA2631"/>
    </row>
    <row r="2632" spans="1:27" x14ac:dyDescent="0.25">
      <c r="A2632" s="24" t="str">
        <f t="shared" si="127"/>
        <v/>
      </c>
      <c r="B2632" s="24" t="str">
        <f t="shared" si="125"/>
        <v/>
      </c>
      <c r="C2632" s="24" t="str">
        <f t="shared" si="126"/>
        <v/>
      </c>
      <c r="D2632" s="24">
        <v>2026</v>
      </c>
      <c r="E2632" s="7" t="s">
        <v>2812</v>
      </c>
      <c r="F2632" s="7" t="s">
        <v>2807</v>
      </c>
      <c r="G2632" s="7" t="s">
        <v>47</v>
      </c>
      <c r="H2632" s="7" t="s">
        <v>35</v>
      </c>
      <c r="I2632" s="8">
        <v>0.23899999999999999</v>
      </c>
      <c r="J2632" s="8">
        <v>0.35299999999999998</v>
      </c>
      <c r="K2632" s="8">
        <v>0.30099999999999999</v>
      </c>
      <c r="L2632" s="8">
        <v>0.65400000000000003</v>
      </c>
      <c r="M2632" s="7">
        <v>36</v>
      </c>
      <c r="N2632" s="7">
        <v>136</v>
      </c>
      <c r="O2632" s="7">
        <v>113</v>
      </c>
      <c r="P2632" s="7">
        <v>17</v>
      </c>
      <c r="Q2632" s="7">
        <v>27</v>
      </c>
      <c r="R2632" s="7">
        <v>1</v>
      </c>
      <c r="S2632" s="7">
        <v>3</v>
      </c>
      <c r="T2632" s="7">
        <v>0</v>
      </c>
      <c r="U2632" s="7">
        <v>17</v>
      </c>
      <c r="V2632" s="7">
        <v>5</v>
      </c>
      <c r="W2632" s="7">
        <v>15</v>
      </c>
      <c r="X2632" s="7">
        <v>22</v>
      </c>
      <c r="Y2632" s="7">
        <v>10</v>
      </c>
      <c r="Z2632" s="7">
        <v>3</v>
      </c>
      <c r="AA2632"/>
    </row>
    <row r="2633" spans="1:27" x14ac:dyDescent="0.25">
      <c r="A2633" s="24" t="str">
        <f t="shared" si="127"/>
        <v/>
      </c>
      <c r="B2633" s="24" t="str">
        <f t="shared" si="125"/>
        <v/>
      </c>
      <c r="C2633" s="24" t="str">
        <f t="shared" si="126"/>
        <v/>
      </c>
      <c r="D2633" s="24">
        <v>2026</v>
      </c>
      <c r="E2633" s="7" t="s">
        <v>2813</v>
      </c>
      <c r="F2633" s="7" t="s">
        <v>2807</v>
      </c>
      <c r="G2633" s="7" t="s">
        <v>37</v>
      </c>
      <c r="H2633" s="7" t="s">
        <v>30</v>
      </c>
      <c r="I2633" s="8">
        <v>0.21099999999999999</v>
      </c>
      <c r="J2633" s="8">
        <v>0.30599999999999999</v>
      </c>
      <c r="K2633" s="8">
        <v>0.27400000000000002</v>
      </c>
      <c r="L2633" s="8">
        <v>0.57999999999999996</v>
      </c>
      <c r="M2633" s="7">
        <v>31</v>
      </c>
      <c r="N2633" s="7">
        <v>113</v>
      </c>
      <c r="O2633" s="7">
        <v>95</v>
      </c>
      <c r="P2633" s="7">
        <v>12</v>
      </c>
      <c r="Q2633" s="7">
        <v>20</v>
      </c>
      <c r="R2633" s="7">
        <v>3</v>
      </c>
      <c r="S2633" s="7">
        <v>0</v>
      </c>
      <c r="T2633" s="7">
        <v>1</v>
      </c>
      <c r="U2633" s="7">
        <v>9</v>
      </c>
      <c r="V2633" s="7">
        <v>2</v>
      </c>
      <c r="W2633" s="7">
        <v>12</v>
      </c>
      <c r="X2633" s="7">
        <v>23</v>
      </c>
      <c r="Y2633" s="7">
        <v>8</v>
      </c>
      <c r="Z2633" s="7">
        <v>2</v>
      </c>
      <c r="AA2633"/>
    </row>
    <row r="2634" spans="1:27" x14ac:dyDescent="0.25">
      <c r="A2634" s="24">
        <f t="shared" si="127"/>
        <v>1</v>
      </c>
      <c r="B2634" s="24" t="str">
        <f t="shared" si="125"/>
        <v/>
      </c>
      <c r="C2634" s="24">
        <f t="shared" si="126"/>
        <v>1</v>
      </c>
      <c r="D2634" s="24">
        <v>2026</v>
      </c>
      <c r="E2634" s="7" t="s">
        <v>2814</v>
      </c>
      <c r="F2634" s="7" t="s">
        <v>2807</v>
      </c>
      <c r="G2634" s="7" t="s">
        <v>29</v>
      </c>
      <c r="H2634" s="7" t="s">
        <v>33</v>
      </c>
      <c r="I2634" s="8">
        <v>0.21</v>
      </c>
      <c r="J2634" s="8">
        <v>0.29199999999999998</v>
      </c>
      <c r="K2634" s="8">
        <v>0.28699999999999998</v>
      </c>
      <c r="L2634" s="8">
        <v>0.57899999999999996</v>
      </c>
      <c r="M2634" s="7">
        <v>39</v>
      </c>
      <c r="N2634" s="7">
        <v>165</v>
      </c>
      <c r="O2634" s="7">
        <v>143</v>
      </c>
      <c r="P2634" s="7">
        <v>16</v>
      </c>
      <c r="Q2634" s="7">
        <v>30</v>
      </c>
      <c r="R2634" s="7">
        <v>5</v>
      </c>
      <c r="S2634" s="7">
        <v>0</v>
      </c>
      <c r="T2634" s="7">
        <v>2</v>
      </c>
      <c r="U2634" s="7">
        <v>15</v>
      </c>
      <c r="V2634" s="7">
        <v>6</v>
      </c>
      <c r="W2634" s="7">
        <v>11</v>
      </c>
      <c r="X2634" s="7">
        <v>29</v>
      </c>
      <c r="Y2634" s="7">
        <v>4</v>
      </c>
      <c r="Z2634" s="7">
        <v>1</v>
      </c>
      <c r="AA2634"/>
    </row>
    <row r="2635" spans="1:27" x14ac:dyDescent="0.25">
      <c r="A2635" s="24" t="str">
        <f t="shared" si="127"/>
        <v/>
      </c>
      <c r="B2635" s="24" t="str">
        <f t="shared" si="125"/>
        <v/>
      </c>
      <c r="C2635" s="24" t="str">
        <f t="shared" si="126"/>
        <v/>
      </c>
      <c r="D2635" s="24">
        <v>2026</v>
      </c>
      <c r="E2635" s="7" t="s">
        <v>2815</v>
      </c>
      <c r="F2635" s="7" t="s">
        <v>2807</v>
      </c>
      <c r="G2635" s="7" t="s">
        <v>24</v>
      </c>
      <c r="H2635" s="7" t="s">
        <v>35</v>
      </c>
      <c r="I2635" s="8">
        <v>0.16300000000000001</v>
      </c>
      <c r="J2635" s="8">
        <v>0.27800000000000002</v>
      </c>
      <c r="K2635" s="8">
        <v>0.26100000000000001</v>
      </c>
      <c r="L2635" s="8">
        <v>0.53900000000000003</v>
      </c>
      <c r="M2635" s="7">
        <v>32</v>
      </c>
      <c r="N2635" s="7">
        <v>108</v>
      </c>
      <c r="O2635" s="7">
        <v>92</v>
      </c>
      <c r="P2635" s="7">
        <v>8</v>
      </c>
      <c r="Q2635" s="7">
        <v>15</v>
      </c>
      <c r="R2635" s="7">
        <v>4</v>
      </c>
      <c r="S2635" s="7">
        <v>1</v>
      </c>
      <c r="T2635" s="7">
        <v>1</v>
      </c>
      <c r="U2635" s="7">
        <v>13</v>
      </c>
      <c r="V2635" s="7">
        <v>4</v>
      </c>
      <c r="W2635" s="7">
        <v>11</v>
      </c>
      <c r="X2635" s="7">
        <v>33</v>
      </c>
      <c r="Y2635" s="7">
        <v>2</v>
      </c>
      <c r="Z2635" s="7">
        <v>1</v>
      </c>
      <c r="AA2635"/>
    </row>
    <row r="2636" spans="1:27" x14ac:dyDescent="0.25">
      <c r="A2636" s="24" t="str">
        <f t="shared" si="127"/>
        <v/>
      </c>
      <c r="B2636" s="24" t="str">
        <f t="shared" si="125"/>
        <v/>
      </c>
      <c r="C2636" s="24" t="str">
        <f t="shared" si="126"/>
        <v/>
      </c>
      <c r="D2636" s="24">
        <v>2026</v>
      </c>
      <c r="E2636" s="7" t="s">
        <v>2816</v>
      </c>
      <c r="F2636" s="7" t="s">
        <v>2807</v>
      </c>
      <c r="G2636" s="7" t="s">
        <v>47</v>
      </c>
      <c r="H2636" s="7" t="s">
        <v>25</v>
      </c>
      <c r="I2636" s="8">
        <v>0.34499999999999997</v>
      </c>
      <c r="J2636" s="8">
        <v>0.45600000000000002</v>
      </c>
      <c r="K2636" s="8">
        <v>0.38200000000000001</v>
      </c>
      <c r="L2636" s="8">
        <v>0.83799999999999997</v>
      </c>
      <c r="M2636" s="7">
        <v>20</v>
      </c>
      <c r="N2636" s="7">
        <v>68</v>
      </c>
      <c r="O2636" s="7">
        <v>55</v>
      </c>
      <c r="P2636" s="7">
        <v>8</v>
      </c>
      <c r="Q2636" s="7">
        <v>19</v>
      </c>
      <c r="R2636" s="7">
        <v>2</v>
      </c>
      <c r="S2636" s="7">
        <v>0</v>
      </c>
      <c r="T2636" s="7">
        <v>0</v>
      </c>
      <c r="U2636" s="7">
        <v>8</v>
      </c>
      <c r="V2636" s="7">
        <v>5</v>
      </c>
      <c r="W2636" s="7">
        <v>7</v>
      </c>
      <c r="X2636" s="7">
        <v>8</v>
      </c>
      <c r="Y2636" s="7">
        <v>6</v>
      </c>
      <c r="Z2636" s="7">
        <v>3</v>
      </c>
      <c r="AA2636"/>
    </row>
    <row r="2637" spans="1:27" x14ac:dyDescent="0.25">
      <c r="A2637" s="24" t="str">
        <f t="shared" si="127"/>
        <v/>
      </c>
      <c r="B2637" s="24" t="str">
        <f t="shared" si="125"/>
        <v/>
      </c>
      <c r="C2637" s="24" t="str">
        <f t="shared" si="126"/>
        <v/>
      </c>
      <c r="D2637" s="24">
        <v>2026</v>
      </c>
      <c r="E2637" s="7" t="s">
        <v>2817</v>
      </c>
      <c r="F2637" s="7" t="s">
        <v>2807</v>
      </c>
      <c r="G2637" s="7" t="s">
        <v>24</v>
      </c>
      <c r="H2637" s="7" t="s">
        <v>35</v>
      </c>
      <c r="I2637" s="8">
        <v>0.3</v>
      </c>
      <c r="J2637" s="8">
        <v>0.36399999999999999</v>
      </c>
      <c r="K2637" s="8">
        <v>0.36699999999999999</v>
      </c>
      <c r="L2637" s="8">
        <v>0.73</v>
      </c>
      <c r="M2637" s="7">
        <v>8</v>
      </c>
      <c r="N2637" s="7">
        <v>33</v>
      </c>
      <c r="O2637" s="7">
        <v>30</v>
      </c>
      <c r="P2637" s="7">
        <v>5</v>
      </c>
      <c r="Q2637" s="7">
        <v>9</v>
      </c>
      <c r="R2637" s="7">
        <v>2</v>
      </c>
      <c r="S2637" s="7">
        <v>0</v>
      </c>
      <c r="T2637" s="7">
        <v>0</v>
      </c>
      <c r="U2637" s="7">
        <v>3</v>
      </c>
      <c r="V2637" s="7">
        <v>0</v>
      </c>
      <c r="W2637" s="7">
        <v>3</v>
      </c>
      <c r="X2637" s="7">
        <v>7</v>
      </c>
      <c r="Y2637" s="7">
        <v>5</v>
      </c>
      <c r="Z2637" s="7">
        <v>0</v>
      </c>
      <c r="AA2637"/>
    </row>
    <row r="2638" spans="1:27" x14ac:dyDescent="0.25">
      <c r="A2638" s="24" t="str">
        <f t="shared" si="127"/>
        <v/>
      </c>
      <c r="B2638" s="24" t="str">
        <f t="shared" si="125"/>
        <v/>
      </c>
      <c r="C2638" s="24" t="str">
        <f t="shared" si="126"/>
        <v/>
      </c>
      <c r="D2638" s="24">
        <v>2026</v>
      </c>
      <c r="E2638" s="7" t="s">
        <v>2818</v>
      </c>
      <c r="F2638" s="7" t="s">
        <v>2807</v>
      </c>
      <c r="G2638" s="7" t="s">
        <v>24</v>
      </c>
      <c r="H2638" s="7" t="s">
        <v>38</v>
      </c>
      <c r="I2638" s="8">
        <v>0.27400000000000002</v>
      </c>
      <c r="J2638" s="8">
        <v>0.375</v>
      </c>
      <c r="K2638" s="8">
        <v>0.41899999999999998</v>
      </c>
      <c r="L2638" s="8">
        <v>0.79400000000000004</v>
      </c>
      <c r="M2638" s="7">
        <v>18</v>
      </c>
      <c r="N2638" s="7">
        <v>73</v>
      </c>
      <c r="O2638" s="7">
        <v>62</v>
      </c>
      <c r="P2638" s="7">
        <v>8</v>
      </c>
      <c r="Q2638" s="7">
        <v>17</v>
      </c>
      <c r="R2638" s="7">
        <v>3</v>
      </c>
      <c r="S2638" s="7">
        <v>0</v>
      </c>
      <c r="T2638" s="7">
        <v>2</v>
      </c>
      <c r="U2638" s="7">
        <v>11</v>
      </c>
      <c r="V2638" s="7">
        <v>1</v>
      </c>
      <c r="W2638" s="7">
        <v>9</v>
      </c>
      <c r="X2638" s="7">
        <v>13</v>
      </c>
      <c r="Y2638" s="7">
        <v>0</v>
      </c>
      <c r="Z2638" s="7">
        <v>0</v>
      </c>
      <c r="AA2638"/>
    </row>
    <row r="2639" spans="1:27" x14ac:dyDescent="0.25">
      <c r="A2639" s="24" t="str">
        <f t="shared" si="127"/>
        <v/>
      </c>
      <c r="B2639" s="24" t="str">
        <f t="shared" si="125"/>
        <v/>
      </c>
      <c r="C2639" s="24" t="str">
        <f t="shared" si="126"/>
        <v/>
      </c>
      <c r="D2639" s="24">
        <v>2026</v>
      </c>
      <c r="E2639" s="7" t="s">
        <v>2819</v>
      </c>
      <c r="F2639" s="7" t="s">
        <v>2807</v>
      </c>
      <c r="G2639" s="7" t="s">
        <v>47</v>
      </c>
      <c r="H2639" s="7" t="s">
        <v>35</v>
      </c>
      <c r="I2639" s="8">
        <v>0.182</v>
      </c>
      <c r="J2639" s="8">
        <v>0.35699999999999998</v>
      </c>
      <c r="K2639" s="8">
        <v>0.182</v>
      </c>
      <c r="L2639" s="8">
        <v>0.53900000000000003</v>
      </c>
      <c r="M2639" s="7">
        <v>8</v>
      </c>
      <c r="N2639" s="7">
        <v>14</v>
      </c>
      <c r="O2639" s="7">
        <v>11</v>
      </c>
      <c r="P2639" s="7">
        <v>0</v>
      </c>
      <c r="Q2639" s="7">
        <v>2</v>
      </c>
      <c r="R2639" s="7">
        <v>0</v>
      </c>
      <c r="S2639" s="7">
        <v>0</v>
      </c>
      <c r="T2639" s="7">
        <v>0</v>
      </c>
      <c r="U2639" s="7">
        <v>1</v>
      </c>
      <c r="V2639" s="7">
        <v>0</v>
      </c>
      <c r="W2639" s="7">
        <v>3</v>
      </c>
      <c r="X2639" s="7">
        <v>5</v>
      </c>
      <c r="Y2639" s="7">
        <v>0</v>
      </c>
      <c r="Z2639" s="7">
        <v>0</v>
      </c>
      <c r="AA2639"/>
    </row>
    <row r="2640" spans="1:27" x14ac:dyDescent="0.25">
      <c r="A2640" s="24" t="str">
        <f t="shared" si="127"/>
        <v/>
      </c>
      <c r="B2640" s="24" t="str">
        <f t="shared" si="125"/>
        <v/>
      </c>
      <c r="C2640" s="24" t="str">
        <f t="shared" si="126"/>
        <v/>
      </c>
      <c r="D2640" s="24">
        <v>2026</v>
      </c>
      <c r="E2640" s="7" t="s">
        <v>2820</v>
      </c>
      <c r="F2640" s="7" t="s">
        <v>2807</v>
      </c>
      <c r="G2640" s="7" t="s">
        <v>37</v>
      </c>
      <c r="H2640" s="7" t="s">
        <v>42</v>
      </c>
      <c r="I2640" s="8">
        <v>0.16300000000000001</v>
      </c>
      <c r="J2640" s="8">
        <v>0.26500000000000001</v>
      </c>
      <c r="K2640" s="8">
        <v>0.16300000000000001</v>
      </c>
      <c r="L2640" s="8">
        <v>0.42799999999999999</v>
      </c>
      <c r="M2640" s="7">
        <v>19</v>
      </c>
      <c r="N2640" s="7">
        <v>52</v>
      </c>
      <c r="O2640" s="7">
        <v>43</v>
      </c>
      <c r="P2640" s="7">
        <v>2</v>
      </c>
      <c r="Q2640" s="7">
        <v>7</v>
      </c>
      <c r="R2640" s="7">
        <v>0</v>
      </c>
      <c r="S2640" s="7">
        <v>0</v>
      </c>
      <c r="T2640" s="7">
        <v>0</v>
      </c>
      <c r="U2640" s="7">
        <v>5</v>
      </c>
      <c r="V2640" s="7">
        <v>2</v>
      </c>
      <c r="W2640" s="7">
        <v>4</v>
      </c>
      <c r="X2640" s="7">
        <v>11</v>
      </c>
      <c r="Y2640" s="7">
        <v>1</v>
      </c>
      <c r="Z2640" s="7">
        <v>0</v>
      </c>
      <c r="AA2640"/>
    </row>
    <row r="2641" spans="1:27" x14ac:dyDescent="0.25">
      <c r="A2641" s="24" t="str">
        <f t="shared" si="127"/>
        <v/>
      </c>
      <c r="B2641" s="24" t="str">
        <f t="shared" si="125"/>
        <v/>
      </c>
      <c r="C2641" s="24" t="str">
        <f t="shared" si="126"/>
        <v/>
      </c>
      <c r="D2641" s="24">
        <v>2026</v>
      </c>
      <c r="E2641" s="7" t="s">
        <v>2821</v>
      </c>
      <c r="F2641" s="7" t="s">
        <v>2807</v>
      </c>
      <c r="G2641" s="7" t="s">
        <v>47</v>
      </c>
      <c r="H2641" s="7" t="s">
        <v>42</v>
      </c>
      <c r="I2641" s="8">
        <v>0.159</v>
      </c>
      <c r="J2641" s="8">
        <v>0.316</v>
      </c>
      <c r="K2641" s="8">
        <v>0.182</v>
      </c>
      <c r="L2641" s="8">
        <v>0.498</v>
      </c>
      <c r="M2641" s="7">
        <v>17</v>
      </c>
      <c r="N2641" s="7">
        <v>58</v>
      </c>
      <c r="O2641" s="7">
        <v>44</v>
      </c>
      <c r="P2641" s="7">
        <v>6</v>
      </c>
      <c r="Q2641" s="7">
        <v>7</v>
      </c>
      <c r="R2641" s="7">
        <v>1</v>
      </c>
      <c r="S2641" s="7">
        <v>0</v>
      </c>
      <c r="T2641" s="7">
        <v>0</v>
      </c>
      <c r="U2641" s="7">
        <v>2</v>
      </c>
      <c r="V2641" s="7">
        <v>4</v>
      </c>
      <c r="W2641" s="7">
        <v>7</v>
      </c>
      <c r="X2641" s="7">
        <v>15</v>
      </c>
      <c r="Y2641" s="7">
        <v>2</v>
      </c>
      <c r="Z2641" s="7">
        <v>0</v>
      </c>
      <c r="AA2641"/>
    </row>
    <row r="2642" spans="1:27" x14ac:dyDescent="0.25">
      <c r="A2642" s="24" t="str">
        <f t="shared" si="127"/>
        <v/>
      </c>
      <c r="B2642" s="24" t="str">
        <f t="shared" si="125"/>
        <v/>
      </c>
      <c r="C2642" s="24" t="str">
        <f t="shared" si="126"/>
        <v/>
      </c>
      <c r="D2642" s="24">
        <v>2026</v>
      </c>
      <c r="E2642" s="7" t="s">
        <v>2822</v>
      </c>
      <c r="F2642" s="7" t="s">
        <v>2807</v>
      </c>
      <c r="G2642" s="7" t="s">
        <v>47</v>
      </c>
      <c r="H2642" s="7" t="s">
        <v>42</v>
      </c>
      <c r="I2642" s="8">
        <v>0.14299999999999999</v>
      </c>
      <c r="J2642" s="8">
        <v>0.25</v>
      </c>
      <c r="K2642" s="8">
        <v>0.14299999999999999</v>
      </c>
      <c r="L2642" s="8">
        <v>0.39300000000000002</v>
      </c>
      <c r="M2642" s="7">
        <v>6</v>
      </c>
      <c r="N2642" s="7">
        <v>8</v>
      </c>
      <c r="O2642" s="7">
        <v>7</v>
      </c>
      <c r="P2642" s="7">
        <v>3</v>
      </c>
      <c r="Q2642" s="7">
        <v>1</v>
      </c>
      <c r="R2642" s="7">
        <v>0</v>
      </c>
      <c r="S2642" s="7">
        <v>0</v>
      </c>
      <c r="T2642" s="7">
        <v>0</v>
      </c>
      <c r="U2642" s="7">
        <v>2</v>
      </c>
      <c r="V2642" s="7">
        <v>0</v>
      </c>
      <c r="W2642" s="7">
        <v>1</v>
      </c>
      <c r="X2642" s="7">
        <v>6</v>
      </c>
      <c r="Y2642" s="7">
        <v>1</v>
      </c>
      <c r="Z2642" s="7">
        <v>0</v>
      </c>
      <c r="AA2642"/>
    </row>
    <row r="2643" spans="1:27" x14ac:dyDescent="0.25">
      <c r="A2643" s="24" t="str">
        <f t="shared" si="127"/>
        <v/>
      </c>
      <c r="B2643" s="24" t="str">
        <f t="shared" si="125"/>
        <v/>
      </c>
      <c r="C2643" s="24">
        <f t="shared" si="126"/>
        <v>1</v>
      </c>
      <c r="D2643" s="24">
        <v>2026</v>
      </c>
      <c r="E2643" s="7" t="s">
        <v>2825</v>
      </c>
      <c r="F2643" s="7" t="s">
        <v>2824</v>
      </c>
      <c r="G2643" s="7" t="s">
        <v>24</v>
      </c>
      <c r="H2643" s="7" t="s">
        <v>44</v>
      </c>
      <c r="I2643" s="8">
        <v>0.35399999999999998</v>
      </c>
      <c r="J2643" s="8">
        <v>0.4</v>
      </c>
      <c r="K2643" s="8">
        <v>0.57399999999999995</v>
      </c>
      <c r="L2643" s="8">
        <v>0.97399999999999998</v>
      </c>
      <c r="M2643" s="7">
        <v>49</v>
      </c>
      <c r="N2643" s="7">
        <v>230</v>
      </c>
      <c r="O2643" s="7">
        <v>209</v>
      </c>
      <c r="P2643" s="7">
        <v>38</v>
      </c>
      <c r="Q2643" s="7">
        <v>74</v>
      </c>
      <c r="R2643" s="7">
        <v>11</v>
      </c>
      <c r="S2643" s="7">
        <v>4</v>
      </c>
      <c r="T2643" s="7">
        <v>9</v>
      </c>
      <c r="U2643" s="7">
        <v>48</v>
      </c>
      <c r="V2643" s="7">
        <v>1</v>
      </c>
      <c r="W2643" s="7">
        <v>17</v>
      </c>
      <c r="X2643" s="7">
        <v>41</v>
      </c>
      <c r="Y2643" s="7">
        <v>1</v>
      </c>
      <c r="Z2643" s="7">
        <v>0</v>
      </c>
      <c r="AA2643"/>
    </row>
    <row r="2644" spans="1:27" x14ac:dyDescent="0.25">
      <c r="A2644" s="24" t="str">
        <f t="shared" si="127"/>
        <v/>
      </c>
      <c r="B2644" s="24" t="str">
        <f t="shared" si="125"/>
        <v/>
      </c>
      <c r="C2644" s="24">
        <f t="shared" si="126"/>
        <v>1</v>
      </c>
      <c r="D2644" s="24">
        <v>2026</v>
      </c>
      <c r="E2644" s="7" t="s">
        <v>2823</v>
      </c>
      <c r="F2644" s="7" t="s">
        <v>2824</v>
      </c>
      <c r="G2644" s="7" t="s">
        <v>37</v>
      </c>
      <c r="H2644" s="7" t="s">
        <v>30</v>
      </c>
      <c r="I2644" s="8">
        <v>0.34499999999999997</v>
      </c>
      <c r="J2644" s="8">
        <v>0.41799999999999998</v>
      </c>
      <c r="K2644" s="8">
        <v>0.53200000000000003</v>
      </c>
      <c r="L2644" s="8">
        <v>0.95</v>
      </c>
      <c r="M2644" s="7">
        <v>53</v>
      </c>
      <c r="N2644" s="7">
        <v>251</v>
      </c>
      <c r="O2644" s="7">
        <v>220</v>
      </c>
      <c r="P2644" s="7">
        <v>49</v>
      </c>
      <c r="Q2644" s="7">
        <v>76</v>
      </c>
      <c r="R2644" s="7">
        <v>16</v>
      </c>
      <c r="S2644" s="7">
        <v>2</v>
      </c>
      <c r="T2644" s="7">
        <v>7</v>
      </c>
      <c r="U2644" s="7">
        <v>50</v>
      </c>
      <c r="V2644" s="7">
        <v>6</v>
      </c>
      <c r="W2644" s="7">
        <v>23</v>
      </c>
      <c r="X2644" s="7">
        <v>36</v>
      </c>
      <c r="Y2644" s="7">
        <v>3</v>
      </c>
      <c r="Z2644" s="7">
        <v>2</v>
      </c>
      <c r="AA2644"/>
    </row>
    <row r="2645" spans="1:27" x14ac:dyDescent="0.25">
      <c r="A2645" s="24" t="str">
        <f t="shared" si="127"/>
        <v/>
      </c>
      <c r="B2645" s="24" t="str">
        <f t="shared" si="125"/>
        <v/>
      </c>
      <c r="C2645" s="24">
        <f t="shared" si="126"/>
        <v>1</v>
      </c>
      <c r="D2645" s="24">
        <v>2026</v>
      </c>
      <c r="E2645" s="7" t="s">
        <v>2826</v>
      </c>
      <c r="F2645" s="7" t="s">
        <v>2824</v>
      </c>
      <c r="G2645" s="7" t="s">
        <v>37</v>
      </c>
      <c r="H2645" s="7" t="s">
        <v>25</v>
      </c>
      <c r="I2645" s="8">
        <v>0.34300000000000003</v>
      </c>
      <c r="J2645" s="8">
        <v>0.39700000000000002</v>
      </c>
      <c r="K2645" s="8">
        <v>0.56000000000000005</v>
      </c>
      <c r="L2645" s="8">
        <v>0.95699999999999996</v>
      </c>
      <c r="M2645" s="7">
        <v>52</v>
      </c>
      <c r="N2645" s="7">
        <v>232</v>
      </c>
      <c r="O2645" s="7">
        <v>207</v>
      </c>
      <c r="P2645" s="7">
        <v>38</v>
      </c>
      <c r="Q2645" s="7">
        <v>71</v>
      </c>
      <c r="R2645" s="7">
        <v>17</v>
      </c>
      <c r="S2645" s="7">
        <v>5</v>
      </c>
      <c r="T2645" s="7">
        <v>6</v>
      </c>
      <c r="U2645" s="7">
        <v>48</v>
      </c>
      <c r="V2645" s="7">
        <v>6</v>
      </c>
      <c r="W2645" s="7">
        <v>15</v>
      </c>
      <c r="X2645" s="7">
        <v>49</v>
      </c>
      <c r="Y2645" s="7">
        <v>4</v>
      </c>
      <c r="Z2645" s="7">
        <v>0</v>
      </c>
      <c r="AA2645"/>
    </row>
    <row r="2646" spans="1:27" x14ac:dyDescent="0.25">
      <c r="A2646" s="24">
        <f t="shared" si="127"/>
        <v>1</v>
      </c>
      <c r="B2646" s="24" t="str">
        <f t="shared" si="125"/>
        <v/>
      </c>
      <c r="C2646" s="24" t="str">
        <f t="shared" si="126"/>
        <v/>
      </c>
      <c r="D2646" s="24">
        <v>2026</v>
      </c>
      <c r="E2646" s="7" t="s">
        <v>2827</v>
      </c>
      <c r="F2646" s="7" t="s">
        <v>2824</v>
      </c>
      <c r="G2646" s="7" t="s">
        <v>29</v>
      </c>
      <c r="H2646" s="7" t="s">
        <v>27</v>
      </c>
      <c r="I2646" s="8">
        <v>0.32400000000000001</v>
      </c>
      <c r="J2646" s="8">
        <v>0.42099999999999999</v>
      </c>
      <c r="K2646" s="8">
        <v>0.46899999999999997</v>
      </c>
      <c r="L2646" s="8">
        <v>0.89</v>
      </c>
      <c r="M2646" s="7">
        <v>53</v>
      </c>
      <c r="N2646" s="7">
        <v>260</v>
      </c>
      <c r="O2646" s="7">
        <v>213</v>
      </c>
      <c r="P2646" s="7">
        <v>60</v>
      </c>
      <c r="Q2646" s="7">
        <v>69</v>
      </c>
      <c r="R2646" s="7">
        <v>8</v>
      </c>
      <c r="S2646" s="7">
        <v>1</v>
      </c>
      <c r="T2646" s="7">
        <v>7</v>
      </c>
      <c r="U2646" s="7">
        <v>47</v>
      </c>
      <c r="V2646" s="7">
        <v>10</v>
      </c>
      <c r="W2646" s="7">
        <v>30</v>
      </c>
      <c r="X2646" s="7">
        <v>27</v>
      </c>
      <c r="Y2646" s="7">
        <v>16</v>
      </c>
      <c r="Z2646" s="7">
        <v>0</v>
      </c>
      <c r="AA2646"/>
    </row>
    <row r="2647" spans="1:27" x14ac:dyDescent="0.25">
      <c r="A2647" s="24">
        <f t="shared" si="127"/>
        <v>1</v>
      </c>
      <c r="B2647" s="24" t="str">
        <f t="shared" si="125"/>
        <v/>
      </c>
      <c r="C2647" s="24" t="str">
        <f t="shared" si="126"/>
        <v/>
      </c>
      <c r="D2647" s="24">
        <v>2026</v>
      </c>
      <c r="E2647" s="7" t="s">
        <v>2828</v>
      </c>
      <c r="F2647" s="7" t="s">
        <v>2824</v>
      </c>
      <c r="G2647" s="7" t="s">
        <v>29</v>
      </c>
      <c r="H2647" s="7" t="s">
        <v>35</v>
      </c>
      <c r="I2647" s="8">
        <v>0.313</v>
      </c>
      <c r="J2647" s="8">
        <v>0.35799999999999998</v>
      </c>
      <c r="K2647" s="8">
        <v>0.47399999999999998</v>
      </c>
      <c r="L2647" s="8">
        <v>0.83199999999999996</v>
      </c>
      <c r="M2647" s="7">
        <v>52</v>
      </c>
      <c r="N2647" s="7">
        <v>257</v>
      </c>
      <c r="O2647" s="7">
        <v>230</v>
      </c>
      <c r="P2647" s="7">
        <v>48</v>
      </c>
      <c r="Q2647" s="7">
        <v>72</v>
      </c>
      <c r="R2647" s="7">
        <v>14</v>
      </c>
      <c r="S2647" s="7">
        <v>1</v>
      </c>
      <c r="T2647" s="7">
        <v>7</v>
      </c>
      <c r="U2647" s="7">
        <v>41</v>
      </c>
      <c r="V2647" s="7">
        <v>6</v>
      </c>
      <c r="W2647" s="7">
        <v>13</v>
      </c>
      <c r="X2647" s="7">
        <v>24</v>
      </c>
      <c r="Y2647" s="7">
        <v>2</v>
      </c>
      <c r="Z2647" s="7">
        <v>0</v>
      </c>
      <c r="AA2647"/>
    </row>
    <row r="2648" spans="1:27" x14ac:dyDescent="0.25">
      <c r="A2648" s="24" t="str">
        <f t="shared" si="127"/>
        <v/>
      </c>
      <c r="B2648" s="24" t="str">
        <f t="shared" si="125"/>
        <v/>
      </c>
      <c r="C2648" s="24">
        <f t="shared" si="126"/>
        <v>1</v>
      </c>
      <c r="D2648" s="24">
        <v>2026</v>
      </c>
      <c r="E2648" s="7" t="s">
        <v>2830</v>
      </c>
      <c r="F2648" s="7" t="s">
        <v>2824</v>
      </c>
      <c r="G2648" s="7" t="s">
        <v>24</v>
      </c>
      <c r="H2648" s="7" t="s">
        <v>42</v>
      </c>
      <c r="I2648" s="8">
        <v>0.28399999999999997</v>
      </c>
      <c r="J2648" s="8">
        <v>0.39900000000000002</v>
      </c>
      <c r="K2648" s="8">
        <v>0.497</v>
      </c>
      <c r="L2648" s="8">
        <v>0.89600000000000002</v>
      </c>
      <c r="M2648" s="7">
        <v>51</v>
      </c>
      <c r="N2648" s="7">
        <v>224</v>
      </c>
      <c r="O2648" s="7">
        <v>183</v>
      </c>
      <c r="P2648" s="7">
        <v>37</v>
      </c>
      <c r="Q2648" s="7">
        <v>52</v>
      </c>
      <c r="R2648" s="7">
        <v>15</v>
      </c>
      <c r="S2648" s="7">
        <v>0</v>
      </c>
      <c r="T2648" s="7">
        <v>8</v>
      </c>
      <c r="U2648" s="7">
        <v>40</v>
      </c>
      <c r="V2648" s="7">
        <v>11</v>
      </c>
      <c r="W2648" s="7">
        <v>26</v>
      </c>
      <c r="X2648" s="7">
        <v>39</v>
      </c>
      <c r="Y2648" s="7">
        <v>3</v>
      </c>
      <c r="Z2648" s="7">
        <v>0</v>
      </c>
      <c r="AA2648"/>
    </row>
    <row r="2649" spans="1:27" x14ac:dyDescent="0.25">
      <c r="A2649" s="24">
        <f t="shared" si="127"/>
        <v>1</v>
      </c>
      <c r="B2649" s="24" t="str">
        <f t="shared" si="125"/>
        <v/>
      </c>
      <c r="C2649" s="24" t="str">
        <f t="shared" si="126"/>
        <v/>
      </c>
      <c r="D2649" s="24">
        <v>2026</v>
      </c>
      <c r="E2649" s="7" t="s">
        <v>2829</v>
      </c>
      <c r="F2649" s="7" t="s">
        <v>2824</v>
      </c>
      <c r="G2649" s="7" t="s">
        <v>29</v>
      </c>
      <c r="H2649" s="7" t="s">
        <v>33</v>
      </c>
      <c r="I2649" s="8">
        <v>0.27400000000000002</v>
      </c>
      <c r="J2649" s="8">
        <v>0.42</v>
      </c>
      <c r="K2649" s="8">
        <v>0.32800000000000001</v>
      </c>
      <c r="L2649" s="8">
        <v>0.749</v>
      </c>
      <c r="M2649" s="7">
        <v>53</v>
      </c>
      <c r="N2649" s="7">
        <v>258</v>
      </c>
      <c r="O2649" s="7">
        <v>201</v>
      </c>
      <c r="P2649" s="7">
        <v>55</v>
      </c>
      <c r="Q2649" s="7">
        <v>55</v>
      </c>
      <c r="R2649" s="7">
        <v>3</v>
      </c>
      <c r="S2649" s="7">
        <v>1</v>
      </c>
      <c r="T2649" s="7">
        <v>2</v>
      </c>
      <c r="U2649" s="7">
        <v>28</v>
      </c>
      <c r="V2649" s="7">
        <v>7</v>
      </c>
      <c r="W2649" s="7">
        <v>46</v>
      </c>
      <c r="X2649" s="7">
        <v>34</v>
      </c>
      <c r="Y2649" s="7">
        <v>7</v>
      </c>
      <c r="Z2649" s="7">
        <v>4</v>
      </c>
      <c r="AA2649"/>
    </row>
    <row r="2650" spans="1:27" x14ac:dyDescent="0.25">
      <c r="A2650" s="24" t="str">
        <f t="shared" si="127"/>
        <v/>
      </c>
      <c r="B2650" s="24" t="str">
        <f t="shared" si="125"/>
        <v/>
      </c>
      <c r="C2650" s="24">
        <f t="shared" si="126"/>
        <v>1</v>
      </c>
      <c r="D2650" s="24">
        <v>2026</v>
      </c>
      <c r="E2650" s="7" t="s">
        <v>2831</v>
      </c>
      <c r="F2650" s="7" t="s">
        <v>2824</v>
      </c>
      <c r="G2650" s="7" t="s">
        <v>24</v>
      </c>
      <c r="H2650" s="7" t="s">
        <v>38</v>
      </c>
      <c r="I2650" s="8">
        <v>0.25</v>
      </c>
      <c r="J2650" s="8">
        <v>0.43099999999999999</v>
      </c>
      <c r="K2650" s="8">
        <v>0.5</v>
      </c>
      <c r="L2650" s="8">
        <v>0.93100000000000005</v>
      </c>
      <c r="M2650" s="7">
        <v>41</v>
      </c>
      <c r="N2650" s="7">
        <v>144</v>
      </c>
      <c r="O2650" s="7">
        <v>108</v>
      </c>
      <c r="P2650" s="7">
        <v>22</v>
      </c>
      <c r="Q2650" s="7">
        <v>27</v>
      </c>
      <c r="R2650" s="7">
        <v>7</v>
      </c>
      <c r="S2650" s="7">
        <v>1</v>
      </c>
      <c r="T2650" s="7">
        <v>6</v>
      </c>
      <c r="U2650" s="7">
        <v>24</v>
      </c>
      <c r="V2650" s="7">
        <v>3</v>
      </c>
      <c r="W2650" s="7">
        <v>32</v>
      </c>
      <c r="X2650" s="7">
        <v>33</v>
      </c>
      <c r="Y2650" s="7">
        <v>1</v>
      </c>
      <c r="Z2650" s="7">
        <v>0</v>
      </c>
      <c r="AA2650"/>
    </row>
    <row r="2651" spans="1:27" x14ac:dyDescent="0.25">
      <c r="A2651" s="24" t="str">
        <f t="shared" si="127"/>
        <v/>
      </c>
      <c r="B2651" s="24" t="str">
        <f t="shared" si="125"/>
        <v/>
      </c>
      <c r="C2651" s="24">
        <f t="shared" si="126"/>
        <v>1</v>
      </c>
      <c r="D2651" s="24">
        <v>2026</v>
      </c>
      <c r="E2651" s="7" t="s">
        <v>2832</v>
      </c>
      <c r="F2651" s="7" t="s">
        <v>2824</v>
      </c>
      <c r="G2651" s="7" t="s">
        <v>37</v>
      </c>
      <c r="H2651" s="7" t="s">
        <v>40</v>
      </c>
      <c r="I2651" s="8">
        <v>0.23</v>
      </c>
      <c r="J2651" s="8">
        <v>0.29799999999999999</v>
      </c>
      <c r="K2651" s="8">
        <v>0.29899999999999999</v>
      </c>
      <c r="L2651" s="8">
        <v>0.59799999999999998</v>
      </c>
      <c r="M2651" s="7">
        <v>49</v>
      </c>
      <c r="N2651" s="7">
        <v>214</v>
      </c>
      <c r="O2651" s="7">
        <v>187</v>
      </c>
      <c r="P2651" s="7">
        <v>31</v>
      </c>
      <c r="Q2651" s="7">
        <v>43</v>
      </c>
      <c r="R2651" s="7">
        <v>8</v>
      </c>
      <c r="S2651" s="7">
        <v>1</v>
      </c>
      <c r="T2651" s="7">
        <v>1</v>
      </c>
      <c r="U2651" s="7">
        <v>26</v>
      </c>
      <c r="V2651" s="7">
        <v>3</v>
      </c>
      <c r="W2651" s="7">
        <v>16</v>
      </c>
      <c r="X2651" s="7">
        <v>20</v>
      </c>
      <c r="Y2651" s="7">
        <v>15</v>
      </c>
      <c r="Z2651" s="7">
        <v>3</v>
      </c>
      <c r="AA2651"/>
    </row>
    <row r="2652" spans="1:27" x14ac:dyDescent="0.25">
      <c r="A2652" s="24" t="str">
        <f t="shared" si="127"/>
        <v/>
      </c>
      <c r="B2652" s="24" t="str">
        <f t="shared" si="125"/>
        <v/>
      </c>
      <c r="C2652" s="24" t="str">
        <f t="shared" si="126"/>
        <v/>
      </c>
      <c r="D2652" s="24">
        <v>2026</v>
      </c>
      <c r="E2652" s="7" t="s">
        <v>2833</v>
      </c>
      <c r="F2652" s="7" t="s">
        <v>2824</v>
      </c>
      <c r="G2652" s="7" t="s">
        <v>47</v>
      </c>
      <c r="H2652" s="7" t="s">
        <v>25</v>
      </c>
      <c r="I2652" s="8">
        <v>0.33300000000000002</v>
      </c>
      <c r="J2652" s="8">
        <v>0.5</v>
      </c>
      <c r="K2652" s="8">
        <v>0.5</v>
      </c>
      <c r="L2652" s="8">
        <v>1</v>
      </c>
      <c r="M2652" s="7">
        <v>12</v>
      </c>
      <c r="N2652" s="7">
        <v>32</v>
      </c>
      <c r="O2652" s="7">
        <v>24</v>
      </c>
      <c r="P2652" s="7">
        <v>6</v>
      </c>
      <c r="Q2652" s="7">
        <v>8</v>
      </c>
      <c r="R2652" s="7">
        <v>1</v>
      </c>
      <c r="S2652" s="7">
        <v>0</v>
      </c>
      <c r="T2652" s="7">
        <v>1</v>
      </c>
      <c r="U2652" s="7">
        <v>6</v>
      </c>
      <c r="V2652" s="7">
        <v>3</v>
      </c>
      <c r="W2652" s="7">
        <v>5</v>
      </c>
      <c r="X2652" s="7">
        <v>5</v>
      </c>
      <c r="Y2652" s="7">
        <v>1</v>
      </c>
      <c r="Z2652" s="7">
        <v>0</v>
      </c>
      <c r="AA2652"/>
    </row>
    <row r="2653" spans="1:27" x14ac:dyDescent="0.25">
      <c r="A2653" s="24" t="str">
        <f t="shared" si="127"/>
        <v/>
      </c>
      <c r="B2653" s="24" t="str">
        <f t="shared" si="125"/>
        <v/>
      </c>
      <c r="C2653" s="24" t="str">
        <f t="shared" si="126"/>
        <v/>
      </c>
      <c r="D2653" s="24">
        <v>2026</v>
      </c>
      <c r="E2653" s="7" t="s">
        <v>2834</v>
      </c>
      <c r="F2653" s="7" t="s">
        <v>2824</v>
      </c>
      <c r="G2653" s="7" t="s">
        <v>37</v>
      </c>
      <c r="H2653" s="7" t="s">
        <v>38</v>
      </c>
      <c r="I2653" s="8">
        <v>0.23100000000000001</v>
      </c>
      <c r="J2653" s="8">
        <v>0.23100000000000001</v>
      </c>
      <c r="K2653" s="8">
        <v>0.308</v>
      </c>
      <c r="L2653" s="8">
        <v>0.53800000000000003</v>
      </c>
      <c r="M2653" s="7">
        <v>7</v>
      </c>
      <c r="N2653" s="7">
        <v>13</v>
      </c>
      <c r="O2653" s="7">
        <v>13</v>
      </c>
      <c r="P2653" s="7">
        <v>6</v>
      </c>
      <c r="Q2653" s="7">
        <v>3</v>
      </c>
      <c r="R2653" s="7">
        <v>1</v>
      </c>
      <c r="S2653" s="7">
        <v>0</v>
      </c>
      <c r="T2653" s="7">
        <v>0</v>
      </c>
      <c r="U2653" s="7">
        <v>0</v>
      </c>
      <c r="V2653" s="7">
        <v>0</v>
      </c>
      <c r="W2653" s="7">
        <v>0</v>
      </c>
      <c r="X2653" s="7">
        <v>6</v>
      </c>
      <c r="Y2653" s="7">
        <v>1</v>
      </c>
      <c r="Z2653" s="7">
        <v>0</v>
      </c>
      <c r="AA2653"/>
    </row>
    <row r="2654" spans="1:27" x14ac:dyDescent="0.25">
      <c r="A2654" s="24" t="str">
        <f t="shared" si="127"/>
        <v/>
      </c>
      <c r="B2654" s="24" t="str">
        <f t="shared" si="125"/>
        <v/>
      </c>
      <c r="C2654" s="24" t="str">
        <f t="shared" si="126"/>
        <v/>
      </c>
      <c r="D2654" s="24">
        <v>2026</v>
      </c>
      <c r="E2654" s="7" t="s">
        <v>2835</v>
      </c>
      <c r="F2654" s="7" t="s">
        <v>2824</v>
      </c>
      <c r="G2654" s="7" t="s">
        <v>37</v>
      </c>
      <c r="H2654" s="7" t="s">
        <v>25</v>
      </c>
      <c r="I2654" s="8">
        <v>0.22700000000000001</v>
      </c>
      <c r="J2654" s="8">
        <v>0.32</v>
      </c>
      <c r="K2654" s="8">
        <v>0.318</v>
      </c>
      <c r="L2654" s="8">
        <v>0.63800000000000001</v>
      </c>
      <c r="M2654" s="7">
        <v>9</v>
      </c>
      <c r="N2654" s="7">
        <v>25</v>
      </c>
      <c r="O2654" s="7">
        <v>22</v>
      </c>
      <c r="P2654" s="7">
        <v>1</v>
      </c>
      <c r="Q2654" s="7">
        <v>5</v>
      </c>
      <c r="R2654" s="7">
        <v>2</v>
      </c>
      <c r="S2654" s="7">
        <v>0</v>
      </c>
      <c r="T2654" s="7">
        <v>0</v>
      </c>
      <c r="U2654" s="7">
        <v>3</v>
      </c>
      <c r="V2654" s="7">
        <v>0</v>
      </c>
      <c r="W2654" s="7">
        <v>3</v>
      </c>
      <c r="X2654" s="7">
        <v>10</v>
      </c>
      <c r="Y2654" s="7">
        <v>0</v>
      </c>
      <c r="Z2654" s="7">
        <v>0</v>
      </c>
      <c r="AA2654"/>
    </row>
    <row r="2655" spans="1:27" x14ac:dyDescent="0.25">
      <c r="A2655" s="24" t="str">
        <f t="shared" si="127"/>
        <v/>
      </c>
      <c r="B2655" s="24" t="str">
        <f t="shared" si="125"/>
        <v/>
      </c>
      <c r="C2655" s="24" t="str">
        <f t="shared" si="126"/>
        <v/>
      </c>
      <c r="D2655" s="24">
        <v>2026</v>
      </c>
      <c r="E2655" s="7" t="s">
        <v>2836</v>
      </c>
      <c r="F2655" s="7" t="s">
        <v>2824</v>
      </c>
      <c r="G2655" s="7" t="s">
        <v>24</v>
      </c>
      <c r="H2655" s="7" t="s">
        <v>30</v>
      </c>
      <c r="I2655" s="8">
        <v>0.217</v>
      </c>
      <c r="J2655" s="8">
        <v>0.35699999999999998</v>
      </c>
      <c r="K2655" s="8">
        <v>0.217</v>
      </c>
      <c r="L2655" s="8">
        <v>0.57499999999999996</v>
      </c>
      <c r="M2655" s="7">
        <v>14</v>
      </c>
      <c r="N2655" s="7">
        <v>29</v>
      </c>
      <c r="O2655" s="7">
        <v>23</v>
      </c>
      <c r="P2655" s="7">
        <v>2</v>
      </c>
      <c r="Q2655" s="7">
        <v>5</v>
      </c>
      <c r="R2655" s="7">
        <v>0</v>
      </c>
      <c r="S2655" s="7">
        <v>0</v>
      </c>
      <c r="T2655" s="7">
        <v>0</v>
      </c>
      <c r="U2655" s="7">
        <v>3</v>
      </c>
      <c r="V2655" s="7">
        <v>2</v>
      </c>
      <c r="W2655" s="7">
        <v>3</v>
      </c>
      <c r="X2655" s="7">
        <v>11</v>
      </c>
      <c r="Y2655" s="7">
        <v>0</v>
      </c>
      <c r="Z2655" s="7">
        <v>0</v>
      </c>
      <c r="AA2655"/>
    </row>
    <row r="2656" spans="1:27" x14ac:dyDescent="0.25">
      <c r="A2656" s="24" t="str">
        <f t="shared" si="127"/>
        <v/>
      </c>
      <c r="B2656" s="24" t="str">
        <f t="shared" si="125"/>
        <v/>
      </c>
      <c r="C2656" s="24">
        <f t="shared" si="126"/>
        <v>1</v>
      </c>
      <c r="D2656" s="24">
        <v>2026</v>
      </c>
      <c r="E2656" s="7" t="s">
        <v>2837</v>
      </c>
      <c r="F2656" s="7" t="s">
        <v>2824</v>
      </c>
      <c r="G2656" s="7" t="s">
        <v>47</v>
      </c>
      <c r="H2656" s="7" t="s">
        <v>42</v>
      </c>
      <c r="I2656" s="8">
        <v>0.15</v>
      </c>
      <c r="J2656" s="8">
        <v>0.37</v>
      </c>
      <c r="K2656" s="8">
        <v>0.15</v>
      </c>
      <c r="L2656" s="8">
        <v>0.52</v>
      </c>
      <c r="M2656" s="7">
        <v>11</v>
      </c>
      <c r="N2656" s="7">
        <v>29</v>
      </c>
      <c r="O2656" s="7">
        <v>20</v>
      </c>
      <c r="P2656" s="7">
        <v>4</v>
      </c>
      <c r="Q2656" s="7">
        <v>3</v>
      </c>
      <c r="R2656" s="7">
        <v>0</v>
      </c>
      <c r="S2656" s="7">
        <v>0</v>
      </c>
      <c r="T2656" s="7">
        <v>0</v>
      </c>
      <c r="U2656" s="7">
        <v>2</v>
      </c>
      <c r="V2656" s="7">
        <v>0</v>
      </c>
      <c r="W2656" s="7">
        <v>7</v>
      </c>
      <c r="X2656" s="7">
        <v>4</v>
      </c>
      <c r="Y2656" s="7">
        <v>0</v>
      </c>
      <c r="Z2656" s="7">
        <v>0</v>
      </c>
      <c r="AA2656"/>
    </row>
    <row r="2657" spans="1:27" x14ac:dyDescent="0.25">
      <c r="A2657" s="24">
        <f t="shared" si="127"/>
        <v>1</v>
      </c>
      <c r="B2657" s="24" t="str">
        <f t="shared" si="125"/>
        <v/>
      </c>
      <c r="C2657" s="24" t="str">
        <f t="shared" si="126"/>
        <v/>
      </c>
      <c r="D2657" s="24">
        <v>2026</v>
      </c>
      <c r="E2657" s="7" t="s">
        <v>2838</v>
      </c>
      <c r="F2657" s="7" t="s">
        <v>2824</v>
      </c>
      <c r="G2657" s="7" t="s">
        <v>29</v>
      </c>
      <c r="H2657" s="7" t="s">
        <v>44</v>
      </c>
      <c r="I2657" s="8">
        <v>0.114</v>
      </c>
      <c r="J2657" s="8">
        <v>0.29099999999999998</v>
      </c>
      <c r="K2657" s="8">
        <v>0.20499999999999999</v>
      </c>
      <c r="L2657" s="8">
        <v>0.495</v>
      </c>
      <c r="M2657" s="7">
        <v>18</v>
      </c>
      <c r="N2657" s="7">
        <v>56</v>
      </c>
      <c r="O2657" s="7">
        <v>44</v>
      </c>
      <c r="P2657" s="7">
        <v>8</v>
      </c>
      <c r="Q2657" s="7">
        <v>5</v>
      </c>
      <c r="R2657" s="7">
        <v>1</v>
      </c>
      <c r="S2657" s="7">
        <v>0</v>
      </c>
      <c r="T2657" s="7">
        <v>1</v>
      </c>
      <c r="U2657" s="7">
        <v>5</v>
      </c>
      <c r="V2657" s="7">
        <v>4</v>
      </c>
      <c r="W2657" s="7">
        <v>7</v>
      </c>
      <c r="X2657" s="7">
        <v>12</v>
      </c>
      <c r="Y2657" s="7">
        <v>0</v>
      </c>
      <c r="Z2657" s="7">
        <v>1</v>
      </c>
      <c r="AA2657"/>
    </row>
    <row r="2658" spans="1:27" x14ac:dyDescent="0.25">
      <c r="A2658" s="24">
        <f t="shared" si="127"/>
        <v>1</v>
      </c>
      <c r="B2658" s="24" t="str">
        <f t="shared" si="125"/>
        <v/>
      </c>
      <c r="C2658" s="24" t="str">
        <f t="shared" si="126"/>
        <v/>
      </c>
      <c r="D2658" s="24">
        <v>2026</v>
      </c>
      <c r="E2658" s="7" t="s">
        <v>2839</v>
      </c>
      <c r="F2658" s="7" t="s">
        <v>2824</v>
      </c>
      <c r="G2658" s="7" t="s">
        <v>29</v>
      </c>
      <c r="H2658" s="7" t="s">
        <v>42</v>
      </c>
      <c r="I2658" s="8">
        <v>0</v>
      </c>
      <c r="J2658" s="8">
        <v>0.33300000000000002</v>
      </c>
      <c r="K2658" s="8">
        <v>0</v>
      </c>
      <c r="L2658" s="8">
        <v>0.33300000000000002</v>
      </c>
      <c r="M2658" s="7">
        <v>2</v>
      </c>
      <c r="N2658" s="7">
        <v>3</v>
      </c>
      <c r="O2658" s="7">
        <v>2</v>
      </c>
      <c r="P2658" s="7">
        <v>1</v>
      </c>
      <c r="Q2658" s="7">
        <v>0</v>
      </c>
      <c r="R2658" s="7">
        <v>0</v>
      </c>
      <c r="S2658" s="7">
        <v>0</v>
      </c>
      <c r="T2658" s="7">
        <v>0</v>
      </c>
      <c r="U2658" s="7">
        <v>0</v>
      </c>
      <c r="V2658" s="7">
        <v>0</v>
      </c>
      <c r="W2658" s="7">
        <v>1</v>
      </c>
      <c r="X2658" s="7">
        <v>1</v>
      </c>
      <c r="Y2658" s="7">
        <v>0</v>
      </c>
      <c r="Z2658" s="7">
        <v>0</v>
      </c>
      <c r="AA2658"/>
    </row>
    <row r="2659" spans="1:27" x14ac:dyDescent="0.25">
      <c r="A2659" s="24" t="str">
        <f t="shared" si="127"/>
        <v/>
      </c>
      <c r="B2659" s="24" t="str">
        <f t="shared" si="125"/>
        <v/>
      </c>
      <c r="C2659" s="24" t="str">
        <f t="shared" si="126"/>
        <v/>
      </c>
      <c r="D2659" s="24">
        <v>2026</v>
      </c>
      <c r="E2659" s="7" t="s">
        <v>2840</v>
      </c>
      <c r="F2659" s="7" t="s">
        <v>2824</v>
      </c>
      <c r="G2659" s="7" t="s">
        <v>24</v>
      </c>
      <c r="H2659" s="7" t="s">
        <v>44</v>
      </c>
      <c r="I2659" s="8">
        <v>0</v>
      </c>
      <c r="J2659" s="8">
        <v>0.4</v>
      </c>
      <c r="K2659" s="8">
        <v>0</v>
      </c>
      <c r="L2659" s="8">
        <v>0.4</v>
      </c>
      <c r="M2659" s="7">
        <v>4</v>
      </c>
      <c r="N2659" s="7">
        <v>5</v>
      </c>
      <c r="O2659" s="7">
        <v>3</v>
      </c>
      <c r="P2659" s="7">
        <v>1</v>
      </c>
      <c r="Q2659" s="7">
        <v>0</v>
      </c>
      <c r="R2659" s="7">
        <v>0</v>
      </c>
      <c r="S2659" s="7">
        <v>0</v>
      </c>
      <c r="T2659" s="7">
        <v>0</v>
      </c>
      <c r="U2659" s="7">
        <v>0</v>
      </c>
      <c r="V2659" s="7">
        <v>2</v>
      </c>
      <c r="W2659" s="7">
        <v>0</v>
      </c>
      <c r="X2659" s="7">
        <v>1</v>
      </c>
      <c r="Y2659" s="7">
        <v>0</v>
      </c>
      <c r="Z2659" s="7">
        <v>0</v>
      </c>
      <c r="AA2659"/>
    </row>
    <row r="2660" spans="1:27" x14ac:dyDescent="0.25">
      <c r="A2660" s="24">
        <f t="shared" si="127"/>
        <v>1</v>
      </c>
      <c r="B2660" s="24" t="str">
        <f t="shared" si="125"/>
        <v/>
      </c>
      <c r="C2660" s="24" t="str">
        <f t="shared" si="126"/>
        <v/>
      </c>
      <c r="D2660" s="24">
        <v>2026</v>
      </c>
      <c r="E2660" s="7" t="s">
        <v>2841</v>
      </c>
      <c r="F2660" s="7" t="s">
        <v>2824</v>
      </c>
      <c r="G2660" s="7" t="s">
        <v>29</v>
      </c>
      <c r="H2660" s="7" t="s">
        <v>35</v>
      </c>
      <c r="I2660" s="8">
        <v>0</v>
      </c>
      <c r="J2660" s="8">
        <v>0</v>
      </c>
      <c r="K2660" s="8">
        <v>0</v>
      </c>
      <c r="L2660" s="8">
        <v>0</v>
      </c>
      <c r="M2660" s="7">
        <v>2</v>
      </c>
      <c r="N2660" s="7">
        <v>4</v>
      </c>
      <c r="O2660" s="7">
        <v>4</v>
      </c>
      <c r="P2660" s="7">
        <v>0</v>
      </c>
      <c r="Q2660" s="7">
        <v>0</v>
      </c>
      <c r="R2660" s="7">
        <v>0</v>
      </c>
      <c r="S2660" s="7">
        <v>0</v>
      </c>
      <c r="T2660" s="7">
        <v>0</v>
      </c>
      <c r="U2660" s="7">
        <v>0</v>
      </c>
      <c r="V2660" s="7">
        <v>0</v>
      </c>
      <c r="W2660" s="7">
        <v>0</v>
      </c>
      <c r="X2660" s="7">
        <v>3</v>
      </c>
      <c r="Y2660" s="7">
        <v>0</v>
      </c>
      <c r="Z2660" s="7">
        <v>0</v>
      </c>
      <c r="AA2660"/>
    </row>
    <row r="2661" spans="1:27" x14ac:dyDescent="0.25">
      <c r="A2661" s="24">
        <f t="shared" si="127"/>
        <v>1</v>
      </c>
      <c r="B2661" s="24" t="str">
        <f t="shared" si="125"/>
        <v/>
      </c>
      <c r="C2661" s="24" t="str">
        <f t="shared" si="126"/>
        <v/>
      </c>
      <c r="D2661" s="24">
        <v>2026</v>
      </c>
      <c r="E2661" s="7" t="s">
        <v>2842</v>
      </c>
      <c r="F2661" s="7" t="s">
        <v>2843</v>
      </c>
      <c r="G2661" s="7" t="s">
        <v>29</v>
      </c>
      <c r="H2661" s="7" t="s">
        <v>35</v>
      </c>
      <c r="I2661" s="8">
        <v>0.32700000000000001</v>
      </c>
      <c r="J2661" s="8">
        <v>0.45300000000000001</v>
      </c>
      <c r="K2661" s="8">
        <v>0.68799999999999994</v>
      </c>
      <c r="L2661" s="8">
        <v>1.141</v>
      </c>
      <c r="M2661" s="7">
        <v>53</v>
      </c>
      <c r="N2661" s="7">
        <v>258</v>
      </c>
      <c r="O2661" s="7">
        <v>208</v>
      </c>
      <c r="P2661" s="7">
        <v>56</v>
      </c>
      <c r="Q2661" s="7">
        <v>68</v>
      </c>
      <c r="R2661" s="7">
        <v>13</v>
      </c>
      <c r="S2661" s="7">
        <v>1</v>
      </c>
      <c r="T2661" s="7">
        <v>20</v>
      </c>
      <c r="U2661" s="7">
        <v>57</v>
      </c>
      <c r="V2661" s="7">
        <v>9</v>
      </c>
      <c r="W2661" s="7">
        <v>40</v>
      </c>
      <c r="X2661" s="7">
        <v>53</v>
      </c>
      <c r="Y2661" s="7">
        <v>20</v>
      </c>
      <c r="Z2661" s="7">
        <v>3</v>
      </c>
      <c r="AA2661"/>
    </row>
    <row r="2662" spans="1:27" x14ac:dyDescent="0.25">
      <c r="A2662" s="24">
        <f t="shared" si="127"/>
        <v>1</v>
      </c>
      <c r="B2662" s="24" t="str">
        <f t="shared" si="125"/>
        <v/>
      </c>
      <c r="C2662" s="24">
        <f t="shared" si="126"/>
        <v>1</v>
      </c>
      <c r="D2662" s="24">
        <v>2026</v>
      </c>
      <c r="E2662" s="7" t="s">
        <v>2845</v>
      </c>
      <c r="F2662" s="7" t="s">
        <v>2843</v>
      </c>
      <c r="G2662" s="7" t="s">
        <v>29</v>
      </c>
      <c r="H2662" s="7" t="s">
        <v>25</v>
      </c>
      <c r="I2662" s="8">
        <v>0.29799999999999999</v>
      </c>
      <c r="J2662" s="8">
        <v>0.38900000000000001</v>
      </c>
      <c r="K2662" s="8">
        <v>0.436</v>
      </c>
      <c r="L2662" s="8">
        <v>0.82599999999999996</v>
      </c>
      <c r="M2662" s="7">
        <v>51</v>
      </c>
      <c r="N2662" s="7">
        <v>226</v>
      </c>
      <c r="O2662" s="7">
        <v>188</v>
      </c>
      <c r="P2662" s="7">
        <v>23</v>
      </c>
      <c r="Q2662" s="7">
        <v>56</v>
      </c>
      <c r="R2662" s="7">
        <v>14</v>
      </c>
      <c r="S2662" s="7">
        <v>0</v>
      </c>
      <c r="T2662" s="7">
        <v>4</v>
      </c>
      <c r="U2662" s="7">
        <v>49</v>
      </c>
      <c r="V2662" s="7">
        <v>9</v>
      </c>
      <c r="W2662" s="7">
        <v>23</v>
      </c>
      <c r="X2662" s="7">
        <v>16</v>
      </c>
      <c r="Y2662" s="7">
        <v>1</v>
      </c>
      <c r="Z2662" s="7">
        <v>0</v>
      </c>
      <c r="AA2662"/>
    </row>
    <row r="2663" spans="1:27" x14ac:dyDescent="0.25">
      <c r="A2663" s="24">
        <f t="shared" si="127"/>
        <v>1</v>
      </c>
      <c r="B2663" s="24" t="str">
        <f t="shared" si="125"/>
        <v/>
      </c>
      <c r="C2663" s="24">
        <f t="shared" si="126"/>
        <v>1</v>
      </c>
      <c r="D2663" s="24">
        <v>2026</v>
      </c>
      <c r="E2663" s="7" t="s">
        <v>2844</v>
      </c>
      <c r="F2663" s="7" t="s">
        <v>2843</v>
      </c>
      <c r="G2663" s="7" t="s">
        <v>29</v>
      </c>
      <c r="H2663" s="7" t="s">
        <v>27</v>
      </c>
      <c r="I2663" s="8">
        <v>0.28499999999999998</v>
      </c>
      <c r="J2663" s="8">
        <v>0.39700000000000002</v>
      </c>
      <c r="K2663" s="8">
        <v>0.52300000000000002</v>
      </c>
      <c r="L2663" s="8">
        <v>0.92</v>
      </c>
      <c r="M2663" s="7">
        <v>54</v>
      </c>
      <c r="N2663" s="7">
        <v>265</v>
      </c>
      <c r="O2663" s="7">
        <v>214</v>
      </c>
      <c r="P2663" s="7">
        <v>67</v>
      </c>
      <c r="Q2663" s="7">
        <v>61</v>
      </c>
      <c r="R2663" s="7">
        <v>16</v>
      </c>
      <c r="S2663" s="7">
        <v>1</v>
      </c>
      <c r="T2663" s="7">
        <v>11</v>
      </c>
      <c r="U2663" s="7">
        <v>42</v>
      </c>
      <c r="V2663" s="7">
        <v>14</v>
      </c>
      <c r="W2663" s="7">
        <v>29</v>
      </c>
      <c r="X2663" s="7">
        <v>47</v>
      </c>
      <c r="Y2663" s="7">
        <v>25</v>
      </c>
      <c r="Z2663" s="7">
        <v>3</v>
      </c>
      <c r="AA2663"/>
    </row>
    <row r="2664" spans="1:27" x14ac:dyDescent="0.25">
      <c r="A2664" s="24" t="str">
        <f t="shared" si="127"/>
        <v/>
      </c>
      <c r="B2664" s="24" t="str">
        <f t="shared" si="125"/>
        <v/>
      </c>
      <c r="C2664" s="24" t="str">
        <f t="shared" si="126"/>
        <v/>
      </c>
      <c r="D2664" s="24">
        <v>2026</v>
      </c>
      <c r="E2664" s="7" t="s">
        <v>2846</v>
      </c>
      <c r="F2664" s="7" t="s">
        <v>2843</v>
      </c>
      <c r="G2664" s="7" t="s">
        <v>24</v>
      </c>
      <c r="H2664" s="7" t="s">
        <v>44</v>
      </c>
      <c r="I2664" s="8">
        <v>0.249</v>
      </c>
      <c r="J2664" s="8">
        <v>0.312</v>
      </c>
      <c r="K2664" s="8">
        <v>0.34899999999999998</v>
      </c>
      <c r="L2664" s="8">
        <v>0.66200000000000003</v>
      </c>
      <c r="M2664" s="7">
        <v>54</v>
      </c>
      <c r="N2664" s="7">
        <v>237</v>
      </c>
      <c r="O2664" s="7">
        <v>209</v>
      </c>
      <c r="P2664" s="7">
        <v>30</v>
      </c>
      <c r="Q2664" s="7">
        <v>52</v>
      </c>
      <c r="R2664" s="7">
        <v>12</v>
      </c>
      <c r="S2664" s="7">
        <v>0</v>
      </c>
      <c r="T2664" s="7">
        <v>3</v>
      </c>
      <c r="U2664" s="7">
        <v>32</v>
      </c>
      <c r="V2664" s="7">
        <v>1</v>
      </c>
      <c r="W2664" s="7">
        <v>21</v>
      </c>
      <c r="X2664" s="7">
        <v>47</v>
      </c>
      <c r="Y2664" s="7">
        <v>2</v>
      </c>
      <c r="Z2664" s="7">
        <v>2</v>
      </c>
      <c r="AA2664"/>
    </row>
    <row r="2665" spans="1:27" x14ac:dyDescent="0.25">
      <c r="A2665" s="24" t="str">
        <f t="shared" si="127"/>
        <v/>
      </c>
      <c r="B2665" s="24" t="str">
        <f t="shared" si="125"/>
        <v/>
      </c>
      <c r="C2665" s="24" t="str">
        <f t="shared" si="126"/>
        <v/>
      </c>
      <c r="D2665" s="24">
        <v>2026</v>
      </c>
      <c r="E2665" s="7" t="s">
        <v>2847</v>
      </c>
      <c r="F2665" s="7" t="s">
        <v>2843</v>
      </c>
      <c r="G2665" s="7" t="s">
        <v>24</v>
      </c>
      <c r="H2665" s="7" t="s">
        <v>30</v>
      </c>
      <c r="I2665" s="8">
        <v>0.223</v>
      </c>
      <c r="J2665" s="8">
        <v>0.32200000000000001</v>
      </c>
      <c r="K2665" s="8">
        <v>0.375</v>
      </c>
      <c r="L2665" s="8">
        <v>0.69699999999999995</v>
      </c>
      <c r="M2665" s="7">
        <v>49</v>
      </c>
      <c r="N2665" s="7">
        <v>216</v>
      </c>
      <c r="O2665" s="7">
        <v>184</v>
      </c>
      <c r="P2665" s="7">
        <v>25</v>
      </c>
      <c r="Q2665" s="7">
        <v>41</v>
      </c>
      <c r="R2665" s="7">
        <v>10</v>
      </c>
      <c r="S2665" s="7">
        <v>0</v>
      </c>
      <c r="T2665" s="7">
        <v>6</v>
      </c>
      <c r="U2665" s="7">
        <v>32</v>
      </c>
      <c r="V2665" s="7">
        <v>4</v>
      </c>
      <c r="W2665" s="7">
        <v>24</v>
      </c>
      <c r="X2665" s="7">
        <v>43</v>
      </c>
      <c r="Y2665" s="7">
        <v>9</v>
      </c>
      <c r="Z2665" s="7">
        <v>0</v>
      </c>
      <c r="AA2665"/>
    </row>
    <row r="2666" spans="1:27" x14ac:dyDescent="0.25">
      <c r="A2666" s="24" t="str">
        <f t="shared" si="127"/>
        <v/>
      </c>
      <c r="B2666" s="24" t="str">
        <f t="shared" si="125"/>
        <v/>
      </c>
      <c r="C2666" s="24" t="str">
        <f t="shared" si="126"/>
        <v/>
      </c>
      <c r="D2666" s="24">
        <v>2026</v>
      </c>
      <c r="E2666" s="7" t="s">
        <v>2848</v>
      </c>
      <c r="F2666" s="7" t="s">
        <v>2843</v>
      </c>
      <c r="G2666" s="7" t="s">
        <v>24</v>
      </c>
      <c r="H2666" s="7" t="s">
        <v>42</v>
      </c>
      <c r="I2666" s="8">
        <v>0.20100000000000001</v>
      </c>
      <c r="J2666" s="8">
        <v>0.376</v>
      </c>
      <c r="K2666" s="8">
        <v>0.33300000000000002</v>
      </c>
      <c r="L2666" s="8">
        <v>0.70899999999999996</v>
      </c>
      <c r="M2666" s="7">
        <v>52</v>
      </c>
      <c r="N2666" s="7">
        <v>208</v>
      </c>
      <c r="O2666" s="7">
        <v>159</v>
      </c>
      <c r="P2666" s="7">
        <v>41</v>
      </c>
      <c r="Q2666" s="7">
        <v>32</v>
      </c>
      <c r="R2666" s="7">
        <v>6</v>
      </c>
      <c r="S2666" s="7">
        <v>0</v>
      </c>
      <c r="T2666" s="7">
        <v>5</v>
      </c>
      <c r="U2666" s="7">
        <v>18</v>
      </c>
      <c r="V2666" s="7">
        <v>8</v>
      </c>
      <c r="W2666" s="7">
        <v>37</v>
      </c>
      <c r="X2666" s="7">
        <v>59</v>
      </c>
      <c r="Y2666" s="7">
        <v>12</v>
      </c>
      <c r="Z2666" s="7">
        <v>0</v>
      </c>
      <c r="AA2666"/>
    </row>
    <row r="2667" spans="1:27" x14ac:dyDescent="0.25">
      <c r="A2667" s="24">
        <f t="shared" si="127"/>
        <v>1</v>
      </c>
      <c r="B2667" s="24" t="str">
        <f t="shared" si="125"/>
        <v/>
      </c>
      <c r="C2667" s="24" t="str">
        <f t="shared" si="126"/>
        <v/>
      </c>
      <c r="D2667" s="24">
        <v>2026</v>
      </c>
      <c r="E2667" s="7" t="s">
        <v>2849</v>
      </c>
      <c r="F2667" s="7" t="s">
        <v>2843</v>
      </c>
      <c r="G2667" s="7" t="s">
        <v>32</v>
      </c>
      <c r="H2667" s="7" t="s">
        <v>33</v>
      </c>
      <c r="I2667" s="8">
        <v>0.158</v>
      </c>
      <c r="J2667" s="8">
        <v>0.30599999999999999</v>
      </c>
      <c r="K2667" s="8">
        <v>0.20799999999999999</v>
      </c>
      <c r="L2667" s="8">
        <v>0.51400000000000001</v>
      </c>
      <c r="M2667" s="7">
        <v>42</v>
      </c>
      <c r="N2667" s="7">
        <v>154</v>
      </c>
      <c r="O2667" s="7">
        <v>120</v>
      </c>
      <c r="P2667" s="7">
        <v>13</v>
      </c>
      <c r="Q2667" s="7">
        <v>19</v>
      </c>
      <c r="R2667" s="7">
        <v>3</v>
      </c>
      <c r="S2667" s="7">
        <v>0</v>
      </c>
      <c r="T2667" s="7">
        <v>1</v>
      </c>
      <c r="U2667" s="7">
        <v>11</v>
      </c>
      <c r="V2667" s="7">
        <v>8</v>
      </c>
      <c r="W2667" s="7">
        <v>18</v>
      </c>
      <c r="X2667" s="7">
        <v>56</v>
      </c>
      <c r="Y2667" s="7">
        <v>3</v>
      </c>
      <c r="Z2667" s="7">
        <v>2</v>
      </c>
      <c r="AA2667"/>
    </row>
    <row r="2668" spans="1:27" x14ac:dyDescent="0.25">
      <c r="A2668" s="24">
        <f t="shared" si="127"/>
        <v>1</v>
      </c>
      <c r="B2668" s="24" t="str">
        <f t="shared" si="125"/>
        <v/>
      </c>
      <c r="C2668" s="24" t="str">
        <f t="shared" si="126"/>
        <v/>
      </c>
      <c r="D2668" s="24">
        <v>2026</v>
      </c>
      <c r="E2668" s="7" t="s">
        <v>2850</v>
      </c>
      <c r="F2668" s="7" t="s">
        <v>2843</v>
      </c>
      <c r="G2668" s="7" t="s">
        <v>29</v>
      </c>
      <c r="H2668" s="7" t="s">
        <v>40</v>
      </c>
      <c r="I2668" s="8">
        <v>0.29599999999999999</v>
      </c>
      <c r="J2668" s="8">
        <v>0.41799999999999998</v>
      </c>
      <c r="K2668" s="8">
        <v>0.48899999999999999</v>
      </c>
      <c r="L2668" s="8">
        <v>0.90700000000000003</v>
      </c>
      <c r="M2668" s="7">
        <v>36</v>
      </c>
      <c r="N2668" s="7">
        <v>170</v>
      </c>
      <c r="O2668" s="7">
        <v>135</v>
      </c>
      <c r="P2668" s="7">
        <v>27</v>
      </c>
      <c r="Q2668" s="7">
        <v>40</v>
      </c>
      <c r="R2668" s="7">
        <v>8</v>
      </c>
      <c r="S2668" s="7">
        <v>0</v>
      </c>
      <c r="T2668" s="7">
        <v>6</v>
      </c>
      <c r="U2668" s="7">
        <v>34</v>
      </c>
      <c r="V2668" s="7">
        <v>5</v>
      </c>
      <c r="W2668" s="7">
        <v>26</v>
      </c>
      <c r="X2668" s="7">
        <v>22</v>
      </c>
      <c r="Y2668" s="7">
        <v>14</v>
      </c>
      <c r="Z2668" s="7">
        <v>2</v>
      </c>
      <c r="AA2668"/>
    </row>
    <row r="2669" spans="1:27" x14ac:dyDescent="0.25">
      <c r="A2669" s="24">
        <f t="shared" si="127"/>
        <v>1</v>
      </c>
      <c r="B2669" s="24" t="str">
        <f t="shared" si="125"/>
        <v/>
      </c>
      <c r="C2669" s="24" t="str">
        <f t="shared" si="126"/>
        <v/>
      </c>
      <c r="D2669" s="24">
        <v>2026</v>
      </c>
      <c r="E2669" s="7" t="s">
        <v>2851</v>
      </c>
      <c r="F2669" s="7" t="s">
        <v>2843</v>
      </c>
      <c r="G2669" s="7" t="s">
        <v>32</v>
      </c>
      <c r="H2669" s="7" t="s">
        <v>30</v>
      </c>
      <c r="I2669" s="8">
        <v>0.28100000000000003</v>
      </c>
      <c r="J2669" s="8">
        <v>0.41499999999999998</v>
      </c>
      <c r="K2669" s="8">
        <v>0.46100000000000002</v>
      </c>
      <c r="L2669" s="8">
        <v>0.876</v>
      </c>
      <c r="M2669" s="7">
        <v>35</v>
      </c>
      <c r="N2669" s="7">
        <v>160</v>
      </c>
      <c r="O2669" s="7">
        <v>128</v>
      </c>
      <c r="P2669" s="7">
        <v>30</v>
      </c>
      <c r="Q2669" s="7">
        <v>36</v>
      </c>
      <c r="R2669" s="7">
        <v>10</v>
      </c>
      <c r="S2669" s="7">
        <v>2</v>
      </c>
      <c r="T2669" s="7">
        <v>3</v>
      </c>
      <c r="U2669" s="7">
        <v>24</v>
      </c>
      <c r="V2669" s="7">
        <v>3</v>
      </c>
      <c r="W2669" s="7">
        <v>27</v>
      </c>
      <c r="X2669" s="7">
        <v>32</v>
      </c>
      <c r="Y2669" s="7">
        <v>5</v>
      </c>
      <c r="Z2669" s="7">
        <v>1</v>
      </c>
      <c r="AA2669"/>
    </row>
    <row r="2670" spans="1:27" x14ac:dyDescent="0.25">
      <c r="A2670" s="24">
        <f t="shared" si="127"/>
        <v>1</v>
      </c>
      <c r="B2670" s="24" t="str">
        <f t="shared" si="125"/>
        <v/>
      </c>
      <c r="C2670" s="24" t="str">
        <f t="shared" si="126"/>
        <v/>
      </c>
      <c r="D2670" s="24">
        <v>2026</v>
      </c>
      <c r="E2670" s="7" t="s">
        <v>2852</v>
      </c>
      <c r="F2670" s="7" t="s">
        <v>2843</v>
      </c>
      <c r="G2670" s="7" t="s">
        <v>29</v>
      </c>
      <c r="H2670" s="7" t="s">
        <v>38</v>
      </c>
      <c r="I2670" s="8">
        <v>0.26100000000000001</v>
      </c>
      <c r="J2670" s="8">
        <v>0.39700000000000002</v>
      </c>
      <c r="K2670" s="8">
        <v>0.26100000000000001</v>
      </c>
      <c r="L2670" s="8">
        <v>0.65700000000000003</v>
      </c>
      <c r="M2670" s="7">
        <v>22</v>
      </c>
      <c r="N2670" s="7">
        <v>59</v>
      </c>
      <c r="O2670" s="7">
        <v>46</v>
      </c>
      <c r="P2670" s="7">
        <v>10</v>
      </c>
      <c r="Q2670" s="7">
        <v>12</v>
      </c>
      <c r="R2670" s="7">
        <v>0</v>
      </c>
      <c r="S2670" s="7">
        <v>0</v>
      </c>
      <c r="T2670" s="7">
        <v>0</v>
      </c>
      <c r="U2670" s="7">
        <v>3</v>
      </c>
      <c r="V2670" s="7">
        <v>3</v>
      </c>
      <c r="W2670" s="7">
        <v>8</v>
      </c>
      <c r="X2670" s="7">
        <v>18</v>
      </c>
      <c r="Y2670" s="7">
        <v>4</v>
      </c>
      <c r="Z2670" s="7">
        <v>0</v>
      </c>
      <c r="AA2670"/>
    </row>
    <row r="2671" spans="1:27" x14ac:dyDescent="0.25">
      <c r="A2671" s="24">
        <f t="shared" si="127"/>
        <v>1</v>
      </c>
      <c r="B2671" s="24" t="str">
        <f t="shared" si="125"/>
        <v/>
      </c>
      <c r="C2671" s="24" t="str">
        <f t="shared" si="126"/>
        <v/>
      </c>
      <c r="D2671" s="24">
        <v>2026</v>
      </c>
      <c r="E2671" s="7" t="s">
        <v>2854</v>
      </c>
      <c r="F2671" s="7" t="s">
        <v>2843</v>
      </c>
      <c r="G2671" s="7" t="s">
        <v>32</v>
      </c>
      <c r="H2671" s="7" t="s">
        <v>25</v>
      </c>
      <c r="I2671" s="8">
        <v>0.2</v>
      </c>
      <c r="J2671" s="8">
        <v>0.33300000000000002</v>
      </c>
      <c r="K2671" s="8">
        <v>0.38200000000000001</v>
      </c>
      <c r="L2671" s="8">
        <v>0.71499999999999997</v>
      </c>
      <c r="M2671" s="7">
        <v>21</v>
      </c>
      <c r="N2671" s="7">
        <v>69</v>
      </c>
      <c r="O2671" s="7">
        <v>55</v>
      </c>
      <c r="P2671" s="7">
        <v>13</v>
      </c>
      <c r="Q2671" s="7">
        <v>11</v>
      </c>
      <c r="R2671" s="7">
        <v>5</v>
      </c>
      <c r="S2671" s="7">
        <v>1</v>
      </c>
      <c r="T2671" s="7">
        <v>1</v>
      </c>
      <c r="U2671" s="7">
        <v>6</v>
      </c>
      <c r="V2671" s="7">
        <v>1</v>
      </c>
      <c r="W2671" s="7">
        <v>11</v>
      </c>
      <c r="X2671" s="7">
        <v>12</v>
      </c>
      <c r="Y2671" s="7">
        <v>1</v>
      </c>
      <c r="Z2671" s="7">
        <v>0</v>
      </c>
      <c r="AA2671"/>
    </row>
    <row r="2672" spans="1:27" x14ac:dyDescent="0.25">
      <c r="A2672" s="24" t="str">
        <f t="shared" si="127"/>
        <v/>
      </c>
      <c r="B2672" s="24" t="str">
        <f t="shared" si="125"/>
        <v/>
      </c>
      <c r="C2672" s="24" t="str">
        <f t="shared" si="126"/>
        <v/>
      </c>
      <c r="D2672" s="24">
        <v>2026</v>
      </c>
      <c r="E2672" s="7" t="s">
        <v>2853</v>
      </c>
      <c r="F2672" s="7" t="s">
        <v>2843</v>
      </c>
      <c r="G2672" s="7" t="s">
        <v>47</v>
      </c>
      <c r="H2672" s="7" t="s">
        <v>40</v>
      </c>
      <c r="I2672" s="8">
        <v>0.192</v>
      </c>
      <c r="J2672" s="8">
        <v>0.23200000000000001</v>
      </c>
      <c r="K2672" s="8">
        <v>0.24399999999999999</v>
      </c>
      <c r="L2672" s="8">
        <v>0.47499999999999998</v>
      </c>
      <c r="M2672" s="7">
        <v>23</v>
      </c>
      <c r="N2672" s="7">
        <v>87</v>
      </c>
      <c r="O2672" s="7">
        <v>78</v>
      </c>
      <c r="P2672" s="7">
        <v>11</v>
      </c>
      <c r="Q2672" s="7">
        <v>15</v>
      </c>
      <c r="R2672" s="7">
        <v>1</v>
      </c>
      <c r="S2672" s="7">
        <v>0</v>
      </c>
      <c r="T2672" s="7">
        <v>1</v>
      </c>
      <c r="U2672" s="7">
        <v>7</v>
      </c>
      <c r="V2672" s="7">
        <v>0</v>
      </c>
      <c r="W2672" s="7">
        <v>4</v>
      </c>
      <c r="X2672" s="7">
        <v>36</v>
      </c>
      <c r="Y2672" s="7">
        <v>0</v>
      </c>
      <c r="Z2672" s="7">
        <v>0</v>
      </c>
      <c r="AA2672"/>
    </row>
    <row r="2673" spans="1:27" x14ac:dyDescent="0.25">
      <c r="A2673" s="24" t="str">
        <f t="shared" si="127"/>
        <v/>
      </c>
      <c r="B2673" s="24" t="str">
        <f t="shared" si="125"/>
        <v/>
      </c>
      <c r="C2673" s="24" t="str">
        <f t="shared" si="126"/>
        <v/>
      </c>
      <c r="D2673" s="24">
        <v>2026</v>
      </c>
      <c r="E2673" s="7" t="s">
        <v>2855</v>
      </c>
      <c r="F2673" s="7" t="s">
        <v>2843</v>
      </c>
      <c r="G2673" s="7" t="s">
        <v>47</v>
      </c>
      <c r="H2673" s="7" t="s">
        <v>42</v>
      </c>
      <c r="I2673" s="8">
        <v>0.156</v>
      </c>
      <c r="J2673" s="8">
        <v>0.28299999999999997</v>
      </c>
      <c r="K2673" s="8">
        <v>0.33300000000000002</v>
      </c>
      <c r="L2673" s="8">
        <v>0.61599999999999999</v>
      </c>
      <c r="M2673" s="7">
        <v>18</v>
      </c>
      <c r="N2673" s="7">
        <v>55</v>
      </c>
      <c r="O2673" s="7">
        <v>45</v>
      </c>
      <c r="P2673" s="7">
        <v>8</v>
      </c>
      <c r="Q2673" s="7">
        <v>7</v>
      </c>
      <c r="R2673" s="7">
        <v>2</v>
      </c>
      <c r="S2673" s="7">
        <v>0</v>
      </c>
      <c r="T2673" s="7">
        <v>2</v>
      </c>
      <c r="U2673" s="7">
        <v>4</v>
      </c>
      <c r="V2673" s="7">
        <v>3</v>
      </c>
      <c r="W2673" s="7">
        <v>5</v>
      </c>
      <c r="X2673" s="7">
        <v>17</v>
      </c>
      <c r="Y2673" s="7">
        <v>1</v>
      </c>
      <c r="Z2673" s="7">
        <v>1</v>
      </c>
      <c r="AA2673"/>
    </row>
    <row r="2674" spans="1:27" x14ac:dyDescent="0.25">
      <c r="A2674" s="24">
        <f t="shared" si="127"/>
        <v>1</v>
      </c>
      <c r="B2674" s="24" t="str">
        <f t="shared" si="125"/>
        <v/>
      </c>
      <c r="C2674" s="24" t="str">
        <f t="shared" si="126"/>
        <v/>
      </c>
      <c r="D2674" s="24">
        <v>2026</v>
      </c>
      <c r="E2674" s="7" t="s">
        <v>2856</v>
      </c>
      <c r="F2674" s="7" t="s">
        <v>2843</v>
      </c>
      <c r="G2674" s="7" t="s">
        <v>29</v>
      </c>
      <c r="H2674" s="7" t="s">
        <v>38</v>
      </c>
      <c r="I2674" s="8">
        <v>0.12</v>
      </c>
      <c r="J2674" s="8">
        <v>0.26700000000000002</v>
      </c>
      <c r="K2674" s="8">
        <v>0.12</v>
      </c>
      <c r="L2674" s="8">
        <v>0.38700000000000001</v>
      </c>
      <c r="M2674" s="7">
        <v>12</v>
      </c>
      <c r="N2674" s="7">
        <v>30</v>
      </c>
      <c r="O2674" s="7">
        <v>25</v>
      </c>
      <c r="P2674" s="7">
        <v>2</v>
      </c>
      <c r="Q2674" s="7">
        <v>3</v>
      </c>
      <c r="R2674" s="7">
        <v>0</v>
      </c>
      <c r="S2674" s="7">
        <v>0</v>
      </c>
      <c r="T2674" s="7">
        <v>0</v>
      </c>
      <c r="U2674" s="7">
        <v>3</v>
      </c>
      <c r="V2674" s="7">
        <v>1</v>
      </c>
      <c r="W2674" s="7">
        <v>4</v>
      </c>
      <c r="X2674" s="7">
        <v>9</v>
      </c>
      <c r="Y2674" s="7">
        <v>3</v>
      </c>
      <c r="Z2674" s="7">
        <v>1</v>
      </c>
      <c r="AA2674"/>
    </row>
    <row r="2675" spans="1:27" x14ac:dyDescent="0.25">
      <c r="A2675" s="24" t="str">
        <f t="shared" si="127"/>
        <v/>
      </c>
      <c r="B2675" s="24" t="str">
        <f t="shared" si="125"/>
        <v/>
      </c>
      <c r="C2675" s="24" t="str">
        <f t="shared" si="126"/>
        <v/>
      </c>
      <c r="D2675" s="24">
        <v>2026</v>
      </c>
      <c r="E2675" s="7" t="s">
        <v>2857</v>
      </c>
      <c r="F2675" s="7" t="s">
        <v>2843</v>
      </c>
      <c r="G2675" s="7" t="s">
        <v>37</v>
      </c>
      <c r="H2675" s="7" t="s">
        <v>25</v>
      </c>
      <c r="I2675" s="8">
        <v>0.105</v>
      </c>
      <c r="J2675" s="8">
        <v>0.22700000000000001</v>
      </c>
      <c r="K2675" s="8">
        <v>0.105</v>
      </c>
      <c r="L2675" s="8">
        <v>0.33300000000000002</v>
      </c>
      <c r="M2675" s="7">
        <v>9</v>
      </c>
      <c r="N2675" s="7">
        <v>22</v>
      </c>
      <c r="O2675" s="7">
        <v>19</v>
      </c>
      <c r="P2675" s="7">
        <v>0</v>
      </c>
      <c r="Q2675" s="7">
        <v>2</v>
      </c>
      <c r="R2675" s="7">
        <v>0</v>
      </c>
      <c r="S2675" s="7">
        <v>0</v>
      </c>
      <c r="T2675" s="7">
        <v>0</v>
      </c>
      <c r="U2675" s="7">
        <v>0</v>
      </c>
      <c r="V2675" s="7">
        <v>1</v>
      </c>
      <c r="W2675" s="7">
        <v>2</v>
      </c>
      <c r="X2675" s="7">
        <v>8</v>
      </c>
      <c r="Y2675" s="7">
        <v>0</v>
      </c>
      <c r="Z2675" s="7">
        <v>0</v>
      </c>
      <c r="AA2675"/>
    </row>
    <row r="2676" spans="1:27" x14ac:dyDescent="0.25">
      <c r="A2676" s="24" t="str">
        <f t="shared" si="127"/>
        <v/>
      </c>
      <c r="B2676" s="24" t="str">
        <f t="shared" si="125"/>
        <v/>
      </c>
      <c r="C2676" s="24" t="str">
        <f t="shared" si="126"/>
        <v/>
      </c>
      <c r="D2676" s="24">
        <v>2026</v>
      </c>
      <c r="E2676" s="7" t="s">
        <v>2861</v>
      </c>
      <c r="F2676" s="7" t="s">
        <v>2859</v>
      </c>
      <c r="G2676" s="7" t="s">
        <v>37</v>
      </c>
      <c r="H2676" s="7" t="s">
        <v>33</v>
      </c>
      <c r="I2676" s="8">
        <v>0.33300000000000002</v>
      </c>
      <c r="J2676" s="8">
        <v>0.378</v>
      </c>
      <c r="K2676" s="8">
        <v>0.49299999999999999</v>
      </c>
      <c r="L2676" s="8">
        <v>0.871</v>
      </c>
      <c r="M2676" s="7">
        <v>48</v>
      </c>
      <c r="N2676" s="7">
        <v>222</v>
      </c>
      <c r="O2676" s="7">
        <v>207</v>
      </c>
      <c r="P2676" s="7">
        <v>37</v>
      </c>
      <c r="Q2676" s="7">
        <v>69</v>
      </c>
      <c r="R2676" s="7">
        <v>11</v>
      </c>
      <c r="S2676" s="7">
        <v>2</v>
      </c>
      <c r="T2676" s="7">
        <v>6</v>
      </c>
      <c r="U2676" s="7">
        <v>41</v>
      </c>
      <c r="V2676" s="7">
        <v>3</v>
      </c>
      <c r="W2676" s="7">
        <v>12</v>
      </c>
      <c r="X2676" s="7">
        <v>37</v>
      </c>
      <c r="Y2676" s="7">
        <v>7</v>
      </c>
      <c r="Z2676" s="7">
        <v>0</v>
      </c>
      <c r="AA2676"/>
    </row>
    <row r="2677" spans="1:27" x14ac:dyDescent="0.25">
      <c r="A2677" s="24" t="str">
        <f t="shared" si="127"/>
        <v/>
      </c>
      <c r="B2677" s="24" t="str">
        <f t="shared" si="125"/>
        <v/>
      </c>
      <c r="C2677" s="24" t="str">
        <f t="shared" si="126"/>
        <v/>
      </c>
      <c r="D2677" s="24">
        <v>2026</v>
      </c>
      <c r="E2677" s="7" t="s">
        <v>2860</v>
      </c>
      <c r="F2677" s="7" t="s">
        <v>2859</v>
      </c>
      <c r="G2677" s="7" t="s">
        <v>37</v>
      </c>
      <c r="H2677" s="7" t="s">
        <v>35</v>
      </c>
      <c r="I2677" s="8">
        <v>0.33100000000000002</v>
      </c>
      <c r="J2677" s="8">
        <v>0.371</v>
      </c>
      <c r="K2677" s="8">
        <v>0.42899999999999999</v>
      </c>
      <c r="L2677" s="8">
        <v>0.8</v>
      </c>
      <c r="M2677" s="7">
        <v>39</v>
      </c>
      <c r="N2677" s="7">
        <v>187</v>
      </c>
      <c r="O2677" s="7">
        <v>175</v>
      </c>
      <c r="P2677" s="7">
        <v>32</v>
      </c>
      <c r="Q2677" s="7">
        <v>58</v>
      </c>
      <c r="R2677" s="7">
        <v>14</v>
      </c>
      <c r="S2677" s="7">
        <v>0</v>
      </c>
      <c r="T2677" s="7">
        <v>1</v>
      </c>
      <c r="U2677" s="7">
        <v>22</v>
      </c>
      <c r="V2677" s="7">
        <v>2</v>
      </c>
      <c r="W2677" s="7">
        <v>9</v>
      </c>
      <c r="X2677" s="7">
        <v>26</v>
      </c>
      <c r="Y2677" s="7">
        <v>2</v>
      </c>
      <c r="Z2677" s="7">
        <v>2</v>
      </c>
      <c r="AA2677"/>
    </row>
    <row r="2678" spans="1:27" x14ac:dyDescent="0.25">
      <c r="A2678" s="24">
        <f t="shared" si="127"/>
        <v>1</v>
      </c>
      <c r="B2678" s="24" t="str">
        <f t="shared" si="125"/>
        <v/>
      </c>
      <c r="C2678" s="24" t="str">
        <f t="shared" si="126"/>
        <v/>
      </c>
      <c r="D2678" s="24">
        <v>2026</v>
      </c>
      <c r="E2678" s="7" t="s">
        <v>2858</v>
      </c>
      <c r="F2678" s="7" t="s">
        <v>2859</v>
      </c>
      <c r="G2678" s="7" t="s">
        <v>29</v>
      </c>
      <c r="H2678" s="7" t="s">
        <v>40</v>
      </c>
      <c r="I2678" s="8">
        <v>0.32200000000000001</v>
      </c>
      <c r="J2678" s="8">
        <v>0.35499999999999998</v>
      </c>
      <c r="K2678" s="8">
        <v>0.374</v>
      </c>
      <c r="L2678" s="8">
        <v>0.72899999999999998</v>
      </c>
      <c r="M2678" s="7">
        <v>49</v>
      </c>
      <c r="N2678" s="7">
        <v>232</v>
      </c>
      <c r="O2678" s="7">
        <v>214</v>
      </c>
      <c r="P2678" s="7">
        <v>35</v>
      </c>
      <c r="Q2678" s="7">
        <v>69</v>
      </c>
      <c r="R2678" s="7">
        <v>8</v>
      </c>
      <c r="S2678" s="7">
        <v>0</v>
      </c>
      <c r="T2678" s="7">
        <v>1</v>
      </c>
      <c r="U2678" s="7">
        <v>23</v>
      </c>
      <c r="V2678" s="7">
        <v>1</v>
      </c>
      <c r="W2678" s="7">
        <v>12</v>
      </c>
      <c r="X2678" s="7">
        <v>24</v>
      </c>
      <c r="Y2678" s="7">
        <v>15</v>
      </c>
      <c r="Z2678" s="7">
        <v>5</v>
      </c>
      <c r="AA2678"/>
    </row>
    <row r="2679" spans="1:27" x14ac:dyDescent="0.25">
      <c r="A2679" s="24">
        <f t="shared" si="127"/>
        <v>1</v>
      </c>
      <c r="B2679" s="24" t="str">
        <f t="shared" si="125"/>
        <v/>
      </c>
      <c r="C2679" s="24" t="str">
        <f t="shared" si="126"/>
        <v/>
      </c>
      <c r="D2679" s="24">
        <v>2026</v>
      </c>
      <c r="E2679" s="7" t="s">
        <v>2862</v>
      </c>
      <c r="F2679" s="7" t="s">
        <v>2859</v>
      </c>
      <c r="G2679" s="7" t="s">
        <v>29</v>
      </c>
      <c r="H2679" s="7" t="s">
        <v>27</v>
      </c>
      <c r="I2679" s="8">
        <v>0.313</v>
      </c>
      <c r="J2679" s="8">
        <v>0.40699999999999997</v>
      </c>
      <c r="K2679" s="8">
        <v>0.46400000000000002</v>
      </c>
      <c r="L2679" s="8">
        <v>0.871</v>
      </c>
      <c r="M2679" s="7">
        <v>41</v>
      </c>
      <c r="N2679" s="7">
        <v>195</v>
      </c>
      <c r="O2679" s="7">
        <v>166</v>
      </c>
      <c r="P2679" s="7">
        <v>30</v>
      </c>
      <c r="Q2679" s="7">
        <v>52</v>
      </c>
      <c r="R2679" s="7">
        <v>7</v>
      </c>
      <c r="S2679" s="7">
        <v>0</v>
      </c>
      <c r="T2679" s="7">
        <v>6</v>
      </c>
      <c r="U2679" s="7">
        <v>23</v>
      </c>
      <c r="V2679" s="7">
        <v>3</v>
      </c>
      <c r="W2679" s="7">
        <v>24</v>
      </c>
      <c r="X2679" s="7">
        <v>20</v>
      </c>
      <c r="Y2679" s="7">
        <v>6</v>
      </c>
      <c r="Z2679" s="7">
        <v>2</v>
      </c>
      <c r="AA2679"/>
    </row>
    <row r="2680" spans="1:27" x14ac:dyDescent="0.25">
      <c r="A2680" s="24">
        <f t="shared" si="127"/>
        <v>1</v>
      </c>
      <c r="B2680" s="24" t="str">
        <f t="shared" si="125"/>
        <v/>
      </c>
      <c r="C2680" s="24" t="str">
        <f t="shared" si="126"/>
        <v/>
      </c>
      <c r="D2680" s="24">
        <v>2026</v>
      </c>
      <c r="E2680" s="7" t="s">
        <v>2863</v>
      </c>
      <c r="F2680" s="7" t="s">
        <v>2859</v>
      </c>
      <c r="G2680" s="7" t="s">
        <v>29</v>
      </c>
      <c r="H2680" s="7" t="s">
        <v>44</v>
      </c>
      <c r="I2680" s="8">
        <v>0.30599999999999999</v>
      </c>
      <c r="J2680" s="8">
        <v>0.379</v>
      </c>
      <c r="K2680" s="8">
        <v>0.43</v>
      </c>
      <c r="L2680" s="8">
        <v>0.80900000000000005</v>
      </c>
      <c r="M2680" s="7">
        <v>49</v>
      </c>
      <c r="N2680" s="7">
        <v>215</v>
      </c>
      <c r="O2680" s="7">
        <v>186</v>
      </c>
      <c r="P2680" s="7">
        <v>40</v>
      </c>
      <c r="Q2680" s="7">
        <v>57</v>
      </c>
      <c r="R2680" s="7">
        <v>8</v>
      </c>
      <c r="S2680" s="7">
        <v>0</v>
      </c>
      <c r="T2680" s="7">
        <v>5</v>
      </c>
      <c r="U2680" s="7">
        <v>34</v>
      </c>
      <c r="V2680" s="7">
        <v>3</v>
      </c>
      <c r="W2680" s="7">
        <v>21</v>
      </c>
      <c r="X2680" s="7">
        <v>35</v>
      </c>
      <c r="Y2680" s="7">
        <v>15</v>
      </c>
      <c r="Z2680" s="7">
        <v>0</v>
      </c>
      <c r="AA2680"/>
    </row>
    <row r="2681" spans="1:27" x14ac:dyDescent="0.25">
      <c r="A2681" s="24" t="str">
        <f t="shared" si="127"/>
        <v/>
      </c>
      <c r="B2681" s="24" t="str">
        <f t="shared" si="125"/>
        <v/>
      </c>
      <c r="C2681" s="24" t="str">
        <f t="shared" si="126"/>
        <v/>
      </c>
      <c r="D2681" s="24">
        <v>2026</v>
      </c>
      <c r="E2681" s="7" t="s">
        <v>2864</v>
      </c>
      <c r="F2681" s="7" t="s">
        <v>2859</v>
      </c>
      <c r="G2681" s="7" t="s">
        <v>24</v>
      </c>
      <c r="H2681" s="7" t="s">
        <v>42</v>
      </c>
      <c r="I2681" s="8">
        <v>0.28699999999999998</v>
      </c>
      <c r="J2681" s="8">
        <v>0.41699999999999998</v>
      </c>
      <c r="K2681" s="8">
        <v>0.39700000000000002</v>
      </c>
      <c r="L2681" s="8">
        <v>0.81399999999999995</v>
      </c>
      <c r="M2681" s="7">
        <v>38</v>
      </c>
      <c r="N2681" s="7">
        <v>170</v>
      </c>
      <c r="O2681" s="7">
        <v>136</v>
      </c>
      <c r="P2681" s="7">
        <v>26</v>
      </c>
      <c r="Q2681" s="7">
        <v>39</v>
      </c>
      <c r="R2681" s="7">
        <v>5</v>
      </c>
      <c r="S2681" s="7">
        <v>2</v>
      </c>
      <c r="T2681" s="7">
        <v>2</v>
      </c>
      <c r="U2681" s="7">
        <v>18</v>
      </c>
      <c r="V2681" s="7">
        <v>7</v>
      </c>
      <c r="W2681" s="7">
        <v>24</v>
      </c>
      <c r="X2681" s="7">
        <v>23</v>
      </c>
      <c r="Y2681" s="7">
        <v>7</v>
      </c>
      <c r="Z2681" s="7">
        <v>1</v>
      </c>
      <c r="AA2681"/>
    </row>
    <row r="2682" spans="1:27" x14ac:dyDescent="0.25">
      <c r="A2682" s="24" t="str">
        <f t="shared" si="127"/>
        <v/>
      </c>
      <c r="B2682" s="24" t="str">
        <f t="shared" si="125"/>
        <v/>
      </c>
      <c r="C2682" s="24" t="str">
        <f t="shared" si="126"/>
        <v/>
      </c>
      <c r="D2682" s="24">
        <v>2026</v>
      </c>
      <c r="E2682" s="7" t="s">
        <v>2865</v>
      </c>
      <c r="F2682" s="7" t="s">
        <v>2859</v>
      </c>
      <c r="G2682" s="7" t="s">
        <v>47</v>
      </c>
      <c r="H2682" s="7" t="s">
        <v>38</v>
      </c>
      <c r="I2682" s="8">
        <v>0.27100000000000002</v>
      </c>
      <c r="J2682" s="8">
        <v>0.33700000000000002</v>
      </c>
      <c r="K2682" s="8">
        <v>0.34300000000000003</v>
      </c>
      <c r="L2682" s="8">
        <v>0.68</v>
      </c>
      <c r="M2682" s="7">
        <v>47</v>
      </c>
      <c r="N2682" s="7">
        <v>189</v>
      </c>
      <c r="O2682" s="7">
        <v>166</v>
      </c>
      <c r="P2682" s="7">
        <v>18</v>
      </c>
      <c r="Q2682" s="7">
        <v>45</v>
      </c>
      <c r="R2682" s="7">
        <v>9</v>
      </c>
      <c r="S2682" s="7">
        <v>0</v>
      </c>
      <c r="T2682" s="7">
        <v>1</v>
      </c>
      <c r="U2682" s="7">
        <v>20</v>
      </c>
      <c r="V2682" s="7">
        <v>3</v>
      </c>
      <c r="W2682" s="7">
        <v>15</v>
      </c>
      <c r="X2682" s="7">
        <v>23</v>
      </c>
      <c r="Y2682" s="7">
        <v>2</v>
      </c>
      <c r="Z2682" s="7">
        <v>1</v>
      </c>
      <c r="AA2682"/>
    </row>
    <row r="2683" spans="1:27" x14ac:dyDescent="0.25">
      <c r="A2683" s="24" t="str">
        <f t="shared" si="127"/>
        <v/>
      </c>
      <c r="B2683" s="24" t="str">
        <f t="shared" si="125"/>
        <v/>
      </c>
      <c r="C2683" s="24" t="str">
        <f t="shared" si="126"/>
        <v/>
      </c>
      <c r="D2683" s="24">
        <v>2026</v>
      </c>
      <c r="E2683" s="7" t="s">
        <v>2866</v>
      </c>
      <c r="F2683" s="7" t="s">
        <v>2859</v>
      </c>
      <c r="G2683" s="7" t="s">
        <v>37</v>
      </c>
      <c r="H2683" s="7" t="s">
        <v>25</v>
      </c>
      <c r="I2683" s="8">
        <v>0.254</v>
      </c>
      <c r="J2683" s="8">
        <v>0.34</v>
      </c>
      <c r="K2683" s="8">
        <v>0.45100000000000001</v>
      </c>
      <c r="L2683" s="8">
        <v>0.79100000000000004</v>
      </c>
      <c r="M2683" s="7">
        <v>48</v>
      </c>
      <c r="N2683" s="7">
        <v>202</v>
      </c>
      <c r="O2683" s="7">
        <v>173</v>
      </c>
      <c r="P2683" s="7">
        <v>20</v>
      </c>
      <c r="Q2683" s="7">
        <v>44</v>
      </c>
      <c r="R2683" s="7">
        <v>9</v>
      </c>
      <c r="S2683" s="7">
        <v>2</v>
      </c>
      <c r="T2683" s="7">
        <v>7</v>
      </c>
      <c r="U2683" s="7">
        <v>38</v>
      </c>
      <c r="V2683" s="7">
        <v>4</v>
      </c>
      <c r="W2683" s="7">
        <v>20</v>
      </c>
      <c r="X2683" s="7">
        <v>62</v>
      </c>
      <c r="Y2683" s="7">
        <v>1</v>
      </c>
      <c r="Z2683" s="7">
        <v>0</v>
      </c>
      <c r="AA2683"/>
    </row>
    <row r="2684" spans="1:27" x14ac:dyDescent="0.25">
      <c r="A2684" s="24" t="str">
        <f t="shared" si="127"/>
        <v/>
      </c>
      <c r="B2684" s="24" t="str">
        <f t="shared" si="125"/>
        <v/>
      </c>
      <c r="C2684" s="24" t="str">
        <f t="shared" si="126"/>
        <v/>
      </c>
      <c r="D2684" s="24">
        <v>2026</v>
      </c>
      <c r="E2684" s="7" t="s">
        <v>2867</v>
      </c>
      <c r="F2684" s="7" t="s">
        <v>2859</v>
      </c>
      <c r="G2684" s="7" t="s">
        <v>24</v>
      </c>
      <c r="H2684" s="7" t="s">
        <v>64</v>
      </c>
      <c r="I2684" s="8">
        <v>0.33300000000000002</v>
      </c>
      <c r="J2684" s="8">
        <v>0.5</v>
      </c>
      <c r="K2684" s="8">
        <v>0.66700000000000004</v>
      </c>
      <c r="L2684" s="8">
        <v>1.167</v>
      </c>
      <c r="M2684" s="7">
        <v>1</v>
      </c>
      <c r="N2684" s="7">
        <v>4</v>
      </c>
      <c r="O2684" s="7">
        <v>3</v>
      </c>
      <c r="P2684" s="7">
        <v>1</v>
      </c>
      <c r="Q2684" s="7">
        <v>1</v>
      </c>
      <c r="R2684" s="7">
        <v>1</v>
      </c>
      <c r="S2684" s="7">
        <v>0</v>
      </c>
      <c r="T2684" s="7">
        <v>0</v>
      </c>
      <c r="U2684" s="7">
        <v>0</v>
      </c>
      <c r="V2684" s="7">
        <v>0</v>
      </c>
      <c r="W2684" s="7">
        <v>1</v>
      </c>
      <c r="X2684" s="7">
        <v>2</v>
      </c>
      <c r="Y2684" s="7">
        <v>0</v>
      </c>
      <c r="Z2684" s="7">
        <v>0</v>
      </c>
      <c r="AA2684"/>
    </row>
    <row r="2685" spans="1:27" x14ac:dyDescent="0.25">
      <c r="A2685" s="24" t="str">
        <f t="shared" si="127"/>
        <v/>
      </c>
      <c r="B2685" s="24" t="str">
        <f t="shared" si="125"/>
        <v/>
      </c>
      <c r="C2685" s="24" t="str">
        <f t="shared" si="126"/>
        <v/>
      </c>
      <c r="D2685" s="24">
        <v>2026</v>
      </c>
      <c r="E2685" s="7" t="s">
        <v>2868</v>
      </c>
      <c r="F2685" s="7" t="s">
        <v>2859</v>
      </c>
      <c r="G2685" s="7" t="s">
        <v>47</v>
      </c>
      <c r="H2685" s="7" t="s">
        <v>35</v>
      </c>
      <c r="I2685" s="8">
        <v>0.25</v>
      </c>
      <c r="J2685" s="8">
        <v>0.371</v>
      </c>
      <c r="K2685" s="8">
        <v>0.31</v>
      </c>
      <c r="L2685" s="8">
        <v>0.68100000000000005</v>
      </c>
      <c r="M2685" s="7">
        <v>26</v>
      </c>
      <c r="N2685" s="7">
        <v>105</v>
      </c>
      <c r="O2685" s="7">
        <v>84</v>
      </c>
      <c r="P2685" s="7">
        <v>18</v>
      </c>
      <c r="Q2685" s="7">
        <v>21</v>
      </c>
      <c r="R2685" s="7">
        <v>3</v>
      </c>
      <c r="S2685" s="7">
        <v>1</v>
      </c>
      <c r="T2685" s="7">
        <v>0</v>
      </c>
      <c r="U2685" s="7">
        <v>12</v>
      </c>
      <c r="V2685" s="7">
        <v>1</v>
      </c>
      <c r="W2685" s="7">
        <v>17</v>
      </c>
      <c r="X2685" s="7">
        <v>23</v>
      </c>
      <c r="Y2685" s="7">
        <v>1</v>
      </c>
      <c r="Z2685" s="7">
        <v>0</v>
      </c>
      <c r="AA2685"/>
    </row>
    <row r="2686" spans="1:27" x14ac:dyDescent="0.25">
      <c r="A2686" s="24">
        <f t="shared" si="127"/>
        <v>1</v>
      </c>
      <c r="B2686" s="24" t="str">
        <f t="shared" si="125"/>
        <v/>
      </c>
      <c r="C2686" s="24" t="str">
        <f t="shared" si="126"/>
        <v/>
      </c>
      <c r="D2686" s="24">
        <v>2026</v>
      </c>
      <c r="E2686" s="7" t="s">
        <v>2869</v>
      </c>
      <c r="F2686" s="7" t="s">
        <v>2859</v>
      </c>
      <c r="G2686" s="7" t="s">
        <v>29</v>
      </c>
      <c r="H2686" s="7" t="s">
        <v>44</v>
      </c>
      <c r="I2686" s="8">
        <v>0.216</v>
      </c>
      <c r="J2686" s="8">
        <v>0.38500000000000001</v>
      </c>
      <c r="K2686" s="8">
        <v>0.216</v>
      </c>
      <c r="L2686" s="8">
        <v>0.6</v>
      </c>
      <c r="M2686" s="7">
        <v>36</v>
      </c>
      <c r="N2686" s="7">
        <v>134</v>
      </c>
      <c r="O2686" s="7">
        <v>102</v>
      </c>
      <c r="P2686" s="7">
        <v>13</v>
      </c>
      <c r="Q2686" s="7">
        <v>22</v>
      </c>
      <c r="R2686" s="7">
        <v>0</v>
      </c>
      <c r="S2686" s="7">
        <v>0</v>
      </c>
      <c r="T2686" s="7">
        <v>0</v>
      </c>
      <c r="U2686" s="7">
        <v>9</v>
      </c>
      <c r="V2686" s="7">
        <v>4</v>
      </c>
      <c r="W2686" s="7">
        <v>24</v>
      </c>
      <c r="X2686" s="7">
        <v>28</v>
      </c>
      <c r="Y2686" s="7">
        <v>4</v>
      </c>
      <c r="Z2686" s="7">
        <v>0</v>
      </c>
      <c r="AA2686"/>
    </row>
    <row r="2687" spans="1:27" x14ac:dyDescent="0.25">
      <c r="A2687" s="24" t="str">
        <f t="shared" si="127"/>
        <v/>
      </c>
      <c r="B2687" s="24" t="str">
        <f t="shared" si="125"/>
        <v/>
      </c>
      <c r="C2687" s="24" t="str">
        <f t="shared" si="126"/>
        <v/>
      </c>
      <c r="D2687" s="24">
        <v>2026</v>
      </c>
      <c r="E2687" s="7" t="s">
        <v>2870</v>
      </c>
      <c r="F2687" s="7" t="s">
        <v>2859</v>
      </c>
      <c r="G2687" s="7" t="s">
        <v>24</v>
      </c>
      <c r="H2687" s="7" t="s">
        <v>33</v>
      </c>
      <c r="I2687" s="8">
        <v>0.19</v>
      </c>
      <c r="J2687" s="8">
        <v>0.27700000000000002</v>
      </c>
      <c r="K2687" s="8">
        <v>0.31</v>
      </c>
      <c r="L2687" s="8">
        <v>0.58599999999999997</v>
      </c>
      <c r="M2687" s="7">
        <v>15</v>
      </c>
      <c r="N2687" s="7">
        <v>47</v>
      </c>
      <c r="O2687" s="7">
        <v>42</v>
      </c>
      <c r="P2687" s="7">
        <v>2</v>
      </c>
      <c r="Q2687" s="7">
        <v>8</v>
      </c>
      <c r="R2687" s="7">
        <v>2</v>
      </c>
      <c r="S2687" s="7">
        <v>0</v>
      </c>
      <c r="T2687" s="7">
        <v>1</v>
      </c>
      <c r="U2687" s="7">
        <v>7</v>
      </c>
      <c r="V2687" s="7">
        <v>0</v>
      </c>
      <c r="W2687" s="7">
        <v>5</v>
      </c>
      <c r="X2687" s="7">
        <v>15</v>
      </c>
      <c r="Y2687" s="7">
        <v>0</v>
      </c>
      <c r="Z2687" s="7">
        <v>0</v>
      </c>
      <c r="AA2687"/>
    </row>
    <row r="2688" spans="1:27" x14ac:dyDescent="0.25">
      <c r="A2688" s="24" t="str">
        <f t="shared" si="127"/>
        <v/>
      </c>
      <c r="B2688" s="24" t="str">
        <f t="shared" si="125"/>
        <v/>
      </c>
      <c r="C2688" s="24" t="str">
        <f t="shared" si="126"/>
        <v/>
      </c>
      <c r="D2688" s="24">
        <v>2026</v>
      </c>
      <c r="E2688" s="7" t="s">
        <v>2871</v>
      </c>
      <c r="F2688" s="7" t="s">
        <v>2859</v>
      </c>
      <c r="G2688" s="7" t="s">
        <v>24</v>
      </c>
      <c r="H2688" s="7" t="s">
        <v>30</v>
      </c>
      <c r="I2688" s="8">
        <v>0.16700000000000001</v>
      </c>
      <c r="J2688" s="8">
        <v>0.26500000000000001</v>
      </c>
      <c r="K2688" s="8">
        <v>0.33300000000000002</v>
      </c>
      <c r="L2688" s="8">
        <v>0.59799999999999998</v>
      </c>
      <c r="M2688" s="7">
        <v>10</v>
      </c>
      <c r="N2688" s="7">
        <v>34</v>
      </c>
      <c r="O2688" s="7">
        <v>30</v>
      </c>
      <c r="P2688" s="7">
        <v>3</v>
      </c>
      <c r="Q2688" s="7">
        <v>5</v>
      </c>
      <c r="R2688" s="7">
        <v>2</v>
      </c>
      <c r="S2688" s="7">
        <v>0</v>
      </c>
      <c r="T2688" s="7">
        <v>1</v>
      </c>
      <c r="U2688" s="7">
        <v>2</v>
      </c>
      <c r="V2688" s="7">
        <v>1</v>
      </c>
      <c r="W2688" s="7">
        <v>3</v>
      </c>
      <c r="X2688" s="7">
        <v>9</v>
      </c>
      <c r="Y2688" s="7">
        <v>0</v>
      </c>
      <c r="Z2688" s="7">
        <v>0</v>
      </c>
      <c r="AA2688"/>
    </row>
    <row r="2689" spans="1:27" x14ac:dyDescent="0.25">
      <c r="A2689" s="24">
        <f t="shared" si="127"/>
        <v>1</v>
      </c>
      <c r="B2689" s="24" t="str">
        <f t="shared" si="125"/>
        <v/>
      </c>
      <c r="C2689" s="24" t="str">
        <f t="shared" si="126"/>
        <v/>
      </c>
      <c r="D2689" s="24">
        <v>2026</v>
      </c>
      <c r="E2689" s="7" t="s">
        <v>2872</v>
      </c>
      <c r="F2689" s="7" t="s">
        <v>2859</v>
      </c>
      <c r="G2689" s="7" t="s">
        <v>29</v>
      </c>
      <c r="H2689" s="7" t="s">
        <v>30</v>
      </c>
      <c r="I2689" s="8">
        <v>0.14699999999999999</v>
      </c>
      <c r="J2689" s="8">
        <v>0.30399999999999999</v>
      </c>
      <c r="K2689" s="8">
        <v>0.26700000000000002</v>
      </c>
      <c r="L2689" s="8">
        <v>0.57099999999999995</v>
      </c>
      <c r="M2689" s="7">
        <v>26</v>
      </c>
      <c r="N2689" s="7">
        <v>96</v>
      </c>
      <c r="O2689" s="7">
        <v>75</v>
      </c>
      <c r="P2689" s="7">
        <v>13</v>
      </c>
      <c r="Q2689" s="7">
        <v>11</v>
      </c>
      <c r="R2689" s="7">
        <v>3</v>
      </c>
      <c r="S2689" s="7">
        <v>0</v>
      </c>
      <c r="T2689" s="7">
        <v>2</v>
      </c>
      <c r="U2689" s="7">
        <v>10</v>
      </c>
      <c r="V2689" s="7">
        <v>3</v>
      </c>
      <c r="W2689" s="7">
        <v>14</v>
      </c>
      <c r="X2689" s="7">
        <v>25</v>
      </c>
      <c r="Y2689" s="7">
        <v>5</v>
      </c>
      <c r="Z2689" s="7">
        <v>1</v>
      </c>
      <c r="AA2689"/>
    </row>
    <row r="2690" spans="1:27" x14ac:dyDescent="0.25">
      <c r="A2690" s="24" t="str">
        <f t="shared" si="127"/>
        <v/>
      </c>
      <c r="B2690" s="24" t="str">
        <f t="shared" ref="B2690:B2753" si="128">IF(COUNTIFS(Draft_Player,$E2690),COUNTIFS(Draft_Player,$E2690),"")</f>
        <v/>
      </c>
      <c r="C2690" s="24">
        <f t="shared" ref="C2690:C2753" si="129">IF(COUNTIFS(Transfers_Player,$E2690),COUNTIFS(Transfers_Player,$E2690),"")</f>
        <v>1</v>
      </c>
      <c r="D2690" s="24">
        <v>2026</v>
      </c>
      <c r="E2690" s="7" t="s">
        <v>2875</v>
      </c>
      <c r="F2690" s="7" t="s">
        <v>2874</v>
      </c>
      <c r="G2690" s="7" t="s">
        <v>24</v>
      </c>
      <c r="H2690" s="7" t="s">
        <v>33</v>
      </c>
      <c r="I2690" s="8">
        <v>0.33200000000000002</v>
      </c>
      <c r="J2690" s="8">
        <v>0.40200000000000002</v>
      </c>
      <c r="K2690" s="8">
        <v>0.432</v>
      </c>
      <c r="L2690" s="8">
        <v>0.83399999999999996</v>
      </c>
      <c r="M2690" s="7">
        <v>50</v>
      </c>
      <c r="N2690" s="7">
        <v>230</v>
      </c>
      <c r="O2690" s="7">
        <v>199</v>
      </c>
      <c r="P2690" s="7">
        <v>43</v>
      </c>
      <c r="Q2690" s="7">
        <v>66</v>
      </c>
      <c r="R2690" s="7">
        <v>8</v>
      </c>
      <c r="S2690" s="7">
        <v>0</v>
      </c>
      <c r="T2690" s="7">
        <v>4</v>
      </c>
      <c r="U2690" s="7">
        <v>42</v>
      </c>
      <c r="V2690" s="7">
        <v>1</v>
      </c>
      <c r="W2690" s="7">
        <v>25</v>
      </c>
      <c r="X2690" s="7">
        <v>27</v>
      </c>
      <c r="Y2690" s="7">
        <v>2</v>
      </c>
      <c r="Z2690" s="7">
        <v>1</v>
      </c>
      <c r="AA2690"/>
    </row>
    <row r="2691" spans="1:27" x14ac:dyDescent="0.25">
      <c r="A2691" s="24" t="str">
        <f t="shared" ref="A2691:A2754" si="130">IF(OR(G2691="SR", G2691="GR"), 1, "")</f>
        <v/>
      </c>
      <c r="B2691" s="24" t="str">
        <f t="shared" si="128"/>
        <v/>
      </c>
      <c r="C2691" s="24">
        <f t="shared" si="129"/>
        <v>1</v>
      </c>
      <c r="D2691" s="24">
        <v>2026</v>
      </c>
      <c r="E2691" s="7" t="s">
        <v>2873</v>
      </c>
      <c r="F2691" s="7" t="s">
        <v>2874</v>
      </c>
      <c r="G2691" s="7" t="s">
        <v>24</v>
      </c>
      <c r="H2691" s="7" t="s">
        <v>42</v>
      </c>
      <c r="I2691" s="8">
        <v>0.32100000000000001</v>
      </c>
      <c r="J2691" s="8">
        <v>0.40500000000000003</v>
      </c>
      <c r="K2691" s="8">
        <v>0.50900000000000001</v>
      </c>
      <c r="L2691" s="8">
        <v>0.91400000000000003</v>
      </c>
      <c r="M2691" s="7">
        <v>50</v>
      </c>
      <c r="N2691" s="7">
        <v>254</v>
      </c>
      <c r="O2691" s="7">
        <v>218</v>
      </c>
      <c r="P2691" s="7">
        <v>61</v>
      </c>
      <c r="Q2691" s="7">
        <v>70</v>
      </c>
      <c r="R2691" s="7">
        <v>14</v>
      </c>
      <c r="S2691" s="7">
        <v>0</v>
      </c>
      <c r="T2691" s="7">
        <v>9</v>
      </c>
      <c r="U2691" s="7">
        <v>49</v>
      </c>
      <c r="V2691" s="7">
        <v>13</v>
      </c>
      <c r="W2691" s="7">
        <v>19</v>
      </c>
      <c r="X2691" s="7">
        <v>39</v>
      </c>
      <c r="Y2691" s="7">
        <v>6</v>
      </c>
      <c r="Z2691" s="7">
        <v>1</v>
      </c>
      <c r="AA2691"/>
    </row>
    <row r="2692" spans="1:27" x14ac:dyDescent="0.25">
      <c r="A2692" s="24">
        <f t="shared" si="130"/>
        <v>1</v>
      </c>
      <c r="B2692" s="24" t="str">
        <f t="shared" si="128"/>
        <v/>
      </c>
      <c r="C2692" s="24" t="str">
        <f t="shared" si="129"/>
        <v/>
      </c>
      <c r="D2692" s="24">
        <v>2026</v>
      </c>
      <c r="E2692" s="7" t="s">
        <v>2876</v>
      </c>
      <c r="F2692" s="7" t="s">
        <v>2874</v>
      </c>
      <c r="G2692" s="7" t="s">
        <v>32</v>
      </c>
      <c r="H2692" s="7" t="s">
        <v>35</v>
      </c>
      <c r="I2692" s="8">
        <v>0.30499999999999999</v>
      </c>
      <c r="J2692" s="8">
        <v>0.45800000000000002</v>
      </c>
      <c r="K2692" s="8">
        <v>0.48</v>
      </c>
      <c r="L2692" s="8">
        <v>0.93799999999999994</v>
      </c>
      <c r="M2692" s="7">
        <v>55</v>
      </c>
      <c r="N2692" s="7">
        <v>262</v>
      </c>
      <c r="O2692" s="7">
        <v>200</v>
      </c>
      <c r="P2692" s="7">
        <v>46</v>
      </c>
      <c r="Q2692" s="7">
        <v>61</v>
      </c>
      <c r="R2692" s="7">
        <v>14</v>
      </c>
      <c r="S2692" s="7">
        <v>0</v>
      </c>
      <c r="T2692" s="7">
        <v>7</v>
      </c>
      <c r="U2692" s="7">
        <v>56</v>
      </c>
      <c r="V2692" s="7">
        <v>10</v>
      </c>
      <c r="W2692" s="7">
        <v>49</v>
      </c>
      <c r="X2692" s="7">
        <v>43</v>
      </c>
      <c r="Y2692" s="7">
        <v>9</v>
      </c>
      <c r="Z2692" s="7">
        <v>7</v>
      </c>
      <c r="AA2692"/>
    </row>
    <row r="2693" spans="1:27" x14ac:dyDescent="0.25">
      <c r="A2693" s="24">
        <f t="shared" si="130"/>
        <v>1</v>
      </c>
      <c r="B2693" s="24" t="str">
        <f t="shared" si="128"/>
        <v/>
      </c>
      <c r="C2693" s="24" t="str">
        <f t="shared" si="129"/>
        <v/>
      </c>
      <c r="D2693" s="24">
        <v>2026</v>
      </c>
      <c r="E2693" s="7" t="s">
        <v>2877</v>
      </c>
      <c r="F2693" s="7" t="s">
        <v>2874</v>
      </c>
      <c r="G2693" s="7" t="s">
        <v>29</v>
      </c>
      <c r="H2693" s="7" t="s">
        <v>44</v>
      </c>
      <c r="I2693" s="8">
        <v>0.29599999999999999</v>
      </c>
      <c r="J2693" s="8">
        <v>0.39300000000000002</v>
      </c>
      <c r="K2693" s="8">
        <v>0.56799999999999995</v>
      </c>
      <c r="L2693" s="8">
        <v>0.96099999999999997</v>
      </c>
      <c r="M2693" s="7">
        <v>55</v>
      </c>
      <c r="N2693" s="7">
        <v>296</v>
      </c>
      <c r="O2693" s="7">
        <v>250</v>
      </c>
      <c r="P2693" s="7">
        <v>56</v>
      </c>
      <c r="Q2693" s="7">
        <v>74</v>
      </c>
      <c r="R2693" s="7">
        <v>20</v>
      </c>
      <c r="S2693" s="7">
        <v>0</v>
      </c>
      <c r="T2693" s="7">
        <v>16</v>
      </c>
      <c r="U2693" s="7">
        <v>57</v>
      </c>
      <c r="V2693" s="7">
        <v>7</v>
      </c>
      <c r="W2693" s="7">
        <v>35</v>
      </c>
      <c r="X2693" s="7">
        <v>42</v>
      </c>
      <c r="Y2693" s="7">
        <v>2</v>
      </c>
      <c r="Z2693" s="7">
        <v>1</v>
      </c>
      <c r="AA2693"/>
    </row>
    <row r="2694" spans="1:27" x14ac:dyDescent="0.25">
      <c r="A2694" s="24" t="str">
        <f t="shared" si="130"/>
        <v/>
      </c>
      <c r="B2694" s="24" t="str">
        <f t="shared" si="128"/>
        <v/>
      </c>
      <c r="C2694" s="24" t="str">
        <f t="shared" si="129"/>
        <v/>
      </c>
      <c r="D2694" s="24">
        <v>2026</v>
      </c>
      <c r="E2694" s="7" t="s">
        <v>2878</v>
      </c>
      <c r="F2694" s="7" t="s">
        <v>2874</v>
      </c>
      <c r="G2694" s="7" t="s">
        <v>24</v>
      </c>
      <c r="H2694" s="7" t="s">
        <v>38</v>
      </c>
      <c r="I2694" s="8">
        <v>0.27200000000000002</v>
      </c>
      <c r="J2694" s="8">
        <v>0.35599999999999998</v>
      </c>
      <c r="K2694" s="8">
        <v>0.32100000000000001</v>
      </c>
      <c r="L2694" s="8">
        <v>0.67700000000000005</v>
      </c>
      <c r="M2694" s="7">
        <v>46</v>
      </c>
      <c r="N2694" s="7">
        <v>189</v>
      </c>
      <c r="O2694" s="7">
        <v>162</v>
      </c>
      <c r="P2694" s="7">
        <v>23</v>
      </c>
      <c r="Q2694" s="7">
        <v>44</v>
      </c>
      <c r="R2694" s="7">
        <v>4</v>
      </c>
      <c r="S2694" s="7">
        <v>2</v>
      </c>
      <c r="T2694" s="7">
        <v>0</v>
      </c>
      <c r="U2694" s="7">
        <v>30</v>
      </c>
      <c r="V2694" s="7">
        <v>10</v>
      </c>
      <c r="W2694" s="7">
        <v>13</v>
      </c>
      <c r="X2694" s="7">
        <v>26</v>
      </c>
      <c r="Y2694" s="7">
        <v>17</v>
      </c>
      <c r="Z2694" s="7">
        <v>1</v>
      </c>
      <c r="AA2694"/>
    </row>
    <row r="2695" spans="1:27" x14ac:dyDescent="0.25">
      <c r="A2695" s="24">
        <f t="shared" si="130"/>
        <v>1</v>
      </c>
      <c r="B2695" s="24" t="str">
        <f t="shared" si="128"/>
        <v/>
      </c>
      <c r="C2695" s="24" t="str">
        <f t="shared" si="129"/>
        <v/>
      </c>
      <c r="D2695" s="24">
        <v>2026</v>
      </c>
      <c r="E2695" s="7" t="s">
        <v>2879</v>
      </c>
      <c r="F2695" s="7" t="s">
        <v>2874</v>
      </c>
      <c r="G2695" s="7" t="s">
        <v>29</v>
      </c>
      <c r="H2695" s="7" t="s">
        <v>27</v>
      </c>
      <c r="I2695" s="8">
        <v>0.23200000000000001</v>
      </c>
      <c r="J2695" s="8">
        <v>0.373</v>
      </c>
      <c r="K2695" s="8">
        <v>0.36099999999999999</v>
      </c>
      <c r="L2695" s="8">
        <v>0.73399999999999999</v>
      </c>
      <c r="M2695" s="7">
        <v>48</v>
      </c>
      <c r="N2695" s="7">
        <v>194</v>
      </c>
      <c r="O2695" s="7">
        <v>155</v>
      </c>
      <c r="P2695" s="7">
        <v>40</v>
      </c>
      <c r="Q2695" s="7">
        <v>36</v>
      </c>
      <c r="R2695" s="7">
        <v>8</v>
      </c>
      <c r="S2695" s="7">
        <v>0</v>
      </c>
      <c r="T2695" s="7">
        <v>4</v>
      </c>
      <c r="U2695" s="7">
        <v>21</v>
      </c>
      <c r="V2695" s="7">
        <v>7</v>
      </c>
      <c r="W2695" s="7">
        <v>29</v>
      </c>
      <c r="X2695" s="7">
        <v>59</v>
      </c>
      <c r="Y2695" s="7">
        <v>11</v>
      </c>
      <c r="Z2695" s="7">
        <v>1</v>
      </c>
      <c r="AA2695"/>
    </row>
    <row r="2696" spans="1:27" x14ac:dyDescent="0.25">
      <c r="A2696" s="24">
        <f t="shared" si="130"/>
        <v>1</v>
      </c>
      <c r="B2696" s="24" t="str">
        <f t="shared" si="128"/>
        <v/>
      </c>
      <c r="C2696" s="24" t="str">
        <f t="shared" si="129"/>
        <v/>
      </c>
      <c r="D2696" s="24">
        <v>2026</v>
      </c>
      <c r="E2696" s="7" t="s">
        <v>2880</v>
      </c>
      <c r="F2696" s="7" t="s">
        <v>2874</v>
      </c>
      <c r="G2696" s="7" t="s">
        <v>29</v>
      </c>
      <c r="H2696" s="7" t="s">
        <v>64</v>
      </c>
      <c r="I2696" s="8">
        <v>0.5</v>
      </c>
      <c r="J2696" s="8">
        <v>0.5</v>
      </c>
      <c r="K2696" s="8">
        <v>0.5</v>
      </c>
      <c r="L2696" s="8">
        <v>1</v>
      </c>
      <c r="M2696" s="7">
        <v>1</v>
      </c>
      <c r="N2696" s="7">
        <v>4</v>
      </c>
      <c r="O2696" s="7">
        <v>4</v>
      </c>
      <c r="P2696" s="7">
        <v>1</v>
      </c>
      <c r="Q2696" s="7">
        <v>2</v>
      </c>
      <c r="R2696" s="7">
        <v>0</v>
      </c>
      <c r="S2696" s="7">
        <v>0</v>
      </c>
      <c r="T2696" s="7">
        <v>0</v>
      </c>
      <c r="U2696" s="7">
        <v>0</v>
      </c>
      <c r="V2696" s="7">
        <v>0</v>
      </c>
      <c r="W2696" s="7">
        <v>0</v>
      </c>
      <c r="X2696" s="7">
        <v>1</v>
      </c>
      <c r="Y2696" s="7">
        <v>0</v>
      </c>
      <c r="Z2696" s="7">
        <v>0</v>
      </c>
      <c r="AA2696"/>
    </row>
    <row r="2697" spans="1:27" x14ac:dyDescent="0.25">
      <c r="A2697" s="24" t="str">
        <f t="shared" si="130"/>
        <v/>
      </c>
      <c r="B2697" s="24" t="str">
        <f t="shared" si="128"/>
        <v/>
      </c>
      <c r="C2697" s="24" t="str">
        <f t="shared" si="129"/>
        <v/>
      </c>
      <c r="D2697" s="24">
        <v>2026</v>
      </c>
      <c r="E2697" s="7" t="s">
        <v>2882</v>
      </c>
      <c r="F2697" s="7" t="s">
        <v>2874</v>
      </c>
      <c r="G2697" s="7" t="s">
        <v>37</v>
      </c>
      <c r="H2697" s="7" t="s">
        <v>38</v>
      </c>
      <c r="I2697" s="8">
        <v>0.5</v>
      </c>
      <c r="J2697" s="8">
        <v>0.5</v>
      </c>
      <c r="K2697" s="8">
        <v>1</v>
      </c>
      <c r="L2697" s="8">
        <v>1.5</v>
      </c>
      <c r="M2697" s="7">
        <v>2</v>
      </c>
      <c r="N2697" s="7">
        <v>2</v>
      </c>
      <c r="O2697" s="7">
        <v>2</v>
      </c>
      <c r="P2697" s="7">
        <v>0</v>
      </c>
      <c r="Q2697" s="7">
        <v>1</v>
      </c>
      <c r="R2697" s="7">
        <v>1</v>
      </c>
      <c r="S2697" s="7">
        <v>0</v>
      </c>
      <c r="T2697" s="7">
        <v>0</v>
      </c>
      <c r="U2697" s="7">
        <v>2</v>
      </c>
      <c r="V2697" s="7">
        <v>0</v>
      </c>
      <c r="W2697" s="7">
        <v>0</v>
      </c>
      <c r="X2697" s="7">
        <v>1</v>
      </c>
      <c r="Y2697" s="7">
        <v>0</v>
      </c>
      <c r="Z2697" s="7">
        <v>0</v>
      </c>
      <c r="AA2697"/>
    </row>
    <row r="2698" spans="1:27" x14ac:dyDescent="0.25">
      <c r="A2698" s="24" t="str">
        <f t="shared" si="130"/>
        <v/>
      </c>
      <c r="B2698" s="24" t="str">
        <f t="shared" si="128"/>
        <v/>
      </c>
      <c r="C2698" s="24" t="str">
        <f t="shared" si="129"/>
        <v/>
      </c>
      <c r="D2698" s="24">
        <v>2026</v>
      </c>
      <c r="E2698" s="7" t="s">
        <v>2881</v>
      </c>
      <c r="F2698" s="7" t="s">
        <v>2874</v>
      </c>
      <c r="G2698" s="7" t="s">
        <v>24</v>
      </c>
      <c r="H2698" s="7" t="s">
        <v>64</v>
      </c>
      <c r="I2698" s="8">
        <v>0.5</v>
      </c>
      <c r="J2698" s="8">
        <v>0.57099999999999995</v>
      </c>
      <c r="K2698" s="8">
        <v>1.5</v>
      </c>
      <c r="L2698" s="8">
        <v>2.0710000000000002</v>
      </c>
      <c r="M2698" s="7">
        <v>2</v>
      </c>
      <c r="N2698" s="7">
        <v>7</v>
      </c>
      <c r="O2698" s="7">
        <v>6</v>
      </c>
      <c r="P2698" s="7">
        <v>2</v>
      </c>
      <c r="Q2698" s="7">
        <v>3</v>
      </c>
      <c r="R2698" s="7">
        <v>0</v>
      </c>
      <c r="S2698" s="7">
        <v>0</v>
      </c>
      <c r="T2698" s="7">
        <v>2</v>
      </c>
      <c r="U2698" s="7">
        <v>3</v>
      </c>
      <c r="V2698" s="7">
        <v>0</v>
      </c>
      <c r="W2698" s="7">
        <v>1</v>
      </c>
      <c r="X2698" s="7">
        <v>1</v>
      </c>
      <c r="Y2698" s="7">
        <v>0</v>
      </c>
      <c r="Z2698" s="7">
        <v>0</v>
      </c>
      <c r="AA2698"/>
    </row>
    <row r="2699" spans="1:27" x14ac:dyDescent="0.25">
      <c r="A2699" s="24">
        <f t="shared" si="130"/>
        <v>1</v>
      </c>
      <c r="B2699" s="24" t="str">
        <f t="shared" si="128"/>
        <v/>
      </c>
      <c r="C2699" s="24" t="str">
        <f t="shared" si="129"/>
        <v/>
      </c>
      <c r="D2699" s="24">
        <v>2026</v>
      </c>
      <c r="E2699" s="7" t="s">
        <v>2883</v>
      </c>
      <c r="F2699" s="7" t="s">
        <v>2874</v>
      </c>
      <c r="G2699" s="7" t="s">
        <v>29</v>
      </c>
      <c r="H2699" s="7" t="s">
        <v>64</v>
      </c>
      <c r="I2699" s="8">
        <v>0.42099999999999999</v>
      </c>
      <c r="J2699" s="8">
        <v>0.40899999999999997</v>
      </c>
      <c r="K2699" s="8">
        <v>0.57899999999999996</v>
      </c>
      <c r="L2699" s="8">
        <v>0.98799999999999999</v>
      </c>
      <c r="M2699" s="7">
        <v>4</v>
      </c>
      <c r="N2699" s="7">
        <v>22</v>
      </c>
      <c r="O2699" s="7">
        <v>19</v>
      </c>
      <c r="P2699" s="7">
        <v>4</v>
      </c>
      <c r="Q2699" s="7">
        <v>8</v>
      </c>
      <c r="R2699" s="7">
        <v>3</v>
      </c>
      <c r="S2699" s="7">
        <v>0</v>
      </c>
      <c r="T2699" s="7">
        <v>0</v>
      </c>
      <c r="U2699" s="7">
        <v>0</v>
      </c>
      <c r="V2699" s="7">
        <v>1</v>
      </c>
      <c r="W2699" s="7">
        <v>0</v>
      </c>
      <c r="X2699" s="7">
        <v>3</v>
      </c>
      <c r="Y2699" s="7">
        <v>3</v>
      </c>
      <c r="Z2699" s="7">
        <v>0</v>
      </c>
      <c r="AA2699"/>
    </row>
    <row r="2700" spans="1:27" x14ac:dyDescent="0.25">
      <c r="A2700" s="24" t="str">
        <f t="shared" si="130"/>
        <v/>
      </c>
      <c r="B2700" s="24" t="str">
        <f t="shared" si="128"/>
        <v/>
      </c>
      <c r="C2700" s="24">
        <f t="shared" si="129"/>
        <v>1</v>
      </c>
      <c r="D2700" s="24">
        <v>2026</v>
      </c>
      <c r="E2700" s="7" t="s">
        <v>2886</v>
      </c>
      <c r="F2700" s="7" t="s">
        <v>2874</v>
      </c>
      <c r="G2700" s="7" t="s">
        <v>24</v>
      </c>
      <c r="H2700" s="7" t="s">
        <v>64</v>
      </c>
      <c r="I2700" s="8">
        <v>0.313</v>
      </c>
      <c r="J2700" s="8">
        <v>0.371</v>
      </c>
      <c r="K2700" s="8">
        <v>0.438</v>
      </c>
      <c r="L2700" s="8">
        <v>0.80900000000000005</v>
      </c>
      <c r="M2700" s="7">
        <v>9</v>
      </c>
      <c r="N2700" s="7">
        <v>35</v>
      </c>
      <c r="O2700" s="7">
        <v>32</v>
      </c>
      <c r="P2700" s="7">
        <v>6</v>
      </c>
      <c r="Q2700" s="7">
        <v>10</v>
      </c>
      <c r="R2700" s="7">
        <v>4</v>
      </c>
      <c r="S2700" s="7">
        <v>0</v>
      </c>
      <c r="T2700" s="7">
        <v>0</v>
      </c>
      <c r="U2700" s="7">
        <v>0</v>
      </c>
      <c r="V2700" s="7">
        <v>0</v>
      </c>
      <c r="W2700" s="7">
        <v>3</v>
      </c>
      <c r="X2700" s="7">
        <v>7</v>
      </c>
      <c r="Y2700" s="7">
        <v>1</v>
      </c>
      <c r="Z2700" s="7">
        <v>0</v>
      </c>
      <c r="AA2700"/>
    </row>
    <row r="2701" spans="1:27" x14ac:dyDescent="0.25">
      <c r="A2701" s="24">
        <f t="shared" si="130"/>
        <v>1</v>
      </c>
      <c r="B2701" s="24" t="str">
        <f t="shared" si="128"/>
        <v/>
      </c>
      <c r="C2701" s="24" t="str">
        <f t="shared" si="129"/>
        <v/>
      </c>
      <c r="D2701" s="24">
        <v>2026</v>
      </c>
      <c r="E2701" s="7" t="s">
        <v>2885</v>
      </c>
      <c r="F2701" s="7" t="s">
        <v>2874</v>
      </c>
      <c r="G2701" s="7" t="s">
        <v>29</v>
      </c>
      <c r="H2701" s="7" t="s">
        <v>64</v>
      </c>
      <c r="I2701" s="8">
        <v>0.29099999999999998</v>
      </c>
      <c r="J2701" s="8">
        <v>0.41099999999999998</v>
      </c>
      <c r="K2701" s="8">
        <v>0.45300000000000001</v>
      </c>
      <c r="L2701" s="8">
        <v>0.86399999999999999</v>
      </c>
      <c r="M2701" s="7">
        <v>33</v>
      </c>
      <c r="N2701" s="7">
        <v>149</v>
      </c>
      <c r="O2701" s="7">
        <v>117</v>
      </c>
      <c r="P2701" s="7">
        <v>28</v>
      </c>
      <c r="Q2701" s="7">
        <v>34</v>
      </c>
      <c r="R2701" s="7">
        <v>7</v>
      </c>
      <c r="S2701" s="7">
        <v>0</v>
      </c>
      <c r="T2701" s="7">
        <v>4</v>
      </c>
      <c r="U2701" s="7">
        <v>8</v>
      </c>
      <c r="V2701" s="7">
        <v>4</v>
      </c>
      <c r="W2701" s="7">
        <v>22</v>
      </c>
      <c r="X2701" s="7">
        <v>26</v>
      </c>
      <c r="Y2701" s="7">
        <v>5</v>
      </c>
      <c r="Z2701" s="7">
        <v>0</v>
      </c>
      <c r="AA2701"/>
    </row>
    <row r="2702" spans="1:27" x14ac:dyDescent="0.25">
      <c r="A2702" s="24" t="str">
        <f t="shared" si="130"/>
        <v/>
      </c>
      <c r="B2702" s="24" t="str">
        <f t="shared" si="128"/>
        <v/>
      </c>
      <c r="C2702" s="24">
        <f t="shared" si="129"/>
        <v>1</v>
      </c>
      <c r="D2702" s="24">
        <v>2026</v>
      </c>
      <c r="E2702" s="7" t="s">
        <v>2887</v>
      </c>
      <c r="F2702" s="7" t="s">
        <v>2874</v>
      </c>
      <c r="G2702" s="7" t="s">
        <v>37</v>
      </c>
      <c r="H2702" s="7" t="s">
        <v>40</v>
      </c>
      <c r="I2702" s="8">
        <v>0.28199999999999997</v>
      </c>
      <c r="J2702" s="8">
        <v>0.36199999999999999</v>
      </c>
      <c r="K2702" s="8">
        <v>0.437</v>
      </c>
      <c r="L2702" s="8">
        <v>0.79900000000000004</v>
      </c>
      <c r="M2702" s="7">
        <v>25</v>
      </c>
      <c r="N2702" s="7">
        <v>117</v>
      </c>
      <c r="O2702" s="7">
        <v>103</v>
      </c>
      <c r="P2702" s="7">
        <v>21</v>
      </c>
      <c r="Q2702" s="7">
        <v>29</v>
      </c>
      <c r="R2702" s="7">
        <v>5</v>
      </c>
      <c r="S2702" s="7">
        <v>1</v>
      </c>
      <c r="T2702" s="7">
        <v>3</v>
      </c>
      <c r="U2702" s="7">
        <v>29</v>
      </c>
      <c r="V2702" s="7">
        <v>3</v>
      </c>
      <c r="W2702" s="7">
        <v>10</v>
      </c>
      <c r="X2702" s="7">
        <v>22</v>
      </c>
      <c r="Y2702" s="7">
        <v>3</v>
      </c>
      <c r="Z2702" s="7">
        <v>0</v>
      </c>
      <c r="AA2702"/>
    </row>
    <row r="2703" spans="1:27" x14ac:dyDescent="0.25">
      <c r="A2703" s="24" t="str">
        <f t="shared" si="130"/>
        <v/>
      </c>
      <c r="B2703" s="24" t="str">
        <f t="shared" si="128"/>
        <v/>
      </c>
      <c r="C2703" s="24" t="str">
        <f t="shared" si="129"/>
        <v/>
      </c>
      <c r="D2703" s="24">
        <v>2026</v>
      </c>
      <c r="E2703" s="7" t="s">
        <v>2884</v>
      </c>
      <c r="F2703" s="7" t="s">
        <v>2874</v>
      </c>
      <c r="G2703" s="7" t="s">
        <v>47</v>
      </c>
      <c r="H2703" s="7" t="s">
        <v>25</v>
      </c>
      <c r="I2703" s="8">
        <v>0.28199999999999997</v>
      </c>
      <c r="J2703" s="8">
        <v>0.35799999999999998</v>
      </c>
      <c r="K2703" s="8">
        <v>0.35</v>
      </c>
      <c r="L2703" s="8">
        <v>0.70899999999999996</v>
      </c>
      <c r="M2703" s="7">
        <v>35</v>
      </c>
      <c r="N2703" s="7">
        <v>134</v>
      </c>
      <c r="O2703" s="7">
        <v>117</v>
      </c>
      <c r="P2703" s="7">
        <v>18</v>
      </c>
      <c r="Q2703" s="7">
        <v>33</v>
      </c>
      <c r="R2703" s="7">
        <v>5</v>
      </c>
      <c r="S2703" s="7">
        <v>0</v>
      </c>
      <c r="T2703" s="7">
        <v>1</v>
      </c>
      <c r="U2703" s="7">
        <v>23</v>
      </c>
      <c r="V2703" s="7">
        <v>2</v>
      </c>
      <c r="W2703" s="7">
        <v>13</v>
      </c>
      <c r="X2703" s="7">
        <v>38</v>
      </c>
      <c r="Y2703" s="7">
        <v>1</v>
      </c>
      <c r="Z2703" s="7">
        <v>1</v>
      </c>
      <c r="AA2703"/>
    </row>
    <row r="2704" spans="1:27" x14ac:dyDescent="0.25">
      <c r="A2704" s="24" t="str">
        <f t="shared" si="130"/>
        <v/>
      </c>
      <c r="B2704" s="24" t="str">
        <f t="shared" si="128"/>
        <v/>
      </c>
      <c r="C2704" s="24" t="str">
        <f t="shared" si="129"/>
        <v/>
      </c>
      <c r="D2704" s="24">
        <v>2026</v>
      </c>
      <c r="E2704" s="7" t="s">
        <v>2889</v>
      </c>
      <c r="F2704" s="7" t="s">
        <v>2874</v>
      </c>
      <c r="G2704" s="7" t="s">
        <v>37</v>
      </c>
      <c r="H2704" s="7" t="s">
        <v>64</v>
      </c>
      <c r="I2704" s="8">
        <v>0.24</v>
      </c>
      <c r="J2704" s="8">
        <v>0.36399999999999999</v>
      </c>
      <c r="K2704" s="8">
        <v>0.4</v>
      </c>
      <c r="L2704" s="8">
        <v>0.76400000000000001</v>
      </c>
      <c r="M2704" s="7">
        <v>8</v>
      </c>
      <c r="N2704" s="7">
        <v>33</v>
      </c>
      <c r="O2704" s="7">
        <v>25</v>
      </c>
      <c r="P2704" s="7">
        <v>5</v>
      </c>
      <c r="Q2704" s="7">
        <v>6</v>
      </c>
      <c r="R2704" s="7">
        <v>1</v>
      </c>
      <c r="S2704" s="7">
        <v>0</v>
      </c>
      <c r="T2704" s="7">
        <v>1</v>
      </c>
      <c r="U2704" s="7">
        <v>4</v>
      </c>
      <c r="V2704" s="7">
        <v>1</v>
      </c>
      <c r="W2704" s="7">
        <v>5</v>
      </c>
      <c r="X2704" s="7">
        <v>12</v>
      </c>
      <c r="Y2704" s="7">
        <v>0</v>
      </c>
      <c r="Z2704" s="7">
        <v>0</v>
      </c>
      <c r="AA2704"/>
    </row>
    <row r="2705" spans="1:27" x14ac:dyDescent="0.25">
      <c r="A2705" s="24">
        <f t="shared" si="130"/>
        <v>1</v>
      </c>
      <c r="B2705" s="24" t="str">
        <f t="shared" si="128"/>
        <v/>
      </c>
      <c r="C2705" s="24" t="str">
        <f t="shared" si="129"/>
        <v/>
      </c>
      <c r="D2705" s="24">
        <v>2026</v>
      </c>
      <c r="E2705" s="7" t="s">
        <v>2890</v>
      </c>
      <c r="F2705" s="7" t="s">
        <v>2874</v>
      </c>
      <c r="G2705" s="7" t="s">
        <v>29</v>
      </c>
      <c r="H2705" s="7" t="s">
        <v>40</v>
      </c>
      <c r="I2705" s="8">
        <v>0.22900000000000001</v>
      </c>
      <c r="J2705" s="8">
        <v>0.4</v>
      </c>
      <c r="K2705" s="8">
        <v>0.28599999999999998</v>
      </c>
      <c r="L2705" s="8">
        <v>0.68600000000000005</v>
      </c>
      <c r="M2705" s="7">
        <v>14</v>
      </c>
      <c r="N2705" s="7">
        <v>45</v>
      </c>
      <c r="O2705" s="7">
        <v>35</v>
      </c>
      <c r="P2705" s="7">
        <v>7</v>
      </c>
      <c r="Q2705" s="7">
        <v>8</v>
      </c>
      <c r="R2705" s="7">
        <v>2</v>
      </c>
      <c r="S2705" s="7">
        <v>0</v>
      </c>
      <c r="T2705" s="7">
        <v>0</v>
      </c>
      <c r="U2705" s="7">
        <v>1</v>
      </c>
      <c r="V2705" s="7">
        <v>0</v>
      </c>
      <c r="W2705" s="7">
        <v>10</v>
      </c>
      <c r="X2705" s="7">
        <v>8</v>
      </c>
      <c r="Y2705" s="7">
        <v>0</v>
      </c>
      <c r="Z2705" s="7">
        <v>0</v>
      </c>
      <c r="AA2705"/>
    </row>
    <row r="2706" spans="1:27" x14ac:dyDescent="0.25">
      <c r="A2706" s="24">
        <f t="shared" si="130"/>
        <v>1</v>
      </c>
      <c r="B2706" s="24" t="str">
        <f t="shared" si="128"/>
        <v/>
      </c>
      <c r="C2706" s="24" t="str">
        <f t="shared" si="129"/>
        <v/>
      </c>
      <c r="D2706" s="24">
        <v>2026</v>
      </c>
      <c r="E2706" s="7" t="s">
        <v>2891</v>
      </c>
      <c r="F2706" s="7" t="s">
        <v>2874</v>
      </c>
      <c r="G2706" s="7" t="s">
        <v>29</v>
      </c>
      <c r="H2706" s="7" t="s">
        <v>64</v>
      </c>
      <c r="I2706" s="8">
        <v>0.222</v>
      </c>
      <c r="J2706" s="8">
        <v>0.3</v>
      </c>
      <c r="K2706" s="8">
        <v>0.222</v>
      </c>
      <c r="L2706" s="8">
        <v>0.52200000000000002</v>
      </c>
      <c r="M2706" s="7">
        <v>2</v>
      </c>
      <c r="N2706" s="7">
        <v>10</v>
      </c>
      <c r="O2706" s="7">
        <v>9</v>
      </c>
      <c r="P2706" s="7">
        <v>2</v>
      </c>
      <c r="Q2706" s="7">
        <v>2</v>
      </c>
      <c r="R2706" s="7">
        <v>0</v>
      </c>
      <c r="S2706" s="7">
        <v>0</v>
      </c>
      <c r="T2706" s="7">
        <v>0</v>
      </c>
      <c r="U2706" s="7">
        <v>0</v>
      </c>
      <c r="V2706" s="7">
        <v>0</v>
      </c>
      <c r="W2706" s="7">
        <v>1</v>
      </c>
      <c r="X2706" s="7">
        <v>1</v>
      </c>
      <c r="Y2706" s="7">
        <v>0</v>
      </c>
      <c r="Z2706" s="7">
        <v>0</v>
      </c>
      <c r="AA2706"/>
    </row>
    <row r="2707" spans="1:27" x14ac:dyDescent="0.25">
      <c r="A2707" s="24" t="str">
        <f t="shared" si="130"/>
        <v/>
      </c>
      <c r="B2707" s="24" t="str">
        <f t="shared" si="128"/>
        <v/>
      </c>
      <c r="C2707" s="24" t="str">
        <f t="shared" si="129"/>
        <v/>
      </c>
      <c r="D2707" s="24">
        <v>2026</v>
      </c>
      <c r="E2707" s="7" t="s">
        <v>2892</v>
      </c>
      <c r="F2707" s="7" t="s">
        <v>2874</v>
      </c>
      <c r="G2707" s="7" t="s">
        <v>47</v>
      </c>
      <c r="H2707" s="7" t="s">
        <v>27</v>
      </c>
      <c r="I2707" s="8">
        <v>0.217</v>
      </c>
      <c r="J2707" s="8">
        <v>0.42699999999999999</v>
      </c>
      <c r="K2707" s="8">
        <v>0.28299999999999997</v>
      </c>
      <c r="L2707" s="8">
        <v>0.71</v>
      </c>
      <c r="M2707" s="7">
        <v>26</v>
      </c>
      <c r="N2707" s="7">
        <v>84</v>
      </c>
      <c r="O2707" s="7">
        <v>60</v>
      </c>
      <c r="P2707" s="7">
        <v>16</v>
      </c>
      <c r="Q2707" s="7">
        <v>13</v>
      </c>
      <c r="R2707" s="7">
        <v>1</v>
      </c>
      <c r="S2707" s="7">
        <v>0</v>
      </c>
      <c r="T2707" s="7">
        <v>1</v>
      </c>
      <c r="U2707" s="7">
        <v>4</v>
      </c>
      <c r="V2707" s="7">
        <v>1</v>
      </c>
      <c r="W2707" s="7">
        <v>21</v>
      </c>
      <c r="X2707" s="7">
        <v>22</v>
      </c>
      <c r="Y2707" s="7">
        <v>5</v>
      </c>
      <c r="Z2707" s="7">
        <v>1</v>
      </c>
      <c r="AA2707"/>
    </row>
    <row r="2708" spans="1:27" x14ac:dyDescent="0.25">
      <c r="A2708" s="24">
        <f t="shared" si="130"/>
        <v>1</v>
      </c>
      <c r="B2708" s="24" t="str">
        <f t="shared" si="128"/>
        <v/>
      </c>
      <c r="C2708" s="24" t="str">
        <f t="shared" si="129"/>
        <v/>
      </c>
      <c r="D2708" s="24">
        <v>2026</v>
      </c>
      <c r="E2708" s="7" t="s">
        <v>2894</v>
      </c>
      <c r="F2708" s="7" t="s">
        <v>2874</v>
      </c>
      <c r="G2708" s="7" t="s">
        <v>29</v>
      </c>
      <c r="H2708" s="7" t="s">
        <v>30</v>
      </c>
      <c r="I2708" s="8">
        <v>0.186</v>
      </c>
      <c r="J2708" s="8">
        <v>0.47</v>
      </c>
      <c r="K2708" s="8">
        <v>0.372</v>
      </c>
      <c r="L2708" s="8">
        <v>0.84199999999999997</v>
      </c>
      <c r="M2708" s="7">
        <v>17</v>
      </c>
      <c r="N2708" s="7">
        <v>67</v>
      </c>
      <c r="O2708" s="7">
        <v>43</v>
      </c>
      <c r="P2708" s="7">
        <v>7</v>
      </c>
      <c r="Q2708" s="7">
        <v>8</v>
      </c>
      <c r="R2708" s="7">
        <v>2</v>
      </c>
      <c r="S2708" s="7">
        <v>0</v>
      </c>
      <c r="T2708" s="7">
        <v>2</v>
      </c>
      <c r="U2708" s="7">
        <v>6</v>
      </c>
      <c r="V2708" s="7">
        <v>5</v>
      </c>
      <c r="W2708" s="7">
        <v>18</v>
      </c>
      <c r="X2708" s="7">
        <v>17</v>
      </c>
      <c r="Y2708" s="7">
        <v>2</v>
      </c>
      <c r="Z2708" s="7">
        <v>0</v>
      </c>
      <c r="AA2708"/>
    </row>
    <row r="2709" spans="1:27" x14ac:dyDescent="0.25">
      <c r="A2709" s="24" t="str">
        <f t="shared" si="130"/>
        <v/>
      </c>
      <c r="B2709" s="24" t="str">
        <f t="shared" si="128"/>
        <v/>
      </c>
      <c r="C2709" s="24">
        <f t="shared" si="129"/>
        <v>1</v>
      </c>
      <c r="D2709" s="24">
        <v>2026</v>
      </c>
      <c r="E2709" s="7" t="s">
        <v>2893</v>
      </c>
      <c r="F2709" s="7" t="s">
        <v>2874</v>
      </c>
      <c r="G2709" s="7" t="s">
        <v>37</v>
      </c>
      <c r="H2709" s="7" t="s">
        <v>64</v>
      </c>
      <c r="I2709" s="8">
        <v>0.182</v>
      </c>
      <c r="J2709" s="8">
        <v>0.25</v>
      </c>
      <c r="K2709" s="8">
        <v>0.24199999999999999</v>
      </c>
      <c r="L2709" s="8">
        <v>0.49199999999999999</v>
      </c>
      <c r="M2709" s="7">
        <v>10</v>
      </c>
      <c r="N2709" s="7">
        <v>36</v>
      </c>
      <c r="O2709" s="7">
        <v>33</v>
      </c>
      <c r="P2709" s="7">
        <v>2</v>
      </c>
      <c r="Q2709" s="7">
        <v>6</v>
      </c>
      <c r="R2709" s="7">
        <v>2</v>
      </c>
      <c r="S2709" s="7">
        <v>0</v>
      </c>
      <c r="T2709" s="7">
        <v>0</v>
      </c>
      <c r="U2709" s="7">
        <v>0</v>
      </c>
      <c r="V2709" s="7">
        <v>0</v>
      </c>
      <c r="W2709" s="7">
        <v>3</v>
      </c>
      <c r="X2709" s="7">
        <v>10</v>
      </c>
      <c r="Y2709" s="7">
        <v>0</v>
      </c>
      <c r="Z2709" s="7">
        <v>0</v>
      </c>
      <c r="AA2709"/>
    </row>
    <row r="2710" spans="1:27" x14ac:dyDescent="0.25">
      <c r="A2710" s="24" t="str">
        <f t="shared" si="130"/>
        <v/>
      </c>
      <c r="B2710" s="24" t="str">
        <f t="shared" si="128"/>
        <v/>
      </c>
      <c r="C2710" s="24" t="str">
        <f t="shared" si="129"/>
        <v/>
      </c>
      <c r="D2710" s="24">
        <v>2026</v>
      </c>
      <c r="E2710" s="7" t="s">
        <v>2896</v>
      </c>
      <c r="F2710" s="7" t="s">
        <v>2874</v>
      </c>
      <c r="G2710" s="7" t="s">
        <v>47</v>
      </c>
      <c r="H2710" s="7" t="s">
        <v>35</v>
      </c>
      <c r="I2710" s="8">
        <v>0.13300000000000001</v>
      </c>
      <c r="J2710" s="8">
        <v>0.23499999999999999</v>
      </c>
      <c r="K2710" s="8">
        <v>0.2</v>
      </c>
      <c r="L2710" s="8">
        <v>0.435</v>
      </c>
      <c r="M2710" s="7">
        <v>10</v>
      </c>
      <c r="N2710" s="7">
        <v>17</v>
      </c>
      <c r="O2710" s="7">
        <v>15</v>
      </c>
      <c r="P2710" s="7">
        <v>2</v>
      </c>
      <c r="Q2710" s="7">
        <v>2</v>
      </c>
      <c r="R2710" s="7">
        <v>1</v>
      </c>
      <c r="S2710" s="7">
        <v>0</v>
      </c>
      <c r="T2710" s="7">
        <v>0</v>
      </c>
      <c r="U2710" s="7">
        <v>2</v>
      </c>
      <c r="V2710" s="7">
        <v>0</v>
      </c>
      <c r="W2710" s="7">
        <v>2</v>
      </c>
      <c r="X2710" s="7">
        <v>6</v>
      </c>
      <c r="Y2710" s="7">
        <v>0</v>
      </c>
      <c r="Z2710" s="7">
        <v>0</v>
      </c>
      <c r="AA2710"/>
    </row>
    <row r="2711" spans="1:27" x14ac:dyDescent="0.25">
      <c r="A2711" s="24">
        <f t="shared" si="130"/>
        <v>1</v>
      </c>
      <c r="B2711" s="24" t="str">
        <f t="shared" si="128"/>
        <v/>
      </c>
      <c r="C2711" s="24" t="str">
        <f t="shared" si="129"/>
        <v/>
      </c>
      <c r="D2711" s="24">
        <v>2026</v>
      </c>
      <c r="E2711" s="7" t="s">
        <v>2895</v>
      </c>
      <c r="F2711" s="7" t="s">
        <v>2874</v>
      </c>
      <c r="G2711" s="7" t="s">
        <v>29</v>
      </c>
      <c r="H2711" s="7" t="s">
        <v>30</v>
      </c>
      <c r="I2711" s="8">
        <v>0.11</v>
      </c>
      <c r="J2711" s="8">
        <v>0.28999999999999998</v>
      </c>
      <c r="K2711" s="8">
        <v>0.20499999999999999</v>
      </c>
      <c r="L2711" s="8">
        <v>0.496</v>
      </c>
      <c r="M2711" s="7">
        <v>24</v>
      </c>
      <c r="N2711" s="7">
        <v>94</v>
      </c>
      <c r="O2711" s="7">
        <v>73</v>
      </c>
      <c r="P2711" s="7">
        <v>13</v>
      </c>
      <c r="Q2711" s="7">
        <v>8</v>
      </c>
      <c r="R2711" s="7">
        <v>1</v>
      </c>
      <c r="S2711" s="7">
        <v>0</v>
      </c>
      <c r="T2711" s="7">
        <v>2</v>
      </c>
      <c r="U2711" s="7">
        <v>22</v>
      </c>
      <c r="V2711" s="7">
        <v>3</v>
      </c>
      <c r="W2711" s="7">
        <v>16</v>
      </c>
      <c r="X2711" s="7">
        <v>34</v>
      </c>
      <c r="Y2711" s="7">
        <v>5</v>
      </c>
      <c r="Z2711" s="7">
        <v>1</v>
      </c>
      <c r="AA2711"/>
    </row>
    <row r="2712" spans="1:27" x14ac:dyDescent="0.25">
      <c r="A2712" s="24" t="str">
        <f t="shared" si="130"/>
        <v/>
      </c>
      <c r="B2712" s="24" t="str">
        <f t="shared" si="128"/>
        <v/>
      </c>
      <c r="C2712" s="24" t="str">
        <f t="shared" si="129"/>
        <v/>
      </c>
      <c r="D2712" s="24">
        <v>2026</v>
      </c>
      <c r="E2712" s="7" t="s">
        <v>2897</v>
      </c>
      <c r="F2712" s="7" t="s">
        <v>2874</v>
      </c>
      <c r="G2712" s="7" t="s">
        <v>37</v>
      </c>
      <c r="H2712" s="7" t="s">
        <v>44</v>
      </c>
      <c r="I2712" s="8">
        <v>0.1</v>
      </c>
      <c r="J2712" s="8">
        <v>0.1</v>
      </c>
      <c r="K2712" s="8">
        <v>0.1</v>
      </c>
      <c r="L2712" s="8">
        <v>0.2</v>
      </c>
      <c r="M2712" s="7">
        <v>6</v>
      </c>
      <c r="N2712" s="7">
        <v>10</v>
      </c>
      <c r="O2712" s="7">
        <v>10</v>
      </c>
      <c r="P2712" s="7">
        <v>0</v>
      </c>
      <c r="Q2712" s="7">
        <v>1</v>
      </c>
      <c r="R2712" s="7">
        <v>0</v>
      </c>
      <c r="S2712" s="7">
        <v>0</v>
      </c>
      <c r="T2712" s="7">
        <v>0</v>
      </c>
      <c r="U2712" s="7">
        <v>0</v>
      </c>
      <c r="V2712" s="7">
        <v>0</v>
      </c>
      <c r="W2712" s="7">
        <v>0</v>
      </c>
      <c r="X2712" s="7">
        <v>6</v>
      </c>
      <c r="Y2712" s="7">
        <v>0</v>
      </c>
      <c r="Z2712" s="7">
        <v>0</v>
      </c>
      <c r="AA2712"/>
    </row>
    <row r="2713" spans="1:27" x14ac:dyDescent="0.25">
      <c r="A2713" s="24" t="str">
        <f t="shared" si="130"/>
        <v/>
      </c>
      <c r="B2713" s="24" t="str">
        <f t="shared" si="128"/>
        <v/>
      </c>
      <c r="C2713" s="24" t="str">
        <f t="shared" si="129"/>
        <v/>
      </c>
      <c r="D2713" s="24">
        <v>2026</v>
      </c>
      <c r="E2713" s="7" t="s">
        <v>2898</v>
      </c>
      <c r="F2713" s="7" t="s">
        <v>2874</v>
      </c>
      <c r="G2713" s="7" t="s">
        <v>47</v>
      </c>
      <c r="H2713" s="7" t="s">
        <v>25</v>
      </c>
      <c r="I2713" s="8">
        <v>6.7000000000000004E-2</v>
      </c>
      <c r="J2713" s="8">
        <v>0.125</v>
      </c>
      <c r="K2713" s="8">
        <v>6.7000000000000004E-2</v>
      </c>
      <c r="L2713" s="8">
        <v>0.192</v>
      </c>
      <c r="M2713" s="7">
        <v>7</v>
      </c>
      <c r="N2713" s="7">
        <v>17</v>
      </c>
      <c r="O2713" s="7">
        <v>15</v>
      </c>
      <c r="P2713" s="7">
        <v>1</v>
      </c>
      <c r="Q2713" s="7">
        <v>1</v>
      </c>
      <c r="R2713" s="7">
        <v>0</v>
      </c>
      <c r="S2713" s="7">
        <v>0</v>
      </c>
      <c r="T2713" s="7">
        <v>0</v>
      </c>
      <c r="U2713" s="7">
        <v>8</v>
      </c>
      <c r="V2713" s="7">
        <v>0</v>
      </c>
      <c r="W2713" s="7">
        <v>1</v>
      </c>
      <c r="X2713" s="7">
        <v>8</v>
      </c>
      <c r="Y2713" s="7">
        <v>0</v>
      </c>
      <c r="Z2713" s="7">
        <v>1</v>
      </c>
      <c r="AA2713"/>
    </row>
    <row r="2714" spans="1:27" x14ac:dyDescent="0.25">
      <c r="A2714" s="24" t="str">
        <f t="shared" si="130"/>
        <v/>
      </c>
      <c r="B2714" s="24" t="str">
        <f t="shared" si="128"/>
        <v/>
      </c>
      <c r="C2714" s="24" t="str">
        <f t="shared" si="129"/>
        <v/>
      </c>
      <c r="D2714" s="24">
        <v>2026</v>
      </c>
      <c r="E2714" s="7" t="s">
        <v>2899</v>
      </c>
      <c r="F2714" s="7" t="s">
        <v>2874</v>
      </c>
      <c r="G2714" s="7" t="s">
        <v>47</v>
      </c>
      <c r="H2714" s="7" t="s">
        <v>38</v>
      </c>
      <c r="I2714" s="8">
        <v>5.6000000000000001E-2</v>
      </c>
      <c r="J2714" s="8">
        <v>0.28000000000000003</v>
      </c>
      <c r="K2714" s="8">
        <v>0.111</v>
      </c>
      <c r="L2714" s="8">
        <v>0.39100000000000001</v>
      </c>
      <c r="M2714" s="7">
        <v>12</v>
      </c>
      <c r="N2714" s="7">
        <v>25</v>
      </c>
      <c r="O2714" s="7">
        <v>18</v>
      </c>
      <c r="P2714" s="7">
        <v>2</v>
      </c>
      <c r="Q2714" s="7">
        <v>1</v>
      </c>
      <c r="R2714" s="7">
        <v>1</v>
      </c>
      <c r="S2714" s="7">
        <v>0</v>
      </c>
      <c r="T2714" s="7">
        <v>0</v>
      </c>
      <c r="U2714" s="7">
        <v>3</v>
      </c>
      <c r="V2714" s="7">
        <v>0</v>
      </c>
      <c r="W2714" s="7">
        <v>6</v>
      </c>
      <c r="X2714" s="7">
        <v>8</v>
      </c>
      <c r="Y2714" s="7">
        <v>0</v>
      </c>
      <c r="Z2714" s="7">
        <v>0</v>
      </c>
      <c r="AA2714"/>
    </row>
    <row r="2715" spans="1:27" x14ac:dyDescent="0.25">
      <c r="A2715" s="24" t="str">
        <f t="shared" si="130"/>
        <v/>
      </c>
      <c r="B2715" s="24" t="str">
        <f t="shared" si="128"/>
        <v/>
      </c>
      <c r="C2715" s="24" t="str">
        <f t="shared" si="129"/>
        <v/>
      </c>
      <c r="D2715" s="24">
        <v>2026</v>
      </c>
      <c r="E2715" s="7" t="s">
        <v>9096</v>
      </c>
      <c r="F2715" s="7" t="s">
        <v>2874</v>
      </c>
      <c r="G2715" s="7" t="s">
        <v>37</v>
      </c>
      <c r="H2715" s="7" t="s">
        <v>64</v>
      </c>
      <c r="I2715" s="8">
        <v>0</v>
      </c>
      <c r="J2715" s="8">
        <v>0.28599999999999998</v>
      </c>
      <c r="K2715" s="8">
        <v>0</v>
      </c>
      <c r="L2715" s="8">
        <v>0.28599999999999998</v>
      </c>
      <c r="M2715" s="7">
        <v>2</v>
      </c>
      <c r="N2715" s="7">
        <v>7</v>
      </c>
      <c r="O2715" s="7">
        <v>5</v>
      </c>
      <c r="P2715" s="7">
        <v>1</v>
      </c>
      <c r="Q2715" s="7">
        <v>0</v>
      </c>
      <c r="R2715" s="7">
        <v>0</v>
      </c>
      <c r="S2715" s="7">
        <v>0</v>
      </c>
      <c r="T2715" s="7">
        <v>0</v>
      </c>
      <c r="U2715" s="7">
        <v>0</v>
      </c>
      <c r="V2715" s="7">
        <v>0</v>
      </c>
      <c r="W2715" s="7">
        <v>2</v>
      </c>
      <c r="X2715" s="7">
        <v>2</v>
      </c>
      <c r="Y2715" s="7">
        <v>0</v>
      </c>
      <c r="Z2715" s="7">
        <v>0</v>
      </c>
      <c r="AA2715"/>
    </row>
    <row r="2716" spans="1:27" x14ac:dyDescent="0.25">
      <c r="A2716" s="24" t="str">
        <f t="shared" si="130"/>
        <v/>
      </c>
      <c r="B2716" s="24" t="str">
        <f t="shared" si="128"/>
        <v/>
      </c>
      <c r="C2716" s="24" t="str">
        <f t="shared" si="129"/>
        <v/>
      </c>
      <c r="D2716" s="24">
        <v>2026</v>
      </c>
      <c r="E2716" s="7" t="s">
        <v>2888</v>
      </c>
      <c r="F2716" s="7" t="s">
        <v>2874</v>
      </c>
      <c r="G2716" s="7" t="s">
        <v>47</v>
      </c>
      <c r="H2716" s="7" t="s">
        <v>64</v>
      </c>
      <c r="I2716" s="8">
        <v>0</v>
      </c>
      <c r="J2716" s="8">
        <v>0.28599999999999998</v>
      </c>
      <c r="K2716" s="8">
        <v>0</v>
      </c>
      <c r="L2716" s="8">
        <v>0.28599999999999998</v>
      </c>
      <c r="M2716" s="7">
        <v>3</v>
      </c>
      <c r="N2716" s="7">
        <v>7</v>
      </c>
      <c r="O2716" s="7">
        <v>5</v>
      </c>
      <c r="P2716" s="7">
        <v>2</v>
      </c>
      <c r="Q2716" s="7">
        <v>0</v>
      </c>
      <c r="R2716" s="7">
        <v>0</v>
      </c>
      <c r="S2716" s="7">
        <v>0</v>
      </c>
      <c r="T2716" s="7">
        <v>0</v>
      </c>
      <c r="U2716" s="7">
        <v>0</v>
      </c>
      <c r="V2716" s="7">
        <v>1</v>
      </c>
      <c r="W2716" s="7">
        <v>1</v>
      </c>
      <c r="X2716" s="7">
        <v>4</v>
      </c>
      <c r="Y2716" s="7">
        <v>0</v>
      </c>
      <c r="Z2716" s="7">
        <v>0</v>
      </c>
      <c r="AA2716"/>
    </row>
    <row r="2717" spans="1:27" x14ac:dyDescent="0.25">
      <c r="A2717" s="24">
        <f t="shared" si="130"/>
        <v>1</v>
      </c>
      <c r="B2717" s="24" t="str">
        <f t="shared" si="128"/>
        <v/>
      </c>
      <c r="C2717" s="24" t="str">
        <f t="shared" si="129"/>
        <v/>
      </c>
      <c r="D2717" s="24">
        <v>2026</v>
      </c>
      <c r="E2717" s="7" t="s">
        <v>2900</v>
      </c>
      <c r="F2717" s="7" t="s">
        <v>2901</v>
      </c>
      <c r="G2717" s="7" t="s">
        <v>32</v>
      </c>
      <c r="H2717" s="7" t="s">
        <v>30</v>
      </c>
      <c r="I2717" s="8">
        <v>0.35299999999999998</v>
      </c>
      <c r="J2717" s="8">
        <v>0.432</v>
      </c>
      <c r="K2717" s="8">
        <v>0.38600000000000001</v>
      </c>
      <c r="L2717" s="8">
        <v>0.81799999999999995</v>
      </c>
      <c r="M2717" s="7">
        <v>53</v>
      </c>
      <c r="N2717" s="7">
        <v>242</v>
      </c>
      <c r="O2717" s="7">
        <v>207</v>
      </c>
      <c r="P2717" s="7">
        <v>37</v>
      </c>
      <c r="Q2717" s="7">
        <v>73</v>
      </c>
      <c r="R2717" s="7">
        <v>3</v>
      </c>
      <c r="S2717" s="7">
        <v>2</v>
      </c>
      <c r="T2717" s="7">
        <v>0</v>
      </c>
      <c r="U2717" s="7">
        <v>51</v>
      </c>
      <c r="V2717" s="7">
        <v>6</v>
      </c>
      <c r="W2717" s="7">
        <v>25</v>
      </c>
      <c r="X2717" s="7">
        <v>25</v>
      </c>
      <c r="Y2717" s="7">
        <v>7</v>
      </c>
      <c r="Z2717" s="7">
        <v>1</v>
      </c>
      <c r="AA2717"/>
    </row>
    <row r="2718" spans="1:27" x14ac:dyDescent="0.25">
      <c r="A2718" s="24">
        <f t="shared" si="130"/>
        <v>1</v>
      </c>
      <c r="B2718" s="24" t="str">
        <f t="shared" si="128"/>
        <v/>
      </c>
      <c r="C2718" s="24" t="str">
        <f t="shared" si="129"/>
        <v/>
      </c>
      <c r="D2718" s="24">
        <v>2026</v>
      </c>
      <c r="E2718" s="7" t="s">
        <v>2902</v>
      </c>
      <c r="F2718" s="7" t="s">
        <v>2901</v>
      </c>
      <c r="G2718" s="7" t="s">
        <v>29</v>
      </c>
      <c r="H2718" s="7" t="s">
        <v>40</v>
      </c>
      <c r="I2718" s="8">
        <v>0.315</v>
      </c>
      <c r="J2718" s="8">
        <v>0.37</v>
      </c>
      <c r="K2718" s="8">
        <v>0.441</v>
      </c>
      <c r="L2718" s="8">
        <v>0.81200000000000006</v>
      </c>
      <c r="M2718" s="7">
        <v>55</v>
      </c>
      <c r="N2718" s="7">
        <v>249</v>
      </c>
      <c r="O2718" s="7">
        <v>222</v>
      </c>
      <c r="P2718" s="7">
        <v>43</v>
      </c>
      <c r="Q2718" s="7">
        <v>70</v>
      </c>
      <c r="R2718" s="7">
        <v>13</v>
      </c>
      <c r="S2718" s="7">
        <v>3</v>
      </c>
      <c r="T2718" s="7">
        <v>3</v>
      </c>
      <c r="U2718" s="7">
        <v>33</v>
      </c>
      <c r="V2718" s="7">
        <v>7</v>
      </c>
      <c r="W2718" s="7">
        <v>13</v>
      </c>
      <c r="X2718" s="7">
        <v>13</v>
      </c>
      <c r="Y2718" s="7">
        <v>16</v>
      </c>
      <c r="Z2718" s="7">
        <v>1</v>
      </c>
      <c r="AA2718"/>
    </row>
    <row r="2719" spans="1:27" x14ac:dyDescent="0.25">
      <c r="A2719" s="24" t="str">
        <f t="shared" si="130"/>
        <v/>
      </c>
      <c r="B2719" s="24" t="str">
        <f t="shared" si="128"/>
        <v/>
      </c>
      <c r="C2719" s="24">
        <f t="shared" si="129"/>
        <v>1</v>
      </c>
      <c r="D2719" s="24">
        <v>2026</v>
      </c>
      <c r="E2719" s="7" t="s">
        <v>2903</v>
      </c>
      <c r="F2719" s="7" t="s">
        <v>2901</v>
      </c>
      <c r="G2719" s="7" t="s">
        <v>24</v>
      </c>
      <c r="H2719" s="7" t="s">
        <v>40</v>
      </c>
      <c r="I2719" s="8">
        <v>0.29499999999999998</v>
      </c>
      <c r="J2719" s="8">
        <v>0.39900000000000002</v>
      </c>
      <c r="K2719" s="8">
        <v>0.41499999999999998</v>
      </c>
      <c r="L2719" s="8">
        <v>0.81399999999999995</v>
      </c>
      <c r="M2719" s="7">
        <v>54</v>
      </c>
      <c r="N2719" s="7">
        <v>259</v>
      </c>
      <c r="O2719" s="7">
        <v>217</v>
      </c>
      <c r="P2719" s="7">
        <v>49</v>
      </c>
      <c r="Q2719" s="7">
        <v>64</v>
      </c>
      <c r="R2719" s="7">
        <v>9</v>
      </c>
      <c r="S2719" s="7">
        <v>1</v>
      </c>
      <c r="T2719" s="7">
        <v>5</v>
      </c>
      <c r="U2719" s="7">
        <v>35</v>
      </c>
      <c r="V2719" s="7">
        <v>13</v>
      </c>
      <c r="W2719" s="7">
        <v>26</v>
      </c>
      <c r="X2719" s="7">
        <v>27</v>
      </c>
      <c r="Y2719" s="7">
        <v>26</v>
      </c>
      <c r="Z2719" s="7">
        <v>6</v>
      </c>
      <c r="AA2719"/>
    </row>
    <row r="2720" spans="1:27" x14ac:dyDescent="0.25">
      <c r="A2720" s="24">
        <f t="shared" si="130"/>
        <v>1</v>
      </c>
      <c r="B2720" s="24" t="str">
        <f t="shared" si="128"/>
        <v/>
      </c>
      <c r="C2720" s="24" t="str">
        <f t="shared" si="129"/>
        <v/>
      </c>
      <c r="D2720" s="24">
        <v>2026</v>
      </c>
      <c r="E2720" s="7" t="s">
        <v>2904</v>
      </c>
      <c r="F2720" s="7" t="s">
        <v>2901</v>
      </c>
      <c r="G2720" s="7" t="s">
        <v>29</v>
      </c>
      <c r="H2720" s="7" t="s">
        <v>44</v>
      </c>
      <c r="I2720" s="8">
        <v>0.29099999999999998</v>
      </c>
      <c r="J2720" s="8">
        <v>0.39900000000000002</v>
      </c>
      <c r="K2720" s="8">
        <v>0.40500000000000003</v>
      </c>
      <c r="L2720" s="8">
        <v>0.80400000000000005</v>
      </c>
      <c r="M2720" s="7">
        <v>45</v>
      </c>
      <c r="N2720" s="7">
        <v>190</v>
      </c>
      <c r="O2720" s="7">
        <v>158</v>
      </c>
      <c r="P2720" s="7">
        <v>22</v>
      </c>
      <c r="Q2720" s="7">
        <v>46</v>
      </c>
      <c r="R2720" s="7">
        <v>10</v>
      </c>
      <c r="S2720" s="7">
        <v>1</v>
      </c>
      <c r="T2720" s="7">
        <v>2</v>
      </c>
      <c r="U2720" s="7">
        <v>28</v>
      </c>
      <c r="V2720" s="7">
        <v>3</v>
      </c>
      <c r="W2720" s="7">
        <v>26</v>
      </c>
      <c r="X2720" s="7">
        <v>50</v>
      </c>
      <c r="Y2720" s="7">
        <v>1</v>
      </c>
      <c r="Z2720" s="7">
        <v>2</v>
      </c>
      <c r="AA2720"/>
    </row>
    <row r="2721" spans="1:27" x14ac:dyDescent="0.25">
      <c r="A2721" s="24" t="str">
        <f t="shared" si="130"/>
        <v/>
      </c>
      <c r="B2721" s="24" t="str">
        <f t="shared" si="128"/>
        <v/>
      </c>
      <c r="C2721" s="24" t="str">
        <f t="shared" si="129"/>
        <v/>
      </c>
      <c r="D2721" s="24">
        <v>2026</v>
      </c>
      <c r="E2721" s="7" t="s">
        <v>2905</v>
      </c>
      <c r="F2721" s="7" t="s">
        <v>2901</v>
      </c>
      <c r="G2721" s="7" t="s">
        <v>47</v>
      </c>
      <c r="H2721" s="7" t="s">
        <v>27</v>
      </c>
      <c r="I2721" s="8">
        <v>0.27200000000000002</v>
      </c>
      <c r="J2721" s="8">
        <v>0.39200000000000002</v>
      </c>
      <c r="K2721" s="8">
        <v>0.38500000000000001</v>
      </c>
      <c r="L2721" s="8">
        <v>0.77700000000000002</v>
      </c>
      <c r="M2721" s="7">
        <v>54</v>
      </c>
      <c r="N2721" s="7">
        <v>257</v>
      </c>
      <c r="O2721" s="7">
        <v>213</v>
      </c>
      <c r="P2721" s="7">
        <v>51</v>
      </c>
      <c r="Q2721" s="7">
        <v>58</v>
      </c>
      <c r="R2721" s="7">
        <v>5</v>
      </c>
      <c r="S2721" s="7">
        <v>2</v>
      </c>
      <c r="T2721" s="7">
        <v>5</v>
      </c>
      <c r="U2721" s="7">
        <v>21</v>
      </c>
      <c r="V2721" s="7">
        <v>9</v>
      </c>
      <c r="W2721" s="7">
        <v>33</v>
      </c>
      <c r="X2721" s="7">
        <v>27</v>
      </c>
      <c r="Y2721" s="7">
        <v>16</v>
      </c>
      <c r="Z2721" s="7">
        <v>2</v>
      </c>
      <c r="AA2721"/>
    </row>
    <row r="2722" spans="1:27" x14ac:dyDescent="0.25">
      <c r="A2722" s="24" t="str">
        <f t="shared" si="130"/>
        <v/>
      </c>
      <c r="B2722" s="24" t="str">
        <f t="shared" si="128"/>
        <v/>
      </c>
      <c r="C2722" s="24" t="str">
        <f t="shared" si="129"/>
        <v/>
      </c>
      <c r="D2722" s="24">
        <v>2026</v>
      </c>
      <c r="E2722" s="7" t="s">
        <v>2906</v>
      </c>
      <c r="F2722" s="7" t="s">
        <v>2901</v>
      </c>
      <c r="G2722" s="7" t="s">
        <v>47</v>
      </c>
      <c r="H2722" s="7" t="s">
        <v>38</v>
      </c>
      <c r="I2722" s="8">
        <v>0.245</v>
      </c>
      <c r="J2722" s="8">
        <v>0.42199999999999999</v>
      </c>
      <c r="K2722" s="8">
        <v>0.371</v>
      </c>
      <c r="L2722" s="8">
        <v>0.79300000000000004</v>
      </c>
      <c r="M2722" s="7">
        <v>45</v>
      </c>
      <c r="N2722" s="7">
        <v>188</v>
      </c>
      <c r="O2722" s="7">
        <v>143</v>
      </c>
      <c r="P2722" s="7">
        <v>41</v>
      </c>
      <c r="Q2722" s="7">
        <v>35</v>
      </c>
      <c r="R2722" s="7">
        <v>4</v>
      </c>
      <c r="S2722" s="7">
        <v>1</v>
      </c>
      <c r="T2722" s="7">
        <v>4</v>
      </c>
      <c r="U2722" s="7">
        <v>28</v>
      </c>
      <c r="V2722" s="7">
        <v>7</v>
      </c>
      <c r="W2722" s="7">
        <v>37</v>
      </c>
      <c r="X2722" s="7">
        <v>54</v>
      </c>
      <c r="Y2722" s="7">
        <v>10</v>
      </c>
      <c r="Z2722" s="7">
        <v>1</v>
      </c>
      <c r="AA2722"/>
    </row>
    <row r="2723" spans="1:27" x14ac:dyDescent="0.25">
      <c r="A2723" s="24" t="str">
        <f t="shared" si="130"/>
        <v/>
      </c>
      <c r="B2723" s="24" t="str">
        <f t="shared" si="128"/>
        <v/>
      </c>
      <c r="C2723" s="24" t="str">
        <f t="shared" si="129"/>
        <v/>
      </c>
      <c r="D2723" s="24">
        <v>2026</v>
      </c>
      <c r="E2723" s="7" t="s">
        <v>2907</v>
      </c>
      <c r="F2723" s="7" t="s">
        <v>2901</v>
      </c>
      <c r="G2723" s="7" t="s">
        <v>24</v>
      </c>
      <c r="H2723" s="7" t="s">
        <v>25</v>
      </c>
      <c r="I2723" s="8">
        <v>0.32700000000000001</v>
      </c>
      <c r="J2723" s="8">
        <v>0.433</v>
      </c>
      <c r="K2723" s="8">
        <v>0.38300000000000001</v>
      </c>
      <c r="L2723" s="8">
        <v>0.81599999999999995</v>
      </c>
      <c r="M2723" s="7">
        <v>30</v>
      </c>
      <c r="N2723" s="7">
        <v>128</v>
      </c>
      <c r="O2723" s="7">
        <v>107</v>
      </c>
      <c r="P2723" s="7">
        <v>14</v>
      </c>
      <c r="Q2723" s="7">
        <v>35</v>
      </c>
      <c r="R2723" s="7">
        <v>6</v>
      </c>
      <c r="S2723" s="7">
        <v>0</v>
      </c>
      <c r="T2723" s="7">
        <v>0</v>
      </c>
      <c r="U2723" s="7">
        <v>13</v>
      </c>
      <c r="V2723" s="7">
        <v>2</v>
      </c>
      <c r="W2723" s="7">
        <v>18</v>
      </c>
      <c r="X2723" s="7">
        <v>16</v>
      </c>
      <c r="Y2723" s="7">
        <v>0</v>
      </c>
      <c r="Z2723" s="7">
        <v>0</v>
      </c>
      <c r="AA2723"/>
    </row>
    <row r="2724" spans="1:27" x14ac:dyDescent="0.25">
      <c r="A2724" s="24" t="str">
        <f t="shared" si="130"/>
        <v/>
      </c>
      <c r="B2724" s="24" t="str">
        <f t="shared" si="128"/>
        <v/>
      </c>
      <c r="C2724" s="24">
        <f t="shared" si="129"/>
        <v>1</v>
      </c>
      <c r="D2724" s="24">
        <v>2026</v>
      </c>
      <c r="E2724" s="7" t="s">
        <v>2908</v>
      </c>
      <c r="F2724" s="7" t="s">
        <v>2901</v>
      </c>
      <c r="G2724" s="7" t="s">
        <v>24</v>
      </c>
      <c r="H2724" s="7" t="s">
        <v>35</v>
      </c>
      <c r="I2724" s="8">
        <v>0.29499999999999998</v>
      </c>
      <c r="J2724" s="8">
        <v>0.374</v>
      </c>
      <c r="K2724" s="8">
        <v>0.56299999999999994</v>
      </c>
      <c r="L2724" s="8">
        <v>0.93700000000000006</v>
      </c>
      <c r="M2724" s="7">
        <v>37</v>
      </c>
      <c r="N2724" s="7">
        <v>132</v>
      </c>
      <c r="O2724" s="7">
        <v>112</v>
      </c>
      <c r="P2724" s="7">
        <v>19</v>
      </c>
      <c r="Q2724" s="7">
        <v>33</v>
      </c>
      <c r="R2724" s="7">
        <v>2</v>
      </c>
      <c r="S2724" s="7">
        <v>2</v>
      </c>
      <c r="T2724" s="7">
        <v>8</v>
      </c>
      <c r="U2724" s="7">
        <v>33</v>
      </c>
      <c r="V2724" s="7">
        <v>3</v>
      </c>
      <c r="W2724" s="7">
        <v>13</v>
      </c>
      <c r="X2724" s="7">
        <v>34</v>
      </c>
      <c r="Y2724" s="7">
        <v>6</v>
      </c>
      <c r="Z2724" s="7">
        <v>2</v>
      </c>
      <c r="AA2724"/>
    </row>
    <row r="2725" spans="1:27" x14ac:dyDescent="0.25">
      <c r="A2725" s="24" t="str">
        <f t="shared" si="130"/>
        <v/>
      </c>
      <c r="B2725" s="24" t="str">
        <f t="shared" si="128"/>
        <v/>
      </c>
      <c r="C2725" s="24" t="str">
        <f t="shared" si="129"/>
        <v/>
      </c>
      <c r="D2725" s="24">
        <v>2026</v>
      </c>
      <c r="E2725" s="7" t="s">
        <v>2909</v>
      </c>
      <c r="F2725" s="7" t="s">
        <v>2901</v>
      </c>
      <c r="G2725" s="7" t="s">
        <v>37</v>
      </c>
      <c r="H2725" s="7" t="s">
        <v>38</v>
      </c>
      <c r="I2725" s="8">
        <v>0.26</v>
      </c>
      <c r="J2725" s="8">
        <v>0.39300000000000002</v>
      </c>
      <c r="K2725" s="8">
        <v>0.26</v>
      </c>
      <c r="L2725" s="8">
        <v>0.65300000000000002</v>
      </c>
      <c r="M2725" s="7">
        <v>24</v>
      </c>
      <c r="N2725" s="7">
        <v>61</v>
      </c>
      <c r="O2725" s="7">
        <v>50</v>
      </c>
      <c r="P2725" s="7">
        <v>7</v>
      </c>
      <c r="Q2725" s="7">
        <v>13</v>
      </c>
      <c r="R2725" s="7">
        <v>0</v>
      </c>
      <c r="S2725" s="7">
        <v>0</v>
      </c>
      <c r="T2725" s="7">
        <v>0</v>
      </c>
      <c r="U2725" s="7">
        <v>6</v>
      </c>
      <c r="V2725" s="7">
        <v>1</v>
      </c>
      <c r="W2725" s="7">
        <v>10</v>
      </c>
      <c r="X2725" s="7">
        <v>11</v>
      </c>
      <c r="Y2725" s="7">
        <v>1</v>
      </c>
      <c r="Z2725" s="7">
        <v>0</v>
      </c>
      <c r="AA2725"/>
    </row>
    <row r="2726" spans="1:27" x14ac:dyDescent="0.25">
      <c r="A2726" s="24">
        <f t="shared" si="130"/>
        <v>1</v>
      </c>
      <c r="B2726" s="24" t="str">
        <f t="shared" si="128"/>
        <v/>
      </c>
      <c r="C2726" s="24" t="str">
        <f t="shared" si="129"/>
        <v/>
      </c>
      <c r="D2726" s="24">
        <v>2026</v>
      </c>
      <c r="E2726" s="7" t="s">
        <v>2910</v>
      </c>
      <c r="F2726" s="7" t="s">
        <v>2901</v>
      </c>
      <c r="G2726" s="7" t="s">
        <v>29</v>
      </c>
      <c r="H2726" s="7" t="s">
        <v>38</v>
      </c>
      <c r="I2726" s="8">
        <v>0.222</v>
      </c>
      <c r="J2726" s="8">
        <v>0.27300000000000002</v>
      </c>
      <c r="K2726" s="8">
        <v>0.25</v>
      </c>
      <c r="L2726" s="8">
        <v>0.52300000000000002</v>
      </c>
      <c r="M2726" s="7">
        <v>25</v>
      </c>
      <c r="N2726" s="7">
        <v>77</v>
      </c>
      <c r="O2726" s="7">
        <v>72</v>
      </c>
      <c r="P2726" s="7">
        <v>7</v>
      </c>
      <c r="Q2726" s="7">
        <v>16</v>
      </c>
      <c r="R2726" s="7">
        <v>2</v>
      </c>
      <c r="S2726" s="7">
        <v>0</v>
      </c>
      <c r="T2726" s="7">
        <v>0</v>
      </c>
      <c r="U2726" s="7">
        <v>6</v>
      </c>
      <c r="V2726" s="7">
        <v>0</v>
      </c>
      <c r="W2726" s="7">
        <v>5</v>
      </c>
      <c r="X2726" s="7">
        <v>15</v>
      </c>
      <c r="Y2726" s="7">
        <v>0</v>
      </c>
      <c r="Z2726" s="7">
        <v>0</v>
      </c>
      <c r="AA2726"/>
    </row>
    <row r="2727" spans="1:27" x14ac:dyDescent="0.25">
      <c r="A2727" s="24">
        <f t="shared" si="130"/>
        <v>1</v>
      </c>
      <c r="B2727" s="24" t="str">
        <f t="shared" si="128"/>
        <v/>
      </c>
      <c r="C2727" s="24" t="str">
        <f t="shared" si="129"/>
        <v/>
      </c>
      <c r="D2727" s="24">
        <v>2026</v>
      </c>
      <c r="E2727" s="7" t="s">
        <v>2911</v>
      </c>
      <c r="F2727" s="7" t="s">
        <v>2901</v>
      </c>
      <c r="G2727" s="7" t="s">
        <v>29</v>
      </c>
      <c r="H2727" s="7" t="s">
        <v>44</v>
      </c>
      <c r="I2727" s="8">
        <v>0.221</v>
      </c>
      <c r="J2727" s="8">
        <v>0.35</v>
      </c>
      <c r="K2727" s="8">
        <v>0.32600000000000001</v>
      </c>
      <c r="L2727" s="8">
        <v>0.67500000000000004</v>
      </c>
      <c r="M2727" s="7">
        <v>33</v>
      </c>
      <c r="N2727" s="7">
        <v>105</v>
      </c>
      <c r="O2727" s="7">
        <v>86</v>
      </c>
      <c r="P2727" s="7">
        <v>16</v>
      </c>
      <c r="Q2727" s="7">
        <v>19</v>
      </c>
      <c r="R2727" s="7">
        <v>3</v>
      </c>
      <c r="S2727" s="7">
        <v>0</v>
      </c>
      <c r="T2727" s="7">
        <v>2</v>
      </c>
      <c r="U2727" s="7">
        <v>13</v>
      </c>
      <c r="V2727" s="7">
        <v>2</v>
      </c>
      <c r="W2727" s="7">
        <v>15</v>
      </c>
      <c r="X2727" s="7">
        <v>11</v>
      </c>
      <c r="Y2727" s="7">
        <v>5</v>
      </c>
      <c r="Z2727" s="7">
        <v>0</v>
      </c>
      <c r="AA2727"/>
    </row>
    <row r="2728" spans="1:27" x14ac:dyDescent="0.25">
      <c r="A2728" s="24" t="str">
        <f t="shared" si="130"/>
        <v/>
      </c>
      <c r="B2728" s="24" t="str">
        <f t="shared" si="128"/>
        <v/>
      </c>
      <c r="C2728" s="24" t="str">
        <f t="shared" si="129"/>
        <v/>
      </c>
      <c r="D2728" s="24">
        <v>2026</v>
      </c>
      <c r="E2728" s="7" t="s">
        <v>2912</v>
      </c>
      <c r="F2728" s="7" t="s">
        <v>2901</v>
      </c>
      <c r="G2728" s="7" t="s">
        <v>24</v>
      </c>
      <c r="H2728" s="7" t="s">
        <v>42</v>
      </c>
      <c r="I2728" s="8">
        <v>0.219</v>
      </c>
      <c r="J2728" s="8">
        <v>0.315</v>
      </c>
      <c r="K2728" s="8">
        <v>0.32400000000000001</v>
      </c>
      <c r="L2728" s="8">
        <v>0.63900000000000001</v>
      </c>
      <c r="M2728" s="7">
        <v>36</v>
      </c>
      <c r="N2728" s="7">
        <v>135</v>
      </c>
      <c r="O2728" s="7">
        <v>105</v>
      </c>
      <c r="P2728" s="7">
        <v>16</v>
      </c>
      <c r="Q2728" s="7">
        <v>23</v>
      </c>
      <c r="R2728" s="7">
        <v>1</v>
      </c>
      <c r="S2728" s="7">
        <v>2</v>
      </c>
      <c r="T2728" s="7">
        <v>2</v>
      </c>
      <c r="U2728" s="7">
        <v>23</v>
      </c>
      <c r="V2728" s="7">
        <v>2</v>
      </c>
      <c r="W2728" s="7">
        <v>15</v>
      </c>
      <c r="X2728" s="7">
        <v>25</v>
      </c>
      <c r="Y2728" s="7">
        <v>8</v>
      </c>
      <c r="Z2728" s="7">
        <v>0</v>
      </c>
      <c r="AA2728"/>
    </row>
    <row r="2729" spans="1:27" x14ac:dyDescent="0.25">
      <c r="A2729" s="24" t="str">
        <f t="shared" si="130"/>
        <v/>
      </c>
      <c r="B2729" s="24" t="str">
        <f t="shared" si="128"/>
        <v/>
      </c>
      <c r="C2729" s="24" t="str">
        <f t="shared" si="129"/>
        <v/>
      </c>
      <c r="D2729" s="24">
        <v>2026</v>
      </c>
      <c r="E2729" s="7" t="s">
        <v>2914</v>
      </c>
      <c r="F2729" s="7" t="s">
        <v>2901</v>
      </c>
      <c r="G2729" s="7" t="s">
        <v>47</v>
      </c>
      <c r="H2729" s="7" t="s">
        <v>30</v>
      </c>
      <c r="I2729" s="8">
        <v>0.2</v>
      </c>
      <c r="J2729" s="8">
        <v>0.2</v>
      </c>
      <c r="K2729" s="8">
        <v>0.4</v>
      </c>
      <c r="L2729" s="8">
        <v>0.6</v>
      </c>
      <c r="M2729" s="7">
        <v>9</v>
      </c>
      <c r="N2729" s="7">
        <v>15</v>
      </c>
      <c r="O2729" s="7">
        <v>15</v>
      </c>
      <c r="P2729" s="7">
        <v>6</v>
      </c>
      <c r="Q2729" s="7">
        <v>3</v>
      </c>
      <c r="R2729" s="7">
        <v>0</v>
      </c>
      <c r="S2729" s="7">
        <v>0</v>
      </c>
      <c r="T2729" s="7">
        <v>1</v>
      </c>
      <c r="U2729" s="7">
        <v>2</v>
      </c>
      <c r="V2729" s="7">
        <v>0</v>
      </c>
      <c r="W2729" s="7">
        <v>0</v>
      </c>
      <c r="X2729" s="7">
        <v>7</v>
      </c>
      <c r="Y2729" s="7">
        <v>1</v>
      </c>
      <c r="Z2729" s="7">
        <v>1</v>
      </c>
      <c r="AA2729"/>
    </row>
    <row r="2730" spans="1:27" x14ac:dyDescent="0.25">
      <c r="A2730" s="24" t="str">
        <f t="shared" si="130"/>
        <v/>
      </c>
      <c r="B2730" s="24" t="str">
        <f t="shared" si="128"/>
        <v/>
      </c>
      <c r="C2730" s="24" t="str">
        <f t="shared" si="129"/>
        <v/>
      </c>
      <c r="D2730" s="24">
        <v>2026</v>
      </c>
      <c r="E2730" s="7" t="s">
        <v>2913</v>
      </c>
      <c r="F2730" s="7" t="s">
        <v>2901</v>
      </c>
      <c r="G2730" s="7" t="s">
        <v>24</v>
      </c>
      <c r="H2730" s="7" t="s">
        <v>25</v>
      </c>
      <c r="I2730" s="8">
        <v>0.19700000000000001</v>
      </c>
      <c r="J2730" s="8">
        <v>0.40699999999999997</v>
      </c>
      <c r="K2730" s="8">
        <v>0.21299999999999999</v>
      </c>
      <c r="L2730" s="8">
        <v>0.62</v>
      </c>
      <c r="M2730" s="7">
        <v>23</v>
      </c>
      <c r="N2730" s="7">
        <v>89</v>
      </c>
      <c r="O2730" s="7">
        <v>61</v>
      </c>
      <c r="P2730" s="7">
        <v>11</v>
      </c>
      <c r="Q2730" s="7">
        <v>12</v>
      </c>
      <c r="R2730" s="7">
        <v>1</v>
      </c>
      <c r="S2730" s="7">
        <v>0</v>
      </c>
      <c r="T2730" s="7">
        <v>0</v>
      </c>
      <c r="U2730" s="7">
        <v>5</v>
      </c>
      <c r="V2730" s="7">
        <v>2</v>
      </c>
      <c r="W2730" s="7">
        <v>21</v>
      </c>
      <c r="X2730" s="7">
        <v>17</v>
      </c>
      <c r="Y2730" s="7">
        <v>0</v>
      </c>
      <c r="Z2730" s="7">
        <v>0</v>
      </c>
      <c r="AA2730"/>
    </row>
    <row r="2731" spans="1:27" x14ac:dyDescent="0.25">
      <c r="A2731" s="24">
        <f t="shared" si="130"/>
        <v>1</v>
      </c>
      <c r="B2731" s="24" t="str">
        <f t="shared" si="128"/>
        <v/>
      </c>
      <c r="C2731" s="24" t="str">
        <f t="shared" si="129"/>
        <v/>
      </c>
      <c r="D2731" s="24">
        <v>2026</v>
      </c>
      <c r="E2731" s="7" t="s">
        <v>2915</v>
      </c>
      <c r="F2731" s="7" t="s">
        <v>2901</v>
      </c>
      <c r="G2731" s="7" t="s">
        <v>32</v>
      </c>
      <c r="H2731" s="7" t="s">
        <v>27</v>
      </c>
      <c r="I2731" s="8">
        <v>0.125</v>
      </c>
      <c r="J2731" s="8">
        <v>0.34100000000000003</v>
      </c>
      <c r="K2731" s="8">
        <v>0.125</v>
      </c>
      <c r="L2731" s="8">
        <v>0.46600000000000003</v>
      </c>
      <c r="M2731" s="7">
        <v>17</v>
      </c>
      <c r="N2731" s="7">
        <v>44</v>
      </c>
      <c r="O2731" s="7">
        <v>32</v>
      </c>
      <c r="P2731" s="7">
        <v>3</v>
      </c>
      <c r="Q2731" s="7">
        <v>4</v>
      </c>
      <c r="R2731" s="7">
        <v>0</v>
      </c>
      <c r="S2731" s="7">
        <v>0</v>
      </c>
      <c r="T2731" s="7">
        <v>0</v>
      </c>
      <c r="U2731" s="7">
        <v>6</v>
      </c>
      <c r="V2731" s="7">
        <v>3</v>
      </c>
      <c r="W2731" s="7">
        <v>8</v>
      </c>
      <c r="X2731" s="7">
        <v>4</v>
      </c>
      <c r="Y2731" s="7">
        <v>0</v>
      </c>
      <c r="Z2731" s="7">
        <v>2</v>
      </c>
      <c r="AA2731"/>
    </row>
    <row r="2732" spans="1:27" x14ac:dyDescent="0.25">
      <c r="A2732" s="24" t="str">
        <f t="shared" si="130"/>
        <v/>
      </c>
      <c r="B2732" s="24" t="str">
        <f t="shared" si="128"/>
        <v/>
      </c>
      <c r="C2732" s="24" t="str">
        <f t="shared" si="129"/>
        <v/>
      </c>
      <c r="D2732" s="24">
        <v>2026</v>
      </c>
      <c r="E2732" s="7" t="s">
        <v>2916</v>
      </c>
      <c r="F2732" s="7" t="s">
        <v>2901</v>
      </c>
      <c r="G2732" s="7" t="s">
        <v>47</v>
      </c>
      <c r="H2732" s="7" t="s">
        <v>35</v>
      </c>
      <c r="I2732" s="8">
        <v>9.0999999999999998E-2</v>
      </c>
      <c r="J2732" s="8">
        <v>0.192</v>
      </c>
      <c r="K2732" s="8">
        <v>9.0999999999999998E-2</v>
      </c>
      <c r="L2732" s="8">
        <v>0.28299999999999997</v>
      </c>
      <c r="M2732" s="7">
        <v>12</v>
      </c>
      <c r="N2732" s="7">
        <v>28</v>
      </c>
      <c r="O2732" s="7">
        <v>22</v>
      </c>
      <c r="P2732" s="7">
        <v>2</v>
      </c>
      <c r="Q2732" s="7">
        <v>2</v>
      </c>
      <c r="R2732" s="7">
        <v>0</v>
      </c>
      <c r="S2732" s="7">
        <v>0</v>
      </c>
      <c r="T2732" s="7">
        <v>0</v>
      </c>
      <c r="U2732" s="7">
        <v>2</v>
      </c>
      <c r="V2732" s="7">
        <v>0</v>
      </c>
      <c r="W2732" s="7">
        <v>3</v>
      </c>
      <c r="X2732" s="7">
        <v>10</v>
      </c>
      <c r="Y2732" s="7">
        <v>1</v>
      </c>
      <c r="Z2732" s="7">
        <v>0</v>
      </c>
      <c r="AA2732"/>
    </row>
    <row r="2733" spans="1:27" x14ac:dyDescent="0.25">
      <c r="A2733" s="24" t="str">
        <f t="shared" si="130"/>
        <v/>
      </c>
      <c r="B2733" s="24" t="str">
        <f t="shared" si="128"/>
        <v/>
      </c>
      <c r="C2733" s="24" t="str">
        <f t="shared" si="129"/>
        <v/>
      </c>
      <c r="D2733" s="24">
        <v>2026</v>
      </c>
      <c r="E2733" s="7" t="s">
        <v>2917</v>
      </c>
      <c r="F2733" s="7" t="s">
        <v>2901</v>
      </c>
      <c r="G2733" s="7" t="s">
        <v>47</v>
      </c>
      <c r="H2733" s="7" t="s">
        <v>25</v>
      </c>
      <c r="I2733" s="8">
        <v>0</v>
      </c>
      <c r="J2733" s="8">
        <v>0.308</v>
      </c>
      <c r="K2733" s="8">
        <v>0</v>
      </c>
      <c r="L2733" s="8">
        <v>0.308</v>
      </c>
      <c r="M2733" s="7">
        <v>5</v>
      </c>
      <c r="N2733" s="7">
        <v>13</v>
      </c>
      <c r="O2733" s="7">
        <v>9</v>
      </c>
      <c r="P2733" s="7">
        <v>0</v>
      </c>
      <c r="Q2733" s="7">
        <v>0</v>
      </c>
      <c r="R2733" s="7">
        <v>0</v>
      </c>
      <c r="S2733" s="7">
        <v>0</v>
      </c>
      <c r="T2733" s="7">
        <v>0</v>
      </c>
      <c r="U2733" s="7">
        <v>1</v>
      </c>
      <c r="V2733" s="7">
        <v>1</v>
      </c>
      <c r="W2733" s="7">
        <v>3</v>
      </c>
      <c r="X2733" s="7">
        <v>5</v>
      </c>
      <c r="Y2733" s="7">
        <v>0</v>
      </c>
      <c r="Z2733" s="7">
        <v>0</v>
      </c>
      <c r="AA2733"/>
    </row>
    <row r="2734" spans="1:27" x14ac:dyDescent="0.25">
      <c r="A2734" s="24">
        <f t="shared" si="130"/>
        <v>1</v>
      </c>
      <c r="B2734" s="24" t="str">
        <f t="shared" si="128"/>
        <v/>
      </c>
      <c r="C2734" s="24" t="str">
        <f t="shared" si="129"/>
        <v/>
      </c>
      <c r="D2734" s="24">
        <v>2026</v>
      </c>
      <c r="E2734" s="7" t="s">
        <v>2918</v>
      </c>
      <c r="F2734" s="7" t="s">
        <v>2901</v>
      </c>
      <c r="G2734" s="7" t="s">
        <v>29</v>
      </c>
      <c r="H2734" s="7" t="s">
        <v>64</v>
      </c>
      <c r="I2734" s="8">
        <v>0</v>
      </c>
      <c r="J2734" s="8">
        <v>0</v>
      </c>
      <c r="K2734" s="8">
        <v>0</v>
      </c>
      <c r="L2734" s="8">
        <v>0</v>
      </c>
      <c r="M2734" s="7">
        <v>1</v>
      </c>
      <c r="N2734" s="7">
        <v>1</v>
      </c>
      <c r="O2734" s="7">
        <v>1</v>
      </c>
      <c r="P2734" s="7">
        <v>0</v>
      </c>
      <c r="Q2734" s="7">
        <v>0</v>
      </c>
      <c r="R2734" s="7">
        <v>0</v>
      </c>
      <c r="S2734" s="7">
        <v>0</v>
      </c>
      <c r="T2734" s="7">
        <v>0</v>
      </c>
      <c r="U2734" s="7">
        <v>0</v>
      </c>
      <c r="V2734" s="7">
        <v>0</v>
      </c>
      <c r="W2734" s="7">
        <v>0</v>
      </c>
      <c r="X2734" s="7">
        <v>0</v>
      </c>
      <c r="Y2734" s="7">
        <v>0</v>
      </c>
      <c r="Z2734" s="7">
        <v>0</v>
      </c>
      <c r="AA2734"/>
    </row>
    <row r="2735" spans="1:27" x14ac:dyDescent="0.25">
      <c r="A2735" s="24" t="str">
        <f t="shared" si="130"/>
        <v/>
      </c>
      <c r="B2735" s="24" t="str">
        <f t="shared" si="128"/>
        <v/>
      </c>
      <c r="C2735" s="24" t="str">
        <f t="shared" si="129"/>
        <v/>
      </c>
      <c r="D2735" s="24">
        <v>2026</v>
      </c>
      <c r="E2735" s="7" t="s">
        <v>2919</v>
      </c>
      <c r="F2735" s="7" t="s">
        <v>2901</v>
      </c>
      <c r="G2735" s="7" t="s">
        <v>47</v>
      </c>
      <c r="H2735" s="7" t="s">
        <v>64</v>
      </c>
      <c r="I2735" s="8">
        <v>0</v>
      </c>
      <c r="J2735" s="8">
        <v>0</v>
      </c>
      <c r="K2735" s="8">
        <v>0</v>
      </c>
      <c r="L2735" s="8">
        <v>0</v>
      </c>
      <c r="M2735" s="7">
        <v>1</v>
      </c>
      <c r="N2735" s="7">
        <v>1</v>
      </c>
      <c r="O2735" s="7">
        <v>0</v>
      </c>
      <c r="P2735" s="7">
        <v>0</v>
      </c>
      <c r="Q2735" s="7">
        <v>0</v>
      </c>
      <c r="R2735" s="7">
        <v>0</v>
      </c>
      <c r="S2735" s="7">
        <v>0</v>
      </c>
      <c r="T2735" s="7">
        <v>0</v>
      </c>
      <c r="U2735" s="7">
        <v>0</v>
      </c>
      <c r="V2735" s="7">
        <v>0</v>
      </c>
      <c r="W2735" s="7">
        <v>0</v>
      </c>
      <c r="X2735" s="7">
        <v>0</v>
      </c>
      <c r="Y2735" s="7">
        <v>0</v>
      </c>
      <c r="Z2735" s="7">
        <v>0</v>
      </c>
      <c r="AA2735"/>
    </row>
    <row r="2736" spans="1:27" x14ac:dyDescent="0.25">
      <c r="A2736" s="24" t="str">
        <f t="shared" si="130"/>
        <v/>
      </c>
      <c r="B2736" s="24" t="str">
        <f t="shared" si="128"/>
        <v/>
      </c>
      <c r="C2736" s="24">
        <f t="shared" si="129"/>
        <v>1</v>
      </c>
      <c r="D2736" s="24">
        <v>2026</v>
      </c>
      <c r="E2736" s="7" t="s">
        <v>2920</v>
      </c>
      <c r="F2736" s="7" t="s">
        <v>2921</v>
      </c>
      <c r="G2736" s="7" t="s">
        <v>37</v>
      </c>
      <c r="H2736" s="7" t="s">
        <v>25</v>
      </c>
      <c r="I2736" s="8">
        <v>0.36499999999999999</v>
      </c>
      <c r="J2736" s="8">
        <v>0.48</v>
      </c>
      <c r="K2736" s="8">
        <v>0.56000000000000005</v>
      </c>
      <c r="L2736" s="8">
        <v>1.04</v>
      </c>
      <c r="M2736" s="7">
        <v>45</v>
      </c>
      <c r="N2736" s="7">
        <v>200</v>
      </c>
      <c r="O2736" s="7">
        <v>159</v>
      </c>
      <c r="P2736" s="7">
        <v>30</v>
      </c>
      <c r="Q2736" s="7">
        <v>58</v>
      </c>
      <c r="R2736" s="7">
        <v>11</v>
      </c>
      <c r="S2736" s="7">
        <v>1</v>
      </c>
      <c r="T2736" s="7">
        <v>6</v>
      </c>
      <c r="U2736" s="7">
        <v>47</v>
      </c>
      <c r="V2736" s="7">
        <v>7</v>
      </c>
      <c r="W2736" s="7">
        <v>31</v>
      </c>
      <c r="X2736" s="7">
        <v>27</v>
      </c>
      <c r="Y2736" s="7">
        <v>3</v>
      </c>
      <c r="Z2736" s="7">
        <v>1</v>
      </c>
      <c r="AA2736"/>
    </row>
    <row r="2737" spans="1:27" x14ac:dyDescent="0.25">
      <c r="A2737" s="24" t="str">
        <f t="shared" si="130"/>
        <v/>
      </c>
      <c r="B2737" s="24" t="str">
        <f t="shared" si="128"/>
        <v/>
      </c>
      <c r="C2737" s="24" t="str">
        <f t="shared" si="129"/>
        <v/>
      </c>
      <c r="D2737" s="24">
        <v>2026</v>
      </c>
      <c r="E2737" s="7" t="s">
        <v>2922</v>
      </c>
      <c r="F2737" s="7" t="s">
        <v>2921</v>
      </c>
      <c r="G2737" s="7" t="s">
        <v>47</v>
      </c>
      <c r="H2737" s="7" t="s">
        <v>38</v>
      </c>
      <c r="I2737" s="8">
        <v>0.34699999999999998</v>
      </c>
      <c r="J2737" s="8">
        <v>0.42399999999999999</v>
      </c>
      <c r="K2737" s="8">
        <v>0.432</v>
      </c>
      <c r="L2737" s="8">
        <v>0.85599999999999998</v>
      </c>
      <c r="M2737" s="7">
        <v>47</v>
      </c>
      <c r="N2737" s="7">
        <v>206</v>
      </c>
      <c r="O2737" s="7">
        <v>176</v>
      </c>
      <c r="P2737" s="7">
        <v>43</v>
      </c>
      <c r="Q2737" s="7">
        <v>61</v>
      </c>
      <c r="R2737" s="7">
        <v>10</v>
      </c>
      <c r="S2737" s="7">
        <v>1</v>
      </c>
      <c r="T2737" s="7">
        <v>1</v>
      </c>
      <c r="U2737" s="7">
        <v>22</v>
      </c>
      <c r="V2737" s="7">
        <v>9</v>
      </c>
      <c r="W2737" s="7">
        <v>17</v>
      </c>
      <c r="X2737" s="7">
        <v>10</v>
      </c>
      <c r="Y2737" s="7">
        <v>20</v>
      </c>
      <c r="Z2737" s="7">
        <v>1</v>
      </c>
      <c r="AA2737"/>
    </row>
    <row r="2738" spans="1:27" x14ac:dyDescent="0.25">
      <c r="A2738" s="24" t="str">
        <f t="shared" si="130"/>
        <v/>
      </c>
      <c r="B2738" s="24" t="str">
        <f t="shared" si="128"/>
        <v/>
      </c>
      <c r="C2738" s="24" t="str">
        <f t="shared" si="129"/>
        <v/>
      </c>
      <c r="D2738" s="24">
        <v>2026</v>
      </c>
      <c r="E2738" s="7" t="s">
        <v>2923</v>
      </c>
      <c r="F2738" s="7" t="s">
        <v>2921</v>
      </c>
      <c r="G2738" s="7" t="s">
        <v>37</v>
      </c>
      <c r="H2738" s="7" t="s">
        <v>40</v>
      </c>
      <c r="I2738" s="8">
        <v>0.25</v>
      </c>
      <c r="J2738" s="8">
        <v>0.36099999999999999</v>
      </c>
      <c r="K2738" s="8">
        <v>0.38600000000000001</v>
      </c>
      <c r="L2738" s="8">
        <v>0.747</v>
      </c>
      <c r="M2738" s="7">
        <v>39</v>
      </c>
      <c r="N2738" s="7">
        <v>159</v>
      </c>
      <c r="O2738" s="7">
        <v>132</v>
      </c>
      <c r="P2738" s="7">
        <v>23</v>
      </c>
      <c r="Q2738" s="7">
        <v>33</v>
      </c>
      <c r="R2738" s="7">
        <v>6</v>
      </c>
      <c r="S2738" s="7">
        <v>3</v>
      </c>
      <c r="T2738" s="7">
        <v>2</v>
      </c>
      <c r="U2738" s="7">
        <v>21</v>
      </c>
      <c r="V2738" s="7">
        <v>7</v>
      </c>
      <c r="W2738" s="7">
        <v>17</v>
      </c>
      <c r="X2738" s="7">
        <v>35</v>
      </c>
      <c r="Y2738" s="7">
        <v>9</v>
      </c>
      <c r="Z2738" s="7">
        <v>2</v>
      </c>
      <c r="AA2738"/>
    </row>
    <row r="2739" spans="1:27" x14ac:dyDescent="0.25">
      <c r="A2739" s="24">
        <f t="shared" si="130"/>
        <v>1</v>
      </c>
      <c r="B2739" s="24" t="str">
        <f t="shared" si="128"/>
        <v/>
      </c>
      <c r="C2739" s="24" t="str">
        <f t="shared" si="129"/>
        <v/>
      </c>
      <c r="D2739" s="24">
        <v>2026</v>
      </c>
      <c r="E2739" s="7" t="s">
        <v>2924</v>
      </c>
      <c r="F2739" s="7" t="s">
        <v>2921</v>
      </c>
      <c r="G2739" s="7" t="s">
        <v>29</v>
      </c>
      <c r="H2739" s="7" t="s">
        <v>27</v>
      </c>
      <c r="I2739" s="8">
        <v>0.249</v>
      </c>
      <c r="J2739" s="8">
        <v>0.34599999999999997</v>
      </c>
      <c r="K2739" s="8">
        <v>0.45700000000000002</v>
      </c>
      <c r="L2739" s="8">
        <v>0.80300000000000005</v>
      </c>
      <c r="M2739" s="7">
        <v>48</v>
      </c>
      <c r="N2739" s="7">
        <v>207</v>
      </c>
      <c r="O2739" s="7">
        <v>173</v>
      </c>
      <c r="P2739" s="7">
        <v>26</v>
      </c>
      <c r="Q2739" s="7">
        <v>43</v>
      </c>
      <c r="R2739" s="7">
        <v>8</v>
      </c>
      <c r="S2739" s="7">
        <v>2</v>
      </c>
      <c r="T2739" s="7">
        <v>8</v>
      </c>
      <c r="U2739" s="7">
        <v>28</v>
      </c>
      <c r="V2739" s="7">
        <v>2</v>
      </c>
      <c r="W2739" s="7">
        <v>26</v>
      </c>
      <c r="X2739" s="7">
        <v>58</v>
      </c>
      <c r="Y2739" s="7">
        <v>17</v>
      </c>
      <c r="Z2739" s="7">
        <v>4</v>
      </c>
      <c r="AA2739"/>
    </row>
    <row r="2740" spans="1:27" x14ac:dyDescent="0.25">
      <c r="A2740" s="24">
        <f t="shared" si="130"/>
        <v>1</v>
      </c>
      <c r="B2740" s="24" t="str">
        <f t="shared" si="128"/>
        <v/>
      </c>
      <c r="C2740" s="24" t="str">
        <f t="shared" si="129"/>
        <v/>
      </c>
      <c r="D2740" s="24">
        <v>2026</v>
      </c>
      <c r="E2740" s="7" t="s">
        <v>2925</v>
      </c>
      <c r="F2740" s="7" t="s">
        <v>2921</v>
      </c>
      <c r="G2740" s="7" t="s">
        <v>29</v>
      </c>
      <c r="H2740" s="7" t="s">
        <v>30</v>
      </c>
      <c r="I2740" s="8">
        <v>0.248</v>
      </c>
      <c r="J2740" s="8">
        <v>0.37</v>
      </c>
      <c r="K2740" s="8">
        <v>0.33300000000000002</v>
      </c>
      <c r="L2740" s="8">
        <v>0.70299999999999996</v>
      </c>
      <c r="M2740" s="7">
        <v>37</v>
      </c>
      <c r="N2740" s="7">
        <v>130</v>
      </c>
      <c r="O2740" s="7">
        <v>105</v>
      </c>
      <c r="P2740" s="7">
        <v>18</v>
      </c>
      <c r="Q2740" s="7">
        <v>26</v>
      </c>
      <c r="R2740" s="7">
        <v>2</v>
      </c>
      <c r="S2740" s="7">
        <v>2</v>
      </c>
      <c r="T2740" s="7">
        <v>1</v>
      </c>
      <c r="U2740" s="7">
        <v>10</v>
      </c>
      <c r="V2740" s="7">
        <v>11</v>
      </c>
      <c r="W2740" s="7">
        <v>10</v>
      </c>
      <c r="X2740" s="7">
        <v>39</v>
      </c>
      <c r="Y2740" s="7">
        <v>8</v>
      </c>
      <c r="Z2740" s="7">
        <v>3</v>
      </c>
      <c r="AA2740"/>
    </row>
    <row r="2741" spans="1:27" x14ac:dyDescent="0.25">
      <c r="A2741" s="24" t="str">
        <f t="shared" si="130"/>
        <v/>
      </c>
      <c r="B2741" s="24" t="str">
        <f t="shared" si="128"/>
        <v/>
      </c>
      <c r="C2741" s="24" t="str">
        <f t="shared" si="129"/>
        <v/>
      </c>
      <c r="D2741" s="24">
        <v>2026</v>
      </c>
      <c r="E2741" s="7" t="s">
        <v>2926</v>
      </c>
      <c r="F2741" s="7" t="s">
        <v>2921</v>
      </c>
      <c r="G2741" s="7" t="s">
        <v>47</v>
      </c>
      <c r="H2741" s="7" t="s">
        <v>40</v>
      </c>
      <c r="I2741" s="8">
        <v>0.22700000000000001</v>
      </c>
      <c r="J2741" s="8">
        <v>0.34799999999999998</v>
      </c>
      <c r="K2741" s="8">
        <v>0.42699999999999999</v>
      </c>
      <c r="L2741" s="8">
        <v>0.77500000000000002</v>
      </c>
      <c r="M2741" s="7">
        <v>36</v>
      </c>
      <c r="N2741" s="7">
        <v>138</v>
      </c>
      <c r="O2741" s="7">
        <v>110</v>
      </c>
      <c r="P2741" s="7">
        <v>19</v>
      </c>
      <c r="Q2741" s="7">
        <v>25</v>
      </c>
      <c r="R2741" s="7">
        <v>4</v>
      </c>
      <c r="S2741" s="7">
        <v>0</v>
      </c>
      <c r="T2741" s="7">
        <v>6</v>
      </c>
      <c r="U2741" s="7">
        <v>19</v>
      </c>
      <c r="V2741" s="7">
        <v>12</v>
      </c>
      <c r="W2741" s="7">
        <v>10</v>
      </c>
      <c r="X2741" s="7">
        <v>30</v>
      </c>
      <c r="Y2741" s="7">
        <v>1</v>
      </c>
      <c r="Z2741" s="7">
        <v>0</v>
      </c>
      <c r="AA2741"/>
    </row>
    <row r="2742" spans="1:27" x14ac:dyDescent="0.25">
      <c r="A2742" s="24" t="str">
        <f t="shared" si="130"/>
        <v/>
      </c>
      <c r="B2742" s="24" t="str">
        <f t="shared" si="128"/>
        <v/>
      </c>
      <c r="C2742" s="24" t="str">
        <f t="shared" si="129"/>
        <v/>
      </c>
      <c r="D2742" s="24">
        <v>2026</v>
      </c>
      <c r="E2742" s="7" t="s">
        <v>2927</v>
      </c>
      <c r="F2742" s="7" t="s">
        <v>2921</v>
      </c>
      <c r="G2742" s="7" t="s">
        <v>24</v>
      </c>
      <c r="H2742" s="7" t="s">
        <v>35</v>
      </c>
      <c r="I2742" s="8">
        <v>0.222</v>
      </c>
      <c r="J2742" s="8">
        <v>0.29399999999999998</v>
      </c>
      <c r="K2742" s="8">
        <v>0.30599999999999999</v>
      </c>
      <c r="L2742" s="8">
        <v>0.6</v>
      </c>
      <c r="M2742" s="7">
        <v>36</v>
      </c>
      <c r="N2742" s="7">
        <v>120</v>
      </c>
      <c r="O2742" s="7">
        <v>108</v>
      </c>
      <c r="P2742" s="7">
        <v>15</v>
      </c>
      <c r="Q2742" s="7">
        <v>24</v>
      </c>
      <c r="R2742" s="7">
        <v>1</v>
      </c>
      <c r="S2742" s="7">
        <v>1</v>
      </c>
      <c r="T2742" s="7">
        <v>2</v>
      </c>
      <c r="U2742" s="7">
        <v>12</v>
      </c>
      <c r="V2742" s="7">
        <v>2</v>
      </c>
      <c r="W2742" s="7">
        <v>9</v>
      </c>
      <c r="X2742" s="7">
        <v>27</v>
      </c>
      <c r="Y2742" s="7">
        <v>5</v>
      </c>
      <c r="Z2742" s="7">
        <v>2</v>
      </c>
      <c r="AA2742"/>
    </row>
    <row r="2743" spans="1:27" x14ac:dyDescent="0.25">
      <c r="A2743" s="24">
        <f t="shared" si="130"/>
        <v>1</v>
      </c>
      <c r="B2743" s="24" t="str">
        <f t="shared" si="128"/>
        <v/>
      </c>
      <c r="C2743" s="24" t="str">
        <f t="shared" si="129"/>
        <v/>
      </c>
      <c r="D2743" s="24">
        <v>2026</v>
      </c>
      <c r="E2743" s="7" t="s">
        <v>2928</v>
      </c>
      <c r="F2743" s="7" t="s">
        <v>2921</v>
      </c>
      <c r="G2743" s="7" t="s">
        <v>29</v>
      </c>
      <c r="H2743" s="7" t="s">
        <v>44</v>
      </c>
      <c r="I2743" s="8">
        <v>0.21299999999999999</v>
      </c>
      <c r="J2743" s="8">
        <v>0.35799999999999998</v>
      </c>
      <c r="K2743" s="8">
        <v>0.26200000000000001</v>
      </c>
      <c r="L2743" s="8">
        <v>0.62</v>
      </c>
      <c r="M2743" s="7">
        <v>43</v>
      </c>
      <c r="N2743" s="7">
        <v>152</v>
      </c>
      <c r="O2743" s="7">
        <v>122</v>
      </c>
      <c r="P2743" s="7">
        <v>16</v>
      </c>
      <c r="Q2743" s="7">
        <v>26</v>
      </c>
      <c r="R2743" s="7">
        <v>3</v>
      </c>
      <c r="S2743" s="7">
        <v>0</v>
      </c>
      <c r="T2743" s="7">
        <v>1</v>
      </c>
      <c r="U2743" s="7">
        <v>25</v>
      </c>
      <c r="V2743" s="7">
        <v>6</v>
      </c>
      <c r="W2743" s="7">
        <v>22</v>
      </c>
      <c r="X2743" s="7">
        <v>22</v>
      </c>
      <c r="Y2743" s="7">
        <v>0</v>
      </c>
      <c r="Z2743" s="7">
        <v>0</v>
      </c>
      <c r="AA2743"/>
    </row>
    <row r="2744" spans="1:27" x14ac:dyDescent="0.25">
      <c r="A2744" s="24" t="str">
        <f t="shared" si="130"/>
        <v/>
      </c>
      <c r="B2744" s="24" t="str">
        <f t="shared" si="128"/>
        <v/>
      </c>
      <c r="C2744" s="24" t="str">
        <f t="shared" si="129"/>
        <v/>
      </c>
      <c r="D2744" s="24">
        <v>2026</v>
      </c>
      <c r="E2744" s="7" t="s">
        <v>2929</v>
      </c>
      <c r="F2744" s="7" t="s">
        <v>2921</v>
      </c>
      <c r="G2744" s="7" t="s">
        <v>37</v>
      </c>
      <c r="H2744" s="7" t="s">
        <v>42</v>
      </c>
      <c r="I2744" s="8">
        <v>0.36799999999999999</v>
      </c>
      <c r="J2744" s="8">
        <v>0.441</v>
      </c>
      <c r="K2744" s="8">
        <v>0.623</v>
      </c>
      <c r="L2744" s="8">
        <v>1.0640000000000001</v>
      </c>
      <c r="M2744" s="7">
        <v>35</v>
      </c>
      <c r="N2744" s="7">
        <v>138</v>
      </c>
      <c r="O2744" s="7">
        <v>114</v>
      </c>
      <c r="P2744" s="7">
        <v>25</v>
      </c>
      <c r="Q2744" s="7">
        <v>42</v>
      </c>
      <c r="R2744" s="7">
        <v>10</v>
      </c>
      <c r="S2744" s="7">
        <v>2</v>
      </c>
      <c r="T2744" s="7">
        <v>5</v>
      </c>
      <c r="U2744" s="7">
        <v>34</v>
      </c>
      <c r="V2744" s="7">
        <v>7</v>
      </c>
      <c r="W2744" s="7">
        <v>11</v>
      </c>
      <c r="X2744" s="7">
        <v>21</v>
      </c>
      <c r="Y2744" s="7">
        <v>3</v>
      </c>
      <c r="Z2744" s="7">
        <v>0</v>
      </c>
      <c r="AA2744"/>
    </row>
    <row r="2745" spans="1:27" x14ac:dyDescent="0.25">
      <c r="A2745" s="24" t="str">
        <f t="shared" si="130"/>
        <v/>
      </c>
      <c r="B2745" s="24" t="str">
        <f t="shared" si="128"/>
        <v/>
      </c>
      <c r="C2745" s="24" t="str">
        <f t="shared" si="129"/>
        <v/>
      </c>
      <c r="D2745" s="24">
        <v>2026</v>
      </c>
      <c r="E2745" s="7" t="s">
        <v>2930</v>
      </c>
      <c r="F2745" s="7" t="s">
        <v>2921</v>
      </c>
      <c r="G2745" s="7" t="s">
        <v>47</v>
      </c>
      <c r="H2745" s="7" t="s">
        <v>40</v>
      </c>
      <c r="I2745" s="8">
        <v>0.26</v>
      </c>
      <c r="J2745" s="8">
        <v>0.35899999999999999</v>
      </c>
      <c r="K2745" s="8">
        <v>0.28599999999999998</v>
      </c>
      <c r="L2745" s="8">
        <v>0.64400000000000002</v>
      </c>
      <c r="M2745" s="7">
        <v>26</v>
      </c>
      <c r="N2745" s="7">
        <v>92</v>
      </c>
      <c r="O2745" s="7">
        <v>77</v>
      </c>
      <c r="P2745" s="7">
        <v>10</v>
      </c>
      <c r="Q2745" s="7">
        <v>20</v>
      </c>
      <c r="R2745" s="7">
        <v>2</v>
      </c>
      <c r="S2745" s="7">
        <v>0</v>
      </c>
      <c r="T2745" s="7">
        <v>0</v>
      </c>
      <c r="U2745" s="7">
        <v>9</v>
      </c>
      <c r="V2745" s="7">
        <v>6</v>
      </c>
      <c r="W2745" s="7">
        <v>7</v>
      </c>
      <c r="X2745" s="7">
        <v>17</v>
      </c>
      <c r="Y2745" s="7">
        <v>6</v>
      </c>
      <c r="Z2745" s="7">
        <v>0</v>
      </c>
      <c r="AA2745"/>
    </row>
    <row r="2746" spans="1:27" x14ac:dyDescent="0.25">
      <c r="A2746" s="24" t="str">
        <f t="shared" si="130"/>
        <v/>
      </c>
      <c r="B2746" s="24" t="str">
        <f t="shared" si="128"/>
        <v/>
      </c>
      <c r="C2746" s="24" t="str">
        <f t="shared" si="129"/>
        <v/>
      </c>
      <c r="D2746" s="24">
        <v>2026</v>
      </c>
      <c r="E2746" s="7" t="s">
        <v>2931</v>
      </c>
      <c r="F2746" s="7" t="s">
        <v>2921</v>
      </c>
      <c r="G2746" s="7" t="s">
        <v>37</v>
      </c>
      <c r="H2746" s="7" t="s">
        <v>35</v>
      </c>
      <c r="I2746" s="8">
        <v>0.21099999999999999</v>
      </c>
      <c r="J2746" s="8">
        <v>0.34799999999999998</v>
      </c>
      <c r="K2746" s="8">
        <v>0.21099999999999999</v>
      </c>
      <c r="L2746" s="8">
        <v>0.55800000000000005</v>
      </c>
      <c r="M2746" s="7">
        <v>13</v>
      </c>
      <c r="N2746" s="7">
        <v>23</v>
      </c>
      <c r="O2746" s="7">
        <v>19</v>
      </c>
      <c r="P2746" s="7">
        <v>3</v>
      </c>
      <c r="Q2746" s="7">
        <v>4</v>
      </c>
      <c r="R2746" s="7">
        <v>0</v>
      </c>
      <c r="S2746" s="7">
        <v>0</v>
      </c>
      <c r="T2746" s="7">
        <v>0</v>
      </c>
      <c r="U2746" s="7">
        <v>1</v>
      </c>
      <c r="V2746" s="7">
        <v>1</v>
      </c>
      <c r="W2746" s="7">
        <v>3</v>
      </c>
      <c r="X2746" s="7">
        <v>8</v>
      </c>
      <c r="Y2746" s="7">
        <v>0</v>
      </c>
      <c r="Z2746" s="7">
        <v>0</v>
      </c>
      <c r="AA2746"/>
    </row>
    <row r="2747" spans="1:27" x14ac:dyDescent="0.25">
      <c r="A2747" s="24">
        <f t="shared" si="130"/>
        <v>1</v>
      </c>
      <c r="B2747" s="24" t="str">
        <f t="shared" si="128"/>
        <v/>
      </c>
      <c r="C2747" s="24" t="str">
        <f t="shared" si="129"/>
        <v/>
      </c>
      <c r="D2747" s="24">
        <v>2026</v>
      </c>
      <c r="E2747" s="7" t="s">
        <v>2932</v>
      </c>
      <c r="F2747" s="7" t="s">
        <v>2921</v>
      </c>
      <c r="G2747" s="7" t="s">
        <v>32</v>
      </c>
      <c r="H2747" s="7" t="s">
        <v>44</v>
      </c>
      <c r="I2747" s="8">
        <v>0.2</v>
      </c>
      <c r="J2747" s="8">
        <v>0.42899999999999999</v>
      </c>
      <c r="K2747" s="8">
        <v>0.26700000000000002</v>
      </c>
      <c r="L2747" s="8">
        <v>0.69499999999999995</v>
      </c>
      <c r="M2747" s="7">
        <v>10</v>
      </c>
      <c r="N2747" s="7">
        <v>21</v>
      </c>
      <c r="O2747" s="7">
        <v>15</v>
      </c>
      <c r="P2747" s="7">
        <v>3</v>
      </c>
      <c r="Q2747" s="7">
        <v>3</v>
      </c>
      <c r="R2747" s="7">
        <v>1</v>
      </c>
      <c r="S2747" s="7">
        <v>0</v>
      </c>
      <c r="T2747" s="7">
        <v>0</v>
      </c>
      <c r="U2747" s="7">
        <v>1</v>
      </c>
      <c r="V2747" s="7">
        <v>4</v>
      </c>
      <c r="W2747" s="7">
        <v>2</v>
      </c>
      <c r="X2747" s="7">
        <v>10</v>
      </c>
      <c r="Y2747" s="7">
        <v>0</v>
      </c>
      <c r="Z2747" s="7">
        <v>0</v>
      </c>
      <c r="AA2747"/>
    </row>
    <row r="2748" spans="1:27" x14ac:dyDescent="0.25">
      <c r="A2748" s="24" t="str">
        <f t="shared" si="130"/>
        <v/>
      </c>
      <c r="B2748" s="24" t="str">
        <f t="shared" si="128"/>
        <v/>
      </c>
      <c r="C2748" s="24" t="str">
        <f t="shared" si="129"/>
        <v/>
      </c>
      <c r="D2748" s="24">
        <v>2026</v>
      </c>
      <c r="E2748" s="7" t="s">
        <v>2933</v>
      </c>
      <c r="F2748" s="7" t="s">
        <v>2921</v>
      </c>
      <c r="G2748" s="7" t="s">
        <v>24</v>
      </c>
      <c r="H2748" s="7" t="s">
        <v>33</v>
      </c>
      <c r="I2748" s="8">
        <v>0.186</v>
      </c>
      <c r="J2748" s="8">
        <v>0.35099999999999998</v>
      </c>
      <c r="K2748" s="8">
        <v>0.216</v>
      </c>
      <c r="L2748" s="8">
        <v>0.56699999999999995</v>
      </c>
      <c r="M2748" s="7">
        <v>32</v>
      </c>
      <c r="N2748" s="7">
        <v>131</v>
      </c>
      <c r="O2748" s="7">
        <v>102</v>
      </c>
      <c r="P2748" s="7">
        <v>14</v>
      </c>
      <c r="Q2748" s="7">
        <v>19</v>
      </c>
      <c r="R2748" s="7">
        <v>3</v>
      </c>
      <c r="S2748" s="7">
        <v>0</v>
      </c>
      <c r="T2748" s="7">
        <v>0</v>
      </c>
      <c r="U2748" s="7">
        <v>8</v>
      </c>
      <c r="V2748" s="7">
        <v>17</v>
      </c>
      <c r="W2748" s="7">
        <v>10</v>
      </c>
      <c r="X2748" s="7">
        <v>21</v>
      </c>
      <c r="Y2748" s="7">
        <v>7</v>
      </c>
      <c r="Z2748" s="7">
        <v>2</v>
      </c>
      <c r="AA2748"/>
    </row>
    <row r="2749" spans="1:27" x14ac:dyDescent="0.25">
      <c r="A2749" s="24" t="str">
        <f t="shared" si="130"/>
        <v/>
      </c>
      <c r="B2749" s="24" t="str">
        <f t="shared" si="128"/>
        <v/>
      </c>
      <c r="C2749" s="24">
        <f t="shared" si="129"/>
        <v>1</v>
      </c>
      <c r="D2749" s="24">
        <v>2026</v>
      </c>
      <c r="E2749" s="7" t="s">
        <v>2934</v>
      </c>
      <c r="F2749" s="7" t="s">
        <v>2921</v>
      </c>
      <c r="G2749" s="7" t="s">
        <v>47</v>
      </c>
      <c r="H2749" s="7" t="s">
        <v>33</v>
      </c>
      <c r="I2749" s="8">
        <v>0.161</v>
      </c>
      <c r="J2749" s="8">
        <v>0.161</v>
      </c>
      <c r="K2749" s="8">
        <v>0.161</v>
      </c>
      <c r="L2749" s="8">
        <v>0.32300000000000001</v>
      </c>
      <c r="M2749" s="7">
        <v>12</v>
      </c>
      <c r="N2749" s="7">
        <v>32</v>
      </c>
      <c r="O2749" s="7">
        <v>31</v>
      </c>
      <c r="P2749" s="7">
        <v>1</v>
      </c>
      <c r="Q2749" s="7">
        <v>5</v>
      </c>
      <c r="R2749" s="7">
        <v>0</v>
      </c>
      <c r="S2749" s="7">
        <v>0</v>
      </c>
      <c r="T2749" s="7">
        <v>0</v>
      </c>
      <c r="U2749" s="7">
        <v>1</v>
      </c>
      <c r="V2749" s="7">
        <v>0</v>
      </c>
      <c r="W2749" s="7">
        <v>0</v>
      </c>
      <c r="X2749" s="7">
        <v>6</v>
      </c>
      <c r="Y2749" s="7">
        <v>0</v>
      </c>
      <c r="Z2749" s="7">
        <v>0</v>
      </c>
      <c r="AA2749"/>
    </row>
    <row r="2750" spans="1:27" x14ac:dyDescent="0.25">
      <c r="A2750" s="24" t="str">
        <f t="shared" si="130"/>
        <v/>
      </c>
      <c r="B2750" s="24" t="str">
        <f t="shared" si="128"/>
        <v/>
      </c>
      <c r="C2750" s="24" t="str">
        <f t="shared" si="129"/>
        <v/>
      </c>
      <c r="D2750" s="24">
        <v>2026</v>
      </c>
      <c r="E2750" s="7" t="s">
        <v>2935</v>
      </c>
      <c r="F2750" s="7" t="s">
        <v>2921</v>
      </c>
      <c r="G2750" s="7" t="s">
        <v>47</v>
      </c>
      <c r="H2750" s="7" t="s">
        <v>30</v>
      </c>
      <c r="I2750" s="8">
        <v>0.157</v>
      </c>
      <c r="J2750" s="8">
        <v>0.29699999999999999</v>
      </c>
      <c r="K2750" s="8">
        <v>0.27500000000000002</v>
      </c>
      <c r="L2750" s="8">
        <v>0.57099999999999995</v>
      </c>
      <c r="M2750" s="7">
        <v>20</v>
      </c>
      <c r="N2750" s="7">
        <v>64</v>
      </c>
      <c r="O2750" s="7">
        <v>51</v>
      </c>
      <c r="P2750" s="7">
        <v>11</v>
      </c>
      <c r="Q2750" s="7">
        <v>8</v>
      </c>
      <c r="R2750" s="7">
        <v>1</v>
      </c>
      <c r="S2750" s="7">
        <v>1</v>
      </c>
      <c r="T2750" s="7">
        <v>1</v>
      </c>
      <c r="U2750" s="7">
        <v>7</v>
      </c>
      <c r="V2750" s="7">
        <v>3</v>
      </c>
      <c r="W2750" s="7">
        <v>8</v>
      </c>
      <c r="X2750" s="7">
        <v>13</v>
      </c>
      <c r="Y2750" s="7">
        <v>3</v>
      </c>
      <c r="Z2750" s="7">
        <v>3</v>
      </c>
      <c r="AA2750"/>
    </row>
    <row r="2751" spans="1:27" x14ac:dyDescent="0.25">
      <c r="A2751" s="24">
        <f t="shared" si="130"/>
        <v>1</v>
      </c>
      <c r="B2751" s="24" t="str">
        <f t="shared" si="128"/>
        <v/>
      </c>
      <c r="C2751" s="24" t="str">
        <f t="shared" si="129"/>
        <v/>
      </c>
      <c r="D2751" s="24">
        <v>2026</v>
      </c>
      <c r="E2751" s="7" t="s">
        <v>2936</v>
      </c>
      <c r="F2751" s="7" t="s">
        <v>2921</v>
      </c>
      <c r="G2751" s="7" t="s">
        <v>29</v>
      </c>
      <c r="H2751" s="7" t="s">
        <v>25</v>
      </c>
      <c r="I2751" s="8">
        <v>0.13800000000000001</v>
      </c>
      <c r="J2751" s="8">
        <v>0.32400000000000001</v>
      </c>
      <c r="K2751" s="8">
        <v>0.17199999999999999</v>
      </c>
      <c r="L2751" s="8">
        <v>0.497</v>
      </c>
      <c r="M2751" s="7">
        <v>15</v>
      </c>
      <c r="N2751" s="7">
        <v>37</v>
      </c>
      <c r="O2751" s="7">
        <v>29</v>
      </c>
      <c r="P2751" s="7">
        <v>3</v>
      </c>
      <c r="Q2751" s="7">
        <v>4</v>
      </c>
      <c r="R2751" s="7">
        <v>1</v>
      </c>
      <c r="S2751" s="7">
        <v>0</v>
      </c>
      <c r="T2751" s="7">
        <v>0</v>
      </c>
      <c r="U2751" s="7">
        <v>2</v>
      </c>
      <c r="V2751" s="7">
        <v>2</v>
      </c>
      <c r="W2751" s="7">
        <v>6</v>
      </c>
      <c r="X2751" s="7">
        <v>12</v>
      </c>
      <c r="Y2751" s="7">
        <v>0</v>
      </c>
      <c r="Z2751" s="7">
        <v>0</v>
      </c>
      <c r="AA2751"/>
    </row>
    <row r="2752" spans="1:27" x14ac:dyDescent="0.25">
      <c r="A2752" s="24" t="str">
        <f t="shared" si="130"/>
        <v/>
      </c>
      <c r="B2752" s="24" t="str">
        <f t="shared" si="128"/>
        <v/>
      </c>
      <c r="C2752" s="24" t="str">
        <f t="shared" si="129"/>
        <v/>
      </c>
      <c r="D2752" s="24">
        <v>2026</v>
      </c>
      <c r="E2752" s="7" t="s">
        <v>2937</v>
      </c>
      <c r="F2752" s="7" t="s">
        <v>2921</v>
      </c>
      <c r="G2752" s="7" t="s">
        <v>24</v>
      </c>
      <c r="H2752" s="7" t="s">
        <v>44</v>
      </c>
      <c r="I2752" s="8">
        <v>0.13600000000000001</v>
      </c>
      <c r="J2752" s="8">
        <v>0.34499999999999997</v>
      </c>
      <c r="K2752" s="8">
        <v>0.13600000000000001</v>
      </c>
      <c r="L2752" s="8">
        <v>0.48099999999999998</v>
      </c>
      <c r="M2752" s="7">
        <v>17</v>
      </c>
      <c r="N2752" s="7">
        <v>29</v>
      </c>
      <c r="O2752" s="7">
        <v>22</v>
      </c>
      <c r="P2752" s="7">
        <v>3</v>
      </c>
      <c r="Q2752" s="7">
        <v>3</v>
      </c>
      <c r="R2752" s="7">
        <v>0</v>
      </c>
      <c r="S2752" s="7">
        <v>0</v>
      </c>
      <c r="T2752" s="7">
        <v>0</v>
      </c>
      <c r="U2752" s="7">
        <v>0</v>
      </c>
      <c r="V2752" s="7">
        <v>3</v>
      </c>
      <c r="W2752" s="7">
        <v>4</v>
      </c>
      <c r="X2752" s="7">
        <v>8</v>
      </c>
      <c r="Y2752" s="7">
        <v>0</v>
      </c>
      <c r="Z2752" s="7">
        <v>0</v>
      </c>
      <c r="AA2752"/>
    </row>
    <row r="2753" spans="1:27" x14ac:dyDescent="0.25">
      <c r="A2753" s="24" t="str">
        <f t="shared" si="130"/>
        <v/>
      </c>
      <c r="B2753" s="24" t="str">
        <f t="shared" si="128"/>
        <v/>
      </c>
      <c r="C2753" s="24" t="str">
        <f t="shared" si="129"/>
        <v/>
      </c>
      <c r="D2753" s="24">
        <v>2026</v>
      </c>
      <c r="E2753" s="7" t="s">
        <v>2938</v>
      </c>
      <c r="F2753" s="7" t="s">
        <v>2921</v>
      </c>
      <c r="G2753" s="7" t="s">
        <v>24</v>
      </c>
      <c r="H2753" s="7" t="s">
        <v>30</v>
      </c>
      <c r="I2753" s="8">
        <v>0.13500000000000001</v>
      </c>
      <c r="J2753" s="8">
        <v>0.32700000000000001</v>
      </c>
      <c r="K2753" s="8">
        <v>0.27</v>
      </c>
      <c r="L2753" s="8">
        <v>0.59699999999999998</v>
      </c>
      <c r="M2753" s="7">
        <v>16</v>
      </c>
      <c r="N2753" s="7">
        <v>50</v>
      </c>
      <c r="O2753" s="7">
        <v>37</v>
      </c>
      <c r="P2753" s="7">
        <v>9</v>
      </c>
      <c r="Q2753" s="7">
        <v>5</v>
      </c>
      <c r="R2753" s="7">
        <v>2</v>
      </c>
      <c r="S2753" s="7">
        <v>0</v>
      </c>
      <c r="T2753" s="7">
        <v>1</v>
      </c>
      <c r="U2753" s="7">
        <v>7</v>
      </c>
      <c r="V2753" s="7">
        <v>2</v>
      </c>
      <c r="W2753" s="7">
        <v>9</v>
      </c>
      <c r="X2753" s="7">
        <v>18</v>
      </c>
      <c r="Y2753" s="7">
        <v>3</v>
      </c>
      <c r="Z2753" s="7">
        <v>0</v>
      </c>
      <c r="AA2753"/>
    </row>
    <row r="2754" spans="1:27" x14ac:dyDescent="0.25">
      <c r="A2754" s="24" t="str">
        <f t="shared" si="130"/>
        <v/>
      </c>
      <c r="B2754" s="24" t="str">
        <f t="shared" ref="B2754:B2817" si="131">IF(COUNTIFS(Draft_Player,$E2754),COUNTIFS(Draft_Player,$E2754),"")</f>
        <v/>
      </c>
      <c r="C2754" s="24" t="str">
        <f t="shared" ref="C2754:C2817" si="132">IF(COUNTIFS(Transfers_Player,$E2754),COUNTIFS(Transfers_Player,$E2754),"")</f>
        <v/>
      </c>
      <c r="D2754" s="24">
        <v>2026</v>
      </c>
      <c r="E2754" s="7" t="s">
        <v>2939</v>
      </c>
      <c r="F2754" s="7" t="s">
        <v>2940</v>
      </c>
      <c r="G2754" s="7" t="s">
        <v>24</v>
      </c>
      <c r="H2754" s="7" t="s">
        <v>38</v>
      </c>
      <c r="I2754" s="8">
        <v>0.312</v>
      </c>
      <c r="J2754" s="8">
        <v>0.38900000000000001</v>
      </c>
      <c r="K2754" s="8">
        <v>0.435</v>
      </c>
      <c r="L2754" s="8">
        <v>0.82299999999999995</v>
      </c>
      <c r="M2754" s="7">
        <v>37</v>
      </c>
      <c r="N2754" s="7">
        <v>158</v>
      </c>
      <c r="O2754" s="7">
        <v>138</v>
      </c>
      <c r="P2754" s="7">
        <v>20</v>
      </c>
      <c r="Q2754" s="7">
        <v>43</v>
      </c>
      <c r="R2754" s="7">
        <v>8</v>
      </c>
      <c r="S2754" s="7">
        <v>0</v>
      </c>
      <c r="T2754" s="7">
        <v>3</v>
      </c>
      <c r="U2754" s="7">
        <v>22</v>
      </c>
      <c r="V2754" s="7">
        <v>5</v>
      </c>
      <c r="W2754" s="7">
        <v>13</v>
      </c>
      <c r="X2754" s="7">
        <v>23</v>
      </c>
      <c r="Y2754" s="7">
        <v>4</v>
      </c>
      <c r="Z2754" s="7">
        <v>4</v>
      </c>
      <c r="AA2754"/>
    </row>
    <row r="2755" spans="1:27" x14ac:dyDescent="0.25">
      <c r="A2755" s="24" t="str">
        <f t="shared" ref="A2755:A2818" si="133">IF(OR(G2755="SR", G2755="GR"), 1, "")</f>
        <v/>
      </c>
      <c r="B2755" s="24" t="str">
        <f t="shared" si="131"/>
        <v/>
      </c>
      <c r="C2755" s="24" t="str">
        <f t="shared" si="132"/>
        <v/>
      </c>
      <c r="D2755" s="24">
        <v>2026</v>
      </c>
      <c r="E2755" s="7" t="s">
        <v>2941</v>
      </c>
      <c r="F2755" s="7" t="s">
        <v>2940</v>
      </c>
      <c r="G2755" s="7" t="s">
        <v>37</v>
      </c>
      <c r="H2755" s="7" t="s">
        <v>33</v>
      </c>
      <c r="I2755" s="8">
        <v>0.308</v>
      </c>
      <c r="J2755" s="8">
        <v>0.437</v>
      </c>
      <c r="K2755" s="8">
        <v>0.377</v>
      </c>
      <c r="L2755" s="8">
        <v>0.81399999999999995</v>
      </c>
      <c r="M2755" s="7">
        <v>44</v>
      </c>
      <c r="N2755" s="7">
        <v>198</v>
      </c>
      <c r="O2755" s="7">
        <v>159</v>
      </c>
      <c r="P2755" s="7">
        <v>19</v>
      </c>
      <c r="Q2755" s="7">
        <v>49</v>
      </c>
      <c r="R2755" s="7">
        <v>6</v>
      </c>
      <c r="S2755" s="7">
        <v>1</v>
      </c>
      <c r="T2755" s="7">
        <v>1</v>
      </c>
      <c r="U2755" s="7">
        <v>21</v>
      </c>
      <c r="V2755" s="7">
        <v>5</v>
      </c>
      <c r="W2755" s="7">
        <v>32</v>
      </c>
      <c r="X2755" s="7">
        <v>29</v>
      </c>
      <c r="Y2755" s="7">
        <v>3</v>
      </c>
      <c r="Z2755" s="7">
        <v>1</v>
      </c>
      <c r="AA2755"/>
    </row>
    <row r="2756" spans="1:27" x14ac:dyDescent="0.25">
      <c r="A2756" s="24" t="str">
        <f t="shared" si="133"/>
        <v/>
      </c>
      <c r="B2756" s="24" t="str">
        <f t="shared" si="131"/>
        <v/>
      </c>
      <c r="C2756" s="24" t="str">
        <f t="shared" si="132"/>
        <v/>
      </c>
      <c r="D2756" s="24">
        <v>2026</v>
      </c>
      <c r="E2756" s="7" t="s">
        <v>2942</v>
      </c>
      <c r="F2756" s="7" t="s">
        <v>2940</v>
      </c>
      <c r="G2756" s="7" t="s">
        <v>24</v>
      </c>
      <c r="H2756" s="7" t="s">
        <v>30</v>
      </c>
      <c r="I2756" s="8">
        <v>0.29499999999999998</v>
      </c>
      <c r="J2756" s="8">
        <v>0.38200000000000001</v>
      </c>
      <c r="K2756" s="8">
        <v>0.48899999999999999</v>
      </c>
      <c r="L2756" s="8">
        <v>0.871</v>
      </c>
      <c r="M2756" s="7">
        <v>39</v>
      </c>
      <c r="N2756" s="7">
        <v>166</v>
      </c>
      <c r="O2756" s="7">
        <v>139</v>
      </c>
      <c r="P2756" s="7">
        <v>25</v>
      </c>
      <c r="Q2756" s="7">
        <v>41</v>
      </c>
      <c r="R2756" s="7">
        <v>6</v>
      </c>
      <c r="S2756" s="7">
        <v>0</v>
      </c>
      <c r="T2756" s="7">
        <v>7</v>
      </c>
      <c r="U2756" s="7">
        <v>32</v>
      </c>
      <c r="V2756" s="7">
        <v>4</v>
      </c>
      <c r="W2756" s="7">
        <v>18</v>
      </c>
      <c r="X2756" s="7">
        <v>17</v>
      </c>
      <c r="Y2756" s="7">
        <v>0</v>
      </c>
      <c r="Z2756" s="7">
        <v>3</v>
      </c>
      <c r="AA2756"/>
    </row>
    <row r="2757" spans="1:27" x14ac:dyDescent="0.25">
      <c r="A2757" s="24">
        <f t="shared" si="133"/>
        <v>1</v>
      </c>
      <c r="B2757" s="24" t="str">
        <f t="shared" si="131"/>
        <v/>
      </c>
      <c r="C2757" s="24" t="str">
        <f t="shared" si="132"/>
        <v/>
      </c>
      <c r="D2757" s="24">
        <v>2026</v>
      </c>
      <c r="E2757" s="7" t="s">
        <v>2943</v>
      </c>
      <c r="F2757" s="7" t="s">
        <v>2940</v>
      </c>
      <c r="G2757" s="7" t="s">
        <v>29</v>
      </c>
      <c r="H2757" s="7" t="s">
        <v>35</v>
      </c>
      <c r="I2757" s="8">
        <v>0.28599999999999998</v>
      </c>
      <c r="J2757" s="8">
        <v>0.316</v>
      </c>
      <c r="K2757" s="8">
        <v>0.34899999999999998</v>
      </c>
      <c r="L2757" s="8">
        <v>0.66400000000000003</v>
      </c>
      <c r="M2757" s="7">
        <v>44</v>
      </c>
      <c r="N2757" s="7">
        <v>189</v>
      </c>
      <c r="O2757" s="7">
        <v>175</v>
      </c>
      <c r="P2757" s="7">
        <v>18</v>
      </c>
      <c r="Q2757" s="7">
        <v>50</v>
      </c>
      <c r="R2757" s="7">
        <v>11</v>
      </c>
      <c r="S2757" s="7">
        <v>0</v>
      </c>
      <c r="T2757" s="7">
        <v>0</v>
      </c>
      <c r="U2757" s="7">
        <v>17</v>
      </c>
      <c r="V2757" s="7">
        <v>2</v>
      </c>
      <c r="W2757" s="7">
        <v>7</v>
      </c>
      <c r="X2757" s="7">
        <v>22</v>
      </c>
      <c r="Y2757" s="7">
        <v>5</v>
      </c>
      <c r="Z2757" s="7">
        <v>3</v>
      </c>
      <c r="AA2757"/>
    </row>
    <row r="2758" spans="1:27" x14ac:dyDescent="0.25">
      <c r="A2758" s="24">
        <f t="shared" si="133"/>
        <v>1</v>
      </c>
      <c r="B2758" s="24" t="str">
        <f t="shared" si="131"/>
        <v/>
      </c>
      <c r="C2758" s="24" t="str">
        <f t="shared" si="132"/>
        <v/>
      </c>
      <c r="D2758" s="24">
        <v>2026</v>
      </c>
      <c r="E2758" s="7" t="s">
        <v>2944</v>
      </c>
      <c r="F2758" s="7" t="s">
        <v>2940</v>
      </c>
      <c r="G2758" s="7" t="s">
        <v>29</v>
      </c>
      <c r="H2758" s="7" t="s">
        <v>42</v>
      </c>
      <c r="I2758" s="8">
        <v>0.26</v>
      </c>
      <c r="J2758" s="8">
        <v>0.35099999999999998</v>
      </c>
      <c r="K2758" s="8">
        <v>0.34599999999999997</v>
      </c>
      <c r="L2758" s="8">
        <v>0.69799999999999995</v>
      </c>
      <c r="M2758" s="7">
        <v>37</v>
      </c>
      <c r="N2758" s="7">
        <v>151</v>
      </c>
      <c r="O2758" s="7">
        <v>127</v>
      </c>
      <c r="P2758" s="7">
        <v>19</v>
      </c>
      <c r="Q2758" s="7">
        <v>33</v>
      </c>
      <c r="R2758" s="7">
        <v>5</v>
      </c>
      <c r="S2758" s="7">
        <v>0</v>
      </c>
      <c r="T2758" s="7">
        <v>2</v>
      </c>
      <c r="U2758" s="7">
        <v>27</v>
      </c>
      <c r="V2758" s="7">
        <v>4</v>
      </c>
      <c r="W2758" s="7">
        <v>15</v>
      </c>
      <c r="X2758" s="7">
        <v>19</v>
      </c>
      <c r="Y2758" s="7">
        <v>9</v>
      </c>
      <c r="Z2758" s="7">
        <v>2</v>
      </c>
      <c r="AA2758"/>
    </row>
    <row r="2759" spans="1:27" x14ac:dyDescent="0.25">
      <c r="A2759" s="24" t="str">
        <f t="shared" si="133"/>
        <v/>
      </c>
      <c r="B2759" s="24" t="str">
        <f t="shared" si="131"/>
        <v/>
      </c>
      <c r="C2759" s="24" t="str">
        <f t="shared" si="132"/>
        <v/>
      </c>
      <c r="D2759" s="24">
        <v>2026</v>
      </c>
      <c r="E2759" s="7" t="s">
        <v>2945</v>
      </c>
      <c r="F2759" s="7" t="s">
        <v>2940</v>
      </c>
      <c r="G2759" s="7" t="s">
        <v>47</v>
      </c>
      <c r="H2759" s="7" t="s">
        <v>40</v>
      </c>
      <c r="I2759" s="8">
        <v>0.25900000000000001</v>
      </c>
      <c r="J2759" s="8">
        <v>0.39400000000000002</v>
      </c>
      <c r="K2759" s="8">
        <v>0.30399999999999999</v>
      </c>
      <c r="L2759" s="8">
        <v>0.69799999999999995</v>
      </c>
      <c r="M2759" s="7">
        <v>37</v>
      </c>
      <c r="N2759" s="7">
        <v>140</v>
      </c>
      <c r="O2759" s="7">
        <v>112</v>
      </c>
      <c r="P2759" s="7">
        <v>16</v>
      </c>
      <c r="Q2759" s="7">
        <v>29</v>
      </c>
      <c r="R2759" s="7">
        <v>3</v>
      </c>
      <c r="S2759" s="7">
        <v>1</v>
      </c>
      <c r="T2759" s="7">
        <v>0</v>
      </c>
      <c r="U2759" s="7">
        <v>9</v>
      </c>
      <c r="V2759" s="7">
        <v>9</v>
      </c>
      <c r="W2759" s="7">
        <v>16</v>
      </c>
      <c r="X2759" s="7">
        <v>28</v>
      </c>
      <c r="Y2759" s="7">
        <v>5</v>
      </c>
      <c r="Z2759" s="7">
        <v>1</v>
      </c>
      <c r="AA2759"/>
    </row>
    <row r="2760" spans="1:27" x14ac:dyDescent="0.25">
      <c r="A2760" s="24">
        <f t="shared" si="133"/>
        <v>1</v>
      </c>
      <c r="B2760" s="24" t="str">
        <f t="shared" si="131"/>
        <v/>
      </c>
      <c r="C2760" s="24" t="str">
        <f t="shared" si="132"/>
        <v/>
      </c>
      <c r="D2760" s="24">
        <v>2026</v>
      </c>
      <c r="E2760" s="7" t="s">
        <v>2946</v>
      </c>
      <c r="F2760" s="7" t="s">
        <v>2940</v>
      </c>
      <c r="G2760" s="7" t="s">
        <v>29</v>
      </c>
      <c r="H2760" s="7" t="s">
        <v>27</v>
      </c>
      <c r="I2760" s="8">
        <v>0.253</v>
      </c>
      <c r="J2760" s="8">
        <v>0.35099999999999998</v>
      </c>
      <c r="K2760" s="8">
        <v>0.32400000000000001</v>
      </c>
      <c r="L2760" s="8">
        <v>0.67500000000000004</v>
      </c>
      <c r="M2760" s="7">
        <v>43</v>
      </c>
      <c r="N2760" s="7">
        <v>207</v>
      </c>
      <c r="O2760" s="7">
        <v>170</v>
      </c>
      <c r="P2760" s="7">
        <v>31</v>
      </c>
      <c r="Q2760" s="7">
        <v>43</v>
      </c>
      <c r="R2760" s="7">
        <v>9</v>
      </c>
      <c r="S2760" s="7">
        <v>0</v>
      </c>
      <c r="T2760" s="7">
        <v>1</v>
      </c>
      <c r="U2760" s="7">
        <v>17</v>
      </c>
      <c r="V2760" s="7">
        <v>9</v>
      </c>
      <c r="W2760" s="7">
        <v>20</v>
      </c>
      <c r="X2760" s="7">
        <v>39</v>
      </c>
      <c r="Y2760" s="7">
        <v>21</v>
      </c>
      <c r="Z2760" s="7">
        <v>3</v>
      </c>
      <c r="AA2760"/>
    </row>
    <row r="2761" spans="1:27" x14ac:dyDescent="0.25">
      <c r="A2761" s="24" t="str">
        <f t="shared" si="133"/>
        <v/>
      </c>
      <c r="B2761" s="24" t="str">
        <f t="shared" si="131"/>
        <v/>
      </c>
      <c r="C2761" s="24" t="str">
        <f t="shared" si="132"/>
        <v/>
      </c>
      <c r="D2761" s="24">
        <v>2026</v>
      </c>
      <c r="E2761" s="7" t="s">
        <v>2947</v>
      </c>
      <c r="F2761" s="7" t="s">
        <v>2940</v>
      </c>
      <c r="G2761" s="7" t="s">
        <v>37</v>
      </c>
      <c r="H2761" s="7" t="s">
        <v>44</v>
      </c>
      <c r="I2761" s="8">
        <v>0.28399999999999997</v>
      </c>
      <c r="J2761" s="8">
        <v>0.38200000000000001</v>
      </c>
      <c r="K2761" s="8">
        <v>0.53400000000000003</v>
      </c>
      <c r="L2761" s="8">
        <v>0.91700000000000004</v>
      </c>
      <c r="M2761" s="7">
        <v>30</v>
      </c>
      <c r="N2761" s="7">
        <v>136</v>
      </c>
      <c r="O2761" s="7">
        <v>116</v>
      </c>
      <c r="P2761" s="7">
        <v>19</v>
      </c>
      <c r="Q2761" s="7">
        <v>33</v>
      </c>
      <c r="R2761" s="7">
        <v>11</v>
      </c>
      <c r="S2761" s="7">
        <v>0</v>
      </c>
      <c r="T2761" s="7">
        <v>6</v>
      </c>
      <c r="U2761" s="7">
        <v>18</v>
      </c>
      <c r="V2761" s="7">
        <v>4</v>
      </c>
      <c r="W2761" s="7">
        <v>15</v>
      </c>
      <c r="X2761" s="7">
        <v>26</v>
      </c>
      <c r="Y2761" s="7">
        <v>1</v>
      </c>
      <c r="Z2761" s="7">
        <v>1</v>
      </c>
      <c r="AA2761"/>
    </row>
    <row r="2762" spans="1:27" x14ac:dyDescent="0.25">
      <c r="A2762" s="24" t="str">
        <f t="shared" si="133"/>
        <v/>
      </c>
      <c r="B2762" s="24" t="str">
        <f t="shared" si="131"/>
        <v/>
      </c>
      <c r="C2762" s="24" t="str">
        <f t="shared" si="132"/>
        <v/>
      </c>
      <c r="D2762" s="24">
        <v>2026</v>
      </c>
      <c r="E2762" s="7" t="s">
        <v>2948</v>
      </c>
      <c r="F2762" s="7" t="s">
        <v>2940</v>
      </c>
      <c r="G2762" s="7" t="s">
        <v>47</v>
      </c>
      <c r="H2762" s="7" t="s">
        <v>35</v>
      </c>
      <c r="I2762" s="8">
        <v>0.28399999999999997</v>
      </c>
      <c r="J2762" s="8">
        <v>0.38400000000000001</v>
      </c>
      <c r="K2762" s="8">
        <v>0.34699999999999998</v>
      </c>
      <c r="L2762" s="8">
        <v>0.73099999999999998</v>
      </c>
      <c r="M2762" s="7">
        <v>31</v>
      </c>
      <c r="N2762" s="7">
        <v>116</v>
      </c>
      <c r="O2762" s="7">
        <v>95</v>
      </c>
      <c r="P2762" s="7">
        <v>15</v>
      </c>
      <c r="Q2762" s="7">
        <v>27</v>
      </c>
      <c r="R2762" s="7">
        <v>3</v>
      </c>
      <c r="S2762" s="7">
        <v>0</v>
      </c>
      <c r="T2762" s="7">
        <v>1</v>
      </c>
      <c r="U2762" s="7">
        <v>14</v>
      </c>
      <c r="V2762" s="7">
        <v>1</v>
      </c>
      <c r="W2762" s="7">
        <v>15</v>
      </c>
      <c r="X2762" s="7">
        <v>35</v>
      </c>
      <c r="Y2762" s="7">
        <v>6</v>
      </c>
      <c r="Z2762" s="7">
        <v>2</v>
      </c>
      <c r="AA2762"/>
    </row>
    <row r="2763" spans="1:27" x14ac:dyDescent="0.25">
      <c r="A2763" s="24">
        <f t="shared" si="133"/>
        <v>1</v>
      </c>
      <c r="B2763" s="24" t="str">
        <f t="shared" si="131"/>
        <v/>
      </c>
      <c r="C2763" s="24">
        <f t="shared" si="132"/>
        <v>1</v>
      </c>
      <c r="D2763" s="24">
        <v>2026</v>
      </c>
      <c r="E2763" s="7" t="s">
        <v>2949</v>
      </c>
      <c r="F2763" s="7" t="s">
        <v>2940</v>
      </c>
      <c r="G2763" s="7" t="s">
        <v>29</v>
      </c>
      <c r="H2763" s="7" t="s">
        <v>30</v>
      </c>
      <c r="I2763" s="8">
        <v>0.27300000000000002</v>
      </c>
      <c r="J2763" s="8">
        <v>0.27300000000000002</v>
      </c>
      <c r="K2763" s="8">
        <v>0.27300000000000002</v>
      </c>
      <c r="L2763" s="8">
        <v>0.54500000000000004</v>
      </c>
      <c r="M2763" s="7">
        <v>3</v>
      </c>
      <c r="N2763" s="7">
        <v>11</v>
      </c>
      <c r="O2763" s="7">
        <v>11</v>
      </c>
      <c r="P2763" s="7">
        <v>0</v>
      </c>
      <c r="Q2763" s="7">
        <v>3</v>
      </c>
      <c r="R2763" s="7">
        <v>0</v>
      </c>
      <c r="S2763" s="7">
        <v>0</v>
      </c>
      <c r="T2763" s="7">
        <v>0</v>
      </c>
      <c r="U2763" s="7">
        <v>2</v>
      </c>
      <c r="V2763" s="7">
        <v>0</v>
      </c>
      <c r="W2763" s="7">
        <v>0</v>
      </c>
      <c r="X2763" s="7">
        <v>2</v>
      </c>
      <c r="Y2763" s="7">
        <v>0</v>
      </c>
      <c r="Z2763" s="7">
        <v>0</v>
      </c>
      <c r="AA2763"/>
    </row>
    <row r="2764" spans="1:27" x14ac:dyDescent="0.25">
      <c r="A2764" s="24" t="str">
        <f t="shared" si="133"/>
        <v/>
      </c>
      <c r="B2764" s="24" t="str">
        <f t="shared" si="131"/>
        <v/>
      </c>
      <c r="C2764" s="24" t="str">
        <f t="shared" si="132"/>
        <v/>
      </c>
      <c r="D2764" s="24">
        <v>2026</v>
      </c>
      <c r="E2764" s="7" t="s">
        <v>2950</v>
      </c>
      <c r="F2764" s="7" t="s">
        <v>2940</v>
      </c>
      <c r="G2764" s="7" t="s">
        <v>47</v>
      </c>
      <c r="H2764" s="7" t="s">
        <v>25</v>
      </c>
      <c r="I2764" s="8">
        <v>0.25</v>
      </c>
      <c r="J2764" s="8">
        <v>0.25</v>
      </c>
      <c r="K2764" s="8">
        <v>0.5</v>
      </c>
      <c r="L2764" s="8">
        <v>0.75</v>
      </c>
      <c r="M2764" s="7">
        <v>3</v>
      </c>
      <c r="N2764" s="7">
        <v>4</v>
      </c>
      <c r="O2764" s="7">
        <v>4</v>
      </c>
      <c r="P2764" s="7">
        <v>0</v>
      </c>
      <c r="Q2764" s="7">
        <v>1</v>
      </c>
      <c r="R2764" s="7">
        <v>1</v>
      </c>
      <c r="S2764" s="7">
        <v>0</v>
      </c>
      <c r="T2764" s="7">
        <v>0</v>
      </c>
      <c r="U2764" s="7">
        <v>0</v>
      </c>
      <c r="V2764" s="7">
        <v>0</v>
      </c>
      <c r="W2764" s="7">
        <v>0</v>
      </c>
      <c r="X2764" s="7">
        <v>3</v>
      </c>
      <c r="Y2764" s="7">
        <v>0</v>
      </c>
      <c r="Z2764" s="7">
        <v>0</v>
      </c>
      <c r="AA2764"/>
    </row>
    <row r="2765" spans="1:27" x14ac:dyDescent="0.25">
      <c r="A2765" s="24" t="str">
        <f t="shared" si="133"/>
        <v/>
      </c>
      <c r="B2765" s="24" t="str">
        <f t="shared" si="131"/>
        <v/>
      </c>
      <c r="C2765" s="24" t="str">
        <f t="shared" si="132"/>
        <v/>
      </c>
      <c r="D2765" s="24">
        <v>2026</v>
      </c>
      <c r="E2765" s="7" t="s">
        <v>2951</v>
      </c>
      <c r="F2765" s="7" t="s">
        <v>2940</v>
      </c>
      <c r="G2765" s="7" t="s">
        <v>24</v>
      </c>
      <c r="H2765" s="7" t="s">
        <v>44</v>
      </c>
      <c r="I2765" s="8">
        <v>0.23799999999999999</v>
      </c>
      <c r="J2765" s="8">
        <v>0.315</v>
      </c>
      <c r="K2765" s="8">
        <v>0.27500000000000002</v>
      </c>
      <c r="L2765" s="8">
        <v>0.59</v>
      </c>
      <c r="M2765" s="7">
        <v>25</v>
      </c>
      <c r="N2765" s="7">
        <v>90</v>
      </c>
      <c r="O2765" s="7">
        <v>80</v>
      </c>
      <c r="P2765" s="7">
        <v>5</v>
      </c>
      <c r="Q2765" s="7">
        <v>19</v>
      </c>
      <c r="R2765" s="7">
        <v>3</v>
      </c>
      <c r="S2765" s="7">
        <v>0</v>
      </c>
      <c r="T2765" s="7">
        <v>0</v>
      </c>
      <c r="U2765" s="7">
        <v>5</v>
      </c>
      <c r="V2765" s="7">
        <v>2</v>
      </c>
      <c r="W2765" s="7">
        <v>7</v>
      </c>
      <c r="X2765" s="7">
        <v>14</v>
      </c>
      <c r="Y2765" s="7">
        <v>0</v>
      </c>
      <c r="Z2765" s="7">
        <v>0</v>
      </c>
      <c r="AA2765"/>
    </row>
    <row r="2766" spans="1:27" x14ac:dyDescent="0.25">
      <c r="A2766" s="24">
        <f t="shared" si="133"/>
        <v>1</v>
      </c>
      <c r="B2766" s="24" t="str">
        <f t="shared" si="131"/>
        <v/>
      </c>
      <c r="C2766" s="24" t="str">
        <f t="shared" si="132"/>
        <v/>
      </c>
      <c r="D2766" s="24">
        <v>2026</v>
      </c>
      <c r="E2766" s="7" t="s">
        <v>2952</v>
      </c>
      <c r="F2766" s="7" t="s">
        <v>2940</v>
      </c>
      <c r="G2766" s="7" t="s">
        <v>29</v>
      </c>
      <c r="H2766" s="7" t="s">
        <v>25</v>
      </c>
      <c r="I2766" s="8">
        <v>0.221</v>
      </c>
      <c r="J2766" s="8">
        <v>0.316</v>
      </c>
      <c r="K2766" s="8">
        <v>0.35299999999999998</v>
      </c>
      <c r="L2766" s="8">
        <v>0.66900000000000004</v>
      </c>
      <c r="M2766" s="7">
        <v>21</v>
      </c>
      <c r="N2766" s="7">
        <v>84</v>
      </c>
      <c r="O2766" s="7">
        <v>68</v>
      </c>
      <c r="P2766" s="7">
        <v>10</v>
      </c>
      <c r="Q2766" s="7">
        <v>15</v>
      </c>
      <c r="R2766" s="7">
        <v>6</v>
      </c>
      <c r="S2766" s="7">
        <v>0</v>
      </c>
      <c r="T2766" s="7">
        <v>1</v>
      </c>
      <c r="U2766" s="7">
        <v>13</v>
      </c>
      <c r="V2766" s="7">
        <v>3</v>
      </c>
      <c r="W2766" s="7">
        <v>7</v>
      </c>
      <c r="X2766" s="7">
        <v>19</v>
      </c>
      <c r="Y2766" s="7">
        <v>0</v>
      </c>
      <c r="Z2766" s="7">
        <v>0</v>
      </c>
      <c r="AA2766"/>
    </row>
    <row r="2767" spans="1:27" x14ac:dyDescent="0.25">
      <c r="A2767" s="24" t="str">
        <f t="shared" si="133"/>
        <v/>
      </c>
      <c r="B2767" s="24" t="str">
        <f t="shared" si="131"/>
        <v/>
      </c>
      <c r="C2767" s="24">
        <f t="shared" si="132"/>
        <v>1</v>
      </c>
      <c r="D2767" s="24">
        <v>2026</v>
      </c>
      <c r="E2767" s="7" t="s">
        <v>2953</v>
      </c>
      <c r="F2767" s="7" t="s">
        <v>2940</v>
      </c>
      <c r="G2767" s="7" t="s">
        <v>47</v>
      </c>
      <c r="H2767" s="7" t="s">
        <v>40</v>
      </c>
      <c r="I2767" s="8">
        <v>0.192</v>
      </c>
      <c r="J2767" s="8">
        <v>0.25</v>
      </c>
      <c r="K2767" s="8">
        <v>0.23100000000000001</v>
      </c>
      <c r="L2767" s="8">
        <v>0.48099999999999998</v>
      </c>
      <c r="M2767" s="7">
        <v>7</v>
      </c>
      <c r="N2767" s="7">
        <v>29</v>
      </c>
      <c r="O2767" s="7">
        <v>26</v>
      </c>
      <c r="P2767" s="7">
        <v>1</v>
      </c>
      <c r="Q2767" s="7">
        <v>5</v>
      </c>
      <c r="R2767" s="7">
        <v>1</v>
      </c>
      <c r="S2767" s="7">
        <v>0</v>
      </c>
      <c r="T2767" s="7">
        <v>0</v>
      </c>
      <c r="U2767" s="7">
        <v>4</v>
      </c>
      <c r="V2767" s="7">
        <v>1</v>
      </c>
      <c r="W2767" s="7">
        <v>1</v>
      </c>
      <c r="X2767" s="7">
        <v>4</v>
      </c>
      <c r="Y2767" s="7">
        <v>3</v>
      </c>
      <c r="Z2767" s="7">
        <v>0</v>
      </c>
      <c r="AA2767"/>
    </row>
    <row r="2768" spans="1:27" x14ac:dyDescent="0.25">
      <c r="A2768" s="24">
        <f t="shared" si="133"/>
        <v>1</v>
      </c>
      <c r="B2768" s="24" t="str">
        <f t="shared" si="131"/>
        <v/>
      </c>
      <c r="C2768" s="24" t="str">
        <f t="shared" si="132"/>
        <v/>
      </c>
      <c r="D2768" s="24">
        <v>2026</v>
      </c>
      <c r="E2768" s="7" t="s">
        <v>2954</v>
      </c>
      <c r="F2768" s="7" t="s">
        <v>2940</v>
      </c>
      <c r="G2768" s="7" t="s">
        <v>32</v>
      </c>
      <c r="H2768" s="7" t="s">
        <v>25</v>
      </c>
      <c r="I2768" s="8">
        <v>0.17599999999999999</v>
      </c>
      <c r="J2768" s="8">
        <v>0.3</v>
      </c>
      <c r="K2768" s="8">
        <v>0.17599999999999999</v>
      </c>
      <c r="L2768" s="8">
        <v>0.47599999999999998</v>
      </c>
      <c r="M2768" s="7">
        <v>17</v>
      </c>
      <c r="N2768" s="7">
        <v>61</v>
      </c>
      <c r="O2768" s="7">
        <v>51</v>
      </c>
      <c r="P2768" s="7">
        <v>5</v>
      </c>
      <c r="Q2768" s="7">
        <v>9</v>
      </c>
      <c r="R2768" s="7">
        <v>0</v>
      </c>
      <c r="S2768" s="7">
        <v>0</v>
      </c>
      <c r="T2768" s="7">
        <v>0</v>
      </c>
      <c r="U2768" s="7">
        <v>4</v>
      </c>
      <c r="V2768" s="7">
        <v>2</v>
      </c>
      <c r="W2768" s="7">
        <v>7</v>
      </c>
      <c r="X2768" s="7">
        <v>20</v>
      </c>
      <c r="Y2768" s="7">
        <v>0</v>
      </c>
      <c r="Z2768" s="7">
        <v>0</v>
      </c>
      <c r="AA2768"/>
    </row>
    <row r="2769" spans="1:27" x14ac:dyDescent="0.25">
      <c r="A2769" s="24">
        <f t="shared" si="133"/>
        <v>1</v>
      </c>
      <c r="B2769" s="24" t="str">
        <f t="shared" si="131"/>
        <v/>
      </c>
      <c r="C2769" s="24" t="str">
        <f t="shared" si="132"/>
        <v/>
      </c>
      <c r="D2769" s="24">
        <v>2026</v>
      </c>
      <c r="E2769" s="7" t="s">
        <v>2955</v>
      </c>
      <c r="F2769" s="7" t="s">
        <v>2940</v>
      </c>
      <c r="G2769" s="7" t="s">
        <v>29</v>
      </c>
      <c r="H2769" s="7" t="s">
        <v>27</v>
      </c>
      <c r="I2769" s="8">
        <v>0.16700000000000001</v>
      </c>
      <c r="J2769" s="8">
        <v>0.318</v>
      </c>
      <c r="K2769" s="8">
        <v>0.222</v>
      </c>
      <c r="L2769" s="8">
        <v>0.54</v>
      </c>
      <c r="M2769" s="7">
        <v>11</v>
      </c>
      <c r="N2769" s="7">
        <v>23</v>
      </c>
      <c r="O2769" s="7">
        <v>18</v>
      </c>
      <c r="P2769" s="7">
        <v>8</v>
      </c>
      <c r="Q2769" s="7">
        <v>3</v>
      </c>
      <c r="R2769" s="7">
        <v>1</v>
      </c>
      <c r="S2769" s="7">
        <v>0</v>
      </c>
      <c r="T2769" s="7">
        <v>0</v>
      </c>
      <c r="U2769" s="7">
        <v>1</v>
      </c>
      <c r="V2769" s="7">
        <v>3</v>
      </c>
      <c r="W2769" s="7">
        <v>1</v>
      </c>
      <c r="X2769" s="7">
        <v>4</v>
      </c>
      <c r="Y2769" s="7">
        <v>4</v>
      </c>
      <c r="Z2769" s="7">
        <v>0</v>
      </c>
      <c r="AA2769"/>
    </row>
    <row r="2770" spans="1:27" x14ac:dyDescent="0.25">
      <c r="A2770" s="24" t="str">
        <f t="shared" si="133"/>
        <v/>
      </c>
      <c r="B2770" s="24" t="str">
        <f t="shared" si="131"/>
        <v/>
      </c>
      <c r="C2770" s="24" t="str">
        <f t="shared" si="132"/>
        <v/>
      </c>
      <c r="D2770" s="24">
        <v>2026</v>
      </c>
      <c r="E2770" s="7" t="s">
        <v>2956</v>
      </c>
      <c r="F2770" s="7" t="s">
        <v>2940</v>
      </c>
      <c r="G2770" s="7" t="s">
        <v>24</v>
      </c>
      <c r="H2770" s="7" t="s">
        <v>25</v>
      </c>
      <c r="I2770" s="8">
        <v>0.14299999999999999</v>
      </c>
      <c r="J2770" s="8">
        <v>0.32100000000000001</v>
      </c>
      <c r="K2770" s="8">
        <v>0.19</v>
      </c>
      <c r="L2770" s="8">
        <v>0.51100000000000001</v>
      </c>
      <c r="M2770" s="7">
        <v>18</v>
      </c>
      <c r="N2770" s="7">
        <v>55</v>
      </c>
      <c r="O2770" s="7">
        <v>42</v>
      </c>
      <c r="P2770" s="7">
        <v>3</v>
      </c>
      <c r="Q2770" s="7">
        <v>6</v>
      </c>
      <c r="R2770" s="7">
        <v>2</v>
      </c>
      <c r="S2770" s="7">
        <v>0</v>
      </c>
      <c r="T2770" s="7">
        <v>0</v>
      </c>
      <c r="U2770" s="7">
        <v>1</v>
      </c>
      <c r="V2770" s="7">
        <v>3</v>
      </c>
      <c r="W2770" s="7">
        <v>8</v>
      </c>
      <c r="X2770" s="7">
        <v>14</v>
      </c>
      <c r="Y2770" s="7">
        <v>0</v>
      </c>
      <c r="Z2770" s="7">
        <v>0</v>
      </c>
      <c r="AA2770"/>
    </row>
    <row r="2771" spans="1:27" x14ac:dyDescent="0.25">
      <c r="A2771" s="24">
        <f t="shared" si="133"/>
        <v>1</v>
      </c>
      <c r="B2771" s="24" t="str">
        <f t="shared" si="131"/>
        <v/>
      </c>
      <c r="C2771" s="24" t="str">
        <f t="shared" si="132"/>
        <v/>
      </c>
      <c r="D2771" s="24">
        <v>2026</v>
      </c>
      <c r="E2771" s="7" t="s">
        <v>2957</v>
      </c>
      <c r="F2771" s="7" t="s">
        <v>2940</v>
      </c>
      <c r="G2771" s="7" t="s">
        <v>32</v>
      </c>
      <c r="H2771" s="7" t="s">
        <v>35</v>
      </c>
      <c r="I2771" s="8">
        <v>0.13</v>
      </c>
      <c r="J2771" s="8">
        <v>0.25900000000000001</v>
      </c>
      <c r="K2771" s="8">
        <v>0.17399999999999999</v>
      </c>
      <c r="L2771" s="8">
        <v>0.433</v>
      </c>
      <c r="M2771" s="7">
        <v>8</v>
      </c>
      <c r="N2771" s="7">
        <v>27</v>
      </c>
      <c r="O2771" s="7">
        <v>23</v>
      </c>
      <c r="P2771" s="7">
        <v>5</v>
      </c>
      <c r="Q2771" s="7">
        <v>3</v>
      </c>
      <c r="R2771" s="7">
        <v>1</v>
      </c>
      <c r="S2771" s="7">
        <v>0</v>
      </c>
      <c r="T2771" s="7">
        <v>0</v>
      </c>
      <c r="U2771" s="7">
        <v>0</v>
      </c>
      <c r="V2771" s="7">
        <v>1</v>
      </c>
      <c r="W2771" s="7">
        <v>3</v>
      </c>
      <c r="X2771" s="7">
        <v>9</v>
      </c>
      <c r="Y2771" s="7">
        <v>1</v>
      </c>
      <c r="Z2771" s="7">
        <v>0</v>
      </c>
      <c r="AA2771"/>
    </row>
    <row r="2772" spans="1:27" x14ac:dyDescent="0.25">
      <c r="A2772" s="24" t="str">
        <f t="shared" si="133"/>
        <v/>
      </c>
      <c r="B2772" s="24" t="str">
        <f t="shared" si="131"/>
        <v/>
      </c>
      <c r="C2772" s="24" t="str">
        <f t="shared" si="132"/>
        <v/>
      </c>
      <c r="D2772" s="24">
        <v>2026</v>
      </c>
      <c r="E2772" s="7" t="s">
        <v>2958</v>
      </c>
      <c r="F2772" s="7" t="s">
        <v>2940</v>
      </c>
      <c r="G2772" s="7" t="s">
        <v>37</v>
      </c>
      <c r="H2772" s="7" t="s">
        <v>42</v>
      </c>
      <c r="I2772" s="8">
        <v>0.125</v>
      </c>
      <c r="J2772" s="8">
        <v>0.255</v>
      </c>
      <c r="K2772" s="8">
        <v>0.15</v>
      </c>
      <c r="L2772" s="8">
        <v>0.40500000000000003</v>
      </c>
      <c r="M2772" s="7">
        <v>13</v>
      </c>
      <c r="N2772" s="7">
        <v>47</v>
      </c>
      <c r="O2772" s="7">
        <v>40</v>
      </c>
      <c r="P2772" s="7">
        <v>4</v>
      </c>
      <c r="Q2772" s="7">
        <v>5</v>
      </c>
      <c r="R2772" s="7">
        <v>1</v>
      </c>
      <c r="S2772" s="7">
        <v>0</v>
      </c>
      <c r="T2772" s="7">
        <v>0</v>
      </c>
      <c r="U2772" s="7">
        <v>1</v>
      </c>
      <c r="V2772" s="7">
        <v>3</v>
      </c>
      <c r="W2772" s="7">
        <v>4</v>
      </c>
      <c r="X2772" s="7">
        <v>9</v>
      </c>
      <c r="Y2772" s="7">
        <v>1</v>
      </c>
      <c r="Z2772" s="7">
        <v>0</v>
      </c>
      <c r="AA2772"/>
    </row>
    <row r="2773" spans="1:27" x14ac:dyDescent="0.25">
      <c r="A2773" s="24" t="str">
        <f t="shared" si="133"/>
        <v/>
      </c>
      <c r="B2773" s="24" t="str">
        <f t="shared" si="131"/>
        <v/>
      </c>
      <c r="C2773" s="24" t="str">
        <f t="shared" si="132"/>
        <v/>
      </c>
      <c r="D2773" s="24">
        <v>2026</v>
      </c>
      <c r="E2773" s="7" t="s">
        <v>2959</v>
      </c>
      <c r="F2773" s="7" t="s">
        <v>2940</v>
      </c>
      <c r="G2773" s="7" t="s">
        <v>47</v>
      </c>
      <c r="H2773" s="7" t="s">
        <v>30</v>
      </c>
      <c r="I2773" s="8">
        <v>0</v>
      </c>
      <c r="J2773" s="8">
        <v>0.33300000000000002</v>
      </c>
      <c r="K2773" s="8">
        <v>0</v>
      </c>
      <c r="L2773" s="8">
        <v>0.33300000000000002</v>
      </c>
      <c r="M2773" s="7">
        <v>3</v>
      </c>
      <c r="N2773" s="7">
        <v>3</v>
      </c>
      <c r="O2773" s="7">
        <v>2</v>
      </c>
      <c r="P2773" s="7">
        <v>1</v>
      </c>
      <c r="Q2773" s="7">
        <v>0</v>
      </c>
      <c r="R2773" s="7">
        <v>0</v>
      </c>
      <c r="S2773" s="7">
        <v>0</v>
      </c>
      <c r="T2773" s="7">
        <v>0</v>
      </c>
      <c r="U2773" s="7">
        <v>0</v>
      </c>
      <c r="V2773" s="7">
        <v>1</v>
      </c>
      <c r="W2773" s="7">
        <v>0</v>
      </c>
      <c r="X2773" s="7">
        <v>1</v>
      </c>
      <c r="Y2773" s="7">
        <v>0</v>
      </c>
      <c r="Z2773" s="7">
        <v>0</v>
      </c>
      <c r="AA2773"/>
    </row>
    <row r="2774" spans="1:27" x14ac:dyDescent="0.25">
      <c r="A2774" s="24">
        <f t="shared" si="133"/>
        <v>1</v>
      </c>
      <c r="B2774" s="24" t="str">
        <f t="shared" si="131"/>
        <v/>
      </c>
      <c r="C2774" s="24" t="str">
        <f t="shared" si="132"/>
        <v/>
      </c>
      <c r="D2774" s="24">
        <v>2026</v>
      </c>
      <c r="E2774" s="7" t="s">
        <v>1502</v>
      </c>
      <c r="F2774" s="7" t="s">
        <v>2960</v>
      </c>
      <c r="G2774" s="7" t="s">
        <v>29</v>
      </c>
      <c r="H2774" s="7" t="s">
        <v>44</v>
      </c>
      <c r="I2774" s="8">
        <v>0.311</v>
      </c>
      <c r="J2774" s="8">
        <v>0.372</v>
      </c>
      <c r="K2774" s="8">
        <v>0.58399999999999996</v>
      </c>
      <c r="L2774" s="8">
        <v>0.95599999999999996</v>
      </c>
      <c r="M2774" s="7">
        <v>39</v>
      </c>
      <c r="N2774" s="7">
        <v>180</v>
      </c>
      <c r="O2774" s="7">
        <v>161</v>
      </c>
      <c r="P2774" s="7">
        <v>32</v>
      </c>
      <c r="Q2774" s="7">
        <v>50</v>
      </c>
      <c r="R2774" s="7">
        <v>16</v>
      </c>
      <c r="S2774" s="7">
        <v>2</v>
      </c>
      <c r="T2774" s="7">
        <v>8</v>
      </c>
      <c r="U2774" s="7">
        <v>31</v>
      </c>
      <c r="V2774" s="7">
        <v>9</v>
      </c>
      <c r="W2774" s="7">
        <v>8</v>
      </c>
      <c r="X2774" s="7">
        <v>32</v>
      </c>
      <c r="Y2774" s="7">
        <v>0</v>
      </c>
      <c r="Z2774" s="7">
        <v>0</v>
      </c>
      <c r="AA2774"/>
    </row>
    <row r="2775" spans="1:27" x14ac:dyDescent="0.25">
      <c r="A2775" s="24">
        <f t="shared" si="133"/>
        <v>1</v>
      </c>
      <c r="B2775" s="24" t="str">
        <f t="shared" si="131"/>
        <v/>
      </c>
      <c r="C2775" s="24">
        <f t="shared" si="132"/>
        <v>1</v>
      </c>
      <c r="D2775" s="24">
        <v>2026</v>
      </c>
      <c r="E2775" s="7" t="s">
        <v>2961</v>
      </c>
      <c r="F2775" s="7" t="s">
        <v>2960</v>
      </c>
      <c r="G2775" s="7" t="s">
        <v>29</v>
      </c>
      <c r="H2775" s="7" t="s">
        <v>40</v>
      </c>
      <c r="I2775" s="8">
        <v>0.308</v>
      </c>
      <c r="J2775" s="8">
        <v>0.443</v>
      </c>
      <c r="K2775" s="8">
        <v>0.45600000000000002</v>
      </c>
      <c r="L2775" s="8">
        <v>0.89900000000000002</v>
      </c>
      <c r="M2775" s="7">
        <v>49</v>
      </c>
      <c r="N2775" s="7">
        <v>235</v>
      </c>
      <c r="O2775" s="7">
        <v>182</v>
      </c>
      <c r="P2775" s="7">
        <v>37</v>
      </c>
      <c r="Q2775" s="7">
        <v>56</v>
      </c>
      <c r="R2775" s="7">
        <v>10</v>
      </c>
      <c r="S2775" s="7">
        <v>1</v>
      </c>
      <c r="T2775" s="7">
        <v>5</v>
      </c>
      <c r="U2775" s="7">
        <v>40</v>
      </c>
      <c r="V2775" s="7">
        <v>3</v>
      </c>
      <c r="W2775" s="7">
        <v>45</v>
      </c>
      <c r="X2775" s="7">
        <v>26</v>
      </c>
      <c r="Y2775" s="7">
        <v>12</v>
      </c>
      <c r="Z2775" s="7">
        <v>3</v>
      </c>
      <c r="AA2775"/>
    </row>
    <row r="2776" spans="1:27" x14ac:dyDescent="0.25">
      <c r="A2776" s="24" t="str">
        <f t="shared" si="133"/>
        <v/>
      </c>
      <c r="B2776" s="24" t="str">
        <f t="shared" si="131"/>
        <v/>
      </c>
      <c r="C2776" s="24" t="str">
        <f t="shared" si="132"/>
        <v/>
      </c>
      <c r="D2776" s="24">
        <v>2026</v>
      </c>
      <c r="E2776" s="7" t="s">
        <v>2962</v>
      </c>
      <c r="F2776" s="7" t="s">
        <v>2960</v>
      </c>
      <c r="G2776" s="7" t="s">
        <v>37</v>
      </c>
      <c r="H2776" s="7" t="s">
        <v>42</v>
      </c>
      <c r="I2776" s="8">
        <v>0.29499999999999998</v>
      </c>
      <c r="J2776" s="8">
        <v>0.434</v>
      </c>
      <c r="K2776" s="8">
        <v>0.41</v>
      </c>
      <c r="L2776" s="8">
        <v>0.84399999999999997</v>
      </c>
      <c r="M2776" s="7">
        <v>50</v>
      </c>
      <c r="N2776" s="7">
        <v>242</v>
      </c>
      <c r="O2776" s="7">
        <v>183</v>
      </c>
      <c r="P2776" s="7">
        <v>35</v>
      </c>
      <c r="Q2776" s="7">
        <v>54</v>
      </c>
      <c r="R2776" s="7">
        <v>8</v>
      </c>
      <c r="S2776" s="7">
        <v>2</v>
      </c>
      <c r="T2776" s="7">
        <v>3</v>
      </c>
      <c r="U2776" s="7">
        <v>29</v>
      </c>
      <c r="V2776" s="7">
        <v>9</v>
      </c>
      <c r="W2776" s="7">
        <v>39</v>
      </c>
      <c r="X2776" s="7">
        <v>15</v>
      </c>
      <c r="Y2776" s="7">
        <v>10</v>
      </c>
      <c r="Z2776" s="7">
        <v>3</v>
      </c>
      <c r="AA2776"/>
    </row>
    <row r="2777" spans="1:27" x14ac:dyDescent="0.25">
      <c r="A2777" s="24" t="str">
        <f t="shared" si="133"/>
        <v/>
      </c>
      <c r="B2777" s="24" t="str">
        <f t="shared" si="131"/>
        <v/>
      </c>
      <c r="C2777" s="24" t="str">
        <f t="shared" si="132"/>
        <v/>
      </c>
      <c r="D2777" s="24">
        <v>2026</v>
      </c>
      <c r="E2777" s="7" t="s">
        <v>2963</v>
      </c>
      <c r="F2777" s="7" t="s">
        <v>2960</v>
      </c>
      <c r="G2777" s="7" t="s">
        <v>37</v>
      </c>
      <c r="H2777" s="7" t="s">
        <v>38</v>
      </c>
      <c r="I2777" s="8">
        <v>0.28599999999999998</v>
      </c>
      <c r="J2777" s="8">
        <v>0.36599999999999999</v>
      </c>
      <c r="K2777" s="8">
        <v>0.36299999999999999</v>
      </c>
      <c r="L2777" s="8">
        <v>0.72899999999999998</v>
      </c>
      <c r="M2777" s="7">
        <v>47</v>
      </c>
      <c r="N2777" s="7">
        <v>214</v>
      </c>
      <c r="O2777" s="7">
        <v>182</v>
      </c>
      <c r="P2777" s="7">
        <v>30</v>
      </c>
      <c r="Q2777" s="7">
        <v>52</v>
      </c>
      <c r="R2777" s="7">
        <v>8</v>
      </c>
      <c r="S2777" s="7">
        <v>0</v>
      </c>
      <c r="T2777" s="7">
        <v>2</v>
      </c>
      <c r="U2777" s="7">
        <v>25</v>
      </c>
      <c r="V2777" s="7">
        <v>1</v>
      </c>
      <c r="W2777" s="7">
        <v>25</v>
      </c>
      <c r="X2777" s="7">
        <v>31</v>
      </c>
      <c r="Y2777" s="7">
        <v>9</v>
      </c>
      <c r="Z2777" s="7">
        <v>1</v>
      </c>
      <c r="AA2777"/>
    </row>
    <row r="2778" spans="1:27" x14ac:dyDescent="0.25">
      <c r="A2778" s="24" t="str">
        <f t="shared" si="133"/>
        <v/>
      </c>
      <c r="B2778" s="24" t="str">
        <f t="shared" si="131"/>
        <v/>
      </c>
      <c r="C2778" s="24" t="str">
        <f t="shared" si="132"/>
        <v/>
      </c>
      <c r="D2778" s="24">
        <v>2026</v>
      </c>
      <c r="E2778" s="7" t="s">
        <v>2964</v>
      </c>
      <c r="F2778" s="7" t="s">
        <v>2960</v>
      </c>
      <c r="G2778" s="7" t="s">
        <v>47</v>
      </c>
      <c r="H2778" s="7" t="s">
        <v>35</v>
      </c>
      <c r="I2778" s="8">
        <v>0.28499999999999998</v>
      </c>
      <c r="J2778" s="8">
        <v>0.377</v>
      </c>
      <c r="K2778" s="8">
        <v>0.32100000000000001</v>
      </c>
      <c r="L2778" s="8">
        <v>0.69799999999999995</v>
      </c>
      <c r="M2778" s="7">
        <v>42</v>
      </c>
      <c r="N2778" s="7">
        <v>165</v>
      </c>
      <c r="O2778" s="7">
        <v>137</v>
      </c>
      <c r="P2778" s="7">
        <v>27</v>
      </c>
      <c r="Q2778" s="7">
        <v>39</v>
      </c>
      <c r="R2778" s="7">
        <v>5</v>
      </c>
      <c r="S2778" s="7">
        <v>0</v>
      </c>
      <c r="T2778" s="7">
        <v>0</v>
      </c>
      <c r="U2778" s="7">
        <v>24</v>
      </c>
      <c r="V2778" s="7">
        <v>1</v>
      </c>
      <c r="W2778" s="7">
        <v>21</v>
      </c>
      <c r="X2778" s="7">
        <v>17</v>
      </c>
      <c r="Y2778" s="7">
        <v>14</v>
      </c>
      <c r="Z2778" s="7">
        <v>1</v>
      </c>
      <c r="AA2778"/>
    </row>
    <row r="2779" spans="1:27" x14ac:dyDescent="0.25">
      <c r="A2779" s="24" t="str">
        <f t="shared" si="133"/>
        <v/>
      </c>
      <c r="B2779" s="24" t="str">
        <f t="shared" si="131"/>
        <v/>
      </c>
      <c r="C2779" s="24" t="str">
        <f t="shared" si="132"/>
        <v/>
      </c>
      <c r="D2779" s="24">
        <v>2026</v>
      </c>
      <c r="E2779" s="7" t="s">
        <v>2965</v>
      </c>
      <c r="F2779" s="7" t="s">
        <v>2960</v>
      </c>
      <c r="G2779" s="7" t="s">
        <v>47</v>
      </c>
      <c r="H2779" s="7" t="s">
        <v>27</v>
      </c>
      <c r="I2779" s="8">
        <v>0.28000000000000003</v>
      </c>
      <c r="J2779" s="8">
        <v>0.372</v>
      </c>
      <c r="K2779" s="8">
        <v>0.33500000000000002</v>
      </c>
      <c r="L2779" s="8">
        <v>0.70699999999999996</v>
      </c>
      <c r="M2779" s="7">
        <v>49</v>
      </c>
      <c r="N2779" s="7">
        <v>237</v>
      </c>
      <c r="O2779" s="7">
        <v>200</v>
      </c>
      <c r="P2779" s="7">
        <v>34</v>
      </c>
      <c r="Q2779" s="7">
        <v>56</v>
      </c>
      <c r="R2779" s="7">
        <v>6</v>
      </c>
      <c r="S2779" s="7">
        <v>1</v>
      </c>
      <c r="T2779" s="7">
        <v>1</v>
      </c>
      <c r="U2779" s="7">
        <v>17</v>
      </c>
      <c r="V2779" s="7">
        <v>7</v>
      </c>
      <c r="W2779" s="7">
        <v>23</v>
      </c>
      <c r="X2779" s="7">
        <v>36</v>
      </c>
      <c r="Y2779" s="7">
        <v>10</v>
      </c>
      <c r="Z2779" s="7">
        <v>8</v>
      </c>
      <c r="AA2779"/>
    </row>
    <row r="2780" spans="1:27" x14ac:dyDescent="0.25">
      <c r="A2780" s="24">
        <f t="shared" si="133"/>
        <v>1</v>
      </c>
      <c r="B2780" s="24" t="str">
        <f t="shared" si="131"/>
        <v/>
      </c>
      <c r="C2780" s="24" t="str">
        <f t="shared" si="132"/>
        <v/>
      </c>
      <c r="D2780" s="24">
        <v>2026</v>
      </c>
      <c r="E2780" s="7" t="s">
        <v>2966</v>
      </c>
      <c r="F2780" s="7" t="s">
        <v>2960</v>
      </c>
      <c r="G2780" s="7" t="s">
        <v>32</v>
      </c>
      <c r="H2780" s="7" t="s">
        <v>30</v>
      </c>
      <c r="I2780" s="8">
        <v>0.27</v>
      </c>
      <c r="J2780" s="8">
        <v>0.40699999999999997</v>
      </c>
      <c r="K2780" s="8">
        <v>0.48199999999999998</v>
      </c>
      <c r="L2780" s="8">
        <v>0.88900000000000001</v>
      </c>
      <c r="M2780" s="7">
        <v>43</v>
      </c>
      <c r="N2780" s="7">
        <v>181</v>
      </c>
      <c r="O2780" s="7">
        <v>141</v>
      </c>
      <c r="P2780" s="7">
        <v>27</v>
      </c>
      <c r="Q2780" s="7">
        <v>38</v>
      </c>
      <c r="R2780" s="7">
        <v>10</v>
      </c>
      <c r="S2780" s="7">
        <v>1</v>
      </c>
      <c r="T2780" s="7">
        <v>6</v>
      </c>
      <c r="U2780" s="7">
        <v>33</v>
      </c>
      <c r="V2780" s="7">
        <v>9</v>
      </c>
      <c r="W2780" s="7">
        <v>25</v>
      </c>
      <c r="X2780" s="7">
        <v>36</v>
      </c>
      <c r="Y2780" s="7">
        <v>3</v>
      </c>
      <c r="Z2780" s="7">
        <v>3</v>
      </c>
      <c r="AA2780"/>
    </row>
    <row r="2781" spans="1:27" x14ac:dyDescent="0.25">
      <c r="A2781" s="24" t="str">
        <f t="shared" si="133"/>
        <v/>
      </c>
      <c r="B2781" s="24" t="str">
        <f t="shared" si="131"/>
        <v/>
      </c>
      <c r="C2781" s="24" t="str">
        <f t="shared" si="132"/>
        <v/>
      </c>
      <c r="D2781" s="24">
        <v>2026</v>
      </c>
      <c r="E2781" s="7" t="s">
        <v>2967</v>
      </c>
      <c r="F2781" s="7" t="s">
        <v>2960</v>
      </c>
      <c r="G2781" s="7" t="s">
        <v>24</v>
      </c>
      <c r="H2781" s="7" t="s">
        <v>25</v>
      </c>
      <c r="I2781" s="8">
        <v>0.254</v>
      </c>
      <c r="J2781" s="8">
        <v>0.40899999999999997</v>
      </c>
      <c r="K2781" s="8">
        <v>0.34200000000000003</v>
      </c>
      <c r="L2781" s="8">
        <v>0.752</v>
      </c>
      <c r="M2781" s="7">
        <v>38</v>
      </c>
      <c r="N2781" s="7">
        <v>155</v>
      </c>
      <c r="O2781" s="7">
        <v>114</v>
      </c>
      <c r="P2781" s="7">
        <v>22</v>
      </c>
      <c r="Q2781" s="7">
        <v>29</v>
      </c>
      <c r="R2781" s="7">
        <v>4</v>
      </c>
      <c r="S2781" s="7">
        <v>0</v>
      </c>
      <c r="T2781" s="7">
        <v>2</v>
      </c>
      <c r="U2781" s="7">
        <v>18</v>
      </c>
      <c r="V2781" s="7">
        <v>8</v>
      </c>
      <c r="W2781" s="7">
        <v>24</v>
      </c>
      <c r="X2781" s="7">
        <v>16</v>
      </c>
      <c r="Y2781" s="7">
        <v>11</v>
      </c>
      <c r="Z2781" s="7">
        <v>2</v>
      </c>
      <c r="AA2781"/>
    </row>
    <row r="2782" spans="1:27" x14ac:dyDescent="0.25">
      <c r="A2782" s="24">
        <f t="shared" si="133"/>
        <v>1</v>
      </c>
      <c r="B2782" s="24" t="str">
        <f t="shared" si="131"/>
        <v/>
      </c>
      <c r="C2782" s="24" t="str">
        <f t="shared" si="132"/>
        <v/>
      </c>
      <c r="D2782" s="24">
        <v>2026</v>
      </c>
      <c r="E2782" s="7" t="s">
        <v>2968</v>
      </c>
      <c r="F2782" s="7" t="s">
        <v>2960</v>
      </c>
      <c r="G2782" s="7" t="s">
        <v>32</v>
      </c>
      <c r="H2782" s="7" t="s">
        <v>35</v>
      </c>
      <c r="I2782" s="8">
        <v>0.26100000000000001</v>
      </c>
      <c r="J2782" s="8">
        <v>0.41399999999999998</v>
      </c>
      <c r="K2782" s="8">
        <v>0.39100000000000001</v>
      </c>
      <c r="L2782" s="8">
        <v>0.80500000000000005</v>
      </c>
      <c r="M2782" s="7">
        <v>9</v>
      </c>
      <c r="N2782" s="7">
        <v>30</v>
      </c>
      <c r="O2782" s="7">
        <v>23</v>
      </c>
      <c r="P2782" s="7">
        <v>3</v>
      </c>
      <c r="Q2782" s="7">
        <v>6</v>
      </c>
      <c r="R2782" s="7">
        <v>0</v>
      </c>
      <c r="S2782" s="7">
        <v>0</v>
      </c>
      <c r="T2782" s="7">
        <v>1</v>
      </c>
      <c r="U2782" s="7">
        <v>5</v>
      </c>
      <c r="V2782" s="7">
        <v>0</v>
      </c>
      <c r="W2782" s="7">
        <v>6</v>
      </c>
      <c r="X2782" s="7">
        <v>2</v>
      </c>
      <c r="Y2782" s="7">
        <v>0</v>
      </c>
      <c r="Z2782" s="7">
        <v>1</v>
      </c>
      <c r="AA2782"/>
    </row>
    <row r="2783" spans="1:27" x14ac:dyDescent="0.25">
      <c r="A2783" s="24" t="str">
        <f t="shared" si="133"/>
        <v/>
      </c>
      <c r="B2783" s="24" t="str">
        <f t="shared" si="131"/>
        <v/>
      </c>
      <c r="C2783" s="24" t="str">
        <f t="shared" si="132"/>
        <v/>
      </c>
      <c r="D2783" s="24">
        <v>2026</v>
      </c>
      <c r="E2783" s="7" t="s">
        <v>2969</v>
      </c>
      <c r="F2783" s="7" t="s">
        <v>2960</v>
      </c>
      <c r="G2783" s="7" t="s">
        <v>24</v>
      </c>
      <c r="H2783" s="7" t="s">
        <v>33</v>
      </c>
      <c r="I2783" s="8">
        <v>0.25</v>
      </c>
      <c r="J2783" s="8">
        <v>0.34899999999999998</v>
      </c>
      <c r="K2783" s="8">
        <v>0.48599999999999999</v>
      </c>
      <c r="L2783" s="8">
        <v>0.83599999999999997</v>
      </c>
      <c r="M2783" s="7">
        <v>20</v>
      </c>
      <c r="N2783" s="7">
        <v>84</v>
      </c>
      <c r="O2783" s="7">
        <v>72</v>
      </c>
      <c r="P2783" s="7">
        <v>17</v>
      </c>
      <c r="Q2783" s="7">
        <v>18</v>
      </c>
      <c r="R2783" s="7">
        <v>7</v>
      </c>
      <c r="S2783" s="7">
        <v>2</v>
      </c>
      <c r="T2783" s="7">
        <v>2</v>
      </c>
      <c r="U2783" s="7">
        <v>6</v>
      </c>
      <c r="V2783" s="7">
        <v>1</v>
      </c>
      <c r="W2783" s="7">
        <v>10</v>
      </c>
      <c r="X2783" s="7">
        <v>28</v>
      </c>
      <c r="Y2783" s="7">
        <v>1</v>
      </c>
      <c r="Z2783" s="7">
        <v>1</v>
      </c>
      <c r="AA2783"/>
    </row>
    <row r="2784" spans="1:27" x14ac:dyDescent="0.25">
      <c r="A2784" s="24" t="str">
        <f t="shared" si="133"/>
        <v/>
      </c>
      <c r="B2784" s="24" t="str">
        <f t="shared" si="131"/>
        <v/>
      </c>
      <c r="C2784" s="24" t="str">
        <f t="shared" si="132"/>
        <v/>
      </c>
      <c r="D2784" s="24">
        <v>2026</v>
      </c>
      <c r="E2784" s="7" t="s">
        <v>2970</v>
      </c>
      <c r="F2784" s="7" t="s">
        <v>2960</v>
      </c>
      <c r="G2784" s="7" t="s">
        <v>47</v>
      </c>
      <c r="H2784" s="7" t="s">
        <v>25</v>
      </c>
      <c r="I2784" s="8">
        <v>0.25</v>
      </c>
      <c r="J2784" s="8">
        <v>0.35299999999999998</v>
      </c>
      <c r="K2784" s="8">
        <v>0.39300000000000002</v>
      </c>
      <c r="L2784" s="8">
        <v>0.746</v>
      </c>
      <c r="M2784" s="7">
        <v>8</v>
      </c>
      <c r="N2784" s="7">
        <v>34</v>
      </c>
      <c r="O2784" s="7">
        <v>28</v>
      </c>
      <c r="P2784" s="7">
        <v>6</v>
      </c>
      <c r="Q2784" s="7">
        <v>7</v>
      </c>
      <c r="R2784" s="7">
        <v>1</v>
      </c>
      <c r="S2784" s="7">
        <v>0</v>
      </c>
      <c r="T2784" s="7">
        <v>1</v>
      </c>
      <c r="U2784" s="7">
        <v>6</v>
      </c>
      <c r="V2784" s="7">
        <v>3</v>
      </c>
      <c r="W2784" s="7">
        <v>2</v>
      </c>
      <c r="X2784" s="7">
        <v>8</v>
      </c>
      <c r="Y2784" s="7">
        <v>0</v>
      </c>
      <c r="Z2784" s="7">
        <v>0</v>
      </c>
      <c r="AA2784"/>
    </row>
    <row r="2785" spans="1:27" x14ac:dyDescent="0.25">
      <c r="A2785" s="24" t="str">
        <f t="shared" si="133"/>
        <v/>
      </c>
      <c r="B2785" s="24" t="str">
        <f t="shared" si="131"/>
        <v/>
      </c>
      <c r="C2785" s="24" t="str">
        <f t="shared" si="132"/>
        <v/>
      </c>
      <c r="D2785" s="24">
        <v>2026</v>
      </c>
      <c r="E2785" s="7" t="s">
        <v>2971</v>
      </c>
      <c r="F2785" s="7" t="s">
        <v>2960</v>
      </c>
      <c r="G2785" s="7" t="s">
        <v>47</v>
      </c>
      <c r="H2785" s="7" t="s">
        <v>33</v>
      </c>
      <c r="I2785" s="8">
        <v>0.23599999999999999</v>
      </c>
      <c r="J2785" s="8">
        <v>0.35599999999999998</v>
      </c>
      <c r="K2785" s="8">
        <v>0.309</v>
      </c>
      <c r="L2785" s="8">
        <v>0.66500000000000004</v>
      </c>
      <c r="M2785" s="7">
        <v>35</v>
      </c>
      <c r="N2785" s="7">
        <v>141</v>
      </c>
      <c r="O2785" s="7">
        <v>110</v>
      </c>
      <c r="P2785" s="7">
        <v>15</v>
      </c>
      <c r="Q2785" s="7">
        <v>26</v>
      </c>
      <c r="R2785" s="7">
        <v>3</v>
      </c>
      <c r="S2785" s="7">
        <v>1</v>
      </c>
      <c r="T2785" s="7">
        <v>1</v>
      </c>
      <c r="U2785" s="7">
        <v>25</v>
      </c>
      <c r="V2785" s="7">
        <v>4</v>
      </c>
      <c r="W2785" s="7">
        <v>18</v>
      </c>
      <c r="X2785" s="7">
        <v>20</v>
      </c>
      <c r="Y2785" s="7">
        <v>5</v>
      </c>
      <c r="Z2785" s="7">
        <v>2</v>
      </c>
      <c r="AA2785"/>
    </row>
    <row r="2786" spans="1:27" x14ac:dyDescent="0.25">
      <c r="A2786" s="24" t="str">
        <f t="shared" si="133"/>
        <v/>
      </c>
      <c r="B2786" s="24" t="str">
        <f t="shared" si="131"/>
        <v/>
      </c>
      <c r="C2786" s="24" t="str">
        <f t="shared" si="132"/>
        <v/>
      </c>
      <c r="D2786" s="24">
        <v>2026</v>
      </c>
      <c r="E2786" s="7" t="s">
        <v>2972</v>
      </c>
      <c r="F2786" s="7" t="s">
        <v>2960</v>
      </c>
      <c r="G2786" s="7" t="s">
        <v>37</v>
      </c>
      <c r="H2786" s="7" t="s">
        <v>35</v>
      </c>
      <c r="I2786" s="8">
        <v>0.2</v>
      </c>
      <c r="J2786" s="8">
        <v>0.42899999999999999</v>
      </c>
      <c r="K2786" s="8">
        <v>0.2</v>
      </c>
      <c r="L2786" s="8">
        <v>0.629</v>
      </c>
      <c r="M2786" s="7">
        <v>3</v>
      </c>
      <c r="N2786" s="7">
        <v>7</v>
      </c>
      <c r="O2786" s="7">
        <v>5</v>
      </c>
      <c r="P2786" s="7">
        <v>1</v>
      </c>
      <c r="Q2786" s="7">
        <v>1</v>
      </c>
      <c r="R2786" s="7">
        <v>0</v>
      </c>
      <c r="S2786" s="7">
        <v>0</v>
      </c>
      <c r="T2786" s="7">
        <v>0</v>
      </c>
      <c r="U2786" s="7">
        <v>0</v>
      </c>
      <c r="V2786" s="7">
        <v>0</v>
      </c>
      <c r="W2786" s="7">
        <v>2</v>
      </c>
      <c r="X2786" s="7">
        <v>1</v>
      </c>
      <c r="Y2786" s="7">
        <v>0</v>
      </c>
      <c r="Z2786" s="7">
        <v>0</v>
      </c>
      <c r="AA2786"/>
    </row>
    <row r="2787" spans="1:27" x14ac:dyDescent="0.25">
      <c r="A2787" s="24" t="str">
        <f t="shared" si="133"/>
        <v/>
      </c>
      <c r="B2787" s="24" t="str">
        <f t="shared" si="131"/>
        <v/>
      </c>
      <c r="C2787" s="24" t="str">
        <f t="shared" si="132"/>
        <v/>
      </c>
      <c r="D2787" s="24">
        <v>2026</v>
      </c>
      <c r="E2787" s="7" t="s">
        <v>2973</v>
      </c>
      <c r="F2787" s="7" t="s">
        <v>2960</v>
      </c>
      <c r="G2787" s="7" t="s">
        <v>24</v>
      </c>
      <c r="H2787" s="7" t="s">
        <v>33</v>
      </c>
      <c r="I2787" s="8">
        <v>0.186</v>
      </c>
      <c r="J2787" s="8">
        <v>0.33300000000000002</v>
      </c>
      <c r="K2787" s="8">
        <v>0.24299999999999999</v>
      </c>
      <c r="L2787" s="8">
        <v>0.57599999999999996</v>
      </c>
      <c r="M2787" s="7">
        <v>23</v>
      </c>
      <c r="N2787" s="7">
        <v>88</v>
      </c>
      <c r="O2787" s="7">
        <v>70</v>
      </c>
      <c r="P2787" s="7">
        <v>10</v>
      </c>
      <c r="Q2787" s="7">
        <v>13</v>
      </c>
      <c r="R2787" s="7">
        <v>2</v>
      </c>
      <c r="S2787" s="7">
        <v>1</v>
      </c>
      <c r="T2787" s="7">
        <v>0</v>
      </c>
      <c r="U2787" s="7">
        <v>9</v>
      </c>
      <c r="V2787" s="7">
        <v>3</v>
      </c>
      <c r="W2787" s="7">
        <v>13</v>
      </c>
      <c r="X2787" s="7">
        <v>21</v>
      </c>
      <c r="Y2787" s="7">
        <v>0</v>
      </c>
      <c r="Z2787" s="7">
        <v>2</v>
      </c>
      <c r="AA2787"/>
    </row>
    <row r="2788" spans="1:27" x14ac:dyDescent="0.25">
      <c r="A2788" s="24">
        <f t="shared" si="133"/>
        <v>1</v>
      </c>
      <c r="B2788" s="24" t="str">
        <f t="shared" si="131"/>
        <v/>
      </c>
      <c r="C2788" s="24" t="str">
        <f t="shared" si="132"/>
        <v/>
      </c>
      <c r="D2788" s="24">
        <v>2026</v>
      </c>
      <c r="E2788" s="7" t="s">
        <v>2974</v>
      </c>
      <c r="F2788" s="7" t="s">
        <v>2960</v>
      </c>
      <c r="G2788" s="7" t="s">
        <v>29</v>
      </c>
      <c r="H2788" s="7" t="s">
        <v>30</v>
      </c>
      <c r="I2788" s="8">
        <v>0.14599999999999999</v>
      </c>
      <c r="J2788" s="8">
        <v>0.26500000000000001</v>
      </c>
      <c r="K2788" s="8">
        <v>0.24399999999999999</v>
      </c>
      <c r="L2788" s="8">
        <v>0.50900000000000001</v>
      </c>
      <c r="M2788" s="7">
        <v>15</v>
      </c>
      <c r="N2788" s="7">
        <v>51</v>
      </c>
      <c r="O2788" s="7">
        <v>41</v>
      </c>
      <c r="P2788" s="7">
        <v>4</v>
      </c>
      <c r="Q2788" s="7">
        <v>6</v>
      </c>
      <c r="R2788" s="7">
        <v>1</v>
      </c>
      <c r="S2788" s="7">
        <v>0</v>
      </c>
      <c r="T2788" s="7">
        <v>1</v>
      </c>
      <c r="U2788" s="7">
        <v>4</v>
      </c>
      <c r="V2788" s="7">
        <v>0</v>
      </c>
      <c r="W2788" s="7">
        <v>7</v>
      </c>
      <c r="X2788" s="7">
        <v>12</v>
      </c>
      <c r="Y2788" s="7">
        <v>1</v>
      </c>
      <c r="Z2788" s="7">
        <v>1</v>
      </c>
      <c r="AA2788"/>
    </row>
    <row r="2789" spans="1:27" x14ac:dyDescent="0.25">
      <c r="A2789" s="24" t="str">
        <f t="shared" si="133"/>
        <v/>
      </c>
      <c r="B2789" s="24" t="str">
        <f t="shared" si="131"/>
        <v/>
      </c>
      <c r="C2789" s="24" t="str">
        <f t="shared" si="132"/>
        <v/>
      </c>
      <c r="D2789" s="24">
        <v>2026</v>
      </c>
      <c r="E2789" s="7" t="s">
        <v>2975</v>
      </c>
      <c r="F2789" s="7" t="s">
        <v>2960</v>
      </c>
      <c r="G2789" s="7" t="s">
        <v>24</v>
      </c>
      <c r="H2789" s="7" t="s">
        <v>44</v>
      </c>
      <c r="I2789" s="8">
        <v>0</v>
      </c>
      <c r="J2789" s="8">
        <v>0</v>
      </c>
      <c r="K2789" s="8">
        <v>0</v>
      </c>
      <c r="L2789" s="8">
        <v>0</v>
      </c>
      <c r="M2789" s="7">
        <v>3</v>
      </c>
      <c r="N2789" s="7">
        <v>10</v>
      </c>
      <c r="O2789" s="7">
        <v>10</v>
      </c>
      <c r="P2789" s="7">
        <v>0</v>
      </c>
      <c r="Q2789" s="7">
        <v>0</v>
      </c>
      <c r="R2789" s="7">
        <v>0</v>
      </c>
      <c r="S2789" s="7">
        <v>0</v>
      </c>
      <c r="T2789" s="7">
        <v>0</v>
      </c>
      <c r="U2789" s="7">
        <v>0</v>
      </c>
      <c r="V2789" s="7">
        <v>0</v>
      </c>
      <c r="W2789" s="7">
        <v>0</v>
      </c>
      <c r="X2789" s="7">
        <v>8</v>
      </c>
      <c r="Y2789" s="7">
        <v>0</v>
      </c>
      <c r="Z2789" s="7">
        <v>0</v>
      </c>
      <c r="AA2789"/>
    </row>
    <row r="2790" spans="1:27" x14ac:dyDescent="0.25">
      <c r="A2790" s="24" t="str">
        <f t="shared" si="133"/>
        <v/>
      </c>
      <c r="B2790" s="24" t="str">
        <f t="shared" si="131"/>
        <v/>
      </c>
      <c r="C2790" s="24" t="str">
        <f t="shared" si="132"/>
        <v/>
      </c>
      <c r="D2790" s="24">
        <v>2026</v>
      </c>
      <c r="E2790" s="7" t="s">
        <v>2976</v>
      </c>
      <c r="F2790" s="7" t="s">
        <v>2977</v>
      </c>
      <c r="G2790" s="7" t="s">
        <v>37</v>
      </c>
      <c r="H2790" s="7" t="s">
        <v>33</v>
      </c>
      <c r="I2790" s="8">
        <v>0.312</v>
      </c>
      <c r="J2790" s="8">
        <v>0.45</v>
      </c>
      <c r="K2790" s="8">
        <v>0.46800000000000003</v>
      </c>
      <c r="L2790" s="8">
        <v>0.91800000000000004</v>
      </c>
      <c r="M2790" s="7">
        <v>48</v>
      </c>
      <c r="N2790" s="7">
        <v>218</v>
      </c>
      <c r="O2790" s="7">
        <v>173</v>
      </c>
      <c r="P2790" s="7">
        <v>35</v>
      </c>
      <c r="Q2790" s="7">
        <v>54</v>
      </c>
      <c r="R2790" s="7">
        <v>10</v>
      </c>
      <c r="S2790" s="7">
        <v>1</v>
      </c>
      <c r="T2790" s="7">
        <v>5</v>
      </c>
      <c r="U2790" s="7">
        <v>32</v>
      </c>
      <c r="V2790" s="7">
        <v>10</v>
      </c>
      <c r="W2790" s="7">
        <v>34</v>
      </c>
      <c r="X2790" s="7">
        <v>42</v>
      </c>
      <c r="Y2790" s="7">
        <v>16</v>
      </c>
      <c r="Z2790" s="7">
        <v>5</v>
      </c>
      <c r="AA2790"/>
    </row>
    <row r="2791" spans="1:27" x14ac:dyDescent="0.25">
      <c r="A2791" s="24">
        <f t="shared" si="133"/>
        <v>1</v>
      </c>
      <c r="B2791" s="24" t="str">
        <f t="shared" si="131"/>
        <v/>
      </c>
      <c r="C2791" s="24">
        <f t="shared" si="132"/>
        <v>1</v>
      </c>
      <c r="D2791" s="24">
        <v>2026</v>
      </c>
      <c r="E2791" s="7" t="s">
        <v>2978</v>
      </c>
      <c r="F2791" s="7" t="s">
        <v>2977</v>
      </c>
      <c r="G2791" s="7" t="s">
        <v>29</v>
      </c>
      <c r="H2791" s="7" t="s">
        <v>30</v>
      </c>
      <c r="I2791" s="8">
        <v>0.31</v>
      </c>
      <c r="J2791" s="8">
        <v>0.38800000000000001</v>
      </c>
      <c r="K2791" s="8">
        <v>0.38</v>
      </c>
      <c r="L2791" s="8">
        <v>0.76700000000000002</v>
      </c>
      <c r="M2791" s="7">
        <v>41</v>
      </c>
      <c r="N2791" s="7">
        <v>182</v>
      </c>
      <c r="O2791" s="7">
        <v>158</v>
      </c>
      <c r="P2791" s="7">
        <v>26</v>
      </c>
      <c r="Q2791" s="7">
        <v>49</v>
      </c>
      <c r="R2791" s="7">
        <v>4</v>
      </c>
      <c r="S2791" s="7">
        <v>2</v>
      </c>
      <c r="T2791" s="7">
        <v>1</v>
      </c>
      <c r="U2791" s="7">
        <v>11</v>
      </c>
      <c r="V2791" s="7">
        <v>2</v>
      </c>
      <c r="W2791" s="7">
        <v>18</v>
      </c>
      <c r="X2791" s="7">
        <v>28</v>
      </c>
      <c r="Y2791" s="7">
        <v>18</v>
      </c>
      <c r="Z2791" s="7">
        <v>2</v>
      </c>
      <c r="AA2791"/>
    </row>
    <row r="2792" spans="1:27" x14ac:dyDescent="0.25">
      <c r="A2792" s="24" t="str">
        <f t="shared" si="133"/>
        <v/>
      </c>
      <c r="B2792" s="24" t="str">
        <f t="shared" si="131"/>
        <v/>
      </c>
      <c r="C2792" s="24">
        <f t="shared" si="132"/>
        <v>1</v>
      </c>
      <c r="D2792" s="24">
        <v>2026</v>
      </c>
      <c r="E2792" s="7" t="s">
        <v>2979</v>
      </c>
      <c r="F2792" s="7" t="s">
        <v>2977</v>
      </c>
      <c r="G2792" s="7" t="s">
        <v>37</v>
      </c>
      <c r="H2792" s="7" t="s">
        <v>27</v>
      </c>
      <c r="I2792" s="8">
        <v>0.308</v>
      </c>
      <c r="J2792" s="8">
        <v>0.42199999999999999</v>
      </c>
      <c r="K2792" s="8">
        <v>0.58099999999999996</v>
      </c>
      <c r="L2792" s="8">
        <v>1.0029999999999999</v>
      </c>
      <c r="M2792" s="7">
        <v>46</v>
      </c>
      <c r="N2792" s="7">
        <v>211</v>
      </c>
      <c r="O2792" s="7">
        <v>172</v>
      </c>
      <c r="P2792" s="7">
        <v>38</v>
      </c>
      <c r="Q2792" s="7">
        <v>53</v>
      </c>
      <c r="R2792" s="7">
        <v>11</v>
      </c>
      <c r="S2792" s="7">
        <v>0</v>
      </c>
      <c r="T2792" s="7">
        <v>12</v>
      </c>
      <c r="U2792" s="7">
        <v>41</v>
      </c>
      <c r="V2792" s="7">
        <v>10</v>
      </c>
      <c r="W2792" s="7">
        <v>26</v>
      </c>
      <c r="X2792" s="7">
        <v>53</v>
      </c>
      <c r="Y2792" s="7">
        <v>12</v>
      </c>
      <c r="Z2792" s="7">
        <v>0</v>
      </c>
      <c r="AA2792"/>
    </row>
    <row r="2793" spans="1:27" x14ac:dyDescent="0.25">
      <c r="A2793" s="24" t="str">
        <f t="shared" si="133"/>
        <v/>
      </c>
      <c r="B2793" s="24" t="str">
        <f t="shared" si="131"/>
        <v/>
      </c>
      <c r="C2793" s="24" t="str">
        <f t="shared" si="132"/>
        <v/>
      </c>
      <c r="D2793" s="24">
        <v>2026</v>
      </c>
      <c r="E2793" s="7" t="s">
        <v>2980</v>
      </c>
      <c r="F2793" s="7" t="s">
        <v>2977</v>
      </c>
      <c r="G2793" s="7" t="s">
        <v>37</v>
      </c>
      <c r="H2793" s="7" t="s">
        <v>40</v>
      </c>
      <c r="I2793" s="8">
        <v>0.29799999999999999</v>
      </c>
      <c r="J2793" s="8">
        <v>0.41099999999999998</v>
      </c>
      <c r="K2793" s="8">
        <v>0.53400000000000003</v>
      </c>
      <c r="L2793" s="8">
        <v>0.94599999999999995</v>
      </c>
      <c r="M2793" s="7">
        <v>43</v>
      </c>
      <c r="N2793" s="7">
        <v>192</v>
      </c>
      <c r="O2793" s="7">
        <v>161</v>
      </c>
      <c r="P2793" s="7">
        <v>31</v>
      </c>
      <c r="Q2793" s="7">
        <v>48</v>
      </c>
      <c r="R2793" s="7">
        <v>13</v>
      </c>
      <c r="S2793" s="7">
        <v>2</v>
      </c>
      <c r="T2793" s="7">
        <v>7</v>
      </c>
      <c r="U2793" s="7">
        <v>32</v>
      </c>
      <c r="V2793" s="7">
        <v>11</v>
      </c>
      <c r="W2793" s="7">
        <v>20</v>
      </c>
      <c r="X2793" s="7">
        <v>44</v>
      </c>
      <c r="Y2793" s="7">
        <v>11</v>
      </c>
      <c r="Z2793" s="7">
        <v>2</v>
      </c>
      <c r="AA2793"/>
    </row>
    <row r="2794" spans="1:27" x14ac:dyDescent="0.25">
      <c r="A2794" s="24" t="str">
        <f t="shared" si="133"/>
        <v/>
      </c>
      <c r="B2794" s="24" t="str">
        <f t="shared" si="131"/>
        <v/>
      </c>
      <c r="C2794" s="24" t="str">
        <f t="shared" si="132"/>
        <v/>
      </c>
      <c r="D2794" s="24">
        <v>2026</v>
      </c>
      <c r="E2794" s="7" t="s">
        <v>2981</v>
      </c>
      <c r="F2794" s="7" t="s">
        <v>2977</v>
      </c>
      <c r="G2794" s="7" t="s">
        <v>47</v>
      </c>
      <c r="H2794" s="7" t="s">
        <v>35</v>
      </c>
      <c r="I2794" s="8">
        <v>0.25</v>
      </c>
      <c r="J2794" s="8">
        <v>0.33500000000000002</v>
      </c>
      <c r="K2794" s="8">
        <v>0.32700000000000001</v>
      </c>
      <c r="L2794" s="8">
        <v>0.66200000000000003</v>
      </c>
      <c r="M2794" s="7">
        <v>45</v>
      </c>
      <c r="N2794" s="7">
        <v>191</v>
      </c>
      <c r="O2794" s="7">
        <v>168</v>
      </c>
      <c r="P2794" s="7">
        <v>29</v>
      </c>
      <c r="Q2794" s="7">
        <v>42</v>
      </c>
      <c r="R2794" s="7">
        <v>7</v>
      </c>
      <c r="S2794" s="7">
        <v>0</v>
      </c>
      <c r="T2794" s="7">
        <v>2</v>
      </c>
      <c r="U2794" s="7">
        <v>21</v>
      </c>
      <c r="V2794" s="7">
        <v>5</v>
      </c>
      <c r="W2794" s="7">
        <v>17</v>
      </c>
      <c r="X2794" s="7">
        <v>39</v>
      </c>
      <c r="Y2794" s="7">
        <v>2</v>
      </c>
      <c r="Z2794" s="7">
        <v>1</v>
      </c>
      <c r="AA2794"/>
    </row>
    <row r="2795" spans="1:27" x14ac:dyDescent="0.25">
      <c r="A2795" s="24">
        <f t="shared" si="133"/>
        <v>1</v>
      </c>
      <c r="B2795" s="24" t="str">
        <f t="shared" si="131"/>
        <v/>
      </c>
      <c r="C2795" s="24" t="str">
        <f t="shared" si="132"/>
        <v/>
      </c>
      <c r="D2795" s="24">
        <v>2026</v>
      </c>
      <c r="E2795" s="7" t="s">
        <v>2982</v>
      </c>
      <c r="F2795" s="7" t="s">
        <v>2977</v>
      </c>
      <c r="G2795" s="7" t="s">
        <v>29</v>
      </c>
      <c r="H2795" s="7" t="s">
        <v>44</v>
      </c>
      <c r="I2795" s="8">
        <v>0.16200000000000001</v>
      </c>
      <c r="J2795" s="8">
        <v>0.29899999999999999</v>
      </c>
      <c r="K2795" s="8">
        <v>0.29699999999999999</v>
      </c>
      <c r="L2795" s="8">
        <v>0.59599999999999997</v>
      </c>
      <c r="M2795" s="7">
        <v>46</v>
      </c>
      <c r="N2795" s="7">
        <v>189</v>
      </c>
      <c r="O2795" s="7">
        <v>148</v>
      </c>
      <c r="P2795" s="7">
        <v>19</v>
      </c>
      <c r="Q2795" s="7">
        <v>24</v>
      </c>
      <c r="R2795" s="7">
        <v>7</v>
      </c>
      <c r="S2795" s="7">
        <v>2</v>
      </c>
      <c r="T2795" s="7">
        <v>3</v>
      </c>
      <c r="U2795" s="7">
        <v>25</v>
      </c>
      <c r="V2795" s="7">
        <v>6</v>
      </c>
      <c r="W2795" s="7">
        <v>25</v>
      </c>
      <c r="X2795" s="7">
        <v>51</v>
      </c>
      <c r="Y2795" s="7">
        <v>1</v>
      </c>
      <c r="Z2795" s="7">
        <v>0</v>
      </c>
      <c r="AA2795"/>
    </row>
    <row r="2796" spans="1:27" x14ac:dyDescent="0.25">
      <c r="A2796" s="24" t="str">
        <f t="shared" si="133"/>
        <v/>
      </c>
      <c r="B2796" s="24" t="str">
        <f t="shared" si="131"/>
        <v/>
      </c>
      <c r="C2796" s="24" t="str">
        <f t="shared" si="132"/>
        <v/>
      </c>
      <c r="D2796" s="24">
        <v>2026</v>
      </c>
      <c r="E2796" s="7" t="s">
        <v>2983</v>
      </c>
      <c r="F2796" s="7" t="s">
        <v>2977</v>
      </c>
      <c r="G2796" s="7" t="s">
        <v>37</v>
      </c>
      <c r="H2796" s="7" t="s">
        <v>38</v>
      </c>
      <c r="I2796" s="8">
        <v>0.3</v>
      </c>
      <c r="J2796" s="8">
        <v>0.378</v>
      </c>
      <c r="K2796" s="8">
        <v>0.4</v>
      </c>
      <c r="L2796" s="8">
        <v>0.77800000000000002</v>
      </c>
      <c r="M2796" s="7">
        <v>16</v>
      </c>
      <c r="N2796" s="7">
        <v>46</v>
      </c>
      <c r="O2796" s="7">
        <v>40</v>
      </c>
      <c r="P2796" s="7">
        <v>4</v>
      </c>
      <c r="Q2796" s="7">
        <v>12</v>
      </c>
      <c r="R2796" s="7">
        <v>4</v>
      </c>
      <c r="S2796" s="7">
        <v>0</v>
      </c>
      <c r="T2796" s="7">
        <v>0</v>
      </c>
      <c r="U2796" s="7">
        <v>7</v>
      </c>
      <c r="V2796" s="7">
        <v>1</v>
      </c>
      <c r="W2796" s="7">
        <v>4</v>
      </c>
      <c r="X2796" s="7">
        <v>11</v>
      </c>
      <c r="Y2796" s="7">
        <v>0</v>
      </c>
      <c r="Z2796" s="7">
        <v>1</v>
      </c>
      <c r="AA2796"/>
    </row>
    <row r="2797" spans="1:27" x14ac:dyDescent="0.25">
      <c r="A2797" s="24" t="str">
        <f t="shared" si="133"/>
        <v/>
      </c>
      <c r="B2797" s="24" t="str">
        <f t="shared" si="131"/>
        <v/>
      </c>
      <c r="C2797" s="24" t="str">
        <f t="shared" si="132"/>
        <v/>
      </c>
      <c r="D2797" s="24">
        <v>2026</v>
      </c>
      <c r="E2797" s="7" t="s">
        <v>2984</v>
      </c>
      <c r="F2797" s="7" t="s">
        <v>2977</v>
      </c>
      <c r="G2797" s="7" t="s">
        <v>47</v>
      </c>
      <c r="H2797" s="7" t="s">
        <v>42</v>
      </c>
      <c r="I2797" s="8">
        <v>0.28599999999999998</v>
      </c>
      <c r="J2797" s="8">
        <v>0.34799999999999998</v>
      </c>
      <c r="K2797" s="8">
        <v>0.31</v>
      </c>
      <c r="L2797" s="8">
        <v>0.65700000000000003</v>
      </c>
      <c r="M2797" s="7">
        <v>14</v>
      </c>
      <c r="N2797" s="7">
        <v>49</v>
      </c>
      <c r="O2797" s="7">
        <v>42</v>
      </c>
      <c r="P2797" s="7">
        <v>5</v>
      </c>
      <c r="Q2797" s="7">
        <v>12</v>
      </c>
      <c r="R2797" s="7">
        <v>1</v>
      </c>
      <c r="S2797" s="7">
        <v>0</v>
      </c>
      <c r="T2797" s="7">
        <v>0</v>
      </c>
      <c r="U2797" s="7">
        <v>9</v>
      </c>
      <c r="V2797" s="7">
        <v>1</v>
      </c>
      <c r="W2797" s="7">
        <v>3</v>
      </c>
      <c r="X2797" s="7">
        <v>10</v>
      </c>
      <c r="Y2797" s="7">
        <v>0</v>
      </c>
      <c r="Z2797" s="7">
        <v>0</v>
      </c>
      <c r="AA2797"/>
    </row>
    <row r="2798" spans="1:27" x14ac:dyDescent="0.25">
      <c r="A2798" s="24" t="str">
        <f t="shared" si="133"/>
        <v/>
      </c>
      <c r="B2798" s="24" t="str">
        <f t="shared" si="131"/>
        <v/>
      </c>
      <c r="C2798" s="24" t="str">
        <f t="shared" si="132"/>
        <v/>
      </c>
      <c r="D2798" s="24">
        <v>2026</v>
      </c>
      <c r="E2798" s="7" t="s">
        <v>2985</v>
      </c>
      <c r="F2798" s="7" t="s">
        <v>2977</v>
      </c>
      <c r="G2798" s="7" t="s">
        <v>24</v>
      </c>
      <c r="H2798" s="7" t="s">
        <v>42</v>
      </c>
      <c r="I2798" s="8">
        <v>0.24199999999999999</v>
      </c>
      <c r="J2798" s="8">
        <v>0.41299999999999998</v>
      </c>
      <c r="K2798" s="8">
        <v>0.40699999999999997</v>
      </c>
      <c r="L2798" s="8">
        <v>0.82</v>
      </c>
      <c r="M2798" s="7">
        <v>31</v>
      </c>
      <c r="N2798" s="7">
        <v>123</v>
      </c>
      <c r="O2798" s="7">
        <v>91</v>
      </c>
      <c r="P2798" s="7">
        <v>21</v>
      </c>
      <c r="Q2798" s="7">
        <v>22</v>
      </c>
      <c r="R2798" s="7">
        <v>6</v>
      </c>
      <c r="S2798" s="7">
        <v>0</v>
      </c>
      <c r="T2798" s="7">
        <v>3</v>
      </c>
      <c r="U2798" s="7">
        <v>22</v>
      </c>
      <c r="V2798" s="7">
        <v>11</v>
      </c>
      <c r="W2798" s="7">
        <v>17</v>
      </c>
      <c r="X2798" s="7">
        <v>27</v>
      </c>
      <c r="Y2798" s="7">
        <v>9</v>
      </c>
      <c r="Z2798" s="7">
        <v>6</v>
      </c>
      <c r="AA2798"/>
    </row>
    <row r="2799" spans="1:27" x14ac:dyDescent="0.25">
      <c r="A2799" s="24" t="str">
        <f t="shared" si="133"/>
        <v/>
      </c>
      <c r="B2799" s="24" t="str">
        <f t="shared" si="131"/>
        <v/>
      </c>
      <c r="C2799" s="24" t="str">
        <f t="shared" si="132"/>
        <v/>
      </c>
      <c r="D2799" s="24">
        <v>2026</v>
      </c>
      <c r="E2799" s="7" t="s">
        <v>2986</v>
      </c>
      <c r="F2799" s="7" t="s">
        <v>2977</v>
      </c>
      <c r="G2799" s="7" t="s">
        <v>47</v>
      </c>
      <c r="H2799" s="7" t="s">
        <v>38</v>
      </c>
      <c r="I2799" s="8">
        <v>0.24</v>
      </c>
      <c r="J2799" s="8">
        <v>0.33</v>
      </c>
      <c r="K2799" s="8">
        <v>0.307</v>
      </c>
      <c r="L2799" s="8">
        <v>0.63600000000000001</v>
      </c>
      <c r="M2799" s="7">
        <v>24</v>
      </c>
      <c r="N2799" s="7">
        <v>90</v>
      </c>
      <c r="O2799" s="7">
        <v>75</v>
      </c>
      <c r="P2799" s="7">
        <v>17</v>
      </c>
      <c r="Q2799" s="7">
        <v>18</v>
      </c>
      <c r="R2799" s="7">
        <v>5</v>
      </c>
      <c r="S2799" s="7">
        <v>0</v>
      </c>
      <c r="T2799" s="7">
        <v>0</v>
      </c>
      <c r="U2799" s="7">
        <v>13</v>
      </c>
      <c r="V2799" s="7">
        <v>1</v>
      </c>
      <c r="W2799" s="7">
        <v>10</v>
      </c>
      <c r="X2799" s="7">
        <v>13</v>
      </c>
      <c r="Y2799" s="7">
        <v>3</v>
      </c>
      <c r="Z2799" s="7">
        <v>0</v>
      </c>
      <c r="AA2799"/>
    </row>
    <row r="2800" spans="1:27" x14ac:dyDescent="0.25">
      <c r="A2800" s="24" t="str">
        <f t="shared" si="133"/>
        <v/>
      </c>
      <c r="B2800" s="24" t="str">
        <f t="shared" si="131"/>
        <v/>
      </c>
      <c r="C2800" s="24" t="str">
        <f t="shared" si="132"/>
        <v/>
      </c>
      <c r="D2800" s="24">
        <v>2026</v>
      </c>
      <c r="E2800" s="7" t="s">
        <v>2987</v>
      </c>
      <c r="F2800" s="7" t="s">
        <v>2977</v>
      </c>
      <c r="G2800" s="7" t="s">
        <v>24</v>
      </c>
      <c r="H2800" s="7" t="s">
        <v>38</v>
      </c>
      <c r="I2800" s="8">
        <v>0.22700000000000001</v>
      </c>
      <c r="J2800" s="8">
        <v>0.35799999999999998</v>
      </c>
      <c r="K2800" s="8">
        <v>0.439</v>
      </c>
      <c r="L2800" s="8">
        <v>0.79700000000000004</v>
      </c>
      <c r="M2800" s="7">
        <v>26</v>
      </c>
      <c r="N2800" s="7">
        <v>81</v>
      </c>
      <c r="O2800" s="7">
        <v>66</v>
      </c>
      <c r="P2800" s="7">
        <v>11</v>
      </c>
      <c r="Q2800" s="7">
        <v>15</v>
      </c>
      <c r="R2800" s="7">
        <v>5</v>
      </c>
      <c r="S2800" s="7">
        <v>0</v>
      </c>
      <c r="T2800" s="7">
        <v>3</v>
      </c>
      <c r="U2800" s="7">
        <v>13</v>
      </c>
      <c r="V2800" s="7">
        <v>1</v>
      </c>
      <c r="W2800" s="7">
        <v>13</v>
      </c>
      <c r="X2800" s="7">
        <v>25</v>
      </c>
      <c r="Y2800" s="7">
        <v>1</v>
      </c>
      <c r="Z2800" s="7">
        <v>0</v>
      </c>
      <c r="AA2800"/>
    </row>
    <row r="2801" spans="1:27" x14ac:dyDescent="0.25">
      <c r="A2801" s="24" t="str">
        <f t="shared" si="133"/>
        <v/>
      </c>
      <c r="B2801" s="24" t="str">
        <f t="shared" si="131"/>
        <v/>
      </c>
      <c r="C2801" s="24" t="str">
        <f t="shared" si="132"/>
        <v/>
      </c>
      <c r="D2801" s="24">
        <v>2026</v>
      </c>
      <c r="E2801" s="7" t="s">
        <v>2988</v>
      </c>
      <c r="F2801" s="7" t="s">
        <v>2977</v>
      </c>
      <c r="G2801" s="7" t="s">
        <v>37</v>
      </c>
      <c r="H2801" s="7" t="s">
        <v>42</v>
      </c>
      <c r="I2801" s="8">
        <v>0.224</v>
      </c>
      <c r="J2801" s="8">
        <v>0.41599999999999998</v>
      </c>
      <c r="K2801" s="8">
        <v>0.29299999999999998</v>
      </c>
      <c r="L2801" s="8">
        <v>0.70899999999999996</v>
      </c>
      <c r="M2801" s="7">
        <v>25</v>
      </c>
      <c r="N2801" s="7">
        <v>82</v>
      </c>
      <c r="O2801" s="7">
        <v>58</v>
      </c>
      <c r="P2801" s="7">
        <v>9</v>
      </c>
      <c r="Q2801" s="7">
        <v>13</v>
      </c>
      <c r="R2801" s="7">
        <v>1</v>
      </c>
      <c r="S2801" s="7">
        <v>0</v>
      </c>
      <c r="T2801" s="7">
        <v>1</v>
      </c>
      <c r="U2801" s="7">
        <v>4</v>
      </c>
      <c r="V2801" s="7">
        <v>1</v>
      </c>
      <c r="W2801" s="7">
        <v>18</v>
      </c>
      <c r="X2801" s="7">
        <v>25</v>
      </c>
      <c r="Y2801" s="7">
        <v>2</v>
      </c>
      <c r="Z2801" s="7">
        <v>2</v>
      </c>
      <c r="AA2801"/>
    </row>
    <row r="2802" spans="1:27" x14ac:dyDescent="0.25">
      <c r="A2802" s="24">
        <f t="shared" si="133"/>
        <v>1</v>
      </c>
      <c r="B2802" s="24" t="str">
        <f t="shared" si="131"/>
        <v/>
      </c>
      <c r="C2802" s="24" t="str">
        <f t="shared" si="132"/>
        <v/>
      </c>
      <c r="D2802" s="24">
        <v>2026</v>
      </c>
      <c r="E2802" s="7" t="s">
        <v>2989</v>
      </c>
      <c r="F2802" s="7" t="s">
        <v>2977</v>
      </c>
      <c r="G2802" s="7" t="s">
        <v>32</v>
      </c>
      <c r="H2802" s="7" t="s">
        <v>25</v>
      </c>
      <c r="I2802" s="8">
        <v>0.214</v>
      </c>
      <c r="J2802" s="8">
        <v>0.36099999999999999</v>
      </c>
      <c r="K2802" s="8">
        <v>0.29599999999999999</v>
      </c>
      <c r="L2802" s="8">
        <v>0.65700000000000003</v>
      </c>
      <c r="M2802" s="7">
        <v>35</v>
      </c>
      <c r="N2802" s="7">
        <v>124</v>
      </c>
      <c r="O2802" s="7">
        <v>98</v>
      </c>
      <c r="P2802" s="7">
        <v>15</v>
      </c>
      <c r="Q2802" s="7">
        <v>21</v>
      </c>
      <c r="R2802" s="7">
        <v>2</v>
      </c>
      <c r="S2802" s="7">
        <v>0</v>
      </c>
      <c r="T2802" s="7">
        <v>2</v>
      </c>
      <c r="U2802" s="7">
        <v>15</v>
      </c>
      <c r="V2802" s="7">
        <v>2</v>
      </c>
      <c r="W2802" s="7">
        <v>21</v>
      </c>
      <c r="X2802" s="7">
        <v>26</v>
      </c>
      <c r="Y2802" s="7">
        <v>1</v>
      </c>
      <c r="Z2802" s="7">
        <v>1</v>
      </c>
      <c r="AA2802"/>
    </row>
    <row r="2803" spans="1:27" x14ac:dyDescent="0.25">
      <c r="A2803" s="24" t="str">
        <f t="shared" si="133"/>
        <v/>
      </c>
      <c r="B2803" s="24" t="str">
        <f t="shared" si="131"/>
        <v/>
      </c>
      <c r="C2803" s="24" t="str">
        <f t="shared" si="132"/>
        <v/>
      </c>
      <c r="D2803" s="24">
        <v>2026</v>
      </c>
      <c r="E2803" s="7" t="s">
        <v>2990</v>
      </c>
      <c r="F2803" s="7" t="s">
        <v>2977</v>
      </c>
      <c r="G2803" s="7" t="s">
        <v>24</v>
      </c>
      <c r="H2803" s="7" t="s">
        <v>25</v>
      </c>
      <c r="I2803" s="8">
        <v>0.2</v>
      </c>
      <c r="J2803" s="8">
        <v>0.35299999999999998</v>
      </c>
      <c r="K2803" s="8">
        <v>0.218</v>
      </c>
      <c r="L2803" s="8">
        <v>0.57099999999999995</v>
      </c>
      <c r="M2803" s="7">
        <v>19</v>
      </c>
      <c r="N2803" s="7">
        <v>71</v>
      </c>
      <c r="O2803" s="7">
        <v>55</v>
      </c>
      <c r="P2803" s="7">
        <v>9</v>
      </c>
      <c r="Q2803" s="7">
        <v>11</v>
      </c>
      <c r="R2803" s="7">
        <v>1</v>
      </c>
      <c r="S2803" s="7">
        <v>0</v>
      </c>
      <c r="T2803" s="7">
        <v>0</v>
      </c>
      <c r="U2803" s="7">
        <v>8</v>
      </c>
      <c r="V2803" s="7">
        <v>5</v>
      </c>
      <c r="W2803" s="7">
        <v>8</v>
      </c>
      <c r="X2803" s="7">
        <v>17</v>
      </c>
      <c r="Y2803" s="7">
        <v>1</v>
      </c>
      <c r="Z2803" s="7">
        <v>0</v>
      </c>
      <c r="AA2803"/>
    </row>
    <row r="2804" spans="1:27" x14ac:dyDescent="0.25">
      <c r="A2804" s="24" t="str">
        <f t="shared" si="133"/>
        <v/>
      </c>
      <c r="B2804" s="24" t="str">
        <f t="shared" si="131"/>
        <v/>
      </c>
      <c r="C2804" s="24" t="str">
        <f t="shared" si="132"/>
        <v/>
      </c>
      <c r="D2804" s="24">
        <v>2026</v>
      </c>
      <c r="E2804" s="7" t="s">
        <v>2991</v>
      </c>
      <c r="F2804" s="7" t="s">
        <v>2977</v>
      </c>
      <c r="G2804" s="7" t="s">
        <v>47</v>
      </c>
      <c r="H2804" s="7" t="s">
        <v>38</v>
      </c>
      <c r="I2804" s="8">
        <v>0.17199999999999999</v>
      </c>
      <c r="J2804" s="8">
        <v>0.35099999999999998</v>
      </c>
      <c r="K2804" s="8">
        <v>0.17199999999999999</v>
      </c>
      <c r="L2804" s="8">
        <v>0.52400000000000002</v>
      </c>
      <c r="M2804" s="7">
        <v>10</v>
      </c>
      <c r="N2804" s="7">
        <v>37</v>
      </c>
      <c r="O2804" s="7">
        <v>29</v>
      </c>
      <c r="P2804" s="7">
        <v>7</v>
      </c>
      <c r="Q2804" s="7">
        <v>5</v>
      </c>
      <c r="R2804" s="7">
        <v>0</v>
      </c>
      <c r="S2804" s="7">
        <v>0</v>
      </c>
      <c r="T2804" s="7">
        <v>0</v>
      </c>
      <c r="U2804" s="7">
        <v>3</v>
      </c>
      <c r="V2804" s="7">
        <v>0</v>
      </c>
      <c r="W2804" s="7">
        <v>8</v>
      </c>
      <c r="X2804" s="7">
        <v>10</v>
      </c>
      <c r="Y2804" s="7">
        <v>4</v>
      </c>
      <c r="Z2804" s="7">
        <v>0</v>
      </c>
      <c r="AA2804"/>
    </row>
    <row r="2805" spans="1:27" x14ac:dyDescent="0.25">
      <c r="A2805" s="24" t="str">
        <f t="shared" si="133"/>
        <v/>
      </c>
      <c r="B2805" s="24" t="str">
        <f t="shared" si="131"/>
        <v/>
      </c>
      <c r="C2805" s="24" t="str">
        <f t="shared" si="132"/>
        <v/>
      </c>
      <c r="D2805" s="24">
        <v>2026</v>
      </c>
      <c r="E2805" s="7" t="s">
        <v>2992</v>
      </c>
      <c r="F2805" s="7" t="s">
        <v>2977</v>
      </c>
      <c r="G2805" s="7" t="s">
        <v>24</v>
      </c>
      <c r="H2805" s="7" t="s">
        <v>38</v>
      </c>
      <c r="I2805" s="8">
        <v>0.13600000000000001</v>
      </c>
      <c r="J2805" s="8">
        <v>0.29599999999999999</v>
      </c>
      <c r="K2805" s="8">
        <v>0.182</v>
      </c>
      <c r="L2805" s="8">
        <v>0.47799999999999998</v>
      </c>
      <c r="M2805" s="7">
        <v>12</v>
      </c>
      <c r="N2805" s="7">
        <v>27</v>
      </c>
      <c r="O2805" s="7">
        <v>22</v>
      </c>
      <c r="P2805" s="7">
        <v>4</v>
      </c>
      <c r="Q2805" s="7">
        <v>3</v>
      </c>
      <c r="R2805" s="7">
        <v>1</v>
      </c>
      <c r="S2805" s="7">
        <v>0</v>
      </c>
      <c r="T2805" s="7">
        <v>0</v>
      </c>
      <c r="U2805" s="7">
        <v>1</v>
      </c>
      <c r="V2805" s="7">
        <v>1</v>
      </c>
      <c r="W2805" s="7">
        <v>4</v>
      </c>
      <c r="X2805" s="7">
        <v>9</v>
      </c>
      <c r="Y2805" s="7">
        <v>2</v>
      </c>
      <c r="Z2805" s="7">
        <v>0</v>
      </c>
      <c r="AA2805"/>
    </row>
    <row r="2806" spans="1:27" x14ac:dyDescent="0.25">
      <c r="A2806" s="24" t="str">
        <f t="shared" si="133"/>
        <v/>
      </c>
      <c r="B2806" s="24" t="str">
        <f t="shared" si="131"/>
        <v/>
      </c>
      <c r="C2806" s="24" t="str">
        <f t="shared" si="132"/>
        <v/>
      </c>
      <c r="D2806" s="24">
        <v>2026</v>
      </c>
      <c r="E2806" s="7" t="s">
        <v>2993</v>
      </c>
      <c r="F2806" s="7" t="s">
        <v>2977</v>
      </c>
      <c r="G2806" s="7" t="s">
        <v>37</v>
      </c>
      <c r="H2806" s="7" t="s">
        <v>30</v>
      </c>
      <c r="I2806" s="8">
        <v>0</v>
      </c>
      <c r="J2806" s="8">
        <v>0.29399999999999998</v>
      </c>
      <c r="K2806" s="8">
        <v>0</v>
      </c>
      <c r="L2806" s="8">
        <v>0.29399999999999998</v>
      </c>
      <c r="M2806" s="7">
        <v>14</v>
      </c>
      <c r="N2806" s="7">
        <v>34</v>
      </c>
      <c r="O2806" s="7">
        <v>23</v>
      </c>
      <c r="P2806" s="7">
        <v>4</v>
      </c>
      <c r="Q2806" s="7">
        <v>0</v>
      </c>
      <c r="R2806" s="7">
        <v>0</v>
      </c>
      <c r="S2806" s="7">
        <v>0</v>
      </c>
      <c r="T2806" s="7">
        <v>0</v>
      </c>
      <c r="U2806" s="7">
        <v>3</v>
      </c>
      <c r="V2806" s="7">
        <v>1</v>
      </c>
      <c r="W2806" s="7">
        <v>9</v>
      </c>
      <c r="X2806" s="7">
        <v>11</v>
      </c>
      <c r="Y2806" s="7">
        <v>2</v>
      </c>
      <c r="Z2806" s="7">
        <v>0</v>
      </c>
      <c r="AA2806"/>
    </row>
    <row r="2807" spans="1:27" x14ac:dyDescent="0.25">
      <c r="A2807" s="24">
        <f t="shared" si="133"/>
        <v>1</v>
      </c>
      <c r="B2807" s="24" t="str">
        <f t="shared" si="131"/>
        <v/>
      </c>
      <c r="C2807" s="24" t="str">
        <f t="shared" si="132"/>
        <v/>
      </c>
      <c r="D2807" s="24">
        <v>2026</v>
      </c>
      <c r="E2807" s="7" t="s">
        <v>2994</v>
      </c>
      <c r="F2807" s="7" t="s">
        <v>5667</v>
      </c>
      <c r="G2807" s="7" t="s">
        <v>29</v>
      </c>
      <c r="H2807" s="7" t="s">
        <v>44</v>
      </c>
      <c r="I2807" s="8">
        <v>0.32300000000000001</v>
      </c>
      <c r="J2807" s="8">
        <v>0.43099999999999999</v>
      </c>
      <c r="K2807" s="8">
        <v>0.54300000000000004</v>
      </c>
      <c r="L2807" s="8">
        <v>0.97399999999999998</v>
      </c>
      <c r="M2807" s="7">
        <v>48</v>
      </c>
      <c r="N2807" s="7">
        <v>230</v>
      </c>
      <c r="O2807" s="7">
        <v>186</v>
      </c>
      <c r="P2807" s="7">
        <v>48</v>
      </c>
      <c r="Q2807" s="7">
        <v>60</v>
      </c>
      <c r="R2807" s="7">
        <v>12</v>
      </c>
      <c r="S2807" s="7">
        <v>1</v>
      </c>
      <c r="T2807" s="7">
        <v>9</v>
      </c>
      <c r="U2807" s="7">
        <v>47</v>
      </c>
      <c r="V2807" s="7">
        <v>15</v>
      </c>
      <c r="W2807" s="7">
        <v>22</v>
      </c>
      <c r="X2807" s="7">
        <v>27</v>
      </c>
      <c r="Y2807" s="7">
        <v>37</v>
      </c>
      <c r="Z2807" s="7">
        <v>1</v>
      </c>
      <c r="AA2807"/>
    </row>
    <row r="2808" spans="1:27" x14ac:dyDescent="0.25">
      <c r="A2808" s="24" t="str">
        <f t="shared" si="133"/>
        <v/>
      </c>
      <c r="B2808" s="24" t="str">
        <f t="shared" si="131"/>
        <v/>
      </c>
      <c r="C2808" s="24">
        <f t="shared" si="132"/>
        <v>1</v>
      </c>
      <c r="D2808" s="24">
        <v>2026</v>
      </c>
      <c r="E2808" s="7" t="s">
        <v>2996</v>
      </c>
      <c r="F2808" s="7" t="s">
        <v>5667</v>
      </c>
      <c r="G2808" s="7" t="s">
        <v>37</v>
      </c>
      <c r="H2808" s="7" t="s">
        <v>33</v>
      </c>
      <c r="I2808" s="8">
        <v>0.318</v>
      </c>
      <c r="J2808" s="8">
        <v>0.46700000000000003</v>
      </c>
      <c r="K2808" s="8">
        <v>0.56100000000000005</v>
      </c>
      <c r="L2808" s="8">
        <v>1.028</v>
      </c>
      <c r="M2808" s="7">
        <v>42</v>
      </c>
      <c r="N2808" s="7">
        <v>199</v>
      </c>
      <c r="O2808" s="7">
        <v>148</v>
      </c>
      <c r="P2808" s="7">
        <v>46</v>
      </c>
      <c r="Q2808" s="7">
        <v>47</v>
      </c>
      <c r="R2808" s="7">
        <v>6</v>
      </c>
      <c r="S2808" s="7">
        <v>3</v>
      </c>
      <c r="T2808" s="7">
        <v>8</v>
      </c>
      <c r="U2808" s="7">
        <v>43</v>
      </c>
      <c r="V2808" s="7">
        <v>6</v>
      </c>
      <c r="W2808" s="7">
        <v>39</v>
      </c>
      <c r="X2808" s="7">
        <v>28</v>
      </c>
      <c r="Y2808" s="7">
        <v>24</v>
      </c>
      <c r="Z2808" s="7">
        <v>3</v>
      </c>
      <c r="AA2808"/>
    </row>
    <row r="2809" spans="1:27" x14ac:dyDescent="0.25">
      <c r="A2809" s="24" t="str">
        <f t="shared" si="133"/>
        <v/>
      </c>
      <c r="B2809" s="24" t="str">
        <f t="shared" si="131"/>
        <v/>
      </c>
      <c r="C2809" s="24" t="str">
        <f t="shared" si="132"/>
        <v/>
      </c>
      <c r="D2809" s="24">
        <v>2026</v>
      </c>
      <c r="E2809" s="7" t="s">
        <v>2997</v>
      </c>
      <c r="F2809" s="7" t="s">
        <v>5667</v>
      </c>
      <c r="G2809" s="7" t="s">
        <v>24</v>
      </c>
      <c r="H2809" s="7" t="s">
        <v>44</v>
      </c>
      <c r="I2809" s="8">
        <v>0.29899999999999999</v>
      </c>
      <c r="J2809" s="8">
        <v>0.372</v>
      </c>
      <c r="K2809" s="8">
        <v>0.55100000000000005</v>
      </c>
      <c r="L2809" s="8">
        <v>0.92400000000000004</v>
      </c>
      <c r="M2809" s="7">
        <v>36</v>
      </c>
      <c r="N2809" s="7">
        <v>146</v>
      </c>
      <c r="O2809" s="7">
        <v>127</v>
      </c>
      <c r="P2809" s="7">
        <v>21</v>
      </c>
      <c r="Q2809" s="7">
        <v>38</v>
      </c>
      <c r="R2809" s="7">
        <v>7</v>
      </c>
      <c r="S2809" s="7">
        <v>2</v>
      </c>
      <c r="T2809" s="7">
        <v>7</v>
      </c>
      <c r="U2809" s="7">
        <v>27</v>
      </c>
      <c r="V2809" s="7">
        <v>3</v>
      </c>
      <c r="W2809" s="7">
        <v>13</v>
      </c>
      <c r="X2809" s="7">
        <v>21</v>
      </c>
      <c r="Y2809" s="7">
        <v>6</v>
      </c>
      <c r="Z2809" s="7">
        <v>3</v>
      </c>
      <c r="AA2809"/>
    </row>
    <row r="2810" spans="1:27" x14ac:dyDescent="0.25">
      <c r="A2810" s="24">
        <f t="shared" si="133"/>
        <v>1</v>
      </c>
      <c r="B2810" s="24" t="str">
        <f t="shared" si="131"/>
        <v/>
      </c>
      <c r="C2810" s="24" t="str">
        <f t="shared" si="132"/>
        <v/>
      </c>
      <c r="D2810" s="24">
        <v>2026</v>
      </c>
      <c r="E2810" s="7" t="s">
        <v>2998</v>
      </c>
      <c r="F2810" s="7" t="s">
        <v>5667</v>
      </c>
      <c r="G2810" s="7" t="s">
        <v>32</v>
      </c>
      <c r="H2810" s="7" t="s">
        <v>38</v>
      </c>
      <c r="I2810" s="8">
        <v>0.29699999999999999</v>
      </c>
      <c r="J2810" s="8">
        <v>0.38700000000000001</v>
      </c>
      <c r="K2810" s="8">
        <v>0.46600000000000003</v>
      </c>
      <c r="L2810" s="8">
        <v>0.85299999999999998</v>
      </c>
      <c r="M2810" s="7">
        <v>38</v>
      </c>
      <c r="N2810" s="7">
        <v>144</v>
      </c>
      <c r="O2810" s="7">
        <v>118</v>
      </c>
      <c r="P2810" s="7">
        <v>20</v>
      </c>
      <c r="Q2810" s="7">
        <v>35</v>
      </c>
      <c r="R2810" s="7">
        <v>8</v>
      </c>
      <c r="S2810" s="7">
        <v>0</v>
      </c>
      <c r="T2810" s="7">
        <v>4</v>
      </c>
      <c r="U2810" s="7">
        <v>26</v>
      </c>
      <c r="V2810" s="7">
        <v>6</v>
      </c>
      <c r="W2810" s="7">
        <v>14</v>
      </c>
      <c r="X2810" s="7">
        <v>17</v>
      </c>
      <c r="Y2810" s="7">
        <v>2</v>
      </c>
      <c r="Z2810" s="7">
        <v>0</v>
      </c>
      <c r="AA2810"/>
    </row>
    <row r="2811" spans="1:27" x14ac:dyDescent="0.25">
      <c r="A2811" s="24">
        <f t="shared" si="133"/>
        <v>1</v>
      </c>
      <c r="B2811" s="24" t="str">
        <f t="shared" si="131"/>
        <v/>
      </c>
      <c r="C2811" s="24" t="str">
        <f t="shared" si="132"/>
        <v/>
      </c>
      <c r="D2811" s="24">
        <v>2026</v>
      </c>
      <c r="E2811" s="7" t="s">
        <v>2999</v>
      </c>
      <c r="F2811" s="7" t="s">
        <v>5667</v>
      </c>
      <c r="G2811" s="7" t="s">
        <v>32</v>
      </c>
      <c r="H2811" s="7" t="s">
        <v>27</v>
      </c>
      <c r="I2811" s="8">
        <v>0.28399999999999997</v>
      </c>
      <c r="J2811" s="8">
        <v>0.40699999999999997</v>
      </c>
      <c r="K2811" s="8">
        <v>0.47</v>
      </c>
      <c r="L2811" s="8">
        <v>0.877</v>
      </c>
      <c r="M2811" s="7">
        <v>47</v>
      </c>
      <c r="N2811" s="7">
        <v>227</v>
      </c>
      <c r="O2811" s="7">
        <v>183</v>
      </c>
      <c r="P2811" s="7">
        <v>41</v>
      </c>
      <c r="Q2811" s="7">
        <v>52</v>
      </c>
      <c r="R2811" s="7">
        <v>9</v>
      </c>
      <c r="S2811" s="7">
        <v>2</v>
      </c>
      <c r="T2811" s="7">
        <v>7</v>
      </c>
      <c r="U2811" s="7">
        <v>46</v>
      </c>
      <c r="V2811" s="7">
        <v>12</v>
      </c>
      <c r="W2811" s="7">
        <v>28</v>
      </c>
      <c r="X2811" s="7">
        <v>31</v>
      </c>
      <c r="Y2811" s="7">
        <v>12</v>
      </c>
      <c r="Z2811" s="7">
        <v>7</v>
      </c>
      <c r="AA2811"/>
    </row>
    <row r="2812" spans="1:27" x14ac:dyDescent="0.25">
      <c r="A2812" s="24">
        <f t="shared" si="133"/>
        <v>1</v>
      </c>
      <c r="B2812" s="24" t="str">
        <f t="shared" si="131"/>
        <v/>
      </c>
      <c r="C2812" s="24" t="str">
        <f t="shared" si="132"/>
        <v/>
      </c>
      <c r="D2812" s="24">
        <v>2026</v>
      </c>
      <c r="E2812" s="7" t="s">
        <v>3000</v>
      </c>
      <c r="F2812" s="7" t="s">
        <v>5667</v>
      </c>
      <c r="G2812" s="7" t="s">
        <v>32</v>
      </c>
      <c r="H2812" s="7" t="s">
        <v>42</v>
      </c>
      <c r="I2812" s="8">
        <v>0.28299999999999997</v>
      </c>
      <c r="J2812" s="8">
        <v>0.41699999999999998</v>
      </c>
      <c r="K2812" s="8">
        <v>0.34599999999999997</v>
      </c>
      <c r="L2812" s="8">
        <v>0.76300000000000001</v>
      </c>
      <c r="M2812" s="7">
        <v>42</v>
      </c>
      <c r="N2812" s="7">
        <v>158</v>
      </c>
      <c r="O2812" s="7">
        <v>127</v>
      </c>
      <c r="P2812" s="7">
        <v>23</v>
      </c>
      <c r="Q2812" s="7">
        <v>36</v>
      </c>
      <c r="R2812" s="7">
        <v>3</v>
      </c>
      <c r="S2812" s="7">
        <v>1</v>
      </c>
      <c r="T2812" s="7">
        <v>1</v>
      </c>
      <c r="U2812" s="7">
        <v>15</v>
      </c>
      <c r="V2812" s="7">
        <v>8</v>
      </c>
      <c r="W2812" s="7">
        <v>21</v>
      </c>
      <c r="X2812" s="7">
        <v>16</v>
      </c>
      <c r="Y2812" s="7">
        <v>17</v>
      </c>
      <c r="Z2812" s="7">
        <v>2</v>
      </c>
      <c r="AA2812"/>
    </row>
    <row r="2813" spans="1:27" x14ac:dyDescent="0.25">
      <c r="A2813" s="24" t="str">
        <f t="shared" si="133"/>
        <v/>
      </c>
      <c r="B2813" s="24" t="str">
        <f t="shared" si="131"/>
        <v/>
      </c>
      <c r="C2813" s="24" t="str">
        <f t="shared" si="132"/>
        <v/>
      </c>
      <c r="D2813" s="24">
        <v>2026</v>
      </c>
      <c r="E2813" s="7" t="s">
        <v>3001</v>
      </c>
      <c r="F2813" s="7" t="s">
        <v>5667</v>
      </c>
      <c r="G2813" s="7" t="s">
        <v>37</v>
      </c>
      <c r="H2813" s="7" t="s">
        <v>30</v>
      </c>
      <c r="I2813" s="8">
        <v>0.26300000000000001</v>
      </c>
      <c r="J2813" s="8">
        <v>0.376</v>
      </c>
      <c r="K2813" s="8">
        <v>0.33900000000000002</v>
      </c>
      <c r="L2813" s="8">
        <v>0.71499999999999997</v>
      </c>
      <c r="M2813" s="7">
        <v>47</v>
      </c>
      <c r="N2813" s="7">
        <v>207</v>
      </c>
      <c r="O2813" s="7">
        <v>171</v>
      </c>
      <c r="P2813" s="7">
        <v>34</v>
      </c>
      <c r="Q2813" s="7">
        <v>45</v>
      </c>
      <c r="R2813" s="7">
        <v>4</v>
      </c>
      <c r="S2813" s="7">
        <v>0</v>
      </c>
      <c r="T2813" s="7">
        <v>3</v>
      </c>
      <c r="U2813" s="7">
        <v>18</v>
      </c>
      <c r="V2813" s="7">
        <v>7</v>
      </c>
      <c r="W2813" s="7">
        <v>25</v>
      </c>
      <c r="X2813" s="7">
        <v>32</v>
      </c>
      <c r="Y2813" s="7">
        <v>15</v>
      </c>
      <c r="Z2813" s="7">
        <v>2</v>
      </c>
      <c r="AA2813"/>
    </row>
    <row r="2814" spans="1:27" x14ac:dyDescent="0.25">
      <c r="A2814" s="24">
        <f t="shared" si="133"/>
        <v>1</v>
      </c>
      <c r="B2814" s="24" t="str">
        <f t="shared" si="131"/>
        <v/>
      </c>
      <c r="C2814" s="24" t="str">
        <f t="shared" si="132"/>
        <v/>
      </c>
      <c r="D2814" s="24">
        <v>2026</v>
      </c>
      <c r="E2814" s="7" t="s">
        <v>3002</v>
      </c>
      <c r="F2814" s="7" t="s">
        <v>5667</v>
      </c>
      <c r="G2814" s="7" t="s">
        <v>29</v>
      </c>
      <c r="H2814" s="7" t="s">
        <v>25</v>
      </c>
      <c r="I2814" s="8">
        <v>0.24399999999999999</v>
      </c>
      <c r="J2814" s="8">
        <v>0.44</v>
      </c>
      <c r="K2814" s="8">
        <v>0.32100000000000001</v>
      </c>
      <c r="L2814" s="8">
        <v>0.76100000000000001</v>
      </c>
      <c r="M2814" s="7">
        <v>36</v>
      </c>
      <c r="N2814" s="7">
        <v>111</v>
      </c>
      <c r="O2814" s="7">
        <v>78</v>
      </c>
      <c r="P2814" s="7">
        <v>21</v>
      </c>
      <c r="Q2814" s="7">
        <v>19</v>
      </c>
      <c r="R2814" s="7">
        <v>3</v>
      </c>
      <c r="S2814" s="7">
        <v>0</v>
      </c>
      <c r="T2814" s="7">
        <v>1</v>
      </c>
      <c r="U2814" s="7">
        <v>8</v>
      </c>
      <c r="V2814" s="7">
        <v>10</v>
      </c>
      <c r="W2814" s="7">
        <v>19</v>
      </c>
      <c r="X2814" s="7">
        <v>14</v>
      </c>
      <c r="Y2814" s="7">
        <v>9</v>
      </c>
      <c r="Z2814" s="7">
        <v>2</v>
      </c>
      <c r="AA2814"/>
    </row>
    <row r="2815" spans="1:27" x14ac:dyDescent="0.25">
      <c r="A2815" s="24" t="str">
        <f t="shared" si="133"/>
        <v/>
      </c>
      <c r="B2815" s="24" t="str">
        <f t="shared" si="131"/>
        <v/>
      </c>
      <c r="C2815" s="24">
        <f t="shared" si="132"/>
        <v>1</v>
      </c>
      <c r="D2815" s="24">
        <v>2026</v>
      </c>
      <c r="E2815" s="7" t="s">
        <v>3003</v>
      </c>
      <c r="F2815" s="7" t="s">
        <v>5667</v>
      </c>
      <c r="G2815" s="7" t="s">
        <v>24</v>
      </c>
      <c r="H2815" s="7" t="s">
        <v>44</v>
      </c>
      <c r="I2815" s="8">
        <v>0.45200000000000001</v>
      </c>
      <c r="J2815" s="8">
        <v>0.52900000000000003</v>
      </c>
      <c r="K2815" s="8">
        <v>0.66700000000000004</v>
      </c>
      <c r="L2815" s="8">
        <v>1.196</v>
      </c>
      <c r="M2815" s="7">
        <v>16</v>
      </c>
      <c r="N2815" s="7">
        <v>51</v>
      </c>
      <c r="O2815" s="7">
        <v>42</v>
      </c>
      <c r="P2815" s="7">
        <v>8</v>
      </c>
      <c r="Q2815" s="7">
        <v>19</v>
      </c>
      <c r="R2815" s="7">
        <v>3</v>
      </c>
      <c r="S2815" s="7">
        <v>0</v>
      </c>
      <c r="T2815" s="7">
        <v>2</v>
      </c>
      <c r="U2815" s="7">
        <v>17</v>
      </c>
      <c r="V2815" s="7">
        <v>1</v>
      </c>
      <c r="W2815" s="7">
        <v>7</v>
      </c>
      <c r="X2815" s="7">
        <v>5</v>
      </c>
      <c r="Y2815" s="7">
        <v>2</v>
      </c>
      <c r="Z2815" s="7">
        <v>0</v>
      </c>
      <c r="AA2815"/>
    </row>
    <row r="2816" spans="1:27" x14ac:dyDescent="0.25">
      <c r="A2816" s="24" t="str">
        <f t="shared" si="133"/>
        <v/>
      </c>
      <c r="B2816" s="24" t="str">
        <f t="shared" si="131"/>
        <v/>
      </c>
      <c r="C2816" s="24" t="str">
        <f t="shared" si="132"/>
        <v/>
      </c>
      <c r="D2816" s="24">
        <v>2026</v>
      </c>
      <c r="E2816" s="7" t="s">
        <v>3004</v>
      </c>
      <c r="F2816" s="7" t="s">
        <v>5667</v>
      </c>
      <c r="G2816" s="7" t="s">
        <v>47</v>
      </c>
      <c r="H2816" s="7" t="s">
        <v>42</v>
      </c>
      <c r="I2816" s="8">
        <v>0.33300000000000002</v>
      </c>
      <c r="J2816" s="8">
        <v>0.375</v>
      </c>
      <c r="K2816" s="8">
        <v>0.66700000000000004</v>
      </c>
      <c r="L2816" s="8">
        <v>1.042</v>
      </c>
      <c r="M2816" s="7">
        <v>5</v>
      </c>
      <c r="N2816" s="7">
        <v>8</v>
      </c>
      <c r="O2816" s="7">
        <v>6</v>
      </c>
      <c r="P2816" s="7">
        <v>1</v>
      </c>
      <c r="Q2816" s="7">
        <v>2</v>
      </c>
      <c r="R2816" s="7">
        <v>0</v>
      </c>
      <c r="S2816" s="7">
        <v>1</v>
      </c>
      <c r="T2816" s="7">
        <v>0</v>
      </c>
      <c r="U2816" s="7">
        <v>4</v>
      </c>
      <c r="V2816" s="7">
        <v>1</v>
      </c>
      <c r="W2816" s="7">
        <v>0</v>
      </c>
      <c r="X2816" s="7">
        <v>1</v>
      </c>
      <c r="Y2816" s="7">
        <v>0</v>
      </c>
      <c r="Z2816" s="7">
        <v>1</v>
      </c>
      <c r="AA2816"/>
    </row>
    <row r="2817" spans="1:27" x14ac:dyDescent="0.25">
      <c r="A2817" s="24" t="str">
        <f t="shared" si="133"/>
        <v/>
      </c>
      <c r="B2817" s="24" t="str">
        <f t="shared" si="131"/>
        <v/>
      </c>
      <c r="C2817" s="24" t="str">
        <f t="shared" si="132"/>
        <v/>
      </c>
      <c r="D2817" s="24">
        <v>2026</v>
      </c>
      <c r="E2817" s="7" t="s">
        <v>3005</v>
      </c>
      <c r="F2817" s="7" t="s">
        <v>5667</v>
      </c>
      <c r="G2817" s="7" t="s">
        <v>47</v>
      </c>
      <c r="H2817" s="7" t="s">
        <v>35</v>
      </c>
      <c r="I2817" s="8">
        <v>0.309</v>
      </c>
      <c r="J2817" s="8">
        <v>0.39400000000000002</v>
      </c>
      <c r="K2817" s="8">
        <v>0.38300000000000001</v>
      </c>
      <c r="L2817" s="8">
        <v>0.77700000000000002</v>
      </c>
      <c r="M2817" s="7">
        <v>34</v>
      </c>
      <c r="N2817" s="7">
        <v>110</v>
      </c>
      <c r="O2817" s="7">
        <v>94</v>
      </c>
      <c r="P2817" s="7">
        <v>12</v>
      </c>
      <c r="Q2817" s="7">
        <v>29</v>
      </c>
      <c r="R2817" s="7">
        <v>4</v>
      </c>
      <c r="S2817" s="7">
        <v>0</v>
      </c>
      <c r="T2817" s="7">
        <v>1</v>
      </c>
      <c r="U2817" s="7">
        <v>11</v>
      </c>
      <c r="V2817" s="7">
        <v>1</v>
      </c>
      <c r="W2817" s="7">
        <v>13</v>
      </c>
      <c r="X2817" s="7">
        <v>11</v>
      </c>
      <c r="Y2817" s="7">
        <v>7</v>
      </c>
      <c r="Z2817" s="7">
        <v>2</v>
      </c>
      <c r="AA2817"/>
    </row>
    <row r="2818" spans="1:27" x14ac:dyDescent="0.25">
      <c r="A2818" s="24" t="str">
        <f t="shared" si="133"/>
        <v/>
      </c>
      <c r="B2818" s="24" t="str">
        <f t="shared" ref="B2818:B2881" si="134">IF(COUNTIFS(Draft_Player,$E2818),COUNTIFS(Draft_Player,$E2818),"")</f>
        <v/>
      </c>
      <c r="C2818" s="24" t="str">
        <f t="shared" ref="C2818:C2881" si="135">IF(COUNTIFS(Transfers_Player,$E2818),COUNTIFS(Transfers_Player,$E2818),"")</f>
        <v/>
      </c>
      <c r="D2818" s="24">
        <v>2026</v>
      </c>
      <c r="E2818" s="7" t="s">
        <v>3006</v>
      </c>
      <c r="F2818" s="7" t="s">
        <v>5667</v>
      </c>
      <c r="G2818" s="7" t="s">
        <v>47</v>
      </c>
      <c r="H2818" s="7" t="s">
        <v>42</v>
      </c>
      <c r="I2818" s="8">
        <v>0.26300000000000001</v>
      </c>
      <c r="J2818" s="8">
        <v>0.46200000000000002</v>
      </c>
      <c r="K2818" s="8">
        <v>0.26300000000000001</v>
      </c>
      <c r="L2818" s="8">
        <v>0.72499999999999998</v>
      </c>
      <c r="M2818" s="7">
        <v>15</v>
      </c>
      <c r="N2818" s="7">
        <v>26</v>
      </c>
      <c r="O2818" s="7">
        <v>19</v>
      </c>
      <c r="P2818" s="7">
        <v>7</v>
      </c>
      <c r="Q2818" s="7">
        <v>5</v>
      </c>
      <c r="R2818" s="7">
        <v>0</v>
      </c>
      <c r="S2818" s="7">
        <v>0</v>
      </c>
      <c r="T2818" s="7">
        <v>0</v>
      </c>
      <c r="U2818" s="7">
        <v>0</v>
      </c>
      <c r="V2818" s="7">
        <v>0</v>
      </c>
      <c r="W2818" s="7">
        <v>7</v>
      </c>
      <c r="X2818" s="7">
        <v>6</v>
      </c>
      <c r="Y2818" s="7">
        <v>3</v>
      </c>
      <c r="Z2818" s="7">
        <v>0</v>
      </c>
      <c r="AA2818"/>
    </row>
    <row r="2819" spans="1:27" x14ac:dyDescent="0.25">
      <c r="A2819" s="24" t="str">
        <f t="shared" ref="A2819:A2882" si="136">IF(OR(G2819="SR", G2819="GR"), 1, "")</f>
        <v/>
      </c>
      <c r="B2819" s="24">
        <f t="shared" si="134"/>
        <v>1</v>
      </c>
      <c r="C2819" s="24">
        <f t="shared" si="135"/>
        <v>1</v>
      </c>
      <c r="D2819" s="24">
        <v>2026</v>
      </c>
      <c r="E2819" s="7" t="s">
        <v>1881</v>
      </c>
      <c r="F2819" s="7" t="s">
        <v>5667</v>
      </c>
      <c r="G2819" s="7" t="s">
        <v>37</v>
      </c>
      <c r="H2819" s="7" t="s">
        <v>40</v>
      </c>
      <c r="I2819" s="8">
        <v>0.255</v>
      </c>
      <c r="J2819" s="8">
        <v>0.40899999999999997</v>
      </c>
      <c r="K2819" s="8">
        <v>0.27500000000000002</v>
      </c>
      <c r="L2819" s="8">
        <v>0.68400000000000005</v>
      </c>
      <c r="M2819" s="7">
        <v>24</v>
      </c>
      <c r="N2819" s="7">
        <v>67</v>
      </c>
      <c r="O2819" s="7">
        <v>51</v>
      </c>
      <c r="P2819" s="7">
        <v>14</v>
      </c>
      <c r="Q2819" s="7">
        <v>13</v>
      </c>
      <c r="R2819" s="7">
        <v>1</v>
      </c>
      <c r="S2819" s="7">
        <v>0</v>
      </c>
      <c r="T2819" s="7">
        <v>0</v>
      </c>
      <c r="U2819" s="7">
        <v>5</v>
      </c>
      <c r="V2819" s="7">
        <v>1</v>
      </c>
      <c r="W2819" s="7">
        <v>13</v>
      </c>
      <c r="X2819" s="7">
        <v>18</v>
      </c>
      <c r="Y2819" s="7">
        <v>2</v>
      </c>
      <c r="Z2819" s="7">
        <v>3</v>
      </c>
      <c r="AA2819"/>
    </row>
    <row r="2820" spans="1:27" x14ac:dyDescent="0.25">
      <c r="A2820" s="24">
        <f t="shared" si="136"/>
        <v>1</v>
      </c>
      <c r="B2820" s="24" t="str">
        <f t="shared" si="134"/>
        <v/>
      </c>
      <c r="C2820" s="24">
        <f t="shared" si="135"/>
        <v>1</v>
      </c>
      <c r="D2820" s="24">
        <v>2026</v>
      </c>
      <c r="E2820" s="7" t="s">
        <v>3007</v>
      </c>
      <c r="F2820" s="7" t="s">
        <v>5667</v>
      </c>
      <c r="G2820" s="7" t="s">
        <v>29</v>
      </c>
      <c r="H2820" s="7" t="s">
        <v>25</v>
      </c>
      <c r="I2820" s="8">
        <v>0.255</v>
      </c>
      <c r="J2820" s="8">
        <v>0.39700000000000002</v>
      </c>
      <c r="K2820" s="8">
        <v>0.39200000000000002</v>
      </c>
      <c r="L2820" s="8">
        <v>0.78900000000000003</v>
      </c>
      <c r="M2820" s="7">
        <v>21</v>
      </c>
      <c r="N2820" s="7">
        <v>66</v>
      </c>
      <c r="O2820" s="7">
        <v>51</v>
      </c>
      <c r="P2820" s="7">
        <v>15</v>
      </c>
      <c r="Q2820" s="7">
        <v>13</v>
      </c>
      <c r="R2820" s="7">
        <v>2</v>
      </c>
      <c r="S2820" s="7">
        <v>1</v>
      </c>
      <c r="T2820" s="7">
        <v>1</v>
      </c>
      <c r="U2820" s="7">
        <v>7</v>
      </c>
      <c r="V2820" s="7">
        <v>2</v>
      </c>
      <c r="W2820" s="7">
        <v>10</v>
      </c>
      <c r="X2820" s="7">
        <v>15</v>
      </c>
      <c r="Y2820" s="7">
        <v>4</v>
      </c>
      <c r="Z2820" s="7">
        <v>1</v>
      </c>
      <c r="AA2820"/>
    </row>
    <row r="2821" spans="1:27" x14ac:dyDescent="0.25">
      <c r="A2821" s="24" t="str">
        <f t="shared" si="136"/>
        <v/>
      </c>
      <c r="B2821" s="24" t="str">
        <f t="shared" si="134"/>
        <v/>
      </c>
      <c r="C2821" s="24">
        <f t="shared" si="135"/>
        <v>1</v>
      </c>
      <c r="D2821" s="24">
        <v>2026</v>
      </c>
      <c r="E2821" s="7" t="s">
        <v>3008</v>
      </c>
      <c r="F2821" s="7" t="s">
        <v>5667</v>
      </c>
      <c r="G2821" s="7" t="s">
        <v>47</v>
      </c>
      <c r="H2821" s="7" t="s">
        <v>40</v>
      </c>
      <c r="I2821" s="8">
        <v>0.25</v>
      </c>
      <c r="J2821" s="8">
        <v>0.33800000000000002</v>
      </c>
      <c r="K2821" s="8">
        <v>0.26700000000000002</v>
      </c>
      <c r="L2821" s="8">
        <v>0.60499999999999998</v>
      </c>
      <c r="M2821" s="7">
        <v>22</v>
      </c>
      <c r="N2821" s="7">
        <v>68</v>
      </c>
      <c r="O2821" s="7">
        <v>60</v>
      </c>
      <c r="P2821" s="7">
        <v>5</v>
      </c>
      <c r="Q2821" s="7">
        <v>15</v>
      </c>
      <c r="R2821" s="7">
        <v>1</v>
      </c>
      <c r="S2821" s="7">
        <v>0</v>
      </c>
      <c r="T2821" s="7">
        <v>0</v>
      </c>
      <c r="U2821" s="7">
        <v>6</v>
      </c>
      <c r="V2821" s="7">
        <v>4</v>
      </c>
      <c r="W2821" s="7">
        <v>4</v>
      </c>
      <c r="X2821" s="7">
        <v>14</v>
      </c>
      <c r="Y2821" s="7">
        <v>5</v>
      </c>
      <c r="Z2821" s="7">
        <v>1</v>
      </c>
      <c r="AA2821"/>
    </row>
    <row r="2822" spans="1:27" x14ac:dyDescent="0.25">
      <c r="A2822" s="24" t="str">
        <f t="shared" si="136"/>
        <v/>
      </c>
      <c r="B2822" s="24" t="str">
        <f t="shared" si="134"/>
        <v/>
      </c>
      <c r="C2822" s="24" t="str">
        <f t="shared" si="135"/>
        <v/>
      </c>
      <c r="D2822" s="24">
        <v>2026</v>
      </c>
      <c r="E2822" s="7" t="s">
        <v>3009</v>
      </c>
      <c r="F2822" s="7" t="s">
        <v>5667</v>
      </c>
      <c r="G2822" s="7" t="s">
        <v>37</v>
      </c>
      <c r="H2822" s="7" t="s">
        <v>35</v>
      </c>
      <c r="I2822" s="8">
        <v>0.216</v>
      </c>
      <c r="J2822" s="8">
        <v>0.3</v>
      </c>
      <c r="K2822" s="8">
        <v>0.47399999999999998</v>
      </c>
      <c r="L2822" s="8">
        <v>0.77400000000000002</v>
      </c>
      <c r="M2822" s="7">
        <v>34</v>
      </c>
      <c r="N2822" s="7">
        <v>111</v>
      </c>
      <c r="O2822" s="7">
        <v>97</v>
      </c>
      <c r="P2822" s="7">
        <v>16</v>
      </c>
      <c r="Q2822" s="7">
        <v>21</v>
      </c>
      <c r="R2822" s="7">
        <v>2</v>
      </c>
      <c r="S2822" s="7">
        <v>1</v>
      </c>
      <c r="T2822" s="7">
        <v>7</v>
      </c>
      <c r="U2822" s="7">
        <v>19</v>
      </c>
      <c r="V2822" s="7">
        <v>2</v>
      </c>
      <c r="W2822" s="7">
        <v>10</v>
      </c>
      <c r="X2822" s="7">
        <v>20</v>
      </c>
      <c r="Y2822" s="7">
        <v>10</v>
      </c>
      <c r="Z2822" s="7">
        <v>2</v>
      </c>
      <c r="AA2822"/>
    </row>
    <row r="2823" spans="1:27" x14ac:dyDescent="0.25">
      <c r="A2823" s="24" t="str">
        <f t="shared" si="136"/>
        <v/>
      </c>
      <c r="B2823" s="24" t="str">
        <f t="shared" si="134"/>
        <v/>
      </c>
      <c r="C2823" s="24" t="str">
        <f t="shared" si="135"/>
        <v/>
      </c>
      <c r="D2823" s="24">
        <v>2026</v>
      </c>
      <c r="E2823" s="7" t="s">
        <v>3010</v>
      </c>
      <c r="F2823" s="7" t="s">
        <v>5667</v>
      </c>
      <c r="G2823" s="7" t="s">
        <v>47</v>
      </c>
      <c r="H2823" s="7" t="s">
        <v>64</v>
      </c>
      <c r="I2823" s="8">
        <v>0.214</v>
      </c>
      <c r="J2823" s="8">
        <v>0.35299999999999998</v>
      </c>
      <c r="K2823" s="8">
        <v>0.28599999999999998</v>
      </c>
      <c r="L2823" s="8">
        <v>0.63900000000000001</v>
      </c>
      <c r="M2823" s="7">
        <v>11</v>
      </c>
      <c r="N2823" s="7">
        <v>17</v>
      </c>
      <c r="O2823" s="7">
        <v>14</v>
      </c>
      <c r="P2823" s="7">
        <v>2</v>
      </c>
      <c r="Q2823" s="7">
        <v>3</v>
      </c>
      <c r="R2823" s="7">
        <v>1</v>
      </c>
      <c r="S2823" s="7">
        <v>0</v>
      </c>
      <c r="T2823" s="7">
        <v>0</v>
      </c>
      <c r="U2823" s="7">
        <v>0</v>
      </c>
      <c r="V2823" s="7">
        <v>2</v>
      </c>
      <c r="W2823" s="7">
        <v>1</v>
      </c>
      <c r="X2823" s="7">
        <v>8</v>
      </c>
      <c r="Y2823" s="7">
        <v>0</v>
      </c>
      <c r="Z2823" s="7">
        <v>0</v>
      </c>
      <c r="AA2823"/>
    </row>
    <row r="2824" spans="1:27" x14ac:dyDescent="0.25">
      <c r="A2824" s="24" t="str">
        <f t="shared" si="136"/>
        <v/>
      </c>
      <c r="B2824" s="24" t="str">
        <f t="shared" si="134"/>
        <v/>
      </c>
      <c r="C2824" s="24">
        <f t="shared" si="135"/>
        <v>1</v>
      </c>
      <c r="D2824" s="24">
        <v>2026</v>
      </c>
      <c r="E2824" s="7" t="s">
        <v>3011</v>
      </c>
      <c r="F2824" s="7" t="s">
        <v>5667</v>
      </c>
      <c r="G2824" s="7" t="s">
        <v>24</v>
      </c>
      <c r="H2824" s="7" t="s">
        <v>40</v>
      </c>
      <c r="I2824" s="8">
        <v>0.13300000000000001</v>
      </c>
      <c r="J2824" s="8">
        <v>0.435</v>
      </c>
      <c r="K2824" s="8">
        <v>0.13300000000000001</v>
      </c>
      <c r="L2824" s="8">
        <v>0.56799999999999995</v>
      </c>
      <c r="M2824" s="7">
        <v>14</v>
      </c>
      <c r="N2824" s="7">
        <v>26</v>
      </c>
      <c r="O2824" s="7">
        <v>15</v>
      </c>
      <c r="P2824" s="7">
        <v>4</v>
      </c>
      <c r="Q2824" s="7">
        <v>2</v>
      </c>
      <c r="R2824" s="7">
        <v>0</v>
      </c>
      <c r="S2824" s="7">
        <v>0</v>
      </c>
      <c r="T2824" s="7">
        <v>0</v>
      </c>
      <c r="U2824" s="7">
        <v>2</v>
      </c>
      <c r="V2824" s="7">
        <v>0</v>
      </c>
      <c r="W2824" s="7">
        <v>8</v>
      </c>
      <c r="X2824" s="7">
        <v>7</v>
      </c>
      <c r="Y2824" s="7">
        <v>0</v>
      </c>
      <c r="Z2824" s="7">
        <v>0</v>
      </c>
      <c r="AA2824"/>
    </row>
    <row r="2825" spans="1:27" x14ac:dyDescent="0.25">
      <c r="A2825" s="24">
        <f t="shared" si="136"/>
        <v>1</v>
      </c>
      <c r="B2825" s="24" t="str">
        <f t="shared" si="134"/>
        <v/>
      </c>
      <c r="C2825" s="24" t="str">
        <f t="shared" si="135"/>
        <v/>
      </c>
      <c r="D2825" s="24">
        <v>2026</v>
      </c>
      <c r="E2825" s="7" t="s">
        <v>3012</v>
      </c>
      <c r="F2825" s="7" t="s">
        <v>5667</v>
      </c>
      <c r="G2825" s="7" t="s">
        <v>29</v>
      </c>
      <c r="H2825" s="7" t="s">
        <v>35</v>
      </c>
      <c r="I2825" s="8">
        <v>9.0999999999999998E-2</v>
      </c>
      <c r="J2825" s="8">
        <v>0.25900000000000001</v>
      </c>
      <c r="K2825" s="8">
        <v>9.0999999999999998E-2</v>
      </c>
      <c r="L2825" s="8">
        <v>0.35</v>
      </c>
      <c r="M2825" s="7">
        <v>13</v>
      </c>
      <c r="N2825" s="7">
        <v>27</v>
      </c>
      <c r="O2825" s="7">
        <v>22</v>
      </c>
      <c r="P2825" s="7">
        <v>3</v>
      </c>
      <c r="Q2825" s="7">
        <v>2</v>
      </c>
      <c r="R2825" s="7">
        <v>0</v>
      </c>
      <c r="S2825" s="7">
        <v>0</v>
      </c>
      <c r="T2825" s="7">
        <v>0</v>
      </c>
      <c r="U2825" s="7">
        <v>1</v>
      </c>
      <c r="V2825" s="7">
        <v>2</v>
      </c>
      <c r="W2825" s="7">
        <v>3</v>
      </c>
      <c r="X2825" s="7">
        <v>10</v>
      </c>
      <c r="Y2825" s="7">
        <v>0</v>
      </c>
      <c r="Z2825" s="7">
        <v>1</v>
      </c>
      <c r="AA2825"/>
    </row>
    <row r="2826" spans="1:27" x14ac:dyDescent="0.25">
      <c r="A2826" s="24" t="str">
        <f t="shared" si="136"/>
        <v/>
      </c>
      <c r="B2826" s="24" t="str">
        <f t="shared" si="134"/>
        <v/>
      </c>
      <c r="C2826" s="24">
        <f t="shared" si="135"/>
        <v>1</v>
      </c>
      <c r="D2826" s="24">
        <v>2026</v>
      </c>
      <c r="E2826" s="7" t="s">
        <v>3013</v>
      </c>
      <c r="F2826" s="7" t="s">
        <v>5667</v>
      </c>
      <c r="G2826" s="7" t="s">
        <v>47</v>
      </c>
      <c r="H2826" s="7" t="s">
        <v>164</v>
      </c>
      <c r="I2826" s="8">
        <v>0</v>
      </c>
      <c r="J2826" s="8">
        <v>0</v>
      </c>
      <c r="K2826" s="8">
        <v>0</v>
      </c>
      <c r="L2826" s="8">
        <v>0</v>
      </c>
      <c r="M2826" s="7">
        <v>1</v>
      </c>
      <c r="N2826" s="7">
        <v>1</v>
      </c>
      <c r="O2826" s="7">
        <v>1</v>
      </c>
      <c r="P2826" s="7">
        <v>0</v>
      </c>
      <c r="Q2826" s="7">
        <v>0</v>
      </c>
      <c r="R2826" s="7">
        <v>0</v>
      </c>
      <c r="S2826" s="7">
        <v>0</v>
      </c>
      <c r="T2826" s="7">
        <v>0</v>
      </c>
      <c r="U2826" s="7">
        <v>0</v>
      </c>
      <c r="V2826" s="7">
        <v>0</v>
      </c>
      <c r="W2826" s="7">
        <v>0</v>
      </c>
      <c r="X2826" s="7">
        <v>1</v>
      </c>
      <c r="Y2826" s="7">
        <v>0</v>
      </c>
      <c r="Z2826" s="7">
        <v>0</v>
      </c>
      <c r="AA2826"/>
    </row>
    <row r="2827" spans="1:27" x14ac:dyDescent="0.25">
      <c r="A2827" s="24">
        <f t="shared" si="136"/>
        <v>1</v>
      </c>
      <c r="B2827" s="24" t="str">
        <f t="shared" si="134"/>
        <v/>
      </c>
      <c r="C2827" s="24">
        <f t="shared" si="135"/>
        <v>1</v>
      </c>
      <c r="D2827" s="24">
        <v>2026</v>
      </c>
      <c r="E2827" s="7" t="s">
        <v>3014</v>
      </c>
      <c r="F2827" s="7" t="s">
        <v>5667</v>
      </c>
      <c r="G2827" s="7" t="s">
        <v>29</v>
      </c>
      <c r="H2827" s="7" t="s">
        <v>64</v>
      </c>
      <c r="I2827" s="8">
        <v>0</v>
      </c>
      <c r="J2827" s="8">
        <v>0</v>
      </c>
      <c r="K2827" s="8">
        <v>0</v>
      </c>
      <c r="L2827" s="8">
        <v>0</v>
      </c>
      <c r="M2827" s="7">
        <v>1</v>
      </c>
      <c r="N2827" s="7">
        <v>1</v>
      </c>
      <c r="O2827" s="7">
        <v>1</v>
      </c>
      <c r="P2827" s="7">
        <v>0</v>
      </c>
      <c r="Q2827" s="7">
        <v>0</v>
      </c>
      <c r="R2827" s="7">
        <v>0</v>
      </c>
      <c r="S2827" s="7">
        <v>0</v>
      </c>
      <c r="T2827" s="7">
        <v>0</v>
      </c>
      <c r="U2827" s="7">
        <v>0</v>
      </c>
      <c r="V2827" s="7">
        <v>0</v>
      </c>
      <c r="W2827" s="7">
        <v>0</v>
      </c>
      <c r="X2827" s="7">
        <v>1</v>
      </c>
      <c r="Y2827" s="7">
        <v>0</v>
      </c>
      <c r="Z2827" s="7">
        <v>0</v>
      </c>
      <c r="AA2827"/>
    </row>
    <row r="2828" spans="1:27" x14ac:dyDescent="0.25">
      <c r="A2828" s="24">
        <f t="shared" si="136"/>
        <v>1</v>
      </c>
      <c r="B2828" s="24" t="str">
        <f t="shared" si="134"/>
        <v/>
      </c>
      <c r="C2828" s="24" t="str">
        <f t="shared" si="135"/>
        <v/>
      </c>
      <c r="D2828" s="24">
        <v>2026</v>
      </c>
      <c r="E2828" s="7" t="s">
        <v>3015</v>
      </c>
      <c r="F2828" s="7" t="s">
        <v>3016</v>
      </c>
      <c r="G2828" s="7" t="s">
        <v>29</v>
      </c>
      <c r="H2828" s="7" t="s">
        <v>42</v>
      </c>
      <c r="I2828" s="8">
        <v>0.34499999999999997</v>
      </c>
      <c r="J2828" s="8">
        <v>0.42399999999999999</v>
      </c>
      <c r="K2828" s="8">
        <v>0.44600000000000001</v>
      </c>
      <c r="L2828" s="8">
        <v>0.871</v>
      </c>
      <c r="M2828" s="7">
        <v>44</v>
      </c>
      <c r="N2828" s="7">
        <v>191</v>
      </c>
      <c r="O2828" s="7">
        <v>168</v>
      </c>
      <c r="P2828" s="7">
        <v>31</v>
      </c>
      <c r="Q2828" s="7">
        <v>58</v>
      </c>
      <c r="R2828" s="7">
        <v>6</v>
      </c>
      <c r="S2828" s="7">
        <v>1</v>
      </c>
      <c r="T2828" s="7">
        <v>3</v>
      </c>
      <c r="U2828" s="7">
        <v>22</v>
      </c>
      <c r="V2828" s="7">
        <v>1</v>
      </c>
      <c r="W2828" s="7">
        <v>22</v>
      </c>
      <c r="X2828" s="7">
        <v>21</v>
      </c>
      <c r="Y2828" s="7">
        <v>1</v>
      </c>
      <c r="Z2828" s="7">
        <v>0</v>
      </c>
      <c r="AA2828"/>
    </row>
    <row r="2829" spans="1:27" x14ac:dyDescent="0.25">
      <c r="A2829" s="24">
        <f t="shared" si="136"/>
        <v>1</v>
      </c>
      <c r="B2829" s="24" t="str">
        <f t="shared" si="134"/>
        <v/>
      </c>
      <c r="C2829" s="24" t="str">
        <f t="shared" si="135"/>
        <v/>
      </c>
      <c r="D2829" s="24">
        <v>2026</v>
      </c>
      <c r="E2829" s="7" t="s">
        <v>3017</v>
      </c>
      <c r="F2829" s="7" t="s">
        <v>3016</v>
      </c>
      <c r="G2829" s="7" t="s">
        <v>29</v>
      </c>
      <c r="H2829" s="7" t="s">
        <v>35</v>
      </c>
      <c r="I2829" s="8">
        <v>0.32700000000000001</v>
      </c>
      <c r="J2829" s="8">
        <v>0.41699999999999998</v>
      </c>
      <c r="K2829" s="8">
        <v>0.374</v>
      </c>
      <c r="L2829" s="8">
        <v>0.79100000000000004</v>
      </c>
      <c r="M2829" s="7">
        <v>46</v>
      </c>
      <c r="N2829" s="7">
        <v>177</v>
      </c>
      <c r="O2829" s="7">
        <v>147</v>
      </c>
      <c r="P2829" s="7">
        <v>30</v>
      </c>
      <c r="Q2829" s="7">
        <v>48</v>
      </c>
      <c r="R2829" s="7">
        <v>5</v>
      </c>
      <c r="S2829" s="7">
        <v>1</v>
      </c>
      <c r="T2829" s="7">
        <v>0</v>
      </c>
      <c r="U2829" s="7">
        <v>16</v>
      </c>
      <c r="V2829" s="7">
        <v>6</v>
      </c>
      <c r="W2829" s="7">
        <v>19</v>
      </c>
      <c r="X2829" s="7">
        <v>11</v>
      </c>
      <c r="Y2829" s="7">
        <v>7</v>
      </c>
      <c r="Z2829" s="7">
        <v>2</v>
      </c>
      <c r="AA2829"/>
    </row>
    <row r="2830" spans="1:27" x14ac:dyDescent="0.25">
      <c r="A2830" s="24" t="str">
        <f t="shared" si="136"/>
        <v/>
      </c>
      <c r="B2830" s="24" t="str">
        <f t="shared" si="134"/>
        <v/>
      </c>
      <c r="C2830" s="24">
        <f t="shared" si="135"/>
        <v>1</v>
      </c>
      <c r="D2830" s="24">
        <v>2026</v>
      </c>
      <c r="E2830" s="7" t="s">
        <v>3018</v>
      </c>
      <c r="F2830" s="7" t="s">
        <v>3016</v>
      </c>
      <c r="G2830" s="7" t="s">
        <v>24</v>
      </c>
      <c r="H2830" s="7" t="s">
        <v>25</v>
      </c>
      <c r="I2830" s="8">
        <v>0.31</v>
      </c>
      <c r="J2830" s="8">
        <v>0.40799999999999997</v>
      </c>
      <c r="K2830" s="8">
        <v>0.47699999999999998</v>
      </c>
      <c r="L2830" s="8">
        <v>0.88500000000000001</v>
      </c>
      <c r="M2830" s="7">
        <v>49</v>
      </c>
      <c r="N2830" s="7">
        <v>212</v>
      </c>
      <c r="O2830" s="7">
        <v>174</v>
      </c>
      <c r="P2830" s="7">
        <v>32</v>
      </c>
      <c r="Q2830" s="7">
        <v>54</v>
      </c>
      <c r="R2830" s="7">
        <v>11</v>
      </c>
      <c r="S2830" s="7">
        <v>0</v>
      </c>
      <c r="T2830" s="7">
        <v>6</v>
      </c>
      <c r="U2830" s="7">
        <v>38</v>
      </c>
      <c r="V2830" s="7">
        <v>4</v>
      </c>
      <c r="W2830" s="7">
        <v>28</v>
      </c>
      <c r="X2830" s="7">
        <v>12</v>
      </c>
      <c r="Y2830" s="7">
        <v>0</v>
      </c>
      <c r="Z2830" s="7">
        <v>0</v>
      </c>
      <c r="AA2830"/>
    </row>
    <row r="2831" spans="1:27" x14ac:dyDescent="0.25">
      <c r="A2831" s="24" t="str">
        <f t="shared" si="136"/>
        <v/>
      </c>
      <c r="B2831" s="24" t="str">
        <f t="shared" si="134"/>
        <v/>
      </c>
      <c r="C2831" s="24" t="str">
        <f t="shared" si="135"/>
        <v/>
      </c>
      <c r="D2831" s="24">
        <v>2026</v>
      </c>
      <c r="E2831" s="7" t="s">
        <v>3019</v>
      </c>
      <c r="F2831" s="7" t="s">
        <v>3016</v>
      </c>
      <c r="G2831" s="7" t="s">
        <v>37</v>
      </c>
      <c r="H2831" s="7" t="s">
        <v>44</v>
      </c>
      <c r="I2831" s="8">
        <v>0.26700000000000002</v>
      </c>
      <c r="J2831" s="8">
        <v>0.35699999999999998</v>
      </c>
      <c r="K2831" s="8">
        <v>0.35599999999999998</v>
      </c>
      <c r="L2831" s="8">
        <v>0.71199999999999997</v>
      </c>
      <c r="M2831" s="7">
        <v>40</v>
      </c>
      <c r="N2831" s="7">
        <v>158</v>
      </c>
      <c r="O2831" s="7">
        <v>135</v>
      </c>
      <c r="P2831" s="7">
        <v>20</v>
      </c>
      <c r="Q2831" s="7">
        <v>36</v>
      </c>
      <c r="R2831" s="7">
        <v>3</v>
      </c>
      <c r="S2831" s="7">
        <v>0</v>
      </c>
      <c r="T2831" s="7">
        <v>3</v>
      </c>
      <c r="U2831" s="7">
        <v>23</v>
      </c>
      <c r="V2831" s="7">
        <v>6</v>
      </c>
      <c r="W2831" s="7">
        <v>14</v>
      </c>
      <c r="X2831" s="7">
        <v>28</v>
      </c>
      <c r="Y2831" s="7">
        <v>0</v>
      </c>
      <c r="Z2831" s="7">
        <v>1</v>
      </c>
      <c r="AA2831"/>
    </row>
    <row r="2832" spans="1:27" x14ac:dyDescent="0.25">
      <c r="A2832" s="24" t="str">
        <f t="shared" si="136"/>
        <v/>
      </c>
      <c r="B2832" s="24" t="str">
        <f t="shared" si="134"/>
        <v/>
      </c>
      <c r="C2832" s="24" t="str">
        <f t="shared" si="135"/>
        <v/>
      </c>
      <c r="D2832" s="24">
        <v>2026</v>
      </c>
      <c r="E2832" s="7" t="s">
        <v>3020</v>
      </c>
      <c r="F2832" s="7" t="s">
        <v>3016</v>
      </c>
      <c r="G2832" s="7" t="s">
        <v>24</v>
      </c>
      <c r="H2832" s="7" t="s">
        <v>40</v>
      </c>
      <c r="I2832" s="8">
        <v>0.26300000000000001</v>
      </c>
      <c r="J2832" s="8">
        <v>0.376</v>
      </c>
      <c r="K2832" s="8">
        <v>0.38900000000000001</v>
      </c>
      <c r="L2832" s="8">
        <v>0.76500000000000001</v>
      </c>
      <c r="M2832" s="7">
        <v>46</v>
      </c>
      <c r="N2832" s="7">
        <v>197</v>
      </c>
      <c r="O2832" s="7">
        <v>167</v>
      </c>
      <c r="P2832" s="7">
        <v>25</v>
      </c>
      <c r="Q2832" s="7">
        <v>44</v>
      </c>
      <c r="R2832" s="7">
        <v>10</v>
      </c>
      <c r="S2832" s="7">
        <v>1</v>
      </c>
      <c r="T2832" s="7">
        <v>3</v>
      </c>
      <c r="U2832" s="7">
        <v>29</v>
      </c>
      <c r="V2832" s="7">
        <v>3</v>
      </c>
      <c r="W2832" s="7">
        <v>27</v>
      </c>
      <c r="X2832" s="7">
        <v>60</v>
      </c>
      <c r="Y2832" s="7">
        <v>18</v>
      </c>
      <c r="Z2832" s="7">
        <v>1</v>
      </c>
      <c r="AA2832"/>
    </row>
    <row r="2833" spans="1:27" x14ac:dyDescent="0.25">
      <c r="A2833" s="24" t="str">
        <f t="shared" si="136"/>
        <v/>
      </c>
      <c r="B2833" s="24" t="str">
        <f t="shared" si="134"/>
        <v/>
      </c>
      <c r="C2833" s="24" t="str">
        <f t="shared" si="135"/>
        <v/>
      </c>
      <c r="D2833" s="24">
        <v>2026</v>
      </c>
      <c r="E2833" s="7" t="s">
        <v>3021</v>
      </c>
      <c r="F2833" s="7" t="s">
        <v>3016</v>
      </c>
      <c r="G2833" s="7" t="s">
        <v>37</v>
      </c>
      <c r="H2833" s="7" t="s">
        <v>33</v>
      </c>
      <c r="I2833" s="8">
        <v>0.23699999999999999</v>
      </c>
      <c r="J2833" s="8">
        <v>0.35</v>
      </c>
      <c r="K2833" s="8">
        <v>0.32600000000000001</v>
      </c>
      <c r="L2833" s="8">
        <v>0.67600000000000005</v>
      </c>
      <c r="M2833" s="7">
        <v>44</v>
      </c>
      <c r="N2833" s="7">
        <v>164</v>
      </c>
      <c r="O2833" s="7">
        <v>135</v>
      </c>
      <c r="P2833" s="7">
        <v>20</v>
      </c>
      <c r="Q2833" s="7">
        <v>32</v>
      </c>
      <c r="R2833" s="7">
        <v>6</v>
      </c>
      <c r="S2833" s="7">
        <v>0</v>
      </c>
      <c r="T2833" s="7">
        <v>2</v>
      </c>
      <c r="U2833" s="7">
        <v>26</v>
      </c>
      <c r="V2833" s="7">
        <v>2</v>
      </c>
      <c r="W2833" s="7">
        <v>22</v>
      </c>
      <c r="X2833" s="7">
        <v>52</v>
      </c>
      <c r="Y2833" s="7">
        <v>1</v>
      </c>
      <c r="Z2833" s="7">
        <v>0</v>
      </c>
      <c r="AA2833"/>
    </row>
    <row r="2834" spans="1:27" x14ac:dyDescent="0.25">
      <c r="A2834" s="24">
        <f t="shared" si="136"/>
        <v>1</v>
      </c>
      <c r="B2834" s="24" t="str">
        <f t="shared" si="134"/>
        <v/>
      </c>
      <c r="C2834" s="24">
        <f t="shared" si="135"/>
        <v>1</v>
      </c>
      <c r="D2834" s="24">
        <v>2026</v>
      </c>
      <c r="E2834" s="7" t="s">
        <v>3022</v>
      </c>
      <c r="F2834" s="7" t="s">
        <v>3016</v>
      </c>
      <c r="G2834" s="7" t="s">
        <v>29</v>
      </c>
      <c r="H2834" s="7" t="s">
        <v>64</v>
      </c>
      <c r="I2834" s="8">
        <v>0.6</v>
      </c>
      <c r="J2834" s="8">
        <v>0.71399999999999997</v>
      </c>
      <c r="K2834" s="8">
        <v>1</v>
      </c>
      <c r="L2834" s="8">
        <v>1.714</v>
      </c>
      <c r="M2834" s="7">
        <v>3</v>
      </c>
      <c r="N2834" s="7">
        <v>7</v>
      </c>
      <c r="O2834" s="7">
        <v>5</v>
      </c>
      <c r="P2834" s="7">
        <v>1</v>
      </c>
      <c r="Q2834" s="7">
        <v>3</v>
      </c>
      <c r="R2834" s="7">
        <v>2</v>
      </c>
      <c r="S2834" s="7">
        <v>0</v>
      </c>
      <c r="T2834" s="7">
        <v>0</v>
      </c>
      <c r="U2834" s="7">
        <v>1</v>
      </c>
      <c r="V2834" s="7">
        <v>0</v>
      </c>
      <c r="W2834" s="7">
        <v>2</v>
      </c>
      <c r="X2834" s="7">
        <v>0</v>
      </c>
      <c r="Y2834" s="7">
        <v>0</v>
      </c>
      <c r="Z2834" s="7">
        <v>0</v>
      </c>
      <c r="AA2834"/>
    </row>
    <row r="2835" spans="1:27" x14ac:dyDescent="0.25">
      <c r="A2835" s="24">
        <f t="shared" si="136"/>
        <v>1</v>
      </c>
      <c r="B2835" s="24" t="str">
        <f t="shared" si="134"/>
        <v/>
      </c>
      <c r="C2835" s="24" t="str">
        <f t="shared" si="135"/>
        <v/>
      </c>
      <c r="D2835" s="24">
        <v>2026</v>
      </c>
      <c r="E2835" s="7" t="s">
        <v>3023</v>
      </c>
      <c r="F2835" s="7" t="s">
        <v>3016</v>
      </c>
      <c r="G2835" s="7" t="s">
        <v>29</v>
      </c>
      <c r="H2835" s="7" t="s">
        <v>64</v>
      </c>
      <c r="I2835" s="8">
        <v>0.33300000000000002</v>
      </c>
      <c r="J2835" s="8">
        <v>0.33300000000000002</v>
      </c>
      <c r="K2835" s="8">
        <v>0.66700000000000004</v>
      </c>
      <c r="L2835" s="8">
        <v>1</v>
      </c>
      <c r="M2835" s="7">
        <v>3</v>
      </c>
      <c r="N2835" s="7">
        <v>3</v>
      </c>
      <c r="O2835" s="7">
        <v>3</v>
      </c>
      <c r="P2835" s="7">
        <v>0</v>
      </c>
      <c r="Q2835" s="7">
        <v>1</v>
      </c>
      <c r="R2835" s="7">
        <v>1</v>
      </c>
      <c r="S2835" s="7">
        <v>0</v>
      </c>
      <c r="T2835" s="7">
        <v>0</v>
      </c>
      <c r="U2835" s="7">
        <v>2</v>
      </c>
      <c r="V2835" s="7">
        <v>0</v>
      </c>
      <c r="W2835" s="7">
        <v>0</v>
      </c>
      <c r="X2835" s="7">
        <v>1</v>
      </c>
      <c r="Y2835" s="7">
        <v>0</v>
      </c>
      <c r="Z2835" s="7">
        <v>0</v>
      </c>
      <c r="AA2835"/>
    </row>
    <row r="2836" spans="1:27" x14ac:dyDescent="0.25">
      <c r="A2836" s="24">
        <f t="shared" si="136"/>
        <v>1</v>
      </c>
      <c r="B2836" s="24" t="str">
        <f t="shared" si="134"/>
        <v/>
      </c>
      <c r="C2836" s="24" t="str">
        <f t="shared" si="135"/>
        <v/>
      </c>
      <c r="D2836" s="24">
        <v>2026</v>
      </c>
      <c r="E2836" s="7" t="s">
        <v>3024</v>
      </c>
      <c r="F2836" s="7" t="s">
        <v>3016</v>
      </c>
      <c r="G2836" s="7" t="s">
        <v>32</v>
      </c>
      <c r="H2836" s="7" t="s">
        <v>27</v>
      </c>
      <c r="I2836" s="8">
        <v>0.32100000000000001</v>
      </c>
      <c r="J2836" s="8">
        <v>0.434</v>
      </c>
      <c r="K2836" s="8">
        <v>0.49299999999999999</v>
      </c>
      <c r="L2836" s="8">
        <v>0.92600000000000005</v>
      </c>
      <c r="M2836" s="7">
        <v>36</v>
      </c>
      <c r="N2836" s="7">
        <v>171</v>
      </c>
      <c r="O2836" s="7">
        <v>134</v>
      </c>
      <c r="P2836" s="7">
        <v>35</v>
      </c>
      <c r="Q2836" s="7">
        <v>43</v>
      </c>
      <c r="R2836" s="7">
        <v>14</v>
      </c>
      <c r="S2836" s="7">
        <v>0</v>
      </c>
      <c r="T2836" s="7">
        <v>3</v>
      </c>
      <c r="U2836" s="7">
        <v>27</v>
      </c>
      <c r="V2836" s="7">
        <v>1</v>
      </c>
      <c r="W2836" s="7">
        <v>28</v>
      </c>
      <c r="X2836" s="7">
        <v>25</v>
      </c>
      <c r="Y2836" s="7">
        <v>6</v>
      </c>
      <c r="Z2836" s="7">
        <v>3</v>
      </c>
      <c r="AA2836"/>
    </row>
    <row r="2837" spans="1:27" x14ac:dyDescent="0.25">
      <c r="A2837" s="24" t="str">
        <f t="shared" si="136"/>
        <v/>
      </c>
      <c r="B2837" s="24" t="str">
        <f t="shared" si="134"/>
        <v/>
      </c>
      <c r="C2837" s="24" t="str">
        <f t="shared" si="135"/>
        <v/>
      </c>
      <c r="D2837" s="24">
        <v>2026</v>
      </c>
      <c r="E2837" s="7" t="s">
        <v>3025</v>
      </c>
      <c r="F2837" s="7" t="s">
        <v>3016</v>
      </c>
      <c r="G2837" s="7" t="s">
        <v>47</v>
      </c>
      <c r="H2837" s="7" t="s">
        <v>42</v>
      </c>
      <c r="I2837" s="8">
        <v>0.28599999999999998</v>
      </c>
      <c r="J2837" s="8">
        <v>0.41799999999999998</v>
      </c>
      <c r="K2837" s="8">
        <v>0.44400000000000001</v>
      </c>
      <c r="L2837" s="8">
        <v>0.86199999999999999</v>
      </c>
      <c r="M2837" s="7">
        <v>26</v>
      </c>
      <c r="N2837" s="7">
        <v>79</v>
      </c>
      <c r="O2837" s="7">
        <v>63</v>
      </c>
      <c r="P2837" s="7">
        <v>17</v>
      </c>
      <c r="Q2837" s="7">
        <v>18</v>
      </c>
      <c r="R2837" s="7">
        <v>4</v>
      </c>
      <c r="S2837" s="7">
        <v>0</v>
      </c>
      <c r="T2837" s="7">
        <v>2</v>
      </c>
      <c r="U2837" s="7">
        <v>15</v>
      </c>
      <c r="V2837" s="7">
        <v>1</v>
      </c>
      <c r="W2837" s="7">
        <v>14</v>
      </c>
      <c r="X2837" s="7">
        <v>17</v>
      </c>
      <c r="Y2837" s="7">
        <v>4</v>
      </c>
      <c r="Z2837" s="7">
        <v>1</v>
      </c>
      <c r="AA2837"/>
    </row>
    <row r="2838" spans="1:27" x14ac:dyDescent="0.25">
      <c r="A2838" s="24" t="str">
        <f t="shared" si="136"/>
        <v/>
      </c>
      <c r="B2838" s="24" t="str">
        <f t="shared" si="134"/>
        <v/>
      </c>
      <c r="C2838" s="24">
        <f t="shared" si="135"/>
        <v>1</v>
      </c>
      <c r="D2838" s="24">
        <v>2026</v>
      </c>
      <c r="E2838" s="7" t="s">
        <v>3026</v>
      </c>
      <c r="F2838" s="7" t="s">
        <v>3016</v>
      </c>
      <c r="G2838" s="7" t="s">
        <v>24</v>
      </c>
      <c r="H2838" s="7" t="s">
        <v>42</v>
      </c>
      <c r="I2838" s="8">
        <v>0.27800000000000002</v>
      </c>
      <c r="J2838" s="8">
        <v>0.39500000000000002</v>
      </c>
      <c r="K2838" s="8">
        <v>0.27800000000000002</v>
      </c>
      <c r="L2838" s="8">
        <v>0.67300000000000004</v>
      </c>
      <c r="M2838" s="7">
        <v>14</v>
      </c>
      <c r="N2838" s="7">
        <v>44</v>
      </c>
      <c r="O2838" s="7">
        <v>36</v>
      </c>
      <c r="P2838" s="7">
        <v>4</v>
      </c>
      <c r="Q2838" s="7">
        <v>10</v>
      </c>
      <c r="R2838" s="7">
        <v>0</v>
      </c>
      <c r="S2838" s="7">
        <v>0</v>
      </c>
      <c r="T2838" s="7">
        <v>0</v>
      </c>
      <c r="U2838" s="7">
        <v>3</v>
      </c>
      <c r="V2838" s="7">
        <v>1</v>
      </c>
      <c r="W2838" s="7">
        <v>6</v>
      </c>
      <c r="X2838" s="7">
        <v>4</v>
      </c>
      <c r="Y2838" s="7">
        <v>0</v>
      </c>
      <c r="Z2838" s="7">
        <v>0</v>
      </c>
      <c r="AA2838"/>
    </row>
    <row r="2839" spans="1:27" x14ac:dyDescent="0.25">
      <c r="A2839" s="24">
        <f t="shared" si="136"/>
        <v>1</v>
      </c>
      <c r="B2839" s="24" t="str">
        <f t="shared" si="134"/>
        <v/>
      </c>
      <c r="C2839" s="24" t="str">
        <f t="shared" si="135"/>
        <v/>
      </c>
      <c r="D2839" s="24">
        <v>2026</v>
      </c>
      <c r="E2839" s="7" t="s">
        <v>3027</v>
      </c>
      <c r="F2839" s="7" t="s">
        <v>3016</v>
      </c>
      <c r="G2839" s="7" t="s">
        <v>29</v>
      </c>
      <c r="H2839" s="7" t="s">
        <v>25</v>
      </c>
      <c r="I2839" s="8">
        <v>0.27100000000000002</v>
      </c>
      <c r="J2839" s="8">
        <v>0.439</v>
      </c>
      <c r="K2839" s="8">
        <v>0.41699999999999998</v>
      </c>
      <c r="L2839" s="8">
        <v>0.85599999999999998</v>
      </c>
      <c r="M2839" s="7">
        <v>18</v>
      </c>
      <c r="N2839" s="7">
        <v>66</v>
      </c>
      <c r="O2839" s="7">
        <v>48</v>
      </c>
      <c r="P2839" s="7">
        <v>10</v>
      </c>
      <c r="Q2839" s="7">
        <v>13</v>
      </c>
      <c r="R2839" s="7">
        <v>1</v>
      </c>
      <c r="S2839" s="7">
        <v>0</v>
      </c>
      <c r="T2839" s="7">
        <v>2</v>
      </c>
      <c r="U2839" s="7">
        <v>10</v>
      </c>
      <c r="V2839" s="7">
        <v>3</v>
      </c>
      <c r="W2839" s="7">
        <v>13</v>
      </c>
      <c r="X2839" s="7">
        <v>18</v>
      </c>
      <c r="Y2839" s="7">
        <v>1</v>
      </c>
      <c r="Z2839" s="7">
        <v>0</v>
      </c>
      <c r="AA2839"/>
    </row>
    <row r="2840" spans="1:27" x14ac:dyDescent="0.25">
      <c r="A2840" s="24" t="str">
        <f t="shared" si="136"/>
        <v/>
      </c>
      <c r="B2840" s="24" t="str">
        <f t="shared" si="134"/>
        <v/>
      </c>
      <c r="C2840" s="24" t="str">
        <f t="shared" si="135"/>
        <v/>
      </c>
      <c r="D2840" s="24">
        <v>2026</v>
      </c>
      <c r="E2840" s="7" t="s">
        <v>3028</v>
      </c>
      <c r="F2840" s="7" t="s">
        <v>3016</v>
      </c>
      <c r="G2840" s="7" t="s">
        <v>47</v>
      </c>
      <c r="H2840" s="7" t="s">
        <v>44</v>
      </c>
      <c r="I2840" s="8">
        <v>0.26300000000000001</v>
      </c>
      <c r="J2840" s="8">
        <v>0.34499999999999997</v>
      </c>
      <c r="K2840" s="8">
        <v>0.40799999999999997</v>
      </c>
      <c r="L2840" s="8">
        <v>0.753</v>
      </c>
      <c r="M2840" s="7">
        <v>29</v>
      </c>
      <c r="N2840" s="7">
        <v>88</v>
      </c>
      <c r="O2840" s="7">
        <v>76</v>
      </c>
      <c r="P2840" s="7">
        <v>12</v>
      </c>
      <c r="Q2840" s="7">
        <v>20</v>
      </c>
      <c r="R2840" s="7">
        <v>5</v>
      </c>
      <c r="S2840" s="7">
        <v>0</v>
      </c>
      <c r="T2840" s="7">
        <v>2</v>
      </c>
      <c r="U2840" s="7">
        <v>14</v>
      </c>
      <c r="V2840" s="7">
        <v>0</v>
      </c>
      <c r="W2840" s="7">
        <v>10</v>
      </c>
      <c r="X2840" s="7">
        <v>20</v>
      </c>
      <c r="Y2840" s="7">
        <v>0</v>
      </c>
      <c r="Z2840" s="7">
        <v>0</v>
      </c>
      <c r="AA2840"/>
    </row>
    <row r="2841" spans="1:27" x14ac:dyDescent="0.25">
      <c r="A2841" s="24">
        <f t="shared" si="136"/>
        <v>1</v>
      </c>
      <c r="B2841" s="24" t="str">
        <f t="shared" si="134"/>
        <v/>
      </c>
      <c r="C2841" s="24" t="str">
        <f t="shared" si="135"/>
        <v/>
      </c>
      <c r="D2841" s="24">
        <v>2026</v>
      </c>
      <c r="E2841" s="7" t="s">
        <v>3029</v>
      </c>
      <c r="F2841" s="7" t="s">
        <v>3016</v>
      </c>
      <c r="G2841" s="7" t="s">
        <v>29</v>
      </c>
      <c r="H2841" s="7" t="s">
        <v>30</v>
      </c>
      <c r="I2841" s="8">
        <v>0.253</v>
      </c>
      <c r="J2841" s="8">
        <v>0.313</v>
      </c>
      <c r="K2841" s="8">
        <v>0.307</v>
      </c>
      <c r="L2841" s="8">
        <v>0.62</v>
      </c>
      <c r="M2841" s="7">
        <v>28</v>
      </c>
      <c r="N2841" s="7">
        <v>84</v>
      </c>
      <c r="O2841" s="7">
        <v>75</v>
      </c>
      <c r="P2841" s="7">
        <v>16</v>
      </c>
      <c r="Q2841" s="7">
        <v>19</v>
      </c>
      <c r="R2841" s="7">
        <v>4</v>
      </c>
      <c r="S2841" s="7">
        <v>0</v>
      </c>
      <c r="T2841" s="7">
        <v>0</v>
      </c>
      <c r="U2841" s="7">
        <v>12</v>
      </c>
      <c r="V2841" s="7">
        <v>0</v>
      </c>
      <c r="W2841" s="7">
        <v>7</v>
      </c>
      <c r="X2841" s="7">
        <v>12</v>
      </c>
      <c r="Y2841" s="7">
        <v>7</v>
      </c>
      <c r="Z2841" s="7">
        <v>0</v>
      </c>
      <c r="AA2841"/>
    </row>
    <row r="2842" spans="1:27" x14ac:dyDescent="0.25">
      <c r="A2842" s="24" t="str">
        <f t="shared" si="136"/>
        <v/>
      </c>
      <c r="B2842" s="24" t="str">
        <f t="shared" si="134"/>
        <v/>
      </c>
      <c r="C2842" s="24" t="str">
        <f t="shared" si="135"/>
        <v/>
      </c>
      <c r="D2842" s="24">
        <v>2026</v>
      </c>
      <c r="E2842" s="7" t="s">
        <v>3030</v>
      </c>
      <c r="F2842" s="7" t="s">
        <v>3016</v>
      </c>
      <c r="G2842" s="7" t="s">
        <v>47</v>
      </c>
      <c r="H2842" s="7" t="s">
        <v>33</v>
      </c>
      <c r="I2842" s="8">
        <v>0.23799999999999999</v>
      </c>
      <c r="J2842" s="8">
        <v>0.31900000000000001</v>
      </c>
      <c r="K2842" s="8">
        <v>0.35599999999999998</v>
      </c>
      <c r="L2842" s="8">
        <v>0.67500000000000004</v>
      </c>
      <c r="M2842" s="7">
        <v>32</v>
      </c>
      <c r="N2842" s="7">
        <v>113</v>
      </c>
      <c r="O2842" s="7">
        <v>101</v>
      </c>
      <c r="P2842" s="7">
        <v>12</v>
      </c>
      <c r="Q2842" s="7">
        <v>24</v>
      </c>
      <c r="R2842" s="7">
        <v>4</v>
      </c>
      <c r="S2842" s="7">
        <v>1</v>
      </c>
      <c r="T2842" s="7">
        <v>2</v>
      </c>
      <c r="U2842" s="7">
        <v>8</v>
      </c>
      <c r="V2842" s="7">
        <v>1</v>
      </c>
      <c r="W2842" s="7">
        <v>11</v>
      </c>
      <c r="X2842" s="7">
        <v>24</v>
      </c>
      <c r="Y2842" s="7">
        <v>0</v>
      </c>
      <c r="Z2842" s="7">
        <v>0</v>
      </c>
      <c r="AA2842"/>
    </row>
    <row r="2843" spans="1:27" x14ac:dyDescent="0.25">
      <c r="A2843" s="24" t="str">
        <f t="shared" si="136"/>
        <v/>
      </c>
      <c r="B2843" s="24" t="str">
        <f t="shared" si="134"/>
        <v/>
      </c>
      <c r="C2843" s="24" t="str">
        <f t="shared" si="135"/>
        <v/>
      </c>
      <c r="D2843" s="24">
        <v>2026</v>
      </c>
      <c r="E2843" s="7" t="s">
        <v>3031</v>
      </c>
      <c r="F2843" s="7" t="s">
        <v>3016</v>
      </c>
      <c r="G2843" s="7" t="s">
        <v>24</v>
      </c>
      <c r="H2843" s="7" t="s">
        <v>30</v>
      </c>
      <c r="I2843" s="8">
        <v>0.19600000000000001</v>
      </c>
      <c r="J2843" s="8">
        <v>0.34899999999999998</v>
      </c>
      <c r="K2843" s="8">
        <v>0.27500000000000002</v>
      </c>
      <c r="L2843" s="8">
        <v>0.624</v>
      </c>
      <c r="M2843" s="7">
        <v>18</v>
      </c>
      <c r="N2843" s="7">
        <v>63</v>
      </c>
      <c r="O2843" s="7">
        <v>51</v>
      </c>
      <c r="P2843" s="7">
        <v>8</v>
      </c>
      <c r="Q2843" s="7">
        <v>10</v>
      </c>
      <c r="R2843" s="7">
        <v>1</v>
      </c>
      <c r="S2843" s="7">
        <v>0</v>
      </c>
      <c r="T2843" s="7">
        <v>1</v>
      </c>
      <c r="U2843" s="7">
        <v>7</v>
      </c>
      <c r="V2843" s="7">
        <v>2</v>
      </c>
      <c r="W2843" s="7">
        <v>10</v>
      </c>
      <c r="X2843" s="7">
        <v>14</v>
      </c>
      <c r="Y2843" s="7">
        <v>0</v>
      </c>
      <c r="Z2843" s="7">
        <v>0</v>
      </c>
      <c r="AA2843"/>
    </row>
    <row r="2844" spans="1:27" x14ac:dyDescent="0.25">
      <c r="A2844" s="24" t="str">
        <f t="shared" si="136"/>
        <v/>
      </c>
      <c r="B2844" s="24" t="str">
        <f t="shared" si="134"/>
        <v/>
      </c>
      <c r="C2844" s="24" t="str">
        <f t="shared" si="135"/>
        <v/>
      </c>
      <c r="D2844" s="24">
        <v>2026</v>
      </c>
      <c r="E2844" s="7" t="s">
        <v>3032</v>
      </c>
      <c r="F2844" s="7" t="s">
        <v>3016</v>
      </c>
      <c r="G2844" s="7" t="s">
        <v>47</v>
      </c>
      <c r="H2844" s="7" t="s">
        <v>35</v>
      </c>
      <c r="I2844" s="8">
        <v>0.16700000000000001</v>
      </c>
      <c r="J2844" s="8">
        <v>0.375</v>
      </c>
      <c r="K2844" s="8">
        <v>0.16700000000000001</v>
      </c>
      <c r="L2844" s="8">
        <v>0.54200000000000004</v>
      </c>
      <c r="M2844" s="7">
        <v>5</v>
      </c>
      <c r="N2844" s="7">
        <v>8</v>
      </c>
      <c r="O2844" s="7">
        <v>6</v>
      </c>
      <c r="P2844" s="7">
        <v>0</v>
      </c>
      <c r="Q2844" s="7">
        <v>1</v>
      </c>
      <c r="R2844" s="7">
        <v>0</v>
      </c>
      <c r="S2844" s="7">
        <v>0</v>
      </c>
      <c r="T2844" s="7">
        <v>0</v>
      </c>
      <c r="U2844" s="7">
        <v>1</v>
      </c>
      <c r="V2844" s="7">
        <v>1</v>
      </c>
      <c r="W2844" s="7">
        <v>1</v>
      </c>
      <c r="X2844" s="7">
        <v>3</v>
      </c>
      <c r="Y2844" s="7">
        <v>0</v>
      </c>
      <c r="Z2844" s="7">
        <v>0</v>
      </c>
      <c r="AA2844"/>
    </row>
    <row r="2845" spans="1:27" x14ac:dyDescent="0.25">
      <c r="A2845" s="24" t="str">
        <f t="shared" si="136"/>
        <v/>
      </c>
      <c r="B2845" s="24" t="str">
        <f t="shared" si="134"/>
        <v/>
      </c>
      <c r="C2845" s="24" t="str">
        <f t="shared" si="135"/>
        <v/>
      </c>
      <c r="D2845" s="24">
        <v>2026</v>
      </c>
      <c r="E2845" s="7" t="s">
        <v>3033</v>
      </c>
      <c r="F2845" s="7" t="s">
        <v>3016</v>
      </c>
      <c r="G2845" s="7" t="s">
        <v>47</v>
      </c>
      <c r="H2845" s="7" t="s">
        <v>40</v>
      </c>
      <c r="I2845" s="8">
        <v>0.13600000000000001</v>
      </c>
      <c r="J2845" s="8">
        <v>0.188</v>
      </c>
      <c r="K2845" s="8">
        <v>0.22700000000000001</v>
      </c>
      <c r="L2845" s="8">
        <v>0.41499999999999998</v>
      </c>
      <c r="M2845" s="7">
        <v>18</v>
      </c>
      <c r="N2845" s="7">
        <v>49</v>
      </c>
      <c r="O2845" s="7">
        <v>44</v>
      </c>
      <c r="P2845" s="7">
        <v>8</v>
      </c>
      <c r="Q2845" s="7">
        <v>6</v>
      </c>
      <c r="R2845" s="7">
        <v>1</v>
      </c>
      <c r="S2845" s="7">
        <v>0</v>
      </c>
      <c r="T2845" s="7">
        <v>1</v>
      </c>
      <c r="U2845" s="7">
        <v>5</v>
      </c>
      <c r="V2845" s="7">
        <v>0</v>
      </c>
      <c r="W2845" s="7">
        <v>3</v>
      </c>
      <c r="X2845" s="7">
        <v>18</v>
      </c>
      <c r="Y2845" s="7">
        <v>1</v>
      </c>
      <c r="Z2845" s="7">
        <v>0</v>
      </c>
      <c r="AA2845"/>
    </row>
    <row r="2846" spans="1:27" x14ac:dyDescent="0.25">
      <c r="A2846" s="24">
        <f t="shared" si="136"/>
        <v>1</v>
      </c>
      <c r="B2846" s="24" t="str">
        <f t="shared" si="134"/>
        <v/>
      </c>
      <c r="C2846" s="24" t="str">
        <f t="shared" si="135"/>
        <v/>
      </c>
      <c r="D2846" s="24">
        <v>2026</v>
      </c>
      <c r="E2846" s="7" t="s">
        <v>3034</v>
      </c>
      <c r="F2846" s="7" t="s">
        <v>3016</v>
      </c>
      <c r="G2846" s="7" t="s">
        <v>29</v>
      </c>
      <c r="H2846" s="7" t="s">
        <v>30</v>
      </c>
      <c r="I2846" s="8">
        <v>0.13200000000000001</v>
      </c>
      <c r="J2846" s="8">
        <v>0.31</v>
      </c>
      <c r="K2846" s="8">
        <v>0.14699999999999999</v>
      </c>
      <c r="L2846" s="8">
        <v>0.45700000000000002</v>
      </c>
      <c r="M2846" s="7">
        <v>28</v>
      </c>
      <c r="N2846" s="7">
        <v>91</v>
      </c>
      <c r="O2846" s="7">
        <v>68</v>
      </c>
      <c r="P2846" s="7">
        <v>8</v>
      </c>
      <c r="Q2846" s="7">
        <v>9</v>
      </c>
      <c r="R2846" s="7">
        <v>1</v>
      </c>
      <c r="S2846" s="7">
        <v>0</v>
      </c>
      <c r="T2846" s="7">
        <v>0</v>
      </c>
      <c r="U2846" s="7">
        <v>5</v>
      </c>
      <c r="V2846" s="7">
        <v>1</v>
      </c>
      <c r="W2846" s="7">
        <v>17</v>
      </c>
      <c r="X2846" s="7">
        <v>20</v>
      </c>
      <c r="Y2846" s="7">
        <v>3</v>
      </c>
      <c r="Z2846" s="7">
        <v>0</v>
      </c>
      <c r="AA2846"/>
    </row>
    <row r="2847" spans="1:27" x14ac:dyDescent="0.25">
      <c r="A2847" s="24">
        <f t="shared" si="136"/>
        <v>1</v>
      </c>
      <c r="B2847" s="24" t="str">
        <f t="shared" si="134"/>
        <v/>
      </c>
      <c r="C2847" s="24" t="str">
        <f t="shared" si="135"/>
        <v/>
      </c>
      <c r="D2847" s="24">
        <v>2026</v>
      </c>
      <c r="E2847" s="7" t="s">
        <v>3035</v>
      </c>
      <c r="F2847" s="7" t="s">
        <v>3036</v>
      </c>
      <c r="G2847" s="7" t="s">
        <v>32</v>
      </c>
      <c r="H2847" s="7" t="s">
        <v>25</v>
      </c>
      <c r="I2847" s="8">
        <v>0.374</v>
      </c>
      <c r="J2847" s="8">
        <v>0.44500000000000001</v>
      </c>
      <c r="K2847" s="8">
        <v>0.63200000000000001</v>
      </c>
      <c r="L2847" s="8">
        <v>1.077</v>
      </c>
      <c r="M2847" s="7">
        <v>47</v>
      </c>
      <c r="N2847" s="7">
        <v>200</v>
      </c>
      <c r="O2847" s="7">
        <v>174</v>
      </c>
      <c r="P2847" s="7">
        <v>31</v>
      </c>
      <c r="Q2847" s="7">
        <v>65</v>
      </c>
      <c r="R2847" s="7">
        <v>13</v>
      </c>
      <c r="S2847" s="7">
        <v>1</v>
      </c>
      <c r="T2847" s="7">
        <v>10</v>
      </c>
      <c r="U2847" s="7">
        <v>40</v>
      </c>
      <c r="V2847" s="7">
        <v>0</v>
      </c>
      <c r="W2847" s="7">
        <v>24</v>
      </c>
      <c r="X2847" s="7">
        <v>24</v>
      </c>
      <c r="Y2847" s="7">
        <v>3</v>
      </c>
      <c r="Z2847" s="7">
        <v>1</v>
      </c>
      <c r="AA2847"/>
    </row>
    <row r="2848" spans="1:27" x14ac:dyDescent="0.25">
      <c r="A2848" s="24">
        <f t="shared" si="136"/>
        <v>1</v>
      </c>
      <c r="B2848" s="24" t="str">
        <f t="shared" si="134"/>
        <v/>
      </c>
      <c r="C2848" s="24" t="str">
        <f t="shared" si="135"/>
        <v/>
      </c>
      <c r="D2848" s="24">
        <v>2026</v>
      </c>
      <c r="E2848" s="7" t="s">
        <v>3037</v>
      </c>
      <c r="F2848" s="7" t="s">
        <v>3036</v>
      </c>
      <c r="G2848" s="7" t="s">
        <v>32</v>
      </c>
      <c r="H2848" s="7" t="s">
        <v>33</v>
      </c>
      <c r="I2848" s="8">
        <v>0.33200000000000002</v>
      </c>
      <c r="J2848" s="8">
        <v>0.39700000000000002</v>
      </c>
      <c r="K2848" s="8">
        <v>0.505</v>
      </c>
      <c r="L2848" s="8">
        <v>0.90100000000000002</v>
      </c>
      <c r="M2848" s="7">
        <v>51</v>
      </c>
      <c r="N2848" s="7">
        <v>232</v>
      </c>
      <c r="O2848" s="7">
        <v>208</v>
      </c>
      <c r="P2848" s="7">
        <v>42</v>
      </c>
      <c r="Q2848" s="7">
        <v>69</v>
      </c>
      <c r="R2848" s="7">
        <v>17</v>
      </c>
      <c r="S2848" s="7">
        <v>2</v>
      </c>
      <c r="T2848" s="7">
        <v>5</v>
      </c>
      <c r="U2848" s="7">
        <v>36</v>
      </c>
      <c r="V2848" s="7">
        <v>1</v>
      </c>
      <c r="W2848" s="7">
        <v>22</v>
      </c>
      <c r="X2848" s="7">
        <v>29</v>
      </c>
      <c r="Y2848" s="7">
        <v>8</v>
      </c>
      <c r="Z2848" s="7">
        <v>3</v>
      </c>
      <c r="AA2848"/>
    </row>
    <row r="2849" spans="1:27" x14ac:dyDescent="0.25">
      <c r="A2849" s="24">
        <f t="shared" si="136"/>
        <v>1</v>
      </c>
      <c r="B2849" s="24" t="str">
        <f t="shared" si="134"/>
        <v/>
      </c>
      <c r="C2849" s="24" t="str">
        <f t="shared" si="135"/>
        <v/>
      </c>
      <c r="D2849" s="24">
        <v>2026</v>
      </c>
      <c r="E2849" s="7" t="s">
        <v>3038</v>
      </c>
      <c r="F2849" s="7" t="s">
        <v>3036</v>
      </c>
      <c r="G2849" s="7" t="s">
        <v>32</v>
      </c>
      <c r="H2849" s="7" t="s">
        <v>25</v>
      </c>
      <c r="I2849" s="8">
        <v>0.32900000000000001</v>
      </c>
      <c r="J2849" s="8">
        <v>0.41299999999999998</v>
      </c>
      <c r="K2849" s="8">
        <v>0.52300000000000002</v>
      </c>
      <c r="L2849" s="8">
        <v>0.93600000000000005</v>
      </c>
      <c r="M2849" s="7">
        <v>41</v>
      </c>
      <c r="N2849" s="7">
        <v>172</v>
      </c>
      <c r="O2849" s="7">
        <v>149</v>
      </c>
      <c r="P2849" s="7">
        <v>30</v>
      </c>
      <c r="Q2849" s="7">
        <v>49</v>
      </c>
      <c r="R2849" s="7">
        <v>13</v>
      </c>
      <c r="S2849" s="7">
        <v>2</v>
      </c>
      <c r="T2849" s="7">
        <v>4</v>
      </c>
      <c r="U2849" s="7">
        <v>31</v>
      </c>
      <c r="V2849" s="7">
        <v>0</v>
      </c>
      <c r="W2849" s="7">
        <v>22</v>
      </c>
      <c r="X2849" s="7">
        <v>36</v>
      </c>
      <c r="Y2849" s="7">
        <v>0</v>
      </c>
      <c r="Z2849" s="7">
        <v>0</v>
      </c>
      <c r="AA2849"/>
    </row>
    <row r="2850" spans="1:27" x14ac:dyDescent="0.25">
      <c r="A2850" s="24" t="str">
        <f t="shared" si="136"/>
        <v/>
      </c>
      <c r="B2850" s="24" t="str">
        <f t="shared" si="134"/>
        <v/>
      </c>
      <c r="C2850" s="24" t="str">
        <f t="shared" si="135"/>
        <v/>
      </c>
      <c r="D2850" s="24">
        <v>2026</v>
      </c>
      <c r="E2850" s="7" t="s">
        <v>3039</v>
      </c>
      <c r="F2850" s="7" t="s">
        <v>3036</v>
      </c>
      <c r="G2850" s="7" t="s">
        <v>37</v>
      </c>
      <c r="H2850" s="7" t="s">
        <v>35</v>
      </c>
      <c r="I2850" s="8">
        <v>0.317</v>
      </c>
      <c r="J2850" s="8">
        <v>0.45300000000000001</v>
      </c>
      <c r="K2850" s="8">
        <v>0.50600000000000001</v>
      </c>
      <c r="L2850" s="8">
        <v>0.95899999999999996</v>
      </c>
      <c r="M2850" s="7">
        <v>49</v>
      </c>
      <c r="N2850" s="7">
        <v>212</v>
      </c>
      <c r="O2850" s="7">
        <v>164</v>
      </c>
      <c r="P2850" s="7">
        <v>36</v>
      </c>
      <c r="Q2850" s="7">
        <v>52</v>
      </c>
      <c r="R2850" s="7">
        <v>8</v>
      </c>
      <c r="S2850" s="7">
        <v>1</v>
      </c>
      <c r="T2850" s="7">
        <v>7</v>
      </c>
      <c r="U2850" s="7">
        <v>32</v>
      </c>
      <c r="V2850" s="7">
        <v>12</v>
      </c>
      <c r="W2850" s="7">
        <v>32</v>
      </c>
      <c r="X2850" s="7">
        <v>43</v>
      </c>
      <c r="Y2850" s="7">
        <v>4</v>
      </c>
      <c r="Z2850" s="7">
        <v>0</v>
      </c>
      <c r="AA2850"/>
    </row>
    <row r="2851" spans="1:27" x14ac:dyDescent="0.25">
      <c r="A2851" s="24" t="str">
        <f t="shared" si="136"/>
        <v/>
      </c>
      <c r="B2851" s="24" t="str">
        <f t="shared" si="134"/>
        <v/>
      </c>
      <c r="C2851" s="24" t="str">
        <f t="shared" si="135"/>
        <v/>
      </c>
      <c r="D2851" s="24">
        <v>2026</v>
      </c>
      <c r="E2851" s="7" t="s">
        <v>3040</v>
      </c>
      <c r="F2851" s="7" t="s">
        <v>3036</v>
      </c>
      <c r="G2851" s="7" t="s">
        <v>37</v>
      </c>
      <c r="H2851" s="7" t="s">
        <v>42</v>
      </c>
      <c r="I2851" s="8">
        <v>0.314</v>
      </c>
      <c r="J2851" s="8">
        <v>0.39100000000000001</v>
      </c>
      <c r="K2851" s="8">
        <v>0.39300000000000002</v>
      </c>
      <c r="L2851" s="8">
        <v>0.78400000000000003</v>
      </c>
      <c r="M2851" s="7">
        <v>47</v>
      </c>
      <c r="N2851" s="7">
        <v>221</v>
      </c>
      <c r="O2851" s="7">
        <v>191</v>
      </c>
      <c r="P2851" s="7">
        <v>24</v>
      </c>
      <c r="Q2851" s="7">
        <v>60</v>
      </c>
      <c r="R2851" s="7">
        <v>9</v>
      </c>
      <c r="S2851" s="7">
        <v>0</v>
      </c>
      <c r="T2851" s="7">
        <v>2</v>
      </c>
      <c r="U2851" s="7">
        <v>33</v>
      </c>
      <c r="V2851" s="7">
        <v>6</v>
      </c>
      <c r="W2851" s="7">
        <v>20</v>
      </c>
      <c r="X2851" s="7">
        <v>21</v>
      </c>
      <c r="Y2851" s="7">
        <v>6</v>
      </c>
      <c r="Z2851" s="7">
        <v>3</v>
      </c>
      <c r="AA2851"/>
    </row>
    <row r="2852" spans="1:27" x14ac:dyDescent="0.25">
      <c r="A2852" s="24">
        <f t="shared" si="136"/>
        <v>1</v>
      </c>
      <c r="B2852" s="24" t="str">
        <f t="shared" si="134"/>
        <v/>
      </c>
      <c r="C2852" s="24" t="str">
        <f t="shared" si="135"/>
        <v/>
      </c>
      <c r="D2852" s="24">
        <v>2026</v>
      </c>
      <c r="E2852" s="7" t="s">
        <v>3041</v>
      </c>
      <c r="F2852" s="7" t="s">
        <v>3036</v>
      </c>
      <c r="G2852" s="7" t="s">
        <v>32</v>
      </c>
      <c r="H2852" s="7" t="s">
        <v>40</v>
      </c>
      <c r="I2852" s="8">
        <v>0.309</v>
      </c>
      <c r="J2852" s="8">
        <v>0.39100000000000001</v>
      </c>
      <c r="K2852" s="8">
        <v>0.39400000000000002</v>
      </c>
      <c r="L2852" s="8">
        <v>0.78500000000000003</v>
      </c>
      <c r="M2852" s="7">
        <v>49</v>
      </c>
      <c r="N2852" s="7">
        <v>221</v>
      </c>
      <c r="O2852" s="7">
        <v>188</v>
      </c>
      <c r="P2852" s="7">
        <v>36</v>
      </c>
      <c r="Q2852" s="7">
        <v>58</v>
      </c>
      <c r="R2852" s="7">
        <v>10</v>
      </c>
      <c r="S2852" s="7">
        <v>3</v>
      </c>
      <c r="T2852" s="7">
        <v>0</v>
      </c>
      <c r="U2852" s="7">
        <v>31</v>
      </c>
      <c r="V2852" s="7">
        <v>7</v>
      </c>
      <c r="W2852" s="7">
        <v>21</v>
      </c>
      <c r="X2852" s="7">
        <v>16</v>
      </c>
      <c r="Y2852" s="7">
        <v>20</v>
      </c>
      <c r="Z2852" s="7">
        <v>7</v>
      </c>
      <c r="AA2852"/>
    </row>
    <row r="2853" spans="1:27" x14ac:dyDescent="0.25">
      <c r="A2853" s="24">
        <f t="shared" si="136"/>
        <v>1</v>
      </c>
      <c r="B2853" s="24">
        <f t="shared" si="134"/>
        <v>1</v>
      </c>
      <c r="C2853" s="24" t="str">
        <f t="shared" si="135"/>
        <v/>
      </c>
      <c r="D2853" s="24">
        <v>2026</v>
      </c>
      <c r="E2853" s="7" t="s">
        <v>3042</v>
      </c>
      <c r="F2853" s="7" t="s">
        <v>3036</v>
      </c>
      <c r="G2853" s="7" t="s">
        <v>32</v>
      </c>
      <c r="H2853" s="7" t="s">
        <v>44</v>
      </c>
      <c r="I2853" s="8">
        <v>0.30299999999999999</v>
      </c>
      <c r="J2853" s="8">
        <v>0.36799999999999999</v>
      </c>
      <c r="K2853" s="8">
        <v>0.6</v>
      </c>
      <c r="L2853" s="8">
        <v>0.96799999999999997</v>
      </c>
      <c r="M2853" s="7">
        <v>47</v>
      </c>
      <c r="N2853" s="7">
        <v>190</v>
      </c>
      <c r="O2853" s="7">
        <v>165</v>
      </c>
      <c r="P2853" s="7">
        <v>31</v>
      </c>
      <c r="Q2853" s="7">
        <v>50</v>
      </c>
      <c r="R2853" s="7">
        <v>13</v>
      </c>
      <c r="S2853" s="7">
        <v>0</v>
      </c>
      <c r="T2853" s="7">
        <v>12</v>
      </c>
      <c r="U2853" s="7">
        <v>36</v>
      </c>
      <c r="V2853" s="7">
        <v>2</v>
      </c>
      <c r="W2853" s="7">
        <v>18</v>
      </c>
      <c r="X2853" s="7">
        <v>69</v>
      </c>
      <c r="Y2853" s="7">
        <v>2</v>
      </c>
      <c r="Z2853" s="7">
        <v>2</v>
      </c>
      <c r="AA2853"/>
    </row>
    <row r="2854" spans="1:27" x14ac:dyDescent="0.25">
      <c r="A2854" s="24" t="str">
        <f t="shared" si="136"/>
        <v/>
      </c>
      <c r="B2854" s="24" t="str">
        <f t="shared" si="134"/>
        <v/>
      </c>
      <c r="C2854" s="24">
        <f t="shared" si="135"/>
        <v>1</v>
      </c>
      <c r="D2854" s="24">
        <v>2026</v>
      </c>
      <c r="E2854" s="7" t="s">
        <v>3043</v>
      </c>
      <c r="F2854" s="7" t="s">
        <v>3036</v>
      </c>
      <c r="G2854" s="7" t="s">
        <v>37</v>
      </c>
      <c r="H2854" s="7" t="s">
        <v>30</v>
      </c>
      <c r="I2854" s="8">
        <v>0.29299999999999998</v>
      </c>
      <c r="J2854" s="8">
        <v>0.38800000000000001</v>
      </c>
      <c r="K2854" s="8">
        <v>0.46899999999999997</v>
      </c>
      <c r="L2854" s="8">
        <v>0.85799999999999998</v>
      </c>
      <c r="M2854" s="7">
        <v>42</v>
      </c>
      <c r="N2854" s="7">
        <v>170</v>
      </c>
      <c r="O2854" s="7">
        <v>147</v>
      </c>
      <c r="P2854" s="7">
        <v>29</v>
      </c>
      <c r="Q2854" s="7">
        <v>43</v>
      </c>
      <c r="R2854" s="7">
        <v>11</v>
      </c>
      <c r="S2854" s="7">
        <v>0</v>
      </c>
      <c r="T2854" s="7">
        <v>5</v>
      </c>
      <c r="U2854" s="7">
        <v>20</v>
      </c>
      <c r="V2854" s="7">
        <v>4</v>
      </c>
      <c r="W2854" s="7">
        <v>19</v>
      </c>
      <c r="X2854" s="7">
        <v>27</v>
      </c>
      <c r="Y2854" s="7">
        <v>1</v>
      </c>
      <c r="Z2854" s="7">
        <v>0</v>
      </c>
      <c r="AA2854"/>
    </row>
    <row r="2855" spans="1:27" x14ac:dyDescent="0.25">
      <c r="A2855" s="24">
        <f t="shared" si="136"/>
        <v>1</v>
      </c>
      <c r="B2855" s="24" t="str">
        <f t="shared" si="134"/>
        <v/>
      </c>
      <c r="C2855" s="24" t="str">
        <f t="shared" si="135"/>
        <v/>
      </c>
      <c r="D2855" s="24">
        <v>2026</v>
      </c>
      <c r="E2855" s="7" t="s">
        <v>3044</v>
      </c>
      <c r="F2855" s="7" t="s">
        <v>3036</v>
      </c>
      <c r="G2855" s="7" t="s">
        <v>32</v>
      </c>
      <c r="H2855" s="7" t="s">
        <v>30</v>
      </c>
      <c r="I2855" s="8">
        <v>0.4</v>
      </c>
      <c r="J2855" s="8">
        <v>0.5</v>
      </c>
      <c r="K2855" s="8">
        <v>0.4</v>
      </c>
      <c r="L2855" s="8">
        <v>0.9</v>
      </c>
      <c r="M2855" s="7">
        <v>10</v>
      </c>
      <c r="N2855" s="7">
        <v>30</v>
      </c>
      <c r="O2855" s="7">
        <v>20</v>
      </c>
      <c r="P2855" s="7">
        <v>8</v>
      </c>
      <c r="Q2855" s="7">
        <v>8</v>
      </c>
      <c r="R2855" s="7">
        <v>0</v>
      </c>
      <c r="S2855" s="7">
        <v>0</v>
      </c>
      <c r="T2855" s="7">
        <v>0</v>
      </c>
      <c r="U2855" s="7">
        <v>7</v>
      </c>
      <c r="V2855" s="7">
        <v>3</v>
      </c>
      <c r="W2855" s="7">
        <v>3</v>
      </c>
      <c r="X2855" s="7">
        <v>6</v>
      </c>
      <c r="Y2855" s="7">
        <v>4</v>
      </c>
      <c r="Z2855" s="7">
        <v>0</v>
      </c>
      <c r="AA2855"/>
    </row>
    <row r="2856" spans="1:27" x14ac:dyDescent="0.25">
      <c r="A2856" s="24">
        <f t="shared" si="136"/>
        <v>1</v>
      </c>
      <c r="B2856" s="24" t="str">
        <f t="shared" si="134"/>
        <v/>
      </c>
      <c r="C2856" s="24" t="str">
        <f t="shared" si="135"/>
        <v/>
      </c>
      <c r="D2856" s="24">
        <v>2026</v>
      </c>
      <c r="E2856" s="7" t="s">
        <v>3045</v>
      </c>
      <c r="F2856" s="7" t="s">
        <v>3036</v>
      </c>
      <c r="G2856" s="7" t="s">
        <v>29</v>
      </c>
      <c r="H2856" s="7" t="s">
        <v>42</v>
      </c>
      <c r="I2856" s="8">
        <v>0.24299999999999999</v>
      </c>
      <c r="J2856" s="8">
        <v>0.34899999999999998</v>
      </c>
      <c r="K2856" s="8">
        <v>0.40500000000000003</v>
      </c>
      <c r="L2856" s="8">
        <v>0.754</v>
      </c>
      <c r="M2856" s="7">
        <v>15</v>
      </c>
      <c r="N2856" s="7">
        <v>43</v>
      </c>
      <c r="O2856" s="7">
        <v>37</v>
      </c>
      <c r="P2856" s="7">
        <v>5</v>
      </c>
      <c r="Q2856" s="7">
        <v>9</v>
      </c>
      <c r="R2856" s="7">
        <v>0</v>
      </c>
      <c r="S2856" s="7">
        <v>0</v>
      </c>
      <c r="T2856" s="7">
        <v>2</v>
      </c>
      <c r="U2856" s="7">
        <v>8</v>
      </c>
      <c r="V2856" s="7">
        <v>1</v>
      </c>
      <c r="W2856" s="7">
        <v>5</v>
      </c>
      <c r="X2856" s="7">
        <v>9</v>
      </c>
      <c r="Y2856" s="7">
        <v>2</v>
      </c>
      <c r="Z2856" s="7">
        <v>2</v>
      </c>
      <c r="AA2856"/>
    </row>
    <row r="2857" spans="1:27" x14ac:dyDescent="0.25">
      <c r="A2857" s="24">
        <f t="shared" si="136"/>
        <v>1</v>
      </c>
      <c r="B2857" s="24" t="str">
        <f t="shared" si="134"/>
        <v/>
      </c>
      <c r="C2857" s="24" t="str">
        <f t="shared" si="135"/>
        <v/>
      </c>
      <c r="D2857" s="24">
        <v>2026</v>
      </c>
      <c r="E2857" s="7" t="s">
        <v>3046</v>
      </c>
      <c r="F2857" s="7" t="s">
        <v>3036</v>
      </c>
      <c r="G2857" s="7" t="s">
        <v>29</v>
      </c>
      <c r="H2857" s="7" t="s">
        <v>30</v>
      </c>
      <c r="I2857" s="8">
        <v>0.222</v>
      </c>
      <c r="J2857" s="8">
        <v>0.35199999999999998</v>
      </c>
      <c r="K2857" s="8">
        <v>0.35599999999999998</v>
      </c>
      <c r="L2857" s="8">
        <v>0.70699999999999996</v>
      </c>
      <c r="M2857" s="7">
        <v>17</v>
      </c>
      <c r="N2857" s="7">
        <v>55</v>
      </c>
      <c r="O2857" s="7">
        <v>45</v>
      </c>
      <c r="P2857" s="7">
        <v>9</v>
      </c>
      <c r="Q2857" s="7">
        <v>10</v>
      </c>
      <c r="R2857" s="7">
        <v>3</v>
      </c>
      <c r="S2857" s="7">
        <v>0</v>
      </c>
      <c r="T2857" s="7">
        <v>1</v>
      </c>
      <c r="U2857" s="7">
        <v>7</v>
      </c>
      <c r="V2857" s="7">
        <v>4</v>
      </c>
      <c r="W2857" s="7">
        <v>5</v>
      </c>
      <c r="X2857" s="7">
        <v>20</v>
      </c>
      <c r="Y2857" s="7">
        <v>1</v>
      </c>
      <c r="Z2857" s="7">
        <v>1</v>
      </c>
      <c r="AA2857"/>
    </row>
    <row r="2858" spans="1:27" x14ac:dyDescent="0.25">
      <c r="A2858" s="24">
        <f t="shared" si="136"/>
        <v>1</v>
      </c>
      <c r="B2858" s="24" t="str">
        <f t="shared" si="134"/>
        <v/>
      </c>
      <c r="C2858" s="24" t="str">
        <f t="shared" si="135"/>
        <v/>
      </c>
      <c r="D2858" s="24">
        <v>2026</v>
      </c>
      <c r="E2858" s="7" t="s">
        <v>3047</v>
      </c>
      <c r="F2858" s="7" t="s">
        <v>3036</v>
      </c>
      <c r="G2858" s="7" t="s">
        <v>32</v>
      </c>
      <c r="H2858" s="7" t="s">
        <v>30</v>
      </c>
      <c r="I2858" s="8">
        <v>0.214</v>
      </c>
      <c r="J2858" s="8">
        <v>0.42099999999999999</v>
      </c>
      <c r="K2858" s="8">
        <v>0.5</v>
      </c>
      <c r="L2858" s="8">
        <v>0.92100000000000004</v>
      </c>
      <c r="M2858" s="7">
        <v>5</v>
      </c>
      <c r="N2858" s="7">
        <v>19</v>
      </c>
      <c r="O2858" s="7">
        <v>14</v>
      </c>
      <c r="P2858" s="7">
        <v>4</v>
      </c>
      <c r="Q2858" s="7">
        <v>3</v>
      </c>
      <c r="R2858" s="7">
        <v>1</v>
      </c>
      <c r="S2858" s="7">
        <v>0</v>
      </c>
      <c r="T2858" s="7">
        <v>1</v>
      </c>
      <c r="U2858" s="7">
        <v>1</v>
      </c>
      <c r="V2858" s="7">
        <v>3</v>
      </c>
      <c r="W2858" s="7">
        <v>2</v>
      </c>
      <c r="X2858" s="7">
        <v>6</v>
      </c>
      <c r="Y2858" s="7">
        <v>2</v>
      </c>
      <c r="Z2858" s="7">
        <v>1</v>
      </c>
      <c r="AA2858"/>
    </row>
    <row r="2859" spans="1:27" x14ac:dyDescent="0.25">
      <c r="A2859" s="24" t="str">
        <f t="shared" si="136"/>
        <v/>
      </c>
      <c r="B2859" s="24" t="str">
        <f t="shared" si="134"/>
        <v/>
      </c>
      <c r="C2859" s="24" t="str">
        <f t="shared" si="135"/>
        <v/>
      </c>
      <c r="D2859" s="24">
        <v>2026</v>
      </c>
      <c r="E2859" s="7" t="s">
        <v>3048</v>
      </c>
      <c r="F2859" s="7" t="s">
        <v>3036</v>
      </c>
      <c r="G2859" s="7" t="s">
        <v>37</v>
      </c>
      <c r="H2859" s="7" t="s">
        <v>35</v>
      </c>
      <c r="I2859" s="8">
        <v>0.21</v>
      </c>
      <c r="J2859" s="8">
        <v>0.35499999999999998</v>
      </c>
      <c r="K2859" s="8">
        <v>0.28999999999999998</v>
      </c>
      <c r="L2859" s="8">
        <v>0.64500000000000002</v>
      </c>
      <c r="M2859" s="7">
        <v>30</v>
      </c>
      <c r="N2859" s="7">
        <v>125</v>
      </c>
      <c r="O2859" s="7">
        <v>100</v>
      </c>
      <c r="P2859" s="7">
        <v>20</v>
      </c>
      <c r="Q2859" s="7">
        <v>21</v>
      </c>
      <c r="R2859" s="7">
        <v>3</v>
      </c>
      <c r="S2859" s="7">
        <v>1</v>
      </c>
      <c r="T2859" s="7">
        <v>1</v>
      </c>
      <c r="U2859" s="7">
        <v>11</v>
      </c>
      <c r="V2859" s="7">
        <v>3</v>
      </c>
      <c r="W2859" s="7">
        <v>20</v>
      </c>
      <c r="X2859" s="7">
        <v>23</v>
      </c>
      <c r="Y2859" s="7">
        <v>2</v>
      </c>
      <c r="Z2859" s="7">
        <v>1</v>
      </c>
      <c r="AA2859"/>
    </row>
    <row r="2860" spans="1:27" x14ac:dyDescent="0.25">
      <c r="A2860" s="24">
        <f t="shared" si="136"/>
        <v>1</v>
      </c>
      <c r="B2860" s="24" t="str">
        <f t="shared" si="134"/>
        <v/>
      </c>
      <c r="C2860" s="24" t="str">
        <f t="shared" si="135"/>
        <v/>
      </c>
      <c r="D2860" s="24">
        <v>2026</v>
      </c>
      <c r="E2860" s="7" t="s">
        <v>3049</v>
      </c>
      <c r="F2860" s="7" t="s">
        <v>3036</v>
      </c>
      <c r="G2860" s="7" t="s">
        <v>32</v>
      </c>
      <c r="H2860" s="7" t="s">
        <v>33</v>
      </c>
      <c r="I2860" s="8">
        <v>0.2</v>
      </c>
      <c r="J2860" s="8">
        <v>0.28599999999999998</v>
      </c>
      <c r="K2860" s="8">
        <v>0.2</v>
      </c>
      <c r="L2860" s="8">
        <v>0.48599999999999999</v>
      </c>
      <c r="M2860" s="7">
        <v>8</v>
      </c>
      <c r="N2860" s="7">
        <v>14</v>
      </c>
      <c r="O2860" s="7">
        <v>10</v>
      </c>
      <c r="P2860" s="7">
        <v>2</v>
      </c>
      <c r="Q2860" s="7">
        <v>2</v>
      </c>
      <c r="R2860" s="7">
        <v>0</v>
      </c>
      <c r="S2860" s="7">
        <v>0</v>
      </c>
      <c r="T2860" s="7">
        <v>0</v>
      </c>
      <c r="U2860" s="7">
        <v>4</v>
      </c>
      <c r="V2860" s="7">
        <v>0</v>
      </c>
      <c r="W2860" s="7">
        <v>2</v>
      </c>
      <c r="X2860" s="7">
        <v>4</v>
      </c>
      <c r="Y2860" s="7">
        <v>0</v>
      </c>
      <c r="Z2860" s="7">
        <v>0</v>
      </c>
      <c r="AA2860"/>
    </row>
    <row r="2861" spans="1:27" x14ac:dyDescent="0.25">
      <c r="A2861" s="24">
        <f t="shared" si="136"/>
        <v>1</v>
      </c>
      <c r="B2861" s="24" t="str">
        <f t="shared" si="134"/>
        <v/>
      </c>
      <c r="C2861" s="24" t="str">
        <f t="shared" si="135"/>
        <v/>
      </c>
      <c r="D2861" s="24">
        <v>2026</v>
      </c>
      <c r="E2861" s="7" t="s">
        <v>3050</v>
      </c>
      <c r="F2861" s="7" t="s">
        <v>3036</v>
      </c>
      <c r="G2861" s="7" t="s">
        <v>32</v>
      </c>
      <c r="H2861" s="7" t="s">
        <v>27</v>
      </c>
      <c r="I2861" s="8">
        <v>0.19600000000000001</v>
      </c>
      <c r="J2861" s="8">
        <v>0.32800000000000001</v>
      </c>
      <c r="K2861" s="8">
        <v>0.26800000000000002</v>
      </c>
      <c r="L2861" s="8">
        <v>0.59599999999999997</v>
      </c>
      <c r="M2861" s="7">
        <v>20</v>
      </c>
      <c r="N2861" s="7">
        <v>73</v>
      </c>
      <c r="O2861" s="7">
        <v>56</v>
      </c>
      <c r="P2861" s="7">
        <v>11</v>
      </c>
      <c r="Q2861" s="7">
        <v>11</v>
      </c>
      <c r="R2861" s="7">
        <v>2</v>
      </c>
      <c r="S2861" s="7">
        <v>1</v>
      </c>
      <c r="T2861" s="7">
        <v>0</v>
      </c>
      <c r="U2861" s="7">
        <v>10</v>
      </c>
      <c r="V2861" s="7">
        <v>1</v>
      </c>
      <c r="W2861" s="7">
        <v>10</v>
      </c>
      <c r="X2861" s="7">
        <v>16</v>
      </c>
      <c r="Y2861" s="7">
        <v>3</v>
      </c>
      <c r="Z2861" s="7">
        <v>0</v>
      </c>
      <c r="AA2861"/>
    </row>
    <row r="2862" spans="1:27" x14ac:dyDescent="0.25">
      <c r="A2862" s="24">
        <f t="shared" si="136"/>
        <v>1</v>
      </c>
      <c r="B2862" s="24" t="str">
        <f t="shared" si="134"/>
        <v/>
      </c>
      <c r="C2862" s="24" t="str">
        <f t="shared" si="135"/>
        <v/>
      </c>
      <c r="D2862" s="24">
        <v>2026</v>
      </c>
      <c r="E2862" s="7" t="s">
        <v>3051</v>
      </c>
      <c r="F2862" s="7" t="s">
        <v>3036</v>
      </c>
      <c r="G2862" s="7" t="s">
        <v>29</v>
      </c>
      <c r="H2862" s="7" t="s">
        <v>33</v>
      </c>
      <c r="I2862" s="8">
        <v>0.17599999999999999</v>
      </c>
      <c r="J2862" s="8">
        <v>0.48099999999999998</v>
      </c>
      <c r="K2862" s="8">
        <v>0.41199999999999998</v>
      </c>
      <c r="L2862" s="8">
        <v>0.89300000000000002</v>
      </c>
      <c r="M2862" s="7">
        <v>9</v>
      </c>
      <c r="N2862" s="7">
        <v>27</v>
      </c>
      <c r="O2862" s="7">
        <v>17</v>
      </c>
      <c r="P2862" s="7">
        <v>8</v>
      </c>
      <c r="Q2862" s="7">
        <v>3</v>
      </c>
      <c r="R2862" s="7">
        <v>1</v>
      </c>
      <c r="S2862" s="7">
        <v>0</v>
      </c>
      <c r="T2862" s="7">
        <v>1</v>
      </c>
      <c r="U2862" s="7">
        <v>2</v>
      </c>
      <c r="V2862" s="7">
        <v>0</v>
      </c>
      <c r="W2862" s="7">
        <v>10</v>
      </c>
      <c r="X2862" s="7">
        <v>8</v>
      </c>
      <c r="Y2862" s="7">
        <v>0</v>
      </c>
      <c r="Z2862" s="7">
        <v>0</v>
      </c>
      <c r="AA2862"/>
    </row>
    <row r="2863" spans="1:27" x14ac:dyDescent="0.25">
      <c r="A2863" s="24">
        <f t="shared" si="136"/>
        <v>1</v>
      </c>
      <c r="B2863" s="24" t="str">
        <f t="shared" si="134"/>
        <v/>
      </c>
      <c r="C2863" s="24" t="str">
        <f t="shared" si="135"/>
        <v/>
      </c>
      <c r="D2863" s="24">
        <v>2026</v>
      </c>
      <c r="E2863" s="7" t="s">
        <v>3052</v>
      </c>
      <c r="F2863" s="7" t="s">
        <v>3036</v>
      </c>
      <c r="G2863" s="7" t="s">
        <v>32</v>
      </c>
      <c r="H2863" s="7" t="s">
        <v>27</v>
      </c>
      <c r="I2863" s="8">
        <v>0.17499999999999999</v>
      </c>
      <c r="J2863" s="8">
        <v>0.25700000000000001</v>
      </c>
      <c r="K2863" s="8">
        <v>0.23799999999999999</v>
      </c>
      <c r="L2863" s="8">
        <v>0.495</v>
      </c>
      <c r="M2863" s="7">
        <v>23</v>
      </c>
      <c r="N2863" s="7">
        <v>75</v>
      </c>
      <c r="O2863" s="7">
        <v>63</v>
      </c>
      <c r="P2863" s="7">
        <v>12</v>
      </c>
      <c r="Q2863" s="7">
        <v>11</v>
      </c>
      <c r="R2863" s="7">
        <v>4</v>
      </c>
      <c r="S2863" s="7">
        <v>0</v>
      </c>
      <c r="T2863" s="7">
        <v>0</v>
      </c>
      <c r="U2863" s="7">
        <v>2</v>
      </c>
      <c r="V2863" s="7">
        <v>0</v>
      </c>
      <c r="W2863" s="7">
        <v>7</v>
      </c>
      <c r="X2863" s="7">
        <v>19</v>
      </c>
      <c r="Y2863" s="7">
        <v>2</v>
      </c>
      <c r="Z2863" s="7">
        <v>1</v>
      </c>
      <c r="AA2863"/>
    </row>
    <row r="2864" spans="1:27" x14ac:dyDescent="0.25">
      <c r="A2864" s="24">
        <f t="shared" si="136"/>
        <v>1</v>
      </c>
      <c r="B2864" s="24" t="str">
        <f t="shared" si="134"/>
        <v/>
      </c>
      <c r="C2864" s="24" t="str">
        <f t="shared" si="135"/>
        <v/>
      </c>
      <c r="D2864" s="24">
        <v>2026</v>
      </c>
      <c r="E2864" s="7" t="s">
        <v>3053</v>
      </c>
      <c r="F2864" s="7" t="s">
        <v>3036</v>
      </c>
      <c r="G2864" s="7" t="s">
        <v>29</v>
      </c>
      <c r="H2864" s="7" t="s">
        <v>27</v>
      </c>
      <c r="I2864" s="8">
        <v>0.16700000000000001</v>
      </c>
      <c r="J2864" s="8">
        <v>0.16700000000000001</v>
      </c>
      <c r="K2864" s="8">
        <v>0.16700000000000001</v>
      </c>
      <c r="L2864" s="8">
        <v>0.33300000000000002</v>
      </c>
      <c r="M2864" s="7">
        <v>4</v>
      </c>
      <c r="N2864" s="7">
        <v>6</v>
      </c>
      <c r="O2864" s="7">
        <v>6</v>
      </c>
      <c r="P2864" s="7">
        <v>0</v>
      </c>
      <c r="Q2864" s="7">
        <v>1</v>
      </c>
      <c r="R2864" s="7">
        <v>0</v>
      </c>
      <c r="S2864" s="7">
        <v>0</v>
      </c>
      <c r="T2864" s="7">
        <v>0</v>
      </c>
      <c r="U2864" s="7">
        <v>0</v>
      </c>
      <c r="V2864" s="7">
        <v>0</v>
      </c>
      <c r="W2864" s="7">
        <v>0</v>
      </c>
      <c r="X2864" s="7">
        <v>0</v>
      </c>
      <c r="Y2864" s="7">
        <v>0</v>
      </c>
      <c r="Z2864" s="7">
        <v>0</v>
      </c>
      <c r="AA2864"/>
    </row>
    <row r="2865" spans="1:27" x14ac:dyDescent="0.25">
      <c r="A2865" s="24" t="str">
        <f t="shared" si="136"/>
        <v/>
      </c>
      <c r="B2865" s="24" t="str">
        <f t="shared" si="134"/>
        <v/>
      </c>
      <c r="C2865" s="24" t="str">
        <f t="shared" si="135"/>
        <v/>
      </c>
      <c r="D2865" s="24">
        <v>2026</v>
      </c>
      <c r="E2865" s="7" t="s">
        <v>3054</v>
      </c>
      <c r="F2865" s="7" t="s">
        <v>3036</v>
      </c>
      <c r="G2865" s="7" t="s">
        <v>24</v>
      </c>
      <c r="H2865" s="7" t="s">
        <v>25</v>
      </c>
      <c r="I2865" s="8">
        <v>0</v>
      </c>
      <c r="J2865" s="8">
        <v>0.16700000000000001</v>
      </c>
      <c r="K2865" s="8">
        <v>0</v>
      </c>
      <c r="L2865" s="8">
        <v>0.16700000000000001</v>
      </c>
      <c r="M2865" s="7">
        <v>4</v>
      </c>
      <c r="N2865" s="7">
        <v>6</v>
      </c>
      <c r="O2865" s="7">
        <v>5</v>
      </c>
      <c r="P2865" s="7">
        <v>1</v>
      </c>
      <c r="Q2865" s="7">
        <v>0</v>
      </c>
      <c r="R2865" s="7">
        <v>0</v>
      </c>
      <c r="S2865" s="7">
        <v>0</v>
      </c>
      <c r="T2865" s="7">
        <v>0</v>
      </c>
      <c r="U2865" s="7">
        <v>1</v>
      </c>
      <c r="V2865" s="7">
        <v>0</v>
      </c>
      <c r="W2865" s="7">
        <v>1</v>
      </c>
      <c r="X2865" s="7">
        <v>1</v>
      </c>
      <c r="Y2865" s="7">
        <v>0</v>
      </c>
      <c r="Z2865" s="7">
        <v>0</v>
      </c>
      <c r="AA2865"/>
    </row>
    <row r="2866" spans="1:27" x14ac:dyDescent="0.25">
      <c r="A2866" s="24">
        <f t="shared" si="136"/>
        <v>1</v>
      </c>
      <c r="B2866" s="24" t="str">
        <f t="shared" si="134"/>
        <v/>
      </c>
      <c r="C2866" s="24" t="str">
        <f t="shared" si="135"/>
        <v/>
      </c>
      <c r="D2866" s="24">
        <v>2026</v>
      </c>
      <c r="E2866" s="7" t="s">
        <v>3055</v>
      </c>
      <c r="F2866" s="7" t="s">
        <v>3036</v>
      </c>
      <c r="G2866" s="7" t="s">
        <v>29</v>
      </c>
      <c r="H2866" s="7" t="s">
        <v>38</v>
      </c>
      <c r="I2866" s="8">
        <v>0</v>
      </c>
      <c r="J2866" s="8">
        <v>0.5</v>
      </c>
      <c r="K2866" s="8">
        <v>0</v>
      </c>
      <c r="L2866" s="8">
        <v>0.5</v>
      </c>
      <c r="M2866" s="7">
        <v>4</v>
      </c>
      <c r="N2866" s="7">
        <v>4</v>
      </c>
      <c r="O2866" s="7">
        <v>2</v>
      </c>
      <c r="P2866" s="7">
        <v>0</v>
      </c>
      <c r="Q2866" s="7">
        <v>0</v>
      </c>
      <c r="R2866" s="7">
        <v>0</v>
      </c>
      <c r="S2866" s="7">
        <v>0</v>
      </c>
      <c r="T2866" s="7">
        <v>0</v>
      </c>
      <c r="U2866" s="7">
        <v>0</v>
      </c>
      <c r="V2866" s="7">
        <v>0</v>
      </c>
      <c r="W2866" s="7">
        <v>2</v>
      </c>
      <c r="X2866" s="7">
        <v>1</v>
      </c>
      <c r="Y2866" s="7">
        <v>0</v>
      </c>
      <c r="Z2866" s="7">
        <v>0</v>
      </c>
      <c r="AA2866"/>
    </row>
    <row r="2867" spans="1:27" x14ac:dyDescent="0.25">
      <c r="A2867" s="24" t="str">
        <f t="shared" si="136"/>
        <v/>
      </c>
      <c r="B2867" s="24" t="str">
        <f t="shared" si="134"/>
        <v/>
      </c>
      <c r="C2867" s="24">
        <f t="shared" si="135"/>
        <v>1</v>
      </c>
      <c r="D2867" s="24">
        <v>2026</v>
      </c>
      <c r="E2867" s="7" t="s">
        <v>3056</v>
      </c>
      <c r="F2867" s="7" t="s">
        <v>5711</v>
      </c>
      <c r="G2867" s="7" t="s">
        <v>47</v>
      </c>
      <c r="H2867" s="7" t="s">
        <v>25</v>
      </c>
      <c r="I2867" s="8">
        <v>0.28100000000000003</v>
      </c>
      <c r="J2867" s="8">
        <v>0.38300000000000001</v>
      </c>
      <c r="K2867" s="8">
        <v>0.49399999999999999</v>
      </c>
      <c r="L2867" s="8">
        <v>0.877</v>
      </c>
      <c r="M2867" s="7">
        <v>46</v>
      </c>
      <c r="N2867" s="7">
        <v>188</v>
      </c>
      <c r="O2867" s="7">
        <v>160</v>
      </c>
      <c r="P2867" s="7">
        <v>36</v>
      </c>
      <c r="Q2867" s="7">
        <v>45</v>
      </c>
      <c r="R2867" s="7">
        <v>8</v>
      </c>
      <c r="S2867" s="7">
        <v>1</v>
      </c>
      <c r="T2867" s="7">
        <v>8</v>
      </c>
      <c r="U2867" s="7">
        <v>27</v>
      </c>
      <c r="V2867" s="7">
        <v>2</v>
      </c>
      <c r="W2867" s="7">
        <v>25</v>
      </c>
      <c r="X2867" s="7">
        <v>38</v>
      </c>
      <c r="Y2867" s="7">
        <v>1</v>
      </c>
      <c r="Z2867" s="7">
        <v>1</v>
      </c>
      <c r="AA2867"/>
    </row>
    <row r="2868" spans="1:27" x14ac:dyDescent="0.25">
      <c r="A2868" s="24">
        <f t="shared" si="136"/>
        <v>1</v>
      </c>
      <c r="B2868" s="24" t="str">
        <f t="shared" si="134"/>
        <v/>
      </c>
      <c r="C2868" s="24">
        <f t="shared" si="135"/>
        <v>1</v>
      </c>
      <c r="D2868" s="24">
        <v>2026</v>
      </c>
      <c r="E2868" s="7" t="s">
        <v>3058</v>
      </c>
      <c r="F2868" s="7" t="s">
        <v>5711</v>
      </c>
      <c r="G2868" s="7" t="s">
        <v>29</v>
      </c>
      <c r="H2868" s="7" t="s">
        <v>33</v>
      </c>
      <c r="I2868" s="8">
        <v>0.27600000000000002</v>
      </c>
      <c r="J2868" s="8">
        <v>0.43</v>
      </c>
      <c r="K2868" s="8">
        <v>0.5</v>
      </c>
      <c r="L2868" s="8">
        <v>0.93</v>
      </c>
      <c r="M2868" s="7">
        <v>51</v>
      </c>
      <c r="N2868" s="7">
        <v>223</v>
      </c>
      <c r="O2868" s="7">
        <v>174</v>
      </c>
      <c r="P2868" s="7">
        <v>33</v>
      </c>
      <c r="Q2868" s="7">
        <v>48</v>
      </c>
      <c r="R2868" s="7">
        <v>9</v>
      </c>
      <c r="S2868" s="7">
        <v>0</v>
      </c>
      <c r="T2868" s="7">
        <v>10</v>
      </c>
      <c r="U2868" s="7">
        <v>35</v>
      </c>
      <c r="V2868" s="7">
        <v>13</v>
      </c>
      <c r="W2868" s="7">
        <v>35</v>
      </c>
      <c r="X2868" s="7">
        <v>56</v>
      </c>
      <c r="Y2868" s="7">
        <v>1</v>
      </c>
      <c r="Z2868" s="7">
        <v>0</v>
      </c>
      <c r="AA2868"/>
    </row>
    <row r="2869" spans="1:27" x14ac:dyDescent="0.25">
      <c r="A2869" s="24">
        <f t="shared" si="136"/>
        <v>1</v>
      </c>
      <c r="B2869" s="24" t="str">
        <f t="shared" si="134"/>
        <v/>
      </c>
      <c r="C2869" s="24" t="str">
        <f t="shared" si="135"/>
        <v/>
      </c>
      <c r="D2869" s="24">
        <v>2026</v>
      </c>
      <c r="E2869" s="7" t="s">
        <v>3059</v>
      </c>
      <c r="F2869" s="7" t="s">
        <v>5711</v>
      </c>
      <c r="G2869" s="7" t="s">
        <v>29</v>
      </c>
      <c r="H2869" s="7" t="s">
        <v>27</v>
      </c>
      <c r="I2869" s="8">
        <v>0.26700000000000002</v>
      </c>
      <c r="J2869" s="8">
        <v>0.33700000000000002</v>
      </c>
      <c r="K2869" s="8">
        <v>0.38100000000000001</v>
      </c>
      <c r="L2869" s="8">
        <v>0.71699999999999997</v>
      </c>
      <c r="M2869" s="7">
        <v>51</v>
      </c>
      <c r="N2869" s="7">
        <v>197</v>
      </c>
      <c r="O2869" s="7">
        <v>176</v>
      </c>
      <c r="P2869" s="7">
        <v>22</v>
      </c>
      <c r="Q2869" s="7">
        <v>47</v>
      </c>
      <c r="R2869" s="7">
        <v>11</v>
      </c>
      <c r="S2869" s="7">
        <v>0</v>
      </c>
      <c r="T2869" s="7">
        <v>3</v>
      </c>
      <c r="U2869" s="7">
        <v>28</v>
      </c>
      <c r="V2869" s="7">
        <v>2</v>
      </c>
      <c r="W2869" s="7">
        <v>17</v>
      </c>
      <c r="X2869" s="7">
        <v>49</v>
      </c>
      <c r="Y2869" s="7">
        <v>10</v>
      </c>
      <c r="Z2869" s="7">
        <v>2</v>
      </c>
      <c r="AA2869"/>
    </row>
    <row r="2870" spans="1:27" x14ac:dyDescent="0.25">
      <c r="A2870" s="24" t="str">
        <f t="shared" si="136"/>
        <v/>
      </c>
      <c r="B2870" s="24" t="str">
        <f t="shared" si="134"/>
        <v/>
      </c>
      <c r="C2870" s="24">
        <f t="shared" si="135"/>
        <v>1</v>
      </c>
      <c r="D2870" s="24">
        <v>2026</v>
      </c>
      <c r="E2870" s="7" t="s">
        <v>3060</v>
      </c>
      <c r="F2870" s="7" t="s">
        <v>5711</v>
      </c>
      <c r="G2870" s="7" t="s">
        <v>37</v>
      </c>
      <c r="H2870" s="7" t="s">
        <v>44</v>
      </c>
      <c r="I2870" s="8">
        <v>0.26500000000000001</v>
      </c>
      <c r="J2870" s="8">
        <v>0.36199999999999999</v>
      </c>
      <c r="K2870" s="8">
        <v>0.44400000000000001</v>
      </c>
      <c r="L2870" s="8">
        <v>0.80600000000000005</v>
      </c>
      <c r="M2870" s="7">
        <v>46</v>
      </c>
      <c r="N2870" s="7">
        <v>188</v>
      </c>
      <c r="O2870" s="7">
        <v>162</v>
      </c>
      <c r="P2870" s="7">
        <v>19</v>
      </c>
      <c r="Q2870" s="7">
        <v>43</v>
      </c>
      <c r="R2870" s="7">
        <v>5</v>
      </c>
      <c r="S2870" s="7">
        <v>0</v>
      </c>
      <c r="T2870" s="7">
        <v>8</v>
      </c>
      <c r="U2870" s="7">
        <v>27</v>
      </c>
      <c r="V2870" s="7">
        <v>3</v>
      </c>
      <c r="W2870" s="7">
        <v>22</v>
      </c>
      <c r="X2870" s="7">
        <v>54</v>
      </c>
      <c r="Y2870" s="7">
        <v>2</v>
      </c>
      <c r="Z2870" s="7">
        <v>2</v>
      </c>
      <c r="AA2870"/>
    </row>
    <row r="2871" spans="1:27" x14ac:dyDescent="0.25">
      <c r="A2871" s="24" t="str">
        <f t="shared" si="136"/>
        <v/>
      </c>
      <c r="B2871" s="24" t="str">
        <f t="shared" si="134"/>
        <v/>
      </c>
      <c r="C2871" s="24">
        <f t="shared" si="135"/>
        <v>1</v>
      </c>
      <c r="D2871" s="24">
        <v>2026</v>
      </c>
      <c r="E2871" s="7" t="s">
        <v>3061</v>
      </c>
      <c r="F2871" s="7" t="s">
        <v>5711</v>
      </c>
      <c r="G2871" s="7" t="s">
        <v>37</v>
      </c>
      <c r="H2871" s="7" t="s">
        <v>35</v>
      </c>
      <c r="I2871" s="8">
        <v>0.25900000000000001</v>
      </c>
      <c r="J2871" s="8">
        <v>0.31900000000000001</v>
      </c>
      <c r="K2871" s="8">
        <v>0.35499999999999998</v>
      </c>
      <c r="L2871" s="8">
        <v>0.67400000000000004</v>
      </c>
      <c r="M2871" s="7">
        <v>44</v>
      </c>
      <c r="N2871" s="7">
        <v>182</v>
      </c>
      <c r="O2871" s="7">
        <v>166</v>
      </c>
      <c r="P2871" s="7">
        <v>28</v>
      </c>
      <c r="Q2871" s="7">
        <v>43</v>
      </c>
      <c r="R2871" s="7">
        <v>7</v>
      </c>
      <c r="S2871" s="7">
        <v>0</v>
      </c>
      <c r="T2871" s="7">
        <v>3</v>
      </c>
      <c r="U2871" s="7">
        <v>11</v>
      </c>
      <c r="V2871" s="7">
        <v>1</v>
      </c>
      <c r="W2871" s="7">
        <v>14</v>
      </c>
      <c r="X2871" s="7">
        <v>43</v>
      </c>
      <c r="Y2871" s="7">
        <v>9</v>
      </c>
      <c r="Z2871" s="7">
        <v>0</v>
      </c>
      <c r="AA2871"/>
    </row>
    <row r="2872" spans="1:27" x14ac:dyDescent="0.25">
      <c r="A2872" s="24">
        <f t="shared" si="136"/>
        <v>1</v>
      </c>
      <c r="B2872" s="24" t="str">
        <f t="shared" si="134"/>
        <v/>
      </c>
      <c r="C2872" s="24" t="str">
        <f t="shared" si="135"/>
        <v/>
      </c>
      <c r="D2872" s="24">
        <v>2026</v>
      </c>
      <c r="E2872" s="7" t="s">
        <v>3062</v>
      </c>
      <c r="F2872" s="7" t="s">
        <v>5711</v>
      </c>
      <c r="G2872" s="7" t="s">
        <v>29</v>
      </c>
      <c r="H2872" s="7" t="s">
        <v>30</v>
      </c>
      <c r="I2872" s="8">
        <v>0.253</v>
      </c>
      <c r="J2872" s="8">
        <v>0.33900000000000002</v>
      </c>
      <c r="K2872" s="8">
        <v>0.3</v>
      </c>
      <c r="L2872" s="8">
        <v>0.63900000000000001</v>
      </c>
      <c r="M2872" s="7">
        <v>42</v>
      </c>
      <c r="N2872" s="7">
        <v>173</v>
      </c>
      <c r="O2872" s="7">
        <v>150</v>
      </c>
      <c r="P2872" s="7">
        <v>21</v>
      </c>
      <c r="Q2872" s="7">
        <v>38</v>
      </c>
      <c r="R2872" s="7">
        <v>4</v>
      </c>
      <c r="S2872" s="7">
        <v>0</v>
      </c>
      <c r="T2872" s="7">
        <v>1</v>
      </c>
      <c r="U2872" s="7">
        <v>14</v>
      </c>
      <c r="V2872" s="7">
        <v>1</v>
      </c>
      <c r="W2872" s="7">
        <v>19</v>
      </c>
      <c r="X2872" s="7">
        <v>31</v>
      </c>
      <c r="Y2872" s="7">
        <v>10</v>
      </c>
      <c r="Z2872" s="7">
        <v>4</v>
      </c>
      <c r="AA2872"/>
    </row>
    <row r="2873" spans="1:27" x14ac:dyDescent="0.25">
      <c r="A2873" s="24" t="str">
        <f t="shared" si="136"/>
        <v/>
      </c>
      <c r="B2873" s="24" t="str">
        <f t="shared" si="134"/>
        <v/>
      </c>
      <c r="C2873" s="24" t="str">
        <f t="shared" si="135"/>
        <v/>
      </c>
      <c r="D2873" s="24">
        <v>2026</v>
      </c>
      <c r="E2873" s="7" t="s">
        <v>3063</v>
      </c>
      <c r="F2873" s="7" t="s">
        <v>5711</v>
      </c>
      <c r="G2873" s="7" t="s">
        <v>24</v>
      </c>
      <c r="H2873" s="7" t="s">
        <v>42</v>
      </c>
      <c r="I2873" s="8">
        <v>0.20799999999999999</v>
      </c>
      <c r="J2873" s="8">
        <v>0.36299999999999999</v>
      </c>
      <c r="K2873" s="8">
        <v>0.28199999999999997</v>
      </c>
      <c r="L2873" s="8">
        <v>0.64500000000000002</v>
      </c>
      <c r="M2873" s="7">
        <v>48</v>
      </c>
      <c r="N2873" s="7">
        <v>196</v>
      </c>
      <c r="O2873" s="7">
        <v>149</v>
      </c>
      <c r="P2873" s="7">
        <v>23</v>
      </c>
      <c r="Q2873" s="7">
        <v>31</v>
      </c>
      <c r="R2873" s="7">
        <v>5</v>
      </c>
      <c r="S2873" s="7">
        <v>0</v>
      </c>
      <c r="T2873" s="7">
        <v>2</v>
      </c>
      <c r="U2873" s="7">
        <v>16</v>
      </c>
      <c r="V2873" s="7">
        <v>13</v>
      </c>
      <c r="W2873" s="7">
        <v>25</v>
      </c>
      <c r="X2873" s="7">
        <v>55</v>
      </c>
      <c r="Y2873" s="7">
        <v>6</v>
      </c>
      <c r="Z2873" s="7">
        <v>1</v>
      </c>
      <c r="AA2873"/>
    </row>
    <row r="2874" spans="1:27" x14ac:dyDescent="0.25">
      <c r="A2874" s="24" t="str">
        <f t="shared" si="136"/>
        <v/>
      </c>
      <c r="B2874" s="24" t="str">
        <f t="shared" si="134"/>
        <v/>
      </c>
      <c r="C2874" s="24" t="str">
        <f t="shared" si="135"/>
        <v/>
      </c>
      <c r="D2874" s="24">
        <v>2026</v>
      </c>
      <c r="E2874" s="7" t="s">
        <v>3064</v>
      </c>
      <c r="F2874" s="7" t="s">
        <v>5711</v>
      </c>
      <c r="G2874" s="7" t="s">
        <v>47</v>
      </c>
      <c r="H2874" s="7" t="s">
        <v>33</v>
      </c>
      <c r="I2874" s="8">
        <v>0.28999999999999998</v>
      </c>
      <c r="J2874" s="8">
        <v>0.313</v>
      </c>
      <c r="K2874" s="8">
        <v>0.32300000000000001</v>
      </c>
      <c r="L2874" s="8">
        <v>0.63500000000000001</v>
      </c>
      <c r="M2874" s="7">
        <v>15</v>
      </c>
      <c r="N2874" s="7">
        <v>32</v>
      </c>
      <c r="O2874" s="7">
        <v>31</v>
      </c>
      <c r="P2874" s="7">
        <v>2</v>
      </c>
      <c r="Q2874" s="7">
        <v>9</v>
      </c>
      <c r="R2874" s="7">
        <v>1</v>
      </c>
      <c r="S2874" s="7">
        <v>0</v>
      </c>
      <c r="T2874" s="7">
        <v>0</v>
      </c>
      <c r="U2874" s="7">
        <v>0</v>
      </c>
      <c r="V2874" s="7">
        <v>0</v>
      </c>
      <c r="W2874" s="7">
        <v>1</v>
      </c>
      <c r="X2874" s="7">
        <v>3</v>
      </c>
      <c r="Y2874" s="7">
        <v>1</v>
      </c>
      <c r="Z2874" s="7">
        <v>0</v>
      </c>
      <c r="AA2874"/>
    </row>
    <row r="2875" spans="1:27" x14ac:dyDescent="0.25">
      <c r="A2875" s="24" t="str">
        <f t="shared" si="136"/>
        <v/>
      </c>
      <c r="B2875" s="24" t="str">
        <f t="shared" si="134"/>
        <v/>
      </c>
      <c r="C2875" s="24">
        <f t="shared" si="135"/>
        <v>1</v>
      </c>
      <c r="D2875" s="24">
        <v>2026</v>
      </c>
      <c r="E2875" s="7" t="s">
        <v>3065</v>
      </c>
      <c r="F2875" s="7" t="s">
        <v>5711</v>
      </c>
      <c r="G2875" s="7" t="s">
        <v>47</v>
      </c>
      <c r="H2875" s="7" t="s">
        <v>40</v>
      </c>
      <c r="I2875" s="8">
        <v>0.28199999999999997</v>
      </c>
      <c r="J2875" s="8">
        <v>0.34499999999999997</v>
      </c>
      <c r="K2875" s="8">
        <v>0.28199999999999997</v>
      </c>
      <c r="L2875" s="8">
        <v>0.627</v>
      </c>
      <c r="M2875" s="7">
        <v>28</v>
      </c>
      <c r="N2875" s="7">
        <v>93</v>
      </c>
      <c r="O2875" s="7">
        <v>78</v>
      </c>
      <c r="P2875" s="7">
        <v>10</v>
      </c>
      <c r="Q2875" s="7">
        <v>22</v>
      </c>
      <c r="R2875" s="7">
        <v>0</v>
      </c>
      <c r="S2875" s="7">
        <v>0</v>
      </c>
      <c r="T2875" s="7">
        <v>0</v>
      </c>
      <c r="U2875" s="7">
        <v>14</v>
      </c>
      <c r="V2875" s="7">
        <v>4</v>
      </c>
      <c r="W2875" s="7">
        <v>4</v>
      </c>
      <c r="X2875" s="7">
        <v>13</v>
      </c>
      <c r="Y2875" s="7">
        <v>5</v>
      </c>
      <c r="Z2875" s="7">
        <v>1</v>
      </c>
      <c r="AA2875"/>
    </row>
    <row r="2876" spans="1:27" x14ac:dyDescent="0.25">
      <c r="A2876" s="24" t="str">
        <f t="shared" si="136"/>
        <v/>
      </c>
      <c r="B2876" s="24" t="str">
        <f t="shared" si="134"/>
        <v/>
      </c>
      <c r="C2876" s="24">
        <f t="shared" si="135"/>
        <v>1</v>
      </c>
      <c r="D2876" s="24">
        <v>2026</v>
      </c>
      <c r="E2876" s="7" t="s">
        <v>3066</v>
      </c>
      <c r="F2876" s="7" t="s">
        <v>5711</v>
      </c>
      <c r="G2876" s="7" t="s">
        <v>47</v>
      </c>
      <c r="H2876" s="7" t="s">
        <v>35</v>
      </c>
      <c r="I2876" s="8">
        <v>0.27800000000000002</v>
      </c>
      <c r="J2876" s="8">
        <v>0.53600000000000003</v>
      </c>
      <c r="K2876" s="8">
        <v>0.5</v>
      </c>
      <c r="L2876" s="8">
        <v>1.036</v>
      </c>
      <c r="M2876" s="7">
        <v>13</v>
      </c>
      <c r="N2876" s="7">
        <v>28</v>
      </c>
      <c r="O2876" s="7">
        <v>18</v>
      </c>
      <c r="P2876" s="7">
        <v>4</v>
      </c>
      <c r="Q2876" s="7">
        <v>5</v>
      </c>
      <c r="R2876" s="7">
        <v>1</v>
      </c>
      <c r="S2876" s="7">
        <v>0</v>
      </c>
      <c r="T2876" s="7">
        <v>1</v>
      </c>
      <c r="U2876" s="7">
        <v>3</v>
      </c>
      <c r="V2876" s="7">
        <v>0</v>
      </c>
      <c r="W2876" s="7">
        <v>10</v>
      </c>
      <c r="X2876" s="7">
        <v>8</v>
      </c>
      <c r="Y2876" s="7">
        <v>1</v>
      </c>
      <c r="Z2876" s="7">
        <v>1</v>
      </c>
      <c r="AA2876"/>
    </row>
    <row r="2877" spans="1:27" x14ac:dyDescent="0.25">
      <c r="A2877" s="24" t="str">
        <f t="shared" si="136"/>
        <v/>
      </c>
      <c r="B2877" s="24" t="str">
        <f t="shared" si="134"/>
        <v/>
      </c>
      <c r="C2877" s="24">
        <f t="shared" si="135"/>
        <v>1</v>
      </c>
      <c r="D2877" s="24">
        <v>2026</v>
      </c>
      <c r="E2877" s="7" t="s">
        <v>3067</v>
      </c>
      <c r="F2877" s="7" t="s">
        <v>5711</v>
      </c>
      <c r="G2877" s="7" t="s">
        <v>47</v>
      </c>
      <c r="H2877" s="7" t="s">
        <v>44</v>
      </c>
      <c r="I2877" s="8">
        <v>0.27400000000000002</v>
      </c>
      <c r="J2877" s="8">
        <v>0.35799999999999998</v>
      </c>
      <c r="K2877" s="8">
        <v>0.379</v>
      </c>
      <c r="L2877" s="8">
        <v>0.73699999999999999</v>
      </c>
      <c r="M2877" s="7">
        <v>31</v>
      </c>
      <c r="N2877" s="7">
        <v>109</v>
      </c>
      <c r="O2877" s="7">
        <v>95</v>
      </c>
      <c r="P2877" s="7">
        <v>12</v>
      </c>
      <c r="Q2877" s="7">
        <v>26</v>
      </c>
      <c r="R2877" s="7">
        <v>7</v>
      </c>
      <c r="S2877" s="7">
        <v>0</v>
      </c>
      <c r="T2877" s="7">
        <v>1</v>
      </c>
      <c r="U2877" s="7">
        <v>15</v>
      </c>
      <c r="V2877" s="7">
        <v>1</v>
      </c>
      <c r="W2877" s="7">
        <v>12</v>
      </c>
      <c r="X2877" s="7">
        <v>26</v>
      </c>
      <c r="Y2877" s="7">
        <v>3</v>
      </c>
      <c r="Z2877" s="7">
        <v>2</v>
      </c>
      <c r="AA2877"/>
    </row>
    <row r="2878" spans="1:27" x14ac:dyDescent="0.25">
      <c r="A2878" s="24" t="str">
        <f t="shared" si="136"/>
        <v/>
      </c>
      <c r="B2878" s="24" t="str">
        <f t="shared" si="134"/>
        <v/>
      </c>
      <c r="C2878" s="24">
        <f t="shared" si="135"/>
        <v>1</v>
      </c>
      <c r="D2878" s="24">
        <v>2026</v>
      </c>
      <c r="E2878" s="7" t="s">
        <v>3068</v>
      </c>
      <c r="F2878" s="7" t="s">
        <v>5711</v>
      </c>
      <c r="G2878" s="7" t="s">
        <v>24</v>
      </c>
      <c r="H2878" s="7" t="s">
        <v>38</v>
      </c>
      <c r="I2878" s="8">
        <v>0.27300000000000002</v>
      </c>
      <c r="J2878" s="8">
        <v>0.46700000000000003</v>
      </c>
      <c r="K2878" s="8">
        <v>0.27300000000000002</v>
      </c>
      <c r="L2878" s="8">
        <v>0.73899999999999999</v>
      </c>
      <c r="M2878" s="7">
        <v>18</v>
      </c>
      <c r="N2878" s="7">
        <v>45</v>
      </c>
      <c r="O2878" s="7">
        <v>33</v>
      </c>
      <c r="P2878" s="7">
        <v>3</v>
      </c>
      <c r="Q2878" s="7">
        <v>9</v>
      </c>
      <c r="R2878" s="7">
        <v>0</v>
      </c>
      <c r="S2878" s="7">
        <v>0</v>
      </c>
      <c r="T2878" s="7">
        <v>0</v>
      </c>
      <c r="U2878" s="7">
        <v>3</v>
      </c>
      <c r="V2878" s="7">
        <v>0</v>
      </c>
      <c r="W2878" s="7">
        <v>12</v>
      </c>
      <c r="X2878" s="7">
        <v>4</v>
      </c>
      <c r="Y2878" s="7">
        <v>1</v>
      </c>
      <c r="Z2878" s="7">
        <v>0</v>
      </c>
      <c r="AA2878"/>
    </row>
    <row r="2879" spans="1:27" x14ac:dyDescent="0.25">
      <c r="A2879" s="24" t="str">
        <f t="shared" si="136"/>
        <v/>
      </c>
      <c r="B2879" s="24" t="str">
        <f t="shared" si="134"/>
        <v/>
      </c>
      <c r="C2879" s="24" t="str">
        <f t="shared" si="135"/>
        <v/>
      </c>
      <c r="D2879" s="24">
        <v>2026</v>
      </c>
      <c r="E2879" s="7" t="s">
        <v>3069</v>
      </c>
      <c r="F2879" s="7" t="s">
        <v>5711</v>
      </c>
      <c r="G2879" s="7" t="s">
        <v>47</v>
      </c>
      <c r="H2879" s="7" t="s">
        <v>30</v>
      </c>
      <c r="I2879" s="8">
        <v>0.255</v>
      </c>
      <c r="J2879" s="8">
        <v>0.30599999999999999</v>
      </c>
      <c r="K2879" s="8">
        <v>0.34699999999999998</v>
      </c>
      <c r="L2879" s="8">
        <v>0.65200000000000002</v>
      </c>
      <c r="M2879" s="7">
        <v>30</v>
      </c>
      <c r="N2879" s="7">
        <v>108</v>
      </c>
      <c r="O2879" s="7">
        <v>98</v>
      </c>
      <c r="P2879" s="7">
        <v>17</v>
      </c>
      <c r="Q2879" s="7">
        <v>25</v>
      </c>
      <c r="R2879" s="7">
        <v>4</v>
      </c>
      <c r="S2879" s="7">
        <v>1</v>
      </c>
      <c r="T2879" s="7">
        <v>1</v>
      </c>
      <c r="U2879" s="7">
        <v>15</v>
      </c>
      <c r="V2879" s="7">
        <v>0</v>
      </c>
      <c r="W2879" s="7">
        <v>8</v>
      </c>
      <c r="X2879" s="7">
        <v>22</v>
      </c>
      <c r="Y2879" s="7">
        <v>9</v>
      </c>
      <c r="Z2879" s="7">
        <v>0</v>
      </c>
      <c r="AA2879"/>
    </row>
    <row r="2880" spans="1:27" x14ac:dyDescent="0.25">
      <c r="A2880" s="24">
        <f t="shared" si="136"/>
        <v>1</v>
      </c>
      <c r="B2880" s="24" t="str">
        <f t="shared" si="134"/>
        <v/>
      </c>
      <c r="C2880" s="24" t="str">
        <f t="shared" si="135"/>
        <v/>
      </c>
      <c r="D2880" s="24">
        <v>2026</v>
      </c>
      <c r="E2880" s="7" t="s">
        <v>3070</v>
      </c>
      <c r="F2880" s="7" t="s">
        <v>5711</v>
      </c>
      <c r="G2880" s="7" t="s">
        <v>29</v>
      </c>
      <c r="H2880" s="7" t="s">
        <v>64</v>
      </c>
      <c r="I2880" s="8">
        <v>0.25</v>
      </c>
      <c r="J2880" s="8">
        <v>0.25</v>
      </c>
      <c r="K2880" s="8">
        <v>0.25</v>
      </c>
      <c r="L2880" s="8">
        <v>0.5</v>
      </c>
      <c r="M2880" s="7">
        <v>1</v>
      </c>
      <c r="N2880" s="7">
        <v>4</v>
      </c>
      <c r="O2880" s="7">
        <v>4</v>
      </c>
      <c r="P2880" s="7">
        <v>0</v>
      </c>
      <c r="Q2880" s="7">
        <v>1</v>
      </c>
      <c r="R2880" s="7">
        <v>0</v>
      </c>
      <c r="S2880" s="7">
        <v>0</v>
      </c>
      <c r="T2880" s="7">
        <v>0</v>
      </c>
      <c r="U2880" s="7">
        <v>0</v>
      </c>
      <c r="V2880" s="7">
        <v>0</v>
      </c>
      <c r="W2880" s="7">
        <v>0</v>
      </c>
      <c r="X2880" s="7">
        <v>1</v>
      </c>
      <c r="Y2880" s="7">
        <v>0</v>
      </c>
      <c r="Z2880" s="7">
        <v>0</v>
      </c>
      <c r="AA2880"/>
    </row>
    <row r="2881" spans="1:27" x14ac:dyDescent="0.25">
      <c r="A2881" s="24" t="str">
        <f t="shared" si="136"/>
        <v/>
      </c>
      <c r="B2881" s="24" t="str">
        <f t="shared" si="134"/>
        <v/>
      </c>
      <c r="C2881" s="24" t="str">
        <f t="shared" si="135"/>
        <v/>
      </c>
      <c r="D2881" s="24">
        <v>2026</v>
      </c>
      <c r="E2881" s="7" t="s">
        <v>3071</v>
      </c>
      <c r="F2881" s="7" t="s">
        <v>5711</v>
      </c>
      <c r="G2881" s="7" t="s">
        <v>47</v>
      </c>
      <c r="H2881" s="7" t="s">
        <v>40</v>
      </c>
      <c r="I2881" s="8">
        <v>0.22</v>
      </c>
      <c r="J2881" s="8">
        <v>0.28699999999999998</v>
      </c>
      <c r="K2881" s="8">
        <v>0.246</v>
      </c>
      <c r="L2881" s="8">
        <v>0.53300000000000003</v>
      </c>
      <c r="M2881" s="7">
        <v>38</v>
      </c>
      <c r="N2881" s="7">
        <v>130</v>
      </c>
      <c r="O2881" s="7">
        <v>118</v>
      </c>
      <c r="P2881" s="7">
        <v>13</v>
      </c>
      <c r="Q2881" s="7">
        <v>26</v>
      </c>
      <c r="R2881" s="7">
        <v>3</v>
      </c>
      <c r="S2881" s="7">
        <v>0</v>
      </c>
      <c r="T2881" s="7">
        <v>0</v>
      </c>
      <c r="U2881" s="7">
        <v>8</v>
      </c>
      <c r="V2881" s="7">
        <v>1</v>
      </c>
      <c r="W2881" s="7">
        <v>10</v>
      </c>
      <c r="X2881" s="7">
        <v>33</v>
      </c>
      <c r="Y2881" s="7">
        <v>6</v>
      </c>
      <c r="Z2881" s="7">
        <v>2</v>
      </c>
      <c r="AA2881"/>
    </row>
    <row r="2882" spans="1:27" x14ac:dyDescent="0.25">
      <c r="A2882" s="24" t="str">
        <f t="shared" si="136"/>
        <v/>
      </c>
      <c r="B2882" s="24" t="str">
        <f t="shared" ref="B2882:B2945" si="137">IF(COUNTIFS(Draft_Player,$E2882),COUNTIFS(Draft_Player,$E2882),"")</f>
        <v/>
      </c>
      <c r="C2882" s="24" t="str">
        <f t="shared" ref="C2882:C2945" si="138">IF(COUNTIFS(Transfers_Player,$E2882),COUNTIFS(Transfers_Player,$E2882),"")</f>
        <v/>
      </c>
      <c r="D2882" s="24">
        <v>2026</v>
      </c>
      <c r="E2882" s="7" t="s">
        <v>3072</v>
      </c>
      <c r="F2882" s="7" t="s">
        <v>5711</v>
      </c>
      <c r="G2882" s="7" t="s">
        <v>24</v>
      </c>
      <c r="H2882" s="7" t="s">
        <v>38</v>
      </c>
      <c r="I2882" s="8">
        <v>0.16700000000000001</v>
      </c>
      <c r="J2882" s="8">
        <v>0.16700000000000001</v>
      </c>
      <c r="K2882" s="8">
        <v>0.16700000000000001</v>
      </c>
      <c r="L2882" s="8">
        <v>0.33300000000000002</v>
      </c>
      <c r="M2882" s="7">
        <v>4</v>
      </c>
      <c r="N2882" s="7">
        <v>6</v>
      </c>
      <c r="O2882" s="7">
        <v>6</v>
      </c>
      <c r="P2882" s="7">
        <v>0</v>
      </c>
      <c r="Q2882" s="7">
        <v>1</v>
      </c>
      <c r="R2882" s="7">
        <v>0</v>
      </c>
      <c r="S2882" s="7">
        <v>0</v>
      </c>
      <c r="T2882" s="7">
        <v>0</v>
      </c>
      <c r="U2882" s="7">
        <v>0</v>
      </c>
      <c r="V2882" s="7">
        <v>0</v>
      </c>
      <c r="W2882" s="7">
        <v>0</v>
      </c>
      <c r="X2882" s="7">
        <v>2</v>
      </c>
      <c r="Y2882" s="7">
        <v>0</v>
      </c>
      <c r="Z2882" s="7">
        <v>0</v>
      </c>
      <c r="AA2882"/>
    </row>
    <row r="2883" spans="1:27" x14ac:dyDescent="0.25">
      <c r="A2883" s="24" t="str">
        <f t="shared" ref="A2883:A2946" si="139">IF(OR(G2883="SR", G2883="GR"), 1, "")</f>
        <v/>
      </c>
      <c r="B2883" s="24" t="str">
        <f t="shared" si="137"/>
        <v/>
      </c>
      <c r="C2883" s="24">
        <f t="shared" si="138"/>
        <v>1</v>
      </c>
      <c r="D2883" s="24">
        <v>2026</v>
      </c>
      <c r="E2883" s="7" t="s">
        <v>3073</v>
      </c>
      <c r="F2883" s="7" t="s">
        <v>5711</v>
      </c>
      <c r="G2883" s="7" t="s">
        <v>37</v>
      </c>
      <c r="H2883" s="7" t="s">
        <v>30</v>
      </c>
      <c r="I2883" s="8">
        <v>0.14299999999999999</v>
      </c>
      <c r="J2883" s="8">
        <v>0.22600000000000001</v>
      </c>
      <c r="K2883" s="8">
        <v>0.32100000000000001</v>
      </c>
      <c r="L2883" s="8">
        <v>0.54700000000000004</v>
      </c>
      <c r="M2883" s="7">
        <v>14</v>
      </c>
      <c r="N2883" s="7">
        <v>31</v>
      </c>
      <c r="O2883" s="7">
        <v>28</v>
      </c>
      <c r="P2883" s="7">
        <v>2</v>
      </c>
      <c r="Q2883" s="7">
        <v>4</v>
      </c>
      <c r="R2883" s="7">
        <v>2</v>
      </c>
      <c r="S2883" s="7">
        <v>0</v>
      </c>
      <c r="T2883" s="7">
        <v>1</v>
      </c>
      <c r="U2883" s="7">
        <v>2</v>
      </c>
      <c r="V2883" s="7">
        <v>0</v>
      </c>
      <c r="W2883" s="7">
        <v>3</v>
      </c>
      <c r="X2883" s="7">
        <v>15</v>
      </c>
      <c r="Y2883" s="7">
        <v>0</v>
      </c>
      <c r="Z2883" s="7">
        <v>0</v>
      </c>
      <c r="AA2883"/>
    </row>
    <row r="2884" spans="1:27" x14ac:dyDescent="0.25">
      <c r="A2884" s="24" t="str">
        <f t="shared" si="139"/>
        <v/>
      </c>
      <c r="B2884" s="24" t="str">
        <f t="shared" si="137"/>
        <v/>
      </c>
      <c r="C2884" s="24">
        <f t="shared" si="138"/>
        <v>1</v>
      </c>
      <c r="D2884" s="24">
        <v>2026</v>
      </c>
      <c r="E2884" s="7" t="s">
        <v>3074</v>
      </c>
      <c r="F2884" s="7" t="s">
        <v>5711</v>
      </c>
      <c r="G2884" s="7" t="s">
        <v>37</v>
      </c>
      <c r="H2884" s="7" t="s">
        <v>25</v>
      </c>
      <c r="I2884" s="8">
        <v>0.14299999999999999</v>
      </c>
      <c r="J2884" s="8">
        <v>0.2</v>
      </c>
      <c r="K2884" s="8">
        <v>0.214</v>
      </c>
      <c r="L2884" s="8">
        <v>0.41399999999999998</v>
      </c>
      <c r="M2884" s="7">
        <v>6</v>
      </c>
      <c r="N2884" s="7">
        <v>15</v>
      </c>
      <c r="O2884" s="7">
        <v>14</v>
      </c>
      <c r="P2884" s="7">
        <v>1</v>
      </c>
      <c r="Q2884" s="7">
        <v>2</v>
      </c>
      <c r="R2884" s="7">
        <v>1</v>
      </c>
      <c r="S2884" s="7">
        <v>0</v>
      </c>
      <c r="T2884" s="7">
        <v>0</v>
      </c>
      <c r="U2884" s="7">
        <v>1</v>
      </c>
      <c r="V2884" s="7">
        <v>0</v>
      </c>
      <c r="W2884" s="7">
        <v>1</v>
      </c>
      <c r="X2884" s="7">
        <v>4</v>
      </c>
      <c r="Y2884" s="7">
        <v>0</v>
      </c>
      <c r="Z2884" s="7">
        <v>0</v>
      </c>
      <c r="AA2884"/>
    </row>
    <row r="2885" spans="1:27" x14ac:dyDescent="0.25">
      <c r="A2885" s="24" t="str">
        <f t="shared" si="139"/>
        <v/>
      </c>
      <c r="B2885" s="24" t="str">
        <f t="shared" si="137"/>
        <v/>
      </c>
      <c r="C2885" s="24" t="str">
        <f t="shared" si="138"/>
        <v/>
      </c>
      <c r="D2885" s="24">
        <v>2026</v>
      </c>
      <c r="E2885" s="7" t="s">
        <v>3075</v>
      </c>
      <c r="F2885" s="7" t="s">
        <v>5711</v>
      </c>
      <c r="G2885" s="7" t="s">
        <v>47</v>
      </c>
      <c r="H2885" s="7" t="s">
        <v>25</v>
      </c>
      <c r="I2885" s="8">
        <v>0.13</v>
      </c>
      <c r="J2885" s="8">
        <v>0.23</v>
      </c>
      <c r="K2885" s="8">
        <v>0.27800000000000002</v>
      </c>
      <c r="L2885" s="8">
        <v>0.50700000000000001</v>
      </c>
      <c r="M2885" s="7">
        <v>18</v>
      </c>
      <c r="N2885" s="7">
        <v>61</v>
      </c>
      <c r="O2885" s="7">
        <v>54</v>
      </c>
      <c r="P2885" s="7">
        <v>6</v>
      </c>
      <c r="Q2885" s="7">
        <v>7</v>
      </c>
      <c r="R2885" s="7">
        <v>2</v>
      </c>
      <c r="S2885" s="7">
        <v>0</v>
      </c>
      <c r="T2885" s="7">
        <v>2</v>
      </c>
      <c r="U2885" s="7">
        <v>5</v>
      </c>
      <c r="V2885" s="7">
        <v>2</v>
      </c>
      <c r="W2885" s="7">
        <v>5</v>
      </c>
      <c r="X2885" s="7">
        <v>29</v>
      </c>
      <c r="Y2885" s="7">
        <v>1</v>
      </c>
      <c r="Z2885" s="7">
        <v>0</v>
      </c>
      <c r="AA2885"/>
    </row>
    <row r="2886" spans="1:27" x14ac:dyDescent="0.25">
      <c r="A2886" s="24" t="str">
        <f t="shared" si="139"/>
        <v/>
      </c>
      <c r="B2886" s="24" t="str">
        <f t="shared" si="137"/>
        <v/>
      </c>
      <c r="C2886" s="24" t="str">
        <f t="shared" si="138"/>
        <v/>
      </c>
      <c r="D2886" s="24">
        <v>2026</v>
      </c>
      <c r="E2886" s="7" t="s">
        <v>3076</v>
      </c>
      <c r="F2886" s="7" t="s">
        <v>5711</v>
      </c>
      <c r="G2886" s="7" t="s">
        <v>47</v>
      </c>
      <c r="H2886" s="7" t="s">
        <v>38</v>
      </c>
      <c r="I2886" s="8">
        <v>0</v>
      </c>
      <c r="J2886" s="8">
        <v>0</v>
      </c>
      <c r="K2886" s="8">
        <v>0</v>
      </c>
      <c r="L2886" s="8">
        <v>0</v>
      </c>
      <c r="M2886" s="7">
        <v>2</v>
      </c>
      <c r="N2886" s="7">
        <v>2</v>
      </c>
      <c r="O2886" s="7">
        <v>2</v>
      </c>
      <c r="P2886" s="7">
        <v>1</v>
      </c>
      <c r="Q2886" s="7">
        <v>0</v>
      </c>
      <c r="R2886" s="7">
        <v>0</v>
      </c>
      <c r="S2886" s="7">
        <v>0</v>
      </c>
      <c r="T2886" s="7">
        <v>0</v>
      </c>
      <c r="U2886" s="7">
        <v>0</v>
      </c>
      <c r="V2886" s="7">
        <v>0</v>
      </c>
      <c r="W2886" s="7">
        <v>0</v>
      </c>
      <c r="X2886" s="7">
        <v>1</v>
      </c>
      <c r="Y2886" s="7">
        <v>0</v>
      </c>
      <c r="Z2886" s="7">
        <v>0</v>
      </c>
      <c r="AA2886"/>
    </row>
    <row r="2887" spans="1:27" x14ac:dyDescent="0.25">
      <c r="A2887" s="24" t="str">
        <f t="shared" si="139"/>
        <v/>
      </c>
      <c r="B2887" s="24" t="str">
        <f t="shared" si="137"/>
        <v/>
      </c>
      <c r="C2887" s="24" t="str">
        <f t="shared" si="138"/>
        <v/>
      </c>
      <c r="D2887" s="24">
        <v>2026</v>
      </c>
      <c r="E2887" s="7" t="s">
        <v>3077</v>
      </c>
      <c r="F2887" s="7" t="s">
        <v>5711</v>
      </c>
      <c r="G2887" s="7" t="s">
        <v>47</v>
      </c>
      <c r="H2887" s="7" t="s">
        <v>25</v>
      </c>
      <c r="I2887" s="8">
        <v>0</v>
      </c>
      <c r="J2887" s="8">
        <v>0.33300000000000002</v>
      </c>
      <c r="K2887" s="8">
        <v>0</v>
      </c>
      <c r="L2887" s="8">
        <v>0.33300000000000002</v>
      </c>
      <c r="M2887" s="7">
        <v>11</v>
      </c>
      <c r="N2887" s="7">
        <v>15</v>
      </c>
      <c r="O2887" s="7">
        <v>10</v>
      </c>
      <c r="P2887" s="7">
        <v>3</v>
      </c>
      <c r="Q2887" s="7">
        <v>0</v>
      </c>
      <c r="R2887" s="7">
        <v>0</v>
      </c>
      <c r="S2887" s="7">
        <v>0</v>
      </c>
      <c r="T2887" s="7">
        <v>0</v>
      </c>
      <c r="U2887" s="7">
        <v>0</v>
      </c>
      <c r="V2887" s="7">
        <v>2</v>
      </c>
      <c r="W2887" s="7">
        <v>3</v>
      </c>
      <c r="X2887" s="7">
        <v>4</v>
      </c>
      <c r="Y2887" s="7">
        <v>1</v>
      </c>
      <c r="Z2887" s="7">
        <v>0</v>
      </c>
      <c r="AA2887"/>
    </row>
    <row r="2888" spans="1:27" x14ac:dyDescent="0.25">
      <c r="A2888" s="24" t="str">
        <f t="shared" si="139"/>
        <v/>
      </c>
      <c r="B2888" s="24" t="str">
        <f t="shared" si="137"/>
        <v/>
      </c>
      <c r="C2888" s="24" t="str">
        <f t="shared" si="138"/>
        <v/>
      </c>
      <c r="D2888" s="24">
        <v>2026</v>
      </c>
      <c r="E2888" s="7" t="s">
        <v>3080</v>
      </c>
      <c r="F2888" s="7" t="s">
        <v>3079</v>
      </c>
      <c r="G2888" s="7" t="s">
        <v>37</v>
      </c>
      <c r="H2888" s="7" t="s">
        <v>27</v>
      </c>
      <c r="I2888" s="8">
        <v>0.39400000000000002</v>
      </c>
      <c r="J2888" s="8">
        <v>0.53600000000000003</v>
      </c>
      <c r="K2888" s="8">
        <v>0.47799999999999998</v>
      </c>
      <c r="L2888" s="8">
        <v>1.0129999999999999</v>
      </c>
      <c r="M2888" s="7">
        <v>55</v>
      </c>
      <c r="N2888" s="7">
        <v>281</v>
      </c>
      <c r="O2888" s="7">
        <v>203</v>
      </c>
      <c r="P2888" s="7">
        <v>72</v>
      </c>
      <c r="Q2888" s="7">
        <v>80</v>
      </c>
      <c r="R2888" s="7">
        <v>11</v>
      </c>
      <c r="S2888" s="7">
        <v>3</v>
      </c>
      <c r="T2888" s="7">
        <v>0</v>
      </c>
      <c r="U2888" s="7">
        <v>32</v>
      </c>
      <c r="V2888" s="7">
        <v>21</v>
      </c>
      <c r="W2888" s="7">
        <v>42</v>
      </c>
      <c r="X2888" s="7">
        <v>34</v>
      </c>
      <c r="Y2888" s="7">
        <v>40</v>
      </c>
      <c r="Z2888" s="7">
        <v>4</v>
      </c>
      <c r="AA2888"/>
    </row>
    <row r="2889" spans="1:27" x14ac:dyDescent="0.25">
      <c r="A2889" s="24" t="str">
        <f t="shared" si="139"/>
        <v/>
      </c>
      <c r="B2889" s="24" t="str">
        <f t="shared" si="137"/>
        <v/>
      </c>
      <c r="C2889" s="24" t="str">
        <f t="shared" si="138"/>
        <v/>
      </c>
      <c r="D2889" s="24">
        <v>2026</v>
      </c>
      <c r="E2889" s="7" t="s">
        <v>3078</v>
      </c>
      <c r="F2889" s="7" t="s">
        <v>3079</v>
      </c>
      <c r="G2889" s="7" t="s">
        <v>37</v>
      </c>
      <c r="H2889" s="7" t="s">
        <v>35</v>
      </c>
      <c r="I2889" s="8">
        <v>0.38600000000000001</v>
      </c>
      <c r="J2889" s="8">
        <v>0.50700000000000001</v>
      </c>
      <c r="K2889" s="8">
        <v>0.69799999999999995</v>
      </c>
      <c r="L2889" s="8">
        <v>1.2050000000000001</v>
      </c>
      <c r="M2889" s="7">
        <v>54</v>
      </c>
      <c r="N2889" s="7">
        <v>272</v>
      </c>
      <c r="O2889" s="7">
        <v>215</v>
      </c>
      <c r="P2889" s="7">
        <v>58</v>
      </c>
      <c r="Q2889" s="7">
        <v>83</v>
      </c>
      <c r="R2889" s="7">
        <v>16</v>
      </c>
      <c r="S2889" s="7">
        <v>0</v>
      </c>
      <c r="T2889" s="7">
        <v>17</v>
      </c>
      <c r="U2889" s="7">
        <v>85</v>
      </c>
      <c r="V2889" s="7">
        <v>14</v>
      </c>
      <c r="W2889" s="7">
        <v>41</v>
      </c>
      <c r="X2889" s="7">
        <v>33</v>
      </c>
      <c r="Y2889" s="7">
        <v>4</v>
      </c>
      <c r="Z2889" s="7">
        <v>3</v>
      </c>
      <c r="AA2889"/>
    </row>
    <row r="2890" spans="1:27" x14ac:dyDescent="0.25">
      <c r="A2890" s="24" t="str">
        <f t="shared" si="139"/>
        <v/>
      </c>
      <c r="B2890" s="24" t="str">
        <f t="shared" si="137"/>
        <v/>
      </c>
      <c r="C2890" s="24" t="str">
        <f t="shared" si="138"/>
        <v/>
      </c>
      <c r="D2890" s="24">
        <v>2026</v>
      </c>
      <c r="E2890" s="7" t="s">
        <v>3081</v>
      </c>
      <c r="F2890" s="7" t="s">
        <v>3079</v>
      </c>
      <c r="G2890" s="7" t="s">
        <v>47</v>
      </c>
      <c r="H2890" s="7" t="s">
        <v>42</v>
      </c>
      <c r="I2890" s="8">
        <v>0.38500000000000001</v>
      </c>
      <c r="J2890" s="8">
        <v>0.46700000000000003</v>
      </c>
      <c r="K2890" s="8">
        <v>0.61499999999999999</v>
      </c>
      <c r="L2890" s="8">
        <v>1.0820000000000001</v>
      </c>
      <c r="M2890" s="7">
        <v>52</v>
      </c>
      <c r="N2890" s="7">
        <v>229</v>
      </c>
      <c r="O2890" s="7">
        <v>192</v>
      </c>
      <c r="P2890" s="7">
        <v>58</v>
      </c>
      <c r="Q2890" s="7">
        <v>74</v>
      </c>
      <c r="R2890" s="7">
        <v>19</v>
      </c>
      <c r="S2890" s="7">
        <v>2</v>
      </c>
      <c r="T2890" s="7">
        <v>7</v>
      </c>
      <c r="U2890" s="7">
        <v>47</v>
      </c>
      <c r="V2890" s="7">
        <v>16</v>
      </c>
      <c r="W2890" s="7">
        <v>16</v>
      </c>
      <c r="X2890" s="7">
        <v>42</v>
      </c>
      <c r="Y2890" s="7">
        <v>23</v>
      </c>
      <c r="Z2890" s="7">
        <v>5</v>
      </c>
      <c r="AA2890"/>
    </row>
    <row r="2891" spans="1:27" x14ac:dyDescent="0.25">
      <c r="A2891" s="24">
        <f t="shared" si="139"/>
        <v>1</v>
      </c>
      <c r="B2891" s="24" t="str">
        <f t="shared" si="137"/>
        <v/>
      </c>
      <c r="C2891" s="24" t="str">
        <f t="shared" si="138"/>
        <v/>
      </c>
      <c r="D2891" s="24">
        <v>2026</v>
      </c>
      <c r="E2891" s="7" t="s">
        <v>3084</v>
      </c>
      <c r="F2891" s="7" t="s">
        <v>3079</v>
      </c>
      <c r="G2891" s="7" t="s">
        <v>29</v>
      </c>
      <c r="H2891" s="7" t="s">
        <v>33</v>
      </c>
      <c r="I2891" s="8">
        <v>0.29299999999999998</v>
      </c>
      <c r="J2891" s="8">
        <v>0.47399999999999998</v>
      </c>
      <c r="K2891" s="8">
        <v>0.51600000000000001</v>
      </c>
      <c r="L2891" s="8">
        <v>0.99</v>
      </c>
      <c r="M2891" s="7">
        <v>54</v>
      </c>
      <c r="N2891" s="7">
        <v>254</v>
      </c>
      <c r="O2891" s="7">
        <v>184</v>
      </c>
      <c r="P2891" s="7">
        <v>53</v>
      </c>
      <c r="Q2891" s="7">
        <v>54</v>
      </c>
      <c r="R2891" s="7">
        <v>12</v>
      </c>
      <c r="S2891" s="7">
        <v>1</v>
      </c>
      <c r="T2891" s="7">
        <v>9</v>
      </c>
      <c r="U2891" s="7">
        <v>46</v>
      </c>
      <c r="V2891" s="7">
        <v>19</v>
      </c>
      <c r="W2891" s="7">
        <v>46</v>
      </c>
      <c r="X2891" s="7">
        <v>48</v>
      </c>
      <c r="Y2891" s="7">
        <v>9</v>
      </c>
      <c r="Z2891" s="7">
        <v>3</v>
      </c>
      <c r="AA2891"/>
    </row>
    <row r="2892" spans="1:27" x14ac:dyDescent="0.25">
      <c r="A2892" s="24">
        <f t="shared" si="139"/>
        <v>1</v>
      </c>
      <c r="B2892" s="24" t="str">
        <f t="shared" si="137"/>
        <v/>
      </c>
      <c r="C2892" s="24" t="str">
        <f t="shared" si="138"/>
        <v/>
      </c>
      <c r="D2892" s="24">
        <v>2026</v>
      </c>
      <c r="E2892" s="7" t="s">
        <v>3082</v>
      </c>
      <c r="F2892" s="7" t="s">
        <v>3079</v>
      </c>
      <c r="G2892" s="7" t="s">
        <v>29</v>
      </c>
      <c r="H2892" s="7" t="s">
        <v>44</v>
      </c>
      <c r="I2892" s="8">
        <v>0.29299999999999998</v>
      </c>
      <c r="J2892" s="8">
        <v>0.46800000000000003</v>
      </c>
      <c r="K2892" s="8">
        <v>0.55800000000000005</v>
      </c>
      <c r="L2892" s="8">
        <v>1.0249999999999999</v>
      </c>
      <c r="M2892" s="7">
        <v>55</v>
      </c>
      <c r="N2892" s="7">
        <v>279</v>
      </c>
      <c r="O2892" s="7">
        <v>208</v>
      </c>
      <c r="P2892" s="7">
        <v>63</v>
      </c>
      <c r="Q2892" s="7">
        <v>61</v>
      </c>
      <c r="R2892" s="7">
        <v>11</v>
      </c>
      <c r="S2892" s="7">
        <v>1</v>
      </c>
      <c r="T2892" s="7">
        <v>14</v>
      </c>
      <c r="U2892" s="7">
        <v>54</v>
      </c>
      <c r="V2892" s="7">
        <v>6</v>
      </c>
      <c r="W2892" s="7">
        <v>63</v>
      </c>
      <c r="X2892" s="7">
        <v>49</v>
      </c>
      <c r="Y2892" s="7">
        <v>4</v>
      </c>
      <c r="Z2892" s="7">
        <v>2</v>
      </c>
      <c r="AA2892"/>
    </row>
    <row r="2893" spans="1:27" x14ac:dyDescent="0.25">
      <c r="A2893" s="24" t="str">
        <f t="shared" si="139"/>
        <v/>
      </c>
      <c r="B2893" s="24" t="str">
        <f t="shared" si="137"/>
        <v/>
      </c>
      <c r="C2893" s="24" t="str">
        <f t="shared" si="138"/>
        <v/>
      </c>
      <c r="D2893" s="24">
        <v>2026</v>
      </c>
      <c r="E2893" s="7" t="s">
        <v>3083</v>
      </c>
      <c r="F2893" s="7" t="s">
        <v>3079</v>
      </c>
      <c r="G2893" s="7" t="s">
        <v>24</v>
      </c>
      <c r="H2893" s="7" t="s">
        <v>25</v>
      </c>
      <c r="I2893" s="8">
        <v>0.28299999999999997</v>
      </c>
      <c r="J2893" s="8">
        <v>0.45500000000000002</v>
      </c>
      <c r="K2893" s="8">
        <v>0.50900000000000001</v>
      </c>
      <c r="L2893" s="8">
        <v>0.96499999999999997</v>
      </c>
      <c r="M2893" s="7">
        <v>46</v>
      </c>
      <c r="N2893" s="7">
        <v>217</v>
      </c>
      <c r="O2893" s="7">
        <v>159</v>
      </c>
      <c r="P2893" s="7">
        <v>40</v>
      </c>
      <c r="Q2893" s="7">
        <v>45</v>
      </c>
      <c r="R2893" s="7">
        <v>8</v>
      </c>
      <c r="S2893" s="7">
        <v>2</v>
      </c>
      <c r="T2893" s="7">
        <v>8</v>
      </c>
      <c r="U2893" s="7">
        <v>39</v>
      </c>
      <c r="V2893" s="7">
        <v>20</v>
      </c>
      <c r="W2893" s="7">
        <v>32</v>
      </c>
      <c r="X2893" s="7">
        <v>37</v>
      </c>
      <c r="Y2893" s="7">
        <v>6</v>
      </c>
      <c r="Z2893" s="7">
        <v>2</v>
      </c>
      <c r="AA2893"/>
    </row>
    <row r="2894" spans="1:27" x14ac:dyDescent="0.25">
      <c r="A2894" s="24" t="str">
        <f t="shared" si="139"/>
        <v/>
      </c>
      <c r="B2894" s="24">
        <f t="shared" si="137"/>
        <v>1</v>
      </c>
      <c r="C2894" s="24" t="str">
        <f t="shared" si="138"/>
        <v/>
      </c>
      <c r="D2894" s="24">
        <v>2026</v>
      </c>
      <c r="E2894" s="7" t="s">
        <v>3086</v>
      </c>
      <c r="F2894" s="7" t="s">
        <v>3079</v>
      </c>
      <c r="G2894" s="7" t="s">
        <v>37</v>
      </c>
      <c r="H2894" s="7" t="s">
        <v>30</v>
      </c>
      <c r="I2894" s="8">
        <v>0.26100000000000001</v>
      </c>
      <c r="J2894" s="8">
        <v>0.42199999999999999</v>
      </c>
      <c r="K2894" s="8">
        <v>0.53800000000000003</v>
      </c>
      <c r="L2894" s="8">
        <v>0.95899999999999996</v>
      </c>
      <c r="M2894" s="7">
        <v>54</v>
      </c>
      <c r="N2894" s="7">
        <v>268</v>
      </c>
      <c r="O2894" s="7">
        <v>199</v>
      </c>
      <c r="P2894" s="7">
        <v>57</v>
      </c>
      <c r="Q2894" s="7">
        <v>52</v>
      </c>
      <c r="R2894" s="7">
        <v>14</v>
      </c>
      <c r="S2894" s="7">
        <v>1</v>
      </c>
      <c r="T2894" s="7">
        <v>13</v>
      </c>
      <c r="U2894" s="7">
        <v>59</v>
      </c>
      <c r="V2894" s="7">
        <v>16</v>
      </c>
      <c r="W2894" s="7">
        <v>45</v>
      </c>
      <c r="X2894" s="7">
        <v>44</v>
      </c>
      <c r="Y2894" s="7">
        <v>4</v>
      </c>
      <c r="Z2894" s="7">
        <v>1</v>
      </c>
      <c r="AA2894"/>
    </row>
    <row r="2895" spans="1:27" x14ac:dyDescent="0.25">
      <c r="A2895" s="24" t="str">
        <f t="shared" si="139"/>
        <v/>
      </c>
      <c r="B2895" s="24" t="str">
        <f t="shared" si="137"/>
        <v/>
      </c>
      <c r="C2895" s="24" t="str">
        <f t="shared" si="138"/>
        <v/>
      </c>
      <c r="D2895" s="24">
        <v>2026</v>
      </c>
      <c r="E2895" s="7" t="s">
        <v>3085</v>
      </c>
      <c r="F2895" s="7" t="s">
        <v>3079</v>
      </c>
      <c r="G2895" s="7" t="s">
        <v>24</v>
      </c>
      <c r="H2895" s="7" t="s">
        <v>40</v>
      </c>
      <c r="I2895" s="8">
        <v>0.25600000000000001</v>
      </c>
      <c r="J2895" s="8">
        <v>0.36099999999999999</v>
      </c>
      <c r="K2895" s="8">
        <v>0.438</v>
      </c>
      <c r="L2895" s="8">
        <v>0.8</v>
      </c>
      <c r="M2895" s="7">
        <v>52</v>
      </c>
      <c r="N2895" s="7">
        <v>240</v>
      </c>
      <c r="O2895" s="7">
        <v>203</v>
      </c>
      <c r="P2895" s="7">
        <v>38</v>
      </c>
      <c r="Q2895" s="7">
        <v>52</v>
      </c>
      <c r="R2895" s="7">
        <v>7</v>
      </c>
      <c r="S2895" s="7">
        <v>0</v>
      </c>
      <c r="T2895" s="7">
        <v>10</v>
      </c>
      <c r="U2895" s="7">
        <v>50</v>
      </c>
      <c r="V2895" s="7">
        <v>4</v>
      </c>
      <c r="W2895" s="7">
        <v>30</v>
      </c>
      <c r="X2895" s="7">
        <v>69</v>
      </c>
      <c r="Y2895" s="7">
        <v>2</v>
      </c>
      <c r="Z2895" s="7">
        <v>1</v>
      </c>
      <c r="AA2895"/>
    </row>
    <row r="2896" spans="1:27" x14ac:dyDescent="0.25">
      <c r="A2896" s="24" t="str">
        <f t="shared" si="139"/>
        <v/>
      </c>
      <c r="B2896" s="24" t="str">
        <f t="shared" si="137"/>
        <v/>
      </c>
      <c r="C2896" s="24" t="str">
        <f t="shared" si="138"/>
        <v/>
      </c>
      <c r="D2896" s="24">
        <v>2026</v>
      </c>
      <c r="E2896" s="7" t="s">
        <v>3087</v>
      </c>
      <c r="F2896" s="7" t="s">
        <v>3079</v>
      </c>
      <c r="G2896" s="7" t="s">
        <v>24</v>
      </c>
      <c r="H2896" s="7" t="s">
        <v>38</v>
      </c>
      <c r="I2896" s="8">
        <v>0.38300000000000001</v>
      </c>
      <c r="J2896" s="8">
        <v>0.45600000000000002</v>
      </c>
      <c r="K2896" s="8">
        <v>0.68100000000000005</v>
      </c>
      <c r="L2896" s="8">
        <v>1.137</v>
      </c>
      <c r="M2896" s="7">
        <v>17</v>
      </c>
      <c r="N2896" s="7">
        <v>57</v>
      </c>
      <c r="O2896" s="7">
        <v>47</v>
      </c>
      <c r="P2896" s="7">
        <v>14</v>
      </c>
      <c r="Q2896" s="7">
        <v>18</v>
      </c>
      <c r="R2896" s="7">
        <v>6</v>
      </c>
      <c r="S2896" s="7">
        <v>1</v>
      </c>
      <c r="T2896" s="7">
        <v>2</v>
      </c>
      <c r="U2896" s="7">
        <v>11</v>
      </c>
      <c r="V2896" s="7">
        <v>1</v>
      </c>
      <c r="W2896" s="7">
        <v>7</v>
      </c>
      <c r="X2896" s="7">
        <v>11</v>
      </c>
      <c r="Y2896" s="7">
        <v>1</v>
      </c>
      <c r="Z2896" s="7">
        <v>0</v>
      </c>
      <c r="AA2896"/>
    </row>
    <row r="2897" spans="1:27" x14ac:dyDescent="0.25">
      <c r="A2897" s="24">
        <f t="shared" si="139"/>
        <v>1</v>
      </c>
      <c r="B2897" s="24" t="str">
        <f t="shared" si="137"/>
        <v/>
      </c>
      <c r="C2897" s="24" t="str">
        <f t="shared" si="138"/>
        <v/>
      </c>
      <c r="D2897" s="24">
        <v>2026</v>
      </c>
      <c r="E2897" s="7" t="s">
        <v>3088</v>
      </c>
      <c r="F2897" s="7" t="s">
        <v>3079</v>
      </c>
      <c r="G2897" s="7" t="s">
        <v>29</v>
      </c>
      <c r="H2897" s="7" t="s">
        <v>35</v>
      </c>
      <c r="I2897" s="8">
        <v>0.33300000000000002</v>
      </c>
      <c r="J2897" s="8">
        <v>0.45500000000000002</v>
      </c>
      <c r="K2897" s="8">
        <v>0.77800000000000002</v>
      </c>
      <c r="L2897" s="8">
        <v>1.232</v>
      </c>
      <c r="M2897" s="7">
        <v>9</v>
      </c>
      <c r="N2897" s="7">
        <v>11</v>
      </c>
      <c r="O2897" s="7">
        <v>9</v>
      </c>
      <c r="P2897" s="7">
        <v>1</v>
      </c>
      <c r="Q2897" s="7">
        <v>3</v>
      </c>
      <c r="R2897" s="7">
        <v>1</v>
      </c>
      <c r="S2897" s="7">
        <v>0</v>
      </c>
      <c r="T2897" s="7">
        <v>1</v>
      </c>
      <c r="U2897" s="7">
        <v>3</v>
      </c>
      <c r="V2897" s="7">
        <v>2</v>
      </c>
      <c r="W2897" s="7">
        <v>0</v>
      </c>
      <c r="X2897" s="7">
        <v>4</v>
      </c>
      <c r="Y2897" s="7">
        <v>0</v>
      </c>
      <c r="Z2897" s="7">
        <v>0</v>
      </c>
      <c r="AA2897"/>
    </row>
    <row r="2898" spans="1:27" x14ac:dyDescent="0.25">
      <c r="A2898" s="24">
        <f t="shared" si="139"/>
        <v>1</v>
      </c>
      <c r="B2898" s="24" t="str">
        <f t="shared" si="137"/>
        <v/>
      </c>
      <c r="C2898" s="24" t="str">
        <f t="shared" si="138"/>
        <v/>
      </c>
      <c r="D2898" s="24">
        <v>2026</v>
      </c>
      <c r="E2898" s="7" t="s">
        <v>3090</v>
      </c>
      <c r="F2898" s="7" t="s">
        <v>3079</v>
      </c>
      <c r="G2898" s="7" t="s">
        <v>32</v>
      </c>
      <c r="H2898" s="7" t="s">
        <v>25</v>
      </c>
      <c r="I2898" s="8">
        <v>0.25</v>
      </c>
      <c r="J2898" s="8">
        <v>0.41</v>
      </c>
      <c r="K2898" s="8">
        <v>0.438</v>
      </c>
      <c r="L2898" s="8">
        <v>0.84699999999999998</v>
      </c>
      <c r="M2898" s="7">
        <v>21</v>
      </c>
      <c r="N2898" s="7">
        <v>84</v>
      </c>
      <c r="O2898" s="7">
        <v>64</v>
      </c>
      <c r="P2898" s="7">
        <v>16</v>
      </c>
      <c r="Q2898" s="7">
        <v>16</v>
      </c>
      <c r="R2898" s="7">
        <v>3</v>
      </c>
      <c r="S2898" s="7">
        <v>0</v>
      </c>
      <c r="T2898" s="7">
        <v>3</v>
      </c>
      <c r="U2898" s="7">
        <v>14</v>
      </c>
      <c r="V2898" s="7">
        <v>6</v>
      </c>
      <c r="W2898" s="7">
        <v>12</v>
      </c>
      <c r="X2898" s="7">
        <v>18</v>
      </c>
      <c r="Y2898" s="7">
        <v>1</v>
      </c>
      <c r="Z2898" s="7">
        <v>1</v>
      </c>
      <c r="AA2898"/>
    </row>
    <row r="2899" spans="1:27" x14ac:dyDescent="0.25">
      <c r="A2899" s="24" t="str">
        <f t="shared" si="139"/>
        <v/>
      </c>
      <c r="B2899" s="24" t="str">
        <f t="shared" si="137"/>
        <v/>
      </c>
      <c r="C2899" s="24" t="str">
        <f t="shared" si="138"/>
        <v/>
      </c>
      <c r="D2899" s="24">
        <v>2026</v>
      </c>
      <c r="E2899" s="7" t="s">
        <v>3089</v>
      </c>
      <c r="F2899" s="7" t="s">
        <v>3079</v>
      </c>
      <c r="G2899" s="7" t="s">
        <v>24</v>
      </c>
      <c r="H2899" s="7" t="s">
        <v>38</v>
      </c>
      <c r="I2899" s="8">
        <v>0.245</v>
      </c>
      <c r="J2899" s="8">
        <v>0.32200000000000001</v>
      </c>
      <c r="K2899" s="8">
        <v>0.41499999999999998</v>
      </c>
      <c r="L2899" s="8">
        <v>0.73699999999999999</v>
      </c>
      <c r="M2899" s="7">
        <v>20</v>
      </c>
      <c r="N2899" s="7">
        <v>59</v>
      </c>
      <c r="O2899" s="7">
        <v>53</v>
      </c>
      <c r="P2899" s="7">
        <v>13</v>
      </c>
      <c r="Q2899" s="7">
        <v>13</v>
      </c>
      <c r="R2899" s="7">
        <v>3</v>
      </c>
      <c r="S2899" s="7">
        <v>0</v>
      </c>
      <c r="T2899" s="7">
        <v>2</v>
      </c>
      <c r="U2899" s="7">
        <v>11</v>
      </c>
      <c r="V2899" s="7">
        <v>0</v>
      </c>
      <c r="W2899" s="7">
        <v>6</v>
      </c>
      <c r="X2899" s="7">
        <v>19</v>
      </c>
      <c r="Y2899" s="7">
        <v>2</v>
      </c>
      <c r="Z2899" s="7">
        <v>0</v>
      </c>
      <c r="AA2899"/>
    </row>
    <row r="2900" spans="1:27" x14ac:dyDescent="0.25">
      <c r="A2900" s="24" t="str">
        <f t="shared" si="139"/>
        <v/>
      </c>
      <c r="B2900" s="24" t="str">
        <f t="shared" si="137"/>
        <v/>
      </c>
      <c r="C2900" s="24" t="str">
        <f t="shared" si="138"/>
        <v/>
      </c>
      <c r="D2900" s="24">
        <v>2026</v>
      </c>
      <c r="E2900" s="7" t="s">
        <v>3092</v>
      </c>
      <c r="F2900" s="7" t="s">
        <v>3079</v>
      </c>
      <c r="G2900" s="7" t="s">
        <v>37</v>
      </c>
      <c r="H2900" s="7" t="s">
        <v>38</v>
      </c>
      <c r="I2900" s="8">
        <v>0.23499999999999999</v>
      </c>
      <c r="J2900" s="8">
        <v>0.41699999999999998</v>
      </c>
      <c r="K2900" s="8">
        <v>0.41199999999999998</v>
      </c>
      <c r="L2900" s="8">
        <v>0.82799999999999996</v>
      </c>
      <c r="M2900" s="7">
        <v>11</v>
      </c>
      <c r="N2900" s="7">
        <v>24</v>
      </c>
      <c r="O2900" s="7">
        <v>17</v>
      </c>
      <c r="P2900" s="7">
        <v>7</v>
      </c>
      <c r="Q2900" s="7">
        <v>4</v>
      </c>
      <c r="R2900" s="7">
        <v>0</v>
      </c>
      <c r="S2900" s="7">
        <v>0</v>
      </c>
      <c r="T2900" s="7">
        <v>1</v>
      </c>
      <c r="U2900" s="7">
        <v>8</v>
      </c>
      <c r="V2900" s="7">
        <v>3</v>
      </c>
      <c r="W2900" s="7">
        <v>3</v>
      </c>
      <c r="X2900" s="7">
        <v>9</v>
      </c>
      <c r="Y2900" s="7">
        <v>0</v>
      </c>
      <c r="Z2900" s="7">
        <v>0</v>
      </c>
      <c r="AA2900"/>
    </row>
    <row r="2901" spans="1:27" x14ac:dyDescent="0.25">
      <c r="A2901" s="24" t="str">
        <f t="shared" si="139"/>
        <v/>
      </c>
      <c r="B2901" s="24" t="str">
        <f t="shared" si="137"/>
        <v/>
      </c>
      <c r="C2901" s="24" t="str">
        <f t="shared" si="138"/>
        <v/>
      </c>
      <c r="D2901" s="24">
        <v>2026</v>
      </c>
      <c r="E2901" s="7" t="s">
        <v>3091</v>
      </c>
      <c r="F2901" s="7" t="s">
        <v>3079</v>
      </c>
      <c r="G2901" s="7" t="s">
        <v>37</v>
      </c>
      <c r="H2901" s="7" t="s">
        <v>38</v>
      </c>
      <c r="I2901" s="8">
        <v>0.224</v>
      </c>
      <c r="J2901" s="8">
        <v>0.40300000000000002</v>
      </c>
      <c r="K2901" s="8">
        <v>0.36199999999999999</v>
      </c>
      <c r="L2901" s="8">
        <v>0.76500000000000001</v>
      </c>
      <c r="M2901" s="7">
        <v>24</v>
      </c>
      <c r="N2901" s="7">
        <v>78</v>
      </c>
      <c r="O2901" s="7">
        <v>58</v>
      </c>
      <c r="P2901" s="7">
        <v>12</v>
      </c>
      <c r="Q2901" s="7">
        <v>13</v>
      </c>
      <c r="R2901" s="7">
        <v>3</v>
      </c>
      <c r="S2901" s="7">
        <v>1</v>
      </c>
      <c r="T2901" s="7">
        <v>1</v>
      </c>
      <c r="U2901" s="7">
        <v>14</v>
      </c>
      <c r="V2901" s="7">
        <v>3</v>
      </c>
      <c r="W2901" s="7">
        <v>15</v>
      </c>
      <c r="X2901" s="7">
        <v>15</v>
      </c>
      <c r="Y2901" s="7">
        <v>1</v>
      </c>
      <c r="Z2901" s="7">
        <v>0</v>
      </c>
      <c r="AA2901"/>
    </row>
    <row r="2902" spans="1:27" x14ac:dyDescent="0.25">
      <c r="A2902" s="24" t="str">
        <f t="shared" si="139"/>
        <v/>
      </c>
      <c r="B2902" s="24" t="str">
        <f t="shared" si="137"/>
        <v/>
      </c>
      <c r="C2902" s="24" t="str">
        <f t="shared" si="138"/>
        <v/>
      </c>
      <c r="D2902" s="24">
        <v>2026</v>
      </c>
      <c r="E2902" s="7" t="s">
        <v>3093</v>
      </c>
      <c r="F2902" s="7" t="s">
        <v>3079</v>
      </c>
      <c r="G2902" s="7" t="s">
        <v>37</v>
      </c>
      <c r="H2902" s="7" t="s">
        <v>38</v>
      </c>
      <c r="I2902" s="8">
        <v>0.217</v>
      </c>
      <c r="J2902" s="8">
        <v>0.28799999999999998</v>
      </c>
      <c r="K2902" s="8">
        <v>0.3</v>
      </c>
      <c r="L2902" s="8">
        <v>0.58799999999999997</v>
      </c>
      <c r="M2902" s="7">
        <v>21</v>
      </c>
      <c r="N2902" s="7">
        <v>66</v>
      </c>
      <c r="O2902" s="7">
        <v>60</v>
      </c>
      <c r="P2902" s="7">
        <v>10</v>
      </c>
      <c r="Q2902" s="7">
        <v>13</v>
      </c>
      <c r="R2902" s="7">
        <v>2</v>
      </c>
      <c r="S2902" s="7">
        <v>0</v>
      </c>
      <c r="T2902" s="7">
        <v>1</v>
      </c>
      <c r="U2902" s="7">
        <v>8</v>
      </c>
      <c r="V2902" s="7">
        <v>0</v>
      </c>
      <c r="W2902" s="7">
        <v>6</v>
      </c>
      <c r="X2902" s="7">
        <v>18</v>
      </c>
      <c r="Y2902" s="7">
        <v>4</v>
      </c>
      <c r="Z2902" s="7">
        <v>1</v>
      </c>
      <c r="AA2902"/>
    </row>
    <row r="2903" spans="1:27" x14ac:dyDescent="0.25">
      <c r="A2903" s="24" t="str">
        <f t="shared" si="139"/>
        <v/>
      </c>
      <c r="B2903" s="24" t="str">
        <f t="shared" si="137"/>
        <v/>
      </c>
      <c r="C2903" s="24" t="str">
        <f t="shared" si="138"/>
        <v/>
      </c>
      <c r="D2903" s="24">
        <v>2026</v>
      </c>
      <c r="E2903" s="7" t="s">
        <v>3094</v>
      </c>
      <c r="F2903" s="7" t="s">
        <v>3079</v>
      </c>
      <c r="G2903" s="7" t="s">
        <v>24</v>
      </c>
      <c r="H2903" s="7" t="s">
        <v>33</v>
      </c>
      <c r="I2903" s="8">
        <v>0.2</v>
      </c>
      <c r="J2903" s="8">
        <v>0.27300000000000002</v>
      </c>
      <c r="K2903" s="8">
        <v>0.2</v>
      </c>
      <c r="L2903" s="8">
        <v>0.47299999999999998</v>
      </c>
      <c r="M2903" s="7">
        <v>7</v>
      </c>
      <c r="N2903" s="7">
        <v>11</v>
      </c>
      <c r="O2903" s="7">
        <v>10</v>
      </c>
      <c r="P2903" s="7">
        <v>3</v>
      </c>
      <c r="Q2903" s="7">
        <v>2</v>
      </c>
      <c r="R2903" s="7">
        <v>0</v>
      </c>
      <c r="S2903" s="7">
        <v>0</v>
      </c>
      <c r="T2903" s="7">
        <v>0</v>
      </c>
      <c r="U2903" s="7">
        <v>1</v>
      </c>
      <c r="V2903" s="7">
        <v>0</v>
      </c>
      <c r="W2903" s="7">
        <v>1</v>
      </c>
      <c r="X2903" s="7">
        <v>4</v>
      </c>
      <c r="Y2903" s="7">
        <v>0</v>
      </c>
      <c r="Z2903" s="7">
        <v>0</v>
      </c>
      <c r="AA2903"/>
    </row>
    <row r="2904" spans="1:27" x14ac:dyDescent="0.25">
      <c r="A2904" s="24" t="str">
        <f t="shared" si="139"/>
        <v/>
      </c>
      <c r="B2904" s="24" t="str">
        <f t="shared" si="137"/>
        <v/>
      </c>
      <c r="C2904" s="24" t="str">
        <f t="shared" si="138"/>
        <v/>
      </c>
      <c r="D2904" s="24">
        <v>2026</v>
      </c>
      <c r="E2904" s="7" t="s">
        <v>3095</v>
      </c>
      <c r="F2904" s="7" t="s">
        <v>3079</v>
      </c>
      <c r="G2904" s="7" t="s">
        <v>24</v>
      </c>
      <c r="H2904" s="7" t="s">
        <v>35</v>
      </c>
      <c r="I2904" s="8">
        <v>0</v>
      </c>
      <c r="J2904" s="8">
        <v>0.16700000000000001</v>
      </c>
      <c r="K2904" s="8">
        <v>0</v>
      </c>
      <c r="L2904" s="8">
        <v>0.16700000000000001</v>
      </c>
      <c r="M2904" s="7">
        <v>6</v>
      </c>
      <c r="N2904" s="7">
        <v>6</v>
      </c>
      <c r="O2904" s="7">
        <v>5</v>
      </c>
      <c r="P2904" s="7">
        <v>7</v>
      </c>
      <c r="Q2904" s="7">
        <v>0</v>
      </c>
      <c r="R2904" s="7">
        <v>0</v>
      </c>
      <c r="S2904" s="7">
        <v>0</v>
      </c>
      <c r="T2904" s="7">
        <v>0</v>
      </c>
      <c r="U2904" s="7">
        <v>2</v>
      </c>
      <c r="V2904" s="7">
        <v>0</v>
      </c>
      <c r="W2904" s="7">
        <v>1</v>
      </c>
      <c r="X2904" s="7">
        <v>3</v>
      </c>
      <c r="Y2904" s="7">
        <v>2</v>
      </c>
      <c r="Z2904" s="7">
        <v>0</v>
      </c>
      <c r="AA2904"/>
    </row>
    <row r="2905" spans="1:27" x14ac:dyDescent="0.25">
      <c r="A2905" s="24" t="str">
        <f t="shared" si="139"/>
        <v/>
      </c>
      <c r="B2905" s="24" t="str">
        <f t="shared" si="137"/>
        <v/>
      </c>
      <c r="C2905" s="24" t="str">
        <f t="shared" si="138"/>
        <v/>
      </c>
      <c r="D2905" s="24">
        <v>2026</v>
      </c>
      <c r="E2905" s="7" t="s">
        <v>3096</v>
      </c>
      <c r="F2905" s="7" t="s">
        <v>3079</v>
      </c>
      <c r="G2905" s="7" t="s">
        <v>47</v>
      </c>
      <c r="H2905" s="7" t="s">
        <v>164</v>
      </c>
      <c r="I2905" s="8">
        <v>0</v>
      </c>
      <c r="J2905" s="8">
        <v>1</v>
      </c>
      <c r="K2905" s="8">
        <v>0</v>
      </c>
      <c r="L2905" s="8">
        <v>0</v>
      </c>
      <c r="M2905" s="7">
        <v>1</v>
      </c>
      <c r="N2905" s="7">
        <v>1</v>
      </c>
      <c r="O2905" s="7">
        <v>0</v>
      </c>
      <c r="P2905" s="7">
        <v>0</v>
      </c>
      <c r="Q2905" s="7">
        <v>0</v>
      </c>
      <c r="R2905" s="7">
        <v>0</v>
      </c>
      <c r="S2905" s="7">
        <v>0</v>
      </c>
      <c r="T2905" s="7">
        <v>0</v>
      </c>
      <c r="U2905" s="7">
        <v>0</v>
      </c>
      <c r="V2905" s="7">
        <v>0</v>
      </c>
      <c r="W2905" s="7">
        <v>1</v>
      </c>
      <c r="X2905" s="7">
        <v>0</v>
      </c>
      <c r="Y2905" s="7">
        <v>0</v>
      </c>
      <c r="Z2905" s="7">
        <v>0</v>
      </c>
      <c r="AA2905"/>
    </row>
    <row r="2906" spans="1:27" x14ac:dyDescent="0.25">
      <c r="A2906" s="24" t="str">
        <f t="shared" si="139"/>
        <v/>
      </c>
      <c r="B2906" s="24" t="str">
        <f t="shared" si="137"/>
        <v/>
      </c>
      <c r="C2906" s="24" t="str">
        <f t="shared" si="138"/>
        <v/>
      </c>
      <c r="D2906" s="24">
        <v>2026</v>
      </c>
      <c r="E2906" s="7" t="s">
        <v>3097</v>
      </c>
      <c r="F2906" s="7" t="s">
        <v>3098</v>
      </c>
      <c r="G2906" s="7" t="s">
        <v>37</v>
      </c>
      <c r="H2906" s="7" t="s">
        <v>30</v>
      </c>
      <c r="I2906" s="8">
        <v>0.33300000000000002</v>
      </c>
      <c r="J2906" s="8">
        <v>0.43099999999999999</v>
      </c>
      <c r="K2906" s="8">
        <v>0.48299999999999998</v>
      </c>
      <c r="L2906" s="8">
        <v>0.91400000000000003</v>
      </c>
      <c r="M2906" s="7">
        <v>51</v>
      </c>
      <c r="N2906" s="7">
        <v>208</v>
      </c>
      <c r="O2906" s="7">
        <v>174</v>
      </c>
      <c r="P2906" s="7">
        <v>42</v>
      </c>
      <c r="Q2906" s="7">
        <v>58</v>
      </c>
      <c r="R2906" s="7">
        <v>9</v>
      </c>
      <c r="S2906" s="7">
        <v>1</v>
      </c>
      <c r="T2906" s="7">
        <v>5</v>
      </c>
      <c r="U2906" s="7">
        <v>32</v>
      </c>
      <c r="V2906" s="7">
        <v>15</v>
      </c>
      <c r="W2906" s="7">
        <v>15</v>
      </c>
      <c r="X2906" s="7">
        <v>33</v>
      </c>
      <c r="Y2906" s="7">
        <v>20</v>
      </c>
      <c r="Z2906" s="7">
        <v>2</v>
      </c>
      <c r="AA2906"/>
    </row>
    <row r="2907" spans="1:27" x14ac:dyDescent="0.25">
      <c r="A2907" s="24" t="str">
        <f t="shared" si="139"/>
        <v/>
      </c>
      <c r="B2907" s="24" t="str">
        <f t="shared" si="137"/>
        <v/>
      </c>
      <c r="C2907" s="24" t="str">
        <f t="shared" si="138"/>
        <v/>
      </c>
      <c r="D2907" s="24">
        <v>2026</v>
      </c>
      <c r="E2907" s="7" t="s">
        <v>3100</v>
      </c>
      <c r="F2907" s="7" t="s">
        <v>3098</v>
      </c>
      <c r="G2907" s="7" t="s">
        <v>24</v>
      </c>
      <c r="H2907" s="7" t="s">
        <v>27</v>
      </c>
      <c r="I2907" s="8">
        <v>0.311</v>
      </c>
      <c r="J2907" s="8">
        <v>0.43</v>
      </c>
      <c r="K2907" s="8">
        <v>0.47899999999999998</v>
      </c>
      <c r="L2907" s="8">
        <v>0.90900000000000003</v>
      </c>
      <c r="M2907" s="7">
        <v>53</v>
      </c>
      <c r="N2907" s="7">
        <v>238</v>
      </c>
      <c r="O2907" s="7">
        <v>190</v>
      </c>
      <c r="P2907" s="7">
        <v>48</v>
      </c>
      <c r="Q2907" s="7">
        <v>59</v>
      </c>
      <c r="R2907" s="7">
        <v>10</v>
      </c>
      <c r="S2907" s="7">
        <v>2</v>
      </c>
      <c r="T2907" s="7">
        <v>6</v>
      </c>
      <c r="U2907" s="7">
        <v>40</v>
      </c>
      <c r="V2907" s="7">
        <v>7</v>
      </c>
      <c r="W2907" s="7">
        <v>35</v>
      </c>
      <c r="X2907" s="7">
        <v>42</v>
      </c>
      <c r="Y2907" s="7">
        <v>14</v>
      </c>
      <c r="Z2907" s="7">
        <v>7</v>
      </c>
      <c r="AA2907"/>
    </row>
    <row r="2908" spans="1:27" x14ac:dyDescent="0.25">
      <c r="A2908" s="24">
        <f t="shared" si="139"/>
        <v>1</v>
      </c>
      <c r="B2908" s="24" t="str">
        <f t="shared" si="137"/>
        <v/>
      </c>
      <c r="C2908" s="24" t="str">
        <f t="shared" si="138"/>
        <v/>
      </c>
      <c r="D2908" s="24">
        <v>2026</v>
      </c>
      <c r="E2908" s="7" t="s">
        <v>3099</v>
      </c>
      <c r="F2908" s="7" t="s">
        <v>3098</v>
      </c>
      <c r="G2908" s="7" t="s">
        <v>29</v>
      </c>
      <c r="H2908" s="7" t="s">
        <v>25</v>
      </c>
      <c r="I2908" s="8">
        <v>0.307</v>
      </c>
      <c r="J2908" s="8">
        <v>0.40200000000000002</v>
      </c>
      <c r="K2908" s="8">
        <v>0.51900000000000002</v>
      </c>
      <c r="L2908" s="8">
        <v>0.92100000000000004</v>
      </c>
      <c r="M2908" s="7">
        <v>55</v>
      </c>
      <c r="N2908" s="7">
        <v>251</v>
      </c>
      <c r="O2908" s="7">
        <v>212</v>
      </c>
      <c r="P2908" s="7">
        <v>43</v>
      </c>
      <c r="Q2908" s="7">
        <v>65</v>
      </c>
      <c r="R2908" s="7">
        <v>15</v>
      </c>
      <c r="S2908" s="7">
        <v>0</v>
      </c>
      <c r="T2908" s="7">
        <v>10</v>
      </c>
      <c r="U2908" s="7">
        <v>52</v>
      </c>
      <c r="V2908" s="7">
        <v>6</v>
      </c>
      <c r="W2908" s="7">
        <v>30</v>
      </c>
      <c r="X2908" s="7">
        <v>53</v>
      </c>
      <c r="Y2908" s="7">
        <v>8</v>
      </c>
      <c r="Z2908" s="7">
        <v>1</v>
      </c>
      <c r="AA2908"/>
    </row>
    <row r="2909" spans="1:27" x14ac:dyDescent="0.25">
      <c r="A2909" s="24">
        <f t="shared" si="139"/>
        <v>1</v>
      </c>
      <c r="B2909" s="24" t="str">
        <f t="shared" si="137"/>
        <v/>
      </c>
      <c r="C2909" s="24" t="str">
        <f t="shared" si="138"/>
        <v/>
      </c>
      <c r="D2909" s="24">
        <v>2026</v>
      </c>
      <c r="E2909" s="7" t="s">
        <v>3103</v>
      </c>
      <c r="F2909" s="7" t="s">
        <v>3098</v>
      </c>
      <c r="G2909" s="7" t="s">
        <v>29</v>
      </c>
      <c r="H2909" s="7" t="s">
        <v>40</v>
      </c>
      <c r="I2909" s="8">
        <v>0.29499999999999998</v>
      </c>
      <c r="J2909" s="8">
        <v>0.38400000000000001</v>
      </c>
      <c r="K2909" s="8">
        <v>0.38</v>
      </c>
      <c r="L2909" s="8">
        <v>0.76400000000000001</v>
      </c>
      <c r="M2909" s="7">
        <v>53</v>
      </c>
      <c r="N2909" s="7">
        <v>235</v>
      </c>
      <c r="O2909" s="7">
        <v>200</v>
      </c>
      <c r="P2909" s="7">
        <v>45</v>
      </c>
      <c r="Q2909" s="7">
        <v>59</v>
      </c>
      <c r="R2909" s="7">
        <v>14</v>
      </c>
      <c r="S2909" s="7">
        <v>0</v>
      </c>
      <c r="T2909" s="7">
        <v>1</v>
      </c>
      <c r="U2909" s="7">
        <v>34</v>
      </c>
      <c r="V2909" s="7">
        <v>11</v>
      </c>
      <c r="W2909" s="7">
        <v>19</v>
      </c>
      <c r="X2909" s="7">
        <v>41</v>
      </c>
      <c r="Y2909" s="7">
        <v>18</v>
      </c>
      <c r="Z2909" s="7">
        <v>5</v>
      </c>
      <c r="AA2909"/>
    </row>
    <row r="2910" spans="1:27" x14ac:dyDescent="0.25">
      <c r="A2910" s="24" t="str">
        <f t="shared" si="139"/>
        <v/>
      </c>
      <c r="B2910" s="24" t="str">
        <f t="shared" si="137"/>
        <v/>
      </c>
      <c r="C2910" s="24" t="str">
        <f t="shared" si="138"/>
        <v/>
      </c>
      <c r="D2910" s="24">
        <v>2026</v>
      </c>
      <c r="E2910" s="7" t="s">
        <v>3102</v>
      </c>
      <c r="F2910" s="7" t="s">
        <v>3098</v>
      </c>
      <c r="G2910" s="7" t="s">
        <v>24</v>
      </c>
      <c r="H2910" s="7" t="s">
        <v>35</v>
      </c>
      <c r="I2910" s="8">
        <v>0.29399999999999998</v>
      </c>
      <c r="J2910" s="8">
        <v>0.40799999999999997</v>
      </c>
      <c r="K2910" s="8">
        <v>0.55800000000000005</v>
      </c>
      <c r="L2910" s="8">
        <v>0.96599999999999997</v>
      </c>
      <c r="M2910" s="7">
        <v>57</v>
      </c>
      <c r="N2910" s="7">
        <v>277</v>
      </c>
      <c r="O2910" s="7">
        <v>231</v>
      </c>
      <c r="P2910" s="7">
        <v>49</v>
      </c>
      <c r="Q2910" s="7">
        <v>68</v>
      </c>
      <c r="R2910" s="7">
        <v>13</v>
      </c>
      <c r="S2910" s="7">
        <v>0</v>
      </c>
      <c r="T2910" s="7">
        <v>16</v>
      </c>
      <c r="U2910" s="7">
        <v>47</v>
      </c>
      <c r="V2910" s="7">
        <v>7</v>
      </c>
      <c r="W2910" s="7">
        <v>38</v>
      </c>
      <c r="X2910" s="7">
        <v>57</v>
      </c>
      <c r="Y2910" s="7">
        <v>10</v>
      </c>
      <c r="Z2910" s="7">
        <v>2</v>
      </c>
      <c r="AA2910"/>
    </row>
    <row r="2911" spans="1:27" x14ac:dyDescent="0.25">
      <c r="A2911" s="24" t="str">
        <f t="shared" si="139"/>
        <v/>
      </c>
      <c r="B2911" s="24" t="str">
        <f t="shared" si="137"/>
        <v/>
      </c>
      <c r="C2911" s="24" t="str">
        <f t="shared" si="138"/>
        <v/>
      </c>
      <c r="D2911" s="24">
        <v>2026</v>
      </c>
      <c r="E2911" s="7" t="s">
        <v>3104</v>
      </c>
      <c r="F2911" s="7" t="s">
        <v>3098</v>
      </c>
      <c r="G2911" s="7" t="s">
        <v>24</v>
      </c>
      <c r="H2911" s="7" t="s">
        <v>42</v>
      </c>
      <c r="I2911" s="8">
        <v>0.28299999999999997</v>
      </c>
      <c r="J2911" s="8">
        <v>0.42299999999999999</v>
      </c>
      <c r="K2911" s="8">
        <v>0.34300000000000003</v>
      </c>
      <c r="L2911" s="8">
        <v>0.76600000000000001</v>
      </c>
      <c r="M2911" s="7">
        <v>48</v>
      </c>
      <c r="N2911" s="7">
        <v>217</v>
      </c>
      <c r="O2911" s="7">
        <v>166</v>
      </c>
      <c r="P2911" s="7">
        <v>43</v>
      </c>
      <c r="Q2911" s="7">
        <v>47</v>
      </c>
      <c r="R2911" s="7">
        <v>6</v>
      </c>
      <c r="S2911" s="7">
        <v>2</v>
      </c>
      <c r="T2911" s="7">
        <v>0</v>
      </c>
      <c r="U2911" s="7">
        <v>23</v>
      </c>
      <c r="V2911" s="7">
        <v>17</v>
      </c>
      <c r="W2911" s="7">
        <v>26</v>
      </c>
      <c r="X2911" s="7">
        <v>22</v>
      </c>
      <c r="Y2911" s="7">
        <v>17</v>
      </c>
      <c r="Z2911" s="7">
        <v>2</v>
      </c>
      <c r="AA2911"/>
    </row>
    <row r="2912" spans="1:27" x14ac:dyDescent="0.25">
      <c r="A2912" s="24" t="str">
        <f t="shared" si="139"/>
        <v/>
      </c>
      <c r="B2912" s="24" t="str">
        <f t="shared" si="137"/>
        <v/>
      </c>
      <c r="C2912" s="24" t="str">
        <f t="shared" si="138"/>
        <v/>
      </c>
      <c r="D2912" s="24">
        <v>2026</v>
      </c>
      <c r="E2912" s="7" t="s">
        <v>3101</v>
      </c>
      <c r="F2912" s="7" t="s">
        <v>3098</v>
      </c>
      <c r="G2912" s="7" t="s">
        <v>47</v>
      </c>
      <c r="H2912" s="7" t="s">
        <v>38</v>
      </c>
      <c r="I2912" s="8">
        <v>0.28299999999999997</v>
      </c>
      <c r="J2912" s="8">
        <v>0.38500000000000001</v>
      </c>
      <c r="K2912" s="8">
        <v>0.48</v>
      </c>
      <c r="L2912" s="8">
        <v>0.86499999999999999</v>
      </c>
      <c r="M2912" s="7">
        <v>47</v>
      </c>
      <c r="N2912" s="7">
        <v>182</v>
      </c>
      <c r="O2912" s="7">
        <v>152</v>
      </c>
      <c r="P2912" s="7">
        <v>30</v>
      </c>
      <c r="Q2912" s="7">
        <v>43</v>
      </c>
      <c r="R2912" s="7">
        <v>7</v>
      </c>
      <c r="S2912" s="7">
        <v>1</v>
      </c>
      <c r="T2912" s="7">
        <v>7</v>
      </c>
      <c r="U2912" s="7">
        <v>29</v>
      </c>
      <c r="V2912" s="7">
        <v>10</v>
      </c>
      <c r="W2912" s="7">
        <v>17</v>
      </c>
      <c r="X2912" s="7">
        <v>45</v>
      </c>
      <c r="Y2912" s="7">
        <v>1</v>
      </c>
      <c r="Z2912" s="7">
        <v>1</v>
      </c>
      <c r="AA2912"/>
    </row>
    <row r="2913" spans="1:27" x14ac:dyDescent="0.25">
      <c r="A2913" s="24" t="str">
        <f t="shared" si="139"/>
        <v/>
      </c>
      <c r="B2913" s="24" t="str">
        <f t="shared" si="137"/>
        <v/>
      </c>
      <c r="C2913" s="24" t="str">
        <f t="shared" si="138"/>
        <v/>
      </c>
      <c r="D2913" s="24">
        <v>2026</v>
      </c>
      <c r="E2913" s="7" t="s">
        <v>3105</v>
      </c>
      <c r="F2913" s="7" t="s">
        <v>3098</v>
      </c>
      <c r="G2913" s="7" t="s">
        <v>37</v>
      </c>
      <c r="H2913" s="7" t="s">
        <v>33</v>
      </c>
      <c r="I2913" s="8">
        <v>0.28100000000000003</v>
      </c>
      <c r="J2913" s="8">
        <v>0.38200000000000001</v>
      </c>
      <c r="K2913" s="8">
        <v>0.52</v>
      </c>
      <c r="L2913" s="8">
        <v>0.90200000000000002</v>
      </c>
      <c r="M2913" s="7">
        <v>56</v>
      </c>
      <c r="N2913" s="7">
        <v>262</v>
      </c>
      <c r="O2913" s="7">
        <v>221</v>
      </c>
      <c r="P2913" s="7">
        <v>47</v>
      </c>
      <c r="Q2913" s="7">
        <v>62</v>
      </c>
      <c r="R2913" s="7">
        <v>16</v>
      </c>
      <c r="S2913" s="7">
        <v>2</v>
      </c>
      <c r="T2913" s="7">
        <v>11</v>
      </c>
      <c r="U2913" s="7">
        <v>43</v>
      </c>
      <c r="V2913" s="7">
        <v>9</v>
      </c>
      <c r="W2913" s="7">
        <v>29</v>
      </c>
      <c r="X2913" s="7">
        <v>55</v>
      </c>
      <c r="Y2913" s="7">
        <v>11</v>
      </c>
      <c r="Z2913" s="7">
        <v>3</v>
      </c>
      <c r="AA2913"/>
    </row>
    <row r="2914" spans="1:27" x14ac:dyDescent="0.25">
      <c r="A2914" s="24" t="str">
        <f t="shared" si="139"/>
        <v/>
      </c>
      <c r="B2914" s="24" t="str">
        <f t="shared" si="137"/>
        <v/>
      </c>
      <c r="C2914" s="24" t="str">
        <f t="shared" si="138"/>
        <v/>
      </c>
      <c r="D2914" s="24">
        <v>2026</v>
      </c>
      <c r="E2914" s="7" t="s">
        <v>3106</v>
      </c>
      <c r="F2914" s="7" t="s">
        <v>3098</v>
      </c>
      <c r="G2914" s="7" t="s">
        <v>24</v>
      </c>
      <c r="H2914" s="7" t="s">
        <v>30</v>
      </c>
      <c r="I2914" s="8">
        <v>0.27900000000000003</v>
      </c>
      <c r="J2914" s="8">
        <v>0.36099999999999999</v>
      </c>
      <c r="K2914" s="8">
        <v>0.377</v>
      </c>
      <c r="L2914" s="8">
        <v>0.73799999999999999</v>
      </c>
      <c r="M2914" s="7">
        <v>24</v>
      </c>
      <c r="N2914" s="7">
        <v>73</v>
      </c>
      <c r="O2914" s="7">
        <v>61</v>
      </c>
      <c r="P2914" s="7">
        <v>12</v>
      </c>
      <c r="Q2914" s="7">
        <v>17</v>
      </c>
      <c r="R2914" s="7">
        <v>3</v>
      </c>
      <c r="S2914" s="7">
        <v>0</v>
      </c>
      <c r="T2914" s="7">
        <v>1</v>
      </c>
      <c r="U2914" s="7">
        <v>13</v>
      </c>
      <c r="V2914" s="7">
        <v>3</v>
      </c>
      <c r="W2914" s="7">
        <v>6</v>
      </c>
      <c r="X2914" s="7">
        <v>18</v>
      </c>
      <c r="Y2914" s="7">
        <v>10</v>
      </c>
      <c r="Z2914" s="7">
        <v>4</v>
      </c>
      <c r="AA2914"/>
    </row>
    <row r="2915" spans="1:27" x14ac:dyDescent="0.25">
      <c r="A2915" s="24">
        <f t="shared" si="139"/>
        <v>1</v>
      </c>
      <c r="B2915" s="24" t="str">
        <f t="shared" si="137"/>
        <v/>
      </c>
      <c r="C2915" s="24" t="str">
        <f t="shared" si="138"/>
        <v/>
      </c>
      <c r="D2915" s="24">
        <v>2026</v>
      </c>
      <c r="E2915" s="7" t="s">
        <v>3107</v>
      </c>
      <c r="F2915" s="7" t="s">
        <v>3098</v>
      </c>
      <c r="G2915" s="7" t="s">
        <v>29</v>
      </c>
      <c r="H2915" s="7" t="s">
        <v>42</v>
      </c>
      <c r="I2915" s="8">
        <v>0.27100000000000002</v>
      </c>
      <c r="J2915" s="8">
        <v>0.441</v>
      </c>
      <c r="K2915" s="8">
        <v>0.41699999999999998</v>
      </c>
      <c r="L2915" s="8">
        <v>0.85799999999999998</v>
      </c>
      <c r="M2915" s="7">
        <v>35</v>
      </c>
      <c r="N2915" s="7">
        <v>129</v>
      </c>
      <c r="O2915" s="7">
        <v>96</v>
      </c>
      <c r="P2915" s="7">
        <v>23</v>
      </c>
      <c r="Q2915" s="7">
        <v>26</v>
      </c>
      <c r="R2915" s="7">
        <v>3</v>
      </c>
      <c r="S2915" s="7">
        <v>1</v>
      </c>
      <c r="T2915" s="7">
        <v>3</v>
      </c>
      <c r="U2915" s="7">
        <v>24</v>
      </c>
      <c r="V2915" s="7">
        <v>9</v>
      </c>
      <c r="W2915" s="7">
        <v>21</v>
      </c>
      <c r="X2915" s="7">
        <v>34</v>
      </c>
      <c r="Y2915" s="7">
        <v>12</v>
      </c>
      <c r="Z2915" s="7">
        <v>2</v>
      </c>
      <c r="AA2915"/>
    </row>
    <row r="2916" spans="1:27" x14ac:dyDescent="0.25">
      <c r="A2916" s="24">
        <f t="shared" si="139"/>
        <v>1</v>
      </c>
      <c r="B2916" s="24" t="str">
        <f t="shared" si="137"/>
        <v/>
      </c>
      <c r="C2916" s="24" t="str">
        <f t="shared" si="138"/>
        <v/>
      </c>
      <c r="D2916" s="24">
        <v>2026</v>
      </c>
      <c r="E2916" s="7" t="s">
        <v>3108</v>
      </c>
      <c r="F2916" s="7" t="s">
        <v>3098</v>
      </c>
      <c r="G2916" s="7" t="s">
        <v>29</v>
      </c>
      <c r="H2916" s="7" t="s">
        <v>38</v>
      </c>
      <c r="I2916" s="8">
        <v>0.23599999999999999</v>
      </c>
      <c r="J2916" s="8">
        <v>0.38900000000000001</v>
      </c>
      <c r="K2916" s="8">
        <v>0.44900000000000001</v>
      </c>
      <c r="L2916" s="8">
        <v>0.83899999999999997</v>
      </c>
      <c r="M2916" s="7">
        <v>34</v>
      </c>
      <c r="N2916" s="7">
        <v>114</v>
      </c>
      <c r="O2916" s="7">
        <v>89</v>
      </c>
      <c r="P2916" s="7">
        <v>20</v>
      </c>
      <c r="Q2916" s="7">
        <v>21</v>
      </c>
      <c r="R2916" s="7">
        <v>1</v>
      </c>
      <c r="S2916" s="7">
        <v>0</v>
      </c>
      <c r="T2916" s="7">
        <v>6</v>
      </c>
      <c r="U2916" s="7">
        <v>25</v>
      </c>
      <c r="V2916" s="7">
        <v>9</v>
      </c>
      <c r="W2916" s="7">
        <v>14</v>
      </c>
      <c r="X2916" s="7">
        <v>28</v>
      </c>
      <c r="Y2916" s="7">
        <v>3</v>
      </c>
      <c r="Z2916" s="7">
        <v>1</v>
      </c>
      <c r="AA2916"/>
    </row>
    <row r="2917" spans="1:27" x14ac:dyDescent="0.25">
      <c r="A2917" s="24">
        <f t="shared" si="139"/>
        <v>1</v>
      </c>
      <c r="B2917" s="24" t="str">
        <f t="shared" si="137"/>
        <v/>
      </c>
      <c r="C2917" s="24" t="str">
        <f t="shared" si="138"/>
        <v/>
      </c>
      <c r="D2917" s="24">
        <v>2026</v>
      </c>
      <c r="E2917" s="7" t="s">
        <v>3109</v>
      </c>
      <c r="F2917" s="7" t="s">
        <v>3098</v>
      </c>
      <c r="G2917" s="7" t="s">
        <v>32</v>
      </c>
      <c r="H2917" s="7" t="s">
        <v>44</v>
      </c>
      <c r="I2917" s="8">
        <v>0.20499999999999999</v>
      </c>
      <c r="J2917" s="8">
        <v>0.33300000000000002</v>
      </c>
      <c r="K2917" s="8">
        <v>0.318</v>
      </c>
      <c r="L2917" s="8">
        <v>0.65200000000000002</v>
      </c>
      <c r="M2917" s="7">
        <v>41</v>
      </c>
      <c r="N2917" s="7">
        <v>164</v>
      </c>
      <c r="O2917" s="7">
        <v>132</v>
      </c>
      <c r="P2917" s="7">
        <v>22</v>
      </c>
      <c r="Q2917" s="7">
        <v>27</v>
      </c>
      <c r="R2917" s="7">
        <v>7</v>
      </c>
      <c r="S2917" s="7">
        <v>1</v>
      </c>
      <c r="T2917" s="7">
        <v>2</v>
      </c>
      <c r="U2917" s="7">
        <v>22</v>
      </c>
      <c r="V2917" s="7">
        <v>6</v>
      </c>
      <c r="W2917" s="7">
        <v>20</v>
      </c>
      <c r="X2917" s="7">
        <v>39</v>
      </c>
      <c r="Y2917" s="7">
        <v>2</v>
      </c>
      <c r="Z2917" s="7">
        <v>2</v>
      </c>
      <c r="AA2917"/>
    </row>
    <row r="2918" spans="1:27" x14ac:dyDescent="0.25">
      <c r="A2918" s="24" t="str">
        <f t="shared" si="139"/>
        <v/>
      </c>
      <c r="B2918" s="24" t="str">
        <f t="shared" si="137"/>
        <v/>
      </c>
      <c r="C2918" s="24" t="str">
        <f t="shared" si="138"/>
        <v/>
      </c>
      <c r="D2918" s="24">
        <v>2026</v>
      </c>
      <c r="E2918" s="7" t="s">
        <v>3110</v>
      </c>
      <c r="F2918" s="7" t="s">
        <v>3098</v>
      </c>
      <c r="G2918" s="7" t="s">
        <v>47</v>
      </c>
      <c r="H2918" s="7" t="s">
        <v>38</v>
      </c>
      <c r="I2918" s="8">
        <v>0.14299999999999999</v>
      </c>
      <c r="J2918" s="8">
        <v>0.33300000000000002</v>
      </c>
      <c r="K2918" s="8">
        <v>0.14299999999999999</v>
      </c>
      <c r="L2918" s="8">
        <v>0.47599999999999998</v>
      </c>
      <c r="M2918" s="7">
        <v>7</v>
      </c>
      <c r="N2918" s="7">
        <v>9</v>
      </c>
      <c r="O2918" s="7">
        <v>7</v>
      </c>
      <c r="P2918" s="7">
        <v>2</v>
      </c>
      <c r="Q2918" s="7">
        <v>1</v>
      </c>
      <c r="R2918" s="7">
        <v>0</v>
      </c>
      <c r="S2918" s="7">
        <v>0</v>
      </c>
      <c r="T2918" s="7">
        <v>0</v>
      </c>
      <c r="U2918" s="7">
        <v>0</v>
      </c>
      <c r="V2918" s="7">
        <v>0</v>
      </c>
      <c r="W2918" s="7">
        <v>2</v>
      </c>
      <c r="X2918" s="7">
        <v>0</v>
      </c>
      <c r="Y2918" s="7">
        <v>0</v>
      </c>
      <c r="Z2918" s="7">
        <v>0</v>
      </c>
      <c r="AA2918"/>
    </row>
    <row r="2919" spans="1:27" x14ac:dyDescent="0.25">
      <c r="A2919" s="24">
        <f t="shared" si="139"/>
        <v>1</v>
      </c>
      <c r="B2919" s="24" t="str">
        <f t="shared" si="137"/>
        <v/>
      </c>
      <c r="C2919" s="24" t="str">
        <f t="shared" si="138"/>
        <v/>
      </c>
      <c r="D2919" s="24">
        <v>2026</v>
      </c>
      <c r="E2919" s="7" t="s">
        <v>3111</v>
      </c>
      <c r="F2919" s="7" t="s">
        <v>3098</v>
      </c>
      <c r="G2919" s="7" t="s">
        <v>29</v>
      </c>
      <c r="H2919" s="7" t="s">
        <v>35</v>
      </c>
      <c r="I2919" s="8">
        <v>0.111</v>
      </c>
      <c r="J2919" s="8">
        <v>0.27300000000000002</v>
      </c>
      <c r="K2919" s="8">
        <v>0.111</v>
      </c>
      <c r="L2919" s="8">
        <v>0.38400000000000001</v>
      </c>
      <c r="M2919" s="7">
        <v>9</v>
      </c>
      <c r="N2919" s="7">
        <v>11</v>
      </c>
      <c r="O2919" s="7">
        <v>9</v>
      </c>
      <c r="P2919" s="7">
        <v>3</v>
      </c>
      <c r="Q2919" s="7">
        <v>1</v>
      </c>
      <c r="R2919" s="7">
        <v>0</v>
      </c>
      <c r="S2919" s="7">
        <v>0</v>
      </c>
      <c r="T2919" s="7">
        <v>0</v>
      </c>
      <c r="U2919" s="7">
        <v>1</v>
      </c>
      <c r="V2919" s="7">
        <v>1</v>
      </c>
      <c r="W2919" s="7">
        <v>1</v>
      </c>
      <c r="X2919" s="7">
        <v>6</v>
      </c>
      <c r="Y2919" s="7">
        <v>1</v>
      </c>
      <c r="Z2919" s="7">
        <v>1</v>
      </c>
      <c r="AA2919"/>
    </row>
    <row r="2920" spans="1:27" x14ac:dyDescent="0.25">
      <c r="A2920" s="24" t="str">
        <f t="shared" si="139"/>
        <v/>
      </c>
      <c r="B2920" s="24" t="str">
        <f t="shared" si="137"/>
        <v/>
      </c>
      <c r="C2920" s="24">
        <f t="shared" si="138"/>
        <v>1</v>
      </c>
      <c r="D2920" s="24">
        <v>2026</v>
      </c>
      <c r="E2920" s="7" t="s">
        <v>3112</v>
      </c>
      <c r="F2920" s="7" t="s">
        <v>3098</v>
      </c>
      <c r="G2920" s="7" t="s">
        <v>37</v>
      </c>
      <c r="H2920" s="7" t="s">
        <v>30</v>
      </c>
      <c r="I2920" s="8">
        <v>0</v>
      </c>
      <c r="J2920" s="8">
        <v>0.66700000000000004</v>
      </c>
      <c r="K2920" s="8">
        <v>0</v>
      </c>
      <c r="L2920" s="8">
        <v>0.66700000000000004</v>
      </c>
      <c r="M2920" s="7">
        <v>3</v>
      </c>
      <c r="N2920" s="7">
        <v>3</v>
      </c>
      <c r="O2920" s="7">
        <v>1</v>
      </c>
      <c r="P2920" s="7">
        <v>1</v>
      </c>
      <c r="Q2920" s="7">
        <v>0</v>
      </c>
      <c r="R2920" s="7">
        <v>0</v>
      </c>
      <c r="S2920" s="7">
        <v>0</v>
      </c>
      <c r="T2920" s="7">
        <v>0</v>
      </c>
      <c r="U2920" s="7">
        <v>0</v>
      </c>
      <c r="V2920" s="7">
        <v>0</v>
      </c>
      <c r="W2920" s="7">
        <v>2</v>
      </c>
      <c r="X2920" s="7">
        <v>1</v>
      </c>
      <c r="Y2920" s="7">
        <v>0</v>
      </c>
      <c r="Z2920" s="7">
        <v>0</v>
      </c>
      <c r="AA2920"/>
    </row>
    <row r="2921" spans="1:27" x14ac:dyDescent="0.25">
      <c r="A2921" s="24" t="str">
        <f t="shared" si="139"/>
        <v/>
      </c>
      <c r="B2921" s="24" t="str">
        <f t="shared" si="137"/>
        <v/>
      </c>
      <c r="C2921" s="24" t="str">
        <f t="shared" si="138"/>
        <v/>
      </c>
      <c r="D2921" s="24">
        <v>2026</v>
      </c>
      <c r="E2921" s="7" t="s">
        <v>3113</v>
      </c>
      <c r="F2921" s="7" t="s">
        <v>3098</v>
      </c>
      <c r="G2921" s="7" t="s">
        <v>47</v>
      </c>
      <c r="H2921" s="7" t="s">
        <v>33</v>
      </c>
      <c r="I2921" s="8">
        <v>0</v>
      </c>
      <c r="J2921" s="8">
        <v>0</v>
      </c>
      <c r="K2921" s="8">
        <v>0</v>
      </c>
      <c r="L2921" s="8">
        <v>0</v>
      </c>
      <c r="M2921" s="7">
        <v>2</v>
      </c>
      <c r="N2921" s="7">
        <v>2</v>
      </c>
      <c r="O2921" s="7">
        <v>2</v>
      </c>
      <c r="P2921" s="7">
        <v>0</v>
      </c>
      <c r="Q2921" s="7">
        <v>0</v>
      </c>
      <c r="R2921" s="7">
        <v>0</v>
      </c>
      <c r="S2921" s="7">
        <v>0</v>
      </c>
      <c r="T2921" s="7">
        <v>0</v>
      </c>
      <c r="U2921" s="7">
        <v>0</v>
      </c>
      <c r="V2921" s="7">
        <v>0</v>
      </c>
      <c r="W2921" s="7">
        <v>0</v>
      </c>
      <c r="X2921" s="7">
        <v>0</v>
      </c>
      <c r="Y2921" s="7">
        <v>0</v>
      </c>
      <c r="Z2921" s="7">
        <v>0</v>
      </c>
      <c r="AA2921"/>
    </row>
    <row r="2922" spans="1:27" x14ac:dyDescent="0.25">
      <c r="A2922" s="24" t="str">
        <f t="shared" si="139"/>
        <v/>
      </c>
      <c r="B2922" s="24" t="str">
        <f t="shared" si="137"/>
        <v/>
      </c>
      <c r="C2922" s="24">
        <f t="shared" si="138"/>
        <v>1</v>
      </c>
      <c r="D2922" s="24">
        <v>2026</v>
      </c>
      <c r="E2922" s="7" t="s">
        <v>3114</v>
      </c>
      <c r="F2922" s="7" t="s">
        <v>3115</v>
      </c>
      <c r="G2922" s="7" t="s">
        <v>37</v>
      </c>
      <c r="H2922" s="7" t="s">
        <v>33</v>
      </c>
      <c r="I2922" s="8">
        <v>0.373</v>
      </c>
      <c r="J2922" s="8">
        <v>0.46700000000000003</v>
      </c>
      <c r="K2922" s="8">
        <v>0.66500000000000004</v>
      </c>
      <c r="L2922" s="8">
        <v>1.1319999999999999</v>
      </c>
      <c r="M2922" s="7">
        <v>60</v>
      </c>
      <c r="N2922" s="7">
        <v>289</v>
      </c>
      <c r="O2922" s="7">
        <v>236</v>
      </c>
      <c r="P2922" s="7">
        <v>65</v>
      </c>
      <c r="Q2922" s="7">
        <v>88</v>
      </c>
      <c r="R2922" s="7">
        <v>32</v>
      </c>
      <c r="S2922" s="7">
        <v>2</v>
      </c>
      <c r="T2922" s="7">
        <v>11</v>
      </c>
      <c r="U2922" s="7">
        <v>71</v>
      </c>
      <c r="V2922" s="7">
        <v>15</v>
      </c>
      <c r="W2922" s="7">
        <v>30</v>
      </c>
      <c r="X2922" s="7">
        <v>40</v>
      </c>
      <c r="Y2922" s="7">
        <v>13</v>
      </c>
      <c r="Z2922" s="7">
        <v>5</v>
      </c>
      <c r="AA2922"/>
    </row>
    <row r="2923" spans="1:27" x14ac:dyDescent="0.25">
      <c r="A2923" s="24" t="str">
        <f t="shared" si="139"/>
        <v/>
      </c>
      <c r="B2923" s="24" t="str">
        <f t="shared" si="137"/>
        <v/>
      </c>
      <c r="C2923" s="24" t="str">
        <f t="shared" si="138"/>
        <v/>
      </c>
      <c r="D2923" s="24">
        <v>2026</v>
      </c>
      <c r="E2923" s="7" t="s">
        <v>3116</v>
      </c>
      <c r="F2923" s="7" t="s">
        <v>3115</v>
      </c>
      <c r="G2923" s="7" t="s">
        <v>37</v>
      </c>
      <c r="H2923" s="7" t="s">
        <v>40</v>
      </c>
      <c r="I2923" s="8">
        <v>0.36</v>
      </c>
      <c r="J2923" s="8">
        <v>0.48799999999999999</v>
      </c>
      <c r="K2923" s="8">
        <v>0.52200000000000002</v>
      </c>
      <c r="L2923" s="8">
        <v>1.01</v>
      </c>
      <c r="M2923" s="7">
        <v>61</v>
      </c>
      <c r="N2923" s="7">
        <v>293</v>
      </c>
      <c r="O2923" s="7">
        <v>228</v>
      </c>
      <c r="P2923" s="7">
        <v>68</v>
      </c>
      <c r="Q2923" s="7">
        <v>82</v>
      </c>
      <c r="R2923" s="7">
        <v>18</v>
      </c>
      <c r="S2923" s="7">
        <v>2</v>
      </c>
      <c r="T2923" s="7">
        <v>5</v>
      </c>
      <c r="U2923" s="7">
        <v>50</v>
      </c>
      <c r="V2923" s="7">
        <v>31</v>
      </c>
      <c r="W2923" s="7">
        <v>29</v>
      </c>
      <c r="X2923" s="7">
        <v>21</v>
      </c>
      <c r="Y2923" s="7">
        <v>25</v>
      </c>
      <c r="Z2923" s="7">
        <v>4</v>
      </c>
      <c r="AA2923"/>
    </row>
    <row r="2924" spans="1:27" x14ac:dyDescent="0.25">
      <c r="A2924" s="24" t="str">
        <f t="shared" si="139"/>
        <v/>
      </c>
      <c r="B2924" s="24" t="str">
        <f t="shared" si="137"/>
        <v/>
      </c>
      <c r="C2924" s="24" t="str">
        <f t="shared" si="138"/>
        <v/>
      </c>
      <c r="D2924" s="24">
        <v>2026</v>
      </c>
      <c r="E2924" s="7" t="s">
        <v>3117</v>
      </c>
      <c r="F2924" s="7" t="s">
        <v>3115</v>
      </c>
      <c r="G2924" s="7" t="s">
        <v>47</v>
      </c>
      <c r="H2924" s="7" t="s">
        <v>27</v>
      </c>
      <c r="I2924" s="8">
        <v>0.33200000000000002</v>
      </c>
      <c r="J2924" s="8">
        <v>0.41</v>
      </c>
      <c r="K2924" s="8">
        <v>0.48299999999999998</v>
      </c>
      <c r="L2924" s="8">
        <v>0.89300000000000002</v>
      </c>
      <c r="M2924" s="7">
        <v>56</v>
      </c>
      <c r="N2924" s="7">
        <v>247</v>
      </c>
      <c r="O2924" s="7">
        <v>211</v>
      </c>
      <c r="P2924" s="7">
        <v>44</v>
      </c>
      <c r="Q2924" s="7">
        <v>70</v>
      </c>
      <c r="R2924" s="7">
        <v>15</v>
      </c>
      <c r="S2924" s="7">
        <v>1</v>
      </c>
      <c r="T2924" s="7">
        <v>5</v>
      </c>
      <c r="U2924" s="7">
        <v>40</v>
      </c>
      <c r="V2924" s="7">
        <v>7</v>
      </c>
      <c r="W2924" s="7">
        <v>23</v>
      </c>
      <c r="X2924" s="7">
        <v>44</v>
      </c>
      <c r="Y2924" s="7">
        <v>18</v>
      </c>
      <c r="Z2924" s="7">
        <v>4</v>
      </c>
      <c r="AA2924"/>
    </row>
    <row r="2925" spans="1:27" x14ac:dyDescent="0.25">
      <c r="A2925" s="24" t="str">
        <f t="shared" si="139"/>
        <v/>
      </c>
      <c r="B2925" s="24" t="str">
        <f t="shared" si="137"/>
        <v/>
      </c>
      <c r="C2925" s="24">
        <f t="shared" si="138"/>
        <v>1</v>
      </c>
      <c r="D2925" s="24">
        <v>2026</v>
      </c>
      <c r="E2925" s="7" t="s">
        <v>3118</v>
      </c>
      <c r="F2925" s="7" t="s">
        <v>3115</v>
      </c>
      <c r="G2925" s="7" t="s">
        <v>37</v>
      </c>
      <c r="H2925" s="7" t="s">
        <v>35</v>
      </c>
      <c r="I2925" s="8">
        <v>0.312</v>
      </c>
      <c r="J2925" s="8">
        <v>0.38800000000000001</v>
      </c>
      <c r="K2925" s="8">
        <v>0.498</v>
      </c>
      <c r="L2925" s="8">
        <v>0.88600000000000001</v>
      </c>
      <c r="M2925" s="7">
        <v>61</v>
      </c>
      <c r="N2925" s="7">
        <v>294</v>
      </c>
      <c r="O2925" s="7">
        <v>253</v>
      </c>
      <c r="P2925" s="7">
        <v>59</v>
      </c>
      <c r="Q2925" s="7">
        <v>79</v>
      </c>
      <c r="R2925" s="7">
        <v>23</v>
      </c>
      <c r="S2925" s="7">
        <v>0</v>
      </c>
      <c r="T2925" s="7">
        <v>8</v>
      </c>
      <c r="U2925" s="7">
        <v>49</v>
      </c>
      <c r="V2925" s="7">
        <v>24</v>
      </c>
      <c r="W2925" s="7">
        <v>11</v>
      </c>
      <c r="X2925" s="7">
        <v>32</v>
      </c>
      <c r="Y2925" s="7">
        <v>18</v>
      </c>
      <c r="Z2925" s="7">
        <v>3</v>
      </c>
      <c r="AA2925"/>
    </row>
    <row r="2926" spans="1:27" x14ac:dyDescent="0.25">
      <c r="A2926" s="24" t="str">
        <f t="shared" si="139"/>
        <v/>
      </c>
      <c r="B2926" s="24" t="str">
        <f t="shared" si="137"/>
        <v/>
      </c>
      <c r="C2926" s="24" t="str">
        <f t="shared" si="138"/>
        <v/>
      </c>
      <c r="D2926" s="24">
        <v>2026</v>
      </c>
      <c r="E2926" s="7" t="s">
        <v>3125</v>
      </c>
      <c r="F2926" s="7" t="s">
        <v>3115</v>
      </c>
      <c r="G2926" s="7" t="s">
        <v>37</v>
      </c>
      <c r="H2926" s="7" t="s">
        <v>44</v>
      </c>
      <c r="I2926" s="8">
        <v>0.28899999999999998</v>
      </c>
      <c r="J2926" s="8">
        <v>0.32100000000000001</v>
      </c>
      <c r="K2926" s="8">
        <v>0.42199999999999999</v>
      </c>
      <c r="L2926" s="8">
        <v>0.74299999999999999</v>
      </c>
      <c r="M2926" s="7">
        <v>46</v>
      </c>
      <c r="N2926" s="7">
        <v>140</v>
      </c>
      <c r="O2926" s="7">
        <v>128</v>
      </c>
      <c r="P2926" s="7">
        <v>18</v>
      </c>
      <c r="Q2926" s="7">
        <v>37</v>
      </c>
      <c r="R2926" s="7">
        <v>9</v>
      </c>
      <c r="S2926" s="7">
        <v>1</v>
      </c>
      <c r="T2926" s="7">
        <v>2</v>
      </c>
      <c r="U2926" s="7">
        <v>30</v>
      </c>
      <c r="V2926" s="7">
        <v>1</v>
      </c>
      <c r="W2926" s="7">
        <v>7</v>
      </c>
      <c r="X2926" s="7">
        <v>18</v>
      </c>
      <c r="Y2926" s="7">
        <v>2</v>
      </c>
      <c r="Z2926" s="7">
        <v>1</v>
      </c>
      <c r="AA2926"/>
    </row>
    <row r="2927" spans="1:27" x14ac:dyDescent="0.25">
      <c r="A2927" s="24" t="str">
        <f t="shared" si="139"/>
        <v/>
      </c>
      <c r="B2927" s="24" t="str">
        <f t="shared" si="137"/>
        <v/>
      </c>
      <c r="C2927" s="24" t="str">
        <f t="shared" si="138"/>
        <v/>
      </c>
      <c r="D2927" s="24">
        <v>2026</v>
      </c>
      <c r="E2927" s="7" t="s">
        <v>3119</v>
      </c>
      <c r="F2927" s="7" t="s">
        <v>3115</v>
      </c>
      <c r="G2927" s="7" t="s">
        <v>37</v>
      </c>
      <c r="H2927" s="7" t="s">
        <v>25</v>
      </c>
      <c r="I2927" s="8">
        <v>0.26900000000000002</v>
      </c>
      <c r="J2927" s="8">
        <v>0.40600000000000003</v>
      </c>
      <c r="K2927" s="8">
        <v>0.42899999999999999</v>
      </c>
      <c r="L2927" s="8">
        <v>0.83399999999999996</v>
      </c>
      <c r="M2927" s="7">
        <v>54</v>
      </c>
      <c r="N2927" s="7">
        <v>218</v>
      </c>
      <c r="O2927" s="7">
        <v>175</v>
      </c>
      <c r="P2927" s="7">
        <v>34</v>
      </c>
      <c r="Q2927" s="7">
        <v>47</v>
      </c>
      <c r="R2927" s="7">
        <v>9</v>
      </c>
      <c r="S2927" s="7">
        <v>2</v>
      </c>
      <c r="T2927" s="7">
        <v>5</v>
      </c>
      <c r="U2927" s="7">
        <v>42</v>
      </c>
      <c r="V2927" s="7">
        <v>21</v>
      </c>
      <c r="W2927" s="7">
        <v>20</v>
      </c>
      <c r="X2927" s="7">
        <v>45</v>
      </c>
      <c r="Y2927" s="7">
        <v>3</v>
      </c>
      <c r="Z2927" s="7">
        <v>0</v>
      </c>
      <c r="AA2927"/>
    </row>
    <row r="2928" spans="1:27" x14ac:dyDescent="0.25">
      <c r="A2928" s="24" t="str">
        <f t="shared" si="139"/>
        <v/>
      </c>
      <c r="B2928" s="24" t="str">
        <f t="shared" si="137"/>
        <v/>
      </c>
      <c r="C2928" s="24">
        <f t="shared" si="138"/>
        <v>1</v>
      </c>
      <c r="D2928" s="24">
        <v>2026</v>
      </c>
      <c r="E2928" s="7" t="s">
        <v>3120</v>
      </c>
      <c r="F2928" s="7" t="s">
        <v>3115</v>
      </c>
      <c r="G2928" s="7" t="s">
        <v>37</v>
      </c>
      <c r="H2928" s="7" t="s">
        <v>42</v>
      </c>
      <c r="I2928" s="8">
        <v>0.26200000000000001</v>
      </c>
      <c r="J2928" s="8">
        <v>0.39500000000000002</v>
      </c>
      <c r="K2928" s="8">
        <v>0.32900000000000001</v>
      </c>
      <c r="L2928" s="8">
        <v>0.72399999999999998</v>
      </c>
      <c r="M2928" s="7">
        <v>46</v>
      </c>
      <c r="N2928" s="7">
        <v>192</v>
      </c>
      <c r="O2928" s="7">
        <v>149</v>
      </c>
      <c r="P2928" s="7">
        <v>34</v>
      </c>
      <c r="Q2928" s="7">
        <v>39</v>
      </c>
      <c r="R2928" s="7">
        <v>7</v>
      </c>
      <c r="S2928" s="7">
        <v>0</v>
      </c>
      <c r="T2928" s="7">
        <v>1</v>
      </c>
      <c r="U2928" s="7">
        <v>27</v>
      </c>
      <c r="V2928" s="7">
        <v>8</v>
      </c>
      <c r="W2928" s="7">
        <v>28</v>
      </c>
      <c r="X2928" s="7">
        <v>26</v>
      </c>
      <c r="Y2928" s="7">
        <v>3</v>
      </c>
      <c r="Z2928" s="7">
        <v>3</v>
      </c>
      <c r="AA2928"/>
    </row>
    <row r="2929" spans="1:27" x14ac:dyDescent="0.25">
      <c r="A2929" s="24" t="str">
        <f t="shared" si="139"/>
        <v/>
      </c>
      <c r="B2929" s="24" t="str">
        <f t="shared" si="137"/>
        <v/>
      </c>
      <c r="C2929" s="24" t="str">
        <f t="shared" si="138"/>
        <v/>
      </c>
      <c r="D2929" s="24">
        <v>2026</v>
      </c>
      <c r="E2929" s="7" t="s">
        <v>3121</v>
      </c>
      <c r="F2929" s="7" t="s">
        <v>3115</v>
      </c>
      <c r="G2929" s="7" t="s">
        <v>37</v>
      </c>
      <c r="H2929" s="7" t="s">
        <v>38</v>
      </c>
      <c r="I2929" s="8">
        <v>0.218</v>
      </c>
      <c r="J2929" s="8">
        <v>0.35799999999999998</v>
      </c>
      <c r="K2929" s="8">
        <v>0.31900000000000001</v>
      </c>
      <c r="L2929" s="8">
        <v>0.67700000000000005</v>
      </c>
      <c r="M2929" s="7">
        <v>47</v>
      </c>
      <c r="N2929" s="7">
        <v>148</v>
      </c>
      <c r="O2929" s="7">
        <v>119</v>
      </c>
      <c r="P2929" s="7">
        <v>19</v>
      </c>
      <c r="Q2929" s="7">
        <v>26</v>
      </c>
      <c r="R2929" s="7">
        <v>4</v>
      </c>
      <c r="S2929" s="7">
        <v>1</v>
      </c>
      <c r="T2929" s="7">
        <v>2</v>
      </c>
      <c r="U2929" s="7">
        <v>18</v>
      </c>
      <c r="V2929" s="7">
        <v>3</v>
      </c>
      <c r="W2929" s="7">
        <v>24</v>
      </c>
      <c r="X2929" s="7">
        <v>30</v>
      </c>
      <c r="Y2929" s="7">
        <v>0</v>
      </c>
      <c r="Z2929" s="7">
        <v>0</v>
      </c>
      <c r="AA2929"/>
    </row>
    <row r="2930" spans="1:27" x14ac:dyDescent="0.25">
      <c r="A2930" s="24" t="str">
        <f t="shared" si="139"/>
        <v/>
      </c>
      <c r="B2930" s="24" t="str">
        <f t="shared" si="137"/>
        <v/>
      </c>
      <c r="C2930" s="24" t="str">
        <f t="shared" si="138"/>
        <v/>
      </c>
      <c r="D2930" s="24">
        <v>2026</v>
      </c>
      <c r="E2930" s="7" t="s">
        <v>3122</v>
      </c>
      <c r="F2930" s="7" t="s">
        <v>3115</v>
      </c>
      <c r="G2930" s="7" t="s">
        <v>24</v>
      </c>
      <c r="H2930" s="7" t="s">
        <v>25</v>
      </c>
      <c r="I2930" s="8">
        <v>0.378</v>
      </c>
      <c r="J2930" s="8">
        <v>0.42899999999999999</v>
      </c>
      <c r="K2930" s="8">
        <v>0.64900000000000002</v>
      </c>
      <c r="L2930" s="8">
        <v>1.077</v>
      </c>
      <c r="M2930" s="7">
        <v>18</v>
      </c>
      <c r="N2930" s="7">
        <v>42</v>
      </c>
      <c r="O2930" s="7">
        <v>37</v>
      </c>
      <c r="P2930" s="7">
        <v>9</v>
      </c>
      <c r="Q2930" s="7">
        <v>14</v>
      </c>
      <c r="R2930" s="7">
        <v>1</v>
      </c>
      <c r="S2930" s="7">
        <v>0</v>
      </c>
      <c r="T2930" s="7">
        <v>3</v>
      </c>
      <c r="U2930" s="7">
        <v>13</v>
      </c>
      <c r="V2930" s="7">
        <v>1</v>
      </c>
      <c r="W2930" s="7">
        <v>3</v>
      </c>
      <c r="X2930" s="7">
        <v>10</v>
      </c>
      <c r="Y2930" s="7">
        <v>0</v>
      </c>
      <c r="Z2930" s="7">
        <v>0</v>
      </c>
      <c r="AA2930"/>
    </row>
    <row r="2931" spans="1:27" x14ac:dyDescent="0.25">
      <c r="A2931" s="24" t="str">
        <f t="shared" si="139"/>
        <v/>
      </c>
      <c r="B2931" s="24" t="str">
        <f t="shared" si="137"/>
        <v/>
      </c>
      <c r="C2931" s="24" t="str">
        <f t="shared" si="138"/>
        <v/>
      </c>
      <c r="D2931" s="24">
        <v>2026</v>
      </c>
      <c r="E2931" s="7" t="s">
        <v>3123</v>
      </c>
      <c r="F2931" s="7" t="s">
        <v>3115</v>
      </c>
      <c r="G2931" s="7" t="s">
        <v>37</v>
      </c>
      <c r="H2931" s="7" t="s">
        <v>30</v>
      </c>
      <c r="I2931" s="8">
        <v>0.34100000000000003</v>
      </c>
      <c r="J2931" s="8">
        <v>0.42899999999999999</v>
      </c>
      <c r="K2931" s="8">
        <v>0.45500000000000002</v>
      </c>
      <c r="L2931" s="8">
        <v>0.88400000000000001</v>
      </c>
      <c r="M2931" s="7">
        <v>45</v>
      </c>
      <c r="N2931" s="7">
        <v>153</v>
      </c>
      <c r="O2931" s="7">
        <v>123</v>
      </c>
      <c r="P2931" s="7">
        <v>26</v>
      </c>
      <c r="Q2931" s="7">
        <v>42</v>
      </c>
      <c r="R2931" s="7">
        <v>9</v>
      </c>
      <c r="S2931" s="7">
        <v>1</v>
      </c>
      <c r="T2931" s="7">
        <v>1</v>
      </c>
      <c r="U2931" s="7">
        <v>28</v>
      </c>
      <c r="V2931" s="7">
        <v>11</v>
      </c>
      <c r="W2931" s="7">
        <v>10</v>
      </c>
      <c r="X2931" s="7">
        <v>11</v>
      </c>
      <c r="Y2931" s="7">
        <v>1</v>
      </c>
      <c r="Z2931" s="7">
        <v>1</v>
      </c>
      <c r="AA2931"/>
    </row>
    <row r="2932" spans="1:27" x14ac:dyDescent="0.25">
      <c r="A2932" s="24" t="str">
        <f t="shared" si="139"/>
        <v/>
      </c>
      <c r="B2932" s="24" t="str">
        <f t="shared" si="137"/>
        <v/>
      </c>
      <c r="C2932" s="24">
        <f t="shared" si="138"/>
        <v>1</v>
      </c>
      <c r="D2932" s="24">
        <v>2026</v>
      </c>
      <c r="E2932" s="7" t="s">
        <v>3124</v>
      </c>
      <c r="F2932" s="7" t="s">
        <v>3115</v>
      </c>
      <c r="G2932" s="7" t="s">
        <v>37</v>
      </c>
      <c r="H2932" s="7" t="s">
        <v>25</v>
      </c>
      <c r="I2932" s="8">
        <v>0.30399999999999999</v>
      </c>
      <c r="J2932" s="8">
        <v>0.36399999999999999</v>
      </c>
      <c r="K2932" s="8">
        <v>0.443</v>
      </c>
      <c r="L2932" s="8">
        <v>0.80700000000000005</v>
      </c>
      <c r="M2932" s="7">
        <v>30</v>
      </c>
      <c r="N2932" s="7">
        <v>89</v>
      </c>
      <c r="O2932" s="7">
        <v>79</v>
      </c>
      <c r="P2932" s="7">
        <v>14</v>
      </c>
      <c r="Q2932" s="7">
        <v>24</v>
      </c>
      <c r="R2932" s="7">
        <v>2</v>
      </c>
      <c r="S2932" s="7">
        <v>0</v>
      </c>
      <c r="T2932" s="7">
        <v>3</v>
      </c>
      <c r="U2932" s="7">
        <v>16</v>
      </c>
      <c r="V2932" s="7">
        <v>3</v>
      </c>
      <c r="W2932" s="7">
        <v>5</v>
      </c>
      <c r="X2932" s="7">
        <v>21</v>
      </c>
      <c r="Y2932" s="7">
        <v>0</v>
      </c>
      <c r="Z2932" s="7">
        <v>1</v>
      </c>
      <c r="AA2932"/>
    </row>
    <row r="2933" spans="1:27" x14ac:dyDescent="0.25">
      <c r="A2933" s="24">
        <f t="shared" si="139"/>
        <v>1</v>
      </c>
      <c r="B2933" s="24" t="str">
        <f t="shared" si="137"/>
        <v/>
      </c>
      <c r="C2933" s="24" t="str">
        <f t="shared" si="138"/>
        <v/>
      </c>
      <c r="D2933" s="24">
        <v>2026</v>
      </c>
      <c r="E2933" s="7" t="s">
        <v>3126</v>
      </c>
      <c r="F2933" s="7" t="s">
        <v>3115</v>
      </c>
      <c r="G2933" s="7" t="s">
        <v>32</v>
      </c>
      <c r="H2933" s="7" t="s">
        <v>38</v>
      </c>
      <c r="I2933" s="8">
        <v>0.27800000000000002</v>
      </c>
      <c r="J2933" s="8">
        <v>0.50900000000000001</v>
      </c>
      <c r="K2933" s="8">
        <v>0.38900000000000001</v>
      </c>
      <c r="L2933" s="8">
        <v>0.89800000000000002</v>
      </c>
      <c r="M2933" s="7">
        <v>27</v>
      </c>
      <c r="N2933" s="7">
        <v>53</v>
      </c>
      <c r="O2933" s="7">
        <v>36</v>
      </c>
      <c r="P2933" s="7">
        <v>12</v>
      </c>
      <c r="Q2933" s="7">
        <v>10</v>
      </c>
      <c r="R2933" s="7">
        <v>1</v>
      </c>
      <c r="S2933" s="7">
        <v>0</v>
      </c>
      <c r="T2933" s="7">
        <v>1</v>
      </c>
      <c r="U2933" s="7">
        <v>8</v>
      </c>
      <c r="V2933" s="7">
        <v>4</v>
      </c>
      <c r="W2933" s="7">
        <v>13</v>
      </c>
      <c r="X2933" s="7">
        <v>11</v>
      </c>
      <c r="Y2933" s="7">
        <v>1</v>
      </c>
      <c r="Z2933" s="7">
        <v>1</v>
      </c>
      <c r="AA2933"/>
    </row>
    <row r="2934" spans="1:27" x14ac:dyDescent="0.25">
      <c r="A2934" s="24">
        <f t="shared" si="139"/>
        <v>1</v>
      </c>
      <c r="B2934" s="24" t="str">
        <f t="shared" si="137"/>
        <v/>
      </c>
      <c r="C2934" s="24" t="str">
        <f t="shared" si="138"/>
        <v/>
      </c>
      <c r="D2934" s="24">
        <v>2026</v>
      </c>
      <c r="E2934" s="7" t="s">
        <v>3127</v>
      </c>
      <c r="F2934" s="7" t="s">
        <v>3115</v>
      </c>
      <c r="G2934" s="7" t="s">
        <v>32</v>
      </c>
      <c r="H2934" s="7" t="s">
        <v>30</v>
      </c>
      <c r="I2934" s="8">
        <v>0.25800000000000001</v>
      </c>
      <c r="J2934" s="8">
        <v>0.378</v>
      </c>
      <c r="K2934" s="8">
        <v>0.26900000000000002</v>
      </c>
      <c r="L2934" s="8">
        <v>0.64700000000000002</v>
      </c>
      <c r="M2934" s="7">
        <v>31</v>
      </c>
      <c r="N2934" s="7">
        <v>112</v>
      </c>
      <c r="O2934" s="7">
        <v>93</v>
      </c>
      <c r="P2934" s="7">
        <v>20</v>
      </c>
      <c r="Q2934" s="7">
        <v>24</v>
      </c>
      <c r="R2934" s="7">
        <v>1</v>
      </c>
      <c r="S2934" s="7">
        <v>0</v>
      </c>
      <c r="T2934" s="7">
        <v>0</v>
      </c>
      <c r="U2934" s="7">
        <v>6</v>
      </c>
      <c r="V2934" s="7">
        <v>2</v>
      </c>
      <c r="W2934" s="7">
        <v>16</v>
      </c>
      <c r="X2934" s="7">
        <v>18</v>
      </c>
      <c r="Y2934" s="7">
        <v>6</v>
      </c>
      <c r="Z2934" s="7">
        <v>3</v>
      </c>
      <c r="AA2934"/>
    </row>
    <row r="2935" spans="1:27" x14ac:dyDescent="0.25">
      <c r="A2935" s="24" t="str">
        <f t="shared" si="139"/>
        <v/>
      </c>
      <c r="B2935" s="24" t="str">
        <f t="shared" si="137"/>
        <v/>
      </c>
      <c r="C2935" s="24" t="str">
        <f t="shared" si="138"/>
        <v/>
      </c>
      <c r="D2935" s="24">
        <v>2026</v>
      </c>
      <c r="E2935" s="7" t="s">
        <v>3128</v>
      </c>
      <c r="F2935" s="7" t="s">
        <v>3115</v>
      </c>
      <c r="G2935" s="7" t="s">
        <v>47</v>
      </c>
      <c r="H2935" s="7" t="s">
        <v>44</v>
      </c>
      <c r="I2935" s="8">
        <v>0.23300000000000001</v>
      </c>
      <c r="J2935" s="8">
        <v>0.35099999999999998</v>
      </c>
      <c r="K2935" s="8">
        <v>0.35</v>
      </c>
      <c r="L2935" s="8">
        <v>0.70099999999999996</v>
      </c>
      <c r="M2935" s="7">
        <v>28</v>
      </c>
      <c r="N2935" s="7">
        <v>76</v>
      </c>
      <c r="O2935" s="7">
        <v>60</v>
      </c>
      <c r="P2935" s="7">
        <v>12</v>
      </c>
      <c r="Q2935" s="7">
        <v>14</v>
      </c>
      <c r="R2935" s="7">
        <v>4</v>
      </c>
      <c r="S2935" s="7">
        <v>0</v>
      </c>
      <c r="T2935" s="7">
        <v>1</v>
      </c>
      <c r="U2935" s="7">
        <v>16</v>
      </c>
      <c r="V2935" s="7">
        <v>1</v>
      </c>
      <c r="W2935" s="7">
        <v>11</v>
      </c>
      <c r="X2935" s="7">
        <v>22</v>
      </c>
      <c r="Y2935" s="7">
        <v>0</v>
      </c>
      <c r="Z2935" s="7">
        <v>0</v>
      </c>
      <c r="AA2935"/>
    </row>
    <row r="2936" spans="1:27" x14ac:dyDescent="0.25">
      <c r="A2936" s="24" t="str">
        <f t="shared" si="139"/>
        <v/>
      </c>
      <c r="B2936" s="24" t="str">
        <f t="shared" si="137"/>
        <v/>
      </c>
      <c r="C2936" s="24" t="str">
        <f t="shared" si="138"/>
        <v/>
      </c>
      <c r="D2936" s="24">
        <v>2026</v>
      </c>
      <c r="E2936" s="7" t="s">
        <v>3129</v>
      </c>
      <c r="F2936" s="7" t="s">
        <v>3115</v>
      </c>
      <c r="G2936" s="7" t="s">
        <v>47</v>
      </c>
      <c r="H2936" s="7" t="s">
        <v>42</v>
      </c>
      <c r="I2936" s="8">
        <v>0.221</v>
      </c>
      <c r="J2936" s="8">
        <v>0.34899999999999998</v>
      </c>
      <c r="K2936" s="8">
        <v>0.25</v>
      </c>
      <c r="L2936" s="8">
        <v>0.59899999999999998</v>
      </c>
      <c r="M2936" s="7">
        <v>30</v>
      </c>
      <c r="N2936" s="7">
        <v>89</v>
      </c>
      <c r="O2936" s="7">
        <v>68</v>
      </c>
      <c r="P2936" s="7">
        <v>17</v>
      </c>
      <c r="Q2936" s="7">
        <v>15</v>
      </c>
      <c r="R2936" s="7">
        <v>2</v>
      </c>
      <c r="S2936" s="7">
        <v>0</v>
      </c>
      <c r="T2936" s="7">
        <v>0</v>
      </c>
      <c r="U2936" s="7">
        <v>7</v>
      </c>
      <c r="V2936" s="7">
        <v>5</v>
      </c>
      <c r="W2936" s="7">
        <v>9</v>
      </c>
      <c r="X2936" s="7">
        <v>10</v>
      </c>
      <c r="Y2936" s="7">
        <v>2</v>
      </c>
      <c r="Z2936" s="7">
        <v>0</v>
      </c>
      <c r="AA2936"/>
    </row>
    <row r="2937" spans="1:27" x14ac:dyDescent="0.25">
      <c r="A2937" s="24" t="str">
        <f t="shared" si="139"/>
        <v/>
      </c>
      <c r="B2937" s="24" t="str">
        <f t="shared" si="137"/>
        <v/>
      </c>
      <c r="C2937" s="24">
        <f t="shared" si="138"/>
        <v>1</v>
      </c>
      <c r="D2937" s="24">
        <v>2026</v>
      </c>
      <c r="E2937" s="7" t="s">
        <v>3130</v>
      </c>
      <c r="F2937" s="7" t="s">
        <v>3115</v>
      </c>
      <c r="G2937" s="7" t="s">
        <v>37</v>
      </c>
      <c r="H2937" s="7" t="s">
        <v>44</v>
      </c>
      <c r="I2937" s="8">
        <v>0.182</v>
      </c>
      <c r="J2937" s="8">
        <v>0.308</v>
      </c>
      <c r="K2937" s="8">
        <v>0.32700000000000001</v>
      </c>
      <c r="L2937" s="8">
        <v>0.63500000000000001</v>
      </c>
      <c r="M2937" s="7">
        <v>23</v>
      </c>
      <c r="N2937" s="7">
        <v>65</v>
      </c>
      <c r="O2937" s="7">
        <v>55</v>
      </c>
      <c r="P2937" s="7">
        <v>12</v>
      </c>
      <c r="Q2937" s="7">
        <v>10</v>
      </c>
      <c r="R2937" s="7">
        <v>2</v>
      </c>
      <c r="S2937" s="7">
        <v>0</v>
      </c>
      <c r="T2937" s="7">
        <v>2</v>
      </c>
      <c r="U2937" s="7">
        <v>11</v>
      </c>
      <c r="V2937" s="7">
        <v>1</v>
      </c>
      <c r="W2937" s="7">
        <v>9</v>
      </c>
      <c r="X2937" s="7">
        <v>24</v>
      </c>
      <c r="Y2937" s="7">
        <v>0</v>
      </c>
      <c r="Z2937" s="7">
        <v>0</v>
      </c>
      <c r="AA2937"/>
    </row>
    <row r="2938" spans="1:27" x14ac:dyDescent="0.25">
      <c r="A2938" s="24" t="str">
        <f t="shared" si="139"/>
        <v/>
      </c>
      <c r="B2938" s="24" t="str">
        <f t="shared" si="137"/>
        <v/>
      </c>
      <c r="C2938" s="24" t="str">
        <f t="shared" si="138"/>
        <v/>
      </c>
      <c r="D2938" s="24">
        <v>2026</v>
      </c>
      <c r="E2938" s="7" t="s">
        <v>3131</v>
      </c>
      <c r="F2938" s="7" t="s">
        <v>3115</v>
      </c>
      <c r="G2938" s="7" t="s">
        <v>47</v>
      </c>
      <c r="H2938" s="7" t="s">
        <v>30</v>
      </c>
      <c r="I2938" s="8">
        <v>0.14299999999999999</v>
      </c>
      <c r="J2938" s="8">
        <v>0.33300000000000002</v>
      </c>
      <c r="K2938" s="8">
        <v>0.14299999999999999</v>
      </c>
      <c r="L2938" s="8">
        <v>0.47599999999999998</v>
      </c>
      <c r="M2938" s="7">
        <v>5</v>
      </c>
      <c r="N2938" s="7">
        <v>9</v>
      </c>
      <c r="O2938" s="7">
        <v>7</v>
      </c>
      <c r="P2938" s="7">
        <v>3</v>
      </c>
      <c r="Q2938" s="7">
        <v>1</v>
      </c>
      <c r="R2938" s="7">
        <v>0</v>
      </c>
      <c r="S2938" s="7">
        <v>0</v>
      </c>
      <c r="T2938" s="7">
        <v>0</v>
      </c>
      <c r="U2938" s="7">
        <v>1</v>
      </c>
      <c r="V2938" s="7">
        <v>0</v>
      </c>
      <c r="W2938" s="7">
        <v>2</v>
      </c>
      <c r="X2938" s="7">
        <v>4</v>
      </c>
      <c r="Y2938" s="7">
        <v>0</v>
      </c>
      <c r="Z2938" s="7">
        <v>0</v>
      </c>
      <c r="AA2938"/>
    </row>
    <row r="2939" spans="1:27" x14ac:dyDescent="0.25">
      <c r="A2939" s="24" t="str">
        <f t="shared" si="139"/>
        <v/>
      </c>
      <c r="B2939" s="24" t="str">
        <f t="shared" si="137"/>
        <v/>
      </c>
      <c r="C2939" s="24" t="str">
        <f t="shared" si="138"/>
        <v/>
      </c>
      <c r="D2939" s="24">
        <v>2026</v>
      </c>
      <c r="E2939" s="7" t="s">
        <v>3132</v>
      </c>
      <c r="F2939" s="7" t="s">
        <v>3115</v>
      </c>
      <c r="G2939" s="7" t="s">
        <v>47</v>
      </c>
      <c r="H2939" s="7" t="s">
        <v>25</v>
      </c>
      <c r="I2939" s="8">
        <v>0</v>
      </c>
      <c r="J2939" s="8">
        <v>0.25</v>
      </c>
      <c r="K2939" s="8">
        <v>0</v>
      </c>
      <c r="L2939" s="8">
        <v>0.25</v>
      </c>
      <c r="M2939" s="7">
        <v>3</v>
      </c>
      <c r="N2939" s="7">
        <v>4</v>
      </c>
      <c r="O2939" s="7">
        <v>3</v>
      </c>
      <c r="P2939" s="7">
        <v>1</v>
      </c>
      <c r="Q2939" s="7">
        <v>0</v>
      </c>
      <c r="R2939" s="7">
        <v>0</v>
      </c>
      <c r="S2939" s="7">
        <v>0</v>
      </c>
      <c r="T2939" s="7">
        <v>0</v>
      </c>
      <c r="U2939" s="7">
        <v>0</v>
      </c>
      <c r="V2939" s="7">
        <v>0</v>
      </c>
      <c r="W2939" s="7">
        <v>1</v>
      </c>
      <c r="X2939" s="7">
        <v>2</v>
      </c>
      <c r="Y2939" s="7">
        <v>0</v>
      </c>
      <c r="Z2939" s="7">
        <v>0</v>
      </c>
      <c r="AA2939"/>
    </row>
    <row r="2940" spans="1:27" x14ac:dyDescent="0.25">
      <c r="A2940" s="24">
        <f t="shared" si="139"/>
        <v>1</v>
      </c>
      <c r="B2940" s="24" t="str">
        <f t="shared" si="137"/>
        <v/>
      </c>
      <c r="C2940" s="24" t="str">
        <f t="shared" si="138"/>
        <v/>
      </c>
      <c r="D2940" s="24">
        <v>2026</v>
      </c>
      <c r="E2940" s="7" t="s">
        <v>3135</v>
      </c>
      <c r="F2940" s="7" t="s">
        <v>3134</v>
      </c>
      <c r="G2940" s="7" t="s">
        <v>29</v>
      </c>
      <c r="H2940" s="7" t="s">
        <v>42</v>
      </c>
      <c r="I2940" s="8">
        <v>0.35699999999999998</v>
      </c>
      <c r="J2940" s="8">
        <v>0.438</v>
      </c>
      <c r="K2940" s="8">
        <v>0.58299999999999996</v>
      </c>
      <c r="L2940" s="8">
        <v>1.02</v>
      </c>
      <c r="M2940" s="7">
        <v>49</v>
      </c>
      <c r="N2940" s="7">
        <v>242</v>
      </c>
      <c r="O2940" s="7">
        <v>199</v>
      </c>
      <c r="P2940" s="7">
        <v>48</v>
      </c>
      <c r="Q2940" s="7">
        <v>71</v>
      </c>
      <c r="R2940" s="7">
        <v>19</v>
      </c>
      <c r="S2940" s="7">
        <v>4</v>
      </c>
      <c r="T2940" s="7">
        <v>6</v>
      </c>
      <c r="U2940" s="7">
        <v>50</v>
      </c>
      <c r="V2940" s="7">
        <v>1</v>
      </c>
      <c r="W2940" s="7">
        <v>33</v>
      </c>
      <c r="X2940" s="7">
        <v>38</v>
      </c>
      <c r="Y2940" s="7">
        <v>9</v>
      </c>
      <c r="Z2940" s="7">
        <v>3</v>
      </c>
      <c r="AA2940"/>
    </row>
    <row r="2941" spans="1:27" x14ac:dyDescent="0.25">
      <c r="A2941" s="24" t="str">
        <f t="shared" si="139"/>
        <v/>
      </c>
      <c r="B2941" s="24" t="str">
        <f t="shared" si="137"/>
        <v/>
      </c>
      <c r="C2941" s="24" t="str">
        <f t="shared" si="138"/>
        <v/>
      </c>
      <c r="D2941" s="24">
        <v>2026</v>
      </c>
      <c r="E2941" s="7" t="s">
        <v>3133</v>
      </c>
      <c r="F2941" s="7" t="s">
        <v>3134</v>
      </c>
      <c r="G2941" s="7" t="s">
        <v>47</v>
      </c>
      <c r="H2941" s="7" t="s">
        <v>30</v>
      </c>
      <c r="I2941" s="8">
        <v>0.35699999999999998</v>
      </c>
      <c r="J2941" s="8">
        <v>0.49099999999999999</v>
      </c>
      <c r="K2941" s="8">
        <v>0.44600000000000001</v>
      </c>
      <c r="L2941" s="8">
        <v>0.93700000000000006</v>
      </c>
      <c r="M2941" s="7">
        <v>49</v>
      </c>
      <c r="N2941" s="7">
        <v>224</v>
      </c>
      <c r="O2941" s="7">
        <v>168</v>
      </c>
      <c r="P2941" s="7">
        <v>51</v>
      </c>
      <c r="Q2941" s="7">
        <v>60</v>
      </c>
      <c r="R2941" s="7">
        <v>8</v>
      </c>
      <c r="S2941" s="7">
        <v>2</v>
      </c>
      <c r="T2941" s="7">
        <v>1</v>
      </c>
      <c r="U2941" s="7">
        <v>24</v>
      </c>
      <c r="V2941" s="7">
        <v>8</v>
      </c>
      <c r="W2941" s="7">
        <v>39</v>
      </c>
      <c r="X2941" s="7">
        <v>29</v>
      </c>
      <c r="Y2941" s="7">
        <v>5</v>
      </c>
      <c r="Z2941" s="7">
        <v>4</v>
      </c>
      <c r="AA2941"/>
    </row>
    <row r="2942" spans="1:27" x14ac:dyDescent="0.25">
      <c r="A2942" s="24" t="str">
        <f t="shared" si="139"/>
        <v/>
      </c>
      <c r="B2942" s="24" t="str">
        <f t="shared" si="137"/>
        <v/>
      </c>
      <c r="C2942" s="24" t="str">
        <f t="shared" si="138"/>
        <v/>
      </c>
      <c r="D2942" s="24">
        <v>2026</v>
      </c>
      <c r="E2942" s="7" t="s">
        <v>3136</v>
      </c>
      <c r="F2942" s="7" t="s">
        <v>3134</v>
      </c>
      <c r="G2942" s="7" t="s">
        <v>37</v>
      </c>
      <c r="H2942" s="7" t="s">
        <v>35</v>
      </c>
      <c r="I2942" s="8">
        <v>0.33300000000000002</v>
      </c>
      <c r="J2942" s="8">
        <v>0.44900000000000001</v>
      </c>
      <c r="K2942" s="8">
        <v>0.47599999999999998</v>
      </c>
      <c r="L2942" s="8">
        <v>0.92600000000000005</v>
      </c>
      <c r="M2942" s="7">
        <v>44</v>
      </c>
      <c r="N2942" s="7">
        <v>179</v>
      </c>
      <c r="O2942" s="7">
        <v>147</v>
      </c>
      <c r="P2942" s="7">
        <v>44</v>
      </c>
      <c r="Q2942" s="7">
        <v>49</v>
      </c>
      <c r="R2942" s="7">
        <v>10</v>
      </c>
      <c r="S2942" s="7">
        <v>1</v>
      </c>
      <c r="T2942" s="7">
        <v>3</v>
      </c>
      <c r="U2942" s="7">
        <v>24</v>
      </c>
      <c r="V2942" s="7">
        <v>13</v>
      </c>
      <c r="W2942" s="7">
        <v>18</v>
      </c>
      <c r="X2942" s="7">
        <v>39</v>
      </c>
      <c r="Y2942" s="7">
        <v>23</v>
      </c>
      <c r="Z2942" s="7">
        <v>1</v>
      </c>
      <c r="AA2942"/>
    </row>
    <row r="2943" spans="1:27" x14ac:dyDescent="0.25">
      <c r="A2943" s="24" t="str">
        <f t="shared" si="139"/>
        <v/>
      </c>
      <c r="B2943" s="24" t="str">
        <f t="shared" si="137"/>
        <v/>
      </c>
      <c r="C2943" s="24" t="str">
        <f t="shared" si="138"/>
        <v/>
      </c>
      <c r="D2943" s="24">
        <v>2026</v>
      </c>
      <c r="E2943" s="7" t="s">
        <v>3137</v>
      </c>
      <c r="F2943" s="7" t="s">
        <v>3134</v>
      </c>
      <c r="G2943" s="7" t="s">
        <v>24</v>
      </c>
      <c r="H2943" s="7" t="s">
        <v>40</v>
      </c>
      <c r="I2943" s="8">
        <v>0.3</v>
      </c>
      <c r="J2943" s="8">
        <v>0.47</v>
      </c>
      <c r="K2943" s="8">
        <v>0.438</v>
      </c>
      <c r="L2943" s="8">
        <v>0.90700000000000003</v>
      </c>
      <c r="M2943" s="7">
        <v>50</v>
      </c>
      <c r="N2943" s="7">
        <v>218</v>
      </c>
      <c r="O2943" s="7">
        <v>160</v>
      </c>
      <c r="P2943" s="7">
        <v>35</v>
      </c>
      <c r="Q2943" s="7">
        <v>48</v>
      </c>
      <c r="R2943" s="7">
        <v>12</v>
      </c>
      <c r="S2943" s="7">
        <v>2</v>
      </c>
      <c r="T2943" s="7">
        <v>2</v>
      </c>
      <c r="U2943" s="7">
        <v>30</v>
      </c>
      <c r="V2943" s="7">
        <v>11</v>
      </c>
      <c r="W2943" s="7">
        <v>42</v>
      </c>
      <c r="X2943" s="7">
        <v>41</v>
      </c>
      <c r="Y2943" s="7">
        <v>10</v>
      </c>
      <c r="Z2943" s="7">
        <v>1</v>
      </c>
      <c r="AA2943"/>
    </row>
    <row r="2944" spans="1:27" x14ac:dyDescent="0.25">
      <c r="A2944" s="24">
        <f t="shared" si="139"/>
        <v>1</v>
      </c>
      <c r="B2944" s="24" t="str">
        <f t="shared" si="137"/>
        <v/>
      </c>
      <c r="C2944" s="24" t="str">
        <f t="shared" si="138"/>
        <v/>
      </c>
      <c r="D2944" s="24">
        <v>2026</v>
      </c>
      <c r="E2944" s="7" t="s">
        <v>3139</v>
      </c>
      <c r="F2944" s="7" t="s">
        <v>3134</v>
      </c>
      <c r="G2944" s="7" t="s">
        <v>29</v>
      </c>
      <c r="H2944" s="7" t="s">
        <v>38</v>
      </c>
      <c r="I2944" s="8">
        <v>0.27900000000000003</v>
      </c>
      <c r="J2944" s="8">
        <v>0.34300000000000003</v>
      </c>
      <c r="K2944" s="8">
        <v>0.51400000000000001</v>
      </c>
      <c r="L2944" s="8">
        <v>0.85599999999999998</v>
      </c>
      <c r="M2944" s="7">
        <v>53</v>
      </c>
      <c r="N2944" s="7">
        <v>251</v>
      </c>
      <c r="O2944" s="7">
        <v>222</v>
      </c>
      <c r="P2944" s="7">
        <v>46</v>
      </c>
      <c r="Q2944" s="7">
        <v>62</v>
      </c>
      <c r="R2944" s="7">
        <v>6</v>
      </c>
      <c r="S2944" s="7">
        <v>2</v>
      </c>
      <c r="T2944" s="7">
        <v>14</v>
      </c>
      <c r="U2944" s="7">
        <v>63</v>
      </c>
      <c r="V2944" s="7">
        <v>7</v>
      </c>
      <c r="W2944" s="7">
        <v>17</v>
      </c>
      <c r="X2944" s="7">
        <v>69</v>
      </c>
      <c r="Y2944" s="7">
        <v>2</v>
      </c>
      <c r="Z2944" s="7">
        <v>0</v>
      </c>
      <c r="AA2944"/>
    </row>
    <row r="2945" spans="1:27" x14ac:dyDescent="0.25">
      <c r="A2945" s="24" t="str">
        <f t="shared" si="139"/>
        <v/>
      </c>
      <c r="B2945" s="24" t="str">
        <f t="shared" si="137"/>
        <v/>
      </c>
      <c r="C2945" s="24" t="str">
        <f t="shared" si="138"/>
        <v/>
      </c>
      <c r="D2945" s="24">
        <v>2026</v>
      </c>
      <c r="E2945" s="7" t="s">
        <v>3138</v>
      </c>
      <c r="F2945" s="7" t="s">
        <v>3134</v>
      </c>
      <c r="G2945" s="7" t="s">
        <v>37</v>
      </c>
      <c r="H2945" s="7" t="s">
        <v>33</v>
      </c>
      <c r="I2945" s="8">
        <v>0.27800000000000002</v>
      </c>
      <c r="J2945" s="8">
        <v>0.35</v>
      </c>
      <c r="K2945" s="8">
        <v>0.42599999999999999</v>
      </c>
      <c r="L2945" s="8">
        <v>0.77600000000000002</v>
      </c>
      <c r="M2945" s="7">
        <v>47</v>
      </c>
      <c r="N2945" s="7">
        <v>197</v>
      </c>
      <c r="O2945" s="7">
        <v>176</v>
      </c>
      <c r="P2945" s="7">
        <v>33</v>
      </c>
      <c r="Q2945" s="7">
        <v>49</v>
      </c>
      <c r="R2945" s="7">
        <v>11</v>
      </c>
      <c r="S2945" s="7">
        <v>3</v>
      </c>
      <c r="T2945" s="7">
        <v>3</v>
      </c>
      <c r="U2945" s="7">
        <v>34</v>
      </c>
      <c r="V2945" s="7">
        <v>6</v>
      </c>
      <c r="W2945" s="7">
        <v>14</v>
      </c>
      <c r="X2945" s="7">
        <v>34</v>
      </c>
      <c r="Y2945" s="7">
        <v>1</v>
      </c>
      <c r="Z2945" s="7">
        <v>0</v>
      </c>
      <c r="AA2945"/>
    </row>
    <row r="2946" spans="1:27" x14ac:dyDescent="0.25">
      <c r="A2946" s="24">
        <f t="shared" si="139"/>
        <v>1</v>
      </c>
      <c r="B2946" s="24" t="str">
        <f t="shared" ref="B2946:B3009" si="140">IF(COUNTIFS(Draft_Player,$E2946),COUNTIFS(Draft_Player,$E2946),"")</f>
        <v/>
      </c>
      <c r="C2946" s="24" t="str">
        <f t="shared" ref="C2946:C3009" si="141">IF(COUNTIFS(Transfers_Player,$E2946),COUNTIFS(Transfers_Player,$E2946),"")</f>
        <v/>
      </c>
      <c r="D2946" s="24">
        <v>2026</v>
      </c>
      <c r="E2946" s="7" t="s">
        <v>3140</v>
      </c>
      <c r="F2946" s="7" t="s">
        <v>3134</v>
      </c>
      <c r="G2946" s="7" t="s">
        <v>32</v>
      </c>
      <c r="H2946" s="7" t="s">
        <v>44</v>
      </c>
      <c r="I2946" s="8">
        <v>0.26700000000000002</v>
      </c>
      <c r="J2946" s="8">
        <v>0.38</v>
      </c>
      <c r="K2946" s="8">
        <v>0.56699999999999995</v>
      </c>
      <c r="L2946" s="8">
        <v>0.94699999999999995</v>
      </c>
      <c r="M2946" s="7">
        <v>55</v>
      </c>
      <c r="N2946" s="7">
        <v>263</v>
      </c>
      <c r="O2946" s="7">
        <v>210</v>
      </c>
      <c r="P2946" s="7">
        <v>44</v>
      </c>
      <c r="Q2946" s="7">
        <v>56</v>
      </c>
      <c r="R2946" s="7">
        <v>12</v>
      </c>
      <c r="S2946" s="7">
        <v>0</v>
      </c>
      <c r="T2946" s="7">
        <v>17</v>
      </c>
      <c r="U2946" s="7">
        <v>61</v>
      </c>
      <c r="V2946" s="7">
        <v>20</v>
      </c>
      <c r="W2946" s="7">
        <v>24</v>
      </c>
      <c r="X2946" s="7">
        <v>45</v>
      </c>
      <c r="Y2946" s="7">
        <v>0</v>
      </c>
      <c r="Z2946" s="7">
        <v>0</v>
      </c>
      <c r="AA2946"/>
    </row>
    <row r="2947" spans="1:27" x14ac:dyDescent="0.25">
      <c r="A2947" s="24" t="str">
        <f t="shared" ref="A2947:A3010" si="142">IF(OR(G2947="SR", G2947="GR"), 1, "")</f>
        <v/>
      </c>
      <c r="B2947" s="24" t="str">
        <f t="shared" si="140"/>
        <v/>
      </c>
      <c r="C2947" s="24" t="str">
        <f t="shared" si="141"/>
        <v/>
      </c>
      <c r="D2947" s="24">
        <v>2026</v>
      </c>
      <c r="E2947" s="7" t="s">
        <v>3142</v>
      </c>
      <c r="F2947" s="7" t="s">
        <v>3134</v>
      </c>
      <c r="G2947" s="7" t="s">
        <v>37</v>
      </c>
      <c r="H2947" s="7" t="s">
        <v>27</v>
      </c>
      <c r="I2947" s="8">
        <v>0.23400000000000001</v>
      </c>
      <c r="J2947" s="8">
        <v>0.35199999999999998</v>
      </c>
      <c r="K2947" s="8">
        <v>0.29799999999999999</v>
      </c>
      <c r="L2947" s="8">
        <v>0.65</v>
      </c>
      <c r="M2947" s="7">
        <v>53</v>
      </c>
      <c r="N2947" s="7">
        <v>252</v>
      </c>
      <c r="O2947" s="7">
        <v>205</v>
      </c>
      <c r="P2947" s="7">
        <v>30</v>
      </c>
      <c r="Q2947" s="7">
        <v>48</v>
      </c>
      <c r="R2947" s="7">
        <v>6</v>
      </c>
      <c r="S2947" s="7">
        <v>2</v>
      </c>
      <c r="T2947" s="7">
        <v>1</v>
      </c>
      <c r="U2947" s="7">
        <v>21</v>
      </c>
      <c r="V2947" s="7">
        <v>13</v>
      </c>
      <c r="W2947" s="7">
        <v>26</v>
      </c>
      <c r="X2947" s="7">
        <v>27</v>
      </c>
      <c r="Y2947" s="7">
        <v>18</v>
      </c>
      <c r="Z2947" s="7">
        <v>3</v>
      </c>
      <c r="AA2947"/>
    </row>
    <row r="2948" spans="1:27" x14ac:dyDescent="0.25">
      <c r="A2948" s="24">
        <f t="shared" si="142"/>
        <v>1</v>
      </c>
      <c r="B2948" s="24" t="str">
        <f t="shared" si="140"/>
        <v/>
      </c>
      <c r="C2948" s="24" t="str">
        <f t="shared" si="141"/>
        <v/>
      </c>
      <c r="D2948" s="24">
        <v>2026</v>
      </c>
      <c r="E2948" s="7" t="s">
        <v>3141</v>
      </c>
      <c r="F2948" s="7" t="s">
        <v>3134</v>
      </c>
      <c r="G2948" s="7" t="s">
        <v>29</v>
      </c>
      <c r="H2948" s="7" t="s">
        <v>25</v>
      </c>
      <c r="I2948" s="8">
        <v>0.22500000000000001</v>
      </c>
      <c r="J2948" s="8">
        <v>0.44500000000000001</v>
      </c>
      <c r="K2948" s="8">
        <v>0.432</v>
      </c>
      <c r="L2948" s="8">
        <v>0.877</v>
      </c>
      <c r="M2948" s="7">
        <v>54</v>
      </c>
      <c r="N2948" s="7">
        <v>240</v>
      </c>
      <c r="O2948" s="7">
        <v>169</v>
      </c>
      <c r="P2948" s="7">
        <v>36</v>
      </c>
      <c r="Q2948" s="7">
        <v>38</v>
      </c>
      <c r="R2948" s="7">
        <v>11</v>
      </c>
      <c r="S2948" s="7">
        <v>0</v>
      </c>
      <c r="T2948" s="7">
        <v>8</v>
      </c>
      <c r="U2948" s="7">
        <v>29</v>
      </c>
      <c r="V2948" s="7">
        <v>18</v>
      </c>
      <c r="W2948" s="7">
        <v>50</v>
      </c>
      <c r="X2948" s="7">
        <v>35</v>
      </c>
      <c r="Y2948" s="7">
        <v>5</v>
      </c>
      <c r="Z2948" s="7">
        <v>0</v>
      </c>
      <c r="AA2948"/>
    </row>
    <row r="2949" spans="1:27" x14ac:dyDescent="0.25">
      <c r="A2949" s="24" t="str">
        <f t="shared" si="142"/>
        <v/>
      </c>
      <c r="B2949" s="24" t="str">
        <f t="shared" si="140"/>
        <v/>
      </c>
      <c r="C2949" s="24" t="str">
        <f t="shared" si="141"/>
        <v/>
      </c>
      <c r="D2949" s="24">
        <v>2026</v>
      </c>
      <c r="E2949" s="7" t="s">
        <v>3143</v>
      </c>
      <c r="F2949" s="7" t="s">
        <v>3134</v>
      </c>
      <c r="G2949" s="7" t="s">
        <v>37</v>
      </c>
      <c r="H2949" s="7" t="s">
        <v>42</v>
      </c>
      <c r="I2949" s="8">
        <v>0.313</v>
      </c>
      <c r="J2949" s="8">
        <v>0.38900000000000001</v>
      </c>
      <c r="K2949" s="8">
        <v>0.625</v>
      </c>
      <c r="L2949" s="8">
        <v>1.014</v>
      </c>
      <c r="M2949" s="7">
        <v>10</v>
      </c>
      <c r="N2949" s="7">
        <v>19</v>
      </c>
      <c r="O2949" s="7">
        <v>16</v>
      </c>
      <c r="P2949" s="7">
        <v>4</v>
      </c>
      <c r="Q2949" s="7">
        <v>5</v>
      </c>
      <c r="R2949" s="7">
        <v>2</v>
      </c>
      <c r="S2949" s="7">
        <v>0</v>
      </c>
      <c r="T2949" s="7">
        <v>1</v>
      </c>
      <c r="U2949" s="7">
        <v>5</v>
      </c>
      <c r="V2949" s="7">
        <v>1</v>
      </c>
      <c r="W2949" s="7">
        <v>1</v>
      </c>
      <c r="X2949" s="7">
        <v>5</v>
      </c>
      <c r="Y2949" s="7">
        <v>0</v>
      </c>
      <c r="Z2949" s="7">
        <v>0</v>
      </c>
      <c r="AA2949"/>
    </row>
    <row r="2950" spans="1:27" x14ac:dyDescent="0.25">
      <c r="A2950" s="24">
        <f t="shared" si="142"/>
        <v>1</v>
      </c>
      <c r="B2950" s="24" t="str">
        <f t="shared" si="140"/>
        <v/>
      </c>
      <c r="C2950" s="24" t="str">
        <f t="shared" si="141"/>
        <v/>
      </c>
      <c r="D2950" s="24">
        <v>2026</v>
      </c>
      <c r="E2950" s="7" t="s">
        <v>3144</v>
      </c>
      <c r="F2950" s="7" t="s">
        <v>3134</v>
      </c>
      <c r="G2950" s="7" t="s">
        <v>29</v>
      </c>
      <c r="H2950" s="7" t="s">
        <v>33</v>
      </c>
      <c r="I2950" s="8">
        <v>0.24199999999999999</v>
      </c>
      <c r="J2950" s="8">
        <v>0.312</v>
      </c>
      <c r="K2950" s="8">
        <v>0.41399999999999998</v>
      </c>
      <c r="L2950" s="8">
        <v>0.72599999999999998</v>
      </c>
      <c r="M2950" s="7">
        <v>32</v>
      </c>
      <c r="N2950" s="7">
        <v>109</v>
      </c>
      <c r="O2950" s="7">
        <v>99</v>
      </c>
      <c r="P2950" s="7">
        <v>15</v>
      </c>
      <c r="Q2950" s="7">
        <v>24</v>
      </c>
      <c r="R2950" s="7">
        <v>5</v>
      </c>
      <c r="S2950" s="7">
        <v>0</v>
      </c>
      <c r="T2950" s="7">
        <v>4</v>
      </c>
      <c r="U2950" s="7">
        <v>21</v>
      </c>
      <c r="V2950" s="7">
        <v>1</v>
      </c>
      <c r="W2950" s="7">
        <v>9</v>
      </c>
      <c r="X2950" s="7">
        <v>34</v>
      </c>
      <c r="Y2950" s="7">
        <v>5</v>
      </c>
      <c r="Z2950" s="7">
        <v>1</v>
      </c>
      <c r="AA2950"/>
    </row>
    <row r="2951" spans="1:27" x14ac:dyDescent="0.25">
      <c r="A2951" s="24" t="str">
        <f t="shared" si="142"/>
        <v/>
      </c>
      <c r="B2951" s="24" t="str">
        <f t="shared" si="140"/>
        <v/>
      </c>
      <c r="C2951" s="24" t="str">
        <f t="shared" si="141"/>
        <v/>
      </c>
      <c r="D2951" s="24">
        <v>2026</v>
      </c>
      <c r="E2951" s="7" t="s">
        <v>3145</v>
      </c>
      <c r="F2951" s="7" t="s">
        <v>3134</v>
      </c>
      <c r="G2951" s="7" t="s">
        <v>37</v>
      </c>
      <c r="H2951" s="7" t="s">
        <v>64</v>
      </c>
      <c r="I2951" s="8">
        <v>0.2</v>
      </c>
      <c r="J2951" s="8">
        <v>0.32900000000000001</v>
      </c>
      <c r="K2951" s="8">
        <v>0.32300000000000001</v>
      </c>
      <c r="L2951" s="8">
        <v>0.65200000000000002</v>
      </c>
      <c r="M2951" s="7">
        <v>22</v>
      </c>
      <c r="N2951" s="7">
        <v>79</v>
      </c>
      <c r="O2951" s="7">
        <v>65</v>
      </c>
      <c r="P2951" s="7">
        <v>8</v>
      </c>
      <c r="Q2951" s="7">
        <v>13</v>
      </c>
      <c r="R2951" s="7">
        <v>2</v>
      </c>
      <c r="S2951" s="7">
        <v>0</v>
      </c>
      <c r="T2951" s="7">
        <v>2</v>
      </c>
      <c r="U2951" s="7">
        <v>10</v>
      </c>
      <c r="V2951" s="7">
        <v>1</v>
      </c>
      <c r="W2951" s="7">
        <v>12</v>
      </c>
      <c r="X2951" s="7">
        <v>23</v>
      </c>
      <c r="Y2951" s="7">
        <v>0</v>
      </c>
      <c r="Z2951" s="7">
        <v>0</v>
      </c>
      <c r="AA2951"/>
    </row>
    <row r="2952" spans="1:27" x14ac:dyDescent="0.25">
      <c r="A2952" s="24">
        <f t="shared" si="142"/>
        <v>1</v>
      </c>
      <c r="B2952" s="24" t="str">
        <f t="shared" si="140"/>
        <v/>
      </c>
      <c r="C2952" s="24" t="str">
        <f t="shared" si="141"/>
        <v/>
      </c>
      <c r="D2952" s="24">
        <v>2026</v>
      </c>
      <c r="E2952" s="7" t="s">
        <v>3146</v>
      </c>
      <c r="F2952" s="7" t="s">
        <v>3134</v>
      </c>
      <c r="G2952" s="7" t="s">
        <v>29</v>
      </c>
      <c r="H2952" s="7" t="s">
        <v>40</v>
      </c>
      <c r="I2952" s="8">
        <v>0.17899999999999999</v>
      </c>
      <c r="J2952" s="8">
        <v>0.20699999999999999</v>
      </c>
      <c r="K2952" s="8">
        <v>0.214</v>
      </c>
      <c r="L2952" s="8">
        <v>0.42099999999999999</v>
      </c>
      <c r="M2952" s="7">
        <v>12</v>
      </c>
      <c r="N2952" s="7">
        <v>30</v>
      </c>
      <c r="O2952" s="7">
        <v>28</v>
      </c>
      <c r="P2952" s="7">
        <v>2</v>
      </c>
      <c r="Q2952" s="7">
        <v>5</v>
      </c>
      <c r="R2952" s="7">
        <v>1</v>
      </c>
      <c r="S2952" s="7">
        <v>0</v>
      </c>
      <c r="T2952" s="7">
        <v>0</v>
      </c>
      <c r="U2952" s="7">
        <v>1</v>
      </c>
      <c r="V2952" s="7">
        <v>0</v>
      </c>
      <c r="W2952" s="7">
        <v>1</v>
      </c>
      <c r="X2952" s="7">
        <v>11</v>
      </c>
      <c r="Y2952" s="7">
        <v>0</v>
      </c>
      <c r="Z2952" s="7">
        <v>0</v>
      </c>
      <c r="AA2952"/>
    </row>
    <row r="2953" spans="1:27" x14ac:dyDescent="0.25">
      <c r="A2953" s="24" t="str">
        <f t="shared" si="142"/>
        <v/>
      </c>
      <c r="B2953" s="24" t="str">
        <f t="shared" si="140"/>
        <v/>
      </c>
      <c r="C2953" s="24">
        <f t="shared" si="141"/>
        <v>1</v>
      </c>
      <c r="D2953" s="24">
        <v>2026</v>
      </c>
      <c r="E2953" s="7" t="s">
        <v>3147</v>
      </c>
      <c r="F2953" s="7" t="s">
        <v>3134</v>
      </c>
      <c r="G2953" s="7" t="s">
        <v>24</v>
      </c>
      <c r="H2953" s="7" t="s">
        <v>25</v>
      </c>
      <c r="I2953" s="8">
        <v>0.115</v>
      </c>
      <c r="J2953" s="8">
        <v>0.23300000000000001</v>
      </c>
      <c r="K2953" s="8">
        <v>0.192</v>
      </c>
      <c r="L2953" s="8">
        <v>0.42599999999999999</v>
      </c>
      <c r="M2953" s="7">
        <v>10</v>
      </c>
      <c r="N2953" s="7">
        <v>30</v>
      </c>
      <c r="O2953" s="7">
        <v>26</v>
      </c>
      <c r="P2953" s="7">
        <v>3</v>
      </c>
      <c r="Q2953" s="7">
        <v>3</v>
      </c>
      <c r="R2953" s="7">
        <v>2</v>
      </c>
      <c r="S2953" s="7">
        <v>0</v>
      </c>
      <c r="T2953" s="7">
        <v>0</v>
      </c>
      <c r="U2953" s="7">
        <v>2</v>
      </c>
      <c r="V2953" s="7">
        <v>1</v>
      </c>
      <c r="W2953" s="7">
        <v>3</v>
      </c>
      <c r="X2953" s="7">
        <v>9</v>
      </c>
      <c r="Y2953" s="7">
        <v>1</v>
      </c>
      <c r="Z2953" s="7">
        <v>0</v>
      </c>
      <c r="AA2953"/>
    </row>
    <row r="2954" spans="1:27" x14ac:dyDescent="0.25">
      <c r="A2954" s="24" t="str">
        <f t="shared" si="142"/>
        <v/>
      </c>
      <c r="B2954" s="24" t="str">
        <f t="shared" si="140"/>
        <v/>
      </c>
      <c r="C2954" s="24" t="str">
        <f t="shared" si="141"/>
        <v/>
      </c>
      <c r="D2954" s="24">
        <v>2026</v>
      </c>
      <c r="E2954" s="7" t="s">
        <v>3148</v>
      </c>
      <c r="F2954" s="7" t="s">
        <v>3134</v>
      </c>
      <c r="G2954" s="7" t="s">
        <v>37</v>
      </c>
      <c r="H2954" s="7" t="s">
        <v>30</v>
      </c>
      <c r="I2954" s="8">
        <v>5.8999999999999997E-2</v>
      </c>
      <c r="J2954" s="8">
        <v>0.158</v>
      </c>
      <c r="K2954" s="8">
        <v>5.8999999999999997E-2</v>
      </c>
      <c r="L2954" s="8">
        <v>0.217</v>
      </c>
      <c r="M2954" s="7">
        <v>5</v>
      </c>
      <c r="N2954" s="7">
        <v>19</v>
      </c>
      <c r="O2954" s="7">
        <v>17</v>
      </c>
      <c r="P2954" s="7">
        <v>3</v>
      </c>
      <c r="Q2954" s="7">
        <v>1</v>
      </c>
      <c r="R2954" s="7">
        <v>0</v>
      </c>
      <c r="S2954" s="7">
        <v>0</v>
      </c>
      <c r="T2954" s="7">
        <v>0</v>
      </c>
      <c r="U2954" s="7">
        <v>1</v>
      </c>
      <c r="V2954" s="7">
        <v>0</v>
      </c>
      <c r="W2954" s="7">
        <v>2</v>
      </c>
      <c r="X2954" s="7">
        <v>5</v>
      </c>
      <c r="Y2954" s="7">
        <v>0</v>
      </c>
      <c r="Z2954" s="7">
        <v>0</v>
      </c>
      <c r="AA2954"/>
    </row>
    <row r="2955" spans="1:27" x14ac:dyDescent="0.25">
      <c r="A2955" s="24" t="str">
        <f t="shared" si="142"/>
        <v/>
      </c>
      <c r="B2955" s="24" t="str">
        <f t="shared" si="140"/>
        <v/>
      </c>
      <c r="C2955" s="24" t="str">
        <f t="shared" si="141"/>
        <v/>
      </c>
      <c r="D2955" s="24">
        <v>2026</v>
      </c>
      <c r="E2955" s="7" t="s">
        <v>3149</v>
      </c>
      <c r="F2955" s="7" t="s">
        <v>3134</v>
      </c>
      <c r="G2955" s="7" t="s">
        <v>37</v>
      </c>
      <c r="H2955" s="7" t="s">
        <v>64</v>
      </c>
      <c r="I2955" s="8">
        <v>0</v>
      </c>
      <c r="J2955" s="8">
        <v>0</v>
      </c>
      <c r="K2955" s="8">
        <v>0</v>
      </c>
      <c r="L2955" s="8">
        <v>0</v>
      </c>
      <c r="M2955" s="7">
        <v>1</v>
      </c>
      <c r="N2955" s="7">
        <v>2</v>
      </c>
      <c r="O2955" s="7">
        <v>2</v>
      </c>
      <c r="P2955" s="7">
        <v>0</v>
      </c>
      <c r="Q2955" s="7">
        <v>0</v>
      </c>
      <c r="R2955" s="7">
        <v>0</v>
      </c>
      <c r="S2955" s="7">
        <v>0</v>
      </c>
      <c r="T2955" s="7">
        <v>0</v>
      </c>
      <c r="U2955" s="7">
        <v>0</v>
      </c>
      <c r="V2955" s="7">
        <v>0</v>
      </c>
      <c r="W2955" s="7">
        <v>0</v>
      </c>
      <c r="X2955" s="7">
        <v>0</v>
      </c>
      <c r="Y2955" s="7">
        <v>0</v>
      </c>
      <c r="Z2955" s="7">
        <v>0</v>
      </c>
      <c r="AA2955"/>
    </row>
    <row r="2956" spans="1:27" x14ac:dyDescent="0.25">
      <c r="A2956" s="24" t="str">
        <f t="shared" si="142"/>
        <v/>
      </c>
      <c r="B2956" s="24" t="str">
        <f t="shared" si="140"/>
        <v/>
      </c>
      <c r="C2956" s="24" t="str">
        <f t="shared" si="141"/>
        <v/>
      </c>
      <c r="D2956" s="24">
        <v>2026</v>
      </c>
      <c r="E2956" s="7" t="s">
        <v>3150</v>
      </c>
      <c r="F2956" s="7" t="s">
        <v>3151</v>
      </c>
      <c r="G2956" s="7" t="s">
        <v>37</v>
      </c>
      <c r="H2956" s="7" t="s">
        <v>27</v>
      </c>
      <c r="I2956" s="8">
        <v>0.44600000000000001</v>
      </c>
      <c r="J2956" s="8">
        <v>0.55400000000000005</v>
      </c>
      <c r="K2956" s="8">
        <v>0.52800000000000002</v>
      </c>
      <c r="L2956" s="8">
        <v>1.0820000000000001</v>
      </c>
      <c r="M2956" s="7">
        <v>50</v>
      </c>
      <c r="N2956" s="7">
        <v>243</v>
      </c>
      <c r="O2956" s="7">
        <v>195</v>
      </c>
      <c r="P2956" s="7">
        <v>58</v>
      </c>
      <c r="Q2956" s="7">
        <v>87</v>
      </c>
      <c r="R2956" s="7">
        <v>12</v>
      </c>
      <c r="S2956" s="7">
        <v>2</v>
      </c>
      <c r="T2956" s="7">
        <v>0</v>
      </c>
      <c r="U2956" s="7">
        <v>19</v>
      </c>
      <c r="V2956" s="7">
        <v>23</v>
      </c>
      <c r="W2956" s="7">
        <v>24</v>
      </c>
      <c r="X2956" s="7">
        <v>13</v>
      </c>
      <c r="Y2956" s="7">
        <v>19</v>
      </c>
      <c r="Z2956" s="7">
        <v>6</v>
      </c>
      <c r="AA2956"/>
    </row>
    <row r="2957" spans="1:27" x14ac:dyDescent="0.25">
      <c r="A2957" s="24">
        <f t="shared" si="142"/>
        <v>1</v>
      </c>
      <c r="B2957" s="24" t="str">
        <f t="shared" si="140"/>
        <v/>
      </c>
      <c r="C2957" s="24" t="str">
        <f t="shared" si="141"/>
        <v/>
      </c>
      <c r="D2957" s="24">
        <v>2026</v>
      </c>
      <c r="E2957" s="7" t="s">
        <v>3152</v>
      </c>
      <c r="F2957" s="7" t="s">
        <v>3151</v>
      </c>
      <c r="G2957" s="7" t="s">
        <v>32</v>
      </c>
      <c r="H2957" s="7" t="s">
        <v>40</v>
      </c>
      <c r="I2957" s="8">
        <v>0.35199999999999998</v>
      </c>
      <c r="J2957" s="8">
        <v>0.46400000000000002</v>
      </c>
      <c r="K2957" s="8">
        <v>0.48699999999999999</v>
      </c>
      <c r="L2957" s="8">
        <v>0.95099999999999996</v>
      </c>
      <c r="M2957" s="7">
        <v>52</v>
      </c>
      <c r="N2957" s="7">
        <v>240</v>
      </c>
      <c r="O2957" s="7">
        <v>193</v>
      </c>
      <c r="P2957" s="7">
        <v>50</v>
      </c>
      <c r="Q2957" s="7">
        <v>68</v>
      </c>
      <c r="R2957" s="7">
        <v>6</v>
      </c>
      <c r="S2957" s="7">
        <v>1</v>
      </c>
      <c r="T2957" s="7">
        <v>6</v>
      </c>
      <c r="U2957" s="7">
        <v>55</v>
      </c>
      <c r="V2957" s="7">
        <v>18</v>
      </c>
      <c r="W2957" s="7">
        <v>24</v>
      </c>
      <c r="X2957" s="7">
        <v>29</v>
      </c>
      <c r="Y2957" s="7">
        <v>2</v>
      </c>
      <c r="Z2957" s="7">
        <v>2</v>
      </c>
      <c r="AA2957"/>
    </row>
    <row r="2958" spans="1:27" x14ac:dyDescent="0.25">
      <c r="A2958" s="24">
        <f t="shared" si="142"/>
        <v>1</v>
      </c>
      <c r="B2958" s="24" t="str">
        <f t="shared" si="140"/>
        <v/>
      </c>
      <c r="C2958" s="24" t="str">
        <f t="shared" si="141"/>
        <v/>
      </c>
      <c r="D2958" s="24">
        <v>2026</v>
      </c>
      <c r="E2958" s="7" t="s">
        <v>3153</v>
      </c>
      <c r="F2958" s="7" t="s">
        <v>3151</v>
      </c>
      <c r="G2958" s="7" t="s">
        <v>29</v>
      </c>
      <c r="H2958" s="7" t="s">
        <v>42</v>
      </c>
      <c r="I2958" s="8">
        <v>0.34899999999999998</v>
      </c>
      <c r="J2958" s="8">
        <v>0.439</v>
      </c>
      <c r="K2958" s="8">
        <v>0.44</v>
      </c>
      <c r="L2958" s="8">
        <v>0.879</v>
      </c>
      <c r="M2958" s="7">
        <v>52</v>
      </c>
      <c r="N2958" s="7">
        <v>251</v>
      </c>
      <c r="O2958" s="7">
        <v>209</v>
      </c>
      <c r="P2958" s="7">
        <v>43</v>
      </c>
      <c r="Q2958" s="7">
        <v>73</v>
      </c>
      <c r="R2958" s="7">
        <v>10</v>
      </c>
      <c r="S2958" s="7">
        <v>3</v>
      </c>
      <c r="T2958" s="7">
        <v>1</v>
      </c>
      <c r="U2958" s="7">
        <v>40</v>
      </c>
      <c r="V2958" s="7">
        <v>9</v>
      </c>
      <c r="W2958" s="7">
        <v>26</v>
      </c>
      <c r="X2958" s="7">
        <v>31</v>
      </c>
      <c r="Y2958" s="7">
        <v>7</v>
      </c>
      <c r="Z2958" s="7">
        <v>2</v>
      </c>
      <c r="AA2958"/>
    </row>
    <row r="2959" spans="1:27" x14ac:dyDescent="0.25">
      <c r="A2959" s="24">
        <f t="shared" si="142"/>
        <v>1</v>
      </c>
      <c r="B2959" s="24" t="str">
        <f t="shared" si="140"/>
        <v/>
      </c>
      <c r="C2959" s="24" t="str">
        <f t="shared" si="141"/>
        <v/>
      </c>
      <c r="D2959" s="24">
        <v>2026</v>
      </c>
      <c r="E2959" s="7" t="s">
        <v>3154</v>
      </c>
      <c r="F2959" s="7" t="s">
        <v>3151</v>
      </c>
      <c r="G2959" s="7" t="s">
        <v>29</v>
      </c>
      <c r="H2959" s="7" t="s">
        <v>44</v>
      </c>
      <c r="I2959" s="8">
        <v>0.31900000000000001</v>
      </c>
      <c r="J2959" s="8">
        <v>0.36899999999999999</v>
      </c>
      <c r="K2959" s="8">
        <v>0.5</v>
      </c>
      <c r="L2959" s="8">
        <v>0.86899999999999999</v>
      </c>
      <c r="M2959" s="7">
        <v>49</v>
      </c>
      <c r="N2959" s="7">
        <v>207</v>
      </c>
      <c r="O2959" s="7">
        <v>182</v>
      </c>
      <c r="P2959" s="7">
        <v>28</v>
      </c>
      <c r="Q2959" s="7">
        <v>58</v>
      </c>
      <c r="R2959" s="7">
        <v>13</v>
      </c>
      <c r="S2959" s="7">
        <v>1</v>
      </c>
      <c r="T2959" s="7">
        <v>6</v>
      </c>
      <c r="U2959" s="7">
        <v>42</v>
      </c>
      <c r="V2959" s="7">
        <v>4</v>
      </c>
      <c r="W2959" s="7">
        <v>14</v>
      </c>
      <c r="X2959" s="7">
        <v>30</v>
      </c>
      <c r="Y2959" s="7">
        <v>2</v>
      </c>
      <c r="Z2959" s="7">
        <v>2</v>
      </c>
      <c r="AA2959"/>
    </row>
    <row r="2960" spans="1:27" x14ac:dyDescent="0.25">
      <c r="A2960" s="24" t="str">
        <f t="shared" si="142"/>
        <v/>
      </c>
      <c r="B2960" s="24" t="str">
        <f t="shared" si="140"/>
        <v/>
      </c>
      <c r="C2960" s="24" t="str">
        <f t="shared" si="141"/>
        <v/>
      </c>
      <c r="D2960" s="24">
        <v>2026</v>
      </c>
      <c r="E2960" s="7" t="s">
        <v>3155</v>
      </c>
      <c r="F2960" s="7" t="s">
        <v>3151</v>
      </c>
      <c r="G2960" s="7" t="s">
        <v>37</v>
      </c>
      <c r="H2960" s="7" t="s">
        <v>30</v>
      </c>
      <c r="I2960" s="8">
        <v>0.26900000000000002</v>
      </c>
      <c r="J2960" s="8">
        <v>0.35399999999999998</v>
      </c>
      <c r="K2960" s="8">
        <v>0.35</v>
      </c>
      <c r="L2960" s="8">
        <v>0.70399999999999996</v>
      </c>
      <c r="M2960" s="7">
        <v>45</v>
      </c>
      <c r="N2960" s="7">
        <v>182</v>
      </c>
      <c r="O2960" s="7">
        <v>160</v>
      </c>
      <c r="P2960" s="7">
        <v>26</v>
      </c>
      <c r="Q2960" s="7">
        <v>43</v>
      </c>
      <c r="R2960" s="7">
        <v>8</v>
      </c>
      <c r="S2960" s="7">
        <v>1</v>
      </c>
      <c r="T2960" s="7">
        <v>1</v>
      </c>
      <c r="U2960" s="7">
        <v>21</v>
      </c>
      <c r="V2960" s="7">
        <v>10</v>
      </c>
      <c r="W2960" s="7">
        <v>11</v>
      </c>
      <c r="X2960" s="7">
        <v>23</v>
      </c>
      <c r="Y2960" s="7">
        <v>4</v>
      </c>
      <c r="Z2960" s="7">
        <v>1</v>
      </c>
      <c r="AA2960"/>
    </row>
    <row r="2961" spans="1:27" x14ac:dyDescent="0.25">
      <c r="A2961" s="24">
        <f t="shared" si="142"/>
        <v>1</v>
      </c>
      <c r="B2961" s="24" t="str">
        <f t="shared" si="140"/>
        <v/>
      </c>
      <c r="C2961" s="24" t="str">
        <f t="shared" si="141"/>
        <v/>
      </c>
      <c r="D2961" s="24">
        <v>2026</v>
      </c>
      <c r="E2961" s="7" t="s">
        <v>3156</v>
      </c>
      <c r="F2961" s="7" t="s">
        <v>3151</v>
      </c>
      <c r="G2961" s="7" t="s">
        <v>29</v>
      </c>
      <c r="H2961" s="7" t="s">
        <v>35</v>
      </c>
      <c r="I2961" s="8">
        <v>0.23100000000000001</v>
      </c>
      <c r="J2961" s="8">
        <v>0.33700000000000002</v>
      </c>
      <c r="K2961" s="8">
        <v>0.34699999999999998</v>
      </c>
      <c r="L2961" s="8">
        <v>0.68400000000000005</v>
      </c>
      <c r="M2961" s="7">
        <v>47</v>
      </c>
      <c r="N2961" s="7">
        <v>179</v>
      </c>
      <c r="O2961" s="7">
        <v>147</v>
      </c>
      <c r="P2961" s="7">
        <v>20</v>
      </c>
      <c r="Q2961" s="7">
        <v>34</v>
      </c>
      <c r="R2961" s="7">
        <v>3</v>
      </c>
      <c r="S2961" s="7">
        <v>1</v>
      </c>
      <c r="T2961" s="7">
        <v>4</v>
      </c>
      <c r="U2961" s="7">
        <v>25</v>
      </c>
      <c r="V2961" s="7">
        <v>5</v>
      </c>
      <c r="W2961" s="7">
        <v>20</v>
      </c>
      <c r="X2961" s="7">
        <v>26</v>
      </c>
      <c r="Y2961" s="7">
        <v>6</v>
      </c>
      <c r="Z2961" s="7">
        <v>3</v>
      </c>
      <c r="AA2961"/>
    </row>
    <row r="2962" spans="1:27" x14ac:dyDescent="0.25">
      <c r="A2962" s="24" t="str">
        <f t="shared" si="142"/>
        <v/>
      </c>
      <c r="B2962" s="24" t="str">
        <f t="shared" si="140"/>
        <v/>
      </c>
      <c r="C2962" s="24" t="str">
        <f t="shared" si="141"/>
        <v/>
      </c>
      <c r="D2962" s="24">
        <v>2026</v>
      </c>
      <c r="E2962" s="7" t="s">
        <v>3157</v>
      </c>
      <c r="F2962" s="7" t="s">
        <v>3151</v>
      </c>
      <c r="G2962" s="7" t="s">
        <v>47</v>
      </c>
      <c r="H2962" s="7" t="s">
        <v>33</v>
      </c>
      <c r="I2962" s="8">
        <v>0.20300000000000001</v>
      </c>
      <c r="J2962" s="8">
        <v>0.28699999999999998</v>
      </c>
      <c r="K2962" s="8">
        <v>0.249</v>
      </c>
      <c r="L2962" s="8">
        <v>0.53600000000000003</v>
      </c>
      <c r="M2962" s="7">
        <v>52</v>
      </c>
      <c r="N2962" s="7">
        <v>210</v>
      </c>
      <c r="O2962" s="7">
        <v>177</v>
      </c>
      <c r="P2962" s="7">
        <v>22</v>
      </c>
      <c r="Q2962" s="7">
        <v>36</v>
      </c>
      <c r="R2962" s="7">
        <v>8</v>
      </c>
      <c r="S2962" s="7">
        <v>0</v>
      </c>
      <c r="T2962" s="7">
        <v>0</v>
      </c>
      <c r="U2962" s="7">
        <v>18</v>
      </c>
      <c r="V2962" s="7">
        <v>4</v>
      </c>
      <c r="W2962" s="7">
        <v>18</v>
      </c>
      <c r="X2962" s="7">
        <v>49</v>
      </c>
      <c r="Y2962" s="7">
        <v>3</v>
      </c>
      <c r="Z2962" s="7">
        <v>1</v>
      </c>
      <c r="AA2962"/>
    </row>
    <row r="2963" spans="1:27" x14ac:dyDescent="0.25">
      <c r="A2963" s="24" t="str">
        <f t="shared" si="142"/>
        <v/>
      </c>
      <c r="B2963" s="24" t="str">
        <f t="shared" si="140"/>
        <v/>
      </c>
      <c r="C2963" s="24" t="str">
        <f t="shared" si="141"/>
        <v/>
      </c>
      <c r="D2963" s="24">
        <v>2026</v>
      </c>
      <c r="E2963" s="7" t="s">
        <v>3158</v>
      </c>
      <c r="F2963" s="7" t="s">
        <v>3151</v>
      </c>
      <c r="G2963" s="7" t="s">
        <v>24</v>
      </c>
      <c r="H2963" s="7" t="s">
        <v>25</v>
      </c>
      <c r="I2963" s="8">
        <v>0.16500000000000001</v>
      </c>
      <c r="J2963" s="8">
        <v>0.25600000000000001</v>
      </c>
      <c r="K2963" s="8">
        <v>0.187</v>
      </c>
      <c r="L2963" s="8">
        <v>0.443</v>
      </c>
      <c r="M2963" s="7">
        <v>47</v>
      </c>
      <c r="N2963" s="7">
        <v>166</v>
      </c>
      <c r="O2963" s="7">
        <v>139</v>
      </c>
      <c r="P2963" s="7">
        <v>19</v>
      </c>
      <c r="Q2963" s="7">
        <v>23</v>
      </c>
      <c r="R2963" s="7">
        <v>3</v>
      </c>
      <c r="S2963" s="7">
        <v>0</v>
      </c>
      <c r="T2963" s="7">
        <v>0</v>
      </c>
      <c r="U2963" s="7">
        <v>14</v>
      </c>
      <c r="V2963" s="7">
        <v>6</v>
      </c>
      <c r="W2963" s="7">
        <v>11</v>
      </c>
      <c r="X2963" s="7">
        <v>47</v>
      </c>
      <c r="Y2963" s="7">
        <v>1</v>
      </c>
      <c r="Z2963" s="7">
        <v>0</v>
      </c>
      <c r="AA2963"/>
    </row>
    <row r="2964" spans="1:27" x14ac:dyDescent="0.25">
      <c r="A2964" s="24">
        <f t="shared" si="142"/>
        <v>1</v>
      </c>
      <c r="B2964" s="24" t="str">
        <f t="shared" si="140"/>
        <v/>
      </c>
      <c r="C2964" s="24" t="str">
        <f t="shared" si="141"/>
        <v/>
      </c>
      <c r="D2964" s="24">
        <v>2026</v>
      </c>
      <c r="E2964" s="7" t="s">
        <v>3159</v>
      </c>
      <c r="F2964" s="7" t="s">
        <v>3151</v>
      </c>
      <c r="G2964" s="7" t="s">
        <v>29</v>
      </c>
      <c r="H2964" s="7" t="s">
        <v>38</v>
      </c>
      <c r="I2964" s="8">
        <v>0.27100000000000002</v>
      </c>
      <c r="J2964" s="8">
        <v>0.36899999999999999</v>
      </c>
      <c r="K2964" s="8">
        <v>0.5</v>
      </c>
      <c r="L2964" s="8">
        <v>0.86899999999999999</v>
      </c>
      <c r="M2964" s="7">
        <v>38</v>
      </c>
      <c r="N2964" s="7">
        <v>111</v>
      </c>
      <c r="O2964" s="7">
        <v>96</v>
      </c>
      <c r="P2964" s="7">
        <v>11</v>
      </c>
      <c r="Q2964" s="7">
        <v>26</v>
      </c>
      <c r="R2964" s="7">
        <v>10</v>
      </c>
      <c r="S2964" s="7">
        <v>0</v>
      </c>
      <c r="T2964" s="7">
        <v>4</v>
      </c>
      <c r="U2964" s="7">
        <v>24</v>
      </c>
      <c r="V2964" s="7">
        <v>6</v>
      </c>
      <c r="W2964" s="7">
        <v>9</v>
      </c>
      <c r="X2964" s="7">
        <v>14</v>
      </c>
      <c r="Y2964" s="7">
        <v>0</v>
      </c>
      <c r="Z2964" s="7">
        <v>1</v>
      </c>
      <c r="AA2964"/>
    </row>
    <row r="2965" spans="1:27" x14ac:dyDescent="0.25">
      <c r="A2965" s="24" t="str">
        <f t="shared" si="142"/>
        <v/>
      </c>
      <c r="B2965" s="24" t="str">
        <f t="shared" si="140"/>
        <v/>
      </c>
      <c r="C2965" s="24" t="str">
        <f t="shared" si="141"/>
        <v/>
      </c>
      <c r="D2965" s="24">
        <v>2026</v>
      </c>
      <c r="E2965" s="7" t="s">
        <v>3160</v>
      </c>
      <c r="F2965" s="7" t="s">
        <v>3151</v>
      </c>
      <c r="G2965" s="7" t="s">
        <v>37</v>
      </c>
      <c r="H2965" s="7" t="s">
        <v>38</v>
      </c>
      <c r="I2965" s="8">
        <v>0.26600000000000001</v>
      </c>
      <c r="J2965" s="8">
        <v>0.39200000000000002</v>
      </c>
      <c r="K2965" s="8">
        <v>0.45600000000000002</v>
      </c>
      <c r="L2965" s="8">
        <v>0.84699999999999998</v>
      </c>
      <c r="M2965" s="7">
        <v>38</v>
      </c>
      <c r="N2965" s="7">
        <v>97</v>
      </c>
      <c r="O2965" s="7">
        <v>79</v>
      </c>
      <c r="P2965" s="7">
        <v>13</v>
      </c>
      <c r="Q2965" s="7">
        <v>21</v>
      </c>
      <c r="R2965" s="7">
        <v>6</v>
      </c>
      <c r="S2965" s="7">
        <v>0</v>
      </c>
      <c r="T2965" s="7">
        <v>3</v>
      </c>
      <c r="U2965" s="7">
        <v>16</v>
      </c>
      <c r="V2965" s="7">
        <v>7</v>
      </c>
      <c r="W2965" s="7">
        <v>10</v>
      </c>
      <c r="X2965" s="7">
        <v>34</v>
      </c>
      <c r="Y2965" s="7">
        <v>2</v>
      </c>
      <c r="Z2965" s="7">
        <v>1</v>
      </c>
      <c r="AA2965"/>
    </row>
    <row r="2966" spans="1:27" x14ac:dyDescent="0.25">
      <c r="A2966" s="24" t="str">
        <f t="shared" si="142"/>
        <v/>
      </c>
      <c r="B2966" s="24" t="str">
        <f t="shared" si="140"/>
        <v/>
      </c>
      <c r="C2966" s="24" t="str">
        <f t="shared" si="141"/>
        <v/>
      </c>
      <c r="D2966" s="24">
        <v>2026</v>
      </c>
      <c r="E2966" s="7" t="s">
        <v>3161</v>
      </c>
      <c r="F2966" s="7" t="s">
        <v>3151</v>
      </c>
      <c r="G2966" s="7" t="s">
        <v>37</v>
      </c>
      <c r="H2966" s="7" t="s">
        <v>35</v>
      </c>
      <c r="I2966" s="8">
        <v>0.22</v>
      </c>
      <c r="J2966" s="8">
        <v>0.34499999999999997</v>
      </c>
      <c r="K2966" s="8">
        <v>0.34100000000000003</v>
      </c>
      <c r="L2966" s="8">
        <v>0.68600000000000005</v>
      </c>
      <c r="M2966" s="7">
        <v>30</v>
      </c>
      <c r="N2966" s="7">
        <v>114</v>
      </c>
      <c r="O2966" s="7">
        <v>91</v>
      </c>
      <c r="P2966" s="7">
        <v>23</v>
      </c>
      <c r="Q2966" s="7">
        <v>20</v>
      </c>
      <c r="R2966" s="7">
        <v>1</v>
      </c>
      <c r="S2966" s="7">
        <v>2</v>
      </c>
      <c r="T2966" s="7">
        <v>2</v>
      </c>
      <c r="U2966" s="7">
        <v>10</v>
      </c>
      <c r="V2966" s="7">
        <v>3</v>
      </c>
      <c r="W2966" s="7">
        <v>15</v>
      </c>
      <c r="X2966" s="7">
        <v>26</v>
      </c>
      <c r="Y2966" s="7">
        <v>8</v>
      </c>
      <c r="Z2966" s="7">
        <v>3</v>
      </c>
      <c r="AA2966"/>
    </row>
    <row r="2967" spans="1:27" x14ac:dyDescent="0.25">
      <c r="A2967" s="24">
        <f t="shared" si="142"/>
        <v>1</v>
      </c>
      <c r="B2967" s="24" t="str">
        <f t="shared" si="140"/>
        <v/>
      </c>
      <c r="C2967" s="24" t="str">
        <f t="shared" si="141"/>
        <v/>
      </c>
      <c r="D2967" s="24">
        <v>2026</v>
      </c>
      <c r="E2967" s="7" t="s">
        <v>3162</v>
      </c>
      <c r="F2967" s="7" t="s">
        <v>3151</v>
      </c>
      <c r="G2967" s="7" t="s">
        <v>32</v>
      </c>
      <c r="H2967" s="7" t="s">
        <v>30</v>
      </c>
      <c r="I2967" s="8">
        <v>0.17899999999999999</v>
      </c>
      <c r="J2967" s="8">
        <v>0.32500000000000001</v>
      </c>
      <c r="K2967" s="8">
        <v>0.254</v>
      </c>
      <c r="L2967" s="8">
        <v>0.57899999999999996</v>
      </c>
      <c r="M2967" s="7">
        <v>32</v>
      </c>
      <c r="N2967" s="7">
        <v>83</v>
      </c>
      <c r="O2967" s="7">
        <v>67</v>
      </c>
      <c r="P2967" s="7">
        <v>11</v>
      </c>
      <c r="Q2967" s="7">
        <v>12</v>
      </c>
      <c r="R2967" s="7">
        <v>2</v>
      </c>
      <c r="S2967" s="7">
        <v>0</v>
      </c>
      <c r="T2967" s="7">
        <v>1</v>
      </c>
      <c r="U2967" s="7">
        <v>6</v>
      </c>
      <c r="V2967" s="7">
        <v>5</v>
      </c>
      <c r="W2967" s="7">
        <v>10</v>
      </c>
      <c r="X2967" s="7">
        <v>15</v>
      </c>
      <c r="Y2967" s="7">
        <v>1</v>
      </c>
      <c r="Z2967" s="7">
        <v>1</v>
      </c>
      <c r="AA2967"/>
    </row>
    <row r="2968" spans="1:27" x14ac:dyDescent="0.25">
      <c r="A2968" s="24">
        <f t="shared" si="142"/>
        <v>1</v>
      </c>
      <c r="B2968" s="24" t="str">
        <f t="shared" si="140"/>
        <v/>
      </c>
      <c r="C2968" s="24" t="str">
        <f t="shared" si="141"/>
        <v/>
      </c>
      <c r="D2968" s="24">
        <v>2026</v>
      </c>
      <c r="E2968" s="7" t="s">
        <v>3163</v>
      </c>
      <c r="F2968" s="7" t="s">
        <v>3151</v>
      </c>
      <c r="G2968" s="7" t="s">
        <v>29</v>
      </c>
      <c r="H2968" s="7" t="s">
        <v>25</v>
      </c>
      <c r="I2968" s="8">
        <v>0.12</v>
      </c>
      <c r="J2968" s="8">
        <v>0.26700000000000002</v>
      </c>
      <c r="K2968" s="8">
        <v>0.24</v>
      </c>
      <c r="L2968" s="8">
        <v>0.50700000000000001</v>
      </c>
      <c r="M2968" s="7">
        <v>14</v>
      </c>
      <c r="N2968" s="7">
        <v>30</v>
      </c>
      <c r="O2968" s="7">
        <v>25</v>
      </c>
      <c r="P2968" s="7">
        <v>4</v>
      </c>
      <c r="Q2968" s="7">
        <v>3</v>
      </c>
      <c r="R2968" s="7">
        <v>0</v>
      </c>
      <c r="S2968" s="7">
        <v>0</v>
      </c>
      <c r="T2968" s="7">
        <v>1</v>
      </c>
      <c r="U2968" s="7">
        <v>4</v>
      </c>
      <c r="V2968" s="7">
        <v>2</v>
      </c>
      <c r="W2968" s="7">
        <v>3</v>
      </c>
      <c r="X2968" s="7">
        <v>10</v>
      </c>
      <c r="Y2968" s="7">
        <v>0</v>
      </c>
      <c r="Z2968" s="7">
        <v>0</v>
      </c>
      <c r="AA2968"/>
    </row>
    <row r="2969" spans="1:27" x14ac:dyDescent="0.25">
      <c r="A2969" s="24" t="str">
        <f t="shared" si="142"/>
        <v/>
      </c>
      <c r="B2969" s="24" t="str">
        <f t="shared" si="140"/>
        <v/>
      </c>
      <c r="C2969" s="24" t="str">
        <f t="shared" si="141"/>
        <v/>
      </c>
      <c r="D2969" s="24">
        <v>2026</v>
      </c>
      <c r="E2969" s="7" t="s">
        <v>3164</v>
      </c>
      <c r="F2969" s="7" t="s">
        <v>3151</v>
      </c>
      <c r="G2969" s="7" t="s">
        <v>24</v>
      </c>
      <c r="H2969" s="7" t="s">
        <v>64</v>
      </c>
      <c r="I2969" s="8">
        <v>0</v>
      </c>
      <c r="J2969" s="8">
        <v>0.66700000000000004</v>
      </c>
      <c r="K2969" s="8">
        <v>0</v>
      </c>
      <c r="L2969" s="8">
        <v>0.66700000000000004</v>
      </c>
      <c r="M2969" s="7">
        <v>1</v>
      </c>
      <c r="N2969" s="7">
        <v>3</v>
      </c>
      <c r="O2969" s="7">
        <v>1</v>
      </c>
      <c r="P2969" s="7">
        <v>1</v>
      </c>
      <c r="Q2969" s="7">
        <v>0</v>
      </c>
      <c r="R2969" s="7">
        <v>0</v>
      </c>
      <c r="S2969" s="7">
        <v>0</v>
      </c>
      <c r="T2969" s="7">
        <v>0</v>
      </c>
      <c r="U2969" s="7">
        <v>0</v>
      </c>
      <c r="V2969" s="7">
        <v>2</v>
      </c>
      <c r="W2969" s="7">
        <v>0</v>
      </c>
      <c r="X2969" s="7">
        <v>1</v>
      </c>
      <c r="Y2969" s="7">
        <v>0</v>
      </c>
      <c r="Z2969" s="7">
        <v>0</v>
      </c>
      <c r="AA2969"/>
    </row>
    <row r="2970" spans="1:27" x14ac:dyDescent="0.25">
      <c r="A2970" s="24">
        <f t="shared" si="142"/>
        <v>1</v>
      </c>
      <c r="B2970" s="24" t="str">
        <f t="shared" si="140"/>
        <v/>
      </c>
      <c r="C2970" s="24" t="str">
        <f t="shared" si="141"/>
        <v/>
      </c>
      <c r="D2970" s="24">
        <v>2026</v>
      </c>
      <c r="E2970" s="7" t="s">
        <v>3165</v>
      </c>
      <c r="F2970" s="7" t="s">
        <v>3151</v>
      </c>
      <c r="G2970" s="7" t="s">
        <v>29</v>
      </c>
      <c r="H2970" s="7" t="s">
        <v>164</v>
      </c>
      <c r="I2970" s="8">
        <v>0</v>
      </c>
      <c r="J2970" s="8">
        <v>0</v>
      </c>
      <c r="K2970" s="8">
        <v>0</v>
      </c>
      <c r="L2970" s="8">
        <v>0</v>
      </c>
      <c r="M2970" s="7">
        <v>1</v>
      </c>
      <c r="N2970" s="7">
        <v>1</v>
      </c>
      <c r="O2970" s="7">
        <v>1</v>
      </c>
      <c r="P2970" s="7">
        <v>0</v>
      </c>
      <c r="Q2970" s="7">
        <v>0</v>
      </c>
      <c r="R2970" s="7">
        <v>0</v>
      </c>
      <c r="S2970" s="7">
        <v>0</v>
      </c>
      <c r="T2970" s="7">
        <v>0</v>
      </c>
      <c r="U2970" s="7">
        <v>0</v>
      </c>
      <c r="V2970" s="7">
        <v>0</v>
      </c>
      <c r="W2970" s="7">
        <v>0</v>
      </c>
      <c r="X2970" s="7">
        <v>1</v>
      </c>
      <c r="Y2970" s="7">
        <v>0</v>
      </c>
      <c r="Z2970" s="7">
        <v>0</v>
      </c>
      <c r="AA2970"/>
    </row>
    <row r="2971" spans="1:27" x14ac:dyDescent="0.25">
      <c r="A2971" s="24" t="str">
        <f t="shared" si="142"/>
        <v/>
      </c>
      <c r="B2971" s="24" t="str">
        <f t="shared" si="140"/>
        <v/>
      </c>
      <c r="C2971" s="24" t="str">
        <f t="shared" si="141"/>
        <v/>
      </c>
      <c r="D2971" s="24">
        <v>2026</v>
      </c>
      <c r="E2971" s="7" t="s">
        <v>3166</v>
      </c>
      <c r="F2971" s="7" t="s">
        <v>3151</v>
      </c>
      <c r="G2971" s="7" t="s">
        <v>24</v>
      </c>
      <c r="H2971" s="7" t="s">
        <v>64</v>
      </c>
      <c r="I2971" s="8">
        <v>0</v>
      </c>
      <c r="J2971" s="8">
        <v>0</v>
      </c>
      <c r="K2971" s="8">
        <v>0</v>
      </c>
      <c r="L2971" s="8">
        <v>0</v>
      </c>
      <c r="M2971" s="7">
        <v>1</v>
      </c>
      <c r="N2971" s="7">
        <v>1</v>
      </c>
      <c r="O2971" s="7">
        <v>1</v>
      </c>
      <c r="P2971" s="7">
        <v>0</v>
      </c>
      <c r="Q2971" s="7">
        <v>0</v>
      </c>
      <c r="R2971" s="7">
        <v>0</v>
      </c>
      <c r="S2971" s="7">
        <v>0</v>
      </c>
      <c r="T2971" s="7">
        <v>0</v>
      </c>
      <c r="U2971" s="7">
        <v>0</v>
      </c>
      <c r="V2971" s="7">
        <v>0</v>
      </c>
      <c r="W2971" s="7">
        <v>0</v>
      </c>
      <c r="X2971" s="7">
        <v>1</v>
      </c>
      <c r="Y2971" s="7">
        <v>0</v>
      </c>
      <c r="Z2971" s="7">
        <v>0</v>
      </c>
      <c r="AA2971"/>
    </row>
    <row r="2972" spans="1:27" x14ac:dyDescent="0.25">
      <c r="A2972" s="24">
        <f t="shared" si="142"/>
        <v>1</v>
      </c>
      <c r="B2972" s="24" t="str">
        <f t="shared" si="140"/>
        <v/>
      </c>
      <c r="C2972" s="24" t="str">
        <f t="shared" si="141"/>
        <v/>
      </c>
      <c r="D2972" s="24">
        <v>2026</v>
      </c>
      <c r="E2972" s="7" t="s">
        <v>3167</v>
      </c>
      <c r="F2972" s="7" t="s">
        <v>3168</v>
      </c>
      <c r="G2972" s="7" t="s">
        <v>32</v>
      </c>
      <c r="H2972" s="7" t="s">
        <v>33</v>
      </c>
      <c r="I2972" s="8">
        <v>0.34399999999999997</v>
      </c>
      <c r="J2972" s="8">
        <v>0.40500000000000003</v>
      </c>
      <c r="K2972" s="8">
        <v>0.51300000000000001</v>
      </c>
      <c r="L2972" s="8">
        <v>0.91800000000000004</v>
      </c>
      <c r="M2972" s="7">
        <v>52</v>
      </c>
      <c r="N2972" s="7">
        <v>222</v>
      </c>
      <c r="O2972" s="7">
        <v>195</v>
      </c>
      <c r="P2972" s="7">
        <v>34</v>
      </c>
      <c r="Q2972" s="7">
        <v>67</v>
      </c>
      <c r="R2972" s="7">
        <v>10</v>
      </c>
      <c r="S2972" s="7">
        <v>1</v>
      </c>
      <c r="T2972" s="7">
        <v>7</v>
      </c>
      <c r="U2972" s="7">
        <v>47</v>
      </c>
      <c r="V2972" s="7">
        <v>4</v>
      </c>
      <c r="W2972" s="7">
        <v>19</v>
      </c>
      <c r="X2972" s="7">
        <v>24</v>
      </c>
      <c r="Y2972" s="7">
        <v>2</v>
      </c>
      <c r="Z2972" s="7">
        <v>1</v>
      </c>
      <c r="AA2972"/>
    </row>
    <row r="2973" spans="1:27" x14ac:dyDescent="0.25">
      <c r="A2973" s="24" t="str">
        <f t="shared" si="142"/>
        <v/>
      </c>
      <c r="B2973" s="24" t="str">
        <f t="shared" si="140"/>
        <v/>
      </c>
      <c r="C2973" s="24" t="str">
        <f t="shared" si="141"/>
        <v/>
      </c>
      <c r="D2973" s="24">
        <v>2026</v>
      </c>
      <c r="E2973" s="7" t="s">
        <v>3169</v>
      </c>
      <c r="F2973" s="7" t="s">
        <v>3168</v>
      </c>
      <c r="G2973" s="7" t="s">
        <v>24</v>
      </c>
      <c r="H2973" s="7" t="s">
        <v>38</v>
      </c>
      <c r="I2973" s="8">
        <v>0.32600000000000001</v>
      </c>
      <c r="J2973" s="8">
        <v>0.42299999999999999</v>
      </c>
      <c r="K2973" s="8">
        <v>0.63500000000000001</v>
      </c>
      <c r="L2973" s="8">
        <v>1.0580000000000001</v>
      </c>
      <c r="M2973" s="7">
        <v>49</v>
      </c>
      <c r="N2973" s="7">
        <v>214</v>
      </c>
      <c r="O2973" s="7">
        <v>181</v>
      </c>
      <c r="P2973" s="7">
        <v>61</v>
      </c>
      <c r="Q2973" s="7">
        <v>59</v>
      </c>
      <c r="R2973" s="7">
        <v>16</v>
      </c>
      <c r="S2973" s="7">
        <v>2</v>
      </c>
      <c r="T2973" s="7">
        <v>12</v>
      </c>
      <c r="U2973" s="7">
        <v>40</v>
      </c>
      <c r="V2973" s="7">
        <v>5</v>
      </c>
      <c r="W2973" s="7">
        <v>26</v>
      </c>
      <c r="X2973" s="7">
        <v>45</v>
      </c>
      <c r="Y2973" s="7">
        <v>13</v>
      </c>
      <c r="Z2973" s="7">
        <v>3</v>
      </c>
      <c r="AA2973"/>
    </row>
    <row r="2974" spans="1:27" x14ac:dyDescent="0.25">
      <c r="A2974" s="24" t="str">
        <f t="shared" si="142"/>
        <v/>
      </c>
      <c r="B2974" s="24" t="str">
        <f t="shared" si="140"/>
        <v/>
      </c>
      <c r="C2974" s="24">
        <f t="shared" si="141"/>
        <v>1</v>
      </c>
      <c r="D2974" s="24">
        <v>2026</v>
      </c>
      <c r="E2974" s="7" t="s">
        <v>3170</v>
      </c>
      <c r="F2974" s="7" t="s">
        <v>3168</v>
      </c>
      <c r="G2974" s="7" t="s">
        <v>37</v>
      </c>
      <c r="H2974" s="7" t="s">
        <v>44</v>
      </c>
      <c r="I2974" s="8">
        <v>0.31</v>
      </c>
      <c r="J2974" s="8">
        <v>0.38600000000000001</v>
      </c>
      <c r="K2974" s="8">
        <v>0.5</v>
      </c>
      <c r="L2974" s="8">
        <v>0.88600000000000001</v>
      </c>
      <c r="M2974" s="7">
        <v>54</v>
      </c>
      <c r="N2974" s="7">
        <v>233</v>
      </c>
      <c r="O2974" s="7">
        <v>200</v>
      </c>
      <c r="P2974" s="7">
        <v>31</v>
      </c>
      <c r="Q2974" s="7">
        <v>62</v>
      </c>
      <c r="R2974" s="7">
        <v>8</v>
      </c>
      <c r="S2974" s="7">
        <v>0</v>
      </c>
      <c r="T2974" s="7">
        <v>10</v>
      </c>
      <c r="U2974" s="7">
        <v>48</v>
      </c>
      <c r="V2974" s="7">
        <v>3</v>
      </c>
      <c r="W2974" s="7">
        <v>25</v>
      </c>
      <c r="X2974" s="7">
        <v>27</v>
      </c>
      <c r="Y2974" s="7">
        <v>0</v>
      </c>
      <c r="Z2974" s="7">
        <v>0</v>
      </c>
      <c r="AA2974"/>
    </row>
    <row r="2975" spans="1:27" x14ac:dyDescent="0.25">
      <c r="A2975" s="24">
        <f t="shared" si="142"/>
        <v>1</v>
      </c>
      <c r="B2975" s="24" t="str">
        <f t="shared" si="140"/>
        <v/>
      </c>
      <c r="C2975" s="24" t="str">
        <f t="shared" si="141"/>
        <v/>
      </c>
      <c r="D2975" s="24">
        <v>2026</v>
      </c>
      <c r="E2975" s="7" t="s">
        <v>3171</v>
      </c>
      <c r="F2975" s="7" t="s">
        <v>3168</v>
      </c>
      <c r="G2975" s="7" t="s">
        <v>29</v>
      </c>
      <c r="H2975" s="7" t="s">
        <v>27</v>
      </c>
      <c r="I2975" s="8">
        <v>0.307</v>
      </c>
      <c r="J2975" s="8">
        <v>0.40200000000000002</v>
      </c>
      <c r="K2975" s="8">
        <v>0.36499999999999999</v>
      </c>
      <c r="L2975" s="8">
        <v>0.76600000000000001</v>
      </c>
      <c r="M2975" s="7">
        <v>54</v>
      </c>
      <c r="N2975" s="7">
        <v>225</v>
      </c>
      <c r="O2975" s="7">
        <v>192</v>
      </c>
      <c r="P2975" s="7">
        <v>50</v>
      </c>
      <c r="Q2975" s="7">
        <v>59</v>
      </c>
      <c r="R2975" s="7">
        <v>7</v>
      </c>
      <c r="S2975" s="7">
        <v>2</v>
      </c>
      <c r="T2975" s="7">
        <v>0</v>
      </c>
      <c r="U2975" s="7">
        <v>16</v>
      </c>
      <c r="V2975" s="7">
        <v>11</v>
      </c>
      <c r="W2975" s="7">
        <v>20</v>
      </c>
      <c r="X2975" s="7">
        <v>26</v>
      </c>
      <c r="Y2975" s="7">
        <v>39</v>
      </c>
      <c r="Z2975" s="7">
        <v>3</v>
      </c>
      <c r="AA2975"/>
    </row>
    <row r="2976" spans="1:27" x14ac:dyDescent="0.25">
      <c r="A2976" s="24">
        <f t="shared" si="142"/>
        <v>1</v>
      </c>
      <c r="B2976" s="24" t="str">
        <f t="shared" si="140"/>
        <v/>
      </c>
      <c r="C2976" s="24" t="str">
        <f t="shared" si="141"/>
        <v/>
      </c>
      <c r="D2976" s="24">
        <v>2026</v>
      </c>
      <c r="E2976" s="7" t="s">
        <v>3172</v>
      </c>
      <c r="F2976" s="7" t="s">
        <v>3168</v>
      </c>
      <c r="G2976" s="7" t="s">
        <v>29</v>
      </c>
      <c r="H2976" s="7" t="s">
        <v>40</v>
      </c>
      <c r="I2976" s="8">
        <v>0.30499999999999999</v>
      </c>
      <c r="J2976" s="8">
        <v>0.371</v>
      </c>
      <c r="K2976" s="8">
        <v>0.52600000000000002</v>
      </c>
      <c r="L2976" s="8">
        <v>0.89700000000000002</v>
      </c>
      <c r="M2976" s="7">
        <v>55</v>
      </c>
      <c r="N2976" s="7">
        <v>241</v>
      </c>
      <c r="O2976" s="7">
        <v>213</v>
      </c>
      <c r="P2976" s="7">
        <v>43</v>
      </c>
      <c r="Q2976" s="7">
        <v>65</v>
      </c>
      <c r="R2976" s="7">
        <v>15</v>
      </c>
      <c r="S2976" s="7">
        <v>7</v>
      </c>
      <c r="T2976" s="7">
        <v>6</v>
      </c>
      <c r="U2976" s="7">
        <v>45</v>
      </c>
      <c r="V2976" s="7">
        <v>9</v>
      </c>
      <c r="W2976" s="7">
        <v>15</v>
      </c>
      <c r="X2976" s="7">
        <v>33</v>
      </c>
      <c r="Y2976" s="7">
        <v>8</v>
      </c>
      <c r="Z2976" s="7">
        <v>6</v>
      </c>
      <c r="AA2976"/>
    </row>
    <row r="2977" spans="1:27" x14ac:dyDescent="0.25">
      <c r="A2977" s="24" t="str">
        <f t="shared" si="142"/>
        <v/>
      </c>
      <c r="B2977" s="24" t="str">
        <f t="shared" si="140"/>
        <v/>
      </c>
      <c r="C2977" s="24" t="str">
        <f t="shared" si="141"/>
        <v/>
      </c>
      <c r="D2977" s="24">
        <v>2026</v>
      </c>
      <c r="E2977" s="7" t="s">
        <v>3173</v>
      </c>
      <c r="F2977" s="7" t="s">
        <v>3168</v>
      </c>
      <c r="G2977" s="7" t="s">
        <v>37</v>
      </c>
      <c r="H2977" s="7" t="s">
        <v>30</v>
      </c>
      <c r="I2977" s="8">
        <v>0.28299999999999997</v>
      </c>
      <c r="J2977" s="8">
        <v>0.34699999999999998</v>
      </c>
      <c r="K2977" s="8">
        <v>0.46100000000000002</v>
      </c>
      <c r="L2977" s="8">
        <v>0.80800000000000005</v>
      </c>
      <c r="M2977" s="7">
        <v>49</v>
      </c>
      <c r="N2977" s="7">
        <v>167</v>
      </c>
      <c r="O2977" s="7">
        <v>152</v>
      </c>
      <c r="P2977" s="7">
        <v>29</v>
      </c>
      <c r="Q2977" s="7">
        <v>43</v>
      </c>
      <c r="R2977" s="7">
        <v>6</v>
      </c>
      <c r="S2977" s="7">
        <v>0</v>
      </c>
      <c r="T2977" s="7">
        <v>7</v>
      </c>
      <c r="U2977" s="7">
        <v>26</v>
      </c>
      <c r="V2977" s="7">
        <v>2</v>
      </c>
      <c r="W2977" s="7">
        <v>13</v>
      </c>
      <c r="X2977" s="7">
        <v>45</v>
      </c>
      <c r="Y2977" s="7">
        <v>2</v>
      </c>
      <c r="Z2977" s="7">
        <v>1</v>
      </c>
      <c r="AA2977"/>
    </row>
    <row r="2978" spans="1:27" x14ac:dyDescent="0.25">
      <c r="A2978" s="24" t="str">
        <f t="shared" si="142"/>
        <v/>
      </c>
      <c r="B2978" s="24" t="str">
        <f t="shared" si="140"/>
        <v/>
      </c>
      <c r="C2978" s="24" t="str">
        <f t="shared" si="141"/>
        <v/>
      </c>
      <c r="D2978" s="24">
        <v>2026</v>
      </c>
      <c r="E2978" s="7" t="s">
        <v>3174</v>
      </c>
      <c r="F2978" s="7" t="s">
        <v>3168</v>
      </c>
      <c r="G2978" s="7" t="s">
        <v>37</v>
      </c>
      <c r="H2978" s="7" t="s">
        <v>25</v>
      </c>
      <c r="I2978" s="8">
        <v>0.23699999999999999</v>
      </c>
      <c r="J2978" s="8">
        <v>0.374</v>
      </c>
      <c r="K2978" s="8">
        <v>0.314</v>
      </c>
      <c r="L2978" s="8">
        <v>0.68799999999999994</v>
      </c>
      <c r="M2978" s="7">
        <v>43</v>
      </c>
      <c r="N2978" s="7">
        <v>147</v>
      </c>
      <c r="O2978" s="7">
        <v>118</v>
      </c>
      <c r="P2978" s="7">
        <v>23</v>
      </c>
      <c r="Q2978" s="7">
        <v>28</v>
      </c>
      <c r="R2978" s="7">
        <v>4</v>
      </c>
      <c r="S2978" s="7">
        <v>1</v>
      </c>
      <c r="T2978" s="7">
        <v>1</v>
      </c>
      <c r="U2978" s="7">
        <v>11</v>
      </c>
      <c r="V2978" s="7">
        <v>10</v>
      </c>
      <c r="W2978" s="7">
        <v>17</v>
      </c>
      <c r="X2978" s="7">
        <v>32</v>
      </c>
      <c r="Y2978" s="7">
        <v>0</v>
      </c>
      <c r="Z2978" s="7">
        <v>0</v>
      </c>
      <c r="AA2978"/>
    </row>
    <row r="2979" spans="1:27" x14ac:dyDescent="0.25">
      <c r="A2979" s="24" t="str">
        <f t="shared" si="142"/>
        <v/>
      </c>
      <c r="B2979" s="24" t="str">
        <f t="shared" si="140"/>
        <v/>
      </c>
      <c r="C2979" s="24">
        <f t="shared" si="141"/>
        <v>1</v>
      </c>
      <c r="D2979" s="24">
        <v>2026</v>
      </c>
      <c r="E2979" s="7" t="s">
        <v>3175</v>
      </c>
      <c r="F2979" s="7" t="s">
        <v>3168</v>
      </c>
      <c r="G2979" s="7" t="s">
        <v>37</v>
      </c>
      <c r="H2979" s="7" t="s">
        <v>42</v>
      </c>
      <c r="I2979" s="8">
        <v>0.41499999999999998</v>
      </c>
      <c r="J2979" s="8">
        <v>0.45700000000000002</v>
      </c>
      <c r="K2979" s="8">
        <v>0.57599999999999996</v>
      </c>
      <c r="L2979" s="8">
        <v>1.034</v>
      </c>
      <c r="M2979" s="7">
        <v>33</v>
      </c>
      <c r="N2979" s="7">
        <v>129</v>
      </c>
      <c r="O2979" s="7">
        <v>118</v>
      </c>
      <c r="P2979" s="7">
        <v>23</v>
      </c>
      <c r="Q2979" s="7">
        <v>49</v>
      </c>
      <c r="R2979" s="7">
        <v>10</v>
      </c>
      <c r="S2979" s="7">
        <v>0</v>
      </c>
      <c r="T2979" s="7">
        <v>3</v>
      </c>
      <c r="U2979" s="7">
        <v>25</v>
      </c>
      <c r="V2979" s="7">
        <v>0</v>
      </c>
      <c r="W2979" s="7">
        <v>10</v>
      </c>
      <c r="X2979" s="7">
        <v>14</v>
      </c>
      <c r="Y2979" s="7">
        <v>0</v>
      </c>
      <c r="Z2979" s="7">
        <v>0</v>
      </c>
      <c r="AA2979"/>
    </row>
    <row r="2980" spans="1:27" x14ac:dyDescent="0.25">
      <c r="A2980" s="24" t="str">
        <f t="shared" si="142"/>
        <v/>
      </c>
      <c r="B2980" s="24" t="str">
        <f t="shared" si="140"/>
        <v/>
      </c>
      <c r="C2980" s="24" t="str">
        <f t="shared" si="141"/>
        <v/>
      </c>
      <c r="D2980" s="24">
        <v>2026</v>
      </c>
      <c r="E2980" s="7" t="s">
        <v>3176</v>
      </c>
      <c r="F2980" s="7" t="s">
        <v>3168</v>
      </c>
      <c r="G2980" s="7" t="s">
        <v>47</v>
      </c>
      <c r="H2980" s="7" t="s">
        <v>35</v>
      </c>
      <c r="I2980" s="8">
        <v>0.375</v>
      </c>
      <c r="J2980" s="8">
        <v>0.5</v>
      </c>
      <c r="K2980" s="8">
        <v>0.5</v>
      </c>
      <c r="L2980" s="8">
        <v>1</v>
      </c>
      <c r="M2980" s="7">
        <v>5</v>
      </c>
      <c r="N2980" s="7">
        <v>10</v>
      </c>
      <c r="O2980" s="7">
        <v>8</v>
      </c>
      <c r="P2980" s="7">
        <v>2</v>
      </c>
      <c r="Q2980" s="7">
        <v>3</v>
      </c>
      <c r="R2980" s="7">
        <v>1</v>
      </c>
      <c r="S2980" s="7">
        <v>0</v>
      </c>
      <c r="T2980" s="7">
        <v>0</v>
      </c>
      <c r="U2980" s="7">
        <v>1</v>
      </c>
      <c r="V2980" s="7">
        <v>1</v>
      </c>
      <c r="W2980" s="7">
        <v>1</v>
      </c>
      <c r="X2980" s="7">
        <v>3</v>
      </c>
      <c r="Y2980" s="7">
        <v>0</v>
      </c>
      <c r="Z2980" s="7">
        <v>1</v>
      </c>
      <c r="AA2980"/>
    </row>
    <row r="2981" spans="1:27" x14ac:dyDescent="0.25">
      <c r="A2981" s="24" t="str">
        <f t="shared" si="142"/>
        <v/>
      </c>
      <c r="B2981" s="24" t="str">
        <f t="shared" si="140"/>
        <v/>
      </c>
      <c r="C2981" s="24" t="str">
        <f t="shared" si="141"/>
        <v/>
      </c>
      <c r="D2981" s="24">
        <v>2026</v>
      </c>
      <c r="E2981" s="7" t="s">
        <v>3177</v>
      </c>
      <c r="F2981" s="7" t="s">
        <v>3168</v>
      </c>
      <c r="G2981" s="7" t="s">
        <v>37</v>
      </c>
      <c r="H2981" s="7" t="s">
        <v>44</v>
      </c>
      <c r="I2981" s="8">
        <v>0.33300000000000002</v>
      </c>
      <c r="J2981" s="8">
        <v>0.45</v>
      </c>
      <c r="K2981" s="8">
        <v>0.48499999999999999</v>
      </c>
      <c r="L2981" s="8">
        <v>0.93500000000000005</v>
      </c>
      <c r="M2981" s="7">
        <v>38</v>
      </c>
      <c r="N2981" s="7">
        <v>80</v>
      </c>
      <c r="O2981" s="7">
        <v>66</v>
      </c>
      <c r="P2981" s="7">
        <v>13</v>
      </c>
      <c r="Q2981" s="7">
        <v>22</v>
      </c>
      <c r="R2981" s="7">
        <v>4</v>
      </c>
      <c r="S2981" s="7">
        <v>0</v>
      </c>
      <c r="T2981" s="7">
        <v>2</v>
      </c>
      <c r="U2981" s="7">
        <v>17</v>
      </c>
      <c r="V2981" s="7">
        <v>1</v>
      </c>
      <c r="W2981" s="7">
        <v>13</v>
      </c>
      <c r="X2981" s="7">
        <v>15</v>
      </c>
      <c r="Y2981" s="7">
        <v>0</v>
      </c>
      <c r="Z2981" s="7">
        <v>0</v>
      </c>
      <c r="AA2981"/>
    </row>
    <row r="2982" spans="1:27" x14ac:dyDescent="0.25">
      <c r="A2982" s="24" t="str">
        <f t="shared" si="142"/>
        <v/>
      </c>
      <c r="B2982" s="24" t="str">
        <f t="shared" si="140"/>
        <v/>
      </c>
      <c r="C2982" s="24" t="str">
        <f t="shared" si="141"/>
        <v/>
      </c>
      <c r="D2982" s="24">
        <v>2026</v>
      </c>
      <c r="E2982" s="7" t="s">
        <v>3178</v>
      </c>
      <c r="F2982" s="7" t="s">
        <v>3168</v>
      </c>
      <c r="G2982" s="7" t="s">
        <v>47</v>
      </c>
      <c r="H2982" s="7" t="s">
        <v>27</v>
      </c>
      <c r="I2982" s="8">
        <v>0.3</v>
      </c>
      <c r="J2982" s="8">
        <v>0.38500000000000001</v>
      </c>
      <c r="K2982" s="8">
        <v>0.3</v>
      </c>
      <c r="L2982" s="8">
        <v>0.68500000000000005</v>
      </c>
      <c r="M2982" s="7">
        <v>19</v>
      </c>
      <c r="N2982" s="7">
        <v>40</v>
      </c>
      <c r="O2982" s="7">
        <v>30</v>
      </c>
      <c r="P2982" s="7">
        <v>9</v>
      </c>
      <c r="Q2982" s="7">
        <v>9</v>
      </c>
      <c r="R2982" s="7">
        <v>0</v>
      </c>
      <c r="S2982" s="7">
        <v>0</v>
      </c>
      <c r="T2982" s="7">
        <v>0</v>
      </c>
      <c r="U2982" s="7">
        <v>8</v>
      </c>
      <c r="V2982" s="7">
        <v>1</v>
      </c>
      <c r="W2982" s="7">
        <v>5</v>
      </c>
      <c r="X2982" s="7">
        <v>9</v>
      </c>
      <c r="Y2982" s="7">
        <v>5</v>
      </c>
      <c r="Z2982" s="7">
        <v>1</v>
      </c>
      <c r="AA2982"/>
    </row>
    <row r="2983" spans="1:27" x14ac:dyDescent="0.25">
      <c r="A2983" s="24" t="str">
        <f t="shared" si="142"/>
        <v/>
      </c>
      <c r="B2983" s="24" t="str">
        <f t="shared" si="140"/>
        <v/>
      </c>
      <c r="C2983" s="24" t="str">
        <f t="shared" si="141"/>
        <v/>
      </c>
      <c r="D2983" s="24">
        <v>2026</v>
      </c>
      <c r="E2983" s="7" t="s">
        <v>3179</v>
      </c>
      <c r="F2983" s="7" t="s">
        <v>3168</v>
      </c>
      <c r="G2983" s="7" t="s">
        <v>37</v>
      </c>
      <c r="H2983" s="7" t="s">
        <v>35</v>
      </c>
      <c r="I2983" s="8">
        <v>0.23400000000000001</v>
      </c>
      <c r="J2983" s="8">
        <v>0.314</v>
      </c>
      <c r="K2983" s="8">
        <v>0.51400000000000001</v>
      </c>
      <c r="L2983" s="8">
        <v>0.82799999999999996</v>
      </c>
      <c r="M2983" s="7">
        <v>38</v>
      </c>
      <c r="N2983" s="7">
        <v>121</v>
      </c>
      <c r="O2983" s="7">
        <v>107</v>
      </c>
      <c r="P2983" s="7">
        <v>21</v>
      </c>
      <c r="Q2983" s="7">
        <v>25</v>
      </c>
      <c r="R2983" s="7">
        <v>4</v>
      </c>
      <c r="S2983" s="7">
        <v>1</v>
      </c>
      <c r="T2983" s="7">
        <v>8</v>
      </c>
      <c r="U2983" s="7">
        <v>23</v>
      </c>
      <c r="V2983" s="7">
        <v>9</v>
      </c>
      <c r="W2983" s="7">
        <v>4</v>
      </c>
      <c r="X2983" s="7">
        <v>34</v>
      </c>
      <c r="Y2983" s="7">
        <v>1</v>
      </c>
      <c r="Z2983" s="7">
        <v>1</v>
      </c>
      <c r="AA2983"/>
    </row>
    <row r="2984" spans="1:27" x14ac:dyDescent="0.25">
      <c r="A2984" s="24" t="str">
        <f t="shared" si="142"/>
        <v/>
      </c>
      <c r="B2984" s="24" t="str">
        <f t="shared" si="140"/>
        <v/>
      </c>
      <c r="C2984" s="24" t="str">
        <f t="shared" si="141"/>
        <v/>
      </c>
      <c r="D2984" s="24">
        <v>2026</v>
      </c>
      <c r="E2984" s="7" t="s">
        <v>3180</v>
      </c>
      <c r="F2984" s="7" t="s">
        <v>3168</v>
      </c>
      <c r="G2984" s="7" t="s">
        <v>24</v>
      </c>
      <c r="H2984" s="7" t="s">
        <v>27</v>
      </c>
      <c r="I2984" s="8">
        <v>0.22900000000000001</v>
      </c>
      <c r="J2984" s="8">
        <v>0.32500000000000001</v>
      </c>
      <c r="K2984" s="8">
        <v>0.28599999999999998</v>
      </c>
      <c r="L2984" s="8">
        <v>0.61099999999999999</v>
      </c>
      <c r="M2984" s="7">
        <v>17</v>
      </c>
      <c r="N2984" s="7">
        <v>41</v>
      </c>
      <c r="O2984" s="7">
        <v>35</v>
      </c>
      <c r="P2984" s="7">
        <v>13</v>
      </c>
      <c r="Q2984" s="7">
        <v>8</v>
      </c>
      <c r="R2984" s="7">
        <v>0</v>
      </c>
      <c r="S2984" s="7">
        <v>1</v>
      </c>
      <c r="T2984" s="7">
        <v>0</v>
      </c>
      <c r="U2984" s="7">
        <v>6</v>
      </c>
      <c r="V2984" s="7">
        <v>2</v>
      </c>
      <c r="W2984" s="7">
        <v>3</v>
      </c>
      <c r="X2984" s="7">
        <v>3</v>
      </c>
      <c r="Y2984" s="7">
        <v>2</v>
      </c>
      <c r="Z2984" s="7">
        <v>1</v>
      </c>
      <c r="AA2984"/>
    </row>
    <row r="2985" spans="1:27" x14ac:dyDescent="0.25">
      <c r="A2985" s="24" t="str">
        <f t="shared" si="142"/>
        <v/>
      </c>
      <c r="B2985" s="24" t="str">
        <f t="shared" si="140"/>
        <v/>
      </c>
      <c r="C2985" s="24">
        <f t="shared" si="141"/>
        <v>1</v>
      </c>
      <c r="D2985" s="24">
        <v>2026</v>
      </c>
      <c r="E2985" s="7" t="s">
        <v>3181</v>
      </c>
      <c r="F2985" s="7" t="s">
        <v>3168</v>
      </c>
      <c r="G2985" s="7" t="s">
        <v>37</v>
      </c>
      <c r="H2985" s="7" t="s">
        <v>30</v>
      </c>
      <c r="I2985" s="8">
        <v>0.222</v>
      </c>
      <c r="J2985" s="8">
        <v>0.27100000000000002</v>
      </c>
      <c r="K2985" s="8">
        <v>0.315</v>
      </c>
      <c r="L2985" s="8">
        <v>0.58599999999999997</v>
      </c>
      <c r="M2985" s="7">
        <v>28</v>
      </c>
      <c r="N2985" s="7">
        <v>60</v>
      </c>
      <c r="O2985" s="7">
        <v>54</v>
      </c>
      <c r="P2985" s="7">
        <v>6</v>
      </c>
      <c r="Q2985" s="7">
        <v>12</v>
      </c>
      <c r="R2985" s="7">
        <v>1</v>
      </c>
      <c r="S2985" s="7">
        <v>2</v>
      </c>
      <c r="T2985" s="7">
        <v>0</v>
      </c>
      <c r="U2985" s="7">
        <v>7</v>
      </c>
      <c r="V2985" s="7">
        <v>0</v>
      </c>
      <c r="W2985" s="7">
        <v>4</v>
      </c>
      <c r="X2985" s="7">
        <v>21</v>
      </c>
      <c r="Y2985" s="7">
        <v>0</v>
      </c>
      <c r="Z2985" s="7">
        <v>1</v>
      </c>
      <c r="AA2985"/>
    </row>
    <row r="2986" spans="1:27" x14ac:dyDescent="0.25">
      <c r="A2986" s="24" t="str">
        <f t="shared" si="142"/>
        <v/>
      </c>
      <c r="B2986" s="24" t="str">
        <f t="shared" si="140"/>
        <v/>
      </c>
      <c r="C2986" s="24" t="str">
        <f t="shared" si="141"/>
        <v/>
      </c>
      <c r="D2986" s="24">
        <v>2026</v>
      </c>
      <c r="E2986" s="7" t="s">
        <v>3182</v>
      </c>
      <c r="F2986" s="7" t="s">
        <v>3168</v>
      </c>
      <c r="G2986" s="7" t="s">
        <v>47</v>
      </c>
      <c r="H2986" s="7" t="s">
        <v>33</v>
      </c>
      <c r="I2986" s="8">
        <v>0.2</v>
      </c>
      <c r="J2986" s="8">
        <v>0.28599999999999998</v>
      </c>
      <c r="K2986" s="8">
        <v>0.4</v>
      </c>
      <c r="L2986" s="8">
        <v>0.68600000000000005</v>
      </c>
      <c r="M2986" s="7">
        <v>16</v>
      </c>
      <c r="N2986" s="7">
        <v>28</v>
      </c>
      <c r="O2986" s="7">
        <v>25</v>
      </c>
      <c r="P2986" s="7">
        <v>3</v>
      </c>
      <c r="Q2986" s="7">
        <v>5</v>
      </c>
      <c r="R2986" s="7">
        <v>2</v>
      </c>
      <c r="S2986" s="7">
        <v>0</v>
      </c>
      <c r="T2986" s="7">
        <v>1</v>
      </c>
      <c r="U2986" s="7">
        <v>2</v>
      </c>
      <c r="V2986" s="7">
        <v>1</v>
      </c>
      <c r="W2986" s="7">
        <v>2</v>
      </c>
      <c r="X2986" s="7">
        <v>12</v>
      </c>
      <c r="Y2986" s="7">
        <v>0</v>
      </c>
      <c r="Z2986" s="7">
        <v>0</v>
      </c>
      <c r="AA2986"/>
    </row>
    <row r="2987" spans="1:27" x14ac:dyDescent="0.25">
      <c r="A2987" s="24" t="str">
        <f t="shared" si="142"/>
        <v/>
      </c>
      <c r="B2987" s="24" t="str">
        <f t="shared" si="140"/>
        <v/>
      </c>
      <c r="C2987" s="24">
        <f t="shared" si="141"/>
        <v>1</v>
      </c>
      <c r="D2987" s="24">
        <v>2026</v>
      </c>
      <c r="E2987" s="7" t="s">
        <v>3183</v>
      </c>
      <c r="F2987" s="7" t="s">
        <v>3168</v>
      </c>
      <c r="G2987" s="7" t="s">
        <v>24</v>
      </c>
      <c r="H2987" s="7" t="s">
        <v>25</v>
      </c>
      <c r="I2987" s="8">
        <v>0.19400000000000001</v>
      </c>
      <c r="J2987" s="8">
        <v>0.432</v>
      </c>
      <c r="K2987" s="8">
        <v>0.41899999999999998</v>
      </c>
      <c r="L2987" s="8">
        <v>0.85099999999999998</v>
      </c>
      <c r="M2987" s="7">
        <v>25</v>
      </c>
      <c r="N2987" s="7">
        <v>44</v>
      </c>
      <c r="O2987" s="7">
        <v>31</v>
      </c>
      <c r="P2987" s="7">
        <v>7</v>
      </c>
      <c r="Q2987" s="7">
        <v>6</v>
      </c>
      <c r="R2987" s="7">
        <v>1</v>
      </c>
      <c r="S2987" s="7">
        <v>0</v>
      </c>
      <c r="T2987" s="7">
        <v>2</v>
      </c>
      <c r="U2987" s="7">
        <v>7</v>
      </c>
      <c r="V2987" s="7">
        <v>1</v>
      </c>
      <c r="W2987" s="7">
        <v>12</v>
      </c>
      <c r="X2987" s="7">
        <v>17</v>
      </c>
      <c r="Y2987" s="7">
        <v>0</v>
      </c>
      <c r="Z2987" s="7">
        <v>0</v>
      </c>
      <c r="AA2987"/>
    </row>
    <row r="2988" spans="1:27" x14ac:dyDescent="0.25">
      <c r="A2988" s="24" t="str">
        <f t="shared" si="142"/>
        <v/>
      </c>
      <c r="B2988" s="24" t="str">
        <f t="shared" si="140"/>
        <v/>
      </c>
      <c r="C2988" s="24">
        <f t="shared" si="141"/>
        <v>1</v>
      </c>
      <c r="D2988" s="24">
        <v>2026</v>
      </c>
      <c r="E2988" s="7" t="s">
        <v>3184</v>
      </c>
      <c r="F2988" s="7" t="s">
        <v>3168</v>
      </c>
      <c r="G2988" s="7" t="s">
        <v>37</v>
      </c>
      <c r="H2988" s="7" t="s">
        <v>25</v>
      </c>
      <c r="I2988" s="8">
        <v>0.18</v>
      </c>
      <c r="J2988" s="8">
        <v>0.373</v>
      </c>
      <c r="K2988" s="8">
        <v>0.38</v>
      </c>
      <c r="L2988" s="8">
        <v>0.753</v>
      </c>
      <c r="M2988" s="7">
        <v>33</v>
      </c>
      <c r="N2988" s="7">
        <v>67</v>
      </c>
      <c r="O2988" s="7">
        <v>50</v>
      </c>
      <c r="P2988" s="7">
        <v>9</v>
      </c>
      <c r="Q2988" s="7">
        <v>9</v>
      </c>
      <c r="R2988" s="7">
        <v>4</v>
      </c>
      <c r="S2988" s="7">
        <v>0</v>
      </c>
      <c r="T2988" s="7">
        <v>2</v>
      </c>
      <c r="U2988" s="7">
        <v>14</v>
      </c>
      <c r="V2988" s="7">
        <v>3</v>
      </c>
      <c r="W2988" s="7">
        <v>13</v>
      </c>
      <c r="X2988" s="7">
        <v>13</v>
      </c>
      <c r="Y2988" s="7">
        <v>0</v>
      </c>
      <c r="Z2988" s="7">
        <v>0</v>
      </c>
      <c r="AA2988"/>
    </row>
    <row r="2989" spans="1:27" x14ac:dyDescent="0.25">
      <c r="A2989" s="24" t="str">
        <f t="shared" si="142"/>
        <v/>
      </c>
      <c r="B2989" s="24" t="str">
        <f t="shared" si="140"/>
        <v/>
      </c>
      <c r="C2989" s="24">
        <f t="shared" si="141"/>
        <v>1</v>
      </c>
      <c r="D2989" s="24">
        <v>2026</v>
      </c>
      <c r="E2989" s="7" t="s">
        <v>3185</v>
      </c>
      <c r="F2989" s="7" t="s">
        <v>3168</v>
      </c>
      <c r="G2989" s="7" t="s">
        <v>37</v>
      </c>
      <c r="H2989" s="7" t="s">
        <v>35</v>
      </c>
      <c r="I2989" s="8">
        <v>0.16</v>
      </c>
      <c r="J2989" s="8">
        <v>0.27600000000000002</v>
      </c>
      <c r="K2989" s="8">
        <v>0.36</v>
      </c>
      <c r="L2989" s="8">
        <v>0.63600000000000001</v>
      </c>
      <c r="M2989" s="7">
        <v>24</v>
      </c>
      <c r="N2989" s="7">
        <v>58</v>
      </c>
      <c r="O2989" s="7">
        <v>50</v>
      </c>
      <c r="P2989" s="7">
        <v>9</v>
      </c>
      <c r="Q2989" s="7">
        <v>8</v>
      </c>
      <c r="R2989" s="7">
        <v>1</v>
      </c>
      <c r="S2989" s="7">
        <v>0</v>
      </c>
      <c r="T2989" s="7">
        <v>3</v>
      </c>
      <c r="U2989" s="7">
        <v>7</v>
      </c>
      <c r="V2989" s="7">
        <v>3</v>
      </c>
      <c r="W2989" s="7">
        <v>5</v>
      </c>
      <c r="X2989" s="7">
        <v>16</v>
      </c>
      <c r="Y2989" s="7">
        <v>2</v>
      </c>
      <c r="Z2989" s="7">
        <v>1</v>
      </c>
      <c r="AA2989"/>
    </row>
    <row r="2990" spans="1:27" x14ac:dyDescent="0.25">
      <c r="A2990" s="24" t="str">
        <f t="shared" si="142"/>
        <v/>
      </c>
      <c r="B2990" s="24" t="str">
        <f t="shared" si="140"/>
        <v/>
      </c>
      <c r="C2990" s="24">
        <f t="shared" si="141"/>
        <v>1</v>
      </c>
      <c r="D2990" s="24">
        <v>2026</v>
      </c>
      <c r="E2990" s="7" t="s">
        <v>3186</v>
      </c>
      <c r="F2990" s="7" t="s">
        <v>3168</v>
      </c>
      <c r="G2990" s="7" t="s">
        <v>37</v>
      </c>
      <c r="H2990" s="7" t="s">
        <v>42</v>
      </c>
      <c r="I2990" s="8">
        <v>0.13800000000000001</v>
      </c>
      <c r="J2990" s="8">
        <v>0.24199999999999999</v>
      </c>
      <c r="K2990" s="8">
        <v>0.24099999999999999</v>
      </c>
      <c r="L2990" s="8">
        <v>0.48399999999999999</v>
      </c>
      <c r="M2990" s="7">
        <v>27</v>
      </c>
      <c r="N2990" s="7">
        <v>66</v>
      </c>
      <c r="O2990" s="7">
        <v>58</v>
      </c>
      <c r="P2990" s="7">
        <v>3</v>
      </c>
      <c r="Q2990" s="7">
        <v>8</v>
      </c>
      <c r="R2990" s="7">
        <v>0</v>
      </c>
      <c r="S2990" s="7">
        <v>0</v>
      </c>
      <c r="T2990" s="7">
        <v>2</v>
      </c>
      <c r="U2990" s="7">
        <v>9</v>
      </c>
      <c r="V2990" s="7">
        <v>3</v>
      </c>
      <c r="W2990" s="7">
        <v>5</v>
      </c>
      <c r="X2990" s="7">
        <v>17</v>
      </c>
      <c r="Y2990" s="7">
        <v>1</v>
      </c>
      <c r="Z2990" s="7">
        <v>1</v>
      </c>
      <c r="AA2990"/>
    </row>
    <row r="2991" spans="1:27" x14ac:dyDescent="0.25">
      <c r="A2991" s="24" t="str">
        <f t="shared" si="142"/>
        <v/>
      </c>
      <c r="B2991" s="24" t="str">
        <f t="shared" si="140"/>
        <v/>
      </c>
      <c r="C2991" s="24">
        <f t="shared" si="141"/>
        <v>1</v>
      </c>
      <c r="D2991" s="24">
        <v>2026</v>
      </c>
      <c r="E2991" s="7" t="s">
        <v>3187</v>
      </c>
      <c r="F2991" s="7" t="s">
        <v>3168</v>
      </c>
      <c r="G2991" s="7" t="s">
        <v>37</v>
      </c>
      <c r="H2991" s="7" t="s">
        <v>64</v>
      </c>
      <c r="I2991" s="8">
        <v>0</v>
      </c>
      <c r="J2991" s="8">
        <v>0.5</v>
      </c>
      <c r="K2991" s="8">
        <v>0</v>
      </c>
      <c r="L2991" s="8">
        <v>0.5</v>
      </c>
      <c r="M2991" s="7">
        <v>2</v>
      </c>
      <c r="N2991" s="7">
        <v>2</v>
      </c>
      <c r="O2991" s="7">
        <v>1</v>
      </c>
      <c r="P2991" s="7">
        <v>1</v>
      </c>
      <c r="Q2991" s="7">
        <v>0</v>
      </c>
      <c r="R2991" s="7">
        <v>0</v>
      </c>
      <c r="S2991" s="7">
        <v>0</v>
      </c>
      <c r="T2991" s="7">
        <v>0</v>
      </c>
      <c r="U2991" s="7">
        <v>0</v>
      </c>
      <c r="V2991" s="7">
        <v>0</v>
      </c>
      <c r="W2991" s="7">
        <v>1</v>
      </c>
      <c r="X2991" s="7">
        <v>0</v>
      </c>
      <c r="Y2991" s="7">
        <v>0</v>
      </c>
      <c r="Z2991" s="7">
        <v>0</v>
      </c>
      <c r="AA2991"/>
    </row>
    <row r="2992" spans="1:27" x14ac:dyDescent="0.25">
      <c r="A2992" s="24" t="str">
        <f t="shared" si="142"/>
        <v/>
      </c>
      <c r="B2992" s="24" t="str">
        <f t="shared" si="140"/>
        <v/>
      </c>
      <c r="C2992" s="24">
        <f t="shared" si="141"/>
        <v>1</v>
      </c>
      <c r="D2992" s="24">
        <v>2026</v>
      </c>
      <c r="E2992" s="7" t="s">
        <v>3188</v>
      </c>
      <c r="F2992" s="7" t="s">
        <v>3168</v>
      </c>
      <c r="G2992" s="7" t="s">
        <v>37</v>
      </c>
      <c r="H2992" s="7" t="s">
        <v>64</v>
      </c>
      <c r="I2992" s="8">
        <v>0</v>
      </c>
      <c r="J2992" s="8">
        <v>0</v>
      </c>
      <c r="K2992" s="8">
        <v>0</v>
      </c>
      <c r="L2992" s="8">
        <v>0</v>
      </c>
      <c r="M2992" s="7">
        <v>1</v>
      </c>
      <c r="N2992" s="7">
        <v>2</v>
      </c>
      <c r="O2992" s="7">
        <v>2</v>
      </c>
      <c r="P2992" s="7">
        <v>0</v>
      </c>
      <c r="Q2992" s="7">
        <v>0</v>
      </c>
      <c r="R2992" s="7">
        <v>0</v>
      </c>
      <c r="S2992" s="7">
        <v>0</v>
      </c>
      <c r="T2992" s="7">
        <v>0</v>
      </c>
      <c r="U2992" s="7">
        <v>0</v>
      </c>
      <c r="V2992" s="7">
        <v>0</v>
      </c>
      <c r="W2992" s="7">
        <v>0</v>
      </c>
      <c r="X2992" s="7">
        <v>0</v>
      </c>
      <c r="Y2992" s="7">
        <v>0</v>
      </c>
      <c r="Z2992" s="7">
        <v>0</v>
      </c>
      <c r="AA2992"/>
    </row>
    <row r="2993" spans="1:27" x14ac:dyDescent="0.25">
      <c r="A2993" s="24" t="str">
        <f t="shared" si="142"/>
        <v/>
      </c>
      <c r="B2993" s="24" t="str">
        <f t="shared" si="140"/>
        <v/>
      </c>
      <c r="C2993" s="24">
        <f t="shared" si="141"/>
        <v>1</v>
      </c>
      <c r="D2993" s="24">
        <v>2026</v>
      </c>
      <c r="E2993" s="7" t="s">
        <v>3189</v>
      </c>
      <c r="F2993" s="7" t="s">
        <v>3168</v>
      </c>
      <c r="G2993" s="7" t="s">
        <v>37</v>
      </c>
      <c r="H2993" s="7" t="s">
        <v>64</v>
      </c>
      <c r="I2993" s="8">
        <v>0</v>
      </c>
      <c r="J2993" s="8">
        <v>0</v>
      </c>
      <c r="K2993" s="8">
        <v>0</v>
      </c>
      <c r="L2993" s="8">
        <v>0</v>
      </c>
      <c r="M2993" s="7">
        <v>1</v>
      </c>
      <c r="N2993" s="7">
        <v>1</v>
      </c>
      <c r="O2993" s="7">
        <v>1</v>
      </c>
      <c r="P2993" s="7">
        <v>0</v>
      </c>
      <c r="Q2993" s="7">
        <v>0</v>
      </c>
      <c r="R2993" s="7">
        <v>0</v>
      </c>
      <c r="S2993" s="7">
        <v>0</v>
      </c>
      <c r="T2993" s="7">
        <v>0</v>
      </c>
      <c r="U2993" s="7">
        <v>0</v>
      </c>
      <c r="V2993" s="7">
        <v>0</v>
      </c>
      <c r="W2993" s="7">
        <v>0</v>
      </c>
      <c r="X2993" s="7">
        <v>0</v>
      </c>
      <c r="Y2993" s="7">
        <v>0</v>
      </c>
      <c r="Z2993" s="7">
        <v>0</v>
      </c>
      <c r="AA2993"/>
    </row>
    <row r="2994" spans="1:27" x14ac:dyDescent="0.25">
      <c r="A2994" s="24">
        <f t="shared" si="142"/>
        <v>1</v>
      </c>
      <c r="B2994" s="24" t="str">
        <f t="shared" si="140"/>
        <v/>
      </c>
      <c r="C2994" s="24" t="str">
        <f t="shared" si="141"/>
        <v/>
      </c>
      <c r="D2994" s="24">
        <v>2026</v>
      </c>
      <c r="E2994" s="7" t="s">
        <v>3199</v>
      </c>
      <c r="F2994" s="7" t="s">
        <v>3200</v>
      </c>
      <c r="G2994" s="7" t="s">
        <v>29</v>
      </c>
      <c r="H2994" s="7" t="s">
        <v>42</v>
      </c>
      <c r="I2994" s="8">
        <v>0.29599999999999999</v>
      </c>
      <c r="J2994" s="8">
        <v>0.40400000000000003</v>
      </c>
      <c r="K2994" s="8">
        <v>0.56499999999999995</v>
      </c>
      <c r="L2994" s="8">
        <v>0.96799999999999997</v>
      </c>
      <c r="M2994" s="7">
        <v>49</v>
      </c>
      <c r="N2994" s="7">
        <v>223</v>
      </c>
      <c r="O2994" s="7">
        <v>186</v>
      </c>
      <c r="P2994" s="7">
        <v>42</v>
      </c>
      <c r="Q2994" s="7">
        <v>55</v>
      </c>
      <c r="R2994" s="7">
        <v>13</v>
      </c>
      <c r="S2994" s="7">
        <v>2</v>
      </c>
      <c r="T2994" s="7">
        <v>11</v>
      </c>
      <c r="U2994" s="7">
        <v>45</v>
      </c>
      <c r="V2994" s="7">
        <v>11</v>
      </c>
      <c r="W2994" s="7">
        <v>24</v>
      </c>
      <c r="X2994" s="7">
        <v>62</v>
      </c>
      <c r="Y2994" s="7">
        <v>14</v>
      </c>
      <c r="Z2994" s="7">
        <v>2</v>
      </c>
      <c r="AA2994"/>
    </row>
    <row r="2995" spans="1:27" x14ac:dyDescent="0.25">
      <c r="A2995" s="24">
        <f t="shared" si="142"/>
        <v>1</v>
      </c>
      <c r="B2995" s="24" t="str">
        <f t="shared" si="140"/>
        <v/>
      </c>
      <c r="C2995" s="24" t="str">
        <f t="shared" si="141"/>
        <v/>
      </c>
      <c r="D2995" s="24">
        <v>2026</v>
      </c>
      <c r="E2995" s="7" t="s">
        <v>3201</v>
      </c>
      <c r="F2995" s="7" t="s">
        <v>3200</v>
      </c>
      <c r="G2995" s="7" t="s">
        <v>29</v>
      </c>
      <c r="H2995" s="7" t="s">
        <v>27</v>
      </c>
      <c r="I2995" s="8">
        <v>0.28599999999999998</v>
      </c>
      <c r="J2995" s="8">
        <v>0.41099999999999998</v>
      </c>
      <c r="K2995" s="8">
        <v>0.45100000000000001</v>
      </c>
      <c r="L2995" s="8">
        <v>0.86099999999999999</v>
      </c>
      <c r="M2995" s="7">
        <v>51</v>
      </c>
      <c r="N2995" s="7">
        <v>224</v>
      </c>
      <c r="O2995" s="7">
        <v>182</v>
      </c>
      <c r="P2995" s="7">
        <v>36</v>
      </c>
      <c r="Q2995" s="7">
        <v>52</v>
      </c>
      <c r="R2995" s="7">
        <v>13</v>
      </c>
      <c r="S2995" s="7">
        <v>1</v>
      </c>
      <c r="T2995" s="7">
        <v>5</v>
      </c>
      <c r="U2995" s="7">
        <v>26</v>
      </c>
      <c r="V2995" s="7">
        <v>15</v>
      </c>
      <c r="W2995" s="7">
        <v>25</v>
      </c>
      <c r="X2995" s="7">
        <v>29</v>
      </c>
      <c r="Y2995" s="7">
        <v>9</v>
      </c>
      <c r="Z2995" s="7">
        <v>4</v>
      </c>
      <c r="AA2995"/>
    </row>
    <row r="2996" spans="1:27" x14ac:dyDescent="0.25">
      <c r="A2996" s="24" t="str">
        <f t="shared" si="142"/>
        <v/>
      </c>
      <c r="B2996" s="24" t="str">
        <f t="shared" si="140"/>
        <v/>
      </c>
      <c r="C2996" s="24">
        <f t="shared" si="141"/>
        <v>1</v>
      </c>
      <c r="D2996" s="24">
        <v>2026</v>
      </c>
      <c r="E2996" s="7" t="s">
        <v>3202</v>
      </c>
      <c r="F2996" s="7" t="s">
        <v>3200</v>
      </c>
      <c r="G2996" s="7" t="s">
        <v>37</v>
      </c>
      <c r="H2996" s="7" t="s">
        <v>38</v>
      </c>
      <c r="I2996" s="8">
        <v>0.27400000000000002</v>
      </c>
      <c r="J2996" s="8">
        <v>0.42499999999999999</v>
      </c>
      <c r="K2996" s="8">
        <v>0.46800000000000003</v>
      </c>
      <c r="L2996" s="8">
        <v>0.89300000000000002</v>
      </c>
      <c r="M2996" s="7">
        <v>40</v>
      </c>
      <c r="N2996" s="7">
        <v>160</v>
      </c>
      <c r="O2996" s="7">
        <v>124</v>
      </c>
      <c r="P2996" s="7">
        <v>24</v>
      </c>
      <c r="Q2996" s="7">
        <v>34</v>
      </c>
      <c r="R2996" s="7">
        <v>12</v>
      </c>
      <c r="S2996" s="7">
        <v>0</v>
      </c>
      <c r="T2996" s="7">
        <v>4</v>
      </c>
      <c r="U2996" s="7">
        <v>24</v>
      </c>
      <c r="V2996" s="7">
        <v>5</v>
      </c>
      <c r="W2996" s="7">
        <v>29</v>
      </c>
      <c r="X2996" s="7">
        <v>28</v>
      </c>
      <c r="Y2996" s="7">
        <v>1</v>
      </c>
      <c r="Z2996" s="7">
        <v>0</v>
      </c>
      <c r="AA2996"/>
    </row>
    <row r="2997" spans="1:27" x14ac:dyDescent="0.25">
      <c r="A2997" s="24">
        <f t="shared" si="142"/>
        <v>1</v>
      </c>
      <c r="B2997" s="24" t="str">
        <f t="shared" si="140"/>
        <v/>
      </c>
      <c r="C2997" s="24">
        <f t="shared" si="141"/>
        <v>1</v>
      </c>
      <c r="D2997" s="24">
        <v>2026</v>
      </c>
      <c r="E2997" s="7" t="s">
        <v>3203</v>
      </c>
      <c r="F2997" s="7" t="s">
        <v>3200</v>
      </c>
      <c r="G2997" s="7" t="s">
        <v>29</v>
      </c>
      <c r="H2997" s="7" t="s">
        <v>30</v>
      </c>
      <c r="I2997" s="8">
        <v>0.26200000000000001</v>
      </c>
      <c r="J2997" s="8">
        <v>0.35899999999999999</v>
      </c>
      <c r="K2997" s="8">
        <v>0.52800000000000002</v>
      </c>
      <c r="L2997" s="8">
        <v>0.88700000000000001</v>
      </c>
      <c r="M2997" s="7">
        <v>53</v>
      </c>
      <c r="N2997" s="7">
        <v>251</v>
      </c>
      <c r="O2997" s="7">
        <v>214</v>
      </c>
      <c r="P2997" s="7">
        <v>48</v>
      </c>
      <c r="Q2997" s="7">
        <v>56</v>
      </c>
      <c r="R2997" s="7">
        <v>14</v>
      </c>
      <c r="S2997" s="7">
        <v>2</v>
      </c>
      <c r="T2997" s="7">
        <v>13</v>
      </c>
      <c r="U2997" s="7">
        <v>51</v>
      </c>
      <c r="V2997" s="7">
        <v>3</v>
      </c>
      <c r="W2997" s="7">
        <v>31</v>
      </c>
      <c r="X2997" s="7">
        <v>44</v>
      </c>
      <c r="Y2997" s="7">
        <v>6</v>
      </c>
      <c r="Z2997" s="7">
        <v>2</v>
      </c>
      <c r="AA2997"/>
    </row>
    <row r="2998" spans="1:27" x14ac:dyDescent="0.25">
      <c r="A2998" s="24" t="str">
        <f t="shared" si="142"/>
        <v/>
      </c>
      <c r="B2998" s="24" t="str">
        <f t="shared" si="140"/>
        <v/>
      </c>
      <c r="C2998" s="24">
        <f t="shared" si="141"/>
        <v>1</v>
      </c>
      <c r="D2998" s="24">
        <v>2026</v>
      </c>
      <c r="E2998" s="7" t="s">
        <v>3204</v>
      </c>
      <c r="F2998" s="7" t="s">
        <v>3200</v>
      </c>
      <c r="G2998" s="7" t="s">
        <v>37</v>
      </c>
      <c r="H2998" s="7" t="s">
        <v>25</v>
      </c>
      <c r="I2998" s="8">
        <v>0.255</v>
      </c>
      <c r="J2998" s="8">
        <v>0.34100000000000003</v>
      </c>
      <c r="K2998" s="8">
        <v>0.38300000000000001</v>
      </c>
      <c r="L2998" s="8">
        <v>0.72399999999999998</v>
      </c>
      <c r="M2998" s="7">
        <v>43</v>
      </c>
      <c r="N2998" s="7">
        <v>175</v>
      </c>
      <c r="O2998" s="7">
        <v>149</v>
      </c>
      <c r="P2998" s="7">
        <v>17</v>
      </c>
      <c r="Q2998" s="7">
        <v>38</v>
      </c>
      <c r="R2998" s="7">
        <v>10</v>
      </c>
      <c r="S2998" s="7">
        <v>0</v>
      </c>
      <c r="T2998" s="7">
        <v>3</v>
      </c>
      <c r="U2998" s="7">
        <v>20</v>
      </c>
      <c r="V2998" s="7">
        <v>6</v>
      </c>
      <c r="W2998" s="7">
        <v>14</v>
      </c>
      <c r="X2998" s="7">
        <v>35</v>
      </c>
      <c r="Y2998" s="7">
        <v>4</v>
      </c>
      <c r="Z2998" s="7">
        <v>0</v>
      </c>
      <c r="AA2998"/>
    </row>
    <row r="2999" spans="1:27" x14ac:dyDescent="0.25">
      <c r="A2999" s="24" t="str">
        <f t="shared" si="142"/>
        <v/>
      </c>
      <c r="B2999" s="24" t="str">
        <f t="shared" si="140"/>
        <v/>
      </c>
      <c r="C2999" s="24" t="str">
        <f t="shared" si="141"/>
        <v/>
      </c>
      <c r="D2999" s="24">
        <v>2026</v>
      </c>
      <c r="E2999" s="7" t="s">
        <v>3205</v>
      </c>
      <c r="F2999" s="7" t="s">
        <v>3200</v>
      </c>
      <c r="G2999" s="7" t="s">
        <v>47</v>
      </c>
      <c r="H2999" s="7" t="s">
        <v>44</v>
      </c>
      <c r="I2999" s="8">
        <v>0.252</v>
      </c>
      <c r="J2999" s="8">
        <v>0.34</v>
      </c>
      <c r="K2999" s="8">
        <v>0.308</v>
      </c>
      <c r="L2999" s="8">
        <v>0.64700000000000002</v>
      </c>
      <c r="M2999" s="7">
        <v>42</v>
      </c>
      <c r="N2999" s="7">
        <v>166</v>
      </c>
      <c r="O2999" s="7">
        <v>143</v>
      </c>
      <c r="P2999" s="7">
        <v>20</v>
      </c>
      <c r="Q2999" s="7">
        <v>36</v>
      </c>
      <c r="R2999" s="7">
        <v>2</v>
      </c>
      <c r="S2999" s="7">
        <v>0</v>
      </c>
      <c r="T2999" s="7">
        <v>2</v>
      </c>
      <c r="U2999" s="7">
        <v>15</v>
      </c>
      <c r="V2999" s="7">
        <v>5</v>
      </c>
      <c r="W2999" s="7">
        <v>14</v>
      </c>
      <c r="X2999" s="7">
        <v>21</v>
      </c>
      <c r="Y2999" s="7">
        <v>7</v>
      </c>
      <c r="Z2999" s="7">
        <v>2</v>
      </c>
      <c r="AA2999"/>
    </row>
    <row r="3000" spans="1:27" x14ac:dyDescent="0.25">
      <c r="A3000" s="24">
        <f t="shared" si="142"/>
        <v>1</v>
      </c>
      <c r="B3000" s="24" t="str">
        <f t="shared" si="140"/>
        <v/>
      </c>
      <c r="C3000" s="24" t="str">
        <f t="shared" si="141"/>
        <v/>
      </c>
      <c r="D3000" s="24">
        <v>2026</v>
      </c>
      <c r="E3000" s="7" t="s">
        <v>3206</v>
      </c>
      <c r="F3000" s="7" t="s">
        <v>3200</v>
      </c>
      <c r="G3000" s="7" t="s">
        <v>29</v>
      </c>
      <c r="H3000" s="7" t="s">
        <v>33</v>
      </c>
      <c r="I3000" s="8">
        <v>0.247</v>
      </c>
      <c r="J3000" s="8">
        <v>0.38900000000000001</v>
      </c>
      <c r="K3000" s="8">
        <v>0.33300000000000002</v>
      </c>
      <c r="L3000" s="8">
        <v>0.72199999999999998</v>
      </c>
      <c r="M3000" s="7">
        <v>49</v>
      </c>
      <c r="N3000" s="7">
        <v>204</v>
      </c>
      <c r="O3000" s="7">
        <v>162</v>
      </c>
      <c r="P3000" s="7">
        <v>24</v>
      </c>
      <c r="Q3000" s="7">
        <v>40</v>
      </c>
      <c r="R3000" s="7">
        <v>5</v>
      </c>
      <c r="S3000" s="7">
        <v>0</v>
      </c>
      <c r="T3000" s="7">
        <v>3</v>
      </c>
      <c r="U3000" s="7">
        <v>30</v>
      </c>
      <c r="V3000" s="7">
        <v>12</v>
      </c>
      <c r="W3000" s="7">
        <v>27</v>
      </c>
      <c r="X3000" s="7">
        <v>34</v>
      </c>
      <c r="Y3000" s="7">
        <v>1</v>
      </c>
      <c r="Z3000" s="7">
        <v>1</v>
      </c>
      <c r="AA3000"/>
    </row>
    <row r="3001" spans="1:27" x14ac:dyDescent="0.25">
      <c r="A3001" s="24" t="str">
        <f t="shared" si="142"/>
        <v/>
      </c>
      <c r="B3001" s="24" t="str">
        <f t="shared" si="140"/>
        <v/>
      </c>
      <c r="C3001" s="24">
        <f t="shared" si="141"/>
        <v>1</v>
      </c>
      <c r="D3001" s="24">
        <v>2026</v>
      </c>
      <c r="E3001" s="7" t="s">
        <v>3207</v>
      </c>
      <c r="F3001" s="7" t="s">
        <v>3200</v>
      </c>
      <c r="G3001" s="7" t="s">
        <v>47</v>
      </c>
      <c r="H3001" s="7" t="s">
        <v>35</v>
      </c>
      <c r="I3001" s="8">
        <v>0.36699999999999999</v>
      </c>
      <c r="J3001" s="8">
        <v>0.436</v>
      </c>
      <c r="K3001" s="8">
        <v>0.44900000000000001</v>
      </c>
      <c r="L3001" s="8">
        <v>0.88500000000000001</v>
      </c>
      <c r="M3001" s="7">
        <v>13</v>
      </c>
      <c r="N3001" s="7">
        <v>55</v>
      </c>
      <c r="O3001" s="7">
        <v>49</v>
      </c>
      <c r="P3001" s="7">
        <v>4</v>
      </c>
      <c r="Q3001" s="7">
        <v>18</v>
      </c>
      <c r="R3001" s="7">
        <v>4</v>
      </c>
      <c r="S3001" s="7">
        <v>0</v>
      </c>
      <c r="T3001" s="7">
        <v>0</v>
      </c>
      <c r="U3001" s="7">
        <v>10</v>
      </c>
      <c r="V3001" s="7">
        <v>3</v>
      </c>
      <c r="W3001" s="7">
        <v>3</v>
      </c>
      <c r="X3001" s="7">
        <v>7</v>
      </c>
      <c r="Y3001" s="7">
        <v>1</v>
      </c>
      <c r="Z3001" s="7">
        <v>0</v>
      </c>
      <c r="AA3001"/>
    </row>
    <row r="3002" spans="1:27" x14ac:dyDescent="0.25">
      <c r="A3002" s="24">
        <f t="shared" si="142"/>
        <v>1</v>
      </c>
      <c r="B3002" s="24" t="str">
        <f t="shared" si="140"/>
        <v/>
      </c>
      <c r="C3002" s="24" t="str">
        <f t="shared" si="141"/>
        <v/>
      </c>
      <c r="D3002" s="24">
        <v>2026</v>
      </c>
      <c r="E3002" s="7" t="s">
        <v>3208</v>
      </c>
      <c r="F3002" s="7" t="s">
        <v>3200</v>
      </c>
      <c r="G3002" s="7" t="s">
        <v>29</v>
      </c>
      <c r="H3002" s="7" t="s">
        <v>40</v>
      </c>
      <c r="I3002" s="8">
        <v>0.32400000000000001</v>
      </c>
      <c r="J3002" s="8">
        <v>0.44</v>
      </c>
      <c r="K3002" s="8">
        <v>0.38600000000000001</v>
      </c>
      <c r="L3002" s="8">
        <v>0.82599999999999996</v>
      </c>
      <c r="M3002" s="7">
        <v>38</v>
      </c>
      <c r="N3002" s="7">
        <v>177</v>
      </c>
      <c r="O3002" s="7">
        <v>145</v>
      </c>
      <c r="P3002" s="7">
        <v>31</v>
      </c>
      <c r="Q3002" s="7">
        <v>47</v>
      </c>
      <c r="R3002" s="7">
        <v>5</v>
      </c>
      <c r="S3002" s="7">
        <v>2</v>
      </c>
      <c r="T3002" s="7">
        <v>0</v>
      </c>
      <c r="U3002" s="7">
        <v>8</v>
      </c>
      <c r="V3002" s="7">
        <v>3</v>
      </c>
      <c r="W3002" s="7">
        <v>27</v>
      </c>
      <c r="X3002" s="7">
        <v>27</v>
      </c>
      <c r="Y3002" s="7">
        <v>14</v>
      </c>
      <c r="Z3002" s="7">
        <v>3</v>
      </c>
      <c r="AA3002"/>
    </row>
    <row r="3003" spans="1:27" x14ac:dyDescent="0.25">
      <c r="A3003" s="24" t="str">
        <f t="shared" si="142"/>
        <v/>
      </c>
      <c r="B3003" s="24" t="str">
        <f t="shared" si="140"/>
        <v/>
      </c>
      <c r="C3003" s="24">
        <f t="shared" si="141"/>
        <v>1</v>
      </c>
      <c r="D3003" s="24">
        <v>2026</v>
      </c>
      <c r="E3003" s="7" t="s">
        <v>3209</v>
      </c>
      <c r="F3003" s="7" t="s">
        <v>3200</v>
      </c>
      <c r="G3003" s="7" t="s">
        <v>24</v>
      </c>
      <c r="H3003" s="7" t="s">
        <v>40</v>
      </c>
      <c r="I3003" s="8">
        <v>0.30599999999999999</v>
      </c>
      <c r="J3003" s="8">
        <v>0.35599999999999998</v>
      </c>
      <c r="K3003" s="8">
        <v>0.46</v>
      </c>
      <c r="L3003" s="8">
        <v>0.81499999999999995</v>
      </c>
      <c r="M3003" s="7">
        <v>37</v>
      </c>
      <c r="N3003" s="7">
        <v>137</v>
      </c>
      <c r="O3003" s="7">
        <v>124</v>
      </c>
      <c r="P3003" s="7">
        <v>18</v>
      </c>
      <c r="Q3003" s="7">
        <v>38</v>
      </c>
      <c r="R3003" s="7">
        <v>7</v>
      </c>
      <c r="S3003" s="7">
        <v>0</v>
      </c>
      <c r="T3003" s="7">
        <v>4</v>
      </c>
      <c r="U3003" s="7">
        <v>26</v>
      </c>
      <c r="V3003" s="7">
        <v>3</v>
      </c>
      <c r="W3003" s="7">
        <v>7</v>
      </c>
      <c r="X3003" s="7">
        <v>29</v>
      </c>
      <c r="Y3003" s="7">
        <v>1</v>
      </c>
      <c r="Z3003" s="7">
        <v>0</v>
      </c>
      <c r="AA3003"/>
    </row>
    <row r="3004" spans="1:27" x14ac:dyDescent="0.25">
      <c r="A3004" s="24" t="str">
        <f t="shared" si="142"/>
        <v/>
      </c>
      <c r="B3004" s="24" t="str">
        <f t="shared" si="140"/>
        <v/>
      </c>
      <c r="C3004" s="24">
        <f t="shared" si="141"/>
        <v>1</v>
      </c>
      <c r="D3004" s="24">
        <v>2026</v>
      </c>
      <c r="E3004" s="7" t="s">
        <v>3210</v>
      </c>
      <c r="F3004" s="7" t="s">
        <v>3200</v>
      </c>
      <c r="G3004" s="7" t="s">
        <v>37</v>
      </c>
      <c r="H3004" s="7" t="s">
        <v>38</v>
      </c>
      <c r="I3004" s="8">
        <v>0.222</v>
      </c>
      <c r="J3004" s="8">
        <v>0.29299999999999998</v>
      </c>
      <c r="K3004" s="8">
        <v>0.309</v>
      </c>
      <c r="L3004" s="8">
        <v>0.60199999999999998</v>
      </c>
      <c r="M3004" s="7">
        <v>23</v>
      </c>
      <c r="N3004" s="7">
        <v>92</v>
      </c>
      <c r="O3004" s="7">
        <v>81</v>
      </c>
      <c r="P3004" s="7">
        <v>14</v>
      </c>
      <c r="Q3004" s="7">
        <v>18</v>
      </c>
      <c r="R3004" s="7">
        <v>4</v>
      </c>
      <c r="S3004" s="7">
        <v>0</v>
      </c>
      <c r="T3004" s="7">
        <v>1</v>
      </c>
      <c r="U3004" s="7">
        <v>12</v>
      </c>
      <c r="V3004" s="7">
        <v>1</v>
      </c>
      <c r="W3004" s="7">
        <v>8</v>
      </c>
      <c r="X3004" s="7">
        <v>26</v>
      </c>
      <c r="Y3004" s="7">
        <v>6</v>
      </c>
      <c r="Z3004" s="7">
        <v>0</v>
      </c>
      <c r="AA3004"/>
    </row>
    <row r="3005" spans="1:27" x14ac:dyDescent="0.25">
      <c r="A3005" s="24" t="str">
        <f t="shared" si="142"/>
        <v/>
      </c>
      <c r="B3005" s="24" t="str">
        <f t="shared" si="140"/>
        <v/>
      </c>
      <c r="C3005" s="24" t="str">
        <f t="shared" si="141"/>
        <v/>
      </c>
      <c r="D3005" s="24">
        <v>2026</v>
      </c>
      <c r="E3005" s="7" t="s">
        <v>3211</v>
      </c>
      <c r="F3005" s="7" t="s">
        <v>3200</v>
      </c>
      <c r="G3005" s="7" t="s">
        <v>37</v>
      </c>
      <c r="H3005" s="7" t="s">
        <v>44</v>
      </c>
      <c r="I3005" s="8">
        <v>0.185</v>
      </c>
      <c r="J3005" s="8">
        <v>0.28999999999999998</v>
      </c>
      <c r="K3005" s="8">
        <v>0.24099999999999999</v>
      </c>
      <c r="L3005" s="8">
        <v>0.53100000000000003</v>
      </c>
      <c r="M3005" s="7">
        <v>27</v>
      </c>
      <c r="N3005" s="7">
        <v>63</v>
      </c>
      <c r="O3005" s="7">
        <v>54</v>
      </c>
      <c r="P3005" s="7">
        <v>4</v>
      </c>
      <c r="Q3005" s="7">
        <v>10</v>
      </c>
      <c r="R3005" s="7">
        <v>0</v>
      </c>
      <c r="S3005" s="7">
        <v>0</v>
      </c>
      <c r="T3005" s="7">
        <v>1</v>
      </c>
      <c r="U3005" s="7">
        <v>4</v>
      </c>
      <c r="V3005" s="7">
        <v>1</v>
      </c>
      <c r="W3005" s="7">
        <v>7</v>
      </c>
      <c r="X3005" s="7">
        <v>19</v>
      </c>
      <c r="Y3005" s="7">
        <v>1</v>
      </c>
      <c r="Z3005" s="7">
        <v>0</v>
      </c>
      <c r="AA3005"/>
    </row>
    <row r="3006" spans="1:27" x14ac:dyDescent="0.25">
      <c r="A3006" s="24">
        <f t="shared" si="142"/>
        <v>1</v>
      </c>
      <c r="B3006" s="24" t="str">
        <f t="shared" si="140"/>
        <v/>
      </c>
      <c r="C3006" s="24">
        <f t="shared" si="141"/>
        <v>1</v>
      </c>
      <c r="D3006" s="24">
        <v>2026</v>
      </c>
      <c r="E3006" s="7" t="s">
        <v>3212</v>
      </c>
      <c r="F3006" s="7" t="s">
        <v>3200</v>
      </c>
      <c r="G3006" s="7" t="s">
        <v>29</v>
      </c>
      <c r="H3006" s="7" t="s">
        <v>35</v>
      </c>
      <c r="I3006" s="8">
        <v>0.17699999999999999</v>
      </c>
      <c r="J3006" s="8">
        <v>0.30399999999999999</v>
      </c>
      <c r="K3006" s="8">
        <v>0.29199999999999998</v>
      </c>
      <c r="L3006" s="8">
        <v>0.59599999999999997</v>
      </c>
      <c r="M3006" s="7">
        <v>34</v>
      </c>
      <c r="N3006" s="7">
        <v>116</v>
      </c>
      <c r="O3006" s="7">
        <v>96</v>
      </c>
      <c r="P3006" s="7">
        <v>21</v>
      </c>
      <c r="Q3006" s="7">
        <v>17</v>
      </c>
      <c r="R3006" s="7">
        <v>3</v>
      </c>
      <c r="S3006" s="7">
        <v>1</v>
      </c>
      <c r="T3006" s="7">
        <v>2</v>
      </c>
      <c r="U3006" s="7">
        <v>16</v>
      </c>
      <c r="V3006" s="7">
        <v>4</v>
      </c>
      <c r="W3006" s="7">
        <v>14</v>
      </c>
      <c r="X3006" s="7">
        <v>31</v>
      </c>
      <c r="Y3006" s="7">
        <v>9</v>
      </c>
      <c r="Z3006" s="7">
        <v>0</v>
      </c>
      <c r="AA3006"/>
    </row>
    <row r="3007" spans="1:27" x14ac:dyDescent="0.25">
      <c r="A3007" s="24">
        <f t="shared" si="142"/>
        <v>1</v>
      </c>
      <c r="B3007" s="24" t="str">
        <f t="shared" si="140"/>
        <v/>
      </c>
      <c r="C3007" s="24" t="str">
        <f t="shared" si="141"/>
        <v/>
      </c>
      <c r="D3007" s="24">
        <v>2026</v>
      </c>
      <c r="E3007" s="7" t="s">
        <v>3213</v>
      </c>
      <c r="F3007" s="7" t="s">
        <v>3200</v>
      </c>
      <c r="G3007" s="7" t="s">
        <v>29</v>
      </c>
      <c r="H3007" s="7" t="s">
        <v>38</v>
      </c>
      <c r="I3007" s="8">
        <v>0.16700000000000001</v>
      </c>
      <c r="J3007" s="8">
        <v>0.30199999999999999</v>
      </c>
      <c r="K3007" s="8">
        <v>0.16700000000000001</v>
      </c>
      <c r="L3007" s="8">
        <v>0.46899999999999997</v>
      </c>
      <c r="M3007" s="7">
        <v>16</v>
      </c>
      <c r="N3007" s="7">
        <v>44</v>
      </c>
      <c r="O3007" s="7">
        <v>36</v>
      </c>
      <c r="P3007" s="7">
        <v>4</v>
      </c>
      <c r="Q3007" s="7">
        <v>6</v>
      </c>
      <c r="R3007" s="7">
        <v>0</v>
      </c>
      <c r="S3007" s="7">
        <v>0</v>
      </c>
      <c r="T3007" s="7">
        <v>0</v>
      </c>
      <c r="U3007" s="7">
        <v>2</v>
      </c>
      <c r="V3007" s="7">
        <v>2</v>
      </c>
      <c r="W3007" s="7">
        <v>5</v>
      </c>
      <c r="X3007" s="7">
        <v>9</v>
      </c>
      <c r="Y3007" s="7">
        <v>0</v>
      </c>
      <c r="Z3007" s="7">
        <v>0</v>
      </c>
      <c r="AA3007"/>
    </row>
    <row r="3008" spans="1:27" x14ac:dyDescent="0.25">
      <c r="A3008" s="24" t="str">
        <f t="shared" si="142"/>
        <v/>
      </c>
      <c r="B3008" s="24" t="str">
        <f t="shared" si="140"/>
        <v/>
      </c>
      <c r="C3008" s="24" t="str">
        <f t="shared" si="141"/>
        <v/>
      </c>
      <c r="D3008" s="24">
        <v>2026</v>
      </c>
      <c r="E3008" s="7" t="s">
        <v>3214</v>
      </c>
      <c r="F3008" s="7" t="s">
        <v>3200</v>
      </c>
      <c r="G3008" s="7" t="s">
        <v>47</v>
      </c>
      <c r="H3008" s="7" t="s">
        <v>42</v>
      </c>
      <c r="I3008" s="8">
        <v>0.16</v>
      </c>
      <c r="J3008" s="8">
        <v>0.34399999999999997</v>
      </c>
      <c r="K3008" s="8">
        <v>0.2</v>
      </c>
      <c r="L3008" s="8">
        <v>0.54400000000000004</v>
      </c>
      <c r="M3008" s="7">
        <v>10</v>
      </c>
      <c r="N3008" s="7">
        <v>33</v>
      </c>
      <c r="O3008" s="7">
        <v>25</v>
      </c>
      <c r="P3008" s="7">
        <v>4</v>
      </c>
      <c r="Q3008" s="7">
        <v>4</v>
      </c>
      <c r="R3008" s="7">
        <v>1</v>
      </c>
      <c r="S3008" s="7">
        <v>0</v>
      </c>
      <c r="T3008" s="7">
        <v>0</v>
      </c>
      <c r="U3008" s="7">
        <v>1</v>
      </c>
      <c r="V3008" s="7">
        <v>1</v>
      </c>
      <c r="W3008" s="7">
        <v>6</v>
      </c>
      <c r="X3008" s="7">
        <v>6</v>
      </c>
      <c r="Y3008" s="7">
        <v>0</v>
      </c>
      <c r="Z3008" s="7">
        <v>0</v>
      </c>
      <c r="AA3008"/>
    </row>
    <row r="3009" spans="1:27" x14ac:dyDescent="0.25">
      <c r="A3009" s="24" t="str">
        <f t="shared" si="142"/>
        <v/>
      </c>
      <c r="B3009" s="24" t="str">
        <f t="shared" si="140"/>
        <v/>
      </c>
      <c r="C3009" s="24" t="str">
        <f t="shared" si="141"/>
        <v/>
      </c>
      <c r="D3009" s="24">
        <v>2026</v>
      </c>
      <c r="E3009" s="7" t="s">
        <v>3215</v>
      </c>
      <c r="F3009" s="7" t="s">
        <v>3200</v>
      </c>
      <c r="G3009" s="7" t="s">
        <v>37</v>
      </c>
      <c r="H3009" s="7" t="s">
        <v>35</v>
      </c>
      <c r="I3009" s="8">
        <v>0.125</v>
      </c>
      <c r="J3009" s="8">
        <v>0.25</v>
      </c>
      <c r="K3009" s="8">
        <v>0.16700000000000001</v>
      </c>
      <c r="L3009" s="8">
        <v>0.41699999999999998</v>
      </c>
      <c r="M3009" s="7">
        <v>19</v>
      </c>
      <c r="N3009" s="7">
        <v>56</v>
      </c>
      <c r="O3009" s="7">
        <v>48</v>
      </c>
      <c r="P3009" s="7">
        <v>7</v>
      </c>
      <c r="Q3009" s="7">
        <v>6</v>
      </c>
      <c r="R3009" s="7">
        <v>2</v>
      </c>
      <c r="S3009" s="7">
        <v>0</v>
      </c>
      <c r="T3009" s="7">
        <v>0</v>
      </c>
      <c r="U3009" s="7">
        <v>7</v>
      </c>
      <c r="V3009" s="7">
        <v>4</v>
      </c>
      <c r="W3009" s="7">
        <v>4</v>
      </c>
      <c r="X3009" s="7">
        <v>20</v>
      </c>
      <c r="Y3009" s="7">
        <v>5</v>
      </c>
      <c r="Z3009" s="7">
        <v>1</v>
      </c>
      <c r="AA3009"/>
    </row>
    <row r="3010" spans="1:27" x14ac:dyDescent="0.25">
      <c r="A3010" s="24">
        <f t="shared" si="142"/>
        <v>1</v>
      </c>
      <c r="B3010" s="24" t="str">
        <f t="shared" ref="B3010:B3073" si="143">IF(COUNTIFS(Draft_Player,$E3010),COUNTIFS(Draft_Player,$E3010),"")</f>
        <v/>
      </c>
      <c r="C3010" s="24" t="str">
        <f t="shared" ref="C3010:C3073" si="144">IF(COUNTIFS(Transfers_Player,$E3010),COUNTIFS(Transfers_Player,$E3010),"")</f>
        <v/>
      </c>
      <c r="D3010" s="24">
        <v>2026</v>
      </c>
      <c r="E3010" s="7" t="s">
        <v>3216</v>
      </c>
      <c r="F3010" s="7" t="s">
        <v>3217</v>
      </c>
      <c r="G3010" s="7" t="s">
        <v>29</v>
      </c>
      <c r="H3010" s="7" t="s">
        <v>33</v>
      </c>
      <c r="I3010" s="8">
        <v>0.29799999999999999</v>
      </c>
      <c r="J3010" s="8">
        <v>0.37</v>
      </c>
      <c r="K3010" s="8">
        <v>0.42899999999999999</v>
      </c>
      <c r="L3010" s="8">
        <v>0.8</v>
      </c>
      <c r="M3010" s="7">
        <v>50</v>
      </c>
      <c r="N3010" s="7">
        <v>217</v>
      </c>
      <c r="O3010" s="7">
        <v>191</v>
      </c>
      <c r="P3010" s="7">
        <v>23</v>
      </c>
      <c r="Q3010" s="7">
        <v>57</v>
      </c>
      <c r="R3010" s="7">
        <v>11</v>
      </c>
      <c r="S3010" s="7">
        <v>1</v>
      </c>
      <c r="T3010" s="7">
        <v>4</v>
      </c>
      <c r="U3010" s="7">
        <v>24</v>
      </c>
      <c r="V3010" s="7">
        <v>4</v>
      </c>
      <c r="W3010" s="7">
        <v>19</v>
      </c>
      <c r="X3010" s="7">
        <v>45</v>
      </c>
      <c r="Y3010" s="7">
        <v>6</v>
      </c>
      <c r="Z3010" s="7">
        <v>4</v>
      </c>
      <c r="AA3010"/>
    </row>
    <row r="3011" spans="1:27" x14ac:dyDescent="0.25">
      <c r="A3011" s="24" t="str">
        <f t="shared" ref="A3011:A3074" si="145">IF(OR(G3011="SR", G3011="GR"), 1, "")</f>
        <v/>
      </c>
      <c r="B3011" s="24" t="str">
        <f t="shared" si="143"/>
        <v/>
      </c>
      <c r="C3011" s="24" t="str">
        <f t="shared" si="144"/>
        <v/>
      </c>
      <c r="D3011" s="24">
        <v>2026</v>
      </c>
      <c r="E3011" s="7" t="s">
        <v>3218</v>
      </c>
      <c r="F3011" s="7" t="s">
        <v>3217</v>
      </c>
      <c r="G3011" s="7" t="s">
        <v>47</v>
      </c>
      <c r="H3011" s="7" t="s">
        <v>25</v>
      </c>
      <c r="I3011" s="8">
        <v>0.26600000000000001</v>
      </c>
      <c r="J3011" s="8">
        <v>0.35599999999999998</v>
      </c>
      <c r="K3011" s="8">
        <v>0.45500000000000002</v>
      </c>
      <c r="L3011" s="8">
        <v>0.81</v>
      </c>
      <c r="M3011" s="7">
        <v>42</v>
      </c>
      <c r="N3011" s="7">
        <v>178</v>
      </c>
      <c r="O3011" s="7">
        <v>154</v>
      </c>
      <c r="P3011" s="7">
        <v>28</v>
      </c>
      <c r="Q3011" s="7">
        <v>41</v>
      </c>
      <c r="R3011" s="7">
        <v>6</v>
      </c>
      <c r="S3011" s="7">
        <v>1</v>
      </c>
      <c r="T3011" s="7">
        <v>7</v>
      </c>
      <c r="U3011" s="7">
        <v>21</v>
      </c>
      <c r="V3011" s="7">
        <v>12</v>
      </c>
      <c r="W3011" s="7">
        <v>10</v>
      </c>
      <c r="X3011" s="7">
        <v>37</v>
      </c>
      <c r="Y3011" s="7">
        <v>4</v>
      </c>
      <c r="Z3011" s="7">
        <v>3</v>
      </c>
      <c r="AA3011"/>
    </row>
    <row r="3012" spans="1:27" x14ac:dyDescent="0.25">
      <c r="A3012" s="24">
        <f t="shared" si="145"/>
        <v>1</v>
      </c>
      <c r="B3012" s="24" t="str">
        <f t="shared" si="143"/>
        <v/>
      </c>
      <c r="C3012" s="24" t="str">
        <f t="shared" si="144"/>
        <v/>
      </c>
      <c r="D3012" s="24">
        <v>2026</v>
      </c>
      <c r="E3012" s="7" t="s">
        <v>3219</v>
      </c>
      <c r="F3012" s="7" t="s">
        <v>3217</v>
      </c>
      <c r="G3012" s="7" t="s">
        <v>29</v>
      </c>
      <c r="H3012" s="7" t="s">
        <v>35</v>
      </c>
      <c r="I3012" s="8">
        <v>0.253</v>
      </c>
      <c r="J3012" s="8">
        <v>0.313</v>
      </c>
      <c r="K3012" s="8">
        <v>0.438</v>
      </c>
      <c r="L3012" s="8">
        <v>0.751</v>
      </c>
      <c r="M3012" s="7">
        <v>45</v>
      </c>
      <c r="N3012" s="7">
        <v>180</v>
      </c>
      <c r="O3012" s="7">
        <v>162</v>
      </c>
      <c r="P3012" s="7">
        <v>26</v>
      </c>
      <c r="Q3012" s="7">
        <v>41</v>
      </c>
      <c r="R3012" s="7">
        <v>8</v>
      </c>
      <c r="S3012" s="7">
        <v>2</v>
      </c>
      <c r="T3012" s="7">
        <v>6</v>
      </c>
      <c r="U3012" s="7">
        <v>25</v>
      </c>
      <c r="V3012" s="7">
        <v>3</v>
      </c>
      <c r="W3012" s="7">
        <v>12</v>
      </c>
      <c r="X3012" s="7">
        <v>68</v>
      </c>
      <c r="Y3012" s="7">
        <v>10</v>
      </c>
      <c r="Z3012" s="7">
        <v>5</v>
      </c>
      <c r="AA3012"/>
    </row>
    <row r="3013" spans="1:27" x14ac:dyDescent="0.25">
      <c r="A3013" s="24" t="str">
        <f t="shared" si="145"/>
        <v/>
      </c>
      <c r="B3013" s="24" t="str">
        <f t="shared" si="143"/>
        <v/>
      </c>
      <c r="C3013" s="24" t="str">
        <f t="shared" si="144"/>
        <v/>
      </c>
      <c r="D3013" s="24">
        <v>2026</v>
      </c>
      <c r="E3013" s="7" t="s">
        <v>3220</v>
      </c>
      <c r="F3013" s="7" t="s">
        <v>3217</v>
      </c>
      <c r="G3013" s="7" t="s">
        <v>24</v>
      </c>
      <c r="H3013" s="7" t="s">
        <v>27</v>
      </c>
      <c r="I3013" s="8">
        <v>0.24299999999999999</v>
      </c>
      <c r="J3013" s="8">
        <v>0.35399999999999998</v>
      </c>
      <c r="K3013" s="8">
        <v>0.33800000000000002</v>
      </c>
      <c r="L3013" s="8">
        <v>0.69199999999999995</v>
      </c>
      <c r="M3013" s="7">
        <v>44</v>
      </c>
      <c r="N3013" s="7">
        <v>177</v>
      </c>
      <c r="O3013" s="7">
        <v>148</v>
      </c>
      <c r="P3013" s="7">
        <v>17</v>
      </c>
      <c r="Q3013" s="7">
        <v>36</v>
      </c>
      <c r="R3013" s="7">
        <v>6</v>
      </c>
      <c r="S3013" s="7">
        <v>1</v>
      </c>
      <c r="T3013" s="7">
        <v>2</v>
      </c>
      <c r="U3013" s="7">
        <v>19</v>
      </c>
      <c r="V3013" s="7">
        <v>8</v>
      </c>
      <c r="W3013" s="7">
        <v>18</v>
      </c>
      <c r="X3013" s="7">
        <v>26</v>
      </c>
      <c r="Y3013" s="7">
        <v>7</v>
      </c>
      <c r="Z3013" s="7">
        <v>4</v>
      </c>
      <c r="AA3013"/>
    </row>
    <row r="3014" spans="1:27" x14ac:dyDescent="0.25">
      <c r="A3014" s="24">
        <f t="shared" si="145"/>
        <v>1</v>
      </c>
      <c r="B3014" s="24" t="str">
        <f t="shared" si="143"/>
        <v/>
      </c>
      <c r="C3014" s="24" t="str">
        <f t="shared" si="144"/>
        <v/>
      </c>
      <c r="D3014" s="24">
        <v>2026</v>
      </c>
      <c r="E3014" s="7" t="s">
        <v>3221</v>
      </c>
      <c r="F3014" s="7" t="s">
        <v>3217</v>
      </c>
      <c r="G3014" s="7" t="s">
        <v>29</v>
      </c>
      <c r="H3014" s="7" t="s">
        <v>42</v>
      </c>
      <c r="I3014" s="8">
        <v>0.23899999999999999</v>
      </c>
      <c r="J3014" s="8">
        <v>0.36299999999999999</v>
      </c>
      <c r="K3014" s="8">
        <v>0.42199999999999999</v>
      </c>
      <c r="L3014" s="8">
        <v>0.78500000000000003</v>
      </c>
      <c r="M3014" s="7">
        <v>47</v>
      </c>
      <c r="N3014" s="7">
        <v>216</v>
      </c>
      <c r="O3014" s="7">
        <v>180</v>
      </c>
      <c r="P3014" s="7">
        <v>28</v>
      </c>
      <c r="Q3014" s="7">
        <v>43</v>
      </c>
      <c r="R3014" s="7">
        <v>12</v>
      </c>
      <c r="S3014" s="7">
        <v>0</v>
      </c>
      <c r="T3014" s="7">
        <v>7</v>
      </c>
      <c r="U3014" s="7">
        <v>27</v>
      </c>
      <c r="V3014" s="7">
        <v>7</v>
      </c>
      <c r="W3014" s="7">
        <v>28</v>
      </c>
      <c r="X3014" s="7">
        <v>46</v>
      </c>
      <c r="Y3014" s="7">
        <v>18</v>
      </c>
      <c r="Z3014" s="7">
        <v>4</v>
      </c>
      <c r="AA3014"/>
    </row>
    <row r="3015" spans="1:27" x14ac:dyDescent="0.25">
      <c r="A3015" s="24" t="str">
        <f t="shared" si="145"/>
        <v/>
      </c>
      <c r="B3015" s="24" t="str">
        <f t="shared" si="143"/>
        <v/>
      </c>
      <c r="C3015" s="24" t="str">
        <f t="shared" si="144"/>
        <v/>
      </c>
      <c r="D3015" s="24">
        <v>2026</v>
      </c>
      <c r="E3015" s="7" t="s">
        <v>3222</v>
      </c>
      <c r="F3015" s="7" t="s">
        <v>3217</v>
      </c>
      <c r="G3015" s="7" t="s">
        <v>37</v>
      </c>
      <c r="H3015" s="7" t="s">
        <v>30</v>
      </c>
      <c r="I3015" s="8">
        <v>0.22800000000000001</v>
      </c>
      <c r="J3015" s="8">
        <v>0.311</v>
      </c>
      <c r="K3015" s="8">
        <v>0.37</v>
      </c>
      <c r="L3015" s="8">
        <v>0.68200000000000005</v>
      </c>
      <c r="M3015" s="7">
        <v>44</v>
      </c>
      <c r="N3015" s="7">
        <v>184</v>
      </c>
      <c r="O3015" s="7">
        <v>162</v>
      </c>
      <c r="P3015" s="7">
        <v>26</v>
      </c>
      <c r="Q3015" s="7">
        <v>37</v>
      </c>
      <c r="R3015" s="7">
        <v>6</v>
      </c>
      <c r="S3015" s="7">
        <v>1</v>
      </c>
      <c r="T3015" s="7">
        <v>5</v>
      </c>
      <c r="U3015" s="7">
        <v>26</v>
      </c>
      <c r="V3015" s="7">
        <v>4</v>
      </c>
      <c r="W3015" s="7">
        <v>16</v>
      </c>
      <c r="X3015" s="7">
        <v>39</v>
      </c>
      <c r="Y3015" s="7">
        <v>6</v>
      </c>
      <c r="Z3015" s="7">
        <v>0</v>
      </c>
      <c r="AA3015"/>
    </row>
    <row r="3016" spans="1:27" x14ac:dyDescent="0.25">
      <c r="A3016" s="24" t="str">
        <f t="shared" si="145"/>
        <v/>
      </c>
      <c r="B3016" s="24" t="str">
        <f t="shared" si="143"/>
        <v/>
      </c>
      <c r="C3016" s="24" t="str">
        <f t="shared" si="144"/>
        <v/>
      </c>
      <c r="D3016" s="24">
        <v>2026</v>
      </c>
      <c r="E3016" s="7" t="s">
        <v>3223</v>
      </c>
      <c r="F3016" s="7" t="s">
        <v>3217</v>
      </c>
      <c r="G3016" s="7" t="s">
        <v>47</v>
      </c>
      <c r="H3016" s="7" t="s">
        <v>40</v>
      </c>
      <c r="I3016" s="8">
        <v>0.221</v>
      </c>
      <c r="J3016" s="8">
        <v>0.35</v>
      </c>
      <c r="K3016" s="8">
        <v>0.27500000000000002</v>
      </c>
      <c r="L3016" s="8">
        <v>0.625</v>
      </c>
      <c r="M3016" s="7">
        <v>47</v>
      </c>
      <c r="N3016" s="7">
        <v>184</v>
      </c>
      <c r="O3016" s="7">
        <v>149</v>
      </c>
      <c r="P3016" s="7">
        <v>25</v>
      </c>
      <c r="Q3016" s="7">
        <v>33</v>
      </c>
      <c r="R3016" s="7">
        <v>6</v>
      </c>
      <c r="S3016" s="7">
        <v>1</v>
      </c>
      <c r="T3016" s="7">
        <v>0</v>
      </c>
      <c r="U3016" s="7">
        <v>11</v>
      </c>
      <c r="V3016" s="7">
        <v>13</v>
      </c>
      <c r="W3016" s="7">
        <v>17</v>
      </c>
      <c r="X3016" s="7">
        <v>41</v>
      </c>
      <c r="Y3016" s="7">
        <v>3</v>
      </c>
      <c r="Z3016" s="7">
        <v>4</v>
      </c>
      <c r="AA3016"/>
    </row>
    <row r="3017" spans="1:27" x14ac:dyDescent="0.25">
      <c r="A3017" s="24" t="str">
        <f t="shared" si="145"/>
        <v/>
      </c>
      <c r="B3017" s="24" t="str">
        <f t="shared" si="143"/>
        <v/>
      </c>
      <c r="C3017" s="24" t="str">
        <f t="shared" si="144"/>
        <v/>
      </c>
      <c r="D3017" s="24">
        <v>2026</v>
      </c>
      <c r="E3017" s="7" t="s">
        <v>3224</v>
      </c>
      <c r="F3017" s="7" t="s">
        <v>3217</v>
      </c>
      <c r="G3017" s="7" t="s">
        <v>37</v>
      </c>
      <c r="H3017" s="7" t="s">
        <v>38</v>
      </c>
      <c r="I3017" s="8">
        <v>0.26800000000000002</v>
      </c>
      <c r="J3017" s="8">
        <v>0.39</v>
      </c>
      <c r="K3017" s="8">
        <v>0.32100000000000001</v>
      </c>
      <c r="L3017" s="8">
        <v>0.71099999999999997</v>
      </c>
      <c r="M3017" s="7">
        <v>34</v>
      </c>
      <c r="N3017" s="7">
        <v>147</v>
      </c>
      <c r="O3017" s="7">
        <v>112</v>
      </c>
      <c r="P3017" s="7">
        <v>17</v>
      </c>
      <c r="Q3017" s="7">
        <v>30</v>
      </c>
      <c r="R3017" s="7">
        <v>3</v>
      </c>
      <c r="S3017" s="7">
        <v>0</v>
      </c>
      <c r="T3017" s="7">
        <v>1</v>
      </c>
      <c r="U3017" s="7">
        <v>13</v>
      </c>
      <c r="V3017" s="7">
        <v>10</v>
      </c>
      <c r="W3017" s="7">
        <v>15</v>
      </c>
      <c r="X3017" s="7">
        <v>31</v>
      </c>
      <c r="Y3017" s="7">
        <v>11</v>
      </c>
      <c r="Z3017" s="7">
        <v>0</v>
      </c>
      <c r="AA3017"/>
    </row>
    <row r="3018" spans="1:27" x14ac:dyDescent="0.25">
      <c r="A3018" s="24" t="str">
        <f t="shared" si="145"/>
        <v/>
      </c>
      <c r="B3018" s="24" t="str">
        <f t="shared" si="143"/>
        <v/>
      </c>
      <c r="C3018" s="24" t="str">
        <f t="shared" si="144"/>
        <v/>
      </c>
      <c r="D3018" s="24">
        <v>2026</v>
      </c>
      <c r="E3018" s="7" t="s">
        <v>3225</v>
      </c>
      <c r="F3018" s="7" t="s">
        <v>3217</v>
      </c>
      <c r="G3018" s="7" t="s">
        <v>24</v>
      </c>
      <c r="H3018" s="7" t="s">
        <v>33</v>
      </c>
      <c r="I3018" s="8">
        <v>0.26</v>
      </c>
      <c r="J3018" s="8">
        <v>0.36599999999999999</v>
      </c>
      <c r="K3018" s="8">
        <v>0.433</v>
      </c>
      <c r="L3018" s="8">
        <v>0.79900000000000004</v>
      </c>
      <c r="M3018" s="7">
        <v>31</v>
      </c>
      <c r="N3018" s="7">
        <v>124</v>
      </c>
      <c r="O3018" s="7">
        <v>104</v>
      </c>
      <c r="P3018" s="7">
        <v>18</v>
      </c>
      <c r="Q3018" s="7">
        <v>27</v>
      </c>
      <c r="R3018" s="7">
        <v>7</v>
      </c>
      <c r="S3018" s="7">
        <v>1</v>
      </c>
      <c r="T3018" s="7">
        <v>3</v>
      </c>
      <c r="U3018" s="7">
        <v>17</v>
      </c>
      <c r="V3018" s="7">
        <v>8</v>
      </c>
      <c r="W3018" s="7">
        <v>10</v>
      </c>
      <c r="X3018" s="7">
        <v>25</v>
      </c>
      <c r="Y3018" s="7">
        <v>0</v>
      </c>
      <c r="Z3018" s="7">
        <v>0</v>
      </c>
      <c r="AA3018"/>
    </row>
    <row r="3019" spans="1:27" x14ac:dyDescent="0.25">
      <c r="A3019" s="24" t="str">
        <f t="shared" si="145"/>
        <v/>
      </c>
      <c r="B3019" s="24" t="str">
        <f t="shared" si="143"/>
        <v/>
      </c>
      <c r="C3019" s="24">
        <f t="shared" si="144"/>
        <v>1</v>
      </c>
      <c r="D3019" s="24">
        <v>2026</v>
      </c>
      <c r="E3019" s="7" t="s">
        <v>3226</v>
      </c>
      <c r="F3019" s="7" t="s">
        <v>3217</v>
      </c>
      <c r="G3019" s="7" t="s">
        <v>37</v>
      </c>
      <c r="H3019" s="7" t="s">
        <v>27</v>
      </c>
      <c r="I3019" s="8">
        <v>0.25800000000000001</v>
      </c>
      <c r="J3019" s="8">
        <v>0.376</v>
      </c>
      <c r="K3019" s="8">
        <v>0.39300000000000002</v>
      </c>
      <c r="L3019" s="8">
        <v>0.76900000000000002</v>
      </c>
      <c r="M3019" s="7">
        <v>27</v>
      </c>
      <c r="N3019" s="7">
        <v>110</v>
      </c>
      <c r="O3019" s="7">
        <v>89</v>
      </c>
      <c r="P3019" s="7">
        <v>20</v>
      </c>
      <c r="Q3019" s="7">
        <v>23</v>
      </c>
      <c r="R3019" s="7">
        <v>1</v>
      </c>
      <c r="S3019" s="7">
        <v>1</v>
      </c>
      <c r="T3019" s="7">
        <v>3</v>
      </c>
      <c r="U3019" s="7">
        <v>17</v>
      </c>
      <c r="V3019" s="7">
        <v>4</v>
      </c>
      <c r="W3019" s="7">
        <v>14</v>
      </c>
      <c r="X3019" s="7">
        <v>30</v>
      </c>
      <c r="Y3019" s="7">
        <v>8</v>
      </c>
      <c r="Z3019" s="7">
        <v>1</v>
      </c>
      <c r="AA3019"/>
    </row>
    <row r="3020" spans="1:27" x14ac:dyDescent="0.25">
      <c r="A3020" s="24" t="str">
        <f t="shared" si="145"/>
        <v/>
      </c>
      <c r="B3020" s="24" t="str">
        <f t="shared" si="143"/>
        <v/>
      </c>
      <c r="C3020" s="24" t="str">
        <f t="shared" si="144"/>
        <v/>
      </c>
      <c r="D3020" s="24">
        <v>2026</v>
      </c>
      <c r="E3020" s="7" t="s">
        <v>3227</v>
      </c>
      <c r="F3020" s="7" t="s">
        <v>3217</v>
      </c>
      <c r="G3020" s="7" t="s">
        <v>37</v>
      </c>
      <c r="H3020" s="7" t="s">
        <v>44</v>
      </c>
      <c r="I3020" s="8">
        <v>0.25700000000000001</v>
      </c>
      <c r="J3020" s="8">
        <v>0.35</v>
      </c>
      <c r="K3020" s="8">
        <v>0.371</v>
      </c>
      <c r="L3020" s="8">
        <v>0.72099999999999997</v>
      </c>
      <c r="M3020" s="7">
        <v>10</v>
      </c>
      <c r="N3020" s="7">
        <v>40</v>
      </c>
      <c r="O3020" s="7">
        <v>35</v>
      </c>
      <c r="P3020" s="7">
        <v>2</v>
      </c>
      <c r="Q3020" s="7">
        <v>9</v>
      </c>
      <c r="R3020" s="7">
        <v>1</v>
      </c>
      <c r="S3020" s="7">
        <v>0</v>
      </c>
      <c r="T3020" s="7">
        <v>1</v>
      </c>
      <c r="U3020" s="7">
        <v>5</v>
      </c>
      <c r="V3020" s="7">
        <v>2</v>
      </c>
      <c r="W3020" s="7">
        <v>3</v>
      </c>
      <c r="X3020" s="7">
        <v>10</v>
      </c>
      <c r="Y3020" s="7">
        <v>1</v>
      </c>
      <c r="Z3020" s="7">
        <v>0</v>
      </c>
      <c r="AA3020"/>
    </row>
    <row r="3021" spans="1:27" x14ac:dyDescent="0.25">
      <c r="A3021" s="24" t="str">
        <f t="shared" si="145"/>
        <v/>
      </c>
      <c r="B3021" s="24" t="str">
        <f t="shared" si="143"/>
        <v/>
      </c>
      <c r="C3021" s="24">
        <f t="shared" si="144"/>
        <v>1</v>
      </c>
      <c r="D3021" s="24">
        <v>2026</v>
      </c>
      <c r="E3021" s="7" t="s">
        <v>3228</v>
      </c>
      <c r="F3021" s="7" t="s">
        <v>3217</v>
      </c>
      <c r="G3021" s="7" t="s">
        <v>37</v>
      </c>
      <c r="H3021" s="7" t="s">
        <v>40</v>
      </c>
      <c r="I3021" s="8">
        <v>0.25</v>
      </c>
      <c r="J3021" s="8">
        <v>0.28699999999999998</v>
      </c>
      <c r="K3021" s="8">
        <v>0.40699999999999997</v>
      </c>
      <c r="L3021" s="8">
        <v>0.69399999999999995</v>
      </c>
      <c r="M3021" s="7">
        <v>37</v>
      </c>
      <c r="N3021" s="7">
        <v>152</v>
      </c>
      <c r="O3021" s="7">
        <v>140</v>
      </c>
      <c r="P3021" s="7">
        <v>17</v>
      </c>
      <c r="Q3021" s="7">
        <v>35</v>
      </c>
      <c r="R3021" s="7">
        <v>8</v>
      </c>
      <c r="S3021" s="7">
        <v>1</v>
      </c>
      <c r="T3021" s="7">
        <v>4</v>
      </c>
      <c r="U3021" s="7">
        <v>22</v>
      </c>
      <c r="V3021" s="7">
        <v>2</v>
      </c>
      <c r="W3021" s="7">
        <v>6</v>
      </c>
      <c r="X3021" s="7">
        <v>28</v>
      </c>
      <c r="Y3021" s="7">
        <v>3</v>
      </c>
      <c r="Z3021" s="7">
        <v>0</v>
      </c>
      <c r="AA3021"/>
    </row>
    <row r="3022" spans="1:27" x14ac:dyDescent="0.25">
      <c r="A3022" s="24" t="str">
        <f t="shared" si="145"/>
        <v/>
      </c>
      <c r="B3022" s="24" t="str">
        <f t="shared" si="143"/>
        <v/>
      </c>
      <c r="C3022" s="24" t="str">
        <f t="shared" si="144"/>
        <v/>
      </c>
      <c r="D3022" s="24">
        <v>2026</v>
      </c>
      <c r="E3022" s="7" t="s">
        <v>3229</v>
      </c>
      <c r="F3022" s="7" t="s">
        <v>3217</v>
      </c>
      <c r="G3022" s="7" t="s">
        <v>24</v>
      </c>
      <c r="H3022" s="7" t="s">
        <v>35</v>
      </c>
      <c r="I3022" s="8">
        <v>0.17199999999999999</v>
      </c>
      <c r="J3022" s="8">
        <v>0.33300000000000002</v>
      </c>
      <c r="K3022" s="8">
        <v>0.19</v>
      </c>
      <c r="L3022" s="8">
        <v>0.52300000000000002</v>
      </c>
      <c r="M3022" s="7">
        <v>22</v>
      </c>
      <c r="N3022" s="7">
        <v>74</v>
      </c>
      <c r="O3022" s="7">
        <v>58</v>
      </c>
      <c r="P3022" s="7">
        <v>9</v>
      </c>
      <c r="Q3022" s="7">
        <v>10</v>
      </c>
      <c r="R3022" s="7">
        <v>1</v>
      </c>
      <c r="S3022" s="7">
        <v>0</v>
      </c>
      <c r="T3022" s="7">
        <v>0</v>
      </c>
      <c r="U3022" s="7">
        <v>4</v>
      </c>
      <c r="V3022" s="7">
        <v>1</v>
      </c>
      <c r="W3022" s="7">
        <v>13</v>
      </c>
      <c r="X3022" s="7">
        <v>23</v>
      </c>
      <c r="Y3022" s="7">
        <v>18</v>
      </c>
      <c r="Z3022" s="7">
        <v>2</v>
      </c>
      <c r="AA3022"/>
    </row>
    <row r="3023" spans="1:27" x14ac:dyDescent="0.25">
      <c r="A3023" s="24" t="str">
        <f t="shared" si="145"/>
        <v/>
      </c>
      <c r="B3023" s="24" t="str">
        <f t="shared" si="143"/>
        <v/>
      </c>
      <c r="C3023" s="24" t="str">
        <f t="shared" si="144"/>
        <v/>
      </c>
      <c r="D3023" s="24">
        <v>2026</v>
      </c>
      <c r="E3023" s="7" t="s">
        <v>3230</v>
      </c>
      <c r="F3023" s="7" t="s">
        <v>3217</v>
      </c>
      <c r="G3023" s="7" t="s">
        <v>47</v>
      </c>
      <c r="H3023" s="7" t="s">
        <v>38</v>
      </c>
      <c r="I3023" s="8">
        <v>0.125</v>
      </c>
      <c r="J3023" s="8">
        <v>0.125</v>
      </c>
      <c r="K3023" s="8">
        <v>0.25</v>
      </c>
      <c r="L3023" s="8">
        <v>0.375</v>
      </c>
      <c r="M3023" s="7">
        <v>5</v>
      </c>
      <c r="N3023" s="7">
        <v>8</v>
      </c>
      <c r="O3023" s="7">
        <v>8</v>
      </c>
      <c r="P3023" s="7">
        <v>1</v>
      </c>
      <c r="Q3023" s="7">
        <v>1</v>
      </c>
      <c r="R3023" s="7">
        <v>1</v>
      </c>
      <c r="S3023" s="7">
        <v>0</v>
      </c>
      <c r="T3023" s="7">
        <v>0</v>
      </c>
      <c r="U3023" s="7">
        <v>0</v>
      </c>
      <c r="V3023" s="7">
        <v>0</v>
      </c>
      <c r="W3023" s="7">
        <v>0</v>
      </c>
      <c r="X3023" s="7">
        <v>4</v>
      </c>
      <c r="Y3023" s="7">
        <v>0</v>
      </c>
      <c r="Z3023" s="7">
        <v>0</v>
      </c>
      <c r="AA3023"/>
    </row>
    <row r="3024" spans="1:27" x14ac:dyDescent="0.25">
      <c r="A3024" s="24">
        <f t="shared" si="145"/>
        <v>1</v>
      </c>
      <c r="B3024" s="24" t="str">
        <f t="shared" si="143"/>
        <v/>
      </c>
      <c r="C3024" s="24" t="str">
        <f t="shared" si="144"/>
        <v/>
      </c>
      <c r="D3024" s="24">
        <v>2026</v>
      </c>
      <c r="E3024" s="7" t="s">
        <v>3231</v>
      </c>
      <c r="F3024" s="7" t="s">
        <v>3217</v>
      </c>
      <c r="G3024" s="7" t="s">
        <v>29</v>
      </c>
      <c r="H3024" s="7" t="s">
        <v>25</v>
      </c>
      <c r="I3024" s="8">
        <v>8.3000000000000004E-2</v>
      </c>
      <c r="J3024" s="8">
        <v>0.26700000000000002</v>
      </c>
      <c r="K3024" s="8">
        <v>8.3000000000000004E-2</v>
      </c>
      <c r="L3024" s="8">
        <v>0.35</v>
      </c>
      <c r="M3024" s="7">
        <v>17</v>
      </c>
      <c r="N3024" s="7">
        <v>45</v>
      </c>
      <c r="O3024" s="7">
        <v>36</v>
      </c>
      <c r="P3024" s="7">
        <v>3</v>
      </c>
      <c r="Q3024" s="7">
        <v>3</v>
      </c>
      <c r="R3024" s="7">
        <v>0</v>
      </c>
      <c r="S3024" s="7">
        <v>0</v>
      </c>
      <c r="T3024" s="7">
        <v>0</v>
      </c>
      <c r="U3024" s="7">
        <v>2</v>
      </c>
      <c r="V3024" s="7">
        <v>1</v>
      </c>
      <c r="W3024" s="7">
        <v>8</v>
      </c>
      <c r="X3024" s="7">
        <v>14</v>
      </c>
      <c r="Y3024" s="7">
        <v>1</v>
      </c>
      <c r="Z3024" s="7">
        <v>0</v>
      </c>
      <c r="AA3024"/>
    </row>
    <row r="3025" spans="1:27" x14ac:dyDescent="0.25">
      <c r="A3025" s="24" t="str">
        <f t="shared" si="145"/>
        <v/>
      </c>
      <c r="B3025" s="24" t="str">
        <f t="shared" si="143"/>
        <v/>
      </c>
      <c r="C3025" s="24" t="str">
        <f t="shared" si="144"/>
        <v/>
      </c>
      <c r="D3025" s="24">
        <v>2026</v>
      </c>
      <c r="E3025" s="7" t="s">
        <v>3232</v>
      </c>
      <c r="F3025" s="7" t="s">
        <v>3217</v>
      </c>
      <c r="G3025" s="7" t="s">
        <v>47</v>
      </c>
      <c r="H3025" s="7" t="s">
        <v>30</v>
      </c>
      <c r="I3025" s="8">
        <v>2.9000000000000001E-2</v>
      </c>
      <c r="J3025" s="8">
        <v>0.15</v>
      </c>
      <c r="K3025" s="8">
        <v>0.11799999999999999</v>
      </c>
      <c r="L3025" s="8">
        <v>0.26800000000000002</v>
      </c>
      <c r="M3025" s="7">
        <v>14</v>
      </c>
      <c r="N3025" s="7">
        <v>42</v>
      </c>
      <c r="O3025" s="7">
        <v>34</v>
      </c>
      <c r="P3025" s="7">
        <v>2</v>
      </c>
      <c r="Q3025" s="7">
        <v>1</v>
      </c>
      <c r="R3025" s="7">
        <v>0</v>
      </c>
      <c r="S3025" s="7">
        <v>0</v>
      </c>
      <c r="T3025" s="7">
        <v>1</v>
      </c>
      <c r="U3025" s="7">
        <v>5</v>
      </c>
      <c r="V3025" s="7">
        <v>1</v>
      </c>
      <c r="W3025" s="7">
        <v>4</v>
      </c>
      <c r="X3025" s="7">
        <v>13</v>
      </c>
      <c r="Y3025" s="7">
        <v>0</v>
      </c>
      <c r="Z3025" s="7">
        <v>1</v>
      </c>
      <c r="AA3025"/>
    </row>
    <row r="3026" spans="1:27" x14ac:dyDescent="0.25">
      <c r="A3026" s="24" t="str">
        <f t="shared" si="145"/>
        <v/>
      </c>
      <c r="B3026" s="24" t="str">
        <f t="shared" si="143"/>
        <v/>
      </c>
      <c r="C3026" s="24">
        <f t="shared" si="144"/>
        <v>1</v>
      </c>
      <c r="D3026" s="24">
        <v>2026</v>
      </c>
      <c r="E3026" s="7" t="s">
        <v>3233</v>
      </c>
      <c r="F3026" s="7" t="s">
        <v>3234</v>
      </c>
      <c r="G3026" s="7" t="s">
        <v>24</v>
      </c>
      <c r="H3026" s="7" t="s">
        <v>35</v>
      </c>
      <c r="I3026" s="8">
        <v>0.35</v>
      </c>
      <c r="J3026" s="8">
        <v>0.44700000000000001</v>
      </c>
      <c r="K3026" s="8">
        <v>0.59299999999999997</v>
      </c>
      <c r="L3026" s="8">
        <v>1.04</v>
      </c>
      <c r="M3026" s="7">
        <v>55</v>
      </c>
      <c r="N3026" s="7">
        <v>253</v>
      </c>
      <c r="O3026" s="7">
        <v>214</v>
      </c>
      <c r="P3026" s="7">
        <v>52</v>
      </c>
      <c r="Q3026" s="7">
        <v>75</v>
      </c>
      <c r="R3026" s="7">
        <v>13</v>
      </c>
      <c r="S3026" s="7">
        <v>0</v>
      </c>
      <c r="T3026" s="7">
        <v>13</v>
      </c>
      <c r="U3026" s="7">
        <v>52</v>
      </c>
      <c r="V3026" s="7">
        <v>6</v>
      </c>
      <c r="W3026" s="7">
        <v>32</v>
      </c>
      <c r="X3026" s="7">
        <v>32</v>
      </c>
      <c r="Y3026" s="7">
        <v>23</v>
      </c>
      <c r="Z3026" s="7">
        <v>4</v>
      </c>
      <c r="AA3026"/>
    </row>
    <row r="3027" spans="1:27" x14ac:dyDescent="0.25">
      <c r="A3027" s="24" t="str">
        <f t="shared" si="145"/>
        <v/>
      </c>
      <c r="B3027" s="24">
        <f t="shared" si="143"/>
        <v>1</v>
      </c>
      <c r="C3027" s="24">
        <f t="shared" si="144"/>
        <v>1</v>
      </c>
      <c r="D3027" s="24">
        <v>2026</v>
      </c>
      <c r="E3027" s="7" t="s">
        <v>3235</v>
      </c>
      <c r="F3027" s="7" t="s">
        <v>3234</v>
      </c>
      <c r="G3027" s="7" t="s">
        <v>24</v>
      </c>
      <c r="H3027" s="7" t="s">
        <v>44</v>
      </c>
      <c r="I3027" s="8">
        <v>0.29099999999999998</v>
      </c>
      <c r="J3027" s="8">
        <v>0.48799999999999999</v>
      </c>
      <c r="K3027" s="8">
        <v>0.48599999999999999</v>
      </c>
      <c r="L3027" s="8">
        <v>0.97299999999999998</v>
      </c>
      <c r="M3027" s="7">
        <v>52</v>
      </c>
      <c r="N3027" s="7">
        <v>244</v>
      </c>
      <c r="O3027" s="7">
        <v>175</v>
      </c>
      <c r="P3027" s="7">
        <v>42</v>
      </c>
      <c r="Q3027" s="7">
        <v>51</v>
      </c>
      <c r="R3027" s="7">
        <v>13</v>
      </c>
      <c r="S3027" s="7">
        <v>0</v>
      </c>
      <c r="T3027" s="7">
        <v>7</v>
      </c>
      <c r="U3027" s="7">
        <v>26</v>
      </c>
      <c r="V3027" s="7">
        <v>8</v>
      </c>
      <c r="W3027" s="7">
        <v>60</v>
      </c>
      <c r="X3027" s="7">
        <v>45</v>
      </c>
      <c r="Y3027" s="7">
        <v>9</v>
      </c>
      <c r="Z3027" s="7">
        <v>0</v>
      </c>
      <c r="AA3027"/>
    </row>
    <row r="3028" spans="1:27" x14ac:dyDescent="0.25">
      <c r="A3028" s="24">
        <f t="shared" si="145"/>
        <v>1</v>
      </c>
      <c r="B3028" s="24" t="str">
        <f t="shared" si="143"/>
        <v/>
      </c>
      <c r="C3028" s="24" t="str">
        <f t="shared" si="144"/>
        <v/>
      </c>
      <c r="D3028" s="24">
        <v>2026</v>
      </c>
      <c r="E3028" s="7" t="s">
        <v>3236</v>
      </c>
      <c r="F3028" s="7" t="s">
        <v>3234</v>
      </c>
      <c r="G3028" s="7" t="s">
        <v>32</v>
      </c>
      <c r="H3028" s="7" t="s">
        <v>44</v>
      </c>
      <c r="I3028" s="8">
        <v>0.27500000000000002</v>
      </c>
      <c r="J3028" s="8">
        <v>0.38600000000000001</v>
      </c>
      <c r="K3028" s="8">
        <v>0.68600000000000005</v>
      </c>
      <c r="L3028" s="8">
        <v>1.0720000000000001</v>
      </c>
      <c r="M3028" s="7">
        <v>44</v>
      </c>
      <c r="N3028" s="7">
        <v>184</v>
      </c>
      <c r="O3028" s="7">
        <v>153</v>
      </c>
      <c r="P3028" s="7">
        <v>40</v>
      </c>
      <c r="Q3028" s="7">
        <v>42</v>
      </c>
      <c r="R3028" s="7">
        <v>8</v>
      </c>
      <c r="S3028" s="7">
        <v>2</v>
      </c>
      <c r="T3028" s="7">
        <v>17</v>
      </c>
      <c r="U3028" s="7">
        <v>55</v>
      </c>
      <c r="V3028" s="7">
        <v>7</v>
      </c>
      <c r="W3028" s="7">
        <v>22</v>
      </c>
      <c r="X3028" s="7">
        <v>57</v>
      </c>
      <c r="Y3028" s="7">
        <v>5</v>
      </c>
      <c r="Z3028" s="7">
        <v>0</v>
      </c>
      <c r="AA3028"/>
    </row>
    <row r="3029" spans="1:27" x14ac:dyDescent="0.25">
      <c r="A3029" s="24">
        <f t="shared" si="145"/>
        <v>1</v>
      </c>
      <c r="B3029" s="24" t="str">
        <f t="shared" si="143"/>
        <v/>
      </c>
      <c r="C3029" s="24" t="str">
        <f t="shared" si="144"/>
        <v/>
      </c>
      <c r="D3029" s="24">
        <v>2026</v>
      </c>
      <c r="E3029" s="7" t="s">
        <v>3237</v>
      </c>
      <c r="F3029" s="7" t="s">
        <v>3234</v>
      </c>
      <c r="G3029" s="7" t="s">
        <v>29</v>
      </c>
      <c r="H3029" s="7" t="s">
        <v>42</v>
      </c>
      <c r="I3029" s="8">
        <v>0.26100000000000001</v>
      </c>
      <c r="J3029" s="8">
        <v>0.33300000000000002</v>
      </c>
      <c r="K3029" s="8">
        <v>0.38</v>
      </c>
      <c r="L3029" s="8">
        <v>0.71399999999999997</v>
      </c>
      <c r="M3029" s="7">
        <v>42</v>
      </c>
      <c r="N3029" s="7">
        <v>163</v>
      </c>
      <c r="O3029" s="7">
        <v>142</v>
      </c>
      <c r="P3029" s="7">
        <v>24</v>
      </c>
      <c r="Q3029" s="7">
        <v>37</v>
      </c>
      <c r="R3029" s="7">
        <v>8</v>
      </c>
      <c r="S3029" s="7">
        <v>0</v>
      </c>
      <c r="T3029" s="7">
        <v>3</v>
      </c>
      <c r="U3029" s="7">
        <v>21</v>
      </c>
      <c r="V3029" s="7">
        <v>7</v>
      </c>
      <c r="W3029" s="7">
        <v>10</v>
      </c>
      <c r="X3029" s="7">
        <v>33</v>
      </c>
      <c r="Y3029" s="7">
        <v>3</v>
      </c>
      <c r="Z3029" s="7">
        <v>0</v>
      </c>
      <c r="AA3029"/>
    </row>
    <row r="3030" spans="1:27" x14ac:dyDescent="0.25">
      <c r="A3030" s="24" t="str">
        <f t="shared" si="145"/>
        <v/>
      </c>
      <c r="B3030" s="24" t="str">
        <f t="shared" si="143"/>
        <v/>
      </c>
      <c r="C3030" s="24">
        <f t="shared" si="144"/>
        <v>1</v>
      </c>
      <c r="D3030" s="24">
        <v>2026</v>
      </c>
      <c r="E3030" s="7" t="s">
        <v>3238</v>
      </c>
      <c r="F3030" s="7" t="s">
        <v>3234</v>
      </c>
      <c r="G3030" s="7" t="s">
        <v>37</v>
      </c>
      <c r="H3030" s="7" t="s">
        <v>40</v>
      </c>
      <c r="I3030" s="8">
        <v>0.248</v>
      </c>
      <c r="J3030" s="8">
        <v>0.40699999999999997</v>
      </c>
      <c r="K3030" s="8">
        <v>0.30399999999999999</v>
      </c>
      <c r="L3030" s="8">
        <v>0.71099999999999997</v>
      </c>
      <c r="M3030" s="7">
        <v>43</v>
      </c>
      <c r="N3030" s="7">
        <v>173</v>
      </c>
      <c r="O3030" s="7">
        <v>125</v>
      </c>
      <c r="P3030" s="7">
        <v>29</v>
      </c>
      <c r="Q3030" s="7">
        <v>31</v>
      </c>
      <c r="R3030" s="7">
        <v>5</v>
      </c>
      <c r="S3030" s="7">
        <v>1</v>
      </c>
      <c r="T3030" s="7">
        <v>0</v>
      </c>
      <c r="U3030" s="7">
        <v>10</v>
      </c>
      <c r="V3030" s="7">
        <v>10</v>
      </c>
      <c r="W3030" s="7">
        <v>25</v>
      </c>
      <c r="X3030" s="7">
        <v>27</v>
      </c>
      <c r="Y3030" s="7">
        <v>14</v>
      </c>
      <c r="Z3030" s="7">
        <v>5</v>
      </c>
      <c r="AA3030"/>
    </row>
    <row r="3031" spans="1:27" x14ac:dyDescent="0.25">
      <c r="A3031" s="24" t="str">
        <f t="shared" si="145"/>
        <v/>
      </c>
      <c r="B3031" s="24" t="str">
        <f t="shared" si="143"/>
        <v/>
      </c>
      <c r="C3031" s="24">
        <f t="shared" si="144"/>
        <v>1</v>
      </c>
      <c r="D3031" s="24">
        <v>2026</v>
      </c>
      <c r="E3031" s="7" t="s">
        <v>3239</v>
      </c>
      <c r="F3031" s="7" t="s">
        <v>3234</v>
      </c>
      <c r="G3031" s="7" t="s">
        <v>47</v>
      </c>
      <c r="H3031" s="7" t="s">
        <v>42</v>
      </c>
      <c r="I3031" s="8">
        <v>0.39100000000000001</v>
      </c>
      <c r="J3031" s="8">
        <v>0.47299999999999998</v>
      </c>
      <c r="K3031" s="8">
        <v>0.56499999999999995</v>
      </c>
      <c r="L3031" s="8">
        <v>1.038</v>
      </c>
      <c r="M3031" s="7">
        <v>27</v>
      </c>
      <c r="N3031" s="7">
        <v>114</v>
      </c>
      <c r="O3031" s="7">
        <v>92</v>
      </c>
      <c r="P3031" s="7">
        <v>17</v>
      </c>
      <c r="Q3031" s="7">
        <v>36</v>
      </c>
      <c r="R3031" s="7">
        <v>7</v>
      </c>
      <c r="S3031" s="7">
        <v>0</v>
      </c>
      <c r="T3031" s="7">
        <v>3</v>
      </c>
      <c r="U3031" s="7">
        <v>21</v>
      </c>
      <c r="V3031" s="7">
        <v>2</v>
      </c>
      <c r="W3031" s="7">
        <v>15</v>
      </c>
      <c r="X3031" s="7">
        <v>10</v>
      </c>
      <c r="Y3031" s="7">
        <v>7</v>
      </c>
      <c r="Z3031" s="7">
        <v>3</v>
      </c>
      <c r="AA3031"/>
    </row>
    <row r="3032" spans="1:27" x14ac:dyDescent="0.25">
      <c r="A3032" s="24">
        <f t="shared" si="145"/>
        <v>1</v>
      </c>
      <c r="B3032" s="24" t="str">
        <f t="shared" si="143"/>
        <v/>
      </c>
      <c r="C3032" s="24" t="str">
        <f t="shared" si="144"/>
        <v/>
      </c>
      <c r="D3032" s="24">
        <v>2026</v>
      </c>
      <c r="E3032" s="7" t="s">
        <v>3240</v>
      </c>
      <c r="F3032" s="7" t="s">
        <v>3234</v>
      </c>
      <c r="G3032" s="7" t="s">
        <v>29</v>
      </c>
      <c r="H3032" s="7" t="s">
        <v>27</v>
      </c>
      <c r="I3032" s="8">
        <v>0.33300000000000002</v>
      </c>
      <c r="J3032" s="8">
        <v>0.41299999999999998</v>
      </c>
      <c r="K3032" s="8">
        <v>0.4</v>
      </c>
      <c r="L3032" s="8">
        <v>0.81299999999999994</v>
      </c>
      <c r="M3032" s="7">
        <v>41</v>
      </c>
      <c r="N3032" s="7">
        <v>192</v>
      </c>
      <c r="O3032" s="7">
        <v>165</v>
      </c>
      <c r="P3032" s="7">
        <v>32</v>
      </c>
      <c r="Q3032" s="7">
        <v>55</v>
      </c>
      <c r="R3032" s="7">
        <v>6</v>
      </c>
      <c r="S3032" s="7">
        <v>1</v>
      </c>
      <c r="T3032" s="7">
        <v>1</v>
      </c>
      <c r="U3032" s="7">
        <v>25</v>
      </c>
      <c r="V3032" s="7">
        <v>3</v>
      </c>
      <c r="W3032" s="7">
        <v>20</v>
      </c>
      <c r="X3032" s="7">
        <v>29</v>
      </c>
      <c r="Y3032" s="7">
        <v>17</v>
      </c>
      <c r="Z3032" s="7">
        <v>6</v>
      </c>
      <c r="AA3032"/>
    </row>
    <row r="3033" spans="1:27" x14ac:dyDescent="0.25">
      <c r="A3033" s="24" t="str">
        <f t="shared" si="145"/>
        <v/>
      </c>
      <c r="B3033" s="24" t="str">
        <f t="shared" si="143"/>
        <v/>
      </c>
      <c r="C3033" s="24" t="str">
        <f t="shared" si="144"/>
        <v/>
      </c>
      <c r="D3033" s="24">
        <v>2026</v>
      </c>
      <c r="E3033" s="7" t="s">
        <v>3241</v>
      </c>
      <c r="F3033" s="7" t="s">
        <v>3234</v>
      </c>
      <c r="G3033" s="7" t="s">
        <v>37</v>
      </c>
      <c r="H3033" s="7" t="s">
        <v>30</v>
      </c>
      <c r="I3033" s="8">
        <v>0.33300000000000002</v>
      </c>
      <c r="J3033" s="8">
        <v>0.40500000000000003</v>
      </c>
      <c r="K3033" s="8">
        <v>0.51</v>
      </c>
      <c r="L3033" s="8">
        <v>0.91500000000000004</v>
      </c>
      <c r="M3033" s="7">
        <v>31</v>
      </c>
      <c r="N3033" s="7">
        <v>116</v>
      </c>
      <c r="O3033" s="7">
        <v>102</v>
      </c>
      <c r="P3033" s="7">
        <v>21</v>
      </c>
      <c r="Q3033" s="7">
        <v>34</v>
      </c>
      <c r="R3033" s="7">
        <v>7</v>
      </c>
      <c r="S3033" s="7">
        <v>1</v>
      </c>
      <c r="T3033" s="7">
        <v>3</v>
      </c>
      <c r="U3033" s="7">
        <v>16</v>
      </c>
      <c r="V3033" s="7">
        <v>5</v>
      </c>
      <c r="W3033" s="7">
        <v>8</v>
      </c>
      <c r="X3033" s="7">
        <v>24</v>
      </c>
      <c r="Y3033" s="7">
        <v>17</v>
      </c>
      <c r="Z3033" s="7">
        <v>0</v>
      </c>
      <c r="AA3033"/>
    </row>
    <row r="3034" spans="1:27" x14ac:dyDescent="0.25">
      <c r="A3034" s="24" t="str">
        <f t="shared" si="145"/>
        <v/>
      </c>
      <c r="B3034" s="24" t="str">
        <f t="shared" si="143"/>
        <v/>
      </c>
      <c r="C3034" s="24" t="str">
        <f t="shared" si="144"/>
        <v/>
      </c>
      <c r="D3034" s="24">
        <v>2026</v>
      </c>
      <c r="E3034" s="7" t="s">
        <v>3242</v>
      </c>
      <c r="F3034" s="7" t="s">
        <v>3234</v>
      </c>
      <c r="G3034" s="7" t="s">
        <v>37</v>
      </c>
      <c r="H3034" s="7" t="s">
        <v>33</v>
      </c>
      <c r="I3034" s="8">
        <v>0.27800000000000002</v>
      </c>
      <c r="J3034" s="8">
        <v>0.44400000000000001</v>
      </c>
      <c r="K3034" s="8">
        <v>0.34899999999999998</v>
      </c>
      <c r="L3034" s="8">
        <v>0.79300000000000004</v>
      </c>
      <c r="M3034" s="7">
        <v>41</v>
      </c>
      <c r="N3034" s="7">
        <v>170</v>
      </c>
      <c r="O3034" s="7">
        <v>126</v>
      </c>
      <c r="P3034" s="7">
        <v>23</v>
      </c>
      <c r="Q3034" s="7">
        <v>35</v>
      </c>
      <c r="R3034" s="7">
        <v>9</v>
      </c>
      <c r="S3034" s="7">
        <v>0</v>
      </c>
      <c r="T3034" s="7">
        <v>0</v>
      </c>
      <c r="U3034" s="7">
        <v>29</v>
      </c>
      <c r="V3034" s="7">
        <v>11</v>
      </c>
      <c r="W3034" s="7">
        <v>29</v>
      </c>
      <c r="X3034" s="7">
        <v>28</v>
      </c>
      <c r="Y3034" s="7">
        <v>3</v>
      </c>
      <c r="Z3034" s="7">
        <v>2</v>
      </c>
      <c r="AA3034"/>
    </row>
    <row r="3035" spans="1:27" x14ac:dyDescent="0.25">
      <c r="A3035" s="24" t="str">
        <f t="shared" si="145"/>
        <v/>
      </c>
      <c r="B3035" s="24" t="str">
        <f t="shared" si="143"/>
        <v/>
      </c>
      <c r="C3035" s="24" t="str">
        <f t="shared" si="144"/>
        <v/>
      </c>
      <c r="D3035" s="24">
        <v>2026</v>
      </c>
      <c r="E3035" s="7" t="s">
        <v>3243</v>
      </c>
      <c r="F3035" s="7" t="s">
        <v>3234</v>
      </c>
      <c r="G3035" s="7" t="s">
        <v>47</v>
      </c>
      <c r="H3035" s="7" t="s">
        <v>25</v>
      </c>
      <c r="I3035" s="8">
        <v>0.25</v>
      </c>
      <c r="J3035" s="8">
        <v>0.308</v>
      </c>
      <c r="K3035" s="8">
        <v>0.41699999999999998</v>
      </c>
      <c r="L3035" s="8">
        <v>0.72399999999999998</v>
      </c>
      <c r="M3035" s="7">
        <v>11</v>
      </c>
      <c r="N3035" s="7">
        <v>26</v>
      </c>
      <c r="O3035" s="7">
        <v>24</v>
      </c>
      <c r="P3035" s="7">
        <v>2</v>
      </c>
      <c r="Q3035" s="7">
        <v>6</v>
      </c>
      <c r="R3035" s="7">
        <v>1</v>
      </c>
      <c r="S3035" s="7">
        <v>0</v>
      </c>
      <c r="T3035" s="7">
        <v>1</v>
      </c>
      <c r="U3035" s="7">
        <v>6</v>
      </c>
      <c r="V3035" s="7">
        <v>0</v>
      </c>
      <c r="W3035" s="7">
        <v>2</v>
      </c>
      <c r="X3035" s="7">
        <v>3</v>
      </c>
      <c r="Y3035" s="7">
        <v>0</v>
      </c>
      <c r="Z3035" s="7">
        <v>0</v>
      </c>
      <c r="AA3035"/>
    </row>
    <row r="3036" spans="1:27" x14ac:dyDescent="0.25">
      <c r="A3036" s="24" t="str">
        <f t="shared" si="145"/>
        <v/>
      </c>
      <c r="B3036" s="24" t="str">
        <f t="shared" si="143"/>
        <v/>
      </c>
      <c r="C3036" s="24">
        <f t="shared" si="144"/>
        <v>1</v>
      </c>
      <c r="D3036" s="24">
        <v>2026</v>
      </c>
      <c r="E3036" s="7" t="s">
        <v>3244</v>
      </c>
      <c r="F3036" s="7" t="s">
        <v>3234</v>
      </c>
      <c r="G3036" s="7" t="s">
        <v>47</v>
      </c>
      <c r="H3036" s="7" t="s">
        <v>30</v>
      </c>
      <c r="I3036" s="8">
        <v>0.24399999999999999</v>
      </c>
      <c r="J3036" s="8">
        <v>0.42</v>
      </c>
      <c r="K3036" s="8">
        <v>0.314</v>
      </c>
      <c r="L3036" s="8">
        <v>0.73399999999999999</v>
      </c>
      <c r="M3036" s="7">
        <v>35</v>
      </c>
      <c r="N3036" s="7">
        <v>114</v>
      </c>
      <c r="O3036" s="7">
        <v>86</v>
      </c>
      <c r="P3036" s="7">
        <v>17</v>
      </c>
      <c r="Q3036" s="7">
        <v>21</v>
      </c>
      <c r="R3036" s="7">
        <v>3</v>
      </c>
      <c r="S3036" s="7">
        <v>0</v>
      </c>
      <c r="T3036" s="7">
        <v>1</v>
      </c>
      <c r="U3036" s="7">
        <v>18</v>
      </c>
      <c r="V3036" s="7">
        <v>11</v>
      </c>
      <c r="W3036" s="7">
        <v>15</v>
      </c>
      <c r="X3036" s="7">
        <v>22</v>
      </c>
      <c r="Y3036" s="7">
        <v>9</v>
      </c>
      <c r="Z3036" s="7">
        <v>4</v>
      </c>
      <c r="AA3036"/>
    </row>
    <row r="3037" spans="1:27" x14ac:dyDescent="0.25">
      <c r="A3037" s="24">
        <f t="shared" si="145"/>
        <v>1</v>
      </c>
      <c r="B3037" s="24" t="str">
        <f t="shared" si="143"/>
        <v/>
      </c>
      <c r="C3037" s="24" t="str">
        <f t="shared" si="144"/>
        <v/>
      </c>
      <c r="D3037" s="24">
        <v>2026</v>
      </c>
      <c r="E3037" s="7" t="s">
        <v>3245</v>
      </c>
      <c r="F3037" s="7" t="s">
        <v>3234</v>
      </c>
      <c r="G3037" s="7" t="s">
        <v>29</v>
      </c>
      <c r="H3037" s="7" t="s">
        <v>42</v>
      </c>
      <c r="I3037" s="8">
        <v>0.23100000000000001</v>
      </c>
      <c r="J3037" s="8">
        <v>0.29899999999999999</v>
      </c>
      <c r="K3037" s="8">
        <v>0.314</v>
      </c>
      <c r="L3037" s="8">
        <v>0.61299999999999999</v>
      </c>
      <c r="M3037" s="7">
        <v>40</v>
      </c>
      <c r="N3037" s="7">
        <v>140</v>
      </c>
      <c r="O3037" s="7">
        <v>121</v>
      </c>
      <c r="P3037" s="7">
        <v>17</v>
      </c>
      <c r="Q3037" s="7">
        <v>28</v>
      </c>
      <c r="R3037" s="7">
        <v>7</v>
      </c>
      <c r="S3037" s="7">
        <v>0</v>
      </c>
      <c r="T3037" s="7">
        <v>1</v>
      </c>
      <c r="U3037" s="7">
        <v>19</v>
      </c>
      <c r="V3037" s="7">
        <v>3</v>
      </c>
      <c r="W3037" s="7">
        <v>9</v>
      </c>
      <c r="X3037" s="7">
        <v>29</v>
      </c>
      <c r="Y3037" s="7">
        <v>6</v>
      </c>
      <c r="Z3037" s="7">
        <v>0</v>
      </c>
      <c r="AA3037"/>
    </row>
    <row r="3038" spans="1:27" x14ac:dyDescent="0.25">
      <c r="A3038" s="24" t="str">
        <f t="shared" si="145"/>
        <v/>
      </c>
      <c r="B3038" s="24" t="str">
        <f t="shared" si="143"/>
        <v/>
      </c>
      <c r="C3038" s="24" t="str">
        <f t="shared" si="144"/>
        <v/>
      </c>
      <c r="D3038" s="24">
        <v>2026</v>
      </c>
      <c r="E3038" s="7" t="s">
        <v>3246</v>
      </c>
      <c r="F3038" s="7" t="s">
        <v>3234</v>
      </c>
      <c r="G3038" s="7" t="s">
        <v>37</v>
      </c>
      <c r="H3038" s="7" t="s">
        <v>30</v>
      </c>
      <c r="I3038" s="8">
        <v>0.22600000000000001</v>
      </c>
      <c r="J3038" s="8">
        <v>0.40400000000000003</v>
      </c>
      <c r="K3038" s="8">
        <v>0.42899999999999999</v>
      </c>
      <c r="L3038" s="8">
        <v>0.83199999999999996</v>
      </c>
      <c r="M3038" s="7">
        <v>30</v>
      </c>
      <c r="N3038" s="7">
        <v>110</v>
      </c>
      <c r="O3038" s="7">
        <v>84</v>
      </c>
      <c r="P3038" s="7">
        <v>24</v>
      </c>
      <c r="Q3038" s="7">
        <v>19</v>
      </c>
      <c r="R3038" s="7">
        <v>6</v>
      </c>
      <c r="S3038" s="7">
        <v>1</v>
      </c>
      <c r="T3038" s="7">
        <v>3</v>
      </c>
      <c r="U3038" s="7">
        <v>9</v>
      </c>
      <c r="V3038" s="7">
        <v>5</v>
      </c>
      <c r="W3038" s="7">
        <v>20</v>
      </c>
      <c r="X3038" s="7">
        <v>24</v>
      </c>
      <c r="Y3038" s="7">
        <v>6</v>
      </c>
      <c r="Z3038" s="7">
        <v>1</v>
      </c>
      <c r="AA3038"/>
    </row>
    <row r="3039" spans="1:27" x14ac:dyDescent="0.25">
      <c r="A3039" s="24" t="str">
        <f t="shared" si="145"/>
        <v/>
      </c>
      <c r="B3039" s="24" t="str">
        <f t="shared" si="143"/>
        <v/>
      </c>
      <c r="C3039" s="24" t="str">
        <f t="shared" si="144"/>
        <v/>
      </c>
      <c r="D3039" s="24">
        <v>2026</v>
      </c>
      <c r="E3039" s="7" t="s">
        <v>3247</v>
      </c>
      <c r="F3039" s="7" t="s">
        <v>3234</v>
      </c>
      <c r="G3039" s="7" t="s">
        <v>37</v>
      </c>
      <c r="H3039" s="7" t="s">
        <v>25</v>
      </c>
      <c r="I3039" s="8">
        <v>0.2</v>
      </c>
      <c r="J3039" s="8">
        <v>0.317</v>
      </c>
      <c r="K3039" s="8">
        <v>0.318</v>
      </c>
      <c r="L3039" s="8">
        <v>0.63400000000000001</v>
      </c>
      <c r="M3039" s="7">
        <v>30</v>
      </c>
      <c r="N3039" s="7">
        <v>101</v>
      </c>
      <c r="O3039" s="7">
        <v>85</v>
      </c>
      <c r="P3039" s="7">
        <v>17</v>
      </c>
      <c r="Q3039" s="7">
        <v>17</v>
      </c>
      <c r="R3039" s="7">
        <v>4</v>
      </c>
      <c r="S3039" s="7">
        <v>0</v>
      </c>
      <c r="T3039" s="7">
        <v>2</v>
      </c>
      <c r="U3039" s="7">
        <v>10</v>
      </c>
      <c r="V3039" s="7">
        <v>6</v>
      </c>
      <c r="W3039" s="7">
        <v>9</v>
      </c>
      <c r="X3039" s="7">
        <v>25</v>
      </c>
      <c r="Y3039" s="7">
        <v>1</v>
      </c>
      <c r="Z3039" s="7">
        <v>0</v>
      </c>
      <c r="AA3039"/>
    </row>
    <row r="3040" spans="1:27" x14ac:dyDescent="0.25">
      <c r="A3040" s="24" t="str">
        <f t="shared" si="145"/>
        <v/>
      </c>
      <c r="B3040" s="24" t="str">
        <f t="shared" si="143"/>
        <v/>
      </c>
      <c r="C3040" s="24" t="str">
        <f t="shared" si="144"/>
        <v/>
      </c>
      <c r="D3040" s="24">
        <v>2026</v>
      </c>
      <c r="E3040" s="7" t="s">
        <v>3248</v>
      </c>
      <c r="F3040" s="7" t="s">
        <v>3234</v>
      </c>
      <c r="G3040" s="7" t="s">
        <v>24</v>
      </c>
      <c r="H3040" s="7" t="s">
        <v>25</v>
      </c>
      <c r="I3040" s="8">
        <v>0.188</v>
      </c>
      <c r="J3040" s="8">
        <v>0.48</v>
      </c>
      <c r="K3040" s="8">
        <v>0.188</v>
      </c>
      <c r="L3040" s="8">
        <v>0.66800000000000004</v>
      </c>
      <c r="M3040" s="7">
        <v>10</v>
      </c>
      <c r="N3040" s="7">
        <v>25</v>
      </c>
      <c r="O3040" s="7">
        <v>16</v>
      </c>
      <c r="P3040" s="7">
        <v>3</v>
      </c>
      <c r="Q3040" s="7">
        <v>3</v>
      </c>
      <c r="R3040" s="7">
        <v>0</v>
      </c>
      <c r="S3040" s="7">
        <v>0</v>
      </c>
      <c r="T3040" s="7">
        <v>0</v>
      </c>
      <c r="U3040" s="7">
        <v>4</v>
      </c>
      <c r="V3040" s="7">
        <v>2</v>
      </c>
      <c r="W3040" s="7">
        <v>7</v>
      </c>
      <c r="X3040" s="7">
        <v>6</v>
      </c>
      <c r="Y3040" s="7">
        <v>0</v>
      </c>
      <c r="Z3040" s="7">
        <v>0</v>
      </c>
      <c r="AA3040"/>
    </row>
    <row r="3041" spans="1:27" x14ac:dyDescent="0.25">
      <c r="A3041" s="24" t="str">
        <f t="shared" si="145"/>
        <v/>
      </c>
      <c r="B3041" s="24" t="str">
        <f t="shared" si="143"/>
        <v/>
      </c>
      <c r="C3041" s="24" t="str">
        <f t="shared" si="144"/>
        <v/>
      </c>
      <c r="D3041" s="24">
        <v>2026</v>
      </c>
      <c r="E3041" s="7" t="s">
        <v>3249</v>
      </c>
      <c r="F3041" s="7" t="s">
        <v>3234</v>
      </c>
      <c r="G3041" s="7" t="s">
        <v>24</v>
      </c>
      <c r="H3041" s="7" t="s">
        <v>25</v>
      </c>
      <c r="I3041" s="8">
        <v>0.17799999999999999</v>
      </c>
      <c r="J3041" s="8">
        <v>0.25900000000000001</v>
      </c>
      <c r="K3041" s="8">
        <v>0.219</v>
      </c>
      <c r="L3041" s="8">
        <v>0.47799999999999998</v>
      </c>
      <c r="M3041" s="7">
        <v>29</v>
      </c>
      <c r="N3041" s="7">
        <v>82</v>
      </c>
      <c r="O3041" s="7">
        <v>73</v>
      </c>
      <c r="P3041" s="7">
        <v>7</v>
      </c>
      <c r="Q3041" s="7">
        <v>13</v>
      </c>
      <c r="R3041" s="7">
        <v>3</v>
      </c>
      <c r="S3041" s="7">
        <v>0</v>
      </c>
      <c r="T3041" s="7">
        <v>0</v>
      </c>
      <c r="U3041" s="7">
        <v>6</v>
      </c>
      <c r="V3041" s="7">
        <v>5</v>
      </c>
      <c r="W3041" s="7">
        <v>3</v>
      </c>
      <c r="X3041" s="7">
        <v>13</v>
      </c>
      <c r="Y3041" s="7">
        <v>1</v>
      </c>
      <c r="Z3041" s="7">
        <v>0</v>
      </c>
      <c r="AA3041"/>
    </row>
    <row r="3042" spans="1:27" x14ac:dyDescent="0.25">
      <c r="A3042" s="24" t="str">
        <f t="shared" si="145"/>
        <v/>
      </c>
      <c r="B3042" s="24" t="str">
        <f t="shared" si="143"/>
        <v/>
      </c>
      <c r="C3042" s="24" t="str">
        <f t="shared" si="144"/>
        <v/>
      </c>
      <c r="D3042" s="24">
        <v>2026</v>
      </c>
      <c r="E3042" s="7" t="s">
        <v>3250</v>
      </c>
      <c r="F3042" s="7" t="s">
        <v>3234</v>
      </c>
      <c r="G3042" s="7" t="s">
        <v>24</v>
      </c>
      <c r="H3042" s="7" t="s">
        <v>33</v>
      </c>
      <c r="I3042" s="8">
        <v>7.0999999999999994E-2</v>
      </c>
      <c r="J3042" s="8">
        <v>0.23499999999999999</v>
      </c>
      <c r="K3042" s="8">
        <v>0.14299999999999999</v>
      </c>
      <c r="L3042" s="8">
        <v>0.378</v>
      </c>
      <c r="M3042" s="7">
        <v>9</v>
      </c>
      <c r="N3042" s="7">
        <v>17</v>
      </c>
      <c r="O3042" s="7">
        <v>14</v>
      </c>
      <c r="P3042" s="7">
        <v>0</v>
      </c>
      <c r="Q3042" s="7">
        <v>1</v>
      </c>
      <c r="R3042" s="7">
        <v>1</v>
      </c>
      <c r="S3042" s="7">
        <v>0</v>
      </c>
      <c r="T3042" s="7">
        <v>0</v>
      </c>
      <c r="U3042" s="7">
        <v>1</v>
      </c>
      <c r="V3042" s="7">
        <v>1</v>
      </c>
      <c r="W3042" s="7">
        <v>2</v>
      </c>
      <c r="X3042" s="7">
        <v>7</v>
      </c>
      <c r="Y3042" s="7">
        <v>0</v>
      </c>
      <c r="Z3042" s="7">
        <v>0</v>
      </c>
      <c r="AA3042"/>
    </row>
    <row r="3043" spans="1:27" x14ac:dyDescent="0.25">
      <c r="A3043" s="24" t="str">
        <f t="shared" si="145"/>
        <v/>
      </c>
      <c r="B3043" s="24" t="str">
        <f t="shared" si="143"/>
        <v/>
      </c>
      <c r="C3043" s="24" t="str">
        <f t="shared" si="144"/>
        <v/>
      </c>
      <c r="D3043" s="24">
        <v>2026</v>
      </c>
      <c r="E3043" s="7" t="s">
        <v>3251</v>
      </c>
      <c r="F3043" s="7" t="s">
        <v>3234</v>
      </c>
      <c r="G3043" s="7" t="s">
        <v>24</v>
      </c>
      <c r="H3043" s="7" t="s">
        <v>27</v>
      </c>
      <c r="I3043" s="8">
        <v>0</v>
      </c>
      <c r="J3043" s="8">
        <v>0.27300000000000002</v>
      </c>
      <c r="K3043" s="8">
        <v>0</v>
      </c>
      <c r="L3043" s="8">
        <v>0.27300000000000002</v>
      </c>
      <c r="M3043" s="7">
        <v>7</v>
      </c>
      <c r="N3043" s="7">
        <v>11</v>
      </c>
      <c r="O3043" s="7">
        <v>8</v>
      </c>
      <c r="P3043" s="7">
        <v>1</v>
      </c>
      <c r="Q3043" s="7">
        <v>0</v>
      </c>
      <c r="R3043" s="7">
        <v>0</v>
      </c>
      <c r="S3043" s="7">
        <v>0</v>
      </c>
      <c r="T3043" s="7">
        <v>0</v>
      </c>
      <c r="U3043" s="7">
        <v>0</v>
      </c>
      <c r="V3043" s="7">
        <v>0</v>
      </c>
      <c r="W3043" s="7">
        <v>3</v>
      </c>
      <c r="X3043" s="7">
        <v>2</v>
      </c>
      <c r="Y3043" s="7">
        <v>1</v>
      </c>
      <c r="Z3043" s="7">
        <v>0</v>
      </c>
      <c r="AA3043"/>
    </row>
    <row r="3044" spans="1:27" x14ac:dyDescent="0.25">
      <c r="A3044" s="24" t="str">
        <f t="shared" si="145"/>
        <v/>
      </c>
      <c r="B3044" s="24" t="str">
        <f t="shared" si="143"/>
        <v/>
      </c>
      <c r="C3044" s="24" t="str">
        <f t="shared" si="144"/>
        <v/>
      </c>
      <c r="D3044" s="24">
        <v>2026</v>
      </c>
      <c r="E3044" s="7" t="s">
        <v>3252</v>
      </c>
      <c r="F3044" s="7" t="s">
        <v>3234</v>
      </c>
      <c r="G3044" s="7" t="s">
        <v>37</v>
      </c>
      <c r="H3044" s="7" t="s">
        <v>64</v>
      </c>
      <c r="I3044" s="8">
        <v>0</v>
      </c>
      <c r="J3044" s="8">
        <v>1</v>
      </c>
      <c r="K3044" s="8">
        <v>0</v>
      </c>
      <c r="L3044" s="8">
        <v>0</v>
      </c>
      <c r="M3044" s="7">
        <v>1</v>
      </c>
      <c r="N3044" s="7">
        <v>1</v>
      </c>
      <c r="O3044" s="7">
        <v>0</v>
      </c>
      <c r="P3044" s="7">
        <v>0</v>
      </c>
      <c r="Q3044" s="7">
        <v>0</v>
      </c>
      <c r="R3044" s="7">
        <v>0</v>
      </c>
      <c r="S3044" s="7">
        <v>0</v>
      </c>
      <c r="T3044" s="7">
        <v>0</v>
      </c>
      <c r="U3044" s="7">
        <v>0</v>
      </c>
      <c r="V3044" s="7">
        <v>0</v>
      </c>
      <c r="W3044" s="7">
        <v>1</v>
      </c>
      <c r="X3044" s="7">
        <v>0</v>
      </c>
      <c r="Y3044" s="7">
        <v>0</v>
      </c>
      <c r="Z3044" s="7">
        <v>0</v>
      </c>
      <c r="AA3044"/>
    </row>
    <row r="3045" spans="1:27" x14ac:dyDescent="0.25">
      <c r="A3045" s="24">
        <f t="shared" si="145"/>
        <v>1</v>
      </c>
      <c r="B3045" s="24" t="str">
        <f t="shared" si="143"/>
        <v/>
      </c>
      <c r="C3045" s="24" t="str">
        <f t="shared" si="144"/>
        <v/>
      </c>
      <c r="D3045" s="24">
        <v>2026</v>
      </c>
      <c r="E3045" s="7" t="s">
        <v>3253</v>
      </c>
      <c r="F3045" s="7" t="s">
        <v>3254</v>
      </c>
      <c r="G3045" s="7" t="s">
        <v>32</v>
      </c>
      <c r="H3045" s="7" t="s">
        <v>42</v>
      </c>
      <c r="I3045" s="8">
        <v>0.29299999999999998</v>
      </c>
      <c r="J3045" s="8">
        <v>0.39500000000000002</v>
      </c>
      <c r="K3045" s="8">
        <v>0.44400000000000001</v>
      </c>
      <c r="L3045" s="8">
        <v>0.83899999999999997</v>
      </c>
      <c r="M3045" s="7">
        <v>54</v>
      </c>
      <c r="N3045" s="7">
        <v>238</v>
      </c>
      <c r="O3045" s="7">
        <v>198</v>
      </c>
      <c r="P3045" s="7">
        <v>30</v>
      </c>
      <c r="Q3045" s="7">
        <v>58</v>
      </c>
      <c r="R3045" s="7">
        <v>8</v>
      </c>
      <c r="S3045" s="7">
        <v>2</v>
      </c>
      <c r="T3045" s="7">
        <v>6</v>
      </c>
      <c r="U3045" s="7">
        <v>35</v>
      </c>
      <c r="V3045" s="7">
        <v>7</v>
      </c>
      <c r="W3045" s="7">
        <v>29</v>
      </c>
      <c r="X3045" s="7">
        <v>53</v>
      </c>
      <c r="Y3045" s="7">
        <v>15</v>
      </c>
      <c r="Z3045" s="7">
        <v>5</v>
      </c>
      <c r="AA3045"/>
    </row>
    <row r="3046" spans="1:27" x14ac:dyDescent="0.25">
      <c r="A3046" s="24" t="str">
        <f t="shared" si="145"/>
        <v/>
      </c>
      <c r="B3046" s="24" t="str">
        <f t="shared" si="143"/>
        <v/>
      </c>
      <c r="C3046" s="24" t="str">
        <f t="shared" si="144"/>
        <v/>
      </c>
      <c r="D3046" s="24">
        <v>2026</v>
      </c>
      <c r="E3046" s="7" t="s">
        <v>3255</v>
      </c>
      <c r="F3046" s="7" t="s">
        <v>3254</v>
      </c>
      <c r="G3046" s="7" t="s">
        <v>37</v>
      </c>
      <c r="H3046" s="7" t="s">
        <v>25</v>
      </c>
      <c r="I3046" s="8">
        <v>0.28599999999999998</v>
      </c>
      <c r="J3046" s="8">
        <v>0.36399999999999999</v>
      </c>
      <c r="K3046" s="8">
        <v>0.40500000000000003</v>
      </c>
      <c r="L3046" s="8">
        <v>0.76900000000000002</v>
      </c>
      <c r="M3046" s="7">
        <v>49</v>
      </c>
      <c r="N3046" s="7">
        <v>196</v>
      </c>
      <c r="O3046" s="7">
        <v>168</v>
      </c>
      <c r="P3046" s="7">
        <v>26</v>
      </c>
      <c r="Q3046" s="7">
        <v>48</v>
      </c>
      <c r="R3046" s="7">
        <v>12</v>
      </c>
      <c r="S3046" s="7">
        <v>1</v>
      </c>
      <c r="T3046" s="7">
        <v>2</v>
      </c>
      <c r="U3046" s="7">
        <v>25</v>
      </c>
      <c r="V3046" s="7">
        <v>5</v>
      </c>
      <c r="W3046" s="7">
        <v>18</v>
      </c>
      <c r="X3046" s="7">
        <v>42</v>
      </c>
      <c r="Y3046" s="7">
        <v>28</v>
      </c>
      <c r="Z3046" s="7">
        <v>4</v>
      </c>
      <c r="AA3046"/>
    </row>
    <row r="3047" spans="1:27" x14ac:dyDescent="0.25">
      <c r="A3047" s="24" t="str">
        <f t="shared" si="145"/>
        <v/>
      </c>
      <c r="B3047" s="24" t="str">
        <f t="shared" si="143"/>
        <v/>
      </c>
      <c r="C3047" s="24" t="str">
        <f t="shared" si="144"/>
        <v/>
      </c>
      <c r="D3047" s="24">
        <v>2026</v>
      </c>
      <c r="E3047" s="7" t="s">
        <v>3256</v>
      </c>
      <c r="F3047" s="7" t="s">
        <v>3254</v>
      </c>
      <c r="G3047" s="7" t="s">
        <v>37</v>
      </c>
      <c r="H3047" s="7" t="s">
        <v>30</v>
      </c>
      <c r="I3047" s="8">
        <v>0.28199999999999997</v>
      </c>
      <c r="J3047" s="8">
        <v>0.34599999999999997</v>
      </c>
      <c r="K3047" s="8">
        <v>0.498</v>
      </c>
      <c r="L3047" s="8">
        <v>0.84399999999999997</v>
      </c>
      <c r="M3047" s="7">
        <v>54</v>
      </c>
      <c r="N3047" s="7">
        <v>238</v>
      </c>
      <c r="O3047" s="7">
        <v>213</v>
      </c>
      <c r="P3047" s="7">
        <v>34</v>
      </c>
      <c r="Q3047" s="7">
        <v>60</v>
      </c>
      <c r="R3047" s="7">
        <v>13</v>
      </c>
      <c r="S3047" s="7">
        <v>0</v>
      </c>
      <c r="T3047" s="7">
        <v>11</v>
      </c>
      <c r="U3047" s="7">
        <v>39</v>
      </c>
      <c r="V3047" s="7">
        <v>3</v>
      </c>
      <c r="W3047" s="7">
        <v>19</v>
      </c>
      <c r="X3047" s="7">
        <v>51</v>
      </c>
      <c r="Y3047" s="7">
        <v>19</v>
      </c>
      <c r="Z3047" s="7">
        <v>4</v>
      </c>
      <c r="AA3047"/>
    </row>
    <row r="3048" spans="1:27" x14ac:dyDescent="0.25">
      <c r="A3048" s="24">
        <f t="shared" si="145"/>
        <v>1</v>
      </c>
      <c r="B3048" s="24" t="str">
        <f t="shared" si="143"/>
        <v/>
      </c>
      <c r="C3048" s="24" t="str">
        <f t="shared" si="144"/>
        <v/>
      </c>
      <c r="D3048" s="24">
        <v>2026</v>
      </c>
      <c r="E3048" s="7" t="s">
        <v>3257</v>
      </c>
      <c r="F3048" s="7" t="s">
        <v>3254</v>
      </c>
      <c r="G3048" s="7" t="s">
        <v>29</v>
      </c>
      <c r="H3048" s="7" t="s">
        <v>33</v>
      </c>
      <c r="I3048" s="8">
        <v>0.27900000000000003</v>
      </c>
      <c r="J3048" s="8">
        <v>0.38700000000000001</v>
      </c>
      <c r="K3048" s="8">
        <v>0.442</v>
      </c>
      <c r="L3048" s="8">
        <v>0.82899999999999996</v>
      </c>
      <c r="M3048" s="7">
        <v>48</v>
      </c>
      <c r="N3048" s="7">
        <v>195</v>
      </c>
      <c r="O3048" s="7">
        <v>165</v>
      </c>
      <c r="P3048" s="7">
        <v>29</v>
      </c>
      <c r="Q3048" s="7">
        <v>46</v>
      </c>
      <c r="R3048" s="7">
        <v>10</v>
      </c>
      <c r="S3048" s="7">
        <v>1</v>
      </c>
      <c r="T3048" s="7">
        <v>5</v>
      </c>
      <c r="U3048" s="7">
        <v>34</v>
      </c>
      <c r="V3048" s="7">
        <v>10</v>
      </c>
      <c r="W3048" s="7">
        <v>19</v>
      </c>
      <c r="X3048" s="7">
        <v>43</v>
      </c>
      <c r="Y3048" s="7">
        <v>3</v>
      </c>
      <c r="Z3048" s="7">
        <v>2</v>
      </c>
      <c r="AA3048"/>
    </row>
    <row r="3049" spans="1:27" x14ac:dyDescent="0.25">
      <c r="A3049" s="24" t="str">
        <f t="shared" si="145"/>
        <v/>
      </c>
      <c r="B3049" s="24" t="str">
        <f t="shared" si="143"/>
        <v/>
      </c>
      <c r="C3049" s="24" t="str">
        <f t="shared" si="144"/>
        <v/>
      </c>
      <c r="D3049" s="24">
        <v>2026</v>
      </c>
      <c r="E3049" s="7" t="s">
        <v>3258</v>
      </c>
      <c r="F3049" s="7" t="s">
        <v>3254</v>
      </c>
      <c r="G3049" s="7" t="s">
        <v>37</v>
      </c>
      <c r="H3049" s="7" t="s">
        <v>27</v>
      </c>
      <c r="I3049" s="8">
        <v>0.24099999999999999</v>
      </c>
      <c r="J3049" s="8">
        <v>0.35899999999999999</v>
      </c>
      <c r="K3049" s="8">
        <v>0.36699999999999999</v>
      </c>
      <c r="L3049" s="8">
        <v>0.72599999999999998</v>
      </c>
      <c r="M3049" s="7">
        <v>52</v>
      </c>
      <c r="N3049" s="7">
        <v>199</v>
      </c>
      <c r="O3049" s="7">
        <v>166</v>
      </c>
      <c r="P3049" s="7">
        <v>30</v>
      </c>
      <c r="Q3049" s="7">
        <v>40</v>
      </c>
      <c r="R3049" s="7">
        <v>12</v>
      </c>
      <c r="S3049" s="7">
        <v>0</v>
      </c>
      <c r="T3049" s="7">
        <v>3</v>
      </c>
      <c r="U3049" s="7">
        <v>22</v>
      </c>
      <c r="V3049" s="7">
        <v>14</v>
      </c>
      <c r="W3049" s="7">
        <v>17</v>
      </c>
      <c r="X3049" s="7">
        <v>44</v>
      </c>
      <c r="Y3049" s="7">
        <v>5</v>
      </c>
      <c r="Z3049" s="7">
        <v>3</v>
      </c>
      <c r="AA3049"/>
    </row>
    <row r="3050" spans="1:27" x14ac:dyDescent="0.25">
      <c r="A3050" s="24" t="str">
        <f t="shared" si="145"/>
        <v/>
      </c>
      <c r="B3050" s="24" t="str">
        <f t="shared" si="143"/>
        <v/>
      </c>
      <c r="C3050" s="24" t="str">
        <f t="shared" si="144"/>
        <v/>
      </c>
      <c r="D3050" s="24">
        <v>2026</v>
      </c>
      <c r="E3050" s="7" t="s">
        <v>3259</v>
      </c>
      <c r="F3050" s="7" t="s">
        <v>3254</v>
      </c>
      <c r="G3050" s="7" t="s">
        <v>37</v>
      </c>
      <c r="H3050" s="7" t="s">
        <v>40</v>
      </c>
      <c r="I3050" s="8">
        <v>0.22700000000000001</v>
      </c>
      <c r="J3050" s="8">
        <v>0.34799999999999998</v>
      </c>
      <c r="K3050" s="8">
        <v>0.318</v>
      </c>
      <c r="L3050" s="8">
        <v>0.66600000000000004</v>
      </c>
      <c r="M3050" s="7">
        <v>47</v>
      </c>
      <c r="N3050" s="7">
        <v>188</v>
      </c>
      <c r="O3050" s="7">
        <v>154</v>
      </c>
      <c r="P3050" s="7">
        <v>19</v>
      </c>
      <c r="Q3050" s="7">
        <v>35</v>
      </c>
      <c r="R3050" s="7">
        <v>7</v>
      </c>
      <c r="S3050" s="7">
        <v>2</v>
      </c>
      <c r="T3050" s="7">
        <v>1</v>
      </c>
      <c r="U3050" s="7">
        <v>20</v>
      </c>
      <c r="V3050" s="7">
        <v>4</v>
      </c>
      <c r="W3050" s="7">
        <v>26</v>
      </c>
      <c r="X3050" s="7">
        <v>34</v>
      </c>
      <c r="Y3050" s="7">
        <v>5</v>
      </c>
      <c r="Z3050" s="7">
        <v>2</v>
      </c>
      <c r="AA3050"/>
    </row>
    <row r="3051" spans="1:27" x14ac:dyDescent="0.25">
      <c r="A3051" s="24">
        <f t="shared" si="145"/>
        <v>1</v>
      </c>
      <c r="B3051" s="24" t="str">
        <f t="shared" si="143"/>
        <v/>
      </c>
      <c r="C3051" s="24" t="str">
        <f t="shared" si="144"/>
        <v/>
      </c>
      <c r="D3051" s="24">
        <v>2026</v>
      </c>
      <c r="E3051" s="7" t="s">
        <v>3260</v>
      </c>
      <c r="F3051" s="7" t="s">
        <v>3254</v>
      </c>
      <c r="G3051" s="7" t="s">
        <v>32</v>
      </c>
      <c r="H3051" s="7" t="s">
        <v>38</v>
      </c>
      <c r="I3051" s="8">
        <v>0.26900000000000002</v>
      </c>
      <c r="J3051" s="8">
        <v>0.35799999999999998</v>
      </c>
      <c r="K3051" s="8">
        <v>0.38700000000000001</v>
      </c>
      <c r="L3051" s="8">
        <v>0.746</v>
      </c>
      <c r="M3051" s="7">
        <v>29</v>
      </c>
      <c r="N3051" s="7">
        <v>106</v>
      </c>
      <c r="O3051" s="7">
        <v>93</v>
      </c>
      <c r="P3051" s="7">
        <v>16</v>
      </c>
      <c r="Q3051" s="7">
        <v>25</v>
      </c>
      <c r="R3051" s="7">
        <v>4</v>
      </c>
      <c r="S3051" s="7">
        <v>2</v>
      </c>
      <c r="T3051" s="7">
        <v>1</v>
      </c>
      <c r="U3051" s="7">
        <v>8</v>
      </c>
      <c r="V3051" s="7">
        <v>7</v>
      </c>
      <c r="W3051" s="7">
        <v>6</v>
      </c>
      <c r="X3051" s="7">
        <v>19</v>
      </c>
      <c r="Y3051" s="7">
        <v>3</v>
      </c>
      <c r="Z3051" s="7">
        <v>1</v>
      </c>
      <c r="AA3051"/>
    </row>
    <row r="3052" spans="1:27" x14ac:dyDescent="0.25">
      <c r="A3052" s="24">
        <f t="shared" si="145"/>
        <v>1</v>
      </c>
      <c r="B3052" s="24" t="str">
        <f t="shared" si="143"/>
        <v/>
      </c>
      <c r="C3052" s="24" t="str">
        <f t="shared" si="144"/>
        <v/>
      </c>
      <c r="D3052" s="24">
        <v>2026</v>
      </c>
      <c r="E3052" s="7" t="s">
        <v>3261</v>
      </c>
      <c r="F3052" s="7" t="s">
        <v>3254</v>
      </c>
      <c r="G3052" s="7" t="s">
        <v>29</v>
      </c>
      <c r="H3052" s="7" t="s">
        <v>44</v>
      </c>
      <c r="I3052" s="8">
        <v>0.248</v>
      </c>
      <c r="J3052" s="8">
        <v>0.41399999999999998</v>
      </c>
      <c r="K3052" s="8">
        <v>0.32200000000000001</v>
      </c>
      <c r="L3052" s="8">
        <v>0.73599999999999999</v>
      </c>
      <c r="M3052" s="7">
        <v>40</v>
      </c>
      <c r="N3052" s="7">
        <v>160</v>
      </c>
      <c r="O3052" s="7">
        <v>121</v>
      </c>
      <c r="P3052" s="7">
        <v>21</v>
      </c>
      <c r="Q3052" s="7">
        <v>30</v>
      </c>
      <c r="R3052" s="7">
        <v>3</v>
      </c>
      <c r="S3052" s="7">
        <v>0</v>
      </c>
      <c r="T3052" s="7">
        <v>2</v>
      </c>
      <c r="U3052" s="7">
        <v>11</v>
      </c>
      <c r="V3052" s="7">
        <v>7</v>
      </c>
      <c r="W3052" s="7">
        <v>28</v>
      </c>
      <c r="X3052" s="7">
        <v>27</v>
      </c>
      <c r="Y3052" s="7">
        <v>5</v>
      </c>
      <c r="Z3052" s="7">
        <v>1</v>
      </c>
      <c r="AA3052"/>
    </row>
    <row r="3053" spans="1:27" x14ac:dyDescent="0.25">
      <c r="A3053" s="24">
        <f t="shared" si="145"/>
        <v>1</v>
      </c>
      <c r="B3053" s="24" t="str">
        <f t="shared" si="143"/>
        <v/>
      </c>
      <c r="C3053" s="24" t="str">
        <f t="shared" si="144"/>
        <v/>
      </c>
      <c r="D3053" s="24">
        <v>2026</v>
      </c>
      <c r="E3053" s="7" t="s">
        <v>3262</v>
      </c>
      <c r="F3053" s="7" t="s">
        <v>3254</v>
      </c>
      <c r="G3053" s="7" t="s">
        <v>29</v>
      </c>
      <c r="H3053" s="7" t="s">
        <v>35</v>
      </c>
      <c r="I3053" s="8">
        <v>0.23699999999999999</v>
      </c>
      <c r="J3053" s="8">
        <v>0.32800000000000001</v>
      </c>
      <c r="K3053" s="8">
        <v>0.41499999999999998</v>
      </c>
      <c r="L3053" s="8">
        <v>0.74399999999999999</v>
      </c>
      <c r="M3053" s="7">
        <v>39</v>
      </c>
      <c r="N3053" s="7">
        <v>137</v>
      </c>
      <c r="O3053" s="7">
        <v>118</v>
      </c>
      <c r="P3053" s="7">
        <v>23</v>
      </c>
      <c r="Q3053" s="7">
        <v>28</v>
      </c>
      <c r="R3053" s="7">
        <v>6</v>
      </c>
      <c r="S3053" s="7">
        <v>0</v>
      </c>
      <c r="T3053" s="7">
        <v>5</v>
      </c>
      <c r="U3053" s="7">
        <v>21</v>
      </c>
      <c r="V3053" s="7">
        <v>4</v>
      </c>
      <c r="W3053" s="7">
        <v>13</v>
      </c>
      <c r="X3053" s="7">
        <v>44</v>
      </c>
      <c r="Y3053" s="7">
        <v>4</v>
      </c>
      <c r="Z3053" s="7">
        <v>4</v>
      </c>
      <c r="AA3053"/>
    </row>
    <row r="3054" spans="1:27" x14ac:dyDescent="0.25">
      <c r="A3054" s="24" t="str">
        <f t="shared" si="145"/>
        <v/>
      </c>
      <c r="B3054" s="24" t="str">
        <f t="shared" si="143"/>
        <v/>
      </c>
      <c r="C3054" s="24" t="str">
        <f t="shared" si="144"/>
        <v/>
      </c>
      <c r="D3054" s="24">
        <v>2026</v>
      </c>
      <c r="E3054" s="7" t="s">
        <v>3263</v>
      </c>
      <c r="F3054" s="7" t="s">
        <v>3254</v>
      </c>
      <c r="G3054" s="7" t="s">
        <v>24</v>
      </c>
      <c r="H3054" s="7" t="s">
        <v>35</v>
      </c>
      <c r="I3054" s="8">
        <v>0.222</v>
      </c>
      <c r="J3054" s="8">
        <v>0.317</v>
      </c>
      <c r="K3054" s="8">
        <v>0.29599999999999999</v>
      </c>
      <c r="L3054" s="8">
        <v>0.61399999999999999</v>
      </c>
      <c r="M3054" s="7">
        <v>33</v>
      </c>
      <c r="N3054" s="7">
        <v>127</v>
      </c>
      <c r="O3054" s="7">
        <v>108</v>
      </c>
      <c r="P3054" s="7">
        <v>16</v>
      </c>
      <c r="Q3054" s="7">
        <v>24</v>
      </c>
      <c r="R3054" s="7">
        <v>6</v>
      </c>
      <c r="S3054" s="7">
        <v>1</v>
      </c>
      <c r="T3054" s="7">
        <v>0</v>
      </c>
      <c r="U3054" s="7">
        <v>8</v>
      </c>
      <c r="V3054" s="7">
        <v>3</v>
      </c>
      <c r="W3054" s="7">
        <v>13</v>
      </c>
      <c r="X3054" s="7">
        <v>24</v>
      </c>
      <c r="Y3054" s="7">
        <v>6</v>
      </c>
      <c r="Z3054" s="7">
        <v>1</v>
      </c>
      <c r="AA3054"/>
    </row>
    <row r="3055" spans="1:27" x14ac:dyDescent="0.25">
      <c r="A3055" s="24" t="str">
        <f t="shared" si="145"/>
        <v/>
      </c>
      <c r="B3055" s="24" t="str">
        <f t="shared" si="143"/>
        <v/>
      </c>
      <c r="C3055" s="24" t="str">
        <f t="shared" si="144"/>
        <v/>
      </c>
      <c r="D3055" s="24">
        <v>2026</v>
      </c>
      <c r="E3055" s="7" t="s">
        <v>3264</v>
      </c>
      <c r="F3055" s="7" t="s">
        <v>3254</v>
      </c>
      <c r="G3055" s="7" t="s">
        <v>24</v>
      </c>
      <c r="H3055" s="7" t="s">
        <v>44</v>
      </c>
      <c r="I3055" s="8">
        <v>0.218</v>
      </c>
      <c r="J3055" s="8">
        <v>0.29499999999999998</v>
      </c>
      <c r="K3055" s="8">
        <v>0.27700000000000002</v>
      </c>
      <c r="L3055" s="8">
        <v>0.57199999999999995</v>
      </c>
      <c r="M3055" s="7">
        <v>28</v>
      </c>
      <c r="N3055" s="7">
        <v>112</v>
      </c>
      <c r="O3055" s="7">
        <v>101</v>
      </c>
      <c r="P3055" s="7">
        <v>11</v>
      </c>
      <c r="Q3055" s="7">
        <v>22</v>
      </c>
      <c r="R3055" s="7">
        <v>6</v>
      </c>
      <c r="S3055" s="7">
        <v>0</v>
      </c>
      <c r="T3055" s="7">
        <v>0</v>
      </c>
      <c r="U3055" s="7">
        <v>8</v>
      </c>
      <c r="V3055" s="7">
        <v>0</v>
      </c>
      <c r="W3055" s="7">
        <v>11</v>
      </c>
      <c r="X3055" s="7">
        <v>24</v>
      </c>
      <c r="Y3055" s="7">
        <v>5</v>
      </c>
      <c r="Z3055" s="7">
        <v>0</v>
      </c>
      <c r="AA3055"/>
    </row>
    <row r="3056" spans="1:27" x14ac:dyDescent="0.25">
      <c r="A3056" s="24" t="str">
        <f t="shared" si="145"/>
        <v/>
      </c>
      <c r="B3056" s="24" t="str">
        <f t="shared" si="143"/>
        <v/>
      </c>
      <c r="C3056" s="24" t="str">
        <f t="shared" si="144"/>
        <v/>
      </c>
      <c r="D3056" s="24">
        <v>2026</v>
      </c>
      <c r="E3056" s="7" t="s">
        <v>3265</v>
      </c>
      <c r="F3056" s="7" t="s">
        <v>3254</v>
      </c>
      <c r="G3056" s="7" t="s">
        <v>47</v>
      </c>
      <c r="H3056" s="7" t="s">
        <v>40</v>
      </c>
      <c r="I3056" s="8">
        <v>0.2</v>
      </c>
      <c r="J3056" s="8">
        <v>0.42899999999999999</v>
      </c>
      <c r="K3056" s="8">
        <v>0.3</v>
      </c>
      <c r="L3056" s="8">
        <v>0.72899999999999998</v>
      </c>
      <c r="M3056" s="7">
        <v>7</v>
      </c>
      <c r="N3056" s="7">
        <v>14</v>
      </c>
      <c r="O3056" s="7">
        <v>10</v>
      </c>
      <c r="P3056" s="7">
        <v>2</v>
      </c>
      <c r="Q3056" s="7">
        <v>2</v>
      </c>
      <c r="R3056" s="7">
        <v>1</v>
      </c>
      <c r="S3056" s="7">
        <v>0</v>
      </c>
      <c r="T3056" s="7">
        <v>0</v>
      </c>
      <c r="U3056" s="7">
        <v>1</v>
      </c>
      <c r="V3056" s="7">
        <v>0</v>
      </c>
      <c r="W3056" s="7">
        <v>4</v>
      </c>
      <c r="X3056" s="7">
        <v>6</v>
      </c>
      <c r="Y3056" s="7">
        <v>0</v>
      </c>
      <c r="Z3056" s="7">
        <v>1</v>
      </c>
      <c r="AA3056"/>
    </row>
    <row r="3057" spans="1:27" x14ac:dyDescent="0.25">
      <c r="A3057" s="24">
        <f t="shared" si="145"/>
        <v>1</v>
      </c>
      <c r="B3057" s="24" t="str">
        <f t="shared" si="143"/>
        <v/>
      </c>
      <c r="C3057" s="24" t="str">
        <f t="shared" si="144"/>
        <v/>
      </c>
      <c r="D3057" s="24">
        <v>2026</v>
      </c>
      <c r="E3057" s="7" t="s">
        <v>3266</v>
      </c>
      <c r="F3057" s="7" t="s">
        <v>3254</v>
      </c>
      <c r="G3057" s="7" t="s">
        <v>29</v>
      </c>
      <c r="H3057" s="7" t="s">
        <v>33</v>
      </c>
      <c r="I3057" s="8">
        <v>0.191</v>
      </c>
      <c r="J3057" s="8">
        <v>0.34499999999999997</v>
      </c>
      <c r="K3057" s="8">
        <v>0.26500000000000001</v>
      </c>
      <c r="L3057" s="8">
        <v>0.61</v>
      </c>
      <c r="M3057" s="7">
        <v>29</v>
      </c>
      <c r="N3057" s="7">
        <v>87</v>
      </c>
      <c r="O3057" s="7">
        <v>68</v>
      </c>
      <c r="P3057" s="7">
        <v>11</v>
      </c>
      <c r="Q3057" s="7">
        <v>13</v>
      </c>
      <c r="R3057" s="7">
        <v>2</v>
      </c>
      <c r="S3057" s="7">
        <v>0</v>
      </c>
      <c r="T3057" s="7">
        <v>1</v>
      </c>
      <c r="U3057" s="7">
        <v>5</v>
      </c>
      <c r="V3057" s="7">
        <v>8</v>
      </c>
      <c r="W3057" s="7">
        <v>8</v>
      </c>
      <c r="X3057" s="7">
        <v>22</v>
      </c>
      <c r="Y3057" s="7">
        <v>2</v>
      </c>
      <c r="Z3057" s="7">
        <v>2</v>
      </c>
      <c r="AA3057"/>
    </row>
    <row r="3058" spans="1:27" x14ac:dyDescent="0.25">
      <c r="A3058" s="24" t="str">
        <f t="shared" si="145"/>
        <v/>
      </c>
      <c r="B3058" s="24" t="str">
        <f t="shared" si="143"/>
        <v/>
      </c>
      <c r="C3058" s="24" t="str">
        <f t="shared" si="144"/>
        <v/>
      </c>
      <c r="D3058" s="24">
        <v>2026</v>
      </c>
      <c r="E3058" s="7" t="s">
        <v>3267</v>
      </c>
      <c r="F3058" s="7" t="s">
        <v>3254</v>
      </c>
      <c r="G3058" s="7" t="s">
        <v>24</v>
      </c>
      <c r="H3058" s="7" t="s">
        <v>44</v>
      </c>
      <c r="I3058" s="8">
        <v>0.17299999999999999</v>
      </c>
      <c r="J3058" s="8">
        <v>0.32300000000000001</v>
      </c>
      <c r="K3058" s="8">
        <v>0.38700000000000001</v>
      </c>
      <c r="L3058" s="8">
        <v>0.70899999999999996</v>
      </c>
      <c r="M3058" s="7">
        <v>27</v>
      </c>
      <c r="N3058" s="7">
        <v>93</v>
      </c>
      <c r="O3058" s="7">
        <v>75</v>
      </c>
      <c r="P3058" s="7">
        <v>15</v>
      </c>
      <c r="Q3058" s="7">
        <v>13</v>
      </c>
      <c r="R3058" s="7">
        <v>4</v>
      </c>
      <c r="S3058" s="7">
        <v>0</v>
      </c>
      <c r="T3058" s="7">
        <v>4</v>
      </c>
      <c r="U3058" s="7">
        <v>14</v>
      </c>
      <c r="V3058" s="7">
        <v>4</v>
      </c>
      <c r="W3058" s="7">
        <v>13</v>
      </c>
      <c r="X3058" s="7">
        <v>23</v>
      </c>
      <c r="Y3058" s="7">
        <v>1</v>
      </c>
      <c r="Z3058" s="7">
        <v>1</v>
      </c>
      <c r="AA3058"/>
    </row>
    <row r="3059" spans="1:27" x14ac:dyDescent="0.25">
      <c r="A3059" s="24">
        <f t="shared" si="145"/>
        <v>1</v>
      </c>
      <c r="B3059" s="24" t="str">
        <f t="shared" si="143"/>
        <v/>
      </c>
      <c r="C3059" s="24" t="str">
        <f t="shared" si="144"/>
        <v/>
      </c>
      <c r="D3059" s="24">
        <v>2026</v>
      </c>
      <c r="E3059" s="7" t="s">
        <v>3268</v>
      </c>
      <c r="F3059" s="7" t="s">
        <v>3254</v>
      </c>
      <c r="G3059" s="7" t="s">
        <v>29</v>
      </c>
      <c r="H3059" s="7" t="s">
        <v>25</v>
      </c>
      <c r="I3059" s="8">
        <v>0</v>
      </c>
      <c r="J3059" s="8">
        <v>0</v>
      </c>
      <c r="K3059" s="8">
        <v>0</v>
      </c>
      <c r="L3059" s="8">
        <v>0</v>
      </c>
      <c r="M3059" s="7">
        <v>3</v>
      </c>
      <c r="N3059" s="7">
        <v>3</v>
      </c>
      <c r="O3059" s="7">
        <v>3</v>
      </c>
      <c r="P3059" s="7">
        <v>0</v>
      </c>
      <c r="Q3059" s="7">
        <v>0</v>
      </c>
      <c r="R3059" s="7">
        <v>0</v>
      </c>
      <c r="S3059" s="7">
        <v>0</v>
      </c>
      <c r="T3059" s="7">
        <v>0</v>
      </c>
      <c r="U3059" s="7">
        <v>0</v>
      </c>
      <c r="V3059" s="7">
        <v>0</v>
      </c>
      <c r="W3059" s="7">
        <v>0</v>
      </c>
      <c r="X3059" s="7">
        <v>1</v>
      </c>
      <c r="Y3059" s="7">
        <v>0</v>
      </c>
      <c r="Z3059" s="7">
        <v>0</v>
      </c>
      <c r="AA3059"/>
    </row>
    <row r="3060" spans="1:27" x14ac:dyDescent="0.25">
      <c r="A3060" s="24" t="str">
        <f t="shared" si="145"/>
        <v/>
      </c>
      <c r="B3060" s="24" t="str">
        <f t="shared" si="143"/>
        <v/>
      </c>
      <c r="C3060" s="24" t="str">
        <f t="shared" si="144"/>
        <v/>
      </c>
      <c r="D3060" s="24">
        <v>2026</v>
      </c>
      <c r="E3060" s="7" t="s">
        <v>3269</v>
      </c>
      <c r="F3060" s="7" t="s">
        <v>3270</v>
      </c>
      <c r="G3060" s="7" t="s">
        <v>37</v>
      </c>
      <c r="H3060" s="7" t="s">
        <v>30</v>
      </c>
      <c r="I3060" s="8">
        <v>0.36599999999999999</v>
      </c>
      <c r="J3060" s="8">
        <v>0.42499999999999999</v>
      </c>
      <c r="K3060" s="8">
        <v>0.747</v>
      </c>
      <c r="L3060" s="8">
        <v>1.173</v>
      </c>
      <c r="M3060" s="7">
        <v>50</v>
      </c>
      <c r="N3060" s="7">
        <v>214</v>
      </c>
      <c r="O3060" s="7">
        <v>186</v>
      </c>
      <c r="P3060" s="7">
        <v>46</v>
      </c>
      <c r="Q3060" s="7">
        <v>68</v>
      </c>
      <c r="R3060" s="7">
        <v>17</v>
      </c>
      <c r="S3060" s="7">
        <v>0</v>
      </c>
      <c r="T3060" s="7">
        <v>18</v>
      </c>
      <c r="U3060" s="7">
        <v>50</v>
      </c>
      <c r="V3060" s="7">
        <v>8</v>
      </c>
      <c r="W3060" s="7">
        <v>15</v>
      </c>
      <c r="X3060" s="7">
        <v>20</v>
      </c>
      <c r="Y3060" s="7">
        <v>4</v>
      </c>
      <c r="Z3060" s="7">
        <v>1</v>
      </c>
      <c r="AA3060"/>
    </row>
    <row r="3061" spans="1:27" x14ac:dyDescent="0.25">
      <c r="A3061" s="24" t="str">
        <f t="shared" si="145"/>
        <v/>
      </c>
      <c r="B3061" s="24" t="str">
        <f t="shared" si="143"/>
        <v/>
      </c>
      <c r="C3061" s="24" t="str">
        <f t="shared" si="144"/>
        <v/>
      </c>
      <c r="D3061" s="24">
        <v>2026</v>
      </c>
      <c r="E3061" s="7" t="s">
        <v>3271</v>
      </c>
      <c r="F3061" s="7" t="s">
        <v>3270</v>
      </c>
      <c r="G3061" s="7" t="s">
        <v>37</v>
      </c>
      <c r="H3061" s="7" t="s">
        <v>25</v>
      </c>
      <c r="I3061" s="8">
        <v>0.313</v>
      </c>
      <c r="J3061" s="8">
        <v>0.40500000000000003</v>
      </c>
      <c r="K3061" s="8">
        <v>0.57799999999999996</v>
      </c>
      <c r="L3061" s="8">
        <v>0.98299999999999998</v>
      </c>
      <c r="M3061" s="7">
        <v>54</v>
      </c>
      <c r="N3061" s="7">
        <v>247</v>
      </c>
      <c r="O3061" s="7">
        <v>211</v>
      </c>
      <c r="P3061" s="7">
        <v>50</v>
      </c>
      <c r="Q3061" s="7">
        <v>66</v>
      </c>
      <c r="R3061" s="7">
        <v>13</v>
      </c>
      <c r="S3061" s="7">
        <v>2</v>
      </c>
      <c r="T3061" s="7">
        <v>13</v>
      </c>
      <c r="U3061" s="7">
        <v>53</v>
      </c>
      <c r="V3061" s="7">
        <v>9</v>
      </c>
      <c r="W3061" s="7">
        <v>25</v>
      </c>
      <c r="X3061" s="7">
        <v>40</v>
      </c>
      <c r="Y3061" s="7">
        <v>1</v>
      </c>
      <c r="Z3061" s="7">
        <v>2</v>
      </c>
      <c r="AA3061"/>
    </row>
    <row r="3062" spans="1:27" x14ac:dyDescent="0.25">
      <c r="A3062" s="24" t="str">
        <f t="shared" si="145"/>
        <v/>
      </c>
      <c r="B3062" s="24" t="str">
        <f t="shared" si="143"/>
        <v/>
      </c>
      <c r="C3062" s="24" t="str">
        <f t="shared" si="144"/>
        <v/>
      </c>
      <c r="D3062" s="24">
        <v>2026</v>
      </c>
      <c r="E3062" s="7" t="s">
        <v>3273</v>
      </c>
      <c r="F3062" s="7" t="s">
        <v>3270</v>
      </c>
      <c r="G3062" s="7" t="s">
        <v>37</v>
      </c>
      <c r="H3062" s="7" t="s">
        <v>27</v>
      </c>
      <c r="I3062" s="8">
        <v>0.27200000000000002</v>
      </c>
      <c r="J3062" s="8">
        <v>0.39600000000000002</v>
      </c>
      <c r="K3062" s="8">
        <v>0.38100000000000001</v>
      </c>
      <c r="L3062" s="8">
        <v>0.77700000000000002</v>
      </c>
      <c r="M3062" s="7">
        <v>48</v>
      </c>
      <c r="N3062" s="7">
        <v>190</v>
      </c>
      <c r="O3062" s="7">
        <v>147</v>
      </c>
      <c r="P3062" s="7">
        <v>32</v>
      </c>
      <c r="Q3062" s="7">
        <v>40</v>
      </c>
      <c r="R3062" s="7">
        <v>10</v>
      </c>
      <c r="S3062" s="7">
        <v>0</v>
      </c>
      <c r="T3062" s="7">
        <v>2</v>
      </c>
      <c r="U3062" s="7">
        <v>26</v>
      </c>
      <c r="V3062" s="7">
        <v>8</v>
      </c>
      <c r="W3062" s="7">
        <v>26</v>
      </c>
      <c r="X3062" s="7">
        <v>38</v>
      </c>
      <c r="Y3062" s="7">
        <v>5</v>
      </c>
      <c r="Z3062" s="7">
        <v>3</v>
      </c>
      <c r="AA3062"/>
    </row>
    <row r="3063" spans="1:27" x14ac:dyDescent="0.25">
      <c r="A3063" s="24" t="str">
        <f t="shared" si="145"/>
        <v/>
      </c>
      <c r="B3063" s="24" t="str">
        <f t="shared" si="143"/>
        <v/>
      </c>
      <c r="C3063" s="24" t="str">
        <f t="shared" si="144"/>
        <v/>
      </c>
      <c r="D3063" s="24">
        <v>2026</v>
      </c>
      <c r="E3063" s="7" t="s">
        <v>3272</v>
      </c>
      <c r="F3063" s="7" t="s">
        <v>3270</v>
      </c>
      <c r="G3063" s="7" t="s">
        <v>37</v>
      </c>
      <c r="H3063" s="7" t="s">
        <v>33</v>
      </c>
      <c r="I3063" s="8">
        <v>0.26800000000000002</v>
      </c>
      <c r="J3063" s="8">
        <v>0.36099999999999999</v>
      </c>
      <c r="K3063" s="8">
        <v>0.56999999999999995</v>
      </c>
      <c r="L3063" s="8">
        <v>0.93100000000000005</v>
      </c>
      <c r="M3063" s="7">
        <v>57</v>
      </c>
      <c r="N3063" s="7">
        <v>266</v>
      </c>
      <c r="O3063" s="7">
        <v>228</v>
      </c>
      <c r="P3063" s="7">
        <v>38</v>
      </c>
      <c r="Q3063" s="7">
        <v>61</v>
      </c>
      <c r="R3063" s="7">
        <v>10</v>
      </c>
      <c r="S3063" s="7">
        <v>1</v>
      </c>
      <c r="T3063" s="7">
        <v>19</v>
      </c>
      <c r="U3063" s="7">
        <v>54</v>
      </c>
      <c r="V3063" s="7">
        <v>20</v>
      </c>
      <c r="W3063" s="7">
        <v>15</v>
      </c>
      <c r="X3063" s="7">
        <v>79</v>
      </c>
      <c r="Y3063" s="7">
        <v>2</v>
      </c>
      <c r="Z3063" s="7">
        <v>1</v>
      </c>
      <c r="AA3063"/>
    </row>
    <row r="3064" spans="1:27" x14ac:dyDescent="0.25">
      <c r="A3064" s="24" t="str">
        <f t="shared" si="145"/>
        <v/>
      </c>
      <c r="B3064" s="24" t="str">
        <f t="shared" si="143"/>
        <v/>
      </c>
      <c r="C3064" s="24" t="str">
        <f t="shared" si="144"/>
        <v/>
      </c>
      <c r="D3064" s="24">
        <v>2026</v>
      </c>
      <c r="E3064" s="7" t="s">
        <v>3274</v>
      </c>
      <c r="F3064" s="7" t="s">
        <v>3270</v>
      </c>
      <c r="G3064" s="7" t="s">
        <v>47</v>
      </c>
      <c r="H3064" s="7" t="s">
        <v>40</v>
      </c>
      <c r="I3064" s="8">
        <v>0.25800000000000001</v>
      </c>
      <c r="J3064" s="8">
        <v>0.33300000000000002</v>
      </c>
      <c r="K3064" s="8">
        <v>0.32500000000000001</v>
      </c>
      <c r="L3064" s="8">
        <v>0.65900000000000003</v>
      </c>
      <c r="M3064" s="7">
        <v>57</v>
      </c>
      <c r="N3064" s="7">
        <v>241</v>
      </c>
      <c r="O3064" s="7">
        <v>209</v>
      </c>
      <c r="P3064" s="7">
        <v>29</v>
      </c>
      <c r="Q3064" s="7">
        <v>54</v>
      </c>
      <c r="R3064" s="7">
        <v>9</v>
      </c>
      <c r="S3064" s="7">
        <v>1</v>
      </c>
      <c r="T3064" s="7">
        <v>1</v>
      </c>
      <c r="U3064" s="7">
        <v>23</v>
      </c>
      <c r="V3064" s="7">
        <v>4</v>
      </c>
      <c r="W3064" s="7">
        <v>20</v>
      </c>
      <c r="X3064" s="7">
        <v>41</v>
      </c>
      <c r="Y3064" s="7">
        <v>10</v>
      </c>
      <c r="Z3064" s="7">
        <v>2</v>
      </c>
      <c r="AA3064"/>
    </row>
    <row r="3065" spans="1:27" x14ac:dyDescent="0.25">
      <c r="A3065" s="24">
        <f t="shared" si="145"/>
        <v>1</v>
      </c>
      <c r="B3065" s="24" t="str">
        <f t="shared" si="143"/>
        <v/>
      </c>
      <c r="C3065" s="24" t="str">
        <f t="shared" si="144"/>
        <v/>
      </c>
      <c r="D3065" s="24">
        <v>2026</v>
      </c>
      <c r="E3065" s="7" t="s">
        <v>3276</v>
      </c>
      <c r="F3065" s="7" t="s">
        <v>3270</v>
      </c>
      <c r="G3065" s="7" t="s">
        <v>29</v>
      </c>
      <c r="H3065" s="7" t="s">
        <v>44</v>
      </c>
      <c r="I3065" s="8">
        <v>0.25800000000000001</v>
      </c>
      <c r="J3065" s="8">
        <v>0.43</v>
      </c>
      <c r="K3065" s="8">
        <v>0.442</v>
      </c>
      <c r="L3065" s="8">
        <v>0.872</v>
      </c>
      <c r="M3065" s="7">
        <v>50</v>
      </c>
      <c r="N3065" s="7">
        <v>219</v>
      </c>
      <c r="O3065" s="7">
        <v>163</v>
      </c>
      <c r="P3065" s="7">
        <v>34</v>
      </c>
      <c r="Q3065" s="7">
        <v>42</v>
      </c>
      <c r="R3065" s="7">
        <v>7</v>
      </c>
      <c r="S3065" s="7">
        <v>1</v>
      </c>
      <c r="T3065" s="7">
        <v>7</v>
      </c>
      <c r="U3065" s="7">
        <v>21</v>
      </c>
      <c r="V3065" s="7">
        <v>12</v>
      </c>
      <c r="W3065" s="7">
        <v>38</v>
      </c>
      <c r="X3065" s="7">
        <v>26</v>
      </c>
      <c r="Y3065" s="7">
        <v>4</v>
      </c>
      <c r="Z3065" s="7">
        <v>0</v>
      </c>
      <c r="AA3065"/>
    </row>
    <row r="3066" spans="1:27" x14ac:dyDescent="0.25">
      <c r="A3066" s="24">
        <f t="shared" si="145"/>
        <v>1</v>
      </c>
      <c r="B3066" s="24" t="str">
        <f t="shared" si="143"/>
        <v/>
      </c>
      <c r="C3066" s="24" t="str">
        <f t="shared" si="144"/>
        <v/>
      </c>
      <c r="D3066" s="24">
        <v>2026</v>
      </c>
      <c r="E3066" s="7" t="s">
        <v>3275</v>
      </c>
      <c r="F3066" s="7" t="s">
        <v>3270</v>
      </c>
      <c r="G3066" s="7" t="s">
        <v>29</v>
      </c>
      <c r="H3066" s="7" t="s">
        <v>33</v>
      </c>
      <c r="I3066" s="8">
        <v>0.23300000000000001</v>
      </c>
      <c r="J3066" s="8">
        <v>0.36399999999999999</v>
      </c>
      <c r="K3066" s="8">
        <v>0.28100000000000003</v>
      </c>
      <c r="L3066" s="8">
        <v>0.64400000000000002</v>
      </c>
      <c r="M3066" s="7">
        <v>44</v>
      </c>
      <c r="N3066" s="7">
        <v>179</v>
      </c>
      <c r="O3066" s="7">
        <v>146</v>
      </c>
      <c r="P3066" s="7">
        <v>26</v>
      </c>
      <c r="Q3066" s="7">
        <v>34</v>
      </c>
      <c r="R3066" s="7">
        <v>5</v>
      </c>
      <c r="S3066" s="7">
        <v>1</v>
      </c>
      <c r="T3066" s="7">
        <v>0</v>
      </c>
      <c r="U3066" s="7">
        <v>20</v>
      </c>
      <c r="V3066" s="7">
        <v>11</v>
      </c>
      <c r="W3066" s="7">
        <v>19</v>
      </c>
      <c r="X3066" s="7">
        <v>23</v>
      </c>
      <c r="Y3066" s="7">
        <v>4</v>
      </c>
      <c r="Z3066" s="7">
        <v>1</v>
      </c>
      <c r="AA3066"/>
    </row>
    <row r="3067" spans="1:27" x14ac:dyDescent="0.25">
      <c r="A3067" s="24">
        <f t="shared" si="145"/>
        <v>1</v>
      </c>
      <c r="B3067" s="24" t="str">
        <f t="shared" si="143"/>
        <v/>
      </c>
      <c r="C3067" s="24" t="str">
        <f t="shared" si="144"/>
        <v/>
      </c>
      <c r="D3067" s="24">
        <v>2026</v>
      </c>
      <c r="E3067" s="7" t="s">
        <v>3277</v>
      </c>
      <c r="F3067" s="7" t="s">
        <v>3270</v>
      </c>
      <c r="G3067" s="7" t="s">
        <v>29</v>
      </c>
      <c r="H3067" s="7" t="s">
        <v>38</v>
      </c>
      <c r="I3067" s="8">
        <v>0.316</v>
      </c>
      <c r="J3067" s="8">
        <v>0.41799999999999998</v>
      </c>
      <c r="K3067" s="8">
        <v>0.38600000000000001</v>
      </c>
      <c r="L3067" s="8">
        <v>0.80400000000000005</v>
      </c>
      <c r="M3067" s="7">
        <v>15</v>
      </c>
      <c r="N3067" s="7">
        <v>67</v>
      </c>
      <c r="O3067" s="7">
        <v>57</v>
      </c>
      <c r="P3067" s="7">
        <v>8</v>
      </c>
      <c r="Q3067" s="7">
        <v>18</v>
      </c>
      <c r="R3067" s="7">
        <v>1</v>
      </c>
      <c r="S3067" s="7">
        <v>0</v>
      </c>
      <c r="T3067" s="7">
        <v>1</v>
      </c>
      <c r="U3067" s="7">
        <v>10</v>
      </c>
      <c r="V3067" s="7">
        <v>3</v>
      </c>
      <c r="W3067" s="7">
        <v>7</v>
      </c>
      <c r="X3067" s="7">
        <v>14</v>
      </c>
      <c r="Y3067" s="7">
        <v>0</v>
      </c>
      <c r="Z3067" s="7">
        <v>0</v>
      </c>
      <c r="AA3067"/>
    </row>
    <row r="3068" spans="1:27" x14ac:dyDescent="0.25">
      <c r="A3068" s="24" t="str">
        <f t="shared" si="145"/>
        <v/>
      </c>
      <c r="B3068" s="24" t="str">
        <f t="shared" si="143"/>
        <v/>
      </c>
      <c r="C3068" s="24" t="str">
        <f t="shared" si="144"/>
        <v/>
      </c>
      <c r="D3068" s="24">
        <v>2026</v>
      </c>
      <c r="E3068" s="7" t="s">
        <v>3278</v>
      </c>
      <c r="F3068" s="7" t="s">
        <v>3270</v>
      </c>
      <c r="G3068" s="7" t="s">
        <v>37</v>
      </c>
      <c r="H3068" s="7" t="s">
        <v>27</v>
      </c>
      <c r="I3068" s="8">
        <v>0.27900000000000003</v>
      </c>
      <c r="J3068" s="8">
        <v>0.375</v>
      </c>
      <c r="K3068" s="8">
        <v>0.435</v>
      </c>
      <c r="L3068" s="8">
        <v>0.81</v>
      </c>
      <c r="M3068" s="7">
        <v>40</v>
      </c>
      <c r="N3068" s="7">
        <v>184</v>
      </c>
      <c r="O3068" s="7">
        <v>154</v>
      </c>
      <c r="P3068" s="7">
        <v>27</v>
      </c>
      <c r="Q3068" s="7">
        <v>43</v>
      </c>
      <c r="R3068" s="7">
        <v>10</v>
      </c>
      <c r="S3068" s="7">
        <v>1</v>
      </c>
      <c r="T3068" s="7">
        <v>4</v>
      </c>
      <c r="U3068" s="7">
        <v>31</v>
      </c>
      <c r="V3068" s="7">
        <v>4</v>
      </c>
      <c r="W3068" s="7">
        <v>22</v>
      </c>
      <c r="X3068" s="7">
        <v>30</v>
      </c>
      <c r="Y3068" s="7">
        <v>1</v>
      </c>
      <c r="Z3068" s="7">
        <v>2</v>
      </c>
      <c r="AA3068"/>
    </row>
    <row r="3069" spans="1:27" x14ac:dyDescent="0.25">
      <c r="A3069" s="24" t="str">
        <f t="shared" si="145"/>
        <v/>
      </c>
      <c r="B3069" s="24" t="str">
        <f t="shared" si="143"/>
        <v/>
      </c>
      <c r="C3069" s="24" t="str">
        <f t="shared" si="144"/>
        <v/>
      </c>
      <c r="D3069" s="24">
        <v>2026</v>
      </c>
      <c r="E3069" s="7" t="s">
        <v>3279</v>
      </c>
      <c r="F3069" s="7" t="s">
        <v>3270</v>
      </c>
      <c r="G3069" s="7" t="s">
        <v>37</v>
      </c>
      <c r="H3069" s="7" t="s">
        <v>44</v>
      </c>
      <c r="I3069" s="8">
        <v>0.27300000000000002</v>
      </c>
      <c r="J3069" s="8">
        <v>0.39100000000000001</v>
      </c>
      <c r="K3069" s="8">
        <v>0.38600000000000001</v>
      </c>
      <c r="L3069" s="8">
        <v>0.77700000000000002</v>
      </c>
      <c r="M3069" s="7">
        <v>33</v>
      </c>
      <c r="N3069" s="7">
        <v>110</v>
      </c>
      <c r="O3069" s="7">
        <v>88</v>
      </c>
      <c r="P3069" s="7">
        <v>13</v>
      </c>
      <c r="Q3069" s="7">
        <v>24</v>
      </c>
      <c r="R3069" s="7">
        <v>4</v>
      </c>
      <c r="S3069" s="7">
        <v>0</v>
      </c>
      <c r="T3069" s="7">
        <v>2</v>
      </c>
      <c r="U3069" s="7">
        <v>14</v>
      </c>
      <c r="V3069" s="7">
        <v>2</v>
      </c>
      <c r="W3069" s="7">
        <v>17</v>
      </c>
      <c r="X3069" s="7">
        <v>26</v>
      </c>
      <c r="Y3069" s="7">
        <v>3</v>
      </c>
      <c r="Z3069" s="7">
        <v>1</v>
      </c>
      <c r="AA3069"/>
    </row>
    <row r="3070" spans="1:27" x14ac:dyDescent="0.25">
      <c r="A3070" s="24" t="str">
        <f t="shared" si="145"/>
        <v/>
      </c>
      <c r="B3070" s="24" t="str">
        <f t="shared" si="143"/>
        <v/>
      </c>
      <c r="C3070" s="24" t="str">
        <f t="shared" si="144"/>
        <v/>
      </c>
      <c r="D3070" s="24">
        <v>2026</v>
      </c>
      <c r="E3070" s="7" t="s">
        <v>3280</v>
      </c>
      <c r="F3070" s="7" t="s">
        <v>3270</v>
      </c>
      <c r="G3070" s="7" t="s">
        <v>37</v>
      </c>
      <c r="H3070" s="7" t="s">
        <v>35</v>
      </c>
      <c r="I3070" s="8">
        <v>0.26600000000000001</v>
      </c>
      <c r="J3070" s="8">
        <v>0.374</v>
      </c>
      <c r="K3070" s="8">
        <v>0.435</v>
      </c>
      <c r="L3070" s="8">
        <v>0.81</v>
      </c>
      <c r="M3070" s="7">
        <v>38</v>
      </c>
      <c r="N3070" s="7">
        <v>152</v>
      </c>
      <c r="O3070" s="7">
        <v>124</v>
      </c>
      <c r="P3070" s="7">
        <v>24</v>
      </c>
      <c r="Q3070" s="7">
        <v>33</v>
      </c>
      <c r="R3070" s="7">
        <v>7</v>
      </c>
      <c r="S3070" s="7">
        <v>1</v>
      </c>
      <c r="T3070" s="7">
        <v>4</v>
      </c>
      <c r="U3070" s="7">
        <v>13</v>
      </c>
      <c r="V3070" s="7">
        <v>7</v>
      </c>
      <c r="W3070" s="7">
        <v>15</v>
      </c>
      <c r="X3070" s="7">
        <v>25</v>
      </c>
      <c r="Y3070" s="7">
        <v>1</v>
      </c>
      <c r="Z3070" s="7">
        <v>2</v>
      </c>
      <c r="AA3070"/>
    </row>
    <row r="3071" spans="1:27" x14ac:dyDescent="0.25">
      <c r="A3071" s="24">
        <f t="shared" si="145"/>
        <v>1</v>
      </c>
      <c r="B3071" s="24" t="str">
        <f t="shared" si="143"/>
        <v/>
      </c>
      <c r="C3071" s="24" t="str">
        <f t="shared" si="144"/>
        <v/>
      </c>
      <c r="D3071" s="24">
        <v>2026</v>
      </c>
      <c r="E3071" s="7" t="s">
        <v>3281</v>
      </c>
      <c r="F3071" s="7" t="s">
        <v>3270</v>
      </c>
      <c r="G3071" s="7" t="s">
        <v>32</v>
      </c>
      <c r="H3071" s="7" t="s">
        <v>33</v>
      </c>
      <c r="I3071" s="8">
        <v>0.20499999999999999</v>
      </c>
      <c r="J3071" s="8">
        <v>0.309</v>
      </c>
      <c r="K3071" s="8">
        <v>0.26900000000000002</v>
      </c>
      <c r="L3071" s="8">
        <v>0.57799999999999996</v>
      </c>
      <c r="M3071" s="7">
        <v>29</v>
      </c>
      <c r="N3071" s="7">
        <v>99</v>
      </c>
      <c r="O3071" s="7">
        <v>78</v>
      </c>
      <c r="P3071" s="7">
        <v>11</v>
      </c>
      <c r="Q3071" s="7">
        <v>16</v>
      </c>
      <c r="R3071" s="7">
        <v>2</v>
      </c>
      <c r="S3071" s="7">
        <v>0</v>
      </c>
      <c r="T3071" s="7">
        <v>1</v>
      </c>
      <c r="U3071" s="7">
        <v>12</v>
      </c>
      <c r="V3071" s="7">
        <v>4</v>
      </c>
      <c r="W3071" s="7">
        <v>9</v>
      </c>
      <c r="X3071" s="7">
        <v>18</v>
      </c>
      <c r="Y3071" s="7">
        <v>3</v>
      </c>
      <c r="Z3071" s="7">
        <v>3</v>
      </c>
      <c r="AA3071"/>
    </row>
    <row r="3072" spans="1:27" x14ac:dyDescent="0.25">
      <c r="A3072" s="24" t="str">
        <f t="shared" si="145"/>
        <v/>
      </c>
      <c r="B3072" s="24" t="str">
        <f t="shared" si="143"/>
        <v/>
      </c>
      <c r="C3072" s="24">
        <f t="shared" si="144"/>
        <v>1</v>
      </c>
      <c r="D3072" s="24">
        <v>2026</v>
      </c>
      <c r="E3072" s="7" t="s">
        <v>3282</v>
      </c>
      <c r="F3072" s="7" t="s">
        <v>3270</v>
      </c>
      <c r="G3072" s="7" t="s">
        <v>37</v>
      </c>
      <c r="H3072" s="7" t="s">
        <v>38</v>
      </c>
      <c r="I3072" s="8">
        <v>0.188</v>
      </c>
      <c r="J3072" s="8">
        <v>0.48</v>
      </c>
      <c r="K3072" s="8">
        <v>0.25</v>
      </c>
      <c r="L3072" s="8">
        <v>0.73</v>
      </c>
      <c r="M3072" s="7">
        <v>10</v>
      </c>
      <c r="N3072" s="7">
        <v>25</v>
      </c>
      <c r="O3072" s="7">
        <v>16</v>
      </c>
      <c r="P3072" s="7">
        <v>5</v>
      </c>
      <c r="Q3072" s="7">
        <v>3</v>
      </c>
      <c r="R3072" s="7">
        <v>1</v>
      </c>
      <c r="S3072" s="7">
        <v>0</v>
      </c>
      <c r="T3072" s="7">
        <v>0</v>
      </c>
      <c r="U3072" s="7">
        <v>0</v>
      </c>
      <c r="V3072" s="7">
        <v>1</v>
      </c>
      <c r="W3072" s="7">
        <v>8</v>
      </c>
      <c r="X3072" s="7">
        <v>5</v>
      </c>
      <c r="Y3072" s="7">
        <v>0</v>
      </c>
      <c r="Z3072" s="7">
        <v>0</v>
      </c>
      <c r="AA3072"/>
    </row>
    <row r="3073" spans="1:27" x14ac:dyDescent="0.25">
      <c r="A3073" s="24" t="str">
        <f t="shared" si="145"/>
        <v/>
      </c>
      <c r="B3073" s="24" t="str">
        <f t="shared" si="143"/>
        <v/>
      </c>
      <c r="C3073" s="24" t="str">
        <f t="shared" si="144"/>
        <v/>
      </c>
      <c r="D3073" s="24">
        <v>2026</v>
      </c>
      <c r="E3073" s="7" t="s">
        <v>3283</v>
      </c>
      <c r="F3073" s="7" t="s">
        <v>3270</v>
      </c>
      <c r="G3073" s="7" t="s">
        <v>37</v>
      </c>
      <c r="H3073" s="7" t="s">
        <v>35</v>
      </c>
      <c r="I3073" s="8">
        <v>0.182</v>
      </c>
      <c r="J3073" s="8">
        <v>0.308</v>
      </c>
      <c r="K3073" s="8">
        <v>0.34100000000000003</v>
      </c>
      <c r="L3073" s="8">
        <v>0.64900000000000002</v>
      </c>
      <c r="M3073" s="7">
        <v>18</v>
      </c>
      <c r="N3073" s="7">
        <v>53</v>
      </c>
      <c r="O3073" s="7">
        <v>44</v>
      </c>
      <c r="P3073" s="7">
        <v>6</v>
      </c>
      <c r="Q3073" s="7">
        <v>8</v>
      </c>
      <c r="R3073" s="7">
        <v>1</v>
      </c>
      <c r="S3073" s="7">
        <v>0</v>
      </c>
      <c r="T3073" s="7">
        <v>2</v>
      </c>
      <c r="U3073" s="7">
        <v>10</v>
      </c>
      <c r="V3073" s="7">
        <v>2</v>
      </c>
      <c r="W3073" s="7">
        <v>6</v>
      </c>
      <c r="X3073" s="7">
        <v>24</v>
      </c>
      <c r="Y3073" s="7">
        <v>0</v>
      </c>
      <c r="Z3073" s="7">
        <v>0</v>
      </c>
      <c r="AA3073"/>
    </row>
    <row r="3074" spans="1:27" x14ac:dyDescent="0.25">
      <c r="A3074" s="24" t="str">
        <f t="shared" si="145"/>
        <v/>
      </c>
      <c r="B3074" s="24" t="str">
        <f t="shared" ref="B3074:B3137" si="146">IF(COUNTIFS(Draft_Player,$E3074),COUNTIFS(Draft_Player,$E3074),"")</f>
        <v/>
      </c>
      <c r="C3074" s="24" t="str">
        <f t="shared" ref="C3074:C3137" si="147">IF(COUNTIFS(Transfers_Player,$E3074),COUNTIFS(Transfers_Player,$E3074),"")</f>
        <v/>
      </c>
      <c r="D3074" s="24">
        <v>2026</v>
      </c>
      <c r="E3074" s="7" t="s">
        <v>3284</v>
      </c>
      <c r="F3074" s="7" t="s">
        <v>3270</v>
      </c>
      <c r="G3074" s="7" t="s">
        <v>47</v>
      </c>
      <c r="H3074" s="7" t="s">
        <v>30</v>
      </c>
      <c r="I3074" s="8">
        <v>0.16700000000000001</v>
      </c>
      <c r="J3074" s="8">
        <v>0.4</v>
      </c>
      <c r="K3074" s="8">
        <v>0.16700000000000001</v>
      </c>
      <c r="L3074" s="8">
        <v>0.56699999999999995</v>
      </c>
      <c r="M3074" s="7">
        <v>13</v>
      </c>
      <c r="N3074" s="7">
        <v>50</v>
      </c>
      <c r="O3074" s="7">
        <v>36</v>
      </c>
      <c r="P3074" s="7">
        <v>5</v>
      </c>
      <c r="Q3074" s="7">
        <v>6</v>
      </c>
      <c r="R3074" s="7">
        <v>0</v>
      </c>
      <c r="S3074" s="7">
        <v>0</v>
      </c>
      <c r="T3074" s="7">
        <v>0</v>
      </c>
      <c r="U3074" s="7">
        <v>3</v>
      </c>
      <c r="V3074" s="7">
        <v>4</v>
      </c>
      <c r="W3074" s="7">
        <v>10</v>
      </c>
      <c r="X3074" s="7">
        <v>11</v>
      </c>
      <c r="Y3074" s="7">
        <v>1</v>
      </c>
      <c r="Z3074" s="7">
        <v>0</v>
      </c>
      <c r="AA3074"/>
    </row>
    <row r="3075" spans="1:27" x14ac:dyDescent="0.25">
      <c r="A3075" s="24" t="str">
        <f t="shared" ref="A3075:A3138" si="148">IF(OR(G3075="SR", G3075="GR"), 1, "")</f>
        <v/>
      </c>
      <c r="B3075" s="24" t="str">
        <f t="shared" si="146"/>
        <v/>
      </c>
      <c r="C3075" s="24" t="str">
        <f t="shared" si="147"/>
        <v/>
      </c>
      <c r="D3075" s="24">
        <v>2026</v>
      </c>
      <c r="E3075" s="7" t="s">
        <v>3285</v>
      </c>
      <c r="F3075" s="7" t="s">
        <v>3270</v>
      </c>
      <c r="G3075" s="7" t="s">
        <v>37</v>
      </c>
      <c r="H3075" s="7" t="s">
        <v>27</v>
      </c>
      <c r="I3075" s="8">
        <v>0</v>
      </c>
      <c r="J3075" s="8">
        <v>0</v>
      </c>
      <c r="K3075" s="8">
        <v>0</v>
      </c>
      <c r="L3075" s="8">
        <v>0</v>
      </c>
      <c r="M3075" s="7">
        <v>2</v>
      </c>
      <c r="N3075" s="7">
        <v>4</v>
      </c>
      <c r="O3075" s="7">
        <v>4</v>
      </c>
      <c r="P3075" s="7">
        <v>0</v>
      </c>
      <c r="Q3075" s="7">
        <v>0</v>
      </c>
      <c r="R3075" s="7">
        <v>0</v>
      </c>
      <c r="S3075" s="7">
        <v>0</v>
      </c>
      <c r="T3075" s="7">
        <v>0</v>
      </c>
      <c r="U3075" s="7">
        <v>0</v>
      </c>
      <c r="V3075" s="7">
        <v>0</v>
      </c>
      <c r="W3075" s="7">
        <v>0</v>
      </c>
      <c r="X3075" s="7">
        <v>2</v>
      </c>
      <c r="Y3075" s="7">
        <v>0</v>
      </c>
      <c r="Z3075" s="7">
        <v>0</v>
      </c>
      <c r="AA3075"/>
    </row>
    <row r="3076" spans="1:27" x14ac:dyDescent="0.25">
      <c r="A3076" s="24">
        <f t="shared" si="148"/>
        <v>1</v>
      </c>
      <c r="B3076" s="24" t="str">
        <f t="shared" si="146"/>
        <v/>
      </c>
      <c r="C3076" s="24" t="str">
        <f t="shared" si="147"/>
        <v/>
      </c>
      <c r="D3076" s="24">
        <v>2026</v>
      </c>
      <c r="E3076" s="7" t="s">
        <v>3286</v>
      </c>
      <c r="F3076" s="7" t="s">
        <v>3270</v>
      </c>
      <c r="G3076" s="7" t="s">
        <v>32</v>
      </c>
      <c r="H3076" s="7" t="s">
        <v>38</v>
      </c>
      <c r="I3076" s="8">
        <v>0</v>
      </c>
      <c r="J3076" s="8">
        <v>0</v>
      </c>
      <c r="K3076" s="8">
        <v>0</v>
      </c>
      <c r="L3076" s="8">
        <v>0</v>
      </c>
      <c r="M3076" s="7">
        <v>4</v>
      </c>
      <c r="N3076" s="7">
        <v>6</v>
      </c>
      <c r="O3076" s="7">
        <v>6</v>
      </c>
      <c r="P3076" s="7">
        <v>0</v>
      </c>
      <c r="Q3076" s="7">
        <v>0</v>
      </c>
      <c r="R3076" s="7">
        <v>0</v>
      </c>
      <c r="S3076" s="7">
        <v>0</v>
      </c>
      <c r="T3076" s="7">
        <v>0</v>
      </c>
      <c r="U3076" s="7">
        <v>0</v>
      </c>
      <c r="V3076" s="7">
        <v>0</v>
      </c>
      <c r="W3076" s="7">
        <v>0</v>
      </c>
      <c r="X3076" s="7">
        <v>0</v>
      </c>
      <c r="Y3076" s="7">
        <v>0</v>
      </c>
      <c r="Z3076" s="7">
        <v>0</v>
      </c>
      <c r="AA3076"/>
    </row>
    <row r="3077" spans="1:27" x14ac:dyDescent="0.25">
      <c r="A3077" s="24">
        <f t="shared" si="148"/>
        <v>1</v>
      </c>
      <c r="B3077" s="24" t="str">
        <f t="shared" si="146"/>
        <v/>
      </c>
      <c r="C3077" s="24" t="str">
        <f t="shared" si="147"/>
        <v/>
      </c>
      <c r="D3077" s="24">
        <v>2026</v>
      </c>
      <c r="E3077" s="7" t="s">
        <v>3287</v>
      </c>
      <c r="F3077" s="7" t="s">
        <v>3288</v>
      </c>
      <c r="G3077" s="7" t="s">
        <v>32</v>
      </c>
      <c r="H3077" s="7" t="s">
        <v>42</v>
      </c>
      <c r="I3077" s="8">
        <v>0.34100000000000003</v>
      </c>
      <c r="J3077" s="8">
        <v>0.39700000000000002</v>
      </c>
      <c r="K3077" s="8">
        <v>0.441</v>
      </c>
      <c r="L3077" s="8">
        <v>0.83799999999999997</v>
      </c>
      <c r="M3077" s="7">
        <v>52</v>
      </c>
      <c r="N3077" s="7">
        <v>202</v>
      </c>
      <c r="O3077" s="7">
        <v>170</v>
      </c>
      <c r="P3077" s="7">
        <v>32</v>
      </c>
      <c r="Q3077" s="7">
        <v>58</v>
      </c>
      <c r="R3077" s="7">
        <v>12</v>
      </c>
      <c r="S3077" s="7">
        <v>1</v>
      </c>
      <c r="T3077" s="7">
        <v>1</v>
      </c>
      <c r="U3077" s="7">
        <v>37</v>
      </c>
      <c r="V3077" s="7">
        <v>9</v>
      </c>
      <c r="W3077" s="7">
        <v>12</v>
      </c>
      <c r="X3077" s="7">
        <v>19</v>
      </c>
      <c r="Y3077" s="7">
        <v>4</v>
      </c>
      <c r="Z3077" s="7">
        <v>2</v>
      </c>
      <c r="AA3077"/>
    </row>
    <row r="3078" spans="1:27" x14ac:dyDescent="0.25">
      <c r="A3078" s="24">
        <f t="shared" si="148"/>
        <v>1</v>
      </c>
      <c r="B3078" s="24" t="str">
        <f t="shared" si="146"/>
        <v/>
      </c>
      <c r="C3078" s="24" t="str">
        <f t="shared" si="147"/>
        <v/>
      </c>
      <c r="D3078" s="24">
        <v>2026</v>
      </c>
      <c r="E3078" s="7" t="s">
        <v>3290</v>
      </c>
      <c r="F3078" s="7" t="s">
        <v>3288</v>
      </c>
      <c r="G3078" s="7" t="s">
        <v>29</v>
      </c>
      <c r="H3078" s="7" t="s">
        <v>44</v>
      </c>
      <c r="I3078" s="8">
        <v>0.315</v>
      </c>
      <c r="J3078" s="8">
        <v>0.377</v>
      </c>
      <c r="K3078" s="8">
        <v>0.41699999999999998</v>
      </c>
      <c r="L3078" s="8">
        <v>0.79400000000000004</v>
      </c>
      <c r="M3078" s="7">
        <v>60</v>
      </c>
      <c r="N3078" s="7">
        <v>284</v>
      </c>
      <c r="O3078" s="7">
        <v>254</v>
      </c>
      <c r="P3078" s="7">
        <v>46</v>
      </c>
      <c r="Q3078" s="7">
        <v>80</v>
      </c>
      <c r="R3078" s="7">
        <v>14</v>
      </c>
      <c r="S3078" s="7">
        <v>0</v>
      </c>
      <c r="T3078" s="7">
        <v>4</v>
      </c>
      <c r="U3078" s="7">
        <v>56</v>
      </c>
      <c r="V3078" s="7">
        <v>13</v>
      </c>
      <c r="W3078" s="7">
        <v>14</v>
      </c>
      <c r="X3078" s="7">
        <v>16</v>
      </c>
      <c r="Y3078" s="7">
        <v>11</v>
      </c>
      <c r="Z3078" s="7">
        <v>2</v>
      </c>
      <c r="AA3078"/>
    </row>
    <row r="3079" spans="1:27" x14ac:dyDescent="0.25">
      <c r="A3079" s="24">
        <f t="shared" si="148"/>
        <v>1</v>
      </c>
      <c r="B3079" s="24" t="str">
        <f t="shared" si="146"/>
        <v/>
      </c>
      <c r="C3079" s="24" t="str">
        <f t="shared" si="147"/>
        <v/>
      </c>
      <c r="D3079" s="24">
        <v>2026</v>
      </c>
      <c r="E3079" s="7" t="s">
        <v>3289</v>
      </c>
      <c r="F3079" s="7" t="s">
        <v>3288</v>
      </c>
      <c r="G3079" s="7" t="s">
        <v>32</v>
      </c>
      <c r="H3079" s="7" t="s">
        <v>42</v>
      </c>
      <c r="I3079" s="8">
        <v>0.315</v>
      </c>
      <c r="J3079" s="8">
        <v>0.432</v>
      </c>
      <c r="K3079" s="8">
        <v>0.505</v>
      </c>
      <c r="L3079" s="8">
        <v>0.93700000000000006</v>
      </c>
      <c r="M3079" s="7">
        <v>59</v>
      </c>
      <c r="N3079" s="7">
        <v>277</v>
      </c>
      <c r="O3079" s="7">
        <v>222</v>
      </c>
      <c r="P3079" s="7">
        <v>51</v>
      </c>
      <c r="Q3079" s="7">
        <v>70</v>
      </c>
      <c r="R3079" s="7">
        <v>13</v>
      </c>
      <c r="S3079" s="7">
        <v>4</v>
      </c>
      <c r="T3079" s="7">
        <v>7</v>
      </c>
      <c r="U3079" s="7">
        <v>39</v>
      </c>
      <c r="V3079" s="7">
        <v>10</v>
      </c>
      <c r="W3079" s="7">
        <v>38</v>
      </c>
      <c r="X3079" s="7">
        <v>24</v>
      </c>
      <c r="Y3079" s="7">
        <v>18</v>
      </c>
      <c r="Z3079" s="7">
        <v>3</v>
      </c>
      <c r="AA3079"/>
    </row>
    <row r="3080" spans="1:27" x14ac:dyDescent="0.25">
      <c r="A3080" s="24">
        <f t="shared" si="148"/>
        <v>1</v>
      </c>
      <c r="B3080" s="24" t="str">
        <f t="shared" si="146"/>
        <v/>
      </c>
      <c r="C3080" s="24" t="str">
        <f t="shared" si="147"/>
        <v/>
      </c>
      <c r="D3080" s="24">
        <v>2026</v>
      </c>
      <c r="E3080" s="7" t="s">
        <v>3291</v>
      </c>
      <c r="F3080" s="7" t="s">
        <v>3288</v>
      </c>
      <c r="G3080" s="7" t="s">
        <v>29</v>
      </c>
      <c r="H3080" s="7" t="s">
        <v>35</v>
      </c>
      <c r="I3080" s="8">
        <v>0.29599999999999999</v>
      </c>
      <c r="J3080" s="8">
        <v>0.40200000000000002</v>
      </c>
      <c r="K3080" s="8">
        <v>0.498</v>
      </c>
      <c r="L3080" s="8">
        <v>0.89900000000000002</v>
      </c>
      <c r="M3080" s="7">
        <v>57</v>
      </c>
      <c r="N3080" s="7">
        <v>247</v>
      </c>
      <c r="O3080" s="7">
        <v>203</v>
      </c>
      <c r="P3080" s="7">
        <v>42</v>
      </c>
      <c r="Q3080" s="7">
        <v>60</v>
      </c>
      <c r="R3080" s="7">
        <v>11</v>
      </c>
      <c r="S3080" s="7">
        <v>0</v>
      </c>
      <c r="T3080" s="7">
        <v>10</v>
      </c>
      <c r="U3080" s="7">
        <v>42</v>
      </c>
      <c r="V3080" s="7">
        <v>8</v>
      </c>
      <c r="W3080" s="7">
        <v>30</v>
      </c>
      <c r="X3080" s="7">
        <v>46</v>
      </c>
      <c r="Y3080" s="7">
        <v>12</v>
      </c>
      <c r="Z3080" s="7">
        <v>0</v>
      </c>
      <c r="AA3080"/>
    </row>
    <row r="3081" spans="1:27" x14ac:dyDescent="0.25">
      <c r="A3081" s="24">
        <f t="shared" si="148"/>
        <v>1</v>
      </c>
      <c r="B3081" s="24" t="str">
        <f t="shared" si="146"/>
        <v/>
      </c>
      <c r="C3081" s="24" t="str">
        <f t="shared" si="147"/>
        <v/>
      </c>
      <c r="D3081" s="24">
        <v>2026</v>
      </c>
      <c r="E3081" s="7" t="s">
        <v>3292</v>
      </c>
      <c r="F3081" s="7" t="s">
        <v>3288</v>
      </c>
      <c r="G3081" s="7" t="s">
        <v>29</v>
      </c>
      <c r="H3081" s="7" t="s">
        <v>27</v>
      </c>
      <c r="I3081" s="8">
        <v>0.28399999999999997</v>
      </c>
      <c r="J3081" s="8">
        <v>0.378</v>
      </c>
      <c r="K3081" s="8">
        <v>0.52800000000000002</v>
      </c>
      <c r="L3081" s="8">
        <v>0.90700000000000003</v>
      </c>
      <c r="M3081" s="7">
        <v>60</v>
      </c>
      <c r="N3081" s="7">
        <v>267</v>
      </c>
      <c r="O3081" s="7">
        <v>229</v>
      </c>
      <c r="P3081" s="7">
        <v>55</v>
      </c>
      <c r="Q3081" s="7">
        <v>65</v>
      </c>
      <c r="R3081" s="7">
        <v>11</v>
      </c>
      <c r="S3081" s="7">
        <v>3</v>
      </c>
      <c r="T3081" s="7">
        <v>13</v>
      </c>
      <c r="U3081" s="7">
        <v>46</v>
      </c>
      <c r="V3081" s="7">
        <v>3</v>
      </c>
      <c r="W3081" s="7">
        <v>33</v>
      </c>
      <c r="X3081" s="7">
        <v>74</v>
      </c>
      <c r="Y3081" s="7">
        <v>17</v>
      </c>
      <c r="Z3081" s="7">
        <v>2</v>
      </c>
      <c r="AA3081"/>
    </row>
    <row r="3082" spans="1:27" x14ac:dyDescent="0.25">
      <c r="A3082" s="24" t="str">
        <f t="shared" si="148"/>
        <v/>
      </c>
      <c r="B3082" s="24" t="str">
        <f t="shared" si="146"/>
        <v/>
      </c>
      <c r="C3082" s="24" t="str">
        <f t="shared" si="147"/>
        <v/>
      </c>
      <c r="D3082" s="24">
        <v>2026</v>
      </c>
      <c r="E3082" s="7" t="s">
        <v>3293</v>
      </c>
      <c r="F3082" s="7" t="s">
        <v>3288</v>
      </c>
      <c r="G3082" s="7" t="s">
        <v>24</v>
      </c>
      <c r="H3082" s="7" t="s">
        <v>40</v>
      </c>
      <c r="I3082" s="8">
        <v>0.25</v>
      </c>
      <c r="J3082" s="8">
        <v>0.35899999999999999</v>
      </c>
      <c r="K3082" s="8">
        <v>0.378</v>
      </c>
      <c r="L3082" s="8">
        <v>0.73699999999999999</v>
      </c>
      <c r="M3082" s="7">
        <v>47</v>
      </c>
      <c r="N3082" s="7">
        <v>196</v>
      </c>
      <c r="O3082" s="7">
        <v>164</v>
      </c>
      <c r="P3082" s="7">
        <v>27</v>
      </c>
      <c r="Q3082" s="7">
        <v>41</v>
      </c>
      <c r="R3082" s="7">
        <v>10</v>
      </c>
      <c r="S3082" s="7">
        <v>1</v>
      </c>
      <c r="T3082" s="7">
        <v>3</v>
      </c>
      <c r="U3082" s="7">
        <v>24</v>
      </c>
      <c r="V3082" s="7">
        <v>10</v>
      </c>
      <c r="W3082" s="7">
        <v>19</v>
      </c>
      <c r="X3082" s="7">
        <v>35</v>
      </c>
      <c r="Y3082" s="7">
        <v>3</v>
      </c>
      <c r="Z3082" s="7">
        <v>1</v>
      </c>
      <c r="AA3082"/>
    </row>
    <row r="3083" spans="1:27" x14ac:dyDescent="0.25">
      <c r="A3083" s="24">
        <f t="shared" si="148"/>
        <v>1</v>
      </c>
      <c r="B3083" s="24" t="str">
        <f t="shared" si="146"/>
        <v/>
      </c>
      <c r="C3083" s="24" t="str">
        <f t="shared" si="147"/>
        <v/>
      </c>
      <c r="D3083" s="24">
        <v>2026</v>
      </c>
      <c r="E3083" s="7" t="s">
        <v>3294</v>
      </c>
      <c r="F3083" s="7" t="s">
        <v>3288</v>
      </c>
      <c r="G3083" s="7" t="s">
        <v>32</v>
      </c>
      <c r="H3083" s="7" t="s">
        <v>30</v>
      </c>
      <c r="I3083" s="8">
        <v>0.247</v>
      </c>
      <c r="J3083" s="8">
        <v>0.373</v>
      </c>
      <c r="K3083" s="8">
        <v>0.35399999999999998</v>
      </c>
      <c r="L3083" s="8">
        <v>0.72699999999999998</v>
      </c>
      <c r="M3083" s="7">
        <v>60</v>
      </c>
      <c r="N3083" s="7">
        <v>242</v>
      </c>
      <c r="O3083" s="7">
        <v>198</v>
      </c>
      <c r="P3083" s="7">
        <v>33</v>
      </c>
      <c r="Q3083" s="7">
        <v>49</v>
      </c>
      <c r="R3083" s="7">
        <v>12</v>
      </c>
      <c r="S3083" s="7">
        <v>0</v>
      </c>
      <c r="T3083" s="7">
        <v>3</v>
      </c>
      <c r="U3083" s="7">
        <v>36</v>
      </c>
      <c r="V3083" s="7">
        <v>6</v>
      </c>
      <c r="W3083" s="7">
        <v>35</v>
      </c>
      <c r="X3083" s="7">
        <v>29</v>
      </c>
      <c r="Y3083" s="7">
        <v>3</v>
      </c>
      <c r="Z3083" s="7">
        <v>2</v>
      </c>
      <c r="AA3083"/>
    </row>
    <row r="3084" spans="1:27" x14ac:dyDescent="0.25">
      <c r="A3084" s="24">
        <f t="shared" si="148"/>
        <v>1</v>
      </c>
      <c r="B3084" s="24" t="str">
        <f t="shared" si="146"/>
        <v/>
      </c>
      <c r="C3084" s="24" t="str">
        <f t="shared" si="147"/>
        <v/>
      </c>
      <c r="D3084" s="24">
        <v>2026</v>
      </c>
      <c r="E3084" s="7" t="s">
        <v>3295</v>
      </c>
      <c r="F3084" s="7" t="s">
        <v>3288</v>
      </c>
      <c r="G3084" s="7" t="s">
        <v>32</v>
      </c>
      <c r="H3084" s="7" t="s">
        <v>25</v>
      </c>
      <c r="I3084" s="8">
        <v>0.23300000000000001</v>
      </c>
      <c r="J3084" s="8">
        <v>0.35199999999999998</v>
      </c>
      <c r="K3084" s="8">
        <v>0.33600000000000002</v>
      </c>
      <c r="L3084" s="8">
        <v>0.68799999999999994</v>
      </c>
      <c r="M3084" s="7">
        <v>48</v>
      </c>
      <c r="N3084" s="7">
        <v>181</v>
      </c>
      <c r="O3084" s="7">
        <v>146</v>
      </c>
      <c r="P3084" s="7">
        <v>25</v>
      </c>
      <c r="Q3084" s="7">
        <v>34</v>
      </c>
      <c r="R3084" s="7">
        <v>4</v>
      </c>
      <c r="S3084" s="7">
        <v>1</v>
      </c>
      <c r="T3084" s="7">
        <v>3</v>
      </c>
      <c r="U3084" s="7">
        <v>27</v>
      </c>
      <c r="V3084" s="7">
        <v>10</v>
      </c>
      <c r="W3084" s="7">
        <v>19</v>
      </c>
      <c r="X3084" s="7">
        <v>32</v>
      </c>
      <c r="Y3084" s="7">
        <v>2</v>
      </c>
      <c r="Z3084" s="7">
        <v>1</v>
      </c>
      <c r="AA3084"/>
    </row>
    <row r="3085" spans="1:27" x14ac:dyDescent="0.25">
      <c r="A3085" s="24" t="str">
        <f t="shared" si="148"/>
        <v/>
      </c>
      <c r="B3085" s="24" t="str">
        <f t="shared" si="146"/>
        <v/>
      </c>
      <c r="C3085" s="24" t="str">
        <f t="shared" si="147"/>
        <v/>
      </c>
      <c r="D3085" s="24">
        <v>2026</v>
      </c>
      <c r="E3085" s="7" t="s">
        <v>3296</v>
      </c>
      <c r="F3085" s="7" t="s">
        <v>3288</v>
      </c>
      <c r="G3085" s="7" t="s">
        <v>37</v>
      </c>
      <c r="H3085" s="7" t="s">
        <v>42</v>
      </c>
      <c r="I3085" s="8">
        <v>0.39400000000000002</v>
      </c>
      <c r="J3085" s="8">
        <v>0.53300000000000003</v>
      </c>
      <c r="K3085" s="8">
        <v>0.54500000000000004</v>
      </c>
      <c r="L3085" s="8">
        <v>1.079</v>
      </c>
      <c r="M3085" s="7">
        <v>11</v>
      </c>
      <c r="N3085" s="7">
        <v>45</v>
      </c>
      <c r="O3085" s="7">
        <v>33</v>
      </c>
      <c r="P3085" s="7">
        <v>16</v>
      </c>
      <c r="Q3085" s="7">
        <v>13</v>
      </c>
      <c r="R3085" s="7">
        <v>2</v>
      </c>
      <c r="S3085" s="7">
        <v>0</v>
      </c>
      <c r="T3085" s="7">
        <v>1</v>
      </c>
      <c r="U3085" s="7">
        <v>10</v>
      </c>
      <c r="V3085" s="7">
        <v>2</v>
      </c>
      <c r="W3085" s="7">
        <v>9</v>
      </c>
      <c r="X3085" s="7">
        <v>2</v>
      </c>
      <c r="Y3085" s="7">
        <v>6</v>
      </c>
      <c r="Z3085" s="7">
        <v>0</v>
      </c>
      <c r="AA3085"/>
    </row>
    <row r="3086" spans="1:27" x14ac:dyDescent="0.25">
      <c r="A3086" s="24">
        <f t="shared" si="148"/>
        <v>1</v>
      </c>
      <c r="B3086" s="24" t="str">
        <f t="shared" si="146"/>
        <v/>
      </c>
      <c r="C3086" s="24" t="str">
        <f t="shared" si="147"/>
        <v/>
      </c>
      <c r="D3086" s="24">
        <v>2026</v>
      </c>
      <c r="E3086" s="7" t="s">
        <v>3297</v>
      </c>
      <c r="F3086" s="7" t="s">
        <v>3288</v>
      </c>
      <c r="G3086" s="7" t="s">
        <v>29</v>
      </c>
      <c r="H3086" s="7" t="s">
        <v>30</v>
      </c>
      <c r="I3086" s="8">
        <v>0.32</v>
      </c>
      <c r="J3086" s="8">
        <v>0.48599999999999999</v>
      </c>
      <c r="K3086" s="8">
        <v>0.48</v>
      </c>
      <c r="L3086" s="8">
        <v>0.96599999999999997</v>
      </c>
      <c r="M3086" s="7">
        <v>17</v>
      </c>
      <c r="N3086" s="7">
        <v>35</v>
      </c>
      <c r="O3086" s="7">
        <v>25</v>
      </c>
      <c r="P3086" s="7">
        <v>14</v>
      </c>
      <c r="Q3086" s="7">
        <v>8</v>
      </c>
      <c r="R3086" s="7">
        <v>1</v>
      </c>
      <c r="S3086" s="7">
        <v>0</v>
      </c>
      <c r="T3086" s="7">
        <v>1</v>
      </c>
      <c r="U3086" s="7">
        <v>7</v>
      </c>
      <c r="V3086" s="7">
        <v>0</v>
      </c>
      <c r="W3086" s="7">
        <v>9</v>
      </c>
      <c r="X3086" s="7">
        <v>11</v>
      </c>
      <c r="Y3086" s="7">
        <v>2</v>
      </c>
      <c r="Z3086" s="7">
        <v>0</v>
      </c>
      <c r="AA3086"/>
    </row>
    <row r="3087" spans="1:27" x14ac:dyDescent="0.25">
      <c r="A3087" s="24" t="str">
        <f t="shared" si="148"/>
        <v/>
      </c>
      <c r="B3087" s="24" t="str">
        <f t="shared" si="146"/>
        <v/>
      </c>
      <c r="C3087" s="24" t="str">
        <f t="shared" si="147"/>
        <v/>
      </c>
      <c r="D3087" s="24">
        <v>2026</v>
      </c>
      <c r="E3087" s="7" t="s">
        <v>3298</v>
      </c>
      <c r="F3087" s="7" t="s">
        <v>3288</v>
      </c>
      <c r="G3087" s="7" t="s">
        <v>24</v>
      </c>
      <c r="H3087" s="7" t="s">
        <v>25</v>
      </c>
      <c r="I3087" s="8">
        <v>0.28599999999999998</v>
      </c>
      <c r="J3087" s="8">
        <v>0.40699999999999997</v>
      </c>
      <c r="K3087" s="8">
        <v>0.53100000000000003</v>
      </c>
      <c r="L3087" s="8">
        <v>0.93700000000000006</v>
      </c>
      <c r="M3087" s="7">
        <v>17</v>
      </c>
      <c r="N3087" s="7">
        <v>60</v>
      </c>
      <c r="O3087" s="7">
        <v>49</v>
      </c>
      <c r="P3087" s="7">
        <v>14</v>
      </c>
      <c r="Q3087" s="7">
        <v>14</v>
      </c>
      <c r="R3087" s="7">
        <v>4</v>
      </c>
      <c r="S3087" s="7">
        <v>1</v>
      </c>
      <c r="T3087" s="7">
        <v>2</v>
      </c>
      <c r="U3087" s="7">
        <v>9</v>
      </c>
      <c r="V3087" s="7">
        <v>5</v>
      </c>
      <c r="W3087" s="7">
        <v>5</v>
      </c>
      <c r="X3087" s="7">
        <v>14</v>
      </c>
      <c r="Y3087" s="7">
        <v>3</v>
      </c>
      <c r="Z3087" s="7">
        <v>0</v>
      </c>
      <c r="AA3087"/>
    </row>
    <row r="3088" spans="1:27" x14ac:dyDescent="0.25">
      <c r="A3088" s="24" t="str">
        <f t="shared" si="148"/>
        <v/>
      </c>
      <c r="B3088" s="24" t="str">
        <f t="shared" si="146"/>
        <v/>
      </c>
      <c r="C3088" s="24">
        <f t="shared" si="147"/>
        <v>1</v>
      </c>
      <c r="D3088" s="24">
        <v>2026</v>
      </c>
      <c r="E3088" s="7" t="s">
        <v>3299</v>
      </c>
      <c r="F3088" s="7" t="s">
        <v>3288</v>
      </c>
      <c r="G3088" s="7" t="s">
        <v>37</v>
      </c>
      <c r="H3088" s="7" t="s">
        <v>25</v>
      </c>
      <c r="I3088" s="8">
        <v>0.26700000000000002</v>
      </c>
      <c r="J3088" s="8">
        <v>0.35299999999999998</v>
      </c>
      <c r="K3088" s="8">
        <v>0.6</v>
      </c>
      <c r="L3088" s="8">
        <v>0.95299999999999996</v>
      </c>
      <c r="M3088" s="7">
        <v>10</v>
      </c>
      <c r="N3088" s="7">
        <v>18</v>
      </c>
      <c r="O3088" s="7">
        <v>15</v>
      </c>
      <c r="P3088" s="7">
        <v>3</v>
      </c>
      <c r="Q3088" s="7">
        <v>4</v>
      </c>
      <c r="R3088" s="7">
        <v>2</v>
      </c>
      <c r="S3088" s="7">
        <v>0</v>
      </c>
      <c r="T3088" s="7">
        <v>1</v>
      </c>
      <c r="U3088" s="7">
        <v>8</v>
      </c>
      <c r="V3088" s="7">
        <v>0</v>
      </c>
      <c r="W3088" s="7">
        <v>2</v>
      </c>
      <c r="X3088" s="7">
        <v>9</v>
      </c>
      <c r="Y3088" s="7">
        <v>0</v>
      </c>
      <c r="Z3088" s="7">
        <v>0</v>
      </c>
      <c r="AA3088"/>
    </row>
    <row r="3089" spans="1:27" x14ac:dyDescent="0.25">
      <c r="A3089" s="24" t="str">
        <f t="shared" si="148"/>
        <v/>
      </c>
      <c r="B3089" s="24" t="str">
        <f t="shared" si="146"/>
        <v/>
      </c>
      <c r="C3089" s="24" t="str">
        <f t="shared" si="147"/>
        <v/>
      </c>
      <c r="D3089" s="24">
        <v>2026</v>
      </c>
      <c r="E3089" s="7" t="s">
        <v>3300</v>
      </c>
      <c r="F3089" s="7" t="s">
        <v>3288</v>
      </c>
      <c r="G3089" s="7" t="s">
        <v>47</v>
      </c>
      <c r="H3089" s="7" t="s">
        <v>33</v>
      </c>
      <c r="I3089" s="8">
        <v>0.23699999999999999</v>
      </c>
      <c r="J3089" s="8">
        <v>0.34100000000000003</v>
      </c>
      <c r="K3089" s="8">
        <v>0.317</v>
      </c>
      <c r="L3089" s="8">
        <v>0.65800000000000003</v>
      </c>
      <c r="M3089" s="7">
        <v>43</v>
      </c>
      <c r="N3089" s="7">
        <v>164</v>
      </c>
      <c r="O3089" s="7">
        <v>139</v>
      </c>
      <c r="P3089" s="7">
        <v>25</v>
      </c>
      <c r="Q3089" s="7">
        <v>33</v>
      </c>
      <c r="R3089" s="7">
        <v>8</v>
      </c>
      <c r="S3089" s="7">
        <v>0</v>
      </c>
      <c r="T3089" s="7">
        <v>1</v>
      </c>
      <c r="U3089" s="7">
        <v>21</v>
      </c>
      <c r="V3089" s="7">
        <v>1</v>
      </c>
      <c r="W3089" s="7">
        <v>22</v>
      </c>
      <c r="X3089" s="7">
        <v>23</v>
      </c>
      <c r="Y3089" s="7">
        <v>10</v>
      </c>
      <c r="Z3089" s="7">
        <v>1</v>
      </c>
      <c r="AA3089"/>
    </row>
    <row r="3090" spans="1:27" x14ac:dyDescent="0.25">
      <c r="A3090" s="24" t="str">
        <f t="shared" si="148"/>
        <v/>
      </c>
      <c r="B3090" s="24" t="str">
        <f t="shared" si="146"/>
        <v/>
      </c>
      <c r="C3090" s="24" t="str">
        <f t="shared" si="147"/>
        <v/>
      </c>
      <c r="D3090" s="24">
        <v>2026</v>
      </c>
      <c r="E3090" s="7" t="s">
        <v>3301</v>
      </c>
      <c r="F3090" s="7" t="s">
        <v>3288</v>
      </c>
      <c r="G3090" s="7" t="s">
        <v>37</v>
      </c>
      <c r="H3090" s="7" t="s">
        <v>33</v>
      </c>
      <c r="I3090" s="8">
        <v>0.21199999999999999</v>
      </c>
      <c r="J3090" s="8">
        <v>0.34</v>
      </c>
      <c r="K3090" s="8">
        <v>0.318</v>
      </c>
      <c r="L3090" s="8">
        <v>0.65700000000000003</v>
      </c>
      <c r="M3090" s="7">
        <v>33</v>
      </c>
      <c r="N3090" s="7">
        <v>108</v>
      </c>
      <c r="O3090" s="7">
        <v>85</v>
      </c>
      <c r="P3090" s="7">
        <v>18</v>
      </c>
      <c r="Q3090" s="7">
        <v>18</v>
      </c>
      <c r="R3090" s="7">
        <v>0</v>
      </c>
      <c r="S3090" s="7">
        <v>0</v>
      </c>
      <c r="T3090" s="7">
        <v>3</v>
      </c>
      <c r="U3090" s="7">
        <v>14</v>
      </c>
      <c r="V3090" s="7">
        <v>9</v>
      </c>
      <c r="W3090" s="7">
        <v>8</v>
      </c>
      <c r="X3090" s="7">
        <v>33</v>
      </c>
      <c r="Y3090" s="7">
        <v>2</v>
      </c>
      <c r="Z3090" s="7">
        <v>1</v>
      </c>
      <c r="AA3090"/>
    </row>
    <row r="3091" spans="1:27" x14ac:dyDescent="0.25">
      <c r="A3091" s="24">
        <f t="shared" si="148"/>
        <v>1</v>
      </c>
      <c r="B3091" s="24" t="str">
        <f t="shared" si="146"/>
        <v/>
      </c>
      <c r="C3091" s="24" t="str">
        <f t="shared" si="147"/>
        <v/>
      </c>
      <c r="D3091" s="24">
        <v>2026</v>
      </c>
      <c r="E3091" s="7" t="s">
        <v>3302</v>
      </c>
      <c r="F3091" s="7" t="s">
        <v>3288</v>
      </c>
      <c r="G3091" s="7" t="s">
        <v>29</v>
      </c>
      <c r="H3091" s="7" t="s">
        <v>30</v>
      </c>
      <c r="I3091" s="8">
        <v>0.2</v>
      </c>
      <c r="J3091" s="8">
        <v>0.42899999999999999</v>
      </c>
      <c r="K3091" s="8">
        <v>0.4</v>
      </c>
      <c r="L3091" s="8">
        <v>0.82899999999999996</v>
      </c>
      <c r="M3091" s="7">
        <v>5</v>
      </c>
      <c r="N3091" s="7">
        <v>7</v>
      </c>
      <c r="O3091" s="7">
        <v>5</v>
      </c>
      <c r="P3091" s="7">
        <v>3</v>
      </c>
      <c r="Q3091" s="7">
        <v>1</v>
      </c>
      <c r="R3091" s="7">
        <v>1</v>
      </c>
      <c r="S3091" s="7">
        <v>0</v>
      </c>
      <c r="T3091" s="7">
        <v>0</v>
      </c>
      <c r="U3091" s="7">
        <v>2</v>
      </c>
      <c r="V3091" s="7">
        <v>2</v>
      </c>
      <c r="W3091" s="7">
        <v>0</v>
      </c>
      <c r="X3091" s="7">
        <v>2</v>
      </c>
      <c r="Y3091" s="7">
        <v>0</v>
      </c>
      <c r="Z3091" s="7">
        <v>0</v>
      </c>
      <c r="AA3091"/>
    </row>
    <row r="3092" spans="1:27" x14ac:dyDescent="0.25">
      <c r="A3092" s="24" t="str">
        <f t="shared" si="148"/>
        <v/>
      </c>
      <c r="B3092" s="24" t="str">
        <f t="shared" si="146"/>
        <v/>
      </c>
      <c r="C3092" s="24">
        <f t="shared" si="147"/>
        <v>1</v>
      </c>
      <c r="D3092" s="24">
        <v>2026</v>
      </c>
      <c r="E3092" s="7" t="s">
        <v>3303</v>
      </c>
      <c r="F3092" s="7" t="s">
        <v>3288</v>
      </c>
      <c r="G3092" s="7" t="s">
        <v>24</v>
      </c>
      <c r="H3092" s="7" t="s">
        <v>38</v>
      </c>
      <c r="I3092" s="8">
        <v>0.192</v>
      </c>
      <c r="J3092" s="8">
        <v>0.38200000000000001</v>
      </c>
      <c r="K3092" s="8">
        <v>0.53800000000000003</v>
      </c>
      <c r="L3092" s="8">
        <v>0.92100000000000004</v>
      </c>
      <c r="M3092" s="7">
        <v>17</v>
      </c>
      <c r="N3092" s="7">
        <v>34</v>
      </c>
      <c r="O3092" s="7">
        <v>26</v>
      </c>
      <c r="P3092" s="7">
        <v>4</v>
      </c>
      <c r="Q3092" s="7">
        <v>5</v>
      </c>
      <c r="R3092" s="7">
        <v>3</v>
      </c>
      <c r="S3092" s="7">
        <v>0</v>
      </c>
      <c r="T3092" s="7">
        <v>2</v>
      </c>
      <c r="U3092" s="7">
        <v>7</v>
      </c>
      <c r="V3092" s="7">
        <v>4</v>
      </c>
      <c r="W3092" s="7">
        <v>4</v>
      </c>
      <c r="X3092" s="7">
        <v>7</v>
      </c>
      <c r="Y3092" s="7">
        <v>0</v>
      </c>
      <c r="Z3092" s="7">
        <v>0</v>
      </c>
      <c r="AA3092"/>
    </row>
    <row r="3093" spans="1:27" x14ac:dyDescent="0.25">
      <c r="A3093" s="24" t="str">
        <f t="shared" si="148"/>
        <v/>
      </c>
      <c r="B3093" s="24" t="str">
        <f t="shared" si="146"/>
        <v/>
      </c>
      <c r="C3093" s="24">
        <f t="shared" si="147"/>
        <v>1</v>
      </c>
      <c r="D3093" s="24">
        <v>2026</v>
      </c>
      <c r="E3093" s="7" t="s">
        <v>3304</v>
      </c>
      <c r="F3093" s="7" t="s">
        <v>3288</v>
      </c>
      <c r="G3093" s="7" t="s">
        <v>37</v>
      </c>
      <c r="H3093" s="7" t="s">
        <v>38</v>
      </c>
      <c r="I3093" s="8">
        <v>0.1</v>
      </c>
      <c r="J3093" s="8">
        <v>0.308</v>
      </c>
      <c r="K3093" s="8">
        <v>0.1</v>
      </c>
      <c r="L3093" s="8">
        <v>0.40799999999999997</v>
      </c>
      <c r="M3093" s="7">
        <v>7</v>
      </c>
      <c r="N3093" s="7">
        <v>13</v>
      </c>
      <c r="O3093" s="7">
        <v>10</v>
      </c>
      <c r="P3093" s="7">
        <v>3</v>
      </c>
      <c r="Q3093" s="7">
        <v>1</v>
      </c>
      <c r="R3093" s="7">
        <v>0</v>
      </c>
      <c r="S3093" s="7">
        <v>0</v>
      </c>
      <c r="T3093" s="7">
        <v>0</v>
      </c>
      <c r="U3093" s="7">
        <v>1</v>
      </c>
      <c r="V3093" s="7">
        <v>0</v>
      </c>
      <c r="W3093" s="7">
        <v>3</v>
      </c>
      <c r="X3093" s="7">
        <v>2</v>
      </c>
      <c r="Y3093" s="7">
        <v>0</v>
      </c>
      <c r="Z3093" s="7">
        <v>0</v>
      </c>
      <c r="AA3093"/>
    </row>
    <row r="3094" spans="1:27" x14ac:dyDescent="0.25">
      <c r="A3094" s="24" t="str">
        <f t="shared" si="148"/>
        <v/>
      </c>
      <c r="B3094" s="24" t="str">
        <f t="shared" si="146"/>
        <v/>
      </c>
      <c r="C3094" s="24">
        <f t="shared" si="147"/>
        <v>1</v>
      </c>
      <c r="D3094" s="24">
        <v>2026</v>
      </c>
      <c r="E3094" s="7" t="s">
        <v>3305</v>
      </c>
      <c r="F3094" s="7" t="s">
        <v>3288</v>
      </c>
      <c r="G3094" s="7" t="s">
        <v>24</v>
      </c>
      <c r="H3094" s="7" t="s">
        <v>35</v>
      </c>
      <c r="I3094" s="8">
        <v>0</v>
      </c>
      <c r="J3094" s="8">
        <v>0</v>
      </c>
      <c r="K3094" s="8">
        <v>0</v>
      </c>
      <c r="L3094" s="8">
        <v>0</v>
      </c>
      <c r="M3094" s="7">
        <v>1</v>
      </c>
      <c r="N3094" s="7">
        <v>1</v>
      </c>
      <c r="O3094" s="7">
        <v>1</v>
      </c>
      <c r="P3094" s="7">
        <v>2</v>
      </c>
      <c r="Q3094" s="7">
        <v>0</v>
      </c>
      <c r="R3094" s="7">
        <v>0</v>
      </c>
      <c r="S3094" s="7">
        <v>0</v>
      </c>
      <c r="T3094" s="7">
        <v>0</v>
      </c>
      <c r="U3094" s="7">
        <v>0</v>
      </c>
      <c r="V3094" s="7">
        <v>0</v>
      </c>
      <c r="W3094" s="7">
        <v>0</v>
      </c>
      <c r="X3094" s="7">
        <v>0</v>
      </c>
      <c r="Y3094" s="7">
        <v>0</v>
      </c>
      <c r="Z3094" s="7">
        <v>0</v>
      </c>
      <c r="AA3094"/>
    </row>
    <row r="3095" spans="1:27" x14ac:dyDescent="0.25">
      <c r="A3095" s="24" t="str">
        <f t="shared" si="148"/>
        <v/>
      </c>
      <c r="B3095" s="24" t="str">
        <f t="shared" si="146"/>
        <v/>
      </c>
      <c r="C3095" s="24" t="str">
        <f t="shared" si="147"/>
        <v/>
      </c>
      <c r="D3095" s="24">
        <v>2026</v>
      </c>
      <c r="E3095" s="7" t="s">
        <v>3306</v>
      </c>
      <c r="F3095" s="7" t="s">
        <v>3307</v>
      </c>
      <c r="G3095" s="7" t="s">
        <v>24</v>
      </c>
      <c r="H3095" s="7" t="s">
        <v>33</v>
      </c>
      <c r="I3095" s="8">
        <v>0.36199999999999999</v>
      </c>
      <c r="J3095" s="8">
        <v>0.47299999999999998</v>
      </c>
      <c r="K3095" s="8">
        <v>0.626</v>
      </c>
      <c r="L3095" s="8">
        <v>1.0980000000000001</v>
      </c>
      <c r="M3095" s="7">
        <v>43</v>
      </c>
      <c r="N3095" s="7">
        <v>201</v>
      </c>
      <c r="O3095" s="7">
        <v>163</v>
      </c>
      <c r="P3095" s="7">
        <v>44</v>
      </c>
      <c r="Q3095" s="7">
        <v>59</v>
      </c>
      <c r="R3095" s="7">
        <v>11</v>
      </c>
      <c r="S3095" s="7">
        <v>1</v>
      </c>
      <c r="T3095" s="7">
        <v>10</v>
      </c>
      <c r="U3095" s="7">
        <v>47</v>
      </c>
      <c r="V3095" s="7">
        <v>13</v>
      </c>
      <c r="W3095" s="7">
        <v>23</v>
      </c>
      <c r="X3095" s="7">
        <v>36</v>
      </c>
      <c r="Y3095" s="7">
        <v>9</v>
      </c>
      <c r="Z3095" s="7">
        <v>3</v>
      </c>
      <c r="AA3095"/>
    </row>
    <row r="3096" spans="1:27" x14ac:dyDescent="0.25">
      <c r="A3096" s="24" t="str">
        <f t="shared" si="148"/>
        <v/>
      </c>
      <c r="B3096" s="24">
        <f t="shared" si="146"/>
        <v>1</v>
      </c>
      <c r="C3096" s="24" t="str">
        <f t="shared" si="147"/>
        <v/>
      </c>
      <c r="D3096" s="24">
        <v>2026</v>
      </c>
      <c r="E3096" s="7" t="s">
        <v>3308</v>
      </c>
      <c r="F3096" s="7" t="s">
        <v>3307</v>
      </c>
      <c r="G3096" s="7" t="s">
        <v>37</v>
      </c>
      <c r="H3096" s="7" t="s">
        <v>27</v>
      </c>
      <c r="I3096" s="8">
        <v>0.34699999999999998</v>
      </c>
      <c r="J3096" s="8">
        <v>0.44600000000000001</v>
      </c>
      <c r="K3096" s="8">
        <v>0.64</v>
      </c>
      <c r="L3096" s="8">
        <v>1.085</v>
      </c>
      <c r="M3096" s="7">
        <v>57</v>
      </c>
      <c r="N3096" s="7">
        <v>285</v>
      </c>
      <c r="O3096" s="7">
        <v>236</v>
      </c>
      <c r="P3096" s="7">
        <v>62</v>
      </c>
      <c r="Q3096" s="7">
        <v>82</v>
      </c>
      <c r="R3096" s="7">
        <v>17</v>
      </c>
      <c r="S3096" s="7">
        <v>2</v>
      </c>
      <c r="T3096" s="7">
        <v>16</v>
      </c>
      <c r="U3096" s="7">
        <v>58</v>
      </c>
      <c r="V3096" s="7">
        <v>10</v>
      </c>
      <c r="W3096" s="7">
        <v>35</v>
      </c>
      <c r="X3096" s="7">
        <v>33</v>
      </c>
      <c r="Y3096" s="7">
        <v>12</v>
      </c>
      <c r="Z3096" s="7">
        <v>4</v>
      </c>
      <c r="AA3096"/>
    </row>
    <row r="3097" spans="1:27" x14ac:dyDescent="0.25">
      <c r="A3097" s="24">
        <f t="shared" si="148"/>
        <v>1</v>
      </c>
      <c r="B3097" s="24" t="str">
        <f t="shared" si="146"/>
        <v/>
      </c>
      <c r="C3097" s="24" t="str">
        <f t="shared" si="147"/>
        <v/>
      </c>
      <c r="D3097" s="24">
        <v>2026</v>
      </c>
      <c r="E3097" s="7" t="s">
        <v>3309</v>
      </c>
      <c r="F3097" s="7" t="s">
        <v>3307</v>
      </c>
      <c r="G3097" s="7" t="s">
        <v>29</v>
      </c>
      <c r="H3097" s="7" t="s">
        <v>35</v>
      </c>
      <c r="I3097" s="8">
        <v>0.30499999999999999</v>
      </c>
      <c r="J3097" s="8">
        <v>0.378</v>
      </c>
      <c r="K3097" s="8">
        <v>0.498</v>
      </c>
      <c r="L3097" s="8">
        <v>0.876</v>
      </c>
      <c r="M3097" s="7">
        <v>56</v>
      </c>
      <c r="N3097" s="7">
        <v>275</v>
      </c>
      <c r="O3097" s="7">
        <v>243</v>
      </c>
      <c r="P3097" s="7">
        <v>48</v>
      </c>
      <c r="Q3097" s="7">
        <v>74</v>
      </c>
      <c r="R3097" s="7">
        <v>14</v>
      </c>
      <c r="S3097" s="7">
        <v>3</v>
      </c>
      <c r="T3097" s="7">
        <v>9</v>
      </c>
      <c r="U3097" s="7">
        <v>42</v>
      </c>
      <c r="V3097" s="7">
        <v>5</v>
      </c>
      <c r="W3097" s="7">
        <v>25</v>
      </c>
      <c r="X3097" s="7">
        <v>49</v>
      </c>
      <c r="Y3097" s="7">
        <v>20</v>
      </c>
      <c r="Z3097" s="7">
        <v>8</v>
      </c>
      <c r="AA3097"/>
    </row>
    <row r="3098" spans="1:27" x14ac:dyDescent="0.25">
      <c r="A3098" s="24" t="str">
        <f t="shared" si="148"/>
        <v/>
      </c>
      <c r="B3098" s="24" t="str">
        <f t="shared" si="146"/>
        <v/>
      </c>
      <c r="C3098" s="24" t="str">
        <f t="shared" si="147"/>
        <v/>
      </c>
      <c r="D3098" s="24">
        <v>2026</v>
      </c>
      <c r="E3098" s="7" t="s">
        <v>3310</v>
      </c>
      <c r="F3098" s="7" t="s">
        <v>3307</v>
      </c>
      <c r="G3098" s="7" t="s">
        <v>24</v>
      </c>
      <c r="H3098" s="7" t="s">
        <v>25</v>
      </c>
      <c r="I3098" s="8">
        <v>0.29099999999999998</v>
      </c>
      <c r="J3098" s="8">
        <v>0.39800000000000002</v>
      </c>
      <c r="K3098" s="8">
        <v>0.432</v>
      </c>
      <c r="L3098" s="8">
        <v>0.83</v>
      </c>
      <c r="M3098" s="7">
        <v>43</v>
      </c>
      <c r="N3098" s="7">
        <v>177</v>
      </c>
      <c r="O3098" s="7">
        <v>148</v>
      </c>
      <c r="P3098" s="7">
        <v>22</v>
      </c>
      <c r="Q3098" s="7">
        <v>43</v>
      </c>
      <c r="R3098" s="7">
        <v>10</v>
      </c>
      <c r="S3098" s="7">
        <v>1</v>
      </c>
      <c r="T3098" s="7">
        <v>3</v>
      </c>
      <c r="U3098" s="7">
        <v>20</v>
      </c>
      <c r="V3098" s="7">
        <v>4</v>
      </c>
      <c r="W3098" s="7">
        <v>23</v>
      </c>
      <c r="X3098" s="7">
        <v>33</v>
      </c>
      <c r="Y3098" s="7">
        <v>1</v>
      </c>
      <c r="Z3098" s="7">
        <v>0</v>
      </c>
      <c r="AA3098"/>
    </row>
    <row r="3099" spans="1:27" x14ac:dyDescent="0.25">
      <c r="A3099" s="24" t="str">
        <f t="shared" si="148"/>
        <v/>
      </c>
      <c r="B3099" s="24" t="str">
        <f t="shared" si="146"/>
        <v/>
      </c>
      <c r="C3099" s="24" t="str">
        <f t="shared" si="147"/>
        <v/>
      </c>
      <c r="D3099" s="24">
        <v>2026</v>
      </c>
      <c r="E3099" s="7" t="s">
        <v>685</v>
      </c>
      <c r="F3099" s="7" t="s">
        <v>3307</v>
      </c>
      <c r="G3099" s="7" t="s">
        <v>37</v>
      </c>
      <c r="H3099" s="7" t="s">
        <v>38</v>
      </c>
      <c r="I3099" s="8">
        <v>0.28399999999999997</v>
      </c>
      <c r="J3099" s="8">
        <v>0.42</v>
      </c>
      <c r="K3099" s="8">
        <v>0.498</v>
      </c>
      <c r="L3099" s="8">
        <v>0.91800000000000004</v>
      </c>
      <c r="M3099" s="7">
        <v>57</v>
      </c>
      <c r="N3099" s="7">
        <v>259</v>
      </c>
      <c r="O3099" s="7">
        <v>201</v>
      </c>
      <c r="P3099" s="7">
        <v>34</v>
      </c>
      <c r="Q3099" s="7">
        <v>57</v>
      </c>
      <c r="R3099" s="7">
        <v>15</v>
      </c>
      <c r="S3099" s="7">
        <v>2</v>
      </c>
      <c r="T3099" s="7">
        <v>8</v>
      </c>
      <c r="U3099" s="7">
        <v>48</v>
      </c>
      <c r="V3099" s="7">
        <v>19</v>
      </c>
      <c r="W3099" s="7">
        <v>32</v>
      </c>
      <c r="X3099" s="7">
        <v>63</v>
      </c>
      <c r="Y3099" s="7">
        <v>0</v>
      </c>
      <c r="Z3099" s="7">
        <v>0</v>
      </c>
      <c r="AA3099"/>
    </row>
    <row r="3100" spans="1:27" x14ac:dyDescent="0.25">
      <c r="A3100" s="24">
        <f t="shared" si="148"/>
        <v>1</v>
      </c>
      <c r="B3100" s="24" t="str">
        <f t="shared" si="146"/>
        <v/>
      </c>
      <c r="C3100" s="24" t="str">
        <f t="shared" si="147"/>
        <v/>
      </c>
      <c r="D3100" s="24">
        <v>2026</v>
      </c>
      <c r="E3100" s="7" t="s">
        <v>3311</v>
      </c>
      <c r="F3100" s="7" t="s">
        <v>3307</v>
      </c>
      <c r="G3100" s="7" t="s">
        <v>29</v>
      </c>
      <c r="H3100" s="7" t="s">
        <v>44</v>
      </c>
      <c r="I3100" s="8">
        <v>0.26800000000000002</v>
      </c>
      <c r="J3100" s="8">
        <v>0.34100000000000003</v>
      </c>
      <c r="K3100" s="8">
        <v>0.45600000000000002</v>
      </c>
      <c r="L3100" s="8">
        <v>0.79700000000000004</v>
      </c>
      <c r="M3100" s="7">
        <v>57</v>
      </c>
      <c r="N3100" s="7">
        <v>265</v>
      </c>
      <c r="O3100" s="7">
        <v>228</v>
      </c>
      <c r="P3100" s="7">
        <v>44</v>
      </c>
      <c r="Q3100" s="7">
        <v>61</v>
      </c>
      <c r="R3100" s="7">
        <v>14</v>
      </c>
      <c r="S3100" s="7">
        <v>1</v>
      </c>
      <c r="T3100" s="7">
        <v>9</v>
      </c>
      <c r="U3100" s="7">
        <v>53</v>
      </c>
      <c r="V3100" s="7">
        <v>9</v>
      </c>
      <c r="W3100" s="7">
        <v>20</v>
      </c>
      <c r="X3100" s="7">
        <v>59</v>
      </c>
      <c r="Y3100" s="7">
        <v>5</v>
      </c>
      <c r="Z3100" s="7">
        <v>0</v>
      </c>
      <c r="AA3100"/>
    </row>
    <row r="3101" spans="1:27" x14ac:dyDescent="0.25">
      <c r="A3101" s="24">
        <f t="shared" si="148"/>
        <v>1</v>
      </c>
      <c r="B3101" s="24" t="str">
        <f t="shared" si="146"/>
        <v/>
      </c>
      <c r="C3101" s="24" t="str">
        <f t="shared" si="147"/>
        <v/>
      </c>
      <c r="D3101" s="24">
        <v>2026</v>
      </c>
      <c r="E3101" s="7" t="s">
        <v>3312</v>
      </c>
      <c r="F3101" s="7" t="s">
        <v>3307</v>
      </c>
      <c r="G3101" s="7" t="s">
        <v>29</v>
      </c>
      <c r="H3101" s="7" t="s">
        <v>30</v>
      </c>
      <c r="I3101" s="8">
        <v>0.24099999999999999</v>
      </c>
      <c r="J3101" s="8">
        <v>0.34799999999999998</v>
      </c>
      <c r="K3101" s="8">
        <v>0.38</v>
      </c>
      <c r="L3101" s="8">
        <v>0.72799999999999998</v>
      </c>
      <c r="M3101" s="7">
        <v>47</v>
      </c>
      <c r="N3101" s="7">
        <v>192</v>
      </c>
      <c r="O3101" s="7">
        <v>158</v>
      </c>
      <c r="P3101" s="7">
        <v>34</v>
      </c>
      <c r="Q3101" s="7">
        <v>38</v>
      </c>
      <c r="R3101" s="7">
        <v>8</v>
      </c>
      <c r="S3101" s="7">
        <v>1</v>
      </c>
      <c r="T3101" s="7">
        <v>4</v>
      </c>
      <c r="U3101" s="7">
        <v>27</v>
      </c>
      <c r="V3101" s="7">
        <v>11</v>
      </c>
      <c r="W3101" s="7">
        <v>15</v>
      </c>
      <c r="X3101" s="7">
        <v>42</v>
      </c>
      <c r="Y3101" s="7">
        <v>7</v>
      </c>
      <c r="Z3101" s="7">
        <v>3</v>
      </c>
      <c r="AA3101"/>
    </row>
    <row r="3102" spans="1:27" x14ac:dyDescent="0.25">
      <c r="A3102" s="24">
        <f t="shared" si="148"/>
        <v>1</v>
      </c>
      <c r="B3102" s="24" t="str">
        <f t="shared" si="146"/>
        <v/>
      </c>
      <c r="C3102" s="24" t="str">
        <f t="shared" si="147"/>
        <v/>
      </c>
      <c r="D3102" s="24">
        <v>2026</v>
      </c>
      <c r="E3102" s="7" t="s">
        <v>3313</v>
      </c>
      <c r="F3102" s="7" t="s">
        <v>3307</v>
      </c>
      <c r="G3102" s="7" t="s">
        <v>29</v>
      </c>
      <c r="H3102" s="7" t="s">
        <v>40</v>
      </c>
      <c r="I3102" s="8">
        <v>0.22600000000000001</v>
      </c>
      <c r="J3102" s="8">
        <v>0.32600000000000001</v>
      </c>
      <c r="K3102" s="8">
        <v>0.25800000000000001</v>
      </c>
      <c r="L3102" s="8">
        <v>0.58399999999999996</v>
      </c>
      <c r="M3102" s="7">
        <v>49</v>
      </c>
      <c r="N3102" s="7">
        <v>190</v>
      </c>
      <c r="O3102" s="7">
        <v>159</v>
      </c>
      <c r="P3102" s="7">
        <v>29</v>
      </c>
      <c r="Q3102" s="7">
        <v>36</v>
      </c>
      <c r="R3102" s="7">
        <v>5</v>
      </c>
      <c r="S3102" s="7">
        <v>0</v>
      </c>
      <c r="T3102" s="7">
        <v>0</v>
      </c>
      <c r="U3102" s="7">
        <v>17</v>
      </c>
      <c r="V3102" s="7">
        <v>3</v>
      </c>
      <c r="W3102" s="7">
        <v>21</v>
      </c>
      <c r="X3102" s="7">
        <v>42</v>
      </c>
      <c r="Y3102" s="7">
        <v>11</v>
      </c>
      <c r="Z3102" s="7">
        <v>4</v>
      </c>
      <c r="AA3102"/>
    </row>
    <row r="3103" spans="1:27" x14ac:dyDescent="0.25">
      <c r="A3103" s="24" t="str">
        <f t="shared" si="148"/>
        <v/>
      </c>
      <c r="B3103" s="24" t="str">
        <f t="shared" si="146"/>
        <v/>
      </c>
      <c r="C3103" s="24" t="str">
        <f t="shared" si="147"/>
        <v/>
      </c>
      <c r="D3103" s="24">
        <v>2026</v>
      </c>
      <c r="E3103" s="7" t="s">
        <v>3314</v>
      </c>
      <c r="F3103" s="7" t="s">
        <v>3307</v>
      </c>
      <c r="G3103" s="7" t="s">
        <v>24</v>
      </c>
      <c r="H3103" s="7" t="s">
        <v>30</v>
      </c>
      <c r="I3103" s="8">
        <v>0.30599999999999999</v>
      </c>
      <c r="J3103" s="8">
        <v>0.42199999999999999</v>
      </c>
      <c r="K3103" s="8">
        <v>0.36499999999999999</v>
      </c>
      <c r="L3103" s="8">
        <v>0.78600000000000003</v>
      </c>
      <c r="M3103" s="7">
        <v>24</v>
      </c>
      <c r="N3103" s="7">
        <v>104</v>
      </c>
      <c r="O3103" s="7">
        <v>85</v>
      </c>
      <c r="P3103" s="7">
        <v>19</v>
      </c>
      <c r="Q3103" s="7">
        <v>26</v>
      </c>
      <c r="R3103" s="7">
        <v>5</v>
      </c>
      <c r="S3103" s="7">
        <v>0</v>
      </c>
      <c r="T3103" s="7">
        <v>0</v>
      </c>
      <c r="U3103" s="7">
        <v>6</v>
      </c>
      <c r="V3103" s="7">
        <v>3</v>
      </c>
      <c r="W3103" s="7">
        <v>14</v>
      </c>
      <c r="X3103" s="7">
        <v>28</v>
      </c>
      <c r="Y3103" s="7">
        <v>4</v>
      </c>
      <c r="Z3103" s="7">
        <v>2</v>
      </c>
      <c r="AA3103"/>
    </row>
    <row r="3104" spans="1:27" x14ac:dyDescent="0.25">
      <c r="A3104" s="24" t="str">
        <f t="shared" si="148"/>
        <v/>
      </c>
      <c r="B3104" s="24" t="str">
        <f t="shared" si="146"/>
        <v/>
      </c>
      <c r="C3104" s="24" t="str">
        <f t="shared" si="147"/>
        <v/>
      </c>
      <c r="D3104" s="24">
        <v>2026</v>
      </c>
      <c r="E3104" s="7" t="s">
        <v>3315</v>
      </c>
      <c r="F3104" s="7" t="s">
        <v>3307</v>
      </c>
      <c r="G3104" s="7" t="s">
        <v>37</v>
      </c>
      <c r="H3104" s="7" t="s">
        <v>44</v>
      </c>
      <c r="I3104" s="8">
        <v>0.27300000000000002</v>
      </c>
      <c r="J3104" s="8">
        <v>0.35699999999999998</v>
      </c>
      <c r="K3104" s="8">
        <v>0.54500000000000004</v>
      </c>
      <c r="L3104" s="8">
        <v>0.90300000000000002</v>
      </c>
      <c r="M3104" s="7">
        <v>10</v>
      </c>
      <c r="N3104" s="7">
        <v>14</v>
      </c>
      <c r="O3104" s="7">
        <v>11</v>
      </c>
      <c r="P3104" s="7">
        <v>3</v>
      </c>
      <c r="Q3104" s="7">
        <v>3</v>
      </c>
      <c r="R3104" s="7">
        <v>0</v>
      </c>
      <c r="S3104" s="7">
        <v>0</v>
      </c>
      <c r="T3104" s="7">
        <v>1</v>
      </c>
      <c r="U3104" s="7">
        <v>3</v>
      </c>
      <c r="V3104" s="7">
        <v>0</v>
      </c>
      <c r="W3104" s="7">
        <v>2</v>
      </c>
      <c r="X3104" s="7">
        <v>4</v>
      </c>
      <c r="Y3104" s="7">
        <v>0</v>
      </c>
      <c r="Z3104" s="7">
        <v>0</v>
      </c>
      <c r="AA3104"/>
    </row>
    <row r="3105" spans="1:27" x14ac:dyDescent="0.25">
      <c r="A3105" s="24" t="str">
        <f t="shared" si="148"/>
        <v/>
      </c>
      <c r="B3105" s="24" t="str">
        <f t="shared" si="146"/>
        <v/>
      </c>
      <c r="C3105" s="24">
        <f t="shared" si="147"/>
        <v>1</v>
      </c>
      <c r="D3105" s="24">
        <v>2026</v>
      </c>
      <c r="E3105" s="7" t="s">
        <v>3316</v>
      </c>
      <c r="F3105" s="7" t="s">
        <v>3307</v>
      </c>
      <c r="G3105" s="7" t="s">
        <v>37</v>
      </c>
      <c r="H3105" s="7" t="s">
        <v>30</v>
      </c>
      <c r="I3105" s="8">
        <v>0.26100000000000001</v>
      </c>
      <c r="J3105" s="8">
        <v>0.32700000000000001</v>
      </c>
      <c r="K3105" s="8">
        <v>0.41299999999999998</v>
      </c>
      <c r="L3105" s="8">
        <v>0.74</v>
      </c>
      <c r="M3105" s="7">
        <v>14</v>
      </c>
      <c r="N3105" s="7">
        <v>53</v>
      </c>
      <c r="O3105" s="7">
        <v>46</v>
      </c>
      <c r="P3105" s="7">
        <v>8</v>
      </c>
      <c r="Q3105" s="7">
        <v>12</v>
      </c>
      <c r="R3105" s="7">
        <v>4</v>
      </c>
      <c r="S3105" s="7">
        <v>0</v>
      </c>
      <c r="T3105" s="7">
        <v>1</v>
      </c>
      <c r="U3105" s="7">
        <v>7</v>
      </c>
      <c r="V3105" s="7">
        <v>0</v>
      </c>
      <c r="W3105" s="7">
        <v>5</v>
      </c>
      <c r="X3105" s="7">
        <v>14</v>
      </c>
      <c r="Y3105" s="7">
        <v>1</v>
      </c>
      <c r="Z3105" s="7">
        <v>0</v>
      </c>
      <c r="AA3105"/>
    </row>
    <row r="3106" spans="1:27" x14ac:dyDescent="0.25">
      <c r="A3106" s="24" t="str">
        <f t="shared" si="148"/>
        <v/>
      </c>
      <c r="B3106" s="24" t="str">
        <f t="shared" si="146"/>
        <v/>
      </c>
      <c r="C3106" s="24" t="str">
        <f t="shared" si="147"/>
        <v/>
      </c>
      <c r="D3106" s="24">
        <v>2026</v>
      </c>
      <c r="E3106" s="7" t="s">
        <v>3317</v>
      </c>
      <c r="F3106" s="7" t="s">
        <v>3307</v>
      </c>
      <c r="G3106" s="7" t="s">
        <v>47</v>
      </c>
      <c r="H3106" s="7" t="s">
        <v>42</v>
      </c>
      <c r="I3106" s="8">
        <v>0.254</v>
      </c>
      <c r="J3106" s="8">
        <v>0.34499999999999997</v>
      </c>
      <c r="K3106" s="8">
        <v>0.45100000000000001</v>
      </c>
      <c r="L3106" s="8">
        <v>0.79600000000000004</v>
      </c>
      <c r="M3106" s="7">
        <v>38</v>
      </c>
      <c r="N3106" s="7">
        <v>174</v>
      </c>
      <c r="O3106" s="7">
        <v>142</v>
      </c>
      <c r="P3106" s="7">
        <v>29</v>
      </c>
      <c r="Q3106" s="7">
        <v>36</v>
      </c>
      <c r="R3106" s="7">
        <v>7</v>
      </c>
      <c r="S3106" s="7">
        <v>3</v>
      </c>
      <c r="T3106" s="7">
        <v>5</v>
      </c>
      <c r="U3106" s="7">
        <v>28</v>
      </c>
      <c r="V3106" s="7">
        <v>4</v>
      </c>
      <c r="W3106" s="7">
        <v>18</v>
      </c>
      <c r="X3106" s="7">
        <v>22</v>
      </c>
      <c r="Y3106" s="7">
        <v>2</v>
      </c>
      <c r="Z3106" s="7">
        <v>1</v>
      </c>
      <c r="AA3106"/>
    </row>
    <row r="3107" spans="1:27" x14ac:dyDescent="0.25">
      <c r="A3107" s="24" t="str">
        <f t="shared" si="148"/>
        <v/>
      </c>
      <c r="B3107" s="24" t="str">
        <f t="shared" si="146"/>
        <v/>
      </c>
      <c r="C3107" s="24">
        <f t="shared" si="147"/>
        <v>1</v>
      </c>
      <c r="D3107" s="24">
        <v>2026</v>
      </c>
      <c r="E3107" s="7" t="s">
        <v>3318</v>
      </c>
      <c r="F3107" s="7" t="s">
        <v>3307</v>
      </c>
      <c r="G3107" s="7" t="s">
        <v>37</v>
      </c>
      <c r="H3107" s="7" t="s">
        <v>38</v>
      </c>
      <c r="I3107" s="8">
        <v>0.25</v>
      </c>
      <c r="J3107" s="8">
        <v>0.36499999999999999</v>
      </c>
      <c r="K3107" s="8">
        <v>0.43099999999999999</v>
      </c>
      <c r="L3107" s="8">
        <v>0.79500000000000004</v>
      </c>
      <c r="M3107" s="7">
        <v>24</v>
      </c>
      <c r="N3107" s="7">
        <v>85</v>
      </c>
      <c r="O3107" s="7">
        <v>72</v>
      </c>
      <c r="P3107" s="7">
        <v>10</v>
      </c>
      <c r="Q3107" s="7">
        <v>18</v>
      </c>
      <c r="R3107" s="7">
        <v>7</v>
      </c>
      <c r="S3107" s="7">
        <v>0</v>
      </c>
      <c r="T3107" s="7">
        <v>2</v>
      </c>
      <c r="U3107" s="7">
        <v>11</v>
      </c>
      <c r="V3107" s="7">
        <v>1</v>
      </c>
      <c r="W3107" s="7">
        <v>12</v>
      </c>
      <c r="X3107" s="7">
        <v>32</v>
      </c>
      <c r="Y3107" s="7">
        <v>1</v>
      </c>
      <c r="Z3107" s="7">
        <v>0</v>
      </c>
      <c r="AA3107"/>
    </row>
    <row r="3108" spans="1:27" x14ac:dyDescent="0.25">
      <c r="A3108" s="24" t="str">
        <f t="shared" si="148"/>
        <v/>
      </c>
      <c r="B3108" s="24" t="str">
        <f t="shared" si="146"/>
        <v/>
      </c>
      <c r="C3108" s="24">
        <f t="shared" si="147"/>
        <v>1</v>
      </c>
      <c r="D3108" s="24">
        <v>2026</v>
      </c>
      <c r="E3108" s="7" t="s">
        <v>3319</v>
      </c>
      <c r="F3108" s="7" t="s">
        <v>3307</v>
      </c>
      <c r="G3108" s="7" t="s">
        <v>37</v>
      </c>
      <c r="H3108" s="7" t="s">
        <v>25</v>
      </c>
      <c r="I3108" s="8">
        <v>0.217</v>
      </c>
      <c r="J3108" s="8">
        <v>0.40600000000000003</v>
      </c>
      <c r="K3108" s="8">
        <v>0.26100000000000001</v>
      </c>
      <c r="L3108" s="8">
        <v>0.66700000000000004</v>
      </c>
      <c r="M3108" s="7">
        <v>10</v>
      </c>
      <c r="N3108" s="7">
        <v>35</v>
      </c>
      <c r="O3108" s="7">
        <v>23</v>
      </c>
      <c r="P3108" s="7">
        <v>5</v>
      </c>
      <c r="Q3108" s="7">
        <v>5</v>
      </c>
      <c r="R3108" s="7">
        <v>1</v>
      </c>
      <c r="S3108" s="7">
        <v>0</v>
      </c>
      <c r="T3108" s="7">
        <v>0</v>
      </c>
      <c r="U3108" s="7">
        <v>6</v>
      </c>
      <c r="V3108" s="7">
        <v>1</v>
      </c>
      <c r="W3108" s="7">
        <v>7</v>
      </c>
      <c r="X3108" s="7">
        <v>5</v>
      </c>
      <c r="Y3108" s="7">
        <v>1</v>
      </c>
      <c r="Z3108" s="7">
        <v>0</v>
      </c>
      <c r="AA3108"/>
    </row>
    <row r="3109" spans="1:27" x14ac:dyDescent="0.25">
      <c r="A3109" s="24">
        <f t="shared" si="148"/>
        <v>1</v>
      </c>
      <c r="B3109" s="24" t="str">
        <f t="shared" si="146"/>
        <v/>
      </c>
      <c r="C3109" s="24">
        <f t="shared" si="147"/>
        <v>1</v>
      </c>
      <c r="D3109" s="24">
        <v>2026</v>
      </c>
      <c r="E3109" s="7" t="s">
        <v>3320</v>
      </c>
      <c r="F3109" s="7" t="s">
        <v>3307</v>
      </c>
      <c r="G3109" s="7" t="s">
        <v>29</v>
      </c>
      <c r="H3109" s="7" t="s">
        <v>30</v>
      </c>
      <c r="I3109" s="8">
        <v>0.19</v>
      </c>
      <c r="J3109" s="8">
        <v>0.27700000000000002</v>
      </c>
      <c r="K3109" s="8">
        <v>0.379</v>
      </c>
      <c r="L3109" s="8">
        <v>0.65600000000000003</v>
      </c>
      <c r="M3109" s="7">
        <v>16</v>
      </c>
      <c r="N3109" s="7">
        <v>65</v>
      </c>
      <c r="O3109" s="7">
        <v>58</v>
      </c>
      <c r="P3109" s="7">
        <v>12</v>
      </c>
      <c r="Q3109" s="7">
        <v>11</v>
      </c>
      <c r="R3109" s="7">
        <v>2</v>
      </c>
      <c r="S3109" s="7">
        <v>0</v>
      </c>
      <c r="T3109" s="7">
        <v>3</v>
      </c>
      <c r="U3109" s="7">
        <v>9</v>
      </c>
      <c r="V3109" s="7">
        <v>0</v>
      </c>
      <c r="W3109" s="7">
        <v>7</v>
      </c>
      <c r="X3109" s="7">
        <v>23</v>
      </c>
      <c r="Y3109" s="7">
        <v>3</v>
      </c>
      <c r="Z3109" s="7">
        <v>0</v>
      </c>
      <c r="AA3109"/>
    </row>
    <row r="3110" spans="1:27" x14ac:dyDescent="0.25">
      <c r="A3110" s="24" t="str">
        <f t="shared" si="148"/>
        <v/>
      </c>
      <c r="B3110" s="24" t="str">
        <f t="shared" si="146"/>
        <v/>
      </c>
      <c r="C3110" s="24" t="str">
        <f t="shared" si="147"/>
        <v/>
      </c>
      <c r="D3110" s="24">
        <v>2026</v>
      </c>
      <c r="E3110" s="7" t="s">
        <v>3321</v>
      </c>
      <c r="F3110" s="7" t="s">
        <v>3307</v>
      </c>
      <c r="G3110" s="7" t="s">
        <v>47</v>
      </c>
      <c r="H3110" s="7" t="s">
        <v>64</v>
      </c>
      <c r="I3110" s="8">
        <v>0.188</v>
      </c>
      <c r="J3110" s="8">
        <v>0.188</v>
      </c>
      <c r="K3110" s="8">
        <v>0.375</v>
      </c>
      <c r="L3110" s="8">
        <v>0.56299999999999994</v>
      </c>
      <c r="M3110" s="7">
        <v>8</v>
      </c>
      <c r="N3110" s="7">
        <v>16</v>
      </c>
      <c r="O3110" s="7">
        <v>16</v>
      </c>
      <c r="P3110" s="7">
        <v>4</v>
      </c>
      <c r="Q3110" s="7">
        <v>3</v>
      </c>
      <c r="R3110" s="7">
        <v>0</v>
      </c>
      <c r="S3110" s="7">
        <v>0</v>
      </c>
      <c r="T3110" s="7">
        <v>1</v>
      </c>
      <c r="U3110" s="7">
        <v>4</v>
      </c>
      <c r="V3110" s="7">
        <v>0</v>
      </c>
      <c r="W3110" s="7">
        <v>0</v>
      </c>
      <c r="X3110" s="7">
        <v>8</v>
      </c>
      <c r="Y3110" s="7">
        <v>1</v>
      </c>
      <c r="Z3110" s="7">
        <v>0</v>
      </c>
      <c r="AA3110"/>
    </row>
    <row r="3111" spans="1:27" x14ac:dyDescent="0.25">
      <c r="A3111" s="24" t="str">
        <f t="shared" si="148"/>
        <v/>
      </c>
      <c r="B3111" s="24" t="str">
        <f t="shared" si="146"/>
        <v/>
      </c>
      <c r="C3111" s="24">
        <f t="shared" si="147"/>
        <v>1</v>
      </c>
      <c r="D3111" s="24">
        <v>2026</v>
      </c>
      <c r="E3111" s="7" t="s">
        <v>3322</v>
      </c>
      <c r="F3111" s="7" t="s">
        <v>3307</v>
      </c>
      <c r="G3111" s="7" t="s">
        <v>24</v>
      </c>
      <c r="H3111" s="7" t="s">
        <v>42</v>
      </c>
      <c r="I3111" s="8">
        <v>6.7000000000000004E-2</v>
      </c>
      <c r="J3111" s="8">
        <v>6.7000000000000004E-2</v>
      </c>
      <c r="K3111" s="8">
        <v>6.7000000000000004E-2</v>
      </c>
      <c r="L3111" s="8">
        <v>0.13300000000000001</v>
      </c>
      <c r="M3111" s="7">
        <v>5</v>
      </c>
      <c r="N3111" s="7">
        <v>17</v>
      </c>
      <c r="O3111" s="7">
        <v>15</v>
      </c>
      <c r="P3111" s="7">
        <v>2</v>
      </c>
      <c r="Q3111" s="7">
        <v>1</v>
      </c>
      <c r="R3111" s="7">
        <v>0</v>
      </c>
      <c r="S3111" s="7">
        <v>0</v>
      </c>
      <c r="T3111" s="7">
        <v>0</v>
      </c>
      <c r="U3111" s="7">
        <v>0</v>
      </c>
      <c r="V3111" s="7">
        <v>0</v>
      </c>
      <c r="W3111" s="7">
        <v>0</v>
      </c>
      <c r="X3111" s="7">
        <v>5</v>
      </c>
      <c r="Y3111" s="7">
        <v>0</v>
      </c>
      <c r="Z3111" s="7">
        <v>0</v>
      </c>
      <c r="AA3111"/>
    </row>
    <row r="3112" spans="1:27" x14ac:dyDescent="0.25">
      <c r="A3112" s="24" t="str">
        <f t="shared" si="148"/>
        <v/>
      </c>
      <c r="B3112" s="24" t="str">
        <f t="shared" si="146"/>
        <v/>
      </c>
      <c r="C3112" s="24" t="str">
        <f t="shared" si="147"/>
        <v/>
      </c>
      <c r="D3112" s="24">
        <v>2026</v>
      </c>
      <c r="E3112" s="7" t="s">
        <v>3323</v>
      </c>
      <c r="F3112" s="7" t="s">
        <v>3307</v>
      </c>
      <c r="G3112" s="7" t="s">
        <v>47</v>
      </c>
      <c r="H3112" s="7" t="s">
        <v>164</v>
      </c>
      <c r="I3112" s="8">
        <v>0</v>
      </c>
      <c r="J3112" s="8">
        <v>0</v>
      </c>
      <c r="K3112" s="8">
        <v>0</v>
      </c>
      <c r="L3112" s="8">
        <v>0</v>
      </c>
      <c r="M3112" s="7">
        <v>1</v>
      </c>
      <c r="N3112" s="7">
        <v>1</v>
      </c>
      <c r="O3112" s="7">
        <v>1</v>
      </c>
      <c r="P3112" s="7">
        <v>1</v>
      </c>
      <c r="Q3112" s="7">
        <v>0</v>
      </c>
      <c r="R3112" s="7">
        <v>0</v>
      </c>
      <c r="S3112" s="7">
        <v>0</v>
      </c>
      <c r="T3112" s="7">
        <v>0</v>
      </c>
      <c r="U3112" s="7">
        <v>0</v>
      </c>
      <c r="V3112" s="7">
        <v>0</v>
      </c>
      <c r="W3112" s="7">
        <v>0</v>
      </c>
      <c r="X3112" s="7">
        <v>0</v>
      </c>
      <c r="Y3112" s="7">
        <v>0</v>
      </c>
      <c r="Z3112" s="7">
        <v>0</v>
      </c>
      <c r="AA3112"/>
    </row>
    <row r="3113" spans="1:27" x14ac:dyDescent="0.25">
      <c r="A3113" s="24">
        <f t="shared" si="148"/>
        <v>1</v>
      </c>
      <c r="B3113" s="24" t="str">
        <f t="shared" si="146"/>
        <v/>
      </c>
      <c r="C3113" s="24" t="str">
        <f t="shared" si="147"/>
        <v/>
      </c>
      <c r="D3113" s="24">
        <v>2026</v>
      </c>
      <c r="E3113" s="7" t="s">
        <v>3324</v>
      </c>
      <c r="F3113" s="7" t="s">
        <v>3325</v>
      </c>
      <c r="G3113" s="7" t="s">
        <v>29</v>
      </c>
      <c r="H3113" s="7" t="s">
        <v>42</v>
      </c>
      <c r="I3113" s="8">
        <v>0.30199999999999999</v>
      </c>
      <c r="J3113" s="8">
        <v>0.42199999999999999</v>
      </c>
      <c r="K3113" s="8">
        <v>0.436</v>
      </c>
      <c r="L3113" s="8">
        <v>0.85799999999999998</v>
      </c>
      <c r="M3113" s="7">
        <v>48</v>
      </c>
      <c r="N3113" s="7">
        <v>187</v>
      </c>
      <c r="O3113" s="7">
        <v>149</v>
      </c>
      <c r="P3113" s="7">
        <v>20</v>
      </c>
      <c r="Q3113" s="7">
        <v>45</v>
      </c>
      <c r="R3113" s="7">
        <v>11</v>
      </c>
      <c r="S3113" s="7">
        <v>0</v>
      </c>
      <c r="T3113" s="7">
        <v>3</v>
      </c>
      <c r="U3113" s="7">
        <v>22</v>
      </c>
      <c r="V3113" s="7">
        <v>5</v>
      </c>
      <c r="W3113" s="7">
        <v>28</v>
      </c>
      <c r="X3113" s="7">
        <v>21</v>
      </c>
      <c r="Y3113" s="7">
        <v>9</v>
      </c>
      <c r="Z3113" s="7">
        <v>2</v>
      </c>
      <c r="AA3113"/>
    </row>
    <row r="3114" spans="1:27" x14ac:dyDescent="0.25">
      <c r="A3114" s="24" t="str">
        <f t="shared" si="148"/>
        <v/>
      </c>
      <c r="B3114" s="24" t="str">
        <f t="shared" si="146"/>
        <v/>
      </c>
      <c r="C3114" s="24">
        <f t="shared" si="147"/>
        <v>1</v>
      </c>
      <c r="D3114" s="24">
        <v>2026</v>
      </c>
      <c r="E3114" s="7" t="s">
        <v>3326</v>
      </c>
      <c r="F3114" s="7" t="s">
        <v>3325</v>
      </c>
      <c r="G3114" s="7" t="s">
        <v>37</v>
      </c>
      <c r="H3114" s="7" t="s">
        <v>27</v>
      </c>
      <c r="I3114" s="8">
        <v>0.30199999999999999</v>
      </c>
      <c r="J3114" s="8">
        <v>0.38500000000000001</v>
      </c>
      <c r="K3114" s="8">
        <v>0.52100000000000002</v>
      </c>
      <c r="L3114" s="8">
        <v>0.90600000000000003</v>
      </c>
      <c r="M3114" s="7">
        <v>45</v>
      </c>
      <c r="N3114" s="7">
        <v>200</v>
      </c>
      <c r="O3114" s="7">
        <v>169</v>
      </c>
      <c r="P3114" s="7">
        <v>27</v>
      </c>
      <c r="Q3114" s="7">
        <v>51</v>
      </c>
      <c r="R3114" s="7">
        <v>11</v>
      </c>
      <c r="S3114" s="7">
        <v>1</v>
      </c>
      <c r="T3114" s="7">
        <v>8</v>
      </c>
      <c r="U3114" s="7">
        <v>41</v>
      </c>
      <c r="V3114" s="7">
        <v>13</v>
      </c>
      <c r="W3114" s="7">
        <v>13</v>
      </c>
      <c r="X3114" s="7">
        <v>30</v>
      </c>
      <c r="Y3114" s="7">
        <v>20</v>
      </c>
      <c r="Z3114" s="7">
        <v>3</v>
      </c>
      <c r="AA3114"/>
    </row>
    <row r="3115" spans="1:27" x14ac:dyDescent="0.25">
      <c r="A3115" s="24">
        <f t="shared" si="148"/>
        <v>1</v>
      </c>
      <c r="B3115" s="24" t="str">
        <f t="shared" si="146"/>
        <v/>
      </c>
      <c r="C3115" s="24" t="str">
        <f t="shared" si="147"/>
        <v/>
      </c>
      <c r="D3115" s="24">
        <v>2026</v>
      </c>
      <c r="E3115" s="7" t="s">
        <v>3328</v>
      </c>
      <c r="F3115" s="7" t="s">
        <v>3325</v>
      </c>
      <c r="G3115" s="7" t="s">
        <v>29</v>
      </c>
      <c r="H3115" s="7" t="s">
        <v>40</v>
      </c>
      <c r="I3115" s="8">
        <v>0.29099999999999998</v>
      </c>
      <c r="J3115" s="8">
        <v>0.35599999999999998</v>
      </c>
      <c r="K3115" s="8">
        <v>0.39</v>
      </c>
      <c r="L3115" s="8">
        <v>0.746</v>
      </c>
      <c r="M3115" s="7">
        <v>58</v>
      </c>
      <c r="N3115" s="7">
        <v>249</v>
      </c>
      <c r="O3115" s="7">
        <v>223</v>
      </c>
      <c r="P3115" s="7">
        <v>26</v>
      </c>
      <c r="Q3115" s="7">
        <v>65</v>
      </c>
      <c r="R3115" s="7">
        <v>13</v>
      </c>
      <c r="S3115" s="7">
        <v>0</v>
      </c>
      <c r="T3115" s="7">
        <v>3</v>
      </c>
      <c r="U3115" s="7">
        <v>36</v>
      </c>
      <c r="V3115" s="7">
        <v>5</v>
      </c>
      <c r="W3115" s="7">
        <v>18</v>
      </c>
      <c r="X3115" s="7">
        <v>32</v>
      </c>
      <c r="Y3115" s="7">
        <v>3</v>
      </c>
      <c r="Z3115" s="7">
        <v>1</v>
      </c>
      <c r="AA3115"/>
    </row>
    <row r="3116" spans="1:27" x14ac:dyDescent="0.25">
      <c r="A3116" s="24">
        <f t="shared" si="148"/>
        <v>1</v>
      </c>
      <c r="B3116" s="24" t="str">
        <f t="shared" si="146"/>
        <v/>
      </c>
      <c r="C3116" s="24" t="str">
        <f t="shared" si="147"/>
        <v/>
      </c>
      <c r="D3116" s="24">
        <v>2026</v>
      </c>
      <c r="E3116" s="7" t="s">
        <v>3327</v>
      </c>
      <c r="F3116" s="7" t="s">
        <v>3325</v>
      </c>
      <c r="G3116" s="7" t="s">
        <v>29</v>
      </c>
      <c r="H3116" s="7" t="s">
        <v>30</v>
      </c>
      <c r="I3116" s="8">
        <v>0.29099999999999998</v>
      </c>
      <c r="J3116" s="8">
        <v>0.42599999999999999</v>
      </c>
      <c r="K3116" s="8">
        <v>0.48099999999999998</v>
      </c>
      <c r="L3116" s="8">
        <v>0.90700000000000003</v>
      </c>
      <c r="M3116" s="7">
        <v>49</v>
      </c>
      <c r="N3116" s="7">
        <v>197</v>
      </c>
      <c r="O3116" s="7">
        <v>158</v>
      </c>
      <c r="P3116" s="7">
        <v>36</v>
      </c>
      <c r="Q3116" s="7">
        <v>46</v>
      </c>
      <c r="R3116" s="7">
        <v>10</v>
      </c>
      <c r="S3116" s="7">
        <v>1</v>
      </c>
      <c r="T3116" s="7">
        <v>6</v>
      </c>
      <c r="U3116" s="7">
        <v>21</v>
      </c>
      <c r="V3116" s="7">
        <v>23</v>
      </c>
      <c r="W3116" s="7">
        <v>14</v>
      </c>
      <c r="X3116" s="7">
        <v>38</v>
      </c>
      <c r="Y3116" s="7">
        <v>9</v>
      </c>
      <c r="Z3116" s="7">
        <v>3</v>
      </c>
      <c r="AA3116"/>
    </row>
    <row r="3117" spans="1:27" x14ac:dyDescent="0.25">
      <c r="A3117" s="24" t="str">
        <f t="shared" si="148"/>
        <v/>
      </c>
      <c r="B3117" s="24" t="str">
        <f t="shared" si="146"/>
        <v/>
      </c>
      <c r="C3117" s="24" t="str">
        <f t="shared" si="147"/>
        <v/>
      </c>
      <c r="D3117" s="24">
        <v>2026</v>
      </c>
      <c r="E3117" s="7" t="s">
        <v>3329</v>
      </c>
      <c r="F3117" s="7" t="s">
        <v>3325</v>
      </c>
      <c r="G3117" s="7" t="s">
        <v>47</v>
      </c>
      <c r="H3117" s="7" t="s">
        <v>35</v>
      </c>
      <c r="I3117" s="8">
        <v>0.28100000000000003</v>
      </c>
      <c r="J3117" s="8">
        <v>0.373</v>
      </c>
      <c r="K3117" s="8">
        <v>0.41499999999999998</v>
      </c>
      <c r="L3117" s="8">
        <v>0.78800000000000003</v>
      </c>
      <c r="M3117" s="7">
        <v>47</v>
      </c>
      <c r="N3117" s="7">
        <v>201</v>
      </c>
      <c r="O3117" s="7">
        <v>171</v>
      </c>
      <c r="P3117" s="7">
        <v>33</v>
      </c>
      <c r="Q3117" s="7">
        <v>48</v>
      </c>
      <c r="R3117" s="7">
        <v>8</v>
      </c>
      <c r="S3117" s="7">
        <v>3</v>
      </c>
      <c r="T3117" s="7">
        <v>3</v>
      </c>
      <c r="U3117" s="7">
        <v>25</v>
      </c>
      <c r="V3117" s="7">
        <v>9</v>
      </c>
      <c r="W3117" s="7">
        <v>18</v>
      </c>
      <c r="X3117" s="7">
        <v>30</v>
      </c>
      <c r="Y3117" s="7">
        <v>10</v>
      </c>
      <c r="Z3117" s="7">
        <v>0</v>
      </c>
      <c r="AA3117"/>
    </row>
    <row r="3118" spans="1:27" x14ac:dyDescent="0.25">
      <c r="A3118" s="24">
        <f t="shared" si="148"/>
        <v>1</v>
      </c>
      <c r="B3118" s="24" t="str">
        <f t="shared" si="146"/>
        <v/>
      </c>
      <c r="C3118" s="24" t="str">
        <f t="shared" si="147"/>
        <v/>
      </c>
      <c r="D3118" s="24">
        <v>2026</v>
      </c>
      <c r="E3118" s="7" t="s">
        <v>3330</v>
      </c>
      <c r="F3118" s="7" t="s">
        <v>3325</v>
      </c>
      <c r="G3118" s="7" t="s">
        <v>32</v>
      </c>
      <c r="H3118" s="7" t="s">
        <v>44</v>
      </c>
      <c r="I3118" s="8">
        <v>0.26700000000000002</v>
      </c>
      <c r="J3118" s="8">
        <v>0.36499999999999999</v>
      </c>
      <c r="K3118" s="8">
        <v>0.46</v>
      </c>
      <c r="L3118" s="8">
        <v>0.82499999999999996</v>
      </c>
      <c r="M3118" s="7">
        <v>47</v>
      </c>
      <c r="N3118" s="7">
        <v>197</v>
      </c>
      <c r="O3118" s="7">
        <v>161</v>
      </c>
      <c r="P3118" s="7">
        <v>21</v>
      </c>
      <c r="Q3118" s="7">
        <v>43</v>
      </c>
      <c r="R3118" s="7">
        <v>11</v>
      </c>
      <c r="S3118" s="7">
        <v>1</v>
      </c>
      <c r="T3118" s="7">
        <v>6</v>
      </c>
      <c r="U3118" s="7">
        <v>34</v>
      </c>
      <c r="V3118" s="7">
        <v>5</v>
      </c>
      <c r="W3118" s="7">
        <v>24</v>
      </c>
      <c r="X3118" s="7">
        <v>26</v>
      </c>
      <c r="Y3118" s="7">
        <v>4</v>
      </c>
      <c r="Z3118" s="7">
        <v>1</v>
      </c>
      <c r="AA3118"/>
    </row>
    <row r="3119" spans="1:27" x14ac:dyDescent="0.25">
      <c r="A3119" s="24">
        <f t="shared" si="148"/>
        <v>1</v>
      </c>
      <c r="B3119" s="24" t="str">
        <f t="shared" si="146"/>
        <v/>
      </c>
      <c r="C3119" s="24" t="str">
        <f t="shared" si="147"/>
        <v/>
      </c>
      <c r="D3119" s="24">
        <v>2026</v>
      </c>
      <c r="E3119" s="7" t="s">
        <v>3331</v>
      </c>
      <c r="F3119" s="7" t="s">
        <v>3325</v>
      </c>
      <c r="G3119" s="7" t="s">
        <v>29</v>
      </c>
      <c r="H3119" s="7" t="s">
        <v>33</v>
      </c>
      <c r="I3119" s="8">
        <v>0.247</v>
      </c>
      <c r="J3119" s="8">
        <v>0.33</v>
      </c>
      <c r="K3119" s="8">
        <v>0.40200000000000002</v>
      </c>
      <c r="L3119" s="8">
        <v>0.73199999999999998</v>
      </c>
      <c r="M3119" s="7">
        <v>52</v>
      </c>
      <c r="N3119" s="7">
        <v>208</v>
      </c>
      <c r="O3119" s="7">
        <v>174</v>
      </c>
      <c r="P3119" s="7">
        <v>32</v>
      </c>
      <c r="Q3119" s="7">
        <v>43</v>
      </c>
      <c r="R3119" s="7">
        <v>10</v>
      </c>
      <c r="S3119" s="7">
        <v>1</v>
      </c>
      <c r="T3119" s="7">
        <v>5</v>
      </c>
      <c r="U3119" s="7">
        <v>19</v>
      </c>
      <c r="V3119" s="7">
        <v>11</v>
      </c>
      <c r="W3119" s="7">
        <v>13</v>
      </c>
      <c r="X3119" s="7">
        <v>47</v>
      </c>
      <c r="Y3119" s="7">
        <v>10</v>
      </c>
      <c r="Z3119" s="7">
        <v>0</v>
      </c>
      <c r="AA3119"/>
    </row>
    <row r="3120" spans="1:27" x14ac:dyDescent="0.25">
      <c r="A3120" s="24">
        <f t="shared" si="148"/>
        <v>1</v>
      </c>
      <c r="B3120" s="24" t="str">
        <f t="shared" si="146"/>
        <v/>
      </c>
      <c r="C3120" s="24" t="str">
        <f t="shared" si="147"/>
        <v/>
      </c>
      <c r="D3120" s="24">
        <v>2026</v>
      </c>
      <c r="E3120" s="7" t="s">
        <v>3332</v>
      </c>
      <c r="F3120" s="7" t="s">
        <v>3325</v>
      </c>
      <c r="G3120" s="7" t="s">
        <v>29</v>
      </c>
      <c r="H3120" s="7" t="s">
        <v>44</v>
      </c>
      <c r="I3120" s="8">
        <v>0.4</v>
      </c>
      <c r="J3120" s="8">
        <v>0.5</v>
      </c>
      <c r="K3120" s="8">
        <v>0.4</v>
      </c>
      <c r="L3120" s="8">
        <v>0.9</v>
      </c>
      <c r="M3120" s="7">
        <v>5</v>
      </c>
      <c r="N3120" s="7">
        <v>7</v>
      </c>
      <c r="O3120" s="7">
        <v>5</v>
      </c>
      <c r="P3120" s="7">
        <v>1</v>
      </c>
      <c r="Q3120" s="7">
        <v>2</v>
      </c>
      <c r="R3120" s="7">
        <v>0</v>
      </c>
      <c r="S3120" s="7">
        <v>0</v>
      </c>
      <c r="T3120" s="7">
        <v>0</v>
      </c>
      <c r="U3120" s="7">
        <v>0</v>
      </c>
      <c r="V3120" s="7">
        <v>1</v>
      </c>
      <c r="W3120" s="7">
        <v>0</v>
      </c>
      <c r="X3120" s="7">
        <v>2</v>
      </c>
      <c r="Y3120" s="7">
        <v>0</v>
      </c>
      <c r="Z3120" s="7">
        <v>0</v>
      </c>
      <c r="AA3120"/>
    </row>
    <row r="3121" spans="1:27" x14ac:dyDescent="0.25">
      <c r="A3121" s="24">
        <f t="shared" si="148"/>
        <v>1</v>
      </c>
      <c r="B3121" s="24" t="str">
        <f t="shared" si="146"/>
        <v/>
      </c>
      <c r="C3121" s="24" t="str">
        <f t="shared" si="147"/>
        <v/>
      </c>
      <c r="D3121" s="24">
        <v>2026</v>
      </c>
      <c r="E3121" s="7" t="s">
        <v>3334</v>
      </c>
      <c r="F3121" s="7" t="s">
        <v>3325</v>
      </c>
      <c r="G3121" s="7" t="s">
        <v>29</v>
      </c>
      <c r="H3121" s="7" t="s">
        <v>38</v>
      </c>
      <c r="I3121" s="8">
        <v>0.31900000000000001</v>
      </c>
      <c r="J3121" s="8">
        <v>0.43099999999999999</v>
      </c>
      <c r="K3121" s="8">
        <v>0.55300000000000005</v>
      </c>
      <c r="L3121" s="8">
        <v>0.98399999999999999</v>
      </c>
      <c r="M3121" s="7">
        <v>24</v>
      </c>
      <c r="N3121" s="7">
        <v>58</v>
      </c>
      <c r="O3121" s="7">
        <v>47</v>
      </c>
      <c r="P3121" s="7">
        <v>7</v>
      </c>
      <c r="Q3121" s="7">
        <v>15</v>
      </c>
      <c r="R3121" s="7">
        <v>5</v>
      </c>
      <c r="S3121" s="7">
        <v>0</v>
      </c>
      <c r="T3121" s="7">
        <v>2</v>
      </c>
      <c r="U3121" s="7">
        <v>17</v>
      </c>
      <c r="V3121" s="7">
        <v>5</v>
      </c>
      <c r="W3121" s="7">
        <v>5</v>
      </c>
      <c r="X3121" s="7">
        <v>14</v>
      </c>
      <c r="Y3121" s="7">
        <v>0</v>
      </c>
      <c r="Z3121" s="7">
        <v>0</v>
      </c>
      <c r="AA3121"/>
    </row>
    <row r="3122" spans="1:27" x14ac:dyDescent="0.25">
      <c r="A3122" s="24" t="str">
        <f t="shared" si="148"/>
        <v/>
      </c>
      <c r="B3122" s="24" t="str">
        <f t="shared" si="146"/>
        <v/>
      </c>
      <c r="C3122" s="24">
        <f t="shared" si="147"/>
        <v>1</v>
      </c>
      <c r="D3122" s="24">
        <v>2026</v>
      </c>
      <c r="E3122" s="7" t="s">
        <v>3333</v>
      </c>
      <c r="F3122" s="7" t="s">
        <v>3325</v>
      </c>
      <c r="G3122" s="7" t="s">
        <v>37</v>
      </c>
      <c r="H3122" s="7" t="s">
        <v>25</v>
      </c>
      <c r="I3122" s="8">
        <v>0.30199999999999999</v>
      </c>
      <c r="J3122" s="8">
        <v>0.39300000000000002</v>
      </c>
      <c r="K3122" s="8">
        <v>0.49099999999999999</v>
      </c>
      <c r="L3122" s="8">
        <v>0.88400000000000001</v>
      </c>
      <c r="M3122" s="7">
        <v>35</v>
      </c>
      <c r="N3122" s="7">
        <v>122</v>
      </c>
      <c r="O3122" s="7">
        <v>106</v>
      </c>
      <c r="P3122" s="7">
        <v>24</v>
      </c>
      <c r="Q3122" s="7">
        <v>32</v>
      </c>
      <c r="R3122" s="7">
        <v>6</v>
      </c>
      <c r="S3122" s="7">
        <v>1</v>
      </c>
      <c r="T3122" s="7">
        <v>4</v>
      </c>
      <c r="U3122" s="7">
        <v>20</v>
      </c>
      <c r="V3122" s="7">
        <v>1</v>
      </c>
      <c r="W3122" s="7">
        <v>15</v>
      </c>
      <c r="X3122" s="7">
        <v>28</v>
      </c>
      <c r="Y3122" s="7">
        <v>2</v>
      </c>
      <c r="Z3122" s="7">
        <v>1</v>
      </c>
      <c r="AA3122"/>
    </row>
    <row r="3123" spans="1:27" x14ac:dyDescent="0.25">
      <c r="A3123" s="24" t="str">
        <f t="shared" si="148"/>
        <v/>
      </c>
      <c r="B3123" s="24" t="str">
        <f t="shared" si="146"/>
        <v/>
      </c>
      <c r="C3123" s="24" t="str">
        <f t="shared" si="147"/>
        <v/>
      </c>
      <c r="D3123" s="24">
        <v>2026</v>
      </c>
      <c r="E3123" s="7" t="s">
        <v>3335</v>
      </c>
      <c r="F3123" s="7" t="s">
        <v>3325</v>
      </c>
      <c r="G3123" s="7" t="s">
        <v>37</v>
      </c>
      <c r="H3123" s="7" t="s">
        <v>40</v>
      </c>
      <c r="I3123" s="8">
        <v>0.29699999999999999</v>
      </c>
      <c r="J3123" s="8">
        <v>0.434</v>
      </c>
      <c r="K3123" s="8">
        <v>0.39600000000000002</v>
      </c>
      <c r="L3123" s="8">
        <v>0.83</v>
      </c>
      <c r="M3123" s="7">
        <v>32</v>
      </c>
      <c r="N3123" s="7">
        <v>131</v>
      </c>
      <c r="O3123" s="7">
        <v>101</v>
      </c>
      <c r="P3123" s="7">
        <v>22</v>
      </c>
      <c r="Q3123" s="7">
        <v>30</v>
      </c>
      <c r="R3123" s="7">
        <v>7</v>
      </c>
      <c r="S3123" s="7">
        <v>0</v>
      </c>
      <c r="T3123" s="7">
        <v>1</v>
      </c>
      <c r="U3123" s="7">
        <v>14</v>
      </c>
      <c r="V3123" s="7">
        <v>8</v>
      </c>
      <c r="W3123" s="7">
        <v>18</v>
      </c>
      <c r="X3123" s="7">
        <v>25</v>
      </c>
      <c r="Y3123" s="7">
        <v>10</v>
      </c>
      <c r="Z3123" s="7">
        <v>3</v>
      </c>
      <c r="AA3123"/>
    </row>
    <row r="3124" spans="1:27" x14ac:dyDescent="0.25">
      <c r="A3124" s="24">
        <f t="shared" si="148"/>
        <v>1</v>
      </c>
      <c r="B3124" s="24" t="str">
        <f t="shared" si="146"/>
        <v/>
      </c>
      <c r="C3124" s="24" t="str">
        <f t="shared" si="147"/>
        <v/>
      </c>
      <c r="D3124" s="24">
        <v>2026</v>
      </c>
      <c r="E3124" s="7" t="s">
        <v>3336</v>
      </c>
      <c r="F3124" s="7" t="s">
        <v>3325</v>
      </c>
      <c r="G3124" s="7" t="s">
        <v>32</v>
      </c>
      <c r="H3124" s="7" t="s">
        <v>30</v>
      </c>
      <c r="I3124" s="8">
        <v>0.29699999999999999</v>
      </c>
      <c r="J3124" s="8">
        <v>0.375</v>
      </c>
      <c r="K3124" s="8">
        <v>0.432</v>
      </c>
      <c r="L3124" s="8">
        <v>0.80700000000000005</v>
      </c>
      <c r="M3124" s="7">
        <v>39</v>
      </c>
      <c r="N3124" s="7">
        <v>130</v>
      </c>
      <c r="O3124" s="7">
        <v>111</v>
      </c>
      <c r="P3124" s="7">
        <v>19</v>
      </c>
      <c r="Q3124" s="7">
        <v>33</v>
      </c>
      <c r="R3124" s="7">
        <v>6</v>
      </c>
      <c r="S3124" s="7">
        <v>0</v>
      </c>
      <c r="T3124" s="7">
        <v>3</v>
      </c>
      <c r="U3124" s="7">
        <v>13</v>
      </c>
      <c r="V3124" s="7">
        <v>6</v>
      </c>
      <c r="W3124" s="7">
        <v>9</v>
      </c>
      <c r="X3124" s="7">
        <v>18</v>
      </c>
      <c r="Y3124" s="7">
        <v>0</v>
      </c>
      <c r="Z3124" s="7">
        <v>0</v>
      </c>
      <c r="AA3124"/>
    </row>
    <row r="3125" spans="1:27" x14ac:dyDescent="0.25">
      <c r="A3125" s="24">
        <f t="shared" si="148"/>
        <v>1</v>
      </c>
      <c r="B3125" s="24" t="str">
        <f t="shared" si="146"/>
        <v/>
      </c>
      <c r="C3125" s="24" t="str">
        <f t="shared" si="147"/>
        <v/>
      </c>
      <c r="D3125" s="24">
        <v>2026</v>
      </c>
      <c r="E3125" s="7" t="s">
        <v>3337</v>
      </c>
      <c r="F3125" s="7" t="s">
        <v>3325</v>
      </c>
      <c r="G3125" s="7" t="s">
        <v>29</v>
      </c>
      <c r="H3125" s="7" t="s">
        <v>25</v>
      </c>
      <c r="I3125" s="8">
        <v>0.23599999999999999</v>
      </c>
      <c r="J3125" s="8">
        <v>0.312</v>
      </c>
      <c r="K3125" s="8">
        <v>0.33300000000000002</v>
      </c>
      <c r="L3125" s="8">
        <v>0.64500000000000002</v>
      </c>
      <c r="M3125" s="7">
        <v>40</v>
      </c>
      <c r="N3125" s="7">
        <v>138</v>
      </c>
      <c r="O3125" s="7">
        <v>123</v>
      </c>
      <c r="P3125" s="7">
        <v>20</v>
      </c>
      <c r="Q3125" s="7">
        <v>29</v>
      </c>
      <c r="R3125" s="7">
        <v>3</v>
      </c>
      <c r="S3125" s="7">
        <v>0</v>
      </c>
      <c r="T3125" s="7">
        <v>3</v>
      </c>
      <c r="U3125" s="7">
        <v>15</v>
      </c>
      <c r="V3125" s="7">
        <v>4</v>
      </c>
      <c r="W3125" s="7">
        <v>10</v>
      </c>
      <c r="X3125" s="7">
        <v>23</v>
      </c>
      <c r="Y3125" s="7">
        <v>1</v>
      </c>
      <c r="Z3125" s="7">
        <v>1</v>
      </c>
      <c r="AA3125"/>
    </row>
    <row r="3126" spans="1:27" x14ac:dyDescent="0.25">
      <c r="A3126" s="24" t="str">
        <f t="shared" si="148"/>
        <v/>
      </c>
      <c r="B3126" s="24" t="str">
        <f t="shared" si="146"/>
        <v/>
      </c>
      <c r="C3126" s="24">
        <f t="shared" si="147"/>
        <v>1</v>
      </c>
      <c r="D3126" s="24">
        <v>2026</v>
      </c>
      <c r="E3126" s="7" t="s">
        <v>3338</v>
      </c>
      <c r="F3126" s="7" t="s">
        <v>3325</v>
      </c>
      <c r="G3126" s="7" t="s">
        <v>24</v>
      </c>
      <c r="H3126" s="7" t="s">
        <v>25</v>
      </c>
      <c r="I3126" s="8">
        <v>0.21199999999999999</v>
      </c>
      <c r="J3126" s="8">
        <v>0.32500000000000001</v>
      </c>
      <c r="K3126" s="8">
        <v>0.30299999999999999</v>
      </c>
      <c r="L3126" s="8">
        <v>0.628</v>
      </c>
      <c r="M3126" s="7">
        <v>14</v>
      </c>
      <c r="N3126" s="7">
        <v>40</v>
      </c>
      <c r="O3126" s="7">
        <v>33</v>
      </c>
      <c r="P3126" s="7">
        <v>3</v>
      </c>
      <c r="Q3126" s="7">
        <v>7</v>
      </c>
      <c r="R3126" s="7">
        <v>0</v>
      </c>
      <c r="S3126" s="7">
        <v>0</v>
      </c>
      <c r="T3126" s="7">
        <v>1</v>
      </c>
      <c r="U3126" s="7">
        <v>3</v>
      </c>
      <c r="V3126" s="7">
        <v>1</v>
      </c>
      <c r="W3126" s="7">
        <v>5</v>
      </c>
      <c r="X3126" s="7">
        <v>13</v>
      </c>
      <c r="Y3126" s="7">
        <v>0</v>
      </c>
      <c r="Z3126" s="7">
        <v>0</v>
      </c>
      <c r="AA3126"/>
    </row>
    <row r="3127" spans="1:27" x14ac:dyDescent="0.25">
      <c r="A3127" s="24">
        <f t="shared" si="148"/>
        <v>1</v>
      </c>
      <c r="B3127" s="24" t="str">
        <f t="shared" si="146"/>
        <v/>
      </c>
      <c r="C3127" s="24" t="str">
        <f t="shared" si="147"/>
        <v/>
      </c>
      <c r="D3127" s="24">
        <v>2026</v>
      </c>
      <c r="E3127" s="7" t="s">
        <v>3340</v>
      </c>
      <c r="F3127" s="7" t="s">
        <v>3325</v>
      </c>
      <c r="G3127" s="7" t="s">
        <v>29</v>
      </c>
      <c r="H3127" s="7" t="s">
        <v>44</v>
      </c>
      <c r="I3127" s="8">
        <v>0.20899999999999999</v>
      </c>
      <c r="J3127" s="8">
        <v>0.27300000000000002</v>
      </c>
      <c r="K3127" s="8">
        <v>0.318</v>
      </c>
      <c r="L3127" s="8">
        <v>0.59099999999999997</v>
      </c>
      <c r="M3127" s="7">
        <v>41</v>
      </c>
      <c r="N3127" s="7">
        <v>143</v>
      </c>
      <c r="O3127" s="7">
        <v>129</v>
      </c>
      <c r="P3127" s="7">
        <v>18</v>
      </c>
      <c r="Q3127" s="7">
        <v>27</v>
      </c>
      <c r="R3127" s="7">
        <v>3</v>
      </c>
      <c r="S3127" s="7">
        <v>1</v>
      </c>
      <c r="T3127" s="7">
        <v>3</v>
      </c>
      <c r="U3127" s="7">
        <v>16</v>
      </c>
      <c r="V3127" s="7">
        <v>1</v>
      </c>
      <c r="W3127" s="7">
        <v>11</v>
      </c>
      <c r="X3127" s="7">
        <v>16</v>
      </c>
      <c r="Y3127" s="7">
        <v>6</v>
      </c>
      <c r="Z3127" s="7">
        <v>1</v>
      </c>
      <c r="AA3127"/>
    </row>
    <row r="3128" spans="1:27" x14ac:dyDescent="0.25">
      <c r="A3128" s="24" t="str">
        <f t="shared" si="148"/>
        <v/>
      </c>
      <c r="B3128" s="24" t="str">
        <f t="shared" si="146"/>
        <v/>
      </c>
      <c r="C3128" s="24">
        <f t="shared" si="147"/>
        <v>1</v>
      </c>
      <c r="D3128" s="24">
        <v>2026</v>
      </c>
      <c r="E3128" s="7" t="s">
        <v>3339</v>
      </c>
      <c r="F3128" s="7" t="s">
        <v>3325</v>
      </c>
      <c r="G3128" s="7" t="s">
        <v>37</v>
      </c>
      <c r="H3128" s="7" t="s">
        <v>42</v>
      </c>
      <c r="I3128" s="8">
        <v>0.20499999999999999</v>
      </c>
      <c r="J3128" s="8">
        <v>0.255</v>
      </c>
      <c r="K3128" s="8">
        <v>0.20499999999999999</v>
      </c>
      <c r="L3128" s="8">
        <v>0.46</v>
      </c>
      <c r="M3128" s="7">
        <v>22</v>
      </c>
      <c r="N3128" s="7">
        <v>47</v>
      </c>
      <c r="O3128" s="7">
        <v>44</v>
      </c>
      <c r="P3128" s="7">
        <v>9</v>
      </c>
      <c r="Q3128" s="7">
        <v>9</v>
      </c>
      <c r="R3128" s="7">
        <v>0</v>
      </c>
      <c r="S3128" s="7">
        <v>0</v>
      </c>
      <c r="T3128" s="7">
        <v>0</v>
      </c>
      <c r="U3128" s="7">
        <v>2</v>
      </c>
      <c r="V3128" s="7">
        <v>0</v>
      </c>
      <c r="W3128" s="7">
        <v>3</v>
      </c>
      <c r="X3128" s="7">
        <v>10</v>
      </c>
      <c r="Y3128" s="7">
        <v>3</v>
      </c>
      <c r="Z3128" s="7">
        <v>1</v>
      </c>
      <c r="AA3128"/>
    </row>
    <row r="3129" spans="1:27" x14ac:dyDescent="0.25">
      <c r="A3129" s="24" t="str">
        <f t="shared" si="148"/>
        <v/>
      </c>
      <c r="B3129" s="24" t="str">
        <f t="shared" si="146"/>
        <v/>
      </c>
      <c r="C3129" s="24" t="str">
        <f t="shared" si="147"/>
        <v/>
      </c>
      <c r="D3129" s="24">
        <v>2026</v>
      </c>
      <c r="E3129" s="7" t="s">
        <v>3341</v>
      </c>
      <c r="F3129" s="7" t="s">
        <v>3325</v>
      </c>
      <c r="G3129" s="7" t="s">
        <v>37</v>
      </c>
      <c r="H3129" s="7" t="s">
        <v>30</v>
      </c>
      <c r="I3129" s="8">
        <v>0.16400000000000001</v>
      </c>
      <c r="J3129" s="8">
        <v>0.32500000000000001</v>
      </c>
      <c r="K3129" s="8">
        <v>0.27900000000000003</v>
      </c>
      <c r="L3129" s="8">
        <v>0.60299999999999998</v>
      </c>
      <c r="M3129" s="7">
        <v>24</v>
      </c>
      <c r="N3129" s="7">
        <v>78</v>
      </c>
      <c r="O3129" s="7">
        <v>61</v>
      </c>
      <c r="P3129" s="7">
        <v>15</v>
      </c>
      <c r="Q3129" s="7">
        <v>10</v>
      </c>
      <c r="R3129" s="7">
        <v>4</v>
      </c>
      <c r="S3129" s="7">
        <v>0</v>
      </c>
      <c r="T3129" s="7">
        <v>1</v>
      </c>
      <c r="U3129" s="7">
        <v>5</v>
      </c>
      <c r="V3129" s="7">
        <v>3</v>
      </c>
      <c r="W3129" s="7">
        <v>12</v>
      </c>
      <c r="X3129" s="7">
        <v>20</v>
      </c>
      <c r="Y3129" s="7">
        <v>3</v>
      </c>
      <c r="Z3129" s="7">
        <v>0</v>
      </c>
      <c r="AA3129"/>
    </row>
    <row r="3130" spans="1:27" x14ac:dyDescent="0.25">
      <c r="A3130" s="24" t="str">
        <f t="shared" si="148"/>
        <v/>
      </c>
      <c r="B3130" s="24" t="str">
        <f t="shared" si="146"/>
        <v/>
      </c>
      <c r="C3130" s="24" t="str">
        <f t="shared" si="147"/>
        <v/>
      </c>
      <c r="D3130" s="24">
        <v>2026</v>
      </c>
      <c r="E3130" s="7" t="s">
        <v>3342</v>
      </c>
      <c r="F3130" s="7" t="s">
        <v>3325</v>
      </c>
      <c r="G3130" s="7" t="s">
        <v>37</v>
      </c>
      <c r="H3130" s="7" t="s">
        <v>30</v>
      </c>
      <c r="I3130" s="8">
        <v>0</v>
      </c>
      <c r="J3130" s="8">
        <v>0.16700000000000001</v>
      </c>
      <c r="K3130" s="8">
        <v>0</v>
      </c>
      <c r="L3130" s="8">
        <v>0.16700000000000001</v>
      </c>
      <c r="M3130" s="7">
        <v>3</v>
      </c>
      <c r="N3130" s="7">
        <v>6</v>
      </c>
      <c r="O3130" s="7">
        <v>5</v>
      </c>
      <c r="P3130" s="7">
        <v>1</v>
      </c>
      <c r="Q3130" s="7">
        <v>0</v>
      </c>
      <c r="R3130" s="7">
        <v>0</v>
      </c>
      <c r="S3130" s="7">
        <v>0</v>
      </c>
      <c r="T3130" s="7">
        <v>0</v>
      </c>
      <c r="U3130" s="7">
        <v>0</v>
      </c>
      <c r="V3130" s="7">
        <v>0</v>
      </c>
      <c r="W3130" s="7">
        <v>1</v>
      </c>
      <c r="X3130" s="7">
        <v>1</v>
      </c>
      <c r="Y3130" s="7">
        <v>0</v>
      </c>
      <c r="Z3130" s="7">
        <v>0</v>
      </c>
      <c r="AA3130"/>
    </row>
    <row r="3131" spans="1:27" x14ac:dyDescent="0.25">
      <c r="A3131" s="24" t="str">
        <f t="shared" si="148"/>
        <v/>
      </c>
      <c r="B3131" s="24" t="str">
        <f t="shared" si="146"/>
        <v/>
      </c>
      <c r="C3131" s="24" t="str">
        <f t="shared" si="147"/>
        <v/>
      </c>
      <c r="D3131" s="24">
        <v>2026</v>
      </c>
      <c r="E3131" s="7" t="s">
        <v>3343</v>
      </c>
      <c r="F3131" s="7" t="s">
        <v>3344</v>
      </c>
      <c r="G3131" s="7" t="s">
        <v>24</v>
      </c>
      <c r="H3131" s="7" t="s">
        <v>30</v>
      </c>
      <c r="I3131" s="8">
        <v>0.38900000000000001</v>
      </c>
      <c r="J3131" s="8">
        <v>0.47799999999999998</v>
      </c>
      <c r="K3131" s="8">
        <v>0.70499999999999996</v>
      </c>
      <c r="L3131" s="8">
        <v>1.1830000000000001</v>
      </c>
      <c r="M3131" s="7">
        <v>57</v>
      </c>
      <c r="N3131" s="7">
        <v>276</v>
      </c>
      <c r="O3131" s="7">
        <v>234</v>
      </c>
      <c r="P3131" s="7">
        <v>54</v>
      </c>
      <c r="Q3131" s="7">
        <v>91</v>
      </c>
      <c r="R3131" s="7">
        <v>22</v>
      </c>
      <c r="S3131" s="7">
        <v>2</v>
      </c>
      <c r="T3131" s="7">
        <v>16</v>
      </c>
      <c r="U3131" s="7">
        <v>52</v>
      </c>
      <c r="V3131" s="7">
        <v>3</v>
      </c>
      <c r="W3131" s="7">
        <v>38</v>
      </c>
      <c r="X3131" s="7">
        <v>37</v>
      </c>
      <c r="Y3131" s="7">
        <v>7</v>
      </c>
      <c r="Z3131" s="7">
        <v>1</v>
      </c>
      <c r="AA3131"/>
    </row>
    <row r="3132" spans="1:27" x14ac:dyDescent="0.25">
      <c r="A3132" s="24" t="str">
        <f t="shared" si="148"/>
        <v/>
      </c>
      <c r="B3132" s="24" t="str">
        <f t="shared" si="146"/>
        <v/>
      </c>
      <c r="C3132" s="24">
        <f t="shared" si="147"/>
        <v>1</v>
      </c>
      <c r="D3132" s="24">
        <v>2026</v>
      </c>
      <c r="E3132" s="7" t="s">
        <v>3345</v>
      </c>
      <c r="F3132" s="7" t="s">
        <v>3344</v>
      </c>
      <c r="G3132" s="7" t="s">
        <v>37</v>
      </c>
      <c r="H3132" s="7" t="s">
        <v>42</v>
      </c>
      <c r="I3132" s="8">
        <v>0.35799999999999998</v>
      </c>
      <c r="J3132" s="8">
        <v>0.42199999999999999</v>
      </c>
      <c r="K3132" s="8">
        <v>0.628</v>
      </c>
      <c r="L3132" s="8">
        <v>1.05</v>
      </c>
      <c r="M3132" s="7">
        <v>53</v>
      </c>
      <c r="N3132" s="7">
        <v>251</v>
      </c>
      <c r="O3132" s="7">
        <v>218</v>
      </c>
      <c r="P3132" s="7">
        <v>46</v>
      </c>
      <c r="Q3132" s="7">
        <v>78</v>
      </c>
      <c r="R3132" s="7">
        <v>13</v>
      </c>
      <c r="S3132" s="7">
        <v>2</v>
      </c>
      <c r="T3132" s="7">
        <v>14</v>
      </c>
      <c r="U3132" s="7">
        <v>48</v>
      </c>
      <c r="V3132" s="7">
        <v>5</v>
      </c>
      <c r="W3132" s="7">
        <v>22</v>
      </c>
      <c r="X3132" s="7">
        <v>66</v>
      </c>
      <c r="Y3132" s="7">
        <v>12</v>
      </c>
      <c r="Z3132" s="7">
        <v>3</v>
      </c>
      <c r="AA3132"/>
    </row>
    <row r="3133" spans="1:27" x14ac:dyDescent="0.25">
      <c r="A3133" s="24" t="str">
        <f t="shared" si="148"/>
        <v/>
      </c>
      <c r="B3133" s="24" t="str">
        <f t="shared" si="146"/>
        <v/>
      </c>
      <c r="C3133" s="24" t="str">
        <f t="shared" si="147"/>
        <v/>
      </c>
      <c r="D3133" s="24">
        <v>2026</v>
      </c>
      <c r="E3133" s="7" t="s">
        <v>3346</v>
      </c>
      <c r="F3133" s="7" t="s">
        <v>3344</v>
      </c>
      <c r="G3133" s="7" t="s">
        <v>37</v>
      </c>
      <c r="H3133" s="7" t="s">
        <v>27</v>
      </c>
      <c r="I3133" s="8">
        <v>0.31</v>
      </c>
      <c r="J3133" s="8">
        <v>0.34699999999999998</v>
      </c>
      <c r="K3133" s="8">
        <v>0.48799999999999999</v>
      </c>
      <c r="L3133" s="8">
        <v>0.83499999999999996</v>
      </c>
      <c r="M3133" s="7">
        <v>56</v>
      </c>
      <c r="N3133" s="7">
        <v>263</v>
      </c>
      <c r="O3133" s="7">
        <v>242</v>
      </c>
      <c r="P3133" s="7">
        <v>37</v>
      </c>
      <c r="Q3133" s="7">
        <v>75</v>
      </c>
      <c r="R3133" s="7">
        <v>13</v>
      </c>
      <c r="S3133" s="7">
        <v>6</v>
      </c>
      <c r="T3133" s="7">
        <v>6</v>
      </c>
      <c r="U3133" s="7">
        <v>41</v>
      </c>
      <c r="V3133" s="7">
        <v>8</v>
      </c>
      <c r="W3133" s="7">
        <v>8</v>
      </c>
      <c r="X3133" s="7">
        <v>44</v>
      </c>
      <c r="Y3133" s="7">
        <v>3</v>
      </c>
      <c r="Z3133" s="7">
        <v>4</v>
      </c>
      <c r="AA3133"/>
    </row>
    <row r="3134" spans="1:27" x14ac:dyDescent="0.25">
      <c r="A3134" s="24">
        <f t="shared" si="148"/>
        <v>1</v>
      </c>
      <c r="B3134" s="24" t="str">
        <f t="shared" si="146"/>
        <v/>
      </c>
      <c r="C3134" s="24" t="str">
        <f t="shared" si="147"/>
        <v/>
      </c>
      <c r="D3134" s="24">
        <v>2026</v>
      </c>
      <c r="E3134" s="7" t="s">
        <v>3347</v>
      </c>
      <c r="F3134" s="7" t="s">
        <v>3344</v>
      </c>
      <c r="G3134" s="7" t="s">
        <v>32</v>
      </c>
      <c r="H3134" s="7" t="s">
        <v>40</v>
      </c>
      <c r="I3134" s="8">
        <v>0.30499999999999999</v>
      </c>
      <c r="J3134" s="8">
        <v>0.38200000000000001</v>
      </c>
      <c r="K3134" s="8">
        <v>0.39</v>
      </c>
      <c r="L3134" s="8">
        <v>0.77200000000000002</v>
      </c>
      <c r="M3134" s="7">
        <v>54</v>
      </c>
      <c r="N3134" s="7">
        <v>234</v>
      </c>
      <c r="O3134" s="7">
        <v>200</v>
      </c>
      <c r="P3134" s="7">
        <v>38</v>
      </c>
      <c r="Q3134" s="7">
        <v>61</v>
      </c>
      <c r="R3134" s="7">
        <v>12</v>
      </c>
      <c r="S3134" s="7">
        <v>1</v>
      </c>
      <c r="T3134" s="7">
        <v>1</v>
      </c>
      <c r="U3134" s="7">
        <v>21</v>
      </c>
      <c r="V3134" s="7">
        <v>6</v>
      </c>
      <c r="W3134" s="7">
        <v>22</v>
      </c>
      <c r="X3134" s="7">
        <v>27</v>
      </c>
      <c r="Y3134" s="7">
        <v>1</v>
      </c>
      <c r="Z3134" s="7">
        <v>1</v>
      </c>
      <c r="AA3134"/>
    </row>
    <row r="3135" spans="1:27" x14ac:dyDescent="0.25">
      <c r="A3135" s="24">
        <f t="shared" si="148"/>
        <v>1</v>
      </c>
      <c r="B3135" s="24" t="str">
        <f t="shared" si="146"/>
        <v/>
      </c>
      <c r="C3135" s="24" t="str">
        <f t="shared" si="147"/>
        <v/>
      </c>
      <c r="D3135" s="24">
        <v>2026</v>
      </c>
      <c r="E3135" s="7" t="s">
        <v>3348</v>
      </c>
      <c r="F3135" s="7" t="s">
        <v>3344</v>
      </c>
      <c r="G3135" s="7" t="s">
        <v>29</v>
      </c>
      <c r="H3135" s="7" t="s">
        <v>38</v>
      </c>
      <c r="I3135" s="8">
        <v>0.28599999999999998</v>
      </c>
      <c r="J3135" s="8">
        <v>0.38500000000000001</v>
      </c>
      <c r="K3135" s="8">
        <v>0.38700000000000001</v>
      </c>
      <c r="L3135" s="8">
        <v>0.77200000000000002</v>
      </c>
      <c r="M3135" s="7">
        <v>51</v>
      </c>
      <c r="N3135" s="7">
        <v>197</v>
      </c>
      <c r="O3135" s="7">
        <v>168</v>
      </c>
      <c r="P3135" s="7">
        <v>28</v>
      </c>
      <c r="Q3135" s="7">
        <v>48</v>
      </c>
      <c r="R3135" s="7">
        <v>10</v>
      </c>
      <c r="S3135" s="7">
        <v>2</v>
      </c>
      <c r="T3135" s="7">
        <v>1</v>
      </c>
      <c r="U3135" s="7">
        <v>21</v>
      </c>
      <c r="V3135" s="7">
        <v>7</v>
      </c>
      <c r="W3135" s="7">
        <v>20</v>
      </c>
      <c r="X3135" s="7">
        <v>26</v>
      </c>
      <c r="Y3135" s="7">
        <v>12</v>
      </c>
      <c r="Z3135" s="7">
        <v>2</v>
      </c>
      <c r="AA3135"/>
    </row>
    <row r="3136" spans="1:27" x14ac:dyDescent="0.25">
      <c r="A3136" s="24" t="str">
        <f t="shared" si="148"/>
        <v/>
      </c>
      <c r="B3136" s="24" t="str">
        <f t="shared" si="146"/>
        <v/>
      </c>
      <c r="C3136" s="24" t="str">
        <f t="shared" si="147"/>
        <v/>
      </c>
      <c r="D3136" s="24">
        <v>2026</v>
      </c>
      <c r="E3136" s="7" t="s">
        <v>3349</v>
      </c>
      <c r="F3136" s="7" t="s">
        <v>3344</v>
      </c>
      <c r="G3136" s="7" t="s">
        <v>24</v>
      </c>
      <c r="H3136" s="7" t="s">
        <v>33</v>
      </c>
      <c r="I3136" s="8">
        <v>0.28000000000000003</v>
      </c>
      <c r="J3136" s="8">
        <v>0.33700000000000002</v>
      </c>
      <c r="K3136" s="8">
        <v>0.39600000000000002</v>
      </c>
      <c r="L3136" s="8">
        <v>0.73299999999999998</v>
      </c>
      <c r="M3136" s="7">
        <v>49</v>
      </c>
      <c r="N3136" s="7">
        <v>195</v>
      </c>
      <c r="O3136" s="7">
        <v>164</v>
      </c>
      <c r="P3136" s="7">
        <v>31</v>
      </c>
      <c r="Q3136" s="7">
        <v>46</v>
      </c>
      <c r="R3136" s="7">
        <v>4</v>
      </c>
      <c r="S3136" s="7">
        <v>0</v>
      </c>
      <c r="T3136" s="7">
        <v>5</v>
      </c>
      <c r="U3136" s="7">
        <v>29</v>
      </c>
      <c r="V3136" s="7">
        <v>2</v>
      </c>
      <c r="W3136" s="7">
        <v>15</v>
      </c>
      <c r="X3136" s="7">
        <v>36</v>
      </c>
      <c r="Y3136" s="7">
        <v>6</v>
      </c>
      <c r="Z3136" s="7">
        <v>3</v>
      </c>
      <c r="AA3136"/>
    </row>
    <row r="3137" spans="1:27" x14ac:dyDescent="0.25">
      <c r="A3137" s="24" t="str">
        <f t="shared" si="148"/>
        <v/>
      </c>
      <c r="B3137" s="24" t="str">
        <f t="shared" si="146"/>
        <v/>
      </c>
      <c r="C3137" s="24" t="str">
        <f t="shared" si="147"/>
        <v/>
      </c>
      <c r="D3137" s="24">
        <v>2026</v>
      </c>
      <c r="E3137" s="7" t="s">
        <v>3350</v>
      </c>
      <c r="F3137" s="7" t="s">
        <v>3344</v>
      </c>
      <c r="G3137" s="7" t="s">
        <v>37</v>
      </c>
      <c r="H3137" s="7" t="s">
        <v>25</v>
      </c>
      <c r="I3137" s="8">
        <v>0.245</v>
      </c>
      <c r="J3137" s="8">
        <v>0.375</v>
      </c>
      <c r="K3137" s="8">
        <v>0.5</v>
      </c>
      <c r="L3137" s="8">
        <v>0.875</v>
      </c>
      <c r="M3137" s="7">
        <v>53</v>
      </c>
      <c r="N3137" s="7">
        <v>241</v>
      </c>
      <c r="O3137" s="7">
        <v>192</v>
      </c>
      <c r="P3137" s="7">
        <v>40</v>
      </c>
      <c r="Q3137" s="7">
        <v>47</v>
      </c>
      <c r="R3137" s="7">
        <v>13</v>
      </c>
      <c r="S3137" s="7">
        <v>0</v>
      </c>
      <c r="T3137" s="7">
        <v>12</v>
      </c>
      <c r="U3137" s="7">
        <v>35</v>
      </c>
      <c r="V3137" s="7">
        <v>13</v>
      </c>
      <c r="W3137" s="7">
        <v>30</v>
      </c>
      <c r="X3137" s="7">
        <v>60</v>
      </c>
      <c r="Y3137" s="7">
        <v>6</v>
      </c>
      <c r="Z3137" s="7">
        <v>1</v>
      </c>
      <c r="AA3137"/>
    </row>
    <row r="3138" spans="1:27" x14ac:dyDescent="0.25">
      <c r="A3138" s="24" t="str">
        <f t="shared" si="148"/>
        <v/>
      </c>
      <c r="B3138" s="24" t="str">
        <f t="shared" ref="B3138:B3201" si="149">IF(COUNTIFS(Draft_Player,$E3138),COUNTIFS(Draft_Player,$E3138),"")</f>
        <v/>
      </c>
      <c r="C3138" s="24" t="str">
        <f t="shared" ref="C3138:C3201" si="150">IF(COUNTIFS(Transfers_Player,$E3138),COUNTIFS(Transfers_Player,$E3138),"")</f>
        <v/>
      </c>
      <c r="D3138" s="24">
        <v>2026</v>
      </c>
      <c r="E3138" s="7" t="s">
        <v>3351</v>
      </c>
      <c r="F3138" s="7" t="s">
        <v>3344</v>
      </c>
      <c r="G3138" s="7" t="s">
        <v>37</v>
      </c>
      <c r="H3138" s="7" t="s">
        <v>44</v>
      </c>
      <c r="I3138" s="8">
        <v>0.35799999999999998</v>
      </c>
      <c r="J3138" s="8">
        <v>0.42699999999999999</v>
      </c>
      <c r="K3138" s="8">
        <v>0.61199999999999999</v>
      </c>
      <c r="L3138" s="8">
        <v>1.0389999999999999</v>
      </c>
      <c r="M3138" s="7">
        <v>41</v>
      </c>
      <c r="N3138" s="7">
        <v>150</v>
      </c>
      <c r="O3138" s="7">
        <v>134</v>
      </c>
      <c r="P3138" s="7">
        <v>25</v>
      </c>
      <c r="Q3138" s="7">
        <v>48</v>
      </c>
      <c r="R3138" s="7">
        <v>11</v>
      </c>
      <c r="S3138" s="7">
        <v>1</v>
      </c>
      <c r="T3138" s="7">
        <v>7</v>
      </c>
      <c r="U3138" s="7">
        <v>30</v>
      </c>
      <c r="V3138" s="7">
        <v>4</v>
      </c>
      <c r="W3138" s="7">
        <v>12</v>
      </c>
      <c r="X3138" s="7">
        <v>8</v>
      </c>
      <c r="Y3138" s="7">
        <v>2</v>
      </c>
      <c r="Z3138" s="7">
        <v>0</v>
      </c>
      <c r="AA3138"/>
    </row>
    <row r="3139" spans="1:27" x14ac:dyDescent="0.25">
      <c r="A3139" s="24" t="str">
        <f t="shared" ref="A3139:A3202" si="151">IF(OR(G3139="SR", G3139="GR"), 1, "")</f>
        <v/>
      </c>
      <c r="B3139" s="24" t="str">
        <f t="shared" si="149"/>
        <v/>
      </c>
      <c r="C3139" s="24" t="str">
        <f t="shared" si="150"/>
        <v/>
      </c>
      <c r="D3139" s="24">
        <v>2026</v>
      </c>
      <c r="E3139" s="7" t="s">
        <v>3352</v>
      </c>
      <c r="F3139" s="7" t="s">
        <v>3344</v>
      </c>
      <c r="G3139" s="7" t="s">
        <v>24</v>
      </c>
      <c r="H3139" s="7" t="s">
        <v>35</v>
      </c>
      <c r="I3139" s="8">
        <v>0.29899999999999999</v>
      </c>
      <c r="J3139" s="8">
        <v>0.36099999999999999</v>
      </c>
      <c r="K3139" s="8">
        <v>0.41199999999999998</v>
      </c>
      <c r="L3139" s="8">
        <v>0.77300000000000002</v>
      </c>
      <c r="M3139" s="7">
        <v>33</v>
      </c>
      <c r="N3139" s="7">
        <v>110</v>
      </c>
      <c r="O3139" s="7">
        <v>97</v>
      </c>
      <c r="P3139" s="7">
        <v>14</v>
      </c>
      <c r="Q3139" s="7">
        <v>29</v>
      </c>
      <c r="R3139" s="7">
        <v>9</v>
      </c>
      <c r="S3139" s="7">
        <v>1</v>
      </c>
      <c r="T3139" s="7">
        <v>0</v>
      </c>
      <c r="U3139" s="7">
        <v>16</v>
      </c>
      <c r="V3139" s="7">
        <v>1</v>
      </c>
      <c r="W3139" s="7">
        <v>9</v>
      </c>
      <c r="X3139" s="7">
        <v>25</v>
      </c>
      <c r="Y3139" s="7">
        <v>0</v>
      </c>
      <c r="Z3139" s="7">
        <v>1</v>
      </c>
      <c r="AA3139"/>
    </row>
    <row r="3140" spans="1:27" x14ac:dyDescent="0.25">
      <c r="A3140" s="24">
        <f t="shared" si="151"/>
        <v>1</v>
      </c>
      <c r="B3140" s="24" t="str">
        <f t="shared" si="149"/>
        <v/>
      </c>
      <c r="C3140" s="24" t="str">
        <f t="shared" si="150"/>
        <v/>
      </c>
      <c r="D3140" s="24">
        <v>2026</v>
      </c>
      <c r="E3140" s="7" t="s">
        <v>3353</v>
      </c>
      <c r="F3140" s="7" t="s">
        <v>3344</v>
      </c>
      <c r="G3140" s="7" t="s">
        <v>29</v>
      </c>
      <c r="H3140" s="7" t="s">
        <v>44</v>
      </c>
      <c r="I3140" s="8">
        <v>0.25800000000000001</v>
      </c>
      <c r="J3140" s="8">
        <v>0.39700000000000002</v>
      </c>
      <c r="K3140" s="8">
        <v>0.32300000000000001</v>
      </c>
      <c r="L3140" s="8">
        <v>0.72</v>
      </c>
      <c r="M3140" s="7">
        <v>31</v>
      </c>
      <c r="N3140" s="7">
        <v>81</v>
      </c>
      <c r="O3140" s="7">
        <v>62</v>
      </c>
      <c r="P3140" s="7">
        <v>9</v>
      </c>
      <c r="Q3140" s="7">
        <v>16</v>
      </c>
      <c r="R3140" s="7">
        <v>1</v>
      </c>
      <c r="S3140" s="7">
        <v>0</v>
      </c>
      <c r="T3140" s="7">
        <v>1</v>
      </c>
      <c r="U3140" s="7">
        <v>11</v>
      </c>
      <c r="V3140" s="7">
        <v>3</v>
      </c>
      <c r="W3140" s="7">
        <v>12</v>
      </c>
      <c r="X3140" s="7">
        <v>18</v>
      </c>
      <c r="Y3140" s="7">
        <v>0</v>
      </c>
      <c r="Z3140" s="7">
        <v>0</v>
      </c>
      <c r="AA3140"/>
    </row>
    <row r="3141" spans="1:27" x14ac:dyDescent="0.25">
      <c r="A3141" s="24">
        <f t="shared" si="151"/>
        <v>1</v>
      </c>
      <c r="B3141" s="24" t="str">
        <f t="shared" si="149"/>
        <v/>
      </c>
      <c r="C3141" s="24" t="str">
        <f t="shared" si="150"/>
        <v/>
      </c>
      <c r="D3141" s="24">
        <v>2026</v>
      </c>
      <c r="E3141" s="7" t="s">
        <v>3354</v>
      </c>
      <c r="F3141" s="7" t="s">
        <v>3344</v>
      </c>
      <c r="G3141" s="7" t="s">
        <v>29</v>
      </c>
      <c r="H3141" s="7" t="s">
        <v>25</v>
      </c>
      <c r="I3141" s="8">
        <v>0.24199999999999999</v>
      </c>
      <c r="J3141" s="8">
        <v>0.29599999999999999</v>
      </c>
      <c r="K3141" s="8">
        <v>0.28299999999999997</v>
      </c>
      <c r="L3141" s="8">
        <v>0.57899999999999996</v>
      </c>
      <c r="M3141" s="7">
        <v>29</v>
      </c>
      <c r="N3141" s="7">
        <v>110</v>
      </c>
      <c r="O3141" s="7">
        <v>99</v>
      </c>
      <c r="P3141" s="7">
        <v>14</v>
      </c>
      <c r="Q3141" s="7">
        <v>24</v>
      </c>
      <c r="R3141" s="7">
        <v>1</v>
      </c>
      <c r="S3141" s="7">
        <v>0</v>
      </c>
      <c r="T3141" s="7">
        <v>1</v>
      </c>
      <c r="U3141" s="7">
        <v>15</v>
      </c>
      <c r="V3141" s="7">
        <v>1</v>
      </c>
      <c r="W3141" s="7">
        <v>7</v>
      </c>
      <c r="X3141" s="7">
        <v>13</v>
      </c>
      <c r="Y3141" s="7">
        <v>4</v>
      </c>
      <c r="Z3141" s="7">
        <v>0</v>
      </c>
      <c r="AA3141"/>
    </row>
    <row r="3142" spans="1:27" x14ac:dyDescent="0.25">
      <c r="A3142" s="24" t="str">
        <f t="shared" si="151"/>
        <v/>
      </c>
      <c r="B3142" s="24" t="str">
        <f t="shared" si="149"/>
        <v/>
      </c>
      <c r="C3142" s="24" t="str">
        <f t="shared" si="150"/>
        <v/>
      </c>
      <c r="D3142" s="24">
        <v>2026</v>
      </c>
      <c r="E3142" s="7" t="s">
        <v>3355</v>
      </c>
      <c r="F3142" s="7" t="s">
        <v>3344</v>
      </c>
      <c r="G3142" s="7" t="s">
        <v>37</v>
      </c>
      <c r="H3142" s="7" t="s">
        <v>33</v>
      </c>
      <c r="I3142" s="8">
        <v>0.24099999999999999</v>
      </c>
      <c r="J3142" s="8">
        <v>0.35299999999999998</v>
      </c>
      <c r="K3142" s="8">
        <v>0.27600000000000002</v>
      </c>
      <c r="L3142" s="8">
        <v>0.629</v>
      </c>
      <c r="M3142" s="7">
        <v>14</v>
      </c>
      <c r="N3142" s="7">
        <v>34</v>
      </c>
      <c r="O3142" s="7">
        <v>29</v>
      </c>
      <c r="P3142" s="7">
        <v>5</v>
      </c>
      <c r="Q3142" s="7">
        <v>7</v>
      </c>
      <c r="R3142" s="7">
        <v>1</v>
      </c>
      <c r="S3142" s="7">
        <v>0</v>
      </c>
      <c r="T3142" s="7">
        <v>0</v>
      </c>
      <c r="U3142" s="7">
        <v>1</v>
      </c>
      <c r="V3142" s="7">
        <v>0</v>
      </c>
      <c r="W3142" s="7">
        <v>5</v>
      </c>
      <c r="X3142" s="7">
        <v>9</v>
      </c>
      <c r="Y3142" s="7">
        <v>0</v>
      </c>
      <c r="Z3142" s="7">
        <v>2</v>
      </c>
      <c r="AA3142"/>
    </row>
    <row r="3143" spans="1:27" x14ac:dyDescent="0.25">
      <c r="A3143" s="24">
        <f t="shared" si="151"/>
        <v>1</v>
      </c>
      <c r="B3143" s="24" t="str">
        <f t="shared" si="149"/>
        <v/>
      </c>
      <c r="C3143" s="24" t="str">
        <f t="shared" si="150"/>
        <v/>
      </c>
      <c r="D3143" s="24">
        <v>2026</v>
      </c>
      <c r="E3143" s="7" t="s">
        <v>3356</v>
      </c>
      <c r="F3143" s="7" t="s">
        <v>3344</v>
      </c>
      <c r="G3143" s="7" t="s">
        <v>32</v>
      </c>
      <c r="H3143" s="7" t="s">
        <v>35</v>
      </c>
      <c r="I3143" s="8">
        <v>0.23100000000000001</v>
      </c>
      <c r="J3143" s="8">
        <v>0.35399999999999998</v>
      </c>
      <c r="K3143" s="8">
        <v>0.38500000000000001</v>
      </c>
      <c r="L3143" s="8">
        <v>0.73899999999999999</v>
      </c>
      <c r="M3143" s="7">
        <v>37</v>
      </c>
      <c r="N3143" s="7">
        <v>131</v>
      </c>
      <c r="O3143" s="7">
        <v>104</v>
      </c>
      <c r="P3143" s="7">
        <v>19</v>
      </c>
      <c r="Q3143" s="7">
        <v>24</v>
      </c>
      <c r="R3143" s="7">
        <v>4</v>
      </c>
      <c r="S3143" s="7">
        <v>0</v>
      </c>
      <c r="T3143" s="7">
        <v>4</v>
      </c>
      <c r="U3143" s="7">
        <v>20</v>
      </c>
      <c r="V3143" s="7">
        <v>6</v>
      </c>
      <c r="W3143" s="7">
        <v>15</v>
      </c>
      <c r="X3143" s="7">
        <v>23</v>
      </c>
      <c r="Y3143" s="7">
        <v>0</v>
      </c>
      <c r="Z3143" s="7">
        <v>2</v>
      </c>
      <c r="AA3143"/>
    </row>
    <row r="3144" spans="1:27" x14ac:dyDescent="0.25">
      <c r="A3144" s="24" t="str">
        <f t="shared" si="151"/>
        <v/>
      </c>
      <c r="B3144" s="24" t="str">
        <f t="shared" si="149"/>
        <v/>
      </c>
      <c r="C3144" s="24">
        <f t="shared" si="150"/>
        <v>1</v>
      </c>
      <c r="D3144" s="24">
        <v>2026</v>
      </c>
      <c r="E3144" s="7" t="s">
        <v>3357</v>
      </c>
      <c r="F3144" s="7" t="s">
        <v>3344</v>
      </c>
      <c r="G3144" s="7" t="s">
        <v>37</v>
      </c>
      <c r="H3144" s="7" t="s">
        <v>25</v>
      </c>
      <c r="I3144" s="8">
        <v>0.2</v>
      </c>
      <c r="J3144" s="8">
        <v>0.33300000000000002</v>
      </c>
      <c r="K3144" s="8">
        <v>0.2</v>
      </c>
      <c r="L3144" s="8">
        <v>0.53300000000000003</v>
      </c>
      <c r="M3144" s="7">
        <v>5</v>
      </c>
      <c r="N3144" s="7">
        <v>9</v>
      </c>
      <c r="O3144" s="7">
        <v>5</v>
      </c>
      <c r="P3144" s="7">
        <v>0</v>
      </c>
      <c r="Q3144" s="7">
        <v>1</v>
      </c>
      <c r="R3144" s="7">
        <v>0</v>
      </c>
      <c r="S3144" s="7">
        <v>0</v>
      </c>
      <c r="T3144" s="7">
        <v>0</v>
      </c>
      <c r="U3144" s="7">
        <v>0</v>
      </c>
      <c r="V3144" s="7">
        <v>1</v>
      </c>
      <c r="W3144" s="7">
        <v>0</v>
      </c>
      <c r="X3144" s="7">
        <v>1</v>
      </c>
      <c r="Y3144" s="7">
        <v>0</v>
      </c>
      <c r="Z3144" s="7">
        <v>0</v>
      </c>
      <c r="AA3144"/>
    </row>
    <row r="3145" spans="1:27" x14ac:dyDescent="0.25">
      <c r="A3145" s="24" t="str">
        <f t="shared" si="151"/>
        <v/>
      </c>
      <c r="B3145" s="24" t="str">
        <f t="shared" si="149"/>
        <v/>
      </c>
      <c r="C3145" s="24" t="str">
        <f t="shared" si="150"/>
        <v/>
      </c>
      <c r="D3145" s="24">
        <v>2026</v>
      </c>
      <c r="E3145" s="7" t="s">
        <v>3358</v>
      </c>
      <c r="F3145" s="7" t="s">
        <v>3344</v>
      </c>
      <c r="G3145" s="7" t="s">
        <v>47</v>
      </c>
      <c r="H3145" s="7" t="s">
        <v>33</v>
      </c>
      <c r="I3145" s="8">
        <v>0.16700000000000001</v>
      </c>
      <c r="J3145" s="8">
        <v>0.36399999999999999</v>
      </c>
      <c r="K3145" s="8">
        <v>0.33300000000000002</v>
      </c>
      <c r="L3145" s="8">
        <v>0.69699999999999995</v>
      </c>
      <c r="M3145" s="7">
        <v>12</v>
      </c>
      <c r="N3145" s="7">
        <v>33</v>
      </c>
      <c r="O3145" s="7">
        <v>24</v>
      </c>
      <c r="P3145" s="7">
        <v>3</v>
      </c>
      <c r="Q3145" s="7">
        <v>4</v>
      </c>
      <c r="R3145" s="7">
        <v>2</v>
      </c>
      <c r="S3145" s="7">
        <v>1</v>
      </c>
      <c r="T3145" s="7">
        <v>0</v>
      </c>
      <c r="U3145" s="7">
        <v>2</v>
      </c>
      <c r="V3145" s="7">
        <v>0</v>
      </c>
      <c r="W3145" s="7">
        <v>8</v>
      </c>
      <c r="X3145" s="7">
        <v>8</v>
      </c>
      <c r="Y3145" s="7">
        <v>0</v>
      </c>
      <c r="Z3145" s="7">
        <v>0</v>
      </c>
      <c r="AA3145"/>
    </row>
    <row r="3146" spans="1:27" x14ac:dyDescent="0.25">
      <c r="A3146" s="24" t="str">
        <f t="shared" si="151"/>
        <v/>
      </c>
      <c r="B3146" s="24" t="str">
        <f t="shared" si="149"/>
        <v/>
      </c>
      <c r="C3146" s="24" t="str">
        <f t="shared" si="150"/>
        <v/>
      </c>
      <c r="D3146" s="24">
        <v>2026</v>
      </c>
      <c r="E3146" s="7" t="s">
        <v>3359</v>
      </c>
      <c r="F3146" s="7" t="s">
        <v>3344</v>
      </c>
      <c r="G3146" s="7" t="s">
        <v>24</v>
      </c>
      <c r="H3146" s="7" t="s">
        <v>35</v>
      </c>
      <c r="I3146" s="8">
        <v>0</v>
      </c>
      <c r="J3146" s="8">
        <v>0.25</v>
      </c>
      <c r="K3146" s="8">
        <v>0</v>
      </c>
      <c r="L3146" s="8">
        <v>0.25</v>
      </c>
      <c r="M3146" s="7">
        <v>4</v>
      </c>
      <c r="N3146" s="7">
        <v>4</v>
      </c>
      <c r="O3146" s="7">
        <v>3</v>
      </c>
      <c r="P3146" s="7">
        <v>1</v>
      </c>
      <c r="Q3146" s="7">
        <v>0</v>
      </c>
      <c r="R3146" s="7">
        <v>0</v>
      </c>
      <c r="S3146" s="7">
        <v>0</v>
      </c>
      <c r="T3146" s="7">
        <v>0</v>
      </c>
      <c r="U3146" s="7">
        <v>0</v>
      </c>
      <c r="V3146" s="7">
        <v>0</v>
      </c>
      <c r="W3146" s="7">
        <v>1</v>
      </c>
      <c r="X3146" s="7">
        <v>3</v>
      </c>
      <c r="Y3146" s="7">
        <v>0</v>
      </c>
      <c r="Z3146" s="7">
        <v>0</v>
      </c>
      <c r="AA3146"/>
    </row>
    <row r="3147" spans="1:27" x14ac:dyDescent="0.25">
      <c r="A3147" s="24" t="str">
        <f t="shared" si="151"/>
        <v/>
      </c>
      <c r="B3147" s="24" t="str">
        <f t="shared" si="149"/>
        <v/>
      </c>
      <c r="C3147" s="24" t="str">
        <f t="shared" si="150"/>
        <v/>
      </c>
      <c r="D3147" s="24">
        <v>2026</v>
      </c>
      <c r="E3147" s="7" t="s">
        <v>3360</v>
      </c>
      <c r="F3147" s="7" t="s">
        <v>3344</v>
      </c>
      <c r="G3147" s="7" t="s">
        <v>47</v>
      </c>
      <c r="H3147" s="7" t="s">
        <v>64</v>
      </c>
      <c r="I3147" s="8">
        <v>0</v>
      </c>
      <c r="J3147" s="8">
        <v>0</v>
      </c>
      <c r="K3147" s="8">
        <v>0</v>
      </c>
      <c r="L3147" s="8">
        <v>0</v>
      </c>
      <c r="M3147" s="7">
        <v>1</v>
      </c>
      <c r="N3147" s="7">
        <v>2</v>
      </c>
      <c r="O3147" s="7">
        <v>2</v>
      </c>
      <c r="P3147" s="7">
        <v>2</v>
      </c>
      <c r="Q3147" s="7">
        <v>0</v>
      </c>
      <c r="R3147" s="7">
        <v>0</v>
      </c>
      <c r="S3147" s="7">
        <v>0</v>
      </c>
      <c r="T3147" s="7">
        <v>0</v>
      </c>
      <c r="U3147" s="7">
        <v>0</v>
      </c>
      <c r="V3147" s="7">
        <v>0</v>
      </c>
      <c r="W3147" s="7">
        <v>0</v>
      </c>
      <c r="X3147" s="7">
        <v>0</v>
      </c>
      <c r="Y3147" s="7">
        <v>1</v>
      </c>
      <c r="Z3147" s="7">
        <v>0</v>
      </c>
      <c r="AA3147"/>
    </row>
    <row r="3148" spans="1:27" x14ac:dyDescent="0.25">
      <c r="A3148" s="24" t="str">
        <f t="shared" si="151"/>
        <v/>
      </c>
      <c r="B3148" s="24" t="str">
        <f t="shared" si="149"/>
        <v/>
      </c>
      <c r="C3148" s="24">
        <f t="shared" si="150"/>
        <v>1</v>
      </c>
      <c r="D3148" s="24">
        <v>2026</v>
      </c>
      <c r="E3148" s="7" t="s">
        <v>3361</v>
      </c>
      <c r="F3148" s="7" t="s">
        <v>3362</v>
      </c>
      <c r="G3148" s="7" t="s">
        <v>47</v>
      </c>
      <c r="H3148" s="7" t="s">
        <v>25</v>
      </c>
      <c r="I3148" s="8">
        <v>0.29299999999999998</v>
      </c>
      <c r="J3148" s="8">
        <v>0.48</v>
      </c>
      <c r="K3148" s="8">
        <v>0.38400000000000001</v>
      </c>
      <c r="L3148" s="8">
        <v>0.86399999999999999</v>
      </c>
      <c r="M3148" s="7">
        <v>51</v>
      </c>
      <c r="N3148" s="7">
        <v>225</v>
      </c>
      <c r="O3148" s="7">
        <v>164</v>
      </c>
      <c r="P3148" s="7">
        <v>30</v>
      </c>
      <c r="Q3148" s="7">
        <v>48</v>
      </c>
      <c r="R3148" s="7">
        <v>6</v>
      </c>
      <c r="S3148" s="7">
        <v>0</v>
      </c>
      <c r="T3148" s="7">
        <v>3</v>
      </c>
      <c r="U3148" s="7">
        <v>21</v>
      </c>
      <c r="V3148" s="7">
        <v>25</v>
      </c>
      <c r="W3148" s="7">
        <v>35</v>
      </c>
      <c r="X3148" s="7">
        <v>40</v>
      </c>
      <c r="Y3148" s="7">
        <v>5</v>
      </c>
      <c r="Z3148" s="7">
        <v>3</v>
      </c>
      <c r="AA3148"/>
    </row>
    <row r="3149" spans="1:27" x14ac:dyDescent="0.25">
      <c r="A3149" s="24" t="str">
        <f t="shared" si="151"/>
        <v/>
      </c>
      <c r="B3149" s="24" t="str">
        <f t="shared" si="149"/>
        <v/>
      </c>
      <c r="C3149" s="24" t="str">
        <f t="shared" si="150"/>
        <v/>
      </c>
      <c r="D3149" s="24">
        <v>2026</v>
      </c>
      <c r="E3149" s="7" t="s">
        <v>3363</v>
      </c>
      <c r="F3149" s="7" t="s">
        <v>3362</v>
      </c>
      <c r="G3149" s="7" t="s">
        <v>24</v>
      </c>
      <c r="H3149" s="7" t="s">
        <v>38</v>
      </c>
      <c r="I3149" s="8">
        <v>0.27400000000000002</v>
      </c>
      <c r="J3149" s="8">
        <v>0.35399999999999998</v>
      </c>
      <c r="K3149" s="8">
        <v>0.372</v>
      </c>
      <c r="L3149" s="8">
        <v>0.72599999999999998</v>
      </c>
      <c r="M3149" s="7">
        <v>54</v>
      </c>
      <c r="N3149" s="7">
        <v>246</v>
      </c>
      <c r="O3149" s="7">
        <v>215</v>
      </c>
      <c r="P3149" s="7">
        <v>30</v>
      </c>
      <c r="Q3149" s="7">
        <v>59</v>
      </c>
      <c r="R3149" s="7">
        <v>13</v>
      </c>
      <c r="S3149" s="7">
        <v>1</v>
      </c>
      <c r="T3149" s="7">
        <v>2</v>
      </c>
      <c r="U3149" s="7">
        <v>28</v>
      </c>
      <c r="V3149" s="7">
        <v>3</v>
      </c>
      <c r="W3149" s="7">
        <v>25</v>
      </c>
      <c r="X3149" s="7">
        <v>28</v>
      </c>
      <c r="Y3149" s="7">
        <v>8</v>
      </c>
      <c r="Z3149" s="7">
        <v>4</v>
      </c>
      <c r="AA3149"/>
    </row>
    <row r="3150" spans="1:27" x14ac:dyDescent="0.25">
      <c r="A3150" s="24" t="str">
        <f t="shared" si="151"/>
        <v/>
      </c>
      <c r="B3150" s="24" t="str">
        <f t="shared" si="149"/>
        <v/>
      </c>
      <c r="C3150" s="24" t="str">
        <f t="shared" si="150"/>
        <v/>
      </c>
      <c r="D3150" s="24">
        <v>2026</v>
      </c>
      <c r="E3150" s="7" t="s">
        <v>3364</v>
      </c>
      <c r="F3150" s="7" t="s">
        <v>3362</v>
      </c>
      <c r="G3150" s="7" t="s">
        <v>37</v>
      </c>
      <c r="H3150" s="7" t="s">
        <v>27</v>
      </c>
      <c r="I3150" s="8">
        <v>0.27200000000000002</v>
      </c>
      <c r="J3150" s="8">
        <v>0.36699999999999999</v>
      </c>
      <c r="K3150" s="8">
        <v>0.45500000000000002</v>
      </c>
      <c r="L3150" s="8">
        <v>0.82199999999999995</v>
      </c>
      <c r="M3150" s="7">
        <v>54</v>
      </c>
      <c r="N3150" s="7">
        <v>248</v>
      </c>
      <c r="O3150" s="7">
        <v>213</v>
      </c>
      <c r="P3150" s="7">
        <v>43</v>
      </c>
      <c r="Q3150" s="7">
        <v>58</v>
      </c>
      <c r="R3150" s="7">
        <v>12</v>
      </c>
      <c r="S3150" s="7">
        <v>0</v>
      </c>
      <c r="T3150" s="7">
        <v>9</v>
      </c>
      <c r="U3150" s="7">
        <v>33</v>
      </c>
      <c r="V3150" s="7">
        <v>3</v>
      </c>
      <c r="W3150" s="7">
        <v>30</v>
      </c>
      <c r="X3150" s="7">
        <v>62</v>
      </c>
      <c r="Y3150" s="7">
        <v>12</v>
      </c>
      <c r="Z3150" s="7">
        <v>4</v>
      </c>
      <c r="AA3150"/>
    </row>
    <row r="3151" spans="1:27" x14ac:dyDescent="0.25">
      <c r="A3151" s="24" t="str">
        <f t="shared" si="151"/>
        <v/>
      </c>
      <c r="B3151" s="24" t="str">
        <f t="shared" si="149"/>
        <v/>
      </c>
      <c r="C3151" s="24" t="str">
        <f t="shared" si="150"/>
        <v/>
      </c>
      <c r="D3151" s="24">
        <v>2026</v>
      </c>
      <c r="E3151" s="7" t="s">
        <v>3365</v>
      </c>
      <c r="F3151" s="7" t="s">
        <v>3362</v>
      </c>
      <c r="G3151" s="7" t="s">
        <v>24</v>
      </c>
      <c r="H3151" s="7" t="s">
        <v>40</v>
      </c>
      <c r="I3151" s="8">
        <v>0.25900000000000001</v>
      </c>
      <c r="J3151" s="8">
        <v>0.376</v>
      </c>
      <c r="K3151" s="8">
        <v>0.35799999999999998</v>
      </c>
      <c r="L3151" s="8">
        <v>0.73399999999999999</v>
      </c>
      <c r="M3151" s="7">
        <v>54</v>
      </c>
      <c r="N3151" s="7">
        <v>235</v>
      </c>
      <c r="O3151" s="7">
        <v>193</v>
      </c>
      <c r="P3151" s="7">
        <v>30</v>
      </c>
      <c r="Q3151" s="7">
        <v>50</v>
      </c>
      <c r="R3151" s="7">
        <v>14</v>
      </c>
      <c r="S3151" s="7">
        <v>1</v>
      </c>
      <c r="T3151" s="7">
        <v>1</v>
      </c>
      <c r="U3151" s="7">
        <v>33</v>
      </c>
      <c r="V3151" s="7">
        <v>9</v>
      </c>
      <c r="W3151" s="7">
        <v>29</v>
      </c>
      <c r="X3151" s="7">
        <v>61</v>
      </c>
      <c r="Y3151" s="7">
        <v>4</v>
      </c>
      <c r="Z3151" s="7">
        <v>4</v>
      </c>
      <c r="AA3151"/>
    </row>
    <row r="3152" spans="1:27" x14ac:dyDescent="0.25">
      <c r="A3152" s="24" t="str">
        <f t="shared" si="151"/>
        <v/>
      </c>
      <c r="B3152" s="24" t="str">
        <f t="shared" si="149"/>
        <v/>
      </c>
      <c r="C3152" s="24" t="str">
        <f t="shared" si="150"/>
        <v/>
      </c>
      <c r="D3152" s="24">
        <v>2026</v>
      </c>
      <c r="E3152" s="7" t="s">
        <v>3366</v>
      </c>
      <c r="F3152" s="7" t="s">
        <v>3362</v>
      </c>
      <c r="G3152" s="7" t="s">
        <v>24</v>
      </c>
      <c r="H3152" s="7" t="s">
        <v>44</v>
      </c>
      <c r="I3152" s="8">
        <v>0.19800000000000001</v>
      </c>
      <c r="J3152" s="8">
        <v>0.30199999999999999</v>
      </c>
      <c r="K3152" s="8">
        <v>0.47699999999999998</v>
      </c>
      <c r="L3152" s="8">
        <v>0.77800000000000002</v>
      </c>
      <c r="M3152" s="7">
        <v>47</v>
      </c>
      <c r="N3152" s="7">
        <v>199</v>
      </c>
      <c r="O3152" s="7">
        <v>172</v>
      </c>
      <c r="P3152" s="7">
        <v>34</v>
      </c>
      <c r="Q3152" s="7">
        <v>34</v>
      </c>
      <c r="R3152" s="7">
        <v>6</v>
      </c>
      <c r="S3152" s="7">
        <v>3</v>
      </c>
      <c r="T3152" s="7">
        <v>12</v>
      </c>
      <c r="U3152" s="7">
        <v>39</v>
      </c>
      <c r="V3152" s="7">
        <v>7</v>
      </c>
      <c r="W3152" s="7">
        <v>19</v>
      </c>
      <c r="X3152" s="7">
        <v>75</v>
      </c>
      <c r="Y3152" s="7">
        <v>10</v>
      </c>
      <c r="Z3152" s="7">
        <v>1</v>
      </c>
      <c r="AA3152"/>
    </row>
    <row r="3153" spans="1:27" x14ac:dyDescent="0.25">
      <c r="A3153" s="24" t="str">
        <f t="shared" si="151"/>
        <v/>
      </c>
      <c r="B3153" s="24" t="str">
        <f t="shared" si="149"/>
        <v/>
      </c>
      <c r="C3153" s="24" t="str">
        <f t="shared" si="150"/>
        <v/>
      </c>
      <c r="D3153" s="24">
        <v>2026</v>
      </c>
      <c r="E3153" s="7" t="s">
        <v>3367</v>
      </c>
      <c r="F3153" s="7" t="s">
        <v>3362</v>
      </c>
      <c r="G3153" s="7" t="s">
        <v>47</v>
      </c>
      <c r="H3153" s="7" t="s">
        <v>42</v>
      </c>
      <c r="I3153" s="8">
        <v>0.254</v>
      </c>
      <c r="J3153" s="8">
        <v>0.33300000000000002</v>
      </c>
      <c r="K3153" s="8">
        <v>0.35599999999999998</v>
      </c>
      <c r="L3153" s="8">
        <v>0.68899999999999995</v>
      </c>
      <c r="M3153" s="7">
        <v>22</v>
      </c>
      <c r="N3153" s="7">
        <v>68</v>
      </c>
      <c r="O3153" s="7">
        <v>59</v>
      </c>
      <c r="P3153" s="7">
        <v>10</v>
      </c>
      <c r="Q3153" s="7">
        <v>15</v>
      </c>
      <c r="R3153" s="7">
        <v>6</v>
      </c>
      <c r="S3153" s="7">
        <v>0</v>
      </c>
      <c r="T3153" s="7">
        <v>0</v>
      </c>
      <c r="U3153" s="7">
        <v>7</v>
      </c>
      <c r="V3153" s="7">
        <v>3</v>
      </c>
      <c r="W3153" s="7">
        <v>4</v>
      </c>
      <c r="X3153" s="7">
        <v>7</v>
      </c>
      <c r="Y3153" s="7">
        <v>1</v>
      </c>
      <c r="Z3153" s="7">
        <v>0</v>
      </c>
      <c r="AA3153"/>
    </row>
    <row r="3154" spans="1:27" x14ac:dyDescent="0.25">
      <c r="A3154" s="24" t="str">
        <f t="shared" si="151"/>
        <v/>
      </c>
      <c r="B3154" s="24" t="str">
        <f t="shared" si="149"/>
        <v/>
      </c>
      <c r="C3154" s="24" t="str">
        <f t="shared" si="150"/>
        <v/>
      </c>
      <c r="D3154" s="24">
        <v>2026</v>
      </c>
      <c r="E3154" s="7" t="s">
        <v>3368</v>
      </c>
      <c r="F3154" s="7" t="s">
        <v>3362</v>
      </c>
      <c r="G3154" s="7" t="s">
        <v>47</v>
      </c>
      <c r="H3154" s="7" t="s">
        <v>42</v>
      </c>
      <c r="I3154" s="8">
        <v>0.24199999999999999</v>
      </c>
      <c r="J3154" s="8">
        <v>0.36</v>
      </c>
      <c r="K3154" s="8">
        <v>0.25800000000000001</v>
      </c>
      <c r="L3154" s="8">
        <v>0.61799999999999999</v>
      </c>
      <c r="M3154" s="7">
        <v>27</v>
      </c>
      <c r="N3154" s="7">
        <v>79</v>
      </c>
      <c r="O3154" s="7">
        <v>62</v>
      </c>
      <c r="P3154" s="7">
        <v>4</v>
      </c>
      <c r="Q3154" s="7">
        <v>15</v>
      </c>
      <c r="R3154" s="7">
        <v>1</v>
      </c>
      <c r="S3154" s="7">
        <v>0</v>
      </c>
      <c r="T3154" s="7">
        <v>0</v>
      </c>
      <c r="U3154" s="7">
        <v>9</v>
      </c>
      <c r="V3154" s="7">
        <v>5</v>
      </c>
      <c r="W3154" s="7">
        <v>7</v>
      </c>
      <c r="X3154" s="7">
        <v>19</v>
      </c>
      <c r="Y3154" s="7">
        <v>1</v>
      </c>
      <c r="Z3154" s="7">
        <v>1</v>
      </c>
      <c r="AA3154"/>
    </row>
    <row r="3155" spans="1:27" x14ac:dyDescent="0.25">
      <c r="A3155" s="24" t="str">
        <f t="shared" si="151"/>
        <v/>
      </c>
      <c r="B3155" s="24" t="str">
        <f t="shared" si="149"/>
        <v/>
      </c>
      <c r="C3155" s="24" t="str">
        <f t="shared" si="150"/>
        <v/>
      </c>
      <c r="D3155" s="24">
        <v>2026</v>
      </c>
      <c r="E3155" s="7" t="s">
        <v>3369</v>
      </c>
      <c r="F3155" s="7" t="s">
        <v>3362</v>
      </c>
      <c r="G3155" s="7" t="s">
        <v>24</v>
      </c>
      <c r="H3155" s="7" t="s">
        <v>30</v>
      </c>
      <c r="I3155" s="8">
        <v>0.23599999999999999</v>
      </c>
      <c r="J3155" s="8">
        <v>0.32800000000000001</v>
      </c>
      <c r="K3155" s="8">
        <v>0.45300000000000001</v>
      </c>
      <c r="L3155" s="8">
        <v>0.78100000000000003</v>
      </c>
      <c r="M3155" s="7">
        <v>29</v>
      </c>
      <c r="N3155" s="7">
        <v>123</v>
      </c>
      <c r="O3155" s="7">
        <v>106</v>
      </c>
      <c r="P3155" s="7">
        <v>17</v>
      </c>
      <c r="Q3155" s="7">
        <v>25</v>
      </c>
      <c r="R3155" s="7">
        <v>7</v>
      </c>
      <c r="S3155" s="7">
        <v>2</v>
      </c>
      <c r="T3155" s="7">
        <v>4</v>
      </c>
      <c r="U3155" s="7">
        <v>23</v>
      </c>
      <c r="V3155" s="7">
        <v>2</v>
      </c>
      <c r="W3155" s="7">
        <v>13</v>
      </c>
      <c r="X3155" s="7">
        <v>33</v>
      </c>
      <c r="Y3155" s="7">
        <v>4</v>
      </c>
      <c r="Z3155" s="7">
        <v>3</v>
      </c>
      <c r="AA3155"/>
    </row>
    <row r="3156" spans="1:27" x14ac:dyDescent="0.25">
      <c r="A3156" s="24" t="str">
        <f t="shared" si="151"/>
        <v/>
      </c>
      <c r="B3156" s="24" t="str">
        <f t="shared" si="149"/>
        <v/>
      </c>
      <c r="C3156" s="24" t="str">
        <f t="shared" si="150"/>
        <v/>
      </c>
      <c r="D3156" s="24">
        <v>2026</v>
      </c>
      <c r="E3156" s="7" t="s">
        <v>3370</v>
      </c>
      <c r="F3156" s="7" t="s">
        <v>3362</v>
      </c>
      <c r="G3156" s="7" t="s">
        <v>47</v>
      </c>
      <c r="H3156" s="7" t="s">
        <v>33</v>
      </c>
      <c r="I3156" s="8">
        <v>0.20599999999999999</v>
      </c>
      <c r="J3156" s="8">
        <v>0.30499999999999999</v>
      </c>
      <c r="K3156" s="8">
        <v>0.32100000000000001</v>
      </c>
      <c r="L3156" s="8">
        <v>0.625</v>
      </c>
      <c r="M3156" s="7">
        <v>38</v>
      </c>
      <c r="N3156" s="7">
        <v>151</v>
      </c>
      <c r="O3156" s="7">
        <v>131</v>
      </c>
      <c r="P3156" s="7">
        <v>18</v>
      </c>
      <c r="Q3156" s="7">
        <v>27</v>
      </c>
      <c r="R3156" s="7">
        <v>6</v>
      </c>
      <c r="S3156" s="7">
        <v>0</v>
      </c>
      <c r="T3156" s="7">
        <v>3</v>
      </c>
      <c r="U3156" s="7">
        <v>21</v>
      </c>
      <c r="V3156" s="7">
        <v>5</v>
      </c>
      <c r="W3156" s="7">
        <v>14</v>
      </c>
      <c r="X3156" s="7">
        <v>33</v>
      </c>
      <c r="Y3156" s="7">
        <v>2</v>
      </c>
      <c r="Z3156" s="7">
        <v>0</v>
      </c>
      <c r="AA3156"/>
    </row>
    <row r="3157" spans="1:27" x14ac:dyDescent="0.25">
      <c r="A3157" s="24" t="str">
        <f t="shared" si="151"/>
        <v/>
      </c>
      <c r="B3157" s="24" t="str">
        <f t="shared" si="149"/>
        <v/>
      </c>
      <c r="C3157" s="24" t="str">
        <f t="shared" si="150"/>
        <v/>
      </c>
      <c r="D3157" s="24">
        <v>2026</v>
      </c>
      <c r="E3157" s="7" t="s">
        <v>3371</v>
      </c>
      <c r="F3157" s="7" t="s">
        <v>3362</v>
      </c>
      <c r="G3157" s="7" t="s">
        <v>37</v>
      </c>
      <c r="H3157" s="7" t="s">
        <v>25</v>
      </c>
      <c r="I3157" s="8">
        <v>0.19</v>
      </c>
      <c r="J3157" s="8">
        <v>0.34599999999999997</v>
      </c>
      <c r="K3157" s="8">
        <v>0.19</v>
      </c>
      <c r="L3157" s="8">
        <v>0.53700000000000003</v>
      </c>
      <c r="M3157" s="7">
        <v>12</v>
      </c>
      <c r="N3157" s="7">
        <v>26</v>
      </c>
      <c r="O3157" s="7">
        <v>21</v>
      </c>
      <c r="P3157" s="7">
        <v>1</v>
      </c>
      <c r="Q3157" s="7">
        <v>4</v>
      </c>
      <c r="R3157" s="7">
        <v>0</v>
      </c>
      <c r="S3157" s="7">
        <v>0</v>
      </c>
      <c r="T3157" s="7">
        <v>0</v>
      </c>
      <c r="U3157" s="7">
        <v>1</v>
      </c>
      <c r="V3157" s="7">
        <v>1</v>
      </c>
      <c r="W3157" s="7">
        <v>4</v>
      </c>
      <c r="X3157" s="7">
        <v>10</v>
      </c>
      <c r="Y3157" s="7">
        <v>1</v>
      </c>
      <c r="Z3157" s="7">
        <v>0</v>
      </c>
      <c r="AA3157"/>
    </row>
    <row r="3158" spans="1:27" x14ac:dyDescent="0.25">
      <c r="A3158" s="24" t="str">
        <f t="shared" si="151"/>
        <v/>
      </c>
      <c r="B3158" s="24" t="str">
        <f t="shared" si="149"/>
        <v/>
      </c>
      <c r="C3158" s="24" t="str">
        <f t="shared" si="150"/>
        <v/>
      </c>
      <c r="D3158" s="24">
        <v>2026</v>
      </c>
      <c r="E3158" s="7" t="s">
        <v>3372</v>
      </c>
      <c r="F3158" s="7" t="s">
        <v>3362</v>
      </c>
      <c r="G3158" s="7" t="s">
        <v>47</v>
      </c>
      <c r="H3158" s="7" t="s">
        <v>38</v>
      </c>
      <c r="I3158" s="8">
        <v>0.182</v>
      </c>
      <c r="J3158" s="8">
        <v>0.25</v>
      </c>
      <c r="K3158" s="8">
        <v>0.182</v>
      </c>
      <c r="L3158" s="8">
        <v>0.432</v>
      </c>
      <c r="M3158" s="7">
        <v>5</v>
      </c>
      <c r="N3158" s="7">
        <v>12</v>
      </c>
      <c r="O3158" s="7">
        <v>11</v>
      </c>
      <c r="P3158" s="7">
        <v>0</v>
      </c>
      <c r="Q3158" s="7">
        <v>2</v>
      </c>
      <c r="R3158" s="7">
        <v>0</v>
      </c>
      <c r="S3158" s="7">
        <v>0</v>
      </c>
      <c r="T3158" s="7">
        <v>0</v>
      </c>
      <c r="U3158" s="7">
        <v>0</v>
      </c>
      <c r="V3158" s="7">
        <v>0</v>
      </c>
      <c r="W3158" s="7">
        <v>1</v>
      </c>
      <c r="X3158" s="7">
        <v>8</v>
      </c>
      <c r="Y3158" s="7">
        <v>0</v>
      </c>
      <c r="Z3158" s="7">
        <v>0</v>
      </c>
      <c r="AA3158"/>
    </row>
    <row r="3159" spans="1:27" x14ac:dyDescent="0.25">
      <c r="A3159" s="24" t="str">
        <f t="shared" si="151"/>
        <v/>
      </c>
      <c r="B3159" s="24" t="str">
        <f t="shared" si="149"/>
        <v/>
      </c>
      <c r="C3159" s="24" t="str">
        <f t="shared" si="150"/>
        <v/>
      </c>
      <c r="D3159" s="24">
        <v>2026</v>
      </c>
      <c r="E3159" s="7" t="s">
        <v>3373</v>
      </c>
      <c r="F3159" s="7" t="s">
        <v>3362</v>
      </c>
      <c r="G3159" s="7" t="s">
        <v>47</v>
      </c>
      <c r="H3159" s="7" t="s">
        <v>42</v>
      </c>
      <c r="I3159" s="8">
        <v>0.18099999999999999</v>
      </c>
      <c r="J3159" s="8">
        <v>0.27700000000000002</v>
      </c>
      <c r="K3159" s="8">
        <v>0.253</v>
      </c>
      <c r="L3159" s="8">
        <v>0.53</v>
      </c>
      <c r="M3159" s="7">
        <v>23</v>
      </c>
      <c r="N3159" s="7">
        <v>94</v>
      </c>
      <c r="O3159" s="7">
        <v>83</v>
      </c>
      <c r="P3159" s="7">
        <v>9</v>
      </c>
      <c r="Q3159" s="7">
        <v>15</v>
      </c>
      <c r="R3159" s="7">
        <v>3</v>
      </c>
      <c r="S3159" s="7">
        <v>0</v>
      </c>
      <c r="T3159" s="7">
        <v>1</v>
      </c>
      <c r="U3159" s="7">
        <v>5</v>
      </c>
      <c r="V3159" s="7">
        <v>6</v>
      </c>
      <c r="W3159" s="7">
        <v>5</v>
      </c>
      <c r="X3159" s="7">
        <v>36</v>
      </c>
      <c r="Y3159" s="7">
        <v>1</v>
      </c>
      <c r="Z3159" s="7">
        <v>0</v>
      </c>
      <c r="AA3159"/>
    </row>
    <row r="3160" spans="1:27" x14ac:dyDescent="0.25">
      <c r="A3160" s="24" t="str">
        <f t="shared" si="151"/>
        <v/>
      </c>
      <c r="B3160" s="24" t="str">
        <f t="shared" si="149"/>
        <v/>
      </c>
      <c r="C3160" s="24">
        <f t="shared" si="150"/>
        <v>1</v>
      </c>
      <c r="D3160" s="24">
        <v>2026</v>
      </c>
      <c r="E3160" s="7" t="s">
        <v>3374</v>
      </c>
      <c r="F3160" s="7" t="s">
        <v>3362</v>
      </c>
      <c r="G3160" s="7" t="s">
        <v>47</v>
      </c>
      <c r="H3160" s="7" t="s">
        <v>44</v>
      </c>
      <c r="I3160" s="8">
        <v>0.17399999999999999</v>
      </c>
      <c r="J3160" s="8">
        <v>0.26900000000000002</v>
      </c>
      <c r="K3160" s="8">
        <v>0.217</v>
      </c>
      <c r="L3160" s="8">
        <v>0.48699999999999999</v>
      </c>
      <c r="M3160" s="7">
        <v>11</v>
      </c>
      <c r="N3160" s="7">
        <v>26</v>
      </c>
      <c r="O3160" s="7">
        <v>23</v>
      </c>
      <c r="P3160" s="7">
        <v>4</v>
      </c>
      <c r="Q3160" s="7">
        <v>4</v>
      </c>
      <c r="R3160" s="7">
        <v>1</v>
      </c>
      <c r="S3160" s="7">
        <v>0</v>
      </c>
      <c r="T3160" s="7">
        <v>0</v>
      </c>
      <c r="U3160" s="7">
        <v>1</v>
      </c>
      <c r="V3160" s="7">
        <v>0</v>
      </c>
      <c r="W3160" s="7">
        <v>3</v>
      </c>
      <c r="X3160" s="7">
        <v>9</v>
      </c>
      <c r="Y3160" s="7">
        <v>0</v>
      </c>
      <c r="Z3160" s="7">
        <v>0</v>
      </c>
      <c r="AA3160"/>
    </row>
    <row r="3161" spans="1:27" x14ac:dyDescent="0.25">
      <c r="A3161" s="24" t="str">
        <f t="shared" si="151"/>
        <v/>
      </c>
      <c r="B3161" s="24" t="str">
        <f t="shared" si="149"/>
        <v/>
      </c>
      <c r="C3161" s="24" t="str">
        <f t="shared" si="150"/>
        <v/>
      </c>
      <c r="D3161" s="24">
        <v>2026</v>
      </c>
      <c r="E3161" s="7" t="s">
        <v>3375</v>
      </c>
      <c r="F3161" s="7" t="s">
        <v>3362</v>
      </c>
      <c r="G3161" s="7" t="s">
        <v>24</v>
      </c>
      <c r="H3161" s="7" t="s">
        <v>30</v>
      </c>
      <c r="I3161" s="8">
        <v>0.16800000000000001</v>
      </c>
      <c r="J3161" s="8">
        <v>0.23</v>
      </c>
      <c r="K3161" s="8">
        <v>0.188</v>
      </c>
      <c r="L3161" s="8">
        <v>0.41799999999999998</v>
      </c>
      <c r="M3161" s="7">
        <v>38</v>
      </c>
      <c r="N3161" s="7">
        <v>113</v>
      </c>
      <c r="O3161" s="7">
        <v>101</v>
      </c>
      <c r="P3161" s="7">
        <v>10</v>
      </c>
      <c r="Q3161" s="7">
        <v>17</v>
      </c>
      <c r="R3161" s="7">
        <v>2</v>
      </c>
      <c r="S3161" s="7">
        <v>0</v>
      </c>
      <c r="T3161" s="7">
        <v>0</v>
      </c>
      <c r="U3161" s="7">
        <v>9</v>
      </c>
      <c r="V3161" s="7">
        <v>1</v>
      </c>
      <c r="W3161" s="7">
        <v>8</v>
      </c>
      <c r="X3161" s="7">
        <v>22</v>
      </c>
      <c r="Y3161" s="7">
        <v>3</v>
      </c>
      <c r="Z3161" s="7">
        <v>0</v>
      </c>
      <c r="AA3161"/>
    </row>
    <row r="3162" spans="1:27" x14ac:dyDescent="0.25">
      <c r="A3162" s="24" t="str">
        <f t="shared" si="151"/>
        <v/>
      </c>
      <c r="B3162" s="24" t="str">
        <f t="shared" si="149"/>
        <v/>
      </c>
      <c r="C3162" s="24" t="str">
        <f t="shared" si="150"/>
        <v/>
      </c>
      <c r="D3162" s="24">
        <v>2026</v>
      </c>
      <c r="E3162" s="7" t="s">
        <v>3376</v>
      </c>
      <c r="F3162" s="7" t="s">
        <v>3362</v>
      </c>
      <c r="G3162" s="7" t="s">
        <v>47</v>
      </c>
      <c r="H3162" s="7" t="s">
        <v>33</v>
      </c>
      <c r="I3162" s="8">
        <v>0.158</v>
      </c>
      <c r="J3162" s="8">
        <v>0.23799999999999999</v>
      </c>
      <c r="K3162" s="8">
        <v>0.158</v>
      </c>
      <c r="L3162" s="8">
        <v>0.39600000000000002</v>
      </c>
      <c r="M3162" s="7">
        <v>11</v>
      </c>
      <c r="N3162" s="7">
        <v>21</v>
      </c>
      <c r="O3162" s="7">
        <v>19</v>
      </c>
      <c r="P3162" s="7">
        <v>2</v>
      </c>
      <c r="Q3162" s="7">
        <v>3</v>
      </c>
      <c r="R3162" s="7">
        <v>0</v>
      </c>
      <c r="S3162" s="7">
        <v>0</v>
      </c>
      <c r="T3162" s="7">
        <v>0</v>
      </c>
      <c r="U3162" s="7">
        <v>1</v>
      </c>
      <c r="V3162" s="7">
        <v>0</v>
      </c>
      <c r="W3162" s="7">
        <v>2</v>
      </c>
      <c r="X3162" s="7">
        <v>11</v>
      </c>
      <c r="Y3162" s="7">
        <v>0</v>
      </c>
      <c r="Z3162" s="7">
        <v>0</v>
      </c>
      <c r="AA3162"/>
    </row>
    <row r="3163" spans="1:27" x14ac:dyDescent="0.25">
      <c r="A3163" s="24">
        <f t="shared" si="151"/>
        <v>1</v>
      </c>
      <c r="B3163" s="24" t="str">
        <f t="shared" si="149"/>
        <v/>
      </c>
      <c r="C3163" s="24" t="str">
        <f t="shared" si="150"/>
        <v/>
      </c>
      <c r="D3163" s="24">
        <v>2026</v>
      </c>
      <c r="E3163" s="7" t="s">
        <v>3377</v>
      </c>
      <c r="F3163" s="7" t="s">
        <v>3362</v>
      </c>
      <c r="G3163" s="7" t="s">
        <v>32</v>
      </c>
      <c r="H3163" s="7" t="s">
        <v>35</v>
      </c>
      <c r="I3163" s="8">
        <v>0.15</v>
      </c>
      <c r="J3163" s="8">
        <v>0.40699999999999997</v>
      </c>
      <c r="K3163" s="8">
        <v>0.26500000000000001</v>
      </c>
      <c r="L3163" s="8">
        <v>0.67300000000000004</v>
      </c>
      <c r="M3163" s="7">
        <v>39</v>
      </c>
      <c r="N3163" s="7">
        <v>162</v>
      </c>
      <c r="O3163" s="7">
        <v>113</v>
      </c>
      <c r="P3163" s="7">
        <v>26</v>
      </c>
      <c r="Q3163" s="7">
        <v>17</v>
      </c>
      <c r="R3163" s="7">
        <v>4</v>
      </c>
      <c r="S3163" s="7">
        <v>0</v>
      </c>
      <c r="T3163" s="7">
        <v>3</v>
      </c>
      <c r="U3163" s="7">
        <v>11</v>
      </c>
      <c r="V3163" s="7">
        <v>14</v>
      </c>
      <c r="W3163" s="7">
        <v>35</v>
      </c>
      <c r="X3163" s="7">
        <v>47</v>
      </c>
      <c r="Y3163" s="7">
        <v>13</v>
      </c>
      <c r="Z3163" s="7">
        <v>0</v>
      </c>
      <c r="AA3163"/>
    </row>
    <row r="3164" spans="1:27" x14ac:dyDescent="0.25">
      <c r="A3164" s="24" t="str">
        <f t="shared" si="151"/>
        <v/>
      </c>
      <c r="B3164" s="24" t="str">
        <f t="shared" si="149"/>
        <v/>
      </c>
      <c r="C3164" s="24">
        <f t="shared" si="150"/>
        <v>1</v>
      </c>
      <c r="D3164" s="24">
        <v>2026</v>
      </c>
      <c r="E3164" s="7" t="s">
        <v>3378</v>
      </c>
      <c r="F3164" s="7" t="s">
        <v>3362</v>
      </c>
      <c r="G3164" s="7" t="s">
        <v>24</v>
      </c>
      <c r="H3164" s="7" t="s">
        <v>38</v>
      </c>
      <c r="I3164" s="8">
        <v>0.128</v>
      </c>
      <c r="J3164" s="8">
        <v>0.27700000000000002</v>
      </c>
      <c r="K3164" s="8">
        <v>0.17899999999999999</v>
      </c>
      <c r="L3164" s="8">
        <v>0.45600000000000002</v>
      </c>
      <c r="M3164" s="7">
        <v>19</v>
      </c>
      <c r="N3164" s="7">
        <v>50</v>
      </c>
      <c r="O3164" s="7">
        <v>39</v>
      </c>
      <c r="P3164" s="7">
        <v>3</v>
      </c>
      <c r="Q3164" s="7">
        <v>5</v>
      </c>
      <c r="R3164" s="7">
        <v>2</v>
      </c>
      <c r="S3164" s="7">
        <v>0</v>
      </c>
      <c r="T3164" s="7">
        <v>0</v>
      </c>
      <c r="U3164" s="7">
        <v>5</v>
      </c>
      <c r="V3164" s="7">
        <v>1</v>
      </c>
      <c r="W3164" s="7">
        <v>7</v>
      </c>
      <c r="X3164" s="7">
        <v>19</v>
      </c>
      <c r="Y3164" s="7">
        <v>0</v>
      </c>
      <c r="Z3164" s="7">
        <v>0</v>
      </c>
      <c r="AA3164"/>
    </row>
    <row r="3165" spans="1:27" x14ac:dyDescent="0.25">
      <c r="A3165" s="24" t="str">
        <f t="shared" si="151"/>
        <v/>
      </c>
      <c r="B3165" s="24" t="str">
        <f t="shared" si="149"/>
        <v/>
      </c>
      <c r="C3165" s="24" t="str">
        <f t="shared" si="150"/>
        <v/>
      </c>
      <c r="D3165" s="24">
        <v>2026</v>
      </c>
      <c r="E3165" s="7" t="s">
        <v>3379</v>
      </c>
      <c r="F3165" s="7" t="s">
        <v>3362</v>
      </c>
      <c r="G3165" s="7" t="s">
        <v>47</v>
      </c>
      <c r="H3165" s="7" t="s">
        <v>33</v>
      </c>
      <c r="I3165" s="8">
        <v>0.108</v>
      </c>
      <c r="J3165" s="8">
        <v>0.20899999999999999</v>
      </c>
      <c r="K3165" s="8">
        <v>0.16200000000000001</v>
      </c>
      <c r="L3165" s="8">
        <v>0.371</v>
      </c>
      <c r="M3165" s="7">
        <v>16</v>
      </c>
      <c r="N3165" s="7">
        <v>43</v>
      </c>
      <c r="O3165" s="7">
        <v>37</v>
      </c>
      <c r="P3165" s="7">
        <v>6</v>
      </c>
      <c r="Q3165" s="7">
        <v>4</v>
      </c>
      <c r="R3165" s="7">
        <v>0</v>
      </c>
      <c r="S3165" s="7">
        <v>1</v>
      </c>
      <c r="T3165" s="7">
        <v>0</v>
      </c>
      <c r="U3165" s="7">
        <v>2</v>
      </c>
      <c r="V3165" s="7">
        <v>1</v>
      </c>
      <c r="W3165" s="7">
        <v>4</v>
      </c>
      <c r="X3165" s="7">
        <v>21</v>
      </c>
      <c r="Y3165" s="7">
        <v>2</v>
      </c>
      <c r="Z3165" s="7">
        <v>1</v>
      </c>
      <c r="AA3165"/>
    </row>
    <row r="3166" spans="1:27" x14ac:dyDescent="0.25">
      <c r="A3166" s="24">
        <f t="shared" si="151"/>
        <v>1</v>
      </c>
      <c r="B3166" s="24" t="str">
        <f t="shared" si="149"/>
        <v/>
      </c>
      <c r="C3166" s="24" t="str">
        <f t="shared" si="150"/>
        <v/>
      </c>
      <c r="D3166" s="24">
        <v>2026</v>
      </c>
      <c r="E3166" s="7" t="s">
        <v>3380</v>
      </c>
      <c r="F3166" s="7" t="s">
        <v>3381</v>
      </c>
      <c r="G3166" s="7" t="s">
        <v>29</v>
      </c>
      <c r="H3166" s="7" t="s">
        <v>42</v>
      </c>
      <c r="I3166" s="8">
        <v>0.34100000000000003</v>
      </c>
      <c r="J3166" s="8">
        <v>0.39800000000000002</v>
      </c>
      <c r="K3166" s="8">
        <v>0.58599999999999997</v>
      </c>
      <c r="L3166" s="8">
        <v>0.98399999999999999</v>
      </c>
      <c r="M3166" s="7">
        <v>55</v>
      </c>
      <c r="N3166" s="7">
        <v>259</v>
      </c>
      <c r="O3166" s="7">
        <v>232</v>
      </c>
      <c r="P3166" s="7">
        <v>52</v>
      </c>
      <c r="Q3166" s="7">
        <v>79</v>
      </c>
      <c r="R3166" s="7">
        <v>17</v>
      </c>
      <c r="S3166" s="7">
        <v>5</v>
      </c>
      <c r="T3166" s="7">
        <v>10</v>
      </c>
      <c r="U3166" s="7">
        <v>43</v>
      </c>
      <c r="V3166" s="7">
        <v>7</v>
      </c>
      <c r="W3166" s="7">
        <v>17</v>
      </c>
      <c r="X3166" s="7">
        <v>24</v>
      </c>
      <c r="Y3166" s="7">
        <v>6</v>
      </c>
      <c r="Z3166" s="7">
        <v>9</v>
      </c>
      <c r="AA3166"/>
    </row>
    <row r="3167" spans="1:27" x14ac:dyDescent="0.25">
      <c r="A3167" s="24">
        <f t="shared" si="151"/>
        <v>1</v>
      </c>
      <c r="B3167" s="24" t="str">
        <f t="shared" si="149"/>
        <v/>
      </c>
      <c r="C3167" s="24" t="str">
        <f t="shared" si="150"/>
        <v/>
      </c>
      <c r="D3167" s="24">
        <v>2026</v>
      </c>
      <c r="E3167" s="7" t="s">
        <v>3382</v>
      </c>
      <c r="F3167" s="7" t="s">
        <v>3381</v>
      </c>
      <c r="G3167" s="7" t="s">
        <v>32</v>
      </c>
      <c r="H3167" s="7" t="s">
        <v>33</v>
      </c>
      <c r="I3167" s="8">
        <v>0.29899999999999999</v>
      </c>
      <c r="J3167" s="8">
        <v>0.377</v>
      </c>
      <c r="K3167" s="8">
        <v>0.52600000000000002</v>
      </c>
      <c r="L3167" s="8">
        <v>0.90300000000000002</v>
      </c>
      <c r="M3167" s="7">
        <v>55</v>
      </c>
      <c r="N3167" s="7">
        <v>245</v>
      </c>
      <c r="O3167" s="7">
        <v>211</v>
      </c>
      <c r="P3167" s="7">
        <v>35</v>
      </c>
      <c r="Q3167" s="7">
        <v>63</v>
      </c>
      <c r="R3167" s="7">
        <v>21</v>
      </c>
      <c r="S3167" s="7">
        <v>0</v>
      </c>
      <c r="T3167" s="7">
        <v>9</v>
      </c>
      <c r="U3167" s="7">
        <v>44</v>
      </c>
      <c r="V3167" s="7">
        <v>6</v>
      </c>
      <c r="W3167" s="7">
        <v>23</v>
      </c>
      <c r="X3167" s="7">
        <v>55</v>
      </c>
      <c r="Y3167" s="7">
        <v>8</v>
      </c>
      <c r="Z3167" s="7">
        <v>2</v>
      </c>
      <c r="AA3167"/>
    </row>
    <row r="3168" spans="1:27" x14ac:dyDescent="0.25">
      <c r="A3168" s="24" t="str">
        <f t="shared" si="151"/>
        <v/>
      </c>
      <c r="B3168" s="24" t="str">
        <f t="shared" si="149"/>
        <v/>
      </c>
      <c r="C3168" s="24" t="str">
        <f t="shared" si="150"/>
        <v/>
      </c>
      <c r="D3168" s="24">
        <v>2026</v>
      </c>
      <c r="E3168" s="7" t="s">
        <v>3383</v>
      </c>
      <c r="F3168" s="7" t="s">
        <v>3381</v>
      </c>
      <c r="G3168" s="7" t="s">
        <v>47</v>
      </c>
      <c r="H3168" s="7" t="s">
        <v>30</v>
      </c>
      <c r="I3168" s="8">
        <v>0.29499999999999998</v>
      </c>
      <c r="J3168" s="8">
        <v>0.35399999999999998</v>
      </c>
      <c r="K3168" s="8">
        <v>0.48199999999999998</v>
      </c>
      <c r="L3168" s="8">
        <v>0.83599999999999997</v>
      </c>
      <c r="M3168" s="7">
        <v>45</v>
      </c>
      <c r="N3168" s="7">
        <v>182</v>
      </c>
      <c r="O3168" s="7">
        <v>166</v>
      </c>
      <c r="P3168" s="7">
        <v>26</v>
      </c>
      <c r="Q3168" s="7">
        <v>49</v>
      </c>
      <c r="R3168" s="7">
        <v>5</v>
      </c>
      <c r="S3168" s="7">
        <v>1</v>
      </c>
      <c r="T3168" s="7">
        <v>8</v>
      </c>
      <c r="U3168" s="7">
        <v>29</v>
      </c>
      <c r="V3168" s="7">
        <v>2</v>
      </c>
      <c r="W3168" s="7">
        <v>13</v>
      </c>
      <c r="X3168" s="7">
        <v>30</v>
      </c>
      <c r="Y3168" s="7">
        <v>4</v>
      </c>
      <c r="Z3168" s="7">
        <v>1</v>
      </c>
      <c r="AA3168"/>
    </row>
    <row r="3169" spans="1:27" x14ac:dyDescent="0.25">
      <c r="A3169" s="24" t="str">
        <f t="shared" si="151"/>
        <v/>
      </c>
      <c r="B3169" s="24" t="str">
        <f t="shared" si="149"/>
        <v/>
      </c>
      <c r="C3169" s="24" t="str">
        <f t="shared" si="150"/>
        <v/>
      </c>
      <c r="D3169" s="24">
        <v>2026</v>
      </c>
      <c r="E3169" s="7" t="s">
        <v>3384</v>
      </c>
      <c r="F3169" s="7" t="s">
        <v>3381</v>
      </c>
      <c r="G3169" s="7" t="s">
        <v>24</v>
      </c>
      <c r="H3169" s="7" t="s">
        <v>44</v>
      </c>
      <c r="I3169" s="8">
        <v>0.28899999999999998</v>
      </c>
      <c r="J3169" s="8">
        <v>0.33800000000000002</v>
      </c>
      <c r="K3169" s="8">
        <v>0.497</v>
      </c>
      <c r="L3169" s="8">
        <v>0.83499999999999996</v>
      </c>
      <c r="M3169" s="7">
        <v>51</v>
      </c>
      <c r="N3169" s="7">
        <v>214</v>
      </c>
      <c r="O3169" s="7">
        <v>197</v>
      </c>
      <c r="P3169" s="7">
        <v>28</v>
      </c>
      <c r="Q3169" s="7">
        <v>57</v>
      </c>
      <c r="R3169" s="7">
        <v>14</v>
      </c>
      <c r="S3169" s="7">
        <v>3</v>
      </c>
      <c r="T3169" s="7">
        <v>7</v>
      </c>
      <c r="U3169" s="7">
        <v>35</v>
      </c>
      <c r="V3169" s="7">
        <v>4</v>
      </c>
      <c r="W3169" s="7">
        <v>11</v>
      </c>
      <c r="X3169" s="7">
        <v>47</v>
      </c>
      <c r="Y3169" s="7">
        <v>1</v>
      </c>
      <c r="Z3169" s="7">
        <v>0</v>
      </c>
      <c r="AA3169"/>
    </row>
    <row r="3170" spans="1:27" x14ac:dyDescent="0.25">
      <c r="A3170" s="24" t="str">
        <f t="shared" si="151"/>
        <v/>
      </c>
      <c r="B3170" s="24" t="str">
        <f t="shared" si="149"/>
        <v/>
      </c>
      <c r="C3170" s="24" t="str">
        <f t="shared" si="150"/>
        <v/>
      </c>
      <c r="D3170" s="24">
        <v>2026</v>
      </c>
      <c r="E3170" s="7" t="s">
        <v>3385</v>
      </c>
      <c r="F3170" s="7" t="s">
        <v>3381</v>
      </c>
      <c r="G3170" s="7" t="s">
        <v>24</v>
      </c>
      <c r="H3170" s="7" t="s">
        <v>40</v>
      </c>
      <c r="I3170" s="8">
        <v>0.27</v>
      </c>
      <c r="J3170" s="8">
        <v>0.316</v>
      </c>
      <c r="K3170" s="8">
        <v>0.433</v>
      </c>
      <c r="L3170" s="8">
        <v>0.749</v>
      </c>
      <c r="M3170" s="7">
        <v>55</v>
      </c>
      <c r="N3170" s="7">
        <v>236</v>
      </c>
      <c r="O3170" s="7">
        <v>215</v>
      </c>
      <c r="P3170" s="7">
        <v>30</v>
      </c>
      <c r="Q3170" s="7">
        <v>58</v>
      </c>
      <c r="R3170" s="7">
        <v>11</v>
      </c>
      <c r="S3170" s="7">
        <v>3</v>
      </c>
      <c r="T3170" s="7">
        <v>6</v>
      </c>
      <c r="U3170" s="7">
        <v>32</v>
      </c>
      <c r="V3170" s="7">
        <v>4</v>
      </c>
      <c r="W3170" s="7">
        <v>12</v>
      </c>
      <c r="X3170" s="7">
        <v>60</v>
      </c>
      <c r="Y3170" s="7">
        <v>7</v>
      </c>
      <c r="Z3170" s="7">
        <v>1</v>
      </c>
      <c r="AA3170"/>
    </row>
    <row r="3171" spans="1:27" x14ac:dyDescent="0.25">
      <c r="A3171" s="24" t="str">
        <f t="shared" si="151"/>
        <v/>
      </c>
      <c r="B3171" s="24" t="str">
        <f t="shared" si="149"/>
        <v/>
      </c>
      <c r="C3171" s="24">
        <f t="shared" si="150"/>
        <v>1</v>
      </c>
      <c r="D3171" s="24">
        <v>2026</v>
      </c>
      <c r="E3171" s="7" t="s">
        <v>3386</v>
      </c>
      <c r="F3171" s="7" t="s">
        <v>3381</v>
      </c>
      <c r="G3171" s="7" t="s">
        <v>24</v>
      </c>
      <c r="H3171" s="7" t="s">
        <v>35</v>
      </c>
      <c r="I3171" s="8">
        <v>0.26800000000000002</v>
      </c>
      <c r="J3171" s="8">
        <v>0.379</v>
      </c>
      <c r="K3171" s="8">
        <v>0.39</v>
      </c>
      <c r="L3171" s="8">
        <v>0.77</v>
      </c>
      <c r="M3171" s="7">
        <v>45</v>
      </c>
      <c r="N3171" s="7">
        <v>145</v>
      </c>
      <c r="O3171" s="7">
        <v>123</v>
      </c>
      <c r="P3171" s="7">
        <v>20</v>
      </c>
      <c r="Q3171" s="7">
        <v>33</v>
      </c>
      <c r="R3171" s="7">
        <v>6</v>
      </c>
      <c r="S3171" s="7">
        <v>0</v>
      </c>
      <c r="T3171" s="7">
        <v>3</v>
      </c>
      <c r="U3171" s="7">
        <v>17</v>
      </c>
      <c r="V3171" s="7">
        <v>5</v>
      </c>
      <c r="W3171" s="7">
        <v>17</v>
      </c>
      <c r="X3171" s="7">
        <v>27</v>
      </c>
      <c r="Y3171" s="7">
        <v>4</v>
      </c>
      <c r="Z3171" s="7">
        <v>1</v>
      </c>
      <c r="AA3171"/>
    </row>
    <row r="3172" spans="1:27" x14ac:dyDescent="0.25">
      <c r="A3172" s="24">
        <f t="shared" si="151"/>
        <v>1</v>
      </c>
      <c r="B3172" s="24" t="str">
        <f t="shared" si="149"/>
        <v/>
      </c>
      <c r="C3172" s="24" t="str">
        <f t="shared" si="150"/>
        <v/>
      </c>
      <c r="D3172" s="24">
        <v>2026</v>
      </c>
      <c r="E3172" s="7" t="s">
        <v>3387</v>
      </c>
      <c r="F3172" s="7" t="s">
        <v>3381</v>
      </c>
      <c r="G3172" s="7" t="s">
        <v>29</v>
      </c>
      <c r="H3172" s="7" t="s">
        <v>25</v>
      </c>
      <c r="I3172" s="8">
        <v>0.25600000000000001</v>
      </c>
      <c r="J3172" s="8">
        <v>0.35099999999999998</v>
      </c>
      <c r="K3172" s="8">
        <v>0.42799999999999999</v>
      </c>
      <c r="L3172" s="8">
        <v>0.77900000000000003</v>
      </c>
      <c r="M3172" s="7">
        <v>51</v>
      </c>
      <c r="N3172" s="7">
        <v>208</v>
      </c>
      <c r="O3172" s="7">
        <v>180</v>
      </c>
      <c r="P3172" s="7">
        <v>24</v>
      </c>
      <c r="Q3172" s="7">
        <v>46</v>
      </c>
      <c r="R3172" s="7">
        <v>10</v>
      </c>
      <c r="S3172" s="7">
        <v>0</v>
      </c>
      <c r="T3172" s="7">
        <v>7</v>
      </c>
      <c r="U3172" s="7">
        <v>29</v>
      </c>
      <c r="V3172" s="7">
        <v>7</v>
      </c>
      <c r="W3172" s="7">
        <v>20</v>
      </c>
      <c r="X3172" s="7">
        <v>36</v>
      </c>
      <c r="Y3172" s="7">
        <v>4</v>
      </c>
      <c r="Z3172" s="7">
        <v>0</v>
      </c>
      <c r="AA3172"/>
    </row>
    <row r="3173" spans="1:27" x14ac:dyDescent="0.25">
      <c r="A3173" s="24">
        <f t="shared" si="151"/>
        <v>1</v>
      </c>
      <c r="B3173" s="24" t="str">
        <f t="shared" si="149"/>
        <v/>
      </c>
      <c r="C3173" s="24" t="str">
        <f t="shared" si="150"/>
        <v/>
      </c>
      <c r="D3173" s="24">
        <v>2026</v>
      </c>
      <c r="E3173" s="7" t="s">
        <v>3388</v>
      </c>
      <c r="F3173" s="7" t="s">
        <v>3381</v>
      </c>
      <c r="G3173" s="7" t="s">
        <v>32</v>
      </c>
      <c r="H3173" s="7" t="s">
        <v>27</v>
      </c>
      <c r="I3173" s="8">
        <v>0.19600000000000001</v>
      </c>
      <c r="J3173" s="8">
        <v>0.316</v>
      </c>
      <c r="K3173" s="8">
        <v>0.35699999999999998</v>
      </c>
      <c r="L3173" s="8">
        <v>0.67300000000000004</v>
      </c>
      <c r="M3173" s="7">
        <v>43</v>
      </c>
      <c r="N3173" s="7">
        <v>134</v>
      </c>
      <c r="O3173" s="7">
        <v>112</v>
      </c>
      <c r="P3173" s="7">
        <v>19</v>
      </c>
      <c r="Q3173" s="7">
        <v>22</v>
      </c>
      <c r="R3173" s="7">
        <v>3</v>
      </c>
      <c r="S3173" s="7">
        <v>0</v>
      </c>
      <c r="T3173" s="7">
        <v>5</v>
      </c>
      <c r="U3173" s="7">
        <v>24</v>
      </c>
      <c r="V3173" s="7">
        <v>4</v>
      </c>
      <c r="W3173" s="7">
        <v>16</v>
      </c>
      <c r="X3173" s="7">
        <v>46</v>
      </c>
      <c r="Y3173" s="7">
        <v>3</v>
      </c>
      <c r="Z3173" s="7">
        <v>0</v>
      </c>
      <c r="AA3173"/>
    </row>
    <row r="3174" spans="1:27" x14ac:dyDescent="0.25">
      <c r="A3174" s="24">
        <f t="shared" si="151"/>
        <v>1</v>
      </c>
      <c r="B3174" s="24" t="str">
        <f t="shared" si="149"/>
        <v/>
      </c>
      <c r="C3174" s="24" t="str">
        <f t="shared" si="150"/>
        <v/>
      </c>
      <c r="D3174" s="24">
        <v>2026</v>
      </c>
      <c r="E3174" s="7" t="s">
        <v>3389</v>
      </c>
      <c r="F3174" s="7" t="s">
        <v>3381</v>
      </c>
      <c r="G3174" s="7" t="s">
        <v>29</v>
      </c>
      <c r="H3174" s="7" t="s">
        <v>38</v>
      </c>
      <c r="I3174" s="8">
        <v>0.28000000000000003</v>
      </c>
      <c r="J3174" s="8">
        <v>0.379</v>
      </c>
      <c r="K3174" s="8">
        <v>0.44</v>
      </c>
      <c r="L3174" s="8">
        <v>0.81899999999999995</v>
      </c>
      <c r="M3174" s="7">
        <v>16</v>
      </c>
      <c r="N3174" s="7">
        <v>30</v>
      </c>
      <c r="O3174" s="7">
        <v>25</v>
      </c>
      <c r="P3174" s="7">
        <v>3</v>
      </c>
      <c r="Q3174" s="7">
        <v>7</v>
      </c>
      <c r="R3174" s="7">
        <v>1</v>
      </c>
      <c r="S3174" s="7">
        <v>0</v>
      </c>
      <c r="T3174" s="7">
        <v>1</v>
      </c>
      <c r="U3174" s="7">
        <v>5</v>
      </c>
      <c r="V3174" s="7">
        <v>1</v>
      </c>
      <c r="W3174" s="7">
        <v>3</v>
      </c>
      <c r="X3174" s="7">
        <v>8</v>
      </c>
      <c r="Y3174" s="7">
        <v>0</v>
      </c>
      <c r="Z3174" s="7">
        <v>0</v>
      </c>
      <c r="AA3174"/>
    </row>
    <row r="3175" spans="1:27" x14ac:dyDescent="0.25">
      <c r="A3175" s="24" t="str">
        <f t="shared" si="151"/>
        <v/>
      </c>
      <c r="B3175" s="24" t="str">
        <f t="shared" si="149"/>
        <v/>
      </c>
      <c r="C3175" s="24" t="str">
        <f t="shared" si="150"/>
        <v/>
      </c>
      <c r="D3175" s="24">
        <v>2026</v>
      </c>
      <c r="E3175" s="7" t="s">
        <v>3390</v>
      </c>
      <c r="F3175" s="7" t="s">
        <v>3381</v>
      </c>
      <c r="G3175" s="7" t="s">
        <v>24</v>
      </c>
      <c r="H3175" s="7" t="s">
        <v>38</v>
      </c>
      <c r="I3175" s="8">
        <v>0.23799999999999999</v>
      </c>
      <c r="J3175" s="8">
        <v>0.3</v>
      </c>
      <c r="K3175" s="8">
        <v>0.27</v>
      </c>
      <c r="L3175" s="8">
        <v>0.56999999999999995</v>
      </c>
      <c r="M3175" s="7">
        <v>34</v>
      </c>
      <c r="N3175" s="7">
        <v>70</v>
      </c>
      <c r="O3175" s="7">
        <v>63</v>
      </c>
      <c r="P3175" s="7">
        <v>4</v>
      </c>
      <c r="Q3175" s="7">
        <v>15</v>
      </c>
      <c r="R3175" s="7">
        <v>0</v>
      </c>
      <c r="S3175" s="7">
        <v>1</v>
      </c>
      <c r="T3175" s="7">
        <v>0</v>
      </c>
      <c r="U3175" s="7">
        <v>3</v>
      </c>
      <c r="V3175" s="7">
        <v>2</v>
      </c>
      <c r="W3175" s="7">
        <v>4</v>
      </c>
      <c r="X3175" s="7">
        <v>13</v>
      </c>
      <c r="Y3175" s="7">
        <v>1</v>
      </c>
      <c r="Z3175" s="7">
        <v>0</v>
      </c>
      <c r="AA3175"/>
    </row>
    <row r="3176" spans="1:27" x14ac:dyDescent="0.25">
      <c r="A3176" s="24" t="str">
        <f t="shared" si="151"/>
        <v/>
      </c>
      <c r="B3176" s="24" t="str">
        <f t="shared" si="149"/>
        <v/>
      </c>
      <c r="C3176" s="24" t="str">
        <f t="shared" si="150"/>
        <v/>
      </c>
      <c r="D3176" s="24">
        <v>2026</v>
      </c>
      <c r="E3176" s="7" t="s">
        <v>3391</v>
      </c>
      <c r="F3176" s="7" t="s">
        <v>3381</v>
      </c>
      <c r="G3176" s="7" t="s">
        <v>47</v>
      </c>
      <c r="H3176" s="7" t="s">
        <v>38</v>
      </c>
      <c r="I3176" s="8">
        <v>0.23200000000000001</v>
      </c>
      <c r="J3176" s="8">
        <v>0.315</v>
      </c>
      <c r="K3176" s="8">
        <v>0.36399999999999999</v>
      </c>
      <c r="L3176" s="8">
        <v>0.67900000000000005</v>
      </c>
      <c r="M3176" s="7">
        <v>37</v>
      </c>
      <c r="N3176" s="7">
        <v>111</v>
      </c>
      <c r="O3176" s="7">
        <v>99</v>
      </c>
      <c r="P3176" s="7">
        <v>15</v>
      </c>
      <c r="Q3176" s="7">
        <v>23</v>
      </c>
      <c r="R3176" s="7">
        <v>2</v>
      </c>
      <c r="S3176" s="7">
        <v>1</v>
      </c>
      <c r="T3176" s="7">
        <v>3</v>
      </c>
      <c r="U3176" s="7">
        <v>7</v>
      </c>
      <c r="V3176" s="7">
        <v>4</v>
      </c>
      <c r="W3176" s="7">
        <v>8</v>
      </c>
      <c r="X3176" s="7">
        <v>33</v>
      </c>
      <c r="Y3176" s="7">
        <v>1</v>
      </c>
      <c r="Z3176" s="7">
        <v>0</v>
      </c>
      <c r="AA3176"/>
    </row>
    <row r="3177" spans="1:27" x14ac:dyDescent="0.25">
      <c r="A3177" s="24" t="str">
        <f t="shared" si="151"/>
        <v/>
      </c>
      <c r="B3177" s="24" t="str">
        <f t="shared" si="149"/>
        <v/>
      </c>
      <c r="C3177" s="24" t="str">
        <f t="shared" si="150"/>
        <v/>
      </c>
      <c r="D3177" s="24">
        <v>2026</v>
      </c>
      <c r="E3177" s="7" t="s">
        <v>3392</v>
      </c>
      <c r="F3177" s="7" t="s">
        <v>3381</v>
      </c>
      <c r="G3177" s="7" t="s">
        <v>47</v>
      </c>
      <c r="H3177" s="7" t="s">
        <v>25</v>
      </c>
      <c r="I3177" s="8">
        <v>0.20499999999999999</v>
      </c>
      <c r="J3177" s="8">
        <v>0.314</v>
      </c>
      <c r="K3177" s="8">
        <v>0.25</v>
      </c>
      <c r="L3177" s="8">
        <v>0.56399999999999995</v>
      </c>
      <c r="M3177" s="7">
        <v>18</v>
      </c>
      <c r="N3177" s="7">
        <v>52</v>
      </c>
      <c r="O3177" s="7">
        <v>44</v>
      </c>
      <c r="P3177" s="7">
        <v>8</v>
      </c>
      <c r="Q3177" s="7">
        <v>9</v>
      </c>
      <c r="R3177" s="7">
        <v>2</v>
      </c>
      <c r="S3177" s="7">
        <v>0</v>
      </c>
      <c r="T3177" s="7">
        <v>0</v>
      </c>
      <c r="U3177" s="7">
        <v>5</v>
      </c>
      <c r="V3177" s="7">
        <v>1</v>
      </c>
      <c r="W3177" s="7">
        <v>6</v>
      </c>
      <c r="X3177" s="7">
        <v>4</v>
      </c>
      <c r="Y3177" s="7">
        <v>0</v>
      </c>
      <c r="Z3177" s="7">
        <v>1</v>
      </c>
      <c r="AA3177"/>
    </row>
    <row r="3178" spans="1:27" x14ac:dyDescent="0.25">
      <c r="A3178" s="24" t="str">
        <f t="shared" si="151"/>
        <v/>
      </c>
      <c r="B3178" s="24" t="str">
        <f t="shared" si="149"/>
        <v/>
      </c>
      <c r="C3178" s="24" t="str">
        <f t="shared" si="150"/>
        <v/>
      </c>
      <c r="D3178" s="24">
        <v>2026</v>
      </c>
      <c r="E3178" s="7" t="s">
        <v>3393</v>
      </c>
      <c r="F3178" s="7" t="s">
        <v>3381</v>
      </c>
      <c r="G3178" s="7" t="s">
        <v>47</v>
      </c>
      <c r="H3178" s="7" t="s">
        <v>30</v>
      </c>
      <c r="I3178" s="8">
        <v>0.192</v>
      </c>
      <c r="J3178" s="8">
        <v>0.315</v>
      </c>
      <c r="K3178" s="8">
        <v>0.27900000000000003</v>
      </c>
      <c r="L3178" s="8">
        <v>0.59299999999999997</v>
      </c>
      <c r="M3178" s="7">
        <v>41</v>
      </c>
      <c r="N3178" s="7">
        <v>125</v>
      </c>
      <c r="O3178" s="7">
        <v>104</v>
      </c>
      <c r="P3178" s="7">
        <v>18</v>
      </c>
      <c r="Q3178" s="7">
        <v>20</v>
      </c>
      <c r="R3178" s="7">
        <v>1</v>
      </c>
      <c r="S3178" s="7">
        <v>1</v>
      </c>
      <c r="T3178" s="7">
        <v>2</v>
      </c>
      <c r="U3178" s="7">
        <v>10</v>
      </c>
      <c r="V3178" s="7">
        <v>4</v>
      </c>
      <c r="W3178" s="7">
        <v>15</v>
      </c>
      <c r="X3178" s="7">
        <v>31</v>
      </c>
      <c r="Y3178" s="7">
        <v>4</v>
      </c>
      <c r="Z3178" s="7">
        <v>3</v>
      </c>
      <c r="AA3178"/>
    </row>
    <row r="3179" spans="1:27" x14ac:dyDescent="0.25">
      <c r="A3179" s="24" t="str">
        <f t="shared" si="151"/>
        <v/>
      </c>
      <c r="B3179" s="24" t="str">
        <f t="shared" si="149"/>
        <v/>
      </c>
      <c r="C3179" s="24" t="str">
        <f t="shared" si="150"/>
        <v/>
      </c>
      <c r="D3179" s="24">
        <v>2026</v>
      </c>
      <c r="E3179" s="7" t="s">
        <v>3394</v>
      </c>
      <c r="F3179" s="7" t="s">
        <v>3381</v>
      </c>
      <c r="G3179" s="7" t="s">
        <v>47</v>
      </c>
      <c r="H3179" s="7" t="s">
        <v>35</v>
      </c>
      <c r="I3179" s="8">
        <v>0.11799999999999999</v>
      </c>
      <c r="J3179" s="8">
        <v>0.35699999999999998</v>
      </c>
      <c r="K3179" s="8">
        <v>0.17599999999999999</v>
      </c>
      <c r="L3179" s="8">
        <v>0.53400000000000003</v>
      </c>
      <c r="M3179" s="7">
        <v>33</v>
      </c>
      <c r="N3179" s="7">
        <v>71</v>
      </c>
      <c r="O3179" s="7">
        <v>51</v>
      </c>
      <c r="P3179" s="7">
        <v>15</v>
      </c>
      <c r="Q3179" s="7">
        <v>6</v>
      </c>
      <c r="R3179" s="7">
        <v>0</v>
      </c>
      <c r="S3179" s="7">
        <v>0</v>
      </c>
      <c r="T3179" s="7">
        <v>1</v>
      </c>
      <c r="U3179" s="7">
        <v>2</v>
      </c>
      <c r="V3179" s="7">
        <v>3</v>
      </c>
      <c r="W3179" s="7">
        <v>16</v>
      </c>
      <c r="X3179" s="7">
        <v>23</v>
      </c>
      <c r="Y3179" s="7">
        <v>4</v>
      </c>
      <c r="Z3179" s="7">
        <v>1</v>
      </c>
      <c r="AA3179"/>
    </row>
    <row r="3180" spans="1:27" x14ac:dyDescent="0.25">
      <c r="A3180" s="24" t="str">
        <f t="shared" si="151"/>
        <v/>
      </c>
      <c r="B3180" s="24" t="str">
        <f t="shared" si="149"/>
        <v/>
      </c>
      <c r="C3180" s="24" t="str">
        <f t="shared" si="150"/>
        <v/>
      </c>
      <c r="D3180" s="24">
        <v>2026</v>
      </c>
      <c r="E3180" s="7" t="s">
        <v>3395</v>
      </c>
      <c r="F3180" s="7" t="s">
        <v>3381</v>
      </c>
      <c r="G3180" s="7" t="s">
        <v>47</v>
      </c>
      <c r="H3180" s="7" t="s">
        <v>30</v>
      </c>
      <c r="I3180" s="8">
        <v>9.0999999999999998E-2</v>
      </c>
      <c r="J3180" s="8">
        <v>9.0999999999999998E-2</v>
      </c>
      <c r="K3180" s="8">
        <v>9.0999999999999998E-2</v>
      </c>
      <c r="L3180" s="8">
        <v>0.182</v>
      </c>
      <c r="M3180" s="7">
        <v>9</v>
      </c>
      <c r="N3180" s="7">
        <v>11</v>
      </c>
      <c r="O3180" s="7">
        <v>11</v>
      </c>
      <c r="P3180" s="7">
        <v>2</v>
      </c>
      <c r="Q3180" s="7">
        <v>1</v>
      </c>
      <c r="R3180" s="7">
        <v>0</v>
      </c>
      <c r="S3180" s="7">
        <v>0</v>
      </c>
      <c r="T3180" s="7">
        <v>0</v>
      </c>
      <c r="U3180" s="7">
        <v>0</v>
      </c>
      <c r="V3180" s="7">
        <v>0</v>
      </c>
      <c r="W3180" s="7">
        <v>0</v>
      </c>
      <c r="X3180" s="7">
        <v>7</v>
      </c>
      <c r="Y3180" s="7">
        <v>1</v>
      </c>
      <c r="Z3180" s="7">
        <v>0</v>
      </c>
      <c r="AA3180"/>
    </row>
    <row r="3181" spans="1:27" x14ac:dyDescent="0.25">
      <c r="A3181" s="24" t="str">
        <f t="shared" si="151"/>
        <v/>
      </c>
      <c r="B3181" s="24" t="str">
        <f t="shared" si="149"/>
        <v/>
      </c>
      <c r="C3181" s="24" t="str">
        <f t="shared" si="150"/>
        <v/>
      </c>
      <c r="D3181" s="24">
        <v>2026</v>
      </c>
      <c r="E3181" s="7" t="s">
        <v>3396</v>
      </c>
      <c r="F3181" s="7" t="s">
        <v>3381</v>
      </c>
      <c r="G3181" s="7" t="s">
        <v>24</v>
      </c>
      <c r="H3181" s="7" t="s">
        <v>33</v>
      </c>
      <c r="I3181" s="8">
        <v>0</v>
      </c>
      <c r="J3181" s="8">
        <v>0.154</v>
      </c>
      <c r="K3181" s="8">
        <v>0</v>
      </c>
      <c r="L3181" s="8">
        <v>0.154</v>
      </c>
      <c r="M3181" s="7">
        <v>7</v>
      </c>
      <c r="N3181" s="7">
        <v>13</v>
      </c>
      <c r="O3181" s="7">
        <v>10</v>
      </c>
      <c r="P3181" s="7">
        <v>1</v>
      </c>
      <c r="Q3181" s="7">
        <v>0</v>
      </c>
      <c r="R3181" s="7">
        <v>0</v>
      </c>
      <c r="S3181" s="7">
        <v>0</v>
      </c>
      <c r="T3181" s="7">
        <v>0</v>
      </c>
      <c r="U3181" s="7">
        <v>1</v>
      </c>
      <c r="V3181" s="7">
        <v>0</v>
      </c>
      <c r="W3181" s="7">
        <v>2</v>
      </c>
      <c r="X3181" s="7">
        <v>5</v>
      </c>
      <c r="Y3181" s="7">
        <v>0</v>
      </c>
      <c r="Z3181" s="7">
        <v>0</v>
      </c>
      <c r="AA3181"/>
    </row>
    <row r="3182" spans="1:27" x14ac:dyDescent="0.25">
      <c r="A3182" s="24">
        <f t="shared" si="151"/>
        <v>1</v>
      </c>
      <c r="B3182" s="24" t="str">
        <f t="shared" si="149"/>
        <v/>
      </c>
      <c r="C3182" s="24" t="str">
        <f t="shared" si="150"/>
        <v/>
      </c>
      <c r="D3182" s="24">
        <v>2026</v>
      </c>
      <c r="E3182" s="7" t="s">
        <v>3397</v>
      </c>
      <c r="F3182" s="7" t="s">
        <v>3381</v>
      </c>
      <c r="G3182" s="7" t="s">
        <v>29</v>
      </c>
      <c r="H3182" s="7" t="s">
        <v>164</v>
      </c>
      <c r="I3182" s="8">
        <v>0</v>
      </c>
      <c r="J3182" s="8">
        <v>0</v>
      </c>
      <c r="K3182" s="8">
        <v>0</v>
      </c>
      <c r="L3182" s="8">
        <v>0</v>
      </c>
      <c r="M3182" s="7">
        <v>1</v>
      </c>
      <c r="N3182" s="7">
        <v>1</v>
      </c>
      <c r="O3182" s="7">
        <v>1</v>
      </c>
      <c r="P3182" s="7">
        <v>0</v>
      </c>
      <c r="Q3182" s="7">
        <v>0</v>
      </c>
      <c r="R3182" s="7">
        <v>0</v>
      </c>
      <c r="S3182" s="7">
        <v>0</v>
      </c>
      <c r="T3182" s="7">
        <v>0</v>
      </c>
      <c r="U3182" s="7">
        <v>0</v>
      </c>
      <c r="V3182" s="7">
        <v>0</v>
      </c>
      <c r="W3182" s="7">
        <v>0</v>
      </c>
      <c r="X3182" s="7">
        <v>1</v>
      </c>
      <c r="Y3182" s="7">
        <v>0</v>
      </c>
      <c r="Z3182" s="7">
        <v>0</v>
      </c>
      <c r="AA3182"/>
    </row>
    <row r="3183" spans="1:27" x14ac:dyDescent="0.25">
      <c r="A3183" s="24">
        <f t="shared" si="151"/>
        <v>1</v>
      </c>
      <c r="B3183" s="24" t="str">
        <f t="shared" si="149"/>
        <v/>
      </c>
      <c r="C3183" s="24" t="str">
        <f t="shared" si="150"/>
        <v/>
      </c>
      <c r="D3183" s="24">
        <v>2026</v>
      </c>
      <c r="E3183" s="7" t="s">
        <v>3398</v>
      </c>
      <c r="F3183" s="7" t="s">
        <v>3399</v>
      </c>
      <c r="G3183" s="7" t="s">
        <v>32</v>
      </c>
      <c r="H3183" s="7" t="s">
        <v>30</v>
      </c>
      <c r="I3183" s="8">
        <v>0.36399999999999999</v>
      </c>
      <c r="J3183" s="8">
        <v>0.45300000000000001</v>
      </c>
      <c r="K3183" s="8">
        <v>0.54</v>
      </c>
      <c r="L3183" s="8">
        <v>0.99299999999999999</v>
      </c>
      <c r="M3183" s="7">
        <v>56</v>
      </c>
      <c r="N3183" s="7">
        <v>238</v>
      </c>
      <c r="O3183" s="7">
        <v>198</v>
      </c>
      <c r="P3183" s="7">
        <v>40</v>
      </c>
      <c r="Q3183" s="7">
        <v>72</v>
      </c>
      <c r="R3183" s="7">
        <v>20</v>
      </c>
      <c r="S3183" s="7">
        <v>0</v>
      </c>
      <c r="T3183" s="7">
        <v>5</v>
      </c>
      <c r="U3183" s="7">
        <v>39</v>
      </c>
      <c r="V3183" s="7">
        <v>14</v>
      </c>
      <c r="W3183" s="7">
        <v>20</v>
      </c>
      <c r="X3183" s="7">
        <v>41</v>
      </c>
      <c r="Y3183" s="7">
        <v>9</v>
      </c>
      <c r="Z3183" s="7">
        <v>5</v>
      </c>
      <c r="AA3183"/>
    </row>
    <row r="3184" spans="1:27" x14ac:dyDescent="0.25">
      <c r="A3184" s="24">
        <f t="shared" si="151"/>
        <v>1</v>
      </c>
      <c r="B3184" s="24" t="str">
        <f t="shared" si="149"/>
        <v/>
      </c>
      <c r="C3184" s="24" t="str">
        <f t="shared" si="150"/>
        <v/>
      </c>
      <c r="D3184" s="24">
        <v>2026</v>
      </c>
      <c r="E3184" s="7" t="s">
        <v>3400</v>
      </c>
      <c r="F3184" s="7" t="s">
        <v>3399</v>
      </c>
      <c r="G3184" s="7" t="s">
        <v>29</v>
      </c>
      <c r="H3184" s="7" t="s">
        <v>35</v>
      </c>
      <c r="I3184" s="8">
        <v>0.32900000000000001</v>
      </c>
      <c r="J3184" s="8">
        <v>0.41499999999999998</v>
      </c>
      <c r="K3184" s="8">
        <v>0.42599999999999999</v>
      </c>
      <c r="L3184" s="8">
        <v>0.84099999999999997</v>
      </c>
      <c r="M3184" s="7">
        <v>56</v>
      </c>
      <c r="N3184" s="7">
        <v>255</v>
      </c>
      <c r="O3184" s="7">
        <v>216</v>
      </c>
      <c r="P3184" s="7">
        <v>30</v>
      </c>
      <c r="Q3184" s="7">
        <v>71</v>
      </c>
      <c r="R3184" s="7">
        <v>9</v>
      </c>
      <c r="S3184" s="7">
        <v>0</v>
      </c>
      <c r="T3184" s="7">
        <v>4</v>
      </c>
      <c r="U3184" s="7">
        <v>31</v>
      </c>
      <c r="V3184" s="7">
        <v>8</v>
      </c>
      <c r="W3184" s="7">
        <v>24</v>
      </c>
      <c r="X3184" s="7">
        <v>31</v>
      </c>
      <c r="Y3184" s="7">
        <v>18</v>
      </c>
      <c r="Z3184" s="7">
        <v>4</v>
      </c>
      <c r="AA3184"/>
    </row>
    <row r="3185" spans="1:27" x14ac:dyDescent="0.25">
      <c r="A3185" s="24" t="str">
        <f t="shared" si="151"/>
        <v/>
      </c>
      <c r="B3185" s="24" t="str">
        <f t="shared" si="149"/>
        <v/>
      </c>
      <c r="C3185" s="24" t="str">
        <f t="shared" si="150"/>
        <v/>
      </c>
      <c r="D3185" s="24">
        <v>2026</v>
      </c>
      <c r="E3185" s="7" t="s">
        <v>3401</v>
      </c>
      <c r="F3185" s="7" t="s">
        <v>3399</v>
      </c>
      <c r="G3185" s="7" t="s">
        <v>24</v>
      </c>
      <c r="H3185" s="7" t="s">
        <v>33</v>
      </c>
      <c r="I3185" s="8">
        <v>0.28199999999999997</v>
      </c>
      <c r="J3185" s="8">
        <v>0.40300000000000002</v>
      </c>
      <c r="K3185" s="8">
        <v>0.36199999999999999</v>
      </c>
      <c r="L3185" s="8">
        <v>0.76600000000000001</v>
      </c>
      <c r="M3185" s="7">
        <v>47</v>
      </c>
      <c r="N3185" s="7">
        <v>181</v>
      </c>
      <c r="O3185" s="7">
        <v>149</v>
      </c>
      <c r="P3185" s="7">
        <v>24</v>
      </c>
      <c r="Q3185" s="7">
        <v>42</v>
      </c>
      <c r="R3185" s="7">
        <v>6</v>
      </c>
      <c r="S3185" s="7">
        <v>0</v>
      </c>
      <c r="T3185" s="7">
        <v>2</v>
      </c>
      <c r="U3185" s="7">
        <v>19</v>
      </c>
      <c r="V3185" s="7">
        <v>11</v>
      </c>
      <c r="W3185" s="7">
        <v>20</v>
      </c>
      <c r="X3185" s="7">
        <v>37</v>
      </c>
      <c r="Y3185" s="7">
        <v>6</v>
      </c>
      <c r="Z3185" s="7">
        <v>1</v>
      </c>
      <c r="AA3185"/>
    </row>
    <row r="3186" spans="1:27" x14ac:dyDescent="0.25">
      <c r="A3186" s="24" t="str">
        <f t="shared" si="151"/>
        <v/>
      </c>
      <c r="B3186" s="24" t="str">
        <f t="shared" si="149"/>
        <v/>
      </c>
      <c r="C3186" s="24">
        <f t="shared" si="150"/>
        <v>1</v>
      </c>
      <c r="D3186" s="24">
        <v>2026</v>
      </c>
      <c r="E3186" s="7" t="s">
        <v>3402</v>
      </c>
      <c r="F3186" s="7" t="s">
        <v>3399</v>
      </c>
      <c r="G3186" s="7" t="s">
        <v>37</v>
      </c>
      <c r="H3186" s="7" t="s">
        <v>40</v>
      </c>
      <c r="I3186" s="8">
        <v>0.254</v>
      </c>
      <c r="J3186" s="8">
        <v>0.40899999999999997</v>
      </c>
      <c r="K3186" s="8">
        <v>0.29199999999999998</v>
      </c>
      <c r="L3186" s="8">
        <v>0.70099999999999996</v>
      </c>
      <c r="M3186" s="7">
        <v>53</v>
      </c>
      <c r="N3186" s="7">
        <v>244</v>
      </c>
      <c r="O3186" s="7">
        <v>185</v>
      </c>
      <c r="P3186" s="7">
        <v>32</v>
      </c>
      <c r="Q3186" s="7">
        <v>47</v>
      </c>
      <c r="R3186" s="7">
        <v>4</v>
      </c>
      <c r="S3186" s="7">
        <v>0</v>
      </c>
      <c r="T3186" s="7">
        <v>1</v>
      </c>
      <c r="U3186" s="7">
        <v>18</v>
      </c>
      <c r="V3186" s="7">
        <v>13</v>
      </c>
      <c r="W3186" s="7">
        <v>39</v>
      </c>
      <c r="X3186" s="7">
        <v>41</v>
      </c>
      <c r="Y3186" s="7">
        <v>10</v>
      </c>
      <c r="Z3186" s="7">
        <v>7</v>
      </c>
      <c r="AA3186"/>
    </row>
    <row r="3187" spans="1:27" x14ac:dyDescent="0.25">
      <c r="A3187" s="24" t="str">
        <f t="shared" si="151"/>
        <v/>
      </c>
      <c r="B3187" s="24" t="str">
        <f t="shared" si="149"/>
        <v/>
      </c>
      <c r="C3187" s="24" t="str">
        <f t="shared" si="150"/>
        <v/>
      </c>
      <c r="D3187" s="24">
        <v>2026</v>
      </c>
      <c r="E3187" s="7" t="s">
        <v>3403</v>
      </c>
      <c r="F3187" s="7" t="s">
        <v>3399</v>
      </c>
      <c r="G3187" s="7" t="s">
        <v>37</v>
      </c>
      <c r="H3187" s="7" t="s">
        <v>27</v>
      </c>
      <c r="I3187" s="8">
        <v>0.23</v>
      </c>
      <c r="J3187" s="8">
        <v>0.32100000000000001</v>
      </c>
      <c r="K3187" s="8">
        <v>0.39100000000000001</v>
      </c>
      <c r="L3187" s="8">
        <v>0.71199999999999997</v>
      </c>
      <c r="M3187" s="7">
        <v>49</v>
      </c>
      <c r="N3187" s="7">
        <v>189</v>
      </c>
      <c r="O3187" s="7">
        <v>161</v>
      </c>
      <c r="P3187" s="7">
        <v>21</v>
      </c>
      <c r="Q3187" s="7">
        <v>37</v>
      </c>
      <c r="R3187" s="7">
        <v>6</v>
      </c>
      <c r="S3187" s="7">
        <v>4</v>
      </c>
      <c r="T3187" s="7">
        <v>4</v>
      </c>
      <c r="U3187" s="7">
        <v>25</v>
      </c>
      <c r="V3187" s="7">
        <v>3</v>
      </c>
      <c r="W3187" s="7">
        <v>19</v>
      </c>
      <c r="X3187" s="7">
        <v>55</v>
      </c>
      <c r="Y3187" s="7">
        <v>17</v>
      </c>
      <c r="Z3187" s="7">
        <v>5</v>
      </c>
      <c r="AA3187"/>
    </row>
    <row r="3188" spans="1:27" x14ac:dyDescent="0.25">
      <c r="A3188" s="24">
        <f t="shared" si="151"/>
        <v>1</v>
      </c>
      <c r="B3188" s="24" t="str">
        <f t="shared" si="149"/>
        <v/>
      </c>
      <c r="C3188" s="24" t="str">
        <f t="shared" si="150"/>
        <v/>
      </c>
      <c r="D3188" s="24">
        <v>2026</v>
      </c>
      <c r="E3188" s="7" t="s">
        <v>3404</v>
      </c>
      <c r="F3188" s="7" t="s">
        <v>3399</v>
      </c>
      <c r="G3188" s="7" t="s">
        <v>29</v>
      </c>
      <c r="H3188" s="7" t="s">
        <v>42</v>
      </c>
      <c r="I3188" s="8">
        <v>0.221</v>
      </c>
      <c r="J3188" s="8">
        <v>0.37</v>
      </c>
      <c r="K3188" s="8">
        <v>0.41699999999999998</v>
      </c>
      <c r="L3188" s="8">
        <v>0.78700000000000003</v>
      </c>
      <c r="M3188" s="7">
        <v>56</v>
      </c>
      <c r="N3188" s="7">
        <v>247</v>
      </c>
      <c r="O3188" s="7">
        <v>199</v>
      </c>
      <c r="P3188" s="7">
        <v>41</v>
      </c>
      <c r="Q3188" s="7">
        <v>44</v>
      </c>
      <c r="R3188" s="7">
        <v>12</v>
      </c>
      <c r="S3188" s="7">
        <v>0</v>
      </c>
      <c r="T3188" s="7">
        <v>9</v>
      </c>
      <c r="U3188" s="7">
        <v>32</v>
      </c>
      <c r="V3188" s="7">
        <v>26</v>
      </c>
      <c r="W3188" s="7">
        <v>21</v>
      </c>
      <c r="X3188" s="7">
        <v>84</v>
      </c>
      <c r="Y3188" s="7">
        <v>22</v>
      </c>
      <c r="Z3188" s="7">
        <v>2</v>
      </c>
      <c r="AA3188"/>
    </row>
    <row r="3189" spans="1:27" x14ac:dyDescent="0.25">
      <c r="A3189" s="24" t="str">
        <f t="shared" si="151"/>
        <v/>
      </c>
      <c r="B3189" s="24" t="str">
        <f t="shared" si="149"/>
        <v/>
      </c>
      <c r="C3189" s="24">
        <f t="shared" si="150"/>
        <v>1</v>
      </c>
      <c r="D3189" s="24">
        <v>2026</v>
      </c>
      <c r="E3189" s="7" t="s">
        <v>3405</v>
      </c>
      <c r="F3189" s="7" t="s">
        <v>3399</v>
      </c>
      <c r="G3189" s="7" t="s">
        <v>37</v>
      </c>
      <c r="H3189" s="7" t="s">
        <v>25</v>
      </c>
      <c r="I3189" s="8">
        <v>0.19500000000000001</v>
      </c>
      <c r="J3189" s="8">
        <v>0.311</v>
      </c>
      <c r="K3189" s="8">
        <v>0.372</v>
      </c>
      <c r="L3189" s="8">
        <v>0.68300000000000005</v>
      </c>
      <c r="M3189" s="7">
        <v>52</v>
      </c>
      <c r="N3189" s="7">
        <v>197</v>
      </c>
      <c r="O3189" s="7">
        <v>164</v>
      </c>
      <c r="P3189" s="7">
        <v>24</v>
      </c>
      <c r="Q3189" s="7">
        <v>32</v>
      </c>
      <c r="R3189" s="7">
        <v>9</v>
      </c>
      <c r="S3189" s="7">
        <v>1</v>
      </c>
      <c r="T3189" s="7">
        <v>6</v>
      </c>
      <c r="U3189" s="7">
        <v>28</v>
      </c>
      <c r="V3189" s="7">
        <v>9</v>
      </c>
      <c r="W3189" s="7">
        <v>19</v>
      </c>
      <c r="X3189" s="7">
        <v>71</v>
      </c>
      <c r="Y3189" s="7">
        <v>2</v>
      </c>
      <c r="Z3189" s="7">
        <v>1</v>
      </c>
      <c r="AA3189"/>
    </row>
    <row r="3190" spans="1:27" x14ac:dyDescent="0.25">
      <c r="A3190" s="24">
        <f t="shared" si="151"/>
        <v>1</v>
      </c>
      <c r="B3190" s="24" t="str">
        <f t="shared" si="149"/>
        <v/>
      </c>
      <c r="C3190" s="24">
        <f t="shared" si="150"/>
        <v>1</v>
      </c>
      <c r="D3190" s="24">
        <v>2026</v>
      </c>
      <c r="E3190" s="7" t="s">
        <v>3406</v>
      </c>
      <c r="F3190" s="7" t="s">
        <v>3399</v>
      </c>
      <c r="G3190" s="7" t="s">
        <v>29</v>
      </c>
      <c r="H3190" s="7" t="s">
        <v>30</v>
      </c>
      <c r="I3190" s="8">
        <v>0.33300000000000002</v>
      </c>
      <c r="J3190" s="8">
        <v>0.6</v>
      </c>
      <c r="K3190" s="8">
        <v>0.33300000000000002</v>
      </c>
      <c r="L3190" s="8">
        <v>0.93300000000000005</v>
      </c>
      <c r="M3190" s="7">
        <v>5</v>
      </c>
      <c r="N3190" s="7">
        <v>15</v>
      </c>
      <c r="O3190" s="7">
        <v>9</v>
      </c>
      <c r="P3190" s="7">
        <v>3</v>
      </c>
      <c r="Q3190" s="7">
        <v>3</v>
      </c>
      <c r="R3190" s="7">
        <v>0</v>
      </c>
      <c r="S3190" s="7">
        <v>0</v>
      </c>
      <c r="T3190" s="7">
        <v>0</v>
      </c>
      <c r="U3190" s="7">
        <v>0</v>
      </c>
      <c r="V3190" s="7">
        <v>1</v>
      </c>
      <c r="W3190" s="7">
        <v>5</v>
      </c>
      <c r="X3190" s="7">
        <v>2</v>
      </c>
      <c r="Y3190" s="7">
        <v>1</v>
      </c>
      <c r="Z3190" s="7">
        <v>0</v>
      </c>
      <c r="AA3190"/>
    </row>
    <row r="3191" spans="1:27" x14ac:dyDescent="0.25">
      <c r="A3191" s="24" t="str">
        <f t="shared" si="151"/>
        <v/>
      </c>
      <c r="B3191" s="24" t="str">
        <f t="shared" si="149"/>
        <v/>
      </c>
      <c r="C3191" s="24" t="str">
        <f t="shared" si="150"/>
        <v/>
      </c>
      <c r="D3191" s="24">
        <v>2026</v>
      </c>
      <c r="E3191" s="7" t="s">
        <v>3407</v>
      </c>
      <c r="F3191" s="7" t="s">
        <v>3399</v>
      </c>
      <c r="G3191" s="7" t="s">
        <v>37</v>
      </c>
      <c r="H3191" s="7" t="s">
        <v>30</v>
      </c>
      <c r="I3191" s="8">
        <v>0.3</v>
      </c>
      <c r="J3191" s="8">
        <v>0.34399999999999997</v>
      </c>
      <c r="K3191" s="8">
        <v>0.33300000000000002</v>
      </c>
      <c r="L3191" s="8">
        <v>0.67700000000000005</v>
      </c>
      <c r="M3191" s="7">
        <v>8</v>
      </c>
      <c r="N3191" s="7">
        <v>32</v>
      </c>
      <c r="O3191" s="7">
        <v>30</v>
      </c>
      <c r="P3191" s="7">
        <v>4</v>
      </c>
      <c r="Q3191" s="7">
        <v>9</v>
      </c>
      <c r="R3191" s="7">
        <v>1</v>
      </c>
      <c r="S3191" s="7">
        <v>0</v>
      </c>
      <c r="T3191" s="7">
        <v>0</v>
      </c>
      <c r="U3191" s="7">
        <v>2</v>
      </c>
      <c r="V3191" s="7">
        <v>1</v>
      </c>
      <c r="W3191" s="7">
        <v>1</v>
      </c>
      <c r="X3191" s="7">
        <v>2</v>
      </c>
      <c r="Y3191" s="7">
        <v>2</v>
      </c>
      <c r="Z3191" s="7">
        <v>0</v>
      </c>
      <c r="AA3191"/>
    </row>
    <row r="3192" spans="1:27" x14ac:dyDescent="0.25">
      <c r="A3192" s="24" t="str">
        <f t="shared" si="151"/>
        <v/>
      </c>
      <c r="B3192" s="24" t="str">
        <f t="shared" si="149"/>
        <v/>
      </c>
      <c r="C3192" s="24">
        <f t="shared" si="150"/>
        <v>1</v>
      </c>
      <c r="D3192" s="24">
        <v>2026</v>
      </c>
      <c r="E3192" s="7" t="s">
        <v>3408</v>
      </c>
      <c r="F3192" s="7" t="s">
        <v>3399</v>
      </c>
      <c r="G3192" s="7" t="s">
        <v>47</v>
      </c>
      <c r="H3192" s="7" t="s">
        <v>25</v>
      </c>
      <c r="I3192" s="8">
        <v>0.26500000000000001</v>
      </c>
      <c r="J3192" s="8">
        <v>0.375</v>
      </c>
      <c r="K3192" s="8">
        <v>0.41199999999999998</v>
      </c>
      <c r="L3192" s="8">
        <v>0.78700000000000003</v>
      </c>
      <c r="M3192" s="7">
        <v>15</v>
      </c>
      <c r="N3192" s="7">
        <v>40</v>
      </c>
      <c r="O3192" s="7">
        <v>34</v>
      </c>
      <c r="P3192" s="7">
        <v>7</v>
      </c>
      <c r="Q3192" s="7">
        <v>9</v>
      </c>
      <c r="R3192" s="7">
        <v>2</v>
      </c>
      <c r="S3192" s="7">
        <v>0</v>
      </c>
      <c r="T3192" s="7">
        <v>1</v>
      </c>
      <c r="U3192" s="7">
        <v>7</v>
      </c>
      <c r="V3192" s="7">
        <v>2</v>
      </c>
      <c r="W3192" s="7">
        <v>4</v>
      </c>
      <c r="X3192" s="7">
        <v>11</v>
      </c>
      <c r="Y3192" s="7">
        <v>0</v>
      </c>
      <c r="Z3192" s="7">
        <v>0</v>
      </c>
      <c r="AA3192"/>
    </row>
    <row r="3193" spans="1:27" x14ac:dyDescent="0.25">
      <c r="A3193" s="24">
        <f t="shared" si="151"/>
        <v>1</v>
      </c>
      <c r="B3193" s="24" t="str">
        <f t="shared" si="149"/>
        <v/>
      </c>
      <c r="C3193" s="24" t="str">
        <f t="shared" si="150"/>
        <v/>
      </c>
      <c r="D3193" s="24">
        <v>2026</v>
      </c>
      <c r="E3193" s="7" t="s">
        <v>3409</v>
      </c>
      <c r="F3193" s="7" t="s">
        <v>3399</v>
      </c>
      <c r="G3193" s="7" t="s">
        <v>29</v>
      </c>
      <c r="H3193" s="7" t="s">
        <v>40</v>
      </c>
      <c r="I3193" s="8">
        <v>0.23300000000000001</v>
      </c>
      <c r="J3193" s="8">
        <v>0.27700000000000002</v>
      </c>
      <c r="K3193" s="8">
        <v>0.317</v>
      </c>
      <c r="L3193" s="8">
        <v>0.59399999999999997</v>
      </c>
      <c r="M3193" s="7">
        <v>20</v>
      </c>
      <c r="N3193" s="7">
        <v>65</v>
      </c>
      <c r="O3193" s="7">
        <v>60</v>
      </c>
      <c r="P3193" s="7">
        <v>4</v>
      </c>
      <c r="Q3193" s="7">
        <v>14</v>
      </c>
      <c r="R3193" s="7">
        <v>5</v>
      </c>
      <c r="S3193" s="7">
        <v>0</v>
      </c>
      <c r="T3193" s="7">
        <v>0</v>
      </c>
      <c r="U3193" s="7">
        <v>5</v>
      </c>
      <c r="V3193" s="7">
        <v>1</v>
      </c>
      <c r="W3193" s="7">
        <v>3</v>
      </c>
      <c r="X3193" s="7">
        <v>27</v>
      </c>
      <c r="Y3193" s="7">
        <v>1</v>
      </c>
      <c r="Z3193" s="7">
        <v>3</v>
      </c>
      <c r="AA3193"/>
    </row>
    <row r="3194" spans="1:27" x14ac:dyDescent="0.25">
      <c r="A3194" s="24">
        <f t="shared" si="151"/>
        <v>1</v>
      </c>
      <c r="B3194" s="24" t="str">
        <f t="shared" si="149"/>
        <v/>
      </c>
      <c r="C3194" s="24">
        <f t="shared" si="150"/>
        <v>1</v>
      </c>
      <c r="D3194" s="24">
        <v>2026</v>
      </c>
      <c r="E3194" s="7" t="s">
        <v>3410</v>
      </c>
      <c r="F3194" s="7" t="s">
        <v>3399</v>
      </c>
      <c r="G3194" s="7" t="s">
        <v>29</v>
      </c>
      <c r="H3194" s="7" t="s">
        <v>44</v>
      </c>
      <c r="I3194" s="8">
        <v>0.23100000000000001</v>
      </c>
      <c r="J3194" s="8">
        <v>0.41299999999999998</v>
      </c>
      <c r="K3194" s="8">
        <v>0.39600000000000002</v>
      </c>
      <c r="L3194" s="8">
        <v>0.80900000000000005</v>
      </c>
      <c r="M3194" s="7">
        <v>38</v>
      </c>
      <c r="N3194" s="7">
        <v>122</v>
      </c>
      <c r="O3194" s="7">
        <v>91</v>
      </c>
      <c r="P3194" s="7">
        <v>16</v>
      </c>
      <c r="Q3194" s="7">
        <v>21</v>
      </c>
      <c r="R3194" s="7">
        <v>3</v>
      </c>
      <c r="S3194" s="7">
        <v>0</v>
      </c>
      <c r="T3194" s="7">
        <v>4</v>
      </c>
      <c r="U3194" s="7">
        <v>14</v>
      </c>
      <c r="V3194" s="7">
        <v>13</v>
      </c>
      <c r="W3194" s="7">
        <v>16</v>
      </c>
      <c r="X3194" s="7">
        <v>35</v>
      </c>
      <c r="Y3194" s="7">
        <v>1</v>
      </c>
      <c r="Z3194" s="7">
        <v>0</v>
      </c>
      <c r="AA3194"/>
    </row>
    <row r="3195" spans="1:27" x14ac:dyDescent="0.25">
      <c r="A3195" s="24" t="str">
        <f t="shared" si="151"/>
        <v/>
      </c>
      <c r="B3195" s="24" t="str">
        <f t="shared" si="149"/>
        <v/>
      </c>
      <c r="C3195" s="24">
        <f t="shared" si="150"/>
        <v>1</v>
      </c>
      <c r="D3195" s="24">
        <v>2026</v>
      </c>
      <c r="E3195" s="7" t="s">
        <v>3411</v>
      </c>
      <c r="F3195" s="7" t="s">
        <v>3399</v>
      </c>
      <c r="G3195" s="7" t="s">
        <v>24</v>
      </c>
      <c r="H3195" s="7" t="s">
        <v>38</v>
      </c>
      <c r="I3195" s="8">
        <v>0.214</v>
      </c>
      <c r="J3195" s="8">
        <v>0.33300000000000002</v>
      </c>
      <c r="K3195" s="8">
        <v>0.214</v>
      </c>
      <c r="L3195" s="8">
        <v>0.54800000000000004</v>
      </c>
      <c r="M3195" s="7">
        <v>22</v>
      </c>
      <c r="N3195" s="7">
        <v>68</v>
      </c>
      <c r="O3195" s="7">
        <v>56</v>
      </c>
      <c r="P3195" s="7">
        <v>9</v>
      </c>
      <c r="Q3195" s="7">
        <v>12</v>
      </c>
      <c r="R3195" s="7">
        <v>0</v>
      </c>
      <c r="S3195" s="7">
        <v>0</v>
      </c>
      <c r="T3195" s="7">
        <v>0</v>
      </c>
      <c r="U3195" s="7">
        <v>3</v>
      </c>
      <c r="V3195" s="7">
        <v>4</v>
      </c>
      <c r="W3195" s="7">
        <v>6</v>
      </c>
      <c r="X3195" s="7">
        <v>19</v>
      </c>
      <c r="Y3195" s="7">
        <v>0</v>
      </c>
      <c r="Z3195" s="7">
        <v>1</v>
      </c>
      <c r="AA3195"/>
    </row>
    <row r="3196" spans="1:27" x14ac:dyDescent="0.25">
      <c r="A3196" s="24" t="str">
        <f t="shared" si="151"/>
        <v/>
      </c>
      <c r="B3196" s="24" t="str">
        <f t="shared" si="149"/>
        <v/>
      </c>
      <c r="C3196" s="24">
        <f t="shared" si="150"/>
        <v>1</v>
      </c>
      <c r="D3196" s="24">
        <v>2026</v>
      </c>
      <c r="E3196" s="7" t="s">
        <v>3412</v>
      </c>
      <c r="F3196" s="7" t="s">
        <v>3399</v>
      </c>
      <c r="G3196" s="7" t="s">
        <v>37</v>
      </c>
      <c r="H3196" s="7" t="s">
        <v>38</v>
      </c>
      <c r="I3196" s="8">
        <v>0.21199999999999999</v>
      </c>
      <c r="J3196" s="8">
        <v>0.29699999999999999</v>
      </c>
      <c r="K3196" s="8">
        <v>0.21199999999999999</v>
      </c>
      <c r="L3196" s="8">
        <v>0.50900000000000001</v>
      </c>
      <c r="M3196" s="7">
        <v>18</v>
      </c>
      <c r="N3196" s="7">
        <v>38</v>
      </c>
      <c r="O3196" s="7">
        <v>33</v>
      </c>
      <c r="P3196" s="7">
        <v>6</v>
      </c>
      <c r="Q3196" s="7">
        <v>7</v>
      </c>
      <c r="R3196" s="7">
        <v>0</v>
      </c>
      <c r="S3196" s="7">
        <v>0</v>
      </c>
      <c r="T3196" s="7">
        <v>0</v>
      </c>
      <c r="U3196" s="7">
        <v>3</v>
      </c>
      <c r="V3196" s="7">
        <v>3</v>
      </c>
      <c r="W3196" s="7">
        <v>1</v>
      </c>
      <c r="X3196" s="7">
        <v>10</v>
      </c>
      <c r="Y3196" s="7">
        <v>2</v>
      </c>
      <c r="Z3196" s="7">
        <v>3</v>
      </c>
      <c r="AA3196"/>
    </row>
    <row r="3197" spans="1:27" x14ac:dyDescent="0.25">
      <c r="A3197" s="24">
        <f t="shared" si="151"/>
        <v>1</v>
      </c>
      <c r="B3197" s="24" t="str">
        <f t="shared" si="149"/>
        <v/>
      </c>
      <c r="C3197" s="24" t="str">
        <f t="shared" si="150"/>
        <v/>
      </c>
      <c r="D3197" s="24">
        <v>2026</v>
      </c>
      <c r="E3197" s="7" t="s">
        <v>3413</v>
      </c>
      <c r="F3197" s="7" t="s">
        <v>3399</v>
      </c>
      <c r="G3197" s="7" t="s">
        <v>32</v>
      </c>
      <c r="H3197" s="7" t="s">
        <v>42</v>
      </c>
      <c r="I3197" s="8">
        <v>0.20699999999999999</v>
      </c>
      <c r="J3197" s="8">
        <v>0.34300000000000003</v>
      </c>
      <c r="K3197" s="8">
        <v>0.20699999999999999</v>
      </c>
      <c r="L3197" s="8">
        <v>0.55000000000000004</v>
      </c>
      <c r="M3197" s="7">
        <v>15</v>
      </c>
      <c r="N3197" s="7">
        <v>35</v>
      </c>
      <c r="O3197" s="7">
        <v>29</v>
      </c>
      <c r="P3197" s="7">
        <v>3</v>
      </c>
      <c r="Q3197" s="7">
        <v>6</v>
      </c>
      <c r="R3197" s="7">
        <v>0</v>
      </c>
      <c r="S3197" s="7">
        <v>0</v>
      </c>
      <c r="T3197" s="7">
        <v>0</v>
      </c>
      <c r="U3197" s="7">
        <v>0</v>
      </c>
      <c r="V3197" s="7">
        <v>3</v>
      </c>
      <c r="W3197" s="7">
        <v>3</v>
      </c>
      <c r="X3197" s="7">
        <v>12</v>
      </c>
      <c r="Y3197" s="7">
        <v>1</v>
      </c>
      <c r="Z3197" s="7">
        <v>0</v>
      </c>
      <c r="AA3197"/>
    </row>
    <row r="3198" spans="1:27" x14ac:dyDescent="0.25">
      <c r="A3198" s="24" t="str">
        <f t="shared" si="151"/>
        <v/>
      </c>
      <c r="B3198" s="24" t="str">
        <f t="shared" si="149"/>
        <v/>
      </c>
      <c r="C3198" s="24">
        <f t="shared" si="150"/>
        <v>1</v>
      </c>
      <c r="D3198" s="24">
        <v>2026</v>
      </c>
      <c r="E3198" s="7" t="s">
        <v>3414</v>
      </c>
      <c r="F3198" s="7" t="s">
        <v>3399</v>
      </c>
      <c r="G3198" s="7" t="s">
        <v>37</v>
      </c>
      <c r="H3198" s="7" t="s">
        <v>44</v>
      </c>
      <c r="I3198" s="8">
        <v>0.20499999999999999</v>
      </c>
      <c r="J3198" s="8">
        <v>0.32600000000000001</v>
      </c>
      <c r="K3198" s="8">
        <v>0.34799999999999998</v>
      </c>
      <c r="L3198" s="8">
        <v>0.67400000000000004</v>
      </c>
      <c r="M3198" s="7">
        <v>37</v>
      </c>
      <c r="N3198" s="7">
        <v>134</v>
      </c>
      <c r="O3198" s="7">
        <v>112</v>
      </c>
      <c r="P3198" s="7">
        <v>16</v>
      </c>
      <c r="Q3198" s="7">
        <v>23</v>
      </c>
      <c r="R3198" s="7">
        <v>4</v>
      </c>
      <c r="S3198" s="7">
        <v>0</v>
      </c>
      <c r="T3198" s="7">
        <v>4</v>
      </c>
      <c r="U3198" s="7">
        <v>16</v>
      </c>
      <c r="V3198" s="7">
        <v>4</v>
      </c>
      <c r="W3198" s="7">
        <v>16</v>
      </c>
      <c r="X3198" s="7">
        <v>29</v>
      </c>
      <c r="Y3198" s="7">
        <v>2</v>
      </c>
      <c r="Z3198" s="7">
        <v>2</v>
      </c>
      <c r="AA3198"/>
    </row>
    <row r="3199" spans="1:27" x14ac:dyDescent="0.25">
      <c r="A3199" s="24" t="str">
        <f t="shared" si="151"/>
        <v/>
      </c>
      <c r="B3199" s="24" t="str">
        <f t="shared" si="149"/>
        <v/>
      </c>
      <c r="C3199" s="24">
        <f t="shared" si="150"/>
        <v>1</v>
      </c>
      <c r="D3199" s="24">
        <v>2026</v>
      </c>
      <c r="E3199" s="7" t="s">
        <v>3415</v>
      </c>
      <c r="F3199" s="7" t="s">
        <v>3399</v>
      </c>
      <c r="G3199" s="7" t="s">
        <v>37</v>
      </c>
      <c r="H3199" s="7" t="s">
        <v>38</v>
      </c>
      <c r="I3199" s="8">
        <v>0.12</v>
      </c>
      <c r="J3199" s="8">
        <v>0.26</v>
      </c>
      <c r="K3199" s="8">
        <v>0.193</v>
      </c>
      <c r="L3199" s="8">
        <v>0.45300000000000001</v>
      </c>
      <c r="M3199" s="7">
        <v>35</v>
      </c>
      <c r="N3199" s="7">
        <v>102</v>
      </c>
      <c r="O3199" s="7">
        <v>83</v>
      </c>
      <c r="P3199" s="7">
        <v>10</v>
      </c>
      <c r="Q3199" s="7">
        <v>10</v>
      </c>
      <c r="R3199" s="7">
        <v>3</v>
      </c>
      <c r="S3199" s="7">
        <v>0</v>
      </c>
      <c r="T3199" s="7">
        <v>1</v>
      </c>
      <c r="U3199" s="7">
        <v>9</v>
      </c>
      <c r="V3199" s="7">
        <v>6</v>
      </c>
      <c r="W3199" s="7">
        <v>10</v>
      </c>
      <c r="X3199" s="7">
        <v>39</v>
      </c>
      <c r="Y3199" s="7">
        <v>4</v>
      </c>
      <c r="Z3199" s="7">
        <v>0</v>
      </c>
      <c r="AA3199"/>
    </row>
    <row r="3200" spans="1:27" x14ac:dyDescent="0.25">
      <c r="A3200" s="24" t="str">
        <f t="shared" si="151"/>
        <v/>
      </c>
      <c r="B3200" s="24" t="str">
        <f t="shared" si="149"/>
        <v/>
      </c>
      <c r="C3200" s="24" t="str">
        <f t="shared" si="150"/>
        <v/>
      </c>
      <c r="D3200" s="24">
        <v>2026</v>
      </c>
      <c r="E3200" s="7" t="s">
        <v>3416</v>
      </c>
      <c r="F3200" s="7" t="s">
        <v>3417</v>
      </c>
      <c r="G3200" s="7" t="s">
        <v>37</v>
      </c>
      <c r="H3200" s="7" t="s">
        <v>38</v>
      </c>
      <c r="I3200" s="8">
        <v>0.33</v>
      </c>
      <c r="J3200" s="8">
        <v>0.39</v>
      </c>
      <c r="K3200" s="8">
        <v>0.46400000000000002</v>
      </c>
      <c r="L3200" s="8">
        <v>0.85499999999999998</v>
      </c>
      <c r="M3200" s="7">
        <v>39</v>
      </c>
      <c r="N3200" s="7">
        <v>123</v>
      </c>
      <c r="O3200" s="7">
        <v>112</v>
      </c>
      <c r="P3200" s="7">
        <v>15</v>
      </c>
      <c r="Q3200" s="7">
        <v>37</v>
      </c>
      <c r="R3200" s="7">
        <v>12</v>
      </c>
      <c r="S3200" s="7">
        <v>0</v>
      </c>
      <c r="T3200" s="7">
        <v>1</v>
      </c>
      <c r="U3200" s="7">
        <v>12</v>
      </c>
      <c r="V3200" s="7">
        <v>3</v>
      </c>
      <c r="W3200" s="7">
        <v>8</v>
      </c>
      <c r="X3200" s="7">
        <v>26</v>
      </c>
      <c r="Y3200" s="7">
        <v>1</v>
      </c>
      <c r="Z3200" s="7">
        <v>0</v>
      </c>
      <c r="AA3200"/>
    </row>
    <row r="3201" spans="1:27" x14ac:dyDescent="0.25">
      <c r="A3201" s="24" t="str">
        <f t="shared" si="151"/>
        <v/>
      </c>
      <c r="B3201" s="24" t="str">
        <f t="shared" si="149"/>
        <v/>
      </c>
      <c r="C3201" s="24" t="str">
        <f t="shared" si="150"/>
        <v/>
      </c>
      <c r="D3201" s="24">
        <v>2026</v>
      </c>
      <c r="E3201" s="7" t="s">
        <v>3418</v>
      </c>
      <c r="F3201" s="7" t="s">
        <v>3417</v>
      </c>
      <c r="G3201" s="7" t="s">
        <v>24</v>
      </c>
      <c r="H3201" s="7" t="s">
        <v>35</v>
      </c>
      <c r="I3201" s="8">
        <v>0.32700000000000001</v>
      </c>
      <c r="J3201" s="8">
        <v>0.41599999999999998</v>
      </c>
      <c r="K3201" s="8">
        <v>0.36699999999999999</v>
      </c>
      <c r="L3201" s="8">
        <v>0.78300000000000003</v>
      </c>
      <c r="M3201" s="7">
        <v>45</v>
      </c>
      <c r="N3201" s="7">
        <v>177</v>
      </c>
      <c r="O3201" s="7">
        <v>150</v>
      </c>
      <c r="P3201" s="7">
        <v>24</v>
      </c>
      <c r="Q3201" s="7">
        <v>49</v>
      </c>
      <c r="R3201" s="7">
        <v>2</v>
      </c>
      <c r="S3201" s="7">
        <v>2</v>
      </c>
      <c r="T3201" s="7">
        <v>0</v>
      </c>
      <c r="U3201" s="7">
        <v>21</v>
      </c>
      <c r="V3201" s="7">
        <v>3</v>
      </c>
      <c r="W3201" s="7">
        <v>20</v>
      </c>
      <c r="X3201" s="7">
        <v>18</v>
      </c>
      <c r="Y3201" s="7">
        <v>3</v>
      </c>
      <c r="Z3201" s="7">
        <v>1</v>
      </c>
      <c r="AA3201"/>
    </row>
    <row r="3202" spans="1:27" x14ac:dyDescent="0.25">
      <c r="A3202" s="24" t="str">
        <f t="shared" si="151"/>
        <v/>
      </c>
      <c r="B3202" s="24" t="str">
        <f t="shared" ref="B3202:B3265" si="152">IF(COUNTIFS(Draft_Player,$E3202),COUNTIFS(Draft_Player,$E3202),"")</f>
        <v/>
      </c>
      <c r="C3202" s="24">
        <f t="shared" ref="C3202:C3265" si="153">IF(COUNTIFS(Transfers_Player,$E3202),COUNTIFS(Transfers_Player,$E3202),"")</f>
        <v>1</v>
      </c>
      <c r="D3202" s="24">
        <v>2026</v>
      </c>
      <c r="E3202" s="7" t="s">
        <v>3419</v>
      </c>
      <c r="F3202" s="7" t="s">
        <v>3417</v>
      </c>
      <c r="G3202" s="7" t="s">
        <v>37</v>
      </c>
      <c r="H3202" s="7" t="s">
        <v>30</v>
      </c>
      <c r="I3202" s="8">
        <v>0.28799999999999998</v>
      </c>
      <c r="J3202" s="8">
        <v>0.36</v>
      </c>
      <c r="K3202" s="8">
        <v>0.442</v>
      </c>
      <c r="L3202" s="8">
        <v>0.80200000000000005</v>
      </c>
      <c r="M3202" s="7">
        <v>43</v>
      </c>
      <c r="N3202" s="7">
        <v>176</v>
      </c>
      <c r="O3202" s="7">
        <v>156</v>
      </c>
      <c r="P3202" s="7">
        <v>25</v>
      </c>
      <c r="Q3202" s="7">
        <v>45</v>
      </c>
      <c r="R3202" s="7">
        <v>13</v>
      </c>
      <c r="S3202" s="7">
        <v>1</v>
      </c>
      <c r="T3202" s="7">
        <v>3</v>
      </c>
      <c r="U3202" s="7">
        <v>26</v>
      </c>
      <c r="V3202" s="7">
        <v>4</v>
      </c>
      <c r="W3202" s="7">
        <v>14</v>
      </c>
      <c r="X3202" s="7">
        <v>39</v>
      </c>
      <c r="Y3202" s="7">
        <v>1</v>
      </c>
      <c r="Z3202" s="7">
        <v>2</v>
      </c>
      <c r="AA3202"/>
    </row>
    <row r="3203" spans="1:27" x14ac:dyDescent="0.25">
      <c r="A3203" s="24" t="str">
        <f t="shared" ref="A3203:A3266" si="154">IF(OR(G3203="SR", G3203="GR"), 1, "")</f>
        <v/>
      </c>
      <c r="B3203" s="24" t="str">
        <f t="shared" si="152"/>
        <v/>
      </c>
      <c r="C3203" s="24">
        <f t="shared" si="153"/>
        <v>1</v>
      </c>
      <c r="D3203" s="24">
        <v>2026</v>
      </c>
      <c r="E3203" s="7" t="s">
        <v>3420</v>
      </c>
      <c r="F3203" s="7" t="s">
        <v>3417</v>
      </c>
      <c r="G3203" s="7" t="s">
        <v>47</v>
      </c>
      <c r="H3203" s="7" t="s">
        <v>44</v>
      </c>
      <c r="I3203" s="8">
        <v>0.26200000000000001</v>
      </c>
      <c r="J3203" s="8">
        <v>0.33700000000000002</v>
      </c>
      <c r="K3203" s="8">
        <v>0.48099999999999998</v>
      </c>
      <c r="L3203" s="8">
        <v>0.81799999999999995</v>
      </c>
      <c r="M3203" s="7">
        <v>50</v>
      </c>
      <c r="N3203" s="7">
        <v>211</v>
      </c>
      <c r="O3203" s="7">
        <v>187</v>
      </c>
      <c r="P3203" s="7">
        <v>37</v>
      </c>
      <c r="Q3203" s="7">
        <v>49</v>
      </c>
      <c r="R3203" s="7">
        <v>12</v>
      </c>
      <c r="S3203" s="7">
        <v>4</v>
      </c>
      <c r="T3203" s="7">
        <v>7</v>
      </c>
      <c r="U3203" s="7">
        <v>33</v>
      </c>
      <c r="V3203" s="7">
        <v>0</v>
      </c>
      <c r="W3203" s="7">
        <v>21</v>
      </c>
      <c r="X3203" s="7">
        <v>48</v>
      </c>
      <c r="Y3203" s="7">
        <v>9</v>
      </c>
      <c r="Z3203" s="7">
        <v>2</v>
      </c>
      <c r="AA3203"/>
    </row>
    <row r="3204" spans="1:27" x14ac:dyDescent="0.25">
      <c r="A3204" s="24" t="str">
        <f t="shared" si="154"/>
        <v/>
      </c>
      <c r="B3204" s="24" t="str">
        <f t="shared" si="152"/>
        <v/>
      </c>
      <c r="C3204" s="24">
        <f t="shared" si="153"/>
        <v>1</v>
      </c>
      <c r="D3204" s="24">
        <v>2026</v>
      </c>
      <c r="E3204" s="7" t="s">
        <v>3421</v>
      </c>
      <c r="F3204" s="7" t="s">
        <v>3417</v>
      </c>
      <c r="G3204" s="7" t="s">
        <v>37</v>
      </c>
      <c r="H3204" s="7" t="s">
        <v>33</v>
      </c>
      <c r="I3204" s="8">
        <v>0.24299999999999999</v>
      </c>
      <c r="J3204" s="8">
        <v>0.314</v>
      </c>
      <c r="K3204" s="8">
        <v>0.41099999999999998</v>
      </c>
      <c r="L3204" s="8">
        <v>0.72499999999999998</v>
      </c>
      <c r="M3204" s="7">
        <v>48</v>
      </c>
      <c r="N3204" s="7">
        <v>204</v>
      </c>
      <c r="O3204" s="7">
        <v>185</v>
      </c>
      <c r="P3204" s="7">
        <v>27</v>
      </c>
      <c r="Q3204" s="7">
        <v>45</v>
      </c>
      <c r="R3204" s="7">
        <v>10</v>
      </c>
      <c r="S3204" s="7">
        <v>0</v>
      </c>
      <c r="T3204" s="7">
        <v>7</v>
      </c>
      <c r="U3204" s="7">
        <v>24</v>
      </c>
      <c r="V3204" s="7">
        <v>6</v>
      </c>
      <c r="W3204" s="7">
        <v>13</v>
      </c>
      <c r="X3204" s="7">
        <v>41</v>
      </c>
      <c r="Y3204" s="7">
        <v>6</v>
      </c>
      <c r="Z3204" s="7">
        <v>1</v>
      </c>
      <c r="AA3204"/>
    </row>
    <row r="3205" spans="1:27" x14ac:dyDescent="0.25">
      <c r="A3205" s="24">
        <f t="shared" si="154"/>
        <v>1</v>
      </c>
      <c r="B3205" s="24" t="str">
        <f t="shared" si="152"/>
        <v/>
      </c>
      <c r="C3205" s="24" t="str">
        <f t="shared" si="153"/>
        <v/>
      </c>
      <c r="D3205" s="24">
        <v>2026</v>
      </c>
      <c r="E3205" s="7" t="s">
        <v>3422</v>
      </c>
      <c r="F3205" s="7" t="s">
        <v>3417</v>
      </c>
      <c r="G3205" s="7" t="s">
        <v>32</v>
      </c>
      <c r="H3205" s="7" t="s">
        <v>25</v>
      </c>
      <c r="I3205" s="8">
        <v>0.24199999999999999</v>
      </c>
      <c r="J3205" s="8">
        <v>0.34</v>
      </c>
      <c r="K3205" s="8">
        <v>0.315</v>
      </c>
      <c r="L3205" s="8">
        <v>0.65400000000000003</v>
      </c>
      <c r="M3205" s="7">
        <v>50</v>
      </c>
      <c r="N3205" s="7">
        <v>211</v>
      </c>
      <c r="O3205" s="7">
        <v>178</v>
      </c>
      <c r="P3205" s="7">
        <v>23</v>
      </c>
      <c r="Q3205" s="7">
        <v>43</v>
      </c>
      <c r="R3205" s="7">
        <v>10</v>
      </c>
      <c r="S3205" s="7">
        <v>0</v>
      </c>
      <c r="T3205" s="7">
        <v>1</v>
      </c>
      <c r="U3205" s="7">
        <v>18</v>
      </c>
      <c r="V3205" s="7">
        <v>6</v>
      </c>
      <c r="W3205" s="7">
        <v>21</v>
      </c>
      <c r="X3205" s="7">
        <v>41</v>
      </c>
      <c r="Y3205" s="7">
        <v>5</v>
      </c>
      <c r="Z3205" s="7">
        <v>4</v>
      </c>
      <c r="AA3205"/>
    </row>
    <row r="3206" spans="1:27" x14ac:dyDescent="0.25">
      <c r="A3206" s="24">
        <f t="shared" si="154"/>
        <v>1</v>
      </c>
      <c r="B3206" s="24" t="str">
        <f t="shared" si="152"/>
        <v/>
      </c>
      <c r="C3206" s="24" t="str">
        <f t="shared" si="153"/>
        <v/>
      </c>
      <c r="D3206" s="24">
        <v>2026</v>
      </c>
      <c r="E3206" s="7" t="s">
        <v>3423</v>
      </c>
      <c r="F3206" s="7" t="s">
        <v>3417</v>
      </c>
      <c r="G3206" s="7" t="s">
        <v>32</v>
      </c>
      <c r="H3206" s="7" t="s">
        <v>44</v>
      </c>
      <c r="I3206" s="8">
        <v>0.23200000000000001</v>
      </c>
      <c r="J3206" s="8">
        <v>0.36</v>
      </c>
      <c r="K3206" s="8">
        <v>0.26500000000000001</v>
      </c>
      <c r="L3206" s="8">
        <v>0.625</v>
      </c>
      <c r="M3206" s="7">
        <v>48</v>
      </c>
      <c r="N3206" s="7">
        <v>189</v>
      </c>
      <c r="O3206" s="7">
        <v>155</v>
      </c>
      <c r="P3206" s="7">
        <v>23</v>
      </c>
      <c r="Q3206" s="7">
        <v>36</v>
      </c>
      <c r="R3206" s="7">
        <v>5</v>
      </c>
      <c r="S3206" s="7">
        <v>0</v>
      </c>
      <c r="T3206" s="7">
        <v>0</v>
      </c>
      <c r="U3206" s="7">
        <v>12</v>
      </c>
      <c r="V3206" s="7">
        <v>3</v>
      </c>
      <c r="W3206" s="7">
        <v>28</v>
      </c>
      <c r="X3206" s="7">
        <v>37</v>
      </c>
      <c r="Y3206" s="7">
        <v>0</v>
      </c>
      <c r="Z3206" s="7">
        <v>0</v>
      </c>
      <c r="AA3206"/>
    </row>
    <row r="3207" spans="1:27" x14ac:dyDescent="0.25">
      <c r="A3207" s="24" t="str">
        <f t="shared" si="154"/>
        <v/>
      </c>
      <c r="B3207" s="24" t="str">
        <f t="shared" si="152"/>
        <v/>
      </c>
      <c r="C3207" s="24" t="str">
        <f t="shared" si="153"/>
        <v/>
      </c>
      <c r="D3207" s="24">
        <v>2026</v>
      </c>
      <c r="E3207" s="7" t="s">
        <v>3424</v>
      </c>
      <c r="F3207" s="7" t="s">
        <v>3417</v>
      </c>
      <c r="G3207" s="7" t="s">
        <v>24</v>
      </c>
      <c r="H3207" s="7" t="s">
        <v>33</v>
      </c>
      <c r="I3207" s="8">
        <v>0.22600000000000001</v>
      </c>
      <c r="J3207" s="8">
        <v>0.36199999999999999</v>
      </c>
      <c r="K3207" s="8">
        <v>0.42799999999999999</v>
      </c>
      <c r="L3207" s="8">
        <v>0.79</v>
      </c>
      <c r="M3207" s="7">
        <v>47</v>
      </c>
      <c r="N3207" s="7">
        <v>198</v>
      </c>
      <c r="O3207" s="7">
        <v>159</v>
      </c>
      <c r="P3207" s="7">
        <v>27</v>
      </c>
      <c r="Q3207" s="7">
        <v>36</v>
      </c>
      <c r="R3207" s="7">
        <v>9</v>
      </c>
      <c r="S3207" s="7">
        <v>1</v>
      </c>
      <c r="T3207" s="7">
        <v>7</v>
      </c>
      <c r="U3207" s="7">
        <v>29</v>
      </c>
      <c r="V3207" s="7">
        <v>7</v>
      </c>
      <c r="W3207" s="7">
        <v>28</v>
      </c>
      <c r="X3207" s="7">
        <v>48</v>
      </c>
      <c r="Y3207" s="7">
        <v>0</v>
      </c>
      <c r="Z3207" s="7">
        <v>0</v>
      </c>
      <c r="AA3207"/>
    </row>
    <row r="3208" spans="1:27" x14ac:dyDescent="0.25">
      <c r="A3208" s="24" t="str">
        <f t="shared" si="154"/>
        <v/>
      </c>
      <c r="B3208" s="24" t="str">
        <f t="shared" si="152"/>
        <v/>
      </c>
      <c r="C3208" s="24" t="str">
        <f t="shared" si="153"/>
        <v/>
      </c>
      <c r="D3208" s="24">
        <v>2026</v>
      </c>
      <c r="E3208" s="7" t="s">
        <v>3425</v>
      </c>
      <c r="F3208" s="7" t="s">
        <v>3417</v>
      </c>
      <c r="G3208" s="7" t="s">
        <v>24</v>
      </c>
      <c r="H3208" s="7" t="s">
        <v>40</v>
      </c>
      <c r="I3208" s="8">
        <v>0.21299999999999999</v>
      </c>
      <c r="J3208" s="8">
        <v>0.30299999999999999</v>
      </c>
      <c r="K3208" s="8">
        <v>0.38800000000000001</v>
      </c>
      <c r="L3208" s="8">
        <v>0.69</v>
      </c>
      <c r="M3208" s="7">
        <v>48</v>
      </c>
      <c r="N3208" s="7">
        <v>185</v>
      </c>
      <c r="O3208" s="7">
        <v>160</v>
      </c>
      <c r="P3208" s="7">
        <v>19</v>
      </c>
      <c r="Q3208" s="7">
        <v>34</v>
      </c>
      <c r="R3208" s="7">
        <v>9</v>
      </c>
      <c r="S3208" s="7">
        <v>2</v>
      </c>
      <c r="T3208" s="7">
        <v>5</v>
      </c>
      <c r="U3208" s="7">
        <v>29</v>
      </c>
      <c r="V3208" s="7">
        <v>4</v>
      </c>
      <c r="W3208" s="7">
        <v>18</v>
      </c>
      <c r="X3208" s="7">
        <v>47</v>
      </c>
      <c r="Y3208" s="7">
        <v>2</v>
      </c>
      <c r="Z3208" s="7">
        <v>1</v>
      </c>
      <c r="AA3208"/>
    </row>
    <row r="3209" spans="1:27" x14ac:dyDescent="0.25">
      <c r="A3209" s="24" t="str">
        <f t="shared" si="154"/>
        <v/>
      </c>
      <c r="B3209" s="24" t="str">
        <f t="shared" si="152"/>
        <v/>
      </c>
      <c r="C3209" s="24" t="str">
        <f t="shared" si="153"/>
        <v/>
      </c>
      <c r="D3209" s="24">
        <v>2026</v>
      </c>
      <c r="E3209" s="7" t="s">
        <v>3426</v>
      </c>
      <c r="F3209" s="7" t="s">
        <v>3417</v>
      </c>
      <c r="G3209" s="7" t="s">
        <v>47</v>
      </c>
      <c r="H3209" s="7" t="s">
        <v>42</v>
      </c>
      <c r="I3209" s="8">
        <v>0.27900000000000003</v>
      </c>
      <c r="J3209" s="8">
        <v>0.34699999999999998</v>
      </c>
      <c r="K3209" s="8">
        <v>0.33800000000000002</v>
      </c>
      <c r="L3209" s="8">
        <v>0.68500000000000005</v>
      </c>
      <c r="M3209" s="7">
        <v>18</v>
      </c>
      <c r="N3209" s="7">
        <v>76</v>
      </c>
      <c r="O3209" s="7">
        <v>68</v>
      </c>
      <c r="P3209" s="7">
        <v>13</v>
      </c>
      <c r="Q3209" s="7">
        <v>19</v>
      </c>
      <c r="R3209" s="7">
        <v>4</v>
      </c>
      <c r="S3209" s="7">
        <v>0</v>
      </c>
      <c r="T3209" s="7">
        <v>0</v>
      </c>
      <c r="U3209" s="7">
        <v>4</v>
      </c>
      <c r="V3209" s="7">
        <v>0</v>
      </c>
      <c r="W3209" s="7">
        <v>7</v>
      </c>
      <c r="X3209" s="7">
        <v>13</v>
      </c>
      <c r="Y3209" s="7">
        <v>4</v>
      </c>
      <c r="Z3209" s="7">
        <v>2</v>
      </c>
      <c r="AA3209"/>
    </row>
    <row r="3210" spans="1:27" x14ac:dyDescent="0.25">
      <c r="A3210" s="24">
        <f t="shared" si="154"/>
        <v>1</v>
      </c>
      <c r="B3210" s="24" t="str">
        <f t="shared" si="152"/>
        <v/>
      </c>
      <c r="C3210" s="24" t="str">
        <f t="shared" si="153"/>
        <v/>
      </c>
      <c r="D3210" s="24">
        <v>2026</v>
      </c>
      <c r="E3210" s="7" t="s">
        <v>3427</v>
      </c>
      <c r="F3210" s="7" t="s">
        <v>3417</v>
      </c>
      <c r="G3210" s="7" t="s">
        <v>32</v>
      </c>
      <c r="H3210" s="7" t="s">
        <v>35</v>
      </c>
      <c r="I3210" s="8">
        <v>0.23</v>
      </c>
      <c r="J3210" s="8">
        <v>0.31</v>
      </c>
      <c r="K3210" s="8">
        <v>0.4</v>
      </c>
      <c r="L3210" s="8">
        <v>0.71</v>
      </c>
      <c r="M3210" s="7">
        <v>33</v>
      </c>
      <c r="N3210" s="7">
        <v>113</v>
      </c>
      <c r="O3210" s="7">
        <v>100</v>
      </c>
      <c r="P3210" s="7">
        <v>14</v>
      </c>
      <c r="Q3210" s="7">
        <v>23</v>
      </c>
      <c r="R3210" s="7">
        <v>6</v>
      </c>
      <c r="S3210" s="7">
        <v>1</v>
      </c>
      <c r="T3210" s="7">
        <v>3</v>
      </c>
      <c r="U3210" s="7">
        <v>18</v>
      </c>
      <c r="V3210" s="7">
        <v>4</v>
      </c>
      <c r="W3210" s="7">
        <v>8</v>
      </c>
      <c r="X3210" s="7">
        <v>26</v>
      </c>
      <c r="Y3210" s="7">
        <v>1</v>
      </c>
      <c r="Z3210" s="7">
        <v>2</v>
      </c>
      <c r="AA3210"/>
    </row>
    <row r="3211" spans="1:27" x14ac:dyDescent="0.25">
      <c r="A3211" s="24" t="str">
        <f t="shared" si="154"/>
        <v/>
      </c>
      <c r="B3211" s="24" t="str">
        <f t="shared" si="152"/>
        <v/>
      </c>
      <c r="C3211" s="24" t="str">
        <f t="shared" si="153"/>
        <v/>
      </c>
      <c r="D3211" s="24">
        <v>2026</v>
      </c>
      <c r="E3211" s="7" t="s">
        <v>3428</v>
      </c>
      <c r="F3211" s="7" t="s">
        <v>3417</v>
      </c>
      <c r="G3211" s="7" t="s">
        <v>24</v>
      </c>
      <c r="H3211" s="7" t="s">
        <v>35</v>
      </c>
      <c r="I3211" s="8">
        <v>0.13</v>
      </c>
      <c r="J3211" s="8">
        <v>0.16700000000000001</v>
      </c>
      <c r="K3211" s="8">
        <v>0.26100000000000001</v>
      </c>
      <c r="L3211" s="8">
        <v>0.42799999999999999</v>
      </c>
      <c r="M3211" s="7">
        <v>11</v>
      </c>
      <c r="N3211" s="7">
        <v>25</v>
      </c>
      <c r="O3211" s="7">
        <v>23</v>
      </c>
      <c r="P3211" s="7">
        <v>2</v>
      </c>
      <c r="Q3211" s="7">
        <v>3</v>
      </c>
      <c r="R3211" s="7">
        <v>0</v>
      </c>
      <c r="S3211" s="7">
        <v>0</v>
      </c>
      <c r="T3211" s="7">
        <v>1</v>
      </c>
      <c r="U3211" s="7">
        <v>4</v>
      </c>
      <c r="V3211" s="7">
        <v>0</v>
      </c>
      <c r="W3211" s="7">
        <v>1</v>
      </c>
      <c r="X3211" s="7">
        <v>9</v>
      </c>
      <c r="Y3211" s="7">
        <v>0</v>
      </c>
      <c r="Z3211" s="7">
        <v>0</v>
      </c>
      <c r="AA3211"/>
    </row>
    <row r="3212" spans="1:27" x14ac:dyDescent="0.25">
      <c r="A3212" s="24">
        <f t="shared" si="154"/>
        <v>1</v>
      </c>
      <c r="B3212" s="24" t="str">
        <f t="shared" si="152"/>
        <v/>
      </c>
      <c r="C3212" s="24" t="str">
        <f t="shared" si="153"/>
        <v/>
      </c>
      <c r="D3212" s="24">
        <v>2026</v>
      </c>
      <c r="E3212" s="7" t="s">
        <v>3429</v>
      </c>
      <c r="F3212" s="7" t="s">
        <v>3417</v>
      </c>
      <c r="G3212" s="7" t="s">
        <v>29</v>
      </c>
      <c r="H3212" s="7" t="s">
        <v>33</v>
      </c>
      <c r="I3212" s="8">
        <v>8.3000000000000004E-2</v>
      </c>
      <c r="J3212" s="8">
        <v>0.26700000000000002</v>
      </c>
      <c r="K3212" s="8">
        <v>0.33300000000000002</v>
      </c>
      <c r="L3212" s="8">
        <v>0.6</v>
      </c>
      <c r="M3212" s="7">
        <v>7</v>
      </c>
      <c r="N3212" s="7">
        <v>15</v>
      </c>
      <c r="O3212" s="7">
        <v>12</v>
      </c>
      <c r="P3212" s="7">
        <v>1</v>
      </c>
      <c r="Q3212" s="7">
        <v>1</v>
      </c>
      <c r="R3212" s="7">
        <v>0</v>
      </c>
      <c r="S3212" s="7">
        <v>0</v>
      </c>
      <c r="T3212" s="7">
        <v>1</v>
      </c>
      <c r="U3212" s="7">
        <v>2</v>
      </c>
      <c r="V3212" s="7">
        <v>2</v>
      </c>
      <c r="W3212" s="7">
        <v>1</v>
      </c>
      <c r="X3212" s="7">
        <v>6</v>
      </c>
      <c r="Y3212" s="7">
        <v>0</v>
      </c>
      <c r="Z3212" s="7">
        <v>0</v>
      </c>
      <c r="AA3212"/>
    </row>
    <row r="3213" spans="1:27" x14ac:dyDescent="0.25">
      <c r="A3213" s="24" t="str">
        <f t="shared" si="154"/>
        <v/>
      </c>
      <c r="B3213" s="24" t="str">
        <f t="shared" si="152"/>
        <v/>
      </c>
      <c r="C3213" s="24" t="str">
        <f t="shared" si="153"/>
        <v/>
      </c>
      <c r="D3213" s="24">
        <v>2026</v>
      </c>
      <c r="E3213" s="7" t="s">
        <v>3430</v>
      </c>
      <c r="F3213" s="7" t="s">
        <v>3417</v>
      </c>
      <c r="G3213" s="7" t="s">
        <v>47</v>
      </c>
      <c r="H3213" s="7" t="s">
        <v>164</v>
      </c>
      <c r="I3213" s="8">
        <v>0</v>
      </c>
      <c r="J3213" s="8">
        <v>0</v>
      </c>
      <c r="K3213" s="8">
        <v>0</v>
      </c>
      <c r="L3213" s="8">
        <v>0</v>
      </c>
      <c r="M3213" s="7">
        <v>2</v>
      </c>
      <c r="N3213" s="7">
        <v>2</v>
      </c>
      <c r="O3213" s="7">
        <v>2</v>
      </c>
      <c r="P3213" s="7">
        <v>0</v>
      </c>
      <c r="Q3213" s="7">
        <v>0</v>
      </c>
      <c r="R3213" s="7">
        <v>0</v>
      </c>
      <c r="S3213" s="7">
        <v>0</v>
      </c>
      <c r="T3213" s="7">
        <v>0</v>
      </c>
      <c r="U3213" s="7">
        <v>0</v>
      </c>
      <c r="V3213" s="7">
        <v>0</v>
      </c>
      <c r="W3213" s="7">
        <v>0</v>
      </c>
      <c r="X3213" s="7">
        <v>2</v>
      </c>
      <c r="Y3213" s="7">
        <v>0</v>
      </c>
      <c r="Z3213" s="7">
        <v>0</v>
      </c>
      <c r="AA3213"/>
    </row>
    <row r="3214" spans="1:27" x14ac:dyDescent="0.25">
      <c r="A3214" s="24" t="str">
        <f t="shared" si="154"/>
        <v/>
      </c>
      <c r="B3214" s="24" t="str">
        <f t="shared" si="152"/>
        <v/>
      </c>
      <c r="C3214" s="24" t="str">
        <f t="shared" si="153"/>
        <v/>
      </c>
      <c r="D3214" s="24">
        <v>2026</v>
      </c>
      <c r="E3214" s="7" t="s">
        <v>3433</v>
      </c>
      <c r="F3214" s="7" t="s">
        <v>3432</v>
      </c>
      <c r="G3214" s="7" t="s">
        <v>37</v>
      </c>
      <c r="H3214" s="7" t="s">
        <v>27</v>
      </c>
      <c r="I3214" s="8">
        <v>0.34799999999999998</v>
      </c>
      <c r="J3214" s="8">
        <v>0.41299999999999998</v>
      </c>
      <c r="K3214" s="8">
        <v>0.626</v>
      </c>
      <c r="L3214" s="8">
        <v>1.0389999999999999</v>
      </c>
      <c r="M3214" s="7">
        <v>56</v>
      </c>
      <c r="N3214" s="7">
        <v>262</v>
      </c>
      <c r="O3214" s="7">
        <v>230</v>
      </c>
      <c r="P3214" s="7">
        <v>54</v>
      </c>
      <c r="Q3214" s="7">
        <v>80</v>
      </c>
      <c r="R3214" s="7">
        <v>18</v>
      </c>
      <c r="S3214" s="7">
        <v>2</v>
      </c>
      <c r="T3214" s="7">
        <v>14</v>
      </c>
      <c r="U3214" s="7">
        <v>48</v>
      </c>
      <c r="V3214" s="7">
        <v>7</v>
      </c>
      <c r="W3214" s="7">
        <v>20</v>
      </c>
      <c r="X3214" s="7">
        <v>58</v>
      </c>
      <c r="Y3214" s="7">
        <v>9</v>
      </c>
      <c r="Z3214" s="7">
        <v>5</v>
      </c>
      <c r="AA3214"/>
    </row>
    <row r="3215" spans="1:27" x14ac:dyDescent="0.25">
      <c r="A3215" s="24" t="str">
        <f t="shared" si="154"/>
        <v/>
      </c>
      <c r="B3215" s="24" t="str">
        <f t="shared" si="152"/>
        <v/>
      </c>
      <c r="C3215" s="24" t="str">
        <f t="shared" si="153"/>
        <v/>
      </c>
      <c r="D3215" s="24">
        <v>2026</v>
      </c>
      <c r="E3215" s="7" t="s">
        <v>3431</v>
      </c>
      <c r="F3215" s="7" t="s">
        <v>3432</v>
      </c>
      <c r="G3215" s="7" t="s">
        <v>37</v>
      </c>
      <c r="H3215" s="7" t="s">
        <v>40</v>
      </c>
      <c r="I3215" s="8">
        <v>0.32100000000000001</v>
      </c>
      <c r="J3215" s="8">
        <v>0.38300000000000001</v>
      </c>
      <c r="K3215" s="8">
        <v>0.41799999999999998</v>
      </c>
      <c r="L3215" s="8">
        <v>0.80100000000000005</v>
      </c>
      <c r="M3215" s="7">
        <v>60</v>
      </c>
      <c r="N3215" s="7">
        <v>271</v>
      </c>
      <c r="O3215" s="7">
        <v>237</v>
      </c>
      <c r="P3215" s="7">
        <v>51</v>
      </c>
      <c r="Q3215" s="7">
        <v>76</v>
      </c>
      <c r="R3215" s="7">
        <v>13</v>
      </c>
      <c r="S3215" s="7">
        <v>2</v>
      </c>
      <c r="T3215" s="7">
        <v>2</v>
      </c>
      <c r="U3215" s="7">
        <v>30</v>
      </c>
      <c r="V3215" s="7">
        <v>5</v>
      </c>
      <c r="W3215" s="7">
        <v>21</v>
      </c>
      <c r="X3215" s="7">
        <v>19</v>
      </c>
      <c r="Y3215" s="7">
        <v>10</v>
      </c>
      <c r="Z3215" s="7">
        <v>0</v>
      </c>
      <c r="AA3215"/>
    </row>
    <row r="3216" spans="1:27" x14ac:dyDescent="0.25">
      <c r="A3216" s="24">
        <f t="shared" si="154"/>
        <v>1</v>
      </c>
      <c r="B3216" s="24" t="str">
        <f t="shared" si="152"/>
        <v/>
      </c>
      <c r="C3216" s="24" t="str">
        <f t="shared" si="153"/>
        <v/>
      </c>
      <c r="D3216" s="24">
        <v>2026</v>
      </c>
      <c r="E3216" s="7" t="s">
        <v>3434</v>
      </c>
      <c r="F3216" s="7" t="s">
        <v>3432</v>
      </c>
      <c r="G3216" s="7" t="s">
        <v>29</v>
      </c>
      <c r="H3216" s="7" t="s">
        <v>33</v>
      </c>
      <c r="I3216" s="8">
        <v>0.30399999999999999</v>
      </c>
      <c r="J3216" s="8">
        <v>0.379</v>
      </c>
      <c r="K3216" s="8">
        <v>0.59399999999999997</v>
      </c>
      <c r="L3216" s="8">
        <v>0.97299999999999998</v>
      </c>
      <c r="M3216" s="7">
        <v>56</v>
      </c>
      <c r="N3216" s="7">
        <v>257</v>
      </c>
      <c r="O3216" s="7">
        <v>224</v>
      </c>
      <c r="P3216" s="7">
        <v>44</v>
      </c>
      <c r="Q3216" s="7">
        <v>68</v>
      </c>
      <c r="R3216" s="7">
        <v>21</v>
      </c>
      <c r="S3216" s="7">
        <v>1</v>
      </c>
      <c r="T3216" s="7">
        <v>14</v>
      </c>
      <c r="U3216" s="7">
        <v>47</v>
      </c>
      <c r="V3216" s="7">
        <v>5</v>
      </c>
      <c r="W3216" s="7">
        <v>24</v>
      </c>
      <c r="X3216" s="7">
        <v>60</v>
      </c>
      <c r="Y3216" s="7">
        <v>5</v>
      </c>
      <c r="Z3216" s="7">
        <v>0</v>
      </c>
      <c r="AA3216"/>
    </row>
    <row r="3217" spans="1:27" x14ac:dyDescent="0.25">
      <c r="A3217" s="24" t="str">
        <f t="shared" si="154"/>
        <v/>
      </c>
      <c r="B3217" s="24" t="str">
        <f t="shared" si="152"/>
        <v/>
      </c>
      <c r="C3217" s="24" t="str">
        <f t="shared" si="153"/>
        <v/>
      </c>
      <c r="D3217" s="24">
        <v>2026</v>
      </c>
      <c r="E3217" s="7" t="s">
        <v>3435</v>
      </c>
      <c r="F3217" s="7" t="s">
        <v>3432</v>
      </c>
      <c r="G3217" s="7" t="s">
        <v>37</v>
      </c>
      <c r="H3217" s="7" t="s">
        <v>30</v>
      </c>
      <c r="I3217" s="8">
        <v>0.30099999999999999</v>
      </c>
      <c r="J3217" s="8">
        <v>0.35099999999999998</v>
      </c>
      <c r="K3217" s="8">
        <v>0.38800000000000001</v>
      </c>
      <c r="L3217" s="8">
        <v>0.73899999999999999</v>
      </c>
      <c r="M3217" s="7">
        <v>49</v>
      </c>
      <c r="N3217" s="7">
        <v>222</v>
      </c>
      <c r="O3217" s="7">
        <v>196</v>
      </c>
      <c r="P3217" s="7">
        <v>30</v>
      </c>
      <c r="Q3217" s="7">
        <v>59</v>
      </c>
      <c r="R3217" s="7">
        <v>9</v>
      </c>
      <c r="S3217" s="7">
        <v>1</v>
      </c>
      <c r="T3217" s="7">
        <v>2</v>
      </c>
      <c r="U3217" s="7">
        <v>39</v>
      </c>
      <c r="V3217" s="7">
        <v>2</v>
      </c>
      <c r="W3217" s="7">
        <v>17</v>
      </c>
      <c r="X3217" s="7">
        <v>35</v>
      </c>
      <c r="Y3217" s="7">
        <v>20</v>
      </c>
      <c r="Z3217" s="7">
        <v>6</v>
      </c>
      <c r="AA3217"/>
    </row>
    <row r="3218" spans="1:27" x14ac:dyDescent="0.25">
      <c r="A3218" s="24" t="str">
        <f t="shared" si="154"/>
        <v/>
      </c>
      <c r="B3218" s="24" t="str">
        <f t="shared" si="152"/>
        <v/>
      </c>
      <c r="C3218" s="24" t="str">
        <f t="shared" si="153"/>
        <v/>
      </c>
      <c r="D3218" s="24">
        <v>2026</v>
      </c>
      <c r="E3218" s="7" t="s">
        <v>3436</v>
      </c>
      <c r="F3218" s="7" t="s">
        <v>3432</v>
      </c>
      <c r="G3218" s="7" t="s">
        <v>47</v>
      </c>
      <c r="H3218" s="7" t="s">
        <v>44</v>
      </c>
      <c r="I3218" s="8">
        <v>0.29399999999999998</v>
      </c>
      <c r="J3218" s="8">
        <v>0.38400000000000001</v>
      </c>
      <c r="K3218" s="8">
        <v>0.47099999999999997</v>
      </c>
      <c r="L3218" s="8">
        <v>0.85399999999999998</v>
      </c>
      <c r="M3218" s="7">
        <v>60</v>
      </c>
      <c r="N3218" s="7">
        <v>280</v>
      </c>
      <c r="O3218" s="7">
        <v>238</v>
      </c>
      <c r="P3218" s="7">
        <v>44</v>
      </c>
      <c r="Q3218" s="7">
        <v>70</v>
      </c>
      <c r="R3218" s="7">
        <v>11</v>
      </c>
      <c r="S3218" s="7">
        <v>5</v>
      </c>
      <c r="T3218" s="7">
        <v>7</v>
      </c>
      <c r="U3218" s="7">
        <v>45</v>
      </c>
      <c r="V3218" s="7">
        <v>7</v>
      </c>
      <c r="W3218" s="7">
        <v>30</v>
      </c>
      <c r="X3218" s="7">
        <v>51</v>
      </c>
      <c r="Y3218" s="7">
        <v>17</v>
      </c>
      <c r="Z3218" s="7">
        <v>3</v>
      </c>
      <c r="AA3218"/>
    </row>
    <row r="3219" spans="1:27" x14ac:dyDescent="0.25">
      <c r="A3219" s="24" t="str">
        <f t="shared" si="154"/>
        <v/>
      </c>
      <c r="B3219" s="24" t="str">
        <f t="shared" si="152"/>
        <v/>
      </c>
      <c r="C3219" s="24" t="str">
        <f t="shared" si="153"/>
        <v/>
      </c>
      <c r="D3219" s="24">
        <v>2026</v>
      </c>
      <c r="E3219" s="7" t="s">
        <v>3437</v>
      </c>
      <c r="F3219" s="7" t="s">
        <v>3432</v>
      </c>
      <c r="G3219" s="7" t="s">
        <v>24</v>
      </c>
      <c r="H3219" s="7" t="s">
        <v>25</v>
      </c>
      <c r="I3219" s="8">
        <v>0.28899999999999998</v>
      </c>
      <c r="J3219" s="8">
        <v>0.39</v>
      </c>
      <c r="K3219" s="8">
        <v>0.42599999999999999</v>
      </c>
      <c r="L3219" s="8">
        <v>0.81699999999999995</v>
      </c>
      <c r="M3219" s="7">
        <v>55</v>
      </c>
      <c r="N3219" s="7">
        <v>244</v>
      </c>
      <c r="O3219" s="7">
        <v>204</v>
      </c>
      <c r="P3219" s="7">
        <v>32</v>
      </c>
      <c r="Q3219" s="7">
        <v>59</v>
      </c>
      <c r="R3219" s="7">
        <v>14</v>
      </c>
      <c r="S3219" s="7">
        <v>1</v>
      </c>
      <c r="T3219" s="7">
        <v>4</v>
      </c>
      <c r="U3219" s="7">
        <v>39</v>
      </c>
      <c r="V3219" s="7">
        <v>9</v>
      </c>
      <c r="W3219" s="7">
        <v>26</v>
      </c>
      <c r="X3219" s="7">
        <v>43</v>
      </c>
      <c r="Y3219" s="7">
        <v>2</v>
      </c>
      <c r="Z3219" s="7">
        <v>2</v>
      </c>
      <c r="AA3219"/>
    </row>
    <row r="3220" spans="1:27" x14ac:dyDescent="0.25">
      <c r="A3220" s="24" t="str">
        <f t="shared" si="154"/>
        <v/>
      </c>
      <c r="B3220" s="24" t="str">
        <f t="shared" si="152"/>
        <v/>
      </c>
      <c r="C3220" s="24" t="str">
        <f t="shared" si="153"/>
        <v/>
      </c>
      <c r="D3220" s="24">
        <v>2026</v>
      </c>
      <c r="E3220" s="7" t="s">
        <v>3438</v>
      </c>
      <c r="F3220" s="7" t="s">
        <v>3432</v>
      </c>
      <c r="G3220" s="7" t="s">
        <v>37</v>
      </c>
      <c r="H3220" s="7" t="s">
        <v>42</v>
      </c>
      <c r="I3220" s="8">
        <v>0.26300000000000001</v>
      </c>
      <c r="J3220" s="8">
        <v>0.41599999999999998</v>
      </c>
      <c r="K3220" s="8">
        <v>0.311</v>
      </c>
      <c r="L3220" s="8">
        <v>0.72699999999999998</v>
      </c>
      <c r="M3220" s="7">
        <v>60</v>
      </c>
      <c r="N3220" s="7">
        <v>272</v>
      </c>
      <c r="O3220" s="7">
        <v>209</v>
      </c>
      <c r="P3220" s="7">
        <v>57</v>
      </c>
      <c r="Q3220" s="7">
        <v>55</v>
      </c>
      <c r="R3220" s="7">
        <v>5</v>
      </c>
      <c r="S3220" s="7">
        <v>1</v>
      </c>
      <c r="T3220" s="7">
        <v>1</v>
      </c>
      <c r="U3220" s="7">
        <v>33</v>
      </c>
      <c r="V3220" s="7">
        <v>12</v>
      </c>
      <c r="W3220" s="7">
        <v>45</v>
      </c>
      <c r="X3220" s="7">
        <v>27</v>
      </c>
      <c r="Y3220" s="7">
        <v>11</v>
      </c>
      <c r="Z3220" s="7">
        <v>3</v>
      </c>
      <c r="AA3220"/>
    </row>
    <row r="3221" spans="1:27" x14ac:dyDescent="0.25">
      <c r="A3221" s="24" t="str">
        <f t="shared" si="154"/>
        <v/>
      </c>
      <c r="B3221" s="24" t="str">
        <f t="shared" si="152"/>
        <v/>
      </c>
      <c r="C3221" s="24" t="str">
        <f t="shared" si="153"/>
        <v/>
      </c>
      <c r="D3221" s="24">
        <v>2026</v>
      </c>
      <c r="E3221" s="7" t="s">
        <v>3439</v>
      </c>
      <c r="F3221" s="7" t="s">
        <v>3432</v>
      </c>
      <c r="G3221" s="7" t="s">
        <v>24</v>
      </c>
      <c r="H3221" s="7" t="s">
        <v>38</v>
      </c>
      <c r="I3221" s="8">
        <v>0.26100000000000001</v>
      </c>
      <c r="J3221" s="8">
        <v>0.33300000000000002</v>
      </c>
      <c r="K3221" s="8">
        <v>0.40899999999999997</v>
      </c>
      <c r="L3221" s="8">
        <v>0.74199999999999999</v>
      </c>
      <c r="M3221" s="7">
        <v>51</v>
      </c>
      <c r="N3221" s="7">
        <v>203</v>
      </c>
      <c r="O3221" s="7">
        <v>176</v>
      </c>
      <c r="P3221" s="7">
        <v>26</v>
      </c>
      <c r="Q3221" s="7">
        <v>46</v>
      </c>
      <c r="R3221" s="7">
        <v>11</v>
      </c>
      <c r="S3221" s="7">
        <v>0</v>
      </c>
      <c r="T3221" s="7">
        <v>5</v>
      </c>
      <c r="U3221" s="7">
        <v>32</v>
      </c>
      <c r="V3221" s="7">
        <v>4</v>
      </c>
      <c r="W3221" s="7">
        <v>17</v>
      </c>
      <c r="X3221" s="7">
        <v>65</v>
      </c>
      <c r="Y3221" s="7">
        <v>2</v>
      </c>
      <c r="Z3221" s="7">
        <v>0</v>
      </c>
      <c r="AA3221"/>
    </row>
    <row r="3222" spans="1:27" x14ac:dyDescent="0.25">
      <c r="A3222" s="24" t="str">
        <f t="shared" si="154"/>
        <v/>
      </c>
      <c r="B3222" s="24" t="str">
        <f t="shared" si="152"/>
        <v/>
      </c>
      <c r="C3222" s="24" t="str">
        <f t="shared" si="153"/>
        <v/>
      </c>
      <c r="D3222" s="24">
        <v>2026</v>
      </c>
      <c r="E3222" s="7" t="s">
        <v>3440</v>
      </c>
      <c r="F3222" s="7" t="s">
        <v>3432</v>
      </c>
      <c r="G3222" s="7" t="s">
        <v>37</v>
      </c>
      <c r="H3222" s="7" t="s">
        <v>35</v>
      </c>
      <c r="I3222" s="8">
        <v>0.22900000000000001</v>
      </c>
      <c r="J3222" s="8">
        <v>0.35</v>
      </c>
      <c r="K3222" s="8">
        <v>0.44700000000000001</v>
      </c>
      <c r="L3222" s="8">
        <v>0.79600000000000004</v>
      </c>
      <c r="M3222" s="7">
        <v>58</v>
      </c>
      <c r="N3222" s="7">
        <v>228</v>
      </c>
      <c r="O3222" s="7">
        <v>188</v>
      </c>
      <c r="P3222" s="7">
        <v>35</v>
      </c>
      <c r="Q3222" s="7">
        <v>43</v>
      </c>
      <c r="R3222" s="7">
        <v>10</v>
      </c>
      <c r="S3222" s="7">
        <v>2</v>
      </c>
      <c r="T3222" s="7">
        <v>9</v>
      </c>
      <c r="U3222" s="7">
        <v>39</v>
      </c>
      <c r="V3222" s="7">
        <v>8</v>
      </c>
      <c r="W3222" s="7">
        <v>28</v>
      </c>
      <c r="X3222" s="7">
        <v>62</v>
      </c>
      <c r="Y3222" s="7">
        <v>7</v>
      </c>
      <c r="Z3222" s="7">
        <v>3</v>
      </c>
      <c r="AA3222"/>
    </row>
    <row r="3223" spans="1:27" x14ac:dyDescent="0.25">
      <c r="A3223" s="24">
        <f t="shared" si="154"/>
        <v>1</v>
      </c>
      <c r="B3223" s="24" t="str">
        <f t="shared" si="152"/>
        <v/>
      </c>
      <c r="C3223" s="24" t="str">
        <f t="shared" si="153"/>
        <v/>
      </c>
      <c r="D3223" s="24">
        <v>2026</v>
      </c>
      <c r="E3223" s="7" t="s">
        <v>3441</v>
      </c>
      <c r="F3223" s="7" t="s">
        <v>3432</v>
      </c>
      <c r="G3223" s="7" t="s">
        <v>29</v>
      </c>
      <c r="H3223" s="7" t="s">
        <v>25</v>
      </c>
      <c r="I3223" s="8">
        <v>0.41399999999999998</v>
      </c>
      <c r="J3223" s="8">
        <v>0.5</v>
      </c>
      <c r="K3223" s="8">
        <v>0.65500000000000003</v>
      </c>
      <c r="L3223" s="8">
        <v>1.155</v>
      </c>
      <c r="M3223" s="7">
        <v>10</v>
      </c>
      <c r="N3223" s="7">
        <v>35</v>
      </c>
      <c r="O3223" s="7">
        <v>29</v>
      </c>
      <c r="P3223" s="7">
        <v>8</v>
      </c>
      <c r="Q3223" s="7">
        <v>12</v>
      </c>
      <c r="R3223" s="7">
        <v>1</v>
      </c>
      <c r="S3223" s="7">
        <v>0</v>
      </c>
      <c r="T3223" s="7">
        <v>2</v>
      </c>
      <c r="U3223" s="7">
        <v>3</v>
      </c>
      <c r="V3223" s="7">
        <v>0</v>
      </c>
      <c r="W3223" s="7">
        <v>5</v>
      </c>
      <c r="X3223" s="7">
        <v>11</v>
      </c>
      <c r="Y3223" s="7">
        <v>1</v>
      </c>
      <c r="Z3223" s="7">
        <v>0</v>
      </c>
      <c r="AA3223"/>
    </row>
    <row r="3224" spans="1:27" x14ac:dyDescent="0.25">
      <c r="A3224" s="24" t="str">
        <f t="shared" si="154"/>
        <v/>
      </c>
      <c r="B3224" s="24" t="str">
        <f t="shared" si="152"/>
        <v/>
      </c>
      <c r="C3224" s="24" t="str">
        <f t="shared" si="153"/>
        <v/>
      </c>
      <c r="D3224" s="24">
        <v>2026</v>
      </c>
      <c r="E3224" s="7" t="s">
        <v>3442</v>
      </c>
      <c r="F3224" s="7" t="s">
        <v>3432</v>
      </c>
      <c r="G3224" s="7" t="s">
        <v>37</v>
      </c>
      <c r="H3224" s="7" t="s">
        <v>30</v>
      </c>
      <c r="I3224" s="8">
        <v>0.22600000000000001</v>
      </c>
      <c r="J3224" s="8">
        <v>0.36799999999999999</v>
      </c>
      <c r="K3224" s="8">
        <v>0.22600000000000001</v>
      </c>
      <c r="L3224" s="8">
        <v>0.59399999999999997</v>
      </c>
      <c r="M3224" s="7">
        <v>13</v>
      </c>
      <c r="N3224" s="7">
        <v>40</v>
      </c>
      <c r="O3224" s="7">
        <v>31</v>
      </c>
      <c r="P3224" s="7">
        <v>2</v>
      </c>
      <c r="Q3224" s="7">
        <v>7</v>
      </c>
      <c r="R3224" s="7">
        <v>0</v>
      </c>
      <c r="S3224" s="7">
        <v>0</v>
      </c>
      <c r="T3224" s="7">
        <v>0</v>
      </c>
      <c r="U3224" s="7">
        <v>2</v>
      </c>
      <c r="V3224" s="7">
        <v>3</v>
      </c>
      <c r="W3224" s="7">
        <v>4</v>
      </c>
      <c r="X3224" s="7">
        <v>6</v>
      </c>
      <c r="Y3224" s="7">
        <v>2</v>
      </c>
      <c r="Z3224" s="7">
        <v>0</v>
      </c>
      <c r="AA3224"/>
    </row>
    <row r="3225" spans="1:27" x14ac:dyDescent="0.25">
      <c r="A3225" s="24" t="str">
        <f t="shared" si="154"/>
        <v/>
      </c>
      <c r="B3225" s="24" t="str">
        <f t="shared" si="152"/>
        <v/>
      </c>
      <c r="C3225" s="24" t="str">
        <f t="shared" si="153"/>
        <v/>
      </c>
      <c r="D3225" s="24">
        <v>2026</v>
      </c>
      <c r="E3225" s="7" t="s">
        <v>3443</v>
      </c>
      <c r="F3225" s="7" t="s">
        <v>3432</v>
      </c>
      <c r="G3225" s="7" t="s">
        <v>37</v>
      </c>
      <c r="H3225" s="7" t="s">
        <v>30</v>
      </c>
      <c r="I3225" s="8">
        <v>0.14499999999999999</v>
      </c>
      <c r="J3225" s="8">
        <v>0.20300000000000001</v>
      </c>
      <c r="K3225" s="8">
        <v>0.182</v>
      </c>
      <c r="L3225" s="8">
        <v>0.38500000000000001</v>
      </c>
      <c r="M3225" s="7">
        <v>20</v>
      </c>
      <c r="N3225" s="7">
        <v>61</v>
      </c>
      <c r="O3225" s="7">
        <v>55</v>
      </c>
      <c r="P3225" s="7">
        <v>6</v>
      </c>
      <c r="Q3225" s="7">
        <v>8</v>
      </c>
      <c r="R3225" s="7">
        <v>2</v>
      </c>
      <c r="S3225" s="7">
        <v>0</v>
      </c>
      <c r="T3225" s="7">
        <v>0</v>
      </c>
      <c r="U3225" s="7">
        <v>3</v>
      </c>
      <c r="V3225" s="7">
        <v>1</v>
      </c>
      <c r="W3225" s="7">
        <v>3</v>
      </c>
      <c r="X3225" s="7">
        <v>14</v>
      </c>
      <c r="Y3225" s="7">
        <v>0</v>
      </c>
      <c r="Z3225" s="7">
        <v>0</v>
      </c>
      <c r="AA3225"/>
    </row>
    <row r="3226" spans="1:27" x14ac:dyDescent="0.25">
      <c r="A3226" s="24" t="str">
        <f t="shared" si="154"/>
        <v/>
      </c>
      <c r="B3226" s="24" t="str">
        <f t="shared" si="152"/>
        <v/>
      </c>
      <c r="C3226" s="24">
        <f t="shared" si="153"/>
        <v>1</v>
      </c>
      <c r="D3226" s="24">
        <v>2026</v>
      </c>
      <c r="E3226" s="7" t="s">
        <v>3444</v>
      </c>
      <c r="F3226" s="7" t="s">
        <v>3432</v>
      </c>
      <c r="G3226" s="7" t="s">
        <v>47</v>
      </c>
      <c r="H3226" s="7" t="s">
        <v>42</v>
      </c>
      <c r="I3226" s="8">
        <v>0.13300000000000001</v>
      </c>
      <c r="J3226" s="8">
        <v>0.188</v>
      </c>
      <c r="K3226" s="8">
        <v>0.13300000000000001</v>
      </c>
      <c r="L3226" s="8">
        <v>0.32100000000000001</v>
      </c>
      <c r="M3226" s="7">
        <v>7</v>
      </c>
      <c r="N3226" s="7">
        <v>18</v>
      </c>
      <c r="O3226" s="7">
        <v>15</v>
      </c>
      <c r="P3226" s="7">
        <v>2</v>
      </c>
      <c r="Q3226" s="7">
        <v>2</v>
      </c>
      <c r="R3226" s="7">
        <v>0</v>
      </c>
      <c r="S3226" s="7">
        <v>0</v>
      </c>
      <c r="T3226" s="7">
        <v>0</v>
      </c>
      <c r="U3226" s="7">
        <v>1</v>
      </c>
      <c r="V3226" s="7">
        <v>0</v>
      </c>
      <c r="W3226" s="7">
        <v>1</v>
      </c>
      <c r="X3226" s="7">
        <v>4</v>
      </c>
      <c r="Y3226" s="7">
        <v>1</v>
      </c>
      <c r="Z3226" s="7">
        <v>0</v>
      </c>
      <c r="AA3226"/>
    </row>
    <row r="3227" spans="1:27" x14ac:dyDescent="0.25">
      <c r="A3227" s="24" t="str">
        <f t="shared" si="154"/>
        <v/>
      </c>
      <c r="B3227" s="24" t="str">
        <f t="shared" si="152"/>
        <v/>
      </c>
      <c r="C3227" s="24">
        <f t="shared" si="153"/>
        <v>1</v>
      </c>
      <c r="D3227" s="24">
        <v>2026</v>
      </c>
      <c r="E3227" s="7" t="s">
        <v>3445</v>
      </c>
      <c r="F3227" s="7" t="s">
        <v>3432</v>
      </c>
      <c r="G3227" s="7" t="s">
        <v>47</v>
      </c>
      <c r="H3227" s="7" t="s">
        <v>33</v>
      </c>
      <c r="I3227" s="8">
        <v>0.129</v>
      </c>
      <c r="J3227" s="8">
        <v>0.24299999999999999</v>
      </c>
      <c r="K3227" s="8">
        <v>0.22600000000000001</v>
      </c>
      <c r="L3227" s="8">
        <v>0.46899999999999997</v>
      </c>
      <c r="M3227" s="7">
        <v>11</v>
      </c>
      <c r="N3227" s="7">
        <v>38</v>
      </c>
      <c r="O3227" s="7">
        <v>31</v>
      </c>
      <c r="P3227" s="7">
        <v>5</v>
      </c>
      <c r="Q3227" s="7">
        <v>4</v>
      </c>
      <c r="R3227" s="7">
        <v>0</v>
      </c>
      <c r="S3227" s="7">
        <v>0</v>
      </c>
      <c r="T3227" s="7">
        <v>1</v>
      </c>
      <c r="U3227" s="7">
        <v>3</v>
      </c>
      <c r="V3227" s="7">
        <v>3</v>
      </c>
      <c r="W3227" s="7">
        <v>2</v>
      </c>
      <c r="X3227" s="7">
        <v>8</v>
      </c>
      <c r="Y3227" s="7">
        <v>0</v>
      </c>
      <c r="Z3227" s="7">
        <v>0</v>
      </c>
      <c r="AA3227"/>
    </row>
    <row r="3228" spans="1:27" x14ac:dyDescent="0.25">
      <c r="A3228" s="24" t="str">
        <f t="shared" si="154"/>
        <v/>
      </c>
      <c r="B3228" s="24" t="str">
        <f t="shared" si="152"/>
        <v/>
      </c>
      <c r="C3228" s="24" t="str">
        <f t="shared" si="153"/>
        <v/>
      </c>
      <c r="D3228" s="24">
        <v>2026</v>
      </c>
      <c r="E3228" s="7" t="s">
        <v>3446</v>
      </c>
      <c r="F3228" s="7" t="s">
        <v>3432</v>
      </c>
      <c r="G3228" s="7" t="s">
        <v>37</v>
      </c>
      <c r="H3228" s="7" t="s">
        <v>64</v>
      </c>
      <c r="I3228" s="8">
        <v>0</v>
      </c>
      <c r="J3228" s="8">
        <v>1</v>
      </c>
      <c r="K3228" s="8">
        <v>0</v>
      </c>
      <c r="L3228" s="8">
        <v>0</v>
      </c>
      <c r="M3228" s="7">
        <v>1</v>
      </c>
      <c r="N3228" s="7">
        <v>1</v>
      </c>
      <c r="O3228" s="7">
        <v>0</v>
      </c>
      <c r="P3228" s="7">
        <v>0</v>
      </c>
      <c r="Q3228" s="7">
        <v>0</v>
      </c>
      <c r="R3228" s="7">
        <v>0</v>
      </c>
      <c r="S3228" s="7">
        <v>0</v>
      </c>
      <c r="T3228" s="7">
        <v>0</v>
      </c>
      <c r="U3228" s="7">
        <v>0</v>
      </c>
      <c r="V3228" s="7">
        <v>0</v>
      </c>
      <c r="W3228" s="7">
        <v>1</v>
      </c>
      <c r="X3228" s="7">
        <v>0</v>
      </c>
      <c r="Y3228" s="7">
        <v>0</v>
      </c>
      <c r="Z3228" s="7">
        <v>0</v>
      </c>
      <c r="AA3228"/>
    </row>
    <row r="3229" spans="1:27" x14ac:dyDescent="0.25">
      <c r="A3229" s="24">
        <f t="shared" si="154"/>
        <v>1</v>
      </c>
      <c r="B3229" s="24" t="str">
        <f t="shared" si="152"/>
        <v/>
      </c>
      <c r="C3229" s="24" t="str">
        <f t="shared" si="153"/>
        <v/>
      </c>
      <c r="D3229" s="24">
        <v>2026</v>
      </c>
      <c r="E3229" s="7" t="s">
        <v>3447</v>
      </c>
      <c r="F3229" s="7" t="s">
        <v>3448</v>
      </c>
      <c r="G3229" s="7" t="s">
        <v>29</v>
      </c>
      <c r="H3229" s="7" t="s">
        <v>42</v>
      </c>
      <c r="I3229" s="8">
        <v>0.34699999999999998</v>
      </c>
      <c r="J3229" s="8">
        <v>0.44600000000000001</v>
      </c>
      <c r="K3229" s="8">
        <v>0.45700000000000002</v>
      </c>
      <c r="L3229" s="8">
        <v>0.90200000000000002</v>
      </c>
      <c r="M3229" s="7">
        <v>59</v>
      </c>
      <c r="N3229" s="7">
        <v>271</v>
      </c>
      <c r="O3229" s="7">
        <v>219</v>
      </c>
      <c r="P3229" s="7">
        <v>47</v>
      </c>
      <c r="Q3229" s="7">
        <v>76</v>
      </c>
      <c r="R3229" s="7">
        <v>16</v>
      </c>
      <c r="S3229" s="7">
        <v>1</v>
      </c>
      <c r="T3229" s="7">
        <v>2</v>
      </c>
      <c r="U3229" s="7">
        <v>42</v>
      </c>
      <c r="V3229" s="7">
        <v>14</v>
      </c>
      <c r="W3229" s="7">
        <v>29</v>
      </c>
      <c r="X3229" s="7">
        <v>31</v>
      </c>
      <c r="Y3229" s="7">
        <v>3</v>
      </c>
      <c r="Z3229" s="7">
        <v>2</v>
      </c>
      <c r="AA3229"/>
    </row>
    <row r="3230" spans="1:27" x14ac:dyDescent="0.25">
      <c r="A3230" s="24">
        <f t="shared" si="154"/>
        <v>1</v>
      </c>
      <c r="B3230" s="24" t="str">
        <f t="shared" si="152"/>
        <v/>
      </c>
      <c r="C3230" s="24" t="str">
        <f t="shared" si="153"/>
        <v/>
      </c>
      <c r="D3230" s="24">
        <v>2026</v>
      </c>
      <c r="E3230" s="7" t="s">
        <v>3449</v>
      </c>
      <c r="F3230" s="7" t="s">
        <v>3448</v>
      </c>
      <c r="G3230" s="7" t="s">
        <v>29</v>
      </c>
      <c r="H3230" s="7" t="s">
        <v>35</v>
      </c>
      <c r="I3230" s="8">
        <v>0.32300000000000001</v>
      </c>
      <c r="J3230" s="8">
        <v>0.41</v>
      </c>
      <c r="K3230" s="8">
        <v>0.52300000000000002</v>
      </c>
      <c r="L3230" s="8">
        <v>0.93400000000000005</v>
      </c>
      <c r="M3230" s="7">
        <v>59</v>
      </c>
      <c r="N3230" s="7">
        <v>275</v>
      </c>
      <c r="O3230" s="7">
        <v>235</v>
      </c>
      <c r="P3230" s="7">
        <v>58</v>
      </c>
      <c r="Q3230" s="7">
        <v>76</v>
      </c>
      <c r="R3230" s="7">
        <v>13</v>
      </c>
      <c r="S3230" s="7">
        <v>8</v>
      </c>
      <c r="T3230" s="7">
        <v>6</v>
      </c>
      <c r="U3230" s="7">
        <v>42</v>
      </c>
      <c r="V3230" s="7">
        <v>9</v>
      </c>
      <c r="W3230" s="7">
        <v>27</v>
      </c>
      <c r="X3230" s="7">
        <v>50</v>
      </c>
      <c r="Y3230" s="7">
        <v>19</v>
      </c>
      <c r="Z3230" s="7">
        <v>3</v>
      </c>
      <c r="AA3230"/>
    </row>
    <row r="3231" spans="1:27" x14ac:dyDescent="0.25">
      <c r="A3231" s="24">
        <f t="shared" si="154"/>
        <v>1</v>
      </c>
      <c r="B3231" s="24" t="str">
        <f t="shared" si="152"/>
        <v/>
      </c>
      <c r="C3231" s="24" t="str">
        <f t="shared" si="153"/>
        <v/>
      </c>
      <c r="D3231" s="24">
        <v>2026</v>
      </c>
      <c r="E3231" s="7" t="s">
        <v>3450</v>
      </c>
      <c r="F3231" s="7" t="s">
        <v>3448</v>
      </c>
      <c r="G3231" s="7" t="s">
        <v>29</v>
      </c>
      <c r="H3231" s="7" t="s">
        <v>44</v>
      </c>
      <c r="I3231" s="8">
        <v>0.316</v>
      </c>
      <c r="J3231" s="8">
        <v>0.40899999999999997</v>
      </c>
      <c r="K3231" s="8">
        <v>0.48499999999999999</v>
      </c>
      <c r="L3231" s="8">
        <v>0.89500000000000002</v>
      </c>
      <c r="M3231" s="7">
        <v>59</v>
      </c>
      <c r="N3231" s="7">
        <v>245</v>
      </c>
      <c r="O3231" s="7">
        <v>206</v>
      </c>
      <c r="P3231" s="7">
        <v>42</v>
      </c>
      <c r="Q3231" s="7">
        <v>65</v>
      </c>
      <c r="R3231" s="7">
        <v>9</v>
      </c>
      <c r="S3231" s="7">
        <v>1</v>
      </c>
      <c r="T3231" s="7">
        <v>8</v>
      </c>
      <c r="U3231" s="7">
        <v>55</v>
      </c>
      <c r="V3231" s="7">
        <v>11</v>
      </c>
      <c r="W3231" s="7">
        <v>23</v>
      </c>
      <c r="X3231" s="7">
        <v>38</v>
      </c>
      <c r="Y3231" s="7">
        <v>5</v>
      </c>
      <c r="Z3231" s="7">
        <v>2</v>
      </c>
      <c r="AA3231"/>
    </row>
    <row r="3232" spans="1:27" x14ac:dyDescent="0.25">
      <c r="A3232" s="24" t="str">
        <f t="shared" si="154"/>
        <v/>
      </c>
      <c r="B3232" s="24" t="str">
        <f t="shared" si="152"/>
        <v/>
      </c>
      <c r="C3232" s="24" t="str">
        <f t="shared" si="153"/>
        <v/>
      </c>
      <c r="D3232" s="24">
        <v>2026</v>
      </c>
      <c r="E3232" s="7" t="s">
        <v>3452</v>
      </c>
      <c r="F3232" s="7" t="s">
        <v>3448</v>
      </c>
      <c r="G3232" s="7" t="s">
        <v>24</v>
      </c>
      <c r="H3232" s="7" t="s">
        <v>40</v>
      </c>
      <c r="I3232" s="8">
        <v>0.27800000000000002</v>
      </c>
      <c r="J3232" s="8">
        <v>0.34100000000000003</v>
      </c>
      <c r="K3232" s="8">
        <v>0.38400000000000001</v>
      </c>
      <c r="L3232" s="8">
        <v>0.72499999999999998</v>
      </c>
      <c r="M3232" s="7">
        <v>57</v>
      </c>
      <c r="N3232" s="7">
        <v>232</v>
      </c>
      <c r="O3232" s="7">
        <v>198</v>
      </c>
      <c r="P3232" s="7">
        <v>31</v>
      </c>
      <c r="Q3232" s="7">
        <v>55</v>
      </c>
      <c r="R3232" s="7">
        <v>13</v>
      </c>
      <c r="S3232" s="7">
        <v>4</v>
      </c>
      <c r="T3232" s="7">
        <v>0</v>
      </c>
      <c r="U3232" s="7">
        <v>22</v>
      </c>
      <c r="V3232" s="7">
        <v>10</v>
      </c>
      <c r="W3232" s="7">
        <v>12</v>
      </c>
      <c r="X3232" s="7">
        <v>31</v>
      </c>
      <c r="Y3232" s="7">
        <v>4</v>
      </c>
      <c r="Z3232" s="7">
        <v>1</v>
      </c>
      <c r="AA3232"/>
    </row>
    <row r="3233" spans="1:27" x14ac:dyDescent="0.25">
      <c r="A3233" s="24" t="str">
        <f t="shared" si="154"/>
        <v/>
      </c>
      <c r="B3233" s="24" t="str">
        <f t="shared" si="152"/>
        <v/>
      </c>
      <c r="C3233" s="24" t="str">
        <f t="shared" si="153"/>
        <v/>
      </c>
      <c r="D3233" s="24">
        <v>2026</v>
      </c>
      <c r="E3233" s="7" t="s">
        <v>3453</v>
      </c>
      <c r="F3233" s="7" t="s">
        <v>3448</v>
      </c>
      <c r="G3233" s="7" t="s">
        <v>47</v>
      </c>
      <c r="H3233" s="7" t="s">
        <v>38</v>
      </c>
      <c r="I3233" s="8">
        <v>0.27</v>
      </c>
      <c r="J3233" s="8">
        <v>0.378</v>
      </c>
      <c r="K3233" s="8">
        <v>0.39100000000000001</v>
      </c>
      <c r="L3233" s="8">
        <v>0.76900000000000002</v>
      </c>
      <c r="M3233" s="7">
        <v>45</v>
      </c>
      <c r="N3233" s="7">
        <v>135</v>
      </c>
      <c r="O3233" s="7">
        <v>115</v>
      </c>
      <c r="P3233" s="7">
        <v>19</v>
      </c>
      <c r="Q3233" s="7">
        <v>31</v>
      </c>
      <c r="R3233" s="7">
        <v>9</v>
      </c>
      <c r="S3233" s="7">
        <v>1</v>
      </c>
      <c r="T3233" s="7">
        <v>1</v>
      </c>
      <c r="U3233" s="7">
        <v>17</v>
      </c>
      <c r="V3233" s="7">
        <v>8</v>
      </c>
      <c r="W3233" s="7">
        <v>12</v>
      </c>
      <c r="X3233" s="7">
        <v>36</v>
      </c>
      <c r="Y3233" s="7">
        <v>6</v>
      </c>
      <c r="Z3233" s="7">
        <v>1</v>
      </c>
      <c r="AA3233"/>
    </row>
    <row r="3234" spans="1:27" x14ac:dyDescent="0.25">
      <c r="A3234" s="24" t="str">
        <f t="shared" si="154"/>
        <v/>
      </c>
      <c r="B3234" s="24" t="str">
        <f t="shared" si="152"/>
        <v/>
      </c>
      <c r="C3234" s="24" t="str">
        <f t="shared" si="153"/>
        <v/>
      </c>
      <c r="D3234" s="24">
        <v>2026</v>
      </c>
      <c r="E3234" s="7" t="s">
        <v>3454</v>
      </c>
      <c r="F3234" s="7" t="s">
        <v>3448</v>
      </c>
      <c r="G3234" s="7" t="s">
        <v>24</v>
      </c>
      <c r="H3234" s="7" t="s">
        <v>30</v>
      </c>
      <c r="I3234" s="8">
        <v>0.26300000000000001</v>
      </c>
      <c r="J3234" s="8">
        <v>0.36199999999999999</v>
      </c>
      <c r="K3234" s="8">
        <v>0.48</v>
      </c>
      <c r="L3234" s="8">
        <v>0.84199999999999997</v>
      </c>
      <c r="M3234" s="7">
        <v>47</v>
      </c>
      <c r="N3234" s="7">
        <v>178</v>
      </c>
      <c r="O3234" s="7">
        <v>152</v>
      </c>
      <c r="P3234" s="7">
        <v>22</v>
      </c>
      <c r="Q3234" s="7">
        <v>40</v>
      </c>
      <c r="R3234" s="7">
        <v>16</v>
      </c>
      <c r="S3234" s="7">
        <v>1</v>
      </c>
      <c r="T3234" s="7">
        <v>5</v>
      </c>
      <c r="U3234" s="7">
        <v>38</v>
      </c>
      <c r="V3234" s="7">
        <v>8</v>
      </c>
      <c r="W3234" s="7">
        <v>16</v>
      </c>
      <c r="X3234" s="7">
        <v>61</v>
      </c>
      <c r="Y3234" s="7">
        <v>6</v>
      </c>
      <c r="Z3234" s="7">
        <v>3</v>
      </c>
      <c r="AA3234"/>
    </row>
    <row r="3235" spans="1:27" x14ac:dyDescent="0.25">
      <c r="A3235" s="24" t="str">
        <f t="shared" si="154"/>
        <v/>
      </c>
      <c r="B3235" s="24" t="str">
        <f t="shared" si="152"/>
        <v/>
      </c>
      <c r="C3235" s="24" t="str">
        <f t="shared" si="153"/>
        <v/>
      </c>
      <c r="D3235" s="24">
        <v>2026</v>
      </c>
      <c r="E3235" s="7" t="s">
        <v>3455</v>
      </c>
      <c r="F3235" s="7" t="s">
        <v>3448</v>
      </c>
      <c r="G3235" s="7" t="s">
        <v>47</v>
      </c>
      <c r="H3235" s="7" t="s">
        <v>30</v>
      </c>
      <c r="I3235" s="8">
        <v>0.35899999999999999</v>
      </c>
      <c r="J3235" s="8">
        <v>0.42199999999999999</v>
      </c>
      <c r="K3235" s="8">
        <v>0.51</v>
      </c>
      <c r="L3235" s="8">
        <v>0.93200000000000005</v>
      </c>
      <c r="M3235" s="7">
        <v>44</v>
      </c>
      <c r="N3235" s="7">
        <v>174</v>
      </c>
      <c r="O3235" s="7">
        <v>153</v>
      </c>
      <c r="P3235" s="7">
        <v>28</v>
      </c>
      <c r="Q3235" s="7">
        <v>55</v>
      </c>
      <c r="R3235" s="7">
        <v>7</v>
      </c>
      <c r="S3235" s="7">
        <v>2</v>
      </c>
      <c r="T3235" s="7">
        <v>4</v>
      </c>
      <c r="U3235" s="7">
        <v>37</v>
      </c>
      <c r="V3235" s="7">
        <v>8</v>
      </c>
      <c r="W3235" s="7">
        <v>10</v>
      </c>
      <c r="X3235" s="7">
        <v>31</v>
      </c>
      <c r="Y3235" s="7">
        <v>5</v>
      </c>
      <c r="Z3235" s="7">
        <v>2</v>
      </c>
      <c r="AA3235"/>
    </row>
    <row r="3236" spans="1:27" x14ac:dyDescent="0.25">
      <c r="A3236" s="24" t="str">
        <f t="shared" si="154"/>
        <v/>
      </c>
      <c r="B3236" s="24" t="str">
        <f t="shared" si="152"/>
        <v/>
      </c>
      <c r="C3236" s="24" t="str">
        <f t="shared" si="153"/>
        <v/>
      </c>
      <c r="D3236" s="24">
        <v>2026</v>
      </c>
      <c r="E3236" s="7" t="s">
        <v>3451</v>
      </c>
      <c r="F3236" s="7" t="s">
        <v>3448</v>
      </c>
      <c r="G3236" s="7" t="s">
        <v>47</v>
      </c>
      <c r="H3236" s="7" t="s">
        <v>27</v>
      </c>
      <c r="I3236" s="8">
        <v>0.32100000000000001</v>
      </c>
      <c r="J3236" s="8">
        <v>0.42299999999999999</v>
      </c>
      <c r="K3236" s="8">
        <v>0.48399999999999999</v>
      </c>
      <c r="L3236" s="8">
        <v>0.90800000000000003</v>
      </c>
      <c r="M3236" s="7">
        <v>43</v>
      </c>
      <c r="N3236" s="7">
        <v>200</v>
      </c>
      <c r="O3236" s="7">
        <v>159</v>
      </c>
      <c r="P3236" s="7">
        <v>36</v>
      </c>
      <c r="Q3236" s="7">
        <v>51</v>
      </c>
      <c r="R3236" s="7">
        <v>14</v>
      </c>
      <c r="S3236" s="7">
        <v>3</v>
      </c>
      <c r="T3236" s="7">
        <v>2</v>
      </c>
      <c r="U3236" s="7">
        <v>28</v>
      </c>
      <c r="V3236" s="7">
        <v>8</v>
      </c>
      <c r="W3236" s="7">
        <v>24</v>
      </c>
      <c r="X3236" s="7">
        <v>26</v>
      </c>
      <c r="Y3236" s="7">
        <v>3</v>
      </c>
      <c r="Z3236" s="7">
        <v>2</v>
      </c>
      <c r="AA3236"/>
    </row>
    <row r="3237" spans="1:27" x14ac:dyDescent="0.25">
      <c r="A3237" s="24" t="str">
        <f t="shared" si="154"/>
        <v/>
      </c>
      <c r="B3237" s="24" t="str">
        <f t="shared" si="152"/>
        <v/>
      </c>
      <c r="C3237" s="24" t="str">
        <f t="shared" si="153"/>
        <v/>
      </c>
      <c r="D3237" s="24">
        <v>2026</v>
      </c>
      <c r="E3237" s="7" t="s">
        <v>3456</v>
      </c>
      <c r="F3237" s="7" t="s">
        <v>3448</v>
      </c>
      <c r="G3237" s="7" t="s">
        <v>24</v>
      </c>
      <c r="H3237" s="7" t="s">
        <v>33</v>
      </c>
      <c r="I3237" s="8">
        <v>0.27300000000000002</v>
      </c>
      <c r="J3237" s="8">
        <v>0.38400000000000001</v>
      </c>
      <c r="K3237" s="8">
        <v>0.39200000000000002</v>
      </c>
      <c r="L3237" s="8">
        <v>0.77500000000000002</v>
      </c>
      <c r="M3237" s="7">
        <v>43</v>
      </c>
      <c r="N3237" s="7">
        <v>173</v>
      </c>
      <c r="O3237" s="7">
        <v>143</v>
      </c>
      <c r="P3237" s="7">
        <v>27</v>
      </c>
      <c r="Q3237" s="7">
        <v>39</v>
      </c>
      <c r="R3237" s="7">
        <v>12</v>
      </c>
      <c r="S3237" s="7">
        <v>1</v>
      </c>
      <c r="T3237" s="7">
        <v>1</v>
      </c>
      <c r="U3237" s="7">
        <v>22</v>
      </c>
      <c r="V3237" s="7">
        <v>4</v>
      </c>
      <c r="W3237" s="7">
        <v>23</v>
      </c>
      <c r="X3237" s="7">
        <v>38</v>
      </c>
      <c r="Y3237" s="7">
        <v>1</v>
      </c>
      <c r="Z3237" s="7">
        <v>1</v>
      </c>
      <c r="AA3237"/>
    </row>
    <row r="3238" spans="1:27" x14ac:dyDescent="0.25">
      <c r="A3238" s="24" t="str">
        <f t="shared" si="154"/>
        <v/>
      </c>
      <c r="B3238" s="24" t="str">
        <f t="shared" si="152"/>
        <v/>
      </c>
      <c r="C3238" s="24" t="str">
        <f t="shared" si="153"/>
        <v/>
      </c>
      <c r="D3238" s="24">
        <v>2026</v>
      </c>
      <c r="E3238" s="7" t="s">
        <v>3457</v>
      </c>
      <c r="F3238" s="7" t="s">
        <v>3448</v>
      </c>
      <c r="G3238" s="7" t="s">
        <v>47</v>
      </c>
      <c r="H3238" s="7" t="s">
        <v>25</v>
      </c>
      <c r="I3238" s="8">
        <v>0.26100000000000001</v>
      </c>
      <c r="J3238" s="8">
        <v>0.42399999999999999</v>
      </c>
      <c r="K3238" s="8">
        <v>0.56499999999999995</v>
      </c>
      <c r="L3238" s="8">
        <v>0.98899999999999999</v>
      </c>
      <c r="M3238" s="7">
        <v>25</v>
      </c>
      <c r="N3238" s="7">
        <v>60</v>
      </c>
      <c r="O3238" s="7">
        <v>46</v>
      </c>
      <c r="P3238" s="7">
        <v>13</v>
      </c>
      <c r="Q3238" s="7">
        <v>12</v>
      </c>
      <c r="R3238" s="7">
        <v>3</v>
      </c>
      <c r="S3238" s="7">
        <v>1</v>
      </c>
      <c r="T3238" s="7">
        <v>3</v>
      </c>
      <c r="U3238" s="7">
        <v>14</v>
      </c>
      <c r="V3238" s="7">
        <v>9</v>
      </c>
      <c r="W3238" s="7">
        <v>4</v>
      </c>
      <c r="X3238" s="7">
        <v>16</v>
      </c>
      <c r="Y3238" s="7">
        <v>2</v>
      </c>
      <c r="Z3238" s="7">
        <v>0</v>
      </c>
      <c r="AA3238"/>
    </row>
    <row r="3239" spans="1:27" x14ac:dyDescent="0.25">
      <c r="A3239" s="24" t="str">
        <f t="shared" si="154"/>
        <v/>
      </c>
      <c r="B3239" s="24" t="str">
        <f t="shared" si="152"/>
        <v/>
      </c>
      <c r="C3239" s="24" t="str">
        <f t="shared" si="153"/>
        <v/>
      </c>
      <c r="D3239" s="24">
        <v>2026</v>
      </c>
      <c r="E3239" s="7" t="s">
        <v>3458</v>
      </c>
      <c r="F3239" s="7" t="s">
        <v>3448</v>
      </c>
      <c r="G3239" s="7" t="s">
        <v>47</v>
      </c>
      <c r="H3239" s="7" t="s">
        <v>42</v>
      </c>
      <c r="I3239" s="8">
        <v>0.23699999999999999</v>
      </c>
      <c r="J3239" s="8">
        <v>0.43099999999999999</v>
      </c>
      <c r="K3239" s="8">
        <v>0.30299999999999999</v>
      </c>
      <c r="L3239" s="8">
        <v>0.73399999999999999</v>
      </c>
      <c r="M3239" s="7">
        <v>34</v>
      </c>
      <c r="N3239" s="7">
        <v>107</v>
      </c>
      <c r="O3239" s="7">
        <v>76</v>
      </c>
      <c r="P3239" s="7">
        <v>23</v>
      </c>
      <c r="Q3239" s="7">
        <v>18</v>
      </c>
      <c r="R3239" s="7">
        <v>5</v>
      </c>
      <c r="S3239" s="7">
        <v>0</v>
      </c>
      <c r="T3239" s="7">
        <v>0</v>
      </c>
      <c r="U3239" s="7">
        <v>8</v>
      </c>
      <c r="V3239" s="7">
        <v>7</v>
      </c>
      <c r="W3239" s="7">
        <v>19</v>
      </c>
      <c r="X3239" s="7">
        <v>11</v>
      </c>
      <c r="Y3239" s="7">
        <v>3</v>
      </c>
      <c r="Z3239" s="7">
        <v>1</v>
      </c>
      <c r="AA3239"/>
    </row>
    <row r="3240" spans="1:27" x14ac:dyDescent="0.25">
      <c r="A3240" s="24" t="str">
        <f t="shared" si="154"/>
        <v/>
      </c>
      <c r="B3240" s="24" t="str">
        <f t="shared" si="152"/>
        <v/>
      </c>
      <c r="C3240" s="24" t="str">
        <f t="shared" si="153"/>
        <v/>
      </c>
      <c r="D3240" s="24">
        <v>2026</v>
      </c>
      <c r="E3240" s="7" t="s">
        <v>3460</v>
      </c>
      <c r="F3240" s="7" t="s">
        <v>3448</v>
      </c>
      <c r="G3240" s="7" t="s">
        <v>37</v>
      </c>
      <c r="H3240" s="7" t="s">
        <v>164</v>
      </c>
      <c r="I3240" s="8">
        <v>0.192</v>
      </c>
      <c r="J3240" s="8">
        <v>0.313</v>
      </c>
      <c r="K3240" s="8">
        <v>0.34599999999999997</v>
      </c>
      <c r="L3240" s="8">
        <v>0.65900000000000003</v>
      </c>
      <c r="M3240" s="7">
        <v>8</v>
      </c>
      <c r="N3240" s="7">
        <v>32</v>
      </c>
      <c r="O3240" s="7">
        <v>26</v>
      </c>
      <c r="P3240" s="7">
        <v>1</v>
      </c>
      <c r="Q3240" s="7">
        <v>5</v>
      </c>
      <c r="R3240" s="7">
        <v>1</v>
      </c>
      <c r="S3240" s="7">
        <v>0</v>
      </c>
      <c r="T3240" s="7">
        <v>1</v>
      </c>
      <c r="U3240" s="7">
        <v>0</v>
      </c>
      <c r="V3240" s="7">
        <v>2</v>
      </c>
      <c r="W3240" s="7">
        <v>3</v>
      </c>
      <c r="X3240" s="7">
        <v>11</v>
      </c>
      <c r="Y3240" s="7">
        <v>1</v>
      </c>
      <c r="Z3240" s="7">
        <v>0</v>
      </c>
      <c r="AA3240"/>
    </row>
    <row r="3241" spans="1:27" x14ac:dyDescent="0.25">
      <c r="A3241" s="24" t="str">
        <f t="shared" si="154"/>
        <v/>
      </c>
      <c r="B3241" s="24" t="str">
        <f t="shared" si="152"/>
        <v/>
      </c>
      <c r="C3241" s="24" t="str">
        <f t="shared" si="153"/>
        <v/>
      </c>
      <c r="D3241" s="24">
        <v>2026</v>
      </c>
      <c r="E3241" s="7" t="s">
        <v>3461</v>
      </c>
      <c r="F3241" s="7" t="s">
        <v>3448</v>
      </c>
      <c r="G3241" s="7" t="s">
        <v>37</v>
      </c>
      <c r="H3241" s="7" t="s">
        <v>25</v>
      </c>
      <c r="I3241" s="8">
        <v>0.183</v>
      </c>
      <c r="J3241" s="8">
        <v>0.28000000000000003</v>
      </c>
      <c r="K3241" s="8">
        <v>0.34399999999999997</v>
      </c>
      <c r="L3241" s="8">
        <v>0.624</v>
      </c>
      <c r="M3241" s="7">
        <v>37</v>
      </c>
      <c r="N3241" s="7">
        <v>109</v>
      </c>
      <c r="O3241" s="7">
        <v>93</v>
      </c>
      <c r="P3241" s="7">
        <v>12</v>
      </c>
      <c r="Q3241" s="7">
        <v>17</v>
      </c>
      <c r="R3241" s="7">
        <v>4</v>
      </c>
      <c r="S3241" s="7">
        <v>1</v>
      </c>
      <c r="T3241" s="7">
        <v>3</v>
      </c>
      <c r="U3241" s="7">
        <v>16</v>
      </c>
      <c r="V3241" s="7">
        <v>6</v>
      </c>
      <c r="W3241" s="7">
        <v>7</v>
      </c>
      <c r="X3241" s="7">
        <v>34</v>
      </c>
      <c r="Y3241" s="7">
        <v>2</v>
      </c>
      <c r="Z3241" s="7">
        <v>1</v>
      </c>
      <c r="AA3241"/>
    </row>
    <row r="3242" spans="1:27" x14ac:dyDescent="0.25">
      <c r="A3242" s="24">
        <f t="shared" si="154"/>
        <v>1</v>
      </c>
      <c r="B3242" s="24" t="str">
        <f t="shared" si="152"/>
        <v/>
      </c>
      <c r="C3242" s="24" t="str">
        <f t="shared" si="153"/>
        <v/>
      </c>
      <c r="D3242" s="24">
        <v>2026</v>
      </c>
      <c r="E3242" s="7" t="s">
        <v>3462</v>
      </c>
      <c r="F3242" s="7" t="s">
        <v>3448</v>
      </c>
      <c r="G3242" s="7" t="s">
        <v>29</v>
      </c>
      <c r="H3242" s="7" t="s">
        <v>25</v>
      </c>
      <c r="I3242" s="8">
        <v>0.157</v>
      </c>
      <c r="J3242" s="8">
        <v>0.317</v>
      </c>
      <c r="K3242" s="8">
        <v>0.19600000000000001</v>
      </c>
      <c r="L3242" s="8">
        <v>0.51400000000000001</v>
      </c>
      <c r="M3242" s="7">
        <v>24</v>
      </c>
      <c r="N3242" s="7">
        <v>72</v>
      </c>
      <c r="O3242" s="7">
        <v>51</v>
      </c>
      <c r="P3242" s="7">
        <v>10</v>
      </c>
      <c r="Q3242" s="7">
        <v>8</v>
      </c>
      <c r="R3242" s="7">
        <v>2</v>
      </c>
      <c r="S3242" s="7">
        <v>0</v>
      </c>
      <c r="T3242" s="7">
        <v>0</v>
      </c>
      <c r="U3242" s="7">
        <v>4</v>
      </c>
      <c r="V3242" s="7">
        <v>6</v>
      </c>
      <c r="W3242" s="7">
        <v>6</v>
      </c>
      <c r="X3242" s="7">
        <v>22</v>
      </c>
      <c r="Y3242" s="7">
        <v>0</v>
      </c>
      <c r="Z3242" s="7">
        <v>0</v>
      </c>
      <c r="AA3242"/>
    </row>
    <row r="3243" spans="1:27" x14ac:dyDescent="0.25">
      <c r="A3243" s="24">
        <f t="shared" si="154"/>
        <v>1</v>
      </c>
      <c r="B3243" s="24" t="str">
        <f t="shared" si="152"/>
        <v/>
      </c>
      <c r="C3243" s="24" t="str">
        <f t="shared" si="153"/>
        <v/>
      </c>
      <c r="D3243" s="24">
        <v>2026</v>
      </c>
      <c r="E3243" s="7" t="s">
        <v>3463</v>
      </c>
      <c r="F3243" s="7" t="s">
        <v>3448</v>
      </c>
      <c r="G3243" s="7" t="s">
        <v>29</v>
      </c>
      <c r="H3243" s="7" t="s">
        <v>42</v>
      </c>
      <c r="I3243" s="8">
        <v>0.13600000000000001</v>
      </c>
      <c r="J3243" s="8">
        <v>0.13600000000000001</v>
      </c>
      <c r="K3243" s="8">
        <v>0.182</v>
      </c>
      <c r="L3243" s="8">
        <v>0.318</v>
      </c>
      <c r="M3243" s="7">
        <v>6</v>
      </c>
      <c r="N3243" s="7">
        <v>23</v>
      </c>
      <c r="O3243" s="7">
        <v>22</v>
      </c>
      <c r="P3243" s="7">
        <v>2</v>
      </c>
      <c r="Q3243" s="7">
        <v>3</v>
      </c>
      <c r="R3243" s="7">
        <v>1</v>
      </c>
      <c r="S3243" s="7">
        <v>0</v>
      </c>
      <c r="T3243" s="7">
        <v>0</v>
      </c>
      <c r="U3243" s="7">
        <v>1</v>
      </c>
      <c r="V3243" s="7">
        <v>0</v>
      </c>
      <c r="W3243" s="7">
        <v>0</v>
      </c>
      <c r="X3243" s="7">
        <v>9</v>
      </c>
      <c r="Y3243" s="7">
        <v>1</v>
      </c>
      <c r="Z3243" s="7">
        <v>0</v>
      </c>
      <c r="AA3243"/>
    </row>
    <row r="3244" spans="1:27" x14ac:dyDescent="0.25">
      <c r="A3244" s="24">
        <f t="shared" si="154"/>
        <v>1</v>
      </c>
      <c r="B3244" s="24" t="str">
        <f t="shared" si="152"/>
        <v/>
      </c>
      <c r="C3244" s="24" t="str">
        <f t="shared" si="153"/>
        <v/>
      </c>
      <c r="D3244" s="24">
        <v>2026</v>
      </c>
      <c r="E3244" s="7" t="s">
        <v>3459</v>
      </c>
      <c r="F3244" s="7" t="s">
        <v>3448</v>
      </c>
      <c r="G3244" s="7" t="s">
        <v>29</v>
      </c>
      <c r="H3244" s="7" t="s">
        <v>64</v>
      </c>
      <c r="I3244" s="8">
        <v>0.125</v>
      </c>
      <c r="J3244" s="8">
        <v>0.26300000000000001</v>
      </c>
      <c r="K3244" s="8">
        <v>0.188</v>
      </c>
      <c r="L3244" s="8">
        <v>0.45100000000000001</v>
      </c>
      <c r="M3244" s="7">
        <v>6</v>
      </c>
      <c r="N3244" s="7">
        <v>19</v>
      </c>
      <c r="O3244" s="7">
        <v>16</v>
      </c>
      <c r="P3244" s="7">
        <v>0</v>
      </c>
      <c r="Q3244" s="7">
        <v>2</v>
      </c>
      <c r="R3244" s="7">
        <v>1</v>
      </c>
      <c r="S3244" s="7">
        <v>0</v>
      </c>
      <c r="T3244" s="7">
        <v>0</v>
      </c>
      <c r="U3244" s="7">
        <v>0</v>
      </c>
      <c r="V3244" s="7">
        <v>1</v>
      </c>
      <c r="W3244" s="7">
        <v>2</v>
      </c>
      <c r="X3244" s="7">
        <v>8</v>
      </c>
      <c r="Y3244" s="7">
        <v>0</v>
      </c>
      <c r="Z3244" s="7">
        <v>0</v>
      </c>
      <c r="AA3244"/>
    </row>
    <row r="3245" spans="1:27" x14ac:dyDescent="0.25">
      <c r="A3245" s="24" t="str">
        <f t="shared" si="154"/>
        <v/>
      </c>
      <c r="B3245" s="24" t="str">
        <f t="shared" si="152"/>
        <v/>
      </c>
      <c r="C3245" s="24" t="str">
        <f t="shared" si="153"/>
        <v/>
      </c>
      <c r="D3245" s="24">
        <v>2026</v>
      </c>
      <c r="E3245" s="7" t="s">
        <v>3464</v>
      </c>
      <c r="F3245" s="7" t="s">
        <v>3448</v>
      </c>
      <c r="G3245" s="7" t="s">
        <v>47</v>
      </c>
      <c r="H3245" s="7" t="s">
        <v>64</v>
      </c>
      <c r="I3245" s="8">
        <v>0.125</v>
      </c>
      <c r="J3245" s="8">
        <v>0.222</v>
      </c>
      <c r="K3245" s="8">
        <v>0.125</v>
      </c>
      <c r="L3245" s="8">
        <v>0.34699999999999998</v>
      </c>
      <c r="M3245" s="7">
        <v>5</v>
      </c>
      <c r="N3245" s="7">
        <v>9</v>
      </c>
      <c r="O3245" s="7">
        <v>8</v>
      </c>
      <c r="P3245" s="7">
        <v>1</v>
      </c>
      <c r="Q3245" s="7">
        <v>1</v>
      </c>
      <c r="R3245" s="7">
        <v>0</v>
      </c>
      <c r="S3245" s="7">
        <v>0</v>
      </c>
      <c r="T3245" s="7">
        <v>0</v>
      </c>
      <c r="U3245" s="7">
        <v>0</v>
      </c>
      <c r="V3245" s="7">
        <v>0</v>
      </c>
      <c r="W3245" s="7">
        <v>1</v>
      </c>
      <c r="X3245" s="7">
        <v>4</v>
      </c>
      <c r="Y3245" s="7">
        <v>0</v>
      </c>
      <c r="Z3245" s="7">
        <v>0</v>
      </c>
      <c r="AA3245"/>
    </row>
    <row r="3246" spans="1:27" x14ac:dyDescent="0.25">
      <c r="A3246" s="24" t="str">
        <f t="shared" si="154"/>
        <v/>
      </c>
      <c r="B3246" s="24" t="str">
        <f t="shared" si="152"/>
        <v/>
      </c>
      <c r="C3246" s="24" t="str">
        <f t="shared" si="153"/>
        <v/>
      </c>
      <c r="D3246" s="24">
        <v>2026</v>
      </c>
      <c r="E3246" s="7" t="s">
        <v>3465</v>
      </c>
      <c r="F3246" s="7" t="s">
        <v>3448</v>
      </c>
      <c r="G3246" s="7" t="s">
        <v>37</v>
      </c>
      <c r="H3246" s="7" t="s">
        <v>30</v>
      </c>
      <c r="I3246" s="8">
        <v>5.8999999999999997E-2</v>
      </c>
      <c r="J3246" s="8">
        <v>0.158</v>
      </c>
      <c r="K3246" s="8">
        <v>5.8999999999999997E-2</v>
      </c>
      <c r="L3246" s="8">
        <v>0.217</v>
      </c>
      <c r="M3246" s="7">
        <v>24</v>
      </c>
      <c r="N3246" s="7">
        <v>41</v>
      </c>
      <c r="O3246" s="7">
        <v>34</v>
      </c>
      <c r="P3246" s="7">
        <v>6</v>
      </c>
      <c r="Q3246" s="7">
        <v>2</v>
      </c>
      <c r="R3246" s="7">
        <v>0</v>
      </c>
      <c r="S3246" s="7">
        <v>0</v>
      </c>
      <c r="T3246" s="7">
        <v>0</v>
      </c>
      <c r="U3246" s="7">
        <v>3</v>
      </c>
      <c r="V3246" s="7">
        <v>1</v>
      </c>
      <c r="W3246" s="7">
        <v>3</v>
      </c>
      <c r="X3246" s="7">
        <v>18</v>
      </c>
      <c r="Y3246" s="7">
        <v>1</v>
      </c>
      <c r="Z3246" s="7">
        <v>2</v>
      </c>
      <c r="AA3246"/>
    </row>
    <row r="3247" spans="1:27" x14ac:dyDescent="0.25">
      <c r="A3247" s="24">
        <f t="shared" si="154"/>
        <v>1</v>
      </c>
      <c r="B3247" s="24" t="str">
        <f t="shared" si="152"/>
        <v/>
      </c>
      <c r="C3247" s="24" t="str">
        <f t="shared" si="153"/>
        <v/>
      </c>
      <c r="D3247" s="24">
        <v>2026</v>
      </c>
      <c r="E3247" s="7" t="s">
        <v>3466</v>
      </c>
      <c r="F3247" s="7" t="s">
        <v>3448</v>
      </c>
      <c r="G3247" s="7" t="s">
        <v>29</v>
      </c>
      <c r="H3247" s="7" t="s">
        <v>38</v>
      </c>
      <c r="I3247" s="8">
        <v>0</v>
      </c>
      <c r="J3247" s="8">
        <v>0</v>
      </c>
      <c r="K3247" s="8">
        <v>0</v>
      </c>
      <c r="L3247" s="8">
        <v>0</v>
      </c>
      <c r="M3247" s="7">
        <v>1</v>
      </c>
      <c r="N3247" s="7">
        <v>2</v>
      </c>
      <c r="O3247" s="7">
        <v>2</v>
      </c>
      <c r="P3247" s="7">
        <v>0</v>
      </c>
      <c r="Q3247" s="7">
        <v>0</v>
      </c>
      <c r="R3247" s="7">
        <v>0</v>
      </c>
      <c r="S3247" s="7">
        <v>0</v>
      </c>
      <c r="T3247" s="7">
        <v>0</v>
      </c>
      <c r="U3247" s="7">
        <v>0</v>
      </c>
      <c r="V3247" s="7">
        <v>0</v>
      </c>
      <c r="W3247" s="7">
        <v>0</v>
      </c>
      <c r="X3247" s="7">
        <v>2</v>
      </c>
      <c r="Y3247" s="7">
        <v>0</v>
      </c>
      <c r="Z3247" s="7">
        <v>0</v>
      </c>
      <c r="AA3247"/>
    </row>
    <row r="3248" spans="1:27" x14ac:dyDescent="0.25">
      <c r="A3248" s="24" t="str">
        <f t="shared" si="154"/>
        <v/>
      </c>
      <c r="B3248" s="24" t="str">
        <f t="shared" si="152"/>
        <v/>
      </c>
      <c r="C3248" s="24" t="str">
        <f t="shared" si="153"/>
        <v/>
      </c>
      <c r="D3248" s="24">
        <v>2026</v>
      </c>
      <c r="E3248" s="7" t="s">
        <v>3467</v>
      </c>
      <c r="F3248" s="7" t="s">
        <v>3448</v>
      </c>
      <c r="G3248" s="7" t="s">
        <v>24</v>
      </c>
      <c r="H3248" s="7" t="s">
        <v>164</v>
      </c>
      <c r="I3248" s="8">
        <v>0</v>
      </c>
      <c r="J3248" s="8">
        <v>0.33300000000000002</v>
      </c>
      <c r="K3248" s="8">
        <v>0</v>
      </c>
      <c r="L3248" s="8">
        <v>0.33300000000000002</v>
      </c>
      <c r="M3248" s="7">
        <v>6</v>
      </c>
      <c r="N3248" s="7">
        <v>6</v>
      </c>
      <c r="O3248" s="7">
        <v>4</v>
      </c>
      <c r="P3248" s="7">
        <v>2</v>
      </c>
      <c r="Q3248" s="7">
        <v>0</v>
      </c>
      <c r="R3248" s="7">
        <v>0</v>
      </c>
      <c r="S3248" s="7">
        <v>0</v>
      </c>
      <c r="T3248" s="7">
        <v>0</v>
      </c>
      <c r="U3248" s="7">
        <v>0</v>
      </c>
      <c r="V3248" s="7">
        <v>1</v>
      </c>
      <c r="W3248" s="7">
        <v>1</v>
      </c>
      <c r="X3248" s="7">
        <v>3</v>
      </c>
      <c r="Y3248" s="7">
        <v>0</v>
      </c>
      <c r="Z3248" s="7">
        <v>0</v>
      </c>
      <c r="AA3248"/>
    </row>
    <row r="3249" spans="1:27" x14ac:dyDescent="0.25">
      <c r="A3249" s="24" t="str">
        <f t="shared" si="154"/>
        <v/>
      </c>
      <c r="B3249" s="24" t="str">
        <f t="shared" si="152"/>
        <v/>
      </c>
      <c r="C3249" s="24">
        <f t="shared" si="153"/>
        <v>1</v>
      </c>
      <c r="D3249" s="24">
        <v>2026</v>
      </c>
      <c r="E3249" s="7" t="s">
        <v>3468</v>
      </c>
      <c r="F3249" s="7" t="s">
        <v>3469</v>
      </c>
      <c r="G3249" s="7" t="s">
        <v>47</v>
      </c>
      <c r="H3249" s="7" t="s">
        <v>42</v>
      </c>
      <c r="I3249" s="8">
        <v>0.35699999999999998</v>
      </c>
      <c r="J3249" s="8">
        <v>0.498</v>
      </c>
      <c r="K3249" s="8">
        <v>0.57299999999999995</v>
      </c>
      <c r="L3249" s="8">
        <v>1.071</v>
      </c>
      <c r="M3249" s="7">
        <v>53</v>
      </c>
      <c r="N3249" s="7">
        <v>245</v>
      </c>
      <c r="O3249" s="7">
        <v>185</v>
      </c>
      <c r="P3249" s="7">
        <v>49</v>
      </c>
      <c r="Q3249" s="7">
        <v>66</v>
      </c>
      <c r="R3249" s="7">
        <v>14</v>
      </c>
      <c r="S3249" s="7">
        <v>4</v>
      </c>
      <c r="T3249" s="7">
        <v>6</v>
      </c>
      <c r="U3249" s="7">
        <v>49</v>
      </c>
      <c r="V3249" s="7">
        <v>24</v>
      </c>
      <c r="W3249" s="7">
        <v>32</v>
      </c>
      <c r="X3249" s="7">
        <v>21</v>
      </c>
      <c r="Y3249" s="7">
        <v>6</v>
      </c>
      <c r="Z3249" s="7">
        <v>3</v>
      </c>
      <c r="AA3249"/>
    </row>
    <row r="3250" spans="1:27" x14ac:dyDescent="0.25">
      <c r="A3250" s="24">
        <f t="shared" si="154"/>
        <v>1</v>
      </c>
      <c r="B3250" s="24" t="str">
        <f t="shared" si="152"/>
        <v/>
      </c>
      <c r="C3250" s="24" t="str">
        <f t="shared" si="153"/>
        <v/>
      </c>
      <c r="D3250" s="24">
        <v>2026</v>
      </c>
      <c r="E3250" s="7" t="s">
        <v>3470</v>
      </c>
      <c r="F3250" s="7" t="s">
        <v>3469</v>
      </c>
      <c r="G3250" s="7" t="s">
        <v>29</v>
      </c>
      <c r="H3250" s="7" t="s">
        <v>40</v>
      </c>
      <c r="I3250" s="8">
        <v>0.34599999999999997</v>
      </c>
      <c r="J3250" s="8">
        <v>0.45400000000000001</v>
      </c>
      <c r="K3250" s="8">
        <v>0.54300000000000004</v>
      </c>
      <c r="L3250" s="8">
        <v>0.997</v>
      </c>
      <c r="M3250" s="7">
        <v>55</v>
      </c>
      <c r="N3250" s="7">
        <v>255</v>
      </c>
      <c r="O3250" s="7">
        <v>208</v>
      </c>
      <c r="P3250" s="7">
        <v>50</v>
      </c>
      <c r="Q3250" s="7">
        <v>72</v>
      </c>
      <c r="R3250" s="7">
        <v>16</v>
      </c>
      <c r="S3250" s="7">
        <v>5</v>
      </c>
      <c r="T3250" s="7">
        <v>5</v>
      </c>
      <c r="U3250" s="7">
        <v>34</v>
      </c>
      <c r="V3250" s="7">
        <v>5</v>
      </c>
      <c r="W3250" s="7">
        <v>36</v>
      </c>
      <c r="X3250" s="7">
        <v>37</v>
      </c>
      <c r="Y3250" s="7">
        <v>24</v>
      </c>
      <c r="Z3250" s="7">
        <v>6</v>
      </c>
      <c r="AA3250"/>
    </row>
    <row r="3251" spans="1:27" x14ac:dyDescent="0.25">
      <c r="A3251" s="24" t="str">
        <f t="shared" si="154"/>
        <v/>
      </c>
      <c r="B3251" s="24" t="str">
        <f t="shared" si="152"/>
        <v/>
      </c>
      <c r="C3251" s="24" t="str">
        <f t="shared" si="153"/>
        <v/>
      </c>
      <c r="D3251" s="24">
        <v>2026</v>
      </c>
      <c r="E3251" s="7" t="s">
        <v>3471</v>
      </c>
      <c r="F3251" s="7" t="s">
        <v>3469</v>
      </c>
      <c r="G3251" s="7" t="s">
        <v>24</v>
      </c>
      <c r="H3251" s="7" t="s">
        <v>27</v>
      </c>
      <c r="I3251" s="8">
        <v>0.32100000000000001</v>
      </c>
      <c r="J3251" s="8">
        <v>0.433</v>
      </c>
      <c r="K3251" s="8">
        <v>0.503</v>
      </c>
      <c r="L3251" s="8">
        <v>0.93600000000000005</v>
      </c>
      <c r="M3251" s="7">
        <v>42</v>
      </c>
      <c r="N3251" s="7">
        <v>196</v>
      </c>
      <c r="O3251" s="7">
        <v>159</v>
      </c>
      <c r="P3251" s="7">
        <v>55</v>
      </c>
      <c r="Q3251" s="7">
        <v>51</v>
      </c>
      <c r="R3251" s="7">
        <v>10</v>
      </c>
      <c r="S3251" s="7">
        <v>2</v>
      </c>
      <c r="T3251" s="7">
        <v>5</v>
      </c>
      <c r="U3251" s="7">
        <v>37</v>
      </c>
      <c r="V3251" s="7">
        <v>16</v>
      </c>
      <c r="W3251" s="7">
        <v>17</v>
      </c>
      <c r="X3251" s="7">
        <v>44</v>
      </c>
      <c r="Y3251" s="7">
        <v>18</v>
      </c>
      <c r="Z3251" s="7">
        <v>3</v>
      </c>
      <c r="AA3251"/>
    </row>
    <row r="3252" spans="1:27" x14ac:dyDescent="0.25">
      <c r="A3252" s="24">
        <f t="shared" si="154"/>
        <v>1</v>
      </c>
      <c r="B3252" s="24" t="str">
        <f t="shared" si="152"/>
        <v/>
      </c>
      <c r="C3252" s="24" t="str">
        <f t="shared" si="153"/>
        <v/>
      </c>
      <c r="D3252" s="24">
        <v>2026</v>
      </c>
      <c r="E3252" s="7" t="s">
        <v>3473</v>
      </c>
      <c r="F3252" s="7" t="s">
        <v>3469</v>
      </c>
      <c r="G3252" s="7" t="s">
        <v>29</v>
      </c>
      <c r="H3252" s="7" t="s">
        <v>33</v>
      </c>
      <c r="I3252" s="8">
        <v>0.308</v>
      </c>
      <c r="J3252" s="8">
        <v>0.41</v>
      </c>
      <c r="K3252" s="8">
        <v>0.55600000000000005</v>
      </c>
      <c r="L3252" s="8">
        <v>0.96699999999999997</v>
      </c>
      <c r="M3252" s="7">
        <v>43</v>
      </c>
      <c r="N3252" s="7">
        <v>158</v>
      </c>
      <c r="O3252" s="7">
        <v>133</v>
      </c>
      <c r="P3252" s="7">
        <v>32</v>
      </c>
      <c r="Q3252" s="7">
        <v>41</v>
      </c>
      <c r="R3252" s="7">
        <v>8</v>
      </c>
      <c r="S3252" s="7">
        <v>2</v>
      </c>
      <c r="T3252" s="7">
        <v>7</v>
      </c>
      <c r="U3252" s="7">
        <v>32</v>
      </c>
      <c r="V3252" s="7">
        <v>5</v>
      </c>
      <c r="W3252" s="7">
        <v>18</v>
      </c>
      <c r="X3252" s="7">
        <v>46</v>
      </c>
      <c r="Y3252" s="7">
        <v>7</v>
      </c>
      <c r="Z3252" s="7">
        <v>4</v>
      </c>
      <c r="AA3252"/>
    </row>
    <row r="3253" spans="1:27" x14ac:dyDescent="0.25">
      <c r="A3253" s="24" t="str">
        <f t="shared" si="154"/>
        <v/>
      </c>
      <c r="B3253" s="24" t="str">
        <f t="shared" si="152"/>
        <v/>
      </c>
      <c r="C3253" s="24" t="str">
        <f t="shared" si="153"/>
        <v/>
      </c>
      <c r="D3253" s="24">
        <v>2026</v>
      </c>
      <c r="E3253" s="7" t="s">
        <v>3475</v>
      </c>
      <c r="F3253" s="7" t="s">
        <v>3469</v>
      </c>
      <c r="G3253" s="7" t="s">
        <v>37</v>
      </c>
      <c r="H3253" s="7" t="s">
        <v>44</v>
      </c>
      <c r="I3253" s="8">
        <v>0.30499999999999999</v>
      </c>
      <c r="J3253" s="8">
        <v>0.41199999999999998</v>
      </c>
      <c r="K3253" s="8">
        <v>0.51500000000000001</v>
      </c>
      <c r="L3253" s="8">
        <v>0.92700000000000005</v>
      </c>
      <c r="M3253" s="7">
        <v>55</v>
      </c>
      <c r="N3253" s="7">
        <v>244</v>
      </c>
      <c r="O3253" s="7">
        <v>200</v>
      </c>
      <c r="P3253" s="7">
        <v>57</v>
      </c>
      <c r="Q3253" s="7">
        <v>61</v>
      </c>
      <c r="R3253" s="7">
        <v>16</v>
      </c>
      <c r="S3253" s="7">
        <v>1</v>
      </c>
      <c r="T3253" s="7">
        <v>8</v>
      </c>
      <c r="U3253" s="7">
        <v>54</v>
      </c>
      <c r="V3253" s="7">
        <v>11</v>
      </c>
      <c r="W3253" s="7">
        <v>28</v>
      </c>
      <c r="X3253" s="7">
        <v>51</v>
      </c>
      <c r="Y3253" s="7">
        <v>16</v>
      </c>
      <c r="Z3253" s="7">
        <v>4</v>
      </c>
      <c r="AA3253"/>
    </row>
    <row r="3254" spans="1:27" x14ac:dyDescent="0.25">
      <c r="A3254" s="24">
        <f t="shared" si="154"/>
        <v>1</v>
      </c>
      <c r="B3254" s="24" t="str">
        <f t="shared" si="152"/>
        <v/>
      </c>
      <c r="C3254" s="24" t="str">
        <f t="shared" si="153"/>
        <v/>
      </c>
      <c r="D3254" s="24">
        <v>2026</v>
      </c>
      <c r="E3254" s="7" t="s">
        <v>3472</v>
      </c>
      <c r="F3254" s="7" t="s">
        <v>3469</v>
      </c>
      <c r="G3254" s="7" t="s">
        <v>29</v>
      </c>
      <c r="H3254" s="7" t="s">
        <v>25</v>
      </c>
      <c r="I3254" s="8">
        <v>0.3</v>
      </c>
      <c r="J3254" s="8">
        <v>0.36699999999999999</v>
      </c>
      <c r="K3254" s="8">
        <v>0.54700000000000004</v>
      </c>
      <c r="L3254" s="8">
        <v>0.91400000000000003</v>
      </c>
      <c r="M3254" s="7">
        <v>47</v>
      </c>
      <c r="N3254" s="7">
        <v>218</v>
      </c>
      <c r="O3254" s="7">
        <v>190</v>
      </c>
      <c r="P3254" s="7">
        <v>42</v>
      </c>
      <c r="Q3254" s="7">
        <v>57</v>
      </c>
      <c r="R3254" s="7">
        <v>16</v>
      </c>
      <c r="S3254" s="7">
        <v>2</v>
      </c>
      <c r="T3254" s="7">
        <v>9</v>
      </c>
      <c r="U3254" s="7">
        <v>64</v>
      </c>
      <c r="V3254" s="7">
        <v>2</v>
      </c>
      <c r="W3254" s="7">
        <v>21</v>
      </c>
      <c r="X3254" s="7">
        <v>42</v>
      </c>
      <c r="Y3254" s="7">
        <v>8</v>
      </c>
      <c r="Z3254" s="7">
        <v>3</v>
      </c>
      <c r="AA3254"/>
    </row>
    <row r="3255" spans="1:27" x14ac:dyDescent="0.25">
      <c r="A3255" s="24">
        <f t="shared" si="154"/>
        <v>1</v>
      </c>
      <c r="B3255" s="24" t="str">
        <f t="shared" si="152"/>
        <v/>
      </c>
      <c r="C3255" s="24" t="str">
        <f t="shared" si="153"/>
        <v/>
      </c>
      <c r="D3255" s="24">
        <v>2026</v>
      </c>
      <c r="E3255" s="7" t="s">
        <v>3474</v>
      </c>
      <c r="F3255" s="7" t="s">
        <v>3469</v>
      </c>
      <c r="G3255" s="7" t="s">
        <v>29</v>
      </c>
      <c r="H3255" s="7" t="s">
        <v>35</v>
      </c>
      <c r="I3255" s="8">
        <v>0.28299999999999997</v>
      </c>
      <c r="J3255" s="8">
        <v>0.38900000000000001</v>
      </c>
      <c r="K3255" s="8">
        <v>0.51100000000000001</v>
      </c>
      <c r="L3255" s="8">
        <v>0.90100000000000002</v>
      </c>
      <c r="M3255" s="7">
        <v>55</v>
      </c>
      <c r="N3255" s="7">
        <v>257</v>
      </c>
      <c r="O3255" s="7">
        <v>219</v>
      </c>
      <c r="P3255" s="7">
        <v>59</v>
      </c>
      <c r="Q3255" s="7">
        <v>62</v>
      </c>
      <c r="R3255" s="7">
        <v>14</v>
      </c>
      <c r="S3255" s="7">
        <v>0</v>
      </c>
      <c r="T3255" s="7">
        <v>12</v>
      </c>
      <c r="U3255" s="7">
        <v>47</v>
      </c>
      <c r="V3255" s="7">
        <v>6</v>
      </c>
      <c r="W3255" s="7">
        <v>32</v>
      </c>
      <c r="X3255" s="7">
        <v>54</v>
      </c>
      <c r="Y3255" s="7">
        <v>22</v>
      </c>
      <c r="Z3255" s="7">
        <v>5</v>
      </c>
      <c r="AA3255"/>
    </row>
    <row r="3256" spans="1:27" x14ac:dyDescent="0.25">
      <c r="A3256" s="24" t="str">
        <f t="shared" si="154"/>
        <v/>
      </c>
      <c r="B3256" s="24" t="str">
        <f t="shared" si="152"/>
        <v/>
      </c>
      <c r="C3256" s="24" t="str">
        <f t="shared" si="153"/>
        <v/>
      </c>
      <c r="D3256" s="24">
        <v>2026</v>
      </c>
      <c r="E3256" s="7" t="s">
        <v>3476</v>
      </c>
      <c r="F3256" s="7" t="s">
        <v>3469</v>
      </c>
      <c r="G3256" s="7" t="s">
        <v>24</v>
      </c>
      <c r="H3256" s="7" t="s">
        <v>164</v>
      </c>
      <c r="I3256" s="8">
        <v>1</v>
      </c>
      <c r="J3256" s="8">
        <v>1</v>
      </c>
      <c r="K3256" s="8">
        <v>1</v>
      </c>
      <c r="L3256" s="8">
        <v>2</v>
      </c>
      <c r="M3256" s="7">
        <v>1</v>
      </c>
      <c r="N3256" s="7">
        <v>1</v>
      </c>
      <c r="O3256" s="7">
        <v>1</v>
      </c>
      <c r="P3256" s="7">
        <v>0</v>
      </c>
      <c r="Q3256" s="7">
        <v>1</v>
      </c>
      <c r="R3256" s="7">
        <v>0</v>
      </c>
      <c r="S3256" s="7">
        <v>0</v>
      </c>
      <c r="T3256" s="7">
        <v>0</v>
      </c>
      <c r="U3256" s="7">
        <v>1</v>
      </c>
      <c r="V3256" s="7">
        <v>0</v>
      </c>
      <c r="W3256" s="7">
        <v>0</v>
      </c>
      <c r="X3256" s="7">
        <v>0</v>
      </c>
      <c r="Y3256" s="7">
        <v>0</v>
      </c>
      <c r="Z3256" s="7">
        <v>0</v>
      </c>
      <c r="AA3256"/>
    </row>
    <row r="3257" spans="1:27" x14ac:dyDescent="0.25">
      <c r="A3257" s="24" t="str">
        <f t="shared" si="154"/>
        <v/>
      </c>
      <c r="B3257" s="24" t="str">
        <f t="shared" si="152"/>
        <v/>
      </c>
      <c r="C3257" s="24" t="str">
        <f t="shared" si="153"/>
        <v/>
      </c>
      <c r="D3257" s="24">
        <v>2026</v>
      </c>
      <c r="E3257" s="7" t="s">
        <v>3477</v>
      </c>
      <c r="F3257" s="7" t="s">
        <v>3469</v>
      </c>
      <c r="G3257" s="7" t="s">
        <v>47</v>
      </c>
      <c r="H3257" s="7" t="s">
        <v>44</v>
      </c>
      <c r="I3257" s="8">
        <v>0.376</v>
      </c>
      <c r="J3257" s="8">
        <v>0.38600000000000001</v>
      </c>
      <c r="K3257" s="8">
        <v>0.61199999999999999</v>
      </c>
      <c r="L3257" s="8">
        <v>0.998</v>
      </c>
      <c r="M3257" s="7">
        <v>27</v>
      </c>
      <c r="N3257" s="7">
        <v>88</v>
      </c>
      <c r="O3257" s="7">
        <v>85</v>
      </c>
      <c r="P3257" s="7">
        <v>15</v>
      </c>
      <c r="Q3257" s="7">
        <v>32</v>
      </c>
      <c r="R3257" s="7">
        <v>9</v>
      </c>
      <c r="S3257" s="7">
        <v>1</v>
      </c>
      <c r="T3257" s="7">
        <v>3</v>
      </c>
      <c r="U3257" s="7">
        <v>28</v>
      </c>
      <c r="V3257" s="7">
        <v>0</v>
      </c>
      <c r="W3257" s="7">
        <v>2</v>
      </c>
      <c r="X3257" s="7">
        <v>17</v>
      </c>
      <c r="Y3257" s="7">
        <v>3</v>
      </c>
      <c r="Z3257" s="7">
        <v>1</v>
      </c>
      <c r="AA3257"/>
    </row>
    <row r="3258" spans="1:27" x14ac:dyDescent="0.25">
      <c r="A3258" s="24">
        <f t="shared" si="154"/>
        <v>1</v>
      </c>
      <c r="B3258" s="24" t="str">
        <f t="shared" si="152"/>
        <v/>
      </c>
      <c r="C3258" s="24" t="str">
        <f t="shared" si="153"/>
        <v/>
      </c>
      <c r="D3258" s="24">
        <v>2026</v>
      </c>
      <c r="E3258" s="7" t="s">
        <v>3478</v>
      </c>
      <c r="F3258" s="7" t="s">
        <v>3469</v>
      </c>
      <c r="G3258" s="7" t="s">
        <v>29</v>
      </c>
      <c r="H3258" s="7" t="s">
        <v>42</v>
      </c>
      <c r="I3258" s="8">
        <v>0.33600000000000002</v>
      </c>
      <c r="J3258" s="8">
        <v>0.443</v>
      </c>
      <c r="K3258" s="8">
        <v>0.41799999999999998</v>
      </c>
      <c r="L3258" s="8">
        <v>0.86099999999999999</v>
      </c>
      <c r="M3258" s="7">
        <v>34</v>
      </c>
      <c r="N3258" s="7">
        <v>131</v>
      </c>
      <c r="O3258" s="7">
        <v>110</v>
      </c>
      <c r="P3258" s="7">
        <v>28</v>
      </c>
      <c r="Q3258" s="7">
        <v>37</v>
      </c>
      <c r="R3258" s="7">
        <v>6</v>
      </c>
      <c r="S3258" s="7">
        <v>0</v>
      </c>
      <c r="T3258" s="7">
        <v>1</v>
      </c>
      <c r="U3258" s="7">
        <v>20</v>
      </c>
      <c r="V3258" s="7">
        <v>4</v>
      </c>
      <c r="W3258" s="7">
        <v>17</v>
      </c>
      <c r="X3258" s="7">
        <v>24</v>
      </c>
      <c r="Y3258" s="7">
        <v>14</v>
      </c>
      <c r="Z3258" s="7">
        <v>2</v>
      </c>
      <c r="AA3258"/>
    </row>
    <row r="3259" spans="1:27" x14ac:dyDescent="0.25">
      <c r="A3259" s="24" t="str">
        <f t="shared" si="154"/>
        <v/>
      </c>
      <c r="B3259" s="24" t="str">
        <f t="shared" si="152"/>
        <v/>
      </c>
      <c r="C3259" s="24" t="str">
        <f t="shared" si="153"/>
        <v/>
      </c>
      <c r="D3259" s="24">
        <v>2026</v>
      </c>
      <c r="E3259" s="7" t="s">
        <v>3482</v>
      </c>
      <c r="F3259" s="7" t="s">
        <v>3469</v>
      </c>
      <c r="G3259" s="7" t="s">
        <v>37</v>
      </c>
      <c r="H3259" s="7" t="s">
        <v>30</v>
      </c>
      <c r="I3259" s="8">
        <v>0.30599999999999999</v>
      </c>
      <c r="J3259" s="8">
        <v>0.34499999999999997</v>
      </c>
      <c r="K3259" s="8">
        <v>0.35099999999999998</v>
      </c>
      <c r="L3259" s="8">
        <v>0.69599999999999995</v>
      </c>
      <c r="M3259" s="7">
        <v>33</v>
      </c>
      <c r="N3259" s="7">
        <v>145</v>
      </c>
      <c r="O3259" s="7">
        <v>134</v>
      </c>
      <c r="P3259" s="7">
        <v>24</v>
      </c>
      <c r="Q3259" s="7">
        <v>41</v>
      </c>
      <c r="R3259" s="7">
        <v>6</v>
      </c>
      <c r="S3259" s="7">
        <v>0</v>
      </c>
      <c r="T3259" s="7">
        <v>0</v>
      </c>
      <c r="U3259" s="7">
        <v>14</v>
      </c>
      <c r="V3259" s="7">
        <v>4</v>
      </c>
      <c r="W3259" s="7">
        <v>5</v>
      </c>
      <c r="X3259" s="7">
        <v>24</v>
      </c>
      <c r="Y3259" s="7">
        <v>12</v>
      </c>
      <c r="Z3259" s="7">
        <v>2</v>
      </c>
      <c r="AA3259"/>
    </row>
    <row r="3260" spans="1:27" x14ac:dyDescent="0.25">
      <c r="A3260" s="24" t="str">
        <f t="shared" si="154"/>
        <v/>
      </c>
      <c r="B3260" s="24" t="str">
        <f t="shared" si="152"/>
        <v/>
      </c>
      <c r="C3260" s="24" t="str">
        <f t="shared" si="153"/>
        <v/>
      </c>
      <c r="D3260" s="24">
        <v>2026</v>
      </c>
      <c r="E3260" s="7" t="s">
        <v>3479</v>
      </c>
      <c r="F3260" s="7" t="s">
        <v>3469</v>
      </c>
      <c r="G3260" s="7" t="s">
        <v>24</v>
      </c>
      <c r="H3260" s="7" t="s">
        <v>33</v>
      </c>
      <c r="I3260" s="8">
        <v>0.29699999999999999</v>
      </c>
      <c r="J3260" s="8">
        <v>0.4</v>
      </c>
      <c r="K3260" s="8">
        <v>0.51400000000000001</v>
      </c>
      <c r="L3260" s="8">
        <v>0.91400000000000003</v>
      </c>
      <c r="M3260" s="7">
        <v>15</v>
      </c>
      <c r="N3260" s="7">
        <v>45</v>
      </c>
      <c r="O3260" s="7">
        <v>37</v>
      </c>
      <c r="P3260" s="7">
        <v>13</v>
      </c>
      <c r="Q3260" s="7">
        <v>11</v>
      </c>
      <c r="R3260" s="7">
        <v>2</v>
      </c>
      <c r="S3260" s="7">
        <v>0</v>
      </c>
      <c r="T3260" s="7">
        <v>2</v>
      </c>
      <c r="U3260" s="7">
        <v>10</v>
      </c>
      <c r="V3260" s="7">
        <v>4</v>
      </c>
      <c r="W3260" s="7">
        <v>3</v>
      </c>
      <c r="X3260" s="7">
        <v>8</v>
      </c>
      <c r="Y3260" s="7">
        <v>3</v>
      </c>
      <c r="Z3260" s="7">
        <v>1</v>
      </c>
      <c r="AA3260"/>
    </row>
    <row r="3261" spans="1:27" x14ac:dyDescent="0.25">
      <c r="A3261" s="24" t="str">
        <f t="shared" si="154"/>
        <v/>
      </c>
      <c r="B3261" s="24" t="str">
        <f t="shared" si="152"/>
        <v/>
      </c>
      <c r="C3261" s="24" t="str">
        <f t="shared" si="153"/>
        <v/>
      </c>
      <c r="D3261" s="24">
        <v>2026</v>
      </c>
      <c r="E3261" s="7" t="s">
        <v>3480</v>
      </c>
      <c r="F3261" s="7" t="s">
        <v>3469</v>
      </c>
      <c r="G3261" s="7" t="s">
        <v>47</v>
      </c>
      <c r="H3261" s="7" t="s">
        <v>30</v>
      </c>
      <c r="I3261" s="8">
        <v>0.29399999999999998</v>
      </c>
      <c r="J3261" s="8">
        <v>0.45700000000000002</v>
      </c>
      <c r="K3261" s="8">
        <v>0.41199999999999998</v>
      </c>
      <c r="L3261" s="8">
        <v>0.86899999999999999</v>
      </c>
      <c r="M3261" s="7">
        <v>21</v>
      </c>
      <c r="N3261" s="7">
        <v>71</v>
      </c>
      <c r="O3261" s="7">
        <v>51</v>
      </c>
      <c r="P3261" s="7">
        <v>16</v>
      </c>
      <c r="Q3261" s="7">
        <v>15</v>
      </c>
      <c r="R3261" s="7">
        <v>3</v>
      </c>
      <c r="S3261" s="7">
        <v>0</v>
      </c>
      <c r="T3261" s="7">
        <v>1</v>
      </c>
      <c r="U3261" s="7">
        <v>11</v>
      </c>
      <c r="V3261" s="7">
        <v>3</v>
      </c>
      <c r="W3261" s="7">
        <v>14</v>
      </c>
      <c r="X3261" s="7">
        <v>18</v>
      </c>
      <c r="Y3261" s="7">
        <v>9</v>
      </c>
      <c r="Z3261" s="7">
        <v>0</v>
      </c>
      <c r="AA3261"/>
    </row>
    <row r="3262" spans="1:27" x14ac:dyDescent="0.25">
      <c r="A3262" s="24" t="str">
        <f t="shared" si="154"/>
        <v/>
      </c>
      <c r="B3262" s="24" t="str">
        <f t="shared" si="152"/>
        <v/>
      </c>
      <c r="C3262" s="24" t="str">
        <f t="shared" si="153"/>
        <v/>
      </c>
      <c r="D3262" s="24">
        <v>2026</v>
      </c>
      <c r="E3262" s="7" t="s">
        <v>3481</v>
      </c>
      <c r="F3262" s="7" t="s">
        <v>3469</v>
      </c>
      <c r="G3262" s="7" t="s">
        <v>24</v>
      </c>
      <c r="H3262" s="7" t="s">
        <v>33</v>
      </c>
      <c r="I3262" s="8">
        <v>0.29199999999999998</v>
      </c>
      <c r="J3262" s="8">
        <v>0.379</v>
      </c>
      <c r="K3262" s="8">
        <v>0.45800000000000002</v>
      </c>
      <c r="L3262" s="8">
        <v>0.83799999999999997</v>
      </c>
      <c r="M3262" s="7">
        <v>12</v>
      </c>
      <c r="N3262" s="7">
        <v>29</v>
      </c>
      <c r="O3262" s="7">
        <v>24</v>
      </c>
      <c r="P3262" s="7">
        <v>3</v>
      </c>
      <c r="Q3262" s="7">
        <v>7</v>
      </c>
      <c r="R3262" s="7">
        <v>1</v>
      </c>
      <c r="S3262" s="7">
        <v>0</v>
      </c>
      <c r="T3262" s="7">
        <v>1</v>
      </c>
      <c r="U3262" s="7">
        <v>7</v>
      </c>
      <c r="V3262" s="7">
        <v>1</v>
      </c>
      <c r="W3262" s="7">
        <v>3</v>
      </c>
      <c r="X3262" s="7">
        <v>9</v>
      </c>
      <c r="Y3262" s="7">
        <v>1</v>
      </c>
      <c r="Z3262" s="7">
        <v>1</v>
      </c>
      <c r="AA3262"/>
    </row>
    <row r="3263" spans="1:27" x14ac:dyDescent="0.25">
      <c r="A3263" s="24" t="str">
        <f t="shared" si="154"/>
        <v/>
      </c>
      <c r="B3263" s="24" t="str">
        <f t="shared" si="152"/>
        <v/>
      </c>
      <c r="C3263" s="24" t="str">
        <f t="shared" si="153"/>
        <v/>
      </c>
      <c r="D3263" s="24">
        <v>2026</v>
      </c>
      <c r="E3263" s="7" t="s">
        <v>3483</v>
      </c>
      <c r="F3263" s="7" t="s">
        <v>3469</v>
      </c>
      <c r="G3263" s="7" t="s">
        <v>37</v>
      </c>
      <c r="H3263" s="7" t="s">
        <v>35</v>
      </c>
      <c r="I3263" s="8">
        <v>0.222</v>
      </c>
      <c r="J3263" s="8">
        <v>0.3</v>
      </c>
      <c r="K3263" s="8">
        <v>0.33300000000000002</v>
      </c>
      <c r="L3263" s="8">
        <v>0.63300000000000001</v>
      </c>
      <c r="M3263" s="7">
        <v>6</v>
      </c>
      <c r="N3263" s="7">
        <v>10</v>
      </c>
      <c r="O3263" s="7">
        <v>9</v>
      </c>
      <c r="P3263" s="7">
        <v>1</v>
      </c>
      <c r="Q3263" s="7">
        <v>2</v>
      </c>
      <c r="R3263" s="7">
        <v>1</v>
      </c>
      <c r="S3263" s="7">
        <v>0</v>
      </c>
      <c r="T3263" s="7">
        <v>0</v>
      </c>
      <c r="U3263" s="7">
        <v>3</v>
      </c>
      <c r="V3263" s="7">
        <v>0</v>
      </c>
      <c r="W3263" s="7">
        <v>1</v>
      </c>
      <c r="X3263" s="7">
        <v>3</v>
      </c>
      <c r="Y3263" s="7">
        <v>0</v>
      </c>
      <c r="Z3263" s="7">
        <v>0</v>
      </c>
      <c r="AA3263"/>
    </row>
    <row r="3264" spans="1:27" x14ac:dyDescent="0.25">
      <c r="A3264" s="24" t="str">
        <f t="shared" si="154"/>
        <v/>
      </c>
      <c r="B3264" s="24" t="str">
        <f t="shared" si="152"/>
        <v/>
      </c>
      <c r="C3264" s="24" t="str">
        <f t="shared" si="153"/>
        <v/>
      </c>
      <c r="D3264" s="24">
        <v>2026</v>
      </c>
      <c r="E3264" s="7" t="s">
        <v>3484</v>
      </c>
      <c r="F3264" s="7" t="s">
        <v>3469</v>
      </c>
      <c r="G3264" s="7" t="s">
        <v>47</v>
      </c>
      <c r="H3264" s="7" t="s">
        <v>35</v>
      </c>
      <c r="I3264" s="8">
        <v>0.17599999999999999</v>
      </c>
      <c r="J3264" s="8">
        <v>0.35399999999999998</v>
      </c>
      <c r="K3264" s="8">
        <v>0.19600000000000001</v>
      </c>
      <c r="L3264" s="8">
        <v>0.55000000000000004</v>
      </c>
      <c r="M3264" s="7">
        <v>24</v>
      </c>
      <c r="N3264" s="7">
        <v>65</v>
      </c>
      <c r="O3264" s="7">
        <v>51</v>
      </c>
      <c r="P3264" s="7">
        <v>17</v>
      </c>
      <c r="Q3264" s="7">
        <v>9</v>
      </c>
      <c r="R3264" s="7">
        <v>1</v>
      </c>
      <c r="S3264" s="7">
        <v>0</v>
      </c>
      <c r="T3264" s="7">
        <v>0</v>
      </c>
      <c r="U3264" s="7">
        <v>4</v>
      </c>
      <c r="V3264" s="7">
        <v>6</v>
      </c>
      <c r="W3264" s="7">
        <v>8</v>
      </c>
      <c r="X3264" s="7">
        <v>10</v>
      </c>
      <c r="Y3264" s="7">
        <v>8</v>
      </c>
      <c r="Z3264" s="7">
        <v>3</v>
      </c>
      <c r="AA3264"/>
    </row>
    <row r="3265" spans="1:27" x14ac:dyDescent="0.25">
      <c r="A3265" s="24" t="str">
        <f t="shared" si="154"/>
        <v/>
      </c>
      <c r="B3265" s="24" t="str">
        <f t="shared" si="152"/>
        <v/>
      </c>
      <c r="C3265" s="24" t="str">
        <f t="shared" si="153"/>
        <v/>
      </c>
      <c r="D3265" s="24">
        <v>2026</v>
      </c>
      <c r="E3265" s="7" t="s">
        <v>3485</v>
      </c>
      <c r="F3265" s="7" t="s">
        <v>3469</v>
      </c>
      <c r="G3265" s="7" t="s">
        <v>37</v>
      </c>
      <c r="H3265" s="7" t="s">
        <v>25</v>
      </c>
      <c r="I3265" s="8">
        <v>0.17499999999999999</v>
      </c>
      <c r="J3265" s="8">
        <v>0.254</v>
      </c>
      <c r="K3265" s="8">
        <v>0.316</v>
      </c>
      <c r="L3265" s="8">
        <v>0.56999999999999995</v>
      </c>
      <c r="M3265" s="7">
        <v>20</v>
      </c>
      <c r="N3265" s="7">
        <v>64</v>
      </c>
      <c r="O3265" s="7">
        <v>57</v>
      </c>
      <c r="P3265" s="7">
        <v>10</v>
      </c>
      <c r="Q3265" s="7">
        <v>10</v>
      </c>
      <c r="R3265" s="7">
        <v>2</v>
      </c>
      <c r="S3265" s="7">
        <v>0</v>
      </c>
      <c r="T3265" s="7">
        <v>2</v>
      </c>
      <c r="U3265" s="7">
        <v>7</v>
      </c>
      <c r="V3265" s="7">
        <v>1</v>
      </c>
      <c r="W3265" s="7">
        <v>5</v>
      </c>
      <c r="X3265" s="7">
        <v>25</v>
      </c>
      <c r="Y3265" s="7">
        <v>2</v>
      </c>
      <c r="Z3265" s="7">
        <v>0</v>
      </c>
      <c r="AA3265"/>
    </row>
    <row r="3266" spans="1:27" x14ac:dyDescent="0.25">
      <c r="A3266" s="24" t="str">
        <f t="shared" si="154"/>
        <v/>
      </c>
      <c r="B3266" s="24" t="str">
        <f t="shared" ref="B3266:B3329" si="155">IF(COUNTIFS(Draft_Player,$E3266),COUNTIFS(Draft_Player,$E3266),"")</f>
        <v/>
      </c>
      <c r="C3266" s="24" t="str">
        <f t="shared" ref="C3266:C3329" si="156">IF(COUNTIFS(Transfers_Player,$E3266),COUNTIFS(Transfers_Player,$E3266),"")</f>
        <v/>
      </c>
      <c r="D3266" s="24">
        <v>2026</v>
      </c>
      <c r="E3266" s="7" t="s">
        <v>3486</v>
      </c>
      <c r="F3266" s="7" t="s">
        <v>3469</v>
      </c>
      <c r="G3266" s="7" t="s">
        <v>24</v>
      </c>
      <c r="H3266" s="7" t="s">
        <v>25</v>
      </c>
      <c r="I3266" s="8">
        <v>0.14299999999999999</v>
      </c>
      <c r="J3266" s="8">
        <v>0.14299999999999999</v>
      </c>
      <c r="K3266" s="8">
        <v>0.214</v>
      </c>
      <c r="L3266" s="8">
        <v>0.35699999999999998</v>
      </c>
      <c r="M3266" s="7">
        <v>7</v>
      </c>
      <c r="N3266" s="7">
        <v>14</v>
      </c>
      <c r="O3266" s="7">
        <v>14</v>
      </c>
      <c r="P3266" s="7">
        <v>1</v>
      </c>
      <c r="Q3266" s="7">
        <v>2</v>
      </c>
      <c r="R3266" s="7">
        <v>1</v>
      </c>
      <c r="S3266" s="7">
        <v>0</v>
      </c>
      <c r="T3266" s="7">
        <v>0</v>
      </c>
      <c r="U3266" s="7">
        <v>0</v>
      </c>
      <c r="V3266" s="7">
        <v>0</v>
      </c>
      <c r="W3266" s="7">
        <v>0</v>
      </c>
      <c r="X3266" s="7">
        <v>6</v>
      </c>
      <c r="Y3266" s="7">
        <v>0</v>
      </c>
      <c r="Z3266" s="7">
        <v>1</v>
      </c>
      <c r="AA3266"/>
    </row>
    <row r="3267" spans="1:27" x14ac:dyDescent="0.25">
      <c r="A3267" s="24" t="str">
        <f t="shared" ref="A3267:A3330" si="157">IF(OR(G3267="SR", G3267="GR"), 1, "")</f>
        <v/>
      </c>
      <c r="B3267" s="24" t="str">
        <f t="shared" si="155"/>
        <v/>
      </c>
      <c r="C3267" s="24" t="str">
        <f t="shared" si="156"/>
        <v/>
      </c>
      <c r="D3267" s="24">
        <v>2026</v>
      </c>
      <c r="E3267" s="7" t="s">
        <v>3487</v>
      </c>
      <c r="F3267" s="7" t="s">
        <v>3469</v>
      </c>
      <c r="G3267" s="7" t="s">
        <v>24</v>
      </c>
      <c r="H3267" s="7" t="s">
        <v>30</v>
      </c>
      <c r="I3267" s="8">
        <v>0.13</v>
      </c>
      <c r="J3267" s="8">
        <v>0.192</v>
      </c>
      <c r="K3267" s="8">
        <v>0.17399999999999999</v>
      </c>
      <c r="L3267" s="8">
        <v>0.36599999999999999</v>
      </c>
      <c r="M3267" s="7">
        <v>12</v>
      </c>
      <c r="N3267" s="7">
        <v>26</v>
      </c>
      <c r="O3267" s="7">
        <v>23</v>
      </c>
      <c r="P3267" s="7">
        <v>1</v>
      </c>
      <c r="Q3267" s="7">
        <v>3</v>
      </c>
      <c r="R3267" s="7">
        <v>1</v>
      </c>
      <c r="S3267" s="7">
        <v>0</v>
      </c>
      <c r="T3267" s="7">
        <v>0</v>
      </c>
      <c r="U3267" s="7">
        <v>2</v>
      </c>
      <c r="V3267" s="7">
        <v>0</v>
      </c>
      <c r="W3267" s="7">
        <v>2</v>
      </c>
      <c r="X3267" s="7">
        <v>4</v>
      </c>
      <c r="Y3267" s="7">
        <v>0</v>
      </c>
      <c r="Z3267" s="7">
        <v>0</v>
      </c>
      <c r="AA3267"/>
    </row>
    <row r="3268" spans="1:27" x14ac:dyDescent="0.25">
      <c r="A3268" s="24" t="str">
        <f t="shared" si="157"/>
        <v/>
      </c>
      <c r="B3268" s="24" t="str">
        <f t="shared" si="155"/>
        <v/>
      </c>
      <c r="C3268" s="24" t="str">
        <f t="shared" si="156"/>
        <v/>
      </c>
      <c r="D3268" s="24">
        <v>2026</v>
      </c>
      <c r="E3268" s="7" t="s">
        <v>3488</v>
      </c>
      <c r="F3268" s="7" t="s">
        <v>3469</v>
      </c>
      <c r="G3268" s="7" t="s">
        <v>47</v>
      </c>
      <c r="H3268" s="7" t="s">
        <v>35</v>
      </c>
      <c r="I3268" s="8">
        <v>0</v>
      </c>
      <c r="J3268" s="8">
        <v>0</v>
      </c>
      <c r="K3268" s="8">
        <v>0</v>
      </c>
      <c r="L3268" s="8">
        <v>0</v>
      </c>
      <c r="M3268" s="7">
        <v>1</v>
      </c>
      <c r="N3268" s="7">
        <v>1</v>
      </c>
      <c r="O3268" s="7">
        <v>1</v>
      </c>
      <c r="P3268" s="7">
        <v>0</v>
      </c>
      <c r="Q3268" s="7">
        <v>0</v>
      </c>
      <c r="R3268" s="7">
        <v>0</v>
      </c>
      <c r="S3268" s="7">
        <v>0</v>
      </c>
      <c r="T3268" s="7">
        <v>0</v>
      </c>
      <c r="U3268" s="7">
        <v>0</v>
      </c>
      <c r="V3268" s="7">
        <v>0</v>
      </c>
      <c r="W3268" s="7">
        <v>0</v>
      </c>
      <c r="X3268" s="7">
        <v>0</v>
      </c>
      <c r="Y3268" s="7">
        <v>0</v>
      </c>
      <c r="Z3268" s="7">
        <v>0</v>
      </c>
      <c r="AA3268"/>
    </row>
    <row r="3269" spans="1:27" x14ac:dyDescent="0.25">
      <c r="A3269" s="24" t="str">
        <f t="shared" si="157"/>
        <v/>
      </c>
      <c r="B3269" s="24" t="str">
        <f t="shared" si="155"/>
        <v/>
      </c>
      <c r="C3269" s="24" t="str">
        <f t="shared" si="156"/>
        <v/>
      </c>
      <c r="D3269" s="24">
        <v>2026</v>
      </c>
      <c r="E3269" s="7" t="s">
        <v>3489</v>
      </c>
      <c r="F3269" s="7" t="s">
        <v>3469</v>
      </c>
      <c r="G3269" s="7" t="s">
        <v>47</v>
      </c>
      <c r="H3269" s="7" t="s">
        <v>25</v>
      </c>
      <c r="I3269" s="8">
        <v>0</v>
      </c>
      <c r="J3269" s="8">
        <v>0</v>
      </c>
      <c r="K3269" s="8">
        <v>0</v>
      </c>
      <c r="L3269" s="8">
        <v>0</v>
      </c>
      <c r="M3269" s="7">
        <v>1</v>
      </c>
      <c r="N3269" s="7">
        <v>3</v>
      </c>
      <c r="O3269" s="7">
        <v>3</v>
      </c>
      <c r="P3269" s="7">
        <v>0</v>
      </c>
      <c r="Q3269" s="7">
        <v>0</v>
      </c>
      <c r="R3269" s="7">
        <v>0</v>
      </c>
      <c r="S3269" s="7">
        <v>0</v>
      </c>
      <c r="T3269" s="7">
        <v>0</v>
      </c>
      <c r="U3269" s="7">
        <v>0</v>
      </c>
      <c r="V3269" s="7">
        <v>0</v>
      </c>
      <c r="W3269" s="7">
        <v>0</v>
      </c>
      <c r="X3269" s="7">
        <v>2</v>
      </c>
      <c r="Y3269" s="7">
        <v>0</v>
      </c>
      <c r="Z3269" s="7">
        <v>0</v>
      </c>
      <c r="AA3269"/>
    </row>
    <row r="3270" spans="1:27" x14ac:dyDescent="0.25">
      <c r="A3270" s="24">
        <f t="shared" si="157"/>
        <v>1</v>
      </c>
      <c r="B3270" s="24" t="str">
        <f t="shared" si="155"/>
        <v/>
      </c>
      <c r="C3270" s="24" t="str">
        <f t="shared" si="156"/>
        <v/>
      </c>
      <c r="D3270" s="24">
        <v>2026</v>
      </c>
      <c r="E3270" s="7" t="s">
        <v>3490</v>
      </c>
      <c r="F3270" s="7" t="s">
        <v>3491</v>
      </c>
      <c r="G3270" s="7" t="s">
        <v>29</v>
      </c>
      <c r="H3270" s="7" t="s">
        <v>38</v>
      </c>
      <c r="I3270" s="8">
        <v>0.40300000000000002</v>
      </c>
      <c r="J3270" s="8">
        <v>0.47099999999999997</v>
      </c>
      <c r="K3270" s="8">
        <v>0.67800000000000005</v>
      </c>
      <c r="L3270" s="8">
        <v>1.149</v>
      </c>
      <c r="M3270" s="7">
        <v>39</v>
      </c>
      <c r="N3270" s="7">
        <v>173</v>
      </c>
      <c r="O3270" s="7">
        <v>149</v>
      </c>
      <c r="P3270" s="7">
        <v>30</v>
      </c>
      <c r="Q3270" s="7">
        <v>60</v>
      </c>
      <c r="R3270" s="7">
        <v>13</v>
      </c>
      <c r="S3270" s="7">
        <v>2</v>
      </c>
      <c r="T3270" s="7">
        <v>8</v>
      </c>
      <c r="U3270" s="7">
        <v>42</v>
      </c>
      <c r="V3270" s="7">
        <v>7</v>
      </c>
      <c r="W3270" s="7">
        <v>14</v>
      </c>
      <c r="X3270" s="7">
        <v>16</v>
      </c>
      <c r="Y3270" s="7">
        <v>1</v>
      </c>
      <c r="Z3270" s="7">
        <v>0</v>
      </c>
      <c r="AA3270"/>
    </row>
    <row r="3271" spans="1:27" x14ac:dyDescent="0.25">
      <c r="A3271" s="24">
        <f t="shared" si="157"/>
        <v>1</v>
      </c>
      <c r="B3271" s="24" t="str">
        <f t="shared" si="155"/>
        <v/>
      </c>
      <c r="C3271" s="24" t="str">
        <f t="shared" si="156"/>
        <v/>
      </c>
      <c r="D3271" s="24">
        <v>2026</v>
      </c>
      <c r="E3271" s="7" t="s">
        <v>3492</v>
      </c>
      <c r="F3271" s="7" t="s">
        <v>3491</v>
      </c>
      <c r="G3271" s="7" t="s">
        <v>29</v>
      </c>
      <c r="H3271" s="7" t="s">
        <v>44</v>
      </c>
      <c r="I3271" s="8">
        <v>0.35499999999999998</v>
      </c>
      <c r="J3271" s="8">
        <v>0.42</v>
      </c>
      <c r="K3271" s="8">
        <v>0.55000000000000004</v>
      </c>
      <c r="L3271" s="8">
        <v>0.97</v>
      </c>
      <c r="M3271" s="7">
        <v>49</v>
      </c>
      <c r="N3271" s="7">
        <v>238</v>
      </c>
      <c r="O3271" s="7">
        <v>211</v>
      </c>
      <c r="P3271" s="7">
        <v>46</v>
      </c>
      <c r="Q3271" s="7">
        <v>75</v>
      </c>
      <c r="R3271" s="7">
        <v>15</v>
      </c>
      <c r="S3271" s="7">
        <v>1</v>
      </c>
      <c r="T3271" s="7">
        <v>8</v>
      </c>
      <c r="U3271" s="7">
        <v>41</v>
      </c>
      <c r="V3271" s="7">
        <v>2</v>
      </c>
      <c r="W3271" s="7">
        <v>23</v>
      </c>
      <c r="X3271" s="7">
        <v>36</v>
      </c>
      <c r="Y3271" s="7">
        <v>4</v>
      </c>
      <c r="Z3271" s="7">
        <v>2</v>
      </c>
      <c r="AA3271"/>
    </row>
    <row r="3272" spans="1:27" x14ac:dyDescent="0.25">
      <c r="A3272" s="24" t="str">
        <f t="shared" si="157"/>
        <v/>
      </c>
      <c r="B3272" s="24" t="str">
        <f t="shared" si="155"/>
        <v/>
      </c>
      <c r="C3272" s="24" t="str">
        <f t="shared" si="156"/>
        <v/>
      </c>
      <c r="D3272" s="24">
        <v>2026</v>
      </c>
      <c r="E3272" s="7" t="s">
        <v>3493</v>
      </c>
      <c r="F3272" s="7" t="s">
        <v>3491</v>
      </c>
      <c r="G3272" s="7" t="s">
        <v>37</v>
      </c>
      <c r="H3272" s="7" t="s">
        <v>27</v>
      </c>
      <c r="I3272" s="8">
        <v>0.34699999999999998</v>
      </c>
      <c r="J3272" s="8">
        <v>0.42699999999999999</v>
      </c>
      <c r="K3272" s="8">
        <v>0.46200000000000002</v>
      </c>
      <c r="L3272" s="8">
        <v>0.89</v>
      </c>
      <c r="M3272" s="7">
        <v>50</v>
      </c>
      <c r="N3272" s="7">
        <v>235</v>
      </c>
      <c r="O3272" s="7">
        <v>199</v>
      </c>
      <c r="P3272" s="7">
        <v>47</v>
      </c>
      <c r="Q3272" s="7">
        <v>69</v>
      </c>
      <c r="R3272" s="7">
        <v>13</v>
      </c>
      <c r="S3272" s="7">
        <v>2</v>
      </c>
      <c r="T3272" s="7">
        <v>2</v>
      </c>
      <c r="U3272" s="7">
        <v>29</v>
      </c>
      <c r="V3272" s="7">
        <v>3</v>
      </c>
      <c r="W3272" s="7">
        <v>28</v>
      </c>
      <c r="X3272" s="7">
        <v>26</v>
      </c>
      <c r="Y3272" s="7">
        <v>5</v>
      </c>
      <c r="Z3272" s="7">
        <v>3</v>
      </c>
      <c r="AA3272"/>
    </row>
    <row r="3273" spans="1:27" x14ac:dyDescent="0.25">
      <c r="A3273" s="24">
        <f t="shared" si="157"/>
        <v>1</v>
      </c>
      <c r="B3273" s="24" t="str">
        <f t="shared" si="155"/>
        <v/>
      </c>
      <c r="C3273" s="24" t="str">
        <f t="shared" si="156"/>
        <v/>
      </c>
      <c r="D3273" s="24">
        <v>2026</v>
      </c>
      <c r="E3273" s="7" t="s">
        <v>3494</v>
      </c>
      <c r="F3273" s="7" t="s">
        <v>3491</v>
      </c>
      <c r="G3273" s="7" t="s">
        <v>29</v>
      </c>
      <c r="H3273" s="7" t="s">
        <v>30</v>
      </c>
      <c r="I3273" s="8">
        <v>0.33700000000000002</v>
      </c>
      <c r="J3273" s="8">
        <v>0.40200000000000002</v>
      </c>
      <c r="K3273" s="8">
        <v>0.50800000000000001</v>
      </c>
      <c r="L3273" s="8">
        <v>0.91</v>
      </c>
      <c r="M3273" s="7">
        <v>50</v>
      </c>
      <c r="N3273" s="7">
        <v>210</v>
      </c>
      <c r="O3273" s="7">
        <v>181</v>
      </c>
      <c r="P3273" s="7">
        <v>34</v>
      </c>
      <c r="Q3273" s="7">
        <v>61</v>
      </c>
      <c r="R3273" s="7">
        <v>11</v>
      </c>
      <c r="S3273" s="7">
        <v>1</v>
      </c>
      <c r="T3273" s="7">
        <v>6</v>
      </c>
      <c r="U3273" s="7">
        <v>40</v>
      </c>
      <c r="V3273" s="7">
        <v>3</v>
      </c>
      <c r="W3273" s="7">
        <v>20</v>
      </c>
      <c r="X3273" s="7">
        <v>29</v>
      </c>
      <c r="Y3273" s="7">
        <v>3</v>
      </c>
      <c r="Z3273" s="7">
        <v>3</v>
      </c>
      <c r="AA3273"/>
    </row>
    <row r="3274" spans="1:27" x14ac:dyDescent="0.25">
      <c r="A3274" s="24" t="str">
        <f t="shared" si="157"/>
        <v/>
      </c>
      <c r="B3274" s="24" t="str">
        <f t="shared" si="155"/>
        <v/>
      </c>
      <c r="C3274" s="24">
        <f t="shared" si="156"/>
        <v>1</v>
      </c>
      <c r="D3274" s="24">
        <v>2026</v>
      </c>
      <c r="E3274" s="7" t="s">
        <v>3495</v>
      </c>
      <c r="F3274" s="7" t="s">
        <v>3491</v>
      </c>
      <c r="G3274" s="7" t="s">
        <v>24</v>
      </c>
      <c r="H3274" s="7" t="s">
        <v>33</v>
      </c>
      <c r="I3274" s="8">
        <v>0.31</v>
      </c>
      <c r="J3274" s="8">
        <v>0.38300000000000001</v>
      </c>
      <c r="K3274" s="8">
        <v>0.59499999999999997</v>
      </c>
      <c r="L3274" s="8">
        <v>0.97799999999999998</v>
      </c>
      <c r="M3274" s="7">
        <v>44</v>
      </c>
      <c r="N3274" s="7">
        <v>188</v>
      </c>
      <c r="O3274" s="7">
        <v>168</v>
      </c>
      <c r="P3274" s="7">
        <v>37</v>
      </c>
      <c r="Q3274" s="7">
        <v>52</v>
      </c>
      <c r="R3274" s="7">
        <v>6</v>
      </c>
      <c r="S3274" s="7">
        <v>0</v>
      </c>
      <c r="T3274" s="7">
        <v>14</v>
      </c>
      <c r="U3274" s="7">
        <v>37</v>
      </c>
      <c r="V3274" s="7">
        <v>1</v>
      </c>
      <c r="W3274" s="7">
        <v>19</v>
      </c>
      <c r="X3274" s="7">
        <v>30</v>
      </c>
      <c r="Y3274" s="7">
        <v>1</v>
      </c>
      <c r="Z3274" s="7">
        <v>0</v>
      </c>
      <c r="AA3274"/>
    </row>
    <row r="3275" spans="1:27" x14ac:dyDescent="0.25">
      <c r="A3275" s="24">
        <f t="shared" si="157"/>
        <v>1</v>
      </c>
      <c r="B3275" s="24" t="str">
        <f t="shared" si="155"/>
        <v/>
      </c>
      <c r="C3275" s="24" t="str">
        <f t="shared" si="156"/>
        <v/>
      </c>
      <c r="D3275" s="24">
        <v>2026</v>
      </c>
      <c r="E3275" s="7" t="s">
        <v>3496</v>
      </c>
      <c r="F3275" s="7" t="s">
        <v>3491</v>
      </c>
      <c r="G3275" s="7" t="s">
        <v>29</v>
      </c>
      <c r="H3275" s="7" t="s">
        <v>42</v>
      </c>
      <c r="I3275" s="8">
        <v>0.30099999999999999</v>
      </c>
      <c r="J3275" s="8">
        <v>0.39200000000000002</v>
      </c>
      <c r="K3275" s="8">
        <v>0.55700000000000005</v>
      </c>
      <c r="L3275" s="8">
        <v>0.94899999999999995</v>
      </c>
      <c r="M3275" s="7">
        <v>46</v>
      </c>
      <c r="N3275" s="7">
        <v>209</v>
      </c>
      <c r="O3275" s="7">
        <v>176</v>
      </c>
      <c r="P3275" s="7">
        <v>36</v>
      </c>
      <c r="Q3275" s="7">
        <v>53</v>
      </c>
      <c r="R3275" s="7">
        <v>18</v>
      </c>
      <c r="S3275" s="7">
        <v>0</v>
      </c>
      <c r="T3275" s="7">
        <v>9</v>
      </c>
      <c r="U3275" s="7">
        <v>35</v>
      </c>
      <c r="V3275" s="7">
        <v>8</v>
      </c>
      <c r="W3275" s="7">
        <v>21</v>
      </c>
      <c r="X3275" s="7">
        <v>50</v>
      </c>
      <c r="Y3275" s="7">
        <v>0</v>
      </c>
      <c r="Z3275" s="7">
        <v>1</v>
      </c>
      <c r="AA3275"/>
    </row>
    <row r="3276" spans="1:27" x14ac:dyDescent="0.25">
      <c r="A3276" s="24">
        <f t="shared" si="157"/>
        <v>1</v>
      </c>
      <c r="B3276" s="24" t="str">
        <f t="shared" si="155"/>
        <v/>
      </c>
      <c r="C3276" s="24" t="str">
        <f t="shared" si="156"/>
        <v/>
      </c>
      <c r="D3276" s="24">
        <v>2026</v>
      </c>
      <c r="E3276" s="7" t="s">
        <v>3497</v>
      </c>
      <c r="F3276" s="7" t="s">
        <v>3491</v>
      </c>
      <c r="G3276" s="7" t="s">
        <v>29</v>
      </c>
      <c r="H3276" s="7" t="s">
        <v>25</v>
      </c>
      <c r="I3276" s="8">
        <v>0.28599999999999998</v>
      </c>
      <c r="J3276" s="8">
        <v>0.35199999999999998</v>
      </c>
      <c r="K3276" s="8">
        <v>0.39900000000000002</v>
      </c>
      <c r="L3276" s="8">
        <v>0.751</v>
      </c>
      <c r="M3276" s="7">
        <v>44</v>
      </c>
      <c r="N3276" s="7">
        <v>195</v>
      </c>
      <c r="O3276" s="7">
        <v>168</v>
      </c>
      <c r="P3276" s="7">
        <v>32</v>
      </c>
      <c r="Q3276" s="7">
        <v>48</v>
      </c>
      <c r="R3276" s="7">
        <v>6</v>
      </c>
      <c r="S3276" s="7">
        <v>2</v>
      </c>
      <c r="T3276" s="7">
        <v>3</v>
      </c>
      <c r="U3276" s="7">
        <v>38</v>
      </c>
      <c r="V3276" s="7">
        <v>2</v>
      </c>
      <c r="W3276" s="7">
        <v>18</v>
      </c>
      <c r="X3276" s="7">
        <v>23</v>
      </c>
      <c r="Y3276" s="7">
        <v>8</v>
      </c>
      <c r="Z3276" s="7">
        <v>2</v>
      </c>
      <c r="AA3276"/>
    </row>
    <row r="3277" spans="1:27" x14ac:dyDescent="0.25">
      <c r="A3277" s="24" t="str">
        <f t="shared" si="157"/>
        <v/>
      </c>
      <c r="B3277" s="24" t="str">
        <f t="shared" si="155"/>
        <v/>
      </c>
      <c r="C3277" s="24" t="str">
        <f t="shared" si="156"/>
        <v/>
      </c>
      <c r="D3277" s="24">
        <v>2026</v>
      </c>
      <c r="E3277" s="7" t="s">
        <v>3498</v>
      </c>
      <c r="F3277" s="7" t="s">
        <v>3491</v>
      </c>
      <c r="G3277" s="7" t="s">
        <v>37</v>
      </c>
      <c r="H3277" s="7" t="s">
        <v>35</v>
      </c>
      <c r="I3277" s="8">
        <v>0.28299999999999997</v>
      </c>
      <c r="J3277" s="8">
        <v>0.38800000000000001</v>
      </c>
      <c r="K3277" s="8">
        <v>0.59199999999999997</v>
      </c>
      <c r="L3277" s="8">
        <v>0.98099999999999998</v>
      </c>
      <c r="M3277" s="7">
        <v>50</v>
      </c>
      <c r="N3277" s="7">
        <v>219</v>
      </c>
      <c r="O3277" s="7">
        <v>184</v>
      </c>
      <c r="P3277" s="7">
        <v>46</v>
      </c>
      <c r="Q3277" s="7">
        <v>52</v>
      </c>
      <c r="R3277" s="7">
        <v>12</v>
      </c>
      <c r="S3277" s="7">
        <v>0</v>
      </c>
      <c r="T3277" s="7">
        <v>15</v>
      </c>
      <c r="U3277" s="7">
        <v>52</v>
      </c>
      <c r="V3277" s="7">
        <v>6</v>
      </c>
      <c r="W3277" s="7">
        <v>27</v>
      </c>
      <c r="X3277" s="7">
        <v>53</v>
      </c>
      <c r="Y3277" s="7">
        <v>4</v>
      </c>
      <c r="Z3277" s="7">
        <v>3</v>
      </c>
      <c r="AA3277"/>
    </row>
    <row r="3278" spans="1:27" x14ac:dyDescent="0.25">
      <c r="A3278" s="24">
        <f t="shared" si="157"/>
        <v>1</v>
      </c>
      <c r="B3278" s="24" t="str">
        <f t="shared" si="155"/>
        <v/>
      </c>
      <c r="C3278" s="24" t="str">
        <f t="shared" si="156"/>
        <v/>
      </c>
      <c r="D3278" s="24">
        <v>2026</v>
      </c>
      <c r="E3278" s="7" t="s">
        <v>3499</v>
      </c>
      <c r="F3278" s="7" t="s">
        <v>3491</v>
      </c>
      <c r="G3278" s="7" t="s">
        <v>29</v>
      </c>
      <c r="H3278" s="7" t="s">
        <v>40</v>
      </c>
      <c r="I3278" s="8">
        <v>0.22700000000000001</v>
      </c>
      <c r="J3278" s="8">
        <v>0.35</v>
      </c>
      <c r="K3278" s="8">
        <v>0.311</v>
      </c>
      <c r="L3278" s="8">
        <v>0.66100000000000003</v>
      </c>
      <c r="M3278" s="7">
        <v>41</v>
      </c>
      <c r="N3278" s="7">
        <v>163</v>
      </c>
      <c r="O3278" s="7">
        <v>132</v>
      </c>
      <c r="P3278" s="7">
        <v>26</v>
      </c>
      <c r="Q3278" s="7">
        <v>30</v>
      </c>
      <c r="R3278" s="7">
        <v>9</v>
      </c>
      <c r="S3278" s="7">
        <v>1</v>
      </c>
      <c r="T3278" s="7">
        <v>0</v>
      </c>
      <c r="U3278" s="7">
        <v>16</v>
      </c>
      <c r="V3278" s="7">
        <v>4</v>
      </c>
      <c r="W3278" s="7">
        <v>22</v>
      </c>
      <c r="X3278" s="7">
        <v>29</v>
      </c>
      <c r="Y3278" s="7">
        <v>2</v>
      </c>
      <c r="Z3278" s="7">
        <v>1</v>
      </c>
      <c r="AA3278"/>
    </row>
    <row r="3279" spans="1:27" x14ac:dyDescent="0.25">
      <c r="A3279" s="24" t="str">
        <f t="shared" si="157"/>
        <v/>
      </c>
      <c r="B3279" s="24" t="str">
        <f t="shared" si="155"/>
        <v/>
      </c>
      <c r="C3279" s="24" t="str">
        <f t="shared" si="156"/>
        <v/>
      </c>
      <c r="D3279" s="24">
        <v>2026</v>
      </c>
      <c r="E3279" s="7" t="s">
        <v>3500</v>
      </c>
      <c r="F3279" s="7" t="s">
        <v>3491</v>
      </c>
      <c r="G3279" s="7" t="s">
        <v>24</v>
      </c>
      <c r="H3279" s="7" t="s">
        <v>25</v>
      </c>
      <c r="I3279" s="8">
        <v>0.34300000000000003</v>
      </c>
      <c r="J3279" s="8">
        <v>0.45200000000000001</v>
      </c>
      <c r="K3279" s="8">
        <v>0.54300000000000004</v>
      </c>
      <c r="L3279" s="8">
        <v>0.995</v>
      </c>
      <c r="M3279" s="7">
        <v>11</v>
      </c>
      <c r="N3279" s="7">
        <v>42</v>
      </c>
      <c r="O3279" s="7">
        <v>35</v>
      </c>
      <c r="P3279" s="7">
        <v>6</v>
      </c>
      <c r="Q3279" s="7">
        <v>12</v>
      </c>
      <c r="R3279" s="7">
        <v>4</v>
      </c>
      <c r="S3279" s="7">
        <v>0</v>
      </c>
      <c r="T3279" s="7">
        <v>1</v>
      </c>
      <c r="U3279" s="7">
        <v>6</v>
      </c>
      <c r="V3279" s="7">
        <v>1</v>
      </c>
      <c r="W3279" s="7">
        <v>6</v>
      </c>
      <c r="X3279" s="7">
        <v>9</v>
      </c>
      <c r="Y3279" s="7">
        <v>0</v>
      </c>
      <c r="Z3279" s="7">
        <v>0</v>
      </c>
      <c r="AA3279"/>
    </row>
    <row r="3280" spans="1:27" x14ac:dyDescent="0.25">
      <c r="A3280" s="24" t="str">
        <f t="shared" si="157"/>
        <v/>
      </c>
      <c r="B3280" s="24" t="str">
        <f t="shared" si="155"/>
        <v/>
      </c>
      <c r="C3280" s="24" t="str">
        <f t="shared" si="156"/>
        <v/>
      </c>
      <c r="D3280" s="24">
        <v>2026</v>
      </c>
      <c r="E3280" s="7" t="s">
        <v>3501</v>
      </c>
      <c r="F3280" s="7" t="s">
        <v>3491</v>
      </c>
      <c r="G3280" s="7" t="s">
        <v>37</v>
      </c>
      <c r="H3280" s="7" t="s">
        <v>42</v>
      </c>
      <c r="I3280" s="8">
        <v>0.33300000000000002</v>
      </c>
      <c r="J3280" s="8">
        <v>0.33300000000000002</v>
      </c>
      <c r="K3280" s="8">
        <v>0.33300000000000002</v>
      </c>
      <c r="L3280" s="8">
        <v>0.66700000000000004</v>
      </c>
      <c r="M3280" s="7">
        <v>4</v>
      </c>
      <c r="N3280" s="7">
        <v>6</v>
      </c>
      <c r="O3280" s="7">
        <v>6</v>
      </c>
      <c r="P3280" s="7">
        <v>1</v>
      </c>
      <c r="Q3280" s="7">
        <v>2</v>
      </c>
      <c r="R3280" s="7">
        <v>0</v>
      </c>
      <c r="S3280" s="7">
        <v>0</v>
      </c>
      <c r="T3280" s="7">
        <v>0</v>
      </c>
      <c r="U3280" s="7">
        <v>0</v>
      </c>
      <c r="V3280" s="7">
        <v>0</v>
      </c>
      <c r="W3280" s="7">
        <v>0</v>
      </c>
      <c r="X3280" s="7">
        <v>2</v>
      </c>
      <c r="Y3280" s="7">
        <v>0</v>
      </c>
      <c r="Z3280" s="7">
        <v>0</v>
      </c>
      <c r="AA3280"/>
    </row>
    <row r="3281" spans="1:27" x14ac:dyDescent="0.25">
      <c r="A3281" s="24">
        <f t="shared" si="157"/>
        <v>1</v>
      </c>
      <c r="B3281" s="24" t="str">
        <f t="shared" si="155"/>
        <v/>
      </c>
      <c r="C3281" s="24" t="str">
        <f t="shared" si="156"/>
        <v/>
      </c>
      <c r="D3281" s="24">
        <v>2026</v>
      </c>
      <c r="E3281" s="7" t="s">
        <v>3502</v>
      </c>
      <c r="F3281" s="7" t="s">
        <v>3491</v>
      </c>
      <c r="G3281" s="7" t="s">
        <v>29</v>
      </c>
      <c r="H3281" s="7" t="s">
        <v>30</v>
      </c>
      <c r="I3281" s="8">
        <v>0.32100000000000001</v>
      </c>
      <c r="J3281" s="8">
        <v>0.4</v>
      </c>
      <c r="K3281" s="8">
        <v>0.53800000000000003</v>
      </c>
      <c r="L3281" s="8">
        <v>0.93799999999999994</v>
      </c>
      <c r="M3281" s="7">
        <v>25</v>
      </c>
      <c r="N3281" s="7">
        <v>91</v>
      </c>
      <c r="O3281" s="7">
        <v>78</v>
      </c>
      <c r="P3281" s="7">
        <v>19</v>
      </c>
      <c r="Q3281" s="7">
        <v>25</v>
      </c>
      <c r="R3281" s="7">
        <v>5</v>
      </c>
      <c r="S3281" s="7">
        <v>0</v>
      </c>
      <c r="T3281" s="7">
        <v>4</v>
      </c>
      <c r="U3281" s="7">
        <v>15</v>
      </c>
      <c r="V3281" s="7">
        <v>3</v>
      </c>
      <c r="W3281" s="7">
        <v>8</v>
      </c>
      <c r="X3281" s="7">
        <v>15</v>
      </c>
      <c r="Y3281" s="7">
        <v>3</v>
      </c>
      <c r="Z3281" s="7">
        <v>1</v>
      </c>
      <c r="AA3281"/>
    </row>
    <row r="3282" spans="1:27" x14ac:dyDescent="0.25">
      <c r="A3282" s="24">
        <f t="shared" si="157"/>
        <v>1</v>
      </c>
      <c r="B3282" s="24" t="str">
        <f t="shared" si="155"/>
        <v/>
      </c>
      <c r="C3282" s="24" t="str">
        <f t="shared" si="156"/>
        <v/>
      </c>
      <c r="D3282" s="24">
        <v>2026</v>
      </c>
      <c r="E3282" s="7" t="s">
        <v>3503</v>
      </c>
      <c r="F3282" s="7" t="s">
        <v>3491</v>
      </c>
      <c r="G3282" s="7" t="s">
        <v>32</v>
      </c>
      <c r="H3282" s="7" t="s">
        <v>38</v>
      </c>
      <c r="I3282" s="8">
        <v>0.28000000000000003</v>
      </c>
      <c r="J3282" s="8">
        <v>0.36799999999999999</v>
      </c>
      <c r="K3282" s="8">
        <v>0.54</v>
      </c>
      <c r="L3282" s="8">
        <v>0.90800000000000003</v>
      </c>
      <c r="M3282" s="7">
        <v>18</v>
      </c>
      <c r="N3282" s="7">
        <v>57</v>
      </c>
      <c r="O3282" s="7">
        <v>50</v>
      </c>
      <c r="P3282" s="7">
        <v>14</v>
      </c>
      <c r="Q3282" s="7">
        <v>14</v>
      </c>
      <c r="R3282" s="7">
        <v>4</v>
      </c>
      <c r="S3282" s="7">
        <v>0</v>
      </c>
      <c r="T3282" s="7">
        <v>3</v>
      </c>
      <c r="U3282" s="7">
        <v>6</v>
      </c>
      <c r="V3282" s="7">
        <v>0</v>
      </c>
      <c r="W3282" s="7">
        <v>7</v>
      </c>
      <c r="X3282" s="7">
        <v>10</v>
      </c>
      <c r="Y3282" s="7">
        <v>2</v>
      </c>
      <c r="Z3282" s="7">
        <v>0</v>
      </c>
      <c r="AA3282"/>
    </row>
    <row r="3283" spans="1:27" x14ac:dyDescent="0.25">
      <c r="A3283" s="24" t="str">
        <f t="shared" si="157"/>
        <v/>
      </c>
      <c r="B3283" s="24" t="str">
        <f t="shared" si="155"/>
        <v/>
      </c>
      <c r="C3283" s="24" t="str">
        <f t="shared" si="156"/>
        <v/>
      </c>
      <c r="D3283" s="24">
        <v>2026</v>
      </c>
      <c r="E3283" s="7" t="s">
        <v>3504</v>
      </c>
      <c r="F3283" s="7" t="s">
        <v>3491</v>
      </c>
      <c r="G3283" s="7" t="s">
        <v>37</v>
      </c>
      <c r="H3283" s="7" t="s">
        <v>35</v>
      </c>
      <c r="I3283" s="8">
        <v>0.217</v>
      </c>
      <c r="J3283" s="8">
        <v>0.29399999999999998</v>
      </c>
      <c r="K3283" s="8">
        <v>0.28299999999999997</v>
      </c>
      <c r="L3283" s="8">
        <v>0.57699999999999996</v>
      </c>
      <c r="M3283" s="7">
        <v>15</v>
      </c>
      <c r="N3283" s="7">
        <v>51</v>
      </c>
      <c r="O3283" s="7">
        <v>46</v>
      </c>
      <c r="P3283" s="7">
        <v>8</v>
      </c>
      <c r="Q3283" s="7">
        <v>10</v>
      </c>
      <c r="R3283" s="7">
        <v>3</v>
      </c>
      <c r="S3283" s="7">
        <v>0</v>
      </c>
      <c r="T3283" s="7">
        <v>0</v>
      </c>
      <c r="U3283" s="7">
        <v>4</v>
      </c>
      <c r="V3283" s="7">
        <v>0</v>
      </c>
      <c r="W3283" s="7">
        <v>5</v>
      </c>
      <c r="X3283" s="7">
        <v>16</v>
      </c>
      <c r="Y3283" s="7">
        <v>2</v>
      </c>
      <c r="Z3283" s="7">
        <v>0</v>
      </c>
      <c r="AA3283"/>
    </row>
    <row r="3284" spans="1:27" x14ac:dyDescent="0.25">
      <c r="A3284" s="24">
        <f t="shared" si="157"/>
        <v>1</v>
      </c>
      <c r="B3284" s="24" t="str">
        <f t="shared" si="155"/>
        <v/>
      </c>
      <c r="C3284" s="24" t="str">
        <f t="shared" si="156"/>
        <v/>
      </c>
      <c r="D3284" s="24">
        <v>2026</v>
      </c>
      <c r="E3284" s="7" t="s">
        <v>3505</v>
      </c>
      <c r="F3284" s="7" t="s">
        <v>3491</v>
      </c>
      <c r="G3284" s="7" t="s">
        <v>29</v>
      </c>
      <c r="H3284" s="7" t="s">
        <v>38</v>
      </c>
      <c r="I3284" s="8">
        <v>0.2</v>
      </c>
      <c r="J3284" s="8">
        <v>0.2</v>
      </c>
      <c r="K3284" s="8">
        <v>0.4</v>
      </c>
      <c r="L3284" s="8">
        <v>0.6</v>
      </c>
      <c r="M3284" s="7">
        <v>2</v>
      </c>
      <c r="N3284" s="7">
        <v>5</v>
      </c>
      <c r="O3284" s="7">
        <v>5</v>
      </c>
      <c r="P3284" s="7">
        <v>0</v>
      </c>
      <c r="Q3284" s="7">
        <v>1</v>
      </c>
      <c r="R3284" s="7">
        <v>1</v>
      </c>
      <c r="S3284" s="7">
        <v>0</v>
      </c>
      <c r="T3284" s="7">
        <v>0</v>
      </c>
      <c r="U3284" s="7">
        <v>0</v>
      </c>
      <c r="V3284" s="7">
        <v>0</v>
      </c>
      <c r="W3284" s="7">
        <v>0</v>
      </c>
      <c r="X3284" s="7">
        <v>1</v>
      </c>
      <c r="Y3284" s="7">
        <v>0</v>
      </c>
      <c r="Z3284" s="7">
        <v>0</v>
      </c>
      <c r="AA3284"/>
    </row>
    <row r="3285" spans="1:27" x14ac:dyDescent="0.25">
      <c r="A3285" s="24">
        <f t="shared" si="157"/>
        <v>1</v>
      </c>
      <c r="B3285" s="24" t="str">
        <f t="shared" si="155"/>
        <v/>
      </c>
      <c r="C3285" s="24" t="str">
        <f t="shared" si="156"/>
        <v/>
      </c>
      <c r="D3285" s="24">
        <v>2026</v>
      </c>
      <c r="E3285" s="7" t="s">
        <v>3506</v>
      </c>
      <c r="F3285" s="7" t="s">
        <v>3491</v>
      </c>
      <c r="G3285" s="7" t="s">
        <v>29</v>
      </c>
      <c r="H3285" s="7" t="s">
        <v>42</v>
      </c>
      <c r="I3285" s="8">
        <v>0</v>
      </c>
      <c r="J3285" s="8">
        <v>7.6999999999999999E-2</v>
      </c>
      <c r="K3285" s="8">
        <v>0</v>
      </c>
      <c r="L3285" s="8">
        <v>7.6999999999999999E-2</v>
      </c>
      <c r="M3285" s="7">
        <v>4</v>
      </c>
      <c r="N3285" s="7">
        <v>13</v>
      </c>
      <c r="O3285" s="7">
        <v>12</v>
      </c>
      <c r="P3285" s="7">
        <v>0</v>
      </c>
      <c r="Q3285" s="7">
        <v>0</v>
      </c>
      <c r="R3285" s="7">
        <v>0</v>
      </c>
      <c r="S3285" s="7">
        <v>0</v>
      </c>
      <c r="T3285" s="7">
        <v>0</v>
      </c>
      <c r="U3285" s="7">
        <v>0</v>
      </c>
      <c r="V3285" s="7">
        <v>0</v>
      </c>
      <c r="W3285" s="7">
        <v>1</v>
      </c>
      <c r="X3285" s="7">
        <v>8</v>
      </c>
      <c r="Y3285" s="7">
        <v>0</v>
      </c>
      <c r="Z3285" s="7">
        <v>0</v>
      </c>
      <c r="AA3285"/>
    </row>
    <row r="3286" spans="1:27" x14ac:dyDescent="0.25">
      <c r="A3286" s="24">
        <f t="shared" si="157"/>
        <v>1</v>
      </c>
      <c r="B3286" s="24" t="str">
        <f t="shared" si="155"/>
        <v/>
      </c>
      <c r="C3286" s="24" t="str">
        <f t="shared" si="156"/>
        <v/>
      </c>
      <c r="D3286" s="24">
        <v>2026</v>
      </c>
      <c r="E3286" s="7" t="s">
        <v>3507</v>
      </c>
      <c r="F3286" s="7" t="s">
        <v>3508</v>
      </c>
      <c r="G3286" s="7" t="s">
        <v>32</v>
      </c>
      <c r="H3286" s="7" t="s">
        <v>27</v>
      </c>
      <c r="I3286" s="8">
        <v>0.35399999999999998</v>
      </c>
      <c r="J3286" s="8">
        <v>0.46</v>
      </c>
      <c r="K3286" s="8">
        <v>0.5</v>
      </c>
      <c r="L3286" s="8">
        <v>0.96</v>
      </c>
      <c r="M3286" s="7">
        <v>51</v>
      </c>
      <c r="N3286" s="7">
        <v>219</v>
      </c>
      <c r="O3286" s="7">
        <v>178</v>
      </c>
      <c r="P3286" s="7">
        <v>40</v>
      </c>
      <c r="Q3286" s="7">
        <v>63</v>
      </c>
      <c r="R3286" s="7">
        <v>15</v>
      </c>
      <c r="S3286" s="7">
        <v>1</v>
      </c>
      <c r="T3286" s="7">
        <v>3</v>
      </c>
      <c r="U3286" s="7">
        <v>37</v>
      </c>
      <c r="V3286" s="7">
        <v>7</v>
      </c>
      <c r="W3286" s="7">
        <v>29</v>
      </c>
      <c r="X3286" s="7">
        <v>22</v>
      </c>
      <c r="Y3286" s="7">
        <v>8</v>
      </c>
      <c r="Z3286" s="7">
        <v>4</v>
      </c>
      <c r="AA3286"/>
    </row>
    <row r="3287" spans="1:27" x14ac:dyDescent="0.25">
      <c r="A3287" s="24">
        <f t="shared" si="157"/>
        <v>1</v>
      </c>
      <c r="B3287" s="24" t="str">
        <f t="shared" si="155"/>
        <v/>
      </c>
      <c r="C3287" s="24" t="str">
        <f t="shared" si="156"/>
        <v/>
      </c>
      <c r="D3287" s="24">
        <v>2026</v>
      </c>
      <c r="E3287" s="7" t="s">
        <v>3510</v>
      </c>
      <c r="F3287" s="7" t="s">
        <v>3508</v>
      </c>
      <c r="G3287" s="7" t="s">
        <v>29</v>
      </c>
      <c r="H3287" s="7" t="s">
        <v>42</v>
      </c>
      <c r="I3287" s="8">
        <v>0.33700000000000002</v>
      </c>
      <c r="J3287" s="8">
        <v>0.45700000000000002</v>
      </c>
      <c r="K3287" s="8">
        <v>0.503</v>
      </c>
      <c r="L3287" s="8">
        <v>0.96</v>
      </c>
      <c r="M3287" s="7">
        <v>52</v>
      </c>
      <c r="N3287" s="7">
        <v>223</v>
      </c>
      <c r="O3287" s="7">
        <v>175</v>
      </c>
      <c r="P3287" s="7">
        <v>52</v>
      </c>
      <c r="Q3287" s="7">
        <v>59</v>
      </c>
      <c r="R3287" s="7">
        <v>9</v>
      </c>
      <c r="S3287" s="7">
        <v>1</v>
      </c>
      <c r="T3287" s="7">
        <v>6</v>
      </c>
      <c r="U3287" s="7">
        <v>34</v>
      </c>
      <c r="V3287" s="7">
        <v>10</v>
      </c>
      <c r="W3287" s="7">
        <v>33</v>
      </c>
      <c r="X3287" s="7">
        <v>19</v>
      </c>
      <c r="Y3287" s="7">
        <v>6</v>
      </c>
      <c r="Z3287" s="7">
        <v>3</v>
      </c>
      <c r="AA3287"/>
    </row>
    <row r="3288" spans="1:27" x14ac:dyDescent="0.25">
      <c r="A3288" s="24">
        <f t="shared" si="157"/>
        <v>1</v>
      </c>
      <c r="B3288" s="24" t="str">
        <f t="shared" si="155"/>
        <v/>
      </c>
      <c r="C3288" s="24" t="str">
        <f t="shared" si="156"/>
        <v/>
      </c>
      <c r="D3288" s="24">
        <v>2026</v>
      </c>
      <c r="E3288" s="7" t="s">
        <v>3509</v>
      </c>
      <c r="F3288" s="7" t="s">
        <v>3508</v>
      </c>
      <c r="G3288" s="7" t="s">
        <v>29</v>
      </c>
      <c r="H3288" s="7" t="s">
        <v>33</v>
      </c>
      <c r="I3288" s="8">
        <v>0.31900000000000001</v>
      </c>
      <c r="J3288" s="8">
        <v>0.371</v>
      </c>
      <c r="K3288" s="8">
        <v>0.45</v>
      </c>
      <c r="L3288" s="8">
        <v>0.82099999999999995</v>
      </c>
      <c r="M3288" s="7">
        <v>51</v>
      </c>
      <c r="N3288" s="7">
        <v>215</v>
      </c>
      <c r="O3288" s="7">
        <v>191</v>
      </c>
      <c r="P3288" s="7">
        <v>41</v>
      </c>
      <c r="Q3288" s="7">
        <v>61</v>
      </c>
      <c r="R3288" s="7">
        <v>10</v>
      </c>
      <c r="S3288" s="7">
        <v>3</v>
      </c>
      <c r="T3288" s="7">
        <v>3</v>
      </c>
      <c r="U3288" s="7">
        <v>41</v>
      </c>
      <c r="V3288" s="7">
        <v>2</v>
      </c>
      <c r="W3288" s="7">
        <v>16</v>
      </c>
      <c r="X3288" s="7">
        <v>23</v>
      </c>
      <c r="Y3288" s="7">
        <v>5</v>
      </c>
      <c r="Z3288" s="7">
        <v>0</v>
      </c>
      <c r="AA3288"/>
    </row>
    <row r="3289" spans="1:27" x14ac:dyDescent="0.25">
      <c r="A3289" s="24" t="str">
        <f t="shared" si="157"/>
        <v/>
      </c>
      <c r="B3289" s="24" t="str">
        <f t="shared" si="155"/>
        <v/>
      </c>
      <c r="C3289" s="24">
        <f t="shared" si="156"/>
        <v>1</v>
      </c>
      <c r="D3289" s="24">
        <v>2026</v>
      </c>
      <c r="E3289" s="7" t="s">
        <v>3511</v>
      </c>
      <c r="F3289" s="7" t="s">
        <v>3508</v>
      </c>
      <c r="G3289" s="7" t="s">
        <v>37</v>
      </c>
      <c r="H3289" s="7" t="s">
        <v>44</v>
      </c>
      <c r="I3289" s="8">
        <v>0.309</v>
      </c>
      <c r="J3289" s="8">
        <v>0.442</v>
      </c>
      <c r="K3289" s="8">
        <v>0.51700000000000002</v>
      </c>
      <c r="L3289" s="8">
        <v>0.95899999999999996</v>
      </c>
      <c r="M3289" s="7">
        <v>52</v>
      </c>
      <c r="N3289" s="7">
        <v>226</v>
      </c>
      <c r="O3289" s="7">
        <v>178</v>
      </c>
      <c r="P3289" s="7">
        <v>37</v>
      </c>
      <c r="Q3289" s="7">
        <v>55</v>
      </c>
      <c r="R3289" s="7">
        <v>20</v>
      </c>
      <c r="S3289" s="7">
        <v>1</v>
      </c>
      <c r="T3289" s="7">
        <v>5</v>
      </c>
      <c r="U3289" s="7">
        <v>41</v>
      </c>
      <c r="V3289" s="7">
        <v>7</v>
      </c>
      <c r="W3289" s="7">
        <v>38</v>
      </c>
      <c r="X3289" s="7">
        <v>71</v>
      </c>
      <c r="Y3289" s="7">
        <v>1</v>
      </c>
      <c r="Z3289" s="7">
        <v>1</v>
      </c>
      <c r="AA3289"/>
    </row>
    <row r="3290" spans="1:27" x14ac:dyDescent="0.25">
      <c r="A3290" s="24">
        <f t="shared" si="157"/>
        <v>1</v>
      </c>
      <c r="B3290" s="24" t="str">
        <f t="shared" si="155"/>
        <v/>
      </c>
      <c r="C3290" s="24" t="str">
        <f t="shared" si="156"/>
        <v/>
      </c>
      <c r="D3290" s="24">
        <v>2026</v>
      </c>
      <c r="E3290" s="7" t="s">
        <v>3513</v>
      </c>
      <c r="F3290" s="7" t="s">
        <v>3508</v>
      </c>
      <c r="G3290" s="7" t="s">
        <v>32</v>
      </c>
      <c r="H3290" s="7" t="s">
        <v>30</v>
      </c>
      <c r="I3290" s="8">
        <v>0.30299999999999999</v>
      </c>
      <c r="J3290" s="8">
        <v>0.44700000000000001</v>
      </c>
      <c r="K3290" s="8">
        <v>0.48599999999999999</v>
      </c>
      <c r="L3290" s="8">
        <v>0.93400000000000005</v>
      </c>
      <c r="M3290" s="7">
        <v>53</v>
      </c>
      <c r="N3290" s="7">
        <v>237</v>
      </c>
      <c r="O3290" s="7">
        <v>185</v>
      </c>
      <c r="P3290" s="7">
        <v>40</v>
      </c>
      <c r="Q3290" s="7">
        <v>56</v>
      </c>
      <c r="R3290" s="7">
        <v>9</v>
      </c>
      <c r="S3290" s="7">
        <v>2</v>
      </c>
      <c r="T3290" s="7">
        <v>7</v>
      </c>
      <c r="U3290" s="7">
        <v>46</v>
      </c>
      <c r="V3290" s="7">
        <v>15</v>
      </c>
      <c r="W3290" s="7">
        <v>35</v>
      </c>
      <c r="X3290" s="7">
        <v>22</v>
      </c>
      <c r="Y3290" s="7">
        <v>13</v>
      </c>
      <c r="Z3290" s="7">
        <v>3</v>
      </c>
      <c r="AA3290"/>
    </row>
    <row r="3291" spans="1:27" x14ac:dyDescent="0.25">
      <c r="A3291" s="24" t="str">
        <f t="shared" si="157"/>
        <v/>
      </c>
      <c r="B3291" s="24" t="str">
        <f t="shared" si="155"/>
        <v/>
      </c>
      <c r="C3291" s="24">
        <f t="shared" si="156"/>
        <v>1</v>
      </c>
      <c r="D3291" s="24">
        <v>2026</v>
      </c>
      <c r="E3291" s="7" t="s">
        <v>3512</v>
      </c>
      <c r="F3291" s="7" t="s">
        <v>3508</v>
      </c>
      <c r="G3291" s="7" t="s">
        <v>37</v>
      </c>
      <c r="H3291" s="7" t="s">
        <v>35</v>
      </c>
      <c r="I3291" s="8">
        <v>0.30299999999999999</v>
      </c>
      <c r="J3291" s="8">
        <v>0.39800000000000002</v>
      </c>
      <c r="K3291" s="8">
        <v>0.436</v>
      </c>
      <c r="L3291" s="8">
        <v>0.83399999999999996</v>
      </c>
      <c r="M3291" s="7">
        <v>50</v>
      </c>
      <c r="N3291" s="7">
        <v>251</v>
      </c>
      <c r="O3291" s="7">
        <v>211</v>
      </c>
      <c r="P3291" s="7">
        <v>53</v>
      </c>
      <c r="Q3291" s="7">
        <v>64</v>
      </c>
      <c r="R3291" s="7">
        <v>18</v>
      </c>
      <c r="S3291" s="7">
        <v>2</v>
      </c>
      <c r="T3291" s="7">
        <v>2</v>
      </c>
      <c r="U3291" s="7">
        <v>28</v>
      </c>
      <c r="V3291" s="7">
        <v>3</v>
      </c>
      <c r="W3291" s="7">
        <v>33</v>
      </c>
      <c r="X3291" s="7">
        <v>31</v>
      </c>
      <c r="Y3291" s="7">
        <v>8</v>
      </c>
      <c r="Z3291" s="7">
        <v>3</v>
      </c>
      <c r="AA3291"/>
    </row>
    <row r="3292" spans="1:27" x14ac:dyDescent="0.25">
      <c r="A3292" s="24">
        <f t="shared" si="157"/>
        <v>1</v>
      </c>
      <c r="B3292" s="24" t="str">
        <f t="shared" si="155"/>
        <v/>
      </c>
      <c r="C3292" s="24" t="str">
        <f t="shared" si="156"/>
        <v/>
      </c>
      <c r="D3292" s="24">
        <v>2026</v>
      </c>
      <c r="E3292" s="7" t="s">
        <v>3514</v>
      </c>
      <c r="F3292" s="7" t="s">
        <v>3508</v>
      </c>
      <c r="G3292" s="7" t="s">
        <v>29</v>
      </c>
      <c r="H3292" s="7" t="s">
        <v>40</v>
      </c>
      <c r="I3292" s="8">
        <v>0.27200000000000002</v>
      </c>
      <c r="J3292" s="8">
        <v>0.35399999999999998</v>
      </c>
      <c r="K3292" s="8">
        <v>0.41499999999999998</v>
      </c>
      <c r="L3292" s="8">
        <v>0.76900000000000002</v>
      </c>
      <c r="M3292" s="7">
        <v>51</v>
      </c>
      <c r="N3292" s="7">
        <v>232</v>
      </c>
      <c r="O3292" s="7">
        <v>195</v>
      </c>
      <c r="P3292" s="7">
        <v>38</v>
      </c>
      <c r="Q3292" s="7">
        <v>53</v>
      </c>
      <c r="R3292" s="7">
        <v>8</v>
      </c>
      <c r="S3292" s="7">
        <v>1</v>
      </c>
      <c r="T3292" s="7">
        <v>6</v>
      </c>
      <c r="U3292" s="7">
        <v>39</v>
      </c>
      <c r="V3292" s="7">
        <v>4</v>
      </c>
      <c r="W3292" s="7">
        <v>23</v>
      </c>
      <c r="X3292" s="7">
        <v>30</v>
      </c>
      <c r="Y3292" s="7">
        <v>10</v>
      </c>
      <c r="Z3292" s="7">
        <v>2</v>
      </c>
      <c r="AA3292"/>
    </row>
    <row r="3293" spans="1:27" x14ac:dyDescent="0.25">
      <c r="A3293" s="24">
        <f t="shared" si="157"/>
        <v>1</v>
      </c>
      <c r="B3293" s="24" t="str">
        <f t="shared" si="155"/>
        <v/>
      </c>
      <c r="C3293" s="24" t="str">
        <f t="shared" si="156"/>
        <v/>
      </c>
      <c r="D3293" s="24">
        <v>2026</v>
      </c>
      <c r="E3293" s="7" t="s">
        <v>3515</v>
      </c>
      <c r="F3293" s="7" t="s">
        <v>3508</v>
      </c>
      <c r="G3293" s="7" t="s">
        <v>29</v>
      </c>
      <c r="H3293" s="7" t="s">
        <v>38</v>
      </c>
      <c r="I3293" s="8">
        <v>0.375</v>
      </c>
      <c r="J3293" s="8">
        <v>0.46899999999999997</v>
      </c>
      <c r="K3293" s="8">
        <v>0.75</v>
      </c>
      <c r="L3293" s="8">
        <v>1.2190000000000001</v>
      </c>
      <c r="M3293" s="7">
        <v>7</v>
      </c>
      <c r="N3293" s="7">
        <v>32</v>
      </c>
      <c r="O3293" s="7">
        <v>24</v>
      </c>
      <c r="P3293" s="7">
        <v>6</v>
      </c>
      <c r="Q3293" s="7">
        <v>9</v>
      </c>
      <c r="R3293" s="7">
        <v>3</v>
      </c>
      <c r="S3293" s="7">
        <v>0</v>
      </c>
      <c r="T3293" s="7">
        <v>2</v>
      </c>
      <c r="U3293" s="7">
        <v>16</v>
      </c>
      <c r="V3293" s="7">
        <v>1</v>
      </c>
      <c r="W3293" s="7">
        <v>5</v>
      </c>
      <c r="X3293" s="7">
        <v>4</v>
      </c>
      <c r="Y3293" s="7">
        <v>0</v>
      </c>
      <c r="Z3293" s="7">
        <v>0</v>
      </c>
      <c r="AA3293"/>
    </row>
    <row r="3294" spans="1:27" x14ac:dyDescent="0.25">
      <c r="A3294" s="24">
        <f t="shared" si="157"/>
        <v>1</v>
      </c>
      <c r="B3294" s="24" t="str">
        <f t="shared" si="155"/>
        <v/>
      </c>
      <c r="C3294" s="24" t="str">
        <f t="shared" si="156"/>
        <v/>
      </c>
      <c r="D3294" s="24">
        <v>2026</v>
      </c>
      <c r="E3294" s="7" t="s">
        <v>3516</v>
      </c>
      <c r="F3294" s="7" t="s">
        <v>3508</v>
      </c>
      <c r="G3294" s="7" t="s">
        <v>29</v>
      </c>
      <c r="H3294" s="7" t="s">
        <v>25</v>
      </c>
      <c r="I3294" s="8">
        <v>0.34699999999999998</v>
      </c>
      <c r="J3294" s="8">
        <v>0.44700000000000001</v>
      </c>
      <c r="K3294" s="8">
        <v>0.51200000000000001</v>
      </c>
      <c r="L3294" s="8">
        <v>0.95899999999999996</v>
      </c>
      <c r="M3294" s="7">
        <v>38</v>
      </c>
      <c r="N3294" s="7">
        <v>151</v>
      </c>
      <c r="O3294" s="7">
        <v>121</v>
      </c>
      <c r="P3294" s="7">
        <v>32</v>
      </c>
      <c r="Q3294" s="7">
        <v>42</v>
      </c>
      <c r="R3294" s="7">
        <v>11</v>
      </c>
      <c r="S3294" s="7">
        <v>0</v>
      </c>
      <c r="T3294" s="7">
        <v>3</v>
      </c>
      <c r="U3294" s="7">
        <v>33</v>
      </c>
      <c r="V3294" s="7">
        <v>1</v>
      </c>
      <c r="W3294" s="7">
        <v>24</v>
      </c>
      <c r="X3294" s="7">
        <v>39</v>
      </c>
      <c r="Y3294" s="7">
        <v>1</v>
      </c>
      <c r="Z3294" s="7">
        <v>0</v>
      </c>
      <c r="AA3294"/>
    </row>
    <row r="3295" spans="1:27" x14ac:dyDescent="0.25">
      <c r="A3295" s="24" t="str">
        <f t="shared" si="157"/>
        <v/>
      </c>
      <c r="B3295" s="24" t="str">
        <f t="shared" si="155"/>
        <v/>
      </c>
      <c r="C3295" s="24" t="str">
        <f t="shared" si="156"/>
        <v/>
      </c>
      <c r="D3295" s="24">
        <v>2026</v>
      </c>
      <c r="E3295" s="7" t="s">
        <v>3517</v>
      </c>
      <c r="F3295" s="7" t="s">
        <v>3508</v>
      </c>
      <c r="G3295" s="7" t="s">
        <v>37</v>
      </c>
      <c r="H3295" s="7" t="s">
        <v>35</v>
      </c>
      <c r="I3295" s="8">
        <v>0.32400000000000001</v>
      </c>
      <c r="J3295" s="8">
        <v>0.438</v>
      </c>
      <c r="K3295" s="8">
        <v>0.51400000000000001</v>
      </c>
      <c r="L3295" s="8">
        <v>0.95199999999999996</v>
      </c>
      <c r="M3295" s="7">
        <v>29</v>
      </c>
      <c r="N3295" s="7">
        <v>91</v>
      </c>
      <c r="O3295" s="7">
        <v>74</v>
      </c>
      <c r="P3295" s="7">
        <v>17</v>
      </c>
      <c r="Q3295" s="7">
        <v>24</v>
      </c>
      <c r="R3295" s="7">
        <v>5</v>
      </c>
      <c r="S3295" s="7">
        <v>0</v>
      </c>
      <c r="T3295" s="7">
        <v>3</v>
      </c>
      <c r="U3295" s="7">
        <v>19</v>
      </c>
      <c r="V3295" s="7">
        <v>4</v>
      </c>
      <c r="W3295" s="7">
        <v>11</v>
      </c>
      <c r="X3295" s="7">
        <v>20</v>
      </c>
      <c r="Y3295" s="7">
        <v>1</v>
      </c>
      <c r="Z3295" s="7">
        <v>2</v>
      </c>
      <c r="AA3295"/>
    </row>
    <row r="3296" spans="1:27" x14ac:dyDescent="0.25">
      <c r="A3296" s="24" t="str">
        <f t="shared" si="157"/>
        <v/>
      </c>
      <c r="B3296" s="24" t="str">
        <f t="shared" si="155"/>
        <v/>
      </c>
      <c r="C3296" s="24" t="str">
        <f t="shared" si="156"/>
        <v/>
      </c>
      <c r="D3296" s="24">
        <v>2026</v>
      </c>
      <c r="E3296" s="7" t="s">
        <v>3518</v>
      </c>
      <c r="F3296" s="7" t="s">
        <v>3508</v>
      </c>
      <c r="G3296" s="7" t="s">
        <v>37</v>
      </c>
      <c r="H3296" s="7" t="s">
        <v>38</v>
      </c>
      <c r="I3296" s="8">
        <v>0.313</v>
      </c>
      <c r="J3296" s="8">
        <v>0.45</v>
      </c>
      <c r="K3296" s="8">
        <v>0.438</v>
      </c>
      <c r="L3296" s="8">
        <v>0.88800000000000001</v>
      </c>
      <c r="M3296" s="7">
        <v>13</v>
      </c>
      <c r="N3296" s="7">
        <v>20</v>
      </c>
      <c r="O3296" s="7">
        <v>16</v>
      </c>
      <c r="P3296" s="7">
        <v>4</v>
      </c>
      <c r="Q3296" s="7">
        <v>5</v>
      </c>
      <c r="R3296" s="7">
        <v>2</v>
      </c>
      <c r="S3296" s="7">
        <v>0</v>
      </c>
      <c r="T3296" s="7">
        <v>0</v>
      </c>
      <c r="U3296" s="7">
        <v>3</v>
      </c>
      <c r="V3296" s="7">
        <v>0</v>
      </c>
      <c r="W3296" s="7">
        <v>4</v>
      </c>
      <c r="X3296" s="7">
        <v>5</v>
      </c>
      <c r="Y3296" s="7">
        <v>0</v>
      </c>
      <c r="Z3296" s="7">
        <v>0</v>
      </c>
      <c r="AA3296"/>
    </row>
    <row r="3297" spans="1:27" x14ac:dyDescent="0.25">
      <c r="A3297" s="24">
        <f t="shared" si="157"/>
        <v>1</v>
      </c>
      <c r="B3297" s="24" t="str">
        <f t="shared" si="155"/>
        <v/>
      </c>
      <c r="C3297" s="24" t="str">
        <f t="shared" si="156"/>
        <v/>
      </c>
      <c r="D3297" s="24">
        <v>2026</v>
      </c>
      <c r="E3297" s="7" t="s">
        <v>3519</v>
      </c>
      <c r="F3297" s="7" t="s">
        <v>3508</v>
      </c>
      <c r="G3297" s="7" t="s">
        <v>32</v>
      </c>
      <c r="H3297" s="7" t="s">
        <v>30</v>
      </c>
      <c r="I3297" s="8">
        <v>0.27500000000000002</v>
      </c>
      <c r="J3297" s="8">
        <v>0.32</v>
      </c>
      <c r="K3297" s="8">
        <v>0.46400000000000002</v>
      </c>
      <c r="L3297" s="8">
        <v>0.78400000000000003</v>
      </c>
      <c r="M3297" s="7">
        <v>28</v>
      </c>
      <c r="N3297" s="7">
        <v>75</v>
      </c>
      <c r="O3297" s="7">
        <v>69</v>
      </c>
      <c r="P3297" s="7">
        <v>9</v>
      </c>
      <c r="Q3297" s="7">
        <v>19</v>
      </c>
      <c r="R3297" s="7">
        <v>2</v>
      </c>
      <c r="S3297" s="7">
        <v>1</v>
      </c>
      <c r="T3297" s="7">
        <v>3</v>
      </c>
      <c r="U3297" s="7">
        <v>18</v>
      </c>
      <c r="V3297" s="7">
        <v>4</v>
      </c>
      <c r="W3297" s="7">
        <v>1</v>
      </c>
      <c r="X3297" s="7">
        <v>21</v>
      </c>
      <c r="Y3297" s="7">
        <v>1</v>
      </c>
      <c r="Z3297" s="7">
        <v>0</v>
      </c>
      <c r="AA3297"/>
    </row>
    <row r="3298" spans="1:27" x14ac:dyDescent="0.25">
      <c r="A3298" s="24" t="str">
        <f t="shared" si="157"/>
        <v/>
      </c>
      <c r="B3298" s="24" t="str">
        <f t="shared" si="155"/>
        <v/>
      </c>
      <c r="C3298" s="24">
        <f t="shared" si="156"/>
        <v>1</v>
      </c>
      <c r="D3298" s="24">
        <v>2026</v>
      </c>
      <c r="E3298" s="7" t="s">
        <v>3520</v>
      </c>
      <c r="F3298" s="7" t="s">
        <v>3508</v>
      </c>
      <c r="G3298" s="7" t="s">
        <v>24</v>
      </c>
      <c r="H3298" s="7" t="s">
        <v>42</v>
      </c>
      <c r="I3298" s="8">
        <v>0.23400000000000001</v>
      </c>
      <c r="J3298" s="8">
        <v>0.35699999999999998</v>
      </c>
      <c r="K3298" s="8">
        <v>0.36199999999999999</v>
      </c>
      <c r="L3298" s="8">
        <v>0.71899999999999997</v>
      </c>
      <c r="M3298" s="7">
        <v>21</v>
      </c>
      <c r="N3298" s="7">
        <v>56</v>
      </c>
      <c r="O3298" s="7">
        <v>47</v>
      </c>
      <c r="P3298" s="7">
        <v>12</v>
      </c>
      <c r="Q3298" s="7">
        <v>11</v>
      </c>
      <c r="R3298" s="7">
        <v>3</v>
      </c>
      <c r="S3298" s="7">
        <v>0</v>
      </c>
      <c r="T3298" s="7">
        <v>1</v>
      </c>
      <c r="U3298" s="7">
        <v>8</v>
      </c>
      <c r="V3298" s="7">
        <v>3</v>
      </c>
      <c r="W3298" s="7">
        <v>6</v>
      </c>
      <c r="X3298" s="7">
        <v>18</v>
      </c>
      <c r="Y3298" s="7">
        <v>1</v>
      </c>
      <c r="Z3298" s="7">
        <v>0</v>
      </c>
      <c r="AA3298"/>
    </row>
    <row r="3299" spans="1:27" x14ac:dyDescent="0.25">
      <c r="A3299" s="24">
        <f t="shared" si="157"/>
        <v>1</v>
      </c>
      <c r="B3299" s="24" t="str">
        <f t="shared" si="155"/>
        <v/>
      </c>
      <c r="C3299" s="24" t="str">
        <f t="shared" si="156"/>
        <v/>
      </c>
      <c r="D3299" s="24">
        <v>2026</v>
      </c>
      <c r="E3299" s="7" t="s">
        <v>3521</v>
      </c>
      <c r="F3299" s="7" t="s">
        <v>3508</v>
      </c>
      <c r="G3299" s="7" t="s">
        <v>29</v>
      </c>
      <c r="H3299" s="7" t="s">
        <v>44</v>
      </c>
      <c r="I3299" s="8">
        <v>0.20399999999999999</v>
      </c>
      <c r="J3299" s="8">
        <v>0.32500000000000001</v>
      </c>
      <c r="K3299" s="8">
        <v>0.378</v>
      </c>
      <c r="L3299" s="8">
        <v>0.70299999999999996</v>
      </c>
      <c r="M3299" s="7">
        <v>35</v>
      </c>
      <c r="N3299" s="7">
        <v>120</v>
      </c>
      <c r="O3299" s="7">
        <v>98</v>
      </c>
      <c r="P3299" s="7">
        <v>19</v>
      </c>
      <c r="Q3299" s="7">
        <v>20</v>
      </c>
      <c r="R3299" s="7">
        <v>3</v>
      </c>
      <c r="S3299" s="7">
        <v>1</v>
      </c>
      <c r="T3299" s="7">
        <v>4</v>
      </c>
      <c r="U3299" s="7">
        <v>14</v>
      </c>
      <c r="V3299" s="7">
        <v>6</v>
      </c>
      <c r="W3299" s="7">
        <v>13</v>
      </c>
      <c r="X3299" s="7">
        <v>32</v>
      </c>
      <c r="Y3299" s="7">
        <v>0</v>
      </c>
      <c r="Z3299" s="7">
        <v>0</v>
      </c>
      <c r="AA3299"/>
    </row>
    <row r="3300" spans="1:27" x14ac:dyDescent="0.25">
      <c r="A3300" s="24">
        <f t="shared" si="157"/>
        <v>1</v>
      </c>
      <c r="B3300" s="24" t="str">
        <f t="shared" si="155"/>
        <v/>
      </c>
      <c r="C3300" s="24" t="str">
        <f t="shared" si="156"/>
        <v/>
      </c>
      <c r="D3300" s="24">
        <v>2026</v>
      </c>
      <c r="E3300" s="7" t="s">
        <v>3522</v>
      </c>
      <c r="F3300" s="7" t="s">
        <v>3508</v>
      </c>
      <c r="G3300" s="7" t="s">
        <v>29</v>
      </c>
      <c r="H3300" s="7" t="s">
        <v>25</v>
      </c>
      <c r="I3300" s="8">
        <v>0.19</v>
      </c>
      <c r="J3300" s="8">
        <v>0.32</v>
      </c>
      <c r="K3300" s="8">
        <v>0.34899999999999998</v>
      </c>
      <c r="L3300" s="8">
        <v>0.66900000000000004</v>
      </c>
      <c r="M3300" s="7">
        <v>23</v>
      </c>
      <c r="N3300" s="7">
        <v>77</v>
      </c>
      <c r="O3300" s="7">
        <v>63</v>
      </c>
      <c r="P3300" s="7">
        <v>12</v>
      </c>
      <c r="Q3300" s="7">
        <v>12</v>
      </c>
      <c r="R3300" s="7">
        <v>5</v>
      </c>
      <c r="S3300" s="7">
        <v>1</v>
      </c>
      <c r="T3300" s="7">
        <v>1</v>
      </c>
      <c r="U3300" s="7">
        <v>9</v>
      </c>
      <c r="V3300" s="7">
        <v>2</v>
      </c>
      <c r="W3300" s="7">
        <v>10</v>
      </c>
      <c r="X3300" s="7">
        <v>16</v>
      </c>
      <c r="Y3300" s="7">
        <v>1</v>
      </c>
      <c r="Z3300" s="7">
        <v>0</v>
      </c>
      <c r="AA3300"/>
    </row>
    <row r="3301" spans="1:27" x14ac:dyDescent="0.25">
      <c r="A3301" s="24" t="str">
        <f t="shared" si="157"/>
        <v/>
      </c>
      <c r="B3301" s="24" t="str">
        <f t="shared" si="155"/>
        <v/>
      </c>
      <c r="C3301" s="24" t="str">
        <f t="shared" si="156"/>
        <v/>
      </c>
      <c r="D3301" s="24">
        <v>2026</v>
      </c>
      <c r="E3301" s="7" t="s">
        <v>3523</v>
      </c>
      <c r="F3301" s="7" t="s">
        <v>3508</v>
      </c>
      <c r="G3301" s="7" t="s">
        <v>24</v>
      </c>
      <c r="H3301" s="7" t="s">
        <v>38</v>
      </c>
      <c r="I3301" s="8">
        <v>0.184</v>
      </c>
      <c r="J3301" s="8">
        <v>0.29499999999999998</v>
      </c>
      <c r="K3301" s="8">
        <v>0.26300000000000001</v>
      </c>
      <c r="L3301" s="8">
        <v>0.55900000000000005</v>
      </c>
      <c r="M3301" s="7">
        <v>21</v>
      </c>
      <c r="N3301" s="7">
        <v>44</v>
      </c>
      <c r="O3301" s="7">
        <v>38</v>
      </c>
      <c r="P3301" s="7">
        <v>5</v>
      </c>
      <c r="Q3301" s="7">
        <v>7</v>
      </c>
      <c r="R3301" s="7">
        <v>3</v>
      </c>
      <c r="S3301" s="7">
        <v>0</v>
      </c>
      <c r="T3301" s="7">
        <v>0</v>
      </c>
      <c r="U3301" s="7">
        <v>7</v>
      </c>
      <c r="V3301" s="7">
        <v>2</v>
      </c>
      <c r="W3301" s="7">
        <v>4</v>
      </c>
      <c r="X3301" s="7">
        <v>14</v>
      </c>
      <c r="Y3301" s="7">
        <v>1</v>
      </c>
      <c r="Z3301" s="7">
        <v>0</v>
      </c>
      <c r="AA3301"/>
    </row>
    <row r="3302" spans="1:27" x14ac:dyDescent="0.25">
      <c r="A3302" s="24">
        <f t="shared" si="157"/>
        <v>1</v>
      </c>
      <c r="B3302" s="24" t="str">
        <f t="shared" si="155"/>
        <v/>
      </c>
      <c r="C3302" s="24" t="str">
        <f t="shared" si="156"/>
        <v/>
      </c>
      <c r="D3302" s="24">
        <v>2026</v>
      </c>
      <c r="E3302" s="7" t="s">
        <v>3524</v>
      </c>
      <c r="F3302" s="7" t="s">
        <v>3525</v>
      </c>
      <c r="G3302" s="7" t="s">
        <v>29</v>
      </c>
      <c r="H3302" s="7" t="s">
        <v>33</v>
      </c>
      <c r="I3302" s="8">
        <v>0.374</v>
      </c>
      <c r="J3302" s="8">
        <v>0.46</v>
      </c>
      <c r="K3302" s="8">
        <v>0.68700000000000006</v>
      </c>
      <c r="L3302" s="8">
        <v>1.147</v>
      </c>
      <c r="M3302" s="7">
        <v>53</v>
      </c>
      <c r="N3302" s="7">
        <v>251</v>
      </c>
      <c r="O3302" s="7">
        <v>211</v>
      </c>
      <c r="P3302" s="7">
        <v>60</v>
      </c>
      <c r="Q3302" s="7">
        <v>79</v>
      </c>
      <c r="R3302" s="7">
        <v>15</v>
      </c>
      <c r="S3302" s="7">
        <v>6</v>
      </c>
      <c r="T3302" s="7">
        <v>13</v>
      </c>
      <c r="U3302" s="7">
        <v>60</v>
      </c>
      <c r="V3302" s="7">
        <v>8</v>
      </c>
      <c r="W3302" s="7">
        <v>28</v>
      </c>
      <c r="X3302" s="7">
        <v>50</v>
      </c>
      <c r="Y3302" s="7">
        <v>3</v>
      </c>
      <c r="Z3302" s="7">
        <v>0</v>
      </c>
      <c r="AA3302"/>
    </row>
    <row r="3303" spans="1:27" x14ac:dyDescent="0.25">
      <c r="A3303" s="24">
        <f t="shared" si="157"/>
        <v>1</v>
      </c>
      <c r="B3303" s="24" t="str">
        <f t="shared" si="155"/>
        <v/>
      </c>
      <c r="C3303" s="24" t="str">
        <f t="shared" si="156"/>
        <v/>
      </c>
      <c r="D3303" s="24">
        <v>2026</v>
      </c>
      <c r="E3303" s="7" t="s">
        <v>3526</v>
      </c>
      <c r="F3303" s="7" t="s">
        <v>3525</v>
      </c>
      <c r="G3303" s="7" t="s">
        <v>29</v>
      </c>
      <c r="H3303" s="7" t="s">
        <v>35</v>
      </c>
      <c r="I3303" s="8">
        <v>0.36</v>
      </c>
      <c r="J3303" s="8">
        <v>0.45500000000000002</v>
      </c>
      <c r="K3303" s="8">
        <v>0.63</v>
      </c>
      <c r="L3303" s="8">
        <v>1.085</v>
      </c>
      <c r="M3303" s="7">
        <v>50</v>
      </c>
      <c r="N3303" s="7">
        <v>233</v>
      </c>
      <c r="O3303" s="7">
        <v>189</v>
      </c>
      <c r="P3303" s="7">
        <v>54</v>
      </c>
      <c r="Q3303" s="7">
        <v>68</v>
      </c>
      <c r="R3303" s="7">
        <v>15</v>
      </c>
      <c r="S3303" s="7">
        <v>3</v>
      </c>
      <c r="T3303" s="7">
        <v>10</v>
      </c>
      <c r="U3303" s="7">
        <v>55</v>
      </c>
      <c r="V3303" s="7">
        <v>9</v>
      </c>
      <c r="W3303" s="7">
        <v>29</v>
      </c>
      <c r="X3303" s="7">
        <v>40</v>
      </c>
      <c r="Y3303" s="7">
        <v>7</v>
      </c>
      <c r="Z3303" s="7">
        <v>1</v>
      </c>
      <c r="AA3303"/>
    </row>
    <row r="3304" spans="1:27" x14ac:dyDescent="0.25">
      <c r="A3304" s="24" t="str">
        <f t="shared" si="157"/>
        <v/>
      </c>
      <c r="B3304" s="24" t="str">
        <f t="shared" si="155"/>
        <v/>
      </c>
      <c r="C3304" s="24" t="str">
        <f t="shared" si="156"/>
        <v/>
      </c>
      <c r="D3304" s="24">
        <v>2026</v>
      </c>
      <c r="E3304" s="7" t="s">
        <v>3527</v>
      </c>
      <c r="F3304" s="7" t="s">
        <v>3525</v>
      </c>
      <c r="G3304" s="7" t="s">
        <v>37</v>
      </c>
      <c r="H3304" s="7" t="s">
        <v>33</v>
      </c>
      <c r="I3304" s="8">
        <v>0.35299999999999998</v>
      </c>
      <c r="J3304" s="8">
        <v>0.40100000000000002</v>
      </c>
      <c r="K3304" s="8">
        <v>0.49</v>
      </c>
      <c r="L3304" s="8">
        <v>0.89100000000000001</v>
      </c>
      <c r="M3304" s="7">
        <v>43</v>
      </c>
      <c r="N3304" s="7">
        <v>169</v>
      </c>
      <c r="O3304" s="7">
        <v>153</v>
      </c>
      <c r="P3304" s="7">
        <v>32</v>
      </c>
      <c r="Q3304" s="7">
        <v>54</v>
      </c>
      <c r="R3304" s="7">
        <v>10</v>
      </c>
      <c r="S3304" s="7">
        <v>1</v>
      </c>
      <c r="T3304" s="7">
        <v>3</v>
      </c>
      <c r="U3304" s="7">
        <v>29</v>
      </c>
      <c r="V3304" s="7">
        <v>5</v>
      </c>
      <c r="W3304" s="7">
        <v>8</v>
      </c>
      <c r="X3304" s="7">
        <v>26</v>
      </c>
      <c r="Y3304" s="7">
        <v>1</v>
      </c>
      <c r="Z3304" s="7">
        <v>1</v>
      </c>
      <c r="AA3304"/>
    </row>
    <row r="3305" spans="1:27" x14ac:dyDescent="0.25">
      <c r="A3305" s="24">
        <f t="shared" si="157"/>
        <v>1</v>
      </c>
      <c r="B3305" s="24" t="str">
        <f t="shared" si="155"/>
        <v/>
      </c>
      <c r="C3305" s="24" t="str">
        <f t="shared" si="156"/>
        <v/>
      </c>
      <c r="D3305" s="24">
        <v>2026</v>
      </c>
      <c r="E3305" s="7" t="s">
        <v>3528</v>
      </c>
      <c r="F3305" s="7" t="s">
        <v>3525</v>
      </c>
      <c r="G3305" s="7" t="s">
        <v>29</v>
      </c>
      <c r="H3305" s="7" t="s">
        <v>30</v>
      </c>
      <c r="I3305" s="8">
        <v>0.34399999999999997</v>
      </c>
      <c r="J3305" s="8">
        <v>0.48499999999999999</v>
      </c>
      <c r="K3305" s="8">
        <v>0.48099999999999998</v>
      </c>
      <c r="L3305" s="8">
        <v>0.96499999999999997</v>
      </c>
      <c r="M3305" s="7">
        <v>49</v>
      </c>
      <c r="N3305" s="7">
        <v>198</v>
      </c>
      <c r="O3305" s="7">
        <v>154</v>
      </c>
      <c r="P3305" s="7">
        <v>42</v>
      </c>
      <c r="Q3305" s="7">
        <v>53</v>
      </c>
      <c r="R3305" s="7">
        <v>10</v>
      </c>
      <c r="S3305" s="7">
        <v>1</v>
      </c>
      <c r="T3305" s="7">
        <v>3</v>
      </c>
      <c r="U3305" s="7">
        <v>32</v>
      </c>
      <c r="V3305" s="7">
        <v>15</v>
      </c>
      <c r="W3305" s="7">
        <v>28</v>
      </c>
      <c r="X3305" s="7">
        <v>47</v>
      </c>
      <c r="Y3305" s="7">
        <v>4</v>
      </c>
      <c r="Z3305" s="7">
        <v>1</v>
      </c>
      <c r="AA3305"/>
    </row>
    <row r="3306" spans="1:27" x14ac:dyDescent="0.25">
      <c r="A3306" s="24" t="str">
        <f t="shared" si="157"/>
        <v/>
      </c>
      <c r="B3306" s="24" t="str">
        <f t="shared" si="155"/>
        <v/>
      </c>
      <c r="C3306" s="24" t="str">
        <f t="shared" si="156"/>
        <v/>
      </c>
      <c r="D3306" s="24">
        <v>2026</v>
      </c>
      <c r="E3306" s="7" t="s">
        <v>3529</v>
      </c>
      <c r="F3306" s="7" t="s">
        <v>3525</v>
      </c>
      <c r="G3306" s="7" t="s">
        <v>37</v>
      </c>
      <c r="H3306" s="7" t="s">
        <v>42</v>
      </c>
      <c r="I3306" s="8">
        <v>0.30399999999999999</v>
      </c>
      <c r="J3306" s="8">
        <v>0.434</v>
      </c>
      <c r="K3306" s="8">
        <v>0.54100000000000004</v>
      </c>
      <c r="L3306" s="8">
        <v>0.97499999999999998</v>
      </c>
      <c r="M3306" s="7">
        <v>55</v>
      </c>
      <c r="N3306" s="7">
        <v>258</v>
      </c>
      <c r="O3306" s="7">
        <v>207</v>
      </c>
      <c r="P3306" s="7">
        <v>69</v>
      </c>
      <c r="Q3306" s="7">
        <v>63</v>
      </c>
      <c r="R3306" s="7">
        <v>20</v>
      </c>
      <c r="S3306" s="7">
        <v>1</v>
      </c>
      <c r="T3306" s="7">
        <v>9</v>
      </c>
      <c r="U3306" s="7">
        <v>42</v>
      </c>
      <c r="V3306" s="7">
        <v>12</v>
      </c>
      <c r="W3306" s="7">
        <v>37</v>
      </c>
      <c r="X3306" s="7">
        <v>35</v>
      </c>
      <c r="Y3306" s="7">
        <v>5</v>
      </c>
      <c r="Z3306" s="7">
        <v>3</v>
      </c>
      <c r="AA3306"/>
    </row>
    <row r="3307" spans="1:27" x14ac:dyDescent="0.25">
      <c r="A3307" s="24">
        <f t="shared" si="157"/>
        <v>1</v>
      </c>
      <c r="B3307" s="24" t="str">
        <f t="shared" si="155"/>
        <v/>
      </c>
      <c r="C3307" s="24" t="str">
        <f t="shared" si="156"/>
        <v/>
      </c>
      <c r="D3307" s="24">
        <v>2026</v>
      </c>
      <c r="E3307" s="7" t="s">
        <v>3530</v>
      </c>
      <c r="F3307" s="7" t="s">
        <v>3525</v>
      </c>
      <c r="G3307" s="7" t="s">
        <v>29</v>
      </c>
      <c r="H3307" s="7" t="s">
        <v>25</v>
      </c>
      <c r="I3307" s="8">
        <v>0.29699999999999999</v>
      </c>
      <c r="J3307" s="8">
        <v>0.39300000000000002</v>
      </c>
      <c r="K3307" s="8">
        <v>0.497</v>
      </c>
      <c r="L3307" s="8">
        <v>0.89</v>
      </c>
      <c r="M3307" s="7">
        <v>46</v>
      </c>
      <c r="N3307" s="7">
        <v>178</v>
      </c>
      <c r="O3307" s="7">
        <v>145</v>
      </c>
      <c r="P3307" s="7">
        <v>35</v>
      </c>
      <c r="Q3307" s="7">
        <v>43</v>
      </c>
      <c r="R3307" s="7">
        <v>5</v>
      </c>
      <c r="S3307" s="7">
        <v>0</v>
      </c>
      <c r="T3307" s="7">
        <v>8</v>
      </c>
      <c r="U3307" s="7">
        <v>37</v>
      </c>
      <c r="V3307" s="7">
        <v>4</v>
      </c>
      <c r="W3307" s="7">
        <v>23</v>
      </c>
      <c r="X3307" s="7">
        <v>38</v>
      </c>
      <c r="Y3307" s="7">
        <v>0</v>
      </c>
      <c r="Z3307" s="7">
        <v>0</v>
      </c>
      <c r="AA3307"/>
    </row>
    <row r="3308" spans="1:27" x14ac:dyDescent="0.25">
      <c r="A3308" s="24" t="str">
        <f t="shared" si="157"/>
        <v/>
      </c>
      <c r="B3308" s="24" t="str">
        <f t="shared" si="155"/>
        <v/>
      </c>
      <c r="C3308" s="24" t="str">
        <f t="shared" si="156"/>
        <v/>
      </c>
      <c r="D3308" s="24">
        <v>2026</v>
      </c>
      <c r="E3308" s="7" t="s">
        <v>3531</v>
      </c>
      <c r="F3308" s="7" t="s">
        <v>3525</v>
      </c>
      <c r="G3308" s="7" t="s">
        <v>24</v>
      </c>
      <c r="H3308" s="7" t="s">
        <v>40</v>
      </c>
      <c r="I3308" s="8">
        <v>0.29499999999999998</v>
      </c>
      <c r="J3308" s="8">
        <v>0.34699999999999998</v>
      </c>
      <c r="K3308" s="8">
        <v>0.48699999999999999</v>
      </c>
      <c r="L3308" s="8">
        <v>0.83399999999999996</v>
      </c>
      <c r="M3308" s="7">
        <v>50</v>
      </c>
      <c r="N3308" s="7">
        <v>213</v>
      </c>
      <c r="O3308" s="7">
        <v>193</v>
      </c>
      <c r="P3308" s="7">
        <v>41</v>
      </c>
      <c r="Q3308" s="7">
        <v>57</v>
      </c>
      <c r="R3308" s="7">
        <v>8</v>
      </c>
      <c r="S3308" s="7">
        <v>1</v>
      </c>
      <c r="T3308" s="7">
        <v>9</v>
      </c>
      <c r="U3308" s="7">
        <v>38</v>
      </c>
      <c r="V3308" s="7">
        <v>2</v>
      </c>
      <c r="W3308" s="7">
        <v>15</v>
      </c>
      <c r="X3308" s="7">
        <v>53</v>
      </c>
      <c r="Y3308" s="7">
        <v>5</v>
      </c>
      <c r="Z3308" s="7">
        <v>3</v>
      </c>
      <c r="AA3308"/>
    </row>
    <row r="3309" spans="1:27" x14ac:dyDescent="0.25">
      <c r="A3309" s="24" t="str">
        <f t="shared" si="157"/>
        <v/>
      </c>
      <c r="B3309" s="24" t="str">
        <f t="shared" si="155"/>
        <v/>
      </c>
      <c r="C3309" s="24" t="str">
        <f t="shared" si="156"/>
        <v/>
      </c>
      <c r="D3309" s="24">
        <v>2026</v>
      </c>
      <c r="E3309" s="7" t="s">
        <v>3532</v>
      </c>
      <c r="F3309" s="7" t="s">
        <v>3525</v>
      </c>
      <c r="G3309" s="7" t="s">
        <v>37</v>
      </c>
      <c r="H3309" s="7" t="s">
        <v>44</v>
      </c>
      <c r="I3309" s="8">
        <v>0.26500000000000001</v>
      </c>
      <c r="J3309" s="8">
        <v>0.35699999999999998</v>
      </c>
      <c r="K3309" s="8">
        <v>0.49299999999999999</v>
      </c>
      <c r="L3309" s="8">
        <v>0.84899999999999998</v>
      </c>
      <c r="M3309" s="7">
        <v>54</v>
      </c>
      <c r="N3309" s="7">
        <v>245</v>
      </c>
      <c r="O3309" s="7">
        <v>211</v>
      </c>
      <c r="P3309" s="7">
        <v>40</v>
      </c>
      <c r="Q3309" s="7">
        <v>56</v>
      </c>
      <c r="R3309" s="7">
        <v>10</v>
      </c>
      <c r="S3309" s="7">
        <v>1</v>
      </c>
      <c r="T3309" s="7">
        <v>12</v>
      </c>
      <c r="U3309" s="7">
        <v>54</v>
      </c>
      <c r="V3309" s="7">
        <v>13</v>
      </c>
      <c r="W3309" s="7">
        <v>18</v>
      </c>
      <c r="X3309" s="7">
        <v>60</v>
      </c>
      <c r="Y3309" s="7">
        <v>2</v>
      </c>
      <c r="Z3309" s="7">
        <v>0</v>
      </c>
      <c r="AA3309"/>
    </row>
    <row r="3310" spans="1:27" x14ac:dyDescent="0.25">
      <c r="A3310" s="24" t="str">
        <f t="shared" si="157"/>
        <v/>
      </c>
      <c r="B3310" s="24" t="str">
        <f t="shared" si="155"/>
        <v/>
      </c>
      <c r="C3310" s="24" t="str">
        <f t="shared" si="156"/>
        <v/>
      </c>
      <c r="D3310" s="24">
        <v>2026</v>
      </c>
      <c r="E3310" s="7" t="s">
        <v>3533</v>
      </c>
      <c r="F3310" s="7" t="s">
        <v>3525</v>
      </c>
      <c r="G3310" s="7" t="s">
        <v>24</v>
      </c>
      <c r="H3310" s="7" t="s">
        <v>38</v>
      </c>
      <c r="I3310" s="8">
        <v>0.33900000000000002</v>
      </c>
      <c r="J3310" s="8">
        <v>0.42299999999999999</v>
      </c>
      <c r="K3310" s="8">
        <v>0.44900000000000001</v>
      </c>
      <c r="L3310" s="8">
        <v>0.873</v>
      </c>
      <c r="M3310" s="7">
        <v>36</v>
      </c>
      <c r="N3310" s="7">
        <v>139</v>
      </c>
      <c r="O3310" s="7">
        <v>118</v>
      </c>
      <c r="P3310" s="7">
        <v>25</v>
      </c>
      <c r="Q3310" s="7">
        <v>40</v>
      </c>
      <c r="R3310" s="7">
        <v>7</v>
      </c>
      <c r="S3310" s="7">
        <v>0</v>
      </c>
      <c r="T3310" s="7">
        <v>2</v>
      </c>
      <c r="U3310" s="7">
        <v>22</v>
      </c>
      <c r="V3310" s="7">
        <v>3</v>
      </c>
      <c r="W3310" s="7">
        <v>15</v>
      </c>
      <c r="X3310" s="7">
        <v>22</v>
      </c>
      <c r="Y3310" s="7">
        <v>1</v>
      </c>
      <c r="Z3310" s="7">
        <v>0</v>
      </c>
      <c r="AA3310"/>
    </row>
    <row r="3311" spans="1:27" x14ac:dyDescent="0.25">
      <c r="A3311" s="24" t="str">
        <f t="shared" si="157"/>
        <v/>
      </c>
      <c r="B3311" s="24" t="str">
        <f t="shared" si="155"/>
        <v/>
      </c>
      <c r="C3311" s="24" t="str">
        <f t="shared" si="156"/>
        <v/>
      </c>
      <c r="D3311" s="24">
        <v>2026</v>
      </c>
      <c r="E3311" s="7" t="s">
        <v>3534</v>
      </c>
      <c r="F3311" s="7" t="s">
        <v>3525</v>
      </c>
      <c r="G3311" s="7" t="s">
        <v>37</v>
      </c>
      <c r="H3311" s="7" t="s">
        <v>27</v>
      </c>
      <c r="I3311" s="8">
        <v>0.29199999999999998</v>
      </c>
      <c r="J3311" s="8">
        <v>0.48499999999999999</v>
      </c>
      <c r="K3311" s="8">
        <v>0.41699999999999998</v>
      </c>
      <c r="L3311" s="8">
        <v>0.90200000000000002</v>
      </c>
      <c r="M3311" s="7">
        <v>11</v>
      </c>
      <c r="N3311" s="7">
        <v>34</v>
      </c>
      <c r="O3311" s="7">
        <v>24</v>
      </c>
      <c r="P3311" s="7">
        <v>5</v>
      </c>
      <c r="Q3311" s="7">
        <v>7</v>
      </c>
      <c r="R3311" s="7">
        <v>0</v>
      </c>
      <c r="S3311" s="7">
        <v>0</v>
      </c>
      <c r="T3311" s="7">
        <v>1</v>
      </c>
      <c r="U3311" s="7">
        <v>5</v>
      </c>
      <c r="V3311" s="7">
        <v>2</v>
      </c>
      <c r="W3311" s="7">
        <v>7</v>
      </c>
      <c r="X3311" s="7">
        <v>9</v>
      </c>
      <c r="Y3311" s="7">
        <v>1</v>
      </c>
      <c r="Z3311" s="7">
        <v>1</v>
      </c>
      <c r="AA3311"/>
    </row>
    <row r="3312" spans="1:27" x14ac:dyDescent="0.25">
      <c r="A3312" s="24">
        <f t="shared" si="157"/>
        <v>1</v>
      </c>
      <c r="B3312" s="24" t="str">
        <f t="shared" si="155"/>
        <v/>
      </c>
      <c r="C3312" s="24" t="str">
        <f t="shared" si="156"/>
        <v/>
      </c>
      <c r="D3312" s="24">
        <v>2026</v>
      </c>
      <c r="E3312" s="7" t="s">
        <v>3535</v>
      </c>
      <c r="F3312" s="7" t="s">
        <v>3525</v>
      </c>
      <c r="G3312" s="7" t="s">
        <v>29</v>
      </c>
      <c r="H3312" s="7" t="s">
        <v>27</v>
      </c>
      <c r="I3312" s="8">
        <v>0.27500000000000002</v>
      </c>
      <c r="J3312" s="8">
        <v>0.39400000000000002</v>
      </c>
      <c r="K3312" s="8">
        <v>0.38400000000000001</v>
      </c>
      <c r="L3312" s="8">
        <v>0.77800000000000002</v>
      </c>
      <c r="M3312" s="7">
        <v>38</v>
      </c>
      <c r="N3312" s="7">
        <v>171</v>
      </c>
      <c r="O3312" s="7">
        <v>138</v>
      </c>
      <c r="P3312" s="7">
        <v>37</v>
      </c>
      <c r="Q3312" s="7">
        <v>38</v>
      </c>
      <c r="R3312" s="7">
        <v>8</v>
      </c>
      <c r="S3312" s="7">
        <v>2</v>
      </c>
      <c r="T3312" s="7">
        <v>1</v>
      </c>
      <c r="U3312" s="7">
        <v>16</v>
      </c>
      <c r="V3312" s="7">
        <v>4</v>
      </c>
      <c r="W3312" s="7">
        <v>23</v>
      </c>
      <c r="X3312" s="7">
        <v>38</v>
      </c>
      <c r="Y3312" s="7">
        <v>6</v>
      </c>
      <c r="Z3312" s="7">
        <v>2</v>
      </c>
      <c r="AA3312"/>
    </row>
    <row r="3313" spans="1:27" x14ac:dyDescent="0.25">
      <c r="A3313" s="24">
        <f t="shared" si="157"/>
        <v>1</v>
      </c>
      <c r="B3313" s="24" t="str">
        <f t="shared" si="155"/>
        <v/>
      </c>
      <c r="C3313" s="24" t="str">
        <f t="shared" si="156"/>
        <v/>
      </c>
      <c r="D3313" s="24">
        <v>2026</v>
      </c>
      <c r="E3313" s="7" t="s">
        <v>3536</v>
      </c>
      <c r="F3313" s="7" t="s">
        <v>3525</v>
      </c>
      <c r="G3313" s="7" t="s">
        <v>32</v>
      </c>
      <c r="H3313" s="7" t="s">
        <v>25</v>
      </c>
      <c r="I3313" s="8">
        <v>0.217</v>
      </c>
      <c r="J3313" s="8">
        <v>0.379</v>
      </c>
      <c r="K3313" s="8">
        <v>0.217</v>
      </c>
      <c r="L3313" s="8">
        <v>0.59699999999999998</v>
      </c>
      <c r="M3313" s="7">
        <v>17</v>
      </c>
      <c r="N3313" s="7">
        <v>29</v>
      </c>
      <c r="O3313" s="7">
        <v>23</v>
      </c>
      <c r="P3313" s="7">
        <v>3</v>
      </c>
      <c r="Q3313" s="7">
        <v>5</v>
      </c>
      <c r="R3313" s="7">
        <v>0</v>
      </c>
      <c r="S3313" s="7">
        <v>0</v>
      </c>
      <c r="T3313" s="7">
        <v>0</v>
      </c>
      <c r="U3313" s="7">
        <v>2</v>
      </c>
      <c r="V3313" s="7">
        <v>3</v>
      </c>
      <c r="W3313" s="7">
        <v>3</v>
      </c>
      <c r="X3313" s="7">
        <v>8</v>
      </c>
      <c r="Y3313" s="7">
        <v>0</v>
      </c>
      <c r="Z3313" s="7">
        <v>0</v>
      </c>
      <c r="AA3313"/>
    </row>
    <row r="3314" spans="1:27" x14ac:dyDescent="0.25">
      <c r="A3314" s="24" t="str">
        <f t="shared" si="157"/>
        <v/>
      </c>
      <c r="B3314" s="24" t="str">
        <f t="shared" si="155"/>
        <v/>
      </c>
      <c r="C3314" s="24" t="str">
        <f t="shared" si="156"/>
        <v/>
      </c>
      <c r="D3314" s="24">
        <v>2026</v>
      </c>
      <c r="E3314" s="7" t="s">
        <v>3537</v>
      </c>
      <c r="F3314" s="7" t="s">
        <v>3525</v>
      </c>
      <c r="G3314" s="7" t="s">
        <v>37</v>
      </c>
      <c r="H3314" s="7" t="s">
        <v>25</v>
      </c>
      <c r="I3314" s="8">
        <v>0.20699999999999999</v>
      </c>
      <c r="J3314" s="8">
        <v>0.36</v>
      </c>
      <c r="K3314" s="8">
        <v>0.54</v>
      </c>
      <c r="L3314" s="8">
        <v>0.90100000000000002</v>
      </c>
      <c r="M3314" s="7">
        <v>35</v>
      </c>
      <c r="N3314" s="7">
        <v>112</v>
      </c>
      <c r="O3314" s="7">
        <v>87</v>
      </c>
      <c r="P3314" s="7">
        <v>26</v>
      </c>
      <c r="Q3314" s="7">
        <v>18</v>
      </c>
      <c r="R3314" s="7">
        <v>5</v>
      </c>
      <c r="S3314" s="7">
        <v>0</v>
      </c>
      <c r="T3314" s="7">
        <v>8</v>
      </c>
      <c r="U3314" s="7">
        <v>24</v>
      </c>
      <c r="V3314" s="7">
        <v>6</v>
      </c>
      <c r="W3314" s="7">
        <v>16</v>
      </c>
      <c r="X3314" s="7">
        <v>35</v>
      </c>
      <c r="Y3314" s="7">
        <v>1</v>
      </c>
      <c r="Z3314" s="7">
        <v>0</v>
      </c>
      <c r="AA3314"/>
    </row>
    <row r="3315" spans="1:27" x14ac:dyDescent="0.25">
      <c r="A3315" s="24">
        <f t="shared" si="157"/>
        <v>1</v>
      </c>
      <c r="B3315" s="24" t="str">
        <f t="shared" si="155"/>
        <v/>
      </c>
      <c r="C3315" s="24" t="str">
        <f t="shared" si="156"/>
        <v/>
      </c>
      <c r="D3315" s="24">
        <v>2026</v>
      </c>
      <c r="E3315" s="7" t="s">
        <v>3538</v>
      </c>
      <c r="F3315" s="7" t="s">
        <v>3525</v>
      </c>
      <c r="G3315" s="7" t="s">
        <v>29</v>
      </c>
      <c r="H3315" s="7" t="s">
        <v>42</v>
      </c>
      <c r="I3315" s="8">
        <v>0.111</v>
      </c>
      <c r="J3315" s="8">
        <v>0.2</v>
      </c>
      <c r="K3315" s="8">
        <v>0.222</v>
      </c>
      <c r="L3315" s="8">
        <v>0.42199999999999999</v>
      </c>
      <c r="M3315" s="7">
        <v>14</v>
      </c>
      <c r="N3315" s="7">
        <v>20</v>
      </c>
      <c r="O3315" s="7">
        <v>18</v>
      </c>
      <c r="P3315" s="7">
        <v>1</v>
      </c>
      <c r="Q3315" s="7">
        <v>2</v>
      </c>
      <c r="R3315" s="7">
        <v>2</v>
      </c>
      <c r="S3315" s="7">
        <v>0</v>
      </c>
      <c r="T3315" s="7">
        <v>0</v>
      </c>
      <c r="U3315" s="7">
        <v>2</v>
      </c>
      <c r="V3315" s="7">
        <v>1</v>
      </c>
      <c r="W3315" s="7">
        <v>1</v>
      </c>
      <c r="X3315" s="7">
        <v>5</v>
      </c>
      <c r="Y3315" s="7">
        <v>0</v>
      </c>
      <c r="Z3315" s="7">
        <v>0</v>
      </c>
      <c r="AA3315"/>
    </row>
    <row r="3316" spans="1:27" x14ac:dyDescent="0.25">
      <c r="A3316" s="24">
        <f t="shared" si="157"/>
        <v>1</v>
      </c>
      <c r="B3316" s="24" t="str">
        <f t="shared" si="155"/>
        <v/>
      </c>
      <c r="C3316" s="24" t="str">
        <f t="shared" si="156"/>
        <v/>
      </c>
      <c r="D3316" s="24">
        <v>2026</v>
      </c>
      <c r="E3316" s="7" t="s">
        <v>3539</v>
      </c>
      <c r="F3316" s="7" t="s">
        <v>3540</v>
      </c>
      <c r="G3316" s="7" t="s">
        <v>29</v>
      </c>
      <c r="H3316" s="7" t="s">
        <v>35</v>
      </c>
      <c r="I3316" s="8">
        <v>0.40100000000000002</v>
      </c>
      <c r="J3316" s="8">
        <v>0.52800000000000002</v>
      </c>
      <c r="K3316" s="8">
        <v>0.66100000000000003</v>
      </c>
      <c r="L3316" s="8">
        <v>1.19</v>
      </c>
      <c r="M3316" s="7">
        <v>51</v>
      </c>
      <c r="N3316" s="7">
        <v>248</v>
      </c>
      <c r="O3316" s="7">
        <v>192</v>
      </c>
      <c r="P3316" s="7">
        <v>58</v>
      </c>
      <c r="Q3316" s="7">
        <v>77</v>
      </c>
      <c r="R3316" s="7">
        <v>17</v>
      </c>
      <c r="S3316" s="7">
        <v>6</v>
      </c>
      <c r="T3316" s="7">
        <v>7</v>
      </c>
      <c r="U3316" s="7">
        <v>39</v>
      </c>
      <c r="V3316" s="7">
        <v>12</v>
      </c>
      <c r="W3316" s="7">
        <v>42</v>
      </c>
      <c r="X3316" s="7">
        <v>27</v>
      </c>
      <c r="Y3316" s="7">
        <v>15</v>
      </c>
      <c r="Z3316" s="7">
        <v>3</v>
      </c>
      <c r="AA3316"/>
    </row>
    <row r="3317" spans="1:27" x14ac:dyDescent="0.25">
      <c r="A3317" s="24" t="str">
        <f t="shared" si="157"/>
        <v/>
      </c>
      <c r="B3317" s="24" t="str">
        <f t="shared" si="155"/>
        <v/>
      </c>
      <c r="C3317" s="24" t="str">
        <f t="shared" si="156"/>
        <v/>
      </c>
      <c r="D3317" s="24">
        <v>2026</v>
      </c>
      <c r="E3317" s="7" t="s">
        <v>3541</v>
      </c>
      <c r="F3317" s="7" t="s">
        <v>3540</v>
      </c>
      <c r="G3317" s="7" t="s">
        <v>47</v>
      </c>
      <c r="H3317" s="7" t="s">
        <v>42</v>
      </c>
      <c r="I3317" s="8">
        <v>0.33300000000000002</v>
      </c>
      <c r="J3317" s="8">
        <v>0.38200000000000001</v>
      </c>
      <c r="K3317" s="8">
        <v>0.434</v>
      </c>
      <c r="L3317" s="8">
        <v>0.81599999999999995</v>
      </c>
      <c r="M3317" s="7">
        <v>51</v>
      </c>
      <c r="N3317" s="7">
        <v>244</v>
      </c>
      <c r="O3317" s="7">
        <v>219</v>
      </c>
      <c r="P3317" s="7">
        <v>43</v>
      </c>
      <c r="Q3317" s="7">
        <v>73</v>
      </c>
      <c r="R3317" s="7">
        <v>12</v>
      </c>
      <c r="S3317" s="7">
        <v>2</v>
      </c>
      <c r="T3317" s="7">
        <v>2</v>
      </c>
      <c r="U3317" s="7">
        <v>39</v>
      </c>
      <c r="V3317" s="7">
        <v>5</v>
      </c>
      <c r="W3317" s="7">
        <v>14</v>
      </c>
      <c r="X3317" s="7">
        <v>37</v>
      </c>
      <c r="Y3317" s="7">
        <v>7</v>
      </c>
      <c r="Z3317" s="7">
        <v>1</v>
      </c>
      <c r="AA3317"/>
    </row>
    <row r="3318" spans="1:27" x14ac:dyDescent="0.25">
      <c r="A3318" s="24" t="str">
        <f t="shared" si="157"/>
        <v/>
      </c>
      <c r="B3318" s="24" t="str">
        <f t="shared" si="155"/>
        <v/>
      </c>
      <c r="C3318" s="24" t="str">
        <f t="shared" si="156"/>
        <v/>
      </c>
      <c r="D3318" s="24">
        <v>2026</v>
      </c>
      <c r="E3318" s="7" t="s">
        <v>3542</v>
      </c>
      <c r="F3318" s="7" t="s">
        <v>3540</v>
      </c>
      <c r="G3318" s="7" t="s">
        <v>37</v>
      </c>
      <c r="H3318" s="7" t="s">
        <v>33</v>
      </c>
      <c r="I3318" s="8">
        <v>0.316</v>
      </c>
      <c r="J3318" s="8">
        <v>0.37</v>
      </c>
      <c r="K3318" s="8">
        <v>0.55700000000000005</v>
      </c>
      <c r="L3318" s="8">
        <v>0.92700000000000005</v>
      </c>
      <c r="M3318" s="7">
        <v>43</v>
      </c>
      <c r="N3318" s="7">
        <v>192</v>
      </c>
      <c r="O3318" s="7">
        <v>174</v>
      </c>
      <c r="P3318" s="7">
        <v>30</v>
      </c>
      <c r="Q3318" s="7">
        <v>55</v>
      </c>
      <c r="R3318" s="7">
        <v>17</v>
      </c>
      <c r="S3318" s="7">
        <v>2</v>
      </c>
      <c r="T3318" s="7">
        <v>7</v>
      </c>
      <c r="U3318" s="7">
        <v>31</v>
      </c>
      <c r="V3318" s="7">
        <v>4</v>
      </c>
      <c r="W3318" s="7">
        <v>12</v>
      </c>
      <c r="X3318" s="7">
        <v>37</v>
      </c>
      <c r="Y3318" s="7">
        <v>0</v>
      </c>
      <c r="Z3318" s="7">
        <v>0</v>
      </c>
      <c r="AA3318"/>
    </row>
    <row r="3319" spans="1:27" x14ac:dyDescent="0.25">
      <c r="A3319" s="24">
        <f t="shared" si="157"/>
        <v>1</v>
      </c>
      <c r="B3319" s="24">
        <f t="shared" si="155"/>
        <v>1</v>
      </c>
      <c r="C3319" s="24" t="str">
        <f t="shared" si="156"/>
        <v/>
      </c>
      <c r="D3319" s="24">
        <v>2026</v>
      </c>
      <c r="E3319" s="7" t="s">
        <v>3543</v>
      </c>
      <c r="F3319" s="7" t="s">
        <v>3540</v>
      </c>
      <c r="G3319" s="7" t="s">
        <v>29</v>
      </c>
      <c r="H3319" s="7" t="s">
        <v>30</v>
      </c>
      <c r="I3319" s="8">
        <v>0.29699999999999999</v>
      </c>
      <c r="J3319" s="8">
        <v>0.36699999999999999</v>
      </c>
      <c r="K3319" s="8">
        <v>0.57899999999999996</v>
      </c>
      <c r="L3319" s="8">
        <v>0.94599999999999995</v>
      </c>
      <c r="M3319" s="7">
        <v>50</v>
      </c>
      <c r="N3319" s="7">
        <v>229</v>
      </c>
      <c r="O3319" s="7">
        <v>202</v>
      </c>
      <c r="P3319" s="7">
        <v>48</v>
      </c>
      <c r="Q3319" s="7">
        <v>60</v>
      </c>
      <c r="R3319" s="7">
        <v>12</v>
      </c>
      <c r="S3319" s="7">
        <v>0</v>
      </c>
      <c r="T3319" s="7">
        <v>15</v>
      </c>
      <c r="U3319" s="7">
        <v>46</v>
      </c>
      <c r="V3319" s="7">
        <v>5</v>
      </c>
      <c r="W3319" s="7">
        <v>19</v>
      </c>
      <c r="X3319" s="7">
        <v>54</v>
      </c>
      <c r="Y3319" s="7">
        <v>1</v>
      </c>
      <c r="Z3319" s="7">
        <v>3</v>
      </c>
      <c r="AA3319"/>
    </row>
    <row r="3320" spans="1:27" x14ac:dyDescent="0.25">
      <c r="A3320" s="24" t="str">
        <f t="shared" si="157"/>
        <v/>
      </c>
      <c r="B3320" s="24" t="str">
        <f t="shared" si="155"/>
        <v/>
      </c>
      <c r="C3320" s="24" t="str">
        <f t="shared" si="156"/>
        <v/>
      </c>
      <c r="D3320" s="24">
        <v>2026</v>
      </c>
      <c r="E3320" s="7" t="s">
        <v>3544</v>
      </c>
      <c r="F3320" s="7" t="s">
        <v>3540</v>
      </c>
      <c r="G3320" s="7" t="s">
        <v>24</v>
      </c>
      <c r="H3320" s="7" t="s">
        <v>44</v>
      </c>
      <c r="I3320" s="8">
        <v>0.248</v>
      </c>
      <c r="J3320" s="8">
        <v>0.35399999999999998</v>
      </c>
      <c r="K3320" s="8">
        <v>0.41</v>
      </c>
      <c r="L3320" s="8">
        <v>0.76400000000000001</v>
      </c>
      <c r="M3320" s="7">
        <v>42</v>
      </c>
      <c r="N3320" s="7">
        <v>127</v>
      </c>
      <c r="O3320" s="7">
        <v>105</v>
      </c>
      <c r="P3320" s="7">
        <v>20</v>
      </c>
      <c r="Q3320" s="7">
        <v>26</v>
      </c>
      <c r="R3320" s="7">
        <v>5</v>
      </c>
      <c r="S3320" s="7">
        <v>0</v>
      </c>
      <c r="T3320" s="7">
        <v>4</v>
      </c>
      <c r="U3320" s="7">
        <v>22</v>
      </c>
      <c r="V3320" s="7">
        <v>6</v>
      </c>
      <c r="W3320" s="7">
        <v>13</v>
      </c>
      <c r="X3320" s="7">
        <v>33</v>
      </c>
      <c r="Y3320" s="7">
        <v>0</v>
      </c>
      <c r="Z3320" s="7">
        <v>0</v>
      </c>
      <c r="AA3320"/>
    </row>
    <row r="3321" spans="1:27" x14ac:dyDescent="0.25">
      <c r="A3321" s="24">
        <f t="shared" si="157"/>
        <v>1</v>
      </c>
      <c r="B3321" s="24" t="str">
        <f t="shared" si="155"/>
        <v/>
      </c>
      <c r="C3321" s="24" t="str">
        <f t="shared" si="156"/>
        <v/>
      </c>
      <c r="D3321" s="24">
        <v>2026</v>
      </c>
      <c r="E3321" s="7" t="s">
        <v>3545</v>
      </c>
      <c r="F3321" s="7" t="s">
        <v>3540</v>
      </c>
      <c r="G3321" s="7" t="s">
        <v>32</v>
      </c>
      <c r="H3321" s="7" t="s">
        <v>27</v>
      </c>
      <c r="I3321" s="8">
        <v>0.247</v>
      </c>
      <c r="J3321" s="8">
        <v>0.35099999999999998</v>
      </c>
      <c r="K3321" s="8">
        <v>0.39900000000000002</v>
      </c>
      <c r="L3321" s="8">
        <v>0.75</v>
      </c>
      <c r="M3321" s="7">
        <v>48</v>
      </c>
      <c r="N3321" s="7">
        <v>191</v>
      </c>
      <c r="O3321" s="7">
        <v>158</v>
      </c>
      <c r="P3321" s="7">
        <v>19</v>
      </c>
      <c r="Q3321" s="7">
        <v>39</v>
      </c>
      <c r="R3321" s="7">
        <v>11</v>
      </c>
      <c r="S3321" s="7">
        <v>2</v>
      </c>
      <c r="T3321" s="7">
        <v>3</v>
      </c>
      <c r="U3321" s="7">
        <v>29</v>
      </c>
      <c r="V3321" s="7">
        <v>11</v>
      </c>
      <c r="W3321" s="7">
        <v>16</v>
      </c>
      <c r="X3321" s="7">
        <v>35</v>
      </c>
      <c r="Y3321" s="7">
        <v>1</v>
      </c>
      <c r="Z3321" s="7">
        <v>3</v>
      </c>
      <c r="AA3321"/>
    </row>
    <row r="3322" spans="1:27" x14ac:dyDescent="0.25">
      <c r="A3322" s="24">
        <f t="shared" si="157"/>
        <v>1</v>
      </c>
      <c r="B3322" s="24" t="str">
        <f t="shared" si="155"/>
        <v/>
      </c>
      <c r="C3322" s="24" t="str">
        <f t="shared" si="156"/>
        <v/>
      </c>
      <c r="D3322" s="24">
        <v>2026</v>
      </c>
      <c r="E3322" s="7" t="s">
        <v>3546</v>
      </c>
      <c r="F3322" s="7" t="s">
        <v>3540</v>
      </c>
      <c r="G3322" s="7" t="s">
        <v>29</v>
      </c>
      <c r="H3322" s="7" t="s">
        <v>40</v>
      </c>
      <c r="I3322" s="8">
        <v>0.245</v>
      </c>
      <c r="J3322" s="8">
        <v>0.30399999999999999</v>
      </c>
      <c r="K3322" s="8">
        <v>0.35399999999999998</v>
      </c>
      <c r="L3322" s="8">
        <v>0.65800000000000003</v>
      </c>
      <c r="M3322" s="7">
        <v>51</v>
      </c>
      <c r="N3322" s="7">
        <v>220</v>
      </c>
      <c r="O3322" s="7">
        <v>192</v>
      </c>
      <c r="P3322" s="7">
        <v>27</v>
      </c>
      <c r="Q3322" s="7">
        <v>47</v>
      </c>
      <c r="R3322" s="7">
        <v>9</v>
      </c>
      <c r="S3322" s="7">
        <v>0</v>
      </c>
      <c r="T3322" s="7">
        <v>4</v>
      </c>
      <c r="U3322" s="7">
        <v>27</v>
      </c>
      <c r="V3322" s="7">
        <v>6</v>
      </c>
      <c r="W3322" s="7">
        <v>12</v>
      </c>
      <c r="X3322" s="7">
        <v>31</v>
      </c>
      <c r="Y3322" s="7">
        <v>1</v>
      </c>
      <c r="Z3322" s="7">
        <v>0</v>
      </c>
      <c r="AA3322"/>
    </row>
    <row r="3323" spans="1:27" x14ac:dyDescent="0.25">
      <c r="A3323" s="24" t="str">
        <f t="shared" si="157"/>
        <v/>
      </c>
      <c r="B3323" s="24" t="str">
        <f t="shared" si="155"/>
        <v/>
      </c>
      <c r="C3323" s="24" t="str">
        <f t="shared" si="156"/>
        <v/>
      </c>
      <c r="D3323" s="24">
        <v>2026</v>
      </c>
      <c r="E3323" s="7" t="s">
        <v>3547</v>
      </c>
      <c r="F3323" s="7" t="s">
        <v>3540</v>
      </c>
      <c r="G3323" s="7" t="s">
        <v>37</v>
      </c>
      <c r="H3323" s="7" t="s">
        <v>33</v>
      </c>
      <c r="I3323" s="8">
        <v>0.28599999999999998</v>
      </c>
      <c r="J3323" s="8">
        <v>0.4</v>
      </c>
      <c r="K3323" s="8">
        <v>0.28599999999999998</v>
      </c>
      <c r="L3323" s="8">
        <v>0.68600000000000005</v>
      </c>
      <c r="M3323" s="7">
        <v>6</v>
      </c>
      <c r="N3323" s="7">
        <v>10</v>
      </c>
      <c r="O3323" s="7">
        <v>7</v>
      </c>
      <c r="P3323" s="7">
        <v>0</v>
      </c>
      <c r="Q3323" s="7">
        <v>2</v>
      </c>
      <c r="R3323" s="7">
        <v>0</v>
      </c>
      <c r="S3323" s="7">
        <v>0</v>
      </c>
      <c r="T3323" s="7">
        <v>0</v>
      </c>
      <c r="U3323" s="7">
        <v>1</v>
      </c>
      <c r="V3323" s="7">
        <v>2</v>
      </c>
      <c r="W3323" s="7">
        <v>0</v>
      </c>
      <c r="X3323" s="7">
        <v>2</v>
      </c>
      <c r="Y3323" s="7">
        <v>0</v>
      </c>
      <c r="Z3323" s="7">
        <v>0</v>
      </c>
      <c r="AA3323"/>
    </row>
    <row r="3324" spans="1:27" x14ac:dyDescent="0.25">
      <c r="A3324" s="24">
        <f t="shared" si="157"/>
        <v>1</v>
      </c>
      <c r="B3324" s="24" t="str">
        <f t="shared" si="155"/>
        <v/>
      </c>
      <c r="C3324" s="24" t="str">
        <f t="shared" si="156"/>
        <v/>
      </c>
      <c r="D3324" s="24">
        <v>2026</v>
      </c>
      <c r="E3324" s="7" t="s">
        <v>3548</v>
      </c>
      <c r="F3324" s="7" t="s">
        <v>3540</v>
      </c>
      <c r="G3324" s="7" t="s">
        <v>29</v>
      </c>
      <c r="H3324" s="7" t="s">
        <v>38</v>
      </c>
      <c r="I3324" s="8">
        <v>0.24</v>
      </c>
      <c r="J3324" s="8">
        <v>0.36699999999999999</v>
      </c>
      <c r="K3324" s="8">
        <v>0.36</v>
      </c>
      <c r="L3324" s="8">
        <v>0.72699999999999998</v>
      </c>
      <c r="M3324" s="7">
        <v>8</v>
      </c>
      <c r="N3324" s="7">
        <v>31</v>
      </c>
      <c r="O3324" s="7">
        <v>25</v>
      </c>
      <c r="P3324" s="7">
        <v>0</v>
      </c>
      <c r="Q3324" s="7">
        <v>6</v>
      </c>
      <c r="R3324" s="7">
        <v>3</v>
      </c>
      <c r="S3324" s="7">
        <v>0</v>
      </c>
      <c r="T3324" s="7">
        <v>0</v>
      </c>
      <c r="U3324" s="7">
        <v>5</v>
      </c>
      <c r="V3324" s="7">
        <v>0</v>
      </c>
      <c r="W3324" s="7">
        <v>5</v>
      </c>
      <c r="X3324" s="7">
        <v>6</v>
      </c>
      <c r="Y3324" s="7">
        <v>0</v>
      </c>
      <c r="Z3324" s="7">
        <v>0</v>
      </c>
      <c r="AA3324"/>
    </row>
    <row r="3325" spans="1:27" x14ac:dyDescent="0.25">
      <c r="A3325" s="24">
        <f t="shared" si="157"/>
        <v>1</v>
      </c>
      <c r="B3325" s="24" t="str">
        <f t="shared" si="155"/>
        <v/>
      </c>
      <c r="C3325" s="24" t="str">
        <f t="shared" si="156"/>
        <v/>
      </c>
      <c r="D3325" s="24">
        <v>2026</v>
      </c>
      <c r="E3325" s="7" t="s">
        <v>3549</v>
      </c>
      <c r="F3325" s="7" t="s">
        <v>3540</v>
      </c>
      <c r="G3325" s="7" t="s">
        <v>29</v>
      </c>
      <c r="H3325" s="7" t="s">
        <v>38</v>
      </c>
      <c r="I3325" s="8">
        <v>0.223</v>
      </c>
      <c r="J3325" s="8">
        <v>0.36499999999999999</v>
      </c>
      <c r="K3325" s="8">
        <v>0.45700000000000002</v>
      </c>
      <c r="L3325" s="8">
        <v>0.82299999999999995</v>
      </c>
      <c r="M3325" s="7">
        <v>36</v>
      </c>
      <c r="N3325" s="7">
        <v>115</v>
      </c>
      <c r="O3325" s="7">
        <v>94</v>
      </c>
      <c r="P3325" s="7">
        <v>20</v>
      </c>
      <c r="Q3325" s="7">
        <v>21</v>
      </c>
      <c r="R3325" s="7">
        <v>7</v>
      </c>
      <c r="S3325" s="7">
        <v>0</v>
      </c>
      <c r="T3325" s="7">
        <v>5</v>
      </c>
      <c r="U3325" s="7">
        <v>21</v>
      </c>
      <c r="V3325" s="7">
        <v>6</v>
      </c>
      <c r="W3325" s="7">
        <v>15</v>
      </c>
      <c r="X3325" s="7">
        <v>34</v>
      </c>
      <c r="Y3325" s="7">
        <v>4</v>
      </c>
      <c r="Z3325" s="7">
        <v>1</v>
      </c>
      <c r="AA3325"/>
    </row>
    <row r="3326" spans="1:27" x14ac:dyDescent="0.25">
      <c r="A3326" s="24" t="str">
        <f t="shared" si="157"/>
        <v/>
      </c>
      <c r="B3326" s="24" t="str">
        <f t="shared" si="155"/>
        <v/>
      </c>
      <c r="C3326" s="24" t="str">
        <f t="shared" si="156"/>
        <v/>
      </c>
      <c r="D3326" s="24">
        <v>2026</v>
      </c>
      <c r="E3326" s="7" t="s">
        <v>3550</v>
      </c>
      <c r="F3326" s="7" t="s">
        <v>3540</v>
      </c>
      <c r="G3326" s="7" t="s">
        <v>37</v>
      </c>
      <c r="H3326" s="7" t="s">
        <v>33</v>
      </c>
      <c r="I3326" s="8">
        <v>0.20799999999999999</v>
      </c>
      <c r="J3326" s="8">
        <v>0.27200000000000002</v>
      </c>
      <c r="K3326" s="8">
        <v>0.34699999999999998</v>
      </c>
      <c r="L3326" s="8">
        <v>0.61799999999999999</v>
      </c>
      <c r="M3326" s="7">
        <v>32</v>
      </c>
      <c r="N3326" s="7">
        <v>114</v>
      </c>
      <c r="O3326" s="7">
        <v>101</v>
      </c>
      <c r="P3326" s="7">
        <v>15</v>
      </c>
      <c r="Q3326" s="7">
        <v>21</v>
      </c>
      <c r="R3326" s="7">
        <v>9</v>
      </c>
      <c r="S3326" s="7">
        <v>1</v>
      </c>
      <c r="T3326" s="7">
        <v>1</v>
      </c>
      <c r="U3326" s="7">
        <v>14</v>
      </c>
      <c r="V3326" s="7">
        <v>7</v>
      </c>
      <c r="W3326" s="7">
        <v>3</v>
      </c>
      <c r="X3326" s="7">
        <v>22</v>
      </c>
      <c r="Y3326" s="7">
        <v>2</v>
      </c>
      <c r="Z3326" s="7">
        <v>0</v>
      </c>
      <c r="AA3326"/>
    </row>
    <row r="3327" spans="1:27" x14ac:dyDescent="0.25">
      <c r="A3327" s="24">
        <f t="shared" si="157"/>
        <v>1</v>
      </c>
      <c r="B3327" s="24" t="str">
        <f t="shared" si="155"/>
        <v/>
      </c>
      <c r="C3327" s="24" t="str">
        <f t="shared" si="156"/>
        <v/>
      </c>
      <c r="D3327" s="24">
        <v>2026</v>
      </c>
      <c r="E3327" s="7" t="s">
        <v>3551</v>
      </c>
      <c r="F3327" s="7" t="s">
        <v>3540</v>
      </c>
      <c r="G3327" s="7" t="s">
        <v>29</v>
      </c>
      <c r="H3327" s="7" t="s">
        <v>38</v>
      </c>
      <c r="I3327" s="8">
        <v>0.2</v>
      </c>
      <c r="J3327" s="8">
        <v>0.33300000000000002</v>
      </c>
      <c r="K3327" s="8">
        <v>0.2</v>
      </c>
      <c r="L3327" s="8">
        <v>0.53300000000000003</v>
      </c>
      <c r="M3327" s="7">
        <v>8</v>
      </c>
      <c r="N3327" s="7">
        <v>12</v>
      </c>
      <c r="O3327" s="7">
        <v>10</v>
      </c>
      <c r="P3327" s="7">
        <v>2</v>
      </c>
      <c r="Q3327" s="7">
        <v>2</v>
      </c>
      <c r="R3327" s="7">
        <v>0</v>
      </c>
      <c r="S3327" s="7">
        <v>0</v>
      </c>
      <c r="T3327" s="7">
        <v>0</v>
      </c>
      <c r="U3327" s="7">
        <v>0</v>
      </c>
      <c r="V3327" s="7">
        <v>0</v>
      </c>
      <c r="W3327" s="7">
        <v>2</v>
      </c>
      <c r="X3327" s="7">
        <v>3</v>
      </c>
      <c r="Y3327" s="7">
        <v>0</v>
      </c>
      <c r="Z3327" s="7">
        <v>0</v>
      </c>
      <c r="AA3327"/>
    </row>
    <row r="3328" spans="1:27" x14ac:dyDescent="0.25">
      <c r="A3328" s="24">
        <f t="shared" si="157"/>
        <v>1</v>
      </c>
      <c r="B3328" s="24" t="str">
        <f t="shared" si="155"/>
        <v/>
      </c>
      <c r="C3328" s="24" t="str">
        <f t="shared" si="156"/>
        <v/>
      </c>
      <c r="D3328" s="24">
        <v>2026</v>
      </c>
      <c r="E3328" s="7" t="s">
        <v>3552</v>
      </c>
      <c r="F3328" s="7" t="s">
        <v>3540</v>
      </c>
      <c r="G3328" s="7" t="s">
        <v>29</v>
      </c>
      <c r="H3328" s="7" t="s">
        <v>25</v>
      </c>
      <c r="I3328" s="8">
        <v>0.17599999999999999</v>
      </c>
      <c r="J3328" s="8">
        <v>0.24</v>
      </c>
      <c r="K3328" s="8">
        <v>0.191</v>
      </c>
      <c r="L3328" s="8">
        <v>0.43099999999999999</v>
      </c>
      <c r="M3328" s="7">
        <v>29</v>
      </c>
      <c r="N3328" s="7">
        <v>76</v>
      </c>
      <c r="O3328" s="7">
        <v>68</v>
      </c>
      <c r="P3328" s="7">
        <v>8</v>
      </c>
      <c r="Q3328" s="7">
        <v>12</v>
      </c>
      <c r="R3328" s="7">
        <v>1</v>
      </c>
      <c r="S3328" s="7">
        <v>0</v>
      </c>
      <c r="T3328" s="7">
        <v>0</v>
      </c>
      <c r="U3328" s="7">
        <v>4</v>
      </c>
      <c r="V3328" s="7">
        <v>2</v>
      </c>
      <c r="W3328" s="7">
        <v>4</v>
      </c>
      <c r="X3328" s="7">
        <v>20</v>
      </c>
      <c r="Y3328" s="7">
        <v>0</v>
      </c>
      <c r="Z3328" s="7">
        <v>1</v>
      </c>
      <c r="AA3328"/>
    </row>
    <row r="3329" spans="1:27" x14ac:dyDescent="0.25">
      <c r="A3329" s="24" t="str">
        <f t="shared" si="157"/>
        <v/>
      </c>
      <c r="B3329" s="24" t="str">
        <f t="shared" si="155"/>
        <v/>
      </c>
      <c r="C3329" s="24" t="str">
        <f t="shared" si="156"/>
        <v/>
      </c>
      <c r="D3329" s="24">
        <v>2026</v>
      </c>
      <c r="E3329" s="7" t="s">
        <v>3553</v>
      </c>
      <c r="F3329" s="7" t="s">
        <v>3540</v>
      </c>
      <c r="G3329" s="7" t="s">
        <v>37</v>
      </c>
      <c r="H3329" s="7" t="s">
        <v>25</v>
      </c>
      <c r="I3329" s="8">
        <v>0.156</v>
      </c>
      <c r="J3329" s="8">
        <v>0.28999999999999998</v>
      </c>
      <c r="K3329" s="8">
        <v>0.312</v>
      </c>
      <c r="L3329" s="8">
        <v>0.60199999999999998</v>
      </c>
      <c r="M3329" s="7">
        <v>35</v>
      </c>
      <c r="N3329" s="7">
        <v>96</v>
      </c>
      <c r="O3329" s="7">
        <v>77</v>
      </c>
      <c r="P3329" s="7">
        <v>13</v>
      </c>
      <c r="Q3329" s="7">
        <v>12</v>
      </c>
      <c r="R3329" s="7">
        <v>1</v>
      </c>
      <c r="S3329" s="7">
        <v>1</v>
      </c>
      <c r="T3329" s="7">
        <v>3</v>
      </c>
      <c r="U3329" s="7">
        <v>12</v>
      </c>
      <c r="V3329" s="7">
        <v>1</v>
      </c>
      <c r="W3329" s="7">
        <v>14</v>
      </c>
      <c r="X3329" s="7">
        <v>35</v>
      </c>
      <c r="Y3329" s="7">
        <v>1</v>
      </c>
      <c r="Z3329" s="7">
        <v>0</v>
      </c>
      <c r="AA3329"/>
    </row>
    <row r="3330" spans="1:27" x14ac:dyDescent="0.25">
      <c r="A3330" s="24" t="str">
        <f t="shared" si="157"/>
        <v/>
      </c>
      <c r="B3330" s="24" t="str">
        <f t="shared" ref="B3330:B3393" si="158">IF(COUNTIFS(Draft_Player,$E3330),COUNTIFS(Draft_Player,$E3330),"")</f>
        <v/>
      </c>
      <c r="C3330" s="24" t="str">
        <f t="shared" ref="C3330:C3393" si="159">IF(COUNTIFS(Transfers_Player,$E3330),COUNTIFS(Transfers_Player,$E3330),"")</f>
        <v/>
      </c>
      <c r="D3330" s="24">
        <v>2026</v>
      </c>
      <c r="E3330" s="7" t="s">
        <v>3554</v>
      </c>
      <c r="F3330" s="7" t="s">
        <v>3540</v>
      </c>
      <c r="G3330" s="7" t="s">
        <v>24</v>
      </c>
      <c r="H3330" s="7" t="s">
        <v>44</v>
      </c>
      <c r="I3330" s="8">
        <v>0.153</v>
      </c>
      <c r="J3330" s="8">
        <v>0.33300000000000002</v>
      </c>
      <c r="K3330" s="8">
        <v>0.254</v>
      </c>
      <c r="L3330" s="8">
        <v>0.58799999999999997</v>
      </c>
      <c r="M3330" s="7">
        <v>26</v>
      </c>
      <c r="N3330" s="7">
        <v>76</v>
      </c>
      <c r="O3330" s="7">
        <v>59</v>
      </c>
      <c r="P3330" s="7">
        <v>8</v>
      </c>
      <c r="Q3330" s="7">
        <v>9</v>
      </c>
      <c r="R3330" s="7">
        <v>3</v>
      </c>
      <c r="S3330" s="7">
        <v>0</v>
      </c>
      <c r="T3330" s="7">
        <v>1</v>
      </c>
      <c r="U3330" s="7">
        <v>4</v>
      </c>
      <c r="V3330" s="7">
        <v>2</v>
      </c>
      <c r="W3330" s="7">
        <v>14</v>
      </c>
      <c r="X3330" s="7">
        <v>29</v>
      </c>
      <c r="Y3330" s="7">
        <v>0</v>
      </c>
      <c r="Z3330" s="7">
        <v>2</v>
      </c>
      <c r="AA3330"/>
    </row>
    <row r="3331" spans="1:27" x14ac:dyDescent="0.25">
      <c r="A3331" s="24" t="str">
        <f t="shared" ref="A3331:A3394" si="160">IF(OR(G3331="SR", G3331="GR"), 1, "")</f>
        <v/>
      </c>
      <c r="B3331" s="24" t="str">
        <f t="shared" si="158"/>
        <v/>
      </c>
      <c r="C3331" s="24" t="str">
        <f t="shared" si="159"/>
        <v/>
      </c>
      <c r="D3331" s="24">
        <v>2026</v>
      </c>
      <c r="E3331" s="7" t="s">
        <v>3555</v>
      </c>
      <c r="F3331" s="7" t="s">
        <v>3540</v>
      </c>
      <c r="G3331" s="7" t="s">
        <v>24</v>
      </c>
      <c r="H3331" s="7" t="s">
        <v>27</v>
      </c>
      <c r="I3331" s="8">
        <v>0.111</v>
      </c>
      <c r="J3331" s="8">
        <v>0.27300000000000002</v>
      </c>
      <c r="K3331" s="8">
        <v>0.111</v>
      </c>
      <c r="L3331" s="8">
        <v>0.38400000000000001</v>
      </c>
      <c r="M3331" s="7">
        <v>12</v>
      </c>
      <c r="N3331" s="7">
        <v>33</v>
      </c>
      <c r="O3331" s="7">
        <v>27</v>
      </c>
      <c r="P3331" s="7">
        <v>6</v>
      </c>
      <c r="Q3331" s="7">
        <v>3</v>
      </c>
      <c r="R3331" s="7">
        <v>0</v>
      </c>
      <c r="S3331" s="7">
        <v>0</v>
      </c>
      <c r="T3331" s="7">
        <v>0</v>
      </c>
      <c r="U3331" s="7">
        <v>1</v>
      </c>
      <c r="V3331" s="7">
        <v>3</v>
      </c>
      <c r="W3331" s="7">
        <v>3</v>
      </c>
      <c r="X3331" s="7">
        <v>10</v>
      </c>
      <c r="Y3331" s="7">
        <v>0</v>
      </c>
      <c r="Z3331" s="7">
        <v>0</v>
      </c>
      <c r="AA3331"/>
    </row>
    <row r="3332" spans="1:27" x14ac:dyDescent="0.25">
      <c r="A3332" s="24">
        <f t="shared" si="160"/>
        <v>1</v>
      </c>
      <c r="B3332" s="24" t="str">
        <f t="shared" si="158"/>
        <v/>
      </c>
      <c r="C3332" s="24" t="str">
        <f t="shared" si="159"/>
        <v/>
      </c>
      <c r="D3332" s="24">
        <v>2026</v>
      </c>
      <c r="E3332" s="7" t="s">
        <v>3556</v>
      </c>
      <c r="F3332" s="7" t="s">
        <v>3540</v>
      </c>
      <c r="G3332" s="7" t="s">
        <v>32</v>
      </c>
      <c r="H3332" s="7" t="s">
        <v>25</v>
      </c>
      <c r="I3332" s="8">
        <v>0.1</v>
      </c>
      <c r="J3332" s="8">
        <v>0.182</v>
      </c>
      <c r="K3332" s="8">
        <v>0.2</v>
      </c>
      <c r="L3332" s="8">
        <v>0.38200000000000001</v>
      </c>
      <c r="M3332" s="7">
        <v>5</v>
      </c>
      <c r="N3332" s="7">
        <v>11</v>
      </c>
      <c r="O3332" s="7">
        <v>10</v>
      </c>
      <c r="P3332" s="7">
        <v>1</v>
      </c>
      <c r="Q3332" s="7">
        <v>1</v>
      </c>
      <c r="R3332" s="7">
        <v>1</v>
      </c>
      <c r="S3332" s="7">
        <v>0</v>
      </c>
      <c r="T3332" s="7">
        <v>0</v>
      </c>
      <c r="U3332" s="7">
        <v>1</v>
      </c>
      <c r="V3332" s="7">
        <v>0</v>
      </c>
      <c r="W3332" s="7">
        <v>1</v>
      </c>
      <c r="X3332" s="7">
        <v>2</v>
      </c>
      <c r="Y3332" s="7">
        <v>0</v>
      </c>
      <c r="Z3332" s="7">
        <v>0</v>
      </c>
      <c r="AA3332"/>
    </row>
    <row r="3333" spans="1:27" x14ac:dyDescent="0.25">
      <c r="A3333" s="24">
        <f t="shared" si="160"/>
        <v>1</v>
      </c>
      <c r="B3333" s="24" t="str">
        <f t="shared" si="158"/>
        <v/>
      </c>
      <c r="C3333" s="24" t="str">
        <f t="shared" si="159"/>
        <v/>
      </c>
      <c r="D3333" s="24">
        <v>2026</v>
      </c>
      <c r="E3333" s="7" t="s">
        <v>3557</v>
      </c>
      <c r="F3333" s="7" t="s">
        <v>3540</v>
      </c>
      <c r="G3333" s="7" t="s">
        <v>29</v>
      </c>
      <c r="H3333" s="7" t="s">
        <v>44</v>
      </c>
      <c r="I3333" s="8">
        <v>4.8000000000000001E-2</v>
      </c>
      <c r="J3333" s="8">
        <v>0.13</v>
      </c>
      <c r="K3333" s="8">
        <v>9.5000000000000001E-2</v>
      </c>
      <c r="L3333" s="8">
        <v>0.22600000000000001</v>
      </c>
      <c r="M3333" s="7">
        <v>12</v>
      </c>
      <c r="N3333" s="7">
        <v>26</v>
      </c>
      <c r="O3333" s="7">
        <v>21</v>
      </c>
      <c r="P3333" s="7">
        <v>2</v>
      </c>
      <c r="Q3333" s="7">
        <v>1</v>
      </c>
      <c r="R3333" s="7">
        <v>1</v>
      </c>
      <c r="S3333" s="7">
        <v>0</v>
      </c>
      <c r="T3333" s="7">
        <v>0</v>
      </c>
      <c r="U3333" s="7">
        <v>0</v>
      </c>
      <c r="V3333" s="7">
        <v>0</v>
      </c>
      <c r="W3333" s="7">
        <v>2</v>
      </c>
      <c r="X3333" s="7">
        <v>7</v>
      </c>
      <c r="Y3333" s="7">
        <v>0</v>
      </c>
      <c r="Z3333" s="7">
        <v>0</v>
      </c>
      <c r="AA3333"/>
    </row>
    <row r="3334" spans="1:27" x14ac:dyDescent="0.25">
      <c r="A3334" s="24">
        <f t="shared" si="160"/>
        <v>1</v>
      </c>
      <c r="B3334" s="24" t="str">
        <f t="shared" si="158"/>
        <v/>
      </c>
      <c r="C3334" s="24" t="str">
        <f t="shared" si="159"/>
        <v/>
      </c>
      <c r="D3334" s="24">
        <v>2026</v>
      </c>
      <c r="E3334" s="7" t="s">
        <v>3558</v>
      </c>
      <c r="F3334" s="7" t="s">
        <v>3540</v>
      </c>
      <c r="G3334" s="7" t="s">
        <v>29</v>
      </c>
      <c r="H3334" s="7" t="s">
        <v>164</v>
      </c>
      <c r="I3334" s="8">
        <v>0</v>
      </c>
      <c r="J3334" s="8">
        <v>0</v>
      </c>
      <c r="K3334" s="8">
        <v>0</v>
      </c>
      <c r="L3334" s="8">
        <v>0</v>
      </c>
      <c r="M3334" s="7">
        <v>2</v>
      </c>
      <c r="N3334" s="7">
        <v>2</v>
      </c>
      <c r="O3334" s="7">
        <v>2</v>
      </c>
      <c r="P3334" s="7">
        <v>1</v>
      </c>
      <c r="Q3334" s="7">
        <v>0</v>
      </c>
      <c r="R3334" s="7">
        <v>0</v>
      </c>
      <c r="S3334" s="7">
        <v>0</v>
      </c>
      <c r="T3334" s="7">
        <v>0</v>
      </c>
      <c r="U3334" s="7">
        <v>0</v>
      </c>
      <c r="V3334" s="7">
        <v>0</v>
      </c>
      <c r="W3334" s="7">
        <v>0</v>
      </c>
      <c r="X3334" s="7">
        <v>1</v>
      </c>
      <c r="Y3334" s="7">
        <v>0</v>
      </c>
      <c r="Z3334" s="7">
        <v>0</v>
      </c>
      <c r="AA3334"/>
    </row>
    <row r="3335" spans="1:27" x14ac:dyDescent="0.25">
      <c r="A3335" s="24" t="str">
        <f t="shared" si="160"/>
        <v/>
      </c>
      <c r="B3335" s="24" t="str">
        <f t="shared" si="158"/>
        <v/>
      </c>
      <c r="C3335" s="24" t="str">
        <f t="shared" si="159"/>
        <v/>
      </c>
      <c r="D3335" s="24">
        <v>2026</v>
      </c>
      <c r="E3335" s="7" t="s">
        <v>3559</v>
      </c>
      <c r="F3335" s="7" t="s">
        <v>3560</v>
      </c>
      <c r="G3335" s="7" t="s">
        <v>24</v>
      </c>
      <c r="H3335" s="7" t="s">
        <v>42</v>
      </c>
      <c r="I3335" s="8">
        <v>0.33300000000000002</v>
      </c>
      <c r="J3335" s="8">
        <v>0.39300000000000002</v>
      </c>
      <c r="K3335" s="8">
        <v>0.44600000000000001</v>
      </c>
      <c r="L3335" s="8">
        <v>0.83899999999999997</v>
      </c>
      <c r="M3335" s="7">
        <v>44</v>
      </c>
      <c r="N3335" s="7">
        <v>202</v>
      </c>
      <c r="O3335" s="7">
        <v>177</v>
      </c>
      <c r="P3335" s="7">
        <v>26</v>
      </c>
      <c r="Q3335" s="7">
        <v>59</v>
      </c>
      <c r="R3335" s="7">
        <v>15</v>
      </c>
      <c r="S3335" s="7">
        <v>1</v>
      </c>
      <c r="T3335" s="7">
        <v>1</v>
      </c>
      <c r="U3335" s="7">
        <v>23</v>
      </c>
      <c r="V3335" s="7">
        <v>4</v>
      </c>
      <c r="W3335" s="7">
        <v>16</v>
      </c>
      <c r="X3335" s="7">
        <v>30</v>
      </c>
      <c r="Y3335" s="7">
        <v>5</v>
      </c>
      <c r="Z3335" s="7">
        <v>3</v>
      </c>
      <c r="AA3335"/>
    </row>
    <row r="3336" spans="1:27" x14ac:dyDescent="0.25">
      <c r="A3336" s="24" t="str">
        <f t="shared" si="160"/>
        <v/>
      </c>
      <c r="B3336" s="24" t="str">
        <f t="shared" si="158"/>
        <v/>
      </c>
      <c r="C3336" s="24">
        <f t="shared" si="159"/>
        <v>1</v>
      </c>
      <c r="D3336" s="24">
        <v>2026</v>
      </c>
      <c r="E3336" s="7" t="s">
        <v>3561</v>
      </c>
      <c r="F3336" s="7" t="s">
        <v>3560</v>
      </c>
      <c r="G3336" s="7" t="s">
        <v>37</v>
      </c>
      <c r="H3336" s="7" t="s">
        <v>35</v>
      </c>
      <c r="I3336" s="8">
        <v>0.308</v>
      </c>
      <c r="J3336" s="8">
        <v>0.372</v>
      </c>
      <c r="K3336" s="8">
        <v>0.497</v>
      </c>
      <c r="L3336" s="8">
        <v>0.86899999999999999</v>
      </c>
      <c r="M3336" s="7">
        <v>43</v>
      </c>
      <c r="N3336" s="7">
        <v>192</v>
      </c>
      <c r="O3336" s="7">
        <v>169</v>
      </c>
      <c r="P3336" s="7">
        <v>25</v>
      </c>
      <c r="Q3336" s="7">
        <v>52</v>
      </c>
      <c r="R3336" s="7">
        <v>10</v>
      </c>
      <c r="S3336" s="7">
        <v>2</v>
      </c>
      <c r="T3336" s="7">
        <v>6</v>
      </c>
      <c r="U3336" s="7">
        <v>32</v>
      </c>
      <c r="V3336" s="7">
        <v>10</v>
      </c>
      <c r="W3336" s="7">
        <v>9</v>
      </c>
      <c r="X3336" s="7">
        <v>34</v>
      </c>
      <c r="Y3336" s="7">
        <v>4</v>
      </c>
      <c r="Z3336" s="7">
        <v>0</v>
      </c>
      <c r="AA3336"/>
    </row>
    <row r="3337" spans="1:27" x14ac:dyDescent="0.25">
      <c r="A3337" s="24">
        <f t="shared" si="160"/>
        <v>1</v>
      </c>
      <c r="B3337" s="24" t="str">
        <f t="shared" si="158"/>
        <v/>
      </c>
      <c r="C3337" s="24" t="str">
        <f t="shared" si="159"/>
        <v/>
      </c>
      <c r="D3337" s="24">
        <v>2026</v>
      </c>
      <c r="E3337" s="7" t="s">
        <v>3562</v>
      </c>
      <c r="F3337" s="7" t="s">
        <v>3560</v>
      </c>
      <c r="G3337" s="7" t="s">
        <v>32</v>
      </c>
      <c r="H3337" s="7" t="s">
        <v>25</v>
      </c>
      <c r="I3337" s="8">
        <v>0.29699999999999999</v>
      </c>
      <c r="J3337" s="8">
        <v>0.39800000000000002</v>
      </c>
      <c r="K3337" s="8">
        <v>0.39900000000000002</v>
      </c>
      <c r="L3337" s="8">
        <v>0.79700000000000004</v>
      </c>
      <c r="M3337" s="7">
        <v>44</v>
      </c>
      <c r="N3337" s="7">
        <v>192</v>
      </c>
      <c r="O3337" s="7">
        <v>158</v>
      </c>
      <c r="P3337" s="7">
        <v>29</v>
      </c>
      <c r="Q3337" s="7">
        <v>47</v>
      </c>
      <c r="R3337" s="7">
        <v>7</v>
      </c>
      <c r="S3337" s="7">
        <v>0</v>
      </c>
      <c r="T3337" s="7">
        <v>3</v>
      </c>
      <c r="U3337" s="7">
        <v>18</v>
      </c>
      <c r="V3337" s="7">
        <v>10</v>
      </c>
      <c r="W3337" s="7">
        <v>17</v>
      </c>
      <c r="X3337" s="7">
        <v>10</v>
      </c>
      <c r="Y3337" s="7">
        <v>5</v>
      </c>
      <c r="Z3337" s="7">
        <v>2</v>
      </c>
      <c r="AA3337"/>
    </row>
    <row r="3338" spans="1:27" x14ac:dyDescent="0.25">
      <c r="A3338" s="24" t="str">
        <f t="shared" si="160"/>
        <v/>
      </c>
      <c r="B3338" s="24" t="str">
        <f t="shared" si="158"/>
        <v/>
      </c>
      <c r="C3338" s="24" t="str">
        <f t="shared" si="159"/>
        <v/>
      </c>
      <c r="D3338" s="24">
        <v>2026</v>
      </c>
      <c r="E3338" s="7" t="s">
        <v>3563</v>
      </c>
      <c r="F3338" s="7" t="s">
        <v>3560</v>
      </c>
      <c r="G3338" s="7" t="s">
        <v>37</v>
      </c>
      <c r="H3338" s="7" t="s">
        <v>27</v>
      </c>
      <c r="I3338" s="8">
        <v>0.28899999999999998</v>
      </c>
      <c r="J3338" s="8">
        <v>0.39</v>
      </c>
      <c r="K3338" s="8">
        <v>0.39100000000000001</v>
      </c>
      <c r="L3338" s="8">
        <v>0.78</v>
      </c>
      <c r="M3338" s="7">
        <v>42</v>
      </c>
      <c r="N3338" s="7">
        <v>157</v>
      </c>
      <c r="O3338" s="7">
        <v>128</v>
      </c>
      <c r="P3338" s="7">
        <v>26</v>
      </c>
      <c r="Q3338" s="7">
        <v>37</v>
      </c>
      <c r="R3338" s="7">
        <v>4</v>
      </c>
      <c r="S3338" s="7">
        <v>0</v>
      </c>
      <c r="T3338" s="7">
        <v>3</v>
      </c>
      <c r="U3338" s="7">
        <v>24</v>
      </c>
      <c r="V3338" s="7">
        <v>3</v>
      </c>
      <c r="W3338" s="7">
        <v>20</v>
      </c>
      <c r="X3338" s="7">
        <v>23</v>
      </c>
      <c r="Y3338" s="7">
        <v>6</v>
      </c>
      <c r="Z3338" s="7">
        <v>0</v>
      </c>
      <c r="AA3338"/>
    </row>
    <row r="3339" spans="1:27" x14ac:dyDescent="0.25">
      <c r="A3339" s="24" t="str">
        <f t="shared" si="160"/>
        <v/>
      </c>
      <c r="B3339" s="24" t="str">
        <f t="shared" si="158"/>
        <v/>
      </c>
      <c r="C3339" s="24">
        <f t="shared" si="159"/>
        <v>1</v>
      </c>
      <c r="D3339" s="24">
        <v>2026</v>
      </c>
      <c r="E3339" s="7" t="s">
        <v>3564</v>
      </c>
      <c r="F3339" s="7" t="s">
        <v>3560</v>
      </c>
      <c r="G3339" s="7" t="s">
        <v>37</v>
      </c>
      <c r="H3339" s="7" t="s">
        <v>44</v>
      </c>
      <c r="I3339" s="8">
        <v>0.28699999999999998</v>
      </c>
      <c r="J3339" s="8">
        <v>0.40200000000000002</v>
      </c>
      <c r="K3339" s="8">
        <v>0.505</v>
      </c>
      <c r="L3339" s="8">
        <v>0.90700000000000003</v>
      </c>
      <c r="M3339" s="7">
        <v>51</v>
      </c>
      <c r="N3339" s="7">
        <v>229</v>
      </c>
      <c r="O3339" s="7">
        <v>188</v>
      </c>
      <c r="P3339" s="7">
        <v>34</v>
      </c>
      <c r="Q3339" s="7">
        <v>54</v>
      </c>
      <c r="R3339" s="7">
        <v>12</v>
      </c>
      <c r="S3339" s="7">
        <v>1</v>
      </c>
      <c r="T3339" s="7">
        <v>9</v>
      </c>
      <c r="U3339" s="7">
        <v>32</v>
      </c>
      <c r="V3339" s="7">
        <v>14</v>
      </c>
      <c r="W3339" s="7">
        <v>24</v>
      </c>
      <c r="X3339" s="7">
        <v>47</v>
      </c>
      <c r="Y3339" s="7">
        <v>8</v>
      </c>
      <c r="Z3339" s="7">
        <v>3</v>
      </c>
      <c r="AA3339"/>
    </row>
    <row r="3340" spans="1:27" x14ac:dyDescent="0.25">
      <c r="A3340" s="24" t="str">
        <f t="shared" si="160"/>
        <v/>
      </c>
      <c r="B3340" s="24" t="str">
        <f t="shared" si="158"/>
        <v/>
      </c>
      <c r="C3340" s="24">
        <f t="shared" si="159"/>
        <v>1</v>
      </c>
      <c r="D3340" s="24">
        <v>2026</v>
      </c>
      <c r="E3340" s="7" t="s">
        <v>3565</v>
      </c>
      <c r="F3340" s="7" t="s">
        <v>3560</v>
      </c>
      <c r="G3340" s="7" t="s">
        <v>37</v>
      </c>
      <c r="H3340" s="7" t="s">
        <v>38</v>
      </c>
      <c r="I3340" s="8">
        <v>0.373</v>
      </c>
      <c r="J3340" s="8">
        <v>0.42699999999999999</v>
      </c>
      <c r="K3340" s="8">
        <v>0.73699999999999999</v>
      </c>
      <c r="L3340" s="8">
        <v>1.165</v>
      </c>
      <c r="M3340" s="7">
        <v>34</v>
      </c>
      <c r="N3340" s="7">
        <v>131</v>
      </c>
      <c r="O3340" s="7">
        <v>118</v>
      </c>
      <c r="P3340" s="7">
        <v>24</v>
      </c>
      <c r="Q3340" s="7">
        <v>44</v>
      </c>
      <c r="R3340" s="7">
        <v>10</v>
      </c>
      <c r="S3340" s="7">
        <v>0</v>
      </c>
      <c r="T3340" s="7">
        <v>11</v>
      </c>
      <c r="U3340" s="7">
        <v>36</v>
      </c>
      <c r="V3340" s="7">
        <v>3</v>
      </c>
      <c r="W3340" s="7">
        <v>9</v>
      </c>
      <c r="X3340" s="7">
        <v>28</v>
      </c>
      <c r="Y3340" s="7">
        <v>0</v>
      </c>
      <c r="Z3340" s="7">
        <v>0</v>
      </c>
      <c r="AA3340"/>
    </row>
    <row r="3341" spans="1:27" x14ac:dyDescent="0.25">
      <c r="A3341" s="24" t="str">
        <f t="shared" si="160"/>
        <v/>
      </c>
      <c r="B3341" s="24" t="str">
        <f t="shared" si="158"/>
        <v/>
      </c>
      <c r="C3341" s="24">
        <f t="shared" si="159"/>
        <v>1</v>
      </c>
      <c r="D3341" s="24">
        <v>2026</v>
      </c>
      <c r="E3341" s="7" t="s">
        <v>3566</v>
      </c>
      <c r="F3341" s="7" t="s">
        <v>3560</v>
      </c>
      <c r="G3341" s="7" t="s">
        <v>37</v>
      </c>
      <c r="H3341" s="7" t="s">
        <v>38</v>
      </c>
      <c r="I3341" s="8">
        <v>0.36399999999999999</v>
      </c>
      <c r="J3341" s="8">
        <v>0.41699999999999998</v>
      </c>
      <c r="K3341" s="8">
        <v>0.36399999999999999</v>
      </c>
      <c r="L3341" s="8">
        <v>0.78</v>
      </c>
      <c r="M3341" s="7">
        <v>9</v>
      </c>
      <c r="N3341" s="7">
        <v>12</v>
      </c>
      <c r="O3341" s="7">
        <v>11</v>
      </c>
      <c r="P3341" s="7">
        <v>2</v>
      </c>
      <c r="Q3341" s="7">
        <v>4</v>
      </c>
      <c r="R3341" s="7">
        <v>0</v>
      </c>
      <c r="S3341" s="7">
        <v>0</v>
      </c>
      <c r="T3341" s="7">
        <v>0</v>
      </c>
      <c r="U3341" s="7">
        <v>1</v>
      </c>
      <c r="V3341" s="7">
        <v>0</v>
      </c>
      <c r="W3341" s="7">
        <v>1</v>
      </c>
      <c r="X3341" s="7">
        <v>3</v>
      </c>
      <c r="Y3341" s="7">
        <v>0</v>
      </c>
      <c r="Z3341" s="7">
        <v>0</v>
      </c>
      <c r="AA3341"/>
    </row>
    <row r="3342" spans="1:27" x14ac:dyDescent="0.25">
      <c r="A3342" s="24" t="str">
        <f t="shared" si="160"/>
        <v/>
      </c>
      <c r="B3342" s="24" t="str">
        <f t="shared" si="158"/>
        <v/>
      </c>
      <c r="C3342" s="24" t="str">
        <f t="shared" si="159"/>
        <v/>
      </c>
      <c r="D3342" s="24">
        <v>2026</v>
      </c>
      <c r="E3342" s="7" t="s">
        <v>3567</v>
      </c>
      <c r="F3342" s="7" t="s">
        <v>3560</v>
      </c>
      <c r="G3342" s="7" t="s">
        <v>47</v>
      </c>
      <c r="H3342" s="7" t="s">
        <v>30</v>
      </c>
      <c r="I3342" s="8">
        <v>0.33</v>
      </c>
      <c r="J3342" s="8">
        <v>0.38100000000000001</v>
      </c>
      <c r="K3342" s="8">
        <v>0.53400000000000003</v>
      </c>
      <c r="L3342" s="8">
        <v>0.91500000000000004</v>
      </c>
      <c r="M3342" s="7">
        <v>34</v>
      </c>
      <c r="N3342" s="7">
        <v>113</v>
      </c>
      <c r="O3342" s="7">
        <v>103</v>
      </c>
      <c r="P3342" s="7">
        <v>18</v>
      </c>
      <c r="Q3342" s="7">
        <v>34</v>
      </c>
      <c r="R3342" s="7">
        <v>6</v>
      </c>
      <c r="S3342" s="7">
        <v>0</v>
      </c>
      <c r="T3342" s="7">
        <v>5</v>
      </c>
      <c r="U3342" s="7">
        <v>22</v>
      </c>
      <c r="V3342" s="7">
        <v>2</v>
      </c>
      <c r="W3342" s="7">
        <v>7</v>
      </c>
      <c r="X3342" s="7">
        <v>34</v>
      </c>
      <c r="Y3342" s="7">
        <v>1</v>
      </c>
      <c r="Z3342" s="7">
        <v>1</v>
      </c>
      <c r="AA3342"/>
    </row>
    <row r="3343" spans="1:27" x14ac:dyDescent="0.25">
      <c r="A3343" s="24" t="str">
        <f t="shared" si="160"/>
        <v/>
      </c>
      <c r="B3343" s="24" t="str">
        <f t="shared" si="158"/>
        <v/>
      </c>
      <c r="C3343" s="24" t="str">
        <f t="shared" si="159"/>
        <v/>
      </c>
      <c r="D3343" s="24">
        <v>2026</v>
      </c>
      <c r="E3343" s="7" t="s">
        <v>3568</v>
      </c>
      <c r="F3343" s="7" t="s">
        <v>3560</v>
      </c>
      <c r="G3343" s="7" t="s">
        <v>37</v>
      </c>
      <c r="H3343" s="7" t="s">
        <v>40</v>
      </c>
      <c r="I3343" s="8">
        <v>0.314</v>
      </c>
      <c r="J3343" s="8">
        <v>0.40799999999999997</v>
      </c>
      <c r="K3343" s="8">
        <v>0.45700000000000002</v>
      </c>
      <c r="L3343" s="8">
        <v>0.86499999999999999</v>
      </c>
      <c r="M3343" s="7">
        <v>35</v>
      </c>
      <c r="N3343" s="7">
        <v>135</v>
      </c>
      <c r="O3343" s="7">
        <v>105</v>
      </c>
      <c r="P3343" s="7">
        <v>29</v>
      </c>
      <c r="Q3343" s="7">
        <v>33</v>
      </c>
      <c r="R3343" s="7">
        <v>6</v>
      </c>
      <c r="S3343" s="7">
        <v>0</v>
      </c>
      <c r="T3343" s="7">
        <v>3</v>
      </c>
      <c r="U3343" s="7">
        <v>20</v>
      </c>
      <c r="V3343" s="7">
        <v>7</v>
      </c>
      <c r="W3343" s="7">
        <v>13</v>
      </c>
      <c r="X3343" s="7">
        <v>23</v>
      </c>
      <c r="Y3343" s="7">
        <v>7</v>
      </c>
      <c r="Z3343" s="7">
        <v>3</v>
      </c>
      <c r="AA3343"/>
    </row>
    <row r="3344" spans="1:27" x14ac:dyDescent="0.25">
      <c r="A3344" s="24" t="str">
        <f t="shared" si="160"/>
        <v/>
      </c>
      <c r="B3344" s="24" t="str">
        <f t="shared" si="158"/>
        <v/>
      </c>
      <c r="C3344" s="24" t="str">
        <f t="shared" si="159"/>
        <v/>
      </c>
      <c r="D3344" s="24">
        <v>2026</v>
      </c>
      <c r="E3344" s="7" t="s">
        <v>3569</v>
      </c>
      <c r="F3344" s="7" t="s">
        <v>3560</v>
      </c>
      <c r="G3344" s="7" t="s">
        <v>37</v>
      </c>
      <c r="H3344" s="7" t="s">
        <v>30</v>
      </c>
      <c r="I3344" s="8">
        <v>0.26600000000000001</v>
      </c>
      <c r="J3344" s="8">
        <v>0.32600000000000001</v>
      </c>
      <c r="K3344" s="8">
        <v>0.46800000000000003</v>
      </c>
      <c r="L3344" s="8">
        <v>0.79400000000000004</v>
      </c>
      <c r="M3344" s="7">
        <v>28</v>
      </c>
      <c r="N3344" s="7">
        <v>87</v>
      </c>
      <c r="O3344" s="7">
        <v>79</v>
      </c>
      <c r="P3344" s="7">
        <v>11</v>
      </c>
      <c r="Q3344" s="7">
        <v>21</v>
      </c>
      <c r="R3344" s="7">
        <v>6</v>
      </c>
      <c r="S3344" s="7">
        <v>2</v>
      </c>
      <c r="T3344" s="7">
        <v>2</v>
      </c>
      <c r="U3344" s="7">
        <v>7</v>
      </c>
      <c r="V3344" s="7">
        <v>1</v>
      </c>
      <c r="W3344" s="7">
        <v>6</v>
      </c>
      <c r="X3344" s="7">
        <v>15</v>
      </c>
      <c r="Y3344" s="7">
        <v>0</v>
      </c>
      <c r="Z3344" s="7">
        <v>0</v>
      </c>
      <c r="AA3344"/>
    </row>
    <row r="3345" spans="1:27" x14ac:dyDescent="0.25">
      <c r="A3345" s="24">
        <f t="shared" si="160"/>
        <v>1</v>
      </c>
      <c r="B3345" s="24" t="str">
        <f t="shared" si="158"/>
        <v/>
      </c>
      <c r="C3345" s="24" t="str">
        <f t="shared" si="159"/>
        <v/>
      </c>
      <c r="D3345" s="24">
        <v>2026</v>
      </c>
      <c r="E3345" s="7" t="s">
        <v>3570</v>
      </c>
      <c r="F3345" s="7" t="s">
        <v>3560</v>
      </c>
      <c r="G3345" s="7" t="s">
        <v>29</v>
      </c>
      <c r="H3345" s="7" t="s">
        <v>38</v>
      </c>
      <c r="I3345" s="8">
        <v>0.25</v>
      </c>
      <c r="J3345" s="8">
        <v>0.374</v>
      </c>
      <c r="K3345" s="8">
        <v>0.443</v>
      </c>
      <c r="L3345" s="8">
        <v>0.81699999999999995</v>
      </c>
      <c r="M3345" s="7">
        <v>34</v>
      </c>
      <c r="N3345" s="7">
        <v>107</v>
      </c>
      <c r="O3345" s="7">
        <v>88</v>
      </c>
      <c r="P3345" s="7">
        <v>22</v>
      </c>
      <c r="Q3345" s="7">
        <v>22</v>
      </c>
      <c r="R3345" s="7">
        <v>5</v>
      </c>
      <c r="S3345" s="7">
        <v>0</v>
      </c>
      <c r="T3345" s="7">
        <v>4</v>
      </c>
      <c r="U3345" s="7">
        <v>12</v>
      </c>
      <c r="V3345" s="7">
        <v>2</v>
      </c>
      <c r="W3345" s="7">
        <v>16</v>
      </c>
      <c r="X3345" s="7">
        <v>25</v>
      </c>
      <c r="Y3345" s="7">
        <v>2</v>
      </c>
      <c r="Z3345" s="7">
        <v>1</v>
      </c>
      <c r="AA3345"/>
    </row>
    <row r="3346" spans="1:27" x14ac:dyDescent="0.25">
      <c r="A3346" s="24" t="str">
        <f t="shared" si="160"/>
        <v/>
      </c>
      <c r="B3346" s="24" t="str">
        <f t="shared" si="158"/>
        <v/>
      </c>
      <c r="C3346" s="24" t="str">
        <f t="shared" si="159"/>
        <v/>
      </c>
      <c r="D3346" s="24">
        <v>2026</v>
      </c>
      <c r="E3346" s="7" t="s">
        <v>3571</v>
      </c>
      <c r="F3346" s="7" t="s">
        <v>3560</v>
      </c>
      <c r="G3346" s="7" t="s">
        <v>47</v>
      </c>
      <c r="H3346" s="7" t="s">
        <v>33</v>
      </c>
      <c r="I3346" s="8">
        <v>0.248</v>
      </c>
      <c r="J3346" s="8">
        <v>0.29799999999999999</v>
      </c>
      <c r="K3346" s="8">
        <v>0.46300000000000002</v>
      </c>
      <c r="L3346" s="8">
        <v>0.76100000000000001</v>
      </c>
      <c r="M3346" s="7">
        <v>36</v>
      </c>
      <c r="N3346" s="7">
        <v>131</v>
      </c>
      <c r="O3346" s="7">
        <v>121</v>
      </c>
      <c r="P3346" s="7">
        <v>13</v>
      </c>
      <c r="Q3346" s="7">
        <v>30</v>
      </c>
      <c r="R3346" s="7">
        <v>9</v>
      </c>
      <c r="S3346" s="7">
        <v>1</v>
      </c>
      <c r="T3346" s="7">
        <v>5</v>
      </c>
      <c r="U3346" s="7">
        <v>17</v>
      </c>
      <c r="V3346" s="7">
        <v>2</v>
      </c>
      <c r="W3346" s="7">
        <v>7</v>
      </c>
      <c r="X3346" s="7">
        <v>36</v>
      </c>
      <c r="Y3346" s="7">
        <v>4</v>
      </c>
      <c r="Z3346" s="7">
        <v>1</v>
      </c>
      <c r="AA3346"/>
    </row>
    <row r="3347" spans="1:27" x14ac:dyDescent="0.25">
      <c r="A3347" s="24" t="str">
        <f t="shared" si="160"/>
        <v/>
      </c>
      <c r="B3347" s="24" t="str">
        <f t="shared" si="158"/>
        <v/>
      </c>
      <c r="C3347" s="24">
        <f t="shared" si="159"/>
        <v>1</v>
      </c>
      <c r="D3347" s="24">
        <v>2026</v>
      </c>
      <c r="E3347" s="7" t="s">
        <v>3572</v>
      </c>
      <c r="F3347" s="7" t="s">
        <v>3560</v>
      </c>
      <c r="G3347" s="7" t="s">
        <v>37</v>
      </c>
      <c r="H3347" s="7" t="s">
        <v>42</v>
      </c>
      <c r="I3347" s="8">
        <v>0.20799999999999999</v>
      </c>
      <c r="J3347" s="8">
        <v>0.27100000000000002</v>
      </c>
      <c r="K3347" s="8">
        <v>0.27300000000000002</v>
      </c>
      <c r="L3347" s="8">
        <v>0.54300000000000004</v>
      </c>
      <c r="M3347" s="7">
        <v>26</v>
      </c>
      <c r="N3347" s="7">
        <v>88</v>
      </c>
      <c r="O3347" s="7">
        <v>77</v>
      </c>
      <c r="P3347" s="7">
        <v>6</v>
      </c>
      <c r="Q3347" s="7">
        <v>16</v>
      </c>
      <c r="R3347" s="7">
        <v>5</v>
      </c>
      <c r="S3347" s="7">
        <v>0</v>
      </c>
      <c r="T3347" s="7">
        <v>0</v>
      </c>
      <c r="U3347" s="7">
        <v>5</v>
      </c>
      <c r="V3347" s="7">
        <v>1</v>
      </c>
      <c r="W3347" s="7">
        <v>6</v>
      </c>
      <c r="X3347" s="7">
        <v>19</v>
      </c>
      <c r="Y3347" s="7">
        <v>1</v>
      </c>
      <c r="Z3347" s="7">
        <v>0</v>
      </c>
      <c r="AA3347"/>
    </row>
    <row r="3348" spans="1:27" x14ac:dyDescent="0.25">
      <c r="A3348" s="24" t="str">
        <f t="shared" si="160"/>
        <v/>
      </c>
      <c r="B3348" s="24" t="str">
        <f t="shared" si="158"/>
        <v/>
      </c>
      <c r="C3348" s="24" t="str">
        <f t="shared" si="159"/>
        <v/>
      </c>
      <c r="D3348" s="24">
        <v>2026</v>
      </c>
      <c r="E3348" s="7" t="s">
        <v>3573</v>
      </c>
      <c r="F3348" s="7" t="s">
        <v>3560</v>
      </c>
      <c r="G3348" s="7" t="s">
        <v>37</v>
      </c>
      <c r="H3348" s="7" t="s">
        <v>35</v>
      </c>
      <c r="I3348" s="8">
        <v>0.2</v>
      </c>
      <c r="J3348" s="8">
        <v>0.2</v>
      </c>
      <c r="K3348" s="8">
        <v>0.2</v>
      </c>
      <c r="L3348" s="8">
        <v>0.4</v>
      </c>
      <c r="M3348" s="7">
        <v>2</v>
      </c>
      <c r="N3348" s="7">
        <v>5</v>
      </c>
      <c r="O3348" s="7">
        <v>5</v>
      </c>
      <c r="P3348" s="7">
        <v>0</v>
      </c>
      <c r="Q3348" s="7">
        <v>1</v>
      </c>
      <c r="R3348" s="7">
        <v>0</v>
      </c>
      <c r="S3348" s="7">
        <v>0</v>
      </c>
      <c r="T3348" s="7">
        <v>0</v>
      </c>
      <c r="U3348" s="7">
        <v>0</v>
      </c>
      <c r="V3348" s="7">
        <v>0</v>
      </c>
      <c r="W3348" s="7">
        <v>0</v>
      </c>
      <c r="X3348" s="7">
        <v>2</v>
      </c>
      <c r="Y3348" s="7">
        <v>0</v>
      </c>
      <c r="Z3348" s="7">
        <v>1</v>
      </c>
      <c r="AA3348"/>
    </row>
    <row r="3349" spans="1:27" x14ac:dyDescent="0.25">
      <c r="A3349" s="24" t="str">
        <f t="shared" si="160"/>
        <v/>
      </c>
      <c r="B3349" s="24" t="str">
        <f t="shared" si="158"/>
        <v/>
      </c>
      <c r="C3349" s="24" t="str">
        <f t="shared" si="159"/>
        <v/>
      </c>
      <c r="D3349" s="24">
        <v>2026</v>
      </c>
      <c r="E3349" s="7" t="s">
        <v>3574</v>
      </c>
      <c r="F3349" s="7" t="s">
        <v>3560</v>
      </c>
      <c r="G3349" s="7" t="s">
        <v>24</v>
      </c>
      <c r="H3349" s="7" t="s">
        <v>30</v>
      </c>
      <c r="I3349" s="8">
        <v>0.17899999999999999</v>
      </c>
      <c r="J3349" s="8">
        <v>0.26100000000000001</v>
      </c>
      <c r="K3349" s="8">
        <v>0.33300000000000002</v>
      </c>
      <c r="L3349" s="8">
        <v>0.59399999999999997</v>
      </c>
      <c r="M3349" s="7">
        <v>16</v>
      </c>
      <c r="N3349" s="7">
        <v>47</v>
      </c>
      <c r="O3349" s="7">
        <v>39</v>
      </c>
      <c r="P3349" s="7">
        <v>7</v>
      </c>
      <c r="Q3349" s="7">
        <v>7</v>
      </c>
      <c r="R3349" s="7">
        <v>2</v>
      </c>
      <c r="S3349" s="7">
        <v>2</v>
      </c>
      <c r="T3349" s="7">
        <v>0</v>
      </c>
      <c r="U3349" s="7">
        <v>2</v>
      </c>
      <c r="V3349" s="7">
        <v>0</v>
      </c>
      <c r="W3349" s="7">
        <v>5</v>
      </c>
      <c r="X3349" s="7">
        <v>18</v>
      </c>
      <c r="Y3349" s="7">
        <v>0</v>
      </c>
      <c r="Z3349" s="7">
        <v>0</v>
      </c>
      <c r="AA3349"/>
    </row>
    <row r="3350" spans="1:27" x14ac:dyDescent="0.25">
      <c r="A3350" s="24" t="str">
        <f t="shared" si="160"/>
        <v/>
      </c>
      <c r="B3350" s="24" t="str">
        <f t="shared" si="158"/>
        <v/>
      </c>
      <c r="C3350" s="24" t="str">
        <f t="shared" si="159"/>
        <v/>
      </c>
      <c r="D3350" s="24">
        <v>2026</v>
      </c>
      <c r="E3350" s="7" t="s">
        <v>3575</v>
      </c>
      <c r="F3350" s="7" t="s">
        <v>3560</v>
      </c>
      <c r="G3350" s="7" t="s">
        <v>24</v>
      </c>
      <c r="H3350" s="7" t="s">
        <v>27</v>
      </c>
      <c r="I3350" s="8">
        <v>0.17599999999999999</v>
      </c>
      <c r="J3350" s="8">
        <v>0.24299999999999999</v>
      </c>
      <c r="K3350" s="8">
        <v>0.29399999999999998</v>
      </c>
      <c r="L3350" s="8">
        <v>0.53700000000000003</v>
      </c>
      <c r="M3350" s="7">
        <v>10</v>
      </c>
      <c r="N3350" s="7">
        <v>37</v>
      </c>
      <c r="O3350" s="7">
        <v>34</v>
      </c>
      <c r="P3350" s="7">
        <v>1</v>
      </c>
      <c r="Q3350" s="7">
        <v>6</v>
      </c>
      <c r="R3350" s="7">
        <v>2</v>
      </c>
      <c r="S3350" s="7">
        <v>1</v>
      </c>
      <c r="T3350" s="7">
        <v>0</v>
      </c>
      <c r="U3350" s="7">
        <v>2</v>
      </c>
      <c r="V3350" s="7">
        <v>0</v>
      </c>
      <c r="W3350" s="7">
        <v>3</v>
      </c>
      <c r="X3350" s="7">
        <v>14</v>
      </c>
      <c r="Y3350" s="7">
        <v>0</v>
      </c>
      <c r="Z3350" s="7">
        <v>0</v>
      </c>
      <c r="AA3350"/>
    </row>
    <row r="3351" spans="1:27" x14ac:dyDescent="0.25">
      <c r="A3351" s="24" t="str">
        <f t="shared" si="160"/>
        <v/>
      </c>
      <c r="B3351" s="24" t="str">
        <f t="shared" si="158"/>
        <v/>
      </c>
      <c r="C3351" s="24">
        <f t="shared" si="159"/>
        <v>1</v>
      </c>
      <c r="D3351" s="24">
        <v>2026</v>
      </c>
      <c r="E3351" s="7" t="s">
        <v>3576</v>
      </c>
      <c r="F3351" s="7" t="s">
        <v>3560</v>
      </c>
      <c r="G3351" s="7" t="s">
        <v>37</v>
      </c>
      <c r="H3351" s="7" t="s">
        <v>25</v>
      </c>
      <c r="I3351" s="8">
        <v>0.16700000000000001</v>
      </c>
      <c r="J3351" s="8">
        <v>0.32400000000000001</v>
      </c>
      <c r="K3351" s="8">
        <v>0.185</v>
      </c>
      <c r="L3351" s="8">
        <v>0.50900000000000001</v>
      </c>
      <c r="M3351" s="7">
        <v>27</v>
      </c>
      <c r="N3351" s="7">
        <v>69</v>
      </c>
      <c r="O3351" s="7">
        <v>54</v>
      </c>
      <c r="P3351" s="7">
        <v>6</v>
      </c>
      <c r="Q3351" s="7">
        <v>9</v>
      </c>
      <c r="R3351" s="7">
        <v>1</v>
      </c>
      <c r="S3351" s="7">
        <v>0</v>
      </c>
      <c r="T3351" s="7">
        <v>0</v>
      </c>
      <c r="U3351" s="7">
        <v>9</v>
      </c>
      <c r="V3351" s="7">
        <v>4</v>
      </c>
      <c r="W3351" s="7">
        <v>9</v>
      </c>
      <c r="X3351" s="7">
        <v>15</v>
      </c>
      <c r="Y3351" s="7">
        <v>0</v>
      </c>
      <c r="Z3351" s="7">
        <v>1</v>
      </c>
      <c r="AA3351"/>
    </row>
    <row r="3352" spans="1:27" x14ac:dyDescent="0.25">
      <c r="A3352" s="24">
        <f t="shared" si="160"/>
        <v>1</v>
      </c>
      <c r="B3352" s="24" t="str">
        <f t="shared" si="158"/>
        <v/>
      </c>
      <c r="C3352" s="24" t="str">
        <f t="shared" si="159"/>
        <v/>
      </c>
      <c r="D3352" s="24">
        <v>2026</v>
      </c>
      <c r="E3352" s="7" t="s">
        <v>3577</v>
      </c>
      <c r="F3352" s="7" t="s">
        <v>3560</v>
      </c>
      <c r="G3352" s="7" t="s">
        <v>32</v>
      </c>
      <c r="H3352" s="7" t="s">
        <v>42</v>
      </c>
      <c r="I3352" s="8">
        <v>0.13300000000000001</v>
      </c>
      <c r="J3352" s="8">
        <v>0.26400000000000001</v>
      </c>
      <c r="K3352" s="8">
        <v>0.28899999999999998</v>
      </c>
      <c r="L3352" s="8">
        <v>0.55300000000000005</v>
      </c>
      <c r="M3352" s="7">
        <v>15</v>
      </c>
      <c r="N3352" s="7">
        <v>54</v>
      </c>
      <c r="O3352" s="7">
        <v>45</v>
      </c>
      <c r="P3352" s="7">
        <v>6</v>
      </c>
      <c r="Q3352" s="7">
        <v>6</v>
      </c>
      <c r="R3352" s="7">
        <v>1</v>
      </c>
      <c r="S3352" s="7">
        <v>0</v>
      </c>
      <c r="T3352" s="7">
        <v>2</v>
      </c>
      <c r="U3352" s="7">
        <v>3</v>
      </c>
      <c r="V3352" s="7">
        <v>2</v>
      </c>
      <c r="W3352" s="7">
        <v>6</v>
      </c>
      <c r="X3352" s="7">
        <v>17</v>
      </c>
      <c r="Y3352" s="7">
        <v>1</v>
      </c>
      <c r="Z3352" s="7">
        <v>0</v>
      </c>
      <c r="AA3352"/>
    </row>
    <row r="3353" spans="1:27" x14ac:dyDescent="0.25">
      <c r="A3353" s="24" t="str">
        <f t="shared" si="160"/>
        <v/>
      </c>
      <c r="B3353" s="24" t="str">
        <f t="shared" si="158"/>
        <v/>
      </c>
      <c r="C3353" s="24" t="str">
        <f t="shared" si="159"/>
        <v/>
      </c>
      <c r="D3353" s="24">
        <v>2026</v>
      </c>
      <c r="E3353" s="7" t="s">
        <v>3578</v>
      </c>
      <c r="F3353" s="7" t="s">
        <v>3560</v>
      </c>
      <c r="G3353" s="7" t="s">
        <v>24</v>
      </c>
      <c r="H3353" s="7" t="s">
        <v>27</v>
      </c>
      <c r="I3353" s="8">
        <v>9.0999999999999998E-2</v>
      </c>
      <c r="J3353" s="8">
        <v>0.28599999999999998</v>
      </c>
      <c r="K3353" s="8">
        <v>9.0999999999999998E-2</v>
      </c>
      <c r="L3353" s="8">
        <v>0.377</v>
      </c>
      <c r="M3353" s="7">
        <v>6</v>
      </c>
      <c r="N3353" s="7">
        <v>14</v>
      </c>
      <c r="O3353" s="7">
        <v>11</v>
      </c>
      <c r="P3353" s="7">
        <v>3</v>
      </c>
      <c r="Q3353" s="7">
        <v>1</v>
      </c>
      <c r="R3353" s="7">
        <v>0</v>
      </c>
      <c r="S3353" s="7">
        <v>0</v>
      </c>
      <c r="T3353" s="7">
        <v>0</v>
      </c>
      <c r="U3353" s="7">
        <v>1</v>
      </c>
      <c r="V3353" s="7">
        <v>1</v>
      </c>
      <c r="W3353" s="7">
        <v>2</v>
      </c>
      <c r="X3353" s="7">
        <v>5</v>
      </c>
      <c r="Y3353" s="7">
        <v>0</v>
      </c>
      <c r="Z3353" s="7">
        <v>0</v>
      </c>
      <c r="AA3353"/>
    </row>
    <row r="3354" spans="1:27" x14ac:dyDescent="0.25">
      <c r="A3354" s="24" t="str">
        <f t="shared" si="160"/>
        <v/>
      </c>
      <c r="B3354" s="24" t="str">
        <f t="shared" si="158"/>
        <v/>
      </c>
      <c r="C3354" s="24" t="str">
        <f t="shared" si="159"/>
        <v/>
      </c>
      <c r="D3354" s="24">
        <v>2026</v>
      </c>
      <c r="E3354" s="7" t="s">
        <v>3579</v>
      </c>
      <c r="F3354" s="7" t="s">
        <v>3560</v>
      </c>
      <c r="G3354" s="7" t="s">
        <v>47</v>
      </c>
      <c r="H3354" s="7" t="s">
        <v>40</v>
      </c>
      <c r="I3354" s="8">
        <v>0.05</v>
      </c>
      <c r="J3354" s="8">
        <v>0.26900000000000002</v>
      </c>
      <c r="K3354" s="8">
        <v>0.05</v>
      </c>
      <c r="L3354" s="8">
        <v>0.31900000000000001</v>
      </c>
      <c r="M3354" s="7">
        <v>9</v>
      </c>
      <c r="N3354" s="7">
        <v>26</v>
      </c>
      <c r="O3354" s="7">
        <v>20</v>
      </c>
      <c r="P3354" s="7">
        <v>1</v>
      </c>
      <c r="Q3354" s="7">
        <v>1</v>
      </c>
      <c r="R3354" s="7">
        <v>0</v>
      </c>
      <c r="S3354" s="7">
        <v>0</v>
      </c>
      <c r="T3354" s="7">
        <v>0</v>
      </c>
      <c r="U3354" s="7">
        <v>0</v>
      </c>
      <c r="V3354" s="7">
        <v>2</v>
      </c>
      <c r="W3354" s="7">
        <v>4</v>
      </c>
      <c r="X3354" s="7">
        <v>7</v>
      </c>
      <c r="Y3354" s="7">
        <v>2</v>
      </c>
      <c r="Z3354" s="7">
        <v>0</v>
      </c>
      <c r="AA3354"/>
    </row>
    <row r="3355" spans="1:27" x14ac:dyDescent="0.25">
      <c r="A3355" s="24">
        <f t="shared" si="160"/>
        <v>1</v>
      </c>
      <c r="B3355" s="24" t="str">
        <f t="shared" si="158"/>
        <v/>
      </c>
      <c r="C3355" s="24" t="str">
        <f t="shared" si="159"/>
        <v/>
      </c>
      <c r="D3355" s="24">
        <v>2026</v>
      </c>
      <c r="E3355" s="7" t="s">
        <v>3580</v>
      </c>
      <c r="F3355" s="7" t="s">
        <v>3560</v>
      </c>
      <c r="G3355" s="7" t="s">
        <v>29</v>
      </c>
      <c r="H3355" s="7" t="s">
        <v>30</v>
      </c>
      <c r="I3355" s="8">
        <v>0</v>
      </c>
      <c r="J3355" s="8">
        <v>0</v>
      </c>
      <c r="K3355" s="8">
        <v>0</v>
      </c>
      <c r="L3355" s="8">
        <v>0</v>
      </c>
      <c r="M3355" s="7">
        <v>4</v>
      </c>
      <c r="N3355" s="7">
        <v>9</v>
      </c>
      <c r="O3355" s="7">
        <v>9</v>
      </c>
      <c r="P3355" s="7">
        <v>0</v>
      </c>
      <c r="Q3355" s="7">
        <v>0</v>
      </c>
      <c r="R3355" s="7">
        <v>0</v>
      </c>
      <c r="S3355" s="7">
        <v>0</v>
      </c>
      <c r="T3355" s="7">
        <v>0</v>
      </c>
      <c r="U3355" s="7">
        <v>1</v>
      </c>
      <c r="V3355" s="7">
        <v>0</v>
      </c>
      <c r="W3355" s="7">
        <v>0</v>
      </c>
      <c r="X3355" s="7">
        <v>4</v>
      </c>
      <c r="Y3355" s="7">
        <v>0</v>
      </c>
      <c r="Z3355" s="7">
        <v>0</v>
      </c>
      <c r="AA3355"/>
    </row>
    <row r="3356" spans="1:27" x14ac:dyDescent="0.25">
      <c r="A3356" s="24" t="str">
        <f t="shared" si="160"/>
        <v/>
      </c>
      <c r="B3356" s="24" t="str">
        <f t="shared" si="158"/>
        <v/>
      </c>
      <c r="C3356" s="24" t="str">
        <f t="shared" si="159"/>
        <v/>
      </c>
      <c r="D3356" s="24">
        <v>2026</v>
      </c>
      <c r="E3356" s="7" t="s">
        <v>3581</v>
      </c>
      <c r="F3356" s="7" t="s">
        <v>3560</v>
      </c>
      <c r="G3356" s="7" t="s">
        <v>37</v>
      </c>
      <c r="H3356" s="7" t="s">
        <v>164</v>
      </c>
      <c r="I3356" s="8">
        <v>0</v>
      </c>
      <c r="J3356" s="8">
        <v>1</v>
      </c>
      <c r="K3356" s="8">
        <v>0</v>
      </c>
      <c r="L3356" s="8">
        <v>0</v>
      </c>
      <c r="M3356" s="7">
        <v>2</v>
      </c>
      <c r="N3356" s="7">
        <v>2</v>
      </c>
      <c r="O3356" s="7">
        <v>0</v>
      </c>
      <c r="P3356" s="7">
        <v>0</v>
      </c>
      <c r="Q3356" s="7">
        <v>0</v>
      </c>
      <c r="R3356" s="7">
        <v>0</v>
      </c>
      <c r="S3356" s="7">
        <v>0</v>
      </c>
      <c r="T3356" s="7">
        <v>0</v>
      </c>
      <c r="U3356" s="7">
        <v>0</v>
      </c>
      <c r="V3356" s="7">
        <v>0</v>
      </c>
      <c r="W3356" s="7">
        <v>2</v>
      </c>
      <c r="X3356" s="7">
        <v>0</v>
      </c>
      <c r="Y3356" s="7">
        <v>0</v>
      </c>
      <c r="Z3356" s="7">
        <v>0</v>
      </c>
      <c r="AA3356"/>
    </row>
    <row r="3357" spans="1:27" x14ac:dyDescent="0.25">
      <c r="A3357" s="24" t="str">
        <f t="shared" si="160"/>
        <v/>
      </c>
      <c r="B3357" s="24" t="str">
        <f t="shared" si="158"/>
        <v/>
      </c>
      <c r="C3357" s="24" t="str">
        <f t="shared" si="159"/>
        <v/>
      </c>
      <c r="D3357" s="24">
        <v>2026</v>
      </c>
      <c r="E3357" s="7" t="s">
        <v>3582</v>
      </c>
      <c r="F3357" s="7" t="s">
        <v>3583</v>
      </c>
      <c r="G3357" s="7" t="s">
        <v>47</v>
      </c>
      <c r="H3357" s="7" t="s">
        <v>40</v>
      </c>
      <c r="I3357" s="8">
        <v>0.308</v>
      </c>
      <c r="J3357" s="8">
        <v>0.38800000000000001</v>
      </c>
      <c r="K3357" s="8">
        <v>0.47399999999999998</v>
      </c>
      <c r="L3357" s="8">
        <v>0.86199999999999999</v>
      </c>
      <c r="M3357" s="7">
        <v>52</v>
      </c>
      <c r="N3357" s="7">
        <v>245</v>
      </c>
      <c r="O3357" s="7">
        <v>211</v>
      </c>
      <c r="P3357" s="7">
        <v>37</v>
      </c>
      <c r="Q3357" s="7">
        <v>65</v>
      </c>
      <c r="R3357" s="7">
        <v>14</v>
      </c>
      <c r="S3357" s="7">
        <v>3</v>
      </c>
      <c r="T3357" s="7">
        <v>5</v>
      </c>
      <c r="U3357" s="7">
        <v>21</v>
      </c>
      <c r="V3357" s="7">
        <v>4</v>
      </c>
      <c r="W3357" s="7">
        <v>25</v>
      </c>
      <c r="X3357" s="7">
        <v>54</v>
      </c>
      <c r="Y3357" s="7">
        <v>4</v>
      </c>
      <c r="Z3357" s="7">
        <v>2</v>
      </c>
      <c r="AA3357"/>
    </row>
    <row r="3358" spans="1:27" x14ac:dyDescent="0.25">
      <c r="A3358" s="24" t="str">
        <f t="shared" si="160"/>
        <v/>
      </c>
      <c r="B3358" s="24" t="str">
        <f t="shared" si="158"/>
        <v/>
      </c>
      <c r="C3358" s="24">
        <f t="shared" si="159"/>
        <v>1</v>
      </c>
      <c r="D3358" s="24">
        <v>2026</v>
      </c>
      <c r="E3358" s="7" t="s">
        <v>3584</v>
      </c>
      <c r="F3358" s="7" t="s">
        <v>3583</v>
      </c>
      <c r="G3358" s="7" t="s">
        <v>24</v>
      </c>
      <c r="H3358" s="7" t="s">
        <v>42</v>
      </c>
      <c r="I3358" s="8">
        <v>0.27700000000000002</v>
      </c>
      <c r="J3358" s="8">
        <v>0.39300000000000002</v>
      </c>
      <c r="K3358" s="8">
        <v>0.40500000000000003</v>
      </c>
      <c r="L3358" s="8">
        <v>0.79800000000000004</v>
      </c>
      <c r="M3358" s="7">
        <v>51</v>
      </c>
      <c r="N3358" s="7">
        <v>242</v>
      </c>
      <c r="O3358" s="7">
        <v>195</v>
      </c>
      <c r="P3358" s="7">
        <v>42</v>
      </c>
      <c r="Q3358" s="7">
        <v>54</v>
      </c>
      <c r="R3358" s="7">
        <v>13</v>
      </c>
      <c r="S3358" s="7">
        <v>0</v>
      </c>
      <c r="T3358" s="7">
        <v>4</v>
      </c>
      <c r="U3358" s="7">
        <v>20</v>
      </c>
      <c r="V3358" s="7">
        <v>13</v>
      </c>
      <c r="W3358" s="7">
        <v>27</v>
      </c>
      <c r="X3358" s="7">
        <v>24</v>
      </c>
      <c r="Y3358" s="7">
        <v>8</v>
      </c>
      <c r="Z3358" s="7">
        <v>3</v>
      </c>
      <c r="AA3358"/>
    </row>
    <row r="3359" spans="1:27" x14ac:dyDescent="0.25">
      <c r="A3359" s="24">
        <f t="shared" si="160"/>
        <v>1</v>
      </c>
      <c r="B3359" s="24" t="str">
        <f t="shared" si="158"/>
        <v/>
      </c>
      <c r="C3359" s="24" t="str">
        <f t="shared" si="159"/>
        <v/>
      </c>
      <c r="D3359" s="24">
        <v>2026</v>
      </c>
      <c r="E3359" s="7" t="s">
        <v>3585</v>
      </c>
      <c r="F3359" s="7" t="s">
        <v>3583</v>
      </c>
      <c r="G3359" s="7" t="s">
        <v>32</v>
      </c>
      <c r="H3359" s="7" t="s">
        <v>27</v>
      </c>
      <c r="I3359" s="8">
        <v>0.26700000000000002</v>
      </c>
      <c r="J3359" s="8">
        <v>0.34100000000000003</v>
      </c>
      <c r="K3359" s="8">
        <v>0.41299999999999998</v>
      </c>
      <c r="L3359" s="8">
        <v>0.753</v>
      </c>
      <c r="M3359" s="7">
        <v>52</v>
      </c>
      <c r="N3359" s="7">
        <v>235</v>
      </c>
      <c r="O3359" s="7">
        <v>206</v>
      </c>
      <c r="P3359" s="7">
        <v>35</v>
      </c>
      <c r="Q3359" s="7">
        <v>55</v>
      </c>
      <c r="R3359" s="7">
        <v>8</v>
      </c>
      <c r="S3359" s="7">
        <v>2</v>
      </c>
      <c r="T3359" s="7">
        <v>6</v>
      </c>
      <c r="U3359" s="7">
        <v>39</v>
      </c>
      <c r="V3359" s="7">
        <v>11</v>
      </c>
      <c r="W3359" s="7">
        <v>13</v>
      </c>
      <c r="X3359" s="7">
        <v>66</v>
      </c>
      <c r="Y3359" s="7">
        <v>14</v>
      </c>
      <c r="Z3359" s="7">
        <v>2</v>
      </c>
      <c r="AA3359"/>
    </row>
    <row r="3360" spans="1:27" x14ac:dyDescent="0.25">
      <c r="A3360" s="24" t="str">
        <f t="shared" si="160"/>
        <v/>
      </c>
      <c r="B3360" s="24" t="str">
        <f t="shared" si="158"/>
        <v/>
      </c>
      <c r="C3360" s="24" t="str">
        <f t="shared" si="159"/>
        <v/>
      </c>
      <c r="D3360" s="24">
        <v>2026</v>
      </c>
      <c r="E3360" s="7" t="s">
        <v>3586</v>
      </c>
      <c r="F3360" s="7" t="s">
        <v>3583</v>
      </c>
      <c r="G3360" s="7" t="s">
        <v>47</v>
      </c>
      <c r="H3360" s="7" t="s">
        <v>35</v>
      </c>
      <c r="I3360" s="8">
        <v>0.26400000000000001</v>
      </c>
      <c r="J3360" s="8">
        <v>0.32900000000000001</v>
      </c>
      <c r="K3360" s="8">
        <v>0.49199999999999999</v>
      </c>
      <c r="L3360" s="8">
        <v>0.82099999999999995</v>
      </c>
      <c r="M3360" s="7">
        <v>53</v>
      </c>
      <c r="N3360" s="7">
        <v>226</v>
      </c>
      <c r="O3360" s="7">
        <v>197</v>
      </c>
      <c r="P3360" s="7">
        <v>38</v>
      </c>
      <c r="Q3360" s="7">
        <v>52</v>
      </c>
      <c r="R3360" s="7">
        <v>13</v>
      </c>
      <c r="S3360" s="7">
        <v>1</v>
      </c>
      <c r="T3360" s="7">
        <v>10</v>
      </c>
      <c r="U3360" s="7">
        <v>41</v>
      </c>
      <c r="V3360" s="7">
        <v>1</v>
      </c>
      <c r="W3360" s="7">
        <v>21</v>
      </c>
      <c r="X3360" s="7">
        <v>60</v>
      </c>
      <c r="Y3360" s="7">
        <v>2</v>
      </c>
      <c r="Z3360" s="7">
        <v>2</v>
      </c>
      <c r="AA3360"/>
    </row>
    <row r="3361" spans="1:27" x14ac:dyDescent="0.25">
      <c r="A3361" s="24" t="str">
        <f t="shared" si="160"/>
        <v/>
      </c>
      <c r="B3361" s="24" t="str">
        <f t="shared" si="158"/>
        <v/>
      </c>
      <c r="C3361" s="24" t="str">
        <f t="shared" si="159"/>
        <v/>
      </c>
      <c r="D3361" s="24">
        <v>2026</v>
      </c>
      <c r="E3361" s="7" t="s">
        <v>3587</v>
      </c>
      <c r="F3361" s="7" t="s">
        <v>3583</v>
      </c>
      <c r="G3361" s="7" t="s">
        <v>47</v>
      </c>
      <c r="H3361" s="7" t="s">
        <v>33</v>
      </c>
      <c r="I3361" s="8">
        <v>0.26100000000000001</v>
      </c>
      <c r="J3361" s="8">
        <v>0.36799999999999999</v>
      </c>
      <c r="K3361" s="8">
        <v>0.438</v>
      </c>
      <c r="L3361" s="8">
        <v>0.80600000000000005</v>
      </c>
      <c r="M3361" s="7">
        <v>51</v>
      </c>
      <c r="N3361" s="7">
        <v>209</v>
      </c>
      <c r="O3361" s="7">
        <v>176</v>
      </c>
      <c r="P3361" s="7">
        <v>36</v>
      </c>
      <c r="Q3361" s="7">
        <v>46</v>
      </c>
      <c r="R3361" s="7">
        <v>12</v>
      </c>
      <c r="S3361" s="7">
        <v>2</v>
      </c>
      <c r="T3361" s="7">
        <v>5</v>
      </c>
      <c r="U3361" s="7">
        <v>38</v>
      </c>
      <c r="V3361" s="7">
        <v>6</v>
      </c>
      <c r="W3361" s="7">
        <v>25</v>
      </c>
      <c r="X3361" s="7">
        <v>28</v>
      </c>
      <c r="Y3361" s="7">
        <v>6</v>
      </c>
      <c r="Z3361" s="7">
        <v>3</v>
      </c>
      <c r="AA3361"/>
    </row>
    <row r="3362" spans="1:27" x14ac:dyDescent="0.25">
      <c r="A3362" s="24" t="str">
        <f t="shared" si="160"/>
        <v/>
      </c>
      <c r="B3362" s="24" t="str">
        <f t="shared" si="158"/>
        <v/>
      </c>
      <c r="C3362" s="24">
        <f t="shared" si="159"/>
        <v>1</v>
      </c>
      <c r="D3362" s="24">
        <v>2026</v>
      </c>
      <c r="E3362" s="7" t="s">
        <v>3588</v>
      </c>
      <c r="F3362" s="7" t="s">
        <v>3583</v>
      </c>
      <c r="G3362" s="7" t="s">
        <v>37</v>
      </c>
      <c r="H3362" s="7" t="s">
        <v>38</v>
      </c>
      <c r="I3362" s="8">
        <v>0.255</v>
      </c>
      <c r="J3362" s="8">
        <v>0.39400000000000002</v>
      </c>
      <c r="K3362" s="8">
        <v>0.311</v>
      </c>
      <c r="L3362" s="8">
        <v>0.70499999999999996</v>
      </c>
      <c r="M3362" s="7">
        <v>52</v>
      </c>
      <c r="N3362" s="7">
        <v>204</v>
      </c>
      <c r="O3362" s="7">
        <v>161</v>
      </c>
      <c r="P3362" s="7">
        <v>29</v>
      </c>
      <c r="Q3362" s="7">
        <v>41</v>
      </c>
      <c r="R3362" s="7">
        <v>4</v>
      </c>
      <c r="S3362" s="7">
        <v>1</v>
      </c>
      <c r="T3362" s="7">
        <v>1</v>
      </c>
      <c r="U3362" s="7">
        <v>17</v>
      </c>
      <c r="V3362" s="7">
        <v>6</v>
      </c>
      <c r="W3362" s="7">
        <v>33</v>
      </c>
      <c r="X3362" s="7">
        <v>17</v>
      </c>
      <c r="Y3362" s="7">
        <v>1</v>
      </c>
      <c r="Z3362" s="7">
        <v>3</v>
      </c>
      <c r="AA3362"/>
    </row>
    <row r="3363" spans="1:27" x14ac:dyDescent="0.25">
      <c r="A3363" s="24" t="str">
        <f t="shared" si="160"/>
        <v/>
      </c>
      <c r="B3363" s="24" t="str">
        <f t="shared" si="158"/>
        <v/>
      </c>
      <c r="C3363" s="24">
        <f t="shared" si="159"/>
        <v>1</v>
      </c>
      <c r="D3363" s="24">
        <v>2026</v>
      </c>
      <c r="E3363" s="7" t="s">
        <v>3589</v>
      </c>
      <c r="F3363" s="7" t="s">
        <v>3583</v>
      </c>
      <c r="G3363" s="7" t="s">
        <v>47</v>
      </c>
      <c r="H3363" s="7" t="s">
        <v>164</v>
      </c>
      <c r="I3363" s="8">
        <v>1</v>
      </c>
      <c r="J3363" s="8">
        <v>1</v>
      </c>
      <c r="K3363" s="8">
        <v>1</v>
      </c>
      <c r="L3363" s="8">
        <v>2</v>
      </c>
      <c r="M3363" s="7">
        <v>2</v>
      </c>
      <c r="N3363" s="7">
        <v>2</v>
      </c>
      <c r="O3363" s="7">
        <v>1</v>
      </c>
      <c r="P3363" s="7">
        <v>1</v>
      </c>
      <c r="Q3363" s="7">
        <v>1</v>
      </c>
      <c r="R3363" s="7">
        <v>0</v>
      </c>
      <c r="S3363" s="7">
        <v>0</v>
      </c>
      <c r="T3363" s="7">
        <v>0</v>
      </c>
      <c r="U3363" s="7">
        <v>0</v>
      </c>
      <c r="V3363" s="7">
        <v>1</v>
      </c>
      <c r="W3363" s="7">
        <v>0</v>
      </c>
      <c r="X3363" s="7">
        <v>0</v>
      </c>
      <c r="Y3363" s="7">
        <v>0</v>
      </c>
      <c r="Z3363" s="7">
        <v>0</v>
      </c>
      <c r="AA3363"/>
    </row>
    <row r="3364" spans="1:27" x14ac:dyDescent="0.25">
      <c r="A3364" s="24">
        <f t="shared" si="160"/>
        <v>1</v>
      </c>
      <c r="B3364" s="24" t="str">
        <f t="shared" si="158"/>
        <v/>
      </c>
      <c r="C3364" s="24" t="str">
        <f t="shared" si="159"/>
        <v/>
      </c>
      <c r="D3364" s="24">
        <v>2026</v>
      </c>
      <c r="E3364" s="7" t="s">
        <v>3590</v>
      </c>
      <c r="F3364" s="7" t="s">
        <v>3583</v>
      </c>
      <c r="G3364" s="7" t="s">
        <v>29</v>
      </c>
      <c r="H3364" s="7" t="s">
        <v>44</v>
      </c>
      <c r="I3364" s="8">
        <v>0.32100000000000001</v>
      </c>
      <c r="J3364" s="8">
        <v>0.41899999999999998</v>
      </c>
      <c r="K3364" s="8">
        <v>0.52100000000000002</v>
      </c>
      <c r="L3364" s="8">
        <v>0.94099999999999995</v>
      </c>
      <c r="M3364" s="7">
        <v>37</v>
      </c>
      <c r="N3364" s="7">
        <v>167</v>
      </c>
      <c r="O3364" s="7">
        <v>140</v>
      </c>
      <c r="P3364" s="7">
        <v>31</v>
      </c>
      <c r="Q3364" s="7">
        <v>45</v>
      </c>
      <c r="R3364" s="7">
        <v>10</v>
      </c>
      <c r="S3364" s="7">
        <v>0</v>
      </c>
      <c r="T3364" s="7">
        <v>6</v>
      </c>
      <c r="U3364" s="7">
        <v>36</v>
      </c>
      <c r="V3364" s="7">
        <v>4</v>
      </c>
      <c r="W3364" s="7">
        <v>21</v>
      </c>
      <c r="X3364" s="7">
        <v>34</v>
      </c>
      <c r="Y3364" s="7">
        <v>0</v>
      </c>
      <c r="Z3364" s="7">
        <v>1</v>
      </c>
      <c r="AA3364"/>
    </row>
    <row r="3365" spans="1:27" x14ac:dyDescent="0.25">
      <c r="A3365" s="24" t="str">
        <f t="shared" si="160"/>
        <v/>
      </c>
      <c r="B3365" s="24" t="str">
        <f t="shared" si="158"/>
        <v/>
      </c>
      <c r="C3365" s="24" t="str">
        <f t="shared" si="159"/>
        <v/>
      </c>
      <c r="D3365" s="24">
        <v>2026</v>
      </c>
      <c r="E3365" s="7" t="s">
        <v>3591</v>
      </c>
      <c r="F3365" s="7" t="s">
        <v>3583</v>
      </c>
      <c r="G3365" s="7" t="s">
        <v>37</v>
      </c>
      <c r="H3365" s="7" t="s">
        <v>25</v>
      </c>
      <c r="I3365" s="8">
        <v>0.3</v>
      </c>
      <c r="J3365" s="8">
        <v>0.41699999999999998</v>
      </c>
      <c r="K3365" s="8">
        <v>0.34300000000000003</v>
      </c>
      <c r="L3365" s="8">
        <v>0.76</v>
      </c>
      <c r="M3365" s="7">
        <v>28</v>
      </c>
      <c r="N3365" s="7">
        <v>85</v>
      </c>
      <c r="O3365" s="7">
        <v>70</v>
      </c>
      <c r="P3365" s="7">
        <v>13</v>
      </c>
      <c r="Q3365" s="7">
        <v>21</v>
      </c>
      <c r="R3365" s="7">
        <v>3</v>
      </c>
      <c r="S3365" s="7">
        <v>0</v>
      </c>
      <c r="T3365" s="7">
        <v>0</v>
      </c>
      <c r="U3365" s="7">
        <v>8</v>
      </c>
      <c r="V3365" s="7">
        <v>2</v>
      </c>
      <c r="W3365" s="7">
        <v>12</v>
      </c>
      <c r="X3365" s="7">
        <v>19</v>
      </c>
      <c r="Y3365" s="7">
        <v>0</v>
      </c>
      <c r="Z3365" s="7">
        <v>0</v>
      </c>
      <c r="AA3365"/>
    </row>
    <row r="3366" spans="1:27" x14ac:dyDescent="0.25">
      <c r="A3366" s="24">
        <f t="shared" si="160"/>
        <v>1</v>
      </c>
      <c r="B3366" s="24" t="str">
        <f t="shared" si="158"/>
        <v/>
      </c>
      <c r="C3366" s="24" t="str">
        <f t="shared" si="159"/>
        <v/>
      </c>
      <c r="D3366" s="24">
        <v>2026</v>
      </c>
      <c r="E3366" s="7" t="s">
        <v>3592</v>
      </c>
      <c r="F3366" s="7" t="s">
        <v>3583</v>
      </c>
      <c r="G3366" s="7" t="s">
        <v>32</v>
      </c>
      <c r="H3366" s="7" t="s">
        <v>25</v>
      </c>
      <c r="I3366" s="8">
        <v>0.27500000000000002</v>
      </c>
      <c r="J3366" s="8">
        <v>0.375</v>
      </c>
      <c r="K3366" s="8">
        <v>0.38800000000000001</v>
      </c>
      <c r="L3366" s="8">
        <v>0.76300000000000001</v>
      </c>
      <c r="M3366" s="7">
        <v>28</v>
      </c>
      <c r="N3366" s="7">
        <v>97</v>
      </c>
      <c r="O3366" s="7">
        <v>80</v>
      </c>
      <c r="P3366" s="7">
        <v>7</v>
      </c>
      <c r="Q3366" s="7">
        <v>22</v>
      </c>
      <c r="R3366" s="7">
        <v>6</v>
      </c>
      <c r="S3366" s="7">
        <v>0</v>
      </c>
      <c r="T3366" s="7">
        <v>1</v>
      </c>
      <c r="U3366" s="7">
        <v>15</v>
      </c>
      <c r="V3366" s="7">
        <v>1</v>
      </c>
      <c r="W3366" s="7">
        <v>13</v>
      </c>
      <c r="X3366" s="7">
        <v>17</v>
      </c>
      <c r="Y3366" s="7">
        <v>2</v>
      </c>
      <c r="Z3366" s="7">
        <v>0</v>
      </c>
      <c r="AA3366"/>
    </row>
    <row r="3367" spans="1:27" x14ac:dyDescent="0.25">
      <c r="A3367" s="24" t="str">
        <f t="shared" si="160"/>
        <v/>
      </c>
      <c r="B3367" s="24" t="str">
        <f t="shared" si="158"/>
        <v/>
      </c>
      <c r="C3367" s="24" t="str">
        <f t="shared" si="159"/>
        <v/>
      </c>
      <c r="D3367" s="24">
        <v>2026</v>
      </c>
      <c r="E3367" s="7" t="s">
        <v>3593</v>
      </c>
      <c r="F3367" s="7" t="s">
        <v>3583</v>
      </c>
      <c r="G3367" s="7" t="s">
        <v>24</v>
      </c>
      <c r="H3367" s="7" t="s">
        <v>44</v>
      </c>
      <c r="I3367" s="8">
        <v>0.27300000000000002</v>
      </c>
      <c r="J3367" s="8">
        <v>0.36</v>
      </c>
      <c r="K3367" s="8">
        <v>0.5</v>
      </c>
      <c r="L3367" s="8">
        <v>0.86</v>
      </c>
      <c r="M3367" s="7">
        <v>11</v>
      </c>
      <c r="N3367" s="7">
        <v>50</v>
      </c>
      <c r="O3367" s="7">
        <v>44</v>
      </c>
      <c r="P3367" s="7">
        <v>8</v>
      </c>
      <c r="Q3367" s="7">
        <v>12</v>
      </c>
      <c r="R3367" s="7">
        <v>2</v>
      </c>
      <c r="S3367" s="7">
        <v>1</v>
      </c>
      <c r="T3367" s="7">
        <v>2</v>
      </c>
      <c r="U3367" s="7">
        <v>8</v>
      </c>
      <c r="V3367" s="7">
        <v>1</v>
      </c>
      <c r="W3367" s="7">
        <v>5</v>
      </c>
      <c r="X3367" s="7">
        <v>11</v>
      </c>
      <c r="Y3367" s="7">
        <v>0</v>
      </c>
      <c r="Z3367" s="7">
        <v>0</v>
      </c>
      <c r="AA3367"/>
    </row>
    <row r="3368" spans="1:27" x14ac:dyDescent="0.25">
      <c r="A3368" s="24" t="str">
        <f t="shared" si="160"/>
        <v/>
      </c>
      <c r="B3368" s="24" t="str">
        <f t="shared" si="158"/>
        <v/>
      </c>
      <c r="C3368" s="24" t="str">
        <f t="shared" si="159"/>
        <v/>
      </c>
      <c r="D3368" s="24">
        <v>2026</v>
      </c>
      <c r="E3368" s="7" t="s">
        <v>3594</v>
      </c>
      <c r="F3368" s="7" t="s">
        <v>3583</v>
      </c>
      <c r="G3368" s="7" t="s">
        <v>47</v>
      </c>
      <c r="H3368" s="7" t="s">
        <v>33</v>
      </c>
      <c r="I3368" s="8">
        <v>0.26500000000000001</v>
      </c>
      <c r="J3368" s="8">
        <v>0.33700000000000002</v>
      </c>
      <c r="K3368" s="8">
        <v>0.28899999999999998</v>
      </c>
      <c r="L3368" s="8">
        <v>0.626</v>
      </c>
      <c r="M3368" s="7">
        <v>26</v>
      </c>
      <c r="N3368" s="7">
        <v>95</v>
      </c>
      <c r="O3368" s="7">
        <v>83</v>
      </c>
      <c r="P3368" s="7">
        <v>10</v>
      </c>
      <c r="Q3368" s="7">
        <v>22</v>
      </c>
      <c r="R3368" s="7">
        <v>2</v>
      </c>
      <c r="S3368" s="7">
        <v>0</v>
      </c>
      <c r="T3368" s="7">
        <v>0</v>
      </c>
      <c r="U3368" s="7">
        <v>8</v>
      </c>
      <c r="V3368" s="7">
        <v>3</v>
      </c>
      <c r="W3368" s="7">
        <v>6</v>
      </c>
      <c r="X3368" s="7">
        <v>10</v>
      </c>
      <c r="Y3368" s="7">
        <v>7</v>
      </c>
      <c r="Z3368" s="7">
        <v>1</v>
      </c>
      <c r="AA3368"/>
    </row>
    <row r="3369" spans="1:27" x14ac:dyDescent="0.25">
      <c r="A3369" s="24" t="str">
        <f t="shared" si="160"/>
        <v/>
      </c>
      <c r="B3369" s="24" t="str">
        <f t="shared" si="158"/>
        <v/>
      </c>
      <c r="C3369" s="24" t="str">
        <f t="shared" si="159"/>
        <v/>
      </c>
      <c r="D3369" s="24">
        <v>2026</v>
      </c>
      <c r="E3369" s="7" t="s">
        <v>3595</v>
      </c>
      <c r="F3369" s="7" t="s">
        <v>3583</v>
      </c>
      <c r="G3369" s="7" t="s">
        <v>37</v>
      </c>
      <c r="H3369" s="7" t="s">
        <v>30</v>
      </c>
      <c r="I3369" s="8">
        <v>0.22</v>
      </c>
      <c r="J3369" s="8">
        <v>0.29899999999999999</v>
      </c>
      <c r="K3369" s="8">
        <v>0.28799999999999998</v>
      </c>
      <c r="L3369" s="8">
        <v>0.58699999999999997</v>
      </c>
      <c r="M3369" s="7">
        <v>33</v>
      </c>
      <c r="N3369" s="7">
        <v>135</v>
      </c>
      <c r="O3369" s="7">
        <v>118</v>
      </c>
      <c r="P3369" s="7">
        <v>12</v>
      </c>
      <c r="Q3369" s="7">
        <v>26</v>
      </c>
      <c r="R3369" s="7">
        <v>5</v>
      </c>
      <c r="S3369" s="7">
        <v>0</v>
      </c>
      <c r="T3369" s="7">
        <v>1</v>
      </c>
      <c r="U3369" s="7">
        <v>20</v>
      </c>
      <c r="V3369" s="7">
        <v>3</v>
      </c>
      <c r="W3369" s="7">
        <v>11</v>
      </c>
      <c r="X3369" s="7">
        <v>18</v>
      </c>
      <c r="Y3369" s="7">
        <v>5</v>
      </c>
      <c r="Z3369" s="7">
        <v>0</v>
      </c>
      <c r="AA3369"/>
    </row>
    <row r="3370" spans="1:27" x14ac:dyDescent="0.25">
      <c r="A3370" s="24" t="str">
        <f t="shared" si="160"/>
        <v/>
      </c>
      <c r="B3370" s="24" t="str">
        <f t="shared" si="158"/>
        <v/>
      </c>
      <c r="C3370" s="24">
        <f t="shared" si="159"/>
        <v>1</v>
      </c>
      <c r="D3370" s="24">
        <v>2026</v>
      </c>
      <c r="E3370" s="7" t="s">
        <v>3596</v>
      </c>
      <c r="F3370" s="7" t="s">
        <v>3583</v>
      </c>
      <c r="G3370" s="7" t="s">
        <v>47</v>
      </c>
      <c r="H3370" s="7" t="s">
        <v>30</v>
      </c>
      <c r="I3370" s="8">
        <v>0.2</v>
      </c>
      <c r="J3370" s="8">
        <v>0.28599999999999998</v>
      </c>
      <c r="K3370" s="8">
        <v>0.2</v>
      </c>
      <c r="L3370" s="8">
        <v>0.48599999999999999</v>
      </c>
      <c r="M3370" s="7">
        <v>15</v>
      </c>
      <c r="N3370" s="7">
        <v>36</v>
      </c>
      <c r="O3370" s="7">
        <v>30</v>
      </c>
      <c r="P3370" s="7">
        <v>7</v>
      </c>
      <c r="Q3370" s="7">
        <v>6</v>
      </c>
      <c r="R3370" s="7">
        <v>0</v>
      </c>
      <c r="S3370" s="7">
        <v>0</v>
      </c>
      <c r="T3370" s="7">
        <v>0</v>
      </c>
      <c r="U3370" s="7">
        <v>2</v>
      </c>
      <c r="V3370" s="7">
        <v>0</v>
      </c>
      <c r="W3370" s="7">
        <v>4</v>
      </c>
      <c r="X3370" s="7">
        <v>4</v>
      </c>
      <c r="Y3370" s="7">
        <v>2</v>
      </c>
      <c r="Z3370" s="7">
        <v>1</v>
      </c>
      <c r="AA3370"/>
    </row>
    <row r="3371" spans="1:27" x14ac:dyDescent="0.25">
      <c r="A3371" s="24" t="str">
        <f t="shared" si="160"/>
        <v/>
      </c>
      <c r="B3371" s="24" t="str">
        <f t="shared" si="158"/>
        <v/>
      </c>
      <c r="C3371" s="24">
        <f t="shared" si="159"/>
        <v>1</v>
      </c>
      <c r="D3371" s="24">
        <v>2026</v>
      </c>
      <c r="E3371" s="7" t="s">
        <v>3597</v>
      </c>
      <c r="F3371" s="7" t="s">
        <v>3583</v>
      </c>
      <c r="G3371" s="7" t="s">
        <v>47</v>
      </c>
      <c r="H3371" s="7" t="s">
        <v>30</v>
      </c>
      <c r="I3371" s="8">
        <v>0.19500000000000001</v>
      </c>
      <c r="J3371" s="8">
        <v>0.26700000000000002</v>
      </c>
      <c r="K3371" s="8">
        <v>0.29299999999999998</v>
      </c>
      <c r="L3371" s="8">
        <v>0.55900000000000005</v>
      </c>
      <c r="M3371" s="7">
        <v>20</v>
      </c>
      <c r="N3371" s="7">
        <v>45</v>
      </c>
      <c r="O3371" s="7">
        <v>41</v>
      </c>
      <c r="P3371" s="7">
        <v>6</v>
      </c>
      <c r="Q3371" s="7">
        <v>8</v>
      </c>
      <c r="R3371" s="7">
        <v>1</v>
      </c>
      <c r="S3371" s="7">
        <v>0</v>
      </c>
      <c r="T3371" s="7">
        <v>1</v>
      </c>
      <c r="U3371" s="7">
        <v>4</v>
      </c>
      <c r="V3371" s="7">
        <v>1</v>
      </c>
      <c r="W3371" s="7">
        <v>3</v>
      </c>
      <c r="X3371" s="7">
        <v>8</v>
      </c>
      <c r="Y3371" s="7">
        <v>4</v>
      </c>
      <c r="Z3371" s="7">
        <v>0</v>
      </c>
      <c r="AA3371"/>
    </row>
    <row r="3372" spans="1:27" x14ac:dyDescent="0.25">
      <c r="A3372" s="24" t="str">
        <f t="shared" si="160"/>
        <v/>
      </c>
      <c r="B3372" s="24" t="str">
        <f t="shared" si="158"/>
        <v/>
      </c>
      <c r="C3372" s="24">
        <f t="shared" si="159"/>
        <v>1</v>
      </c>
      <c r="D3372" s="24">
        <v>2026</v>
      </c>
      <c r="E3372" s="7" t="s">
        <v>3598</v>
      </c>
      <c r="F3372" s="7" t="s">
        <v>3583</v>
      </c>
      <c r="G3372" s="7" t="s">
        <v>24</v>
      </c>
      <c r="H3372" s="7" t="s">
        <v>44</v>
      </c>
      <c r="I3372" s="8">
        <v>0.191</v>
      </c>
      <c r="J3372" s="8">
        <v>0.313</v>
      </c>
      <c r="K3372" s="8">
        <v>0.41199999999999998</v>
      </c>
      <c r="L3372" s="8">
        <v>0.72399999999999998</v>
      </c>
      <c r="M3372" s="7">
        <v>27</v>
      </c>
      <c r="N3372" s="7">
        <v>80</v>
      </c>
      <c r="O3372" s="7">
        <v>68</v>
      </c>
      <c r="P3372" s="7">
        <v>12</v>
      </c>
      <c r="Q3372" s="7">
        <v>13</v>
      </c>
      <c r="R3372" s="7">
        <v>6</v>
      </c>
      <c r="S3372" s="7">
        <v>0</v>
      </c>
      <c r="T3372" s="7">
        <v>3</v>
      </c>
      <c r="U3372" s="7">
        <v>13</v>
      </c>
      <c r="V3372" s="7">
        <v>1</v>
      </c>
      <c r="W3372" s="7">
        <v>11</v>
      </c>
      <c r="X3372" s="7">
        <v>36</v>
      </c>
      <c r="Y3372" s="7">
        <v>1</v>
      </c>
      <c r="Z3372" s="7">
        <v>1</v>
      </c>
      <c r="AA3372"/>
    </row>
    <row r="3373" spans="1:27" x14ac:dyDescent="0.25">
      <c r="A3373" s="24" t="str">
        <f t="shared" si="160"/>
        <v/>
      </c>
      <c r="B3373" s="24" t="str">
        <f t="shared" si="158"/>
        <v/>
      </c>
      <c r="C3373" s="24" t="str">
        <f t="shared" si="159"/>
        <v/>
      </c>
      <c r="D3373" s="24">
        <v>2026</v>
      </c>
      <c r="E3373" s="7" t="s">
        <v>3599</v>
      </c>
      <c r="F3373" s="7" t="s">
        <v>3600</v>
      </c>
      <c r="G3373" s="7" t="s">
        <v>37</v>
      </c>
      <c r="H3373" s="7" t="s">
        <v>27</v>
      </c>
      <c r="I3373" s="8">
        <v>0.35299999999999998</v>
      </c>
      <c r="J3373" s="8">
        <v>0.42399999999999999</v>
      </c>
      <c r="K3373" s="8">
        <v>0.46300000000000002</v>
      </c>
      <c r="L3373" s="8">
        <v>0.88700000000000001</v>
      </c>
      <c r="M3373" s="7">
        <v>50</v>
      </c>
      <c r="N3373" s="7">
        <v>234</v>
      </c>
      <c r="O3373" s="7">
        <v>201</v>
      </c>
      <c r="P3373" s="7">
        <v>51</v>
      </c>
      <c r="Q3373" s="7">
        <v>71</v>
      </c>
      <c r="R3373" s="7">
        <v>11</v>
      </c>
      <c r="S3373" s="7">
        <v>1</v>
      </c>
      <c r="T3373" s="7">
        <v>3</v>
      </c>
      <c r="U3373" s="7">
        <v>43</v>
      </c>
      <c r="V3373" s="7">
        <v>1</v>
      </c>
      <c r="W3373" s="7">
        <v>26</v>
      </c>
      <c r="X3373" s="7">
        <v>24</v>
      </c>
      <c r="Y3373" s="7">
        <v>22</v>
      </c>
      <c r="Z3373" s="7">
        <v>5</v>
      </c>
      <c r="AA3373"/>
    </row>
    <row r="3374" spans="1:27" x14ac:dyDescent="0.25">
      <c r="A3374" s="24" t="str">
        <f t="shared" si="160"/>
        <v/>
      </c>
      <c r="B3374" s="24" t="str">
        <f t="shared" si="158"/>
        <v/>
      </c>
      <c r="C3374" s="24" t="str">
        <f t="shared" si="159"/>
        <v/>
      </c>
      <c r="D3374" s="24">
        <v>2026</v>
      </c>
      <c r="E3374" s="7" t="s">
        <v>3601</v>
      </c>
      <c r="F3374" s="7" t="s">
        <v>3600</v>
      </c>
      <c r="G3374" s="7" t="s">
        <v>37</v>
      </c>
      <c r="H3374" s="7" t="s">
        <v>42</v>
      </c>
      <c r="I3374" s="8">
        <v>0.34699999999999998</v>
      </c>
      <c r="J3374" s="8">
        <v>0.438</v>
      </c>
      <c r="K3374" s="8">
        <v>0.48199999999999998</v>
      </c>
      <c r="L3374" s="8">
        <v>0.92</v>
      </c>
      <c r="M3374" s="7">
        <v>51</v>
      </c>
      <c r="N3374" s="7">
        <v>235</v>
      </c>
      <c r="O3374" s="7">
        <v>193</v>
      </c>
      <c r="P3374" s="7">
        <v>47</v>
      </c>
      <c r="Q3374" s="7">
        <v>67</v>
      </c>
      <c r="R3374" s="7">
        <v>9</v>
      </c>
      <c r="S3374" s="7">
        <v>4</v>
      </c>
      <c r="T3374" s="7">
        <v>3</v>
      </c>
      <c r="U3374" s="7">
        <v>46</v>
      </c>
      <c r="V3374" s="7">
        <v>5</v>
      </c>
      <c r="W3374" s="7">
        <v>30</v>
      </c>
      <c r="X3374" s="7">
        <v>41</v>
      </c>
      <c r="Y3374" s="7">
        <v>30</v>
      </c>
      <c r="Z3374" s="7">
        <v>2</v>
      </c>
      <c r="AA3374"/>
    </row>
    <row r="3375" spans="1:27" x14ac:dyDescent="0.25">
      <c r="A3375" s="24">
        <f t="shared" si="160"/>
        <v>1</v>
      </c>
      <c r="B3375" s="24" t="str">
        <f t="shared" si="158"/>
        <v/>
      </c>
      <c r="C3375" s="24" t="str">
        <f t="shared" si="159"/>
        <v/>
      </c>
      <c r="D3375" s="24">
        <v>2026</v>
      </c>
      <c r="E3375" s="7" t="s">
        <v>3602</v>
      </c>
      <c r="F3375" s="7" t="s">
        <v>3600</v>
      </c>
      <c r="G3375" s="7" t="s">
        <v>29</v>
      </c>
      <c r="H3375" s="7" t="s">
        <v>40</v>
      </c>
      <c r="I3375" s="8">
        <v>0.33800000000000002</v>
      </c>
      <c r="J3375" s="8">
        <v>0.434</v>
      </c>
      <c r="K3375" s="8">
        <v>0.53800000000000003</v>
      </c>
      <c r="L3375" s="8">
        <v>0.97199999999999998</v>
      </c>
      <c r="M3375" s="7">
        <v>52</v>
      </c>
      <c r="N3375" s="7">
        <v>256</v>
      </c>
      <c r="O3375" s="7">
        <v>210</v>
      </c>
      <c r="P3375" s="7">
        <v>59</v>
      </c>
      <c r="Q3375" s="7">
        <v>71</v>
      </c>
      <c r="R3375" s="7">
        <v>16</v>
      </c>
      <c r="S3375" s="7">
        <v>1</v>
      </c>
      <c r="T3375" s="7">
        <v>8</v>
      </c>
      <c r="U3375" s="7">
        <v>50</v>
      </c>
      <c r="V3375" s="7">
        <v>9</v>
      </c>
      <c r="W3375" s="7">
        <v>31</v>
      </c>
      <c r="X3375" s="7">
        <v>23</v>
      </c>
      <c r="Y3375" s="7">
        <v>14</v>
      </c>
      <c r="Z3375" s="7">
        <v>4</v>
      </c>
      <c r="AA3375"/>
    </row>
    <row r="3376" spans="1:27" x14ac:dyDescent="0.25">
      <c r="A3376" s="24" t="str">
        <f t="shared" si="160"/>
        <v/>
      </c>
      <c r="B3376" s="24" t="str">
        <f t="shared" si="158"/>
        <v/>
      </c>
      <c r="C3376" s="24" t="str">
        <f t="shared" si="159"/>
        <v/>
      </c>
      <c r="D3376" s="24">
        <v>2026</v>
      </c>
      <c r="E3376" s="7" t="s">
        <v>3607</v>
      </c>
      <c r="F3376" s="7" t="s">
        <v>3600</v>
      </c>
      <c r="G3376" s="7" t="s">
        <v>37</v>
      </c>
      <c r="H3376" s="7" t="s">
        <v>35</v>
      </c>
      <c r="I3376" s="8">
        <v>0.33100000000000002</v>
      </c>
      <c r="J3376" s="8">
        <v>0.437</v>
      </c>
      <c r="K3376" s="8">
        <v>0.53100000000000003</v>
      </c>
      <c r="L3376" s="8">
        <v>0.96799999999999997</v>
      </c>
      <c r="M3376" s="7">
        <v>39</v>
      </c>
      <c r="N3376" s="7">
        <v>170</v>
      </c>
      <c r="O3376" s="7">
        <v>130</v>
      </c>
      <c r="P3376" s="7">
        <v>47</v>
      </c>
      <c r="Q3376" s="7">
        <v>43</v>
      </c>
      <c r="R3376" s="7">
        <v>9</v>
      </c>
      <c r="S3376" s="7">
        <v>1</v>
      </c>
      <c r="T3376" s="7">
        <v>5</v>
      </c>
      <c r="U3376" s="7">
        <v>38</v>
      </c>
      <c r="V3376" s="7">
        <v>10</v>
      </c>
      <c r="W3376" s="7">
        <v>20</v>
      </c>
      <c r="X3376" s="7">
        <v>19</v>
      </c>
      <c r="Y3376" s="7">
        <v>11</v>
      </c>
      <c r="Z3376" s="7">
        <v>2</v>
      </c>
      <c r="AA3376"/>
    </row>
    <row r="3377" spans="1:27" x14ac:dyDescent="0.25">
      <c r="A3377" s="24">
        <f t="shared" si="160"/>
        <v>1</v>
      </c>
      <c r="B3377" s="24" t="str">
        <f t="shared" si="158"/>
        <v/>
      </c>
      <c r="C3377" s="24">
        <f t="shared" si="159"/>
        <v>1</v>
      </c>
      <c r="D3377" s="24">
        <v>2026</v>
      </c>
      <c r="E3377" s="7" t="s">
        <v>3604</v>
      </c>
      <c r="F3377" s="7" t="s">
        <v>3600</v>
      </c>
      <c r="G3377" s="7" t="s">
        <v>29</v>
      </c>
      <c r="H3377" s="7" t="s">
        <v>25</v>
      </c>
      <c r="I3377" s="8">
        <v>0.30499999999999999</v>
      </c>
      <c r="J3377" s="8">
        <v>0.437</v>
      </c>
      <c r="K3377" s="8">
        <v>0.58899999999999997</v>
      </c>
      <c r="L3377" s="8">
        <v>1.026</v>
      </c>
      <c r="M3377" s="7">
        <v>45</v>
      </c>
      <c r="N3377" s="7">
        <v>197</v>
      </c>
      <c r="O3377" s="7">
        <v>151</v>
      </c>
      <c r="P3377" s="7">
        <v>42</v>
      </c>
      <c r="Q3377" s="7">
        <v>46</v>
      </c>
      <c r="R3377" s="7">
        <v>13</v>
      </c>
      <c r="S3377" s="7">
        <v>0</v>
      </c>
      <c r="T3377" s="7">
        <v>10</v>
      </c>
      <c r="U3377" s="7">
        <v>47</v>
      </c>
      <c r="V3377" s="7">
        <v>13</v>
      </c>
      <c r="W3377" s="7">
        <v>27</v>
      </c>
      <c r="X3377" s="7">
        <v>35</v>
      </c>
      <c r="Y3377" s="7">
        <v>2</v>
      </c>
      <c r="Z3377" s="7">
        <v>0</v>
      </c>
      <c r="AA3377"/>
    </row>
    <row r="3378" spans="1:27" x14ac:dyDescent="0.25">
      <c r="A3378" s="24" t="str">
        <f t="shared" si="160"/>
        <v/>
      </c>
      <c r="B3378" s="24" t="str">
        <f t="shared" si="158"/>
        <v/>
      </c>
      <c r="C3378" s="24" t="str">
        <f t="shared" si="159"/>
        <v/>
      </c>
      <c r="D3378" s="24">
        <v>2026</v>
      </c>
      <c r="E3378" s="7" t="s">
        <v>3603</v>
      </c>
      <c r="F3378" s="7" t="s">
        <v>3600</v>
      </c>
      <c r="G3378" s="7" t="s">
        <v>37</v>
      </c>
      <c r="H3378" s="7" t="s">
        <v>33</v>
      </c>
      <c r="I3378" s="8">
        <v>0.29299999999999998</v>
      </c>
      <c r="J3378" s="8">
        <v>0.45300000000000001</v>
      </c>
      <c r="K3378" s="8">
        <v>0.42099999999999999</v>
      </c>
      <c r="L3378" s="8">
        <v>0.874</v>
      </c>
      <c r="M3378" s="7">
        <v>44</v>
      </c>
      <c r="N3378" s="7">
        <v>217</v>
      </c>
      <c r="O3378" s="7">
        <v>164</v>
      </c>
      <c r="P3378" s="7">
        <v>49</v>
      </c>
      <c r="Q3378" s="7">
        <v>48</v>
      </c>
      <c r="R3378" s="7">
        <v>12</v>
      </c>
      <c r="S3378" s="7">
        <v>0</v>
      </c>
      <c r="T3378" s="7">
        <v>3</v>
      </c>
      <c r="U3378" s="7">
        <v>31</v>
      </c>
      <c r="V3378" s="7">
        <v>9</v>
      </c>
      <c r="W3378" s="7">
        <v>40</v>
      </c>
      <c r="X3378" s="7">
        <v>19</v>
      </c>
      <c r="Y3378" s="7">
        <v>20</v>
      </c>
      <c r="Z3378" s="7">
        <v>3</v>
      </c>
      <c r="AA3378"/>
    </row>
    <row r="3379" spans="1:27" x14ac:dyDescent="0.25">
      <c r="A3379" s="24" t="str">
        <f t="shared" si="160"/>
        <v/>
      </c>
      <c r="B3379" s="24" t="str">
        <f t="shared" si="158"/>
        <v/>
      </c>
      <c r="C3379" s="24" t="str">
        <f t="shared" si="159"/>
        <v/>
      </c>
      <c r="D3379" s="24">
        <v>2026</v>
      </c>
      <c r="E3379" s="7" t="s">
        <v>3605</v>
      </c>
      <c r="F3379" s="7" t="s">
        <v>3600</v>
      </c>
      <c r="G3379" s="7" t="s">
        <v>37</v>
      </c>
      <c r="H3379" s="7" t="s">
        <v>38</v>
      </c>
      <c r="I3379" s="8">
        <v>0.27500000000000002</v>
      </c>
      <c r="J3379" s="8">
        <v>0.36899999999999999</v>
      </c>
      <c r="K3379" s="8">
        <v>0.433</v>
      </c>
      <c r="L3379" s="8">
        <v>0.80200000000000005</v>
      </c>
      <c r="M3379" s="7">
        <v>46</v>
      </c>
      <c r="N3379" s="7">
        <v>203</v>
      </c>
      <c r="O3379" s="7">
        <v>171</v>
      </c>
      <c r="P3379" s="7">
        <v>30</v>
      </c>
      <c r="Q3379" s="7">
        <v>47</v>
      </c>
      <c r="R3379" s="7">
        <v>10</v>
      </c>
      <c r="S3379" s="7">
        <v>1</v>
      </c>
      <c r="T3379" s="7">
        <v>5</v>
      </c>
      <c r="U3379" s="7">
        <v>37</v>
      </c>
      <c r="V3379" s="7">
        <v>3</v>
      </c>
      <c r="W3379" s="7">
        <v>25</v>
      </c>
      <c r="X3379" s="7">
        <v>32</v>
      </c>
      <c r="Y3379" s="7">
        <v>3</v>
      </c>
      <c r="Z3379" s="7">
        <v>0</v>
      </c>
      <c r="AA3379"/>
    </row>
    <row r="3380" spans="1:27" x14ac:dyDescent="0.25">
      <c r="A3380" s="24">
        <f t="shared" si="160"/>
        <v>1</v>
      </c>
      <c r="B3380" s="24" t="str">
        <f t="shared" si="158"/>
        <v/>
      </c>
      <c r="C3380" s="24" t="str">
        <f t="shared" si="159"/>
        <v/>
      </c>
      <c r="D3380" s="24">
        <v>2026</v>
      </c>
      <c r="E3380" s="7" t="s">
        <v>3606</v>
      </c>
      <c r="F3380" s="7" t="s">
        <v>3600</v>
      </c>
      <c r="G3380" s="7" t="s">
        <v>29</v>
      </c>
      <c r="H3380" s="7" t="s">
        <v>30</v>
      </c>
      <c r="I3380" s="8">
        <v>0.26200000000000001</v>
      </c>
      <c r="J3380" s="8">
        <v>0.45300000000000001</v>
      </c>
      <c r="K3380" s="8">
        <v>0.55600000000000005</v>
      </c>
      <c r="L3380" s="8">
        <v>1.008</v>
      </c>
      <c r="M3380" s="7">
        <v>41</v>
      </c>
      <c r="N3380" s="7">
        <v>175</v>
      </c>
      <c r="O3380" s="7">
        <v>126</v>
      </c>
      <c r="P3380" s="7">
        <v>48</v>
      </c>
      <c r="Q3380" s="7">
        <v>33</v>
      </c>
      <c r="R3380" s="7">
        <v>6</v>
      </c>
      <c r="S3380" s="7">
        <v>2</v>
      </c>
      <c r="T3380" s="7">
        <v>9</v>
      </c>
      <c r="U3380" s="7">
        <v>34</v>
      </c>
      <c r="V3380" s="7">
        <v>15</v>
      </c>
      <c r="W3380" s="7">
        <v>29</v>
      </c>
      <c r="X3380" s="7">
        <v>51</v>
      </c>
      <c r="Y3380" s="7">
        <v>19</v>
      </c>
      <c r="Z3380" s="7">
        <v>2</v>
      </c>
      <c r="AA3380"/>
    </row>
    <row r="3381" spans="1:27" x14ac:dyDescent="0.25">
      <c r="A3381" s="24" t="str">
        <f t="shared" si="160"/>
        <v/>
      </c>
      <c r="B3381" s="24" t="str">
        <f t="shared" si="158"/>
        <v/>
      </c>
      <c r="C3381" s="24" t="str">
        <f t="shared" si="159"/>
        <v/>
      </c>
      <c r="D3381" s="24">
        <v>2026</v>
      </c>
      <c r="E3381" s="7" t="s">
        <v>3610</v>
      </c>
      <c r="F3381" s="7" t="s">
        <v>3600</v>
      </c>
      <c r="G3381" s="7" t="s">
        <v>37</v>
      </c>
      <c r="H3381" s="7" t="s">
        <v>35</v>
      </c>
      <c r="I3381" s="8">
        <v>0.22</v>
      </c>
      <c r="J3381" s="8">
        <v>0.36099999999999999</v>
      </c>
      <c r="K3381" s="8">
        <v>0.52500000000000002</v>
      </c>
      <c r="L3381" s="8">
        <v>0.88700000000000001</v>
      </c>
      <c r="M3381" s="7">
        <v>39</v>
      </c>
      <c r="N3381" s="7">
        <v>144</v>
      </c>
      <c r="O3381" s="7">
        <v>118</v>
      </c>
      <c r="P3381" s="7">
        <v>36</v>
      </c>
      <c r="Q3381" s="7">
        <v>26</v>
      </c>
      <c r="R3381" s="7">
        <v>2</v>
      </c>
      <c r="S3381" s="7">
        <v>2</v>
      </c>
      <c r="T3381" s="7">
        <v>10</v>
      </c>
      <c r="U3381" s="7">
        <v>28</v>
      </c>
      <c r="V3381" s="7">
        <v>4</v>
      </c>
      <c r="W3381" s="7">
        <v>22</v>
      </c>
      <c r="X3381" s="7">
        <v>43</v>
      </c>
      <c r="Y3381" s="7">
        <v>8</v>
      </c>
      <c r="Z3381" s="7">
        <v>1</v>
      </c>
      <c r="AA3381"/>
    </row>
    <row r="3382" spans="1:27" x14ac:dyDescent="0.25">
      <c r="A3382" s="24" t="str">
        <f t="shared" si="160"/>
        <v/>
      </c>
      <c r="B3382" s="24" t="str">
        <f t="shared" si="158"/>
        <v/>
      </c>
      <c r="C3382" s="24" t="str">
        <f t="shared" si="159"/>
        <v/>
      </c>
      <c r="D3382" s="24">
        <v>2026</v>
      </c>
      <c r="E3382" s="7" t="s">
        <v>3608</v>
      </c>
      <c r="F3382" s="7" t="s">
        <v>3600</v>
      </c>
      <c r="G3382" s="7" t="s">
        <v>37</v>
      </c>
      <c r="H3382" s="7" t="s">
        <v>38</v>
      </c>
      <c r="I3382" s="8">
        <v>0.313</v>
      </c>
      <c r="J3382" s="8">
        <v>0.441</v>
      </c>
      <c r="K3382" s="8">
        <v>0.35399999999999998</v>
      </c>
      <c r="L3382" s="8">
        <v>0.79500000000000004</v>
      </c>
      <c r="M3382" s="7">
        <v>21</v>
      </c>
      <c r="N3382" s="7">
        <v>59</v>
      </c>
      <c r="O3382" s="7">
        <v>48</v>
      </c>
      <c r="P3382" s="7">
        <v>8</v>
      </c>
      <c r="Q3382" s="7">
        <v>15</v>
      </c>
      <c r="R3382" s="7">
        <v>2</v>
      </c>
      <c r="S3382" s="7">
        <v>0</v>
      </c>
      <c r="T3382" s="7">
        <v>0</v>
      </c>
      <c r="U3382" s="7">
        <v>9</v>
      </c>
      <c r="V3382" s="7">
        <v>3</v>
      </c>
      <c r="W3382" s="7">
        <v>8</v>
      </c>
      <c r="X3382" s="7">
        <v>8</v>
      </c>
      <c r="Y3382" s="7">
        <v>2</v>
      </c>
      <c r="Z3382" s="7">
        <v>2</v>
      </c>
      <c r="AA3382"/>
    </row>
    <row r="3383" spans="1:27" x14ac:dyDescent="0.25">
      <c r="A3383" s="24" t="str">
        <f t="shared" si="160"/>
        <v/>
      </c>
      <c r="B3383" s="24" t="str">
        <f t="shared" si="158"/>
        <v/>
      </c>
      <c r="C3383" s="24" t="str">
        <f t="shared" si="159"/>
        <v/>
      </c>
      <c r="D3383" s="24">
        <v>2026</v>
      </c>
      <c r="E3383" s="7" t="s">
        <v>3609</v>
      </c>
      <c r="F3383" s="7" t="s">
        <v>3600</v>
      </c>
      <c r="G3383" s="7" t="s">
        <v>47</v>
      </c>
      <c r="H3383" s="7" t="s">
        <v>33</v>
      </c>
      <c r="I3383" s="8">
        <v>0.24199999999999999</v>
      </c>
      <c r="J3383" s="8">
        <v>0.375</v>
      </c>
      <c r="K3383" s="8">
        <v>0.35199999999999998</v>
      </c>
      <c r="L3383" s="8">
        <v>0.72699999999999998</v>
      </c>
      <c r="M3383" s="7">
        <v>29</v>
      </c>
      <c r="N3383" s="7">
        <v>115</v>
      </c>
      <c r="O3383" s="7">
        <v>91</v>
      </c>
      <c r="P3383" s="7">
        <v>15</v>
      </c>
      <c r="Q3383" s="7">
        <v>22</v>
      </c>
      <c r="R3383" s="7">
        <v>6</v>
      </c>
      <c r="S3383" s="7">
        <v>2</v>
      </c>
      <c r="T3383" s="7">
        <v>0</v>
      </c>
      <c r="U3383" s="7">
        <v>17</v>
      </c>
      <c r="V3383" s="7">
        <v>5</v>
      </c>
      <c r="W3383" s="7">
        <v>15</v>
      </c>
      <c r="X3383" s="7">
        <v>7</v>
      </c>
      <c r="Y3383" s="7">
        <v>6</v>
      </c>
      <c r="Z3383" s="7">
        <v>1</v>
      </c>
      <c r="AA3383"/>
    </row>
    <row r="3384" spans="1:27" x14ac:dyDescent="0.25">
      <c r="A3384" s="24" t="str">
        <f t="shared" si="160"/>
        <v/>
      </c>
      <c r="B3384" s="24" t="str">
        <f t="shared" si="158"/>
        <v/>
      </c>
      <c r="C3384" s="24" t="str">
        <f t="shared" si="159"/>
        <v/>
      </c>
      <c r="D3384" s="24">
        <v>2026</v>
      </c>
      <c r="E3384" s="7" t="s">
        <v>3611</v>
      </c>
      <c r="F3384" s="7" t="s">
        <v>3600</v>
      </c>
      <c r="G3384" s="7" t="s">
        <v>24</v>
      </c>
      <c r="H3384" s="7" t="s">
        <v>44</v>
      </c>
      <c r="I3384" s="8">
        <v>0.21299999999999999</v>
      </c>
      <c r="J3384" s="8">
        <v>0.39300000000000002</v>
      </c>
      <c r="K3384" s="8">
        <v>0.27700000000000002</v>
      </c>
      <c r="L3384" s="8">
        <v>0.67</v>
      </c>
      <c r="M3384" s="7">
        <v>18</v>
      </c>
      <c r="N3384" s="7">
        <v>62</v>
      </c>
      <c r="O3384" s="7">
        <v>47</v>
      </c>
      <c r="P3384" s="7">
        <v>10</v>
      </c>
      <c r="Q3384" s="7">
        <v>10</v>
      </c>
      <c r="R3384" s="7">
        <v>0</v>
      </c>
      <c r="S3384" s="7">
        <v>0</v>
      </c>
      <c r="T3384" s="7">
        <v>1</v>
      </c>
      <c r="U3384" s="7">
        <v>5</v>
      </c>
      <c r="V3384" s="7">
        <v>7</v>
      </c>
      <c r="W3384" s="7">
        <v>7</v>
      </c>
      <c r="X3384" s="7">
        <v>17</v>
      </c>
      <c r="Y3384" s="7">
        <v>1</v>
      </c>
      <c r="Z3384" s="7">
        <v>0</v>
      </c>
      <c r="AA3384"/>
    </row>
    <row r="3385" spans="1:27" x14ac:dyDescent="0.25">
      <c r="A3385" s="24" t="str">
        <f t="shared" si="160"/>
        <v/>
      </c>
      <c r="B3385" s="24" t="str">
        <f t="shared" si="158"/>
        <v/>
      </c>
      <c r="C3385" s="24" t="str">
        <f t="shared" si="159"/>
        <v/>
      </c>
      <c r="D3385" s="24">
        <v>2026</v>
      </c>
      <c r="E3385" s="7" t="s">
        <v>3612</v>
      </c>
      <c r="F3385" s="7" t="s">
        <v>3600</v>
      </c>
      <c r="G3385" s="7" t="s">
        <v>24</v>
      </c>
      <c r="H3385" s="7" t="s">
        <v>30</v>
      </c>
      <c r="I3385" s="8">
        <v>0.159</v>
      </c>
      <c r="J3385" s="8">
        <v>0.36699999999999999</v>
      </c>
      <c r="K3385" s="8">
        <v>0.432</v>
      </c>
      <c r="L3385" s="8">
        <v>0.79800000000000004</v>
      </c>
      <c r="M3385" s="7">
        <v>23</v>
      </c>
      <c r="N3385" s="7">
        <v>60</v>
      </c>
      <c r="O3385" s="7">
        <v>44</v>
      </c>
      <c r="P3385" s="7">
        <v>9</v>
      </c>
      <c r="Q3385" s="7">
        <v>7</v>
      </c>
      <c r="R3385" s="7">
        <v>1</v>
      </c>
      <c r="S3385" s="7">
        <v>1</v>
      </c>
      <c r="T3385" s="7">
        <v>3</v>
      </c>
      <c r="U3385" s="7">
        <v>11</v>
      </c>
      <c r="V3385" s="7">
        <v>0</v>
      </c>
      <c r="W3385" s="7">
        <v>15</v>
      </c>
      <c r="X3385" s="7">
        <v>24</v>
      </c>
      <c r="Y3385" s="7">
        <v>1</v>
      </c>
      <c r="Z3385" s="7">
        <v>0</v>
      </c>
      <c r="AA3385"/>
    </row>
    <row r="3386" spans="1:27" x14ac:dyDescent="0.25">
      <c r="A3386" s="24" t="str">
        <f t="shared" si="160"/>
        <v/>
      </c>
      <c r="B3386" s="24" t="str">
        <f t="shared" si="158"/>
        <v/>
      </c>
      <c r="C3386" s="24" t="str">
        <f t="shared" si="159"/>
        <v/>
      </c>
      <c r="D3386" s="24">
        <v>2026</v>
      </c>
      <c r="E3386" s="7" t="s">
        <v>3613</v>
      </c>
      <c r="F3386" s="7" t="s">
        <v>3600</v>
      </c>
      <c r="G3386" s="7" t="s">
        <v>47</v>
      </c>
      <c r="H3386" s="7" t="s">
        <v>44</v>
      </c>
      <c r="I3386" s="8">
        <v>0.154</v>
      </c>
      <c r="J3386" s="8">
        <v>0.38900000000000001</v>
      </c>
      <c r="K3386" s="8">
        <v>0.46200000000000002</v>
      </c>
      <c r="L3386" s="8">
        <v>0.85</v>
      </c>
      <c r="M3386" s="7">
        <v>9</v>
      </c>
      <c r="N3386" s="7">
        <v>18</v>
      </c>
      <c r="O3386" s="7">
        <v>13</v>
      </c>
      <c r="P3386" s="7">
        <v>2</v>
      </c>
      <c r="Q3386" s="7">
        <v>2</v>
      </c>
      <c r="R3386" s="7">
        <v>1</v>
      </c>
      <c r="S3386" s="7">
        <v>0</v>
      </c>
      <c r="T3386" s="7">
        <v>1</v>
      </c>
      <c r="U3386" s="7">
        <v>4</v>
      </c>
      <c r="V3386" s="7">
        <v>0</v>
      </c>
      <c r="W3386" s="7">
        <v>5</v>
      </c>
      <c r="X3386" s="7">
        <v>6</v>
      </c>
      <c r="Y3386" s="7">
        <v>0</v>
      </c>
      <c r="Z3386" s="7">
        <v>0</v>
      </c>
      <c r="AA3386"/>
    </row>
    <row r="3387" spans="1:27" x14ac:dyDescent="0.25">
      <c r="A3387" s="24">
        <f t="shared" si="160"/>
        <v>1</v>
      </c>
      <c r="B3387" s="24" t="str">
        <f t="shared" si="158"/>
        <v/>
      </c>
      <c r="C3387" s="24" t="str">
        <f t="shared" si="159"/>
        <v/>
      </c>
      <c r="D3387" s="24">
        <v>2026</v>
      </c>
      <c r="E3387" s="7" t="s">
        <v>3614</v>
      </c>
      <c r="F3387" s="7" t="s">
        <v>3600</v>
      </c>
      <c r="G3387" s="7" t="s">
        <v>29</v>
      </c>
      <c r="H3387" s="7" t="s">
        <v>25</v>
      </c>
      <c r="I3387" s="8">
        <v>7.6999999999999999E-2</v>
      </c>
      <c r="J3387" s="8">
        <v>0.2</v>
      </c>
      <c r="K3387" s="8">
        <v>0.154</v>
      </c>
      <c r="L3387" s="8">
        <v>0.35399999999999998</v>
      </c>
      <c r="M3387" s="7">
        <v>7</v>
      </c>
      <c r="N3387" s="7">
        <v>15</v>
      </c>
      <c r="O3387" s="7">
        <v>13</v>
      </c>
      <c r="P3387" s="7">
        <v>1</v>
      </c>
      <c r="Q3387" s="7">
        <v>1</v>
      </c>
      <c r="R3387" s="7">
        <v>1</v>
      </c>
      <c r="S3387" s="7">
        <v>0</v>
      </c>
      <c r="T3387" s="7">
        <v>0</v>
      </c>
      <c r="U3387" s="7">
        <v>1</v>
      </c>
      <c r="V3387" s="7">
        <v>2</v>
      </c>
      <c r="W3387" s="7">
        <v>0</v>
      </c>
      <c r="X3387" s="7">
        <v>6</v>
      </c>
      <c r="Y3387" s="7">
        <v>0</v>
      </c>
      <c r="Z3387" s="7">
        <v>0</v>
      </c>
      <c r="AA3387"/>
    </row>
    <row r="3388" spans="1:27" x14ac:dyDescent="0.25">
      <c r="A3388" s="24" t="str">
        <f t="shared" si="160"/>
        <v/>
      </c>
      <c r="B3388" s="24" t="str">
        <f t="shared" si="158"/>
        <v/>
      </c>
      <c r="C3388" s="24" t="str">
        <f t="shared" si="159"/>
        <v/>
      </c>
      <c r="D3388" s="24">
        <v>2026</v>
      </c>
      <c r="E3388" s="7" t="s">
        <v>3615</v>
      </c>
      <c r="F3388" s="7" t="s">
        <v>3600</v>
      </c>
      <c r="G3388" s="7" t="s">
        <v>37</v>
      </c>
      <c r="H3388" s="7" t="s">
        <v>64</v>
      </c>
      <c r="I3388" s="8">
        <v>0</v>
      </c>
      <c r="J3388" s="8">
        <v>0</v>
      </c>
      <c r="K3388" s="8">
        <v>0</v>
      </c>
      <c r="L3388" s="8">
        <v>0</v>
      </c>
      <c r="M3388" s="7">
        <v>1</v>
      </c>
      <c r="N3388" s="7">
        <v>1</v>
      </c>
      <c r="O3388" s="7">
        <v>1</v>
      </c>
      <c r="P3388" s="7">
        <v>1</v>
      </c>
      <c r="Q3388" s="7">
        <v>0</v>
      </c>
      <c r="R3388" s="7">
        <v>0</v>
      </c>
      <c r="S3388" s="7">
        <v>0</v>
      </c>
      <c r="T3388" s="7">
        <v>0</v>
      </c>
      <c r="U3388" s="7">
        <v>0</v>
      </c>
      <c r="V3388" s="7">
        <v>0</v>
      </c>
      <c r="W3388" s="7">
        <v>0</v>
      </c>
      <c r="X3388" s="7">
        <v>1</v>
      </c>
      <c r="Y3388" s="7">
        <v>0</v>
      </c>
      <c r="Z3388" s="7">
        <v>0</v>
      </c>
      <c r="AA3388"/>
    </row>
    <row r="3389" spans="1:27" x14ac:dyDescent="0.25">
      <c r="A3389" s="24" t="str">
        <f t="shared" si="160"/>
        <v/>
      </c>
      <c r="B3389" s="24" t="str">
        <f t="shared" si="158"/>
        <v/>
      </c>
      <c r="C3389" s="24" t="str">
        <f t="shared" si="159"/>
        <v/>
      </c>
      <c r="D3389" s="24">
        <v>2026</v>
      </c>
      <c r="E3389" s="7" t="s">
        <v>3616</v>
      </c>
      <c r="F3389" s="7" t="s">
        <v>3600</v>
      </c>
      <c r="G3389" s="7" t="s">
        <v>47</v>
      </c>
      <c r="H3389" s="7" t="s">
        <v>25</v>
      </c>
      <c r="I3389" s="8">
        <v>0</v>
      </c>
      <c r="J3389" s="8">
        <v>0.33300000000000002</v>
      </c>
      <c r="K3389" s="8">
        <v>0</v>
      </c>
      <c r="L3389" s="8">
        <v>0.33300000000000002</v>
      </c>
      <c r="M3389" s="7">
        <v>4</v>
      </c>
      <c r="N3389" s="7">
        <v>12</v>
      </c>
      <c r="O3389" s="7">
        <v>8</v>
      </c>
      <c r="P3389" s="7">
        <v>1</v>
      </c>
      <c r="Q3389" s="7">
        <v>0</v>
      </c>
      <c r="R3389" s="7">
        <v>0</v>
      </c>
      <c r="S3389" s="7">
        <v>0</v>
      </c>
      <c r="T3389" s="7">
        <v>0</v>
      </c>
      <c r="U3389" s="7">
        <v>2</v>
      </c>
      <c r="V3389" s="7">
        <v>1</v>
      </c>
      <c r="W3389" s="7">
        <v>3</v>
      </c>
      <c r="X3389" s="7">
        <v>2</v>
      </c>
      <c r="Y3389" s="7">
        <v>0</v>
      </c>
      <c r="Z3389" s="7">
        <v>0</v>
      </c>
      <c r="AA3389"/>
    </row>
    <row r="3390" spans="1:27" x14ac:dyDescent="0.25">
      <c r="A3390" s="24" t="str">
        <f t="shared" si="160"/>
        <v/>
      </c>
      <c r="B3390" s="24" t="str">
        <f t="shared" si="158"/>
        <v/>
      </c>
      <c r="C3390" s="24">
        <f t="shared" si="159"/>
        <v>1</v>
      </c>
      <c r="D3390" s="24">
        <v>2026</v>
      </c>
      <c r="E3390" s="7" t="s">
        <v>3617</v>
      </c>
      <c r="F3390" s="7" t="s">
        <v>3618</v>
      </c>
      <c r="G3390" s="7" t="s">
        <v>24</v>
      </c>
      <c r="H3390" s="7" t="s">
        <v>40</v>
      </c>
      <c r="I3390" s="8">
        <v>0.376</v>
      </c>
      <c r="J3390" s="8">
        <v>0.5</v>
      </c>
      <c r="K3390" s="8">
        <v>0.61</v>
      </c>
      <c r="L3390" s="8">
        <v>1.1100000000000001</v>
      </c>
      <c r="M3390" s="7">
        <v>53</v>
      </c>
      <c r="N3390" s="7">
        <v>280</v>
      </c>
      <c r="O3390" s="7">
        <v>218</v>
      </c>
      <c r="P3390" s="7">
        <v>78</v>
      </c>
      <c r="Q3390" s="7">
        <v>82</v>
      </c>
      <c r="R3390" s="7">
        <v>21</v>
      </c>
      <c r="S3390" s="7">
        <v>0</v>
      </c>
      <c r="T3390" s="7">
        <v>10</v>
      </c>
      <c r="U3390" s="7">
        <v>51</v>
      </c>
      <c r="V3390" s="7">
        <v>21</v>
      </c>
      <c r="W3390" s="7">
        <v>37</v>
      </c>
      <c r="X3390" s="7">
        <v>41</v>
      </c>
      <c r="Y3390" s="7">
        <v>12</v>
      </c>
      <c r="Z3390" s="7">
        <v>2</v>
      </c>
      <c r="AA3390"/>
    </row>
    <row r="3391" spans="1:27" x14ac:dyDescent="0.25">
      <c r="A3391" s="24" t="str">
        <f t="shared" si="160"/>
        <v/>
      </c>
      <c r="B3391" s="24" t="str">
        <f t="shared" si="158"/>
        <v/>
      </c>
      <c r="C3391" s="24">
        <f t="shared" si="159"/>
        <v>1</v>
      </c>
      <c r="D3391" s="24">
        <v>2026</v>
      </c>
      <c r="E3391" s="7" t="s">
        <v>3619</v>
      </c>
      <c r="F3391" s="7" t="s">
        <v>3618</v>
      </c>
      <c r="G3391" s="7" t="s">
        <v>24</v>
      </c>
      <c r="H3391" s="7" t="s">
        <v>35</v>
      </c>
      <c r="I3391" s="8">
        <v>0.34499999999999997</v>
      </c>
      <c r="J3391" s="8">
        <v>0.46700000000000003</v>
      </c>
      <c r="K3391" s="8">
        <v>0.80900000000000005</v>
      </c>
      <c r="L3391" s="8">
        <v>1.276</v>
      </c>
      <c r="M3391" s="7">
        <v>55</v>
      </c>
      <c r="N3391" s="7">
        <v>291</v>
      </c>
      <c r="O3391" s="7">
        <v>235</v>
      </c>
      <c r="P3391" s="7">
        <v>72</v>
      </c>
      <c r="Q3391" s="7">
        <v>81</v>
      </c>
      <c r="R3391" s="7">
        <v>11</v>
      </c>
      <c r="S3391" s="7">
        <v>1</v>
      </c>
      <c r="T3391" s="7">
        <v>32</v>
      </c>
      <c r="U3391" s="7">
        <v>81</v>
      </c>
      <c r="V3391" s="7">
        <v>7</v>
      </c>
      <c r="W3391" s="7">
        <v>48</v>
      </c>
      <c r="X3391" s="7">
        <v>62</v>
      </c>
      <c r="Y3391" s="7">
        <v>24</v>
      </c>
      <c r="Z3391" s="7">
        <v>3</v>
      </c>
      <c r="AA3391"/>
    </row>
    <row r="3392" spans="1:27" x14ac:dyDescent="0.25">
      <c r="A3392" s="24">
        <f t="shared" si="160"/>
        <v>1</v>
      </c>
      <c r="B3392" s="24" t="str">
        <f t="shared" si="158"/>
        <v/>
      </c>
      <c r="C3392" s="24" t="str">
        <f t="shared" si="159"/>
        <v/>
      </c>
      <c r="D3392" s="24">
        <v>2026</v>
      </c>
      <c r="E3392" s="7" t="s">
        <v>3621</v>
      </c>
      <c r="F3392" s="7" t="s">
        <v>3618</v>
      </c>
      <c r="G3392" s="7" t="s">
        <v>32</v>
      </c>
      <c r="H3392" s="7" t="s">
        <v>38</v>
      </c>
      <c r="I3392" s="8">
        <v>0.32800000000000001</v>
      </c>
      <c r="J3392" s="8">
        <v>0.436</v>
      </c>
      <c r="K3392" s="8">
        <v>0.55900000000000005</v>
      </c>
      <c r="L3392" s="8">
        <v>0.995</v>
      </c>
      <c r="M3392" s="7">
        <v>54</v>
      </c>
      <c r="N3392" s="7">
        <v>227</v>
      </c>
      <c r="O3392" s="7">
        <v>186</v>
      </c>
      <c r="P3392" s="7">
        <v>46</v>
      </c>
      <c r="Q3392" s="7">
        <v>61</v>
      </c>
      <c r="R3392" s="7">
        <v>17</v>
      </c>
      <c r="S3392" s="7">
        <v>1</v>
      </c>
      <c r="T3392" s="7">
        <v>8</v>
      </c>
      <c r="U3392" s="7">
        <v>47</v>
      </c>
      <c r="V3392" s="7">
        <v>12</v>
      </c>
      <c r="W3392" s="7">
        <v>26</v>
      </c>
      <c r="X3392" s="7">
        <v>46</v>
      </c>
      <c r="Y3392" s="7">
        <v>18</v>
      </c>
      <c r="Z3392" s="7">
        <v>4</v>
      </c>
      <c r="AA3392"/>
    </row>
    <row r="3393" spans="1:27" x14ac:dyDescent="0.25">
      <c r="A3393" s="24" t="str">
        <f t="shared" si="160"/>
        <v/>
      </c>
      <c r="B3393" s="24" t="str">
        <f t="shared" si="158"/>
        <v/>
      </c>
      <c r="C3393" s="24">
        <f t="shared" si="159"/>
        <v>1</v>
      </c>
      <c r="D3393" s="24">
        <v>2026</v>
      </c>
      <c r="E3393" s="7" t="s">
        <v>3622</v>
      </c>
      <c r="F3393" s="7" t="s">
        <v>3618</v>
      </c>
      <c r="G3393" s="7" t="s">
        <v>24</v>
      </c>
      <c r="H3393" s="7" t="s">
        <v>27</v>
      </c>
      <c r="I3393" s="8">
        <v>0.29199999999999998</v>
      </c>
      <c r="J3393" s="8">
        <v>0.41299999999999998</v>
      </c>
      <c r="K3393" s="8">
        <v>0.57799999999999996</v>
      </c>
      <c r="L3393" s="8">
        <v>0.99099999999999999</v>
      </c>
      <c r="M3393" s="7">
        <v>54</v>
      </c>
      <c r="N3393" s="7">
        <v>238</v>
      </c>
      <c r="O3393" s="7">
        <v>192</v>
      </c>
      <c r="P3393" s="7">
        <v>52</v>
      </c>
      <c r="Q3393" s="7">
        <v>56</v>
      </c>
      <c r="R3393" s="7">
        <v>10</v>
      </c>
      <c r="S3393" s="7">
        <v>0</v>
      </c>
      <c r="T3393" s="7">
        <v>15</v>
      </c>
      <c r="U3393" s="7">
        <v>60</v>
      </c>
      <c r="V3393" s="7">
        <v>15</v>
      </c>
      <c r="W3393" s="7">
        <v>26</v>
      </c>
      <c r="X3393" s="7">
        <v>53</v>
      </c>
      <c r="Y3393" s="7">
        <v>23</v>
      </c>
      <c r="Z3393" s="7">
        <v>6</v>
      </c>
      <c r="AA3393"/>
    </row>
    <row r="3394" spans="1:27" x14ac:dyDescent="0.25">
      <c r="A3394" s="24">
        <f t="shared" si="160"/>
        <v>1</v>
      </c>
      <c r="B3394" s="24" t="str">
        <f t="shared" ref="B3394:B3457" si="161">IF(COUNTIFS(Draft_Player,$E3394),COUNTIFS(Draft_Player,$E3394),"")</f>
        <v/>
      </c>
      <c r="C3394" s="24" t="str">
        <f t="shared" ref="C3394:C3457" si="162">IF(COUNTIFS(Transfers_Player,$E3394),COUNTIFS(Transfers_Player,$E3394),"")</f>
        <v/>
      </c>
      <c r="D3394" s="24">
        <v>2026</v>
      </c>
      <c r="E3394" s="7" t="s">
        <v>3623</v>
      </c>
      <c r="F3394" s="7" t="s">
        <v>3618</v>
      </c>
      <c r="G3394" s="7" t="s">
        <v>29</v>
      </c>
      <c r="H3394" s="7" t="s">
        <v>33</v>
      </c>
      <c r="I3394" s="8">
        <v>0.28199999999999997</v>
      </c>
      <c r="J3394" s="8">
        <v>0.442</v>
      </c>
      <c r="K3394" s="8">
        <v>0.44</v>
      </c>
      <c r="L3394" s="8">
        <v>0.88200000000000001</v>
      </c>
      <c r="M3394" s="7">
        <v>55</v>
      </c>
      <c r="N3394" s="7">
        <v>277</v>
      </c>
      <c r="O3394" s="7">
        <v>209</v>
      </c>
      <c r="P3394" s="7">
        <v>51</v>
      </c>
      <c r="Q3394" s="7">
        <v>59</v>
      </c>
      <c r="R3394" s="7">
        <v>10</v>
      </c>
      <c r="S3394" s="7">
        <v>1</v>
      </c>
      <c r="T3394" s="7">
        <v>7</v>
      </c>
      <c r="U3394" s="7">
        <v>63</v>
      </c>
      <c r="V3394" s="7">
        <v>4</v>
      </c>
      <c r="W3394" s="7">
        <v>58</v>
      </c>
      <c r="X3394" s="7">
        <v>51</v>
      </c>
      <c r="Y3394" s="7">
        <v>11</v>
      </c>
      <c r="Z3394" s="7">
        <v>1</v>
      </c>
      <c r="AA3394"/>
    </row>
    <row r="3395" spans="1:27" x14ac:dyDescent="0.25">
      <c r="A3395" s="24">
        <f t="shared" ref="A3395:A3458" si="163">IF(OR(G3395="SR", G3395="GR"), 1, "")</f>
        <v>1</v>
      </c>
      <c r="B3395" s="24" t="str">
        <f t="shared" si="161"/>
        <v/>
      </c>
      <c r="C3395" s="24" t="str">
        <f t="shared" si="162"/>
        <v/>
      </c>
      <c r="D3395" s="24">
        <v>2026</v>
      </c>
      <c r="E3395" s="7" t="s">
        <v>3624</v>
      </c>
      <c r="F3395" s="7" t="s">
        <v>3618</v>
      </c>
      <c r="G3395" s="7" t="s">
        <v>32</v>
      </c>
      <c r="H3395" s="7" t="s">
        <v>25</v>
      </c>
      <c r="I3395" s="8">
        <v>0.26600000000000001</v>
      </c>
      <c r="J3395" s="8">
        <v>0.46700000000000003</v>
      </c>
      <c r="K3395" s="8">
        <v>0.30599999999999999</v>
      </c>
      <c r="L3395" s="8">
        <v>0.77300000000000002</v>
      </c>
      <c r="M3395" s="7">
        <v>55</v>
      </c>
      <c r="N3395" s="7">
        <v>258</v>
      </c>
      <c r="O3395" s="7">
        <v>173</v>
      </c>
      <c r="P3395" s="7">
        <v>37</v>
      </c>
      <c r="Q3395" s="7">
        <v>46</v>
      </c>
      <c r="R3395" s="7">
        <v>4</v>
      </c>
      <c r="S3395" s="7">
        <v>0</v>
      </c>
      <c r="T3395" s="7">
        <v>1</v>
      </c>
      <c r="U3395" s="7">
        <v>28</v>
      </c>
      <c r="V3395" s="7">
        <v>37</v>
      </c>
      <c r="W3395" s="7">
        <v>36</v>
      </c>
      <c r="X3395" s="7">
        <v>17</v>
      </c>
      <c r="Y3395" s="7">
        <v>8</v>
      </c>
      <c r="Z3395" s="7">
        <v>0</v>
      </c>
      <c r="AA3395"/>
    </row>
    <row r="3396" spans="1:27" x14ac:dyDescent="0.25">
      <c r="A3396" s="24" t="str">
        <f t="shared" si="163"/>
        <v/>
      </c>
      <c r="B3396" s="24" t="str">
        <f t="shared" si="161"/>
        <v/>
      </c>
      <c r="C3396" s="24">
        <f t="shared" si="162"/>
        <v>1</v>
      </c>
      <c r="D3396" s="24">
        <v>2026</v>
      </c>
      <c r="E3396" s="7" t="s">
        <v>3620</v>
      </c>
      <c r="F3396" s="7" t="s">
        <v>3618</v>
      </c>
      <c r="G3396" s="7" t="s">
        <v>37</v>
      </c>
      <c r="H3396" s="7" t="s">
        <v>30</v>
      </c>
      <c r="I3396" s="8">
        <v>0.34799999999999998</v>
      </c>
      <c r="J3396" s="8">
        <v>0.435</v>
      </c>
      <c r="K3396" s="8">
        <v>0.54700000000000004</v>
      </c>
      <c r="L3396" s="8">
        <v>0.98199999999999998</v>
      </c>
      <c r="M3396" s="7">
        <v>41</v>
      </c>
      <c r="N3396" s="7">
        <v>186</v>
      </c>
      <c r="O3396" s="7">
        <v>161</v>
      </c>
      <c r="P3396" s="7">
        <v>44</v>
      </c>
      <c r="Q3396" s="7">
        <v>56</v>
      </c>
      <c r="R3396" s="7">
        <v>17</v>
      </c>
      <c r="S3396" s="7">
        <v>0</v>
      </c>
      <c r="T3396" s="7">
        <v>5</v>
      </c>
      <c r="U3396" s="7">
        <v>31</v>
      </c>
      <c r="V3396" s="7">
        <v>1</v>
      </c>
      <c r="W3396" s="7">
        <v>24</v>
      </c>
      <c r="X3396" s="7">
        <v>16</v>
      </c>
      <c r="Y3396" s="7">
        <v>18</v>
      </c>
      <c r="Z3396" s="7">
        <v>1</v>
      </c>
      <c r="AA3396"/>
    </row>
    <row r="3397" spans="1:27" x14ac:dyDescent="0.25">
      <c r="A3397" s="24" t="str">
        <f t="shared" si="163"/>
        <v/>
      </c>
      <c r="B3397" s="24" t="str">
        <f t="shared" si="161"/>
        <v/>
      </c>
      <c r="C3397" s="24">
        <f t="shared" si="162"/>
        <v>1</v>
      </c>
      <c r="D3397" s="24">
        <v>2026</v>
      </c>
      <c r="E3397" s="7" t="s">
        <v>3626</v>
      </c>
      <c r="F3397" s="7" t="s">
        <v>3618</v>
      </c>
      <c r="G3397" s="7" t="s">
        <v>37</v>
      </c>
      <c r="H3397" s="7" t="s">
        <v>30</v>
      </c>
      <c r="I3397" s="8">
        <v>0.33300000000000002</v>
      </c>
      <c r="J3397" s="8">
        <v>0.66700000000000004</v>
      </c>
      <c r="K3397" s="8">
        <v>0.33300000000000002</v>
      </c>
      <c r="L3397" s="8">
        <v>1</v>
      </c>
      <c r="M3397" s="7">
        <v>4</v>
      </c>
      <c r="N3397" s="7">
        <v>6</v>
      </c>
      <c r="O3397" s="7">
        <v>3</v>
      </c>
      <c r="P3397" s="7">
        <v>1</v>
      </c>
      <c r="Q3397" s="7">
        <v>1</v>
      </c>
      <c r="R3397" s="7">
        <v>0</v>
      </c>
      <c r="S3397" s="7">
        <v>0</v>
      </c>
      <c r="T3397" s="7">
        <v>0</v>
      </c>
      <c r="U3397" s="7">
        <v>2</v>
      </c>
      <c r="V3397" s="7">
        <v>0</v>
      </c>
      <c r="W3397" s="7">
        <v>3</v>
      </c>
      <c r="X3397" s="7">
        <v>0</v>
      </c>
      <c r="Y3397" s="7">
        <v>1</v>
      </c>
      <c r="Z3397" s="7">
        <v>0</v>
      </c>
      <c r="AA3397"/>
    </row>
    <row r="3398" spans="1:27" x14ac:dyDescent="0.25">
      <c r="A3398" s="24" t="str">
        <f t="shared" si="163"/>
        <v/>
      </c>
      <c r="B3398" s="24" t="str">
        <f t="shared" si="161"/>
        <v/>
      </c>
      <c r="C3398" s="24">
        <f t="shared" si="162"/>
        <v>1</v>
      </c>
      <c r="D3398" s="24">
        <v>2026</v>
      </c>
      <c r="E3398" s="7" t="s">
        <v>3628</v>
      </c>
      <c r="F3398" s="7" t="s">
        <v>3618</v>
      </c>
      <c r="G3398" s="7" t="s">
        <v>24</v>
      </c>
      <c r="H3398" s="7" t="s">
        <v>25</v>
      </c>
      <c r="I3398" s="8">
        <v>0.33100000000000002</v>
      </c>
      <c r="J3398" s="8">
        <v>0.40500000000000003</v>
      </c>
      <c r="K3398" s="8">
        <v>0.55600000000000005</v>
      </c>
      <c r="L3398" s="8">
        <v>0.96199999999999997</v>
      </c>
      <c r="M3398" s="7">
        <v>36</v>
      </c>
      <c r="N3398" s="7">
        <v>149</v>
      </c>
      <c r="O3398" s="7">
        <v>124</v>
      </c>
      <c r="P3398" s="7">
        <v>29</v>
      </c>
      <c r="Q3398" s="7">
        <v>41</v>
      </c>
      <c r="R3398" s="7">
        <v>3</v>
      </c>
      <c r="S3398" s="7">
        <v>2</v>
      </c>
      <c r="T3398" s="7">
        <v>7</v>
      </c>
      <c r="U3398" s="7">
        <v>35</v>
      </c>
      <c r="V3398" s="7">
        <v>3</v>
      </c>
      <c r="W3398" s="7">
        <v>16</v>
      </c>
      <c r="X3398" s="7">
        <v>28</v>
      </c>
      <c r="Y3398" s="7">
        <v>10</v>
      </c>
      <c r="Z3398" s="7">
        <v>0</v>
      </c>
      <c r="AA3398"/>
    </row>
    <row r="3399" spans="1:27" x14ac:dyDescent="0.25">
      <c r="A3399" s="24" t="str">
        <f t="shared" si="163"/>
        <v/>
      </c>
      <c r="B3399" s="24" t="str">
        <f t="shared" si="161"/>
        <v/>
      </c>
      <c r="C3399" s="24">
        <f t="shared" si="162"/>
        <v>1</v>
      </c>
      <c r="D3399" s="24">
        <v>2026</v>
      </c>
      <c r="E3399" s="7" t="s">
        <v>3625</v>
      </c>
      <c r="F3399" s="7" t="s">
        <v>3618</v>
      </c>
      <c r="G3399" s="7" t="s">
        <v>24</v>
      </c>
      <c r="H3399" s="7" t="s">
        <v>30</v>
      </c>
      <c r="I3399" s="8">
        <v>0.32900000000000001</v>
      </c>
      <c r="J3399" s="8">
        <v>0.495</v>
      </c>
      <c r="K3399" s="8">
        <v>0.438</v>
      </c>
      <c r="L3399" s="8">
        <v>0.93300000000000005</v>
      </c>
      <c r="M3399" s="7">
        <v>27</v>
      </c>
      <c r="N3399" s="7">
        <v>101</v>
      </c>
      <c r="O3399" s="7">
        <v>73</v>
      </c>
      <c r="P3399" s="7">
        <v>18</v>
      </c>
      <c r="Q3399" s="7">
        <v>24</v>
      </c>
      <c r="R3399" s="7">
        <v>5</v>
      </c>
      <c r="S3399" s="7">
        <v>0</v>
      </c>
      <c r="T3399" s="7">
        <v>1</v>
      </c>
      <c r="U3399" s="7">
        <v>10</v>
      </c>
      <c r="V3399" s="7">
        <v>11</v>
      </c>
      <c r="W3399" s="7">
        <v>15</v>
      </c>
      <c r="X3399" s="7">
        <v>15</v>
      </c>
      <c r="Y3399" s="7">
        <v>6</v>
      </c>
      <c r="Z3399" s="7">
        <v>2</v>
      </c>
      <c r="AA3399"/>
    </row>
    <row r="3400" spans="1:27" x14ac:dyDescent="0.25">
      <c r="A3400" s="24">
        <f t="shared" si="163"/>
        <v>1</v>
      </c>
      <c r="B3400" s="24" t="str">
        <f t="shared" si="161"/>
        <v/>
      </c>
      <c r="C3400" s="24" t="str">
        <f t="shared" si="162"/>
        <v/>
      </c>
      <c r="D3400" s="24">
        <v>2026</v>
      </c>
      <c r="E3400" s="7" t="s">
        <v>3627</v>
      </c>
      <c r="F3400" s="7" t="s">
        <v>3618</v>
      </c>
      <c r="G3400" s="7" t="s">
        <v>29</v>
      </c>
      <c r="H3400" s="7" t="s">
        <v>44</v>
      </c>
      <c r="I3400" s="8">
        <v>0.32800000000000001</v>
      </c>
      <c r="J3400" s="8">
        <v>0.51600000000000001</v>
      </c>
      <c r="K3400" s="8">
        <v>0.73299999999999998</v>
      </c>
      <c r="L3400" s="8">
        <v>1.2490000000000001</v>
      </c>
      <c r="M3400" s="7">
        <v>40</v>
      </c>
      <c r="N3400" s="7">
        <v>184</v>
      </c>
      <c r="O3400" s="7">
        <v>131</v>
      </c>
      <c r="P3400" s="7">
        <v>51</v>
      </c>
      <c r="Q3400" s="7">
        <v>43</v>
      </c>
      <c r="R3400" s="7">
        <v>6</v>
      </c>
      <c r="S3400" s="7">
        <v>1</v>
      </c>
      <c r="T3400" s="7">
        <v>15</v>
      </c>
      <c r="U3400" s="7">
        <v>45</v>
      </c>
      <c r="V3400" s="7">
        <v>21</v>
      </c>
      <c r="W3400" s="7">
        <v>31</v>
      </c>
      <c r="X3400" s="7">
        <v>33</v>
      </c>
      <c r="Y3400" s="7">
        <v>18</v>
      </c>
      <c r="Z3400" s="7">
        <v>0</v>
      </c>
      <c r="AA3400"/>
    </row>
    <row r="3401" spans="1:27" x14ac:dyDescent="0.25">
      <c r="A3401" s="24" t="str">
        <f t="shared" si="163"/>
        <v/>
      </c>
      <c r="B3401" s="24" t="str">
        <f t="shared" si="161"/>
        <v/>
      </c>
      <c r="C3401" s="24">
        <f t="shared" si="162"/>
        <v>1</v>
      </c>
      <c r="D3401" s="24">
        <v>2026</v>
      </c>
      <c r="E3401" s="7" t="s">
        <v>3630</v>
      </c>
      <c r="F3401" s="7" t="s">
        <v>3618</v>
      </c>
      <c r="G3401" s="7" t="s">
        <v>37</v>
      </c>
      <c r="H3401" s="7" t="s">
        <v>25</v>
      </c>
      <c r="I3401" s="8">
        <v>0.25</v>
      </c>
      <c r="J3401" s="8">
        <v>0.4</v>
      </c>
      <c r="K3401" s="8">
        <v>0.25</v>
      </c>
      <c r="L3401" s="8">
        <v>0.65</v>
      </c>
      <c r="M3401" s="7">
        <v>7</v>
      </c>
      <c r="N3401" s="7">
        <v>10</v>
      </c>
      <c r="O3401" s="7">
        <v>8</v>
      </c>
      <c r="P3401" s="7">
        <v>2</v>
      </c>
      <c r="Q3401" s="7">
        <v>2</v>
      </c>
      <c r="R3401" s="7">
        <v>0</v>
      </c>
      <c r="S3401" s="7">
        <v>0</v>
      </c>
      <c r="T3401" s="7">
        <v>0</v>
      </c>
      <c r="U3401" s="7">
        <v>0</v>
      </c>
      <c r="V3401" s="7">
        <v>2</v>
      </c>
      <c r="W3401" s="7">
        <v>0</v>
      </c>
      <c r="X3401" s="7">
        <v>3</v>
      </c>
      <c r="Y3401" s="7">
        <v>0</v>
      </c>
      <c r="Z3401" s="7">
        <v>0</v>
      </c>
      <c r="AA3401"/>
    </row>
    <row r="3402" spans="1:27" x14ac:dyDescent="0.25">
      <c r="A3402" s="24">
        <f t="shared" si="163"/>
        <v>1</v>
      </c>
      <c r="B3402" s="24" t="str">
        <f t="shared" si="161"/>
        <v/>
      </c>
      <c r="C3402" s="24" t="str">
        <f t="shared" si="162"/>
        <v/>
      </c>
      <c r="D3402" s="24">
        <v>2026</v>
      </c>
      <c r="E3402" s="7" t="s">
        <v>3629</v>
      </c>
      <c r="F3402" s="7" t="s">
        <v>3618</v>
      </c>
      <c r="G3402" s="7" t="s">
        <v>32</v>
      </c>
      <c r="H3402" s="7" t="s">
        <v>42</v>
      </c>
      <c r="I3402" s="8">
        <v>0.247</v>
      </c>
      <c r="J3402" s="8">
        <v>0.41299999999999998</v>
      </c>
      <c r="K3402" s="8">
        <v>0.49399999999999999</v>
      </c>
      <c r="L3402" s="8">
        <v>0.90700000000000003</v>
      </c>
      <c r="M3402" s="7">
        <v>32</v>
      </c>
      <c r="N3402" s="7">
        <v>106</v>
      </c>
      <c r="O3402" s="7">
        <v>81</v>
      </c>
      <c r="P3402" s="7">
        <v>25</v>
      </c>
      <c r="Q3402" s="7">
        <v>20</v>
      </c>
      <c r="R3402" s="7">
        <v>6</v>
      </c>
      <c r="S3402" s="7">
        <v>1</v>
      </c>
      <c r="T3402" s="7">
        <v>4</v>
      </c>
      <c r="U3402" s="7">
        <v>20</v>
      </c>
      <c r="V3402" s="7">
        <v>14</v>
      </c>
      <c r="W3402" s="7">
        <v>9</v>
      </c>
      <c r="X3402" s="7">
        <v>26</v>
      </c>
      <c r="Y3402" s="7">
        <v>5</v>
      </c>
      <c r="Z3402" s="7">
        <v>1</v>
      </c>
      <c r="AA3402"/>
    </row>
    <row r="3403" spans="1:27" x14ac:dyDescent="0.25">
      <c r="A3403" s="24">
        <f t="shared" si="163"/>
        <v>1</v>
      </c>
      <c r="B3403" s="24" t="str">
        <f t="shared" si="161"/>
        <v/>
      </c>
      <c r="C3403" s="24">
        <f t="shared" si="162"/>
        <v>1</v>
      </c>
      <c r="D3403" s="24">
        <v>2026</v>
      </c>
      <c r="E3403" s="7" t="s">
        <v>3631</v>
      </c>
      <c r="F3403" s="7" t="s">
        <v>3618</v>
      </c>
      <c r="G3403" s="7" t="s">
        <v>32</v>
      </c>
      <c r="H3403" s="7" t="s">
        <v>42</v>
      </c>
      <c r="I3403" s="8">
        <v>0.217</v>
      </c>
      <c r="J3403" s="8">
        <v>0.29599999999999999</v>
      </c>
      <c r="K3403" s="8">
        <v>0.26100000000000001</v>
      </c>
      <c r="L3403" s="8">
        <v>0.55700000000000005</v>
      </c>
      <c r="M3403" s="7">
        <v>9</v>
      </c>
      <c r="N3403" s="7">
        <v>28</v>
      </c>
      <c r="O3403" s="7">
        <v>23</v>
      </c>
      <c r="P3403" s="7">
        <v>2</v>
      </c>
      <c r="Q3403" s="7">
        <v>5</v>
      </c>
      <c r="R3403" s="7">
        <v>1</v>
      </c>
      <c r="S3403" s="7">
        <v>0</v>
      </c>
      <c r="T3403" s="7">
        <v>0</v>
      </c>
      <c r="U3403" s="7">
        <v>3</v>
      </c>
      <c r="V3403" s="7">
        <v>1</v>
      </c>
      <c r="W3403" s="7">
        <v>2</v>
      </c>
      <c r="X3403" s="7">
        <v>5</v>
      </c>
      <c r="Y3403" s="7">
        <v>1</v>
      </c>
      <c r="Z3403" s="7">
        <v>0</v>
      </c>
      <c r="AA3403"/>
    </row>
    <row r="3404" spans="1:27" x14ac:dyDescent="0.25">
      <c r="A3404" s="24" t="str">
        <f t="shared" si="163"/>
        <v/>
      </c>
      <c r="B3404" s="24" t="str">
        <f t="shared" si="161"/>
        <v/>
      </c>
      <c r="C3404" s="24" t="str">
        <f t="shared" si="162"/>
        <v/>
      </c>
      <c r="D3404" s="24">
        <v>2026</v>
      </c>
      <c r="E3404" s="7" t="s">
        <v>3632</v>
      </c>
      <c r="F3404" s="7" t="s">
        <v>3618</v>
      </c>
      <c r="G3404" s="7" t="s">
        <v>47</v>
      </c>
      <c r="H3404" s="7" t="s">
        <v>42</v>
      </c>
      <c r="I3404" s="8">
        <v>0.20599999999999999</v>
      </c>
      <c r="J3404" s="8">
        <v>0.36</v>
      </c>
      <c r="K3404" s="8">
        <v>0.309</v>
      </c>
      <c r="L3404" s="8">
        <v>0.66900000000000004</v>
      </c>
      <c r="M3404" s="7">
        <v>26</v>
      </c>
      <c r="N3404" s="7">
        <v>86</v>
      </c>
      <c r="O3404" s="7">
        <v>68</v>
      </c>
      <c r="P3404" s="7">
        <v>18</v>
      </c>
      <c r="Q3404" s="7">
        <v>14</v>
      </c>
      <c r="R3404" s="7">
        <v>4</v>
      </c>
      <c r="S3404" s="7">
        <v>0</v>
      </c>
      <c r="T3404" s="7">
        <v>1</v>
      </c>
      <c r="U3404" s="7">
        <v>10</v>
      </c>
      <c r="V3404" s="7">
        <v>2</v>
      </c>
      <c r="W3404" s="7">
        <v>15</v>
      </c>
      <c r="X3404" s="7">
        <v>26</v>
      </c>
      <c r="Y3404" s="7">
        <v>7</v>
      </c>
      <c r="Z3404" s="7">
        <v>0</v>
      </c>
      <c r="AA3404"/>
    </row>
    <row r="3405" spans="1:27" x14ac:dyDescent="0.25">
      <c r="A3405" s="24" t="str">
        <f t="shared" si="163"/>
        <v/>
      </c>
      <c r="B3405" s="24" t="str">
        <f t="shared" si="161"/>
        <v/>
      </c>
      <c r="C3405" s="24" t="str">
        <f t="shared" si="162"/>
        <v/>
      </c>
      <c r="D3405" s="24">
        <v>2026</v>
      </c>
      <c r="E3405" s="7" t="s">
        <v>3633</v>
      </c>
      <c r="F3405" s="7" t="s">
        <v>3618</v>
      </c>
      <c r="G3405" s="7" t="s">
        <v>24</v>
      </c>
      <c r="H3405" s="7" t="s">
        <v>27</v>
      </c>
      <c r="I3405" s="8">
        <v>0.14299999999999999</v>
      </c>
      <c r="J3405" s="8">
        <v>0.4</v>
      </c>
      <c r="K3405" s="8">
        <v>0.57099999999999995</v>
      </c>
      <c r="L3405" s="8">
        <v>0.97099999999999997</v>
      </c>
      <c r="M3405" s="7">
        <v>4</v>
      </c>
      <c r="N3405" s="7">
        <v>10</v>
      </c>
      <c r="O3405" s="7">
        <v>7</v>
      </c>
      <c r="P3405" s="7">
        <v>1</v>
      </c>
      <c r="Q3405" s="7">
        <v>1</v>
      </c>
      <c r="R3405" s="7">
        <v>0</v>
      </c>
      <c r="S3405" s="7">
        <v>0</v>
      </c>
      <c r="T3405" s="7">
        <v>1</v>
      </c>
      <c r="U3405" s="7">
        <v>4</v>
      </c>
      <c r="V3405" s="7">
        <v>0</v>
      </c>
      <c r="W3405" s="7">
        <v>3</v>
      </c>
      <c r="X3405" s="7">
        <v>2</v>
      </c>
      <c r="Y3405" s="7">
        <v>0</v>
      </c>
      <c r="Z3405" s="7">
        <v>1</v>
      </c>
      <c r="AA3405"/>
    </row>
    <row r="3406" spans="1:27" x14ac:dyDescent="0.25">
      <c r="A3406" s="24" t="str">
        <f t="shared" si="163"/>
        <v/>
      </c>
      <c r="B3406" s="24" t="str">
        <f t="shared" si="161"/>
        <v/>
      </c>
      <c r="C3406" s="24" t="str">
        <f t="shared" si="162"/>
        <v/>
      </c>
      <c r="D3406" s="24">
        <v>2026</v>
      </c>
      <c r="E3406" s="7" t="s">
        <v>3634</v>
      </c>
      <c r="F3406" s="7" t="s">
        <v>3618</v>
      </c>
      <c r="G3406" s="7" t="s">
        <v>24</v>
      </c>
      <c r="H3406" s="7" t="s">
        <v>44</v>
      </c>
      <c r="I3406" s="8">
        <v>0.14299999999999999</v>
      </c>
      <c r="J3406" s="8">
        <v>0.217</v>
      </c>
      <c r="K3406" s="8">
        <v>0.19</v>
      </c>
      <c r="L3406" s="8">
        <v>0.40799999999999997</v>
      </c>
      <c r="M3406" s="7">
        <v>15</v>
      </c>
      <c r="N3406" s="7">
        <v>23</v>
      </c>
      <c r="O3406" s="7">
        <v>21</v>
      </c>
      <c r="P3406" s="7">
        <v>2</v>
      </c>
      <c r="Q3406" s="7">
        <v>3</v>
      </c>
      <c r="R3406" s="7">
        <v>1</v>
      </c>
      <c r="S3406" s="7">
        <v>0</v>
      </c>
      <c r="T3406" s="7">
        <v>0</v>
      </c>
      <c r="U3406" s="7">
        <v>2</v>
      </c>
      <c r="V3406" s="7">
        <v>1</v>
      </c>
      <c r="W3406" s="7">
        <v>1</v>
      </c>
      <c r="X3406" s="7">
        <v>5</v>
      </c>
      <c r="Y3406" s="7">
        <v>0</v>
      </c>
      <c r="Z3406" s="7">
        <v>0</v>
      </c>
      <c r="AA3406"/>
    </row>
    <row r="3407" spans="1:27" x14ac:dyDescent="0.25">
      <c r="A3407" s="24">
        <f t="shared" si="163"/>
        <v>1</v>
      </c>
      <c r="B3407" s="24" t="str">
        <f t="shared" si="161"/>
        <v/>
      </c>
      <c r="C3407" s="24" t="str">
        <f t="shared" si="162"/>
        <v/>
      </c>
      <c r="D3407" s="24">
        <v>2026</v>
      </c>
      <c r="E3407" s="7" t="s">
        <v>3635</v>
      </c>
      <c r="F3407" s="7" t="s">
        <v>3636</v>
      </c>
      <c r="G3407" s="7" t="s">
        <v>32</v>
      </c>
      <c r="H3407" s="7" t="s">
        <v>27</v>
      </c>
      <c r="I3407" s="8">
        <v>0.40100000000000002</v>
      </c>
      <c r="J3407" s="8">
        <v>0.52900000000000003</v>
      </c>
      <c r="K3407" s="8">
        <v>0.495</v>
      </c>
      <c r="L3407" s="8">
        <v>1.024</v>
      </c>
      <c r="M3407" s="7">
        <v>53</v>
      </c>
      <c r="N3407" s="7">
        <v>265</v>
      </c>
      <c r="O3407" s="7">
        <v>202</v>
      </c>
      <c r="P3407" s="7">
        <v>64</v>
      </c>
      <c r="Q3407" s="7">
        <v>81</v>
      </c>
      <c r="R3407" s="7">
        <v>13</v>
      </c>
      <c r="S3407" s="7">
        <v>3</v>
      </c>
      <c r="T3407" s="7">
        <v>0</v>
      </c>
      <c r="U3407" s="7">
        <v>37</v>
      </c>
      <c r="V3407" s="7">
        <v>6</v>
      </c>
      <c r="W3407" s="7">
        <v>52</v>
      </c>
      <c r="X3407" s="7">
        <v>10</v>
      </c>
      <c r="Y3407" s="7">
        <v>17</v>
      </c>
      <c r="Z3407" s="7">
        <v>2</v>
      </c>
      <c r="AA3407"/>
    </row>
    <row r="3408" spans="1:27" x14ac:dyDescent="0.25">
      <c r="A3408" s="24" t="str">
        <f t="shared" si="163"/>
        <v/>
      </c>
      <c r="B3408" s="24" t="str">
        <f t="shared" si="161"/>
        <v/>
      </c>
      <c r="C3408" s="24">
        <f t="shared" si="162"/>
        <v>1</v>
      </c>
      <c r="D3408" s="24">
        <v>2026</v>
      </c>
      <c r="E3408" s="7" t="s">
        <v>3638</v>
      </c>
      <c r="F3408" s="7" t="s">
        <v>3636</v>
      </c>
      <c r="G3408" s="7" t="s">
        <v>37</v>
      </c>
      <c r="H3408" s="7" t="s">
        <v>44</v>
      </c>
      <c r="I3408" s="8">
        <v>0.37</v>
      </c>
      <c r="J3408" s="8">
        <v>0.48799999999999999</v>
      </c>
      <c r="K3408" s="8">
        <v>0.63</v>
      </c>
      <c r="L3408" s="8">
        <v>1.117</v>
      </c>
      <c r="M3408" s="7">
        <v>53</v>
      </c>
      <c r="N3408" s="7">
        <v>240</v>
      </c>
      <c r="O3408" s="7">
        <v>189</v>
      </c>
      <c r="P3408" s="7">
        <v>46</v>
      </c>
      <c r="Q3408" s="7">
        <v>70</v>
      </c>
      <c r="R3408" s="7">
        <v>5</v>
      </c>
      <c r="S3408" s="7">
        <v>1</v>
      </c>
      <c r="T3408" s="7">
        <v>14</v>
      </c>
      <c r="U3408" s="7">
        <v>67</v>
      </c>
      <c r="V3408" s="7">
        <v>4</v>
      </c>
      <c r="W3408" s="7">
        <v>43</v>
      </c>
      <c r="X3408" s="7">
        <v>42</v>
      </c>
      <c r="Y3408" s="7">
        <v>4</v>
      </c>
      <c r="Z3408" s="7">
        <v>1</v>
      </c>
      <c r="AA3408"/>
    </row>
    <row r="3409" spans="1:27" x14ac:dyDescent="0.25">
      <c r="A3409" s="24" t="str">
        <f t="shared" si="163"/>
        <v/>
      </c>
      <c r="B3409" s="24" t="str">
        <f t="shared" si="161"/>
        <v/>
      </c>
      <c r="C3409" s="24">
        <f t="shared" si="162"/>
        <v>1</v>
      </c>
      <c r="D3409" s="24">
        <v>2026</v>
      </c>
      <c r="E3409" s="7" t="s">
        <v>3637</v>
      </c>
      <c r="F3409" s="7" t="s">
        <v>3636</v>
      </c>
      <c r="G3409" s="7" t="s">
        <v>37</v>
      </c>
      <c r="H3409" s="7" t="s">
        <v>42</v>
      </c>
      <c r="I3409" s="8">
        <v>0.37</v>
      </c>
      <c r="J3409" s="8">
        <v>0.44900000000000001</v>
      </c>
      <c r="K3409" s="8">
        <v>0.495</v>
      </c>
      <c r="L3409" s="8">
        <v>0.94399999999999995</v>
      </c>
      <c r="M3409" s="7">
        <v>49</v>
      </c>
      <c r="N3409" s="7">
        <v>219</v>
      </c>
      <c r="O3409" s="7">
        <v>184</v>
      </c>
      <c r="P3409" s="7">
        <v>39</v>
      </c>
      <c r="Q3409" s="7">
        <v>68</v>
      </c>
      <c r="R3409" s="7">
        <v>18</v>
      </c>
      <c r="S3409" s="7">
        <v>1</v>
      </c>
      <c r="T3409" s="7">
        <v>1</v>
      </c>
      <c r="U3409" s="7">
        <v>47</v>
      </c>
      <c r="V3409" s="7">
        <v>4</v>
      </c>
      <c r="W3409" s="7">
        <v>25</v>
      </c>
      <c r="X3409" s="7">
        <v>24</v>
      </c>
      <c r="Y3409" s="7">
        <v>11</v>
      </c>
      <c r="Z3409" s="7">
        <v>0</v>
      </c>
      <c r="AA3409"/>
    </row>
    <row r="3410" spans="1:27" x14ac:dyDescent="0.25">
      <c r="A3410" s="24" t="str">
        <f t="shared" si="163"/>
        <v/>
      </c>
      <c r="B3410" s="24" t="str">
        <f t="shared" si="161"/>
        <v/>
      </c>
      <c r="C3410" s="24" t="str">
        <f t="shared" si="162"/>
        <v/>
      </c>
      <c r="D3410" s="24">
        <v>2026</v>
      </c>
      <c r="E3410" s="7" t="s">
        <v>3639</v>
      </c>
      <c r="F3410" s="7" t="s">
        <v>3636</v>
      </c>
      <c r="G3410" s="7" t="s">
        <v>37</v>
      </c>
      <c r="H3410" s="7" t="s">
        <v>30</v>
      </c>
      <c r="I3410" s="8">
        <v>0.33900000000000002</v>
      </c>
      <c r="J3410" s="8">
        <v>0.498</v>
      </c>
      <c r="K3410" s="8">
        <v>0.45500000000000002</v>
      </c>
      <c r="L3410" s="8">
        <v>0.95199999999999996</v>
      </c>
      <c r="M3410" s="7">
        <v>49</v>
      </c>
      <c r="N3410" s="7">
        <v>227</v>
      </c>
      <c r="O3410" s="7">
        <v>165</v>
      </c>
      <c r="P3410" s="7">
        <v>55</v>
      </c>
      <c r="Q3410" s="7">
        <v>56</v>
      </c>
      <c r="R3410" s="7">
        <v>14</v>
      </c>
      <c r="S3410" s="7">
        <v>1</v>
      </c>
      <c r="T3410" s="7">
        <v>1</v>
      </c>
      <c r="U3410" s="7">
        <v>38</v>
      </c>
      <c r="V3410" s="7">
        <v>8</v>
      </c>
      <c r="W3410" s="7">
        <v>49</v>
      </c>
      <c r="X3410" s="7">
        <v>29</v>
      </c>
      <c r="Y3410" s="7">
        <v>14</v>
      </c>
      <c r="Z3410" s="7">
        <v>4</v>
      </c>
      <c r="AA3410"/>
    </row>
    <row r="3411" spans="1:27" x14ac:dyDescent="0.25">
      <c r="A3411" s="24" t="str">
        <f t="shared" si="163"/>
        <v/>
      </c>
      <c r="B3411" s="24" t="str">
        <f t="shared" si="161"/>
        <v/>
      </c>
      <c r="C3411" s="24" t="str">
        <f t="shared" si="162"/>
        <v/>
      </c>
      <c r="D3411" s="24">
        <v>2026</v>
      </c>
      <c r="E3411" s="7" t="s">
        <v>3641</v>
      </c>
      <c r="F3411" s="7" t="s">
        <v>3636</v>
      </c>
      <c r="G3411" s="7" t="s">
        <v>24</v>
      </c>
      <c r="H3411" s="7" t="s">
        <v>38</v>
      </c>
      <c r="I3411" s="8">
        <v>0.29399999999999998</v>
      </c>
      <c r="J3411" s="8">
        <v>0.38500000000000001</v>
      </c>
      <c r="K3411" s="8">
        <v>0.40600000000000003</v>
      </c>
      <c r="L3411" s="8">
        <v>0.79100000000000004</v>
      </c>
      <c r="M3411" s="7">
        <v>48</v>
      </c>
      <c r="N3411" s="7">
        <v>213</v>
      </c>
      <c r="O3411" s="7">
        <v>180</v>
      </c>
      <c r="P3411" s="7">
        <v>42</v>
      </c>
      <c r="Q3411" s="7">
        <v>53</v>
      </c>
      <c r="R3411" s="7">
        <v>9</v>
      </c>
      <c r="S3411" s="7">
        <v>1</v>
      </c>
      <c r="T3411" s="7">
        <v>3</v>
      </c>
      <c r="U3411" s="7">
        <v>38</v>
      </c>
      <c r="V3411" s="7">
        <v>3</v>
      </c>
      <c r="W3411" s="7">
        <v>26</v>
      </c>
      <c r="X3411" s="7">
        <v>47</v>
      </c>
      <c r="Y3411" s="7">
        <v>13</v>
      </c>
      <c r="Z3411" s="7">
        <v>4</v>
      </c>
      <c r="AA3411"/>
    </row>
    <row r="3412" spans="1:27" x14ac:dyDescent="0.25">
      <c r="A3412" s="24">
        <f t="shared" si="163"/>
        <v>1</v>
      </c>
      <c r="B3412" s="24" t="str">
        <f t="shared" si="161"/>
        <v/>
      </c>
      <c r="C3412" s="24" t="str">
        <f t="shared" si="162"/>
        <v/>
      </c>
      <c r="D3412" s="24">
        <v>2026</v>
      </c>
      <c r="E3412" s="7" t="s">
        <v>3642</v>
      </c>
      <c r="F3412" s="7" t="s">
        <v>3636</v>
      </c>
      <c r="G3412" s="7" t="s">
        <v>29</v>
      </c>
      <c r="H3412" s="7" t="s">
        <v>40</v>
      </c>
      <c r="I3412" s="8">
        <v>0.28399999999999997</v>
      </c>
      <c r="J3412" s="8">
        <v>0.35799999999999998</v>
      </c>
      <c r="K3412" s="8">
        <v>0.39500000000000002</v>
      </c>
      <c r="L3412" s="8">
        <v>0.753</v>
      </c>
      <c r="M3412" s="7">
        <v>50</v>
      </c>
      <c r="N3412" s="7">
        <v>230</v>
      </c>
      <c r="O3412" s="7">
        <v>190</v>
      </c>
      <c r="P3412" s="7">
        <v>40</v>
      </c>
      <c r="Q3412" s="7">
        <v>54</v>
      </c>
      <c r="R3412" s="7">
        <v>12</v>
      </c>
      <c r="S3412" s="7">
        <v>0</v>
      </c>
      <c r="T3412" s="7">
        <v>3</v>
      </c>
      <c r="U3412" s="7">
        <v>57</v>
      </c>
      <c r="V3412" s="7">
        <v>4</v>
      </c>
      <c r="W3412" s="7">
        <v>24</v>
      </c>
      <c r="X3412" s="7">
        <v>22</v>
      </c>
      <c r="Y3412" s="7">
        <v>23</v>
      </c>
      <c r="Z3412" s="7">
        <v>4</v>
      </c>
      <c r="AA3412"/>
    </row>
    <row r="3413" spans="1:27" x14ac:dyDescent="0.25">
      <c r="A3413" s="24" t="str">
        <f t="shared" si="163"/>
        <v/>
      </c>
      <c r="B3413" s="24" t="str">
        <f t="shared" si="161"/>
        <v/>
      </c>
      <c r="C3413" s="24" t="str">
        <f t="shared" si="162"/>
        <v/>
      </c>
      <c r="D3413" s="24">
        <v>2026</v>
      </c>
      <c r="E3413" s="7" t="s">
        <v>3643</v>
      </c>
      <c r="F3413" s="7" t="s">
        <v>3636</v>
      </c>
      <c r="G3413" s="7" t="s">
        <v>24</v>
      </c>
      <c r="H3413" s="7" t="s">
        <v>33</v>
      </c>
      <c r="I3413" s="8">
        <v>0.25</v>
      </c>
      <c r="J3413" s="8">
        <v>0.40799999999999997</v>
      </c>
      <c r="K3413" s="8">
        <v>0.32400000000000001</v>
      </c>
      <c r="L3413" s="8">
        <v>0.73199999999999998</v>
      </c>
      <c r="M3413" s="7">
        <v>45</v>
      </c>
      <c r="N3413" s="7">
        <v>179</v>
      </c>
      <c r="O3413" s="7">
        <v>136</v>
      </c>
      <c r="P3413" s="7">
        <v>23</v>
      </c>
      <c r="Q3413" s="7">
        <v>34</v>
      </c>
      <c r="R3413" s="7">
        <v>10</v>
      </c>
      <c r="S3413" s="7">
        <v>0</v>
      </c>
      <c r="T3413" s="7">
        <v>0</v>
      </c>
      <c r="U3413" s="7">
        <v>30</v>
      </c>
      <c r="V3413" s="7">
        <v>13</v>
      </c>
      <c r="W3413" s="7">
        <v>24</v>
      </c>
      <c r="X3413" s="7">
        <v>27</v>
      </c>
      <c r="Y3413" s="7">
        <v>8</v>
      </c>
      <c r="Z3413" s="7">
        <v>2</v>
      </c>
      <c r="AA3413"/>
    </row>
    <row r="3414" spans="1:27" x14ac:dyDescent="0.25">
      <c r="A3414" s="24" t="str">
        <f t="shared" si="163"/>
        <v/>
      </c>
      <c r="B3414" s="24" t="str">
        <f t="shared" si="161"/>
        <v/>
      </c>
      <c r="C3414" s="24" t="str">
        <f t="shared" si="162"/>
        <v/>
      </c>
      <c r="D3414" s="24">
        <v>2026</v>
      </c>
      <c r="E3414" s="7" t="s">
        <v>3644</v>
      </c>
      <c r="F3414" s="7" t="s">
        <v>3636</v>
      </c>
      <c r="G3414" s="7" t="s">
        <v>47</v>
      </c>
      <c r="H3414" s="7" t="s">
        <v>40</v>
      </c>
      <c r="I3414" s="8">
        <v>0.308</v>
      </c>
      <c r="J3414" s="8">
        <v>0.47099999999999997</v>
      </c>
      <c r="K3414" s="8">
        <v>0.46200000000000002</v>
      </c>
      <c r="L3414" s="8">
        <v>0.93200000000000005</v>
      </c>
      <c r="M3414" s="7">
        <v>9</v>
      </c>
      <c r="N3414" s="7">
        <v>17</v>
      </c>
      <c r="O3414" s="7">
        <v>13</v>
      </c>
      <c r="P3414" s="7">
        <v>2</v>
      </c>
      <c r="Q3414" s="7">
        <v>4</v>
      </c>
      <c r="R3414" s="7">
        <v>2</v>
      </c>
      <c r="S3414" s="7">
        <v>0</v>
      </c>
      <c r="T3414" s="7">
        <v>0</v>
      </c>
      <c r="U3414" s="7">
        <v>2</v>
      </c>
      <c r="V3414" s="7">
        <v>2</v>
      </c>
      <c r="W3414" s="7">
        <v>2</v>
      </c>
      <c r="X3414" s="7">
        <v>5</v>
      </c>
      <c r="Y3414" s="7">
        <v>0</v>
      </c>
      <c r="Z3414" s="7">
        <v>0</v>
      </c>
      <c r="AA3414"/>
    </row>
    <row r="3415" spans="1:27" x14ac:dyDescent="0.25">
      <c r="A3415" s="24" t="str">
        <f t="shared" si="163"/>
        <v/>
      </c>
      <c r="B3415" s="24" t="str">
        <f t="shared" si="161"/>
        <v/>
      </c>
      <c r="C3415" s="24">
        <f t="shared" si="162"/>
        <v>1</v>
      </c>
      <c r="D3415" s="24">
        <v>2026</v>
      </c>
      <c r="E3415" s="7" t="s">
        <v>3640</v>
      </c>
      <c r="F3415" s="7" t="s">
        <v>3636</v>
      </c>
      <c r="G3415" s="7" t="s">
        <v>47</v>
      </c>
      <c r="H3415" s="7" t="s">
        <v>25</v>
      </c>
      <c r="I3415" s="8">
        <v>0.30599999999999999</v>
      </c>
      <c r="J3415" s="8">
        <v>0.38900000000000001</v>
      </c>
      <c r="K3415" s="8">
        <v>0.38</v>
      </c>
      <c r="L3415" s="8">
        <v>0.76900000000000002</v>
      </c>
      <c r="M3415" s="7">
        <v>39</v>
      </c>
      <c r="N3415" s="7">
        <v>144</v>
      </c>
      <c r="O3415" s="7">
        <v>121</v>
      </c>
      <c r="P3415" s="7">
        <v>25</v>
      </c>
      <c r="Q3415" s="7">
        <v>37</v>
      </c>
      <c r="R3415" s="7">
        <v>6</v>
      </c>
      <c r="S3415" s="7">
        <v>0</v>
      </c>
      <c r="T3415" s="7">
        <v>1</v>
      </c>
      <c r="U3415" s="7">
        <v>22</v>
      </c>
      <c r="V3415" s="7">
        <v>7</v>
      </c>
      <c r="W3415" s="7">
        <v>12</v>
      </c>
      <c r="X3415" s="7">
        <v>19</v>
      </c>
      <c r="Y3415" s="7">
        <v>2</v>
      </c>
      <c r="Z3415" s="7">
        <v>0</v>
      </c>
      <c r="AA3415"/>
    </row>
    <row r="3416" spans="1:27" x14ac:dyDescent="0.25">
      <c r="A3416" s="24" t="str">
        <f t="shared" si="163"/>
        <v/>
      </c>
      <c r="B3416" s="24" t="str">
        <f t="shared" si="161"/>
        <v/>
      </c>
      <c r="C3416" s="24" t="str">
        <f t="shared" si="162"/>
        <v/>
      </c>
      <c r="D3416" s="24">
        <v>2026</v>
      </c>
      <c r="E3416" s="7" t="s">
        <v>3645</v>
      </c>
      <c r="F3416" s="7" t="s">
        <v>3636</v>
      </c>
      <c r="G3416" s="7" t="s">
        <v>37</v>
      </c>
      <c r="H3416" s="7" t="s">
        <v>27</v>
      </c>
      <c r="I3416" s="8">
        <v>0.27300000000000002</v>
      </c>
      <c r="J3416" s="8">
        <v>0.38300000000000001</v>
      </c>
      <c r="K3416" s="8">
        <v>0.377</v>
      </c>
      <c r="L3416" s="8">
        <v>0.76</v>
      </c>
      <c r="M3416" s="7">
        <v>34</v>
      </c>
      <c r="N3416" s="7">
        <v>97</v>
      </c>
      <c r="O3416" s="7">
        <v>77</v>
      </c>
      <c r="P3416" s="7">
        <v>22</v>
      </c>
      <c r="Q3416" s="7">
        <v>21</v>
      </c>
      <c r="R3416" s="7">
        <v>3</v>
      </c>
      <c r="S3416" s="7">
        <v>1</v>
      </c>
      <c r="T3416" s="7">
        <v>1</v>
      </c>
      <c r="U3416" s="7">
        <v>17</v>
      </c>
      <c r="V3416" s="7">
        <v>4</v>
      </c>
      <c r="W3416" s="7">
        <v>11</v>
      </c>
      <c r="X3416" s="7">
        <v>21</v>
      </c>
      <c r="Y3416" s="7">
        <v>10</v>
      </c>
      <c r="Z3416" s="7">
        <v>2</v>
      </c>
      <c r="AA3416"/>
    </row>
    <row r="3417" spans="1:27" x14ac:dyDescent="0.25">
      <c r="A3417" s="24" t="str">
        <f t="shared" si="163"/>
        <v/>
      </c>
      <c r="B3417" s="24" t="str">
        <f t="shared" si="161"/>
        <v/>
      </c>
      <c r="C3417" s="24">
        <f t="shared" si="162"/>
        <v>1</v>
      </c>
      <c r="D3417" s="24">
        <v>2026</v>
      </c>
      <c r="E3417" s="7" t="s">
        <v>3646</v>
      </c>
      <c r="F3417" s="7" t="s">
        <v>3636</v>
      </c>
      <c r="G3417" s="7" t="s">
        <v>37</v>
      </c>
      <c r="H3417" s="7" t="s">
        <v>33</v>
      </c>
      <c r="I3417" s="8">
        <v>0.255</v>
      </c>
      <c r="J3417" s="8">
        <v>0.4</v>
      </c>
      <c r="K3417" s="8">
        <v>0.40400000000000003</v>
      </c>
      <c r="L3417" s="8">
        <v>0.80400000000000005</v>
      </c>
      <c r="M3417" s="7">
        <v>26</v>
      </c>
      <c r="N3417" s="7">
        <v>60</v>
      </c>
      <c r="O3417" s="7">
        <v>47</v>
      </c>
      <c r="P3417" s="7">
        <v>9</v>
      </c>
      <c r="Q3417" s="7">
        <v>12</v>
      </c>
      <c r="R3417" s="7">
        <v>4</v>
      </c>
      <c r="S3417" s="7">
        <v>0</v>
      </c>
      <c r="T3417" s="7">
        <v>1</v>
      </c>
      <c r="U3417" s="7">
        <v>5</v>
      </c>
      <c r="V3417" s="7">
        <v>3</v>
      </c>
      <c r="W3417" s="7">
        <v>9</v>
      </c>
      <c r="X3417" s="7">
        <v>12</v>
      </c>
      <c r="Y3417" s="7">
        <v>0</v>
      </c>
      <c r="Z3417" s="7">
        <v>2</v>
      </c>
      <c r="AA3417"/>
    </row>
    <row r="3418" spans="1:27" x14ac:dyDescent="0.25">
      <c r="A3418" s="24" t="str">
        <f t="shared" si="163"/>
        <v/>
      </c>
      <c r="B3418" s="24" t="str">
        <f t="shared" si="161"/>
        <v/>
      </c>
      <c r="C3418" s="24" t="str">
        <f t="shared" si="162"/>
        <v/>
      </c>
      <c r="D3418" s="24">
        <v>2026</v>
      </c>
      <c r="E3418" s="7" t="s">
        <v>3647</v>
      </c>
      <c r="F3418" s="7" t="s">
        <v>3636</v>
      </c>
      <c r="G3418" s="7" t="s">
        <v>37</v>
      </c>
      <c r="H3418" s="7" t="s">
        <v>25</v>
      </c>
      <c r="I3418" s="8">
        <v>0.222</v>
      </c>
      <c r="J3418" s="8">
        <v>0.44</v>
      </c>
      <c r="K3418" s="8">
        <v>0.27800000000000002</v>
      </c>
      <c r="L3418" s="8">
        <v>0.71799999999999997</v>
      </c>
      <c r="M3418" s="7">
        <v>12</v>
      </c>
      <c r="N3418" s="7">
        <v>25</v>
      </c>
      <c r="O3418" s="7">
        <v>18</v>
      </c>
      <c r="P3418" s="7">
        <v>4</v>
      </c>
      <c r="Q3418" s="7">
        <v>4</v>
      </c>
      <c r="R3418" s="7">
        <v>1</v>
      </c>
      <c r="S3418" s="7">
        <v>0</v>
      </c>
      <c r="T3418" s="7">
        <v>0</v>
      </c>
      <c r="U3418" s="7">
        <v>1</v>
      </c>
      <c r="V3418" s="7">
        <v>2</v>
      </c>
      <c r="W3418" s="7">
        <v>5</v>
      </c>
      <c r="X3418" s="7">
        <v>10</v>
      </c>
      <c r="Y3418" s="7">
        <v>1</v>
      </c>
      <c r="Z3418" s="7">
        <v>0</v>
      </c>
      <c r="AA3418"/>
    </row>
    <row r="3419" spans="1:27" x14ac:dyDescent="0.25">
      <c r="A3419" s="24" t="str">
        <f t="shared" si="163"/>
        <v/>
      </c>
      <c r="B3419" s="24" t="str">
        <f t="shared" si="161"/>
        <v/>
      </c>
      <c r="C3419" s="24">
        <f t="shared" si="162"/>
        <v>1</v>
      </c>
      <c r="D3419" s="24">
        <v>2026</v>
      </c>
      <c r="E3419" s="7" t="s">
        <v>3648</v>
      </c>
      <c r="F3419" s="7" t="s">
        <v>3636</v>
      </c>
      <c r="G3419" s="7" t="s">
        <v>37</v>
      </c>
      <c r="H3419" s="7" t="s">
        <v>35</v>
      </c>
      <c r="I3419" s="8">
        <v>0.219</v>
      </c>
      <c r="J3419" s="8">
        <v>0.33300000000000002</v>
      </c>
      <c r="K3419" s="8">
        <v>0.35199999999999998</v>
      </c>
      <c r="L3419" s="8">
        <v>0.68600000000000005</v>
      </c>
      <c r="M3419" s="7">
        <v>35</v>
      </c>
      <c r="N3419" s="7">
        <v>123</v>
      </c>
      <c r="O3419" s="7">
        <v>105</v>
      </c>
      <c r="P3419" s="7">
        <v>23</v>
      </c>
      <c r="Q3419" s="7">
        <v>23</v>
      </c>
      <c r="R3419" s="7">
        <v>5</v>
      </c>
      <c r="S3419" s="7">
        <v>0</v>
      </c>
      <c r="T3419" s="7">
        <v>3</v>
      </c>
      <c r="U3419" s="7">
        <v>15</v>
      </c>
      <c r="V3419" s="7">
        <v>1</v>
      </c>
      <c r="W3419" s="7">
        <v>17</v>
      </c>
      <c r="X3419" s="7">
        <v>21</v>
      </c>
      <c r="Y3419" s="7">
        <v>9</v>
      </c>
      <c r="Z3419" s="7">
        <v>1</v>
      </c>
      <c r="AA3419"/>
    </row>
    <row r="3420" spans="1:27" x14ac:dyDescent="0.25">
      <c r="A3420" s="24" t="str">
        <f t="shared" si="163"/>
        <v/>
      </c>
      <c r="B3420" s="24" t="str">
        <f t="shared" si="161"/>
        <v/>
      </c>
      <c r="C3420" s="24" t="str">
        <f t="shared" si="162"/>
        <v/>
      </c>
      <c r="D3420" s="24">
        <v>2026</v>
      </c>
      <c r="E3420" s="7" t="s">
        <v>3649</v>
      </c>
      <c r="F3420" s="7" t="s">
        <v>3636</v>
      </c>
      <c r="G3420" s="7" t="s">
        <v>37</v>
      </c>
      <c r="H3420" s="7" t="s">
        <v>27</v>
      </c>
      <c r="I3420" s="8">
        <v>0.21099999999999999</v>
      </c>
      <c r="J3420" s="8">
        <v>0.35199999999999998</v>
      </c>
      <c r="K3420" s="8">
        <v>0.22500000000000001</v>
      </c>
      <c r="L3420" s="8">
        <v>0.57799999999999996</v>
      </c>
      <c r="M3420" s="7">
        <v>28</v>
      </c>
      <c r="N3420" s="7">
        <v>89</v>
      </c>
      <c r="O3420" s="7">
        <v>71</v>
      </c>
      <c r="P3420" s="7">
        <v>28</v>
      </c>
      <c r="Q3420" s="7">
        <v>15</v>
      </c>
      <c r="R3420" s="7">
        <v>1</v>
      </c>
      <c r="S3420" s="7">
        <v>0</v>
      </c>
      <c r="T3420" s="7">
        <v>0</v>
      </c>
      <c r="U3420" s="7">
        <v>9</v>
      </c>
      <c r="V3420" s="7">
        <v>5</v>
      </c>
      <c r="W3420" s="7">
        <v>11</v>
      </c>
      <c r="X3420" s="7">
        <v>15</v>
      </c>
      <c r="Y3420" s="7">
        <v>20</v>
      </c>
      <c r="Z3420" s="7">
        <v>0</v>
      </c>
      <c r="AA3420"/>
    </row>
    <row r="3421" spans="1:27" x14ac:dyDescent="0.25">
      <c r="A3421" s="24" t="str">
        <f t="shared" si="163"/>
        <v/>
      </c>
      <c r="B3421" s="24" t="str">
        <f t="shared" si="161"/>
        <v/>
      </c>
      <c r="C3421" s="24" t="str">
        <f t="shared" si="162"/>
        <v/>
      </c>
      <c r="D3421" s="24">
        <v>2026</v>
      </c>
      <c r="E3421" s="7" t="s">
        <v>3650</v>
      </c>
      <c r="F3421" s="7" t="s">
        <v>3636</v>
      </c>
      <c r="G3421" s="7" t="s">
        <v>37</v>
      </c>
      <c r="H3421" s="7" t="s">
        <v>27</v>
      </c>
      <c r="I3421" s="8">
        <v>0.20799999999999999</v>
      </c>
      <c r="J3421" s="8">
        <v>0.20799999999999999</v>
      </c>
      <c r="K3421" s="8">
        <v>0.5</v>
      </c>
      <c r="L3421" s="8">
        <v>0.70799999999999996</v>
      </c>
      <c r="M3421" s="7">
        <v>13</v>
      </c>
      <c r="N3421" s="7">
        <v>24</v>
      </c>
      <c r="O3421" s="7">
        <v>24</v>
      </c>
      <c r="P3421" s="7">
        <v>5</v>
      </c>
      <c r="Q3421" s="7">
        <v>5</v>
      </c>
      <c r="R3421" s="7">
        <v>1</v>
      </c>
      <c r="S3421" s="7">
        <v>0</v>
      </c>
      <c r="T3421" s="7">
        <v>2</v>
      </c>
      <c r="U3421" s="7">
        <v>3</v>
      </c>
      <c r="V3421" s="7">
        <v>0</v>
      </c>
      <c r="W3421" s="7">
        <v>0</v>
      </c>
      <c r="X3421" s="7">
        <v>9</v>
      </c>
      <c r="Y3421" s="7">
        <v>0</v>
      </c>
      <c r="Z3421" s="7">
        <v>1</v>
      </c>
      <c r="AA3421"/>
    </row>
    <row r="3422" spans="1:27" x14ac:dyDescent="0.25">
      <c r="A3422" s="24" t="str">
        <f t="shared" si="163"/>
        <v/>
      </c>
      <c r="B3422" s="24" t="str">
        <f t="shared" si="161"/>
        <v/>
      </c>
      <c r="C3422" s="24" t="str">
        <f t="shared" si="162"/>
        <v/>
      </c>
      <c r="D3422" s="24">
        <v>2026</v>
      </c>
      <c r="E3422" s="7" t="s">
        <v>3651</v>
      </c>
      <c r="F3422" s="7" t="s">
        <v>3636</v>
      </c>
      <c r="G3422" s="7" t="s">
        <v>47</v>
      </c>
      <c r="H3422" s="7" t="s">
        <v>42</v>
      </c>
      <c r="I3422" s="8">
        <v>0.182</v>
      </c>
      <c r="J3422" s="8">
        <v>0.33300000000000002</v>
      </c>
      <c r="K3422" s="8">
        <v>0.182</v>
      </c>
      <c r="L3422" s="8">
        <v>0.51500000000000001</v>
      </c>
      <c r="M3422" s="7">
        <v>9</v>
      </c>
      <c r="N3422" s="7">
        <v>15</v>
      </c>
      <c r="O3422" s="7">
        <v>11</v>
      </c>
      <c r="P3422" s="7">
        <v>4</v>
      </c>
      <c r="Q3422" s="7">
        <v>2</v>
      </c>
      <c r="R3422" s="7">
        <v>0</v>
      </c>
      <c r="S3422" s="7">
        <v>0</v>
      </c>
      <c r="T3422" s="7">
        <v>0</v>
      </c>
      <c r="U3422" s="7">
        <v>4</v>
      </c>
      <c r="V3422" s="7">
        <v>1</v>
      </c>
      <c r="W3422" s="7">
        <v>2</v>
      </c>
      <c r="X3422" s="7">
        <v>3</v>
      </c>
      <c r="Y3422" s="7">
        <v>1</v>
      </c>
      <c r="Z3422" s="7">
        <v>0</v>
      </c>
      <c r="AA3422"/>
    </row>
    <row r="3423" spans="1:27" x14ac:dyDescent="0.25">
      <c r="A3423" s="24" t="str">
        <f t="shared" si="163"/>
        <v/>
      </c>
      <c r="B3423" s="24" t="str">
        <f t="shared" si="161"/>
        <v/>
      </c>
      <c r="C3423" s="24" t="str">
        <f t="shared" si="162"/>
        <v/>
      </c>
      <c r="D3423" s="24">
        <v>2026</v>
      </c>
      <c r="E3423" s="7" t="s">
        <v>3652</v>
      </c>
      <c r="F3423" s="7" t="s">
        <v>3636</v>
      </c>
      <c r="G3423" s="7" t="s">
        <v>47</v>
      </c>
      <c r="H3423" s="7" t="s">
        <v>44</v>
      </c>
      <c r="I3423" s="8">
        <v>0.14299999999999999</v>
      </c>
      <c r="J3423" s="8">
        <v>0.36399999999999999</v>
      </c>
      <c r="K3423" s="8">
        <v>0.14299999999999999</v>
      </c>
      <c r="L3423" s="8">
        <v>0.50600000000000001</v>
      </c>
      <c r="M3423" s="7">
        <v>9</v>
      </c>
      <c r="N3423" s="7">
        <v>11</v>
      </c>
      <c r="O3423" s="7">
        <v>7</v>
      </c>
      <c r="P3423" s="7">
        <v>0</v>
      </c>
      <c r="Q3423" s="7">
        <v>1</v>
      </c>
      <c r="R3423" s="7">
        <v>0</v>
      </c>
      <c r="S3423" s="7">
        <v>0</v>
      </c>
      <c r="T3423" s="7">
        <v>0</v>
      </c>
      <c r="U3423" s="7">
        <v>1</v>
      </c>
      <c r="V3423" s="7">
        <v>0</v>
      </c>
      <c r="W3423" s="7">
        <v>3</v>
      </c>
      <c r="X3423" s="7">
        <v>3</v>
      </c>
      <c r="Y3423" s="7">
        <v>0</v>
      </c>
      <c r="Z3423" s="7">
        <v>0</v>
      </c>
      <c r="AA3423"/>
    </row>
    <row r="3424" spans="1:27" x14ac:dyDescent="0.25">
      <c r="A3424" s="24" t="str">
        <f t="shared" si="163"/>
        <v/>
      </c>
      <c r="B3424" s="24" t="str">
        <f t="shared" si="161"/>
        <v/>
      </c>
      <c r="C3424" s="24" t="str">
        <f t="shared" si="162"/>
        <v/>
      </c>
      <c r="D3424" s="24">
        <v>2026</v>
      </c>
      <c r="E3424" s="7" t="s">
        <v>3653</v>
      </c>
      <c r="F3424" s="7" t="s">
        <v>3636</v>
      </c>
      <c r="G3424" s="7" t="s">
        <v>24</v>
      </c>
      <c r="H3424" s="7" t="s">
        <v>25</v>
      </c>
      <c r="I3424" s="8">
        <v>0.11799999999999999</v>
      </c>
      <c r="J3424" s="8">
        <v>0.27900000000000003</v>
      </c>
      <c r="K3424" s="8">
        <v>0.14699999999999999</v>
      </c>
      <c r="L3424" s="8">
        <v>0.42599999999999999</v>
      </c>
      <c r="M3424" s="7">
        <v>19</v>
      </c>
      <c r="N3424" s="7">
        <v>44</v>
      </c>
      <c r="O3424" s="7">
        <v>34</v>
      </c>
      <c r="P3424" s="7">
        <v>6</v>
      </c>
      <c r="Q3424" s="7">
        <v>4</v>
      </c>
      <c r="R3424" s="7">
        <v>1</v>
      </c>
      <c r="S3424" s="7">
        <v>0</v>
      </c>
      <c r="T3424" s="7">
        <v>0</v>
      </c>
      <c r="U3424" s="7">
        <v>3</v>
      </c>
      <c r="V3424" s="7">
        <v>1</v>
      </c>
      <c r="W3424" s="7">
        <v>7</v>
      </c>
      <c r="X3424" s="7">
        <v>10</v>
      </c>
      <c r="Y3424" s="7">
        <v>0</v>
      </c>
      <c r="Z3424" s="7">
        <v>0</v>
      </c>
      <c r="AA3424"/>
    </row>
    <row r="3425" spans="1:27" x14ac:dyDescent="0.25">
      <c r="A3425" s="24" t="str">
        <f t="shared" si="163"/>
        <v/>
      </c>
      <c r="B3425" s="24" t="str">
        <f t="shared" si="161"/>
        <v/>
      </c>
      <c r="C3425" s="24" t="str">
        <f t="shared" si="162"/>
        <v/>
      </c>
      <c r="D3425" s="24">
        <v>2026</v>
      </c>
      <c r="E3425" s="7" t="s">
        <v>3659</v>
      </c>
      <c r="F3425" s="7" t="s">
        <v>3636</v>
      </c>
      <c r="G3425" s="7" t="s">
        <v>37</v>
      </c>
      <c r="H3425" s="7" t="s">
        <v>64</v>
      </c>
      <c r="I3425" s="8">
        <v>0</v>
      </c>
      <c r="J3425" s="8">
        <v>0.5</v>
      </c>
      <c r="K3425" s="8">
        <v>0</v>
      </c>
      <c r="L3425" s="8">
        <v>0.5</v>
      </c>
      <c r="M3425" s="7">
        <v>3</v>
      </c>
      <c r="N3425" s="7">
        <v>4</v>
      </c>
      <c r="O3425" s="7">
        <v>2</v>
      </c>
      <c r="P3425" s="7">
        <v>1</v>
      </c>
      <c r="Q3425" s="7">
        <v>0</v>
      </c>
      <c r="R3425" s="7">
        <v>0</v>
      </c>
      <c r="S3425" s="7">
        <v>0</v>
      </c>
      <c r="T3425" s="7">
        <v>0</v>
      </c>
      <c r="U3425" s="7">
        <v>0</v>
      </c>
      <c r="V3425" s="7">
        <v>1</v>
      </c>
      <c r="W3425" s="7">
        <v>1</v>
      </c>
      <c r="X3425" s="7">
        <v>1</v>
      </c>
      <c r="Y3425" s="7">
        <v>0</v>
      </c>
      <c r="Z3425" s="7">
        <v>0</v>
      </c>
      <c r="AA3425"/>
    </row>
    <row r="3426" spans="1:27" x14ac:dyDescent="0.25">
      <c r="A3426" s="24" t="str">
        <f t="shared" si="163"/>
        <v/>
      </c>
      <c r="B3426" s="24" t="str">
        <f t="shared" si="161"/>
        <v/>
      </c>
      <c r="C3426" s="24" t="str">
        <f t="shared" si="162"/>
        <v/>
      </c>
      <c r="D3426" s="24">
        <v>2026</v>
      </c>
      <c r="E3426" s="7" t="s">
        <v>3658</v>
      </c>
      <c r="F3426" s="7" t="s">
        <v>3636</v>
      </c>
      <c r="G3426" s="7" t="s">
        <v>47</v>
      </c>
      <c r="H3426" s="7" t="s">
        <v>25</v>
      </c>
      <c r="I3426" s="8">
        <v>0</v>
      </c>
      <c r="J3426" s="8">
        <v>0.111</v>
      </c>
      <c r="K3426" s="8">
        <v>0</v>
      </c>
      <c r="L3426" s="8">
        <v>0.111</v>
      </c>
      <c r="M3426" s="7">
        <v>4</v>
      </c>
      <c r="N3426" s="7">
        <v>9</v>
      </c>
      <c r="O3426" s="7">
        <v>6</v>
      </c>
      <c r="P3426" s="7">
        <v>1</v>
      </c>
      <c r="Q3426" s="7">
        <v>0</v>
      </c>
      <c r="R3426" s="7">
        <v>0</v>
      </c>
      <c r="S3426" s="7">
        <v>0</v>
      </c>
      <c r="T3426" s="7">
        <v>0</v>
      </c>
      <c r="U3426" s="7">
        <v>2</v>
      </c>
      <c r="V3426" s="7">
        <v>0</v>
      </c>
      <c r="W3426" s="7">
        <v>1</v>
      </c>
      <c r="X3426" s="7">
        <v>3</v>
      </c>
      <c r="Y3426" s="7">
        <v>0</v>
      </c>
      <c r="Z3426" s="7">
        <v>0</v>
      </c>
      <c r="AA3426"/>
    </row>
    <row r="3427" spans="1:27" x14ac:dyDescent="0.25">
      <c r="A3427" s="24" t="str">
        <f t="shared" si="163"/>
        <v/>
      </c>
      <c r="B3427" s="24" t="str">
        <f t="shared" si="161"/>
        <v/>
      </c>
      <c r="C3427" s="24" t="str">
        <f t="shared" si="162"/>
        <v/>
      </c>
      <c r="D3427" s="24">
        <v>2026</v>
      </c>
      <c r="E3427" s="7" t="s">
        <v>3657</v>
      </c>
      <c r="F3427" s="7" t="s">
        <v>3636</v>
      </c>
      <c r="G3427" s="7" t="s">
        <v>47</v>
      </c>
      <c r="H3427" s="7" t="s">
        <v>164</v>
      </c>
      <c r="I3427" s="8">
        <v>0</v>
      </c>
      <c r="J3427" s="8">
        <v>0</v>
      </c>
      <c r="K3427" s="8">
        <v>0</v>
      </c>
      <c r="L3427" s="8">
        <v>0</v>
      </c>
      <c r="M3427" s="7">
        <v>1</v>
      </c>
      <c r="N3427" s="7">
        <v>1</v>
      </c>
      <c r="O3427" s="7">
        <v>1</v>
      </c>
      <c r="P3427" s="7">
        <v>0</v>
      </c>
      <c r="Q3427" s="7">
        <v>0</v>
      </c>
      <c r="R3427" s="7">
        <v>0</v>
      </c>
      <c r="S3427" s="7">
        <v>0</v>
      </c>
      <c r="T3427" s="7">
        <v>0</v>
      </c>
      <c r="U3427" s="7">
        <v>0</v>
      </c>
      <c r="V3427" s="7">
        <v>0</v>
      </c>
      <c r="W3427" s="7">
        <v>0</v>
      </c>
      <c r="X3427" s="7">
        <v>0</v>
      </c>
      <c r="Y3427" s="7">
        <v>0</v>
      </c>
      <c r="Z3427" s="7">
        <v>0</v>
      </c>
      <c r="AA3427"/>
    </row>
    <row r="3428" spans="1:27" x14ac:dyDescent="0.25">
      <c r="A3428" s="24" t="str">
        <f t="shared" si="163"/>
        <v/>
      </c>
      <c r="B3428" s="24" t="str">
        <f t="shared" si="161"/>
        <v/>
      </c>
      <c r="C3428" s="24" t="str">
        <f t="shared" si="162"/>
        <v/>
      </c>
      <c r="D3428" s="24">
        <v>2026</v>
      </c>
      <c r="E3428" s="7" t="s">
        <v>3656</v>
      </c>
      <c r="F3428" s="7" t="s">
        <v>3636</v>
      </c>
      <c r="G3428" s="7" t="s">
        <v>47</v>
      </c>
      <c r="H3428" s="7" t="s">
        <v>64</v>
      </c>
      <c r="I3428" s="8">
        <v>0</v>
      </c>
      <c r="J3428" s="8">
        <v>0</v>
      </c>
      <c r="K3428" s="8">
        <v>0</v>
      </c>
      <c r="L3428" s="8">
        <v>0</v>
      </c>
      <c r="M3428" s="7">
        <v>1</v>
      </c>
      <c r="N3428" s="7">
        <v>1</v>
      </c>
      <c r="O3428" s="7">
        <v>1</v>
      </c>
      <c r="P3428" s="7">
        <v>0</v>
      </c>
      <c r="Q3428" s="7">
        <v>0</v>
      </c>
      <c r="R3428" s="7">
        <v>0</v>
      </c>
      <c r="S3428" s="7">
        <v>0</v>
      </c>
      <c r="T3428" s="7">
        <v>0</v>
      </c>
      <c r="U3428" s="7">
        <v>0</v>
      </c>
      <c r="V3428" s="7">
        <v>0</v>
      </c>
      <c r="W3428" s="7">
        <v>0</v>
      </c>
      <c r="X3428" s="7">
        <v>1</v>
      </c>
      <c r="Y3428" s="7">
        <v>0</v>
      </c>
      <c r="Z3428" s="7">
        <v>0</v>
      </c>
      <c r="AA3428"/>
    </row>
    <row r="3429" spans="1:27" x14ac:dyDescent="0.25">
      <c r="A3429" s="24" t="str">
        <f t="shared" si="163"/>
        <v/>
      </c>
      <c r="B3429" s="24" t="str">
        <f t="shared" si="161"/>
        <v/>
      </c>
      <c r="C3429" s="24">
        <f t="shared" si="162"/>
        <v>1</v>
      </c>
      <c r="D3429" s="24">
        <v>2026</v>
      </c>
      <c r="E3429" s="7" t="s">
        <v>3655</v>
      </c>
      <c r="F3429" s="7" t="s">
        <v>3636</v>
      </c>
      <c r="G3429" s="7" t="s">
        <v>47</v>
      </c>
      <c r="H3429" s="7" t="s">
        <v>25</v>
      </c>
      <c r="I3429" s="8">
        <v>0</v>
      </c>
      <c r="J3429" s="8">
        <v>0.33300000000000002</v>
      </c>
      <c r="K3429" s="8">
        <v>0</v>
      </c>
      <c r="L3429" s="8">
        <v>0.33300000000000002</v>
      </c>
      <c r="M3429" s="7">
        <v>3</v>
      </c>
      <c r="N3429" s="7">
        <v>3</v>
      </c>
      <c r="O3429" s="7">
        <v>2</v>
      </c>
      <c r="P3429" s="7">
        <v>0</v>
      </c>
      <c r="Q3429" s="7">
        <v>0</v>
      </c>
      <c r="R3429" s="7">
        <v>0</v>
      </c>
      <c r="S3429" s="7">
        <v>0</v>
      </c>
      <c r="T3429" s="7">
        <v>0</v>
      </c>
      <c r="U3429" s="7">
        <v>0</v>
      </c>
      <c r="V3429" s="7">
        <v>1</v>
      </c>
      <c r="W3429" s="7">
        <v>0</v>
      </c>
      <c r="X3429" s="7">
        <v>0</v>
      </c>
      <c r="Y3429" s="7">
        <v>0</v>
      </c>
      <c r="Z3429" s="7">
        <v>0</v>
      </c>
      <c r="AA3429"/>
    </row>
    <row r="3430" spans="1:27" x14ac:dyDescent="0.25">
      <c r="A3430" s="24">
        <f t="shared" si="163"/>
        <v>1</v>
      </c>
      <c r="B3430" s="24" t="str">
        <f t="shared" si="161"/>
        <v/>
      </c>
      <c r="C3430" s="24" t="str">
        <f t="shared" si="162"/>
        <v/>
      </c>
      <c r="D3430" s="24">
        <v>2026</v>
      </c>
      <c r="E3430" s="7" t="s">
        <v>3654</v>
      </c>
      <c r="F3430" s="7" t="s">
        <v>3636</v>
      </c>
      <c r="G3430" s="7" t="s">
        <v>29</v>
      </c>
      <c r="H3430" s="7" t="s">
        <v>44</v>
      </c>
      <c r="I3430" s="8">
        <v>0</v>
      </c>
      <c r="J3430" s="8">
        <v>0</v>
      </c>
      <c r="K3430" s="8">
        <v>0</v>
      </c>
      <c r="L3430" s="8">
        <v>0</v>
      </c>
      <c r="M3430" s="7">
        <v>5</v>
      </c>
      <c r="N3430" s="7">
        <v>5</v>
      </c>
      <c r="O3430" s="7">
        <v>4</v>
      </c>
      <c r="P3430" s="7">
        <v>0</v>
      </c>
      <c r="Q3430" s="7">
        <v>0</v>
      </c>
      <c r="R3430" s="7">
        <v>0</v>
      </c>
      <c r="S3430" s="7">
        <v>0</v>
      </c>
      <c r="T3430" s="7">
        <v>0</v>
      </c>
      <c r="U3430" s="7">
        <v>2</v>
      </c>
      <c r="V3430" s="7">
        <v>0</v>
      </c>
      <c r="W3430" s="7">
        <v>0</v>
      </c>
      <c r="X3430" s="7">
        <v>2</v>
      </c>
      <c r="Y3430" s="7">
        <v>0</v>
      </c>
      <c r="Z3430" s="7">
        <v>0</v>
      </c>
      <c r="AA3430"/>
    </row>
    <row r="3431" spans="1:27" x14ac:dyDescent="0.25">
      <c r="A3431" s="24" t="str">
        <f t="shared" si="163"/>
        <v/>
      </c>
      <c r="B3431" s="24" t="str">
        <f t="shared" si="161"/>
        <v/>
      </c>
      <c r="C3431" s="24">
        <f t="shared" si="162"/>
        <v>1</v>
      </c>
      <c r="D3431" s="24">
        <v>2026</v>
      </c>
      <c r="E3431" s="7" t="s">
        <v>3660</v>
      </c>
      <c r="F3431" s="7" t="s">
        <v>3661</v>
      </c>
      <c r="G3431" s="7" t="s">
        <v>37</v>
      </c>
      <c r="H3431" s="7" t="s">
        <v>35</v>
      </c>
      <c r="I3431" s="8">
        <v>0.439</v>
      </c>
      <c r="J3431" s="8">
        <v>0.504</v>
      </c>
      <c r="K3431" s="8">
        <v>0.69899999999999995</v>
      </c>
      <c r="L3431" s="8">
        <v>1.2030000000000001</v>
      </c>
      <c r="M3431" s="7">
        <v>47</v>
      </c>
      <c r="N3431" s="7">
        <v>225</v>
      </c>
      <c r="O3431" s="7">
        <v>196</v>
      </c>
      <c r="P3431" s="7">
        <v>61</v>
      </c>
      <c r="Q3431" s="7">
        <v>86</v>
      </c>
      <c r="R3431" s="7">
        <v>19</v>
      </c>
      <c r="S3431" s="7">
        <v>1</v>
      </c>
      <c r="T3431" s="7">
        <v>10</v>
      </c>
      <c r="U3431" s="7">
        <v>64</v>
      </c>
      <c r="V3431" s="7">
        <v>2</v>
      </c>
      <c r="W3431" s="7">
        <v>25</v>
      </c>
      <c r="X3431" s="7">
        <v>28</v>
      </c>
      <c r="Y3431" s="7">
        <v>51</v>
      </c>
      <c r="Z3431" s="7">
        <v>4</v>
      </c>
      <c r="AA3431"/>
    </row>
    <row r="3432" spans="1:27" x14ac:dyDescent="0.25">
      <c r="A3432" s="24">
        <f t="shared" si="163"/>
        <v>1</v>
      </c>
      <c r="B3432" s="24" t="str">
        <f t="shared" si="161"/>
        <v/>
      </c>
      <c r="C3432" s="24" t="str">
        <f t="shared" si="162"/>
        <v/>
      </c>
      <c r="D3432" s="24">
        <v>2026</v>
      </c>
      <c r="E3432" s="7" t="s">
        <v>3662</v>
      </c>
      <c r="F3432" s="7" t="s">
        <v>3661</v>
      </c>
      <c r="G3432" s="7" t="s">
        <v>29</v>
      </c>
      <c r="H3432" s="7" t="s">
        <v>27</v>
      </c>
      <c r="I3432" s="8">
        <v>0.378</v>
      </c>
      <c r="J3432" s="8">
        <v>0.502</v>
      </c>
      <c r="K3432" s="8">
        <v>0.46500000000000002</v>
      </c>
      <c r="L3432" s="8">
        <v>0.96699999999999997</v>
      </c>
      <c r="M3432" s="7">
        <v>44</v>
      </c>
      <c r="N3432" s="7">
        <v>223</v>
      </c>
      <c r="O3432" s="7">
        <v>172</v>
      </c>
      <c r="P3432" s="7">
        <v>50</v>
      </c>
      <c r="Q3432" s="7">
        <v>65</v>
      </c>
      <c r="R3432" s="7">
        <v>10</v>
      </c>
      <c r="S3432" s="7">
        <v>1</v>
      </c>
      <c r="T3432" s="7">
        <v>1</v>
      </c>
      <c r="U3432" s="7">
        <v>24</v>
      </c>
      <c r="V3432" s="7">
        <v>15</v>
      </c>
      <c r="W3432" s="7">
        <v>31</v>
      </c>
      <c r="X3432" s="7">
        <v>30</v>
      </c>
      <c r="Y3432" s="7">
        <v>40</v>
      </c>
      <c r="Z3432" s="7">
        <v>6</v>
      </c>
      <c r="AA3432"/>
    </row>
    <row r="3433" spans="1:27" x14ac:dyDescent="0.25">
      <c r="A3433" s="24" t="str">
        <f t="shared" si="163"/>
        <v/>
      </c>
      <c r="B3433" s="24" t="str">
        <f t="shared" si="161"/>
        <v/>
      </c>
      <c r="C3433" s="24" t="str">
        <f t="shared" si="162"/>
        <v/>
      </c>
      <c r="D3433" s="24">
        <v>2026</v>
      </c>
      <c r="E3433" s="7" t="s">
        <v>3663</v>
      </c>
      <c r="F3433" s="7" t="s">
        <v>3661</v>
      </c>
      <c r="G3433" s="7" t="s">
        <v>47</v>
      </c>
      <c r="H3433" s="7" t="s">
        <v>33</v>
      </c>
      <c r="I3433" s="8">
        <v>0.35399999999999998</v>
      </c>
      <c r="J3433" s="8">
        <v>0.45800000000000002</v>
      </c>
      <c r="K3433" s="8">
        <v>0.40899999999999997</v>
      </c>
      <c r="L3433" s="8">
        <v>0.86599999999999999</v>
      </c>
      <c r="M3433" s="7">
        <v>42</v>
      </c>
      <c r="N3433" s="7">
        <v>202</v>
      </c>
      <c r="O3433" s="7">
        <v>164</v>
      </c>
      <c r="P3433" s="7">
        <v>48</v>
      </c>
      <c r="Q3433" s="7">
        <v>58</v>
      </c>
      <c r="R3433" s="7">
        <v>4</v>
      </c>
      <c r="S3433" s="7">
        <v>1</v>
      </c>
      <c r="T3433" s="7">
        <v>1</v>
      </c>
      <c r="U3433" s="7">
        <v>32</v>
      </c>
      <c r="V3433" s="7">
        <v>17</v>
      </c>
      <c r="W3433" s="7">
        <v>17</v>
      </c>
      <c r="X3433" s="7">
        <v>18</v>
      </c>
      <c r="Y3433" s="7">
        <v>15</v>
      </c>
      <c r="Z3433" s="7">
        <v>2</v>
      </c>
      <c r="AA3433"/>
    </row>
    <row r="3434" spans="1:27" x14ac:dyDescent="0.25">
      <c r="A3434" s="24" t="str">
        <f t="shared" si="163"/>
        <v/>
      </c>
      <c r="B3434" s="24" t="str">
        <f t="shared" si="161"/>
        <v/>
      </c>
      <c r="C3434" s="24" t="str">
        <f t="shared" si="162"/>
        <v/>
      </c>
      <c r="D3434" s="24">
        <v>2026</v>
      </c>
      <c r="E3434" s="7" t="s">
        <v>3664</v>
      </c>
      <c r="F3434" s="7" t="s">
        <v>3661</v>
      </c>
      <c r="G3434" s="7" t="s">
        <v>24</v>
      </c>
      <c r="H3434" s="7" t="s">
        <v>25</v>
      </c>
      <c r="I3434" s="8">
        <v>0.29899999999999999</v>
      </c>
      <c r="J3434" s="8">
        <v>0.39300000000000002</v>
      </c>
      <c r="K3434" s="8">
        <v>0.43099999999999999</v>
      </c>
      <c r="L3434" s="8">
        <v>0.82399999999999995</v>
      </c>
      <c r="M3434" s="7">
        <v>44</v>
      </c>
      <c r="N3434" s="7">
        <v>201</v>
      </c>
      <c r="O3434" s="7">
        <v>174</v>
      </c>
      <c r="P3434" s="7">
        <v>30</v>
      </c>
      <c r="Q3434" s="7">
        <v>52</v>
      </c>
      <c r="R3434" s="7">
        <v>5</v>
      </c>
      <c r="S3434" s="7">
        <v>0</v>
      </c>
      <c r="T3434" s="7">
        <v>6</v>
      </c>
      <c r="U3434" s="7">
        <v>37</v>
      </c>
      <c r="V3434" s="7">
        <v>11</v>
      </c>
      <c r="W3434" s="7">
        <v>16</v>
      </c>
      <c r="X3434" s="7">
        <v>44</v>
      </c>
      <c r="Y3434" s="7">
        <v>3</v>
      </c>
      <c r="Z3434" s="7">
        <v>0</v>
      </c>
      <c r="AA3434"/>
    </row>
    <row r="3435" spans="1:27" x14ac:dyDescent="0.25">
      <c r="A3435" s="24">
        <f t="shared" si="163"/>
        <v>1</v>
      </c>
      <c r="B3435" s="24" t="str">
        <f t="shared" si="161"/>
        <v/>
      </c>
      <c r="C3435" s="24" t="str">
        <f t="shared" si="162"/>
        <v/>
      </c>
      <c r="D3435" s="24">
        <v>2026</v>
      </c>
      <c r="E3435" s="7" t="s">
        <v>3665</v>
      </c>
      <c r="F3435" s="7" t="s">
        <v>3661</v>
      </c>
      <c r="G3435" s="7" t="s">
        <v>29</v>
      </c>
      <c r="H3435" s="7" t="s">
        <v>40</v>
      </c>
      <c r="I3435" s="8">
        <v>0.29199999999999998</v>
      </c>
      <c r="J3435" s="8">
        <v>0.41799999999999998</v>
      </c>
      <c r="K3435" s="8">
        <v>0.497</v>
      </c>
      <c r="L3435" s="8">
        <v>0.91500000000000004</v>
      </c>
      <c r="M3435" s="7">
        <v>47</v>
      </c>
      <c r="N3435" s="7">
        <v>221</v>
      </c>
      <c r="O3435" s="7">
        <v>171</v>
      </c>
      <c r="P3435" s="7">
        <v>43</v>
      </c>
      <c r="Q3435" s="7">
        <v>50</v>
      </c>
      <c r="R3435" s="7">
        <v>10</v>
      </c>
      <c r="S3435" s="7">
        <v>2</v>
      </c>
      <c r="T3435" s="7">
        <v>7</v>
      </c>
      <c r="U3435" s="7">
        <v>49</v>
      </c>
      <c r="V3435" s="7">
        <v>2</v>
      </c>
      <c r="W3435" s="7">
        <v>40</v>
      </c>
      <c r="X3435" s="7">
        <v>45</v>
      </c>
      <c r="Y3435" s="7">
        <v>13</v>
      </c>
      <c r="Z3435" s="7">
        <v>1</v>
      </c>
      <c r="AA3435"/>
    </row>
    <row r="3436" spans="1:27" x14ac:dyDescent="0.25">
      <c r="A3436" s="24" t="str">
        <f t="shared" si="163"/>
        <v/>
      </c>
      <c r="B3436" s="24" t="str">
        <f t="shared" si="161"/>
        <v/>
      </c>
      <c r="C3436" s="24">
        <f t="shared" si="162"/>
        <v>1</v>
      </c>
      <c r="D3436" s="24">
        <v>2026</v>
      </c>
      <c r="E3436" s="7" t="s">
        <v>3667</v>
      </c>
      <c r="F3436" s="7" t="s">
        <v>3661</v>
      </c>
      <c r="G3436" s="7" t="s">
        <v>37</v>
      </c>
      <c r="H3436" s="7" t="s">
        <v>25</v>
      </c>
      <c r="I3436" s="8">
        <v>0.27500000000000002</v>
      </c>
      <c r="J3436" s="8">
        <v>0.376</v>
      </c>
      <c r="K3436" s="8">
        <v>0.40699999999999997</v>
      </c>
      <c r="L3436" s="8">
        <v>0.78300000000000003</v>
      </c>
      <c r="M3436" s="7">
        <v>45</v>
      </c>
      <c r="N3436" s="7">
        <v>205</v>
      </c>
      <c r="O3436" s="7">
        <v>167</v>
      </c>
      <c r="P3436" s="7">
        <v>36</v>
      </c>
      <c r="Q3436" s="7">
        <v>46</v>
      </c>
      <c r="R3436" s="7">
        <v>6</v>
      </c>
      <c r="S3436" s="7">
        <v>2</v>
      </c>
      <c r="T3436" s="7">
        <v>4</v>
      </c>
      <c r="U3436" s="7">
        <v>41</v>
      </c>
      <c r="V3436" s="7">
        <v>9</v>
      </c>
      <c r="W3436" s="7">
        <v>21</v>
      </c>
      <c r="X3436" s="7">
        <v>31</v>
      </c>
      <c r="Y3436" s="7">
        <v>3</v>
      </c>
      <c r="Z3436" s="7">
        <v>0</v>
      </c>
      <c r="AA3436"/>
    </row>
    <row r="3437" spans="1:27" x14ac:dyDescent="0.25">
      <c r="A3437" s="24" t="str">
        <f t="shared" si="163"/>
        <v/>
      </c>
      <c r="B3437" s="24" t="str">
        <f t="shared" si="161"/>
        <v/>
      </c>
      <c r="C3437" s="24" t="str">
        <f t="shared" si="162"/>
        <v/>
      </c>
      <c r="D3437" s="24">
        <v>2026</v>
      </c>
      <c r="E3437" s="7" t="s">
        <v>3666</v>
      </c>
      <c r="F3437" s="7" t="s">
        <v>3661</v>
      </c>
      <c r="G3437" s="7" t="s">
        <v>37</v>
      </c>
      <c r="H3437" s="7" t="s">
        <v>42</v>
      </c>
      <c r="I3437" s="8">
        <v>0.27400000000000002</v>
      </c>
      <c r="J3437" s="8">
        <v>0.377</v>
      </c>
      <c r="K3437" s="8">
        <v>0.32100000000000001</v>
      </c>
      <c r="L3437" s="8">
        <v>0.69899999999999995</v>
      </c>
      <c r="M3437" s="7">
        <v>47</v>
      </c>
      <c r="N3437" s="7">
        <v>205</v>
      </c>
      <c r="O3437" s="7">
        <v>168</v>
      </c>
      <c r="P3437" s="7">
        <v>40</v>
      </c>
      <c r="Q3437" s="7">
        <v>46</v>
      </c>
      <c r="R3437" s="7">
        <v>5</v>
      </c>
      <c r="S3437" s="7">
        <v>0</v>
      </c>
      <c r="T3437" s="7">
        <v>1</v>
      </c>
      <c r="U3437" s="7">
        <v>31</v>
      </c>
      <c r="V3437" s="7">
        <v>4</v>
      </c>
      <c r="W3437" s="7">
        <v>27</v>
      </c>
      <c r="X3437" s="7">
        <v>14</v>
      </c>
      <c r="Y3437" s="7">
        <v>9</v>
      </c>
      <c r="Z3437" s="7">
        <v>1</v>
      </c>
      <c r="AA3437"/>
    </row>
    <row r="3438" spans="1:27" x14ac:dyDescent="0.25">
      <c r="A3438" s="24" t="str">
        <f t="shared" si="163"/>
        <v/>
      </c>
      <c r="B3438" s="24" t="str">
        <f t="shared" si="161"/>
        <v/>
      </c>
      <c r="C3438" s="24" t="str">
        <f t="shared" si="162"/>
        <v/>
      </c>
      <c r="D3438" s="24">
        <v>2026</v>
      </c>
      <c r="E3438" s="7" t="s">
        <v>3668</v>
      </c>
      <c r="F3438" s="7" t="s">
        <v>3661</v>
      </c>
      <c r="G3438" s="7" t="s">
        <v>24</v>
      </c>
      <c r="H3438" s="7" t="s">
        <v>44</v>
      </c>
      <c r="I3438" s="8">
        <v>0.308</v>
      </c>
      <c r="J3438" s="8">
        <v>0.4</v>
      </c>
      <c r="K3438" s="8">
        <v>0.46200000000000002</v>
      </c>
      <c r="L3438" s="8">
        <v>0.86199999999999999</v>
      </c>
      <c r="M3438" s="7">
        <v>8</v>
      </c>
      <c r="N3438" s="7">
        <v>30</v>
      </c>
      <c r="O3438" s="7">
        <v>26</v>
      </c>
      <c r="P3438" s="7">
        <v>5</v>
      </c>
      <c r="Q3438" s="7">
        <v>8</v>
      </c>
      <c r="R3438" s="7">
        <v>1</v>
      </c>
      <c r="S3438" s="7">
        <v>0</v>
      </c>
      <c r="T3438" s="7">
        <v>1</v>
      </c>
      <c r="U3438" s="7">
        <v>4</v>
      </c>
      <c r="V3438" s="7">
        <v>1</v>
      </c>
      <c r="W3438" s="7">
        <v>3</v>
      </c>
      <c r="X3438" s="7">
        <v>9</v>
      </c>
      <c r="Y3438" s="7">
        <v>1</v>
      </c>
      <c r="Z3438" s="7">
        <v>0</v>
      </c>
      <c r="AA3438"/>
    </row>
    <row r="3439" spans="1:27" x14ac:dyDescent="0.25">
      <c r="A3439" s="24" t="str">
        <f t="shared" si="163"/>
        <v/>
      </c>
      <c r="B3439" s="24" t="str">
        <f t="shared" si="161"/>
        <v/>
      </c>
      <c r="C3439" s="24" t="str">
        <f t="shared" si="162"/>
        <v/>
      </c>
      <c r="D3439" s="24">
        <v>2026</v>
      </c>
      <c r="E3439" s="7" t="s">
        <v>3669</v>
      </c>
      <c r="F3439" s="7" t="s">
        <v>3661</v>
      </c>
      <c r="G3439" s="7" t="s">
        <v>37</v>
      </c>
      <c r="H3439" s="7" t="s">
        <v>30</v>
      </c>
      <c r="I3439" s="8">
        <v>0.27400000000000002</v>
      </c>
      <c r="J3439" s="8">
        <v>0.35199999999999998</v>
      </c>
      <c r="K3439" s="8">
        <v>0.37</v>
      </c>
      <c r="L3439" s="8">
        <v>0.72199999999999998</v>
      </c>
      <c r="M3439" s="7">
        <v>23</v>
      </c>
      <c r="N3439" s="7">
        <v>88</v>
      </c>
      <c r="O3439" s="7">
        <v>73</v>
      </c>
      <c r="P3439" s="7">
        <v>11</v>
      </c>
      <c r="Q3439" s="7">
        <v>20</v>
      </c>
      <c r="R3439" s="7">
        <v>5</v>
      </c>
      <c r="S3439" s="7">
        <v>1</v>
      </c>
      <c r="T3439" s="7">
        <v>0</v>
      </c>
      <c r="U3439" s="7">
        <v>13</v>
      </c>
      <c r="V3439" s="7">
        <v>5</v>
      </c>
      <c r="W3439" s="7">
        <v>6</v>
      </c>
      <c r="X3439" s="7">
        <v>12</v>
      </c>
      <c r="Y3439" s="7">
        <v>0</v>
      </c>
      <c r="Z3439" s="7">
        <v>0</v>
      </c>
      <c r="AA3439"/>
    </row>
    <row r="3440" spans="1:27" x14ac:dyDescent="0.25">
      <c r="A3440" s="24" t="str">
        <f t="shared" si="163"/>
        <v/>
      </c>
      <c r="B3440" s="24" t="str">
        <f t="shared" si="161"/>
        <v/>
      </c>
      <c r="C3440" s="24" t="str">
        <f t="shared" si="162"/>
        <v/>
      </c>
      <c r="D3440" s="24">
        <v>2026</v>
      </c>
      <c r="E3440" s="7" t="s">
        <v>3670</v>
      </c>
      <c r="F3440" s="7" t="s">
        <v>3661</v>
      </c>
      <c r="G3440" s="7" t="s">
        <v>24</v>
      </c>
      <c r="H3440" s="7" t="s">
        <v>38</v>
      </c>
      <c r="I3440" s="8">
        <v>0.27400000000000002</v>
      </c>
      <c r="J3440" s="8">
        <v>0.41099999999999998</v>
      </c>
      <c r="K3440" s="8">
        <v>0.41099999999999998</v>
      </c>
      <c r="L3440" s="8">
        <v>0.82199999999999995</v>
      </c>
      <c r="M3440" s="7">
        <v>33</v>
      </c>
      <c r="N3440" s="7">
        <v>124</v>
      </c>
      <c r="O3440" s="7">
        <v>95</v>
      </c>
      <c r="P3440" s="7">
        <v>19</v>
      </c>
      <c r="Q3440" s="7">
        <v>26</v>
      </c>
      <c r="R3440" s="7">
        <v>7</v>
      </c>
      <c r="S3440" s="7">
        <v>0</v>
      </c>
      <c r="T3440" s="7">
        <v>2</v>
      </c>
      <c r="U3440" s="7">
        <v>15</v>
      </c>
      <c r="V3440" s="7">
        <v>6</v>
      </c>
      <c r="W3440" s="7">
        <v>19</v>
      </c>
      <c r="X3440" s="7">
        <v>20</v>
      </c>
      <c r="Y3440" s="7">
        <v>2</v>
      </c>
      <c r="Z3440" s="7">
        <v>1</v>
      </c>
      <c r="AA3440"/>
    </row>
    <row r="3441" spans="1:27" x14ac:dyDescent="0.25">
      <c r="A3441" s="24" t="str">
        <f t="shared" si="163"/>
        <v/>
      </c>
      <c r="B3441" s="24" t="str">
        <f t="shared" si="161"/>
        <v/>
      </c>
      <c r="C3441" s="24" t="str">
        <f t="shared" si="162"/>
        <v/>
      </c>
      <c r="D3441" s="24">
        <v>2026</v>
      </c>
      <c r="E3441" s="7" t="s">
        <v>3671</v>
      </c>
      <c r="F3441" s="7" t="s">
        <v>3661</v>
      </c>
      <c r="G3441" s="7" t="s">
        <v>37</v>
      </c>
      <c r="H3441" s="7" t="s">
        <v>33</v>
      </c>
      <c r="I3441" s="8">
        <v>0.23200000000000001</v>
      </c>
      <c r="J3441" s="8">
        <v>0.374</v>
      </c>
      <c r="K3441" s="8">
        <v>0.32300000000000001</v>
      </c>
      <c r="L3441" s="8">
        <v>0.69699999999999995</v>
      </c>
      <c r="M3441" s="7">
        <v>30</v>
      </c>
      <c r="N3441" s="7">
        <v>125</v>
      </c>
      <c r="O3441" s="7">
        <v>99</v>
      </c>
      <c r="P3441" s="7">
        <v>16</v>
      </c>
      <c r="Q3441" s="7">
        <v>23</v>
      </c>
      <c r="R3441" s="7">
        <v>6</v>
      </c>
      <c r="S3441" s="7">
        <v>0</v>
      </c>
      <c r="T3441" s="7">
        <v>1</v>
      </c>
      <c r="U3441" s="7">
        <v>10</v>
      </c>
      <c r="V3441" s="7">
        <v>5</v>
      </c>
      <c r="W3441" s="7">
        <v>18</v>
      </c>
      <c r="X3441" s="7">
        <v>31</v>
      </c>
      <c r="Y3441" s="7">
        <v>7</v>
      </c>
      <c r="Z3441" s="7">
        <v>2</v>
      </c>
      <c r="AA3441"/>
    </row>
    <row r="3442" spans="1:27" x14ac:dyDescent="0.25">
      <c r="A3442" s="24" t="str">
        <f t="shared" si="163"/>
        <v/>
      </c>
      <c r="B3442" s="24" t="str">
        <f t="shared" si="161"/>
        <v/>
      </c>
      <c r="C3442" s="24" t="str">
        <f t="shared" si="162"/>
        <v/>
      </c>
      <c r="D3442" s="24">
        <v>2026</v>
      </c>
      <c r="E3442" s="7" t="s">
        <v>3672</v>
      </c>
      <c r="F3442" s="7" t="s">
        <v>3661</v>
      </c>
      <c r="G3442" s="7" t="s">
        <v>47</v>
      </c>
      <c r="H3442" s="7" t="s">
        <v>30</v>
      </c>
      <c r="I3442" s="8">
        <v>0.214</v>
      </c>
      <c r="J3442" s="8">
        <v>0.45</v>
      </c>
      <c r="K3442" s="8">
        <v>0.28599999999999998</v>
      </c>
      <c r="L3442" s="8">
        <v>0.73599999999999999</v>
      </c>
      <c r="M3442" s="7">
        <v>7</v>
      </c>
      <c r="N3442" s="7">
        <v>20</v>
      </c>
      <c r="O3442" s="7">
        <v>14</v>
      </c>
      <c r="P3442" s="7">
        <v>5</v>
      </c>
      <c r="Q3442" s="7">
        <v>3</v>
      </c>
      <c r="R3442" s="7">
        <v>1</v>
      </c>
      <c r="S3442" s="7">
        <v>0</v>
      </c>
      <c r="T3442" s="7">
        <v>0</v>
      </c>
      <c r="U3442" s="7">
        <v>0</v>
      </c>
      <c r="V3442" s="7">
        <v>1</v>
      </c>
      <c r="W3442" s="7">
        <v>5</v>
      </c>
      <c r="X3442" s="7">
        <v>8</v>
      </c>
      <c r="Y3442" s="7">
        <v>0</v>
      </c>
      <c r="Z3442" s="7">
        <v>0</v>
      </c>
      <c r="AA3442"/>
    </row>
    <row r="3443" spans="1:27" x14ac:dyDescent="0.25">
      <c r="A3443" s="24" t="str">
        <f t="shared" si="163"/>
        <v/>
      </c>
      <c r="B3443" s="24" t="str">
        <f t="shared" si="161"/>
        <v/>
      </c>
      <c r="C3443" s="24" t="str">
        <f t="shared" si="162"/>
        <v/>
      </c>
      <c r="D3443" s="24">
        <v>2026</v>
      </c>
      <c r="E3443" s="7" t="s">
        <v>3673</v>
      </c>
      <c r="F3443" s="7" t="s">
        <v>3661</v>
      </c>
      <c r="G3443" s="7" t="s">
        <v>47</v>
      </c>
      <c r="H3443" s="7" t="s">
        <v>30</v>
      </c>
      <c r="I3443" s="8">
        <v>0.214</v>
      </c>
      <c r="J3443" s="8">
        <v>0.33300000000000002</v>
      </c>
      <c r="K3443" s="8">
        <v>0.30399999999999999</v>
      </c>
      <c r="L3443" s="8">
        <v>0.63700000000000001</v>
      </c>
      <c r="M3443" s="7">
        <v>21</v>
      </c>
      <c r="N3443" s="7">
        <v>70</v>
      </c>
      <c r="O3443" s="7">
        <v>56</v>
      </c>
      <c r="P3443" s="7">
        <v>13</v>
      </c>
      <c r="Q3443" s="7">
        <v>12</v>
      </c>
      <c r="R3443" s="7">
        <v>3</v>
      </c>
      <c r="S3443" s="7">
        <v>1</v>
      </c>
      <c r="T3443" s="7">
        <v>0</v>
      </c>
      <c r="U3443" s="7">
        <v>7</v>
      </c>
      <c r="V3443" s="7">
        <v>2</v>
      </c>
      <c r="W3443" s="7">
        <v>8</v>
      </c>
      <c r="X3443" s="7">
        <v>14</v>
      </c>
      <c r="Y3443" s="7">
        <v>9</v>
      </c>
      <c r="Z3443" s="7">
        <v>2</v>
      </c>
      <c r="AA3443"/>
    </row>
    <row r="3444" spans="1:27" x14ac:dyDescent="0.25">
      <c r="A3444" s="24" t="str">
        <f t="shared" si="163"/>
        <v/>
      </c>
      <c r="B3444" s="24" t="str">
        <f t="shared" si="161"/>
        <v/>
      </c>
      <c r="C3444" s="24" t="str">
        <f t="shared" si="162"/>
        <v/>
      </c>
      <c r="D3444" s="24">
        <v>2026</v>
      </c>
      <c r="E3444" s="7" t="s">
        <v>3674</v>
      </c>
      <c r="F3444" s="7" t="s">
        <v>3661</v>
      </c>
      <c r="G3444" s="7" t="s">
        <v>24</v>
      </c>
      <c r="H3444" s="7" t="s">
        <v>44</v>
      </c>
      <c r="I3444" s="8">
        <v>0.185</v>
      </c>
      <c r="J3444" s="8">
        <v>0.371</v>
      </c>
      <c r="K3444" s="8">
        <v>0.37</v>
      </c>
      <c r="L3444" s="8">
        <v>0.74199999999999999</v>
      </c>
      <c r="M3444" s="7">
        <v>12</v>
      </c>
      <c r="N3444" s="7">
        <v>35</v>
      </c>
      <c r="O3444" s="7">
        <v>27</v>
      </c>
      <c r="P3444" s="7">
        <v>3</v>
      </c>
      <c r="Q3444" s="7">
        <v>5</v>
      </c>
      <c r="R3444" s="7">
        <v>2</v>
      </c>
      <c r="S3444" s="7">
        <v>0</v>
      </c>
      <c r="T3444" s="7">
        <v>1</v>
      </c>
      <c r="U3444" s="7">
        <v>2</v>
      </c>
      <c r="V3444" s="7">
        <v>2</v>
      </c>
      <c r="W3444" s="7">
        <v>6</v>
      </c>
      <c r="X3444" s="7">
        <v>13</v>
      </c>
      <c r="Y3444" s="7">
        <v>0</v>
      </c>
      <c r="Z3444" s="7">
        <v>0</v>
      </c>
      <c r="AA3444"/>
    </row>
    <row r="3445" spans="1:27" x14ac:dyDescent="0.25">
      <c r="A3445" s="24" t="str">
        <f t="shared" si="163"/>
        <v/>
      </c>
      <c r="B3445" s="24" t="str">
        <f t="shared" si="161"/>
        <v/>
      </c>
      <c r="C3445" s="24" t="str">
        <f t="shared" si="162"/>
        <v/>
      </c>
      <c r="D3445" s="24">
        <v>2026</v>
      </c>
      <c r="E3445" s="7" t="s">
        <v>3675</v>
      </c>
      <c r="F3445" s="7" t="s">
        <v>3661</v>
      </c>
      <c r="G3445" s="7" t="s">
        <v>37</v>
      </c>
      <c r="H3445" s="7" t="s">
        <v>42</v>
      </c>
      <c r="I3445" s="8">
        <v>0.182</v>
      </c>
      <c r="J3445" s="8">
        <v>0.5</v>
      </c>
      <c r="K3445" s="8">
        <v>0.182</v>
      </c>
      <c r="L3445" s="8">
        <v>0.68200000000000005</v>
      </c>
      <c r="M3445" s="7">
        <v>8</v>
      </c>
      <c r="N3445" s="7">
        <v>18</v>
      </c>
      <c r="O3445" s="7">
        <v>11</v>
      </c>
      <c r="P3445" s="7">
        <v>4</v>
      </c>
      <c r="Q3445" s="7">
        <v>2</v>
      </c>
      <c r="R3445" s="7">
        <v>0</v>
      </c>
      <c r="S3445" s="7">
        <v>0</v>
      </c>
      <c r="T3445" s="7">
        <v>0</v>
      </c>
      <c r="U3445" s="7">
        <v>0</v>
      </c>
      <c r="V3445" s="7">
        <v>2</v>
      </c>
      <c r="W3445" s="7">
        <v>5</v>
      </c>
      <c r="X3445" s="7">
        <v>3</v>
      </c>
      <c r="Y3445" s="7">
        <v>0</v>
      </c>
      <c r="Z3445" s="7">
        <v>0</v>
      </c>
      <c r="AA3445"/>
    </row>
    <row r="3446" spans="1:27" x14ac:dyDescent="0.25">
      <c r="A3446" s="24">
        <f t="shared" si="163"/>
        <v>1</v>
      </c>
      <c r="B3446" s="24" t="str">
        <f t="shared" si="161"/>
        <v/>
      </c>
      <c r="C3446" s="24" t="str">
        <f t="shared" si="162"/>
        <v/>
      </c>
      <c r="D3446" s="24">
        <v>2026</v>
      </c>
      <c r="E3446" s="7" t="s">
        <v>3676</v>
      </c>
      <c r="F3446" s="7" t="s">
        <v>3661</v>
      </c>
      <c r="G3446" s="7" t="s">
        <v>29</v>
      </c>
      <c r="H3446" s="7" t="s">
        <v>30</v>
      </c>
      <c r="I3446" s="8">
        <v>5.6000000000000001E-2</v>
      </c>
      <c r="J3446" s="8">
        <v>0.19</v>
      </c>
      <c r="K3446" s="8">
        <v>5.6000000000000001E-2</v>
      </c>
      <c r="L3446" s="8">
        <v>0.246</v>
      </c>
      <c r="M3446" s="7">
        <v>7</v>
      </c>
      <c r="N3446" s="7">
        <v>21</v>
      </c>
      <c r="O3446" s="7">
        <v>18</v>
      </c>
      <c r="P3446" s="7">
        <v>1</v>
      </c>
      <c r="Q3446" s="7">
        <v>1</v>
      </c>
      <c r="R3446" s="7">
        <v>0</v>
      </c>
      <c r="S3446" s="7">
        <v>0</v>
      </c>
      <c r="T3446" s="7">
        <v>0</v>
      </c>
      <c r="U3446" s="7">
        <v>4</v>
      </c>
      <c r="V3446" s="7">
        <v>0</v>
      </c>
      <c r="W3446" s="7">
        <v>3</v>
      </c>
      <c r="X3446" s="7">
        <v>8</v>
      </c>
      <c r="Y3446" s="7">
        <v>0</v>
      </c>
      <c r="Z3446" s="7">
        <v>1</v>
      </c>
      <c r="AA3446"/>
    </row>
    <row r="3447" spans="1:27" x14ac:dyDescent="0.25">
      <c r="A3447" s="24" t="str">
        <f t="shared" si="163"/>
        <v/>
      </c>
      <c r="B3447" s="24" t="str">
        <f t="shared" si="161"/>
        <v/>
      </c>
      <c r="C3447" s="24">
        <f t="shared" si="162"/>
        <v>1</v>
      </c>
      <c r="D3447" s="24">
        <v>2026</v>
      </c>
      <c r="E3447" s="7" t="s">
        <v>3677</v>
      </c>
      <c r="F3447" s="7" t="s">
        <v>3661</v>
      </c>
      <c r="G3447" s="7" t="s">
        <v>24</v>
      </c>
      <c r="H3447" s="7" t="s">
        <v>164</v>
      </c>
      <c r="I3447" s="8">
        <v>0</v>
      </c>
      <c r="J3447" s="8">
        <v>0</v>
      </c>
      <c r="K3447" s="8">
        <v>0</v>
      </c>
      <c r="L3447" s="8">
        <v>0</v>
      </c>
      <c r="M3447" s="7">
        <v>1</v>
      </c>
      <c r="N3447" s="7">
        <v>1</v>
      </c>
      <c r="O3447" s="7">
        <v>1</v>
      </c>
      <c r="P3447" s="7">
        <v>0</v>
      </c>
      <c r="Q3447" s="7">
        <v>0</v>
      </c>
      <c r="R3447" s="7">
        <v>0</v>
      </c>
      <c r="S3447" s="7">
        <v>0</v>
      </c>
      <c r="T3447" s="7">
        <v>0</v>
      </c>
      <c r="U3447" s="7">
        <v>0</v>
      </c>
      <c r="V3447" s="7">
        <v>0</v>
      </c>
      <c r="W3447" s="7">
        <v>0</v>
      </c>
      <c r="X3447" s="7">
        <v>1</v>
      </c>
      <c r="Y3447" s="7">
        <v>0</v>
      </c>
      <c r="Z3447" s="7">
        <v>0</v>
      </c>
      <c r="AA3447"/>
    </row>
    <row r="3448" spans="1:27" x14ac:dyDescent="0.25">
      <c r="A3448" s="24" t="str">
        <f t="shared" si="163"/>
        <v/>
      </c>
      <c r="B3448" s="24" t="str">
        <f t="shared" si="161"/>
        <v/>
      </c>
      <c r="C3448" s="24" t="str">
        <f t="shared" si="162"/>
        <v/>
      </c>
      <c r="D3448" s="24">
        <v>2026</v>
      </c>
      <c r="E3448" s="7" t="s">
        <v>3678</v>
      </c>
      <c r="F3448" s="7" t="s">
        <v>3679</v>
      </c>
      <c r="G3448" s="7" t="s">
        <v>37</v>
      </c>
      <c r="H3448" s="7" t="s">
        <v>30</v>
      </c>
      <c r="I3448" s="8">
        <v>0.35699999999999998</v>
      </c>
      <c r="J3448" s="8">
        <v>0.436</v>
      </c>
      <c r="K3448" s="8">
        <v>0.49</v>
      </c>
      <c r="L3448" s="8">
        <v>0.92500000000000004</v>
      </c>
      <c r="M3448" s="7">
        <v>37</v>
      </c>
      <c r="N3448" s="7">
        <v>163</v>
      </c>
      <c r="O3448" s="7">
        <v>143</v>
      </c>
      <c r="P3448" s="7">
        <v>29</v>
      </c>
      <c r="Q3448" s="7">
        <v>51</v>
      </c>
      <c r="R3448" s="7">
        <v>10</v>
      </c>
      <c r="S3448" s="7">
        <v>0</v>
      </c>
      <c r="T3448" s="7">
        <v>3</v>
      </c>
      <c r="U3448" s="7">
        <v>29</v>
      </c>
      <c r="V3448" s="7">
        <v>4</v>
      </c>
      <c r="W3448" s="7">
        <v>16</v>
      </c>
      <c r="X3448" s="7">
        <v>30</v>
      </c>
      <c r="Y3448" s="7">
        <v>9</v>
      </c>
      <c r="Z3448" s="7">
        <v>5</v>
      </c>
      <c r="AA3448"/>
    </row>
    <row r="3449" spans="1:27" x14ac:dyDescent="0.25">
      <c r="A3449" s="24" t="str">
        <f t="shared" si="163"/>
        <v/>
      </c>
      <c r="B3449" s="24" t="str">
        <f t="shared" si="161"/>
        <v/>
      </c>
      <c r="C3449" s="24" t="str">
        <f t="shared" si="162"/>
        <v/>
      </c>
      <c r="D3449" s="24">
        <v>2026</v>
      </c>
      <c r="E3449" s="7" t="s">
        <v>3680</v>
      </c>
      <c r="F3449" s="7" t="s">
        <v>3679</v>
      </c>
      <c r="G3449" s="7" t="s">
        <v>37</v>
      </c>
      <c r="H3449" s="7" t="s">
        <v>44</v>
      </c>
      <c r="I3449" s="8">
        <v>0.35099999999999998</v>
      </c>
      <c r="J3449" s="8">
        <v>0.45400000000000001</v>
      </c>
      <c r="K3449" s="8">
        <v>0.433</v>
      </c>
      <c r="L3449" s="8">
        <v>0.88700000000000001</v>
      </c>
      <c r="M3449" s="7">
        <v>45</v>
      </c>
      <c r="N3449" s="7">
        <v>207</v>
      </c>
      <c r="O3449" s="7">
        <v>171</v>
      </c>
      <c r="P3449" s="7">
        <v>36</v>
      </c>
      <c r="Q3449" s="7">
        <v>60</v>
      </c>
      <c r="R3449" s="7">
        <v>8</v>
      </c>
      <c r="S3449" s="7">
        <v>0</v>
      </c>
      <c r="T3449" s="7">
        <v>2</v>
      </c>
      <c r="U3449" s="7">
        <v>43</v>
      </c>
      <c r="V3449" s="7">
        <v>8</v>
      </c>
      <c r="W3449" s="7">
        <v>26</v>
      </c>
      <c r="X3449" s="7">
        <v>19</v>
      </c>
      <c r="Y3449" s="7">
        <v>1</v>
      </c>
      <c r="Z3449" s="7">
        <v>2</v>
      </c>
      <c r="AA3449"/>
    </row>
    <row r="3450" spans="1:27" x14ac:dyDescent="0.25">
      <c r="A3450" s="24">
        <f t="shared" si="163"/>
        <v>1</v>
      </c>
      <c r="B3450" s="24" t="str">
        <f t="shared" si="161"/>
        <v/>
      </c>
      <c r="C3450" s="24" t="str">
        <f t="shared" si="162"/>
        <v/>
      </c>
      <c r="D3450" s="24">
        <v>2026</v>
      </c>
      <c r="E3450" s="7" t="s">
        <v>3681</v>
      </c>
      <c r="F3450" s="7" t="s">
        <v>3679</v>
      </c>
      <c r="G3450" s="7" t="s">
        <v>29</v>
      </c>
      <c r="H3450" s="7" t="s">
        <v>33</v>
      </c>
      <c r="I3450" s="8">
        <v>0.30399999999999999</v>
      </c>
      <c r="J3450" s="8">
        <v>0.42199999999999999</v>
      </c>
      <c r="K3450" s="8">
        <v>0.504</v>
      </c>
      <c r="L3450" s="8">
        <v>0.92600000000000005</v>
      </c>
      <c r="M3450" s="7">
        <v>38</v>
      </c>
      <c r="N3450" s="7">
        <v>174</v>
      </c>
      <c r="O3450" s="7">
        <v>135</v>
      </c>
      <c r="P3450" s="7">
        <v>36</v>
      </c>
      <c r="Q3450" s="7">
        <v>41</v>
      </c>
      <c r="R3450" s="7">
        <v>9</v>
      </c>
      <c r="S3450" s="7">
        <v>0</v>
      </c>
      <c r="T3450" s="7">
        <v>6</v>
      </c>
      <c r="U3450" s="7">
        <v>52</v>
      </c>
      <c r="V3450" s="7">
        <v>4</v>
      </c>
      <c r="W3450" s="7">
        <v>28</v>
      </c>
      <c r="X3450" s="7">
        <v>33</v>
      </c>
      <c r="Y3450" s="7">
        <v>2</v>
      </c>
      <c r="Z3450" s="7">
        <v>0</v>
      </c>
      <c r="AA3450"/>
    </row>
    <row r="3451" spans="1:27" x14ac:dyDescent="0.25">
      <c r="A3451" s="24">
        <f t="shared" si="163"/>
        <v>1</v>
      </c>
      <c r="B3451" s="24" t="str">
        <f t="shared" si="161"/>
        <v/>
      </c>
      <c r="C3451" s="24" t="str">
        <f t="shared" si="162"/>
        <v/>
      </c>
      <c r="D3451" s="24">
        <v>2026</v>
      </c>
      <c r="E3451" s="7" t="s">
        <v>3682</v>
      </c>
      <c r="F3451" s="7" t="s">
        <v>3679</v>
      </c>
      <c r="G3451" s="7" t="s">
        <v>32</v>
      </c>
      <c r="H3451" s="7" t="s">
        <v>27</v>
      </c>
      <c r="I3451" s="8">
        <v>0.30099999999999999</v>
      </c>
      <c r="J3451" s="8">
        <v>0.45100000000000001</v>
      </c>
      <c r="K3451" s="8">
        <v>0.35499999999999998</v>
      </c>
      <c r="L3451" s="8">
        <v>0.80600000000000005</v>
      </c>
      <c r="M3451" s="7">
        <v>48</v>
      </c>
      <c r="N3451" s="7">
        <v>241</v>
      </c>
      <c r="O3451" s="7">
        <v>183</v>
      </c>
      <c r="P3451" s="7">
        <v>48</v>
      </c>
      <c r="Q3451" s="7">
        <v>55</v>
      </c>
      <c r="R3451" s="7">
        <v>7</v>
      </c>
      <c r="S3451" s="7">
        <v>0</v>
      </c>
      <c r="T3451" s="7">
        <v>1</v>
      </c>
      <c r="U3451" s="7">
        <v>23</v>
      </c>
      <c r="V3451" s="7">
        <v>14</v>
      </c>
      <c r="W3451" s="7">
        <v>37</v>
      </c>
      <c r="X3451" s="7">
        <v>19</v>
      </c>
      <c r="Y3451" s="7">
        <v>7</v>
      </c>
      <c r="Z3451" s="7">
        <v>1</v>
      </c>
      <c r="AA3451"/>
    </row>
    <row r="3452" spans="1:27" x14ac:dyDescent="0.25">
      <c r="A3452" s="24" t="str">
        <f t="shared" si="163"/>
        <v/>
      </c>
      <c r="B3452" s="24" t="str">
        <f t="shared" si="161"/>
        <v/>
      </c>
      <c r="C3452" s="24" t="str">
        <f t="shared" si="162"/>
        <v/>
      </c>
      <c r="D3452" s="24">
        <v>2026</v>
      </c>
      <c r="E3452" s="7" t="s">
        <v>3683</v>
      </c>
      <c r="F3452" s="7" t="s">
        <v>3679</v>
      </c>
      <c r="G3452" s="7" t="s">
        <v>37</v>
      </c>
      <c r="H3452" s="7" t="s">
        <v>40</v>
      </c>
      <c r="I3452" s="8">
        <v>0.27100000000000002</v>
      </c>
      <c r="J3452" s="8">
        <v>0.44</v>
      </c>
      <c r="K3452" s="8">
        <v>0.38400000000000001</v>
      </c>
      <c r="L3452" s="8">
        <v>0.82399999999999995</v>
      </c>
      <c r="M3452" s="7">
        <v>48</v>
      </c>
      <c r="N3452" s="7">
        <v>233</v>
      </c>
      <c r="O3452" s="7">
        <v>177</v>
      </c>
      <c r="P3452" s="7">
        <v>44</v>
      </c>
      <c r="Q3452" s="7">
        <v>48</v>
      </c>
      <c r="R3452" s="7">
        <v>9</v>
      </c>
      <c r="S3452" s="7">
        <v>1</v>
      </c>
      <c r="T3452" s="7">
        <v>3</v>
      </c>
      <c r="U3452" s="7">
        <v>32</v>
      </c>
      <c r="V3452" s="7">
        <v>26</v>
      </c>
      <c r="W3452" s="7">
        <v>28</v>
      </c>
      <c r="X3452" s="7">
        <v>29</v>
      </c>
      <c r="Y3452" s="7">
        <v>10</v>
      </c>
      <c r="Z3452" s="7">
        <v>2</v>
      </c>
      <c r="AA3452"/>
    </row>
    <row r="3453" spans="1:27" x14ac:dyDescent="0.25">
      <c r="A3453" s="24">
        <f t="shared" si="163"/>
        <v>1</v>
      </c>
      <c r="B3453" s="24" t="str">
        <f t="shared" si="161"/>
        <v/>
      </c>
      <c r="C3453" s="24" t="str">
        <f t="shared" si="162"/>
        <v/>
      </c>
      <c r="D3453" s="24">
        <v>2026</v>
      </c>
      <c r="E3453" s="7" t="s">
        <v>3684</v>
      </c>
      <c r="F3453" s="7" t="s">
        <v>3679</v>
      </c>
      <c r="G3453" s="7" t="s">
        <v>29</v>
      </c>
      <c r="H3453" s="7" t="s">
        <v>64</v>
      </c>
      <c r="I3453" s="8">
        <v>1</v>
      </c>
      <c r="J3453" s="8">
        <v>1</v>
      </c>
      <c r="K3453" s="8">
        <v>1</v>
      </c>
      <c r="L3453" s="8">
        <v>2</v>
      </c>
      <c r="M3453" s="7">
        <v>1</v>
      </c>
      <c r="N3453" s="7">
        <v>1</v>
      </c>
      <c r="O3453" s="7">
        <v>1</v>
      </c>
      <c r="P3453" s="7">
        <v>0</v>
      </c>
      <c r="Q3453" s="7">
        <v>1</v>
      </c>
      <c r="R3453" s="7">
        <v>0</v>
      </c>
      <c r="S3453" s="7">
        <v>0</v>
      </c>
      <c r="T3453" s="7">
        <v>0</v>
      </c>
      <c r="U3453" s="7">
        <v>0</v>
      </c>
      <c r="V3453" s="7">
        <v>0</v>
      </c>
      <c r="W3453" s="7">
        <v>0</v>
      </c>
      <c r="X3453" s="7">
        <v>0</v>
      </c>
      <c r="Y3453" s="7">
        <v>0</v>
      </c>
      <c r="Z3453" s="7">
        <v>0</v>
      </c>
      <c r="AA3453"/>
    </row>
    <row r="3454" spans="1:27" x14ac:dyDescent="0.25">
      <c r="A3454" s="24" t="str">
        <f t="shared" si="163"/>
        <v/>
      </c>
      <c r="B3454" s="24" t="str">
        <f t="shared" si="161"/>
        <v/>
      </c>
      <c r="C3454" s="24" t="str">
        <f t="shared" si="162"/>
        <v/>
      </c>
      <c r="D3454" s="24">
        <v>2026</v>
      </c>
      <c r="E3454" s="7" t="s">
        <v>3685</v>
      </c>
      <c r="F3454" s="7" t="s">
        <v>3679</v>
      </c>
      <c r="G3454" s="7" t="s">
        <v>47</v>
      </c>
      <c r="H3454" s="7" t="s">
        <v>25</v>
      </c>
      <c r="I3454" s="8">
        <v>0.308</v>
      </c>
      <c r="J3454" s="8">
        <v>0.45500000000000002</v>
      </c>
      <c r="K3454" s="8">
        <v>0.34599999999999997</v>
      </c>
      <c r="L3454" s="8">
        <v>0.80100000000000005</v>
      </c>
      <c r="M3454" s="7">
        <v>10</v>
      </c>
      <c r="N3454" s="7">
        <v>33</v>
      </c>
      <c r="O3454" s="7">
        <v>26</v>
      </c>
      <c r="P3454" s="7">
        <v>6</v>
      </c>
      <c r="Q3454" s="7">
        <v>8</v>
      </c>
      <c r="R3454" s="7">
        <v>1</v>
      </c>
      <c r="S3454" s="7">
        <v>0</v>
      </c>
      <c r="T3454" s="7">
        <v>0</v>
      </c>
      <c r="U3454" s="7">
        <v>3</v>
      </c>
      <c r="V3454" s="7">
        <v>4</v>
      </c>
      <c r="W3454" s="7">
        <v>3</v>
      </c>
      <c r="X3454" s="7">
        <v>6</v>
      </c>
      <c r="Y3454" s="7">
        <v>1</v>
      </c>
      <c r="Z3454" s="7">
        <v>0</v>
      </c>
      <c r="AA3454"/>
    </row>
    <row r="3455" spans="1:27" x14ac:dyDescent="0.25">
      <c r="A3455" s="24" t="str">
        <f t="shared" si="163"/>
        <v/>
      </c>
      <c r="B3455" s="24" t="str">
        <f t="shared" si="161"/>
        <v/>
      </c>
      <c r="C3455" s="24" t="str">
        <f t="shared" si="162"/>
        <v/>
      </c>
      <c r="D3455" s="24">
        <v>2026</v>
      </c>
      <c r="E3455" s="7" t="s">
        <v>3686</v>
      </c>
      <c r="F3455" s="7" t="s">
        <v>3679</v>
      </c>
      <c r="G3455" s="7" t="s">
        <v>24</v>
      </c>
      <c r="H3455" s="7" t="s">
        <v>30</v>
      </c>
      <c r="I3455" s="8">
        <v>0.3</v>
      </c>
      <c r="J3455" s="8">
        <v>0.45700000000000002</v>
      </c>
      <c r="K3455" s="8">
        <v>0.443</v>
      </c>
      <c r="L3455" s="8">
        <v>0.89900000000000002</v>
      </c>
      <c r="M3455" s="7">
        <v>22</v>
      </c>
      <c r="N3455" s="7">
        <v>94</v>
      </c>
      <c r="O3455" s="7">
        <v>70</v>
      </c>
      <c r="P3455" s="7">
        <v>20</v>
      </c>
      <c r="Q3455" s="7">
        <v>21</v>
      </c>
      <c r="R3455" s="7">
        <v>5</v>
      </c>
      <c r="S3455" s="7">
        <v>1</v>
      </c>
      <c r="T3455" s="7">
        <v>1</v>
      </c>
      <c r="U3455" s="7">
        <v>10</v>
      </c>
      <c r="V3455" s="7">
        <v>6</v>
      </c>
      <c r="W3455" s="7">
        <v>15</v>
      </c>
      <c r="X3455" s="7">
        <v>19</v>
      </c>
      <c r="Y3455" s="7">
        <v>3</v>
      </c>
      <c r="Z3455" s="7">
        <v>1</v>
      </c>
      <c r="AA3455"/>
    </row>
    <row r="3456" spans="1:27" x14ac:dyDescent="0.25">
      <c r="A3456" s="24" t="str">
        <f t="shared" si="163"/>
        <v/>
      </c>
      <c r="B3456" s="24" t="str">
        <f t="shared" si="161"/>
        <v/>
      </c>
      <c r="C3456" s="24" t="str">
        <f t="shared" si="162"/>
        <v/>
      </c>
      <c r="D3456" s="24">
        <v>2026</v>
      </c>
      <c r="E3456" s="7" t="s">
        <v>3687</v>
      </c>
      <c r="F3456" s="7" t="s">
        <v>3679</v>
      </c>
      <c r="G3456" s="7" t="s">
        <v>47</v>
      </c>
      <c r="H3456" s="7" t="s">
        <v>35</v>
      </c>
      <c r="I3456" s="8">
        <v>0.28799999999999998</v>
      </c>
      <c r="J3456" s="8">
        <v>0.41</v>
      </c>
      <c r="K3456" s="8">
        <v>0.39</v>
      </c>
      <c r="L3456" s="8">
        <v>0.8</v>
      </c>
      <c r="M3456" s="7">
        <v>36</v>
      </c>
      <c r="N3456" s="7">
        <v>144</v>
      </c>
      <c r="O3456" s="7">
        <v>118</v>
      </c>
      <c r="P3456" s="7">
        <v>31</v>
      </c>
      <c r="Q3456" s="7">
        <v>34</v>
      </c>
      <c r="R3456" s="7">
        <v>4</v>
      </c>
      <c r="S3456" s="7">
        <v>1</v>
      </c>
      <c r="T3456" s="7">
        <v>2</v>
      </c>
      <c r="U3456" s="7">
        <v>22</v>
      </c>
      <c r="V3456" s="7">
        <v>4</v>
      </c>
      <c r="W3456" s="7">
        <v>21</v>
      </c>
      <c r="X3456" s="7">
        <v>40</v>
      </c>
      <c r="Y3456" s="7">
        <v>11</v>
      </c>
      <c r="Z3456" s="7">
        <v>1</v>
      </c>
      <c r="AA3456"/>
    </row>
    <row r="3457" spans="1:27" x14ac:dyDescent="0.25">
      <c r="A3457" s="24">
        <f t="shared" si="163"/>
        <v>1</v>
      </c>
      <c r="B3457" s="24" t="str">
        <f t="shared" si="161"/>
        <v/>
      </c>
      <c r="C3457" s="24" t="str">
        <f t="shared" si="162"/>
        <v/>
      </c>
      <c r="D3457" s="24">
        <v>2026</v>
      </c>
      <c r="E3457" s="7" t="s">
        <v>3688</v>
      </c>
      <c r="F3457" s="7" t="s">
        <v>3679</v>
      </c>
      <c r="G3457" s="7" t="s">
        <v>29</v>
      </c>
      <c r="H3457" s="7" t="s">
        <v>40</v>
      </c>
      <c r="I3457" s="8">
        <v>0.28399999999999997</v>
      </c>
      <c r="J3457" s="8">
        <v>0.35399999999999998</v>
      </c>
      <c r="K3457" s="8">
        <v>0.47299999999999998</v>
      </c>
      <c r="L3457" s="8">
        <v>0.82699999999999996</v>
      </c>
      <c r="M3457" s="7">
        <v>18</v>
      </c>
      <c r="N3457" s="7">
        <v>82</v>
      </c>
      <c r="O3457" s="7">
        <v>74</v>
      </c>
      <c r="P3457" s="7">
        <v>14</v>
      </c>
      <c r="Q3457" s="7">
        <v>21</v>
      </c>
      <c r="R3457" s="7">
        <v>5</v>
      </c>
      <c r="S3457" s="7">
        <v>0</v>
      </c>
      <c r="T3457" s="7">
        <v>3</v>
      </c>
      <c r="U3457" s="7">
        <v>13</v>
      </c>
      <c r="V3457" s="7">
        <v>0</v>
      </c>
      <c r="W3457" s="7">
        <v>8</v>
      </c>
      <c r="X3457" s="7">
        <v>22</v>
      </c>
      <c r="Y3457" s="7">
        <v>1</v>
      </c>
      <c r="Z3457" s="7">
        <v>0</v>
      </c>
      <c r="AA3457"/>
    </row>
    <row r="3458" spans="1:27" x14ac:dyDescent="0.25">
      <c r="A3458" s="24" t="str">
        <f t="shared" si="163"/>
        <v/>
      </c>
      <c r="B3458" s="24" t="str">
        <f t="shared" ref="B3458:B3521" si="164">IF(COUNTIFS(Draft_Player,$E3458),COUNTIFS(Draft_Player,$E3458),"")</f>
        <v/>
      </c>
      <c r="C3458" s="24" t="str">
        <f t="shared" ref="C3458:C3521" si="165">IF(COUNTIFS(Transfers_Player,$E3458),COUNTIFS(Transfers_Player,$E3458),"")</f>
        <v/>
      </c>
      <c r="D3458" s="24">
        <v>2026</v>
      </c>
      <c r="E3458" s="7" t="s">
        <v>3689</v>
      </c>
      <c r="F3458" s="7" t="s">
        <v>3679</v>
      </c>
      <c r="G3458" s="7" t="s">
        <v>37</v>
      </c>
      <c r="H3458" s="7" t="s">
        <v>38</v>
      </c>
      <c r="I3458" s="8">
        <v>0.28299999999999997</v>
      </c>
      <c r="J3458" s="8">
        <v>0.36499999999999999</v>
      </c>
      <c r="K3458" s="8">
        <v>0.39100000000000001</v>
      </c>
      <c r="L3458" s="8">
        <v>0.75700000000000001</v>
      </c>
      <c r="M3458" s="7">
        <v>28</v>
      </c>
      <c r="N3458" s="7">
        <v>104</v>
      </c>
      <c r="O3458" s="7">
        <v>92</v>
      </c>
      <c r="P3458" s="7">
        <v>17</v>
      </c>
      <c r="Q3458" s="7">
        <v>26</v>
      </c>
      <c r="R3458" s="7">
        <v>4</v>
      </c>
      <c r="S3458" s="7">
        <v>0</v>
      </c>
      <c r="T3458" s="7">
        <v>2</v>
      </c>
      <c r="U3458" s="7">
        <v>14</v>
      </c>
      <c r="V3458" s="7">
        <v>3</v>
      </c>
      <c r="W3458" s="7">
        <v>9</v>
      </c>
      <c r="X3458" s="7">
        <v>32</v>
      </c>
      <c r="Y3458" s="7">
        <v>3</v>
      </c>
      <c r="Z3458" s="7">
        <v>0</v>
      </c>
      <c r="AA3458"/>
    </row>
    <row r="3459" spans="1:27" x14ac:dyDescent="0.25">
      <c r="A3459" s="24" t="str">
        <f t="shared" ref="A3459:A3522" si="166">IF(OR(G3459="SR", G3459="GR"), 1, "")</f>
        <v/>
      </c>
      <c r="B3459" s="24" t="str">
        <f t="shared" si="164"/>
        <v/>
      </c>
      <c r="C3459" s="24" t="str">
        <f t="shared" si="165"/>
        <v/>
      </c>
      <c r="D3459" s="24">
        <v>2026</v>
      </c>
      <c r="E3459" s="7" t="s">
        <v>3690</v>
      </c>
      <c r="F3459" s="7" t="s">
        <v>3679</v>
      </c>
      <c r="G3459" s="7" t="s">
        <v>37</v>
      </c>
      <c r="H3459" s="7" t="s">
        <v>25</v>
      </c>
      <c r="I3459" s="8">
        <v>0.26</v>
      </c>
      <c r="J3459" s="8">
        <v>0.34499999999999997</v>
      </c>
      <c r="K3459" s="8">
        <v>0.35799999999999998</v>
      </c>
      <c r="L3459" s="8">
        <v>0.70299999999999996</v>
      </c>
      <c r="M3459" s="7">
        <v>36</v>
      </c>
      <c r="N3459" s="7">
        <v>142</v>
      </c>
      <c r="O3459" s="7">
        <v>123</v>
      </c>
      <c r="P3459" s="7">
        <v>19</v>
      </c>
      <c r="Q3459" s="7">
        <v>32</v>
      </c>
      <c r="R3459" s="7">
        <v>6</v>
      </c>
      <c r="S3459" s="7">
        <v>0</v>
      </c>
      <c r="T3459" s="7">
        <v>2</v>
      </c>
      <c r="U3459" s="7">
        <v>13</v>
      </c>
      <c r="V3459" s="7">
        <v>6</v>
      </c>
      <c r="W3459" s="7">
        <v>11</v>
      </c>
      <c r="X3459" s="7">
        <v>30</v>
      </c>
      <c r="Y3459" s="7">
        <v>4</v>
      </c>
      <c r="Z3459" s="7">
        <v>1</v>
      </c>
      <c r="AA3459"/>
    </row>
    <row r="3460" spans="1:27" x14ac:dyDescent="0.25">
      <c r="A3460" s="24" t="str">
        <f t="shared" si="166"/>
        <v/>
      </c>
      <c r="B3460" s="24" t="str">
        <f t="shared" si="164"/>
        <v/>
      </c>
      <c r="C3460" s="24" t="str">
        <f t="shared" si="165"/>
        <v/>
      </c>
      <c r="D3460" s="24">
        <v>2026</v>
      </c>
      <c r="E3460" s="7" t="s">
        <v>3691</v>
      </c>
      <c r="F3460" s="7" t="s">
        <v>3679</v>
      </c>
      <c r="G3460" s="7" t="s">
        <v>47</v>
      </c>
      <c r="H3460" s="7" t="s">
        <v>42</v>
      </c>
      <c r="I3460" s="8">
        <v>0.25900000000000001</v>
      </c>
      <c r="J3460" s="8">
        <v>0.317</v>
      </c>
      <c r="K3460" s="8">
        <v>0.38400000000000001</v>
      </c>
      <c r="L3460" s="8">
        <v>0.70099999999999996</v>
      </c>
      <c r="M3460" s="7">
        <v>32</v>
      </c>
      <c r="N3460" s="7">
        <v>126</v>
      </c>
      <c r="O3460" s="7">
        <v>112</v>
      </c>
      <c r="P3460" s="7">
        <v>21</v>
      </c>
      <c r="Q3460" s="7">
        <v>29</v>
      </c>
      <c r="R3460" s="7">
        <v>2</v>
      </c>
      <c r="S3460" s="7">
        <v>0</v>
      </c>
      <c r="T3460" s="7">
        <v>4</v>
      </c>
      <c r="U3460" s="7">
        <v>20</v>
      </c>
      <c r="V3460" s="7">
        <v>3</v>
      </c>
      <c r="W3460" s="7">
        <v>8</v>
      </c>
      <c r="X3460" s="7">
        <v>19</v>
      </c>
      <c r="Y3460" s="7">
        <v>9</v>
      </c>
      <c r="Z3460" s="7">
        <v>1</v>
      </c>
      <c r="AA3460"/>
    </row>
    <row r="3461" spans="1:27" x14ac:dyDescent="0.25">
      <c r="A3461" s="24" t="str">
        <f t="shared" si="166"/>
        <v/>
      </c>
      <c r="B3461" s="24" t="str">
        <f t="shared" si="164"/>
        <v/>
      </c>
      <c r="C3461" s="24" t="str">
        <f t="shared" si="165"/>
        <v/>
      </c>
      <c r="D3461" s="24">
        <v>2026</v>
      </c>
      <c r="E3461" s="7" t="s">
        <v>3692</v>
      </c>
      <c r="F3461" s="7" t="s">
        <v>3679</v>
      </c>
      <c r="G3461" s="7" t="s">
        <v>37</v>
      </c>
      <c r="H3461" s="7" t="s">
        <v>35</v>
      </c>
      <c r="I3461" s="8">
        <v>0.218</v>
      </c>
      <c r="J3461" s="8">
        <v>0.36699999999999999</v>
      </c>
      <c r="K3461" s="8">
        <v>0.32100000000000001</v>
      </c>
      <c r="L3461" s="8">
        <v>0.68799999999999994</v>
      </c>
      <c r="M3461" s="7">
        <v>28</v>
      </c>
      <c r="N3461" s="7">
        <v>100</v>
      </c>
      <c r="O3461" s="7">
        <v>78</v>
      </c>
      <c r="P3461" s="7">
        <v>10</v>
      </c>
      <c r="Q3461" s="7">
        <v>17</v>
      </c>
      <c r="R3461" s="7">
        <v>4</v>
      </c>
      <c r="S3461" s="7">
        <v>2</v>
      </c>
      <c r="T3461" s="7">
        <v>0</v>
      </c>
      <c r="U3461" s="7">
        <v>12</v>
      </c>
      <c r="V3461" s="7">
        <v>1</v>
      </c>
      <c r="W3461" s="7">
        <v>18</v>
      </c>
      <c r="X3461" s="7">
        <v>29</v>
      </c>
      <c r="Y3461" s="7">
        <v>1</v>
      </c>
      <c r="Z3461" s="7">
        <v>1</v>
      </c>
      <c r="AA3461"/>
    </row>
    <row r="3462" spans="1:27" x14ac:dyDescent="0.25">
      <c r="A3462" s="24" t="str">
        <f t="shared" si="166"/>
        <v/>
      </c>
      <c r="B3462" s="24" t="str">
        <f t="shared" si="164"/>
        <v/>
      </c>
      <c r="C3462" s="24" t="str">
        <f t="shared" si="165"/>
        <v/>
      </c>
      <c r="D3462" s="24">
        <v>2026</v>
      </c>
      <c r="E3462" s="7" t="s">
        <v>3693</v>
      </c>
      <c r="F3462" s="7" t="s">
        <v>3679</v>
      </c>
      <c r="G3462" s="7" t="s">
        <v>37</v>
      </c>
      <c r="H3462" s="7" t="s">
        <v>38</v>
      </c>
      <c r="I3462" s="8">
        <v>0.217</v>
      </c>
      <c r="J3462" s="8">
        <v>0.308</v>
      </c>
      <c r="K3462" s="8">
        <v>0.315</v>
      </c>
      <c r="L3462" s="8">
        <v>0.623</v>
      </c>
      <c r="M3462" s="7">
        <v>24</v>
      </c>
      <c r="N3462" s="7">
        <v>104</v>
      </c>
      <c r="O3462" s="7">
        <v>92</v>
      </c>
      <c r="P3462" s="7">
        <v>14</v>
      </c>
      <c r="Q3462" s="7">
        <v>20</v>
      </c>
      <c r="R3462" s="7">
        <v>0</v>
      </c>
      <c r="S3462" s="7">
        <v>0</v>
      </c>
      <c r="T3462" s="7">
        <v>3</v>
      </c>
      <c r="U3462" s="7">
        <v>17</v>
      </c>
      <c r="V3462" s="7">
        <v>2</v>
      </c>
      <c r="W3462" s="7">
        <v>10</v>
      </c>
      <c r="X3462" s="7">
        <v>21</v>
      </c>
      <c r="Y3462" s="7">
        <v>0</v>
      </c>
      <c r="Z3462" s="7">
        <v>0</v>
      </c>
      <c r="AA3462"/>
    </row>
    <row r="3463" spans="1:27" x14ac:dyDescent="0.25">
      <c r="A3463" s="24" t="str">
        <f t="shared" si="166"/>
        <v/>
      </c>
      <c r="B3463" s="24" t="str">
        <f t="shared" si="164"/>
        <v/>
      </c>
      <c r="C3463" s="24" t="str">
        <f t="shared" si="165"/>
        <v/>
      </c>
      <c r="D3463" s="24">
        <v>2026</v>
      </c>
      <c r="E3463" s="7" t="s">
        <v>3694</v>
      </c>
      <c r="F3463" s="7" t="s">
        <v>3679</v>
      </c>
      <c r="G3463" s="7" t="s">
        <v>37</v>
      </c>
      <c r="H3463" s="7" t="s">
        <v>33</v>
      </c>
      <c r="I3463" s="8">
        <v>0.191</v>
      </c>
      <c r="J3463" s="8">
        <v>0.30399999999999999</v>
      </c>
      <c r="K3463" s="8">
        <v>0.36199999999999999</v>
      </c>
      <c r="L3463" s="8">
        <v>0.66500000000000004</v>
      </c>
      <c r="M3463" s="7">
        <v>19</v>
      </c>
      <c r="N3463" s="7">
        <v>57</v>
      </c>
      <c r="O3463" s="7">
        <v>47</v>
      </c>
      <c r="P3463" s="7">
        <v>6</v>
      </c>
      <c r="Q3463" s="7">
        <v>9</v>
      </c>
      <c r="R3463" s="7">
        <v>2</v>
      </c>
      <c r="S3463" s="7">
        <v>0</v>
      </c>
      <c r="T3463" s="7">
        <v>2</v>
      </c>
      <c r="U3463" s="7">
        <v>8</v>
      </c>
      <c r="V3463" s="7">
        <v>4</v>
      </c>
      <c r="W3463" s="7">
        <v>4</v>
      </c>
      <c r="X3463" s="7">
        <v>13</v>
      </c>
      <c r="Y3463" s="7">
        <v>1</v>
      </c>
      <c r="Z3463" s="7">
        <v>0</v>
      </c>
      <c r="AA3463"/>
    </row>
    <row r="3464" spans="1:27" x14ac:dyDescent="0.25">
      <c r="A3464" s="24" t="str">
        <f t="shared" si="166"/>
        <v/>
      </c>
      <c r="B3464" s="24" t="str">
        <f t="shared" si="164"/>
        <v/>
      </c>
      <c r="C3464" s="24" t="str">
        <f t="shared" si="165"/>
        <v/>
      </c>
      <c r="D3464" s="24">
        <v>2026</v>
      </c>
      <c r="E3464" s="7" t="s">
        <v>3695</v>
      </c>
      <c r="F3464" s="7" t="s">
        <v>3679</v>
      </c>
      <c r="G3464" s="7" t="s">
        <v>47</v>
      </c>
      <c r="H3464" s="7" t="s">
        <v>42</v>
      </c>
      <c r="I3464" s="8">
        <v>0.17399999999999999</v>
      </c>
      <c r="J3464" s="8">
        <v>0.31</v>
      </c>
      <c r="K3464" s="8">
        <v>0.30399999999999999</v>
      </c>
      <c r="L3464" s="8">
        <v>0.61499999999999999</v>
      </c>
      <c r="M3464" s="7">
        <v>10</v>
      </c>
      <c r="N3464" s="7">
        <v>29</v>
      </c>
      <c r="O3464" s="7">
        <v>23</v>
      </c>
      <c r="P3464" s="7">
        <v>3</v>
      </c>
      <c r="Q3464" s="7">
        <v>4</v>
      </c>
      <c r="R3464" s="7">
        <v>0</v>
      </c>
      <c r="S3464" s="7">
        <v>0</v>
      </c>
      <c r="T3464" s="7">
        <v>1</v>
      </c>
      <c r="U3464" s="7">
        <v>6</v>
      </c>
      <c r="V3464" s="7">
        <v>0</v>
      </c>
      <c r="W3464" s="7">
        <v>5</v>
      </c>
      <c r="X3464" s="7">
        <v>8</v>
      </c>
      <c r="Y3464" s="7">
        <v>0</v>
      </c>
      <c r="Z3464" s="7">
        <v>1</v>
      </c>
      <c r="AA3464"/>
    </row>
    <row r="3465" spans="1:27" x14ac:dyDescent="0.25">
      <c r="A3465" s="24" t="str">
        <f t="shared" si="166"/>
        <v/>
      </c>
      <c r="B3465" s="24" t="str">
        <f t="shared" si="164"/>
        <v/>
      </c>
      <c r="C3465" s="24" t="str">
        <f t="shared" si="165"/>
        <v/>
      </c>
      <c r="D3465" s="24">
        <v>2026</v>
      </c>
      <c r="E3465" s="7" t="s">
        <v>3696</v>
      </c>
      <c r="F3465" s="7" t="s">
        <v>3679</v>
      </c>
      <c r="G3465" s="7" t="s">
        <v>24</v>
      </c>
      <c r="H3465" s="7" t="s">
        <v>42</v>
      </c>
      <c r="I3465" s="8">
        <v>0.111</v>
      </c>
      <c r="J3465" s="8">
        <v>0.158</v>
      </c>
      <c r="K3465" s="8">
        <v>0.111</v>
      </c>
      <c r="L3465" s="8">
        <v>0.26900000000000002</v>
      </c>
      <c r="M3465" s="7">
        <v>9</v>
      </c>
      <c r="N3465" s="7">
        <v>19</v>
      </c>
      <c r="O3465" s="7">
        <v>18</v>
      </c>
      <c r="P3465" s="7">
        <v>2</v>
      </c>
      <c r="Q3465" s="7">
        <v>2</v>
      </c>
      <c r="R3465" s="7">
        <v>0</v>
      </c>
      <c r="S3465" s="7">
        <v>0</v>
      </c>
      <c r="T3465" s="7">
        <v>0</v>
      </c>
      <c r="U3465" s="7">
        <v>3</v>
      </c>
      <c r="V3465" s="7">
        <v>0</v>
      </c>
      <c r="W3465" s="7">
        <v>1</v>
      </c>
      <c r="X3465" s="7">
        <v>8</v>
      </c>
      <c r="Y3465" s="7">
        <v>0</v>
      </c>
      <c r="Z3465" s="7">
        <v>0</v>
      </c>
      <c r="AA3465"/>
    </row>
    <row r="3466" spans="1:27" x14ac:dyDescent="0.25">
      <c r="A3466" s="24" t="str">
        <f t="shared" si="166"/>
        <v/>
      </c>
      <c r="B3466" s="24" t="str">
        <f t="shared" si="164"/>
        <v/>
      </c>
      <c r="C3466" s="24" t="str">
        <f t="shared" si="165"/>
        <v/>
      </c>
      <c r="D3466" s="24">
        <v>2026</v>
      </c>
      <c r="E3466" s="7" t="s">
        <v>3697</v>
      </c>
      <c r="F3466" s="7" t="s">
        <v>3698</v>
      </c>
      <c r="G3466" s="7" t="s">
        <v>24</v>
      </c>
      <c r="H3466" s="7" t="s">
        <v>27</v>
      </c>
      <c r="I3466" s="8">
        <v>0.36699999999999999</v>
      </c>
      <c r="J3466" s="8">
        <v>0.42299999999999999</v>
      </c>
      <c r="K3466" s="8">
        <v>0.41699999999999998</v>
      </c>
      <c r="L3466" s="8">
        <v>0.84099999999999997</v>
      </c>
      <c r="M3466" s="7">
        <v>49</v>
      </c>
      <c r="N3466" s="7">
        <v>224</v>
      </c>
      <c r="O3466" s="7">
        <v>199</v>
      </c>
      <c r="P3466" s="7">
        <v>48</v>
      </c>
      <c r="Q3466" s="7">
        <v>73</v>
      </c>
      <c r="R3466" s="7">
        <v>4</v>
      </c>
      <c r="S3466" s="7">
        <v>3</v>
      </c>
      <c r="T3466" s="7">
        <v>0</v>
      </c>
      <c r="U3466" s="7">
        <v>20</v>
      </c>
      <c r="V3466" s="7">
        <v>2</v>
      </c>
      <c r="W3466" s="7">
        <v>19</v>
      </c>
      <c r="X3466" s="7">
        <v>30</v>
      </c>
      <c r="Y3466" s="7">
        <v>35</v>
      </c>
      <c r="Z3466" s="7">
        <v>6</v>
      </c>
      <c r="AA3466"/>
    </row>
    <row r="3467" spans="1:27" x14ac:dyDescent="0.25">
      <c r="A3467" s="24">
        <f t="shared" si="166"/>
        <v>1</v>
      </c>
      <c r="B3467" s="24" t="str">
        <f t="shared" si="164"/>
        <v/>
      </c>
      <c r="C3467" s="24" t="str">
        <f t="shared" si="165"/>
        <v/>
      </c>
      <c r="D3467" s="24">
        <v>2026</v>
      </c>
      <c r="E3467" s="7" t="s">
        <v>3699</v>
      </c>
      <c r="F3467" s="7" t="s">
        <v>3698</v>
      </c>
      <c r="G3467" s="7" t="s">
        <v>29</v>
      </c>
      <c r="H3467" s="7" t="s">
        <v>35</v>
      </c>
      <c r="I3467" s="8">
        <v>0.33200000000000002</v>
      </c>
      <c r="J3467" s="8">
        <v>0.439</v>
      </c>
      <c r="K3467" s="8">
        <v>0.69599999999999995</v>
      </c>
      <c r="L3467" s="8">
        <v>1.135</v>
      </c>
      <c r="M3467" s="7">
        <v>50</v>
      </c>
      <c r="N3467" s="7">
        <v>223</v>
      </c>
      <c r="O3467" s="7">
        <v>184</v>
      </c>
      <c r="P3467" s="7">
        <v>51</v>
      </c>
      <c r="Q3467" s="7">
        <v>61</v>
      </c>
      <c r="R3467" s="7">
        <v>13</v>
      </c>
      <c r="S3467" s="7">
        <v>0</v>
      </c>
      <c r="T3467" s="7">
        <v>18</v>
      </c>
      <c r="U3467" s="7">
        <v>60</v>
      </c>
      <c r="V3467" s="7">
        <v>8</v>
      </c>
      <c r="W3467" s="7">
        <v>29</v>
      </c>
      <c r="X3467" s="7">
        <v>67</v>
      </c>
      <c r="Y3467" s="7">
        <v>3</v>
      </c>
      <c r="Z3467" s="7">
        <v>2</v>
      </c>
      <c r="AA3467"/>
    </row>
    <row r="3468" spans="1:27" x14ac:dyDescent="0.25">
      <c r="A3468" s="24">
        <f t="shared" si="166"/>
        <v>1</v>
      </c>
      <c r="B3468" s="24" t="str">
        <f t="shared" si="164"/>
        <v/>
      </c>
      <c r="C3468" s="24" t="str">
        <f t="shared" si="165"/>
        <v/>
      </c>
      <c r="D3468" s="24">
        <v>2026</v>
      </c>
      <c r="E3468" s="7" t="s">
        <v>3700</v>
      </c>
      <c r="F3468" s="7" t="s">
        <v>3698</v>
      </c>
      <c r="G3468" s="7" t="s">
        <v>29</v>
      </c>
      <c r="H3468" s="7" t="s">
        <v>40</v>
      </c>
      <c r="I3468" s="8">
        <v>0.29799999999999999</v>
      </c>
      <c r="J3468" s="8">
        <v>0.44400000000000001</v>
      </c>
      <c r="K3468" s="8">
        <v>0.42</v>
      </c>
      <c r="L3468" s="8">
        <v>0.86399999999999999</v>
      </c>
      <c r="M3468" s="7">
        <v>50</v>
      </c>
      <c r="N3468" s="7">
        <v>234</v>
      </c>
      <c r="O3468" s="7">
        <v>181</v>
      </c>
      <c r="P3468" s="7">
        <v>50</v>
      </c>
      <c r="Q3468" s="7">
        <v>54</v>
      </c>
      <c r="R3468" s="7">
        <v>10</v>
      </c>
      <c r="S3468" s="7">
        <v>0</v>
      </c>
      <c r="T3468" s="7">
        <v>4</v>
      </c>
      <c r="U3468" s="7">
        <v>31</v>
      </c>
      <c r="V3468" s="7">
        <v>6</v>
      </c>
      <c r="W3468" s="7">
        <v>43</v>
      </c>
      <c r="X3468" s="7">
        <v>20</v>
      </c>
      <c r="Y3468" s="7">
        <v>19</v>
      </c>
      <c r="Z3468" s="7">
        <v>4</v>
      </c>
      <c r="AA3468"/>
    </row>
    <row r="3469" spans="1:27" x14ac:dyDescent="0.25">
      <c r="A3469" s="24">
        <f t="shared" si="166"/>
        <v>1</v>
      </c>
      <c r="B3469" s="24" t="str">
        <f t="shared" si="164"/>
        <v/>
      </c>
      <c r="C3469" s="24" t="str">
        <f t="shared" si="165"/>
        <v/>
      </c>
      <c r="D3469" s="24">
        <v>2026</v>
      </c>
      <c r="E3469" s="7" t="s">
        <v>3701</v>
      </c>
      <c r="F3469" s="7" t="s">
        <v>3698</v>
      </c>
      <c r="G3469" s="7" t="s">
        <v>29</v>
      </c>
      <c r="H3469" s="7" t="s">
        <v>44</v>
      </c>
      <c r="I3469" s="8">
        <v>0.28999999999999998</v>
      </c>
      <c r="J3469" s="8">
        <v>0.4</v>
      </c>
      <c r="K3469" s="8">
        <v>0.41399999999999998</v>
      </c>
      <c r="L3469" s="8">
        <v>0.81399999999999995</v>
      </c>
      <c r="M3469" s="7">
        <v>48</v>
      </c>
      <c r="N3469" s="7">
        <v>208</v>
      </c>
      <c r="O3469" s="7">
        <v>169</v>
      </c>
      <c r="P3469" s="7">
        <v>28</v>
      </c>
      <c r="Q3469" s="7">
        <v>49</v>
      </c>
      <c r="R3469" s="7">
        <v>9</v>
      </c>
      <c r="S3469" s="7">
        <v>0</v>
      </c>
      <c r="T3469" s="7">
        <v>4</v>
      </c>
      <c r="U3469" s="7">
        <v>29</v>
      </c>
      <c r="V3469" s="7">
        <v>4</v>
      </c>
      <c r="W3469" s="7">
        <v>29</v>
      </c>
      <c r="X3469" s="7">
        <v>33</v>
      </c>
      <c r="Y3469" s="7">
        <v>5</v>
      </c>
      <c r="Z3469" s="7">
        <v>1</v>
      </c>
      <c r="AA3469"/>
    </row>
    <row r="3470" spans="1:27" x14ac:dyDescent="0.25">
      <c r="A3470" s="24" t="str">
        <f t="shared" si="166"/>
        <v/>
      </c>
      <c r="B3470" s="24" t="str">
        <f t="shared" si="164"/>
        <v/>
      </c>
      <c r="C3470" s="24" t="str">
        <f t="shared" si="165"/>
        <v/>
      </c>
      <c r="D3470" s="24">
        <v>2026</v>
      </c>
      <c r="E3470" s="7" t="s">
        <v>3702</v>
      </c>
      <c r="F3470" s="7" t="s">
        <v>3698</v>
      </c>
      <c r="G3470" s="7" t="s">
        <v>37</v>
      </c>
      <c r="H3470" s="7" t="s">
        <v>33</v>
      </c>
      <c r="I3470" s="8">
        <v>0.224</v>
      </c>
      <c r="J3470" s="8">
        <v>0.29899999999999999</v>
      </c>
      <c r="K3470" s="8">
        <v>0.27900000000000003</v>
      </c>
      <c r="L3470" s="8">
        <v>0.57799999999999996</v>
      </c>
      <c r="M3470" s="7">
        <v>48</v>
      </c>
      <c r="N3470" s="7">
        <v>190</v>
      </c>
      <c r="O3470" s="7">
        <v>165</v>
      </c>
      <c r="P3470" s="7">
        <v>20</v>
      </c>
      <c r="Q3470" s="7">
        <v>37</v>
      </c>
      <c r="R3470" s="7">
        <v>9</v>
      </c>
      <c r="S3470" s="7">
        <v>0</v>
      </c>
      <c r="T3470" s="7">
        <v>0</v>
      </c>
      <c r="U3470" s="7">
        <v>22</v>
      </c>
      <c r="V3470" s="7">
        <v>5</v>
      </c>
      <c r="W3470" s="7">
        <v>14</v>
      </c>
      <c r="X3470" s="7">
        <v>29</v>
      </c>
      <c r="Y3470" s="7">
        <v>4</v>
      </c>
      <c r="Z3470" s="7">
        <v>5</v>
      </c>
      <c r="AA3470"/>
    </row>
    <row r="3471" spans="1:27" x14ac:dyDescent="0.25">
      <c r="A3471" s="24">
        <f t="shared" si="166"/>
        <v>1</v>
      </c>
      <c r="B3471" s="24" t="str">
        <f t="shared" si="164"/>
        <v/>
      </c>
      <c r="C3471" s="24">
        <f t="shared" si="165"/>
        <v>1</v>
      </c>
      <c r="D3471" s="24">
        <v>2026</v>
      </c>
      <c r="E3471" s="7" t="s">
        <v>3703</v>
      </c>
      <c r="F3471" s="7" t="s">
        <v>3698</v>
      </c>
      <c r="G3471" s="7" t="s">
        <v>32</v>
      </c>
      <c r="H3471" s="7" t="s">
        <v>25</v>
      </c>
      <c r="I3471" s="8">
        <v>0.19800000000000001</v>
      </c>
      <c r="J3471" s="8">
        <v>0.307</v>
      </c>
      <c r="K3471" s="8">
        <v>0.32500000000000001</v>
      </c>
      <c r="L3471" s="8">
        <v>0.63200000000000001</v>
      </c>
      <c r="M3471" s="7">
        <v>39</v>
      </c>
      <c r="N3471" s="7">
        <v>153</v>
      </c>
      <c r="O3471" s="7">
        <v>126</v>
      </c>
      <c r="P3471" s="7">
        <v>17</v>
      </c>
      <c r="Q3471" s="7">
        <v>25</v>
      </c>
      <c r="R3471" s="7">
        <v>5</v>
      </c>
      <c r="S3471" s="7">
        <v>1</v>
      </c>
      <c r="T3471" s="7">
        <v>3</v>
      </c>
      <c r="U3471" s="7">
        <v>22</v>
      </c>
      <c r="V3471" s="7">
        <v>6</v>
      </c>
      <c r="W3471" s="7">
        <v>15</v>
      </c>
      <c r="X3471" s="7">
        <v>33</v>
      </c>
      <c r="Y3471" s="7">
        <v>0</v>
      </c>
      <c r="Z3471" s="7">
        <v>0</v>
      </c>
      <c r="AA3471"/>
    </row>
    <row r="3472" spans="1:27" x14ac:dyDescent="0.25">
      <c r="A3472" s="24" t="str">
        <f t="shared" si="166"/>
        <v/>
      </c>
      <c r="B3472" s="24" t="str">
        <f t="shared" si="164"/>
        <v/>
      </c>
      <c r="C3472" s="24" t="str">
        <f t="shared" si="165"/>
        <v/>
      </c>
      <c r="D3472" s="24">
        <v>2026</v>
      </c>
      <c r="E3472" s="7" t="s">
        <v>3704</v>
      </c>
      <c r="F3472" s="7" t="s">
        <v>3698</v>
      </c>
      <c r="G3472" s="7" t="s">
        <v>24</v>
      </c>
      <c r="H3472" s="7" t="s">
        <v>38</v>
      </c>
      <c r="I3472" s="8">
        <v>0.33300000000000002</v>
      </c>
      <c r="J3472" s="8">
        <v>0.40699999999999997</v>
      </c>
      <c r="K3472" s="8">
        <v>0.38200000000000001</v>
      </c>
      <c r="L3472" s="8">
        <v>0.78900000000000003</v>
      </c>
      <c r="M3472" s="7">
        <v>30</v>
      </c>
      <c r="N3472" s="7">
        <v>120</v>
      </c>
      <c r="O3472" s="7">
        <v>102</v>
      </c>
      <c r="P3472" s="7">
        <v>18</v>
      </c>
      <c r="Q3472" s="7">
        <v>34</v>
      </c>
      <c r="R3472" s="7">
        <v>2</v>
      </c>
      <c r="S3472" s="7">
        <v>0</v>
      </c>
      <c r="T3472" s="7">
        <v>1</v>
      </c>
      <c r="U3472" s="7">
        <v>20</v>
      </c>
      <c r="V3472" s="7">
        <v>0</v>
      </c>
      <c r="W3472" s="7">
        <v>14</v>
      </c>
      <c r="X3472" s="7">
        <v>12</v>
      </c>
      <c r="Y3472" s="7">
        <v>1</v>
      </c>
      <c r="Z3472" s="7">
        <v>0</v>
      </c>
      <c r="AA3472"/>
    </row>
    <row r="3473" spans="1:27" x14ac:dyDescent="0.25">
      <c r="A3473" s="24" t="str">
        <f t="shared" si="166"/>
        <v/>
      </c>
      <c r="B3473" s="24" t="str">
        <f t="shared" si="164"/>
        <v/>
      </c>
      <c r="C3473" s="24" t="str">
        <f t="shared" si="165"/>
        <v/>
      </c>
      <c r="D3473" s="24">
        <v>2026</v>
      </c>
      <c r="E3473" s="7" t="s">
        <v>3705</v>
      </c>
      <c r="F3473" s="7" t="s">
        <v>3698</v>
      </c>
      <c r="G3473" s="7" t="s">
        <v>37</v>
      </c>
      <c r="H3473" s="7" t="s">
        <v>30</v>
      </c>
      <c r="I3473" s="8">
        <v>0.307</v>
      </c>
      <c r="J3473" s="8">
        <v>0.39</v>
      </c>
      <c r="K3473" s="8">
        <v>0.47199999999999998</v>
      </c>
      <c r="L3473" s="8">
        <v>0.86299999999999999</v>
      </c>
      <c r="M3473" s="7">
        <v>35</v>
      </c>
      <c r="N3473" s="7">
        <v>146</v>
      </c>
      <c r="O3473" s="7">
        <v>127</v>
      </c>
      <c r="P3473" s="7">
        <v>24</v>
      </c>
      <c r="Q3473" s="7">
        <v>39</v>
      </c>
      <c r="R3473" s="7">
        <v>7</v>
      </c>
      <c r="S3473" s="7">
        <v>1</v>
      </c>
      <c r="T3473" s="7">
        <v>4</v>
      </c>
      <c r="U3473" s="7">
        <v>31</v>
      </c>
      <c r="V3473" s="7">
        <v>9</v>
      </c>
      <c r="W3473" s="7">
        <v>9</v>
      </c>
      <c r="X3473" s="7">
        <v>26</v>
      </c>
      <c r="Y3473" s="7">
        <v>4</v>
      </c>
      <c r="Z3473" s="7">
        <v>2</v>
      </c>
      <c r="AA3473"/>
    </row>
    <row r="3474" spans="1:27" x14ac:dyDescent="0.25">
      <c r="A3474" s="24" t="str">
        <f t="shared" si="166"/>
        <v/>
      </c>
      <c r="B3474" s="24" t="str">
        <f t="shared" si="164"/>
        <v/>
      </c>
      <c r="C3474" s="24" t="str">
        <f t="shared" si="165"/>
        <v/>
      </c>
      <c r="D3474" s="24">
        <v>2026</v>
      </c>
      <c r="E3474" s="7" t="s">
        <v>3706</v>
      </c>
      <c r="F3474" s="7" t="s">
        <v>3698</v>
      </c>
      <c r="G3474" s="7" t="s">
        <v>47</v>
      </c>
      <c r="H3474" s="7" t="s">
        <v>38</v>
      </c>
      <c r="I3474" s="8">
        <v>0.28199999999999997</v>
      </c>
      <c r="J3474" s="8">
        <v>0.378</v>
      </c>
      <c r="K3474" s="8">
        <v>0.435</v>
      </c>
      <c r="L3474" s="8">
        <v>0.81299999999999994</v>
      </c>
      <c r="M3474" s="7">
        <v>27</v>
      </c>
      <c r="N3474" s="7">
        <v>98</v>
      </c>
      <c r="O3474" s="7">
        <v>85</v>
      </c>
      <c r="P3474" s="7">
        <v>16</v>
      </c>
      <c r="Q3474" s="7">
        <v>24</v>
      </c>
      <c r="R3474" s="7">
        <v>7</v>
      </c>
      <c r="S3474" s="7">
        <v>0</v>
      </c>
      <c r="T3474" s="7">
        <v>2</v>
      </c>
      <c r="U3474" s="7">
        <v>19</v>
      </c>
      <c r="V3474" s="7">
        <v>2</v>
      </c>
      <c r="W3474" s="7">
        <v>11</v>
      </c>
      <c r="X3474" s="7">
        <v>27</v>
      </c>
      <c r="Y3474" s="7">
        <v>1</v>
      </c>
      <c r="Z3474" s="7">
        <v>0</v>
      </c>
      <c r="AA3474"/>
    </row>
    <row r="3475" spans="1:27" x14ac:dyDescent="0.25">
      <c r="A3475" s="24" t="str">
        <f t="shared" si="166"/>
        <v/>
      </c>
      <c r="B3475" s="24" t="str">
        <f t="shared" si="164"/>
        <v/>
      </c>
      <c r="C3475" s="24" t="str">
        <f t="shared" si="165"/>
        <v/>
      </c>
      <c r="D3475" s="24">
        <v>2026</v>
      </c>
      <c r="E3475" s="7" t="s">
        <v>3707</v>
      </c>
      <c r="F3475" s="7" t="s">
        <v>3698</v>
      </c>
      <c r="G3475" s="7" t="s">
        <v>47</v>
      </c>
      <c r="H3475" s="7" t="s">
        <v>42</v>
      </c>
      <c r="I3475" s="8">
        <v>0.26700000000000002</v>
      </c>
      <c r="J3475" s="8">
        <v>0.34200000000000003</v>
      </c>
      <c r="K3475" s="8">
        <v>0.36599999999999999</v>
      </c>
      <c r="L3475" s="8">
        <v>0.70799999999999996</v>
      </c>
      <c r="M3475" s="7">
        <v>33</v>
      </c>
      <c r="N3475" s="7">
        <v>117</v>
      </c>
      <c r="O3475" s="7">
        <v>101</v>
      </c>
      <c r="P3475" s="7">
        <v>24</v>
      </c>
      <c r="Q3475" s="7">
        <v>27</v>
      </c>
      <c r="R3475" s="7">
        <v>7</v>
      </c>
      <c r="S3475" s="7">
        <v>0</v>
      </c>
      <c r="T3475" s="7">
        <v>1</v>
      </c>
      <c r="U3475" s="7">
        <v>22</v>
      </c>
      <c r="V3475" s="7">
        <v>0</v>
      </c>
      <c r="W3475" s="7">
        <v>13</v>
      </c>
      <c r="X3475" s="7">
        <v>18</v>
      </c>
      <c r="Y3475" s="7">
        <v>9</v>
      </c>
      <c r="Z3475" s="7">
        <v>1</v>
      </c>
      <c r="AA3475"/>
    </row>
    <row r="3476" spans="1:27" x14ac:dyDescent="0.25">
      <c r="A3476" s="24">
        <f t="shared" si="166"/>
        <v>1</v>
      </c>
      <c r="B3476" s="24" t="str">
        <f t="shared" si="164"/>
        <v/>
      </c>
      <c r="C3476" s="24" t="str">
        <f t="shared" si="165"/>
        <v/>
      </c>
      <c r="D3476" s="24">
        <v>2026</v>
      </c>
      <c r="E3476" s="7" t="s">
        <v>3708</v>
      </c>
      <c r="F3476" s="7" t="s">
        <v>3698</v>
      </c>
      <c r="G3476" s="7" t="s">
        <v>32</v>
      </c>
      <c r="H3476" s="7" t="s">
        <v>30</v>
      </c>
      <c r="I3476" s="8">
        <v>0.25</v>
      </c>
      <c r="J3476" s="8">
        <v>0.32800000000000001</v>
      </c>
      <c r="K3476" s="8">
        <v>0.34799999999999998</v>
      </c>
      <c r="L3476" s="8">
        <v>0.67600000000000005</v>
      </c>
      <c r="M3476" s="7">
        <v>35</v>
      </c>
      <c r="N3476" s="7">
        <v>130</v>
      </c>
      <c r="O3476" s="7">
        <v>112</v>
      </c>
      <c r="P3476" s="7">
        <v>19</v>
      </c>
      <c r="Q3476" s="7">
        <v>28</v>
      </c>
      <c r="R3476" s="7">
        <v>6</v>
      </c>
      <c r="S3476" s="7">
        <v>1</v>
      </c>
      <c r="T3476" s="7">
        <v>1</v>
      </c>
      <c r="U3476" s="7">
        <v>12</v>
      </c>
      <c r="V3476" s="7">
        <v>4</v>
      </c>
      <c r="W3476" s="7">
        <v>10</v>
      </c>
      <c r="X3476" s="7">
        <v>28</v>
      </c>
      <c r="Y3476" s="7">
        <v>5</v>
      </c>
      <c r="Z3476" s="7">
        <v>2</v>
      </c>
      <c r="AA3476"/>
    </row>
    <row r="3477" spans="1:27" x14ac:dyDescent="0.25">
      <c r="A3477" s="24">
        <f t="shared" si="166"/>
        <v>1</v>
      </c>
      <c r="B3477" s="24" t="str">
        <f t="shared" si="164"/>
        <v/>
      </c>
      <c r="C3477" s="24" t="str">
        <f t="shared" si="165"/>
        <v/>
      </c>
      <c r="D3477" s="24">
        <v>2026</v>
      </c>
      <c r="E3477" s="7" t="s">
        <v>3709</v>
      </c>
      <c r="F3477" s="7" t="s">
        <v>3698</v>
      </c>
      <c r="G3477" s="7" t="s">
        <v>29</v>
      </c>
      <c r="H3477" s="7" t="s">
        <v>42</v>
      </c>
      <c r="I3477" s="8">
        <v>0.22700000000000001</v>
      </c>
      <c r="J3477" s="8">
        <v>0.29799999999999999</v>
      </c>
      <c r="K3477" s="8">
        <v>0.26700000000000002</v>
      </c>
      <c r="L3477" s="8">
        <v>0.56399999999999995</v>
      </c>
      <c r="M3477" s="7">
        <v>27</v>
      </c>
      <c r="N3477" s="7">
        <v>86</v>
      </c>
      <c r="O3477" s="7">
        <v>75</v>
      </c>
      <c r="P3477" s="7">
        <v>14</v>
      </c>
      <c r="Q3477" s="7">
        <v>17</v>
      </c>
      <c r="R3477" s="7">
        <v>3</v>
      </c>
      <c r="S3477" s="7">
        <v>0</v>
      </c>
      <c r="T3477" s="7">
        <v>0</v>
      </c>
      <c r="U3477" s="7">
        <v>4</v>
      </c>
      <c r="V3477" s="7">
        <v>0</v>
      </c>
      <c r="W3477" s="7">
        <v>8</v>
      </c>
      <c r="X3477" s="7">
        <v>25</v>
      </c>
      <c r="Y3477" s="7">
        <v>4</v>
      </c>
      <c r="Z3477" s="7">
        <v>1</v>
      </c>
      <c r="AA3477"/>
    </row>
    <row r="3478" spans="1:27" x14ac:dyDescent="0.25">
      <c r="A3478" s="24" t="str">
        <f t="shared" si="166"/>
        <v/>
      </c>
      <c r="B3478" s="24" t="str">
        <f t="shared" si="164"/>
        <v/>
      </c>
      <c r="C3478" s="24" t="str">
        <f t="shared" si="165"/>
        <v/>
      </c>
      <c r="D3478" s="24">
        <v>2026</v>
      </c>
      <c r="E3478" s="7" t="s">
        <v>3710</v>
      </c>
      <c r="F3478" s="7" t="s">
        <v>3698</v>
      </c>
      <c r="G3478" s="7" t="s">
        <v>37</v>
      </c>
      <c r="H3478" s="7" t="s">
        <v>42</v>
      </c>
      <c r="I3478" s="8">
        <v>0.21099999999999999</v>
      </c>
      <c r="J3478" s="8">
        <v>0.318</v>
      </c>
      <c r="K3478" s="8">
        <v>0.316</v>
      </c>
      <c r="L3478" s="8">
        <v>0.63400000000000001</v>
      </c>
      <c r="M3478" s="7">
        <v>10</v>
      </c>
      <c r="N3478" s="7">
        <v>23</v>
      </c>
      <c r="O3478" s="7">
        <v>19</v>
      </c>
      <c r="P3478" s="7">
        <v>3</v>
      </c>
      <c r="Q3478" s="7">
        <v>4</v>
      </c>
      <c r="R3478" s="7">
        <v>2</v>
      </c>
      <c r="S3478" s="7">
        <v>0</v>
      </c>
      <c r="T3478" s="7">
        <v>0</v>
      </c>
      <c r="U3478" s="7">
        <v>4</v>
      </c>
      <c r="V3478" s="7">
        <v>0</v>
      </c>
      <c r="W3478" s="7">
        <v>3</v>
      </c>
      <c r="X3478" s="7">
        <v>7</v>
      </c>
      <c r="Y3478" s="7">
        <v>2</v>
      </c>
      <c r="Z3478" s="7">
        <v>0</v>
      </c>
      <c r="AA3478"/>
    </row>
    <row r="3479" spans="1:27" x14ac:dyDescent="0.25">
      <c r="A3479" s="24" t="str">
        <f t="shared" si="166"/>
        <v/>
      </c>
      <c r="B3479" s="24" t="str">
        <f t="shared" si="164"/>
        <v/>
      </c>
      <c r="C3479" s="24" t="str">
        <f t="shared" si="165"/>
        <v/>
      </c>
      <c r="D3479" s="24">
        <v>2026</v>
      </c>
      <c r="E3479" s="7" t="s">
        <v>3711</v>
      </c>
      <c r="F3479" s="7" t="s">
        <v>3698</v>
      </c>
      <c r="G3479" s="7" t="s">
        <v>37</v>
      </c>
      <c r="H3479" s="7" t="s">
        <v>27</v>
      </c>
      <c r="I3479" s="8">
        <v>0.19</v>
      </c>
      <c r="J3479" s="8">
        <v>0.34599999999999997</v>
      </c>
      <c r="K3479" s="8">
        <v>0.28599999999999998</v>
      </c>
      <c r="L3479" s="8">
        <v>0.63200000000000001</v>
      </c>
      <c r="M3479" s="7">
        <v>7</v>
      </c>
      <c r="N3479" s="7">
        <v>26</v>
      </c>
      <c r="O3479" s="7">
        <v>21</v>
      </c>
      <c r="P3479" s="7">
        <v>2</v>
      </c>
      <c r="Q3479" s="7">
        <v>4</v>
      </c>
      <c r="R3479" s="7">
        <v>2</v>
      </c>
      <c r="S3479" s="7">
        <v>0</v>
      </c>
      <c r="T3479" s="7">
        <v>0</v>
      </c>
      <c r="U3479" s="7">
        <v>4</v>
      </c>
      <c r="V3479" s="7">
        <v>3</v>
      </c>
      <c r="W3479" s="7">
        <v>2</v>
      </c>
      <c r="X3479" s="7">
        <v>7</v>
      </c>
      <c r="Y3479" s="7">
        <v>1</v>
      </c>
      <c r="Z3479" s="7">
        <v>1</v>
      </c>
      <c r="AA3479"/>
    </row>
    <row r="3480" spans="1:27" x14ac:dyDescent="0.25">
      <c r="A3480" s="24">
        <f t="shared" si="166"/>
        <v>1</v>
      </c>
      <c r="B3480" s="24" t="str">
        <f t="shared" si="164"/>
        <v/>
      </c>
      <c r="C3480" s="24" t="str">
        <f t="shared" si="165"/>
        <v/>
      </c>
      <c r="D3480" s="24">
        <v>2026</v>
      </c>
      <c r="E3480" s="7" t="s">
        <v>3712</v>
      </c>
      <c r="F3480" s="7" t="s">
        <v>3698</v>
      </c>
      <c r="G3480" s="7" t="s">
        <v>29</v>
      </c>
      <c r="H3480" s="7" t="s">
        <v>25</v>
      </c>
      <c r="I3480" s="8">
        <v>0</v>
      </c>
      <c r="J3480" s="8">
        <v>0.111</v>
      </c>
      <c r="K3480" s="8">
        <v>0</v>
      </c>
      <c r="L3480" s="8">
        <v>0.111</v>
      </c>
      <c r="M3480" s="7">
        <v>7</v>
      </c>
      <c r="N3480" s="7">
        <v>9</v>
      </c>
      <c r="O3480" s="7">
        <v>8</v>
      </c>
      <c r="P3480" s="7">
        <v>0</v>
      </c>
      <c r="Q3480" s="7">
        <v>0</v>
      </c>
      <c r="R3480" s="7">
        <v>0</v>
      </c>
      <c r="S3480" s="7">
        <v>0</v>
      </c>
      <c r="T3480" s="7">
        <v>0</v>
      </c>
      <c r="U3480" s="7">
        <v>0</v>
      </c>
      <c r="V3480" s="7">
        <v>0</v>
      </c>
      <c r="W3480" s="7">
        <v>1</v>
      </c>
      <c r="X3480" s="7">
        <v>7</v>
      </c>
      <c r="Y3480" s="7">
        <v>0</v>
      </c>
      <c r="Z3480" s="7">
        <v>0</v>
      </c>
      <c r="AA3480"/>
    </row>
    <row r="3481" spans="1:27" x14ac:dyDescent="0.25">
      <c r="A3481" s="24" t="str">
        <f t="shared" si="166"/>
        <v/>
      </c>
      <c r="B3481" s="24" t="str">
        <f t="shared" si="164"/>
        <v/>
      </c>
      <c r="C3481" s="24" t="str">
        <f t="shared" si="165"/>
        <v/>
      </c>
      <c r="D3481" s="24">
        <v>2026</v>
      </c>
      <c r="E3481" s="7" t="s">
        <v>3713</v>
      </c>
      <c r="F3481" s="7" t="s">
        <v>3698</v>
      </c>
      <c r="G3481" s="7" t="s">
        <v>24</v>
      </c>
      <c r="H3481" s="7" t="s">
        <v>38</v>
      </c>
      <c r="I3481" s="8">
        <v>0</v>
      </c>
      <c r="J3481" s="8">
        <v>0</v>
      </c>
      <c r="K3481" s="8">
        <v>0</v>
      </c>
      <c r="L3481" s="8">
        <v>0</v>
      </c>
      <c r="M3481" s="7">
        <v>3</v>
      </c>
      <c r="N3481" s="7">
        <v>3</v>
      </c>
      <c r="O3481" s="7">
        <v>3</v>
      </c>
      <c r="P3481" s="7">
        <v>0</v>
      </c>
      <c r="Q3481" s="7">
        <v>0</v>
      </c>
      <c r="R3481" s="7">
        <v>0</v>
      </c>
      <c r="S3481" s="7">
        <v>0</v>
      </c>
      <c r="T3481" s="7">
        <v>0</v>
      </c>
      <c r="U3481" s="7">
        <v>0</v>
      </c>
      <c r="V3481" s="7">
        <v>0</v>
      </c>
      <c r="W3481" s="7">
        <v>0</v>
      </c>
      <c r="X3481" s="7">
        <v>3</v>
      </c>
      <c r="Y3481" s="7">
        <v>0</v>
      </c>
      <c r="Z3481" s="7">
        <v>0</v>
      </c>
      <c r="AA3481"/>
    </row>
    <row r="3482" spans="1:27" x14ac:dyDescent="0.25">
      <c r="A3482" s="24">
        <f t="shared" si="166"/>
        <v>1</v>
      </c>
      <c r="B3482" s="24" t="str">
        <f t="shared" si="164"/>
        <v/>
      </c>
      <c r="C3482" s="24">
        <f t="shared" si="165"/>
        <v>1</v>
      </c>
      <c r="D3482" s="24">
        <v>2026</v>
      </c>
      <c r="E3482" s="7" t="s">
        <v>3714</v>
      </c>
      <c r="F3482" s="7" t="s">
        <v>3715</v>
      </c>
      <c r="G3482" s="7" t="s">
        <v>29</v>
      </c>
      <c r="H3482" s="7" t="s">
        <v>42</v>
      </c>
      <c r="I3482" s="8">
        <v>0.35199999999999998</v>
      </c>
      <c r="J3482" s="8">
        <v>0.41599999999999998</v>
      </c>
      <c r="K3482" s="8">
        <v>0.57199999999999995</v>
      </c>
      <c r="L3482" s="8">
        <v>0.98899999999999999</v>
      </c>
      <c r="M3482" s="7">
        <v>40</v>
      </c>
      <c r="N3482" s="7">
        <v>186</v>
      </c>
      <c r="O3482" s="7">
        <v>159</v>
      </c>
      <c r="P3482" s="7">
        <v>42</v>
      </c>
      <c r="Q3482" s="7">
        <v>56</v>
      </c>
      <c r="R3482" s="7">
        <v>11</v>
      </c>
      <c r="S3482" s="7">
        <v>3</v>
      </c>
      <c r="T3482" s="7">
        <v>6</v>
      </c>
      <c r="U3482" s="7">
        <v>38</v>
      </c>
      <c r="V3482" s="7">
        <v>5</v>
      </c>
      <c r="W3482" s="7">
        <v>16</v>
      </c>
      <c r="X3482" s="7">
        <v>7</v>
      </c>
      <c r="Y3482" s="7">
        <v>20</v>
      </c>
      <c r="Z3482" s="7">
        <v>1</v>
      </c>
      <c r="AA3482"/>
    </row>
    <row r="3483" spans="1:27" x14ac:dyDescent="0.25">
      <c r="A3483" s="24" t="str">
        <f t="shared" si="166"/>
        <v/>
      </c>
      <c r="B3483" s="24" t="str">
        <f t="shared" si="164"/>
        <v/>
      </c>
      <c r="C3483" s="24" t="str">
        <f t="shared" si="165"/>
        <v/>
      </c>
      <c r="D3483" s="24">
        <v>2026</v>
      </c>
      <c r="E3483" s="7" t="s">
        <v>3716</v>
      </c>
      <c r="F3483" s="7" t="s">
        <v>3715</v>
      </c>
      <c r="G3483" s="7" t="s">
        <v>37</v>
      </c>
      <c r="H3483" s="7" t="s">
        <v>25</v>
      </c>
      <c r="I3483" s="8">
        <v>0.28000000000000003</v>
      </c>
      <c r="J3483" s="8">
        <v>0.38700000000000001</v>
      </c>
      <c r="K3483" s="8">
        <v>0.441</v>
      </c>
      <c r="L3483" s="8">
        <v>0.82799999999999996</v>
      </c>
      <c r="M3483" s="7">
        <v>45</v>
      </c>
      <c r="N3483" s="7">
        <v>194</v>
      </c>
      <c r="O3483" s="7">
        <v>161</v>
      </c>
      <c r="P3483" s="7">
        <v>22</v>
      </c>
      <c r="Q3483" s="7">
        <v>45</v>
      </c>
      <c r="R3483" s="7">
        <v>9</v>
      </c>
      <c r="S3483" s="7">
        <v>1</v>
      </c>
      <c r="T3483" s="7">
        <v>5</v>
      </c>
      <c r="U3483" s="7">
        <v>27</v>
      </c>
      <c r="V3483" s="7">
        <v>4</v>
      </c>
      <c r="W3483" s="7">
        <v>26</v>
      </c>
      <c r="X3483" s="7">
        <v>34</v>
      </c>
      <c r="Y3483" s="7">
        <v>5</v>
      </c>
      <c r="Z3483" s="7">
        <v>1</v>
      </c>
      <c r="AA3483"/>
    </row>
    <row r="3484" spans="1:27" x14ac:dyDescent="0.25">
      <c r="A3484" s="24" t="str">
        <f t="shared" si="166"/>
        <v/>
      </c>
      <c r="B3484" s="24" t="str">
        <f t="shared" si="164"/>
        <v/>
      </c>
      <c r="C3484" s="24" t="str">
        <f t="shared" si="165"/>
        <v/>
      </c>
      <c r="D3484" s="24">
        <v>2026</v>
      </c>
      <c r="E3484" s="7" t="s">
        <v>3717</v>
      </c>
      <c r="F3484" s="7" t="s">
        <v>3715</v>
      </c>
      <c r="G3484" s="7" t="s">
        <v>47</v>
      </c>
      <c r="H3484" s="7" t="s">
        <v>33</v>
      </c>
      <c r="I3484" s="8">
        <v>0.27600000000000002</v>
      </c>
      <c r="J3484" s="8">
        <v>0.42399999999999999</v>
      </c>
      <c r="K3484" s="8">
        <v>0.32700000000000001</v>
      </c>
      <c r="L3484" s="8">
        <v>0.751</v>
      </c>
      <c r="M3484" s="7">
        <v>46</v>
      </c>
      <c r="N3484" s="7">
        <v>198</v>
      </c>
      <c r="O3484" s="7">
        <v>156</v>
      </c>
      <c r="P3484" s="7">
        <v>34</v>
      </c>
      <c r="Q3484" s="7">
        <v>43</v>
      </c>
      <c r="R3484" s="7">
        <v>5</v>
      </c>
      <c r="S3484" s="7">
        <v>0</v>
      </c>
      <c r="T3484" s="7">
        <v>1</v>
      </c>
      <c r="U3484" s="7">
        <v>21</v>
      </c>
      <c r="V3484" s="7">
        <v>22</v>
      </c>
      <c r="W3484" s="7">
        <v>19</v>
      </c>
      <c r="X3484" s="7">
        <v>19</v>
      </c>
      <c r="Y3484" s="7">
        <v>13</v>
      </c>
      <c r="Z3484" s="7">
        <v>3</v>
      </c>
      <c r="AA3484"/>
    </row>
    <row r="3485" spans="1:27" x14ac:dyDescent="0.25">
      <c r="A3485" s="24">
        <f t="shared" si="166"/>
        <v>1</v>
      </c>
      <c r="B3485" s="24" t="str">
        <f t="shared" si="164"/>
        <v/>
      </c>
      <c r="C3485" s="24" t="str">
        <f t="shared" si="165"/>
        <v/>
      </c>
      <c r="D3485" s="24">
        <v>2026</v>
      </c>
      <c r="E3485" s="7" t="s">
        <v>3718</v>
      </c>
      <c r="F3485" s="7" t="s">
        <v>3715</v>
      </c>
      <c r="G3485" s="7" t="s">
        <v>32</v>
      </c>
      <c r="H3485" s="7" t="s">
        <v>44</v>
      </c>
      <c r="I3485" s="8">
        <v>0.26300000000000001</v>
      </c>
      <c r="J3485" s="8">
        <v>0.38</v>
      </c>
      <c r="K3485" s="8">
        <v>0.36299999999999999</v>
      </c>
      <c r="L3485" s="8">
        <v>0.74199999999999999</v>
      </c>
      <c r="M3485" s="7">
        <v>47</v>
      </c>
      <c r="N3485" s="7">
        <v>208</v>
      </c>
      <c r="O3485" s="7">
        <v>171</v>
      </c>
      <c r="P3485" s="7">
        <v>43</v>
      </c>
      <c r="Q3485" s="7">
        <v>45</v>
      </c>
      <c r="R3485" s="7">
        <v>12</v>
      </c>
      <c r="S3485" s="7">
        <v>1</v>
      </c>
      <c r="T3485" s="7">
        <v>1</v>
      </c>
      <c r="U3485" s="7">
        <v>28</v>
      </c>
      <c r="V3485" s="7">
        <v>4</v>
      </c>
      <c r="W3485" s="7">
        <v>30</v>
      </c>
      <c r="X3485" s="7">
        <v>22</v>
      </c>
      <c r="Y3485" s="7">
        <v>6</v>
      </c>
      <c r="Z3485" s="7">
        <v>1</v>
      </c>
      <c r="AA3485"/>
    </row>
    <row r="3486" spans="1:27" x14ac:dyDescent="0.25">
      <c r="A3486" s="24" t="str">
        <f t="shared" si="166"/>
        <v/>
      </c>
      <c r="B3486" s="24" t="str">
        <f t="shared" si="164"/>
        <v/>
      </c>
      <c r="C3486" s="24" t="str">
        <f t="shared" si="165"/>
        <v/>
      </c>
      <c r="D3486" s="24">
        <v>2026</v>
      </c>
      <c r="E3486" s="7" t="s">
        <v>3719</v>
      </c>
      <c r="F3486" s="7" t="s">
        <v>3715</v>
      </c>
      <c r="G3486" s="7" t="s">
        <v>47</v>
      </c>
      <c r="H3486" s="7" t="s">
        <v>35</v>
      </c>
      <c r="I3486" s="8">
        <v>0.247</v>
      </c>
      <c r="J3486" s="8">
        <v>0.38500000000000001</v>
      </c>
      <c r="K3486" s="8">
        <v>0.4</v>
      </c>
      <c r="L3486" s="8">
        <v>0.78500000000000003</v>
      </c>
      <c r="M3486" s="7">
        <v>46</v>
      </c>
      <c r="N3486" s="7">
        <v>193</v>
      </c>
      <c r="O3486" s="7">
        <v>150</v>
      </c>
      <c r="P3486" s="7">
        <v>25</v>
      </c>
      <c r="Q3486" s="7">
        <v>37</v>
      </c>
      <c r="R3486" s="7">
        <v>7</v>
      </c>
      <c r="S3486" s="7">
        <v>2</v>
      </c>
      <c r="T3486" s="7">
        <v>4</v>
      </c>
      <c r="U3486" s="7">
        <v>33</v>
      </c>
      <c r="V3486" s="7">
        <v>5</v>
      </c>
      <c r="W3486" s="7">
        <v>32</v>
      </c>
      <c r="X3486" s="7">
        <v>36</v>
      </c>
      <c r="Y3486" s="7">
        <v>5</v>
      </c>
      <c r="Z3486" s="7">
        <v>1</v>
      </c>
      <c r="AA3486"/>
    </row>
    <row r="3487" spans="1:27" x14ac:dyDescent="0.25">
      <c r="A3487" s="24">
        <f t="shared" si="166"/>
        <v>1</v>
      </c>
      <c r="B3487" s="24" t="str">
        <f t="shared" si="164"/>
        <v/>
      </c>
      <c r="C3487" s="24" t="str">
        <f t="shared" si="165"/>
        <v/>
      </c>
      <c r="D3487" s="24">
        <v>2026</v>
      </c>
      <c r="E3487" s="7" t="s">
        <v>3720</v>
      </c>
      <c r="F3487" s="7" t="s">
        <v>3715</v>
      </c>
      <c r="G3487" s="7" t="s">
        <v>32</v>
      </c>
      <c r="H3487" s="7" t="s">
        <v>40</v>
      </c>
      <c r="I3487" s="8">
        <v>0.22500000000000001</v>
      </c>
      <c r="J3487" s="8">
        <v>0.34899999999999998</v>
      </c>
      <c r="K3487" s="8">
        <v>0.317</v>
      </c>
      <c r="L3487" s="8">
        <v>0.66600000000000004</v>
      </c>
      <c r="M3487" s="7">
        <v>41</v>
      </c>
      <c r="N3487" s="7">
        <v>174</v>
      </c>
      <c r="O3487" s="7">
        <v>142</v>
      </c>
      <c r="P3487" s="7">
        <v>22</v>
      </c>
      <c r="Q3487" s="7">
        <v>32</v>
      </c>
      <c r="R3487" s="7">
        <v>7</v>
      </c>
      <c r="S3487" s="7">
        <v>0</v>
      </c>
      <c r="T3487" s="7">
        <v>2</v>
      </c>
      <c r="U3487" s="7">
        <v>22</v>
      </c>
      <c r="V3487" s="7">
        <v>6</v>
      </c>
      <c r="W3487" s="7">
        <v>22</v>
      </c>
      <c r="X3487" s="7">
        <v>35</v>
      </c>
      <c r="Y3487" s="7">
        <v>14</v>
      </c>
      <c r="Z3487" s="7">
        <v>1</v>
      </c>
      <c r="AA3487"/>
    </row>
    <row r="3488" spans="1:27" x14ac:dyDescent="0.25">
      <c r="A3488" s="24">
        <f t="shared" si="166"/>
        <v>1</v>
      </c>
      <c r="B3488" s="24" t="str">
        <f t="shared" si="164"/>
        <v/>
      </c>
      <c r="C3488" s="24" t="str">
        <f t="shared" si="165"/>
        <v/>
      </c>
      <c r="D3488" s="24">
        <v>2026</v>
      </c>
      <c r="E3488" s="7" t="s">
        <v>3721</v>
      </c>
      <c r="F3488" s="7" t="s">
        <v>3715</v>
      </c>
      <c r="G3488" s="7" t="s">
        <v>32</v>
      </c>
      <c r="H3488" s="7" t="s">
        <v>64</v>
      </c>
      <c r="I3488" s="8">
        <v>0.4</v>
      </c>
      <c r="J3488" s="8">
        <v>0.5</v>
      </c>
      <c r="K3488" s="8">
        <v>0.56699999999999995</v>
      </c>
      <c r="L3488" s="8">
        <v>1.0669999999999999</v>
      </c>
      <c r="M3488" s="7">
        <v>11</v>
      </c>
      <c r="N3488" s="7">
        <v>36</v>
      </c>
      <c r="O3488" s="7">
        <v>30</v>
      </c>
      <c r="P3488" s="7">
        <v>3</v>
      </c>
      <c r="Q3488" s="7">
        <v>12</v>
      </c>
      <c r="R3488" s="7">
        <v>2</v>
      </c>
      <c r="S3488" s="7">
        <v>0</v>
      </c>
      <c r="T3488" s="7">
        <v>1</v>
      </c>
      <c r="U3488" s="7">
        <v>8</v>
      </c>
      <c r="V3488" s="7">
        <v>2</v>
      </c>
      <c r="W3488" s="7">
        <v>4</v>
      </c>
      <c r="X3488" s="7">
        <v>4</v>
      </c>
      <c r="Y3488" s="7">
        <v>0</v>
      </c>
      <c r="Z3488" s="7">
        <v>0</v>
      </c>
      <c r="AA3488"/>
    </row>
    <row r="3489" spans="1:27" x14ac:dyDescent="0.25">
      <c r="A3489" s="24">
        <f t="shared" si="166"/>
        <v>1</v>
      </c>
      <c r="B3489" s="24" t="str">
        <f t="shared" si="164"/>
        <v/>
      </c>
      <c r="C3489" s="24" t="str">
        <f t="shared" si="165"/>
        <v/>
      </c>
      <c r="D3489" s="24">
        <v>2026</v>
      </c>
      <c r="E3489" s="7" t="s">
        <v>3722</v>
      </c>
      <c r="F3489" s="7" t="s">
        <v>3715</v>
      </c>
      <c r="G3489" s="7" t="s">
        <v>32</v>
      </c>
      <c r="H3489" s="7" t="s">
        <v>38</v>
      </c>
      <c r="I3489" s="8">
        <v>0.33300000000000002</v>
      </c>
      <c r="J3489" s="8">
        <v>0.5</v>
      </c>
      <c r="K3489" s="8">
        <v>0.33300000000000002</v>
      </c>
      <c r="L3489" s="8">
        <v>0.83299999999999996</v>
      </c>
      <c r="M3489" s="7">
        <v>5</v>
      </c>
      <c r="N3489" s="7">
        <v>8</v>
      </c>
      <c r="O3489" s="7">
        <v>6</v>
      </c>
      <c r="P3489" s="7">
        <v>1</v>
      </c>
      <c r="Q3489" s="7">
        <v>2</v>
      </c>
      <c r="R3489" s="7">
        <v>0</v>
      </c>
      <c r="S3489" s="7">
        <v>0</v>
      </c>
      <c r="T3489" s="7">
        <v>0</v>
      </c>
      <c r="U3489" s="7">
        <v>0</v>
      </c>
      <c r="V3489" s="7">
        <v>0</v>
      </c>
      <c r="W3489" s="7">
        <v>2</v>
      </c>
      <c r="X3489" s="7">
        <v>2</v>
      </c>
      <c r="Y3489" s="7">
        <v>1</v>
      </c>
      <c r="Z3489" s="7">
        <v>0</v>
      </c>
      <c r="AA3489"/>
    </row>
    <row r="3490" spans="1:27" x14ac:dyDescent="0.25">
      <c r="A3490" s="24" t="str">
        <f t="shared" si="166"/>
        <v/>
      </c>
      <c r="B3490" s="24" t="str">
        <f t="shared" si="164"/>
        <v/>
      </c>
      <c r="C3490" s="24" t="str">
        <f t="shared" si="165"/>
        <v/>
      </c>
      <c r="D3490" s="24">
        <v>2026</v>
      </c>
      <c r="E3490" s="7" t="s">
        <v>3723</v>
      </c>
      <c r="F3490" s="7" t="s">
        <v>3715</v>
      </c>
      <c r="G3490" s="7" t="s">
        <v>24</v>
      </c>
      <c r="H3490" s="7" t="s">
        <v>38</v>
      </c>
      <c r="I3490" s="8">
        <v>0.23699999999999999</v>
      </c>
      <c r="J3490" s="8">
        <v>0.314</v>
      </c>
      <c r="K3490" s="8">
        <v>0.40899999999999997</v>
      </c>
      <c r="L3490" s="8">
        <v>0.72299999999999998</v>
      </c>
      <c r="M3490" s="7">
        <v>32</v>
      </c>
      <c r="N3490" s="7">
        <v>105</v>
      </c>
      <c r="O3490" s="7">
        <v>93</v>
      </c>
      <c r="P3490" s="7">
        <v>15</v>
      </c>
      <c r="Q3490" s="7">
        <v>22</v>
      </c>
      <c r="R3490" s="7">
        <v>4</v>
      </c>
      <c r="S3490" s="7">
        <v>0</v>
      </c>
      <c r="T3490" s="7">
        <v>4</v>
      </c>
      <c r="U3490" s="7">
        <v>19</v>
      </c>
      <c r="V3490" s="7">
        <v>4</v>
      </c>
      <c r="W3490" s="7">
        <v>7</v>
      </c>
      <c r="X3490" s="7">
        <v>28</v>
      </c>
      <c r="Y3490" s="7">
        <v>4</v>
      </c>
      <c r="Z3490" s="7">
        <v>1</v>
      </c>
      <c r="AA3490"/>
    </row>
    <row r="3491" spans="1:27" x14ac:dyDescent="0.25">
      <c r="A3491" s="24" t="str">
        <f t="shared" si="166"/>
        <v/>
      </c>
      <c r="B3491" s="24" t="str">
        <f t="shared" si="164"/>
        <v/>
      </c>
      <c r="C3491" s="24" t="str">
        <f t="shared" si="165"/>
        <v/>
      </c>
      <c r="D3491" s="24">
        <v>2026</v>
      </c>
      <c r="E3491" s="7" t="s">
        <v>3724</v>
      </c>
      <c r="F3491" s="7" t="s">
        <v>3715</v>
      </c>
      <c r="G3491" s="7" t="s">
        <v>37</v>
      </c>
      <c r="H3491" s="7" t="s">
        <v>27</v>
      </c>
      <c r="I3491" s="8">
        <v>0.21299999999999999</v>
      </c>
      <c r="J3491" s="8">
        <v>0.33800000000000002</v>
      </c>
      <c r="K3491" s="8">
        <v>0.29599999999999999</v>
      </c>
      <c r="L3491" s="8">
        <v>0.63500000000000001</v>
      </c>
      <c r="M3491" s="7">
        <v>34</v>
      </c>
      <c r="N3491" s="7">
        <v>135</v>
      </c>
      <c r="O3491" s="7">
        <v>108</v>
      </c>
      <c r="P3491" s="7">
        <v>23</v>
      </c>
      <c r="Q3491" s="7">
        <v>23</v>
      </c>
      <c r="R3491" s="7">
        <v>3</v>
      </c>
      <c r="S3491" s="7">
        <v>0</v>
      </c>
      <c r="T3491" s="7">
        <v>2</v>
      </c>
      <c r="U3491" s="7">
        <v>11</v>
      </c>
      <c r="V3491" s="7">
        <v>6</v>
      </c>
      <c r="W3491" s="7">
        <v>15</v>
      </c>
      <c r="X3491" s="7">
        <v>36</v>
      </c>
      <c r="Y3491" s="7">
        <v>24</v>
      </c>
      <c r="Z3491" s="7">
        <v>3</v>
      </c>
      <c r="AA3491"/>
    </row>
    <row r="3492" spans="1:27" x14ac:dyDescent="0.25">
      <c r="A3492" s="24" t="str">
        <f t="shared" si="166"/>
        <v/>
      </c>
      <c r="B3492" s="24" t="str">
        <f t="shared" si="164"/>
        <v/>
      </c>
      <c r="C3492" s="24" t="str">
        <f t="shared" si="165"/>
        <v/>
      </c>
      <c r="D3492" s="24">
        <v>2026</v>
      </c>
      <c r="E3492" s="7" t="s">
        <v>3725</v>
      </c>
      <c r="F3492" s="7" t="s">
        <v>3715</v>
      </c>
      <c r="G3492" s="7" t="s">
        <v>47</v>
      </c>
      <c r="H3492" s="7" t="s">
        <v>30</v>
      </c>
      <c r="I3492" s="8">
        <v>0.19600000000000001</v>
      </c>
      <c r="J3492" s="8">
        <v>0.36299999999999999</v>
      </c>
      <c r="K3492" s="8">
        <v>0.39300000000000002</v>
      </c>
      <c r="L3492" s="8">
        <v>0.755</v>
      </c>
      <c r="M3492" s="7">
        <v>35</v>
      </c>
      <c r="N3492" s="7">
        <v>138</v>
      </c>
      <c r="O3492" s="7">
        <v>107</v>
      </c>
      <c r="P3492" s="7">
        <v>20</v>
      </c>
      <c r="Q3492" s="7">
        <v>21</v>
      </c>
      <c r="R3492" s="7">
        <v>1</v>
      </c>
      <c r="S3492" s="7">
        <v>1</v>
      </c>
      <c r="T3492" s="7">
        <v>6</v>
      </c>
      <c r="U3492" s="7">
        <v>19</v>
      </c>
      <c r="V3492" s="7">
        <v>3</v>
      </c>
      <c r="W3492" s="7">
        <v>25</v>
      </c>
      <c r="X3492" s="7">
        <v>42</v>
      </c>
      <c r="Y3492" s="7">
        <v>13</v>
      </c>
      <c r="Z3492" s="7">
        <v>3</v>
      </c>
      <c r="AA3492"/>
    </row>
    <row r="3493" spans="1:27" x14ac:dyDescent="0.25">
      <c r="A3493" s="24" t="str">
        <f t="shared" si="166"/>
        <v/>
      </c>
      <c r="B3493" s="24" t="str">
        <f t="shared" si="164"/>
        <v/>
      </c>
      <c r="C3493" s="24" t="str">
        <f t="shared" si="165"/>
        <v/>
      </c>
      <c r="D3493" s="24">
        <v>2026</v>
      </c>
      <c r="E3493" s="7" t="s">
        <v>3726</v>
      </c>
      <c r="F3493" s="7" t="s">
        <v>3715</v>
      </c>
      <c r="G3493" s="7" t="s">
        <v>47</v>
      </c>
      <c r="H3493" s="7" t="s">
        <v>30</v>
      </c>
      <c r="I3493" s="8">
        <v>0.17899999999999999</v>
      </c>
      <c r="J3493" s="8">
        <v>0.25800000000000001</v>
      </c>
      <c r="K3493" s="8">
        <v>0.28599999999999998</v>
      </c>
      <c r="L3493" s="8">
        <v>0.54400000000000004</v>
      </c>
      <c r="M3493" s="7">
        <v>10</v>
      </c>
      <c r="N3493" s="7">
        <v>32</v>
      </c>
      <c r="O3493" s="7">
        <v>28</v>
      </c>
      <c r="P3493" s="7">
        <v>5</v>
      </c>
      <c r="Q3493" s="7">
        <v>5</v>
      </c>
      <c r="R3493" s="7">
        <v>0</v>
      </c>
      <c r="S3493" s="7">
        <v>0</v>
      </c>
      <c r="T3493" s="7">
        <v>1</v>
      </c>
      <c r="U3493" s="7">
        <v>3</v>
      </c>
      <c r="V3493" s="7">
        <v>3</v>
      </c>
      <c r="W3493" s="7">
        <v>0</v>
      </c>
      <c r="X3493" s="7">
        <v>5</v>
      </c>
      <c r="Y3493" s="7">
        <v>3</v>
      </c>
      <c r="Z3493" s="7">
        <v>2</v>
      </c>
      <c r="AA3493"/>
    </row>
    <row r="3494" spans="1:27" x14ac:dyDescent="0.25">
      <c r="A3494" s="24" t="str">
        <f t="shared" si="166"/>
        <v/>
      </c>
      <c r="B3494" s="24" t="str">
        <f t="shared" si="164"/>
        <v/>
      </c>
      <c r="C3494" s="24" t="str">
        <f t="shared" si="165"/>
        <v/>
      </c>
      <c r="D3494" s="24">
        <v>2026</v>
      </c>
      <c r="E3494" s="7" t="s">
        <v>3727</v>
      </c>
      <c r="F3494" s="7" t="s">
        <v>3715</v>
      </c>
      <c r="G3494" s="7" t="s">
        <v>37</v>
      </c>
      <c r="H3494" s="7" t="s">
        <v>30</v>
      </c>
      <c r="I3494" s="8">
        <v>0.16700000000000001</v>
      </c>
      <c r="J3494" s="8">
        <v>0.29699999999999999</v>
      </c>
      <c r="K3494" s="8">
        <v>0.2</v>
      </c>
      <c r="L3494" s="8">
        <v>0.497</v>
      </c>
      <c r="M3494" s="7">
        <v>11</v>
      </c>
      <c r="N3494" s="7">
        <v>38</v>
      </c>
      <c r="O3494" s="7">
        <v>30</v>
      </c>
      <c r="P3494" s="7">
        <v>1</v>
      </c>
      <c r="Q3494" s="7">
        <v>5</v>
      </c>
      <c r="R3494" s="7">
        <v>1</v>
      </c>
      <c r="S3494" s="7">
        <v>0</v>
      </c>
      <c r="T3494" s="7">
        <v>0</v>
      </c>
      <c r="U3494" s="7">
        <v>3</v>
      </c>
      <c r="V3494" s="7">
        <v>2</v>
      </c>
      <c r="W3494" s="7">
        <v>4</v>
      </c>
      <c r="X3494" s="7">
        <v>13</v>
      </c>
      <c r="Y3494" s="7">
        <v>0</v>
      </c>
      <c r="Z3494" s="7">
        <v>0</v>
      </c>
      <c r="AA3494"/>
    </row>
    <row r="3495" spans="1:27" x14ac:dyDescent="0.25">
      <c r="A3495" s="24" t="str">
        <f t="shared" si="166"/>
        <v/>
      </c>
      <c r="B3495" s="24" t="str">
        <f t="shared" si="164"/>
        <v/>
      </c>
      <c r="C3495" s="24" t="str">
        <f t="shared" si="165"/>
        <v/>
      </c>
      <c r="D3495" s="24">
        <v>2026</v>
      </c>
      <c r="E3495" s="7" t="s">
        <v>3728</v>
      </c>
      <c r="F3495" s="7" t="s">
        <v>3715</v>
      </c>
      <c r="G3495" s="7" t="s">
        <v>37</v>
      </c>
      <c r="H3495" s="7" t="s">
        <v>25</v>
      </c>
      <c r="I3495" s="8">
        <v>0.16200000000000001</v>
      </c>
      <c r="J3495" s="8">
        <v>0.38</v>
      </c>
      <c r="K3495" s="8">
        <v>0.27</v>
      </c>
      <c r="L3495" s="8">
        <v>0.65</v>
      </c>
      <c r="M3495" s="7">
        <v>13</v>
      </c>
      <c r="N3495" s="7">
        <v>50</v>
      </c>
      <c r="O3495" s="7">
        <v>37</v>
      </c>
      <c r="P3495" s="7">
        <v>4</v>
      </c>
      <c r="Q3495" s="7">
        <v>6</v>
      </c>
      <c r="R3495" s="7">
        <v>1</v>
      </c>
      <c r="S3495" s="7">
        <v>0</v>
      </c>
      <c r="T3495" s="7">
        <v>1</v>
      </c>
      <c r="U3495" s="7">
        <v>3</v>
      </c>
      <c r="V3495" s="7">
        <v>0</v>
      </c>
      <c r="W3495" s="7">
        <v>13</v>
      </c>
      <c r="X3495" s="7">
        <v>14</v>
      </c>
      <c r="Y3495" s="7">
        <v>0</v>
      </c>
      <c r="Z3495" s="7">
        <v>0</v>
      </c>
      <c r="AA3495"/>
    </row>
    <row r="3496" spans="1:27" x14ac:dyDescent="0.25">
      <c r="A3496" s="24" t="str">
        <f t="shared" si="166"/>
        <v/>
      </c>
      <c r="B3496" s="24" t="str">
        <f t="shared" si="164"/>
        <v/>
      </c>
      <c r="C3496" s="24" t="str">
        <f t="shared" si="165"/>
        <v/>
      </c>
      <c r="D3496" s="24">
        <v>2026</v>
      </c>
      <c r="E3496" s="7" t="s">
        <v>3729</v>
      </c>
      <c r="F3496" s="7" t="s">
        <v>3715</v>
      </c>
      <c r="G3496" s="7" t="s">
        <v>24</v>
      </c>
      <c r="H3496" s="7" t="s">
        <v>30</v>
      </c>
      <c r="I3496" s="8">
        <v>0.14299999999999999</v>
      </c>
      <c r="J3496" s="8">
        <v>0.25</v>
      </c>
      <c r="K3496" s="8">
        <v>0.14299999999999999</v>
      </c>
      <c r="L3496" s="8">
        <v>0.39300000000000002</v>
      </c>
      <c r="M3496" s="7">
        <v>4</v>
      </c>
      <c r="N3496" s="7">
        <v>8</v>
      </c>
      <c r="O3496" s="7">
        <v>7</v>
      </c>
      <c r="P3496" s="7">
        <v>0</v>
      </c>
      <c r="Q3496" s="7">
        <v>1</v>
      </c>
      <c r="R3496" s="7">
        <v>0</v>
      </c>
      <c r="S3496" s="7">
        <v>0</v>
      </c>
      <c r="T3496" s="7">
        <v>0</v>
      </c>
      <c r="U3496" s="7">
        <v>0</v>
      </c>
      <c r="V3496" s="7">
        <v>1</v>
      </c>
      <c r="W3496" s="7">
        <v>0</v>
      </c>
      <c r="X3496" s="7">
        <v>4</v>
      </c>
      <c r="Y3496" s="7">
        <v>0</v>
      </c>
      <c r="Z3496" s="7">
        <v>0</v>
      </c>
      <c r="AA3496"/>
    </row>
    <row r="3497" spans="1:27" x14ac:dyDescent="0.25">
      <c r="A3497" s="24" t="str">
        <f t="shared" si="166"/>
        <v/>
      </c>
      <c r="B3497" s="24" t="str">
        <f t="shared" si="164"/>
        <v/>
      </c>
      <c r="C3497" s="24" t="str">
        <f t="shared" si="165"/>
        <v/>
      </c>
      <c r="D3497" s="24">
        <v>2026</v>
      </c>
      <c r="E3497" s="7" t="s">
        <v>3730</v>
      </c>
      <c r="F3497" s="7" t="s">
        <v>3715</v>
      </c>
      <c r="G3497" s="7" t="s">
        <v>47</v>
      </c>
      <c r="H3497" s="7" t="s">
        <v>27</v>
      </c>
      <c r="I3497" s="8">
        <v>0.128</v>
      </c>
      <c r="J3497" s="8">
        <v>0.24399999999999999</v>
      </c>
      <c r="K3497" s="8">
        <v>0.128</v>
      </c>
      <c r="L3497" s="8">
        <v>0.373</v>
      </c>
      <c r="M3497" s="7">
        <v>14</v>
      </c>
      <c r="N3497" s="7">
        <v>45</v>
      </c>
      <c r="O3497" s="7">
        <v>39</v>
      </c>
      <c r="P3497" s="7">
        <v>6</v>
      </c>
      <c r="Q3497" s="7">
        <v>5</v>
      </c>
      <c r="R3497" s="7">
        <v>0</v>
      </c>
      <c r="S3497" s="7">
        <v>0</v>
      </c>
      <c r="T3497" s="7">
        <v>0</v>
      </c>
      <c r="U3497" s="7">
        <v>1</v>
      </c>
      <c r="V3497" s="7">
        <v>0</v>
      </c>
      <c r="W3497" s="7">
        <v>6</v>
      </c>
      <c r="X3497" s="7">
        <v>17</v>
      </c>
      <c r="Y3497" s="7">
        <v>2</v>
      </c>
      <c r="Z3497" s="7">
        <v>0</v>
      </c>
      <c r="AA3497"/>
    </row>
    <row r="3498" spans="1:27" x14ac:dyDescent="0.25">
      <c r="A3498" s="24" t="str">
        <f t="shared" si="166"/>
        <v/>
      </c>
      <c r="B3498" s="24" t="str">
        <f t="shared" si="164"/>
        <v/>
      </c>
      <c r="C3498" s="24">
        <f t="shared" si="165"/>
        <v>1</v>
      </c>
      <c r="D3498" s="24">
        <v>2026</v>
      </c>
      <c r="E3498" s="7" t="s">
        <v>3731</v>
      </c>
      <c r="F3498" s="7" t="s">
        <v>3715</v>
      </c>
      <c r="G3498" s="7" t="s">
        <v>37</v>
      </c>
      <c r="H3498" s="7" t="s">
        <v>25</v>
      </c>
      <c r="I3498" s="8">
        <v>0.08</v>
      </c>
      <c r="J3498" s="8">
        <v>0.25800000000000001</v>
      </c>
      <c r="K3498" s="8">
        <v>0.08</v>
      </c>
      <c r="L3498" s="8">
        <v>0.33800000000000002</v>
      </c>
      <c r="M3498" s="7">
        <v>10</v>
      </c>
      <c r="N3498" s="7">
        <v>31</v>
      </c>
      <c r="O3498" s="7">
        <v>25</v>
      </c>
      <c r="P3498" s="7">
        <v>3</v>
      </c>
      <c r="Q3498" s="7">
        <v>2</v>
      </c>
      <c r="R3498" s="7">
        <v>0</v>
      </c>
      <c r="S3498" s="7">
        <v>0</v>
      </c>
      <c r="T3498" s="7">
        <v>0</v>
      </c>
      <c r="U3498" s="7">
        <v>2</v>
      </c>
      <c r="V3498" s="7">
        <v>0</v>
      </c>
      <c r="W3498" s="7">
        <v>6</v>
      </c>
      <c r="X3498" s="7">
        <v>8</v>
      </c>
      <c r="Y3498" s="7">
        <v>0</v>
      </c>
      <c r="Z3498" s="7">
        <v>0</v>
      </c>
      <c r="AA3498"/>
    </row>
    <row r="3499" spans="1:27" x14ac:dyDescent="0.25">
      <c r="A3499" s="24" t="str">
        <f t="shared" si="166"/>
        <v/>
      </c>
      <c r="B3499" s="24" t="str">
        <f t="shared" si="164"/>
        <v/>
      </c>
      <c r="C3499" s="24" t="str">
        <f t="shared" si="165"/>
        <v/>
      </c>
      <c r="D3499" s="24">
        <v>2026</v>
      </c>
      <c r="E3499" s="7" t="s">
        <v>3732</v>
      </c>
      <c r="F3499" s="7" t="s">
        <v>3715</v>
      </c>
      <c r="G3499" s="7" t="s">
        <v>37</v>
      </c>
      <c r="H3499" s="7" t="s">
        <v>30</v>
      </c>
      <c r="I3499" s="8">
        <v>0</v>
      </c>
      <c r="J3499" s="8">
        <v>0.16700000000000001</v>
      </c>
      <c r="K3499" s="8">
        <v>0</v>
      </c>
      <c r="L3499" s="8">
        <v>0.16700000000000001</v>
      </c>
      <c r="M3499" s="7">
        <v>4</v>
      </c>
      <c r="N3499" s="7">
        <v>12</v>
      </c>
      <c r="O3499" s="7">
        <v>10</v>
      </c>
      <c r="P3499" s="7">
        <v>2</v>
      </c>
      <c r="Q3499" s="7">
        <v>0</v>
      </c>
      <c r="R3499" s="7">
        <v>0</v>
      </c>
      <c r="S3499" s="7">
        <v>0</v>
      </c>
      <c r="T3499" s="7">
        <v>0</v>
      </c>
      <c r="U3499" s="7">
        <v>0</v>
      </c>
      <c r="V3499" s="7">
        <v>1</v>
      </c>
      <c r="W3499" s="7">
        <v>1</v>
      </c>
      <c r="X3499" s="7">
        <v>6</v>
      </c>
      <c r="Y3499" s="7">
        <v>1</v>
      </c>
      <c r="Z3499" s="7">
        <v>0</v>
      </c>
      <c r="AA3499"/>
    </row>
    <row r="3500" spans="1:27" x14ac:dyDescent="0.25">
      <c r="A3500" s="24" t="str">
        <f t="shared" si="166"/>
        <v/>
      </c>
      <c r="B3500" s="24" t="str">
        <f t="shared" si="164"/>
        <v/>
      </c>
      <c r="C3500" s="24" t="str">
        <f t="shared" si="165"/>
        <v/>
      </c>
      <c r="D3500" s="24">
        <v>2026</v>
      </c>
      <c r="E3500" s="7" t="s">
        <v>3733</v>
      </c>
      <c r="F3500" s="7" t="s">
        <v>3715</v>
      </c>
      <c r="G3500" s="7" t="s">
        <v>37</v>
      </c>
      <c r="H3500" s="7" t="s">
        <v>33</v>
      </c>
      <c r="I3500" s="8">
        <v>0</v>
      </c>
      <c r="J3500" s="8">
        <v>0</v>
      </c>
      <c r="K3500" s="8">
        <v>0</v>
      </c>
      <c r="L3500" s="8">
        <v>0</v>
      </c>
      <c r="M3500" s="7">
        <v>1</v>
      </c>
      <c r="N3500" s="7">
        <v>1</v>
      </c>
      <c r="O3500" s="7">
        <v>1</v>
      </c>
      <c r="P3500" s="7">
        <v>0</v>
      </c>
      <c r="Q3500" s="7">
        <v>0</v>
      </c>
      <c r="R3500" s="7">
        <v>0</v>
      </c>
      <c r="S3500" s="7">
        <v>0</v>
      </c>
      <c r="T3500" s="7">
        <v>0</v>
      </c>
      <c r="U3500" s="7">
        <v>0</v>
      </c>
      <c r="V3500" s="7">
        <v>0</v>
      </c>
      <c r="W3500" s="7">
        <v>0</v>
      </c>
      <c r="X3500" s="7">
        <v>0</v>
      </c>
      <c r="Y3500" s="7">
        <v>0</v>
      </c>
      <c r="Z3500" s="7">
        <v>0</v>
      </c>
      <c r="AA3500"/>
    </row>
    <row r="3501" spans="1:27" x14ac:dyDescent="0.25">
      <c r="A3501" s="24" t="str">
        <f t="shared" si="166"/>
        <v/>
      </c>
      <c r="B3501" s="24" t="str">
        <f t="shared" si="164"/>
        <v/>
      </c>
      <c r="C3501" s="24">
        <f t="shared" si="165"/>
        <v>1</v>
      </c>
      <c r="D3501" s="24">
        <v>2026</v>
      </c>
      <c r="E3501" s="7" t="s">
        <v>3734</v>
      </c>
      <c r="F3501" s="7" t="s">
        <v>3715</v>
      </c>
      <c r="G3501" s="7" t="s">
        <v>24</v>
      </c>
      <c r="H3501" s="7" t="s">
        <v>164</v>
      </c>
      <c r="I3501" s="8">
        <v>0</v>
      </c>
      <c r="J3501" s="8">
        <v>0</v>
      </c>
      <c r="K3501" s="8">
        <v>0</v>
      </c>
      <c r="L3501" s="8">
        <v>0</v>
      </c>
      <c r="M3501" s="7">
        <v>1</v>
      </c>
      <c r="N3501" s="7">
        <v>1</v>
      </c>
      <c r="O3501" s="7">
        <v>1</v>
      </c>
      <c r="P3501" s="7">
        <v>0</v>
      </c>
      <c r="Q3501" s="7">
        <v>0</v>
      </c>
      <c r="R3501" s="7">
        <v>0</v>
      </c>
      <c r="S3501" s="7">
        <v>0</v>
      </c>
      <c r="T3501" s="7">
        <v>0</v>
      </c>
      <c r="U3501" s="7">
        <v>0</v>
      </c>
      <c r="V3501" s="7">
        <v>0</v>
      </c>
      <c r="W3501" s="7">
        <v>0</v>
      </c>
      <c r="X3501" s="7">
        <v>0</v>
      </c>
      <c r="Y3501" s="7">
        <v>0</v>
      </c>
      <c r="Z3501" s="7">
        <v>1</v>
      </c>
      <c r="AA3501"/>
    </row>
    <row r="3502" spans="1:27" x14ac:dyDescent="0.25">
      <c r="A3502" s="24" t="str">
        <f t="shared" si="166"/>
        <v/>
      </c>
      <c r="B3502" s="24" t="str">
        <f t="shared" si="164"/>
        <v/>
      </c>
      <c r="C3502" s="24" t="str">
        <f t="shared" si="165"/>
        <v/>
      </c>
      <c r="D3502" s="24">
        <v>2026</v>
      </c>
      <c r="E3502" s="7" t="s">
        <v>3735</v>
      </c>
      <c r="F3502" s="7" t="s">
        <v>3715</v>
      </c>
      <c r="G3502" s="7" t="s">
        <v>37</v>
      </c>
      <c r="H3502" s="7" t="s">
        <v>30</v>
      </c>
      <c r="I3502" s="8">
        <v>0</v>
      </c>
      <c r="J3502" s="8">
        <v>0</v>
      </c>
      <c r="K3502" s="8">
        <v>0</v>
      </c>
      <c r="L3502" s="8">
        <v>0</v>
      </c>
      <c r="M3502" s="7">
        <v>4</v>
      </c>
      <c r="N3502" s="7">
        <v>6</v>
      </c>
      <c r="O3502" s="7">
        <v>6</v>
      </c>
      <c r="P3502" s="7">
        <v>0</v>
      </c>
      <c r="Q3502" s="7">
        <v>0</v>
      </c>
      <c r="R3502" s="7">
        <v>0</v>
      </c>
      <c r="S3502" s="7">
        <v>0</v>
      </c>
      <c r="T3502" s="7">
        <v>0</v>
      </c>
      <c r="U3502" s="7">
        <v>0</v>
      </c>
      <c r="V3502" s="7">
        <v>0</v>
      </c>
      <c r="W3502" s="7">
        <v>0</v>
      </c>
      <c r="X3502" s="7">
        <v>4</v>
      </c>
      <c r="Y3502" s="7">
        <v>0</v>
      </c>
      <c r="Z3502" s="7">
        <v>0</v>
      </c>
      <c r="AA3502"/>
    </row>
    <row r="3503" spans="1:27" x14ac:dyDescent="0.25">
      <c r="A3503" s="24" t="str">
        <f t="shared" si="166"/>
        <v/>
      </c>
      <c r="B3503" s="24" t="str">
        <f t="shared" si="164"/>
        <v/>
      </c>
      <c r="C3503" s="24" t="str">
        <f t="shared" si="165"/>
        <v/>
      </c>
      <c r="D3503" s="24">
        <v>2026</v>
      </c>
      <c r="E3503" s="7" t="s">
        <v>3736</v>
      </c>
      <c r="F3503" s="7" t="s">
        <v>3737</v>
      </c>
      <c r="G3503" s="7" t="s">
        <v>37</v>
      </c>
      <c r="H3503" s="7" t="s">
        <v>25</v>
      </c>
      <c r="I3503" s="8">
        <v>0.35799999999999998</v>
      </c>
      <c r="J3503" s="8">
        <v>0.47599999999999998</v>
      </c>
      <c r="K3503" s="8">
        <v>0.51400000000000001</v>
      </c>
      <c r="L3503" s="8">
        <v>0.98899999999999999</v>
      </c>
      <c r="M3503" s="7">
        <v>42</v>
      </c>
      <c r="N3503" s="7">
        <v>188</v>
      </c>
      <c r="O3503" s="7">
        <v>148</v>
      </c>
      <c r="P3503" s="7">
        <v>36</v>
      </c>
      <c r="Q3503" s="7">
        <v>53</v>
      </c>
      <c r="R3503" s="7">
        <v>13</v>
      </c>
      <c r="S3503" s="7">
        <v>2</v>
      </c>
      <c r="T3503" s="7">
        <v>2</v>
      </c>
      <c r="U3503" s="7">
        <v>19</v>
      </c>
      <c r="V3503" s="7">
        <v>17</v>
      </c>
      <c r="W3503" s="7">
        <v>19</v>
      </c>
      <c r="X3503" s="7">
        <v>26</v>
      </c>
      <c r="Y3503" s="7">
        <v>10</v>
      </c>
      <c r="Z3503" s="7">
        <v>1</v>
      </c>
      <c r="AA3503"/>
    </row>
    <row r="3504" spans="1:27" x14ac:dyDescent="0.25">
      <c r="A3504" s="24" t="str">
        <f t="shared" si="166"/>
        <v/>
      </c>
      <c r="B3504" s="24" t="str">
        <f t="shared" si="164"/>
        <v/>
      </c>
      <c r="C3504" s="24" t="str">
        <f t="shared" si="165"/>
        <v/>
      </c>
      <c r="D3504" s="24">
        <v>2026</v>
      </c>
      <c r="E3504" s="7" t="s">
        <v>3738</v>
      </c>
      <c r="F3504" s="7" t="s">
        <v>3737</v>
      </c>
      <c r="G3504" s="7" t="s">
        <v>37</v>
      </c>
      <c r="H3504" s="7" t="s">
        <v>33</v>
      </c>
      <c r="I3504" s="8">
        <v>0.311</v>
      </c>
      <c r="J3504" s="8">
        <v>0.371</v>
      </c>
      <c r="K3504" s="8">
        <v>0.39100000000000001</v>
      </c>
      <c r="L3504" s="8">
        <v>0.76200000000000001</v>
      </c>
      <c r="M3504" s="7">
        <v>42</v>
      </c>
      <c r="N3504" s="7">
        <v>167</v>
      </c>
      <c r="O3504" s="7">
        <v>151</v>
      </c>
      <c r="P3504" s="7">
        <v>22</v>
      </c>
      <c r="Q3504" s="7">
        <v>47</v>
      </c>
      <c r="R3504" s="7">
        <v>9</v>
      </c>
      <c r="S3504" s="7">
        <v>0</v>
      </c>
      <c r="T3504" s="7">
        <v>1</v>
      </c>
      <c r="U3504" s="7">
        <v>26</v>
      </c>
      <c r="V3504" s="7">
        <v>5</v>
      </c>
      <c r="W3504" s="7">
        <v>10</v>
      </c>
      <c r="X3504" s="7">
        <v>16</v>
      </c>
      <c r="Y3504" s="7">
        <v>8</v>
      </c>
      <c r="Z3504" s="7">
        <v>2</v>
      </c>
      <c r="AA3504"/>
    </row>
    <row r="3505" spans="1:27" x14ac:dyDescent="0.25">
      <c r="A3505" s="24" t="str">
        <f t="shared" si="166"/>
        <v/>
      </c>
      <c r="B3505" s="24" t="str">
        <f t="shared" si="164"/>
        <v/>
      </c>
      <c r="C3505" s="24" t="str">
        <f t="shared" si="165"/>
        <v/>
      </c>
      <c r="D3505" s="24">
        <v>2026</v>
      </c>
      <c r="E3505" s="7" t="s">
        <v>3739</v>
      </c>
      <c r="F3505" s="7" t="s">
        <v>3737</v>
      </c>
      <c r="G3505" s="7" t="s">
        <v>37</v>
      </c>
      <c r="H3505" s="7" t="s">
        <v>35</v>
      </c>
      <c r="I3505" s="8">
        <v>0.28699999999999998</v>
      </c>
      <c r="J3505" s="8">
        <v>0.39100000000000001</v>
      </c>
      <c r="K3505" s="8">
        <v>0.45</v>
      </c>
      <c r="L3505" s="8">
        <v>0.84099999999999997</v>
      </c>
      <c r="M3505" s="7">
        <v>36</v>
      </c>
      <c r="N3505" s="7">
        <v>157</v>
      </c>
      <c r="O3505" s="7">
        <v>129</v>
      </c>
      <c r="P3505" s="7">
        <v>23</v>
      </c>
      <c r="Q3505" s="7">
        <v>37</v>
      </c>
      <c r="R3505" s="7">
        <v>4</v>
      </c>
      <c r="S3505" s="7">
        <v>1</v>
      </c>
      <c r="T3505" s="7">
        <v>5</v>
      </c>
      <c r="U3505" s="7">
        <v>30</v>
      </c>
      <c r="V3505" s="7">
        <v>3</v>
      </c>
      <c r="W3505" s="7">
        <v>21</v>
      </c>
      <c r="X3505" s="7">
        <v>23</v>
      </c>
      <c r="Y3505" s="7">
        <v>7</v>
      </c>
      <c r="Z3505" s="7">
        <v>1</v>
      </c>
      <c r="AA3505"/>
    </row>
    <row r="3506" spans="1:27" x14ac:dyDescent="0.25">
      <c r="A3506" s="24">
        <f t="shared" si="166"/>
        <v>1</v>
      </c>
      <c r="B3506" s="24" t="str">
        <f t="shared" si="164"/>
        <v/>
      </c>
      <c r="C3506" s="24" t="str">
        <f t="shared" si="165"/>
        <v/>
      </c>
      <c r="D3506" s="24">
        <v>2026</v>
      </c>
      <c r="E3506" s="7" t="s">
        <v>3740</v>
      </c>
      <c r="F3506" s="7" t="s">
        <v>3737</v>
      </c>
      <c r="G3506" s="7" t="s">
        <v>29</v>
      </c>
      <c r="H3506" s="7" t="s">
        <v>30</v>
      </c>
      <c r="I3506" s="8">
        <v>0.27100000000000002</v>
      </c>
      <c r="J3506" s="8">
        <v>0.36899999999999999</v>
      </c>
      <c r="K3506" s="8">
        <v>0.51200000000000001</v>
      </c>
      <c r="L3506" s="8">
        <v>0.88100000000000001</v>
      </c>
      <c r="M3506" s="7">
        <v>39</v>
      </c>
      <c r="N3506" s="7">
        <v>149</v>
      </c>
      <c r="O3506" s="7">
        <v>129</v>
      </c>
      <c r="P3506" s="7">
        <v>20</v>
      </c>
      <c r="Q3506" s="7">
        <v>35</v>
      </c>
      <c r="R3506" s="7">
        <v>10</v>
      </c>
      <c r="S3506" s="7">
        <v>0</v>
      </c>
      <c r="T3506" s="7">
        <v>7</v>
      </c>
      <c r="U3506" s="7">
        <v>28</v>
      </c>
      <c r="V3506" s="7">
        <v>5</v>
      </c>
      <c r="W3506" s="7">
        <v>15</v>
      </c>
      <c r="X3506" s="7">
        <v>29</v>
      </c>
      <c r="Y3506" s="7">
        <v>0</v>
      </c>
      <c r="Z3506" s="7">
        <v>2</v>
      </c>
      <c r="AA3506"/>
    </row>
    <row r="3507" spans="1:27" x14ac:dyDescent="0.25">
      <c r="A3507" s="24">
        <f t="shared" si="166"/>
        <v>1</v>
      </c>
      <c r="B3507" s="24" t="str">
        <f t="shared" si="164"/>
        <v/>
      </c>
      <c r="C3507" s="24" t="str">
        <f t="shared" si="165"/>
        <v/>
      </c>
      <c r="D3507" s="24">
        <v>2026</v>
      </c>
      <c r="E3507" s="7" t="s">
        <v>3741</v>
      </c>
      <c r="F3507" s="7" t="s">
        <v>3737</v>
      </c>
      <c r="G3507" s="7" t="s">
        <v>29</v>
      </c>
      <c r="H3507" s="7" t="s">
        <v>44</v>
      </c>
      <c r="I3507" s="8">
        <v>0.25900000000000001</v>
      </c>
      <c r="J3507" s="8">
        <v>0.317</v>
      </c>
      <c r="K3507" s="8">
        <v>0.32700000000000001</v>
      </c>
      <c r="L3507" s="8">
        <v>0.64400000000000002</v>
      </c>
      <c r="M3507" s="7">
        <v>41</v>
      </c>
      <c r="N3507" s="7">
        <v>166</v>
      </c>
      <c r="O3507" s="7">
        <v>147</v>
      </c>
      <c r="P3507" s="7">
        <v>19</v>
      </c>
      <c r="Q3507" s="7">
        <v>38</v>
      </c>
      <c r="R3507" s="7">
        <v>4</v>
      </c>
      <c r="S3507" s="7">
        <v>0</v>
      </c>
      <c r="T3507" s="7">
        <v>2</v>
      </c>
      <c r="U3507" s="7">
        <v>17</v>
      </c>
      <c r="V3507" s="7">
        <v>0</v>
      </c>
      <c r="W3507" s="7">
        <v>14</v>
      </c>
      <c r="X3507" s="7">
        <v>18</v>
      </c>
      <c r="Y3507" s="7">
        <v>0</v>
      </c>
      <c r="Z3507" s="7">
        <v>1</v>
      </c>
      <c r="AA3507"/>
    </row>
    <row r="3508" spans="1:27" x14ac:dyDescent="0.25">
      <c r="A3508" s="24">
        <f t="shared" si="166"/>
        <v>1</v>
      </c>
      <c r="B3508" s="24" t="str">
        <f t="shared" si="164"/>
        <v/>
      </c>
      <c r="C3508" s="24" t="str">
        <f t="shared" si="165"/>
        <v/>
      </c>
      <c r="D3508" s="24">
        <v>2026</v>
      </c>
      <c r="E3508" s="7" t="s">
        <v>3742</v>
      </c>
      <c r="F3508" s="7" t="s">
        <v>3737</v>
      </c>
      <c r="G3508" s="7" t="s">
        <v>29</v>
      </c>
      <c r="H3508" s="7" t="s">
        <v>25</v>
      </c>
      <c r="I3508" s="8">
        <v>0.25800000000000001</v>
      </c>
      <c r="J3508" s="8">
        <v>0.33300000000000002</v>
      </c>
      <c r="K3508" s="8">
        <v>0.28999999999999998</v>
      </c>
      <c r="L3508" s="8">
        <v>0.624</v>
      </c>
      <c r="M3508" s="7">
        <v>43</v>
      </c>
      <c r="N3508" s="7">
        <v>181</v>
      </c>
      <c r="O3508" s="7">
        <v>155</v>
      </c>
      <c r="P3508" s="7">
        <v>16</v>
      </c>
      <c r="Q3508" s="7">
        <v>40</v>
      </c>
      <c r="R3508" s="7">
        <v>5</v>
      </c>
      <c r="S3508" s="7">
        <v>0</v>
      </c>
      <c r="T3508" s="7">
        <v>0</v>
      </c>
      <c r="U3508" s="7">
        <v>23</v>
      </c>
      <c r="V3508" s="7">
        <v>2</v>
      </c>
      <c r="W3508" s="7">
        <v>18</v>
      </c>
      <c r="X3508" s="7">
        <v>22</v>
      </c>
      <c r="Y3508" s="7">
        <v>3</v>
      </c>
      <c r="Z3508" s="7">
        <v>0</v>
      </c>
      <c r="AA3508"/>
    </row>
    <row r="3509" spans="1:27" x14ac:dyDescent="0.25">
      <c r="A3509" s="24">
        <f t="shared" si="166"/>
        <v>1</v>
      </c>
      <c r="B3509" s="24" t="str">
        <f t="shared" si="164"/>
        <v/>
      </c>
      <c r="C3509" s="24" t="str">
        <f t="shared" si="165"/>
        <v/>
      </c>
      <c r="D3509" s="24">
        <v>2026</v>
      </c>
      <c r="E3509" s="7" t="s">
        <v>3743</v>
      </c>
      <c r="F3509" s="7" t="s">
        <v>3737</v>
      </c>
      <c r="G3509" s="7" t="s">
        <v>29</v>
      </c>
      <c r="H3509" s="7" t="s">
        <v>27</v>
      </c>
      <c r="I3509" s="8">
        <v>0.254</v>
      </c>
      <c r="J3509" s="8">
        <v>0.379</v>
      </c>
      <c r="K3509" s="8">
        <v>0.28899999999999998</v>
      </c>
      <c r="L3509" s="8">
        <v>0.66700000000000004</v>
      </c>
      <c r="M3509" s="7">
        <v>41</v>
      </c>
      <c r="N3509" s="7">
        <v>183</v>
      </c>
      <c r="O3509" s="7">
        <v>142</v>
      </c>
      <c r="P3509" s="7">
        <v>32</v>
      </c>
      <c r="Q3509" s="7">
        <v>36</v>
      </c>
      <c r="R3509" s="7">
        <v>5</v>
      </c>
      <c r="S3509" s="7">
        <v>0</v>
      </c>
      <c r="T3509" s="7">
        <v>0</v>
      </c>
      <c r="U3509" s="7">
        <v>14</v>
      </c>
      <c r="V3509" s="7">
        <v>2</v>
      </c>
      <c r="W3509" s="7">
        <v>29</v>
      </c>
      <c r="X3509" s="7">
        <v>22</v>
      </c>
      <c r="Y3509" s="7">
        <v>12</v>
      </c>
      <c r="Z3509" s="7">
        <v>1</v>
      </c>
      <c r="AA3509"/>
    </row>
    <row r="3510" spans="1:27" x14ac:dyDescent="0.25">
      <c r="A3510" s="24" t="str">
        <f t="shared" si="166"/>
        <v/>
      </c>
      <c r="B3510" s="24" t="str">
        <f t="shared" si="164"/>
        <v/>
      </c>
      <c r="C3510" s="24" t="str">
        <f t="shared" si="165"/>
        <v/>
      </c>
      <c r="D3510" s="24">
        <v>2026</v>
      </c>
      <c r="E3510" s="7" t="s">
        <v>3744</v>
      </c>
      <c r="F3510" s="7" t="s">
        <v>3737</v>
      </c>
      <c r="G3510" s="7" t="s">
        <v>37</v>
      </c>
      <c r="H3510" s="7" t="s">
        <v>40</v>
      </c>
      <c r="I3510" s="8">
        <v>0.23899999999999999</v>
      </c>
      <c r="J3510" s="8">
        <v>0.36399999999999999</v>
      </c>
      <c r="K3510" s="8">
        <v>0.254</v>
      </c>
      <c r="L3510" s="8">
        <v>0.61799999999999999</v>
      </c>
      <c r="M3510" s="7">
        <v>46</v>
      </c>
      <c r="N3510" s="7">
        <v>169</v>
      </c>
      <c r="O3510" s="7">
        <v>134</v>
      </c>
      <c r="P3510" s="7">
        <v>14</v>
      </c>
      <c r="Q3510" s="7">
        <v>32</v>
      </c>
      <c r="R3510" s="7">
        <v>2</v>
      </c>
      <c r="S3510" s="7">
        <v>0</v>
      </c>
      <c r="T3510" s="7">
        <v>0</v>
      </c>
      <c r="U3510" s="7">
        <v>19</v>
      </c>
      <c r="V3510" s="7">
        <v>3</v>
      </c>
      <c r="W3510" s="7">
        <v>24</v>
      </c>
      <c r="X3510" s="7">
        <v>31</v>
      </c>
      <c r="Y3510" s="7">
        <v>4</v>
      </c>
      <c r="Z3510" s="7">
        <v>1</v>
      </c>
      <c r="AA3510"/>
    </row>
    <row r="3511" spans="1:27" x14ac:dyDescent="0.25">
      <c r="A3511" s="24" t="str">
        <f t="shared" si="166"/>
        <v/>
      </c>
      <c r="B3511" s="24" t="str">
        <f t="shared" si="164"/>
        <v/>
      </c>
      <c r="C3511" s="24" t="str">
        <f t="shared" si="165"/>
        <v/>
      </c>
      <c r="D3511" s="24">
        <v>2026</v>
      </c>
      <c r="E3511" s="7" t="s">
        <v>3745</v>
      </c>
      <c r="F3511" s="7" t="s">
        <v>3737</v>
      </c>
      <c r="G3511" s="7" t="s">
        <v>47</v>
      </c>
      <c r="H3511" s="7" t="s">
        <v>33</v>
      </c>
      <c r="I3511" s="8">
        <v>0.36</v>
      </c>
      <c r="J3511" s="8">
        <v>0.41399999999999998</v>
      </c>
      <c r="K3511" s="8">
        <v>0.48</v>
      </c>
      <c r="L3511" s="8">
        <v>0.89400000000000002</v>
      </c>
      <c r="M3511" s="7">
        <v>17</v>
      </c>
      <c r="N3511" s="7">
        <v>29</v>
      </c>
      <c r="O3511" s="7">
        <v>25</v>
      </c>
      <c r="P3511" s="7">
        <v>5</v>
      </c>
      <c r="Q3511" s="7">
        <v>9</v>
      </c>
      <c r="R3511" s="7">
        <v>3</v>
      </c>
      <c r="S3511" s="7">
        <v>0</v>
      </c>
      <c r="T3511" s="7">
        <v>0</v>
      </c>
      <c r="U3511" s="7">
        <v>4</v>
      </c>
      <c r="V3511" s="7">
        <v>2</v>
      </c>
      <c r="W3511" s="7">
        <v>1</v>
      </c>
      <c r="X3511" s="7">
        <v>6</v>
      </c>
      <c r="Y3511" s="7">
        <v>0</v>
      </c>
      <c r="Z3511" s="7">
        <v>1</v>
      </c>
      <c r="AA3511"/>
    </row>
    <row r="3512" spans="1:27" x14ac:dyDescent="0.25">
      <c r="A3512" s="24" t="str">
        <f t="shared" si="166"/>
        <v/>
      </c>
      <c r="B3512" s="24" t="str">
        <f t="shared" si="164"/>
        <v/>
      </c>
      <c r="C3512" s="24" t="str">
        <f t="shared" si="165"/>
        <v/>
      </c>
      <c r="D3512" s="24">
        <v>2026</v>
      </c>
      <c r="E3512" s="7" t="s">
        <v>3746</v>
      </c>
      <c r="F3512" s="7" t="s">
        <v>3737</v>
      </c>
      <c r="G3512" s="7" t="s">
        <v>47</v>
      </c>
      <c r="H3512" s="7" t="s">
        <v>33</v>
      </c>
      <c r="I3512" s="8">
        <v>0.29299999999999998</v>
      </c>
      <c r="J3512" s="8">
        <v>0.38500000000000001</v>
      </c>
      <c r="K3512" s="8">
        <v>0.39</v>
      </c>
      <c r="L3512" s="8">
        <v>0.77600000000000002</v>
      </c>
      <c r="M3512" s="7">
        <v>26</v>
      </c>
      <c r="N3512" s="7">
        <v>96</v>
      </c>
      <c r="O3512" s="7">
        <v>82</v>
      </c>
      <c r="P3512" s="7">
        <v>17</v>
      </c>
      <c r="Q3512" s="7">
        <v>24</v>
      </c>
      <c r="R3512" s="7">
        <v>5</v>
      </c>
      <c r="S3512" s="7">
        <v>0</v>
      </c>
      <c r="T3512" s="7">
        <v>1</v>
      </c>
      <c r="U3512" s="7">
        <v>18</v>
      </c>
      <c r="V3512" s="7">
        <v>1</v>
      </c>
      <c r="W3512" s="7">
        <v>12</v>
      </c>
      <c r="X3512" s="7">
        <v>17</v>
      </c>
      <c r="Y3512" s="7">
        <v>3</v>
      </c>
      <c r="Z3512" s="7">
        <v>2</v>
      </c>
      <c r="AA3512"/>
    </row>
    <row r="3513" spans="1:27" x14ac:dyDescent="0.25">
      <c r="A3513" s="24" t="str">
        <f t="shared" si="166"/>
        <v/>
      </c>
      <c r="B3513" s="24" t="str">
        <f t="shared" si="164"/>
        <v/>
      </c>
      <c r="C3513" s="24" t="str">
        <f t="shared" si="165"/>
        <v/>
      </c>
      <c r="D3513" s="24">
        <v>2026</v>
      </c>
      <c r="E3513" s="7" t="s">
        <v>3747</v>
      </c>
      <c r="F3513" s="7" t="s">
        <v>3737</v>
      </c>
      <c r="G3513" s="7" t="s">
        <v>47</v>
      </c>
      <c r="H3513" s="7" t="s">
        <v>30</v>
      </c>
      <c r="I3513" s="8">
        <v>0.27700000000000002</v>
      </c>
      <c r="J3513" s="8">
        <v>0.38700000000000001</v>
      </c>
      <c r="K3513" s="8">
        <v>0.307</v>
      </c>
      <c r="L3513" s="8">
        <v>0.69299999999999995</v>
      </c>
      <c r="M3513" s="7">
        <v>32</v>
      </c>
      <c r="N3513" s="7">
        <v>120</v>
      </c>
      <c r="O3513" s="7">
        <v>101</v>
      </c>
      <c r="P3513" s="7">
        <v>23</v>
      </c>
      <c r="Q3513" s="7">
        <v>28</v>
      </c>
      <c r="R3513" s="7">
        <v>1</v>
      </c>
      <c r="S3513" s="7">
        <v>1</v>
      </c>
      <c r="T3513" s="7">
        <v>0</v>
      </c>
      <c r="U3513" s="7">
        <v>8</v>
      </c>
      <c r="V3513" s="7">
        <v>3</v>
      </c>
      <c r="W3513" s="7">
        <v>15</v>
      </c>
      <c r="X3513" s="7">
        <v>27</v>
      </c>
      <c r="Y3513" s="7">
        <v>10</v>
      </c>
      <c r="Z3513" s="7">
        <v>3</v>
      </c>
      <c r="AA3513"/>
    </row>
    <row r="3514" spans="1:27" x14ac:dyDescent="0.25">
      <c r="A3514" s="24" t="str">
        <f t="shared" si="166"/>
        <v/>
      </c>
      <c r="B3514" s="24" t="str">
        <f t="shared" si="164"/>
        <v/>
      </c>
      <c r="C3514" s="24" t="str">
        <f t="shared" si="165"/>
        <v/>
      </c>
      <c r="D3514" s="24">
        <v>2026</v>
      </c>
      <c r="E3514" s="7" t="s">
        <v>3748</v>
      </c>
      <c r="F3514" s="7" t="s">
        <v>3737</v>
      </c>
      <c r="G3514" s="7" t="s">
        <v>37</v>
      </c>
      <c r="H3514" s="7" t="s">
        <v>42</v>
      </c>
      <c r="I3514" s="8">
        <v>0.217</v>
      </c>
      <c r="J3514" s="8">
        <v>0.40699999999999997</v>
      </c>
      <c r="K3514" s="8">
        <v>0.246</v>
      </c>
      <c r="L3514" s="8">
        <v>0.65300000000000002</v>
      </c>
      <c r="M3514" s="7">
        <v>25</v>
      </c>
      <c r="N3514" s="7">
        <v>94</v>
      </c>
      <c r="O3514" s="7">
        <v>69</v>
      </c>
      <c r="P3514" s="7">
        <v>11</v>
      </c>
      <c r="Q3514" s="7">
        <v>15</v>
      </c>
      <c r="R3514" s="7">
        <v>2</v>
      </c>
      <c r="S3514" s="7">
        <v>0</v>
      </c>
      <c r="T3514" s="7">
        <v>0</v>
      </c>
      <c r="U3514" s="7">
        <v>8</v>
      </c>
      <c r="V3514" s="7">
        <v>4</v>
      </c>
      <c r="W3514" s="7">
        <v>18</v>
      </c>
      <c r="X3514" s="7">
        <v>24</v>
      </c>
      <c r="Y3514" s="7">
        <v>3</v>
      </c>
      <c r="Z3514" s="7">
        <v>1</v>
      </c>
      <c r="AA3514"/>
    </row>
    <row r="3515" spans="1:27" x14ac:dyDescent="0.25">
      <c r="A3515" s="24" t="str">
        <f t="shared" si="166"/>
        <v/>
      </c>
      <c r="B3515" s="24" t="str">
        <f t="shared" si="164"/>
        <v/>
      </c>
      <c r="C3515" s="24" t="str">
        <f t="shared" si="165"/>
        <v/>
      </c>
      <c r="D3515" s="24">
        <v>2026</v>
      </c>
      <c r="E3515" s="7" t="s">
        <v>3749</v>
      </c>
      <c r="F3515" s="7" t="s">
        <v>3737</v>
      </c>
      <c r="G3515" s="7" t="s">
        <v>47</v>
      </c>
      <c r="H3515" s="7" t="s">
        <v>40</v>
      </c>
      <c r="I3515" s="8">
        <v>0.154</v>
      </c>
      <c r="J3515" s="8">
        <v>0.313</v>
      </c>
      <c r="K3515" s="8">
        <v>0.154</v>
      </c>
      <c r="L3515" s="8">
        <v>0.46600000000000003</v>
      </c>
      <c r="M3515" s="7">
        <v>10</v>
      </c>
      <c r="N3515" s="7">
        <v>16</v>
      </c>
      <c r="O3515" s="7">
        <v>13</v>
      </c>
      <c r="P3515" s="7">
        <v>1</v>
      </c>
      <c r="Q3515" s="7">
        <v>2</v>
      </c>
      <c r="R3515" s="7">
        <v>0</v>
      </c>
      <c r="S3515" s="7">
        <v>0</v>
      </c>
      <c r="T3515" s="7">
        <v>0</v>
      </c>
      <c r="U3515" s="7">
        <v>1</v>
      </c>
      <c r="V3515" s="7">
        <v>1</v>
      </c>
      <c r="W3515" s="7">
        <v>2</v>
      </c>
      <c r="X3515" s="7">
        <v>5</v>
      </c>
      <c r="Y3515" s="7">
        <v>0</v>
      </c>
      <c r="Z3515" s="7">
        <v>0</v>
      </c>
      <c r="AA3515"/>
    </row>
    <row r="3516" spans="1:27" x14ac:dyDescent="0.25">
      <c r="A3516" s="24" t="str">
        <f t="shared" si="166"/>
        <v/>
      </c>
      <c r="B3516" s="24" t="str">
        <f t="shared" si="164"/>
        <v/>
      </c>
      <c r="C3516" s="24" t="str">
        <f t="shared" si="165"/>
        <v/>
      </c>
      <c r="D3516" s="24">
        <v>2026</v>
      </c>
      <c r="E3516" s="7" t="s">
        <v>3750</v>
      </c>
      <c r="F3516" s="7" t="s">
        <v>3737</v>
      </c>
      <c r="G3516" s="7" t="s">
        <v>47</v>
      </c>
      <c r="H3516" s="7" t="s">
        <v>30</v>
      </c>
      <c r="I3516" s="8">
        <v>0.125</v>
      </c>
      <c r="J3516" s="8">
        <v>0.36399999999999999</v>
      </c>
      <c r="K3516" s="8">
        <v>0.125</v>
      </c>
      <c r="L3516" s="8">
        <v>0.48899999999999999</v>
      </c>
      <c r="M3516" s="7">
        <v>13</v>
      </c>
      <c r="N3516" s="7">
        <v>22</v>
      </c>
      <c r="O3516" s="7">
        <v>16</v>
      </c>
      <c r="P3516" s="7">
        <v>4</v>
      </c>
      <c r="Q3516" s="7">
        <v>2</v>
      </c>
      <c r="R3516" s="7">
        <v>0</v>
      </c>
      <c r="S3516" s="7">
        <v>0</v>
      </c>
      <c r="T3516" s="7">
        <v>0</v>
      </c>
      <c r="U3516" s="7">
        <v>2</v>
      </c>
      <c r="V3516" s="7">
        <v>2</v>
      </c>
      <c r="W3516" s="7">
        <v>4</v>
      </c>
      <c r="X3516" s="7">
        <v>8</v>
      </c>
      <c r="Y3516" s="7">
        <v>3</v>
      </c>
      <c r="Z3516" s="7">
        <v>0</v>
      </c>
      <c r="AA3516"/>
    </row>
    <row r="3517" spans="1:27" x14ac:dyDescent="0.25">
      <c r="A3517" s="24" t="str">
        <f t="shared" si="166"/>
        <v/>
      </c>
      <c r="B3517" s="24" t="str">
        <f t="shared" si="164"/>
        <v/>
      </c>
      <c r="C3517" s="24" t="str">
        <f t="shared" si="165"/>
        <v/>
      </c>
      <c r="D3517" s="24">
        <v>2026</v>
      </c>
      <c r="E3517" s="7" t="s">
        <v>3751</v>
      </c>
      <c r="F3517" s="7" t="s">
        <v>3737</v>
      </c>
      <c r="G3517" s="7" t="s">
        <v>24</v>
      </c>
      <c r="H3517" s="7" t="s">
        <v>42</v>
      </c>
      <c r="I3517" s="8">
        <v>0.122</v>
      </c>
      <c r="J3517" s="8">
        <v>0.28299999999999997</v>
      </c>
      <c r="K3517" s="8">
        <v>0.14299999999999999</v>
      </c>
      <c r="L3517" s="8">
        <v>0.42599999999999999</v>
      </c>
      <c r="M3517" s="7">
        <v>18</v>
      </c>
      <c r="N3517" s="7">
        <v>61</v>
      </c>
      <c r="O3517" s="7">
        <v>49</v>
      </c>
      <c r="P3517" s="7">
        <v>8</v>
      </c>
      <c r="Q3517" s="7">
        <v>6</v>
      </c>
      <c r="R3517" s="7">
        <v>1</v>
      </c>
      <c r="S3517" s="7">
        <v>0</v>
      </c>
      <c r="T3517" s="7">
        <v>0</v>
      </c>
      <c r="U3517" s="7">
        <v>5</v>
      </c>
      <c r="V3517" s="7">
        <v>2</v>
      </c>
      <c r="W3517" s="7">
        <v>9</v>
      </c>
      <c r="X3517" s="7">
        <v>15</v>
      </c>
      <c r="Y3517" s="7">
        <v>2</v>
      </c>
      <c r="Z3517" s="7">
        <v>0</v>
      </c>
      <c r="AA3517"/>
    </row>
    <row r="3518" spans="1:27" x14ac:dyDescent="0.25">
      <c r="A3518" s="24" t="str">
        <f t="shared" si="166"/>
        <v/>
      </c>
      <c r="B3518" s="24" t="str">
        <f t="shared" si="164"/>
        <v/>
      </c>
      <c r="C3518" s="24" t="str">
        <f t="shared" si="165"/>
        <v/>
      </c>
      <c r="D3518" s="24">
        <v>2026</v>
      </c>
      <c r="E3518" s="7" t="s">
        <v>3752</v>
      </c>
      <c r="F3518" s="7" t="s">
        <v>3737</v>
      </c>
      <c r="G3518" s="7" t="s">
        <v>47</v>
      </c>
      <c r="H3518" s="7" t="s">
        <v>164</v>
      </c>
      <c r="I3518" s="8">
        <v>0</v>
      </c>
      <c r="J3518" s="8">
        <v>0</v>
      </c>
      <c r="K3518" s="8">
        <v>0</v>
      </c>
      <c r="L3518" s="8">
        <v>0</v>
      </c>
      <c r="M3518" s="7">
        <v>3</v>
      </c>
      <c r="N3518" s="7">
        <v>3</v>
      </c>
      <c r="O3518" s="7">
        <v>3</v>
      </c>
      <c r="P3518" s="7">
        <v>0</v>
      </c>
      <c r="Q3518" s="7">
        <v>0</v>
      </c>
      <c r="R3518" s="7">
        <v>0</v>
      </c>
      <c r="S3518" s="7">
        <v>0</v>
      </c>
      <c r="T3518" s="7">
        <v>0</v>
      </c>
      <c r="U3518" s="7">
        <v>0</v>
      </c>
      <c r="V3518" s="7">
        <v>0</v>
      </c>
      <c r="W3518" s="7">
        <v>0</v>
      </c>
      <c r="X3518" s="7">
        <v>3</v>
      </c>
      <c r="Y3518" s="7">
        <v>0</v>
      </c>
      <c r="Z3518" s="7">
        <v>0</v>
      </c>
      <c r="AA3518"/>
    </row>
    <row r="3519" spans="1:27" x14ac:dyDescent="0.25">
      <c r="A3519" s="24" t="str">
        <f t="shared" si="166"/>
        <v/>
      </c>
      <c r="B3519" s="24" t="str">
        <f t="shared" si="164"/>
        <v/>
      </c>
      <c r="C3519" s="24" t="str">
        <f t="shared" si="165"/>
        <v/>
      </c>
      <c r="D3519" s="24">
        <v>2026</v>
      </c>
      <c r="E3519" s="7" t="s">
        <v>3753</v>
      </c>
      <c r="F3519" s="7" t="s">
        <v>3737</v>
      </c>
      <c r="G3519" s="7" t="s">
        <v>47</v>
      </c>
      <c r="H3519" s="7" t="s">
        <v>35</v>
      </c>
      <c r="I3519" s="8">
        <v>0</v>
      </c>
      <c r="J3519" s="8">
        <v>0</v>
      </c>
      <c r="K3519" s="8">
        <v>0</v>
      </c>
      <c r="L3519" s="8">
        <v>0</v>
      </c>
      <c r="M3519" s="7">
        <v>9</v>
      </c>
      <c r="N3519" s="7">
        <v>10</v>
      </c>
      <c r="O3519" s="7">
        <v>10</v>
      </c>
      <c r="P3519" s="7">
        <v>0</v>
      </c>
      <c r="Q3519" s="7">
        <v>0</v>
      </c>
      <c r="R3519" s="7">
        <v>0</v>
      </c>
      <c r="S3519" s="7">
        <v>0</v>
      </c>
      <c r="T3519" s="7">
        <v>0</v>
      </c>
      <c r="U3519" s="7">
        <v>0</v>
      </c>
      <c r="V3519" s="7">
        <v>0</v>
      </c>
      <c r="W3519" s="7">
        <v>0</v>
      </c>
      <c r="X3519" s="7">
        <v>7</v>
      </c>
      <c r="Y3519" s="7">
        <v>0</v>
      </c>
      <c r="Z3519" s="7">
        <v>0</v>
      </c>
      <c r="AA3519"/>
    </row>
    <row r="3520" spans="1:27" x14ac:dyDescent="0.25">
      <c r="A3520" s="24">
        <f t="shared" si="166"/>
        <v>1</v>
      </c>
      <c r="B3520" s="24" t="str">
        <f t="shared" si="164"/>
        <v/>
      </c>
      <c r="C3520" s="24" t="str">
        <f t="shared" si="165"/>
        <v/>
      </c>
      <c r="D3520" s="24">
        <v>2026</v>
      </c>
      <c r="E3520" s="7" t="s">
        <v>3754</v>
      </c>
      <c r="F3520" s="7" t="s">
        <v>3755</v>
      </c>
      <c r="G3520" s="7" t="s">
        <v>29</v>
      </c>
      <c r="H3520" s="7" t="s">
        <v>35</v>
      </c>
      <c r="I3520" s="8">
        <v>0.32800000000000001</v>
      </c>
      <c r="J3520" s="8">
        <v>0.40400000000000003</v>
      </c>
      <c r="K3520" s="8">
        <v>0.44400000000000001</v>
      </c>
      <c r="L3520" s="8">
        <v>0.84799999999999998</v>
      </c>
      <c r="M3520" s="7">
        <v>44</v>
      </c>
      <c r="N3520" s="7">
        <v>204</v>
      </c>
      <c r="O3520" s="7">
        <v>180</v>
      </c>
      <c r="P3520" s="7">
        <v>41</v>
      </c>
      <c r="Q3520" s="7">
        <v>59</v>
      </c>
      <c r="R3520" s="7">
        <v>5</v>
      </c>
      <c r="S3520" s="7">
        <v>2</v>
      </c>
      <c r="T3520" s="7">
        <v>4</v>
      </c>
      <c r="U3520" s="7">
        <v>32</v>
      </c>
      <c r="V3520" s="7">
        <v>4</v>
      </c>
      <c r="W3520" s="7">
        <v>19</v>
      </c>
      <c r="X3520" s="7">
        <v>14</v>
      </c>
      <c r="Y3520" s="7">
        <v>12</v>
      </c>
      <c r="Z3520" s="7">
        <v>3</v>
      </c>
      <c r="AA3520"/>
    </row>
    <row r="3521" spans="1:27" x14ac:dyDescent="0.25">
      <c r="A3521" s="24" t="str">
        <f t="shared" si="166"/>
        <v/>
      </c>
      <c r="B3521" s="24" t="str">
        <f t="shared" si="164"/>
        <v/>
      </c>
      <c r="C3521" s="24">
        <f t="shared" si="165"/>
        <v>1</v>
      </c>
      <c r="D3521" s="24">
        <v>2026</v>
      </c>
      <c r="E3521" s="7" t="s">
        <v>3756</v>
      </c>
      <c r="F3521" s="7" t="s">
        <v>3755</v>
      </c>
      <c r="G3521" s="7" t="s">
        <v>37</v>
      </c>
      <c r="H3521" s="7" t="s">
        <v>30</v>
      </c>
      <c r="I3521" s="8">
        <v>0.29399999999999998</v>
      </c>
      <c r="J3521" s="8">
        <v>0.41199999999999998</v>
      </c>
      <c r="K3521" s="8">
        <v>0.42399999999999999</v>
      </c>
      <c r="L3521" s="8">
        <v>0.83499999999999996</v>
      </c>
      <c r="M3521" s="7">
        <v>44</v>
      </c>
      <c r="N3521" s="7">
        <v>204</v>
      </c>
      <c r="O3521" s="7">
        <v>170</v>
      </c>
      <c r="P3521" s="7">
        <v>38</v>
      </c>
      <c r="Q3521" s="7">
        <v>50</v>
      </c>
      <c r="R3521" s="7">
        <v>8</v>
      </c>
      <c r="S3521" s="7">
        <v>1</v>
      </c>
      <c r="T3521" s="7">
        <v>4</v>
      </c>
      <c r="U3521" s="7">
        <v>37</v>
      </c>
      <c r="V3521" s="7">
        <v>3</v>
      </c>
      <c r="W3521" s="7">
        <v>31</v>
      </c>
      <c r="X3521" s="7">
        <v>27</v>
      </c>
      <c r="Y3521" s="7">
        <v>6</v>
      </c>
      <c r="Z3521" s="7">
        <v>3</v>
      </c>
      <c r="AA3521"/>
    </row>
    <row r="3522" spans="1:27" x14ac:dyDescent="0.25">
      <c r="A3522" s="24">
        <f t="shared" si="166"/>
        <v>1</v>
      </c>
      <c r="B3522" s="24" t="str">
        <f t="shared" ref="B3522:B3585" si="167">IF(COUNTIFS(Draft_Player,$E3522),COUNTIFS(Draft_Player,$E3522),"")</f>
        <v/>
      </c>
      <c r="C3522" s="24" t="str">
        <f t="shared" ref="C3522:C3585" si="168">IF(COUNTIFS(Transfers_Player,$E3522),COUNTIFS(Transfers_Player,$E3522),"")</f>
        <v/>
      </c>
      <c r="D3522" s="24">
        <v>2026</v>
      </c>
      <c r="E3522" s="7" t="s">
        <v>3757</v>
      </c>
      <c r="F3522" s="7" t="s">
        <v>3755</v>
      </c>
      <c r="G3522" s="7" t="s">
        <v>29</v>
      </c>
      <c r="H3522" s="7" t="s">
        <v>33</v>
      </c>
      <c r="I3522" s="8">
        <v>0.28799999999999998</v>
      </c>
      <c r="J3522" s="8">
        <v>0.4</v>
      </c>
      <c r="K3522" s="8">
        <v>0.53800000000000003</v>
      </c>
      <c r="L3522" s="8">
        <v>0.93799999999999994</v>
      </c>
      <c r="M3522" s="7">
        <v>43</v>
      </c>
      <c r="N3522" s="7">
        <v>192</v>
      </c>
      <c r="O3522" s="7">
        <v>160</v>
      </c>
      <c r="P3522" s="7">
        <v>41</v>
      </c>
      <c r="Q3522" s="7">
        <v>46</v>
      </c>
      <c r="R3522" s="7">
        <v>12</v>
      </c>
      <c r="S3522" s="7">
        <v>2</v>
      </c>
      <c r="T3522" s="7">
        <v>8</v>
      </c>
      <c r="U3522" s="7">
        <v>40</v>
      </c>
      <c r="V3522" s="7">
        <v>7</v>
      </c>
      <c r="W3522" s="7">
        <v>23</v>
      </c>
      <c r="X3522" s="7">
        <v>29</v>
      </c>
      <c r="Y3522" s="7">
        <v>5</v>
      </c>
      <c r="Z3522" s="7">
        <v>0</v>
      </c>
      <c r="AA3522"/>
    </row>
    <row r="3523" spans="1:27" x14ac:dyDescent="0.25">
      <c r="A3523" s="24" t="str">
        <f t="shared" ref="A3523:A3586" si="169">IF(OR(G3523="SR", G3523="GR"), 1, "")</f>
        <v/>
      </c>
      <c r="B3523" s="24" t="str">
        <f t="shared" si="167"/>
        <v/>
      </c>
      <c r="C3523" s="24">
        <f t="shared" si="168"/>
        <v>1</v>
      </c>
      <c r="D3523" s="24">
        <v>2026</v>
      </c>
      <c r="E3523" s="7" t="s">
        <v>3758</v>
      </c>
      <c r="F3523" s="7" t="s">
        <v>3755</v>
      </c>
      <c r="G3523" s="7" t="s">
        <v>24</v>
      </c>
      <c r="H3523" s="7" t="s">
        <v>44</v>
      </c>
      <c r="I3523" s="8">
        <v>0.28399999999999997</v>
      </c>
      <c r="J3523" s="8">
        <v>0.38500000000000001</v>
      </c>
      <c r="K3523" s="8">
        <v>0.52300000000000002</v>
      </c>
      <c r="L3523" s="8">
        <v>0.90800000000000003</v>
      </c>
      <c r="M3523" s="7">
        <v>35</v>
      </c>
      <c r="N3523" s="7">
        <v>131</v>
      </c>
      <c r="O3523" s="7">
        <v>109</v>
      </c>
      <c r="P3523" s="7">
        <v>18</v>
      </c>
      <c r="Q3523" s="7">
        <v>31</v>
      </c>
      <c r="R3523" s="7">
        <v>5</v>
      </c>
      <c r="S3523" s="7">
        <v>0</v>
      </c>
      <c r="T3523" s="7">
        <v>7</v>
      </c>
      <c r="U3523" s="7">
        <v>25</v>
      </c>
      <c r="V3523" s="7">
        <v>3</v>
      </c>
      <c r="W3523" s="7">
        <v>16</v>
      </c>
      <c r="X3523" s="7">
        <v>21</v>
      </c>
      <c r="Y3523" s="7">
        <v>0</v>
      </c>
      <c r="Z3523" s="7">
        <v>0</v>
      </c>
      <c r="AA3523"/>
    </row>
    <row r="3524" spans="1:27" x14ac:dyDescent="0.25">
      <c r="A3524" s="24">
        <f t="shared" si="169"/>
        <v>1</v>
      </c>
      <c r="B3524" s="24" t="str">
        <f t="shared" si="167"/>
        <v/>
      </c>
      <c r="C3524" s="24" t="str">
        <f t="shared" si="168"/>
        <v/>
      </c>
      <c r="D3524" s="24">
        <v>2026</v>
      </c>
      <c r="E3524" s="7" t="s">
        <v>3759</v>
      </c>
      <c r="F3524" s="7" t="s">
        <v>3755</v>
      </c>
      <c r="G3524" s="7" t="s">
        <v>29</v>
      </c>
      <c r="H3524" s="7" t="s">
        <v>25</v>
      </c>
      <c r="I3524" s="8">
        <v>0.26100000000000001</v>
      </c>
      <c r="J3524" s="8">
        <v>0.36899999999999999</v>
      </c>
      <c r="K3524" s="8">
        <v>0.42499999999999999</v>
      </c>
      <c r="L3524" s="8">
        <v>0.79400000000000004</v>
      </c>
      <c r="M3524" s="7">
        <v>38</v>
      </c>
      <c r="N3524" s="7">
        <v>160</v>
      </c>
      <c r="O3524" s="7">
        <v>134</v>
      </c>
      <c r="P3524" s="7">
        <v>28</v>
      </c>
      <c r="Q3524" s="7">
        <v>35</v>
      </c>
      <c r="R3524" s="7">
        <v>10</v>
      </c>
      <c r="S3524" s="7">
        <v>0</v>
      </c>
      <c r="T3524" s="7">
        <v>4</v>
      </c>
      <c r="U3524" s="7">
        <v>30</v>
      </c>
      <c r="V3524" s="7">
        <v>11</v>
      </c>
      <c r="W3524" s="7">
        <v>13</v>
      </c>
      <c r="X3524" s="7">
        <v>14</v>
      </c>
      <c r="Y3524" s="7">
        <v>0</v>
      </c>
      <c r="Z3524" s="7">
        <v>0</v>
      </c>
      <c r="AA3524"/>
    </row>
    <row r="3525" spans="1:27" x14ac:dyDescent="0.25">
      <c r="A3525" s="24" t="str">
        <f t="shared" si="169"/>
        <v/>
      </c>
      <c r="B3525" s="24" t="str">
        <f t="shared" si="167"/>
        <v/>
      </c>
      <c r="C3525" s="24" t="str">
        <f t="shared" si="168"/>
        <v/>
      </c>
      <c r="D3525" s="24">
        <v>2026</v>
      </c>
      <c r="E3525" s="7" t="s">
        <v>3760</v>
      </c>
      <c r="F3525" s="7" t="s">
        <v>3755</v>
      </c>
      <c r="G3525" s="7" t="s">
        <v>24</v>
      </c>
      <c r="H3525" s="7" t="s">
        <v>42</v>
      </c>
      <c r="I3525" s="8">
        <v>0.248</v>
      </c>
      <c r="J3525" s="8">
        <v>0.28699999999999998</v>
      </c>
      <c r="K3525" s="8">
        <v>0.34499999999999997</v>
      </c>
      <c r="L3525" s="8">
        <v>0.63100000000000001</v>
      </c>
      <c r="M3525" s="7">
        <v>39</v>
      </c>
      <c r="N3525" s="7">
        <v>157</v>
      </c>
      <c r="O3525" s="7">
        <v>145</v>
      </c>
      <c r="P3525" s="7">
        <v>24</v>
      </c>
      <c r="Q3525" s="7">
        <v>36</v>
      </c>
      <c r="R3525" s="7">
        <v>8</v>
      </c>
      <c r="S3525" s="7">
        <v>0</v>
      </c>
      <c r="T3525" s="7">
        <v>2</v>
      </c>
      <c r="U3525" s="7">
        <v>19</v>
      </c>
      <c r="V3525" s="7">
        <v>0</v>
      </c>
      <c r="W3525" s="7">
        <v>9</v>
      </c>
      <c r="X3525" s="7">
        <v>42</v>
      </c>
      <c r="Y3525" s="7">
        <v>3</v>
      </c>
      <c r="Z3525" s="7">
        <v>0</v>
      </c>
      <c r="AA3525"/>
    </row>
    <row r="3526" spans="1:27" x14ac:dyDescent="0.25">
      <c r="A3526" s="24" t="str">
        <f t="shared" si="169"/>
        <v/>
      </c>
      <c r="B3526" s="24" t="str">
        <f t="shared" si="167"/>
        <v/>
      </c>
      <c r="C3526" s="24">
        <f t="shared" si="168"/>
        <v>1</v>
      </c>
      <c r="D3526" s="24">
        <v>2026</v>
      </c>
      <c r="E3526" s="7" t="s">
        <v>3761</v>
      </c>
      <c r="F3526" s="7" t="s">
        <v>3755</v>
      </c>
      <c r="G3526" s="7" t="s">
        <v>24</v>
      </c>
      <c r="H3526" s="7" t="s">
        <v>27</v>
      </c>
      <c r="I3526" s="8">
        <v>0.23699999999999999</v>
      </c>
      <c r="J3526" s="8">
        <v>0.311</v>
      </c>
      <c r="K3526" s="8">
        <v>0.314</v>
      </c>
      <c r="L3526" s="8">
        <v>0.624</v>
      </c>
      <c r="M3526" s="7">
        <v>34</v>
      </c>
      <c r="N3526" s="7">
        <v>135</v>
      </c>
      <c r="O3526" s="7">
        <v>118</v>
      </c>
      <c r="P3526" s="7">
        <v>15</v>
      </c>
      <c r="Q3526" s="7">
        <v>28</v>
      </c>
      <c r="R3526" s="7">
        <v>5</v>
      </c>
      <c r="S3526" s="7">
        <v>2</v>
      </c>
      <c r="T3526" s="7">
        <v>0</v>
      </c>
      <c r="U3526" s="7">
        <v>10</v>
      </c>
      <c r="V3526" s="7">
        <v>5</v>
      </c>
      <c r="W3526" s="7">
        <v>8</v>
      </c>
      <c r="X3526" s="7">
        <v>18</v>
      </c>
      <c r="Y3526" s="7">
        <v>12</v>
      </c>
      <c r="Z3526" s="7">
        <v>2</v>
      </c>
      <c r="AA3526"/>
    </row>
    <row r="3527" spans="1:27" x14ac:dyDescent="0.25">
      <c r="A3527" s="24" t="str">
        <f t="shared" si="169"/>
        <v/>
      </c>
      <c r="B3527" s="24" t="str">
        <f t="shared" si="167"/>
        <v/>
      </c>
      <c r="C3527" s="24" t="str">
        <f t="shared" si="168"/>
        <v/>
      </c>
      <c r="D3527" s="24">
        <v>2026</v>
      </c>
      <c r="E3527" s="7" t="s">
        <v>3762</v>
      </c>
      <c r="F3527" s="7" t="s">
        <v>3755</v>
      </c>
      <c r="G3527" s="7" t="s">
        <v>47</v>
      </c>
      <c r="H3527" s="7" t="s">
        <v>30</v>
      </c>
      <c r="I3527" s="8">
        <v>0.5</v>
      </c>
      <c r="J3527" s="8">
        <v>0.66700000000000004</v>
      </c>
      <c r="K3527" s="8">
        <v>0.5</v>
      </c>
      <c r="L3527" s="8">
        <v>1.167</v>
      </c>
      <c r="M3527" s="7">
        <v>6</v>
      </c>
      <c r="N3527" s="7">
        <v>6</v>
      </c>
      <c r="O3527" s="7">
        <v>4</v>
      </c>
      <c r="P3527" s="7">
        <v>0</v>
      </c>
      <c r="Q3527" s="7">
        <v>2</v>
      </c>
      <c r="R3527" s="7">
        <v>0</v>
      </c>
      <c r="S3527" s="7">
        <v>0</v>
      </c>
      <c r="T3527" s="7">
        <v>0</v>
      </c>
      <c r="U3527" s="7">
        <v>0</v>
      </c>
      <c r="V3527" s="7">
        <v>0</v>
      </c>
      <c r="W3527" s="7">
        <v>2</v>
      </c>
      <c r="X3527" s="7">
        <v>1</v>
      </c>
      <c r="Y3527" s="7">
        <v>1</v>
      </c>
      <c r="Z3527" s="7">
        <v>0</v>
      </c>
      <c r="AA3527"/>
    </row>
    <row r="3528" spans="1:27" x14ac:dyDescent="0.25">
      <c r="A3528" s="24" t="str">
        <f t="shared" si="169"/>
        <v/>
      </c>
      <c r="B3528" s="24" t="str">
        <f t="shared" si="167"/>
        <v/>
      </c>
      <c r="C3528" s="24">
        <f t="shared" si="168"/>
        <v>1</v>
      </c>
      <c r="D3528" s="24">
        <v>2026</v>
      </c>
      <c r="E3528" s="7" t="s">
        <v>3763</v>
      </c>
      <c r="F3528" s="7" t="s">
        <v>3755</v>
      </c>
      <c r="G3528" s="7" t="s">
        <v>47</v>
      </c>
      <c r="H3528" s="7" t="s">
        <v>38</v>
      </c>
      <c r="I3528" s="8">
        <v>0.373</v>
      </c>
      <c r="J3528" s="8">
        <v>0.44700000000000001</v>
      </c>
      <c r="K3528" s="8">
        <v>0.55900000000000005</v>
      </c>
      <c r="L3528" s="8">
        <v>1.006</v>
      </c>
      <c r="M3528" s="7">
        <v>31</v>
      </c>
      <c r="N3528" s="7">
        <v>124</v>
      </c>
      <c r="O3528" s="7">
        <v>102</v>
      </c>
      <c r="P3528" s="7">
        <v>18</v>
      </c>
      <c r="Q3528" s="7">
        <v>38</v>
      </c>
      <c r="R3528" s="7">
        <v>9</v>
      </c>
      <c r="S3528" s="7">
        <v>2</v>
      </c>
      <c r="T3528" s="7">
        <v>2</v>
      </c>
      <c r="U3528" s="7">
        <v>22</v>
      </c>
      <c r="V3528" s="7">
        <v>2</v>
      </c>
      <c r="W3528" s="7">
        <v>15</v>
      </c>
      <c r="X3528" s="7">
        <v>18</v>
      </c>
      <c r="Y3528" s="7">
        <v>1</v>
      </c>
      <c r="Z3528" s="7">
        <v>1</v>
      </c>
      <c r="AA3528"/>
    </row>
    <row r="3529" spans="1:27" x14ac:dyDescent="0.25">
      <c r="A3529" s="24" t="str">
        <f t="shared" si="169"/>
        <v/>
      </c>
      <c r="B3529" s="24" t="str">
        <f t="shared" si="167"/>
        <v/>
      </c>
      <c r="C3529" s="24" t="str">
        <f t="shared" si="168"/>
        <v/>
      </c>
      <c r="D3529" s="24">
        <v>2026</v>
      </c>
      <c r="E3529" s="7" t="s">
        <v>3764</v>
      </c>
      <c r="F3529" s="7" t="s">
        <v>3755</v>
      </c>
      <c r="G3529" s="7" t="s">
        <v>24</v>
      </c>
      <c r="H3529" s="7" t="s">
        <v>40</v>
      </c>
      <c r="I3529" s="8">
        <v>0.28299999999999997</v>
      </c>
      <c r="J3529" s="8">
        <v>0.442</v>
      </c>
      <c r="K3529" s="8">
        <v>0.28299999999999997</v>
      </c>
      <c r="L3529" s="8">
        <v>0.72499999999999998</v>
      </c>
      <c r="M3529" s="7">
        <v>23</v>
      </c>
      <c r="N3529" s="7">
        <v>82</v>
      </c>
      <c r="O3529" s="7">
        <v>60</v>
      </c>
      <c r="P3529" s="7">
        <v>15</v>
      </c>
      <c r="Q3529" s="7">
        <v>17</v>
      </c>
      <c r="R3529" s="7">
        <v>0</v>
      </c>
      <c r="S3529" s="7">
        <v>0</v>
      </c>
      <c r="T3529" s="7">
        <v>0</v>
      </c>
      <c r="U3529" s="7">
        <v>2</v>
      </c>
      <c r="V3529" s="7">
        <v>1</v>
      </c>
      <c r="W3529" s="7">
        <v>16</v>
      </c>
      <c r="X3529" s="7">
        <v>13</v>
      </c>
      <c r="Y3529" s="7">
        <v>1</v>
      </c>
      <c r="Z3529" s="7">
        <v>0</v>
      </c>
      <c r="AA3529"/>
    </row>
    <row r="3530" spans="1:27" x14ac:dyDescent="0.25">
      <c r="A3530" s="24" t="str">
        <f t="shared" si="169"/>
        <v/>
      </c>
      <c r="B3530" s="24" t="str">
        <f t="shared" si="167"/>
        <v/>
      </c>
      <c r="C3530" s="24" t="str">
        <f t="shared" si="168"/>
        <v/>
      </c>
      <c r="D3530" s="24">
        <v>2026</v>
      </c>
      <c r="E3530" s="7" t="s">
        <v>3765</v>
      </c>
      <c r="F3530" s="7" t="s">
        <v>3755</v>
      </c>
      <c r="G3530" s="7" t="s">
        <v>37</v>
      </c>
      <c r="H3530" s="7" t="s">
        <v>42</v>
      </c>
      <c r="I3530" s="8">
        <v>0.26</v>
      </c>
      <c r="J3530" s="8">
        <v>0.379</v>
      </c>
      <c r="K3530" s="8">
        <v>0.315</v>
      </c>
      <c r="L3530" s="8">
        <v>0.69399999999999995</v>
      </c>
      <c r="M3530" s="7">
        <v>24</v>
      </c>
      <c r="N3530" s="7">
        <v>88</v>
      </c>
      <c r="O3530" s="7">
        <v>73</v>
      </c>
      <c r="P3530" s="7">
        <v>20</v>
      </c>
      <c r="Q3530" s="7">
        <v>19</v>
      </c>
      <c r="R3530" s="7">
        <v>2</v>
      </c>
      <c r="S3530" s="7">
        <v>1</v>
      </c>
      <c r="T3530" s="7">
        <v>0</v>
      </c>
      <c r="U3530" s="7">
        <v>7</v>
      </c>
      <c r="V3530" s="7">
        <v>4</v>
      </c>
      <c r="W3530" s="7">
        <v>10</v>
      </c>
      <c r="X3530" s="7">
        <v>10</v>
      </c>
      <c r="Y3530" s="7">
        <v>3</v>
      </c>
      <c r="Z3530" s="7">
        <v>0</v>
      </c>
      <c r="AA3530"/>
    </row>
    <row r="3531" spans="1:27" x14ac:dyDescent="0.25">
      <c r="A3531" s="24" t="str">
        <f t="shared" si="169"/>
        <v/>
      </c>
      <c r="B3531" s="24" t="str">
        <f t="shared" si="167"/>
        <v/>
      </c>
      <c r="C3531" s="24" t="str">
        <f t="shared" si="168"/>
        <v/>
      </c>
      <c r="D3531" s="24">
        <v>2026</v>
      </c>
      <c r="E3531" s="7" t="s">
        <v>3766</v>
      </c>
      <c r="F3531" s="7" t="s">
        <v>3755</v>
      </c>
      <c r="G3531" s="7" t="s">
        <v>47</v>
      </c>
      <c r="H3531" s="7" t="s">
        <v>164</v>
      </c>
      <c r="I3531" s="8">
        <v>0.25</v>
      </c>
      <c r="J3531" s="8">
        <v>0.25</v>
      </c>
      <c r="K3531" s="8">
        <v>0.25</v>
      </c>
      <c r="L3531" s="8">
        <v>0.5</v>
      </c>
      <c r="M3531" s="7">
        <v>4</v>
      </c>
      <c r="N3531" s="7">
        <v>4</v>
      </c>
      <c r="O3531" s="7">
        <v>4</v>
      </c>
      <c r="P3531" s="7">
        <v>1</v>
      </c>
      <c r="Q3531" s="7">
        <v>1</v>
      </c>
      <c r="R3531" s="7">
        <v>0</v>
      </c>
      <c r="S3531" s="7">
        <v>0</v>
      </c>
      <c r="T3531" s="7">
        <v>0</v>
      </c>
      <c r="U3531" s="7">
        <v>0</v>
      </c>
      <c r="V3531" s="7">
        <v>0</v>
      </c>
      <c r="W3531" s="7">
        <v>0</v>
      </c>
      <c r="X3531" s="7">
        <v>1</v>
      </c>
      <c r="Y3531" s="7">
        <v>0</v>
      </c>
      <c r="Z3531" s="7">
        <v>0</v>
      </c>
      <c r="AA3531"/>
    </row>
    <row r="3532" spans="1:27" x14ac:dyDescent="0.25">
      <c r="A3532" s="24" t="str">
        <f t="shared" si="169"/>
        <v/>
      </c>
      <c r="B3532" s="24" t="str">
        <f t="shared" si="167"/>
        <v/>
      </c>
      <c r="C3532" s="24" t="str">
        <f t="shared" si="168"/>
        <v/>
      </c>
      <c r="D3532" s="24">
        <v>2026</v>
      </c>
      <c r="E3532" s="7" t="s">
        <v>3767</v>
      </c>
      <c r="F3532" s="7" t="s">
        <v>3755</v>
      </c>
      <c r="G3532" s="7" t="s">
        <v>37</v>
      </c>
      <c r="H3532" s="7" t="s">
        <v>30</v>
      </c>
      <c r="I3532" s="8">
        <v>0.23799999999999999</v>
      </c>
      <c r="J3532" s="8">
        <v>0.32400000000000001</v>
      </c>
      <c r="K3532" s="8">
        <v>0.27</v>
      </c>
      <c r="L3532" s="8">
        <v>0.59399999999999997</v>
      </c>
      <c r="M3532" s="7">
        <v>25</v>
      </c>
      <c r="N3532" s="7">
        <v>74</v>
      </c>
      <c r="O3532" s="7">
        <v>63</v>
      </c>
      <c r="P3532" s="7">
        <v>4</v>
      </c>
      <c r="Q3532" s="7">
        <v>15</v>
      </c>
      <c r="R3532" s="7">
        <v>2</v>
      </c>
      <c r="S3532" s="7">
        <v>0</v>
      </c>
      <c r="T3532" s="7">
        <v>0</v>
      </c>
      <c r="U3532" s="7">
        <v>13</v>
      </c>
      <c r="V3532" s="7">
        <v>0</v>
      </c>
      <c r="W3532" s="7">
        <v>9</v>
      </c>
      <c r="X3532" s="7">
        <v>9</v>
      </c>
      <c r="Y3532" s="7">
        <v>2</v>
      </c>
      <c r="Z3532" s="7">
        <v>0</v>
      </c>
      <c r="AA3532"/>
    </row>
    <row r="3533" spans="1:27" x14ac:dyDescent="0.25">
      <c r="A3533" s="24" t="str">
        <f t="shared" si="169"/>
        <v/>
      </c>
      <c r="B3533" s="24" t="str">
        <f t="shared" si="167"/>
        <v/>
      </c>
      <c r="C3533" s="24" t="str">
        <f t="shared" si="168"/>
        <v/>
      </c>
      <c r="D3533" s="24">
        <v>2026</v>
      </c>
      <c r="E3533" s="7" t="s">
        <v>3768</v>
      </c>
      <c r="F3533" s="7" t="s">
        <v>3755</v>
      </c>
      <c r="G3533" s="7" t="s">
        <v>24</v>
      </c>
      <c r="H3533" s="7" t="s">
        <v>25</v>
      </c>
      <c r="I3533" s="8">
        <v>0.22500000000000001</v>
      </c>
      <c r="J3533" s="8">
        <v>0.35399999999999998</v>
      </c>
      <c r="K3533" s="8">
        <v>0.3</v>
      </c>
      <c r="L3533" s="8">
        <v>0.65400000000000003</v>
      </c>
      <c r="M3533" s="7">
        <v>14</v>
      </c>
      <c r="N3533" s="7">
        <v>51</v>
      </c>
      <c r="O3533" s="7">
        <v>40</v>
      </c>
      <c r="P3533" s="7">
        <v>5</v>
      </c>
      <c r="Q3533" s="7">
        <v>9</v>
      </c>
      <c r="R3533" s="7">
        <v>3</v>
      </c>
      <c r="S3533" s="7">
        <v>0</v>
      </c>
      <c r="T3533" s="7">
        <v>0</v>
      </c>
      <c r="U3533" s="7">
        <v>9</v>
      </c>
      <c r="V3533" s="7">
        <v>1</v>
      </c>
      <c r="W3533" s="7">
        <v>7</v>
      </c>
      <c r="X3533" s="7">
        <v>4</v>
      </c>
      <c r="Y3533" s="7">
        <v>1</v>
      </c>
      <c r="Z3533" s="7">
        <v>1</v>
      </c>
      <c r="AA3533"/>
    </row>
    <row r="3534" spans="1:27" x14ac:dyDescent="0.25">
      <c r="A3534" s="24" t="str">
        <f t="shared" si="169"/>
        <v/>
      </c>
      <c r="B3534" s="24" t="str">
        <f t="shared" si="167"/>
        <v/>
      </c>
      <c r="C3534" s="24" t="str">
        <f t="shared" si="168"/>
        <v/>
      </c>
      <c r="D3534" s="24">
        <v>2026</v>
      </c>
      <c r="E3534" s="7" t="s">
        <v>3769</v>
      </c>
      <c r="F3534" s="7" t="s">
        <v>3755</v>
      </c>
      <c r="G3534" s="7" t="s">
        <v>24</v>
      </c>
      <c r="H3534" s="7" t="s">
        <v>40</v>
      </c>
      <c r="I3534" s="8">
        <v>0.2</v>
      </c>
      <c r="J3534" s="8">
        <v>0.3</v>
      </c>
      <c r="K3534" s="8">
        <v>0.25700000000000001</v>
      </c>
      <c r="L3534" s="8">
        <v>0.55700000000000005</v>
      </c>
      <c r="M3534" s="7">
        <v>16</v>
      </c>
      <c r="N3534" s="7">
        <v>40</v>
      </c>
      <c r="O3534" s="7">
        <v>35</v>
      </c>
      <c r="P3534" s="7">
        <v>6</v>
      </c>
      <c r="Q3534" s="7">
        <v>7</v>
      </c>
      <c r="R3534" s="7">
        <v>2</v>
      </c>
      <c r="S3534" s="7">
        <v>0</v>
      </c>
      <c r="T3534" s="7">
        <v>0</v>
      </c>
      <c r="U3534" s="7">
        <v>3</v>
      </c>
      <c r="V3534" s="7">
        <v>0</v>
      </c>
      <c r="W3534" s="7">
        <v>5</v>
      </c>
      <c r="X3534" s="7">
        <v>9</v>
      </c>
      <c r="Y3534" s="7">
        <v>1</v>
      </c>
      <c r="Z3534" s="7">
        <v>0</v>
      </c>
      <c r="AA3534"/>
    </row>
    <row r="3535" spans="1:27" x14ac:dyDescent="0.25">
      <c r="A3535" s="24">
        <f t="shared" si="169"/>
        <v>1</v>
      </c>
      <c r="B3535" s="24" t="str">
        <f t="shared" si="167"/>
        <v/>
      </c>
      <c r="C3535" s="24" t="str">
        <f t="shared" si="168"/>
        <v/>
      </c>
      <c r="D3535" s="24">
        <v>2026</v>
      </c>
      <c r="E3535" s="7" t="s">
        <v>3770</v>
      </c>
      <c r="F3535" s="7" t="s">
        <v>3755</v>
      </c>
      <c r="G3535" s="7" t="s">
        <v>29</v>
      </c>
      <c r="H3535" s="7" t="s">
        <v>42</v>
      </c>
      <c r="I3535" s="8">
        <v>0.17899999999999999</v>
      </c>
      <c r="J3535" s="8">
        <v>0.29199999999999998</v>
      </c>
      <c r="K3535" s="8">
        <v>0.23200000000000001</v>
      </c>
      <c r="L3535" s="8">
        <v>0.52400000000000002</v>
      </c>
      <c r="M3535" s="7">
        <v>21</v>
      </c>
      <c r="N3535" s="7">
        <v>66</v>
      </c>
      <c r="O3535" s="7">
        <v>56</v>
      </c>
      <c r="P3535" s="7">
        <v>6</v>
      </c>
      <c r="Q3535" s="7">
        <v>10</v>
      </c>
      <c r="R3535" s="7">
        <v>3</v>
      </c>
      <c r="S3535" s="7">
        <v>0</v>
      </c>
      <c r="T3535" s="7">
        <v>0</v>
      </c>
      <c r="U3535" s="7">
        <v>4</v>
      </c>
      <c r="V3535" s="7">
        <v>0</v>
      </c>
      <c r="W3535" s="7">
        <v>9</v>
      </c>
      <c r="X3535" s="7">
        <v>14</v>
      </c>
      <c r="Y3535" s="7">
        <v>3</v>
      </c>
      <c r="Z3535" s="7">
        <v>1</v>
      </c>
      <c r="AA3535"/>
    </row>
    <row r="3536" spans="1:27" x14ac:dyDescent="0.25">
      <c r="A3536" s="24" t="str">
        <f t="shared" si="169"/>
        <v/>
      </c>
      <c r="B3536" s="24" t="str">
        <f t="shared" si="167"/>
        <v/>
      </c>
      <c r="C3536" s="24">
        <f t="shared" si="168"/>
        <v>1</v>
      </c>
      <c r="D3536" s="24">
        <v>2026</v>
      </c>
      <c r="E3536" s="7" t="s">
        <v>3771</v>
      </c>
      <c r="F3536" s="7" t="s">
        <v>3755</v>
      </c>
      <c r="G3536" s="7" t="s">
        <v>37</v>
      </c>
      <c r="H3536" s="7" t="s">
        <v>25</v>
      </c>
      <c r="I3536" s="8">
        <v>0.161</v>
      </c>
      <c r="J3536" s="8">
        <v>0.27</v>
      </c>
      <c r="K3536" s="8">
        <v>0.28999999999999998</v>
      </c>
      <c r="L3536" s="8">
        <v>0.56100000000000005</v>
      </c>
      <c r="M3536" s="7">
        <v>12</v>
      </c>
      <c r="N3536" s="7">
        <v>37</v>
      </c>
      <c r="O3536" s="7">
        <v>31</v>
      </c>
      <c r="P3536" s="7">
        <v>3</v>
      </c>
      <c r="Q3536" s="7">
        <v>5</v>
      </c>
      <c r="R3536" s="7">
        <v>1</v>
      </c>
      <c r="S3536" s="7">
        <v>0</v>
      </c>
      <c r="T3536" s="7">
        <v>1</v>
      </c>
      <c r="U3536" s="7">
        <v>5</v>
      </c>
      <c r="V3536" s="7">
        <v>2</v>
      </c>
      <c r="W3536" s="7">
        <v>3</v>
      </c>
      <c r="X3536" s="7">
        <v>7</v>
      </c>
      <c r="Y3536" s="7">
        <v>0</v>
      </c>
      <c r="Z3536" s="7">
        <v>0</v>
      </c>
      <c r="AA3536"/>
    </row>
    <row r="3537" spans="1:27" x14ac:dyDescent="0.25">
      <c r="A3537" s="24" t="str">
        <f t="shared" si="169"/>
        <v/>
      </c>
      <c r="B3537" s="24" t="str">
        <f t="shared" si="167"/>
        <v/>
      </c>
      <c r="C3537" s="24" t="str">
        <f t="shared" si="168"/>
        <v/>
      </c>
      <c r="D3537" s="24">
        <v>2026</v>
      </c>
      <c r="E3537" s="7" t="s">
        <v>3772</v>
      </c>
      <c r="F3537" s="7" t="s">
        <v>3755</v>
      </c>
      <c r="G3537" s="7" t="s">
        <v>24</v>
      </c>
      <c r="H3537" s="7" t="s">
        <v>25</v>
      </c>
      <c r="I3537" s="8">
        <v>7.0999999999999994E-2</v>
      </c>
      <c r="J3537" s="8">
        <v>0.125</v>
      </c>
      <c r="K3537" s="8">
        <v>0.14299999999999999</v>
      </c>
      <c r="L3537" s="8">
        <v>0.26800000000000002</v>
      </c>
      <c r="M3537" s="7">
        <v>9</v>
      </c>
      <c r="N3537" s="7">
        <v>17</v>
      </c>
      <c r="O3537" s="7">
        <v>14</v>
      </c>
      <c r="P3537" s="7">
        <v>0</v>
      </c>
      <c r="Q3537" s="7">
        <v>1</v>
      </c>
      <c r="R3537" s="7">
        <v>1</v>
      </c>
      <c r="S3537" s="7">
        <v>0</v>
      </c>
      <c r="T3537" s="7">
        <v>0</v>
      </c>
      <c r="U3537" s="7">
        <v>1</v>
      </c>
      <c r="V3537" s="7">
        <v>1</v>
      </c>
      <c r="W3537" s="7">
        <v>0</v>
      </c>
      <c r="X3537" s="7">
        <v>4</v>
      </c>
      <c r="Y3537" s="7">
        <v>0</v>
      </c>
      <c r="Z3537" s="7">
        <v>0</v>
      </c>
      <c r="AA3537"/>
    </row>
    <row r="3538" spans="1:27" x14ac:dyDescent="0.25">
      <c r="A3538" s="24" t="str">
        <f t="shared" si="169"/>
        <v/>
      </c>
      <c r="B3538" s="24" t="str">
        <f t="shared" si="167"/>
        <v/>
      </c>
      <c r="C3538" s="24">
        <f t="shared" si="168"/>
        <v>1</v>
      </c>
      <c r="D3538" s="24">
        <v>2026</v>
      </c>
      <c r="E3538" s="7" t="s">
        <v>3773</v>
      </c>
      <c r="F3538" s="7" t="s">
        <v>3755</v>
      </c>
      <c r="G3538" s="7" t="s">
        <v>37</v>
      </c>
      <c r="H3538" s="7" t="s">
        <v>64</v>
      </c>
      <c r="I3538" s="8">
        <v>0</v>
      </c>
      <c r="J3538" s="8">
        <v>0.25</v>
      </c>
      <c r="K3538" s="8">
        <v>0</v>
      </c>
      <c r="L3538" s="8">
        <v>0.25</v>
      </c>
      <c r="M3538" s="7">
        <v>5</v>
      </c>
      <c r="N3538" s="7">
        <v>12</v>
      </c>
      <c r="O3538" s="7">
        <v>9</v>
      </c>
      <c r="P3538" s="7">
        <v>0</v>
      </c>
      <c r="Q3538" s="7">
        <v>0</v>
      </c>
      <c r="R3538" s="7">
        <v>0</v>
      </c>
      <c r="S3538" s="7">
        <v>0</v>
      </c>
      <c r="T3538" s="7">
        <v>0</v>
      </c>
      <c r="U3538" s="7">
        <v>1</v>
      </c>
      <c r="V3538" s="7">
        <v>0</v>
      </c>
      <c r="W3538" s="7">
        <v>3</v>
      </c>
      <c r="X3538" s="7">
        <v>5</v>
      </c>
      <c r="Y3538" s="7">
        <v>0</v>
      </c>
      <c r="Z3538" s="7">
        <v>0</v>
      </c>
      <c r="AA3538"/>
    </row>
    <row r="3539" spans="1:27" x14ac:dyDescent="0.25">
      <c r="A3539" s="24" t="str">
        <f t="shared" si="169"/>
        <v/>
      </c>
      <c r="B3539" s="24" t="str">
        <f t="shared" si="167"/>
        <v/>
      </c>
      <c r="C3539" s="24" t="str">
        <f t="shared" si="168"/>
        <v/>
      </c>
      <c r="D3539" s="24">
        <v>2026</v>
      </c>
      <c r="E3539" s="7" t="s">
        <v>3774</v>
      </c>
      <c r="F3539" s="7" t="s">
        <v>3755</v>
      </c>
      <c r="G3539" s="7" t="s">
        <v>24</v>
      </c>
      <c r="H3539" s="7" t="s">
        <v>27</v>
      </c>
      <c r="I3539" s="8">
        <v>0</v>
      </c>
      <c r="J3539" s="8">
        <v>0.375</v>
      </c>
      <c r="K3539" s="8">
        <v>0</v>
      </c>
      <c r="L3539" s="8">
        <v>0.375</v>
      </c>
      <c r="M3539" s="7">
        <v>7</v>
      </c>
      <c r="N3539" s="7">
        <v>8</v>
      </c>
      <c r="O3539" s="7">
        <v>5</v>
      </c>
      <c r="P3539" s="7">
        <v>0</v>
      </c>
      <c r="Q3539" s="7">
        <v>0</v>
      </c>
      <c r="R3539" s="7">
        <v>0</v>
      </c>
      <c r="S3539" s="7">
        <v>0</v>
      </c>
      <c r="T3539" s="7">
        <v>0</v>
      </c>
      <c r="U3539" s="7">
        <v>0</v>
      </c>
      <c r="V3539" s="7">
        <v>2</v>
      </c>
      <c r="W3539" s="7">
        <v>1</v>
      </c>
      <c r="X3539" s="7">
        <v>3</v>
      </c>
      <c r="Y3539" s="7">
        <v>0</v>
      </c>
      <c r="Z3539" s="7">
        <v>0</v>
      </c>
      <c r="AA3539"/>
    </row>
    <row r="3540" spans="1:27" x14ac:dyDescent="0.25">
      <c r="A3540" s="24" t="str">
        <f t="shared" si="169"/>
        <v/>
      </c>
      <c r="B3540" s="24" t="str">
        <f t="shared" si="167"/>
        <v/>
      </c>
      <c r="C3540" s="24">
        <f t="shared" si="168"/>
        <v>1</v>
      </c>
      <c r="D3540" s="24">
        <v>2026</v>
      </c>
      <c r="E3540" s="7" t="s">
        <v>3775</v>
      </c>
      <c r="F3540" s="7" t="s">
        <v>3755</v>
      </c>
      <c r="G3540" s="7" t="s">
        <v>47</v>
      </c>
      <c r="H3540" s="7" t="s">
        <v>164</v>
      </c>
      <c r="I3540" s="8">
        <v>0</v>
      </c>
      <c r="J3540" s="8">
        <v>0.2</v>
      </c>
      <c r="K3540" s="8">
        <v>0</v>
      </c>
      <c r="L3540" s="8">
        <v>0.2</v>
      </c>
      <c r="M3540" s="7">
        <v>5</v>
      </c>
      <c r="N3540" s="7">
        <v>5</v>
      </c>
      <c r="O3540" s="7">
        <v>4</v>
      </c>
      <c r="P3540" s="7">
        <v>2</v>
      </c>
      <c r="Q3540" s="7">
        <v>0</v>
      </c>
      <c r="R3540" s="7">
        <v>0</v>
      </c>
      <c r="S3540" s="7">
        <v>0</v>
      </c>
      <c r="T3540" s="7">
        <v>0</v>
      </c>
      <c r="U3540" s="7">
        <v>0</v>
      </c>
      <c r="V3540" s="7">
        <v>1</v>
      </c>
      <c r="W3540" s="7">
        <v>0</v>
      </c>
      <c r="X3540" s="7">
        <v>2</v>
      </c>
      <c r="Y3540" s="7">
        <v>1</v>
      </c>
      <c r="Z3540" s="7">
        <v>0</v>
      </c>
      <c r="AA3540"/>
    </row>
    <row r="3541" spans="1:27" x14ac:dyDescent="0.25">
      <c r="A3541" s="24" t="str">
        <f t="shared" si="169"/>
        <v/>
      </c>
      <c r="B3541" s="24" t="str">
        <f t="shared" si="167"/>
        <v/>
      </c>
      <c r="C3541" s="24">
        <f t="shared" si="168"/>
        <v>1</v>
      </c>
      <c r="D3541" s="24">
        <v>2026</v>
      </c>
      <c r="E3541" s="7" t="s">
        <v>3776</v>
      </c>
      <c r="F3541" s="7" t="s">
        <v>3755</v>
      </c>
      <c r="G3541" s="7" t="s">
        <v>47</v>
      </c>
      <c r="H3541" s="7" t="s">
        <v>42</v>
      </c>
      <c r="I3541" s="8">
        <v>0</v>
      </c>
      <c r="J3541" s="8">
        <v>0.4</v>
      </c>
      <c r="K3541" s="8">
        <v>0</v>
      </c>
      <c r="L3541" s="8">
        <v>0.4</v>
      </c>
      <c r="M3541" s="7">
        <v>4</v>
      </c>
      <c r="N3541" s="7">
        <v>5</v>
      </c>
      <c r="O3541" s="7">
        <v>2</v>
      </c>
      <c r="P3541" s="7">
        <v>1</v>
      </c>
      <c r="Q3541" s="7">
        <v>0</v>
      </c>
      <c r="R3541" s="7">
        <v>0</v>
      </c>
      <c r="S3541" s="7">
        <v>0</v>
      </c>
      <c r="T3541" s="7">
        <v>0</v>
      </c>
      <c r="U3541" s="7">
        <v>1</v>
      </c>
      <c r="V3541" s="7">
        <v>1</v>
      </c>
      <c r="W3541" s="7">
        <v>1</v>
      </c>
      <c r="X3541" s="7">
        <v>1</v>
      </c>
      <c r="Y3541" s="7">
        <v>1</v>
      </c>
      <c r="Z3541" s="7">
        <v>0</v>
      </c>
      <c r="AA3541"/>
    </row>
    <row r="3542" spans="1:27" x14ac:dyDescent="0.25">
      <c r="A3542" s="24" t="str">
        <f t="shared" si="169"/>
        <v/>
      </c>
      <c r="B3542" s="24" t="str">
        <f t="shared" si="167"/>
        <v/>
      </c>
      <c r="C3542" s="24">
        <f t="shared" si="168"/>
        <v>1</v>
      </c>
      <c r="D3542" s="24">
        <v>2026</v>
      </c>
      <c r="E3542" s="7" t="s">
        <v>3777</v>
      </c>
      <c r="F3542" s="7" t="s">
        <v>3778</v>
      </c>
      <c r="G3542" s="7" t="s">
        <v>37</v>
      </c>
      <c r="H3542" s="7" t="s">
        <v>42</v>
      </c>
      <c r="I3542" s="8">
        <v>0.308</v>
      </c>
      <c r="J3542" s="8">
        <v>0.40699999999999997</v>
      </c>
      <c r="K3542" s="8">
        <v>0.49199999999999999</v>
      </c>
      <c r="L3542" s="8">
        <v>0.89900000000000002</v>
      </c>
      <c r="M3542" s="7">
        <v>39</v>
      </c>
      <c r="N3542" s="7">
        <v>148</v>
      </c>
      <c r="O3542" s="7">
        <v>120</v>
      </c>
      <c r="P3542" s="7">
        <v>35</v>
      </c>
      <c r="Q3542" s="7">
        <v>37</v>
      </c>
      <c r="R3542" s="7">
        <v>6</v>
      </c>
      <c r="S3542" s="7">
        <v>2</v>
      </c>
      <c r="T3542" s="7">
        <v>4</v>
      </c>
      <c r="U3542" s="7">
        <v>18</v>
      </c>
      <c r="V3542" s="7">
        <v>1</v>
      </c>
      <c r="W3542" s="7">
        <v>21</v>
      </c>
      <c r="X3542" s="7">
        <v>23</v>
      </c>
      <c r="Y3542" s="7">
        <v>10</v>
      </c>
      <c r="Z3542" s="7">
        <v>1</v>
      </c>
      <c r="AA3542"/>
    </row>
    <row r="3543" spans="1:27" x14ac:dyDescent="0.25">
      <c r="A3543" s="24" t="str">
        <f t="shared" si="169"/>
        <v/>
      </c>
      <c r="B3543" s="24" t="str">
        <f t="shared" si="167"/>
        <v/>
      </c>
      <c r="C3543" s="24">
        <f t="shared" si="168"/>
        <v>1</v>
      </c>
      <c r="D3543" s="24">
        <v>2026</v>
      </c>
      <c r="E3543" s="7" t="s">
        <v>3779</v>
      </c>
      <c r="F3543" s="7" t="s">
        <v>3778</v>
      </c>
      <c r="G3543" s="7" t="s">
        <v>47</v>
      </c>
      <c r="H3543" s="7" t="s">
        <v>44</v>
      </c>
      <c r="I3543" s="8">
        <v>0.30399999999999999</v>
      </c>
      <c r="J3543" s="8">
        <v>0.41699999999999998</v>
      </c>
      <c r="K3543" s="8">
        <v>0.45200000000000001</v>
      </c>
      <c r="L3543" s="8">
        <v>0.86899999999999999</v>
      </c>
      <c r="M3543" s="7">
        <v>48</v>
      </c>
      <c r="N3543" s="7">
        <v>206</v>
      </c>
      <c r="O3543" s="7">
        <v>168</v>
      </c>
      <c r="P3543" s="7">
        <v>31</v>
      </c>
      <c r="Q3543" s="7">
        <v>51</v>
      </c>
      <c r="R3543" s="7">
        <v>13</v>
      </c>
      <c r="S3543" s="7">
        <v>3</v>
      </c>
      <c r="T3543" s="7">
        <v>2</v>
      </c>
      <c r="U3543" s="7">
        <v>39</v>
      </c>
      <c r="V3543" s="7">
        <v>3</v>
      </c>
      <c r="W3543" s="7">
        <v>31</v>
      </c>
      <c r="X3543" s="7">
        <v>28</v>
      </c>
      <c r="Y3543" s="7">
        <v>0</v>
      </c>
      <c r="Z3543" s="7">
        <v>1</v>
      </c>
      <c r="AA3543"/>
    </row>
    <row r="3544" spans="1:27" x14ac:dyDescent="0.25">
      <c r="A3544" s="24" t="str">
        <f t="shared" si="169"/>
        <v/>
      </c>
      <c r="B3544" s="24" t="str">
        <f t="shared" si="167"/>
        <v/>
      </c>
      <c r="C3544" s="24" t="str">
        <f t="shared" si="168"/>
        <v/>
      </c>
      <c r="D3544" s="24">
        <v>2026</v>
      </c>
      <c r="E3544" s="7" t="s">
        <v>3780</v>
      </c>
      <c r="F3544" s="7" t="s">
        <v>3778</v>
      </c>
      <c r="G3544" s="7" t="s">
        <v>37</v>
      </c>
      <c r="H3544" s="7" t="s">
        <v>38</v>
      </c>
      <c r="I3544" s="8">
        <v>0.28999999999999998</v>
      </c>
      <c r="J3544" s="8">
        <v>0.40400000000000003</v>
      </c>
      <c r="K3544" s="8">
        <v>0.36799999999999999</v>
      </c>
      <c r="L3544" s="8">
        <v>0.77200000000000002</v>
      </c>
      <c r="M3544" s="7">
        <v>47</v>
      </c>
      <c r="N3544" s="7">
        <v>189</v>
      </c>
      <c r="O3544" s="7">
        <v>155</v>
      </c>
      <c r="P3544" s="7">
        <v>29</v>
      </c>
      <c r="Q3544" s="7">
        <v>45</v>
      </c>
      <c r="R3544" s="7">
        <v>9</v>
      </c>
      <c r="S3544" s="7">
        <v>0</v>
      </c>
      <c r="T3544" s="7">
        <v>1</v>
      </c>
      <c r="U3544" s="7">
        <v>28</v>
      </c>
      <c r="V3544" s="7">
        <v>11</v>
      </c>
      <c r="W3544" s="7">
        <v>20</v>
      </c>
      <c r="X3544" s="7">
        <v>22</v>
      </c>
      <c r="Y3544" s="7">
        <v>1</v>
      </c>
      <c r="Z3544" s="7">
        <v>0</v>
      </c>
      <c r="AA3544"/>
    </row>
    <row r="3545" spans="1:27" x14ac:dyDescent="0.25">
      <c r="A3545" s="24" t="str">
        <f t="shared" si="169"/>
        <v/>
      </c>
      <c r="B3545" s="24" t="str">
        <f t="shared" si="167"/>
        <v/>
      </c>
      <c r="C3545" s="24" t="str">
        <f t="shared" si="168"/>
        <v/>
      </c>
      <c r="D3545" s="24">
        <v>2026</v>
      </c>
      <c r="E3545" s="7" t="s">
        <v>3781</v>
      </c>
      <c r="F3545" s="7" t="s">
        <v>3778</v>
      </c>
      <c r="G3545" s="7" t="s">
        <v>37</v>
      </c>
      <c r="H3545" s="7" t="s">
        <v>25</v>
      </c>
      <c r="I3545" s="8">
        <v>0.28100000000000003</v>
      </c>
      <c r="J3545" s="8">
        <v>0.48</v>
      </c>
      <c r="K3545" s="8">
        <v>0.54</v>
      </c>
      <c r="L3545" s="8">
        <v>1.0189999999999999</v>
      </c>
      <c r="M3545" s="7">
        <v>46</v>
      </c>
      <c r="N3545" s="7">
        <v>199</v>
      </c>
      <c r="O3545" s="7">
        <v>139</v>
      </c>
      <c r="P3545" s="7">
        <v>39</v>
      </c>
      <c r="Q3545" s="7">
        <v>39</v>
      </c>
      <c r="R3545" s="7">
        <v>11</v>
      </c>
      <c r="S3545" s="7">
        <v>2</v>
      </c>
      <c r="T3545" s="7">
        <v>7</v>
      </c>
      <c r="U3545" s="7">
        <v>38</v>
      </c>
      <c r="V3545" s="7">
        <v>22</v>
      </c>
      <c r="W3545" s="7">
        <v>33</v>
      </c>
      <c r="X3545" s="7">
        <v>43</v>
      </c>
      <c r="Y3545" s="7">
        <v>2</v>
      </c>
      <c r="Z3545" s="7">
        <v>0</v>
      </c>
      <c r="AA3545"/>
    </row>
    <row r="3546" spans="1:27" x14ac:dyDescent="0.25">
      <c r="A3546" s="24" t="str">
        <f t="shared" si="169"/>
        <v/>
      </c>
      <c r="B3546" s="24" t="str">
        <f t="shared" si="167"/>
        <v/>
      </c>
      <c r="C3546" s="24" t="str">
        <f t="shared" si="168"/>
        <v/>
      </c>
      <c r="D3546" s="24">
        <v>2026</v>
      </c>
      <c r="E3546" s="7" t="s">
        <v>3782</v>
      </c>
      <c r="F3546" s="7" t="s">
        <v>3778</v>
      </c>
      <c r="G3546" s="7" t="s">
        <v>37</v>
      </c>
      <c r="H3546" s="7" t="s">
        <v>30</v>
      </c>
      <c r="I3546" s="8">
        <v>0.27300000000000002</v>
      </c>
      <c r="J3546" s="8">
        <v>0.40600000000000003</v>
      </c>
      <c r="K3546" s="8">
        <v>0.51</v>
      </c>
      <c r="L3546" s="8">
        <v>0.91600000000000004</v>
      </c>
      <c r="M3546" s="7">
        <v>43</v>
      </c>
      <c r="N3546" s="7">
        <v>177</v>
      </c>
      <c r="O3546" s="7">
        <v>143</v>
      </c>
      <c r="P3546" s="7">
        <v>38</v>
      </c>
      <c r="Q3546" s="7">
        <v>39</v>
      </c>
      <c r="R3546" s="7">
        <v>8</v>
      </c>
      <c r="S3546" s="7">
        <v>4</v>
      </c>
      <c r="T3546" s="7">
        <v>6</v>
      </c>
      <c r="U3546" s="7">
        <v>30</v>
      </c>
      <c r="V3546" s="7">
        <v>14</v>
      </c>
      <c r="W3546" s="7">
        <v>18</v>
      </c>
      <c r="X3546" s="7">
        <v>34</v>
      </c>
      <c r="Y3546" s="7">
        <v>7</v>
      </c>
      <c r="Z3546" s="7">
        <v>4</v>
      </c>
      <c r="AA3546"/>
    </row>
    <row r="3547" spans="1:27" x14ac:dyDescent="0.25">
      <c r="A3547" s="24" t="str">
        <f t="shared" si="169"/>
        <v/>
      </c>
      <c r="B3547" s="24" t="str">
        <f t="shared" si="167"/>
        <v/>
      </c>
      <c r="C3547" s="24" t="str">
        <f t="shared" si="168"/>
        <v/>
      </c>
      <c r="D3547" s="24">
        <v>2026</v>
      </c>
      <c r="E3547" s="7" t="s">
        <v>3783</v>
      </c>
      <c r="F3547" s="7" t="s">
        <v>3778</v>
      </c>
      <c r="G3547" s="7" t="s">
        <v>37</v>
      </c>
      <c r="H3547" s="7" t="s">
        <v>35</v>
      </c>
      <c r="I3547" s="8">
        <v>0.25800000000000001</v>
      </c>
      <c r="J3547" s="8">
        <v>0.433</v>
      </c>
      <c r="K3547" s="8">
        <v>0.4</v>
      </c>
      <c r="L3547" s="8">
        <v>0.83299999999999996</v>
      </c>
      <c r="M3547" s="7">
        <v>47</v>
      </c>
      <c r="N3547" s="7">
        <v>158</v>
      </c>
      <c r="O3547" s="7">
        <v>120</v>
      </c>
      <c r="P3547" s="7">
        <v>32</v>
      </c>
      <c r="Q3547" s="7">
        <v>31</v>
      </c>
      <c r="R3547" s="7">
        <v>4</v>
      </c>
      <c r="S3547" s="7">
        <v>2</v>
      </c>
      <c r="T3547" s="7">
        <v>3</v>
      </c>
      <c r="U3547" s="7">
        <v>23</v>
      </c>
      <c r="V3547" s="7">
        <v>18</v>
      </c>
      <c r="W3547" s="7">
        <v>19</v>
      </c>
      <c r="X3547" s="7">
        <v>28</v>
      </c>
      <c r="Y3547" s="7">
        <v>4</v>
      </c>
      <c r="Z3547" s="7">
        <v>0</v>
      </c>
      <c r="AA3547"/>
    </row>
    <row r="3548" spans="1:27" x14ac:dyDescent="0.25">
      <c r="A3548" s="24" t="str">
        <f t="shared" si="169"/>
        <v/>
      </c>
      <c r="B3548" s="24" t="str">
        <f t="shared" si="167"/>
        <v/>
      </c>
      <c r="C3548" s="24">
        <f t="shared" si="168"/>
        <v>1</v>
      </c>
      <c r="D3548" s="24">
        <v>2026</v>
      </c>
      <c r="E3548" s="7" t="s">
        <v>3784</v>
      </c>
      <c r="F3548" s="7" t="s">
        <v>3778</v>
      </c>
      <c r="G3548" s="7" t="s">
        <v>37</v>
      </c>
      <c r="H3548" s="7" t="s">
        <v>40</v>
      </c>
      <c r="I3548" s="8">
        <v>0.25</v>
      </c>
      <c r="J3548" s="8">
        <v>0.32400000000000001</v>
      </c>
      <c r="K3548" s="8">
        <v>0.28899999999999998</v>
      </c>
      <c r="L3548" s="8">
        <v>0.61299999999999999</v>
      </c>
      <c r="M3548" s="7">
        <v>41</v>
      </c>
      <c r="N3548" s="7">
        <v>171</v>
      </c>
      <c r="O3548" s="7">
        <v>152</v>
      </c>
      <c r="P3548" s="7">
        <v>19</v>
      </c>
      <c r="Q3548" s="7">
        <v>38</v>
      </c>
      <c r="R3548" s="7">
        <v>3</v>
      </c>
      <c r="S3548" s="7">
        <v>0</v>
      </c>
      <c r="T3548" s="7">
        <v>1</v>
      </c>
      <c r="U3548" s="7">
        <v>14</v>
      </c>
      <c r="V3548" s="7">
        <v>4</v>
      </c>
      <c r="W3548" s="7">
        <v>13</v>
      </c>
      <c r="X3548" s="7">
        <v>29</v>
      </c>
      <c r="Y3548" s="7">
        <v>4</v>
      </c>
      <c r="Z3548" s="7">
        <v>3</v>
      </c>
      <c r="AA3548"/>
    </row>
    <row r="3549" spans="1:27" x14ac:dyDescent="0.25">
      <c r="A3549" s="24">
        <f t="shared" si="169"/>
        <v>1</v>
      </c>
      <c r="B3549" s="24" t="str">
        <f t="shared" si="167"/>
        <v/>
      </c>
      <c r="C3549" s="24" t="str">
        <f t="shared" si="168"/>
        <v/>
      </c>
      <c r="D3549" s="24">
        <v>2026</v>
      </c>
      <c r="E3549" s="7" t="s">
        <v>3785</v>
      </c>
      <c r="F3549" s="7" t="s">
        <v>3778</v>
      </c>
      <c r="G3549" s="7" t="s">
        <v>29</v>
      </c>
      <c r="H3549" s="7" t="s">
        <v>33</v>
      </c>
      <c r="I3549" s="8">
        <v>0.22</v>
      </c>
      <c r="J3549" s="8">
        <v>0.32700000000000001</v>
      </c>
      <c r="K3549" s="8">
        <v>0.33300000000000002</v>
      </c>
      <c r="L3549" s="8">
        <v>0.66</v>
      </c>
      <c r="M3549" s="7">
        <v>45</v>
      </c>
      <c r="N3549" s="7">
        <v>159</v>
      </c>
      <c r="O3549" s="7">
        <v>132</v>
      </c>
      <c r="P3549" s="7">
        <v>17</v>
      </c>
      <c r="Q3549" s="7">
        <v>29</v>
      </c>
      <c r="R3549" s="7">
        <v>7</v>
      </c>
      <c r="S3549" s="7">
        <v>1</v>
      </c>
      <c r="T3549" s="7">
        <v>2</v>
      </c>
      <c r="U3549" s="7">
        <v>23</v>
      </c>
      <c r="V3549" s="7">
        <v>4</v>
      </c>
      <c r="W3549" s="7">
        <v>17</v>
      </c>
      <c r="X3549" s="7">
        <v>36</v>
      </c>
      <c r="Y3549" s="7">
        <v>8</v>
      </c>
      <c r="Z3549" s="7">
        <v>3</v>
      </c>
      <c r="AA3549"/>
    </row>
    <row r="3550" spans="1:27" x14ac:dyDescent="0.25">
      <c r="A3550" s="24" t="str">
        <f t="shared" si="169"/>
        <v/>
      </c>
      <c r="B3550" s="24" t="str">
        <f t="shared" si="167"/>
        <v/>
      </c>
      <c r="C3550" s="24">
        <f t="shared" si="168"/>
        <v>1</v>
      </c>
      <c r="D3550" s="24">
        <v>2026</v>
      </c>
      <c r="E3550" s="7" t="s">
        <v>3786</v>
      </c>
      <c r="F3550" s="7" t="s">
        <v>3778</v>
      </c>
      <c r="G3550" s="7" t="s">
        <v>24</v>
      </c>
      <c r="H3550" s="7" t="s">
        <v>27</v>
      </c>
      <c r="I3550" s="8">
        <v>0.17199999999999999</v>
      </c>
      <c r="J3550" s="8">
        <v>0.33800000000000002</v>
      </c>
      <c r="K3550" s="8">
        <v>0.219</v>
      </c>
      <c r="L3550" s="8">
        <v>0.55700000000000005</v>
      </c>
      <c r="M3550" s="7">
        <v>45</v>
      </c>
      <c r="N3550" s="7">
        <v>196</v>
      </c>
      <c r="O3550" s="7">
        <v>151</v>
      </c>
      <c r="P3550" s="7">
        <v>23</v>
      </c>
      <c r="Q3550" s="7">
        <v>26</v>
      </c>
      <c r="R3550" s="7">
        <v>2</v>
      </c>
      <c r="S3550" s="7">
        <v>1</v>
      </c>
      <c r="T3550" s="7">
        <v>1</v>
      </c>
      <c r="U3550" s="7">
        <v>26</v>
      </c>
      <c r="V3550" s="7">
        <v>5</v>
      </c>
      <c r="W3550" s="7">
        <v>35</v>
      </c>
      <c r="X3550" s="7">
        <v>48</v>
      </c>
      <c r="Y3550" s="7">
        <v>1</v>
      </c>
      <c r="Z3550" s="7">
        <v>0</v>
      </c>
      <c r="AA3550"/>
    </row>
    <row r="3551" spans="1:27" x14ac:dyDescent="0.25">
      <c r="A3551" s="24" t="str">
        <f t="shared" si="169"/>
        <v/>
      </c>
      <c r="B3551" s="24" t="str">
        <f t="shared" si="167"/>
        <v/>
      </c>
      <c r="C3551" s="24">
        <f t="shared" si="168"/>
        <v>1</v>
      </c>
      <c r="D3551" s="24">
        <v>2026</v>
      </c>
      <c r="E3551" s="7" t="s">
        <v>3787</v>
      </c>
      <c r="F3551" s="7" t="s">
        <v>3778</v>
      </c>
      <c r="G3551" s="7" t="s">
        <v>37</v>
      </c>
      <c r="H3551" s="7" t="s">
        <v>33</v>
      </c>
      <c r="I3551" s="8">
        <v>0.26800000000000002</v>
      </c>
      <c r="J3551" s="8">
        <v>0.38200000000000001</v>
      </c>
      <c r="K3551" s="8">
        <v>0.39300000000000002</v>
      </c>
      <c r="L3551" s="8">
        <v>0.77500000000000002</v>
      </c>
      <c r="M3551" s="7">
        <v>19</v>
      </c>
      <c r="N3551" s="7">
        <v>68</v>
      </c>
      <c r="O3551" s="7">
        <v>56</v>
      </c>
      <c r="P3551" s="7">
        <v>7</v>
      </c>
      <c r="Q3551" s="7">
        <v>15</v>
      </c>
      <c r="R3551" s="7">
        <v>4</v>
      </c>
      <c r="S3551" s="7">
        <v>0</v>
      </c>
      <c r="T3551" s="7">
        <v>1</v>
      </c>
      <c r="U3551" s="7">
        <v>13</v>
      </c>
      <c r="V3551" s="7">
        <v>2</v>
      </c>
      <c r="W3551" s="7">
        <v>9</v>
      </c>
      <c r="X3551" s="7">
        <v>10</v>
      </c>
      <c r="Y3551" s="7">
        <v>0</v>
      </c>
      <c r="Z3551" s="7">
        <v>0</v>
      </c>
      <c r="AA3551"/>
    </row>
    <row r="3552" spans="1:27" x14ac:dyDescent="0.25">
      <c r="A3552" s="24" t="str">
        <f t="shared" si="169"/>
        <v/>
      </c>
      <c r="B3552" s="24" t="str">
        <f t="shared" si="167"/>
        <v/>
      </c>
      <c r="C3552" s="24">
        <f t="shared" si="168"/>
        <v>1</v>
      </c>
      <c r="D3552" s="24">
        <v>2026</v>
      </c>
      <c r="E3552" s="7" t="s">
        <v>3788</v>
      </c>
      <c r="F3552" s="7" t="s">
        <v>3778</v>
      </c>
      <c r="G3552" s="7" t="s">
        <v>24</v>
      </c>
      <c r="H3552" s="7" t="s">
        <v>25</v>
      </c>
      <c r="I3552" s="8">
        <v>0.214</v>
      </c>
      <c r="J3552" s="8">
        <v>0.25</v>
      </c>
      <c r="K3552" s="8">
        <v>0.28599999999999998</v>
      </c>
      <c r="L3552" s="8">
        <v>0.53600000000000003</v>
      </c>
      <c r="M3552" s="7">
        <v>9</v>
      </c>
      <c r="N3552" s="7">
        <v>16</v>
      </c>
      <c r="O3552" s="7">
        <v>14</v>
      </c>
      <c r="P3552" s="7">
        <v>1</v>
      </c>
      <c r="Q3552" s="7">
        <v>3</v>
      </c>
      <c r="R3552" s="7">
        <v>1</v>
      </c>
      <c r="S3552" s="7">
        <v>0</v>
      </c>
      <c r="T3552" s="7">
        <v>0</v>
      </c>
      <c r="U3552" s="7">
        <v>2</v>
      </c>
      <c r="V3552" s="7">
        <v>1</v>
      </c>
      <c r="W3552" s="7">
        <v>0</v>
      </c>
      <c r="X3552" s="7">
        <v>5</v>
      </c>
      <c r="Y3552" s="7">
        <v>0</v>
      </c>
      <c r="Z3552" s="7">
        <v>0</v>
      </c>
      <c r="AA3552"/>
    </row>
    <row r="3553" spans="1:27" x14ac:dyDescent="0.25">
      <c r="A3553" s="24" t="str">
        <f t="shared" si="169"/>
        <v/>
      </c>
      <c r="B3553" s="24" t="str">
        <f t="shared" si="167"/>
        <v/>
      </c>
      <c r="C3553" s="24" t="str">
        <f t="shared" si="168"/>
        <v/>
      </c>
      <c r="D3553" s="24">
        <v>2026</v>
      </c>
      <c r="E3553" s="7" t="s">
        <v>3789</v>
      </c>
      <c r="F3553" s="7" t="s">
        <v>3778</v>
      </c>
      <c r="G3553" s="7" t="s">
        <v>24</v>
      </c>
      <c r="H3553" s="7" t="s">
        <v>25</v>
      </c>
      <c r="I3553" s="8">
        <v>0.2</v>
      </c>
      <c r="J3553" s="8">
        <v>0.33300000000000002</v>
      </c>
      <c r="K3553" s="8">
        <v>0.4</v>
      </c>
      <c r="L3553" s="8">
        <v>0.73299999999999998</v>
      </c>
      <c r="M3553" s="7">
        <v>5</v>
      </c>
      <c r="N3553" s="7">
        <v>6</v>
      </c>
      <c r="O3553" s="7">
        <v>5</v>
      </c>
      <c r="P3553" s="7">
        <v>1</v>
      </c>
      <c r="Q3553" s="7">
        <v>1</v>
      </c>
      <c r="R3553" s="7">
        <v>1</v>
      </c>
      <c r="S3553" s="7">
        <v>0</v>
      </c>
      <c r="T3553" s="7">
        <v>0</v>
      </c>
      <c r="U3553" s="7">
        <v>0</v>
      </c>
      <c r="V3553" s="7">
        <v>0</v>
      </c>
      <c r="W3553" s="7">
        <v>1</v>
      </c>
      <c r="X3553" s="7">
        <v>3</v>
      </c>
      <c r="Y3553" s="7">
        <v>0</v>
      </c>
      <c r="Z3553" s="7">
        <v>0</v>
      </c>
      <c r="AA3553"/>
    </row>
    <row r="3554" spans="1:27" x14ac:dyDescent="0.25">
      <c r="A3554" s="24">
        <f t="shared" si="169"/>
        <v>1</v>
      </c>
      <c r="B3554" s="24" t="str">
        <f t="shared" si="167"/>
        <v/>
      </c>
      <c r="C3554" s="24" t="str">
        <f t="shared" si="168"/>
        <v/>
      </c>
      <c r="D3554" s="24">
        <v>2026</v>
      </c>
      <c r="E3554" s="7" t="s">
        <v>3790</v>
      </c>
      <c r="F3554" s="7" t="s">
        <v>3778</v>
      </c>
      <c r="G3554" s="7" t="s">
        <v>29</v>
      </c>
      <c r="H3554" s="7" t="s">
        <v>33</v>
      </c>
      <c r="I3554" s="8">
        <v>0.17299999999999999</v>
      </c>
      <c r="J3554" s="8">
        <v>0.254</v>
      </c>
      <c r="K3554" s="8">
        <v>0.192</v>
      </c>
      <c r="L3554" s="8">
        <v>0.44700000000000001</v>
      </c>
      <c r="M3554" s="7">
        <v>19</v>
      </c>
      <c r="N3554" s="7">
        <v>59</v>
      </c>
      <c r="O3554" s="7">
        <v>52</v>
      </c>
      <c r="P3554" s="7">
        <v>6</v>
      </c>
      <c r="Q3554" s="7">
        <v>9</v>
      </c>
      <c r="R3554" s="7">
        <v>1</v>
      </c>
      <c r="S3554" s="7">
        <v>0</v>
      </c>
      <c r="T3554" s="7">
        <v>0</v>
      </c>
      <c r="U3554" s="7">
        <v>5</v>
      </c>
      <c r="V3554" s="7">
        <v>0</v>
      </c>
      <c r="W3554" s="7">
        <v>6</v>
      </c>
      <c r="X3554" s="7">
        <v>17</v>
      </c>
      <c r="Y3554" s="7">
        <v>0</v>
      </c>
      <c r="Z3554" s="7">
        <v>0</v>
      </c>
      <c r="AA3554"/>
    </row>
    <row r="3555" spans="1:27" x14ac:dyDescent="0.25">
      <c r="A3555" s="24" t="str">
        <f t="shared" si="169"/>
        <v/>
      </c>
      <c r="B3555" s="24" t="str">
        <f t="shared" si="167"/>
        <v/>
      </c>
      <c r="C3555" s="24" t="str">
        <f t="shared" si="168"/>
        <v/>
      </c>
      <c r="D3555" s="24">
        <v>2026</v>
      </c>
      <c r="E3555" s="7" t="s">
        <v>3791</v>
      </c>
      <c r="F3555" s="7" t="s">
        <v>3778</v>
      </c>
      <c r="G3555" s="7" t="s">
        <v>37</v>
      </c>
      <c r="H3555" s="7" t="s">
        <v>42</v>
      </c>
      <c r="I3555" s="8">
        <v>0.157</v>
      </c>
      <c r="J3555" s="8">
        <v>0.38900000000000001</v>
      </c>
      <c r="K3555" s="8">
        <v>0.216</v>
      </c>
      <c r="L3555" s="8">
        <v>0.60499999999999998</v>
      </c>
      <c r="M3555" s="7">
        <v>21</v>
      </c>
      <c r="N3555" s="7">
        <v>73</v>
      </c>
      <c r="O3555" s="7">
        <v>51</v>
      </c>
      <c r="P3555" s="7">
        <v>14</v>
      </c>
      <c r="Q3555" s="7">
        <v>8</v>
      </c>
      <c r="R3555" s="7">
        <v>3</v>
      </c>
      <c r="S3555" s="7">
        <v>0</v>
      </c>
      <c r="T3555" s="7">
        <v>0</v>
      </c>
      <c r="U3555" s="7">
        <v>4</v>
      </c>
      <c r="V3555" s="7">
        <v>0</v>
      </c>
      <c r="W3555" s="7">
        <v>20</v>
      </c>
      <c r="X3555" s="7">
        <v>19</v>
      </c>
      <c r="Y3555" s="7">
        <v>2</v>
      </c>
      <c r="Z3555" s="7">
        <v>0</v>
      </c>
      <c r="AA3555"/>
    </row>
    <row r="3556" spans="1:27" x14ac:dyDescent="0.25">
      <c r="A3556" s="24">
        <f t="shared" si="169"/>
        <v>1</v>
      </c>
      <c r="B3556" s="24" t="str">
        <f t="shared" si="167"/>
        <v/>
      </c>
      <c r="C3556" s="24" t="str">
        <f t="shared" si="168"/>
        <v/>
      </c>
      <c r="D3556" s="24">
        <v>2026</v>
      </c>
      <c r="E3556" s="7" t="s">
        <v>3792</v>
      </c>
      <c r="F3556" s="7" t="s">
        <v>3778</v>
      </c>
      <c r="G3556" s="7" t="s">
        <v>29</v>
      </c>
      <c r="H3556" s="7" t="s">
        <v>35</v>
      </c>
      <c r="I3556" s="8">
        <v>0.125</v>
      </c>
      <c r="J3556" s="8">
        <v>0.34</v>
      </c>
      <c r="K3556" s="8">
        <v>0.15</v>
      </c>
      <c r="L3556" s="8">
        <v>0.49</v>
      </c>
      <c r="M3556" s="7">
        <v>17</v>
      </c>
      <c r="N3556" s="7">
        <v>53</v>
      </c>
      <c r="O3556" s="7">
        <v>40</v>
      </c>
      <c r="P3556" s="7">
        <v>6</v>
      </c>
      <c r="Q3556" s="7">
        <v>5</v>
      </c>
      <c r="R3556" s="7">
        <v>1</v>
      </c>
      <c r="S3556" s="7">
        <v>0</v>
      </c>
      <c r="T3556" s="7">
        <v>0</v>
      </c>
      <c r="U3556" s="7">
        <v>1</v>
      </c>
      <c r="V3556" s="7">
        <v>5</v>
      </c>
      <c r="W3556" s="7">
        <v>8</v>
      </c>
      <c r="X3556" s="7">
        <v>12</v>
      </c>
      <c r="Y3556" s="7">
        <v>0</v>
      </c>
      <c r="Z3556" s="7">
        <v>0</v>
      </c>
      <c r="AA3556"/>
    </row>
    <row r="3557" spans="1:27" x14ac:dyDescent="0.25">
      <c r="A3557" s="24" t="str">
        <f t="shared" si="169"/>
        <v/>
      </c>
      <c r="B3557" s="24" t="str">
        <f t="shared" si="167"/>
        <v/>
      </c>
      <c r="C3557" s="24" t="str">
        <f t="shared" si="168"/>
        <v/>
      </c>
      <c r="D3557" s="24">
        <v>2026</v>
      </c>
      <c r="E3557" s="7" t="s">
        <v>3793</v>
      </c>
      <c r="F3557" s="7" t="s">
        <v>3778</v>
      </c>
      <c r="G3557" s="7" t="s">
        <v>37</v>
      </c>
      <c r="H3557" s="7" t="s">
        <v>64</v>
      </c>
      <c r="I3557" s="8">
        <v>0</v>
      </c>
      <c r="J3557" s="8">
        <v>0</v>
      </c>
      <c r="K3557" s="8">
        <v>0</v>
      </c>
      <c r="L3557" s="8">
        <v>0</v>
      </c>
      <c r="M3557" s="7">
        <v>3</v>
      </c>
      <c r="N3557" s="7">
        <v>3</v>
      </c>
      <c r="O3557" s="7">
        <v>3</v>
      </c>
      <c r="P3557" s="7">
        <v>0</v>
      </c>
      <c r="Q3557" s="7">
        <v>0</v>
      </c>
      <c r="R3557" s="7">
        <v>0</v>
      </c>
      <c r="S3557" s="7">
        <v>0</v>
      </c>
      <c r="T3557" s="7">
        <v>0</v>
      </c>
      <c r="U3557" s="7">
        <v>0</v>
      </c>
      <c r="V3557" s="7">
        <v>0</v>
      </c>
      <c r="W3557" s="7">
        <v>0</v>
      </c>
      <c r="X3557" s="7">
        <v>2</v>
      </c>
      <c r="Y3557" s="7">
        <v>0</v>
      </c>
      <c r="Z3557" s="7">
        <v>0</v>
      </c>
      <c r="AA3557"/>
    </row>
    <row r="3558" spans="1:27" x14ac:dyDescent="0.25">
      <c r="A3558" s="24">
        <f t="shared" si="169"/>
        <v>1</v>
      </c>
      <c r="B3558" s="24" t="str">
        <f t="shared" si="167"/>
        <v/>
      </c>
      <c r="C3558" s="24" t="str">
        <f t="shared" si="168"/>
        <v/>
      </c>
      <c r="D3558" s="24">
        <v>2026</v>
      </c>
      <c r="E3558" s="7" t="s">
        <v>3794</v>
      </c>
      <c r="F3558" s="7" t="s">
        <v>3778</v>
      </c>
      <c r="G3558" s="7" t="s">
        <v>29</v>
      </c>
      <c r="H3558" s="7" t="s">
        <v>164</v>
      </c>
      <c r="I3558" s="8">
        <v>0</v>
      </c>
      <c r="J3558" s="8">
        <v>0</v>
      </c>
      <c r="K3558" s="8">
        <v>0</v>
      </c>
      <c r="L3558" s="8">
        <v>0</v>
      </c>
      <c r="M3558" s="7">
        <v>1</v>
      </c>
      <c r="N3558" s="7">
        <v>1</v>
      </c>
      <c r="O3558" s="7">
        <v>1</v>
      </c>
      <c r="P3558" s="7">
        <v>0</v>
      </c>
      <c r="Q3558" s="7">
        <v>0</v>
      </c>
      <c r="R3558" s="7">
        <v>0</v>
      </c>
      <c r="S3558" s="7">
        <v>0</v>
      </c>
      <c r="T3558" s="7">
        <v>0</v>
      </c>
      <c r="U3558" s="7">
        <v>0</v>
      </c>
      <c r="V3558" s="7">
        <v>0</v>
      </c>
      <c r="W3558" s="7">
        <v>0</v>
      </c>
      <c r="X3558" s="7">
        <v>1</v>
      </c>
      <c r="Y3558" s="7">
        <v>0</v>
      </c>
      <c r="Z3558" s="7">
        <v>0</v>
      </c>
      <c r="AA3558"/>
    </row>
    <row r="3559" spans="1:27" x14ac:dyDescent="0.25">
      <c r="A3559" s="24">
        <f t="shared" si="169"/>
        <v>1</v>
      </c>
      <c r="B3559" s="24" t="str">
        <f t="shared" si="167"/>
        <v/>
      </c>
      <c r="C3559" s="24" t="str">
        <f t="shared" si="168"/>
        <v/>
      </c>
      <c r="D3559" s="24">
        <v>2026</v>
      </c>
      <c r="E3559" s="7" t="s">
        <v>3795</v>
      </c>
      <c r="F3559" s="7" t="s">
        <v>3796</v>
      </c>
      <c r="G3559" s="7" t="s">
        <v>29</v>
      </c>
      <c r="H3559" s="7" t="s">
        <v>25</v>
      </c>
      <c r="I3559" s="8">
        <v>0.31900000000000001</v>
      </c>
      <c r="J3559" s="8">
        <v>0.39300000000000002</v>
      </c>
      <c r="K3559" s="8">
        <v>0.61</v>
      </c>
      <c r="L3559" s="8">
        <v>1.002</v>
      </c>
      <c r="M3559" s="7">
        <v>48</v>
      </c>
      <c r="N3559" s="7">
        <v>217</v>
      </c>
      <c r="O3559" s="7">
        <v>182</v>
      </c>
      <c r="P3559" s="7">
        <v>37</v>
      </c>
      <c r="Q3559" s="7">
        <v>58</v>
      </c>
      <c r="R3559" s="7">
        <v>9</v>
      </c>
      <c r="S3559" s="7">
        <v>1</v>
      </c>
      <c r="T3559" s="7">
        <v>14</v>
      </c>
      <c r="U3559" s="7">
        <v>58</v>
      </c>
      <c r="V3559" s="7">
        <v>4</v>
      </c>
      <c r="W3559" s="7">
        <v>22</v>
      </c>
      <c r="X3559" s="7">
        <v>33</v>
      </c>
      <c r="Y3559" s="7">
        <v>1</v>
      </c>
      <c r="Z3559" s="7">
        <v>1</v>
      </c>
      <c r="AA3559"/>
    </row>
    <row r="3560" spans="1:27" x14ac:dyDescent="0.25">
      <c r="A3560" s="24">
        <f t="shared" si="169"/>
        <v>1</v>
      </c>
      <c r="B3560" s="24" t="str">
        <f t="shared" si="167"/>
        <v/>
      </c>
      <c r="C3560" s="24" t="str">
        <f t="shared" si="168"/>
        <v/>
      </c>
      <c r="D3560" s="24">
        <v>2026</v>
      </c>
      <c r="E3560" s="7" t="s">
        <v>3797</v>
      </c>
      <c r="F3560" s="7" t="s">
        <v>3796</v>
      </c>
      <c r="G3560" s="7" t="s">
        <v>29</v>
      </c>
      <c r="H3560" s="7" t="s">
        <v>27</v>
      </c>
      <c r="I3560" s="8">
        <v>0.29899999999999999</v>
      </c>
      <c r="J3560" s="8">
        <v>0.44</v>
      </c>
      <c r="K3560" s="8">
        <v>0.54300000000000004</v>
      </c>
      <c r="L3560" s="8">
        <v>0.98299999999999998</v>
      </c>
      <c r="M3560" s="7">
        <v>48</v>
      </c>
      <c r="N3560" s="7">
        <v>234</v>
      </c>
      <c r="O3560" s="7">
        <v>184</v>
      </c>
      <c r="P3560" s="7">
        <v>58</v>
      </c>
      <c r="Q3560" s="7">
        <v>55</v>
      </c>
      <c r="R3560" s="7">
        <v>8</v>
      </c>
      <c r="S3560" s="7">
        <v>5</v>
      </c>
      <c r="T3560" s="7">
        <v>9</v>
      </c>
      <c r="U3560" s="7">
        <v>24</v>
      </c>
      <c r="V3560" s="7">
        <v>8</v>
      </c>
      <c r="W3560" s="7">
        <v>39</v>
      </c>
      <c r="X3560" s="7">
        <v>50</v>
      </c>
      <c r="Y3560" s="7">
        <v>12</v>
      </c>
      <c r="Z3560" s="7">
        <v>4</v>
      </c>
      <c r="AA3560"/>
    </row>
    <row r="3561" spans="1:27" x14ac:dyDescent="0.25">
      <c r="A3561" s="24">
        <f t="shared" si="169"/>
        <v>1</v>
      </c>
      <c r="B3561" s="24" t="str">
        <f t="shared" si="167"/>
        <v/>
      </c>
      <c r="C3561" s="24" t="str">
        <f t="shared" si="168"/>
        <v/>
      </c>
      <c r="D3561" s="24">
        <v>2026</v>
      </c>
      <c r="E3561" s="7" t="s">
        <v>3798</v>
      </c>
      <c r="F3561" s="7" t="s">
        <v>3796</v>
      </c>
      <c r="G3561" s="7" t="s">
        <v>29</v>
      </c>
      <c r="H3561" s="7" t="s">
        <v>42</v>
      </c>
      <c r="I3561" s="8">
        <v>0.28799999999999998</v>
      </c>
      <c r="J3561" s="8">
        <v>0.495</v>
      </c>
      <c r="K3561" s="8">
        <v>0.39700000000000002</v>
      </c>
      <c r="L3561" s="8">
        <v>0.89200000000000002</v>
      </c>
      <c r="M3561" s="7">
        <v>45</v>
      </c>
      <c r="N3561" s="7">
        <v>212</v>
      </c>
      <c r="O3561" s="7">
        <v>146</v>
      </c>
      <c r="P3561" s="7">
        <v>47</v>
      </c>
      <c r="Q3561" s="7">
        <v>42</v>
      </c>
      <c r="R3561" s="7">
        <v>8</v>
      </c>
      <c r="S3561" s="7">
        <v>1</v>
      </c>
      <c r="T3561" s="7">
        <v>2</v>
      </c>
      <c r="U3561" s="7">
        <v>22</v>
      </c>
      <c r="V3561" s="7">
        <v>12</v>
      </c>
      <c r="W3561" s="7">
        <v>50</v>
      </c>
      <c r="X3561" s="7">
        <v>31</v>
      </c>
      <c r="Y3561" s="7">
        <v>12</v>
      </c>
      <c r="Z3561" s="7">
        <v>3</v>
      </c>
      <c r="AA3561"/>
    </row>
    <row r="3562" spans="1:27" x14ac:dyDescent="0.25">
      <c r="A3562" s="24">
        <f t="shared" si="169"/>
        <v>1</v>
      </c>
      <c r="B3562" s="24" t="str">
        <f t="shared" si="167"/>
        <v/>
      </c>
      <c r="C3562" s="24" t="str">
        <f t="shared" si="168"/>
        <v/>
      </c>
      <c r="D3562" s="24">
        <v>2026</v>
      </c>
      <c r="E3562" s="7" t="s">
        <v>3799</v>
      </c>
      <c r="F3562" s="7" t="s">
        <v>3796</v>
      </c>
      <c r="G3562" s="7" t="s">
        <v>29</v>
      </c>
      <c r="H3562" s="7" t="s">
        <v>44</v>
      </c>
      <c r="I3562" s="8">
        <v>0.27800000000000002</v>
      </c>
      <c r="J3562" s="8">
        <v>0.36199999999999999</v>
      </c>
      <c r="K3562" s="8">
        <v>0.377</v>
      </c>
      <c r="L3562" s="8">
        <v>0.73799999999999999</v>
      </c>
      <c r="M3562" s="7">
        <v>43</v>
      </c>
      <c r="N3562" s="7">
        <v>188</v>
      </c>
      <c r="O3562" s="7">
        <v>162</v>
      </c>
      <c r="P3562" s="7">
        <v>24</v>
      </c>
      <c r="Q3562" s="7">
        <v>45</v>
      </c>
      <c r="R3562" s="7">
        <v>10</v>
      </c>
      <c r="S3562" s="7">
        <v>0</v>
      </c>
      <c r="T3562" s="7">
        <v>2</v>
      </c>
      <c r="U3562" s="7">
        <v>36</v>
      </c>
      <c r="V3562" s="7">
        <v>0</v>
      </c>
      <c r="W3562" s="7">
        <v>23</v>
      </c>
      <c r="X3562" s="7">
        <v>13</v>
      </c>
      <c r="Y3562" s="7">
        <v>0</v>
      </c>
      <c r="Z3562" s="7">
        <v>0</v>
      </c>
      <c r="AA3562"/>
    </row>
    <row r="3563" spans="1:27" x14ac:dyDescent="0.25">
      <c r="A3563" s="24" t="str">
        <f t="shared" si="169"/>
        <v/>
      </c>
      <c r="B3563" s="24" t="str">
        <f t="shared" si="167"/>
        <v/>
      </c>
      <c r="C3563" s="24" t="str">
        <f t="shared" si="168"/>
        <v/>
      </c>
      <c r="D3563" s="24">
        <v>2026</v>
      </c>
      <c r="E3563" s="7" t="s">
        <v>3800</v>
      </c>
      <c r="F3563" s="7" t="s">
        <v>3796</v>
      </c>
      <c r="G3563" s="7" t="s">
        <v>37</v>
      </c>
      <c r="H3563" s="7" t="s">
        <v>35</v>
      </c>
      <c r="I3563" s="8">
        <v>0.25600000000000001</v>
      </c>
      <c r="J3563" s="8">
        <v>0.379</v>
      </c>
      <c r="K3563" s="8">
        <v>0.40200000000000002</v>
      </c>
      <c r="L3563" s="8">
        <v>0.78100000000000003</v>
      </c>
      <c r="M3563" s="7">
        <v>44</v>
      </c>
      <c r="N3563" s="7">
        <v>201</v>
      </c>
      <c r="O3563" s="7">
        <v>164</v>
      </c>
      <c r="P3563" s="7">
        <v>33</v>
      </c>
      <c r="Q3563" s="7">
        <v>42</v>
      </c>
      <c r="R3563" s="7">
        <v>7</v>
      </c>
      <c r="S3563" s="7">
        <v>1</v>
      </c>
      <c r="T3563" s="7">
        <v>5</v>
      </c>
      <c r="U3563" s="7">
        <v>22</v>
      </c>
      <c r="V3563" s="7">
        <v>11</v>
      </c>
      <c r="W3563" s="7">
        <v>22</v>
      </c>
      <c r="X3563" s="7">
        <v>46</v>
      </c>
      <c r="Y3563" s="7">
        <v>14</v>
      </c>
      <c r="Z3563" s="7">
        <v>2</v>
      </c>
      <c r="AA3563"/>
    </row>
    <row r="3564" spans="1:27" x14ac:dyDescent="0.25">
      <c r="A3564" s="24" t="str">
        <f t="shared" si="169"/>
        <v/>
      </c>
      <c r="B3564" s="24" t="str">
        <f t="shared" si="167"/>
        <v/>
      </c>
      <c r="C3564" s="24" t="str">
        <f t="shared" si="168"/>
        <v/>
      </c>
      <c r="D3564" s="24">
        <v>2026</v>
      </c>
      <c r="E3564" s="7" t="s">
        <v>3801</v>
      </c>
      <c r="F3564" s="7" t="s">
        <v>3796</v>
      </c>
      <c r="G3564" s="7" t="s">
        <v>24</v>
      </c>
      <c r="H3564" s="7" t="s">
        <v>40</v>
      </c>
      <c r="I3564" s="8">
        <v>0.254</v>
      </c>
      <c r="J3564" s="8">
        <v>0.33800000000000002</v>
      </c>
      <c r="K3564" s="8">
        <v>0.317</v>
      </c>
      <c r="L3564" s="8">
        <v>0.65400000000000003</v>
      </c>
      <c r="M3564" s="7">
        <v>40</v>
      </c>
      <c r="N3564" s="7">
        <v>162</v>
      </c>
      <c r="O3564" s="7">
        <v>142</v>
      </c>
      <c r="P3564" s="7">
        <v>15</v>
      </c>
      <c r="Q3564" s="7">
        <v>36</v>
      </c>
      <c r="R3564" s="7">
        <v>6</v>
      </c>
      <c r="S3564" s="7">
        <v>0</v>
      </c>
      <c r="T3564" s="7">
        <v>1</v>
      </c>
      <c r="U3564" s="7">
        <v>18</v>
      </c>
      <c r="V3564" s="7">
        <v>6</v>
      </c>
      <c r="W3564" s="7">
        <v>12</v>
      </c>
      <c r="X3564" s="7">
        <v>27</v>
      </c>
      <c r="Y3564" s="7">
        <v>3</v>
      </c>
      <c r="Z3564" s="7">
        <v>0</v>
      </c>
      <c r="AA3564"/>
    </row>
    <row r="3565" spans="1:27" x14ac:dyDescent="0.25">
      <c r="A3565" s="24" t="str">
        <f t="shared" si="169"/>
        <v/>
      </c>
      <c r="B3565" s="24" t="str">
        <f t="shared" si="167"/>
        <v/>
      </c>
      <c r="C3565" s="24">
        <f t="shared" si="168"/>
        <v>1</v>
      </c>
      <c r="D3565" s="24">
        <v>2026</v>
      </c>
      <c r="E3565" s="7" t="s">
        <v>3802</v>
      </c>
      <c r="F3565" s="7" t="s">
        <v>3796</v>
      </c>
      <c r="G3565" s="7" t="s">
        <v>24</v>
      </c>
      <c r="H3565" s="7" t="s">
        <v>38</v>
      </c>
      <c r="I3565" s="8">
        <v>0.254</v>
      </c>
      <c r="J3565" s="8">
        <v>0.438</v>
      </c>
      <c r="K3565" s="8">
        <v>0.36799999999999999</v>
      </c>
      <c r="L3565" s="8">
        <v>0.80600000000000005</v>
      </c>
      <c r="M3565" s="7">
        <v>40</v>
      </c>
      <c r="N3565" s="7">
        <v>155</v>
      </c>
      <c r="O3565" s="7">
        <v>114</v>
      </c>
      <c r="P3565" s="7">
        <v>18</v>
      </c>
      <c r="Q3565" s="7">
        <v>29</v>
      </c>
      <c r="R3565" s="7">
        <v>5</v>
      </c>
      <c r="S3565" s="7">
        <v>1</v>
      </c>
      <c r="T3565" s="7">
        <v>2</v>
      </c>
      <c r="U3565" s="7">
        <v>11</v>
      </c>
      <c r="V3565" s="7">
        <v>12</v>
      </c>
      <c r="W3565" s="7">
        <v>26</v>
      </c>
      <c r="X3565" s="7">
        <v>21</v>
      </c>
      <c r="Y3565" s="7">
        <v>2</v>
      </c>
      <c r="Z3565" s="7">
        <v>0</v>
      </c>
      <c r="AA3565"/>
    </row>
    <row r="3566" spans="1:27" x14ac:dyDescent="0.25">
      <c r="A3566" s="24" t="str">
        <f t="shared" si="169"/>
        <v/>
      </c>
      <c r="B3566" s="24" t="str">
        <f t="shared" si="167"/>
        <v/>
      </c>
      <c r="C3566" s="24" t="str">
        <f t="shared" si="168"/>
        <v/>
      </c>
      <c r="D3566" s="24">
        <v>2026</v>
      </c>
      <c r="E3566" s="7" t="s">
        <v>3803</v>
      </c>
      <c r="F3566" s="7" t="s">
        <v>3796</v>
      </c>
      <c r="G3566" s="7" t="s">
        <v>47</v>
      </c>
      <c r="H3566" s="7" t="s">
        <v>33</v>
      </c>
      <c r="I3566" s="8">
        <v>0.30099999999999999</v>
      </c>
      <c r="J3566" s="8">
        <v>0.4</v>
      </c>
      <c r="K3566" s="8">
        <v>0.47899999999999998</v>
      </c>
      <c r="L3566" s="8">
        <v>0.879</v>
      </c>
      <c r="M3566" s="7">
        <v>22</v>
      </c>
      <c r="N3566" s="7">
        <v>85</v>
      </c>
      <c r="O3566" s="7">
        <v>73</v>
      </c>
      <c r="P3566" s="7">
        <v>10</v>
      </c>
      <c r="Q3566" s="7">
        <v>22</v>
      </c>
      <c r="R3566" s="7">
        <v>4</v>
      </c>
      <c r="S3566" s="7">
        <v>0</v>
      </c>
      <c r="T3566" s="7">
        <v>3</v>
      </c>
      <c r="U3566" s="7">
        <v>17</v>
      </c>
      <c r="V3566" s="7">
        <v>3</v>
      </c>
      <c r="W3566" s="7">
        <v>9</v>
      </c>
      <c r="X3566" s="7">
        <v>14</v>
      </c>
      <c r="Y3566" s="7">
        <v>0</v>
      </c>
      <c r="Z3566" s="7">
        <v>0</v>
      </c>
      <c r="AA3566"/>
    </row>
    <row r="3567" spans="1:27" x14ac:dyDescent="0.25">
      <c r="A3567" s="24" t="str">
        <f t="shared" si="169"/>
        <v/>
      </c>
      <c r="B3567" s="24" t="str">
        <f t="shared" si="167"/>
        <v/>
      </c>
      <c r="C3567" s="24" t="str">
        <f t="shared" si="168"/>
        <v/>
      </c>
      <c r="D3567" s="24">
        <v>2026</v>
      </c>
      <c r="E3567" s="7" t="s">
        <v>3804</v>
      </c>
      <c r="F3567" s="7" t="s">
        <v>3796</v>
      </c>
      <c r="G3567" s="7" t="s">
        <v>47</v>
      </c>
      <c r="H3567" s="7" t="s">
        <v>64</v>
      </c>
      <c r="I3567" s="8">
        <v>0.26700000000000002</v>
      </c>
      <c r="J3567" s="8">
        <v>0.38900000000000001</v>
      </c>
      <c r="K3567" s="8">
        <v>0.26700000000000002</v>
      </c>
      <c r="L3567" s="8">
        <v>0.65600000000000003</v>
      </c>
      <c r="M3567" s="7">
        <v>16</v>
      </c>
      <c r="N3567" s="7">
        <v>54</v>
      </c>
      <c r="O3567" s="7">
        <v>45</v>
      </c>
      <c r="P3567" s="7">
        <v>7</v>
      </c>
      <c r="Q3567" s="7">
        <v>12</v>
      </c>
      <c r="R3567" s="7">
        <v>0</v>
      </c>
      <c r="S3567" s="7">
        <v>0</v>
      </c>
      <c r="T3567" s="7">
        <v>0</v>
      </c>
      <c r="U3567" s="7">
        <v>5</v>
      </c>
      <c r="V3567" s="7">
        <v>2</v>
      </c>
      <c r="W3567" s="7">
        <v>7</v>
      </c>
      <c r="X3567" s="7">
        <v>8</v>
      </c>
      <c r="Y3567" s="7">
        <v>1</v>
      </c>
      <c r="Z3567" s="7">
        <v>0</v>
      </c>
      <c r="AA3567"/>
    </row>
    <row r="3568" spans="1:27" x14ac:dyDescent="0.25">
      <c r="A3568" s="24" t="str">
        <f t="shared" si="169"/>
        <v/>
      </c>
      <c r="B3568" s="24" t="str">
        <f t="shared" si="167"/>
        <v/>
      </c>
      <c r="C3568" s="24" t="str">
        <f t="shared" si="168"/>
        <v/>
      </c>
      <c r="D3568" s="24">
        <v>2026</v>
      </c>
      <c r="E3568" s="7" t="s">
        <v>3805</v>
      </c>
      <c r="F3568" s="7" t="s">
        <v>3796</v>
      </c>
      <c r="G3568" s="7" t="s">
        <v>37</v>
      </c>
      <c r="H3568" s="7" t="s">
        <v>33</v>
      </c>
      <c r="I3568" s="8">
        <v>0.25800000000000001</v>
      </c>
      <c r="J3568" s="8">
        <v>0.36699999999999999</v>
      </c>
      <c r="K3568" s="8">
        <v>0.40400000000000003</v>
      </c>
      <c r="L3568" s="8">
        <v>0.77100000000000002</v>
      </c>
      <c r="M3568" s="7">
        <v>28</v>
      </c>
      <c r="N3568" s="7">
        <v>109</v>
      </c>
      <c r="O3568" s="7">
        <v>89</v>
      </c>
      <c r="P3568" s="7">
        <v>12</v>
      </c>
      <c r="Q3568" s="7">
        <v>23</v>
      </c>
      <c r="R3568" s="7">
        <v>7</v>
      </c>
      <c r="S3568" s="7">
        <v>0</v>
      </c>
      <c r="T3568" s="7">
        <v>2</v>
      </c>
      <c r="U3568" s="7">
        <v>22</v>
      </c>
      <c r="V3568" s="7">
        <v>4</v>
      </c>
      <c r="W3568" s="7">
        <v>13</v>
      </c>
      <c r="X3568" s="7">
        <v>22</v>
      </c>
      <c r="Y3568" s="7">
        <v>0</v>
      </c>
      <c r="Z3568" s="7">
        <v>0</v>
      </c>
      <c r="AA3568"/>
    </row>
    <row r="3569" spans="1:27" x14ac:dyDescent="0.25">
      <c r="A3569" s="24" t="str">
        <f t="shared" si="169"/>
        <v/>
      </c>
      <c r="B3569" s="24" t="str">
        <f t="shared" si="167"/>
        <v/>
      </c>
      <c r="C3569" s="24" t="str">
        <f t="shared" si="168"/>
        <v/>
      </c>
      <c r="D3569" s="24">
        <v>2026</v>
      </c>
      <c r="E3569" s="7" t="s">
        <v>3806</v>
      </c>
      <c r="F3569" s="7" t="s">
        <v>3796</v>
      </c>
      <c r="G3569" s="7" t="s">
        <v>37</v>
      </c>
      <c r="H3569" s="7" t="s">
        <v>33</v>
      </c>
      <c r="I3569" s="8">
        <v>0.25</v>
      </c>
      <c r="J3569" s="8">
        <v>0.314</v>
      </c>
      <c r="K3569" s="8">
        <v>0.38300000000000001</v>
      </c>
      <c r="L3569" s="8">
        <v>0.69799999999999995</v>
      </c>
      <c r="M3569" s="7">
        <v>17</v>
      </c>
      <c r="N3569" s="7">
        <v>70</v>
      </c>
      <c r="O3569" s="7">
        <v>60</v>
      </c>
      <c r="P3569" s="7">
        <v>6</v>
      </c>
      <c r="Q3569" s="7">
        <v>15</v>
      </c>
      <c r="R3569" s="7">
        <v>2</v>
      </c>
      <c r="S3569" s="7">
        <v>0</v>
      </c>
      <c r="T3569" s="7">
        <v>2</v>
      </c>
      <c r="U3569" s="7">
        <v>12</v>
      </c>
      <c r="V3569" s="7">
        <v>1</v>
      </c>
      <c r="W3569" s="7">
        <v>6</v>
      </c>
      <c r="X3569" s="7">
        <v>4</v>
      </c>
      <c r="Y3569" s="7">
        <v>0</v>
      </c>
      <c r="Z3569" s="7">
        <v>0</v>
      </c>
      <c r="AA3569"/>
    </row>
    <row r="3570" spans="1:27" x14ac:dyDescent="0.25">
      <c r="A3570" s="24" t="str">
        <f t="shared" si="169"/>
        <v/>
      </c>
      <c r="B3570" s="24" t="str">
        <f t="shared" si="167"/>
        <v/>
      </c>
      <c r="C3570" s="24" t="str">
        <f t="shared" si="168"/>
        <v/>
      </c>
      <c r="D3570" s="24">
        <v>2026</v>
      </c>
      <c r="E3570" s="7" t="s">
        <v>3807</v>
      </c>
      <c r="F3570" s="7" t="s">
        <v>3796</v>
      </c>
      <c r="G3570" s="7" t="s">
        <v>24</v>
      </c>
      <c r="H3570" s="7" t="s">
        <v>42</v>
      </c>
      <c r="I3570" s="8">
        <v>0.24399999999999999</v>
      </c>
      <c r="J3570" s="8">
        <v>0.36699999999999999</v>
      </c>
      <c r="K3570" s="8">
        <v>0.317</v>
      </c>
      <c r="L3570" s="8">
        <v>0.68400000000000005</v>
      </c>
      <c r="M3570" s="7">
        <v>17</v>
      </c>
      <c r="N3570" s="7">
        <v>51</v>
      </c>
      <c r="O3570" s="7">
        <v>41</v>
      </c>
      <c r="P3570" s="7">
        <v>7</v>
      </c>
      <c r="Q3570" s="7">
        <v>10</v>
      </c>
      <c r="R3570" s="7">
        <v>3</v>
      </c>
      <c r="S3570" s="7">
        <v>0</v>
      </c>
      <c r="T3570" s="7">
        <v>0</v>
      </c>
      <c r="U3570" s="7">
        <v>3</v>
      </c>
      <c r="V3570" s="7">
        <v>0</v>
      </c>
      <c r="W3570" s="7">
        <v>8</v>
      </c>
      <c r="X3570" s="7">
        <v>11</v>
      </c>
      <c r="Y3570" s="7">
        <v>3</v>
      </c>
      <c r="Z3570" s="7">
        <v>1</v>
      </c>
      <c r="AA3570"/>
    </row>
    <row r="3571" spans="1:27" x14ac:dyDescent="0.25">
      <c r="A3571" s="24" t="str">
        <f t="shared" si="169"/>
        <v/>
      </c>
      <c r="B3571" s="24" t="str">
        <f t="shared" si="167"/>
        <v/>
      </c>
      <c r="C3571" s="24" t="str">
        <f t="shared" si="168"/>
        <v/>
      </c>
      <c r="D3571" s="24">
        <v>2026</v>
      </c>
      <c r="E3571" s="7" t="s">
        <v>3808</v>
      </c>
      <c r="F3571" s="7" t="s">
        <v>3796</v>
      </c>
      <c r="G3571" s="7" t="s">
        <v>47</v>
      </c>
      <c r="H3571" s="7" t="s">
        <v>30</v>
      </c>
      <c r="I3571" s="8">
        <v>0.222</v>
      </c>
      <c r="J3571" s="8">
        <v>0.3</v>
      </c>
      <c r="K3571" s="8">
        <v>0.254</v>
      </c>
      <c r="L3571" s="8">
        <v>0.55400000000000005</v>
      </c>
      <c r="M3571" s="7">
        <v>21</v>
      </c>
      <c r="N3571" s="7">
        <v>72</v>
      </c>
      <c r="O3571" s="7">
        <v>63</v>
      </c>
      <c r="P3571" s="7">
        <v>6</v>
      </c>
      <c r="Q3571" s="7">
        <v>14</v>
      </c>
      <c r="R3571" s="7">
        <v>2</v>
      </c>
      <c r="S3571" s="7">
        <v>0</v>
      </c>
      <c r="T3571" s="7">
        <v>0</v>
      </c>
      <c r="U3571" s="7">
        <v>8</v>
      </c>
      <c r="V3571" s="7">
        <v>2</v>
      </c>
      <c r="W3571" s="7">
        <v>5</v>
      </c>
      <c r="X3571" s="7">
        <v>24</v>
      </c>
      <c r="Y3571" s="7">
        <v>7</v>
      </c>
      <c r="Z3571" s="7">
        <v>0</v>
      </c>
      <c r="AA3571"/>
    </row>
    <row r="3572" spans="1:27" x14ac:dyDescent="0.25">
      <c r="A3572" s="24" t="str">
        <f t="shared" si="169"/>
        <v/>
      </c>
      <c r="B3572" s="24" t="str">
        <f t="shared" si="167"/>
        <v/>
      </c>
      <c r="C3572" s="24" t="str">
        <f t="shared" si="168"/>
        <v/>
      </c>
      <c r="D3572" s="24">
        <v>2026</v>
      </c>
      <c r="E3572" s="7" t="s">
        <v>3809</v>
      </c>
      <c r="F3572" s="7" t="s">
        <v>3796</v>
      </c>
      <c r="G3572" s="7" t="s">
        <v>47</v>
      </c>
      <c r="H3572" s="7" t="s">
        <v>42</v>
      </c>
      <c r="I3572" s="8">
        <v>0.222</v>
      </c>
      <c r="J3572" s="8">
        <v>0.38500000000000001</v>
      </c>
      <c r="K3572" s="8">
        <v>0.222</v>
      </c>
      <c r="L3572" s="8">
        <v>0.60699999999999998</v>
      </c>
      <c r="M3572" s="7">
        <v>5</v>
      </c>
      <c r="N3572" s="7">
        <v>14</v>
      </c>
      <c r="O3572" s="7">
        <v>9</v>
      </c>
      <c r="P3572" s="7">
        <v>1</v>
      </c>
      <c r="Q3572" s="7">
        <v>2</v>
      </c>
      <c r="R3572" s="7">
        <v>0</v>
      </c>
      <c r="S3572" s="7">
        <v>0</v>
      </c>
      <c r="T3572" s="7">
        <v>0</v>
      </c>
      <c r="U3572" s="7">
        <v>3</v>
      </c>
      <c r="V3572" s="7">
        <v>1</v>
      </c>
      <c r="W3572" s="7">
        <v>2</v>
      </c>
      <c r="X3572" s="7">
        <v>1</v>
      </c>
      <c r="Y3572" s="7">
        <v>1</v>
      </c>
      <c r="Z3572" s="7">
        <v>0</v>
      </c>
      <c r="AA3572"/>
    </row>
    <row r="3573" spans="1:27" x14ac:dyDescent="0.25">
      <c r="A3573" s="24" t="str">
        <f t="shared" si="169"/>
        <v/>
      </c>
      <c r="B3573" s="24" t="str">
        <f t="shared" si="167"/>
        <v/>
      </c>
      <c r="C3573" s="24" t="str">
        <f t="shared" si="168"/>
        <v/>
      </c>
      <c r="D3573" s="24">
        <v>2026</v>
      </c>
      <c r="E3573" s="7" t="s">
        <v>3810</v>
      </c>
      <c r="F3573" s="7" t="s">
        <v>3796</v>
      </c>
      <c r="G3573" s="7" t="s">
        <v>47</v>
      </c>
      <c r="H3573" s="7" t="s">
        <v>30</v>
      </c>
      <c r="I3573" s="8">
        <v>0.16300000000000001</v>
      </c>
      <c r="J3573" s="8">
        <v>0.28100000000000003</v>
      </c>
      <c r="K3573" s="8">
        <v>0.16300000000000001</v>
      </c>
      <c r="L3573" s="8">
        <v>0.44400000000000001</v>
      </c>
      <c r="M3573" s="7">
        <v>17</v>
      </c>
      <c r="N3573" s="7">
        <v>57</v>
      </c>
      <c r="O3573" s="7">
        <v>49</v>
      </c>
      <c r="P3573" s="7">
        <v>8</v>
      </c>
      <c r="Q3573" s="7">
        <v>8</v>
      </c>
      <c r="R3573" s="7">
        <v>0</v>
      </c>
      <c r="S3573" s="7">
        <v>0</v>
      </c>
      <c r="T3573" s="7">
        <v>0</v>
      </c>
      <c r="U3573" s="7">
        <v>3</v>
      </c>
      <c r="V3573" s="7">
        <v>1</v>
      </c>
      <c r="W3573" s="7">
        <v>7</v>
      </c>
      <c r="X3573" s="7">
        <v>11</v>
      </c>
      <c r="Y3573" s="7">
        <v>2</v>
      </c>
      <c r="Z3573" s="7">
        <v>1</v>
      </c>
      <c r="AA3573"/>
    </row>
    <row r="3574" spans="1:27" x14ac:dyDescent="0.25">
      <c r="A3574" s="24" t="str">
        <f t="shared" si="169"/>
        <v/>
      </c>
      <c r="B3574" s="24" t="str">
        <f t="shared" si="167"/>
        <v/>
      </c>
      <c r="C3574" s="24" t="str">
        <f t="shared" si="168"/>
        <v/>
      </c>
      <c r="D3574" s="24">
        <v>2026</v>
      </c>
      <c r="E3574" s="7" t="s">
        <v>3811</v>
      </c>
      <c r="F3574" s="7" t="s">
        <v>3796</v>
      </c>
      <c r="G3574" s="7" t="s">
        <v>24</v>
      </c>
      <c r="H3574" s="7" t="s">
        <v>33</v>
      </c>
      <c r="I3574" s="8">
        <v>0.13800000000000001</v>
      </c>
      <c r="J3574" s="8">
        <v>0.24199999999999999</v>
      </c>
      <c r="K3574" s="8">
        <v>0.24099999999999999</v>
      </c>
      <c r="L3574" s="8">
        <v>0.48399999999999999</v>
      </c>
      <c r="M3574" s="7">
        <v>11</v>
      </c>
      <c r="N3574" s="7">
        <v>36</v>
      </c>
      <c r="O3574" s="7">
        <v>29</v>
      </c>
      <c r="P3574" s="7">
        <v>4</v>
      </c>
      <c r="Q3574" s="7">
        <v>4</v>
      </c>
      <c r="R3574" s="7">
        <v>0</v>
      </c>
      <c r="S3574" s="7">
        <v>0</v>
      </c>
      <c r="T3574" s="7">
        <v>1</v>
      </c>
      <c r="U3574" s="7">
        <v>2</v>
      </c>
      <c r="V3574" s="7">
        <v>0</v>
      </c>
      <c r="W3574" s="7">
        <v>4</v>
      </c>
      <c r="X3574" s="7">
        <v>15</v>
      </c>
      <c r="Y3574" s="7">
        <v>0</v>
      </c>
      <c r="Z3574" s="7">
        <v>0</v>
      </c>
      <c r="AA3574"/>
    </row>
    <row r="3575" spans="1:27" x14ac:dyDescent="0.25">
      <c r="A3575" s="24" t="str">
        <f t="shared" si="169"/>
        <v/>
      </c>
      <c r="B3575" s="24" t="str">
        <f t="shared" si="167"/>
        <v/>
      </c>
      <c r="C3575" s="24" t="str">
        <f t="shared" si="168"/>
        <v/>
      </c>
      <c r="D3575" s="24">
        <v>2026</v>
      </c>
      <c r="E3575" s="7" t="s">
        <v>3812</v>
      </c>
      <c r="F3575" s="7" t="s">
        <v>3796</v>
      </c>
      <c r="G3575" s="7" t="s">
        <v>47</v>
      </c>
      <c r="H3575" s="7" t="s">
        <v>35</v>
      </c>
      <c r="I3575" s="8">
        <v>0.125</v>
      </c>
      <c r="J3575" s="8">
        <v>0.3</v>
      </c>
      <c r="K3575" s="8">
        <v>0.125</v>
      </c>
      <c r="L3575" s="8">
        <v>0.42499999999999999</v>
      </c>
      <c r="M3575" s="7">
        <v>6</v>
      </c>
      <c r="N3575" s="7">
        <v>10</v>
      </c>
      <c r="O3575" s="7">
        <v>8</v>
      </c>
      <c r="P3575" s="7">
        <v>1</v>
      </c>
      <c r="Q3575" s="7">
        <v>1</v>
      </c>
      <c r="R3575" s="7">
        <v>0</v>
      </c>
      <c r="S3575" s="7">
        <v>0</v>
      </c>
      <c r="T3575" s="7">
        <v>0</v>
      </c>
      <c r="U3575" s="7">
        <v>1</v>
      </c>
      <c r="V3575" s="7">
        <v>1</v>
      </c>
      <c r="W3575" s="7">
        <v>1</v>
      </c>
      <c r="X3575" s="7">
        <v>3</v>
      </c>
      <c r="Y3575" s="7">
        <v>0</v>
      </c>
      <c r="Z3575" s="7">
        <v>0</v>
      </c>
      <c r="AA3575"/>
    </row>
    <row r="3576" spans="1:27" x14ac:dyDescent="0.25">
      <c r="A3576" s="24" t="str">
        <f t="shared" si="169"/>
        <v/>
      </c>
      <c r="B3576" s="24" t="str">
        <f t="shared" si="167"/>
        <v/>
      </c>
      <c r="C3576" s="24">
        <f t="shared" si="168"/>
        <v>1</v>
      </c>
      <c r="D3576" s="24">
        <v>2026</v>
      </c>
      <c r="E3576" s="7" t="s">
        <v>3813</v>
      </c>
      <c r="F3576" s="7" t="s">
        <v>3796</v>
      </c>
      <c r="G3576" s="7" t="s">
        <v>24</v>
      </c>
      <c r="H3576" s="7" t="s">
        <v>164</v>
      </c>
      <c r="I3576" s="8">
        <v>0</v>
      </c>
      <c r="J3576" s="8">
        <v>0</v>
      </c>
      <c r="K3576" s="8">
        <v>0</v>
      </c>
      <c r="L3576" s="8">
        <v>0</v>
      </c>
      <c r="M3576" s="7">
        <v>3</v>
      </c>
      <c r="N3576" s="7">
        <v>3</v>
      </c>
      <c r="O3576" s="7">
        <v>3</v>
      </c>
      <c r="P3576" s="7">
        <v>0</v>
      </c>
      <c r="Q3576" s="7">
        <v>0</v>
      </c>
      <c r="R3576" s="7">
        <v>0</v>
      </c>
      <c r="S3576" s="7">
        <v>0</v>
      </c>
      <c r="T3576" s="7">
        <v>0</v>
      </c>
      <c r="U3576" s="7">
        <v>1</v>
      </c>
      <c r="V3576" s="7">
        <v>0</v>
      </c>
      <c r="W3576" s="7">
        <v>0</v>
      </c>
      <c r="X3576" s="7">
        <v>2</v>
      </c>
      <c r="Y3576" s="7">
        <v>0</v>
      </c>
      <c r="Z3576" s="7">
        <v>0</v>
      </c>
      <c r="AA3576"/>
    </row>
    <row r="3577" spans="1:27" x14ac:dyDescent="0.25">
      <c r="A3577" s="24" t="str">
        <f t="shared" si="169"/>
        <v/>
      </c>
      <c r="B3577" s="24" t="str">
        <f t="shared" si="167"/>
        <v/>
      </c>
      <c r="C3577" s="24" t="str">
        <f t="shared" si="168"/>
        <v/>
      </c>
      <c r="D3577" s="24">
        <v>2026</v>
      </c>
      <c r="E3577" s="7" t="s">
        <v>3814</v>
      </c>
      <c r="F3577" s="7" t="s">
        <v>3796</v>
      </c>
      <c r="G3577" s="7" t="s">
        <v>47</v>
      </c>
      <c r="H3577" s="7" t="s">
        <v>44</v>
      </c>
      <c r="I3577" s="8">
        <v>0</v>
      </c>
      <c r="J3577" s="8">
        <v>0</v>
      </c>
      <c r="K3577" s="8">
        <v>0</v>
      </c>
      <c r="L3577" s="8">
        <v>0</v>
      </c>
      <c r="M3577" s="7">
        <v>1</v>
      </c>
      <c r="N3577" s="7">
        <v>1</v>
      </c>
      <c r="O3577" s="7">
        <v>1</v>
      </c>
      <c r="P3577" s="7">
        <v>0</v>
      </c>
      <c r="Q3577" s="7">
        <v>0</v>
      </c>
      <c r="R3577" s="7">
        <v>0</v>
      </c>
      <c r="S3577" s="7">
        <v>0</v>
      </c>
      <c r="T3577" s="7">
        <v>0</v>
      </c>
      <c r="U3577" s="7">
        <v>0</v>
      </c>
      <c r="V3577" s="7">
        <v>0</v>
      </c>
      <c r="W3577" s="7">
        <v>0</v>
      </c>
      <c r="X3577" s="7">
        <v>1</v>
      </c>
      <c r="Y3577" s="7">
        <v>0</v>
      </c>
      <c r="Z3577" s="7">
        <v>0</v>
      </c>
      <c r="AA3577"/>
    </row>
    <row r="3578" spans="1:27" x14ac:dyDescent="0.25">
      <c r="A3578" s="24" t="str">
        <f t="shared" si="169"/>
        <v/>
      </c>
      <c r="B3578" s="24" t="str">
        <f t="shared" si="167"/>
        <v/>
      </c>
      <c r="C3578" s="24">
        <f t="shared" si="168"/>
        <v>1</v>
      </c>
      <c r="D3578" s="24">
        <v>2026</v>
      </c>
      <c r="E3578" s="7" t="s">
        <v>3815</v>
      </c>
      <c r="F3578" s="7" t="s">
        <v>3816</v>
      </c>
      <c r="G3578" s="7" t="s">
        <v>47</v>
      </c>
      <c r="H3578" s="7" t="s">
        <v>27</v>
      </c>
      <c r="I3578" s="8">
        <v>0.34399999999999997</v>
      </c>
      <c r="J3578" s="8">
        <v>0.46600000000000003</v>
      </c>
      <c r="K3578" s="8">
        <v>0.45700000000000002</v>
      </c>
      <c r="L3578" s="8">
        <v>0.92300000000000004</v>
      </c>
      <c r="M3578" s="7">
        <v>44</v>
      </c>
      <c r="N3578" s="7">
        <v>193</v>
      </c>
      <c r="O3578" s="7">
        <v>151</v>
      </c>
      <c r="P3578" s="7">
        <v>41</v>
      </c>
      <c r="Q3578" s="7">
        <v>52</v>
      </c>
      <c r="R3578" s="7">
        <v>8</v>
      </c>
      <c r="S3578" s="7">
        <v>0</v>
      </c>
      <c r="T3578" s="7">
        <v>3</v>
      </c>
      <c r="U3578" s="7">
        <v>22</v>
      </c>
      <c r="V3578" s="7">
        <v>18</v>
      </c>
      <c r="W3578" s="7">
        <v>19</v>
      </c>
      <c r="X3578" s="7">
        <v>22</v>
      </c>
      <c r="Y3578" s="7">
        <v>24</v>
      </c>
      <c r="Z3578" s="7">
        <v>3</v>
      </c>
      <c r="AA3578"/>
    </row>
    <row r="3579" spans="1:27" x14ac:dyDescent="0.25">
      <c r="A3579" s="24" t="str">
        <f t="shared" si="169"/>
        <v/>
      </c>
      <c r="B3579" s="24" t="str">
        <f t="shared" si="167"/>
        <v/>
      </c>
      <c r="C3579" s="24" t="str">
        <f t="shared" si="168"/>
        <v/>
      </c>
      <c r="D3579" s="24">
        <v>2026</v>
      </c>
      <c r="E3579" s="7" t="s">
        <v>3817</v>
      </c>
      <c r="F3579" s="7" t="s">
        <v>3816</v>
      </c>
      <c r="G3579" s="7" t="s">
        <v>24</v>
      </c>
      <c r="H3579" s="7" t="s">
        <v>42</v>
      </c>
      <c r="I3579" s="8">
        <v>0.32300000000000001</v>
      </c>
      <c r="J3579" s="8">
        <v>0.42399999999999999</v>
      </c>
      <c r="K3579" s="8">
        <v>0.53400000000000003</v>
      </c>
      <c r="L3579" s="8">
        <v>0.95799999999999996</v>
      </c>
      <c r="M3579" s="7">
        <v>41</v>
      </c>
      <c r="N3579" s="7">
        <v>165</v>
      </c>
      <c r="O3579" s="7">
        <v>133</v>
      </c>
      <c r="P3579" s="7">
        <v>31</v>
      </c>
      <c r="Q3579" s="7">
        <v>43</v>
      </c>
      <c r="R3579" s="7">
        <v>7</v>
      </c>
      <c r="S3579" s="7">
        <v>0</v>
      </c>
      <c r="T3579" s="7">
        <v>7</v>
      </c>
      <c r="U3579" s="7">
        <v>35</v>
      </c>
      <c r="V3579" s="7">
        <v>7</v>
      </c>
      <c r="W3579" s="7">
        <v>20</v>
      </c>
      <c r="X3579" s="7">
        <v>26</v>
      </c>
      <c r="Y3579" s="7">
        <v>2</v>
      </c>
      <c r="Z3579" s="7">
        <v>0</v>
      </c>
      <c r="AA3579"/>
    </row>
    <row r="3580" spans="1:27" x14ac:dyDescent="0.25">
      <c r="A3580" s="24" t="str">
        <f t="shared" si="169"/>
        <v/>
      </c>
      <c r="B3580" s="24" t="str">
        <f t="shared" si="167"/>
        <v/>
      </c>
      <c r="C3580" s="24" t="str">
        <f t="shared" si="168"/>
        <v/>
      </c>
      <c r="D3580" s="24">
        <v>2026</v>
      </c>
      <c r="E3580" s="7" t="s">
        <v>3818</v>
      </c>
      <c r="F3580" s="7" t="s">
        <v>3816</v>
      </c>
      <c r="G3580" s="7" t="s">
        <v>24</v>
      </c>
      <c r="H3580" s="7" t="s">
        <v>40</v>
      </c>
      <c r="I3580" s="8">
        <v>0.29699999999999999</v>
      </c>
      <c r="J3580" s="8">
        <v>0.41099999999999998</v>
      </c>
      <c r="K3580" s="8">
        <v>0.374</v>
      </c>
      <c r="L3580" s="8">
        <v>0.78600000000000003</v>
      </c>
      <c r="M3580" s="7">
        <v>45</v>
      </c>
      <c r="N3580" s="7">
        <v>196</v>
      </c>
      <c r="O3580" s="7">
        <v>155</v>
      </c>
      <c r="P3580" s="7">
        <v>30</v>
      </c>
      <c r="Q3580" s="7">
        <v>46</v>
      </c>
      <c r="R3580" s="7">
        <v>9</v>
      </c>
      <c r="S3580" s="7">
        <v>0</v>
      </c>
      <c r="T3580" s="7">
        <v>1</v>
      </c>
      <c r="U3580" s="7">
        <v>23</v>
      </c>
      <c r="V3580" s="7">
        <v>3</v>
      </c>
      <c r="W3580" s="7">
        <v>30</v>
      </c>
      <c r="X3580" s="7">
        <v>16</v>
      </c>
      <c r="Y3580" s="7">
        <v>15</v>
      </c>
      <c r="Z3580" s="7">
        <v>5</v>
      </c>
      <c r="AA3580"/>
    </row>
    <row r="3581" spans="1:27" x14ac:dyDescent="0.25">
      <c r="A3581" s="24" t="str">
        <f t="shared" si="169"/>
        <v/>
      </c>
      <c r="B3581" s="24" t="str">
        <f t="shared" si="167"/>
        <v/>
      </c>
      <c r="C3581" s="24" t="str">
        <f t="shared" si="168"/>
        <v/>
      </c>
      <c r="D3581" s="24">
        <v>2026</v>
      </c>
      <c r="E3581" s="7" t="s">
        <v>3819</v>
      </c>
      <c r="F3581" s="7" t="s">
        <v>3816</v>
      </c>
      <c r="G3581" s="7" t="s">
        <v>24</v>
      </c>
      <c r="H3581" s="7" t="s">
        <v>44</v>
      </c>
      <c r="I3581" s="8">
        <v>0.26800000000000002</v>
      </c>
      <c r="J3581" s="8">
        <v>0.39100000000000001</v>
      </c>
      <c r="K3581" s="8">
        <v>0.374</v>
      </c>
      <c r="L3581" s="8">
        <v>0.76500000000000001</v>
      </c>
      <c r="M3581" s="7">
        <v>39</v>
      </c>
      <c r="N3581" s="7">
        <v>151</v>
      </c>
      <c r="O3581" s="7">
        <v>123</v>
      </c>
      <c r="P3581" s="7">
        <v>14</v>
      </c>
      <c r="Q3581" s="7">
        <v>33</v>
      </c>
      <c r="R3581" s="7">
        <v>4</v>
      </c>
      <c r="S3581" s="7">
        <v>0</v>
      </c>
      <c r="T3581" s="7">
        <v>3</v>
      </c>
      <c r="U3581" s="7">
        <v>10</v>
      </c>
      <c r="V3581" s="7">
        <v>6</v>
      </c>
      <c r="W3581" s="7">
        <v>20</v>
      </c>
      <c r="X3581" s="7">
        <v>19</v>
      </c>
      <c r="Y3581" s="7">
        <v>1</v>
      </c>
      <c r="Z3581" s="7">
        <v>0</v>
      </c>
      <c r="AA3581"/>
    </row>
    <row r="3582" spans="1:27" x14ac:dyDescent="0.25">
      <c r="A3582" s="24">
        <f t="shared" si="169"/>
        <v>1</v>
      </c>
      <c r="B3582" s="24" t="str">
        <f t="shared" si="167"/>
        <v/>
      </c>
      <c r="C3582" s="24" t="str">
        <f t="shared" si="168"/>
        <v/>
      </c>
      <c r="D3582" s="24">
        <v>2026</v>
      </c>
      <c r="E3582" s="7" t="s">
        <v>3820</v>
      </c>
      <c r="F3582" s="7" t="s">
        <v>3816</v>
      </c>
      <c r="G3582" s="7" t="s">
        <v>32</v>
      </c>
      <c r="H3582" s="7" t="s">
        <v>30</v>
      </c>
      <c r="I3582" s="8">
        <v>0.26</v>
      </c>
      <c r="J3582" s="8">
        <v>0.34399999999999997</v>
      </c>
      <c r="K3582" s="8">
        <v>0.49399999999999999</v>
      </c>
      <c r="L3582" s="8">
        <v>0.83799999999999997</v>
      </c>
      <c r="M3582" s="7">
        <v>45</v>
      </c>
      <c r="N3582" s="7">
        <v>184</v>
      </c>
      <c r="O3582" s="7">
        <v>154</v>
      </c>
      <c r="P3582" s="7">
        <v>19</v>
      </c>
      <c r="Q3582" s="7">
        <v>40</v>
      </c>
      <c r="R3582" s="7">
        <v>8</v>
      </c>
      <c r="S3582" s="7">
        <v>2</v>
      </c>
      <c r="T3582" s="7">
        <v>8</v>
      </c>
      <c r="U3582" s="7">
        <v>32</v>
      </c>
      <c r="V3582" s="7">
        <v>3</v>
      </c>
      <c r="W3582" s="7">
        <v>20</v>
      </c>
      <c r="X3582" s="7">
        <v>28</v>
      </c>
      <c r="Y3582" s="7">
        <v>1</v>
      </c>
      <c r="Z3582" s="7">
        <v>1</v>
      </c>
      <c r="AA3582"/>
    </row>
    <row r="3583" spans="1:27" x14ac:dyDescent="0.25">
      <c r="A3583" s="24" t="str">
        <f t="shared" si="169"/>
        <v/>
      </c>
      <c r="B3583" s="24" t="str">
        <f t="shared" si="167"/>
        <v/>
      </c>
      <c r="C3583" s="24" t="str">
        <f t="shared" si="168"/>
        <v/>
      </c>
      <c r="D3583" s="24">
        <v>2026</v>
      </c>
      <c r="E3583" s="7" t="s">
        <v>3821</v>
      </c>
      <c r="F3583" s="7" t="s">
        <v>3816</v>
      </c>
      <c r="G3583" s="7" t="s">
        <v>24</v>
      </c>
      <c r="H3583" s="7" t="s">
        <v>25</v>
      </c>
      <c r="I3583" s="8">
        <v>0.23899999999999999</v>
      </c>
      <c r="J3583" s="8">
        <v>0.36799999999999999</v>
      </c>
      <c r="K3583" s="8">
        <v>0.35399999999999998</v>
      </c>
      <c r="L3583" s="8">
        <v>0.72199999999999998</v>
      </c>
      <c r="M3583" s="7">
        <v>41</v>
      </c>
      <c r="N3583" s="7">
        <v>142</v>
      </c>
      <c r="O3583" s="7">
        <v>113</v>
      </c>
      <c r="P3583" s="7">
        <v>22</v>
      </c>
      <c r="Q3583" s="7">
        <v>27</v>
      </c>
      <c r="R3583" s="7">
        <v>4</v>
      </c>
      <c r="S3583" s="7">
        <v>0</v>
      </c>
      <c r="T3583" s="7">
        <v>3</v>
      </c>
      <c r="U3583" s="7">
        <v>11</v>
      </c>
      <c r="V3583" s="7">
        <v>8</v>
      </c>
      <c r="W3583" s="7">
        <v>15</v>
      </c>
      <c r="X3583" s="7">
        <v>21</v>
      </c>
      <c r="Y3583" s="7">
        <v>2</v>
      </c>
      <c r="Z3583" s="7">
        <v>2</v>
      </c>
      <c r="AA3583"/>
    </row>
    <row r="3584" spans="1:27" x14ac:dyDescent="0.25">
      <c r="A3584" s="24">
        <f t="shared" si="169"/>
        <v>1</v>
      </c>
      <c r="B3584" s="24" t="str">
        <f t="shared" si="167"/>
        <v/>
      </c>
      <c r="C3584" s="24" t="str">
        <f t="shared" si="168"/>
        <v/>
      </c>
      <c r="D3584" s="24">
        <v>2026</v>
      </c>
      <c r="E3584" s="7" t="s">
        <v>3822</v>
      </c>
      <c r="F3584" s="7" t="s">
        <v>3816</v>
      </c>
      <c r="G3584" s="7" t="s">
        <v>29</v>
      </c>
      <c r="H3584" s="7" t="s">
        <v>42</v>
      </c>
      <c r="I3584" s="8">
        <v>0.20699999999999999</v>
      </c>
      <c r="J3584" s="8">
        <v>0.315</v>
      </c>
      <c r="K3584" s="8">
        <v>0.36</v>
      </c>
      <c r="L3584" s="8">
        <v>0.67500000000000004</v>
      </c>
      <c r="M3584" s="7">
        <v>48</v>
      </c>
      <c r="N3584" s="7">
        <v>203</v>
      </c>
      <c r="O3584" s="7">
        <v>164</v>
      </c>
      <c r="P3584" s="7">
        <v>21</v>
      </c>
      <c r="Q3584" s="7">
        <v>34</v>
      </c>
      <c r="R3584" s="7">
        <v>11</v>
      </c>
      <c r="S3584" s="7">
        <v>1</v>
      </c>
      <c r="T3584" s="7">
        <v>4</v>
      </c>
      <c r="U3584" s="7">
        <v>33</v>
      </c>
      <c r="V3584" s="7">
        <v>8</v>
      </c>
      <c r="W3584" s="7">
        <v>21</v>
      </c>
      <c r="X3584" s="7">
        <v>43</v>
      </c>
      <c r="Y3584" s="7">
        <v>3</v>
      </c>
      <c r="Z3584" s="7">
        <v>1</v>
      </c>
      <c r="AA3584"/>
    </row>
    <row r="3585" spans="1:27" x14ac:dyDescent="0.25">
      <c r="A3585" s="24" t="str">
        <f t="shared" si="169"/>
        <v/>
      </c>
      <c r="B3585" s="24" t="str">
        <f t="shared" si="167"/>
        <v/>
      </c>
      <c r="C3585" s="24" t="str">
        <f t="shared" si="168"/>
        <v/>
      </c>
      <c r="D3585" s="24">
        <v>2026</v>
      </c>
      <c r="E3585" s="7" t="s">
        <v>3823</v>
      </c>
      <c r="F3585" s="7" t="s">
        <v>3816</v>
      </c>
      <c r="G3585" s="7" t="s">
        <v>37</v>
      </c>
      <c r="H3585" s="7" t="s">
        <v>33</v>
      </c>
      <c r="I3585" s="8">
        <v>0.19700000000000001</v>
      </c>
      <c r="J3585" s="8">
        <v>0.27300000000000002</v>
      </c>
      <c r="K3585" s="8">
        <v>0.28699999999999998</v>
      </c>
      <c r="L3585" s="8">
        <v>0.55900000000000005</v>
      </c>
      <c r="M3585" s="7">
        <v>44</v>
      </c>
      <c r="N3585" s="7">
        <v>176</v>
      </c>
      <c r="O3585" s="7">
        <v>157</v>
      </c>
      <c r="P3585" s="7">
        <v>20</v>
      </c>
      <c r="Q3585" s="7">
        <v>31</v>
      </c>
      <c r="R3585" s="7">
        <v>5</v>
      </c>
      <c r="S3585" s="7">
        <v>0</v>
      </c>
      <c r="T3585" s="7">
        <v>3</v>
      </c>
      <c r="U3585" s="7">
        <v>15</v>
      </c>
      <c r="V3585" s="7">
        <v>3</v>
      </c>
      <c r="W3585" s="7">
        <v>14</v>
      </c>
      <c r="X3585" s="7">
        <v>35</v>
      </c>
      <c r="Y3585" s="7">
        <v>3</v>
      </c>
      <c r="Z3585" s="7">
        <v>2</v>
      </c>
      <c r="AA3585"/>
    </row>
    <row r="3586" spans="1:27" x14ac:dyDescent="0.25">
      <c r="A3586" s="24" t="str">
        <f t="shared" si="169"/>
        <v/>
      </c>
      <c r="B3586" s="24" t="str">
        <f t="shared" ref="B3586:B3649" si="170">IF(COUNTIFS(Draft_Player,$E3586),COUNTIFS(Draft_Player,$E3586),"")</f>
        <v/>
      </c>
      <c r="C3586" s="24" t="str">
        <f t="shared" ref="C3586:C3649" si="171">IF(COUNTIFS(Transfers_Player,$E3586),COUNTIFS(Transfers_Player,$E3586),"")</f>
        <v/>
      </c>
      <c r="D3586" s="24">
        <v>2026</v>
      </c>
      <c r="E3586" s="7" t="s">
        <v>3824</v>
      </c>
      <c r="F3586" s="7" t="s">
        <v>3816</v>
      </c>
      <c r="G3586" s="7" t="s">
        <v>24</v>
      </c>
      <c r="H3586" s="7" t="s">
        <v>35</v>
      </c>
      <c r="I3586" s="8">
        <v>0.28100000000000003</v>
      </c>
      <c r="J3586" s="8">
        <v>0.33100000000000002</v>
      </c>
      <c r="K3586" s="8">
        <v>0.32200000000000001</v>
      </c>
      <c r="L3586" s="8">
        <v>0.65300000000000002</v>
      </c>
      <c r="M3586" s="7">
        <v>35</v>
      </c>
      <c r="N3586" s="7">
        <v>134</v>
      </c>
      <c r="O3586" s="7">
        <v>121</v>
      </c>
      <c r="P3586" s="7">
        <v>16</v>
      </c>
      <c r="Q3586" s="7">
        <v>34</v>
      </c>
      <c r="R3586" s="7">
        <v>5</v>
      </c>
      <c r="S3586" s="7">
        <v>0</v>
      </c>
      <c r="T3586" s="7">
        <v>0</v>
      </c>
      <c r="U3586" s="7">
        <v>15</v>
      </c>
      <c r="V3586" s="7">
        <v>3</v>
      </c>
      <c r="W3586" s="7">
        <v>7</v>
      </c>
      <c r="X3586" s="7">
        <v>16</v>
      </c>
      <c r="Y3586" s="7">
        <v>4</v>
      </c>
      <c r="Z3586" s="7">
        <v>0</v>
      </c>
      <c r="AA3586"/>
    </row>
    <row r="3587" spans="1:27" x14ac:dyDescent="0.25">
      <c r="A3587" s="24" t="str">
        <f t="shared" ref="A3587:A3650" si="172">IF(OR(G3587="SR", G3587="GR"), 1, "")</f>
        <v/>
      </c>
      <c r="B3587" s="24" t="str">
        <f t="shared" si="170"/>
        <v/>
      </c>
      <c r="C3587" s="24" t="str">
        <f t="shared" si="171"/>
        <v/>
      </c>
      <c r="D3587" s="24">
        <v>2026</v>
      </c>
      <c r="E3587" s="7" t="s">
        <v>3825</v>
      </c>
      <c r="F3587" s="7" t="s">
        <v>3816</v>
      </c>
      <c r="G3587" s="7" t="s">
        <v>47</v>
      </c>
      <c r="H3587" s="7" t="s">
        <v>40</v>
      </c>
      <c r="I3587" s="8">
        <v>0.23100000000000001</v>
      </c>
      <c r="J3587" s="8">
        <v>0.33300000000000002</v>
      </c>
      <c r="K3587" s="8">
        <v>0.23100000000000001</v>
      </c>
      <c r="L3587" s="8">
        <v>0.56399999999999995</v>
      </c>
      <c r="M3587" s="7">
        <v>6</v>
      </c>
      <c r="N3587" s="7">
        <v>15</v>
      </c>
      <c r="O3587" s="7">
        <v>13</v>
      </c>
      <c r="P3587" s="7">
        <v>2</v>
      </c>
      <c r="Q3587" s="7">
        <v>3</v>
      </c>
      <c r="R3587" s="7">
        <v>0</v>
      </c>
      <c r="S3587" s="7">
        <v>0</v>
      </c>
      <c r="T3587" s="7">
        <v>0</v>
      </c>
      <c r="U3587" s="7">
        <v>0</v>
      </c>
      <c r="V3587" s="7">
        <v>1</v>
      </c>
      <c r="W3587" s="7">
        <v>1</v>
      </c>
      <c r="X3587" s="7">
        <v>6</v>
      </c>
      <c r="Y3587" s="7">
        <v>1</v>
      </c>
      <c r="Z3587" s="7">
        <v>0</v>
      </c>
      <c r="AA3587"/>
    </row>
    <row r="3588" spans="1:27" x14ac:dyDescent="0.25">
      <c r="A3588" s="24" t="str">
        <f t="shared" si="172"/>
        <v/>
      </c>
      <c r="B3588" s="24" t="str">
        <f t="shared" si="170"/>
        <v/>
      </c>
      <c r="C3588" s="24" t="str">
        <f t="shared" si="171"/>
        <v/>
      </c>
      <c r="D3588" s="24">
        <v>2026</v>
      </c>
      <c r="E3588" s="7" t="s">
        <v>3826</v>
      </c>
      <c r="F3588" s="7" t="s">
        <v>3816</v>
      </c>
      <c r="G3588" s="7" t="s">
        <v>37</v>
      </c>
      <c r="H3588" s="7" t="s">
        <v>35</v>
      </c>
      <c r="I3588" s="8">
        <v>0.17499999999999999</v>
      </c>
      <c r="J3588" s="8">
        <v>0.22700000000000001</v>
      </c>
      <c r="K3588" s="8">
        <v>0.2</v>
      </c>
      <c r="L3588" s="8">
        <v>0.42699999999999999</v>
      </c>
      <c r="M3588" s="7">
        <v>15</v>
      </c>
      <c r="N3588" s="7">
        <v>44</v>
      </c>
      <c r="O3588" s="7">
        <v>40</v>
      </c>
      <c r="P3588" s="7">
        <v>7</v>
      </c>
      <c r="Q3588" s="7">
        <v>7</v>
      </c>
      <c r="R3588" s="7">
        <v>1</v>
      </c>
      <c r="S3588" s="7">
        <v>0</v>
      </c>
      <c r="T3588" s="7">
        <v>0</v>
      </c>
      <c r="U3588" s="7">
        <v>3</v>
      </c>
      <c r="V3588" s="7">
        <v>1</v>
      </c>
      <c r="W3588" s="7">
        <v>2</v>
      </c>
      <c r="X3588" s="7">
        <v>7</v>
      </c>
      <c r="Y3588" s="7">
        <v>5</v>
      </c>
      <c r="Z3588" s="7">
        <v>0</v>
      </c>
      <c r="AA3588"/>
    </row>
    <row r="3589" spans="1:27" x14ac:dyDescent="0.25">
      <c r="A3589" s="24" t="str">
        <f t="shared" si="172"/>
        <v/>
      </c>
      <c r="B3589" s="24" t="str">
        <f t="shared" si="170"/>
        <v/>
      </c>
      <c r="C3589" s="24" t="str">
        <f t="shared" si="171"/>
        <v/>
      </c>
      <c r="D3589" s="24">
        <v>2026</v>
      </c>
      <c r="E3589" s="7" t="s">
        <v>3827</v>
      </c>
      <c r="F3589" s="7" t="s">
        <v>3816</v>
      </c>
      <c r="G3589" s="7" t="s">
        <v>24</v>
      </c>
      <c r="H3589" s="7" t="s">
        <v>35</v>
      </c>
      <c r="I3589" s="8">
        <v>0.17399999999999999</v>
      </c>
      <c r="J3589" s="8">
        <v>0.38700000000000001</v>
      </c>
      <c r="K3589" s="8">
        <v>0.17399999999999999</v>
      </c>
      <c r="L3589" s="8">
        <v>0.56100000000000005</v>
      </c>
      <c r="M3589" s="7">
        <v>10</v>
      </c>
      <c r="N3589" s="7">
        <v>31</v>
      </c>
      <c r="O3589" s="7">
        <v>23</v>
      </c>
      <c r="P3589" s="7">
        <v>3</v>
      </c>
      <c r="Q3589" s="7">
        <v>4</v>
      </c>
      <c r="R3589" s="7">
        <v>0</v>
      </c>
      <c r="S3589" s="7">
        <v>0</v>
      </c>
      <c r="T3589" s="7">
        <v>0</v>
      </c>
      <c r="U3589" s="7">
        <v>0</v>
      </c>
      <c r="V3589" s="7">
        <v>1</v>
      </c>
      <c r="W3589" s="7">
        <v>7</v>
      </c>
      <c r="X3589" s="7">
        <v>9</v>
      </c>
      <c r="Y3589" s="7">
        <v>0</v>
      </c>
      <c r="Z3589" s="7">
        <v>1</v>
      </c>
      <c r="AA3589"/>
    </row>
    <row r="3590" spans="1:27" x14ac:dyDescent="0.25">
      <c r="A3590" s="24">
        <f t="shared" si="172"/>
        <v>1</v>
      </c>
      <c r="B3590" s="24" t="str">
        <f t="shared" si="170"/>
        <v/>
      </c>
      <c r="C3590" s="24" t="str">
        <f t="shared" si="171"/>
        <v/>
      </c>
      <c r="D3590" s="24">
        <v>2026</v>
      </c>
      <c r="E3590" s="7" t="s">
        <v>3828</v>
      </c>
      <c r="F3590" s="7" t="s">
        <v>3816</v>
      </c>
      <c r="G3590" s="7" t="s">
        <v>29</v>
      </c>
      <c r="H3590" s="7" t="s">
        <v>44</v>
      </c>
      <c r="I3590" s="8">
        <v>0.158</v>
      </c>
      <c r="J3590" s="8">
        <v>0.31900000000000001</v>
      </c>
      <c r="K3590" s="8">
        <v>0.21099999999999999</v>
      </c>
      <c r="L3590" s="8">
        <v>0.53</v>
      </c>
      <c r="M3590" s="7">
        <v>22</v>
      </c>
      <c r="N3590" s="7">
        <v>72</v>
      </c>
      <c r="O3590" s="7">
        <v>57</v>
      </c>
      <c r="P3590" s="7">
        <v>5</v>
      </c>
      <c r="Q3590" s="7">
        <v>9</v>
      </c>
      <c r="R3590" s="7">
        <v>3</v>
      </c>
      <c r="S3590" s="7">
        <v>0</v>
      </c>
      <c r="T3590" s="7">
        <v>0</v>
      </c>
      <c r="U3590" s="7">
        <v>2</v>
      </c>
      <c r="V3590" s="7">
        <v>0</v>
      </c>
      <c r="W3590" s="7">
        <v>14</v>
      </c>
      <c r="X3590" s="7">
        <v>22</v>
      </c>
      <c r="Y3590" s="7">
        <v>1</v>
      </c>
      <c r="Z3590" s="7">
        <v>0</v>
      </c>
      <c r="AA3590"/>
    </row>
    <row r="3591" spans="1:27" x14ac:dyDescent="0.25">
      <c r="A3591" s="24" t="str">
        <f t="shared" si="172"/>
        <v/>
      </c>
      <c r="B3591" s="24" t="str">
        <f t="shared" si="170"/>
        <v/>
      </c>
      <c r="C3591" s="24" t="str">
        <f t="shared" si="171"/>
        <v/>
      </c>
      <c r="D3591" s="24">
        <v>2026</v>
      </c>
      <c r="E3591" s="7" t="s">
        <v>3829</v>
      </c>
      <c r="F3591" s="7" t="s">
        <v>3816</v>
      </c>
      <c r="G3591" s="7" t="s">
        <v>47</v>
      </c>
      <c r="H3591" s="7" t="s">
        <v>44</v>
      </c>
      <c r="I3591" s="8">
        <v>0.154</v>
      </c>
      <c r="J3591" s="8">
        <v>0.254</v>
      </c>
      <c r="K3591" s="8">
        <v>0.36499999999999999</v>
      </c>
      <c r="L3591" s="8">
        <v>0.62</v>
      </c>
      <c r="M3591" s="7">
        <v>17</v>
      </c>
      <c r="N3591" s="7">
        <v>59</v>
      </c>
      <c r="O3591" s="7">
        <v>52</v>
      </c>
      <c r="P3591" s="7">
        <v>10</v>
      </c>
      <c r="Q3591" s="7">
        <v>8</v>
      </c>
      <c r="R3591" s="7">
        <v>2</v>
      </c>
      <c r="S3591" s="7">
        <v>0</v>
      </c>
      <c r="T3591" s="7">
        <v>3</v>
      </c>
      <c r="U3591" s="7">
        <v>5</v>
      </c>
      <c r="V3591" s="7">
        <v>3</v>
      </c>
      <c r="W3591" s="7">
        <v>4</v>
      </c>
      <c r="X3591" s="7">
        <v>25</v>
      </c>
      <c r="Y3591" s="7">
        <v>0</v>
      </c>
      <c r="Z3591" s="7">
        <v>0</v>
      </c>
      <c r="AA3591"/>
    </row>
    <row r="3592" spans="1:27" x14ac:dyDescent="0.25">
      <c r="A3592" s="24" t="str">
        <f t="shared" si="172"/>
        <v/>
      </c>
      <c r="B3592" s="24" t="str">
        <f t="shared" si="170"/>
        <v/>
      </c>
      <c r="C3592" s="24" t="str">
        <f t="shared" si="171"/>
        <v/>
      </c>
      <c r="D3592" s="24">
        <v>2026</v>
      </c>
      <c r="E3592" s="7" t="s">
        <v>3830</v>
      </c>
      <c r="F3592" s="7" t="s">
        <v>3816</v>
      </c>
      <c r="G3592" s="7" t="s">
        <v>47</v>
      </c>
      <c r="H3592" s="7" t="s">
        <v>38</v>
      </c>
      <c r="I3592" s="8">
        <v>0.14699999999999999</v>
      </c>
      <c r="J3592" s="8">
        <v>0.27500000000000002</v>
      </c>
      <c r="K3592" s="8">
        <v>0.23499999999999999</v>
      </c>
      <c r="L3592" s="8">
        <v>0.51</v>
      </c>
      <c r="M3592" s="7">
        <v>12</v>
      </c>
      <c r="N3592" s="7">
        <v>41</v>
      </c>
      <c r="O3592" s="7">
        <v>34</v>
      </c>
      <c r="P3592" s="7">
        <v>3</v>
      </c>
      <c r="Q3592" s="7">
        <v>5</v>
      </c>
      <c r="R3592" s="7">
        <v>0</v>
      </c>
      <c r="S3592" s="7">
        <v>0</v>
      </c>
      <c r="T3592" s="7">
        <v>1</v>
      </c>
      <c r="U3592" s="7">
        <v>7</v>
      </c>
      <c r="V3592" s="7">
        <v>2</v>
      </c>
      <c r="W3592" s="7">
        <v>4</v>
      </c>
      <c r="X3592" s="7">
        <v>18</v>
      </c>
      <c r="Y3592" s="7">
        <v>0</v>
      </c>
      <c r="Z3592" s="7">
        <v>0</v>
      </c>
      <c r="AA3592"/>
    </row>
    <row r="3593" spans="1:27" x14ac:dyDescent="0.25">
      <c r="A3593" s="24" t="str">
        <f t="shared" si="172"/>
        <v/>
      </c>
      <c r="B3593" s="24" t="str">
        <f t="shared" si="170"/>
        <v/>
      </c>
      <c r="C3593" s="24" t="str">
        <f t="shared" si="171"/>
        <v/>
      </c>
      <c r="D3593" s="24">
        <v>2026</v>
      </c>
      <c r="E3593" s="7" t="s">
        <v>3831</v>
      </c>
      <c r="F3593" s="7" t="s">
        <v>3816</v>
      </c>
      <c r="G3593" s="7" t="s">
        <v>47</v>
      </c>
      <c r="H3593" s="7" t="s">
        <v>25</v>
      </c>
      <c r="I3593" s="8">
        <v>0.13300000000000001</v>
      </c>
      <c r="J3593" s="8">
        <v>0.23499999999999999</v>
      </c>
      <c r="K3593" s="8">
        <v>0.13300000000000001</v>
      </c>
      <c r="L3593" s="8">
        <v>0.36899999999999999</v>
      </c>
      <c r="M3593" s="7">
        <v>16</v>
      </c>
      <c r="N3593" s="7">
        <v>35</v>
      </c>
      <c r="O3593" s="7">
        <v>30</v>
      </c>
      <c r="P3593" s="7">
        <v>4</v>
      </c>
      <c r="Q3593" s="7">
        <v>4</v>
      </c>
      <c r="R3593" s="7">
        <v>0</v>
      </c>
      <c r="S3593" s="7">
        <v>0</v>
      </c>
      <c r="T3593" s="7">
        <v>0</v>
      </c>
      <c r="U3593" s="7">
        <v>3</v>
      </c>
      <c r="V3593" s="7">
        <v>1</v>
      </c>
      <c r="W3593" s="7">
        <v>3</v>
      </c>
      <c r="X3593" s="7">
        <v>14</v>
      </c>
      <c r="Y3593" s="7">
        <v>0</v>
      </c>
      <c r="Z3593" s="7">
        <v>0</v>
      </c>
      <c r="AA3593"/>
    </row>
    <row r="3594" spans="1:27" x14ac:dyDescent="0.25">
      <c r="A3594" s="24" t="str">
        <f t="shared" si="172"/>
        <v/>
      </c>
      <c r="B3594" s="24" t="str">
        <f t="shared" si="170"/>
        <v/>
      </c>
      <c r="C3594" s="24" t="str">
        <f t="shared" si="171"/>
        <v/>
      </c>
      <c r="D3594" s="24">
        <v>2026</v>
      </c>
      <c r="E3594" s="7" t="s">
        <v>3832</v>
      </c>
      <c r="F3594" s="7" t="s">
        <v>3816</v>
      </c>
      <c r="G3594" s="7" t="s">
        <v>37</v>
      </c>
      <c r="H3594" s="7" t="s">
        <v>30</v>
      </c>
      <c r="I3594" s="8">
        <v>0.111</v>
      </c>
      <c r="J3594" s="8">
        <v>0.27300000000000002</v>
      </c>
      <c r="K3594" s="8">
        <v>0.111</v>
      </c>
      <c r="L3594" s="8">
        <v>0.38400000000000001</v>
      </c>
      <c r="M3594" s="7">
        <v>5</v>
      </c>
      <c r="N3594" s="7">
        <v>11</v>
      </c>
      <c r="O3594" s="7">
        <v>9</v>
      </c>
      <c r="P3594" s="7">
        <v>1</v>
      </c>
      <c r="Q3594" s="7">
        <v>1</v>
      </c>
      <c r="R3594" s="7">
        <v>0</v>
      </c>
      <c r="S3594" s="7">
        <v>0</v>
      </c>
      <c r="T3594" s="7">
        <v>0</v>
      </c>
      <c r="U3594" s="7">
        <v>0</v>
      </c>
      <c r="V3594" s="7">
        <v>0</v>
      </c>
      <c r="W3594" s="7">
        <v>2</v>
      </c>
      <c r="X3594" s="7">
        <v>3</v>
      </c>
      <c r="Y3594" s="7">
        <v>0</v>
      </c>
      <c r="Z3594" s="7">
        <v>0</v>
      </c>
      <c r="AA3594"/>
    </row>
    <row r="3595" spans="1:27" x14ac:dyDescent="0.25">
      <c r="A3595" s="24" t="str">
        <f t="shared" si="172"/>
        <v/>
      </c>
      <c r="B3595" s="24" t="str">
        <f t="shared" si="170"/>
        <v/>
      </c>
      <c r="C3595" s="24" t="str">
        <f t="shared" si="171"/>
        <v/>
      </c>
      <c r="D3595" s="24">
        <v>2026</v>
      </c>
      <c r="E3595" s="7" t="s">
        <v>3833</v>
      </c>
      <c r="F3595" s="7" t="s">
        <v>3816</v>
      </c>
      <c r="G3595" s="7" t="s">
        <v>47</v>
      </c>
      <c r="H3595" s="7" t="s">
        <v>35</v>
      </c>
      <c r="I3595" s="8">
        <v>8.3000000000000004E-2</v>
      </c>
      <c r="J3595" s="8">
        <v>8.3000000000000004E-2</v>
      </c>
      <c r="K3595" s="8">
        <v>8.3000000000000004E-2</v>
      </c>
      <c r="L3595" s="8">
        <v>0.16700000000000001</v>
      </c>
      <c r="M3595" s="7">
        <v>4</v>
      </c>
      <c r="N3595" s="7">
        <v>12</v>
      </c>
      <c r="O3595" s="7">
        <v>12</v>
      </c>
      <c r="P3595" s="7">
        <v>0</v>
      </c>
      <c r="Q3595" s="7">
        <v>1</v>
      </c>
      <c r="R3595" s="7">
        <v>0</v>
      </c>
      <c r="S3595" s="7">
        <v>0</v>
      </c>
      <c r="T3595" s="7">
        <v>0</v>
      </c>
      <c r="U3595" s="7">
        <v>0</v>
      </c>
      <c r="V3595" s="7">
        <v>0</v>
      </c>
      <c r="W3595" s="7">
        <v>0</v>
      </c>
      <c r="X3595" s="7">
        <v>8</v>
      </c>
      <c r="Y3595" s="7">
        <v>0</v>
      </c>
      <c r="Z3595" s="7">
        <v>0</v>
      </c>
      <c r="AA3595"/>
    </row>
    <row r="3596" spans="1:27" x14ac:dyDescent="0.25">
      <c r="A3596" s="24" t="str">
        <f t="shared" si="172"/>
        <v/>
      </c>
      <c r="B3596" s="24" t="str">
        <f t="shared" si="170"/>
        <v/>
      </c>
      <c r="C3596" s="24" t="str">
        <f t="shared" si="171"/>
        <v/>
      </c>
      <c r="D3596" s="24">
        <v>2026</v>
      </c>
      <c r="E3596" s="7" t="s">
        <v>3834</v>
      </c>
      <c r="F3596" s="7" t="s">
        <v>3816</v>
      </c>
      <c r="G3596" s="7" t="s">
        <v>47</v>
      </c>
      <c r="H3596" s="7" t="s">
        <v>64</v>
      </c>
      <c r="I3596" s="8">
        <v>0</v>
      </c>
      <c r="J3596" s="8">
        <v>0</v>
      </c>
      <c r="K3596" s="8">
        <v>0</v>
      </c>
      <c r="L3596" s="8">
        <v>0</v>
      </c>
      <c r="M3596" s="7">
        <v>1</v>
      </c>
      <c r="N3596" s="7">
        <v>2</v>
      </c>
      <c r="O3596" s="7">
        <v>2</v>
      </c>
      <c r="P3596" s="7">
        <v>0</v>
      </c>
      <c r="Q3596" s="7">
        <v>0</v>
      </c>
      <c r="R3596" s="7">
        <v>0</v>
      </c>
      <c r="S3596" s="7">
        <v>0</v>
      </c>
      <c r="T3596" s="7">
        <v>0</v>
      </c>
      <c r="U3596" s="7">
        <v>0</v>
      </c>
      <c r="V3596" s="7">
        <v>0</v>
      </c>
      <c r="W3596" s="7">
        <v>0</v>
      </c>
      <c r="X3596" s="7">
        <v>0</v>
      </c>
      <c r="Y3596" s="7">
        <v>0</v>
      </c>
      <c r="Z3596" s="7">
        <v>0</v>
      </c>
      <c r="AA3596"/>
    </row>
    <row r="3597" spans="1:27" x14ac:dyDescent="0.25">
      <c r="A3597" s="24" t="str">
        <f t="shared" si="172"/>
        <v/>
      </c>
      <c r="B3597" s="24" t="str">
        <f t="shared" si="170"/>
        <v/>
      </c>
      <c r="C3597" s="24" t="str">
        <f t="shared" si="171"/>
        <v/>
      </c>
      <c r="D3597" s="24">
        <v>2026</v>
      </c>
      <c r="E3597" s="7" t="s">
        <v>3835</v>
      </c>
      <c r="F3597" s="7" t="s">
        <v>3836</v>
      </c>
      <c r="G3597" s="7" t="s">
        <v>37</v>
      </c>
      <c r="H3597" s="7" t="s">
        <v>44</v>
      </c>
      <c r="I3597" s="8">
        <v>0.35099999999999998</v>
      </c>
      <c r="J3597" s="8">
        <v>0.42699999999999999</v>
      </c>
      <c r="K3597" s="8">
        <v>0.76800000000000002</v>
      </c>
      <c r="L3597" s="8">
        <v>1.1950000000000001</v>
      </c>
      <c r="M3597" s="7">
        <v>57</v>
      </c>
      <c r="N3597" s="7">
        <v>262</v>
      </c>
      <c r="O3597" s="7">
        <v>228</v>
      </c>
      <c r="P3597" s="7">
        <v>59</v>
      </c>
      <c r="Q3597" s="7">
        <v>80</v>
      </c>
      <c r="R3597" s="7">
        <v>14</v>
      </c>
      <c r="S3597" s="7">
        <v>0</v>
      </c>
      <c r="T3597" s="7">
        <v>27</v>
      </c>
      <c r="U3597" s="7">
        <v>69</v>
      </c>
      <c r="V3597" s="7">
        <v>1</v>
      </c>
      <c r="W3597" s="7">
        <v>31</v>
      </c>
      <c r="X3597" s="7">
        <v>35</v>
      </c>
      <c r="Y3597" s="7">
        <v>1</v>
      </c>
      <c r="Z3597" s="7">
        <v>2</v>
      </c>
      <c r="AA3597"/>
    </row>
    <row r="3598" spans="1:27" x14ac:dyDescent="0.25">
      <c r="A3598" s="24">
        <f t="shared" si="172"/>
        <v>1</v>
      </c>
      <c r="B3598" s="24" t="str">
        <f t="shared" si="170"/>
        <v/>
      </c>
      <c r="C3598" s="24" t="str">
        <f t="shared" si="171"/>
        <v/>
      </c>
      <c r="D3598" s="24">
        <v>2026</v>
      </c>
      <c r="E3598" s="7" t="s">
        <v>3837</v>
      </c>
      <c r="F3598" s="7" t="s">
        <v>3836</v>
      </c>
      <c r="G3598" s="7" t="s">
        <v>29</v>
      </c>
      <c r="H3598" s="7" t="s">
        <v>40</v>
      </c>
      <c r="I3598" s="8">
        <v>0.30199999999999999</v>
      </c>
      <c r="J3598" s="8">
        <v>0.373</v>
      </c>
      <c r="K3598" s="8">
        <v>0.48199999999999998</v>
      </c>
      <c r="L3598" s="8">
        <v>0.85499999999999998</v>
      </c>
      <c r="M3598" s="7">
        <v>56</v>
      </c>
      <c r="N3598" s="7">
        <v>260</v>
      </c>
      <c r="O3598" s="7">
        <v>222</v>
      </c>
      <c r="P3598" s="7">
        <v>51</v>
      </c>
      <c r="Q3598" s="7">
        <v>67</v>
      </c>
      <c r="R3598" s="7">
        <v>8</v>
      </c>
      <c r="S3598" s="7">
        <v>1</v>
      </c>
      <c r="T3598" s="7">
        <v>10</v>
      </c>
      <c r="U3598" s="7">
        <v>41</v>
      </c>
      <c r="V3598" s="7">
        <v>2</v>
      </c>
      <c r="W3598" s="7">
        <v>28</v>
      </c>
      <c r="X3598" s="7">
        <v>43</v>
      </c>
      <c r="Y3598" s="7">
        <v>10</v>
      </c>
      <c r="Z3598" s="7">
        <v>5</v>
      </c>
      <c r="AA3598"/>
    </row>
    <row r="3599" spans="1:27" x14ac:dyDescent="0.25">
      <c r="A3599" s="24">
        <f t="shared" si="172"/>
        <v>1</v>
      </c>
      <c r="B3599" s="24" t="str">
        <f t="shared" si="170"/>
        <v/>
      </c>
      <c r="C3599" s="24" t="str">
        <f t="shared" si="171"/>
        <v/>
      </c>
      <c r="D3599" s="24">
        <v>2026</v>
      </c>
      <c r="E3599" s="7" t="s">
        <v>3839</v>
      </c>
      <c r="F3599" s="7" t="s">
        <v>3836</v>
      </c>
      <c r="G3599" s="7" t="s">
        <v>29</v>
      </c>
      <c r="H3599" s="7" t="s">
        <v>33</v>
      </c>
      <c r="I3599" s="8">
        <v>0.29299999999999998</v>
      </c>
      <c r="J3599" s="8">
        <v>0.372</v>
      </c>
      <c r="K3599" s="8">
        <v>0.377</v>
      </c>
      <c r="L3599" s="8">
        <v>0.749</v>
      </c>
      <c r="M3599" s="7">
        <v>57</v>
      </c>
      <c r="N3599" s="7">
        <v>250</v>
      </c>
      <c r="O3599" s="7">
        <v>215</v>
      </c>
      <c r="P3599" s="7">
        <v>35</v>
      </c>
      <c r="Q3599" s="7">
        <v>63</v>
      </c>
      <c r="R3599" s="7">
        <v>7</v>
      </c>
      <c r="S3599" s="7">
        <v>1</v>
      </c>
      <c r="T3599" s="7">
        <v>3</v>
      </c>
      <c r="U3599" s="7">
        <v>32</v>
      </c>
      <c r="V3599" s="7">
        <v>8</v>
      </c>
      <c r="W3599" s="7">
        <v>21</v>
      </c>
      <c r="X3599" s="7">
        <v>26</v>
      </c>
      <c r="Y3599" s="7">
        <v>5</v>
      </c>
      <c r="Z3599" s="7">
        <v>5</v>
      </c>
      <c r="AA3599"/>
    </row>
    <row r="3600" spans="1:27" x14ac:dyDescent="0.25">
      <c r="A3600" s="24">
        <f t="shared" si="172"/>
        <v>1</v>
      </c>
      <c r="B3600" s="24" t="str">
        <f t="shared" si="170"/>
        <v/>
      </c>
      <c r="C3600" s="24" t="str">
        <f t="shared" si="171"/>
        <v/>
      </c>
      <c r="D3600" s="24">
        <v>2026</v>
      </c>
      <c r="E3600" s="7" t="s">
        <v>3838</v>
      </c>
      <c r="F3600" s="7" t="s">
        <v>3836</v>
      </c>
      <c r="G3600" s="7" t="s">
        <v>32</v>
      </c>
      <c r="H3600" s="7" t="s">
        <v>38</v>
      </c>
      <c r="I3600" s="8">
        <v>0.28999999999999998</v>
      </c>
      <c r="J3600" s="8">
        <v>0.436</v>
      </c>
      <c r="K3600" s="8">
        <v>0.60599999999999998</v>
      </c>
      <c r="L3600" s="8">
        <v>1.042</v>
      </c>
      <c r="M3600" s="7">
        <v>48</v>
      </c>
      <c r="N3600" s="7">
        <v>195</v>
      </c>
      <c r="O3600" s="7">
        <v>155</v>
      </c>
      <c r="P3600" s="7">
        <v>33</v>
      </c>
      <c r="Q3600" s="7">
        <v>45</v>
      </c>
      <c r="R3600" s="7">
        <v>7</v>
      </c>
      <c r="S3600" s="7">
        <v>0</v>
      </c>
      <c r="T3600" s="7">
        <v>14</v>
      </c>
      <c r="U3600" s="7">
        <v>34</v>
      </c>
      <c r="V3600" s="7">
        <v>5</v>
      </c>
      <c r="W3600" s="7">
        <v>35</v>
      </c>
      <c r="X3600" s="7">
        <v>37</v>
      </c>
      <c r="Y3600" s="7">
        <v>0</v>
      </c>
      <c r="Z3600" s="7">
        <v>0</v>
      </c>
      <c r="AA3600"/>
    </row>
    <row r="3601" spans="1:27" x14ac:dyDescent="0.25">
      <c r="A3601" s="24" t="str">
        <f t="shared" si="172"/>
        <v/>
      </c>
      <c r="B3601" s="24" t="str">
        <f t="shared" si="170"/>
        <v/>
      </c>
      <c r="C3601" s="24" t="str">
        <f t="shared" si="171"/>
        <v/>
      </c>
      <c r="D3601" s="24">
        <v>2026</v>
      </c>
      <c r="E3601" s="7" t="s">
        <v>3846</v>
      </c>
      <c r="F3601" s="7" t="s">
        <v>3836</v>
      </c>
      <c r="G3601" s="7" t="s">
        <v>37</v>
      </c>
      <c r="H3601" s="7" t="s">
        <v>25</v>
      </c>
      <c r="I3601" s="8">
        <v>0.28399999999999997</v>
      </c>
      <c r="J3601" s="8">
        <v>0.39500000000000002</v>
      </c>
      <c r="K3601" s="8">
        <v>0.41799999999999998</v>
      </c>
      <c r="L3601" s="8">
        <v>0.81299999999999994</v>
      </c>
      <c r="M3601" s="7">
        <v>43</v>
      </c>
      <c r="N3601" s="7">
        <v>166</v>
      </c>
      <c r="O3601" s="7">
        <v>134</v>
      </c>
      <c r="P3601" s="7">
        <v>29</v>
      </c>
      <c r="Q3601" s="7">
        <v>38</v>
      </c>
      <c r="R3601" s="7">
        <v>7</v>
      </c>
      <c r="S3601" s="7">
        <v>1</v>
      </c>
      <c r="T3601" s="7">
        <v>3</v>
      </c>
      <c r="U3601" s="7">
        <v>24</v>
      </c>
      <c r="V3601" s="7">
        <v>9</v>
      </c>
      <c r="W3601" s="7">
        <v>17</v>
      </c>
      <c r="X3601" s="7">
        <v>19</v>
      </c>
      <c r="Y3601" s="7">
        <v>4</v>
      </c>
      <c r="Z3601" s="7">
        <v>0</v>
      </c>
      <c r="AA3601"/>
    </row>
    <row r="3602" spans="1:27" x14ac:dyDescent="0.25">
      <c r="A3602" s="24" t="str">
        <f t="shared" si="172"/>
        <v/>
      </c>
      <c r="B3602" s="24" t="str">
        <f t="shared" si="170"/>
        <v/>
      </c>
      <c r="C3602" s="24" t="str">
        <f t="shared" si="171"/>
        <v/>
      </c>
      <c r="D3602" s="24">
        <v>2026</v>
      </c>
      <c r="E3602" s="7" t="s">
        <v>3840</v>
      </c>
      <c r="F3602" s="7" t="s">
        <v>3836</v>
      </c>
      <c r="G3602" s="7" t="s">
        <v>37</v>
      </c>
      <c r="H3602" s="7" t="s">
        <v>27</v>
      </c>
      <c r="I3602" s="8">
        <v>0.27600000000000002</v>
      </c>
      <c r="J3602" s="8">
        <v>0.35299999999999998</v>
      </c>
      <c r="K3602" s="8">
        <v>0.46400000000000002</v>
      </c>
      <c r="L3602" s="8">
        <v>0.81699999999999995</v>
      </c>
      <c r="M3602" s="7">
        <v>57</v>
      </c>
      <c r="N3602" s="7">
        <v>230</v>
      </c>
      <c r="O3602" s="7">
        <v>196</v>
      </c>
      <c r="P3602" s="7">
        <v>40</v>
      </c>
      <c r="Q3602" s="7">
        <v>54</v>
      </c>
      <c r="R3602" s="7">
        <v>12</v>
      </c>
      <c r="S3602" s="7">
        <v>2</v>
      </c>
      <c r="T3602" s="7">
        <v>7</v>
      </c>
      <c r="U3602" s="7">
        <v>27</v>
      </c>
      <c r="V3602" s="7">
        <v>10</v>
      </c>
      <c r="W3602" s="7">
        <v>14</v>
      </c>
      <c r="X3602" s="7">
        <v>39</v>
      </c>
      <c r="Y3602" s="7">
        <v>12</v>
      </c>
      <c r="Z3602" s="7">
        <v>2</v>
      </c>
      <c r="AA3602"/>
    </row>
    <row r="3603" spans="1:27" x14ac:dyDescent="0.25">
      <c r="A3603" s="24">
        <f t="shared" si="172"/>
        <v>1</v>
      </c>
      <c r="B3603" s="24" t="str">
        <f t="shared" si="170"/>
        <v/>
      </c>
      <c r="C3603" s="24" t="str">
        <f t="shared" si="171"/>
        <v/>
      </c>
      <c r="D3603" s="24">
        <v>2026</v>
      </c>
      <c r="E3603" s="7" t="s">
        <v>3841</v>
      </c>
      <c r="F3603" s="7" t="s">
        <v>3836</v>
      </c>
      <c r="G3603" s="7" t="s">
        <v>29</v>
      </c>
      <c r="H3603" s="7" t="s">
        <v>30</v>
      </c>
      <c r="I3603" s="8">
        <v>0.26500000000000001</v>
      </c>
      <c r="J3603" s="8">
        <v>0.33600000000000002</v>
      </c>
      <c r="K3603" s="8">
        <v>0.44900000000000001</v>
      </c>
      <c r="L3603" s="8">
        <v>0.78400000000000003</v>
      </c>
      <c r="M3603" s="7">
        <v>43</v>
      </c>
      <c r="N3603" s="7">
        <v>155</v>
      </c>
      <c r="O3603" s="7">
        <v>136</v>
      </c>
      <c r="P3603" s="7">
        <v>22</v>
      </c>
      <c r="Q3603" s="7">
        <v>36</v>
      </c>
      <c r="R3603" s="7">
        <v>10</v>
      </c>
      <c r="S3603" s="7">
        <v>3</v>
      </c>
      <c r="T3603" s="7">
        <v>3</v>
      </c>
      <c r="U3603" s="7">
        <v>26</v>
      </c>
      <c r="V3603" s="7">
        <v>0</v>
      </c>
      <c r="W3603" s="7">
        <v>15</v>
      </c>
      <c r="X3603" s="7">
        <v>51</v>
      </c>
      <c r="Y3603" s="7">
        <v>4</v>
      </c>
      <c r="Z3603" s="7">
        <v>1</v>
      </c>
      <c r="AA3603"/>
    </row>
    <row r="3604" spans="1:27" x14ac:dyDescent="0.25">
      <c r="A3604" s="24">
        <f t="shared" si="172"/>
        <v>1</v>
      </c>
      <c r="B3604" s="24" t="str">
        <f t="shared" si="170"/>
        <v/>
      </c>
      <c r="C3604" s="24" t="str">
        <f t="shared" si="171"/>
        <v/>
      </c>
      <c r="D3604" s="24">
        <v>2026</v>
      </c>
      <c r="E3604" s="7" t="s">
        <v>3842</v>
      </c>
      <c r="F3604" s="7" t="s">
        <v>3836</v>
      </c>
      <c r="G3604" s="7" t="s">
        <v>32</v>
      </c>
      <c r="H3604" s="7" t="s">
        <v>42</v>
      </c>
      <c r="I3604" s="8">
        <v>0.23799999999999999</v>
      </c>
      <c r="J3604" s="8">
        <v>0.34699999999999998</v>
      </c>
      <c r="K3604" s="8">
        <v>0.50900000000000001</v>
      </c>
      <c r="L3604" s="8">
        <v>0.85599999999999998</v>
      </c>
      <c r="M3604" s="7">
        <v>56</v>
      </c>
      <c r="N3604" s="7">
        <v>251</v>
      </c>
      <c r="O3604" s="7">
        <v>214</v>
      </c>
      <c r="P3604" s="7">
        <v>51</v>
      </c>
      <c r="Q3604" s="7">
        <v>51</v>
      </c>
      <c r="R3604" s="7">
        <v>3</v>
      </c>
      <c r="S3604" s="7">
        <v>2</v>
      </c>
      <c r="T3604" s="7">
        <v>17</v>
      </c>
      <c r="U3604" s="7">
        <v>42</v>
      </c>
      <c r="V3604" s="7">
        <v>10</v>
      </c>
      <c r="W3604" s="7">
        <v>26</v>
      </c>
      <c r="X3604" s="7">
        <v>76</v>
      </c>
      <c r="Y3604" s="7">
        <v>10</v>
      </c>
      <c r="Z3604" s="7">
        <v>2</v>
      </c>
      <c r="AA3604"/>
    </row>
    <row r="3605" spans="1:27" x14ac:dyDescent="0.25">
      <c r="A3605" s="24">
        <f t="shared" si="172"/>
        <v>1</v>
      </c>
      <c r="B3605" s="24" t="str">
        <f t="shared" si="170"/>
        <v/>
      </c>
      <c r="C3605" s="24" t="str">
        <f t="shared" si="171"/>
        <v/>
      </c>
      <c r="D3605" s="24">
        <v>2026</v>
      </c>
      <c r="E3605" s="7" t="s">
        <v>3843</v>
      </c>
      <c r="F3605" s="7" t="s">
        <v>3836</v>
      </c>
      <c r="G3605" s="7" t="s">
        <v>32</v>
      </c>
      <c r="H3605" s="7" t="s">
        <v>35</v>
      </c>
      <c r="I3605" s="8">
        <v>0.30599999999999999</v>
      </c>
      <c r="J3605" s="8">
        <v>0.36699999999999999</v>
      </c>
      <c r="K3605" s="8">
        <v>0.66700000000000004</v>
      </c>
      <c r="L3605" s="8">
        <v>1.0329999999999999</v>
      </c>
      <c r="M3605" s="7">
        <v>31</v>
      </c>
      <c r="N3605" s="7">
        <v>120</v>
      </c>
      <c r="O3605" s="7">
        <v>108</v>
      </c>
      <c r="P3605" s="7">
        <v>25</v>
      </c>
      <c r="Q3605" s="7">
        <v>33</v>
      </c>
      <c r="R3605" s="7">
        <v>8</v>
      </c>
      <c r="S3605" s="7">
        <v>2</v>
      </c>
      <c r="T3605" s="7">
        <v>9</v>
      </c>
      <c r="U3605" s="7">
        <v>27</v>
      </c>
      <c r="V3605" s="7">
        <v>0</v>
      </c>
      <c r="W3605" s="7">
        <v>11</v>
      </c>
      <c r="X3605" s="7">
        <v>28</v>
      </c>
      <c r="Y3605" s="7">
        <v>4</v>
      </c>
      <c r="Z3605" s="7">
        <v>4</v>
      </c>
      <c r="AA3605"/>
    </row>
    <row r="3606" spans="1:27" x14ac:dyDescent="0.25">
      <c r="A3606" s="24" t="str">
        <f t="shared" si="172"/>
        <v/>
      </c>
      <c r="B3606" s="24" t="str">
        <f t="shared" si="170"/>
        <v/>
      </c>
      <c r="C3606" s="24" t="str">
        <f t="shared" si="171"/>
        <v/>
      </c>
      <c r="D3606" s="24">
        <v>2026</v>
      </c>
      <c r="E3606" s="7" t="s">
        <v>3845</v>
      </c>
      <c r="F3606" s="7" t="s">
        <v>3836</v>
      </c>
      <c r="G3606" s="7" t="s">
        <v>47</v>
      </c>
      <c r="H3606" s="7" t="s">
        <v>42</v>
      </c>
      <c r="I3606" s="8">
        <v>0.29399999999999998</v>
      </c>
      <c r="J3606" s="8">
        <v>0.45800000000000002</v>
      </c>
      <c r="K3606" s="8">
        <v>0.29399999999999998</v>
      </c>
      <c r="L3606" s="8">
        <v>0.752</v>
      </c>
      <c r="M3606" s="7">
        <v>13</v>
      </c>
      <c r="N3606" s="7">
        <v>24</v>
      </c>
      <c r="O3606" s="7">
        <v>17</v>
      </c>
      <c r="P3606" s="7">
        <v>3</v>
      </c>
      <c r="Q3606" s="7">
        <v>5</v>
      </c>
      <c r="R3606" s="7">
        <v>0</v>
      </c>
      <c r="S3606" s="7">
        <v>0</v>
      </c>
      <c r="T3606" s="7">
        <v>0</v>
      </c>
      <c r="U3606" s="7">
        <v>2</v>
      </c>
      <c r="V3606" s="7">
        <v>0</v>
      </c>
      <c r="W3606" s="7">
        <v>6</v>
      </c>
      <c r="X3606" s="7">
        <v>6</v>
      </c>
      <c r="Y3606" s="7">
        <v>0</v>
      </c>
      <c r="Z3606" s="7">
        <v>0</v>
      </c>
      <c r="AA3606"/>
    </row>
    <row r="3607" spans="1:27" x14ac:dyDescent="0.25">
      <c r="A3607" s="24" t="str">
        <f t="shared" si="172"/>
        <v/>
      </c>
      <c r="B3607" s="24" t="str">
        <f t="shared" si="170"/>
        <v/>
      </c>
      <c r="C3607" s="24" t="str">
        <f t="shared" si="171"/>
        <v/>
      </c>
      <c r="D3607" s="24">
        <v>2026</v>
      </c>
      <c r="E3607" s="7" t="s">
        <v>3844</v>
      </c>
      <c r="F3607" s="7" t="s">
        <v>3836</v>
      </c>
      <c r="G3607" s="7" t="s">
        <v>47</v>
      </c>
      <c r="H3607" s="7" t="s">
        <v>35</v>
      </c>
      <c r="I3607" s="8">
        <v>0.28799999999999998</v>
      </c>
      <c r="J3607" s="8">
        <v>0.36799999999999999</v>
      </c>
      <c r="K3607" s="8">
        <v>0.58699999999999997</v>
      </c>
      <c r="L3607" s="8">
        <v>0.95399999999999996</v>
      </c>
      <c r="M3607" s="7">
        <v>35</v>
      </c>
      <c r="N3607" s="7">
        <v>117</v>
      </c>
      <c r="O3607" s="7">
        <v>104</v>
      </c>
      <c r="P3607" s="7">
        <v>23</v>
      </c>
      <c r="Q3607" s="7">
        <v>30</v>
      </c>
      <c r="R3607" s="7">
        <v>2</v>
      </c>
      <c r="S3607" s="7">
        <v>4</v>
      </c>
      <c r="T3607" s="7">
        <v>7</v>
      </c>
      <c r="U3607" s="7">
        <v>21</v>
      </c>
      <c r="V3607" s="7">
        <v>1</v>
      </c>
      <c r="W3607" s="7">
        <v>12</v>
      </c>
      <c r="X3607" s="7">
        <v>26</v>
      </c>
      <c r="Y3607" s="7">
        <v>4</v>
      </c>
      <c r="Z3607" s="7">
        <v>0</v>
      </c>
      <c r="AA3607"/>
    </row>
    <row r="3608" spans="1:27" x14ac:dyDescent="0.25">
      <c r="A3608" s="24">
        <f t="shared" si="172"/>
        <v>1</v>
      </c>
      <c r="B3608" s="24" t="str">
        <f t="shared" si="170"/>
        <v/>
      </c>
      <c r="C3608" s="24" t="str">
        <f t="shared" si="171"/>
        <v/>
      </c>
      <c r="D3608" s="24">
        <v>2026</v>
      </c>
      <c r="E3608" s="7" t="s">
        <v>3847</v>
      </c>
      <c r="F3608" s="7" t="s">
        <v>3836</v>
      </c>
      <c r="G3608" s="7" t="s">
        <v>32</v>
      </c>
      <c r="H3608" s="7" t="s">
        <v>30</v>
      </c>
      <c r="I3608" s="8">
        <v>0.25</v>
      </c>
      <c r="J3608" s="8">
        <v>0.28599999999999998</v>
      </c>
      <c r="K3608" s="8">
        <v>0.44400000000000001</v>
      </c>
      <c r="L3608" s="8">
        <v>0.73</v>
      </c>
      <c r="M3608" s="7">
        <v>26</v>
      </c>
      <c r="N3608" s="7">
        <v>79</v>
      </c>
      <c r="O3608" s="7">
        <v>72</v>
      </c>
      <c r="P3608" s="7">
        <v>13</v>
      </c>
      <c r="Q3608" s="7">
        <v>18</v>
      </c>
      <c r="R3608" s="7">
        <v>4</v>
      </c>
      <c r="S3608" s="7">
        <v>2</v>
      </c>
      <c r="T3608" s="7">
        <v>2</v>
      </c>
      <c r="U3608" s="7">
        <v>13</v>
      </c>
      <c r="V3608" s="7">
        <v>2</v>
      </c>
      <c r="W3608" s="7">
        <v>2</v>
      </c>
      <c r="X3608" s="7">
        <v>13</v>
      </c>
      <c r="Y3608" s="7">
        <v>3</v>
      </c>
      <c r="Z3608" s="7">
        <v>1</v>
      </c>
      <c r="AA3608"/>
    </row>
    <row r="3609" spans="1:27" x14ac:dyDescent="0.25">
      <c r="A3609" s="24" t="str">
        <f t="shared" si="172"/>
        <v/>
      </c>
      <c r="B3609" s="24" t="str">
        <f t="shared" si="170"/>
        <v/>
      </c>
      <c r="C3609" s="24" t="str">
        <f t="shared" si="171"/>
        <v/>
      </c>
      <c r="D3609" s="24">
        <v>2026</v>
      </c>
      <c r="E3609" s="7" t="s">
        <v>3848</v>
      </c>
      <c r="F3609" s="7" t="s">
        <v>3836</v>
      </c>
      <c r="G3609" s="7" t="s">
        <v>24</v>
      </c>
      <c r="H3609" s="7" t="s">
        <v>64</v>
      </c>
      <c r="I3609" s="8">
        <v>0.182</v>
      </c>
      <c r="J3609" s="8">
        <v>0.28000000000000003</v>
      </c>
      <c r="K3609" s="8">
        <v>0.36399999999999999</v>
      </c>
      <c r="L3609" s="8">
        <v>0.64400000000000002</v>
      </c>
      <c r="M3609" s="7">
        <v>9</v>
      </c>
      <c r="N3609" s="7">
        <v>25</v>
      </c>
      <c r="O3609" s="7">
        <v>22</v>
      </c>
      <c r="P3609" s="7">
        <v>4</v>
      </c>
      <c r="Q3609" s="7">
        <v>4</v>
      </c>
      <c r="R3609" s="7">
        <v>1</v>
      </c>
      <c r="S3609" s="7">
        <v>0</v>
      </c>
      <c r="T3609" s="7">
        <v>1</v>
      </c>
      <c r="U3609" s="7">
        <v>2</v>
      </c>
      <c r="V3609" s="7">
        <v>0</v>
      </c>
      <c r="W3609" s="7">
        <v>3</v>
      </c>
      <c r="X3609" s="7">
        <v>4</v>
      </c>
      <c r="Y3609" s="7">
        <v>0</v>
      </c>
      <c r="Z3609" s="7">
        <v>1</v>
      </c>
      <c r="AA3609"/>
    </row>
    <row r="3610" spans="1:27" x14ac:dyDescent="0.25">
      <c r="A3610" s="24" t="str">
        <f t="shared" si="172"/>
        <v/>
      </c>
      <c r="B3610" s="24" t="str">
        <f t="shared" si="170"/>
        <v/>
      </c>
      <c r="C3610" s="24">
        <f t="shared" si="171"/>
        <v>1</v>
      </c>
      <c r="D3610" s="24">
        <v>2026</v>
      </c>
      <c r="E3610" s="7" t="s">
        <v>3849</v>
      </c>
      <c r="F3610" s="7" t="s">
        <v>3836</v>
      </c>
      <c r="G3610" s="7" t="s">
        <v>37</v>
      </c>
      <c r="H3610" s="7" t="s">
        <v>42</v>
      </c>
      <c r="I3610" s="8">
        <v>0.16700000000000001</v>
      </c>
      <c r="J3610" s="8">
        <v>0.28599999999999998</v>
      </c>
      <c r="K3610" s="8">
        <v>0.33300000000000002</v>
      </c>
      <c r="L3610" s="8">
        <v>0.61899999999999999</v>
      </c>
      <c r="M3610" s="7">
        <v>7</v>
      </c>
      <c r="N3610" s="7">
        <v>7</v>
      </c>
      <c r="O3610" s="7">
        <v>6</v>
      </c>
      <c r="P3610" s="7">
        <v>1</v>
      </c>
      <c r="Q3610" s="7">
        <v>1</v>
      </c>
      <c r="R3610" s="7">
        <v>1</v>
      </c>
      <c r="S3610" s="7">
        <v>0</v>
      </c>
      <c r="T3610" s="7">
        <v>0</v>
      </c>
      <c r="U3610" s="7">
        <v>0</v>
      </c>
      <c r="V3610" s="7">
        <v>0</v>
      </c>
      <c r="W3610" s="7">
        <v>1</v>
      </c>
      <c r="X3610" s="7">
        <v>1</v>
      </c>
      <c r="Y3610" s="7">
        <v>0</v>
      </c>
      <c r="Z3610" s="7">
        <v>0</v>
      </c>
      <c r="AA3610"/>
    </row>
    <row r="3611" spans="1:27" x14ac:dyDescent="0.25">
      <c r="A3611" s="24">
        <f t="shared" si="172"/>
        <v>1</v>
      </c>
      <c r="B3611" s="24" t="str">
        <f t="shared" si="170"/>
        <v/>
      </c>
      <c r="C3611" s="24" t="str">
        <f t="shared" si="171"/>
        <v/>
      </c>
      <c r="D3611" s="24">
        <v>2026</v>
      </c>
      <c r="E3611" s="7" t="s">
        <v>3850</v>
      </c>
      <c r="F3611" s="7" t="s">
        <v>3836</v>
      </c>
      <c r="G3611" s="7" t="s">
        <v>29</v>
      </c>
      <c r="H3611" s="7" t="s">
        <v>25</v>
      </c>
      <c r="I3611" s="8">
        <v>0.13300000000000001</v>
      </c>
      <c r="J3611" s="8">
        <v>0.27800000000000002</v>
      </c>
      <c r="K3611" s="8">
        <v>0.33300000000000002</v>
      </c>
      <c r="L3611" s="8">
        <v>0.61099999999999999</v>
      </c>
      <c r="M3611" s="7">
        <v>11</v>
      </c>
      <c r="N3611" s="7">
        <v>18</v>
      </c>
      <c r="O3611" s="7">
        <v>15</v>
      </c>
      <c r="P3611" s="7">
        <v>3</v>
      </c>
      <c r="Q3611" s="7">
        <v>2</v>
      </c>
      <c r="R3611" s="7">
        <v>0</v>
      </c>
      <c r="S3611" s="7">
        <v>0</v>
      </c>
      <c r="T3611" s="7">
        <v>1</v>
      </c>
      <c r="U3611" s="7">
        <v>4</v>
      </c>
      <c r="V3611" s="7">
        <v>1</v>
      </c>
      <c r="W3611" s="7">
        <v>2</v>
      </c>
      <c r="X3611" s="7">
        <v>5</v>
      </c>
      <c r="Y3611" s="7">
        <v>0</v>
      </c>
      <c r="Z3611" s="7">
        <v>0</v>
      </c>
      <c r="AA3611"/>
    </row>
    <row r="3612" spans="1:27" x14ac:dyDescent="0.25">
      <c r="A3612" s="24" t="str">
        <f t="shared" si="172"/>
        <v/>
      </c>
      <c r="B3612" s="24" t="str">
        <f t="shared" si="170"/>
        <v/>
      </c>
      <c r="C3612" s="24">
        <f t="shared" si="171"/>
        <v>1</v>
      </c>
      <c r="D3612" s="24">
        <v>2026</v>
      </c>
      <c r="E3612" s="7" t="s">
        <v>3851</v>
      </c>
      <c r="F3612" s="7" t="s">
        <v>3836</v>
      </c>
      <c r="G3612" s="7" t="s">
        <v>47</v>
      </c>
      <c r="H3612" s="7" t="s">
        <v>30</v>
      </c>
      <c r="I3612" s="8">
        <v>0.13</v>
      </c>
      <c r="J3612" s="8">
        <v>0.2</v>
      </c>
      <c r="K3612" s="8">
        <v>0.217</v>
      </c>
      <c r="L3612" s="8">
        <v>0.41699999999999998</v>
      </c>
      <c r="M3612" s="7">
        <v>14</v>
      </c>
      <c r="N3612" s="7">
        <v>25</v>
      </c>
      <c r="O3612" s="7">
        <v>23</v>
      </c>
      <c r="P3612" s="7">
        <v>3</v>
      </c>
      <c r="Q3612" s="7">
        <v>3</v>
      </c>
      <c r="R3612" s="7">
        <v>2</v>
      </c>
      <c r="S3612" s="7">
        <v>0</v>
      </c>
      <c r="T3612" s="7">
        <v>0</v>
      </c>
      <c r="U3612" s="7">
        <v>0</v>
      </c>
      <c r="V3612" s="7">
        <v>0</v>
      </c>
      <c r="W3612" s="7">
        <v>2</v>
      </c>
      <c r="X3612" s="7">
        <v>11</v>
      </c>
      <c r="Y3612" s="7">
        <v>0</v>
      </c>
      <c r="Z3612" s="7">
        <v>0</v>
      </c>
      <c r="AA3612"/>
    </row>
    <row r="3613" spans="1:27" x14ac:dyDescent="0.25">
      <c r="A3613" s="24" t="str">
        <f t="shared" si="172"/>
        <v/>
      </c>
      <c r="B3613" s="24" t="str">
        <f t="shared" si="170"/>
        <v/>
      </c>
      <c r="C3613" s="24" t="str">
        <f t="shared" si="171"/>
        <v/>
      </c>
      <c r="D3613" s="24">
        <v>2026</v>
      </c>
      <c r="E3613" s="7" t="s">
        <v>3852</v>
      </c>
      <c r="F3613" s="7" t="s">
        <v>3836</v>
      </c>
      <c r="G3613" s="7" t="s">
        <v>37</v>
      </c>
      <c r="H3613" s="7" t="s">
        <v>25</v>
      </c>
      <c r="I3613" s="8">
        <v>5.7000000000000002E-2</v>
      </c>
      <c r="J3613" s="8">
        <v>0.29199999999999998</v>
      </c>
      <c r="K3613" s="8">
        <v>5.7000000000000002E-2</v>
      </c>
      <c r="L3613" s="8">
        <v>0.34899999999999998</v>
      </c>
      <c r="M3613" s="7">
        <v>15</v>
      </c>
      <c r="N3613" s="7">
        <v>50</v>
      </c>
      <c r="O3613" s="7">
        <v>35</v>
      </c>
      <c r="P3613" s="7">
        <v>6</v>
      </c>
      <c r="Q3613" s="7">
        <v>2</v>
      </c>
      <c r="R3613" s="7">
        <v>0</v>
      </c>
      <c r="S3613" s="7">
        <v>0</v>
      </c>
      <c r="T3613" s="7">
        <v>0</v>
      </c>
      <c r="U3613" s="7">
        <v>4</v>
      </c>
      <c r="V3613" s="7">
        <v>1</v>
      </c>
      <c r="W3613" s="7">
        <v>11</v>
      </c>
      <c r="X3613" s="7">
        <v>7</v>
      </c>
      <c r="Y3613" s="7">
        <v>0</v>
      </c>
      <c r="Z3613" s="7">
        <v>1</v>
      </c>
      <c r="AA3613"/>
    </row>
    <row r="3614" spans="1:27" x14ac:dyDescent="0.25">
      <c r="A3614" s="24" t="str">
        <f t="shared" si="172"/>
        <v/>
      </c>
      <c r="B3614" s="24" t="str">
        <f t="shared" si="170"/>
        <v/>
      </c>
      <c r="C3614" s="24" t="str">
        <f t="shared" si="171"/>
        <v/>
      </c>
      <c r="D3614" s="24">
        <v>2026</v>
      </c>
      <c r="E3614" s="7" t="s">
        <v>3853</v>
      </c>
      <c r="F3614" s="7" t="s">
        <v>3854</v>
      </c>
      <c r="G3614" s="7" t="s">
        <v>24</v>
      </c>
      <c r="H3614" s="7" t="s">
        <v>38</v>
      </c>
      <c r="I3614" s="8">
        <v>0.34699999999999998</v>
      </c>
      <c r="J3614" s="8">
        <v>0.439</v>
      </c>
      <c r="K3614" s="8">
        <v>0.58199999999999996</v>
      </c>
      <c r="L3614" s="8">
        <v>1.022</v>
      </c>
      <c r="M3614" s="7">
        <v>57</v>
      </c>
      <c r="N3614" s="7">
        <v>265</v>
      </c>
      <c r="O3614" s="7">
        <v>225</v>
      </c>
      <c r="P3614" s="7">
        <v>53</v>
      </c>
      <c r="Q3614" s="7">
        <v>78</v>
      </c>
      <c r="R3614" s="7">
        <v>17</v>
      </c>
      <c r="S3614" s="7">
        <v>0</v>
      </c>
      <c r="T3614" s="7">
        <v>12</v>
      </c>
      <c r="U3614" s="7">
        <v>54</v>
      </c>
      <c r="V3614" s="7">
        <v>14</v>
      </c>
      <c r="W3614" s="7">
        <v>24</v>
      </c>
      <c r="X3614" s="7">
        <v>39</v>
      </c>
      <c r="Y3614" s="7">
        <v>3</v>
      </c>
      <c r="Z3614" s="7">
        <v>1</v>
      </c>
      <c r="AA3614"/>
    </row>
    <row r="3615" spans="1:27" x14ac:dyDescent="0.25">
      <c r="A3615" s="24" t="str">
        <f t="shared" si="172"/>
        <v/>
      </c>
      <c r="B3615" s="24" t="str">
        <f t="shared" si="170"/>
        <v/>
      </c>
      <c r="C3615" s="24" t="str">
        <f t="shared" si="171"/>
        <v/>
      </c>
      <c r="D3615" s="24">
        <v>2026</v>
      </c>
      <c r="E3615" s="7" t="s">
        <v>3855</v>
      </c>
      <c r="F3615" s="7" t="s">
        <v>3854</v>
      </c>
      <c r="G3615" s="7" t="s">
        <v>37</v>
      </c>
      <c r="H3615" s="7" t="s">
        <v>33</v>
      </c>
      <c r="I3615" s="8">
        <v>0.32300000000000001</v>
      </c>
      <c r="J3615" s="8">
        <v>0.42899999999999999</v>
      </c>
      <c r="K3615" s="8">
        <v>0.39600000000000002</v>
      </c>
      <c r="L3615" s="8">
        <v>0.82599999999999996</v>
      </c>
      <c r="M3615" s="7">
        <v>47</v>
      </c>
      <c r="N3615" s="7">
        <v>200</v>
      </c>
      <c r="O3615" s="7">
        <v>164</v>
      </c>
      <c r="P3615" s="7">
        <v>26</v>
      </c>
      <c r="Q3615" s="7">
        <v>53</v>
      </c>
      <c r="R3615" s="7">
        <v>10</v>
      </c>
      <c r="S3615" s="7">
        <v>1</v>
      </c>
      <c r="T3615" s="7">
        <v>0</v>
      </c>
      <c r="U3615" s="7">
        <v>27</v>
      </c>
      <c r="V3615" s="7">
        <v>7</v>
      </c>
      <c r="W3615" s="7">
        <v>25</v>
      </c>
      <c r="X3615" s="7">
        <v>20</v>
      </c>
      <c r="Y3615" s="7">
        <v>2</v>
      </c>
      <c r="Z3615" s="7">
        <v>0</v>
      </c>
      <c r="AA3615"/>
    </row>
    <row r="3616" spans="1:27" x14ac:dyDescent="0.25">
      <c r="A3616" s="24" t="str">
        <f t="shared" si="172"/>
        <v/>
      </c>
      <c r="B3616" s="24" t="str">
        <f t="shared" si="170"/>
        <v/>
      </c>
      <c r="C3616" s="24" t="str">
        <f t="shared" si="171"/>
        <v/>
      </c>
      <c r="D3616" s="24">
        <v>2026</v>
      </c>
      <c r="E3616" s="7" t="s">
        <v>3856</v>
      </c>
      <c r="F3616" s="7" t="s">
        <v>3854</v>
      </c>
      <c r="G3616" s="7" t="s">
        <v>37</v>
      </c>
      <c r="H3616" s="7" t="s">
        <v>27</v>
      </c>
      <c r="I3616" s="8">
        <v>0.316</v>
      </c>
      <c r="J3616" s="8">
        <v>0.437</v>
      </c>
      <c r="K3616" s="8">
        <v>0.49099999999999999</v>
      </c>
      <c r="L3616" s="8">
        <v>0.92900000000000005</v>
      </c>
      <c r="M3616" s="7">
        <v>57</v>
      </c>
      <c r="N3616" s="7">
        <v>281</v>
      </c>
      <c r="O3616" s="7">
        <v>228</v>
      </c>
      <c r="P3616" s="7">
        <v>65</v>
      </c>
      <c r="Q3616" s="7">
        <v>72</v>
      </c>
      <c r="R3616" s="7">
        <v>10</v>
      </c>
      <c r="S3616" s="7">
        <v>3</v>
      </c>
      <c r="T3616" s="7">
        <v>8</v>
      </c>
      <c r="U3616" s="7">
        <v>39</v>
      </c>
      <c r="V3616" s="7">
        <v>19</v>
      </c>
      <c r="W3616" s="7">
        <v>31</v>
      </c>
      <c r="X3616" s="7">
        <v>30</v>
      </c>
      <c r="Y3616" s="7">
        <v>14</v>
      </c>
      <c r="Z3616" s="7">
        <v>5</v>
      </c>
      <c r="AA3616"/>
    </row>
    <row r="3617" spans="1:27" x14ac:dyDescent="0.25">
      <c r="A3617" s="24" t="str">
        <f t="shared" si="172"/>
        <v/>
      </c>
      <c r="B3617" s="24" t="str">
        <f t="shared" si="170"/>
        <v/>
      </c>
      <c r="C3617" s="24" t="str">
        <f t="shared" si="171"/>
        <v/>
      </c>
      <c r="D3617" s="24">
        <v>2026</v>
      </c>
      <c r="E3617" s="7" t="s">
        <v>3857</v>
      </c>
      <c r="F3617" s="7" t="s">
        <v>3854</v>
      </c>
      <c r="G3617" s="7" t="s">
        <v>37</v>
      </c>
      <c r="H3617" s="7" t="s">
        <v>44</v>
      </c>
      <c r="I3617" s="8">
        <v>0.30199999999999999</v>
      </c>
      <c r="J3617" s="8">
        <v>0.437</v>
      </c>
      <c r="K3617" s="8">
        <v>0.58899999999999997</v>
      </c>
      <c r="L3617" s="8">
        <v>1.026</v>
      </c>
      <c r="M3617" s="7">
        <v>53</v>
      </c>
      <c r="N3617" s="7">
        <v>254</v>
      </c>
      <c r="O3617" s="7">
        <v>202</v>
      </c>
      <c r="P3617" s="7">
        <v>45</v>
      </c>
      <c r="Q3617" s="7">
        <v>61</v>
      </c>
      <c r="R3617" s="7">
        <v>13</v>
      </c>
      <c r="S3617" s="7">
        <v>0</v>
      </c>
      <c r="T3617" s="7">
        <v>15</v>
      </c>
      <c r="U3617" s="7">
        <v>51</v>
      </c>
      <c r="V3617" s="7">
        <v>7</v>
      </c>
      <c r="W3617" s="7">
        <v>43</v>
      </c>
      <c r="X3617" s="7">
        <v>47</v>
      </c>
      <c r="Y3617" s="7">
        <v>1</v>
      </c>
      <c r="Z3617" s="7">
        <v>1</v>
      </c>
      <c r="AA3617"/>
    </row>
    <row r="3618" spans="1:27" x14ac:dyDescent="0.25">
      <c r="A3618" s="24" t="str">
        <f t="shared" si="172"/>
        <v/>
      </c>
      <c r="B3618" s="24" t="str">
        <f t="shared" si="170"/>
        <v/>
      </c>
      <c r="C3618" s="24" t="str">
        <f t="shared" si="171"/>
        <v/>
      </c>
      <c r="D3618" s="24">
        <v>2026</v>
      </c>
      <c r="E3618" s="7" t="s">
        <v>3858</v>
      </c>
      <c r="F3618" s="7" t="s">
        <v>3854</v>
      </c>
      <c r="G3618" s="7" t="s">
        <v>37</v>
      </c>
      <c r="H3618" s="7" t="s">
        <v>42</v>
      </c>
      <c r="I3618" s="8">
        <v>0.29799999999999999</v>
      </c>
      <c r="J3618" s="8">
        <v>0.44</v>
      </c>
      <c r="K3618" s="8">
        <v>0.45</v>
      </c>
      <c r="L3618" s="8">
        <v>0.89100000000000001</v>
      </c>
      <c r="M3618" s="7">
        <v>53</v>
      </c>
      <c r="N3618" s="7">
        <v>224</v>
      </c>
      <c r="O3618" s="7">
        <v>171</v>
      </c>
      <c r="P3618" s="7">
        <v>36</v>
      </c>
      <c r="Q3618" s="7">
        <v>51</v>
      </c>
      <c r="R3618" s="7">
        <v>11</v>
      </c>
      <c r="S3618" s="7">
        <v>0</v>
      </c>
      <c r="T3618" s="7">
        <v>5</v>
      </c>
      <c r="U3618" s="7">
        <v>22</v>
      </c>
      <c r="V3618" s="7">
        <v>7</v>
      </c>
      <c r="W3618" s="7">
        <v>38</v>
      </c>
      <c r="X3618" s="7">
        <v>31</v>
      </c>
      <c r="Y3618" s="7">
        <v>10</v>
      </c>
      <c r="Z3618" s="7">
        <v>3</v>
      </c>
      <c r="AA3618"/>
    </row>
    <row r="3619" spans="1:27" x14ac:dyDescent="0.25">
      <c r="A3619" s="24" t="str">
        <f t="shared" si="172"/>
        <v/>
      </c>
      <c r="B3619" s="24" t="str">
        <f t="shared" si="170"/>
        <v/>
      </c>
      <c r="C3619" s="24">
        <f t="shared" si="171"/>
        <v>1</v>
      </c>
      <c r="D3619" s="24">
        <v>2026</v>
      </c>
      <c r="E3619" s="7" t="s">
        <v>3859</v>
      </c>
      <c r="F3619" s="7" t="s">
        <v>3854</v>
      </c>
      <c r="G3619" s="7" t="s">
        <v>37</v>
      </c>
      <c r="H3619" s="7" t="s">
        <v>35</v>
      </c>
      <c r="I3619" s="8">
        <v>0.28100000000000003</v>
      </c>
      <c r="J3619" s="8">
        <v>0.38600000000000001</v>
      </c>
      <c r="K3619" s="8">
        <v>0.45400000000000001</v>
      </c>
      <c r="L3619" s="8">
        <v>0.84</v>
      </c>
      <c r="M3619" s="7">
        <v>49</v>
      </c>
      <c r="N3619" s="7">
        <v>221</v>
      </c>
      <c r="O3619" s="7">
        <v>185</v>
      </c>
      <c r="P3619" s="7">
        <v>44</v>
      </c>
      <c r="Q3619" s="7">
        <v>52</v>
      </c>
      <c r="R3619" s="7">
        <v>9</v>
      </c>
      <c r="S3619" s="7">
        <v>1</v>
      </c>
      <c r="T3619" s="7">
        <v>7</v>
      </c>
      <c r="U3619" s="7">
        <v>45</v>
      </c>
      <c r="V3619" s="7">
        <v>8</v>
      </c>
      <c r="W3619" s="7">
        <v>25</v>
      </c>
      <c r="X3619" s="7">
        <v>39</v>
      </c>
      <c r="Y3619" s="7">
        <v>13</v>
      </c>
      <c r="Z3619" s="7">
        <v>4</v>
      </c>
      <c r="AA3619"/>
    </row>
    <row r="3620" spans="1:27" x14ac:dyDescent="0.25">
      <c r="A3620" s="24">
        <f t="shared" si="172"/>
        <v>1</v>
      </c>
      <c r="B3620" s="24" t="str">
        <f t="shared" si="170"/>
        <v/>
      </c>
      <c r="C3620" s="24" t="str">
        <f t="shared" si="171"/>
        <v/>
      </c>
      <c r="D3620" s="24">
        <v>2026</v>
      </c>
      <c r="E3620" s="7" t="s">
        <v>3860</v>
      </c>
      <c r="F3620" s="7" t="s">
        <v>3854</v>
      </c>
      <c r="G3620" s="7" t="s">
        <v>29</v>
      </c>
      <c r="H3620" s="7" t="s">
        <v>40</v>
      </c>
      <c r="I3620" s="8">
        <v>0.27300000000000002</v>
      </c>
      <c r="J3620" s="8">
        <v>0.35299999999999998</v>
      </c>
      <c r="K3620" s="8">
        <v>0.35</v>
      </c>
      <c r="L3620" s="8">
        <v>0.70199999999999996</v>
      </c>
      <c r="M3620" s="7">
        <v>51</v>
      </c>
      <c r="N3620" s="7">
        <v>215</v>
      </c>
      <c r="O3620" s="7">
        <v>183</v>
      </c>
      <c r="P3620" s="7">
        <v>29</v>
      </c>
      <c r="Q3620" s="7">
        <v>50</v>
      </c>
      <c r="R3620" s="7">
        <v>8</v>
      </c>
      <c r="S3620" s="7">
        <v>0</v>
      </c>
      <c r="T3620" s="7">
        <v>2</v>
      </c>
      <c r="U3620" s="7">
        <v>35</v>
      </c>
      <c r="V3620" s="7">
        <v>5</v>
      </c>
      <c r="W3620" s="7">
        <v>18</v>
      </c>
      <c r="X3620" s="7">
        <v>12</v>
      </c>
      <c r="Y3620" s="7">
        <v>1</v>
      </c>
      <c r="Z3620" s="7">
        <v>1</v>
      </c>
      <c r="AA3620"/>
    </row>
    <row r="3621" spans="1:27" x14ac:dyDescent="0.25">
      <c r="A3621" s="24">
        <f t="shared" si="172"/>
        <v>1</v>
      </c>
      <c r="B3621" s="24" t="str">
        <f t="shared" si="170"/>
        <v/>
      </c>
      <c r="C3621" s="24" t="str">
        <f t="shared" si="171"/>
        <v/>
      </c>
      <c r="D3621" s="24">
        <v>2026</v>
      </c>
      <c r="E3621" s="7" t="s">
        <v>3861</v>
      </c>
      <c r="F3621" s="7" t="s">
        <v>3854</v>
      </c>
      <c r="G3621" s="7" t="s">
        <v>29</v>
      </c>
      <c r="H3621" s="7" t="s">
        <v>30</v>
      </c>
      <c r="I3621" s="8">
        <v>0.3</v>
      </c>
      <c r="J3621" s="8">
        <v>0.37</v>
      </c>
      <c r="K3621" s="8">
        <v>0.44400000000000001</v>
      </c>
      <c r="L3621" s="8">
        <v>0.81399999999999995</v>
      </c>
      <c r="M3621" s="7">
        <v>29</v>
      </c>
      <c r="N3621" s="7">
        <v>102</v>
      </c>
      <c r="O3621" s="7">
        <v>90</v>
      </c>
      <c r="P3621" s="7">
        <v>24</v>
      </c>
      <c r="Q3621" s="7">
        <v>27</v>
      </c>
      <c r="R3621" s="7">
        <v>4</v>
      </c>
      <c r="S3621" s="7">
        <v>0</v>
      </c>
      <c r="T3621" s="7">
        <v>3</v>
      </c>
      <c r="U3621" s="7">
        <v>16</v>
      </c>
      <c r="V3621" s="7">
        <v>2</v>
      </c>
      <c r="W3621" s="7">
        <v>8</v>
      </c>
      <c r="X3621" s="7">
        <v>23</v>
      </c>
      <c r="Y3621" s="7">
        <v>5</v>
      </c>
      <c r="Z3621" s="7">
        <v>1</v>
      </c>
      <c r="AA3621"/>
    </row>
    <row r="3622" spans="1:27" x14ac:dyDescent="0.25">
      <c r="A3622" s="24">
        <f t="shared" si="172"/>
        <v>1</v>
      </c>
      <c r="B3622" s="24" t="str">
        <f t="shared" si="170"/>
        <v/>
      </c>
      <c r="C3622" s="24" t="str">
        <f t="shared" si="171"/>
        <v/>
      </c>
      <c r="D3622" s="24">
        <v>2026</v>
      </c>
      <c r="E3622" s="7" t="s">
        <v>3862</v>
      </c>
      <c r="F3622" s="7" t="s">
        <v>3854</v>
      </c>
      <c r="G3622" s="7" t="s">
        <v>29</v>
      </c>
      <c r="H3622" s="7" t="s">
        <v>33</v>
      </c>
      <c r="I3622" s="8">
        <v>0.27200000000000002</v>
      </c>
      <c r="J3622" s="8">
        <v>0.35899999999999999</v>
      </c>
      <c r="K3622" s="8">
        <v>0.39500000000000002</v>
      </c>
      <c r="L3622" s="8">
        <v>0.754</v>
      </c>
      <c r="M3622" s="7">
        <v>35</v>
      </c>
      <c r="N3622" s="7">
        <v>133</v>
      </c>
      <c r="O3622" s="7">
        <v>114</v>
      </c>
      <c r="P3622" s="7">
        <v>22</v>
      </c>
      <c r="Q3622" s="7">
        <v>31</v>
      </c>
      <c r="R3622" s="7">
        <v>8</v>
      </c>
      <c r="S3622" s="7">
        <v>0</v>
      </c>
      <c r="T3622" s="7">
        <v>2</v>
      </c>
      <c r="U3622" s="7">
        <v>29</v>
      </c>
      <c r="V3622" s="7">
        <v>3</v>
      </c>
      <c r="W3622" s="7">
        <v>13</v>
      </c>
      <c r="X3622" s="7">
        <v>15</v>
      </c>
      <c r="Y3622" s="7">
        <v>1</v>
      </c>
      <c r="Z3622" s="7">
        <v>0</v>
      </c>
      <c r="AA3622"/>
    </row>
    <row r="3623" spans="1:27" x14ac:dyDescent="0.25">
      <c r="A3623" s="24" t="str">
        <f t="shared" si="172"/>
        <v/>
      </c>
      <c r="B3623" s="24" t="str">
        <f t="shared" si="170"/>
        <v/>
      </c>
      <c r="C3623" s="24" t="str">
        <f t="shared" si="171"/>
        <v/>
      </c>
      <c r="D3623" s="24">
        <v>2026</v>
      </c>
      <c r="E3623" s="7" t="s">
        <v>3863</v>
      </c>
      <c r="F3623" s="7" t="s">
        <v>3854</v>
      </c>
      <c r="G3623" s="7" t="s">
        <v>24</v>
      </c>
      <c r="H3623" s="7" t="s">
        <v>25</v>
      </c>
      <c r="I3623" s="8">
        <v>0.248</v>
      </c>
      <c r="J3623" s="8">
        <v>0.35299999999999998</v>
      </c>
      <c r="K3623" s="8">
        <v>0.33100000000000002</v>
      </c>
      <c r="L3623" s="8">
        <v>0.68400000000000005</v>
      </c>
      <c r="M3623" s="7">
        <v>42</v>
      </c>
      <c r="N3623" s="7">
        <v>171</v>
      </c>
      <c r="O3623" s="7">
        <v>145</v>
      </c>
      <c r="P3623" s="7">
        <v>20</v>
      </c>
      <c r="Q3623" s="7">
        <v>36</v>
      </c>
      <c r="R3623" s="7">
        <v>4</v>
      </c>
      <c r="S3623" s="7">
        <v>1</v>
      </c>
      <c r="T3623" s="7">
        <v>2</v>
      </c>
      <c r="U3623" s="7">
        <v>25</v>
      </c>
      <c r="V3623" s="7">
        <v>3</v>
      </c>
      <c r="W3623" s="7">
        <v>21</v>
      </c>
      <c r="X3623" s="7">
        <v>35</v>
      </c>
      <c r="Y3623" s="7">
        <v>0</v>
      </c>
      <c r="Z3623" s="7">
        <v>2</v>
      </c>
      <c r="AA3623"/>
    </row>
    <row r="3624" spans="1:27" x14ac:dyDescent="0.25">
      <c r="A3624" s="24" t="str">
        <f t="shared" si="172"/>
        <v/>
      </c>
      <c r="B3624" s="24" t="str">
        <f t="shared" si="170"/>
        <v/>
      </c>
      <c r="C3624" s="24" t="str">
        <f t="shared" si="171"/>
        <v/>
      </c>
      <c r="D3624" s="24">
        <v>2026</v>
      </c>
      <c r="E3624" s="7" t="s">
        <v>3864</v>
      </c>
      <c r="F3624" s="7" t="s">
        <v>3854</v>
      </c>
      <c r="G3624" s="7" t="s">
        <v>37</v>
      </c>
      <c r="H3624" s="7" t="s">
        <v>30</v>
      </c>
      <c r="I3624" s="8">
        <v>0.246</v>
      </c>
      <c r="J3624" s="8">
        <v>0.38400000000000001</v>
      </c>
      <c r="K3624" s="8">
        <v>0.44900000000000001</v>
      </c>
      <c r="L3624" s="8">
        <v>0.83299999999999996</v>
      </c>
      <c r="M3624" s="7">
        <v>26</v>
      </c>
      <c r="N3624" s="7">
        <v>86</v>
      </c>
      <c r="O3624" s="7">
        <v>69</v>
      </c>
      <c r="P3624" s="7">
        <v>15</v>
      </c>
      <c r="Q3624" s="7">
        <v>17</v>
      </c>
      <c r="R3624" s="7">
        <v>2</v>
      </c>
      <c r="S3624" s="7">
        <v>0</v>
      </c>
      <c r="T3624" s="7">
        <v>4</v>
      </c>
      <c r="U3624" s="7">
        <v>15</v>
      </c>
      <c r="V3624" s="7">
        <v>1</v>
      </c>
      <c r="W3624" s="7">
        <v>15</v>
      </c>
      <c r="X3624" s="7">
        <v>16</v>
      </c>
      <c r="Y3624" s="7">
        <v>1</v>
      </c>
      <c r="Z3624" s="7">
        <v>0</v>
      </c>
      <c r="AA3624"/>
    </row>
    <row r="3625" spans="1:27" x14ac:dyDescent="0.25">
      <c r="A3625" s="24" t="str">
        <f t="shared" si="172"/>
        <v/>
      </c>
      <c r="B3625" s="24" t="str">
        <f t="shared" si="170"/>
        <v/>
      </c>
      <c r="C3625" s="24" t="str">
        <f t="shared" si="171"/>
        <v/>
      </c>
      <c r="D3625" s="24">
        <v>2026</v>
      </c>
      <c r="E3625" s="7" t="s">
        <v>3865</v>
      </c>
      <c r="F3625" s="7" t="s">
        <v>3854</v>
      </c>
      <c r="G3625" s="7" t="s">
        <v>24</v>
      </c>
      <c r="H3625" s="7" t="s">
        <v>27</v>
      </c>
      <c r="I3625" s="8">
        <v>0.2</v>
      </c>
      <c r="J3625" s="8">
        <v>0.42899999999999999</v>
      </c>
      <c r="K3625" s="8">
        <v>0.2</v>
      </c>
      <c r="L3625" s="8">
        <v>0.629</v>
      </c>
      <c r="M3625" s="7">
        <v>7</v>
      </c>
      <c r="N3625" s="7">
        <v>7</v>
      </c>
      <c r="O3625" s="7">
        <v>5</v>
      </c>
      <c r="P3625" s="7">
        <v>3</v>
      </c>
      <c r="Q3625" s="7">
        <v>1</v>
      </c>
      <c r="R3625" s="7">
        <v>0</v>
      </c>
      <c r="S3625" s="7">
        <v>0</v>
      </c>
      <c r="T3625" s="7">
        <v>0</v>
      </c>
      <c r="U3625" s="7">
        <v>1</v>
      </c>
      <c r="V3625" s="7">
        <v>1</v>
      </c>
      <c r="W3625" s="7">
        <v>1</v>
      </c>
      <c r="X3625" s="7">
        <v>3</v>
      </c>
      <c r="Y3625" s="7">
        <v>2</v>
      </c>
      <c r="Z3625" s="7">
        <v>0</v>
      </c>
      <c r="AA3625"/>
    </row>
    <row r="3626" spans="1:27" x14ac:dyDescent="0.25">
      <c r="A3626" s="24">
        <f t="shared" si="172"/>
        <v>1</v>
      </c>
      <c r="B3626" s="24" t="str">
        <f t="shared" si="170"/>
        <v/>
      </c>
      <c r="C3626" s="24" t="str">
        <f t="shared" si="171"/>
        <v/>
      </c>
      <c r="D3626" s="24">
        <v>2026</v>
      </c>
      <c r="E3626" s="7" t="s">
        <v>3866</v>
      </c>
      <c r="F3626" s="7" t="s">
        <v>3854</v>
      </c>
      <c r="G3626" s="7" t="s">
        <v>29</v>
      </c>
      <c r="H3626" s="7" t="s">
        <v>25</v>
      </c>
      <c r="I3626" s="8">
        <v>0.17599999999999999</v>
      </c>
      <c r="J3626" s="8">
        <v>0.313</v>
      </c>
      <c r="K3626" s="8">
        <v>0.255</v>
      </c>
      <c r="L3626" s="8">
        <v>0.56699999999999995</v>
      </c>
      <c r="M3626" s="7">
        <v>15</v>
      </c>
      <c r="N3626" s="7">
        <v>66</v>
      </c>
      <c r="O3626" s="7">
        <v>51</v>
      </c>
      <c r="P3626" s="7">
        <v>10</v>
      </c>
      <c r="Q3626" s="7">
        <v>9</v>
      </c>
      <c r="R3626" s="7">
        <v>1</v>
      </c>
      <c r="S3626" s="7">
        <v>0</v>
      </c>
      <c r="T3626" s="7">
        <v>1</v>
      </c>
      <c r="U3626" s="7">
        <v>8</v>
      </c>
      <c r="V3626" s="7">
        <v>3</v>
      </c>
      <c r="W3626" s="7">
        <v>8</v>
      </c>
      <c r="X3626" s="7">
        <v>11</v>
      </c>
      <c r="Y3626" s="7">
        <v>0</v>
      </c>
      <c r="Z3626" s="7">
        <v>0</v>
      </c>
      <c r="AA3626"/>
    </row>
    <row r="3627" spans="1:27" x14ac:dyDescent="0.25">
      <c r="A3627" s="24" t="str">
        <f t="shared" si="172"/>
        <v/>
      </c>
      <c r="B3627" s="24" t="str">
        <f t="shared" si="170"/>
        <v/>
      </c>
      <c r="C3627" s="24" t="str">
        <f t="shared" si="171"/>
        <v/>
      </c>
      <c r="D3627" s="24">
        <v>2026</v>
      </c>
      <c r="E3627" s="7" t="s">
        <v>3867</v>
      </c>
      <c r="F3627" s="7" t="s">
        <v>3854</v>
      </c>
      <c r="G3627" s="7" t="s">
        <v>37</v>
      </c>
      <c r="H3627" s="7" t="s">
        <v>30</v>
      </c>
      <c r="I3627" s="8">
        <v>0.17399999999999999</v>
      </c>
      <c r="J3627" s="8">
        <v>0.34499999999999997</v>
      </c>
      <c r="K3627" s="8">
        <v>0.217</v>
      </c>
      <c r="L3627" s="8">
        <v>0.56200000000000006</v>
      </c>
      <c r="M3627" s="7">
        <v>22</v>
      </c>
      <c r="N3627" s="7">
        <v>62</v>
      </c>
      <c r="O3627" s="7">
        <v>46</v>
      </c>
      <c r="P3627" s="7">
        <v>11</v>
      </c>
      <c r="Q3627" s="7">
        <v>8</v>
      </c>
      <c r="R3627" s="7">
        <v>2</v>
      </c>
      <c r="S3627" s="7">
        <v>0</v>
      </c>
      <c r="T3627" s="7">
        <v>0</v>
      </c>
      <c r="U3627" s="7">
        <v>6</v>
      </c>
      <c r="V3627" s="7">
        <v>5</v>
      </c>
      <c r="W3627" s="7">
        <v>7</v>
      </c>
      <c r="X3627" s="7">
        <v>19</v>
      </c>
      <c r="Y3627" s="7">
        <v>3</v>
      </c>
      <c r="Z3627" s="7">
        <v>0</v>
      </c>
      <c r="AA3627"/>
    </row>
    <row r="3628" spans="1:27" x14ac:dyDescent="0.25">
      <c r="A3628" s="24">
        <f t="shared" si="172"/>
        <v>1</v>
      </c>
      <c r="B3628" s="24" t="str">
        <f t="shared" si="170"/>
        <v/>
      </c>
      <c r="C3628" s="24">
        <f t="shared" si="171"/>
        <v>1</v>
      </c>
      <c r="D3628" s="24">
        <v>2026</v>
      </c>
      <c r="E3628" s="7" t="s">
        <v>3868</v>
      </c>
      <c r="F3628" s="7" t="s">
        <v>3854</v>
      </c>
      <c r="G3628" s="7" t="s">
        <v>29</v>
      </c>
      <c r="H3628" s="7" t="s">
        <v>33</v>
      </c>
      <c r="I3628" s="8">
        <v>9.0999999999999998E-2</v>
      </c>
      <c r="J3628" s="8">
        <v>0.28599999999999998</v>
      </c>
      <c r="K3628" s="8">
        <v>9.0999999999999998E-2</v>
      </c>
      <c r="L3628" s="8">
        <v>0.377</v>
      </c>
      <c r="M3628" s="7">
        <v>9</v>
      </c>
      <c r="N3628" s="7">
        <v>28</v>
      </c>
      <c r="O3628" s="7">
        <v>22</v>
      </c>
      <c r="P3628" s="7">
        <v>2</v>
      </c>
      <c r="Q3628" s="7">
        <v>2</v>
      </c>
      <c r="R3628" s="7">
        <v>0</v>
      </c>
      <c r="S3628" s="7">
        <v>0</v>
      </c>
      <c r="T3628" s="7">
        <v>0</v>
      </c>
      <c r="U3628" s="7">
        <v>4</v>
      </c>
      <c r="V3628" s="7">
        <v>1</v>
      </c>
      <c r="W3628" s="7">
        <v>5</v>
      </c>
      <c r="X3628" s="7">
        <v>4</v>
      </c>
      <c r="Y3628" s="7">
        <v>0</v>
      </c>
      <c r="Z3628" s="7">
        <v>0</v>
      </c>
      <c r="AA3628"/>
    </row>
    <row r="3629" spans="1:27" x14ac:dyDescent="0.25">
      <c r="A3629" s="24">
        <f t="shared" si="172"/>
        <v>1</v>
      </c>
      <c r="B3629" s="24" t="str">
        <f t="shared" si="170"/>
        <v/>
      </c>
      <c r="C3629" s="24" t="str">
        <f t="shared" si="171"/>
        <v/>
      </c>
      <c r="D3629" s="24">
        <v>2026</v>
      </c>
      <c r="E3629" s="7" t="s">
        <v>3869</v>
      </c>
      <c r="F3629" s="7" t="s">
        <v>3870</v>
      </c>
      <c r="G3629" s="7" t="s">
        <v>32</v>
      </c>
      <c r="H3629" s="7" t="s">
        <v>27</v>
      </c>
      <c r="I3629" s="8">
        <v>0.35699999999999998</v>
      </c>
      <c r="J3629" s="8">
        <v>0.442</v>
      </c>
      <c r="K3629" s="8">
        <v>0.40699999999999997</v>
      </c>
      <c r="L3629" s="8">
        <v>0.85</v>
      </c>
      <c r="M3629" s="7">
        <v>46</v>
      </c>
      <c r="N3629" s="7">
        <v>172</v>
      </c>
      <c r="O3629" s="7">
        <v>140</v>
      </c>
      <c r="P3629" s="7">
        <v>33</v>
      </c>
      <c r="Q3629" s="7">
        <v>50</v>
      </c>
      <c r="R3629" s="7">
        <v>3</v>
      </c>
      <c r="S3629" s="7">
        <v>2</v>
      </c>
      <c r="T3629" s="7">
        <v>0</v>
      </c>
      <c r="U3629" s="7">
        <v>24</v>
      </c>
      <c r="V3629" s="7">
        <v>2</v>
      </c>
      <c r="W3629" s="7">
        <v>21</v>
      </c>
      <c r="X3629" s="7">
        <v>19</v>
      </c>
      <c r="Y3629" s="7">
        <v>14</v>
      </c>
      <c r="Z3629" s="7">
        <v>0</v>
      </c>
      <c r="AA3629"/>
    </row>
    <row r="3630" spans="1:27" x14ac:dyDescent="0.25">
      <c r="A3630" s="24">
        <f t="shared" si="172"/>
        <v>1</v>
      </c>
      <c r="B3630" s="24" t="str">
        <f t="shared" si="170"/>
        <v/>
      </c>
      <c r="C3630" s="24" t="str">
        <f t="shared" si="171"/>
        <v/>
      </c>
      <c r="D3630" s="24">
        <v>2026</v>
      </c>
      <c r="E3630" s="7" t="s">
        <v>3871</v>
      </c>
      <c r="F3630" s="7" t="s">
        <v>3870</v>
      </c>
      <c r="G3630" s="7" t="s">
        <v>29</v>
      </c>
      <c r="H3630" s="7" t="s">
        <v>38</v>
      </c>
      <c r="I3630" s="8">
        <v>0.34899999999999998</v>
      </c>
      <c r="J3630" s="8">
        <v>0.42099999999999999</v>
      </c>
      <c r="K3630" s="8">
        <v>0.73399999999999999</v>
      </c>
      <c r="L3630" s="8">
        <v>1.1539999999999999</v>
      </c>
      <c r="M3630" s="7">
        <v>45</v>
      </c>
      <c r="N3630" s="7">
        <v>197</v>
      </c>
      <c r="O3630" s="7">
        <v>169</v>
      </c>
      <c r="P3630" s="7">
        <v>40</v>
      </c>
      <c r="Q3630" s="7">
        <v>59</v>
      </c>
      <c r="R3630" s="7">
        <v>13</v>
      </c>
      <c r="S3630" s="7">
        <v>2</v>
      </c>
      <c r="T3630" s="7">
        <v>16</v>
      </c>
      <c r="U3630" s="7">
        <v>58</v>
      </c>
      <c r="V3630" s="7">
        <v>4</v>
      </c>
      <c r="W3630" s="7">
        <v>19</v>
      </c>
      <c r="X3630" s="7">
        <v>44</v>
      </c>
      <c r="Y3630" s="7">
        <v>8</v>
      </c>
      <c r="Z3630" s="7">
        <v>0</v>
      </c>
      <c r="AA3630"/>
    </row>
    <row r="3631" spans="1:27" x14ac:dyDescent="0.25">
      <c r="A3631" s="24">
        <f t="shared" si="172"/>
        <v>1</v>
      </c>
      <c r="B3631" s="24" t="str">
        <f t="shared" si="170"/>
        <v/>
      </c>
      <c r="C3631" s="24" t="str">
        <f t="shared" si="171"/>
        <v/>
      </c>
      <c r="D3631" s="24">
        <v>2026</v>
      </c>
      <c r="E3631" s="7" t="s">
        <v>3873</v>
      </c>
      <c r="F3631" s="7" t="s">
        <v>3870</v>
      </c>
      <c r="G3631" s="7" t="s">
        <v>32</v>
      </c>
      <c r="H3631" s="7" t="s">
        <v>30</v>
      </c>
      <c r="I3631" s="8">
        <v>0.32300000000000001</v>
      </c>
      <c r="J3631" s="8">
        <v>0.42299999999999999</v>
      </c>
      <c r="K3631" s="8">
        <v>0.47099999999999997</v>
      </c>
      <c r="L3631" s="8">
        <v>0.89300000000000002</v>
      </c>
      <c r="M3631" s="7">
        <v>54</v>
      </c>
      <c r="N3631" s="7">
        <v>273</v>
      </c>
      <c r="O3631" s="7">
        <v>223</v>
      </c>
      <c r="P3631" s="7">
        <v>50</v>
      </c>
      <c r="Q3631" s="7">
        <v>72</v>
      </c>
      <c r="R3631" s="7">
        <v>17</v>
      </c>
      <c r="S3631" s="7">
        <v>5</v>
      </c>
      <c r="T3631" s="7">
        <v>2</v>
      </c>
      <c r="U3631" s="7">
        <v>37</v>
      </c>
      <c r="V3631" s="7">
        <v>7</v>
      </c>
      <c r="W3631" s="7">
        <v>33</v>
      </c>
      <c r="X3631" s="7">
        <v>25</v>
      </c>
      <c r="Y3631" s="7">
        <v>21</v>
      </c>
      <c r="Z3631" s="7">
        <v>6</v>
      </c>
      <c r="AA3631"/>
    </row>
    <row r="3632" spans="1:27" x14ac:dyDescent="0.25">
      <c r="A3632" s="24" t="str">
        <f t="shared" si="172"/>
        <v/>
      </c>
      <c r="B3632" s="24" t="str">
        <f t="shared" si="170"/>
        <v/>
      </c>
      <c r="C3632" s="24" t="str">
        <f t="shared" si="171"/>
        <v/>
      </c>
      <c r="D3632" s="24">
        <v>2026</v>
      </c>
      <c r="E3632" s="7" t="s">
        <v>3872</v>
      </c>
      <c r="F3632" s="7" t="s">
        <v>3870</v>
      </c>
      <c r="G3632" s="7" t="s">
        <v>24</v>
      </c>
      <c r="H3632" s="7" t="s">
        <v>33</v>
      </c>
      <c r="I3632" s="8">
        <v>0.309</v>
      </c>
      <c r="J3632" s="8">
        <v>0.44400000000000001</v>
      </c>
      <c r="K3632" s="8">
        <v>0.53100000000000003</v>
      </c>
      <c r="L3632" s="8">
        <v>0.97599999999999998</v>
      </c>
      <c r="M3632" s="7">
        <v>54</v>
      </c>
      <c r="N3632" s="7">
        <v>263</v>
      </c>
      <c r="O3632" s="7">
        <v>207</v>
      </c>
      <c r="P3632" s="7">
        <v>50</v>
      </c>
      <c r="Q3632" s="7">
        <v>64</v>
      </c>
      <c r="R3632" s="7">
        <v>18</v>
      </c>
      <c r="S3632" s="7">
        <v>2</v>
      </c>
      <c r="T3632" s="7">
        <v>8</v>
      </c>
      <c r="U3632" s="7">
        <v>45</v>
      </c>
      <c r="V3632" s="7">
        <v>17</v>
      </c>
      <c r="W3632" s="7">
        <v>35</v>
      </c>
      <c r="X3632" s="7">
        <v>37</v>
      </c>
      <c r="Y3632" s="7">
        <v>5</v>
      </c>
      <c r="Z3632" s="7">
        <v>2</v>
      </c>
      <c r="AA3632"/>
    </row>
    <row r="3633" spans="1:27" x14ac:dyDescent="0.25">
      <c r="A3633" s="24">
        <f t="shared" si="172"/>
        <v>1</v>
      </c>
      <c r="B3633" s="24" t="str">
        <f t="shared" si="170"/>
        <v/>
      </c>
      <c r="C3633" s="24" t="str">
        <f t="shared" si="171"/>
        <v/>
      </c>
      <c r="D3633" s="24">
        <v>2026</v>
      </c>
      <c r="E3633" s="7" t="s">
        <v>3874</v>
      </c>
      <c r="F3633" s="7" t="s">
        <v>3870</v>
      </c>
      <c r="G3633" s="7" t="s">
        <v>32</v>
      </c>
      <c r="H3633" s="7" t="s">
        <v>44</v>
      </c>
      <c r="I3633" s="8">
        <v>0.30099999999999999</v>
      </c>
      <c r="J3633" s="8">
        <v>0.42599999999999999</v>
      </c>
      <c r="K3633" s="8">
        <v>0.32800000000000001</v>
      </c>
      <c r="L3633" s="8">
        <v>0.754</v>
      </c>
      <c r="M3633" s="7">
        <v>52</v>
      </c>
      <c r="N3633" s="7">
        <v>232</v>
      </c>
      <c r="O3633" s="7">
        <v>183</v>
      </c>
      <c r="P3633" s="7">
        <v>37</v>
      </c>
      <c r="Q3633" s="7">
        <v>55</v>
      </c>
      <c r="R3633" s="7">
        <v>5</v>
      </c>
      <c r="S3633" s="7">
        <v>0</v>
      </c>
      <c r="T3633" s="7">
        <v>0</v>
      </c>
      <c r="U3633" s="7">
        <v>27</v>
      </c>
      <c r="V3633" s="7">
        <v>5</v>
      </c>
      <c r="W3633" s="7">
        <v>35</v>
      </c>
      <c r="X3633" s="7">
        <v>19</v>
      </c>
      <c r="Y3633" s="7">
        <v>10</v>
      </c>
      <c r="Z3633" s="7">
        <v>2</v>
      </c>
      <c r="AA3633"/>
    </row>
    <row r="3634" spans="1:27" x14ac:dyDescent="0.25">
      <c r="A3634" s="24">
        <f t="shared" si="172"/>
        <v>1</v>
      </c>
      <c r="B3634" s="24" t="str">
        <f t="shared" si="170"/>
        <v/>
      </c>
      <c r="C3634" s="24" t="str">
        <f t="shared" si="171"/>
        <v/>
      </c>
      <c r="D3634" s="24">
        <v>2026</v>
      </c>
      <c r="E3634" s="7" t="s">
        <v>3875</v>
      </c>
      <c r="F3634" s="7" t="s">
        <v>3870</v>
      </c>
      <c r="G3634" s="7" t="s">
        <v>32</v>
      </c>
      <c r="H3634" s="7" t="s">
        <v>42</v>
      </c>
      <c r="I3634" s="8">
        <v>0.28899999999999998</v>
      </c>
      <c r="J3634" s="8">
        <v>0.372</v>
      </c>
      <c r="K3634" s="8">
        <v>0.505</v>
      </c>
      <c r="L3634" s="8">
        <v>0.877</v>
      </c>
      <c r="M3634" s="7">
        <v>49</v>
      </c>
      <c r="N3634" s="7">
        <v>239</v>
      </c>
      <c r="O3634" s="7">
        <v>204</v>
      </c>
      <c r="P3634" s="7">
        <v>47</v>
      </c>
      <c r="Q3634" s="7">
        <v>59</v>
      </c>
      <c r="R3634" s="7">
        <v>17</v>
      </c>
      <c r="S3634" s="7">
        <v>0</v>
      </c>
      <c r="T3634" s="7">
        <v>9</v>
      </c>
      <c r="U3634" s="7">
        <v>44</v>
      </c>
      <c r="V3634" s="7">
        <v>7</v>
      </c>
      <c r="W3634" s="7">
        <v>21</v>
      </c>
      <c r="X3634" s="7">
        <v>20</v>
      </c>
      <c r="Y3634" s="7">
        <v>5</v>
      </c>
      <c r="Z3634" s="7">
        <v>1</v>
      </c>
      <c r="AA3634"/>
    </row>
    <row r="3635" spans="1:27" x14ac:dyDescent="0.25">
      <c r="A3635" s="24">
        <f t="shared" si="172"/>
        <v>1</v>
      </c>
      <c r="B3635" s="24" t="str">
        <f t="shared" si="170"/>
        <v/>
      </c>
      <c r="C3635" s="24" t="str">
        <f t="shared" si="171"/>
        <v/>
      </c>
      <c r="D3635" s="24">
        <v>2026</v>
      </c>
      <c r="E3635" s="7" t="s">
        <v>3876</v>
      </c>
      <c r="F3635" s="7" t="s">
        <v>3870</v>
      </c>
      <c r="G3635" s="7" t="s">
        <v>29</v>
      </c>
      <c r="H3635" s="7" t="s">
        <v>35</v>
      </c>
      <c r="I3635" s="8">
        <v>0.26700000000000002</v>
      </c>
      <c r="J3635" s="8">
        <v>0.39300000000000002</v>
      </c>
      <c r="K3635" s="8">
        <v>0.42199999999999999</v>
      </c>
      <c r="L3635" s="8">
        <v>0.81499999999999995</v>
      </c>
      <c r="M3635" s="7">
        <v>45</v>
      </c>
      <c r="N3635" s="7">
        <v>175</v>
      </c>
      <c r="O3635" s="7">
        <v>135</v>
      </c>
      <c r="P3635" s="7">
        <v>32</v>
      </c>
      <c r="Q3635" s="7">
        <v>36</v>
      </c>
      <c r="R3635" s="7">
        <v>9</v>
      </c>
      <c r="S3635" s="7">
        <v>0</v>
      </c>
      <c r="T3635" s="7">
        <v>4</v>
      </c>
      <c r="U3635" s="7">
        <v>26</v>
      </c>
      <c r="V3635" s="7">
        <v>13</v>
      </c>
      <c r="W3635" s="7">
        <v>17</v>
      </c>
      <c r="X3635" s="7">
        <v>30</v>
      </c>
      <c r="Y3635" s="7">
        <v>2</v>
      </c>
      <c r="Z3635" s="7">
        <v>2</v>
      </c>
      <c r="AA3635"/>
    </row>
    <row r="3636" spans="1:27" x14ac:dyDescent="0.25">
      <c r="A3636" s="24">
        <f t="shared" si="172"/>
        <v>1</v>
      </c>
      <c r="B3636" s="24" t="str">
        <f t="shared" si="170"/>
        <v/>
      </c>
      <c r="C3636" s="24" t="str">
        <f t="shared" si="171"/>
        <v/>
      </c>
      <c r="D3636" s="24">
        <v>2026</v>
      </c>
      <c r="E3636" s="7" t="s">
        <v>3877</v>
      </c>
      <c r="F3636" s="7" t="s">
        <v>3870</v>
      </c>
      <c r="G3636" s="7" t="s">
        <v>32</v>
      </c>
      <c r="H3636" s="7" t="s">
        <v>40</v>
      </c>
      <c r="I3636" s="8">
        <v>0.24099999999999999</v>
      </c>
      <c r="J3636" s="8">
        <v>0.33600000000000002</v>
      </c>
      <c r="K3636" s="8">
        <v>0.36599999999999999</v>
      </c>
      <c r="L3636" s="8">
        <v>0.70299999999999996</v>
      </c>
      <c r="M3636" s="7">
        <v>53</v>
      </c>
      <c r="N3636" s="7">
        <v>236</v>
      </c>
      <c r="O3636" s="7">
        <v>191</v>
      </c>
      <c r="P3636" s="7">
        <v>37</v>
      </c>
      <c r="Q3636" s="7">
        <v>46</v>
      </c>
      <c r="R3636" s="7">
        <v>7</v>
      </c>
      <c r="S3636" s="7">
        <v>1</v>
      </c>
      <c r="T3636" s="7">
        <v>5</v>
      </c>
      <c r="U3636" s="7">
        <v>38</v>
      </c>
      <c r="V3636" s="7">
        <v>9</v>
      </c>
      <c r="W3636" s="7">
        <v>21</v>
      </c>
      <c r="X3636" s="7">
        <v>42</v>
      </c>
      <c r="Y3636" s="7">
        <v>5</v>
      </c>
      <c r="Z3636" s="7">
        <v>4</v>
      </c>
      <c r="AA3636"/>
    </row>
    <row r="3637" spans="1:27" x14ac:dyDescent="0.25">
      <c r="A3637" s="24" t="str">
        <f t="shared" si="172"/>
        <v/>
      </c>
      <c r="B3637" s="24" t="str">
        <f t="shared" si="170"/>
        <v/>
      </c>
      <c r="C3637" s="24" t="str">
        <f t="shared" si="171"/>
        <v/>
      </c>
      <c r="D3637" s="24">
        <v>2026</v>
      </c>
      <c r="E3637" s="7" t="s">
        <v>3878</v>
      </c>
      <c r="F3637" s="7" t="s">
        <v>3870</v>
      </c>
      <c r="G3637" s="7" t="s">
        <v>24</v>
      </c>
      <c r="H3637" s="7" t="s">
        <v>164</v>
      </c>
      <c r="I3637" s="8">
        <v>1</v>
      </c>
      <c r="J3637" s="8">
        <v>1</v>
      </c>
      <c r="K3637" s="8">
        <v>1</v>
      </c>
      <c r="L3637" s="8">
        <v>2</v>
      </c>
      <c r="M3637" s="7">
        <v>1</v>
      </c>
      <c r="N3637" s="7">
        <v>1</v>
      </c>
      <c r="O3637" s="7">
        <v>1</v>
      </c>
      <c r="P3637" s="7">
        <v>1</v>
      </c>
      <c r="Q3637" s="7">
        <v>1</v>
      </c>
      <c r="R3637" s="7">
        <v>0</v>
      </c>
      <c r="S3637" s="7">
        <v>0</v>
      </c>
      <c r="T3637" s="7">
        <v>0</v>
      </c>
      <c r="U3637" s="7">
        <v>0</v>
      </c>
      <c r="V3637" s="7">
        <v>0</v>
      </c>
      <c r="W3637" s="7">
        <v>0</v>
      </c>
      <c r="X3637" s="7">
        <v>0</v>
      </c>
      <c r="Y3637" s="7">
        <v>0</v>
      </c>
      <c r="Z3637" s="7">
        <v>0</v>
      </c>
      <c r="AA3637"/>
    </row>
    <row r="3638" spans="1:27" x14ac:dyDescent="0.25">
      <c r="A3638" s="24">
        <f t="shared" si="172"/>
        <v>1</v>
      </c>
      <c r="B3638" s="24" t="str">
        <f t="shared" si="170"/>
        <v/>
      </c>
      <c r="C3638" s="24" t="str">
        <f t="shared" si="171"/>
        <v/>
      </c>
      <c r="D3638" s="24">
        <v>2026</v>
      </c>
      <c r="E3638" s="7" t="s">
        <v>3879</v>
      </c>
      <c r="F3638" s="7" t="s">
        <v>3870</v>
      </c>
      <c r="G3638" s="7" t="s">
        <v>29</v>
      </c>
      <c r="H3638" s="7" t="s">
        <v>35</v>
      </c>
      <c r="I3638" s="8">
        <v>0.309</v>
      </c>
      <c r="J3638" s="8">
        <v>0.372</v>
      </c>
      <c r="K3638" s="8">
        <v>0.45600000000000002</v>
      </c>
      <c r="L3638" s="8">
        <v>0.82799999999999996</v>
      </c>
      <c r="M3638" s="7">
        <v>29</v>
      </c>
      <c r="N3638" s="7">
        <v>80</v>
      </c>
      <c r="O3638" s="7">
        <v>68</v>
      </c>
      <c r="P3638" s="7">
        <v>15</v>
      </c>
      <c r="Q3638" s="7">
        <v>21</v>
      </c>
      <c r="R3638" s="7">
        <v>3</v>
      </c>
      <c r="S3638" s="7">
        <v>2</v>
      </c>
      <c r="T3638" s="7">
        <v>1</v>
      </c>
      <c r="U3638" s="7">
        <v>19</v>
      </c>
      <c r="V3638" s="7">
        <v>1</v>
      </c>
      <c r="W3638" s="7">
        <v>7</v>
      </c>
      <c r="X3638" s="7">
        <v>13</v>
      </c>
      <c r="Y3638" s="7">
        <v>5</v>
      </c>
      <c r="Z3638" s="7">
        <v>0</v>
      </c>
      <c r="AA3638"/>
    </row>
    <row r="3639" spans="1:27" x14ac:dyDescent="0.25">
      <c r="A3639" s="24">
        <f t="shared" si="172"/>
        <v>1</v>
      </c>
      <c r="B3639" s="24" t="str">
        <f t="shared" si="170"/>
        <v/>
      </c>
      <c r="C3639" s="24" t="str">
        <f t="shared" si="171"/>
        <v/>
      </c>
      <c r="D3639" s="24">
        <v>2026</v>
      </c>
      <c r="E3639" s="7" t="s">
        <v>3880</v>
      </c>
      <c r="F3639" s="7" t="s">
        <v>3870</v>
      </c>
      <c r="G3639" s="7" t="s">
        <v>29</v>
      </c>
      <c r="H3639" s="7" t="s">
        <v>25</v>
      </c>
      <c r="I3639" s="8">
        <v>0.28100000000000003</v>
      </c>
      <c r="J3639" s="8">
        <v>0.41699999999999998</v>
      </c>
      <c r="K3639" s="8">
        <v>0.32300000000000001</v>
      </c>
      <c r="L3639" s="8">
        <v>0.74</v>
      </c>
      <c r="M3639" s="7">
        <v>34</v>
      </c>
      <c r="N3639" s="7">
        <v>126</v>
      </c>
      <c r="O3639" s="7">
        <v>96</v>
      </c>
      <c r="P3639" s="7">
        <v>20</v>
      </c>
      <c r="Q3639" s="7">
        <v>27</v>
      </c>
      <c r="R3639" s="7">
        <v>4</v>
      </c>
      <c r="S3639" s="7">
        <v>0</v>
      </c>
      <c r="T3639" s="7">
        <v>0</v>
      </c>
      <c r="U3639" s="7">
        <v>11</v>
      </c>
      <c r="V3639" s="7">
        <v>0</v>
      </c>
      <c r="W3639" s="7">
        <v>23</v>
      </c>
      <c r="X3639" s="7">
        <v>19</v>
      </c>
      <c r="Y3639" s="7">
        <v>0</v>
      </c>
      <c r="Z3639" s="7">
        <v>0</v>
      </c>
      <c r="AA3639"/>
    </row>
    <row r="3640" spans="1:27" x14ac:dyDescent="0.25">
      <c r="A3640" s="24">
        <f t="shared" si="172"/>
        <v>1</v>
      </c>
      <c r="B3640" s="24" t="str">
        <f t="shared" si="170"/>
        <v/>
      </c>
      <c r="C3640" s="24" t="str">
        <f t="shared" si="171"/>
        <v/>
      </c>
      <c r="D3640" s="24">
        <v>2026</v>
      </c>
      <c r="E3640" s="7" t="s">
        <v>3881</v>
      </c>
      <c r="F3640" s="7" t="s">
        <v>3870</v>
      </c>
      <c r="G3640" s="7" t="s">
        <v>29</v>
      </c>
      <c r="H3640" s="7" t="s">
        <v>42</v>
      </c>
      <c r="I3640" s="8">
        <v>0.27500000000000002</v>
      </c>
      <c r="J3640" s="8">
        <v>0.44800000000000001</v>
      </c>
      <c r="K3640" s="8">
        <v>0.43099999999999999</v>
      </c>
      <c r="L3640" s="8">
        <v>0.879</v>
      </c>
      <c r="M3640" s="7">
        <v>15</v>
      </c>
      <c r="N3640" s="7">
        <v>68</v>
      </c>
      <c r="O3640" s="7">
        <v>51</v>
      </c>
      <c r="P3640" s="7">
        <v>18</v>
      </c>
      <c r="Q3640" s="7">
        <v>14</v>
      </c>
      <c r="R3640" s="7">
        <v>2</v>
      </c>
      <c r="S3640" s="7">
        <v>0</v>
      </c>
      <c r="T3640" s="7">
        <v>2</v>
      </c>
      <c r="U3640" s="7">
        <v>12</v>
      </c>
      <c r="V3640" s="7">
        <v>7</v>
      </c>
      <c r="W3640" s="7">
        <v>9</v>
      </c>
      <c r="X3640" s="7">
        <v>18</v>
      </c>
      <c r="Y3640" s="7">
        <v>2</v>
      </c>
      <c r="Z3640" s="7">
        <v>1</v>
      </c>
      <c r="AA3640"/>
    </row>
    <row r="3641" spans="1:27" x14ac:dyDescent="0.25">
      <c r="A3641" s="24" t="str">
        <f t="shared" si="172"/>
        <v/>
      </c>
      <c r="B3641" s="24" t="str">
        <f t="shared" si="170"/>
        <v/>
      </c>
      <c r="C3641" s="24" t="str">
        <f t="shared" si="171"/>
        <v/>
      </c>
      <c r="D3641" s="24">
        <v>2026</v>
      </c>
      <c r="E3641" s="7" t="s">
        <v>3882</v>
      </c>
      <c r="F3641" s="7" t="s">
        <v>3870</v>
      </c>
      <c r="G3641" s="7" t="s">
        <v>37</v>
      </c>
      <c r="H3641" s="7" t="s">
        <v>25</v>
      </c>
      <c r="I3641" s="8">
        <v>0.23499999999999999</v>
      </c>
      <c r="J3641" s="8">
        <v>0.44700000000000001</v>
      </c>
      <c r="K3641" s="8">
        <v>0.41199999999999998</v>
      </c>
      <c r="L3641" s="8">
        <v>0.85899999999999999</v>
      </c>
      <c r="M3641" s="7">
        <v>15</v>
      </c>
      <c r="N3641" s="7">
        <v>48</v>
      </c>
      <c r="O3641" s="7">
        <v>34</v>
      </c>
      <c r="P3641" s="7">
        <v>9</v>
      </c>
      <c r="Q3641" s="7">
        <v>8</v>
      </c>
      <c r="R3641" s="7">
        <v>2</v>
      </c>
      <c r="S3641" s="7">
        <v>2</v>
      </c>
      <c r="T3641" s="7">
        <v>0</v>
      </c>
      <c r="U3641" s="7">
        <v>7</v>
      </c>
      <c r="V3641" s="7">
        <v>1</v>
      </c>
      <c r="W3641" s="7">
        <v>12</v>
      </c>
      <c r="X3641" s="7">
        <v>10</v>
      </c>
      <c r="Y3641" s="7">
        <v>0</v>
      </c>
      <c r="Z3641" s="7">
        <v>1</v>
      </c>
      <c r="AA3641"/>
    </row>
    <row r="3642" spans="1:27" x14ac:dyDescent="0.25">
      <c r="A3642" s="24">
        <f t="shared" si="172"/>
        <v>1</v>
      </c>
      <c r="B3642" s="24" t="str">
        <f t="shared" si="170"/>
        <v/>
      </c>
      <c r="C3642" s="24" t="str">
        <f t="shared" si="171"/>
        <v/>
      </c>
      <c r="D3642" s="24">
        <v>2026</v>
      </c>
      <c r="E3642" s="7" t="s">
        <v>3883</v>
      </c>
      <c r="F3642" s="7" t="s">
        <v>3870</v>
      </c>
      <c r="G3642" s="7" t="s">
        <v>32</v>
      </c>
      <c r="H3642" s="7" t="s">
        <v>35</v>
      </c>
      <c r="I3642" s="8">
        <v>0.22500000000000001</v>
      </c>
      <c r="J3642" s="8">
        <v>0.38</v>
      </c>
      <c r="K3642" s="8">
        <v>0.35</v>
      </c>
      <c r="L3642" s="8">
        <v>0.73</v>
      </c>
      <c r="M3642" s="7">
        <v>20</v>
      </c>
      <c r="N3642" s="7">
        <v>53</v>
      </c>
      <c r="O3642" s="7">
        <v>40</v>
      </c>
      <c r="P3642" s="7">
        <v>6</v>
      </c>
      <c r="Q3642" s="7">
        <v>9</v>
      </c>
      <c r="R3642" s="7">
        <v>2</v>
      </c>
      <c r="S3642" s="7">
        <v>0</v>
      </c>
      <c r="T3642" s="7">
        <v>1</v>
      </c>
      <c r="U3642" s="7">
        <v>9</v>
      </c>
      <c r="V3642" s="7">
        <v>6</v>
      </c>
      <c r="W3642" s="7">
        <v>4</v>
      </c>
      <c r="X3642" s="7">
        <v>16</v>
      </c>
      <c r="Y3642" s="7">
        <v>1</v>
      </c>
      <c r="Z3642" s="7">
        <v>0</v>
      </c>
      <c r="AA3642"/>
    </row>
    <row r="3643" spans="1:27" x14ac:dyDescent="0.25">
      <c r="A3643" s="24" t="str">
        <f t="shared" si="172"/>
        <v/>
      </c>
      <c r="B3643" s="24" t="str">
        <f t="shared" si="170"/>
        <v/>
      </c>
      <c r="C3643" s="24" t="str">
        <f t="shared" si="171"/>
        <v/>
      </c>
      <c r="D3643" s="24">
        <v>2026</v>
      </c>
      <c r="E3643" s="7" t="s">
        <v>3884</v>
      </c>
      <c r="F3643" s="7" t="s">
        <v>3870</v>
      </c>
      <c r="G3643" s="7" t="s">
        <v>37</v>
      </c>
      <c r="H3643" s="7" t="s">
        <v>35</v>
      </c>
      <c r="I3643" s="8">
        <v>0.214</v>
      </c>
      <c r="J3643" s="8">
        <v>0.33300000000000002</v>
      </c>
      <c r="K3643" s="8">
        <v>0.214</v>
      </c>
      <c r="L3643" s="8">
        <v>0.54800000000000004</v>
      </c>
      <c r="M3643" s="7">
        <v>7</v>
      </c>
      <c r="N3643" s="7">
        <v>19</v>
      </c>
      <c r="O3643" s="7">
        <v>14</v>
      </c>
      <c r="P3643" s="7">
        <v>2</v>
      </c>
      <c r="Q3643" s="7">
        <v>3</v>
      </c>
      <c r="R3643" s="7">
        <v>0</v>
      </c>
      <c r="S3643" s="7">
        <v>0</v>
      </c>
      <c r="T3643" s="7">
        <v>0</v>
      </c>
      <c r="U3643" s="7">
        <v>3</v>
      </c>
      <c r="V3643" s="7">
        <v>0</v>
      </c>
      <c r="W3643" s="7">
        <v>3</v>
      </c>
      <c r="X3643" s="7">
        <v>3</v>
      </c>
      <c r="Y3643" s="7">
        <v>0</v>
      </c>
      <c r="Z3643" s="7">
        <v>0</v>
      </c>
      <c r="AA3643"/>
    </row>
    <row r="3644" spans="1:27" x14ac:dyDescent="0.25">
      <c r="A3644" s="24" t="str">
        <f t="shared" si="172"/>
        <v/>
      </c>
      <c r="B3644" s="24" t="str">
        <f t="shared" si="170"/>
        <v/>
      </c>
      <c r="C3644" s="24" t="str">
        <f t="shared" si="171"/>
        <v/>
      </c>
      <c r="D3644" s="24">
        <v>2026</v>
      </c>
      <c r="E3644" s="7" t="s">
        <v>3885</v>
      </c>
      <c r="F3644" s="7" t="s">
        <v>3870</v>
      </c>
      <c r="G3644" s="7" t="s">
        <v>37</v>
      </c>
      <c r="H3644" s="7" t="s">
        <v>25</v>
      </c>
      <c r="I3644" s="8">
        <v>0.17599999999999999</v>
      </c>
      <c r="J3644" s="8">
        <v>0.378</v>
      </c>
      <c r="K3644" s="8">
        <v>0.20599999999999999</v>
      </c>
      <c r="L3644" s="8">
        <v>0.58399999999999996</v>
      </c>
      <c r="M3644" s="7">
        <v>14</v>
      </c>
      <c r="N3644" s="7">
        <v>46</v>
      </c>
      <c r="O3644" s="7">
        <v>34</v>
      </c>
      <c r="P3644" s="7">
        <v>6</v>
      </c>
      <c r="Q3644" s="7">
        <v>6</v>
      </c>
      <c r="R3644" s="7">
        <v>1</v>
      </c>
      <c r="S3644" s="7">
        <v>0</v>
      </c>
      <c r="T3644" s="7">
        <v>0</v>
      </c>
      <c r="U3644" s="7">
        <v>4</v>
      </c>
      <c r="V3644" s="7">
        <v>2</v>
      </c>
      <c r="W3644" s="7">
        <v>9</v>
      </c>
      <c r="X3644" s="7">
        <v>7</v>
      </c>
      <c r="Y3644" s="7">
        <v>1</v>
      </c>
      <c r="Z3644" s="7">
        <v>0</v>
      </c>
      <c r="AA3644"/>
    </row>
    <row r="3645" spans="1:27" x14ac:dyDescent="0.25">
      <c r="A3645" s="24">
        <f t="shared" si="172"/>
        <v>1</v>
      </c>
      <c r="B3645" s="24" t="str">
        <f t="shared" si="170"/>
        <v/>
      </c>
      <c r="C3645" s="24" t="str">
        <f t="shared" si="171"/>
        <v/>
      </c>
      <c r="D3645" s="24">
        <v>2026</v>
      </c>
      <c r="E3645" s="7" t="s">
        <v>3886</v>
      </c>
      <c r="F3645" s="7" t="s">
        <v>3870</v>
      </c>
      <c r="G3645" s="7" t="s">
        <v>29</v>
      </c>
      <c r="H3645" s="7" t="s">
        <v>44</v>
      </c>
      <c r="I3645" s="8">
        <v>0.16700000000000001</v>
      </c>
      <c r="J3645" s="8">
        <v>0.16700000000000001</v>
      </c>
      <c r="K3645" s="8">
        <v>0.16700000000000001</v>
      </c>
      <c r="L3645" s="8">
        <v>0.33300000000000002</v>
      </c>
      <c r="M3645" s="7">
        <v>4</v>
      </c>
      <c r="N3645" s="7">
        <v>6</v>
      </c>
      <c r="O3645" s="7">
        <v>6</v>
      </c>
      <c r="P3645" s="7">
        <v>1</v>
      </c>
      <c r="Q3645" s="7">
        <v>1</v>
      </c>
      <c r="R3645" s="7">
        <v>0</v>
      </c>
      <c r="S3645" s="7">
        <v>0</v>
      </c>
      <c r="T3645" s="7">
        <v>0</v>
      </c>
      <c r="U3645" s="7">
        <v>2</v>
      </c>
      <c r="V3645" s="7">
        <v>0</v>
      </c>
      <c r="W3645" s="7">
        <v>0</v>
      </c>
      <c r="X3645" s="7">
        <v>2</v>
      </c>
      <c r="Y3645" s="7">
        <v>0</v>
      </c>
      <c r="Z3645" s="7">
        <v>0</v>
      </c>
      <c r="AA3645"/>
    </row>
    <row r="3646" spans="1:27" x14ac:dyDescent="0.25">
      <c r="A3646" s="24">
        <f t="shared" si="172"/>
        <v>1</v>
      </c>
      <c r="B3646" s="24" t="str">
        <f t="shared" si="170"/>
        <v/>
      </c>
      <c r="C3646" s="24" t="str">
        <f t="shared" si="171"/>
        <v/>
      </c>
      <c r="D3646" s="24">
        <v>2026</v>
      </c>
      <c r="E3646" s="7" t="s">
        <v>3887</v>
      </c>
      <c r="F3646" s="7" t="s">
        <v>3870</v>
      </c>
      <c r="G3646" s="7" t="s">
        <v>32</v>
      </c>
      <c r="H3646" s="7" t="s">
        <v>33</v>
      </c>
      <c r="I3646" s="8">
        <v>0.158</v>
      </c>
      <c r="J3646" s="8">
        <v>0.2</v>
      </c>
      <c r="K3646" s="8">
        <v>0.21099999999999999</v>
      </c>
      <c r="L3646" s="8">
        <v>0.41099999999999998</v>
      </c>
      <c r="M3646" s="7">
        <v>10</v>
      </c>
      <c r="N3646" s="7">
        <v>21</v>
      </c>
      <c r="O3646" s="7">
        <v>19</v>
      </c>
      <c r="P3646" s="7">
        <v>0</v>
      </c>
      <c r="Q3646" s="7">
        <v>3</v>
      </c>
      <c r="R3646" s="7">
        <v>1</v>
      </c>
      <c r="S3646" s="7">
        <v>0</v>
      </c>
      <c r="T3646" s="7">
        <v>0</v>
      </c>
      <c r="U3646" s="7">
        <v>2</v>
      </c>
      <c r="V3646" s="7">
        <v>0</v>
      </c>
      <c r="W3646" s="7">
        <v>1</v>
      </c>
      <c r="X3646" s="7">
        <v>8</v>
      </c>
      <c r="Y3646" s="7">
        <v>0</v>
      </c>
      <c r="Z3646" s="7">
        <v>0</v>
      </c>
      <c r="AA3646"/>
    </row>
    <row r="3647" spans="1:27" x14ac:dyDescent="0.25">
      <c r="A3647" s="24" t="str">
        <f t="shared" si="172"/>
        <v/>
      </c>
      <c r="B3647" s="24" t="str">
        <f t="shared" si="170"/>
        <v/>
      </c>
      <c r="C3647" s="24" t="str">
        <f t="shared" si="171"/>
        <v/>
      </c>
      <c r="D3647" s="24">
        <v>2026</v>
      </c>
      <c r="E3647" s="7" t="s">
        <v>3888</v>
      </c>
      <c r="F3647" s="7" t="s">
        <v>3870</v>
      </c>
      <c r="G3647" s="7" t="s">
        <v>37</v>
      </c>
      <c r="H3647" s="7" t="s">
        <v>25</v>
      </c>
      <c r="I3647" s="8">
        <v>0</v>
      </c>
      <c r="J3647" s="8">
        <v>0.4</v>
      </c>
      <c r="K3647" s="8">
        <v>0</v>
      </c>
      <c r="L3647" s="8">
        <v>0.4</v>
      </c>
      <c r="M3647" s="7">
        <v>6</v>
      </c>
      <c r="N3647" s="7">
        <v>10</v>
      </c>
      <c r="O3647" s="7">
        <v>6</v>
      </c>
      <c r="P3647" s="7">
        <v>1</v>
      </c>
      <c r="Q3647" s="7">
        <v>0</v>
      </c>
      <c r="R3647" s="7">
        <v>0</v>
      </c>
      <c r="S3647" s="7">
        <v>0</v>
      </c>
      <c r="T3647" s="7">
        <v>0</v>
      </c>
      <c r="U3647" s="7">
        <v>0</v>
      </c>
      <c r="V3647" s="7">
        <v>0</v>
      </c>
      <c r="W3647" s="7">
        <v>4</v>
      </c>
      <c r="X3647" s="7">
        <v>1</v>
      </c>
      <c r="Y3647" s="7">
        <v>0</v>
      </c>
      <c r="Z3647" s="7">
        <v>0</v>
      </c>
      <c r="AA3647"/>
    </row>
    <row r="3648" spans="1:27" x14ac:dyDescent="0.25">
      <c r="A3648" s="24">
        <f t="shared" si="172"/>
        <v>1</v>
      </c>
      <c r="B3648" s="24" t="str">
        <f t="shared" si="170"/>
        <v/>
      </c>
      <c r="C3648" s="24" t="str">
        <f t="shared" si="171"/>
        <v/>
      </c>
      <c r="D3648" s="24">
        <v>2026</v>
      </c>
      <c r="E3648" s="7" t="s">
        <v>3892</v>
      </c>
      <c r="F3648" s="7" t="s">
        <v>3889</v>
      </c>
      <c r="G3648" s="7" t="s">
        <v>32</v>
      </c>
      <c r="H3648" s="7" t="s">
        <v>38</v>
      </c>
      <c r="I3648" s="8">
        <v>0.33700000000000002</v>
      </c>
      <c r="J3648" s="8">
        <v>0.40400000000000003</v>
      </c>
      <c r="K3648" s="8">
        <v>0.48499999999999999</v>
      </c>
      <c r="L3648" s="8">
        <v>0.88900000000000001</v>
      </c>
      <c r="M3648" s="7">
        <v>51</v>
      </c>
      <c r="N3648" s="7">
        <v>193</v>
      </c>
      <c r="O3648" s="7">
        <v>169</v>
      </c>
      <c r="P3648" s="7">
        <v>26</v>
      </c>
      <c r="Q3648" s="7">
        <v>57</v>
      </c>
      <c r="R3648" s="7">
        <v>13</v>
      </c>
      <c r="S3648" s="7">
        <v>0</v>
      </c>
      <c r="T3648" s="7">
        <v>4</v>
      </c>
      <c r="U3648" s="7">
        <v>30</v>
      </c>
      <c r="V3648" s="7">
        <v>3</v>
      </c>
      <c r="W3648" s="7">
        <v>18</v>
      </c>
      <c r="X3648" s="7">
        <v>19</v>
      </c>
      <c r="Y3648" s="7">
        <v>3</v>
      </c>
      <c r="Z3648" s="7">
        <v>0</v>
      </c>
      <c r="AA3648"/>
    </row>
    <row r="3649" spans="1:27" x14ac:dyDescent="0.25">
      <c r="A3649" s="24" t="str">
        <f t="shared" si="172"/>
        <v/>
      </c>
      <c r="B3649" s="24" t="str">
        <f t="shared" si="170"/>
        <v/>
      </c>
      <c r="C3649" s="24" t="str">
        <f t="shared" si="171"/>
        <v/>
      </c>
      <c r="D3649" s="24">
        <v>2026</v>
      </c>
      <c r="E3649" s="7" t="s">
        <v>851</v>
      </c>
      <c r="F3649" s="7" t="s">
        <v>3889</v>
      </c>
      <c r="G3649" s="7" t="s">
        <v>24</v>
      </c>
      <c r="H3649" s="7" t="s">
        <v>27</v>
      </c>
      <c r="I3649" s="8">
        <v>0.32900000000000001</v>
      </c>
      <c r="J3649" s="8">
        <v>0.42</v>
      </c>
      <c r="K3649" s="8">
        <v>0.47599999999999998</v>
      </c>
      <c r="L3649" s="8">
        <v>0.89600000000000002</v>
      </c>
      <c r="M3649" s="7">
        <v>64</v>
      </c>
      <c r="N3649" s="7">
        <v>290</v>
      </c>
      <c r="O3649" s="7">
        <v>246</v>
      </c>
      <c r="P3649" s="7">
        <v>47</v>
      </c>
      <c r="Q3649" s="7">
        <v>81</v>
      </c>
      <c r="R3649" s="7">
        <v>17</v>
      </c>
      <c r="S3649" s="7">
        <v>2</v>
      </c>
      <c r="T3649" s="7">
        <v>5</v>
      </c>
      <c r="U3649" s="7">
        <v>45</v>
      </c>
      <c r="V3649" s="7">
        <v>10</v>
      </c>
      <c r="W3649" s="7">
        <v>30</v>
      </c>
      <c r="X3649" s="7">
        <v>31</v>
      </c>
      <c r="Y3649" s="7">
        <v>8</v>
      </c>
      <c r="Z3649" s="7">
        <v>4</v>
      </c>
      <c r="AA3649"/>
    </row>
    <row r="3650" spans="1:27" x14ac:dyDescent="0.25">
      <c r="A3650" s="24" t="str">
        <f t="shared" si="172"/>
        <v/>
      </c>
      <c r="B3650" s="24" t="str">
        <f t="shared" ref="B3650:B3713" si="173">IF(COUNTIFS(Draft_Player,$E3650),COUNTIFS(Draft_Player,$E3650),"")</f>
        <v/>
      </c>
      <c r="C3650" s="24" t="str">
        <f t="shared" ref="C3650:C3713" si="174">IF(COUNTIFS(Transfers_Player,$E3650),COUNTIFS(Transfers_Player,$E3650),"")</f>
        <v/>
      </c>
      <c r="D3650" s="24">
        <v>2026</v>
      </c>
      <c r="E3650" s="7" t="s">
        <v>3890</v>
      </c>
      <c r="F3650" s="7" t="s">
        <v>3889</v>
      </c>
      <c r="G3650" s="7" t="s">
        <v>37</v>
      </c>
      <c r="H3650" s="7" t="s">
        <v>33</v>
      </c>
      <c r="I3650" s="8">
        <v>0.32900000000000001</v>
      </c>
      <c r="J3650" s="8">
        <v>0.376</v>
      </c>
      <c r="K3650" s="8">
        <v>0.47399999999999998</v>
      </c>
      <c r="L3650" s="8">
        <v>0.85</v>
      </c>
      <c r="M3650" s="7">
        <v>59</v>
      </c>
      <c r="N3650" s="7">
        <v>251</v>
      </c>
      <c r="O3650" s="7">
        <v>228</v>
      </c>
      <c r="P3650" s="7">
        <v>38</v>
      </c>
      <c r="Q3650" s="7">
        <v>75</v>
      </c>
      <c r="R3650" s="7">
        <v>9</v>
      </c>
      <c r="S3650" s="7">
        <v>0</v>
      </c>
      <c r="T3650" s="7">
        <v>8</v>
      </c>
      <c r="U3650" s="7">
        <v>44</v>
      </c>
      <c r="V3650" s="7">
        <v>4</v>
      </c>
      <c r="W3650" s="7">
        <v>15</v>
      </c>
      <c r="X3650" s="7">
        <v>13</v>
      </c>
      <c r="Y3650" s="7">
        <v>4</v>
      </c>
      <c r="Z3650" s="7">
        <v>0</v>
      </c>
      <c r="AA3650"/>
    </row>
    <row r="3651" spans="1:27" x14ac:dyDescent="0.25">
      <c r="A3651" s="24">
        <f t="shared" ref="A3651:A3714" si="175">IF(OR(G3651="SR", G3651="GR"), 1, "")</f>
        <v>1</v>
      </c>
      <c r="B3651" s="24" t="str">
        <f t="shared" si="173"/>
        <v/>
      </c>
      <c r="C3651" s="24" t="str">
        <f t="shared" si="174"/>
        <v/>
      </c>
      <c r="D3651" s="24">
        <v>2026</v>
      </c>
      <c r="E3651" s="7" t="s">
        <v>3891</v>
      </c>
      <c r="F3651" s="7" t="s">
        <v>3889</v>
      </c>
      <c r="G3651" s="7" t="s">
        <v>29</v>
      </c>
      <c r="H3651" s="7" t="s">
        <v>44</v>
      </c>
      <c r="I3651" s="8">
        <v>0.29299999999999998</v>
      </c>
      <c r="J3651" s="8">
        <v>0.36399999999999999</v>
      </c>
      <c r="K3651" s="8">
        <v>0.504</v>
      </c>
      <c r="L3651" s="8">
        <v>0.86799999999999999</v>
      </c>
      <c r="M3651" s="7">
        <v>62</v>
      </c>
      <c r="N3651" s="7">
        <v>269</v>
      </c>
      <c r="O3651" s="7">
        <v>242</v>
      </c>
      <c r="P3651" s="7">
        <v>42</v>
      </c>
      <c r="Q3651" s="7">
        <v>71</v>
      </c>
      <c r="R3651" s="7">
        <v>15</v>
      </c>
      <c r="S3651" s="7">
        <v>0</v>
      </c>
      <c r="T3651" s="7">
        <v>12</v>
      </c>
      <c r="U3651" s="7">
        <v>31</v>
      </c>
      <c r="V3651" s="7">
        <v>12</v>
      </c>
      <c r="W3651" s="7">
        <v>15</v>
      </c>
      <c r="X3651" s="7">
        <v>35</v>
      </c>
      <c r="Y3651" s="7">
        <v>0</v>
      </c>
      <c r="Z3651" s="7">
        <v>1</v>
      </c>
      <c r="AA3651"/>
    </row>
    <row r="3652" spans="1:27" x14ac:dyDescent="0.25">
      <c r="A3652" s="24" t="str">
        <f t="shared" si="175"/>
        <v/>
      </c>
      <c r="B3652" s="24" t="str">
        <f t="shared" si="173"/>
        <v/>
      </c>
      <c r="C3652" s="24" t="str">
        <f t="shared" si="174"/>
        <v/>
      </c>
      <c r="D3652" s="24">
        <v>2026</v>
      </c>
      <c r="E3652" s="7" t="s">
        <v>3894</v>
      </c>
      <c r="F3652" s="7" t="s">
        <v>3889</v>
      </c>
      <c r="G3652" s="7" t="s">
        <v>37</v>
      </c>
      <c r="H3652" s="7" t="s">
        <v>40</v>
      </c>
      <c r="I3652" s="8">
        <v>0.28399999999999997</v>
      </c>
      <c r="J3652" s="8">
        <v>0.374</v>
      </c>
      <c r="K3652" s="8">
        <v>0.34699999999999998</v>
      </c>
      <c r="L3652" s="8">
        <v>0.72099999999999997</v>
      </c>
      <c r="M3652" s="7">
        <v>64</v>
      </c>
      <c r="N3652" s="7">
        <v>279</v>
      </c>
      <c r="O3652" s="7">
        <v>236</v>
      </c>
      <c r="P3652" s="7">
        <v>49</v>
      </c>
      <c r="Q3652" s="7">
        <v>67</v>
      </c>
      <c r="R3652" s="7">
        <v>9</v>
      </c>
      <c r="S3652" s="7">
        <v>3</v>
      </c>
      <c r="T3652" s="7">
        <v>0</v>
      </c>
      <c r="U3652" s="7">
        <v>34</v>
      </c>
      <c r="V3652" s="7">
        <v>8</v>
      </c>
      <c r="W3652" s="7">
        <v>27</v>
      </c>
      <c r="X3652" s="7">
        <v>30</v>
      </c>
      <c r="Y3652" s="7">
        <v>16</v>
      </c>
      <c r="Z3652" s="7">
        <v>6</v>
      </c>
      <c r="AA3652"/>
    </row>
    <row r="3653" spans="1:27" x14ac:dyDescent="0.25">
      <c r="A3653" s="24">
        <f t="shared" si="175"/>
        <v>1</v>
      </c>
      <c r="B3653" s="24" t="str">
        <f t="shared" si="173"/>
        <v/>
      </c>
      <c r="C3653" s="24" t="str">
        <f t="shared" si="174"/>
        <v/>
      </c>
      <c r="D3653" s="24">
        <v>2026</v>
      </c>
      <c r="E3653" s="7" t="s">
        <v>3893</v>
      </c>
      <c r="F3653" s="7" t="s">
        <v>3889</v>
      </c>
      <c r="G3653" s="7" t="s">
        <v>29</v>
      </c>
      <c r="H3653" s="7" t="s">
        <v>35</v>
      </c>
      <c r="I3653" s="8">
        <v>0.27800000000000002</v>
      </c>
      <c r="J3653" s="8">
        <v>0.33</v>
      </c>
      <c r="K3653" s="8">
        <v>0.41599999999999998</v>
      </c>
      <c r="L3653" s="8">
        <v>0.747</v>
      </c>
      <c r="M3653" s="7">
        <v>60</v>
      </c>
      <c r="N3653" s="7">
        <v>230</v>
      </c>
      <c r="O3653" s="7">
        <v>209</v>
      </c>
      <c r="P3653" s="7">
        <v>27</v>
      </c>
      <c r="Q3653" s="7">
        <v>58</v>
      </c>
      <c r="R3653" s="7">
        <v>18</v>
      </c>
      <c r="S3653" s="7">
        <v>1</v>
      </c>
      <c r="T3653" s="7">
        <v>3</v>
      </c>
      <c r="U3653" s="7">
        <v>38</v>
      </c>
      <c r="V3653" s="7">
        <v>1</v>
      </c>
      <c r="W3653" s="7">
        <v>16</v>
      </c>
      <c r="X3653" s="7">
        <v>46</v>
      </c>
      <c r="Y3653" s="7">
        <v>2</v>
      </c>
      <c r="Z3653" s="7">
        <v>2</v>
      </c>
      <c r="AA3653"/>
    </row>
    <row r="3654" spans="1:27" x14ac:dyDescent="0.25">
      <c r="A3654" s="24">
        <f t="shared" si="175"/>
        <v>1</v>
      </c>
      <c r="B3654" s="24" t="str">
        <f t="shared" si="173"/>
        <v/>
      </c>
      <c r="C3654" s="24" t="str">
        <f t="shared" si="174"/>
        <v/>
      </c>
      <c r="D3654" s="24">
        <v>2026</v>
      </c>
      <c r="E3654" s="7" t="s">
        <v>3895</v>
      </c>
      <c r="F3654" s="7" t="s">
        <v>3889</v>
      </c>
      <c r="G3654" s="7" t="s">
        <v>29</v>
      </c>
      <c r="H3654" s="7" t="s">
        <v>42</v>
      </c>
      <c r="I3654" s="8">
        <v>0.224</v>
      </c>
      <c r="J3654" s="8">
        <v>0.32500000000000001</v>
      </c>
      <c r="K3654" s="8">
        <v>0.40200000000000002</v>
      </c>
      <c r="L3654" s="8">
        <v>0.72699999999999998</v>
      </c>
      <c r="M3654" s="7">
        <v>57</v>
      </c>
      <c r="N3654" s="7">
        <v>204</v>
      </c>
      <c r="O3654" s="7">
        <v>174</v>
      </c>
      <c r="P3654" s="7">
        <v>30</v>
      </c>
      <c r="Q3654" s="7">
        <v>39</v>
      </c>
      <c r="R3654" s="7">
        <v>8</v>
      </c>
      <c r="S3654" s="7">
        <v>1</v>
      </c>
      <c r="T3654" s="7">
        <v>7</v>
      </c>
      <c r="U3654" s="7">
        <v>33</v>
      </c>
      <c r="V3654" s="7">
        <v>13</v>
      </c>
      <c r="W3654" s="7">
        <v>13</v>
      </c>
      <c r="X3654" s="7">
        <v>32</v>
      </c>
      <c r="Y3654" s="7">
        <v>9</v>
      </c>
      <c r="Z3654" s="7">
        <v>2</v>
      </c>
      <c r="AA3654"/>
    </row>
    <row r="3655" spans="1:27" x14ac:dyDescent="0.25">
      <c r="A3655" s="24" t="str">
        <f t="shared" si="175"/>
        <v/>
      </c>
      <c r="B3655" s="24" t="str">
        <f t="shared" si="173"/>
        <v/>
      </c>
      <c r="C3655" s="24" t="str">
        <f t="shared" si="174"/>
        <v/>
      </c>
      <c r="D3655" s="24">
        <v>2026</v>
      </c>
      <c r="E3655" s="7" t="s">
        <v>3898</v>
      </c>
      <c r="F3655" s="7" t="s">
        <v>3889</v>
      </c>
      <c r="G3655" s="7" t="s">
        <v>37</v>
      </c>
      <c r="H3655" s="7" t="s">
        <v>30</v>
      </c>
      <c r="I3655" s="8">
        <v>0.35399999999999998</v>
      </c>
      <c r="J3655" s="8">
        <v>0.42099999999999999</v>
      </c>
      <c r="K3655" s="8">
        <v>0.52</v>
      </c>
      <c r="L3655" s="8">
        <v>0.94</v>
      </c>
      <c r="M3655" s="7">
        <v>39</v>
      </c>
      <c r="N3655" s="7">
        <v>145</v>
      </c>
      <c r="O3655" s="7">
        <v>127</v>
      </c>
      <c r="P3655" s="7">
        <v>27</v>
      </c>
      <c r="Q3655" s="7">
        <v>45</v>
      </c>
      <c r="R3655" s="7">
        <v>10</v>
      </c>
      <c r="S3655" s="7">
        <v>1</v>
      </c>
      <c r="T3655" s="7">
        <v>3</v>
      </c>
      <c r="U3655" s="7">
        <v>28</v>
      </c>
      <c r="V3655" s="7">
        <v>6</v>
      </c>
      <c r="W3655" s="7">
        <v>10</v>
      </c>
      <c r="X3655" s="7">
        <v>17</v>
      </c>
      <c r="Y3655" s="7">
        <v>1</v>
      </c>
      <c r="Z3655" s="7">
        <v>1</v>
      </c>
      <c r="AA3655"/>
    </row>
    <row r="3656" spans="1:27" x14ac:dyDescent="0.25">
      <c r="A3656" s="24" t="str">
        <f t="shared" si="175"/>
        <v/>
      </c>
      <c r="B3656" s="24" t="str">
        <f t="shared" si="173"/>
        <v/>
      </c>
      <c r="C3656" s="24" t="str">
        <f t="shared" si="174"/>
        <v/>
      </c>
      <c r="D3656" s="24">
        <v>2026</v>
      </c>
      <c r="E3656" s="7" t="s">
        <v>3896</v>
      </c>
      <c r="F3656" s="7" t="s">
        <v>3889</v>
      </c>
      <c r="G3656" s="7" t="s">
        <v>37</v>
      </c>
      <c r="H3656" s="7" t="s">
        <v>25</v>
      </c>
      <c r="I3656" s="8">
        <v>0.32300000000000001</v>
      </c>
      <c r="J3656" s="8">
        <v>0.36199999999999999</v>
      </c>
      <c r="K3656" s="8">
        <v>0.371</v>
      </c>
      <c r="L3656" s="8">
        <v>0.73299999999999998</v>
      </c>
      <c r="M3656" s="7">
        <v>20</v>
      </c>
      <c r="N3656" s="7">
        <v>69</v>
      </c>
      <c r="O3656" s="7">
        <v>62</v>
      </c>
      <c r="P3656" s="7">
        <v>12</v>
      </c>
      <c r="Q3656" s="7">
        <v>20</v>
      </c>
      <c r="R3656" s="7">
        <v>0</v>
      </c>
      <c r="S3656" s="7">
        <v>0</v>
      </c>
      <c r="T3656" s="7">
        <v>1</v>
      </c>
      <c r="U3656" s="7">
        <v>7</v>
      </c>
      <c r="V3656" s="7">
        <v>1</v>
      </c>
      <c r="W3656" s="7">
        <v>4</v>
      </c>
      <c r="X3656" s="7">
        <v>10</v>
      </c>
      <c r="Y3656" s="7">
        <v>0</v>
      </c>
      <c r="Z3656" s="7">
        <v>0</v>
      </c>
      <c r="AA3656"/>
    </row>
    <row r="3657" spans="1:27" x14ac:dyDescent="0.25">
      <c r="A3657" s="24" t="str">
        <f t="shared" si="175"/>
        <v/>
      </c>
      <c r="B3657" s="24" t="str">
        <f t="shared" si="173"/>
        <v/>
      </c>
      <c r="C3657" s="24" t="str">
        <f t="shared" si="174"/>
        <v/>
      </c>
      <c r="D3657" s="24">
        <v>2026</v>
      </c>
      <c r="E3657" s="7" t="s">
        <v>3897</v>
      </c>
      <c r="F3657" s="7" t="s">
        <v>3889</v>
      </c>
      <c r="G3657" s="7" t="s">
        <v>37</v>
      </c>
      <c r="H3657" s="7" t="s">
        <v>30</v>
      </c>
      <c r="I3657" s="8">
        <v>0.314</v>
      </c>
      <c r="J3657" s="8">
        <v>0.38200000000000001</v>
      </c>
      <c r="K3657" s="8">
        <v>0.432</v>
      </c>
      <c r="L3657" s="8">
        <v>0.81399999999999995</v>
      </c>
      <c r="M3657" s="7">
        <v>42</v>
      </c>
      <c r="N3657" s="7">
        <v>131</v>
      </c>
      <c r="O3657" s="7">
        <v>118</v>
      </c>
      <c r="P3657" s="7">
        <v>10</v>
      </c>
      <c r="Q3657" s="7">
        <v>37</v>
      </c>
      <c r="R3657" s="7">
        <v>6</v>
      </c>
      <c r="S3657" s="7">
        <v>1</v>
      </c>
      <c r="T3657" s="7">
        <v>2</v>
      </c>
      <c r="U3657" s="7">
        <v>16</v>
      </c>
      <c r="V3657" s="7">
        <v>4</v>
      </c>
      <c r="W3657" s="7">
        <v>9</v>
      </c>
      <c r="X3657" s="7">
        <v>23</v>
      </c>
      <c r="Y3657" s="7">
        <v>0</v>
      </c>
      <c r="Z3657" s="7">
        <v>0</v>
      </c>
      <c r="AA3657"/>
    </row>
    <row r="3658" spans="1:27" x14ac:dyDescent="0.25">
      <c r="A3658" s="24" t="str">
        <f t="shared" si="175"/>
        <v/>
      </c>
      <c r="B3658" s="24" t="str">
        <f t="shared" si="173"/>
        <v/>
      </c>
      <c r="C3658" s="24" t="str">
        <f t="shared" si="174"/>
        <v/>
      </c>
      <c r="D3658" s="24">
        <v>2026</v>
      </c>
      <c r="E3658" s="7" t="s">
        <v>3900</v>
      </c>
      <c r="F3658" s="7" t="s">
        <v>3889</v>
      </c>
      <c r="G3658" s="7" t="s">
        <v>37</v>
      </c>
      <c r="H3658" s="7" t="s">
        <v>27</v>
      </c>
      <c r="I3658" s="8">
        <v>0.26400000000000001</v>
      </c>
      <c r="J3658" s="8">
        <v>0.36099999999999999</v>
      </c>
      <c r="K3658" s="8">
        <v>0.34699999999999998</v>
      </c>
      <c r="L3658" s="8">
        <v>0.70899999999999996</v>
      </c>
      <c r="M3658" s="7">
        <v>40</v>
      </c>
      <c r="N3658" s="7">
        <v>86</v>
      </c>
      <c r="O3658" s="7">
        <v>72</v>
      </c>
      <c r="P3658" s="7">
        <v>14</v>
      </c>
      <c r="Q3658" s="7">
        <v>19</v>
      </c>
      <c r="R3658" s="7">
        <v>4</v>
      </c>
      <c r="S3658" s="7">
        <v>1</v>
      </c>
      <c r="T3658" s="7">
        <v>0</v>
      </c>
      <c r="U3658" s="7">
        <v>6</v>
      </c>
      <c r="V3658" s="7">
        <v>4</v>
      </c>
      <c r="W3658" s="7">
        <v>7</v>
      </c>
      <c r="X3658" s="7">
        <v>14</v>
      </c>
      <c r="Y3658" s="7">
        <v>9</v>
      </c>
      <c r="Z3658" s="7">
        <v>2</v>
      </c>
      <c r="AA3658"/>
    </row>
    <row r="3659" spans="1:27" x14ac:dyDescent="0.25">
      <c r="A3659" s="24" t="str">
        <f t="shared" si="175"/>
        <v/>
      </c>
      <c r="B3659" s="24" t="str">
        <f t="shared" si="173"/>
        <v/>
      </c>
      <c r="C3659" s="24" t="str">
        <f t="shared" si="174"/>
        <v/>
      </c>
      <c r="D3659" s="24">
        <v>2026</v>
      </c>
      <c r="E3659" s="7" t="s">
        <v>3902</v>
      </c>
      <c r="F3659" s="7" t="s">
        <v>3889</v>
      </c>
      <c r="G3659" s="7" t="s">
        <v>24</v>
      </c>
      <c r="H3659" s="7" t="s">
        <v>25</v>
      </c>
      <c r="I3659" s="8">
        <v>0.25700000000000001</v>
      </c>
      <c r="J3659" s="8">
        <v>0.32700000000000001</v>
      </c>
      <c r="K3659" s="8">
        <v>0.4</v>
      </c>
      <c r="L3659" s="8">
        <v>0.72699999999999998</v>
      </c>
      <c r="M3659" s="7">
        <v>41</v>
      </c>
      <c r="N3659" s="7">
        <v>156</v>
      </c>
      <c r="O3659" s="7">
        <v>140</v>
      </c>
      <c r="P3659" s="7">
        <v>23</v>
      </c>
      <c r="Q3659" s="7">
        <v>36</v>
      </c>
      <c r="R3659" s="7">
        <v>8</v>
      </c>
      <c r="S3659" s="7">
        <v>0</v>
      </c>
      <c r="T3659" s="7">
        <v>4</v>
      </c>
      <c r="U3659" s="7">
        <v>20</v>
      </c>
      <c r="V3659" s="7">
        <v>0</v>
      </c>
      <c r="W3659" s="7">
        <v>15</v>
      </c>
      <c r="X3659" s="7">
        <v>26</v>
      </c>
      <c r="Y3659" s="7">
        <v>0</v>
      </c>
      <c r="Z3659" s="7">
        <v>1</v>
      </c>
      <c r="AA3659"/>
    </row>
    <row r="3660" spans="1:27" x14ac:dyDescent="0.25">
      <c r="A3660" s="24">
        <f t="shared" si="175"/>
        <v>1</v>
      </c>
      <c r="B3660" s="24" t="str">
        <f t="shared" si="173"/>
        <v/>
      </c>
      <c r="C3660" s="24" t="str">
        <f t="shared" si="174"/>
        <v/>
      </c>
      <c r="D3660" s="24">
        <v>2026</v>
      </c>
      <c r="E3660" s="7" t="s">
        <v>3901</v>
      </c>
      <c r="F3660" s="7" t="s">
        <v>3889</v>
      </c>
      <c r="G3660" s="7" t="s">
        <v>29</v>
      </c>
      <c r="H3660" s="7" t="s">
        <v>35</v>
      </c>
      <c r="I3660" s="8">
        <v>0.255</v>
      </c>
      <c r="J3660" s="8">
        <v>0.35599999999999998</v>
      </c>
      <c r="K3660" s="8">
        <v>0.56899999999999995</v>
      </c>
      <c r="L3660" s="8">
        <v>0.92500000000000004</v>
      </c>
      <c r="M3660" s="7">
        <v>29</v>
      </c>
      <c r="N3660" s="7">
        <v>59</v>
      </c>
      <c r="O3660" s="7">
        <v>51</v>
      </c>
      <c r="P3660" s="7">
        <v>9</v>
      </c>
      <c r="Q3660" s="7">
        <v>13</v>
      </c>
      <c r="R3660" s="7">
        <v>5</v>
      </c>
      <c r="S3660" s="7">
        <v>1</v>
      </c>
      <c r="T3660" s="7">
        <v>3</v>
      </c>
      <c r="U3660" s="7">
        <v>11</v>
      </c>
      <c r="V3660" s="7">
        <v>2</v>
      </c>
      <c r="W3660" s="7">
        <v>6</v>
      </c>
      <c r="X3660" s="7">
        <v>11</v>
      </c>
      <c r="Y3660" s="7">
        <v>0</v>
      </c>
      <c r="Z3660" s="7">
        <v>0</v>
      </c>
      <c r="AA3660"/>
    </row>
    <row r="3661" spans="1:27" x14ac:dyDescent="0.25">
      <c r="A3661" s="24">
        <f t="shared" si="175"/>
        <v>1</v>
      </c>
      <c r="B3661" s="24" t="str">
        <f t="shared" si="173"/>
        <v/>
      </c>
      <c r="C3661" s="24" t="str">
        <f t="shared" si="174"/>
        <v/>
      </c>
      <c r="D3661" s="24">
        <v>2026</v>
      </c>
      <c r="E3661" s="7" t="s">
        <v>3899</v>
      </c>
      <c r="F3661" s="7" t="s">
        <v>3889</v>
      </c>
      <c r="G3661" s="7" t="s">
        <v>29</v>
      </c>
      <c r="H3661" s="7" t="s">
        <v>25</v>
      </c>
      <c r="I3661" s="8">
        <v>0.24099999999999999</v>
      </c>
      <c r="J3661" s="8">
        <v>0.34100000000000003</v>
      </c>
      <c r="K3661" s="8">
        <v>0.39800000000000002</v>
      </c>
      <c r="L3661" s="8">
        <v>0.73899999999999999</v>
      </c>
      <c r="M3661" s="7">
        <v>36</v>
      </c>
      <c r="N3661" s="7">
        <v>127</v>
      </c>
      <c r="O3661" s="7">
        <v>108</v>
      </c>
      <c r="P3661" s="7">
        <v>22</v>
      </c>
      <c r="Q3661" s="7">
        <v>26</v>
      </c>
      <c r="R3661" s="7">
        <v>5</v>
      </c>
      <c r="S3661" s="7">
        <v>0</v>
      </c>
      <c r="T3661" s="7">
        <v>4</v>
      </c>
      <c r="U3661" s="7">
        <v>15</v>
      </c>
      <c r="V3661" s="7">
        <v>6</v>
      </c>
      <c r="W3661" s="7">
        <v>11</v>
      </c>
      <c r="X3661" s="7">
        <v>34</v>
      </c>
      <c r="Y3661" s="7">
        <v>2</v>
      </c>
      <c r="Z3661" s="7">
        <v>0</v>
      </c>
      <c r="AA3661"/>
    </row>
    <row r="3662" spans="1:27" x14ac:dyDescent="0.25">
      <c r="A3662" s="24" t="str">
        <f t="shared" si="175"/>
        <v/>
      </c>
      <c r="B3662" s="24" t="str">
        <f t="shared" si="173"/>
        <v/>
      </c>
      <c r="C3662" s="24" t="str">
        <f t="shared" si="174"/>
        <v/>
      </c>
      <c r="D3662" s="24">
        <v>2026</v>
      </c>
      <c r="E3662" s="7" t="s">
        <v>3903</v>
      </c>
      <c r="F3662" s="7" t="s">
        <v>3889</v>
      </c>
      <c r="G3662" s="7" t="s">
        <v>37</v>
      </c>
      <c r="H3662" s="7" t="s">
        <v>40</v>
      </c>
      <c r="I3662" s="8">
        <v>0.2</v>
      </c>
      <c r="J3662" s="8">
        <v>0.25</v>
      </c>
      <c r="K3662" s="8">
        <v>0.4</v>
      </c>
      <c r="L3662" s="8">
        <v>0.65</v>
      </c>
      <c r="M3662" s="7">
        <v>8</v>
      </c>
      <c r="N3662" s="7">
        <v>16</v>
      </c>
      <c r="O3662" s="7">
        <v>15</v>
      </c>
      <c r="P3662" s="7">
        <v>5</v>
      </c>
      <c r="Q3662" s="7">
        <v>3</v>
      </c>
      <c r="R3662" s="7">
        <v>0</v>
      </c>
      <c r="S3662" s="7">
        <v>0</v>
      </c>
      <c r="T3662" s="7">
        <v>1</v>
      </c>
      <c r="U3662" s="7">
        <v>2</v>
      </c>
      <c r="V3662" s="7">
        <v>0</v>
      </c>
      <c r="W3662" s="7">
        <v>1</v>
      </c>
      <c r="X3662" s="7">
        <v>4</v>
      </c>
      <c r="Y3662" s="7">
        <v>0</v>
      </c>
      <c r="Z3662" s="7">
        <v>1</v>
      </c>
      <c r="AA3662"/>
    </row>
    <row r="3663" spans="1:27" x14ac:dyDescent="0.25">
      <c r="A3663" s="24" t="str">
        <f t="shared" si="175"/>
        <v/>
      </c>
      <c r="B3663" s="24" t="str">
        <f t="shared" si="173"/>
        <v/>
      </c>
      <c r="C3663" s="24" t="str">
        <f t="shared" si="174"/>
        <v/>
      </c>
      <c r="D3663" s="24">
        <v>2026</v>
      </c>
      <c r="E3663" s="7" t="s">
        <v>3904</v>
      </c>
      <c r="F3663" s="7" t="s">
        <v>3889</v>
      </c>
      <c r="G3663" s="7" t="s">
        <v>24</v>
      </c>
      <c r="H3663" s="7" t="s">
        <v>38</v>
      </c>
      <c r="I3663" s="8">
        <v>0.19</v>
      </c>
      <c r="J3663" s="8">
        <v>0.32</v>
      </c>
      <c r="K3663" s="8">
        <v>0.33300000000000002</v>
      </c>
      <c r="L3663" s="8">
        <v>0.65300000000000002</v>
      </c>
      <c r="M3663" s="7">
        <v>11</v>
      </c>
      <c r="N3663" s="7">
        <v>25</v>
      </c>
      <c r="O3663" s="7">
        <v>21</v>
      </c>
      <c r="P3663" s="7">
        <v>1</v>
      </c>
      <c r="Q3663" s="7">
        <v>4</v>
      </c>
      <c r="R3663" s="7">
        <v>0</v>
      </c>
      <c r="S3663" s="7">
        <v>0</v>
      </c>
      <c r="T3663" s="7">
        <v>1</v>
      </c>
      <c r="U3663" s="7">
        <v>2</v>
      </c>
      <c r="V3663" s="7">
        <v>2</v>
      </c>
      <c r="W3663" s="7">
        <v>2</v>
      </c>
      <c r="X3663" s="7">
        <v>10</v>
      </c>
      <c r="Y3663" s="7">
        <v>0</v>
      </c>
      <c r="Z3663" s="7">
        <v>0</v>
      </c>
      <c r="AA3663"/>
    </row>
    <row r="3664" spans="1:27" x14ac:dyDescent="0.25">
      <c r="A3664" s="24" t="str">
        <f t="shared" si="175"/>
        <v/>
      </c>
      <c r="B3664" s="24" t="str">
        <f t="shared" si="173"/>
        <v/>
      </c>
      <c r="C3664" s="24" t="str">
        <f t="shared" si="174"/>
        <v/>
      </c>
      <c r="D3664" s="24">
        <v>2026</v>
      </c>
      <c r="E3664" s="7" t="s">
        <v>3905</v>
      </c>
      <c r="F3664" s="7" t="s">
        <v>3889</v>
      </c>
      <c r="G3664" s="7" t="s">
        <v>37</v>
      </c>
      <c r="H3664" s="7" t="s">
        <v>42</v>
      </c>
      <c r="I3664" s="8">
        <v>0.182</v>
      </c>
      <c r="J3664" s="8">
        <v>0.33300000000000002</v>
      </c>
      <c r="K3664" s="8">
        <v>0.22700000000000001</v>
      </c>
      <c r="L3664" s="8">
        <v>0.56100000000000005</v>
      </c>
      <c r="M3664" s="7">
        <v>14</v>
      </c>
      <c r="N3664" s="7">
        <v>29</v>
      </c>
      <c r="O3664" s="7">
        <v>22</v>
      </c>
      <c r="P3664" s="7">
        <v>3</v>
      </c>
      <c r="Q3664" s="7">
        <v>4</v>
      </c>
      <c r="R3664" s="7">
        <v>1</v>
      </c>
      <c r="S3664" s="7">
        <v>0</v>
      </c>
      <c r="T3664" s="7">
        <v>0</v>
      </c>
      <c r="U3664" s="7">
        <v>1</v>
      </c>
      <c r="V3664" s="7">
        <v>2</v>
      </c>
      <c r="W3664" s="7">
        <v>3</v>
      </c>
      <c r="X3664" s="7">
        <v>2</v>
      </c>
      <c r="Y3664" s="7">
        <v>0</v>
      </c>
      <c r="Z3664" s="7">
        <v>0</v>
      </c>
      <c r="AA3664"/>
    </row>
    <row r="3665" spans="1:27" x14ac:dyDescent="0.25">
      <c r="A3665" s="24" t="str">
        <f t="shared" si="175"/>
        <v/>
      </c>
      <c r="B3665" s="24" t="str">
        <f t="shared" si="173"/>
        <v/>
      </c>
      <c r="C3665" s="24" t="str">
        <f t="shared" si="174"/>
        <v/>
      </c>
      <c r="D3665" s="24">
        <v>2026</v>
      </c>
      <c r="E3665" s="7" t="s">
        <v>3906</v>
      </c>
      <c r="F3665" s="7" t="s">
        <v>3889</v>
      </c>
      <c r="G3665" s="7" t="s">
        <v>37</v>
      </c>
      <c r="H3665" s="7" t="s">
        <v>35</v>
      </c>
      <c r="I3665" s="8">
        <v>0.16700000000000001</v>
      </c>
      <c r="J3665" s="8">
        <v>0.33300000000000002</v>
      </c>
      <c r="K3665" s="8">
        <v>0.16700000000000001</v>
      </c>
      <c r="L3665" s="8">
        <v>0.5</v>
      </c>
      <c r="M3665" s="7">
        <v>10</v>
      </c>
      <c r="N3665" s="7">
        <v>15</v>
      </c>
      <c r="O3665" s="7">
        <v>12</v>
      </c>
      <c r="P3665" s="7">
        <v>5</v>
      </c>
      <c r="Q3665" s="7">
        <v>2</v>
      </c>
      <c r="R3665" s="7">
        <v>0</v>
      </c>
      <c r="S3665" s="7">
        <v>0</v>
      </c>
      <c r="T3665" s="7">
        <v>0</v>
      </c>
      <c r="U3665" s="7">
        <v>0</v>
      </c>
      <c r="V3665" s="7">
        <v>0</v>
      </c>
      <c r="W3665" s="7">
        <v>3</v>
      </c>
      <c r="X3665" s="7">
        <v>6</v>
      </c>
      <c r="Y3665" s="7">
        <v>0</v>
      </c>
      <c r="Z3665" s="7">
        <v>0</v>
      </c>
      <c r="AA3665"/>
    </row>
    <row r="3666" spans="1:27" x14ac:dyDescent="0.25">
      <c r="A3666" s="24" t="str">
        <f t="shared" si="175"/>
        <v/>
      </c>
      <c r="B3666" s="24" t="str">
        <f t="shared" si="173"/>
        <v/>
      </c>
      <c r="C3666" s="24" t="str">
        <f t="shared" si="174"/>
        <v/>
      </c>
      <c r="D3666" s="24">
        <v>2026</v>
      </c>
      <c r="E3666" s="7" t="s">
        <v>3907</v>
      </c>
      <c r="F3666" s="7" t="s">
        <v>3889</v>
      </c>
      <c r="G3666" s="7" t="s">
        <v>37</v>
      </c>
      <c r="H3666" s="7" t="s">
        <v>35</v>
      </c>
      <c r="I3666" s="8">
        <v>0.154</v>
      </c>
      <c r="J3666" s="8">
        <v>0.154</v>
      </c>
      <c r="K3666" s="8">
        <v>0.154</v>
      </c>
      <c r="L3666" s="8">
        <v>0.308</v>
      </c>
      <c r="M3666" s="7">
        <v>8</v>
      </c>
      <c r="N3666" s="7">
        <v>13</v>
      </c>
      <c r="O3666" s="7">
        <v>13</v>
      </c>
      <c r="P3666" s="7">
        <v>0</v>
      </c>
      <c r="Q3666" s="7">
        <v>2</v>
      </c>
      <c r="R3666" s="7">
        <v>0</v>
      </c>
      <c r="S3666" s="7">
        <v>0</v>
      </c>
      <c r="T3666" s="7">
        <v>0</v>
      </c>
      <c r="U3666" s="7">
        <v>0</v>
      </c>
      <c r="V3666" s="7">
        <v>0</v>
      </c>
      <c r="W3666" s="7">
        <v>0</v>
      </c>
      <c r="X3666" s="7">
        <v>4</v>
      </c>
      <c r="Y3666" s="7">
        <v>0</v>
      </c>
      <c r="Z3666" s="7">
        <v>0</v>
      </c>
      <c r="AA3666"/>
    </row>
    <row r="3667" spans="1:27" x14ac:dyDescent="0.25">
      <c r="A3667" s="24" t="str">
        <f t="shared" si="175"/>
        <v/>
      </c>
      <c r="B3667" s="24" t="str">
        <f t="shared" si="173"/>
        <v/>
      </c>
      <c r="C3667" s="24">
        <f t="shared" si="174"/>
        <v>1</v>
      </c>
      <c r="D3667" s="24">
        <v>2026</v>
      </c>
      <c r="E3667" s="7" t="s">
        <v>3908</v>
      </c>
      <c r="F3667" s="7" t="s">
        <v>3909</v>
      </c>
      <c r="G3667" s="7" t="s">
        <v>24</v>
      </c>
      <c r="H3667" s="7" t="s">
        <v>38</v>
      </c>
      <c r="I3667" s="8">
        <v>0.38700000000000001</v>
      </c>
      <c r="J3667" s="8">
        <v>0.47099999999999997</v>
      </c>
      <c r="K3667" s="8">
        <v>0.622</v>
      </c>
      <c r="L3667" s="8">
        <v>1.093</v>
      </c>
      <c r="M3667" s="7">
        <v>55</v>
      </c>
      <c r="N3667" s="7">
        <v>255</v>
      </c>
      <c r="O3667" s="7">
        <v>217</v>
      </c>
      <c r="P3667" s="7">
        <v>59</v>
      </c>
      <c r="Q3667" s="7">
        <v>84</v>
      </c>
      <c r="R3667" s="7">
        <v>13</v>
      </c>
      <c r="S3667" s="7">
        <v>1</v>
      </c>
      <c r="T3667" s="7">
        <v>12</v>
      </c>
      <c r="U3667" s="7">
        <v>59</v>
      </c>
      <c r="V3667" s="7">
        <v>4</v>
      </c>
      <c r="W3667" s="7">
        <v>32</v>
      </c>
      <c r="X3667" s="7">
        <v>43</v>
      </c>
      <c r="Y3667" s="7">
        <v>3</v>
      </c>
      <c r="Z3667" s="7">
        <v>1</v>
      </c>
      <c r="AA3667"/>
    </row>
    <row r="3668" spans="1:27" x14ac:dyDescent="0.25">
      <c r="A3668" s="24" t="str">
        <f t="shared" si="175"/>
        <v/>
      </c>
      <c r="B3668" s="24" t="str">
        <f t="shared" si="173"/>
        <v/>
      </c>
      <c r="C3668" s="24">
        <f t="shared" si="174"/>
        <v>1</v>
      </c>
      <c r="D3668" s="24">
        <v>2026</v>
      </c>
      <c r="E3668" s="7" t="s">
        <v>3910</v>
      </c>
      <c r="F3668" s="7" t="s">
        <v>3909</v>
      </c>
      <c r="G3668" s="7" t="s">
        <v>37</v>
      </c>
      <c r="H3668" s="7" t="s">
        <v>35</v>
      </c>
      <c r="I3668" s="8">
        <v>0.36</v>
      </c>
      <c r="J3668" s="8">
        <v>0.41399999999999998</v>
      </c>
      <c r="K3668" s="8">
        <v>0.68</v>
      </c>
      <c r="L3668" s="8">
        <v>1.0940000000000001</v>
      </c>
      <c r="M3668" s="7">
        <v>45</v>
      </c>
      <c r="N3668" s="7">
        <v>192</v>
      </c>
      <c r="O3668" s="7">
        <v>175</v>
      </c>
      <c r="P3668" s="7">
        <v>34</v>
      </c>
      <c r="Q3668" s="7">
        <v>63</v>
      </c>
      <c r="R3668" s="7">
        <v>11</v>
      </c>
      <c r="S3668" s="7">
        <v>3</v>
      </c>
      <c r="T3668" s="7">
        <v>13</v>
      </c>
      <c r="U3668" s="7">
        <v>55</v>
      </c>
      <c r="V3668" s="7">
        <v>4</v>
      </c>
      <c r="W3668" s="7">
        <v>12</v>
      </c>
      <c r="X3668" s="7">
        <v>47</v>
      </c>
      <c r="Y3668" s="7">
        <v>3</v>
      </c>
      <c r="Z3668" s="7">
        <v>1</v>
      </c>
      <c r="AA3668"/>
    </row>
    <row r="3669" spans="1:27" x14ac:dyDescent="0.25">
      <c r="A3669" s="24" t="str">
        <f t="shared" si="175"/>
        <v/>
      </c>
      <c r="B3669" s="24" t="str">
        <f t="shared" si="173"/>
        <v/>
      </c>
      <c r="C3669" s="24">
        <f t="shared" si="174"/>
        <v>1</v>
      </c>
      <c r="D3669" s="24">
        <v>2026</v>
      </c>
      <c r="E3669" s="7" t="s">
        <v>3911</v>
      </c>
      <c r="F3669" s="7" t="s">
        <v>3909</v>
      </c>
      <c r="G3669" s="7" t="s">
        <v>37</v>
      </c>
      <c r="H3669" s="7" t="s">
        <v>30</v>
      </c>
      <c r="I3669" s="8">
        <v>0.34100000000000003</v>
      </c>
      <c r="J3669" s="8">
        <v>0.43099999999999999</v>
      </c>
      <c r="K3669" s="8">
        <v>0.57899999999999996</v>
      </c>
      <c r="L3669" s="8">
        <v>1.0109999999999999</v>
      </c>
      <c r="M3669" s="7">
        <v>53</v>
      </c>
      <c r="N3669" s="7">
        <v>248</v>
      </c>
      <c r="O3669" s="7">
        <v>214</v>
      </c>
      <c r="P3669" s="7">
        <v>55</v>
      </c>
      <c r="Q3669" s="7">
        <v>73</v>
      </c>
      <c r="R3669" s="7">
        <v>18</v>
      </c>
      <c r="S3669" s="7">
        <v>3</v>
      </c>
      <c r="T3669" s="7">
        <v>9</v>
      </c>
      <c r="U3669" s="7">
        <v>36</v>
      </c>
      <c r="V3669" s="7">
        <v>8</v>
      </c>
      <c r="W3669" s="7">
        <v>26</v>
      </c>
      <c r="X3669" s="7">
        <v>60</v>
      </c>
      <c r="Y3669" s="7">
        <v>10</v>
      </c>
      <c r="Z3669" s="7">
        <v>5</v>
      </c>
      <c r="AA3669"/>
    </row>
    <row r="3670" spans="1:27" x14ac:dyDescent="0.25">
      <c r="A3670" s="24" t="str">
        <f t="shared" si="175"/>
        <v/>
      </c>
      <c r="B3670" s="24" t="str">
        <f t="shared" si="173"/>
        <v/>
      </c>
      <c r="C3670" s="24">
        <f t="shared" si="174"/>
        <v>1</v>
      </c>
      <c r="D3670" s="24">
        <v>2026</v>
      </c>
      <c r="E3670" s="7" t="s">
        <v>3912</v>
      </c>
      <c r="F3670" s="7" t="s">
        <v>3909</v>
      </c>
      <c r="G3670" s="7" t="s">
        <v>47</v>
      </c>
      <c r="H3670" s="7" t="s">
        <v>40</v>
      </c>
      <c r="I3670" s="8">
        <v>0.318</v>
      </c>
      <c r="J3670" s="8">
        <v>0.34599999999999997</v>
      </c>
      <c r="K3670" s="8">
        <v>0.57999999999999996</v>
      </c>
      <c r="L3670" s="8">
        <v>0.92500000000000004</v>
      </c>
      <c r="M3670" s="7">
        <v>48</v>
      </c>
      <c r="N3670" s="7">
        <v>189</v>
      </c>
      <c r="O3670" s="7">
        <v>176</v>
      </c>
      <c r="P3670" s="7">
        <v>35</v>
      </c>
      <c r="Q3670" s="7">
        <v>56</v>
      </c>
      <c r="R3670" s="7">
        <v>8</v>
      </c>
      <c r="S3670" s="7">
        <v>1</v>
      </c>
      <c r="T3670" s="7">
        <v>12</v>
      </c>
      <c r="U3670" s="7">
        <v>47</v>
      </c>
      <c r="V3670" s="7">
        <v>1</v>
      </c>
      <c r="W3670" s="7">
        <v>7</v>
      </c>
      <c r="X3670" s="7">
        <v>45</v>
      </c>
      <c r="Y3670" s="7">
        <v>9</v>
      </c>
      <c r="Z3670" s="7">
        <v>4</v>
      </c>
      <c r="AA3670"/>
    </row>
    <row r="3671" spans="1:27" x14ac:dyDescent="0.25">
      <c r="A3671" s="24">
        <f t="shared" si="175"/>
        <v>1</v>
      </c>
      <c r="B3671" s="24" t="str">
        <f t="shared" si="173"/>
        <v/>
      </c>
      <c r="C3671" s="24" t="str">
        <f t="shared" si="174"/>
        <v/>
      </c>
      <c r="D3671" s="24">
        <v>2026</v>
      </c>
      <c r="E3671" s="7" t="s">
        <v>3913</v>
      </c>
      <c r="F3671" s="7" t="s">
        <v>3909</v>
      </c>
      <c r="G3671" s="7" t="s">
        <v>29</v>
      </c>
      <c r="H3671" s="7" t="s">
        <v>33</v>
      </c>
      <c r="I3671" s="8">
        <v>0.316</v>
      </c>
      <c r="J3671" s="8">
        <v>0.45100000000000001</v>
      </c>
      <c r="K3671" s="8">
        <v>0.497</v>
      </c>
      <c r="L3671" s="8">
        <v>0.94799999999999995</v>
      </c>
      <c r="M3671" s="7">
        <v>47</v>
      </c>
      <c r="N3671" s="7">
        <v>196</v>
      </c>
      <c r="O3671" s="7">
        <v>155</v>
      </c>
      <c r="P3671" s="7">
        <v>46</v>
      </c>
      <c r="Q3671" s="7">
        <v>49</v>
      </c>
      <c r="R3671" s="7">
        <v>12</v>
      </c>
      <c r="S3671" s="7">
        <v>2</v>
      </c>
      <c r="T3671" s="7">
        <v>4</v>
      </c>
      <c r="U3671" s="7">
        <v>26</v>
      </c>
      <c r="V3671" s="7">
        <v>5</v>
      </c>
      <c r="W3671" s="7">
        <v>34</v>
      </c>
      <c r="X3671" s="7">
        <v>50</v>
      </c>
      <c r="Y3671" s="7">
        <v>19</v>
      </c>
      <c r="Z3671" s="7">
        <v>5</v>
      </c>
      <c r="AA3671"/>
    </row>
    <row r="3672" spans="1:27" x14ac:dyDescent="0.25">
      <c r="A3672" s="24" t="str">
        <f t="shared" si="175"/>
        <v/>
      </c>
      <c r="B3672" s="24" t="str">
        <f t="shared" si="173"/>
        <v/>
      </c>
      <c r="C3672" s="24" t="str">
        <f t="shared" si="174"/>
        <v/>
      </c>
      <c r="D3672" s="24">
        <v>2026</v>
      </c>
      <c r="E3672" s="7" t="s">
        <v>3914</v>
      </c>
      <c r="F3672" s="7" t="s">
        <v>3909</v>
      </c>
      <c r="G3672" s="7" t="s">
        <v>47</v>
      </c>
      <c r="H3672" s="7" t="s">
        <v>30</v>
      </c>
      <c r="I3672" s="8">
        <v>0.315</v>
      </c>
      <c r="J3672" s="8">
        <v>0.39800000000000002</v>
      </c>
      <c r="K3672" s="8">
        <v>0.39200000000000002</v>
      </c>
      <c r="L3672" s="8">
        <v>0.79</v>
      </c>
      <c r="M3672" s="7">
        <v>47</v>
      </c>
      <c r="N3672" s="7">
        <v>207</v>
      </c>
      <c r="O3672" s="7">
        <v>181</v>
      </c>
      <c r="P3672" s="7">
        <v>33</v>
      </c>
      <c r="Q3672" s="7">
        <v>57</v>
      </c>
      <c r="R3672" s="7">
        <v>5</v>
      </c>
      <c r="S3672" s="7">
        <v>3</v>
      </c>
      <c r="T3672" s="7">
        <v>1</v>
      </c>
      <c r="U3672" s="7">
        <v>24</v>
      </c>
      <c r="V3672" s="7">
        <v>3</v>
      </c>
      <c r="W3672" s="7">
        <v>22</v>
      </c>
      <c r="X3672" s="7">
        <v>32</v>
      </c>
      <c r="Y3672" s="7">
        <v>24</v>
      </c>
      <c r="Z3672" s="7">
        <v>9</v>
      </c>
      <c r="AA3672"/>
    </row>
    <row r="3673" spans="1:27" x14ac:dyDescent="0.25">
      <c r="A3673" s="24" t="str">
        <f t="shared" si="175"/>
        <v/>
      </c>
      <c r="B3673" s="24" t="str">
        <f t="shared" si="173"/>
        <v/>
      </c>
      <c r="C3673" s="24">
        <f t="shared" si="174"/>
        <v>1</v>
      </c>
      <c r="D3673" s="24">
        <v>2026</v>
      </c>
      <c r="E3673" s="7" t="s">
        <v>3915</v>
      </c>
      <c r="F3673" s="7" t="s">
        <v>3909</v>
      </c>
      <c r="G3673" s="7" t="s">
        <v>37</v>
      </c>
      <c r="H3673" s="7" t="s">
        <v>44</v>
      </c>
      <c r="I3673" s="8">
        <v>0.29599999999999999</v>
      </c>
      <c r="J3673" s="8">
        <v>0.41199999999999998</v>
      </c>
      <c r="K3673" s="8">
        <v>0.47199999999999998</v>
      </c>
      <c r="L3673" s="8">
        <v>0.88400000000000001</v>
      </c>
      <c r="M3673" s="7">
        <v>42</v>
      </c>
      <c r="N3673" s="7">
        <v>177</v>
      </c>
      <c r="O3673" s="7">
        <v>142</v>
      </c>
      <c r="P3673" s="7">
        <v>29</v>
      </c>
      <c r="Q3673" s="7">
        <v>42</v>
      </c>
      <c r="R3673" s="7">
        <v>10</v>
      </c>
      <c r="S3673" s="7">
        <v>0</v>
      </c>
      <c r="T3673" s="7">
        <v>5</v>
      </c>
      <c r="U3673" s="7">
        <v>31</v>
      </c>
      <c r="V3673" s="7">
        <v>4</v>
      </c>
      <c r="W3673" s="7">
        <v>27</v>
      </c>
      <c r="X3673" s="7">
        <v>43</v>
      </c>
      <c r="Y3673" s="7">
        <v>4</v>
      </c>
      <c r="Z3673" s="7">
        <v>3</v>
      </c>
      <c r="AA3673"/>
    </row>
    <row r="3674" spans="1:27" x14ac:dyDescent="0.25">
      <c r="A3674" s="24" t="str">
        <f t="shared" si="175"/>
        <v/>
      </c>
      <c r="B3674" s="24" t="str">
        <f t="shared" si="173"/>
        <v/>
      </c>
      <c r="C3674" s="24" t="str">
        <f t="shared" si="174"/>
        <v/>
      </c>
      <c r="D3674" s="24">
        <v>2026</v>
      </c>
      <c r="E3674" s="7" t="s">
        <v>3916</v>
      </c>
      <c r="F3674" s="7" t="s">
        <v>3909</v>
      </c>
      <c r="G3674" s="7" t="s">
        <v>47</v>
      </c>
      <c r="H3674" s="7" t="s">
        <v>42</v>
      </c>
      <c r="I3674" s="8">
        <v>0.27500000000000002</v>
      </c>
      <c r="J3674" s="8">
        <v>0.36599999999999999</v>
      </c>
      <c r="K3674" s="8">
        <v>0.44</v>
      </c>
      <c r="L3674" s="8">
        <v>0.80600000000000005</v>
      </c>
      <c r="M3674" s="7">
        <v>51</v>
      </c>
      <c r="N3674" s="7">
        <v>213</v>
      </c>
      <c r="O3674" s="7">
        <v>182</v>
      </c>
      <c r="P3674" s="7">
        <v>39</v>
      </c>
      <c r="Q3674" s="7">
        <v>50</v>
      </c>
      <c r="R3674" s="7">
        <v>7</v>
      </c>
      <c r="S3674" s="7">
        <v>1</v>
      </c>
      <c r="T3674" s="7">
        <v>7</v>
      </c>
      <c r="U3674" s="7">
        <v>26</v>
      </c>
      <c r="V3674" s="7">
        <v>9</v>
      </c>
      <c r="W3674" s="7">
        <v>19</v>
      </c>
      <c r="X3674" s="7">
        <v>36</v>
      </c>
      <c r="Y3674" s="7">
        <v>8</v>
      </c>
      <c r="Z3674" s="7">
        <v>3</v>
      </c>
      <c r="AA3674"/>
    </row>
    <row r="3675" spans="1:27" x14ac:dyDescent="0.25">
      <c r="A3675" s="24" t="str">
        <f t="shared" si="175"/>
        <v/>
      </c>
      <c r="B3675" s="24" t="str">
        <f t="shared" si="173"/>
        <v/>
      </c>
      <c r="C3675" s="24">
        <f t="shared" si="174"/>
        <v>1</v>
      </c>
      <c r="D3675" s="24">
        <v>2026</v>
      </c>
      <c r="E3675" s="7" t="s">
        <v>3917</v>
      </c>
      <c r="F3675" s="7" t="s">
        <v>3909</v>
      </c>
      <c r="G3675" s="7" t="s">
        <v>24</v>
      </c>
      <c r="H3675" s="7" t="s">
        <v>25</v>
      </c>
      <c r="I3675" s="8">
        <v>0.26500000000000001</v>
      </c>
      <c r="J3675" s="8">
        <v>0.372</v>
      </c>
      <c r="K3675" s="8">
        <v>0.50800000000000001</v>
      </c>
      <c r="L3675" s="8">
        <v>0.88</v>
      </c>
      <c r="M3675" s="7">
        <v>50</v>
      </c>
      <c r="N3675" s="7">
        <v>224</v>
      </c>
      <c r="O3675" s="7">
        <v>185</v>
      </c>
      <c r="P3675" s="7">
        <v>32</v>
      </c>
      <c r="Q3675" s="7">
        <v>49</v>
      </c>
      <c r="R3675" s="7">
        <v>9</v>
      </c>
      <c r="S3675" s="7">
        <v>0</v>
      </c>
      <c r="T3675" s="7">
        <v>12</v>
      </c>
      <c r="U3675" s="7">
        <v>41</v>
      </c>
      <c r="V3675" s="7">
        <v>6</v>
      </c>
      <c r="W3675" s="7">
        <v>28</v>
      </c>
      <c r="X3675" s="7">
        <v>29</v>
      </c>
      <c r="Y3675" s="7">
        <v>4</v>
      </c>
      <c r="Z3675" s="7">
        <v>1</v>
      </c>
      <c r="AA3675"/>
    </row>
    <row r="3676" spans="1:27" x14ac:dyDescent="0.25">
      <c r="A3676" s="24">
        <f t="shared" si="175"/>
        <v>1</v>
      </c>
      <c r="B3676" s="24" t="str">
        <f t="shared" si="173"/>
        <v/>
      </c>
      <c r="C3676" s="24" t="str">
        <f t="shared" si="174"/>
        <v/>
      </c>
      <c r="D3676" s="24">
        <v>2026</v>
      </c>
      <c r="E3676" s="7" t="s">
        <v>3918</v>
      </c>
      <c r="F3676" s="7" t="s">
        <v>3909</v>
      </c>
      <c r="G3676" s="7" t="s">
        <v>29</v>
      </c>
      <c r="H3676" s="7" t="s">
        <v>35</v>
      </c>
      <c r="I3676" s="8">
        <v>0.315</v>
      </c>
      <c r="J3676" s="8">
        <v>0.39300000000000002</v>
      </c>
      <c r="K3676" s="8">
        <v>0.33300000000000002</v>
      </c>
      <c r="L3676" s="8">
        <v>0.72699999999999998</v>
      </c>
      <c r="M3676" s="7">
        <v>21</v>
      </c>
      <c r="N3676" s="7">
        <v>61</v>
      </c>
      <c r="O3676" s="7">
        <v>54</v>
      </c>
      <c r="P3676" s="7">
        <v>10</v>
      </c>
      <c r="Q3676" s="7">
        <v>17</v>
      </c>
      <c r="R3676" s="7">
        <v>1</v>
      </c>
      <c r="S3676" s="7">
        <v>0</v>
      </c>
      <c r="T3676" s="7">
        <v>0</v>
      </c>
      <c r="U3676" s="7">
        <v>5</v>
      </c>
      <c r="V3676" s="7">
        <v>2</v>
      </c>
      <c r="W3676" s="7">
        <v>5</v>
      </c>
      <c r="X3676" s="7">
        <v>16</v>
      </c>
      <c r="Y3676" s="7">
        <v>3</v>
      </c>
      <c r="Z3676" s="7">
        <v>1</v>
      </c>
      <c r="AA3676"/>
    </row>
    <row r="3677" spans="1:27" x14ac:dyDescent="0.25">
      <c r="A3677" s="24">
        <f t="shared" si="175"/>
        <v>1</v>
      </c>
      <c r="B3677" s="24" t="str">
        <f t="shared" si="173"/>
        <v/>
      </c>
      <c r="C3677" s="24" t="str">
        <f t="shared" si="174"/>
        <v/>
      </c>
      <c r="D3677" s="24">
        <v>2026</v>
      </c>
      <c r="E3677" s="7" t="s">
        <v>3919</v>
      </c>
      <c r="F3677" s="7" t="s">
        <v>3909</v>
      </c>
      <c r="G3677" s="7" t="s">
        <v>32</v>
      </c>
      <c r="H3677" s="7" t="s">
        <v>25</v>
      </c>
      <c r="I3677" s="8">
        <v>0.25</v>
      </c>
      <c r="J3677" s="8">
        <v>0.2</v>
      </c>
      <c r="K3677" s="8">
        <v>1</v>
      </c>
      <c r="L3677" s="8">
        <v>1.2</v>
      </c>
      <c r="M3677" s="7">
        <v>3</v>
      </c>
      <c r="N3677" s="7">
        <v>5</v>
      </c>
      <c r="O3677" s="7">
        <v>4</v>
      </c>
      <c r="P3677" s="7">
        <v>0</v>
      </c>
      <c r="Q3677" s="7">
        <v>1</v>
      </c>
      <c r="R3677" s="7">
        <v>0</v>
      </c>
      <c r="S3677" s="7">
        <v>0</v>
      </c>
      <c r="T3677" s="7">
        <v>1</v>
      </c>
      <c r="U3677" s="7">
        <v>3</v>
      </c>
      <c r="V3677" s="7">
        <v>0</v>
      </c>
      <c r="W3677" s="7">
        <v>0</v>
      </c>
      <c r="X3677" s="7">
        <v>1</v>
      </c>
      <c r="Y3677" s="7">
        <v>0</v>
      </c>
      <c r="Z3677" s="7">
        <v>0</v>
      </c>
      <c r="AA3677"/>
    </row>
    <row r="3678" spans="1:27" x14ac:dyDescent="0.25">
      <c r="A3678" s="24" t="str">
        <f t="shared" si="175"/>
        <v/>
      </c>
      <c r="B3678" s="24" t="str">
        <f t="shared" si="173"/>
        <v/>
      </c>
      <c r="C3678" s="24" t="str">
        <f t="shared" si="174"/>
        <v/>
      </c>
      <c r="D3678" s="24">
        <v>2026</v>
      </c>
      <c r="E3678" s="7" t="s">
        <v>3920</v>
      </c>
      <c r="F3678" s="7" t="s">
        <v>3909</v>
      </c>
      <c r="G3678" s="7" t="s">
        <v>47</v>
      </c>
      <c r="H3678" s="7" t="s">
        <v>44</v>
      </c>
      <c r="I3678" s="8">
        <v>0.245</v>
      </c>
      <c r="J3678" s="8">
        <v>0.30599999999999999</v>
      </c>
      <c r="K3678" s="8">
        <v>0.43099999999999999</v>
      </c>
      <c r="L3678" s="8">
        <v>0.73799999999999999</v>
      </c>
      <c r="M3678" s="7">
        <v>32</v>
      </c>
      <c r="N3678" s="7">
        <v>111</v>
      </c>
      <c r="O3678" s="7">
        <v>102</v>
      </c>
      <c r="P3678" s="7">
        <v>13</v>
      </c>
      <c r="Q3678" s="7">
        <v>25</v>
      </c>
      <c r="R3678" s="7">
        <v>7</v>
      </c>
      <c r="S3678" s="7">
        <v>0</v>
      </c>
      <c r="T3678" s="7">
        <v>4</v>
      </c>
      <c r="U3678" s="7">
        <v>15</v>
      </c>
      <c r="V3678" s="7">
        <v>3</v>
      </c>
      <c r="W3678" s="7">
        <v>6</v>
      </c>
      <c r="X3678" s="7">
        <v>27</v>
      </c>
      <c r="Y3678" s="7">
        <v>1</v>
      </c>
      <c r="Z3678" s="7">
        <v>0</v>
      </c>
      <c r="AA3678"/>
    </row>
    <row r="3679" spans="1:27" x14ac:dyDescent="0.25">
      <c r="A3679" s="24" t="str">
        <f t="shared" si="175"/>
        <v/>
      </c>
      <c r="B3679" s="24" t="str">
        <f t="shared" si="173"/>
        <v/>
      </c>
      <c r="C3679" s="24" t="str">
        <f t="shared" si="174"/>
        <v/>
      </c>
      <c r="D3679" s="24">
        <v>2026</v>
      </c>
      <c r="E3679" s="7" t="s">
        <v>3921</v>
      </c>
      <c r="F3679" s="7" t="s">
        <v>3909</v>
      </c>
      <c r="G3679" s="7" t="s">
        <v>24</v>
      </c>
      <c r="H3679" s="7" t="s">
        <v>27</v>
      </c>
      <c r="I3679" s="8">
        <v>0.22900000000000001</v>
      </c>
      <c r="J3679" s="8">
        <v>0.33300000000000002</v>
      </c>
      <c r="K3679" s="8">
        <v>0.45700000000000002</v>
      </c>
      <c r="L3679" s="8">
        <v>0.79</v>
      </c>
      <c r="M3679" s="7">
        <v>12</v>
      </c>
      <c r="N3679" s="7">
        <v>42</v>
      </c>
      <c r="O3679" s="7">
        <v>35</v>
      </c>
      <c r="P3679" s="7">
        <v>11</v>
      </c>
      <c r="Q3679" s="7">
        <v>8</v>
      </c>
      <c r="R3679" s="7">
        <v>0</v>
      </c>
      <c r="S3679" s="7">
        <v>1</v>
      </c>
      <c r="T3679" s="7">
        <v>2</v>
      </c>
      <c r="U3679" s="7">
        <v>8</v>
      </c>
      <c r="V3679" s="7">
        <v>3</v>
      </c>
      <c r="W3679" s="7">
        <v>3</v>
      </c>
      <c r="X3679" s="7">
        <v>9</v>
      </c>
      <c r="Y3679" s="7">
        <v>3</v>
      </c>
      <c r="Z3679" s="7">
        <v>2</v>
      </c>
      <c r="AA3679"/>
    </row>
    <row r="3680" spans="1:27" x14ac:dyDescent="0.25">
      <c r="A3680" s="24" t="str">
        <f t="shared" si="175"/>
        <v/>
      </c>
      <c r="B3680" s="24" t="str">
        <f t="shared" si="173"/>
        <v/>
      </c>
      <c r="C3680" s="24" t="str">
        <f t="shared" si="174"/>
        <v/>
      </c>
      <c r="D3680" s="24">
        <v>2026</v>
      </c>
      <c r="E3680" s="7" t="s">
        <v>3922</v>
      </c>
      <c r="F3680" s="7" t="s">
        <v>3909</v>
      </c>
      <c r="G3680" s="7" t="s">
        <v>47</v>
      </c>
      <c r="H3680" s="7" t="s">
        <v>25</v>
      </c>
      <c r="I3680" s="8">
        <v>0.192</v>
      </c>
      <c r="J3680" s="8">
        <v>0.34399999999999997</v>
      </c>
      <c r="K3680" s="8">
        <v>0.38500000000000001</v>
      </c>
      <c r="L3680" s="8">
        <v>0.72799999999999998</v>
      </c>
      <c r="M3680" s="7">
        <v>9</v>
      </c>
      <c r="N3680" s="7">
        <v>33</v>
      </c>
      <c r="O3680" s="7">
        <v>26</v>
      </c>
      <c r="P3680" s="7">
        <v>6</v>
      </c>
      <c r="Q3680" s="7">
        <v>5</v>
      </c>
      <c r="R3680" s="7">
        <v>2</v>
      </c>
      <c r="S3680" s="7">
        <v>0</v>
      </c>
      <c r="T3680" s="7">
        <v>1</v>
      </c>
      <c r="U3680" s="7">
        <v>6</v>
      </c>
      <c r="V3680" s="7">
        <v>1</v>
      </c>
      <c r="W3680" s="7">
        <v>5</v>
      </c>
      <c r="X3680" s="7">
        <v>10</v>
      </c>
      <c r="Y3680" s="7">
        <v>0</v>
      </c>
      <c r="Z3680" s="7">
        <v>0</v>
      </c>
      <c r="AA3680"/>
    </row>
    <row r="3681" spans="1:27" x14ac:dyDescent="0.25">
      <c r="A3681" s="24" t="str">
        <f t="shared" si="175"/>
        <v/>
      </c>
      <c r="B3681" s="24" t="str">
        <f t="shared" si="173"/>
        <v/>
      </c>
      <c r="C3681" s="24" t="str">
        <f t="shared" si="174"/>
        <v/>
      </c>
      <c r="D3681" s="24">
        <v>2026</v>
      </c>
      <c r="E3681" s="7" t="s">
        <v>3923</v>
      </c>
      <c r="F3681" s="7" t="s">
        <v>3909</v>
      </c>
      <c r="G3681" s="7" t="s">
        <v>37</v>
      </c>
      <c r="H3681" s="7" t="s">
        <v>27</v>
      </c>
      <c r="I3681" s="8">
        <v>0.152</v>
      </c>
      <c r="J3681" s="8">
        <v>0.2</v>
      </c>
      <c r="K3681" s="8">
        <v>0.27300000000000002</v>
      </c>
      <c r="L3681" s="8">
        <v>0.47299999999999998</v>
      </c>
      <c r="M3681" s="7">
        <v>12</v>
      </c>
      <c r="N3681" s="7">
        <v>36</v>
      </c>
      <c r="O3681" s="7">
        <v>33</v>
      </c>
      <c r="P3681" s="7">
        <v>9</v>
      </c>
      <c r="Q3681" s="7">
        <v>5</v>
      </c>
      <c r="R3681" s="7">
        <v>2</v>
      </c>
      <c r="S3681" s="7">
        <v>1</v>
      </c>
      <c r="T3681" s="7">
        <v>0</v>
      </c>
      <c r="U3681" s="7">
        <v>2</v>
      </c>
      <c r="V3681" s="7">
        <v>1</v>
      </c>
      <c r="W3681" s="7">
        <v>1</v>
      </c>
      <c r="X3681" s="7">
        <v>16</v>
      </c>
      <c r="Y3681" s="7">
        <v>6</v>
      </c>
      <c r="Z3681" s="7">
        <v>2</v>
      </c>
      <c r="AA3681"/>
    </row>
    <row r="3682" spans="1:27" x14ac:dyDescent="0.25">
      <c r="A3682" s="24">
        <f t="shared" si="175"/>
        <v>1</v>
      </c>
      <c r="B3682" s="24" t="str">
        <f t="shared" si="173"/>
        <v/>
      </c>
      <c r="C3682" s="24" t="str">
        <f t="shared" si="174"/>
        <v/>
      </c>
      <c r="D3682" s="24">
        <v>2026</v>
      </c>
      <c r="E3682" s="7" t="s">
        <v>3924</v>
      </c>
      <c r="F3682" s="7" t="s">
        <v>3909</v>
      </c>
      <c r="G3682" s="7" t="s">
        <v>32</v>
      </c>
      <c r="H3682" s="7" t="s">
        <v>42</v>
      </c>
      <c r="I3682" s="8">
        <v>0.111</v>
      </c>
      <c r="J3682" s="8">
        <v>0.27300000000000002</v>
      </c>
      <c r="K3682" s="8">
        <v>0.111</v>
      </c>
      <c r="L3682" s="8">
        <v>0.38400000000000001</v>
      </c>
      <c r="M3682" s="7">
        <v>9</v>
      </c>
      <c r="N3682" s="7">
        <v>22</v>
      </c>
      <c r="O3682" s="7">
        <v>18</v>
      </c>
      <c r="P3682" s="7">
        <v>3</v>
      </c>
      <c r="Q3682" s="7">
        <v>2</v>
      </c>
      <c r="R3682" s="7">
        <v>0</v>
      </c>
      <c r="S3682" s="7">
        <v>0</v>
      </c>
      <c r="T3682" s="7">
        <v>0</v>
      </c>
      <c r="U3682" s="7">
        <v>1</v>
      </c>
      <c r="V3682" s="7">
        <v>1</v>
      </c>
      <c r="W3682" s="7">
        <v>3</v>
      </c>
      <c r="X3682" s="7">
        <v>7</v>
      </c>
      <c r="Y3682" s="7">
        <v>0</v>
      </c>
      <c r="Z3682" s="7">
        <v>0</v>
      </c>
      <c r="AA3682"/>
    </row>
    <row r="3683" spans="1:27" x14ac:dyDescent="0.25">
      <c r="A3683" s="24" t="str">
        <f t="shared" si="175"/>
        <v/>
      </c>
      <c r="B3683" s="24" t="str">
        <f t="shared" si="173"/>
        <v/>
      </c>
      <c r="C3683" s="24" t="str">
        <f t="shared" si="174"/>
        <v/>
      </c>
      <c r="D3683" s="24">
        <v>2026</v>
      </c>
      <c r="E3683" s="7" t="s">
        <v>3925</v>
      </c>
      <c r="F3683" s="7" t="s">
        <v>3909</v>
      </c>
      <c r="G3683" s="7" t="s">
        <v>47</v>
      </c>
      <c r="H3683" s="7" t="s">
        <v>64</v>
      </c>
      <c r="I3683" s="8">
        <v>0</v>
      </c>
      <c r="J3683" s="8">
        <v>0.25</v>
      </c>
      <c r="K3683" s="8">
        <v>0</v>
      </c>
      <c r="L3683" s="8">
        <v>0.25</v>
      </c>
      <c r="M3683" s="7">
        <v>2</v>
      </c>
      <c r="N3683" s="7">
        <v>4</v>
      </c>
      <c r="O3683" s="7">
        <v>3</v>
      </c>
      <c r="P3683" s="7">
        <v>1</v>
      </c>
      <c r="Q3683" s="7">
        <v>0</v>
      </c>
      <c r="R3683" s="7">
        <v>0</v>
      </c>
      <c r="S3683" s="7">
        <v>0</v>
      </c>
      <c r="T3683" s="7">
        <v>0</v>
      </c>
      <c r="U3683" s="7">
        <v>0</v>
      </c>
      <c r="V3683" s="7">
        <v>0</v>
      </c>
      <c r="W3683" s="7">
        <v>1</v>
      </c>
      <c r="X3683" s="7">
        <v>2</v>
      </c>
      <c r="Y3683" s="7">
        <v>0</v>
      </c>
      <c r="Z3683" s="7">
        <v>0</v>
      </c>
      <c r="AA3683"/>
    </row>
    <row r="3684" spans="1:27" x14ac:dyDescent="0.25">
      <c r="A3684" s="24" t="str">
        <f t="shared" si="175"/>
        <v/>
      </c>
      <c r="B3684" s="24" t="str">
        <f t="shared" si="173"/>
        <v/>
      </c>
      <c r="C3684" s="24" t="str">
        <f t="shared" si="174"/>
        <v/>
      </c>
      <c r="D3684" s="24">
        <v>2026</v>
      </c>
      <c r="E3684" s="7" t="s">
        <v>3926</v>
      </c>
      <c r="F3684" s="7" t="s">
        <v>3927</v>
      </c>
      <c r="G3684" s="7" t="s">
        <v>47</v>
      </c>
      <c r="H3684" s="7" t="s">
        <v>42</v>
      </c>
      <c r="I3684" s="8">
        <v>0.316</v>
      </c>
      <c r="J3684" s="8">
        <v>0.40899999999999997</v>
      </c>
      <c r="K3684" s="8">
        <v>0.45300000000000001</v>
      </c>
      <c r="L3684" s="8">
        <v>0.86199999999999999</v>
      </c>
      <c r="M3684" s="7">
        <v>57</v>
      </c>
      <c r="N3684" s="7">
        <v>266</v>
      </c>
      <c r="O3684" s="7">
        <v>225</v>
      </c>
      <c r="P3684" s="7">
        <v>43</v>
      </c>
      <c r="Q3684" s="7">
        <v>71</v>
      </c>
      <c r="R3684" s="7">
        <v>12</v>
      </c>
      <c r="S3684" s="7">
        <v>5</v>
      </c>
      <c r="T3684" s="7">
        <v>3</v>
      </c>
      <c r="U3684" s="7">
        <v>26</v>
      </c>
      <c r="V3684" s="7">
        <v>9</v>
      </c>
      <c r="W3684" s="7">
        <v>28</v>
      </c>
      <c r="X3684" s="7">
        <v>33</v>
      </c>
      <c r="Y3684" s="7">
        <v>27</v>
      </c>
      <c r="Z3684" s="7">
        <v>7</v>
      </c>
      <c r="AA3684"/>
    </row>
    <row r="3685" spans="1:27" x14ac:dyDescent="0.25">
      <c r="A3685" s="24">
        <f t="shared" si="175"/>
        <v>1</v>
      </c>
      <c r="B3685" s="24" t="str">
        <f t="shared" si="173"/>
        <v/>
      </c>
      <c r="C3685" s="24" t="str">
        <f t="shared" si="174"/>
        <v/>
      </c>
      <c r="D3685" s="24">
        <v>2026</v>
      </c>
      <c r="E3685" s="7" t="s">
        <v>3928</v>
      </c>
      <c r="F3685" s="7" t="s">
        <v>3927</v>
      </c>
      <c r="G3685" s="7" t="s">
        <v>29</v>
      </c>
      <c r="H3685" s="7" t="s">
        <v>38</v>
      </c>
      <c r="I3685" s="8">
        <v>0.26400000000000001</v>
      </c>
      <c r="J3685" s="8">
        <v>0.36899999999999999</v>
      </c>
      <c r="K3685" s="8">
        <v>0.439</v>
      </c>
      <c r="L3685" s="8">
        <v>0.80800000000000005</v>
      </c>
      <c r="M3685" s="7">
        <v>58</v>
      </c>
      <c r="N3685" s="7">
        <v>263</v>
      </c>
      <c r="O3685" s="7">
        <v>212</v>
      </c>
      <c r="P3685" s="7">
        <v>41</v>
      </c>
      <c r="Q3685" s="7">
        <v>56</v>
      </c>
      <c r="R3685" s="7">
        <v>7</v>
      </c>
      <c r="S3685" s="7">
        <v>0</v>
      </c>
      <c r="T3685" s="7">
        <v>10</v>
      </c>
      <c r="U3685" s="7">
        <v>48</v>
      </c>
      <c r="V3685" s="7">
        <v>4</v>
      </c>
      <c r="W3685" s="7">
        <v>37</v>
      </c>
      <c r="X3685" s="7">
        <v>43</v>
      </c>
      <c r="Y3685" s="7">
        <v>2</v>
      </c>
      <c r="Z3685" s="7">
        <v>0</v>
      </c>
      <c r="AA3685"/>
    </row>
    <row r="3686" spans="1:27" x14ac:dyDescent="0.25">
      <c r="A3686" s="24" t="str">
        <f t="shared" si="175"/>
        <v/>
      </c>
      <c r="B3686" s="24" t="str">
        <f t="shared" si="173"/>
        <v/>
      </c>
      <c r="C3686" s="24" t="str">
        <f t="shared" si="174"/>
        <v/>
      </c>
      <c r="D3686" s="24">
        <v>2026</v>
      </c>
      <c r="E3686" s="7" t="s">
        <v>3929</v>
      </c>
      <c r="F3686" s="7" t="s">
        <v>3927</v>
      </c>
      <c r="G3686" s="7" t="s">
        <v>24</v>
      </c>
      <c r="H3686" s="7" t="s">
        <v>40</v>
      </c>
      <c r="I3686" s="8">
        <v>0.26300000000000001</v>
      </c>
      <c r="J3686" s="8">
        <v>0.35499999999999998</v>
      </c>
      <c r="K3686" s="8">
        <v>0.34799999999999998</v>
      </c>
      <c r="L3686" s="8">
        <v>0.70399999999999996</v>
      </c>
      <c r="M3686" s="7">
        <v>50</v>
      </c>
      <c r="N3686" s="7">
        <v>229</v>
      </c>
      <c r="O3686" s="7">
        <v>198</v>
      </c>
      <c r="P3686" s="7">
        <v>32</v>
      </c>
      <c r="Q3686" s="7">
        <v>52</v>
      </c>
      <c r="R3686" s="7">
        <v>8</v>
      </c>
      <c r="S3686" s="7">
        <v>0</v>
      </c>
      <c r="T3686" s="7">
        <v>3</v>
      </c>
      <c r="U3686" s="7">
        <v>24</v>
      </c>
      <c r="V3686" s="7">
        <v>4</v>
      </c>
      <c r="W3686" s="7">
        <v>25</v>
      </c>
      <c r="X3686" s="7">
        <v>29</v>
      </c>
      <c r="Y3686" s="7">
        <v>19</v>
      </c>
      <c r="Z3686" s="7">
        <v>7</v>
      </c>
      <c r="AA3686"/>
    </row>
    <row r="3687" spans="1:27" x14ac:dyDescent="0.25">
      <c r="A3687" s="24">
        <f t="shared" si="175"/>
        <v>1</v>
      </c>
      <c r="B3687" s="24" t="str">
        <f t="shared" si="173"/>
        <v/>
      </c>
      <c r="C3687" s="24" t="str">
        <f t="shared" si="174"/>
        <v/>
      </c>
      <c r="D3687" s="24">
        <v>2026</v>
      </c>
      <c r="E3687" s="7" t="s">
        <v>3930</v>
      </c>
      <c r="F3687" s="7" t="s">
        <v>3927</v>
      </c>
      <c r="G3687" s="7" t="s">
        <v>32</v>
      </c>
      <c r="H3687" s="7" t="s">
        <v>35</v>
      </c>
      <c r="I3687" s="8">
        <v>0.24299999999999999</v>
      </c>
      <c r="J3687" s="8">
        <v>0.314</v>
      </c>
      <c r="K3687" s="8">
        <v>0.33500000000000002</v>
      </c>
      <c r="L3687" s="8">
        <v>0.64900000000000002</v>
      </c>
      <c r="M3687" s="7">
        <v>53</v>
      </c>
      <c r="N3687" s="7">
        <v>210</v>
      </c>
      <c r="O3687" s="7">
        <v>185</v>
      </c>
      <c r="P3687" s="7">
        <v>28</v>
      </c>
      <c r="Q3687" s="7">
        <v>45</v>
      </c>
      <c r="R3687" s="7">
        <v>11</v>
      </c>
      <c r="S3687" s="7">
        <v>0</v>
      </c>
      <c r="T3687" s="7">
        <v>2</v>
      </c>
      <c r="U3687" s="7">
        <v>32</v>
      </c>
      <c r="V3687" s="7">
        <v>7</v>
      </c>
      <c r="W3687" s="7">
        <v>14</v>
      </c>
      <c r="X3687" s="7">
        <v>36</v>
      </c>
      <c r="Y3687" s="7">
        <v>4</v>
      </c>
      <c r="Z3687" s="7">
        <v>1</v>
      </c>
      <c r="AA3687"/>
    </row>
    <row r="3688" spans="1:27" x14ac:dyDescent="0.25">
      <c r="A3688" s="24">
        <f t="shared" si="175"/>
        <v>1</v>
      </c>
      <c r="B3688" s="24" t="str">
        <f t="shared" si="173"/>
        <v/>
      </c>
      <c r="C3688" s="24" t="str">
        <f t="shared" si="174"/>
        <v/>
      </c>
      <c r="D3688" s="24">
        <v>2026</v>
      </c>
      <c r="E3688" s="7" t="s">
        <v>3931</v>
      </c>
      <c r="F3688" s="7" t="s">
        <v>3927</v>
      </c>
      <c r="G3688" s="7" t="s">
        <v>32</v>
      </c>
      <c r="H3688" s="7" t="s">
        <v>27</v>
      </c>
      <c r="I3688" s="8">
        <v>0.24199999999999999</v>
      </c>
      <c r="J3688" s="8">
        <v>0.35199999999999998</v>
      </c>
      <c r="K3688" s="8">
        <v>0.34</v>
      </c>
      <c r="L3688" s="8">
        <v>0.69099999999999995</v>
      </c>
      <c r="M3688" s="7">
        <v>57</v>
      </c>
      <c r="N3688" s="7">
        <v>257</v>
      </c>
      <c r="O3688" s="7">
        <v>215</v>
      </c>
      <c r="P3688" s="7">
        <v>39</v>
      </c>
      <c r="Q3688" s="7">
        <v>52</v>
      </c>
      <c r="R3688" s="7">
        <v>14</v>
      </c>
      <c r="S3688" s="7">
        <v>2</v>
      </c>
      <c r="T3688" s="7">
        <v>1</v>
      </c>
      <c r="U3688" s="7">
        <v>15</v>
      </c>
      <c r="V3688" s="7">
        <v>8</v>
      </c>
      <c r="W3688" s="7">
        <v>29</v>
      </c>
      <c r="X3688" s="7">
        <v>59</v>
      </c>
      <c r="Y3688" s="7">
        <v>22</v>
      </c>
      <c r="Z3688" s="7">
        <v>1</v>
      </c>
      <c r="AA3688"/>
    </row>
    <row r="3689" spans="1:27" x14ac:dyDescent="0.25">
      <c r="A3689" s="24" t="str">
        <f t="shared" si="175"/>
        <v/>
      </c>
      <c r="B3689" s="24" t="str">
        <f t="shared" si="173"/>
        <v/>
      </c>
      <c r="C3689" s="24" t="str">
        <f t="shared" si="174"/>
        <v/>
      </c>
      <c r="D3689" s="24">
        <v>2026</v>
      </c>
      <c r="E3689" s="7" t="s">
        <v>3932</v>
      </c>
      <c r="F3689" s="7" t="s">
        <v>3927</v>
      </c>
      <c r="G3689" s="7" t="s">
        <v>24</v>
      </c>
      <c r="H3689" s="7" t="s">
        <v>25</v>
      </c>
      <c r="I3689" s="8">
        <v>0.222</v>
      </c>
      <c r="J3689" s="8">
        <v>0.311</v>
      </c>
      <c r="K3689" s="8">
        <v>0.33900000000000002</v>
      </c>
      <c r="L3689" s="8">
        <v>0.65</v>
      </c>
      <c r="M3689" s="7">
        <v>48</v>
      </c>
      <c r="N3689" s="7">
        <v>209</v>
      </c>
      <c r="O3689" s="7">
        <v>180</v>
      </c>
      <c r="P3689" s="7">
        <v>24</v>
      </c>
      <c r="Q3689" s="7">
        <v>40</v>
      </c>
      <c r="R3689" s="7">
        <v>6</v>
      </c>
      <c r="S3689" s="7">
        <v>0</v>
      </c>
      <c r="T3689" s="7">
        <v>5</v>
      </c>
      <c r="U3689" s="7">
        <v>31</v>
      </c>
      <c r="V3689" s="7">
        <v>8</v>
      </c>
      <c r="W3689" s="7">
        <v>17</v>
      </c>
      <c r="X3689" s="7">
        <v>29</v>
      </c>
      <c r="Y3689" s="7">
        <v>1</v>
      </c>
      <c r="Z3689" s="7">
        <v>2</v>
      </c>
      <c r="AA3689"/>
    </row>
    <row r="3690" spans="1:27" x14ac:dyDescent="0.25">
      <c r="A3690" s="24">
        <f t="shared" si="175"/>
        <v>1</v>
      </c>
      <c r="B3690" s="24" t="str">
        <f t="shared" si="173"/>
        <v/>
      </c>
      <c r="C3690" s="24" t="str">
        <f t="shared" si="174"/>
        <v/>
      </c>
      <c r="D3690" s="24">
        <v>2026</v>
      </c>
      <c r="E3690" s="7" t="s">
        <v>3933</v>
      </c>
      <c r="F3690" s="7" t="s">
        <v>3927</v>
      </c>
      <c r="G3690" s="7" t="s">
        <v>32</v>
      </c>
      <c r="H3690" s="7" t="s">
        <v>44</v>
      </c>
      <c r="I3690" s="8">
        <v>0.309</v>
      </c>
      <c r="J3690" s="8">
        <v>0.39700000000000002</v>
      </c>
      <c r="K3690" s="8">
        <v>0.34499999999999997</v>
      </c>
      <c r="L3690" s="8">
        <v>0.74199999999999999</v>
      </c>
      <c r="M3690" s="7">
        <v>38</v>
      </c>
      <c r="N3690" s="7">
        <v>132</v>
      </c>
      <c r="O3690" s="7">
        <v>110</v>
      </c>
      <c r="P3690" s="7">
        <v>13</v>
      </c>
      <c r="Q3690" s="7">
        <v>34</v>
      </c>
      <c r="R3690" s="7">
        <v>4</v>
      </c>
      <c r="S3690" s="7">
        <v>0</v>
      </c>
      <c r="T3690" s="7">
        <v>0</v>
      </c>
      <c r="U3690" s="7">
        <v>12</v>
      </c>
      <c r="V3690" s="7">
        <v>4</v>
      </c>
      <c r="W3690" s="7">
        <v>12</v>
      </c>
      <c r="X3690" s="7">
        <v>12</v>
      </c>
      <c r="Y3690" s="7">
        <v>2</v>
      </c>
      <c r="Z3690" s="7">
        <v>0</v>
      </c>
      <c r="AA3690"/>
    </row>
    <row r="3691" spans="1:27" x14ac:dyDescent="0.25">
      <c r="A3691" s="24" t="str">
        <f t="shared" si="175"/>
        <v/>
      </c>
      <c r="B3691" s="24" t="str">
        <f t="shared" si="173"/>
        <v/>
      </c>
      <c r="C3691" s="24" t="str">
        <f t="shared" si="174"/>
        <v/>
      </c>
      <c r="D3691" s="24">
        <v>2026</v>
      </c>
      <c r="E3691" s="7" t="s">
        <v>3934</v>
      </c>
      <c r="F3691" s="7" t="s">
        <v>3927</v>
      </c>
      <c r="G3691" s="7" t="s">
        <v>47</v>
      </c>
      <c r="H3691" s="7" t="s">
        <v>30</v>
      </c>
      <c r="I3691" s="8">
        <v>0.27700000000000002</v>
      </c>
      <c r="J3691" s="8">
        <v>0.34100000000000003</v>
      </c>
      <c r="K3691" s="8">
        <v>0.47299999999999998</v>
      </c>
      <c r="L3691" s="8">
        <v>0.81399999999999995</v>
      </c>
      <c r="M3691" s="7">
        <v>40</v>
      </c>
      <c r="N3691" s="7">
        <v>165</v>
      </c>
      <c r="O3691" s="7">
        <v>148</v>
      </c>
      <c r="P3691" s="7">
        <v>30</v>
      </c>
      <c r="Q3691" s="7">
        <v>41</v>
      </c>
      <c r="R3691" s="7">
        <v>6</v>
      </c>
      <c r="S3691" s="7">
        <v>4</v>
      </c>
      <c r="T3691" s="7">
        <v>5</v>
      </c>
      <c r="U3691" s="7">
        <v>25</v>
      </c>
      <c r="V3691" s="7">
        <v>2</v>
      </c>
      <c r="W3691" s="7">
        <v>13</v>
      </c>
      <c r="X3691" s="7">
        <v>33</v>
      </c>
      <c r="Y3691" s="7">
        <v>10</v>
      </c>
      <c r="Z3691" s="7">
        <v>1</v>
      </c>
      <c r="AA3691"/>
    </row>
    <row r="3692" spans="1:27" x14ac:dyDescent="0.25">
      <c r="A3692" s="24" t="str">
        <f t="shared" si="175"/>
        <v/>
      </c>
      <c r="B3692" s="24" t="str">
        <f t="shared" si="173"/>
        <v/>
      </c>
      <c r="C3692" s="24" t="str">
        <f t="shared" si="174"/>
        <v/>
      </c>
      <c r="D3692" s="24">
        <v>2026</v>
      </c>
      <c r="E3692" s="7" t="s">
        <v>3935</v>
      </c>
      <c r="F3692" s="7" t="s">
        <v>3927</v>
      </c>
      <c r="G3692" s="7" t="s">
        <v>47</v>
      </c>
      <c r="H3692" s="7" t="s">
        <v>33</v>
      </c>
      <c r="I3692" s="8">
        <v>0.26300000000000001</v>
      </c>
      <c r="J3692" s="8">
        <v>0.36</v>
      </c>
      <c r="K3692" s="8">
        <v>0.33300000000000002</v>
      </c>
      <c r="L3692" s="8">
        <v>0.69299999999999995</v>
      </c>
      <c r="M3692" s="7">
        <v>35</v>
      </c>
      <c r="N3692" s="7">
        <v>118</v>
      </c>
      <c r="O3692" s="7">
        <v>99</v>
      </c>
      <c r="P3692" s="7">
        <v>16</v>
      </c>
      <c r="Q3692" s="7">
        <v>26</v>
      </c>
      <c r="R3692" s="7">
        <v>4</v>
      </c>
      <c r="S3692" s="7">
        <v>0</v>
      </c>
      <c r="T3692" s="7">
        <v>1</v>
      </c>
      <c r="U3692" s="7">
        <v>17</v>
      </c>
      <c r="V3692" s="7">
        <v>3</v>
      </c>
      <c r="W3692" s="7">
        <v>12</v>
      </c>
      <c r="X3692" s="7">
        <v>25</v>
      </c>
      <c r="Y3692" s="7">
        <v>3</v>
      </c>
      <c r="Z3692" s="7">
        <v>0</v>
      </c>
      <c r="AA3692"/>
    </row>
    <row r="3693" spans="1:27" x14ac:dyDescent="0.25">
      <c r="A3693" s="24" t="str">
        <f t="shared" si="175"/>
        <v/>
      </c>
      <c r="B3693" s="24" t="str">
        <f t="shared" si="173"/>
        <v/>
      </c>
      <c r="C3693" s="24" t="str">
        <f t="shared" si="174"/>
        <v/>
      </c>
      <c r="D3693" s="24">
        <v>2026</v>
      </c>
      <c r="E3693" s="7" t="s">
        <v>3936</v>
      </c>
      <c r="F3693" s="7" t="s">
        <v>3927</v>
      </c>
      <c r="G3693" s="7" t="s">
        <v>24</v>
      </c>
      <c r="H3693" s="7" t="s">
        <v>33</v>
      </c>
      <c r="I3693" s="8">
        <v>0.26200000000000001</v>
      </c>
      <c r="J3693" s="8">
        <v>0.31900000000000001</v>
      </c>
      <c r="K3693" s="8">
        <v>0.441</v>
      </c>
      <c r="L3693" s="8">
        <v>0.76</v>
      </c>
      <c r="M3693" s="7">
        <v>43</v>
      </c>
      <c r="N3693" s="7">
        <v>163</v>
      </c>
      <c r="O3693" s="7">
        <v>145</v>
      </c>
      <c r="P3693" s="7">
        <v>17</v>
      </c>
      <c r="Q3693" s="7">
        <v>38</v>
      </c>
      <c r="R3693" s="7">
        <v>11</v>
      </c>
      <c r="S3693" s="7">
        <v>0</v>
      </c>
      <c r="T3693" s="7">
        <v>5</v>
      </c>
      <c r="U3693" s="7">
        <v>24</v>
      </c>
      <c r="V3693" s="7">
        <v>6</v>
      </c>
      <c r="W3693" s="7">
        <v>8</v>
      </c>
      <c r="X3693" s="7">
        <v>39</v>
      </c>
      <c r="Y3693" s="7">
        <v>0</v>
      </c>
      <c r="Z3693" s="7">
        <v>0</v>
      </c>
      <c r="AA3693"/>
    </row>
    <row r="3694" spans="1:27" x14ac:dyDescent="0.25">
      <c r="A3694" s="24" t="str">
        <f t="shared" si="175"/>
        <v/>
      </c>
      <c r="B3694" s="24" t="str">
        <f t="shared" si="173"/>
        <v/>
      </c>
      <c r="C3694" s="24" t="str">
        <f t="shared" si="174"/>
        <v/>
      </c>
      <c r="D3694" s="24">
        <v>2026</v>
      </c>
      <c r="E3694" s="7" t="s">
        <v>3937</v>
      </c>
      <c r="F3694" s="7" t="s">
        <v>3927</v>
      </c>
      <c r="G3694" s="7" t="s">
        <v>47</v>
      </c>
      <c r="H3694" s="7" t="s">
        <v>30</v>
      </c>
      <c r="I3694" s="8">
        <v>0.20899999999999999</v>
      </c>
      <c r="J3694" s="8">
        <v>0.34</v>
      </c>
      <c r="K3694" s="8">
        <v>0.314</v>
      </c>
      <c r="L3694" s="8">
        <v>0.65400000000000003</v>
      </c>
      <c r="M3694" s="7">
        <v>31</v>
      </c>
      <c r="N3694" s="7">
        <v>106</v>
      </c>
      <c r="O3694" s="7">
        <v>86</v>
      </c>
      <c r="P3694" s="7">
        <v>12</v>
      </c>
      <c r="Q3694" s="7">
        <v>18</v>
      </c>
      <c r="R3694" s="7">
        <v>2</v>
      </c>
      <c r="S3694" s="7">
        <v>2</v>
      </c>
      <c r="T3694" s="7">
        <v>1</v>
      </c>
      <c r="U3694" s="7">
        <v>8</v>
      </c>
      <c r="V3694" s="7">
        <v>3</v>
      </c>
      <c r="W3694" s="7">
        <v>15</v>
      </c>
      <c r="X3694" s="7">
        <v>29</v>
      </c>
      <c r="Y3694" s="7">
        <v>8</v>
      </c>
      <c r="Z3694" s="7">
        <v>0</v>
      </c>
      <c r="AA3694"/>
    </row>
    <row r="3695" spans="1:27" x14ac:dyDescent="0.25">
      <c r="A3695" s="24">
        <f t="shared" si="175"/>
        <v>1</v>
      </c>
      <c r="B3695" s="24" t="str">
        <f t="shared" si="173"/>
        <v/>
      </c>
      <c r="C3695" s="24" t="str">
        <f t="shared" si="174"/>
        <v/>
      </c>
      <c r="D3695" s="24">
        <v>2026</v>
      </c>
      <c r="E3695" s="7" t="s">
        <v>3938</v>
      </c>
      <c r="F3695" s="7" t="s">
        <v>3927</v>
      </c>
      <c r="G3695" s="7" t="s">
        <v>29</v>
      </c>
      <c r="H3695" s="7" t="s">
        <v>38</v>
      </c>
      <c r="I3695" s="8">
        <v>0.20499999999999999</v>
      </c>
      <c r="J3695" s="8">
        <v>0.32300000000000001</v>
      </c>
      <c r="K3695" s="8">
        <v>0.28899999999999998</v>
      </c>
      <c r="L3695" s="8">
        <v>0.61199999999999999</v>
      </c>
      <c r="M3695" s="7">
        <v>33</v>
      </c>
      <c r="N3695" s="7">
        <v>99</v>
      </c>
      <c r="O3695" s="7">
        <v>83</v>
      </c>
      <c r="P3695" s="7">
        <v>11</v>
      </c>
      <c r="Q3695" s="7">
        <v>17</v>
      </c>
      <c r="R3695" s="7">
        <v>4</v>
      </c>
      <c r="S3695" s="7">
        <v>0</v>
      </c>
      <c r="T3695" s="7">
        <v>1</v>
      </c>
      <c r="U3695" s="7">
        <v>10</v>
      </c>
      <c r="V3695" s="7">
        <v>0</v>
      </c>
      <c r="W3695" s="7">
        <v>15</v>
      </c>
      <c r="X3695" s="7">
        <v>25</v>
      </c>
      <c r="Y3695" s="7">
        <v>3</v>
      </c>
      <c r="Z3695" s="7">
        <v>1</v>
      </c>
      <c r="AA3695"/>
    </row>
    <row r="3696" spans="1:27" x14ac:dyDescent="0.25">
      <c r="A3696" s="24" t="str">
        <f t="shared" si="175"/>
        <v/>
      </c>
      <c r="B3696" s="24" t="str">
        <f t="shared" si="173"/>
        <v/>
      </c>
      <c r="C3696" s="24">
        <f t="shared" si="174"/>
        <v>1</v>
      </c>
      <c r="D3696" s="24">
        <v>2026</v>
      </c>
      <c r="E3696" s="7" t="s">
        <v>3939</v>
      </c>
      <c r="F3696" s="7" t="s">
        <v>3927</v>
      </c>
      <c r="G3696" s="7" t="s">
        <v>37</v>
      </c>
      <c r="H3696" s="7" t="s">
        <v>33</v>
      </c>
      <c r="I3696" s="8">
        <v>0.16700000000000001</v>
      </c>
      <c r="J3696" s="8">
        <v>0.219</v>
      </c>
      <c r="K3696" s="8">
        <v>0.36699999999999999</v>
      </c>
      <c r="L3696" s="8">
        <v>0.58499999999999996</v>
      </c>
      <c r="M3696" s="7">
        <v>10</v>
      </c>
      <c r="N3696" s="7">
        <v>32</v>
      </c>
      <c r="O3696" s="7">
        <v>30</v>
      </c>
      <c r="P3696" s="7">
        <v>3</v>
      </c>
      <c r="Q3696" s="7">
        <v>5</v>
      </c>
      <c r="R3696" s="7">
        <v>2</v>
      </c>
      <c r="S3696" s="7">
        <v>2</v>
      </c>
      <c r="T3696" s="7">
        <v>0</v>
      </c>
      <c r="U3696" s="7">
        <v>4</v>
      </c>
      <c r="V3696" s="7">
        <v>1</v>
      </c>
      <c r="W3696" s="7">
        <v>1</v>
      </c>
      <c r="X3696" s="7">
        <v>15</v>
      </c>
      <c r="Y3696" s="7">
        <v>1</v>
      </c>
      <c r="Z3696" s="7">
        <v>0</v>
      </c>
      <c r="AA3696"/>
    </row>
    <row r="3697" spans="1:27" x14ac:dyDescent="0.25">
      <c r="A3697" s="24" t="str">
        <f t="shared" si="175"/>
        <v/>
      </c>
      <c r="B3697" s="24" t="str">
        <f t="shared" si="173"/>
        <v/>
      </c>
      <c r="C3697" s="24" t="str">
        <f t="shared" si="174"/>
        <v/>
      </c>
      <c r="D3697" s="24">
        <v>2026</v>
      </c>
      <c r="E3697" s="7" t="s">
        <v>3940</v>
      </c>
      <c r="F3697" s="7" t="s">
        <v>3927</v>
      </c>
      <c r="G3697" s="7" t="s">
        <v>24</v>
      </c>
      <c r="H3697" s="7" t="s">
        <v>30</v>
      </c>
      <c r="I3697" s="8">
        <v>0.14299999999999999</v>
      </c>
      <c r="J3697" s="8">
        <v>0.14299999999999999</v>
      </c>
      <c r="K3697" s="8">
        <v>0.14299999999999999</v>
      </c>
      <c r="L3697" s="8">
        <v>0.28599999999999998</v>
      </c>
      <c r="M3697" s="7">
        <v>4</v>
      </c>
      <c r="N3697" s="7">
        <v>7</v>
      </c>
      <c r="O3697" s="7">
        <v>7</v>
      </c>
      <c r="P3697" s="7">
        <v>2</v>
      </c>
      <c r="Q3697" s="7">
        <v>1</v>
      </c>
      <c r="R3697" s="7">
        <v>0</v>
      </c>
      <c r="S3697" s="7">
        <v>0</v>
      </c>
      <c r="T3697" s="7">
        <v>0</v>
      </c>
      <c r="U3697" s="7">
        <v>0</v>
      </c>
      <c r="V3697" s="7">
        <v>0</v>
      </c>
      <c r="W3697" s="7">
        <v>0</v>
      </c>
      <c r="X3697" s="7">
        <v>6</v>
      </c>
      <c r="Y3697" s="7">
        <v>0</v>
      </c>
      <c r="Z3697" s="7">
        <v>0</v>
      </c>
      <c r="AA3697"/>
    </row>
    <row r="3698" spans="1:27" x14ac:dyDescent="0.25">
      <c r="A3698" s="24" t="str">
        <f t="shared" si="175"/>
        <v/>
      </c>
      <c r="B3698" s="24" t="str">
        <f t="shared" si="173"/>
        <v/>
      </c>
      <c r="C3698" s="24" t="str">
        <f t="shared" si="174"/>
        <v/>
      </c>
      <c r="D3698" s="24">
        <v>2026</v>
      </c>
      <c r="E3698" s="7" t="s">
        <v>3941</v>
      </c>
      <c r="F3698" s="7" t="s">
        <v>3927</v>
      </c>
      <c r="G3698" s="7" t="s">
        <v>47</v>
      </c>
      <c r="H3698" s="7" t="s">
        <v>30</v>
      </c>
      <c r="I3698" s="8">
        <v>0.1</v>
      </c>
      <c r="J3698" s="8">
        <v>0.182</v>
      </c>
      <c r="K3698" s="8">
        <v>0.1</v>
      </c>
      <c r="L3698" s="8">
        <v>0.28199999999999997</v>
      </c>
      <c r="M3698" s="7">
        <v>6</v>
      </c>
      <c r="N3698" s="7">
        <v>11</v>
      </c>
      <c r="O3698" s="7">
        <v>10</v>
      </c>
      <c r="P3698" s="7">
        <v>1</v>
      </c>
      <c r="Q3698" s="7">
        <v>1</v>
      </c>
      <c r="R3698" s="7">
        <v>0</v>
      </c>
      <c r="S3698" s="7">
        <v>0</v>
      </c>
      <c r="T3698" s="7">
        <v>0</v>
      </c>
      <c r="U3698" s="7">
        <v>1</v>
      </c>
      <c r="V3698" s="7">
        <v>0</v>
      </c>
      <c r="W3698" s="7">
        <v>1</v>
      </c>
      <c r="X3698" s="7">
        <v>5</v>
      </c>
      <c r="Y3698" s="7">
        <v>1</v>
      </c>
      <c r="Z3698" s="7">
        <v>1</v>
      </c>
      <c r="AA3698"/>
    </row>
    <row r="3699" spans="1:27" x14ac:dyDescent="0.25">
      <c r="A3699" s="24" t="str">
        <f t="shared" si="175"/>
        <v/>
      </c>
      <c r="B3699" s="24" t="str">
        <f t="shared" si="173"/>
        <v/>
      </c>
      <c r="C3699" s="24" t="str">
        <f t="shared" si="174"/>
        <v/>
      </c>
      <c r="D3699" s="24">
        <v>2026</v>
      </c>
      <c r="E3699" s="7" t="s">
        <v>3942</v>
      </c>
      <c r="F3699" s="7" t="s">
        <v>3927</v>
      </c>
      <c r="G3699" s="7" t="s">
        <v>37</v>
      </c>
      <c r="H3699" s="7" t="s">
        <v>38</v>
      </c>
      <c r="I3699" s="8">
        <v>0</v>
      </c>
      <c r="J3699" s="8">
        <v>9.0999999999999998E-2</v>
      </c>
      <c r="K3699" s="8">
        <v>0</v>
      </c>
      <c r="L3699" s="8">
        <v>9.0999999999999998E-2</v>
      </c>
      <c r="M3699" s="7">
        <v>8</v>
      </c>
      <c r="N3699" s="7">
        <v>11</v>
      </c>
      <c r="O3699" s="7">
        <v>9</v>
      </c>
      <c r="P3699" s="7">
        <v>1</v>
      </c>
      <c r="Q3699" s="7">
        <v>0</v>
      </c>
      <c r="R3699" s="7">
        <v>0</v>
      </c>
      <c r="S3699" s="7">
        <v>0</v>
      </c>
      <c r="T3699" s="7">
        <v>0</v>
      </c>
      <c r="U3699" s="7">
        <v>1</v>
      </c>
      <c r="V3699" s="7">
        <v>0</v>
      </c>
      <c r="W3699" s="7">
        <v>1</v>
      </c>
      <c r="X3699" s="7">
        <v>4</v>
      </c>
      <c r="Y3699" s="7">
        <v>0</v>
      </c>
      <c r="Z3699" s="7">
        <v>0</v>
      </c>
      <c r="AA3699"/>
    </row>
    <row r="3700" spans="1:27" x14ac:dyDescent="0.25">
      <c r="A3700" s="24">
        <f t="shared" si="175"/>
        <v>1</v>
      </c>
      <c r="B3700" s="24" t="str">
        <f t="shared" si="173"/>
        <v/>
      </c>
      <c r="C3700" s="24" t="str">
        <f t="shared" si="174"/>
        <v/>
      </c>
      <c r="D3700" s="24">
        <v>2026</v>
      </c>
      <c r="E3700" s="7" t="s">
        <v>3943</v>
      </c>
      <c r="F3700" s="7" t="s">
        <v>3944</v>
      </c>
      <c r="G3700" s="7" t="s">
        <v>29</v>
      </c>
      <c r="H3700" s="7" t="s">
        <v>35</v>
      </c>
      <c r="I3700" s="8">
        <v>0.38600000000000001</v>
      </c>
      <c r="J3700" s="8">
        <v>0.439</v>
      </c>
      <c r="K3700" s="8">
        <v>0.622</v>
      </c>
      <c r="L3700" s="8">
        <v>1.0609999999999999</v>
      </c>
      <c r="M3700" s="7">
        <v>55</v>
      </c>
      <c r="N3700" s="7">
        <v>271</v>
      </c>
      <c r="O3700" s="7">
        <v>241</v>
      </c>
      <c r="P3700" s="7">
        <v>75</v>
      </c>
      <c r="Q3700" s="7">
        <v>93</v>
      </c>
      <c r="R3700" s="7">
        <v>21</v>
      </c>
      <c r="S3700" s="7">
        <v>3</v>
      </c>
      <c r="T3700" s="7">
        <v>10</v>
      </c>
      <c r="U3700" s="7">
        <v>56</v>
      </c>
      <c r="V3700" s="7">
        <v>8</v>
      </c>
      <c r="W3700" s="7">
        <v>17</v>
      </c>
      <c r="X3700" s="7">
        <v>29</v>
      </c>
      <c r="Y3700" s="7">
        <v>66</v>
      </c>
      <c r="Z3700" s="7">
        <v>8</v>
      </c>
      <c r="AA3700"/>
    </row>
    <row r="3701" spans="1:27" x14ac:dyDescent="0.25">
      <c r="A3701" s="24" t="str">
        <f t="shared" si="175"/>
        <v/>
      </c>
      <c r="B3701" s="24" t="str">
        <f t="shared" si="173"/>
        <v/>
      </c>
      <c r="C3701" s="24" t="str">
        <f t="shared" si="174"/>
        <v/>
      </c>
      <c r="D3701" s="24">
        <v>2026</v>
      </c>
      <c r="E3701" s="7" t="s">
        <v>3945</v>
      </c>
      <c r="F3701" s="7" t="s">
        <v>3944</v>
      </c>
      <c r="G3701" s="7" t="s">
        <v>37</v>
      </c>
      <c r="H3701" s="7" t="s">
        <v>25</v>
      </c>
      <c r="I3701" s="8">
        <v>0.34399999999999997</v>
      </c>
      <c r="J3701" s="8">
        <v>0.40899999999999997</v>
      </c>
      <c r="K3701" s="8">
        <v>0.502</v>
      </c>
      <c r="L3701" s="8">
        <v>0.91100000000000003</v>
      </c>
      <c r="M3701" s="7">
        <v>55</v>
      </c>
      <c r="N3701" s="7">
        <v>257</v>
      </c>
      <c r="O3701" s="7">
        <v>221</v>
      </c>
      <c r="P3701" s="7">
        <v>45</v>
      </c>
      <c r="Q3701" s="7">
        <v>76</v>
      </c>
      <c r="R3701" s="7">
        <v>16</v>
      </c>
      <c r="S3701" s="7">
        <v>2</v>
      </c>
      <c r="T3701" s="7">
        <v>5</v>
      </c>
      <c r="U3701" s="7">
        <v>58</v>
      </c>
      <c r="V3701" s="7">
        <v>3</v>
      </c>
      <c r="W3701" s="7">
        <v>26</v>
      </c>
      <c r="X3701" s="7">
        <v>38</v>
      </c>
      <c r="Y3701" s="7">
        <v>4</v>
      </c>
      <c r="Z3701" s="7">
        <v>2</v>
      </c>
      <c r="AA3701"/>
    </row>
    <row r="3702" spans="1:27" x14ac:dyDescent="0.25">
      <c r="A3702" s="24" t="str">
        <f t="shared" si="175"/>
        <v/>
      </c>
      <c r="B3702" s="24" t="str">
        <f t="shared" si="173"/>
        <v/>
      </c>
      <c r="C3702" s="24" t="str">
        <f t="shared" si="174"/>
        <v/>
      </c>
      <c r="D3702" s="24">
        <v>2026</v>
      </c>
      <c r="E3702" s="7" t="s">
        <v>3946</v>
      </c>
      <c r="F3702" s="7" t="s">
        <v>3944</v>
      </c>
      <c r="G3702" s="7" t="s">
        <v>37</v>
      </c>
      <c r="H3702" s="7" t="s">
        <v>38</v>
      </c>
      <c r="I3702" s="8">
        <v>0.33700000000000002</v>
      </c>
      <c r="J3702" s="8">
        <v>0.40300000000000002</v>
      </c>
      <c r="K3702" s="8">
        <v>0.58199999999999996</v>
      </c>
      <c r="L3702" s="8">
        <v>0.98499999999999999</v>
      </c>
      <c r="M3702" s="7">
        <v>52</v>
      </c>
      <c r="N3702" s="7">
        <v>233</v>
      </c>
      <c r="O3702" s="7">
        <v>208</v>
      </c>
      <c r="P3702" s="7">
        <v>36</v>
      </c>
      <c r="Q3702" s="7">
        <v>70</v>
      </c>
      <c r="R3702" s="7">
        <v>16</v>
      </c>
      <c r="S3702" s="7">
        <v>1</v>
      </c>
      <c r="T3702" s="7">
        <v>11</v>
      </c>
      <c r="U3702" s="7">
        <v>62</v>
      </c>
      <c r="V3702" s="7">
        <v>7</v>
      </c>
      <c r="W3702" s="7">
        <v>17</v>
      </c>
      <c r="X3702" s="7">
        <v>32</v>
      </c>
      <c r="Y3702" s="7">
        <v>5</v>
      </c>
      <c r="Z3702" s="7">
        <v>1</v>
      </c>
      <c r="AA3702"/>
    </row>
    <row r="3703" spans="1:27" x14ac:dyDescent="0.25">
      <c r="A3703" s="24" t="str">
        <f t="shared" si="175"/>
        <v/>
      </c>
      <c r="B3703" s="24" t="str">
        <f t="shared" si="173"/>
        <v/>
      </c>
      <c r="C3703" s="24">
        <f t="shared" si="174"/>
        <v>1</v>
      </c>
      <c r="D3703" s="24">
        <v>2026</v>
      </c>
      <c r="E3703" s="7" t="s">
        <v>3947</v>
      </c>
      <c r="F3703" s="7" t="s">
        <v>3944</v>
      </c>
      <c r="G3703" s="7" t="s">
        <v>37</v>
      </c>
      <c r="H3703" s="7" t="s">
        <v>27</v>
      </c>
      <c r="I3703" s="8">
        <v>0.33300000000000002</v>
      </c>
      <c r="J3703" s="8">
        <v>0.432</v>
      </c>
      <c r="K3703" s="8">
        <v>0.56200000000000006</v>
      </c>
      <c r="L3703" s="8">
        <v>0.99399999999999999</v>
      </c>
      <c r="M3703" s="7">
        <v>48</v>
      </c>
      <c r="N3703" s="7">
        <v>194</v>
      </c>
      <c r="O3703" s="7">
        <v>162</v>
      </c>
      <c r="P3703" s="7">
        <v>44</v>
      </c>
      <c r="Q3703" s="7">
        <v>54</v>
      </c>
      <c r="R3703" s="7">
        <v>12</v>
      </c>
      <c r="S3703" s="7">
        <v>2</v>
      </c>
      <c r="T3703" s="7">
        <v>7</v>
      </c>
      <c r="U3703" s="7">
        <v>31</v>
      </c>
      <c r="V3703" s="7">
        <v>6</v>
      </c>
      <c r="W3703" s="7">
        <v>23</v>
      </c>
      <c r="X3703" s="7">
        <v>41</v>
      </c>
      <c r="Y3703" s="7">
        <v>12</v>
      </c>
      <c r="Z3703" s="7">
        <v>2</v>
      </c>
      <c r="AA3703"/>
    </row>
    <row r="3704" spans="1:27" x14ac:dyDescent="0.25">
      <c r="A3704" s="24" t="str">
        <f t="shared" si="175"/>
        <v/>
      </c>
      <c r="B3704" s="24" t="str">
        <f t="shared" si="173"/>
        <v/>
      </c>
      <c r="C3704" s="24" t="str">
        <f t="shared" si="174"/>
        <v/>
      </c>
      <c r="D3704" s="24">
        <v>2026</v>
      </c>
      <c r="E3704" s="7" t="s">
        <v>3948</v>
      </c>
      <c r="F3704" s="7" t="s">
        <v>3944</v>
      </c>
      <c r="G3704" s="7" t="s">
        <v>37</v>
      </c>
      <c r="H3704" s="7" t="s">
        <v>44</v>
      </c>
      <c r="I3704" s="8">
        <v>0.29799999999999999</v>
      </c>
      <c r="J3704" s="8">
        <v>0.35899999999999999</v>
      </c>
      <c r="K3704" s="8">
        <v>0.39900000000000002</v>
      </c>
      <c r="L3704" s="8">
        <v>0.75800000000000001</v>
      </c>
      <c r="M3704" s="7">
        <v>52</v>
      </c>
      <c r="N3704" s="7">
        <v>226</v>
      </c>
      <c r="O3704" s="7">
        <v>198</v>
      </c>
      <c r="P3704" s="7">
        <v>36</v>
      </c>
      <c r="Q3704" s="7">
        <v>59</v>
      </c>
      <c r="R3704" s="7">
        <v>14</v>
      </c>
      <c r="S3704" s="7">
        <v>0</v>
      </c>
      <c r="T3704" s="7">
        <v>2</v>
      </c>
      <c r="U3704" s="7">
        <v>34</v>
      </c>
      <c r="V3704" s="7">
        <v>1</v>
      </c>
      <c r="W3704" s="7">
        <v>20</v>
      </c>
      <c r="X3704" s="7">
        <v>27</v>
      </c>
      <c r="Y3704" s="7">
        <v>5</v>
      </c>
      <c r="Z3704" s="7">
        <v>2</v>
      </c>
      <c r="AA3704"/>
    </row>
    <row r="3705" spans="1:27" x14ac:dyDescent="0.25">
      <c r="A3705" s="24" t="str">
        <f t="shared" si="175"/>
        <v/>
      </c>
      <c r="B3705" s="24" t="str">
        <f t="shared" si="173"/>
        <v/>
      </c>
      <c r="C3705" s="24" t="str">
        <f t="shared" si="174"/>
        <v/>
      </c>
      <c r="D3705" s="24">
        <v>2026</v>
      </c>
      <c r="E3705" s="7" t="s">
        <v>3949</v>
      </c>
      <c r="F3705" s="7" t="s">
        <v>3944</v>
      </c>
      <c r="G3705" s="7" t="s">
        <v>37</v>
      </c>
      <c r="H3705" s="7" t="s">
        <v>42</v>
      </c>
      <c r="I3705" s="8">
        <v>0.29799999999999999</v>
      </c>
      <c r="J3705" s="8">
        <v>0.41399999999999998</v>
      </c>
      <c r="K3705" s="8">
        <v>0.371</v>
      </c>
      <c r="L3705" s="8">
        <v>0.78500000000000003</v>
      </c>
      <c r="M3705" s="7">
        <v>55</v>
      </c>
      <c r="N3705" s="7">
        <v>259</v>
      </c>
      <c r="O3705" s="7">
        <v>205</v>
      </c>
      <c r="P3705" s="7">
        <v>53</v>
      </c>
      <c r="Q3705" s="7">
        <v>61</v>
      </c>
      <c r="R3705" s="7">
        <v>12</v>
      </c>
      <c r="S3705" s="7">
        <v>0</v>
      </c>
      <c r="T3705" s="7">
        <v>1</v>
      </c>
      <c r="U3705" s="7">
        <v>32</v>
      </c>
      <c r="V3705" s="7">
        <v>13</v>
      </c>
      <c r="W3705" s="7">
        <v>32</v>
      </c>
      <c r="X3705" s="7">
        <v>40</v>
      </c>
      <c r="Y3705" s="7">
        <v>25</v>
      </c>
      <c r="Z3705" s="7">
        <v>12</v>
      </c>
      <c r="AA3705"/>
    </row>
    <row r="3706" spans="1:27" x14ac:dyDescent="0.25">
      <c r="A3706" s="24" t="str">
        <f t="shared" si="175"/>
        <v/>
      </c>
      <c r="B3706" s="24" t="str">
        <f t="shared" si="173"/>
        <v/>
      </c>
      <c r="C3706" s="24">
        <f t="shared" si="174"/>
        <v>1</v>
      </c>
      <c r="D3706" s="24">
        <v>2026</v>
      </c>
      <c r="E3706" s="7" t="s">
        <v>3950</v>
      </c>
      <c r="F3706" s="7" t="s">
        <v>3944</v>
      </c>
      <c r="G3706" s="7" t="s">
        <v>24</v>
      </c>
      <c r="H3706" s="7" t="s">
        <v>33</v>
      </c>
      <c r="I3706" s="8">
        <v>0.29199999999999998</v>
      </c>
      <c r="J3706" s="8">
        <v>0.372</v>
      </c>
      <c r="K3706" s="8">
        <v>0.55300000000000005</v>
      </c>
      <c r="L3706" s="8">
        <v>0.92400000000000004</v>
      </c>
      <c r="M3706" s="7">
        <v>46</v>
      </c>
      <c r="N3706" s="7">
        <v>187</v>
      </c>
      <c r="O3706" s="7">
        <v>161</v>
      </c>
      <c r="P3706" s="7">
        <v>34</v>
      </c>
      <c r="Q3706" s="7">
        <v>47</v>
      </c>
      <c r="R3706" s="7">
        <v>11</v>
      </c>
      <c r="S3706" s="7">
        <v>2</v>
      </c>
      <c r="T3706" s="7">
        <v>9</v>
      </c>
      <c r="U3706" s="7">
        <v>33</v>
      </c>
      <c r="V3706" s="7">
        <v>8</v>
      </c>
      <c r="W3706" s="7">
        <v>13</v>
      </c>
      <c r="X3706" s="7">
        <v>52</v>
      </c>
      <c r="Y3706" s="7">
        <v>6</v>
      </c>
      <c r="Z3706" s="7">
        <v>3</v>
      </c>
      <c r="AA3706"/>
    </row>
    <row r="3707" spans="1:27" x14ac:dyDescent="0.25">
      <c r="A3707" s="24" t="str">
        <f t="shared" si="175"/>
        <v/>
      </c>
      <c r="B3707" s="24" t="str">
        <f t="shared" si="173"/>
        <v/>
      </c>
      <c r="C3707" s="24" t="str">
        <f t="shared" si="174"/>
        <v/>
      </c>
      <c r="D3707" s="24">
        <v>2026</v>
      </c>
      <c r="E3707" s="7" t="s">
        <v>3951</v>
      </c>
      <c r="F3707" s="7" t="s">
        <v>3944</v>
      </c>
      <c r="G3707" s="7" t="s">
        <v>24</v>
      </c>
      <c r="H3707" s="7" t="s">
        <v>40</v>
      </c>
      <c r="I3707" s="8">
        <v>0.34</v>
      </c>
      <c r="J3707" s="8">
        <v>0.40899999999999997</v>
      </c>
      <c r="K3707" s="8">
        <v>0.51400000000000001</v>
      </c>
      <c r="L3707" s="8">
        <v>0.92200000000000004</v>
      </c>
      <c r="M3707" s="7">
        <v>36</v>
      </c>
      <c r="N3707" s="7">
        <v>164</v>
      </c>
      <c r="O3707" s="7">
        <v>144</v>
      </c>
      <c r="P3707" s="7">
        <v>31</v>
      </c>
      <c r="Q3707" s="7">
        <v>49</v>
      </c>
      <c r="R3707" s="7">
        <v>14</v>
      </c>
      <c r="S3707" s="7">
        <v>1</v>
      </c>
      <c r="T3707" s="7">
        <v>3</v>
      </c>
      <c r="U3707" s="7">
        <v>25</v>
      </c>
      <c r="V3707" s="7">
        <v>5</v>
      </c>
      <c r="W3707" s="7">
        <v>13</v>
      </c>
      <c r="X3707" s="7">
        <v>26</v>
      </c>
      <c r="Y3707" s="7">
        <v>8</v>
      </c>
      <c r="Z3707" s="7">
        <v>2</v>
      </c>
      <c r="AA3707"/>
    </row>
    <row r="3708" spans="1:27" x14ac:dyDescent="0.25">
      <c r="A3708" s="24" t="str">
        <f t="shared" si="175"/>
        <v/>
      </c>
      <c r="B3708" s="24" t="str">
        <f t="shared" si="173"/>
        <v/>
      </c>
      <c r="C3708" s="24">
        <f t="shared" si="174"/>
        <v>1</v>
      </c>
      <c r="D3708" s="24">
        <v>2026</v>
      </c>
      <c r="E3708" s="7" t="s">
        <v>3952</v>
      </c>
      <c r="F3708" s="7" t="s">
        <v>3944</v>
      </c>
      <c r="G3708" s="7" t="s">
        <v>37</v>
      </c>
      <c r="H3708" s="7" t="s">
        <v>25</v>
      </c>
      <c r="I3708" s="8">
        <v>0.29499999999999998</v>
      </c>
      <c r="J3708" s="8">
        <v>0.41499999999999998</v>
      </c>
      <c r="K3708" s="8">
        <v>0.39700000000000002</v>
      </c>
      <c r="L3708" s="8">
        <v>0.81200000000000006</v>
      </c>
      <c r="M3708" s="7">
        <v>25</v>
      </c>
      <c r="N3708" s="7">
        <v>101</v>
      </c>
      <c r="O3708" s="7">
        <v>78</v>
      </c>
      <c r="P3708" s="7">
        <v>20</v>
      </c>
      <c r="Q3708" s="7">
        <v>23</v>
      </c>
      <c r="R3708" s="7">
        <v>2</v>
      </c>
      <c r="S3708" s="7">
        <v>0</v>
      </c>
      <c r="T3708" s="7">
        <v>2</v>
      </c>
      <c r="U3708" s="7">
        <v>15</v>
      </c>
      <c r="V3708" s="7">
        <v>5</v>
      </c>
      <c r="W3708" s="7">
        <v>11</v>
      </c>
      <c r="X3708" s="7">
        <v>14</v>
      </c>
      <c r="Y3708" s="7">
        <v>1</v>
      </c>
      <c r="Z3708" s="7">
        <v>1</v>
      </c>
      <c r="AA3708"/>
    </row>
    <row r="3709" spans="1:27" x14ac:dyDescent="0.25">
      <c r="A3709" s="24" t="str">
        <f t="shared" si="175"/>
        <v/>
      </c>
      <c r="B3709" s="24" t="str">
        <f t="shared" si="173"/>
        <v/>
      </c>
      <c r="C3709" s="24" t="str">
        <f t="shared" si="174"/>
        <v/>
      </c>
      <c r="D3709" s="24">
        <v>2026</v>
      </c>
      <c r="E3709" s="7" t="s">
        <v>3953</v>
      </c>
      <c r="F3709" s="7" t="s">
        <v>3944</v>
      </c>
      <c r="G3709" s="7" t="s">
        <v>24</v>
      </c>
      <c r="H3709" s="7" t="s">
        <v>30</v>
      </c>
      <c r="I3709" s="8">
        <v>0.28399999999999997</v>
      </c>
      <c r="J3709" s="8">
        <v>0.37</v>
      </c>
      <c r="K3709" s="8">
        <v>0.38900000000000001</v>
      </c>
      <c r="L3709" s="8">
        <v>0.76</v>
      </c>
      <c r="M3709" s="7">
        <v>30</v>
      </c>
      <c r="N3709" s="7">
        <v>109</v>
      </c>
      <c r="O3709" s="7">
        <v>95</v>
      </c>
      <c r="P3709" s="7">
        <v>18</v>
      </c>
      <c r="Q3709" s="7">
        <v>27</v>
      </c>
      <c r="R3709" s="7">
        <v>6</v>
      </c>
      <c r="S3709" s="7">
        <v>2</v>
      </c>
      <c r="T3709" s="7">
        <v>0</v>
      </c>
      <c r="U3709" s="7">
        <v>13</v>
      </c>
      <c r="V3709" s="7">
        <v>0</v>
      </c>
      <c r="W3709" s="7">
        <v>13</v>
      </c>
      <c r="X3709" s="7">
        <v>17</v>
      </c>
      <c r="Y3709" s="7">
        <v>3</v>
      </c>
      <c r="Z3709" s="7">
        <v>1</v>
      </c>
      <c r="AA3709"/>
    </row>
    <row r="3710" spans="1:27" x14ac:dyDescent="0.25">
      <c r="A3710" s="24">
        <f t="shared" si="175"/>
        <v>1</v>
      </c>
      <c r="B3710" s="24" t="str">
        <f t="shared" si="173"/>
        <v/>
      </c>
      <c r="C3710" s="24" t="str">
        <f t="shared" si="174"/>
        <v/>
      </c>
      <c r="D3710" s="24">
        <v>2026</v>
      </c>
      <c r="E3710" s="7" t="s">
        <v>3954</v>
      </c>
      <c r="F3710" s="7" t="s">
        <v>3944</v>
      </c>
      <c r="G3710" s="7" t="s">
        <v>29</v>
      </c>
      <c r="H3710" s="7" t="s">
        <v>33</v>
      </c>
      <c r="I3710" s="8">
        <v>0.27900000000000003</v>
      </c>
      <c r="J3710" s="8">
        <v>0.28999999999999998</v>
      </c>
      <c r="K3710" s="8">
        <v>0.39300000000000002</v>
      </c>
      <c r="L3710" s="8">
        <v>0.68400000000000005</v>
      </c>
      <c r="M3710" s="7">
        <v>20</v>
      </c>
      <c r="N3710" s="7">
        <v>62</v>
      </c>
      <c r="O3710" s="7">
        <v>61</v>
      </c>
      <c r="P3710" s="7">
        <v>12</v>
      </c>
      <c r="Q3710" s="7">
        <v>17</v>
      </c>
      <c r="R3710" s="7">
        <v>4</v>
      </c>
      <c r="S3710" s="7">
        <v>0</v>
      </c>
      <c r="T3710" s="7">
        <v>1</v>
      </c>
      <c r="U3710" s="7">
        <v>8</v>
      </c>
      <c r="V3710" s="7">
        <v>0</v>
      </c>
      <c r="W3710" s="7">
        <v>1</v>
      </c>
      <c r="X3710" s="7">
        <v>16</v>
      </c>
      <c r="Y3710" s="7">
        <v>2</v>
      </c>
      <c r="Z3710" s="7">
        <v>0</v>
      </c>
      <c r="AA3710"/>
    </row>
    <row r="3711" spans="1:27" x14ac:dyDescent="0.25">
      <c r="A3711" s="24" t="str">
        <f t="shared" si="175"/>
        <v/>
      </c>
      <c r="B3711" s="24" t="str">
        <f t="shared" si="173"/>
        <v/>
      </c>
      <c r="C3711" s="24" t="str">
        <f t="shared" si="174"/>
        <v/>
      </c>
      <c r="D3711" s="24">
        <v>2026</v>
      </c>
      <c r="E3711" s="7" t="s">
        <v>3955</v>
      </c>
      <c r="F3711" s="7" t="s">
        <v>3944</v>
      </c>
      <c r="G3711" s="7" t="s">
        <v>47</v>
      </c>
      <c r="H3711" s="7" t="s">
        <v>27</v>
      </c>
      <c r="I3711" s="8">
        <v>0.27300000000000002</v>
      </c>
      <c r="J3711" s="8">
        <v>0.36</v>
      </c>
      <c r="K3711" s="8">
        <v>0.375</v>
      </c>
      <c r="L3711" s="8">
        <v>0.73499999999999999</v>
      </c>
      <c r="M3711" s="7">
        <v>29</v>
      </c>
      <c r="N3711" s="7">
        <v>103</v>
      </c>
      <c r="O3711" s="7">
        <v>88</v>
      </c>
      <c r="P3711" s="7">
        <v>16</v>
      </c>
      <c r="Q3711" s="7">
        <v>24</v>
      </c>
      <c r="R3711" s="7">
        <v>7</v>
      </c>
      <c r="S3711" s="7">
        <v>1</v>
      </c>
      <c r="T3711" s="7">
        <v>0</v>
      </c>
      <c r="U3711" s="7">
        <v>14</v>
      </c>
      <c r="V3711" s="7">
        <v>1</v>
      </c>
      <c r="W3711" s="7">
        <v>11</v>
      </c>
      <c r="X3711" s="7">
        <v>17</v>
      </c>
      <c r="Y3711" s="7">
        <v>7</v>
      </c>
      <c r="Z3711" s="7">
        <v>2</v>
      </c>
      <c r="AA3711"/>
    </row>
    <row r="3712" spans="1:27" x14ac:dyDescent="0.25">
      <c r="A3712" s="24" t="str">
        <f t="shared" si="175"/>
        <v/>
      </c>
      <c r="B3712" s="24" t="str">
        <f t="shared" si="173"/>
        <v/>
      </c>
      <c r="C3712" s="24" t="str">
        <f t="shared" si="174"/>
        <v/>
      </c>
      <c r="D3712" s="24">
        <v>2026</v>
      </c>
      <c r="E3712" s="7" t="s">
        <v>3956</v>
      </c>
      <c r="F3712" s="7" t="s">
        <v>3944</v>
      </c>
      <c r="G3712" s="7" t="s">
        <v>37</v>
      </c>
      <c r="H3712" s="7" t="s">
        <v>25</v>
      </c>
      <c r="I3712" s="8">
        <v>0.22</v>
      </c>
      <c r="J3712" s="8">
        <v>0.38900000000000001</v>
      </c>
      <c r="K3712" s="8">
        <v>0.439</v>
      </c>
      <c r="L3712" s="8">
        <v>0.82799999999999996</v>
      </c>
      <c r="M3712" s="7">
        <v>16</v>
      </c>
      <c r="N3712" s="7">
        <v>55</v>
      </c>
      <c r="O3712" s="7">
        <v>41</v>
      </c>
      <c r="P3712" s="7">
        <v>9</v>
      </c>
      <c r="Q3712" s="7">
        <v>9</v>
      </c>
      <c r="R3712" s="7">
        <v>1</v>
      </c>
      <c r="S3712" s="7">
        <v>1</v>
      </c>
      <c r="T3712" s="7">
        <v>2</v>
      </c>
      <c r="U3712" s="7">
        <v>6</v>
      </c>
      <c r="V3712" s="7">
        <v>4</v>
      </c>
      <c r="W3712" s="7">
        <v>8</v>
      </c>
      <c r="X3712" s="7">
        <v>9</v>
      </c>
      <c r="Y3712" s="7">
        <v>1</v>
      </c>
      <c r="Z3712" s="7">
        <v>0</v>
      </c>
      <c r="AA3712"/>
    </row>
    <row r="3713" spans="1:27" x14ac:dyDescent="0.25">
      <c r="A3713" s="24">
        <f t="shared" si="175"/>
        <v>1</v>
      </c>
      <c r="B3713" s="24" t="str">
        <f t="shared" si="173"/>
        <v/>
      </c>
      <c r="C3713" s="24" t="str">
        <f t="shared" si="174"/>
        <v/>
      </c>
      <c r="D3713" s="24">
        <v>2026</v>
      </c>
      <c r="E3713" s="7" t="s">
        <v>3957</v>
      </c>
      <c r="F3713" s="7" t="s">
        <v>3958</v>
      </c>
      <c r="G3713" s="7" t="s">
        <v>29</v>
      </c>
      <c r="H3713" s="7" t="s">
        <v>30</v>
      </c>
      <c r="I3713" s="8">
        <v>0.38200000000000001</v>
      </c>
      <c r="J3713" s="8">
        <v>0.49</v>
      </c>
      <c r="K3713" s="8">
        <v>0.56100000000000005</v>
      </c>
      <c r="L3713" s="8">
        <v>1.0509999999999999</v>
      </c>
      <c r="M3713" s="7">
        <v>46</v>
      </c>
      <c r="N3713" s="7">
        <v>155</v>
      </c>
      <c r="O3713" s="7">
        <v>123</v>
      </c>
      <c r="P3713" s="7">
        <v>26</v>
      </c>
      <c r="Q3713" s="7">
        <v>47</v>
      </c>
      <c r="R3713" s="7">
        <v>9</v>
      </c>
      <c r="S3713" s="7">
        <v>2</v>
      </c>
      <c r="T3713" s="7">
        <v>3</v>
      </c>
      <c r="U3713" s="7">
        <v>19</v>
      </c>
      <c r="V3713" s="7">
        <v>3</v>
      </c>
      <c r="W3713" s="7">
        <v>23</v>
      </c>
      <c r="X3713" s="7">
        <v>23</v>
      </c>
      <c r="Y3713" s="7">
        <v>3</v>
      </c>
      <c r="Z3713" s="7">
        <v>1</v>
      </c>
      <c r="AA3713"/>
    </row>
    <row r="3714" spans="1:27" x14ac:dyDescent="0.25">
      <c r="A3714" s="24">
        <f t="shared" si="175"/>
        <v>1</v>
      </c>
      <c r="B3714" s="24" t="str">
        <f t="shared" ref="B3714:B3777" si="176">IF(COUNTIFS(Draft_Player,$E3714),COUNTIFS(Draft_Player,$E3714),"")</f>
        <v/>
      </c>
      <c r="C3714" s="24" t="str">
        <f t="shared" ref="C3714:C3777" si="177">IF(COUNTIFS(Transfers_Player,$E3714),COUNTIFS(Transfers_Player,$E3714),"")</f>
        <v/>
      </c>
      <c r="D3714" s="24">
        <v>2026</v>
      </c>
      <c r="E3714" s="7" t="s">
        <v>3959</v>
      </c>
      <c r="F3714" s="7" t="s">
        <v>3958</v>
      </c>
      <c r="G3714" s="7" t="s">
        <v>29</v>
      </c>
      <c r="H3714" s="7" t="s">
        <v>44</v>
      </c>
      <c r="I3714" s="8">
        <v>0.34699999999999998</v>
      </c>
      <c r="J3714" s="8">
        <v>0.44400000000000001</v>
      </c>
      <c r="K3714" s="8">
        <v>0.48899999999999999</v>
      </c>
      <c r="L3714" s="8">
        <v>0.93300000000000005</v>
      </c>
      <c r="M3714" s="7">
        <v>58</v>
      </c>
      <c r="N3714" s="7">
        <v>270</v>
      </c>
      <c r="O3714" s="7">
        <v>225</v>
      </c>
      <c r="P3714" s="7">
        <v>59</v>
      </c>
      <c r="Q3714" s="7">
        <v>78</v>
      </c>
      <c r="R3714" s="7">
        <v>15</v>
      </c>
      <c r="S3714" s="7">
        <v>1</v>
      </c>
      <c r="T3714" s="7">
        <v>5</v>
      </c>
      <c r="U3714" s="7">
        <v>49</v>
      </c>
      <c r="V3714" s="7">
        <v>15</v>
      </c>
      <c r="W3714" s="7">
        <v>26</v>
      </c>
      <c r="X3714" s="7">
        <v>22</v>
      </c>
      <c r="Y3714" s="7">
        <v>7</v>
      </c>
      <c r="Z3714" s="7">
        <v>2</v>
      </c>
      <c r="AA3714"/>
    </row>
    <row r="3715" spans="1:27" x14ac:dyDescent="0.25">
      <c r="A3715" s="24">
        <f t="shared" ref="A3715:A3778" si="178">IF(OR(G3715="SR", G3715="GR"), 1, "")</f>
        <v>1</v>
      </c>
      <c r="B3715" s="24" t="str">
        <f t="shared" si="176"/>
        <v/>
      </c>
      <c r="C3715" s="24" t="str">
        <f t="shared" si="177"/>
        <v/>
      </c>
      <c r="D3715" s="24">
        <v>2026</v>
      </c>
      <c r="E3715" s="7" t="s">
        <v>3960</v>
      </c>
      <c r="F3715" s="7" t="s">
        <v>3958</v>
      </c>
      <c r="G3715" s="7" t="s">
        <v>32</v>
      </c>
      <c r="H3715" s="7" t="s">
        <v>35</v>
      </c>
      <c r="I3715" s="8">
        <v>0.34499999999999997</v>
      </c>
      <c r="J3715" s="8">
        <v>0.44</v>
      </c>
      <c r="K3715" s="8">
        <v>0.503</v>
      </c>
      <c r="L3715" s="8">
        <v>0.94299999999999995</v>
      </c>
      <c r="M3715" s="7">
        <v>51</v>
      </c>
      <c r="N3715" s="7">
        <v>212</v>
      </c>
      <c r="O3715" s="7">
        <v>177</v>
      </c>
      <c r="P3715" s="7">
        <v>44</v>
      </c>
      <c r="Q3715" s="7">
        <v>61</v>
      </c>
      <c r="R3715" s="7">
        <v>11</v>
      </c>
      <c r="S3715" s="7">
        <v>4</v>
      </c>
      <c r="T3715" s="7">
        <v>3</v>
      </c>
      <c r="U3715" s="7">
        <v>32</v>
      </c>
      <c r="V3715" s="7">
        <v>11</v>
      </c>
      <c r="W3715" s="7">
        <v>20</v>
      </c>
      <c r="X3715" s="7">
        <v>24</v>
      </c>
      <c r="Y3715" s="7">
        <v>13</v>
      </c>
      <c r="Z3715" s="7">
        <v>5</v>
      </c>
      <c r="AA3715"/>
    </row>
    <row r="3716" spans="1:27" x14ac:dyDescent="0.25">
      <c r="A3716" s="24">
        <f t="shared" si="178"/>
        <v>1</v>
      </c>
      <c r="B3716" s="24" t="str">
        <f t="shared" si="176"/>
        <v/>
      </c>
      <c r="C3716" s="24" t="str">
        <f t="shared" si="177"/>
        <v/>
      </c>
      <c r="D3716" s="24">
        <v>2026</v>
      </c>
      <c r="E3716" s="7" t="s">
        <v>3961</v>
      </c>
      <c r="F3716" s="7" t="s">
        <v>3958</v>
      </c>
      <c r="G3716" s="7" t="s">
        <v>29</v>
      </c>
      <c r="H3716" s="7" t="s">
        <v>40</v>
      </c>
      <c r="I3716" s="8">
        <v>0.32300000000000001</v>
      </c>
      <c r="J3716" s="8">
        <v>0.41699999999999998</v>
      </c>
      <c r="K3716" s="8">
        <v>0.40400000000000003</v>
      </c>
      <c r="L3716" s="8">
        <v>0.82099999999999995</v>
      </c>
      <c r="M3716" s="7">
        <v>58</v>
      </c>
      <c r="N3716" s="7">
        <v>269</v>
      </c>
      <c r="O3716" s="7">
        <v>223</v>
      </c>
      <c r="P3716" s="7">
        <v>44</v>
      </c>
      <c r="Q3716" s="7">
        <v>72</v>
      </c>
      <c r="R3716" s="7">
        <v>7</v>
      </c>
      <c r="S3716" s="7">
        <v>1</v>
      </c>
      <c r="T3716" s="7">
        <v>3</v>
      </c>
      <c r="U3716" s="7">
        <v>40</v>
      </c>
      <c r="V3716" s="7">
        <v>13</v>
      </c>
      <c r="W3716" s="7">
        <v>26</v>
      </c>
      <c r="X3716" s="7">
        <v>27</v>
      </c>
      <c r="Y3716" s="7">
        <v>10</v>
      </c>
      <c r="Z3716" s="7">
        <v>3</v>
      </c>
      <c r="AA3716"/>
    </row>
    <row r="3717" spans="1:27" x14ac:dyDescent="0.25">
      <c r="A3717" s="24">
        <f t="shared" si="178"/>
        <v>1</v>
      </c>
      <c r="B3717" s="24" t="str">
        <f t="shared" si="176"/>
        <v/>
      </c>
      <c r="C3717" s="24" t="str">
        <f t="shared" si="177"/>
        <v/>
      </c>
      <c r="D3717" s="24">
        <v>2026</v>
      </c>
      <c r="E3717" s="7" t="s">
        <v>3962</v>
      </c>
      <c r="F3717" s="7" t="s">
        <v>3958</v>
      </c>
      <c r="G3717" s="7" t="s">
        <v>29</v>
      </c>
      <c r="H3717" s="7" t="s">
        <v>25</v>
      </c>
      <c r="I3717" s="8">
        <v>0.29799999999999999</v>
      </c>
      <c r="J3717" s="8">
        <v>0.38900000000000001</v>
      </c>
      <c r="K3717" s="8">
        <v>0.42</v>
      </c>
      <c r="L3717" s="8">
        <v>0.80900000000000005</v>
      </c>
      <c r="M3717" s="7">
        <v>52</v>
      </c>
      <c r="N3717" s="7">
        <v>218</v>
      </c>
      <c r="O3717" s="7">
        <v>181</v>
      </c>
      <c r="P3717" s="7">
        <v>33</v>
      </c>
      <c r="Q3717" s="7">
        <v>54</v>
      </c>
      <c r="R3717" s="7">
        <v>5</v>
      </c>
      <c r="S3717" s="7">
        <v>1</v>
      </c>
      <c r="T3717" s="7">
        <v>5</v>
      </c>
      <c r="U3717" s="7">
        <v>46</v>
      </c>
      <c r="V3717" s="7">
        <v>4</v>
      </c>
      <c r="W3717" s="7">
        <v>24</v>
      </c>
      <c r="X3717" s="7">
        <v>31</v>
      </c>
      <c r="Y3717" s="7">
        <v>4</v>
      </c>
      <c r="Z3717" s="7">
        <v>4</v>
      </c>
      <c r="AA3717"/>
    </row>
    <row r="3718" spans="1:27" x14ac:dyDescent="0.25">
      <c r="A3718" s="24">
        <f t="shared" si="178"/>
        <v>1</v>
      </c>
      <c r="B3718" s="24" t="str">
        <f t="shared" si="176"/>
        <v/>
      </c>
      <c r="C3718" s="24" t="str">
        <f t="shared" si="177"/>
        <v/>
      </c>
      <c r="D3718" s="24">
        <v>2026</v>
      </c>
      <c r="E3718" s="7" t="s">
        <v>3963</v>
      </c>
      <c r="F3718" s="7" t="s">
        <v>3958</v>
      </c>
      <c r="G3718" s="7" t="s">
        <v>32</v>
      </c>
      <c r="H3718" s="7" t="s">
        <v>27</v>
      </c>
      <c r="I3718" s="8">
        <v>0.28399999999999997</v>
      </c>
      <c r="J3718" s="8">
        <v>0.42699999999999999</v>
      </c>
      <c r="K3718" s="8">
        <v>0.33700000000000002</v>
      </c>
      <c r="L3718" s="8">
        <v>0.76400000000000001</v>
      </c>
      <c r="M3718" s="7">
        <v>57</v>
      </c>
      <c r="N3718" s="7">
        <v>268</v>
      </c>
      <c r="O3718" s="7">
        <v>208</v>
      </c>
      <c r="P3718" s="7">
        <v>57</v>
      </c>
      <c r="Q3718" s="7">
        <v>59</v>
      </c>
      <c r="R3718" s="7">
        <v>6</v>
      </c>
      <c r="S3718" s="7">
        <v>1</v>
      </c>
      <c r="T3718" s="7">
        <v>1</v>
      </c>
      <c r="U3718" s="7">
        <v>20</v>
      </c>
      <c r="V3718" s="7">
        <v>16</v>
      </c>
      <c r="W3718" s="7">
        <v>37</v>
      </c>
      <c r="X3718" s="7">
        <v>31</v>
      </c>
      <c r="Y3718" s="7">
        <v>19</v>
      </c>
      <c r="Z3718" s="7">
        <v>2</v>
      </c>
      <c r="AA3718"/>
    </row>
    <row r="3719" spans="1:27" x14ac:dyDescent="0.25">
      <c r="A3719" s="24" t="str">
        <f t="shared" si="178"/>
        <v/>
      </c>
      <c r="B3719" s="24" t="str">
        <f t="shared" si="176"/>
        <v/>
      </c>
      <c r="C3719" s="24" t="str">
        <f t="shared" si="177"/>
        <v/>
      </c>
      <c r="D3719" s="24">
        <v>2026</v>
      </c>
      <c r="E3719" s="7" t="s">
        <v>3964</v>
      </c>
      <c r="F3719" s="7" t="s">
        <v>3958</v>
      </c>
      <c r="G3719" s="7" t="s">
        <v>37</v>
      </c>
      <c r="H3719" s="7" t="s">
        <v>33</v>
      </c>
      <c r="I3719" s="8">
        <v>0.27200000000000002</v>
      </c>
      <c r="J3719" s="8">
        <v>0.34</v>
      </c>
      <c r="K3719" s="8">
        <v>0.38700000000000001</v>
      </c>
      <c r="L3719" s="8">
        <v>0.72699999999999998</v>
      </c>
      <c r="M3719" s="7">
        <v>55</v>
      </c>
      <c r="N3719" s="7">
        <v>245</v>
      </c>
      <c r="O3719" s="7">
        <v>217</v>
      </c>
      <c r="P3719" s="7">
        <v>38</v>
      </c>
      <c r="Q3719" s="7">
        <v>59</v>
      </c>
      <c r="R3719" s="7">
        <v>13</v>
      </c>
      <c r="S3719" s="7">
        <v>0</v>
      </c>
      <c r="T3719" s="7">
        <v>4</v>
      </c>
      <c r="U3719" s="7">
        <v>39</v>
      </c>
      <c r="V3719" s="7">
        <v>5</v>
      </c>
      <c r="W3719" s="7">
        <v>18</v>
      </c>
      <c r="X3719" s="7">
        <v>25</v>
      </c>
      <c r="Y3719" s="7">
        <v>3</v>
      </c>
      <c r="Z3719" s="7">
        <v>1</v>
      </c>
      <c r="AA3719"/>
    </row>
    <row r="3720" spans="1:27" x14ac:dyDescent="0.25">
      <c r="A3720" s="24" t="str">
        <f t="shared" si="178"/>
        <v/>
      </c>
      <c r="B3720" s="24" t="str">
        <f t="shared" si="176"/>
        <v/>
      </c>
      <c r="C3720" s="24" t="str">
        <f t="shared" si="177"/>
        <v/>
      </c>
      <c r="D3720" s="24">
        <v>2026</v>
      </c>
      <c r="E3720" s="7" t="s">
        <v>3965</v>
      </c>
      <c r="F3720" s="7" t="s">
        <v>3958</v>
      </c>
      <c r="G3720" s="7" t="s">
        <v>37</v>
      </c>
      <c r="H3720" s="7" t="s">
        <v>30</v>
      </c>
      <c r="I3720" s="8">
        <v>0.33300000000000002</v>
      </c>
      <c r="J3720" s="8">
        <v>0.5</v>
      </c>
      <c r="K3720" s="8">
        <v>0.4</v>
      </c>
      <c r="L3720" s="8">
        <v>0.9</v>
      </c>
      <c r="M3720" s="7">
        <v>16</v>
      </c>
      <c r="N3720" s="7">
        <v>23</v>
      </c>
      <c r="O3720" s="7">
        <v>15</v>
      </c>
      <c r="P3720" s="7">
        <v>5</v>
      </c>
      <c r="Q3720" s="7">
        <v>5</v>
      </c>
      <c r="R3720" s="7">
        <v>1</v>
      </c>
      <c r="S3720" s="7">
        <v>0</v>
      </c>
      <c r="T3720" s="7">
        <v>0</v>
      </c>
      <c r="U3720" s="7">
        <v>2</v>
      </c>
      <c r="V3720" s="7">
        <v>3</v>
      </c>
      <c r="W3720" s="7">
        <v>3</v>
      </c>
      <c r="X3720" s="7">
        <v>1</v>
      </c>
      <c r="Y3720" s="7">
        <v>0</v>
      </c>
      <c r="Z3720" s="7">
        <v>2</v>
      </c>
      <c r="AA3720"/>
    </row>
    <row r="3721" spans="1:27" x14ac:dyDescent="0.25">
      <c r="A3721" s="24">
        <f t="shared" si="178"/>
        <v>1</v>
      </c>
      <c r="B3721" s="24" t="str">
        <f t="shared" si="176"/>
        <v/>
      </c>
      <c r="C3721" s="24" t="str">
        <f t="shared" si="177"/>
        <v/>
      </c>
      <c r="D3721" s="24">
        <v>2026</v>
      </c>
      <c r="E3721" s="7" t="s">
        <v>3966</v>
      </c>
      <c r="F3721" s="7" t="s">
        <v>3958</v>
      </c>
      <c r="G3721" s="7" t="s">
        <v>32</v>
      </c>
      <c r="H3721" s="7" t="s">
        <v>35</v>
      </c>
      <c r="I3721" s="8">
        <v>0.30299999999999999</v>
      </c>
      <c r="J3721" s="8">
        <v>0.42499999999999999</v>
      </c>
      <c r="K3721" s="8">
        <v>0.434</v>
      </c>
      <c r="L3721" s="8">
        <v>0.86</v>
      </c>
      <c r="M3721" s="7">
        <v>36</v>
      </c>
      <c r="N3721" s="7">
        <v>128</v>
      </c>
      <c r="O3721" s="7">
        <v>99</v>
      </c>
      <c r="P3721" s="7">
        <v>19</v>
      </c>
      <c r="Q3721" s="7">
        <v>30</v>
      </c>
      <c r="R3721" s="7">
        <v>10</v>
      </c>
      <c r="S3721" s="7">
        <v>0</v>
      </c>
      <c r="T3721" s="7">
        <v>1</v>
      </c>
      <c r="U3721" s="7">
        <v>25</v>
      </c>
      <c r="V3721" s="7">
        <v>8</v>
      </c>
      <c r="W3721" s="7">
        <v>16</v>
      </c>
      <c r="X3721" s="7">
        <v>22</v>
      </c>
      <c r="Y3721" s="7">
        <v>1</v>
      </c>
      <c r="Z3721" s="7">
        <v>1</v>
      </c>
      <c r="AA3721"/>
    </row>
    <row r="3722" spans="1:27" x14ac:dyDescent="0.25">
      <c r="A3722" s="24" t="str">
        <f t="shared" si="178"/>
        <v/>
      </c>
      <c r="B3722" s="24" t="str">
        <f t="shared" si="176"/>
        <v/>
      </c>
      <c r="C3722" s="24">
        <f t="shared" si="177"/>
        <v>1</v>
      </c>
      <c r="D3722" s="24">
        <v>2026</v>
      </c>
      <c r="E3722" s="7" t="s">
        <v>3967</v>
      </c>
      <c r="F3722" s="7" t="s">
        <v>3958</v>
      </c>
      <c r="G3722" s="7" t="s">
        <v>37</v>
      </c>
      <c r="H3722" s="7" t="s">
        <v>42</v>
      </c>
      <c r="I3722" s="8">
        <v>0.28599999999999998</v>
      </c>
      <c r="J3722" s="8">
        <v>0.44400000000000001</v>
      </c>
      <c r="K3722" s="8">
        <v>0.42899999999999999</v>
      </c>
      <c r="L3722" s="8">
        <v>0.873</v>
      </c>
      <c r="M3722" s="7">
        <v>12</v>
      </c>
      <c r="N3722" s="7">
        <v>40</v>
      </c>
      <c r="O3722" s="7">
        <v>28</v>
      </c>
      <c r="P3722" s="7">
        <v>7</v>
      </c>
      <c r="Q3722" s="7">
        <v>8</v>
      </c>
      <c r="R3722" s="7">
        <v>1</v>
      </c>
      <c r="S3722" s="7">
        <v>0</v>
      </c>
      <c r="T3722" s="7">
        <v>1</v>
      </c>
      <c r="U3722" s="7">
        <v>6</v>
      </c>
      <c r="V3722" s="7">
        <v>5</v>
      </c>
      <c r="W3722" s="7">
        <v>3</v>
      </c>
      <c r="X3722" s="7">
        <v>4</v>
      </c>
      <c r="Y3722" s="7">
        <v>0</v>
      </c>
      <c r="Z3722" s="7">
        <v>0</v>
      </c>
      <c r="AA3722"/>
    </row>
    <row r="3723" spans="1:27" x14ac:dyDescent="0.25">
      <c r="A3723" s="24" t="str">
        <f t="shared" si="178"/>
        <v/>
      </c>
      <c r="B3723" s="24" t="str">
        <f t="shared" si="176"/>
        <v/>
      </c>
      <c r="C3723" s="24" t="str">
        <f t="shared" si="177"/>
        <v/>
      </c>
      <c r="D3723" s="24">
        <v>2026</v>
      </c>
      <c r="E3723" s="7" t="s">
        <v>3968</v>
      </c>
      <c r="F3723" s="7" t="s">
        <v>3958</v>
      </c>
      <c r="G3723" s="7" t="s">
        <v>37</v>
      </c>
      <c r="H3723" s="7" t="s">
        <v>33</v>
      </c>
      <c r="I3723" s="8">
        <v>0.27600000000000002</v>
      </c>
      <c r="J3723" s="8">
        <v>0.30099999999999999</v>
      </c>
      <c r="K3723" s="8">
        <v>0.31</v>
      </c>
      <c r="L3723" s="8">
        <v>0.61099999999999999</v>
      </c>
      <c r="M3723" s="7">
        <v>34</v>
      </c>
      <c r="N3723" s="7">
        <v>96</v>
      </c>
      <c r="O3723" s="7">
        <v>87</v>
      </c>
      <c r="P3723" s="7">
        <v>12</v>
      </c>
      <c r="Q3723" s="7">
        <v>24</v>
      </c>
      <c r="R3723" s="7">
        <v>1</v>
      </c>
      <c r="S3723" s="7">
        <v>1</v>
      </c>
      <c r="T3723" s="7">
        <v>0</v>
      </c>
      <c r="U3723" s="7">
        <v>16</v>
      </c>
      <c r="V3723" s="7">
        <v>0</v>
      </c>
      <c r="W3723" s="7">
        <v>4</v>
      </c>
      <c r="X3723" s="7">
        <v>14</v>
      </c>
      <c r="Y3723" s="7">
        <v>3</v>
      </c>
      <c r="Z3723" s="7">
        <v>0</v>
      </c>
      <c r="AA3723"/>
    </row>
    <row r="3724" spans="1:27" x14ac:dyDescent="0.25">
      <c r="A3724" s="24" t="str">
        <f t="shared" si="178"/>
        <v/>
      </c>
      <c r="B3724" s="24" t="str">
        <f t="shared" si="176"/>
        <v/>
      </c>
      <c r="C3724" s="24" t="str">
        <f t="shared" si="177"/>
        <v/>
      </c>
      <c r="D3724" s="24">
        <v>2026</v>
      </c>
      <c r="E3724" s="7" t="s">
        <v>3969</v>
      </c>
      <c r="F3724" s="7" t="s">
        <v>3958</v>
      </c>
      <c r="G3724" s="7" t="s">
        <v>37</v>
      </c>
      <c r="H3724" s="7" t="s">
        <v>25</v>
      </c>
      <c r="I3724" s="8">
        <v>0.26200000000000001</v>
      </c>
      <c r="J3724" s="8">
        <v>0.31900000000000001</v>
      </c>
      <c r="K3724" s="8">
        <v>0.35199999999999998</v>
      </c>
      <c r="L3724" s="8">
        <v>0.67</v>
      </c>
      <c r="M3724" s="7">
        <v>42</v>
      </c>
      <c r="N3724" s="7">
        <v>161</v>
      </c>
      <c r="O3724" s="7">
        <v>145</v>
      </c>
      <c r="P3724" s="7">
        <v>21</v>
      </c>
      <c r="Q3724" s="7">
        <v>38</v>
      </c>
      <c r="R3724" s="7">
        <v>5</v>
      </c>
      <c r="S3724" s="7">
        <v>1</v>
      </c>
      <c r="T3724" s="7">
        <v>2</v>
      </c>
      <c r="U3724" s="7">
        <v>25</v>
      </c>
      <c r="V3724" s="7">
        <v>4</v>
      </c>
      <c r="W3724" s="7">
        <v>9</v>
      </c>
      <c r="X3724" s="7">
        <v>20</v>
      </c>
      <c r="Y3724" s="7">
        <v>2</v>
      </c>
      <c r="Z3724" s="7">
        <v>1</v>
      </c>
      <c r="AA3724"/>
    </row>
    <row r="3725" spans="1:27" x14ac:dyDescent="0.25">
      <c r="A3725" s="24" t="str">
        <f t="shared" si="178"/>
        <v/>
      </c>
      <c r="B3725" s="24" t="str">
        <f t="shared" si="176"/>
        <v/>
      </c>
      <c r="C3725" s="24" t="str">
        <f t="shared" si="177"/>
        <v/>
      </c>
      <c r="D3725" s="24">
        <v>2026</v>
      </c>
      <c r="E3725" s="7" t="s">
        <v>3970</v>
      </c>
      <c r="F3725" s="7" t="s">
        <v>3958</v>
      </c>
      <c r="G3725" s="7" t="s">
        <v>37</v>
      </c>
      <c r="H3725" s="7" t="s">
        <v>30</v>
      </c>
      <c r="I3725" s="8">
        <v>0.23300000000000001</v>
      </c>
      <c r="J3725" s="8">
        <v>0.28100000000000003</v>
      </c>
      <c r="K3725" s="8">
        <v>0.3</v>
      </c>
      <c r="L3725" s="8">
        <v>0.58099999999999996</v>
      </c>
      <c r="M3725" s="7">
        <v>15</v>
      </c>
      <c r="N3725" s="7">
        <v>35</v>
      </c>
      <c r="O3725" s="7">
        <v>30</v>
      </c>
      <c r="P3725" s="7">
        <v>12</v>
      </c>
      <c r="Q3725" s="7">
        <v>7</v>
      </c>
      <c r="R3725" s="7">
        <v>2</v>
      </c>
      <c r="S3725" s="7">
        <v>0</v>
      </c>
      <c r="T3725" s="7">
        <v>0</v>
      </c>
      <c r="U3725" s="7">
        <v>4</v>
      </c>
      <c r="V3725" s="7">
        <v>0</v>
      </c>
      <c r="W3725" s="7">
        <v>2</v>
      </c>
      <c r="X3725" s="7">
        <v>6</v>
      </c>
      <c r="Y3725" s="7">
        <v>5</v>
      </c>
      <c r="Z3725" s="7">
        <v>3</v>
      </c>
      <c r="AA3725"/>
    </row>
    <row r="3726" spans="1:27" x14ac:dyDescent="0.25">
      <c r="A3726" s="24" t="str">
        <f t="shared" si="178"/>
        <v/>
      </c>
      <c r="B3726" s="24" t="str">
        <f t="shared" si="176"/>
        <v/>
      </c>
      <c r="C3726" s="24" t="str">
        <f t="shared" si="177"/>
        <v/>
      </c>
      <c r="D3726" s="24">
        <v>2026</v>
      </c>
      <c r="E3726" s="7" t="s">
        <v>3971</v>
      </c>
      <c r="F3726" s="7" t="s">
        <v>3958</v>
      </c>
      <c r="G3726" s="7" t="s">
        <v>37</v>
      </c>
      <c r="H3726" s="7" t="s">
        <v>42</v>
      </c>
      <c r="I3726" s="8">
        <v>0.217</v>
      </c>
      <c r="J3726" s="8">
        <v>0.30099999999999999</v>
      </c>
      <c r="K3726" s="8">
        <v>0.28299999999999997</v>
      </c>
      <c r="L3726" s="8">
        <v>0.58399999999999996</v>
      </c>
      <c r="M3726" s="7">
        <v>37</v>
      </c>
      <c r="N3726" s="7">
        <v>109</v>
      </c>
      <c r="O3726" s="7">
        <v>92</v>
      </c>
      <c r="P3726" s="7">
        <v>18</v>
      </c>
      <c r="Q3726" s="7">
        <v>20</v>
      </c>
      <c r="R3726" s="7">
        <v>4</v>
      </c>
      <c r="S3726" s="7">
        <v>1</v>
      </c>
      <c r="T3726" s="7">
        <v>0</v>
      </c>
      <c r="U3726" s="7">
        <v>15</v>
      </c>
      <c r="V3726" s="7">
        <v>6</v>
      </c>
      <c r="W3726" s="7">
        <v>5</v>
      </c>
      <c r="X3726" s="7">
        <v>27</v>
      </c>
      <c r="Y3726" s="7">
        <v>2</v>
      </c>
      <c r="Z3726" s="7">
        <v>1</v>
      </c>
      <c r="AA3726"/>
    </row>
    <row r="3727" spans="1:27" x14ac:dyDescent="0.25">
      <c r="A3727" s="24" t="str">
        <f t="shared" si="178"/>
        <v/>
      </c>
      <c r="B3727" s="24" t="str">
        <f t="shared" si="176"/>
        <v/>
      </c>
      <c r="C3727" s="24">
        <f t="shared" si="177"/>
        <v>1</v>
      </c>
      <c r="D3727" s="24">
        <v>2026</v>
      </c>
      <c r="E3727" s="7" t="s">
        <v>3972</v>
      </c>
      <c r="F3727" s="7" t="s">
        <v>3958</v>
      </c>
      <c r="G3727" s="7" t="s">
        <v>37</v>
      </c>
      <c r="H3727" s="7" t="s">
        <v>42</v>
      </c>
      <c r="I3727" s="8">
        <v>0.16700000000000001</v>
      </c>
      <c r="J3727" s="8">
        <v>0.27800000000000002</v>
      </c>
      <c r="K3727" s="8">
        <v>0.2</v>
      </c>
      <c r="L3727" s="8">
        <v>0.47799999999999998</v>
      </c>
      <c r="M3727" s="7">
        <v>15</v>
      </c>
      <c r="N3727" s="7">
        <v>37</v>
      </c>
      <c r="O3727" s="7">
        <v>30</v>
      </c>
      <c r="P3727" s="7">
        <v>3</v>
      </c>
      <c r="Q3727" s="7">
        <v>5</v>
      </c>
      <c r="R3727" s="7">
        <v>1</v>
      </c>
      <c r="S3727" s="7">
        <v>0</v>
      </c>
      <c r="T3727" s="7">
        <v>0</v>
      </c>
      <c r="U3727" s="7">
        <v>4</v>
      </c>
      <c r="V3727" s="7">
        <v>0</v>
      </c>
      <c r="W3727" s="7">
        <v>5</v>
      </c>
      <c r="X3727" s="7">
        <v>8</v>
      </c>
      <c r="Y3727" s="7">
        <v>0</v>
      </c>
      <c r="Z3727" s="7">
        <v>0</v>
      </c>
      <c r="AA3727"/>
    </row>
    <row r="3728" spans="1:27" x14ac:dyDescent="0.25">
      <c r="A3728" s="24">
        <f t="shared" si="178"/>
        <v>1</v>
      </c>
      <c r="B3728" s="24" t="str">
        <f t="shared" si="176"/>
        <v/>
      </c>
      <c r="C3728" s="24" t="str">
        <f t="shared" si="177"/>
        <v/>
      </c>
      <c r="D3728" s="24">
        <v>2026</v>
      </c>
      <c r="E3728" s="7" t="s">
        <v>3973</v>
      </c>
      <c r="F3728" s="7" t="s">
        <v>3958</v>
      </c>
      <c r="G3728" s="7" t="s">
        <v>29</v>
      </c>
      <c r="H3728" s="7" t="s">
        <v>38</v>
      </c>
      <c r="I3728" s="8">
        <v>0.13300000000000001</v>
      </c>
      <c r="J3728" s="8">
        <v>0.152</v>
      </c>
      <c r="K3728" s="8">
        <v>0.222</v>
      </c>
      <c r="L3728" s="8">
        <v>0.374</v>
      </c>
      <c r="M3728" s="7">
        <v>17</v>
      </c>
      <c r="N3728" s="7">
        <v>46</v>
      </c>
      <c r="O3728" s="7">
        <v>45</v>
      </c>
      <c r="P3728" s="7">
        <v>2</v>
      </c>
      <c r="Q3728" s="7">
        <v>6</v>
      </c>
      <c r="R3728" s="7">
        <v>1</v>
      </c>
      <c r="S3728" s="7">
        <v>0</v>
      </c>
      <c r="T3728" s="7">
        <v>1</v>
      </c>
      <c r="U3728" s="7">
        <v>5</v>
      </c>
      <c r="V3728" s="7">
        <v>1</v>
      </c>
      <c r="W3728" s="7">
        <v>0</v>
      </c>
      <c r="X3728" s="7">
        <v>14</v>
      </c>
      <c r="Y3728" s="7">
        <v>0</v>
      </c>
      <c r="Z3728" s="7">
        <v>0</v>
      </c>
      <c r="AA3728"/>
    </row>
    <row r="3729" spans="1:27" x14ac:dyDescent="0.25">
      <c r="A3729" s="24">
        <f t="shared" si="178"/>
        <v>1</v>
      </c>
      <c r="B3729" s="24" t="str">
        <f t="shared" si="176"/>
        <v/>
      </c>
      <c r="C3729" s="24" t="str">
        <f t="shared" si="177"/>
        <v/>
      </c>
      <c r="D3729" s="24">
        <v>2026</v>
      </c>
      <c r="E3729" s="7" t="s">
        <v>3974</v>
      </c>
      <c r="F3729" s="7" t="s">
        <v>3958</v>
      </c>
      <c r="G3729" s="7" t="s">
        <v>29</v>
      </c>
      <c r="H3729" s="7" t="s">
        <v>38</v>
      </c>
      <c r="I3729" s="8">
        <v>0.11799999999999999</v>
      </c>
      <c r="J3729" s="8">
        <v>0.21099999999999999</v>
      </c>
      <c r="K3729" s="8">
        <v>0.11799999999999999</v>
      </c>
      <c r="L3729" s="8">
        <v>0.32800000000000001</v>
      </c>
      <c r="M3729" s="7">
        <v>14</v>
      </c>
      <c r="N3729" s="7">
        <v>20</v>
      </c>
      <c r="O3729" s="7">
        <v>17</v>
      </c>
      <c r="P3729" s="7">
        <v>1</v>
      </c>
      <c r="Q3729" s="7">
        <v>2</v>
      </c>
      <c r="R3729" s="7">
        <v>0</v>
      </c>
      <c r="S3729" s="7">
        <v>0</v>
      </c>
      <c r="T3729" s="7">
        <v>0</v>
      </c>
      <c r="U3729" s="7">
        <v>3</v>
      </c>
      <c r="V3729" s="7">
        <v>1</v>
      </c>
      <c r="W3729" s="7">
        <v>1</v>
      </c>
      <c r="X3729" s="7">
        <v>7</v>
      </c>
      <c r="Y3729" s="7">
        <v>0</v>
      </c>
      <c r="Z3729" s="7">
        <v>0</v>
      </c>
      <c r="AA3729"/>
    </row>
    <row r="3730" spans="1:27" x14ac:dyDescent="0.25">
      <c r="A3730" s="24" t="str">
        <f t="shared" si="178"/>
        <v/>
      </c>
      <c r="B3730" s="24" t="str">
        <f t="shared" si="176"/>
        <v/>
      </c>
      <c r="C3730" s="24">
        <f t="shared" si="177"/>
        <v>1</v>
      </c>
      <c r="D3730" s="24">
        <v>2026</v>
      </c>
      <c r="E3730" s="7" t="s">
        <v>3975</v>
      </c>
      <c r="F3730" s="7" t="s">
        <v>3958</v>
      </c>
      <c r="G3730" s="7" t="s">
        <v>37</v>
      </c>
      <c r="H3730" s="7" t="s">
        <v>30</v>
      </c>
      <c r="I3730" s="8">
        <v>0.111</v>
      </c>
      <c r="J3730" s="8">
        <v>0.33300000000000002</v>
      </c>
      <c r="K3730" s="8">
        <v>0.111</v>
      </c>
      <c r="L3730" s="8">
        <v>0.44400000000000001</v>
      </c>
      <c r="M3730" s="7">
        <v>10</v>
      </c>
      <c r="N3730" s="7">
        <v>12</v>
      </c>
      <c r="O3730" s="7">
        <v>9</v>
      </c>
      <c r="P3730" s="7">
        <v>1</v>
      </c>
      <c r="Q3730" s="7">
        <v>1</v>
      </c>
      <c r="R3730" s="7">
        <v>0</v>
      </c>
      <c r="S3730" s="7">
        <v>0</v>
      </c>
      <c r="T3730" s="7">
        <v>0</v>
      </c>
      <c r="U3730" s="7">
        <v>1</v>
      </c>
      <c r="V3730" s="7">
        <v>0</v>
      </c>
      <c r="W3730" s="7">
        <v>3</v>
      </c>
      <c r="X3730" s="7">
        <v>4</v>
      </c>
      <c r="Y3730" s="7">
        <v>0</v>
      </c>
      <c r="Z3730" s="7">
        <v>0</v>
      </c>
      <c r="AA3730"/>
    </row>
    <row r="3731" spans="1:27" x14ac:dyDescent="0.25">
      <c r="A3731" s="24">
        <f t="shared" si="178"/>
        <v>1</v>
      </c>
      <c r="B3731" s="24" t="str">
        <f t="shared" si="176"/>
        <v/>
      </c>
      <c r="C3731" s="24">
        <f t="shared" si="177"/>
        <v>1</v>
      </c>
      <c r="D3731" s="24">
        <v>2026</v>
      </c>
      <c r="E3731" s="7" t="s">
        <v>3976</v>
      </c>
      <c r="F3731" s="7" t="s">
        <v>3958</v>
      </c>
      <c r="G3731" s="7" t="s">
        <v>29</v>
      </c>
      <c r="H3731" s="7" t="s">
        <v>164</v>
      </c>
      <c r="I3731" s="8">
        <v>0</v>
      </c>
      <c r="J3731" s="8">
        <v>0</v>
      </c>
      <c r="K3731" s="8">
        <v>0</v>
      </c>
      <c r="L3731" s="8">
        <v>0</v>
      </c>
      <c r="M3731" s="7">
        <v>1</v>
      </c>
      <c r="N3731" s="7">
        <v>1</v>
      </c>
      <c r="O3731" s="7">
        <v>1</v>
      </c>
      <c r="P3731" s="7">
        <v>0</v>
      </c>
      <c r="Q3731" s="7">
        <v>0</v>
      </c>
      <c r="R3731" s="7">
        <v>0</v>
      </c>
      <c r="S3731" s="7">
        <v>0</v>
      </c>
      <c r="T3731" s="7">
        <v>0</v>
      </c>
      <c r="U3731" s="7">
        <v>0</v>
      </c>
      <c r="V3731" s="7">
        <v>0</v>
      </c>
      <c r="W3731" s="7">
        <v>0</v>
      </c>
      <c r="X3731" s="7">
        <v>0</v>
      </c>
      <c r="Y3731" s="7">
        <v>0</v>
      </c>
      <c r="Z3731" s="7">
        <v>0</v>
      </c>
      <c r="AA3731"/>
    </row>
    <row r="3732" spans="1:27" x14ac:dyDescent="0.25">
      <c r="A3732" s="24">
        <f t="shared" si="178"/>
        <v>1</v>
      </c>
      <c r="B3732" s="24" t="str">
        <f t="shared" si="176"/>
        <v/>
      </c>
      <c r="C3732" s="24" t="str">
        <f t="shared" si="177"/>
        <v/>
      </c>
      <c r="D3732" s="24">
        <v>2026</v>
      </c>
      <c r="E3732" s="7" t="s">
        <v>3977</v>
      </c>
      <c r="F3732" s="7" t="s">
        <v>3978</v>
      </c>
      <c r="G3732" s="7" t="s">
        <v>32</v>
      </c>
      <c r="H3732" s="7" t="s">
        <v>44</v>
      </c>
      <c r="I3732" s="8">
        <v>0.34200000000000003</v>
      </c>
      <c r="J3732" s="8">
        <v>0.46500000000000002</v>
      </c>
      <c r="K3732" s="8">
        <v>0.64400000000000002</v>
      </c>
      <c r="L3732" s="8">
        <v>1.109</v>
      </c>
      <c r="M3732" s="7">
        <v>53</v>
      </c>
      <c r="N3732" s="7">
        <v>259</v>
      </c>
      <c r="O3732" s="7">
        <v>202</v>
      </c>
      <c r="P3732" s="7">
        <v>49</v>
      </c>
      <c r="Q3732" s="7">
        <v>69</v>
      </c>
      <c r="R3732" s="7">
        <v>16</v>
      </c>
      <c r="S3732" s="7">
        <v>0</v>
      </c>
      <c r="T3732" s="7">
        <v>15</v>
      </c>
      <c r="U3732" s="7">
        <v>59</v>
      </c>
      <c r="V3732" s="7">
        <v>5</v>
      </c>
      <c r="W3732" s="7">
        <v>46</v>
      </c>
      <c r="X3732" s="7">
        <v>33</v>
      </c>
      <c r="Y3732" s="7">
        <v>6</v>
      </c>
      <c r="Z3732" s="7">
        <v>3</v>
      </c>
      <c r="AA3732"/>
    </row>
    <row r="3733" spans="1:27" x14ac:dyDescent="0.25">
      <c r="A3733" s="24" t="str">
        <f t="shared" si="178"/>
        <v/>
      </c>
      <c r="B3733" s="24" t="str">
        <f t="shared" si="176"/>
        <v/>
      </c>
      <c r="C3733" s="24">
        <f t="shared" si="177"/>
        <v>1</v>
      </c>
      <c r="D3733" s="24">
        <v>2026</v>
      </c>
      <c r="E3733" s="7" t="s">
        <v>3979</v>
      </c>
      <c r="F3733" s="7" t="s">
        <v>3978</v>
      </c>
      <c r="G3733" s="7" t="s">
        <v>24</v>
      </c>
      <c r="H3733" s="7" t="s">
        <v>27</v>
      </c>
      <c r="I3733" s="8">
        <v>0.32600000000000001</v>
      </c>
      <c r="J3733" s="8">
        <v>0.43</v>
      </c>
      <c r="K3733" s="8">
        <v>0.437</v>
      </c>
      <c r="L3733" s="8">
        <v>0.86699999999999999</v>
      </c>
      <c r="M3733" s="7">
        <v>53</v>
      </c>
      <c r="N3733" s="7">
        <v>264</v>
      </c>
      <c r="O3733" s="7">
        <v>215</v>
      </c>
      <c r="P3733" s="7">
        <v>61</v>
      </c>
      <c r="Q3733" s="7">
        <v>70</v>
      </c>
      <c r="R3733" s="7">
        <v>14</v>
      </c>
      <c r="S3733" s="7">
        <v>2</v>
      </c>
      <c r="T3733" s="7">
        <v>2</v>
      </c>
      <c r="U3733" s="7">
        <v>24</v>
      </c>
      <c r="V3733" s="7">
        <v>10</v>
      </c>
      <c r="W3733" s="7">
        <v>31</v>
      </c>
      <c r="X3733" s="7">
        <v>41</v>
      </c>
      <c r="Y3733" s="7">
        <v>21</v>
      </c>
      <c r="Z3733" s="7">
        <v>2</v>
      </c>
      <c r="AA3733"/>
    </row>
    <row r="3734" spans="1:27" x14ac:dyDescent="0.25">
      <c r="A3734" s="24">
        <f t="shared" si="178"/>
        <v>1</v>
      </c>
      <c r="B3734" s="24" t="str">
        <f t="shared" si="176"/>
        <v/>
      </c>
      <c r="C3734" s="24" t="str">
        <f t="shared" si="177"/>
        <v/>
      </c>
      <c r="D3734" s="24">
        <v>2026</v>
      </c>
      <c r="E3734" s="7" t="s">
        <v>3980</v>
      </c>
      <c r="F3734" s="7" t="s">
        <v>3978</v>
      </c>
      <c r="G3734" s="7" t="s">
        <v>29</v>
      </c>
      <c r="H3734" s="7" t="s">
        <v>42</v>
      </c>
      <c r="I3734" s="8">
        <v>0.317</v>
      </c>
      <c r="J3734" s="8">
        <v>0.45400000000000001</v>
      </c>
      <c r="K3734" s="8">
        <v>0.435</v>
      </c>
      <c r="L3734" s="8">
        <v>0.89</v>
      </c>
      <c r="M3734" s="7">
        <v>52</v>
      </c>
      <c r="N3734" s="7">
        <v>242</v>
      </c>
      <c r="O3734" s="7">
        <v>186</v>
      </c>
      <c r="P3734" s="7">
        <v>32</v>
      </c>
      <c r="Q3734" s="7">
        <v>59</v>
      </c>
      <c r="R3734" s="7">
        <v>10</v>
      </c>
      <c r="S3734" s="7">
        <v>0</v>
      </c>
      <c r="T3734" s="7">
        <v>4</v>
      </c>
      <c r="U3734" s="7">
        <v>38</v>
      </c>
      <c r="V3734" s="7">
        <v>16</v>
      </c>
      <c r="W3734" s="7">
        <v>34</v>
      </c>
      <c r="X3734" s="7">
        <v>37</v>
      </c>
      <c r="Y3734" s="7">
        <v>8</v>
      </c>
      <c r="Z3734" s="7">
        <v>2</v>
      </c>
      <c r="AA3734"/>
    </row>
    <row r="3735" spans="1:27" x14ac:dyDescent="0.25">
      <c r="A3735" s="24">
        <f t="shared" si="178"/>
        <v>1</v>
      </c>
      <c r="B3735" s="24" t="str">
        <f t="shared" si="176"/>
        <v/>
      </c>
      <c r="C3735" s="24" t="str">
        <f t="shared" si="177"/>
        <v/>
      </c>
      <c r="D3735" s="24">
        <v>2026</v>
      </c>
      <c r="E3735" s="7" t="s">
        <v>3981</v>
      </c>
      <c r="F3735" s="7" t="s">
        <v>3978</v>
      </c>
      <c r="G3735" s="7" t="s">
        <v>29</v>
      </c>
      <c r="H3735" s="7" t="s">
        <v>33</v>
      </c>
      <c r="I3735" s="8">
        <v>0.29499999999999998</v>
      </c>
      <c r="J3735" s="8">
        <v>0.35699999999999998</v>
      </c>
      <c r="K3735" s="8">
        <v>0.41899999999999998</v>
      </c>
      <c r="L3735" s="8">
        <v>0.77600000000000002</v>
      </c>
      <c r="M3735" s="7">
        <v>52</v>
      </c>
      <c r="N3735" s="7">
        <v>238</v>
      </c>
      <c r="O3735" s="7">
        <v>210</v>
      </c>
      <c r="P3735" s="7">
        <v>28</v>
      </c>
      <c r="Q3735" s="7">
        <v>62</v>
      </c>
      <c r="R3735" s="7">
        <v>14</v>
      </c>
      <c r="S3735" s="7">
        <v>0</v>
      </c>
      <c r="T3735" s="7">
        <v>4</v>
      </c>
      <c r="U3735" s="7">
        <v>32</v>
      </c>
      <c r="V3735" s="7">
        <v>2</v>
      </c>
      <c r="W3735" s="7">
        <v>20</v>
      </c>
      <c r="X3735" s="7">
        <v>50</v>
      </c>
      <c r="Y3735" s="7">
        <v>4</v>
      </c>
      <c r="Z3735" s="7">
        <v>1</v>
      </c>
      <c r="AA3735"/>
    </row>
    <row r="3736" spans="1:27" x14ac:dyDescent="0.25">
      <c r="A3736" s="24" t="str">
        <f t="shared" si="178"/>
        <v/>
      </c>
      <c r="B3736" s="24" t="str">
        <f t="shared" si="176"/>
        <v/>
      </c>
      <c r="C3736" s="24" t="str">
        <f t="shared" si="177"/>
        <v/>
      </c>
      <c r="D3736" s="24">
        <v>2026</v>
      </c>
      <c r="E3736" s="7" t="s">
        <v>3982</v>
      </c>
      <c r="F3736" s="7" t="s">
        <v>3978</v>
      </c>
      <c r="G3736" s="7" t="s">
        <v>37</v>
      </c>
      <c r="H3736" s="7" t="s">
        <v>30</v>
      </c>
      <c r="I3736" s="8">
        <v>0.29199999999999998</v>
      </c>
      <c r="J3736" s="8">
        <v>0.379</v>
      </c>
      <c r="K3736" s="8">
        <v>0.35699999999999998</v>
      </c>
      <c r="L3736" s="8">
        <v>0.73599999999999999</v>
      </c>
      <c r="M3736" s="7">
        <v>49</v>
      </c>
      <c r="N3736" s="7">
        <v>206</v>
      </c>
      <c r="O3736" s="7">
        <v>171</v>
      </c>
      <c r="P3736" s="7">
        <v>27</v>
      </c>
      <c r="Q3736" s="7">
        <v>50</v>
      </c>
      <c r="R3736" s="7">
        <v>6</v>
      </c>
      <c r="S3736" s="7">
        <v>1</v>
      </c>
      <c r="T3736" s="7">
        <v>1</v>
      </c>
      <c r="U3736" s="7">
        <v>31</v>
      </c>
      <c r="V3736" s="7">
        <v>2</v>
      </c>
      <c r="W3736" s="7">
        <v>25</v>
      </c>
      <c r="X3736" s="7">
        <v>34</v>
      </c>
      <c r="Y3736" s="7">
        <v>5</v>
      </c>
      <c r="Z3736" s="7">
        <v>0</v>
      </c>
      <c r="AA3736"/>
    </row>
    <row r="3737" spans="1:27" x14ac:dyDescent="0.25">
      <c r="A3737" s="24">
        <f t="shared" si="178"/>
        <v>1</v>
      </c>
      <c r="B3737" s="24" t="str">
        <f t="shared" si="176"/>
        <v/>
      </c>
      <c r="C3737" s="24" t="str">
        <f t="shared" si="177"/>
        <v/>
      </c>
      <c r="D3737" s="24">
        <v>2026</v>
      </c>
      <c r="E3737" s="7" t="s">
        <v>3983</v>
      </c>
      <c r="F3737" s="7" t="s">
        <v>3978</v>
      </c>
      <c r="G3737" s="7" t="s">
        <v>29</v>
      </c>
      <c r="H3737" s="7" t="s">
        <v>38</v>
      </c>
      <c r="I3737" s="8">
        <v>0.27500000000000002</v>
      </c>
      <c r="J3737" s="8">
        <v>0.40200000000000002</v>
      </c>
      <c r="K3737" s="8">
        <v>0.38400000000000001</v>
      </c>
      <c r="L3737" s="8">
        <v>0.78600000000000003</v>
      </c>
      <c r="M3737" s="7">
        <v>42</v>
      </c>
      <c r="N3737" s="7">
        <v>173</v>
      </c>
      <c r="O3737" s="7">
        <v>138</v>
      </c>
      <c r="P3737" s="7">
        <v>21</v>
      </c>
      <c r="Q3737" s="7">
        <v>38</v>
      </c>
      <c r="R3737" s="7">
        <v>7</v>
      </c>
      <c r="S3737" s="7">
        <v>1</v>
      </c>
      <c r="T3737" s="7">
        <v>2</v>
      </c>
      <c r="U3737" s="7">
        <v>32</v>
      </c>
      <c r="V3737" s="7">
        <v>10</v>
      </c>
      <c r="W3737" s="7">
        <v>20</v>
      </c>
      <c r="X3737" s="7">
        <v>49</v>
      </c>
      <c r="Y3737" s="7">
        <v>0</v>
      </c>
      <c r="Z3737" s="7">
        <v>1</v>
      </c>
      <c r="AA3737"/>
    </row>
    <row r="3738" spans="1:27" x14ac:dyDescent="0.25">
      <c r="A3738" s="24" t="str">
        <f t="shared" si="178"/>
        <v/>
      </c>
      <c r="B3738" s="24" t="str">
        <f t="shared" si="176"/>
        <v/>
      </c>
      <c r="C3738" s="24" t="str">
        <f t="shared" si="177"/>
        <v/>
      </c>
      <c r="D3738" s="24">
        <v>2026</v>
      </c>
      <c r="E3738" s="7" t="s">
        <v>3984</v>
      </c>
      <c r="F3738" s="7" t="s">
        <v>3978</v>
      </c>
      <c r="G3738" s="7" t="s">
        <v>37</v>
      </c>
      <c r="H3738" s="7" t="s">
        <v>40</v>
      </c>
      <c r="I3738" s="8">
        <v>0.26400000000000001</v>
      </c>
      <c r="J3738" s="8">
        <v>0.33700000000000002</v>
      </c>
      <c r="K3738" s="8">
        <v>0.40100000000000002</v>
      </c>
      <c r="L3738" s="8">
        <v>0.73799999999999999</v>
      </c>
      <c r="M3738" s="7">
        <v>50</v>
      </c>
      <c r="N3738" s="7">
        <v>205</v>
      </c>
      <c r="O3738" s="7">
        <v>182</v>
      </c>
      <c r="P3738" s="7">
        <v>33</v>
      </c>
      <c r="Q3738" s="7">
        <v>48</v>
      </c>
      <c r="R3738" s="7">
        <v>10</v>
      </c>
      <c r="S3738" s="7">
        <v>0</v>
      </c>
      <c r="T3738" s="7">
        <v>5</v>
      </c>
      <c r="U3738" s="7">
        <v>21</v>
      </c>
      <c r="V3738" s="7">
        <v>8</v>
      </c>
      <c r="W3738" s="7">
        <v>12</v>
      </c>
      <c r="X3738" s="7">
        <v>50</v>
      </c>
      <c r="Y3738" s="7">
        <v>6</v>
      </c>
      <c r="Z3738" s="7">
        <v>4</v>
      </c>
      <c r="AA3738"/>
    </row>
    <row r="3739" spans="1:27" x14ac:dyDescent="0.25">
      <c r="A3739" s="24">
        <f t="shared" si="178"/>
        <v>1</v>
      </c>
      <c r="B3739" s="24" t="str">
        <f t="shared" si="176"/>
        <v/>
      </c>
      <c r="C3739" s="24" t="str">
        <f t="shared" si="177"/>
        <v/>
      </c>
      <c r="D3739" s="24">
        <v>2026</v>
      </c>
      <c r="E3739" s="7" t="s">
        <v>3985</v>
      </c>
      <c r="F3739" s="7" t="s">
        <v>3978</v>
      </c>
      <c r="G3739" s="7" t="s">
        <v>32</v>
      </c>
      <c r="H3739" s="7" t="s">
        <v>25</v>
      </c>
      <c r="I3739" s="8">
        <v>0.23</v>
      </c>
      <c r="J3739" s="8">
        <v>0.315</v>
      </c>
      <c r="K3739" s="8">
        <v>0.316</v>
      </c>
      <c r="L3739" s="8">
        <v>0.63100000000000001</v>
      </c>
      <c r="M3739" s="7">
        <v>50</v>
      </c>
      <c r="N3739" s="7">
        <v>209</v>
      </c>
      <c r="O3739" s="7">
        <v>174</v>
      </c>
      <c r="P3739" s="7">
        <v>34</v>
      </c>
      <c r="Q3739" s="7">
        <v>40</v>
      </c>
      <c r="R3739" s="7">
        <v>4</v>
      </c>
      <c r="S3739" s="7">
        <v>1</v>
      </c>
      <c r="T3739" s="7">
        <v>3</v>
      </c>
      <c r="U3739" s="7">
        <v>26</v>
      </c>
      <c r="V3739" s="7">
        <v>10</v>
      </c>
      <c r="W3739" s="7">
        <v>14</v>
      </c>
      <c r="X3739" s="7">
        <v>23</v>
      </c>
      <c r="Y3739" s="7">
        <v>1</v>
      </c>
      <c r="Z3739" s="7">
        <v>1</v>
      </c>
      <c r="AA3739"/>
    </row>
    <row r="3740" spans="1:27" x14ac:dyDescent="0.25">
      <c r="A3740" s="24" t="str">
        <f t="shared" si="178"/>
        <v/>
      </c>
      <c r="B3740" s="24" t="str">
        <f t="shared" si="176"/>
        <v/>
      </c>
      <c r="C3740" s="24">
        <f t="shared" si="177"/>
        <v>1</v>
      </c>
      <c r="D3740" s="24">
        <v>2026</v>
      </c>
      <c r="E3740" s="7" t="s">
        <v>3986</v>
      </c>
      <c r="F3740" s="7" t="s">
        <v>3978</v>
      </c>
      <c r="G3740" s="7" t="s">
        <v>37</v>
      </c>
      <c r="H3740" s="7" t="s">
        <v>25</v>
      </c>
      <c r="I3740" s="8">
        <v>0.42899999999999999</v>
      </c>
      <c r="J3740" s="8">
        <v>0.5</v>
      </c>
      <c r="K3740" s="8">
        <v>0.42899999999999999</v>
      </c>
      <c r="L3740" s="8">
        <v>0.92900000000000005</v>
      </c>
      <c r="M3740" s="7">
        <v>6</v>
      </c>
      <c r="N3740" s="7">
        <v>17</v>
      </c>
      <c r="O3740" s="7">
        <v>14</v>
      </c>
      <c r="P3740" s="7">
        <v>1</v>
      </c>
      <c r="Q3740" s="7">
        <v>6</v>
      </c>
      <c r="R3740" s="7">
        <v>0</v>
      </c>
      <c r="S3740" s="7">
        <v>0</v>
      </c>
      <c r="T3740" s="7">
        <v>0</v>
      </c>
      <c r="U3740" s="7">
        <v>1</v>
      </c>
      <c r="V3740" s="7">
        <v>0</v>
      </c>
      <c r="W3740" s="7">
        <v>2</v>
      </c>
      <c r="X3740" s="7">
        <v>5</v>
      </c>
      <c r="Y3740" s="7">
        <v>0</v>
      </c>
      <c r="Z3740" s="7">
        <v>0</v>
      </c>
      <c r="AA3740"/>
    </row>
    <row r="3741" spans="1:27" x14ac:dyDescent="0.25">
      <c r="A3741" s="24" t="str">
        <f t="shared" si="178"/>
        <v/>
      </c>
      <c r="B3741" s="24" t="str">
        <f t="shared" si="176"/>
        <v/>
      </c>
      <c r="C3741" s="24" t="str">
        <f t="shared" si="177"/>
        <v/>
      </c>
      <c r="D3741" s="24">
        <v>2026</v>
      </c>
      <c r="E3741" s="7" t="s">
        <v>3987</v>
      </c>
      <c r="F3741" s="7" t="s">
        <v>3978</v>
      </c>
      <c r="G3741" s="7" t="s">
        <v>37</v>
      </c>
      <c r="H3741" s="7" t="s">
        <v>35</v>
      </c>
      <c r="I3741" s="8">
        <v>0.33300000000000002</v>
      </c>
      <c r="J3741" s="8">
        <v>0.442</v>
      </c>
      <c r="K3741" s="8">
        <v>0.59</v>
      </c>
      <c r="L3741" s="8">
        <v>1.032</v>
      </c>
      <c r="M3741" s="7">
        <v>28</v>
      </c>
      <c r="N3741" s="7">
        <v>95</v>
      </c>
      <c r="O3741" s="7">
        <v>78</v>
      </c>
      <c r="P3741" s="7">
        <v>17</v>
      </c>
      <c r="Q3741" s="7">
        <v>26</v>
      </c>
      <c r="R3741" s="7">
        <v>6</v>
      </c>
      <c r="S3741" s="7">
        <v>1</v>
      </c>
      <c r="T3741" s="7">
        <v>4</v>
      </c>
      <c r="U3741" s="7">
        <v>23</v>
      </c>
      <c r="V3741" s="7">
        <v>1</v>
      </c>
      <c r="W3741" s="7">
        <v>15</v>
      </c>
      <c r="X3741" s="7">
        <v>18</v>
      </c>
      <c r="Y3741" s="7">
        <v>1</v>
      </c>
      <c r="Z3741" s="7">
        <v>0</v>
      </c>
      <c r="AA3741"/>
    </row>
    <row r="3742" spans="1:27" x14ac:dyDescent="0.25">
      <c r="A3742" s="24">
        <f t="shared" si="178"/>
        <v>1</v>
      </c>
      <c r="B3742" s="24" t="str">
        <f t="shared" si="176"/>
        <v/>
      </c>
      <c r="C3742" s="24" t="str">
        <f t="shared" si="177"/>
        <v/>
      </c>
      <c r="D3742" s="24">
        <v>2026</v>
      </c>
      <c r="E3742" s="7" t="s">
        <v>3988</v>
      </c>
      <c r="F3742" s="7" t="s">
        <v>3978</v>
      </c>
      <c r="G3742" s="7" t="s">
        <v>29</v>
      </c>
      <c r="H3742" s="7" t="s">
        <v>38</v>
      </c>
      <c r="I3742" s="8">
        <v>0.22</v>
      </c>
      <c r="J3742" s="8">
        <v>0.214</v>
      </c>
      <c r="K3742" s="8">
        <v>0.24399999999999999</v>
      </c>
      <c r="L3742" s="8">
        <v>0.45800000000000002</v>
      </c>
      <c r="M3742" s="7">
        <v>12</v>
      </c>
      <c r="N3742" s="7">
        <v>42</v>
      </c>
      <c r="O3742" s="7">
        <v>41</v>
      </c>
      <c r="P3742" s="7">
        <v>3</v>
      </c>
      <c r="Q3742" s="7">
        <v>9</v>
      </c>
      <c r="R3742" s="7">
        <v>1</v>
      </c>
      <c r="S3742" s="7">
        <v>0</v>
      </c>
      <c r="T3742" s="7">
        <v>0</v>
      </c>
      <c r="U3742" s="7">
        <v>3</v>
      </c>
      <c r="V3742" s="7">
        <v>0</v>
      </c>
      <c r="W3742" s="7">
        <v>0</v>
      </c>
      <c r="X3742" s="7">
        <v>17</v>
      </c>
      <c r="Y3742" s="7">
        <v>0</v>
      </c>
      <c r="Z3742" s="7">
        <v>0</v>
      </c>
      <c r="AA3742"/>
    </row>
    <row r="3743" spans="1:27" x14ac:dyDescent="0.25">
      <c r="A3743" s="24" t="str">
        <f t="shared" si="178"/>
        <v/>
      </c>
      <c r="B3743" s="24" t="str">
        <f t="shared" si="176"/>
        <v/>
      </c>
      <c r="C3743" s="24" t="str">
        <f t="shared" si="177"/>
        <v/>
      </c>
      <c r="D3743" s="24">
        <v>2026</v>
      </c>
      <c r="E3743" s="7" t="s">
        <v>3989</v>
      </c>
      <c r="F3743" s="7" t="s">
        <v>3978</v>
      </c>
      <c r="G3743" s="7" t="s">
        <v>37</v>
      </c>
      <c r="H3743" s="7" t="s">
        <v>33</v>
      </c>
      <c r="I3743" s="8">
        <v>0.21099999999999999</v>
      </c>
      <c r="J3743" s="8">
        <v>0.28599999999999998</v>
      </c>
      <c r="K3743" s="8">
        <v>0.316</v>
      </c>
      <c r="L3743" s="8">
        <v>0.60199999999999998</v>
      </c>
      <c r="M3743" s="7">
        <v>9</v>
      </c>
      <c r="N3743" s="7">
        <v>21</v>
      </c>
      <c r="O3743" s="7">
        <v>19</v>
      </c>
      <c r="P3743" s="7">
        <v>2</v>
      </c>
      <c r="Q3743" s="7">
        <v>4</v>
      </c>
      <c r="R3743" s="7">
        <v>0</v>
      </c>
      <c r="S3743" s="7">
        <v>1</v>
      </c>
      <c r="T3743" s="7">
        <v>0</v>
      </c>
      <c r="U3743" s="7">
        <v>0</v>
      </c>
      <c r="V3743" s="7">
        <v>2</v>
      </c>
      <c r="W3743" s="7">
        <v>0</v>
      </c>
      <c r="X3743" s="7">
        <v>3</v>
      </c>
      <c r="Y3743" s="7">
        <v>0</v>
      </c>
      <c r="Z3743" s="7">
        <v>0</v>
      </c>
      <c r="AA3743"/>
    </row>
    <row r="3744" spans="1:27" x14ac:dyDescent="0.25">
      <c r="A3744" s="24">
        <f t="shared" si="178"/>
        <v>1</v>
      </c>
      <c r="B3744" s="24" t="str">
        <f t="shared" si="176"/>
        <v/>
      </c>
      <c r="C3744" s="24" t="str">
        <f t="shared" si="177"/>
        <v/>
      </c>
      <c r="D3744" s="24">
        <v>2026</v>
      </c>
      <c r="E3744" s="7" t="s">
        <v>3990</v>
      </c>
      <c r="F3744" s="7" t="s">
        <v>3978</v>
      </c>
      <c r="G3744" s="7" t="s">
        <v>29</v>
      </c>
      <c r="H3744" s="7" t="s">
        <v>35</v>
      </c>
      <c r="I3744" s="8">
        <v>0.17599999999999999</v>
      </c>
      <c r="J3744" s="8">
        <v>0.26500000000000001</v>
      </c>
      <c r="K3744" s="8">
        <v>0.311</v>
      </c>
      <c r="L3744" s="8">
        <v>0.57599999999999996</v>
      </c>
      <c r="M3744" s="7">
        <v>24</v>
      </c>
      <c r="N3744" s="7">
        <v>85</v>
      </c>
      <c r="O3744" s="7">
        <v>74</v>
      </c>
      <c r="P3744" s="7">
        <v>9</v>
      </c>
      <c r="Q3744" s="7">
        <v>13</v>
      </c>
      <c r="R3744" s="7">
        <v>1</v>
      </c>
      <c r="S3744" s="7">
        <v>0</v>
      </c>
      <c r="T3744" s="7">
        <v>3</v>
      </c>
      <c r="U3744" s="7">
        <v>10</v>
      </c>
      <c r="V3744" s="7">
        <v>2</v>
      </c>
      <c r="W3744" s="7">
        <v>7</v>
      </c>
      <c r="X3744" s="7">
        <v>28</v>
      </c>
      <c r="Y3744" s="7">
        <v>0</v>
      </c>
      <c r="Z3744" s="7">
        <v>0</v>
      </c>
      <c r="AA3744"/>
    </row>
    <row r="3745" spans="1:27" x14ac:dyDescent="0.25">
      <c r="A3745" s="24">
        <f t="shared" si="178"/>
        <v>1</v>
      </c>
      <c r="B3745" s="24" t="str">
        <f t="shared" si="176"/>
        <v/>
      </c>
      <c r="C3745" s="24" t="str">
        <f t="shared" si="177"/>
        <v/>
      </c>
      <c r="D3745" s="24">
        <v>2026</v>
      </c>
      <c r="E3745" s="7" t="s">
        <v>3991</v>
      </c>
      <c r="F3745" s="7" t="s">
        <v>3978</v>
      </c>
      <c r="G3745" s="7" t="s">
        <v>29</v>
      </c>
      <c r="H3745" s="7" t="s">
        <v>35</v>
      </c>
      <c r="I3745" s="8">
        <v>0.158</v>
      </c>
      <c r="J3745" s="8">
        <v>0.38800000000000001</v>
      </c>
      <c r="K3745" s="8">
        <v>0.26300000000000001</v>
      </c>
      <c r="L3745" s="8">
        <v>0.65100000000000002</v>
      </c>
      <c r="M3745" s="7">
        <v>20</v>
      </c>
      <c r="N3745" s="7">
        <v>80</v>
      </c>
      <c r="O3745" s="7">
        <v>57</v>
      </c>
      <c r="P3745" s="7">
        <v>8</v>
      </c>
      <c r="Q3745" s="7">
        <v>9</v>
      </c>
      <c r="R3745" s="7">
        <v>1</v>
      </c>
      <c r="S3745" s="7">
        <v>1</v>
      </c>
      <c r="T3745" s="7">
        <v>1</v>
      </c>
      <c r="U3745" s="7">
        <v>3</v>
      </c>
      <c r="V3745" s="7">
        <v>6</v>
      </c>
      <c r="W3745" s="7">
        <v>16</v>
      </c>
      <c r="X3745" s="7">
        <v>24</v>
      </c>
      <c r="Y3745" s="7">
        <v>2</v>
      </c>
      <c r="Z3745" s="7">
        <v>2</v>
      </c>
      <c r="AA3745"/>
    </row>
    <row r="3746" spans="1:27" x14ac:dyDescent="0.25">
      <c r="A3746" s="24" t="str">
        <f t="shared" si="178"/>
        <v/>
      </c>
      <c r="B3746" s="24" t="str">
        <f t="shared" si="176"/>
        <v/>
      </c>
      <c r="C3746" s="24">
        <f t="shared" si="177"/>
        <v>1</v>
      </c>
      <c r="D3746" s="24">
        <v>2026</v>
      </c>
      <c r="E3746" s="7" t="s">
        <v>3992</v>
      </c>
      <c r="F3746" s="7" t="s">
        <v>3978</v>
      </c>
      <c r="G3746" s="7" t="s">
        <v>47</v>
      </c>
      <c r="H3746" s="7" t="s">
        <v>64</v>
      </c>
      <c r="I3746" s="8">
        <v>0.14299999999999999</v>
      </c>
      <c r="J3746" s="8">
        <v>0.14299999999999999</v>
      </c>
      <c r="K3746" s="8">
        <v>0.14299999999999999</v>
      </c>
      <c r="L3746" s="8">
        <v>0.28599999999999998</v>
      </c>
      <c r="M3746" s="7">
        <v>3</v>
      </c>
      <c r="N3746" s="7">
        <v>7</v>
      </c>
      <c r="O3746" s="7">
        <v>7</v>
      </c>
      <c r="P3746" s="7">
        <v>0</v>
      </c>
      <c r="Q3746" s="7">
        <v>1</v>
      </c>
      <c r="R3746" s="7">
        <v>0</v>
      </c>
      <c r="S3746" s="7">
        <v>0</v>
      </c>
      <c r="T3746" s="7">
        <v>0</v>
      </c>
      <c r="U3746" s="7">
        <v>0</v>
      </c>
      <c r="V3746" s="7">
        <v>0</v>
      </c>
      <c r="W3746" s="7">
        <v>0</v>
      </c>
      <c r="X3746" s="7">
        <v>1</v>
      </c>
      <c r="Y3746" s="7">
        <v>0</v>
      </c>
      <c r="Z3746" s="7">
        <v>0</v>
      </c>
      <c r="AA3746"/>
    </row>
    <row r="3747" spans="1:27" x14ac:dyDescent="0.25">
      <c r="A3747" s="24" t="str">
        <f t="shared" si="178"/>
        <v/>
      </c>
      <c r="B3747" s="24" t="str">
        <f t="shared" si="176"/>
        <v/>
      </c>
      <c r="C3747" s="24" t="str">
        <f t="shared" si="177"/>
        <v/>
      </c>
      <c r="D3747" s="24">
        <v>2026</v>
      </c>
      <c r="E3747" s="7" t="s">
        <v>3993</v>
      </c>
      <c r="F3747" s="7" t="s">
        <v>3978</v>
      </c>
      <c r="G3747" s="7" t="s">
        <v>24</v>
      </c>
      <c r="H3747" s="7" t="s">
        <v>40</v>
      </c>
      <c r="I3747" s="8">
        <v>0.13300000000000001</v>
      </c>
      <c r="J3747" s="8">
        <v>0.23499999999999999</v>
      </c>
      <c r="K3747" s="8">
        <v>0.33300000000000002</v>
      </c>
      <c r="L3747" s="8">
        <v>0.56899999999999995</v>
      </c>
      <c r="M3747" s="7">
        <v>4</v>
      </c>
      <c r="N3747" s="7">
        <v>17</v>
      </c>
      <c r="O3747" s="7">
        <v>15</v>
      </c>
      <c r="P3747" s="7">
        <v>2</v>
      </c>
      <c r="Q3747" s="7">
        <v>2</v>
      </c>
      <c r="R3747" s="7">
        <v>0</v>
      </c>
      <c r="S3747" s="7">
        <v>0</v>
      </c>
      <c r="T3747" s="7">
        <v>1</v>
      </c>
      <c r="U3747" s="7">
        <v>2</v>
      </c>
      <c r="V3747" s="7">
        <v>1</v>
      </c>
      <c r="W3747" s="7">
        <v>1</v>
      </c>
      <c r="X3747" s="7">
        <v>4</v>
      </c>
      <c r="Y3747" s="7">
        <v>0</v>
      </c>
      <c r="Z3747" s="7">
        <v>0</v>
      </c>
      <c r="AA3747"/>
    </row>
    <row r="3748" spans="1:27" x14ac:dyDescent="0.25">
      <c r="A3748" s="24">
        <f t="shared" si="178"/>
        <v>1</v>
      </c>
      <c r="B3748" s="24" t="str">
        <f t="shared" si="176"/>
        <v/>
      </c>
      <c r="C3748" s="24" t="str">
        <f t="shared" si="177"/>
        <v/>
      </c>
      <c r="D3748" s="24">
        <v>2026</v>
      </c>
      <c r="E3748" s="7" t="s">
        <v>3994</v>
      </c>
      <c r="F3748" s="7" t="s">
        <v>3978</v>
      </c>
      <c r="G3748" s="7" t="s">
        <v>29</v>
      </c>
      <c r="H3748" s="7" t="s">
        <v>35</v>
      </c>
      <c r="I3748" s="8">
        <v>0.125</v>
      </c>
      <c r="J3748" s="8">
        <v>0.17599999999999999</v>
      </c>
      <c r="K3748" s="8">
        <v>0.188</v>
      </c>
      <c r="L3748" s="8">
        <v>0.36399999999999999</v>
      </c>
      <c r="M3748" s="7">
        <v>7</v>
      </c>
      <c r="N3748" s="7">
        <v>17</v>
      </c>
      <c r="O3748" s="7">
        <v>16</v>
      </c>
      <c r="P3748" s="7">
        <v>2</v>
      </c>
      <c r="Q3748" s="7">
        <v>2</v>
      </c>
      <c r="R3748" s="7">
        <v>1</v>
      </c>
      <c r="S3748" s="7">
        <v>0</v>
      </c>
      <c r="T3748" s="7">
        <v>0</v>
      </c>
      <c r="U3748" s="7">
        <v>1</v>
      </c>
      <c r="V3748" s="7">
        <v>0</v>
      </c>
      <c r="W3748" s="7">
        <v>1</v>
      </c>
      <c r="X3748" s="7">
        <v>5</v>
      </c>
      <c r="Y3748" s="7">
        <v>0</v>
      </c>
      <c r="Z3748" s="7">
        <v>0</v>
      </c>
      <c r="AA3748"/>
    </row>
    <row r="3749" spans="1:27" x14ac:dyDescent="0.25">
      <c r="A3749" s="24">
        <f t="shared" si="178"/>
        <v>1</v>
      </c>
      <c r="B3749" s="24" t="str">
        <f t="shared" si="176"/>
        <v/>
      </c>
      <c r="C3749" s="24" t="str">
        <f t="shared" si="177"/>
        <v/>
      </c>
      <c r="D3749" s="24">
        <v>2026</v>
      </c>
      <c r="E3749" s="7" t="s">
        <v>3995</v>
      </c>
      <c r="F3749" s="7" t="s">
        <v>3996</v>
      </c>
      <c r="G3749" s="7" t="s">
        <v>29</v>
      </c>
      <c r="H3749" s="7" t="s">
        <v>35</v>
      </c>
      <c r="I3749" s="8">
        <v>0.40100000000000002</v>
      </c>
      <c r="J3749" s="8">
        <v>0.48299999999999998</v>
      </c>
      <c r="K3749" s="8">
        <v>0.81699999999999995</v>
      </c>
      <c r="L3749" s="8">
        <v>1.3</v>
      </c>
      <c r="M3749" s="7">
        <v>52</v>
      </c>
      <c r="N3749" s="7">
        <v>238</v>
      </c>
      <c r="O3749" s="7">
        <v>202</v>
      </c>
      <c r="P3749" s="7">
        <v>55</v>
      </c>
      <c r="Q3749" s="7">
        <v>81</v>
      </c>
      <c r="R3749" s="7">
        <v>16</v>
      </c>
      <c r="S3749" s="7">
        <v>4</v>
      </c>
      <c r="T3749" s="7">
        <v>20</v>
      </c>
      <c r="U3749" s="7">
        <v>69</v>
      </c>
      <c r="V3749" s="7">
        <v>11</v>
      </c>
      <c r="W3749" s="7">
        <v>23</v>
      </c>
      <c r="X3749" s="7">
        <v>38</v>
      </c>
      <c r="Y3749" s="7">
        <v>6</v>
      </c>
      <c r="Z3749" s="7">
        <v>4</v>
      </c>
      <c r="AA3749"/>
    </row>
    <row r="3750" spans="1:27" x14ac:dyDescent="0.25">
      <c r="A3750" s="24">
        <f t="shared" si="178"/>
        <v>1</v>
      </c>
      <c r="B3750" s="24" t="str">
        <f t="shared" si="176"/>
        <v/>
      </c>
      <c r="C3750" s="24" t="str">
        <f t="shared" si="177"/>
        <v/>
      </c>
      <c r="D3750" s="24">
        <v>2026</v>
      </c>
      <c r="E3750" s="7" t="s">
        <v>3997</v>
      </c>
      <c r="F3750" s="7" t="s">
        <v>3996</v>
      </c>
      <c r="G3750" s="7" t="s">
        <v>29</v>
      </c>
      <c r="H3750" s="7" t="s">
        <v>25</v>
      </c>
      <c r="I3750" s="8">
        <v>0.29699999999999999</v>
      </c>
      <c r="J3750" s="8">
        <v>0.4</v>
      </c>
      <c r="K3750" s="8">
        <v>0.44900000000000001</v>
      </c>
      <c r="L3750" s="8">
        <v>0.84899999999999998</v>
      </c>
      <c r="M3750" s="7">
        <v>49</v>
      </c>
      <c r="N3750" s="7">
        <v>190</v>
      </c>
      <c r="O3750" s="7">
        <v>158</v>
      </c>
      <c r="P3750" s="7">
        <v>28</v>
      </c>
      <c r="Q3750" s="7">
        <v>47</v>
      </c>
      <c r="R3750" s="7">
        <v>9</v>
      </c>
      <c r="S3750" s="7">
        <v>0</v>
      </c>
      <c r="T3750" s="7">
        <v>5</v>
      </c>
      <c r="U3750" s="7">
        <v>29</v>
      </c>
      <c r="V3750" s="7">
        <v>10</v>
      </c>
      <c r="W3750" s="7">
        <v>19</v>
      </c>
      <c r="X3750" s="7">
        <v>17</v>
      </c>
      <c r="Y3750" s="7">
        <v>0</v>
      </c>
      <c r="Z3750" s="7">
        <v>0</v>
      </c>
      <c r="AA3750"/>
    </row>
    <row r="3751" spans="1:27" x14ac:dyDescent="0.25">
      <c r="A3751" s="24" t="str">
        <f t="shared" si="178"/>
        <v/>
      </c>
      <c r="B3751" s="24" t="str">
        <f t="shared" si="176"/>
        <v/>
      </c>
      <c r="C3751" s="24">
        <f t="shared" si="177"/>
        <v>1</v>
      </c>
      <c r="D3751" s="24">
        <v>2026</v>
      </c>
      <c r="E3751" s="7" t="s">
        <v>3998</v>
      </c>
      <c r="F3751" s="7" t="s">
        <v>3996</v>
      </c>
      <c r="G3751" s="7" t="s">
        <v>24</v>
      </c>
      <c r="H3751" s="7" t="s">
        <v>27</v>
      </c>
      <c r="I3751" s="8">
        <v>0.29099999999999998</v>
      </c>
      <c r="J3751" s="8">
        <v>0.36199999999999999</v>
      </c>
      <c r="K3751" s="8">
        <v>0.46100000000000002</v>
      </c>
      <c r="L3751" s="8">
        <v>0.82299999999999995</v>
      </c>
      <c r="M3751" s="7">
        <v>52</v>
      </c>
      <c r="N3751" s="7">
        <v>235</v>
      </c>
      <c r="O3751" s="7">
        <v>206</v>
      </c>
      <c r="P3751" s="7">
        <v>47</v>
      </c>
      <c r="Q3751" s="7">
        <v>60</v>
      </c>
      <c r="R3751" s="7">
        <v>6</v>
      </c>
      <c r="S3751" s="7">
        <v>1</v>
      </c>
      <c r="T3751" s="7">
        <v>9</v>
      </c>
      <c r="U3751" s="7">
        <v>32</v>
      </c>
      <c r="V3751" s="7">
        <v>5</v>
      </c>
      <c r="W3751" s="7">
        <v>20</v>
      </c>
      <c r="X3751" s="7">
        <v>31</v>
      </c>
      <c r="Y3751" s="7">
        <v>3</v>
      </c>
      <c r="Z3751" s="7">
        <v>0</v>
      </c>
      <c r="AA3751"/>
    </row>
    <row r="3752" spans="1:27" x14ac:dyDescent="0.25">
      <c r="A3752" s="24" t="str">
        <f t="shared" si="178"/>
        <v/>
      </c>
      <c r="B3752" s="24" t="str">
        <f t="shared" si="176"/>
        <v/>
      </c>
      <c r="C3752" s="24">
        <f t="shared" si="177"/>
        <v>1</v>
      </c>
      <c r="D3752" s="24">
        <v>2026</v>
      </c>
      <c r="E3752" s="7" t="s">
        <v>3999</v>
      </c>
      <c r="F3752" s="7" t="s">
        <v>3996</v>
      </c>
      <c r="G3752" s="7" t="s">
        <v>24</v>
      </c>
      <c r="H3752" s="7" t="s">
        <v>40</v>
      </c>
      <c r="I3752" s="8">
        <v>0.28999999999999998</v>
      </c>
      <c r="J3752" s="8">
        <v>0.40100000000000002</v>
      </c>
      <c r="K3752" s="8">
        <v>0.55200000000000005</v>
      </c>
      <c r="L3752" s="8">
        <v>0.95299999999999996</v>
      </c>
      <c r="M3752" s="7">
        <v>51</v>
      </c>
      <c r="N3752" s="7">
        <v>227</v>
      </c>
      <c r="O3752" s="7">
        <v>183</v>
      </c>
      <c r="P3752" s="7">
        <v>44</v>
      </c>
      <c r="Q3752" s="7">
        <v>53</v>
      </c>
      <c r="R3752" s="7">
        <v>10</v>
      </c>
      <c r="S3752" s="7">
        <v>1</v>
      </c>
      <c r="T3752" s="7">
        <v>12</v>
      </c>
      <c r="U3752" s="7">
        <v>42</v>
      </c>
      <c r="V3752" s="7">
        <v>6</v>
      </c>
      <c r="W3752" s="7">
        <v>32</v>
      </c>
      <c r="X3752" s="7">
        <v>45</v>
      </c>
      <c r="Y3752" s="7">
        <v>9</v>
      </c>
      <c r="Z3752" s="7">
        <v>4</v>
      </c>
      <c r="AA3752"/>
    </row>
    <row r="3753" spans="1:27" x14ac:dyDescent="0.25">
      <c r="A3753" s="24" t="str">
        <f t="shared" si="178"/>
        <v/>
      </c>
      <c r="B3753" s="24" t="str">
        <f t="shared" si="176"/>
        <v/>
      </c>
      <c r="C3753" s="24" t="str">
        <f t="shared" si="177"/>
        <v/>
      </c>
      <c r="D3753" s="24">
        <v>2026</v>
      </c>
      <c r="E3753" s="7" t="s">
        <v>4000</v>
      </c>
      <c r="F3753" s="7" t="s">
        <v>3996</v>
      </c>
      <c r="G3753" s="7" t="s">
        <v>24</v>
      </c>
      <c r="H3753" s="7" t="s">
        <v>30</v>
      </c>
      <c r="I3753" s="8">
        <v>0.26100000000000001</v>
      </c>
      <c r="J3753" s="8">
        <v>0.374</v>
      </c>
      <c r="K3753" s="8">
        <v>0.315</v>
      </c>
      <c r="L3753" s="8">
        <v>0.69</v>
      </c>
      <c r="M3753" s="7">
        <v>47</v>
      </c>
      <c r="N3753" s="7">
        <v>200</v>
      </c>
      <c r="O3753" s="7">
        <v>165</v>
      </c>
      <c r="P3753" s="7">
        <v>33</v>
      </c>
      <c r="Q3753" s="7">
        <v>43</v>
      </c>
      <c r="R3753" s="7">
        <v>6</v>
      </c>
      <c r="S3753" s="7">
        <v>0</v>
      </c>
      <c r="T3753" s="7">
        <v>1</v>
      </c>
      <c r="U3753" s="7">
        <v>23</v>
      </c>
      <c r="V3753" s="7">
        <v>3</v>
      </c>
      <c r="W3753" s="7">
        <v>27</v>
      </c>
      <c r="X3753" s="7">
        <v>38</v>
      </c>
      <c r="Y3753" s="7">
        <v>19</v>
      </c>
      <c r="Z3753" s="7">
        <v>1</v>
      </c>
      <c r="AA3753"/>
    </row>
    <row r="3754" spans="1:27" x14ac:dyDescent="0.25">
      <c r="A3754" s="24">
        <f t="shared" si="178"/>
        <v>1</v>
      </c>
      <c r="B3754" s="24" t="str">
        <f t="shared" si="176"/>
        <v/>
      </c>
      <c r="C3754" s="24" t="str">
        <f t="shared" si="177"/>
        <v/>
      </c>
      <c r="D3754" s="24">
        <v>2026</v>
      </c>
      <c r="E3754" s="7" t="s">
        <v>4001</v>
      </c>
      <c r="F3754" s="7" t="s">
        <v>3996</v>
      </c>
      <c r="G3754" s="7" t="s">
        <v>29</v>
      </c>
      <c r="H3754" s="7" t="s">
        <v>42</v>
      </c>
      <c r="I3754" s="8">
        <v>0.25800000000000001</v>
      </c>
      <c r="J3754" s="8">
        <v>0.34399999999999997</v>
      </c>
      <c r="K3754" s="8">
        <v>0.35799999999999998</v>
      </c>
      <c r="L3754" s="8">
        <v>0.70199999999999996</v>
      </c>
      <c r="M3754" s="7">
        <v>55</v>
      </c>
      <c r="N3754" s="7">
        <v>229</v>
      </c>
      <c r="O3754" s="7">
        <v>190</v>
      </c>
      <c r="P3754" s="7">
        <v>25</v>
      </c>
      <c r="Q3754" s="7">
        <v>49</v>
      </c>
      <c r="R3754" s="7">
        <v>8</v>
      </c>
      <c r="S3754" s="7">
        <v>1</v>
      </c>
      <c r="T3754" s="7">
        <v>3</v>
      </c>
      <c r="U3754" s="7">
        <v>27</v>
      </c>
      <c r="V3754" s="7">
        <v>7</v>
      </c>
      <c r="W3754" s="7">
        <v>21</v>
      </c>
      <c r="X3754" s="7">
        <v>22</v>
      </c>
      <c r="Y3754" s="7">
        <v>2</v>
      </c>
      <c r="Z3754" s="7">
        <v>0</v>
      </c>
      <c r="AA3754"/>
    </row>
    <row r="3755" spans="1:27" x14ac:dyDescent="0.25">
      <c r="A3755" s="24">
        <f t="shared" si="178"/>
        <v>1</v>
      </c>
      <c r="B3755" s="24" t="str">
        <f t="shared" si="176"/>
        <v/>
      </c>
      <c r="C3755" s="24" t="str">
        <f t="shared" si="177"/>
        <v/>
      </c>
      <c r="D3755" s="24">
        <v>2026</v>
      </c>
      <c r="E3755" s="7" t="s">
        <v>4002</v>
      </c>
      <c r="F3755" s="7" t="s">
        <v>3996</v>
      </c>
      <c r="G3755" s="7" t="s">
        <v>29</v>
      </c>
      <c r="H3755" s="7" t="s">
        <v>33</v>
      </c>
      <c r="I3755" s="8">
        <v>0.254</v>
      </c>
      <c r="J3755" s="8">
        <v>0.374</v>
      </c>
      <c r="K3755" s="8">
        <v>0.38400000000000001</v>
      </c>
      <c r="L3755" s="8">
        <v>0.75800000000000001</v>
      </c>
      <c r="M3755" s="7">
        <v>50</v>
      </c>
      <c r="N3755" s="7">
        <v>216</v>
      </c>
      <c r="O3755" s="7">
        <v>177</v>
      </c>
      <c r="P3755" s="7">
        <v>22</v>
      </c>
      <c r="Q3755" s="7">
        <v>45</v>
      </c>
      <c r="R3755" s="7">
        <v>7</v>
      </c>
      <c r="S3755" s="7">
        <v>2</v>
      </c>
      <c r="T3755" s="7">
        <v>4</v>
      </c>
      <c r="U3755" s="7">
        <v>28</v>
      </c>
      <c r="V3755" s="7">
        <v>5</v>
      </c>
      <c r="W3755" s="7">
        <v>30</v>
      </c>
      <c r="X3755" s="7">
        <v>41</v>
      </c>
      <c r="Y3755" s="7">
        <v>1</v>
      </c>
      <c r="Z3755" s="7">
        <v>1</v>
      </c>
      <c r="AA3755"/>
    </row>
    <row r="3756" spans="1:27" x14ac:dyDescent="0.25">
      <c r="A3756" s="24">
        <f t="shared" si="178"/>
        <v>1</v>
      </c>
      <c r="B3756" s="24" t="str">
        <f t="shared" si="176"/>
        <v/>
      </c>
      <c r="C3756" s="24" t="str">
        <f t="shared" si="177"/>
        <v/>
      </c>
      <c r="D3756" s="24">
        <v>2026</v>
      </c>
      <c r="E3756" s="7" t="s">
        <v>4003</v>
      </c>
      <c r="F3756" s="7" t="s">
        <v>3996</v>
      </c>
      <c r="G3756" s="7" t="s">
        <v>29</v>
      </c>
      <c r="H3756" s="7" t="s">
        <v>44</v>
      </c>
      <c r="I3756" s="8">
        <v>0.23200000000000001</v>
      </c>
      <c r="J3756" s="8">
        <v>0.33500000000000002</v>
      </c>
      <c r="K3756" s="8">
        <v>0.41699999999999998</v>
      </c>
      <c r="L3756" s="8">
        <v>0.752</v>
      </c>
      <c r="M3756" s="7">
        <v>46</v>
      </c>
      <c r="N3756" s="7">
        <v>181</v>
      </c>
      <c r="O3756" s="7">
        <v>151</v>
      </c>
      <c r="P3756" s="7">
        <v>24</v>
      </c>
      <c r="Q3756" s="7">
        <v>35</v>
      </c>
      <c r="R3756" s="7">
        <v>11</v>
      </c>
      <c r="S3756" s="7">
        <v>1</v>
      </c>
      <c r="T3756" s="7">
        <v>5</v>
      </c>
      <c r="U3756" s="7">
        <v>31</v>
      </c>
      <c r="V3756" s="7">
        <v>12</v>
      </c>
      <c r="W3756" s="7">
        <v>13</v>
      </c>
      <c r="X3756" s="7">
        <v>33</v>
      </c>
      <c r="Y3756" s="7">
        <v>0</v>
      </c>
      <c r="Z3756" s="7">
        <v>0</v>
      </c>
      <c r="AA3756"/>
    </row>
    <row r="3757" spans="1:27" x14ac:dyDescent="0.25">
      <c r="A3757" s="24" t="str">
        <f t="shared" si="178"/>
        <v/>
      </c>
      <c r="B3757" s="24" t="str">
        <f t="shared" si="176"/>
        <v/>
      </c>
      <c r="C3757" s="24" t="str">
        <f t="shared" si="177"/>
        <v/>
      </c>
      <c r="D3757" s="24">
        <v>2026</v>
      </c>
      <c r="E3757" s="7" t="s">
        <v>4004</v>
      </c>
      <c r="F3757" s="7" t="s">
        <v>3996</v>
      </c>
      <c r="G3757" s="7" t="s">
        <v>47</v>
      </c>
      <c r="H3757" s="7" t="s">
        <v>38</v>
      </c>
      <c r="I3757" s="8">
        <v>0.30299999999999999</v>
      </c>
      <c r="J3757" s="8">
        <v>0.34599999999999997</v>
      </c>
      <c r="K3757" s="8">
        <v>0.40799999999999997</v>
      </c>
      <c r="L3757" s="8">
        <v>0.754</v>
      </c>
      <c r="M3757" s="7">
        <v>22</v>
      </c>
      <c r="N3757" s="7">
        <v>81</v>
      </c>
      <c r="O3757" s="7">
        <v>76</v>
      </c>
      <c r="P3757" s="7">
        <v>15</v>
      </c>
      <c r="Q3757" s="7">
        <v>23</v>
      </c>
      <c r="R3757" s="7">
        <v>5</v>
      </c>
      <c r="S3757" s="7">
        <v>0</v>
      </c>
      <c r="T3757" s="7">
        <v>1</v>
      </c>
      <c r="U3757" s="7">
        <v>9</v>
      </c>
      <c r="V3757" s="7">
        <v>1</v>
      </c>
      <c r="W3757" s="7">
        <v>4</v>
      </c>
      <c r="X3757" s="7">
        <v>18</v>
      </c>
      <c r="Y3757" s="7">
        <v>1</v>
      </c>
      <c r="Z3757" s="7">
        <v>0</v>
      </c>
      <c r="AA3757"/>
    </row>
    <row r="3758" spans="1:27" x14ac:dyDescent="0.25">
      <c r="A3758" s="24" t="str">
        <f t="shared" si="178"/>
        <v/>
      </c>
      <c r="B3758" s="24" t="str">
        <f t="shared" si="176"/>
        <v/>
      </c>
      <c r="C3758" s="24" t="str">
        <f t="shared" si="177"/>
        <v/>
      </c>
      <c r="D3758" s="24">
        <v>2026</v>
      </c>
      <c r="E3758" s="7" t="s">
        <v>4005</v>
      </c>
      <c r="F3758" s="7" t="s">
        <v>3996</v>
      </c>
      <c r="G3758" s="7" t="s">
        <v>37</v>
      </c>
      <c r="H3758" s="7" t="s">
        <v>25</v>
      </c>
      <c r="I3758" s="8">
        <v>0.26700000000000002</v>
      </c>
      <c r="J3758" s="8">
        <v>0.36199999999999999</v>
      </c>
      <c r="K3758" s="8">
        <v>0.33300000000000002</v>
      </c>
      <c r="L3758" s="8">
        <v>0.69599999999999995</v>
      </c>
      <c r="M3758" s="7">
        <v>24</v>
      </c>
      <c r="N3758" s="7">
        <v>69</v>
      </c>
      <c r="O3758" s="7">
        <v>60</v>
      </c>
      <c r="P3758" s="7">
        <v>6</v>
      </c>
      <c r="Q3758" s="7">
        <v>16</v>
      </c>
      <c r="R3758" s="7">
        <v>1</v>
      </c>
      <c r="S3758" s="7">
        <v>0</v>
      </c>
      <c r="T3758" s="7">
        <v>1</v>
      </c>
      <c r="U3758" s="7">
        <v>5</v>
      </c>
      <c r="V3758" s="7">
        <v>5</v>
      </c>
      <c r="W3758" s="7">
        <v>4</v>
      </c>
      <c r="X3758" s="7">
        <v>14</v>
      </c>
      <c r="Y3758" s="7">
        <v>2</v>
      </c>
      <c r="Z3758" s="7">
        <v>0</v>
      </c>
      <c r="AA3758"/>
    </row>
    <row r="3759" spans="1:27" x14ac:dyDescent="0.25">
      <c r="A3759" s="24" t="str">
        <f t="shared" si="178"/>
        <v/>
      </c>
      <c r="B3759" s="24" t="str">
        <f t="shared" si="176"/>
        <v/>
      </c>
      <c r="C3759" s="24" t="str">
        <f t="shared" si="177"/>
        <v/>
      </c>
      <c r="D3759" s="24">
        <v>2026</v>
      </c>
      <c r="E3759" s="7" t="s">
        <v>4006</v>
      </c>
      <c r="F3759" s="7" t="s">
        <v>3996</v>
      </c>
      <c r="G3759" s="7" t="s">
        <v>24</v>
      </c>
      <c r="H3759" s="7" t="s">
        <v>35</v>
      </c>
      <c r="I3759" s="8">
        <v>0.2</v>
      </c>
      <c r="J3759" s="8">
        <v>0.318</v>
      </c>
      <c r="K3759" s="8">
        <v>0.25600000000000001</v>
      </c>
      <c r="L3759" s="8">
        <v>0.57299999999999995</v>
      </c>
      <c r="M3759" s="7">
        <v>30</v>
      </c>
      <c r="N3759" s="7">
        <v>110</v>
      </c>
      <c r="O3759" s="7">
        <v>90</v>
      </c>
      <c r="P3759" s="7">
        <v>17</v>
      </c>
      <c r="Q3759" s="7">
        <v>18</v>
      </c>
      <c r="R3759" s="7">
        <v>5</v>
      </c>
      <c r="S3759" s="7">
        <v>0</v>
      </c>
      <c r="T3759" s="7">
        <v>0</v>
      </c>
      <c r="U3759" s="7">
        <v>5</v>
      </c>
      <c r="V3759" s="7">
        <v>2</v>
      </c>
      <c r="W3759" s="7">
        <v>14</v>
      </c>
      <c r="X3759" s="7">
        <v>14</v>
      </c>
      <c r="Y3759" s="7">
        <v>0</v>
      </c>
      <c r="Z3759" s="7">
        <v>0</v>
      </c>
      <c r="AA3759"/>
    </row>
    <row r="3760" spans="1:27" x14ac:dyDescent="0.25">
      <c r="A3760" s="24" t="str">
        <f t="shared" si="178"/>
        <v/>
      </c>
      <c r="B3760" s="24" t="str">
        <f t="shared" si="176"/>
        <v/>
      </c>
      <c r="C3760" s="24">
        <f t="shared" si="177"/>
        <v>1</v>
      </c>
      <c r="D3760" s="24">
        <v>2026</v>
      </c>
      <c r="E3760" s="7" t="s">
        <v>4007</v>
      </c>
      <c r="F3760" s="7" t="s">
        <v>3996</v>
      </c>
      <c r="G3760" s="7" t="s">
        <v>37</v>
      </c>
      <c r="H3760" s="7" t="s">
        <v>33</v>
      </c>
      <c r="I3760" s="8">
        <v>0.159</v>
      </c>
      <c r="J3760" s="8">
        <v>0.34799999999999998</v>
      </c>
      <c r="K3760" s="8">
        <v>0.31900000000000001</v>
      </c>
      <c r="L3760" s="8">
        <v>0.66700000000000004</v>
      </c>
      <c r="M3760" s="7">
        <v>29</v>
      </c>
      <c r="N3760" s="7">
        <v>90</v>
      </c>
      <c r="O3760" s="7">
        <v>69</v>
      </c>
      <c r="P3760" s="7">
        <v>14</v>
      </c>
      <c r="Q3760" s="7">
        <v>11</v>
      </c>
      <c r="R3760" s="7">
        <v>2</v>
      </c>
      <c r="S3760" s="7">
        <v>0</v>
      </c>
      <c r="T3760" s="7">
        <v>3</v>
      </c>
      <c r="U3760" s="7">
        <v>13</v>
      </c>
      <c r="V3760" s="7">
        <v>9</v>
      </c>
      <c r="W3760" s="7">
        <v>11</v>
      </c>
      <c r="X3760" s="7">
        <v>36</v>
      </c>
      <c r="Y3760" s="7">
        <v>3</v>
      </c>
      <c r="Z3760" s="7">
        <v>0</v>
      </c>
      <c r="AA3760"/>
    </row>
    <row r="3761" spans="1:27" x14ac:dyDescent="0.25">
      <c r="A3761" s="24" t="str">
        <f t="shared" si="178"/>
        <v/>
      </c>
      <c r="B3761" s="24" t="str">
        <f t="shared" si="176"/>
        <v/>
      </c>
      <c r="C3761" s="24" t="str">
        <f t="shared" si="177"/>
        <v/>
      </c>
      <c r="D3761" s="24">
        <v>2026</v>
      </c>
      <c r="E3761" s="7" t="s">
        <v>4008</v>
      </c>
      <c r="F3761" s="7" t="s">
        <v>3996</v>
      </c>
      <c r="G3761" s="7" t="s">
        <v>24</v>
      </c>
      <c r="H3761" s="7" t="s">
        <v>25</v>
      </c>
      <c r="I3761" s="8">
        <v>0.114</v>
      </c>
      <c r="J3761" s="8">
        <v>0.311</v>
      </c>
      <c r="K3761" s="8">
        <v>0.22900000000000001</v>
      </c>
      <c r="L3761" s="8">
        <v>0.54</v>
      </c>
      <c r="M3761" s="7">
        <v>20</v>
      </c>
      <c r="N3761" s="7">
        <v>45</v>
      </c>
      <c r="O3761" s="7">
        <v>35</v>
      </c>
      <c r="P3761" s="7">
        <v>8</v>
      </c>
      <c r="Q3761" s="7">
        <v>4</v>
      </c>
      <c r="R3761" s="7">
        <v>1</v>
      </c>
      <c r="S3761" s="7">
        <v>0</v>
      </c>
      <c r="T3761" s="7">
        <v>1</v>
      </c>
      <c r="U3761" s="7">
        <v>7</v>
      </c>
      <c r="V3761" s="7">
        <v>3</v>
      </c>
      <c r="W3761" s="7">
        <v>7</v>
      </c>
      <c r="X3761" s="7">
        <v>12</v>
      </c>
      <c r="Y3761" s="7">
        <v>0</v>
      </c>
      <c r="Z3761" s="7">
        <v>0</v>
      </c>
      <c r="AA3761"/>
    </row>
    <row r="3762" spans="1:27" x14ac:dyDescent="0.25">
      <c r="A3762" s="24" t="str">
        <f t="shared" si="178"/>
        <v/>
      </c>
      <c r="B3762" s="24" t="str">
        <f t="shared" si="176"/>
        <v/>
      </c>
      <c r="C3762" s="24" t="str">
        <f t="shared" si="177"/>
        <v/>
      </c>
      <c r="D3762" s="24">
        <v>2026</v>
      </c>
      <c r="E3762" s="7" t="s">
        <v>4009</v>
      </c>
      <c r="F3762" s="7" t="s">
        <v>3996</v>
      </c>
      <c r="G3762" s="7" t="s">
        <v>24</v>
      </c>
      <c r="H3762" s="7" t="s">
        <v>44</v>
      </c>
      <c r="I3762" s="8">
        <v>6.7000000000000004E-2</v>
      </c>
      <c r="J3762" s="8">
        <v>0.125</v>
      </c>
      <c r="K3762" s="8">
        <v>0.111</v>
      </c>
      <c r="L3762" s="8">
        <v>0.23599999999999999</v>
      </c>
      <c r="M3762" s="7">
        <v>19</v>
      </c>
      <c r="N3762" s="7">
        <v>48</v>
      </c>
      <c r="O3762" s="7">
        <v>45</v>
      </c>
      <c r="P3762" s="7">
        <v>6</v>
      </c>
      <c r="Q3762" s="7">
        <v>3</v>
      </c>
      <c r="R3762" s="7">
        <v>0</v>
      </c>
      <c r="S3762" s="7">
        <v>1</v>
      </c>
      <c r="T3762" s="7">
        <v>0</v>
      </c>
      <c r="U3762" s="7">
        <v>2</v>
      </c>
      <c r="V3762" s="7">
        <v>1</v>
      </c>
      <c r="W3762" s="7">
        <v>2</v>
      </c>
      <c r="X3762" s="7">
        <v>17</v>
      </c>
      <c r="Y3762" s="7">
        <v>0</v>
      </c>
      <c r="Z3762" s="7">
        <v>0</v>
      </c>
      <c r="AA3762"/>
    </row>
    <row r="3763" spans="1:27" x14ac:dyDescent="0.25">
      <c r="A3763" s="24" t="str">
        <f t="shared" si="178"/>
        <v/>
      </c>
      <c r="B3763" s="24" t="str">
        <f t="shared" si="176"/>
        <v/>
      </c>
      <c r="C3763" s="24" t="str">
        <f t="shared" si="177"/>
        <v/>
      </c>
      <c r="D3763" s="24">
        <v>2026</v>
      </c>
      <c r="E3763" s="7" t="s">
        <v>4010</v>
      </c>
      <c r="F3763" s="7" t="s">
        <v>3996</v>
      </c>
      <c r="G3763" s="7" t="s">
        <v>47</v>
      </c>
      <c r="H3763" s="7" t="s">
        <v>64</v>
      </c>
      <c r="I3763" s="8">
        <v>0</v>
      </c>
      <c r="J3763" s="8">
        <v>0</v>
      </c>
      <c r="K3763" s="8">
        <v>0</v>
      </c>
      <c r="L3763" s="8">
        <v>0</v>
      </c>
      <c r="M3763" s="7">
        <v>1</v>
      </c>
      <c r="N3763" s="7">
        <v>4</v>
      </c>
      <c r="O3763" s="7">
        <v>4</v>
      </c>
      <c r="P3763" s="7">
        <v>0</v>
      </c>
      <c r="Q3763" s="7">
        <v>0</v>
      </c>
      <c r="R3763" s="7">
        <v>0</v>
      </c>
      <c r="S3763" s="7">
        <v>0</v>
      </c>
      <c r="T3763" s="7">
        <v>0</v>
      </c>
      <c r="U3763" s="7">
        <v>0</v>
      </c>
      <c r="V3763" s="7">
        <v>0</v>
      </c>
      <c r="W3763" s="7">
        <v>0</v>
      </c>
      <c r="X3763" s="7">
        <v>1</v>
      </c>
      <c r="Y3763" s="7">
        <v>0</v>
      </c>
      <c r="Z3763" s="7">
        <v>0</v>
      </c>
      <c r="AA3763"/>
    </row>
    <row r="3764" spans="1:27" x14ac:dyDescent="0.25">
      <c r="A3764" s="24" t="str">
        <f t="shared" si="178"/>
        <v/>
      </c>
      <c r="B3764" s="24" t="str">
        <f t="shared" si="176"/>
        <v/>
      </c>
      <c r="C3764" s="24">
        <f t="shared" si="177"/>
        <v>1</v>
      </c>
      <c r="D3764" s="24">
        <v>2026</v>
      </c>
      <c r="E3764" s="7" t="s">
        <v>4011</v>
      </c>
      <c r="F3764" s="7" t="s">
        <v>4012</v>
      </c>
      <c r="G3764" s="7" t="s">
        <v>47</v>
      </c>
      <c r="H3764" s="7" t="s">
        <v>38</v>
      </c>
      <c r="I3764" s="8">
        <v>0.314</v>
      </c>
      <c r="J3764" s="8">
        <v>0.51400000000000001</v>
      </c>
      <c r="K3764" s="8">
        <v>0.71199999999999997</v>
      </c>
      <c r="L3764" s="8">
        <v>1.226</v>
      </c>
      <c r="M3764" s="7">
        <v>46</v>
      </c>
      <c r="N3764" s="7">
        <v>220</v>
      </c>
      <c r="O3764" s="7">
        <v>153</v>
      </c>
      <c r="P3764" s="7">
        <v>52</v>
      </c>
      <c r="Q3764" s="7">
        <v>48</v>
      </c>
      <c r="R3764" s="7">
        <v>8</v>
      </c>
      <c r="S3764" s="7">
        <v>1</v>
      </c>
      <c r="T3764" s="7">
        <v>17</v>
      </c>
      <c r="U3764" s="7">
        <v>43</v>
      </c>
      <c r="V3764" s="7">
        <v>9</v>
      </c>
      <c r="W3764" s="7">
        <v>56</v>
      </c>
      <c r="X3764" s="7">
        <v>41</v>
      </c>
      <c r="Y3764" s="7">
        <v>3</v>
      </c>
      <c r="Z3764" s="7">
        <v>0</v>
      </c>
      <c r="AA3764"/>
    </row>
    <row r="3765" spans="1:27" x14ac:dyDescent="0.25">
      <c r="A3765" s="24">
        <f t="shared" si="178"/>
        <v>1</v>
      </c>
      <c r="B3765" s="24" t="str">
        <f t="shared" si="176"/>
        <v/>
      </c>
      <c r="C3765" s="24" t="str">
        <f t="shared" si="177"/>
        <v/>
      </c>
      <c r="D3765" s="24">
        <v>2026</v>
      </c>
      <c r="E3765" s="7" t="s">
        <v>4013</v>
      </c>
      <c r="F3765" s="7" t="s">
        <v>4012</v>
      </c>
      <c r="G3765" s="7" t="s">
        <v>29</v>
      </c>
      <c r="H3765" s="7" t="s">
        <v>40</v>
      </c>
      <c r="I3765" s="8">
        <v>0.28399999999999997</v>
      </c>
      <c r="J3765" s="8">
        <v>0.41</v>
      </c>
      <c r="K3765" s="8">
        <v>0.38700000000000001</v>
      </c>
      <c r="L3765" s="8">
        <v>0.79700000000000004</v>
      </c>
      <c r="M3765" s="7">
        <v>46</v>
      </c>
      <c r="N3765" s="7">
        <v>203</v>
      </c>
      <c r="O3765" s="7">
        <v>155</v>
      </c>
      <c r="P3765" s="7">
        <v>31</v>
      </c>
      <c r="Q3765" s="7">
        <v>44</v>
      </c>
      <c r="R3765" s="7">
        <v>7</v>
      </c>
      <c r="S3765" s="7">
        <v>0</v>
      </c>
      <c r="T3765" s="7">
        <v>3</v>
      </c>
      <c r="U3765" s="7">
        <v>32</v>
      </c>
      <c r="V3765" s="7">
        <v>3</v>
      </c>
      <c r="W3765" s="7">
        <v>33</v>
      </c>
      <c r="X3765" s="7">
        <v>20</v>
      </c>
      <c r="Y3765" s="7">
        <v>8</v>
      </c>
      <c r="Z3765" s="7">
        <v>0</v>
      </c>
      <c r="AA3765"/>
    </row>
    <row r="3766" spans="1:27" x14ac:dyDescent="0.25">
      <c r="A3766" s="24">
        <f t="shared" si="178"/>
        <v>1</v>
      </c>
      <c r="B3766" s="24" t="str">
        <f t="shared" si="176"/>
        <v/>
      </c>
      <c r="C3766" s="24" t="str">
        <f t="shared" si="177"/>
        <v/>
      </c>
      <c r="D3766" s="24">
        <v>2026</v>
      </c>
      <c r="E3766" s="7" t="s">
        <v>4014</v>
      </c>
      <c r="F3766" s="7" t="s">
        <v>4012</v>
      </c>
      <c r="G3766" s="7" t="s">
        <v>29</v>
      </c>
      <c r="H3766" s="7" t="s">
        <v>42</v>
      </c>
      <c r="I3766" s="8">
        <v>0.27</v>
      </c>
      <c r="J3766" s="8">
        <v>0.379</v>
      </c>
      <c r="K3766" s="8">
        <v>0.42699999999999999</v>
      </c>
      <c r="L3766" s="8">
        <v>0.80600000000000005</v>
      </c>
      <c r="M3766" s="7">
        <v>48</v>
      </c>
      <c r="N3766" s="7">
        <v>229</v>
      </c>
      <c r="O3766" s="7">
        <v>185</v>
      </c>
      <c r="P3766" s="7">
        <v>43</v>
      </c>
      <c r="Q3766" s="7">
        <v>50</v>
      </c>
      <c r="R3766" s="7">
        <v>12</v>
      </c>
      <c r="S3766" s="7">
        <v>4</v>
      </c>
      <c r="T3766" s="7">
        <v>3</v>
      </c>
      <c r="U3766" s="7">
        <v>32</v>
      </c>
      <c r="V3766" s="7">
        <v>8</v>
      </c>
      <c r="W3766" s="7">
        <v>27</v>
      </c>
      <c r="X3766" s="7">
        <v>39</v>
      </c>
      <c r="Y3766" s="7">
        <v>25</v>
      </c>
      <c r="Z3766" s="7">
        <v>2</v>
      </c>
      <c r="AA3766"/>
    </row>
    <row r="3767" spans="1:27" x14ac:dyDescent="0.25">
      <c r="A3767" s="24" t="str">
        <f t="shared" si="178"/>
        <v/>
      </c>
      <c r="B3767" s="24" t="str">
        <f t="shared" si="176"/>
        <v/>
      </c>
      <c r="C3767" s="24" t="str">
        <f t="shared" si="177"/>
        <v/>
      </c>
      <c r="D3767" s="24">
        <v>2026</v>
      </c>
      <c r="E3767" s="7" t="s">
        <v>4015</v>
      </c>
      <c r="F3767" s="7" t="s">
        <v>4012</v>
      </c>
      <c r="G3767" s="7" t="s">
        <v>47</v>
      </c>
      <c r="H3767" s="7" t="s">
        <v>33</v>
      </c>
      <c r="I3767" s="8">
        <v>0.25700000000000001</v>
      </c>
      <c r="J3767" s="8">
        <v>0.32800000000000001</v>
      </c>
      <c r="K3767" s="8">
        <v>0.30099999999999999</v>
      </c>
      <c r="L3767" s="8">
        <v>0.629</v>
      </c>
      <c r="M3767" s="7">
        <v>36</v>
      </c>
      <c r="N3767" s="7">
        <v>132</v>
      </c>
      <c r="O3767" s="7">
        <v>113</v>
      </c>
      <c r="P3767" s="7">
        <v>15</v>
      </c>
      <c r="Q3767" s="7">
        <v>29</v>
      </c>
      <c r="R3767" s="7">
        <v>5</v>
      </c>
      <c r="S3767" s="7">
        <v>0</v>
      </c>
      <c r="T3767" s="7">
        <v>0</v>
      </c>
      <c r="U3767" s="7">
        <v>12</v>
      </c>
      <c r="V3767" s="7">
        <v>4</v>
      </c>
      <c r="W3767" s="7">
        <v>8</v>
      </c>
      <c r="X3767" s="7">
        <v>18</v>
      </c>
      <c r="Y3767" s="7">
        <v>5</v>
      </c>
      <c r="Z3767" s="7">
        <v>0</v>
      </c>
      <c r="AA3767"/>
    </row>
    <row r="3768" spans="1:27" x14ac:dyDescent="0.25">
      <c r="A3768" s="24">
        <f t="shared" si="178"/>
        <v>1</v>
      </c>
      <c r="B3768" s="24" t="str">
        <f t="shared" si="176"/>
        <v/>
      </c>
      <c r="C3768" s="24" t="str">
        <f t="shared" si="177"/>
        <v/>
      </c>
      <c r="D3768" s="24">
        <v>2026</v>
      </c>
      <c r="E3768" s="7" t="s">
        <v>4016</v>
      </c>
      <c r="F3768" s="7" t="s">
        <v>4012</v>
      </c>
      <c r="G3768" s="7" t="s">
        <v>29</v>
      </c>
      <c r="H3768" s="7" t="s">
        <v>44</v>
      </c>
      <c r="I3768" s="8">
        <v>0.253</v>
      </c>
      <c r="J3768" s="8">
        <v>0.36</v>
      </c>
      <c r="K3768" s="8">
        <v>0.34799999999999998</v>
      </c>
      <c r="L3768" s="8">
        <v>0.70799999999999996</v>
      </c>
      <c r="M3768" s="7">
        <v>44</v>
      </c>
      <c r="N3768" s="7">
        <v>188</v>
      </c>
      <c r="O3768" s="7">
        <v>158</v>
      </c>
      <c r="P3768" s="7">
        <v>22</v>
      </c>
      <c r="Q3768" s="7">
        <v>40</v>
      </c>
      <c r="R3768" s="7">
        <v>9</v>
      </c>
      <c r="S3768" s="7">
        <v>0</v>
      </c>
      <c r="T3768" s="7">
        <v>2</v>
      </c>
      <c r="U3768" s="7">
        <v>29</v>
      </c>
      <c r="V3768" s="7">
        <v>11</v>
      </c>
      <c r="W3768" s="7">
        <v>16</v>
      </c>
      <c r="X3768" s="7">
        <v>37</v>
      </c>
      <c r="Y3768" s="7">
        <v>3</v>
      </c>
      <c r="Z3768" s="7">
        <v>0</v>
      </c>
      <c r="AA3768"/>
    </row>
    <row r="3769" spans="1:27" x14ac:dyDescent="0.25">
      <c r="A3769" s="24">
        <f t="shared" si="178"/>
        <v>1</v>
      </c>
      <c r="B3769" s="24" t="str">
        <f t="shared" si="176"/>
        <v/>
      </c>
      <c r="C3769" s="24" t="str">
        <f t="shared" si="177"/>
        <v/>
      </c>
      <c r="D3769" s="24">
        <v>2026</v>
      </c>
      <c r="E3769" s="7" t="s">
        <v>4017</v>
      </c>
      <c r="F3769" s="7" t="s">
        <v>4012</v>
      </c>
      <c r="G3769" s="7" t="s">
        <v>29</v>
      </c>
      <c r="H3769" s="7" t="s">
        <v>30</v>
      </c>
      <c r="I3769" s="8">
        <v>0.25</v>
      </c>
      <c r="J3769" s="8">
        <v>0.41</v>
      </c>
      <c r="K3769" s="8">
        <v>0.44900000000000001</v>
      </c>
      <c r="L3769" s="8">
        <v>0.85799999999999998</v>
      </c>
      <c r="M3769" s="7">
        <v>46</v>
      </c>
      <c r="N3769" s="7">
        <v>205</v>
      </c>
      <c r="O3769" s="7">
        <v>156</v>
      </c>
      <c r="P3769" s="7">
        <v>29</v>
      </c>
      <c r="Q3769" s="7">
        <v>39</v>
      </c>
      <c r="R3769" s="7">
        <v>10</v>
      </c>
      <c r="S3769" s="7">
        <v>0</v>
      </c>
      <c r="T3769" s="7">
        <v>7</v>
      </c>
      <c r="U3769" s="7">
        <v>40</v>
      </c>
      <c r="V3769" s="7">
        <v>19</v>
      </c>
      <c r="W3769" s="7">
        <v>26</v>
      </c>
      <c r="X3769" s="7">
        <v>35</v>
      </c>
      <c r="Y3769" s="7">
        <v>3</v>
      </c>
      <c r="Z3769" s="7">
        <v>5</v>
      </c>
      <c r="AA3769"/>
    </row>
    <row r="3770" spans="1:27" x14ac:dyDescent="0.25">
      <c r="A3770" s="24">
        <f t="shared" si="178"/>
        <v>1</v>
      </c>
      <c r="B3770" s="24" t="str">
        <f t="shared" si="176"/>
        <v/>
      </c>
      <c r="C3770" s="24" t="str">
        <f t="shared" si="177"/>
        <v/>
      </c>
      <c r="D3770" s="24">
        <v>2026</v>
      </c>
      <c r="E3770" s="7" t="s">
        <v>4018</v>
      </c>
      <c r="F3770" s="7" t="s">
        <v>4012</v>
      </c>
      <c r="G3770" s="7" t="s">
        <v>29</v>
      </c>
      <c r="H3770" s="7" t="s">
        <v>35</v>
      </c>
      <c r="I3770" s="8">
        <v>0.21199999999999999</v>
      </c>
      <c r="J3770" s="8">
        <v>0.30399999999999999</v>
      </c>
      <c r="K3770" s="8">
        <v>0.29699999999999999</v>
      </c>
      <c r="L3770" s="8">
        <v>0.6</v>
      </c>
      <c r="M3770" s="7">
        <v>36</v>
      </c>
      <c r="N3770" s="7">
        <v>138</v>
      </c>
      <c r="O3770" s="7">
        <v>118</v>
      </c>
      <c r="P3770" s="7">
        <v>22</v>
      </c>
      <c r="Q3770" s="7">
        <v>25</v>
      </c>
      <c r="R3770" s="7">
        <v>4</v>
      </c>
      <c r="S3770" s="7">
        <v>0</v>
      </c>
      <c r="T3770" s="7">
        <v>2</v>
      </c>
      <c r="U3770" s="7">
        <v>20</v>
      </c>
      <c r="V3770" s="7">
        <v>10</v>
      </c>
      <c r="W3770" s="7">
        <v>6</v>
      </c>
      <c r="X3770" s="7">
        <v>27</v>
      </c>
      <c r="Y3770" s="7">
        <v>9</v>
      </c>
      <c r="Z3770" s="7">
        <v>2</v>
      </c>
      <c r="AA3770"/>
    </row>
    <row r="3771" spans="1:27" x14ac:dyDescent="0.25">
      <c r="A3771" s="24">
        <f t="shared" si="178"/>
        <v>1</v>
      </c>
      <c r="B3771" s="24" t="str">
        <f t="shared" si="176"/>
        <v/>
      </c>
      <c r="C3771" s="24" t="str">
        <f t="shared" si="177"/>
        <v/>
      </c>
      <c r="D3771" s="24">
        <v>2026</v>
      </c>
      <c r="E3771" s="7" t="s">
        <v>4019</v>
      </c>
      <c r="F3771" s="7" t="s">
        <v>4012</v>
      </c>
      <c r="G3771" s="7" t="s">
        <v>29</v>
      </c>
      <c r="H3771" s="7" t="s">
        <v>25</v>
      </c>
      <c r="I3771" s="8">
        <v>0.19800000000000001</v>
      </c>
      <c r="J3771" s="8">
        <v>0.315</v>
      </c>
      <c r="K3771" s="8">
        <v>0.34100000000000003</v>
      </c>
      <c r="L3771" s="8">
        <v>0.65700000000000003</v>
      </c>
      <c r="M3771" s="7">
        <v>39</v>
      </c>
      <c r="N3771" s="7">
        <v>150</v>
      </c>
      <c r="O3771" s="7">
        <v>126</v>
      </c>
      <c r="P3771" s="7">
        <v>19</v>
      </c>
      <c r="Q3771" s="7">
        <v>25</v>
      </c>
      <c r="R3771" s="7">
        <v>6</v>
      </c>
      <c r="S3771" s="7">
        <v>0</v>
      </c>
      <c r="T3771" s="7">
        <v>4</v>
      </c>
      <c r="U3771" s="7">
        <v>19</v>
      </c>
      <c r="V3771" s="7">
        <v>9</v>
      </c>
      <c r="W3771" s="7">
        <v>13</v>
      </c>
      <c r="X3771" s="7">
        <v>38</v>
      </c>
      <c r="Y3771" s="7">
        <v>1</v>
      </c>
      <c r="Z3771" s="7">
        <v>1</v>
      </c>
      <c r="AA3771"/>
    </row>
    <row r="3772" spans="1:27" x14ac:dyDescent="0.25">
      <c r="A3772" s="24" t="str">
        <f t="shared" si="178"/>
        <v/>
      </c>
      <c r="B3772" s="24" t="str">
        <f t="shared" si="176"/>
        <v/>
      </c>
      <c r="C3772" s="24" t="str">
        <f t="shared" si="177"/>
        <v/>
      </c>
      <c r="D3772" s="24">
        <v>2026</v>
      </c>
      <c r="E3772" s="7" t="s">
        <v>4020</v>
      </c>
      <c r="F3772" s="7" t="s">
        <v>4012</v>
      </c>
      <c r="G3772" s="7" t="s">
        <v>47</v>
      </c>
      <c r="H3772" s="7" t="s">
        <v>164</v>
      </c>
      <c r="I3772" s="8">
        <v>1</v>
      </c>
      <c r="J3772" s="8">
        <v>1</v>
      </c>
      <c r="K3772" s="8">
        <v>1</v>
      </c>
      <c r="L3772" s="8">
        <v>2</v>
      </c>
      <c r="M3772" s="7">
        <v>2</v>
      </c>
      <c r="N3772" s="7">
        <v>2</v>
      </c>
      <c r="O3772" s="7">
        <v>1</v>
      </c>
      <c r="P3772" s="7">
        <v>1</v>
      </c>
      <c r="Q3772" s="7">
        <v>1</v>
      </c>
      <c r="R3772" s="7">
        <v>0</v>
      </c>
      <c r="S3772" s="7">
        <v>0</v>
      </c>
      <c r="T3772" s="7">
        <v>0</v>
      </c>
      <c r="U3772" s="7">
        <v>2</v>
      </c>
      <c r="V3772" s="7">
        <v>0</v>
      </c>
      <c r="W3772" s="7">
        <v>1</v>
      </c>
      <c r="X3772" s="7">
        <v>0</v>
      </c>
      <c r="Y3772" s="7">
        <v>0</v>
      </c>
      <c r="Z3772" s="7">
        <v>0</v>
      </c>
      <c r="AA3772"/>
    </row>
    <row r="3773" spans="1:27" x14ac:dyDescent="0.25">
      <c r="A3773" s="24" t="str">
        <f t="shared" si="178"/>
        <v/>
      </c>
      <c r="B3773" s="24" t="str">
        <f t="shared" si="176"/>
        <v/>
      </c>
      <c r="C3773" s="24" t="str">
        <f t="shared" si="177"/>
        <v/>
      </c>
      <c r="D3773" s="24">
        <v>2026</v>
      </c>
      <c r="E3773" s="7" t="s">
        <v>4021</v>
      </c>
      <c r="F3773" s="7" t="s">
        <v>4012</v>
      </c>
      <c r="G3773" s="7" t="s">
        <v>37</v>
      </c>
      <c r="H3773" s="7" t="s">
        <v>42</v>
      </c>
      <c r="I3773" s="8">
        <v>0.32</v>
      </c>
      <c r="J3773" s="8">
        <v>0.44400000000000001</v>
      </c>
      <c r="K3773" s="8">
        <v>0.34</v>
      </c>
      <c r="L3773" s="8">
        <v>0.78400000000000003</v>
      </c>
      <c r="M3773" s="7">
        <v>20</v>
      </c>
      <c r="N3773" s="7">
        <v>65</v>
      </c>
      <c r="O3773" s="7">
        <v>50</v>
      </c>
      <c r="P3773" s="7">
        <v>13</v>
      </c>
      <c r="Q3773" s="7">
        <v>16</v>
      </c>
      <c r="R3773" s="7">
        <v>1</v>
      </c>
      <c r="S3773" s="7">
        <v>0</v>
      </c>
      <c r="T3773" s="7">
        <v>0</v>
      </c>
      <c r="U3773" s="7">
        <v>5</v>
      </c>
      <c r="V3773" s="7">
        <v>7</v>
      </c>
      <c r="W3773" s="7">
        <v>5</v>
      </c>
      <c r="X3773" s="7">
        <v>8</v>
      </c>
      <c r="Y3773" s="7">
        <v>1</v>
      </c>
      <c r="Z3773" s="7">
        <v>1</v>
      </c>
      <c r="AA3773"/>
    </row>
    <row r="3774" spans="1:27" x14ac:dyDescent="0.25">
      <c r="A3774" s="24" t="str">
        <f t="shared" si="178"/>
        <v/>
      </c>
      <c r="B3774" s="24" t="str">
        <f t="shared" si="176"/>
        <v/>
      </c>
      <c r="C3774" s="24" t="str">
        <f t="shared" si="177"/>
        <v/>
      </c>
      <c r="D3774" s="24">
        <v>2026</v>
      </c>
      <c r="E3774" s="7" t="s">
        <v>4022</v>
      </c>
      <c r="F3774" s="7" t="s">
        <v>4012</v>
      </c>
      <c r="G3774" s="7" t="s">
        <v>47</v>
      </c>
      <c r="H3774" s="7" t="s">
        <v>33</v>
      </c>
      <c r="I3774" s="8">
        <v>0.318</v>
      </c>
      <c r="J3774" s="8">
        <v>0.48899999999999999</v>
      </c>
      <c r="K3774" s="8">
        <v>0.40899999999999997</v>
      </c>
      <c r="L3774" s="8">
        <v>0.89800000000000002</v>
      </c>
      <c r="M3774" s="7">
        <v>26</v>
      </c>
      <c r="N3774" s="7">
        <v>91</v>
      </c>
      <c r="O3774" s="7">
        <v>66</v>
      </c>
      <c r="P3774" s="7">
        <v>15</v>
      </c>
      <c r="Q3774" s="7">
        <v>21</v>
      </c>
      <c r="R3774" s="7">
        <v>3</v>
      </c>
      <c r="S3774" s="7">
        <v>0</v>
      </c>
      <c r="T3774" s="7">
        <v>1</v>
      </c>
      <c r="U3774" s="7">
        <v>19</v>
      </c>
      <c r="V3774" s="7">
        <v>8</v>
      </c>
      <c r="W3774" s="7">
        <v>15</v>
      </c>
      <c r="X3774" s="7">
        <v>20</v>
      </c>
      <c r="Y3774" s="7">
        <v>3</v>
      </c>
      <c r="Z3774" s="7">
        <v>1</v>
      </c>
      <c r="AA3774"/>
    </row>
    <row r="3775" spans="1:27" x14ac:dyDescent="0.25">
      <c r="A3775" s="24" t="str">
        <f t="shared" si="178"/>
        <v/>
      </c>
      <c r="B3775" s="24" t="str">
        <f t="shared" si="176"/>
        <v/>
      </c>
      <c r="C3775" s="24" t="str">
        <f t="shared" si="177"/>
        <v/>
      </c>
      <c r="D3775" s="24">
        <v>2026</v>
      </c>
      <c r="E3775" s="7" t="s">
        <v>4023</v>
      </c>
      <c r="F3775" s="7" t="s">
        <v>4012</v>
      </c>
      <c r="G3775" s="7" t="s">
        <v>47</v>
      </c>
      <c r="H3775" s="7" t="s">
        <v>42</v>
      </c>
      <c r="I3775" s="8">
        <v>0.3</v>
      </c>
      <c r="J3775" s="8">
        <v>0.41699999999999998</v>
      </c>
      <c r="K3775" s="8">
        <v>0.4</v>
      </c>
      <c r="L3775" s="8">
        <v>0.81699999999999995</v>
      </c>
      <c r="M3775" s="7">
        <v>5</v>
      </c>
      <c r="N3775" s="7">
        <v>12</v>
      </c>
      <c r="O3775" s="7">
        <v>10</v>
      </c>
      <c r="P3775" s="7">
        <v>2</v>
      </c>
      <c r="Q3775" s="7">
        <v>3</v>
      </c>
      <c r="R3775" s="7">
        <v>1</v>
      </c>
      <c r="S3775" s="7">
        <v>0</v>
      </c>
      <c r="T3775" s="7">
        <v>0</v>
      </c>
      <c r="U3775" s="7">
        <v>0</v>
      </c>
      <c r="V3775" s="7">
        <v>1</v>
      </c>
      <c r="W3775" s="7">
        <v>1</v>
      </c>
      <c r="X3775" s="7">
        <v>3</v>
      </c>
      <c r="Y3775" s="7">
        <v>0</v>
      </c>
      <c r="Z3775" s="7">
        <v>0</v>
      </c>
      <c r="AA3775"/>
    </row>
    <row r="3776" spans="1:27" x14ac:dyDescent="0.25">
      <c r="A3776" s="24" t="str">
        <f t="shared" si="178"/>
        <v/>
      </c>
      <c r="B3776" s="24" t="str">
        <f t="shared" si="176"/>
        <v/>
      </c>
      <c r="C3776" s="24" t="str">
        <f t="shared" si="177"/>
        <v/>
      </c>
      <c r="D3776" s="24">
        <v>2026</v>
      </c>
      <c r="E3776" s="7" t="s">
        <v>4024</v>
      </c>
      <c r="F3776" s="7" t="s">
        <v>4012</v>
      </c>
      <c r="G3776" s="7" t="s">
        <v>24</v>
      </c>
      <c r="H3776" s="7" t="s">
        <v>38</v>
      </c>
      <c r="I3776" s="8">
        <v>0.27400000000000002</v>
      </c>
      <c r="J3776" s="8">
        <v>0.40300000000000002</v>
      </c>
      <c r="K3776" s="8">
        <v>0.41899999999999998</v>
      </c>
      <c r="L3776" s="8">
        <v>0.82199999999999995</v>
      </c>
      <c r="M3776" s="7">
        <v>29</v>
      </c>
      <c r="N3776" s="7">
        <v>77</v>
      </c>
      <c r="O3776" s="7">
        <v>62</v>
      </c>
      <c r="P3776" s="7">
        <v>13</v>
      </c>
      <c r="Q3776" s="7">
        <v>17</v>
      </c>
      <c r="R3776" s="7">
        <v>3</v>
      </c>
      <c r="S3776" s="7">
        <v>0</v>
      </c>
      <c r="T3776" s="7">
        <v>2</v>
      </c>
      <c r="U3776" s="7">
        <v>12</v>
      </c>
      <c r="V3776" s="7">
        <v>8</v>
      </c>
      <c r="W3776" s="7">
        <v>6</v>
      </c>
      <c r="X3776" s="7">
        <v>13</v>
      </c>
      <c r="Y3776" s="7">
        <v>0</v>
      </c>
      <c r="Z3776" s="7">
        <v>0</v>
      </c>
      <c r="AA3776"/>
    </row>
    <row r="3777" spans="1:27" x14ac:dyDescent="0.25">
      <c r="A3777" s="24" t="str">
        <f t="shared" si="178"/>
        <v/>
      </c>
      <c r="B3777" s="24" t="str">
        <f t="shared" si="176"/>
        <v/>
      </c>
      <c r="C3777" s="24" t="str">
        <f t="shared" si="177"/>
        <v/>
      </c>
      <c r="D3777" s="24">
        <v>2026</v>
      </c>
      <c r="E3777" s="7" t="s">
        <v>4025</v>
      </c>
      <c r="F3777" s="7" t="s">
        <v>4012</v>
      </c>
      <c r="G3777" s="7" t="s">
        <v>37</v>
      </c>
      <c r="H3777" s="7" t="s">
        <v>25</v>
      </c>
      <c r="I3777" s="8">
        <v>0.24</v>
      </c>
      <c r="J3777" s="8">
        <v>0.34499999999999997</v>
      </c>
      <c r="K3777" s="8">
        <v>0.4</v>
      </c>
      <c r="L3777" s="8">
        <v>0.745</v>
      </c>
      <c r="M3777" s="7">
        <v>13</v>
      </c>
      <c r="N3777" s="7">
        <v>29</v>
      </c>
      <c r="O3777" s="7">
        <v>25</v>
      </c>
      <c r="P3777" s="7">
        <v>2</v>
      </c>
      <c r="Q3777" s="7">
        <v>6</v>
      </c>
      <c r="R3777" s="7">
        <v>1</v>
      </c>
      <c r="S3777" s="7">
        <v>0</v>
      </c>
      <c r="T3777" s="7">
        <v>1</v>
      </c>
      <c r="U3777" s="7">
        <v>5</v>
      </c>
      <c r="V3777" s="7">
        <v>2</v>
      </c>
      <c r="W3777" s="7">
        <v>2</v>
      </c>
      <c r="X3777" s="7">
        <v>5</v>
      </c>
      <c r="Y3777" s="7">
        <v>3</v>
      </c>
      <c r="Z3777" s="7">
        <v>0</v>
      </c>
      <c r="AA3777"/>
    </row>
    <row r="3778" spans="1:27" x14ac:dyDescent="0.25">
      <c r="A3778" s="24">
        <f t="shared" si="178"/>
        <v>1</v>
      </c>
      <c r="B3778" s="24" t="str">
        <f t="shared" ref="B3778:B3841" si="179">IF(COUNTIFS(Draft_Player,$E3778),COUNTIFS(Draft_Player,$E3778),"")</f>
        <v/>
      </c>
      <c r="C3778" s="24" t="str">
        <f t="shared" ref="C3778:C3841" si="180">IF(COUNTIFS(Transfers_Player,$E3778),COUNTIFS(Transfers_Player,$E3778),"")</f>
        <v/>
      </c>
      <c r="D3778" s="24">
        <v>2026</v>
      </c>
      <c r="E3778" s="7" t="s">
        <v>4026</v>
      </c>
      <c r="F3778" s="7" t="s">
        <v>4012</v>
      </c>
      <c r="G3778" s="7" t="s">
        <v>29</v>
      </c>
      <c r="H3778" s="7" t="s">
        <v>27</v>
      </c>
      <c r="I3778" s="8">
        <v>0.19400000000000001</v>
      </c>
      <c r="J3778" s="8">
        <v>0.33800000000000002</v>
      </c>
      <c r="K3778" s="8">
        <v>0.26200000000000001</v>
      </c>
      <c r="L3778" s="8">
        <v>0.60099999999999998</v>
      </c>
      <c r="M3778" s="7">
        <v>32</v>
      </c>
      <c r="N3778" s="7">
        <v>133</v>
      </c>
      <c r="O3778" s="7">
        <v>103</v>
      </c>
      <c r="P3778" s="7">
        <v>19</v>
      </c>
      <c r="Q3778" s="7">
        <v>20</v>
      </c>
      <c r="R3778" s="7">
        <v>7</v>
      </c>
      <c r="S3778" s="7">
        <v>0</v>
      </c>
      <c r="T3778" s="7">
        <v>0</v>
      </c>
      <c r="U3778" s="7">
        <v>10</v>
      </c>
      <c r="V3778" s="7">
        <v>7</v>
      </c>
      <c r="W3778" s="7">
        <v>17</v>
      </c>
      <c r="X3778" s="7">
        <v>31</v>
      </c>
      <c r="Y3778" s="7">
        <v>2</v>
      </c>
      <c r="Z3778" s="7">
        <v>1</v>
      </c>
      <c r="AA3778"/>
    </row>
    <row r="3779" spans="1:27" x14ac:dyDescent="0.25">
      <c r="A3779" s="24" t="str">
        <f t="shared" ref="A3779:A3842" si="181">IF(OR(G3779="SR", G3779="GR"), 1, "")</f>
        <v/>
      </c>
      <c r="B3779" s="24" t="str">
        <f t="shared" si="179"/>
        <v/>
      </c>
      <c r="C3779" s="24">
        <f t="shared" si="180"/>
        <v>1</v>
      </c>
      <c r="D3779" s="24">
        <v>2026</v>
      </c>
      <c r="E3779" s="7" t="s">
        <v>4027</v>
      </c>
      <c r="F3779" s="7" t="s">
        <v>4012</v>
      </c>
      <c r="G3779" s="7" t="s">
        <v>47</v>
      </c>
      <c r="H3779" s="7" t="s">
        <v>25</v>
      </c>
      <c r="I3779" s="8">
        <v>0.115</v>
      </c>
      <c r="J3779" s="8">
        <v>0.378</v>
      </c>
      <c r="K3779" s="8">
        <v>0.115</v>
      </c>
      <c r="L3779" s="8">
        <v>0.49399999999999999</v>
      </c>
      <c r="M3779" s="7">
        <v>10</v>
      </c>
      <c r="N3779" s="7">
        <v>37</v>
      </c>
      <c r="O3779" s="7">
        <v>26</v>
      </c>
      <c r="P3779" s="7">
        <v>8</v>
      </c>
      <c r="Q3779" s="7">
        <v>3</v>
      </c>
      <c r="R3779" s="7">
        <v>0</v>
      </c>
      <c r="S3779" s="7">
        <v>0</v>
      </c>
      <c r="T3779" s="7">
        <v>0</v>
      </c>
      <c r="U3779" s="7">
        <v>1</v>
      </c>
      <c r="V3779" s="7">
        <v>6</v>
      </c>
      <c r="W3779" s="7">
        <v>5</v>
      </c>
      <c r="X3779" s="7">
        <v>1</v>
      </c>
      <c r="Y3779" s="7">
        <v>1</v>
      </c>
      <c r="Z3779" s="7">
        <v>1</v>
      </c>
      <c r="AA3779"/>
    </row>
    <row r="3780" spans="1:27" x14ac:dyDescent="0.25">
      <c r="A3780" s="24" t="str">
        <f t="shared" si="181"/>
        <v/>
      </c>
      <c r="B3780" s="24" t="str">
        <f t="shared" si="179"/>
        <v/>
      </c>
      <c r="C3780" s="24" t="str">
        <f t="shared" si="180"/>
        <v/>
      </c>
      <c r="D3780" s="24">
        <v>2026</v>
      </c>
      <c r="E3780" s="7" t="s">
        <v>4028</v>
      </c>
      <c r="F3780" s="7" t="s">
        <v>4012</v>
      </c>
      <c r="G3780" s="7" t="s">
        <v>24</v>
      </c>
      <c r="H3780" s="7" t="s">
        <v>35</v>
      </c>
      <c r="I3780" s="8">
        <v>0.08</v>
      </c>
      <c r="J3780" s="8">
        <v>0.14799999999999999</v>
      </c>
      <c r="K3780" s="8">
        <v>0.12</v>
      </c>
      <c r="L3780" s="8">
        <v>0.26800000000000002</v>
      </c>
      <c r="M3780" s="7">
        <v>12</v>
      </c>
      <c r="N3780" s="7">
        <v>28</v>
      </c>
      <c r="O3780" s="7">
        <v>25</v>
      </c>
      <c r="P3780" s="7">
        <v>6</v>
      </c>
      <c r="Q3780" s="7">
        <v>2</v>
      </c>
      <c r="R3780" s="7">
        <v>1</v>
      </c>
      <c r="S3780" s="7">
        <v>0</v>
      </c>
      <c r="T3780" s="7">
        <v>0</v>
      </c>
      <c r="U3780" s="7">
        <v>2</v>
      </c>
      <c r="V3780" s="7">
        <v>0</v>
      </c>
      <c r="W3780" s="7">
        <v>2</v>
      </c>
      <c r="X3780" s="7">
        <v>13</v>
      </c>
      <c r="Y3780" s="7">
        <v>1</v>
      </c>
      <c r="Z3780" s="7">
        <v>1</v>
      </c>
      <c r="AA3780"/>
    </row>
    <row r="3781" spans="1:27" x14ac:dyDescent="0.25">
      <c r="A3781" s="24" t="str">
        <f t="shared" si="181"/>
        <v/>
      </c>
      <c r="B3781" s="24" t="str">
        <f t="shared" si="179"/>
        <v/>
      </c>
      <c r="C3781" s="24">
        <f t="shared" si="180"/>
        <v>1</v>
      </c>
      <c r="D3781" s="24">
        <v>2026</v>
      </c>
      <c r="E3781" s="7" t="s">
        <v>4029</v>
      </c>
      <c r="F3781" s="7" t="s">
        <v>4012</v>
      </c>
      <c r="G3781" s="7" t="s">
        <v>24</v>
      </c>
      <c r="H3781" s="7" t="s">
        <v>64</v>
      </c>
      <c r="I3781" s="8">
        <v>0</v>
      </c>
      <c r="J3781" s="8">
        <v>0</v>
      </c>
      <c r="K3781" s="8">
        <v>0</v>
      </c>
      <c r="L3781" s="8">
        <v>0</v>
      </c>
      <c r="M3781" s="7">
        <v>3</v>
      </c>
      <c r="N3781" s="7">
        <v>3</v>
      </c>
      <c r="O3781" s="7">
        <v>3</v>
      </c>
      <c r="P3781" s="7">
        <v>0</v>
      </c>
      <c r="Q3781" s="7">
        <v>0</v>
      </c>
      <c r="R3781" s="7">
        <v>0</v>
      </c>
      <c r="S3781" s="7">
        <v>0</v>
      </c>
      <c r="T3781" s="7">
        <v>0</v>
      </c>
      <c r="U3781" s="7">
        <v>0</v>
      </c>
      <c r="V3781" s="7">
        <v>0</v>
      </c>
      <c r="W3781" s="7">
        <v>0</v>
      </c>
      <c r="X3781" s="7">
        <v>2</v>
      </c>
      <c r="Y3781" s="7">
        <v>0</v>
      </c>
      <c r="Z3781" s="7">
        <v>0</v>
      </c>
      <c r="AA3781"/>
    </row>
    <row r="3782" spans="1:27" x14ac:dyDescent="0.25">
      <c r="A3782" s="24">
        <f t="shared" si="181"/>
        <v>1</v>
      </c>
      <c r="B3782" s="24" t="str">
        <f t="shared" si="179"/>
        <v/>
      </c>
      <c r="C3782" s="24" t="str">
        <f t="shared" si="180"/>
        <v/>
      </c>
      <c r="D3782" s="24">
        <v>2026</v>
      </c>
      <c r="E3782" s="7" t="s">
        <v>4030</v>
      </c>
      <c r="F3782" s="7" t="s">
        <v>4031</v>
      </c>
      <c r="G3782" s="7" t="s">
        <v>29</v>
      </c>
      <c r="H3782" s="7" t="s">
        <v>30</v>
      </c>
      <c r="I3782" s="8">
        <v>0.316</v>
      </c>
      <c r="J3782" s="8">
        <v>0.42099999999999999</v>
      </c>
      <c r="K3782" s="8">
        <v>0.53600000000000003</v>
      </c>
      <c r="L3782" s="8">
        <v>0.95599999999999996</v>
      </c>
      <c r="M3782" s="7">
        <v>51</v>
      </c>
      <c r="N3782" s="7">
        <v>234</v>
      </c>
      <c r="O3782" s="7">
        <v>196</v>
      </c>
      <c r="P3782" s="7">
        <v>47</v>
      </c>
      <c r="Q3782" s="7">
        <v>62</v>
      </c>
      <c r="R3782" s="7">
        <v>14</v>
      </c>
      <c r="S3782" s="7">
        <v>1</v>
      </c>
      <c r="T3782" s="7">
        <v>9</v>
      </c>
      <c r="U3782" s="7">
        <v>25</v>
      </c>
      <c r="V3782" s="7">
        <v>9</v>
      </c>
      <c r="W3782" s="7">
        <v>27</v>
      </c>
      <c r="X3782" s="7">
        <v>40</v>
      </c>
      <c r="Y3782" s="7">
        <v>1</v>
      </c>
      <c r="Z3782" s="7">
        <v>0</v>
      </c>
      <c r="AA3782"/>
    </row>
    <row r="3783" spans="1:27" x14ac:dyDescent="0.25">
      <c r="A3783" s="24" t="str">
        <f t="shared" si="181"/>
        <v/>
      </c>
      <c r="B3783" s="24" t="str">
        <f t="shared" si="179"/>
        <v/>
      </c>
      <c r="C3783" s="24" t="str">
        <f t="shared" si="180"/>
        <v/>
      </c>
      <c r="D3783" s="24">
        <v>2026</v>
      </c>
      <c r="E3783" s="7" t="s">
        <v>4032</v>
      </c>
      <c r="F3783" s="7" t="s">
        <v>4031</v>
      </c>
      <c r="G3783" s="7" t="s">
        <v>47</v>
      </c>
      <c r="H3783" s="7" t="s">
        <v>38</v>
      </c>
      <c r="I3783" s="8">
        <v>0.29599999999999999</v>
      </c>
      <c r="J3783" s="8">
        <v>0.41199999999999998</v>
      </c>
      <c r="K3783" s="8">
        <v>0.48399999999999999</v>
      </c>
      <c r="L3783" s="8">
        <v>0.89600000000000002</v>
      </c>
      <c r="M3783" s="7">
        <v>49</v>
      </c>
      <c r="N3783" s="7">
        <v>199</v>
      </c>
      <c r="O3783" s="7">
        <v>159</v>
      </c>
      <c r="P3783" s="7">
        <v>23</v>
      </c>
      <c r="Q3783" s="7">
        <v>47</v>
      </c>
      <c r="R3783" s="7">
        <v>7</v>
      </c>
      <c r="S3783" s="7">
        <v>1</v>
      </c>
      <c r="T3783" s="7">
        <v>7</v>
      </c>
      <c r="U3783" s="7">
        <v>42</v>
      </c>
      <c r="V3783" s="7">
        <v>3</v>
      </c>
      <c r="W3783" s="7">
        <v>32</v>
      </c>
      <c r="X3783" s="7">
        <v>38</v>
      </c>
      <c r="Y3783" s="7">
        <v>0</v>
      </c>
      <c r="Z3783" s="7">
        <v>0</v>
      </c>
      <c r="AA3783"/>
    </row>
    <row r="3784" spans="1:27" x14ac:dyDescent="0.25">
      <c r="A3784" s="24" t="str">
        <f t="shared" si="181"/>
        <v/>
      </c>
      <c r="B3784" s="24" t="str">
        <f t="shared" si="179"/>
        <v/>
      </c>
      <c r="C3784" s="24" t="str">
        <f t="shared" si="180"/>
        <v/>
      </c>
      <c r="D3784" s="24">
        <v>2026</v>
      </c>
      <c r="E3784" s="7" t="s">
        <v>4033</v>
      </c>
      <c r="F3784" s="7" t="s">
        <v>4031</v>
      </c>
      <c r="G3784" s="7" t="s">
        <v>24</v>
      </c>
      <c r="H3784" s="7" t="s">
        <v>44</v>
      </c>
      <c r="I3784" s="8">
        <v>0.28799999999999998</v>
      </c>
      <c r="J3784" s="8">
        <v>0.39800000000000002</v>
      </c>
      <c r="K3784" s="8">
        <v>0.45</v>
      </c>
      <c r="L3784" s="8">
        <v>0.84899999999999998</v>
      </c>
      <c r="M3784" s="7">
        <v>40</v>
      </c>
      <c r="N3784" s="7">
        <v>133</v>
      </c>
      <c r="O3784" s="7">
        <v>111</v>
      </c>
      <c r="P3784" s="7">
        <v>19</v>
      </c>
      <c r="Q3784" s="7">
        <v>32</v>
      </c>
      <c r="R3784" s="7">
        <v>8</v>
      </c>
      <c r="S3784" s="7">
        <v>2</v>
      </c>
      <c r="T3784" s="7">
        <v>2</v>
      </c>
      <c r="U3784" s="7">
        <v>21</v>
      </c>
      <c r="V3784" s="7">
        <v>3</v>
      </c>
      <c r="W3784" s="7">
        <v>18</v>
      </c>
      <c r="X3784" s="7">
        <v>21</v>
      </c>
      <c r="Y3784" s="7">
        <v>0</v>
      </c>
      <c r="Z3784" s="7">
        <v>1</v>
      </c>
      <c r="AA3784"/>
    </row>
    <row r="3785" spans="1:27" x14ac:dyDescent="0.25">
      <c r="A3785" s="24" t="str">
        <f t="shared" si="181"/>
        <v/>
      </c>
      <c r="B3785" s="24" t="str">
        <f t="shared" si="179"/>
        <v/>
      </c>
      <c r="C3785" s="24" t="str">
        <f t="shared" si="180"/>
        <v/>
      </c>
      <c r="D3785" s="24">
        <v>2026</v>
      </c>
      <c r="E3785" s="7" t="s">
        <v>4034</v>
      </c>
      <c r="F3785" s="7" t="s">
        <v>4031</v>
      </c>
      <c r="G3785" s="7" t="s">
        <v>37</v>
      </c>
      <c r="H3785" s="7" t="s">
        <v>27</v>
      </c>
      <c r="I3785" s="8">
        <v>0.28699999999999998</v>
      </c>
      <c r="J3785" s="8">
        <v>0.35399999999999998</v>
      </c>
      <c r="K3785" s="8">
        <v>0.38100000000000001</v>
      </c>
      <c r="L3785" s="8">
        <v>0.73499999999999999</v>
      </c>
      <c r="M3785" s="7">
        <v>51</v>
      </c>
      <c r="N3785" s="7">
        <v>231</v>
      </c>
      <c r="O3785" s="7">
        <v>202</v>
      </c>
      <c r="P3785" s="7">
        <v>39</v>
      </c>
      <c r="Q3785" s="7">
        <v>58</v>
      </c>
      <c r="R3785" s="7">
        <v>9</v>
      </c>
      <c r="S3785" s="7">
        <v>5</v>
      </c>
      <c r="T3785" s="7">
        <v>0</v>
      </c>
      <c r="U3785" s="7">
        <v>25</v>
      </c>
      <c r="V3785" s="7">
        <v>8</v>
      </c>
      <c r="W3785" s="7">
        <v>15</v>
      </c>
      <c r="X3785" s="7">
        <v>42</v>
      </c>
      <c r="Y3785" s="7">
        <v>5</v>
      </c>
      <c r="Z3785" s="7">
        <v>4</v>
      </c>
      <c r="AA3785"/>
    </row>
    <row r="3786" spans="1:27" x14ac:dyDescent="0.25">
      <c r="A3786" s="24" t="str">
        <f t="shared" si="181"/>
        <v/>
      </c>
      <c r="B3786" s="24" t="str">
        <f t="shared" si="179"/>
        <v/>
      </c>
      <c r="C3786" s="24" t="str">
        <f t="shared" si="180"/>
        <v/>
      </c>
      <c r="D3786" s="24">
        <v>2026</v>
      </c>
      <c r="E3786" s="7" t="s">
        <v>4035</v>
      </c>
      <c r="F3786" s="7" t="s">
        <v>4031</v>
      </c>
      <c r="G3786" s="7" t="s">
        <v>24</v>
      </c>
      <c r="H3786" s="7" t="s">
        <v>35</v>
      </c>
      <c r="I3786" s="8">
        <v>0.27100000000000002</v>
      </c>
      <c r="J3786" s="8">
        <v>0.378</v>
      </c>
      <c r="K3786" s="8">
        <v>0.373</v>
      </c>
      <c r="L3786" s="8">
        <v>0.751</v>
      </c>
      <c r="M3786" s="7">
        <v>45</v>
      </c>
      <c r="N3786" s="7">
        <v>146</v>
      </c>
      <c r="O3786" s="7">
        <v>118</v>
      </c>
      <c r="P3786" s="7">
        <v>17</v>
      </c>
      <c r="Q3786" s="7">
        <v>32</v>
      </c>
      <c r="R3786" s="7">
        <v>12</v>
      </c>
      <c r="S3786" s="7">
        <v>0</v>
      </c>
      <c r="T3786" s="7">
        <v>0</v>
      </c>
      <c r="U3786" s="7">
        <v>18</v>
      </c>
      <c r="V3786" s="7">
        <v>4</v>
      </c>
      <c r="W3786" s="7">
        <v>18</v>
      </c>
      <c r="X3786" s="7">
        <v>19</v>
      </c>
      <c r="Y3786" s="7">
        <v>2</v>
      </c>
      <c r="Z3786" s="7">
        <v>1</v>
      </c>
      <c r="AA3786"/>
    </row>
    <row r="3787" spans="1:27" x14ac:dyDescent="0.25">
      <c r="A3787" s="24" t="str">
        <f t="shared" si="181"/>
        <v/>
      </c>
      <c r="B3787" s="24" t="str">
        <f t="shared" si="179"/>
        <v/>
      </c>
      <c r="C3787" s="24" t="str">
        <f t="shared" si="180"/>
        <v/>
      </c>
      <c r="D3787" s="24">
        <v>2026</v>
      </c>
      <c r="E3787" s="7" t="s">
        <v>4036</v>
      </c>
      <c r="F3787" s="7" t="s">
        <v>4031</v>
      </c>
      <c r="G3787" s="7" t="s">
        <v>37</v>
      </c>
      <c r="H3787" s="7" t="s">
        <v>33</v>
      </c>
      <c r="I3787" s="8">
        <v>0.25900000000000001</v>
      </c>
      <c r="J3787" s="8">
        <v>0.36399999999999999</v>
      </c>
      <c r="K3787" s="8">
        <v>0.28100000000000003</v>
      </c>
      <c r="L3787" s="8">
        <v>0.64500000000000002</v>
      </c>
      <c r="M3787" s="7">
        <v>51</v>
      </c>
      <c r="N3787" s="7">
        <v>221</v>
      </c>
      <c r="O3787" s="7">
        <v>185</v>
      </c>
      <c r="P3787" s="7">
        <v>28</v>
      </c>
      <c r="Q3787" s="7">
        <v>48</v>
      </c>
      <c r="R3787" s="7">
        <v>4</v>
      </c>
      <c r="S3787" s="7">
        <v>0</v>
      </c>
      <c r="T3787" s="7">
        <v>0</v>
      </c>
      <c r="U3787" s="7">
        <v>23</v>
      </c>
      <c r="V3787" s="7">
        <v>9</v>
      </c>
      <c r="W3787" s="7">
        <v>22</v>
      </c>
      <c r="X3787" s="7">
        <v>23</v>
      </c>
      <c r="Y3787" s="7">
        <v>1</v>
      </c>
      <c r="Z3787" s="7">
        <v>1</v>
      </c>
      <c r="AA3787"/>
    </row>
    <row r="3788" spans="1:27" x14ac:dyDescent="0.25">
      <c r="A3788" s="24" t="str">
        <f t="shared" si="181"/>
        <v/>
      </c>
      <c r="B3788" s="24" t="str">
        <f t="shared" si="179"/>
        <v/>
      </c>
      <c r="C3788" s="24" t="str">
        <f t="shared" si="180"/>
        <v/>
      </c>
      <c r="D3788" s="24">
        <v>2026</v>
      </c>
      <c r="E3788" s="7" t="s">
        <v>4037</v>
      </c>
      <c r="F3788" s="7" t="s">
        <v>4031</v>
      </c>
      <c r="G3788" s="7" t="s">
        <v>37</v>
      </c>
      <c r="H3788" s="7" t="s">
        <v>40</v>
      </c>
      <c r="I3788" s="8">
        <v>0.23</v>
      </c>
      <c r="J3788" s="8">
        <v>0.32</v>
      </c>
      <c r="K3788" s="8">
        <v>0.378</v>
      </c>
      <c r="L3788" s="8">
        <v>0.69799999999999995</v>
      </c>
      <c r="M3788" s="7">
        <v>51</v>
      </c>
      <c r="N3788" s="7">
        <v>228</v>
      </c>
      <c r="O3788" s="7">
        <v>196</v>
      </c>
      <c r="P3788" s="7">
        <v>35</v>
      </c>
      <c r="Q3788" s="7">
        <v>45</v>
      </c>
      <c r="R3788" s="7">
        <v>6</v>
      </c>
      <c r="S3788" s="7">
        <v>4</v>
      </c>
      <c r="T3788" s="7">
        <v>5</v>
      </c>
      <c r="U3788" s="7">
        <v>35</v>
      </c>
      <c r="V3788" s="7">
        <v>9</v>
      </c>
      <c r="W3788" s="7">
        <v>19</v>
      </c>
      <c r="X3788" s="7">
        <v>49</v>
      </c>
      <c r="Y3788" s="7">
        <v>9</v>
      </c>
      <c r="Z3788" s="7">
        <v>1</v>
      </c>
      <c r="AA3788"/>
    </row>
    <row r="3789" spans="1:27" x14ac:dyDescent="0.25">
      <c r="A3789" s="24" t="str">
        <f t="shared" si="181"/>
        <v/>
      </c>
      <c r="B3789" s="24" t="str">
        <f t="shared" si="179"/>
        <v/>
      </c>
      <c r="C3789" s="24" t="str">
        <f t="shared" si="180"/>
        <v/>
      </c>
      <c r="D3789" s="24">
        <v>2026</v>
      </c>
      <c r="E3789" s="7" t="s">
        <v>4038</v>
      </c>
      <c r="F3789" s="7" t="s">
        <v>4031</v>
      </c>
      <c r="G3789" s="7" t="s">
        <v>37</v>
      </c>
      <c r="H3789" s="7" t="s">
        <v>42</v>
      </c>
      <c r="I3789" s="8">
        <v>0.17799999999999999</v>
      </c>
      <c r="J3789" s="8">
        <v>0.308</v>
      </c>
      <c r="K3789" s="8">
        <v>0.23699999999999999</v>
      </c>
      <c r="L3789" s="8">
        <v>0.54500000000000004</v>
      </c>
      <c r="M3789" s="7">
        <v>50</v>
      </c>
      <c r="N3789" s="7">
        <v>189</v>
      </c>
      <c r="O3789" s="7">
        <v>152</v>
      </c>
      <c r="P3789" s="7">
        <v>15</v>
      </c>
      <c r="Q3789" s="7">
        <v>27</v>
      </c>
      <c r="R3789" s="7">
        <v>4</v>
      </c>
      <c r="S3789" s="7">
        <v>1</v>
      </c>
      <c r="T3789" s="7">
        <v>1</v>
      </c>
      <c r="U3789" s="7">
        <v>20</v>
      </c>
      <c r="V3789" s="7">
        <v>8</v>
      </c>
      <c r="W3789" s="7">
        <v>22</v>
      </c>
      <c r="X3789" s="7">
        <v>63</v>
      </c>
      <c r="Y3789" s="7">
        <v>3</v>
      </c>
      <c r="Z3789" s="7">
        <v>0</v>
      </c>
      <c r="AA3789"/>
    </row>
    <row r="3790" spans="1:27" x14ac:dyDescent="0.25">
      <c r="A3790" s="24" t="str">
        <f t="shared" si="181"/>
        <v/>
      </c>
      <c r="B3790" s="24" t="str">
        <f t="shared" si="179"/>
        <v/>
      </c>
      <c r="C3790" s="24" t="str">
        <f t="shared" si="180"/>
        <v/>
      </c>
      <c r="D3790" s="24">
        <v>2026</v>
      </c>
      <c r="E3790" s="7" t="s">
        <v>4039</v>
      </c>
      <c r="F3790" s="7" t="s">
        <v>4031</v>
      </c>
      <c r="G3790" s="7" t="s">
        <v>37</v>
      </c>
      <c r="H3790" s="7" t="s">
        <v>35</v>
      </c>
      <c r="I3790" s="8">
        <v>0.309</v>
      </c>
      <c r="J3790" s="8">
        <v>0.38</v>
      </c>
      <c r="K3790" s="8">
        <v>0.52900000000000003</v>
      </c>
      <c r="L3790" s="8">
        <v>0.90900000000000003</v>
      </c>
      <c r="M3790" s="7">
        <v>33</v>
      </c>
      <c r="N3790" s="7">
        <v>79</v>
      </c>
      <c r="O3790" s="7">
        <v>68</v>
      </c>
      <c r="P3790" s="7">
        <v>18</v>
      </c>
      <c r="Q3790" s="7">
        <v>21</v>
      </c>
      <c r="R3790" s="7">
        <v>6</v>
      </c>
      <c r="S3790" s="7">
        <v>0</v>
      </c>
      <c r="T3790" s="7">
        <v>3</v>
      </c>
      <c r="U3790" s="7">
        <v>17</v>
      </c>
      <c r="V3790" s="7">
        <v>1</v>
      </c>
      <c r="W3790" s="7">
        <v>8</v>
      </c>
      <c r="X3790" s="7">
        <v>22</v>
      </c>
      <c r="Y3790" s="7">
        <v>4</v>
      </c>
      <c r="Z3790" s="7">
        <v>1</v>
      </c>
      <c r="AA3790"/>
    </row>
    <row r="3791" spans="1:27" x14ac:dyDescent="0.25">
      <c r="A3791" s="24" t="str">
        <f t="shared" si="181"/>
        <v/>
      </c>
      <c r="B3791" s="24" t="str">
        <f t="shared" si="179"/>
        <v/>
      </c>
      <c r="C3791" s="24" t="str">
        <f t="shared" si="180"/>
        <v/>
      </c>
      <c r="D3791" s="24">
        <v>2026</v>
      </c>
      <c r="E3791" s="7" t="s">
        <v>4040</v>
      </c>
      <c r="F3791" s="7" t="s">
        <v>4031</v>
      </c>
      <c r="G3791" s="7" t="s">
        <v>47</v>
      </c>
      <c r="H3791" s="7" t="s">
        <v>42</v>
      </c>
      <c r="I3791" s="8">
        <v>0.25</v>
      </c>
      <c r="J3791" s="8">
        <v>0.29399999999999998</v>
      </c>
      <c r="K3791" s="8">
        <v>0.5</v>
      </c>
      <c r="L3791" s="8">
        <v>0.79400000000000004</v>
      </c>
      <c r="M3791" s="7">
        <v>7</v>
      </c>
      <c r="N3791" s="7">
        <v>17</v>
      </c>
      <c r="O3791" s="7">
        <v>16</v>
      </c>
      <c r="P3791" s="7">
        <v>2</v>
      </c>
      <c r="Q3791" s="7">
        <v>4</v>
      </c>
      <c r="R3791" s="7">
        <v>1</v>
      </c>
      <c r="S3791" s="7">
        <v>0</v>
      </c>
      <c r="T3791" s="7">
        <v>1</v>
      </c>
      <c r="U3791" s="7">
        <v>4</v>
      </c>
      <c r="V3791" s="7">
        <v>0</v>
      </c>
      <c r="W3791" s="7">
        <v>1</v>
      </c>
      <c r="X3791" s="7">
        <v>2</v>
      </c>
      <c r="Y3791" s="7">
        <v>0</v>
      </c>
      <c r="Z3791" s="7">
        <v>0</v>
      </c>
      <c r="AA3791"/>
    </row>
    <row r="3792" spans="1:27" x14ac:dyDescent="0.25">
      <c r="A3792" s="24" t="str">
        <f t="shared" si="181"/>
        <v/>
      </c>
      <c r="B3792" s="24" t="str">
        <f t="shared" si="179"/>
        <v/>
      </c>
      <c r="C3792" s="24" t="str">
        <f t="shared" si="180"/>
        <v/>
      </c>
      <c r="D3792" s="24">
        <v>2026</v>
      </c>
      <c r="E3792" s="7" t="s">
        <v>4041</v>
      </c>
      <c r="F3792" s="7" t="s">
        <v>4031</v>
      </c>
      <c r="G3792" s="7" t="s">
        <v>24</v>
      </c>
      <c r="H3792" s="7" t="s">
        <v>25</v>
      </c>
      <c r="I3792" s="8">
        <v>0.23799999999999999</v>
      </c>
      <c r="J3792" s="8">
        <v>0.39600000000000002</v>
      </c>
      <c r="K3792" s="8">
        <v>0.314</v>
      </c>
      <c r="L3792" s="8">
        <v>0.71</v>
      </c>
      <c r="M3792" s="7">
        <v>36</v>
      </c>
      <c r="N3792" s="7">
        <v>134</v>
      </c>
      <c r="O3792" s="7">
        <v>105</v>
      </c>
      <c r="P3792" s="7">
        <v>13</v>
      </c>
      <c r="Q3792" s="7">
        <v>25</v>
      </c>
      <c r="R3792" s="7">
        <v>8</v>
      </c>
      <c r="S3792" s="7">
        <v>0</v>
      </c>
      <c r="T3792" s="7">
        <v>0</v>
      </c>
      <c r="U3792" s="7">
        <v>13</v>
      </c>
      <c r="V3792" s="7">
        <v>5</v>
      </c>
      <c r="W3792" s="7">
        <v>23</v>
      </c>
      <c r="X3792" s="7">
        <v>39</v>
      </c>
      <c r="Y3792" s="7">
        <v>0</v>
      </c>
      <c r="Z3792" s="7">
        <v>0</v>
      </c>
      <c r="AA3792"/>
    </row>
    <row r="3793" spans="1:27" x14ac:dyDescent="0.25">
      <c r="A3793" s="24">
        <f t="shared" si="181"/>
        <v>1</v>
      </c>
      <c r="B3793" s="24" t="str">
        <f t="shared" si="179"/>
        <v/>
      </c>
      <c r="C3793" s="24">
        <f t="shared" si="180"/>
        <v>1</v>
      </c>
      <c r="D3793" s="24">
        <v>2026</v>
      </c>
      <c r="E3793" s="7" t="s">
        <v>4042</v>
      </c>
      <c r="F3793" s="7" t="s">
        <v>4031</v>
      </c>
      <c r="G3793" s="7" t="s">
        <v>29</v>
      </c>
      <c r="H3793" s="7" t="s">
        <v>25</v>
      </c>
      <c r="I3793" s="8">
        <v>0.2</v>
      </c>
      <c r="J3793" s="8">
        <v>0.29399999999999998</v>
      </c>
      <c r="K3793" s="8">
        <v>0.6</v>
      </c>
      <c r="L3793" s="8">
        <v>0.89400000000000002</v>
      </c>
      <c r="M3793" s="7">
        <v>6</v>
      </c>
      <c r="N3793" s="7">
        <v>17</v>
      </c>
      <c r="O3793" s="7">
        <v>15</v>
      </c>
      <c r="P3793" s="7">
        <v>2</v>
      </c>
      <c r="Q3793" s="7">
        <v>3</v>
      </c>
      <c r="R3793" s="7">
        <v>1</v>
      </c>
      <c r="S3793" s="7">
        <v>1</v>
      </c>
      <c r="T3793" s="7">
        <v>1</v>
      </c>
      <c r="U3793" s="7">
        <v>2</v>
      </c>
      <c r="V3793" s="7">
        <v>0</v>
      </c>
      <c r="W3793" s="7">
        <v>2</v>
      </c>
      <c r="X3793" s="7">
        <v>7</v>
      </c>
      <c r="Y3793" s="7">
        <v>0</v>
      </c>
      <c r="Z3793" s="7">
        <v>0</v>
      </c>
      <c r="AA3793"/>
    </row>
    <row r="3794" spans="1:27" x14ac:dyDescent="0.25">
      <c r="A3794" s="24" t="str">
        <f t="shared" si="181"/>
        <v/>
      </c>
      <c r="B3794" s="24" t="str">
        <f t="shared" si="179"/>
        <v/>
      </c>
      <c r="C3794" s="24" t="str">
        <f t="shared" si="180"/>
        <v/>
      </c>
      <c r="D3794" s="24">
        <v>2026</v>
      </c>
      <c r="E3794" s="7" t="s">
        <v>4043</v>
      </c>
      <c r="F3794" s="7" t="s">
        <v>4031</v>
      </c>
      <c r="G3794" s="7" t="s">
        <v>37</v>
      </c>
      <c r="H3794" s="7" t="s">
        <v>25</v>
      </c>
      <c r="I3794" s="8">
        <v>0.17199999999999999</v>
      </c>
      <c r="J3794" s="8">
        <v>0.22600000000000001</v>
      </c>
      <c r="K3794" s="8">
        <v>0.17199999999999999</v>
      </c>
      <c r="L3794" s="8">
        <v>0.39800000000000002</v>
      </c>
      <c r="M3794" s="7">
        <v>10</v>
      </c>
      <c r="N3794" s="7">
        <v>32</v>
      </c>
      <c r="O3794" s="7">
        <v>29</v>
      </c>
      <c r="P3794" s="7">
        <v>5</v>
      </c>
      <c r="Q3794" s="7">
        <v>5</v>
      </c>
      <c r="R3794" s="7">
        <v>0</v>
      </c>
      <c r="S3794" s="7">
        <v>0</v>
      </c>
      <c r="T3794" s="7">
        <v>0</v>
      </c>
      <c r="U3794" s="7">
        <v>2</v>
      </c>
      <c r="V3794" s="7">
        <v>1</v>
      </c>
      <c r="W3794" s="7">
        <v>1</v>
      </c>
      <c r="X3794" s="7">
        <v>11</v>
      </c>
      <c r="Y3794" s="7">
        <v>0</v>
      </c>
      <c r="Z3794" s="7">
        <v>0</v>
      </c>
      <c r="AA3794"/>
    </row>
    <row r="3795" spans="1:27" x14ac:dyDescent="0.25">
      <c r="A3795" s="24">
        <f t="shared" si="181"/>
        <v>1</v>
      </c>
      <c r="B3795" s="24" t="str">
        <f t="shared" si="179"/>
        <v/>
      </c>
      <c r="C3795" s="24" t="str">
        <f t="shared" si="180"/>
        <v/>
      </c>
      <c r="D3795" s="24">
        <v>2026</v>
      </c>
      <c r="E3795" s="7" t="s">
        <v>4044</v>
      </c>
      <c r="F3795" s="7" t="s">
        <v>4031</v>
      </c>
      <c r="G3795" s="7" t="s">
        <v>29</v>
      </c>
      <c r="H3795" s="7" t="s">
        <v>44</v>
      </c>
      <c r="I3795" s="8">
        <v>0.153</v>
      </c>
      <c r="J3795" s="8">
        <v>0.24</v>
      </c>
      <c r="K3795" s="8">
        <v>0.32900000000000001</v>
      </c>
      <c r="L3795" s="8">
        <v>0.56899999999999995</v>
      </c>
      <c r="M3795" s="7">
        <v>38</v>
      </c>
      <c r="N3795" s="7">
        <v>96</v>
      </c>
      <c r="O3795" s="7">
        <v>85</v>
      </c>
      <c r="P3795" s="7">
        <v>10</v>
      </c>
      <c r="Q3795" s="7">
        <v>13</v>
      </c>
      <c r="R3795" s="7">
        <v>4</v>
      </c>
      <c r="S3795" s="7">
        <v>1</v>
      </c>
      <c r="T3795" s="7">
        <v>3</v>
      </c>
      <c r="U3795" s="7">
        <v>13</v>
      </c>
      <c r="V3795" s="7">
        <v>1</v>
      </c>
      <c r="W3795" s="7">
        <v>9</v>
      </c>
      <c r="X3795" s="7">
        <v>44</v>
      </c>
      <c r="Y3795" s="7">
        <v>0</v>
      </c>
      <c r="Z3795" s="7">
        <v>0</v>
      </c>
      <c r="AA3795"/>
    </row>
    <row r="3796" spans="1:27" x14ac:dyDescent="0.25">
      <c r="A3796" s="24" t="str">
        <f t="shared" si="181"/>
        <v/>
      </c>
      <c r="B3796" s="24" t="str">
        <f t="shared" si="179"/>
        <v/>
      </c>
      <c r="C3796" s="24" t="str">
        <f t="shared" si="180"/>
        <v/>
      </c>
      <c r="D3796" s="24">
        <v>2026</v>
      </c>
      <c r="E3796" s="7" t="s">
        <v>4045</v>
      </c>
      <c r="F3796" s="7" t="s">
        <v>4031</v>
      </c>
      <c r="G3796" s="7" t="s">
        <v>37</v>
      </c>
      <c r="H3796" s="7" t="s">
        <v>35</v>
      </c>
      <c r="I3796" s="8">
        <v>5.6000000000000001E-2</v>
      </c>
      <c r="J3796" s="8">
        <v>0.22700000000000001</v>
      </c>
      <c r="K3796" s="8">
        <v>5.6000000000000001E-2</v>
      </c>
      <c r="L3796" s="8">
        <v>0.28299999999999997</v>
      </c>
      <c r="M3796" s="7">
        <v>13</v>
      </c>
      <c r="N3796" s="7">
        <v>22</v>
      </c>
      <c r="O3796" s="7">
        <v>18</v>
      </c>
      <c r="P3796" s="7">
        <v>5</v>
      </c>
      <c r="Q3796" s="7">
        <v>1</v>
      </c>
      <c r="R3796" s="7">
        <v>0</v>
      </c>
      <c r="S3796" s="7">
        <v>0</v>
      </c>
      <c r="T3796" s="7">
        <v>0</v>
      </c>
      <c r="U3796" s="7">
        <v>2</v>
      </c>
      <c r="V3796" s="7">
        <v>1</v>
      </c>
      <c r="W3796" s="7">
        <v>3</v>
      </c>
      <c r="X3796" s="7">
        <v>8</v>
      </c>
      <c r="Y3796" s="7">
        <v>1</v>
      </c>
      <c r="Z3796" s="7">
        <v>1</v>
      </c>
      <c r="AA3796"/>
    </row>
    <row r="3797" spans="1:27" x14ac:dyDescent="0.25">
      <c r="A3797" s="24" t="str">
        <f t="shared" si="181"/>
        <v/>
      </c>
      <c r="B3797" s="24" t="str">
        <f t="shared" si="179"/>
        <v/>
      </c>
      <c r="C3797" s="24" t="str">
        <f t="shared" si="180"/>
        <v/>
      </c>
      <c r="D3797" s="24">
        <v>2026</v>
      </c>
      <c r="E3797" s="7" t="s">
        <v>4046</v>
      </c>
      <c r="F3797" s="7" t="s">
        <v>4031</v>
      </c>
      <c r="G3797" s="7" t="s">
        <v>24</v>
      </c>
      <c r="H3797" s="7" t="s">
        <v>33</v>
      </c>
      <c r="I3797" s="8">
        <v>0</v>
      </c>
      <c r="J3797" s="8">
        <v>0</v>
      </c>
      <c r="K3797" s="8">
        <v>0</v>
      </c>
      <c r="L3797" s="8">
        <v>0</v>
      </c>
      <c r="M3797" s="7">
        <v>2</v>
      </c>
      <c r="N3797" s="7">
        <v>3</v>
      </c>
      <c r="O3797" s="7">
        <v>3</v>
      </c>
      <c r="P3797" s="7">
        <v>0</v>
      </c>
      <c r="Q3797" s="7">
        <v>0</v>
      </c>
      <c r="R3797" s="7">
        <v>0</v>
      </c>
      <c r="S3797" s="7">
        <v>0</v>
      </c>
      <c r="T3797" s="7">
        <v>0</v>
      </c>
      <c r="U3797" s="7">
        <v>0</v>
      </c>
      <c r="V3797" s="7">
        <v>0</v>
      </c>
      <c r="W3797" s="7">
        <v>0</v>
      </c>
      <c r="X3797" s="7">
        <v>3</v>
      </c>
      <c r="Y3797" s="7">
        <v>0</v>
      </c>
      <c r="Z3797" s="7">
        <v>0</v>
      </c>
      <c r="AA3797"/>
    </row>
    <row r="3798" spans="1:27" x14ac:dyDescent="0.25">
      <c r="A3798" s="24" t="str">
        <f t="shared" si="181"/>
        <v/>
      </c>
      <c r="B3798" s="24" t="str">
        <f t="shared" si="179"/>
        <v/>
      </c>
      <c r="C3798" s="24" t="str">
        <f t="shared" si="180"/>
        <v/>
      </c>
      <c r="D3798" s="24">
        <v>2026</v>
      </c>
      <c r="E3798" s="7" t="s">
        <v>4047</v>
      </c>
      <c r="F3798" s="7" t="s">
        <v>4031</v>
      </c>
      <c r="G3798" s="7" t="s">
        <v>47</v>
      </c>
      <c r="H3798" s="7" t="s">
        <v>27</v>
      </c>
      <c r="I3798" s="8">
        <v>0</v>
      </c>
      <c r="J3798" s="8">
        <v>0</v>
      </c>
      <c r="K3798" s="8">
        <v>0</v>
      </c>
      <c r="L3798" s="8">
        <v>0</v>
      </c>
      <c r="M3798" s="7">
        <v>2</v>
      </c>
      <c r="N3798" s="7">
        <v>2</v>
      </c>
      <c r="O3798" s="7">
        <v>2</v>
      </c>
      <c r="P3798" s="7">
        <v>4</v>
      </c>
      <c r="Q3798" s="7">
        <v>0</v>
      </c>
      <c r="R3798" s="7">
        <v>0</v>
      </c>
      <c r="S3798" s="7">
        <v>0</v>
      </c>
      <c r="T3798" s="7">
        <v>0</v>
      </c>
      <c r="U3798" s="7">
        <v>0</v>
      </c>
      <c r="V3798" s="7">
        <v>0</v>
      </c>
      <c r="W3798" s="7">
        <v>0</v>
      </c>
      <c r="X3798" s="7">
        <v>1</v>
      </c>
      <c r="Y3798" s="7">
        <v>0</v>
      </c>
      <c r="Z3798" s="7">
        <v>0</v>
      </c>
      <c r="AA3798"/>
    </row>
    <row r="3799" spans="1:27" x14ac:dyDescent="0.25">
      <c r="A3799" s="24" t="str">
        <f t="shared" si="181"/>
        <v/>
      </c>
      <c r="B3799" s="24" t="str">
        <f t="shared" si="179"/>
        <v/>
      </c>
      <c r="C3799" s="24" t="str">
        <f t="shared" si="180"/>
        <v/>
      </c>
      <c r="D3799" s="24">
        <v>2026</v>
      </c>
      <c r="E3799" s="7" t="s">
        <v>4048</v>
      </c>
      <c r="F3799" s="7" t="s">
        <v>4049</v>
      </c>
      <c r="G3799" s="7" t="s">
        <v>47</v>
      </c>
      <c r="H3799" s="7" t="s">
        <v>33</v>
      </c>
      <c r="I3799" s="8">
        <v>0.29599999999999999</v>
      </c>
      <c r="J3799" s="8">
        <v>0.41699999999999998</v>
      </c>
      <c r="K3799" s="8">
        <v>0.50900000000000001</v>
      </c>
      <c r="L3799" s="8">
        <v>0.92600000000000005</v>
      </c>
      <c r="M3799" s="7">
        <v>48</v>
      </c>
      <c r="N3799" s="7">
        <v>193</v>
      </c>
      <c r="O3799" s="7">
        <v>159</v>
      </c>
      <c r="P3799" s="7">
        <v>27</v>
      </c>
      <c r="Q3799" s="7">
        <v>47</v>
      </c>
      <c r="R3799" s="7">
        <v>11</v>
      </c>
      <c r="S3799" s="7">
        <v>4</v>
      </c>
      <c r="T3799" s="7">
        <v>5</v>
      </c>
      <c r="U3799" s="7">
        <v>37</v>
      </c>
      <c r="V3799" s="7">
        <v>5</v>
      </c>
      <c r="W3799" s="7">
        <v>28</v>
      </c>
      <c r="X3799" s="7">
        <v>48</v>
      </c>
      <c r="Y3799" s="7">
        <v>10</v>
      </c>
      <c r="Z3799" s="7">
        <v>3</v>
      </c>
      <c r="AA3799"/>
    </row>
    <row r="3800" spans="1:27" x14ac:dyDescent="0.25">
      <c r="A3800" s="24" t="str">
        <f t="shared" si="181"/>
        <v/>
      </c>
      <c r="B3800" s="24" t="str">
        <f t="shared" si="179"/>
        <v/>
      </c>
      <c r="C3800" s="24" t="str">
        <f t="shared" si="180"/>
        <v/>
      </c>
      <c r="D3800" s="24">
        <v>2026</v>
      </c>
      <c r="E3800" s="7" t="s">
        <v>4050</v>
      </c>
      <c r="F3800" s="7" t="s">
        <v>4049</v>
      </c>
      <c r="G3800" s="7" t="s">
        <v>24</v>
      </c>
      <c r="H3800" s="7" t="s">
        <v>30</v>
      </c>
      <c r="I3800" s="8">
        <v>0.29399999999999998</v>
      </c>
      <c r="J3800" s="8">
        <v>0.38</v>
      </c>
      <c r="K3800" s="8">
        <v>0.42599999999999999</v>
      </c>
      <c r="L3800" s="8">
        <v>0.80600000000000005</v>
      </c>
      <c r="M3800" s="7">
        <v>40</v>
      </c>
      <c r="N3800" s="7">
        <v>163</v>
      </c>
      <c r="O3800" s="7">
        <v>136</v>
      </c>
      <c r="P3800" s="7">
        <v>27</v>
      </c>
      <c r="Q3800" s="7">
        <v>40</v>
      </c>
      <c r="R3800" s="7">
        <v>7</v>
      </c>
      <c r="S3800" s="7">
        <v>1</v>
      </c>
      <c r="T3800" s="7">
        <v>3</v>
      </c>
      <c r="U3800" s="7">
        <v>18</v>
      </c>
      <c r="V3800" s="7">
        <v>9</v>
      </c>
      <c r="W3800" s="7">
        <v>11</v>
      </c>
      <c r="X3800" s="7">
        <v>27</v>
      </c>
      <c r="Y3800" s="7">
        <v>18</v>
      </c>
      <c r="Z3800" s="7">
        <v>4</v>
      </c>
      <c r="AA3800"/>
    </row>
    <row r="3801" spans="1:27" x14ac:dyDescent="0.25">
      <c r="A3801" s="24" t="str">
        <f t="shared" si="181"/>
        <v/>
      </c>
      <c r="B3801" s="24" t="str">
        <f t="shared" si="179"/>
        <v/>
      </c>
      <c r="C3801" s="24" t="str">
        <f t="shared" si="180"/>
        <v/>
      </c>
      <c r="D3801" s="24">
        <v>2026</v>
      </c>
      <c r="E3801" s="7" t="s">
        <v>4051</v>
      </c>
      <c r="F3801" s="7" t="s">
        <v>4049</v>
      </c>
      <c r="G3801" s="7" t="s">
        <v>47</v>
      </c>
      <c r="H3801" s="7" t="s">
        <v>42</v>
      </c>
      <c r="I3801" s="8">
        <v>0.29199999999999998</v>
      </c>
      <c r="J3801" s="8">
        <v>0.38</v>
      </c>
      <c r="K3801" s="8">
        <v>0.45300000000000001</v>
      </c>
      <c r="L3801" s="8">
        <v>0.83399999999999996</v>
      </c>
      <c r="M3801" s="7">
        <v>45</v>
      </c>
      <c r="N3801" s="7">
        <v>192</v>
      </c>
      <c r="O3801" s="7">
        <v>161</v>
      </c>
      <c r="P3801" s="7">
        <v>29</v>
      </c>
      <c r="Q3801" s="7">
        <v>47</v>
      </c>
      <c r="R3801" s="7">
        <v>7</v>
      </c>
      <c r="S3801" s="7">
        <v>2</v>
      </c>
      <c r="T3801" s="7">
        <v>5</v>
      </c>
      <c r="U3801" s="7">
        <v>39</v>
      </c>
      <c r="V3801" s="7">
        <v>5</v>
      </c>
      <c r="W3801" s="7">
        <v>21</v>
      </c>
      <c r="X3801" s="7">
        <v>29</v>
      </c>
      <c r="Y3801" s="7">
        <v>7</v>
      </c>
      <c r="Z3801" s="7">
        <v>4</v>
      </c>
      <c r="AA3801"/>
    </row>
    <row r="3802" spans="1:27" x14ac:dyDescent="0.25">
      <c r="A3802" s="24">
        <f t="shared" si="181"/>
        <v>1</v>
      </c>
      <c r="B3802" s="24" t="str">
        <f t="shared" si="179"/>
        <v/>
      </c>
      <c r="C3802" s="24" t="str">
        <f t="shared" si="180"/>
        <v/>
      </c>
      <c r="D3802" s="24">
        <v>2026</v>
      </c>
      <c r="E3802" s="7" t="s">
        <v>4052</v>
      </c>
      <c r="F3802" s="7" t="s">
        <v>4049</v>
      </c>
      <c r="G3802" s="7" t="s">
        <v>29</v>
      </c>
      <c r="H3802" s="7" t="s">
        <v>44</v>
      </c>
      <c r="I3802" s="8">
        <v>0.25900000000000001</v>
      </c>
      <c r="J3802" s="8">
        <v>0.35199999999999998</v>
      </c>
      <c r="K3802" s="8">
        <v>0.434</v>
      </c>
      <c r="L3802" s="8">
        <v>0.78500000000000003</v>
      </c>
      <c r="M3802" s="7">
        <v>49</v>
      </c>
      <c r="N3802" s="7">
        <v>220</v>
      </c>
      <c r="O3802" s="7">
        <v>189</v>
      </c>
      <c r="P3802" s="7">
        <v>36</v>
      </c>
      <c r="Q3802" s="7">
        <v>49</v>
      </c>
      <c r="R3802" s="7">
        <v>10</v>
      </c>
      <c r="S3802" s="7">
        <v>4</v>
      </c>
      <c r="T3802" s="7">
        <v>5</v>
      </c>
      <c r="U3802" s="7">
        <v>32</v>
      </c>
      <c r="V3802" s="7">
        <v>7</v>
      </c>
      <c r="W3802" s="7">
        <v>21</v>
      </c>
      <c r="X3802" s="7">
        <v>24</v>
      </c>
      <c r="Y3802" s="7">
        <v>18</v>
      </c>
      <c r="Z3802" s="7">
        <v>3</v>
      </c>
      <c r="AA3802"/>
    </row>
    <row r="3803" spans="1:27" x14ac:dyDescent="0.25">
      <c r="A3803" s="24" t="str">
        <f t="shared" si="181"/>
        <v/>
      </c>
      <c r="B3803" s="24" t="str">
        <f t="shared" si="179"/>
        <v/>
      </c>
      <c r="C3803" s="24" t="str">
        <f t="shared" si="180"/>
        <v/>
      </c>
      <c r="D3803" s="24">
        <v>2026</v>
      </c>
      <c r="E3803" s="7" t="s">
        <v>4053</v>
      </c>
      <c r="F3803" s="7" t="s">
        <v>4049</v>
      </c>
      <c r="G3803" s="7" t="s">
        <v>37</v>
      </c>
      <c r="H3803" s="7" t="s">
        <v>38</v>
      </c>
      <c r="I3803" s="8">
        <v>0.24299999999999999</v>
      </c>
      <c r="J3803" s="8">
        <v>0.33500000000000002</v>
      </c>
      <c r="K3803" s="8">
        <v>0.34699999999999998</v>
      </c>
      <c r="L3803" s="8">
        <v>0.68200000000000005</v>
      </c>
      <c r="M3803" s="7">
        <v>49</v>
      </c>
      <c r="N3803" s="7">
        <v>198</v>
      </c>
      <c r="O3803" s="7">
        <v>173</v>
      </c>
      <c r="P3803" s="7">
        <v>21</v>
      </c>
      <c r="Q3803" s="7">
        <v>42</v>
      </c>
      <c r="R3803" s="7">
        <v>6</v>
      </c>
      <c r="S3803" s="7">
        <v>3</v>
      </c>
      <c r="T3803" s="7">
        <v>2</v>
      </c>
      <c r="U3803" s="7">
        <v>29</v>
      </c>
      <c r="V3803" s="7">
        <v>2</v>
      </c>
      <c r="W3803" s="7">
        <v>22</v>
      </c>
      <c r="X3803" s="7">
        <v>48</v>
      </c>
      <c r="Y3803" s="7">
        <v>6</v>
      </c>
      <c r="Z3803" s="7">
        <v>3</v>
      </c>
      <c r="AA3803"/>
    </row>
    <row r="3804" spans="1:27" x14ac:dyDescent="0.25">
      <c r="A3804" s="24" t="str">
        <f t="shared" si="181"/>
        <v/>
      </c>
      <c r="B3804" s="24" t="str">
        <f t="shared" si="179"/>
        <v/>
      </c>
      <c r="C3804" s="24" t="str">
        <f t="shared" si="180"/>
        <v/>
      </c>
      <c r="D3804" s="24">
        <v>2026</v>
      </c>
      <c r="E3804" s="7" t="s">
        <v>4054</v>
      </c>
      <c r="F3804" s="7" t="s">
        <v>4049</v>
      </c>
      <c r="G3804" s="7" t="s">
        <v>47</v>
      </c>
      <c r="H3804" s="7" t="s">
        <v>27</v>
      </c>
      <c r="I3804" s="8">
        <v>0.22</v>
      </c>
      <c r="J3804" s="8">
        <v>0.376</v>
      </c>
      <c r="K3804" s="8">
        <v>0.35599999999999998</v>
      </c>
      <c r="L3804" s="8">
        <v>0.73199999999999998</v>
      </c>
      <c r="M3804" s="7">
        <v>39</v>
      </c>
      <c r="N3804" s="7">
        <v>150</v>
      </c>
      <c r="O3804" s="7">
        <v>118</v>
      </c>
      <c r="P3804" s="7">
        <v>23</v>
      </c>
      <c r="Q3804" s="7">
        <v>26</v>
      </c>
      <c r="R3804" s="7">
        <v>5</v>
      </c>
      <c r="S3804" s="7">
        <v>1</v>
      </c>
      <c r="T3804" s="7">
        <v>3</v>
      </c>
      <c r="U3804" s="7">
        <v>15</v>
      </c>
      <c r="V3804" s="7">
        <v>5</v>
      </c>
      <c r="W3804" s="7">
        <v>25</v>
      </c>
      <c r="X3804" s="7">
        <v>41</v>
      </c>
      <c r="Y3804" s="7">
        <v>21</v>
      </c>
      <c r="Z3804" s="7">
        <v>1</v>
      </c>
      <c r="AA3804"/>
    </row>
    <row r="3805" spans="1:27" x14ac:dyDescent="0.25">
      <c r="A3805" s="24" t="str">
        <f t="shared" si="181"/>
        <v/>
      </c>
      <c r="B3805" s="24" t="str">
        <f t="shared" si="179"/>
        <v/>
      </c>
      <c r="C3805" s="24">
        <f t="shared" si="180"/>
        <v>1</v>
      </c>
      <c r="D3805" s="24">
        <v>2026</v>
      </c>
      <c r="E3805" s="7" t="s">
        <v>4055</v>
      </c>
      <c r="F3805" s="7" t="s">
        <v>4049</v>
      </c>
      <c r="G3805" s="7" t="s">
        <v>47</v>
      </c>
      <c r="H3805" s="7" t="s">
        <v>25</v>
      </c>
      <c r="I3805" s="8">
        <v>0.21299999999999999</v>
      </c>
      <c r="J3805" s="8">
        <v>0.36299999999999999</v>
      </c>
      <c r="K3805" s="8">
        <v>0.27800000000000002</v>
      </c>
      <c r="L3805" s="8">
        <v>0.64100000000000001</v>
      </c>
      <c r="M3805" s="7">
        <v>39</v>
      </c>
      <c r="N3805" s="7">
        <v>140</v>
      </c>
      <c r="O3805" s="7">
        <v>108</v>
      </c>
      <c r="P3805" s="7">
        <v>13</v>
      </c>
      <c r="Q3805" s="7">
        <v>23</v>
      </c>
      <c r="R3805" s="7">
        <v>4</v>
      </c>
      <c r="S3805" s="7">
        <v>0</v>
      </c>
      <c r="T3805" s="7">
        <v>1</v>
      </c>
      <c r="U3805" s="7">
        <v>17</v>
      </c>
      <c r="V3805" s="7">
        <v>10</v>
      </c>
      <c r="W3805" s="7">
        <v>16</v>
      </c>
      <c r="X3805" s="7">
        <v>21</v>
      </c>
      <c r="Y3805" s="7">
        <v>4</v>
      </c>
      <c r="Z3805" s="7">
        <v>2</v>
      </c>
      <c r="AA3805"/>
    </row>
    <row r="3806" spans="1:27" x14ac:dyDescent="0.25">
      <c r="A3806" s="24" t="str">
        <f t="shared" si="181"/>
        <v/>
      </c>
      <c r="B3806" s="24" t="str">
        <f t="shared" si="179"/>
        <v/>
      </c>
      <c r="C3806" s="24" t="str">
        <f t="shared" si="180"/>
        <v/>
      </c>
      <c r="D3806" s="24">
        <v>2026</v>
      </c>
      <c r="E3806" s="7" t="s">
        <v>4056</v>
      </c>
      <c r="F3806" s="7" t="s">
        <v>4049</v>
      </c>
      <c r="G3806" s="7" t="s">
        <v>24</v>
      </c>
      <c r="H3806" s="7" t="s">
        <v>42</v>
      </c>
      <c r="I3806" s="8">
        <v>0.41699999999999998</v>
      </c>
      <c r="J3806" s="8">
        <v>0.46200000000000002</v>
      </c>
      <c r="K3806" s="8">
        <v>0.58299999999999996</v>
      </c>
      <c r="L3806" s="8">
        <v>1.0449999999999999</v>
      </c>
      <c r="M3806" s="7">
        <v>5</v>
      </c>
      <c r="N3806" s="7">
        <v>13</v>
      </c>
      <c r="O3806" s="7">
        <v>12</v>
      </c>
      <c r="P3806" s="7">
        <v>5</v>
      </c>
      <c r="Q3806" s="7">
        <v>5</v>
      </c>
      <c r="R3806" s="7">
        <v>0</v>
      </c>
      <c r="S3806" s="7">
        <v>1</v>
      </c>
      <c r="T3806" s="7">
        <v>0</v>
      </c>
      <c r="U3806" s="7">
        <v>1</v>
      </c>
      <c r="V3806" s="7">
        <v>0</v>
      </c>
      <c r="W3806" s="7">
        <v>1</v>
      </c>
      <c r="X3806" s="7">
        <v>4</v>
      </c>
      <c r="Y3806" s="7">
        <v>6</v>
      </c>
      <c r="Z3806" s="7">
        <v>0</v>
      </c>
      <c r="AA3806"/>
    </row>
    <row r="3807" spans="1:27" x14ac:dyDescent="0.25">
      <c r="A3807" s="24" t="str">
        <f t="shared" si="181"/>
        <v/>
      </c>
      <c r="B3807" s="24" t="str">
        <f t="shared" si="179"/>
        <v/>
      </c>
      <c r="C3807" s="24" t="str">
        <f t="shared" si="180"/>
        <v/>
      </c>
      <c r="D3807" s="24">
        <v>2026</v>
      </c>
      <c r="E3807" s="7" t="s">
        <v>4057</v>
      </c>
      <c r="F3807" s="7" t="s">
        <v>4049</v>
      </c>
      <c r="G3807" s="7" t="s">
        <v>37</v>
      </c>
      <c r="H3807" s="7" t="s">
        <v>42</v>
      </c>
      <c r="I3807" s="8">
        <v>0.33300000000000002</v>
      </c>
      <c r="J3807" s="8">
        <v>0.33300000000000002</v>
      </c>
      <c r="K3807" s="8">
        <v>0.33300000000000002</v>
      </c>
      <c r="L3807" s="8">
        <v>0.66700000000000004</v>
      </c>
      <c r="M3807" s="7">
        <v>3</v>
      </c>
      <c r="N3807" s="7">
        <v>3</v>
      </c>
      <c r="O3807" s="7">
        <v>3</v>
      </c>
      <c r="P3807" s="7">
        <v>0</v>
      </c>
      <c r="Q3807" s="7">
        <v>1</v>
      </c>
      <c r="R3807" s="7">
        <v>0</v>
      </c>
      <c r="S3807" s="7">
        <v>0</v>
      </c>
      <c r="T3807" s="7">
        <v>0</v>
      </c>
      <c r="U3807" s="7">
        <v>0</v>
      </c>
      <c r="V3807" s="7">
        <v>0</v>
      </c>
      <c r="W3807" s="7">
        <v>0</v>
      </c>
      <c r="X3807" s="7">
        <v>0</v>
      </c>
      <c r="Y3807" s="7">
        <v>0</v>
      </c>
      <c r="Z3807" s="7">
        <v>0</v>
      </c>
      <c r="AA3807"/>
    </row>
    <row r="3808" spans="1:27" x14ac:dyDescent="0.25">
      <c r="A3808" s="24" t="str">
        <f t="shared" si="181"/>
        <v/>
      </c>
      <c r="B3808" s="24" t="str">
        <f t="shared" si="179"/>
        <v/>
      </c>
      <c r="C3808" s="24" t="str">
        <f t="shared" si="180"/>
        <v/>
      </c>
      <c r="D3808" s="24">
        <v>2026</v>
      </c>
      <c r="E3808" s="7" t="s">
        <v>4058</v>
      </c>
      <c r="F3808" s="7" t="s">
        <v>4049</v>
      </c>
      <c r="G3808" s="7" t="s">
        <v>37</v>
      </c>
      <c r="H3808" s="7" t="s">
        <v>33</v>
      </c>
      <c r="I3808" s="8">
        <v>0.29099999999999998</v>
      </c>
      <c r="J3808" s="8">
        <v>0.35399999999999998</v>
      </c>
      <c r="K3808" s="8">
        <v>0.42699999999999999</v>
      </c>
      <c r="L3808" s="8">
        <v>0.78200000000000003</v>
      </c>
      <c r="M3808" s="7">
        <v>32</v>
      </c>
      <c r="N3808" s="7">
        <v>129</v>
      </c>
      <c r="O3808" s="7">
        <v>110</v>
      </c>
      <c r="P3808" s="7">
        <v>17</v>
      </c>
      <c r="Q3808" s="7">
        <v>32</v>
      </c>
      <c r="R3808" s="7">
        <v>3</v>
      </c>
      <c r="S3808" s="7">
        <v>0</v>
      </c>
      <c r="T3808" s="7">
        <v>4</v>
      </c>
      <c r="U3808" s="7">
        <v>19</v>
      </c>
      <c r="V3808" s="7">
        <v>3</v>
      </c>
      <c r="W3808" s="7">
        <v>10</v>
      </c>
      <c r="X3808" s="7">
        <v>19</v>
      </c>
      <c r="Y3808" s="7">
        <v>9</v>
      </c>
      <c r="Z3808" s="7">
        <v>4</v>
      </c>
      <c r="AA3808"/>
    </row>
    <row r="3809" spans="1:27" x14ac:dyDescent="0.25">
      <c r="A3809" s="24">
        <f t="shared" si="181"/>
        <v>1</v>
      </c>
      <c r="B3809" s="24" t="str">
        <f t="shared" si="179"/>
        <v/>
      </c>
      <c r="C3809" s="24" t="str">
        <f t="shared" si="180"/>
        <v/>
      </c>
      <c r="D3809" s="24">
        <v>2026</v>
      </c>
      <c r="E3809" s="7" t="s">
        <v>4059</v>
      </c>
      <c r="F3809" s="7" t="s">
        <v>4049</v>
      </c>
      <c r="G3809" s="7" t="s">
        <v>29</v>
      </c>
      <c r="H3809" s="7" t="s">
        <v>40</v>
      </c>
      <c r="I3809" s="8">
        <v>0.26900000000000002</v>
      </c>
      <c r="J3809" s="8">
        <v>0.53700000000000003</v>
      </c>
      <c r="K3809" s="8">
        <v>0.34599999999999997</v>
      </c>
      <c r="L3809" s="8">
        <v>0.88300000000000001</v>
      </c>
      <c r="M3809" s="7">
        <v>11</v>
      </c>
      <c r="N3809" s="7">
        <v>43</v>
      </c>
      <c r="O3809" s="7">
        <v>26</v>
      </c>
      <c r="P3809" s="7">
        <v>10</v>
      </c>
      <c r="Q3809" s="7">
        <v>7</v>
      </c>
      <c r="R3809" s="7">
        <v>2</v>
      </c>
      <c r="S3809" s="7">
        <v>0</v>
      </c>
      <c r="T3809" s="7">
        <v>0</v>
      </c>
      <c r="U3809" s="7">
        <v>4</v>
      </c>
      <c r="V3809" s="7">
        <v>9</v>
      </c>
      <c r="W3809" s="7">
        <v>6</v>
      </c>
      <c r="X3809" s="7">
        <v>6</v>
      </c>
      <c r="Y3809" s="7">
        <v>1</v>
      </c>
      <c r="Z3809" s="7">
        <v>2</v>
      </c>
      <c r="AA3809"/>
    </row>
    <row r="3810" spans="1:27" x14ac:dyDescent="0.25">
      <c r="A3810" s="24" t="str">
        <f t="shared" si="181"/>
        <v/>
      </c>
      <c r="B3810" s="24" t="str">
        <f t="shared" si="179"/>
        <v/>
      </c>
      <c r="C3810" s="24" t="str">
        <f t="shared" si="180"/>
        <v/>
      </c>
      <c r="D3810" s="24">
        <v>2026</v>
      </c>
      <c r="E3810" s="7" t="s">
        <v>4060</v>
      </c>
      <c r="F3810" s="7" t="s">
        <v>4049</v>
      </c>
      <c r="G3810" s="7" t="s">
        <v>47</v>
      </c>
      <c r="H3810" s="7" t="s">
        <v>27</v>
      </c>
      <c r="I3810" s="8">
        <v>0.26300000000000001</v>
      </c>
      <c r="J3810" s="8">
        <v>0.36399999999999999</v>
      </c>
      <c r="K3810" s="8">
        <v>0.35099999999999998</v>
      </c>
      <c r="L3810" s="8">
        <v>0.71499999999999997</v>
      </c>
      <c r="M3810" s="7">
        <v>17</v>
      </c>
      <c r="N3810" s="7">
        <v>66</v>
      </c>
      <c r="O3810" s="7">
        <v>57</v>
      </c>
      <c r="P3810" s="7">
        <v>13</v>
      </c>
      <c r="Q3810" s="7">
        <v>15</v>
      </c>
      <c r="R3810" s="7">
        <v>2</v>
      </c>
      <c r="S3810" s="7">
        <v>0</v>
      </c>
      <c r="T3810" s="7">
        <v>1</v>
      </c>
      <c r="U3810" s="7">
        <v>10</v>
      </c>
      <c r="V3810" s="7">
        <v>3</v>
      </c>
      <c r="W3810" s="7">
        <v>6</v>
      </c>
      <c r="X3810" s="7">
        <v>17</v>
      </c>
      <c r="Y3810" s="7">
        <v>4</v>
      </c>
      <c r="Z3810" s="7">
        <v>2</v>
      </c>
      <c r="AA3810"/>
    </row>
    <row r="3811" spans="1:27" x14ac:dyDescent="0.25">
      <c r="A3811" s="24" t="str">
        <f t="shared" si="181"/>
        <v/>
      </c>
      <c r="B3811" s="24" t="str">
        <f t="shared" si="179"/>
        <v/>
      </c>
      <c r="C3811" s="24" t="str">
        <f t="shared" si="180"/>
        <v/>
      </c>
      <c r="D3811" s="24">
        <v>2026</v>
      </c>
      <c r="E3811" s="7" t="s">
        <v>4061</v>
      </c>
      <c r="F3811" s="7" t="s">
        <v>4049</v>
      </c>
      <c r="G3811" s="7" t="s">
        <v>24</v>
      </c>
      <c r="H3811" s="7" t="s">
        <v>25</v>
      </c>
      <c r="I3811" s="8">
        <v>0.24199999999999999</v>
      </c>
      <c r="J3811" s="8">
        <v>0.35399999999999998</v>
      </c>
      <c r="K3811" s="8">
        <v>0.34699999999999998</v>
      </c>
      <c r="L3811" s="8">
        <v>0.70099999999999996</v>
      </c>
      <c r="M3811" s="7">
        <v>32</v>
      </c>
      <c r="N3811" s="7">
        <v>114</v>
      </c>
      <c r="O3811" s="7">
        <v>95</v>
      </c>
      <c r="P3811" s="7">
        <v>14</v>
      </c>
      <c r="Q3811" s="7">
        <v>23</v>
      </c>
      <c r="R3811" s="7">
        <v>5</v>
      </c>
      <c r="S3811" s="7">
        <v>1</v>
      </c>
      <c r="T3811" s="7">
        <v>1</v>
      </c>
      <c r="U3811" s="7">
        <v>13</v>
      </c>
      <c r="V3811" s="7">
        <v>5</v>
      </c>
      <c r="W3811" s="7">
        <v>12</v>
      </c>
      <c r="X3811" s="7">
        <v>10</v>
      </c>
      <c r="Y3811" s="7">
        <v>9</v>
      </c>
      <c r="Z3811" s="7">
        <v>1</v>
      </c>
      <c r="AA3811"/>
    </row>
    <row r="3812" spans="1:27" x14ac:dyDescent="0.25">
      <c r="A3812" s="24" t="str">
        <f t="shared" si="181"/>
        <v/>
      </c>
      <c r="B3812" s="24" t="str">
        <f t="shared" si="179"/>
        <v/>
      </c>
      <c r="C3812" s="24" t="str">
        <f t="shared" si="180"/>
        <v/>
      </c>
      <c r="D3812" s="24">
        <v>2026</v>
      </c>
      <c r="E3812" s="7" t="s">
        <v>4062</v>
      </c>
      <c r="F3812" s="7" t="s">
        <v>4049</v>
      </c>
      <c r="G3812" s="7" t="s">
        <v>47</v>
      </c>
      <c r="H3812" s="7" t="s">
        <v>40</v>
      </c>
      <c r="I3812" s="8">
        <v>0.224</v>
      </c>
      <c r="J3812" s="8">
        <v>0.34100000000000003</v>
      </c>
      <c r="K3812" s="8">
        <v>0.26300000000000001</v>
      </c>
      <c r="L3812" s="8">
        <v>0.60399999999999998</v>
      </c>
      <c r="M3812" s="7">
        <v>24</v>
      </c>
      <c r="N3812" s="7">
        <v>93</v>
      </c>
      <c r="O3812" s="7">
        <v>76</v>
      </c>
      <c r="P3812" s="7">
        <v>17</v>
      </c>
      <c r="Q3812" s="7">
        <v>17</v>
      </c>
      <c r="R3812" s="7">
        <v>3</v>
      </c>
      <c r="S3812" s="7">
        <v>0</v>
      </c>
      <c r="T3812" s="7">
        <v>0</v>
      </c>
      <c r="U3812" s="7">
        <v>4</v>
      </c>
      <c r="V3812" s="7">
        <v>6</v>
      </c>
      <c r="W3812" s="7">
        <v>8</v>
      </c>
      <c r="X3812" s="7">
        <v>22</v>
      </c>
      <c r="Y3812" s="7">
        <v>3</v>
      </c>
      <c r="Z3812" s="7">
        <v>1</v>
      </c>
      <c r="AA3812"/>
    </row>
    <row r="3813" spans="1:27" x14ac:dyDescent="0.25">
      <c r="A3813" s="24" t="str">
        <f t="shared" si="181"/>
        <v/>
      </c>
      <c r="B3813" s="24" t="str">
        <f t="shared" si="179"/>
        <v/>
      </c>
      <c r="C3813" s="24" t="str">
        <f t="shared" si="180"/>
        <v/>
      </c>
      <c r="D3813" s="24">
        <v>2026</v>
      </c>
      <c r="E3813" s="7" t="s">
        <v>4063</v>
      </c>
      <c r="F3813" s="7" t="s">
        <v>4049</v>
      </c>
      <c r="G3813" s="7" t="s">
        <v>24</v>
      </c>
      <c r="H3813" s="7" t="s">
        <v>35</v>
      </c>
      <c r="I3813" s="8">
        <v>0.217</v>
      </c>
      <c r="J3813" s="8">
        <v>0.36</v>
      </c>
      <c r="K3813" s="8">
        <v>0.39100000000000001</v>
      </c>
      <c r="L3813" s="8">
        <v>0.751</v>
      </c>
      <c r="M3813" s="7">
        <v>29</v>
      </c>
      <c r="N3813" s="7">
        <v>117</v>
      </c>
      <c r="O3813" s="7">
        <v>92</v>
      </c>
      <c r="P3813" s="7">
        <v>18</v>
      </c>
      <c r="Q3813" s="7">
        <v>20</v>
      </c>
      <c r="R3813" s="7">
        <v>4</v>
      </c>
      <c r="S3813" s="7">
        <v>0</v>
      </c>
      <c r="T3813" s="7">
        <v>4</v>
      </c>
      <c r="U3813" s="7">
        <v>13</v>
      </c>
      <c r="V3813" s="7">
        <v>4</v>
      </c>
      <c r="W3813" s="7">
        <v>17</v>
      </c>
      <c r="X3813" s="7">
        <v>21</v>
      </c>
      <c r="Y3813" s="7">
        <v>5</v>
      </c>
      <c r="Z3813" s="7">
        <v>1</v>
      </c>
      <c r="AA3813"/>
    </row>
    <row r="3814" spans="1:27" x14ac:dyDescent="0.25">
      <c r="A3814" s="24" t="str">
        <f t="shared" si="181"/>
        <v/>
      </c>
      <c r="B3814" s="24" t="str">
        <f t="shared" si="179"/>
        <v/>
      </c>
      <c r="C3814" s="24" t="str">
        <f t="shared" si="180"/>
        <v/>
      </c>
      <c r="D3814" s="24">
        <v>2026</v>
      </c>
      <c r="E3814" s="7" t="s">
        <v>4064</v>
      </c>
      <c r="F3814" s="7" t="s">
        <v>4049</v>
      </c>
      <c r="G3814" s="7" t="s">
        <v>37</v>
      </c>
      <c r="H3814" s="7" t="s">
        <v>27</v>
      </c>
      <c r="I3814" s="8">
        <v>4.8000000000000001E-2</v>
      </c>
      <c r="J3814" s="8">
        <v>0.28599999999999998</v>
      </c>
      <c r="K3814" s="8">
        <v>4.8000000000000001E-2</v>
      </c>
      <c r="L3814" s="8">
        <v>0.33300000000000002</v>
      </c>
      <c r="M3814" s="7">
        <v>12</v>
      </c>
      <c r="N3814" s="7">
        <v>29</v>
      </c>
      <c r="O3814" s="7">
        <v>21</v>
      </c>
      <c r="P3814" s="7">
        <v>7</v>
      </c>
      <c r="Q3814" s="7">
        <v>1</v>
      </c>
      <c r="R3814" s="7">
        <v>0</v>
      </c>
      <c r="S3814" s="7">
        <v>0</v>
      </c>
      <c r="T3814" s="7">
        <v>0</v>
      </c>
      <c r="U3814" s="7">
        <v>0</v>
      </c>
      <c r="V3814" s="7">
        <v>3</v>
      </c>
      <c r="W3814" s="7">
        <v>4</v>
      </c>
      <c r="X3814" s="7">
        <v>9</v>
      </c>
      <c r="Y3814" s="7">
        <v>9</v>
      </c>
      <c r="Z3814" s="7">
        <v>0</v>
      </c>
      <c r="AA3814"/>
    </row>
    <row r="3815" spans="1:27" x14ac:dyDescent="0.25">
      <c r="A3815" s="24" t="str">
        <f t="shared" si="181"/>
        <v/>
      </c>
      <c r="B3815" s="24" t="str">
        <f t="shared" si="179"/>
        <v/>
      </c>
      <c r="C3815" s="24" t="str">
        <f t="shared" si="180"/>
        <v/>
      </c>
      <c r="D3815" s="24">
        <v>2026</v>
      </c>
      <c r="E3815" s="7" t="s">
        <v>4065</v>
      </c>
      <c r="F3815" s="7" t="s">
        <v>4049</v>
      </c>
      <c r="G3815" s="7" t="s">
        <v>37</v>
      </c>
      <c r="H3815" s="7" t="s">
        <v>164</v>
      </c>
      <c r="I3815" s="8">
        <v>0</v>
      </c>
      <c r="J3815" s="8">
        <v>0</v>
      </c>
      <c r="K3815" s="8">
        <v>0</v>
      </c>
      <c r="L3815" s="8">
        <v>0</v>
      </c>
      <c r="M3815" s="7">
        <v>4</v>
      </c>
      <c r="N3815" s="7">
        <v>4</v>
      </c>
      <c r="O3815" s="7">
        <v>4</v>
      </c>
      <c r="P3815" s="7">
        <v>0</v>
      </c>
      <c r="Q3815" s="7">
        <v>0</v>
      </c>
      <c r="R3815" s="7">
        <v>0</v>
      </c>
      <c r="S3815" s="7">
        <v>0</v>
      </c>
      <c r="T3815" s="7">
        <v>0</v>
      </c>
      <c r="U3815" s="7">
        <v>0</v>
      </c>
      <c r="V3815" s="7">
        <v>0</v>
      </c>
      <c r="W3815" s="7">
        <v>0</v>
      </c>
      <c r="X3815" s="7">
        <v>2</v>
      </c>
      <c r="Y3815" s="7">
        <v>0</v>
      </c>
      <c r="Z3815" s="7">
        <v>0</v>
      </c>
      <c r="AA3815"/>
    </row>
    <row r="3816" spans="1:27" x14ac:dyDescent="0.25">
      <c r="A3816" s="24" t="str">
        <f t="shared" si="181"/>
        <v/>
      </c>
      <c r="B3816" s="24" t="str">
        <f t="shared" si="179"/>
        <v/>
      </c>
      <c r="C3816" s="24" t="str">
        <f t="shared" si="180"/>
        <v/>
      </c>
      <c r="D3816" s="24">
        <v>2026</v>
      </c>
      <c r="E3816" s="7" t="s">
        <v>4066</v>
      </c>
      <c r="F3816" s="7" t="s">
        <v>4049</v>
      </c>
      <c r="G3816" s="7" t="s">
        <v>24</v>
      </c>
      <c r="H3816" s="7" t="s">
        <v>30</v>
      </c>
      <c r="I3816" s="8">
        <v>0</v>
      </c>
      <c r="J3816" s="8">
        <v>0</v>
      </c>
      <c r="K3816" s="8">
        <v>0</v>
      </c>
      <c r="L3816" s="8">
        <v>0</v>
      </c>
      <c r="M3816" s="7">
        <v>2</v>
      </c>
      <c r="N3816" s="7">
        <v>5</v>
      </c>
      <c r="O3816" s="7">
        <v>4</v>
      </c>
      <c r="P3816" s="7">
        <v>0</v>
      </c>
      <c r="Q3816" s="7">
        <v>0</v>
      </c>
      <c r="R3816" s="7">
        <v>0</v>
      </c>
      <c r="S3816" s="7">
        <v>0</v>
      </c>
      <c r="T3816" s="7">
        <v>0</v>
      </c>
      <c r="U3816" s="7">
        <v>0</v>
      </c>
      <c r="V3816" s="7">
        <v>0</v>
      </c>
      <c r="W3816" s="7">
        <v>0</v>
      </c>
      <c r="X3816" s="7">
        <v>2</v>
      </c>
      <c r="Y3816" s="7">
        <v>0</v>
      </c>
      <c r="Z3816" s="7">
        <v>0</v>
      </c>
      <c r="AA3816"/>
    </row>
    <row r="3817" spans="1:27" x14ac:dyDescent="0.25">
      <c r="A3817" s="24">
        <f t="shared" si="181"/>
        <v>1</v>
      </c>
      <c r="B3817" s="24" t="str">
        <f t="shared" si="179"/>
        <v/>
      </c>
      <c r="C3817" s="24" t="str">
        <f t="shared" si="180"/>
        <v/>
      </c>
      <c r="D3817" s="24">
        <v>2026</v>
      </c>
      <c r="E3817" s="7" t="s">
        <v>4067</v>
      </c>
      <c r="F3817" s="7" t="s">
        <v>4049</v>
      </c>
      <c r="G3817" s="7" t="s">
        <v>29</v>
      </c>
      <c r="H3817" s="7" t="s">
        <v>25</v>
      </c>
      <c r="I3817" s="8">
        <v>0</v>
      </c>
      <c r="J3817" s="8">
        <v>0.28599999999999998</v>
      </c>
      <c r="K3817" s="8">
        <v>0</v>
      </c>
      <c r="L3817" s="8">
        <v>0.28599999999999998</v>
      </c>
      <c r="M3817" s="7">
        <v>5</v>
      </c>
      <c r="N3817" s="7">
        <v>7</v>
      </c>
      <c r="O3817" s="7">
        <v>5</v>
      </c>
      <c r="P3817" s="7">
        <v>1</v>
      </c>
      <c r="Q3817" s="7">
        <v>0</v>
      </c>
      <c r="R3817" s="7">
        <v>0</v>
      </c>
      <c r="S3817" s="7">
        <v>0</v>
      </c>
      <c r="T3817" s="7">
        <v>0</v>
      </c>
      <c r="U3817" s="7">
        <v>0</v>
      </c>
      <c r="V3817" s="7">
        <v>0</v>
      </c>
      <c r="W3817" s="7">
        <v>2</v>
      </c>
      <c r="X3817" s="7">
        <v>2</v>
      </c>
      <c r="Y3817" s="7">
        <v>0</v>
      </c>
      <c r="Z3817" s="7">
        <v>0</v>
      </c>
      <c r="AA3817"/>
    </row>
    <row r="3818" spans="1:27" x14ac:dyDescent="0.25">
      <c r="A3818" s="24">
        <f t="shared" si="181"/>
        <v>1</v>
      </c>
      <c r="B3818" s="24" t="str">
        <f t="shared" si="179"/>
        <v/>
      </c>
      <c r="C3818" s="24">
        <f t="shared" si="180"/>
        <v>1</v>
      </c>
      <c r="D3818" s="24">
        <v>2026</v>
      </c>
      <c r="E3818" s="7" t="s">
        <v>4068</v>
      </c>
      <c r="F3818" s="7" t="s">
        <v>4069</v>
      </c>
      <c r="G3818" s="7" t="s">
        <v>29</v>
      </c>
      <c r="H3818" s="7" t="s">
        <v>27</v>
      </c>
      <c r="I3818" s="8">
        <v>0.32500000000000001</v>
      </c>
      <c r="J3818" s="8">
        <v>0.47399999999999998</v>
      </c>
      <c r="K3818" s="8">
        <v>0.44600000000000001</v>
      </c>
      <c r="L3818" s="8">
        <v>0.92</v>
      </c>
      <c r="M3818" s="7">
        <v>47</v>
      </c>
      <c r="N3818" s="7">
        <v>215</v>
      </c>
      <c r="O3818" s="7">
        <v>166</v>
      </c>
      <c r="P3818" s="7">
        <v>48</v>
      </c>
      <c r="Q3818" s="7">
        <v>54</v>
      </c>
      <c r="R3818" s="7">
        <v>7</v>
      </c>
      <c r="S3818" s="7">
        <v>2</v>
      </c>
      <c r="T3818" s="7">
        <v>3</v>
      </c>
      <c r="U3818" s="7">
        <v>22</v>
      </c>
      <c r="V3818" s="7">
        <v>9</v>
      </c>
      <c r="W3818" s="7">
        <v>38</v>
      </c>
      <c r="X3818" s="7">
        <v>22</v>
      </c>
      <c r="Y3818" s="7">
        <v>46</v>
      </c>
      <c r="Z3818" s="7">
        <v>2</v>
      </c>
      <c r="AA3818"/>
    </row>
    <row r="3819" spans="1:27" x14ac:dyDescent="0.25">
      <c r="A3819" s="24" t="str">
        <f t="shared" si="181"/>
        <v/>
      </c>
      <c r="B3819" s="24" t="str">
        <f t="shared" si="179"/>
        <v/>
      </c>
      <c r="C3819" s="24" t="str">
        <f t="shared" si="180"/>
        <v/>
      </c>
      <c r="D3819" s="24">
        <v>2026</v>
      </c>
      <c r="E3819" s="7" t="s">
        <v>4070</v>
      </c>
      <c r="F3819" s="7" t="s">
        <v>4069</v>
      </c>
      <c r="G3819" s="7" t="s">
        <v>37</v>
      </c>
      <c r="H3819" s="7" t="s">
        <v>44</v>
      </c>
      <c r="I3819" s="8">
        <v>0.29699999999999999</v>
      </c>
      <c r="J3819" s="8">
        <v>0.39800000000000002</v>
      </c>
      <c r="K3819" s="8">
        <v>0.436</v>
      </c>
      <c r="L3819" s="8">
        <v>0.83399999999999996</v>
      </c>
      <c r="M3819" s="7">
        <v>45</v>
      </c>
      <c r="N3819" s="7">
        <v>196</v>
      </c>
      <c r="O3819" s="7">
        <v>165</v>
      </c>
      <c r="P3819" s="7">
        <v>24</v>
      </c>
      <c r="Q3819" s="7">
        <v>49</v>
      </c>
      <c r="R3819" s="7">
        <v>9</v>
      </c>
      <c r="S3819" s="7">
        <v>1</v>
      </c>
      <c r="T3819" s="7">
        <v>4</v>
      </c>
      <c r="U3819" s="7">
        <v>32</v>
      </c>
      <c r="V3819" s="7">
        <v>10</v>
      </c>
      <c r="W3819" s="7">
        <v>19</v>
      </c>
      <c r="X3819" s="7">
        <v>49</v>
      </c>
      <c r="Y3819" s="7">
        <v>5</v>
      </c>
      <c r="Z3819" s="7">
        <v>3</v>
      </c>
      <c r="AA3819"/>
    </row>
    <row r="3820" spans="1:27" x14ac:dyDescent="0.25">
      <c r="A3820" s="24" t="str">
        <f t="shared" si="181"/>
        <v/>
      </c>
      <c r="B3820" s="24" t="str">
        <f t="shared" si="179"/>
        <v/>
      </c>
      <c r="C3820" s="24" t="str">
        <f t="shared" si="180"/>
        <v/>
      </c>
      <c r="D3820" s="24">
        <v>2026</v>
      </c>
      <c r="E3820" s="7" t="s">
        <v>4071</v>
      </c>
      <c r="F3820" s="7" t="s">
        <v>4069</v>
      </c>
      <c r="G3820" s="7" t="s">
        <v>37</v>
      </c>
      <c r="H3820" s="7" t="s">
        <v>42</v>
      </c>
      <c r="I3820" s="8">
        <v>0.27500000000000002</v>
      </c>
      <c r="J3820" s="8">
        <v>0.34599999999999997</v>
      </c>
      <c r="K3820" s="8">
        <v>0.44600000000000001</v>
      </c>
      <c r="L3820" s="8">
        <v>0.79200000000000004</v>
      </c>
      <c r="M3820" s="7">
        <v>55</v>
      </c>
      <c r="N3820" s="7">
        <v>234</v>
      </c>
      <c r="O3820" s="7">
        <v>204</v>
      </c>
      <c r="P3820" s="7">
        <v>43</v>
      </c>
      <c r="Q3820" s="7">
        <v>56</v>
      </c>
      <c r="R3820" s="7">
        <v>14</v>
      </c>
      <c r="S3820" s="7">
        <v>3</v>
      </c>
      <c r="T3820" s="7">
        <v>5</v>
      </c>
      <c r="U3820" s="7">
        <v>35</v>
      </c>
      <c r="V3820" s="7">
        <v>9</v>
      </c>
      <c r="W3820" s="7">
        <v>16</v>
      </c>
      <c r="X3820" s="7">
        <v>36</v>
      </c>
      <c r="Y3820" s="7">
        <v>8</v>
      </c>
      <c r="Z3820" s="7">
        <v>1</v>
      </c>
      <c r="AA3820"/>
    </row>
    <row r="3821" spans="1:27" x14ac:dyDescent="0.25">
      <c r="A3821" s="24" t="str">
        <f t="shared" si="181"/>
        <v/>
      </c>
      <c r="B3821" s="24" t="str">
        <f t="shared" si="179"/>
        <v/>
      </c>
      <c r="C3821" s="24" t="str">
        <f t="shared" si="180"/>
        <v/>
      </c>
      <c r="D3821" s="24">
        <v>2026</v>
      </c>
      <c r="E3821" s="7" t="s">
        <v>4072</v>
      </c>
      <c r="F3821" s="7" t="s">
        <v>4069</v>
      </c>
      <c r="G3821" s="7" t="s">
        <v>37</v>
      </c>
      <c r="H3821" s="7" t="s">
        <v>44</v>
      </c>
      <c r="I3821" s="8">
        <v>0.23300000000000001</v>
      </c>
      <c r="J3821" s="8">
        <v>0.375</v>
      </c>
      <c r="K3821" s="8">
        <v>0.44500000000000001</v>
      </c>
      <c r="L3821" s="8">
        <v>0.82</v>
      </c>
      <c r="M3821" s="7">
        <v>47</v>
      </c>
      <c r="N3821" s="7">
        <v>185</v>
      </c>
      <c r="O3821" s="7">
        <v>146</v>
      </c>
      <c r="P3821" s="7">
        <v>28</v>
      </c>
      <c r="Q3821" s="7">
        <v>34</v>
      </c>
      <c r="R3821" s="7">
        <v>13</v>
      </c>
      <c r="S3821" s="7">
        <v>0</v>
      </c>
      <c r="T3821" s="7">
        <v>6</v>
      </c>
      <c r="U3821" s="7">
        <v>37</v>
      </c>
      <c r="V3821" s="7">
        <v>12</v>
      </c>
      <c r="W3821" s="7">
        <v>23</v>
      </c>
      <c r="X3821" s="7">
        <v>53</v>
      </c>
      <c r="Y3821" s="7">
        <v>6</v>
      </c>
      <c r="Z3821" s="7">
        <v>1</v>
      </c>
      <c r="AA3821"/>
    </row>
    <row r="3822" spans="1:27" x14ac:dyDescent="0.25">
      <c r="A3822" s="24" t="str">
        <f t="shared" si="181"/>
        <v/>
      </c>
      <c r="B3822" s="24" t="str">
        <f t="shared" si="179"/>
        <v/>
      </c>
      <c r="C3822" s="24" t="str">
        <f t="shared" si="180"/>
        <v/>
      </c>
      <c r="D3822" s="24">
        <v>2026</v>
      </c>
      <c r="E3822" s="7" t="s">
        <v>4073</v>
      </c>
      <c r="F3822" s="7" t="s">
        <v>4069</v>
      </c>
      <c r="G3822" s="7" t="s">
        <v>47</v>
      </c>
      <c r="H3822" s="7" t="s">
        <v>40</v>
      </c>
      <c r="I3822" s="8">
        <v>0.21299999999999999</v>
      </c>
      <c r="J3822" s="8">
        <v>0.35499999999999998</v>
      </c>
      <c r="K3822" s="8">
        <v>0.29399999999999998</v>
      </c>
      <c r="L3822" s="8">
        <v>0.64900000000000002</v>
      </c>
      <c r="M3822" s="7">
        <v>52</v>
      </c>
      <c r="N3822" s="7">
        <v>198</v>
      </c>
      <c r="O3822" s="7">
        <v>160</v>
      </c>
      <c r="P3822" s="7">
        <v>25</v>
      </c>
      <c r="Q3822" s="7">
        <v>34</v>
      </c>
      <c r="R3822" s="7">
        <v>7</v>
      </c>
      <c r="S3822" s="7">
        <v>0</v>
      </c>
      <c r="T3822" s="7">
        <v>2</v>
      </c>
      <c r="U3822" s="7">
        <v>14</v>
      </c>
      <c r="V3822" s="7">
        <v>6</v>
      </c>
      <c r="W3822" s="7">
        <v>30</v>
      </c>
      <c r="X3822" s="7">
        <v>44</v>
      </c>
      <c r="Y3822" s="7">
        <v>2</v>
      </c>
      <c r="Z3822" s="7">
        <v>0</v>
      </c>
      <c r="AA3822"/>
    </row>
    <row r="3823" spans="1:27" x14ac:dyDescent="0.25">
      <c r="A3823" s="24" t="str">
        <f t="shared" si="181"/>
        <v/>
      </c>
      <c r="B3823" s="24" t="str">
        <f t="shared" si="179"/>
        <v/>
      </c>
      <c r="C3823" s="24" t="str">
        <f t="shared" si="180"/>
        <v/>
      </c>
      <c r="D3823" s="24">
        <v>2026</v>
      </c>
      <c r="E3823" s="7" t="s">
        <v>4074</v>
      </c>
      <c r="F3823" s="7" t="s">
        <v>4069</v>
      </c>
      <c r="G3823" s="7" t="s">
        <v>37</v>
      </c>
      <c r="H3823" s="7" t="s">
        <v>30</v>
      </c>
      <c r="I3823" s="8">
        <v>0.20899999999999999</v>
      </c>
      <c r="J3823" s="8">
        <v>0.317</v>
      </c>
      <c r="K3823" s="8">
        <v>0.316</v>
      </c>
      <c r="L3823" s="8">
        <v>0.63300000000000001</v>
      </c>
      <c r="M3823" s="7">
        <v>45</v>
      </c>
      <c r="N3823" s="7">
        <v>188</v>
      </c>
      <c r="O3823" s="7">
        <v>158</v>
      </c>
      <c r="P3823" s="7">
        <v>23</v>
      </c>
      <c r="Q3823" s="7">
        <v>33</v>
      </c>
      <c r="R3823" s="7">
        <v>8</v>
      </c>
      <c r="S3823" s="7">
        <v>0</v>
      </c>
      <c r="T3823" s="7">
        <v>3</v>
      </c>
      <c r="U3823" s="7">
        <v>29</v>
      </c>
      <c r="V3823" s="7">
        <v>7</v>
      </c>
      <c r="W3823" s="7">
        <v>18</v>
      </c>
      <c r="X3823" s="7">
        <v>47</v>
      </c>
      <c r="Y3823" s="7">
        <v>1</v>
      </c>
      <c r="Z3823" s="7">
        <v>0</v>
      </c>
      <c r="AA3823"/>
    </row>
    <row r="3824" spans="1:27" x14ac:dyDescent="0.25">
      <c r="A3824" s="24" t="str">
        <f t="shared" si="181"/>
        <v/>
      </c>
      <c r="B3824" s="24" t="str">
        <f t="shared" si="179"/>
        <v/>
      </c>
      <c r="C3824" s="24" t="str">
        <f t="shared" si="180"/>
        <v/>
      </c>
      <c r="D3824" s="24">
        <v>2026</v>
      </c>
      <c r="E3824" s="7" t="s">
        <v>4075</v>
      </c>
      <c r="F3824" s="7" t="s">
        <v>4069</v>
      </c>
      <c r="G3824" s="7" t="s">
        <v>37</v>
      </c>
      <c r="H3824" s="7" t="s">
        <v>27</v>
      </c>
      <c r="I3824" s="8">
        <v>0.31</v>
      </c>
      <c r="J3824" s="8">
        <v>0.38100000000000001</v>
      </c>
      <c r="K3824" s="8">
        <v>0.51600000000000001</v>
      </c>
      <c r="L3824" s="8">
        <v>0.89700000000000002</v>
      </c>
      <c r="M3824" s="7">
        <v>40</v>
      </c>
      <c r="N3824" s="7">
        <v>177</v>
      </c>
      <c r="O3824" s="7">
        <v>155</v>
      </c>
      <c r="P3824" s="7">
        <v>33</v>
      </c>
      <c r="Q3824" s="7">
        <v>48</v>
      </c>
      <c r="R3824" s="7">
        <v>12</v>
      </c>
      <c r="S3824" s="7">
        <v>1</v>
      </c>
      <c r="T3824" s="7">
        <v>6</v>
      </c>
      <c r="U3824" s="7">
        <v>28</v>
      </c>
      <c r="V3824" s="7">
        <v>4</v>
      </c>
      <c r="W3824" s="7">
        <v>15</v>
      </c>
      <c r="X3824" s="7">
        <v>38</v>
      </c>
      <c r="Y3824" s="7">
        <v>10</v>
      </c>
      <c r="Z3824" s="7">
        <v>2</v>
      </c>
      <c r="AA3824"/>
    </row>
    <row r="3825" spans="1:27" x14ac:dyDescent="0.25">
      <c r="A3825" s="24" t="str">
        <f t="shared" si="181"/>
        <v/>
      </c>
      <c r="B3825" s="24" t="str">
        <f t="shared" si="179"/>
        <v/>
      </c>
      <c r="C3825" s="24" t="str">
        <f t="shared" si="180"/>
        <v/>
      </c>
      <c r="D3825" s="24">
        <v>2026</v>
      </c>
      <c r="E3825" s="7" t="s">
        <v>4076</v>
      </c>
      <c r="F3825" s="7" t="s">
        <v>4069</v>
      </c>
      <c r="G3825" s="7" t="s">
        <v>24</v>
      </c>
      <c r="H3825" s="7" t="s">
        <v>38</v>
      </c>
      <c r="I3825" s="8">
        <v>0.28799999999999998</v>
      </c>
      <c r="J3825" s="8">
        <v>0.33300000000000002</v>
      </c>
      <c r="K3825" s="8">
        <v>0.32200000000000001</v>
      </c>
      <c r="L3825" s="8">
        <v>0.65500000000000003</v>
      </c>
      <c r="M3825" s="7">
        <v>19</v>
      </c>
      <c r="N3825" s="7">
        <v>63</v>
      </c>
      <c r="O3825" s="7">
        <v>59</v>
      </c>
      <c r="P3825" s="7">
        <v>9</v>
      </c>
      <c r="Q3825" s="7">
        <v>17</v>
      </c>
      <c r="R3825" s="7">
        <v>2</v>
      </c>
      <c r="S3825" s="7">
        <v>0</v>
      </c>
      <c r="T3825" s="7">
        <v>0</v>
      </c>
      <c r="U3825" s="7">
        <v>6</v>
      </c>
      <c r="V3825" s="7">
        <v>1</v>
      </c>
      <c r="W3825" s="7">
        <v>3</v>
      </c>
      <c r="X3825" s="7">
        <v>19</v>
      </c>
      <c r="Y3825" s="7">
        <v>3</v>
      </c>
      <c r="Z3825" s="7">
        <v>1</v>
      </c>
      <c r="AA3825"/>
    </row>
    <row r="3826" spans="1:27" x14ac:dyDescent="0.25">
      <c r="A3826" s="24" t="str">
        <f t="shared" si="181"/>
        <v/>
      </c>
      <c r="B3826" s="24" t="str">
        <f t="shared" si="179"/>
        <v/>
      </c>
      <c r="C3826" s="24" t="str">
        <f t="shared" si="180"/>
        <v/>
      </c>
      <c r="D3826" s="24">
        <v>2026</v>
      </c>
      <c r="E3826" s="7" t="s">
        <v>4077</v>
      </c>
      <c r="F3826" s="7" t="s">
        <v>4069</v>
      </c>
      <c r="G3826" s="7" t="s">
        <v>24</v>
      </c>
      <c r="H3826" s="7" t="s">
        <v>33</v>
      </c>
      <c r="I3826" s="8">
        <v>0.25600000000000001</v>
      </c>
      <c r="J3826" s="8">
        <v>0.35499999999999998</v>
      </c>
      <c r="K3826" s="8">
        <v>0.32300000000000001</v>
      </c>
      <c r="L3826" s="8">
        <v>0.67800000000000005</v>
      </c>
      <c r="M3826" s="7">
        <v>39</v>
      </c>
      <c r="N3826" s="7">
        <v>158</v>
      </c>
      <c r="O3826" s="7">
        <v>133</v>
      </c>
      <c r="P3826" s="7">
        <v>28</v>
      </c>
      <c r="Q3826" s="7">
        <v>34</v>
      </c>
      <c r="R3826" s="7">
        <v>6</v>
      </c>
      <c r="S3826" s="7">
        <v>0</v>
      </c>
      <c r="T3826" s="7">
        <v>1</v>
      </c>
      <c r="U3826" s="7">
        <v>17</v>
      </c>
      <c r="V3826" s="7">
        <v>2</v>
      </c>
      <c r="W3826" s="7">
        <v>19</v>
      </c>
      <c r="X3826" s="7">
        <v>32</v>
      </c>
      <c r="Y3826" s="7">
        <v>11</v>
      </c>
      <c r="Z3826" s="7">
        <v>4</v>
      </c>
      <c r="AA3826"/>
    </row>
    <row r="3827" spans="1:27" x14ac:dyDescent="0.25">
      <c r="A3827" s="24" t="str">
        <f t="shared" si="181"/>
        <v/>
      </c>
      <c r="B3827" s="24" t="str">
        <f t="shared" si="179"/>
        <v/>
      </c>
      <c r="C3827" s="24" t="str">
        <f t="shared" si="180"/>
        <v/>
      </c>
      <c r="D3827" s="24">
        <v>2026</v>
      </c>
      <c r="E3827" s="7" t="s">
        <v>4078</v>
      </c>
      <c r="F3827" s="7" t="s">
        <v>4069</v>
      </c>
      <c r="G3827" s="7" t="s">
        <v>37</v>
      </c>
      <c r="H3827" s="7" t="s">
        <v>25</v>
      </c>
      <c r="I3827" s="8">
        <v>0.24399999999999999</v>
      </c>
      <c r="J3827" s="8">
        <v>0.34499999999999997</v>
      </c>
      <c r="K3827" s="8">
        <v>0.41199999999999998</v>
      </c>
      <c r="L3827" s="8">
        <v>0.75700000000000001</v>
      </c>
      <c r="M3827" s="7">
        <v>35</v>
      </c>
      <c r="N3827" s="7">
        <v>139</v>
      </c>
      <c r="O3827" s="7">
        <v>119</v>
      </c>
      <c r="P3827" s="7">
        <v>14</v>
      </c>
      <c r="Q3827" s="7">
        <v>29</v>
      </c>
      <c r="R3827" s="7">
        <v>8</v>
      </c>
      <c r="S3827" s="7">
        <v>0</v>
      </c>
      <c r="T3827" s="7">
        <v>4</v>
      </c>
      <c r="U3827" s="7">
        <v>29</v>
      </c>
      <c r="V3827" s="7">
        <v>12</v>
      </c>
      <c r="W3827" s="7">
        <v>7</v>
      </c>
      <c r="X3827" s="7">
        <v>22</v>
      </c>
      <c r="Y3827" s="7">
        <v>0</v>
      </c>
      <c r="Z3827" s="7">
        <v>0</v>
      </c>
      <c r="AA3827"/>
    </row>
    <row r="3828" spans="1:27" x14ac:dyDescent="0.25">
      <c r="A3828" s="24" t="str">
        <f t="shared" si="181"/>
        <v/>
      </c>
      <c r="B3828" s="24" t="str">
        <f t="shared" si="179"/>
        <v/>
      </c>
      <c r="C3828" s="24" t="str">
        <f t="shared" si="180"/>
        <v/>
      </c>
      <c r="D3828" s="24">
        <v>2026</v>
      </c>
      <c r="E3828" s="7" t="s">
        <v>4079</v>
      </c>
      <c r="F3828" s="7" t="s">
        <v>4069</v>
      </c>
      <c r="G3828" s="7" t="s">
        <v>24</v>
      </c>
      <c r="H3828" s="7" t="s">
        <v>35</v>
      </c>
      <c r="I3828" s="8">
        <v>0.23300000000000001</v>
      </c>
      <c r="J3828" s="8">
        <v>0.36599999999999999</v>
      </c>
      <c r="K3828" s="8">
        <v>0.35799999999999998</v>
      </c>
      <c r="L3828" s="8">
        <v>0.72399999999999998</v>
      </c>
      <c r="M3828" s="7">
        <v>38</v>
      </c>
      <c r="N3828" s="7">
        <v>145</v>
      </c>
      <c r="O3828" s="7">
        <v>120</v>
      </c>
      <c r="P3828" s="7">
        <v>20</v>
      </c>
      <c r="Q3828" s="7">
        <v>28</v>
      </c>
      <c r="R3828" s="7">
        <v>6</v>
      </c>
      <c r="S3828" s="7">
        <v>0</v>
      </c>
      <c r="T3828" s="7">
        <v>3</v>
      </c>
      <c r="U3828" s="7">
        <v>17</v>
      </c>
      <c r="V3828" s="7">
        <v>4</v>
      </c>
      <c r="W3828" s="7">
        <v>21</v>
      </c>
      <c r="X3828" s="7">
        <v>52</v>
      </c>
      <c r="Y3828" s="7">
        <v>3</v>
      </c>
      <c r="Z3828" s="7">
        <v>2</v>
      </c>
      <c r="AA3828"/>
    </row>
    <row r="3829" spans="1:27" x14ac:dyDescent="0.25">
      <c r="A3829" s="24" t="str">
        <f t="shared" si="181"/>
        <v/>
      </c>
      <c r="B3829" s="24" t="str">
        <f t="shared" si="179"/>
        <v/>
      </c>
      <c r="C3829" s="24" t="str">
        <f t="shared" si="180"/>
        <v/>
      </c>
      <c r="D3829" s="24">
        <v>2026</v>
      </c>
      <c r="E3829" s="7" t="s">
        <v>4080</v>
      </c>
      <c r="F3829" s="7" t="s">
        <v>4069</v>
      </c>
      <c r="G3829" s="7" t="s">
        <v>37</v>
      </c>
      <c r="H3829" s="7" t="s">
        <v>25</v>
      </c>
      <c r="I3829" s="8">
        <v>0.22500000000000001</v>
      </c>
      <c r="J3829" s="8">
        <v>0.377</v>
      </c>
      <c r="K3829" s="8">
        <v>0.30299999999999999</v>
      </c>
      <c r="L3829" s="8">
        <v>0.68100000000000005</v>
      </c>
      <c r="M3829" s="7">
        <v>33</v>
      </c>
      <c r="N3829" s="7">
        <v>117</v>
      </c>
      <c r="O3829" s="7">
        <v>89</v>
      </c>
      <c r="P3829" s="7">
        <v>11</v>
      </c>
      <c r="Q3829" s="7">
        <v>20</v>
      </c>
      <c r="R3829" s="7">
        <v>4</v>
      </c>
      <c r="S3829" s="7">
        <v>0</v>
      </c>
      <c r="T3829" s="7">
        <v>1</v>
      </c>
      <c r="U3829" s="7">
        <v>11</v>
      </c>
      <c r="V3829" s="7">
        <v>11</v>
      </c>
      <c r="W3829" s="7">
        <v>12</v>
      </c>
      <c r="X3829" s="7">
        <v>10</v>
      </c>
      <c r="Y3829" s="7">
        <v>2</v>
      </c>
      <c r="Z3829" s="7">
        <v>1</v>
      </c>
      <c r="AA3829"/>
    </row>
    <row r="3830" spans="1:27" x14ac:dyDescent="0.25">
      <c r="A3830" s="24" t="str">
        <f t="shared" si="181"/>
        <v/>
      </c>
      <c r="B3830" s="24" t="str">
        <f t="shared" si="179"/>
        <v/>
      </c>
      <c r="C3830" s="24" t="str">
        <f t="shared" si="180"/>
        <v/>
      </c>
      <c r="D3830" s="24">
        <v>2026</v>
      </c>
      <c r="E3830" s="7" t="s">
        <v>4081</v>
      </c>
      <c r="F3830" s="7" t="s">
        <v>4069</v>
      </c>
      <c r="G3830" s="7" t="s">
        <v>47</v>
      </c>
      <c r="H3830" s="7" t="s">
        <v>35</v>
      </c>
      <c r="I3830" s="8">
        <v>0.214</v>
      </c>
      <c r="J3830" s="8">
        <v>0.35299999999999998</v>
      </c>
      <c r="K3830" s="8">
        <v>0.214</v>
      </c>
      <c r="L3830" s="8">
        <v>0.56699999999999995</v>
      </c>
      <c r="M3830" s="7">
        <v>6</v>
      </c>
      <c r="N3830" s="7">
        <v>17</v>
      </c>
      <c r="O3830" s="7">
        <v>14</v>
      </c>
      <c r="P3830" s="7">
        <v>4</v>
      </c>
      <c r="Q3830" s="7">
        <v>3</v>
      </c>
      <c r="R3830" s="7">
        <v>0</v>
      </c>
      <c r="S3830" s="7">
        <v>0</v>
      </c>
      <c r="T3830" s="7">
        <v>0</v>
      </c>
      <c r="U3830" s="7">
        <v>2</v>
      </c>
      <c r="V3830" s="7">
        <v>0</v>
      </c>
      <c r="W3830" s="7">
        <v>3</v>
      </c>
      <c r="X3830" s="7">
        <v>7</v>
      </c>
      <c r="Y3830" s="7">
        <v>0</v>
      </c>
      <c r="Z3830" s="7">
        <v>0</v>
      </c>
      <c r="AA3830"/>
    </row>
    <row r="3831" spans="1:27" x14ac:dyDescent="0.25">
      <c r="A3831" s="24" t="str">
        <f t="shared" si="181"/>
        <v/>
      </c>
      <c r="B3831" s="24" t="str">
        <f t="shared" si="179"/>
        <v/>
      </c>
      <c r="C3831" s="24" t="str">
        <f t="shared" si="180"/>
        <v/>
      </c>
      <c r="D3831" s="24">
        <v>2026</v>
      </c>
      <c r="E3831" s="7" t="s">
        <v>4082</v>
      </c>
      <c r="F3831" s="7" t="s">
        <v>4069</v>
      </c>
      <c r="G3831" s="7" t="s">
        <v>47</v>
      </c>
      <c r="H3831" s="7" t="s">
        <v>42</v>
      </c>
      <c r="I3831" s="8">
        <v>0.2</v>
      </c>
      <c r="J3831" s="8">
        <v>0.33300000000000002</v>
      </c>
      <c r="K3831" s="8">
        <v>0.2</v>
      </c>
      <c r="L3831" s="8">
        <v>0.53300000000000003</v>
      </c>
      <c r="M3831" s="7">
        <v>3</v>
      </c>
      <c r="N3831" s="7">
        <v>6</v>
      </c>
      <c r="O3831" s="7">
        <v>5</v>
      </c>
      <c r="P3831" s="7">
        <v>1</v>
      </c>
      <c r="Q3831" s="7">
        <v>1</v>
      </c>
      <c r="R3831" s="7">
        <v>0</v>
      </c>
      <c r="S3831" s="7">
        <v>0</v>
      </c>
      <c r="T3831" s="7">
        <v>0</v>
      </c>
      <c r="U3831" s="7">
        <v>1</v>
      </c>
      <c r="V3831" s="7">
        <v>0</v>
      </c>
      <c r="W3831" s="7">
        <v>1</v>
      </c>
      <c r="X3831" s="7">
        <v>3</v>
      </c>
      <c r="Y3831" s="7">
        <v>0</v>
      </c>
      <c r="Z3831" s="7">
        <v>0</v>
      </c>
      <c r="AA3831"/>
    </row>
    <row r="3832" spans="1:27" x14ac:dyDescent="0.25">
      <c r="A3832" s="24" t="str">
        <f t="shared" si="181"/>
        <v/>
      </c>
      <c r="B3832" s="24" t="str">
        <f t="shared" si="179"/>
        <v/>
      </c>
      <c r="C3832" s="24" t="str">
        <f t="shared" si="180"/>
        <v/>
      </c>
      <c r="D3832" s="24">
        <v>2026</v>
      </c>
      <c r="E3832" s="7" t="s">
        <v>4083</v>
      </c>
      <c r="F3832" s="7" t="s">
        <v>4069</v>
      </c>
      <c r="G3832" s="7" t="s">
        <v>47</v>
      </c>
      <c r="H3832" s="7" t="s">
        <v>30</v>
      </c>
      <c r="I3832" s="8">
        <v>0.19700000000000001</v>
      </c>
      <c r="J3832" s="8">
        <v>0.28899999999999998</v>
      </c>
      <c r="K3832" s="8">
        <v>0.39400000000000002</v>
      </c>
      <c r="L3832" s="8">
        <v>0.68300000000000005</v>
      </c>
      <c r="M3832" s="7">
        <v>20</v>
      </c>
      <c r="N3832" s="7">
        <v>76</v>
      </c>
      <c r="O3832" s="7">
        <v>66</v>
      </c>
      <c r="P3832" s="7">
        <v>15</v>
      </c>
      <c r="Q3832" s="7">
        <v>13</v>
      </c>
      <c r="R3832" s="7">
        <v>1</v>
      </c>
      <c r="S3832" s="7">
        <v>0</v>
      </c>
      <c r="T3832" s="7">
        <v>4</v>
      </c>
      <c r="U3832" s="7">
        <v>11</v>
      </c>
      <c r="V3832" s="7">
        <v>0</v>
      </c>
      <c r="W3832" s="7">
        <v>9</v>
      </c>
      <c r="X3832" s="7">
        <v>14</v>
      </c>
      <c r="Y3832" s="7">
        <v>2</v>
      </c>
      <c r="Z3832" s="7">
        <v>0</v>
      </c>
      <c r="AA3832"/>
    </row>
    <row r="3833" spans="1:27" x14ac:dyDescent="0.25">
      <c r="A3833" s="24" t="str">
        <f t="shared" si="181"/>
        <v/>
      </c>
      <c r="B3833" s="24" t="str">
        <f t="shared" si="179"/>
        <v/>
      </c>
      <c r="C3833" s="24" t="str">
        <f t="shared" si="180"/>
        <v/>
      </c>
      <c r="D3833" s="24">
        <v>2026</v>
      </c>
      <c r="E3833" s="7" t="s">
        <v>4084</v>
      </c>
      <c r="F3833" s="7" t="s">
        <v>4069</v>
      </c>
      <c r="G3833" s="7" t="s">
        <v>47</v>
      </c>
      <c r="H3833" s="7" t="s">
        <v>40</v>
      </c>
      <c r="I3833" s="8">
        <v>0.182</v>
      </c>
      <c r="J3833" s="8">
        <v>0.35699999999999998</v>
      </c>
      <c r="K3833" s="8">
        <v>0.182</v>
      </c>
      <c r="L3833" s="8">
        <v>0.53900000000000003</v>
      </c>
      <c r="M3833" s="7">
        <v>5</v>
      </c>
      <c r="N3833" s="7">
        <v>14</v>
      </c>
      <c r="O3833" s="7">
        <v>11</v>
      </c>
      <c r="P3833" s="7">
        <v>0</v>
      </c>
      <c r="Q3833" s="7">
        <v>2</v>
      </c>
      <c r="R3833" s="7">
        <v>0</v>
      </c>
      <c r="S3833" s="7">
        <v>0</v>
      </c>
      <c r="T3833" s="7">
        <v>0</v>
      </c>
      <c r="U3833" s="7">
        <v>1</v>
      </c>
      <c r="V3833" s="7">
        <v>0</v>
      </c>
      <c r="W3833" s="7">
        <v>3</v>
      </c>
      <c r="X3833" s="7">
        <v>3</v>
      </c>
      <c r="Y3833" s="7">
        <v>0</v>
      </c>
      <c r="Z3833" s="7">
        <v>0</v>
      </c>
      <c r="AA3833"/>
    </row>
    <row r="3834" spans="1:27" x14ac:dyDescent="0.25">
      <c r="A3834" s="24" t="str">
        <f t="shared" si="181"/>
        <v/>
      </c>
      <c r="B3834" s="24" t="str">
        <f t="shared" si="179"/>
        <v/>
      </c>
      <c r="C3834" s="24" t="str">
        <f t="shared" si="180"/>
        <v/>
      </c>
      <c r="D3834" s="24">
        <v>2026</v>
      </c>
      <c r="E3834" s="7" t="s">
        <v>4085</v>
      </c>
      <c r="F3834" s="7" t="s">
        <v>4069</v>
      </c>
      <c r="G3834" s="7" t="s">
        <v>47</v>
      </c>
      <c r="H3834" s="7" t="s">
        <v>35</v>
      </c>
      <c r="I3834" s="8">
        <v>9.0999999999999998E-2</v>
      </c>
      <c r="J3834" s="8">
        <v>0.33300000000000002</v>
      </c>
      <c r="K3834" s="8">
        <v>9.0999999999999998E-2</v>
      </c>
      <c r="L3834" s="8">
        <v>0.42399999999999999</v>
      </c>
      <c r="M3834" s="7">
        <v>12</v>
      </c>
      <c r="N3834" s="7">
        <v>30</v>
      </c>
      <c r="O3834" s="7">
        <v>22</v>
      </c>
      <c r="P3834" s="7">
        <v>5</v>
      </c>
      <c r="Q3834" s="7">
        <v>2</v>
      </c>
      <c r="R3834" s="7">
        <v>0</v>
      </c>
      <c r="S3834" s="7">
        <v>0</v>
      </c>
      <c r="T3834" s="7">
        <v>0</v>
      </c>
      <c r="U3834" s="7">
        <v>3</v>
      </c>
      <c r="V3834" s="7">
        <v>2</v>
      </c>
      <c r="W3834" s="7">
        <v>6</v>
      </c>
      <c r="X3834" s="7">
        <v>8</v>
      </c>
      <c r="Y3834" s="7">
        <v>2</v>
      </c>
      <c r="Z3834" s="7">
        <v>0</v>
      </c>
      <c r="AA3834"/>
    </row>
    <row r="3835" spans="1:27" x14ac:dyDescent="0.25">
      <c r="A3835" s="24" t="str">
        <f t="shared" si="181"/>
        <v/>
      </c>
      <c r="B3835" s="24" t="str">
        <f t="shared" si="179"/>
        <v/>
      </c>
      <c r="C3835" s="24" t="str">
        <f t="shared" si="180"/>
        <v/>
      </c>
      <c r="D3835" s="24">
        <v>2026</v>
      </c>
      <c r="E3835" s="7" t="s">
        <v>4086</v>
      </c>
      <c r="F3835" s="7" t="s">
        <v>4069</v>
      </c>
      <c r="G3835" s="7" t="s">
        <v>24</v>
      </c>
      <c r="H3835" s="7" t="s">
        <v>40</v>
      </c>
      <c r="I3835" s="8">
        <v>0</v>
      </c>
      <c r="J3835" s="8">
        <v>0.44400000000000001</v>
      </c>
      <c r="K3835" s="8">
        <v>0</v>
      </c>
      <c r="L3835" s="8">
        <v>0.44400000000000001</v>
      </c>
      <c r="M3835" s="7">
        <v>4</v>
      </c>
      <c r="N3835" s="7">
        <v>9</v>
      </c>
      <c r="O3835" s="7">
        <v>5</v>
      </c>
      <c r="P3835" s="7">
        <v>3</v>
      </c>
      <c r="Q3835" s="7">
        <v>0</v>
      </c>
      <c r="R3835" s="7">
        <v>0</v>
      </c>
      <c r="S3835" s="7">
        <v>0</v>
      </c>
      <c r="T3835" s="7">
        <v>0</v>
      </c>
      <c r="U3835" s="7">
        <v>1</v>
      </c>
      <c r="V3835" s="7">
        <v>0</v>
      </c>
      <c r="W3835" s="7">
        <v>4</v>
      </c>
      <c r="X3835" s="7">
        <v>4</v>
      </c>
      <c r="Y3835" s="7">
        <v>0</v>
      </c>
      <c r="Z3835" s="7">
        <v>0</v>
      </c>
      <c r="AA3835"/>
    </row>
    <row r="3836" spans="1:27" x14ac:dyDescent="0.25">
      <c r="A3836" s="24" t="str">
        <f t="shared" si="181"/>
        <v/>
      </c>
      <c r="B3836" s="24" t="str">
        <f t="shared" si="179"/>
        <v/>
      </c>
      <c r="C3836" s="24" t="str">
        <f t="shared" si="180"/>
        <v/>
      </c>
      <c r="D3836" s="24">
        <v>2026</v>
      </c>
      <c r="E3836" s="7" t="s">
        <v>4087</v>
      </c>
      <c r="F3836" s="7" t="s">
        <v>4069</v>
      </c>
      <c r="G3836" s="7" t="s">
        <v>24</v>
      </c>
      <c r="H3836" s="7" t="s">
        <v>38</v>
      </c>
      <c r="I3836" s="8">
        <v>0</v>
      </c>
      <c r="J3836" s="8">
        <v>0.5</v>
      </c>
      <c r="K3836" s="8">
        <v>0</v>
      </c>
      <c r="L3836" s="8">
        <v>0.5</v>
      </c>
      <c r="M3836" s="7">
        <v>2</v>
      </c>
      <c r="N3836" s="7">
        <v>6</v>
      </c>
      <c r="O3836" s="7">
        <v>3</v>
      </c>
      <c r="P3836" s="7">
        <v>1</v>
      </c>
      <c r="Q3836" s="7">
        <v>0</v>
      </c>
      <c r="R3836" s="7">
        <v>0</v>
      </c>
      <c r="S3836" s="7">
        <v>0</v>
      </c>
      <c r="T3836" s="7">
        <v>0</v>
      </c>
      <c r="U3836" s="7">
        <v>1</v>
      </c>
      <c r="V3836" s="7">
        <v>1</v>
      </c>
      <c r="W3836" s="7">
        <v>2</v>
      </c>
      <c r="X3836" s="7">
        <v>1</v>
      </c>
      <c r="Y3836" s="7">
        <v>0</v>
      </c>
      <c r="Z3836" s="7">
        <v>0</v>
      </c>
      <c r="AA3836"/>
    </row>
    <row r="3837" spans="1:27" x14ac:dyDescent="0.25">
      <c r="A3837" s="24" t="str">
        <f t="shared" si="181"/>
        <v/>
      </c>
      <c r="B3837" s="24" t="str">
        <f t="shared" si="179"/>
        <v/>
      </c>
      <c r="C3837" s="24" t="str">
        <f t="shared" si="180"/>
        <v/>
      </c>
      <c r="D3837" s="24">
        <v>2026</v>
      </c>
      <c r="E3837" s="7" t="s">
        <v>4088</v>
      </c>
      <c r="F3837" s="7" t="s">
        <v>4069</v>
      </c>
      <c r="G3837" s="7" t="s">
        <v>47</v>
      </c>
      <c r="H3837" s="7" t="s">
        <v>33</v>
      </c>
      <c r="I3837" s="8">
        <v>0</v>
      </c>
      <c r="J3837" s="8">
        <v>0.33300000000000002</v>
      </c>
      <c r="K3837" s="8">
        <v>0</v>
      </c>
      <c r="L3837" s="8">
        <v>0.33300000000000002</v>
      </c>
      <c r="M3837" s="7">
        <v>4</v>
      </c>
      <c r="N3837" s="7">
        <v>9</v>
      </c>
      <c r="O3837" s="7">
        <v>6</v>
      </c>
      <c r="P3837" s="7">
        <v>2</v>
      </c>
      <c r="Q3837" s="7">
        <v>0</v>
      </c>
      <c r="R3837" s="7">
        <v>0</v>
      </c>
      <c r="S3837" s="7">
        <v>0</v>
      </c>
      <c r="T3837" s="7">
        <v>0</v>
      </c>
      <c r="U3837" s="7">
        <v>0</v>
      </c>
      <c r="V3837" s="7">
        <v>1</v>
      </c>
      <c r="W3837" s="7">
        <v>2</v>
      </c>
      <c r="X3837" s="7">
        <v>3</v>
      </c>
      <c r="Y3837" s="7">
        <v>1</v>
      </c>
      <c r="Z3837" s="7">
        <v>0</v>
      </c>
      <c r="AA3837"/>
    </row>
    <row r="3838" spans="1:27" x14ac:dyDescent="0.25">
      <c r="A3838" s="24" t="str">
        <f t="shared" si="181"/>
        <v/>
      </c>
      <c r="B3838" s="24" t="str">
        <f t="shared" si="179"/>
        <v/>
      </c>
      <c r="C3838" s="24" t="str">
        <f t="shared" si="180"/>
        <v/>
      </c>
      <c r="D3838" s="24">
        <v>2026</v>
      </c>
      <c r="E3838" s="7" t="s">
        <v>4089</v>
      </c>
      <c r="F3838" s="7" t="s">
        <v>4069</v>
      </c>
      <c r="G3838" s="7" t="s">
        <v>47</v>
      </c>
      <c r="H3838" s="7" t="s">
        <v>64</v>
      </c>
      <c r="I3838" s="8">
        <v>0</v>
      </c>
      <c r="J3838" s="8">
        <v>0</v>
      </c>
      <c r="K3838" s="8">
        <v>0</v>
      </c>
      <c r="L3838" s="8">
        <v>0</v>
      </c>
      <c r="M3838" s="7">
        <v>1</v>
      </c>
      <c r="N3838" s="7">
        <v>1</v>
      </c>
      <c r="O3838" s="7">
        <v>1</v>
      </c>
      <c r="P3838" s="7">
        <v>0</v>
      </c>
      <c r="Q3838" s="7">
        <v>0</v>
      </c>
      <c r="R3838" s="7">
        <v>0</v>
      </c>
      <c r="S3838" s="7">
        <v>0</v>
      </c>
      <c r="T3838" s="7">
        <v>0</v>
      </c>
      <c r="U3838" s="7">
        <v>0</v>
      </c>
      <c r="V3838" s="7">
        <v>0</v>
      </c>
      <c r="W3838" s="7">
        <v>0</v>
      </c>
      <c r="X3838" s="7">
        <v>1</v>
      </c>
      <c r="Y3838" s="7">
        <v>0</v>
      </c>
      <c r="Z3838" s="7">
        <v>0</v>
      </c>
      <c r="AA3838"/>
    </row>
    <row r="3839" spans="1:27" x14ac:dyDescent="0.25">
      <c r="A3839" s="24" t="str">
        <f t="shared" si="181"/>
        <v/>
      </c>
      <c r="B3839" s="24" t="str">
        <f t="shared" si="179"/>
        <v/>
      </c>
      <c r="C3839" s="24" t="str">
        <f t="shared" si="180"/>
        <v/>
      </c>
      <c r="D3839" s="24">
        <v>2026</v>
      </c>
      <c r="E3839" s="7" t="s">
        <v>4090</v>
      </c>
      <c r="F3839" s="7" t="s">
        <v>4091</v>
      </c>
      <c r="G3839" s="7" t="s">
        <v>24</v>
      </c>
      <c r="H3839" s="7" t="s">
        <v>38</v>
      </c>
      <c r="I3839" s="8">
        <v>0.31900000000000001</v>
      </c>
      <c r="J3839" s="8">
        <v>0.40100000000000002</v>
      </c>
      <c r="K3839" s="8">
        <v>0.43099999999999999</v>
      </c>
      <c r="L3839" s="8">
        <v>0.83199999999999996</v>
      </c>
      <c r="M3839" s="7">
        <v>35</v>
      </c>
      <c r="N3839" s="7">
        <v>137</v>
      </c>
      <c r="O3839" s="7">
        <v>116</v>
      </c>
      <c r="P3839" s="7">
        <v>19</v>
      </c>
      <c r="Q3839" s="7">
        <v>37</v>
      </c>
      <c r="R3839" s="7">
        <v>9</v>
      </c>
      <c r="S3839" s="7">
        <v>2</v>
      </c>
      <c r="T3839" s="7">
        <v>0</v>
      </c>
      <c r="U3839" s="7">
        <v>18</v>
      </c>
      <c r="V3839" s="7">
        <v>2</v>
      </c>
      <c r="W3839" s="7">
        <v>16</v>
      </c>
      <c r="X3839" s="7">
        <v>27</v>
      </c>
      <c r="Y3839" s="7">
        <v>3</v>
      </c>
      <c r="Z3839" s="7">
        <v>0</v>
      </c>
      <c r="AA3839"/>
    </row>
    <row r="3840" spans="1:27" x14ac:dyDescent="0.25">
      <c r="A3840" s="24">
        <f t="shared" si="181"/>
        <v>1</v>
      </c>
      <c r="B3840" s="24" t="str">
        <f t="shared" si="179"/>
        <v/>
      </c>
      <c r="C3840" s="24" t="str">
        <f t="shared" si="180"/>
        <v/>
      </c>
      <c r="D3840" s="24">
        <v>2026</v>
      </c>
      <c r="E3840" s="7" t="s">
        <v>4092</v>
      </c>
      <c r="F3840" s="7" t="s">
        <v>4091</v>
      </c>
      <c r="G3840" s="7" t="s">
        <v>29</v>
      </c>
      <c r="H3840" s="7" t="s">
        <v>33</v>
      </c>
      <c r="I3840" s="8">
        <v>0.29299999999999998</v>
      </c>
      <c r="J3840" s="8">
        <v>0.41</v>
      </c>
      <c r="K3840" s="8">
        <v>0.439</v>
      </c>
      <c r="L3840" s="8">
        <v>0.84899999999999998</v>
      </c>
      <c r="M3840" s="7">
        <v>45</v>
      </c>
      <c r="N3840" s="7">
        <v>200</v>
      </c>
      <c r="O3840" s="7">
        <v>164</v>
      </c>
      <c r="P3840" s="7">
        <v>29</v>
      </c>
      <c r="Q3840" s="7">
        <v>48</v>
      </c>
      <c r="R3840" s="7">
        <v>10</v>
      </c>
      <c r="S3840" s="7">
        <v>1</v>
      </c>
      <c r="T3840" s="7">
        <v>4</v>
      </c>
      <c r="U3840" s="7">
        <v>25</v>
      </c>
      <c r="V3840" s="7">
        <v>3</v>
      </c>
      <c r="W3840" s="7">
        <v>31</v>
      </c>
      <c r="X3840" s="7">
        <v>38</v>
      </c>
      <c r="Y3840" s="7">
        <v>1</v>
      </c>
      <c r="Z3840" s="7">
        <v>1</v>
      </c>
      <c r="AA3840"/>
    </row>
    <row r="3841" spans="1:27" x14ac:dyDescent="0.25">
      <c r="A3841" s="24">
        <f t="shared" si="181"/>
        <v>1</v>
      </c>
      <c r="B3841" s="24" t="str">
        <f t="shared" si="179"/>
        <v/>
      </c>
      <c r="C3841" s="24" t="str">
        <f t="shared" si="180"/>
        <v/>
      </c>
      <c r="D3841" s="24">
        <v>2026</v>
      </c>
      <c r="E3841" s="7" t="s">
        <v>4093</v>
      </c>
      <c r="F3841" s="7" t="s">
        <v>4091</v>
      </c>
      <c r="G3841" s="7" t="s">
        <v>29</v>
      </c>
      <c r="H3841" s="7" t="s">
        <v>44</v>
      </c>
      <c r="I3841" s="8">
        <v>0.29099999999999998</v>
      </c>
      <c r="J3841" s="8">
        <v>0.42399999999999999</v>
      </c>
      <c r="K3841" s="8">
        <v>0.46600000000000003</v>
      </c>
      <c r="L3841" s="8">
        <v>0.89</v>
      </c>
      <c r="M3841" s="7">
        <v>44</v>
      </c>
      <c r="N3841" s="7">
        <v>184</v>
      </c>
      <c r="O3841" s="7">
        <v>148</v>
      </c>
      <c r="P3841" s="7">
        <v>20</v>
      </c>
      <c r="Q3841" s="7">
        <v>43</v>
      </c>
      <c r="R3841" s="7">
        <v>11</v>
      </c>
      <c r="S3841" s="7">
        <v>0</v>
      </c>
      <c r="T3841" s="7">
        <v>5</v>
      </c>
      <c r="U3841" s="7">
        <v>22</v>
      </c>
      <c r="V3841" s="7">
        <v>5</v>
      </c>
      <c r="W3841" s="7">
        <v>30</v>
      </c>
      <c r="X3841" s="7">
        <v>42</v>
      </c>
      <c r="Y3841" s="7">
        <v>1</v>
      </c>
      <c r="Z3841" s="7">
        <v>0</v>
      </c>
      <c r="AA3841"/>
    </row>
    <row r="3842" spans="1:27" x14ac:dyDescent="0.25">
      <c r="A3842" s="24" t="str">
        <f t="shared" si="181"/>
        <v/>
      </c>
      <c r="B3842" s="24" t="str">
        <f t="shared" ref="B3842:B3905" si="182">IF(COUNTIFS(Draft_Player,$E3842),COUNTIFS(Draft_Player,$E3842),"")</f>
        <v/>
      </c>
      <c r="C3842" s="24" t="str">
        <f t="shared" ref="C3842:C3905" si="183">IF(COUNTIFS(Transfers_Player,$E3842),COUNTIFS(Transfers_Player,$E3842),"")</f>
        <v/>
      </c>
      <c r="D3842" s="24">
        <v>2026</v>
      </c>
      <c r="E3842" s="7" t="s">
        <v>4094</v>
      </c>
      <c r="F3842" s="7" t="s">
        <v>4091</v>
      </c>
      <c r="G3842" s="7" t="s">
        <v>37</v>
      </c>
      <c r="H3842" s="7" t="s">
        <v>35</v>
      </c>
      <c r="I3842" s="8">
        <v>0.27300000000000002</v>
      </c>
      <c r="J3842" s="8">
        <v>0.35499999999999998</v>
      </c>
      <c r="K3842" s="8">
        <v>0.32</v>
      </c>
      <c r="L3842" s="8">
        <v>0.67500000000000004</v>
      </c>
      <c r="M3842" s="7">
        <v>43</v>
      </c>
      <c r="N3842" s="7">
        <v>175</v>
      </c>
      <c r="O3842" s="7">
        <v>150</v>
      </c>
      <c r="P3842" s="7">
        <v>23</v>
      </c>
      <c r="Q3842" s="7">
        <v>41</v>
      </c>
      <c r="R3842" s="7">
        <v>4</v>
      </c>
      <c r="S3842" s="7">
        <v>0</v>
      </c>
      <c r="T3842" s="7">
        <v>1</v>
      </c>
      <c r="U3842" s="7">
        <v>14</v>
      </c>
      <c r="V3842" s="7">
        <v>8</v>
      </c>
      <c r="W3842" s="7">
        <v>12</v>
      </c>
      <c r="X3842" s="7">
        <v>28</v>
      </c>
      <c r="Y3842" s="7">
        <v>5</v>
      </c>
      <c r="Z3842" s="7">
        <v>0</v>
      </c>
      <c r="AA3842"/>
    </row>
    <row r="3843" spans="1:27" x14ac:dyDescent="0.25">
      <c r="A3843" s="24">
        <f t="shared" ref="A3843:A3906" si="184">IF(OR(G3843="SR", G3843="GR"), 1, "")</f>
        <v>1</v>
      </c>
      <c r="B3843" s="24" t="str">
        <f t="shared" si="182"/>
        <v/>
      </c>
      <c r="C3843" s="24" t="str">
        <f t="shared" si="183"/>
        <v/>
      </c>
      <c r="D3843" s="24">
        <v>2026</v>
      </c>
      <c r="E3843" s="7" t="s">
        <v>4095</v>
      </c>
      <c r="F3843" s="7" t="s">
        <v>4091</v>
      </c>
      <c r="G3843" s="7" t="s">
        <v>29</v>
      </c>
      <c r="H3843" s="7" t="s">
        <v>25</v>
      </c>
      <c r="I3843" s="8">
        <v>0.26700000000000002</v>
      </c>
      <c r="J3843" s="8">
        <v>0.36199999999999999</v>
      </c>
      <c r="K3843" s="8">
        <v>0.50900000000000001</v>
      </c>
      <c r="L3843" s="8">
        <v>0.871</v>
      </c>
      <c r="M3843" s="7">
        <v>44</v>
      </c>
      <c r="N3843" s="7">
        <v>189</v>
      </c>
      <c r="O3843" s="7">
        <v>161</v>
      </c>
      <c r="P3843" s="7">
        <v>28</v>
      </c>
      <c r="Q3843" s="7">
        <v>43</v>
      </c>
      <c r="R3843" s="7">
        <v>9</v>
      </c>
      <c r="S3843" s="7">
        <v>0</v>
      </c>
      <c r="T3843" s="7">
        <v>10</v>
      </c>
      <c r="U3843" s="7">
        <v>39</v>
      </c>
      <c r="V3843" s="7">
        <v>10</v>
      </c>
      <c r="W3843" s="7">
        <v>15</v>
      </c>
      <c r="X3843" s="7">
        <v>38</v>
      </c>
      <c r="Y3843" s="7">
        <v>1</v>
      </c>
      <c r="Z3843" s="7">
        <v>2</v>
      </c>
      <c r="AA3843"/>
    </row>
    <row r="3844" spans="1:27" x14ac:dyDescent="0.25">
      <c r="A3844" s="24" t="str">
        <f t="shared" si="184"/>
        <v/>
      </c>
      <c r="B3844" s="24" t="str">
        <f t="shared" si="182"/>
        <v/>
      </c>
      <c r="C3844" s="24" t="str">
        <f t="shared" si="183"/>
        <v/>
      </c>
      <c r="D3844" s="24">
        <v>2026</v>
      </c>
      <c r="E3844" s="7" t="s">
        <v>4096</v>
      </c>
      <c r="F3844" s="7" t="s">
        <v>4091</v>
      </c>
      <c r="G3844" s="7" t="s">
        <v>47</v>
      </c>
      <c r="H3844" s="7" t="s">
        <v>40</v>
      </c>
      <c r="I3844" s="8">
        <v>0.221</v>
      </c>
      <c r="J3844" s="8">
        <v>0.32600000000000001</v>
      </c>
      <c r="K3844" s="8">
        <v>0.28699999999999998</v>
      </c>
      <c r="L3844" s="8">
        <v>0.61299999999999999</v>
      </c>
      <c r="M3844" s="7">
        <v>43</v>
      </c>
      <c r="N3844" s="7">
        <v>147</v>
      </c>
      <c r="O3844" s="7">
        <v>122</v>
      </c>
      <c r="P3844" s="7">
        <v>17</v>
      </c>
      <c r="Q3844" s="7">
        <v>27</v>
      </c>
      <c r="R3844" s="7">
        <v>4</v>
      </c>
      <c r="S3844" s="7">
        <v>2</v>
      </c>
      <c r="T3844" s="7">
        <v>0</v>
      </c>
      <c r="U3844" s="7">
        <v>15</v>
      </c>
      <c r="V3844" s="7">
        <v>3</v>
      </c>
      <c r="W3844" s="7">
        <v>16</v>
      </c>
      <c r="X3844" s="7">
        <v>43</v>
      </c>
      <c r="Y3844" s="7">
        <v>2</v>
      </c>
      <c r="Z3844" s="7">
        <v>1</v>
      </c>
      <c r="AA3844"/>
    </row>
    <row r="3845" spans="1:27" x14ac:dyDescent="0.25">
      <c r="A3845" s="24">
        <f t="shared" si="184"/>
        <v>1</v>
      </c>
      <c r="B3845" s="24" t="str">
        <f t="shared" si="182"/>
        <v/>
      </c>
      <c r="C3845" s="24" t="str">
        <f t="shared" si="183"/>
        <v/>
      </c>
      <c r="D3845" s="24">
        <v>2026</v>
      </c>
      <c r="E3845" s="7" t="s">
        <v>4097</v>
      </c>
      <c r="F3845" s="7" t="s">
        <v>4091</v>
      </c>
      <c r="G3845" s="7" t="s">
        <v>29</v>
      </c>
      <c r="H3845" s="7" t="s">
        <v>27</v>
      </c>
      <c r="I3845" s="8">
        <v>0.21099999999999999</v>
      </c>
      <c r="J3845" s="8">
        <v>0.378</v>
      </c>
      <c r="K3845" s="8">
        <v>0.31</v>
      </c>
      <c r="L3845" s="8">
        <v>0.68799999999999994</v>
      </c>
      <c r="M3845" s="7">
        <v>46</v>
      </c>
      <c r="N3845" s="7">
        <v>186</v>
      </c>
      <c r="O3845" s="7">
        <v>142</v>
      </c>
      <c r="P3845" s="7">
        <v>25</v>
      </c>
      <c r="Q3845" s="7">
        <v>30</v>
      </c>
      <c r="R3845" s="7">
        <v>5</v>
      </c>
      <c r="S3845" s="7">
        <v>0</v>
      </c>
      <c r="T3845" s="7">
        <v>3</v>
      </c>
      <c r="U3845" s="7">
        <v>22</v>
      </c>
      <c r="V3845" s="7">
        <v>13</v>
      </c>
      <c r="W3845" s="7">
        <v>27</v>
      </c>
      <c r="X3845" s="7">
        <v>40</v>
      </c>
      <c r="Y3845" s="7">
        <v>2</v>
      </c>
      <c r="Z3845" s="7">
        <v>2</v>
      </c>
      <c r="AA3845"/>
    </row>
    <row r="3846" spans="1:27" x14ac:dyDescent="0.25">
      <c r="A3846" s="24" t="str">
        <f t="shared" si="184"/>
        <v/>
      </c>
      <c r="B3846" s="24" t="str">
        <f t="shared" si="182"/>
        <v/>
      </c>
      <c r="C3846" s="24" t="str">
        <f t="shared" si="183"/>
        <v/>
      </c>
      <c r="D3846" s="24">
        <v>2026</v>
      </c>
      <c r="E3846" s="7" t="s">
        <v>4098</v>
      </c>
      <c r="F3846" s="7" t="s">
        <v>4091</v>
      </c>
      <c r="G3846" s="7" t="s">
        <v>37</v>
      </c>
      <c r="H3846" s="7" t="s">
        <v>33</v>
      </c>
      <c r="I3846" s="8">
        <v>0.318</v>
      </c>
      <c r="J3846" s="8">
        <v>0.42299999999999999</v>
      </c>
      <c r="K3846" s="8">
        <v>0.53</v>
      </c>
      <c r="L3846" s="8">
        <v>0.95299999999999996</v>
      </c>
      <c r="M3846" s="7">
        <v>19</v>
      </c>
      <c r="N3846" s="7">
        <v>78</v>
      </c>
      <c r="O3846" s="7">
        <v>66</v>
      </c>
      <c r="P3846" s="7">
        <v>15</v>
      </c>
      <c r="Q3846" s="7">
        <v>21</v>
      </c>
      <c r="R3846" s="7">
        <v>2</v>
      </c>
      <c r="S3846" s="7">
        <v>0</v>
      </c>
      <c r="T3846" s="7">
        <v>4</v>
      </c>
      <c r="U3846" s="7">
        <v>15</v>
      </c>
      <c r="V3846" s="7">
        <v>2</v>
      </c>
      <c r="W3846" s="7">
        <v>10</v>
      </c>
      <c r="X3846" s="7">
        <v>18</v>
      </c>
      <c r="Y3846" s="7">
        <v>1</v>
      </c>
      <c r="Z3846" s="7">
        <v>0</v>
      </c>
      <c r="AA3846"/>
    </row>
    <row r="3847" spans="1:27" x14ac:dyDescent="0.25">
      <c r="A3847" s="24">
        <f t="shared" si="184"/>
        <v>1</v>
      </c>
      <c r="B3847" s="24" t="str">
        <f t="shared" si="182"/>
        <v/>
      </c>
      <c r="C3847" s="24" t="str">
        <f t="shared" si="183"/>
        <v/>
      </c>
      <c r="D3847" s="24">
        <v>2026</v>
      </c>
      <c r="E3847" s="7" t="s">
        <v>4099</v>
      </c>
      <c r="F3847" s="7" t="s">
        <v>4091</v>
      </c>
      <c r="G3847" s="7" t="s">
        <v>29</v>
      </c>
      <c r="H3847" s="7" t="s">
        <v>42</v>
      </c>
      <c r="I3847" s="8">
        <v>0.29299999999999998</v>
      </c>
      <c r="J3847" s="8">
        <v>0.42899999999999999</v>
      </c>
      <c r="K3847" s="8">
        <v>0.40200000000000002</v>
      </c>
      <c r="L3847" s="8">
        <v>0.83099999999999996</v>
      </c>
      <c r="M3847" s="7">
        <v>26</v>
      </c>
      <c r="N3847" s="7">
        <v>106</v>
      </c>
      <c r="O3847" s="7">
        <v>82</v>
      </c>
      <c r="P3847" s="7">
        <v>15</v>
      </c>
      <c r="Q3847" s="7">
        <v>24</v>
      </c>
      <c r="R3847" s="7">
        <v>9</v>
      </c>
      <c r="S3847" s="7">
        <v>0</v>
      </c>
      <c r="T3847" s="7">
        <v>0</v>
      </c>
      <c r="U3847" s="7">
        <v>12</v>
      </c>
      <c r="V3847" s="7">
        <v>7</v>
      </c>
      <c r="W3847" s="7">
        <v>14</v>
      </c>
      <c r="X3847" s="7">
        <v>22</v>
      </c>
      <c r="Y3847" s="7">
        <v>0</v>
      </c>
      <c r="Z3847" s="7">
        <v>0</v>
      </c>
      <c r="AA3847"/>
    </row>
    <row r="3848" spans="1:27" x14ac:dyDescent="0.25">
      <c r="A3848" s="24" t="str">
        <f t="shared" si="184"/>
        <v/>
      </c>
      <c r="B3848" s="24" t="str">
        <f t="shared" si="182"/>
        <v/>
      </c>
      <c r="C3848" s="24" t="str">
        <f t="shared" si="183"/>
        <v/>
      </c>
      <c r="D3848" s="24">
        <v>2026</v>
      </c>
      <c r="E3848" s="7" t="s">
        <v>4100</v>
      </c>
      <c r="F3848" s="7" t="s">
        <v>4091</v>
      </c>
      <c r="G3848" s="7" t="s">
        <v>37</v>
      </c>
      <c r="H3848" s="7" t="s">
        <v>30</v>
      </c>
      <c r="I3848" s="8">
        <v>0.26700000000000002</v>
      </c>
      <c r="J3848" s="8">
        <v>0.47599999999999998</v>
      </c>
      <c r="K3848" s="8">
        <v>0.26700000000000002</v>
      </c>
      <c r="L3848" s="8">
        <v>0.74299999999999999</v>
      </c>
      <c r="M3848" s="7">
        <v>14</v>
      </c>
      <c r="N3848" s="7">
        <v>21</v>
      </c>
      <c r="O3848" s="7">
        <v>15</v>
      </c>
      <c r="P3848" s="7">
        <v>5</v>
      </c>
      <c r="Q3848" s="7">
        <v>4</v>
      </c>
      <c r="R3848" s="7">
        <v>0</v>
      </c>
      <c r="S3848" s="7">
        <v>0</v>
      </c>
      <c r="T3848" s="7">
        <v>0</v>
      </c>
      <c r="U3848" s="7">
        <v>0</v>
      </c>
      <c r="V3848" s="7">
        <v>1</v>
      </c>
      <c r="W3848" s="7">
        <v>5</v>
      </c>
      <c r="X3848" s="7">
        <v>7</v>
      </c>
      <c r="Y3848" s="7">
        <v>0</v>
      </c>
      <c r="Z3848" s="7">
        <v>0</v>
      </c>
      <c r="AA3848"/>
    </row>
    <row r="3849" spans="1:27" x14ac:dyDescent="0.25">
      <c r="A3849" s="24" t="str">
        <f t="shared" si="184"/>
        <v/>
      </c>
      <c r="B3849" s="24" t="str">
        <f t="shared" si="182"/>
        <v/>
      </c>
      <c r="C3849" s="24" t="str">
        <f t="shared" si="183"/>
        <v/>
      </c>
      <c r="D3849" s="24">
        <v>2026</v>
      </c>
      <c r="E3849" s="7" t="s">
        <v>4101</v>
      </c>
      <c r="F3849" s="7" t="s">
        <v>4091</v>
      </c>
      <c r="G3849" s="7" t="s">
        <v>47</v>
      </c>
      <c r="H3849" s="7" t="s">
        <v>27</v>
      </c>
      <c r="I3849" s="8">
        <v>0.24</v>
      </c>
      <c r="J3849" s="8">
        <v>0.29599999999999999</v>
      </c>
      <c r="K3849" s="8">
        <v>0.26</v>
      </c>
      <c r="L3849" s="8">
        <v>0.55600000000000005</v>
      </c>
      <c r="M3849" s="7">
        <v>21</v>
      </c>
      <c r="N3849" s="7">
        <v>54</v>
      </c>
      <c r="O3849" s="7">
        <v>50</v>
      </c>
      <c r="P3849" s="7">
        <v>8</v>
      </c>
      <c r="Q3849" s="7">
        <v>12</v>
      </c>
      <c r="R3849" s="7">
        <v>1</v>
      </c>
      <c r="S3849" s="7">
        <v>0</v>
      </c>
      <c r="T3849" s="7">
        <v>0</v>
      </c>
      <c r="U3849" s="7">
        <v>4</v>
      </c>
      <c r="V3849" s="7">
        <v>3</v>
      </c>
      <c r="W3849" s="7">
        <v>1</v>
      </c>
      <c r="X3849" s="7">
        <v>18</v>
      </c>
      <c r="Y3849" s="7">
        <v>3</v>
      </c>
      <c r="Z3849" s="7">
        <v>1</v>
      </c>
      <c r="AA3849"/>
    </row>
    <row r="3850" spans="1:27" x14ac:dyDescent="0.25">
      <c r="A3850" s="24" t="str">
        <f t="shared" si="184"/>
        <v/>
      </c>
      <c r="B3850" s="24" t="str">
        <f t="shared" si="182"/>
        <v/>
      </c>
      <c r="C3850" s="24" t="str">
        <f t="shared" si="183"/>
        <v/>
      </c>
      <c r="D3850" s="24">
        <v>2026</v>
      </c>
      <c r="E3850" s="7" t="s">
        <v>4102</v>
      </c>
      <c r="F3850" s="7" t="s">
        <v>4091</v>
      </c>
      <c r="G3850" s="7" t="s">
        <v>24</v>
      </c>
      <c r="H3850" s="7" t="s">
        <v>38</v>
      </c>
      <c r="I3850" s="8">
        <v>0.24</v>
      </c>
      <c r="J3850" s="8">
        <v>0.45700000000000002</v>
      </c>
      <c r="K3850" s="8">
        <v>0.4</v>
      </c>
      <c r="L3850" s="8">
        <v>0.85699999999999998</v>
      </c>
      <c r="M3850" s="7">
        <v>17</v>
      </c>
      <c r="N3850" s="7">
        <v>35</v>
      </c>
      <c r="O3850" s="7">
        <v>25</v>
      </c>
      <c r="P3850" s="7">
        <v>8</v>
      </c>
      <c r="Q3850" s="7">
        <v>6</v>
      </c>
      <c r="R3850" s="7">
        <v>1</v>
      </c>
      <c r="S3850" s="7">
        <v>0</v>
      </c>
      <c r="T3850" s="7">
        <v>1</v>
      </c>
      <c r="U3850" s="7">
        <v>8</v>
      </c>
      <c r="V3850" s="7">
        <v>4</v>
      </c>
      <c r="W3850" s="7">
        <v>6</v>
      </c>
      <c r="X3850" s="7">
        <v>11</v>
      </c>
      <c r="Y3850" s="7">
        <v>0</v>
      </c>
      <c r="Z3850" s="7">
        <v>0</v>
      </c>
      <c r="AA3850"/>
    </row>
    <row r="3851" spans="1:27" x14ac:dyDescent="0.25">
      <c r="A3851" s="24" t="str">
        <f t="shared" si="184"/>
        <v/>
      </c>
      <c r="B3851" s="24" t="str">
        <f t="shared" si="182"/>
        <v/>
      </c>
      <c r="C3851" s="24" t="str">
        <f t="shared" si="183"/>
        <v/>
      </c>
      <c r="D3851" s="24">
        <v>2026</v>
      </c>
      <c r="E3851" s="7" t="s">
        <v>4103</v>
      </c>
      <c r="F3851" s="7" t="s">
        <v>4091</v>
      </c>
      <c r="G3851" s="7" t="s">
        <v>47</v>
      </c>
      <c r="H3851" s="7" t="s">
        <v>42</v>
      </c>
      <c r="I3851" s="8">
        <v>0.20699999999999999</v>
      </c>
      <c r="J3851" s="8">
        <v>0.34699999999999998</v>
      </c>
      <c r="K3851" s="8">
        <v>0.20699999999999999</v>
      </c>
      <c r="L3851" s="8">
        <v>0.55400000000000005</v>
      </c>
      <c r="M3851" s="7">
        <v>25</v>
      </c>
      <c r="N3851" s="7">
        <v>80</v>
      </c>
      <c r="O3851" s="7">
        <v>58</v>
      </c>
      <c r="P3851" s="7">
        <v>14</v>
      </c>
      <c r="Q3851" s="7">
        <v>12</v>
      </c>
      <c r="R3851" s="7">
        <v>0</v>
      </c>
      <c r="S3851" s="7">
        <v>0</v>
      </c>
      <c r="T3851" s="7">
        <v>0</v>
      </c>
      <c r="U3851" s="7">
        <v>10</v>
      </c>
      <c r="V3851" s="7">
        <v>2</v>
      </c>
      <c r="W3851" s="7">
        <v>12</v>
      </c>
      <c r="X3851" s="7">
        <v>21</v>
      </c>
      <c r="Y3851" s="7">
        <v>6</v>
      </c>
      <c r="Z3851" s="7">
        <v>3</v>
      </c>
      <c r="AA3851"/>
    </row>
    <row r="3852" spans="1:27" x14ac:dyDescent="0.25">
      <c r="A3852" s="24" t="str">
        <f t="shared" si="184"/>
        <v/>
      </c>
      <c r="B3852" s="24" t="str">
        <f t="shared" si="182"/>
        <v/>
      </c>
      <c r="C3852" s="24" t="str">
        <f t="shared" si="183"/>
        <v/>
      </c>
      <c r="D3852" s="24">
        <v>2026</v>
      </c>
      <c r="E3852" s="7" t="s">
        <v>4104</v>
      </c>
      <c r="F3852" s="7" t="s">
        <v>4091</v>
      </c>
      <c r="G3852" s="7" t="s">
        <v>24</v>
      </c>
      <c r="H3852" s="7" t="s">
        <v>30</v>
      </c>
      <c r="I3852" s="8">
        <v>0.2</v>
      </c>
      <c r="J3852" s="8">
        <v>0.28999999999999998</v>
      </c>
      <c r="K3852" s="8">
        <v>0.218</v>
      </c>
      <c r="L3852" s="8">
        <v>0.50900000000000001</v>
      </c>
      <c r="M3852" s="7">
        <v>22</v>
      </c>
      <c r="N3852" s="7">
        <v>62</v>
      </c>
      <c r="O3852" s="7">
        <v>55</v>
      </c>
      <c r="P3852" s="7">
        <v>6</v>
      </c>
      <c r="Q3852" s="7">
        <v>11</v>
      </c>
      <c r="R3852" s="7">
        <v>1</v>
      </c>
      <c r="S3852" s="7">
        <v>0</v>
      </c>
      <c r="T3852" s="7">
        <v>0</v>
      </c>
      <c r="U3852" s="7">
        <v>8</v>
      </c>
      <c r="V3852" s="7">
        <v>2</v>
      </c>
      <c r="W3852" s="7">
        <v>5</v>
      </c>
      <c r="X3852" s="7">
        <v>21</v>
      </c>
      <c r="Y3852" s="7">
        <v>0</v>
      </c>
      <c r="Z3852" s="7">
        <v>1</v>
      </c>
      <c r="AA3852"/>
    </row>
    <row r="3853" spans="1:27" x14ac:dyDescent="0.25">
      <c r="A3853" s="24">
        <f t="shared" si="184"/>
        <v>1</v>
      </c>
      <c r="B3853" s="24" t="str">
        <f t="shared" si="182"/>
        <v/>
      </c>
      <c r="C3853" s="24" t="str">
        <f t="shared" si="183"/>
        <v/>
      </c>
      <c r="D3853" s="24">
        <v>2026</v>
      </c>
      <c r="E3853" s="7" t="s">
        <v>4105</v>
      </c>
      <c r="F3853" s="7" t="s">
        <v>4091</v>
      </c>
      <c r="G3853" s="7" t="s">
        <v>29</v>
      </c>
      <c r="H3853" s="7" t="s">
        <v>30</v>
      </c>
      <c r="I3853" s="8">
        <v>0.184</v>
      </c>
      <c r="J3853" s="8">
        <v>0.30399999999999999</v>
      </c>
      <c r="K3853" s="8">
        <v>0.316</v>
      </c>
      <c r="L3853" s="8">
        <v>0.62</v>
      </c>
      <c r="M3853" s="7">
        <v>21</v>
      </c>
      <c r="N3853" s="7">
        <v>47</v>
      </c>
      <c r="O3853" s="7">
        <v>38</v>
      </c>
      <c r="P3853" s="7">
        <v>7</v>
      </c>
      <c r="Q3853" s="7">
        <v>7</v>
      </c>
      <c r="R3853" s="7">
        <v>3</v>
      </c>
      <c r="S3853" s="7">
        <v>1</v>
      </c>
      <c r="T3853" s="7">
        <v>0</v>
      </c>
      <c r="U3853" s="7">
        <v>6</v>
      </c>
      <c r="V3853" s="7">
        <v>1</v>
      </c>
      <c r="W3853" s="7">
        <v>6</v>
      </c>
      <c r="X3853" s="7">
        <v>22</v>
      </c>
      <c r="Y3853" s="7">
        <v>0</v>
      </c>
      <c r="Z3853" s="7">
        <v>0</v>
      </c>
      <c r="AA3853"/>
    </row>
    <row r="3854" spans="1:27" x14ac:dyDescent="0.25">
      <c r="A3854" s="24" t="str">
        <f t="shared" si="184"/>
        <v/>
      </c>
      <c r="B3854" s="24" t="str">
        <f t="shared" si="182"/>
        <v/>
      </c>
      <c r="C3854" s="24" t="str">
        <f t="shared" si="183"/>
        <v/>
      </c>
      <c r="D3854" s="24">
        <v>2026</v>
      </c>
      <c r="E3854" s="7" t="s">
        <v>4106</v>
      </c>
      <c r="F3854" s="7" t="s">
        <v>4091</v>
      </c>
      <c r="G3854" s="7" t="s">
        <v>47</v>
      </c>
      <c r="H3854" s="7" t="s">
        <v>25</v>
      </c>
      <c r="I3854" s="8">
        <v>0.182</v>
      </c>
      <c r="J3854" s="8">
        <v>0.35699999999999998</v>
      </c>
      <c r="K3854" s="8">
        <v>0.27300000000000002</v>
      </c>
      <c r="L3854" s="8">
        <v>0.63</v>
      </c>
      <c r="M3854" s="7">
        <v>8</v>
      </c>
      <c r="N3854" s="7">
        <v>14</v>
      </c>
      <c r="O3854" s="7">
        <v>11</v>
      </c>
      <c r="P3854" s="7">
        <v>3</v>
      </c>
      <c r="Q3854" s="7">
        <v>2</v>
      </c>
      <c r="R3854" s="7">
        <v>1</v>
      </c>
      <c r="S3854" s="7">
        <v>0</v>
      </c>
      <c r="T3854" s="7">
        <v>0</v>
      </c>
      <c r="U3854" s="7">
        <v>1</v>
      </c>
      <c r="V3854" s="7">
        <v>1</v>
      </c>
      <c r="W3854" s="7">
        <v>2</v>
      </c>
      <c r="X3854" s="7">
        <v>3</v>
      </c>
      <c r="Y3854" s="7">
        <v>0</v>
      </c>
      <c r="Z3854" s="7">
        <v>0</v>
      </c>
      <c r="AA3854"/>
    </row>
    <row r="3855" spans="1:27" x14ac:dyDescent="0.25">
      <c r="A3855" s="24" t="str">
        <f t="shared" si="184"/>
        <v/>
      </c>
      <c r="B3855" s="24" t="str">
        <f t="shared" si="182"/>
        <v/>
      </c>
      <c r="C3855" s="24" t="str">
        <f t="shared" si="183"/>
        <v/>
      </c>
      <c r="D3855" s="24">
        <v>2026</v>
      </c>
      <c r="E3855" s="7" t="s">
        <v>4107</v>
      </c>
      <c r="F3855" s="7" t="s">
        <v>4091</v>
      </c>
      <c r="G3855" s="7" t="s">
        <v>37</v>
      </c>
      <c r="H3855" s="7" t="s">
        <v>25</v>
      </c>
      <c r="I3855" s="8">
        <v>0.16700000000000001</v>
      </c>
      <c r="J3855" s="8">
        <v>0.16700000000000001</v>
      </c>
      <c r="K3855" s="8">
        <v>0.66700000000000004</v>
      </c>
      <c r="L3855" s="8">
        <v>0.83299999999999996</v>
      </c>
      <c r="M3855" s="7">
        <v>6</v>
      </c>
      <c r="N3855" s="7">
        <v>6</v>
      </c>
      <c r="O3855" s="7">
        <v>6</v>
      </c>
      <c r="P3855" s="7">
        <v>0</v>
      </c>
      <c r="Q3855" s="7">
        <v>1</v>
      </c>
      <c r="R3855" s="7">
        <v>0</v>
      </c>
      <c r="S3855" s="7">
        <v>0</v>
      </c>
      <c r="T3855" s="7">
        <v>1</v>
      </c>
      <c r="U3855" s="7">
        <v>3</v>
      </c>
      <c r="V3855" s="7">
        <v>0</v>
      </c>
      <c r="W3855" s="7">
        <v>0</v>
      </c>
      <c r="X3855" s="7">
        <v>3</v>
      </c>
      <c r="Y3855" s="7">
        <v>0</v>
      </c>
      <c r="Z3855" s="7">
        <v>0</v>
      </c>
      <c r="AA3855"/>
    </row>
    <row r="3856" spans="1:27" x14ac:dyDescent="0.25">
      <c r="A3856" s="24">
        <f t="shared" si="184"/>
        <v>1</v>
      </c>
      <c r="B3856" s="24" t="str">
        <f t="shared" si="182"/>
        <v/>
      </c>
      <c r="C3856" s="24" t="str">
        <f t="shared" si="183"/>
        <v/>
      </c>
      <c r="D3856" s="24">
        <v>2026</v>
      </c>
      <c r="E3856" s="7" t="s">
        <v>4108</v>
      </c>
      <c r="F3856" s="7" t="s">
        <v>4091</v>
      </c>
      <c r="G3856" s="7" t="s">
        <v>29</v>
      </c>
      <c r="H3856" s="7" t="s">
        <v>30</v>
      </c>
      <c r="I3856" s="8">
        <v>0.16700000000000001</v>
      </c>
      <c r="J3856" s="8">
        <v>0.23100000000000001</v>
      </c>
      <c r="K3856" s="8">
        <v>0.16700000000000001</v>
      </c>
      <c r="L3856" s="8">
        <v>0.39700000000000002</v>
      </c>
      <c r="M3856" s="7">
        <v>27</v>
      </c>
      <c r="N3856" s="7">
        <v>66</v>
      </c>
      <c r="O3856" s="7">
        <v>60</v>
      </c>
      <c r="P3856" s="7">
        <v>6</v>
      </c>
      <c r="Q3856" s="7">
        <v>10</v>
      </c>
      <c r="R3856" s="7">
        <v>0</v>
      </c>
      <c r="S3856" s="7">
        <v>0</v>
      </c>
      <c r="T3856" s="7">
        <v>0</v>
      </c>
      <c r="U3856" s="7">
        <v>6</v>
      </c>
      <c r="V3856" s="7">
        <v>3</v>
      </c>
      <c r="W3856" s="7">
        <v>2</v>
      </c>
      <c r="X3856" s="7">
        <v>12</v>
      </c>
      <c r="Y3856" s="7">
        <v>2</v>
      </c>
      <c r="Z3856" s="7">
        <v>0</v>
      </c>
      <c r="AA3856"/>
    </row>
    <row r="3857" spans="1:27" x14ac:dyDescent="0.25">
      <c r="A3857" s="24" t="str">
        <f t="shared" si="184"/>
        <v/>
      </c>
      <c r="B3857" s="24" t="str">
        <f t="shared" si="182"/>
        <v/>
      </c>
      <c r="C3857" s="24" t="str">
        <f t="shared" si="183"/>
        <v/>
      </c>
      <c r="D3857" s="24">
        <v>2026</v>
      </c>
      <c r="E3857" s="7" t="s">
        <v>4109</v>
      </c>
      <c r="F3857" s="7" t="s">
        <v>4091</v>
      </c>
      <c r="G3857" s="7" t="s">
        <v>37</v>
      </c>
      <c r="H3857" s="7" t="s">
        <v>38</v>
      </c>
      <c r="I3857" s="8">
        <v>0.14299999999999999</v>
      </c>
      <c r="J3857" s="8">
        <v>0.4</v>
      </c>
      <c r="K3857" s="8">
        <v>0.14299999999999999</v>
      </c>
      <c r="L3857" s="8">
        <v>0.54300000000000004</v>
      </c>
      <c r="M3857" s="7">
        <v>8</v>
      </c>
      <c r="N3857" s="7">
        <v>10</v>
      </c>
      <c r="O3857" s="7">
        <v>7</v>
      </c>
      <c r="P3857" s="7">
        <v>2</v>
      </c>
      <c r="Q3857" s="7">
        <v>1</v>
      </c>
      <c r="R3857" s="7">
        <v>0</v>
      </c>
      <c r="S3857" s="7">
        <v>0</v>
      </c>
      <c r="T3857" s="7">
        <v>0</v>
      </c>
      <c r="U3857" s="7">
        <v>0</v>
      </c>
      <c r="V3857" s="7">
        <v>2</v>
      </c>
      <c r="W3857" s="7">
        <v>1</v>
      </c>
      <c r="X3857" s="7">
        <v>3</v>
      </c>
      <c r="Y3857" s="7">
        <v>0</v>
      </c>
      <c r="Z3857" s="7">
        <v>0</v>
      </c>
      <c r="AA3857"/>
    </row>
    <row r="3858" spans="1:27" x14ac:dyDescent="0.25">
      <c r="A3858" s="24" t="str">
        <f t="shared" si="184"/>
        <v/>
      </c>
      <c r="B3858" s="24" t="str">
        <f t="shared" si="182"/>
        <v/>
      </c>
      <c r="C3858" s="24" t="str">
        <f t="shared" si="183"/>
        <v/>
      </c>
      <c r="D3858" s="24">
        <v>2026</v>
      </c>
      <c r="E3858" s="7" t="s">
        <v>4110</v>
      </c>
      <c r="F3858" s="7" t="s">
        <v>4091</v>
      </c>
      <c r="G3858" s="7" t="s">
        <v>37</v>
      </c>
      <c r="H3858" s="7" t="s">
        <v>64</v>
      </c>
      <c r="I3858" s="8">
        <v>0</v>
      </c>
      <c r="J3858" s="8">
        <v>0</v>
      </c>
      <c r="K3858" s="8">
        <v>0</v>
      </c>
      <c r="L3858" s="8">
        <v>0</v>
      </c>
      <c r="M3858" s="7">
        <v>1</v>
      </c>
      <c r="N3858" s="7">
        <v>1</v>
      </c>
      <c r="O3858" s="7">
        <v>1</v>
      </c>
      <c r="P3858" s="7">
        <v>0</v>
      </c>
      <c r="Q3858" s="7">
        <v>0</v>
      </c>
      <c r="R3858" s="7">
        <v>0</v>
      </c>
      <c r="S3858" s="7">
        <v>0</v>
      </c>
      <c r="T3858" s="7">
        <v>0</v>
      </c>
      <c r="U3858" s="7">
        <v>0</v>
      </c>
      <c r="V3858" s="7">
        <v>0</v>
      </c>
      <c r="W3858" s="7">
        <v>0</v>
      </c>
      <c r="X3858" s="7">
        <v>0</v>
      </c>
      <c r="Y3858" s="7">
        <v>0</v>
      </c>
      <c r="Z3858" s="7">
        <v>0</v>
      </c>
      <c r="AA3858"/>
    </row>
    <row r="3859" spans="1:27" x14ac:dyDescent="0.25">
      <c r="A3859" s="24" t="str">
        <f t="shared" si="184"/>
        <v/>
      </c>
      <c r="B3859" s="24" t="str">
        <f t="shared" si="182"/>
        <v/>
      </c>
      <c r="C3859" s="24" t="str">
        <f t="shared" si="183"/>
        <v/>
      </c>
      <c r="D3859" s="24">
        <v>2026</v>
      </c>
      <c r="E3859" s="7" t="s">
        <v>4111</v>
      </c>
      <c r="F3859" s="7" t="s">
        <v>4112</v>
      </c>
      <c r="G3859" s="7" t="s">
        <v>37</v>
      </c>
      <c r="H3859" s="7" t="s">
        <v>25</v>
      </c>
      <c r="I3859" s="8">
        <v>0.30599999999999999</v>
      </c>
      <c r="J3859" s="8">
        <v>0.40100000000000002</v>
      </c>
      <c r="K3859" s="8">
        <v>0.54500000000000004</v>
      </c>
      <c r="L3859" s="8">
        <v>0.94599999999999995</v>
      </c>
      <c r="M3859" s="7">
        <v>38</v>
      </c>
      <c r="N3859" s="7">
        <v>159</v>
      </c>
      <c r="O3859" s="7">
        <v>134</v>
      </c>
      <c r="P3859" s="7">
        <v>23</v>
      </c>
      <c r="Q3859" s="7">
        <v>41</v>
      </c>
      <c r="R3859" s="7">
        <v>5</v>
      </c>
      <c r="S3859" s="7">
        <v>0</v>
      </c>
      <c r="T3859" s="7">
        <v>9</v>
      </c>
      <c r="U3859" s="7">
        <v>34</v>
      </c>
      <c r="V3859" s="7">
        <v>3</v>
      </c>
      <c r="W3859" s="7">
        <v>19</v>
      </c>
      <c r="X3859" s="7">
        <v>39</v>
      </c>
      <c r="Y3859" s="7">
        <v>0</v>
      </c>
      <c r="Z3859" s="7">
        <v>1</v>
      </c>
      <c r="AA3859"/>
    </row>
    <row r="3860" spans="1:27" x14ac:dyDescent="0.25">
      <c r="A3860" s="24" t="str">
        <f t="shared" si="184"/>
        <v/>
      </c>
      <c r="B3860" s="24" t="str">
        <f t="shared" si="182"/>
        <v/>
      </c>
      <c r="C3860" s="24" t="str">
        <f t="shared" si="183"/>
        <v/>
      </c>
      <c r="D3860" s="24">
        <v>2026</v>
      </c>
      <c r="E3860" s="7" t="s">
        <v>4113</v>
      </c>
      <c r="F3860" s="7" t="s">
        <v>4112</v>
      </c>
      <c r="G3860" s="7" t="s">
        <v>37</v>
      </c>
      <c r="H3860" s="7" t="s">
        <v>40</v>
      </c>
      <c r="I3860" s="8">
        <v>0.29299999999999998</v>
      </c>
      <c r="J3860" s="8">
        <v>0.37</v>
      </c>
      <c r="K3860" s="8">
        <v>0.41899999999999998</v>
      </c>
      <c r="L3860" s="8">
        <v>0.78900000000000003</v>
      </c>
      <c r="M3860" s="7">
        <v>45</v>
      </c>
      <c r="N3860" s="7">
        <v>202</v>
      </c>
      <c r="O3860" s="7">
        <v>167</v>
      </c>
      <c r="P3860" s="7">
        <v>22</v>
      </c>
      <c r="Q3860" s="7">
        <v>49</v>
      </c>
      <c r="R3860" s="7">
        <v>7</v>
      </c>
      <c r="S3860" s="7">
        <v>1</v>
      </c>
      <c r="T3860" s="7">
        <v>4</v>
      </c>
      <c r="U3860" s="7">
        <v>32</v>
      </c>
      <c r="V3860" s="7">
        <v>5</v>
      </c>
      <c r="W3860" s="7">
        <v>17</v>
      </c>
      <c r="X3860" s="7">
        <v>19</v>
      </c>
      <c r="Y3860" s="7">
        <v>15</v>
      </c>
      <c r="Z3860" s="7">
        <v>6</v>
      </c>
      <c r="AA3860"/>
    </row>
    <row r="3861" spans="1:27" x14ac:dyDescent="0.25">
      <c r="A3861" s="24" t="str">
        <f t="shared" si="184"/>
        <v/>
      </c>
      <c r="B3861" s="24" t="str">
        <f t="shared" si="182"/>
        <v/>
      </c>
      <c r="C3861" s="24" t="str">
        <f t="shared" si="183"/>
        <v/>
      </c>
      <c r="D3861" s="24">
        <v>2026</v>
      </c>
      <c r="E3861" s="7" t="s">
        <v>4114</v>
      </c>
      <c r="F3861" s="7" t="s">
        <v>4112</v>
      </c>
      <c r="G3861" s="7" t="s">
        <v>24</v>
      </c>
      <c r="H3861" s="7" t="s">
        <v>42</v>
      </c>
      <c r="I3861" s="8">
        <v>0.28699999999999998</v>
      </c>
      <c r="J3861" s="8">
        <v>0.40600000000000003</v>
      </c>
      <c r="K3861" s="8">
        <v>0.34</v>
      </c>
      <c r="L3861" s="8">
        <v>0.746</v>
      </c>
      <c r="M3861" s="7">
        <v>40</v>
      </c>
      <c r="N3861" s="7">
        <v>185</v>
      </c>
      <c r="O3861" s="7">
        <v>150</v>
      </c>
      <c r="P3861" s="7">
        <v>29</v>
      </c>
      <c r="Q3861" s="7">
        <v>43</v>
      </c>
      <c r="R3861" s="7">
        <v>6</v>
      </c>
      <c r="S3861" s="7">
        <v>1</v>
      </c>
      <c r="T3861" s="7">
        <v>0</v>
      </c>
      <c r="U3861" s="7">
        <v>12</v>
      </c>
      <c r="V3861" s="7">
        <v>4</v>
      </c>
      <c r="W3861" s="7">
        <v>26</v>
      </c>
      <c r="X3861" s="7">
        <v>32</v>
      </c>
      <c r="Y3861" s="7">
        <v>16</v>
      </c>
      <c r="Z3861" s="7">
        <v>4</v>
      </c>
      <c r="AA3861"/>
    </row>
    <row r="3862" spans="1:27" x14ac:dyDescent="0.25">
      <c r="A3862" s="24" t="str">
        <f t="shared" si="184"/>
        <v/>
      </c>
      <c r="B3862" s="24" t="str">
        <f t="shared" si="182"/>
        <v/>
      </c>
      <c r="C3862" s="24" t="str">
        <f t="shared" si="183"/>
        <v/>
      </c>
      <c r="D3862" s="24">
        <v>2026</v>
      </c>
      <c r="E3862" s="7" t="s">
        <v>4115</v>
      </c>
      <c r="F3862" s="7" t="s">
        <v>4112</v>
      </c>
      <c r="G3862" s="7" t="s">
        <v>47</v>
      </c>
      <c r="H3862" s="7" t="s">
        <v>33</v>
      </c>
      <c r="I3862" s="8">
        <v>0.28199999999999997</v>
      </c>
      <c r="J3862" s="8">
        <v>0.36599999999999999</v>
      </c>
      <c r="K3862" s="8">
        <v>0.40100000000000002</v>
      </c>
      <c r="L3862" s="8">
        <v>0.76800000000000002</v>
      </c>
      <c r="M3862" s="7">
        <v>38</v>
      </c>
      <c r="N3862" s="7">
        <v>163</v>
      </c>
      <c r="O3862" s="7">
        <v>142</v>
      </c>
      <c r="P3862" s="7">
        <v>27</v>
      </c>
      <c r="Q3862" s="7">
        <v>40</v>
      </c>
      <c r="R3862" s="7">
        <v>9</v>
      </c>
      <c r="S3862" s="7">
        <v>1</v>
      </c>
      <c r="T3862" s="7">
        <v>2</v>
      </c>
      <c r="U3862" s="7">
        <v>25</v>
      </c>
      <c r="V3862" s="7">
        <v>8</v>
      </c>
      <c r="W3862" s="7">
        <v>11</v>
      </c>
      <c r="X3862" s="7">
        <v>24</v>
      </c>
      <c r="Y3862" s="7">
        <v>13</v>
      </c>
      <c r="Z3862" s="7">
        <v>5</v>
      </c>
      <c r="AA3862"/>
    </row>
    <row r="3863" spans="1:27" x14ac:dyDescent="0.25">
      <c r="A3863" s="24" t="str">
        <f t="shared" si="184"/>
        <v/>
      </c>
      <c r="B3863" s="24" t="str">
        <f t="shared" si="182"/>
        <v/>
      </c>
      <c r="C3863" s="24" t="str">
        <f t="shared" si="183"/>
        <v/>
      </c>
      <c r="D3863" s="24">
        <v>2026</v>
      </c>
      <c r="E3863" s="7" t="s">
        <v>4116</v>
      </c>
      <c r="F3863" s="7" t="s">
        <v>4112</v>
      </c>
      <c r="G3863" s="7" t="s">
        <v>24</v>
      </c>
      <c r="H3863" s="7" t="s">
        <v>35</v>
      </c>
      <c r="I3863" s="8">
        <v>0.252</v>
      </c>
      <c r="J3863" s="8">
        <v>0.33700000000000002</v>
      </c>
      <c r="K3863" s="8">
        <v>0.51700000000000002</v>
      </c>
      <c r="L3863" s="8">
        <v>0.85399999999999998</v>
      </c>
      <c r="M3863" s="7">
        <v>43</v>
      </c>
      <c r="N3863" s="7">
        <v>174</v>
      </c>
      <c r="O3863" s="7">
        <v>151</v>
      </c>
      <c r="P3863" s="7">
        <v>24</v>
      </c>
      <c r="Q3863" s="7">
        <v>38</v>
      </c>
      <c r="R3863" s="7">
        <v>12</v>
      </c>
      <c r="S3863" s="7">
        <v>2</v>
      </c>
      <c r="T3863" s="7">
        <v>8</v>
      </c>
      <c r="U3863" s="7">
        <v>26</v>
      </c>
      <c r="V3863" s="7">
        <v>9</v>
      </c>
      <c r="W3863" s="7">
        <v>11</v>
      </c>
      <c r="X3863" s="7">
        <v>58</v>
      </c>
      <c r="Y3863" s="7">
        <v>3</v>
      </c>
      <c r="Z3863" s="7">
        <v>3</v>
      </c>
      <c r="AA3863"/>
    </row>
    <row r="3864" spans="1:27" x14ac:dyDescent="0.25">
      <c r="A3864" s="24" t="str">
        <f t="shared" si="184"/>
        <v/>
      </c>
      <c r="B3864" s="24" t="str">
        <f t="shared" si="182"/>
        <v/>
      </c>
      <c r="C3864" s="24" t="str">
        <f t="shared" si="183"/>
        <v/>
      </c>
      <c r="D3864" s="24">
        <v>2026</v>
      </c>
      <c r="E3864" s="7" t="s">
        <v>4117</v>
      </c>
      <c r="F3864" s="7" t="s">
        <v>4112</v>
      </c>
      <c r="G3864" s="7" t="s">
        <v>24</v>
      </c>
      <c r="H3864" s="7" t="s">
        <v>30</v>
      </c>
      <c r="I3864" s="8">
        <v>0.23899999999999999</v>
      </c>
      <c r="J3864" s="8">
        <v>0.34</v>
      </c>
      <c r="K3864" s="8">
        <v>0.44</v>
      </c>
      <c r="L3864" s="8">
        <v>0.78</v>
      </c>
      <c r="M3864" s="7">
        <v>37</v>
      </c>
      <c r="N3864" s="7">
        <v>157</v>
      </c>
      <c r="O3864" s="7">
        <v>134</v>
      </c>
      <c r="P3864" s="7">
        <v>26</v>
      </c>
      <c r="Q3864" s="7">
        <v>32</v>
      </c>
      <c r="R3864" s="7">
        <v>8</v>
      </c>
      <c r="S3864" s="7">
        <v>2</v>
      </c>
      <c r="T3864" s="7">
        <v>5</v>
      </c>
      <c r="U3864" s="7">
        <v>21</v>
      </c>
      <c r="V3864" s="7">
        <v>1</v>
      </c>
      <c r="W3864" s="7">
        <v>20</v>
      </c>
      <c r="X3864" s="7">
        <v>46</v>
      </c>
      <c r="Y3864" s="7">
        <v>3</v>
      </c>
      <c r="Z3864" s="7">
        <v>0</v>
      </c>
      <c r="AA3864"/>
    </row>
    <row r="3865" spans="1:27" x14ac:dyDescent="0.25">
      <c r="A3865" s="24" t="str">
        <f t="shared" si="184"/>
        <v/>
      </c>
      <c r="B3865" s="24" t="str">
        <f t="shared" si="182"/>
        <v/>
      </c>
      <c r="C3865" s="24">
        <f t="shared" si="183"/>
        <v>1</v>
      </c>
      <c r="D3865" s="24">
        <v>2026</v>
      </c>
      <c r="E3865" s="7" t="s">
        <v>4118</v>
      </c>
      <c r="F3865" s="7" t="s">
        <v>4112</v>
      </c>
      <c r="G3865" s="7" t="s">
        <v>24</v>
      </c>
      <c r="H3865" s="7" t="s">
        <v>44</v>
      </c>
      <c r="I3865" s="8">
        <v>0.318</v>
      </c>
      <c r="J3865" s="8">
        <v>0.39</v>
      </c>
      <c r="K3865" s="8">
        <v>0.51400000000000001</v>
      </c>
      <c r="L3865" s="8">
        <v>0.90400000000000003</v>
      </c>
      <c r="M3865" s="7">
        <v>28</v>
      </c>
      <c r="N3865" s="7">
        <v>123</v>
      </c>
      <c r="O3865" s="7">
        <v>107</v>
      </c>
      <c r="P3865" s="7">
        <v>21</v>
      </c>
      <c r="Q3865" s="7">
        <v>34</v>
      </c>
      <c r="R3865" s="7">
        <v>9</v>
      </c>
      <c r="S3865" s="7">
        <v>0</v>
      </c>
      <c r="T3865" s="7">
        <v>4</v>
      </c>
      <c r="U3865" s="7">
        <v>13</v>
      </c>
      <c r="V3865" s="7">
        <v>6</v>
      </c>
      <c r="W3865" s="7">
        <v>8</v>
      </c>
      <c r="X3865" s="7">
        <v>12</v>
      </c>
      <c r="Y3865" s="7">
        <v>3</v>
      </c>
      <c r="Z3865" s="7">
        <v>1</v>
      </c>
      <c r="AA3865"/>
    </row>
    <row r="3866" spans="1:27" x14ac:dyDescent="0.25">
      <c r="A3866" s="24" t="str">
        <f t="shared" si="184"/>
        <v/>
      </c>
      <c r="B3866" s="24" t="str">
        <f t="shared" si="182"/>
        <v/>
      </c>
      <c r="C3866" s="24" t="str">
        <f t="shared" si="183"/>
        <v/>
      </c>
      <c r="D3866" s="24">
        <v>2026</v>
      </c>
      <c r="E3866" s="7" t="s">
        <v>4119</v>
      </c>
      <c r="F3866" s="7" t="s">
        <v>4112</v>
      </c>
      <c r="G3866" s="7" t="s">
        <v>47</v>
      </c>
      <c r="H3866" s="7" t="s">
        <v>44</v>
      </c>
      <c r="I3866" s="8">
        <v>0.255</v>
      </c>
      <c r="J3866" s="8">
        <v>0.3</v>
      </c>
      <c r="K3866" s="8">
        <v>0.32700000000000001</v>
      </c>
      <c r="L3866" s="8">
        <v>0.627</v>
      </c>
      <c r="M3866" s="7">
        <v>24</v>
      </c>
      <c r="N3866" s="7">
        <v>62</v>
      </c>
      <c r="O3866" s="7">
        <v>55</v>
      </c>
      <c r="P3866" s="7">
        <v>9</v>
      </c>
      <c r="Q3866" s="7">
        <v>14</v>
      </c>
      <c r="R3866" s="7">
        <v>1</v>
      </c>
      <c r="S3866" s="7">
        <v>0</v>
      </c>
      <c r="T3866" s="7">
        <v>1</v>
      </c>
      <c r="U3866" s="7">
        <v>8</v>
      </c>
      <c r="V3866" s="7">
        <v>2</v>
      </c>
      <c r="W3866" s="7">
        <v>2</v>
      </c>
      <c r="X3866" s="7">
        <v>23</v>
      </c>
      <c r="Y3866" s="7">
        <v>6</v>
      </c>
      <c r="Z3866" s="7">
        <v>0</v>
      </c>
      <c r="AA3866"/>
    </row>
    <row r="3867" spans="1:27" x14ac:dyDescent="0.25">
      <c r="A3867" s="24" t="str">
        <f t="shared" si="184"/>
        <v/>
      </c>
      <c r="B3867" s="24" t="str">
        <f t="shared" si="182"/>
        <v/>
      </c>
      <c r="C3867" s="24" t="str">
        <f t="shared" si="183"/>
        <v/>
      </c>
      <c r="D3867" s="24">
        <v>2026</v>
      </c>
      <c r="E3867" s="7" t="s">
        <v>4120</v>
      </c>
      <c r="F3867" s="7" t="s">
        <v>4112</v>
      </c>
      <c r="G3867" s="7" t="s">
        <v>47</v>
      </c>
      <c r="H3867" s="7" t="s">
        <v>44</v>
      </c>
      <c r="I3867" s="8">
        <v>0.222</v>
      </c>
      <c r="J3867" s="8">
        <v>0.28199999999999997</v>
      </c>
      <c r="K3867" s="8">
        <v>0.38900000000000001</v>
      </c>
      <c r="L3867" s="8">
        <v>0.67100000000000004</v>
      </c>
      <c r="M3867" s="7">
        <v>16</v>
      </c>
      <c r="N3867" s="7">
        <v>39</v>
      </c>
      <c r="O3867" s="7">
        <v>36</v>
      </c>
      <c r="P3867" s="7">
        <v>7</v>
      </c>
      <c r="Q3867" s="7">
        <v>8</v>
      </c>
      <c r="R3867" s="7">
        <v>0</v>
      </c>
      <c r="S3867" s="7">
        <v>0</v>
      </c>
      <c r="T3867" s="7">
        <v>2</v>
      </c>
      <c r="U3867" s="7">
        <v>8</v>
      </c>
      <c r="V3867" s="7">
        <v>0</v>
      </c>
      <c r="W3867" s="7">
        <v>3</v>
      </c>
      <c r="X3867" s="7">
        <v>18</v>
      </c>
      <c r="Y3867" s="7">
        <v>0</v>
      </c>
      <c r="Z3867" s="7">
        <v>0</v>
      </c>
      <c r="AA3867"/>
    </row>
    <row r="3868" spans="1:27" x14ac:dyDescent="0.25">
      <c r="A3868" s="24" t="str">
        <f t="shared" si="184"/>
        <v/>
      </c>
      <c r="B3868" s="24" t="str">
        <f t="shared" si="182"/>
        <v/>
      </c>
      <c r="C3868" s="24" t="str">
        <f t="shared" si="183"/>
        <v/>
      </c>
      <c r="D3868" s="24">
        <v>2026</v>
      </c>
      <c r="E3868" s="7" t="s">
        <v>4121</v>
      </c>
      <c r="F3868" s="7" t="s">
        <v>4112</v>
      </c>
      <c r="G3868" s="7" t="s">
        <v>37</v>
      </c>
      <c r="H3868" s="7" t="s">
        <v>27</v>
      </c>
      <c r="I3868" s="8">
        <v>0.221</v>
      </c>
      <c r="J3868" s="8">
        <v>0.32100000000000001</v>
      </c>
      <c r="K3868" s="8">
        <v>0.38200000000000001</v>
      </c>
      <c r="L3868" s="8">
        <v>0.70299999999999996</v>
      </c>
      <c r="M3868" s="7">
        <v>27</v>
      </c>
      <c r="N3868" s="7">
        <v>80</v>
      </c>
      <c r="O3868" s="7">
        <v>68</v>
      </c>
      <c r="P3868" s="7">
        <v>11</v>
      </c>
      <c r="Q3868" s="7">
        <v>15</v>
      </c>
      <c r="R3868" s="7">
        <v>2</v>
      </c>
      <c r="S3868" s="7">
        <v>0</v>
      </c>
      <c r="T3868" s="7">
        <v>3</v>
      </c>
      <c r="U3868" s="7">
        <v>10</v>
      </c>
      <c r="V3868" s="7">
        <v>1</v>
      </c>
      <c r="W3868" s="7">
        <v>9</v>
      </c>
      <c r="X3868" s="7">
        <v>36</v>
      </c>
      <c r="Y3868" s="7">
        <v>4</v>
      </c>
      <c r="Z3868" s="7">
        <v>2</v>
      </c>
      <c r="AA3868"/>
    </row>
    <row r="3869" spans="1:27" x14ac:dyDescent="0.25">
      <c r="A3869" s="24">
        <f t="shared" si="184"/>
        <v>1</v>
      </c>
      <c r="B3869" s="24" t="str">
        <f t="shared" si="182"/>
        <v/>
      </c>
      <c r="C3869" s="24">
        <f t="shared" si="183"/>
        <v>1</v>
      </c>
      <c r="D3869" s="24">
        <v>2026</v>
      </c>
      <c r="E3869" s="7" t="s">
        <v>4122</v>
      </c>
      <c r="F3869" s="7" t="s">
        <v>4112</v>
      </c>
      <c r="G3869" s="7" t="s">
        <v>29</v>
      </c>
      <c r="H3869" s="7" t="s">
        <v>35</v>
      </c>
      <c r="I3869" s="8">
        <v>0.21199999999999999</v>
      </c>
      <c r="J3869" s="8">
        <v>0.38500000000000001</v>
      </c>
      <c r="K3869" s="8">
        <v>0.44700000000000001</v>
      </c>
      <c r="L3869" s="8">
        <v>0.83199999999999996</v>
      </c>
      <c r="M3869" s="7">
        <v>28</v>
      </c>
      <c r="N3869" s="7">
        <v>110</v>
      </c>
      <c r="O3869" s="7">
        <v>85</v>
      </c>
      <c r="P3869" s="7">
        <v>17</v>
      </c>
      <c r="Q3869" s="7">
        <v>18</v>
      </c>
      <c r="R3869" s="7">
        <v>5</v>
      </c>
      <c r="S3869" s="7">
        <v>0</v>
      </c>
      <c r="T3869" s="7">
        <v>5</v>
      </c>
      <c r="U3869" s="7">
        <v>7</v>
      </c>
      <c r="V3869" s="7">
        <v>5</v>
      </c>
      <c r="W3869" s="7">
        <v>19</v>
      </c>
      <c r="X3869" s="7">
        <v>36</v>
      </c>
      <c r="Y3869" s="7">
        <v>2</v>
      </c>
      <c r="Z3869" s="7">
        <v>1</v>
      </c>
      <c r="AA3869"/>
    </row>
    <row r="3870" spans="1:27" x14ac:dyDescent="0.25">
      <c r="A3870" s="24">
        <f t="shared" si="184"/>
        <v>1</v>
      </c>
      <c r="B3870" s="24" t="str">
        <f t="shared" si="182"/>
        <v/>
      </c>
      <c r="C3870" s="24">
        <f t="shared" si="183"/>
        <v>1</v>
      </c>
      <c r="D3870" s="24">
        <v>2026</v>
      </c>
      <c r="E3870" s="7" t="s">
        <v>4123</v>
      </c>
      <c r="F3870" s="7" t="s">
        <v>4112</v>
      </c>
      <c r="G3870" s="7" t="s">
        <v>29</v>
      </c>
      <c r="H3870" s="7" t="s">
        <v>38</v>
      </c>
      <c r="I3870" s="8">
        <v>0.191</v>
      </c>
      <c r="J3870" s="8">
        <v>0.314</v>
      </c>
      <c r="K3870" s="8">
        <v>0.29199999999999998</v>
      </c>
      <c r="L3870" s="8">
        <v>0.60599999999999998</v>
      </c>
      <c r="M3870" s="7">
        <v>28</v>
      </c>
      <c r="N3870" s="7">
        <v>110</v>
      </c>
      <c r="O3870" s="7">
        <v>89</v>
      </c>
      <c r="P3870" s="7">
        <v>8</v>
      </c>
      <c r="Q3870" s="7">
        <v>17</v>
      </c>
      <c r="R3870" s="7">
        <v>3</v>
      </c>
      <c r="S3870" s="7">
        <v>0</v>
      </c>
      <c r="T3870" s="7">
        <v>2</v>
      </c>
      <c r="U3870" s="7">
        <v>11</v>
      </c>
      <c r="V3870" s="7">
        <v>3</v>
      </c>
      <c r="W3870" s="7">
        <v>13</v>
      </c>
      <c r="X3870" s="7">
        <v>27</v>
      </c>
      <c r="Y3870" s="7">
        <v>3</v>
      </c>
      <c r="Z3870" s="7">
        <v>0</v>
      </c>
      <c r="AA3870"/>
    </row>
    <row r="3871" spans="1:27" x14ac:dyDescent="0.25">
      <c r="A3871" s="24" t="str">
        <f t="shared" si="184"/>
        <v/>
      </c>
      <c r="B3871" s="24" t="str">
        <f t="shared" si="182"/>
        <v/>
      </c>
      <c r="C3871" s="24" t="str">
        <f t="shared" si="183"/>
        <v/>
      </c>
      <c r="D3871" s="24">
        <v>2026</v>
      </c>
      <c r="E3871" s="7" t="s">
        <v>4124</v>
      </c>
      <c r="F3871" s="7" t="s">
        <v>4112</v>
      </c>
      <c r="G3871" s="7" t="s">
        <v>47</v>
      </c>
      <c r="H3871" s="7" t="s">
        <v>25</v>
      </c>
      <c r="I3871" s="8">
        <v>0.17899999999999999</v>
      </c>
      <c r="J3871" s="8">
        <v>0.46700000000000003</v>
      </c>
      <c r="K3871" s="8">
        <v>0.28599999999999998</v>
      </c>
      <c r="L3871" s="8">
        <v>0.752</v>
      </c>
      <c r="M3871" s="7">
        <v>14</v>
      </c>
      <c r="N3871" s="7">
        <v>47</v>
      </c>
      <c r="O3871" s="7">
        <v>28</v>
      </c>
      <c r="P3871" s="7">
        <v>8</v>
      </c>
      <c r="Q3871" s="7">
        <v>5</v>
      </c>
      <c r="R3871" s="7">
        <v>0</v>
      </c>
      <c r="S3871" s="7">
        <v>0</v>
      </c>
      <c r="T3871" s="7">
        <v>1</v>
      </c>
      <c r="U3871" s="7">
        <v>6</v>
      </c>
      <c r="V3871" s="7">
        <v>9</v>
      </c>
      <c r="W3871" s="7">
        <v>7</v>
      </c>
      <c r="X3871" s="7">
        <v>4</v>
      </c>
      <c r="Y3871" s="7">
        <v>0</v>
      </c>
      <c r="Z3871" s="7">
        <v>0</v>
      </c>
      <c r="AA3871"/>
    </row>
    <row r="3872" spans="1:27" x14ac:dyDescent="0.25">
      <c r="A3872" s="24">
        <f t="shared" si="184"/>
        <v>1</v>
      </c>
      <c r="B3872" s="24" t="str">
        <f t="shared" si="182"/>
        <v/>
      </c>
      <c r="C3872" s="24" t="str">
        <f t="shared" si="183"/>
        <v/>
      </c>
      <c r="D3872" s="24">
        <v>2026</v>
      </c>
      <c r="E3872" s="7" t="s">
        <v>4125</v>
      </c>
      <c r="F3872" s="7" t="s">
        <v>4112</v>
      </c>
      <c r="G3872" s="7" t="s">
        <v>29</v>
      </c>
      <c r="H3872" s="7" t="s">
        <v>27</v>
      </c>
      <c r="I3872" s="8">
        <v>0.14000000000000001</v>
      </c>
      <c r="J3872" s="8">
        <v>0.28799999999999998</v>
      </c>
      <c r="K3872" s="8">
        <v>0.25600000000000001</v>
      </c>
      <c r="L3872" s="8">
        <v>0.54400000000000004</v>
      </c>
      <c r="M3872" s="7">
        <v>29</v>
      </c>
      <c r="N3872" s="7">
        <v>105</v>
      </c>
      <c r="O3872" s="7">
        <v>86</v>
      </c>
      <c r="P3872" s="7">
        <v>12</v>
      </c>
      <c r="Q3872" s="7">
        <v>12</v>
      </c>
      <c r="R3872" s="7">
        <v>4</v>
      </c>
      <c r="S3872" s="7">
        <v>0</v>
      </c>
      <c r="T3872" s="7">
        <v>2</v>
      </c>
      <c r="U3872" s="7">
        <v>5</v>
      </c>
      <c r="V3872" s="7">
        <v>3</v>
      </c>
      <c r="W3872" s="7">
        <v>15</v>
      </c>
      <c r="X3872" s="7">
        <v>46</v>
      </c>
      <c r="Y3872" s="7">
        <v>2</v>
      </c>
      <c r="Z3872" s="7">
        <v>1</v>
      </c>
      <c r="AA3872"/>
    </row>
    <row r="3873" spans="1:27" x14ac:dyDescent="0.25">
      <c r="A3873" s="24" t="str">
        <f t="shared" si="184"/>
        <v/>
      </c>
      <c r="B3873" s="24" t="str">
        <f t="shared" si="182"/>
        <v/>
      </c>
      <c r="C3873" s="24" t="str">
        <f t="shared" si="183"/>
        <v/>
      </c>
      <c r="D3873" s="24">
        <v>2026</v>
      </c>
      <c r="E3873" s="7" t="s">
        <v>4126</v>
      </c>
      <c r="F3873" s="7" t="s">
        <v>4112</v>
      </c>
      <c r="G3873" s="7" t="s">
        <v>24</v>
      </c>
      <c r="H3873" s="7" t="s">
        <v>25</v>
      </c>
      <c r="I3873" s="8">
        <v>0.125</v>
      </c>
      <c r="J3873" s="8">
        <v>0.26300000000000001</v>
      </c>
      <c r="K3873" s="8">
        <v>0.125</v>
      </c>
      <c r="L3873" s="8">
        <v>0.38800000000000001</v>
      </c>
      <c r="M3873" s="7">
        <v>7</v>
      </c>
      <c r="N3873" s="7">
        <v>19</v>
      </c>
      <c r="O3873" s="7">
        <v>16</v>
      </c>
      <c r="P3873" s="7">
        <v>1</v>
      </c>
      <c r="Q3873" s="7">
        <v>2</v>
      </c>
      <c r="R3873" s="7">
        <v>0</v>
      </c>
      <c r="S3873" s="7">
        <v>0</v>
      </c>
      <c r="T3873" s="7">
        <v>0</v>
      </c>
      <c r="U3873" s="7">
        <v>1</v>
      </c>
      <c r="V3873" s="7">
        <v>1</v>
      </c>
      <c r="W3873" s="7">
        <v>2</v>
      </c>
      <c r="X3873" s="7">
        <v>10</v>
      </c>
      <c r="Y3873" s="7">
        <v>0</v>
      </c>
      <c r="Z3873" s="7">
        <v>0</v>
      </c>
      <c r="AA3873"/>
    </row>
    <row r="3874" spans="1:27" x14ac:dyDescent="0.25">
      <c r="A3874" s="24" t="str">
        <f t="shared" si="184"/>
        <v/>
      </c>
      <c r="B3874" s="24" t="str">
        <f t="shared" si="182"/>
        <v/>
      </c>
      <c r="C3874" s="24" t="str">
        <f t="shared" si="183"/>
        <v/>
      </c>
      <c r="D3874" s="24">
        <v>2026</v>
      </c>
      <c r="E3874" s="7" t="s">
        <v>4127</v>
      </c>
      <c r="F3874" s="7" t="s">
        <v>4112</v>
      </c>
      <c r="G3874" s="7" t="s">
        <v>24</v>
      </c>
      <c r="H3874" s="7" t="s">
        <v>25</v>
      </c>
      <c r="I3874" s="8">
        <v>0</v>
      </c>
      <c r="J3874" s="8">
        <v>0</v>
      </c>
      <c r="K3874" s="8">
        <v>0</v>
      </c>
      <c r="L3874" s="8">
        <v>0</v>
      </c>
      <c r="M3874" s="7">
        <v>2</v>
      </c>
      <c r="N3874" s="7">
        <v>4</v>
      </c>
      <c r="O3874" s="7">
        <v>4</v>
      </c>
      <c r="P3874" s="7">
        <v>0</v>
      </c>
      <c r="Q3874" s="7">
        <v>0</v>
      </c>
      <c r="R3874" s="7">
        <v>0</v>
      </c>
      <c r="S3874" s="7">
        <v>0</v>
      </c>
      <c r="T3874" s="7">
        <v>0</v>
      </c>
      <c r="U3874" s="7">
        <v>0</v>
      </c>
      <c r="V3874" s="7">
        <v>0</v>
      </c>
      <c r="W3874" s="7">
        <v>0</v>
      </c>
      <c r="X3874" s="7">
        <v>3</v>
      </c>
      <c r="Y3874" s="7">
        <v>0</v>
      </c>
      <c r="Z3874" s="7">
        <v>0</v>
      </c>
      <c r="AA3874"/>
    </row>
    <row r="3875" spans="1:27" x14ac:dyDescent="0.25">
      <c r="A3875" s="24">
        <f t="shared" si="184"/>
        <v>1</v>
      </c>
      <c r="B3875" s="24" t="str">
        <f t="shared" si="182"/>
        <v/>
      </c>
      <c r="C3875" s="24" t="str">
        <f t="shared" si="183"/>
        <v/>
      </c>
      <c r="D3875" s="24">
        <v>2026</v>
      </c>
      <c r="E3875" s="7" t="s">
        <v>4128</v>
      </c>
      <c r="F3875" s="7" t="s">
        <v>4112</v>
      </c>
      <c r="G3875" s="7" t="s">
        <v>29</v>
      </c>
      <c r="H3875" s="7" t="s">
        <v>164</v>
      </c>
      <c r="I3875" s="8">
        <v>0</v>
      </c>
      <c r="J3875" s="8">
        <v>0</v>
      </c>
      <c r="K3875" s="8">
        <v>0</v>
      </c>
      <c r="L3875" s="8">
        <v>0</v>
      </c>
      <c r="M3875" s="7">
        <v>1</v>
      </c>
      <c r="N3875" s="7">
        <v>1</v>
      </c>
      <c r="O3875" s="7">
        <v>1</v>
      </c>
      <c r="P3875" s="7">
        <v>0</v>
      </c>
      <c r="Q3875" s="7">
        <v>0</v>
      </c>
      <c r="R3875" s="7">
        <v>0</v>
      </c>
      <c r="S3875" s="7">
        <v>0</v>
      </c>
      <c r="T3875" s="7">
        <v>0</v>
      </c>
      <c r="U3875" s="7">
        <v>0</v>
      </c>
      <c r="V3875" s="7">
        <v>0</v>
      </c>
      <c r="W3875" s="7">
        <v>0</v>
      </c>
      <c r="X3875" s="7">
        <v>1</v>
      </c>
      <c r="Y3875" s="7">
        <v>0</v>
      </c>
      <c r="Z3875" s="7">
        <v>0</v>
      </c>
      <c r="AA3875"/>
    </row>
    <row r="3876" spans="1:27" x14ac:dyDescent="0.25">
      <c r="A3876" s="24" t="str">
        <f t="shared" si="184"/>
        <v/>
      </c>
      <c r="B3876" s="24" t="str">
        <f t="shared" si="182"/>
        <v/>
      </c>
      <c r="C3876" s="24">
        <f t="shared" si="183"/>
        <v>1</v>
      </c>
      <c r="D3876" s="24">
        <v>2026</v>
      </c>
      <c r="E3876" s="7" t="s">
        <v>4129</v>
      </c>
      <c r="F3876" s="7" t="s">
        <v>4112</v>
      </c>
      <c r="G3876" s="7" t="s">
        <v>47</v>
      </c>
      <c r="H3876" s="7" t="s">
        <v>35</v>
      </c>
      <c r="I3876" s="8">
        <v>0</v>
      </c>
      <c r="J3876" s="8">
        <v>0</v>
      </c>
      <c r="K3876" s="8">
        <v>0</v>
      </c>
      <c r="L3876" s="8">
        <v>0</v>
      </c>
      <c r="M3876" s="7">
        <v>1</v>
      </c>
      <c r="N3876" s="7">
        <v>2</v>
      </c>
      <c r="O3876" s="7">
        <v>2</v>
      </c>
      <c r="P3876" s="7">
        <v>0</v>
      </c>
      <c r="Q3876" s="7">
        <v>0</v>
      </c>
      <c r="R3876" s="7">
        <v>0</v>
      </c>
      <c r="S3876" s="7">
        <v>0</v>
      </c>
      <c r="T3876" s="7">
        <v>0</v>
      </c>
      <c r="U3876" s="7">
        <v>0</v>
      </c>
      <c r="V3876" s="7">
        <v>0</v>
      </c>
      <c r="W3876" s="7">
        <v>0</v>
      </c>
      <c r="X3876" s="7">
        <v>2</v>
      </c>
      <c r="Y3876" s="7">
        <v>0</v>
      </c>
      <c r="Z3876" s="7">
        <v>0</v>
      </c>
      <c r="AA3876"/>
    </row>
    <row r="3877" spans="1:27" x14ac:dyDescent="0.25">
      <c r="A3877" s="24" t="str">
        <f t="shared" si="184"/>
        <v/>
      </c>
      <c r="B3877" s="24">
        <f t="shared" si="182"/>
        <v>1</v>
      </c>
      <c r="C3877" s="24" t="str">
        <f t="shared" si="183"/>
        <v/>
      </c>
      <c r="D3877" s="24">
        <v>2026</v>
      </c>
      <c r="E3877" s="7" t="s">
        <v>4130</v>
      </c>
      <c r="F3877" s="7" t="s">
        <v>4131</v>
      </c>
      <c r="G3877" s="7" t="s">
        <v>37</v>
      </c>
      <c r="H3877" s="7" t="s">
        <v>25</v>
      </c>
      <c r="I3877" s="8">
        <v>0.39600000000000002</v>
      </c>
      <c r="J3877" s="8">
        <v>0.49299999999999999</v>
      </c>
      <c r="K3877" s="8">
        <v>0.83</v>
      </c>
      <c r="L3877" s="8">
        <v>1.323</v>
      </c>
      <c r="M3877" s="7">
        <v>61</v>
      </c>
      <c r="N3877" s="7">
        <v>288</v>
      </c>
      <c r="O3877" s="7">
        <v>235</v>
      </c>
      <c r="P3877" s="7">
        <v>82</v>
      </c>
      <c r="Q3877" s="7">
        <v>93</v>
      </c>
      <c r="R3877" s="7">
        <v>13</v>
      </c>
      <c r="S3877" s="7">
        <v>1</v>
      </c>
      <c r="T3877" s="7">
        <v>29</v>
      </c>
      <c r="U3877" s="7">
        <v>83</v>
      </c>
      <c r="V3877" s="7">
        <v>7</v>
      </c>
      <c r="W3877" s="7">
        <v>42</v>
      </c>
      <c r="X3877" s="7">
        <v>54</v>
      </c>
      <c r="Y3877" s="7">
        <v>25</v>
      </c>
      <c r="Z3877" s="7">
        <v>2</v>
      </c>
      <c r="AA3877"/>
    </row>
    <row r="3878" spans="1:27" x14ac:dyDescent="0.25">
      <c r="A3878" s="24" t="str">
        <f t="shared" si="184"/>
        <v/>
      </c>
      <c r="B3878" s="24" t="str">
        <f t="shared" si="182"/>
        <v/>
      </c>
      <c r="C3878" s="24" t="str">
        <f t="shared" si="183"/>
        <v/>
      </c>
      <c r="D3878" s="24">
        <v>2026</v>
      </c>
      <c r="E3878" s="7" t="s">
        <v>4133</v>
      </c>
      <c r="F3878" s="7" t="s">
        <v>4131</v>
      </c>
      <c r="G3878" s="7" t="s">
        <v>24</v>
      </c>
      <c r="H3878" s="7" t="s">
        <v>27</v>
      </c>
      <c r="I3878" s="8">
        <v>0.373</v>
      </c>
      <c r="J3878" s="8">
        <v>0.45300000000000001</v>
      </c>
      <c r="K3878" s="8">
        <v>0.627</v>
      </c>
      <c r="L3878" s="8">
        <v>1.08</v>
      </c>
      <c r="M3878" s="7">
        <v>53</v>
      </c>
      <c r="N3878" s="7">
        <v>225</v>
      </c>
      <c r="O3878" s="7">
        <v>193</v>
      </c>
      <c r="P3878" s="7">
        <v>52</v>
      </c>
      <c r="Q3878" s="7">
        <v>72</v>
      </c>
      <c r="R3878" s="7">
        <v>14</v>
      </c>
      <c r="S3878" s="7">
        <v>1</v>
      </c>
      <c r="T3878" s="7">
        <v>11</v>
      </c>
      <c r="U3878" s="7">
        <v>42</v>
      </c>
      <c r="V3878" s="7">
        <v>11</v>
      </c>
      <c r="W3878" s="7">
        <v>19</v>
      </c>
      <c r="X3878" s="7">
        <v>19</v>
      </c>
      <c r="Y3878" s="7">
        <v>13</v>
      </c>
      <c r="Z3878" s="7">
        <v>1</v>
      </c>
      <c r="AA3878"/>
    </row>
    <row r="3879" spans="1:27" x14ac:dyDescent="0.25">
      <c r="A3879" s="24" t="str">
        <f t="shared" si="184"/>
        <v/>
      </c>
      <c r="B3879" s="24">
        <f t="shared" si="182"/>
        <v>1</v>
      </c>
      <c r="C3879" s="24" t="str">
        <f t="shared" si="183"/>
        <v/>
      </c>
      <c r="D3879" s="24">
        <v>2026</v>
      </c>
      <c r="E3879" s="7" t="s">
        <v>4132</v>
      </c>
      <c r="F3879" s="7" t="s">
        <v>4131</v>
      </c>
      <c r="G3879" s="7" t="s">
        <v>37</v>
      </c>
      <c r="H3879" s="7" t="s">
        <v>33</v>
      </c>
      <c r="I3879" s="8">
        <v>0.37</v>
      </c>
      <c r="J3879" s="8">
        <v>0.49</v>
      </c>
      <c r="K3879" s="8">
        <v>0.67400000000000004</v>
      </c>
      <c r="L3879" s="8">
        <v>1.1639999999999999</v>
      </c>
      <c r="M3879" s="7">
        <v>60</v>
      </c>
      <c r="N3879" s="7">
        <v>287</v>
      </c>
      <c r="O3879" s="7">
        <v>227</v>
      </c>
      <c r="P3879" s="7">
        <v>77</v>
      </c>
      <c r="Q3879" s="7">
        <v>84</v>
      </c>
      <c r="R3879" s="7">
        <v>10</v>
      </c>
      <c r="S3879" s="7">
        <v>1</v>
      </c>
      <c r="T3879" s="7">
        <v>19</v>
      </c>
      <c r="U3879" s="7">
        <v>57</v>
      </c>
      <c r="V3879" s="7">
        <v>34</v>
      </c>
      <c r="W3879" s="7">
        <v>22</v>
      </c>
      <c r="X3879" s="7">
        <v>40</v>
      </c>
      <c r="Y3879" s="7">
        <v>8</v>
      </c>
      <c r="Z3879" s="7">
        <v>0</v>
      </c>
      <c r="AA3879"/>
    </row>
    <row r="3880" spans="1:27" x14ac:dyDescent="0.25">
      <c r="A3880" s="24">
        <f t="shared" si="184"/>
        <v>1</v>
      </c>
      <c r="B3880" s="24" t="str">
        <f t="shared" si="182"/>
        <v/>
      </c>
      <c r="C3880" s="24" t="str">
        <f t="shared" si="183"/>
        <v/>
      </c>
      <c r="D3880" s="24">
        <v>2026</v>
      </c>
      <c r="E3880" s="7" t="s">
        <v>4136</v>
      </c>
      <c r="F3880" s="7" t="s">
        <v>4131</v>
      </c>
      <c r="G3880" s="7" t="s">
        <v>29</v>
      </c>
      <c r="H3880" s="7" t="s">
        <v>42</v>
      </c>
      <c r="I3880" s="8">
        <v>0.30599999999999999</v>
      </c>
      <c r="J3880" s="8">
        <v>0.42199999999999999</v>
      </c>
      <c r="K3880" s="8">
        <v>0.52600000000000002</v>
      </c>
      <c r="L3880" s="8">
        <v>0.94799999999999995</v>
      </c>
      <c r="M3880" s="7">
        <v>52</v>
      </c>
      <c r="N3880" s="7">
        <v>211</v>
      </c>
      <c r="O3880" s="7">
        <v>173</v>
      </c>
      <c r="P3880" s="7">
        <v>40</v>
      </c>
      <c r="Q3880" s="7">
        <v>53</v>
      </c>
      <c r="R3880" s="7">
        <v>9</v>
      </c>
      <c r="S3880" s="7">
        <v>1</v>
      </c>
      <c r="T3880" s="7">
        <v>9</v>
      </c>
      <c r="U3880" s="7">
        <v>30</v>
      </c>
      <c r="V3880" s="7">
        <v>7</v>
      </c>
      <c r="W3880" s="7">
        <v>29</v>
      </c>
      <c r="X3880" s="7">
        <v>44</v>
      </c>
      <c r="Y3880" s="7">
        <v>5</v>
      </c>
      <c r="Z3880" s="7">
        <v>1</v>
      </c>
      <c r="AA3880"/>
    </row>
    <row r="3881" spans="1:27" x14ac:dyDescent="0.25">
      <c r="A3881" s="24">
        <f t="shared" si="184"/>
        <v>1</v>
      </c>
      <c r="B3881" s="24" t="str">
        <f t="shared" si="182"/>
        <v/>
      </c>
      <c r="C3881" s="24" t="str">
        <f t="shared" si="183"/>
        <v/>
      </c>
      <c r="D3881" s="24">
        <v>2026</v>
      </c>
      <c r="E3881" s="7" t="s">
        <v>4135</v>
      </c>
      <c r="F3881" s="7" t="s">
        <v>4131</v>
      </c>
      <c r="G3881" s="7" t="s">
        <v>29</v>
      </c>
      <c r="H3881" s="7" t="s">
        <v>40</v>
      </c>
      <c r="I3881" s="8">
        <v>0.28999999999999998</v>
      </c>
      <c r="J3881" s="8">
        <v>0.39</v>
      </c>
      <c r="K3881" s="8">
        <v>0.60299999999999998</v>
      </c>
      <c r="L3881" s="8">
        <v>0.99299999999999999</v>
      </c>
      <c r="M3881" s="7">
        <v>61</v>
      </c>
      <c r="N3881" s="7">
        <v>254</v>
      </c>
      <c r="O3881" s="7">
        <v>214</v>
      </c>
      <c r="P3881" s="7">
        <v>52</v>
      </c>
      <c r="Q3881" s="7">
        <v>62</v>
      </c>
      <c r="R3881" s="7">
        <v>16</v>
      </c>
      <c r="S3881" s="7">
        <v>0</v>
      </c>
      <c r="T3881" s="7">
        <v>17</v>
      </c>
      <c r="U3881" s="7">
        <v>54</v>
      </c>
      <c r="V3881" s="7">
        <v>2</v>
      </c>
      <c r="W3881" s="7">
        <v>35</v>
      </c>
      <c r="X3881" s="7">
        <v>62</v>
      </c>
      <c r="Y3881" s="7">
        <v>4</v>
      </c>
      <c r="Z3881" s="7">
        <v>0</v>
      </c>
      <c r="AA3881"/>
    </row>
    <row r="3882" spans="1:27" x14ac:dyDescent="0.25">
      <c r="A3882" s="24">
        <f t="shared" si="184"/>
        <v>1</v>
      </c>
      <c r="B3882" s="24" t="str">
        <f t="shared" si="182"/>
        <v/>
      </c>
      <c r="C3882" s="24" t="str">
        <f t="shared" si="183"/>
        <v/>
      </c>
      <c r="D3882" s="24">
        <v>2026</v>
      </c>
      <c r="E3882" s="7" t="s">
        <v>4137</v>
      </c>
      <c r="F3882" s="7" t="s">
        <v>4131</v>
      </c>
      <c r="G3882" s="7" t="s">
        <v>29</v>
      </c>
      <c r="H3882" s="7" t="s">
        <v>44</v>
      </c>
      <c r="I3882" s="8">
        <v>0.28499999999999998</v>
      </c>
      <c r="J3882" s="8">
        <v>0.39900000000000002</v>
      </c>
      <c r="K3882" s="8">
        <v>0.66200000000000003</v>
      </c>
      <c r="L3882" s="8">
        <v>1.0609999999999999</v>
      </c>
      <c r="M3882" s="7">
        <v>48</v>
      </c>
      <c r="N3882" s="7">
        <v>183</v>
      </c>
      <c r="O3882" s="7">
        <v>151</v>
      </c>
      <c r="P3882" s="7">
        <v>33</v>
      </c>
      <c r="Q3882" s="7">
        <v>43</v>
      </c>
      <c r="R3882" s="7">
        <v>3</v>
      </c>
      <c r="S3882" s="7">
        <v>0</v>
      </c>
      <c r="T3882" s="7">
        <v>18</v>
      </c>
      <c r="U3882" s="7">
        <v>49</v>
      </c>
      <c r="V3882" s="7">
        <v>11</v>
      </c>
      <c r="W3882" s="7">
        <v>19</v>
      </c>
      <c r="X3882" s="7">
        <v>58</v>
      </c>
      <c r="Y3882" s="7">
        <v>0</v>
      </c>
      <c r="Z3882" s="7">
        <v>0</v>
      </c>
      <c r="AA3882"/>
    </row>
    <row r="3883" spans="1:27" x14ac:dyDescent="0.25">
      <c r="A3883" s="24">
        <f t="shared" si="184"/>
        <v>1</v>
      </c>
      <c r="B3883" s="24" t="str">
        <f t="shared" si="182"/>
        <v/>
      </c>
      <c r="C3883" s="24" t="str">
        <f t="shared" si="183"/>
        <v/>
      </c>
      <c r="D3883" s="24">
        <v>2026</v>
      </c>
      <c r="E3883" s="7" t="s">
        <v>4138</v>
      </c>
      <c r="F3883" s="7" t="s">
        <v>4131</v>
      </c>
      <c r="G3883" s="7" t="s">
        <v>29</v>
      </c>
      <c r="H3883" s="7" t="s">
        <v>44</v>
      </c>
      <c r="I3883" s="8">
        <v>0.27800000000000002</v>
      </c>
      <c r="J3883" s="8">
        <v>0.45200000000000001</v>
      </c>
      <c r="K3883" s="8">
        <v>0.72899999999999998</v>
      </c>
      <c r="L3883" s="8">
        <v>1.181</v>
      </c>
      <c r="M3883" s="7">
        <v>49</v>
      </c>
      <c r="N3883" s="7">
        <v>197</v>
      </c>
      <c r="O3883" s="7">
        <v>144</v>
      </c>
      <c r="P3883" s="7">
        <v>45</v>
      </c>
      <c r="Q3883" s="7">
        <v>40</v>
      </c>
      <c r="R3883" s="7">
        <v>5</v>
      </c>
      <c r="S3883" s="7">
        <v>0</v>
      </c>
      <c r="T3883" s="7">
        <v>20</v>
      </c>
      <c r="U3883" s="7">
        <v>48</v>
      </c>
      <c r="V3883" s="7">
        <v>14</v>
      </c>
      <c r="W3883" s="7">
        <v>35</v>
      </c>
      <c r="X3883" s="7">
        <v>38</v>
      </c>
      <c r="Y3883" s="7">
        <v>0</v>
      </c>
      <c r="Z3883" s="7">
        <v>0</v>
      </c>
      <c r="AA3883"/>
    </row>
    <row r="3884" spans="1:27" x14ac:dyDescent="0.25">
      <c r="A3884" s="24" t="str">
        <f t="shared" si="184"/>
        <v/>
      </c>
      <c r="B3884" s="24" t="str">
        <f t="shared" si="182"/>
        <v/>
      </c>
      <c r="C3884" s="24" t="str">
        <f t="shared" si="183"/>
        <v/>
      </c>
      <c r="D3884" s="24">
        <v>2026</v>
      </c>
      <c r="E3884" s="7" t="s">
        <v>4139</v>
      </c>
      <c r="F3884" s="7" t="s">
        <v>4131</v>
      </c>
      <c r="G3884" s="7" t="s">
        <v>37</v>
      </c>
      <c r="H3884" s="7" t="s">
        <v>42</v>
      </c>
      <c r="I3884" s="8">
        <v>0.35799999999999998</v>
      </c>
      <c r="J3884" s="8">
        <v>0.40799999999999997</v>
      </c>
      <c r="K3884" s="8">
        <v>0.72599999999999998</v>
      </c>
      <c r="L3884" s="8">
        <v>1.135</v>
      </c>
      <c r="M3884" s="7">
        <v>35</v>
      </c>
      <c r="N3884" s="7">
        <v>120</v>
      </c>
      <c r="O3884" s="7">
        <v>106</v>
      </c>
      <c r="P3884" s="7">
        <v>30</v>
      </c>
      <c r="Q3884" s="7">
        <v>38</v>
      </c>
      <c r="R3884" s="7">
        <v>12</v>
      </c>
      <c r="S3884" s="7">
        <v>0</v>
      </c>
      <c r="T3884" s="7">
        <v>9</v>
      </c>
      <c r="U3884" s="7">
        <v>36</v>
      </c>
      <c r="V3884" s="7">
        <v>3</v>
      </c>
      <c r="W3884" s="7">
        <v>8</v>
      </c>
      <c r="X3884" s="7">
        <v>20</v>
      </c>
      <c r="Y3884" s="7">
        <v>3</v>
      </c>
      <c r="Z3884" s="7">
        <v>1</v>
      </c>
      <c r="AA3884"/>
    </row>
    <row r="3885" spans="1:27" x14ac:dyDescent="0.25">
      <c r="A3885" s="24" t="str">
        <f t="shared" si="184"/>
        <v/>
      </c>
      <c r="B3885" s="24">
        <f t="shared" si="182"/>
        <v>1</v>
      </c>
      <c r="C3885" s="24" t="str">
        <f t="shared" si="183"/>
        <v/>
      </c>
      <c r="D3885" s="24">
        <v>2026</v>
      </c>
      <c r="E3885" s="7" t="s">
        <v>4141</v>
      </c>
      <c r="F3885" s="7" t="s">
        <v>4131</v>
      </c>
      <c r="G3885" s="7" t="s">
        <v>24</v>
      </c>
      <c r="H3885" s="7" t="s">
        <v>30</v>
      </c>
      <c r="I3885" s="8">
        <v>0.34599999999999997</v>
      </c>
      <c r="J3885" s="8">
        <v>0.48499999999999999</v>
      </c>
      <c r="K3885" s="8">
        <v>0.48099999999999998</v>
      </c>
      <c r="L3885" s="8">
        <v>0.96599999999999997</v>
      </c>
      <c r="M3885" s="7">
        <v>32</v>
      </c>
      <c r="N3885" s="7">
        <v>134</v>
      </c>
      <c r="O3885" s="7">
        <v>104</v>
      </c>
      <c r="P3885" s="7">
        <v>32</v>
      </c>
      <c r="Q3885" s="7">
        <v>36</v>
      </c>
      <c r="R3885" s="7">
        <v>6</v>
      </c>
      <c r="S3885" s="7">
        <v>1</v>
      </c>
      <c r="T3885" s="7">
        <v>2</v>
      </c>
      <c r="U3885" s="7">
        <v>17</v>
      </c>
      <c r="V3885" s="7">
        <v>4</v>
      </c>
      <c r="W3885" s="7">
        <v>24</v>
      </c>
      <c r="X3885" s="7">
        <v>9</v>
      </c>
      <c r="Y3885" s="7">
        <v>4</v>
      </c>
      <c r="Z3885" s="7">
        <v>1</v>
      </c>
      <c r="AA3885"/>
    </row>
    <row r="3886" spans="1:27" x14ac:dyDescent="0.25">
      <c r="A3886" s="24" t="str">
        <f t="shared" si="184"/>
        <v/>
      </c>
      <c r="B3886" s="24" t="str">
        <f t="shared" si="182"/>
        <v/>
      </c>
      <c r="C3886" s="24" t="str">
        <f t="shared" si="183"/>
        <v/>
      </c>
      <c r="D3886" s="24">
        <v>2026</v>
      </c>
      <c r="E3886" s="7" t="s">
        <v>4134</v>
      </c>
      <c r="F3886" s="7" t="s">
        <v>4131</v>
      </c>
      <c r="G3886" s="7" t="s">
        <v>24</v>
      </c>
      <c r="H3886" s="7" t="s">
        <v>30</v>
      </c>
      <c r="I3886" s="8">
        <v>0.32100000000000001</v>
      </c>
      <c r="J3886" s="8">
        <v>0.443</v>
      </c>
      <c r="K3886" s="8">
        <v>0.63500000000000001</v>
      </c>
      <c r="L3886" s="8">
        <v>1.0780000000000001</v>
      </c>
      <c r="M3886" s="7">
        <v>45</v>
      </c>
      <c r="N3886" s="7">
        <v>194</v>
      </c>
      <c r="O3886" s="7">
        <v>156</v>
      </c>
      <c r="P3886" s="7">
        <v>42</v>
      </c>
      <c r="Q3886" s="7">
        <v>50</v>
      </c>
      <c r="R3886" s="7">
        <v>10</v>
      </c>
      <c r="S3886" s="7">
        <v>0</v>
      </c>
      <c r="T3886" s="7">
        <v>13</v>
      </c>
      <c r="U3886" s="7">
        <v>41</v>
      </c>
      <c r="V3886" s="7">
        <v>8</v>
      </c>
      <c r="W3886" s="7">
        <v>28</v>
      </c>
      <c r="X3886" s="7">
        <v>39</v>
      </c>
      <c r="Y3886" s="7">
        <v>3</v>
      </c>
      <c r="Z3886" s="7">
        <v>0</v>
      </c>
      <c r="AA3886"/>
    </row>
    <row r="3887" spans="1:27" x14ac:dyDescent="0.25">
      <c r="A3887" s="24" t="str">
        <f t="shared" si="184"/>
        <v/>
      </c>
      <c r="B3887" s="24" t="str">
        <f t="shared" si="182"/>
        <v/>
      </c>
      <c r="C3887" s="24" t="str">
        <f t="shared" si="183"/>
        <v/>
      </c>
      <c r="D3887" s="24">
        <v>2026</v>
      </c>
      <c r="E3887" s="7" t="s">
        <v>4143</v>
      </c>
      <c r="F3887" s="7" t="s">
        <v>4131</v>
      </c>
      <c r="G3887" s="7" t="s">
        <v>37</v>
      </c>
      <c r="H3887" s="7" t="s">
        <v>38</v>
      </c>
      <c r="I3887" s="8">
        <v>0.312</v>
      </c>
      <c r="J3887" s="8">
        <v>0.4</v>
      </c>
      <c r="K3887" s="8">
        <v>0.49399999999999999</v>
      </c>
      <c r="L3887" s="8">
        <v>0.89400000000000002</v>
      </c>
      <c r="M3887" s="7">
        <v>30</v>
      </c>
      <c r="N3887" s="7">
        <v>90</v>
      </c>
      <c r="O3887" s="7">
        <v>77</v>
      </c>
      <c r="P3887" s="7">
        <v>17</v>
      </c>
      <c r="Q3887" s="7">
        <v>24</v>
      </c>
      <c r="R3887" s="7">
        <v>2</v>
      </c>
      <c r="S3887" s="7">
        <v>0</v>
      </c>
      <c r="T3887" s="7">
        <v>4</v>
      </c>
      <c r="U3887" s="7">
        <v>20</v>
      </c>
      <c r="V3887" s="7">
        <v>2</v>
      </c>
      <c r="W3887" s="7">
        <v>10</v>
      </c>
      <c r="X3887" s="7">
        <v>24</v>
      </c>
      <c r="Y3887" s="7">
        <v>0</v>
      </c>
      <c r="Z3887" s="7">
        <v>0</v>
      </c>
      <c r="AA3887"/>
    </row>
    <row r="3888" spans="1:27" x14ac:dyDescent="0.25">
      <c r="A3888" s="24" t="str">
        <f t="shared" si="184"/>
        <v/>
      </c>
      <c r="B3888" s="24" t="str">
        <f t="shared" si="182"/>
        <v/>
      </c>
      <c r="C3888" s="24" t="str">
        <f t="shared" si="183"/>
        <v/>
      </c>
      <c r="D3888" s="24">
        <v>2026</v>
      </c>
      <c r="E3888" s="7" t="s">
        <v>990</v>
      </c>
      <c r="F3888" s="7" t="s">
        <v>4131</v>
      </c>
      <c r="G3888" s="7" t="s">
        <v>47</v>
      </c>
      <c r="H3888" s="7" t="s">
        <v>30</v>
      </c>
      <c r="I3888" s="8">
        <v>0.31</v>
      </c>
      <c r="J3888" s="8">
        <v>0.38</v>
      </c>
      <c r="K3888" s="8">
        <v>0.49299999999999999</v>
      </c>
      <c r="L3888" s="8">
        <v>0.873</v>
      </c>
      <c r="M3888" s="7">
        <v>27</v>
      </c>
      <c r="N3888" s="7">
        <v>79</v>
      </c>
      <c r="O3888" s="7">
        <v>71</v>
      </c>
      <c r="P3888" s="7">
        <v>16</v>
      </c>
      <c r="Q3888" s="7">
        <v>22</v>
      </c>
      <c r="R3888" s="7">
        <v>7</v>
      </c>
      <c r="S3888" s="7">
        <v>0</v>
      </c>
      <c r="T3888" s="7">
        <v>2</v>
      </c>
      <c r="U3888" s="7">
        <v>13</v>
      </c>
      <c r="V3888" s="7">
        <v>2</v>
      </c>
      <c r="W3888" s="7">
        <v>6</v>
      </c>
      <c r="X3888" s="7">
        <v>16</v>
      </c>
      <c r="Y3888" s="7">
        <v>1</v>
      </c>
      <c r="Z3888" s="7">
        <v>0</v>
      </c>
      <c r="AA3888"/>
    </row>
    <row r="3889" spans="1:27" x14ac:dyDescent="0.25">
      <c r="A3889" s="24">
        <f t="shared" si="184"/>
        <v>1</v>
      </c>
      <c r="B3889" s="24" t="str">
        <f t="shared" si="182"/>
        <v/>
      </c>
      <c r="C3889" s="24" t="str">
        <f t="shared" si="183"/>
        <v/>
      </c>
      <c r="D3889" s="24">
        <v>2026</v>
      </c>
      <c r="E3889" s="7" t="s">
        <v>4140</v>
      </c>
      <c r="F3889" s="7" t="s">
        <v>4131</v>
      </c>
      <c r="G3889" s="7" t="s">
        <v>32</v>
      </c>
      <c r="H3889" s="7" t="s">
        <v>35</v>
      </c>
      <c r="I3889" s="8">
        <v>0.31</v>
      </c>
      <c r="J3889" s="8">
        <v>0.36399999999999999</v>
      </c>
      <c r="K3889" s="8">
        <v>0.44800000000000001</v>
      </c>
      <c r="L3889" s="8">
        <v>0.81200000000000006</v>
      </c>
      <c r="M3889" s="7">
        <v>21</v>
      </c>
      <c r="N3889" s="7">
        <v>33</v>
      </c>
      <c r="O3889" s="7">
        <v>29</v>
      </c>
      <c r="P3889" s="7">
        <v>5</v>
      </c>
      <c r="Q3889" s="7">
        <v>9</v>
      </c>
      <c r="R3889" s="7">
        <v>1</v>
      </c>
      <c r="S3889" s="7">
        <v>0</v>
      </c>
      <c r="T3889" s="7">
        <v>1</v>
      </c>
      <c r="U3889" s="7">
        <v>4</v>
      </c>
      <c r="V3889" s="7">
        <v>1</v>
      </c>
      <c r="W3889" s="7">
        <v>2</v>
      </c>
      <c r="X3889" s="7">
        <v>5</v>
      </c>
      <c r="Y3889" s="7">
        <v>0</v>
      </c>
      <c r="Z3889" s="7">
        <v>0</v>
      </c>
      <c r="AA3889"/>
    </row>
    <row r="3890" spans="1:27" x14ac:dyDescent="0.25">
      <c r="A3890" s="24">
        <f t="shared" si="184"/>
        <v>1</v>
      </c>
      <c r="B3890" s="24" t="str">
        <f t="shared" si="182"/>
        <v/>
      </c>
      <c r="C3890" s="24" t="str">
        <f t="shared" si="183"/>
        <v/>
      </c>
      <c r="D3890" s="24">
        <v>2026</v>
      </c>
      <c r="E3890" s="7" t="s">
        <v>4142</v>
      </c>
      <c r="F3890" s="7" t="s">
        <v>4131</v>
      </c>
      <c r="G3890" s="7" t="s">
        <v>29</v>
      </c>
      <c r="H3890" s="7" t="s">
        <v>38</v>
      </c>
      <c r="I3890" s="8">
        <v>0.3</v>
      </c>
      <c r="J3890" s="8">
        <v>0.42599999999999999</v>
      </c>
      <c r="K3890" s="8">
        <v>0.54500000000000004</v>
      </c>
      <c r="L3890" s="8">
        <v>0.97199999999999998</v>
      </c>
      <c r="M3890" s="7">
        <v>39</v>
      </c>
      <c r="N3890" s="7">
        <v>136</v>
      </c>
      <c r="O3890" s="7">
        <v>110</v>
      </c>
      <c r="P3890" s="7">
        <v>19</v>
      </c>
      <c r="Q3890" s="7">
        <v>33</v>
      </c>
      <c r="R3890" s="7">
        <v>6</v>
      </c>
      <c r="S3890" s="7">
        <v>0</v>
      </c>
      <c r="T3890" s="7">
        <v>7</v>
      </c>
      <c r="U3890" s="7">
        <v>28</v>
      </c>
      <c r="V3890" s="7">
        <v>6</v>
      </c>
      <c r="W3890" s="7">
        <v>19</v>
      </c>
      <c r="X3890" s="7">
        <v>20</v>
      </c>
      <c r="Y3890" s="7">
        <v>0</v>
      </c>
      <c r="Z3890" s="7">
        <v>0</v>
      </c>
      <c r="AA3890"/>
    </row>
    <row r="3891" spans="1:27" x14ac:dyDescent="0.25">
      <c r="A3891" s="24" t="str">
        <f t="shared" si="184"/>
        <v/>
      </c>
      <c r="B3891" s="24" t="str">
        <f t="shared" si="182"/>
        <v/>
      </c>
      <c r="C3891" s="24" t="str">
        <f t="shared" si="183"/>
        <v/>
      </c>
      <c r="D3891" s="24">
        <v>2026</v>
      </c>
      <c r="E3891" s="7" t="s">
        <v>4144</v>
      </c>
      <c r="F3891" s="7" t="s">
        <v>4131</v>
      </c>
      <c r="G3891" s="7" t="s">
        <v>47</v>
      </c>
      <c r="H3891" s="7" t="s">
        <v>35</v>
      </c>
      <c r="I3891" s="8">
        <v>0.29399999999999998</v>
      </c>
      <c r="J3891" s="8">
        <v>0.52</v>
      </c>
      <c r="K3891" s="8">
        <v>0.41199999999999998</v>
      </c>
      <c r="L3891" s="8">
        <v>0.93200000000000005</v>
      </c>
      <c r="M3891" s="7">
        <v>15</v>
      </c>
      <c r="N3891" s="7">
        <v>25</v>
      </c>
      <c r="O3891" s="7">
        <v>17</v>
      </c>
      <c r="P3891" s="7">
        <v>9</v>
      </c>
      <c r="Q3891" s="7">
        <v>5</v>
      </c>
      <c r="R3891" s="7">
        <v>2</v>
      </c>
      <c r="S3891" s="7">
        <v>0</v>
      </c>
      <c r="T3891" s="7">
        <v>0</v>
      </c>
      <c r="U3891" s="7">
        <v>3</v>
      </c>
      <c r="V3891" s="7">
        <v>2</v>
      </c>
      <c r="W3891" s="7">
        <v>6</v>
      </c>
      <c r="X3891" s="7">
        <v>6</v>
      </c>
      <c r="Y3891" s="7">
        <v>3</v>
      </c>
      <c r="Z3891" s="7">
        <v>0</v>
      </c>
      <c r="AA3891"/>
    </row>
    <row r="3892" spans="1:27" x14ac:dyDescent="0.25">
      <c r="A3892" s="24">
        <f t="shared" si="184"/>
        <v>1</v>
      </c>
      <c r="B3892" s="24" t="str">
        <f t="shared" si="182"/>
        <v/>
      </c>
      <c r="C3892" s="24" t="str">
        <f t="shared" si="183"/>
        <v/>
      </c>
      <c r="D3892" s="24">
        <v>2026</v>
      </c>
      <c r="E3892" s="7" t="s">
        <v>4145</v>
      </c>
      <c r="F3892" s="7" t="s">
        <v>4131</v>
      </c>
      <c r="G3892" s="7" t="s">
        <v>32</v>
      </c>
      <c r="H3892" s="7" t="s">
        <v>44</v>
      </c>
      <c r="I3892" s="8">
        <v>0.224</v>
      </c>
      <c r="J3892" s="8">
        <v>0.43</v>
      </c>
      <c r="K3892" s="8">
        <v>0.44800000000000001</v>
      </c>
      <c r="L3892" s="8">
        <v>0.879</v>
      </c>
      <c r="M3892" s="7">
        <v>28</v>
      </c>
      <c r="N3892" s="7">
        <v>79</v>
      </c>
      <c r="O3892" s="7">
        <v>58</v>
      </c>
      <c r="P3892" s="7">
        <v>12</v>
      </c>
      <c r="Q3892" s="7">
        <v>13</v>
      </c>
      <c r="R3892" s="7">
        <v>1</v>
      </c>
      <c r="S3892" s="7">
        <v>0</v>
      </c>
      <c r="T3892" s="7">
        <v>4</v>
      </c>
      <c r="U3892" s="7">
        <v>17</v>
      </c>
      <c r="V3892" s="7">
        <v>5</v>
      </c>
      <c r="W3892" s="7">
        <v>16</v>
      </c>
      <c r="X3892" s="7">
        <v>17</v>
      </c>
      <c r="Y3892" s="7">
        <v>0</v>
      </c>
      <c r="Z3892" s="7">
        <v>0</v>
      </c>
      <c r="AA3892"/>
    </row>
    <row r="3893" spans="1:27" x14ac:dyDescent="0.25">
      <c r="A3893" s="24" t="str">
        <f t="shared" si="184"/>
        <v/>
      </c>
      <c r="B3893" s="24" t="str">
        <f t="shared" si="182"/>
        <v/>
      </c>
      <c r="C3893" s="24" t="str">
        <f t="shared" si="183"/>
        <v/>
      </c>
      <c r="D3893" s="24">
        <v>2026</v>
      </c>
      <c r="E3893" s="7" t="s">
        <v>4146</v>
      </c>
      <c r="F3893" s="7" t="s">
        <v>4131</v>
      </c>
      <c r="G3893" s="7" t="s">
        <v>37</v>
      </c>
      <c r="H3893" s="7" t="s">
        <v>27</v>
      </c>
      <c r="I3893" s="8">
        <v>0.13300000000000001</v>
      </c>
      <c r="J3893" s="8">
        <v>0.35</v>
      </c>
      <c r="K3893" s="8">
        <v>0.13300000000000001</v>
      </c>
      <c r="L3893" s="8">
        <v>0.48299999999999998</v>
      </c>
      <c r="M3893" s="7">
        <v>13</v>
      </c>
      <c r="N3893" s="7">
        <v>20</v>
      </c>
      <c r="O3893" s="7">
        <v>15</v>
      </c>
      <c r="P3893" s="7">
        <v>7</v>
      </c>
      <c r="Q3893" s="7">
        <v>2</v>
      </c>
      <c r="R3893" s="7">
        <v>0</v>
      </c>
      <c r="S3893" s="7">
        <v>0</v>
      </c>
      <c r="T3893" s="7">
        <v>0</v>
      </c>
      <c r="U3893" s="7">
        <v>2</v>
      </c>
      <c r="V3893" s="7">
        <v>1</v>
      </c>
      <c r="W3893" s="7">
        <v>4</v>
      </c>
      <c r="X3893" s="7">
        <v>3</v>
      </c>
      <c r="Y3893" s="7">
        <v>0</v>
      </c>
      <c r="Z3893" s="7">
        <v>0</v>
      </c>
      <c r="AA3893"/>
    </row>
    <row r="3894" spans="1:27" x14ac:dyDescent="0.25">
      <c r="A3894" s="24" t="str">
        <f t="shared" si="184"/>
        <v/>
      </c>
      <c r="B3894" s="24" t="str">
        <f t="shared" si="182"/>
        <v/>
      </c>
      <c r="C3894" s="24" t="str">
        <f t="shared" si="183"/>
        <v/>
      </c>
      <c r="D3894" s="24">
        <v>2026</v>
      </c>
      <c r="E3894" s="7" t="s">
        <v>4147</v>
      </c>
      <c r="F3894" s="7" t="s">
        <v>4131</v>
      </c>
      <c r="G3894" s="7" t="s">
        <v>47</v>
      </c>
      <c r="H3894" s="7" t="s">
        <v>42</v>
      </c>
      <c r="I3894" s="8">
        <v>0</v>
      </c>
      <c r="J3894" s="8">
        <v>0.33300000000000002</v>
      </c>
      <c r="K3894" s="8">
        <v>0</v>
      </c>
      <c r="L3894" s="8">
        <v>0.33300000000000002</v>
      </c>
      <c r="M3894" s="7">
        <v>3</v>
      </c>
      <c r="N3894" s="7">
        <v>3</v>
      </c>
      <c r="O3894" s="7">
        <v>2</v>
      </c>
      <c r="P3894" s="7">
        <v>0</v>
      </c>
      <c r="Q3894" s="7">
        <v>0</v>
      </c>
      <c r="R3894" s="7">
        <v>0</v>
      </c>
      <c r="S3894" s="7">
        <v>0</v>
      </c>
      <c r="T3894" s="7">
        <v>0</v>
      </c>
      <c r="U3894" s="7">
        <v>1</v>
      </c>
      <c r="V3894" s="7">
        <v>1</v>
      </c>
      <c r="W3894" s="7">
        <v>0</v>
      </c>
      <c r="X3894" s="7">
        <v>2</v>
      </c>
      <c r="Y3894" s="7">
        <v>0</v>
      </c>
      <c r="Z3894" s="7">
        <v>0</v>
      </c>
      <c r="AA3894"/>
    </row>
    <row r="3895" spans="1:27" x14ac:dyDescent="0.25">
      <c r="A3895" s="24" t="str">
        <f t="shared" si="184"/>
        <v/>
      </c>
      <c r="B3895" s="24" t="str">
        <f t="shared" si="182"/>
        <v/>
      </c>
      <c r="C3895" s="24" t="str">
        <f t="shared" si="183"/>
        <v/>
      </c>
      <c r="D3895" s="24">
        <v>2026</v>
      </c>
      <c r="E3895" s="7" t="s">
        <v>4148</v>
      </c>
      <c r="F3895" s="7" t="s">
        <v>4131</v>
      </c>
      <c r="G3895" s="7" t="s">
        <v>37</v>
      </c>
      <c r="H3895" s="7" t="s">
        <v>164</v>
      </c>
      <c r="I3895" s="8">
        <v>0</v>
      </c>
      <c r="J3895" s="8">
        <v>0</v>
      </c>
      <c r="K3895" s="8">
        <v>0</v>
      </c>
      <c r="L3895" s="8">
        <v>0</v>
      </c>
      <c r="M3895" s="7">
        <v>3</v>
      </c>
      <c r="N3895" s="7">
        <v>3</v>
      </c>
      <c r="O3895" s="7">
        <v>3</v>
      </c>
      <c r="P3895" s="7">
        <v>0</v>
      </c>
      <c r="Q3895" s="7">
        <v>0</v>
      </c>
      <c r="R3895" s="7">
        <v>0</v>
      </c>
      <c r="S3895" s="7">
        <v>0</v>
      </c>
      <c r="T3895" s="7">
        <v>0</v>
      </c>
      <c r="U3895" s="7">
        <v>0</v>
      </c>
      <c r="V3895" s="7">
        <v>0</v>
      </c>
      <c r="W3895" s="7">
        <v>0</v>
      </c>
      <c r="X3895" s="7">
        <v>1</v>
      </c>
      <c r="Y3895" s="7">
        <v>0</v>
      </c>
      <c r="Z3895" s="7">
        <v>0</v>
      </c>
      <c r="AA3895"/>
    </row>
    <row r="3896" spans="1:27" x14ac:dyDescent="0.25">
      <c r="A3896" s="24" t="str">
        <f t="shared" si="184"/>
        <v/>
      </c>
      <c r="B3896" s="24" t="str">
        <f t="shared" si="182"/>
        <v/>
      </c>
      <c r="C3896" s="24" t="str">
        <f t="shared" si="183"/>
        <v/>
      </c>
      <c r="D3896" s="24">
        <v>2026</v>
      </c>
      <c r="E3896" s="7" t="s">
        <v>4149</v>
      </c>
      <c r="F3896" s="7" t="s">
        <v>4150</v>
      </c>
      <c r="G3896" s="7" t="s">
        <v>47</v>
      </c>
      <c r="H3896" s="7" t="s">
        <v>30</v>
      </c>
      <c r="I3896" s="8">
        <v>0.35799999999999998</v>
      </c>
      <c r="J3896" s="8">
        <v>0.47599999999999998</v>
      </c>
      <c r="K3896" s="8">
        <v>0.60199999999999998</v>
      </c>
      <c r="L3896" s="8">
        <v>1.0780000000000001</v>
      </c>
      <c r="M3896" s="7">
        <v>56</v>
      </c>
      <c r="N3896" s="7">
        <v>252</v>
      </c>
      <c r="O3896" s="7">
        <v>201</v>
      </c>
      <c r="P3896" s="7">
        <v>54</v>
      </c>
      <c r="Q3896" s="7">
        <v>72</v>
      </c>
      <c r="R3896" s="7">
        <v>16</v>
      </c>
      <c r="S3896" s="7">
        <v>0</v>
      </c>
      <c r="T3896" s="7">
        <v>11</v>
      </c>
      <c r="U3896" s="7">
        <v>52</v>
      </c>
      <c r="V3896" s="7">
        <v>6</v>
      </c>
      <c r="W3896" s="7">
        <v>42</v>
      </c>
      <c r="X3896" s="7">
        <v>34</v>
      </c>
      <c r="Y3896" s="7">
        <v>19</v>
      </c>
      <c r="Z3896" s="7">
        <v>2</v>
      </c>
      <c r="AA3896"/>
    </row>
    <row r="3897" spans="1:27" x14ac:dyDescent="0.25">
      <c r="A3897" s="24" t="str">
        <f t="shared" si="184"/>
        <v/>
      </c>
      <c r="B3897" s="24">
        <f t="shared" si="182"/>
        <v>1</v>
      </c>
      <c r="C3897" s="24" t="str">
        <f t="shared" si="183"/>
        <v/>
      </c>
      <c r="D3897" s="24">
        <v>2026</v>
      </c>
      <c r="E3897" s="7" t="s">
        <v>4151</v>
      </c>
      <c r="F3897" s="7" t="s">
        <v>4150</v>
      </c>
      <c r="G3897" s="7" t="s">
        <v>37</v>
      </c>
      <c r="H3897" s="7" t="s">
        <v>27</v>
      </c>
      <c r="I3897" s="8">
        <v>0.34699999999999998</v>
      </c>
      <c r="J3897" s="8">
        <v>0.435</v>
      </c>
      <c r="K3897" s="8">
        <v>0.72099999999999997</v>
      </c>
      <c r="L3897" s="8">
        <v>1.1559999999999999</v>
      </c>
      <c r="M3897" s="7">
        <v>55</v>
      </c>
      <c r="N3897" s="7">
        <v>260</v>
      </c>
      <c r="O3897" s="7">
        <v>219</v>
      </c>
      <c r="P3897" s="7">
        <v>63</v>
      </c>
      <c r="Q3897" s="7">
        <v>76</v>
      </c>
      <c r="R3897" s="7">
        <v>9</v>
      </c>
      <c r="S3897" s="7">
        <v>2</v>
      </c>
      <c r="T3897" s="7">
        <v>23</v>
      </c>
      <c r="U3897" s="7">
        <v>62</v>
      </c>
      <c r="V3897" s="7">
        <v>2</v>
      </c>
      <c r="W3897" s="7">
        <v>35</v>
      </c>
      <c r="X3897" s="7">
        <v>57</v>
      </c>
      <c r="Y3897" s="7">
        <v>12</v>
      </c>
      <c r="Z3897" s="7">
        <v>1</v>
      </c>
      <c r="AA3897"/>
    </row>
    <row r="3898" spans="1:27" x14ac:dyDescent="0.25">
      <c r="A3898" s="24" t="str">
        <f t="shared" si="184"/>
        <v/>
      </c>
      <c r="B3898" s="24">
        <f t="shared" si="182"/>
        <v>1</v>
      </c>
      <c r="C3898" s="24" t="str">
        <f t="shared" si="183"/>
        <v/>
      </c>
      <c r="D3898" s="24">
        <v>2026</v>
      </c>
      <c r="E3898" s="7" t="s">
        <v>4153</v>
      </c>
      <c r="F3898" s="7" t="s">
        <v>4150</v>
      </c>
      <c r="G3898" s="7" t="s">
        <v>37</v>
      </c>
      <c r="H3898" s="7" t="s">
        <v>25</v>
      </c>
      <c r="I3898" s="8">
        <v>0.33300000000000002</v>
      </c>
      <c r="J3898" s="8">
        <v>0.48699999999999999</v>
      </c>
      <c r="K3898" s="8">
        <v>0.71099999999999997</v>
      </c>
      <c r="L3898" s="8">
        <v>1.198</v>
      </c>
      <c r="M3898" s="7">
        <v>55</v>
      </c>
      <c r="N3898" s="7">
        <v>263</v>
      </c>
      <c r="O3898" s="7">
        <v>201</v>
      </c>
      <c r="P3898" s="7">
        <v>64</v>
      </c>
      <c r="Q3898" s="7">
        <v>67</v>
      </c>
      <c r="R3898" s="7">
        <v>13</v>
      </c>
      <c r="S3898" s="7">
        <v>0</v>
      </c>
      <c r="T3898" s="7">
        <v>21</v>
      </c>
      <c r="U3898" s="7">
        <v>56</v>
      </c>
      <c r="V3898" s="7">
        <v>12</v>
      </c>
      <c r="W3898" s="7">
        <v>49</v>
      </c>
      <c r="X3898" s="7">
        <v>59</v>
      </c>
      <c r="Y3898" s="7">
        <v>10</v>
      </c>
      <c r="Z3898" s="7">
        <v>1</v>
      </c>
      <c r="AA3898"/>
    </row>
    <row r="3899" spans="1:27" x14ac:dyDescent="0.25">
      <c r="A3899" s="24">
        <f t="shared" si="184"/>
        <v>1</v>
      </c>
      <c r="B3899" s="24" t="str">
        <f t="shared" si="182"/>
        <v/>
      </c>
      <c r="C3899" s="24" t="str">
        <f t="shared" si="183"/>
        <v/>
      </c>
      <c r="D3899" s="24">
        <v>2026</v>
      </c>
      <c r="E3899" s="7" t="s">
        <v>4152</v>
      </c>
      <c r="F3899" s="7" t="s">
        <v>4150</v>
      </c>
      <c r="G3899" s="7" t="s">
        <v>29</v>
      </c>
      <c r="H3899" s="7" t="s">
        <v>33</v>
      </c>
      <c r="I3899" s="8">
        <v>0.316</v>
      </c>
      <c r="J3899" s="8">
        <v>0.433</v>
      </c>
      <c r="K3899" s="8">
        <v>0.46100000000000002</v>
      </c>
      <c r="L3899" s="8">
        <v>0.89400000000000002</v>
      </c>
      <c r="M3899" s="7">
        <v>56</v>
      </c>
      <c r="N3899" s="7">
        <v>255</v>
      </c>
      <c r="O3899" s="7">
        <v>206</v>
      </c>
      <c r="P3899" s="7">
        <v>48</v>
      </c>
      <c r="Q3899" s="7">
        <v>65</v>
      </c>
      <c r="R3899" s="7">
        <v>10</v>
      </c>
      <c r="S3899" s="7">
        <v>1</v>
      </c>
      <c r="T3899" s="7">
        <v>6</v>
      </c>
      <c r="U3899" s="7">
        <v>42</v>
      </c>
      <c r="V3899" s="7">
        <v>5</v>
      </c>
      <c r="W3899" s="7">
        <v>40</v>
      </c>
      <c r="X3899" s="7">
        <v>43</v>
      </c>
      <c r="Y3899" s="7">
        <v>12</v>
      </c>
      <c r="Z3899" s="7">
        <v>0</v>
      </c>
      <c r="AA3899"/>
    </row>
    <row r="3900" spans="1:27" x14ac:dyDescent="0.25">
      <c r="A3900" s="24" t="str">
        <f t="shared" si="184"/>
        <v/>
      </c>
      <c r="B3900" s="24" t="str">
        <f t="shared" si="182"/>
        <v/>
      </c>
      <c r="C3900" s="24" t="str">
        <f t="shared" si="183"/>
        <v/>
      </c>
      <c r="D3900" s="24">
        <v>2026</v>
      </c>
      <c r="E3900" s="7" t="s">
        <v>4154</v>
      </c>
      <c r="F3900" s="7" t="s">
        <v>4150</v>
      </c>
      <c r="G3900" s="7" t="s">
        <v>24</v>
      </c>
      <c r="H3900" s="7" t="s">
        <v>40</v>
      </c>
      <c r="I3900" s="8">
        <v>0.29799999999999999</v>
      </c>
      <c r="J3900" s="8">
        <v>0.40400000000000003</v>
      </c>
      <c r="K3900" s="8">
        <v>0.45700000000000002</v>
      </c>
      <c r="L3900" s="8">
        <v>0.86199999999999999</v>
      </c>
      <c r="M3900" s="7">
        <v>48</v>
      </c>
      <c r="N3900" s="7">
        <v>227</v>
      </c>
      <c r="O3900" s="7">
        <v>188</v>
      </c>
      <c r="P3900" s="7">
        <v>44</v>
      </c>
      <c r="Q3900" s="7">
        <v>56</v>
      </c>
      <c r="R3900" s="7">
        <v>14</v>
      </c>
      <c r="S3900" s="7">
        <v>2</v>
      </c>
      <c r="T3900" s="7">
        <v>4</v>
      </c>
      <c r="U3900" s="7">
        <v>32</v>
      </c>
      <c r="V3900" s="7">
        <v>2</v>
      </c>
      <c r="W3900" s="7">
        <v>33</v>
      </c>
      <c r="X3900" s="7">
        <v>30</v>
      </c>
      <c r="Y3900" s="7">
        <v>13</v>
      </c>
      <c r="Z3900" s="7">
        <v>4</v>
      </c>
      <c r="AA3900"/>
    </row>
    <row r="3901" spans="1:27" x14ac:dyDescent="0.25">
      <c r="A3901" s="24" t="str">
        <f t="shared" si="184"/>
        <v/>
      </c>
      <c r="B3901" s="24" t="str">
        <f t="shared" si="182"/>
        <v/>
      </c>
      <c r="C3901" s="24" t="str">
        <f t="shared" si="183"/>
        <v/>
      </c>
      <c r="D3901" s="24">
        <v>2026</v>
      </c>
      <c r="E3901" s="7" t="s">
        <v>4156</v>
      </c>
      <c r="F3901" s="7" t="s">
        <v>4150</v>
      </c>
      <c r="G3901" s="7" t="s">
        <v>37</v>
      </c>
      <c r="H3901" s="7" t="s">
        <v>38</v>
      </c>
      <c r="I3901" s="8">
        <v>0.28599999999999998</v>
      </c>
      <c r="J3901" s="8">
        <v>0.45300000000000001</v>
      </c>
      <c r="K3901" s="8">
        <v>0.375</v>
      </c>
      <c r="L3901" s="8">
        <v>0.82799999999999996</v>
      </c>
      <c r="M3901" s="7">
        <v>51</v>
      </c>
      <c r="N3901" s="7">
        <v>151</v>
      </c>
      <c r="O3901" s="7">
        <v>112</v>
      </c>
      <c r="P3901" s="7">
        <v>20</v>
      </c>
      <c r="Q3901" s="7">
        <v>32</v>
      </c>
      <c r="R3901" s="7">
        <v>7</v>
      </c>
      <c r="S3901" s="7">
        <v>0</v>
      </c>
      <c r="T3901" s="7">
        <v>1</v>
      </c>
      <c r="U3901" s="7">
        <v>16</v>
      </c>
      <c r="V3901" s="7">
        <v>5</v>
      </c>
      <c r="W3901" s="7">
        <v>31</v>
      </c>
      <c r="X3901" s="7">
        <v>29</v>
      </c>
      <c r="Y3901" s="7">
        <v>3</v>
      </c>
      <c r="Z3901" s="7">
        <v>0</v>
      </c>
      <c r="AA3901"/>
    </row>
    <row r="3902" spans="1:27" x14ac:dyDescent="0.25">
      <c r="A3902" s="24" t="str">
        <f t="shared" si="184"/>
        <v/>
      </c>
      <c r="B3902" s="24" t="str">
        <f t="shared" si="182"/>
        <v/>
      </c>
      <c r="C3902" s="24" t="str">
        <f t="shared" si="183"/>
        <v/>
      </c>
      <c r="D3902" s="24">
        <v>2026</v>
      </c>
      <c r="E3902" s="7" t="s">
        <v>4155</v>
      </c>
      <c r="F3902" s="7" t="s">
        <v>4150</v>
      </c>
      <c r="G3902" s="7" t="s">
        <v>37</v>
      </c>
      <c r="H3902" s="7" t="s">
        <v>44</v>
      </c>
      <c r="I3902" s="8">
        <v>0.27500000000000002</v>
      </c>
      <c r="J3902" s="8">
        <v>0.377</v>
      </c>
      <c r="K3902" s="8">
        <v>0.57399999999999995</v>
      </c>
      <c r="L3902" s="8">
        <v>0.95099999999999996</v>
      </c>
      <c r="M3902" s="7">
        <v>56</v>
      </c>
      <c r="N3902" s="7">
        <v>247</v>
      </c>
      <c r="O3902" s="7">
        <v>204</v>
      </c>
      <c r="P3902" s="7">
        <v>46</v>
      </c>
      <c r="Q3902" s="7">
        <v>56</v>
      </c>
      <c r="R3902" s="7">
        <v>10</v>
      </c>
      <c r="S3902" s="7">
        <v>0</v>
      </c>
      <c r="T3902" s="7">
        <v>17</v>
      </c>
      <c r="U3902" s="7">
        <v>56</v>
      </c>
      <c r="V3902" s="7">
        <v>4</v>
      </c>
      <c r="W3902" s="7">
        <v>32</v>
      </c>
      <c r="X3902" s="7">
        <v>74</v>
      </c>
      <c r="Y3902" s="7">
        <v>5</v>
      </c>
      <c r="Z3902" s="7">
        <v>1</v>
      </c>
      <c r="AA3902"/>
    </row>
    <row r="3903" spans="1:27" x14ac:dyDescent="0.25">
      <c r="A3903" s="24" t="str">
        <f t="shared" si="184"/>
        <v/>
      </c>
      <c r="B3903" s="24">
        <f t="shared" si="182"/>
        <v>1</v>
      </c>
      <c r="C3903" s="24" t="str">
        <f t="shared" si="183"/>
        <v/>
      </c>
      <c r="D3903" s="24">
        <v>2026</v>
      </c>
      <c r="E3903" s="7" t="s">
        <v>4157</v>
      </c>
      <c r="F3903" s="7" t="s">
        <v>4150</v>
      </c>
      <c r="G3903" s="7" t="s">
        <v>37</v>
      </c>
      <c r="H3903" s="7" t="s">
        <v>42</v>
      </c>
      <c r="I3903" s="8">
        <v>0.27</v>
      </c>
      <c r="J3903" s="8">
        <v>0.38500000000000001</v>
      </c>
      <c r="K3903" s="8">
        <v>0.46899999999999997</v>
      </c>
      <c r="L3903" s="8">
        <v>0.85499999999999998</v>
      </c>
      <c r="M3903" s="7">
        <v>55</v>
      </c>
      <c r="N3903" s="7">
        <v>262</v>
      </c>
      <c r="O3903" s="7">
        <v>211</v>
      </c>
      <c r="P3903" s="7">
        <v>49</v>
      </c>
      <c r="Q3903" s="7">
        <v>57</v>
      </c>
      <c r="R3903" s="7">
        <v>13</v>
      </c>
      <c r="S3903" s="7">
        <v>1</v>
      </c>
      <c r="T3903" s="7">
        <v>9</v>
      </c>
      <c r="U3903" s="7">
        <v>46</v>
      </c>
      <c r="V3903" s="7">
        <v>5</v>
      </c>
      <c r="W3903" s="7">
        <v>39</v>
      </c>
      <c r="X3903" s="7">
        <v>31</v>
      </c>
      <c r="Y3903" s="7">
        <v>11</v>
      </c>
      <c r="Z3903" s="7">
        <v>1</v>
      </c>
      <c r="AA3903"/>
    </row>
    <row r="3904" spans="1:27" x14ac:dyDescent="0.25">
      <c r="A3904" s="24">
        <f t="shared" si="184"/>
        <v>1</v>
      </c>
      <c r="B3904" s="24" t="str">
        <f t="shared" si="182"/>
        <v/>
      </c>
      <c r="C3904" s="24" t="str">
        <f t="shared" si="183"/>
        <v/>
      </c>
      <c r="D3904" s="24">
        <v>2026</v>
      </c>
      <c r="E3904" s="7" t="s">
        <v>4158</v>
      </c>
      <c r="F3904" s="7" t="s">
        <v>4150</v>
      </c>
      <c r="G3904" s="7" t="s">
        <v>29</v>
      </c>
      <c r="H3904" s="7" t="s">
        <v>35</v>
      </c>
      <c r="I3904" s="8">
        <v>0.255</v>
      </c>
      <c r="J3904" s="8">
        <v>0.372</v>
      </c>
      <c r="K3904" s="8">
        <v>0.36199999999999999</v>
      </c>
      <c r="L3904" s="8">
        <v>0.73299999999999998</v>
      </c>
      <c r="M3904" s="7">
        <v>43</v>
      </c>
      <c r="N3904" s="7">
        <v>116</v>
      </c>
      <c r="O3904" s="7">
        <v>94</v>
      </c>
      <c r="P3904" s="7">
        <v>25</v>
      </c>
      <c r="Q3904" s="7">
        <v>24</v>
      </c>
      <c r="R3904" s="7">
        <v>4</v>
      </c>
      <c r="S3904" s="7">
        <v>0</v>
      </c>
      <c r="T3904" s="7">
        <v>2</v>
      </c>
      <c r="U3904" s="7">
        <v>19</v>
      </c>
      <c r="V3904" s="7">
        <v>1</v>
      </c>
      <c r="W3904" s="7">
        <v>17</v>
      </c>
      <c r="X3904" s="7">
        <v>26</v>
      </c>
      <c r="Y3904" s="7">
        <v>11</v>
      </c>
      <c r="Z3904" s="7">
        <v>1</v>
      </c>
      <c r="AA3904"/>
    </row>
    <row r="3905" spans="1:27" x14ac:dyDescent="0.25">
      <c r="A3905" s="24" t="str">
        <f t="shared" si="184"/>
        <v/>
      </c>
      <c r="B3905" s="24" t="str">
        <f t="shared" si="182"/>
        <v/>
      </c>
      <c r="C3905" s="24" t="str">
        <f t="shared" si="183"/>
        <v/>
      </c>
      <c r="D3905" s="24">
        <v>2026</v>
      </c>
      <c r="E3905" s="7" t="s">
        <v>4160</v>
      </c>
      <c r="F3905" s="7" t="s">
        <v>4150</v>
      </c>
      <c r="G3905" s="7" t="s">
        <v>37</v>
      </c>
      <c r="H3905" s="7" t="s">
        <v>25</v>
      </c>
      <c r="I3905" s="8">
        <v>0.35299999999999998</v>
      </c>
      <c r="J3905" s="8">
        <v>0.57099999999999995</v>
      </c>
      <c r="K3905" s="8">
        <v>0.35299999999999998</v>
      </c>
      <c r="L3905" s="8">
        <v>0.92400000000000004</v>
      </c>
      <c r="M3905" s="7">
        <v>9</v>
      </c>
      <c r="N3905" s="7">
        <v>28</v>
      </c>
      <c r="O3905" s="7">
        <v>17</v>
      </c>
      <c r="P3905" s="7">
        <v>4</v>
      </c>
      <c r="Q3905" s="7">
        <v>6</v>
      </c>
      <c r="R3905" s="7">
        <v>0</v>
      </c>
      <c r="S3905" s="7">
        <v>0</v>
      </c>
      <c r="T3905" s="7">
        <v>0</v>
      </c>
      <c r="U3905" s="7">
        <v>5</v>
      </c>
      <c r="V3905" s="7">
        <v>2</v>
      </c>
      <c r="W3905" s="7">
        <v>8</v>
      </c>
      <c r="X3905" s="7">
        <v>7</v>
      </c>
      <c r="Y3905" s="7">
        <v>0</v>
      </c>
      <c r="Z3905" s="7">
        <v>2</v>
      </c>
      <c r="AA3905"/>
    </row>
    <row r="3906" spans="1:27" x14ac:dyDescent="0.25">
      <c r="A3906" s="24" t="str">
        <f t="shared" si="184"/>
        <v/>
      </c>
      <c r="B3906" s="24" t="str">
        <f t="shared" ref="B3906:B3969" si="185">IF(COUNTIFS(Draft_Player,$E3906),COUNTIFS(Draft_Player,$E3906),"")</f>
        <v/>
      </c>
      <c r="C3906" s="24" t="str">
        <f t="shared" ref="C3906:C3969" si="186">IF(COUNTIFS(Transfers_Player,$E3906),COUNTIFS(Transfers_Player,$E3906),"")</f>
        <v/>
      </c>
      <c r="D3906" s="24">
        <v>2026</v>
      </c>
      <c r="E3906" s="7" t="s">
        <v>4161</v>
      </c>
      <c r="F3906" s="7" t="s">
        <v>4150</v>
      </c>
      <c r="G3906" s="7" t="s">
        <v>24</v>
      </c>
      <c r="H3906" s="7" t="s">
        <v>35</v>
      </c>
      <c r="I3906" s="8">
        <v>0.30399999999999999</v>
      </c>
      <c r="J3906" s="8">
        <v>0.41399999999999998</v>
      </c>
      <c r="K3906" s="8">
        <v>0.39100000000000001</v>
      </c>
      <c r="L3906" s="8">
        <v>0.80500000000000005</v>
      </c>
      <c r="M3906" s="7">
        <v>8</v>
      </c>
      <c r="N3906" s="7">
        <v>29</v>
      </c>
      <c r="O3906" s="7">
        <v>23</v>
      </c>
      <c r="P3906" s="7">
        <v>5</v>
      </c>
      <c r="Q3906" s="7">
        <v>7</v>
      </c>
      <c r="R3906" s="7">
        <v>2</v>
      </c>
      <c r="S3906" s="7">
        <v>0</v>
      </c>
      <c r="T3906" s="7">
        <v>0</v>
      </c>
      <c r="U3906" s="7">
        <v>4</v>
      </c>
      <c r="V3906" s="7">
        <v>1</v>
      </c>
      <c r="W3906" s="7">
        <v>4</v>
      </c>
      <c r="X3906" s="7">
        <v>5</v>
      </c>
      <c r="Y3906" s="7">
        <v>0</v>
      </c>
      <c r="Z3906" s="7">
        <v>0</v>
      </c>
      <c r="AA3906"/>
    </row>
    <row r="3907" spans="1:27" x14ac:dyDescent="0.25">
      <c r="A3907" s="24">
        <f t="shared" ref="A3907:A3970" si="187">IF(OR(G3907="SR", G3907="GR"), 1, "")</f>
        <v>1</v>
      </c>
      <c r="B3907" s="24" t="str">
        <f t="shared" si="185"/>
        <v/>
      </c>
      <c r="C3907" s="24" t="str">
        <f t="shared" si="186"/>
        <v/>
      </c>
      <c r="D3907" s="24">
        <v>2026</v>
      </c>
      <c r="E3907" s="7" t="s">
        <v>4159</v>
      </c>
      <c r="F3907" s="7" t="s">
        <v>4150</v>
      </c>
      <c r="G3907" s="7" t="s">
        <v>29</v>
      </c>
      <c r="H3907" s="7" t="s">
        <v>27</v>
      </c>
      <c r="I3907" s="8">
        <v>0.25800000000000001</v>
      </c>
      <c r="J3907" s="8">
        <v>0.4</v>
      </c>
      <c r="K3907" s="8">
        <v>0.28999999999999998</v>
      </c>
      <c r="L3907" s="8">
        <v>0.69</v>
      </c>
      <c r="M3907" s="7">
        <v>10</v>
      </c>
      <c r="N3907" s="7">
        <v>41</v>
      </c>
      <c r="O3907" s="7">
        <v>31</v>
      </c>
      <c r="P3907" s="7">
        <v>9</v>
      </c>
      <c r="Q3907" s="7">
        <v>8</v>
      </c>
      <c r="R3907" s="7">
        <v>1</v>
      </c>
      <c r="S3907" s="7">
        <v>0</v>
      </c>
      <c r="T3907" s="7">
        <v>0</v>
      </c>
      <c r="U3907" s="7">
        <v>5</v>
      </c>
      <c r="V3907" s="7">
        <v>2</v>
      </c>
      <c r="W3907" s="7">
        <v>6</v>
      </c>
      <c r="X3907" s="7">
        <v>5</v>
      </c>
      <c r="Y3907" s="7">
        <v>2</v>
      </c>
      <c r="Z3907" s="7">
        <v>1</v>
      </c>
      <c r="AA3907"/>
    </row>
    <row r="3908" spans="1:27" x14ac:dyDescent="0.25">
      <c r="A3908" s="24" t="str">
        <f t="shared" si="187"/>
        <v/>
      </c>
      <c r="B3908" s="24" t="str">
        <f t="shared" si="185"/>
        <v/>
      </c>
      <c r="C3908" s="24" t="str">
        <f t="shared" si="186"/>
        <v/>
      </c>
      <c r="D3908" s="24">
        <v>2026</v>
      </c>
      <c r="E3908" s="7" t="s">
        <v>4162</v>
      </c>
      <c r="F3908" s="7" t="s">
        <v>4150</v>
      </c>
      <c r="G3908" s="7" t="s">
        <v>47</v>
      </c>
      <c r="H3908" s="7" t="s">
        <v>25</v>
      </c>
      <c r="I3908" s="8">
        <v>0.25</v>
      </c>
      <c r="J3908" s="8">
        <v>0.308</v>
      </c>
      <c r="K3908" s="8">
        <v>0.29199999999999998</v>
      </c>
      <c r="L3908" s="8">
        <v>0.59899999999999998</v>
      </c>
      <c r="M3908" s="7">
        <v>14</v>
      </c>
      <c r="N3908" s="7">
        <v>28</v>
      </c>
      <c r="O3908" s="7">
        <v>24</v>
      </c>
      <c r="P3908" s="7">
        <v>2</v>
      </c>
      <c r="Q3908" s="7">
        <v>6</v>
      </c>
      <c r="R3908" s="7">
        <v>1</v>
      </c>
      <c r="S3908" s="7">
        <v>0</v>
      </c>
      <c r="T3908" s="7">
        <v>0</v>
      </c>
      <c r="U3908" s="7">
        <v>2</v>
      </c>
      <c r="V3908" s="7">
        <v>0</v>
      </c>
      <c r="W3908" s="7">
        <v>2</v>
      </c>
      <c r="X3908" s="7">
        <v>8</v>
      </c>
      <c r="Y3908" s="7">
        <v>1</v>
      </c>
      <c r="Z3908" s="7">
        <v>0</v>
      </c>
      <c r="AA3908"/>
    </row>
    <row r="3909" spans="1:27" x14ac:dyDescent="0.25">
      <c r="A3909" s="24">
        <f t="shared" si="187"/>
        <v>1</v>
      </c>
      <c r="B3909" s="24" t="str">
        <f t="shared" si="185"/>
        <v/>
      </c>
      <c r="C3909" s="24" t="str">
        <f t="shared" si="186"/>
        <v/>
      </c>
      <c r="D3909" s="24">
        <v>2026</v>
      </c>
      <c r="E3909" s="7" t="s">
        <v>4163</v>
      </c>
      <c r="F3909" s="7" t="s">
        <v>4150</v>
      </c>
      <c r="G3909" s="7" t="s">
        <v>32</v>
      </c>
      <c r="H3909" s="7" t="s">
        <v>38</v>
      </c>
      <c r="I3909" s="8">
        <v>0.23100000000000001</v>
      </c>
      <c r="J3909" s="8">
        <v>0.35799999999999998</v>
      </c>
      <c r="K3909" s="8">
        <v>0.44900000000000001</v>
      </c>
      <c r="L3909" s="8">
        <v>0.80700000000000005</v>
      </c>
      <c r="M3909" s="7">
        <v>32</v>
      </c>
      <c r="N3909" s="7">
        <v>95</v>
      </c>
      <c r="O3909" s="7">
        <v>78</v>
      </c>
      <c r="P3909" s="7">
        <v>18</v>
      </c>
      <c r="Q3909" s="7">
        <v>18</v>
      </c>
      <c r="R3909" s="7">
        <v>5</v>
      </c>
      <c r="S3909" s="7">
        <v>0</v>
      </c>
      <c r="T3909" s="7">
        <v>4</v>
      </c>
      <c r="U3909" s="7">
        <v>21</v>
      </c>
      <c r="V3909" s="7">
        <v>3</v>
      </c>
      <c r="W3909" s="7">
        <v>13</v>
      </c>
      <c r="X3909" s="7">
        <v>28</v>
      </c>
      <c r="Y3909" s="7">
        <v>2</v>
      </c>
      <c r="Z3909" s="7">
        <v>0</v>
      </c>
      <c r="AA3909"/>
    </row>
    <row r="3910" spans="1:27" x14ac:dyDescent="0.25">
      <c r="A3910" s="24" t="str">
        <f t="shared" si="187"/>
        <v/>
      </c>
      <c r="B3910" s="24" t="str">
        <f t="shared" si="185"/>
        <v/>
      </c>
      <c r="C3910" s="24" t="str">
        <f t="shared" si="186"/>
        <v/>
      </c>
      <c r="D3910" s="24">
        <v>2026</v>
      </c>
      <c r="E3910" s="7" t="s">
        <v>4164</v>
      </c>
      <c r="F3910" s="7" t="s">
        <v>4150</v>
      </c>
      <c r="G3910" s="7" t="s">
        <v>47</v>
      </c>
      <c r="H3910" s="7" t="s">
        <v>27</v>
      </c>
      <c r="I3910" s="8">
        <v>0.185</v>
      </c>
      <c r="J3910" s="8">
        <v>0.26700000000000002</v>
      </c>
      <c r="K3910" s="8">
        <v>0.27800000000000002</v>
      </c>
      <c r="L3910" s="8">
        <v>0.54400000000000004</v>
      </c>
      <c r="M3910" s="7">
        <v>26</v>
      </c>
      <c r="N3910" s="7">
        <v>61</v>
      </c>
      <c r="O3910" s="7">
        <v>54</v>
      </c>
      <c r="P3910" s="7">
        <v>12</v>
      </c>
      <c r="Q3910" s="7">
        <v>10</v>
      </c>
      <c r="R3910" s="7">
        <v>0</v>
      </c>
      <c r="S3910" s="7">
        <v>1</v>
      </c>
      <c r="T3910" s="7">
        <v>1</v>
      </c>
      <c r="U3910" s="7">
        <v>10</v>
      </c>
      <c r="V3910" s="7">
        <v>0</v>
      </c>
      <c r="W3910" s="7">
        <v>6</v>
      </c>
      <c r="X3910" s="7">
        <v>27</v>
      </c>
      <c r="Y3910" s="7">
        <v>7</v>
      </c>
      <c r="Z3910" s="7">
        <v>1</v>
      </c>
      <c r="AA3910"/>
    </row>
    <row r="3911" spans="1:27" x14ac:dyDescent="0.25">
      <c r="A3911" s="24" t="str">
        <f t="shared" si="187"/>
        <v/>
      </c>
      <c r="B3911" s="24" t="str">
        <f t="shared" si="185"/>
        <v/>
      </c>
      <c r="C3911" s="24" t="str">
        <f t="shared" si="186"/>
        <v/>
      </c>
      <c r="D3911" s="24">
        <v>2026</v>
      </c>
      <c r="E3911" s="7" t="s">
        <v>4165</v>
      </c>
      <c r="F3911" s="7" t="s">
        <v>4150</v>
      </c>
      <c r="G3911" s="7" t="s">
        <v>24</v>
      </c>
      <c r="H3911" s="7" t="s">
        <v>42</v>
      </c>
      <c r="I3911" s="8">
        <v>0</v>
      </c>
      <c r="J3911" s="8">
        <v>0.16700000000000001</v>
      </c>
      <c r="K3911" s="8">
        <v>0</v>
      </c>
      <c r="L3911" s="8">
        <v>0.16700000000000001</v>
      </c>
      <c r="M3911" s="7">
        <v>5</v>
      </c>
      <c r="N3911" s="7">
        <v>6</v>
      </c>
      <c r="O3911" s="7">
        <v>5</v>
      </c>
      <c r="P3911" s="7">
        <v>0</v>
      </c>
      <c r="Q3911" s="7">
        <v>0</v>
      </c>
      <c r="R3911" s="7">
        <v>0</v>
      </c>
      <c r="S3911" s="7">
        <v>0</v>
      </c>
      <c r="T3911" s="7">
        <v>0</v>
      </c>
      <c r="U3911" s="7">
        <v>0</v>
      </c>
      <c r="V3911" s="7">
        <v>1</v>
      </c>
      <c r="W3911" s="7">
        <v>0</v>
      </c>
      <c r="X3911" s="7">
        <v>2</v>
      </c>
      <c r="Y3911" s="7">
        <v>0</v>
      </c>
      <c r="Z3911" s="7">
        <v>0</v>
      </c>
      <c r="AA3911"/>
    </row>
    <row r="3912" spans="1:27" x14ac:dyDescent="0.25">
      <c r="A3912" s="24" t="str">
        <f t="shared" si="187"/>
        <v/>
      </c>
      <c r="B3912" s="24" t="str">
        <f t="shared" si="185"/>
        <v/>
      </c>
      <c r="C3912" s="24" t="str">
        <f t="shared" si="186"/>
        <v/>
      </c>
      <c r="D3912" s="24">
        <v>2026</v>
      </c>
      <c r="E3912" s="7" t="s">
        <v>4166</v>
      </c>
      <c r="F3912" s="7" t="s">
        <v>4150</v>
      </c>
      <c r="G3912" s="7" t="s">
        <v>24</v>
      </c>
      <c r="H3912" s="7" t="s">
        <v>30</v>
      </c>
      <c r="I3912" s="8">
        <v>0</v>
      </c>
      <c r="J3912" s="8">
        <v>0</v>
      </c>
      <c r="K3912" s="8">
        <v>0</v>
      </c>
      <c r="L3912" s="8">
        <v>0</v>
      </c>
      <c r="M3912" s="7">
        <v>4</v>
      </c>
      <c r="N3912" s="7">
        <v>4</v>
      </c>
      <c r="O3912" s="7">
        <v>4</v>
      </c>
      <c r="P3912" s="7">
        <v>1</v>
      </c>
      <c r="Q3912" s="7">
        <v>0</v>
      </c>
      <c r="R3912" s="7">
        <v>0</v>
      </c>
      <c r="S3912" s="7">
        <v>0</v>
      </c>
      <c r="T3912" s="7">
        <v>0</v>
      </c>
      <c r="U3912" s="7">
        <v>0</v>
      </c>
      <c r="V3912" s="7">
        <v>0</v>
      </c>
      <c r="W3912" s="7">
        <v>0</v>
      </c>
      <c r="X3912" s="7">
        <v>1</v>
      </c>
      <c r="Y3912" s="7">
        <v>0</v>
      </c>
      <c r="Z3912" s="7">
        <v>0</v>
      </c>
      <c r="AA3912"/>
    </row>
    <row r="3913" spans="1:27" x14ac:dyDescent="0.25">
      <c r="A3913" s="24" t="str">
        <f t="shared" si="187"/>
        <v/>
      </c>
      <c r="B3913" s="24">
        <f t="shared" si="185"/>
        <v>1</v>
      </c>
      <c r="C3913" s="24" t="str">
        <f t="shared" si="186"/>
        <v/>
      </c>
      <c r="D3913" s="24">
        <v>2026</v>
      </c>
      <c r="E3913" s="7" t="s">
        <v>4169</v>
      </c>
      <c r="F3913" s="7" t="s">
        <v>4168</v>
      </c>
      <c r="G3913" s="7" t="s">
        <v>37</v>
      </c>
      <c r="H3913" s="7" t="s">
        <v>27</v>
      </c>
      <c r="I3913" s="8">
        <v>0.34100000000000003</v>
      </c>
      <c r="J3913" s="8">
        <v>0.434</v>
      </c>
      <c r="K3913" s="8">
        <v>0.74299999999999999</v>
      </c>
      <c r="L3913" s="8">
        <v>1.177</v>
      </c>
      <c r="M3913" s="7">
        <v>55</v>
      </c>
      <c r="N3913" s="7">
        <v>265</v>
      </c>
      <c r="O3913" s="7">
        <v>226</v>
      </c>
      <c r="P3913" s="7">
        <v>67</v>
      </c>
      <c r="Q3913" s="7">
        <v>77</v>
      </c>
      <c r="R3913" s="7">
        <v>20</v>
      </c>
      <c r="S3913" s="7">
        <v>1</v>
      </c>
      <c r="T3913" s="7">
        <v>23</v>
      </c>
      <c r="U3913" s="7">
        <v>76</v>
      </c>
      <c r="V3913" s="7">
        <v>5</v>
      </c>
      <c r="W3913" s="7">
        <v>33</v>
      </c>
      <c r="X3913" s="7">
        <v>61</v>
      </c>
      <c r="Y3913" s="7">
        <v>11</v>
      </c>
      <c r="Z3913" s="7">
        <v>4</v>
      </c>
      <c r="AA3913"/>
    </row>
    <row r="3914" spans="1:27" x14ac:dyDescent="0.25">
      <c r="A3914" s="24" t="str">
        <f t="shared" si="187"/>
        <v/>
      </c>
      <c r="B3914" s="24">
        <f t="shared" si="185"/>
        <v>1</v>
      </c>
      <c r="C3914" s="24" t="str">
        <f t="shared" si="186"/>
        <v/>
      </c>
      <c r="D3914" s="24">
        <v>2026</v>
      </c>
      <c r="E3914" s="7" t="s">
        <v>4167</v>
      </c>
      <c r="F3914" s="7" t="s">
        <v>4168</v>
      </c>
      <c r="G3914" s="7" t="s">
        <v>37</v>
      </c>
      <c r="H3914" s="7" t="s">
        <v>44</v>
      </c>
      <c r="I3914" s="8">
        <v>0.33900000000000002</v>
      </c>
      <c r="J3914" s="8">
        <v>0.42899999999999999</v>
      </c>
      <c r="K3914" s="8">
        <v>0.72199999999999998</v>
      </c>
      <c r="L3914" s="8">
        <v>1.1499999999999999</v>
      </c>
      <c r="M3914" s="7">
        <v>57</v>
      </c>
      <c r="N3914" s="7">
        <v>273</v>
      </c>
      <c r="O3914" s="7">
        <v>230</v>
      </c>
      <c r="P3914" s="7">
        <v>76</v>
      </c>
      <c r="Q3914" s="7">
        <v>78</v>
      </c>
      <c r="R3914" s="7">
        <v>16</v>
      </c>
      <c r="S3914" s="7">
        <v>3</v>
      </c>
      <c r="T3914" s="7">
        <v>22</v>
      </c>
      <c r="U3914" s="7">
        <v>74</v>
      </c>
      <c r="V3914" s="7">
        <v>13</v>
      </c>
      <c r="W3914" s="7">
        <v>26</v>
      </c>
      <c r="X3914" s="7">
        <v>45</v>
      </c>
      <c r="Y3914" s="7">
        <v>5</v>
      </c>
      <c r="Z3914" s="7">
        <v>2</v>
      </c>
      <c r="AA3914"/>
    </row>
    <row r="3915" spans="1:27" x14ac:dyDescent="0.25">
      <c r="A3915" s="24" t="str">
        <f t="shared" si="187"/>
        <v/>
      </c>
      <c r="B3915" s="24" t="str">
        <f t="shared" si="185"/>
        <v/>
      </c>
      <c r="C3915" s="24" t="str">
        <f t="shared" si="186"/>
        <v/>
      </c>
      <c r="D3915" s="24">
        <v>2026</v>
      </c>
      <c r="E3915" s="7" t="s">
        <v>4170</v>
      </c>
      <c r="F3915" s="7" t="s">
        <v>4168</v>
      </c>
      <c r="G3915" s="7" t="s">
        <v>47</v>
      </c>
      <c r="H3915" s="7" t="s">
        <v>33</v>
      </c>
      <c r="I3915" s="8">
        <v>0.30599999999999999</v>
      </c>
      <c r="J3915" s="8">
        <v>0.40799999999999997</v>
      </c>
      <c r="K3915" s="8">
        <v>0.55000000000000004</v>
      </c>
      <c r="L3915" s="8">
        <v>0.95799999999999996</v>
      </c>
      <c r="M3915" s="7">
        <v>48</v>
      </c>
      <c r="N3915" s="7">
        <v>213</v>
      </c>
      <c r="O3915" s="7">
        <v>180</v>
      </c>
      <c r="P3915" s="7">
        <v>45</v>
      </c>
      <c r="Q3915" s="7">
        <v>55</v>
      </c>
      <c r="R3915" s="7">
        <v>8</v>
      </c>
      <c r="S3915" s="7">
        <v>0</v>
      </c>
      <c r="T3915" s="7">
        <v>12</v>
      </c>
      <c r="U3915" s="7">
        <v>43</v>
      </c>
      <c r="V3915" s="7">
        <v>3</v>
      </c>
      <c r="W3915" s="7">
        <v>29</v>
      </c>
      <c r="X3915" s="7">
        <v>40</v>
      </c>
      <c r="Y3915" s="7">
        <v>4</v>
      </c>
      <c r="Z3915" s="7">
        <v>0</v>
      </c>
      <c r="AA3915"/>
    </row>
    <row r="3916" spans="1:27" x14ac:dyDescent="0.25">
      <c r="A3916" s="24">
        <f t="shared" si="187"/>
        <v>1</v>
      </c>
      <c r="B3916" s="24" t="str">
        <f t="shared" si="185"/>
        <v/>
      </c>
      <c r="C3916" s="24" t="str">
        <f t="shared" si="186"/>
        <v/>
      </c>
      <c r="D3916" s="24">
        <v>2026</v>
      </c>
      <c r="E3916" s="7" t="s">
        <v>4173</v>
      </c>
      <c r="F3916" s="7" t="s">
        <v>4168</v>
      </c>
      <c r="G3916" s="7" t="s">
        <v>29</v>
      </c>
      <c r="H3916" s="7" t="s">
        <v>30</v>
      </c>
      <c r="I3916" s="8">
        <v>0.30399999999999999</v>
      </c>
      <c r="J3916" s="8">
        <v>0.40600000000000003</v>
      </c>
      <c r="K3916" s="8">
        <v>0.47899999999999998</v>
      </c>
      <c r="L3916" s="8">
        <v>0.88600000000000001</v>
      </c>
      <c r="M3916" s="7">
        <v>57</v>
      </c>
      <c r="N3916" s="7">
        <v>256</v>
      </c>
      <c r="O3916" s="7">
        <v>217</v>
      </c>
      <c r="P3916" s="7">
        <v>38</v>
      </c>
      <c r="Q3916" s="7">
        <v>66</v>
      </c>
      <c r="R3916" s="7">
        <v>13</v>
      </c>
      <c r="S3916" s="7">
        <v>2</v>
      </c>
      <c r="T3916" s="7">
        <v>7</v>
      </c>
      <c r="U3916" s="7">
        <v>54</v>
      </c>
      <c r="V3916" s="7">
        <v>1</v>
      </c>
      <c r="W3916" s="7">
        <v>37</v>
      </c>
      <c r="X3916" s="7">
        <v>44</v>
      </c>
      <c r="Y3916" s="7">
        <v>0</v>
      </c>
      <c r="Z3916" s="7">
        <v>0</v>
      </c>
      <c r="AA3916"/>
    </row>
    <row r="3917" spans="1:27" x14ac:dyDescent="0.25">
      <c r="A3917" s="24" t="str">
        <f t="shared" si="187"/>
        <v/>
      </c>
      <c r="B3917" s="24">
        <f t="shared" si="185"/>
        <v>1</v>
      </c>
      <c r="C3917" s="24" t="str">
        <f t="shared" si="186"/>
        <v/>
      </c>
      <c r="D3917" s="24">
        <v>2026</v>
      </c>
      <c r="E3917" s="7" t="s">
        <v>4171</v>
      </c>
      <c r="F3917" s="7" t="s">
        <v>4168</v>
      </c>
      <c r="G3917" s="7" t="s">
        <v>37</v>
      </c>
      <c r="H3917" s="7" t="s">
        <v>25</v>
      </c>
      <c r="I3917" s="8">
        <v>0.29699999999999999</v>
      </c>
      <c r="J3917" s="8">
        <v>0.495</v>
      </c>
      <c r="K3917" s="8">
        <v>0.626</v>
      </c>
      <c r="L3917" s="8">
        <v>1.121</v>
      </c>
      <c r="M3917" s="7">
        <v>53</v>
      </c>
      <c r="N3917" s="7">
        <v>222</v>
      </c>
      <c r="O3917" s="7">
        <v>155</v>
      </c>
      <c r="P3917" s="7">
        <v>50</v>
      </c>
      <c r="Q3917" s="7">
        <v>46</v>
      </c>
      <c r="R3917" s="7">
        <v>15</v>
      </c>
      <c r="S3917" s="7">
        <v>0</v>
      </c>
      <c r="T3917" s="7">
        <v>12</v>
      </c>
      <c r="U3917" s="7">
        <v>35</v>
      </c>
      <c r="V3917" s="7">
        <v>23</v>
      </c>
      <c r="W3917" s="7">
        <v>41</v>
      </c>
      <c r="X3917" s="7">
        <v>37</v>
      </c>
      <c r="Y3917" s="7">
        <v>3</v>
      </c>
      <c r="Z3917" s="7">
        <v>0</v>
      </c>
      <c r="AA3917"/>
    </row>
    <row r="3918" spans="1:27" x14ac:dyDescent="0.25">
      <c r="A3918" s="24" t="str">
        <f t="shared" si="187"/>
        <v/>
      </c>
      <c r="B3918" s="24" t="str">
        <f t="shared" si="185"/>
        <v/>
      </c>
      <c r="C3918" s="24" t="str">
        <f t="shared" si="186"/>
        <v/>
      </c>
      <c r="D3918" s="24">
        <v>2026</v>
      </c>
      <c r="E3918" s="7" t="s">
        <v>4174</v>
      </c>
      <c r="F3918" s="7" t="s">
        <v>4168</v>
      </c>
      <c r="G3918" s="7" t="s">
        <v>47</v>
      </c>
      <c r="H3918" s="7" t="s">
        <v>40</v>
      </c>
      <c r="I3918" s="8">
        <v>0.24399999999999999</v>
      </c>
      <c r="J3918" s="8">
        <v>0.42299999999999999</v>
      </c>
      <c r="K3918" s="8">
        <v>0.39600000000000002</v>
      </c>
      <c r="L3918" s="8">
        <v>0.81899999999999995</v>
      </c>
      <c r="M3918" s="7">
        <v>55</v>
      </c>
      <c r="N3918" s="7">
        <v>223</v>
      </c>
      <c r="O3918" s="7">
        <v>164</v>
      </c>
      <c r="P3918" s="7">
        <v>40</v>
      </c>
      <c r="Q3918" s="7">
        <v>40</v>
      </c>
      <c r="R3918" s="7">
        <v>8</v>
      </c>
      <c r="S3918" s="7">
        <v>1</v>
      </c>
      <c r="T3918" s="7">
        <v>5</v>
      </c>
      <c r="U3918" s="7">
        <v>30</v>
      </c>
      <c r="V3918" s="7">
        <v>10</v>
      </c>
      <c r="W3918" s="7">
        <v>43</v>
      </c>
      <c r="X3918" s="7">
        <v>44</v>
      </c>
      <c r="Y3918" s="7">
        <v>1</v>
      </c>
      <c r="Z3918" s="7">
        <v>0</v>
      </c>
      <c r="AA3918"/>
    </row>
    <row r="3919" spans="1:27" x14ac:dyDescent="0.25">
      <c r="A3919" s="24">
        <f t="shared" si="187"/>
        <v>1</v>
      </c>
      <c r="B3919" s="24" t="str">
        <f t="shared" si="185"/>
        <v/>
      </c>
      <c r="C3919" s="24" t="str">
        <f t="shared" si="186"/>
        <v/>
      </c>
      <c r="D3919" s="24">
        <v>2026</v>
      </c>
      <c r="E3919" s="7" t="s">
        <v>4175</v>
      </c>
      <c r="F3919" s="7" t="s">
        <v>4168</v>
      </c>
      <c r="G3919" s="7" t="s">
        <v>29</v>
      </c>
      <c r="H3919" s="7" t="s">
        <v>42</v>
      </c>
      <c r="I3919" s="8">
        <v>0.432</v>
      </c>
      <c r="J3919" s="8">
        <v>0.47099999999999997</v>
      </c>
      <c r="K3919" s="8">
        <v>0.68200000000000005</v>
      </c>
      <c r="L3919" s="8">
        <v>1.1519999999999999</v>
      </c>
      <c r="M3919" s="7">
        <v>14</v>
      </c>
      <c r="N3919" s="7">
        <v>51</v>
      </c>
      <c r="O3919" s="7">
        <v>44</v>
      </c>
      <c r="P3919" s="7">
        <v>10</v>
      </c>
      <c r="Q3919" s="7">
        <v>19</v>
      </c>
      <c r="R3919" s="7">
        <v>2</v>
      </c>
      <c r="S3919" s="7">
        <v>0</v>
      </c>
      <c r="T3919" s="7">
        <v>3</v>
      </c>
      <c r="U3919" s="7">
        <v>8</v>
      </c>
      <c r="V3919" s="7">
        <v>0</v>
      </c>
      <c r="W3919" s="7">
        <v>5</v>
      </c>
      <c r="X3919" s="7">
        <v>8</v>
      </c>
      <c r="Y3919" s="7">
        <v>1</v>
      </c>
      <c r="Z3919" s="7">
        <v>0</v>
      </c>
      <c r="AA3919"/>
    </row>
    <row r="3920" spans="1:27" x14ac:dyDescent="0.25">
      <c r="A3920" s="24" t="str">
        <f t="shared" si="187"/>
        <v/>
      </c>
      <c r="B3920" s="24">
        <f t="shared" si="185"/>
        <v>1</v>
      </c>
      <c r="C3920" s="24" t="str">
        <f t="shared" si="186"/>
        <v/>
      </c>
      <c r="D3920" s="24">
        <v>2026</v>
      </c>
      <c r="E3920" s="7" t="s">
        <v>4177</v>
      </c>
      <c r="F3920" s="7" t="s">
        <v>4168</v>
      </c>
      <c r="G3920" s="7" t="s">
        <v>37</v>
      </c>
      <c r="H3920" s="7" t="s">
        <v>42</v>
      </c>
      <c r="I3920" s="8">
        <v>0.31900000000000001</v>
      </c>
      <c r="J3920" s="8">
        <v>0.40500000000000003</v>
      </c>
      <c r="K3920" s="8">
        <v>0.57799999999999996</v>
      </c>
      <c r="L3920" s="8">
        <v>0.98299999999999998</v>
      </c>
      <c r="M3920" s="7">
        <v>42</v>
      </c>
      <c r="N3920" s="7">
        <v>195</v>
      </c>
      <c r="O3920" s="7">
        <v>166</v>
      </c>
      <c r="P3920" s="7">
        <v>34</v>
      </c>
      <c r="Q3920" s="7">
        <v>53</v>
      </c>
      <c r="R3920" s="7">
        <v>10</v>
      </c>
      <c r="S3920" s="7">
        <v>0</v>
      </c>
      <c r="T3920" s="7">
        <v>11</v>
      </c>
      <c r="U3920" s="7">
        <v>41</v>
      </c>
      <c r="V3920" s="7">
        <v>1</v>
      </c>
      <c r="W3920" s="7">
        <v>25</v>
      </c>
      <c r="X3920" s="7">
        <v>21</v>
      </c>
      <c r="Y3920" s="7">
        <v>3</v>
      </c>
      <c r="Z3920" s="7">
        <v>0</v>
      </c>
      <c r="AA3920"/>
    </row>
    <row r="3921" spans="1:27" x14ac:dyDescent="0.25">
      <c r="A3921" s="24" t="str">
        <f t="shared" si="187"/>
        <v/>
      </c>
      <c r="B3921" s="24" t="str">
        <f t="shared" si="185"/>
        <v/>
      </c>
      <c r="C3921" s="24" t="str">
        <f t="shared" si="186"/>
        <v/>
      </c>
      <c r="D3921" s="24">
        <v>2026</v>
      </c>
      <c r="E3921" s="7" t="s">
        <v>4176</v>
      </c>
      <c r="F3921" s="7" t="s">
        <v>4168</v>
      </c>
      <c r="G3921" s="7" t="s">
        <v>37</v>
      </c>
      <c r="H3921" s="7" t="s">
        <v>44</v>
      </c>
      <c r="I3921" s="8">
        <v>0.31</v>
      </c>
      <c r="J3921" s="8">
        <v>0.44</v>
      </c>
      <c r="K3921" s="8">
        <v>0.66700000000000004</v>
      </c>
      <c r="L3921" s="8">
        <v>1.107</v>
      </c>
      <c r="M3921" s="7">
        <v>32</v>
      </c>
      <c r="N3921" s="7">
        <v>110</v>
      </c>
      <c r="O3921" s="7">
        <v>87</v>
      </c>
      <c r="P3921" s="7">
        <v>25</v>
      </c>
      <c r="Q3921" s="7">
        <v>27</v>
      </c>
      <c r="R3921" s="7">
        <v>4</v>
      </c>
      <c r="S3921" s="7">
        <v>0</v>
      </c>
      <c r="T3921" s="7">
        <v>9</v>
      </c>
      <c r="U3921" s="7">
        <v>30</v>
      </c>
      <c r="V3921" s="7">
        <v>7</v>
      </c>
      <c r="W3921" s="7">
        <v>14</v>
      </c>
      <c r="X3921" s="7">
        <v>42</v>
      </c>
      <c r="Y3921" s="7">
        <v>2</v>
      </c>
      <c r="Z3921" s="7">
        <v>1</v>
      </c>
      <c r="AA3921"/>
    </row>
    <row r="3922" spans="1:27" x14ac:dyDescent="0.25">
      <c r="A3922" s="24" t="str">
        <f t="shared" si="187"/>
        <v/>
      </c>
      <c r="B3922" s="24" t="str">
        <f t="shared" si="185"/>
        <v/>
      </c>
      <c r="C3922" s="24" t="str">
        <f t="shared" si="186"/>
        <v/>
      </c>
      <c r="D3922" s="24">
        <v>2026</v>
      </c>
      <c r="E3922" s="7" t="s">
        <v>4172</v>
      </c>
      <c r="F3922" s="7" t="s">
        <v>4168</v>
      </c>
      <c r="G3922" s="7" t="s">
        <v>47</v>
      </c>
      <c r="H3922" s="7" t="s">
        <v>35</v>
      </c>
      <c r="I3922" s="8">
        <v>0.28299999999999997</v>
      </c>
      <c r="J3922" s="8">
        <v>0.35099999999999998</v>
      </c>
      <c r="K3922" s="8">
        <v>0.61599999999999999</v>
      </c>
      <c r="L3922" s="8">
        <v>0.96699999999999997</v>
      </c>
      <c r="M3922" s="7">
        <v>42</v>
      </c>
      <c r="N3922" s="7">
        <v>154</v>
      </c>
      <c r="O3922" s="7">
        <v>138</v>
      </c>
      <c r="P3922" s="7">
        <v>35</v>
      </c>
      <c r="Q3922" s="7">
        <v>39</v>
      </c>
      <c r="R3922" s="7">
        <v>6</v>
      </c>
      <c r="S3922" s="7">
        <v>2</v>
      </c>
      <c r="T3922" s="7">
        <v>12</v>
      </c>
      <c r="U3922" s="7">
        <v>32</v>
      </c>
      <c r="V3922" s="7">
        <v>4</v>
      </c>
      <c r="W3922" s="7">
        <v>11</v>
      </c>
      <c r="X3922" s="7">
        <v>53</v>
      </c>
      <c r="Y3922" s="7">
        <v>6</v>
      </c>
      <c r="Z3922" s="7">
        <v>0</v>
      </c>
      <c r="AA3922"/>
    </row>
    <row r="3923" spans="1:27" x14ac:dyDescent="0.25">
      <c r="A3923" s="24">
        <f t="shared" si="187"/>
        <v>1</v>
      </c>
      <c r="B3923" s="24" t="str">
        <f t="shared" si="185"/>
        <v/>
      </c>
      <c r="C3923" s="24" t="str">
        <f t="shared" si="186"/>
        <v/>
      </c>
      <c r="D3923" s="24">
        <v>2026</v>
      </c>
      <c r="E3923" s="7" t="s">
        <v>4178</v>
      </c>
      <c r="F3923" s="7" t="s">
        <v>4168</v>
      </c>
      <c r="G3923" s="7" t="s">
        <v>29</v>
      </c>
      <c r="H3923" s="7" t="s">
        <v>38</v>
      </c>
      <c r="I3923" s="8">
        <v>0.26700000000000002</v>
      </c>
      <c r="J3923" s="8">
        <v>0.42099999999999999</v>
      </c>
      <c r="K3923" s="8">
        <v>0.51700000000000002</v>
      </c>
      <c r="L3923" s="8">
        <v>0.93799999999999994</v>
      </c>
      <c r="M3923" s="7">
        <v>20</v>
      </c>
      <c r="N3923" s="7">
        <v>76</v>
      </c>
      <c r="O3923" s="7">
        <v>60</v>
      </c>
      <c r="P3923" s="7">
        <v>15</v>
      </c>
      <c r="Q3923" s="7">
        <v>16</v>
      </c>
      <c r="R3923" s="7">
        <v>3</v>
      </c>
      <c r="S3923" s="7">
        <v>0</v>
      </c>
      <c r="T3923" s="7">
        <v>4</v>
      </c>
      <c r="U3923" s="7">
        <v>13</v>
      </c>
      <c r="V3923" s="7">
        <v>2</v>
      </c>
      <c r="W3923" s="7">
        <v>14</v>
      </c>
      <c r="X3923" s="7">
        <v>25</v>
      </c>
      <c r="Y3923" s="7">
        <v>2</v>
      </c>
      <c r="Z3923" s="7">
        <v>1</v>
      </c>
      <c r="AA3923"/>
    </row>
    <row r="3924" spans="1:27" x14ac:dyDescent="0.25">
      <c r="A3924" s="24" t="str">
        <f t="shared" si="187"/>
        <v/>
      </c>
      <c r="B3924" s="24" t="str">
        <f t="shared" si="185"/>
        <v/>
      </c>
      <c r="C3924" s="24" t="str">
        <f t="shared" si="186"/>
        <v/>
      </c>
      <c r="D3924" s="24">
        <v>2026</v>
      </c>
      <c r="E3924" s="7" t="s">
        <v>4179</v>
      </c>
      <c r="F3924" s="7" t="s">
        <v>4168</v>
      </c>
      <c r="G3924" s="7" t="s">
        <v>24</v>
      </c>
      <c r="H3924" s="7" t="s">
        <v>30</v>
      </c>
      <c r="I3924" s="8">
        <v>0.26</v>
      </c>
      <c r="J3924" s="8">
        <v>0.39900000000000002</v>
      </c>
      <c r="K3924" s="8">
        <v>0.307</v>
      </c>
      <c r="L3924" s="8">
        <v>0.70599999999999996</v>
      </c>
      <c r="M3924" s="7">
        <v>39</v>
      </c>
      <c r="N3924" s="7">
        <v>161</v>
      </c>
      <c r="O3924" s="7">
        <v>127</v>
      </c>
      <c r="P3924" s="7">
        <v>38</v>
      </c>
      <c r="Q3924" s="7">
        <v>33</v>
      </c>
      <c r="R3924" s="7">
        <v>6</v>
      </c>
      <c r="S3924" s="7">
        <v>0</v>
      </c>
      <c r="T3924" s="7">
        <v>0</v>
      </c>
      <c r="U3924" s="7">
        <v>12</v>
      </c>
      <c r="V3924" s="7">
        <v>6</v>
      </c>
      <c r="W3924" s="7">
        <v>24</v>
      </c>
      <c r="X3924" s="7">
        <v>19</v>
      </c>
      <c r="Y3924" s="7">
        <v>10</v>
      </c>
      <c r="Z3924" s="7">
        <v>1</v>
      </c>
      <c r="AA3924"/>
    </row>
    <row r="3925" spans="1:27" x14ac:dyDescent="0.25">
      <c r="A3925" s="24">
        <f t="shared" si="187"/>
        <v>1</v>
      </c>
      <c r="B3925" s="24" t="str">
        <f t="shared" si="185"/>
        <v/>
      </c>
      <c r="C3925" s="24" t="str">
        <f t="shared" si="186"/>
        <v/>
      </c>
      <c r="D3925" s="24">
        <v>2026</v>
      </c>
      <c r="E3925" s="7" t="s">
        <v>4180</v>
      </c>
      <c r="F3925" s="7" t="s">
        <v>4168</v>
      </c>
      <c r="G3925" s="7" t="s">
        <v>32</v>
      </c>
      <c r="H3925" s="7" t="s">
        <v>42</v>
      </c>
      <c r="I3925" s="8">
        <v>0.25600000000000001</v>
      </c>
      <c r="J3925" s="8">
        <v>0.434</v>
      </c>
      <c r="K3925" s="8">
        <v>0.436</v>
      </c>
      <c r="L3925" s="8">
        <v>0.87</v>
      </c>
      <c r="M3925" s="7">
        <v>21</v>
      </c>
      <c r="N3925" s="7">
        <v>59</v>
      </c>
      <c r="O3925" s="7">
        <v>39</v>
      </c>
      <c r="P3925" s="7">
        <v>11</v>
      </c>
      <c r="Q3925" s="7">
        <v>10</v>
      </c>
      <c r="R3925" s="7">
        <v>2</v>
      </c>
      <c r="S3925" s="7">
        <v>1</v>
      </c>
      <c r="T3925" s="7">
        <v>1</v>
      </c>
      <c r="U3925" s="7">
        <v>6</v>
      </c>
      <c r="V3925" s="7">
        <v>4</v>
      </c>
      <c r="W3925" s="7">
        <v>9</v>
      </c>
      <c r="X3925" s="7">
        <v>17</v>
      </c>
      <c r="Y3925" s="7">
        <v>8</v>
      </c>
      <c r="Z3925" s="7">
        <v>0</v>
      </c>
      <c r="AA3925"/>
    </row>
    <row r="3926" spans="1:27" x14ac:dyDescent="0.25">
      <c r="A3926" s="24" t="str">
        <f t="shared" si="187"/>
        <v/>
      </c>
      <c r="B3926" s="24" t="str">
        <f t="shared" si="185"/>
        <v/>
      </c>
      <c r="C3926" s="24" t="str">
        <f t="shared" si="186"/>
        <v/>
      </c>
      <c r="D3926" s="24">
        <v>2026</v>
      </c>
      <c r="E3926" s="7" t="s">
        <v>4181</v>
      </c>
      <c r="F3926" s="7" t="s">
        <v>4168</v>
      </c>
      <c r="G3926" s="7" t="s">
        <v>24</v>
      </c>
      <c r="H3926" s="7" t="s">
        <v>42</v>
      </c>
      <c r="I3926" s="8">
        <v>0.25</v>
      </c>
      <c r="J3926" s="8">
        <v>0.4</v>
      </c>
      <c r="K3926" s="8">
        <v>0.32500000000000001</v>
      </c>
      <c r="L3926" s="8">
        <v>0.72499999999999998</v>
      </c>
      <c r="M3926" s="7">
        <v>17</v>
      </c>
      <c r="N3926" s="7">
        <v>50</v>
      </c>
      <c r="O3926" s="7">
        <v>40</v>
      </c>
      <c r="P3926" s="7">
        <v>18</v>
      </c>
      <c r="Q3926" s="7">
        <v>10</v>
      </c>
      <c r="R3926" s="7">
        <v>3</v>
      </c>
      <c r="S3926" s="7">
        <v>0</v>
      </c>
      <c r="T3926" s="7">
        <v>0</v>
      </c>
      <c r="U3926" s="7">
        <v>7</v>
      </c>
      <c r="V3926" s="7">
        <v>4</v>
      </c>
      <c r="W3926" s="7">
        <v>6</v>
      </c>
      <c r="X3926" s="7">
        <v>13</v>
      </c>
      <c r="Y3926" s="7">
        <v>0</v>
      </c>
      <c r="Z3926" s="7">
        <v>0</v>
      </c>
      <c r="AA3926"/>
    </row>
    <row r="3927" spans="1:27" x14ac:dyDescent="0.25">
      <c r="A3927" s="24">
        <f t="shared" si="187"/>
        <v>1</v>
      </c>
      <c r="B3927" s="24" t="str">
        <f t="shared" si="185"/>
        <v/>
      </c>
      <c r="C3927" s="24" t="str">
        <f t="shared" si="186"/>
        <v/>
      </c>
      <c r="D3927" s="24">
        <v>2026</v>
      </c>
      <c r="E3927" s="7" t="s">
        <v>4182</v>
      </c>
      <c r="F3927" s="7" t="s">
        <v>4168</v>
      </c>
      <c r="G3927" s="7" t="s">
        <v>29</v>
      </c>
      <c r="H3927" s="7" t="s">
        <v>25</v>
      </c>
      <c r="I3927" s="8">
        <v>0.16700000000000001</v>
      </c>
      <c r="J3927" s="8">
        <v>0.44400000000000001</v>
      </c>
      <c r="K3927" s="8">
        <v>0.16700000000000001</v>
      </c>
      <c r="L3927" s="8">
        <v>0.61099999999999999</v>
      </c>
      <c r="M3927" s="7">
        <v>4</v>
      </c>
      <c r="N3927" s="7">
        <v>9</v>
      </c>
      <c r="O3927" s="7">
        <v>6</v>
      </c>
      <c r="P3927" s="7">
        <v>2</v>
      </c>
      <c r="Q3927" s="7">
        <v>1</v>
      </c>
      <c r="R3927" s="7">
        <v>0</v>
      </c>
      <c r="S3927" s="7">
        <v>0</v>
      </c>
      <c r="T3927" s="7">
        <v>0</v>
      </c>
      <c r="U3927" s="7">
        <v>1</v>
      </c>
      <c r="V3927" s="7">
        <v>1</v>
      </c>
      <c r="W3927" s="7">
        <v>2</v>
      </c>
      <c r="X3927" s="7">
        <v>1</v>
      </c>
      <c r="Y3927" s="7">
        <v>0</v>
      </c>
      <c r="Z3927" s="7">
        <v>0</v>
      </c>
      <c r="AA3927"/>
    </row>
    <row r="3928" spans="1:27" x14ac:dyDescent="0.25">
      <c r="A3928" s="24" t="str">
        <f t="shared" si="187"/>
        <v/>
      </c>
      <c r="B3928" s="24" t="str">
        <f t="shared" si="185"/>
        <v/>
      </c>
      <c r="C3928" s="24" t="str">
        <f t="shared" si="186"/>
        <v/>
      </c>
      <c r="D3928" s="24">
        <v>2026</v>
      </c>
      <c r="E3928" s="7" t="s">
        <v>4183</v>
      </c>
      <c r="F3928" s="7" t="s">
        <v>4168</v>
      </c>
      <c r="G3928" s="7" t="s">
        <v>24</v>
      </c>
      <c r="H3928" s="7" t="s">
        <v>25</v>
      </c>
      <c r="I3928" s="8">
        <v>6.7000000000000004E-2</v>
      </c>
      <c r="J3928" s="8">
        <v>0.11799999999999999</v>
      </c>
      <c r="K3928" s="8">
        <v>6.7000000000000004E-2</v>
      </c>
      <c r="L3928" s="8">
        <v>0.184</v>
      </c>
      <c r="M3928" s="7">
        <v>7</v>
      </c>
      <c r="N3928" s="7">
        <v>17</v>
      </c>
      <c r="O3928" s="7">
        <v>15</v>
      </c>
      <c r="P3928" s="7">
        <v>1</v>
      </c>
      <c r="Q3928" s="7">
        <v>1</v>
      </c>
      <c r="R3928" s="7">
        <v>0</v>
      </c>
      <c r="S3928" s="7">
        <v>0</v>
      </c>
      <c r="T3928" s="7">
        <v>0</v>
      </c>
      <c r="U3928" s="7">
        <v>4</v>
      </c>
      <c r="V3928" s="7">
        <v>0</v>
      </c>
      <c r="W3928" s="7">
        <v>1</v>
      </c>
      <c r="X3928" s="7">
        <v>1</v>
      </c>
      <c r="Y3928" s="7">
        <v>0</v>
      </c>
      <c r="Z3928" s="7">
        <v>0</v>
      </c>
      <c r="AA3928"/>
    </row>
    <row r="3929" spans="1:27" x14ac:dyDescent="0.25">
      <c r="A3929" s="24" t="str">
        <f t="shared" si="187"/>
        <v/>
      </c>
      <c r="B3929" s="24" t="str">
        <f t="shared" si="185"/>
        <v/>
      </c>
      <c r="C3929" s="24" t="str">
        <f t="shared" si="186"/>
        <v/>
      </c>
      <c r="D3929" s="24">
        <v>2026</v>
      </c>
      <c r="E3929" s="7" t="s">
        <v>4185</v>
      </c>
      <c r="F3929" s="7" t="s">
        <v>4168</v>
      </c>
      <c r="G3929" s="7" t="s">
        <v>24</v>
      </c>
      <c r="H3929" s="7" t="s">
        <v>30</v>
      </c>
      <c r="I3929" s="8">
        <v>0</v>
      </c>
      <c r="J3929" s="8">
        <v>0.33300000000000002</v>
      </c>
      <c r="K3929" s="8">
        <v>0</v>
      </c>
      <c r="L3929" s="8">
        <v>0.33300000000000002</v>
      </c>
      <c r="M3929" s="7">
        <v>3</v>
      </c>
      <c r="N3929" s="7">
        <v>3</v>
      </c>
      <c r="O3929" s="7">
        <v>2</v>
      </c>
      <c r="P3929" s="7">
        <v>0</v>
      </c>
      <c r="Q3929" s="7">
        <v>0</v>
      </c>
      <c r="R3929" s="7">
        <v>0</v>
      </c>
      <c r="S3929" s="7">
        <v>0</v>
      </c>
      <c r="T3929" s="7">
        <v>0</v>
      </c>
      <c r="U3929" s="7">
        <v>0</v>
      </c>
      <c r="V3929" s="7">
        <v>0</v>
      </c>
      <c r="W3929" s="7">
        <v>1</v>
      </c>
      <c r="X3929" s="7">
        <v>2</v>
      </c>
      <c r="Y3929" s="7">
        <v>0</v>
      </c>
      <c r="Z3929" s="7">
        <v>0</v>
      </c>
      <c r="AA3929"/>
    </row>
    <row r="3930" spans="1:27" x14ac:dyDescent="0.25">
      <c r="A3930" s="24">
        <f t="shared" si="187"/>
        <v>1</v>
      </c>
      <c r="B3930" s="24" t="str">
        <f t="shared" si="185"/>
        <v/>
      </c>
      <c r="C3930" s="24" t="str">
        <f t="shared" si="186"/>
        <v/>
      </c>
      <c r="D3930" s="24">
        <v>2026</v>
      </c>
      <c r="E3930" s="7" t="s">
        <v>4184</v>
      </c>
      <c r="F3930" s="7" t="s">
        <v>4168</v>
      </c>
      <c r="G3930" s="7" t="s">
        <v>29</v>
      </c>
      <c r="H3930" s="7" t="s">
        <v>42</v>
      </c>
      <c r="I3930" s="8">
        <v>0</v>
      </c>
      <c r="J3930" s="8">
        <v>0</v>
      </c>
      <c r="K3930" s="8">
        <v>0</v>
      </c>
      <c r="L3930" s="8">
        <v>0</v>
      </c>
      <c r="M3930" s="7">
        <v>1</v>
      </c>
      <c r="N3930" s="7">
        <v>1</v>
      </c>
      <c r="O3930" s="7">
        <v>1</v>
      </c>
      <c r="P3930" s="7">
        <v>0</v>
      </c>
      <c r="Q3930" s="7">
        <v>0</v>
      </c>
      <c r="R3930" s="7">
        <v>0</v>
      </c>
      <c r="S3930" s="7">
        <v>0</v>
      </c>
      <c r="T3930" s="7">
        <v>0</v>
      </c>
      <c r="U3930" s="7">
        <v>0</v>
      </c>
      <c r="V3930" s="7">
        <v>0</v>
      </c>
      <c r="W3930" s="7">
        <v>0</v>
      </c>
      <c r="X3930" s="7">
        <v>0</v>
      </c>
      <c r="Y3930" s="7">
        <v>0</v>
      </c>
      <c r="Z3930" s="7">
        <v>0</v>
      </c>
      <c r="AA3930"/>
    </row>
    <row r="3931" spans="1:27" x14ac:dyDescent="0.25">
      <c r="A3931" s="24" t="str">
        <f t="shared" si="187"/>
        <v/>
      </c>
      <c r="B3931" s="24" t="str">
        <f t="shared" si="185"/>
        <v/>
      </c>
      <c r="C3931" s="24">
        <f t="shared" si="186"/>
        <v>1</v>
      </c>
      <c r="D3931" s="24">
        <v>2026</v>
      </c>
      <c r="E3931" s="7" t="s">
        <v>4186</v>
      </c>
      <c r="F3931" s="7" t="s">
        <v>4168</v>
      </c>
      <c r="G3931" s="7" t="s">
        <v>47</v>
      </c>
      <c r="H3931" s="7" t="s">
        <v>64</v>
      </c>
      <c r="I3931" s="8">
        <v>0</v>
      </c>
      <c r="J3931" s="8">
        <v>1</v>
      </c>
      <c r="K3931" s="8">
        <v>0</v>
      </c>
      <c r="L3931" s="8">
        <v>0</v>
      </c>
      <c r="M3931" s="7">
        <v>1</v>
      </c>
      <c r="N3931" s="7">
        <v>1</v>
      </c>
      <c r="O3931" s="7">
        <v>0</v>
      </c>
      <c r="P3931" s="7">
        <v>0</v>
      </c>
      <c r="Q3931" s="7">
        <v>0</v>
      </c>
      <c r="R3931" s="7">
        <v>0</v>
      </c>
      <c r="S3931" s="7">
        <v>0</v>
      </c>
      <c r="T3931" s="7">
        <v>0</v>
      </c>
      <c r="U3931" s="7">
        <v>0</v>
      </c>
      <c r="V3931" s="7">
        <v>0</v>
      </c>
      <c r="W3931" s="7">
        <v>1</v>
      </c>
      <c r="X3931" s="7">
        <v>0</v>
      </c>
      <c r="Y3931" s="7">
        <v>0</v>
      </c>
      <c r="Z3931" s="7">
        <v>0</v>
      </c>
      <c r="AA3931"/>
    </row>
    <row r="3932" spans="1:27" x14ac:dyDescent="0.25">
      <c r="A3932" s="24">
        <f t="shared" si="187"/>
        <v>1</v>
      </c>
      <c r="B3932" s="24" t="str">
        <f t="shared" si="185"/>
        <v/>
      </c>
      <c r="C3932" s="24" t="str">
        <f t="shared" si="186"/>
        <v/>
      </c>
      <c r="D3932" s="24">
        <v>2026</v>
      </c>
      <c r="E3932" s="7" t="s">
        <v>4205</v>
      </c>
      <c r="F3932" s="7" t="s">
        <v>4206</v>
      </c>
      <c r="G3932" s="7" t="s">
        <v>29</v>
      </c>
      <c r="H3932" s="7" t="s">
        <v>25</v>
      </c>
      <c r="I3932" s="8">
        <v>0.33200000000000002</v>
      </c>
      <c r="J3932" s="8">
        <v>0.44400000000000001</v>
      </c>
      <c r="K3932" s="8">
        <v>0.57499999999999996</v>
      </c>
      <c r="L3932" s="8">
        <v>1.0189999999999999</v>
      </c>
      <c r="M3932" s="7">
        <v>57</v>
      </c>
      <c r="N3932" s="7">
        <v>243</v>
      </c>
      <c r="O3932" s="7">
        <v>193</v>
      </c>
      <c r="P3932" s="7">
        <v>38</v>
      </c>
      <c r="Q3932" s="7">
        <v>64</v>
      </c>
      <c r="R3932" s="7">
        <v>15</v>
      </c>
      <c r="S3932" s="7">
        <v>1</v>
      </c>
      <c r="T3932" s="7">
        <v>10</v>
      </c>
      <c r="U3932" s="7">
        <v>49</v>
      </c>
      <c r="V3932" s="7">
        <v>10</v>
      </c>
      <c r="W3932" s="7">
        <v>33</v>
      </c>
      <c r="X3932" s="7">
        <v>44</v>
      </c>
      <c r="Y3932" s="7">
        <v>4</v>
      </c>
      <c r="Z3932" s="7">
        <v>2</v>
      </c>
      <c r="AA3932"/>
    </row>
    <row r="3933" spans="1:27" x14ac:dyDescent="0.25">
      <c r="A3933" s="24">
        <f t="shared" si="187"/>
        <v>1</v>
      </c>
      <c r="B3933" s="24" t="str">
        <f t="shared" si="185"/>
        <v/>
      </c>
      <c r="C3933" s="24" t="str">
        <f t="shared" si="186"/>
        <v/>
      </c>
      <c r="D3933" s="24">
        <v>2026</v>
      </c>
      <c r="E3933" s="7" t="s">
        <v>4207</v>
      </c>
      <c r="F3933" s="7" t="s">
        <v>4206</v>
      </c>
      <c r="G3933" s="7" t="s">
        <v>32</v>
      </c>
      <c r="H3933" s="7" t="s">
        <v>27</v>
      </c>
      <c r="I3933" s="8">
        <v>0.32200000000000001</v>
      </c>
      <c r="J3933" s="8">
        <v>0.41899999999999998</v>
      </c>
      <c r="K3933" s="8">
        <v>0.49299999999999999</v>
      </c>
      <c r="L3933" s="8">
        <v>0.91200000000000003</v>
      </c>
      <c r="M3933" s="7">
        <v>58</v>
      </c>
      <c r="N3933" s="7">
        <v>271</v>
      </c>
      <c r="O3933" s="7">
        <v>227</v>
      </c>
      <c r="P3933" s="7">
        <v>56</v>
      </c>
      <c r="Q3933" s="7">
        <v>73</v>
      </c>
      <c r="R3933" s="7">
        <v>17</v>
      </c>
      <c r="S3933" s="7">
        <v>2</v>
      </c>
      <c r="T3933" s="7">
        <v>6</v>
      </c>
      <c r="U3933" s="7">
        <v>38</v>
      </c>
      <c r="V3933" s="7">
        <v>8</v>
      </c>
      <c r="W3933" s="7">
        <v>32</v>
      </c>
      <c r="X3933" s="7">
        <v>57</v>
      </c>
      <c r="Y3933" s="7">
        <v>15</v>
      </c>
      <c r="Z3933" s="7">
        <v>2</v>
      </c>
      <c r="AA3933"/>
    </row>
    <row r="3934" spans="1:27" x14ac:dyDescent="0.25">
      <c r="A3934" s="24" t="str">
        <f t="shared" si="187"/>
        <v/>
      </c>
      <c r="B3934" s="24">
        <f t="shared" si="185"/>
        <v>1</v>
      </c>
      <c r="C3934" s="24" t="str">
        <f t="shared" si="186"/>
        <v/>
      </c>
      <c r="D3934" s="24">
        <v>2026</v>
      </c>
      <c r="E3934" s="7" t="s">
        <v>4208</v>
      </c>
      <c r="F3934" s="7" t="s">
        <v>4206</v>
      </c>
      <c r="G3934" s="7" t="s">
        <v>37</v>
      </c>
      <c r="H3934" s="7" t="s">
        <v>40</v>
      </c>
      <c r="I3934" s="8">
        <v>0.27</v>
      </c>
      <c r="J3934" s="8">
        <v>0.38</v>
      </c>
      <c r="K3934" s="8">
        <v>0.54100000000000004</v>
      </c>
      <c r="L3934" s="8">
        <v>0.92</v>
      </c>
      <c r="M3934" s="7">
        <v>57</v>
      </c>
      <c r="N3934" s="7">
        <v>266</v>
      </c>
      <c r="O3934" s="7">
        <v>222</v>
      </c>
      <c r="P3934" s="7">
        <v>57</v>
      </c>
      <c r="Q3934" s="7">
        <v>60</v>
      </c>
      <c r="R3934" s="7">
        <v>12</v>
      </c>
      <c r="S3934" s="7">
        <v>0</v>
      </c>
      <c r="T3934" s="7">
        <v>16</v>
      </c>
      <c r="U3934" s="7">
        <v>46</v>
      </c>
      <c r="V3934" s="7">
        <v>15</v>
      </c>
      <c r="W3934" s="7">
        <v>26</v>
      </c>
      <c r="X3934" s="7">
        <v>53</v>
      </c>
      <c r="Y3934" s="7">
        <v>40</v>
      </c>
      <c r="Z3934" s="7">
        <v>1</v>
      </c>
      <c r="AA3934"/>
    </row>
    <row r="3935" spans="1:27" x14ac:dyDescent="0.25">
      <c r="A3935" s="24">
        <f t="shared" si="187"/>
        <v>1</v>
      </c>
      <c r="B3935" s="24" t="str">
        <f t="shared" si="185"/>
        <v/>
      </c>
      <c r="C3935" s="24" t="str">
        <f t="shared" si="186"/>
        <v/>
      </c>
      <c r="D3935" s="24">
        <v>2026</v>
      </c>
      <c r="E3935" s="7" t="s">
        <v>4209</v>
      </c>
      <c r="F3935" s="7" t="s">
        <v>4206</v>
      </c>
      <c r="G3935" s="7" t="s">
        <v>29</v>
      </c>
      <c r="H3935" s="7" t="s">
        <v>25</v>
      </c>
      <c r="I3935" s="8">
        <v>0.253</v>
      </c>
      <c r="J3935" s="8">
        <v>0.38300000000000001</v>
      </c>
      <c r="K3935" s="8">
        <v>0.46200000000000002</v>
      </c>
      <c r="L3935" s="8">
        <v>0.84399999999999997</v>
      </c>
      <c r="M3935" s="7">
        <v>54</v>
      </c>
      <c r="N3935" s="7">
        <v>223</v>
      </c>
      <c r="O3935" s="7">
        <v>182</v>
      </c>
      <c r="P3935" s="7">
        <v>39</v>
      </c>
      <c r="Q3935" s="7">
        <v>46</v>
      </c>
      <c r="R3935" s="7">
        <v>9</v>
      </c>
      <c r="S3935" s="7">
        <v>1</v>
      </c>
      <c r="T3935" s="7">
        <v>9</v>
      </c>
      <c r="U3935" s="7">
        <v>33</v>
      </c>
      <c r="V3935" s="7">
        <v>8</v>
      </c>
      <c r="W3935" s="7">
        <v>31</v>
      </c>
      <c r="X3935" s="7">
        <v>51</v>
      </c>
      <c r="Y3935" s="7">
        <v>1</v>
      </c>
      <c r="Z3935" s="7">
        <v>0</v>
      </c>
      <c r="AA3935"/>
    </row>
    <row r="3936" spans="1:27" x14ac:dyDescent="0.25">
      <c r="A3936" s="24">
        <f t="shared" si="187"/>
        <v>1</v>
      </c>
      <c r="B3936" s="24" t="str">
        <f t="shared" si="185"/>
        <v/>
      </c>
      <c r="C3936" s="24" t="str">
        <f t="shared" si="186"/>
        <v/>
      </c>
      <c r="D3936" s="24">
        <v>2026</v>
      </c>
      <c r="E3936" s="7" t="s">
        <v>4210</v>
      </c>
      <c r="F3936" s="7" t="s">
        <v>4206</v>
      </c>
      <c r="G3936" s="7" t="s">
        <v>29</v>
      </c>
      <c r="H3936" s="7" t="s">
        <v>33</v>
      </c>
      <c r="I3936" s="8">
        <v>0.24099999999999999</v>
      </c>
      <c r="J3936" s="8">
        <v>0.36699999999999999</v>
      </c>
      <c r="K3936" s="8">
        <v>0.40899999999999997</v>
      </c>
      <c r="L3936" s="8">
        <v>0.77600000000000002</v>
      </c>
      <c r="M3936" s="7">
        <v>59</v>
      </c>
      <c r="N3936" s="7">
        <v>253</v>
      </c>
      <c r="O3936" s="7">
        <v>203</v>
      </c>
      <c r="P3936" s="7">
        <v>30</v>
      </c>
      <c r="Q3936" s="7">
        <v>49</v>
      </c>
      <c r="R3936" s="7">
        <v>8</v>
      </c>
      <c r="S3936" s="7">
        <v>1</v>
      </c>
      <c r="T3936" s="7">
        <v>8</v>
      </c>
      <c r="U3936" s="7">
        <v>47</v>
      </c>
      <c r="V3936" s="7">
        <v>6</v>
      </c>
      <c r="W3936" s="7">
        <v>36</v>
      </c>
      <c r="X3936" s="7">
        <v>57</v>
      </c>
      <c r="Y3936" s="7">
        <v>0</v>
      </c>
      <c r="Z3936" s="7">
        <v>0</v>
      </c>
      <c r="AA3936"/>
    </row>
    <row r="3937" spans="1:27" x14ac:dyDescent="0.25">
      <c r="A3937" s="24">
        <f t="shared" si="187"/>
        <v>1</v>
      </c>
      <c r="B3937" s="24" t="str">
        <f t="shared" si="185"/>
        <v/>
      </c>
      <c r="C3937" s="24" t="str">
        <f t="shared" si="186"/>
        <v/>
      </c>
      <c r="D3937" s="24">
        <v>2026</v>
      </c>
      <c r="E3937" s="7" t="s">
        <v>4211</v>
      </c>
      <c r="F3937" s="7" t="s">
        <v>4206</v>
      </c>
      <c r="G3937" s="7" t="s">
        <v>32</v>
      </c>
      <c r="H3937" s="7" t="s">
        <v>42</v>
      </c>
      <c r="I3937" s="8">
        <v>0.23400000000000001</v>
      </c>
      <c r="J3937" s="8">
        <v>0.379</v>
      </c>
      <c r="K3937" s="8">
        <v>0.314</v>
      </c>
      <c r="L3937" s="8">
        <v>0.69299999999999995</v>
      </c>
      <c r="M3937" s="7">
        <v>59</v>
      </c>
      <c r="N3937" s="7">
        <v>237</v>
      </c>
      <c r="O3937" s="7">
        <v>188</v>
      </c>
      <c r="P3937" s="7">
        <v>34</v>
      </c>
      <c r="Q3937" s="7">
        <v>44</v>
      </c>
      <c r="R3937" s="7">
        <v>7</v>
      </c>
      <c r="S3937" s="7">
        <v>1</v>
      </c>
      <c r="T3937" s="7">
        <v>2</v>
      </c>
      <c r="U3937" s="7">
        <v>21</v>
      </c>
      <c r="V3937" s="7">
        <v>14</v>
      </c>
      <c r="W3937" s="7">
        <v>31</v>
      </c>
      <c r="X3937" s="7">
        <v>62</v>
      </c>
      <c r="Y3937" s="7">
        <v>15</v>
      </c>
      <c r="Z3937" s="7">
        <v>2</v>
      </c>
      <c r="AA3937"/>
    </row>
    <row r="3938" spans="1:27" x14ac:dyDescent="0.25">
      <c r="A3938" s="24" t="str">
        <f t="shared" si="187"/>
        <v/>
      </c>
      <c r="B3938" s="24" t="str">
        <f t="shared" si="185"/>
        <v/>
      </c>
      <c r="C3938" s="24" t="str">
        <f t="shared" si="186"/>
        <v/>
      </c>
      <c r="D3938" s="24">
        <v>2026</v>
      </c>
      <c r="E3938" s="7" t="s">
        <v>4212</v>
      </c>
      <c r="F3938" s="7" t="s">
        <v>4206</v>
      </c>
      <c r="G3938" s="7" t="s">
        <v>24</v>
      </c>
      <c r="H3938" s="7" t="s">
        <v>44</v>
      </c>
      <c r="I3938" s="8">
        <v>0.21299999999999999</v>
      </c>
      <c r="J3938" s="8">
        <v>0.36399999999999999</v>
      </c>
      <c r="K3938" s="8">
        <v>0.45200000000000001</v>
      </c>
      <c r="L3938" s="8">
        <v>0.81599999999999995</v>
      </c>
      <c r="M3938" s="7">
        <v>50</v>
      </c>
      <c r="N3938" s="7">
        <v>197</v>
      </c>
      <c r="O3938" s="7">
        <v>155</v>
      </c>
      <c r="P3938" s="7">
        <v>35</v>
      </c>
      <c r="Q3938" s="7">
        <v>33</v>
      </c>
      <c r="R3938" s="7">
        <v>8</v>
      </c>
      <c r="S3938" s="7">
        <v>1</v>
      </c>
      <c r="T3938" s="7">
        <v>9</v>
      </c>
      <c r="U3938" s="7">
        <v>30</v>
      </c>
      <c r="V3938" s="7">
        <v>12</v>
      </c>
      <c r="W3938" s="7">
        <v>26</v>
      </c>
      <c r="X3938" s="7">
        <v>36</v>
      </c>
      <c r="Y3938" s="7">
        <v>0</v>
      </c>
      <c r="Z3938" s="7">
        <v>0</v>
      </c>
      <c r="AA3938"/>
    </row>
    <row r="3939" spans="1:27" x14ac:dyDescent="0.25">
      <c r="A3939" s="24" t="str">
        <f t="shared" si="187"/>
        <v/>
      </c>
      <c r="B3939" s="24" t="str">
        <f t="shared" si="185"/>
        <v/>
      </c>
      <c r="C3939" s="24" t="str">
        <f t="shared" si="186"/>
        <v/>
      </c>
      <c r="D3939" s="24">
        <v>2026</v>
      </c>
      <c r="E3939" s="7" t="s">
        <v>4222</v>
      </c>
      <c r="F3939" s="7" t="s">
        <v>4206</v>
      </c>
      <c r="G3939" s="7" t="s">
        <v>47</v>
      </c>
      <c r="H3939" s="7" t="s">
        <v>64</v>
      </c>
      <c r="I3939" s="8">
        <v>0.5</v>
      </c>
      <c r="J3939" s="8">
        <v>0.5</v>
      </c>
      <c r="K3939" s="8">
        <v>0.5</v>
      </c>
      <c r="L3939" s="8">
        <v>1</v>
      </c>
      <c r="M3939" s="7">
        <v>2</v>
      </c>
      <c r="N3939" s="7">
        <v>2</v>
      </c>
      <c r="O3939" s="7">
        <v>2</v>
      </c>
      <c r="P3939" s="7">
        <v>0</v>
      </c>
      <c r="Q3939" s="7">
        <v>1</v>
      </c>
      <c r="R3939" s="7">
        <v>0</v>
      </c>
      <c r="S3939" s="7">
        <v>0</v>
      </c>
      <c r="T3939" s="7">
        <v>0</v>
      </c>
      <c r="U3939" s="7">
        <v>0</v>
      </c>
      <c r="V3939" s="7">
        <v>0</v>
      </c>
      <c r="W3939" s="7">
        <v>0</v>
      </c>
      <c r="X3939" s="7">
        <v>1</v>
      </c>
      <c r="Y3939" s="7">
        <v>0</v>
      </c>
      <c r="Z3939" s="7">
        <v>0</v>
      </c>
      <c r="AA3939"/>
    </row>
    <row r="3940" spans="1:27" x14ac:dyDescent="0.25">
      <c r="A3940" s="24" t="str">
        <f t="shared" si="187"/>
        <v/>
      </c>
      <c r="B3940" s="24" t="str">
        <f t="shared" si="185"/>
        <v/>
      </c>
      <c r="C3940" s="24" t="str">
        <f t="shared" si="186"/>
        <v/>
      </c>
      <c r="D3940" s="24">
        <v>2026</v>
      </c>
      <c r="E3940" s="7" t="s">
        <v>4214</v>
      </c>
      <c r="F3940" s="7" t="s">
        <v>4206</v>
      </c>
      <c r="G3940" s="7" t="s">
        <v>47</v>
      </c>
      <c r="H3940" s="7" t="s">
        <v>30</v>
      </c>
      <c r="I3940" s="8">
        <v>0.28899999999999998</v>
      </c>
      <c r="J3940" s="8">
        <v>0.34100000000000003</v>
      </c>
      <c r="K3940" s="8">
        <v>0.55400000000000005</v>
      </c>
      <c r="L3940" s="8">
        <v>0.89500000000000002</v>
      </c>
      <c r="M3940" s="7">
        <v>34</v>
      </c>
      <c r="N3940" s="7">
        <v>132</v>
      </c>
      <c r="O3940" s="7">
        <v>121</v>
      </c>
      <c r="P3940" s="7">
        <v>24</v>
      </c>
      <c r="Q3940" s="7">
        <v>35</v>
      </c>
      <c r="R3940" s="7">
        <v>3</v>
      </c>
      <c r="S3940" s="7">
        <v>1</v>
      </c>
      <c r="T3940" s="7">
        <v>9</v>
      </c>
      <c r="U3940" s="7">
        <v>24</v>
      </c>
      <c r="V3940" s="7">
        <v>5</v>
      </c>
      <c r="W3940" s="7">
        <v>5</v>
      </c>
      <c r="X3940" s="7">
        <v>45</v>
      </c>
      <c r="Y3940" s="7">
        <v>0</v>
      </c>
      <c r="Z3940" s="7">
        <v>0</v>
      </c>
      <c r="AA3940"/>
    </row>
    <row r="3941" spans="1:27" x14ac:dyDescent="0.25">
      <c r="A3941" s="24" t="str">
        <f t="shared" si="187"/>
        <v/>
      </c>
      <c r="B3941" s="24" t="str">
        <f t="shared" si="185"/>
        <v/>
      </c>
      <c r="C3941" s="24" t="str">
        <f t="shared" si="186"/>
        <v/>
      </c>
      <c r="D3941" s="24">
        <v>2026</v>
      </c>
      <c r="E3941" s="7" t="s">
        <v>4213</v>
      </c>
      <c r="F3941" s="7" t="s">
        <v>4206</v>
      </c>
      <c r="G3941" s="7" t="s">
        <v>24</v>
      </c>
      <c r="H3941" s="7" t="s">
        <v>42</v>
      </c>
      <c r="I3941" s="8">
        <v>0.26700000000000002</v>
      </c>
      <c r="J3941" s="8">
        <v>0.42099999999999999</v>
      </c>
      <c r="K3941" s="8">
        <v>0.46700000000000003</v>
      </c>
      <c r="L3941" s="8">
        <v>0.88800000000000001</v>
      </c>
      <c r="M3941" s="7">
        <v>10</v>
      </c>
      <c r="N3941" s="7">
        <v>19</v>
      </c>
      <c r="O3941" s="7">
        <v>15</v>
      </c>
      <c r="P3941" s="7">
        <v>6</v>
      </c>
      <c r="Q3941" s="7">
        <v>4</v>
      </c>
      <c r="R3941" s="7">
        <v>0</v>
      </c>
      <c r="S3941" s="7">
        <v>0</v>
      </c>
      <c r="T3941" s="7">
        <v>1</v>
      </c>
      <c r="U3941" s="7">
        <v>3</v>
      </c>
      <c r="V3941" s="7">
        <v>2</v>
      </c>
      <c r="W3941" s="7">
        <v>2</v>
      </c>
      <c r="X3941" s="7">
        <v>5</v>
      </c>
      <c r="Y3941" s="7">
        <v>0</v>
      </c>
      <c r="Z3941" s="7">
        <v>0</v>
      </c>
      <c r="AA3941"/>
    </row>
    <row r="3942" spans="1:27" x14ac:dyDescent="0.25">
      <c r="A3942" s="24" t="str">
        <f t="shared" si="187"/>
        <v/>
      </c>
      <c r="B3942" s="24" t="str">
        <f t="shared" si="185"/>
        <v/>
      </c>
      <c r="C3942" s="24" t="str">
        <f t="shared" si="186"/>
        <v/>
      </c>
      <c r="D3942" s="24">
        <v>2026</v>
      </c>
      <c r="E3942" s="7" t="s">
        <v>4216</v>
      </c>
      <c r="F3942" s="7" t="s">
        <v>4206</v>
      </c>
      <c r="G3942" s="7" t="s">
        <v>37</v>
      </c>
      <c r="H3942" s="7" t="s">
        <v>30</v>
      </c>
      <c r="I3942" s="8">
        <v>0.22700000000000001</v>
      </c>
      <c r="J3942" s="8">
        <v>0.38200000000000001</v>
      </c>
      <c r="K3942" s="8">
        <v>0.36099999999999999</v>
      </c>
      <c r="L3942" s="8">
        <v>0.74299999999999999</v>
      </c>
      <c r="M3942" s="7">
        <v>35</v>
      </c>
      <c r="N3942" s="7">
        <v>125</v>
      </c>
      <c r="O3942" s="7">
        <v>97</v>
      </c>
      <c r="P3942" s="7">
        <v>20</v>
      </c>
      <c r="Q3942" s="7">
        <v>22</v>
      </c>
      <c r="R3942" s="7">
        <v>4</v>
      </c>
      <c r="S3942" s="7">
        <v>0</v>
      </c>
      <c r="T3942" s="7">
        <v>3</v>
      </c>
      <c r="U3942" s="7">
        <v>15</v>
      </c>
      <c r="V3942" s="7">
        <v>6</v>
      </c>
      <c r="W3942" s="7">
        <v>19</v>
      </c>
      <c r="X3942" s="7">
        <v>21</v>
      </c>
      <c r="Y3942" s="7">
        <v>7</v>
      </c>
      <c r="Z3942" s="7">
        <v>1</v>
      </c>
      <c r="AA3942"/>
    </row>
    <row r="3943" spans="1:27" x14ac:dyDescent="0.25">
      <c r="A3943" s="24" t="str">
        <f t="shared" si="187"/>
        <v/>
      </c>
      <c r="B3943" s="24" t="str">
        <f t="shared" si="185"/>
        <v/>
      </c>
      <c r="C3943" s="24" t="str">
        <f t="shared" si="186"/>
        <v/>
      </c>
      <c r="D3943" s="24">
        <v>2026</v>
      </c>
      <c r="E3943" s="7" t="s">
        <v>4215</v>
      </c>
      <c r="F3943" s="7" t="s">
        <v>4206</v>
      </c>
      <c r="G3943" s="7" t="s">
        <v>24</v>
      </c>
      <c r="H3943" s="7" t="s">
        <v>35</v>
      </c>
      <c r="I3943" s="8">
        <v>0.22600000000000001</v>
      </c>
      <c r="J3943" s="8">
        <v>0.316</v>
      </c>
      <c r="K3943" s="8">
        <v>0.314</v>
      </c>
      <c r="L3943" s="8">
        <v>0.63</v>
      </c>
      <c r="M3943" s="7">
        <v>44</v>
      </c>
      <c r="N3943" s="7">
        <v>158</v>
      </c>
      <c r="O3943" s="7">
        <v>137</v>
      </c>
      <c r="P3943" s="7">
        <v>21</v>
      </c>
      <c r="Q3943" s="7">
        <v>31</v>
      </c>
      <c r="R3943" s="7">
        <v>4</v>
      </c>
      <c r="S3943" s="7">
        <v>1</v>
      </c>
      <c r="T3943" s="7">
        <v>2</v>
      </c>
      <c r="U3943" s="7">
        <v>23</v>
      </c>
      <c r="V3943" s="7">
        <v>1</v>
      </c>
      <c r="W3943" s="7">
        <v>18</v>
      </c>
      <c r="X3943" s="7">
        <v>47</v>
      </c>
      <c r="Y3943" s="7">
        <v>0</v>
      </c>
      <c r="Z3943" s="7">
        <v>0</v>
      </c>
      <c r="AA3943"/>
    </row>
    <row r="3944" spans="1:27" x14ac:dyDescent="0.25">
      <c r="A3944" s="24" t="str">
        <f t="shared" si="187"/>
        <v/>
      </c>
      <c r="B3944" s="24" t="str">
        <f t="shared" si="185"/>
        <v/>
      </c>
      <c r="C3944" s="24" t="str">
        <f t="shared" si="186"/>
        <v/>
      </c>
      <c r="D3944" s="24">
        <v>2026</v>
      </c>
      <c r="E3944" s="7" t="s">
        <v>4217</v>
      </c>
      <c r="F3944" s="7" t="s">
        <v>4206</v>
      </c>
      <c r="G3944" s="7" t="s">
        <v>47</v>
      </c>
      <c r="H3944" s="7" t="s">
        <v>38</v>
      </c>
      <c r="I3944" s="8">
        <v>0.2</v>
      </c>
      <c r="J3944" s="8">
        <v>0.42899999999999999</v>
      </c>
      <c r="K3944" s="8">
        <v>0.3</v>
      </c>
      <c r="L3944" s="8">
        <v>0.72899999999999998</v>
      </c>
      <c r="M3944" s="7">
        <v>8</v>
      </c>
      <c r="N3944" s="7">
        <v>14</v>
      </c>
      <c r="O3944" s="7">
        <v>10</v>
      </c>
      <c r="P3944" s="7">
        <v>0</v>
      </c>
      <c r="Q3944" s="7">
        <v>2</v>
      </c>
      <c r="R3944" s="7">
        <v>1</v>
      </c>
      <c r="S3944" s="7">
        <v>0</v>
      </c>
      <c r="T3944" s="7">
        <v>0</v>
      </c>
      <c r="U3944" s="7">
        <v>5</v>
      </c>
      <c r="V3944" s="7">
        <v>1</v>
      </c>
      <c r="W3944" s="7">
        <v>3</v>
      </c>
      <c r="X3944" s="7">
        <v>5</v>
      </c>
      <c r="Y3944" s="7">
        <v>0</v>
      </c>
      <c r="Z3944" s="7">
        <v>0</v>
      </c>
      <c r="AA3944"/>
    </row>
    <row r="3945" spans="1:27" x14ac:dyDescent="0.25">
      <c r="A3945" s="24" t="str">
        <f t="shared" si="187"/>
        <v/>
      </c>
      <c r="B3945" s="24" t="str">
        <f t="shared" si="185"/>
        <v/>
      </c>
      <c r="C3945" s="24" t="str">
        <f t="shared" si="186"/>
        <v/>
      </c>
      <c r="D3945" s="24">
        <v>2026</v>
      </c>
      <c r="E3945" s="7" t="s">
        <v>4218</v>
      </c>
      <c r="F3945" s="7" t="s">
        <v>4206</v>
      </c>
      <c r="G3945" s="7" t="s">
        <v>37</v>
      </c>
      <c r="H3945" s="7" t="s">
        <v>38</v>
      </c>
      <c r="I3945" s="8">
        <v>0.17499999999999999</v>
      </c>
      <c r="J3945" s="8">
        <v>0.28399999999999997</v>
      </c>
      <c r="K3945" s="8">
        <v>0.3</v>
      </c>
      <c r="L3945" s="8">
        <v>0.58399999999999996</v>
      </c>
      <c r="M3945" s="7">
        <v>29</v>
      </c>
      <c r="N3945" s="7">
        <v>96</v>
      </c>
      <c r="O3945" s="7">
        <v>80</v>
      </c>
      <c r="P3945" s="7">
        <v>10</v>
      </c>
      <c r="Q3945" s="7">
        <v>14</v>
      </c>
      <c r="R3945" s="7">
        <v>4</v>
      </c>
      <c r="S3945" s="7">
        <v>0</v>
      </c>
      <c r="T3945" s="7">
        <v>2</v>
      </c>
      <c r="U3945" s="7">
        <v>11</v>
      </c>
      <c r="V3945" s="7">
        <v>4</v>
      </c>
      <c r="W3945" s="7">
        <v>9</v>
      </c>
      <c r="X3945" s="7">
        <v>25</v>
      </c>
      <c r="Y3945" s="7">
        <v>1</v>
      </c>
      <c r="Z3945" s="7">
        <v>0</v>
      </c>
      <c r="AA3945"/>
    </row>
    <row r="3946" spans="1:27" x14ac:dyDescent="0.25">
      <c r="A3946" s="24" t="str">
        <f t="shared" si="187"/>
        <v/>
      </c>
      <c r="B3946" s="24" t="str">
        <f t="shared" si="185"/>
        <v/>
      </c>
      <c r="C3946" s="24" t="str">
        <f t="shared" si="186"/>
        <v/>
      </c>
      <c r="D3946" s="24">
        <v>2026</v>
      </c>
      <c r="E3946" s="7" t="s">
        <v>4219</v>
      </c>
      <c r="F3946" s="7" t="s">
        <v>4206</v>
      </c>
      <c r="G3946" s="7" t="s">
        <v>47</v>
      </c>
      <c r="H3946" s="7" t="s">
        <v>44</v>
      </c>
      <c r="I3946" s="8">
        <v>0.17299999999999999</v>
      </c>
      <c r="J3946" s="8">
        <v>0.33300000000000002</v>
      </c>
      <c r="K3946" s="8">
        <v>0.28799999999999998</v>
      </c>
      <c r="L3946" s="8">
        <v>0.622</v>
      </c>
      <c r="M3946" s="7">
        <v>24</v>
      </c>
      <c r="N3946" s="7">
        <v>66</v>
      </c>
      <c r="O3946" s="7">
        <v>52</v>
      </c>
      <c r="P3946" s="7">
        <v>13</v>
      </c>
      <c r="Q3946" s="7">
        <v>9</v>
      </c>
      <c r="R3946" s="7">
        <v>1</v>
      </c>
      <c r="S3946" s="7">
        <v>1</v>
      </c>
      <c r="T3946" s="7">
        <v>1</v>
      </c>
      <c r="U3946" s="7">
        <v>12</v>
      </c>
      <c r="V3946" s="7">
        <v>5</v>
      </c>
      <c r="W3946" s="7">
        <v>8</v>
      </c>
      <c r="X3946" s="7">
        <v>20</v>
      </c>
      <c r="Y3946" s="7">
        <v>0</v>
      </c>
      <c r="Z3946" s="7">
        <v>0</v>
      </c>
      <c r="AA3946"/>
    </row>
    <row r="3947" spans="1:27" x14ac:dyDescent="0.25">
      <c r="A3947" s="24" t="str">
        <f t="shared" si="187"/>
        <v/>
      </c>
      <c r="B3947" s="24" t="str">
        <f t="shared" si="185"/>
        <v/>
      </c>
      <c r="C3947" s="24" t="str">
        <f t="shared" si="186"/>
        <v/>
      </c>
      <c r="D3947" s="24">
        <v>2026</v>
      </c>
      <c r="E3947" s="7" t="s">
        <v>4221</v>
      </c>
      <c r="F3947" s="7" t="s">
        <v>4206</v>
      </c>
      <c r="G3947" s="7" t="s">
        <v>47</v>
      </c>
      <c r="H3947" s="7" t="s">
        <v>30</v>
      </c>
      <c r="I3947" s="8">
        <v>0.16700000000000001</v>
      </c>
      <c r="J3947" s="8">
        <v>0.28599999999999998</v>
      </c>
      <c r="K3947" s="8">
        <v>0.33300000000000002</v>
      </c>
      <c r="L3947" s="8">
        <v>0.61899999999999999</v>
      </c>
      <c r="M3947" s="7">
        <v>6</v>
      </c>
      <c r="N3947" s="7">
        <v>7</v>
      </c>
      <c r="O3947" s="7">
        <v>6</v>
      </c>
      <c r="P3947" s="7">
        <v>1</v>
      </c>
      <c r="Q3947" s="7">
        <v>1</v>
      </c>
      <c r="R3947" s="7">
        <v>1</v>
      </c>
      <c r="S3947" s="7">
        <v>0</v>
      </c>
      <c r="T3947" s="7">
        <v>0</v>
      </c>
      <c r="U3947" s="7">
        <v>2</v>
      </c>
      <c r="V3947" s="7">
        <v>1</v>
      </c>
      <c r="W3947" s="7">
        <v>0</v>
      </c>
      <c r="X3947" s="7">
        <v>1</v>
      </c>
      <c r="Y3947" s="7">
        <v>0</v>
      </c>
      <c r="Z3947" s="7">
        <v>0</v>
      </c>
      <c r="AA3947"/>
    </row>
    <row r="3948" spans="1:27" x14ac:dyDescent="0.25">
      <c r="A3948" s="24" t="str">
        <f t="shared" si="187"/>
        <v/>
      </c>
      <c r="B3948" s="24" t="str">
        <f t="shared" si="185"/>
        <v/>
      </c>
      <c r="C3948" s="24" t="str">
        <f t="shared" si="186"/>
        <v/>
      </c>
      <c r="D3948" s="24">
        <v>2026</v>
      </c>
      <c r="E3948" s="7" t="s">
        <v>4220</v>
      </c>
      <c r="F3948" s="7" t="s">
        <v>4206</v>
      </c>
      <c r="G3948" s="7" t="s">
        <v>47</v>
      </c>
      <c r="H3948" s="7" t="s">
        <v>30</v>
      </c>
      <c r="I3948" s="8">
        <v>0.14799999999999999</v>
      </c>
      <c r="J3948" s="8">
        <v>0.25800000000000001</v>
      </c>
      <c r="K3948" s="8">
        <v>0.25900000000000001</v>
      </c>
      <c r="L3948" s="8">
        <v>0.51700000000000002</v>
      </c>
      <c r="M3948" s="7">
        <v>13</v>
      </c>
      <c r="N3948" s="7">
        <v>31</v>
      </c>
      <c r="O3948" s="7">
        <v>27</v>
      </c>
      <c r="P3948" s="7">
        <v>7</v>
      </c>
      <c r="Q3948" s="7">
        <v>4</v>
      </c>
      <c r="R3948" s="7">
        <v>0</v>
      </c>
      <c r="S3948" s="7">
        <v>0</v>
      </c>
      <c r="T3948" s="7">
        <v>1</v>
      </c>
      <c r="U3948" s="7">
        <v>3</v>
      </c>
      <c r="V3948" s="7">
        <v>1</v>
      </c>
      <c r="W3948" s="7">
        <v>3</v>
      </c>
      <c r="X3948" s="7">
        <v>11</v>
      </c>
      <c r="Y3948" s="7">
        <v>2</v>
      </c>
      <c r="Z3948" s="7">
        <v>0</v>
      </c>
      <c r="AA3948"/>
    </row>
    <row r="3949" spans="1:27" x14ac:dyDescent="0.25">
      <c r="A3949" s="24" t="str">
        <f t="shared" si="187"/>
        <v/>
      </c>
      <c r="B3949" s="24">
        <f t="shared" si="185"/>
        <v>1</v>
      </c>
      <c r="C3949" s="24" t="str">
        <f t="shared" si="186"/>
        <v/>
      </c>
      <c r="D3949" s="24">
        <v>2026</v>
      </c>
      <c r="E3949" s="7" t="s">
        <v>4189</v>
      </c>
      <c r="F3949" s="7" t="s">
        <v>4188</v>
      </c>
      <c r="G3949" s="7" t="s">
        <v>24</v>
      </c>
      <c r="H3949" s="7" t="s">
        <v>33</v>
      </c>
      <c r="I3949" s="8">
        <v>0.317</v>
      </c>
      <c r="J3949" s="8">
        <v>0.40899999999999997</v>
      </c>
      <c r="K3949" s="8">
        <v>0.52800000000000002</v>
      </c>
      <c r="L3949" s="8">
        <v>0.93799999999999994</v>
      </c>
      <c r="M3949" s="7">
        <v>62</v>
      </c>
      <c r="N3949" s="7">
        <v>287</v>
      </c>
      <c r="O3949" s="7">
        <v>246</v>
      </c>
      <c r="P3949" s="7">
        <v>53</v>
      </c>
      <c r="Q3949" s="7">
        <v>78</v>
      </c>
      <c r="R3949" s="7">
        <v>14</v>
      </c>
      <c r="S3949" s="7">
        <v>1</v>
      </c>
      <c r="T3949" s="7">
        <v>12</v>
      </c>
      <c r="U3949" s="7">
        <v>63</v>
      </c>
      <c r="V3949" s="7">
        <v>2</v>
      </c>
      <c r="W3949" s="7">
        <v>37</v>
      </c>
      <c r="X3949" s="7">
        <v>66</v>
      </c>
      <c r="Y3949" s="7">
        <v>2</v>
      </c>
      <c r="Z3949" s="7">
        <v>2</v>
      </c>
      <c r="AA3949"/>
    </row>
    <row r="3950" spans="1:27" x14ac:dyDescent="0.25">
      <c r="A3950" s="24" t="str">
        <f t="shared" si="187"/>
        <v/>
      </c>
      <c r="B3950" s="24">
        <f t="shared" si="185"/>
        <v>1</v>
      </c>
      <c r="C3950" s="24" t="str">
        <f t="shared" si="186"/>
        <v/>
      </c>
      <c r="D3950" s="24">
        <v>2026</v>
      </c>
      <c r="E3950" s="7" t="s">
        <v>4190</v>
      </c>
      <c r="F3950" s="7" t="s">
        <v>4188</v>
      </c>
      <c r="G3950" s="7" t="s">
        <v>37</v>
      </c>
      <c r="H3950" s="7" t="s">
        <v>27</v>
      </c>
      <c r="I3950" s="8">
        <v>0.317</v>
      </c>
      <c r="J3950" s="8">
        <v>0.41799999999999998</v>
      </c>
      <c r="K3950" s="8">
        <v>0.47799999999999998</v>
      </c>
      <c r="L3950" s="8">
        <v>0.89500000000000002</v>
      </c>
      <c r="M3950" s="7">
        <v>58</v>
      </c>
      <c r="N3950" s="7">
        <v>275</v>
      </c>
      <c r="O3950" s="7">
        <v>224</v>
      </c>
      <c r="P3950" s="7">
        <v>58</v>
      </c>
      <c r="Q3950" s="7">
        <v>71</v>
      </c>
      <c r="R3950" s="7">
        <v>16</v>
      </c>
      <c r="S3950" s="7">
        <v>1</v>
      </c>
      <c r="T3950" s="7">
        <v>6</v>
      </c>
      <c r="U3950" s="7">
        <v>46</v>
      </c>
      <c r="V3950" s="7">
        <v>10</v>
      </c>
      <c r="W3950" s="7">
        <v>33</v>
      </c>
      <c r="X3950" s="7">
        <v>45</v>
      </c>
      <c r="Y3950" s="7">
        <v>17</v>
      </c>
      <c r="Z3950" s="7">
        <v>4</v>
      </c>
      <c r="AA3950"/>
    </row>
    <row r="3951" spans="1:27" x14ac:dyDescent="0.25">
      <c r="A3951" s="24">
        <f t="shared" si="187"/>
        <v>1</v>
      </c>
      <c r="B3951" s="24" t="str">
        <f t="shared" si="185"/>
        <v/>
      </c>
      <c r="C3951" s="24" t="str">
        <f t="shared" si="186"/>
        <v/>
      </c>
      <c r="D3951" s="24">
        <v>2026</v>
      </c>
      <c r="E3951" s="7" t="s">
        <v>4187</v>
      </c>
      <c r="F3951" s="7" t="s">
        <v>4188</v>
      </c>
      <c r="G3951" s="7" t="s">
        <v>29</v>
      </c>
      <c r="H3951" s="7" t="s">
        <v>30</v>
      </c>
      <c r="I3951" s="8">
        <v>0.316</v>
      </c>
      <c r="J3951" s="8">
        <v>0.39800000000000002</v>
      </c>
      <c r="K3951" s="8">
        <v>0.59099999999999997</v>
      </c>
      <c r="L3951" s="8">
        <v>0.98799999999999999</v>
      </c>
      <c r="M3951" s="7">
        <v>56</v>
      </c>
      <c r="N3951" s="7">
        <v>255</v>
      </c>
      <c r="O3951" s="7">
        <v>215</v>
      </c>
      <c r="P3951" s="7">
        <v>53</v>
      </c>
      <c r="Q3951" s="7">
        <v>68</v>
      </c>
      <c r="R3951" s="7">
        <v>15</v>
      </c>
      <c r="S3951" s="7">
        <v>1</v>
      </c>
      <c r="T3951" s="7">
        <v>14</v>
      </c>
      <c r="U3951" s="7">
        <v>58</v>
      </c>
      <c r="V3951" s="7">
        <v>13</v>
      </c>
      <c r="W3951" s="7">
        <v>20</v>
      </c>
      <c r="X3951" s="7">
        <v>49</v>
      </c>
      <c r="Y3951" s="7">
        <v>6</v>
      </c>
      <c r="Z3951" s="7">
        <v>2</v>
      </c>
      <c r="AA3951"/>
    </row>
    <row r="3952" spans="1:27" x14ac:dyDescent="0.25">
      <c r="A3952" s="24" t="str">
        <f t="shared" si="187"/>
        <v/>
      </c>
      <c r="B3952" s="24" t="str">
        <f t="shared" si="185"/>
        <v/>
      </c>
      <c r="C3952" s="24" t="str">
        <f t="shared" si="186"/>
        <v/>
      </c>
      <c r="D3952" s="24">
        <v>2026</v>
      </c>
      <c r="E3952" s="7" t="s">
        <v>4191</v>
      </c>
      <c r="F3952" s="7" t="s">
        <v>4188</v>
      </c>
      <c r="G3952" s="7" t="s">
        <v>24</v>
      </c>
      <c r="H3952" s="7" t="s">
        <v>40</v>
      </c>
      <c r="I3952" s="8">
        <v>0.312</v>
      </c>
      <c r="J3952" s="8">
        <v>0.51100000000000001</v>
      </c>
      <c r="K3952" s="8">
        <v>0.69899999999999995</v>
      </c>
      <c r="L3952" s="8">
        <v>1.21</v>
      </c>
      <c r="M3952" s="7">
        <v>56</v>
      </c>
      <c r="N3952" s="7">
        <v>264</v>
      </c>
      <c r="O3952" s="7">
        <v>186</v>
      </c>
      <c r="P3952" s="7">
        <v>68</v>
      </c>
      <c r="Q3952" s="7">
        <v>58</v>
      </c>
      <c r="R3952" s="7">
        <v>11</v>
      </c>
      <c r="S3952" s="7">
        <v>2</v>
      </c>
      <c r="T3952" s="7">
        <v>19</v>
      </c>
      <c r="U3952" s="7">
        <v>48</v>
      </c>
      <c r="V3952" s="7">
        <v>24</v>
      </c>
      <c r="W3952" s="7">
        <v>53</v>
      </c>
      <c r="X3952" s="7">
        <v>46</v>
      </c>
      <c r="Y3952" s="7">
        <v>14</v>
      </c>
      <c r="Z3952" s="7">
        <v>2</v>
      </c>
      <c r="AA3952"/>
    </row>
    <row r="3953" spans="1:27" x14ac:dyDescent="0.25">
      <c r="A3953" s="24" t="str">
        <f t="shared" si="187"/>
        <v/>
      </c>
      <c r="B3953" s="24" t="str">
        <f t="shared" si="185"/>
        <v/>
      </c>
      <c r="C3953" s="24" t="str">
        <f t="shared" si="186"/>
        <v/>
      </c>
      <c r="D3953" s="24">
        <v>2026</v>
      </c>
      <c r="E3953" s="7" t="s">
        <v>4192</v>
      </c>
      <c r="F3953" s="7" t="s">
        <v>4188</v>
      </c>
      <c r="G3953" s="7" t="s">
        <v>37</v>
      </c>
      <c r="H3953" s="7" t="s">
        <v>42</v>
      </c>
      <c r="I3953" s="8">
        <v>0.27900000000000003</v>
      </c>
      <c r="J3953" s="8">
        <v>0.38400000000000001</v>
      </c>
      <c r="K3953" s="8">
        <v>0.46899999999999997</v>
      </c>
      <c r="L3953" s="8">
        <v>0.85299999999999998</v>
      </c>
      <c r="M3953" s="7">
        <v>49</v>
      </c>
      <c r="N3953" s="7">
        <v>212</v>
      </c>
      <c r="O3953" s="7">
        <v>179</v>
      </c>
      <c r="P3953" s="7">
        <v>36</v>
      </c>
      <c r="Q3953" s="7">
        <v>50</v>
      </c>
      <c r="R3953" s="7">
        <v>7</v>
      </c>
      <c r="S3953" s="7">
        <v>0</v>
      </c>
      <c r="T3953" s="7">
        <v>9</v>
      </c>
      <c r="U3953" s="7">
        <v>33</v>
      </c>
      <c r="V3953" s="7">
        <v>10</v>
      </c>
      <c r="W3953" s="7">
        <v>21</v>
      </c>
      <c r="X3953" s="7">
        <v>37</v>
      </c>
      <c r="Y3953" s="7">
        <v>0</v>
      </c>
      <c r="Z3953" s="7">
        <v>1</v>
      </c>
      <c r="AA3953"/>
    </row>
    <row r="3954" spans="1:27" x14ac:dyDescent="0.25">
      <c r="A3954" s="24">
        <f t="shared" si="187"/>
        <v>1</v>
      </c>
      <c r="B3954" s="24" t="str">
        <f t="shared" si="185"/>
        <v/>
      </c>
      <c r="C3954" s="24" t="str">
        <f t="shared" si="186"/>
        <v/>
      </c>
      <c r="D3954" s="24">
        <v>2026</v>
      </c>
      <c r="E3954" s="7" t="s">
        <v>4193</v>
      </c>
      <c r="F3954" s="7" t="s">
        <v>4188</v>
      </c>
      <c r="G3954" s="7" t="s">
        <v>29</v>
      </c>
      <c r="H3954" s="7" t="s">
        <v>25</v>
      </c>
      <c r="I3954" s="8">
        <v>0.26100000000000001</v>
      </c>
      <c r="J3954" s="8">
        <v>0.35299999999999998</v>
      </c>
      <c r="K3954" s="8">
        <v>0.43099999999999999</v>
      </c>
      <c r="L3954" s="8">
        <v>0.78500000000000003</v>
      </c>
      <c r="M3954" s="7">
        <v>55</v>
      </c>
      <c r="N3954" s="7">
        <v>249</v>
      </c>
      <c r="O3954" s="7">
        <v>211</v>
      </c>
      <c r="P3954" s="7">
        <v>41</v>
      </c>
      <c r="Q3954" s="7">
        <v>55</v>
      </c>
      <c r="R3954" s="7">
        <v>11</v>
      </c>
      <c r="S3954" s="7">
        <v>2</v>
      </c>
      <c r="T3954" s="7">
        <v>7</v>
      </c>
      <c r="U3954" s="7">
        <v>33</v>
      </c>
      <c r="V3954" s="7">
        <v>5</v>
      </c>
      <c r="W3954" s="7">
        <v>28</v>
      </c>
      <c r="X3954" s="7">
        <v>40</v>
      </c>
      <c r="Y3954" s="7">
        <v>0</v>
      </c>
      <c r="Z3954" s="7">
        <v>0</v>
      </c>
      <c r="AA3954"/>
    </row>
    <row r="3955" spans="1:27" x14ac:dyDescent="0.25">
      <c r="A3955" s="24" t="str">
        <f t="shared" si="187"/>
        <v/>
      </c>
      <c r="B3955" s="24" t="str">
        <f t="shared" si="185"/>
        <v/>
      </c>
      <c r="C3955" s="24" t="str">
        <f t="shared" si="186"/>
        <v/>
      </c>
      <c r="D3955" s="24">
        <v>2026</v>
      </c>
      <c r="E3955" s="7" t="s">
        <v>4194</v>
      </c>
      <c r="F3955" s="7" t="s">
        <v>4188</v>
      </c>
      <c r="G3955" s="7" t="s">
        <v>24</v>
      </c>
      <c r="H3955" s="7" t="s">
        <v>38</v>
      </c>
      <c r="I3955" s="8">
        <v>0.31900000000000001</v>
      </c>
      <c r="J3955" s="8">
        <v>0.379</v>
      </c>
      <c r="K3955" s="8">
        <v>0.70199999999999996</v>
      </c>
      <c r="L3955" s="8">
        <v>1.081</v>
      </c>
      <c r="M3955" s="7">
        <v>27</v>
      </c>
      <c r="N3955" s="7">
        <v>103</v>
      </c>
      <c r="O3955" s="7">
        <v>94</v>
      </c>
      <c r="P3955" s="7">
        <v>22</v>
      </c>
      <c r="Q3955" s="7">
        <v>30</v>
      </c>
      <c r="R3955" s="7">
        <v>9</v>
      </c>
      <c r="S3955" s="7">
        <v>0</v>
      </c>
      <c r="T3955" s="7">
        <v>9</v>
      </c>
      <c r="U3955" s="7">
        <v>28</v>
      </c>
      <c r="V3955" s="7">
        <v>1</v>
      </c>
      <c r="W3955" s="7">
        <v>8</v>
      </c>
      <c r="X3955" s="7">
        <v>30</v>
      </c>
      <c r="Y3955" s="7">
        <v>0</v>
      </c>
      <c r="Z3955" s="7">
        <v>0</v>
      </c>
      <c r="AA3955"/>
    </row>
    <row r="3956" spans="1:27" x14ac:dyDescent="0.25">
      <c r="A3956" s="24" t="str">
        <f t="shared" si="187"/>
        <v/>
      </c>
      <c r="B3956" s="24" t="str">
        <f t="shared" si="185"/>
        <v/>
      </c>
      <c r="C3956" s="24" t="str">
        <f t="shared" si="186"/>
        <v/>
      </c>
      <c r="D3956" s="24">
        <v>2026</v>
      </c>
      <c r="E3956" s="7" t="s">
        <v>4195</v>
      </c>
      <c r="F3956" s="7" t="s">
        <v>4188</v>
      </c>
      <c r="G3956" s="7" t="s">
        <v>37</v>
      </c>
      <c r="H3956" s="7" t="s">
        <v>44</v>
      </c>
      <c r="I3956" s="8">
        <v>0.28899999999999998</v>
      </c>
      <c r="J3956" s="8">
        <v>0.35699999999999998</v>
      </c>
      <c r="K3956" s="8">
        <v>0.47399999999999998</v>
      </c>
      <c r="L3956" s="8">
        <v>0.83099999999999996</v>
      </c>
      <c r="M3956" s="7">
        <v>38</v>
      </c>
      <c r="N3956" s="7">
        <v>154</v>
      </c>
      <c r="O3956" s="7">
        <v>135</v>
      </c>
      <c r="P3956" s="7">
        <v>25</v>
      </c>
      <c r="Q3956" s="7">
        <v>39</v>
      </c>
      <c r="R3956" s="7">
        <v>7</v>
      </c>
      <c r="S3956" s="7">
        <v>0</v>
      </c>
      <c r="T3956" s="7">
        <v>6</v>
      </c>
      <c r="U3956" s="7">
        <v>17</v>
      </c>
      <c r="V3956" s="7">
        <v>2</v>
      </c>
      <c r="W3956" s="7">
        <v>14</v>
      </c>
      <c r="X3956" s="7">
        <v>20</v>
      </c>
      <c r="Y3956" s="7">
        <v>0</v>
      </c>
      <c r="Z3956" s="7">
        <v>0</v>
      </c>
      <c r="AA3956"/>
    </row>
    <row r="3957" spans="1:27" x14ac:dyDescent="0.25">
      <c r="A3957" s="24" t="str">
        <f t="shared" si="187"/>
        <v/>
      </c>
      <c r="B3957" s="24" t="str">
        <f t="shared" si="185"/>
        <v/>
      </c>
      <c r="C3957" s="24" t="str">
        <f t="shared" si="186"/>
        <v/>
      </c>
      <c r="D3957" s="24">
        <v>2026</v>
      </c>
      <c r="E3957" s="7" t="s">
        <v>4197</v>
      </c>
      <c r="F3957" s="7" t="s">
        <v>4188</v>
      </c>
      <c r="G3957" s="7" t="s">
        <v>47</v>
      </c>
      <c r="H3957" s="7" t="s">
        <v>35</v>
      </c>
      <c r="I3957" s="8">
        <v>0.27200000000000002</v>
      </c>
      <c r="J3957" s="8">
        <v>0.375</v>
      </c>
      <c r="K3957" s="8">
        <v>0.44700000000000001</v>
      </c>
      <c r="L3957" s="8">
        <v>0.82199999999999995</v>
      </c>
      <c r="M3957" s="7">
        <v>32</v>
      </c>
      <c r="N3957" s="7">
        <v>129</v>
      </c>
      <c r="O3957" s="7">
        <v>103</v>
      </c>
      <c r="P3957" s="7">
        <v>22</v>
      </c>
      <c r="Q3957" s="7">
        <v>28</v>
      </c>
      <c r="R3957" s="7">
        <v>4</v>
      </c>
      <c r="S3957" s="7">
        <v>1</v>
      </c>
      <c r="T3957" s="7">
        <v>4</v>
      </c>
      <c r="U3957" s="7">
        <v>26</v>
      </c>
      <c r="V3957" s="7">
        <v>4</v>
      </c>
      <c r="W3957" s="7">
        <v>16</v>
      </c>
      <c r="X3957" s="7">
        <v>29</v>
      </c>
      <c r="Y3957" s="7">
        <v>0</v>
      </c>
      <c r="Z3957" s="7">
        <v>0</v>
      </c>
      <c r="AA3957"/>
    </row>
    <row r="3958" spans="1:27" x14ac:dyDescent="0.25">
      <c r="A3958" s="24" t="str">
        <f t="shared" si="187"/>
        <v/>
      </c>
      <c r="B3958" s="24" t="str">
        <f t="shared" si="185"/>
        <v/>
      </c>
      <c r="C3958" s="24" t="str">
        <f t="shared" si="186"/>
        <v/>
      </c>
      <c r="D3958" s="24">
        <v>2026</v>
      </c>
      <c r="E3958" s="7" t="s">
        <v>4196</v>
      </c>
      <c r="F3958" s="7" t="s">
        <v>4188</v>
      </c>
      <c r="G3958" s="7" t="s">
        <v>37</v>
      </c>
      <c r="H3958" s="7" t="s">
        <v>35</v>
      </c>
      <c r="I3958" s="8">
        <v>0.26200000000000001</v>
      </c>
      <c r="J3958" s="8">
        <v>0.36899999999999999</v>
      </c>
      <c r="K3958" s="8">
        <v>0.58899999999999997</v>
      </c>
      <c r="L3958" s="8">
        <v>0.95799999999999996</v>
      </c>
      <c r="M3958" s="7">
        <v>38</v>
      </c>
      <c r="N3958" s="7">
        <v>131</v>
      </c>
      <c r="O3958" s="7">
        <v>107</v>
      </c>
      <c r="P3958" s="7">
        <v>28</v>
      </c>
      <c r="Q3958" s="7">
        <v>28</v>
      </c>
      <c r="R3958" s="7">
        <v>5</v>
      </c>
      <c r="S3958" s="7">
        <v>0</v>
      </c>
      <c r="T3958" s="7">
        <v>10</v>
      </c>
      <c r="U3958" s="7">
        <v>22</v>
      </c>
      <c r="V3958" s="7">
        <v>7</v>
      </c>
      <c r="W3958" s="7">
        <v>13</v>
      </c>
      <c r="X3958" s="7">
        <v>21</v>
      </c>
      <c r="Y3958" s="7">
        <v>3</v>
      </c>
      <c r="Z3958" s="7">
        <v>1</v>
      </c>
      <c r="AA3958"/>
    </row>
    <row r="3959" spans="1:27" x14ac:dyDescent="0.25">
      <c r="A3959" s="24">
        <f t="shared" si="187"/>
        <v>1</v>
      </c>
      <c r="B3959" s="24" t="str">
        <f t="shared" si="185"/>
        <v/>
      </c>
      <c r="C3959" s="24" t="str">
        <f t="shared" si="186"/>
        <v/>
      </c>
      <c r="D3959" s="24">
        <v>2026</v>
      </c>
      <c r="E3959" s="7" t="s">
        <v>4198</v>
      </c>
      <c r="F3959" s="7" t="s">
        <v>4188</v>
      </c>
      <c r="G3959" s="7" t="s">
        <v>29</v>
      </c>
      <c r="H3959" s="7" t="s">
        <v>42</v>
      </c>
      <c r="I3959" s="8">
        <v>0.23100000000000001</v>
      </c>
      <c r="J3959" s="8">
        <v>0.313</v>
      </c>
      <c r="K3959" s="8">
        <v>0.46200000000000002</v>
      </c>
      <c r="L3959" s="8">
        <v>0.77400000000000002</v>
      </c>
      <c r="M3959" s="7">
        <v>5</v>
      </c>
      <c r="N3959" s="7">
        <v>16</v>
      </c>
      <c r="O3959" s="7">
        <v>13</v>
      </c>
      <c r="P3959" s="7">
        <v>2</v>
      </c>
      <c r="Q3959" s="7">
        <v>3</v>
      </c>
      <c r="R3959" s="7">
        <v>0</v>
      </c>
      <c r="S3959" s="7">
        <v>0</v>
      </c>
      <c r="T3959" s="7">
        <v>1</v>
      </c>
      <c r="U3959" s="7">
        <v>2</v>
      </c>
      <c r="V3959" s="7">
        <v>0</v>
      </c>
      <c r="W3959" s="7">
        <v>2</v>
      </c>
      <c r="X3959" s="7">
        <v>3</v>
      </c>
      <c r="Y3959" s="7">
        <v>0</v>
      </c>
      <c r="Z3959" s="7">
        <v>0</v>
      </c>
      <c r="AA3959"/>
    </row>
    <row r="3960" spans="1:27" x14ac:dyDescent="0.25">
      <c r="A3960" s="24" t="str">
        <f t="shared" si="187"/>
        <v/>
      </c>
      <c r="B3960" s="24" t="str">
        <f t="shared" si="185"/>
        <v/>
      </c>
      <c r="C3960" s="24" t="str">
        <f t="shared" si="186"/>
        <v/>
      </c>
      <c r="D3960" s="24">
        <v>2026</v>
      </c>
      <c r="E3960" s="7" t="s">
        <v>4199</v>
      </c>
      <c r="F3960" s="7" t="s">
        <v>4188</v>
      </c>
      <c r="G3960" s="7" t="s">
        <v>47</v>
      </c>
      <c r="H3960" s="7" t="s">
        <v>42</v>
      </c>
      <c r="I3960" s="8">
        <v>0.22600000000000001</v>
      </c>
      <c r="J3960" s="8">
        <v>0.29599999999999999</v>
      </c>
      <c r="K3960" s="8">
        <v>0.28999999999999998</v>
      </c>
      <c r="L3960" s="8">
        <v>0.58599999999999997</v>
      </c>
      <c r="M3960" s="7">
        <v>22</v>
      </c>
      <c r="N3960" s="7">
        <v>71</v>
      </c>
      <c r="O3960" s="7">
        <v>62</v>
      </c>
      <c r="P3960" s="7">
        <v>3</v>
      </c>
      <c r="Q3960" s="7">
        <v>14</v>
      </c>
      <c r="R3960" s="7">
        <v>4</v>
      </c>
      <c r="S3960" s="7">
        <v>0</v>
      </c>
      <c r="T3960" s="7">
        <v>0</v>
      </c>
      <c r="U3960" s="7">
        <v>10</v>
      </c>
      <c r="V3960" s="7">
        <v>0</v>
      </c>
      <c r="W3960" s="7">
        <v>7</v>
      </c>
      <c r="X3960" s="7">
        <v>12</v>
      </c>
      <c r="Y3960" s="7">
        <v>0</v>
      </c>
      <c r="Z3960" s="7">
        <v>0</v>
      </c>
      <c r="AA3960"/>
    </row>
    <row r="3961" spans="1:27" x14ac:dyDescent="0.25">
      <c r="A3961" s="24">
        <f t="shared" si="187"/>
        <v>1</v>
      </c>
      <c r="B3961" s="24" t="str">
        <f t="shared" si="185"/>
        <v/>
      </c>
      <c r="C3961" s="24">
        <f t="shared" si="186"/>
        <v>1</v>
      </c>
      <c r="D3961" s="24">
        <v>2026</v>
      </c>
      <c r="E3961" s="7" t="s">
        <v>570</v>
      </c>
      <c r="F3961" s="7" t="s">
        <v>4188</v>
      </c>
      <c r="G3961" s="7" t="s">
        <v>29</v>
      </c>
      <c r="H3961" s="7" t="s">
        <v>33</v>
      </c>
      <c r="I3961" s="8">
        <v>0.222</v>
      </c>
      <c r="J3961" s="8">
        <v>0.3</v>
      </c>
      <c r="K3961" s="8">
        <v>0.311</v>
      </c>
      <c r="L3961" s="8">
        <v>0.61099999999999999</v>
      </c>
      <c r="M3961" s="7">
        <v>18</v>
      </c>
      <c r="N3961" s="7">
        <v>51</v>
      </c>
      <c r="O3961" s="7">
        <v>45</v>
      </c>
      <c r="P3961" s="7">
        <v>5</v>
      </c>
      <c r="Q3961" s="7">
        <v>10</v>
      </c>
      <c r="R3961" s="7">
        <v>1</v>
      </c>
      <c r="S3961" s="7">
        <v>0</v>
      </c>
      <c r="T3961" s="7">
        <v>1</v>
      </c>
      <c r="U3961" s="7">
        <v>9</v>
      </c>
      <c r="V3961" s="7">
        <v>1</v>
      </c>
      <c r="W3961" s="7">
        <v>4</v>
      </c>
      <c r="X3961" s="7">
        <v>17</v>
      </c>
      <c r="Y3961" s="7">
        <v>0</v>
      </c>
      <c r="Z3961" s="7">
        <v>2</v>
      </c>
      <c r="AA3961"/>
    </row>
    <row r="3962" spans="1:27" x14ac:dyDescent="0.25">
      <c r="A3962" s="24">
        <f t="shared" si="187"/>
        <v>1</v>
      </c>
      <c r="B3962" s="24" t="str">
        <f t="shared" si="185"/>
        <v/>
      </c>
      <c r="C3962" s="24" t="str">
        <f t="shared" si="186"/>
        <v/>
      </c>
      <c r="D3962" s="24">
        <v>2026</v>
      </c>
      <c r="E3962" s="7" t="s">
        <v>4200</v>
      </c>
      <c r="F3962" s="7" t="s">
        <v>4188</v>
      </c>
      <c r="G3962" s="7" t="s">
        <v>32</v>
      </c>
      <c r="H3962" s="7" t="s">
        <v>25</v>
      </c>
      <c r="I3962" s="8">
        <v>0.20399999999999999</v>
      </c>
      <c r="J3962" s="8">
        <v>0.35699999999999998</v>
      </c>
      <c r="K3962" s="8">
        <v>0.41899999999999998</v>
      </c>
      <c r="L3962" s="8">
        <v>0.77600000000000002</v>
      </c>
      <c r="M3962" s="7">
        <v>28</v>
      </c>
      <c r="N3962" s="7">
        <v>116</v>
      </c>
      <c r="O3962" s="7">
        <v>93</v>
      </c>
      <c r="P3962" s="7">
        <v>18</v>
      </c>
      <c r="Q3962" s="7">
        <v>19</v>
      </c>
      <c r="R3962" s="7">
        <v>2</v>
      </c>
      <c r="S3962" s="7">
        <v>0</v>
      </c>
      <c r="T3962" s="7">
        <v>6</v>
      </c>
      <c r="U3962" s="7">
        <v>14</v>
      </c>
      <c r="V3962" s="7">
        <v>4</v>
      </c>
      <c r="W3962" s="7">
        <v>18</v>
      </c>
      <c r="X3962" s="7">
        <v>21</v>
      </c>
      <c r="Y3962" s="7">
        <v>1</v>
      </c>
      <c r="Z3962" s="7">
        <v>0</v>
      </c>
      <c r="AA3962"/>
    </row>
    <row r="3963" spans="1:27" x14ac:dyDescent="0.25">
      <c r="A3963" s="24" t="str">
        <f t="shared" si="187"/>
        <v/>
      </c>
      <c r="B3963" s="24" t="str">
        <f t="shared" si="185"/>
        <v/>
      </c>
      <c r="C3963" s="24" t="str">
        <f t="shared" si="186"/>
        <v/>
      </c>
      <c r="D3963" s="24">
        <v>2026</v>
      </c>
      <c r="E3963" s="7" t="s">
        <v>4201</v>
      </c>
      <c r="F3963" s="7" t="s">
        <v>4188</v>
      </c>
      <c r="G3963" s="7" t="s">
        <v>47</v>
      </c>
      <c r="H3963" s="7" t="s">
        <v>30</v>
      </c>
      <c r="I3963" s="8">
        <v>0.19</v>
      </c>
      <c r="J3963" s="8">
        <v>0.27</v>
      </c>
      <c r="K3963" s="8">
        <v>0.32900000000000001</v>
      </c>
      <c r="L3963" s="8">
        <v>0.59899999999999998</v>
      </c>
      <c r="M3963" s="7">
        <v>31</v>
      </c>
      <c r="N3963" s="7">
        <v>89</v>
      </c>
      <c r="O3963" s="7">
        <v>79</v>
      </c>
      <c r="P3963" s="7">
        <v>13</v>
      </c>
      <c r="Q3963" s="7">
        <v>15</v>
      </c>
      <c r="R3963" s="7">
        <v>1</v>
      </c>
      <c r="S3963" s="7">
        <v>2</v>
      </c>
      <c r="T3963" s="7">
        <v>2</v>
      </c>
      <c r="U3963" s="7">
        <v>12</v>
      </c>
      <c r="V3963" s="7">
        <v>1</v>
      </c>
      <c r="W3963" s="7">
        <v>8</v>
      </c>
      <c r="X3963" s="7">
        <v>18</v>
      </c>
      <c r="Y3963" s="7">
        <v>0</v>
      </c>
      <c r="Z3963" s="7">
        <v>1</v>
      </c>
      <c r="AA3963"/>
    </row>
    <row r="3964" spans="1:27" x14ac:dyDescent="0.25">
      <c r="A3964" s="24" t="str">
        <f t="shared" si="187"/>
        <v/>
      </c>
      <c r="B3964" s="24" t="str">
        <f t="shared" si="185"/>
        <v/>
      </c>
      <c r="C3964" s="24" t="str">
        <f t="shared" si="186"/>
        <v/>
      </c>
      <c r="D3964" s="24">
        <v>2026</v>
      </c>
      <c r="E3964" s="7" t="s">
        <v>4202</v>
      </c>
      <c r="F3964" s="7" t="s">
        <v>4188</v>
      </c>
      <c r="G3964" s="7" t="s">
        <v>47</v>
      </c>
      <c r="H3964" s="7" t="s">
        <v>33</v>
      </c>
      <c r="I3964" s="8">
        <v>0.185</v>
      </c>
      <c r="J3964" s="8">
        <v>0.25</v>
      </c>
      <c r="K3964" s="8">
        <v>0.247</v>
      </c>
      <c r="L3964" s="8">
        <v>0.497</v>
      </c>
      <c r="M3964" s="7">
        <v>26</v>
      </c>
      <c r="N3964" s="7">
        <v>90</v>
      </c>
      <c r="O3964" s="7">
        <v>81</v>
      </c>
      <c r="P3964" s="7">
        <v>12</v>
      </c>
      <c r="Q3964" s="7">
        <v>15</v>
      </c>
      <c r="R3964" s="7">
        <v>3</v>
      </c>
      <c r="S3964" s="7">
        <v>1</v>
      </c>
      <c r="T3964" s="7">
        <v>0</v>
      </c>
      <c r="U3964" s="7">
        <v>3</v>
      </c>
      <c r="V3964" s="7">
        <v>1</v>
      </c>
      <c r="W3964" s="7">
        <v>6</v>
      </c>
      <c r="X3964" s="7">
        <v>34</v>
      </c>
      <c r="Y3964" s="7">
        <v>6</v>
      </c>
      <c r="Z3964" s="7">
        <v>0</v>
      </c>
      <c r="AA3964"/>
    </row>
    <row r="3965" spans="1:27" x14ac:dyDescent="0.25">
      <c r="A3965" s="24">
        <f t="shared" si="187"/>
        <v>1</v>
      </c>
      <c r="B3965" s="24" t="str">
        <f t="shared" si="185"/>
        <v/>
      </c>
      <c r="C3965" s="24" t="str">
        <f t="shared" si="186"/>
        <v/>
      </c>
      <c r="D3965" s="24">
        <v>2026</v>
      </c>
      <c r="E3965" s="7" t="s">
        <v>4203</v>
      </c>
      <c r="F3965" s="7" t="s">
        <v>4188</v>
      </c>
      <c r="G3965" s="7" t="s">
        <v>29</v>
      </c>
      <c r="H3965" s="7" t="s">
        <v>35</v>
      </c>
      <c r="I3965" s="8">
        <v>0.154</v>
      </c>
      <c r="J3965" s="8">
        <v>0.26700000000000002</v>
      </c>
      <c r="K3965" s="8">
        <v>0.154</v>
      </c>
      <c r="L3965" s="8">
        <v>0.42099999999999999</v>
      </c>
      <c r="M3965" s="7">
        <v>7</v>
      </c>
      <c r="N3965" s="7">
        <v>15</v>
      </c>
      <c r="O3965" s="7">
        <v>13</v>
      </c>
      <c r="P3965" s="7">
        <v>0</v>
      </c>
      <c r="Q3965" s="7">
        <v>2</v>
      </c>
      <c r="R3965" s="7">
        <v>0</v>
      </c>
      <c r="S3965" s="7">
        <v>0</v>
      </c>
      <c r="T3965" s="7">
        <v>0</v>
      </c>
      <c r="U3965" s="7">
        <v>2</v>
      </c>
      <c r="V3965" s="7">
        <v>2</v>
      </c>
      <c r="W3965" s="7">
        <v>0</v>
      </c>
      <c r="X3965" s="7">
        <v>7</v>
      </c>
      <c r="Y3965" s="7">
        <v>0</v>
      </c>
      <c r="Z3965" s="7">
        <v>0</v>
      </c>
      <c r="AA3965"/>
    </row>
    <row r="3966" spans="1:27" x14ac:dyDescent="0.25">
      <c r="A3966" s="24" t="str">
        <f t="shared" si="187"/>
        <v/>
      </c>
      <c r="B3966" s="24" t="str">
        <f t="shared" si="185"/>
        <v/>
      </c>
      <c r="C3966" s="24" t="str">
        <f t="shared" si="186"/>
        <v/>
      </c>
      <c r="D3966" s="24">
        <v>2026</v>
      </c>
      <c r="E3966" s="7" t="s">
        <v>4204</v>
      </c>
      <c r="F3966" s="7" t="s">
        <v>4188</v>
      </c>
      <c r="G3966" s="7" t="s">
        <v>37</v>
      </c>
      <c r="H3966" s="7" t="s">
        <v>164</v>
      </c>
      <c r="I3966" s="8">
        <v>0</v>
      </c>
      <c r="J3966" s="8">
        <v>0</v>
      </c>
      <c r="K3966" s="8">
        <v>0</v>
      </c>
      <c r="L3966" s="8">
        <v>0</v>
      </c>
      <c r="M3966" s="7">
        <v>1</v>
      </c>
      <c r="N3966" s="7">
        <v>1</v>
      </c>
      <c r="O3966" s="7">
        <v>1</v>
      </c>
      <c r="P3966" s="7">
        <v>0</v>
      </c>
      <c r="Q3966" s="7">
        <v>0</v>
      </c>
      <c r="R3966" s="7">
        <v>0</v>
      </c>
      <c r="S3966" s="7">
        <v>0</v>
      </c>
      <c r="T3966" s="7">
        <v>0</v>
      </c>
      <c r="U3966" s="7">
        <v>0</v>
      </c>
      <c r="V3966" s="7">
        <v>0</v>
      </c>
      <c r="W3966" s="7">
        <v>0</v>
      </c>
      <c r="X3966" s="7">
        <v>1</v>
      </c>
      <c r="Y3966" s="7">
        <v>0</v>
      </c>
      <c r="Z3966" s="7">
        <v>0</v>
      </c>
      <c r="AA3966"/>
    </row>
    <row r="3967" spans="1:27" x14ac:dyDescent="0.25">
      <c r="A3967" s="24" t="str">
        <f t="shared" si="187"/>
        <v/>
      </c>
      <c r="B3967" s="24" t="str">
        <f t="shared" si="185"/>
        <v/>
      </c>
      <c r="C3967" s="24" t="str">
        <f t="shared" si="186"/>
        <v/>
      </c>
      <c r="D3967" s="24">
        <v>2026</v>
      </c>
      <c r="E3967" s="7" t="s">
        <v>4225</v>
      </c>
      <c r="F3967" s="7" t="s">
        <v>4224</v>
      </c>
      <c r="G3967" s="7" t="s">
        <v>24</v>
      </c>
      <c r="H3967" s="7" t="s">
        <v>42</v>
      </c>
      <c r="I3967" s="8">
        <v>0.34399999999999997</v>
      </c>
      <c r="J3967" s="8">
        <v>0.39800000000000002</v>
      </c>
      <c r="K3967" s="8">
        <v>0.46300000000000002</v>
      </c>
      <c r="L3967" s="8">
        <v>0.86</v>
      </c>
      <c r="M3967" s="7">
        <v>56</v>
      </c>
      <c r="N3967" s="7">
        <v>256</v>
      </c>
      <c r="O3967" s="7">
        <v>227</v>
      </c>
      <c r="P3967" s="7">
        <v>36</v>
      </c>
      <c r="Q3967" s="7">
        <v>78</v>
      </c>
      <c r="R3967" s="7">
        <v>13</v>
      </c>
      <c r="S3967" s="7">
        <v>1</v>
      </c>
      <c r="T3967" s="7">
        <v>4</v>
      </c>
      <c r="U3967" s="7">
        <v>45</v>
      </c>
      <c r="V3967" s="7">
        <v>6</v>
      </c>
      <c r="W3967" s="7">
        <v>17</v>
      </c>
      <c r="X3967" s="7">
        <v>38</v>
      </c>
      <c r="Y3967" s="7">
        <v>12</v>
      </c>
      <c r="Z3967" s="7">
        <v>6</v>
      </c>
      <c r="AA3967"/>
    </row>
    <row r="3968" spans="1:27" x14ac:dyDescent="0.25">
      <c r="A3968" s="24" t="str">
        <f t="shared" si="187"/>
        <v/>
      </c>
      <c r="B3968" s="24" t="str">
        <f t="shared" si="185"/>
        <v/>
      </c>
      <c r="C3968" s="24" t="str">
        <f t="shared" si="186"/>
        <v/>
      </c>
      <c r="D3968" s="24">
        <v>2026</v>
      </c>
      <c r="E3968" s="7" t="s">
        <v>4227</v>
      </c>
      <c r="F3968" s="7" t="s">
        <v>4224</v>
      </c>
      <c r="G3968" s="7" t="s">
        <v>47</v>
      </c>
      <c r="H3968" s="7" t="s">
        <v>44</v>
      </c>
      <c r="I3968" s="8">
        <v>0.33500000000000002</v>
      </c>
      <c r="J3968" s="8">
        <v>0.42299999999999999</v>
      </c>
      <c r="K3968" s="8">
        <v>0.59699999999999998</v>
      </c>
      <c r="L3968" s="8">
        <v>1.02</v>
      </c>
      <c r="M3968" s="7">
        <v>58</v>
      </c>
      <c r="N3968" s="7">
        <v>239</v>
      </c>
      <c r="O3968" s="7">
        <v>206</v>
      </c>
      <c r="P3968" s="7">
        <v>59</v>
      </c>
      <c r="Q3968" s="7">
        <v>69</v>
      </c>
      <c r="R3968" s="7">
        <v>9</v>
      </c>
      <c r="S3968" s="7">
        <v>0</v>
      </c>
      <c r="T3968" s="7">
        <v>15</v>
      </c>
      <c r="U3968" s="7">
        <v>50</v>
      </c>
      <c r="V3968" s="7">
        <v>4</v>
      </c>
      <c r="W3968" s="7">
        <v>28</v>
      </c>
      <c r="X3968" s="7">
        <v>37</v>
      </c>
      <c r="Y3968" s="7">
        <v>4</v>
      </c>
      <c r="Z3968" s="7">
        <v>2</v>
      </c>
      <c r="AA3968"/>
    </row>
    <row r="3969" spans="1:27" x14ac:dyDescent="0.25">
      <c r="A3969" s="24" t="str">
        <f t="shared" si="187"/>
        <v/>
      </c>
      <c r="B3969" s="24">
        <f t="shared" si="185"/>
        <v>1</v>
      </c>
      <c r="C3969" s="24" t="str">
        <f t="shared" si="186"/>
        <v/>
      </c>
      <c r="D3969" s="24">
        <v>2026</v>
      </c>
      <c r="E3969" s="7" t="s">
        <v>4223</v>
      </c>
      <c r="F3969" s="7" t="s">
        <v>4224</v>
      </c>
      <c r="G3969" s="7" t="s">
        <v>47</v>
      </c>
      <c r="H3969" s="7" t="s">
        <v>40</v>
      </c>
      <c r="I3969" s="8">
        <v>0.32700000000000001</v>
      </c>
      <c r="J3969" s="8">
        <v>0.41599999999999998</v>
      </c>
      <c r="K3969" s="8">
        <v>0.40500000000000003</v>
      </c>
      <c r="L3969" s="8">
        <v>0.82099999999999995</v>
      </c>
      <c r="M3969" s="7">
        <v>61</v>
      </c>
      <c r="N3969" s="7">
        <v>244</v>
      </c>
      <c r="O3969" s="7">
        <v>205</v>
      </c>
      <c r="P3969" s="7">
        <v>38</v>
      </c>
      <c r="Q3969" s="7">
        <v>67</v>
      </c>
      <c r="R3969" s="7">
        <v>11</v>
      </c>
      <c r="S3969" s="7">
        <v>1</v>
      </c>
      <c r="T3969" s="7">
        <v>1</v>
      </c>
      <c r="U3969" s="7">
        <v>29</v>
      </c>
      <c r="V3969" s="7">
        <v>5</v>
      </c>
      <c r="W3969" s="7">
        <v>29</v>
      </c>
      <c r="X3969" s="7">
        <v>43</v>
      </c>
      <c r="Y3969" s="7">
        <v>18</v>
      </c>
      <c r="Z3969" s="7">
        <v>4</v>
      </c>
      <c r="AA3969"/>
    </row>
    <row r="3970" spans="1:27" x14ac:dyDescent="0.25">
      <c r="A3970" s="24" t="str">
        <f t="shared" si="187"/>
        <v/>
      </c>
      <c r="B3970" s="24">
        <f t="shared" ref="B3970:B4033" si="188">IF(COUNTIFS(Draft_Player,$E3970),COUNTIFS(Draft_Player,$E3970),"")</f>
        <v>1</v>
      </c>
      <c r="C3970" s="24" t="str">
        <f t="shared" ref="C3970:C4033" si="189">IF(COUNTIFS(Transfers_Player,$E3970),COUNTIFS(Transfers_Player,$E3970),"")</f>
        <v/>
      </c>
      <c r="D3970" s="24">
        <v>2026</v>
      </c>
      <c r="E3970" s="7" t="s">
        <v>4226</v>
      </c>
      <c r="F3970" s="7" t="s">
        <v>4224</v>
      </c>
      <c r="G3970" s="7" t="s">
        <v>37</v>
      </c>
      <c r="H3970" s="7" t="s">
        <v>33</v>
      </c>
      <c r="I3970" s="8">
        <v>0.32500000000000001</v>
      </c>
      <c r="J3970" s="8">
        <v>0.40100000000000002</v>
      </c>
      <c r="K3970" s="8">
        <v>0.54300000000000004</v>
      </c>
      <c r="L3970" s="8">
        <v>0.94399999999999995</v>
      </c>
      <c r="M3970" s="7">
        <v>60</v>
      </c>
      <c r="N3970" s="7">
        <v>275</v>
      </c>
      <c r="O3970" s="7">
        <v>234</v>
      </c>
      <c r="P3970" s="7">
        <v>50</v>
      </c>
      <c r="Q3970" s="7">
        <v>76</v>
      </c>
      <c r="R3970" s="7">
        <v>12</v>
      </c>
      <c r="S3970" s="7">
        <v>0</v>
      </c>
      <c r="T3970" s="7">
        <v>13</v>
      </c>
      <c r="U3970" s="7">
        <v>55</v>
      </c>
      <c r="V3970" s="7">
        <v>11</v>
      </c>
      <c r="W3970" s="7">
        <v>23</v>
      </c>
      <c r="X3970" s="7">
        <v>47</v>
      </c>
      <c r="Y3970" s="7">
        <v>4</v>
      </c>
      <c r="Z3970" s="7">
        <v>0</v>
      </c>
      <c r="AA3970"/>
    </row>
    <row r="3971" spans="1:27" x14ac:dyDescent="0.25">
      <c r="A3971" s="24" t="str">
        <f t="shared" ref="A3971:A4034" si="190">IF(OR(G3971="SR", G3971="GR"), 1, "")</f>
        <v/>
      </c>
      <c r="B3971" s="24" t="str">
        <f t="shared" si="188"/>
        <v/>
      </c>
      <c r="C3971" s="24" t="str">
        <f t="shared" si="189"/>
        <v/>
      </c>
      <c r="D3971" s="24">
        <v>2026</v>
      </c>
      <c r="E3971" s="7" t="s">
        <v>4228</v>
      </c>
      <c r="F3971" s="7" t="s">
        <v>4224</v>
      </c>
      <c r="G3971" s="7" t="s">
        <v>24</v>
      </c>
      <c r="H3971" s="7" t="s">
        <v>25</v>
      </c>
      <c r="I3971" s="8">
        <v>0.32100000000000001</v>
      </c>
      <c r="J3971" s="8">
        <v>0.42299999999999999</v>
      </c>
      <c r="K3971" s="8">
        <v>0.66200000000000003</v>
      </c>
      <c r="L3971" s="8">
        <v>1.085</v>
      </c>
      <c r="M3971" s="7">
        <v>61</v>
      </c>
      <c r="N3971" s="7">
        <v>280</v>
      </c>
      <c r="O3971" s="7">
        <v>234</v>
      </c>
      <c r="P3971" s="7">
        <v>52</v>
      </c>
      <c r="Q3971" s="7">
        <v>75</v>
      </c>
      <c r="R3971" s="7">
        <v>18</v>
      </c>
      <c r="S3971" s="7">
        <v>1</v>
      </c>
      <c r="T3971" s="7">
        <v>20</v>
      </c>
      <c r="U3971" s="7">
        <v>60</v>
      </c>
      <c r="V3971" s="7">
        <v>11</v>
      </c>
      <c r="W3971" s="7">
        <v>32</v>
      </c>
      <c r="X3971" s="7">
        <v>47</v>
      </c>
      <c r="Y3971" s="7">
        <v>1</v>
      </c>
      <c r="Z3971" s="7">
        <v>0</v>
      </c>
      <c r="AA3971"/>
    </row>
    <row r="3972" spans="1:27" x14ac:dyDescent="0.25">
      <c r="A3972" s="24" t="str">
        <f t="shared" si="190"/>
        <v/>
      </c>
      <c r="B3972" s="24" t="str">
        <f t="shared" si="188"/>
        <v/>
      </c>
      <c r="C3972" s="24" t="str">
        <f t="shared" si="189"/>
        <v/>
      </c>
      <c r="D3972" s="24">
        <v>2026</v>
      </c>
      <c r="E3972" s="7" t="s">
        <v>4229</v>
      </c>
      <c r="F3972" s="7" t="s">
        <v>4224</v>
      </c>
      <c r="G3972" s="7" t="s">
        <v>47</v>
      </c>
      <c r="H3972" s="7" t="s">
        <v>35</v>
      </c>
      <c r="I3972" s="8">
        <v>0.314</v>
      </c>
      <c r="J3972" s="8">
        <v>0.42199999999999999</v>
      </c>
      <c r="K3972" s="8">
        <v>0.53300000000000003</v>
      </c>
      <c r="L3972" s="8">
        <v>0.95499999999999996</v>
      </c>
      <c r="M3972" s="7">
        <v>49</v>
      </c>
      <c r="N3972" s="7">
        <v>206</v>
      </c>
      <c r="O3972" s="7">
        <v>169</v>
      </c>
      <c r="P3972" s="7">
        <v>43</v>
      </c>
      <c r="Q3972" s="7">
        <v>53</v>
      </c>
      <c r="R3972" s="7">
        <v>12</v>
      </c>
      <c r="S3972" s="7">
        <v>2</v>
      </c>
      <c r="T3972" s="7">
        <v>7</v>
      </c>
      <c r="U3972" s="7">
        <v>40</v>
      </c>
      <c r="V3972" s="7">
        <v>5</v>
      </c>
      <c r="W3972" s="7">
        <v>29</v>
      </c>
      <c r="X3972" s="7">
        <v>45</v>
      </c>
      <c r="Y3972" s="7">
        <v>5</v>
      </c>
      <c r="Z3972" s="7">
        <v>3</v>
      </c>
      <c r="AA3972"/>
    </row>
    <row r="3973" spans="1:27" x14ac:dyDescent="0.25">
      <c r="A3973" s="24" t="str">
        <f t="shared" si="190"/>
        <v/>
      </c>
      <c r="B3973" s="24" t="str">
        <f t="shared" si="188"/>
        <v/>
      </c>
      <c r="C3973" s="24" t="str">
        <f t="shared" si="189"/>
        <v/>
      </c>
      <c r="D3973" s="24">
        <v>2026</v>
      </c>
      <c r="E3973" s="7" t="s">
        <v>4230</v>
      </c>
      <c r="F3973" s="7" t="s">
        <v>4224</v>
      </c>
      <c r="G3973" s="7" t="s">
        <v>24</v>
      </c>
      <c r="H3973" s="7" t="s">
        <v>30</v>
      </c>
      <c r="I3973" s="8">
        <v>0.28399999999999997</v>
      </c>
      <c r="J3973" s="8">
        <v>0.36499999999999999</v>
      </c>
      <c r="K3973" s="8">
        <v>0.54700000000000004</v>
      </c>
      <c r="L3973" s="8">
        <v>0.91200000000000003</v>
      </c>
      <c r="M3973" s="7">
        <v>60</v>
      </c>
      <c r="N3973" s="7">
        <v>264</v>
      </c>
      <c r="O3973" s="7">
        <v>232</v>
      </c>
      <c r="P3973" s="7">
        <v>45</v>
      </c>
      <c r="Q3973" s="7">
        <v>66</v>
      </c>
      <c r="R3973" s="7">
        <v>13</v>
      </c>
      <c r="S3973" s="7">
        <v>0</v>
      </c>
      <c r="T3973" s="7">
        <v>16</v>
      </c>
      <c r="U3973" s="7">
        <v>45</v>
      </c>
      <c r="V3973" s="7">
        <v>5</v>
      </c>
      <c r="W3973" s="7">
        <v>25</v>
      </c>
      <c r="X3973" s="7">
        <v>81</v>
      </c>
      <c r="Y3973" s="7">
        <v>4</v>
      </c>
      <c r="Z3973" s="7">
        <v>2</v>
      </c>
      <c r="AA3973"/>
    </row>
    <row r="3974" spans="1:27" x14ac:dyDescent="0.25">
      <c r="A3974" s="24" t="str">
        <f t="shared" si="190"/>
        <v/>
      </c>
      <c r="B3974" s="24" t="str">
        <f t="shared" si="188"/>
        <v/>
      </c>
      <c r="C3974" s="24" t="str">
        <f t="shared" si="189"/>
        <v/>
      </c>
      <c r="D3974" s="24">
        <v>2026</v>
      </c>
      <c r="E3974" s="7" t="s">
        <v>4231</v>
      </c>
      <c r="F3974" s="7" t="s">
        <v>4224</v>
      </c>
      <c r="G3974" s="7" t="s">
        <v>37</v>
      </c>
      <c r="H3974" s="7" t="s">
        <v>27</v>
      </c>
      <c r="I3974" s="8">
        <v>0.29899999999999999</v>
      </c>
      <c r="J3974" s="8">
        <v>0.432</v>
      </c>
      <c r="K3974" s="8">
        <v>0.38800000000000001</v>
      </c>
      <c r="L3974" s="8">
        <v>0.81899999999999995</v>
      </c>
      <c r="M3974" s="7">
        <v>46</v>
      </c>
      <c r="N3974" s="7">
        <v>192</v>
      </c>
      <c r="O3974" s="7">
        <v>147</v>
      </c>
      <c r="P3974" s="7">
        <v>48</v>
      </c>
      <c r="Q3974" s="7">
        <v>44</v>
      </c>
      <c r="R3974" s="7">
        <v>7</v>
      </c>
      <c r="S3974" s="7">
        <v>0</v>
      </c>
      <c r="T3974" s="7">
        <v>2</v>
      </c>
      <c r="U3974" s="7">
        <v>25</v>
      </c>
      <c r="V3974" s="7">
        <v>6</v>
      </c>
      <c r="W3974" s="7">
        <v>29</v>
      </c>
      <c r="X3974" s="7">
        <v>23</v>
      </c>
      <c r="Y3974" s="7">
        <v>30</v>
      </c>
      <c r="Z3974" s="7">
        <v>1</v>
      </c>
      <c r="AA3974"/>
    </row>
    <row r="3975" spans="1:27" x14ac:dyDescent="0.25">
      <c r="A3975" s="24" t="str">
        <f t="shared" si="190"/>
        <v/>
      </c>
      <c r="B3975" s="24">
        <f t="shared" si="188"/>
        <v>1</v>
      </c>
      <c r="C3975" s="24" t="str">
        <f t="shared" si="189"/>
        <v/>
      </c>
      <c r="D3975" s="24">
        <v>2026</v>
      </c>
      <c r="E3975" s="7" t="s">
        <v>4233</v>
      </c>
      <c r="F3975" s="7" t="s">
        <v>4224</v>
      </c>
      <c r="G3975" s="7" t="s">
        <v>37</v>
      </c>
      <c r="H3975" s="7" t="s">
        <v>27</v>
      </c>
      <c r="I3975" s="8">
        <v>0.247</v>
      </c>
      <c r="J3975" s="8">
        <v>0.36299999999999999</v>
      </c>
      <c r="K3975" s="8">
        <v>0.41899999999999998</v>
      </c>
      <c r="L3975" s="8">
        <v>0.78200000000000003</v>
      </c>
      <c r="M3975" s="7">
        <v>36</v>
      </c>
      <c r="N3975" s="7">
        <v>115</v>
      </c>
      <c r="O3975" s="7">
        <v>93</v>
      </c>
      <c r="P3975" s="7">
        <v>20</v>
      </c>
      <c r="Q3975" s="7">
        <v>23</v>
      </c>
      <c r="R3975" s="7">
        <v>4</v>
      </c>
      <c r="S3975" s="7">
        <v>0</v>
      </c>
      <c r="T3975" s="7">
        <v>4</v>
      </c>
      <c r="U3975" s="7">
        <v>17</v>
      </c>
      <c r="V3975" s="7">
        <v>10</v>
      </c>
      <c r="W3975" s="7">
        <v>8</v>
      </c>
      <c r="X3975" s="7">
        <v>28</v>
      </c>
      <c r="Y3975" s="7">
        <v>2</v>
      </c>
      <c r="Z3975" s="7">
        <v>1</v>
      </c>
      <c r="AA3975"/>
    </row>
    <row r="3976" spans="1:27" x14ac:dyDescent="0.25">
      <c r="A3976" s="24" t="str">
        <f t="shared" si="190"/>
        <v/>
      </c>
      <c r="B3976" s="24" t="str">
        <f t="shared" si="188"/>
        <v/>
      </c>
      <c r="C3976" s="24" t="str">
        <f t="shared" si="189"/>
        <v/>
      </c>
      <c r="D3976" s="24">
        <v>2026</v>
      </c>
      <c r="E3976" s="7" t="s">
        <v>4232</v>
      </c>
      <c r="F3976" s="7" t="s">
        <v>4224</v>
      </c>
      <c r="G3976" s="7" t="s">
        <v>37</v>
      </c>
      <c r="H3976" s="7" t="s">
        <v>38</v>
      </c>
      <c r="I3976" s="8">
        <v>0.24399999999999999</v>
      </c>
      <c r="J3976" s="8">
        <v>0.33</v>
      </c>
      <c r="K3976" s="8">
        <v>0.32100000000000001</v>
      </c>
      <c r="L3976" s="8">
        <v>0.65</v>
      </c>
      <c r="M3976" s="7">
        <v>26</v>
      </c>
      <c r="N3976" s="7">
        <v>89</v>
      </c>
      <c r="O3976" s="7">
        <v>78</v>
      </c>
      <c r="P3976" s="7">
        <v>8</v>
      </c>
      <c r="Q3976" s="7">
        <v>19</v>
      </c>
      <c r="R3976" s="7">
        <v>3</v>
      </c>
      <c r="S3976" s="7">
        <v>0</v>
      </c>
      <c r="T3976" s="7">
        <v>1</v>
      </c>
      <c r="U3976" s="7">
        <v>6</v>
      </c>
      <c r="V3976" s="7">
        <v>1</v>
      </c>
      <c r="W3976" s="7">
        <v>9</v>
      </c>
      <c r="X3976" s="7">
        <v>16</v>
      </c>
      <c r="Y3976" s="7">
        <v>1</v>
      </c>
      <c r="Z3976" s="7">
        <v>1</v>
      </c>
      <c r="AA3976"/>
    </row>
    <row r="3977" spans="1:27" x14ac:dyDescent="0.25">
      <c r="A3977" s="24" t="str">
        <f t="shared" si="190"/>
        <v/>
      </c>
      <c r="B3977" s="24" t="str">
        <f t="shared" si="188"/>
        <v/>
      </c>
      <c r="C3977" s="24" t="str">
        <f t="shared" si="189"/>
        <v/>
      </c>
      <c r="D3977" s="24">
        <v>2026</v>
      </c>
      <c r="E3977" s="7" t="s">
        <v>4238</v>
      </c>
      <c r="F3977" s="7" t="s">
        <v>4224</v>
      </c>
      <c r="G3977" s="7" t="s">
        <v>47</v>
      </c>
      <c r="H3977" s="7" t="s">
        <v>38</v>
      </c>
      <c r="I3977" s="8">
        <v>0.23300000000000001</v>
      </c>
      <c r="J3977" s="8">
        <v>0.378</v>
      </c>
      <c r="K3977" s="8">
        <v>0.433</v>
      </c>
      <c r="L3977" s="8">
        <v>0.81200000000000006</v>
      </c>
      <c r="M3977" s="7">
        <v>13</v>
      </c>
      <c r="N3977" s="7">
        <v>37</v>
      </c>
      <c r="O3977" s="7">
        <v>30</v>
      </c>
      <c r="P3977" s="7">
        <v>10</v>
      </c>
      <c r="Q3977" s="7">
        <v>7</v>
      </c>
      <c r="R3977" s="7">
        <v>0</v>
      </c>
      <c r="S3977" s="7">
        <v>0</v>
      </c>
      <c r="T3977" s="7">
        <v>2</v>
      </c>
      <c r="U3977" s="7">
        <v>4</v>
      </c>
      <c r="V3977" s="7">
        <v>3</v>
      </c>
      <c r="W3977" s="7">
        <v>4</v>
      </c>
      <c r="X3977" s="7">
        <v>14</v>
      </c>
      <c r="Y3977" s="7">
        <v>0</v>
      </c>
      <c r="Z3977" s="7">
        <v>0</v>
      </c>
      <c r="AA3977"/>
    </row>
    <row r="3978" spans="1:27" x14ac:dyDescent="0.25">
      <c r="A3978" s="24">
        <f t="shared" si="190"/>
        <v>1</v>
      </c>
      <c r="B3978" s="24" t="str">
        <f t="shared" si="188"/>
        <v/>
      </c>
      <c r="C3978" s="24" t="str">
        <f t="shared" si="189"/>
        <v/>
      </c>
      <c r="D3978" s="24">
        <v>2026</v>
      </c>
      <c r="E3978" s="7" t="s">
        <v>4234</v>
      </c>
      <c r="F3978" s="7" t="s">
        <v>4224</v>
      </c>
      <c r="G3978" s="7" t="s">
        <v>29</v>
      </c>
      <c r="H3978" s="7" t="s">
        <v>38</v>
      </c>
      <c r="I3978" s="8">
        <v>0.218</v>
      </c>
      <c r="J3978" s="8">
        <v>0.27400000000000002</v>
      </c>
      <c r="K3978" s="8">
        <v>0.32700000000000001</v>
      </c>
      <c r="L3978" s="8">
        <v>0.60099999999999998</v>
      </c>
      <c r="M3978" s="7">
        <v>23</v>
      </c>
      <c r="N3978" s="7">
        <v>62</v>
      </c>
      <c r="O3978" s="7">
        <v>55</v>
      </c>
      <c r="P3978" s="7">
        <v>5</v>
      </c>
      <c r="Q3978" s="7">
        <v>12</v>
      </c>
      <c r="R3978" s="7">
        <v>0</v>
      </c>
      <c r="S3978" s="7">
        <v>0</v>
      </c>
      <c r="T3978" s="7">
        <v>2</v>
      </c>
      <c r="U3978" s="7">
        <v>13</v>
      </c>
      <c r="V3978" s="7">
        <v>3</v>
      </c>
      <c r="W3978" s="7">
        <v>2</v>
      </c>
      <c r="X3978" s="7">
        <v>12</v>
      </c>
      <c r="Y3978" s="7">
        <v>0</v>
      </c>
      <c r="Z3978" s="7">
        <v>0</v>
      </c>
      <c r="AA3978"/>
    </row>
    <row r="3979" spans="1:27" x14ac:dyDescent="0.25">
      <c r="A3979" s="24">
        <f t="shared" si="190"/>
        <v>1</v>
      </c>
      <c r="B3979" s="24" t="str">
        <f t="shared" si="188"/>
        <v/>
      </c>
      <c r="C3979" s="24" t="str">
        <f t="shared" si="189"/>
        <v/>
      </c>
      <c r="D3979" s="24">
        <v>2026</v>
      </c>
      <c r="E3979" s="7" t="s">
        <v>4235</v>
      </c>
      <c r="F3979" s="7" t="s">
        <v>4224</v>
      </c>
      <c r="G3979" s="7" t="s">
        <v>29</v>
      </c>
      <c r="H3979" s="7" t="s">
        <v>25</v>
      </c>
      <c r="I3979" s="8">
        <v>0.17699999999999999</v>
      </c>
      <c r="J3979" s="8">
        <v>0.377</v>
      </c>
      <c r="K3979" s="8">
        <v>0.27800000000000002</v>
      </c>
      <c r="L3979" s="8">
        <v>0.65600000000000003</v>
      </c>
      <c r="M3979" s="7">
        <v>34</v>
      </c>
      <c r="N3979" s="7">
        <v>108</v>
      </c>
      <c r="O3979" s="7">
        <v>79</v>
      </c>
      <c r="P3979" s="7">
        <v>14</v>
      </c>
      <c r="Q3979" s="7">
        <v>14</v>
      </c>
      <c r="R3979" s="7">
        <v>2</v>
      </c>
      <c r="S3979" s="7">
        <v>0</v>
      </c>
      <c r="T3979" s="7">
        <v>2</v>
      </c>
      <c r="U3979" s="7">
        <v>10</v>
      </c>
      <c r="V3979" s="7">
        <v>4</v>
      </c>
      <c r="W3979" s="7">
        <v>22</v>
      </c>
      <c r="X3979" s="7">
        <v>23</v>
      </c>
      <c r="Y3979" s="7">
        <v>0</v>
      </c>
      <c r="Z3979" s="7">
        <v>0</v>
      </c>
      <c r="AA3979"/>
    </row>
    <row r="3980" spans="1:27" x14ac:dyDescent="0.25">
      <c r="A3980" s="24" t="str">
        <f t="shared" si="190"/>
        <v/>
      </c>
      <c r="B3980" s="24">
        <f t="shared" si="188"/>
        <v>1</v>
      </c>
      <c r="C3980" s="24" t="str">
        <f t="shared" si="189"/>
        <v/>
      </c>
      <c r="D3980" s="24">
        <v>2026</v>
      </c>
      <c r="E3980" s="7" t="s">
        <v>4236</v>
      </c>
      <c r="F3980" s="7" t="s">
        <v>4224</v>
      </c>
      <c r="G3980" s="7" t="s">
        <v>37</v>
      </c>
      <c r="H3980" s="7" t="s">
        <v>40</v>
      </c>
      <c r="I3980" s="8">
        <v>0.154</v>
      </c>
      <c r="J3980" s="8">
        <v>0.29399999999999998</v>
      </c>
      <c r="K3980" s="8">
        <v>0.23100000000000001</v>
      </c>
      <c r="L3980" s="8">
        <v>0.52500000000000002</v>
      </c>
      <c r="M3980" s="7">
        <v>5</v>
      </c>
      <c r="N3980" s="7">
        <v>17</v>
      </c>
      <c r="O3980" s="7">
        <v>13</v>
      </c>
      <c r="P3980" s="7">
        <v>3</v>
      </c>
      <c r="Q3980" s="7">
        <v>2</v>
      </c>
      <c r="R3980" s="7">
        <v>1</v>
      </c>
      <c r="S3980" s="7">
        <v>0</v>
      </c>
      <c r="T3980" s="7">
        <v>0</v>
      </c>
      <c r="U3980" s="7">
        <v>2</v>
      </c>
      <c r="V3980" s="7">
        <v>0</v>
      </c>
      <c r="W3980" s="7">
        <v>3</v>
      </c>
      <c r="X3980" s="7">
        <v>3</v>
      </c>
      <c r="Y3980" s="7">
        <v>0</v>
      </c>
      <c r="Z3980" s="7">
        <v>0</v>
      </c>
      <c r="AA3980"/>
    </row>
    <row r="3981" spans="1:27" x14ac:dyDescent="0.25">
      <c r="A3981" s="24">
        <f t="shared" si="190"/>
        <v>1</v>
      </c>
      <c r="B3981" s="24" t="str">
        <f t="shared" si="188"/>
        <v/>
      </c>
      <c r="C3981" s="24" t="str">
        <f t="shared" si="189"/>
        <v/>
      </c>
      <c r="D3981" s="24">
        <v>2026</v>
      </c>
      <c r="E3981" s="7" t="s">
        <v>4237</v>
      </c>
      <c r="F3981" s="7" t="s">
        <v>4224</v>
      </c>
      <c r="G3981" s="7" t="s">
        <v>29</v>
      </c>
      <c r="H3981" s="7" t="s">
        <v>33</v>
      </c>
      <c r="I3981" s="8">
        <v>0.13300000000000001</v>
      </c>
      <c r="J3981" s="8">
        <v>0.23499999999999999</v>
      </c>
      <c r="K3981" s="8">
        <v>0.156</v>
      </c>
      <c r="L3981" s="8">
        <v>0.39100000000000001</v>
      </c>
      <c r="M3981" s="7">
        <v>17</v>
      </c>
      <c r="N3981" s="7">
        <v>51</v>
      </c>
      <c r="O3981" s="7">
        <v>45</v>
      </c>
      <c r="P3981" s="7">
        <v>2</v>
      </c>
      <c r="Q3981" s="7">
        <v>6</v>
      </c>
      <c r="R3981" s="7">
        <v>1</v>
      </c>
      <c r="S3981" s="7">
        <v>0</v>
      </c>
      <c r="T3981" s="7">
        <v>0</v>
      </c>
      <c r="U3981" s="7">
        <v>4</v>
      </c>
      <c r="V3981" s="7">
        <v>1</v>
      </c>
      <c r="W3981" s="7">
        <v>5</v>
      </c>
      <c r="X3981" s="7">
        <v>11</v>
      </c>
      <c r="Y3981" s="7">
        <v>1</v>
      </c>
      <c r="Z3981" s="7">
        <v>0</v>
      </c>
      <c r="AA3981"/>
    </row>
    <row r="3982" spans="1:27" x14ac:dyDescent="0.25">
      <c r="A3982" s="24" t="str">
        <f t="shared" si="190"/>
        <v/>
      </c>
      <c r="B3982" s="24" t="str">
        <f t="shared" si="188"/>
        <v/>
      </c>
      <c r="C3982" s="24" t="str">
        <f t="shared" si="189"/>
        <v/>
      </c>
      <c r="D3982" s="24">
        <v>2026</v>
      </c>
      <c r="E3982" s="7" t="s">
        <v>4239</v>
      </c>
      <c r="F3982" s="7" t="s">
        <v>4224</v>
      </c>
      <c r="G3982" s="7" t="s">
        <v>47</v>
      </c>
      <c r="H3982" s="7" t="s">
        <v>44</v>
      </c>
      <c r="I3982" s="8">
        <v>6.7000000000000004E-2</v>
      </c>
      <c r="J3982" s="8">
        <v>0.125</v>
      </c>
      <c r="K3982" s="8">
        <v>6.7000000000000004E-2</v>
      </c>
      <c r="L3982" s="8">
        <v>0.192</v>
      </c>
      <c r="M3982" s="7">
        <v>10</v>
      </c>
      <c r="N3982" s="7">
        <v>16</v>
      </c>
      <c r="O3982" s="7">
        <v>15</v>
      </c>
      <c r="P3982" s="7">
        <v>0</v>
      </c>
      <c r="Q3982" s="7">
        <v>1</v>
      </c>
      <c r="R3982" s="7">
        <v>0</v>
      </c>
      <c r="S3982" s="7">
        <v>0</v>
      </c>
      <c r="T3982" s="7">
        <v>0</v>
      </c>
      <c r="U3982" s="7">
        <v>2</v>
      </c>
      <c r="V3982" s="7">
        <v>0</v>
      </c>
      <c r="W3982" s="7">
        <v>1</v>
      </c>
      <c r="X3982" s="7">
        <v>5</v>
      </c>
      <c r="Y3982" s="7">
        <v>0</v>
      </c>
      <c r="Z3982" s="7">
        <v>0</v>
      </c>
      <c r="AA3982"/>
    </row>
    <row r="3983" spans="1:27" x14ac:dyDescent="0.25">
      <c r="A3983" s="24" t="str">
        <f t="shared" si="190"/>
        <v/>
      </c>
      <c r="B3983" s="24" t="str">
        <f t="shared" si="188"/>
        <v/>
      </c>
      <c r="C3983" s="24" t="str">
        <f t="shared" si="189"/>
        <v/>
      </c>
      <c r="D3983" s="24">
        <v>2026</v>
      </c>
      <c r="E3983" s="7" t="s">
        <v>4240</v>
      </c>
      <c r="F3983" s="7" t="s">
        <v>4224</v>
      </c>
      <c r="G3983" s="7" t="s">
        <v>47</v>
      </c>
      <c r="H3983" s="7" t="s">
        <v>33</v>
      </c>
      <c r="I3983" s="8">
        <v>0</v>
      </c>
      <c r="J3983" s="8">
        <v>0</v>
      </c>
      <c r="K3983" s="8">
        <v>0</v>
      </c>
      <c r="L3983" s="8">
        <v>0</v>
      </c>
      <c r="M3983" s="7">
        <v>1</v>
      </c>
      <c r="N3983" s="7">
        <v>1</v>
      </c>
      <c r="O3983" s="7">
        <v>1</v>
      </c>
      <c r="P3983" s="7">
        <v>0</v>
      </c>
      <c r="Q3983" s="7">
        <v>0</v>
      </c>
      <c r="R3983" s="7">
        <v>0</v>
      </c>
      <c r="S3983" s="7">
        <v>0</v>
      </c>
      <c r="T3983" s="7">
        <v>0</v>
      </c>
      <c r="U3983" s="7">
        <v>0</v>
      </c>
      <c r="V3983" s="7">
        <v>0</v>
      </c>
      <c r="W3983" s="7">
        <v>0</v>
      </c>
      <c r="X3983" s="7">
        <v>0</v>
      </c>
      <c r="Y3983" s="7">
        <v>0</v>
      </c>
      <c r="Z3983" s="7">
        <v>0</v>
      </c>
      <c r="AA3983"/>
    </row>
    <row r="3984" spans="1:27" x14ac:dyDescent="0.25">
      <c r="A3984" s="24" t="str">
        <f t="shared" si="190"/>
        <v/>
      </c>
      <c r="B3984" s="24" t="str">
        <f t="shared" si="188"/>
        <v/>
      </c>
      <c r="C3984" s="24" t="str">
        <f t="shared" si="189"/>
        <v/>
      </c>
      <c r="D3984" s="24">
        <v>2026</v>
      </c>
      <c r="E3984" s="7" t="s">
        <v>4241</v>
      </c>
      <c r="F3984" s="7" t="s">
        <v>4224</v>
      </c>
      <c r="G3984" s="7" t="s">
        <v>47</v>
      </c>
      <c r="H3984" s="7" t="s">
        <v>42</v>
      </c>
      <c r="I3984" s="8">
        <v>0</v>
      </c>
      <c r="J3984" s="8">
        <v>0</v>
      </c>
      <c r="K3984" s="8">
        <v>0</v>
      </c>
      <c r="L3984" s="8">
        <v>0</v>
      </c>
      <c r="M3984" s="7">
        <v>1</v>
      </c>
      <c r="N3984" s="7">
        <v>1</v>
      </c>
      <c r="O3984" s="7">
        <v>1</v>
      </c>
      <c r="P3984" s="7">
        <v>4</v>
      </c>
      <c r="Q3984" s="7">
        <v>0</v>
      </c>
      <c r="R3984" s="7">
        <v>0</v>
      </c>
      <c r="S3984" s="7">
        <v>0</v>
      </c>
      <c r="T3984" s="7">
        <v>0</v>
      </c>
      <c r="U3984" s="7">
        <v>0</v>
      </c>
      <c r="V3984" s="7">
        <v>0</v>
      </c>
      <c r="W3984" s="7">
        <v>0</v>
      </c>
      <c r="X3984" s="7">
        <v>1</v>
      </c>
      <c r="Y3984" s="7">
        <v>0</v>
      </c>
      <c r="Z3984" s="7">
        <v>0</v>
      </c>
      <c r="AA3984"/>
    </row>
    <row r="3985" spans="1:27" x14ac:dyDescent="0.25">
      <c r="A3985" s="24" t="str">
        <f t="shared" si="190"/>
        <v/>
      </c>
      <c r="B3985" s="24">
        <f t="shared" si="188"/>
        <v>1</v>
      </c>
      <c r="C3985" s="24" t="str">
        <f t="shared" si="189"/>
        <v/>
      </c>
      <c r="D3985" s="24">
        <v>2026</v>
      </c>
      <c r="E3985" s="7" t="s">
        <v>4244</v>
      </c>
      <c r="F3985" s="7" t="s">
        <v>4243</v>
      </c>
      <c r="G3985" s="7" t="s">
        <v>37</v>
      </c>
      <c r="H3985" s="7" t="s">
        <v>40</v>
      </c>
      <c r="I3985" s="8">
        <v>0.318</v>
      </c>
      <c r="J3985" s="8">
        <v>0.41</v>
      </c>
      <c r="K3985" s="8">
        <v>0.65300000000000002</v>
      </c>
      <c r="L3985" s="8">
        <v>1.0629999999999999</v>
      </c>
      <c r="M3985" s="7">
        <v>62</v>
      </c>
      <c r="N3985" s="7">
        <v>289</v>
      </c>
      <c r="O3985" s="7">
        <v>245</v>
      </c>
      <c r="P3985" s="7">
        <v>59</v>
      </c>
      <c r="Q3985" s="7">
        <v>78</v>
      </c>
      <c r="R3985" s="7">
        <v>18</v>
      </c>
      <c r="S3985" s="7">
        <v>2</v>
      </c>
      <c r="T3985" s="7">
        <v>20</v>
      </c>
      <c r="U3985" s="7">
        <v>71</v>
      </c>
      <c r="V3985" s="7">
        <v>4</v>
      </c>
      <c r="W3985" s="7">
        <v>36</v>
      </c>
      <c r="X3985" s="7">
        <v>54</v>
      </c>
      <c r="Y3985" s="7">
        <v>1</v>
      </c>
      <c r="Z3985" s="7">
        <v>1</v>
      </c>
      <c r="AA3985"/>
    </row>
    <row r="3986" spans="1:27" x14ac:dyDescent="0.25">
      <c r="A3986" s="24" t="str">
        <f t="shared" si="190"/>
        <v/>
      </c>
      <c r="B3986" s="24" t="str">
        <f t="shared" si="188"/>
        <v/>
      </c>
      <c r="C3986" s="24" t="str">
        <f t="shared" si="189"/>
        <v/>
      </c>
      <c r="D3986" s="24">
        <v>2026</v>
      </c>
      <c r="E3986" s="7" t="s">
        <v>4242</v>
      </c>
      <c r="F3986" s="7" t="s">
        <v>4243</v>
      </c>
      <c r="G3986" s="7" t="s">
        <v>37</v>
      </c>
      <c r="H3986" s="7" t="s">
        <v>30</v>
      </c>
      <c r="I3986" s="8">
        <v>0.309</v>
      </c>
      <c r="J3986" s="8">
        <v>0.442</v>
      </c>
      <c r="K3986" s="8">
        <v>0.45400000000000001</v>
      </c>
      <c r="L3986" s="8">
        <v>0.89600000000000002</v>
      </c>
      <c r="M3986" s="7">
        <v>54</v>
      </c>
      <c r="N3986" s="7">
        <v>245</v>
      </c>
      <c r="O3986" s="7">
        <v>194</v>
      </c>
      <c r="P3986" s="7">
        <v>51</v>
      </c>
      <c r="Q3986" s="7">
        <v>60</v>
      </c>
      <c r="R3986" s="7">
        <v>13</v>
      </c>
      <c r="S3986" s="7">
        <v>0</v>
      </c>
      <c r="T3986" s="7">
        <v>5</v>
      </c>
      <c r="U3986" s="7">
        <v>30</v>
      </c>
      <c r="V3986" s="7">
        <v>12</v>
      </c>
      <c r="W3986" s="7">
        <v>35</v>
      </c>
      <c r="X3986" s="7">
        <v>41</v>
      </c>
      <c r="Y3986" s="7">
        <v>16</v>
      </c>
      <c r="Z3986" s="7">
        <v>1</v>
      </c>
      <c r="AA3986"/>
    </row>
    <row r="3987" spans="1:27" x14ac:dyDescent="0.25">
      <c r="A3987" s="24" t="str">
        <f t="shared" si="190"/>
        <v/>
      </c>
      <c r="B3987" s="24">
        <f t="shared" si="188"/>
        <v>1</v>
      </c>
      <c r="C3987" s="24" t="str">
        <f t="shared" si="189"/>
        <v/>
      </c>
      <c r="D3987" s="24">
        <v>2026</v>
      </c>
      <c r="E3987" s="7" t="s">
        <v>4246</v>
      </c>
      <c r="F3987" s="7" t="s">
        <v>4243</v>
      </c>
      <c r="G3987" s="7" t="s">
        <v>37</v>
      </c>
      <c r="H3987" s="7" t="s">
        <v>38</v>
      </c>
      <c r="I3987" s="8">
        <v>0.29299999999999998</v>
      </c>
      <c r="J3987" s="8">
        <v>0.35199999999999998</v>
      </c>
      <c r="K3987" s="8">
        <v>0.48599999999999999</v>
      </c>
      <c r="L3987" s="8">
        <v>0.83799999999999997</v>
      </c>
      <c r="M3987" s="7">
        <v>49</v>
      </c>
      <c r="N3987" s="7">
        <v>199</v>
      </c>
      <c r="O3987" s="7">
        <v>181</v>
      </c>
      <c r="P3987" s="7">
        <v>37</v>
      </c>
      <c r="Q3987" s="7">
        <v>53</v>
      </c>
      <c r="R3987" s="7">
        <v>8</v>
      </c>
      <c r="S3987" s="7">
        <v>0</v>
      </c>
      <c r="T3987" s="7">
        <v>9</v>
      </c>
      <c r="U3987" s="7">
        <v>41</v>
      </c>
      <c r="V3987" s="7">
        <v>2</v>
      </c>
      <c r="W3987" s="7">
        <v>15</v>
      </c>
      <c r="X3987" s="7">
        <v>48</v>
      </c>
      <c r="Y3987" s="7">
        <v>5</v>
      </c>
      <c r="Z3987" s="7">
        <v>0</v>
      </c>
      <c r="AA3987"/>
    </row>
    <row r="3988" spans="1:27" x14ac:dyDescent="0.25">
      <c r="A3988" s="24" t="str">
        <f t="shared" si="190"/>
        <v/>
      </c>
      <c r="B3988" s="24" t="str">
        <f t="shared" si="188"/>
        <v/>
      </c>
      <c r="C3988" s="24" t="str">
        <f t="shared" si="189"/>
        <v/>
      </c>
      <c r="D3988" s="24">
        <v>2026</v>
      </c>
      <c r="E3988" s="7" t="s">
        <v>4245</v>
      </c>
      <c r="F3988" s="7" t="s">
        <v>4243</v>
      </c>
      <c r="G3988" s="7" t="s">
        <v>47</v>
      </c>
      <c r="H3988" s="7" t="s">
        <v>44</v>
      </c>
      <c r="I3988" s="8">
        <v>0.28599999999999998</v>
      </c>
      <c r="J3988" s="8">
        <v>0.41399999999999998</v>
      </c>
      <c r="K3988" s="8">
        <v>0.39500000000000002</v>
      </c>
      <c r="L3988" s="8">
        <v>0.80900000000000005</v>
      </c>
      <c r="M3988" s="7">
        <v>49</v>
      </c>
      <c r="N3988" s="7">
        <v>181</v>
      </c>
      <c r="O3988" s="7">
        <v>147</v>
      </c>
      <c r="P3988" s="7">
        <v>30</v>
      </c>
      <c r="Q3988" s="7">
        <v>42</v>
      </c>
      <c r="R3988" s="7">
        <v>10</v>
      </c>
      <c r="S3988" s="7">
        <v>0</v>
      </c>
      <c r="T3988" s="7">
        <v>2</v>
      </c>
      <c r="U3988" s="7">
        <v>18</v>
      </c>
      <c r="V3988" s="7">
        <v>4</v>
      </c>
      <c r="W3988" s="7">
        <v>29</v>
      </c>
      <c r="X3988" s="7">
        <v>42</v>
      </c>
      <c r="Y3988" s="7">
        <v>2</v>
      </c>
      <c r="Z3988" s="7">
        <v>1</v>
      </c>
      <c r="AA3988"/>
    </row>
    <row r="3989" spans="1:27" x14ac:dyDescent="0.25">
      <c r="A3989" s="24" t="str">
        <f t="shared" si="190"/>
        <v/>
      </c>
      <c r="B3989" s="24">
        <f t="shared" si="188"/>
        <v>1</v>
      </c>
      <c r="C3989" s="24" t="str">
        <f t="shared" si="189"/>
        <v/>
      </c>
      <c r="D3989" s="24">
        <v>2026</v>
      </c>
      <c r="E3989" s="7" t="s">
        <v>4247</v>
      </c>
      <c r="F3989" s="7" t="s">
        <v>4243</v>
      </c>
      <c r="G3989" s="7" t="s">
        <v>37</v>
      </c>
      <c r="H3989" s="7" t="s">
        <v>25</v>
      </c>
      <c r="I3989" s="8">
        <v>0.28299999999999997</v>
      </c>
      <c r="J3989" s="8">
        <v>0.41699999999999998</v>
      </c>
      <c r="K3989" s="8">
        <v>0.55800000000000005</v>
      </c>
      <c r="L3989" s="8">
        <v>0.97399999999999998</v>
      </c>
      <c r="M3989" s="7">
        <v>62</v>
      </c>
      <c r="N3989" s="7">
        <v>288</v>
      </c>
      <c r="O3989" s="7">
        <v>226</v>
      </c>
      <c r="P3989" s="7">
        <v>56</v>
      </c>
      <c r="Q3989" s="7">
        <v>64</v>
      </c>
      <c r="R3989" s="7">
        <v>6</v>
      </c>
      <c r="S3989" s="7">
        <v>1</v>
      </c>
      <c r="T3989" s="7">
        <v>18</v>
      </c>
      <c r="U3989" s="7">
        <v>53</v>
      </c>
      <c r="V3989" s="7">
        <v>1</v>
      </c>
      <c r="W3989" s="7">
        <v>55</v>
      </c>
      <c r="X3989" s="7">
        <v>55</v>
      </c>
      <c r="Y3989" s="7">
        <v>9</v>
      </c>
      <c r="Z3989" s="7">
        <v>1</v>
      </c>
      <c r="AA3989"/>
    </row>
    <row r="3990" spans="1:27" x14ac:dyDescent="0.25">
      <c r="A3990" s="24">
        <f t="shared" si="190"/>
        <v>1</v>
      </c>
      <c r="B3990" s="24">
        <f t="shared" si="188"/>
        <v>1</v>
      </c>
      <c r="C3990" s="24" t="str">
        <f t="shared" si="189"/>
        <v/>
      </c>
      <c r="D3990" s="24">
        <v>2026</v>
      </c>
      <c r="E3990" s="7" t="s">
        <v>4252</v>
      </c>
      <c r="F3990" s="7" t="s">
        <v>4243</v>
      </c>
      <c r="G3990" s="7" t="s">
        <v>29</v>
      </c>
      <c r="H3990" s="7" t="s">
        <v>27</v>
      </c>
      <c r="I3990" s="8">
        <v>0.27400000000000002</v>
      </c>
      <c r="J3990" s="8">
        <v>0.34699999999999998</v>
      </c>
      <c r="K3990" s="8">
        <v>0.47899999999999998</v>
      </c>
      <c r="L3990" s="8">
        <v>0.82599999999999996</v>
      </c>
      <c r="M3990" s="7">
        <v>60</v>
      </c>
      <c r="N3990" s="7">
        <v>246</v>
      </c>
      <c r="O3990" s="7">
        <v>215</v>
      </c>
      <c r="P3990" s="7">
        <v>39</v>
      </c>
      <c r="Q3990" s="7">
        <v>59</v>
      </c>
      <c r="R3990" s="7">
        <v>14</v>
      </c>
      <c r="S3990" s="7">
        <v>0</v>
      </c>
      <c r="T3990" s="7">
        <v>10</v>
      </c>
      <c r="U3990" s="7">
        <v>51</v>
      </c>
      <c r="V3990" s="7">
        <v>2</v>
      </c>
      <c r="W3990" s="7">
        <v>24</v>
      </c>
      <c r="X3990" s="7">
        <v>69</v>
      </c>
      <c r="Y3990" s="7">
        <v>18</v>
      </c>
      <c r="Z3990" s="7">
        <v>2</v>
      </c>
      <c r="AA3990"/>
    </row>
    <row r="3991" spans="1:27" x14ac:dyDescent="0.25">
      <c r="A3991" s="24" t="str">
        <f t="shared" si="190"/>
        <v/>
      </c>
      <c r="B3991" s="24" t="str">
        <f t="shared" si="188"/>
        <v/>
      </c>
      <c r="C3991" s="24" t="str">
        <f t="shared" si="189"/>
        <v/>
      </c>
      <c r="D3991" s="24">
        <v>2026</v>
      </c>
      <c r="E3991" s="7" t="s">
        <v>4249</v>
      </c>
      <c r="F3991" s="7" t="s">
        <v>4243</v>
      </c>
      <c r="G3991" s="7" t="s">
        <v>37</v>
      </c>
      <c r="H3991" s="7" t="s">
        <v>42</v>
      </c>
      <c r="I3991" s="8">
        <v>0.27200000000000002</v>
      </c>
      <c r="J3991" s="8">
        <v>0.36</v>
      </c>
      <c r="K3991" s="8">
        <v>0.40200000000000002</v>
      </c>
      <c r="L3991" s="8">
        <v>0.76200000000000001</v>
      </c>
      <c r="M3991" s="7">
        <v>60</v>
      </c>
      <c r="N3991" s="7">
        <v>259</v>
      </c>
      <c r="O3991" s="7">
        <v>224</v>
      </c>
      <c r="P3991" s="7">
        <v>47</v>
      </c>
      <c r="Q3991" s="7">
        <v>61</v>
      </c>
      <c r="R3991" s="7">
        <v>15</v>
      </c>
      <c r="S3991" s="7">
        <v>1</v>
      </c>
      <c r="T3991" s="7">
        <v>4</v>
      </c>
      <c r="U3991" s="7">
        <v>35</v>
      </c>
      <c r="V3991" s="7">
        <v>6</v>
      </c>
      <c r="W3991" s="7">
        <v>26</v>
      </c>
      <c r="X3991" s="7">
        <v>56</v>
      </c>
      <c r="Y3991" s="7">
        <v>15</v>
      </c>
      <c r="Z3991" s="7">
        <v>2</v>
      </c>
      <c r="AA3991"/>
    </row>
    <row r="3992" spans="1:27" x14ac:dyDescent="0.25">
      <c r="A3992" s="24">
        <f t="shared" si="190"/>
        <v>1</v>
      </c>
      <c r="B3992" s="24" t="str">
        <f t="shared" si="188"/>
        <v/>
      </c>
      <c r="C3992" s="24" t="str">
        <f t="shared" si="189"/>
        <v/>
      </c>
      <c r="D3992" s="24">
        <v>2026</v>
      </c>
      <c r="E3992" s="7" t="s">
        <v>4248</v>
      </c>
      <c r="F3992" s="7" t="s">
        <v>4243</v>
      </c>
      <c r="G3992" s="7" t="s">
        <v>29</v>
      </c>
      <c r="H3992" s="7" t="s">
        <v>35</v>
      </c>
      <c r="I3992" s="8">
        <v>0.26500000000000001</v>
      </c>
      <c r="J3992" s="8">
        <v>0.39900000000000002</v>
      </c>
      <c r="K3992" s="8">
        <v>0.57099999999999995</v>
      </c>
      <c r="L3992" s="8">
        <v>0.97</v>
      </c>
      <c r="M3992" s="7">
        <v>52</v>
      </c>
      <c r="N3992" s="7">
        <v>213</v>
      </c>
      <c r="O3992" s="7">
        <v>170</v>
      </c>
      <c r="P3992" s="7">
        <v>35</v>
      </c>
      <c r="Q3992" s="7">
        <v>45</v>
      </c>
      <c r="R3992" s="7">
        <v>7</v>
      </c>
      <c r="S3992" s="7">
        <v>0</v>
      </c>
      <c r="T3992" s="7">
        <v>15</v>
      </c>
      <c r="U3992" s="7">
        <v>39</v>
      </c>
      <c r="V3992" s="7">
        <v>7</v>
      </c>
      <c r="W3992" s="7">
        <v>33</v>
      </c>
      <c r="X3992" s="7">
        <v>56</v>
      </c>
      <c r="Y3992" s="7">
        <v>0</v>
      </c>
      <c r="Z3992" s="7">
        <v>0</v>
      </c>
      <c r="AA3992"/>
    </row>
    <row r="3993" spans="1:27" x14ac:dyDescent="0.25">
      <c r="A3993" s="24" t="str">
        <f t="shared" si="190"/>
        <v/>
      </c>
      <c r="B3993" s="24">
        <f t="shared" si="188"/>
        <v>1</v>
      </c>
      <c r="C3993" s="24" t="str">
        <f t="shared" si="189"/>
        <v/>
      </c>
      <c r="D3993" s="24">
        <v>2026</v>
      </c>
      <c r="E3993" s="7" t="s">
        <v>4250</v>
      </c>
      <c r="F3993" s="7" t="s">
        <v>4243</v>
      </c>
      <c r="G3993" s="7" t="s">
        <v>37</v>
      </c>
      <c r="H3993" s="7" t="s">
        <v>33</v>
      </c>
      <c r="I3993" s="8">
        <v>0.26</v>
      </c>
      <c r="J3993" s="8">
        <v>0.34799999999999998</v>
      </c>
      <c r="K3993" s="8">
        <v>0.52</v>
      </c>
      <c r="L3993" s="8">
        <v>0.86899999999999999</v>
      </c>
      <c r="M3993" s="7">
        <v>57</v>
      </c>
      <c r="N3993" s="7">
        <v>225</v>
      </c>
      <c r="O3993" s="7">
        <v>196</v>
      </c>
      <c r="P3993" s="7">
        <v>47</v>
      </c>
      <c r="Q3993" s="7">
        <v>51</v>
      </c>
      <c r="R3993" s="7">
        <v>4</v>
      </c>
      <c r="S3993" s="7">
        <v>1</v>
      </c>
      <c r="T3993" s="7">
        <v>15</v>
      </c>
      <c r="U3993" s="7">
        <v>38</v>
      </c>
      <c r="V3993" s="7">
        <v>6</v>
      </c>
      <c r="W3993" s="7">
        <v>21</v>
      </c>
      <c r="X3993" s="7">
        <v>88</v>
      </c>
      <c r="Y3993" s="7">
        <v>18</v>
      </c>
      <c r="Z3993" s="7">
        <v>3</v>
      </c>
      <c r="AA3993"/>
    </row>
    <row r="3994" spans="1:27" x14ac:dyDescent="0.25">
      <c r="A3994" s="24" t="str">
        <f t="shared" si="190"/>
        <v/>
      </c>
      <c r="B3994" s="24" t="str">
        <f t="shared" si="188"/>
        <v/>
      </c>
      <c r="C3994" s="24" t="str">
        <f t="shared" si="189"/>
        <v/>
      </c>
      <c r="D3994" s="24">
        <v>2026</v>
      </c>
      <c r="E3994" s="7" t="s">
        <v>4251</v>
      </c>
      <c r="F3994" s="7" t="s">
        <v>4243</v>
      </c>
      <c r="G3994" s="7" t="s">
        <v>37</v>
      </c>
      <c r="H3994" s="7" t="s">
        <v>44</v>
      </c>
      <c r="I3994" s="8">
        <v>0.25600000000000001</v>
      </c>
      <c r="J3994" s="8">
        <v>0.373</v>
      </c>
      <c r="K3994" s="8">
        <v>0.40100000000000002</v>
      </c>
      <c r="L3994" s="8">
        <v>0.77400000000000002</v>
      </c>
      <c r="M3994" s="7">
        <v>54</v>
      </c>
      <c r="N3994" s="7">
        <v>205</v>
      </c>
      <c r="O3994" s="7">
        <v>172</v>
      </c>
      <c r="P3994" s="7">
        <v>26</v>
      </c>
      <c r="Q3994" s="7">
        <v>44</v>
      </c>
      <c r="R3994" s="7">
        <v>13</v>
      </c>
      <c r="S3994" s="7">
        <v>0</v>
      </c>
      <c r="T3994" s="7">
        <v>4</v>
      </c>
      <c r="U3994" s="7">
        <v>28</v>
      </c>
      <c r="V3994" s="7">
        <v>5</v>
      </c>
      <c r="W3994" s="7">
        <v>27</v>
      </c>
      <c r="X3994" s="7">
        <v>48</v>
      </c>
      <c r="Y3994" s="7">
        <v>4</v>
      </c>
      <c r="Z3994" s="7">
        <v>1</v>
      </c>
      <c r="AA3994"/>
    </row>
    <row r="3995" spans="1:27" x14ac:dyDescent="0.25">
      <c r="A3995" s="24" t="str">
        <f t="shared" si="190"/>
        <v/>
      </c>
      <c r="B3995" s="24" t="str">
        <f t="shared" si="188"/>
        <v/>
      </c>
      <c r="C3995" s="24" t="str">
        <f t="shared" si="189"/>
        <v/>
      </c>
      <c r="D3995" s="24">
        <v>2026</v>
      </c>
      <c r="E3995" s="7" t="s">
        <v>4253</v>
      </c>
      <c r="F3995" s="7" t="s">
        <v>4243</v>
      </c>
      <c r="G3995" s="7" t="s">
        <v>47</v>
      </c>
      <c r="H3995" s="7" t="s">
        <v>30</v>
      </c>
      <c r="I3995" s="8">
        <v>0.24099999999999999</v>
      </c>
      <c r="J3995" s="8">
        <v>0.33900000000000002</v>
      </c>
      <c r="K3995" s="8">
        <v>0.40699999999999997</v>
      </c>
      <c r="L3995" s="8">
        <v>0.746</v>
      </c>
      <c r="M3995" s="7">
        <v>27</v>
      </c>
      <c r="N3995" s="7">
        <v>63</v>
      </c>
      <c r="O3995" s="7">
        <v>54</v>
      </c>
      <c r="P3995" s="7">
        <v>13</v>
      </c>
      <c r="Q3995" s="7">
        <v>13</v>
      </c>
      <c r="R3995" s="7">
        <v>1</v>
      </c>
      <c r="S3995" s="7">
        <v>1</v>
      </c>
      <c r="T3995" s="7">
        <v>2</v>
      </c>
      <c r="U3995" s="7">
        <v>10</v>
      </c>
      <c r="V3995" s="7">
        <v>1</v>
      </c>
      <c r="W3995" s="7">
        <v>7</v>
      </c>
      <c r="X3995" s="7">
        <v>23</v>
      </c>
      <c r="Y3995" s="7">
        <v>1</v>
      </c>
      <c r="Z3995" s="7">
        <v>1</v>
      </c>
      <c r="AA3995"/>
    </row>
    <row r="3996" spans="1:27" x14ac:dyDescent="0.25">
      <c r="A3996" s="24" t="str">
        <f t="shared" si="190"/>
        <v/>
      </c>
      <c r="B3996" s="24" t="str">
        <f t="shared" si="188"/>
        <v/>
      </c>
      <c r="C3996" s="24" t="str">
        <f t="shared" si="189"/>
        <v/>
      </c>
      <c r="D3996" s="24">
        <v>2026</v>
      </c>
      <c r="E3996" s="7" t="s">
        <v>4254</v>
      </c>
      <c r="F3996" s="7" t="s">
        <v>4243</v>
      </c>
      <c r="G3996" s="7" t="s">
        <v>47</v>
      </c>
      <c r="H3996" s="7" t="s">
        <v>40</v>
      </c>
      <c r="I3996" s="8">
        <v>0.14000000000000001</v>
      </c>
      <c r="J3996" s="8">
        <v>0.16700000000000001</v>
      </c>
      <c r="K3996" s="8">
        <v>0.2</v>
      </c>
      <c r="L3996" s="8">
        <v>0.36699999999999999</v>
      </c>
      <c r="M3996" s="7">
        <v>16</v>
      </c>
      <c r="N3996" s="7">
        <v>55</v>
      </c>
      <c r="O3996" s="7">
        <v>50</v>
      </c>
      <c r="P3996" s="7">
        <v>6</v>
      </c>
      <c r="Q3996" s="7">
        <v>7</v>
      </c>
      <c r="R3996" s="7">
        <v>3</v>
      </c>
      <c r="S3996" s="7">
        <v>0</v>
      </c>
      <c r="T3996" s="7">
        <v>0</v>
      </c>
      <c r="U3996" s="7">
        <v>2</v>
      </c>
      <c r="V3996" s="7">
        <v>0</v>
      </c>
      <c r="W3996" s="7">
        <v>2</v>
      </c>
      <c r="X3996" s="7">
        <v>15</v>
      </c>
      <c r="Y3996" s="7">
        <v>0</v>
      </c>
      <c r="Z3996" s="7">
        <v>1</v>
      </c>
      <c r="AA3996"/>
    </row>
    <row r="3997" spans="1:27" x14ac:dyDescent="0.25">
      <c r="A3997" s="24" t="str">
        <f t="shared" si="190"/>
        <v/>
      </c>
      <c r="B3997" s="24" t="str">
        <f t="shared" si="188"/>
        <v/>
      </c>
      <c r="C3997" s="24" t="str">
        <f t="shared" si="189"/>
        <v/>
      </c>
      <c r="D3997" s="24">
        <v>2026</v>
      </c>
      <c r="E3997" s="7" t="s">
        <v>4255</v>
      </c>
      <c r="F3997" s="7" t="s">
        <v>4243</v>
      </c>
      <c r="G3997" s="7" t="s">
        <v>47</v>
      </c>
      <c r="H3997" s="7" t="s">
        <v>44</v>
      </c>
      <c r="I3997" s="8">
        <v>0.12</v>
      </c>
      <c r="J3997" s="8">
        <v>0.214</v>
      </c>
      <c r="K3997" s="8">
        <v>0.28000000000000003</v>
      </c>
      <c r="L3997" s="8">
        <v>0.49399999999999999</v>
      </c>
      <c r="M3997" s="7">
        <v>14</v>
      </c>
      <c r="N3997" s="7">
        <v>28</v>
      </c>
      <c r="O3997" s="7">
        <v>25</v>
      </c>
      <c r="P3997" s="7">
        <v>4</v>
      </c>
      <c r="Q3997" s="7">
        <v>3</v>
      </c>
      <c r="R3997" s="7">
        <v>1</v>
      </c>
      <c r="S3997" s="7">
        <v>0</v>
      </c>
      <c r="T3997" s="7">
        <v>1</v>
      </c>
      <c r="U3997" s="7">
        <v>2</v>
      </c>
      <c r="V3997" s="7">
        <v>0</v>
      </c>
      <c r="W3997" s="7">
        <v>3</v>
      </c>
      <c r="X3997" s="7">
        <v>7</v>
      </c>
      <c r="Y3997" s="7">
        <v>0</v>
      </c>
      <c r="Z3997" s="7">
        <v>0</v>
      </c>
      <c r="AA3997"/>
    </row>
    <row r="3998" spans="1:27" x14ac:dyDescent="0.25">
      <c r="A3998" s="24">
        <f t="shared" si="190"/>
        <v>1</v>
      </c>
      <c r="B3998" s="24" t="str">
        <f t="shared" si="188"/>
        <v/>
      </c>
      <c r="C3998" s="24" t="str">
        <f t="shared" si="189"/>
        <v/>
      </c>
      <c r="D3998" s="24">
        <v>2026</v>
      </c>
      <c r="E3998" s="7" t="s">
        <v>4256</v>
      </c>
      <c r="F3998" s="7" t="s">
        <v>4243</v>
      </c>
      <c r="G3998" s="7" t="s">
        <v>32</v>
      </c>
      <c r="H3998" s="7" t="s">
        <v>25</v>
      </c>
      <c r="I3998" s="8">
        <v>0</v>
      </c>
      <c r="J3998" s="8">
        <v>0</v>
      </c>
      <c r="K3998" s="8">
        <v>0</v>
      </c>
      <c r="L3998" s="8">
        <v>0</v>
      </c>
      <c r="M3998" s="7">
        <v>1</v>
      </c>
      <c r="N3998" s="7">
        <v>1</v>
      </c>
      <c r="O3998" s="7">
        <v>1</v>
      </c>
      <c r="P3998" s="7">
        <v>0</v>
      </c>
      <c r="Q3998" s="7">
        <v>0</v>
      </c>
      <c r="R3998" s="7">
        <v>0</v>
      </c>
      <c r="S3998" s="7">
        <v>0</v>
      </c>
      <c r="T3998" s="7">
        <v>0</v>
      </c>
      <c r="U3998" s="7">
        <v>0</v>
      </c>
      <c r="V3998" s="7">
        <v>0</v>
      </c>
      <c r="W3998" s="7">
        <v>0</v>
      </c>
      <c r="X3998" s="7">
        <v>1</v>
      </c>
      <c r="Y3998" s="7">
        <v>0</v>
      </c>
      <c r="Z3998" s="7">
        <v>0</v>
      </c>
      <c r="AA3998"/>
    </row>
    <row r="3999" spans="1:27" x14ac:dyDescent="0.25">
      <c r="A3999" s="24" t="str">
        <f t="shared" si="190"/>
        <v/>
      </c>
      <c r="B3999" s="24" t="str">
        <f t="shared" si="188"/>
        <v/>
      </c>
      <c r="C3999" s="24" t="str">
        <f t="shared" si="189"/>
        <v/>
      </c>
      <c r="D3999" s="24">
        <v>2026</v>
      </c>
      <c r="E3999" s="7" t="s">
        <v>4257</v>
      </c>
      <c r="F3999" s="7" t="s">
        <v>4243</v>
      </c>
      <c r="G3999" s="7" t="s">
        <v>47</v>
      </c>
      <c r="H3999" s="7" t="s">
        <v>38</v>
      </c>
      <c r="I3999" s="8">
        <v>0</v>
      </c>
      <c r="J3999" s="8">
        <v>0.25</v>
      </c>
      <c r="K3999" s="8">
        <v>0</v>
      </c>
      <c r="L3999" s="8">
        <v>0.25</v>
      </c>
      <c r="M3999" s="7">
        <v>1</v>
      </c>
      <c r="N3999" s="7">
        <v>4</v>
      </c>
      <c r="O3999" s="7">
        <v>3</v>
      </c>
      <c r="P3999" s="7">
        <v>0</v>
      </c>
      <c r="Q3999" s="7">
        <v>0</v>
      </c>
      <c r="R3999" s="7">
        <v>0</v>
      </c>
      <c r="S3999" s="7">
        <v>0</v>
      </c>
      <c r="T3999" s="7">
        <v>0</v>
      </c>
      <c r="U3999" s="7">
        <v>0</v>
      </c>
      <c r="V3999" s="7">
        <v>0</v>
      </c>
      <c r="W3999" s="7">
        <v>1</v>
      </c>
      <c r="X3999" s="7">
        <v>0</v>
      </c>
      <c r="Y3999" s="7">
        <v>0</v>
      </c>
      <c r="Z3999" s="7">
        <v>0</v>
      </c>
      <c r="AA3999"/>
    </row>
    <row r="4000" spans="1:27" x14ac:dyDescent="0.25">
      <c r="A4000" s="24" t="str">
        <f t="shared" si="190"/>
        <v/>
      </c>
      <c r="B4000" s="24" t="str">
        <f t="shared" si="188"/>
        <v/>
      </c>
      <c r="C4000" s="24" t="str">
        <f t="shared" si="189"/>
        <v/>
      </c>
      <c r="D4000" s="24">
        <v>2026</v>
      </c>
      <c r="E4000" s="7" t="s">
        <v>4258</v>
      </c>
      <c r="F4000" s="7" t="s">
        <v>4243</v>
      </c>
      <c r="G4000" s="7" t="s">
        <v>47</v>
      </c>
      <c r="H4000" s="7" t="s">
        <v>35</v>
      </c>
      <c r="I4000" s="8">
        <v>0</v>
      </c>
      <c r="J4000" s="8">
        <v>0.28599999999999998</v>
      </c>
      <c r="K4000" s="8">
        <v>0</v>
      </c>
      <c r="L4000" s="8">
        <v>0.28599999999999998</v>
      </c>
      <c r="M4000" s="7">
        <v>3</v>
      </c>
      <c r="N4000" s="7">
        <v>7</v>
      </c>
      <c r="O4000" s="7">
        <v>5</v>
      </c>
      <c r="P4000" s="7">
        <v>3</v>
      </c>
      <c r="Q4000" s="7">
        <v>0</v>
      </c>
      <c r="R4000" s="7">
        <v>0</v>
      </c>
      <c r="S4000" s="7">
        <v>0</v>
      </c>
      <c r="T4000" s="7">
        <v>0</v>
      </c>
      <c r="U4000" s="7">
        <v>0</v>
      </c>
      <c r="V4000" s="7">
        <v>0</v>
      </c>
      <c r="W4000" s="7">
        <v>2</v>
      </c>
      <c r="X4000" s="7">
        <v>2</v>
      </c>
      <c r="Y4000" s="7">
        <v>2</v>
      </c>
      <c r="Z4000" s="7">
        <v>0</v>
      </c>
      <c r="AA4000"/>
    </row>
    <row r="4001" spans="1:27" x14ac:dyDescent="0.25">
      <c r="A4001" s="24">
        <f t="shared" si="190"/>
        <v>1</v>
      </c>
      <c r="B4001" s="24">
        <f t="shared" si="188"/>
        <v>1</v>
      </c>
      <c r="C4001" s="24" t="str">
        <f t="shared" si="189"/>
        <v/>
      </c>
      <c r="D4001" s="24">
        <v>2026</v>
      </c>
      <c r="E4001" s="7" t="s">
        <v>4259</v>
      </c>
      <c r="F4001" s="7" t="s">
        <v>4260</v>
      </c>
      <c r="G4001" s="7" t="s">
        <v>32</v>
      </c>
      <c r="H4001" s="7" t="s">
        <v>38</v>
      </c>
      <c r="I4001" s="8">
        <v>0.34599999999999997</v>
      </c>
      <c r="J4001" s="8">
        <v>0.44900000000000001</v>
      </c>
      <c r="K4001" s="8">
        <v>0.57799999999999996</v>
      </c>
      <c r="L4001" s="8">
        <v>1.0269999999999999</v>
      </c>
      <c r="M4001" s="7">
        <v>55</v>
      </c>
      <c r="N4001" s="7">
        <v>254</v>
      </c>
      <c r="O4001" s="7">
        <v>211</v>
      </c>
      <c r="P4001" s="7">
        <v>57</v>
      </c>
      <c r="Q4001" s="7">
        <v>73</v>
      </c>
      <c r="R4001" s="7">
        <v>13</v>
      </c>
      <c r="S4001" s="7">
        <v>0</v>
      </c>
      <c r="T4001" s="7">
        <v>12</v>
      </c>
      <c r="U4001" s="7">
        <v>45</v>
      </c>
      <c r="V4001" s="7">
        <v>8</v>
      </c>
      <c r="W4001" s="7">
        <v>33</v>
      </c>
      <c r="X4001" s="7">
        <v>59</v>
      </c>
      <c r="Y4001" s="7">
        <v>10</v>
      </c>
      <c r="Z4001" s="7">
        <v>2</v>
      </c>
      <c r="AA4001"/>
    </row>
    <row r="4002" spans="1:27" x14ac:dyDescent="0.25">
      <c r="A4002" s="24">
        <f t="shared" si="190"/>
        <v>1</v>
      </c>
      <c r="B4002" s="24" t="str">
        <f t="shared" si="188"/>
        <v/>
      </c>
      <c r="C4002" s="24" t="str">
        <f t="shared" si="189"/>
        <v/>
      </c>
      <c r="D4002" s="24">
        <v>2026</v>
      </c>
      <c r="E4002" s="7" t="s">
        <v>4261</v>
      </c>
      <c r="F4002" s="7" t="s">
        <v>4260</v>
      </c>
      <c r="G4002" s="7" t="s">
        <v>32</v>
      </c>
      <c r="H4002" s="7" t="s">
        <v>30</v>
      </c>
      <c r="I4002" s="8">
        <v>0.34</v>
      </c>
      <c r="J4002" s="8">
        <v>0.43</v>
      </c>
      <c r="K4002" s="8">
        <v>0.46500000000000002</v>
      </c>
      <c r="L4002" s="8">
        <v>0.89500000000000002</v>
      </c>
      <c r="M4002" s="7">
        <v>60</v>
      </c>
      <c r="N4002" s="7">
        <v>241</v>
      </c>
      <c r="O4002" s="7">
        <v>200</v>
      </c>
      <c r="P4002" s="7">
        <v>48</v>
      </c>
      <c r="Q4002" s="7">
        <v>68</v>
      </c>
      <c r="R4002" s="7">
        <v>19</v>
      </c>
      <c r="S4002" s="7">
        <v>0</v>
      </c>
      <c r="T4002" s="7">
        <v>2</v>
      </c>
      <c r="U4002" s="7">
        <v>34</v>
      </c>
      <c r="V4002" s="7">
        <v>8</v>
      </c>
      <c r="W4002" s="7">
        <v>25</v>
      </c>
      <c r="X4002" s="7">
        <v>17</v>
      </c>
      <c r="Y4002" s="7">
        <v>13</v>
      </c>
      <c r="Z4002" s="7">
        <v>4</v>
      </c>
      <c r="AA4002"/>
    </row>
    <row r="4003" spans="1:27" x14ac:dyDescent="0.25">
      <c r="A4003" s="24" t="str">
        <f t="shared" si="190"/>
        <v/>
      </c>
      <c r="B4003" s="24" t="str">
        <f t="shared" si="188"/>
        <v/>
      </c>
      <c r="C4003" s="24" t="str">
        <f t="shared" si="189"/>
        <v/>
      </c>
      <c r="D4003" s="24">
        <v>2026</v>
      </c>
      <c r="E4003" s="7" t="s">
        <v>4264</v>
      </c>
      <c r="F4003" s="7" t="s">
        <v>4260</v>
      </c>
      <c r="G4003" s="7" t="s">
        <v>47</v>
      </c>
      <c r="H4003" s="7" t="s">
        <v>35</v>
      </c>
      <c r="I4003" s="8">
        <v>0.34</v>
      </c>
      <c r="J4003" s="8">
        <v>0.44600000000000001</v>
      </c>
      <c r="K4003" s="8">
        <v>0.71699999999999997</v>
      </c>
      <c r="L4003" s="8">
        <v>1.163</v>
      </c>
      <c r="M4003" s="7">
        <v>49</v>
      </c>
      <c r="N4003" s="7">
        <v>193</v>
      </c>
      <c r="O4003" s="7">
        <v>159</v>
      </c>
      <c r="P4003" s="7">
        <v>47</v>
      </c>
      <c r="Q4003" s="7">
        <v>54</v>
      </c>
      <c r="R4003" s="7">
        <v>10</v>
      </c>
      <c r="S4003" s="7">
        <v>1</v>
      </c>
      <c r="T4003" s="7">
        <v>16</v>
      </c>
      <c r="U4003" s="7">
        <v>58</v>
      </c>
      <c r="V4003" s="7">
        <v>5</v>
      </c>
      <c r="W4003" s="7">
        <v>27</v>
      </c>
      <c r="X4003" s="7">
        <v>40</v>
      </c>
      <c r="Y4003" s="7">
        <v>7</v>
      </c>
      <c r="Z4003" s="7">
        <v>2</v>
      </c>
      <c r="AA4003"/>
    </row>
    <row r="4004" spans="1:27" x14ac:dyDescent="0.25">
      <c r="A4004" s="24">
        <f t="shared" si="190"/>
        <v>1</v>
      </c>
      <c r="B4004" s="24" t="str">
        <f t="shared" si="188"/>
        <v/>
      </c>
      <c r="C4004" s="24" t="str">
        <f t="shared" si="189"/>
        <v/>
      </c>
      <c r="D4004" s="24">
        <v>2026</v>
      </c>
      <c r="E4004" s="7" t="s">
        <v>4262</v>
      </c>
      <c r="F4004" s="7" t="s">
        <v>4260</v>
      </c>
      <c r="G4004" s="7" t="s">
        <v>32</v>
      </c>
      <c r="H4004" s="7" t="s">
        <v>42</v>
      </c>
      <c r="I4004" s="8">
        <v>0.33800000000000002</v>
      </c>
      <c r="J4004" s="8">
        <v>0.40200000000000002</v>
      </c>
      <c r="K4004" s="8">
        <v>0.55900000000000005</v>
      </c>
      <c r="L4004" s="8">
        <v>0.96099999999999997</v>
      </c>
      <c r="M4004" s="7">
        <v>57</v>
      </c>
      <c r="N4004" s="7">
        <v>247</v>
      </c>
      <c r="O4004" s="7">
        <v>222</v>
      </c>
      <c r="P4004" s="7">
        <v>48</v>
      </c>
      <c r="Q4004" s="7">
        <v>75</v>
      </c>
      <c r="R4004" s="7">
        <v>12</v>
      </c>
      <c r="S4004" s="7">
        <v>2</v>
      </c>
      <c r="T4004" s="7">
        <v>11</v>
      </c>
      <c r="U4004" s="7">
        <v>46</v>
      </c>
      <c r="V4004" s="7">
        <v>5</v>
      </c>
      <c r="W4004" s="7">
        <v>19</v>
      </c>
      <c r="X4004" s="7">
        <v>44</v>
      </c>
      <c r="Y4004" s="7">
        <v>6</v>
      </c>
      <c r="Z4004" s="7">
        <v>3</v>
      </c>
      <c r="AA4004"/>
    </row>
    <row r="4005" spans="1:27" x14ac:dyDescent="0.25">
      <c r="A4005" s="24" t="str">
        <f t="shared" si="190"/>
        <v/>
      </c>
      <c r="B4005" s="24">
        <f t="shared" si="188"/>
        <v>1</v>
      </c>
      <c r="C4005" s="24" t="str">
        <f t="shared" si="189"/>
        <v/>
      </c>
      <c r="D4005" s="24">
        <v>2026</v>
      </c>
      <c r="E4005" s="7" t="s">
        <v>4263</v>
      </c>
      <c r="F4005" s="7" t="s">
        <v>4260</v>
      </c>
      <c r="G4005" s="7" t="s">
        <v>37</v>
      </c>
      <c r="H4005" s="7" t="s">
        <v>33</v>
      </c>
      <c r="I4005" s="8">
        <v>0.32800000000000001</v>
      </c>
      <c r="J4005" s="8">
        <v>0.42899999999999999</v>
      </c>
      <c r="K4005" s="8">
        <v>0.69799999999999995</v>
      </c>
      <c r="L4005" s="8">
        <v>1.1259999999999999</v>
      </c>
      <c r="M4005" s="7">
        <v>60</v>
      </c>
      <c r="N4005" s="7">
        <v>280</v>
      </c>
      <c r="O4005" s="7">
        <v>235</v>
      </c>
      <c r="P4005" s="7">
        <v>69</v>
      </c>
      <c r="Q4005" s="7">
        <v>77</v>
      </c>
      <c r="R4005" s="7">
        <v>21</v>
      </c>
      <c r="S4005" s="7">
        <v>0</v>
      </c>
      <c r="T4005" s="7">
        <v>22</v>
      </c>
      <c r="U4005" s="7">
        <v>72</v>
      </c>
      <c r="V4005" s="7">
        <v>2</v>
      </c>
      <c r="W4005" s="7">
        <v>41</v>
      </c>
      <c r="X4005" s="7">
        <v>60</v>
      </c>
      <c r="Y4005" s="7">
        <v>1</v>
      </c>
      <c r="Z4005" s="7">
        <v>0</v>
      </c>
      <c r="AA4005"/>
    </row>
    <row r="4006" spans="1:27" x14ac:dyDescent="0.25">
      <c r="A4006" s="24">
        <f t="shared" si="190"/>
        <v>1</v>
      </c>
      <c r="B4006" s="24" t="str">
        <f t="shared" si="188"/>
        <v/>
      </c>
      <c r="C4006" s="24" t="str">
        <f t="shared" si="189"/>
        <v/>
      </c>
      <c r="D4006" s="24">
        <v>2026</v>
      </c>
      <c r="E4006" s="7" t="s">
        <v>4265</v>
      </c>
      <c r="F4006" s="7" t="s">
        <v>4260</v>
      </c>
      <c r="G4006" s="7" t="s">
        <v>32</v>
      </c>
      <c r="H4006" s="7" t="s">
        <v>44</v>
      </c>
      <c r="I4006" s="8">
        <v>0.31900000000000001</v>
      </c>
      <c r="J4006" s="8">
        <v>0.41499999999999998</v>
      </c>
      <c r="K4006" s="8">
        <v>0.626</v>
      </c>
      <c r="L4006" s="8">
        <v>1.0409999999999999</v>
      </c>
      <c r="M4006" s="7">
        <v>52</v>
      </c>
      <c r="N4006" s="7">
        <v>195</v>
      </c>
      <c r="O4006" s="7">
        <v>163</v>
      </c>
      <c r="P4006" s="7">
        <v>32</v>
      </c>
      <c r="Q4006" s="7">
        <v>52</v>
      </c>
      <c r="R4006" s="7">
        <v>12</v>
      </c>
      <c r="S4006" s="7">
        <v>1</v>
      </c>
      <c r="T4006" s="7">
        <v>12</v>
      </c>
      <c r="U4006" s="7">
        <v>52</v>
      </c>
      <c r="V4006" s="7">
        <v>6</v>
      </c>
      <c r="W4006" s="7">
        <v>23</v>
      </c>
      <c r="X4006" s="7">
        <v>48</v>
      </c>
      <c r="Y4006" s="7">
        <v>3</v>
      </c>
      <c r="Z4006" s="7">
        <v>1</v>
      </c>
      <c r="AA4006"/>
    </row>
    <row r="4007" spans="1:27" x14ac:dyDescent="0.25">
      <c r="A4007" s="24" t="str">
        <f t="shared" si="190"/>
        <v/>
      </c>
      <c r="B4007" s="24" t="str">
        <f t="shared" si="188"/>
        <v/>
      </c>
      <c r="C4007" s="24" t="str">
        <f t="shared" si="189"/>
        <v/>
      </c>
      <c r="D4007" s="24">
        <v>2026</v>
      </c>
      <c r="E4007" s="7" t="s">
        <v>4266</v>
      </c>
      <c r="F4007" s="7" t="s">
        <v>4260</v>
      </c>
      <c r="G4007" s="7" t="s">
        <v>24</v>
      </c>
      <c r="H4007" s="7" t="s">
        <v>40</v>
      </c>
      <c r="I4007" s="8">
        <v>0.28000000000000003</v>
      </c>
      <c r="J4007" s="8">
        <v>0.35899999999999999</v>
      </c>
      <c r="K4007" s="8">
        <v>0.48199999999999998</v>
      </c>
      <c r="L4007" s="8">
        <v>0.84099999999999997</v>
      </c>
      <c r="M4007" s="7">
        <v>55</v>
      </c>
      <c r="N4007" s="7">
        <v>224</v>
      </c>
      <c r="O4007" s="7">
        <v>193</v>
      </c>
      <c r="P4007" s="7">
        <v>37</v>
      </c>
      <c r="Q4007" s="7">
        <v>54</v>
      </c>
      <c r="R4007" s="7">
        <v>15</v>
      </c>
      <c r="S4007" s="7">
        <v>0</v>
      </c>
      <c r="T4007" s="7">
        <v>8</v>
      </c>
      <c r="U4007" s="7">
        <v>40</v>
      </c>
      <c r="V4007" s="7">
        <v>3</v>
      </c>
      <c r="W4007" s="7">
        <v>22</v>
      </c>
      <c r="X4007" s="7">
        <v>61</v>
      </c>
      <c r="Y4007" s="7">
        <v>0</v>
      </c>
      <c r="Z4007" s="7">
        <v>2</v>
      </c>
      <c r="AA4007"/>
    </row>
    <row r="4008" spans="1:27" x14ac:dyDescent="0.25">
      <c r="A4008" s="24">
        <f t="shared" si="190"/>
        <v>1</v>
      </c>
      <c r="B4008" s="24" t="str">
        <f t="shared" si="188"/>
        <v/>
      </c>
      <c r="C4008" s="24" t="str">
        <f t="shared" si="189"/>
        <v/>
      </c>
      <c r="D4008" s="24">
        <v>2026</v>
      </c>
      <c r="E4008" s="7" t="s">
        <v>4267</v>
      </c>
      <c r="F4008" s="7" t="s">
        <v>4260</v>
      </c>
      <c r="G4008" s="7" t="s">
        <v>32</v>
      </c>
      <c r="H4008" s="7" t="s">
        <v>30</v>
      </c>
      <c r="I4008" s="8">
        <v>0.373</v>
      </c>
      <c r="J4008" s="8">
        <v>0.45800000000000002</v>
      </c>
      <c r="K4008" s="8">
        <v>0.60799999999999998</v>
      </c>
      <c r="L4008" s="8">
        <v>1.0660000000000001</v>
      </c>
      <c r="M4008" s="7">
        <v>35</v>
      </c>
      <c r="N4008" s="7">
        <v>121</v>
      </c>
      <c r="O4008" s="7">
        <v>102</v>
      </c>
      <c r="P4008" s="7">
        <v>24</v>
      </c>
      <c r="Q4008" s="7">
        <v>38</v>
      </c>
      <c r="R4008" s="7">
        <v>4</v>
      </c>
      <c r="S4008" s="7">
        <v>1</v>
      </c>
      <c r="T4008" s="7">
        <v>6</v>
      </c>
      <c r="U4008" s="7">
        <v>29</v>
      </c>
      <c r="V4008" s="7">
        <v>4</v>
      </c>
      <c r="W4008" s="7">
        <v>13</v>
      </c>
      <c r="X4008" s="7">
        <v>24</v>
      </c>
      <c r="Y4008" s="7">
        <v>1</v>
      </c>
      <c r="Z4008" s="7">
        <v>0</v>
      </c>
      <c r="AA4008"/>
    </row>
    <row r="4009" spans="1:27" x14ac:dyDescent="0.25">
      <c r="A4009" s="24" t="str">
        <f t="shared" si="190"/>
        <v/>
      </c>
      <c r="B4009" s="24" t="str">
        <f t="shared" si="188"/>
        <v/>
      </c>
      <c r="C4009" s="24" t="str">
        <f t="shared" si="189"/>
        <v/>
      </c>
      <c r="D4009" s="24">
        <v>2026</v>
      </c>
      <c r="E4009" s="7" t="s">
        <v>4268</v>
      </c>
      <c r="F4009" s="7" t="s">
        <v>4260</v>
      </c>
      <c r="G4009" s="7" t="s">
        <v>24</v>
      </c>
      <c r="H4009" s="7" t="s">
        <v>25</v>
      </c>
      <c r="I4009" s="8">
        <v>0.34799999999999998</v>
      </c>
      <c r="J4009" s="8">
        <v>0.44400000000000001</v>
      </c>
      <c r="K4009" s="8">
        <v>0.54300000000000004</v>
      </c>
      <c r="L4009" s="8">
        <v>0.98799999999999999</v>
      </c>
      <c r="M4009" s="7">
        <v>20</v>
      </c>
      <c r="N4009" s="7">
        <v>54</v>
      </c>
      <c r="O4009" s="7">
        <v>46</v>
      </c>
      <c r="P4009" s="7">
        <v>7</v>
      </c>
      <c r="Q4009" s="7">
        <v>16</v>
      </c>
      <c r="R4009" s="7">
        <v>3</v>
      </c>
      <c r="S4009" s="7">
        <v>0</v>
      </c>
      <c r="T4009" s="7">
        <v>2</v>
      </c>
      <c r="U4009" s="7">
        <v>9</v>
      </c>
      <c r="V4009" s="7">
        <v>1</v>
      </c>
      <c r="W4009" s="7">
        <v>7</v>
      </c>
      <c r="X4009" s="7">
        <v>11</v>
      </c>
      <c r="Y4009" s="7">
        <v>0</v>
      </c>
      <c r="Z4009" s="7">
        <v>0</v>
      </c>
      <c r="AA4009"/>
    </row>
    <row r="4010" spans="1:27" x14ac:dyDescent="0.25">
      <c r="A4010" s="24">
        <f t="shared" si="190"/>
        <v>1</v>
      </c>
      <c r="B4010" s="24" t="str">
        <f t="shared" si="188"/>
        <v/>
      </c>
      <c r="C4010" s="24" t="str">
        <f t="shared" si="189"/>
        <v/>
      </c>
      <c r="D4010" s="24">
        <v>2026</v>
      </c>
      <c r="E4010" s="7" t="s">
        <v>4269</v>
      </c>
      <c r="F4010" s="7" t="s">
        <v>4260</v>
      </c>
      <c r="G4010" s="7" t="s">
        <v>29</v>
      </c>
      <c r="H4010" s="7" t="s">
        <v>44</v>
      </c>
      <c r="I4010" s="8">
        <v>0.34599999999999997</v>
      </c>
      <c r="J4010" s="8">
        <v>0.46500000000000002</v>
      </c>
      <c r="K4010" s="8">
        <v>0.60299999999999998</v>
      </c>
      <c r="L4010" s="8">
        <v>1.0669999999999999</v>
      </c>
      <c r="M4010" s="7">
        <v>31</v>
      </c>
      <c r="N4010" s="7">
        <v>100</v>
      </c>
      <c r="O4010" s="7">
        <v>78</v>
      </c>
      <c r="P4010" s="7">
        <v>30</v>
      </c>
      <c r="Q4010" s="7">
        <v>27</v>
      </c>
      <c r="R4010" s="7">
        <v>5</v>
      </c>
      <c r="S4010" s="7">
        <v>0</v>
      </c>
      <c r="T4010" s="7">
        <v>5</v>
      </c>
      <c r="U4010" s="7">
        <v>23</v>
      </c>
      <c r="V4010" s="7">
        <v>4</v>
      </c>
      <c r="W4010" s="7">
        <v>15</v>
      </c>
      <c r="X4010" s="7">
        <v>17</v>
      </c>
      <c r="Y4010" s="7">
        <v>1</v>
      </c>
      <c r="Z4010" s="7">
        <v>0</v>
      </c>
      <c r="AA4010"/>
    </row>
    <row r="4011" spans="1:27" x14ac:dyDescent="0.25">
      <c r="A4011" s="24">
        <f t="shared" si="190"/>
        <v>1</v>
      </c>
      <c r="B4011" s="24" t="str">
        <f t="shared" si="188"/>
        <v/>
      </c>
      <c r="C4011" s="24" t="str">
        <f t="shared" si="189"/>
        <v/>
      </c>
      <c r="D4011" s="24">
        <v>2026</v>
      </c>
      <c r="E4011" s="7" t="s">
        <v>4270</v>
      </c>
      <c r="F4011" s="7" t="s">
        <v>4260</v>
      </c>
      <c r="G4011" s="7" t="s">
        <v>29</v>
      </c>
      <c r="H4011" s="7" t="s">
        <v>42</v>
      </c>
      <c r="I4011" s="8">
        <v>0.33300000000000002</v>
      </c>
      <c r="J4011" s="8">
        <v>0.45300000000000001</v>
      </c>
      <c r="K4011" s="8">
        <v>0.56699999999999995</v>
      </c>
      <c r="L4011" s="8">
        <v>1.02</v>
      </c>
      <c r="M4011" s="7">
        <v>25</v>
      </c>
      <c r="N4011" s="7">
        <v>78</v>
      </c>
      <c r="O4011" s="7">
        <v>60</v>
      </c>
      <c r="P4011" s="7">
        <v>18</v>
      </c>
      <c r="Q4011" s="7">
        <v>20</v>
      </c>
      <c r="R4011" s="7">
        <v>2</v>
      </c>
      <c r="S4011" s="7">
        <v>0</v>
      </c>
      <c r="T4011" s="7">
        <v>4</v>
      </c>
      <c r="U4011" s="7">
        <v>16</v>
      </c>
      <c r="V4011" s="7">
        <v>4</v>
      </c>
      <c r="W4011" s="7">
        <v>10</v>
      </c>
      <c r="X4011" s="7">
        <v>9</v>
      </c>
      <c r="Y4011" s="7">
        <v>1</v>
      </c>
      <c r="Z4011" s="7">
        <v>0</v>
      </c>
      <c r="AA4011"/>
    </row>
    <row r="4012" spans="1:27" x14ac:dyDescent="0.25">
      <c r="A4012" s="24" t="str">
        <f t="shared" si="190"/>
        <v/>
      </c>
      <c r="B4012" s="24" t="str">
        <f t="shared" si="188"/>
        <v/>
      </c>
      <c r="C4012" s="24" t="str">
        <f t="shared" si="189"/>
        <v/>
      </c>
      <c r="D4012" s="24">
        <v>2026</v>
      </c>
      <c r="E4012" s="7" t="s">
        <v>4271</v>
      </c>
      <c r="F4012" s="7" t="s">
        <v>4260</v>
      </c>
      <c r="G4012" s="7" t="s">
        <v>24</v>
      </c>
      <c r="H4012" s="7" t="s">
        <v>25</v>
      </c>
      <c r="I4012" s="8">
        <v>0.309</v>
      </c>
      <c r="J4012" s="8">
        <v>0.35</v>
      </c>
      <c r="K4012" s="8">
        <v>0.436</v>
      </c>
      <c r="L4012" s="8">
        <v>0.78600000000000003</v>
      </c>
      <c r="M4012" s="7">
        <v>24</v>
      </c>
      <c r="N4012" s="7">
        <v>61</v>
      </c>
      <c r="O4012" s="7">
        <v>55</v>
      </c>
      <c r="P4012" s="7">
        <v>15</v>
      </c>
      <c r="Q4012" s="7">
        <v>17</v>
      </c>
      <c r="R4012" s="7">
        <v>2</v>
      </c>
      <c r="S4012" s="7">
        <v>1</v>
      </c>
      <c r="T4012" s="7">
        <v>1</v>
      </c>
      <c r="U4012" s="7">
        <v>14</v>
      </c>
      <c r="V4012" s="7">
        <v>1</v>
      </c>
      <c r="W4012" s="7">
        <v>3</v>
      </c>
      <c r="X4012" s="7">
        <v>11</v>
      </c>
      <c r="Y4012" s="7">
        <v>3</v>
      </c>
      <c r="Z4012" s="7">
        <v>0</v>
      </c>
      <c r="AA4012"/>
    </row>
    <row r="4013" spans="1:27" x14ac:dyDescent="0.25">
      <c r="A4013" s="24" t="str">
        <f t="shared" si="190"/>
        <v/>
      </c>
      <c r="B4013" s="24" t="str">
        <f t="shared" si="188"/>
        <v/>
      </c>
      <c r="C4013" s="24" t="str">
        <f t="shared" si="189"/>
        <v/>
      </c>
      <c r="D4013" s="24">
        <v>2026</v>
      </c>
      <c r="E4013" s="7" t="s">
        <v>4272</v>
      </c>
      <c r="F4013" s="7" t="s">
        <v>4260</v>
      </c>
      <c r="G4013" s="7" t="s">
        <v>47</v>
      </c>
      <c r="H4013" s="7" t="s">
        <v>38</v>
      </c>
      <c r="I4013" s="8">
        <v>0.3</v>
      </c>
      <c r="J4013" s="8">
        <v>0.4</v>
      </c>
      <c r="K4013" s="8">
        <v>0.3</v>
      </c>
      <c r="L4013" s="8">
        <v>0.7</v>
      </c>
      <c r="M4013" s="7">
        <v>8</v>
      </c>
      <c r="N4013" s="7">
        <v>15</v>
      </c>
      <c r="O4013" s="7">
        <v>10</v>
      </c>
      <c r="P4013" s="7">
        <v>3</v>
      </c>
      <c r="Q4013" s="7">
        <v>3</v>
      </c>
      <c r="R4013" s="7">
        <v>0</v>
      </c>
      <c r="S4013" s="7">
        <v>0</v>
      </c>
      <c r="T4013" s="7">
        <v>0</v>
      </c>
      <c r="U4013" s="7">
        <v>6</v>
      </c>
      <c r="V4013" s="7">
        <v>1</v>
      </c>
      <c r="W4013" s="7">
        <v>2</v>
      </c>
      <c r="X4013" s="7">
        <v>3</v>
      </c>
      <c r="Y4013" s="7">
        <v>1</v>
      </c>
      <c r="Z4013" s="7">
        <v>0</v>
      </c>
      <c r="AA4013"/>
    </row>
    <row r="4014" spans="1:27" x14ac:dyDescent="0.25">
      <c r="A4014" s="24" t="str">
        <f t="shared" si="190"/>
        <v/>
      </c>
      <c r="B4014" s="24">
        <f t="shared" si="188"/>
        <v>1</v>
      </c>
      <c r="C4014" s="24" t="str">
        <f t="shared" si="189"/>
        <v/>
      </c>
      <c r="D4014" s="24">
        <v>2026</v>
      </c>
      <c r="E4014" s="7" t="s">
        <v>4273</v>
      </c>
      <c r="F4014" s="7" t="s">
        <v>4260</v>
      </c>
      <c r="G4014" s="7" t="s">
        <v>37</v>
      </c>
      <c r="H4014" s="7" t="s">
        <v>27</v>
      </c>
      <c r="I4014" s="8">
        <v>0.29399999999999998</v>
      </c>
      <c r="J4014" s="8">
        <v>0.41599999999999998</v>
      </c>
      <c r="K4014" s="8">
        <v>0.44900000000000001</v>
      </c>
      <c r="L4014" s="8">
        <v>0.86399999999999999</v>
      </c>
      <c r="M4014" s="7">
        <v>40</v>
      </c>
      <c r="N4014" s="7">
        <v>169</v>
      </c>
      <c r="O4014" s="7">
        <v>136</v>
      </c>
      <c r="P4014" s="7">
        <v>38</v>
      </c>
      <c r="Q4014" s="7">
        <v>40</v>
      </c>
      <c r="R4014" s="7">
        <v>6</v>
      </c>
      <c r="S4014" s="7">
        <v>0</v>
      </c>
      <c r="T4014" s="7">
        <v>5</v>
      </c>
      <c r="U4014" s="7">
        <v>22</v>
      </c>
      <c r="V4014" s="7">
        <v>9</v>
      </c>
      <c r="W4014" s="7">
        <v>20</v>
      </c>
      <c r="X4014" s="7">
        <v>38</v>
      </c>
      <c r="Y4014" s="7">
        <v>6</v>
      </c>
      <c r="Z4014" s="7">
        <v>5</v>
      </c>
      <c r="AA4014"/>
    </row>
    <row r="4015" spans="1:27" x14ac:dyDescent="0.25">
      <c r="A4015" s="24" t="str">
        <f t="shared" si="190"/>
        <v/>
      </c>
      <c r="B4015" s="24" t="str">
        <f t="shared" si="188"/>
        <v/>
      </c>
      <c r="C4015" s="24" t="str">
        <f t="shared" si="189"/>
        <v/>
      </c>
      <c r="D4015" s="24">
        <v>2026</v>
      </c>
      <c r="E4015" s="7" t="s">
        <v>4274</v>
      </c>
      <c r="F4015" s="7" t="s">
        <v>4260</v>
      </c>
      <c r="G4015" s="7" t="s">
        <v>24</v>
      </c>
      <c r="H4015" s="7" t="s">
        <v>35</v>
      </c>
      <c r="I4015" s="8">
        <v>0.24099999999999999</v>
      </c>
      <c r="J4015" s="8">
        <v>0.35899999999999999</v>
      </c>
      <c r="K4015" s="8">
        <v>0.37</v>
      </c>
      <c r="L4015" s="8">
        <v>0.73</v>
      </c>
      <c r="M4015" s="7">
        <v>24</v>
      </c>
      <c r="N4015" s="7">
        <v>64</v>
      </c>
      <c r="O4015" s="7">
        <v>54</v>
      </c>
      <c r="P4015" s="7">
        <v>11</v>
      </c>
      <c r="Q4015" s="7">
        <v>13</v>
      </c>
      <c r="R4015" s="7">
        <v>4</v>
      </c>
      <c r="S4015" s="7">
        <v>0</v>
      </c>
      <c r="T4015" s="7">
        <v>1</v>
      </c>
      <c r="U4015" s="7">
        <v>5</v>
      </c>
      <c r="V4015" s="7">
        <v>3</v>
      </c>
      <c r="W4015" s="7">
        <v>7</v>
      </c>
      <c r="X4015" s="7">
        <v>9</v>
      </c>
      <c r="Y4015" s="7">
        <v>2</v>
      </c>
      <c r="Z4015" s="7">
        <v>1</v>
      </c>
      <c r="AA4015"/>
    </row>
    <row r="4016" spans="1:27" x14ac:dyDescent="0.25">
      <c r="A4016" s="24" t="str">
        <f t="shared" si="190"/>
        <v/>
      </c>
      <c r="B4016" s="24" t="str">
        <f t="shared" si="188"/>
        <v/>
      </c>
      <c r="C4016" s="24" t="str">
        <f t="shared" si="189"/>
        <v/>
      </c>
      <c r="D4016" s="24">
        <v>2026</v>
      </c>
      <c r="E4016" s="7" t="s">
        <v>4275</v>
      </c>
      <c r="F4016" s="7" t="s">
        <v>4260</v>
      </c>
      <c r="G4016" s="7" t="s">
        <v>37</v>
      </c>
      <c r="H4016" s="7" t="s">
        <v>25</v>
      </c>
      <c r="I4016" s="8">
        <v>0.22</v>
      </c>
      <c r="J4016" s="8">
        <v>0.34300000000000003</v>
      </c>
      <c r="K4016" s="8">
        <v>0.51700000000000002</v>
      </c>
      <c r="L4016" s="8">
        <v>0.86</v>
      </c>
      <c r="M4016" s="7">
        <v>40</v>
      </c>
      <c r="N4016" s="7">
        <v>144</v>
      </c>
      <c r="O4016" s="7">
        <v>118</v>
      </c>
      <c r="P4016" s="7">
        <v>30</v>
      </c>
      <c r="Q4016" s="7">
        <v>26</v>
      </c>
      <c r="R4016" s="7">
        <v>5</v>
      </c>
      <c r="S4016" s="7">
        <v>0</v>
      </c>
      <c r="T4016" s="7">
        <v>10</v>
      </c>
      <c r="U4016" s="7">
        <v>26</v>
      </c>
      <c r="V4016" s="7">
        <v>5</v>
      </c>
      <c r="W4016" s="7">
        <v>18</v>
      </c>
      <c r="X4016" s="7">
        <v>38</v>
      </c>
      <c r="Y4016" s="7">
        <v>1</v>
      </c>
      <c r="Z4016" s="7">
        <v>0</v>
      </c>
      <c r="AA4016"/>
    </row>
    <row r="4017" spans="1:27" x14ac:dyDescent="0.25">
      <c r="A4017" s="24">
        <f t="shared" si="190"/>
        <v>1</v>
      </c>
      <c r="B4017" s="24" t="str">
        <f t="shared" si="188"/>
        <v/>
      </c>
      <c r="C4017" s="24" t="str">
        <f t="shared" si="189"/>
        <v/>
      </c>
      <c r="D4017" s="24">
        <v>2026</v>
      </c>
      <c r="E4017" s="7" t="s">
        <v>4276</v>
      </c>
      <c r="F4017" s="7" t="s">
        <v>4260</v>
      </c>
      <c r="G4017" s="7" t="s">
        <v>29</v>
      </c>
      <c r="H4017" s="7" t="s">
        <v>42</v>
      </c>
      <c r="I4017" s="8">
        <v>0</v>
      </c>
      <c r="J4017" s="8">
        <v>0.23499999999999999</v>
      </c>
      <c r="K4017" s="8">
        <v>0</v>
      </c>
      <c r="L4017" s="8">
        <v>0.23499999999999999</v>
      </c>
      <c r="M4017" s="7">
        <v>8</v>
      </c>
      <c r="N4017" s="7">
        <v>17</v>
      </c>
      <c r="O4017" s="7">
        <v>13</v>
      </c>
      <c r="P4017" s="7">
        <v>8</v>
      </c>
      <c r="Q4017" s="7">
        <v>0</v>
      </c>
      <c r="R4017" s="7">
        <v>0</v>
      </c>
      <c r="S4017" s="7">
        <v>0</v>
      </c>
      <c r="T4017" s="7">
        <v>0</v>
      </c>
      <c r="U4017" s="7">
        <v>0</v>
      </c>
      <c r="V4017" s="7">
        <v>0</v>
      </c>
      <c r="W4017" s="7">
        <v>4</v>
      </c>
      <c r="X4017" s="7">
        <v>4</v>
      </c>
      <c r="Y4017" s="7">
        <v>1</v>
      </c>
      <c r="Z4017" s="7">
        <v>0</v>
      </c>
      <c r="AA4017"/>
    </row>
    <row r="4018" spans="1:27" x14ac:dyDescent="0.25">
      <c r="A4018" s="24">
        <f t="shared" si="190"/>
        <v>1</v>
      </c>
      <c r="B4018" s="24" t="str">
        <f t="shared" si="188"/>
        <v/>
      </c>
      <c r="C4018" s="24" t="str">
        <f t="shared" si="189"/>
        <v/>
      </c>
      <c r="D4018" s="24">
        <v>2026</v>
      </c>
      <c r="E4018" s="7" t="s">
        <v>4277</v>
      </c>
      <c r="F4018" s="7" t="s">
        <v>4260</v>
      </c>
      <c r="G4018" s="7" t="s">
        <v>32</v>
      </c>
      <c r="H4018" s="7" t="s">
        <v>164</v>
      </c>
      <c r="I4018" s="8">
        <v>0</v>
      </c>
      <c r="J4018" s="8">
        <v>0.44400000000000001</v>
      </c>
      <c r="K4018" s="8">
        <v>0</v>
      </c>
      <c r="L4018" s="8">
        <v>0.44400000000000001</v>
      </c>
      <c r="M4018" s="7">
        <v>6</v>
      </c>
      <c r="N4018" s="7">
        <v>9</v>
      </c>
      <c r="O4018" s="7">
        <v>5</v>
      </c>
      <c r="P4018" s="7">
        <v>3</v>
      </c>
      <c r="Q4018" s="7">
        <v>0</v>
      </c>
      <c r="R4018" s="7">
        <v>0</v>
      </c>
      <c r="S4018" s="7">
        <v>0</v>
      </c>
      <c r="T4018" s="7">
        <v>0</v>
      </c>
      <c r="U4018" s="7">
        <v>0</v>
      </c>
      <c r="V4018" s="7">
        <v>1</v>
      </c>
      <c r="W4018" s="7">
        <v>3</v>
      </c>
      <c r="X4018" s="7">
        <v>2</v>
      </c>
      <c r="Y4018" s="7">
        <v>0</v>
      </c>
      <c r="Z4018" s="7">
        <v>1</v>
      </c>
      <c r="AA4018"/>
    </row>
    <row r="4019" spans="1:27" x14ac:dyDescent="0.25">
      <c r="A4019" s="24">
        <f t="shared" si="190"/>
        <v>1</v>
      </c>
      <c r="B4019" s="24" t="str">
        <f t="shared" si="188"/>
        <v/>
      </c>
      <c r="C4019" s="24" t="str">
        <f t="shared" si="189"/>
        <v/>
      </c>
      <c r="D4019" s="24">
        <v>2026</v>
      </c>
      <c r="E4019" s="7" t="s">
        <v>4299</v>
      </c>
      <c r="F4019" s="7" t="s">
        <v>4298</v>
      </c>
      <c r="G4019" s="7" t="s">
        <v>29</v>
      </c>
      <c r="H4019" s="7" t="s">
        <v>44</v>
      </c>
      <c r="I4019" s="8">
        <v>0.31900000000000001</v>
      </c>
      <c r="J4019" s="8">
        <v>0.433</v>
      </c>
      <c r="K4019" s="8">
        <v>0.47199999999999998</v>
      </c>
      <c r="L4019" s="8">
        <v>0.90600000000000003</v>
      </c>
      <c r="M4019" s="7">
        <v>60</v>
      </c>
      <c r="N4019" s="7">
        <v>263</v>
      </c>
      <c r="O4019" s="7">
        <v>216</v>
      </c>
      <c r="P4019" s="7">
        <v>43</v>
      </c>
      <c r="Q4019" s="7">
        <v>69</v>
      </c>
      <c r="R4019" s="7">
        <v>12</v>
      </c>
      <c r="S4019" s="7">
        <v>0</v>
      </c>
      <c r="T4019" s="7">
        <v>7</v>
      </c>
      <c r="U4019" s="7">
        <v>54</v>
      </c>
      <c r="V4019" s="7">
        <v>7</v>
      </c>
      <c r="W4019" s="7">
        <v>38</v>
      </c>
      <c r="X4019" s="7">
        <v>52</v>
      </c>
      <c r="Y4019" s="7">
        <v>0</v>
      </c>
      <c r="Z4019" s="7">
        <v>0</v>
      </c>
      <c r="AA4019"/>
    </row>
    <row r="4020" spans="1:27" x14ac:dyDescent="0.25">
      <c r="A4020" s="24">
        <f t="shared" si="190"/>
        <v>1</v>
      </c>
      <c r="B4020" s="24" t="str">
        <f t="shared" si="188"/>
        <v/>
      </c>
      <c r="C4020" s="24" t="str">
        <f t="shared" si="189"/>
        <v/>
      </c>
      <c r="D4020" s="24">
        <v>2026</v>
      </c>
      <c r="E4020" s="7" t="s">
        <v>4297</v>
      </c>
      <c r="F4020" s="7" t="s">
        <v>4298</v>
      </c>
      <c r="G4020" s="7" t="s">
        <v>29</v>
      </c>
      <c r="H4020" s="7" t="s">
        <v>33</v>
      </c>
      <c r="I4020" s="8">
        <v>0.308</v>
      </c>
      <c r="J4020" s="8">
        <v>0.42099999999999999</v>
      </c>
      <c r="K4020" s="8">
        <v>0.63400000000000001</v>
      </c>
      <c r="L4020" s="8">
        <v>1.056</v>
      </c>
      <c r="M4020" s="7">
        <v>60</v>
      </c>
      <c r="N4020" s="7">
        <v>273</v>
      </c>
      <c r="O4020" s="7">
        <v>227</v>
      </c>
      <c r="P4020" s="7">
        <v>70</v>
      </c>
      <c r="Q4020" s="7">
        <v>70</v>
      </c>
      <c r="R4020" s="7">
        <v>11</v>
      </c>
      <c r="S4020" s="7">
        <v>0</v>
      </c>
      <c r="T4020" s="7">
        <v>21</v>
      </c>
      <c r="U4020" s="7">
        <v>49</v>
      </c>
      <c r="V4020" s="7">
        <v>7</v>
      </c>
      <c r="W4020" s="7">
        <v>38</v>
      </c>
      <c r="X4020" s="7">
        <v>77</v>
      </c>
      <c r="Y4020" s="7">
        <v>11</v>
      </c>
      <c r="Z4020" s="7">
        <v>1</v>
      </c>
      <c r="AA4020"/>
    </row>
    <row r="4021" spans="1:27" x14ac:dyDescent="0.25">
      <c r="A4021" s="24" t="str">
        <f t="shared" si="190"/>
        <v/>
      </c>
      <c r="B4021" s="24" t="str">
        <f t="shared" si="188"/>
        <v/>
      </c>
      <c r="C4021" s="24" t="str">
        <f t="shared" si="189"/>
        <v/>
      </c>
      <c r="D4021" s="24">
        <v>2026</v>
      </c>
      <c r="E4021" s="7" t="s">
        <v>4301</v>
      </c>
      <c r="F4021" s="7" t="s">
        <v>4298</v>
      </c>
      <c r="G4021" s="7" t="s">
        <v>24</v>
      </c>
      <c r="H4021" s="7" t="s">
        <v>27</v>
      </c>
      <c r="I4021" s="8">
        <v>0.29799999999999999</v>
      </c>
      <c r="J4021" s="8">
        <v>0.42</v>
      </c>
      <c r="K4021" s="8">
        <v>0.40300000000000002</v>
      </c>
      <c r="L4021" s="8">
        <v>0.82299999999999995</v>
      </c>
      <c r="M4021" s="7">
        <v>59</v>
      </c>
      <c r="N4021" s="7">
        <v>240</v>
      </c>
      <c r="O4021" s="7">
        <v>191</v>
      </c>
      <c r="P4021" s="7">
        <v>35</v>
      </c>
      <c r="Q4021" s="7">
        <v>57</v>
      </c>
      <c r="R4021" s="7">
        <v>8</v>
      </c>
      <c r="S4021" s="7">
        <v>0</v>
      </c>
      <c r="T4021" s="7">
        <v>4</v>
      </c>
      <c r="U4021" s="7">
        <v>28</v>
      </c>
      <c r="V4021" s="7">
        <v>11</v>
      </c>
      <c r="W4021" s="7">
        <v>32</v>
      </c>
      <c r="X4021" s="7">
        <v>31</v>
      </c>
      <c r="Y4021" s="7">
        <v>5</v>
      </c>
      <c r="Z4021" s="7">
        <v>0</v>
      </c>
      <c r="AA4021"/>
    </row>
    <row r="4022" spans="1:27" x14ac:dyDescent="0.25">
      <c r="A4022" s="24">
        <f t="shared" si="190"/>
        <v>1</v>
      </c>
      <c r="B4022" s="24" t="str">
        <f t="shared" si="188"/>
        <v/>
      </c>
      <c r="C4022" s="24" t="str">
        <f t="shared" si="189"/>
        <v/>
      </c>
      <c r="D4022" s="24">
        <v>2026</v>
      </c>
      <c r="E4022" s="7" t="s">
        <v>4300</v>
      </c>
      <c r="F4022" s="7" t="s">
        <v>4298</v>
      </c>
      <c r="G4022" s="7" t="s">
        <v>29</v>
      </c>
      <c r="H4022" s="7" t="s">
        <v>35</v>
      </c>
      <c r="I4022" s="8">
        <v>0.28100000000000003</v>
      </c>
      <c r="J4022" s="8">
        <v>0.39100000000000001</v>
      </c>
      <c r="K4022" s="8">
        <v>0.61799999999999999</v>
      </c>
      <c r="L4022" s="8">
        <v>1.01</v>
      </c>
      <c r="M4022" s="7">
        <v>60</v>
      </c>
      <c r="N4022" s="7">
        <v>271</v>
      </c>
      <c r="O4022" s="7">
        <v>228</v>
      </c>
      <c r="P4022" s="7">
        <v>54</v>
      </c>
      <c r="Q4022" s="7">
        <v>64</v>
      </c>
      <c r="R4022" s="7">
        <v>11</v>
      </c>
      <c r="S4022" s="7">
        <v>0</v>
      </c>
      <c r="T4022" s="7">
        <v>22</v>
      </c>
      <c r="U4022" s="7">
        <v>60</v>
      </c>
      <c r="V4022" s="7">
        <v>5</v>
      </c>
      <c r="W4022" s="7">
        <v>37</v>
      </c>
      <c r="X4022" s="7">
        <v>82</v>
      </c>
      <c r="Y4022" s="7">
        <v>8</v>
      </c>
      <c r="Z4022" s="7">
        <v>3</v>
      </c>
      <c r="AA4022"/>
    </row>
    <row r="4023" spans="1:27" x14ac:dyDescent="0.25">
      <c r="A4023" s="24" t="str">
        <f t="shared" si="190"/>
        <v/>
      </c>
      <c r="B4023" s="24" t="str">
        <f t="shared" si="188"/>
        <v/>
      </c>
      <c r="C4023" s="24" t="str">
        <f t="shared" si="189"/>
        <v/>
      </c>
      <c r="D4023" s="24">
        <v>2026</v>
      </c>
      <c r="E4023" s="7" t="s">
        <v>4302</v>
      </c>
      <c r="F4023" s="7" t="s">
        <v>4298</v>
      </c>
      <c r="G4023" s="7" t="s">
        <v>37</v>
      </c>
      <c r="H4023" s="7" t="s">
        <v>42</v>
      </c>
      <c r="I4023" s="8">
        <v>0.27300000000000002</v>
      </c>
      <c r="J4023" s="8">
        <v>0.41599999999999998</v>
      </c>
      <c r="K4023" s="8">
        <v>0.435</v>
      </c>
      <c r="L4023" s="8">
        <v>0.85099999999999998</v>
      </c>
      <c r="M4023" s="7">
        <v>60</v>
      </c>
      <c r="N4023" s="7">
        <v>280</v>
      </c>
      <c r="O4023" s="7">
        <v>216</v>
      </c>
      <c r="P4023" s="7">
        <v>60</v>
      </c>
      <c r="Q4023" s="7">
        <v>59</v>
      </c>
      <c r="R4023" s="7">
        <v>5</v>
      </c>
      <c r="S4023" s="7">
        <v>0</v>
      </c>
      <c r="T4023" s="7">
        <v>10</v>
      </c>
      <c r="U4023" s="7">
        <v>33</v>
      </c>
      <c r="V4023" s="7">
        <v>7</v>
      </c>
      <c r="W4023" s="7">
        <v>50</v>
      </c>
      <c r="X4023" s="7">
        <v>45</v>
      </c>
      <c r="Y4023" s="7">
        <v>13</v>
      </c>
      <c r="Z4023" s="7">
        <v>3</v>
      </c>
      <c r="AA4023"/>
    </row>
    <row r="4024" spans="1:27" x14ac:dyDescent="0.25">
      <c r="A4024" s="24">
        <f t="shared" si="190"/>
        <v>1</v>
      </c>
      <c r="B4024" s="24" t="str">
        <f t="shared" si="188"/>
        <v/>
      </c>
      <c r="C4024" s="24" t="str">
        <f t="shared" si="189"/>
        <v/>
      </c>
      <c r="D4024" s="24">
        <v>2026</v>
      </c>
      <c r="E4024" s="7" t="s">
        <v>4303</v>
      </c>
      <c r="F4024" s="7" t="s">
        <v>4298</v>
      </c>
      <c r="G4024" s="7" t="s">
        <v>29</v>
      </c>
      <c r="H4024" s="7" t="s">
        <v>38</v>
      </c>
      <c r="I4024" s="8">
        <v>0.26400000000000001</v>
      </c>
      <c r="J4024" s="8">
        <v>0.36699999999999999</v>
      </c>
      <c r="K4024" s="8">
        <v>0.46600000000000003</v>
      </c>
      <c r="L4024" s="8">
        <v>0.83399999999999996</v>
      </c>
      <c r="M4024" s="7">
        <v>52</v>
      </c>
      <c r="N4024" s="7">
        <v>196</v>
      </c>
      <c r="O4024" s="7">
        <v>163</v>
      </c>
      <c r="P4024" s="7">
        <v>25</v>
      </c>
      <c r="Q4024" s="7">
        <v>43</v>
      </c>
      <c r="R4024" s="7">
        <v>15</v>
      </c>
      <c r="S4024" s="7">
        <v>0</v>
      </c>
      <c r="T4024" s="7">
        <v>6</v>
      </c>
      <c r="U4024" s="7">
        <v>36</v>
      </c>
      <c r="V4024" s="7">
        <v>7</v>
      </c>
      <c r="W4024" s="7">
        <v>22</v>
      </c>
      <c r="X4024" s="7">
        <v>68</v>
      </c>
      <c r="Y4024" s="7">
        <v>2</v>
      </c>
      <c r="Z4024" s="7">
        <v>0</v>
      </c>
      <c r="AA4024"/>
    </row>
    <row r="4025" spans="1:27" x14ac:dyDescent="0.25">
      <c r="A4025" s="24" t="str">
        <f t="shared" si="190"/>
        <v/>
      </c>
      <c r="B4025" s="24" t="str">
        <f t="shared" si="188"/>
        <v/>
      </c>
      <c r="C4025" s="24" t="str">
        <f t="shared" si="189"/>
        <v/>
      </c>
      <c r="D4025" s="24">
        <v>2026</v>
      </c>
      <c r="E4025" s="7" t="s">
        <v>4308</v>
      </c>
      <c r="F4025" s="7" t="s">
        <v>4298</v>
      </c>
      <c r="G4025" s="7" t="s">
        <v>37</v>
      </c>
      <c r="H4025" s="7" t="s">
        <v>40</v>
      </c>
      <c r="I4025" s="8">
        <v>0.24299999999999999</v>
      </c>
      <c r="J4025" s="8">
        <v>0.33100000000000002</v>
      </c>
      <c r="K4025" s="8">
        <v>0.35099999999999998</v>
      </c>
      <c r="L4025" s="8">
        <v>0.68300000000000005</v>
      </c>
      <c r="M4025" s="7">
        <v>45</v>
      </c>
      <c r="N4025" s="7">
        <v>174</v>
      </c>
      <c r="O4025" s="7">
        <v>148</v>
      </c>
      <c r="P4025" s="7">
        <v>19</v>
      </c>
      <c r="Q4025" s="7">
        <v>36</v>
      </c>
      <c r="R4025" s="7">
        <v>5</v>
      </c>
      <c r="S4025" s="7">
        <v>1</v>
      </c>
      <c r="T4025" s="7">
        <v>3</v>
      </c>
      <c r="U4025" s="7">
        <v>19</v>
      </c>
      <c r="V4025" s="7">
        <v>5</v>
      </c>
      <c r="W4025" s="7">
        <v>16</v>
      </c>
      <c r="X4025" s="7">
        <v>30</v>
      </c>
      <c r="Y4025" s="7">
        <v>4</v>
      </c>
      <c r="Z4025" s="7">
        <v>1</v>
      </c>
      <c r="AA4025"/>
    </row>
    <row r="4026" spans="1:27" x14ac:dyDescent="0.25">
      <c r="A4026" s="24" t="str">
        <f t="shared" si="190"/>
        <v/>
      </c>
      <c r="B4026" s="24" t="str">
        <f t="shared" si="188"/>
        <v/>
      </c>
      <c r="C4026" s="24" t="str">
        <f t="shared" si="189"/>
        <v/>
      </c>
      <c r="D4026" s="24">
        <v>2026</v>
      </c>
      <c r="E4026" s="7" t="s">
        <v>4304</v>
      </c>
      <c r="F4026" s="7" t="s">
        <v>4298</v>
      </c>
      <c r="G4026" s="7" t="s">
        <v>37</v>
      </c>
      <c r="H4026" s="7" t="s">
        <v>25</v>
      </c>
      <c r="I4026" s="8">
        <v>0.23</v>
      </c>
      <c r="J4026" s="8">
        <v>0.35399999999999998</v>
      </c>
      <c r="K4026" s="8">
        <v>0.49399999999999999</v>
      </c>
      <c r="L4026" s="8">
        <v>0.84799999999999998</v>
      </c>
      <c r="M4026" s="7">
        <v>53</v>
      </c>
      <c r="N4026" s="7">
        <v>209</v>
      </c>
      <c r="O4026" s="7">
        <v>174</v>
      </c>
      <c r="P4026" s="7">
        <v>29</v>
      </c>
      <c r="Q4026" s="7">
        <v>40</v>
      </c>
      <c r="R4026" s="7">
        <v>7</v>
      </c>
      <c r="S4026" s="7">
        <v>0</v>
      </c>
      <c r="T4026" s="7">
        <v>13</v>
      </c>
      <c r="U4026" s="7">
        <v>39</v>
      </c>
      <c r="V4026" s="7">
        <v>5</v>
      </c>
      <c r="W4026" s="7">
        <v>29</v>
      </c>
      <c r="X4026" s="7">
        <v>73</v>
      </c>
      <c r="Y4026" s="7">
        <v>0</v>
      </c>
      <c r="Z4026" s="7">
        <v>0</v>
      </c>
      <c r="AA4026"/>
    </row>
    <row r="4027" spans="1:27" x14ac:dyDescent="0.25">
      <c r="A4027" s="24" t="str">
        <f t="shared" si="190"/>
        <v/>
      </c>
      <c r="B4027" s="24" t="str">
        <f t="shared" si="188"/>
        <v/>
      </c>
      <c r="C4027" s="24" t="str">
        <f t="shared" si="189"/>
        <v/>
      </c>
      <c r="D4027" s="24">
        <v>2026</v>
      </c>
      <c r="E4027" s="7" t="s">
        <v>4305</v>
      </c>
      <c r="F4027" s="7" t="s">
        <v>4298</v>
      </c>
      <c r="G4027" s="7" t="s">
        <v>24</v>
      </c>
      <c r="H4027" s="7" t="s">
        <v>40</v>
      </c>
      <c r="I4027" s="8">
        <v>0.255</v>
      </c>
      <c r="J4027" s="8">
        <v>0.39800000000000002</v>
      </c>
      <c r="K4027" s="8">
        <v>0.443</v>
      </c>
      <c r="L4027" s="8">
        <v>0.84199999999999997</v>
      </c>
      <c r="M4027" s="7">
        <v>41</v>
      </c>
      <c r="N4027" s="7">
        <v>133</v>
      </c>
      <c r="O4027" s="7">
        <v>106</v>
      </c>
      <c r="P4027" s="7">
        <v>27</v>
      </c>
      <c r="Q4027" s="7">
        <v>27</v>
      </c>
      <c r="R4027" s="7">
        <v>5</v>
      </c>
      <c r="S4027" s="7">
        <v>0</v>
      </c>
      <c r="T4027" s="7">
        <v>5</v>
      </c>
      <c r="U4027" s="7">
        <v>24</v>
      </c>
      <c r="V4027" s="7">
        <v>6</v>
      </c>
      <c r="W4027" s="7">
        <v>20</v>
      </c>
      <c r="X4027" s="7">
        <v>45</v>
      </c>
      <c r="Y4027" s="7">
        <v>1</v>
      </c>
      <c r="Z4027" s="7">
        <v>0</v>
      </c>
      <c r="AA4027"/>
    </row>
    <row r="4028" spans="1:27" x14ac:dyDescent="0.25">
      <c r="A4028" s="24" t="str">
        <f t="shared" si="190"/>
        <v/>
      </c>
      <c r="B4028" s="24" t="str">
        <f t="shared" si="188"/>
        <v/>
      </c>
      <c r="C4028" s="24" t="str">
        <f t="shared" si="189"/>
        <v/>
      </c>
      <c r="D4028" s="24">
        <v>2026</v>
      </c>
      <c r="E4028" s="7" t="s">
        <v>4306</v>
      </c>
      <c r="F4028" s="7" t="s">
        <v>4298</v>
      </c>
      <c r="G4028" s="7" t="s">
        <v>24</v>
      </c>
      <c r="H4028" s="7" t="s">
        <v>30</v>
      </c>
      <c r="I4028" s="8">
        <v>0.217</v>
      </c>
      <c r="J4028" s="8">
        <v>0.36499999999999999</v>
      </c>
      <c r="K4028" s="8">
        <v>0.4</v>
      </c>
      <c r="L4028" s="8">
        <v>0.76500000000000001</v>
      </c>
      <c r="M4028" s="7">
        <v>30</v>
      </c>
      <c r="N4028" s="7">
        <v>74</v>
      </c>
      <c r="O4028" s="7">
        <v>60</v>
      </c>
      <c r="P4028" s="7">
        <v>10</v>
      </c>
      <c r="Q4028" s="7">
        <v>13</v>
      </c>
      <c r="R4028" s="7">
        <v>2</v>
      </c>
      <c r="S4028" s="7">
        <v>0</v>
      </c>
      <c r="T4028" s="7">
        <v>3</v>
      </c>
      <c r="U4028" s="7">
        <v>5</v>
      </c>
      <c r="V4028" s="7">
        <v>6</v>
      </c>
      <c r="W4028" s="7">
        <v>8</v>
      </c>
      <c r="X4028" s="7">
        <v>26</v>
      </c>
      <c r="Y4028" s="7">
        <v>0</v>
      </c>
      <c r="Z4028" s="7">
        <v>0</v>
      </c>
      <c r="AA4028"/>
    </row>
    <row r="4029" spans="1:27" x14ac:dyDescent="0.25">
      <c r="A4029" s="24" t="str">
        <f t="shared" si="190"/>
        <v/>
      </c>
      <c r="B4029" s="24" t="str">
        <f t="shared" si="188"/>
        <v/>
      </c>
      <c r="C4029" s="24" t="str">
        <f t="shared" si="189"/>
        <v/>
      </c>
      <c r="D4029" s="24">
        <v>2026</v>
      </c>
      <c r="E4029" s="7" t="s">
        <v>4307</v>
      </c>
      <c r="F4029" s="7" t="s">
        <v>4298</v>
      </c>
      <c r="G4029" s="7" t="s">
        <v>47</v>
      </c>
      <c r="H4029" s="7" t="s">
        <v>27</v>
      </c>
      <c r="I4029" s="8">
        <v>0.21199999999999999</v>
      </c>
      <c r="J4029" s="8">
        <v>0.36599999999999999</v>
      </c>
      <c r="K4029" s="8">
        <v>0.48499999999999999</v>
      </c>
      <c r="L4029" s="8">
        <v>0.85099999999999998</v>
      </c>
      <c r="M4029" s="7">
        <v>27</v>
      </c>
      <c r="N4029" s="7">
        <v>42</v>
      </c>
      <c r="O4029" s="7">
        <v>33</v>
      </c>
      <c r="P4029" s="7">
        <v>9</v>
      </c>
      <c r="Q4029" s="7">
        <v>7</v>
      </c>
      <c r="R4029" s="7">
        <v>0</v>
      </c>
      <c r="S4029" s="7">
        <v>0</v>
      </c>
      <c r="T4029" s="7">
        <v>3</v>
      </c>
      <c r="U4029" s="7">
        <v>8</v>
      </c>
      <c r="V4029" s="7">
        <v>2</v>
      </c>
      <c r="W4029" s="7">
        <v>6</v>
      </c>
      <c r="X4029" s="7">
        <v>19</v>
      </c>
      <c r="Y4029" s="7">
        <v>1</v>
      </c>
      <c r="Z4029" s="7">
        <v>1</v>
      </c>
      <c r="AA4029"/>
    </row>
    <row r="4030" spans="1:27" x14ac:dyDescent="0.25">
      <c r="A4030" s="24" t="str">
        <f t="shared" si="190"/>
        <v/>
      </c>
      <c r="B4030" s="24" t="str">
        <f t="shared" si="188"/>
        <v/>
      </c>
      <c r="C4030" s="24" t="str">
        <f t="shared" si="189"/>
        <v/>
      </c>
      <c r="D4030" s="24">
        <v>2026</v>
      </c>
      <c r="E4030" s="7" t="s">
        <v>4309</v>
      </c>
      <c r="F4030" s="7" t="s">
        <v>4298</v>
      </c>
      <c r="G4030" s="7" t="s">
        <v>47</v>
      </c>
      <c r="H4030" s="7" t="s">
        <v>30</v>
      </c>
      <c r="I4030" s="8">
        <v>0.2</v>
      </c>
      <c r="J4030" s="8">
        <v>0.308</v>
      </c>
      <c r="K4030" s="8">
        <v>0.218</v>
      </c>
      <c r="L4030" s="8">
        <v>0.52600000000000002</v>
      </c>
      <c r="M4030" s="7">
        <v>26</v>
      </c>
      <c r="N4030" s="7">
        <v>66</v>
      </c>
      <c r="O4030" s="7">
        <v>55</v>
      </c>
      <c r="P4030" s="7">
        <v>9</v>
      </c>
      <c r="Q4030" s="7">
        <v>11</v>
      </c>
      <c r="R4030" s="7">
        <v>1</v>
      </c>
      <c r="S4030" s="7">
        <v>0</v>
      </c>
      <c r="T4030" s="7">
        <v>0</v>
      </c>
      <c r="U4030" s="7">
        <v>9</v>
      </c>
      <c r="V4030" s="7">
        <v>2</v>
      </c>
      <c r="W4030" s="7">
        <v>7</v>
      </c>
      <c r="X4030" s="7">
        <v>21</v>
      </c>
      <c r="Y4030" s="7">
        <v>0</v>
      </c>
      <c r="Z4030" s="7">
        <v>1</v>
      </c>
      <c r="AA4030"/>
    </row>
    <row r="4031" spans="1:27" x14ac:dyDescent="0.25">
      <c r="A4031" s="24" t="str">
        <f t="shared" si="190"/>
        <v/>
      </c>
      <c r="B4031" s="24" t="str">
        <f t="shared" si="188"/>
        <v/>
      </c>
      <c r="C4031" s="24" t="str">
        <f t="shared" si="189"/>
        <v/>
      </c>
      <c r="D4031" s="24">
        <v>2026</v>
      </c>
      <c r="E4031" s="7" t="s">
        <v>4310</v>
      </c>
      <c r="F4031" s="7" t="s">
        <v>4298</v>
      </c>
      <c r="G4031" s="7" t="s">
        <v>47</v>
      </c>
      <c r="H4031" s="7" t="s">
        <v>25</v>
      </c>
      <c r="I4031" s="8">
        <v>0.182</v>
      </c>
      <c r="J4031" s="8">
        <v>0.308</v>
      </c>
      <c r="K4031" s="8">
        <v>0.182</v>
      </c>
      <c r="L4031" s="8">
        <v>0.49</v>
      </c>
      <c r="M4031" s="7">
        <v>10</v>
      </c>
      <c r="N4031" s="7">
        <v>13</v>
      </c>
      <c r="O4031" s="7">
        <v>11</v>
      </c>
      <c r="P4031" s="7">
        <v>1</v>
      </c>
      <c r="Q4031" s="7">
        <v>2</v>
      </c>
      <c r="R4031" s="7">
        <v>0</v>
      </c>
      <c r="S4031" s="7">
        <v>0</v>
      </c>
      <c r="T4031" s="7">
        <v>0</v>
      </c>
      <c r="U4031" s="7">
        <v>2</v>
      </c>
      <c r="V4031" s="7">
        <v>1</v>
      </c>
      <c r="W4031" s="7">
        <v>1</v>
      </c>
      <c r="X4031" s="7">
        <v>8</v>
      </c>
      <c r="Y4031" s="7">
        <v>0</v>
      </c>
      <c r="Z4031" s="7">
        <v>0</v>
      </c>
      <c r="AA4031"/>
    </row>
    <row r="4032" spans="1:27" x14ac:dyDescent="0.25">
      <c r="A4032" s="24" t="str">
        <f t="shared" si="190"/>
        <v/>
      </c>
      <c r="B4032" s="24" t="str">
        <f t="shared" si="188"/>
        <v/>
      </c>
      <c r="C4032" s="24" t="str">
        <f t="shared" si="189"/>
        <v/>
      </c>
      <c r="D4032" s="24">
        <v>2026</v>
      </c>
      <c r="E4032" s="7" t="s">
        <v>4311</v>
      </c>
      <c r="F4032" s="7" t="s">
        <v>4298</v>
      </c>
      <c r="G4032" s="7" t="s">
        <v>47</v>
      </c>
      <c r="H4032" s="7" t="s">
        <v>30</v>
      </c>
      <c r="I4032" s="8">
        <v>0.17799999999999999</v>
      </c>
      <c r="J4032" s="8">
        <v>0.27500000000000002</v>
      </c>
      <c r="K4032" s="8">
        <v>0.35599999999999998</v>
      </c>
      <c r="L4032" s="8">
        <v>0.63</v>
      </c>
      <c r="M4032" s="7">
        <v>21</v>
      </c>
      <c r="N4032" s="7">
        <v>51</v>
      </c>
      <c r="O4032" s="7">
        <v>45</v>
      </c>
      <c r="P4032" s="7">
        <v>4</v>
      </c>
      <c r="Q4032" s="7">
        <v>8</v>
      </c>
      <c r="R4032" s="7">
        <v>2</v>
      </c>
      <c r="S4032" s="7">
        <v>0</v>
      </c>
      <c r="T4032" s="7">
        <v>2</v>
      </c>
      <c r="U4032" s="7">
        <v>3</v>
      </c>
      <c r="V4032" s="7">
        <v>0</v>
      </c>
      <c r="W4032" s="7">
        <v>6</v>
      </c>
      <c r="X4032" s="7">
        <v>15</v>
      </c>
      <c r="Y4032" s="7">
        <v>3</v>
      </c>
      <c r="Z4032" s="7">
        <v>0</v>
      </c>
      <c r="AA4032"/>
    </row>
    <row r="4033" spans="1:27" x14ac:dyDescent="0.25">
      <c r="A4033" s="24" t="str">
        <f t="shared" si="190"/>
        <v/>
      </c>
      <c r="B4033" s="24" t="str">
        <f t="shared" si="188"/>
        <v/>
      </c>
      <c r="C4033" s="24" t="str">
        <f t="shared" si="189"/>
        <v/>
      </c>
      <c r="D4033" s="24">
        <v>2026</v>
      </c>
      <c r="E4033" s="7" t="s">
        <v>4313</v>
      </c>
      <c r="F4033" s="7" t="s">
        <v>4298</v>
      </c>
      <c r="G4033" s="7" t="s">
        <v>47</v>
      </c>
      <c r="H4033" s="7" t="s">
        <v>38</v>
      </c>
      <c r="I4033" s="8">
        <v>0.158</v>
      </c>
      <c r="J4033" s="8">
        <v>0.36</v>
      </c>
      <c r="K4033" s="8">
        <v>0.158</v>
      </c>
      <c r="L4033" s="8">
        <v>0.51800000000000002</v>
      </c>
      <c r="M4033" s="7">
        <v>15</v>
      </c>
      <c r="N4033" s="7">
        <v>25</v>
      </c>
      <c r="O4033" s="7">
        <v>19</v>
      </c>
      <c r="P4033" s="7">
        <v>4</v>
      </c>
      <c r="Q4033" s="7">
        <v>3</v>
      </c>
      <c r="R4033" s="7">
        <v>0</v>
      </c>
      <c r="S4033" s="7">
        <v>0</v>
      </c>
      <c r="T4033" s="7">
        <v>0</v>
      </c>
      <c r="U4033" s="7">
        <v>3</v>
      </c>
      <c r="V4033" s="7">
        <v>0</v>
      </c>
      <c r="W4033" s="7">
        <v>6</v>
      </c>
      <c r="X4033" s="7">
        <v>10</v>
      </c>
      <c r="Y4033" s="7">
        <v>0</v>
      </c>
      <c r="Z4033" s="7">
        <v>0</v>
      </c>
      <c r="AA4033"/>
    </row>
    <row r="4034" spans="1:27" x14ac:dyDescent="0.25">
      <c r="A4034" s="24">
        <f t="shared" si="190"/>
        <v>1</v>
      </c>
      <c r="B4034" s="24" t="str">
        <f t="shared" ref="B4034:B4097" si="191">IF(COUNTIFS(Draft_Player,$E4034),COUNTIFS(Draft_Player,$E4034),"")</f>
        <v/>
      </c>
      <c r="C4034" s="24" t="str">
        <f t="shared" ref="C4034:C4097" si="192">IF(COUNTIFS(Transfers_Player,$E4034),COUNTIFS(Transfers_Player,$E4034),"")</f>
        <v/>
      </c>
      <c r="D4034" s="24">
        <v>2026</v>
      </c>
      <c r="E4034" s="7" t="s">
        <v>4312</v>
      </c>
      <c r="F4034" s="7" t="s">
        <v>4298</v>
      </c>
      <c r="G4034" s="7" t="s">
        <v>29</v>
      </c>
      <c r="H4034" s="7" t="s">
        <v>30</v>
      </c>
      <c r="I4034" s="8">
        <v>0.152</v>
      </c>
      <c r="J4034" s="8">
        <v>0.309</v>
      </c>
      <c r="K4034" s="8">
        <v>0.36399999999999999</v>
      </c>
      <c r="L4034" s="8">
        <v>0.67200000000000004</v>
      </c>
      <c r="M4034" s="7">
        <v>28</v>
      </c>
      <c r="N4034" s="7">
        <v>81</v>
      </c>
      <c r="O4034" s="7">
        <v>66</v>
      </c>
      <c r="P4034" s="7">
        <v>12</v>
      </c>
      <c r="Q4034" s="7">
        <v>10</v>
      </c>
      <c r="R4034" s="7">
        <v>2</v>
      </c>
      <c r="S4034" s="7">
        <v>0</v>
      </c>
      <c r="T4034" s="7">
        <v>4</v>
      </c>
      <c r="U4034" s="7">
        <v>15</v>
      </c>
      <c r="V4034" s="7">
        <v>4</v>
      </c>
      <c r="W4034" s="7">
        <v>11</v>
      </c>
      <c r="X4034" s="7">
        <v>33</v>
      </c>
      <c r="Y4034" s="7">
        <v>0</v>
      </c>
      <c r="Z4034" s="7">
        <v>1</v>
      </c>
      <c r="AA4034"/>
    </row>
    <row r="4035" spans="1:27" x14ac:dyDescent="0.25">
      <c r="A4035" s="24" t="str">
        <f t="shared" ref="A4035:A4098" si="193">IF(OR(G4035="SR", G4035="GR"), 1, "")</f>
        <v/>
      </c>
      <c r="B4035" s="24">
        <f t="shared" si="191"/>
        <v>1</v>
      </c>
      <c r="C4035" s="24" t="str">
        <f t="shared" si="192"/>
        <v/>
      </c>
      <c r="D4035" s="24">
        <v>2026</v>
      </c>
      <c r="E4035" s="7" t="s">
        <v>4278</v>
      </c>
      <c r="F4035" s="7" t="s">
        <v>4279</v>
      </c>
      <c r="G4035" s="7" t="s">
        <v>37</v>
      </c>
      <c r="H4035" s="7" t="s">
        <v>27</v>
      </c>
      <c r="I4035" s="8">
        <v>0.34799999999999998</v>
      </c>
      <c r="J4035" s="8">
        <v>0.439</v>
      </c>
      <c r="K4035" s="8">
        <v>0.59399999999999997</v>
      </c>
      <c r="L4035" s="8">
        <v>1.032</v>
      </c>
      <c r="M4035" s="7">
        <v>48</v>
      </c>
      <c r="N4035" s="7">
        <v>221</v>
      </c>
      <c r="O4035" s="7">
        <v>187</v>
      </c>
      <c r="P4035" s="7">
        <v>41</v>
      </c>
      <c r="Q4035" s="7">
        <v>65</v>
      </c>
      <c r="R4035" s="7">
        <v>17</v>
      </c>
      <c r="S4035" s="7">
        <v>1</v>
      </c>
      <c r="T4035" s="7">
        <v>9</v>
      </c>
      <c r="U4035" s="7">
        <v>30</v>
      </c>
      <c r="V4035" s="7">
        <v>19</v>
      </c>
      <c r="W4035" s="7">
        <v>13</v>
      </c>
      <c r="X4035" s="7">
        <v>37</v>
      </c>
      <c r="Y4035" s="7">
        <v>3</v>
      </c>
      <c r="Z4035" s="7">
        <v>5</v>
      </c>
      <c r="AA4035"/>
    </row>
    <row r="4036" spans="1:27" x14ac:dyDescent="0.25">
      <c r="A4036" s="24">
        <f t="shared" si="193"/>
        <v>1</v>
      </c>
      <c r="B4036" s="24" t="str">
        <f t="shared" si="191"/>
        <v/>
      </c>
      <c r="C4036" s="24" t="str">
        <f t="shared" si="192"/>
        <v/>
      </c>
      <c r="D4036" s="24">
        <v>2026</v>
      </c>
      <c r="E4036" s="7" t="s">
        <v>4280</v>
      </c>
      <c r="F4036" s="7" t="s">
        <v>4279</v>
      </c>
      <c r="G4036" s="7" t="s">
        <v>29</v>
      </c>
      <c r="H4036" s="7" t="s">
        <v>35</v>
      </c>
      <c r="I4036" s="8">
        <v>0.316</v>
      </c>
      <c r="J4036" s="8">
        <v>0.41699999999999998</v>
      </c>
      <c r="K4036" s="8">
        <v>0.58299999999999996</v>
      </c>
      <c r="L4036" s="8">
        <v>1</v>
      </c>
      <c r="M4036" s="7">
        <v>57</v>
      </c>
      <c r="N4036" s="7">
        <v>247</v>
      </c>
      <c r="O4036" s="7">
        <v>206</v>
      </c>
      <c r="P4036" s="7">
        <v>52</v>
      </c>
      <c r="Q4036" s="7">
        <v>65</v>
      </c>
      <c r="R4036" s="7">
        <v>20</v>
      </c>
      <c r="S4036" s="7">
        <v>1</v>
      </c>
      <c r="T4036" s="7">
        <v>11</v>
      </c>
      <c r="U4036" s="7">
        <v>46</v>
      </c>
      <c r="V4036" s="7">
        <v>5</v>
      </c>
      <c r="W4036" s="7">
        <v>31</v>
      </c>
      <c r="X4036" s="7">
        <v>45</v>
      </c>
      <c r="Y4036" s="7">
        <v>7</v>
      </c>
      <c r="Z4036" s="7">
        <v>0</v>
      </c>
      <c r="AA4036"/>
    </row>
    <row r="4037" spans="1:27" x14ac:dyDescent="0.25">
      <c r="A4037" s="24" t="str">
        <f t="shared" si="193"/>
        <v/>
      </c>
      <c r="B4037" s="24">
        <f t="shared" si="191"/>
        <v>1</v>
      </c>
      <c r="C4037" s="24" t="str">
        <f t="shared" si="192"/>
        <v/>
      </c>
      <c r="D4037" s="24">
        <v>2026</v>
      </c>
      <c r="E4037" s="7" t="s">
        <v>4281</v>
      </c>
      <c r="F4037" s="7" t="s">
        <v>4279</v>
      </c>
      <c r="G4037" s="7" t="s">
        <v>37</v>
      </c>
      <c r="H4037" s="7" t="s">
        <v>33</v>
      </c>
      <c r="I4037" s="8">
        <v>0.29299999999999998</v>
      </c>
      <c r="J4037" s="8">
        <v>0.36</v>
      </c>
      <c r="K4037" s="8">
        <v>0.60299999999999998</v>
      </c>
      <c r="L4037" s="8">
        <v>0.96399999999999997</v>
      </c>
      <c r="M4037" s="7">
        <v>58</v>
      </c>
      <c r="N4037" s="7">
        <v>272</v>
      </c>
      <c r="O4037" s="7">
        <v>242</v>
      </c>
      <c r="P4037" s="7">
        <v>51</v>
      </c>
      <c r="Q4037" s="7">
        <v>71</v>
      </c>
      <c r="R4037" s="7">
        <v>15</v>
      </c>
      <c r="S4037" s="7">
        <v>0</v>
      </c>
      <c r="T4037" s="7">
        <v>20</v>
      </c>
      <c r="U4037" s="7">
        <v>57</v>
      </c>
      <c r="V4037" s="7">
        <v>0</v>
      </c>
      <c r="W4037" s="7">
        <v>27</v>
      </c>
      <c r="X4037" s="7">
        <v>54</v>
      </c>
      <c r="Y4037" s="7">
        <v>3</v>
      </c>
      <c r="Z4037" s="7">
        <v>2</v>
      </c>
      <c r="AA4037"/>
    </row>
    <row r="4038" spans="1:27" x14ac:dyDescent="0.25">
      <c r="A4038" s="24" t="str">
        <f t="shared" si="193"/>
        <v/>
      </c>
      <c r="B4038" s="24" t="str">
        <f t="shared" si="191"/>
        <v/>
      </c>
      <c r="C4038" s="24" t="str">
        <f t="shared" si="192"/>
        <v/>
      </c>
      <c r="D4038" s="24">
        <v>2026</v>
      </c>
      <c r="E4038" s="7" t="s">
        <v>4282</v>
      </c>
      <c r="F4038" s="7" t="s">
        <v>4279</v>
      </c>
      <c r="G4038" s="7" t="s">
        <v>24</v>
      </c>
      <c r="H4038" s="7" t="s">
        <v>40</v>
      </c>
      <c r="I4038" s="8">
        <v>0.28899999999999998</v>
      </c>
      <c r="J4038" s="8">
        <v>0.33800000000000002</v>
      </c>
      <c r="K4038" s="8">
        <v>0.48199999999999998</v>
      </c>
      <c r="L4038" s="8">
        <v>0.82</v>
      </c>
      <c r="M4038" s="7">
        <v>55</v>
      </c>
      <c r="N4038" s="7">
        <v>219</v>
      </c>
      <c r="O4038" s="7">
        <v>197</v>
      </c>
      <c r="P4038" s="7">
        <v>35</v>
      </c>
      <c r="Q4038" s="7">
        <v>57</v>
      </c>
      <c r="R4038" s="7">
        <v>9</v>
      </c>
      <c r="S4038" s="7">
        <v>1</v>
      </c>
      <c r="T4038" s="7">
        <v>9</v>
      </c>
      <c r="U4038" s="7">
        <v>43</v>
      </c>
      <c r="V4038" s="7">
        <v>4</v>
      </c>
      <c r="W4038" s="7">
        <v>12</v>
      </c>
      <c r="X4038" s="7">
        <v>40</v>
      </c>
      <c r="Y4038" s="7">
        <v>5</v>
      </c>
      <c r="Z4038" s="7">
        <v>0</v>
      </c>
      <c r="AA4038"/>
    </row>
    <row r="4039" spans="1:27" x14ac:dyDescent="0.25">
      <c r="A4039" s="24" t="str">
        <f t="shared" si="193"/>
        <v/>
      </c>
      <c r="B4039" s="24" t="str">
        <f t="shared" si="191"/>
        <v/>
      </c>
      <c r="C4039" s="24" t="str">
        <f t="shared" si="192"/>
        <v/>
      </c>
      <c r="D4039" s="24">
        <v>2026</v>
      </c>
      <c r="E4039" s="7" t="s">
        <v>4283</v>
      </c>
      <c r="F4039" s="7" t="s">
        <v>4279</v>
      </c>
      <c r="G4039" s="7" t="s">
        <v>24</v>
      </c>
      <c r="H4039" s="7" t="s">
        <v>42</v>
      </c>
      <c r="I4039" s="8">
        <v>0.28299999999999997</v>
      </c>
      <c r="J4039" s="8">
        <v>0.38500000000000001</v>
      </c>
      <c r="K4039" s="8">
        <v>0.53800000000000003</v>
      </c>
      <c r="L4039" s="8">
        <v>0.92300000000000004</v>
      </c>
      <c r="M4039" s="7">
        <v>48</v>
      </c>
      <c r="N4039" s="7">
        <v>218</v>
      </c>
      <c r="O4039" s="7">
        <v>184</v>
      </c>
      <c r="P4039" s="7">
        <v>45</v>
      </c>
      <c r="Q4039" s="7">
        <v>52</v>
      </c>
      <c r="R4039" s="7">
        <v>8</v>
      </c>
      <c r="S4039" s="7">
        <v>0</v>
      </c>
      <c r="T4039" s="7">
        <v>13</v>
      </c>
      <c r="U4039" s="7">
        <v>36</v>
      </c>
      <c r="V4039" s="7">
        <v>3</v>
      </c>
      <c r="W4039" s="7">
        <v>29</v>
      </c>
      <c r="X4039" s="7">
        <v>58</v>
      </c>
      <c r="Y4039" s="7">
        <v>1</v>
      </c>
      <c r="Z4039" s="7">
        <v>0</v>
      </c>
      <c r="AA4039"/>
    </row>
    <row r="4040" spans="1:27" x14ac:dyDescent="0.25">
      <c r="A4040" s="24" t="str">
        <f t="shared" si="193"/>
        <v/>
      </c>
      <c r="B4040" s="24" t="str">
        <f t="shared" si="191"/>
        <v/>
      </c>
      <c r="C4040" s="24" t="str">
        <f t="shared" si="192"/>
        <v/>
      </c>
      <c r="D4040" s="24">
        <v>2026</v>
      </c>
      <c r="E4040" s="7" t="s">
        <v>4284</v>
      </c>
      <c r="F4040" s="7" t="s">
        <v>4279</v>
      </c>
      <c r="G4040" s="7" t="s">
        <v>24</v>
      </c>
      <c r="H4040" s="7" t="s">
        <v>44</v>
      </c>
      <c r="I4040" s="8">
        <v>0.24199999999999999</v>
      </c>
      <c r="J4040" s="8">
        <v>0.35199999999999998</v>
      </c>
      <c r="K4040" s="8">
        <v>0.51</v>
      </c>
      <c r="L4040" s="8">
        <v>0.86199999999999999</v>
      </c>
      <c r="M4040" s="7">
        <v>55</v>
      </c>
      <c r="N4040" s="7">
        <v>233</v>
      </c>
      <c r="O4040" s="7">
        <v>194</v>
      </c>
      <c r="P4040" s="7">
        <v>43</v>
      </c>
      <c r="Q4040" s="7">
        <v>47</v>
      </c>
      <c r="R4040" s="7">
        <v>13</v>
      </c>
      <c r="S4040" s="7">
        <v>0</v>
      </c>
      <c r="T4040" s="7">
        <v>13</v>
      </c>
      <c r="U4040" s="7">
        <v>44</v>
      </c>
      <c r="V4040" s="7">
        <v>9</v>
      </c>
      <c r="W4040" s="7">
        <v>26</v>
      </c>
      <c r="X4040" s="7">
        <v>46</v>
      </c>
      <c r="Y4040" s="7">
        <v>2</v>
      </c>
      <c r="Z4040" s="7">
        <v>0</v>
      </c>
      <c r="AA4040"/>
    </row>
    <row r="4041" spans="1:27" x14ac:dyDescent="0.25">
      <c r="A4041" s="24" t="str">
        <f t="shared" si="193"/>
        <v/>
      </c>
      <c r="B4041" s="24" t="str">
        <f t="shared" si="191"/>
        <v/>
      </c>
      <c r="C4041" s="24" t="str">
        <f t="shared" si="192"/>
        <v/>
      </c>
      <c r="D4041" s="24">
        <v>2026</v>
      </c>
      <c r="E4041" s="7" t="s">
        <v>4285</v>
      </c>
      <c r="F4041" s="7" t="s">
        <v>4279</v>
      </c>
      <c r="G4041" s="7" t="s">
        <v>24</v>
      </c>
      <c r="H4041" s="7" t="s">
        <v>30</v>
      </c>
      <c r="I4041" s="8">
        <v>0.24</v>
      </c>
      <c r="J4041" s="8">
        <v>0.308</v>
      </c>
      <c r="K4041" s="8">
        <v>0.46700000000000003</v>
      </c>
      <c r="L4041" s="8">
        <v>0.77500000000000002</v>
      </c>
      <c r="M4041" s="7">
        <v>59</v>
      </c>
      <c r="N4041" s="7">
        <v>251</v>
      </c>
      <c r="O4041" s="7">
        <v>225</v>
      </c>
      <c r="P4041" s="7">
        <v>43</v>
      </c>
      <c r="Q4041" s="7">
        <v>54</v>
      </c>
      <c r="R4041" s="7">
        <v>12</v>
      </c>
      <c r="S4041" s="7">
        <v>0</v>
      </c>
      <c r="T4041" s="7">
        <v>13</v>
      </c>
      <c r="U4041" s="7">
        <v>42</v>
      </c>
      <c r="V4041" s="7">
        <v>3</v>
      </c>
      <c r="W4041" s="7">
        <v>20</v>
      </c>
      <c r="X4041" s="7">
        <v>53</v>
      </c>
      <c r="Y4041" s="7">
        <v>5</v>
      </c>
      <c r="Z4041" s="7">
        <v>0</v>
      </c>
      <c r="AA4041"/>
    </row>
    <row r="4042" spans="1:27" x14ac:dyDescent="0.25">
      <c r="A4042" s="24" t="str">
        <f t="shared" si="193"/>
        <v/>
      </c>
      <c r="B4042" s="24" t="str">
        <f t="shared" si="191"/>
        <v/>
      </c>
      <c r="C4042" s="24" t="str">
        <f t="shared" si="192"/>
        <v/>
      </c>
      <c r="D4042" s="24">
        <v>2026</v>
      </c>
      <c r="E4042" s="7" t="s">
        <v>4286</v>
      </c>
      <c r="F4042" s="7" t="s">
        <v>4279</v>
      </c>
      <c r="G4042" s="7" t="s">
        <v>24</v>
      </c>
      <c r="H4042" s="7" t="s">
        <v>27</v>
      </c>
      <c r="I4042" s="8">
        <v>0.23599999999999999</v>
      </c>
      <c r="J4042" s="8">
        <v>0.35199999999999998</v>
      </c>
      <c r="K4042" s="8">
        <v>0.379</v>
      </c>
      <c r="L4042" s="8">
        <v>0.73</v>
      </c>
      <c r="M4042" s="7">
        <v>46</v>
      </c>
      <c r="N4042" s="7">
        <v>169</v>
      </c>
      <c r="O4042" s="7">
        <v>140</v>
      </c>
      <c r="P4042" s="7">
        <v>36</v>
      </c>
      <c r="Q4042" s="7">
        <v>33</v>
      </c>
      <c r="R4042" s="7">
        <v>9</v>
      </c>
      <c r="S4042" s="7">
        <v>1</v>
      </c>
      <c r="T4042" s="7">
        <v>3</v>
      </c>
      <c r="U4042" s="7">
        <v>16</v>
      </c>
      <c r="V4042" s="7">
        <v>3</v>
      </c>
      <c r="W4042" s="7">
        <v>22</v>
      </c>
      <c r="X4042" s="7">
        <v>37</v>
      </c>
      <c r="Y4042" s="7">
        <v>9</v>
      </c>
      <c r="Z4042" s="7">
        <v>1</v>
      </c>
      <c r="AA4042"/>
    </row>
    <row r="4043" spans="1:27" x14ac:dyDescent="0.25">
      <c r="A4043" s="24" t="str">
        <f t="shared" si="193"/>
        <v/>
      </c>
      <c r="B4043" s="24" t="str">
        <f t="shared" si="191"/>
        <v/>
      </c>
      <c r="C4043" s="24" t="str">
        <f t="shared" si="192"/>
        <v/>
      </c>
      <c r="D4043" s="24">
        <v>2026</v>
      </c>
      <c r="E4043" s="7" t="s">
        <v>4287</v>
      </c>
      <c r="F4043" s="7" t="s">
        <v>4279</v>
      </c>
      <c r="G4043" s="7" t="s">
        <v>47</v>
      </c>
      <c r="H4043" s="7" t="s">
        <v>38</v>
      </c>
      <c r="I4043" s="8">
        <v>0.34499999999999997</v>
      </c>
      <c r="J4043" s="8">
        <v>0.41399999999999998</v>
      </c>
      <c r="K4043" s="8">
        <v>0.57199999999999995</v>
      </c>
      <c r="L4043" s="8">
        <v>0.98599999999999999</v>
      </c>
      <c r="M4043" s="7">
        <v>41</v>
      </c>
      <c r="N4043" s="7">
        <v>165</v>
      </c>
      <c r="O4043" s="7">
        <v>145</v>
      </c>
      <c r="P4043" s="7">
        <v>26</v>
      </c>
      <c r="Q4043" s="7">
        <v>50</v>
      </c>
      <c r="R4043" s="7">
        <v>7</v>
      </c>
      <c r="S4043" s="7">
        <v>1</v>
      </c>
      <c r="T4043" s="7">
        <v>8</v>
      </c>
      <c r="U4043" s="7">
        <v>29</v>
      </c>
      <c r="V4043" s="7">
        <v>4</v>
      </c>
      <c r="W4043" s="7">
        <v>13</v>
      </c>
      <c r="X4043" s="7">
        <v>28</v>
      </c>
      <c r="Y4043" s="7">
        <v>1</v>
      </c>
      <c r="Z4043" s="7">
        <v>2</v>
      </c>
      <c r="AA4043"/>
    </row>
    <row r="4044" spans="1:27" x14ac:dyDescent="0.25">
      <c r="A4044" s="24" t="str">
        <f t="shared" si="193"/>
        <v/>
      </c>
      <c r="B4044" s="24" t="str">
        <f t="shared" si="191"/>
        <v/>
      </c>
      <c r="C4044" s="24" t="str">
        <f t="shared" si="192"/>
        <v/>
      </c>
      <c r="D4044" s="24">
        <v>2026</v>
      </c>
      <c r="E4044" s="7" t="s">
        <v>4288</v>
      </c>
      <c r="F4044" s="7" t="s">
        <v>4279</v>
      </c>
      <c r="G4044" s="7" t="s">
        <v>37</v>
      </c>
      <c r="H4044" s="7" t="s">
        <v>42</v>
      </c>
      <c r="I4044" s="8">
        <v>0.33300000000000002</v>
      </c>
      <c r="J4044" s="8">
        <v>0.42899999999999999</v>
      </c>
      <c r="K4044" s="8">
        <v>0.58299999999999996</v>
      </c>
      <c r="L4044" s="8">
        <v>1.012</v>
      </c>
      <c r="M4044" s="7">
        <v>9</v>
      </c>
      <c r="N4044" s="7">
        <v>14</v>
      </c>
      <c r="O4044" s="7">
        <v>12</v>
      </c>
      <c r="P4044" s="7">
        <v>5</v>
      </c>
      <c r="Q4044" s="7">
        <v>4</v>
      </c>
      <c r="R4044" s="7">
        <v>0</v>
      </c>
      <c r="S4044" s="7">
        <v>0</v>
      </c>
      <c r="T4044" s="7">
        <v>1</v>
      </c>
      <c r="U4044" s="7">
        <v>2</v>
      </c>
      <c r="V4044" s="7">
        <v>2</v>
      </c>
      <c r="W4044" s="7">
        <v>0</v>
      </c>
      <c r="X4044" s="7">
        <v>2</v>
      </c>
      <c r="Y4044" s="7">
        <v>0</v>
      </c>
      <c r="Z4044" s="7">
        <v>1</v>
      </c>
      <c r="AA4044"/>
    </row>
    <row r="4045" spans="1:27" x14ac:dyDescent="0.25">
      <c r="A4045" s="24" t="str">
        <f t="shared" si="193"/>
        <v/>
      </c>
      <c r="B4045" s="24" t="str">
        <f t="shared" si="191"/>
        <v/>
      </c>
      <c r="C4045" s="24" t="str">
        <f t="shared" si="192"/>
        <v/>
      </c>
      <c r="D4045" s="24">
        <v>2026</v>
      </c>
      <c r="E4045" s="7" t="s">
        <v>4289</v>
      </c>
      <c r="F4045" s="7" t="s">
        <v>4279</v>
      </c>
      <c r="G4045" s="7" t="s">
        <v>24</v>
      </c>
      <c r="H4045" s="7" t="s">
        <v>42</v>
      </c>
      <c r="I4045" s="8">
        <v>0.247</v>
      </c>
      <c r="J4045" s="8">
        <v>0.34899999999999998</v>
      </c>
      <c r="K4045" s="8">
        <v>0.45200000000000001</v>
      </c>
      <c r="L4045" s="8">
        <v>0.80100000000000005</v>
      </c>
      <c r="M4045" s="7">
        <v>33</v>
      </c>
      <c r="N4045" s="7">
        <v>86</v>
      </c>
      <c r="O4045" s="7">
        <v>73</v>
      </c>
      <c r="P4045" s="7">
        <v>10</v>
      </c>
      <c r="Q4045" s="7">
        <v>18</v>
      </c>
      <c r="R4045" s="7">
        <v>6</v>
      </c>
      <c r="S4045" s="7">
        <v>0</v>
      </c>
      <c r="T4045" s="7">
        <v>3</v>
      </c>
      <c r="U4045" s="7">
        <v>12</v>
      </c>
      <c r="V4045" s="7">
        <v>3</v>
      </c>
      <c r="W4045" s="7">
        <v>9</v>
      </c>
      <c r="X4045" s="7">
        <v>25</v>
      </c>
      <c r="Y4045" s="7">
        <v>1</v>
      </c>
      <c r="Z4045" s="7">
        <v>1</v>
      </c>
      <c r="AA4045"/>
    </row>
    <row r="4046" spans="1:27" x14ac:dyDescent="0.25">
      <c r="A4046" s="24" t="str">
        <f t="shared" si="193"/>
        <v/>
      </c>
      <c r="B4046" s="24" t="str">
        <f t="shared" si="191"/>
        <v/>
      </c>
      <c r="C4046" s="24" t="str">
        <f t="shared" si="192"/>
        <v/>
      </c>
      <c r="D4046" s="24">
        <v>2026</v>
      </c>
      <c r="E4046" s="7" t="s">
        <v>4291</v>
      </c>
      <c r="F4046" s="7" t="s">
        <v>4279</v>
      </c>
      <c r="G4046" s="7" t="s">
        <v>24</v>
      </c>
      <c r="H4046" s="7" t="s">
        <v>25</v>
      </c>
      <c r="I4046" s="8">
        <v>0.23400000000000001</v>
      </c>
      <c r="J4046" s="8">
        <v>0.36599999999999999</v>
      </c>
      <c r="K4046" s="8">
        <v>0.46700000000000003</v>
      </c>
      <c r="L4046" s="8">
        <v>0.83299999999999996</v>
      </c>
      <c r="M4046" s="7">
        <v>39</v>
      </c>
      <c r="N4046" s="7">
        <v>137</v>
      </c>
      <c r="O4046" s="7">
        <v>107</v>
      </c>
      <c r="P4046" s="7">
        <v>21</v>
      </c>
      <c r="Q4046" s="7">
        <v>25</v>
      </c>
      <c r="R4046" s="7">
        <v>4</v>
      </c>
      <c r="S4046" s="7">
        <v>0</v>
      </c>
      <c r="T4046" s="7">
        <v>7</v>
      </c>
      <c r="U4046" s="7">
        <v>19</v>
      </c>
      <c r="V4046" s="7">
        <v>7</v>
      </c>
      <c r="W4046" s="7">
        <v>17</v>
      </c>
      <c r="X4046" s="7">
        <v>26</v>
      </c>
      <c r="Y4046" s="7">
        <v>1</v>
      </c>
      <c r="Z4046" s="7">
        <v>1</v>
      </c>
      <c r="AA4046"/>
    </row>
    <row r="4047" spans="1:27" x14ac:dyDescent="0.25">
      <c r="A4047" s="24" t="str">
        <f t="shared" si="193"/>
        <v/>
      </c>
      <c r="B4047" s="24" t="str">
        <f t="shared" si="191"/>
        <v/>
      </c>
      <c r="C4047" s="24">
        <f t="shared" si="192"/>
        <v>1</v>
      </c>
      <c r="D4047" s="24">
        <v>2026</v>
      </c>
      <c r="E4047" s="7" t="s">
        <v>4290</v>
      </c>
      <c r="F4047" s="7" t="s">
        <v>4279</v>
      </c>
      <c r="G4047" s="7" t="s">
        <v>37</v>
      </c>
      <c r="H4047" s="7" t="s">
        <v>44</v>
      </c>
      <c r="I4047" s="8">
        <v>0.23100000000000001</v>
      </c>
      <c r="J4047" s="8">
        <v>0.26700000000000002</v>
      </c>
      <c r="K4047" s="8">
        <v>0.46200000000000002</v>
      </c>
      <c r="L4047" s="8">
        <v>0.72799999999999998</v>
      </c>
      <c r="M4047" s="7">
        <v>9</v>
      </c>
      <c r="N4047" s="7">
        <v>15</v>
      </c>
      <c r="O4047" s="7">
        <v>13</v>
      </c>
      <c r="P4047" s="7">
        <v>3</v>
      </c>
      <c r="Q4047" s="7">
        <v>3</v>
      </c>
      <c r="R4047" s="7">
        <v>0</v>
      </c>
      <c r="S4047" s="7">
        <v>0</v>
      </c>
      <c r="T4047" s="7">
        <v>1</v>
      </c>
      <c r="U4047" s="7">
        <v>3</v>
      </c>
      <c r="V4047" s="7">
        <v>0</v>
      </c>
      <c r="W4047" s="7">
        <v>1</v>
      </c>
      <c r="X4047" s="7">
        <v>2</v>
      </c>
      <c r="Y4047" s="7">
        <v>0</v>
      </c>
      <c r="Z4047" s="7">
        <v>0</v>
      </c>
      <c r="AA4047"/>
    </row>
    <row r="4048" spans="1:27" x14ac:dyDescent="0.25">
      <c r="A4048" s="24" t="str">
        <f t="shared" si="193"/>
        <v/>
      </c>
      <c r="B4048" s="24" t="str">
        <f t="shared" si="191"/>
        <v/>
      </c>
      <c r="C4048" s="24">
        <f t="shared" si="192"/>
        <v>1</v>
      </c>
      <c r="D4048" s="24">
        <v>2026</v>
      </c>
      <c r="E4048" s="7" t="s">
        <v>4293</v>
      </c>
      <c r="F4048" s="7" t="s">
        <v>4279</v>
      </c>
      <c r="G4048" s="7" t="s">
        <v>37</v>
      </c>
      <c r="H4048" s="7" t="s">
        <v>42</v>
      </c>
      <c r="I4048" s="8">
        <v>0.2</v>
      </c>
      <c r="J4048" s="8">
        <v>0.32700000000000001</v>
      </c>
      <c r="K4048" s="8">
        <v>0.375</v>
      </c>
      <c r="L4048" s="8">
        <v>0.70199999999999996</v>
      </c>
      <c r="M4048" s="7">
        <v>20</v>
      </c>
      <c r="N4048" s="7">
        <v>53</v>
      </c>
      <c r="O4048" s="7">
        <v>40</v>
      </c>
      <c r="P4048" s="7">
        <v>6</v>
      </c>
      <c r="Q4048" s="7">
        <v>8</v>
      </c>
      <c r="R4048" s="7">
        <v>4</v>
      </c>
      <c r="S4048" s="7">
        <v>0</v>
      </c>
      <c r="T4048" s="7">
        <v>1</v>
      </c>
      <c r="U4048" s="7">
        <v>9</v>
      </c>
      <c r="V4048" s="7">
        <v>3</v>
      </c>
      <c r="W4048" s="7">
        <v>6</v>
      </c>
      <c r="X4048" s="7">
        <v>5</v>
      </c>
      <c r="Y4048" s="7">
        <v>1</v>
      </c>
      <c r="Z4048" s="7">
        <v>0</v>
      </c>
      <c r="AA4048"/>
    </row>
    <row r="4049" spans="1:27" x14ac:dyDescent="0.25">
      <c r="A4049" s="24" t="str">
        <f t="shared" si="193"/>
        <v/>
      </c>
      <c r="B4049" s="24" t="str">
        <f t="shared" si="191"/>
        <v/>
      </c>
      <c r="C4049" s="24" t="str">
        <f t="shared" si="192"/>
        <v/>
      </c>
      <c r="D4049" s="24">
        <v>2026</v>
      </c>
      <c r="E4049" s="7" t="s">
        <v>4292</v>
      </c>
      <c r="F4049" s="7" t="s">
        <v>4279</v>
      </c>
      <c r="G4049" s="7" t="s">
        <v>47</v>
      </c>
      <c r="H4049" s="7" t="s">
        <v>35</v>
      </c>
      <c r="I4049" s="8">
        <v>0.192</v>
      </c>
      <c r="J4049" s="8">
        <v>0.36399999999999999</v>
      </c>
      <c r="K4049" s="8">
        <v>0.46200000000000002</v>
      </c>
      <c r="L4049" s="8">
        <v>0.82499999999999996</v>
      </c>
      <c r="M4049" s="7">
        <v>16</v>
      </c>
      <c r="N4049" s="7">
        <v>33</v>
      </c>
      <c r="O4049" s="7">
        <v>26</v>
      </c>
      <c r="P4049" s="7">
        <v>5</v>
      </c>
      <c r="Q4049" s="7">
        <v>5</v>
      </c>
      <c r="R4049" s="7">
        <v>1</v>
      </c>
      <c r="S4049" s="7">
        <v>0</v>
      </c>
      <c r="T4049" s="7">
        <v>2</v>
      </c>
      <c r="U4049" s="7">
        <v>9</v>
      </c>
      <c r="V4049" s="7">
        <v>1</v>
      </c>
      <c r="W4049" s="7">
        <v>6</v>
      </c>
      <c r="X4049" s="7">
        <v>8</v>
      </c>
      <c r="Y4049" s="7">
        <v>0</v>
      </c>
      <c r="Z4049" s="7">
        <v>0</v>
      </c>
      <c r="AA4049"/>
    </row>
    <row r="4050" spans="1:27" x14ac:dyDescent="0.25">
      <c r="A4050" s="24" t="str">
        <f t="shared" si="193"/>
        <v/>
      </c>
      <c r="B4050" s="24" t="str">
        <f t="shared" si="191"/>
        <v/>
      </c>
      <c r="C4050" s="24">
        <f t="shared" si="192"/>
        <v>1</v>
      </c>
      <c r="D4050" s="24">
        <v>2026</v>
      </c>
      <c r="E4050" s="7" t="s">
        <v>4294</v>
      </c>
      <c r="F4050" s="7" t="s">
        <v>4279</v>
      </c>
      <c r="G4050" s="7" t="s">
        <v>24</v>
      </c>
      <c r="H4050" s="7" t="s">
        <v>42</v>
      </c>
      <c r="I4050" s="8">
        <v>0.17299999999999999</v>
      </c>
      <c r="J4050" s="8">
        <v>0.26700000000000002</v>
      </c>
      <c r="K4050" s="8">
        <v>0.308</v>
      </c>
      <c r="L4050" s="8">
        <v>0.57399999999999995</v>
      </c>
      <c r="M4050" s="7">
        <v>20</v>
      </c>
      <c r="N4050" s="7">
        <v>60</v>
      </c>
      <c r="O4050" s="7">
        <v>52</v>
      </c>
      <c r="P4050" s="7">
        <v>10</v>
      </c>
      <c r="Q4050" s="7">
        <v>9</v>
      </c>
      <c r="R4050" s="7">
        <v>2</v>
      </c>
      <c r="S4050" s="7">
        <v>1</v>
      </c>
      <c r="T4050" s="7">
        <v>1</v>
      </c>
      <c r="U4050" s="7">
        <v>7</v>
      </c>
      <c r="V4050" s="7">
        <v>1</v>
      </c>
      <c r="W4050" s="7">
        <v>6</v>
      </c>
      <c r="X4050" s="7">
        <v>13</v>
      </c>
      <c r="Y4050" s="7">
        <v>0</v>
      </c>
      <c r="Z4050" s="7">
        <v>0</v>
      </c>
      <c r="AA4050"/>
    </row>
    <row r="4051" spans="1:27" x14ac:dyDescent="0.25">
      <c r="A4051" s="24" t="str">
        <f t="shared" si="193"/>
        <v/>
      </c>
      <c r="B4051" s="24" t="str">
        <f t="shared" si="191"/>
        <v/>
      </c>
      <c r="C4051" s="24">
        <f t="shared" si="192"/>
        <v>1</v>
      </c>
      <c r="D4051" s="24">
        <v>2026</v>
      </c>
      <c r="E4051" s="7" t="s">
        <v>4295</v>
      </c>
      <c r="F4051" s="7" t="s">
        <v>4279</v>
      </c>
      <c r="G4051" s="7" t="s">
        <v>47</v>
      </c>
      <c r="H4051" s="7" t="s">
        <v>44</v>
      </c>
      <c r="I4051" s="8">
        <v>0</v>
      </c>
      <c r="J4051" s="8">
        <v>0.14299999999999999</v>
      </c>
      <c r="K4051" s="8">
        <v>0</v>
      </c>
      <c r="L4051" s="8">
        <v>0.14299999999999999</v>
      </c>
      <c r="M4051" s="7">
        <v>4</v>
      </c>
      <c r="N4051" s="7">
        <v>7</v>
      </c>
      <c r="O4051" s="7">
        <v>6</v>
      </c>
      <c r="P4051" s="7">
        <v>1</v>
      </c>
      <c r="Q4051" s="7">
        <v>0</v>
      </c>
      <c r="R4051" s="7">
        <v>0</v>
      </c>
      <c r="S4051" s="7">
        <v>0</v>
      </c>
      <c r="T4051" s="7">
        <v>0</v>
      </c>
      <c r="U4051" s="7">
        <v>0</v>
      </c>
      <c r="V4051" s="7">
        <v>0</v>
      </c>
      <c r="W4051" s="7">
        <v>1</v>
      </c>
      <c r="X4051" s="7">
        <v>3</v>
      </c>
      <c r="Y4051" s="7">
        <v>0</v>
      </c>
      <c r="Z4051" s="7">
        <v>0</v>
      </c>
      <c r="AA4051"/>
    </row>
    <row r="4052" spans="1:27" x14ac:dyDescent="0.25">
      <c r="A4052" s="24" t="str">
        <f t="shared" si="193"/>
        <v/>
      </c>
      <c r="B4052" s="24" t="str">
        <f t="shared" si="191"/>
        <v/>
      </c>
      <c r="C4052" s="24" t="str">
        <f t="shared" si="192"/>
        <v/>
      </c>
      <c r="D4052" s="24">
        <v>2026</v>
      </c>
      <c r="E4052" s="7" t="s">
        <v>4296</v>
      </c>
      <c r="F4052" s="7" t="s">
        <v>4279</v>
      </c>
      <c r="G4052" s="7" t="s">
        <v>47</v>
      </c>
      <c r="H4052" s="7" t="s">
        <v>64</v>
      </c>
      <c r="I4052" s="8">
        <v>0</v>
      </c>
      <c r="J4052" s="8">
        <v>0</v>
      </c>
      <c r="K4052" s="8">
        <v>0</v>
      </c>
      <c r="L4052" s="8">
        <v>0</v>
      </c>
      <c r="M4052" s="7">
        <v>1</v>
      </c>
      <c r="N4052" s="7">
        <v>2</v>
      </c>
      <c r="O4052" s="7">
        <v>2</v>
      </c>
      <c r="P4052" s="7">
        <v>0</v>
      </c>
      <c r="Q4052" s="7">
        <v>0</v>
      </c>
      <c r="R4052" s="7">
        <v>0</v>
      </c>
      <c r="S4052" s="7">
        <v>0</v>
      </c>
      <c r="T4052" s="7">
        <v>0</v>
      </c>
      <c r="U4052" s="7">
        <v>0</v>
      </c>
      <c r="V4052" s="7">
        <v>0</v>
      </c>
      <c r="W4052" s="7">
        <v>0</v>
      </c>
      <c r="X4052" s="7">
        <v>1</v>
      </c>
      <c r="Y4052" s="7">
        <v>0</v>
      </c>
      <c r="Z4052" s="7">
        <v>0</v>
      </c>
      <c r="AA4052"/>
    </row>
    <row r="4053" spans="1:27" x14ac:dyDescent="0.25">
      <c r="A4053" s="24" t="str">
        <f t="shared" si="193"/>
        <v/>
      </c>
      <c r="B4053" s="24" t="str">
        <f t="shared" si="191"/>
        <v/>
      </c>
      <c r="C4053" s="24" t="str">
        <f t="shared" si="192"/>
        <v/>
      </c>
      <c r="D4053" s="24">
        <v>2026</v>
      </c>
      <c r="E4053" s="7" t="s">
        <v>4314</v>
      </c>
      <c r="F4053" s="7" t="s">
        <v>4315</v>
      </c>
      <c r="G4053" s="7" t="s">
        <v>37</v>
      </c>
      <c r="H4053" s="7" t="s">
        <v>35</v>
      </c>
      <c r="I4053" s="8">
        <v>0.35799999999999998</v>
      </c>
      <c r="J4053" s="8">
        <v>0.42599999999999999</v>
      </c>
      <c r="K4053" s="8">
        <v>0.53300000000000003</v>
      </c>
      <c r="L4053" s="8">
        <v>0.95899999999999996</v>
      </c>
      <c r="M4053" s="7">
        <v>45</v>
      </c>
      <c r="N4053" s="7">
        <v>141</v>
      </c>
      <c r="O4053" s="7">
        <v>120</v>
      </c>
      <c r="P4053" s="7">
        <v>27</v>
      </c>
      <c r="Q4053" s="7">
        <v>43</v>
      </c>
      <c r="R4053" s="7">
        <v>6</v>
      </c>
      <c r="S4053" s="7">
        <v>3</v>
      </c>
      <c r="T4053" s="7">
        <v>3</v>
      </c>
      <c r="U4053" s="7">
        <v>19</v>
      </c>
      <c r="V4053" s="7">
        <v>2</v>
      </c>
      <c r="W4053" s="7">
        <v>15</v>
      </c>
      <c r="X4053" s="7">
        <v>23</v>
      </c>
      <c r="Y4053" s="7">
        <v>18</v>
      </c>
      <c r="Z4053" s="7">
        <v>1</v>
      </c>
      <c r="AA4053"/>
    </row>
    <row r="4054" spans="1:27" x14ac:dyDescent="0.25">
      <c r="A4054" s="24" t="str">
        <f t="shared" si="193"/>
        <v/>
      </c>
      <c r="B4054" s="24">
        <f t="shared" si="191"/>
        <v>1</v>
      </c>
      <c r="C4054" s="24" t="str">
        <f t="shared" si="192"/>
        <v/>
      </c>
      <c r="D4054" s="24">
        <v>2026</v>
      </c>
      <c r="E4054" s="7" t="s">
        <v>4316</v>
      </c>
      <c r="F4054" s="7" t="s">
        <v>4315</v>
      </c>
      <c r="G4054" s="7" t="s">
        <v>37</v>
      </c>
      <c r="H4054" s="7" t="s">
        <v>25</v>
      </c>
      <c r="I4054" s="8">
        <v>0.33300000000000002</v>
      </c>
      <c r="J4054" s="8">
        <v>0.41099999999999998</v>
      </c>
      <c r="K4054" s="8">
        <v>0.61</v>
      </c>
      <c r="L4054" s="8">
        <v>1.02</v>
      </c>
      <c r="M4054" s="7">
        <v>57</v>
      </c>
      <c r="N4054" s="7">
        <v>246</v>
      </c>
      <c r="O4054" s="7">
        <v>210</v>
      </c>
      <c r="P4054" s="7">
        <v>42</v>
      </c>
      <c r="Q4054" s="7">
        <v>70</v>
      </c>
      <c r="R4054" s="7">
        <v>12</v>
      </c>
      <c r="S4054" s="7">
        <v>2</v>
      </c>
      <c r="T4054" s="7">
        <v>14</v>
      </c>
      <c r="U4054" s="7">
        <v>58</v>
      </c>
      <c r="V4054" s="7">
        <v>3</v>
      </c>
      <c r="W4054" s="7">
        <v>28</v>
      </c>
      <c r="X4054" s="7">
        <v>42</v>
      </c>
      <c r="Y4054" s="7">
        <v>1</v>
      </c>
      <c r="Z4054" s="7">
        <v>0</v>
      </c>
      <c r="AA4054"/>
    </row>
    <row r="4055" spans="1:27" x14ac:dyDescent="0.25">
      <c r="A4055" s="24" t="str">
        <f t="shared" si="193"/>
        <v/>
      </c>
      <c r="B4055" s="24">
        <f t="shared" si="191"/>
        <v>1</v>
      </c>
      <c r="C4055" s="24" t="str">
        <f t="shared" si="192"/>
        <v/>
      </c>
      <c r="D4055" s="24">
        <v>2026</v>
      </c>
      <c r="E4055" s="7" t="s">
        <v>4317</v>
      </c>
      <c r="F4055" s="7" t="s">
        <v>4315</v>
      </c>
      <c r="G4055" s="7" t="s">
        <v>37</v>
      </c>
      <c r="H4055" s="7" t="s">
        <v>33</v>
      </c>
      <c r="I4055" s="8">
        <v>0.31</v>
      </c>
      <c r="J4055" s="8">
        <v>0.40200000000000002</v>
      </c>
      <c r="K4055" s="8">
        <v>0.5</v>
      </c>
      <c r="L4055" s="8">
        <v>0.90200000000000002</v>
      </c>
      <c r="M4055" s="7">
        <v>57</v>
      </c>
      <c r="N4055" s="7">
        <v>258</v>
      </c>
      <c r="O4055" s="7">
        <v>216</v>
      </c>
      <c r="P4055" s="7">
        <v>54</v>
      </c>
      <c r="Q4055" s="7">
        <v>67</v>
      </c>
      <c r="R4055" s="7">
        <v>11</v>
      </c>
      <c r="S4055" s="7">
        <v>3</v>
      </c>
      <c r="T4055" s="7">
        <v>8</v>
      </c>
      <c r="U4055" s="7">
        <v>44</v>
      </c>
      <c r="V4055" s="7">
        <v>7</v>
      </c>
      <c r="W4055" s="7">
        <v>28</v>
      </c>
      <c r="X4055" s="7">
        <v>60</v>
      </c>
      <c r="Y4055" s="7">
        <v>26</v>
      </c>
      <c r="Z4055" s="7">
        <v>3</v>
      </c>
      <c r="AA4055"/>
    </row>
    <row r="4056" spans="1:27" x14ac:dyDescent="0.25">
      <c r="A4056" s="24" t="str">
        <f t="shared" si="193"/>
        <v/>
      </c>
      <c r="B4056" s="24">
        <f t="shared" si="191"/>
        <v>1</v>
      </c>
      <c r="C4056" s="24" t="str">
        <f t="shared" si="192"/>
        <v/>
      </c>
      <c r="D4056" s="24">
        <v>2026</v>
      </c>
      <c r="E4056" s="7" t="s">
        <v>4319</v>
      </c>
      <c r="F4056" s="7" t="s">
        <v>4315</v>
      </c>
      <c r="G4056" s="7" t="s">
        <v>37</v>
      </c>
      <c r="H4056" s="7" t="s">
        <v>40</v>
      </c>
      <c r="I4056" s="8">
        <v>0.29599999999999999</v>
      </c>
      <c r="J4056" s="8">
        <v>0.39700000000000002</v>
      </c>
      <c r="K4056" s="8">
        <v>0.49199999999999999</v>
      </c>
      <c r="L4056" s="8">
        <v>0.88900000000000001</v>
      </c>
      <c r="M4056" s="7">
        <v>56</v>
      </c>
      <c r="N4056" s="7">
        <v>242</v>
      </c>
      <c r="O4056" s="7">
        <v>199</v>
      </c>
      <c r="P4056" s="7">
        <v>31</v>
      </c>
      <c r="Q4056" s="7">
        <v>59</v>
      </c>
      <c r="R4056" s="7">
        <v>15</v>
      </c>
      <c r="S4056" s="7">
        <v>3</v>
      </c>
      <c r="T4056" s="7">
        <v>6</v>
      </c>
      <c r="U4056" s="7">
        <v>48</v>
      </c>
      <c r="V4056" s="7">
        <v>2</v>
      </c>
      <c r="W4056" s="7">
        <v>35</v>
      </c>
      <c r="X4056" s="7">
        <v>44</v>
      </c>
      <c r="Y4056" s="7">
        <v>5</v>
      </c>
      <c r="Z4056" s="7">
        <v>2</v>
      </c>
      <c r="AA4056"/>
    </row>
    <row r="4057" spans="1:27" x14ac:dyDescent="0.25">
      <c r="A4057" s="24">
        <f t="shared" si="193"/>
        <v>1</v>
      </c>
      <c r="B4057" s="24" t="str">
        <f t="shared" si="191"/>
        <v/>
      </c>
      <c r="C4057" s="24" t="str">
        <f t="shared" si="192"/>
        <v/>
      </c>
      <c r="D4057" s="24">
        <v>2026</v>
      </c>
      <c r="E4057" s="7" t="s">
        <v>4318</v>
      </c>
      <c r="F4057" s="7" t="s">
        <v>4315</v>
      </c>
      <c r="G4057" s="7" t="s">
        <v>29</v>
      </c>
      <c r="H4057" s="7" t="s">
        <v>30</v>
      </c>
      <c r="I4057" s="8">
        <v>0.28499999999999998</v>
      </c>
      <c r="J4057" s="8">
        <v>0.442</v>
      </c>
      <c r="K4057" s="8">
        <v>0.497</v>
      </c>
      <c r="L4057" s="8">
        <v>0.93899999999999995</v>
      </c>
      <c r="M4057" s="7">
        <v>55</v>
      </c>
      <c r="N4057" s="7">
        <v>235</v>
      </c>
      <c r="O4057" s="7">
        <v>179</v>
      </c>
      <c r="P4057" s="7">
        <v>43</v>
      </c>
      <c r="Q4057" s="7">
        <v>51</v>
      </c>
      <c r="R4057" s="7">
        <v>12</v>
      </c>
      <c r="S4057" s="7">
        <v>1</v>
      </c>
      <c r="T4057" s="7">
        <v>8</v>
      </c>
      <c r="U4057" s="7">
        <v>33</v>
      </c>
      <c r="V4057" s="7">
        <v>12</v>
      </c>
      <c r="W4057" s="7">
        <v>40</v>
      </c>
      <c r="X4057" s="7">
        <v>40</v>
      </c>
      <c r="Y4057" s="7">
        <v>16</v>
      </c>
      <c r="Z4057" s="7">
        <v>3</v>
      </c>
      <c r="AA4057"/>
    </row>
    <row r="4058" spans="1:27" x14ac:dyDescent="0.25">
      <c r="A4058" s="24" t="str">
        <f t="shared" si="193"/>
        <v/>
      </c>
      <c r="B4058" s="24">
        <f t="shared" si="191"/>
        <v>1</v>
      </c>
      <c r="C4058" s="24" t="str">
        <f t="shared" si="192"/>
        <v/>
      </c>
      <c r="D4058" s="24">
        <v>2026</v>
      </c>
      <c r="E4058" s="7" t="s">
        <v>4320</v>
      </c>
      <c r="F4058" s="7" t="s">
        <v>4315</v>
      </c>
      <c r="G4058" s="7" t="s">
        <v>37</v>
      </c>
      <c r="H4058" s="7" t="s">
        <v>25</v>
      </c>
      <c r="I4058" s="8">
        <v>0.28299999999999997</v>
      </c>
      <c r="J4058" s="8">
        <v>0.371</v>
      </c>
      <c r="K4058" s="8">
        <v>0.51100000000000001</v>
      </c>
      <c r="L4058" s="8">
        <v>0.88200000000000001</v>
      </c>
      <c r="M4058" s="7">
        <v>57</v>
      </c>
      <c r="N4058" s="7">
        <v>251</v>
      </c>
      <c r="O4058" s="7">
        <v>219</v>
      </c>
      <c r="P4058" s="7">
        <v>51</v>
      </c>
      <c r="Q4058" s="7">
        <v>62</v>
      </c>
      <c r="R4058" s="7">
        <v>10</v>
      </c>
      <c r="S4058" s="7">
        <v>2</v>
      </c>
      <c r="T4058" s="7">
        <v>12</v>
      </c>
      <c r="U4058" s="7">
        <v>50</v>
      </c>
      <c r="V4058" s="7">
        <v>2</v>
      </c>
      <c r="W4058" s="7">
        <v>29</v>
      </c>
      <c r="X4058" s="7">
        <v>68</v>
      </c>
      <c r="Y4058" s="7">
        <v>26</v>
      </c>
      <c r="Z4058" s="7">
        <v>3</v>
      </c>
      <c r="AA4058"/>
    </row>
    <row r="4059" spans="1:27" x14ac:dyDescent="0.25">
      <c r="A4059" s="24" t="str">
        <f t="shared" si="193"/>
        <v/>
      </c>
      <c r="B4059" s="24">
        <f t="shared" si="191"/>
        <v>1</v>
      </c>
      <c r="C4059" s="24" t="str">
        <f t="shared" si="192"/>
        <v/>
      </c>
      <c r="D4059" s="24">
        <v>2026</v>
      </c>
      <c r="E4059" s="7" t="s">
        <v>4321</v>
      </c>
      <c r="F4059" s="7" t="s">
        <v>4315</v>
      </c>
      <c r="G4059" s="7" t="s">
        <v>37</v>
      </c>
      <c r="H4059" s="7" t="s">
        <v>27</v>
      </c>
      <c r="I4059" s="8">
        <v>0.25900000000000001</v>
      </c>
      <c r="J4059" s="8">
        <v>0.36599999999999999</v>
      </c>
      <c r="K4059" s="8">
        <v>0.35699999999999998</v>
      </c>
      <c r="L4059" s="8">
        <v>0.72199999999999998</v>
      </c>
      <c r="M4059" s="7">
        <v>53</v>
      </c>
      <c r="N4059" s="7">
        <v>219</v>
      </c>
      <c r="O4059" s="7">
        <v>185</v>
      </c>
      <c r="P4059" s="7">
        <v>37</v>
      </c>
      <c r="Q4059" s="7">
        <v>48</v>
      </c>
      <c r="R4059" s="7">
        <v>6</v>
      </c>
      <c r="S4059" s="7">
        <v>0</v>
      </c>
      <c r="T4059" s="7">
        <v>4</v>
      </c>
      <c r="U4059" s="7">
        <v>22</v>
      </c>
      <c r="V4059" s="7">
        <v>4</v>
      </c>
      <c r="W4059" s="7">
        <v>27</v>
      </c>
      <c r="X4059" s="7">
        <v>53</v>
      </c>
      <c r="Y4059" s="7">
        <v>14</v>
      </c>
      <c r="Z4059" s="7">
        <v>5</v>
      </c>
      <c r="AA4059"/>
    </row>
    <row r="4060" spans="1:27" x14ac:dyDescent="0.25">
      <c r="A4060" s="24" t="str">
        <f t="shared" si="193"/>
        <v/>
      </c>
      <c r="B4060" s="24">
        <f t="shared" si="191"/>
        <v>1</v>
      </c>
      <c r="C4060" s="24" t="str">
        <f t="shared" si="192"/>
        <v/>
      </c>
      <c r="D4060" s="24">
        <v>2026</v>
      </c>
      <c r="E4060" s="7" t="s">
        <v>4322</v>
      </c>
      <c r="F4060" s="7" t="s">
        <v>4315</v>
      </c>
      <c r="G4060" s="7" t="s">
        <v>24</v>
      </c>
      <c r="H4060" s="7" t="s">
        <v>42</v>
      </c>
      <c r="I4060" s="8">
        <v>0.23300000000000001</v>
      </c>
      <c r="J4060" s="8">
        <v>0.33300000000000002</v>
      </c>
      <c r="K4060" s="8">
        <v>0.31900000000000001</v>
      </c>
      <c r="L4060" s="8">
        <v>0.65200000000000002</v>
      </c>
      <c r="M4060" s="7">
        <v>54</v>
      </c>
      <c r="N4060" s="7">
        <v>194</v>
      </c>
      <c r="O4060" s="7">
        <v>163</v>
      </c>
      <c r="P4060" s="7">
        <v>35</v>
      </c>
      <c r="Q4060" s="7">
        <v>38</v>
      </c>
      <c r="R4060" s="7">
        <v>5</v>
      </c>
      <c r="S4060" s="7">
        <v>0</v>
      </c>
      <c r="T4060" s="7">
        <v>3</v>
      </c>
      <c r="U4060" s="7">
        <v>20</v>
      </c>
      <c r="V4060" s="7">
        <v>2</v>
      </c>
      <c r="W4060" s="7">
        <v>23</v>
      </c>
      <c r="X4060" s="7">
        <v>25</v>
      </c>
      <c r="Y4060" s="7">
        <v>3</v>
      </c>
      <c r="Z4060" s="7">
        <v>2</v>
      </c>
      <c r="AA4060"/>
    </row>
    <row r="4061" spans="1:27" x14ac:dyDescent="0.25">
      <c r="A4061" s="24">
        <f t="shared" si="193"/>
        <v>1</v>
      </c>
      <c r="B4061" s="24" t="str">
        <f t="shared" si="191"/>
        <v/>
      </c>
      <c r="C4061" s="24" t="str">
        <f t="shared" si="192"/>
        <v/>
      </c>
      <c r="D4061" s="24">
        <v>2026</v>
      </c>
      <c r="E4061" s="7" t="s">
        <v>4324</v>
      </c>
      <c r="F4061" s="7" t="s">
        <v>4315</v>
      </c>
      <c r="G4061" s="7" t="s">
        <v>29</v>
      </c>
      <c r="H4061" s="7" t="s">
        <v>42</v>
      </c>
      <c r="I4061" s="8">
        <v>0.38500000000000001</v>
      </c>
      <c r="J4061" s="8">
        <v>0.46700000000000003</v>
      </c>
      <c r="K4061" s="8">
        <v>0.53800000000000003</v>
      </c>
      <c r="L4061" s="8">
        <v>1.0049999999999999</v>
      </c>
      <c r="M4061" s="7">
        <v>6</v>
      </c>
      <c r="N4061" s="7">
        <v>15</v>
      </c>
      <c r="O4061" s="7">
        <v>13</v>
      </c>
      <c r="P4061" s="7">
        <v>4</v>
      </c>
      <c r="Q4061" s="7">
        <v>5</v>
      </c>
      <c r="R4061" s="7">
        <v>2</v>
      </c>
      <c r="S4061" s="7">
        <v>0</v>
      </c>
      <c r="T4061" s="7">
        <v>0</v>
      </c>
      <c r="U4061" s="7">
        <v>3</v>
      </c>
      <c r="V4061" s="7">
        <v>1</v>
      </c>
      <c r="W4061" s="7">
        <v>1</v>
      </c>
      <c r="X4061" s="7">
        <v>3</v>
      </c>
      <c r="Y4061" s="7">
        <v>1</v>
      </c>
      <c r="Z4061" s="7">
        <v>0</v>
      </c>
      <c r="AA4061"/>
    </row>
    <row r="4062" spans="1:27" x14ac:dyDescent="0.25">
      <c r="A4062" s="24" t="str">
        <f t="shared" si="193"/>
        <v/>
      </c>
      <c r="B4062" s="24" t="str">
        <f t="shared" si="191"/>
        <v/>
      </c>
      <c r="C4062" s="24" t="str">
        <f t="shared" si="192"/>
        <v/>
      </c>
      <c r="D4062" s="24">
        <v>2026</v>
      </c>
      <c r="E4062" s="7" t="s">
        <v>4323</v>
      </c>
      <c r="F4062" s="7" t="s">
        <v>4315</v>
      </c>
      <c r="G4062" s="7" t="s">
        <v>24</v>
      </c>
      <c r="H4062" s="7" t="s">
        <v>164</v>
      </c>
      <c r="I4062" s="8">
        <v>0.375</v>
      </c>
      <c r="J4062" s="8">
        <v>0.5</v>
      </c>
      <c r="K4062" s="8">
        <v>0.875</v>
      </c>
      <c r="L4062" s="8">
        <v>1.375</v>
      </c>
      <c r="M4062" s="7">
        <v>6</v>
      </c>
      <c r="N4062" s="7">
        <v>10</v>
      </c>
      <c r="O4062" s="7">
        <v>8</v>
      </c>
      <c r="P4062" s="7">
        <v>2</v>
      </c>
      <c r="Q4062" s="7">
        <v>3</v>
      </c>
      <c r="R4062" s="7">
        <v>1</v>
      </c>
      <c r="S4062" s="7">
        <v>0</v>
      </c>
      <c r="T4062" s="7">
        <v>1</v>
      </c>
      <c r="U4062" s="7">
        <v>6</v>
      </c>
      <c r="V4062" s="7">
        <v>0</v>
      </c>
      <c r="W4062" s="7">
        <v>2</v>
      </c>
      <c r="X4062" s="7">
        <v>1</v>
      </c>
      <c r="Y4062" s="7">
        <v>0</v>
      </c>
      <c r="Z4062" s="7">
        <v>0</v>
      </c>
      <c r="AA4062"/>
    </row>
    <row r="4063" spans="1:27" x14ac:dyDescent="0.25">
      <c r="A4063" s="24" t="str">
        <f t="shared" si="193"/>
        <v/>
      </c>
      <c r="B4063" s="24" t="str">
        <f t="shared" si="191"/>
        <v/>
      </c>
      <c r="C4063" s="24" t="str">
        <f t="shared" si="192"/>
        <v/>
      </c>
      <c r="D4063" s="24">
        <v>2026</v>
      </c>
      <c r="E4063" s="7" t="s">
        <v>4326</v>
      </c>
      <c r="F4063" s="7" t="s">
        <v>4315</v>
      </c>
      <c r="G4063" s="7" t="s">
        <v>47</v>
      </c>
      <c r="H4063" s="7" t="s">
        <v>44</v>
      </c>
      <c r="I4063" s="8">
        <v>0.31</v>
      </c>
      <c r="J4063" s="8">
        <v>0.47399999999999998</v>
      </c>
      <c r="K4063" s="8">
        <v>0.379</v>
      </c>
      <c r="L4063" s="8">
        <v>0.85299999999999998</v>
      </c>
      <c r="M4063" s="7">
        <v>17</v>
      </c>
      <c r="N4063" s="7">
        <v>38</v>
      </c>
      <c r="O4063" s="7">
        <v>29</v>
      </c>
      <c r="P4063" s="7">
        <v>13</v>
      </c>
      <c r="Q4063" s="7">
        <v>9</v>
      </c>
      <c r="R4063" s="7">
        <v>2</v>
      </c>
      <c r="S4063" s="7">
        <v>0</v>
      </c>
      <c r="T4063" s="7">
        <v>0</v>
      </c>
      <c r="U4063" s="7">
        <v>1</v>
      </c>
      <c r="V4063" s="7">
        <v>0</v>
      </c>
      <c r="W4063" s="7">
        <v>9</v>
      </c>
      <c r="X4063" s="7">
        <v>8</v>
      </c>
      <c r="Y4063" s="7">
        <v>0</v>
      </c>
      <c r="Z4063" s="7">
        <v>0</v>
      </c>
      <c r="AA4063"/>
    </row>
    <row r="4064" spans="1:27" x14ac:dyDescent="0.25">
      <c r="A4064" s="24" t="str">
        <f t="shared" si="193"/>
        <v/>
      </c>
      <c r="B4064" s="24" t="str">
        <f t="shared" si="191"/>
        <v/>
      </c>
      <c r="C4064" s="24" t="str">
        <f t="shared" si="192"/>
        <v/>
      </c>
      <c r="D4064" s="24">
        <v>2026</v>
      </c>
      <c r="E4064" s="7" t="s">
        <v>4325</v>
      </c>
      <c r="F4064" s="7" t="s">
        <v>4315</v>
      </c>
      <c r="G4064" s="7" t="s">
        <v>37</v>
      </c>
      <c r="H4064" s="7" t="s">
        <v>42</v>
      </c>
      <c r="I4064" s="8">
        <v>0.3</v>
      </c>
      <c r="J4064" s="8">
        <v>0.41699999999999998</v>
      </c>
      <c r="K4064" s="8">
        <v>0.5</v>
      </c>
      <c r="L4064" s="8">
        <v>0.91700000000000004</v>
      </c>
      <c r="M4064" s="7">
        <v>6</v>
      </c>
      <c r="N4064" s="7">
        <v>12</v>
      </c>
      <c r="O4064" s="7">
        <v>10</v>
      </c>
      <c r="P4064" s="7">
        <v>2</v>
      </c>
      <c r="Q4064" s="7">
        <v>3</v>
      </c>
      <c r="R4064" s="7">
        <v>2</v>
      </c>
      <c r="S4064" s="7">
        <v>0</v>
      </c>
      <c r="T4064" s="7">
        <v>0</v>
      </c>
      <c r="U4064" s="7">
        <v>2</v>
      </c>
      <c r="V4064" s="7">
        <v>1</v>
      </c>
      <c r="W4064" s="7">
        <v>1</v>
      </c>
      <c r="X4064" s="7">
        <v>4</v>
      </c>
      <c r="Y4064" s="7">
        <v>0</v>
      </c>
      <c r="Z4064" s="7">
        <v>0</v>
      </c>
      <c r="AA4064"/>
    </row>
    <row r="4065" spans="1:27" x14ac:dyDescent="0.25">
      <c r="A4065" s="24" t="str">
        <f t="shared" si="193"/>
        <v/>
      </c>
      <c r="B4065" s="24" t="str">
        <f t="shared" si="191"/>
        <v/>
      </c>
      <c r="C4065" s="24" t="str">
        <f t="shared" si="192"/>
        <v/>
      </c>
      <c r="D4065" s="24">
        <v>2026</v>
      </c>
      <c r="E4065" s="7" t="s">
        <v>4327</v>
      </c>
      <c r="F4065" s="7" t="s">
        <v>4315</v>
      </c>
      <c r="G4065" s="7" t="s">
        <v>24</v>
      </c>
      <c r="H4065" s="7" t="s">
        <v>38</v>
      </c>
      <c r="I4065" s="8">
        <v>0.28100000000000003</v>
      </c>
      <c r="J4065" s="8">
        <v>0.38700000000000001</v>
      </c>
      <c r="K4065" s="8">
        <v>0.50600000000000001</v>
      </c>
      <c r="L4065" s="8">
        <v>0.89200000000000002</v>
      </c>
      <c r="M4065" s="7">
        <v>35</v>
      </c>
      <c r="N4065" s="7">
        <v>107</v>
      </c>
      <c r="O4065" s="7">
        <v>89</v>
      </c>
      <c r="P4065" s="7">
        <v>20</v>
      </c>
      <c r="Q4065" s="7">
        <v>25</v>
      </c>
      <c r="R4065" s="7">
        <v>4</v>
      </c>
      <c r="S4065" s="7">
        <v>2</v>
      </c>
      <c r="T4065" s="7">
        <v>4</v>
      </c>
      <c r="U4065" s="7">
        <v>21</v>
      </c>
      <c r="V4065" s="7">
        <v>4</v>
      </c>
      <c r="W4065" s="7">
        <v>12</v>
      </c>
      <c r="X4065" s="7">
        <v>40</v>
      </c>
      <c r="Y4065" s="7">
        <v>1</v>
      </c>
      <c r="Z4065" s="7">
        <v>1</v>
      </c>
      <c r="AA4065"/>
    </row>
    <row r="4066" spans="1:27" x14ac:dyDescent="0.25">
      <c r="A4066" s="24">
        <f t="shared" si="193"/>
        <v>1</v>
      </c>
      <c r="B4066" s="24" t="str">
        <f t="shared" si="191"/>
        <v/>
      </c>
      <c r="C4066" s="24" t="str">
        <f t="shared" si="192"/>
        <v/>
      </c>
      <c r="D4066" s="24">
        <v>2026</v>
      </c>
      <c r="E4066" s="7" t="s">
        <v>4330</v>
      </c>
      <c r="F4066" s="7" t="s">
        <v>4315</v>
      </c>
      <c r="G4066" s="7" t="s">
        <v>29</v>
      </c>
      <c r="H4066" s="7" t="s">
        <v>44</v>
      </c>
      <c r="I4066" s="8">
        <v>0.247</v>
      </c>
      <c r="J4066" s="8">
        <v>0.40600000000000003</v>
      </c>
      <c r="K4066" s="8">
        <v>0.53400000000000003</v>
      </c>
      <c r="L4066" s="8">
        <v>0.94</v>
      </c>
      <c r="M4066" s="7">
        <v>32</v>
      </c>
      <c r="N4066" s="7">
        <v>96</v>
      </c>
      <c r="O4066" s="7">
        <v>73</v>
      </c>
      <c r="P4066" s="7">
        <v>16</v>
      </c>
      <c r="Q4066" s="7">
        <v>18</v>
      </c>
      <c r="R4066" s="7">
        <v>3</v>
      </c>
      <c r="S4066" s="7">
        <v>0</v>
      </c>
      <c r="T4066" s="7">
        <v>6</v>
      </c>
      <c r="U4066" s="7">
        <v>18</v>
      </c>
      <c r="V4066" s="7">
        <v>0</v>
      </c>
      <c r="W4066" s="7">
        <v>21</v>
      </c>
      <c r="X4066" s="7">
        <v>28</v>
      </c>
      <c r="Y4066" s="7">
        <v>2</v>
      </c>
      <c r="Z4066" s="7">
        <v>1</v>
      </c>
      <c r="AA4066"/>
    </row>
    <row r="4067" spans="1:27" x14ac:dyDescent="0.25">
      <c r="A4067" s="24" t="str">
        <f t="shared" si="193"/>
        <v/>
      </c>
      <c r="B4067" s="24" t="str">
        <f t="shared" si="191"/>
        <v/>
      </c>
      <c r="C4067" s="24" t="str">
        <f t="shared" si="192"/>
        <v/>
      </c>
      <c r="D4067" s="24">
        <v>2026</v>
      </c>
      <c r="E4067" s="7" t="s">
        <v>4328</v>
      </c>
      <c r="F4067" s="7" t="s">
        <v>4315</v>
      </c>
      <c r="G4067" s="7" t="s">
        <v>47</v>
      </c>
      <c r="H4067" s="7" t="s">
        <v>35</v>
      </c>
      <c r="I4067" s="8">
        <v>0.247</v>
      </c>
      <c r="J4067" s="8">
        <v>0.32</v>
      </c>
      <c r="K4067" s="8">
        <v>0.376</v>
      </c>
      <c r="L4067" s="8">
        <v>0.69699999999999995</v>
      </c>
      <c r="M4067" s="7">
        <v>29</v>
      </c>
      <c r="N4067" s="7">
        <v>103</v>
      </c>
      <c r="O4067" s="7">
        <v>93</v>
      </c>
      <c r="P4067" s="7">
        <v>11</v>
      </c>
      <c r="Q4067" s="7">
        <v>23</v>
      </c>
      <c r="R4067" s="7">
        <v>4</v>
      </c>
      <c r="S4067" s="7">
        <v>1</v>
      </c>
      <c r="T4067" s="7">
        <v>2</v>
      </c>
      <c r="U4067" s="7">
        <v>18</v>
      </c>
      <c r="V4067" s="7">
        <v>0</v>
      </c>
      <c r="W4067" s="7">
        <v>10</v>
      </c>
      <c r="X4067" s="7">
        <v>32</v>
      </c>
      <c r="Y4067" s="7">
        <v>1</v>
      </c>
      <c r="Z4067" s="7">
        <v>0</v>
      </c>
      <c r="AA4067"/>
    </row>
    <row r="4068" spans="1:27" x14ac:dyDescent="0.25">
      <c r="A4068" s="24" t="str">
        <f t="shared" si="193"/>
        <v/>
      </c>
      <c r="B4068" s="24">
        <f t="shared" si="191"/>
        <v>1</v>
      </c>
      <c r="C4068" s="24" t="str">
        <f t="shared" si="192"/>
        <v/>
      </c>
      <c r="D4068" s="24">
        <v>2026</v>
      </c>
      <c r="E4068" s="7" t="s">
        <v>4329</v>
      </c>
      <c r="F4068" s="7" t="s">
        <v>4315</v>
      </c>
      <c r="G4068" s="7" t="s">
        <v>37</v>
      </c>
      <c r="H4068" s="7" t="s">
        <v>35</v>
      </c>
      <c r="I4068" s="8">
        <v>0.23</v>
      </c>
      <c r="J4068" s="8">
        <v>0.34499999999999997</v>
      </c>
      <c r="K4068" s="8">
        <v>0.44600000000000001</v>
      </c>
      <c r="L4068" s="8">
        <v>0.79100000000000004</v>
      </c>
      <c r="M4068" s="7">
        <v>30</v>
      </c>
      <c r="N4068" s="7">
        <v>87</v>
      </c>
      <c r="O4068" s="7">
        <v>74</v>
      </c>
      <c r="P4068" s="7">
        <v>12</v>
      </c>
      <c r="Q4068" s="7">
        <v>17</v>
      </c>
      <c r="R4068" s="7">
        <v>1</v>
      </c>
      <c r="S4068" s="7">
        <v>0</v>
      </c>
      <c r="T4068" s="7">
        <v>5</v>
      </c>
      <c r="U4068" s="7">
        <v>11</v>
      </c>
      <c r="V4068" s="7">
        <v>5</v>
      </c>
      <c r="W4068" s="7">
        <v>8</v>
      </c>
      <c r="X4068" s="7">
        <v>24</v>
      </c>
      <c r="Y4068" s="7">
        <v>3</v>
      </c>
      <c r="Z4068" s="7">
        <v>0</v>
      </c>
      <c r="AA4068"/>
    </row>
    <row r="4069" spans="1:27" x14ac:dyDescent="0.25">
      <c r="A4069" s="24" t="str">
        <f t="shared" si="193"/>
        <v/>
      </c>
      <c r="B4069" s="24" t="str">
        <f t="shared" si="191"/>
        <v/>
      </c>
      <c r="C4069" s="24">
        <f t="shared" si="192"/>
        <v>1</v>
      </c>
      <c r="D4069" s="24">
        <v>2026</v>
      </c>
      <c r="E4069" s="7" t="s">
        <v>4331</v>
      </c>
      <c r="F4069" s="7" t="s">
        <v>4315</v>
      </c>
      <c r="G4069" s="7" t="s">
        <v>37</v>
      </c>
      <c r="H4069" s="7" t="s">
        <v>164</v>
      </c>
      <c r="I4069" s="8">
        <v>9.0999999999999998E-2</v>
      </c>
      <c r="J4069" s="8">
        <v>0.26700000000000002</v>
      </c>
      <c r="K4069" s="8">
        <v>9.0999999999999998E-2</v>
      </c>
      <c r="L4069" s="8">
        <v>0.35799999999999998</v>
      </c>
      <c r="M4069" s="7">
        <v>11</v>
      </c>
      <c r="N4069" s="7">
        <v>15</v>
      </c>
      <c r="O4069" s="7">
        <v>11</v>
      </c>
      <c r="P4069" s="7">
        <v>0</v>
      </c>
      <c r="Q4069" s="7">
        <v>1</v>
      </c>
      <c r="R4069" s="7">
        <v>0</v>
      </c>
      <c r="S4069" s="7">
        <v>0</v>
      </c>
      <c r="T4069" s="7">
        <v>0</v>
      </c>
      <c r="U4069" s="7">
        <v>1</v>
      </c>
      <c r="V4069" s="7">
        <v>0</v>
      </c>
      <c r="W4069" s="7">
        <v>3</v>
      </c>
      <c r="X4069" s="7">
        <v>3</v>
      </c>
      <c r="Y4069" s="7">
        <v>0</v>
      </c>
      <c r="Z4069" s="7">
        <v>0</v>
      </c>
      <c r="AA4069"/>
    </row>
    <row r="4070" spans="1:27" x14ac:dyDescent="0.25">
      <c r="A4070" s="24" t="str">
        <f t="shared" si="193"/>
        <v/>
      </c>
      <c r="B4070" s="24">
        <f t="shared" si="191"/>
        <v>1</v>
      </c>
      <c r="C4070" s="24" t="str">
        <f t="shared" si="192"/>
        <v/>
      </c>
      <c r="D4070" s="24">
        <v>2026</v>
      </c>
      <c r="E4070" s="7" t="s">
        <v>4332</v>
      </c>
      <c r="F4070" s="7" t="s">
        <v>4333</v>
      </c>
      <c r="G4070" s="7" t="s">
        <v>37</v>
      </c>
      <c r="H4070" s="7" t="s">
        <v>27</v>
      </c>
      <c r="I4070" s="8">
        <v>0.35099999999999998</v>
      </c>
      <c r="J4070" s="8">
        <v>0.434</v>
      </c>
      <c r="K4070" s="8">
        <v>0.61799999999999999</v>
      </c>
      <c r="L4070" s="8">
        <v>1.052</v>
      </c>
      <c r="M4070" s="7">
        <v>58</v>
      </c>
      <c r="N4070" s="7">
        <v>266</v>
      </c>
      <c r="O4070" s="7">
        <v>228</v>
      </c>
      <c r="P4070" s="7">
        <v>52</v>
      </c>
      <c r="Q4070" s="7">
        <v>80</v>
      </c>
      <c r="R4070" s="7">
        <v>19</v>
      </c>
      <c r="S4070" s="7">
        <v>0</v>
      </c>
      <c r="T4070" s="7">
        <v>14</v>
      </c>
      <c r="U4070" s="7">
        <v>54</v>
      </c>
      <c r="V4070" s="7">
        <v>0</v>
      </c>
      <c r="W4070" s="7">
        <v>35</v>
      </c>
      <c r="X4070" s="7">
        <v>63</v>
      </c>
      <c r="Y4070" s="7">
        <v>6</v>
      </c>
      <c r="Z4070" s="7">
        <v>2</v>
      </c>
      <c r="AA4070"/>
    </row>
    <row r="4071" spans="1:27" x14ac:dyDescent="0.25">
      <c r="A4071" s="24" t="str">
        <f t="shared" si="193"/>
        <v/>
      </c>
      <c r="B4071" s="24" t="str">
        <f t="shared" si="191"/>
        <v/>
      </c>
      <c r="C4071" s="24" t="str">
        <f t="shared" si="192"/>
        <v/>
      </c>
      <c r="D4071" s="24">
        <v>2026</v>
      </c>
      <c r="E4071" s="7" t="s">
        <v>4334</v>
      </c>
      <c r="F4071" s="7" t="s">
        <v>4333</v>
      </c>
      <c r="G4071" s="7" t="s">
        <v>24</v>
      </c>
      <c r="H4071" s="7" t="s">
        <v>33</v>
      </c>
      <c r="I4071" s="8">
        <v>0.33300000000000002</v>
      </c>
      <c r="J4071" s="8">
        <v>0.42799999999999999</v>
      </c>
      <c r="K4071" s="8">
        <v>0.60699999999999998</v>
      </c>
      <c r="L4071" s="8">
        <v>1.0349999999999999</v>
      </c>
      <c r="M4071" s="7">
        <v>57</v>
      </c>
      <c r="N4071" s="7">
        <v>278</v>
      </c>
      <c r="O4071" s="7">
        <v>234</v>
      </c>
      <c r="P4071" s="7">
        <v>59</v>
      </c>
      <c r="Q4071" s="7">
        <v>78</v>
      </c>
      <c r="R4071" s="7">
        <v>17</v>
      </c>
      <c r="S4071" s="7">
        <v>1</v>
      </c>
      <c r="T4071" s="7">
        <v>15</v>
      </c>
      <c r="U4071" s="7">
        <v>47</v>
      </c>
      <c r="V4071" s="7">
        <v>6</v>
      </c>
      <c r="W4071" s="7">
        <v>35</v>
      </c>
      <c r="X4071" s="7">
        <v>48</v>
      </c>
      <c r="Y4071" s="7">
        <v>5</v>
      </c>
      <c r="Z4071" s="7">
        <v>1</v>
      </c>
      <c r="AA4071"/>
    </row>
    <row r="4072" spans="1:27" x14ac:dyDescent="0.25">
      <c r="A4072" s="24" t="str">
        <f t="shared" si="193"/>
        <v/>
      </c>
      <c r="B4072" s="24" t="str">
        <f t="shared" si="191"/>
        <v/>
      </c>
      <c r="C4072" s="24" t="str">
        <f t="shared" si="192"/>
        <v/>
      </c>
      <c r="D4072" s="24">
        <v>2026</v>
      </c>
      <c r="E4072" s="7" t="s">
        <v>4335</v>
      </c>
      <c r="F4072" s="7" t="s">
        <v>4333</v>
      </c>
      <c r="G4072" s="7" t="s">
        <v>24</v>
      </c>
      <c r="H4072" s="7" t="s">
        <v>40</v>
      </c>
      <c r="I4072" s="8">
        <v>0.30499999999999999</v>
      </c>
      <c r="J4072" s="8">
        <v>0.443</v>
      </c>
      <c r="K4072" s="8">
        <v>0.50800000000000001</v>
      </c>
      <c r="L4072" s="8">
        <v>0.95</v>
      </c>
      <c r="M4072" s="7">
        <v>58</v>
      </c>
      <c r="N4072" s="7">
        <v>257</v>
      </c>
      <c r="O4072" s="7">
        <v>197</v>
      </c>
      <c r="P4072" s="7">
        <v>45</v>
      </c>
      <c r="Q4072" s="7">
        <v>60</v>
      </c>
      <c r="R4072" s="7">
        <v>13</v>
      </c>
      <c r="S4072" s="7">
        <v>3</v>
      </c>
      <c r="T4072" s="7">
        <v>7</v>
      </c>
      <c r="U4072" s="7">
        <v>44</v>
      </c>
      <c r="V4072" s="7">
        <v>14</v>
      </c>
      <c r="W4072" s="7">
        <v>38</v>
      </c>
      <c r="X4072" s="7">
        <v>53</v>
      </c>
      <c r="Y4072" s="7">
        <v>13</v>
      </c>
      <c r="Z4072" s="7">
        <v>3</v>
      </c>
      <c r="AA4072"/>
    </row>
    <row r="4073" spans="1:27" x14ac:dyDescent="0.25">
      <c r="A4073" s="24">
        <f t="shared" si="193"/>
        <v>1</v>
      </c>
      <c r="B4073" s="24" t="str">
        <f t="shared" si="191"/>
        <v/>
      </c>
      <c r="C4073" s="24" t="str">
        <f t="shared" si="192"/>
        <v/>
      </c>
      <c r="D4073" s="24">
        <v>2026</v>
      </c>
      <c r="E4073" s="7" t="s">
        <v>4336</v>
      </c>
      <c r="F4073" s="7" t="s">
        <v>4333</v>
      </c>
      <c r="G4073" s="7" t="s">
        <v>29</v>
      </c>
      <c r="H4073" s="7" t="s">
        <v>42</v>
      </c>
      <c r="I4073" s="8">
        <v>0.30499999999999999</v>
      </c>
      <c r="J4073" s="8">
        <v>0.433</v>
      </c>
      <c r="K4073" s="8">
        <v>0.59499999999999997</v>
      </c>
      <c r="L4073" s="8">
        <v>1.028</v>
      </c>
      <c r="M4073" s="7">
        <v>53</v>
      </c>
      <c r="N4073" s="7">
        <v>254</v>
      </c>
      <c r="O4073" s="7">
        <v>200</v>
      </c>
      <c r="P4073" s="7">
        <v>51</v>
      </c>
      <c r="Q4073" s="7">
        <v>61</v>
      </c>
      <c r="R4073" s="7">
        <v>13</v>
      </c>
      <c r="S4073" s="7">
        <v>0</v>
      </c>
      <c r="T4073" s="7">
        <v>15</v>
      </c>
      <c r="U4073" s="7">
        <v>44</v>
      </c>
      <c r="V4073" s="7">
        <v>5</v>
      </c>
      <c r="W4073" s="7">
        <v>43</v>
      </c>
      <c r="X4073" s="7">
        <v>52</v>
      </c>
      <c r="Y4073" s="7">
        <v>20</v>
      </c>
      <c r="Z4073" s="7">
        <v>1</v>
      </c>
      <c r="AA4073"/>
    </row>
    <row r="4074" spans="1:27" x14ac:dyDescent="0.25">
      <c r="A4074" s="24">
        <f t="shared" si="193"/>
        <v>1</v>
      </c>
      <c r="B4074" s="24">
        <f t="shared" si="191"/>
        <v>1</v>
      </c>
      <c r="C4074" s="24" t="str">
        <f t="shared" si="192"/>
        <v/>
      </c>
      <c r="D4074" s="24">
        <v>2026</v>
      </c>
      <c r="E4074" s="7" t="s">
        <v>4337</v>
      </c>
      <c r="F4074" s="7" t="s">
        <v>4333</v>
      </c>
      <c r="G4074" s="7" t="s">
        <v>32</v>
      </c>
      <c r="H4074" s="7" t="s">
        <v>35</v>
      </c>
      <c r="I4074" s="8">
        <v>0.29699999999999999</v>
      </c>
      <c r="J4074" s="8">
        <v>0.41699999999999998</v>
      </c>
      <c r="K4074" s="8">
        <v>0.497</v>
      </c>
      <c r="L4074" s="8">
        <v>0.91400000000000003</v>
      </c>
      <c r="M4074" s="7">
        <v>52</v>
      </c>
      <c r="N4074" s="7">
        <v>241</v>
      </c>
      <c r="O4074" s="7">
        <v>195</v>
      </c>
      <c r="P4074" s="7">
        <v>43</v>
      </c>
      <c r="Q4074" s="7">
        <v>58</v>
      </c>
      <c r="R4074" s="7">
        <v>7</v>
      </c>
      <c r="S4074" s="7">
        <v>1</v>
      </c>
      <c r="T4074" s="7">
        <v>10</v>
      </c>
      <c r="U4074" s="7">
        <v>43</v>
      </c>
      <c r="V4074" s="7">
        <v>1</v>
      </c>
      <c r="W4074" s="7">
        <v>41</v>
      </c>
      <c r="X4074" s="7">
        <v>48</v>
      </c>
      <c r="Y4074" s="7">
        <v>7</v>
      </c>
      <c r="Z4074" s="7">
        <v>4</v>
      </c>
      <c r="AA4074"/>
    </row>
    <row r="4075" spans="1:27" x14ac:dyDescent="0.25">
      <c r="A4075" s="24" t="str">
        <f t="shared" si="193"/>
        <v/>
      </c>
      <c r="B4075" s="24" t="str">
        <f t="shared" si="191"/>
        <v/>
      </c>
      <c r="C4075" s="24" t="str">
        <f t="shared" si="192"/>
        <v/>
      </c>
      <c r="D4075" s="24">
        <v>2026</v>
      </c>
      <c r="E4075" s="7" t="s">
        <v>4338</v>
      </c>
      <c r="F4075" s="7" t="s">
        <v>4333</v>
      </c>
      <c r="G4075" s="7" t="s">
        <v>24</v>
      </c>
      <c r="H4075" s="7" t="s">
        <v>44</v>
      </c>
      <c r="I4075" s="8">
        <v>0.28699999999999998</v>
      </c>
      <c r="J4075" s="8">
        <v>0.35299999999999998</v>
      </c>
      <c r="K4075" s="8">
        <v>0.57999999999999996</v>
      </c>
      <c r="L4075" s="8">
        <v>0.93300000000000005</v>
      </c>
      <c r="M4075" s="7">
        <v>48</v>
      </c>
      <c r="N4075" s="7">
        <v>167</v>
      </c>
      <c r="O4075" s="7">
        <v>150</v>
      </c>
      <c r="P4075" s="7">
        <v>29</v>
      </c>
      <c r="Q4075" s="7">
        <v>43</v>
      </c>
      <c r="R4075" s="7">
        <v>8</v>
      </c>
      <c r="S4075" s="7">
        <v>0</v>
      </c>
      <c r="T4075" s="7">
        <v>12</v>
      </c>
      <c r="U4075" s="7">
        <v>36</v>
      </c>
      <c r="V4075" s="7">
        <v>2</v>
      </c>
      <c r="W4075" s="7">
        <v>14</v>
      </c>
      <c r="X4075" s="7">
        <v>51</v>
      </c>
      <c r="Y4075" s="7">
        <v>0</v>
      </c>
      <c r="Z4075" s="7">
        <v>0</v>
      </c>
      <c r="AA4075"/>
    </row>
    <row r="4076" spans="1:27" x14ac:dyDescent="0.25">
      <c r="A4076" s="24" t="str">
        <f t="shared" si="193"/>
        <v/>
      </c>
      <c r="B4076" s="24" t="str">
        <f t="shared" si="191"/>
        <v/>
      </c>
      <c r="C4076" s="24" t="str">
        <f t="shared" si="192"/>
        <v/>
      </c>
      <c r="D4076" s="24">
        <v>2026</v>
      </c>
      <c r="E4076" s="7" t="s">
        <v>4339</v>
      </c>
      <c r="F4076" s="7" t="s">
        <v>4333</v>
      </c>
      <c r="G4076" s="7" t="s">
        <v>24</v>
      </c>
      <c r="H4076" s="7" t="s">
        <v>27</v>
      </c>
      <c r="I4076" s="8">
        <v>0.27</v>
      </c>
      <c r="J4076" s="8">
        <v>0.38900000000000001</v>
      </c>
      <c r="K4076" s="8">
        <v>0.434</v>
      </c>
      <c r="L4076" s="8">
        <v>0.82299999999999995</v>
      </c>
      <c r="M4076" s="7">
        <v>54</v>
      </c>
      <c r="N4076" s="7">
        <v>233</v>
      </c>
      <c r="O4076" s="7">
        <v>189</v>
      </c>
      <c r="P4076" s="7">
        <v>47</v>
      </c>
      <c r="Q4076" s="7">
        <v>51</v>
      </c>
      <c r="R4076" s="7">
        <v>7</v>
      </c>
      <c r="S4076" s="7">
        <v>3</v>
      </c>
      <c r="T4076" s="7">
        <v>6</v>
      </c>
      <c r="U4076" s="7">
        <v>31</v>
      </c>
      <c r="V4076" s="7">
        <v>6</v>
      </c>
      <c r="W4076" s="7">
        <v>32</v>
      </c>
      <c r="X4076" s="7">
        <v>41</v>
      </c>
      <c r="Y4076" s="7">
        <v>15</v>
      </c>
      <c r="Z4076" s="7">
        <v>5</v>
      </c>
      <c r="AA4076"/>
    </row>
    <row r="4077" spans="1:27" x14ac:dyDescent="0.25">
      <c r="A4077" s="24" t="str">
        <f t="shared" si="193"/>
        <v/>
      </c>
      <c r="B4077" s="24" t="str">
        <f t="shared" si="191"/>
        <v/>
      </c>
      <c r="C4077" s="24" t="str">
        <f t="shared" si="192"/>
        <v/>
      </c>
      <c r="D4077" s="24">
        <v>2026</v>
      </c>
      <c r="E4077" s="7" t="s">
        <v>4340</v>
      </c>
      <c r="F4077" s="7" t="s">
        <v>4333</v>
      </c>
      <c r="G4077" s="7" t="s">
        <v>47</v>
      </c>
      <c r="H4077" s="7" t="s">
        <v>25</v>
      </c>
      <c r="I4077" s="8">
        <v>0.23400000000000001</v>
      </c>
      <c r="J4077" s="8">
        <v>0.33500000000000002</v>
      </c>
      <c r="K4077" s="8">
        <v>0.40300000000000002</v>
      </c>
      <c r="L4077" s="8">
        <v>0.73799999999999999</v>
      </c>
      <c r="M4077" s="7">
        <v>48</v>
      </c>
      <c r="N4077" s="7">
        <v>184</v>
      </c>
      <c r="O4077" s="7">
        <v>154</v>
      </c>
      <c r="P4077" s="7">
        <v>25</v>
      </c>
      <c r="Q4077" s="7">
        <v>36</v>
      </c>
      <c r="R4077" s="7">
        <v>6</v>
      </c>
      <c r="S4077" s="7">
        <v>1</v>
      </c>
      <c r="T4077" s="7">
        <v>6</v>
      </c>
      <c r="U4077" s="7">
        <v>28</v>
      </c>
      <c r="V4077" s="7">
        <v>16</v>
      </c>
      <c r="W4077" s="7">
        <v>9</v>
      </c>
      <c r="X4077" s="7">
        <v>61</v>
      </c>
      <c r="Y4077" s="7">
        <v>2</v>
      </c>
      <c r="Z4077" s="7">
        <v>0</v>
      </c>
      <c r="AA4077"/>
    </row>
    <row r="4078" spans="1:27" x14ac:dyDescent="0.25">
      <c r="A4078" s="24" t="str">
        <f t="shared" si="193"/>
        <v/>
      </c>
      <c r="B4078" s="24" t="str">
        <f t="shared" si="191"/>
        <v/>
      </c>
      <c r="C4078" s="24" t="str">
        <f t="shared" si="192"/>
        <v/>
      </c>
      <c r="D4078" s="24">
        <v>2026</v>
      </c>
      <c r="E4078" s="7" t="s">
        <v>4341</v>
      </c>
      <c r="F4078" s="7" t="s">
        <v>4333</v>
      </c>
      <c r="G4078" s="7" t="s">
        <v>37</v>
      </c>
      <c r="H4078" s="7" t="s">
        <v>38</v>
      </c>
      <c r="I4078" s="8">
        <v>0.32300000000000001</v>
      </c>
      <c r="J4078" s="8">
        <v>0.45600000000000002</v>
      </c>
      <c r="K4078" s="8">
        <v>0.54800000000000004</v>
      </c>
      <c r="L4078" s="8">
        <v>1.004</v>
      </c>
      <c r="M4078" s="7">
        <v>26</v>
      </c>
      <c r="N4078" s="7">
        <v>79</v>
      </c>
      <c r="O4078" s="7">
        <v>62</v>
      </c>
      <c r="P4078" s="7">
        <v>14</v>
      </c>
      <c r="Q4078" s="7">
        <v>20</v>
      </c>
      <c r="R4078" s="7">
        <v>3</v>
      </c>
      <c r="S4078" s="7">
        <v>1</v>
      </c>
      <c r="T4078" s="7">
        <v>3</v>
      </c>
      <c r="U4078" s="7">
        <v>18</v>
      </c>
      <c r="V4078" s="7">
        <v>4</v>
      </c>
      <c r="W4078" s="7">
        <v>12</v>
      </c>
      <c r="X4078" s="7">
        <v>24</v>
      </c>
      <c r="Y4078" s="7">
        <v>0</v>
      </c>
      <c r="Z4078" s="7">
        <v>0</v>
      </c>
      <c r="AA4078"/>
    </row>
    <row r="4079" spans="1:27" x14ac:dyDescent="0.25">
      <c r="A4079" s="24" t="str">
        <f t="shared" si="193"/>
        <v/>
      </c>
      <c r="B4079" s="24">
        <f t="shared" si="191"/>
        <v>1</v>
      </c>
      <c r="C4079" s="24" t="str">
        <f t="shared" si="192"/>
        <v/>
      </c>
      <c r="D4079" s="24">
        <v>2026</v>
      </c>
      <c r="E4079" s="7" t="s">
        <v>4342</v>
      </c>
      <c r="F4079" s="7" t="s">
        <v>4333</v>
      </c>
      <c r="G4079" s="7" t="s">
        <v>37</v>
      </c>
      <c r="H4079" s="7" t="s">
        <v>38</v>
      </c>
      <c r="I4079" s="8">
        <v>0.26300000000000001</v>
      </c>
      <c r="J4079" s="8">
        <v>0.34100000000000003</v>
      </c>
      <c r="K4079" s="8">
        <v>0.57599999999999996</v>
      </c>
      <c r="L4079" s="8">
        <v>0.91700000000000004</v>
      </c>
      <c r="M4079" s="7">
        <v>31</v>
      </c>
      <c r="N4079" s="7">
        <v>135</v>
      </c>
      <c r="O4079" s="7">
        <v>118</v>
      </c>
      <c r="P4079" s="7">
        <v>27</v>
      </c>
      <c r="Q4079" s="7">
        <v>31</v>
      </c>
      <c r="R4079" s="7">
        <v>4</v>
      </c>
      <c r="S4079" s="7">
        <v>0</v>
      </c>
      <c r="T4079" s="7">
        <v>11</v>
      </c>
      <c r="U4079" s="7">
        <v>28</v>
      </c>
      <c r="V4079" s="7">
        <v>4</v>
      </c>
      <c r="W4079" s="7">
        <v>11</v>
      </c>
      <c r="X4079" s="7">
        <v>38</v>
      </c>
      <c r="Y4079" s="7">
        <v>0</v>
      </c>
      <c r="Z4079" s="7">
        <v>0</v>
      </c>
      <c r="AA4079"/>
    </row>
    <row r="4080" spans="1:27" x14ac:dyDescent="0.25">
      <c r="A4080" s="24">
        <f t="shared" si="193"/>
        <v>1</v>
      </c>
      <c r="B4080" s="24" t="str">
        <f t="shared" si="191"/>
        <v/>
      </c>
      <c r="C4080" s="24" t="str">
        <f t="shared" si="192"/>
        <v/>
      </c>
      <c r="D4080" s="24">
        <v>2026</v>
      </c>
      <c r="E4080" s="7" t="s">
        <v>4343</v>
      </c>
      <c r="F4080" s="7" t="s">
        <v>4333</v>
      </c>
      <c r="G4080" s="7" t="s">
        <v>29</v>
      </c>
      <c r="H4080" s="7" t="s">
        <v>44</v>
      </c>
      <c r="I4080" s="8">
        <v>0.255</v>
      </c>
      <c r="J4080" s="8">
        <v>0.35799999999999998</v>
      </c>
      <c r="K4080" s="8">
        <v>0.45300000000000001</v>
      </c>
      <c r="L4080" s="8">
        <v>0.81100000000000005</v>
      </c>
      <c r="M4080" s="7">
        <v>39</v>
      </c>
      <c r="N4080" s="7">
        <v>124</v>
      </c>
      <c r="O4080" s="7">
        <v>106</v>
      </c>
      <c r="P4080" s="7">
        <v>21</v>
      </c>
      <c r="Q4080" s="7">
        <v>27</v>
      </c>
      <c r="R4080" s="7">
        <v>9</v>
      </c>
      <c r="S4080" s="7">
        <v>0</v>
      </c>
      <c r="T4080" s="7">
        <v>4</v>
      </c>
      <c r="U4080" s="7">
        <v>21</v>
      </c>
      <c r="V4080" s="7">
        <v>4</v>
      </c>
      <c r="W4080" s="7">
        <v>13</v>
      </c>
      <c r="X4080" s="7">
        <v>21</v>
      </c>
      <c r="Y4080" s="7">
        <v>0</v>
      </c>
      <c r="Z4080" s="7">
        <v>1</v>
      </c>
      <c r="AA4080"/>
    </row>
    <row r="4081" spans="1:27" x14ac:dyDescent="0.25">
      <c r="A4081" s="24" t="str">
        <f t="shared" si="193"/>
        <v/>
      </c>
      <c r="B4081" s="24" t="str">
        <f t="shared" si="191"/>
        <v/>
      </c>
      <c r="C4081" s="24" t="str">
        <f t="shared" si="192"/>
        <v/>
      </c>
      <c r="D4081" s="24">
        <v>2026</v>
      </c>
      <c r="E4081" s="7" t="s">
        <v>4344</v>
      </c>
      <c r="F4081" s="7" t="s">
        <v>4333</v>
      </c>
      <c r="G4081" s="7" t="s">
        <v>24</v>
      </c>
      <c r="H4081" s="7" t="s">
        <v>35</v>
      </c>
      <c r="I4081" s="8">
        <v>0.25</v>
      </c>
      <c r="J4081" s="8">
        <v>0.25</v>
      </c>
      <c r="K4081" s="8">
        <v>0.25</v>
      </c>
      <c r="L4081" s="8">
        <v>0.5</v>
      </c>
      <c r="M4081" s="7">
        <v>3</v>
      </c>
      <c r="N4081" s="7">
        <v>4</v>
      </c>
      <c r="O4081" s="7">
        <v>4</v>
      </c>
      <c r="P4081" s="7">
        <v>9</v>
      </c>
      <c r="Q4081" s="7">
        <v>1</v>
      </c>
      <c r="R4081" s="7">
        <v>0</v>
      </c>
      <c r="S4081" s="7">
        <v>0</v>
      </c>
      <c r="T4081" s="7">
        <v>0</v>
      </c>
      <c r="U4081" s="7">
        <v>1</v>
      </c>
      <c r="V4081" s="7">
        <v>0</v>
      </c>
      <c r="W4081" s="7">
        <v>0</v>
      </c>
      <c r="X4081" s="7">
        <v>3</v>
      </c>
      <c r="Y4081" s="7">
        <v>3</v>
      </c>
      <c r="Z4081" s="7">
        <v>0</v>
      </c>
      <c r="AA4081"/>
    </row>
    <row r="4082" spans="1:27" x14ac:dyDescent="0.25">
      <c r="A4082" s="24" t="str">
        <f t="shared" si="193"/>
        <v/>
      </c>
      <c r="B4082" s="24" t="str">
        <f t="shared" si="191"/>
        <v/>
      </c>
      <c r="C4082" s="24">
        <f t="shared" si="192"/>
        <v>1</v>
      </c>
      <c r="D4082" s="24">
        <v>2026</v>
      </c>
      <c r="E4082" s="7" t="s">
        <v>4345</v>
      </c>
      <c r="F4082" s="7" t="s">
        <v>4333</v>
      </c>
      <c r="G4082" s="7" t="s">
        <v>24</v>
      </c>
      <c r="H4082" s="7" t="s">
        <v>30</v>
      </c>
      <c r="I4082" s="8">
        <v>0.24199999999999999</v>
      </c>
      <c r="J4082" s="8">
        <v>0.35899999999999999</v>
      </c>
      <c r="K4082" s="8">
        <v>0.33300000000000002</v>
      </c>
      <c r="L4082" s="8">
        <v>0.69199999999999995</v>
      </c>
      <c r="M4082" s="7">
        <v>15</v>
      </c>
      <c r="N4082" s="7">
        <v>40</v>
      </c>
      <c r="O4082" s="7">
        <v>33</v>
      </c>
      <c r="P4082" s="7">
        <v>4</v>
      </c>
      <c r="Q4082" s="7">
        <v>8</v>
      </c>
      <c r="R4082" s="7">
        <v>0</v>
      </c>
      <c r="S4082" s="7">
        <v>0</v>
      </c>
      <c r="T4082" s="7">
        <v>1</v>
      </c>
      <c r="U4082" s="7">
        <v>5</v>
      </c>
      <c r="V4082" s="7">
        <v>2</v>
      </c>
      <c r="W4082" s="7">
        <v>4</v>
      </c>
      <c r="X4082" s="7">
        <v>10</v>
      </c>
      <c r="Y4082" s="7">
        <v>2</v>
      </c>
      <c r="Z4082" s="7">
        <v>0</v>
      </c>
      <c r="AA4082"/>
    </row>
    <row r="4083" spans="1:27" x14ac:dyDescent="0.25">
      <c r="A4083" s="24">
        <f t="shared" si="193"/>
        <v>1</v>
      </c>
      <c r="B4083" s="24" t="str">
        <f t="shared" si="191"/>
        <v/>
      </c>
      <c r="C4083" s="24" t="str">
        <f t="shared" si="192"/>
        <v/>
      </c>
      <c r="D4083" s="24">
        <v>2026</v>
      </c>
      <c r="E4083" s="7" t="s">
        <v>4346</v>
      </c>
      <c r="F4083" s="7" t="s">
        <v>4333</v>
      </c>
      <c r="G4083" s="7" t="s">
        <v>32</v>
      </c>
      <c r="H4083" s="7" t="s">
        <v>44</v>
      </c>
      <c r="I4083" s="8">
        <v>0.24199999999999999</v>
      </c>
      <c r="J4083" s="8">
        <v>0.41899999999999998</v>
      </c>
      <c r="K4083" s="8">
        <v>0.42399999999999999</v>
      </c>
      <c r="L4083" s="8">
        <v>0.84299999999999997</v>
      </c>
      <c r="M4083" s="7">
        <v>22</v>
      </c>
      <c r="N4083" s="7">
        <v>43</v>
      </c>
      <c r="O4083" s="7">
        <v>33</v>
      </c>
      <c r="P4083" s="7">
        <v>8</v>
      </c>
      <c r="Q4083" s="7">
        <v>8</v>
      </c>
      <c r="R4083" s="7">
        <v>3</v>
      </c>
      <c r="S4083" s="7">
        <v>0</v>
      </c>
      <c r="T4083" s="7">
        <v>1</v>
      </c>
      <c r="U4083" s="7">
        <v>5</v>
      </c>
      <c r="V4083" s="7">
        <v>1</v>
      </c>
      <c r="W4083" s="7">
        <v>9</v>
      </c>
      <c r="X4083" s="7">
        <v>14</v>
      </c>
      <c r="Y4083" s="7">
        <v>1</v>
      </c>
      <c r="Z4083" s="7">
        <v>0</v>
      </c>
      <c r="AA4083"/>
    </row>
    <row r="4084" spans="1:27" x14ac:dyDescent="0.25">
      <c r="A4084" s="24" t="str">
        <f t="shared" si="193"/>
        <v/>
      </c>
      <c r="B4084" s="24" t="str">
        <f t="shared" si="191"/>
        <v/>
      </c>
      <c r="C4084" s="24" t="str">
        <f t="shared" si="192"/>
        <v/>
      </c>
      <c r="D4084" s="24">
        <v>2026</v>
      </c>
      <c r="E4084" s="7" t="s">
        <v>4347</v>
      </c>
      <c r="F4084" s="7" t="s">
        <v>4333</v>
      </c>
      <c r="G4084" s="7" t="s">
        <v>24</v>
      </c>
      <c r="H4084" s="7" t="s">
        <v>25</v>
      </c>
      <c r="I4084" s="8">
        <v>0.16700000000000001</v>
      </c>
      <c r="J4084" s="8">
        <v>0.16700000000000001</v>
      </c>
      <c r="K4084" s="8">
        <v>0.66700000000000004</v>
      </c>
      <c r="L4084" s="8">
        <v>0.83299999999999996</v>
      </c>
      <c r="M4084" s="7">
        <v>10</v>
      </c>
      <c r="N4084" s="7">
        <v>18</v>
      </c>
      <c r="O4084" s="7">
        <v>18</v>
      </c>
      <c r="P4084" s="7">
        <v>0</v>
      </c>
      <c r="Q4084" s="7">
        <v>3</v>
      </c>
      <c r="R4084" s="7">
        <v>0</v>
      </c>
      <c r="S4084" s="7">
        <v>0</v>
      </c>
      <c r="T4084" s="7">
        <v>3</v>
      </c>
      <c r="U4084" s="7">
        <v>7</v>
      </c>
      <c r="V4084" s="7">
        <v>0</v>
      </c>
      <c r="W4084" s="7">
        <v>0</v>
      </c>
      <c r="X4084" s="7">
        <v>7</v>
      </c>
      <c r="Y4084" s="7">
        <v>0</v>
      </c>
      <c r="Z4084" s="7">
        <v>0</v>
      </c>
      <c r="AA4084"/>
    </row>
    <row r="4085" spans="1:27" x14ac:dyDescent="0.25">
      <c r="A4085" s="24" t="str">
        <f t="shared" si="193"/>
        <v/>
      </c>
      <c r="B4085" s="24" t="str">
        <f t="shared" si="191"/>
        <v/>
      </c>
      <c r="C4085" s="24" t="str">
        <f t="shared" si="192"/>
        <v/>
      </c>
      <c r="D4085" s="24">
        <v>2026</v>
      </c>
      <c r="E4085" s="7" t="s">
        <v>4348</v>
      </c>
      <c r="F4085" s="7" t="s">
        <v>4333</v>
      </c>
      <c r="G4085" s="7" t="s">
        <v>47</v>
      </c>
      <c r="H4085" s="7" t="s">
        <v>27</v>
      </c>
      <c r="I4085" s="8">
        <v>0.16700000000000001</v>
      </c>
      <c r="J4085" s="8">
        <v>0.375</v>
      </c>
      <c r="K4085" s="8">
        <v>0.16700000000000001</v>
      </c>
      <c r="L4085" s="8">
        <v>0.54200000000000004</v>
      </c>
      <c r="M4085" s="7">
        <v>8</v>
      </c>
      <c r="N4085" s="7">
        <v>16</v>
      </c>
      <c r="O4085" s="7">
        <v>12</v>
      </c>
      <c r="P4085" s="7">
        <v>2</v>
      </c>
      <c r="Q4085" s="7">
        <v>2</v>
      </c>
      <c r="R4085" s="7">
        <v>0</v>
      </c>
      <c r="S4085" s="7">
        <v>0</v>
      </c>
      <c r="T4085" s="7">
        <v>0</v>
      </c>
      <c r="U4085" s="7">
        <v>2</v>
      </c>
      <c r="V4085" s="7">
        <v>1</v>
      </c>
      <c r="W4085" s="7">
        <v>3</v>
      </c>
      <c r="X4085" s="7">
        <v>6</v>
      </c>
      <c r="Y4085" s="7">
        <v>2</v>
      </c>
      <c r="Z4085" s="7">
        <v>1</v>
      </c>
      <c r="AA4085"/>
    </row>
    <row r="4086" spans="1:27" x14ac:dyDescent="0.25">
      <c r="A4086" s="24" t="str">
        <f t="shared" si="193"/>
        <v/>
      </c>
      <c r="B4086" s="24" t="str">
        <f t="shared" si="191"/>
        <v/>
      </c>
      <c r="C4086" s="24">
        <f t="shared" si="192"/>
        <v>1</v>
      </c>
      <c r="D4086" s="24">
        <v>2026</v>
      </c>
      <c r="E4086" s="7" t="s">
        <v>4349</v>
      </c>
      <c r="F4086" s="7" t="s">
        <v>4333</v>
      </c>
      <c r="G4086" s="7" t="s">
        <v>24</v>
      </c>
      <c r="H4086" s="7" t="s">
        <v>42</v>
      </c>
      <c r="I4086" s="8">
        <v>0.14299999999999999</v>
      </c>
      <c r="J4086" s="8">
        <v>0.28799999999999998</v>
      </c>
      <c r="K4086" s="8">
        <v>0.16700000000000001</v>
      </c>
      <c r="L4086" s="8">
        <v>0.45500000000000002</v>
      </c>
      <c r="M4086" s="7">
        <v>17</v>
      </c>
      <c r="N4086" s="7">
        <v>52</v>
      </c>
      <c r="O4086" s="7">
        <v>42</v>
      </c>
      <c r="P4086" s="7">
        <v>4</v>
      </c>
      <c r="Q4086" s="7">
        <v>6</v>
      </c>
      <c r="R4086" s="7">
        <v>1</v>
      </c>
      <c r="S4086" s="7">
        <v>0</v>
      </c>
      <c r="T4086" s="7">
        <v>0</v>
      </c>
      <c r="U4086" s="7">
        <v>2</v>
      </c>
      <c r="V4086" s="7">
        <v>1</v>
      </c>
      <c r="W4086" s="7">
        <v>8</v>
      </c>
      <c r="X4086" s="7">
        <v>10</v>
      </c>
      <c r="Y4086" s="7">
        <v>1</v>
      </c>
      <c r="Z4086" s="7">
        <v>0</v>
      </c>
      <c r="AA4086"/>
    </row>
    <row r="4087" spans="1:27" x14ac:dyDescent="0.25">
      <c r="A4087" s="24" t="str">
        <f t="shared" si="193"/>
        <v/>
      </c>
      <c r="B4087" s="24" t="str">
        <f t="shared" si="191"/>
        <v/>
      </c>
      <c r="C4087" s="24" t="str">
        <f t="shared" si="192"/>
        <v/>
      </c>
      <c r="D4087" s="24">
        <v>2026</v>
      </c>
      <c r="E4087" s="7" t="s">
        <v>4350</v>
      </c>
      <c r="F4087" s="7" t="s">
        <v>4351</v>
      </c>
      <c r="G4087" s="7" t="s">
        <v>37</v>
      </c>
      <c r="H4087" s="7" t="s">
        <v>27</v>
      </c>
      <c r="I4087" s="8">
        <v>0.35099999999999998</v>
      </c>
      <c r="J4087" s="8">
        <v>0.41199999999999998</v>
      </c>
      <c r="K4087" s="8">
        <v>0.50600000000000001</v>
      </c>
      <c r="L4087" s="8">
        <v>0.91800000000000004</v>
      </c>
      <c r="M4087" s="7">
        <v>56</v>
      </c>
      <c r="N4087" s="7">
        <v>267</v>
      </c>
      <c r="O4087" s="7">
        <v>239</v>
      </c>
      <c r="P4087" s="7">
        <v>64</v>
      </c>
      <c r="Q4087" s="7">
        <v>84</v>
      </c>
      <c r="R4087" s="7">
        <v>13</v>
      </c>
      <c r="S4087" s="7">
        <v>3</v>
      </c>
      <c r="T4087" s="7">
        <v>6</v>
      </c>
      <c r="U4087" s="7">
        <v>37</v>
      </c>
      <c r="V4087" s="7">
        <v>8</v>
      </c>
      <c r="W4087" s="7">
        <v>18</v>
      </c>
      <c r="X4087" s="7">
        <v>34</v>
      </c>
      <c r="Y4087" s="7">
        <v>32</v>
      </c>
      <c r="Z4087" s="7">
        <v>2</v>
      </c>
      <c r="AA4087"/>
    </row>
    <row r="4088" spans="1:27" x14ac:dyDescent="0.25">
      <c r="A4088" s="24">
        <f t="shared" si="193"/>
        <v>1</v>
      </c>
      <c r="B4088" s="24" t="str">
        <f t="shared" si="191"/>
        <v/>
      </c>
      <c r="C4088" s="24" t="str">
        <f t="shared" si="192"/>
        <v/>
      </c>
      <c r="D4088" s="24">
        <v>2026</v>
      </c>
      <c r="E4088" s="7" t="s">
        <v>4353</v>
      </c>
      <c r="F4088" s="7" t="s">
        <v>4351</v>
      </c>
      <c r="G4088" s="7" t="s">
        <v>29</v>
      </c>
      <c r="H4088" s="7" t="s">
        <v>40</v>
      </c>
      <c r="I4088" s="8">
        <v>0.34399999999999997</v>
      </c>
      <c r="J4088" s="8">
        <v>0.44800000000000001</v>
      </c>
      <c r="K4088" s="8">
        <v>0.45100000000000001</v>
      </c>
      <c r="L4088" s="8">
        <v>0.89900000000000002</v>
      </c>
      <c r="M4088" s="7">
        <v>56</v>
      </c>
      <c r="N4088" s="7">
        <v>265</v>
      </c>
      <c r="O4088" s="7">
        <v>215</v>
      </c>
      <c r="P4088" s="7">
        <v>46</v>
      </c>
      <c r="Q4088" s="7">
        <v>74</v>
      </c>
      <c r="R4088" s="7">
        <v>14</v>
      </c>
      <c r="S4088" s="7">
        <v>0</v>
      </c>
      <c r="T4088" s="7">
        <v>3</v>
      </c>
      <c r="U4088" s="7">
        <v>44</v>
      </c>
      <c r="V4088" s="7">
        <v>15</v>
      </c>
      <c r="W4088" s="7">
        <v>27</v>
      </c>
      <c r="X4088" s="7">
        <v>43</v>
      </c>
      <c r="Y4088" s="7">
        <v>13</v>
      </c>
      <c r="Z4088" s="7">
        <v>4</v>
      </c>
      <c r="AA4088"/>
    </row>
    <row r="4089" spans="1:27" x14ac:dyDescent="0.25">
      <c r="A4089" s="24" t="str">
        <f t="shared" si="193"/>
        <v/>
      </c>
      <c r="B4089" s="24">
        <f t="shared" si="191"/>
        <v>1</v>
      </c>
      <c r="C4089" s="24" t="str">
        <f t="shared" si="192"/>
        <v/>
      </c>
      <c r="D4089" s="24">
        <v>2026</v>
      </c>
      <c r="E4089" s="7" t="s">
        <v>4352</v>
      </c>
      <c r="F4089" s="7" t="s">
        <v>4351</v>
      </c>
      <c r="G4089" s="7" t="s">
        <v>24</v>
      </c>
      <c r="H4089" s="7" t="s">
        <v>44</v>
      </c>
      <c r="I4089" s="8">
        <v>0.33300000000000002</v>
      </c>
      <c r="J4089" s="8">
        <v>0.47499999999999998</v>
      </c>
      <c r="K4089" s="8">
        <v>0.55300000000000005</v>
      </c>
      <c r="L4089" s="8">
        <v>1.028</v>
      </c>
      <c r="M4089" s="7">
        <v>44</v>
      </c>
      <c r="N4089" s="7">
        <v>200</v>
      </c>
      <c r="O4089" s="7">
        <v>150</v>
      </c>
      <c r="P4089" s="7">
        <v>36</v>
      </c>
      <c r="Q4089" s="7">
        <v>50</v>
      </c>
      <c r="R4089" s="7">
        <v>12</v>
      </c>
      <c r="S4089" s="7">
        <v>0</v>
      </c>
      <c r="T4089" s="7">
        <v>7</v>
      </c>
      <c r="U4089" s="7">
        <v>39</v>
      </c>
      <c r="V4089" s="7">
        <v>16</v>
      </c>
      <c r="W4089" s="7">
        <v>28</v>
      </c>
      <c r="X4089" s="7">
        <v>27</v>
      </c>
      <c r="Y4089" s="7">
        <v>5</v>
      </c>
      <c r="Z4089" s="7">
        <v>2</v>
      </c>
      <c r="AA4089"/>
    </row>
    <row r="4090" spans="1:27" x14ac:dyDescent="0.25">
      <c r="A4090" s="24" t="str">
        <f t="shared" si="193"/>
        <v/>
      </c>
      <c r="B4090" s="24" t="str">
        <f t="shared" si="191"/>
        <v/>
      </c>
      <c r="C4090" s="24" t="str">
        <f t="shared" si="192"/>
        <v/>
      </c>
      <c r="D4090" s="24">
        <v>2026</v>
      </c>
      <c r="E4090" s="7" t="s">
        <v>4354</v>
      </c>
      <c r="F4090" s="7" t="s">
        <v>4351</v>
      </c>
      <c r="G4090" s="7" t="s">
        <v>37</v>
      </c>
      <c r="H4090" s="7" t="s">
        <v>42</v>
      </c>
      <c r="I4090" s="8">
        <v>0.30599999999999999</v>
      </c>
      <c r="J4090" s="8">
        <v>0.433</v>
      </c>
      <c r="K4090" s="8">
        <v>0.61699999999999999</v>
      </c>
      <c r="L4090" s="8">
        <v>1.05</v>
      </c>
      <c r="M4090" s="7">
        <v>55</v>
      </c>
      <c r="N4090" s="7">
        <v>251</v>
      </c>
      <c r="O4090" s="7">
        <v>196</v>
      </c>
      <c r="P4090" s="7">
        <v>52</v>
      </c>
      <c r="Q4090" s="7">
        <v>60</v>
      </c>
      <c r="R4090" s="7">
        <v>19</v>
      </c>
      <c r="S4090" s="7">
        <v>3</v>
      </c>
      <c r="T4090" s="7">
        <v>12</v>
      </c>
      <c r="U4090" s="7">
        <v>53</v>
      </c>
      <c r="V4090" s="7">
        <v>16</v>
      </c>
      <c r="W4090" s="7">
        <v>30</v>
      </c>
      <c r="X4090" s="7">
        <v>55</v>
      </c>
      <c r="Y4090" s="7">
        <v>16</v>
      </c>
      <c r="Z4090" s="7">
        <v>0</v>
      </c>
      <c r="AA4090"/>
    </row>
    <row r="4091" spans="1:27" x14ac:dyDescent="0.25">
      <c r="A4091" s="24" t="str">
        <f t="shared" si="193"/>
        <v/>
      </c>
      <c r="B4091" s="24">
        <f t="shared" si="191"/>
        <v>1</v>
      </c>
      <c r="C4091" s="24" t="str">
        <f t="shared" si="192"/>
        <v/>
      </c>
      <c r="D4091" s="24">
        <v>2026</v>
      </c>
      <c r="E4091" s="7" t="s">
        <v>4356</v>
      </c>
      <c r="F4091" s="7" t="s">
        <v>4351</v>
      </c>
      <c r="G4091" s="7" t="s">
        <v>24</v>
      </c>
      <c r="H4091" s="7" t="s">
        <v>40</v>
      </c>
      <c r="I4091" s="8">
        <v>0.34300000000000003</v>
      </c>
      <c r="J4091" s="8">
        <v>0.51</v>
      </c>
      <c r="K4091" s="8">
        <v>0.60799999999999998</v>
      </c>
      <c r="L4091" s="8">
        <v>1.119</v>
      </c>
      <c r="M4091" s="7">
        <v>41</v>
      </c>
      <c r="N4091" s="7">
        <v>194</v>
      </c>
      <c r="O4091" s="7">
        <v>143</v>
      </c>
      <c r="P4091" s="7">
        <v>49</v>
      </c>
      <c r="Q4091" s="7">
        <v>49</v>
      </c>
      <c r="R4091" s="7">
        <v>9</v>
      </c>
      <c r="S4091" s="7">
        <v>1</v>
      </c>
      <c r="T4091" s="7">
        <v>9</v>
      </c>
      <c r="U4091" s="7">
        <v>29</v>
      </c>
      <c r="V4091" s="7">
        <v>20</v>
      </c>
      <c r="W4091" s="7">
        <v>30</v>
      </c>
      <c r="X4091" s="7">
        <v>36</v>
      </c>
      <c r="Y4091" s="7">
        <v>10</v>
      </c>
      <c r="Z4091" s="7">
        <v>3</v>
      </c>
      <c r="AA4091"/>
    </row>
    <row r="4092" spans="1:27" x14ac:dyDescent="0.25">
      <c r="A4092" s="24">
        <f t="shared" si="193"/>
        <v>1</v>
      </c>
      <c r="B4092" s="24" t="str">
        <f t="shared" si="191"/>
        <v/>
      </c>
      <c r="C4092" s="24">
        <f t="shared" si="192"/>
        <v>1</v>
      </c>
      <c r="D4092" s="24">
        <v>2026</v>
      </c>
      <c r="E4092" s="7" t="s">
        <v>4357</v>
      </c>
      <c r="F4092" s="7" t="s">
        <v>4351</v>
      </c>
      <c r="G4092" s="7" t="s">
        <v>29</v>
      </c>
      <c r="H4092" s="7" t="s">
        <v>38</v>
      </c>
      <c r="I4092" s="8">
        <v>0.308</v>
      </c>
      <c r="J4092" s="8">
        <v>0.4</v>
      </c>
      <c r="K4092" s="8">
        <v>0.61499999999999999</v>
      </c>
      <c r="L4092" s="8">
        <v>1.0149999999999999</v>
      </c>
      <c r="M4092" s="7">
        <v>5</v>
      </c>
      <c r="N4092" s="7">
        <v>15</v>
      </c>
      <c r="O4092" s="7">
        <v>13</v>
      </c>
      <c r="P4092" s="7">
        <v>2</v>
      </c>
      <c r="Q4092" s="7">
        <v>4</v>
      </c>
      <c r="R4092" s="7">
        <v>0</v>
      </c>
      <c r="S4092" s="7">
        <v>2</v>
      </c>
      <c r="T4092" s="7">
        <v>0</v>
      </c>
      <c r="U4092" s="7">
        <v>4</v>
      </c>
      <c r="V4092" s="7">
        <v>0</v>
      </c>
      <c r="W4092" s="7">
        <v>2</v>
      </c>
      <c r="X4092" s="7">
        <v>3</v>
      </c>
      <c r="Y4092" s="7">
        <v>3</v>
      </c>
      <c r="Z4092" s="7">
        <v>0</v>
      </c>
      <c r="AA4092"/>
    </row>
    <row r="4093" spans="1:27" x14ac:dyDescent="0.25">
      <c r="A4093" s="24" t="str">
        <f t="shared" si="193"/>
        <v/>
      </c>
      <c r="B4093" s="24" t="str">
        <f t="shared" si="191"/>
        <v/>
      </c>
      <c r="C4093" s="24" t="str">
        <f t="shared" si="192"/>
        <v/>
      </c>
      <c r="D4093" s="24">
        <v>2026</v>
      </c>
      <c r="E4093" s="7" t="s">
        <v>4359</v>
      </c>
      <c r="F4093" s="7" t="s">
        <v>4351</v>
      </c>
      <c r="G4093" s="7" t="s">
        <v>47</v>
      </c>
      <c r="H4093" s="7" t="s">
        <v>35</v>
      </c>
      <c r="I4093" s="8">
        <v>0.27400000000000002</v>
      </c>
      <c r="J4093" s="8">
        <v>0.33700000000000002</v>
      </c>
      <c r="K4093" s="8">
        <v>0.51600000000000001</v>
      </c>
      <c r="L4093" s="8">
        <v>0.85199999999999998</v>
      </c>
      <c r="M4093" s="7">
        <v>29</v>
      </c>
      <c r="N4093" s="7">
        <v>104</v>
      </c>
      <c r="O4093" s="7">
        <v>95</v>
      </c>
      <c r="P4093" s="7">
        <v>14</v>
      </c>
      <c r="Q4093" s="7">
        <v>26</v>
      </c>
      <c r="R4093" s="7">
        <v>5</v>
      </c>
      <c r="S4093" s="7">
        <v>0</v>
      </c>
      <c r="T4093" s="7">
        <v>6</v>
      </c>
      <c r="U4093" s="7">
        <v>27</v>
      </c>
      <c r="V4093" s="7">
        <v>3</v>
      </c>
      <c r="W4093" s="7">
        <v>6</v>
      </c>
      <c r="X4093" s="7">
        <v>23</v>
      </c>
      <c r="Y4093" s="7">
        <v>5</v>
      </c>
      <c r="Z4093" s="7">
        <v>1</v>
      </c>
      <c r="AA4093"/>
    </row>
    <row r="4094" spans="1:27" x14ac:dyDescent="0.25">
      <c r="A4094" s="24" t="str">
        <f t="shared" si="193"/>
        <v/>
      </c>
      <c r="B4094" s="24" t="str">
        <f t="shared" si="191"/>
        <v/>
      </c>
      <c r="C4094" s="24" t="str">
        <f t="shared" si="192"/>
        <v/>
      </c>
      <c r="D4094" s="24">
        <v>2026</v>
      </c>
      <c r="E4094" s="7" t="s">
        <v>4358</v>
      </c>
      <c r="F4094" s="7" t="s">
        <v>4351</v>
      </c>
      <c r="G4094" s="7" t="s">
        <v>37</v>
      </c>
      <c r="H4094" s="7" t="s">
        <v>25</v>
      </c>
      <c r="I4094" s="8">
        <v>0.26400000000000001</v>
      </c>
      <c r="J4094" s="8">
        <v>0.375</v>
      </c>
      <c r="K4094" s="8">
        <v>0.30599999999999999</v>
      </c>
      <c r="L4094" s="8">
        <v>0.68100000000000005</v>
      </c>
      <c r="M4094" s="7">
        <v>28</v>
      </c>
      <c r="N4094" s="7">
        <v>90</v>
      </c>
      <c r="O4094" s="7">
        <v>72</v>
      </c>
      <c r="P4094" s="7">
        <v>13</v>
      </c>
      <c r="Q4094" s="7">
        <v>19</v>
      </c>
      <c r="R4094" s="7">
        <v>3</v>
      </c>
      <c r="S4094" s="7">
        <v>0</v>
      </c>
      <c r="T4094" s="7">
        <v>0</v>
      </c>
      <c r="U4094" s="7">
        <v>9</v>
      </c>
      <c r="V4094" s="7">
        <v>7</v>
      </c>
      <c r="W4094" s="7">
        <v>7</v>
      </c>
      <c r="X4094" s="7">
        <v>7</v>
      </c>
      <c r="Y4094" s="7">
        <v>8</v>
      </c>
      <c r="Z4094" s="7">
        <v>1</v>
      </c>
      <c r="AA4094"/>
    </row>
    <row r="4095" spans="1:27" x14ac:dyDescent="0.25">
      <c r="A4095" s="24">
        <f t="shared" si="193"/>
        <v>1</v>
      </c>
      <c r="B4095" s="24" t="str">
        <f t="shared" si="191"/>
        <v/>
      </c>
      <c r="C4095" s="24" t="str">
        <f t="shared" si="192"/>
        <v/>
      </c>
      <c r="D4095" s="24">
        <v>2026</v>
      </c>
      <c r="E4095" s="7" t="s">
        <v>4355</v>
      </c>
      <c r="F4095" s="7" t="s">
        <v>4351</v>
      </c>
      <c r="G4095" s="7" t="s">
        <v>29</v>
      </c>
      <c r="H4095" s="7" t="s">
        <v>30</v>
      </c>
      <c r="I4095" s="8">
        <v>0.25600000000000001</v>
      </c>
      <c r="J4095" s="8">
        <v>0.374</v>
      </c>
      <c r="K4095" s="8">
        <v>0.42099999999999999</v>
      </c>
      <c r="L4095" s="8">
        <v>0.79600000000000004</v>
      </c>
      <c r="M4095" s="7">
        <v>40</v>
      </c>
      <c r="N4095" s="7">
        <v>152</v>
      </c>
      <c r="O4095" s="7">
        <v>121</v>
      </c>
      <c r="P4095" s="7">
        <v>22</v>
      </c>
      <c r="Q4095" s="7">
        <v>31</v>
      </c>
      <c r="R4095" s="7">
        <v>9</v>
      </c>
      <c r="S4095" s="7">
        <v>1</v>
      </c>
      <c r="T4095" s="7">
        <v>3</v>
      </c>
      <c r="U4095" s="7">
        <v>26</v>
      </c>
      <c r="V4095" s="7">
        <v>13</v>
      </c>
      <c r="W4095" s="7">
        <v>11</v>
      </c>
      <c r="X4095" s="7">
        <v>49</v>
      </c>
      <c r="Y4095" s="7">
        <v>13</v>
      </c>
      <c r="Z4095" s="7">
        <v>1</v>
      </c>
      <c r="AA4095"/>
    </row>
    <row r="4096" spans="1:27" x14ac:dyDescent="0.25">
      <c r="A4096" s="24" t="str">
        <f t="shared" si="193"/>
        <v/>
      </c>
      <c r="B4096" s="24" t="str">
        <f t="shared" si="191"/>
        <v/>
      </c>
      <c r="C4096" s="24" t="str">
        <f t="shared" si="192"/>
        <v/>
      </c>
      <c r="D4096" s="24">
        <v>2026</v>
      </c>
      <c r="E4096" s="7" t="s">
        <v>4361</v>
      </c>
      <c r="F4096" s="7" t="s">
        <v>4351</v>
      </c>
      <c r="G4096" s="7" t="s">
        <v>24</v>
      </c>
      <c r="H4096" s="7" t="s">
        <v>35</v>
      </c>
      <c r="I4096" s="8">
        <v>0.24299999999999999</v>
      </c>
      <c r="J4096" s="8">
        <v>0.34799999999999998</v>
      </c>
      <c r="K4096" s="8">
        <v>0.4</v>
      </c>
      <c r="L4096" s="8">
        <v>0.748</v>
      </c>
      <c r="M4096" s="7">
        <v>35</v>
      </c>
      <c r="N4096" s="7">
        <v>137</v>
      </c>
      <c r="O4096" s="7">
        <v>115</v>
      </c>
      <c r="P4096" s="7">
        <v>23</v>
      </c>
      <c r="Q4096" s="7">
        <v>28</v>
      </c>
      <c r="R4096" s="7">
        <v>6</v>
      </c>
      <c r="S4096" s="7">
        <v>0</v>
      </c>
      <c r="T4096" s="7">
        <v>4</v>
      </c>
      <c r="U4096" s="7">
        <v>19</v>
      </c>
      <c r="V4096" s="7">
        <v>5</v>
      </c>
      <c r="W4096" s="7">
        <v>14</v>
      </c>
      <c r="X4096" s="7">
        <v>26</v>
      </c>
      <c r="Y4096" s="7">
        <v>5</v>
      </c>
      <c r="Z4096" s="7">
        <v>3</v>
      </c>
      <c r="AA4096"/>
    </row>
    <row r="4097" spans="1:27" x14ac:dyDescent="0.25">
      <c r="A4097" s="24" t="str">
        <f t="shared" si="193"/>
        <v/>
      </c>
      <c r="B4097" s="24" t="str">
        <f t="shared" si="191"/>
        <v/>
      </c>
      <c r="C4097" s="24" t="str">
        <f t="shared" si="192"/>
        <v/>
      </c>
      <c r="D4097" s="24">
        <v>2026</v>
      </c>
      <c r="E4097" s="7" t="s">
        <v>4360</v>
      </c>
      <c r="F4097" s="7" t="s">
        <v>4351</v>
      </c>
      <c r="G4097" s="7" t="s">
        <v>47</v>
      </c>
      <c r="H4097" s="7" t="s">
        <v>25</v>
      </c>
      <c r="I4097" s="8">
        <v>0.24199999999999999</v>
      </c>
      <c r="J4097" s="8">
        <v>0.30199999999999999</v>
      </c>
      <c r="K4097" s="8">
        <v>0.315</v>
      </c>
      <c r="L4097" s="8">
        <v>0.61799999999999999</v>
      </c>
      <c r="M4097" s="7">
        <v>40</v>
      </c>
      <c r="N4097" s="7">
        <v>164</v>
      </c>
      <c r="O4097" s="7">
        <v>149</v>
      </c>
      <c r="P4097" s="7">
        <v>17</v>
      </c>
      <c r="Q4097" s="7">
        <v>36</v>
      </c>
      <c r="R4097" s="7">
        <v>4</v>
      </c>
      <c r="S4097" s="7">
        <v>2</v>
      </c>
      <c r="T4097" s="7">
        <v>1</v>
      </c>
      <c r="U4097" s="7">
        <v>17</v>
      </c>
      <c r="V4097" s="7">
        <v>8</v>
      </c>
      <c r="W4097" s="7">
        <v>5</v>
      </c>
      <c r="X4097" s="7">
        <v>35</v>
      </c>
      <c r="Y4097" s="7">
        <v>9</v>
      </c>
      <c r="Z4097" s="7">
        <v>0</v>
      </c>
      <c r="AA4097"/>
    </row>
    <row r="4098" spans="1:27" x14ac:dyDescent="0.25">
      <c r="A4098" s="24">
        <f t="shared" si="193"/>
        <v>1</v>
      </c>
      <c r="B4098" s="24" t="str">
        <f t="shared" ref="B4098:B4161" si="194">IF(COUNTIFS(Draft_Player,$E4098),COUNTIFS(Draft_Player,$E4098),"")</f>
        <v/>
      </c>
      <c r="C4098" s="24" t="str">
        <f t="shared" ref="C4098:C4161" si="195">IF(COUNTIFS(Transfers_Player,$E4098),COUNTIFS(Transfers_Player,$E4098),"")</f>
        <v/>
      </c>
      <c r="D4098" s="24">
        <v>2026</v>
      </c>
      <c r="E4098" s="7" t="s">
        <v>4362</v>
      </c>
      <c r="F4098" s="7" t="s">
        <v>4351</v>
      </c>
      <c r="G4098" s="7" t="s">
        <v>29</v>
      </c>
      <c r="H4098" s="7" t="s">
        <v>30</v>
      </c>
      <c r="I4098" s="8">
        <v>0.219</v>
      </c>
      <c r="J4098" s="8">
        <v>0.33300000000000002</v>
      </c>
      <c r="K4098" s="8">
        <v>0.36199999999999999</v>
      </c>
      <c r="L4098" s="8">
        <v>0.69499999999999995</v>
      </c>
      <c r="M4098" s="7">
        <v>37</v>
      </c>
      <c r="N4098" s="7">
        <v>128</v>
      </c>
      <c r="O4098" s="7">
        <v>105</v>
      </c>
      <c r="P4098" s="7">
        <v>16</v>
      </c>
      <c r="Q4098" s="7">
        <v>23</v>
      </c>
      <c r="R4098" s="7">
        <v>1</v>
      </c>
      <c r="S4098" s="7">
        <v>1</v>
      </c>
      <c r="T4098" s="7">
        <v>4</v>
      </c>
      <c r="U4098" s="7">
        <v>23</v>
      </c>
      <c r="V4098" s="7">
        <v>5</v>
      </c>
      <c r="W4098" s="7">
        <v>14</v>
      </c>
      <c r="X4098" s="7">
        <v>38</v>
      </c>
      <c r="Y4098" s="7">
        <v>5</v>
      </c>
      <c r="Z4098" s="7">
        <v>3</v>
      </c>
      <c r="AA4098"/>
    </row>
    <row r="4099" spans="1:27" x14ac:dyDescent="0.25">
      <c r="A4099" s="24" t="str">
        <f t="shared" ref="A4099:A4162" si="196">IF(OR(G4099="SR", G4099="GR"), 1, "")</f>
        <v/>
      </c>
      <c r="B4099" s="24" t="str">
        <f t="shared" si="194"/>
        <v/>
      </c>
      <c r="C4099" s="24" t="str">
        <f t="shared" si="195"/>
        <v/>
      </c>
      <c r="D4099" s="24">
        <v>2026</v>
      </c>
      <c r="E4099" s="7" t="s">
        <v>4363</v>
      </c>
      <c r="F4099" s="7" t="s">
        <v>4351</v>
      </c>
      <c r="G4099" s="7" t="s">
        <v>47</v>
      </c>
      <c r="H4099" s="7" t="s">
        <v>33</v>
      </c>
      <c r="I4099" s="8">
        <v>0.20799999999999999</v>
      </c>
      <c r="J4099" s="8">
        <v>0.32500000000000001</v>
      </c>
      <c r="K4099" s="8">
        <v>0.39600000000000002</v>
      </c>
      <c r="L4099" s="8">
        <v>0.72199999999999998</v>
      </c>
      <c r="M4099" s="7">
        <v>34</v>
      </c>
      <c r="N4099" s="7">
        <v>126</v>
      </c>
      <c r="O4099" s="7">
        <v>106</v>
      </c>
      <c r="P4099" s="7">
        <v>17</v>
      </c>
      <c r="Q4099" s="7">
        <v>22</v>
      </c>
      <c r="R4099" s="7">
        <v>8</v>
      </c>
      <c r="S4099" s="7">
        <v>0</v>
      </c>
      <c r="T4099" s="7">
        <v>4</v>
      </c>
      <c r="U4099" s="7">
        <v>17</v>
      </c>
      <c r="V4099" s="7">
        <v>6</v>
      </c>
      <c r="W4099" s="7">
        <v>13</v>
      </c>
      <c r="X4099" s="7">
        <v>43</v>
      </c>
      <c r="Y4099" s="7">
        <v>2</v>
      </c>
      <c r="Z4099" s="7">
        <v>3</v>
      </c>
      <c r="AA4099"/>
    </row>
    <row r="4100" spans="1:27" x14ac:dyDescent="0.25">
      <c r="A4100" s="24">
        <f t="shared" si="196"/>
        <v>1</v>
      </c>
      <c r="B4100" s="24" t="str">
        <f t="shared" si="194"/>
        <v/>
      </c>
      <c r="C4100" s="24" t="str">
        <f t="shared" si="195"/>
        <v/>
      </c>
      <c r="D4100" s="24">
        <v>2026</v>
      </c>
      <c r="E4100" s="7" t="s">
        <v>4364</v>
      </c>
      <c r="F4100" s="7" t="s">
        <v>4351</v>
      </c>
      <c r="G4100" s="7" t="s">
        <v>29</v>
      </c>
      <c r="H4100" s="7" t="s">
        <v>33</v>
      </c>
      <c r="I4100" s="8">
        <v>0.17699999999999999</v>
      </c>
      <c r="J4100" s="8">
        <v>0.33300000000000002</v>
      </c>
      <c r="K4100" s="8">
        <v>0.29099999999999998</v>
      </c>
      <c r="L4100" s="8">
        <v>0.624</v>
      </c>
      <c r="M4100" s="7">
        <v>26</v>
      </c>
      <c r="N4100" s="7">
        <v>103</v>
      </c>
      <c r="O4100" s="7">
        <v>79</v>
      </c>
      <c r="P4100" s="7">
        <v>15</v>
      </c>
      <c r="Q4100" s="7">
        <v>14</v>
      </c>
      <c r="R4100" s="7">
        <v>4</v>
      </c>
      <c r="S4100" s="7">
        <v>1</v>
      </c>
      <c r="T4100" s="7">
        <v>1</v>
      </c>
      <c r="U4100" s="7">
        <v>11</v>
      </c>
      <c r="V4100" s="7">
        <v>11</v>
      </c>
      <c r="W4100" s="7">
        <v>8</v>
      </c>
      <c r="X4100" s="7">
        <v>19</v>
      </c>
      <c r="Y4100" s="7">
        <v>2</v>
      </c>
      <c r="Z4100" s="7">
        <v>2</v>
      </c>
      <c r="AA4100"/>
    </row>
    <row r="4101" spans="1:27" x14ac:dyDescent="0.25">
      <c r="A4101" s="24">
        <f t="shared" si="196"/>
        <v>1</v>
      </c>
      <c r="B4101" s="24" t="str">
        <f t="shared" si="194"/>
        <v/>
      </c>
      <c r="C4101" s="24" t="str">
        <f t="shared" si="195"/>
        <v/>
      </c>
      <c r="D4101" s="24">
        <v>2026</v>
      </c>
      <c r="E4101" s="7" t="s">
        <v>4365</v>
      </c>
      <c r="F4101" s="7" t="s">
        <v>4351</v>
      </c>
      <c r="G4101" s="7" t="s">
        <v>29</v>
      </c>
      <c r="H4101" s="7" t="s">
        <v>35</v>
      </c>
      <c r="I4101" s="8">
        <v>0.14899999999999999</v>
      </c>
      <c r="J4101" s="8">
        <v>0.35199999999999998</v>
      </c>
      <c r="K4101" s="8">
        <v>0.28399999999999997</v>
      </c>
      <c r="L4101" s="8">
        <v>0.63600000000000001</v>
      </c>
      <c r="M4101" s="7">
        <v>26</v>
      </c>
      <c r="N4101" s="7">
        <v>88</v>
      </c>
      <c r="O4101" s="7">
        <v>67</v>
      </c>
      <c r="P4101" s="7">
        <v>10</v>
      </c>
      <c r="Q4101" s="7">
        <v>10</v>
      </c>
      <c r="R4101" s="7">
        <v>3</v>
      </c>
      <c r="S4101" s="7">
        <v>0</v>
      </c>
      <c r="T4101" s="7">
        <v>2</v>
      </c>
      <c r="U4101" s="7">
        <v>12</v>
      </c>
      <c r="V4101" s="7">
        <v>4</v>
      </c>
      <c r="W4101" s="7">
        <v>17</v>
      </c>
      <c r="X4101" s="7">
        <v>18</v>
      </c>
      <c r="Y4101" s="7">
        <v>3</v>
      </c>
      <c r="Z4101" s="7">
        <v>1</v>
      </c>
      <c r="AA4101"/>
    </row>
    <row r="4102" spans="1:27" x14ac:dyDescent="0.25">
      <c r="A4102" s="24" t="str">
        <f t="shared" si="196"/>
        <v/>
      </c>
      <c r="B4102" s="24" t="str">
        <f t="shared" si="194"/>
        <v/>
      </c>
      <c r="C4102" s="24" t="str">
        <f t="shared" si="195"/>
        <v/>
      </c>
      <c r="D4102" s="24">
        <v>2026</v>
      </c>
      <c r="E4102" s="7" t="s">
        <v>4366</v>
      </c>
      <c r="F4102" s="7" t="s">
        <v>4351</v>
      </c>
      <c r="G4102" s="7" t="s">
        <v>24</v>
      </c>
      <c r="H4102" s="7" t="s">
        <v>64</v>
      </c>
      <c r="I4102" s="8">
        <v>0</v>
      </c>
      <c r="J4102" s="8">
        <v>0</v>
      </c>
      <c r="K4102" s="8">
        <v>0</v>
      </c>
      <c r="L4102" s="8">
        <v>0</v>
      </c>
      <c r="M4102" s="7">
        <v>1</v>
      </c>
      <c r="N4102" s="7">
        <v>1</v>
      </c>
      <c r="O4102" s="7">
        <v>1</v>
      </c>
      <c r="P4102" s="7">
        <v>0</v>
      </c>
      <c r="Q4102" s="7">
        <v>0</v>
      </c>
      <c r="R4102" s="7">
        <v>0</v>
      </c>
      <c r="S4102" s="7">
        <v>0</v>
      </c>
      <c r="T4102" s="7">
        <v>0</v>
      </c>
      <c r="U4102" s="7">
        <v>0</v>
      </c>
      <c r="V4102" s="7">
        <v>0</v>
      </c>
      <c r="W4102" s="7">
        <v>0</v>
      </c>
      <c r="X4102" s="7">
        <v>1</v>
      </c>
      <c r="Y4102" s="7">
        <v>0</v>
      </c>
      <c r="Z4102" s="7">
        <v>0</v>
      </c>
      <c r="AA4102"/>
    </row>
    <row r="4103" spans="1:27" x14ac:dyDescent="0.25">
      <c r="A4103" s="24" t="str">
        <f t="shared" si="196"/>
        <v/>
      </c>
      <c r="B4103" s="24">
        <f t="shared" si="194"/>
        <v>1</v>
      </c>
      <c r="C4103" s="24" t="str">
        <f t="shared" si="195"/>
        <v/>
      </c>
      <c r="D4103" s="24">
        <v>2026</v>
      </c>
      <c r="E4103" s="7" t="s">
        <v>4367</v>
      </c>
      <c r="F4103" s="7" t="s">
        <v>4368</v>
      </c>
      <c r="G4103" s="7" t="s">
        <v>24</v>
      </c>
      <c r="H4103" s="7" t="s">
        <v>27</v>
      </c>
      <c r="I4103" s="8">
        <v>0.34899999999999998</v>
      </c>
      <c r="J4103" s="8">
        <v>0.42699999999999999</v>
      </c>
      <c r="K4103" s="8">
        <v>0.52200000000000002</v>
      </c>
      <c r="L4103" s="8">
        <v>0.94899999999999995</v>
      </c>
      <c r="M4103" s="7">
        <v>58</v>
      </c>
      <c r="N4103" s="7">
        <v>274</v>
      </c>
      <c r="O4103" s="7">
        <v>232</v>
      </c>
      <c r="P4103" s="7">
        <v>64</v>
      </c>
      <c r="Q4103" s="7">
        <v>81</v>
      </c>
      <c r="R4103" s="7">
        <v>18</v>
      </c>
      <c r="S4103" s="7">
        <v>2</v>
      </c>
      <c r="T4103" s="7">
        <v>6</v>
      </c>
      <c r="U4103" s="7">
        <v>46</v>
      </c>
      <c r="V4103" s="7">
        <v>2</v>
      </c>
      <c r="W4103" s="7">
        <v>34</v>
      </c>
      <c r="X4103" s="7">
        <v>43</v>
      </c>
      <c r="Y4103" s="7">
        <v>13</v>
      </c>
      <c r="Z4103" s="7">
        <v>2</v>
      </c>
      <c r="AA4103"/>
    </row>
    <row r="4104" spans="1:27" x14ac:dyDescent="0.25">
      <c r="A4104" s="24" t="str">
        <f t="shared" si="196"/>
        <v/>
      </c>
      <c r="B4104" s="24" t="str">
        <f t="shared" si="194"/>
        <v/>
      </c>
      <c r="C4104" s="24" t="str">
        <f t="shared" si="195"/>
        <v/>
      </c>
      <c r="D4104" s="24">
        <v>2026</v>
      </c>
      <c r="E4104" s="7" t="s">
        <v>4369</v>
      </c>
      <c r="F4104" s="7" t="s">
        <v>4368</v>
      </c>
      <c r="G4104" s="7" t="s">
        <v>24</v>
      </c>
      <c r="H4104" s="7" t="s">
        <v>25</v>
      </c>
      <c r="I4104" s="8">
        <v>0.317</v>
      </c>
      <c r="J4104" s="8">
        <v>0.41699999999999998</v>
      </c>
      <c r="K4104" s="8">
        <v>0.64600000000000002</v>
      </c>
      <c r="L4104" s="8">
        <v>1.0629999999999999</v>
      </c>
      <c r="M4104" s="7">
        <v>51</v>
      </c>
      <c r="N4104" s="7">
        <v>223</v>
      </c>
      <c r="O4104" s="7">
        <v>189</v>
      </c>
      <c r="P4104" s="7">
        <v>44</v>
      </c>
      <c r="Q4104" s="7">
        <v>60</v>
      </c>
      <c r="R4104" s="7">
        <v>8</v>
      </c>
      <c r="S4104" s="7">
        <v>0</v>
      </c>
      <c r="T4104" s="7">
        <v>18</v>
      </c>
      <c r="U4104" s="7">
        <v>51</v>
      </c>
      <c r="V4104" s="7">
        <v>5</v>
      </c>
      <c r="W4104" s="7">
        <v>28</v>
      </c>
      <c r="X4104" s="7">
        <v>63</v>
      </c>
      <c r="Y4104" s="7">
        <v>0</v>
      </c>
      <c r="Z4104" s="7">
        <v>0</v>
      </c>
      <c r="AA4104"/>
    </row>
    <row r="4105" spans="1:27" x14ac:dyDescent="0.25">
      <c r="A4105" s="24" t="str">
        <f t="shared" si="196"/>
        <v/>
      </c>
      <c r="B4105" s="24" t="str">
        <f t="shared" si="194"/>
        <v/>
      </c>
      <c r="C4105" s="24" t="str">
        <f t="shared" si="195"/>
        <v/>
      </c>
      <c r="D4105" s="24">
        <v>2026</v>
      </c>
      <c r="E4105" s="7" t="s">
        <v>4370</v>
      </c>
      <c r="F4105" s="7" t="s">
        <v>4368</v>
      </c>
      <c r="G4105" s="7" t="s">
        <v>47</v>
      </c>
      <c r="H4105" s="7" t="s">
        <v>44</v>
      </c>
      <c r="I4105" s="8">
        <v>0.314</v>
      </c>
      <c r="J4105" s="8">
        <v>0.47499999999999998</v>
      </c>
      <c r="K4105" s="8">
        <v>0.42899999999999999</v>
      </c>
      <c r="L4105" s="8">
        <v>0.90400000000000003</v>
      </c>
      <c r="M4105" s="7">
        <v>53</v>
      </c>
      <c r="N4105" s="7">
        <v>187</v>
      </c>
      <c r="O4105" s="7">
        <v>140</v>
      </c>
      <c r="P4105" s="7">
        <v>30</v>
      </c>
      <c r="Q4105" s="7">
        <v>44</v>
      </c>
      <c r="R4105" s="7">
        <v>5</v>
      </c>
      <c r="S4105" s="7">
        <v>1</v>
      </c>
      <c r="T4105" s="7">
        <v>3</v>
      </c>
      <c r="U4105" s="7">
        <v>21</v>
      </c>
      <c r="V4105" s="7">
        <v>8</v>
      </c>
      <c r="W4105" s="7">
        <v>35</v>
      </c>
      <c r="X4105" s="7">
        <v>33</v>
      </c>
      <c r="Y4105" s="7">
        <v>1</v>
      </c>
      <c r="Z4105" s="7">
        <v>1</v>
      </c>
      <c r="AA4105"/>
    </row>
    <row r="4106" spans="1:27" x14ac:dyDescent="0.25">
      <c r="A4106" s="24" t="str">
        <f t="shared" si="196"/>
        <v/>
      </c>
      <c r="B4106" s="24" t="str">
        <f t="shared" si="194"/>
        <v/>
      </c>
      <c r="C4106" s="24" t="str">
        <f t="shared" si="195"/>
        <v/>
      </c>
      <c r="D4106" s="24">
        <v>2026</v>
      </c>
      <c r="E4106" s="7" t="s">
        <v>4371</v>
      </c>
      <c r="F4106" s="7" t="s">
        <v>4368</v>
      </c>
      <c r="G4106" s="7" t="s">
        <v>47</v>
      </c>
      <c r="H4106" s="7" t="s">
        <v>25</v>
      </c>
      <c r="I4106" s="8">
        <v>0.308</v>
      </c>
      <c r="J4106" s="8">
        <v>0.39500000000000002</v>
      </c>
      <c r="K4106" s="8">
        <v>0.54100000000000004</v>
      </c>
      <c r="L4106" s="8">
        <v>0.93500000000000005</v>
      </c>
      <c r="M4106" s="7">
        <v>47</v>
      </c>
      <c r="N4106" s="7">
        <v>185</v>
      </c>
      <c r="O4106" s="7">
        <v>159</v>
      </c>
      <c r="P4106" s="7">
        <v>37</v>
      </c>
      <c r="Q4106" s="7">
        <v>49</v>
      </c>
      <c r="R4106" s="7">
        <v>10</v>
      </c>
      <c r="S4106" s="7">
        <v>0</v>
      </c>
      <c r="T4106" s="7">
        <v>9</v>
      </c>
      <c r="U4106" s="7">
        <v>37</v>
      </c>
      <c r="V4106" s="7">
        <v>10</v>
      </c>
      <c r="W4106" s="7">
        <v>14</v>
      </c>
      <c r="X4106" s="7">
        <v>39</v>
      </c>
      <c r="Y4106" s="7">
        <v>2</v>
      </c>
      <c r="Z4106" s="7">
        <v>0</v>
      </c>
      <c r="AA4106"/>
    </row>
    <row r="4107" spans="1:27" x14ac:dyDescent="0.25">
      <c r="A4107" s="24" t="str">
        <f t="shared" si="196"/>
        <v/>
      </c>
      <c r="B4107" s="24">
        <f t="shared" si="194"/>
        <v>1</v>
      </c>
      <c r="C4107" s="24" t="str">
        <f t="shared" si="195"/>
        <v/>
      </c>
      <c r="D4107" s="24">
        <v>2026</v>
      </c>
      <c r="E4107" s="7" t="s">
        <v>4372</v>
      </c>
      <c r="F4107" s="7" t="s">
        <v>4368</v>
      </c>
      <c r="G4107" s="7" t="s">
        <v>37</v>
      </c>
      <c r="H4107" s="7" t="s">
        <v>40</v>
      </c>
      <c r="I4107" s="8">
        <v>0.29599999999999999</v>
      </c>
      <c r="J4107" s="8">
        <v>0.41699999999999998</v>
      </c>
      <c r="K4107" s="8">
        <v>0.52</v>
      </c>
      <c r="L4107" s="8">
        <v>0.93700000000000006</v>
      </c>
      <c r="M4107" s="7">
        <v>58</v>
      </c>
      <c r="N4107" s="7">
        <v>271</v>
      </c>
      <c r="O4107" s="7">
        <v>223</v>
      </c>
      <c r="P4107" s="7">
        <v>53</v>
      </c>
      <c r="Q4107" s="7">
        <v>66</v>
      </c>
      <c r="R4107" s="7">
        <v>15</v>
      </c>
      <c r="S4107" s="7">
        <v>1</v>
      </c>
      <c r="T4107" s="7">
        <v>11</v>
      </c>
      <c r="U4107" s="7">
        <v>49</v>
      </c>
      <c r="V4107" s="7">
        <v>12</v>
      </c>
      <c r="W4107" s="7">
        <v>35</v>
      </c>
      <c r="X4107" s="7">
        <v>23</v>
      </c>
      <c r="Y4107" s="7">
        <v>3</v>
      </c>
      <c r="Z4107" s="7">
        <v>3</v>
      </c>
      <c r="AA4107"/>
    </row>
    <row r="4108" spans="1:27" x14ac:dyDescent="0.25">
      <c r="A4108" s="24" t="str">
        <f t="shared" si="196"/>
        <v/>
      </c>
      <c r="B4108" s="24">
        <f t="shared" si="194"/>
        <v>1</v>
      </c>
      <c r="C4108" s="24">
        <f t="shared" si="195"/>
        <v>1</v>
      </c>
      <c r="D4108" s="24">
        <v>2026</v>
      </c>
      <c r="E4108" s="7" t="s">
        <v>4373</v>
      </c>
      <c r="F4108" s="7" t="s">
        <v>4368</v>
      </c>
      <c r="G4108" s="7" t="s">
        <v>37</v>
      </c>
      <c r="H4108" s="7" t="s">
        <v>35</v>
      </c>
      <c r="I4108" s="8">
        <v>0.30299999999999999</v>
      </c>
      <c r="J4108" s="8">
        <v>0.39900000000000002</v>
      </c>
      <c r="K4108" s="8">
        <v>0.63600000000000001</v>
      </c>
      <c r="L4108" s="8">
        <v>1.0349999999999999</v>
      </c>
      <c r="M4108" s="7">
        <v>41</v>
      </c>
      <c r="N4108" s="7">
        <v>194</v>
      </c>
      <c r="O4108" s="7">
        <v>165</v>
      </c>
      <c r="P4108" s="7">
        <v>43</v>
      </c>
      <c r="Q4108" s="7">
        <v>50</v>
      </c>
      <c r="R4108" s="7">
        <v>7</v>
      </c>
      <c r="S4108" s="7">
        <v>0</v>
      </c>
      <c r="T4108" s="7">
        <v>16</v>
      </c>
      <c r="U4108" s="7">
        <v>49</v>
      </c>
      <c r="V4108" s="7">
        <v>4</v>
      </c>
      <c r="W4108" s="7">
        <v>23</v>
      </c>
      <c r="X4108" s="7">
        <v>32</v>
      </c>
      <c r="Y4108" s="7">
        <v>8</v>
      </c>
      <c r="Z4108" s="7">
        <v>1</v>
      </c>
      <c r="AA4108"/>
    </row>
    <row r="4109" spans="1:27" x14ac:dyDescent="0.25">
      <c r="A4109" s="24">
        <f t="shared" si="196"/>
        <v>1</v>
      </c>
      <c r="B4109" s="24" t="str">
        <f t="shared" si="194"/>
        <v/>
      </c>
      <c r="C4109" s="24" t="str">
        <f t="shared" si="195"/>
        <v/>
      </c>
      <c r="D4109" s="24">
        <v>2026</v>
      </c>
      <c r="E4109" s="7" t="s">
        <v>4374</v>
      </c>
      <c r="F4109" s="7" t="s">
        <v>4368</v>
      </c>
      <c r="G4109" s="7" t="s">
        <v>29</v>
      </c>
      <c r="H4109" s="7" t="s">
        <v>42</v>
      </c>
      <c r="I4109" s="8">
        <v>0.26500000000000001</v>
      </c>
      <c r="J4109" s="8">
        <v>0.379</v>
      </c>
      <c r="K4109" s="8">
        <v>0.40799999999999997</v>
      </c>
      <c r="L4109" s="8">
        <v>0.78700000000000003</v>
      </c>
      <c r="M4109" s="7">
        <v>24</v>
      </c>
      <c r="N4109" s="7">
        <v>59</v>
      </c>
      <c r="O4109" s="7">
        <v>49</v>
      </c>
      <c r="P4109" s="7">
        <v>10</v>
      </c>
      <c r="Q4109" s="7">
        <v>13</v>
      </c>
      <c r="R4109" s="7">
        <v>4</v>
      </c>
      <c r="S4109" s="7">
        <v>0</v>
      </c>
      <c r="T4109" s="7">
        <v>1</v>
      </c>
      <c r="U4109" s="7">
        <v>9</v>
      </c>
      <c r="V4109" s="7">
        <v>1</v>
      </c>
      <c r="W4109" s="7">
        <v>8</v>
      </c>
      <c r="X4109" s="7">
        <v>23</v>
      </c>
      <c r="Y4109" s="7">
        <v>0</v>
      </c>
      <c r="Z4109" s="7">
        <v>0</v>
      </c>
      <c r="AA4109"/>
    </row>
    <row r="4110" spans="1:27" x14ac:dyDescent="0.25">
      <c r="A4110" s="24">
        <f t="shared" si="196"/>
        <v>1</v>
      </c>
      <c r="B4110" s="24" t="str">
        <f t="shared" si="194"/>
        <v/>
      </c>
      <c r="C4110" s="24" t="str">
        <f t="shared" si="195"/>
        <v/>
      </c>
      <c r="D4110" s="24">
        <v>2026</v>
      </c>
      <c r="E4110" s="7" t="s">
        <v>4375</v>
      </c>
      <c r="F4110" s="7" t="s">
        <v>4368</v>
      </c>
      <c r="G4110" s="7" t="s">
        <v>29</v>
      </c>
      <c r="H4110" s="7" t="s">
        <v>42</v>
      </c>
      <c r="I4110" s="8">
        <v>0.26</v>
      </c>
      <c r="J4110" s="8">
        <v>0.38800000000000001</v>
      </c>
      <c r="K4110" s="8">
        <v>0.496</v>
      </c>
      <c r="L4110" s="8">
        <v>0.88400000000000001</v>
      </c>
      <c r="M4110" s="7">
        <v>43</v>
      </c>
      <c r="N4110" s="7">
        <v>153</v>
      </c>
      <c r="O4110" s="7">
        <v>123</v>
      </c>
      <c r="P4110" s="7">
        <v>21</v>
      </c>
      <c r="Q4110" s="7">
        <v>32</v>
      </c>
      <c r="R4110" s="7">
        <v>12</v>
      </c>
      <c r="S4110" s="7">
        <v>1</v>
      </c>
      <c r="T4110" s="7">
        <v>5</v>
      </c>
      <c r="U4110" s="7">
        <v>29</v>
      </c>
      <c r="V4110" s="7">
        <v>4</v>
      </c>
      <c r="W4110" s="7">
        <v>23</v>
      </c>
      <c r="X4110" s="7">
        <v>32</v>
      </c>
      <c r="Y4110" s="7">
        <v>1</v>
      </c>
      <c r="Z4110" s="7">
        <v>0</v>
      </c>
      <c r="AA4110"/>
    </row>
    <row r="4111" spans="1:27" x14ac:dyDescent="0.25">
      <c r="A4111" s="24" t="str">
        <f t="shared" si="196"/>
        <v/>
      </c>
      <c r="B4111" s="24" t="str">
        <f t="shared" si="194"/>
        <v/>
      </c>
      <c r="C4111" s="24" t="str">
        <f t="shared" si="195"/>
        <v/>
      </c>
      <c r="D4111" s="24">
        <v>2026</v>
      </c>
      <c r="E4111" s="7" t="s">
        <v>4376</v>
      </c>
      <c r="F4111" s="7" t="s">
        <v>4368</v>
      </c>
      <c r="G4111" s="7" t="s">
        <v>24</v>
      </c>
      <c r="H4111" s="7" t="s">
        <v>33</v>
      </c>
      <c r="I4111" s="8">
        <v>0.254</v>
      </c>
      <c r="J4111" s="8">
        <v>0.35099999999999998</v>
      </c>
      <c r="K4111" s="8">
        <v>0.5</v>
      </c>
      <c r="L4111" s="8">
        <v>0.85099999999999998</v>
      </c>
      <c r="M4111" s="7">
        <v>40</v>
      </c>
      <c r="N4111" s="7">
        <v>135</v>
      </c>
      <c r="O4111" s="7">
        <v>114</v>
      </c>
      <c r="P4111" s="7">
        <v>19</v>
      </c>
      <c r="Q4111" s="7">
        <v>29</v>
      </c>
      <c r="R4111" s="7">
        <v>4</v>
      </c>
      <c r="S4111" s="7">
        <v>0</v>
      </c>
      <c r="T4111" s="7">
        <v>8</v>
      </c>
      <c r="U4111" s="7">
        <v>24</v>
      </c>
      <c r="V4111" s="7">
        <v>5</v>
      </c>
      <c r="W4111" s="7">
        <v>13</v>
      </c>
      <c r="X4111" s="7">
        <v>27</v>
      </c>
      <c r="Y4111" s="7">
        <v>3</v>
      </c>
      <c r="Z4111" s="7">
        <v>0</v>
      </c>
      <c r="AA4111"/>
    </row>
    <row r="4112" spans="1:27" x14ac:dyDescent="0.25">
      <c r="A4112" s="24" t="str">
        <f t="shared" si="196"/>
        <v/>
      </c>
      <c r="B4112" s="24" t="str">
        <f t="shared" si="194"/>
        <v/>
      </c>
      <c r="C4112" s="24" t="str">
        <f t="shared" si="195"/>
        <v/>
      </c>
      <c r="D4112" s="24">
        <v>2026</v>
      </c>
      <c r="E4112" s="7" t="s">
        <v>4377</v>
      </c>
      <c r="F4112" s="7" t="s">
        <v>4368</v>
      </c>
      <c r="G4112" s="7" t="s">
        <v>47</v>
      </c>
      <c r="H4112" s="7" t="s">
        <v>42</v>
      </c>
      <c r="I4112" s="8">
        <v>0.25</v>
      </c>
      <c r="J4112" s="8">
        <v>0.25</v>
      </c>
      <c r="K4112" s="8">
        <v>0.75</v>
      </c>
      <c r="L4112" s="8">
        <v>1</v>
      </c>
      <c r="M4112" s="7">
        <v>4</v>
      </c>
      <c r="N4112" s="7">
        <v>4</v>
      </c>
      <c r="O4112" s="7">
        <v>4</v>
      </c>
      <c r="P4112" s="7">
        <v>2</v>
      </c>
      <c r="Q4112" s="7">
        <v>1</v>
      </c>
      <c r="R4112" s="7">
        <v>0</v>
      </c>
      <c r="S4112" s="7">
        <v>1</v>
      </c>
      <c r="T4112" s="7">
        <v>0</v>
      </c>
      <c r="U4112" s="7">
        <v>1</v>
      </c>
      <c r="V4112" s="7">
        <v>0</v>
      </c>
      <c r="W4112" s="7">
        <v>0</v>
      </c>
      <c r="X4112" s="7">
        <v>1</v>
      </c>
      <c r="Y4112" s="7">
        <v>0</v>
      </c>
      <c r="Z4112" s="7">
        <v>0</v>
      </c>
      <c r="AA4112"/>
    </row>
    <row r="4113" spans="1:27" x14ac:dyDescent="0.25">
      <c r="A4113" s="24" t="str">
        <f t="shared" si="196"/>
        <v/>
      </c>
      <c r="B4113" s="24">
        <f t="shared" si="194"/>
        <v>1</v>
      </c>
      <c r="C4113" s="24">
        <f t="shared" si="195"/>
        <v>1</v>
      </c>
      <c r="D4113" s="24">
        <v>2026</v>
      </c>
      <c r="E4113" s="7" t="s">
        <v>4378</v>
      </c>
      <c r="F4113" s="7" t="s">
        <v>4368</v>
      </c>
      <c r="G4113" s="7" t="s">
        <v>37</v>
      </c>
      <c r="H4113" s="7" t="s">
        <v>33</v>
      </c>
      <c r="I4113" s="8">
        <v>0.24299999999999999</v>
      </c>
      <c r="J4113" s="8">
        <v>0.32100000000000001</v>
      </c>
      <c r="K4113" s="8">
        <v>0.39200000000000002</v>
      </c>
      <c r="L4113" s="8">
        <v>0.71299999999999997</v>
      </c>
      <c r="M4113" s="7">
        <v>28</v>
      </c>
      <c r="N4113" s="7">
        <v>87</v>
      </c>
      <c r="O4113" s="7">
        <v>74</v>
      </c>
      <c r="P4113" s="7">
        <v>14</v>
      </c>
      <c r="Q4113" s="7">
        <v>18</v>
      </c>
      <c r="R4113" s="7">
        <v>3</v>
      </c>
      <c r="S4113" s="7">
        <v>1</v>
      </c>
      <c r="T4113" s="7">
        <v>2</v>
      </c>
      <c r="U4113" s="7">
        <v>16</v>
      </c>
      <c r="V4113" s="7">
        <v>2</v>
      </c>
      <c r="W4113" s="7">
        <v>7</v>
      </c>
      <c r="X4113" s="7">
        <v>17</v>
      </c>
      <c r="Y4113" s="7">
        <v>1</v>
      </c>
      <c r="Z4113" s="7">
        <v>0</v>
      </c>
      <c r="AA4113"/>
    </row>
    <row r="4114" spans="1:27" x14ac:dyDescent="0.25">
      <c r="A4114" s="24" t="str">
        <f t="shared" si="196"/>
        <v/>
      </c>
      <c r="B4114" s="24" t="str">
        <f t="shared" si="194"/>
        <v/>
      </c>
      <c r="C4114" s="24" t="str">
        <f t="shared" si="195"/>
        <v/>
      </c>
      <c r="D4114" s="24">
        <v>2026</v>
      </c>
      <c r="E4114" s="7" t="s">
        <v>4379</v>
      </c>
      <c r="F4114" s="7" t="s">
        <v>4368</v>
      </c>
      <c r="G4114" s="7" t="s">
        <v>47</v>
      </c>
      <c r="H4114" s="7" t="s">
        <v>42</v>
      </c>
      <c r="I4114" s="8">
        <v>0.23200000000000001</v>
      </c>
      <c r="J4114" s="8">
        <v>0.32500000000000001</v>
      </c>
      <c r="K4114" s="8">
        <v>0.30399999999999999</v>
      </c>
      <c r="L4114" s="8">
        <v>0.629</v>
      </c>
      <c r="M4114" s="7">
        <v>30</v>
      </c>
      <c r="N4114" s="7">
        <v>83</v>
      </c>
      <c r="O4114" s="7">
        <v>69</v>
      </c>
      <c r="P4114" s="7">
        <v>14</v>
      </c>
      <c r="Q4114" s="7">
        <v>16</v>
      </c>
      <c r="R4114" s="7">
        <v>5</v>
      </c>
      <c r="S4114" s="7">
        <v>0</v>
      </c>
      <c r="T4114" s="7">
        <v>0</v>
      </c>
      <c r="U4114" s="7">
        <v>9</v>
      </c>
      <c r="V4114" s="7">
        <v>1</v>
      </c>
      <c r="W4114" s="7">
        <v>9</v>
      </c>
      <c r="X4114" s="7">
        <v>11</v>
      </c>
      <c r="Y4114" s="7">
        <v>0</v>
      </c>
      <c r="Z4114" s="7">
        <v>1</v>
      </c>
      <c r="AA4114"/>
    </row>
    <row r="4115" spans="1:27" x14ac:dyDescent="0.25">
      <c r="A4115" s="24">
        <f t="shared" si="196"/>
        <v>1</v>
      </c>
      <c r="B4115" s="24" t="str">
        <f t="shared" si="194"/>
        <v/>
      </c>
      <c r="C4115" s="24" t="str">
        <f t="shared" si="195"/>
        <v/>
      </c>
      <c r="D4115" s="24">
        <v>2026</v>
      </c>
      <c r="E4115" s="7" t="s">
        <v>4380</v>
      </c>
      <c r="F4115" s="7" t="s">
        <v>4368</v>
      </c>
      <c r="G4115" s="7" t="s">
        <v>29</v>
      </c>
      <c r="H4115" s="7" t="s">
        <v>30</v>
      </c>
      <c r="I4115" s="8">
        <v>0.22800000000000001</v>
      </c>
      <c r="J4115" s="8">
        <v>0.34599999999999997</v>
      </c>
      <c r="K4115" s="8">
        <v>0.33300000000000002</v>
      </c>
      <c r="L4115" s="8">
        <v>0.67900000000000005</v>
      </c>
      <c r="M4115" s="7">
        <v>35</v>
      </c>
      <c r="N4115" s="7">
        <v>138</v>
      </c>
      <c r="O4115" s="7">
        <v>114</v>
      </c>
      <c r="P4115" s="7">
        <v>21</v>
      </c>
      <c r="Q4115" s="7">
        <v>26</v>
      </c>
      <c r="R4115" s="7">
        <v>3</v>
      </c>
      <c r="S4115" s="7">
        <v>0</v>
      </c>
      <c r="T4115" s="7">
        <v>3</v>
      </c>
      <c r="U4115" s="7">
        <v>12</v>
      </c>
      <c r="V4115" s="7">
        <v>2</v>
      </c>
      <c r="W4115" s="7">
        <v>19</v>
      </c>
      <c r="X4115" s="7">
        <v>32</v>
      </c>
      <c r="Y4115" s="7">
        <v>1</v>
      </c>
      <c r="Z4115" s="7">
        <v>1</v>
      </c>
      <c r="AA4115"/>
    </row>
    <row r="4116" spans="1:27" x14ac:dyDescent="0.25">
      <c r="A4116" s="24">
        <f t="shared" si="196"/>
        <v>1</v>
      </c>
      <c r="B4116" s="24">
        <f t="shared" si="194"/>
        <v>1</v>
      </c>
      <c r="C4116" s="24" t="str">
        <f t="shared" si="195"/>
        <v/>
      </c>
      <c r="D4116" s="24">
        <v>2026</v>
      </c>
      <c r="E4116" s="7" t="s">
        <v>4381</v>
      </c>
      <c r="F4116" s="7" t="s">
        <v>4368</v>
      </c>
      <c r="G4116" s="7" t="s">
        <v>29</v>
      </c>
      <c r="H4116" s="7" t="s">
        <v>44</v>
      </c>
      <c r="I4116" s="8">
        <v>0.22600000000000001</v>
      </c>
      <c r="J4116" s="8">
        <v>0.41099999999999998</v>
      </c>
      <c r="K4116" s="8">
        <v>0.4</v>
      </c>
      <c r="L4116" s="8">
        <v>0.81100000000000005</v>
      </c>
      <c r="M4116" s="7">
        <v>41</v>
      </c>
      <c r="N4116" s="7">
        <v>158</v>
      </c>
      <c r="O4116" s="7">
        <v>115</v>
      </c>
      <c r="P4116" s="7">
        <v>28</v>
      </c>
      <c r="Q4116" s="7">
        <v>26</v>
      </c>
      <c r="R4116" s="7">
        <v>2</v>
      </c>
      <c r="S4116" s="7">
        <v>0</v>
      </c>
      <c r="T4116" s="7">
        <v>6</v>
      </c>
      <c r="U4116" s="7">
        <v>19</v>
      </c>
      <c r="V4116" s="7">
        <v>8</v>
      </c>
      <c r="W4116" s="7">
        <v>31</v>
      </c>
      <c r="X4116" s="7">
        <v>35</v>
      </c>
      <c r="Y4116" s="7">
        <v>3</v>
      </c>
      <c r="Z4116" s="7">
        <v>1</v>
      </c>
      <c r="AA4116"/>
    </row>
    <row r="4117" spans="1:27" x14ac:dyDescent="0.25">
      <c r="A4117" s="24" t="str">
        <f t="shared" si="196"/>
        <v/>
      </c>
      <c r="B4117" s="24" t="str">
        <f t="shared" si="194"/>
        <v/>
      </c>
      <c r="C4117" s="24" t="str">
        <f t="shared" si="195"/>
        <v/>
      </c>
      <c r="D4117" s="24">
        <v>2026</v>
      </c>
      <c r="E4117" s="7" t="s">
        <v>4382</v>
      </c>
      <c r="F4117" s="7" t="s">
        <v>4368</v>
      </c>
      <c r="G4117" s="7" t="s">
        <v>47</v>
      </c>
      <c r="H4117" s="7" t="s">
        <v>35</v>
      </c>
      <c r="I4117" s="8">
        <v>0.22</v>
      </c>
      <c r="J4117" s="8">
        <v>0.33300000000000002</v>
      </c>
      <c r="K4117" s="8">
        <v>0.24399999999999999</v>
      </c>
      <c r="L4117" s="8">
        <v>0.57699999999999996</v>
      </c>
      <c r="M4117" s="7">
        <v>16</v>
      </c>
      <c r="N4117" s="7">
        <v>51</v>
      </c>
      <c r="O4117" s="7">
        <v>41</v>
      </c>
      <c r="P4117" s="7">
        <v>17</v>
      </c>
      <c r="Q4117" s="7">
        <v>9</v>
      </c>
      <c r="R4117" s="7">
        <v>1</v>
      </c>
      <c r="S4117" s="7">
        <v>0</v>
      </c>
      <c r="T4117" s="7">
        <v>0</v>
      </c>
      <c r="U4117" s="7">
        <v>6</v>
      </c>
      <c r="V4117" s="7">
        <v>2</v>
      </c>
      <c r="W4117" s="7">
        <v>5</v>
      </c>
      <c r="X4117" s="7">
        <v>15</v>
      </c>
      <c r="Y4117" s="7">
        <v>1</v>
      </c>
      <c r="Z4117" s="7">
        <v>1</v>
      </c>
      <c r="AA4117"/>
    </row>
    <row r="4118" spans="1:27" x14ac:dyDescent="0.25">
      <c r="A4118" s="24" t="str">
        <f t="shared" si="196"/>
        <v/>
      </c>
      <c r="B4118" s="24" t="str">
        <f t="shared" si="194"/>
        <v/>
      </c>
      <c r="C4118" s="24" t="str">
        <f t="shared" si="195"/>
        <v/>
      </c>
      <c r="D4118" s="24">
        <v>2026</v>
      </c>
      <c r="E4118" s="7" t="s">
        <v>4383</v>
      </c>
      <c r="F4118" s="7" t="s">
        <v>4368</v>
      </c>
      <c r="G4118" s="7" t="s">
        <v>37</v>
      </c>
      <c r="H4118" s="7" t="s">
        <v>25</v>
      </c>
      <c r="I4118" s="8">
        <v>0.22</v>
      </c>
      <c r="J4118" s="8">
        <v>0.35299999999999998</v>
      </c>
      <c r="K4118" s="8">
        <v>0.39</v>
      </c>
      <c r="L4118" s="8">
        <v>0.74299999999999999</v>
      </c>
      <c r="M4118" s="7">
        <v>23</v>
      </c>
      <c r="N4118" s="7">
        <v>51</v>
      </c>
      <c r="O4118" s="7">
        <v>41</v>
      </c>
      <c r="P4118" s="7">
        <v>9</v>
      </c>
      <c r="Q4118" s="7">
        <v>9</v>
      </c>
      <c r="R4118" s="7">
        <v>1</v>
      </c>
      <c r="S4118" s="7">
        <v>0</v>
      </c>
      <c r="T4118" s="7">
        <v>2</v>
      </c>
      <c r="U4118" s="7">
        <v>7</v>
      </c>
      <c r="V4118" s="7">
        <v>7</v>
      </c>
      <c r="W4118" s="7">
        <v>2</v>
      </c>
      <c r="X4118" s="7">
        <v>18</v>
      </c>
      <c r="Y4118" s="7">
        <v>1</v>
      </c>
      <c r="Z4118" s="7">
        <v>0</v>
      </c>
      <c r="AA4118"/>
    </row>
    <row r="4119" spans="1:27" x14ac:dyDescent="0.25">
      <c r="A4119" s="24">
        <f t="shared" si="196"/>
        <v>1</v>
      </c>
      <c r="B4119" s="24" t="str">
        <f t="shared" si="194"/>
        <v/>
      </c>
      <c r="C4119" s="24" t="str">
        <f t="shared" si="195"/>
        <v/>
      </c>
      <c r="D4119" s="24">
        <v>2026</v>
      </c>
      <c r="E4119" s="7" t="s">
        <v>4384</v>
      </c>
      <c r="F4119" s="7" t="s">
        <v>4368</v>
      </c>
      <c r="G4119" s="7" t="s">
        <v>29</v>
      </c>
      <c r="H4119" s="7" t="s">
        <v>30</v>
      </c>
      <c r="I4119" s="8">
        <v>0.20899999999999999</v>
      </c>
      <c r="J4119" s="8">
        <v>0.36899999999999999</v>
      </c>
      <c r="K4119" s="8">
        <v>0.23899999999999999</v>
      </c>
      <c r="L4119" s="8">
        <v>0.60799999999999998</v>
      </c>
      <c r="M4119" s="7">
        <v>31</v>
      </c>
      <c r="N4119" s="7">
        <v>84</v>
      </c>
      <c r="O4119" s="7">
        <v>67</v>
      </c>
      <c r="P4119" s="7">
        <v>8</v>
      </c>
      <c r="Q4119" s="7">
        <v>14</v>
      </c>
      <c r="R4119" s="7">
        <v>2</v>
      </c>
      <c r="S4119" s="7">
        <v>0</v>
      </c>
      <c r="T4119" s="7">
        <v>0</v>
      </c>
      <c r="U4119" s="7">
        <v>6</v>
      </c>
      <c r="V4119" s="7">
        <v>1</v>
      </c>
      <c r="W4119" s="7">
        <v>16</v>
      </c>
      <c r="X4119" s="7">
        <v>17</v>
      </c>
      <c r="Y4119" s="7">
        <v>3</v>
      </c>
      <c r="Z4119" s="7">
        <v>1</v>
      </c>
      <c r="AA4119"/>
    </row>
    <row r="4120" spans="1:27" x14ac:dyDescent="0.25">
      <c r="A4120" s="24" t="str">
        <f t="shared" si="196"/>
        <v/>
      </c>
      <c r="B4120" s="24" t="str">
        <f t="shared" si="194"/>
        <v/>
      </c>
      <c r="C4120" s="24" t="str">
        <f t="shared" si="195"/>
        <v/>
      </c>
      <c r="D4120" s="24">
        <v>2026</v>
      </c>
      <c r="E4120" s="7" t="s">
        <v>4385</v>
      </c>
      <c r="F4120" s="7" t="s">
        <v>4368</v>
      </c>
      <c r="G4120" s="7" t="s">
        <v>37</v>
      </c>
      <c r="H4120" s="7" t="s">
        <v>30</v>
      </c>
      <c r="I4120" s="8">
        <v>0.105</v>
      </c>
      <c r="J4120" s="8">
        <v>0.39300000000000002</v>
      </c>
      <c r="K4120" s="8">
        <v>0.26300000000000001</v>
      </c>
      <c r="L4120" s="8">
        <v>0.65600000000000003</v>
      </c>
      <c r="M4120" s="7">
        <v>18</v>
      </c>
      <c r="N4120" s="7">
        <v>28</v>
      </c>
      <c r="O4120" s="7">
        <v>19</v>
      </c>
      <c r="P4120" s="7">
        <v>7</v>
      </c>
      <c r="Q4120" s="7">
        <v>2</v>
      </c>
      <c r="R4120" s="7">
        <v>0</v>
      </c>
      <c r="S4120" s="7">
        <v>0</v>
      </c>
      <c r="T4120" s="7">
        <v>1</v>
      </c>
      <c r="U4120" s="7">
        <v>2</v>
      </c>
      <c r="V4120" s="7">
        <v>5</v>
      </c>
      <c r="W4120" s="7">
        <v>4</v>
      </c>
      <c r="X4120" s="7">
        <v>7</v>
      </c>
      <c r="Y4120" s="7">
        <v>0</v>
      </c>
      <c r="Z4120" s="7">
        <v>0</v>
      </c>
      <c r="AA4120"/>
    </row>
    <row r="4121" spans="1:27" x14ac:dyDescent="0.25">
      <c r="A4121" s="24" t="str">
        <f t="shared" si="196"/>
        <v/>
      </c>
      <c r="B4121" s="24" t="str">
        <f t="shared" si="194"/>
        <v/>
      </c>
      <c r="C4121" s="24">
        <f t="shared" si="195"/>
        <v>1</v>
      </c>
      <c r="D4121" s="24">
        <v>2026</v>
      </c>
      <c r="E4121" s="7" t="s">
        <v>4386</v>
      </c>
      <c r="F4121" s="7" t="s">
        <v>4387</v>
      </c>
      <c r="G4121" s="7" t="s">
        <v>47</v>
      </c>
      <c r="H4121" s="7" t="s">
        <v>44</v>
      </c>
      <c r="I4121" s="8">
        <v>0.26</v>
      </c>
      <c r="J4121" s="8">
        <v>0.35299999999999998</v>
      </c>
      <c r="K4121" s="8">
        <v>0.47899999999999998</v>
      </c>
      <c r="L4121" s="8">
        <v>0.83199999999999996</v>
      </c>
      <c r="M4121" s="7">
        <v>51</v>
      </c>
      <c r="N4121" s="7">
        <v>221</v>
      </c>
      <c r="O4121" s="7">
        <v>192</v>
      </c>
      <c r="P4121" s="7">
        <v>36</v>
      </c>
      <c r="Q4121" s="7">
        <v>50</v>
      </c>
      <c r="R4121" s="7">
        <v>10</v>
      </c>
      <c r="S4121" s="7">
        <v>1</v>
      </c>
      <c r="T4121" s="7">
        <v>10</v>
      </c>
      <c r="U4121" s="7">
        <v>29</v>
      </c>
      <c r="V4121" s="7">
        <v>16</v>
      </c>
      <c r="W4121" s="7">
        <v>12</v>
      </c>
      <c r="X4121" s="7">
        <v>69</v>
      </c>
      <c r="Y4121" s="7">
        <v>2</v>
      </c>
      <c r="Z4121" s="7">
        <v>0</v>
      </c>
      <c r="AA4121"/>
    </row>
    <row r="4122" spans="1:27" x14ac:dyDescent="0.25">
      <c r="A4122" s="24">
        <f t="shared" si="196"/>
        <v>1</v>
      </c>
      <c r="B4122" s="24" t="str">
        <f t="shared" si="194"/>
        <v/>
      </c>
      <c r="C4122" s="24" t="str">
        <f t="shared" si="195"/>
        <v/>
      </c>
      <c r="D4122" s="24">
        <v>2026</v>
      </c>
      <c r="E4122" s="7" t="s">
        <v>4388</v>
      </c>
      <c r="F4122" s="7" t="s">
        <v>4387</v>
      </c>
      <c r="G4122" s="7" t="s">
        <v>32</v>
      </c>
      <c r="H4122" s="7" t="s">
        <v>25</v>
      </c>
      <c r="I4122" s="8">
        <v>0.25900000000000001</v>
      </c>
      <c r="J4122" s="8">
        <v>0.36799999999999999</v>
      </c>
      <c r="K4122" s="8">
        <v>0.42</v>
      </c>
      <c r="L4122" s="8">
        <v>0.78700000000000003</v>
      </c>
      <c r="M4122" s="7">
        <v>57</v>
      </c>
      <c r="N4122" s="7">
        <v>245</v>
      </c>
      <c r="O4122" s="7">
        <v>205</v>
      </c>
      <c r="P4122" s="7">
        <v>30</v>
      </c>
      <c r="Q4122" s="7">
        <v>53</v>
      </c>
      <c r="R4122" s="7">
        <v>9</v>
      </c>
      <c r="S4122" s="7">
        <v>0</v>
      </c>
      <c r="T4122" s="7">
        <v>8</v>
      </c>
      <c r="U4122" s="7">
        <v>29</v>
      </c>
      <c r="V4122" s="7">
        <v>6</v>
      </c>
      <c r="W4122" s="7">
        <v>30</v>
      </c>
      <c r="X4122" s="7">
        <v>39</v>
      </c>
      <c r="Y4122" s="7">
        <v>1</v>
      </c>
      <c r="Z4122" s="7">
        <v>2</v>
      </c>
      <c r="AA4122"/>
    </row>
    <row r="4123" spans="1:27" x14ac:dyDescent="0.25">
      <c r="A4123" s="24" t="str">
        <f t="shared" si="196"/>
        <v/>
      </c>
      <c r="B4123" s="24" t="str">
        <f t="shared" si="194"/>
        <v/>
      </c>
      <c r="C4123" s="24">
        <f t="shared" si="195"/>
        <v>1</v>
      </c>
      <c r="D4123" s="24">
        <v>2026</v>
      </c>
      <c r="E4123" s="7" t="s">
        <v>4389</v>
      </c>
      <c r="F4123" s="7" t="s">
        <v>4387</v>
      </c>
      <c r="G4123" s="7" t="s">
        <v>24</v>
      </c>
      <c r="H4123" s="7" t="s">
        <v>40</v>
      </c>
      <c r="I4123" s="8">
        <v>0.252</v>
      </c>
      <c r="J4123" s="8">
        <v>0.307</v>
      </c>
      <c r="K4123" s="8">
        <v>0.45500000000000002</v>
      </c>
      <c r="L4123" s="8">
        <v>0.76200000000000001</v>
      </c>
      <c r="M4123" s="7">
        <v>57</v>
      </c>
      <c r="N4123" s="7">
        <v>244</v>
      </c>
      <c r="O4123" s="7">
        <v>222</v>
      </c>
      <c r="P4123" s="7">
        <v>24</v>
      </c>
      <c r="Q4123" s="7">
        <v>56</v>
      </c>
      <c r="R4123" s="7">
        <v>16</v>
      </c>
      <c r="S4123" s="7">
        <v>1</v>
      </c>
      <c r="T4123" s="7">
        <v>9</v>
      </c>
      <c r="U4123" s="7">
        <v>36</v>
      </c>
      <c r="V4123" s="7">
        <v>0</v>
      </c>
      <c r="W4123" s="7">
        <v>19</v>
      </c>
      <c r="X4123" s="7">
        <v>58</v>
      </c>
      <c r="Y4123" s="7">
        <v>0</v>
      </c>
      <c r="Z4123" s="7">
        <v>2</v>
      </c>
      <c r="AA4123"/>
    </row>
    <row r="4124" spans="1:27" x14ac:dyDescent="0.25">
      <c r="A4124" s="24">
        <f t="shared" si="196"/>
        <v>1</v>
      </c>
      <c r="B4124" s="24" t="str">
        <f t="shared" si="194"/>
        <v/>
      </c>
      <c r="C4124" s="24" t="str">
        <f t="shared" si="195"/>
        <v/>
      </c>
      <c r="D4124" s="24">
        <v>2026</v>
      </c>
      <c r="E4124" s="7" t="s">
        <v>4390</v>
      </c>
      <c r="F4124" s="7" t="s">
        <v>4387</v>
      </c>
      <c r="G4124" s="7" t="s">
        <v>29</v>
      </c>
      <c r="H4124" s="7" t="s">
        <v>35</v>
      </c>
      <c r="I4124" s="8">
        <v>0.247</v>
      </c>
      <c r="J4124" s="8">
        <v>0.28799999999999998</v>
      </c>
      <c r="K4124" s="8">
        <v>0.41799999999999998</v>
      </c>
      <c r="L4124" s="8">
        <v>0.70599999999999996</v>
      </c>
      <c r="M4124" s="7">
        <v>43</v>
      </c>
      <c r="N4124" s="7">
        <v>157</v>
      </c>
      <c r="O4124" s="7">
        <v>146</v>
      </c>
      <c r="P4124" s="7">
        <v>22</v>
      </c>
      <c r="Q4124" s="7">
        <v>36</v>
      </c>
      <c r="R4124" s="7">
        <v>10</v>
      </c>
      <c r="S4124" s="7">
        <v>0</v>
      </c>
      <c r="T4124" s="7">
        <v>5</v>
      </c>
      <c r="U4124" s="7">
        <v>20</v>
      </c>
      <c r="V4124" s="7">
        <v>1</v>
      </c>
      <c r="W4124" s="7">
        <v>8</v>
      </c>
      <c r="X4124" s="7">
        <v>52</v>
      </c>
      <c r="Y4124" s="7">
        <v>1</v>
      </c>
      <c r="Z4124" s="7">
        <v>1</v>
      </c>
      <c r="AA4124"/>
    </row>
    <row r="4125" spans="1:27" x14ac:dyDescent="0.25">
      <c r="A4125" s="24" t="str">
        <f t="shared" si="196"/>
        <v/>
      </c>
      <c r="B4125" s="24" t="str">
        <f t="shared" si="194"/>
        <v/>
      </c>
      <c r="C4125" s="24" t="str">
        <f t="shared" si="195"/>
        <v/>
      </c>
      <c r="D4125" s="24">
        <v>2026</v>
      </c>
      <c r="E4125" s="7" t="s">
        <v>4391</v>
      </c>
      <c r="F4125" s="7" t="s">
        <v>4387</v>
      </c>
      <c r="G4125" s="7" t="s">
        <v>37</v>
      </c>
      <c r="H4125" s="7" t="s">
        <v>27</v>
      </c>
      <c r="I4125" s="8">
        <v>0.247</v>
      </c>
      <c r="J4125" s="8">
        <v>0.35499999999999998</v>
      </c>
      <c r="K4125" s="8">
        <v>0.40400000000000003</v>
      </c>
      <c r="L4125" s="8">
        <v>0.75900000000000001</v>
      </c>
      <c r="M4125" s="7">
        <v>56</v>
      </c>
      <c r="N4125" s="7">
        <v>233</v>
      </c>
      <c r="O4125" s="7">
        <v>198</v>
      </c>
      <c r="P4125" s="7">
        <v>30</v>
      </c>
      <c r="Q4125" s="7">
        <v>49</v>
      </c>
      <c r="R4125" s="7">
        <v>9</v>
      </c>
      <c r="S4125" s="7">
        <v>2</v>
      </c>
      <c r="T4125" s="7">
        <v>6</v>
      </c>
      <c r="U4125" s="7">
        <v>28</v>
      </c>
      <c r="V4125" s="7">
        <v>9</v>
      </c>
      <c r="W4125" s="7">
        <v>24</v>
      </c>
      <c r="X4125" s="7">
        <v>60</v>
      </c>
      <c r="Y4125" s="7">
        <v>9</v>
      </c>
      <c r="Z4125" s="7">
        <v>1</v>
      </c>
      <c r="AA4125"/>
    </row>
    <row r="4126" spans="1:27" x14ac:dyDescent="0.25">
      <c r="A4126" s="24" t="str">
        <f t="shared" si="196"/>
        <v/>
      </c>
      <c r="B4126" s="24" t="str">
        <f t="shared" si="194"/>
        <v/>
      </c>
      <c r="C4126" s="24" t="str">
        <f t="shared" si="195"/>
        <v/>
      </c>
      <c r="D4126" s="24">
        <v>2026</v>
      </c>
      <c r="E4126" s="7" t="s">
        <v>4392</v>
      </c>
      <c r="F4126" s="7" t="s">
        <v>4387</v>
      </c>
      <c r="G4126" s="7" t="s">
        <v>37</v>
      </c>
      <c r="H4126" s="7" t="s">
        <v>42</v>
      </c>
      <c r="I4126" s="8">
        <v>0.23300000000000001</v>
      </c>
      <c r="J4126" s="8">
        <v>0.31</v>
      </c>
      <c r="K4126" s="8">
        <v>0.45500000000000002</v>
      </c>
      <c r="L4126" s="8">
        <v>0.76500000000000001</v>
      </c>
      <c r="M4126" s="7">
        <v>52</v>
      </c>
      <c r="N4126" s="7">
        <v>211</v>
      </c>
      <c r="O4126" s="7">
        <v>189</v>
      </c>
      <c r="P4126" s="7">
        <v>25</v>
      </c>
      <c r="Q4126" s="7">
        <v>44</v>
      </c>
      <c r="R4126" s="7">
        <v>14</v>
      </c>
      <c r="S4126" s="7">
        <v>2</v>
      </c>
      <c r="T4126" s="7">
        <v>8</v>
      </c>
      <c r="U4126" s="7">
        <v>20</v>
      </c>
      <c r="V4126" s="7">
        <v>2</v>
      </c>
      <c r="W4126" s="7">
        <v>19</v>
      </c>
      <c r="X4126" s="7">
        <v>59</v>
      </c>
      <c r="Y4126" s="7">
        <v>8</v>
      </c>
      <c r="Z4126" s="7">
        <v>2</v>
      </c>
      <c r="AA4126"/>
    </row>
    <row r="4127" spans="1:27" x14ac:dyDescent="0.25">
      <c r="A4127" s="24">
        <f t="shared" si="196"/>
        <v>1</v>
      </c>
      <c r="B4127" s="24" t="str">
        <f t="shared" si="194"/>
        <v/>
      </c>
      <c r="C4127" s="24" t="str">
        <f t="shared" si="195"/>
        <v/>
      </c>
      <c r="D4127" s="24">
        <v>2026</v>
      </c>
      <c r="E4127" s="7" t="s">
        <v>4393</v>
      </c>
      <c r="F4127" s="7" t="s">
        <v>4387</v>
      </c>
      <c r="G4127" s="7" t="s">
        <v>29</v>
      </c>
      <c r="H4127" s="7" t="s">
        <v>30</v>
      </c>
      <c r="I4127" s="8">
        <v>0.218</v>
      </c>
      <c r="J4127" s="8">
        <v>0.30299999999999999</v>
      </c>
      <c r="K4127" s="8">
        <v>0.37</v>
      </c>
      <c r="L4127" s="8">
        <v>0.67200000000000004</v>
      </c>
      <c r="M4127" s="7">
        <v>50</v>
      </c>
      <c r="N4127" s="7">
        <v>188</v>
      </c>
      <c r="O4127" s="7">
        <v>165</v>
      </c>
      <c r="P4127" s="7">
        <v>21</v>
      </c>
      <c r="Q4127" s="7">
        <v>36</v>
      </c>
      <c r="R4127" s="7">
        <v>11</v>
      </c>
      <c r="S4127" s="7">
        <v>1</v>
      </c>
      <c r="T4127" s="7">
        <v>4</v>
      </c>
      <c r="U4127" s="7">
        <v>20</v>
      </c>
      <c r="V4127" s="7">
        <v>5</v>
      </c>
      <c r="W4127" s="7">
        <v>15</v>
      </c>
      <c r="X4127" s="7">
        <v>37</v>
      </c>
      <c r="Y4127" s="7">
        <v>1</v>
      </c>
      <c r="Z4127" s="7">
        <v>2</v>
      </c>
      <c r="AA4127"/>
    </row>
    <row r="4128" spans="1:27" x14ac:dyDescent="0.25">
      <c r="A4128" s="24" t="str">
        <f t="shared" si="196"/>
        <v/>
      </c>
      <c r="B4128" s="24" t="str">
        <f t="shared" si="194"/>
        <v/>
      </c>
      <c r="C4128" s="24" t="str">
        <f t="shared" si="195"/>
        <v/>
      </c>
      <c r="D4128" s="24">
        <v>2026</v>
      </c>
      <c r="E4128" s="7" t="s">
        <v>4394</v>
      </c>
      <c r="F4128" s="7" t="s">
        <v>4387</v>
      </c>
      <c r="G4128" s="7" t="s">
        <v>37</v>
      </c>
      <c r="H4128" s="7" t="s">
        <v>38</v>
      </c>
      <c r="I4128" s="8">
        <v>0.318</v>
      </c>
      <c r="J4128" s="8">
        <v>0.33300000000000002</v>
      </c>
      <c r="K4128" s="8">
        <v>0.54500000000000004</v>
      </c>
      <c r="L4128" s="8">
        <v>0.879</v>
      </c>
      <c r="M4128" s="7">
        <v>7</v>
      </c>
      <c r="N4128" s="7">
        <v>24</v>
      </c>
      <c r="O4128" s="7">
        <v>22</v>
      </c>
      <c r="P4128" s="7">
        <v>2</v>
      </c>
      <c r="Q4128" s="7">
        <v>7</v>
      </c>
      <c r="R4128" s="7">
        <v>2</v>
      </c>
      <c r="S4128" s="7">
        <v>0</v>
      </c>
      <c r="T4128" s="7">
        <v>1</v>
      </c>
      <c r="U4128" s="7">
        <v>3</v>
      </c>
      <c r="V4128" s="7">
        <v>0</v>
      </c>
      <c r="W4128" s="7">
        <v>1</v>
      </c>
      <c r="X4128" s="7">
        <v>3</v>
      </c>
      <c r="Y4128" s="7">
        <v>0</v>
      </c>
      <c r="Z4128" s="7">
        <v>0</v>
      </c>
      <c r="AA4128"/>
    </row>
    <row r="4129" spans="1:27" x14ac:dyDescent="0.25">
      <c r="A4129" s="24">
        <f t="shared" si="196"/>
        <v>1</v>
      </c>
      <c r="B4129" s="24" t="str">
        <f t="shared" si="194"/>
        <v/>
      </c>
      <c r="C4129" s="24" t="str">
        <f t="shared" si="195"/>
        <v/>
      </c>
      <c r="D4129" s="24">
        <v>2026</v>
      </c>
      <c r="E4129" s="7" t="s">
        <v>4395</v>
      </c>
      <c r="F4129" s="7" t="s">
        <v>4387</v>
      </c>
      <c r="G4129" s="7" t="s">
        <v>29</v>
      </c>
      <c r="H4129" s="7" t="s">
        <v>38</v>
      </c>
      <c r="I4129" s="8">
        <v>0.22900000000000001</v>
      </c>
      <c r="J4129" s="8">
        <v>0.36099999999999999</v>
      </c>
      <c r="K4129" s="8">
        <v>0.376</v>
      </c>
      <c r="L4129" s="8">
        <v>0.73699999999999999</v>
      </c>
      <c r="M4129" s="7">
        <v>36</v>
      </c>
      <c r="N4129" s="7">
        <v>133</v>
      </c>
      <c r="O4129" s="7">
        <v>109</v>
      </c>
      <c r="P4129" s="7">
        <v>17</v>
      </c>
      <c r="Q4129" s="7">
        <v>25</v>
      </c>
      <c r="R4129" s="7">
        <v>1</v>
      </c>
      <c r="S4129" s="7">
        <v>0</v>
      </c>
      <c r="T4129" s="7">
        <v>5</v>
      </c>
      <c r="U4129" s="7">
        <v>16</v>
      </c>
      <c r="V4129" s="7">
        <v>6</v>
      </c>
      <c r="W4129" s="7">
        <v>17</v>
      </c>
      <c r="X4129" s="7">
        <v>27</v>
      </c>
      <c r="Y4129" s="7">
        <v>1</v>
      </c>
      <c r="Z4129" s="7">
        <v>0</v>
      </c>
      <c r="AA4129"/>
    </row>
    <row r="4130" spans="1:27" x14ac:dyDescent="0.25">
      <c r="A4130" s="24">
        <f t="shared" si="196"/>
        <v>1</v>
      </c>
      <c r="B4130" s="24" t="str">
        <f t="shared" si="194"/>
        <v/>
      </c>
      <c r="C4130" s="24" t="str">
        <f t="shared" si="195"/>
        <v/>
      </c>
      <c r="D4130" s="24">
        <v>2026</v>
      </c>
      <c r="E4130" s="7" t="s">
        <v>4396</v>
      </c>
      <c r="F4130" s="7" t="s">
        <v>4387</v>
      </c>
      <c r="G4130" s="7" t="s">
        <v>32</v>
      </c>
      <c r="H4130" s="7" t="s">
        <v>42</v>
      </c>
      <c r="I4130" s="8">
        <v>0.22700000000000001</v>
      </c>
      <c r="J4130" s="8">
        <v>0.32</v>
      </c>
      <c r="K4130" s="8">
        <v>0.45500000000000002</v>
      </c>
      <c r="L4130" s="8">
        <v>0.77500000000000002</v>
      </c>
      <c r="M4130" s="7">
        <v>35</v>
      </c>
      <c r="N4130" s="7">
        <v>101</v>
      </c>
      <c r="O4130" s="7">
        <v>88</v>
      </c>
      <c r="P4130" s="7">
        <v>16</v>
      </c>
      <c r="Q4130" s="7">
        <v>20</v>
      </c>
      <c r="R4130" s="7">
        <v>5</v>
      </c>
      <c r="S4130" s="7">
        <v>0</v>
      </c>
      <c r="T4130" s="7">
        <v>5</v>
      </c>
      <c r="U4130" s="7">
        <v>15</v>
      </c>
      <c r="V4130" s="7">
        <v>0</v>
      </c>
      <c r="W4130" s="7">
        <v>12</v>
      </c>
      <c r="X4130" s="7">
        <v>36</v>
      </c>
      <c r="Y4130" s="7">
        <v>0</v>
      </c>
      <c r="Z4130" s="7">
        <v>0</v>
      </c>
      <c r="AA4130"/>
    </row>
    <row r="4131" spans="1:27" x14ac:dyDescent="0.25">
      <c r="A4131" s="24" t="str">
        <f t="shared" si="196"/>
        <v/>
      </c>
      <c r="B4131" s="24" t="str">
        <f t="shared" si="194"/>
        <v/>
      </c>
      <c r="C4131" s="24">
        <f t="shared" si="195"/>
        <v>1</v>
      </c>
      <c r="D4131" s="24">
        <v>2026</v>
      </c>
      <c r="E4131" s="7" t="s">
        <v>4397</v>
      </c>
      <c r="F4131" s="7" t="s">
        <v>4387</v>
      </c>
      <c r="G4131" s="7" t="s">
        <v>37</v>
      </c>
      <c r="H4131" s="7" t="s">
        <v>33</v>
      </c>
      <c r="I4131" s="8">
        <v>0.22500000000000001</v>
      </c>
      <c r="J4131" s="8">
        <v>0.35499999999999998</v>
      </c>
      <c r="K4131" s="8">
        <v>0.41899999999999998</v>
      </c>
      <c r="L4131" s="8">
        <v>0.77300000000000002</v>
      </c>
      <c r="M4131" s="7">
        <v>40</v>
      </c>
      <c r="N4131" s="7">
        <v>155</v>
      </c>
      <c r="O4131" s="7">
        <v>129</v>
      </c>
      <c r="P4131" s="7">
        <v>20</v>
      </c>
      <c r="Q4131" s="7">
        <v>29</v>
      </c>
      <c r="R4131" s="7">
        <v>8</v>
      </c>
      <c r="S4131" s="7">
        <v>1</v>
      </c>
      <c r="T4131" s="7">
        <v>5</v>
      </c>
      <c r="U4131" s="7">
        <v>21</v>
      </c>
      <c r="V4131" s="7">
        <v>7</v>
      </c>
      <c r="W4131" s="7">
        <v>19</v>
      </c>
      <c r="X4131" s="7">
        <v>47</v>
      </c>
      <c r="Y4131" s="7">
        <v>2</v>
      </c>
      <c r="Z4131" s="7">
        <v>0</v>
      </c>
      <c r="AA4131"/>
    </row>
    <row r="4132" spans="1:27" x14ac:dyDescent="0.25">
      <c r="A4132" s="24" t="str">
        <f t="shared" si="196"/>
        <v/>
      </c>
      <c r="B4132" s="24" t="str">
        <f t="shared" si="194"/>
        <v/>
      </c>
      <c r="C4132" s="24">
        <f t="shared" si="195"/>
        <v>1</v>
      </c>
      <c r="D4132" s="24">
        <v>2026</v>
      </c>
      <c r="E4132" s="7" t="s">
        <v>4398</v>
      </c>
      <c r="F4132" s="7" t="s">
        <v>4387</v>
      </c>
      <c r="G4132" s="7" t="s">
        <v>24</v>
      </c>
      <c r="H4132" s="7" t="s">
        <v>44</v>
      </c>
      <c r="I4132" s="8">
        <v>0.2</v>
      </c>
      <c r="J4132" s="8">
        <v>0.27</v>
      </c>
      <c r="K4132" s="8">
        <v>0.24399999999999999</v>
      </c>
      <c r="L4132" s="8">
        <v>0.51400000000000001</v>
      </c>
      <c r="M4132" s="7">
        <v>28</v>
      </c>
      <c r="N4132" s="7">
        <v>100</v>
      </c>
      <c r="O4132" s="7">
        <v>90</v>
      </c>
      <c r="P4132" s="7">
        <v>7</v>
      </c>
      <c r="Q4132" s="7">
        <v>18</v>
      </c>
      <c r="R4132" s="7">
        <v>4</v>
      </c>
      <c r="S4132" s="7">
        <v>0</v>
      </c>
      <c r="T4132" s="7">
        <v>0</v>
      </c>
      <c r="U4132" s="7">
        <v>8</v>
      </c>
      <c r="V4132" s="7">
        <v>0</v>
      </c>
      <c r="W4132" s="7">
        <v>9</v>
      </c>
      <c r="X4132" s="7">
        <v>24</v>
      </c>
      <c r="Y4132" s="7">
        <v>0</v>
      </c>
      <c r="Z4132" s="7">
        <v>1</v>
      </c>
      <c r="AA4132"/>
    </row>
    <row r="4133" spans="1:27" x14ac:dyDescent="0.25">
      <c r="A4133" s="24" t="str">
        <f t="shared" si="196"/>
        <v/>
      </c>
      <c r="B4133" s="24" t="str">
        <f t="shared" si="194"/>
        <v/>
      </c>
      <c r="C4133" s="24" t="str">
        <f t="shared" si="195"/>
        <v/>
      </c>
      <c r="D4133" s="24">
        <v>2026</v>
      </c>
      <c r="E4133" s="7" t="s">
        <v>4399</v>
      </c>
      <c r="F4133" s="7" t="s">
        <v>4387</v>
      </c>
      <c r="G4133" s="7" t="s">
        <v>24</v>
      </c>
      <c r="H4133" s="7" t="s">
        <v>33</v>
      </c>
      <c r="I4133" s="8">
        <v>0.19500000000000001</v>
      </c>
      <c r="J4133" s="8">
        <v>0.29799999999999999</v>
      </c>
      <c r="K4133" s="8">
        <v>0.26800000000000002</v>
      </c>
      <c r="L4133" s="8">
        <v>0.56599999999999995</v>
      </c>
      <c r="M4133" s="7">
        <v>20</v>
      </c>
      <c r="N4133" s="7">
        <v>48</v>
      </c>
      <c r="O4133" s="7">
        <v>41</v>
      </c>
      <c r="P4133" s="7">
        <v>10</v>
      </c>
      <c r="Q4133" s="7">
        <v>8</v>
      </c>
      <c r="R4133" s="7">
        <v>3</v>
      </c>
      <c r="S4133" s="7">
        <v>0</v>
      </c>
      <c r="T4133" s="7">
        <v>0</v>
      </c>
      <c r="U4133" s="7">
        <v>2</v>
      </c>
      <c r="V4133" s="7">
        <v>3</v>
      </c>
      <c r="W4133" s="7">
        <v>3</v>
      </c>
      <c r="X4133" s="7">
        <v>16</v>
      </c>
      <c r="Y4133" s="7">
        <v>0</v>
      </c>
      <c r="Z4133" s="7">
        <v>0</v>
      </c>
      <c r="AA4133"/>
    </row>
    <row r="4134" spans="1:27" x14ac:dyDescent="0.25">
      <c r="A4134" s="24" t="str">
        <f t="shared" si="196"/>
        <v/>
      </c>
      <c r="B4134" s="24" t="str">
        <f t="shared" si="194"/>
        <v/>
      </c>
      <c r="C4134" s="24" t="str">
        <f t="shared" si="195"/>
        <v/>
      </c>
      <c r="D4134" s="24">
        <v>2026</v>
      </c>
      <c r="E4134" s="7" t="s">
        <v>4400</v>
      </c>
      <c r="F4134" s="7" t="s">
        <v>4387</v>
      </c>
      <c r="G4134" s="7" t="s">
        <v>37</v>
      </c>
      <c r="H4134" s="7" t="s">
        <v>27</v>
      </c>
      <c r="I4134" s="8">
        <v>0.17799999999999999</v>
      </c>
      <c r="J4134" s="8">
        <v>0.255</v>
      </c>
      <c r="K4134" s="8">
        <v>0.33300000000000002</v>
      </c>
      <c r="L4134" s="8">
        <v>0.58799999999999997</v>
      </c>
      <c r="M4134" s="7">
        <v>20</v>
      </c>
      <c r="N4134" s="7">
        <v>51</v>
      </c>
      <c r="O4134" s="7">
        <v>45</v>
      </c>
      <c r="P4134" s="7">
        <v>8</v>
      </c>
      <c r="Q4134" s="7">
        <v>8</v>
      </c>
      <c r="R4134" s="7">
        <v>1</v>
      </c>
      <c r="S4134" s="7">
        <v>0</v>
      </c>
      <c r="T4134" s="7">
        <v>2</v>
      </c>
      <c r="U4134" s="7">
        <v>4</v>
      </c>
      <c r="V4134" s="7">
        <v>1</v>
      </c>
      <c r="W4134" s="7">
        <v>4</v>
      </c>
      <c r="X4134" s="7">
        <v>22</v>
      </c>
      <c r="Y4134" s="7">
        <v>0</v>
      </c>
      <c r="Z4134" s="7">
        <v>0</v>
      </c>
      <c r="AA4134"/>
    </row>
    <row r="4135" spans="1:27" x14ac:dyDescent="0.25">
      <c r="A4135" s="24" t="str">
        <f t="shared" si="196"/>
        <v/>
      </c>
      <c r="B4135" s="24" t="str">
        <f t="shared" si="194"/>
        <v/>
      </c>
      <c r="C4135" s="24">
        <f t="shared" si="195"/>
        <v>1</v>
      </c>
      <c r="D4135" s="24">
        <v>2026</v>
      </c>
      <c r="E4135" s="7" t="s">
        <v>4401</v>
      </c>
      <c r="F4135" s="7" t="s">
        <v>4387</v>
      </c>
      <c r="G4135" s="7" t="s">
        <v>24</v>
      </c>
      <c r="H4135" s="7" t="s">
        <v>25</v>
      </c>
      <c r="I4135" s="8">
        <v>0.14299999999999999</v>
      </c>
      <c r="J4135" s="8">
        <v>0.14299999999999999</v>
      </c>
      <c r="K4135" s="8">
        <v>0.14299999999999999</v>
      </c>
      <c r="L4135" s="8">
        <v>0.28599999999999998</v>
      </c>
      <c r="M4135" s="7">
        <v>7</v>
      </c>
      <c r="N4135" s="7">
        <v>8</v>
      </c>
      <c r="O4135" s="7">
        <v>7</v>
      </c>
      <c r="P4135" s="7">
        <v>0</v>
      </c>
      <c r="Q4135" s="7">
        <v>1</v>
      </c>
      <c r="R4135" s="7">
        <v>0</v>
      </c>
      <c r="S4135" s="7">
        <v>0</v>
      </c>
      <c r="T4135" s="7">
        <v>0</v>
      </c>
      <c r="U4135" s="7">
        <v>1</v>
      </c>
      <c r="V4135" s="7">
        <v>0</v>
      </c>
      <c r="W4135" s="7">
        <v>0</v>
      </c>
      <c r="X4135" s="7">
        <v>1</v>
      </c>
      <c r="Y4135" s="7">
        <v>0</v>
      </c>
      <c r="Z4135" s="7">
        <v>0</v>
      </c>
      <c r="AA4135"/>
    </row>
    <row r="4136" spans="1:27" x14ac:dyDescent="0.25">
      <c r="A4136" s="24" t="str">
        <f t="shared" si="196"/>
        <v/>
      </c>
      <c r="B4136" s="24" t="str">
        <f t="shared" si="194"/>
        <v/>
      </c>
      <c r="C4136" s="24" t="str">
        <f t="shared" si="195"/>
        <v/>
      </c>
      <c r="D4136" s="24">
        <v>2026</v>
      </c>
      <c r="E4136" s="7" t="s">
        <v>4402</v>
      </c>
      <c r="F4136" s="7" t="s">
        <v>4387</v>
      </c>
      <c r="G4136" s="7" t="s">
        <v>37</v>
      </c>
      <c r="H4136" s="7" t="s">
        <v>42</v>
      </c>
      <c r="I4136" s="8">
        <v>7.0999999999999994E-2</v>
      </c>
      <c r="J4136" s="8">
        <v>0.188</v>
      </c>
      <c r="K4136" s="8">
        <v>7.0999999999999994E-2</v>
      </c>
      <c r="L4136" s="8">
        <v>0.25900000000000001</v>
      </c>
      <c r="M4136" s="7">
        <v>13</v>
      </c>
      <c r="N4136" s="7">
        <v>33</v>
      </c>
      <c r="O4136" s="7">
        <v>28</v>
      </c>
      <c r="P4136" s="7">
        <v>5</v>
      </c>
      <c r="Q4136" s="7">
        <v>2</v>
      </c>
      <c r="R4136" s="7">
        <v>0</v>
      </c>
      <c r="S4136" s="7">
        <v>0</v>
      </c>
      <c r="T4136" s="7">
        <v>0</v>
      </c>
      <c r="U4136" s="7">
        <v>1</v>
      </c>
      <c r="V4136" s="7">
        <v>3</v>
      </c>
      <c r="W4136" s="7">
        <v>1</v>
      </c>
      <c r="X4136" s="7">
        <v>6</v>
      </c>
      <c r="Y4136" s="7">
        <v>0</v>
      </c>
      <c r="Z4136" s="7">
        <v>0</v>
      </c>
      <c r="AA4136"/>
    </row>
    <row r="4137" spans="1:27" x14ac:dyDescent="0.25">
      <c r="A4137" s="24" t="str">
        <f t="shared" si="196"/>
        <v/>
      </c>
      <c r="B4137" s="24" t="str">
        <f t="shared" si="194"/>
        <v/>
      </c>
      <c r="C4137" s="24">
        <f t="shared" si="195"/>
        <v>1</v>
      </c>
      <c r="D4137" s="24">
        <v>2026</v>
      </c>
      <c r="E4137" s="7" t="s">
        <v>4403</v>
      </c>
      <c r="F4137" s="7" t="s">
        <v>4387</v>
      </c>
      <c r="G4137" s="7" t="s">
        <v>24</v>
      </c>
      <c r="H4137" s="7" t="s">
        <v>30</v>
      </c>
      <c r="I4137" s="8">
        <v>0</v>
      </c>
      <c r="J4137" s="8">
        <v>0.25</v>
      </c>
      <c r="K4137" s="8">
        <v>0</v>
      </c>
      <c r="L4137" s="8">
        <v>0.25</v>
      </c>
      <c r="M4137" s="7">
        <v>7</v>
      </c>
      <c r="N4137" s="7">
        <v>12</v>
      </c>
      <c r="O4137" s="7">
        <v>9</v>
      </c>
      <c r="P4137" s="7">
        <v>3</v>
      </c>
      <c r="Q4137" s="7">
        <v>0</v>
      </c>
      <c r="R4137" s="7">
        <v>0</v>
      </c>
      <c r="S4137" s="7">
        <v>0</v>
      </c>
      <c r="T4137" s="7">
        <v>0</v>
      </c>
      <c r="U4137" s="7">
        <v>0</v>
      </c>
      <c r="V4137" s="7">
        <v>2</v>
      </c>
      <c r="W4137" s="7">
        <v>1</v>
      </c>
      <c r="X4137" s="7">
        <v>4</v>
      </c>
      <c r="Y4137" s="7">
        <v>0</v>
      </c>
      <c r="Z4137" s="7">
        <v>0</v>
      </c>
      <c r="AA4137"/>
    </row>
    <row r="4138" spans="1:27" x14ac:dyDescent="0.25">
      <c r="A4138" s="24" t="str">
        <f t="shared" si="196"/>
        <v/>
      </c>
      <c r="B4138" s="24" t="str">
        <f t="shared" si="194"/>
        <v/>
      </c>
      <c r="C4138" s="24" t="str">
        <f t="shared" si="195"/>
        <v/>
      </c>
      <c r="D4138" s="24">
        <v>2026</v>
      </c>
      <c r="E4138" s="7" t="s">
        <v>4404</v>
      </c>
      <c r="F4138" s="7" t="s">
        <v>4405</v>
      </c>
      <c r="G4138" s="7" t="s">
        <v>37</v>
      </c>
      <c r="H4138" s="7" t="s">
        <v>40</v>
      </c>
      <c r="I4138" s="8">
        <v>0.32900000000000001</v>
      </c>
      <c r="J4138" s="8">
        <v>0.438</v>
      </c>
      <c r="K4138" s="8">
        <v>0.56999999999999995</v>
      </c>
      <c r="L4138" s="8">
        <v>1.0069999999999999</v>
      </c>
      <c r="M4138" s="7">
        <v>43</v>
      </c>
      <c r="N4138" s="7">
        <v>192</v>
      </c>
      <c r="O4138" s="7">
        <v>158</v>
      </c>
      <c r="P4138" s="7">
        <v>33</v>
      </c>
      <c r="Q4138" s="7">
        <v>52</v>
      </c>
      <c r="R4138" s="7">
        <v>9</v>
      </c>
      <c r="S4138" s="7">
        <v>1</v>
      </c>
      <c r="T4138" s="7">
        <v>9</v>
      </c>
      <c r="U4138" s="7">
        <v>25</v>
      </c>
      <c r="V4138" s="7">
        <v>5</v>
      </c>
      <c r="W4138" s="7">
        <v>27</v>
      </c>
      <c r="X4138" s="7">
        <v>38</v>
      </c>
      <c r="Y4138" s="7">
        <v>11</v>
      </c>
      <c r="Z4138" s="7">
        <v>3</v>
      </c>
      <c r="AA4138"/>
    </row>
    <row r="4139" spans="1:27" x14ac:dyDescent="0.25">
      <c r="A4139" s="24" t="str">
        <f t="shared" si="196"/>
        <v/>
      </c>
      <c r="B4139" s="24" t="str">
        <f t="shared" si="194"/>
        <v/>
      </c>
      <c r="C4139" s="24">
        <f t="shared" si="195"/>
        <v>1</v>
      </c>
      <c r="D4139" s="24">
        <v>2026</v>
      </c>
      <c r="E4139" s="7" t="s">
        <v>4406</v>
      </c>
      <c r="F4139" s="7" t="s">
        <v>4405</v>
      </c>
      <c r="G4139" s="7" t="s">
        <v>47</v>
      </c>
      <c r="H4139" s="7" t="s">
        <v>42</v>
      </c>
      <c r="I4139" s="8">
        <v>0.29599999999999999</v>
      </c>
      <c r="J4139" s="8">
        <v>0.40400000000000003</v>
      </c>
      <c r="K4139" s="8">
        <v>0.42099999999999999</v>
      </c>
      <c r="L4139" s="8">
        <v>0.82499999999999996</v>
      </c>
      <c r="M4139" s="7">
        <v>44</v>
      </c>
      <c r="N4139" s="7">
        <v>185</v>
      </c>
      <c r="O4139" s="7">
        <v>152</v>
      </c>
      <c r="P4139" s="7">
        <v>26</v>
      </c>
      <c r="Q4139" s="7">
        <v>45</v>
      </c>
      <c r="R4139" s="7">
        <v>5</v>
      </c>
      <c r="S4139" s="7">
        <v>1</v>
      </c>
      <c r="T4139" s="7">
        <v>4</v>
      </c>
      <c r="U4139" s="7">
        <v>33</v>
      </c>
      <c r="V4139" s="7">
        <v>14</v>
      </c>
      <c r="W4139" s="7">
        <v>15</v>
      </c>
      <c r="X4139" s="7">
        <v>28</v>
      </c>
      <c r="Y4139" s="7">
        <v>1</v>
      </c>
      <c r="Z4139" s="7">
        <v>0</v>
      </c>
      <c r="AA4139"/>
    </row>
    <row r="4140" spans="1:27" x14ac:dyDescent="0.25">
      <c r="A4140" s="24">
        <f t="shared" si="196"/>
        <v>1</v>
      </c>
      <c r="B4140" s="24" t="str">
        <f t="shared" si="194"/>
        <v/>
      </c>
      <c r="C4140" s="24" t="str">
        <f t="shared" si="195"/>
        <v/>
      </c>
      <c r="D4140" s="24">
        <v>2026</v>
      </c>
      <c r="E4140" s="7" t="s">
        <v>4407</v>
      </c>
      <c r="F4140" s="7" t="s">
        <v>4405</v>
      </c>
      <c r="G4140" s="7" t="s">
        <v>32</v>
      </c>
      <c r="H4140" s="7" t="s">
        <v>44</v>
      </c>
      <c r="I4140" s="8">
        <v>0.28699999999999998</v>
      </c>
      <c r="J4140" s="8">
        <v>0.39400000000000002</v>
      </c>
      <c r="K4140" s="8">
        <v>0.53300000000000003</v>
      </c>
      <c r="L4140" s="8">
        <v>0.92700000000000005</v>
      </c>
      <c r="M4140" s="7">
        <v>52</v>
      </c>
      <c r="N4140" s="7">
        <v>231</v>
      </c>
      <c r="O4140" s="7">
        <v>195</v>
      </c>
      <c r="P4140" s="7">
        <v>42</v>
      </c>
      <c r="Q4140" s="7">
        <v>56</v>
      </c>
      <c r="R4140" s="7">
        <v>9</v>
      </c>
      <c r="S4140" s="7">
        <v>0</v>
      </c>
      <c r="T4140" s="7">
        <v>13</v>
      </c>
      <c r="U4140" s="7">
        <v>51</v>
      </c>
      <c r="V4140" s="7">
        <v>9</v>
      </c>
      <c r="W4140" s="7">
        <v>26</v>
      </c>
      <c r="X4140" s="7">
        <v>34</v>
      </c>
      <c r="Y4140" s="7">
        <v>3</v>
      </c>
      <c r="Z4140" s="7">
        <v>2</v>
      </c>
      <c r="AA4140"/>
    </row>
    <row r="4141" spans="1:27" x14ac:dyDescent="0.25">
      <c r="A4141" s="24" t="str">
        <f t="shared" si="196"/>
        <v/>
      </c>
      <c r="B4141" s="24" t="str">
        <f t="shared" si="194"/>
        <v/>
      </c>
      <c r="C4141" s="24">
        <f t="shared" si="195"/>
        <v>1</v>
      </c>
      <c r="D4141" s="24">
        <v>2026</v>
      </c>
      <c r="E4141" s="7" t="s">
        <v>4408</v>
      </c>
      <c r="F4141" s="7" t="s">
        <v>4405</v>
      </c>
      <c r="G4141" s="7" t="s">
        <v>37</v>
      </c>
      <c r="H4141" s="7" t="s">
        <v>27</v>
      </c>
      <c r="I4141" s="8">
        <v>0.26600000000000001</v>
      </c>
      <c r="J4141" s="8">
        <v>0.35399999999999998</v>
      </c>
      <c r="K4141" s="8">
        <v>0.36399999999999999</v>
      </c>
      <c r="L4141" s="8">
        <v>0.71799999999999997</v>
      </c>
      <c r="M4141" s="7">
        <v>42</v>
      </c>
      <c r="N4141" s="7">
        <v>177</v>
      </c>
      <c r="O4141" s="7">
        <v>154</v>
      </c>
      <c r="P4141" s="7">
        <v>22</v>
      </c>
      <c r="Q4141" s="7">
        <v>41</v>
      </c>
      <c r="R4141" s="7">
        <v>7</v>
      </c>
      <c r="S4141" s="7">
        <v>1</v>
      </c>
      <c r="T4141" s="7">
        <v>2</v>
      </c>
      <c r="U4141" s="7">
        <v>14</v>
      </c>
      <c r="V4141" s="7">
        <v>9</v>
      </c>
      <c r="W4141" s="7">
        <v>12</v>
      </c>
      <c r="X4141" s="7">
        <v>53</v>
      </c>
      <c r="Y4141" s="7">
        <v>6</v>
      </c>
      <c r="Z4141" s="7">
        <v>5</v>
      </c>
      <c r="AA4141"/>
    </row>
    <row r="4142" spans="1:27" x14ac:dyDescent="0.25">
      <c r="A4142" s="24">
        <f t="shared" si="196"/>
        <v>1</v>
      </c>
      <c r="B4142" s="24" t="str">
        <f t="shared" si="194"/>
        <v/>
      </c>
      <c r="C4142" s="24" t="str">
        <f t="shared" si="195"/>
        <v/>
      </c>
      <c r="D4142" s="24">
        <v>2026</v>
      </c>
      <c r="E4142" s="7" t="s">
        <v>4409</v>
      </c>
      <c r="F4142" s="7" t="s">
        <v>4405</v>
      </c>
      <c r="G4142" s="7" t="s">
        <v>32</v>
      </c>
      <c r="H4142" s="7" t="s">
        <v>35</v>
      </c>
      <c r="I4142" s="8">
        <v>0.247</v>
      </c>
      <c r="J4142" s="8">
        <v>0.32800000000000001</v>
      </c>
      <c r="K4142" s="8">
        <v>0.38600000000000001</v>
      </c>
      <c r="L4142" s="8">
        <v>0.71299999999999997</v>
      </c>
      <c r="M4142" s="7">
        <v>45</v>
      </c>
      <c r="N4142" s="7">
        <v>186</v>
      </c>
      <c r="O4142" s="7">
        <v>166</v>
      </c>
      <c r="P4142" s="7">
        <v>23</v>
      </c>
      <c r="Q4142" s="7">
        <v>41</v>
      </c>
      <c r="R4142" s="7">
        <v>6</v>
      </c>
      <c r="S4142" s="7">
        <v>1</v>
      </c>
      <c r="T4142" s="7">
        <v>5</v>
      </c>
      <c r="U4142" s="7">
        <v>23</v>
      </c>
      <c r="V4142" s="7">
        <v>2</v>
      </c>
      <c r="W4142" s="7">
        <v>18</v>
      </c>
      <c r="X4142" s="7">
        <v>56</v>
      </c>
      <c r="Y4142" s="7">
        <v>5</v>
      </c>
      <c r="Z4142" s="7">
        <v>2</v>
      </c>
      <c r="AA4142"/>
    </row>
    <row r="4143" spans="1:27" x14ac:dyDescent="0.25">
      <c r="A4143" s="24" t="str">
        <f t="shared" si="196"/>
        <v/>
      </c>
      <c r="B4143" s="24" t="str">
        <f t="shared" si="194"/>
        <v/>
      </c>
      <c r="C4143" s="24" t="str">
        <f t="shared" si="195"/>
        <v/>
      </c>
      <c r="D4143" s="24">
        <v>2026</v>
      </c>
      <c r="E4143" s="7" t="s">
        <v>4410</v>
      </c>
      <c r="F4143" s="7" t="s">
        <v>4405</v>
      </c>
      <c r="G4143" s="7" t="s">
        <v>37</v>
      </c>
      <c r="H4143" s="7" t="s">
        <v>25</v>
      </c>
      <c r="I4143" s="8">
        <v>0.24199999999999999</v>
      </c>
      <c r="J4143" s="8">
        <v>0.36299999999999999</v>
      </c>
      <c r="K4143" s="8">
        <v>0.314</v>
      </c>
      <c r="L4143" s="8">
        <v>0.67600000000000005</v>
      </c>
      <c r="M4143" s="7">
        <v>44</v>
      </c>
      <c r="N4143" s="7">
        <v>183</v>
      </c>
      <c r="O4143" s="7">
        <v>153</v>
      </c>
      <c r="P4143" s="7">
        <v>19</v>
      </c>
      <c r="Q4143" s="7">
        <v>37</v>
      </c>
      <c r="R4143" s="7">
        <v>5</v>
      </c>
      <c r="S4143" s="7">
        <v>0</v>
      </c>
      <c r="T4143" s="7">
        <v>2</v>
      </c>
      <c r="U4143" s="7">
        <v>21</v>
      </c>
      <c r="V4143" s="7">
        <v>12</v>
      </c>
      <c r="W4143" s="7">
        <v>17</v>
      </c>
      <c r="X4143" s="7">
        <v>49</v>
      </c>
      <c r="Y4143" s="7">
        <v>1</v>
      </c>
      <c r="Z4143" s="7">
        <v>0</v>
      </c>
      <c r="AA4143"/>
    </row>
    <row r="4144" spans="1:27" x14ac:dyDescent="0.25">
      <c r="A4144" s="24">
        <f t="shared" si="196"/>
        <v>1</v>
      </c>
      <c r="B4144" s="24" t="str">
        <f t="shared" si="194"/>
        <v/>
      </c>
      <c r="C4144" s="24" t="str">
        <f t="shared" si="195"/>
        <v/>
      </c>
      <c r="D4144" s="24">
        <v>2026</v>
      </c>
      <c r="E4144" s="7" t="s">
        <v>4411</v>
      </c>
      <c r="F4144" s="7" t="s">
        <v>4405</v>
      </c>
      <c r="G4144" s="7" t="s">
        <v>29</v>
      </c>
      <c r="H4144" s="7" t="s">
        <v>33</v>
      </c>
      <c r="I4144" s="8">
        <v>0.5</v>
      </c>
      <c r="J4144" s="8">
        <v>0.8</v>
      </c>
      <c r="K4144" s="8">
        <v>1</v>
      </c>
      <c r="L4144" s="8">
        <v>1.8</v>
      </c>
      <c r="M4144" s="7">
        <v>2</v>
      </c>
      <c r="N4144" s="7">
        <v>6</v>
      </c>
      <c r="O4144" s="7">
        <v>2</v>
      </c>
      <c r="P4144" s="7">
        <v>4</v>
      </c>
      <c r="Q4144" s="7">
        <v>1</v>
      </c>
      <c r="R4144" s="7">
        <v>1</v>
      </c>
      <c r="S4144" s="7">
        <v>0</v>
      </c>
      <c r="T4144" s="7">
        <v>0</v>
      </c>
      <c r="U4144" s="7">
        <v>0</v>
      </c>
      <c r="V4144" s="7">
        <v>2</v>
      </c>
      <c r="W4144" s="7">
        <v>1</v>
      </c>
      <c r="X4144" s="7">
        <v>1</v>
      </c>
      <c r="Y4144" s="7">
        <v>0</v>
      </c>
      <c r="Z4144" s="7">
        <v>0</v>
      </c>
      <c r="AA4144"/>
    </row>
    <row r="4145" spans="1:27" x14ac:dyDescent="0.25">
      <c r="A4145" s="24" t="str">
        <f t="shared" si="196"/>
        <v/>
      </c>
      <c r="B4145" s="24" t="str">
        <f t="shared" si="194"/>
        <v/>
      </c>
      <c r="C4145" s="24">
        <f t="shared" si="195"/>
        <v>1</v>
      </c>
      <c r="D4145" s="24">
        <v>2026</v>
      </c>
      <c r="E4145" s="7" t="s">
        <v>4412</v>
      </c>
      <c r="F4145" s="7" t="s">
        <v>4405</v>
      </c>
      <c r="G4145" s="7" t="s">
        <v>24</v>
      </c>
      <c r="H4145" s="7" t="s">
        <v>44</v>
      </c>
      <c r="I4145" s="8">
        <v>0.32700000000000001</v>
      </c>
      <c r="J4145" s="8">
        <v>0.44</v>
      </c>
      <c r="K4145" s="8">
        <v>0.43</v>
      </c>
      <c r="L4145" s="8">
        <v>0.87</v>
      </c>
      <c r="M4145" s="7">
        <v>33</v>
      </c>
      <c r="N4145" s="7">
        <v>135</v>
      </c>
      <c r="O4145" s="7">
        <v>107</v>
      </c>
      <c r="P4145" s="7">
        <v>29</v>
      </c>
      <c r="Q4145" s="7">
        <v>35</v>
      </c>
      <c r="R4145" s="7">
        <v>7</v>
      </c>
      <c r="S4145" s="7">
        <v>2</v>
      </c>
      <c r="T4145" s="7">
        <v>0</v>
      </c>
      <c r="U4145" s="7">
        <v>27</v>
      </c>
      <c r="V4145" s="7">
        <v>5</v>
      </c>
      <c r="W4145" s="7">
        <v>19</v>
      </c>
      <c r="X4145" s="7">
        <v>28</v>
      </c>
      <c r="Y4145" s="7">
        <v>8</v>
      </c>
      <c r="Z4145" s="7">
        <v>2</v>
      </c>
      <c r="AA4145"/>
    </row>
    <row r="4146" spans="1:27" x14ac:dyDescent="0.25">
      <c r="A4146" s="24" t="str">
        <f t="shared" si="196"/>
        <v/>
      </c>
      <c r="B4146" s="24" t="str">
        <f t="shared" si="194"/>
        <v/>
      </c>
      <c r="C4146" s="24" t="str">
        <f t="shared" si="195"/>
        <v/>
      </c>
      <c r="D4146" s="24">
        <v>2026</v>
      </c>
      <c r="E4146" s="7" t="s">
        <v>4413</v>
      </c>
      <c r="F4146" s="7" t="s">
        <v>4405</v>
      </c>
      <c r="G4146" s="7" t="s">
        <v>47</v>
      </c>
      <c r="H4146" s="7" t="s">
        <v>25</v>
      </c>
      <c r="I4146" s="8">
        <v>0.25900000000000001</v>
      </c>
      <c r="J4146" s="8">
        <v>0.31</v>
      </c>
      <c r="K4146" s="8">
        <v>0.44400000000000001</v>
      </c>
      <c r="L4146" s="8">
        <v>0.755</v>
      </c>
      <c r="M4146" s="7">
        <v>10</v>
      </c>
      <c r="N4146" s="7">
        <v>29</v>
      </c>
      <c r="O4146" s="7">
        <v>27</v>
      </c>
      <c r="P4146" s="7">
        <v>2</v>
      </c>
      <c r="Q4146" s="7">
        <v>7</v>
      </c>
      <c r="R4146" s="7">
        <v>2</v>
      </c>
      <c r="S4146" s="7">
        <v>0</v>
      </c>
      <c r="T4146" s="7">
        <v>1</v>
      </c>
      <c r="U4146" s="7">
        <v>7</v>
      </c>
      <c r="V4146" s="7">
        <v>1</v>
      </c>
      <c r="W4146" s="7">
        <v>1</v>
      </c>
      <c r="X4146" s="7">
        <v>6</v>
      </c>
      <c r="Y4146" s="7">
        <v>0</v>
      </c>
      <c r="Z4146" s="7">
        <v>1</v>
      </c>
      <c r="AA4146"/>
    </row>
    <row r="4147" spans="1:27" x14ac:dyDescent="0.25">
      <c r="A4147" s="24">
        <f t="shared" si="196"/>
        <v>1</v>
      </c>
      <c r="B4147" s="24" t="str">
        <f t="shared" si="194"/>
        <v/>
      </c>
      <c r="C4147" s="24" t="str">
        <f t="shared" si="195"/>
        <v/>
      </c>
      <c r="D4147" s="24">
        <v>2026</v>
      </c>
      <c r="E4147" s="7" t="s">
        <v>4414</v>
      </c>
      <c r="F4147" s="7" t="s">
        <v>4405</v>
      </c>
      <c r="G4147" s="7" t="s">
        <v>29</v>
      </c>
      <c r="H4147" s="7" t="s">
        <v>30</v>
      </c>
      <c r="I4147" s="8">
        <v>0.25800000000000001</v>
      </c>
      <c r="J4147" s="8">
        <v>0.38700000000000001</v>
      </c>
      <c r="K4147" s="8">
        <v>0.41899999999999998</v>
      </c>
      <c r="L4147" s="8">
        <v>0.80600000000000005</v>
      </c>
      <c r="M4147" s="7">
        <v>24</v>
      </c>
      <c r="N4147" s="7">
        <v>77</v>
      </c>
      <c r="O4147" s="7">
        <v>62</v>
      </c>
      <c r="P4147" s="7">
        <v>18</v>
      </c>
      <c r="Q4147" s="7">
        <v>16</v>
      </c>
      <c r="R4147" s="7">
        <v>3</v>
      </c>
      <c r="S4147" s="7">
        <v>2</v>
      </c>
      <c r="T4147" s="7">
        <v>1</v>
      </c>
      <c r="U4147" s="7">
        <v>13</v>
      </c>
      <c r="V4147" s="7">
        <v>2</v>
      </c>
      <c r="W4147" s="7">
        <v>11</v>
      </c>
      <c r="X4147" s="7">
        <v>14</v>
      </c>
      <c r="Y4147" s="7">
        <v>4</v>
      </c>
      <c r="Z4147" s="7">
        <v>2</v>
      </c>
      <c r="AA4147"/>
    </row>
    <row r="4148" spans="1:27" x14ac:dyDescent="0.25">
      <c r="A4148" s="24">
        <f t="shared" si="196"/>
        <v>1</v>
      </c>
      <c r="B4148" s="24" t="str">
        <f t="shared" si="194"/>
        <v/>
      </c>
      <c r="C4148" s="24" t="str">
        <f t="shared" si="195"/>
        <v/>
      </c>
      <c r="D4148" s="24">
        <v>2026</v>
      </c>
      <c r="E4148" s="7" t="s">
        <v>4415</v>
      </c>
      <c r="F4148" s="7" t="s">
        <v>4405</v>
      </c>
      <c r="G4148" s="7" t="s">
        <v>29</v>
      </c>
      <c r="H4148" s="7" t="s">
        <v>25</v>
      </c>
      <c r="I4148" s="8">
        <v>0.255</v>
      </c>
      <c r="J4148" s="8">
        <v>0.39400000000000002</v>
      </c>
      <c r="K4148" s="8">
        <v>0.33300000000000002</v>
      </c>
      <c r="L4148" s="8">
        <v>0.72699999999999998</v>
      </c>
      <c r="M4148" s="7">
        <v>18</v>
      </c>
      <c r="N4148" s="7">
        <v>67</v>
      </c>
      <c r="O4148" s="7">
        <v>51</v>
      </c>
      <c r="P4148" s="7">
        <v>15</v>
      </c>
      <c r="Q4148" s="7">
        <v>13</v>
      </c>
      <c r="R4148" s="7">
        <v>2</v>
      </c>
      <c r="S4148" s="7">
        <v>1</v>
      </c>
      <c r="T4148" s="7">
        <v>0</v>
      </c>
      <c r="U4148" s="7">
        <v>8</v>
      </c>
      <c r="V4148" s="7">
        <v>4</v>
      </c>
      <c r="W4148" s="7">
        <v>9</v>
      </c>
      <c r="X4148" s="7">
        <v>14</v>
      </c>
      <c r="Y4148" s="7">
        <v>4</v>
      </c>
      <c r="Z4148" s="7">
        <v>0</v>
      </c>
      <c r="AA4148"/>
    </row>
    <row r="4149" spans="1:27" x14ac:dyDescent="0.25">
      <c r="A4149" s="24" t="str">
        <f t="shared" si="196"/>
        <v/>
      </c>
      <c r="B4149" s="24" t="str">
        <f t="shared" si="194"/>
        <v/>
      </c>
      <c r="C4149" s="24" t="str">
        <f t="shared" si="195"/>
        <v/>
      </c>
      <c r="D4149" s="24">
        <v>2026</v>
      </c>
      <c r="E4149" s="7" t="s">
        <v>4416</v>
      </c>
      <c r="F4149" s="7" t="s">
        <v>4405</v>
      </c>
      <c r="G4149" s="7" t="s">
        <v>47</v>
      </c>
      <c r="H4149" s="7" t="s">
        <v>30</v>
      </c>
      <c r="I4149" s="8">
        <v>0.255</v>
      </c>
      <c r="J4149" s="8">
        <v>0.33300000000000002</v>
      </c>
      <c r="K4149" s="8">
        <v>0.378</v>
      </c>
      <c r="L4149" s="8">
        <v>0.71099999999999997</v>
      </c>
      <c r="M4149" s="7">
        <v>31</v>
      </c>
      <c r="N4149" s="7">
        <v>111</v>
      </c>
      <c r="O4149" s="7">
        <v>98</v>
      </c>
      <c r="P4149" s="7">
        <v>13</v>
      </c>
      <c r="Q4149" s="7">
        <v>25</v>
      </c>
      <c r="R4149" s="7">
        <v>3</v>
      </c>
      <c r="S4149" s="7">
        <v>0</v>
      </c>
      <c r="T4149" s="7">
        <v>3</v>
      </c>
      <c r="U4149" s="7">
        <v>18</v>
      </c>
      <c r="V4149" s="7">
        <v>5</v>
      </c>
      <c r="W4149" s="7">
        <v>7</v>
      </c>
      <c r="X4149" s="7">
        <v>27</v>
      </c>
      <c r="Y4149" s="7">
        <v>3</v>
      </c>
      <c r="Z4149" s="7">
        <v>1</v>
      </c>
      <c r="AA4149"/>
    </row>
    <row r="4150" spans="1:27" x14ac:dyDescent="0.25">
      <c r="A4150" s="24">
        <f t="shared" si="196"/>
        <v>1</v>
      </c>
      <c r="B4150" s="24" t="str">
        <f t="shared" si="194"/>
        <v/>
      </c>
      <c r="C4150" s="24" t="str">
        <f t="shared" si="195"/>
        <v/>
      </c>
      <c r="D4150" s="24">
        <v>2026</v>
      </c>
      <c r="E4150" s="7" t="s">
        <v>4417</v>
      </c>
      <c r="F4150" s="7" t="s">
        <v>4405</v>
      </c>
      <c r="G4150" s="7" t="s">
        <v>29</v>
      </c>
      <c r="H4150" s="7" t="s">
        <v>30</v>
      </c>
      <c r="I4150" s="8">
        <v>0.252</v>
      </c>
      <c r="J4150" s="8">
        <v>0.35099999999999998</v>
      </c>
      <c r="K4150" s="8">
        <v>0.435</v>
      </c>
      <c r="L4150" s="8">
        <v>0.78600000000000003</v>
      </c>
      <c r="M4150" s="7">
        <v>36</v>
      </c>
      <c r="N4150" s="7">
        <v>134</v>
      </c>
      <c r="O4150" s="7">
        <v>115</v>
      </c>
      <c r="P4150" s="7">
        <v>22</v>
      </c>
      <c r="Q4150" s="7">
        <v>29</v>
      </c>
      <c r="R4150" s="7">
        <v>6</v>
      </c>
      <c r="S4150" s="7">
        <v>0</v>
      </c>
      <c r="T4150" s="7">
        <v>5</v>
      </c>
      <c r="U4150" s="7">
        <v>19</v>
      </c>
      <c r="V4150" s="7">
        <v>4</v>
      </c>
      <c r="W4150" s="7">
        <v>14</v>
      </c>
      <c r="X4150" s="7">
        <v>30</v>
      </c>
      <c r="Y4150" s="7">
        <v>6</v>
      </c>
      <c r="Z4150" s="7">
        <v>1</v>
      </c>
      <c r="AA4150"/>
    </row>
    <row r="4151" spans="1:27" x14ac:dyDescent="0.25">
      <c r="A4151" s="24" t="str">
        <f t="shared" si="196"/>
        <v/>
      </c>
      <c r="B4151" s="24" t="str">
        <f t="shared" si="194"/>
        <v/>
      </c>
      <c r="C4151" s="24">
        <f t="shared" si="195"/>
        <v>1</v>
      </c>
      <c r="D4151" s="24">
        <v>2026</v>
      </c>
      <c r="E4151" s="7" t="s">
        <v>4418</v>
      </c>
      <c r="F4151" s="7" t="s">
        <v>4405</v>
      </c>
      <c r="G4151" s="7" t="s">
        <v>24</v>
      </c>
      <c r="H4151" s="7" t="s">
        <v>33</v>
      </c>
      <c r="I4151" s="8">
        <v>0.23699999999999999</v>
      </c>
      <c r="J4151" s="8">
        <v>0.36599999999999999</v>
      </c>
      <c r="K4151" s="8">
        <v>0.36799999999999999</v>
      </c>
      <c r="L4151" s="8">
        <v>0.73399999999999999</v>
      </c>
      <c r="M4151" s="7">
        <v>24</v>
      </c>
      <c r="N4151" s="7">
        <v>93</v>
      </c>
      <c r="O4151" s="7">
        <v>76</v>
      </c>
      <c r="P4151" s="7">
        <v>19</v>
      </c>
      <c r="Q4151" s="7">
        <v>18</v>
      </c>
      <c r="R4151" s="7">
        <v>2</v>
      </c>
      <c r="S4151" s="7">
        <v>1</v>
      </c>
      <c r="T4151" s="7">
        <v>2</v>
      </c>
      <c r="U4151" s="7">
        <v>14</v>
      </c>
      <c r="V4151" s="7">
        <v>5</v>
      </c>
      <c r="W4151" s="7">
        <v>11</v>
      </c>
      <c r="X4151" s="7">
        <v>25</v>
      </c>
      <c r="Y4151" s="7">
        <v>3</v>
      </c>
      <c r="Z4151" s="7">
        <v>0</v>
      </c>
      <c r="AA4151"/>
    </row>
    <row r="4152" spans="1:27" x14ac:dyDescent="0.25">
      <c r="A4152" s="24">
        <f t="shared" si="196"/>
        <v>1</v>
      </c>
      <c r="B4152" s="24" t="str">
        <f t="shared" si="194"/>
        <v/>
      </c>
      <c r="C4152" s="24">
        <f t="shared" si="195"/>
        <v>1</v>
      </c>
      <c r="D4152" s="24">
        <v>2026</v>
      </c>
      <c r="E4152" s="7" t="s">
        <v>4419</v>
      </c>
      <c r="F4152" s="7" t="s">
        <v>4405</v>
      </c>
      <c r="G4152" s="7" t="s">
        <v>29</v>
      </c>
      <c r="H4152" s="7" t="s">
        <v>40</v>
      </c>
      <c r="I4152" s="8">
        <v>0.222</v>
      </c>
      <c r="J4152" s="8">
        <v>0.53300000000000003</v>
      </c>
      <c r="K4152" s="8">
        <v>0.33300000000000002</v>
      </c>
      <c r="L4152" s="8">
        <v>0.86699999999999999</v>
      </c>
      <c r="M4152" s="7">
        <v>4</v>
      </c>
      <c r="N4152" s="7">
        <v>15</v>
      </c>
      <c r="O4152" s="7">
        <v>9</v>
      </c>
      <c r="P4152" s="7">
        <v>4</v>
      </c>
      <c r="Q4152" s="7">
        <v>2</v>
      </c>
      <c r="R4152" s="7">
        <v>1</v>
      </c>
      <c r="S4152" s="7">
        <v>0</v>
      </c>
      <c r="T4152" s="7">
        <v>0</v>
      </c>
      <c r="U4152" s="7">
        <v>3</v>
      </c>
      <c r="V4152" s="7">
        <v>2</v>
      </c>
      <c r="W4152" s="7">
        <v>4</v>
      </c>
      <c r="X4152" s="7">
        <v>0</v>
      </c>
      <c r="Y4152" s="7">
        <v>0</v>
      </c>
      <c r="Z4152" s="7">
        <v>1</v>
      </c>
      <c r="AA4152"/>
    </row>
    <row r="4153" spans="1:27" x14ac:dyDescent="0.25">
      <c r="A4153" s="24" t="str">
        <f t="shared" si="196"/>
        <v/>
      </c>
      <c r="B4153" s="24" t="str">
        <f t="shared" si="194"/>
        <v/>
      </c>
      <c r="C4153" s="24">
        <f t="shared" si="195"/>
        <v>1</v>
      </c>
      <c r="D4153" s="24">
        <v>2026</v>
      </c>
      <c r="E4153" s="7" t="s">
        <v>4420</v>
      </c>
      <c r="F4153" s="7" t="s">
        <v>4405</v>
      </c>
      <c r="G4153" s="7" t="s">
        <v>37</v>
      </c>
      <c r="H4153" s="7" t="s">
        <v>44</v>
      </c>
      <c r="I4153" s="8">
        <v>0.20699999999999999</v>
      </c>
      <c r="J4153" s="8">
        <v>0.45200000000000001</v>
      </c>
      <c r="K4153" s="8">
        <v>0.41399999999999998</v>
      </c>
      <c r="L4153" s="8">
        <v>0.86599999999999999</v>
      </c>
      <c r="M4153" s="7">
        <v>11</v>
      </c>
      <c r="N4153" s="7">
        <v>42</v>
      </c>
      <c r="O4153" s="7">
        <v>29</v>
      </c>
      <c r="P4153" s="7">
        <v>6</v>
      </c>
      <c r="Q4153" s="7">
        <v>6</v>
      </c>
      <c r="R4153" s="7">
        <v>3</v>
      </c>
      <c r="S4153" s="7">
        <v>0</v>
      </c>
      <c r="T4153" s="7">
        <v>1</v>
      </c>
      <c r="U4153" s="7">
        <v>9</v>
      </c>
      <c r="V4153" s="7">
        <v>4</v>
      </c>
      <c r="W4153" s="7">
        <v>9</v>
      </c>
      <c r="X4153" s="7">
        <v>11</v>
      </c>
      <c r="Y4153" s="7">
        <v>0</v>
      </c>
      <c r="Z4153" s="7">
        <v>0</v>
      </c>
      <c r="AA4153"/>
    </row>
    <row r="4154" spans="1:27" x14ac:dyDescent="0.25">
      <c r="A4154" s="24" t="str">
        <f t="shared" si="196"/>
        <v/>
      </c>
      <c r="B4154" s="24" t="str">
        <f t="shared" si="194"/>
        <v/>
      </c>
      <c r="C4154" s="24" t="str">
        <f t="shared" si="195"/>
        <v/>
      </c>
      <c r="D4154" s="24">
        <v>2026</v>
      </c>
      <c r="E4154" s="7" t="s">
        <v>4421</v>
      </c>
      <c r="F4154" s="7" t="s">
        <v>4405</v>
      </c>
      <c r="G4154" s="7" t="s">
        <v>37</v>
      </c>
      <c r="H4154" s="7" t="s">
        <v>42</v>
      </c>
      <c r="I4154" s="8">
        <v>0.19800000000000001</v>
      </c>
      <c r="J4154" s="8">
        <v>0.311</v>
      </c>
      <c r="K4154" s="8">
        <v>0.33700000000000002</v>
      </c>
      <c r="L4154" s="8">
        <v>0.64800000000000002</v>
      </c>
      <c r="M4154" s="7">
        <v>38</v>
      </c>
      <c r="N4154" s="7">
        <v>127</v>
      </c>
      <c r="O4154" s="7">
        <v>101</v>
      </c>
      <c r="P4154" s="7">
        <v>24</v>
      </c>
      <c r="Q4154" s="7">
        <v>20</v>
      </c>
      <c r="R4154" s="7">
        <v>1</v>
      </c>
      <c r="S4154" s="7">
        <v>2</v>
      </c>
      <c r="T4154" s="7">
        <v>3</v>
      </c>
      <c r="U4154" s="7">
        <v>18</v>
      </c>
      <c r="V4154" s="7">
        <v>7</v>
      </c>
      <c r="W4154" s="7">
        <v>10</v>
      </c>
      <c r="X4154" s="7">
        <v>21</v>
      </c>
      <c r="Y4154" s="7">
        <v>2</v>
      </c>
      <c r="Z4154" s="7">
        <v>0</v>
      </c>
      <c r="AA4154"/>
    </row>
    <row r="4155" spans="1:27" x14ac:dyDescent="0.25">
      <c r="A4155" s="24">
        <f t="shared" si="196"/>
        <v>1</v>
      </c>
      <c r="B4155" s="24" t="str">
        <f t="shared" si="194"/>
        <v/>
      </c>
      <c r="C4155" s="24" t="str">
        <f t="shared" si="195"/>
        <v/>
      </c>
      <c r="D4155" s="24">
        <v>2026</v>
      </c>
      <c r="E4155" s="7" t="s">
        <v>4422</v>
      </c>
      <c r="F4155" s="7" t="s">
        <v>4405</v>
      </c>
      <c r="G4155" s="7" t="s">
        <v>29</v>
      </c>
      <c r="H4155" s="7" t="s">
        <v>33</v>
      </c>
      <c r="I4155" s="8">
        <v>0.16800000000000001</v>
      </c>
      <c r="J4155" s="8">
        <v>0.23100000000000001</v>
      </c>
      <c r="K4155" s="8">
        <v>0.253</v>
      </c>
      <c r="L4155" s="8">
        <v>0.48299999999999998</v>
      </c>
      <c r="M4155" s="7">
        <v>33</v>
      </c>
      <c r="N4155" s="7">
        <v>107</v>
      </c>
      <c r="O4155" s="7">
        <v>95</v>
      </c>
      <c r="P4155" s="7">
        <v>12</v>
      </c>
      <c r="Q4155" s="7">
        <v>16</v>
      </c>
      <c r="R4155" s="7">
        <v>5</v>
      </c>
      <c r="S4155" s="7">
        <v>0</v>
      </c>
      <c r="T4155" s="7">
        <v>1</v>
      </c>
      <c r="U4155" s="7">
        <v>11</v>
      </c>
      <c r="V4155" s="7">
        <v>2</v>
      </c>
      <c r="W4155" s="7">
        <v>6</v>
      </c>
      <c r="X4155" s="7">
        <v>12</v>
      </c>
      <c r="Y4155" s="7">
        <v>1</v>
      </c>
      <c r="Z4155" s="7">
        <v>1</v>
      </c>
      <c r="AA4155"/>
    </row>
    <row r="4156" spans="1:27" x14ac:dyDescent="0.25">
      <c r="A4156" s="24" t="str">
        <f t="shared" si="196"/>
        <v/>
      </c>
      <c r="B4156" s="24" t="str">
        <f t="shared" si="194"/>
        <v/>
      </c>
      <c r="C4156" s="24" t="str">
        <f t="shared" si="195"/>
        <v/>
      </c>
      <c r="D4156" s="24">
        <v>2026</v>
      </c>
      <c r="E4156" s="7" t="s">
        <v>4423</v>
      </c>
      <c r="F4156" s="7" t="s">
        <v>4405</v>
      </c>
      <c r="G4156" s="7" t="s">
        <v>47</v>
      </c>
      <c r="H4156" s="7" t="s">
        <v>30</v>
      </c>
      <c r="I4156" s="8">
        <v>0.11799999999999999</v>
      </c>
      <c r="J4156" s="8">
        <v>0.375</v>
      </c>
      <c r="K4156" s="8">
        <v>0.17599999999999999</v>
      </c>
      <c r="L4156" s="8">
        <v>0.55100000000000005</v>
      </c>
      <c r="M4156" s="7">
        <v>9</v>
      </c>
      <c r="N4156" s="7">
        <v>24</v>
      </c>
      <c r="O4156" s="7">
        <v>17</v>
      </c>
      <c r="P4156" s="7">
        <v>7</v>
      </c>
      <c r="Q4156" s="7">
        <v>2</v>
      </c>
      <c r="R4156" s="7">
        <v>1</v>
      </c>
      <c r="S4156" s="7">
        <v>0</v>
      </c>
      <c r="T4156" s="7">
        <v>0</v>
      </c>
      <c r="U4156" s="7">
        <v>2</v>
      </c>
      <c r="V4156" s="7">
        <v>1</v>
      </c>
      <c r="W4156" s="7">
        <v>6</v>
      </c>
      <c r="X4156" s="7">
        <v>8</v>
      </c>
      <c r="Y4156" s="7">
        <v>0</v>
      </c>
      <c r="Z4156" s="7">
        <v>0</v>
      </c>
      <c r="AA4156"/>
    </row>
    <row r="4157" spans="1:27" x14ac:dyDescent="0.25">
      <c r="A4157" s="24">
        <f t="shared" si="196"/>
        <v>1</v>
      </c>
      <c r="B4157" s="24" t="str">
        <f t="shared" si="194"/>
        <v/>
      </c>
      <c r="C4157" s="24">
        <f t="shared" si="195"/>
        <v>1</v>
      </c>
      <c r="D4157" s="24">
        <v>2026</v>
      </c>
      <c r="E4157" s="7" t="s">
        <v>4424</v>
      </c>
      <c r="F4157" s="7" t="s">
        <v>4425</v>
      </c>
      <c r="G4157" s="7" t="s">
        <v>29</v>
      </c>
      <c r="H4157" s="7" t="s">
        <v>40</v>
      </c>
      <c r="I4157" s="8">
        <v>0.39300000000000002</v>
      </c>
      <c r="J4157" s="8">
        <v>0.47499999999999998</v>
      </c>
      <c r="K4157" s="8">
        <v>0.63100000000000001</v>
      </c>
      <c r="L4157" s="8">
        <v>1.1060000000000001</v>
      </c>
      <c r="M4157" s="7">
        <v>55</v>
      </c>
      <c r="N4157" s="7">
        <v>243</v>
      </c>
      <c r="O4157" s="7">
        <v>206</v>
      </c>
      <c r="P4157" s="7">
        <v>42</v>
      </c>
      <c r="Q4157" s="7">
        <v>81</v>
      </c>
      <c r="R4157" s="7">
        <v>22</v>
      </c>
      <c r="S4157" s="7">
        <v>3</v>
      </c>
      <c r="T4157" s="7">
        <v>7</v>
      </c>
      <c r="U4157" s="7">
        <v>47</v>
      </c>
      <c r="V4157" s="7">
        <v>5</v>
      </c>
      <c r="W4157" s="7">
        <v>29</v>
      </c>
      <c r="X4157" s="7">
        <v>36</v>
      </c>
      <c r="Y4157" s="7">
        <v>5</v>
      </c>
      <c r="Z4157" s="7">
        <v>3</v>
      </c>
      <c r="AA4157"/>
    </row>
    <row r="4158" spans="1:27" x14ac:dyDescent="0.25">
      <c r="A4158" s="24">
        <f t="shared" si="196"/>
        <v>1</v>
      </c>
      <c r="B4158" s="24" t="str">
        <f t="shared" si="194"/>
        <v/>
      </c>
      <c r="C4158" s="24" t="str">
        <f t="shared" si="195"/>
        <v/>
      </c>
      <c r="D4158" s="24">
        <v>2026</v>
      </c>
      <c r="E4158" s="7" t="s">
        <v>4426</v>
      </c>
      <c r="F4158" s="7" t="s">
        <v>4425</v>
      </c>
      <c r="G4158" s="7" t="s">
        <v>29</v>
      </c>
      <c r="H4158" s="7" t="s">
        <v>30</v>
      </c>
      <c r="I4158" s="8">
        <v>0.38600000000000001</v>
      </c>
      <c r="J4158" s="8">
        <v>0.51</v>
      </c>
      <c r="K4158" s="8">
        <v>0.79100000000000004</v>
      </c>
      <c r="L4158" s="8">
        <v>1.3009999999999999</v>
      </c>
      <c r="M4158" s="7">
        <v>59</v>
      </c>
      <c r="N4158" s="7">
        <v>286</v>
      </c>
      <c r="O4158" s="7">
        <v>220</v>
      </c>
      <c r="P4158" s="7">
        <v>82</v>
      </c>
      <c r="Q4158" s="7">
        <v>85</v>
      </c>
      <c r="R4158" s="7">
        <v>18</v>
      </c>
      <c r="S4158" s="7">
        <v>1</v>
      </c>
      <c r="T4158" s="7">
        <v>23</v>
      </c>
      <c r="U4158" s="7">
        <v>74</v>
      </c>
      <c r="V4158" s="7">
        <v>10</v>
      </c>
      <c r="W4158" s="7">
        <v>51</v>
      </c>
      <c r="X4158" s="7">
        <v>26</v>
      </c>
      <c r="Y4158" s="7">
        <v>2</v>
      </c>
      <c r="Z4158" s="7">
        <v>2</v>
      </c>
      <c r="AA4158"/>
    </row>
    <row r="4159" spans="1:27" x14ac:dyDescent="0.25">
      <c r="A4159" s="24" t="str">
        <f t="shared" si="196"/>
        <v/>
      </c>
      <c r="B4159" s="24" t="str">
        <f t="shared" si="194"/>
        <v/>
      </c>
      <c r="C4159" s="24">
        <f t="shared" si="195"/>
        <v>1</v>
      </c>
      <c r="D4159" s="24">
        <v>2026</v>
      </c>
      <c r="E4159" s="7" t="s">
        <v>4427</v>
      </c>
      <c r="F4159" s="7" t="s">
        <v>4425</v>
      </c>
      <c r="G4159" s="7" t="s">
        <v>24</v>
      </c>
      <c r="H4159" s="7" t="s">
        <v>35</v>
      </c>
      <c r="I4159" s="8">
        <v>0.374</v>
      </c>
      <c r="J4159" s="8">
        <v>0.47599999999999998</v>
      </c>
      <c r="K4159" s="8">
        <v>0.749</v>
      </c>
      <c r="L4159" s="8">
        <v>1.224</v>
      </c>
      <c r="M4159" s="7">
        <v>54</v>
      </c>
      <c r="N4159" s="7">
        <v>227</v>
      </c>
      <c r="O4159" s="7">
        <v>187</v>
      </c>
      <c r="P4159" s="7">
        <v>48</v>
      </c>
      <c r="Q4159" s="7">
        <v>70</v>
      </c>
      <c r="R4159" s="7">
        <v>8</v>
      </c>
      <c r="S4159" s="7">
        <v>1</v>
      </c>
      <c r="T4159" s="7">
        <v>20</v>
      </c>
      <c r="U4159" s="7">
        <v>64</v>
      </c>
      <c r="V4159" s="7">
        <v>3</v>
      </c>
      <c r="W4159" s="7">
        <v>35</v>
      </c>
      <c r="X4159" s="7">
        <v>55</v>
      </c>
      <c r="Y4159" s="7">
        <v>1</v>
      </c>
      <c r="Z4159" s="7">
        <v>1</v>
      </c>
      <c r="AA4159"/>
    </row>
    <row r="4160" spans="1:27" x14ac:dyDescent="0.25">
      <c r="A4160" s="24" t="str">
        <f t="shared" si="196"/>
        <v/>
      </c>
      <c r="B4160" s="24" t="str">
        <f t="shared" si="194"/>
        <v/>
      </c>
      <c r="C4160" s="24">
        <f t="shared" si="195"/>
        <v>1</v>
      </c>
      <c r="D4160" s="24">
        <v>2026</v>
      </c>
      <c r="E4160" s="7" t="s">
        <v>4428</v>
      </c>
      <c r="F4160" s="7" t="s">
        <v>4425</v>
      </c>
      <c r="G4160" s="7" t="s">
        <v>24</v>
      </c>
      <c r="H4160" s="7" t="s">
        <v>38</v>
      </c>
      <c r="I4160" s="8">
        <v>0.32500000000000001</v>
      </c>
      <c r="J4160" s="8">
        <v>0.438</v>
      </c>
      <c r="K4160" s="8">
        <v>0.68400000000000005</v>
      </c>
      <c r="L4160" s="8">
        <v>1.123</v>
      </c>
      <c r="M4160" s="7">
        <v>56</v>
      </c>
      <c r="N4160" s="7">
        <v>251</v>
      </c>
      <c r="O4160" s="7">
        <v>206</v>
      </c>
      <c r="P4160" s="7">
        <v>50</v>
      </c>
      <c r="Q4160" s="7">
        <v>67</v>
      </c>
      <c r="R4160" s="7">
        <v>11</v>
      </c>
      <c r="S4160" s="7">
        <v>0</v>
      </c>
      <c r="T4160" s="7">
        <v>21</v>
      </c>
      <c r="U4160" s="7">
        <v>67</v>
      </c>
      <c r="V4160" s="7">
        <v>6</v>
      </c>
      <c r="W4160" s="7">
        <v>37</v>
      </c>
      <c r="X4160" s="7">
        <v>62</v>
      </c>
      <c r="Y4160" s="7">
        <v>9</v>
      </c>
      <c r="Z4160" s="7">
        <v>2</v>
      </c>
      <c r="AA4160"/>
    </row>
    <row r="4161" spans="1:27" x14ac:dyDescent="0.25">
      <c r="A4161" s="24">
        <f t="shared" si="196"/>
        <v>1</v>
      </c>
      <c r="B4161" s="24" t="str">
        <f t="shared" si="194"/>
        <v/>
      </c>
      <c r="C4161" s="24">
        <f t="shared" si="195"/>
        <v>1</v>
      </c>
      <c r="D4161" s="24">
        <v>2026</v>
      </c>
      <c r="E4161" s="7" t="s">
        <v>4430</v>
      </c>
      <c r="F4161" s="7" t="s">
        <v>4425</v>
      </c>
      <c r="G4161" s="7" t="s">
        <v>29</v>
      </c>
      <c r="H4161" s="7" t="s">
        <v>33</v>
      </c>
      <c r="I4161" s="8">
        <v>0.318</v>
      </c>
      <c r="J4161" s="8">
        <v>0.41399999999999998</v>
      </c>
      <c r="K4161" s="8">
        <v>0.53200000000000003</v>
      </c>
      <c r="L4161" s="8">
        <v>0.94599999999999995</v>
      </c>
      <c r="M4161" s="7">
        <v>58</v>
      </c>
      <c r="N4161" s="7">
        <v>271</v>
      </c>
      <c r="O4161" s="7">
        <v>220</v>
      </c>
      <c r="P4161" s="7">
        <v>55</v>
      </c>
      <c r="Q4161" s="7">
        <v>70</v>
      </c>
      <c r="R4161" s="7">
        <v>14</v>
      </c>
      <c r="S4161" s="7">
        <v>0</v>
      </c>
      <c r="T4161" s="7">
        <v>11</v>
      </c>
      <c r="U4161" s="7">
        <v>52</v>
      </c>
      <c r="V4161" s="7">
        <v>17</v>
      </c>
      <c r="W4161" s="7">
        <v>22</v>
      </c>
      <c r="X4161" s="7">
        <v>28</v>
      </c>
      <c r="Y4161" s="7">
        <v>7</v>
      </c>
      <c r="Z4161" s="7">
        <v>0</v>
      </c>
      <c r="AA4161"/>
    </row>
    <row r="4162" spans="1:27" x14ac:dyDescent="0.25">
      <c r="A4162" s="24" t="str">
        <f t="shared" si="196"/>
        <v/>
      </c>
      <c r="B4162" s="24" t="str">
        <f t="shared" ref="B4162:B4225" si="197">IF(COUNTIFS(Draft_Player,$E4162),COUNTIFS(Draft_Player,$E4162),"")</f>
        <v/>
      </c>
      <c r="C4162" s="24" t="str">
        <f t="shared" ref="C4162:C4225" si="198">IF(COUNTIFS(Transfers_Player,$E4162),COUNTIFS(Transfers_Player,$E4162),"")</f>
        <v/>
      </c>
      <c r="D4162" s="24">
        <v>2026</v>
      </c>
      <c r="E4162" s="7" t="s">
        <v>4429</v>
      </c>
      <c r="F4162" s="7" t="s">
        <v>4425</v>
      </c>
      <c r="G4162" s="7" t="s">
        <v>37</v>
      </c>
      <c r="H4162" s="7" t="s">
        <v>44</v>
      </c>
      <c r="I4162" s="8">
        <v>0.30599999999999999</v>
      </c>
      <c r="J4162" s="8">
        <v>0.44600000000000001</v>
      </c>
      <c r="K4162" s="8">
        <v>0.60699999999999998</v>
      </c>
      <c r="L4162" s="8">
        <v>1.0529999999999999</v>
      </c>
      <c r="M4162" s="7">
        <v>59</v>
      </c>
      <c r="N4162" s="7">
        <v>287</v>
      </c>
      <c r="O4162" s="7">
        <v>229</v>
      </c>
      <c r="P4162" s="7">
        <v>70</v>
      </c>
      <c r="Q4162" s="7">
        <v>70</v>
      </c>
      <c r="R4162" s="7">
        <v>13</v>
      </c>
      <c r="S4162" s="7">
        <v>1</v>
      </c>
      <c r="T4162" s="7">
        <v>18</v>
      </c>
      <c r="U4162" s="7">
        <v>54</v>
      </c>
      <c r="V4162" s="7">
        <v>11</v>
      </c>
      <c r="W4162" s="7">
        <v>47</v>
      </c>
      <c r="X4162" s="7">
        <v>66</v>
      </c>
      <c r="Y4162" s="7">
        <v>0</v>
      </c>
      <c r="Z4162" s="7">
        <v>2</v>
      </c>
      <c r="AA4162"/>
    </row>
    <row r="4163" spans="1:27" x14ac:dyDescent="0.25">
      <c r="A4163" s="24" t="str">
        <f t="shared" ref="A4163:A4226" si="199">IF(OR(G4163="SR", G4163="GR"), 1, "")</f>
        <v/>
      </c>
      <c r="B4163" s="24">
        <f t="shared" si="197"/>
        <v>1</v>
      </c>
      <c r="C4163" s="24" t="str">
        <f t="shared" si="198"/>
        <v/>
      </c>
      <c r="D4163" s="24">
        <v>2026</v>
      </c>
      <c r="E4163" s="7" t="s">
        <v>4431</v>
      </c>
      <c r="F4163" s="7" t="s">
        <v>4425</v>
      </c>
      <c r="G4163" s="7" t="s">
        <v>37</v>
      </c>
      <c r="H4163" s="7" t="s">
        <v>27</v>
      </c>
      <c r="I4163" s="8">
        <v>0.29099999999999998</v>
      </c>
      <c r="J4163" s="8">
        <v>0.38700000000000001</v>
      </c>
      <c r="K4163" s="8">
        <v>0.49199999999999999</v>
      </c>
      <c r="L4163" s="8">
        <v>0.879</v>
      </c>
      <c r="M4163" s="7">
        <v>52</v>
      </c>
      <c r="N4163" s="7">
        <v>227</v>
      </c>
      <c r="O4163" s="7">
        <v>189</v>
      </c>
      <c r="P4163" s="7">
        <v>54</v>
      </c>
      <c r="Q4163" s="7">
        <v>55</v>
      </c>
      <c r="R4163" s="7">
        <v>17</v>
      </c>
      <c r="S4163" s="7">
        <v>0</v>
      </c>
      <c r="T4163" s="7">
        <v>7</v>
      </c>
      <c r="U4163" s="7">
        <v>34</v>
      </c>
      <c r="V4163" s="7">
        <v>5</v>
      </c>
      <c r="W4163" s="7">
        <v>27</v>
      </c>
      <c r="X4163" s="7">
        <v>46</v>
      </c>
      <c r="Y4163" s="7">
        <v>3</v>
      </c>
      <c r="Z4163" s="7">
        <v>1</v>
      </c>
      <c r="AA4163"/>
    </row>
    <row r="4164" spans="1:27" x14ac:dyDescent="0.25">
      <c r="A4164" s="24" t="str">
        <f t="shared" si="199"/>
        <v/>
      </c>
      <c r="B4164" s="24" t="str">
        <f t="shared" si="197"/>
        <v/>
      </c>
      <c r="C4164" s="24" t="str">
        <f t="shared" si="198"/>
        <v/>
      </c>
      <c r="D4164" s="24">
        <v>2026</v>
      </c>
      <c r="E4164" s="7" t="s">
        <v>4432</v>
      </c>
      <c r="F4164" s="7" t="s">
        <v>4425</v>
      </c>
      <c r="G4164" s="7" t="s">
        <v>37</v>
      </c>
      <c r="H4164" s="7" t="s">
        <v>25</v>
      </c>
      <c r="I4164" s="8">
        <v>0.26900000000000002</v>
      </c>
      <c r="J4164" s="8">
        <v>0.38900000000000001</v>
      </c>
      <c r="K4164" s="8">
        <v>0.53900000000000003</v>
      </c>
      <c r="L4164" s="8">
        <v>0.92800000000000005</v>
      </c>
      <c r="M4164" s="7">
        <v>58</v>
      </c>
      <c r="N4164" s="7">
        <v>235</v>
      </c>
      <c r="O4164" s="7">
        <v>193</v>
      </c>
      <c r="P4164" s="7">
        <v>47</v>
      </c>
      <c r="Q4164" s="7">
        <v>52</v>
      </c>
      <c r="R4164" s="7">
        <v>8</v>
      </c>
      <c r="S4164" s="7">
        <v>1</v>
      </c>
      <c r="T4164" s="7">
        <v>14</v>
      </c>
      <c r="U4164" s="7">
        <v>43</v>
      </c>
      <c r="V4164" s="7">
        <v>20</v>
      </c>
      <c r="W4164" s="7">
        <v>19</v>
      </c>
      <c r="X4164" s="7">
        <v>54</v>
      </c>
      <c r="Y4164" s="7">
        <v>0</v>
      </c>
      <c r="Z4164" s="7">
        <v>1</v>
      </c>
      <c r="AA4164"/>
    </row>
    <row r="4165" spans="1:27" x14ac:dyDescent="0.25">
      <c r="A4165" s="24">
        <f t="shared" si="199"/>
        <v>1</v>
      </c>
      <c r="B4165" s="24" t="str">
        <f t="shared" si="197"/>
        <v/>
      </c>
      <c r="C4165" s="24" t="str">
        <f t="shared" si="198"/>
        <v/>
      </c>
      <c r="D4165" s="24">
        <v>2026</v>
      </c>
      <c r="E4165" s="7" t="s">
        <v>4433</v>
      </c>
      <c r="F4165" s="7" t="s">
        <v>4425</v>
      </c>
      <c r="G4165" s="7" t="s">
        <v>29</v>
      </c>
      <c r="H4165" s="7" t="s">
        <v>64</v>
      </c>
      <c r="I4165" s="8">
        <v>0.42899999999999999</v>
      </c>
      <c r="J4165" s="8">
        <v>0.57899999999999996</v>
      </c>
      <c r="K4165" s="8">
        <v>0.57099999999999995</v>
      </c>
      <c r="L4165" s="8">
        <v>1.1499999999999999</v>
      </c>
      <c r="M4165" s="7">
        <v>7</v>
      </c>
      <c r="N4165" s="7">
        <v>20</v>
      </c>
      <c r="O4165" s="7">
        <v>14</v>
      </c>
      <c r="P4165" s="7">
        <v>2</v>
      </c>
      <c r="Q4165" s="7">
        <v>6</v>
      </c>
      <c r="R4165" s="7">
        <v>2</v>
      </c>
      <c r="S4165" s="7">
        <v>0</v>
      </c>
      <c r="T4165" s="7">
        <v>0</v>
      </c>
      <c r="U4165" s="7">
        <v>0</v>
      </c>
      <c r="V4165" s="7">
        <v>0</v>
      </c>
      <c r="W4165" s="7">
        <v>5</v>
      </c>
      <c r="X4165" s="7">
        <v>6</v>
      </c>
      <c r="Y4165" s="7">
        <v>1</v>
      </c>
      <c r="Z4165" s="7">
        <v>0</v>
      </c>
      <c r="AA4165"/>
    </row>
    <row r="4166" spans="1:27" x14ac:dyDescent="0.25">
      <c r="A4166" s="24" t="str">
        <f t="shared" si="199"/>
        <v/>
      </c>
      <c r="B4166" s="24" t="str">
        <f t="shared" si="197"/>
        <v/>
      </c>
      <c r="C4166" s="24" t="str">
        <f t="shared" si="198"/>
        <v/>
      </c>
      <c r="D4166" s="24">
        <v>2026</v>
      </c>
      <c r="E4166" s="7" t="s">
        <v>4434</v>
      </c>
      <c r="F4166" s="7" t="s">
        <v>4425</v>
      </c>
      <c r="G4166" s="7" t="s">
        <v>47</v>
      </c>
      <c r="H4166" s="7" t="s">
        <v>25</v>
      </c>
      <c r="I4166" s="8">
        <v>0.29399999999999998</v>
      </c>
      <c r="J4166" s="8">
        <v>0.5</v>
      </c>
      <c r="K4166" s="8">
        <v>0.41199999999999998</v>
      </c>
      <c r="L4166" s="8">
        <v>0.91200000000000003</v>
      </c>
      <c r="M4166" s="7">
        <v>15</v>
      </c>
      <c r="N4166" s="7">
        <v>24</v>
      </c>
      <c r="O4166" s="7">
        <v>17</v>
      </c>
      <c r="P4166" s="7">
        <v>3</v>
      </c>
      <c r="Q4166" s="7">
        <v>5</v>
      </c>
      <c r="R4166" s="7">
        <v>2</v>
      </c>
      <c r="S4166" s="7">
        <v>0</v>
      </c>
      <c r="T4166" s="7">
        <v>0</v>
      </c>
      <c r="U4166" s="7">
        <v>4</v>
      </c>
      <c r="V4166" s="7">
        <v>0</v>
      </c>
      <c r="W4166" s="7">
        <v>7</v>
      </c>
      <c r="X4166" s="7">
        <v>4</v>
      </c>
      <c r="Y4166" s="7">
        <v>0</v>
      </c>
      <c r="Z4166" s="7">
        <v>0</v>
      </c>
      <c r="AA4166"/>
    </row>
    <row r="4167" spans="1:27" x14ac:dyDescent="0.25">
      <c r="A4167" s="24" t="str">
        <f t="shared" si="199"/>
        <v/>
      </c>
      <c r="B4167" s="24" t="str">
        <f t="shared" si="197"/>
        <v/>
      </c>
      <c r="C4167" s="24" t="str">
        <f t="shared" si="198"/>
        <v/>
      </c>
      <c r="D4167" s="24">
        <v>2026</v>
      </c>
      <c r="E4167" s="7" t="s">
        <v>4435</v>
      </c>
      <c r="F4167" s="7" t="s">
        <v>4425</v>
      </c>
      <c r="G4167" s="7" t="s">
        <v>47</v>
      </c>
      <c r="H4167" s="7" t="s">
        <v>35</v>
      </c>
      <c r="I4167" s="8">
        <v>0.27300000000000002</v>
      </c>
      <c r="J4167" s="8">
        <v>0.44700000000000001</v>
      </c>
      <c r="K4167" s="8">
        <v>0.42399999999999999</v>
      </c>
      <c r="L4167" s="8">
        <v>0.871</v>
      </c>
      <c r="M4167" s="7">
        <v>25</v>
      </c>
      <c r="N4167" s="7">
        <v>47</v>
      </c>
      <c r="O4167" s="7">
        <v>33</v>
      </c>
      <c r="P4167" s="7">
        <v>15</v>
      </c>
      <c r="Q4167" s="7">
        <v>9</v>
      </c>
      <c r="R4167" s="7">
        <v>2</v>
      </c>
      <c r="S4167" s="7">
        <v>0</v>
      </c>
      <c r="T4167" s="7">
        <v>1</v>
      </c>
      <c r="U4167" s="7">
        <v>6</v>
      </c>
      <c r="V4167" s="7">
        <v>8</v>
      </c>
      <c r="W4167" s="7">
        <v>4</v>
      </c>
      <c r="X4167" s="7">
        <v>18</v>
      </c>
      <c r="Y4167" s="7">
        <v>3</v>
      </c>
      <c r="Z4167" s="7">
        <v>0</v>
      </c>
      <c r="AA4167"/>
    </row>
    <row r="4168" spans="1:27" x14ac:dyDescent="0.25">
      <c r="A4168" s="24" t="str">
        <f t="shared" si="199"/>
        <v/>
      </c>
      <c r="B4168" s="24" t="str">
        <f t="shared" si="197"/>
        <v/>
      </c>
      <c r="C4168" s="24" t="str">
        <f t="shared" si="198"/>
        <v/>
      </c>
      <c r="D4168" s="24">
        <v>2026</v>
      </c>
      <c r="E4168" s="7" t="s">
        <v>4436</v>
      </c>
      <c r="F4168" s="7" t="s">
        <v>4425</v>
      </c>
      <c r="G4168" s="7" t="s">
        <v>47</v>
      </c>
      <c r="H4168" s="7" t="s">
        <v>42</v>
      </c>
      <c r="I4168" s="8">
        <v>0.26700000000000002</v>
      </c>
      <c r="J4168" s="8">
        <v>0.38900000000000001</v>
      </c>
      <c r="K4168" s="8">
        <v>0.26700000000000002</v>
      </c>
      <c r="L4168" s="8">
        <v>0.65600000000000003</v>
      </c>
      <c r="M4168" s="7">
        <v>9</v>
      </c>
      <c r="N4168" s="7">
        <v>18</v>
      </c>
      <c r="O4168" s="7">
        <v>15</v>
      </c>
      <c r="P4168" s="7">
        <v>6</v>
      </c>
      <c r="Q4168" s="7">
        <v>4</v>
      </c>
      <c r="R4168" s="7">
        <v>0</v>
      </c>
      <c r="S4168" s="7">
        <v>0</v>
      </c>
      <c r="T4168" s="7">
        <v>0</v>
      </c>
      <c r="U4168" s="7">
        <v>6</v>
      </c>
      <c r="V4168" s="7">
        <v>0</v>
      </c>
      <c r="W4168" s="7">
        <v>3</v>
      </c>
      <c r="X4168" s="7">
        <v>2</v>
      </c>
      <c r="Y4168" s="7">
        <v>2</v>
      </c>
      <c r="Z4168" s="7">
        <v>0</v>
      </c>
      <c r="AA4168"/>
    </row>
    <row r="4169" spans="1:27" x14ac:dyDescent="0.25">
      <c r="A4169" s="24" t="str">
        <f t="shared" si="199"/>
        <v/>
      </c>
      <c r="B4169" s="24" t="str">
        <f t="shared" si="197"/>
        <v/>
      </c>
      <c r="C4169" s="24">
        <f t="shared" si="198"/>
        <v>1</v>
      </c>
      <c r="D4169" s="24">
        <v>2026</v>
      </c>
      <c r="E4169" s="7" t="s">
        <v>4437</v>
      </c>
      <c r="F4169" s="7" t="s">
        <v>4425</v>
      </c>
      <c r="G4169" s="7" t="s">
        <v>37</v>
      </c>
      <c r="H4169" s="7" t="s">
        <v>42</v>
      </c>
      <c r="I4169" s="8">
        <v>0.253</v>
      </c>
      <c r="J4169" s="8">
        <v>0.37</v>
      </c>
      <c r="K4169" s="8">
        <v>0.36399999999999999</v>
      </c>
      <c r="L4169" s="8">
        <v>0.73299999999999998</v>
      </c>
      <c r="M4169" s="7">
        <v>35</v>
      </c>
      <c r="N4169" s="7">
        <v>122</v>
      </c>
      <c r="O4169" s="7">
        <v>99</v>
      </c>
      <c r="P4169" s="7">
        <v>23</v>
      </c>
      <c r="Q4169" s="7">
        <v>25</v>
      </c>
      <c r="R4169" s="7">
        <v>2</v>
      </c>
      <c r="S4169" s="7">
        <v>0</v>
      </c>
      <c r="T4169" s="7">
        <v>3</v>
      </c>
      <c r="U4169" s="7">
        <v>17</v>
      </c>
      <c r="V4169" s="7">
        <v>3</v>
      </c>
      <c r="W4169" s="7">
        <v>16</v>
      </c>
      <c r="X4169" s="7">
        <v>24</v>
      </c>
      <c r="Y4169" s="7">
        <v>3</v>
      </c>
      <c r="Z4169" s="7">
        <v>0</v>
      </c>
      <c r="AA4169"/>
    </row>
    <row r="4170" spans="1:27" x14ac:dyDescent="0.25">
      <c r="A4170" s="24">
        <f t="shared" si="199"/>
        <v>1</v>
      </c>
      <c r="B4170" s="24" t="str">
        <f t="shared" si="197"/>
        <v/>
      </c>
      <c r="C4170" s="24" t="str">
        <f t="shared" si="198"/>
        <v/>
      </c>
      <c r="D4170" s="24">
        <v>2026</v>
      </c>
      <c r="E4170" s="7" t="s">
        <v>1846</v>
      </c>
      <c r="F4170" s="7" t="s">
        <v>4425</v>
      </c>
      <c r="G4170" s="7" t="s">
        <v>29</v>
      </c>
      <c r="H4170" s="7" t="s">
        <v>42</v>
      </c>
      <c r="I4170" s="8">
        <v>0.25</v>
      </c>
      <c r="J4170" s="8">
        <v>0.438</v>
      </c>
      <c r="K4170" s="8">
        <v>0.36099999999999999</v>
      </c>
      <c r="L4170" s="8">
        <v>0.79900000000000004</v>
      </c>
      <c r="M4170" s="7">
        <v>23</v>
      </c>
      <c r="N4170" s="7">
        <v>48</v>
      </c>
      <c r="O4170" s="7">
        <v>36</v>
      </c>
      <c r="P4170" s="7">
        <v>5</v>
      </c>
      <c r="Q4170" s="7">
        <v>9</v>
      </c>
      <c r="R4170" s="7">
        <v>1</v>
      </c>
      <c r="S4170" s="7">
        <v>0</v>
      </c>
      <c r="T4170" s="7">
        <v>1</v>
      </c>
      <c r="U4170" s="7">
        <v>6</v>
      </c>
      <c r="V4170" s="7">
        <v>0</v>
      </c>
      <c r="W4170" s="7">
        <v>12</v>
      </c>
      <c r="X4170" s="7">
        <v>14</v>
      </c>
      <c r="Y4170" s="7">
        <v>0</v>
      </c>
      <c r="Z4170" s="7">
        <v>3</v>
      </c>
      <c r="AA4170"/>
    </row>
    <row r="4171" spans="1:27" x14ac:dyDescent="0.25">
      <c r="A4171" s="24" t="str">
        <f t="shared" si="199"/>
        <v/>
      </c>
      <c r="B4171" s="24" t="str">
        <f t="shared" si="197"/>
        <v/>
      </c>
      <c r="C4171" s="24" t="str">
        <f t="shared" si="198"/>
        <v/>
      </c>
      <c r="D4171" s="24">
        <v>2026</v>
      </c>
      <c r="E4171" s="7" t="s">
        <v>4438</v>
      </c>
      <c r="F4171" s="7" t="s">
        <v>4425</v>
      </c>
      <c r="G4171" s="7" t="s">
        <v>24</v>
      </c>
      <c r="H4171" s="7" t="s">
        <v>35</v>
      </c>
      <c r="I4171" s="8">
        <v>0.25</v>
      </c>
      <c r="J4171" s="8">
        <v>0.36799999999999999</v>
      </c>
      <c r="K4171" s="8">
        <v>0.25</v>
      </c>
      <c r="L4171" s="8">
        <v>0.61799999999999999</v>
      </c>
      <c r="M4171" s="7">
        <v>15</v>
      </c>
      <c r="N4171" s="7">
        <v>19</v>
      </c>
      <c r="O4171" s="7">
        <v>16</v>
      </c>
      <c r="P4171" s="7">
        <v>3</v>
      </c>
      <c r="Q4171" s="7">
        <v>4</v>
      </c>
      <c r="R4171" s="7">
        <v>0</v>
      </c>
      <c r="S4171" s="7">
        <v>0</v>
      </c>
      <c r="T4171" s="7">
        <v>0</v>
      </c>
      <c r="U4171" s="7">
        <v>4</v>
      </c>
      <c r="V4171" s="7">
        <v>1</v>
      </c>
      <c r="W4171" s="7">
        <v>2</v>
      </c>
      <c r="X4171" s="7">
        <v>8</v>
      </c>
      <c r="Y4171" s="7">
        <v>0</v>
      </c>
      <c r="Z4171" s="7">
        <v>0</v>
      </c>
      <c r="AA4171"/>
    </row>
    <row r="4172" spans="1:27" x14ac:dyDescent="0.25">
      <c r="A4172" s="24">
        <f t="shared" si="199"/>
        <v>1</v>
      </c>
      <c r="B4172" s="24" t="str">
        <f t="shared" si="197"/>
        <v/>
      </c>
      <c r="C4172" s="24" t="str">
        <f t="shared" si="198"/>
        <v/>
      </c>
      <c r="D4172" s="24">
        <v>2026</v>
      </c>
      <c r="E4172" s="7" t="s">
        <v>4439</v>
      </c>
      <c r="F4172" s="7" t="s">
        <v>4425</v>
      </c>
      <c r="G4172" s="7" t="s">
        <v>29</v>
      </c>
      <c r="H4172" s="7" t="s">
        <v>44</v>
      </c>
      <c r="I4172" s="8">
        <v>0.24399999999999999</v>
      </c>
      <c r="J4172" s="8">
        <v>0.47499999999999998</v>
      </c>
      <c r="K4172" s="8">
        <v>0.48799999999999999</v>
      </c>
      <c r="L4172" s="8">
        <v>0.96199999999999997</v>
      </c>
      <c r="M4172" s="7">
        <v>30</v>
      </c>
      <c r="N4172" s="7">
        <v>60</v>
      </c>
      <c r="O4172" s="7">
        <v>41</v>
      </c>
      <c r="P4172" s="7">
        <v>9</v>
      </c>
      <c r="Q4172" s="7">
        <v>10</v>
      </c>
      <c r="R4172" s="7">
        <v>4</v>
      </c>
      <c r="S4172" s="7">
        <v>0</v>
      </c>
      <c r="T4172" s="7">
        <v>2</v>
      </c>
      <c r="U4172" s="7">
        <v>9</v>
      </c>
      <c r="V4172" s="7">
        <v>6</v>
      </c>
      <c r="W4172" s="7">
        <v>12</v>
      </c>
      <c r="X4172" s="7">
        <v>17</v>
      </c>
      <c r="Y4172" s="7">
        <v>0</v>
      </c>
      <c r="Z4172" s="7">
        <v>1</v>
      </c>
      <c r="AA4172"/>
    </row>
    <row r="4173" spans="1:27" x14ac:dyDescent="0.25">
      <c r="A4173" s="24" t="str">
        <f t="shared" si="199"/>
        <v/>
      </c>
      <c r="B4173" s="24" t="str">
        <f t="shared" si="197"/>
        <v/>
      </c>
      <c r="C4173" s="24" t="str">
        <f t="shared" si="198"/>
        <v/>
      </c>
      <c r="D4173" s="24">
        <v>2026</v>
      </c>
      <c r="E4173" s="7" t="s">
        <v>4440</v>
      </c>
      <c r="F4173" s="7" t="s">
        <v>4425</v>
      </c>
      <c r="G4173" s="7" t="s">
        <v>47</v>
      </c>
      <c r="H4173" s="7" t="s">
        <v>42</v>
      </c>
      <c r="I4173" s="8">
        <v>0.22500000000000001</v>
      </c>
      <c r="J4173" s="8">
        <v>0.3</v>
      </c>
      <c r="K4173" s="8">
        <v>0.32500000000000001</v>
      </c>
      <c r="L4173" s="8">
        <v>0.625</v>
      </c>
      <c r="M4173" s="7">
        <v>29</v>
      </c>
      <c r="N4173" s="7">
        <v>93</v>
      </c>
      <c r="O4173" s="7">
        <v>80</v>
      </c>
      <c r="P4173" s="7">
        <v>13</v>
      </c>
      <c r="Q4173" s="7">
        <v>18</v>
      </c>
      <c r="R4173" s="7">
        <v>2</v>
      </c>
      <c r="S4173" s="7">
        <v>0</v>
      </c>
      <c r="T4173" s="7">
        <v>2</v>
      </c>
      <c r="U4173" s="7">
        <v>13</v>
      </c>
      <c r="V4173" s="7">
        <v>0</v>
      </c>
      <c r="W4173" s="7">
        <v>9</v>
      </c>
      <c r="X4173" s="7">
        <v>26</v>
      </c>
      <c r="Y4173" s="7">
        <v>0</v>
      </c>
      <c r="Z4173" s="7">
        <v>0</v>
      </c>
      <c r="AA4173"/>
    </row>
    <row r="4174" spans="1:27" x14ac:dyDescent="0.25">
      <c r="A4174" s="24" t="str">
        <f t="shared" si="199"/>
        <v/>
      </c>
      <c r="B4174" s="24" t="str">
        <f t="shared" si="197"/>
        <v/>
      </c>
      <c r="C4174" s="24">
        <f t="shared" si="198"/>
        <v>1</v>
      </c>
      <c r="D4174" s="24">
        <v>2026</v>
      </c>
      <c r="E4174" s="7" t="s">
        <v>4441</v>
      </c>
      <c r="F4174" s="7" t="s">
        <v>4425</v>
      </c>
      <c r="G4174" s="7" t="s">
        <v>24</v>
      </c>
      <c r="H4174" s="7" t="s">
        <v>25</v>
      </c>
      <c r="I4174" s="8">
        <v>0.14299999999999999</v>
      </c>
      <c r="J4174" s="8">
        <v>0.45500000000000002</v>
      </c>
      <c r="K4174" s="8">
        <v>0.14299999999999999</v>
      </c>
      <c r="L4174" s="8">
        <v>0.59699999999999998</v>
      </c>
      <c r="M4174" s="7">
        <v>7</v>
      </c>
      <c r="N4174" s="7">
        <v>11</v>
      </c>
      <c r="O4174" s="7">
        <v>7</v>
      </c>
      <c r="P4174" s="7">
        <v>4</v>
      </c>
      <c r="Q4174" s="7">
        <v>1</v>
      </c>
      <c r="R4174" s="7">
        <v>0</v>
      </c>
      <c r="S4174" s="7">
        <v>0</v>
      </c>
      <c r="T4174" s="7">
        <v>0</v>
      </c>
      <c r="U4174" s="7">
        <v>2</v>
      </c>
      <c r="V4174" s="7">
        <v>1</v>
      </c>
      <c r="W4174" s="7">
        <v>3</v>
      </c>
      <c r="X4174" s="7">
        <v>3</v>
      </c>
      <c r="Y4174" s="7">
        <v>0</v>
      </c>
      <c r="Z4174" s="7">
        <v>0</v>
      </c>
      <c r="AA4174"/>
    </row>
    <row r="4175" spans="1:27" x14ac:dyDescent="0.25">
      <c r="A4175" s="24" t="str">
        <f t="shared" si="199"/>
        <v/>
      </c>
      <c r="B4175" s="24" t="str">
        <f t="shared" si="197"/>
        <v/>
      </c>
      <c r="C4175" s="24" t="str">
        <f t="shared" si="198"/>
        <v/>
      </c>
      <c r="D4175" s="24">
        <v>2026</v>
      </c>
      <c r="E4175" s="7" t="s">
        <v>4442</v>
      </c>
      <c r="F4175" s="7" t="s">
        <v>4425</v>
      </c>
      <c r="G4175" s="7" t="s">
        <v>24</v>
      </c>
      <c r="H4175" s="7" t="s">
        <v>64</v>
      </c>
      <c r="I4175" s="8">
        <v>0</v>
      </c>
      <c r="J4175" s="8">
        <v>0.5</v>
      </c>
      <c r="K4175" s="8">
        <v>0</v>
      </c>
      <c r="L4175" s="8">
        <v>0.5</v>
      </c>
      <c r="M4175" s="7">
        <v>1</v>
      </c>
      <c r="N4175" s="7">
        <v>2</v>
      </c>
      <c r="O4175" s="7">
        <v>1</v>
      </c>
      <c r="P4175" s="7">
        <v>1</v>
      </c>
      <c r="Q4175" s="7">
        <v>0</v>
      </c>
      <c r="R4175" s="7">
        <v>0</v>
      </c>
      <c r="S4175" s="7">
        <v>0</v>
      </c>
      <c r="T4175" s="7">
        <v>0</v>
      </c>
      <c r="U4175" s="7">
        <v>2</v>
      </c>
      <c r="V4175" s="7">
        <v>0</v>
      </c>
      <c r="W4175" s="7">
        <v>1</v>
      </c>
      <c r="X4175" s="7">
        <v>0</v>
      </c>
      <c r="Y4175" s="7">
        <v>0</v>
      </c>
      <c r="Z4175" s="7">
        <v>0</v>
      </c>
      <c r="AA4175"/>
    </row>
    <row r="4176" spans="1:27" x14ac:dyDescent="0.25">
      <c r="A4176" s="24">
        <f t="shared" si="199"/>
        <v>1</v>
      </c>
      <c r="B4176" s="24" t="str">
        <f t="shared" si="197"/>
        <v/>
      </c>
      <c r="C4176" s="24" t="str">
        <f t="shared" si="198"/>
        <v/>
      </c>
      <c r="D4176" s="24">
        <v>2026</v>
      </c>
      <c r="E4176" s="7" t="s">
        <v>4443</v>
      </c>
      <c r="F4176" s="7" t="s">
        <v>4444</v>
      </c>
      <c r="G4176" s="7" t="s">
        <v>29</v>
      </c>
      <c r="H4176" s="7" t="s">
        <v>35</v>
      </c>
      <c r="I4176" s="8">
        <v>0.30299999999999999</v>
      </c>
      <c r="J4176" s="8">
        <v>0.36499999999999999</v>
      </c>
      <c r="K4176" s="8">
        <v>0.55900000000000005</v>
      </c>
      <c r="L4176" s="8">
        <v>0.92300000000000004</v>
      </c>
      <c r="M4176" s="7">
        <v>47</v>
      </c>
      <c r="N4176" s="7">
        <v>161</v>
      </c>
      <c r="O4176" s="7">
        <v>145</v>
      </c>
      <c r="P4176" s="7">
        <v>34</v>
      </c>
      <c r="Q4176" s="7">
        <v>44</v>
      </c>
      <c r="R4176" s="7">
        <v>7</v>
      </c>
      <c r="S4176" s="7">
        <v>0</v>
      </c>
      <c r="T4176" s="7">
        <v>10</v>
      </c>
      <c r="U4176" s="7">
        <v>35</v>
      </c>
      <c r="V4176" s="7">
        <v>0</v>
      </c>
      <c r="W4176" s="7">
        <v>14</v>
      </c>
      <c r="X4176" s="7">
        <v>36</v>
      </c>
      <c r="Y4176" s="7">
        <v>1</v>
      </c>
      <c r="Z4176" s="7">
        <v>0</v>
      </c>
      <c r="AA4176"/>
    </row>
    <row r="4177" spans="1:27" x14ac:dyDescent="0.25">
      <c r="A4177" s="24" t="str">
        <f t="shared" si="199"/>
        <v/>
      </c>
      <c r="B4177" s="24" t="str">
        <f t="shared" si="197"/>
        <v/>
      </c>
      <c r="C4177" s="24" t="str">
        <f t="shared" si="198"/>
        <v/>
      </c>
      <c r="D4177" s="24">
        <v>2026</v>
      </c>
      <c r="E4177" s="7" t="s">
        <v>4445</v>
      </c>
      <c r="F4177" s="7" t="s">
        <v>4444</v>
      </c>
      <c r="G4177" s="7" t="s">
        <v>47</v>
      </c>
      <c r="H4177" s="7" t="s">
        <v>27</v>
      </c>
      <c r="I4177" s="8">
        <v>0.29599999999999999</v>
      </c>
      <c r="J4177" s="8">
        <v>0.374</v>
      </c>
      <c r="K4177" s="8">
        <v>0.45300000000000001</v>
      </c>
      <c r="L4177" s="8">
        <v>0.82699999999999996</v>
      </c>
      <c r="M4177" s="7">
        <v>52</v>
      </c>
      <c r="N4177" s="7">
        <v>210</v>
      </c>
      <c r="O4177" s="7">
        <v>179</v>
      </c>
      <c r="P4177" s="7">
        <v>37</v>
      </c>
      <c r="Q4177" s="7">
        <v>53</v>
      </c>
      <c r="R4177" s="7">
        <v>11</v>
      </c>
      <c r="S4177" s="7">
        <v>1</v>
      </c>
      <c r="T4177" s="7">
        <v>5</v>
      </c>
      <c r="U4177" s="7">
        <v>35</v>
      </c>
      <c r="V4177" s="7">
        <v>3</v>
      </c>
      <c r="W4177" s="7">
        <v>20</v>
      </c>
      <c r="X4177" s="7">
        <v>22</v>
      </c>
      <c r="Y4177" s="7">
        <v>17</v>
      </c>
      <c r="Z4177" s="7">
        <v>3</v>
      </c>
      <c r="AA4177"/>
    </row>
    <row r="4178" spans="1:27" x14ac:dyDescent="0.25">
      <c r="A4178" s="24">
        <f t="shared" si="199"/>
        <v>1</v>
      </c>
      <c r="B4178" s="24" t="str">
        <f t="shared" si="197"/>
        <v/>
      </c>
      <c r="C4178" s="24" t="str">
        <f t="shared" si="198"/>
        <v/>
      </c>
      <c r="D4178" s="24">
        <v>2026</v>
      </c>
      <c r="E4178" s="7" t="s">
        <v>4448</v>
      </c>
      <c r="F4178" s="7" t="s">
        <v>4444</v>
      </c>
      <c r="G4178" s="7" t="s">
        <v>32</v>
      </c>
      <c r="H4178" s="7" t="s">
        <v>42</v>
      </c>
      <c r="I4178" s="8">
        <v>0.29099999999999998</v>
      </c>
      <c r="J4178" s="8">
        <v>0.39400000000000002</v>
      </c>
      <c r="K4178" s="8">
        <v>0.54500000000000004</v>
      </c>
      <c r="L4178" s="8">
        <v>0.93799999999999994</v>
      </c>
      <c r="M4178" s="7">
        <v>57</v>
      </c>
      <c r="N4178" s="7">
        <v>254</v>
      </c>
      <c r="O4178" s="7">
        <v>213</v>
      </c>
      <c r="P4178" s="7">
        <v>44</v>
      </c>
      <c r="Q4178" s="7">
        <v>62</v>
      </c>
      <c r="R4178" s="7">
        <v>12</v>
      </c>
      <c r="S4178" s="7">
        <v>3</v>
      </c>
      <c r="T4178" s="7">
        <v>12</v>
      </c>
      <c r="U4178" s="7">
        <v>45</v>
      </c>
      <c r="V4178" s="7">
        <v>11</v>
      </c>
      <c r="W4178" s="7">
        <v>27</v>
      </c>
      <c r="X4178" s="7">
        <v>28</v>
      </c>
      <c r="Y4178" s="7">
        <v>1</v>
      </c>
      <c r="Z4178" s="7">
        <v>3</v>
      </c>
      <c r="AA4178"/>
    </row>
    <row r="4179" spans="1:27" x14ac:dyDescent="0.25">
      <c r="A4179" s="24" t="str">
        <f t="shared" si="199"/>
        <v/>
      </c>
      <c r="B4179" s="24" t="str">
        <f t="shared" si="197"/>
        <v/>
      </c>
      <c r="C4179" s="24" t="str">
        <f t="shared" si="198"/>
        <v/>
      </c>
      <c r="D4179" s="24">
        <v>2026</v>
      </c>
      <c r="E4179" s="7" t="s">
        <v>4446</v>
      </c>
      <c r="F4179" s="7" t="s">
        <v>4444</v>
      </c>
      <c r="G4179" s="7" t="s">
        <v>24</v>
      </c>
      <c r="H4179" s="7" t="s">
        <v>40</v>
      </c>
      <c r="I4179" s="8">
        <v>0.28899999999999998</v>
      </c>
      <c r="J4179" s="8">
        <v>0.42199999999999999</v>
      </c>
      <c r="K4179" s="8">
        <v>0.39300000000000002</v>
      </c>
      <c r="L4179" s="8">
        <v>0.81499999999999995</v>
      </c>
      <c r="M4179" s="7">
        <v>58</v>
      </c>
      <c r="N4179" s="7">
        <v>269</v>
      </c>
      <c r="O4179" s="7">
        <v>211</v>
      </c>
      <c r="P4179" s="7">
        <v>45</v>
      </c>
      <c r="Q4179" s="7">
        <v>61</v>
      </c>
      <c r="R4179" s="7">
        <v>7</v>
      </c>
      <c r="S4179" s="7">
        <v>0</v>
      </c>
      <c r="T4179" s="7">
        <v>5</v>
      </c>
      <c r="U4179" s="7">
        <v>31</v>
      </c>
      <c r="V4179" s="7">
        <v>15</v>
      </c>
      <c r="W4179" s="7">
        <v>35</v>
      </c>
      <c r="X4179" s="7">
        <v>33</v>
      </c>
      <c r="Y4179" s="7">
        <v>3</v>
      </c>
      <c r="Z4179" s="7">
        <v>3</v>
      </c>
      <c r="AA4179"/>
    </row>
    <row r="4180" spans="1:27" x14ac:dyDescent="0.25">
      <c r="A4180" s="24" t="str">
        <f t="shared" si="199"/>
        <v/>
      </c>
      <c r="B4180" s="24" t="str">
        <f t="shared" si="197"/>
        <v/>
      </c>
      <c r="C4180" s="24" t="str">
        <f t="shared" si="198"/>
        <v/>
      </c>
      <c r="D4180" s="24">
        <v>2026</v>
      </c>
      <c r="E4180" s="7" t="s">
        <v>4447</v>
      </c>
      <c r="F4180" s="7" t="s">
        <v>4444</v>
      </c>
      <c r="G4180" s="7" t="s">
        <v>24</v>
      </c>
      <c r="H4180" s="7" t="s">
        <v>25</v>
      </c>
      <c r="I4180" s="8">
        <v>0.28599999999999998</v>
      </c>
      <c r="J4180" s="8">
        <v>0.41299999999999998</v>
      </c>
      <c r="K4180" s="8">
        <v>0.57699999999999996</v>
      </c>
      <c r="L4180" s="8">
        <v>0.98899999999999999</v>
      </c>
      <c r="M4180" s="7">
        <v>57</v>
      </c>
      <c r="N4180" s="7">
        <v>236</v>
      </c>
      <c r="O4180" s="7">
        <v>189</v>
      </c>
      <c r="P4180" s="7">
        <v>47</v>
      </c>
      <c r="Q4180" s="7">
        <v>54</v>
      </c>
      <c r="R4180" s="7">
        <v>18</v>
      </c>
      <c r="S4180" s="7">
        <v>2</v>
      </c>
      <c r="T4180" s="7">
        <v>11</v>
      </c>
      <c r="U4180" s="7">
        <v>40</v>
      </c>
      <c r="V4180" s="7">
        <v>12</v>
      </c>
      <c r="W4180" s="7">
        <v>31</v>
      </c>
      <c r="X4180" s="7">
        <v>50</v>
      </c>
      <c r="Y4180" s="7">
        <v>2</v>
      </c>
      <c r="Z4180" s="7">
        <v>0</v>
      </c>
      <c r="AA4180"/>
    </row>
    <row r="4181" spans="1:27" x14ac:dyDescent="0.25">
      <c r="A4181" s="24">
        <f t="shared" si="199"/>
        <v>1</v>
      </c>
      <c r="B4181" s="24" t="str">
        <f t="shared" si="197"/>
        <v/>
      </c>
      <c r="C4181" s="24" t="str">
        <f t="shared" si="198"/>
        <v/>
      </c>
      <c r="D4181" s="24">
        <v>2026</v>
      </c>
      <c r="E4181" s="7" t="s">
        <v>4449</v>
      </c>
      <c r="F4181" s="7" t="s">
        <v>4444</v>
      </c>
      <c r="G4181" s="7" t="s">
        <v>32</v>
      </c>
      <c r="H4181" s="7" t="s">
        <v>33</v>
      </c>
      <c r="I4181" s="8">
        <v>0.28499999999999998</v>
      </c>
      <c r="J4181" s="8">
        <v>0.35399999999999998</v>
      </c>
      <c r="K4181" s="8">
        <v>0.434</v>
      </c>
      <c r="L4181" s="8">
        <v>0.78800000000000003</v>
      </c>
      <c r="M4181" s="7">
        <v>59</v>
      </c>
      <c r="N4181" s="7">
        <v>265</v>
      </c>
      <c r="O4181" s="7">
        <v>235</v>
      </c>
      <c r="P4181" s="7">
        <v>42</v>
      </c>
      <c r="Q4181" s="7">
        <v>67</v>
      </c>
      <c r="R4181" s="7">
        <v>11</v>
      </c>
      <c r="S4181" s="7">
        <v>0</v>
      </c>
      <c r="T4181" s="7">
        <v>8</v>
      </c>
      <c r="U4181" s="7">
        <v>50</v>
      </c>
      <c r="V4181" s="7">
        <v>3</v>
      </c>
      <c r="W4181" s="7">
        <v>23</v>
      </c>
      <c r="X4181" s="7">
        <v>49</v>
      </c>
      <c r="Y4181" s="7">
        <v>6</v>
      </c>
      <c r="Z4181" s="7">
        <v>1</v>
      </c>
      <c r="AA4181"/>
    </row>
    <row r="4182" spans="1:27" x14ac:dyDescent="0.25">
      <c r="A4182" s="24" t="str">
        <f t="shared" si="199"/>
        <v/>
      </c>
      <c r="B4182" s="24" t="str">
        <f t="shared" si="197"/>
        <v/>
      </c>
      <c r="C4182" s="24" t="str">
        <f t="shared" si="198"/>
        <v/>
      </c>
      <c r="D4182" s="24">
        <v>2026</v>
      </c>
      <c r="E4182" s="7" t="s">
        <v>4450</v>
      </c>
      <c r="F4182" s="7" t="s">
        <v>4444</v>
      </c>
      <c r="G4182" s="7" t="s">
        <v>24</v>
      </c>
      <c r="H4182" s="7" t="s">
        <v>38</v>
      </c>
      <c r="I4182" s="8">
        <v>0.27700000000000002</v>
      </c>
      <c r="J4182" s="8">
        <v>0.40100000000000002</v>
      </c>
      <c r="K4182" s="8">
        <v>0.51200000000000001</v>
      </c>
      <c r="L4182" s="8">
        <v>0.91300000000000003</v>
      </c>
      <c r="M4182" s="7">
        <v>47</v>
      </c>
      <c r="N4182" s="7">
        <v>202</v>
      </c>
      <c r="O4182" s="7">
        <v>166</v>
      </c>
      <c r="P4182" s="7">
        <v>41</v>
      </c>
      <c r="Q4182" s="7">
        <v>46</v>
      </c>
      <c r="R4182" s="7">
        <v>4</v>
      </c>
      <c r="S4182" s="7">
        <v>1</v>
      </c>
      <c r="T4182" s="7">
        <v>11</v>
      </c>
      <c r="U4182" s="7">
        <v>33</v>
      </c>
      <c r="V4182" s="7">
        <v>7</v>
      </c>
      <c r="W4182" s="7">
        <v>28</v>
      </c>
      <c r="X4182" s="7">
        <v>42</v>
      </c>
      <c r="Y4182" s="7">
        <v>5</v>
      </c>
      <c r="Z4182" s="7">
        <v>0</v>
      </c>
      <c r="AA4182"/>
    </row>
    <row r="4183" spans="1:27" x14ac:dyDescent="0.25">
      <c r="A4183" s="24" t="str">
        <f t="shared" si="199"/>
        <v/>
      </c>
      <c r="B4183" s="24" t="str">
        <f t="shared" si="197"/>
        <v/>
      </c>
      <c r="C4183" s="24" t="str">
        <f t="shared" si="198"/>
        <v/>
      </c>
      <c r="D4183" s="24">
        <v>2026</v>
      </c>
      <c r="E4183" s="7" t="s">
        <v>4451</v>
      </c>
      <c r="F4183" s="7" t="s">
        <v>4444</v>
      </c>
      <c r="G4183" s="7" t="s">
        <v>24</v>
      </c>
      <c r="H4183" s="7" t="s">
        <v>44</v>
      </c>
      <c r="I4183" s="8">
        <v>0.27300000000000002</v>
      </c>
      <c r="J4183" s="8">
        <v>0.38500000000000001</v>
      </c>
      <c r="K4183" s="8">
        <v>0.438</v>
      </c>
      <c r="L4183" s="8">
        <v>0.82199999999999995</v>
      </c>
      <c r="M4183" s="7">
        <v>46</v>
      </c>
      <c r="N4183" s="7">
        <v>157</v>
      </c>
      <c r="O4183" s="7">
        <v>128</v>
      </c>
      <c r="P4183" s="7">
        <v>26</v>
      </c>
      <c r="Q4183" s="7">
        <v>35</v>
      </c>
      <c r="R4183" s="7">
        <v>6</v>
      </c>
      <c r="S4183" s="7">
        <v>0</v>
      </c>
      <c r="T4183" s="7">
        <v>5</v>
      </c>
      <c r="U4183" s="7">
        <v>23</v>
      </c>
      <c r="V4183" s="7">
        <v>5</v>
      </c>
      <c r="W4183" s="7">
        <v>20</v>
      </c>
      <c r="X4183" s="7">
        <v>33</v>
      </c>
      <c r="Y4183" s="7">
        <v>0</v>
      </c>
      <c r="Z4183" s="7">
        <v>1</v>
      </c>
      <c r="AA4183"/>
    </row>
    <row r="4184" spans="1:27" x14ac:dyDescent="0.25">
      <c r="A4184" s="24" t="str">
        <f t="shared" si="199"/>
        <v/>
      </c>
      <c r="B4184" s="24" t="str">
        <f t="shared" si="197"/>
        <v/>
      </c>
      <c r="C4184" s="24" t="str">
        <f t="shared" si="198"/>
        <v/>
      </c>
      <c r="D4184" s="24">
        <v>2026</v>
      </c>
      <c r="E4184" s="7" t="s">
        <v>4452</v>
      </c>
      <c r="F4184" s="7" t="s">
        <v>4444</v>
      </c>
      <c r="G4184" s="7" t="s">
        <v>24</v>
      </c>
      <c r="H4184" s="7" t="s">
        <v>35</v>
      </c>
      <c r="I4184" s="8">
        <v>0.26200000000000001</v>
      </c>
      <c r="J4184" s="8">
        <v>0.379</v>
      </c>
      <c r="K4184" s="8">
        <v>0.48099999999999998</v>
      </c>
      <c r="L4184" s="8">
        <v>0.86</v>
      </c>
      <c r="M4184" s="7">
        <v>56</v>
      </c>
      <c r="N4184" s="7">
        <v>225</v>
      </c>
      <c r="O4184" s="7">
        <v>183</v>
      </c>
      <c r="P4184" s="7">
        <v>43</v>
      </c>
      <c r="Q4184" s="7">
        <v>48</v>
      </c>
      <c r="R4184" s="7">
        <v>13</v>
      </c>
      <c r="S4184" s="7">
        <v>0</v>
      </c>
      <c r="T4184" s="7">
        <v>9</v>
      </c>
      <c r="U4184" s="7">
        <v>49</v>
      </c>
      <c r="V4184" s="7">
        <v>15</v>
      </c>
      <c r="W4184" s="7">
        <v>22</v>
      </c>
      <c r="X4184" s="7">
        <v>51</v>
      </c>
      <c r="Y4184" s="7">
        <v>2</v>
      </c>
      <c r="Z4184" s="7">
        <v>1</v>
      </c>
      <c r="AA4184"/>
    </row>
    <row r="4185" spans="1:27" x14ac:dyDescent="0.25">
      <c r="A4185" s="24">
        <f t="shared" si="199"/>
        <v>1</v>
      </c>
      <c r="B4185" s="24" t="str">
        <f t="shared" si="197"/>
        <v/>
      </c>
      <c r="C4185" s="24" t="str">
        <f t="shared" si="198"/>
        <v/>
      </c>
      <c r="D4185" s="24">
        <v>2026</v>
      </c>
      <c r="E4185" s="7" t="s">
        <v>4454</v>
      </c>
      <c r="F4185" s="7" t="s">
        <v>4444</v>
      </c>
      <c r="G4185" s="7" t="s">
        <v>29</v>
      </c>
      <c r="H4185" s="7" t="s">
        <v>38</v>
      </c>
      <c r="I4185" s="8">
        <v>0.33300000000000002</v>
      </c>
      <c r="J4185" s="8">
        <v>0.41599999999999998</v>
      </c>
      <c r="K4185" s="8">
        <v>0.5</v>
      </c>
      <c r="L4185" s="8">
        <v>0.91600000000000004</v>
      </c>
      <c r="M4185" s="7">
        <v>28</v>
      </c>
      <c r="N4185" s="7">
        <v>78</v>
      </c>
      <c r="O4185" s="7">
        <v>66</v>
      </c>
      <c r="P4185" s="7">
        <v>11</v>
      </c>
      <c r="Q4185" s="7">
        <v>22</v>
      </c>
      <c r="R4185" s="7">
        <v>5</v>
      </c>
      <c r="S4185" s="7">
        <v>0</v>
      </c>
      <c r="T4185" s="7">
        <v>2</v>
      </c>
      <c r="U4185" s="7">
        <v>11</v>
      </c>
      <c r="V4185" s="7">
        <v>6</v>
      </c>
      <c r="W4185" s="7">
        <v>4</v>
      </c>
      <c r="X4185" s="7">
        <v>21</v>
      </c>
      <c r="Y4185" s="7">
        <v>1</v>
      </c>
      <c r="Z4185" s="7">
        <v>1</v>
      </c>
      <c r="AA4185"/>
    </row>
    <row r="4186" spans="1:27" x14ac:dyDescent="0.25">
      <c r="A4186" s="24" t="str">
        <f t="shared" si="199"/>
        <v/>
      </c>
      <c r="B4186" s="24" t="str">
        <f t="shared" si="197"/>
        <v/>
      </c>
      <c r="C4186" s="24" t="str">
        <f t="shared" si="198"/>
        <v/>
      </c>
      <c r="D4186" s="24">
        <v>2026</v>
      </c>
      <c r="E4186" s="7" t="s">
        <v>4453</v>
      </c>
      <c r="F4186" s="7" t="s">
        <v>4444</v>
      </c>
      <c r="G4186" s="7" t="s">
        <v>47</v>
      </c>
      <c r="H4186" s="7" t="s">
        <v>25</v>
      </c>
      <c r="I4186" s="8">
        <v>0.3</v>
      </c>
      <c r="J4186" s="8">
        <v>0.41699999999999998</v>
      </c>
      <c r="K4186" s="8">
        <v>0.6</v>
      </c>
      <c r="L4186" s="8">
        <v>1.0169999999999999</v>
      </c>
      <c r="M4186" s="7">
        <v>7</v>
      </c>
      <c r="N4186" s="7">
        <v>12</v>
      </c>
      <c r="O4186" s="7">
        <v>10</v>
      </c>
      <c r="P4186" s="7">
        <v>2</v>
      </c>
      <c r="Q4186" s="7">
        <v>3</v>
      </c>
      <c r="R4186" s="7">
        <v>0</v>
      </c>
      <c r="S4186" s="7">
        <v>0</v>
      </c>
      <c r="T4186" s="7">
        <v>1</v>
      </c>
      <c r="U4186" s="7">
        <v>4</v>
      </c>
      <c r="V4186" s="7">
        <v>0</v>
      </c>
      <c r="W4186" s="7">
        <v>2</v>
      </c>
      <c r="X4186" s="7">
        <v>3</v>
      </c>
      <c r="Y4186" s="7">
        <v>0</v>
      </c>
      <c r="Z4186" s="7">
        <v>0</v>
      </c>
      <c r="AA4186"/>
    </row>
    <row r="4187" spans="1:27" x14ac:dyDescent="0.25">
      <c r="A4187" s="24" t="str">
        <f t="shared" si="199"/>
        <v/>
      </c>
      <c r="B4187" s="24" t="str">
        <f t="shared" si="197"/>
        <v/>
      </c>
      <c r="C4187" s="24" t="str">
        <f t="shared" si="198"/>
        <v/>
      </c>
      <c r="D4187" s="24">
        <v>2026</v>
      </c>
      <c r="E4187" s="7" t="s">
        <v>4455</v>
      </c>
      <c r="F4187" s="7" t="s">
        <v>4444</v>
      </c>
      <c r="G4187" s="7" t="s">
        <v>47</v>
      </c>
      <c r="H4187" s="7" t="s">
        <v>44</v>
      </c>
      <c r="I4187" s="8">
        <v>0.25</v>
      </c>
      <c r="J4187" s="8">
        <v>0.308</v>
      </c>
      <c r="K4187" s="8">
        <v>0.375</v>
      </c>
      <c r="L4187" s="8">
        <v>0.68300000000000005</v>
      </c>
      <c r="M4187" s="7">
        <v>20</v>
      </c>
      <c r="N4187" s="7">
        <v>52</v>
      </c>
      <c r="O4187" s="7">
        <v>48</v>
      </c>
      <c r="P4187" s="7">
        <v>8</v>
      </c>
      <c r="Q4187" s="7">
        <v>12</v>
      </c>
      <c r="R4187" s="7">
        <v>3</v>
      </c>
      <c r="S4187" s="7">
        <v>0</v>
      </c>
      <c r="T4187" s="7">
        <v>1</v>
      </c>
      <c r="U4187" s="7">
        <v>7</v>
      </c>
      <c r="V4187" s="7">
        <v>1</v>
      </c>
      <c r="W4187" s="7">
        <v>3</v>
      </c>
      <c r="X4187" s="7">
        <v>12</v>
      </c>
      <c r="Y4187" s="7">
        <v>1</v>
      </c>
      <c r="Z4187" s="7">
        <v>0</v>
      </c>
      <c r="AA4187"/>
    </row>
    <row r="4188" spans="1:27" x14ac:dyDescent="0.25">
      <c r="A4188" s="24" t="str">
        <f t="shared" si="199"/>
        <v/>
      </c>
      <c r="B4188" s="24" t="str">
        <f t="shared" si="197"/>
        <v/>
      </c>
      <c r="C4188" s="24" t="str">
        <f t="shared" si="198"/>
        <v/>
      </c>
      <c r="D4188" s="24">
        <v>2026</v>
      </c>
      <c r="E4188" s="7" t="s">
        <v>4456</v>
      </c>
      <c r="F4188" s="7" t="s">
        <v>4444</v>
      </c>
      <c r="G4188" s="7" t="s">
        <v>47</v>
      </c>
      <c r="H4188" s="7" t="s">
        <v>27</v>
      </c>
      <c r="I4188" s="8">
        <v>0.222</v>
      </c>
      <c r="J4188" s="8">
        <v>0.36399999999999999</v>
      </c>
      <c r="K4188" s="8">
        <v>0.44400000000000001</v>
      </c>
      <c r="L4188" s="8">
        <v>0.80800000000000005</v>
      </c>
      <c r="M4188" s="7">
        <v>10</v>
      </c>
      <c r="N4188" s="7">
        <v>22</v>
      </c>
      <c r="O4188" s="7">
        <v>18</v>
      </c>
      <c r="P4188" s="7">
        <v>3</v>
      </c>
      <c r="Q4188" s="7">
        <v>4</v>
      </c>
      <c r="R4188" s="7">
        <v>1</v>
      </c>
      <c r="S4188" s="7">
        <v>0</v>
      </c>
      <c r="T4188" s="7">
        <v>1</v>
      </c>
      <c r="U4188" s="7">
        <v>1</v>
      </c>
      <c r="V4188" s="7">
        <v>1</v>
      </c>
      <c r="W4188" s="7">
        <v>3</v>
      </c>
      <c r="X4188" s="7">
        <v>9</v>
      </c>
      <c r="Y4188" s="7">
        <v>0</v>
      </c>
      <c r="Z4188" s="7">
        <v>0</v>
      </c>
      <c r="AA4188"/>
    </row>
    <row r="4189" spans="1:27" x14ac:dyDescent="0.25">
      <c r="A4189" s="24" t="str">
        <f t="shared" si="199"/>
        <v/>
      </c>
      <c r="B4189" s="24" t="str">
        <f t="shared" si="197"/>
        <v/>
      </c>
      <c r="C4189" s="24" t="str">
        <f t="shared" si="198"/>
        <v/>
      </c>
      <c r="D4189" s="24">
        <v>2026</v>
      </c>
      <c r="E4189" s="7" t="s">
        <v>4457</v>
      </c>
      <c r="F4189" s="7" t="s">
        <v>4444</v>
      </c>
      <c r="G4189" s="7" t="s">
        <v>47</v>
      </c>
      <c r="H4189" s="7" t="s">
        <v>35</v>
      </c>
      <c r="I4189" s="8">
        <v>0.219</v>
      </c>
      <c r="J4189" s="8">
        <v>0.308</v>
      </c>
      <c r="K4189" s="8">
        <v>0.219</v>
      </c>
      <c r="L4189" s="8">
        <v>0.52600000000000002</v>
      </c>
      <c r="M4189" s="7">
        <v>17</v>
      </c>
      <c r="N4189" s="7">
        <v>39</v>
      </c>
      <c r="O4189" s="7">
        <v>32</v>
      </c>
      <c r="P4189" s="7">
        <v>4</v>
      </c>
      <c r="Q4189" s="7">
        <v>7</v>
      </c>
      <c r="R4189" s="7">
        <v>0</v>
      </c>
      <c r="S4189" s="7">
        <v>0</v>
      </c>
      <c r="T4189" s="7">
        <v>0</v>
      </c>
      <c r="U4189" s="7">
        <v>4</v>
      </c>
      <c r="V4189" s="7">
        <v>2</v>
      </c>
      <c r="W4189" s="7">
        <v>3</v>
      </c>
      <c r="X4189" s="7">
        <v>9</v>
      </c>
      <c r="Y4189" s="7">
        <v>0</v>
      </c>
      <c r="Z4189" s="7">
        <v>1</v>
      </c>
      <c r="AA4189"/>
    </row>
    <row r="4190" spans="1:27" x14ac:dyDescent="0.25">
      <c r="A4190" s="24" t="str">
        <f t="shared" si="199"/>
        <v/>
      </c>
      <c r="B4190" s="24" t="str">
        <f t="shared" si="197"/>
        <v/>
      </c>
      <c r="C4190" s="24" t="str">
        <f t="shared" si="198"/>
        <v/>
      </c>
      <c r="D4190" s="24">
        <v>2026</v>
      </c>
      <c r="E4190" s="7" t="s">
        <v>4458</v>
      </c>
      <c r="F4190" s="7" t="s">
        <v>4444</v>
      </c>
      <c r="G4190" s="7" t="s">
        <v>37</v>
      </c>
      <c r="H4190" s="7" t="s">
        <v>35</v>
      </c>
      <c r="I4190" s="8">
        <v>0.17399999999999999</v>
      </c>
      <c r="J4190" s="8">
        <v>0.26900000000000002</v>
      </c>
      <c r="K4190" s="8">
        <v>0.217</v>
      </c>
      <c r="L4190" s="8">
        <v>0.48699999999999999</v>
      </c>
      <c r="M4190" s="7">
        <v>7</v>
      </c>
      <c r="N4190" s="7">
        <v>27</v>
      </c>
      <c r="O4190" s="7">
        <v>23</v>
      </c>
      <c r="P4190" s="7">
        <v>3</v>
      </c>
      <c r="Q4190" s="7">
        <v>4</v>
      </c>
      <c r="R4190" s="7">
        <v>1</v>
      </c>
      <c r="S4190" s="7">
        <v>0</v>
      </c>
      <c r="T4190" s="7">
        <v>0</v>
      </c>
      <c r="U4190" s="7">
        <v>1</v>
      </c>
      <c r="V4190" s="7">
        <v>2</v>
      </c>
      <c r="W4190" s="7">
        <v>1</v>
      </c>
      <c r="X4190" s="7">
        <v>10</v>
      </c>
      <c r="Y4190" s="7">
        <v>2</v>
      </c>
      <c r="Z4190" s="7">
        <v>1</v>
      </c>
      <c r="AA4190"/>
    </row>
    <row r="4191" spans="1:27" x14ac:dyDescent="0.25">
      <c r="A4191" s="24" t="str">
        <f t="shared" si="199"/>
        <v/>
      </c>
      <c r="B4191" s="24" t="str">
        <f t="shared" si="197"/>
        <v/>
      </c>
      <c r="C4191" s="24" t="str">
        <f t="shared" si="198"/>
        <v/>
      </c>
      <c r="D4191" s="24">
        <v>2026</v>
      </c>
      <c r="E4191" s="7" t="s">
        <v>4460</v>
      </c>
      <c r="F4191" s="7" t="s">
        <v>4444</v>
      </c>
      <c r="G4191" s="7" t="s">
        <v>37</v>
      </c>
      <c r="H4191" s="7" t="s">
        <v>38</v>
      </c>
      <c r="I4191" s="8">
        <v>0.16700000000000001</v>
      </c>
      <c r="J4191" s="8">
        <v>0.23899999999999999</v>
      </c>
      <c r="K4191" s="8">
        <v>0.35</v>
      </c>
      <c r="L4191" s="8">
        <v>0.58899999999999997</v>
      </c>
      <c r="M4191" s="7">
        <v>24</v>
      </c>
      <c r="N4191" s="7">
        <v>67</v>
      </c>
      <c r="O4191" s="7">
        <v>60</v>
      </c>
      <c r="P4191" s="7">
        <v>12</v>
      </c>
      <c r="Q4191" s="7">
        <v>10</v>
      </c>
      <c r="R4191" s="7">
        <v>2</v>
      </c>
      <c r="S4191" s="7">
        <v>0</v>
      </c>
      <c r="T4191" s="7">
        <v>3</v>
      </c>
      <c r="U4191" s="7">
        <v>8</v>
      </c>
      <c r="V4191" s="7">
        <v>2</v>
      </c>
      <c r="W4191" s="7">
        <v>4</v>
      </c>
      <c r="X4191" s="7">
        <v>26</v>
      </c>
      <c r="Y4191" s="7">
        <v>4</v>
      </c>
      <c r="Z4191" s="7">
        <v>1</v>
      </c>
      <c r="AA4191"/>
    </row>
    <row r="4192" spans="1:27" x14ac:dyDescent="0.25">
      <c r="A4192" s="24" t="str">
        <f t="shared" si="199"/>
        <v/>
      </c>
      <c r="B4192" s="24" t="str">
        <f t="shared" si="197"/>
        <v/>
      </c>
      <c r="C4192" s="24">
        <f t="shared" si="198"/>
        <v>1</v>
      </c>
      <c r="D4192" s="24">
        <v>2026</v>
      </c>
      <c r="E4192" s="7" t="s">
        <v>4459</v>
      </c>
      <c r="F4192" s="7" t="s">
        <v>4444</v>
      </c>
      <c r="G4192" s="7" t="s">
        <v>24</v>
      </c>
      <c r="H4192" s="7" t="s">
        <v>27</v>
      </c>
      <c r="I4192" s="8">
        <v>0.16</v>
      </c>
      <c r="J4192" s="8">
        <v>0.47499999999999998</v>
      </c>
      <c r="K4192" s="8">
        <v>0.32</v>
      </c>
      <c r="L4192" s="8">
        <v>0.79500000000000004</v>
      </c>
      <c r="M4192" s="7">
        <v>19</v>
      </c>
      <c r="N4192" s="7">
        <v>42</v>
      </c>
      <c r="O4192" s="7">
        <v>25</v>
      </c>
      <c r="P4192" s="7">
        <v>10</v>
      </c>
      <c r="Q4192" s="7">
        <v>4</v>
      </c>
      <c r="R4192" s="7">
        <v>1</v>
      </c>
      <c r="S4192" s="7">
        <v>0</v>
      </c>
      <c r="T4192" s="7">
        <v>1</v>
      </c>
      <c r="U4192" s="7">
        <v>3</v>
      </c>
      <c r="V4192" s="7">
        <v>7</v>
      </c>
      <c r="W4192" s="7">
        <v>8</v>
      </c>
      <c r="X4192" s="7">
        <v>11</v>
      </c>
      <c r="Y4192" s="7">
        <v>1</v>
      </c>
      <c r="Z4192" s="7">
        <v>0</v>
      </c>
      <c r="AA4192"/>
    </row>
    <row r="4193" spans="1:27" x14ac:dyDescent="0.25">
      <c r="A4193" s="24" t="str">
        <f t="shared" si="199"/>
        <v/>
      </c>
      <c r="B4193" s="24" t="str">
        <f t="shared" si="197"/>
        <v/>
      </c>
      <c r="C4193" s="24" t="str">
        <f t="shared" si="198"/>
        <v/>
      </c>
      <c r="D4193" s="24">
        <v>2026</v>
      </c>
      <c r="E4193" s="7" t="s">
        <v>4461</v>
      </c>
      <c r="F4193" s="7" t="s">
        <v>4444</v>
      </c>
      <c r="G4193" s="7" t="s">
        <v>47</v>
      </c>
      <c r="H4193" s="7" t="s">
        <v>44</v>
      </c>
      <c r="I4193" s="8">
        <v>0.14299999999999999</v>
      </c>
      <c r="J4193" s="8">
        <v>0.2</v>
      </c>
      <c r="K4193" s="8">
        <v>0.35699999999999998</v>
      </c>
      <c r="L4193" s="8">
        <v>0.55700000000000005</v>
      </c>
      <c r="M4193" s="7">
        <v>14</v>
      </c>
      <c r="N4193" s="7">
        <v>30</v>
      </c>
      <c r="O4193" s="7">
        <v>28</v>
      </c>
      <c r="P4193" s="7">
        <v>0</v>
      </c>
      <c r="Q4193" s="7">
        <v>4</v>
      </c>
      <c r="R4193" s="7">
        <v>0</v>
      </c>
      <c r="S4193" s="7">
        <v>0</v>
      </c>
      <c r="T4193" s="7">
        <v>2</v>
      </c>
      <c r="U4193" s="7">
        <v>4</v>
      </c>
      <c r="V4193" s="7">
        <v>0</v>
      </c>
      <c r="W4193" s="7">
        <v>2</v>
      </c>
      <c r="X4193" s="7">
        <v>9</v>
      </c>
      <c r="Y4193" s="7">
        <v>0</v>
      </c>
      <c r="Z4193" s="7">
        <v>0</v>
      </c>
      <c r="AA4193"/>
    </row>
    <row r="4194" spans="1:27" x14ac:dyDescent="0.25">
      <c r="A4194" s="24">
        <f t="shared" si="199"/>
        <v>1</v>
      </c>
      <c r="B4194" s="24" t="str">
        <f t="shared" si="197"/>
        <v/>
      </c>
      <c r="C4194" s="24">
        <f t="shared" si="198"/>
        <v>1</v>
      </c>
      <c r="D4194" s="24">
        <v>2026</v>
      </c>
      <c r="E4194" s="7" t="s">
        <v>4462</v>
      </c>
      <c r="F4194" s="7" t="s">
        <v>4463</v>
      </c>
      <c r="G4194" s="7" t="s">
        <v>29</v>
      </c>
      <c r="H4194" s="7" t="s">
        <v>30</v>
      </c>
      <c r="I4194" s="8">
        <v>0.374</v>
      </c>
      <c r="J4194" s="8">
        <v>0.48199999999999998</v>
      </c>
      <c r="K4194" s="8">
        <v>0.48</v>
      </c>
      <c r="L4194" s="8">
        <v>0.96099999999999997</v>
      </c>
      <c r="M4194" s="7">
        <v>56</v>
      </c>
      <c r="N4194" s="7">
        <v>250</v>
      </c>
      <c r="O4194" s="7">
        <v>198</v>
      </c>
      <c r="P4194" s="7">
        <v>47</v>
      </c>
      <c r="Q4194" s="7">
        <v>74</v>
      </c>
      <c r="R4194" s="7">
        <v>16</v>
      </c>
      <c r="S4194" s="7">
        <v>1</v>
      </c>
      <c r="T4194" s="7">
        <v>1</v>
      </c>
      <c r="U4194" s="7">
        <v>45</v>
      </c>
      <c r="V4194" s="7">
        <v>7</v>
      </c>
      <c r="W4194" s="7">
        <v>37</v>
      </c>
      <c r="X4194" s="7">
        <v>35</v>
      </c>
      <c r="Y4194" s="7">
        <v>14</v>
      </c>
      <c r="Z4194" s="7">
        <v>1</v>
      </c>
      <c r="AA4194"/>
    </row>
    <row r="4195" spans="1:27" x14ac:dyDescent="0.25">
      <c r="A4195" s="24">
        <f t="shared" si="199"/>
        <v>1</v>
      </c>
      <c r="B4195" s="24" t="str">
        <f t="shared" si="197"/>
        <v/>
      </c>
      <c r="C4195" s="24">
        <f t="shared" si="198"/>
        <v>1</v>
      </c>
      <c r="D4195" s="24">
        <v>2026</v>
      </c>
      <c r="E4195" s="7" t="s">
        <v>4464</v>
      </c>
      <c r="F4195" s="7" t="s">
        <v>4463</v>
      </c>
      <c r="G4195" s="7" t="s">
        <v>29</v>
      </c>
      <c r="H4195" s="7" t="s">
        <v>27</v>
      </c>
      <c r="I4195" s="8">
        <v>0.35299999999999998</v>
      </c>
      <c r="J4195" s="8">
        <v>0.42599999999999999</v>
      </c>
      <c r="K4195" s="8">
        <v>0.60599999999999998</v>
      </c>
      <c r="L4195" s="8">
        <v>1.032</v>
      </c>
      <c r="M4195" s="7">
        <v>56</v>
      </c>
      <c r="N4195" s="7">
        <v>263</v>
      </c>
      <c r="O4195" s="7">
        <v>221</v>
      </c>
      <c r="P4195" s="7">
        <v>60</v>
      </c>
      <c r="Q4195" s="7">
        <v>78</v>
      </c>
      <c r="R4195" s="7">
        <v>18</v>
      </c>
      <c r="S4195" s="7">
        <v>7</v>
      </c>
      <c r="T4195" s="7">
        <v>8</v>
      </c>
      <c r="U4195" s="7">
        <v>53</v>
      </c>
      <c r="V4195" s="7">
        <v>15</v>
      </c>
      <c r="W4195" s="7">
        <v>16</v>
      </c>
      <c r="X4195" s="7">
        <v>28</v>
      </c>
      <c r="Y4195" s="7">
        <v>15</v>
      </c>
      <c r="Z4195" s="7">
        <v>1</v>
      </c>
      <c r="AA4195"/>
    </row>
    <row r="4196" spans="1:27" x14ac:dyDescent="0.25">
      <c r="A4196" s="24" t="str">
        <f t="shared" si="199"/>
        <v/>
      </c>
      <c r="B4196" s="24" t="str">
        <f t="shared" si="197"/>
        <v/>
      </c>
      <c r="C4196" s="24" t="str">
        <f t="shared" si="198"/>
        <v/>
      </c>
      <c r="D4196" s="24">
        <v>2026</v>
      </c>
      <c r="E4196" s="7" t="s">
        <v>4465</v>
      </c>
      <c r="F4196" s="7" t="s">
        <v>4463</v>
      </c>
      <c r="G4196" s="7" t="s">
        <v>24</v>
      </c>
      <c r="H4196" s="7" t="s">
        <v>35</v>
      </c>
      <c r="I4196" s="8">
        <v>0.309</v>
      </c>
      <c r="J4196" s="8">
        <v>0.42599999999999999</v>
      </c>
      <c r="K4196" s="8">
        <v>0.68500000000000005</v>
      </c>
      <c r="L4196" s="8">
        <v>1.111</v>
      </c>
      <c r="M4196" s="7">
        <v>52</v>
      </c>
      <c r="N4196" s="7">
        <v>225</v>
      </c>
      <c r="O4196" s="7">
        <v>181</v>
      </c>
      <c r="P4196" s="7">
        <v>53</v>
      </c>
      <c r="Q4196" s="7">
        <v>56</v>
      </c>
      <c r="R4196" s="7">
        <v>8</v>
      </c>
      <c r="S4196" s="7">
        <v>6</v>
      </c>
      <c r="T4196" s="7">
        <v>16</v>
      </c>
      <c r="U4196" s="7">
        <v>64</v>
      </c>
      <c r="V4196" s="7">
        <v>9</v>
      </c>
      <c r="W4196" s="7">
        <v>30</v>
      </c>
      <c r="X4196" s="7">
        <v>46</v>
      </c>
      <c r="Y4196" s="7">
        <v>15</v>
      </c>
      <c r="Z4196" s="7">
        <v>2</v>
      </c>
      <c r="AA4196"/>
    </row>
    <row r="4197" spans="1:27" x14ac:dyDescent="0.25">
      <c r="A4197" s="24">
        <f t="shared" si="199"/>
        <v>1</v>
      </c>
      <c r="B4197" s="24" t="str">
        <f t="shared" si="197"/>
        <v/>
      </c>
      <c r="C4197" s="24" t="str">
        <f t="shared" si="198"/>
        <v/>
      </c>
      <c r="D4197" s="24">
        <v>2026</v>
      </c>
      <c r="E4197" s="7" t="s">
        <v>4466</v>
      </c>
      <c r="F4197" s="7" t="s">
        <v>4463</v>
      </c>
      <c r="G4197" s="7" t="s">
        <v>29</v>
      </c>
      <c r="H4197" s="7" t="s">
        <v>44</v>
      </c>
      <c r="I4197" s="8">
        <v>0.28499999999999998</v>
      </c>
      <c r="J4197" s="8">
        <v>0.41399999999999998</v>
      </c>
      <c r="K4197" s="8">
        <v>0.35399999999999998</v>
      </c>
      <c r="L4197" s="8">
        <v>0.76900000000000002</v>
      </c>
      <c r="M4197" s="7">
        <v>52</v>
      </c>
      <c r="N4197" s="7">
        <v>205</v>
      </c>
      <c r="O4197" s="7">
        <v>158</v>
      </c>
      <c r="P4197" s="7">
        <v>24</v>
      </c>
      <c r="Q4197" s="7">
        <v>45</v>
      </c>
      <c r="R4197" s="7">
        <v>8</v>
      </c>
      <c r="S4197" s="7">
        <v>0</v>
      </c>
      <c r="T4197" s="7">
        <v>1</v>
      </c>
      <c r="U4197" s="7">
        <v>37</v>
      </c>
      <c r="V4197" s="7">
        <v>12</v>
      </c>
      <c r="W4197" s="7">
        <v>25</v>
      </c>
      <c r="X4197" s="7">
        <v>16</v>
      </c>
      <c r="Y4197" s="7">
        <v>3</v>
      </c>
      <c r="Z4197" s="7">
        <v>4</v>
      </c>
      <c r="AA4197"/>
    </row>
    <row r="4198" spans="1:27" x14ac:dyDescent="0.25">
      <c r="A4198" s="24" t="str">
        <f t="shared" si="199"/>
        <v/>
      </c>
      <c r="B4198" s="24" t="str">
        <f t="shared" si="197"/>
        <v/>
      </c>
      <c r="C4198" s="24" t="str">
        <f t="shared" si="198"/>
        <v/>
      </c>
      <c r="D4198" s="24">
        <v>2026</v>
      </c>
      <c r="E4198" s="7" t="s">
        <v>4467</v>
      </c>
      <c r="F4198" s="7" t="s">
        <v>4463</v>
      </c>
      <c r="G4198" s="7" t="s">
        <v>24</v>
      </c>
      <c r="H4198" s="7" t="s">
        <v>33</v>
      </c>
      <c r="I4198" s="8">
        <v>0.28499999999999998</v>
      </c>
      <c r="J4198" s="8">
        <v>0.45900000000000002</v>
      </c>
      <c r="K4198" s="8">
        <v>0.43</v>
      </c>
      <c r="L4198" s="8">
        <v>0.88900000000000001</v>
      </c>
      <c r="M4198" s="7">
        <v>56</v>
      </c>
      <c r="N4198" s="7">
        <v>268</v>
      </c>
      <c r="O4198" s="7">
        <v>200</v>
      </c>
      <c r="P4198" s="7">
        <v>58</v>
      </c>
      <c r="Q4198" s="7">
        <v>57</v>
      </c>
      <c r="R4198" s="7">
        <v>15</v>
      </c>
      <c r="S4198" s="7">
        <v>1</v>
      </c>
      <c r="T4198" s="7">
        <v>4</v>
      </c>
      <c r="U4198" s="7">
        <v>28</v>
      </c>
      <c r="V4198" s="7">
        <v>23</v>
      </c>
      <c r="W4198" s="7">
        <v>42</v>
      </c>
      <c r="X4198" s="7">
        <v>41</v>
      </c>
      <c r="Y4198" s="7">
        <v>8</v>
      </c>
      <c r="Z4198" s="7">
        <v>6</v>
      </c>
      <c r="AA4198"/>
    </row>
    <row r="4199" spans="1:27" x14ac:dyDescent="0.25">
      <c r="A4199" s="24" t="str">
        <f t="shared" si="199"/>
        <v/>
      </c>
      <c r="B4199" s="24" t="str">
        <f t="shared" si="197"/>
        <v/>
      </c>
      <c r="C4199" s="24" t="str">
        <f t="shared" si="198"/>
        <v/>
      </c>
      <c r="D4199" s="24">
        <v>2026</v>
      </c>
      <c r="E4199" s="7" t="s">
        <v>4468</v>
      </c>
      <c r="F4199" s="7" t="s">
        <v>4463</v>
      </c>
      <c r="G4199" s="7" t="s">
        <v>47</v>
      </c>
      <c r="H4199" s="7" t="s">
        <v>40</v>
      </c>
      <c r="I4199" s="8">
        <v>0.26100000000000001</v>
      </c>
      <c r="J4199" s="8">
        <v>0.35399999999999998</v>
      </c>
      <c r="K4199" s="8">
        <v>0.44900000000000001</v>
      </c>
      <c r="L4199" s="8">
        <v>0.80400000000000005</v>
      </c>
      <c r="M4199" s="7">
        <v>44</v>
      </c>
      <c r="N4199" s="7">
        <v>163</v>
      </c>
      <c r="O4199" s="7">
        <v>138</v>
      </c>
      <c r="P4199" s="7">
        <v>28</v>
      </c>
      <c r="Q4199" s="7">
        <v>36</v>
      </c>
      <c r="R4199" s="7">
        <v>9</v>
      </c>
      <c r="S4199" s="7">
        <v>1</v>
      </c>
      <c r="T4199" s="7">
        <v>5</v>
      </c>
      <c r="U4199" s="7">
        <v>20</v>
      </c>
      <c r="V4199" s="7">
        <v>4</v>
      </c>
      <c r="W4199" s="7">
        <v>16</v>
      </c>
      <c r="X4199" s="7">
        <v>24</v>
      </c>
      <c r="Y4199" s="7">
        <v>5</v>
      </c>
      <c r="Z4199" s="7">
        <v>2</v>
      </c>
      <c r="AA4199"/>
    </row>
    <row r="4200" spans="1:27" x14ac:dyDescent="0.25">
      <c r="A4200" s="24" t="str">
        <f t="shared" si="199"/>
        <v/>
      </c>
      <c r="B4200" s="24" t="str">
        <f t="shared" si="197"/>
        <v/>
      </c>
      <c r="C4200" s="24" t="str">
        <f t="shared" si="198"/>
        <v/>
      </c>
      <c r="D4200" s="24">
        <v>2026</v>
      </c>
      <c r="E4200" s="7" t="s">
        <v>4469</v>
      </c>
      <c r="F4200" s="7" t="s">
        <v>4463</v>
      </c>
      <c r="G4200" s="7" t="s">
        <v>24</v>
      </c>
      <c r="H4200" s="7" t="s">
        <v>42</v>
      </c>
      <c r="I4200" s="8">
        <v>0.252</v>
      </c>
      <c r="J4200" s="8">
        <v>0.40699999999999997</v>
      </c>
      <c r="K4200" s="8">
        <v>0.33</v>
      </c>
      <c r="L4200" s="8">
        <v>0.73699999999999999</v>
      </c>
      <c r="M4200" s="7">
        <v>42</v>
      </c>
      <c r="N4200" s="7">
        <v>154</v>
      </c>
      <c r="O4200" s="7">
        <v>115</v>
      </c>
      <c r="P4200" s="7">
        <v>23</v>
      </c>
      <c r="Q4200" s="7">
        <v>29</v>
      </c>
      <c r="R4200" s="7">
        <v>6</v>
      </c>
      <c r="S4200" s="7">
        <v>0</v>
      </c>
      <c r="T4200" s="7">
        <v>1</v>
      </c>
      <c r="U4200" s="7">
        <v>23</v>
      </c>
      <c r="V4200" s="7">
        <v>8</v>
      </c>
      <c r="W4200" s="7">
        <v>24</v>
      </c>
      <c r="X4200" s="7">
        <v>18</v>
      </c>
      <c r="Y4200" s="7">
        <v>8</v>
      </c>
      <c r="Z4200" s="7">
        <v>3</v>
      </c>
      <c r="AA4200"/>
    </row>
    <row r="4201" spans="1:27" x14ac:dyDescent="0.25">
      <c r="A4201" s="24" t="str">
        <f t="shared" si="199"/>
        <v/>
      </c>
      <c r="B4201" s="24" t="str">
        <f t="shared" si="197"/>
        <v/>
      </c>
      <c r="C4201" s="24" t="str">
        <f t="shared" si="198"/>
        <v/>
      </c>
      <c r="D4201" s="24">
        <v>2026</v>
      </c>
      <c r="E4201" s="7" t="s">
        <v>4470</v>
      </c>
      <c r="F4201" s="7" t="s">
        <v>4463</v>
      </c>
      <c r="G4201" s="7" t="s">
        <v>47</v>
      </c>
      <c r="H4201" s="7" t="s">
        <v>33</v>
      </c>
      <c r="I4201" s="8">
        <v>1</v>
      </c>
      <c r="J4201" s="8">
        <v>1</v>
      </c>
      <c r="K4201" s="8">
        <v>1</v>
      </c>
      <c r="L4201" s="8">
        <v>2</v>
      </c>
      <c r="M4201" s="7">
        <v>1</v>
      </c>
      <c r="N4201" s="7">
        <v>2</v>
      </c>
      <c r="O4201" s="7">
        <v>1</v>
      </c>
      <c r="P4201" s="7">
        <v>3</v>
      </c>
      <c r="Q4201" s="7">
        <v>1</v>
      </c>
      <c r="R4201" s="7">
        <v>0</v>
      </c>
      <c r="S4201" s="7">
        <v>0</v>
      </c>
      <c r="T4201" s="7">
        <v>0</v>
      </c>
      <c r="U4201" s="7">
        <v>1</v>
      </c>
      <c r="V4201" s="7">
        <v>0</v>
      </c>
      <c r="W4201" s="7">
        <v>1</v>
      </c>
      <c r="X4201" s="7">
        <v>0</v>
      </c>
      <c r="Y4201" s="7">
        <v>0</v>
      </c>
      <c r="Z4201" s="7">
        <v>0</v>
      </c>
      <c r="AA4201"/>
    </row>
    <row r="4202" spans="1:27" x14ac:dyDescent="0.25">
      <c r="A4202" s="24" t="str">
        <f t="shared" si="199"/>
        <v/>
      </c>
      <c r="B4202" s="24" t="str">
        <f t="shared" si="197"/>
        <v/>
      </c>
      <c r="C4202" s="24" t="str">
        <f t="shared" si="198"/>
        <v/>
      </c>
      <c r="D4202" s="24">
        <v>2026</v>
      </c>
      <c r="E4202" s="7" t="s">
        <v>4471</v>
      </c>
      <c r="F4202" s="7" t="s">
        <v>4463</v>
      </c>
      <c r="G4202" s="7" t="s">
        <v>37</v>
      </c>
      <c r="H4202" s="7" t="s">
        <v>38</v>
      </c>
      <c r="I4202" s="8">
        <v>0.33700000000000002</v>
      </c>
      <c r="J4202" s="8">
        <v>0.45</v>
      </c>
      <c r="K4202" s="8">
        <v>0.64400000000000002</v>
      </c>
      <c r="L4202" s="8">
        <v>1.0940000000000001</v>
      </c>
      <c r="M4202" s="7">
        <v>35</v>
      </c>
      <c r="N4202" s="7">
        <v>129</v>
      </c>
      <c r="O4202" s="7">
        <v>104</v>
      </c>
      <c r="P4202" s="7">
        <v>23</v>
      </c>
      <c r="Q4202" s="7">
        <v>35</v>
      </c>
      <c r="R4202" s="7">
        <v>9</v>
      </c>
      <c r="S4202" s="7">
        <v>1</v>
      </c>
      <c r="T4202" s="7">
        <v>7</v>
      </c>
      <c r="U4202" s="7">
        <v>27</v>
      </c>
      <c r="V4202" s="7">
        <v>4</v>
      </c>
      <c r="W4202" s="7">
        <v>19</v>
      </c>
      <c r="X4202" s="7">
        <v>37</v>
      </c>
      <c r="Y4202" s="7">
        <v>8</v>
      </c>
      <c r="Z4202" s="7">
        <v>1</v>
      </c>
      <c r="AA4202"/>
    </row>
    <row r="4203" spans="1:27" x14ac:dyDescent="0.25">
      <c r="A4203" s="24" t="str">
        <f t="shared" si="199"/>
        <v/>
      </c>
      <c r="B4203" s="24" t="str">
        <f t="shared" si="197"/>
        <v/>
      </c>
      <c r="C4203" s="24" t="str">
        <f t="shared" si="198"/>
        <v/>
      </c>
      <c r="D4203" s="24">
        <v>2026</v>
      </c>
      <c r="E4203" s="7" t="s">
        <v>4472</v>
      </c>
      <c r="F4203" s="7" t="s">
        <v>4463</v>
      </c>
      <c r="G4203" s="7" t="s">
        <v>47</v>
      </c>
      <c r="H4203" s="7" t="s">
        <v>42</v>
      </c>
      <c r="I4203" s="8">
        <v>0.33300000000000002</v>
      </c>
      <c r="J4203" s="8">
        <v>0.42899999999999999</v>
      </c>
      <c r="K4203" s="8">
        <v>0.33300000000000002</v>
      </c>
      <c r="L4203" s="8">
        <v>0.76200000000000001</v>
      </c>
      <c r="M4203" s="7">
        <v>12</v>
      </c>
      <c r="N4203" s="7">
        <v>14</v>
      </c>
      <c r="O4203" s="7">
        <v>12</v>
      </c>
      <c r="P4203" s="7">
        <v>2</v>
      </c>
      <c r="Q4203" s="7">
        <v>4</v>
      </c>
      <c r="R4203" s="7">
        <v>0</v>
      </c>
      <c r="S4203" s="7">
        <v>0</v>
      </c>
      <c r="T4203" s="7">
        <v>0</v>
      </c>
      <c r="U4203" s="7">
        <v>2</v>
      </c>
      <c r="V4203" s="7">
        <v>0</v>
      </c>
      <c r="W4203" s="7">
        <v>2</v>
      </c>
      <c r="X4203" s="7">
        <v>1</v>
      </c>
      <c r="Y4203" s="7">
        <v>2</v>
      </c>
      <c r="Z4203" s="7">
        <v>0</v>
      </c>
      <c r="AA4203"/>
    </row>
    <row r="4204" spans="1:27" x14ac:dyDescent="0.25">
      <c r="A4204" s="24">
        <f t="shared" si="199"/>
        <v>1</v>
      </c>
      <c r="B4204" s="24" t="str">
        <f t="shared" si="197"/>
        <v/>
      </c>
      <c r="C4204" s="24" t="str">
        <f t="shared" si="198"/>
        <v/>
      </c>
      <c r="D4204" s="24">
        <v>2026</v>
      </c>
      <c r="E4204" s="7" t="s">
        <v>4473</v>
      </c>
      <c r="F4204" s="7" t="s">
        <v>4463</v>
      </c>
      <c r="G4204" s="7" t="s">
        <v>29</v>
      </c>
      <c r="H4204" s="7" t="s">
        <v>25</v>
      </c>
      <c r="I4204" s="8">
        <v>0.32100000000000001</v>
      </c>
      <c r="J4204" s="8">
        <v>0.40899999999999997</v>
      </c>
      <c r="K4204" s="8">
        <v>0.60299999999999998</v>
      </c>
      <c r="L4204" s="8">
        <v>1.012</v>
      </c>
      <c r="M4204" s="7">
        <v>41</v>
      </c>
      <c r="N4204" s="7">
        <v>155</v>
      </c>
      <c r="O4204" s="7">
        <v>131</v>
      </c>
      <c r="P4204" s="7">
        <v>38</v>
      </c>
      <c r="Q4204" s="7">
        <v>42</v>
      </c>
      <c r="R4204" s="7">
        <v>10</v>
      </c>
      <c r="S4204" s="7">
        <v>3</v>
      </c>
      <c r="T4204" s="7">
        <v>7</v>
      </c>
      <c r="U4204" s="7">
        <v>29</v>
      </c>
      <c r="V4204" s="7">
        <v>7</v>
      </c>
      <c r="W4204" s="7">
        <v>14</v>
      </c>
      <c r="X4204" s="7">
        <v>31</v>
      </c>
      <c r="Y4204" s="7">
        <v>9</v>
      </c>
      <c r="Z4204" s="7">
        <v>1</v>
      </c>
      <c r="AA4204"/>
    </row>
    <row r="4205" spans="1:27" x14ac:dyDescent="0.25">
      <c r="A4205" s="24" t="str">
        <f t="shared" si="199"/>
        <v/>
      </c>
      <c r="B4205" s="24" t="str">
        <f t="shared" si="197"/>
        <v/>
      </c>
      <c r="C4205" s="24" t="str">
        <f t="shared" si="198"/>
        <v/>
      </c>
      <c r="D4205" s="24">
        <v>2026</v>
      </c>
      <c r="E4205" s="7" t="s">
        <v>4474</v>
      </c>
      <c r="F4205" s="7" t="s">
        <v>4463</v>
      </c>
      <c r="G4205" s="7" t="s">
        <v>47</v>
      </c>
      <c r="H4205" s="7" t="s">
        <v>30</v>
      </c>
      <c r="I4205" s="8">
        <v>0.28599999999999998</v>
      </c>
      <c r="J4205" s="8">
        <v>0.54500000000000004</v>
      </c>
      <c r="K4205" s="8">
        <v>0.28599999999999998</v>
      </c>
      <c r="L4205" s="8">
        <v>0.83099999999999996</v>
      </c>
      <c r="M4205" s="7">
        <v>6</v>
      </c>
      <c r="N4205" s="7">
        <v>11</v>
      </c>
      <c r="O4205" s="7">
        <v>7</v>
      </c>
      <c r="P4205" s="7">
        <v>1</v>
      </c>
      <c r="Q4205" s="7">
        <v>2</v>
      </c>
      <c r="R4205" s="7">
        <v>0</v>
      </c>
      <c r="S4205" s="7">
        <v>0</v>
      </c>
      <c r="T4205" s="7">
        <v>0</v>
      </c>
      <c r="U4205" s="7">
        <v>0</v>
      </c>
      <c r="V4205" s="7">
        <v>0</v>
      </c>
      <c r="W4205" s="7">
        <v>4</v>
      </c>
      <c r="X4205" s="7">
        <v>4</v>
      </c>
      <c r="Y4205" s="7">
        <v>1</v>
      </c>
      <c r="Z4205" s="7">
        <v>0</v>
      </c>
      <c r="AA4205"/>
    </row>
    <row r="4206" spans="1:27" x14ac:dyDescent="0.25">
      <c r="A4206" s="24" t="str">
        <f t="shared" si="199"/>
        <v/>
      </c>
      <c r="B4206" s="24" t="str">
        <f t="shared" si="197"/>
        <v/>
      </c>
      <c r="C4206" s="24" t="str">
        <f t="shared" si="198"/>
        <v/>
      </c>
      <c r="D4206" s="24">
        <v>2026</v>
      </c>
      <c r="E4206" s="7" t="s">
        <v>4475</v>
      </c>
      <c r="F4206" s="7" t="s">
        <v>4463</v>
      </c>
      <c r="G4206" s="7" t="s">
        <v>47</v>
      </c>
      <c r="H4206" s="7" t="s">
        <v>42</v>
      </c>
      <c r="I4206" s="8">
        <v>0.28599999999999998</v>
      </c>
      <c r="J4206" s="8">
        <v>0.53800000000000003</v>
      </c>
      <c r="K4206" s="8">
        <v>0.28599999999999998</v>
      </c>
      <c r="L4206" s="8">
        <v>0.82399999999999995</v>
      </c>
      <c r="M4206" s="7">
        <v>11</v>
      </c>
      <c r="N4206" s="7">
        <v>17</v>
      </c>
      <c r="O4206" s="7">
        <v>7</v>
      </c>
      <c r="P4206" s="7">
        <v>8</v>
      </c>
      <c r="Q4206" s="7">
        <v>2</v>
      </c>
      <c r="R4206" s="7">
        <v>0</v>
      </c>
      <c r="S4206" s="7">
        <v>0</v>
      </c>
      <c r="T4206" s="7">
        <v>0</v>
      </c>
      <c r="U4206" s="7">
        <v>1</v>
      </c>
      <c r="V4206" s="7">
        <v>2</v>
      </c>
      <c r="W4206" s="7">
        <v>3</v>
      </c>
      <c r="X4206" s="7">
        <v>2</v>
      </c>
      <c r="Y4206" s="7">
        <v>3</v>
      </c>
      <c r="Z4206" s="7">
        <v>0</v>
      </c>
      <c r="AA4206"/>
    </row>
    <row r="4207" spans="1:27" x14ac:dyDescent="0.25">
      <c r="A4207" s="24">
        <f t="shared" si="199"/>
        <v>1</v>
      </c>
      <c r="B4207" s="24" t="str">
        <f t="shared" si="197"/>
        <v/>
      </c>
      <c r="C4207" s="24" t="str">
        <f t="shared" si="198"/>
        <v/>
      </c>
      <c r="D4207" s="24">
        <v>2026</v>
      </c>
      <c r="E4207" s="7" t="s">
        <v>4476</v>
      </c>
      <c r="F4207" s="7" t="s">
        <v>4463</v>
      </c>
      <c r="G4207" s="7" t="s">
        <v>29</v>
      </c>
      <c r="H4207" s="7" t="s">
        <v>25</v>
      </c>
      <c r="I4207" s="8">
        <v>0.28000000000000003</v>
      </c>
      <c r="J4207" s="8">
        <v>0.45500000000000002</v>
      </c>
      <c r="K4207" s="8">
        <v>0.36</v>
      </c>
      <c r="L4207" s="8">
        <v>0.81499999999999995</v>
      </c>
      <c r="M4207" s="7">
        <v>15</v>
      </c>
      <c r="N4207" s="7">
        <v>33</v>
      </c>
      <c r="O4207" s="7">
        <v>25</v>
      </c>
      <c r="P4207" s="7">
        <v>2</v>
      </c>
      <c r="Q4207" s="7">
        <v>7</v>
      </c>
      <c r="R4207" s="7">
        <v>2</v>
      </c>
      <c r="S4207" s="7">
        <v>0</v>
      </c>
      <c r="T4207" s="7">
        <v>0</v>
      </c>
      <c r="U4207" s="7">
        <v>3</v>
      </c>
      <c r="V4207" s="7">
        <v>3</v>
      </c>
      <c r="W4207" s="7">
        <v>5</v>
      </c>
      <c r="X4207" s="7">
        <v>7</v>
      </c>
      <c r="Y4207" s="7">
        <v>1</v>
      </c>
      <c r="Z4207" s="7">
        <v>0</v>
      </c>
      <c r="AA4207"/>
    </row>
    <row r="4208" spans="1:27" x14ac:dyDescent="0.25">
      <c r="A4208" s="24" t="str">
        <f t="shared" si="199"/>
        <v/>
      </c>
      <c r="B4208" s="24" t="str">
        <f t="shared" si="197"/>
        <v/>
      </c>
      <c r="C4208" s="24" t="str">
        <f t="shared" si="198"/>
        <v/>
      </c>
      <c r="D4208" s="24">
        <v>2026</v>
      </c>
      <c r="E4208" s="7" t="s">
        <v>4477</v>
      </c>
      <c r="F4208" s="7" t="s">
        <v>4463</v>
      </c>
      <c r="G4208" s="7" t="s">
        <v>37</v>
      </c>
      <c r="H4208" s="7" t="s">
        <v>42</v>
      </c>
      <c r="I4208" s="8">
        <v>0.25</v>
      </c>
      <c r="J4208" s="8">
        <v>0.41399999999999998</v>
      </c>
      <c r="K4208" s="8">
        <v>0.25</v>
      </c>
      <c r="L4208" s="8">
        <v>0.66400000000000003</v>
      </c>
      <c r="M4208" s="7">
        <v>11</v>
      </c>
      <c r="N4208" s="7">
        <v>30</v>
      </c>
      <c r="O4208" s="7">
        <v>20</v>
      </c>
      <c r="P4208" s="7">
        <v>5</v>
      </c>
      <c r="Q4208" s="7">
        <v>5</v>
      </c>
      <c r="R4208" s="7">
        <v>0</v>
      </c>
      <c r="S4208" s="7">
        <v>0</v>
      </c>
      <c r="T4208" s="7">
        <v>0</v>
      </c>
      <c r="U4208" s="7">
        <v>6</v>
      </c>
      <c r="V4208" s="7">
        <v>4</v>
      </c>
      <c r="W4208" s="7">
        <v>3</v>
      </c>
      <c r="X4208" s="7">
        <v>7</v>
      </c>
      <c r="Y4208" s="7">
        <v>4</v>
      </c>
      <c r="Z4208" s="7">
        <v>1</v>
      </c>
      <c r="AA4208"/>
    </row>
    <row r="4209" spans="1:27" x14ac:dyDescent="0.25">
      <c r="A4209" s="24">
        <f t="shared" si="199"/>
        <v>1</v>
      </c>
      <c r="B4209" s="24" t="str">
        <f t="shared" si="197"/>
        <v/>
      </c>
      <c r="C4209" s="24" t="str">
        <f t="shared" si="198"/>
        <v/>
      </c>
      <c r="D4209" s="24">
        <v>2026</v>
      </c>
      <c r="E4209" s="7" t="s">
        <v>4478</v>
      </c>
      <c r="F4209" s="7" t="s">
        <v>4463</v>
      </c>
      <c r="G4209" s="7" t="s">
        <v>29</v>
      </c>
      <c r="H4209" s="7" t="s">
        <v>35</v>
      </c>
      <c r="I4209" s="8">
        <v>0.24</v>
      </c>
      <c r="J4209" s="8">
        <v>0.39100000000000001</v>
      </c>
      <c r="K4209" s="8">
        <v>0.35</v>
      </c>
      <c r="L4209" s="8">
        <v>0.74099999999999999</v>
      </c>
      <c r="M4209" s="7">
        <v>39</v>
      </c>
      <c r="N4209" s="7">
        <v>128</v>
      </c>
      <c r="O4209" s="7">
        <v>100</v>
      </c>
      <c r="P4209" s="7">
        <v>29</v>
      </c>
      <c r="Q4209" s="7">
        <v>24</v>
      </c>
      <c r="R4209" s="7">
        <v>2</v>
      </c>
      <c r="S4209" s="7">
        <v>0</v>
      </c>
      <c r="T4209" s="7">
        <v>3</v>
      </c>
      <c r="U4209" s="7">
        <v>29</v>
      </c>
      <c r="V4209" s="7">
        <v>7</v>
      </c>
      <c r="W4209" s="7">
        <v>19</v>
      </c>
      <c r="X4209" s="7">
        <v>24</v>
      </c>
      <c r="Y4209" s="7">
        <v>9</v>
      </c>
      <c r="Z4209" s="7">
        <v>0</v>
      </c>
      <c r="AA4209"/>
    </row>
    <row r="4210" spans="1:27" x14ac:dyDescent="0.25">
      <c r="A4210" s="24" t="str">
        <f t="shared" si="199"/>
        <v/>
      </c>
      <c r="B4210" s="24" t="str">
        <f t="shared" si="197"/>
        <v/>
      </c>
      <c r="C4210" s="24" t="str">
        <f t="shared" si="198"/>
        <v/>
      </c>
      <c r="D4210" s="24">
        <v>2026</v>
      </c>
      <c r="E4210" s="7" t="s">
        <v>4479</v>
      </c>
      <c r="F4210" s="7" t="s">
        <v>4463</v>
      </c>
      <c r="G4210" s="7" t="s">
        <v>37</v>
      </c>
      <c r="H4210" s="7" t="s">
        <v>40</v>
      </c>
      <c r="I4210" s="8">
        <v>0.215</v>
      </c>
      <c r="J4210" s="8">
        <v>0.34200000000000003</v>
      </c>
      <c r="K4210" s="8">
        <v>0.33800000000000002</v>
      </c>
      <c r="L4210" s="8">
        <v>0.68</v>
      </c>
      <c r="M4210" s="7">
        <v>20</v>
      </c>
      <c r="N4210" s="7">
        <v>79</v>
      </c>
      <c r="O4210" s="7">
        <v>65</v>
      </c>
      <c r="P4210" s="7">
        <v>13</v>
      </c>
      <c r="Q4210" s="7">
        <v>14</v>
      </c>
      <c r="R4210" s="7">
        <v>5</v>
      </c>
      <c r="S4210" s="7">
        <v>0</v>
      </c>
      <c r="T4210" s="7">
        <v>1</v>
      </c>
      <c r="U4210" s="7">
        <v>15</v>
      </c>
      <c r="V4210" s="7">
        <v>7</v>
      </c>
      <c r="W4210" s="7">
        <v>6</v>
      </c>
      <c r="X4210" s="7">
        <v>15</v>
      </c>
      <c r="Y4210" s="7">
        <v>5</v>
      </c>
      <c r="Z4210" s="7">
        <v>1</v>
      </c>
      <c r="AA4210"/>
    </row>
    <row r="4211" spans="1:27" x14ac:dyDescent="0.25">
      <c r="A4211" s="24" t="str">
        <f t="shared" si="199"/>
        <v/>
      </c>
      <c r="B4211" s="24" t="str">
        <f t="shared" si="197"/>
        <v/>
      </c>
      <c r="C4211" s="24" t="str">
        <f t="shared" si="198"/>
        <v/>
      </c>
      <c r="D4211" s="24">
        <v>2026</v>
      </c>
      <c r="E4211" s="7" t="s">
        <v>4480</v>
      </c>
      <c r="F4211" s="7" t="s">
        <v>4463</v>
      </c>
      <c r="G4211" s="7" t="s">
        <v>24</v>
      </c>
      <c r="H4211" s="7" t="s">
        <v>25</v>
      </c>
      <c r="I4211" s="8">
        <v>0.13600000000000001</v>
      </c>
      <c r="J4211" s="8">
        <v>0.20799999999999999</v>
      </c>
      <c r="K4211" s="8">
        <v>0.22700000000000001</v>
      </c>
      <c r="L4211" s="8">
        <v>0.436</v>
      </c>
      <c r="M4211" s="7">
        <v>9</v>
      </c>
      <c r="N4211" s="7">
        <v>24</v>
      </c>
      <c r="O4211" s="7">
        <v>22</v>
      </c>
      <c r="P4211" s="7">
        <v>2</v>
      </c>
      <c r="Q4211" s="7">
        <v>3</v>
      </c>
      <c r="R4211" s="7">
        <v>2</v>
      </c>
      <c r="S4211" s="7">
        <v>0</v>
      </c>
      <c r="T4211" s="7">
        <v>0</v>
      </c>
      <c r="U4211" s="7">
        <v>2</v>
      </c>
      <c r="V4211" s="7">
        <v>0</v>
      </c>
      <c r="W4211" s="7">
        <v>2</v>
      </c>
      <c r="X4211" s="7">
        <v>7</v>
      </c>
      <c r="Y4211" s="7">
        <v>0</v>
      </c>
      <c r="Z4211" s="7">
        <v>0</v>
      </c>
      <c r="AA4211"/>
    </row>
    <row r="4212" spans="1:27" x14ac:dyDescent="0.25">
      <c r="A4212" s="24" t="str">
        <f t="shared" si="199"/>
        <v/>
      </c>
      <c r="B4212" s="24" t="str">
        <f t="shared" si="197"/>
        <v/>
      </c>
      <c r="C4212" s="24" t="str">
        <f t="shared" si="198"/>
        <v/>
      </c>
      <c r="D4212" s="24">
        <v>2026</v>
      </c>
      <c r="E4212" s="7" t="s">
        <v>4481</v>
      </c>
      <c r="F4212" s="7" t="s">
        <v>4463</v>
      </c>
      <c r="G4212" s="7" t="s">
        <v>47</v>
      </c>
      <c r="H4212" s="7" t="s">
        <v>25</v>
      </c>
      <c r="I4212" s="8">
        <v>0.125</v>
      </c>
      <c r="J4212" s="8">
        <v>0.222</v>
      </c>
      <c r="K4212" s="8">
        <v>0.25</v>
      </c>
      <c r="L4212" s="8">
        <v>0.47199999999999998</v>
      </c>
      <c r="M4212" s="7">
        <v>7</v>
      </c>
      <c r="N4212" s="7">
        <v>20</v>
      </c>
      <c r="O4212" s="7">
        <v>16</v>
      </c>
      <c r="P4212" s="7">
        <v>2</v>
      </c>
      <c r="Q4212" s="7">
        <v>2</v>
      </c>
      <c r="R4212" s="7">
        <v>2</v>
      </c>
      <c r="S4212" s="7">
        <v>0</v>
      </c>
      <c r="T4212" s="7">
        <v>0</v>
      </c>
      <c r="U4212" s="7">
        <v>1</v>
      </c>
      <c r="V4212" s="7">
        <v>0</v>
      </c>
      <c r="W4212" s="7">
        <v>2</v>
      </c>
      <c r="X4212" s="7">
        <v>5</v>
      </c>
      <c r="Y4212" s="7">
        <v>0</v>
      </c>
      <c r="Z4212" s="7">
        <v>0</v>
      </c>
      <c r="AA4212"/>
    </row>
    <row r="4213" spans="1:27" x14ac:dyDescent="0.25">
      <c r="A4213" s="24">
        <f t="shared" si="199"/>
        <v>1</v>
      </c>
      <c r="B4213" s="24" t="str">
        <f t="shared" si="197"/>
        <v/>
      </c>
      <c r="C4213" s="24">
        <f t="shared" si="198"/>
        <v>1</v>
      </c>
      <c r="D4213" s="24">
        <v>2026</v>
      </c>
      <c r="E4213" s="7" t="s">
        <v>4482</v>
      </c>
      <c r="F4213" s="7" t="s">
        <v>4463</v>
      </c>
      <c r="G4213" s="7" t="s">
        <v>29</v>
      </c>
      <c r="H4213" s="7" t="s">
        <v>44</v>
      </c>
      <c r="I4213" s="8">
        <v>0.114</v>
      </c>
      <c r="J4213" s="8">
        <v>0.36899999999999999</v>
      </c>
      <c r="K4213" s="8">
        <v>0.159</v>
      </c>
      <c r="L4213" s="8">
        <v>0.52800000000000002</v>
      </c>
      <c r="M4213" s="7">
        <v>26</v>
      </c>
      <c r="N4213" s="7">
        <v>67</v>
      </c>
      <c r="O4213" s="7">
        <v>44</v>
      </c>
      <c r="P4213" s="7">
        <v>10</v>
      </c>
      <c r="Q4213" s="7">
        <v>5</v>
      </c>
      <c r="R4213" s="7">
        <v>2</v>
      </c>
      <c r="S4213" s="7">
        <v>0</v>
      </c>
      <c r="T4213" s="7">
        <v>0</v>
      </c>
      <c r="U4213" s="7">
        <v>3</v>
      </c>
      <c r="V4213" s="7">
        <v>9</v>
      </c>
      <c r="W4213" s="7">
        <v>10</v>
      </c>
      <c r="X4213" s="7">
        <v>17</v>
      </c>
      <c r="Y4213" s="7">
        <v>7</v>
      </c>
      <c r="Z4213" s="7">
        <v>1</v>
      </c>
      <c r="AA4213"/>
    </row>
    <row r="4214" spans="1:27" x14ac:dyDescent="0.25">
      <c r="A4214" s="24" t="str">
        <f t="shared" si="199"/>
        <v/>
      </c>
      <c r="B4214" s="24" t="str">
        <f t="shared" si="197"/>
        <v/>
      </c>
      <c r="C4214" s="24" t="str">
        <f t="shared" si="198"/>
        <v/>
      </c>
      <c r="D4214" s="24">
        <v>2026</v>
      </c>
      <c r="E4214" s="7" t="s">
        <v>4483</v>
      </c>
      <c r="F4214" s="7" t="s">
        <v>4463</v>
      </c>
      <c r="G4214" s="7" t="s">
        <v>37</v>
      </c>
      <c r="H4214" s="7" t="s">
        <v>35</v>
      </c>
      <c r="I4214" s="8">
        <v>0</v>
      </c>
      <c r="J4214" s="8">
        <v>0.375</v>
      </c>
      <c r="K4214" s="8">
        <v>0</v>
      </c>
      <c r="L4214" s="8">
        <v>0.375</v>
      </c>
      <c r="M4214" s="7">
        <v>6</v>
      </c>
      <c r="N4214" s="7">
        <v>8</v>
      </c>
      <c r="O4214" s="7">
        <v>4</v>
      </c>
      <c r="P4214" s="7">
        <v>4</v>
      </c>
      <c r="Q4214" s="7">
        <v>0</v>
      </c>
      <c r="R4214" s="7">
        <v>0</v>
      </c>
      <c r="S4214" s="7">
        <v>0</v>
      </c>
      <c r="T4214" s="7">
        <v>0</v>
      </c>
      <c r="U4214" s="7">
        <v>1</v>
      </c>
      <c r="V4214" s="7">
        <v>2</v>
      </c>
      <c r="W4214" s="7">
        <v>1</v>
      </c>
      <c r="X4214" s="7">
        <v>1</v>
      </c>
      <c r="Y4214" s="7">
        <v>5</v>
      </c>
      <c r="Z4214" s="7">
        <v>2</v>
      </c>
      <c r="AA4214"/>
    </row>
    <row r="4215" spans="1:27" x14ac:dyDescent="0.25">
      <c r="A4215" s="24" t="str">
        <f t="shared" si="199"/>
        <v/>
      </c>
      <c r="B4215" s="24" t="str">
        <f t="shared" si="197"/>
        <v/>
      </c>
      <c r="C4215" s="24" t="str">
        <f t="shared" si="198"/>
        <v/>
      </c>
      <c r="D4215" s="24">
        <v>2026</v>
      </c>
      <c r="E4215" s="7" t="s">
        <v>4484</v>
      </c>
      <c r="F4215" s="7" t="s">
        <v>4463</v>
      </c>
      <c r="G4215" s="7" t="s">
        <v>24</v>
      </c>
      <c r="H4215" s="7" t="s">
        <v>64</v>
      </c>
      <c r="I4215" s="8">
        <v>0</v>
      </c>
      <c r="J4215" s="8">
        <v>0</v>
      </c>
      <c r="K4215" s="8">
        <v>0</v>
      </c>
      <c r="L4215" s="8">
        <v>0</v>
      </c>
      <c r="M4215" s="7">
        <v>1</v>
      </c>
      <c r="N4215" s="7">
        <v>1</v>
      </c>
      <c r="O4215" s="7">
        <v>1</v>
      </c>
      <c r="P4215" s="7">
        <v>0</v>
      </c>
      <c r="Q4215" s="7">
        <v>0</v>
      </c>
      <c r="R4215" s="7">
        <v>0</v>
      </c>
      <c r="S4215" s="7">
        <v>0</v>
      </c>
      <c r="T4215" s="7">
        <v>0</v>
      </c>
      <c r="U4215" s="7">
        <v>0</v>
      </c>
      <c r="V4215" s="7">
        <v>0</v>
      </c>
      <c r="W4215" s="7">
        <v>0</v>
      </c>
      <c r="X4215" s="7">
        <v>0</v>
      </c>
      <c r="Y4215" s="7">
        <v>0</v>
      </c>
      <c r="Z4215" s="7">
        <v>0</v>
      </c>
      <c r="AA4215"/>
    </row>
    <row r="4216" spans="1:27" x14ac:dyDescent="0.25">
      <c r="A4216" s="24" t="str">
        <f t="shared" si="199"/>
        <v/>
      </c>
      <c r="B4216" s="24" t="str">
        <f t="shared" si="197"/>
        <v/>
      </c>
      <c r="C4216" s="24">
        <f t="shared" si="198"/>
        <v>1</v>
      </c>
      <c r="D4216" s="24">
        <v>2026</v>
      </c>
      <c r="E4216" s="7" t="s">
        <v>4485</v>
      </c>
      <c r="F4216" s="7" t="s">
        <v>4486</v>
      </c>
      <c r="G4216" s="7" t="s">
        <v>24</v>
      </c>
      <c r="H4216" s="7" t="s">
        <v>35</v>
      </c>
      <c r="I4216" s="8">
        <v>0.35599999999999998</v>
      </c>
      <c r="J4216" s="8">
        <v>0.43099999999999999</v>
      </c>
      <c r="K4216" s="8">
        <v>0.57499999999999996</v>
      </c>
      <c r="L4216" s="8">
        <v>1.006</v>
      </c>
      <c r="M4216" s="7">
        <v>56</v>
      </c>
      <c r="N4216" s="7">
        <v>254</v>
      </c>
      <c r="O4216" s="7">
        <v>219</v>
      </c>
      <c r="P4216" s="7">
        <v>48</v>
      </c>
      <c r="Q4216" s="7">
        <v>78</v>
      </c>
      <c r="R4216" s="7">
        <v>13</v>
      </c>
      <c r="S4216" s="7">
        <v>1</v>
      </c>
      <c r="T4216" s="7">
        <v>11</v>
      </c>
      <c r="U4216" s="7">
        <v>46</v>
      </c>
      <c r="V4216" s="7">
        <v>7</v>
      </c>
      <c r="W4216" s="7">
        <v>24</v>
      </c>
      <c r="X4216" s="7">
        <v>45</v>
      </c>
      <c r="Y4216" s="7">
        <v>17</v>
      </c>
      <c r="Z4216" s="7">
        <v>4</v>
      </c>
      <c r="AA4216"/>
    </row>
    <row r="4217" spans="1:27" x14ac:dyDescent="0.25">
      <c r="A4217" s="24" t="str">
        <f t="shared" si="199"/>
        <v/>
      </c>
      <c r="B4217" s="24" t="str">
        <f t="shared" si="197"/>
        <v/>
      </c>
      <c r="C4217" s="24" t="str">
        <f t="shared" si="198"/>
        <v/>
      </c>
      <c r="D4217" s="24">
        <v>2026</v>
      </c>
      <c r="E4217" s="7" t="s">
        <v>4487</v>
      </c>
      <c r="F4217" s="7" t="s">
        <v>4486</v>
      </c>
      <c r="G4217" s="7" t="s">
        <v>37</v>
      </c>
      <c r="H4217" s="7" t="s">
        <v>25</v>
      </c>
      <c r="I4217" s="8">
        <v>0.34</v>
      </c>
      <c r="J4217" s="8">
        <v>0.41599999999999998</v>
      </c>
      <c r="K4217" s="8">
        <v>0.54200000000000004</v>
      </c>
      <c r="L4217" s="8">
        <v>0.95899999999999996</v>
      </c>
      <c r="M4217" s="7">
        <v>56</v>
      </c>
      <c r="N4217" s="7">
        <v>245</v>
      </c>
      <c r="O4217" s="7">
        <v>212</v>
      </c>
      <c r="P4217" s="7">
        <v>39</v>
      </c>
      <c r="Q4217" s="7">
        <v>72</v>
      </c>
      <c r="R4217" s="7">
        <v>9</v>
      </c>
      <c r="S4217" s="7">
        <v>2</v>
      </c>
      <c r="T4217" s="7">
        <v>10</v>
      </c>
      <c r="U4217" s="7">
        <v>43</v>
      </c>
      <c r="V4217" s="7">
        <v>8</v>
      </c>
      <c r="W4217" s="7">
        <v>22</v>
      </c>
      <c r="X4217" s="7">
        <v>35</v>
      </c>
      <c r="Y4217" s="7">
        <v>1</v>
      </c>
      <c r="Z4217" s="7">
        <v>0</v>
      </c>
      <c r="AA4217"/>
    </row>
    <row r="4218" spans="1:27" x14ac:dyDescent="0.25">
      <c r="A4218" s="24" t="str">
        <f t="shared" si="199"/>
        <v/>
      </c>
      <c r="B4218" s="24" t="str">
        <f t="shared" si="197"/>
        <v/>
      </c>
      <c r="C4218" s="24" t="str">
        <f t="shared" si="198"/>
        <v/>
      </c>
      <c r="D4218" s="24">
        <v>2026</v>
      </c>
      <c r="E4218" s="7" t="s">
        <v>4488</v>
      </c>
      <c r="F4218" s="7" t="s">
        <v>4486</v>
      </c>
      <c r="G4218" s="7" t="s">
        <v>24</v>
      </c>
      <c r="H4218" s="7" t="s">
        <v>40</v>
      </c>
      <c r="I4218" s="8">
        <v>0.316</v>
      </c>
      <c r="J4218" s="8">
        <v>0.39</v>
      </c>
      <c r="K4218" s="8">
        <v>0.47399999999999998</v>
      </c>
      <c r="L4218" s="8">
        <v>0.86399999999999999</v>
      </c>
      <c r="M4218" s="7">
        <v>56</v>
      </c>
      <c r="N4218" s="7">
        <v>222</v>
      </c>
      <c r="O4218" s="7">
        <v>190</v>
      </c>
      <c r="P4218" s="7">
        <v>44</v>
      </c>
      <c r="Q4218" s="7">
        <v>60</v>
      </c>
      <c r="R4218" s="7">
        <v>12</v>
      </c>
      <c r="S4218" s="7">
        <v>3</v>
      </c>
      <c r="T4218" s="7">
        <v>4</v>
      </c>
      <c r="U4218" s="7">
        <v>25</v>
      </c>
      <c r="V4218" s="7">
        <v>5</v>
      </c>
      <c r="W4218" s="7">
        <v>20</v>
      </c>
      <c r="X4218" s="7">
        <v>29</v>
      </c>
      <c r="Y4218" s="7">
        <v>11</v>
      </c>
      <c r="Z4218" s="7">
        <v>4</v>
      </c>
      <c r="AA4218"/>
    </row>
    <row r="4219" spans="1:27" x14ac:dyDescent="0.25">
      <c r="A4219" s="24" t="str">
        <f t="shared" si="199"/>
        <v/>
      </c>
      <c r="B4219" s="24" t="str">
        <f t="shared" si="197"/>
        <v/>
      </c>
      <c r="C4219" s="24" t="str">
        <f t="shared" si="198"/>
        <v/>
      </c>
      <c r="D4219" s="24">
        <v>2026</v>
      </c>
      <c r="E4219" s="7" t="s">
        <v>4489</v>
      </c>
      <c r="F4219" s="7" t="s">
        <v>4486</v>
      </c>
      <c r="G4219" s="7" t="s">
        <v>37</v>
      </c>
      <c r="H4219" s="7" t="s">
        <v>30</v>
      </c>
      <c r="I4219" s="8">
        <v>0.313</v>
      </c>
      <c r="J4219" s="8">
        <v>0.34499999999999997</v>
      </c>
      <c r="K4219" s="8">
        <v>0.68300000000000005</v>
      </c>
      <c r="L4219" s="8">
        <v>1.028</v>
      </c>
      <c r="M4219" s="7">
        <v>52</v>
      </c>
      <c r="N4219" s="7">
        <v>223</v>
      </c>
      <c r="O4219" s="7">
        <v>208</v>
      </c>
      <c r="P4219" s="7">
        <v>42</v>
      </c>
      <c r="Q4219" s="7">
        <v>65</v>
      </c>
      <c r="R4219" s="7">
        <v>13</v>
      </c>
      <c r="S4219" s="7">
        <v>2</v>
      </c>
      <c r="T4219" s="7">
        <v>20</v>
      </c>
      <c r="U4219" s="7">
        <v>61</v>
      </c>
      <c r="V4219" s="7">
        <v>4</v>
      </c>
      <c r="W4219" s="7">
        <v>8</v>
      </c>
      <c r="X4219" s="7">
        <v>43</v>
      </c>
      <c r="Y4219" s="7">
        <v>1</v>
      </c>
      <c r="Z4219" s="7">
        <v>0</v>
      </c>
      <c r="AA4219"/>
    </row>
    <row r="4220" spans="1:27" x14ac:dyDescent="0.25">
      <c r="A4220" s="24">
        <f t="shared" si="199"/>
        <v>1</v>
      </c>
      <c r="B4220" s="24" t="str">
        <f t="shared" si="197"/>
        <v/>
      </c>
      <c r="C4220" s="24" t="str">
        <f t="shared" si="198"/>
        <v/>
      </c>
      <c r="D4220" s="24">
        <v>2026</v>
      </c>
      <c r="E4220" s="7" t="s">
        <v>4490</v>
      </c>
      <c r="F4220" s="7" t="s">
        <v>4486</v>
      </c>
      <c r="G4220" s="7" t="s">
        <v>29</v>
      </c>
      <c r="H4220" s="7" t="s">
        <v>42</v>
      </c>
      <c r="I4220" s="8">
        <v>0.28299999999999997</v>
      </c>
      <c r="J4220" s="8">
        <v>0.38400000000000001</v>
      </c>
      <c r="K4220" s="8">
        <v>0.41799999999999998</v>
      </c>
      <c r="L4220" s="8">
        <v>0.80300000000000005</v>
      </c>
      <c r="M4220" s="7">
        <v>47</v>
      </c>
      <c r="N4220" s="7">
        <v>218</v>
      </c>
      <c r="O4220" s="7">
        <v>184</v>
      </c>
      <c r="P4220" s="7">
        <v>35</v>
      </c>
      <c r="Q4220" s="7">
        <v>52</v>
      </c>
      <c r="R4220" s="7">
        <v>14</v>
      </c>
      <c r="S4220" s="7">
        <v>1</v>
      </c>
      <c r="T4220" s="7">
        <v>3</v>
      </c>
      <c r="U4220" s="7">
        <v>21</v>
      </c>
      <c r="V4220" s="7">
        <v>13</v>
      </c>
      <c r="W4220" s="7">
        <v>18</v>
      </c>
      <c r="X4220" s="7">
        <v>46</v>
      </c>
      <c r="Y4220" s="7">
        <v>3</v>
      </c>
      <c r="Z4220" s="7">
        <v>3</v>
      </c>
      <c r="AA4220"/>
    </row>
    <row r="4221" spans="1:27" x14ac:dyDescent="0.25">
      <c r="A4221" s="24">
        <f t="shared" si="199"/>
        <v>1</v>
      </c>
      <c r="B4221" s="24" t="str">
        <f t="shared" si="197"/>
        <v/>
      </c>
      <c r="C4221" s="24" t="str">
        <f t="shared" si="198"/>
        <v/>
      </c>
      <c r="D4221" s="24">
        <v>2026</v>
      </c>
      <c r="E4221" s="7" t="s">
        <v>4491</v>
      </c>
      <c r="F4221" s="7" t="s">
        <v>4486</v>
      </c>
      <c r="G4221" s="7" t="s">
        <v>29</v>
      </c>
      <c r="H4221" s="7" t="s">
        <v>38</v>
      </c>
      <c r="I4221" s="8">
        <v>0.28000000000000003</v>
      </c>
      <c r="J4221" s="8">
        <v>0.38600000000000001</v>
      </c>
      <c r="K4221" s="8">
        <v>0.56999999999999995</v>
      </c>
      <c r="L4221" s="8">
        <v>0.95599999999999996</v>
      </c>
      <c r="M4221" s="7">
        <v>55</v>
      </c>
      <c r="N4221" s="7">
        <v>223</v>
      </c>
      <c r="O4221" s="7">
        <v>186</v>
      </c>
      <c r="P4221" s="7">
        <v>36</v>
      </c>
      <c r="Q4221" s="7">
        <v>52</v>
      </c>
      <c r="R4221" s="7">
        <v>13</v>
      </c>
      <c r="S4221" s="7">
        <v>1</v>
      </c>
      <c r="T4221" s="7">
        <v>13</v>
      </c>
      <c r="U4221" s="7">
        <v>35</v>
      </c>
      <c r="V4221" s="7">
        <v>7</v>
      </c>
      <c r="W4221" s="7">
        <v>27</v>
      </c>
      <c r="X4221" s="7">
        <v>67</v>
      </c>
      <c r="Y4221" s="7">
        <v>0</v>
      </c>
      <c r="Z4221" s="7">
        <v>0</v>
      </c>
      <c r="AA4221"/>
    </row>
    <row r="4222" spans="1:27" x14ac:dyDescent="0.25">
      <c r="A4222" s="24">
        <f t="shared" si="199"/>
        <v>1</v>
      </c>
      <c r="B4222" s="24" t="str">
        <f t="shared" si="197"/>
        <v/>
      </c>
      <c r="C4222" s="24" t="str">
        <f t="shared" si="198"/>
        <v/>
      </c>
      <c r="D4222" s="24">
        <v>2026</v>
      </c>
      <c r="E4222" s="7" t="s">
        <v>4492</v>
      </c>
      <c r="F4222" s="7" t="s">
        <v>4486</v>
      </c>
      <c r="G4222" s="7" t="s">
        <v>29</v>
      </c>
      <c r="H4222" s="7" t="s">
        <v>33</v>
      </c>
      <c r="I4222" s="8">
        <v>0.26700000000000002</v>
      </c>
      <c r="J4222" s="8">
        <v>0.377</v>
      </c>
      <c r="K4222" s="8">
        <v>0.432</v>
      </c>
      <c r="L4222" s="8">
        <v>0.80900000000000005</v>
      </c>
      <c r="M4222" s="7">
        <v>52</v>
      </c>
      <c r="N4222" s="7">
        <v>209</v>
      </c>
      <c r="O4222" s="7">
        <v>176</v>
      </c>
      <c r="P4222" s="7">
        <v>35</v>
      </c>
      <c r="Q4222" s="7">
        <v>47</v>
      </c>
      <c r="R4222" s="7">
        <v>8</v>
      </c>
      <c r="S4222" s="7">
        <v>0</v>
      </c>
      <c r="T4222" s="7">
        <v>7</v>
      </c>
      <c r="U4222" s="7">
        <v>24</v>
      </c>
      <c r="V4222" s="7">
        <v>3</v>
      </c>
      <c r="W4222" s="7">
        <v>28</v>
      </c>
      <c r="X4222" s="7">
        <v>49</v>
      </c>
      <c r="Y4222" s="7">
        <v>7</v>
      </c>
      <c r="Z4222" s="7">
        <v>2</v>
      </c>
      <c r="AA4222"/>
    </row>
    <row r="4223" spans="1:27" x14ac:dyDescent="0.25">
      <c r="A4223" s="24" t="str">
        <f t="shared" si="199"/>
        <v/>
      </c>
      <c r="B4223" s="24" t="str">
        <f t="shared" si="197"/>
        <v/>
      </c>
      <c r="C4223" s="24" t="str">
        <f t="shared" si="198"/>
        <v/>
      </c>
      <c r="D4223" s="24">
        <v>2026</v>
      </c>
      <c r="E4223" s="7" t="s">
        <v>4495</v>
      </c>
      <c r="F4223" s="7" t="s">
        <v>4486</v>
      </c>
      <c r="G4223" s="7" t="s">
        <v>37</v>
      </c>
      <c r="H4223" s="7" t="s">
        <v>27</v>
      </c>
      <c r="I4223" s="8">
        <v>0.25800000000000001</v>
      </c>
      <c r="J4223" s="8">
        <v>0.35299999999999998</v>
      </c>
      <c r="K4223" s="8">
        <v>0.33600000000000002</v>
      </c>
      <c r="L4223" s="8">
        <v>0.68899999999999995</v>
      </c>
      <c r="M4223" s="7">
        <v>42</v>
      </c>
      <c r="N4223" s="7">
        <v>151</v>
      </c>
      <c r="O4223" s="7">
        <v>128</v>
      </c>
      <c r="P4223" s="7">
        <v>17</v>
      </c>
      <c r="Q4223" s="7">
        <v>33</v>
      </c>
      <c r="R4223" s="7">
        <v>5</v>
      </c>
      <c r="S4223" s="7">
        <v>1</v>
      </c>
      <c r="T4223" s="7">
        <v>1</v>
      </c>
      <c r="U4223" s="7">
        <v>18</v>
      </c>
      <c r="V4223" s="7">
        <v>5</v>
      </c>
      <c r="W4223" s="7">
        <v>15</v>
      </c>
      <c r="X4223" s="7">
        <v>23</v>
      </c>
      <c r="Y4223" s="7">
        <v>4</v>
      </c>
      <c r="Z4223" s="7">
        <v>1</v>
      </c>
      <c r="AA4223"/>
    </row>
    <row r="4224" spans="1:27" x14ac:dyDescent="0.25">
      <c r="A4224" s="24" t="str">
        <f t="shared" si="199"/>
        <v/>
      </c>
      <c r="B4224" s="24" t="str">
        <f t="shared" si="197"/>
        <v/>
      </c>
      <c r="C4224" s="24" t="str">
        <f t="shared" si="198"/>
        <v/>
      </c>
      <c r="D4224" s="24">
        <v>2026</v>
      </c>
      <c r="E4224" s="7" t="s">
        <v>4493</v>
      </c>
      <c r="F4224" s="7" t="s">
        <v>4486</v>
      </c>
      <c r="G4224" s="7" t="s">
        <v>24</v>
      </c>
      <c r="H4224" s="7" t="s">
        <v>44</v>
      </c>
      <c r="I4224" s="8">
        <v>0.22700000000000001</v>
      </c>
      <c r="J4224" s="8">
        <v>0.33100000000000002</v>
      </c>
      <c r="K4224" s="8">
        <v>0.27300000000000002</v>
      </c>
      <c r="L4224" s="8">
        <v>0.60399999999999998</v>
      </c>
      <c r="M4224" s="7">
        <v>46</v>
      </c>
      <c r="N4224" s="7">
        <v>179</v>
      </c>
      <c r="O4224" s="7">
        <v>154</v>
      </c>
      <c r="P4224" s="7">
        <v>22</v>
      </c>
      <c r="Q4224" s="7">
        <v>35</v>
      </c>
      <c r="R4224" s="7">
        <v>4</v>
      </c>
      <c r="S4224" s="7">
        <v>0</v>
      </c>
      <c r="T4224" s="7">
        <v>1</v>
      </c>
      <c r="U4224" s="7">
        <v>13</v>
      </c>
      <c r="V4224" s="7">
        <v>5</v>
      </c>
      <c r="W4224" s="7">
        <v>19</v>
      </c>
      <c r="X4224" s="7">
        <v>38</v>
      </c>
      <c r="Y4224" s="7">
        <v>0</v>
      </c>
      <c r="Z4224" s="7">
        <v>0</v>
      </c>
      <c r="AA4224"/>
    </row>
    <row r="4225" spans="1:27" x14ac:dyDescent="0.25">
      <c r="A4225" s="24" t="str">
        <f t="shared" si="199"/>
        <v/>
      </c>
      <c r="B4225" s="24" t="str">
        <f t="shared" si="197"/>
        <v/>
      </c>
      <c r="C4225" s="24" t="str">
        <f t="shared" si="198"/>
        <v/>
      </c>
      <c r="D4225" s="24">
        <v>2026</v>
      </c>
      <c r="E4225" s="7" t="s">
        <v>4494</v>
      </c>
      <c r="F4225" s="7" t="s">
        <v>4486</v>
      </c>
      <c r="G4225" s="7" t="s">
        <v>47</v>
      </c>
      <c r="H4225" s="7" t="s">
        <v>25</v>
      </c>
      <c r="I4225" s="8">
        <v>0.252</v>
      </c>
      <c r="J4225" s="8">
        <v>0.33300000000000002</v>
      </c>
      <c r="K4225" s="8">
        <v>0.55300000000000005</v>
      </c>
      <c r="L4225" s="8">
        <v>0.88600000000000001</v>
      </c>
      <c r="M4225" s="7">
        <v>40</v>
      </c>
      <c r="N4225" s="7">
        <v>141</v>
      </c>
      <c r="O4225" s="7">
        <v>123</v>
      </c>
      <c r="P4225" s="7">
        <v>20</v>
      </c>
      <c r="Q4225" s="7">
        <v>31</v>
      </c>
      <c r="R4225" s="7">
        <v>1</v>
      </c>
      <c r="S4225" s="7">
        <v>0</v>
      </c>
      <c r="T4225" s="7">
        <v>12</v>
      </c>
      <c r="U4225" s="7">
        <v>27</v>
      </c>
      <c r="V4225" s="7">
        <v>2</v>
      </c>
      <c r="W4225" s="7">
        <v>14</v>
      </c>
      <c r="X4225" s="7">
        <v>37</v>
      </c>
      <c r="Y4225" s="7">
        <v>0</v>
      </c>
      <c r="Z4225" s="7">
        <v>0</v>
      </c>
      <c r="AA4225"/>
    </row>
    <row r="4226" spans="1:27" x14ac:dyDescent="0.25">
      <c r="A4226" s="24" t="str">
        <f t="shared" si="199"/>
        <v/>
      </c>
      <c r="B4226" s="24" t="str">
        <f t="shared" ref="B4226:B4289" si="200">IF(COUNTIFS(Draft_Player,$E4226),COUNTIFS(Draft_Player,$E4226),"")</f>
        <v/>
      </c>
      <c r="C4226" s="24" t="str">
        <f t="shared" ref="C4226:C4289" si="201">IF(COUNTIFS(Transfers_Player,$E4226),COUNTIFS(Transfers_Player,$E4226),"")</f>
        <v/>
      </c>
      <c r="D4226" s="24">
        <v>2026</v>
      </c>
      <c r="E4226" s="7" t="s">
        <v>4496</v>
      </c>
      <c r="F4226" s="7" t="s">
        <v>4486</v>
      </c>
      <c r="G4226" s="7" t="s">
        <v>24</v>
      </c>
      <c r="H4226" s="7" t="s">
        <v>44</v>
      </c>
      <c r="I4226" s="8">
        <v>0.23100000000000001</v>
      </c>
      <c r="J4226" s="8">
        <v>0.23100000000000001</v>
      </c>
      <c r="K4226" s="8">
        <v>0.46200000000000002</v>
      </c>
      <c r="L4226" s="8">
        <v>0.69199999999999995</v>
      </c>
      <c r="M4226" s="7">
        <v>7</v>
      </c>
      <c r="N4226" s="7">
        <v>13</v>
      </c>
      <c r="O4226" s="7">
        <v>13</v>
      </c>
      <c r="P4226" s="7">
        <v>1</v>
      </c>
      <c r="Q4226" s="7">
        <v>3</v>
      </c>
      <c r="R4226" s="7">
        <v>0</v>
      </c>
      <c r="S4226" s="7">
        <v>0</v>
      </c>
      <c r="T4226" s="7">
        <v>1</v>
      </c>
      <c r="U4226" s="7">
        <v>2</v>
      </c>
      <c r="V4226" s="7">
        <v>0</v>
      </c>
      <c r="W4226" s="7">
        <v>0</v>
      </c>
      <c r="X4226" s="7">
        <v>5</v>
      </c>
      <c r="Y4226" s="7">
        <v>0</v>
      </c>
      <c r="Z4226" s="7">
        <v>0</v>
      </c>
      <c r="AA4226"/>
    </row>
    <row r="4227" spans="1:27" x14ac:dyDescent="0.25">
      <c r="A4227" s="24">
        <f t="shared" ref="A4227:A4290" si="202">IF(OR(G4227="SR", G4227="GR"), 1, "")</f>
        <v>1</v>
      </c>
      <c r="B4227" s="24" t="str">
        <f t="shared" si="200"/>
        <v/>
      </c>
      <c r="C4227" s="24" t="str">
        <f t="shared" si="201"/>
        <v/>
      </c>
      <c r="D4227" s="24">
        <v>2026</v>
      </c>
      <c r="E4227" s="7" t="s">
        <v>4497</v>
      </c>
      <c r="F4227" s="7" t="s">
        <v>4486</v>
      </c>
      <c r="G4227" s="7" t="s">
        <v>29</v>
      </c>
      <c r="H4227" s="7" t="s">
        <v>25</v>
      </c>
      <c r="I4227" s="8">
        <v>0.192</v>
      </c>
      <c r="J4227" s="8">
        <v>0.192</v>
      </c>
      <c r="K4227" s="8">
        <v>0.34599999999999997</v>
      </c>
      <c r="L4227" s="8">
        <v>0.53800000000000003</v>
      </c>
      <c r="M4227" s="7">
        <v>13</v>
      </c>
      <c r="N4227" s="7">
        <v>26</v>
      </c>
      <c r="O4227" s="7">
        <v>26</v>
      </c>
      <c r="P4227" s="7">
        <v>3</v>
      </c>
      <c r="Q4227" s="7">
        <v>5</v>
      </c>
      <c r="R4227" s="7">
        <v>1</v>
      </c>
      <c r="S4227" s="7">
        <v>0</v>
      </c>
      <c r="T4227" s="7">
        <v>1</v>
      </c>
      <c r="U4227" s="7">
        <v>5</v>
      </c>
      <c r="V4227" s="7">
        <v>0</v>
      </c>
      <c r="W4227" s="7">
        <v>0</v>
      </c>
      <c r="X4227" s="7">
        <v>7</v>
      </c>
      <c r="Y4227" s="7">
        <v>0</v>
      </c>
      <c r="Z4227" s="7">
        <v>0</v>
      </c>
      <c r="AA4227"/>
    </row>
    <row r="4228" spans="1:27" x14ac:dyDescent="0.25">
      <c r="A4228" s="24" t="str">
        <f t="shared" si="202"/>
        <v/>
      </c>
      <c r="B4228" s="24" t="str">
        <f t="shared" si="200"/>
        <v/>
      </c>
      <c r="C4228" s="24" t="str">
        <f t="shared" si="201"/>
        <v/>
      </c>
      <c r="D4228" s="24">
        <v>2026</v>
      </c>
      <c r="E4228" s="7" t="s">
        <v>4498</v>
      </c>
      <c r="F4228" s="7" t="s">
        <v>4486</v>
      </c>
      <c r="G4228" s="7" t="s">
        <v>24</v>
      </c>
      <c r="H4228" s="7" t="s">
        <v>38</v>
      </c>
      <c r="I4228" s="8">
        <v>0.13600000000000001</v>
      </c>
      <c r="J4228" s="8">
        <v>0.36699999999999999</v>
      </c>
      <c r="K4228" s="8">
        <v>0.27300000000000002</v>
      </c>
      <c r="L4228" s="8">
        <v>0.63900000000000001</v>
      </c>
      <c r="M4228" s="7">
        <v>13</v>
      </c>
      <c r="N4228" s="7">
        <v>30</v>
      </c>
      <c r="O4228" s="7">
        <v>22</v>
      </c>
      <c r="P4228" s="7">
        <v>2</v>
      </c>
      <c r="Q4228" s="7">
        <v>3</v>
      </c>
      <c r="R4228" s="7">
        <v>0</v>
      </c>
      <c r="S4228" s="7">
        <v>0</v>
      </c>
      <c r="T4228" s="7">
        <v>1</v>
      </c>
      <c r="U4228" s="7">
        <v>1</v>
      </c>
      <c r="V4228" s="7">
        <v>3</v>
      </c>
      <c r="W4228" s="7">
        <v>5</v>
      </c>
      <c r="X4228" s="7">
        <v>7</v>
      </c>
      <c r="Y4228" s="7">
        <v>0</v>
      </c>
      <c r="Z4228" s="7">
        <v>0</v>
      </c>
      <c r="AA4228"/>
    </row>
    <row r="4229" spans="1:27" x14ac:dyDescent="0.25">
      <c r="A4229" s="24" t="str">
        <f t="shared" si="202"/>
        <v/>
      </c>
      <c r="B4229" s="24" t="str">
        <f t="shared" si="200"/>
        <v/>
      </c>
      <c r="C4229" s="24" t="str">
        <f t="shared" si="201"/>
        <v/>
      </c>
      <c r="D4229" s="24">
        <v>2026</v>
      </c>
      <c r="E4229" s="7" t="s">
        <v>4499</v>
      </c>
      <c r="F4229" s="7" t="s">
        <v>4486</v>
      </c>
      <c r="G4229" s="7" t="s">
        <v>47</v>
      </c>
      <c r="H4229" s="7" t="s">
        <v>33</v>
      </c>
      <c r="I4229" s="8">
        <v>6.3E-2</v>
      </c>
      <c r="J4229" s="8">
        <v>0.16700000000000001</v>
      </c>
      <c r="K4229" s="8">
        <v>6.3E-2</v>
      </c>
      <c r="L4229" s="8">
        <v>0.22900000000000001</v>
      </c>
      <c r="M4229" s="7">
        <v>11</v>
      </c>
      <c r="N4229" s="7">
        <v>18</v>
      </c>
      <c r="O4229" s="7">
        <v>16</v>
      </c>
      <c r="P4229" s="7">
        <v>1</v>
      </c>
      <c r="Q4229" s="7">
        <v>1</v>
      </c>
      <c r="R4229" s="7">
        <v>0</v>
      </c>
      <c r="S4229" s="7">
        <v>0</v>
      </c>
      <c r="T4229" s="7">
        <v>0</v>
      </c>
      <c r="U4229" s="7">
        <v>0</v>
      </c>
      <c r="V4229" s="7">
        <v>0</v>
      </c>
      <c r="W4229" s="7">
        <v>2</v>
      </c>
      <c r="X4229" s="7">
        <v>6</v>
      </c>
      <c r="Y4229" s="7">
        <v>0</v>
      </c>
      <c r="Z4229" s="7">
        <v>0</v>
      </c>
      <c r="AA4229"/>
    </row>
    <row r="4230" spans="1:27" x14ac:dyDescent="0.25">
      <c r="A4230" s="24">
        <f t="shared" si="202"/>
        <v>1</v>
      </c>
      <c r="B4230" s="24" t="str">
        <f t="shared" si="200"/>
        <v/>
      </c>
      <c r="C4230" s="24" t="str">
        <f t="shared" si="201"/>
        <v/>
      </c>
      <c r="D4230" s="24">
        <v>2026</v>
      </c>
      <c r="E4230" s="7" t="s">
        <v>9097</v>
      </c>
      <c r="F4230" s="7" t="s">
        <v>4486</v>
      </c>
      <c r="G4230" s="7" t="s">
        <v>29</v>
      </c>
      <c r="H4230" s="7" t="s">
        <v>64</v>
      </c>
      <c r="I4230" s="8">
        <v>0</v>
      </c>
      <c r="J4230" s="8">
        <v>0</v>
      </c>
      <c r="K4230" s="8">
        <v>0</v>
      </c>
      <c r="L4230" s="8">
        <v>0</v>
      </c>
      <c r="M4230" s="7">
        <v>1</v>
      </c>
      <c r="N4230" s="7">
        <v>1</v>
      </c>
      <c r="O4230" s="7">
        <v>1</v>
      </c>
      <c r="P4230" s="7">
        <v>0</v>
      </c>
      <c r="Q4230" s="7">
        <v>0</v>
      </c>
      <c r="R4230" s="7">
        <v>0</v>
      </c>
      <c r="S4230" s="7">
        <v>0</v>
      </c>
      <c r="T4230" s="7">
        <v>0</v>
      </c>
      <c r="U4230" s="7">
        <v>0</v>
      </c>
      <c r="V4230" s="7">
        <v>0</v>
      </c>
      <c r="W4230" s="7">
        <v>0</v>
      </c>
      <c r="X4230" s="7">
        <v>1</v>
      </c>
      <c r="Y4230" s="7">
        <v>0</v>
      </c>
      <c r="Z4230" s="7">
        <v>0</v>
      </c>
      <c r="AA4230"/>
    </row>
    <row r="4231" spans="1:27" x14ac:dyDescent="0.25">
      <c r="A4231" s="24" t="str">
        <f t="shared" si="202"/>
        <v/>
      </c>
      <c r="B4231" s="24" t="str">
        <f t="shared" si="200"/>
        <v/>
      </c>
      <c r="C4231" s="24" t="str">
        <f t="shared" si="201"/>
        <v/>
      </c>
      <c r="D4231" s="24">
        <v>2026</v>
      </c>
      <c r="E4231" s="7" t="s">
        <v>4500</v>
      </c>
      <c r="F4231" s="7" t="s">
        <v>4486</v>
      </c>
      <c r="G4231" s="7" t="s">
        <v>47</v>
      </c>
      <c r="H4231" s="7" t="s">
        <v>27</v>
      </c>
      <c r="I4231" s="8">
        <v>0</v>
      </c>
      <c r="J4231" s="8">
        <v>0.125</v>
      </c>
      <c r="K4231" s="8">
        <v>0</v>
      </c>
      <c r="L4231" s="8">
        <v>0.125</v>
      </c>
      <c r="M4231" s="7">
        <v>7</v>
      </c>
      <c r="N4231" s="7">
        <v>8</v>
      </c>
      <c r="O4231" s="7">
        <v>7</v>
      </c>
      <c r="P4231" s="7">
        <v>1</v>
      </c>
      <c r="Q4231" s="7">
        <v>0</v>
      </c>
      <c r="R4231" s="7">
        <v>0</v>
      </c>
      <c r="S4231" s="7">
        <v>0</v>
      </c>
      <c r="T4231" s="7">
        <v>0</v>
      </c>
      <c r="U4231" s="7">
        <v>0</v>
      </c>
      <c r="V4231" s="7">
        <v>0</v>
      </c>
      <c r="W4231" s="7">
        <v>1</v>
      </c>
      <c r="X4231" s="7">
        <v>5</v>
      </c>
      <c r="Y4231" s="7">
        <v>0</v>
      </c>
      <c r="Z4231" s="7">
        <v>0</v>
      </c>
      <c r="AA4231"/>
    </row>
    <row r="4232" spans="1:27" x14ac:dyDescent="0.25">
      <c r="A4232" s="24" t="str">
        <f t="shared" si="202"/>
        <v/>
      </c>
      <c r="B4232" s="24" t="str">
        <f t="shared" si="200"/>
        <v/>
      </c>
      <c r="C4232" s="24">
        <f t="shared" si="201"/>
        <v>1</v>
      </c>
      <c r="D4232" s="24">
        <v>2026</v>
      </c>
      <c r="E4232" s="7" t="s">
        <v>4501</v>
      </c>
      <c r="F4232" s="7" t="s">
        <v>4486</v>
      </c>
      <c r="G4232" s="7" t="s">
        <v>47</v>
      </c>
      <c r="H4232" s="7" t="s">
        <v>44</v>
      </c>
      <c r="I4232" s="8">
        <v>0</v>
      </c>
      <c r="J4232" s="8">
        <v>0</v>
      </c>
      <c r="K4232" s="8">
        <v>0</v>
      </c>
      <c r="L4232" s="8">
        <v>0</v>
      </c>
      <c r="M4232" s="7">
        <v>5</v>
      </c>
      <c r="N4232" s="7">
        <v>5</v>
      </c>
      <c r="O4232" s="7">
        <v>5</v>
      </c>
      <c r="P4232" s="7">
        <v>0</v>
      </c>
      <c r="Q4232" s="7">
        <v>0</v>
      </c>
      <c r="R4232" s="7">
        <v>0</v>
      </c>
      <c r="S4232" s="7">
        <v>0</v>
      </c>
      <c r="T4232" s="7">
        <v>0</v>
      </c>
      <c r="U4232" s="7">
        <v>0</v>
      </c>
      <c r="V4232" s="7">
        <v>0</v>
      </c>
      <c r="W4232" s="7">
        <v>0</v>
      </c>
      <c r="X4232" s="7">
        <v>2</v>
      </c>
      <c r="Y4232" s="7">
        <v>0</v>
      </c>
      <c r="Z4232" s="7">
        <v>0</v>
      </c>
      <c r="AA4232"/>
    </row>
    <row r="4233" spans="1:27" x14ac:dyDescent="0.25">
      <c r="A4233" s="24" t="str">
        <f t="shared" si="202"/>
        <v/>
      </c>
      <c r="B4233" s="24" t="str">
        <f t="shared" si="200"/>
        <v/>
      </c>
      <c r="C4233" s="24" t="str">
        <f t="shared" si="201"/>
        <v/>
      </c>
      <c r="D4233" s="24">
        <v>2026</v>
      </c>
      <c r="E4233" s="7" t="s">
        <v>4502</v>
      </c>
      <c r="F4233" s="7" t="s">
        <v>4503</v>
      </c>
      <c r="G4233" s="7" t="s">
        <v>24</v>
      </c>
      <c r="H4233" s="7" t="s">
        <v>35</v>
      </c>
      <c r="I4233" s="8">
        <v>0.33900000000000002</v>
      </c>
      <c r="J4233" s="8">
        <v>0.39400000000000002</v>
      </c>
      <c r="K4233" s="8">
        <v>0.503</v>
      </c>
      <c r="L4233" s="8">
        <v>0.89700000000000002</v>
      </c>
      <c r="M4233" s="7">
        <v>55</v>
      </c>
      <c r="N4233" s="7">
        <v>197</v>
      </c>
      <c r="O4233" s="7">
        <v>165</v>
      </c>
      <c r="P4233" s="7">
        <v>25</v>
      </c>
      <c r="Q4233" s="7">
        <v>56</v>
      </c>
      <c r="R4233" s="7">
        <v>8</v>
      </c>
      <c r="S4233" s="7">
        <v>2</v>
      </c>
      <c r="T4233" s="7">
        <v>5</v>
      </c>
      <c r="U4233" s="7">
        <v>45</v>
      </c>
      <c r="V4233" s="7">
        <v>6</v>
      </c>
      <c r="W4233" s="7">
        <v>12</v>
      </c>
      <c r="X4233" s="7">
        <v>30</v>
      </c>
      <c r="Y4233" s="7">
        <v>3</v>
      </c>
      <c r="Z4233" s="7">
        <v>2</v>
      </c>
      <c r="AA4233"/>
    </row>
    <row r="4234" spans="1:27" x14ac:dyDescent="0.25">
      <c r="A4234" s="24" t="str">
        <f t="shared" si="202"/>
        <v/>
      </c>
      <c r="B4234" s="24" t="str">
        <f t="shared" si="200"/>
        <v/>
      </c>
      <c r="C4234" s="24" t="str">
        <f t="shared" si="201"/>
        <v/>
      </c>
      <c r="D4234" s="24">
        <v>2026</v>
      </c>
      <c r="E4234" s="7" t="s">
        <v>4507</v>
      </c>
      <c r="F4234" s="7" t="s">
        <v>4503</v>
      </c>
      <c r="G4234" s="7" t="s">
        <v>47</v>
      </c>
      <c r="H4234" s="7" t="s">
        <v>35</v>
      </c>
      <c r="I4234" s="8">
        <v>0.28899999999999998</v>
      </c>
      <c r="J4234" s="8">
        <v>0.41799999999999998</v>
      </c>
      <c r="K4234" s="8">
        <v>0.39200000000000002</v>
      </c>
      <c r="L4234" s="8">
        <v>0.81</v>
      </c>
      <c r="M4234" s="7">
        <v>55</v>
      </c>
      <c r="N4234" s="7">
        <v>248</v>
      </c>
      <c r="O4234" s="7">
        <v>194</v>
      </c>
      <c r="P4234" s="7">
        <v>57</v>
      </c>
      <c r="Q4234" s="7">
        <v>56</v>
      </c>
      <c r="R4234" s="7">
        <v>7</v>
      </c>
      <c r="S4234" s="7">
        <v>2</v>
      </c>
      <c r="T4234" s="7">
        <v>3</v>
      </c>
      <c r="U4234" s="7">
        <v>28</v>
      </c>
      <c r="V4234" s="7">
        <v>9</v>
      </c>
      <c r="W4234" s="7">
        <v>35</v>
      </c>
      <c r="X4234" s="7">
        <v>60</v>
      </c>
      <c r="Y4234" s="7">
        <v>28</v>
      </c>
      <c r="Z4234" s="7">
        <v>5</v>
      </c>
      <c r="AA4234"/>
    </row>
    <row r="4235" spans="1:27" x14ac:dyDescent="0.25">
      <c r="A4235" s="24">
        <f t="shared" si="202"/>
        <v>1</v>
      </c>
      <c r="B4235" s="24" t="str">
        <f t="shared" si="200"/>
        <v/>
      </c>
      <c r="C4235" s="24" t="str">
        <f t="shared" si="201"/>
        <v/>
      </c>
      <c r="D4235" s="24">
        <v>2026</v>
      </c>
      <c r="E4235" s="7" t="s">
        <v>4504</v>
      </c>
      <c r="F4235" s="7" t="s">
        <v>4503</v>
      </c>
      <c r="G4235" s="7" t="s">
        <v>29</v>
      </c>
      <c r="H4235" s="7" t="s">
        <v>25</v>
      </c>
      <c r="I4235" s="8">
        <v>0.28799999999999998</v>
      </c>
      <c r="J4235" s="8">
        <v>0.41</v>
      </c>
      <c r="K4235" s="8">
        <v>0.35599999999999998</v>
      </c>
      <c r="L4235" s="8">
        <v>0.76600000000000001</v>
      </c>
      <c r="M4235" s="7">
        <v>49</v>
      </c>
      <c r="N4235" s="7">
        <v>211</v>
      </c>
      <c r="O4235" s="7">
        <v>163</v>
      </c>
      <c r="P4235" s="7">
        <v>29</v>
      </c>
      <c r="Q4235" s="7">
        <v>47</v>
      </c>
      <c r="R4235" s="7">
        <v>6</v>
      </c>
      <c r="S4235" s="7">
        <v>1</v>
      </c>
      <c r="T4235" s="7">
        <v>1</v>
      </c>
      <c r="U4235" s="7">
        <v>32</v>
      </c>
      <c r="V4235" s="7">
        <v>14</v>
      </c>
      <c r="W4235" s="7">
        <v>21</v>
      </c>
      <c r="X4235" s="7">
        <v>27</v>
      </c>
      <c r="Y4235" s="7">
        <v>3</v>
      </c>
      <c r="Z4235" s="7">
        <v>2</v>
      </c>
      <c r="AA4235"/>
    </row>
    <row r="4236" spans="1:27" x14ac:dyDescent="0.25">
      <c r="A4236" s="24" t="str">
        <f t="shared" si="202"/>
        <v/>
      </c>
      <c r="B4236" s="24" t="str">
        <f t="shared" si="200"/>
        <v/>
      </c>
      <c r="C4236" s="24" t="str">
        <f t="shared" si="201"/>
        <v/>
      </c>
      <c r="D4236" s="24">
        <v>2026</v>
      </c>
      <c r="E4236" s="7" t="s">
        <v>4506</v>
      </c>
      <c r="F4236" s="7" t="s">
        <v>4503</v>
      </c>
      <c r="G4236" s="7" t="s">
        <v>37</v>
      </c>
      <c r="H4236" s="7" t="s">
        <v>44</v>
      </c>
      <c r="I4236" s="8">
        <v>0.28199999999999997</v>
      </c>
      <c r="J4236" s="8">
        <v>0.35199999999999998</v>
      </c>
      <c r="K4236" s="8">
        <v>0.53800000000000003</v>
      </c>
      <c r="L4236" s="8">
        <v>0.89</v>
      </c>
      <c r="M4236" s="7">
        <v>54</v>
      </c>
      <c r="N4236" s="7">
        <v>221</v>
      </c>
      <c r="O4236" s="7">
        <v>195</v>
      </c>
      <c r="P4236" s="7">
        <v>33</v>
      </c>
      <c r="Q4236" s="7">
        <v>55</v>
      </c>
      <c r="R4236" s="7">
        <v>15</v>
      </c>
      <c r="S4236" s="7">
        <v>1</v>
      </c>
      <c r="T4236" s="7">
        <v>11</v>
      </c>
      <c r="U4236" s="7">
        <v>51</v>
      </c>
      <c r="V4236" s="7">
        <v>6</v>
      </c>
      <c r="W4236" s="7">
        <v>16</v>
      </c>
      <c r="X4236" s="7">
        <v>54</v>
      </c>
      <c r="Y4236" s="7">
        <v>1</v>
      </c>
      <c r="Z4236" s="7">
        <v>1</v>
      </c>
      <c r="AA4236"/>
    </row>
    <row r="4237" spans="1:27" x14ac:dyDescent="0.25">
      <c r="A4237" s="24">
        <f t="shared" si="202"/>
        <v>1</v>
      </c>
      <c r="B4237" s="24" t="str">
        <f t="shared" si="200"/>
        <v/>
      </c>
      <c r="C4237" s="24" t="str">
        <f t="shared" si="201"/>
        <v/>
      </c>
      <c r="D4237" s="24">
        <v>2026</v>
      </c>
      <c r="E4237" s="7" t="s">
        <v>4505</v>
      </c>
      <c r="F4237" s="7" t="s">
        <v>4503</v>
      </c>
      <c r="G4237" s="7" t="s">
        <v>29</v>
      </c>
      <c r="H4237" s="7" t="s">
        <v>30</v>
      </c>
      <c r="I4237" s="8">
        <v>0.27400000000000002</v>
      </c>
      <c r="J4237" s="8">
        <v>0.39500000000000002</v>
      </c>
      <c r="K4237" s="8">
        <v>0.442</v>
      </c>
      <c r="L4237" s="8">
        <v>0.83699999999999997</v>
      </c>
      <c r="M4237" s="7">
        <v>60</v>
      </c>
      <c r="N4237" s="7">
        <v>262</v>
      </c>
      <c r="O4237" s="7">
        <v>208</v>
      </c>
      <c r="P4237" s="7">
        <v>50</v>
      </c>
      <c r="Q4237" s="7">
        <v>57</v>
      </c>
      <c r="R4237" s="7">
        <v>15</v>
      </c>
      <c r="S4237" s="7">
        <v>1</v>
      </c>
      <c r="T4237" s="7">
        <v>6</v>
      </c>
      <c r="U4237" s="7">
        <v>43</v>
      </c>
      <c r="V4237" s="7">
        <v>9</v>
      </c>
      <c r="W4237" s="7">
        <v>35</v>
      </c>
      <c r="X4237" s="7">
        <v>38</v>
      </c>
      <c r="Y4237" s="7">
        <v>15</v>
      </c>
      <c r="Z4237" s="7">
        <v>2</v>
      </c>
      <c r="AA4237"/>
    </row>
    <row r="4238" spans="1:27" x14ac:dyDescent="0.25">
      <c r="A4238" s="24">
        <f t="shared" si="202"/>
        <v>1</v>
      </c>
      <c r="B4238" s="24" t="str">
        <f t="shared" si="200"/>
        <v/>
      </c>
      <c r="C4238" s="24" t="str">
        <f t="shared" si="201"/>
        <v/>
      </c>
      <c r="D4238" s="24">
        <v>2026</v>
      </c>
      <c r="E4238" s="7" t="s">
        <v>4508</v>
      </c>
      <c r="F4238" s="7" t="s">
        <v>4503</v>
      </c>
      <c r="G4238" s="7" t="s">
        <v>32</v>
      </c>
      <c r="H4238" s="7" t="s">
        <v>40</v>
      </c>
      <c r="I4238" s="8">
        <v>0.26500000000000001</v>
      </c>
      <c r="J4238" s="8">
        <v>0.41699999999999998</v>
      </c>
      <c r="K4238" s="8">
        <v>0.35199999999999998</v>
      </c>
      <c r="L4238" s="8">
        <v>0.76900000000000002</v>
      </c>
      <c r="M4238" s="7">
        <v>61</v>
      </c>
      <c r="N4238" s="7">
        <v>263</v>
      </c>
      <c r="O4238" s="7">
        <v>196</v>
      </c>
      <c r="P4238" s="7">
        <v>47</v>
      </c>
      <c r="Q4238" s="7">
        <v>52</v>
      </c>
      <c r="R4238" s="7">
        <v>9</v>
      </c>
      <c r="S4238" s="7">
        <v>1</v>
      </c>
      <c r="T4238" s="7">
        <v>2</v>
      </c>
      <c r="U4238" s="7">
        <v>29</v>
      </c>
      <c r="V4238" s="7">
        <v>26</v>
      </c>
      <c r="W4238" s="7">
        <v>27</v>
      </c>
      <c r="X4238" s="7">
        <v>55</v>
      </c>
      <c r="Y4238" s="7">
        <v>21</v>
      </c>
      <c r="Z4238" s="7">
        <v>5</v>
      </c>
      <c r="AA4238"/>
    </row>
    <row r="4239" spans="1:27" x14ac:dyDescent="0.25">
      <c r="A4239" s="24">
        <f t="shared" si="202"/>
        <v>1</v>
      </c>
      <c r="B4239" s="24" t="str">
        <f t="shared" si="200"/>
        <v/>
      </c>
      <c r="C4239" s="24" t="str">
        <f t="shared" si="201"/>
        <v/>
      </c>
      <c r="D4239" s="24">
        <v>2026</v>
      </c>
      <c r="E4239" s="7" t="s">
        <v>4509</v>
      </c>
      <c r="F4239" s="7" t="s">
        <v>4503</v>
      </c>
      <c r="G4239" s="7" t="s">
        <v>29</v>
      </c>
      <c r="H4239" s="7" t="s">
        <v>27</v>
      </c>
      <c r="I4239" s="8">
        <v>0.20799999999999999</v>
      </c>
      <c r="J4239" s="8">
        <v>0.28799999999999998</v>
      </c>
      <c r="K4239" s="8">
        <v>0.248</v>
      </c>
      <c r="L4239" s="8">
        <v>0.53600000000000003</v>
      </c>
      <c r="M4239" s="7">
        <v>55</v>
      </c>
      <c r="N4239" s="7">
        <v>150</v>
      </c>
      <c r="O4239" s="7">
        <v>125</v>
      </c>
      <c r="P4239" s="7">
        <v>28</v>
      </c>
      <c r="Q4239" s="7">
        <v>26</v>
      </c>
      <c r="R4239" s="7">
        <v>5</v>
      </c>
      <c r="S4239" s="7">
        <v>0</v>
      </c>
      <c r="T4239" s="7">
        <v>0</v>
      </c>
      <c r="U4239" s="7">
        <v>14</v>
      </c>
      <c r="V4239" s="7">
        <v>1</v>
      </c>
      <c r="W4239" s="7">
        <v>13</v>
      </c>
      <c r="X4239" s="7">
        <v>46</v>
      </c>
      <c r="Y4239" s="7">
        <v>14</v>
      </c>
      <c r="Z4239" s="7">
        <v>4</v>
      </c>
      <c r="AA4239"/>
    </row>
    <row r="4240" spans="1:27" x14ac:dyDescent="0.25">
      <c r="A4240" s="24">
        <f t="shared" si="202"/>
        <v>1</v>
      </c>
      <c r="B4240" s="24" t="str">
        <f t="shared" si="200"/>
        <v/>
      </c>
      <c r="C4240" s="24" t="str">
        <f t="shared" si="201"/>
        <v/>
      </c>
      <c r="D4240" s="24">
        <v>2026</v>
      </c>
      <c r="E4240" s="7" t="s">
        <v>4510</v>
      </c>
      <c r="F4240" s="7" t="s">
        <v>4503</v>
      </c>
      <c r="G4240" s="7" t="s">
        <v>29</v>
      </c>
      <c r="H4240" s="7" t="s">
        <v>42</v>
      </c>
      <c r="I4240" s="8">
        <v>0.20300000000000001</v>
      </c>
      <c r="J4240" s="8">
        <v>0.3</v>
      </c>
      <c r="K4240" s="8">
        <v>0.247</v>
      </c>
      <c r="L4240" s="8">
        <v>0.54700000000000004</v>
      </c>
      <c r="M4240" s="7">
        <v>58</v>
      </c>
      <c r="N4240" s="7">
        <v>221</v>
      </c>
      <c r="O4240" s="7">
        <v>182</v>
      </c>
      <c r="P4240" s="7">
        <v>28</v>
      </c>
      <c r="Q4240" s="7">
        <v>37</v>
      </c>
      <c r="R4240" s="7">
        <v>6</v>
      </c>
      <c r="S4240" s="7">
        <v>1</v>
      </c>
      <c r="T4240" s="7">
        <v>0</v>
      </c>
      <c r="U4240" s="7">
        <v>17</v>
      </c>
      <c r="V4240" s="7">
        <v>5</v>
      </c>
      <c r="W4240" s="7">
        <v>21</v>
      </c>
      <c r="X4240" s="7">
        <v>51</v>
      </c>
      <c r="Y4240" s="7">
        <v>21</v>
      </c>
      <c r="Z4240" s="7">
        <v>4</v>
      </c>
      <c r="AA4240"/>
    </row>
    <row r="4241" spans="1:27" x14ac:dyDescent="0.25">
      <c r="A4241" s="24" t="str">
        <f t="shared" si="202"/>
        <v/>
      </c>
      <c r="B4241" s="24" t="str">
        <f t="shared" si="200"/>
        <v/>
      </c>
      <c r="C4241" s="24" t="str">
        <f t="shared" si="201"/>
        <v/>
      </c>
      <c r="D4241" s="24">
        <v>2026</v>
      </c>
      <c r="E4241" s="7" t="s">
        <v>4511</v>
      </c>
      <c r="F4241" s="7" t="s">
        <v>4503</v>
      </c>
      <c r="G4241" s="7" t="s">
        <v>47</v>
      </c>
      <c r="H4241" s="7" t="s">
        <v>42</v>
      </c>
      <c r="I4241" s="8">
        <v>1</v>
      </c>
      <c r="J4241" s="8">
        <v>1</v>
      </c>
      <c r="K4241" s="8">
        <v>1</v>
      </c>
      <c r="L4241" s="8">
        <v>2</v>
      </c>
      <c r="M4241" s="7">
        <v>1</v>
      </c>
      <c r="N4241" s="7">
        <v>4</v>
      </c>
      <c r="O4241" s="7">
        <v>1</v>
      </c>
      <c r="P4241" s="7">
        <v>1</v>
      </c>
      <c r="Q4241" s="7">
        <v>1</v>
      </c>
      <c r="R4241" s="7">
        <v>0</v>
      </c>
      <c r="S4241" s="7">
        <v>0</v>
      </c>
      <c r="T4241" s="7">
        <v>0</v>
      </c>
      <c r="U4241" s="7">
        <v>0</v>
      </c>
      <c r="V4241" s="7">
        <v>1</v>
      </c>
      <c r="W4241" s="7">
        <v>2</v>
      </c>
      <c r="X4241" s="7">
        <v>0</v>
      </c>
      <c r="Y4241" s="7">
        <v>0</v>
      </c>
      <c r="Z4241" s="7">
        <v>0</v>
      </c>
      <c r="AA4241"/>
    </row>
    <row r="4242" spans="1:27" x14ac:dyDescent="0.25">
      <c r="A4242" s="24">
        <f t="shared" si="202"/>
        <v>1</v>
      </c>
      <c r="B4242" s="24" t="str">
        <f t="shared" si="200"/>
        <v/>
      </c>
      <c r="C4242" s="24" t="str">
        <f t="shared" si="201"/>
        <v/>
      </c>
      <c r="D4242" s="24">
        <v>2026</v>
      </c>
      <c r="E4242" s="7" t="s">
        <v>4512</v>
      </c>
      <c r="F4242" s="7" t="s">
        <v>4503</v>
      </c>
      <c r="G4242" s="7" t="s">
        <v>29</v>
      </c>
      <c r="H4242" s="7" t="s">
        <v>38</v>
      </c>
      <c r="I4242" s="8">
        <v>0.40799999999999997</v>
      </c>
      <c r="J4242" s="8">
        <v>0.48</v>
      </c>
      <c r="K4242" s="8">
        <v>0.63300000000000001</v>
      </c>
      <c r="L4242" s="8">
        <v>1.1120000000000001</v>
      </c>
      <c r="M4242" s="7">
        <v>41</v>
      </c>
      <c r="N4242" s="7">
        <v>177</v>
      </c>
      <c r="O4242" s="7">
        <v>147</v>
      </c>
      <c r="P4242" s="7">
        <v>37</v>
      </c>
      <c r="Q4242" s="7">
        <v>60</v>
      </c>
      <c r="R4242" s="7">
        <v>15</v>
      </c>
      <c r="S4242" s="7">
        <v>0</v>
      </c>
      <c r="T4242" s="7">
        <v>6</v>
      </c>
      <c r="U4242" s="7">
        <v>42</v>
      </c>
      <c r="V4242" s="7">
        <v>6</v>
      </c>
      <c r="W4242" s="7">
        <v>17</v>
      </c>
      <c r="X4242" s="7">
        <v>26</v>
      </c>
      <c r="Y4242" s="7">
        <v>12</v>
      </c>
      <c r="Z4242" s="7">
        <v>2</v>
      </c>
      <c r="AA4242"/>
    </row>
    <row r="4243" spans="1:27" x14ac:dyDescent="0.25">
      <c r="A4243" s="24" t="str">
        <f t="shared" si="202"/>
        <v/>
      </c>
      <c r="B4243" s="24" t="str">
        <f t="shared" si="200"/>
        <v/>
      </c>
      <c r="C4243" s="24" t="str">
        <f t="shared" si="201"/>
        <v/>
      </c>
      <c r="D4243" s="24">
        <v>2026</v>
      </c>
      <c r="E4243" s="7" t="s">
        <v>4513</v>
      </c>
      <c r="F4243" s="7" t="s">
        <v>4503</v>
      </c>
      <c r="G4243" s="7" t="s">
        <v>37</v>
      </c>
      <c r="H4243" s="7" t="s">
        <v>25</v>
      </c>
      <c r="I4243" s="8">
        <v>0.28699999999999998</v>
      </c>
      <c r="J4243" s="8">
        <v>0.33100000000000002</v>
      </c>
      <c r="K4243" s="8">
        <v>0.38300000000000001</v>
      </c>
      <c r="L4243" s="8">
        <v>0.71299999999999997</v>
      </c>
      <c r="M4243" s="7">
        <v>37</v>
      </c>
      <c r="N4243" s="7">
        <v>124</v>
      </c>
      <c r="O4243" s="7">
        <v>115</v>
      </c>
      <c r="P4243" s="7">
        <v>10</v>
      </c>
      <c r="Q4243" s="7">
        <v>33</v>
      </c>
      <c r="R4243" s="7">
        <v>4</v>
      </c>
      <c r="S4243" s="7">
        <v>2</v>
      </c>
      <c r="T4243" s="7">
        <v>1</v>
      </c>
      <c r="U4243" s="7">
        <v>15</v>
      </c>
      <c r="V4243" s="7">
        <v>4</v>
      </c>
      <c r="W4243" s="7">
        <v>4</v>
      </c>
      <c r="X4243" s="7">
        <v>22</v>
      </c>
      <c r="Y4243" s="7">
        <v>3</v>
      </c>
      <c r="Z4243" s="7">
        <v>2</v>
      </c>
      <c r="AA4243"/>
    </row>
    <row r="4244" spans="1:27" x14ac:dyDescent="0.25">
      <c r="A4244" s="24" t="str">
        <f t="shared" si="202"/>
        <v/>
      </c>
      <c r="B4244" s="24" t="str">
        <f t="shared" si="200"/>
        <v/>
      </c>
      <c r="C4244" s="24" t="str">
        <f t="shared" si="201"/>
        <v/>
      </c>
      <c r="D4244" s="24">
        <v>2026</v>
      </c>
      <c r="E4244" s="7" t="s">
        <v>4514</v>
      </c>
      <c r="F4244" s="7" t="s">
        <v>4503</v>
      </c>
      <c r="G4244" s="7" t="s">
        <v>24</v>
      </c>
      <c r="H4244" s="7" t="s">
        <v>33</v>
      </c>
      <c r="I4244" s="8">
        <v>0.28499999999999998</v>
      </c>
      <c r="J4244" s="8">
        <v>0.44</v>
      </c>
      <c r="K4244" s="8">
        <v>0.44600000000000001</v>
      </c>
      <c r="L4244" s="8">
        <v>0.88600000000000001</v>
      </c>
      <c r="M4244" s="7">
        <v>43</v>
      </c>
      <c r="N4244" s="7">
        <v>174</v>
      </c>
      <c r="O4244" s="7">
        <v>130</v>
      </c>
      <c r="P4244" s="7">
        <v>30</v>
      </c>
      <c r="Q4244" s="7">
        <v>37</v>
      </c>
      <c r="R4244" s="7">
        <v>9</v>
      </c>
      <c r="S4244" s="7">
        <v>0</v>
      </c>
      <c r="T4244" s="7">
        <v>4</v>
      </c>
      <c r="U4244" s="7">
        <v>22</v>
      </c>
      <c r="V4244" s="7">
        <v>9</v>
      </c>
      <c r="W4244" s="7">
        <v>27</v>
      </c>
      <c r="X4244" s="7">
        <v>32</v>
      </c>
      <c r="Y4244" s="7">
        <v>6</v>
      </c>
      <c r="Z4244" s="7">
        <v>0</v>
      </c>
      <c r="AA4244"/>
    </row>
    <row r="4245" spans="1:27" x14ac:dyDescent="0.25">
      <c r="A4245" s="24" t="str">
        <f t="shared" si="202"/>
        <v/>
      </c>
      <c r="B4245" s="24" t="str">
        <f t="shared" si="200"/>
        <v/>
      </c>
      <c r="C4245" s="24" t="str">
        <f t="shared" si="201"/>
        <v/>
      </c>
      <c r="D4245" s="24">
        <v>2026</v>
      </c>
      <c r="E4245" s="7" t="s">
        <v>4515</v>
      </c>
      <c r="F4245" s="7" t="s">
        <v>4503</v>
      </c>
      <c r="G4245" s="7" t="s">
        <v>47</v>
      </c>
      <c r="H4245" s="7" t="s">
        <v>42</v>
      </c>
      <c r="I4245" s="8">
        <v>0.23499999999999999</v>
      </c>
      <c r="J4245" s="8">
        <v>0.28100000000000003</v>
      </c>
      <c r="K4245" s="8">
        <v>0.318</v>
      </c>
      <c r="L4245" s="8">
        <v>0.59899999999999998</v>
      </c>
      <c r="M4245" s="7">
        <v>32</v>
      </c>
      <c r="N4245" s="7">
        <v>98</v>
      </c>
      <c r="O4245" s="7">
        <v>85</v>
      </c>
      <c r="P4245" s="7">
        <v>16</v>
      </c>
      <c r="Q4245" s="7">
        <v>20</v>
      </c>
      <c r="R4245" s="7">
        <v>5</v>
      </c>
      <c r="S4245" s="7">
        <v>1</v>
      </c>
      <c r="T4245" s="7">
        <v>0</v>
      </c>
      <c r="U4245" s="7">
        <v>10</v>
      </c>
      <c r="V4245" s="7">
        <v>1</v>
      </c>
      <c r="W4245" s="7">
        <v>6</v>
      </c>
      <c r="X4245" s="7">
        <v>20</v>
      </c>
      <c r="Y4245" s="7">
        <v>10</v>
      </c>
      <c r="Z4245" s="7">
        <v>3</v>
      </c>
      <c r="AA4245"/>
    </row>
    <row r="4246" spans="1:27" x14ac:dyDescent="0.25">
      <c r="A4246" s="24" t="str">
        <f t="shared" si="202"/>
        <v/>
      </c>
      <c r="B4246" s="24" t="str">
        <f t="shared" si="200"/>
        <v/>
      </c>
      <c r="C4246" s="24" t="str">
        <f t="shared" si="201"/>
        <v/>
      </c>
      <c r="D4246" s="24">
        <v>2026</v>
      </c>
      <c r="E4246" s="7" t="s">
        <v>4516</v>
      </c>
      <c r="F4246" s="7" t="s">
        <v>4503</v>
      </c>
      <c r="G4246" s="7" t="s">
        <v>24</v>
      </c>
      <c r="H4246" s="7" t="s">
        <v>35</v>
      </c>
      <c r="I4246" s="8">
        <v>0.156</v>
      </c>
      <c r="J4246" s="8">
        <v>0.308</v>
      </c>
      <c r="K4246" s="8">
        <v>0.438</v>
      </c>
      <c r="L4246" s="8">
        <v>0.745</v>
      </c>
      <c r="M4246" s="7">
        <v>18</v>
      </c>
      <c r="N4246" s="7">
        <v>39</v>
      </c>
      <c r="O4246" s="7">
        <v>32</v>
      </c>
      <c r="P4246" s="7">
        <v>5</v>
      </c>
      <c r="Q4246" s="7">
        <v>5</v>
      </c>
      <c r="R4246" s="7">
        <v>0</v>
      </c>
      <c r="S4246" s="7">
        <v>0</v>
      </c>
      <c r="T4246" s="7">
        <v>3</v>
      </c>
      <c r="U4246" s="7">
        <v>3</v>
      </c>
      <c r="V4246" s="7">
        <v>1</v>
      </c>
      <c r="W4246" s="7">
        <v>6</v>
      </c>
      <c r="X4246" s="7">
        <v>11</v>
      </c>
      <c r="Y4246" s="7">
        <v>1</v>
      </c>
      <c r="Z4246" s="7">
        <v>1</v>
      </c>
      <c r="AA4246"/>
    </row>
    <row r="4247" spans="1:27" x14ac:dyDescent="0.25">
      <c r="A4247" s="24" t="str">
        <f t="shared" si="202"/>
        <v/>
      </c>
      <c r="B4247" s="24" t="str">
        <f t="shared" si="200"/>
        <v/>
      </c>
      <c r="C4247" s="24" t="str">
        <f t="shared" si="201"/>
        <v/>
      </c>
      <c r="D4247" s="24">
        <v>2026</v>
      </c>
      <c r="E4247" s="7" t="s">
        <v>4517</v>
      </c>
      <c r="F4247" s="7" t="s">
        <v>4503</v>
      </c>
      <c r="G4247" s="7" t="s">
        <v>47</v>
      </c>
      <c r="H4247" s="7" t="s">
        <v>42</v>
      </c>
      <c r="I4247" s="8">
        <v>0.114</v>
      </c>
      <c r="J4247" s="8">
        <v>0.152</v>
      </c>
      <c r="K4247" s="8">
        <v>0.13600000000000001</v>
      </c>
      <c r="L4247" s="8">
        <v>0.28899999999999998</v>
      </c>
      <c r="M4247" s="7">
        <v>21</v>
      </c>
      <c r="N4247" s="7">
        <v>48</v>
      </c>
      <c r="O4247" s="7">
        <v>44</v>
      </c>
      <c r="P4247" s="7">
        <v>3</v>
      </c>
      <c r="Q4247" s="7">
        <v>5</v>
      </c>
      <c r="R4247" s="7">
        <v>1</v>
      </c>
      <c r="S4247" s="7">
        <v>0</v>
      </c>
      <c r="T4247" s="7">
        <v>0</v>
      </c>
      <c r="U4247" s="7">
        <v>2</v>
      </c>
      <c r="V4247" s="7">
        <v>0</v>
      </c>
      <c r="W4247" s="7">
        <v>2</v>
      </c>
      <c r="X4247" s="7">
        <v>12</v>
      </c>
      <c r="Y4247" s="7">
        <v>1</v>
      </c>
      <c r="Z4247" s="7">
        <v>1</v>
      </c>
      <c r="AA4247"/>
    </row>
    <row r="4248" spans="1:27" x14ac:dyDescent="0.25">
      <c r="A4248" s="24" t="str">
        <f t="shared" si="202"/>
        <v/>
      </c>
      <c r="B4248" s="24" t="str">
        <f t="shared" si="200"/>
        <v/>
      </c>
      <c r="C4248" s="24" t="str">
        <f t="shared" si="201"/>
        <v/>
      </c>
      <c r="D4248" s="24">
        <v>2026</v>
      </c>
      <c r="E4248" s="7" t="s">
        <v>4518</v>
      </c>
      <c r="F4248" s="7" t="s">
        <v>4503</v>
      </c>
      <c r="G4248" s="7" t="s">
        <v>37</v>
      </c>
      <c r="H4248" s="7" t="s">
        <v>38</v>
      </c>
      <c r="I4248" s="8">
        <v>7.6999999999999999E-2</v>
      </c>
      <c r="J4248" s="8">
        <v>0.29399999999999998</v>
      </c>
      <c r="K4248" s="8">
        <v>7.6999999999999999E-2</v>
      </c>
      <c r="L4248" s="8">
        <v>0.371</v>
      </c>
      <c r="M4248" s="7">
        <v>12</v>
      </c>
      <c r="N4248" s="7">
        <v>17</v>
      </c>
      <c r="O4248" s="7">
        <v>13</v>
      </c>
      <c r="P4248" s="7">
        <v>2</v>
      </c>
      <c r="Q4248" s="7">
        <v>1</v>
      </c>
      <c r="R4248" s="7">
        <v>0</v>
      </c>
      <c r="S4248" s="7">
        <v>0</v>
      </c>
      <c r="T4248" s="7">
        <v>0</v>
      </c>
      <c r="U4248" s="7">
        <v>1</v>
      </c>
      <c r="V4248" s="7">
        <v>2</v>
      </c>
      <c r="W4248" s="7">
        <v>2</v>
      </c>
      <c r="X4248" s="7">
        <v>6</v>
      </c>
      <c r="Y4248" s="7">
        <v>0</v>
      </c>
      <c r="Z4248" s="7">
        <v>0</v>
      </c>
      <c r="AA4248"/>
    </row>
    <row r="4249" spans="1:27" x14ac:dyDescent="0.25">
      <c r="A4249" s="24" t="str">
        <f t="shared" si="202"/>
        <v/>
      </c>
      <c r="B4249" s="24" t="str">
        <f t="shared" si="200"/>
        <v/>
      </c>
      <c r="C4249" s="24" t="str">
        <f t="shared" si="201"/>
        <v/>
      </c>
      <c r="D4249" s="24">
        <v>2026</v>
      </c>
      <c r="E4249" s="7" t="s">
        <v>4519</v>
      </c>
      <c r="F4249" s="7" t="s">
        <v>4503</v>
      </c>
      <c r="G4249" s="7" t="s">
        <v>37</v>
      </c>
      <c r="H4249" s="7" t="s">
        <v>164</v>
      </c>
      <c r="I4249" s="8">
        <v>0</v>
      </c>
      <c r="J4249" s="8">
        <v>0.33300000000000002</v>
      </c>
      <c r="K4249" s="8">
        <v>0</v>
      </c>
      <c r="L4249" s="8">
        <v>0.33300000000000002</v>
      </c>
      <c r="M4249" s="7">
        <v>3</v>
      </c>
      <c r="N4249" s="7">
        <v>3</v>
      </c>
      <c r="O4249" s="7">
        <v>2</v>
      </c>
      <c r="P4249" s="7">
        <v>1</v>
      </c>
      <c r="Q4249" s="7">
        <v>0</v>
      </c>
      <c r="R4249" s="7">
        <v>0</v>
      </c>
      <c r="S4249" s="7">
        <v>0</v>
      </c>
      <c r="T4249" s="7">
        <v>0</v>
      </c>
      <c r="U4249" s="7">
        <v>0</v>
      </c>
      <c r="V4249" s="7">
        <v>0</v>
      </c>
      <c r="W4249" s="7">
        <v>1</v>
      </c>
      <c r="X4249" s="7">
        <v>0</v>
      </c>
      <c r="Y4249" s="7">
        <v>0</v>
      </c>
      <c r="Z4249" s="7">
        <v>0</v>
      </c>
      <c r="AA4249"/>
    </row>
    <row r="4250" spans="1:27" x14ac:dyDescent="0.25">
      <c r="A4250" s="24" t="str">
        <f t="shared" si="202"/>
        <v/>
      </c>
      <c r="B4250" s="24" t="str">
        <f t="shared" si="200"/>
        <v/>
      </c>
      <c r="C4250" s="24" t="str">
        <f t="shared" si="201"/>
        <v/>
      </c>
      <c r="D4250" s="24">
        <v>2026</v>
      </c>
      <c r="E4250" s="7" t="s">
        <v>4520</v>
      </c>
      <c r="F4250" s="7" t="s">
        <v>4503</v>
      </c>
      <c r="G4250" s="7" t="s">
        <v>37</v>
      </c>
      <c r="H4250" s="7" t="s">
        <v>164</v>
      </c>
      <c r="I4250" s="8">
        <v>0</v>
      </c>
      <c r="J4250" s="8">
        <v>1</v>
      </c>
      <c r="K4250" s="8">
        <v>0</v>
      </c>
      <c r="L4250" s="8">
        <v>0</v>
      </c>
      <c r="M4250" s="7">
        <v>1</v>
      </c>
      <c r="N4250" s="7">
        <v>1</v>
      </c>
      <c r="O4250" s="7">
        <v>0</v>
      </c>
      <c r="P4250" s="7">
        <v>0</v>
      </c>
      <c r="Q4250" s="7">
        <v>0</v>
      </c>
      <c r="R4250" s="7">
        <v>0</v>
      </c>
      <c r="S4250" s="7">
        <v>0</v>
      </c>
      <c r="T4250" s="7">
        <v>0</v>
      </c>
      <c r="U4250" s="7">
        <v>1</v>
      </c>
      <c r="V4250" s="7">
        <v>1</v>
      </c>
      <c r="W4250" s="7">
        <v>0</v>
      </c>
      <c r="X4250" s="7">
        <v>0</v>
      </c>
      <c r="Y4250" s="7">
        <v>0</v>
      </c>
      <c r="Z4250" s="7">
        <v>0</v>
      </c>
      <c r="AA4250"/>
    </row>
    <row r="4251" spans="1:27" x14ac:dyDescent="0.25">
      <c r="A4251" s="24">
        <f t="shared" si="202"/>
        <v>1</v>
      </c>
      <c r="B4251" s="24" t="str">
        <f t="shared" si="200"/>
        <v/>
      </c>
      <c r="C4251" s="24" t="str">
        <f t="shared" si="201"/>
        <v/>
      </c>
      <c r="D4251" s="24">
        <v>2026</v>
      </c>
      <c r="E4251" s="7" t="s">
        <v>4521</v>
      </c>
      <c r="F4251" s="7" t="s">
        <v>4522</v>
      </c>
      <c r="G4251" s="7" t="s">
        <v>29</v>
      </c>
      <c r="H4251" s="7" t="s">
        <v>44</v>
      </c>
      <c r="I4251" s="8">
        <v>0.36899999999999999</v>
      </c>
      <c r="J4251" s="8">
        <v>0.46200000000000002</v>
      </c>
      <c r="K4251" s="8">
        <v>0.66</v>
      </c>
      <c r="L4251" s="8">
        <v>1.1220000000000001</v>
      </c>
      <c r="M4251" s="7">
        <v>53</v>
      </c>
      <c r="N4251" s="7">
        <v>247</v>
      </c>
      <c r="O4251" s="7">
        <v>206</v>
      </c>
      <c r="P4251" s="7">
        <v>49</v>
      </c>
      <c r="Q4251" s="7">
        <v>76</v>
      </c>
      <c r="R4251" s="7">
        <v>13</v>
      </c>
      <c r="S4251" s="7">
        <v>1</v>
      </c>
      <c r="T4251" s="7">
        <v>15</v>
      </c>
      <c r="U4251" s="7">
        <v>63</v>
      </c>
      <c r="V4251" s="7">
        <v>6</v>
      </c>
      <c r="W4251" s="7">
        <v>32</v>
      </c>
      <c r="X4251" s="7">
        <v>43</v>
      </c>
      <c r="Y4251" s="7">
        <v>2</v>
      </c>
      <c r="Z4251" s="7">
        <v>1</v>
      </c>
      <c r="AA4251"/>
    </row>
    <row r="4252" spans="1:27" x14ac:dyDescent="0.25">
      <c r="A4252" s="24" t="str">
        <f t="shared" si="202"/>
        <v/>
      </c>
      <c r="B4252" s="24" t="str">
        <f t="shared" si="200"/>
        <v/>
      </c>
      <c r="C4252" s="24" t="str">
        <f t="shared" si="201"/>
        <v/>
      </c>
      <c r="D4252" s="24">
        <v>2026</v>
      </c>
      <c r="E4252" s="7" t="s">
        <v>4523</v>
      </c>
      <c r="F4252" s="7" t="s">
        <v>4522</v>
      </c>
      <c r="G4252" s="7" t="s">
        <v>24</v>
      </c>
      <c r="H4252" s="7" t="s">
        <v>40</v>
      </c>
      <c r="I4252" s="8">
        <v>0.34499999999999997</v>
      </c>
      <c r="J4252" s="8">
        <v>0.45600000000000002</v>
      </c>
      <c r="K4252" s="8">
        <v>0.45800000000000002</v>
      </c>
      <c r="L4252" s="8">
        <v>0.91400000000000003</v>
      </c>
      <c r="M4252" s="7">
        <v>53</v>
      </c>
      <c r="N4252" s="7">
        <v>250</v>
      </c>
      <c r="O4252" s="7">
        <v>203</v>
      </c>
      <c r="P4252" s="7">
        <v>50</v>
      </c>
      <c r="Q4252" s="7">
        <v>70</v>
      </c>
      <c r="R4252" s="7">
        <v>11</v>
      </c>
      <c r="S4252" s="7">
        <v>0</v>
      </c>
      <c r="T4252" s="7">
        <v>4</v>
      </c>
      <c r="U4252" s="7">
        <v>42</v>
      </c>
      <c r="V4252" s="7">
        <v>7</v>
      </c>
      <c r="W4252" s="7">
        <v>37</v>
      </c>
      <c r="X4252" s="7">
        <v>57</v>
      </c>
      <c r="Y4252" s="7">
        <v>13</v>
      </c>
      <c r="Z4252" s="7">
        <v>1</v>
      </c>
      <c r="AA4252"/>
    </row>
    <row r="4253" spans="1:27" x14ac:dyDescent="0.25">
      <c r="A4253" s="24" t="str">
        <f t="shared" si="202"/>
        <v/>
      </c>
      <c r="B4253" s="24" t="str">
        <f t="shared" si="200"/>
        <v/>
      </c>
      <c r="C4253" s="24">
        <f t="shared" si="201"/>
        <v>1</v>
      </c>
      <c r="D4253" s="24">
        <v>2026</v>
      </c>
      <c r="E4253" s="7" t="s">
        <v>4524</v>
      </c>
      <c r="F4253" s="7" t="s">
        <v>4522</v>
      </c>
      <c r="G4253" s="7" t="s">
        <v>37</v>
      </c>
      <c r="H4253" s="7" t="s">
        <v>27</v>
      </c>
      <c r="I4253" s="8">
        <v>0.33500000000000002</v>
      </c>
      <c r="J4253" s="8">
        <v>0.38800000000000001</v>
      </c>
      <c r="K4253" s="8">
        <v>0.49299999999999999</v>
      </c>
      <c r="L4253" s="8">
        <v>0.88100000000000001</v>
      </c>
      <c r="M4253" s="7">
        <v>53</v>
      </c>
      <c r="N4253" s="7">
        <v>240</v>
      </c>
      <c r="O4253" s="7">
        <v>215</v>
      </c>
      <c r="P4253" s="7">
        <v>42</v>
      </c>
      <c r="Q4253" s="7">
        <v>72</v>
      </c>
      <c r="R4253" s="7">
        <v>20</v>
      </c>
      <c r="S4253" s="7">
        <v>1</v>
      </c>
      <c r="T4253" s="7">
        <v>4</v>
      </c>
      <c r="U4253" s="7">
        <v>40</v>
      </c>
      <c r="V4253" s="7">
        <v>8</v>
      </c>
      <c r="W4253" s="7">
        <v>13</v>
      </c>
      <c r="X4253" s="7">
        <v>28</v>
      </c>
      <c r="Y4253" s="7">
        <v>12</v>
      </c>
      <c r="Z4253" s="7">
        <v>5</v>
      </c>
      <c r="AA4253"/>
    </row>
    <row r="4254" spans="1:27" x14ac:dyDescent="0.25">
      <c r="A4254" s="24" t="str">
        <f t="shared" si="202"/>
        <v/>
      </c>
      <c r="B4254" s="24" t="str">
        <f t="shared" si="200"/>
        <v/>
      </c>
      <c r="C4254" s="24" t="str">
        <f t="shared" si="201"/>
        <v/>
      </c>
      <c r="D4254" s="24">
        <v>2026</v>
      </c>
      <c r="E4254" s="7" t="s">
        <v>4525</v>
      </c>
      <c r="F4254" s="7" t="s">
        <v>4522</v>
      </c>
      <c r="G4254" s="7" t="s">
        <v>37</v>
      </c>
      <c r="H4254" s="7" t="s">
        <v>35</v>
      </c>
      <c r="I4254" s="8">
        <v>0.313</v>
      </c>
      <c r="J4254" s="8">
        <v>0.41299999999999998</v>
      </c>
      <c r="K4254" s="8">
        <v>0.65400000000000003</v>
      </c>
      <c r="L4254" s="8">
        <v>1.0669999999999999</v>
      </c>
      <c r="M4254" s="7">
        <v>53</v>
      </c>
      <c r="N4254" s="7">
        <v>259</v>
      </c>
      <c r="O4254" s="7">
        <v>214</v>
      </c>
      <c r="P4254" s="7">
        <v>62</v>
      </c>
      <c r="Q4254" s="7">
        <v>67</v>
      </c>
      <c r="R4254" s="7">
        <v>19</v>
      </c>
      <c r="S4254" s="7">
        <v>3</v>
      </c>
      <c r="T4254" s="7">
        <v>16</v>
      </c>
      <c r="U4254" s="7">
        <v>52</v>
      </c>
      <c r="V4254" s="7">
        <v>8</v>
      </c>
      <c r="W4254" s="7">
        <v>32</v>
      </c>
      <c r="X4254" s="7">
        <v>47</v>
      </c>
      <c r="Y4254" s="7">
        <v>3</v>
      </c>
      <c r="Z4254" s="7">
        <v>1</v>
      </c>
      <c r="AA4254"/>
    </row>
    <row r="4255" spans="1:27" x14ac:dyDescent="0.25">
      <c r="A4255" s="24" t="str">
        <f t="shared" si="202"/>
        <v/>
      </c>
      <c r="B4255" s="24" t="str">
        <f t="shared" si="200"/>
        <v/>
      </c>
      <c r="C4255" s="24" t="str">
        <f t="shared" si="201"/>
        <v/>
      </c>
      <c r="D4255" s="24">
        <v>2026</v>
      </c>
      <c r="E4255" s="7" t="s">
        <v>4526</v>
      </c>
      <c r="F4255" s="7" t="s">
        <v>4522</v>
      </c>
      <c r="G4255" s="7" t="s">
        <v>37</v>
      </c>
      <c r="H4255" s="7" t="s">
        <v>42</v>
      </c>
      <c r="I4255" s="8">
        <v>0.29899999999999999</v>
      </c>
      <c r="J4255" s="8">
        <v>0.41099999999999998</v>
      </c>
      <c r="K4255" s="8">
        <v>0.42</v>
      </c>
      <c r="L4255" s="8">
        <v>0.83099999999999996</v>
      </c>
      <c r="M4255" s="7">
        <v>47</v>
      </c>
      <c r="N4255" s="7">
        <v>197</v>
      </c>
      <c r="O4255" s="7">
        <v>157</v>
      </c>
      <c r="P4255" s="7">
        <v>31</v>
      </c>
      <c r="Q4255" s="7">
        <v>47</v>
      </c>
      <c r="R4255" s="7">
        <v>6</v>
      </c>
      <c r="S4255" s="7">
        <v>2</v>
      </c>
      <c r="T4255" s="7">
        <v>3</v>
      </c>
      <c r="U4255" s="7">
        <v>30</v>
      </c>
      <c r="V4255" s="7">
        <v>5</v>
      </c>
      <c r="W4255" s="7">
        <v>26</v>
      </c>
      <c r="X4255" s="7">
        <v>24</v>
      </c>
      <c r="Y4255" s="7">
        <v>1</v>
      </c>
      <c r="Z4255" s="7">
        <v>1</v>
      </c>
      <c r="AA4255"/>
    </row>
    <row r="4256" spans="1:27" x14ac:dyDescent="0.25">
      <c r="A4256" s="24" t="str">
        <f t="shared" si="202"/>
        <v/>
      </c>
      <c r="B4256" s="24" t="str">
        <f t="shared" si="200"/>
        <v/>
      </c>
      <c r="C4256" s="24" t="str">
        <f t="shared" si="201"/>
        <v/>
      </c>
      <c r="D4256" s="24">
        <v>2026</v>
      </c>
      <c r="E4256" s="7" t="s">
        <v>4527</v>
      </c>
      <c r="F4256" s="7" t="s">
        <v>4522</v>
      </c>
      <c r="G4256" s="7" t="s">
        <v>24</v>
      </c>
      <c r="H4256" s="7" t="s">
        <v>30</v>
      </c>
      <c r="I4256" s="8">
        <v>0.26200000000000001</v>
      </c>
      <c r="J4256" s="8">
        <v>0.32500000000000001</v>
      </c>
      <c r="K4256" s="8">
        <v>0.41299999999999998</v>
      </c>
      <c r="L4256" s="8">
        <v>0.73699999999999999</v>
      </c>
      <c r="M4256" s="7">
        <v>47</v>
      </c>
      <c r="N4256" s="7">
        <v>192</v>
      </c>
      <c r="O4256" s="7">
        <v>172</v>
      </c>
      <c r="P4256" s="7">
        <v>32</v>
      </c>
      <c r="Q4256" s="7">
        <v>45</v>
      </c>
      <c r="R4256" s="7">
        <v>11</v>
      </c>
      <c r="S4256" s="7">
        <v>3</v>
      </c>
      <c r="T4256" s="7">
        <v>3</v>
      </c>
      <c r="U4256" s="7">
        <v>31</v>
      </c>
      <c r="V4256" s="7">
        <v>4</v>
      </c>
      <c r="W4256" s="7">
        <v>13</v>
      </c>
      <c r="X4256" s="7">
        <v>45</v>
      </c>
      <c r="Y4256" s="7">
        <v>12</v>
      </c>
      <c r="Z4256" s="7">
        <v>4</v>
      </c>
      <c r="AA4256"/>
    </row>
    <row r="4257" spans="1:27" x14ac:dyDescent="0.25">
      <c r="A4257" s="24" t="str">
        <f t="shared" si="202"/>
        <v/>
      </c>
      <c r="B4257" s="24" t="str">
        <f t="shared" si="200"/>
        <v/>
      </c>
      <c r="C4257" s="24" t="str">
        <f t="shared" si="201"/>
        <v/>
      </c>
      <c r="D4257" s="24">
        <v>2026</v>
      </c>
      <c r="E4257" s="7" t="s">
        <v>4528</v>
      </c>
      <c r="F4257" s="7" t="s">
        <v>4522</v>
      </c>
      <c r="G4257" s="7" t="s">
        <v>37</v>
      </c>
      <c r="H4257" s="7" t="s">
        <v>33</v>
      </c>
      <c r="I4257" s="8">
        <v>0.36399999999999999</v>
      </c>
      <c r="J4257" s="8">
        <v>0.53300000000000003</v>
      </c>
      <c r="K4257" s="8">
        <v>0.45500000000000002</v>
      </c>
      <c r="L4257" s="8">
        <v>0.98799999999999999</v>
      </c>
      <c r="M4257" s="7">
        <v>5</v>
      </c>
      <c r="N4257" s="7">
        <v>15</v>
      </c>
      <c r="O4257" s="7">
        <v>11</v>
      </c>
      <c r="P4257" s="7">
        <v>4</v>
      </c>
      <c r="Q4257" s="7">
        <v>4</v>
      </c>
      <c r="R4257" s="7">
        <v>1</v>
      </c>
      <c r="S4257" s="7">
        <v>0</v>
      </c>
      <c r="T4257" s="7">
        <v>0</v>
      </c>
      <c r="U4257" s="7">
        <v>3</v>
      </c>
      <c r="V4257" s="7">
        <v>0</v>
      </c>
      <c r="W4257" s="7">
        <v>4</v>
      </c>
      <c r="X4257" s="7">
        <v>3</v>
      </c>
      <c r="Y4257" s="7">
        <v>0</v>
      </c>
      <c r="Z4257" s="7">
        <v>0</v>
      </c>
      <c r="AA4257"/>
    </row>
    <row r="4258" spans="1:27" x14ac:dyDescent="0.25">
      <c r="A4258" s="24" t="str">
        <f t="shared" si="202"/>
        <v/>
      </c>
      <c r="B4258" s="24" t="str">
        <f t="shared" si="200"/>
        <v/>
      </c>
      <c r="C4258" s="24" t="str">
        <f t="shared" si="201"/>
        <v/>
      </c>
      <c r="D4258" s="24">
        <v>2026</v>
      </c>
      <c r="E4258" s="7" t="s">
        <v>4529</v>
      </c>
      <c r="F4258" s="7" t="s">
        <v>4522</v>
      </c>
      <c r="G4258" s="7" t="s">
        <v>37</v>
      </c>
      <c r="H4258" s="7" t="s">
        <v>33</v>
      </c>
      <c r="I4258" s="8">
        <v>0.29599999999999999</v>
      </c>
      <c r="J4258" s="8">
        <v>0.38700000000000001</v>
      </c>
      <c r="K4258" s="8">
        <v>0.57399999999999995</v>
      </c>
      <c r="L4258" s="8">
        <v>0.96099999999999997</v>
      </c>
      <c r="M4258" s="7">
        <v>35</v>
      </c>
      <c r="N4258" s="7">
        <v>138</v>
      </c>
      <c r="O4258" s="7">
        <v>115</v>
      </c>
      <c r="P4258" s="7">
        <v>29</v>
      </c>
      <c r="Q4258" s="7">
        <v>34</v>
      </c>
      <c r="R4258" s="7">
        <v>8</v>
      </c>
      <c r="S4258" s="7">
        <v>0</v>
      </c>
      <c r="T4258" s="7">
        <v>8</v>
      </c>
      <c r="U4258" s="7">
        <v>29</v>
      </c>
      <c r="V4258" s="7">
        <v>5</v>
      </c>
      <c r="W4258" s="7">
        <v>14</v>
      </c>
      <c r="X4258" s="7">
        <v>25</v>
      </c>
      <c r="Y4258" s="7">
        <v>0</v>
      </c>
      <c r="Z4258" s="7">
        <v>0</v>
      </c>
      <c r="AA4258"/>
    </row>
    <row r="4259" spans="1:27" x14ac:dyDescent="0.25">
      <c r="A4259" s="24" t="str">
        <f t="shared" si="202"/>
        <v/>
      </c>
      <c r="B4259" s="24" t="str">
        <f t="shared" si="200"/>
        <v/>
      </c>
      <c r="C4259" s="24" t="str">
        <f t="shared" si="201"/>
        <v/>
      </c>
      <c r="D4259" s="24">
        <v>2026</v>
      </c>
      <c r="E4259" s="7" t="s">
        <v>4530</v>
      </c>
      <c r="F4259" s="7" t="s">
        <v>4522</v>
      </c>
      <c r="G4259" s="7" t="s">
        <v>47</v>
      </c>
      <c r="H4259" s="7" t="s">
        <v>38</v>
      </c>
      <c r="I4259" s="8">
        <v>0.26800000000000002</v>
      </c>
      <c r="J4259" s="8">
        <v>0.34799999999999998</v>
      </c>
      <c r="K4259" s="8">
        <v>0.29299999999999998</v>
      </c>
      <c r="L4259" s="8">
        <v>0.64100000000000001</v>
      </c>
      <c r="M4259" s="7">
        <v>20</v>
      </c>
      <c r="N4259" s="7">
        <v>46</v>
      </c>
      <c r="O4259" s="7">
        <v>41</v>
      </c>
      <c r="P4259" s="7">
        <v>13</v>
      </c>
      <c r="Q4259" s="7">
        <v>11</v>
      </c>
      <c r="R4259" s="7">
        <v>1</v>
      </c>
      <c r="S4259" s="7">
        <v>0</v>
      </c>
      <c r="T4259" s="7">
        <v>0</v>
      </c>
      <c r="U4259" s="7">
        <v>1</v>
      </c>
      <c r="V4259" s="7">
        <v>0</v>
      </c>
      <c r="W4259" s="7">
        <v>5</v>
      </c>
      <c r="X4259" s="7">
        <v>17</v>
      </c>
      <c r="Y4259" s="7">
        <v>3</v>
      </c>
      <c r="Z4259" s="7">
        <v>0</v>
      </c>
      <c r="AA4259"/>
    </row>
    <row r="4260" spans="1:27" x14ac:dyDescent="0.25">
      <c r="A4260" s="24" t="str">
        <f t="shared" si="202"/>
        <v/>
      </c>
      <c r="B4260" s="24" t="str">
        <f t="shared" si="200"/>
        <v/>
      </c>
      <c r="C4260" s="24">
        <f t="shared" si="201"/>
        <v>1</v>
      </c>
      <c r="D4260" s="24">
        <v>2026</v>
      </c>
      <c r="E4260" s="7" t="s">
        <v>4531</v>
      </c>
      <c r="F4260" s="7" t="s">
        <v>4522</v>
      </c>
      <c r="G4260" s="7" t="s">
        <v>37</v>
      </c>
      <c r="H4260" s="7" t="s">
        <v>25</v>
      </c>
      <c r="I4260" s="8">
        <v>0.26400000000000001</v>
      </c>
      <c r="J4260" s="8">
        <v>0.41799999999999998</v>
      </c>
      <c r="K4260" s="8">
        <v>0.32100000000000001</v>
      </c>
      <c r="L4260" s="8">
        <v>0.73899999999999999</v>
      </c>
      <c r="M4260" s="7">
        <v>20</v>
      </c>
      <c r="N4260" s="7">
        <v>68</v>
      </c>
      <c r="O4260" s="7">
        <v>53</v>
      </c>
      <c r="P4260" s="7">
        <v>10</v>
      </c>
      <c r="Q4260" s="7">
        <v>14</v>
      </c>
      <c r="R4260" s="7">
        <v>3</v>
      </c>
      <c r="S4260" s="7">
        <v>0</v>
      </c>
      <c r="T4260" s="7">
        <v>0</v>
      </c>
      <c r="U4260" s="7">
        <v>9</v>
      </c>
      <c r="V4260" s="7">
        <v>6</v>
      </c>
      <c r="W4260" s="7">
        <v>8</v>
      </c>
      <c r="X4260" s="7">
        <v>12</v>
      </c>
      <c r="Y4260" s="7">
        <v>0</v>
      </c>
      <c r="Z4260" s="7">
        <v>1</v>
      </c>
      <c r="AA4260"/>
    </row>
    <row r="4261" spans="1:27" x14ac:dyDescent="0.25">
      <c r="A4261" s="24" t="str">
        <f t="shared" si="202"/>
        <v/>
      </c>
      <c r="B4261" s="24" t="str">
        <f t="shared" si="200"/>
        <v/>
      </c>
      <c r="C4261" s="24" t="str">
        <f t="shared" si="201"/>
        <v/>
      </c>
      <c r="D4261" s="24">
        <v>2026</v>
      </c>
      <c r="E4261" s="7" t="s">
        <v>4532</v>
      </c>
      <c r="F4261" s="7" t="s">
        <v>4522</v>
      </c>
      <c r="G4261" s="7" t="s">
        <v>47</v>
      </c>
      <c r="H4261" s="7" t="s">
        <v>25</v>
      </c>
      <c r="I4261" s="8">
        <v>0.26400000000000001</v>
      </c>
      <c r="J4261" s="8">
        <v>0.39900000000000002</v>
      </c>
      <c r="K4261" s="8">
        <v>0.40799999999999997</v>
      </c>
      <c r="L4261" s="8">
        <v>0.80700000000000005</v>
      </c>
      <c r="M4261" s="7">
        <v>38</v>
      </c>
      <c r="N4261" s="7">
        <v>155</v>
      </c>
      <c r="O4261" s="7">
        <v>125</v>
      </c>
      <c r="P4261" s="7">
        <v>24</v>
      </c>
      <c r="Q4261" s="7">
        <v>33</v>
      </c>
      <c r="R4261" s="7">
        <v>6</v>
      </c>
      <c r="S4261" s="7">
        <v>0</v>
      </c>
      <c r="T4261" s="7">
        <v>4</v>
      </c>
      <c r="U4261" s="7">
        <v>21</v>
      </c>
      <c r="V4261" s="7">
        <v>6</v>
      </c>
      <c r="W4261" s="7">
        <v>22</v>
      </c>
      <c r="X4261" s="7">
        <v>32</v>
      </c>
      <c r="Y4261" s="7">
        <v>1</v>
      </c>
      <c r="Z4261" s="7">
        <v>1</v>
      </c>
      <c r="AA4261"/>
    </row>
    <row r="4262" spans="1:27" x14ac:dyDescent="0.25">
      <c r="A4262" s="24" t="str">
        <f t="shared" si="202"/>
        <v/>
      </c>
      <c r="B4262" s="24" t="str">
        <f t="shared" si="200"/>
        <v/>
      </c>
      <c r="C4262" s="24" t="str">
        <f t="shared" si="201"/>
        <v/>
      </c>
      <c r="D4262" s="24">
        <v>2026</v>
      </c>
      <c r="E4262" s="7" t="s">
        <v>4533</v>
      </c>
      <c r="F4262" s="7" t="s">
        <v>4522</v>
      </c>
      <c r="G4262" s="7" t="s">
        <v>24</v>
      </c>
      <c r="H4262" s="7" t="s">
        <v>38</v>
      </c>
      <c r="I4262" s="8">
        <v>0.26300000000000001</v>
      </c>
      <c r="J4262" s="8">
        <v>0.378</v>
      </c>
      <c r="K4262" s="8">
        <v>0.441</v>
      </c>
      <c r="L4262" s="8">
        <v>0.81799999999999995</v>
      </c>
      <c r="M4262" s="7">
        <v>38</v>
      </c>
      <c r="N4262" s="7">
        <v>143</v>
      </c>
      <c r="O4262" s="7">
        <v>118</v>
      </c>
      <c r="P4262" s="7">
        <v>30</v>
      </c>
      <c r="Q4262" s="7">
        <v>31</v>
      </c>
      <c r="R4262" s="7">
        <v>12</v>
      </c>
      <c r="S4262" s="7">
        <v>0</v>
      </c>
      <c r="T4262" s="7">
        <v>3</v>
      </c>
      <c r="U4262" s="7">
        <v>28</v>
      </c>
      <c r="V4262" s="7">
        <v>2</v>
      </c>
      <c r="W4262" s="7">
        <v>21</v>
      </c>
      <c r="X4262" s="7">
        <v>31</v>
      </c>
      <c r="Y4262" s="7">
        <v>0</v>
      </c>
      <c r="Z4262" s="7">
        <v>1</v>
      </c>
      <c r="AA4262"/>
    </row>
    <row r="4263" spans="1:27" x14ac:dyDescent="0.25">
      <c r="A4263" s="24">
        <f t="shared" si="202"/>
        <v>1</v>
      </c>
      <c r="B4263" s="24" t="str">
        <f t="shared" si="200"/>
        <v/>
      </c>
      <c r="C4263" s="24" t="str">
        <f t="shared" si="201"/>
        <v/>
      </c>
      <c r="D4263" s="24">
        <v>2026</v>
      </c>
      <c r="E4263" s="7" t="s">
        <v>4534</v>
      </c>
      <c r="F4263" s="7" t="s">
        <v>4522</v>
      </c>
      <c r="G4263" s="7" t="s">
        <v>29</v>
      </c>
      <c r="H4263" s="7" t="s">
        <v>25</v>
      </c>
      <c r="I4263" s="8">
        <v>0.255</v>
      </c>
      <c r="J4263" s="8">
        <v>0.377</v>
      </c>
      <c r="K4263" s="8">
        <v>0.43099999999999999</v>
      </c>
      <c r="L4263" s="8">
        <v>0.80800000000000005</v>
      </c>
      <c r="M4263" s="7">
        <v>21</v>
      </c>
      <c r="N4263" s="7">
        <v>61</v>
      </c>
      <c r="O4263" s="7">
        <v>51</v>
      </c>
      <c r="P4263" s="7">
        <v>6</v>
      </c>
      <c r="Q4263" s="7">
        <v>13</v>
      </c>
      <c r="R4263" s="7">
        <v>4</v>
      </c>
      <c r="S4263" s="7">
        <v>1</v>
      </c>
      <c r="T4263" s="7">
        <v>1</v>
      </c>
      <c r="U4263" s="7">
        <v>8</v>
      </c>
      <c r="V4263" s="7">
        <v>2</v>
      </c>
      <c r="W4263" s="7">
        <v>8</v>
      </c>
      <c r="X4263" s="7">
        <v>17</v>
      </c>
      <c r="Y4263" s="7">
        <v>0</v>
      </c>
      <c r="Z4263" s="7">
        <v>0</v>
      </c>
      <c r="AA4263"/>
    </row>
    <row r="4264" spans="1:27" x14ac:dyDescent="0.25">
      <c r="A4264" s="24">
        <f t="shared" si="202"/>
        <v>1</v>
      </c>
      <c r="B4264" s="24" t="str">
        <f t="shared" si="200"/>
        <v/>
      </c>
      <c r="C4264" s="24" t="str">
        <f t="shared" si="201"/>
        <v/>
      </c>
      <c r="D4264" s="24">
        <v>2026</v>
      </c>
      <c r="E4264" s="7" t="s">
        <v>4535</v>
      </c>
      <c r="F4264" s="7" t="s">
        <v>4522</v>
      </c>
      <c r="G4264" s="7" t="s">
        <v>29</v>
      </c>
      <c r="H4264" s="7" t="s">
        <v>35</v>
      </c>
      <c r="I4264" s="8">
        <v>0.217</v>
      </c>
      <c r="J4264" s="8">
        <v>0.373</v>
      </c>
      <c r="K4264" s="8">
        <v>0.5</v>
      </c>
      <c r="L4264" s="8">
        <v>0.873</v>
      </c>
      <c r="M4264" s="7">
        <v>26</v>
      </c>
      <c r="N4264" s="7">
        <v>59</v>
      </c>
      <c r="O4264" s="7">
        <v>46</v>
      </c>
      <c r="P4264" s="7">
        <v>10</v>
      </c>
      <c r="Q4264" s="7">
        <v>10</v>
      </c>
      <c r="R4264" s="7">
        <v>1</v>
      </c>
      <c r="S4264" s="7">
        <v>0</v>
      </c>
      <c r="T4264" s="7">
        <v>4</v>
      </c>
      <c r="U4264" s="7">
        <v>9</v>
      </c>
      <c r="V4264" s="7">
        <v>5</v>
      </c>
      <c r="W4264" s="7">
        <v>7</v>
      </c>
      <c r="X4264" s="7">
        <v>12</v>
      </c>
      <c r="Y4264" s="7">
        <v>1</v>
      </c>
      <c r="Z4264" s="7">
        <v>0</v>
      </c>
      <c r="AA4264"/>
    </row>
    <row r="4265" spans="1:27" x14ac:dyDescent="0.25">
      <c r="A4265" s="24" t="str">
        <f t="shared" si="202"/>
        <v/>
      </c>
      <c r="B4265" s="24" t="str">
        <f t="shared" si="200"/>
        <v/>
      </c>
      <c r="C4265" s="24">
        <f t="shared" si="201"/>
        <v>1</v>
      </c>
      <c r="D4265" s="24">
        <v>2026</v>
      </c>
      <c r="E4265" s="7" t="s">
        <v>4536</v>
      </c>
      <c r="F4265" s="7" t="s">
        <v>4522</v>
      </c>
      <c r="G4265" s="7" t="s">
        <v>24</v>
      </c>
      <c r="H4265" s="7" t="s">
        <v>33</v>
      </c>
      <c r="I4265" s="8">
        <v>0.154</v>
      </c>
      <c r="J4265" s="8">
        <v>0.27400000000000002</v>
      </c>
      <c r="K4265" s="8">
        <v>0.308</v>
      </c>
      <c r="L4265" s="8">
        <v>0.58199999999999996</v>
      </c>
      <c r="M4265" s="7">
        <v>18</v>
      </c>
      <c r="N4265" s="7">
        <v>62</v>
      </c>
      <c r="O4265" s="7">
        <v>52</v>
      </c>
      <c r="P4265" s="7">
        <v>11</v>
      </c>
      <c r="Q4265" s="7">
        <v>8</v>
      </c>
      <c r="R4265" s="7">
        <v>5</v>
      </c>
      <c r="S4265" s="7">
        <v>0</v>
      </c>
      <c r="T4265" s="7">
        <v>1</v>
      </c>
      <c r="U4265" s="7">
        <v>7</v>
      </c>
      <c r="V4265" s="7">
        <v>1</v>
      </c>
      <c r="W4265" s="7">
        <v>8</v>
      </c>
      <c r="X4265" s="7">
        <v>21</v>
      </c>
      <c r="Y4265" s="7">
        <v>0</v>
      </c>
      <c r="Z4265" s="7">
        <v>0</v>
      </c>
      <c r="AA4265"/>
    </row>
    <row r="4266" spans="1:27" x14ac:dyDescent="0.25">
      <c r="A4266" s="24" t="str">
        <f t="shared" si="202"/>
        <v/>
      </c>
      <c r="B4266" s="24" t="str">
        <f t="shared" si="200"/>
        <v/>
      </c>
      <c r="C4266" s="24" t="str">
        <f t="shared" si="201"/>
        <v/>
      </c>
      <c r="D4266" s="24">
        <v>2026</v>
      </c>
      <c r="E4266" s="7" t="s">
        <v>4537</v>
      </c>
      <c r="F4266" s="7" t="s">
        <v>4522</v>
      </c>
      <c r="G4266" s="7" t="s">
        <v>47</v>
      </c>
      <c r="H4266" s="7" t="s">
        <v>40</v>
      </c>
      <c r="I4266" s="8">
        <v>0.121</v>
      </c>
      <c r="J4266" s="8">
        <v>0.216</v>
      </c>
      <c r="K4266" s="8">
        <v>0.152</v>
      </c>
      <c r="L4266" s="8">
        <v>0.36799999999999999</v>
      </c>
      <c r="M4266" s="7">
        <v>13</v>
      </c>
      <c r="N4266" s="7">
        <v>38</v>
      </c>
      <c r="O4266" s="7">
        <v>33</v>
      </c>
      <c r="P4266" s="7">
        <v>4</v>
      </c>
      <c r="Q4266" s="7">
        <v>4</v>
      </c>
      <c r="R4266" s="7">
        <v>1</v>
      </c>
      <c r="S4266" s="7">
        <v>0</v>
      </c>
      <c r="T4266" s="7">
        <v>0</v>
      </c>
      <c r="U4266" s="7">
        <v>3</v>
      </c>
      <c r="V4266" s="7">
        <v>0</v>
      </c>
      <c r="W4266" s="7">
        <v>4</v>
      </c>
      <c r="X4266" s="7">
        <v>8</v>
      </c>
      <c r="Y4266" s="7">
        <v>2</v>
      </c>
      <c r="Z4266" s="7">
        <v>1</v>
      </c>
      <c r="AA4266"/>
    </row>
    <row r="4267" spans="1:27" x14ac:dyDescent="0.25">
      <c r="A4267" s="24" t="str">
        <f t="shared" si="202"/>
        <v/>
      </c>
      <c r="B4267" s="24" t="str">
        <f t="shared" si="200"/>
        <v/>
      </c>
      <c r="C4267" s="24" t="str">
        <f t="shared" si="201"/>
        <v/>
      </c>
      <c r="D4267" s="24">
        <v>2026</v>
      </c>
      <c r="E4267" s="7" t="s">
        <v>4541</v>
      </c>
      <c r="F4267" s="7" t="s">
        <v>4539</v>
      </c>
      <c r="G4267" s="7" t="s">
        <v>37</v>
      </c>
      <c r="H4267" s="7" t="s">
        <v>38</v>
      </c>
      <c r="I4267" s="8">
        <v>0.32400000000000001</v>
      </c>
      <c r="J4267" s="8">
        <v>0.40300000000000002</v>
      </c>
      <c r="K4267" s="8">
        <v>0.54900000000000004</v>
      </c>
      <c r="L4267" s="8">
        <v>0.95199999999999996</v>
      </c>
      <c r="M4267" s="7">
        <v>53</v>
      </c>
      <c r="N4267" s="7">
        <v>238</v>
      </c>
      <c r="O4267" s="7">
        <v>204</v>
      </c>
      <c r="P4267" s="7">
        <v>36</v>
      </c>
      <c r="Q4267" s="7">
        <v>66</v>
      </c>
      <c r="R4267" s="7">
        <v>12</v>
      </c>
      <c r="S4267" s="7">
        <v>2</v>
      </c>
      <c r="T4267" s="7">
        <v>10</v>
      </c>
      <c r="U4267" s="7">
        <v>38</v>
      </c>
      <c r="V4267" s="7">
        <v>10</v>
      </c>
      <c r="W4267" s="7">
        <v>20</v>
      </c>
      <c r="X4267" s="7">
        <v>40</v>
      </c>
      <c r="Y4267" s="7">
        <v>3</v>
      </c>
      <c r="Z4267" s="7">
        <v>1</v>
      </c>
      <c r="AA4267"/>
    </row>
    <row r="4268" spans="1:27" x14ac:dyDescent="0.25">
      <c r="A4268" s="24" t="str">
        <f t="shared" si="202"/>
        <v/>
      </c>
      <c r="B4268" s="24" t="str">
        <f t="shared" si="200"/>
        <v/>
      </c>
      <c r="C4268" s="24" t="str">
        <f t="shared" si="201"/>
        <v/>
      </c>
      <c r="D4268" s="24">
        <v>2026</v>
      </c>
      <c r="E4268" s="7" t="s">
        <v>4540</v>
      </c>
      <c r="F4268" s="7" t="s">
        <v>4539</v>
      </c>
      <c r="G4268" s="7" t="s">
        <v>37</v>
      </c>
      <c r="H4268" s="7" t="s">
        <v>44</v>
      </c>
      <c r="I4268" s="8">
        <v>0.32400000000000001</v>
      </c>
      <c r="J4268" s="8">
        <v>0.40200000000000002</v>
      </c>
      <c r="K4268" s="8">
        <v>0.47899999999999998</v>
      </c>
      <c r="L4268" s="8">
        <v>0.88100000000000001</v>
      </c>
      <c r="M4268" s="7">
        <v>54</v>
      </c>
      <c r="N4268" s="7">
        <v>246</v>
      </c>
      <c r="O4268" s="7">
        <v>213</v>
      </c>
      <c r="P4268" s="7">
        <v>36</v>
      </c>
      <c r="Q4268" s="7">
        <v>69</v>
      </c>
      <c r="R4268" s="7">
        <v>10</v>
      </c>
      <c r="S4268" s="7">
        <v>1</v>
      </c>
      <c r="T4268" s="7">
        <v>7</v>
      </c>
      <c r="U4268" s="7">
        <v>36</v>
      </c>
      <c r="V4268" s="7">
        <v>3</v>
      </c>
      <c r="W4268" s="7">
        <v>27</v>
      </c>
      <c r="X4268" s="7">
        <v>39</v>
      </c>
      <c r="Y4268" s="7">
        <v>1</v>
      </c>
      <c r="Z4268" s="7">
        <v>1</v>
      </c>
      <c r="AA4268"/>
    </row>
    <row r="4269" spans="1:27" x14ac:dyDescent="0.25">
      <c r="A4269" s="24" t="str">
        <f t="shared" si="202"/>
        <v/>
      </c>
      <c r="B4269" s="24" t="str">
        <f t="shared" si="200"/>
        <v/>
      </c>
      <c r="C4269" s="24" t="str">
        <f t="shared" si="201"/>
        <v/>
      </c>
      <c r="D4269" s="24">
        <v>2026</v>
      </c>
      <c r="E4269" s="7" t="s">
        <v>4538</v>
      </c>
      <c r="F4269" s="7" t="s">
        <v>4539</v>
      </c>
      <c r="G4269" s="7" t="s">
        <v>47</v>
      </c>
      <c r="H4269" s="7" t="s">
        <v>25</v>
      </c>
      <c r="I4269" s="8">
        <v>0.31900000000000001</v>
      </c>
      <c r="J4269" s="8">
        <v>0.42199999999999999</v>
      </c>
      <c r="K4269" s="8">
        <v>0.40300000000000002</v>
      </c>
      <c r="L4269" s="8">
        <v>0.82499999999999996</v>
      </c>
      <c r="M4269" s="7">
        <v>44</v>
      </c>
      <c r="N4269" s="7">
        <v>176</v>
      </c>
      <c r="O4269" s="7">
        <v>144</v>
      </c>
      <c r="P4269" s="7">
        <v>26</v>
      </c>
      <c r="Q4269" s="7">
        <v>46</v>
      </c>
      <c r="R4269" s="7">
        <v>7</v>
      </c>
      <c r="S4269" s="7">
        <v>1</v>
      </c>
      <c r="T4269" s="7">
        <v>1</v>
      </c>
      <c r="U4269" s="7">
        <v>25</v>
      </c>
      <c r="V4269" s="7">
        <v>9</v>
      </c>
      <c r="W4269" s="7">
        <v>18</v>
      </c>
      <c r="X4269" s="7">
        <v>44</v>
      </c>
      <c r="Y4269" s="7">
        <v>2</v>
      </c>
      <c r="Z4269" s="7">
        <v>3</v>
      </c>
      <c r="AA4269"/>
    </row>
    <row r="4270" spans="1:27" x14ac:dyDescent="0.25">
      <c r="A4270" s="24">
        <f t="shared" si="202"/>
        <v>1</v>
      </c>
      <c r="B4270" s="24" t="str">
        <f t="shared" si="200"/>
        <v/>
      </c>
      <c r="C4270" s="24" t="str">
        <f t="shared" si="201"/>
        <v/>
      </c>
      <c r="D4270" s="24">
        <v>2026</v>
      </c>
      <c r="E4270" s="7" t="s">
        <v>4542</v>
      </c>
      <c r="F4270" s="7" t="s">
        <v>4539</v>
      </c>
      <c r="G4270" s="7" t="s">
        <v>29</v>
      </c>
      <c r="H4270" s="7" t="s">
        <v>33</v>
      </c>
      <c r="I4270" s="8">
        <v>0.30299999999999999</v>
      </c>
      <c r="J4270" s="8">
        <v>0.39800000000000002</v>
      </c>
      <c r="K4270" s="8">
        <v>0.60499999999999998</v>
      </c>
      <c r="L4270" s="8">
        <v>1.004</v>
      </c>
      <c r="M4270" s="7">
        <v>51</v>
      </c>
      <c r="N4270" s="7">
        <v>217</v>
      </c>
      <c r="O4270" s="7">
        <v>185</v>
      </c>
      <c r="P4270" s="7">
        <v>41</v>
      </c>
      <c r="Q4270" s="7">
        <v>56</v>
      </c>
      <c r="R4270" s="7">
        <v>17</v>
      </c>
      <c r="S4270" s="7">
        <v>3</v>
      </c>
      <c r="T4270" s="7">
        <v>11</v>
      </c>
      <c r="U4270" s="7">
        <v>44</v>
      </c>
      <c r="V4270" s="7">
        <v>10</v>
      </c>
      <c r="W4270" s="7">
        <v>20</v>
      </c>
      <c r="X4270" s="7">
        <v>63</v>
      </c>
      <c r="Y4270" s="7">
        <v>13</v>
      </c>
      <c r="Z4270" s="7">
        <v>2</v>
      </c>
      <c r="AA4270"/>
    </row>
    <row r="4271" spans="1:27" x14ac:dyDescent="0.25">
      <c r="A4271" s="24" t="str">
        <f t="shared" si="202"/>
        <v/>
      </c>
      <c r="B4271" s="24" t="str">
        <f t="shared" si="200"/>
        <v/>
      </c>
      <c r="C4271" s="24" t="str">
        <f t="shared" si="201"/>
        <v/>
      </c>
      <c r="D4271" s="24">
        <v>2026</v>
      </c>
      <c r="E4271" s="7" t="s">
        <v>4543</v>
      </c>
      <c r="F4271" s="7" t="s">
        <v>4539</v>
      </c>
      <c r="G4271" s="7" t="s">
        <v>37</v>
      </c>
      <c r="H4271" s="7" t="s">
        <v>27</v>
      </c>
      <c r="I4271" s="8">
        <v>0.27900000000000003</v>
      </c>
      <c r="J4271" s="8">
        <v>0.40100000000000002</v>
      </c>
      <c r="K4271" s="8">
        <v>0.43</v>
      </c>
      <c r="L4271" s="8">
        <v>0.83099999999999996</v>
      </c>
      <c r="M4271" s="7">
        <v>53</v>
      </c>
      <c r="N4271" s="7">
        <v>220</v>
      </c>
      <c r="O4271" s="7">
        <v>179</v>
      </c>
      <c r="P4271" s="7">
        <v>43</v>
      </c>
      <c r="Q4271" s="7">
        <v>50</v>
      </c>
      <c r="R4271" s="7">
        <v>9</v>
      </c>
      <c r="S4271" s="7">
        <v>3</v>
      </c>
      <c r="T4271" s="7">
        <v>4</v>
      </c>
      <c r="U4271" s="7">
        <v>28</v>
      </c>
      <c r="V4271" s="7">
        <v>7</v>
      </c>
      <c r="W4271" s="7">
        <v>30</v>
      </c>
      <c r="X4271" s="7">
        <v>43</v>
      </c>
      <c r="Y4271" s="7">
        <v>20</v>
      </c>
      <c r="Z4271" s="7">
        <v>4</v>
      </c>
      <c r="AA4271"/>
    </row>
    <row r="4272" spans="1:27" x14ac:dyDescent="0.25">
      <c r="A4272" s="24">
        <f t="shared" si="202"/>
        <v>1</v>
      </c>
      <c r="B4272" s="24" t="str">
        <f t="shared" si="200"/>
        <v/>
      </c>
      <c r="C4272" s="24" t="str">
        <f t="shared" si="201"/>
        <v/>
      </c>
      <c r="D4272" s="24">
        <v>2026</v>
      </c>
      <c r="E4272" s="7" t="s">
        <v>4544</v>
      </c>
      <c r="F4272" s="7" t="s">
        <v>4539</v>
      </c>
      <c r="G4272" s="7" t="s">
        <v>29</v>
      </c>
      <c r="H4272" s="7" t="s">
        <v>35</v>
      </c>
      <c r="I4272" s="8">
        <v>0.253</v>
      </c>
      <c r="J4272" s="8">
        <v>0.35599999999999998</v>
      </c>
      <c r="K4272" s="8">
        <v>0.41</v>
      </c>
      <c r="L4272" s="8">
        <v>0.76500000000000001</v>
      </c>
      <c r="M4272" s="7">
        <v>49</v>
      </c>
      <c r="N4272" s="7">
        <v>198</v>
      </c>
      <c r="O4272" s="7">
        <v>166</v>
      </c>
      <c r="P4272" s="7">
        <v>34</v>
      </c>
      <c r="Q4272" s="7">
        <v>42</v>
      </c>
      <c r="R4272" s="7">
        <v>6</v>
      </c>
      <c r="S4272" s="7">
        <v>1</v>
      </c>
      <c r="T4272" s="7">
        <v>6</v>
      </c>
      <c r="U4272" s="7">
        <v>32</v>
      </c>
      <c r="V4272" s="7">
        <v>2</v>
      </c>
      <c r="W4272" s="7">
        <v>25</v>
      </c>
      <c r="X4272" s="7">
        <v>42</v>
      </c>
      <c r="Y4272" s="7">
        <v>6</v>
      </c>
      <c r="Z4272" s="7">
        <v>2</v>
      </c>
      <c r="AA4272"/>
    </row>
    <row r="4273" spans="1:27" x14ac:dyDescent="0.25">
      <c r="A4273" s="24" t="str">
        <f t="shared" si="202"/>
        <v/>
      </c>
      <c r="B4273" s="24" t="str">
        <f t="shared" si="200"/>
        <v/>
      </c>
      <c r="C4273" s="24" t="str">
        <f t="shared" si="201"/>
        <v/>
      </c>
      <c r="D4273" s="24">
        <v>2026</v>
      </c>
      <c r="E4273" s="7" t="s">
        <v>4545</v>
      </c>
      <c r="F4273" s="7" t="s">
        <v>4539</v>
      </c>
      <c r="G4273" s="7" t="s">
        <v>37</v>
      </c>
      <c r="H4273" s="7" t="s">
        <v>42</v>
      </c>
      <c r="I4273" s="8">
        <v>0.22900000000000001</v>
      </c>
      <c r="J4273" s="8">
        <v>0.33500000000000002</v>
      </c>
      <c r="K4273" s="8">
        <v>0.33500000000000002</v>
      </c>
      <c r="L4273" s="8">
        <v>0.67</v>
      </c>
      <c r="M4273" s="7">
        <v>50</v>
      </c>
      <c r="N4273" s="7">
        <v>214</v>
      </c>
      <c r="O4273" s="7">
        <v>179</v>
      </c>
      <c r="P4273" s="7">
        <v>29</v>
      </c>
      <c r="Q4273" s="7">
        <v>41</v>
      </c>
      <c r="R4273" s="7">
        <v>12</v>
      </c>
      <c r="S4273" s="7">
        <v>2</v>
      </c>
      <c r="T4273" s="7">
        <v>1</v>
      </c>
      <c r="U4273" s="7">
        <v>20</v>
      </c>
      <c r="V4273" s="7">
        <v>5</v>
      </c>
      <c r="W4273" s="7">
        <v>25</v>
      </c>
      <c r="X4273" s="7">
        <v>45</v>
      </c>
      <c r="Y4273" s="7">
        <v>9</v>
      </c>
      <c r="Z4273" s="7">
        <v>2</v>
      </c>
      <c r="AA4273"/>
    </row>
    <row r="4274" spans="1:27" x14ac:dyDescent="0.25">
      <c r="A4274" s="24" t="str">
        <f t="shared" si="202"/>
        <v/>
      </c>
      <c r="B4274" s="24" t="str">
        <f t="shared" si="200"/>
        <v/>
      </c>
      <c r="C4274" s="24" t="str">
        <f t="shared" si="201"/>
        <v/>
      </c>
      <c r="D4274" s="24">
        <v>2026</v>
      </c>
      <c r="E4274" s="7" t="s">
        <v>4546</v>
      </c>
      <c r="F4274" s="7" t="s">
        <v>4539</v>
      </c>
      <c r="G4274" s="7" t="s">
        <v>47</v>
      </c>
      <c r="H4274" s="7" t="s">
        <v>40</v>
      </c>
      <c r="I4274" s="8">
        <v>0.224</v>
      </c>
      <c r="J4274" s="8">
        <v>0.29899999999999999</v>
      </c>
      <c r="K4274" s="8">
        <v>0.255</v>
      </c>
      <c r="L4274" s="8">
        <v>0.55400000000000005</v>
      </c>
      <c r="M4274" s="7">
        <v>50</v>
      </c>
      <c r="N4274" s="7">
        <v>190</v>
      </c>
      <c r="O4274" s="7">
        <v>161</v>
      </c>
      <c r="P4274" s="7">
        <v>22</v>
      </c>
      <c r="Q4274" s="7">
        <v>36</v>
      </c>
      <c r="R4274" s="7">
        <v>3</v>
      </c>
      <c r="S4274" s="7">
        <v>1</v>
      </c>
      <c r="T4274" s="7">
        <v>0</v>
      </c>
      <c r="U4274" s="7">
        <v>23</v>
      </c>
      <c r="V4274" s="7">
        <v>3</v>
      </c>
      <c r="W4274" s="7">
        <v>16</v>
      </c>
      <c r="X4274" s="7">
        <v>41</v>
      </c>
      <c r="Y4274" s="7">
        <v>4</v>
      </c>
      <c r="Z4274" s="7">
        <v>5</v>
      </c>
      <c r="AA4274"/>
    </row>
    <row r="4275" spans="1:27" x14ac:dyDescent="0.25">
      <c r="A4275" s="24">
        <f t="shared" si="202"/>
        <v>1</v>
      </c>
      <c r="B4275" s="24" t="str">
        <f t="shared" si="200"/>
        <v/>
      </c>
      <c r="C4275" s="24" t="str">
        <f t="shared" si="201"/>
        <v/>
      </c>
      <c r="D4275" s="24">
        <v>2026</v>
      </c>
      <c r="E4275" s="7" t="s">
        <v>4547</v>
      </c>
      <c r="F4275" s="7" t="s">
        <v>4539</v>
      </c>
      <c r="G4275" s="7" t="s">
        <v>29</v>
      </c>
      <c r="H4275" s="7" t="s">
        <v>27</v>
      </c>
      <c r="I4275" s="8">
        <v>0.35</v>
      </c>
      <c r="J4275" s="8">
        <v>0.41499999999999998</v>
      </c>
      <c r="K4275" s="8">
        <v>0.55000000000000004</v>
      </c>
      <c r="L4275" s="8">
        <v>0.96499999999999997</v>
      </c>
      <c r="M4275" s="7">
        <v>30</v>
      </c>
      <c r="N4275" s="7">
        <v>119</v>
      </c>
      <c r="O4275" s="7">
        <v>100</v>
      </c>
      <c r="P4275" s="7">
        <v>21</v>
      </c>
      <c r="Q4275" s="7">
        <v>35</v>
      </c>
      <c r="R4275" s="7">
        <v>6</v>
      </c>
      <c r="S4275" s="7">
        <v>1</v>
      </c>
      <c r="T4275" s="7">
        <v>4</v>
      </c>
      <c r="U4275" s="7">
        <v>24</v>
      </c>
      <c r="V4275" s="7">
        <v>3</v>
      </c>
      <c r="W4275" s="7">
        <v>11</v>
      </c>
      <c r="X4275" s="7">
        <v>23</v>
      </c>
      <c r="Y4275" s="7">
        <v>8</v>
      </c>
      <c r="Z4275" s="7">
        <v>2</v>
      </c>
      <c r="AA4275"/>
    </row>
    <row r="4276" spans="1:27" x14ac:dyDescent="0.25">
      <c r="A4276" s="24" t="str">
        <f t="shared" si="202"/>
        <v/>
      </c>
      <c r="B4276" s="24" t="str">
        <f t="shared" si="200"/>
        <v/>
      </c>
      <c r="C4276" s="24" t="str">
        <f t="shared" si="201"/>
        <v/>
      </c>
      <c r="D4276" s="24">
        <v>2026</v>
      </c>
      <c r="E4276" s="7" t="s">
        <v>4548</v>
      </c>
      <c r="F4276" s="7" t="s">
        <v>4539</v>
      </c>
      <c r="G4276" s="7" t="s">
        <v>47</v>
      </c>
      <c r="H4276" s="7" t="s">
        <v>38</v>
      </c>
      <c r="I4276" s="8">
        <v>0.33300000000000002</v>
      </c>
      <c r="J4276" s="8">
        <v>0.48599999999999999</v>
      </c>
      <c r="K4276" s="8">
        <v>0.48099999999999998</v>
      </c>
      <c r="L4276" s="8">
        <v>0.96699999999999997</v>
      </c>
      <c r="M4276" s="7">
        <v>12</v>
      </c>
      <c r="N4276" s="7">
        <v>35</v>
      </c>
      <c r="O4276" s="7">
        <v>27</v>
      </c>
      <c r="P4276" s="7">
        <v>6</v>
      </c>
      <c r="Q4276" s="7">
        <v>9</v>
      </c>
      <c r="R4276" s="7">
        <v>1</v>
      </c>
      <c r="S4276" s="7">
        <v>0</v>
      </c>
      <c r="T4276" s="7">
        <v>1</v>
      </c>
      <c r="U4276" s="7">
        <v>5</v>
      </c>
      <c r="V4276" s="7">
        <v>4</v>
      </c>
      <c r="W4276" s="7">
        <v>4</v>
      </c>
      <c r="X4276" s="7">
        <v>11</v>
      </c>
      <c r="Y4276" s="7">
        <v>1</v>
      </c>
      <c r="Z4276" s="7">
        <v>0</v>
      </c>
      <c r="AA4276"/>
    </row>
    <row r="4277" spans="1:27" x14ac:dyDescent="0.25">
      <c r="A4277" s="24">
        <f t="shared" si="202"/>
        <v>1</v>
      </c>
      <c r="B4277" s="24" t="str">
        <f t="shared" si="200"/>
        <v/>
      </c>
      <c r="C4277" s="24" t="str">
        <f t="shared" si="201"/>
        <v/>
      </c>
      <c r="D4277" s="24">
        <v>2026</v>
      </c>
      <c r="E4277" s="7" t="s">
        <v>4549</v>
      </c>
      <c r="F4277" s="7" t="s">
        <v>4539</v>
      </c>
      <c r="G4277" s="7" t="s">
        <v>29</v>
      </c>
      <c r="H4277" s="7" t="s">
        <v>30</v>
      </c>
      <c r="I4277" s="8">
        <v>0.28000000000000003</v>
      </c>
      <c r="J4277" s="8">
        <v>0.35899999999999999</v>
      </c>
      <c r="K4277" s="8">
        <v>0.44</v>
      </c>
      <c r="L4277" s="8">
        <v>0.79900000000000004</v>
      </c>
      <c r="M4277" s="7">
        <v>27</v>
      </c>
      <c r="N4277" s="7">
        <v>117</v>
      </c>
      <c r="O4277" s="7">
        <v>100</v>
      </c>
      <c r="P4277" s="7">
        <v>21</v>
      </c>
      <c r="Q4277" s="7">
        <v>28</v>
      </c>
      <c r="R4277" s="7">
        <v>8</v>
      </c>
      <c r="S4277" s="7">
        <v>1</v>
      </c>
      <c r="T4277" s="7">
        <v>2</v>
      </c>
      <c r="U4277" s="7">
        <v>14</v>
      </c>
      <c r="V4277" s="7">
        <v>1</v>
      </c>
      <c r="W4277" s="7">
        <v>13</v>
      </c>
      <c r="X4277" s="7">
        <v>24</v>
      </c>
      <c r="Y4277" s="7">
        <v>4</v>
      </c>
      <c r="Z4277" s="7">
        <v>1</v>
      </c>
      <c r="AA4277"/>
    </row>
    <row r="4278" spans="1:27" x14ac:dyDescent="0.25">
      <c r="A4278" s="24" t="str">
        <f t="shared" si="202"/>
        <v/>
      </c>
      <c r="B4278" s="24" t="str">
        <f t="shared" si="200"/>
        <v/>
      </c>
      <c r="C4278" s="24" t="str">
        <f t="shared" si="201"/>
        <v/>
      </c>
      <c r="D4278" s="24">
        <v>2026</v>
      </c>
      <c r="E4278" s="7" t="s">
        <v>4550</v>
      </c>
      <c r="F4278" s="7" t="s">
        <v>4539</v>
      </c>
      <c r="G4278" s="7" t="s">
        <v>37</v>
      </c>
      <c r="H4278" s="7" t="s">
        <v>42</v>
      </c>
      <c r="I4278" s="8">
        <v>0.188</v>
      </c>
      <c r="J4278" s="8">
        <v>0.23499999999999999</v>
      </c>
      <c r="K4278" s="8">
        <v>0.188</v>
      </c>
      <c r="L4278" s="8">
        <v>0.42299999999999999</v>
      </c>
      <c r="M4278" s="7">
        <v>19</v>
      </c>
      <c r="N4278" s="7">
        <v>53</v>
      </c>
      <c r="O4278" s="7">
        <v>48</v>
      </c>
      <c r="P4278" s="7">
        <v>9</v>
      </c>
      <c r="Q4278" s="7">
        <v>9</v>
      </c>
      <c r="R4278" s="7">
        <v>0</v>
      </c>
      <c r="S4278" s="7">
        <v>0</v>
      </c>
      <c r="T4278" s="7">
        <v>0</v>
      </c>
      <c r="U4278" s="7">
        <v>3</v>
      </c>
      <c r="V4278" s="7">
        <v>3</v>
      </c>
      <c r="W4278" s="7">
        <v>0</v>
      </c>
      <c r="X4278" s="7">
        <v>13</v>
      </c>
      <c r="Y4278" s="7">
        <v>5</v>
      </c>
      <c r="Z4278" s="7">
        <v>1</v>
      </c>
      <c r="AA4278"/>
    </row>
    <row r="4279" spans="1:27" x14ac:dyDescent="0.25">
      <c r="A4279" s="24" t="str">
        <f t="shared" si="202"/>
        <v/>
      </c>
      <c r="B4279" s="24" t="str">
        <f t="shared" si="200"/>
        <v/>
      </c>
      <c r="C4279" s="24" t="str">
        <f t="shared" si="201"/>
        <v/>
      </c>
      <c r="D4279" s="24">
        <v>2026</v>
      </c>
      <c r="E4279" s="7" t="s">
        <v>4552</v>
      </c>
      <c r="F4279" s="7" t="s">
        <v>4539</v>
      </c>
      <c r="G4279" s="7" t="s">
        <v>24</v>
      </c>
      <c r="H4279" s="7" t="s">
        <v>38</v>
      </c>
      <c r="I4279" s="8">
        <v>0.182</v>
      </c>
      <c r="J4279" s="8">
        <v>0.25</v>
      </c>
      <c r="K4279" s="8">
        <v>0.182</v>
      </c>
      <c r="L4279" s="8">
        <v>0.432</v>
      </c>
      <c r="M4279" s="7">
        <v>3</v>
      </c>
      <c r="N4279" s="7">
        <v>12</v>
      </c>
      <c r="O4279" s="7">
        <v>11</v>
      </c>
      <c r="P4279" s="7">
        <v>0</v>
      </c>
      <c r="Q4279" s="7">
        <v>2</v>
      </c>
      <c r="R4279" s="7">
        <v>0</v>
      </c>
      <c r="S4279" s="7">
        <v>0</v>
      </c>
      <c r="T4279" s="7">
        <v>0</v>
      </c>
      <c r="U4279" s="7">
        <v>0</v>
      </c>
      <c r="V4279" s="7">
        <v>1</v>
      </c>
      <c r="W4279" s="7">
        <v>0</v>
      </c>
      <c r="X4279" s="7">
        <v>3</v>
      </c>
      <c r="Y4279" s="7">
        <v>0</v>
      </c>
      <c r="Z4279" s="7">
        <v>0</v>
      </c>
      <c r="AA4279"/>
    </row>
    <row r="4280" spans="1:27" x14ac:dyDescent="0.25">
      <c r="A4280" s="24" t="str">
        <f t="shared" si="202"/>
        <v/>
      </c>
      <c r="B4280" s="24" t="str">
        <f t="shared" si="200"/>
        <v/>
      </c>
      <c r="C4280" s="24" t="str">
        <f t="shared" si="201"/>
        <v/>
      </c>
      <c r="D4280" s="24">
        <v>2026</v>
      </c>
      <c r="E4280" s="7" t="s">
        <v>4551</v>
      </c>
      <c r="F4280" s="7" t="s">
        <v>4539</v>
      </c>
      <c r="G4280" s="7" t="s">
        <v>24</v>
      </c>
      <c r="H4280" s="7" t="s">
        <v>25</v>
      </c>
      <c r="I4280" s="8">
        <v>0.18</v>
      </c>
      <c r="J4280" s="8">
        <v>0.33300000000000002</v>
      </c>
      <c r="K4280" s="8">
        <v>0.28100000000000003</v>
      </c>
      <c r="L4280" s="8">
        <v>0.61399999999999999</v>
      </c>
      <c r="M4280" s="7">
        <v>36</v>
      </c>
      <c r="N4280" s="7">
        <v>112</v>
      </c>
      <c r="O4280" s="7">
        <v>89</v>
      </c>
      <c r="P4280" s="7">
        <v>12</v>
      </c>
      <c r="Q4280" s="7">
        <v>16</v>
      </c>
      <c r="R4280" s="7">
        <v>0</v>
      </c>
      <c r="S4280" s="7">
        <v>0</v>
      </c>
      <c r="T4280" s="7">
        <v>3</v>
      </c>
      <c r="U4280" s="7">
        <v>10</v>
      </c>
      <c r="V4280" s="7">
        <v>6</v>
      </c>
      <c r="W4280" s="7">
        <v>15</v>
      </c>
      <c r="X4280" s="7">
        <v>33</v>
      </c>
      <c r="Y4280" s="7">
        <v>6</v>
      </c>
      <c r="Z4280" s="7">
        <v>0</v>
      </c>
      <c r="AA4280"/>
    </row>
    <row r="4281" spans="1:27" x14ac:dyDescent="0.25">
      <c r="A4281" s="24" t="str">
        <f t="shared" si="202"/>
        <v/>
      </c>
      <c r="B4281" s="24" t="str">
        <f t="shared" si="200"/>
        <v/>
      </c>
      <c r="C4281" s="24" t="str">
        <f t="shared" si="201"/>
        <v/>
      </c>
      <c r="D4281" s="24">
        <v>2026</v>
      </c>
      <c r="E4281" s="7" t="s">
        <v>4553</v>
      </c>
      <c r="F4281" s="7" t="s">
        <v>4539</v>
      </c>
      <c r="G4281" s="7" t="s">
        <v>24</v>
      </c>
      <c r="H4281" s="7" t="s">
        <v>30</v>
      </c>
      <c r="I4281" s="8">
        <v>0.105</v>
      </c>
      <c r="J4281" s="8">
        <v>0.25</v>
      </c>
      <c r="K4281" s="8">
        <v>0.105</v>
      </c>
      <c r="L4281" s="8">
        <v>0.35499999999999998</v>
      </c>
      <c r="M4281" s="7">
        <v>9</v>
      </c>
      <c r="N4281" s="7">
        <v>24</v>
      </c>
      <c r="O4281" s="7">
        <v>19</v>
      </c>
      <c r="P4281" s="7">
        <v>0</v>
      </c>
      <c r="Q4281" s="7">
        <v>2</v>
      </c>
      <c r="R4281" s="7">
        <v>0</v>
      </c>
      <c r="S4281" s="7">
        <v>0</v>
      </c>
      <c r="T4281" s="7">
        <v>0</v>
      </c>
      <c r="U4281" s="7">
        <v>1</v>
      </c>
      <c r="V4281" s="7">
        <v>1</v>
      </c>
      <c r="W4281" s="7">
        <v>3</v>
      </c>
      <c r="X4281" s="7">
        <v>5</v>
      </c>
      <c r="Y4281" s="7">
        <v>0</v>
      </c>
      <c r="Z4281" s="7">
        <v>0</v>
      </c>
      <c r="AA4281"/>
    </row>
    <row r="4282" spans="1:27" x14ac:dyDescent="0.25">
      <c r="A4282" s="24" t="str">
        <f t="shared" si="202"/>
        <v/>
      </c>
      <c r="B4282" s="24" t="str">
        <f t="shared" si="200"/>
        <v/>
      </c>
      <c r="C4282" s="24" t="str">
        <f t="shared" si="201"/>
        <v/>
      </c>
      <c r="D4282" s="24">
        <v>2026</v>
      </c>
      <c r="E4282" s="7" t="s">
        <v>4554</v>
      </c>
      <c r="F4282" s="7" t="s">
        <v>4555</v>
      </c>
      <c r="G4282" s="7" t="s">
        <v>37</v>
      </c>
      <c r="H4282" s="7" t="s">
        <v>25</v>
      </c>
      <c r="I4282" s="8">
        <v>0.34699999999999998</v>
      </c>
      <c r="J4282" s="8">
        <v>0.435</v>
      </c>
      <c r="K4282" s="8">
        <v>0.66300000000000003</v>
      </c>
      <c r="L4282" s="8">
        <v>1.099</v>
      </c>
      <c r="M4282" s="7">
        <v>54</v>
      </c>
      <c r="N4282" s="7">
        <v>239</v>
      </c>
      <c r="O4282" s="7">
        <v>202</v>
      </c>
      <c r="P4282" s="7">
        <v>55</v>
      </c>
      <c r="Q4282" s="7">
        <v>70</v>
      </c>
      <c r="R4282" s="7">
        <v>12</v>
      </c>
      <c r="S4282" s="7">
        <v>2</v>
      </c>
      <c r="T4282" s="7">
        <v>16</v>
      </c>
      <c r="U4282" s="7">
        <v>61</v>
      </c>
      <c r="V4282" s="7">
        <v>12</v>
      </c>
      <c r="W4282" s="7">
        <v>22</v>
      </c>
      <c r="X4282" s="7">
        <v>44</v>
      </c>
      <c r="Y4282" s="7">
        <v>24</v>
      </c>
      <c r="Z4282" s="7">
        <v>2</v>
      </c>
      <c r="AA4282"/>
    </row>
    <row r="4283" spans="1:27" x14ac:dyDescent="0.25">
      <c r="A4283" s="24">
        <f t="shared" si="202"/>
        <v>1</v>
      </c>
      <c r="B4283" s="24">
        <f t="shared" si="200"/>
        <v>1</v>
      </c>
      <c r="C4283" s="24" t="str">
        <f t="shared" si="201"/>
        <v/>
      </c>
      <c r="D4283" s="24">
        <v>2026</v>
      </c>
      <c r="E4283" s="7" t="s">
        <v>4556</v>
      </c>
      <c r="F4283" s="7" t="s">
        <v>4555</v>
      </c>
      <c r="G4283" s="7" t="s">
        <v>29</v>
      </c>
      <c r="H4283" s="7" t="s">
        <v>44</v>
      </c>
      <c r="I4283" s="8">
        <v>0.32500000000000001</v>
      </c>
      <c r="J4283" s="8">
        <v>0.47</v>
      </c>
      <c r="K4283" s="8">
        <v>0.753</v>
      </c>
      <c r="L4283" s="8">
        <v>1.2230000000000001</v>
      </c>
      <c r="M4283" s="7">
        <v>55</v>
      </c>
      <c r="N4283" s="7">
        <v>253</v>
      </c>
      <c r="O4283" s="7">
        <v>194</v>
      </c>
      <c r="P4283" s="7">
        <v>57</v>
      </c>
      <c r="Q4283" s="7">
        <v>63</v>
      </c>
      <c r="R4283" s="7">
        <v>16</v>
      </c>
      <c r="S4283" s="7">
        <v>2</v>
      </c>
      <c r="T4283" s="7">
        <v>21</v>
      </c>
      <c r="U4283" s="7">
        <v>64</v>
      </c>
      <c r="V4283" s="7">
        <v>6</v>
      </c>
      <c r="W4283" s="7">
        <v>50</v>
      </c>
      <c r="X4283" s="7">
        <v>41</v>
      </c>
      <c r="Y4283" s="7">
        <v>11</v>
      </c>
      <c r="Z4283" s="7">
        <v>2</v>
      </c>
      <c r="AA4283"/>
    </row>
    <row r="4284" spans="1:27" x14ac:dyDescent="0.25">
      <c r="A4284" s="24">
        <f t="shared" si="202"/>
        <v>1</v>
      </c>
      <c r="B4284" s="24" t="str">
        <f t="shared" si="200"/>
        <v/>
      </c>
      <c r="C4284" s="24" t="str">
        <f t="shared" si="201"/>
        <v/>
      </c>
      <c r="D4284" s="24">
        <v>2026</v>
      </c>
      <c r="E4284" s="7" t="s">
        <v>4557</v>
      </c>
      <c r="F4284" s="7" t="s">
        <v>4555</v>
      </c>
      <c r="G4284" s="7" t="s">
        <v>29</v>
      </c>
      <c r="H4284" s="7" t="s">
        <v>27</v>
      </c>
      <c r="I4284" s="8">
        <v>0.307</v>
      </c>
      <c r="J4284" s="8">
        <v>0.44400000000000001</v>
      </c>
      <c r="K4284" s="8">
        <v>0.371</v>
      </c>
      <c r="L4284" s="8">
        <v>0.81499999999999995</v>
      </c>
      <c r="M4284" s="7">
        <v>55</v>
      </c>
      <c r="N4284" s="7">
        <v>261</v>
      </c>
      <c r="O4284" s="7">
        <v>205</v>
      </c>
      <c r="P4284" s="7">
        <v>62</v>
      </c>
      <c r="Q4284" s="7">
        <v>63</v>
      </c>
      <c r="R4284" s="7">
        <v>7</v>
      </c>
      <c r="S4284" s="7">
        <v>3</v>
      </c>
      <c r="T4284" s="7">
        <v>0</v>
      </c>
      <c r="U4284" s="7">
        <v>23</v>
      </c>
      <c r="V4284" s="7">
        <v>13</v>
      </c>
      <c r="W4284" s="7">
        <v>40</v>
      </c>
      <c r="X4284" s="7">
        <v>25</v>
      </c>
      <c r="Y4284" s="7">
        <v>29</v>
      </c>
      <c r="Z4284" s="7">
        <v>9</v>
      </c>
      <c r="AA4284"/>
    </row>
    <row r="4285" spans="1:27" x14ac:dyDescent="0.25">
      <c r="A4285" s="24" t="str">
        <f t="shared" si="202"/>
        <v/>
      </c>
      <c r="B4285" s="24" t="str">
        <f t="shared" si="200"/>
        <v/>
      </c>
      <c r="C4285" s="24" t="str">
        <f t="shared" si="201"/>
        <v/>
      </c>
      <c r="D4285" s="24">
        <v>2026</v>
      </c>
      <c r="E4285" s="7" t="s">
        <v>4558</v>
      </c>
      <c r="F4285" s="7" t="s">
        <v>4555</v>
      </c>
      <c r="G4285" s="7" t="s">
        <v>37</v>
      </c>
      <c r="H4285" s="7" t="s">
        <v>35</v>
      </c>
      <c r="I4285" s="8">
        <v>0.29299999999999998</v>
      </c>
      <c r="J4285" s="8">
        <v>0.39</v>
      </c>
      <c r="K4285" s="8">
        <v>0.52200000000000002</v>
      </c>
      <c r="L4285" s="8">
        <v>0.91200000000000003</v>
      </c>
      <c r="M4285" s="7">
        <v>55</v>
      </c>
      <c r="N4285" s="7">
        <v>251</v>
      </c>
      <c r="O4285" s="7">
        <v>205</v>
      </c>
      <c r="P4285" s="7">
        <v>47</v>
      </c>
      <c r="Q4285" s="7">
        <v>60</v>
      </c>
      <c r="R4285" s="7">
        <v>20</v>
      </c>
      <c r="S4285" s="7">
        <v>3</v>
      </c>
      <c r="T4285" s="7">
        <v>7</v>
      </c>
      <c r="U4285" s="7">
        <v>42</v>
      </c>
      <c r="V4285" s="7">
        <v>8</v>
      </c>
      <c r="W4285" s="7">
        <v>29</v>
      </c>
      <c r="X4285" s="7">
        <v>54</v>
      </c>
      <c r="Y4285" s="7">
        <v>22</v>
      </c>
      <c r="Z4285" s="7">
        <v>4</v>
      </c>
      <c r="AA4285"/>
    </row>
    <row r="4286" spans="1:27" x14ac:dyDescent="0.25">
      <c r="A4286" s="24" t="str">
        <f t="shared" si="202"/>
        <v/>
      </c>
      <c r="B4286" s="24" t="str">
        <f t="shared" si="200"/>
        <v/>
      </c>
      <c r="C4286" s="24" t="str">
        <f t="shared" si="201"/>
        <v/>
      </c>
      <c r="D4286" s="24">
        <v>2026</v>
      </c>
      <c r="E4286" s="7" t="s">
        <v>4559</v>
      </c>
      <c r="F4286" s="7" t="s">
        <v>4555</v>
      </c>
      <c r="G4286" s="7" t="s">
        <v>24</v>
      </c>
      <c r="H4286" s="7" t="s">
        <v>33</v>
      </c>
      <c r="I4286" s="8">
        <v>0.28799999999999998</v>
      </c>
      <c r="J4286" s="8">
        <v>0.45</v>
      </c>
      <c r="K4286" s="8">
        <v>0.33700000000000002</v>
      </c>
      <c r="L4286" s="8">
        <v>0.78800000000000003</v>
      </c>
      <c r="M4286" s="7">
        <v>49</v>
      </c>
      <c r="N4286" s="7">
        <v>212</v>
      </c>
      <c r="O4286" s="7">
        <v>163</v>
      </c>
      <c r="P4286" s="7">
        <v>35</v>
      </c>
      <c r="Q4286" s="7">
        <v>47</v>
      </c>
      <c r="R4286" s="7">
        <v>8</v>
      </c>
      <c r="S4286" s="7">
        <v>0</v>
      </c>
      <c r="T4286" s="7">
        <v>0</v>
      </c>
      <c r="U4286" s="7">
        <v>20</v>
      </c>
      <c r="V4286" s="7">
        <v>28</v>
      </c>
      <c r="W4286" s="7">
        <v>20</v>
      </c>
      <c r="X4286" s="7">
        <v>20</v>
      </c>
      <c r="Y4286" s="7">
        <v>14</v>
      </c>
      <c r="Z4286" s="7">
        <v>5</v>
      </c>
      <c r="AA4286"/>
    </row>
    <row r="4287" spans="1:27" x14ac:dyDescent="0.25">
      <c r="A4287" s="24" t="str">
        <f t="shared" si="202"/>
        <v/>
      </c>
      <c r="B4287" s="24" t="str">
        <f t="shared" si="200"/>
        <v/>
      </c>
      <c r="C4287" s="24" t="str">
        <f t="shared" si="201"/>
        <v/>
      </c>
      <c r="D4287" s="24">
        <v>2026</v>
      </c>
      <c r="E4287" s="7" t="s">
        <v>4560</v>
      </c>
      <c r="F4287" s="7" t="s">
        <v>4555</v>
      </c>
      <c r="G4287" s="7" t="s">
        <v>24</v>
      </c>
      <c r="H4287" s="7" t="s">
        <v>30</v>
      </c>
      <c r="I4287" s="8">
        <v>0.26700000000000002</v>
      </c>
      <c r="J4287" s="8">
        <v>0.41099999999999998</v>
      </c>
      <c r="K4287" s="8">
        <v>0.47299999999999998</v>
      </c>
      <c r="L4287" s="8">
        <v>0.88300000000000001</v>
      </c>
      <c r="M4287" s="7">
        <v>50</v>
      </c>
      <c r="N4287" s="7">
        <v>210</v>
      </c>
      <c r="O4287" s="7">
        <v>165</v>
      </c>
      <c r="P4287" s="7">
        <v>36</v>
      </c>
      <c r="Q4287" s="7">
        <v>44</v>
      </c>
      <c r="R4287" s="7">
        <v>8</v>
      </c>
      <c r="S4287" s="7">
        <v>1</v>
      </c>
      <c r="T4287" s="7">
        <v>8</v>
      </c>
      <c r="U4287" s="7">
        <v>45</v>
      </c>
      <c r="V4287" s="7">
        <v>8</v>
      </c>
      <c r="W4287" s="7">
        <v>33</v>
      </c>
      <c r="X4287" s="7">
        <v>61</v>
      </c>
      <c r="Y4287" s="7">
        <v>23</v>
      </c>
      <c r="Z4287" s="7">
        <v>4</v>
      </c>
      <c r="AA4287"/>
    </row>
    <row r="4288" spans="1:27" x14ac:dyDescent="0.25">
      <c r="A4288" s="24" t="str">
        <f t="shared" si="202"/>
        <v/>
      </c>
      <c r="B4288" s="24" t="str">
        <f t="shared" si="200"/>
        <v/>
      </c>
      <c r="C4288" s="24" t="str">
        <f t="shared" si="201"/>
        <v/>
      </c>
      <c r="D4288" s="24">
        <v>2026</v>
      </c>
      <c r="E4288" s="7" t="s">
        <v>4561</v>
      </c>
      <c r="F4288" s="7" t="s">
        <v>4555</v>
      </c>
      <c r="G4288" s="7" t="s">
        <v>37</v>
      </c>
      <c r="H4288" s="7" t="s">
        <v>40</v>
      </c>
      <c r="I4288" s="8">
        <v>0.25700000000000001</v>
      </c>
      <c r="J4288" s="8">
        <v>0.38500000000000001</v>
      </c>
      <c r="K4288" s="8">
        <v>0.377</v>
      </c>
      <c r="L4288" s="8">
        <v>0.76300000000000001</v>
      </c>
      <c r="M4288" s="7">
        <v>50</v>
      </c>
      <c r="N4288" s="7">
        <v>206</v>
      </c>
      <c r="O4288" s="7">
        <v>167</v>
      </c>
      <c r="P4288" s="7">
        <v>36</v>
      </c>
      <c r="Q4288" s="7">
        <v>43</v>
      </c>
      <c r="R4288" s="7">
        <v>8</v>
      </c>
      <c r="S4288" s="7">
        <v>0</v>
      </c>
      <c r="T4288" s="7">
        <v>4</v>
      </c>
      <c r="U4288" s="7">
        <v>30</v>
      </c>
      <c r="V4288" s="7">
        <v>7</v>
      </c>
      <c r="W4288" s="7">
        <v>29</v>
      </c>
      <c r="X4288" s="7">
        <v>42</v>
      </c>
      <c r="Y4288" s="7">
        <v>15</v>
      </c>
      <c r="Z4288" s="7">
        <v>5</v>
      </c>
      <c r="AA4288"/>
    </row>
    <row r="4289" spans="1:27" x14ac:dyDescent="0.25">
      <c r="A4289" s="24" t="str">
        <f t="shared" si="202"/>
        <v/>
      </c>
      <c r="B4289" s="24" t="str">
        <f t="shared" si="200"/>
        <v/>
      </c>
      <c r="C4289" s="24" t="str">
        <f t="shared" si="201"/>
        <v/>
      </c>
      <c r="D4289" s="24">
        <v>2026</v>
      </c>
      <c r="E4289" s="7" t="s">
        <v>4562</v>
      </c>
      <c r="F4289" s="7" t="s">
        <v>4555</v>
      </c>
      <c r="G4289" s="7" t="s">
        <v>47</v>
      </c>
      <c r="H4289" s="7" t="s">
        <v>38</v>
      </c>
      <c r="I4289" s="8">
        <v>0.255</v>
      </c>
      <c r="J4289" s="8">
        <v>0.32100000000000001</v>
      </c>
      <c r="K4289" s="8">
        <v>0.34699999999999998</v>
      </c>
      <c r="L4289" s="8">
        <v>0.66800000000000004</v>
      </c>
      <c r="M4289" s="7">
        <v>32</v>
      </c>
      <c r="N4289" s="7">
        <v>110</v>
      </c>
      <c r="O4289" s="7">
        <v>98</v>
      </c>
      <c r="P4289" s="7">
        <v>6</v>
      </c>
      <c r="Q4289" s="7">
        <v>25</v>
      </c>
      <c r="R4289" s="7">
        <v>6</v>
      </c>
      <c r="S4289" s="7">
        <v>0</v>
      </c>
      <c r="T4289" s="7">
        <v>1</v>
      </c>
      <c r="U4289" s="7">
        <v>14</v>
      </c>
      <c r="V4289" s="7">
        <v>2</v>
      </c>
      <c r="W4289" s="7">
        <v>8</v>
      </c>
      <c r="X4289" s="7">
        <v>27</v>
      </c>
      <c r="Y4289" s="7">
        <v>3</v>
      </c>
      <c r="Z4289" s="7">
        <v>0</v>
      </c>
      <c r="AA4289"/>
    </row>
    <row r="4290" spans="1:27" x14ac:dyDescent="0.25">
      <c r="A4290" s="24" t="str">
        <f t="shared" si="202"/>
        <v/>
      </c>
      <c r="B4290" s="24" t="str">
        <f t="shared" ref="B4290:B4353" si="203">IF(COUNTIFS(Draft_Player,$E4290),COUNTIFS(Draft_Player,$E4290),"")</f>
        <v/>
      </c>
      <c r="C4290" s="24" t="str">
        <f t="shared" ref="C4290:C4353" si="204">IF(COUNTIFS(Transfers_Player,$E4290),COUNTIFS(Transfers_Player,$E4290),"")</f>
        <v/>
      </c>
      <c r="D4290" s="24">
        <v>2026</v>
      </c>
      <c r="E4290" s="7" t="s">
        <v>4563</v>
      </c>
      <c r="F4290" s="7" t="s">
        <v>4555</v>
      </c>
      <c r="G4290" s="7" t="s">
        <v>47</v>
      </c>
      <c r="H4290" s="7" t="s">
        <v>38</v>
      </c>
      <c r="I4290" s="8">
        <v>0.23499999999999999</v>
      </c>
      <c r="J4290" s="8">
        <v>0.33900000000000002</v>
      </c>
      <c r="K4290" s="8">
        <v>0.33300000000000002</v>
      </c>
      <c r="L4290" s="8">
        <v>0.67200000000000004</v>
      </c>
      <c r="M4290" s="7">
        <v>18</v>
      </c>
      <c r="N4290" s="7">
        <v>59</v>
      </c>
      <c r="O4290" s="7">
        <v>51</v>
      </c>
      <c r="P4290" s="7">
        <v>8</v>
      </c>
      <c r="Q4290" s="7">
        <v>12</v>
      </c>
      <c r="R4290" s="7">
        <v>5</v>
      </c>
      <c r="S4290" s="7">
        <v>0</v>
      </c>
      <c r="T4290" s="7">
        <v>0</v>
      </c>
      <c r="U4290" s="7">
        <v>13</v>
      </c>
      <c r="V4290" s="7">
        <v>3</v>
      </c>
      <c r="W4290" s="7">
        <v>5</v>
      </c>
      <c r="X4290" s="7">
        <v>19</v>
      </c>
      <c r="Y4290" s="7">
        <v>2</v>
      </c>
      <c r="Z4290" s="7">
        <v>0</v>
      </c>
      <c r="AA4290"/>
    </row>
    <row r="4291" spans="1:27" x14ac:dyDescent="0.25">
      <c r="A4291" s="24" t="str">
        <f t="shared" ref="A4291:A4354" si="205">IF(OR(G4291="SR", G4291="GR"), 1, "")</f>
        <v/>
      </c>
      <c r="B4291" s="24" t="str">
        <f t="shared" si="203"/>
        <v/>
      </c>
      <c r="C4291" s="24" t="str">
        <f t="shared" si="204"/>
        <v/>
      </c>
      <c r="D4291" s="24">
        <v>2026</v>
      </c>
      <c r="E4291" s="7" t="s">
        <v>4564</v>
      </c>
      <c r="F4291" s="7" t="s">
        <v>4555</v>
      </c>
      <c r="G4291" s="7" t="s">
        <v>24</v>
      </c>
      <c r="H4291" s="7" t="s">
        <v>38</v>
      </c>
      <c r="I4291" s="8">
        <v>0.222</v>
      </c>
      <c r="J4291" s="8">
        <v>0.41699999999999998</v>
      </c>
      <c r="K4291" s="8">
        <v>0.55600000000000005</v>
      </c>
      <c r="L4291" s="8">
        <v>0.97199999999999998</v>
      </c>
      <c r="M4291" s="7">
        <v>7</v>
      </c>
      <c r="N4291" s="7">
        <v>25</v>
      </c>
      <c r="O4291" s="7">
        <v>18</v>
      </c>
      <c r="P4291" s="7">
        <v>5</v>
      </c>
      <c r="Q4291" s="7">
        <v>4</v>
      </c>
      <c r="R4291" s="7">
        <v>3</v>
      </c>
      <c r="S4291" s="7">
        <v>0</v>
      </c>
      <c r="T4291" s="7">
        <v>1</v>
      </c>
      <c r="U4291" s="7">
        <v>8</v>
      </c>
      <c r="V4291" s="7">
        <v>3</v>
      </c>
      <c r="W4291" s="7">
        <v>3</v>
      </c>
      <c r="X4291" s="7">
        <v>5</v>
      </c>
      <c r="Y4291" s="7">
        <v>2</v>
      </c>
      <c r="Z4291" s="7">
        <v>0</v>
      </c>
      <c r="AA4291"/>
    </row>
    <row r="4292" spans="1:27" x14ac:dyDescent="0.25">
      <c r="A4292" s="24" t="str">
        <f t="shared" si="205"/>
        <v/>
      </c>
      <c r="B4292" s="24" t="str">
        <f t="shared" si="203"/>
        <v/>
      </c>
      <c r="C4292" s="24" t="str">
        <f t="shared" si="204"/>
        <v/>
      </c>
      <c r="D4292" s="24">
        <v>2026</v>
      </c>
      <c r="E4292" s="7" t="s">
        <v>4565</v>
      </c>
      <c r="F4292" s="7" t="s">
        <v>4555</v>
      </c>
      <c r="G4292" s="7" t="s">
        <v>47</v>
      </c>
      <c r="H4292" s="7" t="s">
        <v>30</v>
      </c>
      <c r="I4292" s="8">
        <v>0.2</v>
      </c>
      <c r="J4292" s="8">
        <v>0.42899999999999999</v>
      </c>
      <c r="K4292" s="8">
        <v>0.2</v>
      </c>
      <c r="L4292" s="8">
        <v>0.629</v>
      </c>
      <c r="M4292" s="7">
        <v>4</v>
      </c>
      <c r="N4292" s="7">
        <v>7</v>
      </c>
      <c r="O4292" s="7">
        <v>5</v>
      </c>
      <c r="P4292" s="7">
        <v>1</v>
      </c>
      <c r="Q4292" s="7">
        <v>1</v>
      </c>
      <c r="R4292" s="7">
        <v>0</v>
      </c>
      <c r="S4292" s="7">
        <v>0</v>
      </c>
      <c r="T4292" s="7">
        <v>0</v>
      </c>
      <c r="U4292" s="7">
        <v>1</v>
      </c>
      <c r="V4292" s="7">
        <v>0</v>
      </c>
      <c r="W4292" s="7">
        <v>2</v>
      </c>
      <c r="X4292" s="7">
        <v>1</v>
      </c>
      <c r="Y4292" s="7">
        <v>1</v>
      </c>
      <c r="Z4292" s="7">
        <v>0</v>
      </c>
      <c r="AA4292"/>
    </row>
    <row r="4293" spans="1:27" x14ac:dyDescent="0.25">
      <c r="A4293" s="24">
        <f t="shared" si="205"/>
        <v>1</v>
      </c>
      <c r="B4293" s="24" t="str">
        <f t="shared" si="203"/>
        <v/>
      </c>
      <c r="C4293" s="24" t="str">
        <f t="shared" si="204"/>
        <v/>
      </c>
      <c r="D4293" s="24">
        <v>2026</v>
      </c>
      <c r="E4293" s="7" t="s">
        <v>4566</v>
      </c>
      <c r="F4293" s="7" t="s">
        <v>4555</v>
      </c>
      <c r="G4293" s="7" t="s">
        <v>29</v>
      </c>
      <c r="H4293" s="7" t="s">
        <v>42</v>
      </c>
      <c r="I4293" s="8">
        <v>0.185</v>
      </c>
      <c r="J4293" s="8">
        <v>0.41299999999999998</v>
      </c>
      <c r="K4293" s="8">
        <v>0.24099999999999999</v>
      </c>
      <c r="L4293" s="8">
        <v>0.65400000000000003</v>
      </c>
      <c r="M4293" s="7">
        <v>21</v>
      </c>
      <c r="N4293" s="7">
        <v>75</v>
      </c>
      <c r="O4293" s="7">
        <v>54</v>
      </c>
      <c r="P4293" s="7">
        <v>16</v>
      </c>
      <c r="Q4293" s="7">
        <v>10</v>
      </c>
      <c r="R4293" s="7">
        <v>3</v>
      </c>
      <c r="S4293" s="7">
        <v>0</v>
      </c>
      <c r="T4293" s="7">
        <v>0</v>
      </c>
      <c r="U4293" s="7">
        <v>10</v>
      </c>
      <c r="V4293" s="7">
        <v>3</v>
      </c>
      <c r="W4293" s="7">
        <v>18</v>
      </c>
      <c r="X4293" s="7">
        <v>19</v>
      </c>
      <c r="Y4293" s="7">
        <v>15</v>
      </c>
      <c r="Z4293" s="7">
        <v>1</v>
      </c>
      <c r="AA4293"/>
    </row>
    <row r="4294" spans="1:27" x14ac:dyDescent="0.25">
      <c r="A4294" s="24" t="str">
        <f t="shared" si="205"/>
        <v/>
      </c>
      <c r="B4294" s="24" t="str">
        <f t="shared" si="203"/>
        <v/>
      </c>
      <c r="C4294" s="24" t="str">
        <f t="shared" si="204"/>
        <v/>
      </c>
      <c r="D4294" s="24">
        <v>2026</v>
      </c>
      <c r="E4294" s="7" t="s">
        <v>4567</v>
      </c>
      <c r="F4294" s="7" t="s">
        <v>4555</v>
      </c>
      <c r="G4294" s="7" t="s">
        <v>47</v>
      </c>
      <c r="H4294" s="7" t="s">
        <v>38</v>
      </c>
      <c r="I4294" s="8">
        <v>0.16900000000000001</v>
      </c>
      <c r="J4294" s="8">
        <v>0.32900000000000001</v>
      </c>
      <c r="K4294" s="8">
        <v>0.22</v>
      </c>
      <c r="L4294" s="8">
        <v>0.54900000000000004</v>
      </c>
      <c r="M4294" s="7">
        <v>21</v>
      </c>
      <c r="N4294" s="7">
        <v>73</v>
      </c>
      <c r="O4294" s="7">
        <v>59</v>
      </c>
      <c r="P4294" s="7">
        <v>7</v>
      </c>
      <c r="Q4294" s="7">
        <v>10</v>
      </c>
      <c r="R4294" s="7">
        <v>0</v>
      </c>
      <c r="S4294" s="7">
        <v>0</v>
      </c>
      <c r="T4294" s="7">
        <v>1</v>
      </c>
      <c r="U4294" s="7">
        <v>6</v>
      </c>
      <c r="V4294" s="7">
        <v>3</v>
      </c>
      <c r="W4294" s="7">
        <v>11</v>
      </c>
      <c r="X4294" s="7">
        <v>21</v>
      </c>
      <c r="Y4294" s="7">
        <v>2</v>
      </c>
      <c r="Z4294" s="7">
        <v>0</v>
      </c>
      <c r="AA4294"/>
    </row>
    <row r="4295" spans="1:27" x14ac:dyDescent="0.25">
      <c r="A4295" s="24" t="str">
        <f t="shared" si="205"/>
        <v/>
      </c>
      <c r="B4295" s="24" t="str">
        <f t="shared" si="203"/>
        <v/>
      </c>
      <c r="C4295" s="24" t="str">
        <f t="shared" si="204"/>
        <v/>
      </c>
      <c r="D4295" s="24">
        <v>2026</v>
      </c>
      <c r="E4295" s="7" t="s">
        <v>4568</v>
      </c>
      <c r="F4295" s="7" t="s">
        <v>4555</v>
      </c>
      <c r="G4295" s="7" t="s">
        <v>47</v>
      </c>
      <c r="H4295" s="7" t="s">
        <v>42</v>
      </c>
      <c r="I4295" s="8">
        <v>0.16700000000000001</v>
      </c>
      <c r="J4295" s="8">
        <v>0.311</v>
      </c>
      <c r="K4295" s="8">
        <v>0.19400000000000001</v>
      </c>
      <c r="L4295" s="8">
        <v>0.50600000000000001</v>
      </c>
      <c r="M4295" s="7">
        <v>16</v>
      </c>
      <c r="N4295" s="7">
        <v>47</v>
      </c>
      <c r="O4295" s="7">
        <v>36</v>
      </c>
      <c r="P4295" s="7">
        <v>7</v>
      </c>
      <c r="Q4295" s="7">
        <v>6</v>
      </c>
      <c r="R4295" s="7">
        <v>1</v>
      </c>
      <c r="S4295" s="7">
        <v>0</v>
      </c>
      <c r="T4295" s="7">
        <v>0</v>
      </c>
      <c r="U4295" s="7">
        <v>5</v>
      </c>
      <c r="V4295" s="7">
        <v>5</v>
      </c>
      <c r="W4295" s="7">
        <v>3</v>
      </c>
      <c r="X4295" s="7">
        <v>15</v>
      </c>
      <c r="Y4295" s="7">
        <v>1</v>
      </c>
      <c r="Z4295" s="7">
        <v>1</v>
      </c>
      <c r="AA4295"/>
    </row>
    <row r="4296" spans="1:27" x14ac:dyDescent="0.25">
      <c r="A4296" s="24" t="str">
        <f t="shared" si="205"/>
        <v/>
      </c>
      <c r="B4296" s="24" t="str">
        <f t="shared" si="203"/>
        <v/>
      </c>
      <c r="C4296" s="24" t="str">
        <f t="shared" si="204"/>
        <v/>
      </c>
      <c r="D4296" s="24">
        <v>2026</v>
      </c>
      <c r="E4296" s="7" t="s">
        <v>4569</v>
      </c>
      <c r="F4296" s="7" t="s">
        <v>4555</v>
      </c>
      <c r="G4296" s="7" t="s">
        <v>47</v>
      </c>
      <c r="H4296" s="7" t="s">
        <v>40</v>
      </c>
      <c r="I4296" s="8">
        <v>0.153</v>
      </c>
      <c r="J4296" s="8">
        <v>0.27100000000000002</v>
      </c>
      <c r="K4296" s="8">
        <v>0.186</v>
      </c>
      <c r="L4296" s="8">
        <v>0.45800000000000002</v>
      </c>
      <c r="M4296" s="7">
        <v>26</v>
      </c>
      <c r="N4296" s="7">
        <v>76</v>
      </c>
      <c r="O4296" s="7">
        <v>59</v>
      </c>
      <c r="P4296" s="7">
        <v>9</v>
      </c>
      <c r="Q4296" s="7">
        <v>9</v>
      </c>
      <c r="R4296" s="7">
        <v>2</v>
      </c>
      <c r="S4296" s="7">
        <v>0</v>
      </c>
      <c r="T4296" s="7">
        <v>0</v>
      </c>
      <c r="U4296" s="7">
        <v>2</v>
      </c>
      <c r="V4296" s="7">
        <v>4</v>
      </c>
      <c r="W4296" s="7">
        <v>6</v>
      </c>
      <c r="X4296" s="7">
        <v>24</v>
      </c>
      <c r="Y4296" s="7">
        <v>2</v>
      </c>
      <c r="Z4296" s="7">
        <v>0</v>
      </c>
      <c r="AA4296"/>
    </row>
    <row r="4297" spans="1:27" x14ac:dyDescent="0.25">
      <c r="A4297" s="24" t="str">
        <f t="shared" si="205"/>
        <v/>
      </c>
      <c r="B4297" s="24" t="str">
        <f t="shared" si="203"/>
        <v/>
      </c>
      <c r="C4297" s="24" t="str">
        <f t="shared" si="204"/>
        <v/>
      </c>
      <c r="D4297" s="24">
        <v>2026</v>
      </c>
      <c r="E4297" s="7" t="s">
        <v>4570</v>
      </c>
      <c r="F4297" s="7" t="s">
        <v>4555</v>
      </c>
      <c r="G4297" s="7" t="s">
        <v>24</v>
      </c>
      <c r="H4297" s="7" t="s">
        <v>40</v>
      </c>
      <c r="I4297" s="8">
        <v>0.13900000000000001</v>
      </c>
      <c r="J4297" s="8">
        <v>0.34</v>
      </c>
      <c r="K4297" s="8">
        <v>0.16700000000000001</v>
      </c>
      <c r="L4297" s="8">
        <v>0.50700000000000001</v>
      </c>
      <c r="M4297" s="7">
        <v>13</v>
      </c>
      <c r="N4297" s="7">
        <v>51</v>
      </c>
      <c r="O4297" s="7">
        <v>36</v>
      </c>
      <c r="P4297" s="7">
        <v>12</v>
      </c>
      <c r="Q4297" s="7">
        <v>5</v>
      </c>
      <c r="R4297" s="7">
        <v>1</v>
      </c>
      <c r="S4297" s="7">
        <v>0</v>
      </c>
      <c r="T4297" s="7">
        <v>0</v>
      </c>
      <c r="U4297" s="7">
        <v>10</v>
      </c>
      <c r="V4297" s="7">
        <v>5</v>
      </c>
      <c r="W4297" s="7">
        <v>7</v>
      </c>
      <c r="X4297" s="7">
        <v>14</v>
      </c>
      <c r="Y4297" s="7">
        <v>12</v>
      </c>
      <c r="Z4297" s="7">
        <v>0</v>
      </c>
      <c r="AA4297"/>
    </row>
    <row r="4298" spans="1:27" x14ac:dyDescent="0.25">
      <c r="A4298" s="24" t="str">
        <f t="shared" si="205"/>
        <v/>
      </c>
      <c r="B4298" s="24" t="str">
        <f t="shared" si="203"/>
        <v/>
      </c>
      <c r="C4298" s="24" t="str">
        <f t="shared" si="204"/>
        <v/>
      </c>
      <c r="D4298" s="24">
        <v>2026</v>
      </c>
      <c r="E4298" s="7" t="s">
        <v>4571</v>
      </c>
      <c r="F4298" s="7" t="s">
        <v>4555</v>
      </c>
      <c r="G4298" s="7" t="s">
        <v>24</v>
      </c>
      <c r="H4298" s="7" t="s">
        <v>164</v>
      </c>
      <c r="I4298" s="8">
        <v>0</v>
      </c>
      <c r="J4298" s="8">
        <v>0.33300000000000002</v>
      </c>
      <c r="K4298" s="8">
        <v>0</v>
      </c>
      <c r="L4298" s="8">
        <v>0.33300000000000002</v>
      </c>
      <c r="M4298" s="7">
        <v>2</v>
      </c>
      <c r="N4298" s="7">
        <v>3</v>
      </c>
      <c r="O4298" s="7">
        <v>2</v>
      </c>
      <c r="P4298" s="7">
        <v>0</v>
      </c>
      <c r="Q4298" s="7">
        <v>0</v>
      </c>
      <c r="R4298" s="7">
        <v>0</v>
      </c>
      <c r="S4298" s="7">
        <v>0</v>
      </c>
      <c r="T4298" s="7">
        <v>0</v>
      </c>
      <c r="U4298" s="7">
        <v>1</v>
      </c>
      <c r="V4298" s="7">
        <v>0</v>
      </c>
      <c r="W4298" s="7">
        <v>1</v>
      </c>
      <c r="X4298" s="7">
        <v>1</v>
      </c>
      <c r="Y4298" s="7">
        <v>0</v>
      </c>
      <c r="Z4298" s="7">
        <v>0</v>
      </c>
      <c r="AA4298"/>
    </row>
    <row r="4299" spans="1:27" x14ac:dyDescent="0.25">
      <c r="A4299" s="24" t="str">
        <f t="shared" si="205"/>
        <v/>
      </c>
      <c r="B4299" s="24" t="str">
        <f t="shared" si="203"/>
        <v/>
      </c>
      <c r="C4299" s="24" t="str">
        <f t="shared" si="204"/>
        <v/>
      </c>
      <c r="D4299" s="24">
        <v>2026</v>
      </c>
      <c r="E4299" s="7" t="s">
        <v>4572</v>
      </c>
      <c r="F4299" s="7" t="s">
        <v>4555</v>
      </c>
      <c r="G4299" s="7" t="s">
        <v>47</v>
      </c>
      <c r="H4299" s="7" t="s">
        <v>64</v>
      </c>
      <c r="I4299" s="8">
        <v>0</v>
      </c>
      <c r="J4299" s="8">
        <v>0</v>
      </c>
      <c r="K4299" s="8">
        <v>0</v>
      </c>
      <c r="L4299" s="8">
        <v>0</v>
      </c>
      <c r="M4299" s="7">
        <v>2</v>
      </c>
      <c r="N4299" s="7">
        <v>3</v>
      </c>
      <c r="O4299" s="7">
        <v>3</v>
      </c>
      <c r="P4299" s="7">
        <v>0</v>
      </c>
      <c r="Q4299" s="7">
        <v>0</v>
      </c>
      <c r="R4299" s="7">
        <v>0</v>
      </c>
      <c r="S4299" s="7">
        <v>0</v>
      </c>
      <c r="T4299" s="7">
        <v>0</v>
      </c>
      <c r="U4299" s="7">
        <v>0</v>
      </c>
      <c r="V4299" s="7">
        <v>0</v>
      </c>
      <c r="W4299" s="7">
        <v>0</v>
      </c>
      <c r="X4299" s="7">
        <v>2</v>
      </c>
      <c r="Y4299" s="7">
        <v>0</v>
      </c>
      <c r="Z4299" s="7">
        <v>0</v>
      </c>
      <c r="AA4299"/>
    </row>
    <row r="4300" spans="1:27" x14ac:dyDescent="0.25">
      <c r="A4300" s="24" t="str">
        <f t="shared" si="205"/>
        <v/>
      </c>
      <c r="B4300" s="24" t="str">
        <f t="shared" si="203"/>
        <v/>
      </c>
      <c r="C4300" s="24">
        <f t="shared" si="204"/>
        <v>1</v>
      </c>
      <c r="D4300" s="24">
        <v>2026</v>
      </c>
      <c r="E4300" s="7" t="s">
        <v>4573</v>
      </c>
      <c r="F4300" s="7" t="s">
        <v>4555</v>
      </c>
      <c r="G4300" s="7" t="s">
        <v>47</v>
      </c>
      <c r="H4300" s="7" t="s">
        <v>27</v>
      </c>
      <c r="I4300" s="8">
        <v>0</v>
      </c>
      <c r="J4300" s="8">
        <v>1</v>
      </c>
      <c r="K4300" s="8">
        <v>0</v>
      </c>
      <c r="L4300" s="8">
        <v>0</v>
      </c>
      <c r="M4300" s="7">
        <v>1</v>
      </c>
      <c r="N4300" s="7">
        <v>1</v>
      </c>
      <c r="O4300" s="7">
        <v>0</v>
      </c>
      <c r="P4300" s="7">
        <v>5</v>
      </c>
      <c r="Q4300" s="7">
        <v>0</v>
      </c>
      <c r="R4300" s="7">
        <v>0</v>
      </c>
      <c r="S4300" s="7">
        <v>0</v>
      </c>
      <c r="T4300" s="7">
        <v>0</v>
      </c>
      <c r="U4300" s="7">
        <v>0</v>
      </c>
      <c r="V4300" s="7">
        <v>0</v>
      </c>
      <c r="W4300" s="7">
        <v>1</v>
      </c>
      <c r="X4300" s="7">
        <v>0</v>
      </c>
      <c r="Y4300" s="7">
        <v>1</v>
      </c>
      <c r="Z4300" s="7">
        <v>0</v>
      </c>
      <c r="AA4300"/>
    </row>
    <row r="4301" spans="1:27" x14ac:dyDescent="0.25">
      <c r="A4301" s="24" t="str">
        <f t="shared" si="205"/>
        <v/>
      </c>
      <c r="B4301" s="24" t="str">
        <f t="shared" si="203"/>
        <v/>
      </c>
      <c r="C4301" s="24" t="str">
        <f t="shared" si="204"/>
        <v/>
      </c>
      <c r="D4301" s="24">
        <v>2026</v>
      </c>
      <c r="E4301" s="7" t="s">
        <v>4574</v>
      </c>
      <c r="F4301" s="7" t="s">
        <v>4575</v>
      </c>
      <c r="G4301" s="7" t="s">
        <v>37</v>
      </c>
      <c r="H4301" s="7" t="s">
        <v>35</v>
      </c>
      <c r="I4301" s="8">
        <v>0.35799999999999998</v>
      </c>
      <c r="J4301" s="8">
        <v>0.46500000000000002</v>
      </c>
      <c r="K4301" s="8">
        <v>0.53700000000000003</v>
      </c>
      <c r="L4301" s="8">
        <v>1.002</v>
      </c>
      <c r="M4301" s="7">
        <v>51</v>
      </c>
      <c r="N4301" s="7">
        <v>199</v>
      </c>
      <c r="O4301" s="7">
        <v>162</v>
      </c>
      <c r="P4301" s="7">
        <v>42</v>
      </c>
      <c r="Q4301" s="7">
        <v>58</v>
      </c>
      <c r="R4301" s="7">
        <v>11</v>
      </c>
      <c r="S4301" s="7">
        <v>0</v>
      </c>
      <c r="T4301" s="7">
        <v>6</v>
      </c>
      <c r="U4301" s="7">
        <v>27</v>
      </c>
      <c r="V4301" s="7">
        <v>15</v>
      </c>
      <c r="W4301" s="7">
        <v>19</v>
      </c>
      <c r="X4301" s="7">
        <v>39</v>
      </c>
      <c r="Y4301" s="7">
        <v>0</v>
      </c>
      <c r="Z4301" s="7">
        <v>0</v>
      </c>
      <c r="AA4301"/>
    </row>
    <row r="4302" spans="1:27" x14ac:dyDescent="0.25">
      <c r="A4302" s="24" t="str">
        <f t="shared" si="205"/>
        <v/>
      </c>
      <c r="B4302" s="24" t="str">
        <f t="shared" si="203"/>
        <v/>
      </c>
      <c r="C4302" s="24" t="str">
        <f t="shared" si="204"/>
        <v/>
      </c>
      <c r="D4302" s="24">
        <v>2026</v>
      </c>
      <c r="E4302" s="7" t="s">
        <v>4576</v>
      </c>
      <c r="F4302" s="7" t="s">
        <v>4575</v>
      </c>
      <c r="G4302" s="7" t="s">
        <v>37</v>
      </c>
      <c r="H4302" s="7" t="s">
        <v>40</v>
      </c>
      <c r="I4302" s="8">
        <v>0.30099999999999999</v>
      </c>
      <c r="J4302" s="8">
        <v>0.40699999999999997</v>
      </c>
      <c r="K4302" s="8">
        <v>0.61199999999999999</v>
      </c>
      <c r="L4302" s="8">
        <v>1.0189999999999999</v>
      </c>
      <c r="M4302" s="7">
        <v>55</v>
      </c>
      <c r="N4302" s="7">
        <v>249</v>
      </c>
      <c r="O4302" s="7">
        <v>209</v>
      </c>
      <c r="P4302" s="7">
        <v>50</v>
      </c>
      <c r="Q4302" s="7">
        <v>63</v>
      </c>
      <c r="R4302" s="7">
        <v>15</v>
      </c>
      <c r="S4302" s="7">
        <v>1</v>
      </c>
      <c r="T4302" s="7">
        <v>16</v>
      </c>
      <c r="U4302" s="7">
        <v>51</v>
      </c>
      <c r="V4302" s="7">
        <v>14</v>
      </c>
      <c r="W4302" s="7">
        <v>23</v>
      </c>
      <c r="X4302" s="7">
        <v>44</v>
      </c>
      <c r="Y4302" s="7">
        <v>2</v>
      </c>
      <c r="Z4302" s="7">
        <v>0</v>
      </c>
      <c r="AA4302"/>
    </row>
    <row r="4303" spans="1:27" x14ac:dyDescent="0.25">
      <c r="A4303" s="24">
        <f t="shared" si="205"/>
        <v>1</v>
      </c>
      <c r="B4303" s="24" t="str">
        <f t="shared" si="203"/>
        <v/>
      </c>
      <c r="C4303" s="24" t="str">
        <f t="shared" si="204"/>
        <v/>
      </c>
      <c r="D4303" s="24">
        <v>2026</v>
      </c>
      <c r="E4303" s="7" t="s">
        <v>4577</v>
      </c>
      <c r="F4303" s="7" t="s">
        <v>4575</v>
      </c>
      <c r="G4303" s="7" t="s">
        <v>32</v>
      </c>
      <c r="H4303" s="7" t="s">
        <v>30</v>
      </c>
      <c r="I4303" s="8">
        <v>0.29699999999999999</v>
      </c>
      <c r="J4303" s="8">
        <v>0.376</v>
      </c>
      <c r="K4303" s="8">
        <v>0.53</v>
      </c>
      <c r="L4303" s="8">
        <v>0.90500000000000003</v>
      </c>
      <c r="M4303" s="7">
        <v>53</v>
      </c>
      <c r="N4303" s="7">
        <v>231</v>
      </c>
      <c r="O4303" s="7">
        <v>202</v>
      </c>
      <c r="P4303" s="7">
        <v>40</v>
      </c>
      <c r="Q4303" s="7">
        <v>60</v>
      </c>
      <c r="R4303" s="7">
        <v>11</v>
      </c>
      <c r="S4303" s="7">
        <v>3</v>
      </c>
      <c r="T4303" s="7">
        <v>10</v>
      </c>
      <c r="U4303" s="7">
        <v>47</v>
      </c>
      <c r="V4303" s="7">
        <v>3</v>
      </c>
      <c r="W4303" s="7">
        <v>23</v>
      </c>
      <c r="X4303" s="7">
        <v>42</v>
      </c>
      <c r="Y4303" s="7">
        <v>3</v>
      </c>
      <c r="Z4303" s="7">
        <v>3</v>
      </c>
      <c r="AA4303"/>
    </row>
    <row r="4304" spans="1:27" x14ac:dyDescent="0.25">
      <c r="A4304" s="24">
        <f t="shared" si="205"/>
        <v>1</v>
      </c>
      <c r="B4304" s="24" t="str">
        <f t="shared" si="203"/>
        <v/>
      </c>
      <c r="C4304" s="24" t="str">
        <f t="shared" si="204"/>
        <v/>
      </c>
      <c r="D4304" s="24">
        <v>2026</v>
      </c>
      <c r="E4304" s="7" t="s">
        <v>4578</v>
      </c>
      <c r="F4304" s="7" t="s">
        <v>4575</v>
      </c>
      <c r="G4304" s="7" t="s">
        <v>29</v>
      </c>
      <c r="H4304" s="7" t="s">
        <v>44</v>
      </c>
      <c r="I4304" s="8">
        <v>0.28599999999999998</v>
      </c>
      <c r="J4304" s="8">
        <v>0.36</v>
      </c>
      <c r="K4304" s="8">
        <v>0.52500000000000002</v>
      </c>
      <c r="L4304" s="8">
        <v>0.88500000000000001</v>
      </c>
      <c r="M4304" s="7">
        <v>55</v>
      </c>
      <c r="N4304" s="7">
        <v>251</v>
      </c>
      <c r="O4304" s="7">
        <v>217</v>
      </c>
      <c r="P4304" s="7">
        <v>48</v>
      </c>
      <c r="Q4304" s="7">
        <v>62</v>
      </c>
      <c r="R4304" s="7">
        <v>11</v>
      </c>
      <c r="S4304" s="7">
        <v>1</v>
      </c>
      <c r="T4304" s="7">
        <v>13</v>
      </c>
      <c r="U4304" s="7">
        <v>51</v>
      </c>
      <c r="V4304" s="7">
        <v>8</v>
      </c>
      <c r="W4304" s="7">
        <v>20</v>
      </c>
      <c r="X4304" s="7">
        <v>33</v>
      </c>
      <c r="Y4304" s="7">
        <v>0</v>
      </c>
      <c r="Z4304" s="7">
        <v>1</v>
      </c>
      <c r="AA4304"/>
    </row>
    <row r="4305" spans="1:27" x14ac:dyDescent="0.25">
      <c r="A4305" s="24">
        <f t="shared" si="205"/>
        <v>1</v>
      </c>
      <c r="B4305" s="24" t="str">
        <f t="shared" si="203"/>
        <v/>
      </c>
      <c r="C4305" s="24" t="str">
        <f t="shared" si="204"/>
        <v/>
      </c>
      <c r="D4305" s="24">
        <v>2026</v>
      </c>
      <c r="E4305" s="7" t="s">
        <v>4579</v>
      </c>
      <c r="F4305" s="7" t="s">
        <v>4575</v>
      </c>
      <c r="G4305" s="7" t="s">
        <v>29</v>
      </c>
      <c r="H4305" s="7" t="s">
        <v>42</v>
      </c>
      <c r="I4305" s="8">
        <v>0.28100000000000003</v>
      </c>
      <c r="J4305" s="8">
        <v>0.40400000000000003</v>
      </c>
      <c r="K4305" s="8">
        <v>0.51800000000000002</v>
      </c>
      <c r="L4305" s="8">
        <v>0.92200000000000004</v>
      </c>
      <c r="M4305" s="7">
        <v>54</v>
      </c>
      <c r="N4305" s="7">
        <v>245</v>
      </c>
      <c r="O4305" s="7">
        <v>199</v>
      </c>
      <c r="P4305" s="7">
        <v>57</v>
      </c>
      <c r="Q4305" s="7">
        <v>56</v>
      </c>
      <c r="R4305" s="7">
        <v>6</v>
      </c>
      <c r="S4305" s="7">
        <v>1</v>
      </c>
      <c r="T4305" s="7">
        <v>13</v>
      </c>
      <c r="U4305" s="7">
        <v>41</v>
      </c>
      <c r="V4305" s="7">
        <v>12</v>
      </c>
      <c r="W4305" s="7">
        <v>31</v>
      </c>
      <c r="X4305" s="7">
        <v>59</v>
      </c>
      <c r="Y4305" s="7">
        <v>5</v>
      </c>
      <c r="Z4305" s="7">
        <v>2</v>
      </c>
      <c r="AA4305"/>
    </row>
    <row r="4306" spans="1:27" x14ac:dyDescent="0.25">
      <c r="A4306" s="24">
        <f t="shared" si="205"/>
        <v>1</v>
      </c>
      <c r="B4306" s="24" t="str">
        <f t="shared" si="203"/>
        <v/>
      </c>
      <c r="C4306" s="24" t="str">
        <f t="shared" si="204"/>
        <v/>
      </c>
      <c r="D4306" s="24">
        <v>2026</v>
      </c>
      <c r="E4306" s="7" t="s">
        <v>4580</v>
      </c>
      <c r="F4306" s="7" t="s">
        <v>4575</v>
      </c>
      <c r="G4306" s="7" t="s">
        <v>29</v>
      </c>
      <c r="H4306" s="7" t="s">
        <v>33</v>
      </c>
      <c r="I4306" s="8">
        <v>0.27400000000000002</v>
      </c>
      <c r="J4306" s="8">
        <v>0.374</v>
      </c>
      <c r="K4306" s="8">
        <v>0.58899999999999997</v>
      </c>
      <c r="L4306" s="8">
        <v>0.96299999999999997</v>
      </c>
      <c r="M4306" s="7">
        <v>55</v>
      </c>
      <c r="N4306" s="7">
        <v>232</v>
      </c>
      <c r="O4306" s="7">
        <v>197</v>
      </c>
      <c r="P4306" s="7">
        <v>54</v>
      </c>
      <c r="Q4306" s="7">
        <v>54</v>
      </c>
      <c r="R4306" s="7">
        <v>11</v>
      </c>
      <c r="S4306" s="7">
        <v>0</v>
      </c>
      <c r="T4306" s="7">
        <v>17</v>
      </c>
      <c r="U4306" s="7">
        <v>50</v>
      </c>
      <c r="V4306" s="7">
        <v>8</v>
      </c>
      <c r="W4306" s="7">
        <v>24</v>
      </c>
      <c r="X4306" s="7">
        <v>42</v>
      </c>
      <c r="Y4306" s="7">
        <v>1</v>
      </c>
      <c r="Z4306" s="7">
        <v>0</v>
      </c>
      <c r="AA4306"/>
    </row>
    <row r="4307" spans="1:27" x14ac:dyDescent="0.25">
      <c r="A4307" s="24">
        <f t="shared" si="205"/>
        <v>1</v>
      </c>
      <c r="B4307" s="24" t="str">
        <f t="shared" si="203"/>
        <v/>
      </c>
      <c r="C4307" s="24" t="str">
        <f t="shared" si="204"/>
        <v/>
      </c>
      <c r="D4307" s="24">
        <v>2026</v>
      </c>
      <c r="E4307" s="7" t="s">
        <v>4581</v>
      </c>
      <c r="F4307" s="7" t="s">
        <v>4575</v>
      </c>
      <c r="G4307" s="7" t="s">
        <v>29</v>
      </c>
      <c r="H4307" s="7" t="s">
        <v>25</v>
      </c>
      <c r="I4307" s="8">
        <v>0.23300000000000001</v>
      </c>
      <c r="J4307" s="8">
        <v>0.36799999999999999</v>
      </c>
      <c r="K4307" s="8">
        <v>0.49099999999999999</v>
      </c>
      <c r="L4307" s="8">
        <v>0.85799999999999998</v>
      </c>
      <c r="M4307" s="7">
        <v>51</v>
      </c>
      <c r="N4307" s="7">
        <v>196</v>
      </c>
      <c r="O4307" s="7">
        <v>159</v>
      </c>
      <c r="P4307" s="7">
        <v>33</v>
      </c>
      <c r="Q4307" s="7">
        <v>37</v>
      </c>
      <c r="R4307" s="7">
        <v>7</v>
      </c>
      <c r="S4307" s="7">
        <v>2</v>
      </c>
      <c r="T4307" s="7">
        <v>10</v>
      </c>
      <c r="U4307" s="7">
        <v>28</v>
      </c>
      <c r="V4307" s="7">
        <v>13</v>
      </c>
      <c r="W4307" s="7">
        <v>21</v>
      </c>
      <c r="X4307" s="7">
        <v>58</v>
      </c>
      <c r="Y4307" s="7">
        <v>3</v>
      </c>
      <c r="Z4307" s="7">
        <v>1</v>
      </c>
      <c r="AA4307"/>
    </row>
    <row r="4308" spans="1:27" x14ac:dyDescent="0.25">
      <c r="A4308" s="24" t="str">
        <f t="shared" si="205"/>
        <v/>
      </c>
      <c r="B4308" s="24" t="str">
        <f t="shared" si="203"/>
        <v/>
      </c>
      <c r="C4308" s="24" t="str">
        <f t="shared" si="204"/>
        <v/>
      </c>
      <c r="D4308" s="24">
        <v>2026</v>
      </c>
      <c r="E4308" s="7" t="s">
        <v>4582</v>
      </c>
      <c r="F4308" s="7" t="s">
        <v>4575</v>
      </c>
      <c r="G4308" s="7" t="s">
        <v>37</v>
      </c>
      <c r="H4308" s="7" t="s">
        <v>30</v>
      </c>
      <c r="I4308" s="8">
        <v>0.317</v>
      </c>
      <c r="J4308" s="8">
        <v>0.375</v>
      </c>
      <c r="K4308" s="8">
        <v>0.58699999999999997</v>
      </c>
      <c r="L4308" s="8">
        <v>0.96199999999999997</v>
      </c>
      <c r="M4308" s="7">
        <v>23</v>
      </c>
      <c r="N4308" s="7">
        <v>72</v>
      </c>
      <c r="O4308" s="7">
        <v>63</v>
      </c>
      <c r="P4308" s="7">
        <v>10</v>
      </c>
      <c r="Q4308" s="7">
        <v>20</v>
      </c>
      <c r="R4308" s="7">
        <v>5</v>
      </c>
      <c r="S4308" s="7">
        <v>0</v>
      </c>
      <c r="T4308" s="7">
        <v>4</v>
      </c>
      <c r="U4308" s="7">
        <v>15</v>
      </c>
      <c r="V4308" s="7">
        <v>1</v>
      </c>
      <c r="W4308" s="7">
        <v>6</v>
      </c>
      <c r="X4308" s="7">
        <v>13</v>
      </c>
      <c r="Y4308" s="7">
        <v>0</v>
      </c>
      <c r="Z4308" s="7">
        <v>0</v>
      </c>
      <c r="AA4308"/>
    </row>
    <row r="4309" spans="1:27" x14ac:dyDescent="0.25">
      <c r="A4309" s="24" t="str">
        <f t="shared" si="205"/>
        <v/>
      </c>
      <c r="B4309" s="24" t="str">
        <f t="shared" si="203"/>
        <v/>
      </c>
      <c r="C4309" s="24" t="str">
        <f t="shared" si="204"/>
        <v/>
      </c>
      <c r="D4309" s="24">
        <v>2026</v>
      </c>
      <c r="E4309" s="7" t="s">
        <v>4583</v>
      </c>
      <c r="F4309" s="7" t="s">
        <v>4575</v>
      </c>
      <c r="G4309" s="7" t="s">
        <v>47</v>
      </c>
      <c r="H4309" s="7" t="s">
        <v>25</v>
      </c>
      <c r="I4309" s="8">
        <v>0.308</v>
      </c>
      <c r="J4309" s="8">
        <v>0.379</v>
      </c>
      <c r="K4309" s="8">
        <v>0.38500000000000001</v>
      </c>
      <c r="L4309" s="8">
        <v>0.76400000000000001</v>
      </c>
      <c r="M4309" s="7">
        <v>13</v>
      </c>
      <c r="N4309" s="7">
        <v>29</v>
      </c>
      <c r="O4309" s="7">
        <v>26</v>
      </c>
      <c r="P4309" s="7">
        <v>4</v>
      </c>
      <c r="Q4309" s="7">
        <v>8</v>
      </c>
      <c r="R4309" s="7">
        <v>2</v>
      </c>
      <c r="S4309" s="7">
        <v>0</v>
      </c>
      <c r="T4309" s="7">
        <v>0</v>
      </c>
      <c r="U4309" s="7">
        <v>5</v>
      </c>
      <c r="V4309" s="7">
        <v>1</v>
      </c>
      <c r="W4309" s="7">
        <v>2</v>
      </c>
      <c r="X4309" s="7">
        <v>10</v>
      </c>
      <c r="Y4309" s="7">
        <v>0</v>
      </c>
      <c r="Z4309" s="7">
        <v>0</v>
      </c>
      <c r="AA4309"/>
    </row>
    <row r="4310" spans="1:27" x14ac:dyDescent="0.25">
      <c r="A4310" s="24">
        <f t="shared" si="205"/>
        <v>1</v>
      </c>
      <c r="B4310" s="24" t="str">
        <f t="shared" si="203"/>
        <v/>
      </c>
      <c r="C4310" s="24" t="str">
        <f t="shared" si="204"/>
        <v/>
      </c>
      <c r="D4310" s="24">
        <v>2026</v>
      </c>
      <c r="E4310" s="7" t="s">
        <v>4584</v>
      </c>
      <c r="F4310" s="7" t="s">
        <v>4575</v>
      </c>
      <c r="G4310" s="7" t="s">
        <v>29</v>
      </c>
      <c r="H4310" s="7" t="s">
        <v>27</v>
      </c>
      <c r="I4310" s="8">
        <v>0.27</v>
      </c>
      <c r="J4310" s="8">
        <v>0.38300000000000001</v>
      </c>
      <c r="K4310" s="8">
        <v>0.34799999999999998</v>
      </c>
      <c r="L4310" s="8">
        <v>0.73099999999999998</v>
      </c>
      <c r="M4310" s="7">
        <v>41</v>
      </c>
      <c r="N4310" s="7">
        <v>168</v>
      </c>
      <c r="O4310" s="7">
        <v>141</v>
      </c>
      <c r="P4310" s="7">
        <v>19</v>
      </c>
      <c r="Q4310" s="7">
        <v>38</v>
      </c>
      <c r="R4310" s="7">
        <v>11</v>
      </c>
      <c r="S4310" s="7">
        <v>0</v>
      </c>
      <c r="T4310" s="7">
        <v>0</v>
      </c>
      <c r="U4310" s="7">
        <v>18</v>
      </c>
      <c r="V4310" s="7">
        <v>4</v>
      </c>
      <c r="W4310" s="7">
        <v>22</v>
      </c>
      <c r="X4310" s="7">
        <v>15</v>
      </c>
      <c r="Y4310" s="7">
        <v>0</v>
      </c>
      <c r="Z4310" s="7">
        <v>0</v>
      </c>
      <c r="AA4310"/>
    </row>
    <row r="4311" spans="1:27" x14ac:dyDescent="0.25">
      <c r="A4311" s="24">
        <f t="shared" si="205"/>
        <v>1</v>
      </c>
      <c r="B4311" s="24" t="str">
        <f t="shared" si="203"/>
        <v/>
      </c>
      <c r="C4311" s="24" t="str">
        <f t="shared" si="204"/>
        <v/>
      </c>
      <c r="D4311" s="24">
        <v>2026</v>
      </c>
      <c r="E4311" s="7" t="s">
        <v>4585</v>
      </c>
      <c r="F4311" s="7" t="s">
        <v>4575</v>
      </c>
      <c r="G4311" s="7" t="s">
        <v>29</v>
      </c>
      <c r="H4311" s="7" t="s">
        <v>64</v>
      </c>
      <c r="I4311" s="8">
        <v>0.25</v>
      </c>
      <c r="J4311" s="8">
        <v>0.29399999999999998</v>
      </c>
      <c r="K4311" s="8">
        <v>0.25</v>
      </c>
      <c r="L4311" s="8">
        <v>0.54400000000000004</v>
      </c>
      <c r="M4311" s="7">
        <v>9</v>
      </c>
      <c r="N4311" s="7">
        <v>17</v>
      </c>
      <c r="O4311" s="7">
        <v>16</v>
      </c>
      <c r="P4311" s="7">
        <v>1</v>
      </c>
      <c r="Q4311" s="7">
        <v>4</v>
      </c>
      <c r="R4311" s="7">
        <v>0</v>
      </c>
      <c r="S4311" s="7">
        <v>0</v>
      </c>
      <c r="T4311" s="7">
        <v>0</v>
      </c>
      <c r="U4311" s="7">
        <v>1</v>
      </c>
      <c r="V4311" s="7">
        <v>1</v>
      </c>
      <c r="W4311" s="7">
        <v>0</v>
      </c>
      <c r="X4311" s="7">
        <v>6</v>
      </c>
      <c r="Y4311" s="7">
        <v>0</v>
      </c>
      <c r="Z4311" s="7">
        <v>0</v>
      </c>
      <c r="AA4311"/>
    </row>
    <row r="4312" spans="1:27" x14ac:dyDescent="0.25">
      <c r="A4312" s="24">
        <f t="shared" si="205"/>
        <v>1</v>
      </c>
      <c r="B4312" s="24" t="str">
        <f t="shared" si="203"/>
        <v/>
      </c>
      <c r="C4312" s="24" t="str">
        <f t="shared" si="204"/>
        <v/>
      </c>
      <c r="D4312" s="24">
        <v>2026</v>
      </c>
      <c r="E4312" s="7" t="s">
        <v>4586</v>
      </c>
      <c r="F4312" s="7" t="s">
        <v>4575</v>
      </c>
      <c r="G4312" s="7" t="s">
        <v>29</v>
      </c>
      <c r="H4312" s="7" t="s">
        <v>38</v>
      </c>
      <c r="I4312" s="8">
        <v>0.23799999999999999</v>
      </c>
      <c r="J4312" s="8">
        <v>0.33300000000000002</v>
      </c>
      <c r="K4312" s="8">
        <v>0.31</v>
      </c>
      <c r="L4312" s="8">
        <v>0.64300000000000002</v>
      </c>
      <c r="M4312" s="7">
        <v>29</v>
      </c>
      <c r="N4312" s="7">
        <v>100</v>
      </c>
      <c r="O4312" s="7">
        <v>84</v>
      </c>
      <c r="P4312" s="7">
        <v>12</v>
      </c>
      <c r="Q4312" s="7">
        <v>20</v>
      </c>
      <c r="R4312" s="7">
        <v>1</v>
      </c>
      <c r="S4312" s="7">
        <v>1</v>
      </c>
      <c r="T4312" s="7">
        <v>1</v>
      </c>
      <c r="U4312" s="7">
        <v>7</v>
      </c>
      <c r="V4312" s="7">
        <v>2</v>
      </c>
      <c r="W4312" s="7">
        <v>10</v>
      </c>
      <c r="X4312" s="7">
        <v>18</v>
      </c>
      <c r="Y4312" s="7">
        <v>1</v>
      </c>
      <c r="Z4312" s="7">
        <v>0</v>
      </c>
      <c r="AA4312"/>
    </row>
    <row r="4313" spans="1:27" x14ac:dyDescent="0.25">
      <c r="A4313" s="24" t="str">
        <f t="shared" si="205"/>
        <v/>
      </c>
      <c r="B4313" s="24" t="str">
        <f t="shared" si="203"/>
        <v/>
      </c>
      <c r="C4313" s="24" t="str">
        <f t="shared" si="204"/>
        <v/>
      </c>
      <c r="D4313" s="24">
        <v>2026</v>
      </c>
      <c r="E4313" s="7" t="s">
        <v>4587</v>
      </c>
      <c r="F4313" s="7" t="s">
        <v>4575</v>
      </c>
      <c r="G4313" s="7" t="s">
        <v>24</v>
      </c>
      <c r="H4313" s="7" t="s">
        <v>27</v>
      </c>
      <c r="I4313" s="8">
        <v>0.23400000000000001</v>
      </c>
      <c r="J4313" s="8">
        <v>0.32300000000000001</v>
      </c>
      <c r="K4313" s="8">
        <v>0.36</v>
      </c>
      <c r="L4313" s="8">
        <v>0.68300000000000005</v>
      </c>
      <c r="M4313" s="7">
        <v>38</v>
      </c>
      <c r="N4313" s="7">
        <v>130</v>
      </c>
      <c r="O4313" s="7">
        <v>111</v>
      </c>
      <c r="P4313" s="7">
        <v>20</v>
      </c>
      <c r="Q4313" s="7">
        <v>26</v>
      </c>
      <c r="R4313" s="7">
        <v>5</v>
      </c>
      <c r="S4313" s="7">
        <v>0</v>
      </c>
      <c r="T4313" s="7">
        <v>3</v>
      </c>
      <c r="U4313" s="7">
        <v>18</v>
      </c>
      <c r="V4313" s="7">
        <v>1</v>
      </c>
      <c r="W4313" s="7">
        <v>15</v>
      </c>
      <c r="X4313" s="7">
        <v>33</v>
      </c>
      <c r="Y4313" s="7">
        <v>6</v>
      </c>
      <c r="Z4313" s="7">
        <v>0</v>
      </c>
      <c r="AA4313"/>
    </row>
    <row r="4314" spans="1:27" x14ac:dyDescent="0.25">
      <c r="A4314" s="24">
        <f t="shared" si="205"/>
        <v>1</v>
      </c>
      <c r="B4314" s="24" t="str">
        <f t="shared" si="203"/>
        <v/>
      </c>
      <c r="C4314" s="24" t="str">
        <f t="shared" si="204"/>
        <v/>
      </c>
      <c r="D4314" s="24">
        <v>2026</v>
      </c>
      <c r="E4314" s="7" t="s">
        <v>4588</v>
      </c>
      <c r="F4314" s="7" t="s">
        <v>4575</v>
      </c>
      <c r="G4314" s="7" t="s">
        <v>29</v>
      </c>
      <c r="H4314" s="7" t="s">
        <v>35</v>
      </c>
      <c r="I4314" s="8">
        <v>0.22</v>
      </c>
      <c r="J4314" s="8">
        <v>0.432</v>
      </c>
      <c r="K4314" s="8">
        <v>0.30499999999999999</v>
      </c>
      <c r="L4314" s="8">
        <v>0.73699999999999999</v>
      </c>
      <c r="M4314" s="7">
        <v>31</v>
      </c>
      <c r="N4314" s="7">
        <v>81</v>
      </c>
      <c r="O4314" s="7">
        <v>59</v>
      </c>
      <c r="P4314" s="7">
        <v>9</v>
      </c>
      <c r="Q4314" s="7">
        <v>13</v>
      </c>
      <c r="R4314" s="7">
        <v>3</v>
      </c>
      <c r="S4314" s="7">
        <v>1</v>
      </c>
      <c r="T4314" s="7">
        <v>0</v>
      </c>
      <c r="U4314" s="7">
        <v>4</v>
      </c>
      <c r="V4314" s="7">
        <v>9</v>
      </c>
      <c r="W4314" s="7">
        <v>13</v>
      </c>
      <c r="X4314" s="7">
        <v>18</v>
      </c>
      <c r="Y4314" s="7">
        <v>1</v>
      </c>
      <c r="Z4314" s="7">
        <v>0</v>
      </c>
      <c r="AA4314"/>
    </row>
    <row r="4315" spans="1:27" x14ac:dyDescent="0.25">
      <c r="A4315" s="24" t="str">
        <f t="shared" si="205"/>
        <v/>
      </c>
      <c r="B4315" s="24" t="str">
        <f t="shared" si="203"/>
        <v/>
      </c>
      <c r="C4315" s="24" t="str">
        <f t="shared" si="204"/>
        <v/>
      </c>
      <c r="D4315" s="24">
        <v>2026</v>
      </c>
      <c r="E4315" s="7" t="s">
        <v>4589</v>
      </c>
      <c r="F4315" s="7" t="s">
        <v>4575</v>
      </c>
      <c r="G4315" s="7" t="s">
        <v>47</v>
      </c>
      <c r="H4315" s="7" t="s">
        <v>33</v>
      </c>
      <c r="I4315" s="8">
        <v>0.14299999999999999</v>
      </c>
      <c r="J4315" s="8">
        <v>0.25</v>
      </c>
      <c r="K4315" s="8">
        <v>0.14299999999999999</v>
      </c>
      <c r="L4315" s="8">
        <v>0.39300000000000002</v>
      </c>
      <c r="M4315" s="7">
        <v>11</v>
      </c>
      <c r="N4315" s="7">
        <v>16</v>
      </c>
      <c r="O4315" s="7">
        <v>14</v>
      </c>
      <c r="P4315" s="7">
        <v>3</v>
      </c>
      <c r="Q4315" s="7">
        <v>2</v>
      </c>
      <c r="R4315" s="7">
        <v>0</v>
      </c>
      <c r="S4315" s="7">
        <v>0</v>
      </c>
      <c r="T4315" s="7">
        <v>0</v>
      </c>
      <c r="U4315" s="7">
        <v>1</v>
      </c>
      <c r="V4315" s="7">
        <v>1</v>
      </c>
      <c r="W4315" s="7">
        <v>1</v>
      </c>
      <c r="X4315" s="7">
        <v>5</v>
      </c>
      <c r="Y4315" s="7">
        <v>0</v>
      </c>
      <c r="Z4315" s="7">
        <v>0</v>
      </c>
      <c r="AA4315"/>
    </row>
    <row r="4316" spans="1:27" x14ac:dyDescent="0.25">
      <c r="A4316" s="24" t="str">
        <f t="shared" si="205"/>
        <v/>
      </c>
      <c r="B4316" s="24" t="str">
        <f t="shared" si="203"/>
        <v/>
      </c>
      <c r="C4316" s="24" t="str">
        <f t="shared" si="204"/>
        <v/>
      </c>
      <c r="D4316" s="24">
        <v>2026</v>
      </c>
      <c r="E4316" s="7" t="s">
        <v>4590</v>
      </c>
      <c r="F4316" s="7" t="s">
        <v>4575</v>
      </c>
      <c r="G4316" s="7" t="s">
        <v>37</v>
      </c>
      <c r="H4316" s="7" t="s">
        <v>164</v>
      </c>
      <c r="I4316" s="8">
        <v>0</v>
      </c>
      <c r="J4316" s="8">
        <v>0</v>
      </c>
      <c r="K4316" s="8">
        <v>0</v>
      </c>
      <c r="L4316" s="8">
        <v>0</v>
      </c>
      <c r="M4316" s="7">
        <v>2</v>
      </c>
      <c r="N4316" s="7">
        <v>2</v>
      </c>
      <c r="O4316" s="7">
        <v>2</v>
      </c>
      <c r="P4316" s="7">
        <v>0</v>
      </c>
      <c r="Q4316" s="7">
        <v>0</v>
      </c>
      <c r="R4316" s="7">
        <v>0</v>
      </c>
      <c r="S4316" s="7">
        <v>0</v>
      </c>
      <c r="T4316" s="7">
        <v>0</v>
      </c>
      <c r="U4316" s="7">
        <v>0</v>
      </c>
      <c r="V4316" s="7">
        <v>0</v>
      </c>
      <c r="W4316" s="7">
        <v>0</v>
      </c>
      <c r="X4316" s="7">
        <v>2</v>
      </c>
      <c r="Y4316" s="7">
        <v>0</v>
      </c>
      <c r="Z4316" s="7">
        <v>0</v>
      </c>
      <c r="AA4316"/>
    </row>
    <row r="4317" spans="1:27" x14ac:dyDescent="0.25">
      <c r="A4317" s="24">
        <f t="shared" si="205"/>
        <v>1</v>
      </c>
      <c r="B4317" s="24" t="str">
        <f t="shared" si="203"/>
        <v/>
      </c>
      <c r="C4317" s="24" t="str">
        <f t="shared" si="204"/>
        <v/>
      </c>
      <c r="D4317" s="24">
        <v>2026</v>
      </c>
      <c r="E4317" s="7" t="s">
        <v>4591</v>
      </c>
      <c r="F4317" s="7" t="s">
        <v>4592</v>
      </c>
      <c r="G4317" s="7" t="s">
        <v>29</v>
      </c>
      <c r="H4317" s="7" t="s">
        <v>27</v>
      </c>
      <c r="I4317" s="8">
        <v>0.33600000000000002</v>
      </c>
      <c r="J4317" s="8">
        <v>0.435</v>
      </c>
      <c r="K4317" s="8">
        <v>0.40300000000000002</v>
      </c>
      <c r="L4317" s="8">
        <v>0.83799999999999997</v>
      </c>
      <c r="M4317" s="7">
        <v>60</v>
      </c>
      <c r="N4317" s="7">
        <v>273</v>
      </c>
      <c r="O4317" s="7">
        <v>226</v>
      </c>
      <c r="P4317" s="7">
        <v>45</v>
      </c>
      <c r="Q4317" s="7">
        <v>76</v>
      </c>
      <c r="R4317" s="7">
        <v>9</v>
      </c>
      <c r="S4317" s="7">
        <v>0</v>
      </c>
      <c r="T4317" s="7">
        <v>2</v>
      </c>
      <c r="U4317" s="7">
        <v>32</v>
      </c>
      <c r="V4317" s="7">
        <v>10</v>
      </c>
      <c r="W4317" s="7">
        <v>32</v>
      </c>
      <c r="X4317" s="7">
        <v>32</v>
      </c>
      <c r="Y4317" s="7">
        <v>19</v>
      </c>
      <c r="Z4317" s="7">
        <v>2</v>
      </c>
      <c r="AA4317"/>
    </row>
    <row r="4318" spans="1:27" x14ac:dyDescent="0.25">
      <c r="A4318" s="24">
        <f t="shared" si="205"/>
        <v>1</v>
      </c>
      <c r="B4318" s="24" t="str">
        <f t="shared" si="203"/>
        <v/>
      </c>
      <c r="C4318" s="24" t="str">
        <f t="shared" si="204"/>
        <v/>
      </c>
      <c r="D4318" s="24">
        <v>2026</v>
      </c>
      <c r="E4318" s="7" t="s">
        <v>4595</v>
      </c>
      <c r="F4318" s="7" t="s">
        <v>4592</v>
      </c>
      <c r="G4318" s="7" t="s">
        <v>29</v>
      </c>
      <c r="H4318" s="7" t="s">
        <v>40</v>
      </c>
      <c r="I4318" s="8">
        <v>0.29899999999999999</v>
      </c>
      <c r="J4318" s="8">
        <v>0.36499999999999999</v>
      </c>
      <c r="K4318" s="8">
        <v>0.44800000000000001</v>
      </c>
      <c r="L4318" s="8">
        <v>0.81299999999999994</v>
      </c>
      <c r="M4318" s="7">
        <v>61</v>
      </c>
      <c r="N4318" s="7">
        <v>276</v>
      </c>
      <c r="O4318" s="7">
        <v>241</v>
      </c>
      <c r="P4318" s="7">
        <v>44</v>
      </c>
      <c r="Q4318" s="7">
        <v>72</v>
      </c>
      <c r="R4318" s="7">
        <v>13</v>
      </c>
      <c r="S4318" s="7">
        <v>1</v>
      </c>
      <c r="T4318" s="7">
        <v>7</v>
      </c>
      <c r="U4318" s="7">
        <v>36</v>
      </c>
      <c r="V4318" s="7">
        <v>11</v>
      </c>
      <c r="W4318" s="7">
        <v>16</v>
      </c>
      <c r="X4318" s="7">
        <v>36</v>
      </c>
      <c r="Y4318" s="7">
        <v>11</v>
      </c>
      <c r="Z4318" s="7">
        <v>1</v>
      </c>
      <c r="AA4318"/>
    </row>
    <row r="4319" spans="1:27" x14ac:dyDescent="0.25">
      <c r="A4319" s="24">
        <f t="shared" si="205"/>
        <v>1</v>
      </c>
      <c r="B4319" s="24" t="str">
        <f t="shared" si="203"/>
        <v/>
      </c>
      <c r="C4319" s="24" t="str">
        <f t="shared" si="204"/>
        <v/>
      </c>
      <c r="D4319" s="24">
        <v>2026</v>
      </c>
      <c r="E4319" s="7" t="s">
        <v>4593</v>
      </c>
      <c r="F4319" s="7" t="s">
        <v>4592</v>
      </c>
      <c r="G4319" s="7" t="s">
        <v>29</v>
      </c>
      <c r="H4319" s="7" t="s">
        <v>33</v>
      </c>
      <c r="I4319" s="8">
        <v>0.29799999999999999</v>
      </c>
      <c r="J4319" s="8">
        <v>0.37</v>
      </c>
      <c r="K4319" s="8">
        <v>0.376</v>
      </c>
      <c r="L4319" s="8">
        <v>0.746</v>
      </c>
      <c r="M4319" s="7">
        <v>48</v>
      </c>
      <c r="N4319" s="7">
        <v>209</v>
      </c>
      <c r="O4319" s="7">
        <v>181</v>
      </c>
      <c r="P4319" s="7">
        <v>30</v>
      </c>
      <c r="Q4319" s="7">
        <v>54</v>
      </c>
      <c r="R4319" s="7">
        <v>8</v>
      </c>
      <c r="S4319" s="7">
        <v>0</v>
      </c>
      <c r="T4319" s="7">
        <v>2</v>
      </c>
      <c r="U4319" s="7">
        <v>27</v>
      </c>
      <c r="V4319" s="7">
        <v>0</v>
      </c>
      <c r="W4319" s="7">
        <v>23</v>
      </c>
      <c r="X4319" s="7">
        <v>24</v>
      </c>
      <c r="Y4319" s="7">
        <v>3</v>
      </c>
      <c r="Z4319" s="7">
        <v>0</v>
      </c>
      <c r="AA4319"/>
    </row>
    <row r="4320" spans="1:27" x14ac:dyDescent="0.25">
      <c r="A4320" s="24">
        <f t="shared" si="205"/>
        <v>1</v>
      </c>
      <c r="B4320" s="24" t="str">
        <f t="shared" si="203"/>
        <v/>
      </c>
      <c r="C4320" s="24" t="str">
        <f t="shared" si="204"/>
        <v/>
      </c>
      <c r="D4320" s="24">
        <v>2026</v>
      </c>
      <c r="E4320" s="7" t="s">
        <v>4594</v>
      </c>
      <c r="F4320" s="7" t="s">
        <v>4592</v>
      </c>
      <c r="G4320" s="7" t="s">
        <v>29</v>
      </c>
      <c r="H4320" s="7" t="s">
        <v>42</v>
      </c>
      <c r="I4320" s="8">
        <v>0.28999999999999998</v>
      </c>
      <c r="J4320" s="8">
        <v>0.36899999999999999</v>
      </c>
      <c r="K4320" s="8">
        <v>0.44900000000000001</v>
      </c>
      <c r="L4320" s="8">
        <v>0.81799999999999995</v>
      </c>
      <c r="M4320" s="7">
        <v>60</v>
      </c>
      <c r="N4320" s="7">
        <v>280</v>
      </c>
      <c r="O4320" s="7">
        <v>245</v>
      </c>
      <c r="P4320" s="7">
        <v>47</v>
      </c>
      <c r="Q4320" s="7">
        <v>71</v>
      </c>
      <c r="R4320" s="7">
        <v>20</v>
      </c>
      <c r="S4320" s="7">
        <v>2</v>
      </c>
      <c r="T4320" s="7">
        <v>5</v>
      </c>
      <c r="U4320" s="7">
        <v>42</v>
      </c>
      <c r="V4320" s="7">
        <v>3</v>
      </c>
      <c r="W4320" s="7">
        <v>29</v>
      </c>
      <c r="X4320" s="7">
        <v>58</v>
      </c>
      <c r="Y4320" s="7">
        <v>3</v>
      </c>
      <c r="Z4320" s="7">
        <v>2</v>
      </c>
      <c r="AA4320"/>
    </row>
    <row r="4321" spans="1:27" x14ac:dyDescent="0.25">
      <c r="A4321" s="24">
        <f t="shared" si="205"/>
        <v>1</v>
      </c>
      <c r="B4321" s="24" t="str">
        <f t="shared" si="203"/>
        <v/>
      </c>
      <c r="C4321" s="24" t="str">
        <f t="shared" si="204"/>
        <v/>
      </c>
      <c r="D4321" s="24">
        <v>2026</v>
      </c>
      <c r="E4321" s="7" t="s">
        <v>4596</v>
      </c>
      <c r="F4321" s="7" t="s">
        <v>4592</v>
      </c>
      <c r="G4321" s="7" t="s">
        <v>29</v>
      </c>
      <c r="H4321" s="7" t="s">
        <v>42</v>
      </c>
      <c r="I4321" s="8">
        <v>0.28100000000000003</v>
      </c>
      <c r="J4321" s="8">
        <v>0.36299999999999999</v>
      </c>
      <c r="K4321" s="8">
        <v>0.44400000000000001</v>
      </c>
      <c r="L4321" s="8">
        <v>0.80600000000000005</v>
      </c>
      <c r="M4321" s="7">
        <v>51</v>
      </c>
      <c r="N4321" s="7">
        <v>187</v>
      </c>
      <c r="O4321" s="7">
        <v>160</v>
      </c>
      <c r="P4321" s="7">
        <v>21</v>
      </c>
      <c r="Q4321" s="7">
        <v>45</v>
      </c>
      <c r="R4321" s="7">
        <v>8</v>
      </c>
      <c r="S4321" s="7">
        <v>0</v>
      </c>
      <c r="T4321" s="7">
        <v>6</v>
      </c>
      <c r="U4321" s="7">
        <v>28</v>
      </c>
      <c r="V4321" s="7">
        <v>7</v>
      </c>
      <c r="W4321" s="7">
        <v>14</v>
      </c>
      <c r="X4321" s="7">
        <v>36</v>
      </c>
      <c r="Y4321" s="7">
        <v>4</v>
      </c>
      <c r="Z4321" s="7">
        <v>2</v>
      </c>
      <c r="AA4321"/>
    </row>
    <row r="4322" spans="1:27" x14ac:dyDescent="0.25">
      <c r="A4322" s="24">
        <f t="shared" si="205"/>
        <v>1</v>
      </c>
      <c r="B4322" s="24" t="str">
        <f t="shared" si="203"/>
        <v/>
      </c>
      <c r="C4322" s="24" t="str">
        <f t="shared" si="204"/>
        <v/>
      </c>
      <c r="D4322" s="24">
        <v>2026</v>
      </c>
      <c r="E4322" s="7" t="s">
        <v>4597</v>
      </c>
      <c r="F4322" s="7" t="s">
        <v>4592</v>
      </c>
      <c r="G4322" s="7" t="s">
        <v>29</v>
      </c>
      <c r="H4322" s="7" t="s">
        <v>25</v>
      </c>
      <c r="I4322" s="8">
        <v>0.26100000000000001</v>
      </c>
      <c r="J4322" s="8">
        <v>0.36199999999999999</v>
      </c>
      <c r="K4322" s="8">
        <v>0.39500000000000002</v>
      </c>
      <c r="L4322" s="8">
        <v>0.75700000000000001</v>
      </c>
      <c r="M4322" s="7">
        <v>46</v>
      </c>
      <c r="N4322" s="7">
        <v>144</v>
      </c>
      <c r="O4322" s="7">
        <v>119</v>
      </c>
      <c r="P4322" s="7">
        <v>15</v>
      </c>
      <c r="Q4322" s="7">
        <v>31</v>
      </c>
      <c r="R4322" s="7">
        <v>7</v>
      </c>
      <c r="S4322" s="7">
        <v>0</v>
      </c>
      <c r="T4322" s="7">
        <v>3</v>
      </c>
      <c r="U4322" s="7">
        <v>16</v>
      </c>
      <c r="V4322" s="7">
        <v>3</v>
      </c>
      <c r="W4322" s="7">
        <v>17</v>
      </c>
      <c r="X4322" s="7">
        <v>21</v>
      </c>
      <c r="Y4322" s="7">
        <v>1</v>
      </c>
      <c r="Z4322" s="7">
        <v>0</v>
      </c>
      <c r="AA4322"/>
    </row>
    <row r="4323" spans="1:27" x14ac:dyDescent="0.25">
      <c r="A4323" s="24">
        <f t="shared" si="205"/>
        <v>1</v>
      </c>
      <c r="B4323" s="24" t="str">
        <f t="shared" si="203"/>
        <v/>
      </c>
      <c r="C4323" s="24" t="str">
        <f t="shared" si="204"/>
        <v/>
      </c>
      <c r="D4323" s="24">
        <v>2026</v>
      </c>
      <c r="E4323" s="7" t="s">
        <v>4598</v>
      </c>
      <c r="F4323" s="7" t="s">
        <v>4592</v>
      </c>
      <c r="G4323" s="7" t="s">
        <v>29</v>
      </c>
      <c r="H4323" s="7" t="s">
        <v>35</v>
      </c>
      <c r="I4323" s="8">
        <v>0.247</v>
      </c>
      <c r="J4323" s="8">
        <v>0.34499999999999997</v>
      </c>
      <c r="K4323" s="8">
        <v>0.315</v>
      </c>
      <c r="L4323" s="8">
        <v>0.66</v>
      </c>
      <c r="M4323" s="7">
        <v>53</v>
      </c>
      <c r="N4323" s="7">
        <v>169</v>
      </c>
      <c r="O4323" s="7">
        <v>146</v>
      </c>
      <c r="P4323" s="7">
        <v>23</v>
      </c>
      <c r="Q4323" s="7">
        <v>36</v>
      </c>
      <c r="R4323" s="7">
        <v>7</v>
      </c>
      <c r="S4323" s="7">
        <v>0</v>
      </c>
      <c r="T4323" s="7">
        <v>1</v>
      </c>
      <c r="U4323" s="7">
        <v>14</v>
      </c>
      <c r="V4323" s="7">
        <v>6</v>
      </c>
      <c r="W4323" s="7">
        <v>16</v>
      </c>
      <c r="X4323" s="7">
        <v>47</v>
      </c>
      <c r="Y4323" s="7">
        <v>4</v>
      </c>
      <c r="Z4323" s="7">
        <v>1</v>
      </c>
      <c r="AA4323"/>
    </row>
    <row r="4324" spans="1:27" x14ac:dyDescent="0.25">
      <c r="A4324" s="24">
        <f t="shared" si="205"/>
        <v>1</v>
      </c>
      <c r="B4324" s="24" t="str">
        <f t="shared" si="203"/>
        <v/>
      </c>
      <c r="C4324" s="24" t="str">
        <f t="shared" si="204"/>
        <v/>
      </c>
      <c r="D4324" s="24">
        <v>2026</v>
      </c>
      <c r="E4324" s="7" t="s">
        <v>4599</v>
      </c>
      <c r="F4324" s="7" t="s">
        <v>4592</v>
      </c>
      <c r="G4324" s="7" t="s">
        <v>29</v>
      </c>
      <c r="H4324" s="7" t="s">
        <v>44</v>
      </c>
      <c r="I4324" s="8">
        <v>0.23200000000000001</v>
      </c>
      <c r="J4324" s="8">
        <v>0.38</v>
      </c>
      <c r="K4324" s="8">
        <v>0.29799999999999999</v>
      </c>
      <c r="L4324" s="8">
        <v>0.67800000000000005</v>
      </c>
      <c r="M4324" s="7">
        <v>57</v>
      </c>
      <c r="N4324" s="7">
        <v>213</v>
      </c>
      <c r="O4324" s="7">
        <v>168</v>
      </c>
      <c r="P4324" s="7">
        <v>8</v>
      </c>
      <c r="Q4324" s="7">
        <v>39</v>
      </c>
      <c r="R4324" s="7">
        <v>5</v>
      </c>
      <c r="S4324" s="7">
        <v>0</v>
      </c>
      <c r="T4324" s="7">
        <v>2</v>
      </c>
      <c r="U4324" s="7">
        <v>23</v>
      </c>
      <c r="V4324" s="7">
        <v>1</v>
      </c>
      <c r="W4324" s="7">
        <v>41</v>
      </c>
      <c r="X4324" s="7">
        <v>46</v>
      </c>
      <c r="Y4324" s="7">
        <v>0</v>
      </c>
      <c r="Z4324" s="7">
        <v>0</v>
      </c>
      <c r="AA4324"/>
    </row>
    <row r="4325" spans="1:27" x14ac:dyDescent="0.25">
      <c r="A4325" s="24" t="str">
        <f t="shared" si="205"/>
        <v/>
      </c>
      <c r="B4325" s="24" t="str">
        <f t="shared" si="203"/>
        <v/>
      </c>
      <c r="C4325" s="24" t="str">
        <f t="shared" si="204"/>
        <v/>
      </c>
      <c r="D4325" s="24">
        <v>2026</v>
      </c>
      <c r="E4325" s="7" t="s">
        <v>4600</v>
      </c>
      <c r="F4325" s="7" t="s">
        <v>4592</v>
      </c>
      <c r="G4325" s="7" t="s">
        <v>37</v>
      </c>
      <c r="H4325" s="7" t="s">
        <v>35</v>
      </c>
      <c r="I4325" s="8">
        <v>0.223</v>
      </c>
      <c r="J4325" s="8">
        <v>0.35599999999999998</v>
      </c>
      <c r="K4325" s="8">
        <v>0.40500000000000003</v>
      </c>
      <c r="L4325" s="8">
        <v>0.76100000000000001</v>
      </c>
      <c r="M4325" s="7">
        <v>47</v>
      </c>
      <c r="N4325" s="7">
        <v>149</v>
      </c>
      <c r="O4325" s="7">
        <v>121</v>
      </c>
      <c r="P4325" s="7">
        <v>27</v>
      </c>
      <c r="Q4325" s="7">
        <v>27</v>
      </c>
      <c r="R4325" s="7">
        <v>1</v>
      </c>
      <c r="S4325" s="7">
        <v>3</v>
      </c>
      <c r="T4325" s="7">
        <v>5</v>
      </c>
      <c r="U4325" s="7">
        <v>24</v>
      </c>
      <c r="V4325" s="7">
        <v>1</v>
      </c>
      <c r="W4325" s="7">
        <v>25</v>
      </c>
      <c r="X4325" s="7">
        <v>34</v>
      </c>
      <c r="Y4325" s="7">
        <v>8</v>
      </c>
      <c r="Z4325" s="7">
        <v>2</v>
      </c>
      <c r="AA4325"/>
    </row>
    <row r="4326" spans="1:27" x14ac:dyDescent="0.25">
      <c r="A4326" s="24">
        <f t="shared" si="205"/>
        <v>1</v>
      </c>
      <c r="B4326" s="24" t="str">
        <f t="shared" si="203"/>
        <v/>
      </c>
      <c r="C4326" s="24" t="str">
        <f t="shared" si="204"/>
        <v/>
      </c>
      <c r="D4326" s="24">
        <v>2026</v>
      </c>
      <c r="E4326" s="7" t="s">
        <v>4601</v>
      </c>
      <c r="F4326" s="7" t="s">
        <v>4592</v>
      </c>
      <c r="G4326" s="7" t="s">
        <v>29</v>
      </c>
      <c r="H4326" s="7" t="s">
        <v>30</v>
      </c>
      <c r="I4326" s="8">
        <v>0.22</v>
      </c>
      <c r="J4326" s="8">
        <v>0.3</v>
      </c>
      <c r="K4326" s="8">
        <v>0.33500000000000002</v>
      </c>
      <c r="L4326" s="8">
        <v>0.63500000000000001</v>
      </c>
      <c r="M4326" s="7">
        <v>54</v>
      </c>
      <c r="N4326" s="7">
        <v>223</v>
      </c>
      <c r="O4326" s="7">
        <v>191</v>
      </c>
      <c r="P4326" s="7">
        <v>25</v>
      </c>
      <c r="Q4326" s="7">
        <v>42</v>
      </c>
      <c r="R4326" s="7">
        <v>10</v>
      </c>
      <c r="S4326" s="7">
        <v>0</v>
      </c>
      <c r="T4326" s="7">
        <v>4</v>
      </c>
      <c r="U4326" s="7">
        <v>28</v>
      </c>
      <c r="V4326" s="7">
        <v>5</v>
      </c>
      <c r="W4326" s="7">
        <v>19</v>
      </c>
      <c r="X4326" s="7">
        <v>47</v>
      </c>
      <c r="Y4326" s="7">
        <v>4</v>
      </c>
      <c r="Z4326" s="7">
        <v>1</v>
      </c>
      <c r="AA4326"/>
    </row>
    <row r="4327" spans="1:27" x14ac:dyDescent="0.25">
      <c r="A4327" s="24">
        <f t="shared" si="205"/>
        <v>1</v>
      </c>
      <c r="B4327" s="24" t="str">
        <f t="shared" si="203"/>
        <v/>
      </c>
      <c r="C4327" s="24" t="str">
        <f t="shared" si="204"/>
        <v/>
      </c>
      <c r="D4327" s="24">
        <v>2026</v>
      </c>
      <c r="E4327" s="7" t="s">
        <v>4602</v>
      </c>
      <c r="F4327" s="7" t="s">
        <v>4592</v>
      </c>
      <c r="G4327" s="7" t="s">
        <v>29</v>
      </c>
      <c r="H4327" s="7" t="s">
        <v>33</v>
      </c>
      <c r="I4327" s="8">
        <v>0.35699999999999998</v>
      </c>
      <c r="J4327" s="8">
        <v>0.438</v>
      </c>
      <c r="K4327" s="8">
        <v>0.78600000000000003</v>
      </c>
      <c r="L4327" s="8">
        <v>1.2230000000000001</v>
      </c>
      <c r="M4327" s="7">
        <v>12</v>
      </c>
      <c r="N4327" s="7">
        <v>16</v>
      </c>
      <c r="O4327" s="7">
        <v>14</v>
      </c>
      <c r="P4327" s="7">
        <v>5</v>
      </c>
      <c r="Q4327" s="7">
        <v>5</v>
      </c>
      <c r="R4327" s="7">
        <v>0</v>
      </c>
      <c r="S4327" s="7">
        <v>0</v>
      </c>
      <c r="T4327" s="7">
        <v>2</v>
      </c>
      <c r="U4327" s="7">
        <v>7</v>
      </c>
      <c r="V4327" s="7">
        <v>0</v>
      </c>
      <c r="W4327" s="7">
        <v>2</v>
      </c>
      <c r="X4327" s="7">
        <v>4</v>
      </c>
      <c r="Y4327" s="7">
        <v>0</v>
      </c>
      <c r="Z4327" s="7">
        <v>0</v>
      </c>
      <c r="AA4327"/>
    </row>
    <row r="4328" spans="1:27" x14ac:dyDescent="0.25">
      <c r="A4328" s="24" t="str">
        <f t="shared" si="205"/>
        <v/>
      </c>
      <c r="B4328" s="24" t="str">
        <f t="shared" si="203"/>
        <v/>
      </c>
      <c r="C4328" s="24">
        <f t="shared" si="204"/>
        <v>1</v>
      </c>
      <c r="D4328" s="24">
        <v>2026</v>
      </c>
      <c r="E4328" s="7" t="s">
        <v>4603</v>
      </c>
      <c r="F4328" s="7" t="s">
        <v>4592</v>
      </c>
      <c r="G4328" s="7" t="s">
        <v>37</v>
      </c>
      <c r="H4328" s="7" t="s">
        <v>25</v>
      </c>
      <c r="I4328" s="8">
        <v>0.34100000000000003</v>
      </c>
      <c r="J4328" s="8">
        <v>0.41199999999999998</v>
      </c>
      <c r="K4328" s="8">
        <v>0.45</v>
      </c>
      <c r="L4328" s="8">
        <v>0.86199999999999999</v>
      </c>
      <c r="M4328" s="7">
        <v>44</v>
      </c>
      <c r="N4328" s="7">
        <v>152</v>
      </c>
      <c r="O4328" s="7">
        <v>129</v>
      </c>
      <c r="P4328" s="7">
        <v>24</v>
      </c>
      <c r="Q4328" s="7">
        <v>44</v>
      </c>
      <c r="R4328" s="7">
        <v>9</v>
      </c>
      <c r="S4328" s="7">
        <v>1</v>
      </c>
      <c r="T4328" s="7">
        <v>1</v>
      </c>
      <c r="U4328" s="7">
        <v>18</v>
      </c>
      <c r="V4328" s="7">
        <v>1</v>
      </c>
      <c r="W4328" s="7">
        <v>16</v>
      </c>
      <c r="X4328" s="7">
        <v>17</v>
      </c>
      <c r="Y4328" s="7">
        <v>9</v>
      </c>
      <c r="Z4328" s="7">
        <v>0</v>
      </c>
      <c r="AA4328"/>
    </row>
    <row r="4329" spans="1:27" x14ac:dyDescent="0.25">
      <c r="A4329" s="24" t="str">
        <f t="shared" si="205"/>
        <v/>
      </c>
      <c r="B4329" s="24" t="str">
        <f t="shared" si="203"/>
        <v/>
      </c>
      <c r="C4329" s="24">
        <f t="shared" si="204"/>
        <v>1</v>
      </c>
      <c r="D4329" s="24">
        <v>2026</v>
      </c>
      <c r="E4329" s="7" t="s">
        <v>4604</v>
      </c>
      <c r="F4329" s="7" t="s">
        <v>4592</v>
      </c>
      <c r="G4329" s="7" t="s">
        <v>37</v>
      </c>
      <c r="H4329" s="7" t="s">
        <v>25</v>
      </c>
      <c r="I4329" s="8">
        <v>0.25</v>
      </c>
      <c r="J4329" s="8">
        <v>0.38500000000000001</v>
      </c>
      <c r="K4329" s="8">
        <v>0.25</v>
      </c>
      <c r="L4329" s="8">
        <v>0.63500000000000001</v>
      </c>
      <c r="M4329" s="7">
        <v>22</v>
      </c>
      <c r="N4329" s="7">
        <v>52</v>
      </c>
      <c r="O4329" s="7">
        <v>40</v>
      </c>
      <c r="P4329" s="7">
        <v>7</v>
      </c>
      <c r="Q4329" s="7">
        <v>10</v>
      </c>
      <c r="R4329" s="7">
        <v>0</v>
      </c>
      <c r="S4329" s="7">
        <v>0</v>
      </c>
      <c r="T4329" s="7">
        <v>0</v>
      </c>
      <c r="U4329" s="7">
        <v>7</v>
      </c>
      <c r="V4329" s="7">
        <v>6</v>
      </c>
      <c r="W4329" s="7">
        <v>4</v>
      </c>
      <c r="X4329" s="7">
        <v>13</v>
      </c>
      <c r="Y4329" s="7">
        <v>0</v>
      </c>
      <c r="Z4329" s="7">
        <v>0</v>
      </c>
      <c r="AA4329"/>
    </row>
    <row r="4330" spans="1:27" x14ac:dyDescent="0.25">
      <c r="A4330" s="24">
        <f t="shared" si="205"/>
        <v>1</v>
      </c>
      <c r="B4330" s="24" t="str">
        <f t="shared" si="203"/>
        <v/>
      </c>
      <c r="C4330" s="24" t="str">
        <f t="shared" si="204"/>
        <v/>
      </c>
      <c r="D4330" s="24">
        <v>2026</v>
      </c>
      <c r="E4330" s="7" t="s">
        <v>4605</v>
      </c>
      <c r="F4330" s="7" t="s">
        <v>4592</v>
      </c>
      <c r="G4330" s="7" t="s">
        <v>29</v>
      </c>
      <c r="H4330" s="7" t="s">
        <v>44</v>
      </c>
      <c r="I4330" s="8">
        <v>0.14699999999999999</v>
      </c>
      <c r="J4330" s="8">
        <v>0.376</v>
      </c>
      <c r="K4330" s="8">
        <v>0.16200000000000001</v>
      </c>
      <c r="L4330" s="8">
        <v>0.53800000000000003</v>
      </c>
      <c r="M4330" s="7">
        <v>34</v>
      </c>
      <c r="N4330" s="7">
        <v>93</v>
      </c>
      <c r="O4330" s="7">
        <v>68</v>
      </c>
      <c r="P4330" s="7">
        <v>7</v>
      </c>
      <c r="Q4330" s="7">
        <v>10</v>
      </c>
      <c r="R4330" s="7">
        <v>1</v>
      </c>
      <c r="S4330" s="7">
        <v>0</v>
      </c>
      <c r="T4330" s="7">
        <v>0</v>
      </c>
      <c r="U4330" s="7">
        <v>3</v>
      </c>
      <c r="V4330" s="7">
        <v>4</v>
      </c>
      <c r="W4330" s="7">
        <v>21</v>
      </c>
      <c r="X4330" s="7">
        <v>25</v>
      </c>
      <c r="Y4330" s="7">
        <v>1</v>
      </c>
      <c r="Z4330" s="7">
        <v>0</v>
      </c>
      <c r="AA4330"/>
    </row>
    <row r="4331" spans="1:27" x14ac:dyDescent="0.25">
      <c r="A4331" s="24">
        <f t="shared" si="205"/>
        <v>1</v>
      </c>
      <c r="B4331" s="24" t="str">
        <f t="shared" si="203"/>
        <v/>
      </c>
      <c r="C4331" s="24" t="str">
        <f t="shared" si="204"/>
        <v/>
      </c>
      <c r="D4331" s="24">
        <v>2026</v>
      </c>
      <c r="E4331" s="7" t="s">
        <v>4606</v>
      </c>
      <c r="F4331" s="7" t="s">
        <v>4592</v>
      </c>
      <c r="G4331" s="7" t="s">
        <v>29</v>
      </c>
      <c r="H4331" s="7" t="s">
        <v>35</v>
      </c>
      <c r="I4331" s="8">
        <v>0.111</v>
      </c>
      <c r="J4331" s="8">
        <v>0.19</v>
      </c>
      <c r="K4331" s="8">
        <v>0.111</v>
      </c>
      <c r="L4331" s="8">
        <v>0.30199999999999999</v>
      </c>
      <c r="M4331" s="7">
        <v>13</v>
      </c>
      <c r="N4331" s="7">
        <v>22</v>
      </c>
      <c r="O4331" s="7">
        <v>18</v>
      </c>
      <c r="P4331" s="7">
        <v>6</v>
      </c>
      <c r="Q4331" s="7">
        <v>2</v>
      </c>
      <c r="R4331" s="7">
        <v>0</v>
      </c>
      <c r="S4331" s="7">
        <v>0</v>
      </c>
      <c r="T4331" s="7">
        <v>0</v>
      </c>
      <c r="U4331" s="7">
        <v>1</v>
      </c>
      <c r="V4331" s="7">
        <v>1</v>
      </c>
      <c r="W4331" s="7">
        <v>1</v>
      </c>
      <c r="X4331" s="7">
        <v>10</v>
      </c>
      <c r="Y4331" s="7">
        <v>0</v>
      </c>
      <c r="Z4331" s="7">
        <v>1</v>
      </c>
      <c r="AA4331"/>
    </row>
    <row r="4332" spans="1:27" x14ac:dyDescent="0.25">
      <c r="A4332" s="24" t="str">
        <f t="shared" si="205"/>
        <v/>
      </c>
      <c r="B4332" s="24" t="str">
        <f t="shared" si="203"/>
        <v/>
      </c>
      <c r="C4332" s="24" t="str">
        <f t="shared" si="204"/>
        <v/>
      </c>
      <c r="D4332" s="24">
        <v>2026</v>
      </c>
      <c r="E4332" s="7" t="s">
        <v>4607</v>
      </c>
      <c r="F4332" s="7" t="s">
        <v>4592</v>
      </c>
      <c r="G4332" s="7" t="s">
        <v>47</v>
      </c>
      <c r="H4332" s="7" t="s">
        <v>30</v>
      </c>
      <c r="I4332" s="8">
        <v>7.0999999999999994E-2</v>
      </c>
      <c r="J4332" s="8">
        <v>0.27800000000000002</v>
      </c>
      <c r="K4332" s="8">
        <v>0.14299999999999999</v>
      </c>
      <c r="L4332" s="8">
        <v>0.42099999999999999</v>
      </c>
      <c r="M4332" s="7">
        <v>9</v>
      </c>
      <c r="N4332" s="7">
        <v>18</v>
      </c>
      <c r="O4332" s="7">
        <v>14</v>
      </c>
      <c r="P4332" s="7">
        <v>5</v>
      </c>
      <c r="Q4332" s="7">
        <v>1</v>
      </c>
      <c r="R4332" s="7">
        <v>1</v>
      </c>
      <c r="S4332" s="7">
        <v>0</v>
      </c>
      <c r="T4332" s="7">
        <v>0</v>
      </c>
      <c r="U4332" s="7">
        <v>2</v>
      </c>
      <c r="V4332" s="7">
        <v>0</v>
      </c>
      <c r="W4332" s="7">
        <v>4</v>
      </c>
      <c r="X4332" s="7">
        <v>7</v>
      </c>
      <c r="Y4332" s="7">
        <v>0</v>
      </c>
      <c r="Z4332" s="7">
        <v>1</v>
      </c>
      <c r="AA4332"/>
    </row>
    <row r="4333" spans="1:27" x14ac:dyDescent="0.25">
      <c r="A4333" s="24" t="str">
        <f t="shared" si="205"/>
        <v/>
      </c>
      <c r="B4333" s="24" t="str">
        <f t="shared" si="203"/>
        <v/>
      </c>
      <c r="C4333" s="24" t="str">
        <f t="shared" si="204"/>
        <v/>
      </c>
      <c r="D4333" s="24">
        <v>2026</v>
      </c>
      <c r="E4333" s="7" t="s">
        <v>4608</v>
      </c>
      <c r="F4333" s="7" t="s">
        <v>4592</v>
      </c>
      <c r="G4333" s="7" t="s">
        <v>37</v>
      </c>
      <c r="H4333" s="7" t="s">
        <v>44</v>
      </c>
      <c r="I4333" s="8">
        <v>0</v>
      </c>
      <c r="J4333" s="8">
        <v>0.2</v>
      </c>
      <c r="K4333" s="8">
        <v>0</v>
      </c>
      <c r="L4333" s="8">
        <v>0.2</v>
      </c>
      <c r="M4333" s="7">
        <v>8</v>
      </c>
      <c r="N4333" s="7">
        <v>10</v>
      </c>
      <c r="O4333" s="7">
        <v>8</v>
      </c>
      <c r="P4333" s="7">
        <v>0</v>
      </c>
      <c r="Q4333" s="7">
        <v>0</v>
      </c>
      <c r="R4333" s="7">
        <v>0</v>
      </c>
      <c r="S4333" s="7">
        <v>0</v>
      </c>
      <c r="T4333" s="7">
        <v>0</v>
      </c>
      <c r="U4333" s="7">
        <v>1</v>
      </c>
      <c r="V4333" s="7">
        <v>0</v>
      </c>
      <c r="W4333" s="7">
        <v>2</v>
      </c>
      <c r="X4333" s="7">
        <v>4</v>
      </c>
      <c r="Y4333" s="7">
        <v>0</v>
      </c>
      <c r="Z4333" s="7">
        <v>0</v>
      </c>
      <c r="AA4333"/>
    </row>
    <row r="4334" spans="1:27" x14ac:dyDescent="0.25">
      <c r="A4334" s="24">
        <f t="shared" si="205"/>
        <v>1</v>
      </c>
      <c r="B4334" s="24" t="str">
        <f t="shared" si="203"/>
        <v/>
      </c>
      <c r="C4334" s="24" t="str">
        <f t="shared" si="204"/>
        <v/>
      </c>
      <c r="D4334" s="24">
        <v>2026</v>
      </c>
      <c r="E4334" s="7" t="s">
        <v>4609</v>
      </c>
      <c r="F4334" s="7" t="s">
        <v>4592</v>
      </c>
      <c r="G4334" s="7" t="s">
        <v>29</v>
      </c>
      <c r="H4334" s="7" t="s">
        <v>164</v>
      </c>
      <c r="I4334" s="8">
        <v>0</v>
      </c>
      <c r="J4334" s="8">
        <v>1</v>
      </c>
      <c r="K4334" s="8">
        <v>0</v>
      </c>
      <c r="L4334" s="8">
        <v>0</v>
      </c>
      <c r="M4334" s="7">
        <v>1</v>
      </c>
      <c r="N4334" s="7">
        <v>1</v>
      </c>
      <c r="O4334" s="7">
        <v>0</v>
      </c>
      <c r="P4334" s="7">
        <v>0</v>
      </c>
      <c r="Q4334" s="7">
        <v>0</v>
      </c>
      <c r="R4334" s="7">
        <v>0</v>
      </c>
      <c r="S4334" s="7">
        <v>0</v>
      </c>
      <c r="T4334" s="7">
        <v>0</v>
      </c>
      <c r="U4334" s="7">
        <v>0</v>
      </c>
      <c r="V4334" s="7">
        <v>0</v>
      </c>
      <c r="W4334" s="7">
        <v>1</v>
      </c>
      <c r="X4334" s="7">
        <v>0</v>
      </c>
      <c r="Y4334" s="7">
        <v>0</v>
      </c>
      <c r="Z4334" s="7">
        <v>0</v>
      </c>
      <c r="AA4334"/>
    </row>
    <row r="4335" spans="1:27" x14ac:dyDescent="0.25">
      <c r="A4335" s="24">
        <f t="shared" si="205"/>
        <v>1</v>
      </c>
      <c r="B4335" s="24" t="str">
        <f t="shared" si="203"/>
        <v/>
      </c>
      <c r="C4335" s="24" t="str">
        <f t="shared" si="204"/>
        <v/>
      </c>
      <c r="D4335" s="24">
        <v>2026</v>
      </c>
      <c r="E4335" s="7" t="s">
        <v>4610</v>
      </c>
      <c r="F4335" s="7" t="s">
        <v>4611</v>
      </c>
      <c r="G4335" s="7" t="s">
        <v>29</v>
      </c>
      <c r="H4335" s="7" t="s">
        <v>42</v>
      </c>
      <c r="I4335" s="8">
        <v>0.32400000000000001</v>
      </c>
      <c r="J4335" s="8">
        <v>0.41399999999999998</v>
      </c>
      <c r="K4335" s="8">
        <v>0.47199999999999998</v>
      </c>
      <c r="L4335" s="8">
        <v>0.88600000000000001</v>
      </c>
      <c r="M4335" s="7">
        <v>53</v>
      </c>
      <c r="N4335" s="7">
        <v>257</v>
      </c>
      <c r="O4335" s="7">
        <v>216</v>
      </c>
      <c r="P4335" s="7">
        <v>46</v>
      </c>
      <c r="Q4335" s="7">
        <v>70</v>
      </c>
      <c r="R4335" s="7">
        <v>13</v>
      </c>
      <c r="S4335" s="7">
        <v>2</v>
      </c>
      <c r="T4335" s="7">
        <v>5</v>
      </c>
      <c r="U4335" s="7">
        <v>39</v>
      </c>
      <c r="V4335" s="7">
        <v>3</v>
      </c>
      <c r="W4335" s="7">
        <v>33</v>
      </c>
      <c r="X4335" s="7">
        <v>51</v>
      </c>
      <c r="Y4335" s="7">
        <v>8</v>
      </c>
      <c r="Z4335" s="7">
        <v>4</v>
      </c>
      <c r="AA4335"/>
    </row>
    <row r="4336" spans="1:27" x14ac:dyDescent="0.25">
      <c r="A4336" s="24" t="str">
        <f t="shared" si="205"/>
        <v/>
      </c>
      <c r="B4336" s="24" t="str">
        <f t="shared" si="203"/>
        <v/>
      </c>
      <c r="C4336" s="24" t="str">
        <f t="shared" si="204"/>
        <v/>
      </c>
      <c r="D4336" s="24">
        <v>2026</v>
      </c>
      <c r="E4336" s="7" t="s">
        <v>4612</v>
      </c>
      <c r="F4336" s="7" t="s">
        <v>4611</v>
      </c>
      <c r="G4336" s="7" t="s">
        <v>37</v>
      </c>
      <c r="H4336" s="7" t="s">
        <v>44</v>
      </c>
      <c r="I4336" s="8">
        <v>0.308</v>
      </c>
      <c r="J4336" s="8">
        <v>0.45300000000000001</v>
      </c>
      <c r="K4336" s="8">
        <v>0.625</v>
      </c>
      <c r="L4336" s="8">
        <v>1.0780000000000001</v>
      </c>
      <c r="M4336" s="7">
        <v>55</v>
      </c>
      <c r="N4336" s="7">
        <v>265</v>
      </c>
      <c r="O4336" s="7">
        <v>208</v>
      </c>
      <c r="P4336" s="7">
        <v>53</v>
      </c>
      <c r="Q4336" s="7">
        <v>64</v>
      </c>
      <c r="R4336" s="7">
        <v>15</v>
      </c>
      <c r="S4336" s="7">
        <v>0</v>
      </c>
      <c r="T4336" s="7">
        <v>17</v>
      </c>
      <c r="U4336" s="7">
        <v>50</v>
      </c>
      <c r="V4336" s="7">
        <v>8</v>
      </c>
      <c r="W4336" s="7">
        <v>48</v>
      </c>
      <c r="X4336" s="7">
        <v>50</v>
      </c>
      <c r="Y4336" s="7">
        <v>0</v>
      </c>
      <c r="Z4336" s="7">
        <v>4</v>
      </c>
      <c r="AA4336"/>
    </row>
    <row r="4337" spans="1:27" x14ac:dyDescent="0.25">
      <c r="A4337" s="24" t="str">
        <f t="shared" si="205"/>
        <v/>
      </c>
      <c r="B4337" s="24" t="str">
        <f t="shared" si="203"/>
        <v/>
      </c>
      <c r="C4337" s="24" t="str">
        <f t="shared" si="204"/>
        <v/>
      </c>
      <c r="D4337" s="24">
        <v>2026</v>
      </c>
      <c r="E4337" s="7" t="s">
        <v>4613</v>
      </c>
      <c r="F4337" s="7" t="s">
        <v>4611</v>
      </c>
      <c r="G4337" s="7" t="s">
        <v>37</v>
      </c>
      <c r="H4337" s="7" t="s">
        <v>27</v>
      </c>
      <c r="I4337" s="8">
        <v>0.30199999999999999</v>
      </c>
      <c r="J4337" s="8">
        <v>0.40600000000000003</v>
      </c>
      <c r="K4337" s="8">
        <v>0.51600000000000001</v>
      </c>
      <c r="L4337" s="8">
        <v>0.92100000000000004</v>
      </c>
      <c r="M4337" s="7">
        <v>55</v>
      </c>
      <c r="N4337" s="7">
        <v>273</v>
      </c>
      <c r="O4337" s="7">
        <v>225</v>
      </c>
      <c r="P4337" s="7">
        <v>55</v>
      </c>
      <c r="Q4337" s="7">
        <v>68</v>
      </c>
      <c r="R4337" s="7">
        <v>20</v>
      </c>
      <c r="S4337" s="7">
        <v>2</v>
      </c>
      <c r="T4337" s="7">
        <v>8</v>
      </c>
      <c r="U4337" s="7">
        <v>36</v>
      </c>
      <c r="V4337" s="7">
        <v>9</v>
      </c>
      <c r="W4337" s="7">
        <v>33</v>
      </c>
      <c r="X4337" s="7">
        <v>44</v>
      </c>
      <c r="Y4337" s="7">
        <v>17</v>
      </c>
      <c r="Z4337" s="7">
        <v>7</v>
      </c>
      <c r="AA4337"/>
    </row>
    <row r="4338" spans="1:27" x14ac:dyDescent="0.25">
      <c r="A4338" s="24" t="str">
        <f t="shared" si="205"/>
        <v/>
      </c>
      <c r="B4338" s="24" t="str">
        <f t="shared" si="203"/>
        <v/>
      </c>
      <c r="C4338" s="24" t="str">
        <f t="shared" si="204"/>
        <v/>
      </c>
      <c r="D4338" s="24">
        <v>2026</v>
      </c>
      <c r="E4338" s="7" t="s">
        <v>4614</v>
      </c>
      <c r="F4338" s="7" t="s">
        <v>4611</v>
      </c>
      <c r="G4338" s="7" t="s">
        <v>37</v>
      </c>
      <c r="H4338" s="7" t="s">
        <v>38</v>
      </c>
      <c r="I4338" s="8">
        <v>0.28699999999999998</v>
      </c>
      <c r="J4338" s="8">
        <v>0.35199999999999998</v>
      </c>
      <c r="K4338" s="8">
        <v>0.48499999999999999</v>
      </c>
      <c r="L4338" s="8">
        <v>0.83699999999999997</v>
      </c>
      <c r="M4338" s="7">
        <v>53</v>
      </c>
      <c r="N4338" s="7">
        <v>230</v>
      </c>
      <c r="O4338" s="7">
        <v>202</v>
      </c>
      <c r="P4338" s="7">
        <v>31</v>
      </c>
      <c r="Q4338" s="7">
        <v>58</v>
      </c>
      <c r="R4338" s="7">
        <v>7</v>
      </c>
      <c r="S4338" s="7">
        <v>0</v>
      </c>
      <c r="T4338" s="7">
        <v>11</v>
      </c>
      <c r="U4338" s="7">
        <v>50</v>
      </c>
      <c r="V4338" s="7">
        <v>3</v>
      </c>
      <c r="W4338" s="7">
        <v>20</v>
      </c>
      <c r="X4338" s="7">
        <v>51</v>
      </c>
      <c r="Y4338" s="7">
        <v>3</v>
      </c>
      <c r="Z4338" s="7">
        <v>0</v>
      </c>
      <c r="AA4338"/>
    </row>
    <row r="4339" spans="1:27" x14ac:dyDescent="0.25">
      <c r="A4339" s="24">
        <f t="shared" si="205"/>
        <v>1</v>
      </c>
      <c r="B4339" s="24" t="str">
        <f t="shared" si="203"/>
        <v/>
      </c>
      <c r="C4339" s="24" t="str">
        <f t="shared" si="204"/>
        <v/>
      </c>
      <c r="D4339" s="24">
        <v>2026</v>
      </c>
      <c r="E4339" s="7" t="s">
        <v>4615</v>
      </c>
      <c r="F4339" s="7" t="s">
        <v>4611</v>
      </c>
      <c r="G4339" s="7" t="s">
        <v>29</v>
      </c>
      <c r="H4339" s="7" t="s">
        <v>35</v>
      </c>
      <c r="I4339" s="8">
        <v>0.28599999999999998</v>
      </c>
      <c r="J4339" s="8">
        <v>0.38900000000000001</v>
      </c>
      <c r="K4339" s="8">
        <v>0.36</v>
      </c>
      <c r="L4339" s="8">
        <v>0.749</v>
      </c>
      <c r="M4339" s="7">
        <v>50</v>
      </c>
      <c r="N4339" s="7">
        <v>199</v>
      </c>
      <c r="O4339" s="7">
        <v>161</v>
      </c>
      <c r="P4339" s="7">
        <v>25</v>
      </c>
      <c r="Q4339" s="7">
        <v>46</v>
      </c>
      <c r="R4339" s="7">
        <v>9</v>
      </c>
      <c r="S4339" s="7">
        <v>0</v>
      </c>
      <c r="T4339" s="7">
        <v>1</v>
      </c>
      <c r="U4339" s="7">
        <v>19</v>
      </c>
      <c r="V4339" s="7">
        <v>7</v>
      </c>
      <c r="W4339" s="7">
        <v>22</v>
      </c>
      <c r="X4339" s="7">
        <v>23</v>
      </c>
      <c r="Y4339" s="7">
        <v>1</v>
      </c>
      <c r="Z4339" s="7">
        <v>0</v>
      </c>
      <c r="AA4339"/>
    </row>
    <row r="4340" spans="1:27" x14ac:dyDescent="0.25">
      <c r="A4340" s="24">
        <f t="shared" si="205"/>
        <v>1</v>
      </c>
      <c r="B4340" s="24" t="str">
        <f t="shared" si="203"/>
        <v/>
      </c>
      <c r="C4340" s="24" t="str">
        <f t="shared" si="204"/>
        <v/>
      </c>
      <c r="D4340" s="24">
        <v>2026</v>
      </c>
      <c r="E4340" s="7" t="s">
        <v>4616</v>
      </c>
      <c r="F4340" s="7" t="s">
        <v>4611</v>
      </c>
      <c r="G4340" s="7" t="s">
        <v>32</v>
      </c>
      <c r="H4340" s="7" t="s">
        <v>40</v>
      </c>
      <c r="I4340" s="8">
        <v>0.27800000000000002</v>
      </c>
      <c r="J4340" s="8">
        <v>0.373</v>
      </c>
      <c r="K4340" s="8">
        <v>0.41699999999999998</v>
      </c>
      <c r="L4340" s="8">
        <v>0.79</v>
      </c>
      <c r="M4340" s="7">
        <v>52</v>
      </c>
      <c r="N4340" s="7">
        <v>219</v>
      </c>
      <c r="O4340" s="7">
        <v>187</v>
      </c>
      <c r="P4340" s="7">
        <v>25</v>
      </c>
      <c r="Q4340" s="7">
        <v>52</v>
      </c>
      <c r="R4340" s="7">
        <v>10</v>
      </c>
      <c r="S4340" s="7">
        <v>2</v>
      </c>
      <c r="T4340" s="7">
        <v>4</v>
      </c>
      <c r="U4340" s="7">
        <v>26</v>
      </c>
      <c r="V4340" s="7">
        <v>3</v>
      </c>
      <c r="W4340" s="7">
        <v>26</v>
      </c>
      <c r="X4340" s="7">
        <v>32</v>
      </c>
      <c r="Y4340" s="7">
        <v>10</v>
      </c>
      <c r="Z4340" s="7">
        <v>2</v>
      </c>
      <c r="AA4340"/>
    </row>
    <row r="4341" spans="1:27" x14ac:dyDescent="0.25">
      <c r="A4341" s="24" t="str">
        <f t="shared" si="205"/>
        <v/>
      </c>
      <c r="B4341" s="24" t="str">
        <f t="shared" si="203"/>
        <v/>
      </c>
      <c r="C4341" s="24" t="str">
        <f t="shared" si="204"/>
        <v/>
      </c>
      <c r="D4341" s="24">
        <v>2026</v>
      </c>
      <c r="E4341" s="7" t="s">
        <v>4617</v>
      </c>
      <c r="F4341" s="7" t="s">
        <v>4611</v>
      </c>
      <c r="G4341" s="7" t="s">
        <v>37</v>
      </c>
      <c r="H4341" s="7" t="s">
        <v>33</v>
      </c>
      <c r="I4341" s="8">
        <v>0.27</v>
      </c>
      <c r="J4341" s="8">
        <v>0.39200000000000002</v>
      </c>
      <c r="K4341" s="8">
        <v>0.39300000000000002</v>
      </c>
      <c r="L4341" s="8">
        <v>0.78600000000000003</v>
      </c>
      <c r="M4341" s="7">
        <v>55</v>
      </c>
      <c r="N4341" s="7">
        <v>255</v>
      </c>
      <c r="O4341" s="7">
        <v>211</v>
      </c>
      <c r="P4341" s="7">
        <v>27</v>
      </c>
      <c r="Q4341" s="7">
        <v>57</v>
      </c>
      <c r="R4341" s="7">
        <v>6</v>
      </c>
      <c r="S4341" s="7">
        <v>1</v>
      </c>
      <c r="T4341" s="7">
        <v>6</v>
      </c>
      <c r="U4341" s="7">
        <v>40</v>
      </c>
      <c r="V4341" s="7">
        <v>2</v>
      </c>
      <c r="W4341" s="7">
        <v>41</v>
      </c>
      <c r="X4341" s="7">
        <v>39</v>
      </c>
      <c r="Y4341" s="7">
        <v>3</v>
      </c>
      <c r="Z4341" s="7">
        <v>1</v>
      </c>
      <c r="AA4341"/>
    </row>
    <row r="4342" spans="1:27" x14ac:dyDescent="0.25">
      <c r="A4342" s="24">
        <f t="shared" si="205"/>
        <v>1</v>
      </c>
      <c r="B4342" s="24" t="str">
        <f t="shared" si="203"/>
        <v/>
      </c>
      <c r="C4342" s="24" t="str">
        <f t="shared" si="204"/>
        <v/>
      </c>
      <c r="D4342" s="24">
        <v>2026</v>
      </c>
      <c r="E4342" s="7" t="s">
        <v>4618</v>
      </c>
      <c r="F4342" s="7" t="s">
        <v>4611</v>
      </c>
      <c r="G4342" s="7" t="s">
        <v>32</v>
      </c>
      <c r="H4342" s="7" t="s">
        <v>40</v>
      </c>
      <c r="I4342" s="8">
        <v>0.33300000000000002</v>
      </c>
      <c r="J4342" s="8">
        <v>0.38900000000000001</v>
      </c>
      <c r="K4342" s="8">
        <v>0.33300000000000002</v>
      </c>
      <c r="L4342" s="8">
        <v>0.72199999999999998</v>
      </c>
      <c r="M4342" s="7">
        <v>20</v>
      </c>
      <c r="N4342" s="7">
        <v>40</v>
      </c>
      <c r="O4342" s="7">
        <v>33</v>
      </c>
      <c r="P4342" s="7">
        <v>9</v>
      </c>
      <c r="Q4342" s="7">
        <v>11</v>
      </c>
      <c r="R4342" s="7">
        <v>0</v>
      </c>
      <c r="S4342" s="7">
        <v>0</v>
      </c>
      <c r="T4342" s="7">
        <v>0</v>
      </c>
      <c r="U4342" s="7">
        <v>4</v>
      </c>
      <c r="V4342" s="7">
        <v>0</v>
      </c>
      <c r="W4342" s="7">
        <v>3</v>
      </c>
      <c r="X4342" s="7">
        <v>13</v>
      </c>
      <c r="Y4342" s="7">
        <v>2</v>
      </c>
      <c r="Z4342" s="7">
        <v>1</v>
      </c>
      <c r="AA4342"/>
    </row>
    <row r="4343" spans="1:27" x14ac:dyDescent="0.25">
      <c r="A4343" s="24" t="str">
        <f t="shared" si="205"/>
        <v/>
      </c>
      <c r="B4343" s="24" t="str">
        <f t="shared" si="203"/>
        <v/>
      </c>
      <c r="C4343" s="24" t="str">
        <f t="shared" si="204"/>
        <v/>
      </c>
      <c r="D4343" s="24">
        <v>2026</v>
      </c>
      <c r="E4343" s="7" t="s">
        <v>4619</v>
      </c>
      <c r="F4343" s="7" t="s">
        <v>4611</v>
      </c>
      <c r="G4343" s="7" t="s">
        <v>37</v>
      </c>
      <c r="H4343" s="7" t="s">
        <v>25</v>
      </c>
      <c r="I4343" s="8">
        <v>0.27900000000000003</v>
      </c>
      <c r="J4343" s="8">
        <v>0.35399999999999998</v>
      </c>
      <c r="K4343" s="8">
        <v>0.58099999999999996</v>
      </c>
      <c r="L4343" s="8">
        <v>0.93600000000000005</v>
      </c>
      <c r="M4343" s="7">
        <v>26</v>
      </c>
      <c r="N4343" s="7">
        <v>49</v>
      </c>
      <c r="O4343" s="7">
        <v>43</v>
      </c>
      <c r="P4343" s="7">
        <v>6</v>
      </c>
      <c r="Q4343" s="7">
        <v>12</v>
      </c>
      <c r="R4343" s="7">
        <v>1</v>
      </c>
      <c r="S4343" s="7">
        <v>0</v>
      </c>
      <c r="T4343" s="7">
        <v>4</v>
      </c>
      <c r="U4343" s="7">
        <v>12</v>
      </c>
      <c r="V4343" s="7">
        <v>1</v>
      </c>
      <c r="W4343" s="7">
        <v>4</v>
      </c>
      <c r="X4343" s="7">
        <v>13</v>
      </c>
      <c r="Y4343" s="7">
        <v>0</v>
      </c>
      <c r="Z4343" s="7">
        <v>0</v>
      </c>
      <c r="AA4343"/>
    </row>
    <row r="4344" spans="1:27" x14ac:dyDescent="0.25">
      <c r="A4344" s="24" t="str">
        <f t="shared" si="205"/>
        <v/>
      </c>
      <c r="B4344" s="24" t="str">
        <f t="shared" si="203"/>
        <v/>
      </c>
      <c r="C4344" s="24" t="str">
        <f t="shared" si="204"/>
        <v/>
      </c>
      <c r="D4344" s="24">
        <v>2026</v>
      </c>
      <c r="E4344" s="7" t="s">
        <v>4620</v>
      </c>
      <c r="F4344" s="7" t="s">
        <v>4611</v>
      </c>
      <c r="G4344" s="7" t="s">
        <v>47</v>
      </c>
      <c r="H4344" s="7" t="s">
        <v>30</v>
      </c>
      <c r="I4344" s="8">
        <v>0.25600000000000001</v>
      </c>
      <c r="J4344" s="8">
        <v>0.38300000000000001</v>
      </c>
      <c r="K4344" s="8">
        <v>0.48699999999999999</v>
      </c>
      <c r="L4344" s="8">
        <v>0.87</v>
      </c>
      <c r="M4344" s="7">
        <v>12</v>
      </c>
      <c r="N4344" s="7">
        <v>47</v>
      </c>
      <c r="O4344" s="7">
        <v>39</v>
      </c>
      <c r="P4344" s="7">
        <v>8</v>
      </c>
      <c r="Q4344" s="7">
        <v>10</v>
      </c>
      <c r="R4344" s="7">
        <v>0</v>
      </c>
      <c r="S4344" s="7">
        <v>0</v>
      </c>
      <c r="T4344" s="7">
        <v>3</v>
      </c>
      <c r="U4344" s="7">
        <v>8</v>
      </c>
      <c r="V4344" s="7">
        <v>4</v>
      </c>
      <c r="W4344" s="7">
        <v>4</v>
      </c>
      <c r="X4344" s="7">
        <v>8</v>
      </c>
      <c r="Y4344" s="7">
        <v>2</v>
      </c>
      <c r="Z4344" s="7">
        <v>0</v>
      </c>
      <c r="AA4344"/>
    </row>
    <row r="4345" spans="1:27" x14ac:dyDescent="0.25">
      <c r="A4345" s="24">
        <f t="shared" si="205"/>
        <v>1</v>
      </c>
      <c r="B4345" s="24" t="str">
        <f t="shared" si="203"/>
        <v/>
      </c>
      <c r="C4345" s="24" t="str">
        <f t="shared" si="204"/>
        <v/>
      </c>
      <c r="D4345" s="24">
        <v>2026</v>
      </c>
      <c r="E4345" s="7" t="s">
        <v>4621</v>
      </c>
      <c r="F4345" s="7" t="s">
        <v>4611</v>
      </c>
      <c r="G4345" s="7" t="s">
        <v>32</v>
      </c>
      <c r="H4345" s="7" t="s">
        <v>25</v>
      </c>
      <c r="I4345" s="8">
        <v>0.247</v>
      </c>
      <c r="J4345" s="8">
        <v>0.39</v>
      </c>
      <c r="K4345" s="8">
        <v>0.309</v>
      </c>
      <c r="L4345" s="8">
        <v>0.69899999999999995</v>
      </c>
      <c r="M4345" s="7">
        <v>31</v>
      </c>
      <c r="N4345" s="7">
        <v>100</v>
      </c>
      <c r="O4345" s="7">
        <v>81</v>
      </c>
      <c r="P4345" s="7">
        <v>16</v>
      </c>
      <c r="Q4345" s="7">
        <v>20</v>
      </c>
      <c r="R4345" s="7">
        <v>5</v>
      </c>
      <c r="S4345" s="7">
        <v>0</v>
      </c>
      <c r="T4345" s="7">
        <v>0</v>
      </c>
      <c r="U4345" s="7">
        <v>11</v>
      </c>
      <c r="V4345" s="7">
        <v>4</v>
      </c>
      <c r="W4345" s="7">
        <v>15</v>
      </c>
      <c r="X4345" s="7">
        <v>14</v>
      </c>
      <c r="Y4345" s="7">
        <v>9</v>
      </c>
      <c r="Z4345" s="7">
        <v>1</v>
      </c>
      <c r="AA4345"/>
    </row>
    <row r="4346" spans="1:27" x14ac:dyDescent="0.25">
      <c r="A4346" s="24">
        <f t="shared" si="205"/>
        <v>1</v>
      </c>
      <c r="B4346" s="24" t="str">
        <f t="shared" si="203"/>
        <v/>
      </c>
      <c r="C4346" s="24" t="str">
        <f t="shared" si="204"/>
        <v/>
      </c>
      <c r="D4346" s="24">
        <v>2026</v>
      </c>
      <c r="E4346" s="7" t="s">
        <v>4622</v>
      </c>
      <c r="F4346" s="7" t="s">
        <v>4611</v>
      </c>
      <c r="G4346" s="7" t="s">
        <v>29</v>
      </c>
      <c r="H4346" s="7" t="s">
        <v>30</v>
      </c>
      <c r="I4346" s="8">
        <v>0.20399999999999999</v>
      </c>
      <c r="J4346" s="8">
        <v>0.30599999999999999</v>
      </c>
      <c r="K4346" s="8">
        <v>0.315</v>
      </c>
      <c r="L4346" s="8">
        <v>0.621</v>
      </c>
      <c r="M4346" s="7">
        <v>27</v>
      </c>
      <c r="N4346" s="7">
        <v>63</v>
      </c>
      <c r="O4346" s="7">
        <v>54</v>
      </c>
      <c r="P4346" s="7">
        <v>6</v>
      </c>
      <c r="Q4346" s="7">
        <v>11</v>
      </c>
      <c r="R4346" s="7">
        <v>3</v>
      </c>
      <c r="S4346" s="7">
        <v>0</v>
      </c>
      <c r="T4346" s="7">
        <v>1</v>
      </c>
      <c r="U4346" s="7">
        <v>8</v>
      </c>
      <c r="V4346" s="7">
        <v>0</v>
      </c>
      <c r="W4346" s="7">
        <v>8</v>
      </c>
      <c r="X4346" s="7">
        <v>18</v>
      </c>
      <c r="Y4346" s="7">
        <v>0</v>
      </c>
      <c r="Z4346" s="7">
        <v>2</v>
      </c>
      <c r="AA4346"/>
    </row>
    <row r="4347" spans="1:27" x14ac:dyDescent="0.25">
      <c r="A4347" s="24" t="str">
        <f t="shared" si="205"/>
        <v/>
      </c>
      <c r="B4347" s="24" t="str">
        <f t="shared" si="203"/>
        <v/>
      </c>
      <c r="C4347" s="24">
        <f t="shared" si="204"/>
        <v>1</v>
      </c>
      <c r="D4347" s="24">
        <v>2026</v>
      </c>
      <c r="E4347" s="7" t="s">
        <v>4623</v>
      </c>
      <c r="F4347" s="7" t="s">
        <v>4611</v>
      </c>
      <c r="G4347" s="7" t="s">
        <v>37</v>
      </c>
      <c r="H4347" s="7" t="s">
        <v>25</v>
      </c>
      <c r="I4347" s="8">
        <v>0.2</v>
      </c>
      <c r="J4347" s="8">
        <v>0.34300000000000003</v>
      </c>
      <c r="K4347" s="8">
        <v>0.26300000000000001</v>
      </c>
      <c r="L4347" s="8">
        <v>0.60599999999999998</v>
      </c>
      <c r="M4347" s="7">
        <v>33</v>
      </c>
      <c r="N4347" s="7">
        <v>100</v>
      </c>
      <c r="O4347" s="7">
        <v>80</v>
      </c>
      <c r="P4347" s="7">
        <v>12</v>
      </c>
      <c r="Q4347" s="7">
        <v>16</v>
      </c>
      <c r="R4347" s="7">
        <v>5</v>
      </c>
      <c r="S4347" s="7">
        <v>0</v>
      </c>
      <c r="T4347" s="7">
        <v>0</v>
      </c>
      <c r="U4347" s="7">
        <v>8</v>
      </c>
      <c r="V4347" s="7">
        <v>8</v>
      </c>
      <c r="W4347" s="7">
        <v>10</v>
      </c>
      <c r="X4347" s="7">
        <v>38</v>
      </c>
      <c r="Y4347" s="7">
        <v>0</v>
      </c>
      <c r="Z4347" s="7">
        <v>0</v>
      </c>
      <c r="AA4347"/>
    </row>
    <row r="4348" spans="1:27" x14ac:dyDescent="0.25">
      <c r="A4348" s="24">
        <f t="shared" si="205"/>
        <v>1</v>
      </c>
      <c r="B4348" s="24" t="str">
        <f t="shared" si="203"/>
        <v/>
      </c>
      <c r="C4348" s="24" t="str">
        <f t="shared" si="204"/>
        <v/>
      </c>
      <c r="D4348" s="24">
        <v>2026</v>
      </c>
      <c r="E4348" s="7" t="s">
        <v>4624</v>
      </c>
      <c r="F4348" s="7" t="s">
        <v>4611</v>
      </c>
      <c r="G4348" s="7" t="s">
        <v>29</v>
      </c>
      <c r="H4348" s="7" t="s">
        <v>30</v>
      </c>
      <c r="I4348" s="8">
        <v>0.17</v>
      </c>
      <c r="J4348" s="8">
        <v>0.27800000000000002</v>
      </c>
      <c r="K4348" s="8">
        <v>0.191</v>
      </c>
      <c r="L4348" s="8">
        <v>0.46899999999999997</v>
      </c>
      <c r="M4348" s="7">
        <v>21</v>
      </c>
      <c r="N4348" s="7">
        <v>54</v>
      </c>
      <c r="O4348" s="7">
        <v>47</v>
      </c>
      <c r="P4348" s="7">
        <v>13</v>
      </c>
      <c r="Q4348" s="7">
        <v>8</v>
      </c>
      <c r="R4348" s="7">
        <v>1</v>
      </c>
      <c r="S4348" s="7">
        <v>0</v>
      </c>
      <c r="T4348" s="7">
        <v>0</v>
      </c>
      <c r="U4348" s="7">
        <v>2</v>
      </c>
      <c r="V4348" s="7">
        <v>0</v>
      </c>
      <c r="W4348" s="7">
        <v>7</v>
      </c>
      <c r="X4348" s="7">
        <v>18</v>
      </c>
      <c r="Y4348" s="7">
        <v>7</v>
      </c>
      <c r="Z4348" s="7">
        <v>1</v>
      </c>
      <c r="AA4348"/>
    </row>
    <row r="4349" spans="1:27" x14ac:dyDescent="0.25">
      <c r="A4349" s="24" t="str">
        <f t="shared" si="205"/>
        <v/>
      </c>
      <c r="B4349" s="24" t="str">
        <f t="shared" si="203"/>
        <v/>
      </c>
      <c r="C4349" s="24">
        <f t="shared" si="204"/>
        <v>1</v>
      </c>
      <c r="D4349" s="24">
        <v>2026</v>
      </c>
      <c r="E4349" s="7" t="s">
        <v>4625</v>
      </c>
      <c r="F4349" s="7" t="s">
        <v>4611</v>
      </c>
      <c r="G4349" s="7" t="s">
        <v>37</v>
      </c>
      <c r="H4349" s="7" t="s">
        <v>30</v>
      </c>
      <c r="I4349" s="8">
        <v>0.152</v>
      </c>
      <c r="J4349" s="8">
        <v>0.3</v>
      </c>
      <c r="K4349" s="8">
        <v>0.152</v>
      </c>
      <c r="L4349" s="8">
        <v>0.45200000000000001</v>
      </c>
      <c r="M4349" s="7">
        <v>20</v>
      </c>
      <c r="N4349" s="7">
        <v>41</v>
      </c>
      <c r="O4349" s="7">
        <v>33</v>
      </c>
      <c r="P4349" s="7">
        <v>5</v>
      </c>
      <c r="Q4349" s="7">
        <v>5</v>
      </c>
      <c r="R4349" s="7">
        <v>0</v>
      </c>
      <c r="S4349" s="7">
        <v>0</v>
      </c>
      <c r="T4349" s="7">
        <v>0</v>
      </c>
      <c r="U4349" s="7">
        <v>1</v>
      </c>
      <c r="V4349" s="7">
        <v>3</v>
      </c>
      <c r="W4349" s="7">
        <v>4</v>
      </c>
      <c r="X4349" s="7">
        <v>20</v>
      </c>
      <c r="Y4349" s="7">
        <v>2</v>
      </c>
      <c r="Z4349" s="7">
        <v>3</v>
      </c>
      <c r="AA4349"/>
    </row>
    <row r="4350" spans="1:27" x14ac:dyDescent="0.25">
      <c r="A4350" s="24">
        <f t="shared" si="205"/>
        <v>1</v>
      </c>
      <c r="B4350" s="24" t="str">
        <f t="shared" si="203"/>
        <v/>
      </c>
      <c r="C4350" s="24" t="str">
        <f t="shared" si="204"/>
        <v/>
      </c>
      <c r="D4350" s="24">
        <v>2026</v>
      </c>
      <c r="E4350" s="7" t="s">
        <v>4626</v>
      </c>
      <c r="F4350" s="7" t="s">
        <v>4611</v>
      </c>
      <c r="G4350" s="7" t="s">
        <v>29</v>
      </c>
      <c r="H4350" s="7" t="s">
        <v>30</v>
      </c>
      <c r="I4350" s="8">
        <v>0.1</v>
      </c>
      <c r="J4350" s="8">
        <v>0.25</v>
      </c>
      <c r="K4350" s="8">
        <v>0.12</v>
      </c>
      <c r="L4350" s="8">
        <v>0.37</v>
      </c>
      <c r="M4350" s="7">
        <v>23</v>
      </c>
      <c r="N4350" s="7">
        <v>61</v>
      </c>
      <c r="O4350" s="7">
        <v>50</v>
      </c>
      <c r="P4350" s="7">
        <v>10</v>
      </c>
      <c r="Q4350" s="7">
        <v>5</v>
      </c>
      <c r="R4350" s="7">
        <v>1</v>
      </c>
      <c r="S4350" s="7">
        <v>0</v>
      </c>
      <c r="T4350" s="7">
        <v>0</v>
      </c>
      <c r="U4350" s="7">
        <v>2</v>
      </c>
      <c r="V4350" s="7">
        <v>0</v>
      </c>
      <c r="W4350" s="7">
        <v>10</v>
      </c>
      <c r="X4350" s="7">
        <v>23</v>
      </c>
      <c r="Y4350" s="7">
        <v>1</v>
      </c>
      <c r="Z4350" s="7">
        <v>0</v>
      </c>
      <c r="AA4350"/>
    </row>
    <row r="4351" spans="1:27" x14ac:dyDescent="0.25">
      <c r="A4351" s="24" t="str">
        <f t="shared" si="205"/>
        <v/>
      </c>
      <c r="B4351" s="24" t="str">
        <f t="shared" si="203"/>
        <v/>
      </c>
      <c r="C4351" s="24">
        <f t="shared" si="204"/>
        <v>1</v>
      </c>
      <c r="D4351" s="24">
        <v>2026</v>
      </c>
      <c r="E4351" s="7" t="s">
        <v>4627</v>
      </c>
      <c r="F4351" s="7" t="s">
        <v>4611</v>
      </c>
      <c r="G4351" s="7" t="s">
        <v>24</v>
      </c>
      <c r="H4351" s="7" t="s">
        <v>30</v>
      </c>
      <c r="I4351" s="8">
        <v>0</v>
      </c>
      <c r="J4351" s="8">
        <v>0.222</v>
      </c>
      <c r="K4351" s="8">
        <v>0</v>
      </c>
      <c r="L4351" s="8">
        <v>0.222</v>
      </c>
      <c r="M4351" s="7">
        <v>3</v>
      </c>
      <c r="N4351" s="7">
        <v>9</v>
      </c>
      <c r="O4351" s="7">
        <v>7</v>
      </c>
      <c r="P4351" s="7">
        <v>1</v>
      </c>
      <c r="Q4351" s="7">
        <v>0</v>
      </c>
      <c r="R4351" s="7">
        <v>0</v>
      </c>
      <c r="S4351" s="7">
        <v>0</v>
      </c>
      <c r="T4351" s="7">
        <v>0</v>
      </c>
      <c r="U4351" s="7">
        <v>0</v>
      </c>
      <c r="V4351" s="7">
        <v>1</v>
      </c>
      <c r="W4351" s="7">
        <v>1</v>
      </c>
      <c r="X4351" s="7">
        <v>4</v>
      </c>
      <c r="Y4351" s="7">
        <v>0</v>
      </c>
      <c r="Z4351" s="7">
        <v>0</v>
      </c>
      <c r="AA4351"/>
    </row>
    <row r="4352" spans="1:27" x14ac:dyDescent="0.25">
      <c r="A4352" s="24">
        <f t="shared" si="205"/>
        <v>1</v>
      </c>
      <c r="B4352" s="24" t="str">
        <f t="shared" si="203"/>
        <v/>
      </c>
      <c r="C4352" s="24" t="str">
        <f t="shared" si="204"/>
        <v/>
      </c>
      <c r="D4352" s="24">
        <v>2026</v>
      </c>
      <c r="E4352" s="7" t="s">
        <v>4628</v>
      </c>
      <c r="F4352" s="7" t="s">
        <v>4629</v>
      </c>
      <c r="G4352" s="7" t="s">
        <v>29</v>
      </c>
      <c r="H4352" s="7" t="s">
        <v>35</v>
      </c>
      <c r="I4352" s="8">
        <v>0.3</v>
      </c>
      <c r="J4352" s="8">
        <v>0.43099999999999999</v>
      </c>
      <c r="K4352" s="8">
        <v>0.54200000000000004</v>
      </c>
      <c r="L4352" s="8">
        <v>0.97299999999999998</v>
      </c>
      <c r="M4352" s="7">
        <v>54</v>
      </c>
      <c r="N4352" s="7">
        <v>255</v>
      </c>
      <c r="O4352" s="7">
        <v>203</v>
      </c>
      <c r="P4352" s="7">
        <v>47</v>
      </c>
      <c r="Q4352" s="7">
        <v>61</v>
      </c>
      <c r="R4352" s="7">
        <v>14</v>
      </c>
      <c r="S4352" s="7">
        <v>1</v>
      </c>
      <c r="T4352" s="7">
        <v>11</v>
      </c>
      <c r="U4352" s="7">
        <v>52</v>
      </c>
      <c r="V4352" s="7">
        <v>10</v>
      </c>
      <c r="W4352" s="7">
        <v>39</v>
      </c>
      <c r="X4352" s="7">
        <v>38</v>
      </c>
      <c r="Y4352" s="7">
        <v>3</v>
      </c>
      <c r="Z4352" s="7">
        <v>0</v>
      </c>
      <c r="AA4352"/>
    </row>
    <row r="4353" spans="1:27" x14ac:dyDescent="0.25">
      <c r="A4353" s="24">
        <f t="shared" si="205"/>
        <v>1</v>
      </c>
      <c r="B4353" s="24" t="str">
        <f t="shared" si="203"/>
        <v/>
      </c>
      <c r="C4353" s="24" t="str">
        <f t="shared" si="204"/>
        <v/>
      </c>
      <c r="D4353" s="24">
        <v>2026</v>
      </c>
      <c r="E4353" s="7" t="s">
        <v>4630</v>
      </c>
      <c r="F4353" s="7" t="s">
        <v>4629</v>
      </c>
      <c r="G4353" s="7" t="s">
        <v>29</v>
      </c>
      <c r="H4353" s="7" t="s">
        <v>44</v>
      </c>
      <c r="I4353" s="8">
        <v>0.29799999999999999</v>
      </c>
      <c r="J4353" s="8">
        <v>0.38400000000000001</v>
      </c>
      <c r="K4353" s="8">
        <v>0.42899999999999999</v>
      </c>
      <c r="L4353" s="8">
        <v>0.81299999999999994</v>
      </c>
      <c r="M4353" s="7">
        <v>57</v>
      </c>
      <c r="N4353" s="7">
        <v>245</v>
      </c>
      <c r="O4353" s="7">
        <v>205</v>
      </c>
      <c r="P4353" s="7">
        <v>32</v>
      </c>
      <c r="Q4353" s="7">
        <v>61</v>
      </c>
      <c r="R4353" s="7">
        <v>15</v>
      </c>
      <c r="S4353" s="7">
        <v>0</v>
      </c>
      <c r="T4353" s="7">
        <v>4</v>
      </c>
      <c r="U4353" s="7">
        <v>35</v>
      </c>
      <c r="V4353" s="7">
        <v>4</v>
      </c>
      <c r="W4353" s="7">
        <v>29</v>
      </c>
      <c r="X4353" s="7">
        <v>39</v>
      </c>
      <c r="Y4353" s="7">
        <v>0</v>
      </c>
      <c r="Z4353" s="7">
        <v>0</v>
      </c>
      <c r="AA4353"/>
    </row>
    <row r="4354" spans="1:27" x14ac:dyDescent="0.25">
      <c r="A4354" s="24">
        <f t="shared" si="205"/>
        <v>1</v>
      </c>
      <c r="B4354" s="24" t="str">
        <f t="shared" ref="B4354:B4417" si="206">IF(COUNTIFS(Draft_Player,$E4354),COUNTIFS(Draft_Player,$E4354),"")</f>
        <v/>
      </c>
      <c r="C4354" s="24" t="str">
        <f t="shared" ref="C4354:C4417" si="207">IF(COUNTIFS(Transfers_Player,$E4354),COUNTIFS(Transfers_Player,$E4354),"")</f>
        <v/>
      </c>
      <c r="D4354" s="24">
        <v>2026</v>
      </c>
      <c r="E4354" s="7" t="s">
        <v>4631</v>
      </c>
      <c r="F4354" s="7" t="s">
        <v>4629</v>
      </c>
      <c r="G4354" s="7" t="s">
        <v>29</v>
      </c>
      <c r="H4354" s="7" t="s">
        <v>42</v>
      </c>
      <c r="I4354" s="8">
        <v>0.29399999999999998</v>
      </c>
      <c r="J4354" s="8">
        <v>0.40600000000000003</v>
      </c>
      <c r="K4354" s="8">
        <v>0.45400000000000001</v>
      </c>
      <c r="L4354" s="8">
        <v>0.86</v>
      </c>
      <c r="M4354" s="7">
        <v>57</v>
      </c>
      <c r="N4354" s="7">
        <v>271</v>
      </c>
      <c r="O4354" s="7">
        <v>218</v>
      </c>
      <c r="P4354" s="7">
        <v>52</v>
      </c>
      <c r="Q4354" s="7">
        <v>64</v>
      </c>
      <c r="R4354" s="7">
        <v>10</v>
      </c>
      <c r="S4354" s="7">
        <v>2</v>
      </c>
      <c r="T4354" s="7">
        <v>7</v>
      </c>
      <c r="U4354" s="7">
        <v>33</v>
      </c>
      <c r="V4354" s="7">
        <v>10</v>
      </c>
      <c r="W4354" s="7">
        <v>34</v>
      </c>
      <c r="X4354" s="7">
        <v>39</v>
      </c>
      <c r="Y4354" s="7">
        <v>22</v>
      </c>
      <c r="Z4354" s="7">
        <v>1</v>
      </c>
      <c r="AA4354"/>
    </row>
    <row r="4355" spans="1:27" x14ac:dyDescent="0.25">
      <c r="A4355" s="24" t="str">
        <f t="shared" ref="A4355:A4418" si="208">IF(OR(G4355="SR", G4355="GR"), 1, "")</f>
        <v/>
      </c>
      <c r="B4355" s="24" t="str">
        <f t="shared" si="206"/>
        <v/>
      </c>
      <c r="C4355" s="24" t="str">
        <f t="shared" si="207"/>
        <v/>
      </c>
      <c r="D4355" s="24">
        <v>2026</v>
      </c>
      <c r="E4355" s="7" t="s">
        <v>4632</v>
      </c>
      <c r="F4355" s="7" t="s">
        <v>4629</v>
      </c>
      <c r="G4355" s="7" t="s">
        <v>37</v>
      </c>
      <c r="H4355" s="7" t="s">
        <v>38</v>
      </c>
      <c r="I4355" s="8">
        <v>0.29399999999999998</v>
      </c>
      <c r="J4355" s="8">
        <v>0.372</v>
      </c>
      <c r="K4355" s="8">
        <v>0.434</v>
      </c>
      <c r="L4355" s="8">
        <v>0.80600000000000005</v>
      </c>
      <c r="M4355" s="7">
        <v>57</v>
      </c>
      <c r="N4355" s="7">
        <v>250</v>
      </c>
      <c r="O4355" s="7">
        <v>221</v>
      </c>
      <c r="P4355" s="7">
        <v>33</v>
      </c>
      <c r="Q4355" s="7">
        <v>65</v>
      </c>
      <c r="R4355" s="7">
        <v>11</v>
      </c>
      <c r="S4355" s="7">
        <v>1</v>
      </c>
      <c r="T4355" s="7">
        <v>6</v>
      </c>
      <c r="U4355" s="7">
        <v>44</v>
      </c>
      <c r="V4355" s="7">
        <v>8</v>
      </c>
      <c r="W4355" s="7">
        <v>20</v>
      </c>
      <c r="X4355" s="7">
        <v>71</v>
      </c>
      <c r="Y4355" s="7">
        <v>0</v>
      </c>
      <c r="Z4355" s="7">
        <v>0</v>
      </c>
      <c r="AA4355"/>
    </row>
    <row r="4356" spans="1:27" x14ac:dyDescent="0.25">
      <c r="A4356" s="24" t="str">
        <f t="shared" si="208"/>
        <v/>
      </c>
      <c r="B4356" s="24" t="str">
        <f t="shared" si="206"/>
        <v/>
      </c>
      <c r="C4356" s="24">
        <f t="shared" si="207"/>
        <v>1</v>
      </c>
      <c r="D4356" s="24">
        <v>2026</v>
      </c>
      <c r="E4356" s="7" t="s">
        <v>4633</v>
      </c>
      <c r="F4356" s="7" t="s">
        <v>4629</v>
      </c>
      <c r="G4356" s="7" t="s">
        <v>37</v>
      </c>
      <c r="H4356" s="7" t="s">
        <v>27</v>
      </c>
      <c r="I4356" s="8">
        <v>0.27700000000000002</v>
      </c>
      <c r="J4356" s="8">
        <v>0.34200000000000003</v>
      </c>
      <c r="K4356" s="8">
        <v>0.42399999999999999</v>
      </c>
      <c r="L4356" s="8">
        <v>0.76500000000000001</v>
      </c>
      <c r="M4356" s="7">
        <v>48</v>
      </c>
      <c r="N4356" s="7">
        <v>199</v>
      </c>
      <c r="O4356" s="7">
        <v>177</v>
      </c>
      <c r="P4356" s="7">
        <v>28</v>
      </c>
      <c r="Q4356" s="7">
        <v>49</v>
      </c>
      <c r="R4356" s="7">
        <v>12</v>
      </c>
      <c r="S4356" s="7">
        <v>1</v>
      </c>
      <c r="T4356" s="7">
        <v>4</v>
      </c>
      <c r="U4356" s="7">
        <v>29</v>
      </c>
      <c r="V4356" s="7">
        <v>3</v>
      </c>
      <c r="W4356" s="7">
        <v>16</v>
      </c>
      <c r="X4356" s="7">
        <v>49</v>
      </c>
      <c r="Y4356" s="7">
        <v>7</v>
      </c>
      <c r="Z4356" s="7">
        <v>2</v>
      </c>
      <c r="AA4356"/>
    </row>
    <row r="4357" spans="1:27" x14ac:dyDescent="0.25">
      <c r="A4357" s="24" t="str">
        <f t="shared" si="208"/>
        <v/>
      </c>
      <c r="B4357" s="24" t="str">
        <f t="shared" si="206"/>
        <v/>
      </c>
      <c r="C4357" s="24">
        <f t="shared" si="207"/>
        <v>1</v>
      </c>
      <c r="D4357" s="24">
        <v>2026</v>
      </c>
      <c r="E4357" s="7" t="s">
        <v>4634</v>
      </c>
      <c r="F4357" s="7" t="s">
        <v>4629</v>
      </c>
      <c r="G4357" s="7" t="s">
        <v>37</v>
      </c>
      <c r="H4357" s="7" t="s">
        <v>40</v>
      </c>
      <c r="I4357" s="8">
        <v>0.22900000000000001</v>
      </c>
      <c r="J4357" s="8">
        <v>0.29699999999999999</v>
      </c>
      <c r="K4357" s="8">
        <v>0.34300000000000003</v>
      </c>
      <c r="L4357" s="8">
        <v>0.64</v>
      </c>
      <c r="M4357" s="7">
        <v>44</v>
      </c>
      <c r="N4357" s="7">
        <v>182</v>
      </c>
      <c r="O4357" s="7">
        <v>166</v>
      </c>
      <c r="P4357" s="7">
        <v>26</v>
      </c>
      <c r="Q4357" s="7">
        <v>38</v>
      </c>
      <c r="R4357" s="7">
        <v>16</v>
      </c>
      <c r="S4357" s="7">
        <v>0</v>
      </c>
      <c r="T4357" s="7">
        <v>1</v>
      </c>
      <c r="U4357" s="7">
        <v>21</v>
      </c>
      <c r="V4357" s="7">
        <v>6</v>
      </c>
      <c r="W4357" s="7">
        <v>10</v>
      </c>
      <c r="X4357" s="7">
        <v>31</v>
      </c>
      <c r="Y4357" s="7">
        <v>4</v>
      </c>
      <c r="Z4357" s="7">
        <v>3</v>
      </c>
      <c r="AA4357"/>
    </row>
    <row r="4358" spans="1:27" x14ac:dyDescent="0.25">
      <c r="A4358" s="24" t="str">
        <f t="shared" si="208"/>
        <v/>
      </c>
      <c r="B4358" s="24" t="str">
        <f t="shared" si="206"/>
        <v/>
      </c>
      <c r="C4358" s="24" t="str">
        <f t="shared" si="207"/>
        <v/>
      </c>
      <c r="D4358" s="24">
        <v>2026</v>
      </c>
      <c r="E4358" s="7" t="s">
        <v>4635</v>
      </c>
      <c r="F4358" s="7" t="s">
        <v>4629</v>
      </c>
      <c r="G4358" s="7" t="s">
        <v>37</v>
      </c>
      <c r="H4358" s="7" t="s">
        <v>42</v>
      </c>
      <c r="I4358" s="8">
        <v>0.42899999999999999</v>
      </c>
      <c r="J4358" s="8">
        <v>0.5</v>
      </c>
      <c r="K4358" s="8">
        <v>0.71399999999999997</v>
      </c>
      <c r="L4358" s="8">
        <v>1.214</v>
      </c>
      <c r="M4358" s="7">
        <v>6</v>
      </c>
      <c r="N4358" s="7">
        <v>9</v>
      </c>
      <c r="O4358" s="7">
        <v>7</v>
      </c>
      <c r="P4358" s="7">
        <v>3</v>
      </c>
      <c r="Q4358" s="7">
        <v>3</v>
      </c>
      <c r="R4358" s="7">
        <v>2</v>
      </c>
      <c r="S4358" s="7">
        <v>0</v>
      </c>
      <c r="T4358" s="7">
        <v>0</v>
      </c>
      <c r="U4358" s="7">
        <v>0</v>
      </c>
      <c r="V4358" s="7">
        <v>0</v>
      </c>
      <c r="W4358" s="7">
        <v>1</v>
      </c>
      <c r="X4358" s="7">
        <v>3</v>
      </c>
      <c r="Y4358" s="7">
        <v>0</v>
      </c>
      <c r="Z4358" s="7">
        <v>0</v>
      </c>
      <c r="AA4358"/>
    </row>
    <row r="4359" spans="1:27" x14ac:dyDescent="0.25">
      <c r="A4359" s="24" t="str">
        <f t="shared" si="208"/>
        <v/>
      </c>
      <c r="B4359" s="24" t="str">
        <f t="shared" si="206"/>
        <v/>
      </c>
      <c r="C4359" s="24" t="str">
        <f t="shared" si="207"/>
        <v/>
      </c>
      <c r="D4359" s="24">
        <v>2026</v>
      </c>
      <c r="E4359" s="7" t="s">
        <v>4636</v>
      </c>
      <c r="F4359" s="7" t="s">
        <v>4629</v>
      </c>
      <c r="G4359" s="7" t="s">
        <v>24</v>
      </c>
      <c r="H4359" s="7" t="s">
        <v>33</v>
      </c>
      <c r="I4359" s="8">
        <v>0.33</v>
      </c>
      <c r="J4359" s="8">
        <v>0.46899999999999997</v>
      </c>
      <c r="K4359" s="8">
        <v>0.51100000000000001</v>
      </c>
      <c r="L4359" s="8">
        <v>0.98</v>
      </c>
      <c r="M4359" s="7">
        <v>29</v>
      </c>
      <c r="N4359" s="7">
        <v>115</v>
      </c>
      <c r="O4359" s="7">
        <v>88</v>
      </c>
      <c r="P4359" s="7">
        <v>21</v>
      </c>
      <c r="Q4359" s="7">
        <v>29</v>
      </c>
      <c r="R4359" s="7">
        <v>7</v>
      </c>
      <c r="S4359" s="7">
        <v>0</v>
      </c>
      <c r="T4359" s="7">
        <v>3</v>
      </c>
      <c r="U4359" s="7">
        <v>16</v>
      </c>
      <c r="V4359" s="7">
        <v>11</v>
      </c>
      <c r="W4359" s="7">
        <v>13</v>
      </c>
      <c r="X4359" s="7">
        <v>17</v>
      </c>
      <c r="Y4359" s="7">
        <v>9</v>
      </c>
      <c r="Z4359" s="7">
        <v>1</v>
      </c>
      <c r="AA4359"/>
    </row>
    <row r="4360" spans="1:27" x14ac:dyDescent="0.25">
      <c r="A4360" s="24" t="str">
        <f t="shared" si="208"/>
        <v/>
      </c>
      <c r="B4360" s="24" t="str">
        <f t="shared" si="206"/>
        <v/>
      </c>
      <c r="C4360" s="24" t="str">
        <f t="shared" si="207"/>
        <v/>
      </c>
      <c r="D4360" s="24">
        <v>2026</v>
      </c>
      <c r="E4360" s="7" t="s">
        <v>4638</v>
      </c>
      <c r="F4360" s="7" t="s">
        <v>4629</v>
      </c>
      <c r="G4360" s="7" t="s">
        <v>37</v>
      </c>
      <c r="H4360" s="7" t="s">
        <v>25</v>
      </c>
      <c r="I4360" s="8">
        <v>0.32800000000000001</v>
      </c>
      <c r="J4360" s="8">
        <v>0.371</v>
      </c>
      <c r="K4360" s="8">
        <v>0.41399999999999998</v>
      </c>
      <c r="L4360" s="8">
        <v>0.78500000000000003</v>
      </c>
      <c r="M4360" s="7">
        <v>18</v>
      </c>
      <c r="N4360" s="7">
        <v>62</v>
      </c>
      <c r="O4360" s="7">
        <v>58</v>
      </c>
      <c r="P4360" s="7">
        <v>11</v>
      </c>
      <c r="Q4360" s="7">
        <v>19</v>
      </c>
      <c r="R4360" s="7">
        <v>3</v>
      </c>
      <c r="S4360" s="7">
        <v>1</v>
      </c>
      <c r="T4360" s="7">
        <v>0</v>
      </c>
      <c r="U4360" s="7">
        <v>9</v>
      </c>
      <c r="V4360" s="7">
        <v>1</v>
      </c>
      <c r="W4360" s="7">
        <v>3</v>
      </c>
      <c r="X4360" s="7">
        <v>15</v>
      </c>
      <c r="Y4360" s="7">
        <v>1</v>
      </c>
      <c r="Z4360" s="7">
        <v>0</v>
      </c>
      <c r="AA4360"/>
    </row>
    <row r="4361" spans="1:27" x14ac:dyDescent="0.25">
      <c r="A4361" s="24">
        <f t="shared" si="208"/>
        <v>1</v>
      </c>
      <c r="B4361" s="24" t="str">
        <f t="shared" si="206"/>
        <v/>
      </c>
      <c r="C4361" s="24">
        <f t="shared" si="207"/>
        <v>1</v>
      </c>
      <c r="D4361" s="24">
        <v>2026</v>
      </c>
      <c r="E4361" s="7" t="s">
        <v>4637</v>
      </c>
      <c r="F4361" s="7" t="s">
        <v>4629</v>
      </c>
      <c r="G4361" s="7" t="s">
        <v>32</v>
      </c>
      <c r="H4361" s="7" t="s">
        <v>30</v>
      </c>
      <c r="I4361" s="8">
        <v>0.32700000000000001</v>
      </c>
      <c r="J4361" s="8">
        <v>0.371</v>
      </c>
      <c r="K4361" s="8">
        <v>0.77600000000000002</v>
      </c>
      <c r="L4361" s="8">
        <v>1.1459999999999999</v>
      </c>
      <c r="M4361" s="7">
        <v>33</v>
      </c>
      <c r="N4361" s="7">
        <v>117</v>
      </c>
      <c r="O4361" s="7">
        <v>107</v>
      </c>
      <c r="P4361" s="7">
        <v>25</v>
      </c>
      <c r="Q4361" s="7">
        <v>35</v>
      </c>
      <c r="R4361" s="7">
        <v>10</v>
      </c>
      <c r="S4361" s="7">
        <v>1</v>
      </c>
      <c r="T4361" s="7">
        <v>12</v>
      </c>
      <c r="U4361" s="7">
        <v>28</v>
      </c>
      <c r="V4361" s="7">
        <v>0</v>
      </c>
      <c r="W4361" s="7">
        <v>8</v>
      </c>
      <c r="X4361" s="7">
        <v>38</v>
      </c>
      <c r="Y4361" s="7">
        <v>3</v>
      </c>
      <c r="Z4361" s="7">
        <v>1</v>
      </c>
      <c r="AA4361"/>
    </row>
    <row r="4362" spans="1:27" x14ac:dyDescent="0.25">
      <c r="A4362" s="24" t="str">
        <f t="shared" si="208"/>
        <v/>
      </c>
      <c r="B4362" s="24" t="str">
        <f t="shared" si="206"/>
        <v/>
      </c>
      <c r="C4362" s="24" t="str">
        <f t="shared" si="207"/>
        <v/>
      </c>
      <c r="D4362" s="24">
        <v>2026</v>
      </c>
      <c r="E4362" s="7" t="s">
        <v>4639</v>
      </c>
      <c r="F4362" s="7" t="s">
        <v>4629</v>
      </c>
      <c r="G4362" s="7" t="s">
        <v>47</v>
      </c>
      <c r="H4362" s="7" t="s">
        <v>25</v>
      </c>
      <c r="I4362" s="8">
        <v>0.253</v>
      </c>
      <c r="J4362" s="8">
        <v>0.374</v>
      </c>
      <c r="K4362" s="8">
        <v>0.495</v>
      </c>
      <c r="L4362" s="8">
        <v>0.86899999999999999</v>
      </c>
      <c r="M4362" s="7">
        <v>29</v>
      </c>
      <c r="N4362" s="7">
        <v>116</v>
      </c>
      <c r="O4362" s="7">
        <v>95</v>
      </c>
      <c r="P4362" s="7">
        <v>20</v>
      </c>
      <c r="Q4362" s="7">
        <v>24</v>
      </c>
      <c r="R4362" s="7">
        <v>5</v>
      </c>
      <c r="S4362" s="7">
        <v>0</v>
      </c>
      <c r="T4362" s="7">
        <v>6</v>
      </c>
      <c r="U4362" s="7">
        <v>16</v>
      </c>
      <c r="V4362" s="7">
        <v>11</v>
      </c>
      <c r="W4362" s="7">
        <v>8</v>
      </c>
      <c r="X4362" s="7">
        <v>17</v>
      </c>
      <c r="Y4362" s="7">
        <v>0</v>
      </c>
      <c r="Z4362" s="7">
        <v>0</v>
      </c>
      <c r="AA4362"/>
    </row>
    <row r="4363" spans="1:27" x14ac:dyDescent="0.25">
      <c r="A4363" s="24">
        <f t="shared" si="208"/>
        <v>1</v>
      </c>
      <c r="B4363" s="24" t="str">
        <f t="shared" si="206"/>
        <v/>
      </c>
      <c r="C4363" s="24" t="str">
        <f t="shared" si="207"/>
        <v/>
      </c>
      <c r="D4363" s="24">
        <v>2026</v>
      </c>
      <c r="E4363" s="7" t="s">
        <v>4640</v>
      </c>
      <c r="F4363" s="7" t="s">
        <v>4629</v>
      </c>
      <c r="G4363" s="7" t="s">
        <v>29</v>
      </c>
      <c r="H4363" s="7" t="s">
        <v>33</v>
      </c>
      <c r="I4363" s="8">
        <v>0.221</v>
      </c>
      <c r="J4363" s="8">
        <v>0.26900000000000002</v>
      </c>
      <c r="K4363" s="8">
        <v>0.33700000000000002</v>
      </c>
      <c r="L4363" s="8">
        <v>0.60599999999999998</v>
      </c>
      <c r="M4363" s="7">
        <v>32</v>
      </c>
      <c r="N4363" s="7">
        <v>105</v>
      </c>
      <c r="O4363" s="7">
        <v>95</v>
      </c>
      <c r="P4363" s="7">
        <v>8</v>
      </c>
      <c r="Q4363" s="7">
        <v>21</v>
      </c>
      <c r="R4363" s="7">
        <v>2</v>
      </c>
      <c r="S4363" s="7">
        <v>0</v>
      </c>
      <c r="T4363" s="7">
        <v>3</v>
      </c>
      <c r="U4363" s="7">
        <v>13</v>
      </c>
      <c r="V4363" s="7">
        <v>2</v>
      </c>
      <c r="W4363" s="7">
        <v>5</v>
      </c>
      <c r="X4363" s="7">
        <v>31</v>
      </c>
      <c r="Y4363" s="7">
        <v>0</v>
      </c>
      <c r="Z4363" s="7">
        <v>0</v>
      </c>
      <c r="AA4363"/>
    </row>
    <row r="4364" spans="1:27" x14ac:dyDescent="0.25">
      <c r="A4364" s="24">
        <f t="shared" si="208"/>
        <v>1</v>
      </c>
      <c r="B4364" s="24" t="str">
        <f t="shared" si="206"/>
        <v/>
      </c>
      <c r="C4364" s="24" t="str">
        <f t="shared" si="207"/>
        <v/>
      </c>
      <c r="D4364" s="24">
        <v>2026</v>
      </c>
      <c r="E4364" s="7" t="s">
        <v>4641</v>
      </c>
      <c r="F4364" s="7" t="s">
        <v>4629</v>
      </c>
      <c r="G4364" s="7" t="s">
        <v>29</v>
      </c>
      <c r="H4364" s="7" t="s">
        <v>30</v>
      </c>
      <c r="I4364" s="8">
        <v>0.215</v>
      </c>
      <c r="J4364" s="8">
        <v>0.30199999999999999</v>
      </c>
      <c r="K4364" s="8">
        <v>0.33300000000000002</v>
      </c>
      <c r="L4364" s="8">
        <v>0.63500000000000001</v>
      </c>
      <c r="M4364" s="7">
        <v>31</v>
      </c>
      <c r="N4364" s="7">
        <v>106</v>
      </c>
      <c r="O4364" s="7">
        <v>93</v>
      </c>
      <c r="P4364" s="7">
        <v>10</v>
      </c>
      <c r="Q4364" s="7">
        <v>20</v>
      </c>
      <c r="R4364" s="7">
        <v>2</v>
      </c>
      <c r="S4364" s="7">
        <v>0</v>
      </c>
      <c r="T4364" s="7">
        <v>3</v>
      </c>
      <c r="U4364" s="7">
        <v>14</v>
      </c>
      <c r="V4364" s="7">
        <v>1</v>
      </c>
      <c r="W4364" s="7">
        <v>11</v>
      </c>
      <c r="X4364" s="7">
        <v>29</v>
      </c>
      <c r="Y4364" s="7">
        <v>1</v>
      </c>
      <c r="Z4364" s="7">
        <v>0</v>
      </c>
      <c r="AA4364"/>
    </row>
    <row r="4365" spans="1:27" x14ac:dyDescent="0.25">
      <c r="A4365" s="24">
        <f t="shared" si="208"/>
        <v>1</v>
      </c>
      <c r="B4365" s="24" t="str">
        <f t="shared" si="206"/>
        <v/>
      </c>
      <c r="C4365" s="24" t="str">
        <f t="shared" si="207"/>
        <v/>
      </c>
      <c r="D4365" s="24">
        <v>2026</v>
      </c>
      <c r="E4365" s="7" t="s">
        <v>4642</v>
      </c>
      <c r="F4365" s="7" t="s">
        <v>4629</v>
      </c>
      <c r="G4365" s="7" t="s">
        <v>29</v>
      </c>
      <c r="H4365" s="7" t="s">
        <v>40</v>
      </c>
      <c r="I4365" s="8">
        <v>0.20699999999999999</v>
      </c>
      <c r="J4365" s="8">
        <v>0.28799999999999998</v>
      </c>
      <c r="K4365" s="8">
        <v>0.29299999999999998</v>
      </c>
      <c r="L4365" s="8">
        <v>0.58199999999999996</v>
      </c>
      <c r="M4365" s="7">
        <v>32</v>
      </c>
      <c r="N4365" s="7">
        <v>109</v>
      </c>
      <c r="O4365" s="7">
        <v>92</v>
      </c>
      <c r="P4365" s="7">
        <v>16</v>
      </c>
      <c r="Q4365" s="7">
        <v>19</v>
      </c>
      <c r="R4365" s="7">
        <v>2</v>
      </c>
      <c r="S4365" s="7">
        <v>0</v>
      </c>
      <c r="T4365" s="7">
        <v>2</v>
      </c>
      <c r="U4365" s="7">
        <v>12</v>
      </c>
      <c r="V4365" s="7">
        <v>5</v>
      </c>
      <c r="W4365" s="7">
        <v>6</v>
      </c>
      <c r="X4365" s="7">
        <v>23</v>
      </c>
      <c r="Y4365" s="7">
        <v>4</v>
      </c>
      <c r="Z4365" s="7">
        <v>1</v>
      </c>
      <c r="AA4365"/>
    </row>
    <row r="4366" spans="1:27" x14ac:dyDescent="0.25">
      <c r="A4366" s="24" t="str">
        <f t="shared" si="208"/>
        <v/>
      </c>
      <c r="B4366" s="24" t="str">
        <f t="shared" si="206"/>
        <v/>
      </c>
      <c r="C4366" s="24" t="str">
        <f t="shared" si="207"/>
        <v/>
      </c>
      <c r="D4366" s="24">
        <v>2026</v>
      </c>
      <c r="E4366" s="7" t="s">
        <v>4643</v>
      </c>
      <c r="F4366" s="7" t="s">
        <v>4629</v>
      </c>
      <c r="G4366" s="7" t="s">
        <v>37</v>
      </c>
      <c r="H4366" s="7" t="s">
        <v>30</v>
      </c>
      <c r="I4366" s="8">
        <v>0.182</v>
      </c>
      <c r="J4366" s="8">
        <v>0.32100000000000001</v>
      </c>
      <c r="K4366" s="8">
        <v>0.318</v>
      </c>
      <c r="L4366" s="8">
        <v>0.64</v>
      </c>
      <c r="M4366" s="7">
        <v>18</v>
      </c>
      <c r="N4366" s="7">
        <v>28</v>
      </c>
      <c r="O4366" s="7">
        <v>22</v>
      </c>
      <c r="P4366" s="7">
        <v>2</v>
      </c>
      <c r="Q4366" s="7">
        <v>4</v>
      </c>
      <c r="R4366" s="7">
        <v>0</v>
      </c>
      <c r="S4366" s="7">
        <v>0</v>
      </c>
      <c r="T4366" s="7">
        <v>1</v>
      </c>
      <c r="U4366" s="7">
        <v>5</v>
      </c>
      <c r="V4366" s="7">
        <v>3</v>
      </c>
      <c r="W4366" s="7">
        <v>2</v>
      </c>
      <c r="X4366" s="7">
        <v>10</v>
      </c>
      <c r="Y4366" s="7">
        <v>0</v>
      </c>
      <c r="Z4366" s="7">
        <v>0</v>
      </c>
      <c r="AA4366"/>
    </row>
    <row r="4367" spans="1:27" x14ac:dyDescent="0.25">
      <c r="A4367" s="24" t="str">
        <f t="shared" si="208"/>
        <v/>
      </c>
      <c r="B4367" s="24" t="str">
        <f t="shared" si="206"/>
        <v/>
      </c>
      <c r="C4367" s="24" t="str">
        <f t="shared" si="207"/>
        <v/>
      </c>
      <c r="D4367" s="24">
        <v>2026</v>
      </c>
      <c r="E4367" s="7" t="s">
        <v>4644</v>
      </c>
      <c r="F4367" s="7" t="s">
        <v>4629</v>
      </c>
      <c r="G4367" s="7" t="s">
        <v>24</v>
      </c>
      <c r="H4367" s="7" t="s">
        <v>25</v>
      </c>
      <c r="I4367" s="8">
        <v>0.17399999999999999</v>
      </c>
      <c r="J4367" s="8">
        <v>0.29599999999999999</v>
      </c>
      <c r="K4367" s="8">
        <v>0.23899999999999999</v>
      </c>
      <c r="L4367" s="8">
        <v>0.53500000000000003</v>
      </c>
      <c r="M4367" s="7">
        <v>15</v>
      </c>
      <c r="N4367" s="7">
        <v>54</v>
      </c>
      <c r="O4367" s="7">
        <v>46</v>
      </c>
      <c r="P4367" s="7">
        <v>11</v>
      </c>
      <c r="Q4367" s="7">
        <v>8</v>
      </c>
      <c r="R4367" s="7">
        <v>0</v>
      </c>
      <c r="S4367" s="7">
        <v>0</v>
      </c>
      <c r="T4367" s="7">
        <v>1</v>
      </c>
      <c r="U4367" s="7">
        <v>2</v>
      </c>
      <c r="V4367" s="7">
        <v>2</v>
      </c>
      <c r="W4367" s="7">
        <v>6</v>
      </c>
      <c r="X4367" s="7">
        <v>14</v>
      </c>
      <c r="Y4367" s="7">
        <v>0</v>
      </c>
      <c r="Z4367" s="7">
        <v>0</v>
      </c>
      <c r="AA4367"/>
    </row>
    <row r="4368" spans="1:27" x14ac:dyDescent="0.25">
      <c r="A4368" s="24">
        <f t="shared" si="208"/>
        <v>1</v>
      </c>
      <c r="B4368" s="24" t="str">
        <f t="shared" si="206"/>
        <v/>
      </c>
      <c r="C4368" s="24" t="str">
        <f t="shared" si="207"/>
        <v/>
      </c>
      <c r="D4368" s="24">
        <v>2026</v>
      </c>
      <c r="E4368" s="7" t="s">
        <v>4645</v>
      </c>
      <c r="F4368" s="7" t="s">
        <v>4629</v>
      </c>
      <c r="G4368" s="7" t="s">
        <v>29</v>
      </c>
      <c r="H4368" s="7" t="s">
        <v>30</v>
      </c>
      <c r="I4368" s="8">
        <v>0.14299999999999999</v>
      </c>
      <c r="J4368" s="8">
        <v>0.29799999999999999</v>
      </c>
      <c r="K4368" s="8">
        <v>0.16900000000000001</v>
      </c>
      <c r="L4368" s="8">
        <v>0.46700000000000003</v>
      </c>
      <c r="M4368" s="7">
        <v>28</v>
      </c>
      <c r="N4368" s="7">
        <v>98</v>
      </c>
      <c r="O4368" s="7">
        <v>77</v>
      </c>
      <c r="P4368" s="7">
        <v>14</v>
      </c>
      <c r="Q4368" s="7">
        <v>11</v>
      </c>
      <c r="R4368" s="7">
        <v>2</v>
      </c>
      <c r="S4368" s="7">
        <v>0</v>
      </c>
      <c r="T4368" s="7">
        <v>0</v>
      </c>
      <c r="U4368" s="7">
        <v>7</v>
      </c>
      <c r="V4368" s="7">
        <v>2</v>
      </c>
      <c r="W4368" s="7">
        <v>15</v>
      </c>
      <c r="X4368" s="7">
        <v>23</v>
      </c>
      <c r="Y4368" s="7">
        <v>10</v>
      </c>
      <c r="Z4368" s="7">
        <v>0</v>
      </c>
      <c r="AA4368"/>
    </row>
    <row r="4369" spans="1:27" x14ac:dyDescent="0.25">
      <c r="A4369" s="24" t="str">
        <f t="shared" si="208"/>
        <v/>
      </c>
      <c r="B4369" s="24" t="str">
        <f t="shared" si="206"/>
        <v/>
      </c>
      <c r="C4369" s="24" t="str">
        <f t="shared" si="207"/>
        <v/>
      </c>
      <c r="D4369" s="24">
        <v>2026</v>
      </c>
      <c r="E4369" s="7" t="s">
        <v>4646</v>
      </c>
      <c r="F4369" s="7" t="s">
        <v>4629</v>
      </c>
      <c r="G4369" s="7" t="s">
        <v>37</v>
      </c>
      <c r="H4369" s="7" t="s">
        <v>30</v>
      </c>
      <c r="I4369" s="8">
        <v>0.111</v>
      </c>
      <c r="J4369" s="8">
        <v>0.27300000000000002</v>
      </c>
      <c r="K4369" s="8">
        <v>0.111</v>
      </c>
      <c r="L4369" s="8">
        <v>0.38400000000000001</v>
      </c>
      <c r="M4369" s="7">
        <v>9</v>
      </c>
      <c r="N4369" s="7">
        <v>11</v>
      </c>
      <c r="O4369" s="7">
        <v>9</v>
      </c>
      <c r="P4369" s="7">
        <v>1</v>
      </c>
      <c r="Q4369" s="7">
        <v>1</v>
      </c>
      <c r="R4369" s="7">
        <v>0</v>
      </c>
      <c r="S4369" s="7">
        <v>0</v>
      </c>
      <c r="T4369" s="7">
        <v>0</v>
      </c>
      <c r="U4369" s="7">
        <v>1</v>
      </c>
      <c r="V4369" s="7">
        <v>0</v>
      </c>
      <c r="W4369" s="7">
        <v>2</v>
      </c>
      <c r="X4369" s="7">
        <v>5</v>
      </c>
      <c r="Y4369" s="7">
        <v>0</v>
      </c>
      <c r="Z4369" s="7">
        <v>0</v>
      </c>
      <c r="AA4369"/>
    </row>
    <row r="4370" spans="1:27" x14ac:dyDescent="0.25">
      <c r="A4370" s="24" t="str">
        <f t="shared" si="208"/>
        <v/>
      </c>
      <c r="B4370" s="24" t="str">
        <f t="shared" si="206"/>
        <v/>
      </c>
      <c r="C4370" s="24" t="str">
        <f t="shared" si="207"/>
        <v/>
      </c>
      <c r="D4370" s="24">
        <v>2026</v>
      </c>
      <c r="E4370" s="7" t="s">
        <v>4647</v>
      </c>
      <c r="F4370" s="7" t="s">
        <v>4648</v>
      </c>
      <c r="G4370" s="7" t="s">
        <v>37</v>
      </c>
      <c r="H4370" s="7" t="s">
        <v>35</v>
      </c>
      <c r="I4370" s="8">
        <v>0.32</v>
      </c>
      <c r="J4370" s="8">
        <v>0.43099999999999999</v>
      </c>
      <c r="K4370" s="8">
        <v>0.38700000000000001</v>
      </c>
      <c r="L4370" s="8">
        <v>0.81699999999999995</v>
      </c>
      <c r="M4370" s="7">
        <v>45</v>
      </c>
      <c r="N4370" s="7">
        <v>217</v>
      </c>
      <c r="O4370" s="7">
        <v>181</v>
      </c>
      <c r="P4370" s="7">
        <v>36</v>
      </c>
      <c r="Q4370" s="7">
        <v>58</v>
      </c>
      <c r="R4370" s="7">
        <v>6</v>
      </c>
      <c r="S4370" s="7">
        <v>3</v>
      </c>
      <c r="T4370" s="7">
        <v>0</v>
      </c>
      <c r="U4370" s="7">
        <v>19</v>
      </c>
      <c r="V4370" s="7">
        <v>16</v>
      </c>
      <c r="W4370" s="7">
        <v>19</v>
      </c>
      <c r="X4370" s="7">
        <v>20</v>
      </c>
      <c r="Y4370" s="7">
        <v>24</v>
      </c>
      <c r="Z4370" s="7">
        <v>4</v>
      </c>
      <c r="AA4370"/>
    </row>
    <row r="4371" spans="1:27" x14ac:dyDescent="0.25">
      <c r="A4371" s="24">
        <f t="shared" si="208"/>
        <v>1</v>
      </c>
      <c r="B4371" s="24" t="str">
        <f t="shared" si="206"/>
        <v/>
      </c>
      <c r="C4371" s="24" t="str">
        <f t="shared" si="207"/>
        <v/>
      </c>
      <c r="D4371" s="24">
        <v>2026</v>
      </c>
      <c r="E4371" s="7" t="s">
        <v>4649</v>
      </c>
      <c r="F4371" s="7" t="s">
        <v>4648</v>
      </c>
      <c r="G4371" s="7" t="s">
        <v>29</v>
      </c>
      <c r="H4371" s="7" t="s">
        <v>44</v>
      </c>
      <c r="I4371" s="8">
        <v>0.311</v>
      </c>
      <c r="J4371" s="8">
        <v>0.373</v>
      </c>
      <c r="K4371" s="8">
        <v>0.50900000000000001</v>
      </c>
      <c r="L4371" s="8">
        <v>0.88300000000000001</v>
      </c>
      <c r="M4371" s="7">
        <v>52</v>
      </c>
      <c r="N4371" s="7">
        <v>241</v>
      </c>
      <c r="O4371" s="7">
        <v>212</v>
      </c>
      <c r="P4371" s="7">
        <v>38</v>
      </c>
      <c r="Q4371" s="7">
        <v>66</v>
      </c>
      <c r="R4371" s="7">
        <v>9</v>
      </c>
      <c r="S4371" s="7">
        <v>0</v>
      </c>
      <c r="T4371" s="7">
        <v>11</v>
      </c>
      <c r="U4371" s="7">
        <v>43</v>
      </c>
      <c r="V4371" s="7">
        <v>3</v>
      </c>
      <c r="W4371" s="7">
        <v>21</v>
      </c>
      <c r="X4371" s="7">
        <v>42</v>
      </c>
      <c r="Y4371" s="7">
        <v>3</v>
      </c>
      <c r="Z4371" s="7">
        <v>1</v>
      </c>
      <c r="AA4371"/>
    </row>
    <row r="4372" spans="1:27" x14ac:dyDescent="0.25">
      <c r="A4372" s="24">
        <f t="shared" si="208"/>
        <v>1</v>
      </c>
      <c r="B4372" s="24" t="str">
        <f t="shared" si="206"/>
        <v/>
      </c>
      <c r="C4372" s="24" t="str">
        <f t="shared" si="207"/>
        <v/>
      </c>
      <c r="D4372" s="24">
        <v>2026</v>
      </c>
      <c r="E4372" s="7" t="s">
        <v>4650</v>
      </c>
      <c r="F4372" s="7" t="s">
        <v>4648</v>
      </c>
      <c r="G4372" s="7" t="s">
        <v>29</v>
      </c>
      <c r="H4372" s="7" t="s">
        <v>27</v>
      </c>
      <c r="I4372" s="8">
        <v>0.28499999999999998</v>
      </c>
      <c r="J4372" s="8">
        <v>0.379</v>
      </c>
      <c r="K4372" s="8">
        <v>0.435</v>
      </c>
      <c r="L4372" s="8">
        <v>0.81399999999999995</v>
      </c>
      <c r="M4372" s="7">
        <v>51</v>
      </c>
      <c r="N4372" s="7">
        <v>237</v>
      </c>
      <c r="O4372" s="7">
        <v>200</v>
      </c>
      <c r="P4372" s="7">
        <v>35</v>
      </c>
      <c r="Q4372" s="7">
        <v>57</v>
      </c>
      <c r="R4372" s="7">
        <v>8</v>
      </c>
      <c r="S4372" s="7">
        <v>2</v>
      </c>
      <c r="T4372" s="7">
        <v>6</v>
      </c>
      <c r="U4372" s="7">
        <v>36</v>
      </c>
      <c r="V4372" s="7">
        <v>2</v>
      </c>
      <c r="W4372" s="7">
        <v>30</v>
      </c>
      <c r="X4372" s="7">
        <v>61</v>
      </c>
      <c r="Y4372" s="7">
        <v>12</v>
      </c>
      <c r="Z4372" s="7">
        <v>3</v>
      </c>
      <c r="AA4372"/>
    </row>
    <row r="4373" spans="1:27" x14ac:dyDescent="0.25">
      <c r="A4373" s="24" t="str">
        <f t="shared" si="208"/>
        <v/>
      </c>
      <c r="B4373" s="24" t="str">
        <f t="shared" si="206"/>
        <v/>
      </c>
      <c r="C4373" s="24" t="str">
        <f t="shared" si="207"/>
        <v/>
      </c>
      <c r="D4373" s="24">
        <v>2026</v>
      </c>
      <c r="E4373" s="7" t="s">
        <v>4651</v>
      </c>
      <c r="F4373" s="7" t="s">
        <v>4648</v>
      </c>
      <c r="G4373" s="7" t="s">
        <v>37</v>
      </c>
      <c r="H4373" s="7" t="s">
        <v>30</v>
      </c>
      <c r="I4373" s="8">
        <v>0.26700000000000002</v>
      </c>
      <c r="J4373" s="8">
        <v>0.33100000000000002</v>
      </c>
      <c r="K4373" s="8">
        <v>0.45200000000000001</v>
      </c>
      <c r="L4373" s="8">
        <v>0.78300000000000003</v>
      </c>
      <c r="M4373" s="7">
        <v>45</v>
      </c>
      <c r="N4373" s="7">
        <v>151</v>
      </c>
      <c r="O4373" s="7">
        <v>135</v>
      </c>
      <c r="P4373" s="7">
        <v>20</v>
      </c>
      <c r="Q4373" s="7">
        <v>36</v>
      </c>
      <c r="R4373" s="7">
        <v>8</v>
      </c>
      <c r="S4373" s="7">
        <v>1</v>
      </c>
      <c r="T4373" s="7">
        <v>5</v>
      </c>
      <c r="U4373" s="7">
        <v>16</v>
      </c>
      <c r="V4373" s="7">
        <v>8</v>
      </c>
      <c r="W4373" s="7">
        <v>6</v>
      </c>
      <c r="X4373" s="7">
        <v>52</v>
      </c>
      <c r="Y4373" s="7">
        <v>2</v>
      </c>
      <c r="Z4373" s="7">
        <v>0</v>
      </c>
      <c r="AA4373"/>
    </row>
    <row r="4374" spans="1:27" x14ac:dyDescent="0.25">
      <c r="A4374" s="24" t="str">
        <f t="shared" si="208"/>
        <v/>
      </c>
      <c r="B4374" s="24" t="str">
        <f t="shared" si="206"/>
        <v/>
      </c>
      <c r="C4374" s="24" t="str">
        <f t="shared" si="207"/>
        <v/>
      </c>
      <c r="D4374" s="24">
        <v>2026</v>
      </c>
      <c r="E4374" s="7" t="s">
        <v>4652</v>
      </c>
      <c r="F4374" s="7" t="s">
        <v>4648</v>
      </c>
      <c r="G4374" s="7" t="s">
        <v>47</v>
      </c>
      <c r="H4374" s="7" t="s">
        <v>42</v>
      </c>
      <c r="I4374" s="8">
        <v>0.22</v>
      </c>
      <c r="J4374" s="8">
        <v>0.32700000000000001</v>
      </c>
      <c r="K4374" s="8">
        <v>0.26800000000000002</v>
      </c>
      <c r="L4374" s="8">
        <v>0.59499999999999997</v>
      </c>
      <c r="M4374" s="7">
        <v>42</v>
      </c>
      <c r="N4374" s="7">
        <v>157</v>
      </c>
      <c r="O4374" s="7">
        <v>127</v>
      </c>
      <c r="P4374" s="7">
        <v>14</v>
      </c>
      <c r="Q4374" s="7">
        <v>28</v>
      </c>
      <c r="R4374" s="7">
        <v>3</v>
      </c>
      <c r="S4374" s="7">
        <v>0</v>
      </c>
      <c r="T4374" s="7">
        <v>1</v>
      </c>
      <c r="U4374" s="7">
        <v>14</v>
      </c>
      <c r="V4374" s="7">
        <v>6</v>
      </c>
      <c r="W4374" s="7">
        <v>16</v>
      </c>
      <c r="X4374" s="7">
        <v>32</v>
      </c>
      <c r="Y4374" s="7">
        <v>6</v>
      </c>
      <c r="Z4374" s="7">
        <v>0</v>
      </c>
      <c r="AA4374"/>
    </row>
    <row r="4375" spans="1:27" x14ac:dyDescent="0.25">
      <c r="A4375" s="24" t="str">
        <f t="shared" si="208"/>
        <v/>
      </c>
      <c r="B4375" s="24" t="str">
        <f t="shared" si="206"/>
        <v/>
      </c>
      <c r="C4375" s="24">
        <f t="shared" si="207"/>
        <v>1</v>
      </c>
      <c r="D4375" s="24">
        <v>2026</v>
      </c>
      <c r="E4375" s="7" t="s">
        <v>4653</v>
      </c>
      <c r="F4375" s="7" t="s">
        <v>4648</v>
      </c>
      <c r="G4375" s="7" t="s">
        <v>37</v>
      </c>
      <c r="H4375" s="7" t="s">
        <v>33</v>
      </c>
      <c r="I4375" s="8">
        <v>0.20799999999999999</v>
      </c>
      <c r="J4375" s="8">
        <v>0.28999999999999998</v>
      </c>
      <c r="K4375" s="8">
        <v>0.32200000000000001</v>
      </c>
      <c r="L4375" s="8">
        <v>0.61199999999999999</v>
      </c>
      <c r="M4375" s="7">
        <v>44</v>
      </c>
      <c r="N4375" s="7">
        <v>171</v>
      </c>
      <c r="O4375" s="7">
        <v>149</v>
      </c>
      <c r="P4375" s="7">
        <v>19</v>
      </c>
      <c r="Q4375" s="7">
        <v>31</v>
      </c>
      <c r="R4375" s="7">
        <v>8</v>
      </c>
      <c r="S4375" s="7">
        <v>0</v>
      </c>
      <c r="T4375" s="7">
        <v>3</v>
      </c>
      <c r="U4375" s="7">
        <v>17</v>
      </c>
      <c r="V4375" s="7">
        <v>3</v>
      </c>
      <c r="W4375" s="7">
        <v>15</v>
      </c>
      <c r="X4375" s="7">
        <v>44</v>
      </c>
      <c r="Y4375" s="7">
        <v>0</v>
      </c>
      <c r="Z4375" s="7">
        <v>2</v>
      </c>
      <c r="AA4375"/>
    </row>
    <row r="4376" spans="1:27" x14ac:dyDescent="0.25">
      <c r="A4376" s="24" t="str">
        <f t="shared" si="208"/>
        <v/>
      </c>
      <c r="B4376" s="24" t="str">
        <f t="shared" si="206"/>
        <v/>
      </c>
      <c r="C4376" s="24" t="str">
        <f t="shared" si="207"/>
        <v/>
      </c>
      <c r="D4376" s="24">
        <v>2026</v>
      </c>
      <c r="E4376" s="7" t="s">
        <v>4654</v>
      </c>
      <c r="F4376" s="7" t="s">
        <v>4648</v>
      </c>
      <c r="G4376" s="7" t="s">
        <v>37</v>
      </c>
      <c r="H4376" s="7" t="s">
        <v>40</v>
      </c>
      <c r="I4376" s="8">
        <v>0.17699999999999999</v>
      </c>
      <c r="J4376" s="8">
        <v>0.251</v>
      </c>
      <c r="K4376" s="8">
        <v>0.23100000000000001</v>
      </c>
      <c r="L4376" s="8">
        <v>0.48199999999999998</v>
      </c>
      <c r="M4376" s="7">
        <v>52</v>
      </c>
      <c r="N4376" s="7">
        <v>210</v>
      </c>
      <c r="O4376" s="7">
        <v>186</v>
      </c>
      <c r="P4376" s="7">
        <v>20</v>
      </c>
      <c r="Q4376" s="7">
        <v>33</v>
      </c>
      <c r="R4376" s="7">
        <v>3</v>
      </c>
      <c r="S4376" s="7">
        <v>2</v>
      </c>
      <c r="T4376" s="7">
        <v>1</v>
      </c>
      <c r="U4376" s="7">
        <v>15</v>
      </c>
      <c r="V4376" s="7">
        <v>2</v>
      </c>
      <c r="W4376" s="7">
        <v>17</v>
      </c>
      <c r="X4376" s="7">
        <v>61</v>
      </c>
      <c r="Y4376" s="7">
        <v>5</v>
      </c>
      <c r="Z4376" s="7">
        <v>3</v>
      </c>
      <c r="AA4376"/>
    </row>
    <row r="4377" spans="1:27" x14ac:dyDescent="0.25">
      <c r="A4377" s="24" t="str">
        <f t="shared" si="208"/>
        <v/>
      </c>
      <c r="B4377" s="24" t="str">
        <f t="shared" si="206"/>
        <v/>
      </c>
      <c r="C4377" s="24" t="str">
        <f t="shared" si="207"/>
        <v/>
      </c>
      <c r="D4377" s="24">
        <v>2026</v>
      </c>
      <c r="E4377" s="7" t="s">
        <v>4655</v>
      </c>
      <c r="F4377" s="7" t="s">
        <v>4648</v>
      </c>
      <c r="G4377" s="7" t="s">
        <v>37</v>
      </c>
      <c r="H4377" s="7" t="s">
        <v>33</v>
      </c>
      <c r="I4377" s="8">
        <v>0.375</v>
      </c>
      <c r="J4377" s="8">
        <v>0.47399999999999998</v>
      </c>
      <c r="K4377" s="8">
        <v>0.68799999999999994</v>
      </c>
      <c r="L4377" s="8">
        <v>1.161</v>
      </c>
      <c r="M4377" s="7">
        <v>5</v>
      </c>
      <c r="N4377" s="7">
        <v>19</v>
      </c>
      <c r="O4377" s="7">
        <v>16</v>
      </c>
      <c r="P4377" s="7">
        <v>3</v>
      </c>
      <c r="Q4377" s="7">
        <v>6</v>
      </c>
      <c r="R4377" s="7">
        <v>2</v>
      </c>
      <c r="S4377" s="7">
        <v>0</v>
      </c>
      <c r="T4377" s="7">
        <v>1</v>
      </c>
      <c r="U4377" s="7">
        <v>3</v>
      </c>
      <c r="V4377" s="7">
        <v>1</v>
      </c>
      <c r="W4377" s="7">
        <v>2</v>
      </c>
      <c r="X4377" s="7">
        <v>3</v>
      </c>
      <c r="Y4377" s="7">
        <v>0</v>
      </c>
      <c r="Z4377" s="7">
        <v>1</v>
      </c>
      <c r="AA4377"/>
    </row>
    <row r="4378" spans="1:27" x14ac:dyDescent="0.25">
      <c r="A4378" s="24" t="str">
        <f t="shared" si="208"/>
        <v/>
      </c>
      <c r="B4378" s="24" t="str">
        <f t="shared" si="206"/>
        <v/>
      </c>
      <c r="C4378" s="24" t="str">
        <f t="shared" si="207"/>
        <v/>
      </c>
      <c r="D4378" s="24">
        <v>2026</v>
      </c>
      <c r="E4378" s="7" t="s">
        <v>4656</v>
      </c>
      <c r="F4378" s="7" t="s">
        <v>4648</v>
      </c>
      <c r="G4378" s="7" t="s">
        <v>47</v>
      </c>
      <c r="H4378" s="7" t="s">
        <v>42</v>
      </c>
      <c r="I4378" s="8">
        <v>0.375</v>
      </c>
      <c r="J4378" s="8">
        <v>0.51200000000000001</v>
      </c>
      <c r="K4378" s="8">
        <v>0.71899999999999997</v>
      </c>
      <c r="L4378" s="8">
        <v>1.2310000000000001</v>
      </c>
      <c r="M4378" s="7">
        <v>9</v>
      </c>
      <c r="N4378" s="7">
        <v>41</v>
      </c>
      <c r="O4378" s="7">
        <v>32</v>
      </c>
      <c r="P4378" s="7">
        <v>9</v>
      </c>
      <c r="Q4378" s="7">
        <v>12</v>
      </c>
      <c r="R4378" s="7">
        <v>2</v>
      </c>
      <c r="S4378" s="7">
        <v>0</v>
      </c>
      <c r="T4378" s="7">
        <v>3</v>
      </c>
      <c r="U4378" s="7">
        <v>5</v>
      </c>
      <c r="V4378" s="7">
        <v>1</v>
      </c>
      <c r="W4378" s="7">
        <v>8</v>
      </c>
      <c r="X4378" s="7">
        <v>4</v>
      </c>
      <c r="Y4378" s="7">
        <v>0</v>
      </c>
      <c r="Z4378" s="7">
        <v>0</v>
      </c>
      <c r="AA4378"/>
    </row>
    <row r="4379" spans="1:27" x14ac:dyDescent="0.25">
      <c r="A4379" s="24" t="str">
        <f t="shared" si="208"/>
        <v/>
      </c>
      <c r="B4379" s="24" t="str">
        <f t="shared" si="206"/>
        <v/>
      </c>
      <c r="C4379" s="24" t="str">
        <f t="shared" si="207"/>
        <v/>
      </c>
      <c r="D4379" s="24">
        <v>2026</v>
      </c>
      <c r="E4379" s="7" t="s">
        <v>4657</v>
      </c>
      <c r="F4379" s="7" t="s">
        <v>4648</v>
      </c>
      <c r="G4379" s="7" t="s">
        <v>24</v>
      </c>
      <c r="H4379" s="7" t="s">
        <v>25</v>
      </c>
      <c r="I4379" s="8">
        <v>0.27900000000000003</v>
      </c>
      <c r="J4379" s="8">
        <v>0.375</v>
      </c>
      <c r="K4379" s="8">
        <v>0.36799999999999999</v>
      </c>
      <c r="L4379" s="8">
        <v>0.74299999999999999</v>
      </c>
      <c r="M4379" s="7">
        <v>27</v>
      </c>
      <c r="N4379" s="7">
        <v>80</v>
      </c>
      <c r="O4379" s="7">
        <v>68</v>
      </c>
      <c r="P4379" s="7">
        <v>5</v>
      </c>
      <c r="Q4379" s="7">
        <v>19</v>
      </c>
      <c r="R4379" s="7">
        <v>3</v>
      </c>
      <c r="S4379" s="7">
        <v>0</v>
      </c>
      <c r="T4379" s="7">
        <v>1</v>
      </c>
      <c r="U4379" s="7">
        <v>6</v>
      </c>
      <c r="V4379" s="7">
        <v>2</v>
      </c>
      <c r="W4379" s="7">
        <v>9</v>
      </c>
      <c r="X4379" s="7">
        <v>19</v>
      </c>
      <c r="Y4379" s="7">
        <v>0</v>
      </c>
      <c r="Z4379" s="7">
        <v>0</v>
      </c>
      <c r="AA4379"/>
    </row>
    <row r="4380" spans="1:27" x14ac:dyDescent="0.25">
      <c r="A4380" s="24" t="str">
        <f t="shared" si="208"/>
        <v/>
      </c>
      <c r="B4380" s="24" t="str">
        <f t="shared" si="206"/>
        <v/>
      </c>
      <c r="C4380" s="24" t="str">
        <f t="shared" si="207"/>
        <v/>
      </c>
      <c r="D4380" s="24">
        <v>2026</v>
      </c>
      <c r="E4380" s="7" t="s">
        <v>4658</v>
      </c>
      <c r="F4380" s="7" t="s">
        <v>4648</v>
      </c>
      <c r="G4380" s="7" t="s">
        <v>47</v>
      </c>
      <c r="H4380" s="7" t="s">
        <v>64</v>
      </c>
      <c r="I4380" s="8">
        <v>0.27300000000000002</v>
      </c>
      <c r="J4380" s="8">
        <v>0.30399999999999999</v>
      </c>
      <c r="K4380" s="8">
        <v>0.27300000000000002</v>
      </c>
      <c r="L4380" s="8">
        <v>0.57699999999999996</v>
      </c>
      <c r="M4380" s="7">
        <v>5</v>
      </c>
      <c r="N4380" s="7">
        <v>23</v>
      </c>
      <c r="O4380" s="7">
        <v>22</v>
      </c>
      <c r="P4380" s="7">
        <v>0</v>
      </c>
      <c r="Q4380" s="7">
        <v>6</v>
      </c>
      <c r="R4380" s="7">
        <v>0</v>
      </c>
      <c r="S4380" s="7">
        <v>0</v>
      </c>
      <c r="T4380" s="7">
        <v>0</v>
      </c>
      <c r="U4380" s="7">
        <v>0</v>
      </c>
      <c r="V4380" s="7">
        <v>1</v>
      </c>
      <c r="W4380" s="7">
        <v>0</v>
      </c>
      <c r="X4380" s="7">
        <v>3</v>
      </c>
      <c r="Y4380" s="7">
        <v>0</v>
      </c>
      <c r="Z4380" s="7">
        <v>1</v>
      </c>
      <c r="AA4380"/>
    </row>
    <row r="4381" spans="1:27" x14ac:dyDescent="0.25">
      <c r="A4381" s="24" t="str">
        <f t="shared" si="208"/>
        <v/>
      </c>
      <c r="B4381" s="24" t="str">
        <f t="shared" si="206"/>
        <v/>
      </c>
      <c r="C4381" s="24" t="str">
        <f t="shared" si="207"/>
        <v/>
      </c>
      <c r="D4381" s="24">
        <v>2026</v>
      </c>
      <c r="E4381" s="7" t="s">
        <v>4659</v>
      </c>
      <c r="F4381" s="7" t="s">
        <v>4648</v>
      </c>
      <c r="G4381" s="7" t="s">
        <v>24</v>
      </c>
      <c r="H4381" s="7" t="s">
        <v>30</v>
      </c>
      <c r="I4381" s="8">
        <v>0.25700000000000001</v>
      </c>
      <c r="J4381" s="8">
        <v>0.34899999999999998</v>
      </c>
      <c r="K4381" s="8">
        <v>0.39200000000000002</v>
      </c>
      <c r="L4381" s="8">
        <v>0.74099999999999999</v>
      </c>
      <c r="M4381" s="7">
        <v>30</v>
      </c>
      <c r="N4381" s="7">
        <v>86</v>
      </c>
      <c r="O4381" s="7">
        <v>74</v>
      </c>
      <c r="P4381" s="7">
        <v>11</v>
      </c>
      <c r="Q4381" s="7">
        <v>19</v>
      </c>
      <c r="R4381" s="7">
        <v>1</v>
      </c>
      <c r="S4381" s="7">
        <v>0</v>
      </c>
      <c r="T4381" s="7">
        <v>3</v>
      </c>
      <c r="U4381" s="7">
        <v>16</v>
      </c>
      <c r="V4381" s="7">
        <v>5</v>
      </c>
      <c r="W4381" s="7">
        <v>6</v>
      </c>
      <c r="X4381" s="7">
        <v>27</v>
      </c>
      <c r="Y4381" s="7">
        <v>0</v>
      </c>
      <c r="Z4381" s="7">
        <v>0</v>
      </c>
      <c r="AA4381"/>
    </row>
    <row r="4382" spans="1:27" x14ac:dyDescent="0.25">
      <c r="A4382" s="24">
        <f t="shared" si="208"/>
        <v>1</v>
      </c>
      <c r="B4382" s="24" t="str">
        <f t="shared" si="206"/>
        <v/>
      </c>
      <c r="C4382" s="24" t="str">
        <f t="shared" si="207"/>
        <v/>
      </c>
      <c r="D4382" s="24">
        <v>2026</v>
      </c>
      <c r="E4382" s="7" t="s">
        <v>4660</v>
      </c>
      <c r="F4382" s="7" t="s">
        <v>4648</v>
      </c>
      <c r="G4382" s="7" t="s">
        <v>29</v>
      </c>
      <c r="H4382" s="7" t="s">
        <v>38</v>
      </c>
      <c r="I4382" s="8">
        <v>0.25</v>
      </c>
      <c r="J4382" s="8">
        <v>0.313</v>
      </c>
      <c r="K4382" s="8">
        <v>0.36399999999999999</v>
      </c>
      <c r="L4382" s="8">
        <v>0.67600000000000005</v>
      </c>
      <c r="M4382" s="7">
        <v>34</v>
      </c>
      <c r="N4382" s="7">
        <v>144</v>
      </c>
      <c r="O4382" s="7">
        <v>132</v>
      </c>
      <c r="P4382" s="7">
        <v>14</v>
      </c>
      <c r="Q4382" s="7">
        <v>33</v>
      </c>
      <c r="R4382" s="7">
        <v>9</v>
      </c>
      <c r="S4382" s="7">
        <v>0</v>
      </c>
      <c r="T4382" s="7">
        <v>2</v>
      </c>
      <c r="U4382" s="7">
        <v>26</v>
      </c>
      <c r="V4382" s="7">
        <v>1</v>
      </c>
      <c r="W4382" s="7">
        <v>11</v>
      </c>
      <c r="X4382" s="7">
        <v>27</v>
      </c>
      <c r="Y4382" s="7">
        <v>1</v>
      </c>
      <c r="Z4382" s="7">
        <v>1</v>
      </c>
      <c r="AA4382"/>
    </row>
    <row r="4383" spans="1:27" x14ac:dyDescent="0.25">
      <c r="A4383" s="24" t="str">
        <f t="shared" si="208"/>
        <v/>
      </c>
      <c r="B4383" s="24" t="str">
        <f t="shared" si="206"/>
        <v/>
      </c>
      <c r="C4383" s="24">
        <f t="shared" si="207"/>
        <v>1</v>
      </c>
      <c r="D4383" s="24">
        <v>2026</v>
      </c>
      <c r="E4383" s="7" t="s">
        <v>4661</v>
      </c>
      <c r="F4383" s="7" t="s">
        <v>4648</v>
      </c>
      <c r="G4383" s="7" t="s">
        <v>37</v>
      </c>
      <c r="H4383" s="7" t="s">
        <v>164</v>
      </c>
      <c r="I4383" s="8">
        <v>0.25</v>
      </c>
      <c r="J4383" s="8">
        <v>0.33300000000000002</v>
      </c>
      <c r="K4383" s="8">
        <v>0.25</v>
      </c>
      <c r="L4383" s="8">
        <v>0.58299999999999996</v>
      </c>
      <c r="M4383" s="7">
        <v>3</v>
      </c>
      <c r="N4383" s="7">
        <v>10</v>
      </c>
      <c r="O4383" s="7">
        <v>8</v>
      </c>
      <c r="P4383" s="7">
        <v>1</v>
      </c>
      <c r="Q4383" s="7">
        <v>2</v>
      </c>
      <c r="R4383" s="7">
        <v>0</v>
      </c>
      <c r="S4383" s="7">
        <v>0</v>
      </c>
      <c r="T4383" s="7">
        <v>0</v>
      </c>
      <c r="U4383" s="7">
        <v>0</v>
      </c>
      <c r="V4383" s="7">
        <v>0</v>
      </c>
      <c r="W4383" s="7">
        <v>1</v>
      </c>
      <c r="X4383" s="7">
        <v>2</v>
      </c>
      <c r="Y4383" s="7">
        <v>0</v>
      </c>
      <c r="Z4383" s="7">
        <v>0</v>
      </c>
      <c r="AA4383"/>
    </row>
    <row r="4384" spans="1:27" x14ac:dyDescent="0.25">
      <c r="A4384" s="24">
        <f t="shared" si="208"/>
        <v>1</v>
      </c>
      <c r="B4384" s="24" t="str">
        <f t="shared" si="206"/>
        <v/>
      </c>
      <c r="C4384" s="24" t="str">
        <f t="shared" si="207"/>
        <v/>
      </c>
      <c r="D4384" s="24">
        <v>2026</v>
      </c>
      <c r="E4384" s="7" t="s">
        <v>4662</v>
      </c>
      <c r="F4384" s="7" t="s">
        <v>4648</v>
      </c>
      <c r="G4384" s="7" t="s">
        <v>29</v>
      </c>
      <c r="H4384" s="7" t="s">
        <v>25</v>
      </c>
      <c r="I4384" s="8">
        <v>0.25</v>
      </c>
      <c r="J4384" s="8">
        <v>0.32700000000000001</v>
      </c>
      <c r="K4384" s="8">
        <v>0.34100000000000003</v>
      </c>
      <c r="L4384" s="8">
        <v>0.66700000000000004</v>
      </c>
      <c r="M4384" s="7">
        <v>16</v>
      </c>
      <c r="N4384" s="7">
        <v>50</v>
      </c>
      <c r="O4384" s="7">
        <v>44</v>
      </c>
      <c r="P4384" s="7">
        <v>10</v>
      </c>
      <c r="Q4384" s="7">
        <v>11</v>
      </c>
      <c r="R4384" s="7">
        <v>1</v>
      </c>
      <c r="S4384" s="7">
        <v>0</v>
      </c>
      <c r="T4384" s="7">
        <v>1</v>
      </c>
      <c r="U4384" s="7">
        <v>3</v>
      </c>
      <c r="V4384" s="7">
        <v>1</v>
      </c>
      <c r="W4384" s="7">
        <v>4</v>
      </c>
      <c r="X4384" s="7">
        <v>15</v>
      </c>
      <c r="Y4384" s="7">
        <v>1</v>
      </c>
      <c r="Z4384" s="7">
        <v>0</v>
      </c>
      <c r="AA4384"/>
    </row>
    <row r="4385" spans="1:27" x14ac:dyDescent="0.25">
      <c r="A4385" s="24" t="str">
        <f t="shared" si="208"/>
        <v/>
      </c>
      <c r="B4385" s="24" t="str">
        <f t="shared" si="206"/>
        <v/>
      </c>
      <c r="C4385" s="24" t="str">
        <f t="shared" si="207"/>
        <v/>
      </c>
      <c r="D4385" s="24">
        <v>2026</v>
      </c>
      <c r="E4385" s="7" t="s">
        <v>4663</v>
      </c>
      <c r="F4385" s="7" t="s">
        <v>4648</v>
      </c>
      <c r="G4385" s="7" t="s">
        <v>37</v>
      </c>
      <c r="H4385" s="7" t="s">
        <v>35</v>
      </c>
      <c r="I4385" s="8">
        <v>0.24399999999999999</v>
      </c>
      <c r="J4385" s="8">
        <v>0.32600000000000001</v>
      </c>
      <c r="K4385" s="8">
        <v>0.36599999999999999</v>
      </c>
      <c r="L4385" s="8">
        <v>0.69199999999999995</v>
      </c>
      <c r="M4385" s="7">
        <v>17</v>
      </c>
      <c r="N4385" s="7">
        <v>46</v>
      </c>
      <c r="O4385" s="7">
        <v>41</v>
      </c>
      <c r="P4385" s="7">
        <v>6</v>
      </c>
      <c r="Q4385" s="7">
        <v>10</v>
      </c>
      <c r="R4385" s="7">
        <v>3</v>
      </c>
      <c r="S4385" s="7">
        <v>1</v>
      </c>
      <c r="T4385" s="7">
        <v>0</v>
      </c>
      <c r="U4385" s="7">
        <v>5</v>
      </c>
      <c r="V4385" s="7">
        <v>1</v>
      </c>
      <c r="W4385" s="7">
        <v>4</v>
      </c>
      <c r="X4385" s="7">
        <v>10</v>
      </c>
      <c r="Y4385" s="7">
        <v>1</v>
      </c>
      <c r="Z4385" s="7">
        <v>0</v>
      </c>
      <c r="AA4385"/>
    </row>
    <row r="4386" spans="1:27" x14ac:dyDescent="0.25">
      <c r="A4386" s="24" t="str">
        <f t="shared" si="208"/>
        <v/>
      </c>
      <c r="B4386" s="24" t="str">
        <f t="shared" si="206"/>
        <v/>
      </c>
      <c r="C4386" s="24" t="str">
        <f t="shared" si="207"/>
        <v/>
      </c>
      <c r="D4386" s="24">
        <v>2026</v>
      </c>
      <c r="E4386" s="7" t="s">
        <v>4664</v>
      </c>
      <c r="F4386" s="7" t="s">
        <v>4648</v>
      </c>
      <c r="G4386" s="7" t="s">
        <v>24</v>
      </c>
      <c r="H4386" s="7" t="s">
        <v>42</v>
      </c>
      <c r="I4386" s="8">
        <v>0.23499999999999999</v>
      </c>
      <c r="J4386" s="8">
        <v>0.23499999999999999</v>
      </c>
      <c r="K4386" s="8">
        <v>0.23499999999999999</v>
      </c>
      <c r="L4386" s="8">
        <v>0.47099999999999997</v>
      </c>
      <c r="M4386" s="7">
        <v>4</v>
      </c>
      <c r="N4386" s="7">
        <v>17</v>
      </c>
      <c r="O4386" s="7">
        <v>17</v>
      </c>
      <c r="P4386" s="7">
        <v>2</v>
      </c>
      <c r="Q4386" s="7">
        <v>4</v>
      </c>
      <c r="R4386" s="7">
        <v>0</v>
      </c>
      <c r="S4386" s="7">
        <v>0</v>
      </c>
      <c r="T4386" s="7">
        <v>0</v>
      </c>
      <c r="U4386" s="7">
        <v>0</v>
      </c>
      <c r="V4386" s="7">
        <v>0</v>
      </c>
      <c r="W4386" s="7">
        <v>0</v>
      </c>
      <c r="X4386" s="7">
        <v>4</v>
      </c>
      <c r="Y4386" s="7">
        <v>0</v>
      </c>
      <c r="Z4386" s="7">
        <v>0</v>
      </c>
      <c r="AA4386"/>
    </row>
    <row r="4387" spans="1:27" x14ac:dyDescent="0.25">
      <c r="A4387" s="24">
        <f t="shared" si="208"/>
        <v>1</v>
      </c>
      <c r="B4387" s="24" t="str">
        <f t="shared" si="206"/>
        <v/>
      </c>
      <c r="C4387" s="24" t="str">
        <f t="shared" si="207"/>
        <v/>
      </c>
      <c r="D4387" s="24">
        <v>2026</v>
      </c>
      <c r="E4387" s="7" t="s">
        <v>1854</v>
      </c>
      <c r="F4387" s="7" t="s">
        <v>4648</v>
      </c>
      <c r="G4387" s="7" t="s">
        <v>29</v>
      </c>
      <c r="H4387" s="7" t="s">
        <v>35</v>
      </c>
      <c r="I4387" s="8">
        <v>0.22700000000000001</v>
      </c>
      <c r="J4387" s="8">
        <v>0.30099999999999999</v>
      </c>
      <c r="K4387" s="8">
        <v>0.39400000000000002</v>
      </c>
      <c r="L4387" s="8">
        <v>0.69499999999999995</v>
      </c>
      <c r="M4387" s="7">
        <v>32</v>
      </c>
      <c r="N4387" s="7">
        <v>75</v>
      </c>
      <c r="O4387" s="7">
        <v>66</v>
      </c>
      <c r="P4387" s="7">
        <v>15</v>
      </c>
      <c r="Q4387" s="7">
        <v>15</v>
      </c>
      <c r="R4387" s="7">
        <v>2</v>
      </c>
      <c r="S4387" s="7">
        <v>0</v>
      </c>
      <c r="T4387" s="7">
        <v>3</v>
      </c>
      <c r="U4387" s="7">
        <v>15</v>
      </c>
      <c r="V4387" s="7">
        <v>4</v>
      </c>
      <c r="W4387" s="7">
        <v>3</v>
      </c>
      <c r="X4387" s="7">
        <v>27</v>
      </c>
      <c r="Y4387" s="7">
        <v>4</v>
      </c>
      <c r="Z4387" s="7">
        <v>1</v>
      </c>
      <c r="AA4387"/>
    </row>
    <row r="4388" spans="1:27" x14ac:dyDescent="0.25">
      <c r="A4388" s="24">
        <f t="shared" si="208"/>
        <v>1</v>
      </c>
      <c r="B4388" s="24" t="str">
        <f t="shared" si="206"/>
        <v/>
      </c>
      <c r="C4388" s="24" t="str">
        <f t="shared" si="207"/>
        <v/>
      </c>
      <c r="D4388" s="24">
        <v>2026</v>
      </c>
      <c r="E4388" s="7" t="s">
        <v>4665</v>
      </c>
      <c r="F4388" s="7" t="s">
        <v>4648</v>
      </c>
      <c r="G4388" s="7" t="s">
        <v>29</v>
      </c>
      <c r="H4388" s="7" t="s">
        <v>25</v>
      </c>
      <c r="I4388" s="8">
        <v>0.2</v>
      </c>
      <c r="J4388" s="8">
        <v>0.30599999999999999</v>
      </c>
      <c r="K4388" s="8">
        <v>0.29399999999999998</v>
      </c>
      <c r="L4388" s="8">
        <v>0.6</v>
      </c>
      <c r="M4388" s="7">
        <v>31</v>
      </c>
      <c r="N4388" s="7">
        <v>98</v>
      </c>
      <c r="O4388" s="7">
        <v>85</v>
      </c>
      <c r="P4388" s="7">
        <v>11</v>
      </c>
      <c r="Q4388" s="7">
        <v>17</v>
      </c>
      <c r="R4388" s="7">
        <v>2</v>
      </c>
      <c r="S4388" s="7">
        <v>0</v>
      </c>
      <c r="T4388" s="7">
        <v>2</v>
      </c>
      <c r="U4388" s="7">
        <v>9</v>
      </c>
      <c r="V4388" s="7">
        <v>3</v>
      </c>
      <c r="W4388" s="7">
        <v>10</v>
      </c>
      <c r="X4388" s="7">
        <v>28</v>
      </c>
      <c r="Y4388" s="7">
        <v>0</v>
      </c>
      <c r="Z4388" s="7">
        <v>0</v>
      </c>
      <c r="AA4388"/>
    </row>
    <row r="4389" spans="1:27" x14ac:dyDescent="0.25">
      <c r="A4389" s="24" t="str">
        <f t="shared" si="208"/>
        <v/>
      </c>
      <c r="B4389" s="24" t="str">
        <f t="shared" si="206"/>
        <v/>
      </c>
      <c r="C4389" s="24" t="str">
        <f t="shared" si="207"/>
        <v/>
      </c>
      <c r="D4389" s="24">
        <v>2026</v>
      </c>
      <c r="E4389" s="7" t="s">
        <v>4666</v>
      </c>
      <c r="F4389" s="7" t="s">
        <v>4648</v>
      </c>
      <c r="G4389" s="7" t="s">
        <v>24</v>
      </c>
      <c r="H4389" s="7" t="s">
        <v>30</v>
      </c>
      <c r="I4389" s="8">
        <v>0</v>
      </c>
      <c r="J4389" s="8">
        <v>0</v>
      </c>
      <c r="K4389" s="8">
        <v>0</v>
      </c>
      <c r="L4389" s="8">
        <v>0</v>
      </c>
      <c r="M4389" s="7">
        <v>2</v>
      </c>
      <c r="N4389" s="7">
        <v>4</v>
      </c>
      <c r="O4389" s="7">
        <v>4</v>
      </c>
      <c r="P4389" s="7">
        <v>4</v>
      </c>
      <c r="Q4389" s="7">
        <v>0</v>
      </c>
      <c r="R4389" s="7">
        <v>0</v>
      </c>
      <c r="S4389" s="7">
        <v>0</v>
      </c>
      <c r="T4389" s="7">
        <v>0</v>
      </c>
      <c r="U4389" s="7">
        <v>0</v>
      </c>
      <c r="V4389" s="7">
        <v>0</v>
      </c>
      <c r="W4389" s="7">
        <v>0</v>
      </c>
      <c r="X4389" s="7">
        <v>2</v>
      </c>
      <c r="Y4389" s="7">
        <v>1</v>
      </c>
      <c r="Z4389" s="7">
        <v>1</v>
      </c>
      <c r="AA4389"/>
    </row>
    <row r="4390" spans="1:27" x14ac:dyDescent="0.25">
      <c r="A4390" s="24" t="str">
        <f t="shared" si="208"/>
        <v/>
      </c>
      <c r="B4390" s="24" t="str">
        <f t="shared" si="206"/>
        <v/>
      </c>
      <c r="C4390" s="24">
        <f t="shared" si="207"/>
        <v>1</v>
      </c>
      <c r="D4390" s="24">
        <v>2026</v>
      </c>
      <c r="E4390" s="7" t="s">
        <v>4667</v>
      </c>
      <c r="F4390" s="7" t="s">
        <v>4648</v>
      </c>
      <c r="G4390" s="7" t="s">
        <v>24</v>
      </c>
      <c r="H4390" s="7" t="s">
        <v>164</v>
      </c>
      <c r="I4390" s="8">
        <v>0</v>
      </c>
      <c r="J4390" s="8">
        <v>0</v>
      </c>
      <c r="K4390" s="8">
        <v>0</v>
      </c>
      <c r="L4390" s="8">
        <v>0</v>
      </c>
      <c r="M4390" s="7">
        <v>2</v>
      </c>
      <c r="N4390" s="7">
        <v>2</v>
      </c>
      <c r="O4390" s="7">
        <v>2</v>
      </c>
      <c r="P4390" s="7">
        <v>0</v>
      </c>
      <c r="Q4390" s="7">
        <v>0</v>
      </c>
      <c r="R4390" s="7">
        <v>0</v>
      </c>
      <c r="S4390" s="7">
        <v>0</v>
      </c>
      <c r="T4390" s="7">
        <v>0</v>
      </c>
      <c r="U4390" s="7">
        <v>0</v>
      </c>
      <c r="V4390" s="7">
        <v>0</v>
      </c>
      <c r="W4390" s="7">
        <v>0</v>
      </c>
      <c r="X4390" s="7">
        <v>0</v>
      </c>
      <c r="Y4390" s="7">
        <v>0</v>
      </c>
      <c r="Z4390" s="7">
        <v>0</v>
      </c>
      <c r="AA4390"/>
    </row>
    <row r="4391" spans="1:27" x14ac:dyDescent="0.25">
      <c r="A4391" s="24" t="str">
        <f t="shared" si="208"/>
        <v/>
      </c>
      <c r="B4391" s="24" t="str">
        <f t="shared" si="206"/>
        <v/>
      </c>
      <c r="C4391" s="24">
        <f t="shared" si="207"/>
        <v>1</v>
      </c>
      <c r="D4391" s="24">
        <v>2026</v>
      </c>
      <c r="E4391" s="7" t="s">
        <v>4668</v>
      </c>
      <c r="F4391" s="7" t="s">
        <v>4669</v>
      </c>
      <c r="G4391" s="7" t="s">
        <v>37</v>
      </c>
      <c r="H4391" s="7" t="s">
        <v>38</v>
      </c>
      <c r="I4391" s="8">
        <v>0.34599999999999997</v>
      </c>
      <c r="J4391" s="8">
        <v>0.41399999999999998</v>
      </c>
      <c r="K4391" s="8">
        <v>0.45500000000000002</v>
      </c>
      <c r="L4391" s="8">
        <v>0.86899999999999999</v>
      </c>
      <c r="M4391" s="7">
        <v>41</v>
      </c>
      <c r="N4391" s="7">
        <v>174</v>
      </c>
      <c r="O4391" s="7">
        <v>156</v>
      </c>
      <c r="P4391" s="7">
        <v>23</v>
      </c>
      <c r="Q4391" s="7">
        <v>54</v>
      </c>
      <c r="R4391" s="7">
        <v>8</v>
      </c>
      <c r="S4391" s="7">
        <v>0</v>
      </c>
      <c r="T4391" s="7">
        <v>3</v>
      </c>
      <c r="U4391" s="7">
        <v>27</v>
      </c>
      <c r="V4391" s="7">
        <v>3</v>
      </c>
      <c r="W4391" s="7">
        <v>15</v>
      </c>
      <c r="X4391" s="7">
        <v>27</v>
      </c>
      <c r="Y4391" s="7">
        <v>2</v>
      </c>
      <c r="Z4391" s="7">
        <v>0</v>
      </c>
      <c r="AA4391"/>
    </row>
    <row r="4392" spans="1:27" x14ac:dyDescent="0.25">
      <c r="A4392" s="24" t="str">
        <f t="shared" si="208"/>
        <v/>
      </c>
      <c r="B4392" s="24" t="str">
        <f t="shared" si="206"/>
        <v/>
      </c>
      <c r="C4392" s="24">
        <f t="shared" si="207"/>
        <v>1</v>
      </c>
      <c r="D4392" s="24">
        <v>2026</v>
      </c>
      <c r="E4392" s="7" t="s">
        <v>4670</v>
      </c>
      <c r="F4392" s="7" t="s">
        <v>4669</v>
      </c>
      <c r="G4392" s="7" t="s">
        <v>37</v>
      </c>
      <c r="H4392" s="7" t="s">
        <v>44</v>
      </c>
      <c r="I4392" s="8">
        <v>0.31</v>
      </c>
      <c r="J4392" s="8">
        <v>0.43</v>
      </c>
      <c r="K4392" s="8">
        <v>0.59199999999999997</v>
      </c>
      <c r="L4392" s="8">
        <v>1.022</v>
      </c>
      <c r="M4392" s="7">
        <v>47</v>
      </c>
      <c r="N4392" s="7">
        <v>214</v>
      </c>
      <c r="O4392" s="7">
        <v>174</v>
      </c>
      <c r="P4392" s="7">
        <v>36</v>
      </c>
      <c r="Q4392" s="7">
        <v>54</v>
      </c>
      <c r="R4392" s="7">
        <v>10</v>
      </c>
      <c r="S4392" s="7">
        <v>0</v>
      </c>
      <c r="T4392" s="7">
        <v>13</v>
      </c>
      <c r="U4392" s="7">
        <v>39</v>
      </c>
      <c r="V4392" s="7">
        <v>3</v>
      </c>
      <c r="W4392" s="7">
        <v>35</v>
      </c>
      <c r="X4392" s="7">
        <v>43</v>
      </c>
      <c r="Y4392" s="7">
        <v>1</v>
      </c>
      <c r="Z4392" s="7">
        <v>0</v>
      </c>
      <c r="AA4392"/>
    </row>
    <row r="4393" spans="1:27" x14ac:dyDescent="0.25">
      <c r="A4393" s="24" t="str">
        <f t="shared" si="208"/>
        <v/>
      </c>
      <c r="B4393" s="24" t="str">
        <f t="shared" si="206"/>
        <v/>
      </c>
      <c r="C4393" s="24">
        <f t="shared" si="207"/>
        <v>1</v>
      </c>
      <c r="D4393" s="24">
        <v>2026</v>
      </c>
      <c r="E4393" s="7" t="s">
        <v>4671</v>
      </c>
      <c r="F4393" s="7" t="s">
        <v>4669</v>
      </c>
      <c r="G4393" s="7" t="s">
        <v>37</v>
      </c>
      <c r="H4393" s="7" t="s">
        <v>42</v>
      </c>
      <c r="I4393" s="8">
        <v>0.29499999999999998</v>
      </c>
      <c r="J4393" s="8">
        <v>0.33900000000000002</v>
      </c>
      <c r="K4393" s="8">
        <v>0.45</v>
      </c>
      <c r="L4393" s="8">
        <v>0.78900000000000003</v>
      </c>
      <c r="M4393" s="7">
        <v>47</v>
      </c>
      <c r="N4393" s="7">
        <v>218</v>
      </c>
      <c r="O4393" s="7">
        <v>200</v>
      </c>
      <c r="P4393" s="7">
        <v>28</v>
      </c>
      <c r="Q4393" s="7">
        <v>59</v>
      </c>
      <c r="R4393" s="7">
        <v>9</v>
      </c>
      <c r="S4393" s="7">
        <v>2</v>
      </c>
      <c r="T4393" s="7">
        <v>6</v>
      </c>
      <c r="U4393" s="7">
        <v>38</v>
      </c>
      <c r="V4393" s="7">
        <v>2</v>
      </c>
      <c r="W4393" s="7">
        <v>13</v>
      </c>
      <c r="X4393" s="7">
        <v>32</v>
      </c>
      <c r="Y4393" s="7">
        <v>10</v>
      </c>
      <c r="Z4393" s="7">
        <v>4</v>
      </c>
      <c r="AA4393"/>
    </row>
    <row r="4394" spans="1:27" x14ac:dyDescent="0.25">
      <c r="A4394" s="24">
        <f t="shared" si="208"/>
        <v>1</v>
      </c>
      <c r="B4394" s="24" t="str">
        <f t="shared" si="206"/>
        <v/>
      </c>
      <c r="C4394" s="24" t="str">
        <f t="shared" si="207"/>
        <v/>
      </c>
      <c r="D4394" s="24">
        <v>2026</v>
      </c>
      <c r="E4394" s="7" t="s">
        <v>4672</v>
      </c>
      <c r="F4394" s="7" t="s">
        <v>4669</v>
      </c>
      <c r="G4394" s="7" t="s">
        <v>29</v>
      </c>
      <c r="H4394" s="7" t="s">
        <v>33</v>
      </c>
      <c r="I4394" s="8">
        <v>0.29299999999999998</v>
      </c>
      <c r="J4394" s="8">
        <v>0.39200000000000002</v>
      </c>
      <c r="K4394" s="8">
        <v>0.433</v>
      </c>
      <c r="L4394" s="8">
        <v>0.82599999999999996</v>
      </c>
      <c r="M4394" s="7">
        <v>44</v>
      </c>
      <c r="N4394" s="7">
        <v>187</v>
      </c>
      <c r="O4394" s="7">
        <v>157</v>
      </c>
      <c r="P4394" s="7">
        <v>32</v>
      </c>
      <c r="Q4394" s="7">
        <v>46</v>
      </c>
      <c r="R4394" s="7">
        <v>13</v>
      </c>
      <c r="S4394" s="7">
        <v>0</v>
      </c>
      <c r="T4394" s="7">
        <v>3</v>
      </c>
      <c r="U4394" s="7">
        <v>25</v>
      </c>
      <c r="V4394" s="7">
        <v>6</v>
      </c>
      <c r="W4394" s="7">
        <v>21</v>
      </c>
      <c r="X4394" s="7">
        <v>27</v>
      </c>
      <c r="Y4394" s="7">
        <v>2</v>
      </c>
      <c r="Z4394" s="7">
        <v>0</v>
      </c>
      <c r="AA4394"/>
    </row>
    <row r="4395" spans="1:27" x14ac:dyDescent="0.25">
      <c r="A4395" s="24">
        <f t="shared" si="208"/>
        <v>1</v>
      </c>
      <c r="B4395" s="24" t="str">
        <f t="shared" si="206"/>
        <v/>
      </c>
      <c r="C4395" s="24">
        <f t="shared" si="207"/>
        <v>1</v>
      </c>
      <c r="D4395" s="24">
        <v>2026</v>
      </c>
      <c r="E4395" s="7" t="s">
        <v>4673</v>
      </c>
      <c r="F4395" s="7" t="s">
        <v>4669</v>
      </c>
      <c r="G4395" s="7" t="s">
        <v>29</v>
      </c>
      <c r="H4395" s="7" t="s">
        <v>35</v>
      </c>
      <c r="I4395" s="8">
        <v>0.28699999999999998</v>
      </c>
      <c r="J4395" s="8">
        <v>0.34200000000000003</v>
      </c>
      <c r="K4395" s="8">
        <v>0.55700000000000005</v>
      </c>
      <c r="L4395" s="8">
        <v>0.89900000000000002</v>
      </c>
      <c r="M4395" s="7">
        <v>47</v>
      </c>
      <c r="N4395" s="7">
        <v>192</v>
      </c>
      <c r="O4395" s="7">
        <v>167</v>
      </c>
      <c r="P4395" s="7">
        <v>33</v>
      </c>
      <c r="Q4395" s="7">
        <v>48</v>
      </c>
      <c r="R4395" s="7">
        <v>12</v>
      </c>
      <c r="S4395" s="7">
        <v>0</v>
      </c>
      <c r="T4395" s="7">
        <v>11</v>
      </c>
      <c r="U4395" s="7">
        <v>45</v>
      </c>
      <c r="V4395" s="7">
        <v>4</v>
      </c>
      <c r="W4395" s="7">
        <v>13</v>
      </c>
      <c r="X4395" s="7">
        <v>44</v>
      </c>
      <c r="Y4395" s="7">
        <v>2</v>
      </c>
      <c r="Z4395" s="7">
        <v>1</v>
      </c>
      <c r="AA4395"/>
    </row>
    <row r="4396" spans="1:27" x14ac:dyDescent="0.25">
      <c r="A4396" s="24" t="str">
        <f t="shared" si="208"/>
        <v/>
      </c>
      <c r="B4396" s="24" t="str">
        <f t="shared" si="206"/>
        <v/>
      </c>
      <c r="C4396" s="24" t="str">
        <f t="shared" si="207"/>
        <v/>
      </c>
      <c r="D4396" s="24">
        <v>2026</v>
      </c>
      <c r="E4396" s="7" t="s">
        <v>4674</v>
      </c>
      <c r="F4396" s="7" t="s">
        <v>4669</v>
      </c>
      <c r="G4396" s="7" t="s">
        <v>37</v>
      </c>
      <c r="H4396" s="7" t="s">
        <v>40</v>
      </c>
      <c r="I4396" s="8">
        <v>0.26700000000000002</v>
      </c>
      <c r="J4396" s="8">
        <v>0.313</v>
      </c>
      <c r="K4396" s="8">
        <v>0.4</v>
      </c>
      <c r="L4396" s="8">
        <v>0.71299999999999997</v>
      </c>
      <c r="M4396" s="7">
        <v>41</v>
      </c>
      <c r="N4396" s="7">
        <v>163</v>
      </c>
      <c r="O4396" s="7">
        <v>150</v>
      </c>
      <c r="P4396" s="7">
        <v>20</v>
      </c>
      <c r="Q4396" s="7">
        <v>40</v>
      </c>
      <c r="R4396" s="7">
        <v>5</v>
      </c>
      <c r="S4396" s="7">
        <v>0</v>
      </c>
      <c r="T4396" s="7">
        <v>5</v>
      </c>
      <c r="U4396" s="7">
        <v>21</v>
      </c>
      <c r="V4396" s="7">
        <v>0</v>
      </c>
      <c r="W4396" s="7">
        <v>10</v>
      </c>
      <c r="X4396" s="7">
        <v>42</v>
      </c>
      <c r="Y4396" s="7">
        <v>6</v>
      </c>
      <c r="Z4396" s="7">
        <v>2</v>
      </c>
      <c r="AA4396"/>
    </row>
    <row r="4397" spans="1:27" x14ac:dyDescent="0.25">
      <c r="A4397" s="24" t="str">
        <f t="shared" si="208"/>
        <v/>
      </c>
      <c r="B4397" s="24" t="str">
        <f t="shared" si="206"/>
        <v/>
      </c>
      <c r="C4397" s="24" t="str">
        <f t="shared" si="207"/>
        <v/>
      </c>
      <c r="D4397" s="24">
        <v>2026</v>
      </c>
      <c r="E4397" s="7" t="s">
        <v>4675</v>
      </c>
      <c r="F4397" s="7" t="s">
        <v>4669</v>
      </c>
      <c r="G4397" s="7" t="s">
        <v>37</v>
      </c>
      <c r="H4397" s="7" t="s">
        <v>25</v>
      </c>
      <c r="I4397" s="8">
        <v>0.34399999999999997</v>
      </c>
      <c r="J4397" s="8">
        <v>0.44400000000000001</v>
      </c>
      <c r="K4397" s="8">
        <v>0.55600000000000005</v>
      </c>
      <c r="L4397" s="8">
        <v>1</v>
      </c>
      <c r="M4397" s="7">
        <v>30</v>
      </c>
      <c r="N4397" s="7">
        <v>110</v>
      </c>
      <c r="O4397" s="7">
        <v>90</v>
      </c>
      <c r="P4397" s="7">
        <v>21</v>
      </c>
      <c r="Q4397" s="7">
        <v>31</v>
      </c>
      <c r="R4397" s="7">
        <v>5</v>
      </c>
      <c r="S4397" s="7">
        <v>1</v>
      </c>
      <c r="T4397" s="7">
        <v>4</v>
      </c>
      <c r="U4397" s="7">
        <v>15</v>
      </c>
      <c r="V4397" s="7">
        <v>3</v>
      </c>
      <c r="W4397" s="7">
        <v>14</v>
      </c>
      <c r="X4397" s="7">
        <v>27</v>
      </c>
      <c r="Y4397" s="7">
        <v>0</v>
      </c>
      <c r="Z4397" s="7">
        <v>0</v>
      </c>
      <c r="AA4397"/>
    </row>
    <row r="4398" spans="1:27" x14ac:dyDescent="0.25">
      <c r="A4398" s="24" t="str">
        <f t="shared" si="208"/>
        <v/>
      </c>
      <c r="B4398" s="24" t="str">
        <f t="shared" si="206"/>
        <v/>
      </c>
      <c r="C4398" s="24" t="str">
        <f t="shared" si="207"/>
        <v/>
      </c>
      <c r="D4398" s="24">
        <v>2026</v>
      </c>
      <c r="E4398" s="7" t="s">
        <v>4676</v>
      </c>
      <c r="F4398" s="7" t="s">
        <v>4669</v>
      </c>
      <c r="G4398" s="7" t="s">
        <v>47</v>
      </c>
      <c r="H4398" s="7" t="s">
        <v>27</v>
      </c>
      <c r="I4398" s="8">
        <v>0.32500000000000001</v>
      </c>
      <c r="J4398" s="8">
        <v>0.442</v>
      </c>
      <c r="K4398" s="8">
        <v>0.39</v>
      </c>
      <c r="L4398" s="8">
        <v>0.83199999999999996</v>
      </c>
      <c r="M4398" s="7">
        <v>22</v>
      </c>
      <c r="N4398" s="7">
        <v>96</v>
      </c>
      <c r="O4398" s="7">
        <v>77</v>
      </c>
      <c r="P4398" s="7">
        <v>20</v>
      </c>
      <c r="Q4398" s="7">
        <v>25</v>
      </c>
      <c r="R4398" s="7">
        <v>5</v>
      </c>
      <c r="S4398" s="7">
        <v>0</v>
      </c>
      <c r="T4398" s="7">
        <v>0</v>
      </c>
      <c r="U4398" s="7">
        <v>14</v>
      </c>
      <c r="V4398" s="7">
        <v>7</v>
      </c>
      <c r="W4398" s="7">
        <v>10</v>
      </c>
      <c r="X4398" s="7">
        <v>15</v>
      </c>
      <c r="Y4398" s="7">
        <v>6</v>
      </c>
      <c r="Z4398" s="7">
        <v>3</v>
      </c>
      <c r="AA4398"/>
    </row>
    <row r="4399" spans="1:27" x14ac:dyDescent="0.25">
      <c r="A4399" s="24">
        <f t="shared" si="208"/>
        <v>1</v>
      </c>
      <c r="B4399" s="24" t="str">
        <f t="shared" si="206"/>
        <v/>
      </c>
      <c r="C4399" s="24" t="str">
        <f t="shared" si="207"/>
        <v/>
      </c>
      <c r="D4399" s="24">
        <v>2026</v>
      </c>
      <c r="E4399" s="7" t="s">
        <v>4677</v>
      </c>
      <c r="F4399" s="7" t="s">
        <v>4669</v>
      </c>
      <c r="G4399" s="7" t="s">
        <v>32</v>
      </c>
      <c r="H4399" s="7" t="s">
        <v>25</v>
      </c>
      <c r="I4399" s="8">
        <v>0.28599999999999998</v>
      </c>
      <c r="J4399" s="8">
        <v>0.46400000000000002</v>
      </c>
      <c r="K4399" s="8">
        <v>0.28599999999999998</v>
      </c>
      <c r="L4399" s="8">
        <v>0.75</v>
      </c>
      <c r="M4399" s="7">
        <v>11</v>
      </c>
      <c r="N4399" s="7">
        <v>29</v>
      </c>
      <c r="O4399" s="7">
        <v>21</v>
      </c>
      <c r="P4399" s="7">
        <v>1</v>
      </c>
      <c r="Q4399" s="7">
        <v>6</v>
      </c>
      <c r="R4399" s="7">
        <v>0</v>
      </c>
      <c r="S4399" s="7">
        <v>0</v>
      </c>
      <c r="T4399" s="7">
        <v>0</v>
      </c>
      <c r="U4399" s="7">
        <v>2</v>
      </c>
      <c r="V4399" s="7">
        <v>2</v>
      </c>
      <c r="W4399" s="7">
        <v>5</v>
      </c>
      <c r="X4399" s="7">
        <v>4</v>
      </c>
      <c r="Y4399" s="7">
        <v>0</v>
      </c>
      <c r="Z4399" s="7">
        <v>0</v>
      </c>
      <c r="AA4399"/>
    </row>
    <row r="4400" spans="1:27" x14ac:dyDescent="0.25">
      <c r="A4400" s="24" t="str">
        <f t="shared" si="208"/>
        <v/>
      </c>
      <c r="B4400" s="24" t="str">
        <f t="shared" si="206"/>
        <v/>
      </c>
      <c r="C4400" s="24">
        <f t="shared" si="207"/>
        <v>1</v>
      </c>
      <c r="D4400" s="24">
        <v>2026</v>
      </c>
      <c r="E4400" s="7" t="s">
        <v>4678</v>
      </c>
      <c r="F4400" s="7" t="s">
        <v>4669</v>
      </c>
      <c r="G4400" s="7" t="s">
        <v>37</v>
      </c>
      <c r="H4400" s="7" t="s">
        <v>27</v>
      </c>
      <c r="I4400" s="8">
        <v>0.23499999999999999</v>
      </c>
      <c r="J4400" s="8">
        <v>0.40300000000000002</v>
      </c>
      <c r="K4400" s="8">
        <v>0.39200000000000002</v>
      </c>
      <c r="L4400" s="8">
        <v>0.79500000000000004</v>
      </c>
      <c r="M4400" s="7">
        <v>19</v>
      </c>
      <c r="N4400" s="7">
        <v>68</v>
      </c>
      <c r="O4400" s="7">
        <v>51</v>
      </c>
      <c r="P4400" s="7">
        <v>10</v>
      </c>
      <c r="Q4400" s="7">
        <v>12</v>
      </c>
      <c r="R4400" s="7">
        <v>0</v>
      </c>
      <c r="S4400" s="7">
        <v>1</v>
      </c>
      <c r="T4400" s="7">
        <v>2</v>
      </c>
      <c r="U4400" s="7">
        <v>6</v>
      </c>
      <c r="V4400" s="7">
        <v>2</v>
      </c>
      <c r="W4400" s="7">
        <v>13</v>
      </c>
      <c r="X4400" s="7">
        <v>22</v>
      </c>
      <c r="Y4400" s="7">
        <v>3</v>
      </c>
      <c r="Z4400" s="7">
        <v>1</v>
      </c>
      <c r="AA4400"/>
    </row>
    <row r="4401" spans="1:27" x14ac:dyDescent="0.25">
      <c r="A4401" s="24" t="str">
        <f t="shared" si="208"/>
        <v/>
      </c>
      <c r="B4401" s="24" t="str">
        <f t="shared" si="206"/>
        <v/>
      </c>
      <c r="C4401" s="24" t="str">
        <f t="shared" si="207"/>
        <v/>
      </c>
      <c r="D4401" s="24">
        <v>2026</v>
      </c>
      <c r="E4401" s="7" t="s">
        <v>4679</v>
      </c>
      <c r="F4401" s="7" t="s">
        <v>4669</v>
      </c>
      <c r="G4401" s="7" t="s">
        <v>37</v>
      </c>
      <c r="H4401" s="7" t="s">
        <v>64</v>
      </c>
      <c r="I4401" s="8">
        <v>0.22700000000000001</v>
      </c>
      <c r="J4401" s="8">
        <v>0.314</v>
      </c>
      <c r="K4401" s="8">
        <v>0.22700000000000001</v>
      </c>
      <c r="L4401" s="8">
        <v>0.54100000000000004</v>
      </c>
      <c r="M4401" s="7">
        <v>18</v>
      </c>
      <c r="N4401" s="7">
        <v>51</v>
      </c>
      <c r="O4401" s="7">
        <v>44</v>
      </c>
      <c r="P4401" s="7">
        <v>7</v>
      </c>
      <c r="Q4401" s="7">
        <v>10</v>
      </c>
      <c r="R4401" s="7">
        <v>0</v>
      </c>
      <c r="S4401" s="7">
        <v>0</v>
      </c>
      <c r="T4401" s="7">
        <v>0</v>
      </c>
      <c r="U4401" s="7">
        <v>4</v>
      </c>
      <c r="V4401" s="7">
        <v>1</v>
      </c>
      <c r="W4401" s="7">
        <v>5</v>
      </c>
      <c r="X4401" s="7">
        <v>10</v>
      </c>
      <c r="Y4401" s="7">
        <v>1</v>
      </c>
      <c r="Z4401" s="7">
        <v>0</v>
      </c>
      <c r="AA4401"/>
    </row>
    <row r="4402" spans="1:27" x14ac:dyDescent="0.25">
      <c r="A4402" s="24">
        <f t="shared" si="208"/>
        <v>1</v>
      </c>
      <c r="B4402" s="24" t="str">
        <f t="shared" si="206"/>
        <v/>
      </c>
      <c r="C4402" s="24" t="str">
        <f t="shared" si="207"/>
        <v/>
      </c>
      <c r="D4402" s="24">
        <v>2026</v>
      </c>
      <c r="E4402" s="7" t="s">
        <v>4680</v>
      </c>
      <c r="F4402" s="7" t="s">
        <v>4669</v>
      </c>
      <c r="G4402" s="7" t="s">
        <v>29</v>
      </c>
      <c r="H4402" s="7" t="s">
        <v>30</v>
      </c>
      <c r="I4402" s="8">
        <v>0.20799999999999999</v>
      </c>
      <c r="J4402" s="8">
        <v>0.28799999999999998</v>
      </c>
      <c r="K4402" s="8">
        <v>0.246</v>
      </c>
      <c r="L4402" s="8">
        <v>0.53400000000000003</v>
      </c>
      <c r="M4402" s="7">
        <v>35</v>
      </c>
      <c r="N4402" s="7">
        <v>150</v>
      </c>
      <c r="O4402" s="7">
        <v>130</v>
      </c>
      <c r="P4402" s="7">
        <v>23</v>
      </c>
      <c r="Q4402" s="7">
        <v>27</v>
      </c>
      <c r="R4402" s="7">
        <v>3</v>
      </c>
      <c r="S4402" s="7">
        <v>1</v>
      </c>
      <c r="T4402" s="7">
        <v>0</v>
      </c>
      <c r="U4402" s="7">
        <v>13</v>
      </c>
      <c r="V4402" s="7">
        <v>3</v>
      </c>
      <c r="W4402" s="7">
        <v>12</v>
      </c>
      <c r="X4402" s="7">
        <v>19</v>
      </c>
      <c r="Y4402" s="7">
        <v>4</v>
      </c>
      <c r="Z4402" s="7">
        <v>2</v>
      </c>
      <c r="AA4402"/>
    </row>
    <row r="4403" spans="1:27" x14ac:dyDescent="0.25">
      <c r="A4403" s="24">
        <f t="shared" si="208"/>
        <v>1</v>
      </c>
      <c r="B4403" s="24" t="str">
        <f t="shared" si="206"/>
        <v/>
      </c>
      <c r="C4403" s="24" t="str">
        <f t="shared" si="207"/>
        <v/>
      </c>
      <c r="D4403" s="24">
        <v>2026</v>
      </c>
      <c r="E4403" s="7" t="s">
        <v>4681</v>
      </c>
      <c r="F4403" s="7" t="s">
        <v>4669</v>
      </c>
      <c r="G4403" s="7" t="s">
        <v>29</v>
      </c>
      <c r="H4403" s="7" t="s">
        <v>27</v>
      </c>
      <c r="I4403" s="8">
        <v>0.20799999999999999</v>
      </c>
      <c r="J4403" s="8">
        <v>0.255</v>
      </c>
      <c r="K4403" s="8">
        <v>0.29199999999999998</v>
      </c>
      <c r="L4403" s="8">
        <v>0.54700000000000004</v>
      </c>
      <c r="M4403" s="7">
        <v>17</v>
      </c>
      <c r="N4403" s="7">
        <v>52</v>
      </c>
      <c r="O4403" s="7">
        <v>48</v>
      </c>
      <c r="P4403" s="7">
        <v>11</v>
      </c>
      <c r="Q4403" s="7">
        <v>10</v>
      </c>
      <c r="R4403" s="7">
        <v>4</v>
      </c>
      <c r="S4403" s="7">
        <v>0</v>
      </c>
      <c r="T4403" s="7">
        <v>0</v>
      </c>
      <c r="U4403" s="7">
        <v>5</v>
      </c>
      <c r="V4403" s="7">
        <v>0</v>
      </c>
      <c r="W4403" s="7">
        <v>3</v>
      </c>
      <c r="X4403" s="7">
        <v>24</v>
      </c>
      <c r="Y4403" s="7">
        <v>6</v>
      </c>
      <c r="Z4403" s="7">
        <v>1</v>
      </c>
      <c r="AA4403"/>
    </row>
    <row r="4404" spans="1:27" x14ac:dyDescent="0.25">
      <c r="A4404" s="24">
        <f t="shared" si="208"/>
        <v>1</v>
      </c>
      <c r="B4404" s="24" t="str">
        <f t="shared" si="206"/>
        <v/>
      </c>
      <c r="C4404" s="24" t="str">
        <f t="shared" si="207"/>
        <v/>
      </c>
      <c r="D4404" s="24">
        <v>2026</v>
      </c>
      <c r="E4404" s="7" t="s">
        <v>4682</v>
      </c>
      <c r="F4404" s="7" t="s">
        <v>4669</v>
      </c>
      <c r="G4404" s="7" t="s">
        <v>29</v>
      </c>
      <c r="H4404" s="7" t="s">
        <v>42</v>
      </c>
      <c r="I4404" s="8">
        <v>0.2</v>
      </c>
      <c r="J4404" s="8">
        <v>0.42899999999999999</v>
      </c>
      <c r="K4404" s="8">
        <v>0.2</v>
      </c>
      <c r="L4404" s="8">
        <v>0.629</v>
      </c>
      <c r="M4404" s="7">
        <v>3</v>
      </c>
      <c r="N4404" s="7">
        <v>7</v>
      </c>
      <c r="O4404" s="7">
        <v>5</v>
      </c>
      <c r="P4404" s="7">
        <v>1</v>
      </c>
      <c r="Q4404" s="7">
        <v>1</v>
      </c>
      <c r="R4404" s="7">
        <v>0</v>
      </c>
      <c r="S4404" s="7">
        <v>0</v>
      </c>
      <c r="T4404" s="7">
        <v>0</v>
      </c>
      <c r="U4404" s="7">
        <v>1</v>
      </c>
      <c r="V4404" s="7">
        <v>1</v>
      </c>
      <c r="W4404" s="7">
        <v>1</v>
      </c>
      <c r="X4404" s="7">
        <v>0</v>
      </c>
      <c r="Y4404" s="7">
        <v>0</v>
      </c>
      <c r="Z4404" s="7">
        <v>0</v>
      </c>
      <c r="AA4404"/>
    </row>
    <row r="4405" spans="1:27" x14ac:dyDescent="0.25">
      <c r="A4405" s="24">
        <f t="shared" si="208"/>
        <v>1</v>
      </c>
      <c r="B4405" s="24" t="str">
        <f t="shared" si="206"/>
        <v/>
      </c>
      <c r="C4405" s="24" t="str">
        <f t="shared" si="207"/>
        <v/>
      </c>
      <c r="D4405" s="24">
        <v>2026</v>
      </c>
      <c r="E4405" s="7" t="s">
        <v>4683</v>
      </c>
      <c r="F4405" s="7" t="s">
        <v>4669</v>
      </c>
      <c r="G4405" s="7" t="s">
        <v>29</v>
      </c>
      <c r="H4405" s="7" t="s">
        <v>30</v>
      </c>
      <c r="I4405" s="8">
        <v>0.182</v>
      </c>
      <c r="J4405" s="8">
        <v>0.24</v>
      </c>
      <c r="K4405" s="8">
        <v>0.182</v>
      </c>
      <c r="L4405" s="8">
        <v>0.42199999999999999</v>
      </c>
      <c r="M4405" s="7">
        <v>10</v>
      </c>
      <c r="N4405" s="7">
        <v>25</v>
      </c>
      <c r="O4405" s="7">
        <v>22</v>
      </c>
      <c r="P4405" s="7">
        <v>3</v>
      </c>
      <c r="Q4405" s="7">
        <v>4</v>
      </c>
      <c r="R4405" s="7">
        <v>0</v>
      </c>
      <c r="S4405" s="7">
        <v>0</v>
      </c>
      <c r="T4405" s="7">
        <v>0</v>
      </c>
      <c r="U4405" s="7">
        <v>5</v>
      </c>
      <c r="V4405" s="7">
        <v>0</v>
      </c>
      <c r="W4405" s="7">
        <v>2</v>
      </c>
      <c r="X4405" s="7">
        <v>9</v>
      </c>
      <c r="Y4405" s="7">
        <v>1</v>
      </c>
      <c r="Z4405" s="7">
        <v>0</v>
      </c>
      <c r="AA4405"/>
    </row>
    <row r="4406" spans="1:27" x14ac:dyDescent="0.25">
      <c r="A4406" s="24" t="str">
        <f t="shared" si="208"/>
        <v/>
      </c>
      <c r="B4406" s="24" t="str">
        <f t="shared" si="206"/>
        <v/>
      </c>
      <c r="C4406" s="24" t="str">
        <f t="shared" si="207"/>
        <v/>
      </c>
      <c r="D4406" s="24">
        <v>2026</v>
      </c>
      <c r="E4406" s="7" t="s">
        <v>4684</v>
      </c>
      <c r="F4406" s="7" t="s">
        <v>4669</v>
      </c>
      <c r="G4406" s="7" t="s">
        <v>47</v>
      </c>
      <c r="H4406" s="7" t="s">
        <v>30</v>
      </c>
      <c r="I4406" s="8">
        <v>0.17499999999999999</v>
      </c>
      <c r="J4406" s="8">
        <v>0.26700000000000002</v>
      </c>
      <c r="K4406" s="8">
        <v>0.3</v>
      </c>
      <c r="L4406" s="8">
        <v>0.56699999999999995</v>
      </c>
      <c r="M4406" s="7">
        <v>17</v>
      </c>
      <c r="N4406" s="7">
        <v>45</v>
      </c>
      <c r="O4406" s="7">
        <v>40</v>
      </c>
      <c r="P4406" s="7">
        <v>4</v>
      </c>
      <c r="Q4406" s="7">
        <v>7</v>
      </c>
      <c r="R4406" s="7">
        <v>0</v>
      </c>
      <c r="S4406" s="7">
        <v>1</v>
      </c>
      <c r="T4406" s="7">
        <v>1</v>
      </c>
      <c r="U4406" s="7">
        <v>1</v>
      </c>
      <c r="V4406" s="7">
        <v>1</v>
      </c>
      <c r="W4406" s="7">
        <v>4</v>
      </c>
      <c r="X4406" s="7">
        <v>16</v>
      </c>
      <c r="Y4406" s="7">
        <v>0</v>
      </c>
      <c r="Z4406" s="7">
        <v>0</v>
      </c>
      <c r="AA4406"/>
    </row>
    <row r="4407" spans="1:27" x14ac:dyDescent="0.25">
      <c r="A4407" s="24" t="str">
        <f t="shared" si="208"/>
        <v/>
      </c>
      <c r="B4407" s="24" t="str">
        <f t="shared" si="206"/>
        <v/>
      </c>
      <c r="C4407" s="24" t="str">
        <f t="shared" si="207"/>
        <v/>
      </c>
      <c r="D4407" s="24">
        <v>2026</v>
      </c>
      <c r="E4407" s="7" t="s">
        <v>4685</v>
      </c>
      <c r="F4407" s="7" t="s">
        <v>4669</v>
      </c>
      <c r="G4407" s="7" t="s">
        <v>47</v>
      </c>
      <c r="H4407" s="7" t="s">
        <v>25</v>
      </c>
      <c r="I4407" s="8">
        <v>0.17100000000000001</v>
      </c>
      <c r="J4407" s="8">
        <v>0.255</v>
      </c>
      <c r="K4407" s="8">
        <v>0.17100000000000001</v>
      </c>
      <c r="L4407" s="8">
        <v>0.42599999999999999</v>
      </c>
      <c r="M4407" s="7">
        <v>14</v>
      </c>
      <c r="N4407" s="7">
        <v>48</v>
      </c>
      <c r="O4407" s="7">
        <v>41</v>
      </c>
      <c r="P4407" s="7">
        <v>5</v>
      </c>
      <c r="Q4407" s="7">
        <v>7</v>
      </c>
      <c r="R4407" s="7">
        <v>0</v>
      </c>
      <c r="S4407" s="7">
        <v>0</v>
      </c>
      <c r="T4407" s="7">
        <v>0</v>
      </c>
      <c r="U4407" s="7">
        <v>4</v>
      </c>
      <c r="V4407" s="7">
        <v>2</v>
      </c>
      <c r="W4407" s="7">
        <v>3</v>
      </c>
      <c r="X4407" s="7">
        <v>6</v>
      </c>
      <c r="Y4407" s="7">
        <v>1</v>
      </c>
      <c r="Z4407" s="7">
        <v>0</v>
      </c>
      <c r="AA4407"/>
    </row>
    <row r="4408" spans="1:27" x14ac:dyDescent="0.25">
      <c r="A4408" s="24">
        <f t="shared" si="208"/>
        <v>1</v>
      </c>
      <c r="B4408" s="24" t="str">
        <f t="shared" si="206"/>
        <v/>
      </c>
      <c r="C4408" s="24" t="str">
        <f t="shared" si="207"/>
        <v/>
      </c>
      <c r="D4408" s="24">
        <v>2026</v>
      </c>
      <c r="E4408" s="7" t="s">
        <v>4686</v>
      </c>
      <c r="F4408" s="7" t="s">
        <v>4669</v>
      </c>
      <c r="G4408" s="7" t="s">
        <v>29</v>
      </c>
      <c r="H4408" s="7" t="s">
        <v>33</v>
      </c>
      <c r="I4408" s="8">
        <v>0.129</v>
      </c>
      <c r="J4408" s="8">
        <v>0.20599999999999999</v>
      </c>
      <c r="K4408" s="8">
        <v>0.19400000000000001</v>
      </c>
      <c r="L4408" s="8">
        <v>0.39900000000000002</v>
      </c>
      <c r="M4408" s="7">
        <v>14</v>
      </c>
      <c r="N4408" s="7">
        <v>36</v>
      </c>
      <c r="O4408" s="7">
        <v>31</v>
      </c>
      <c r="P4408" s="7">
        <v>7</v>
      </c>
      <c r="Q4408" s="7">
        <v>4</v>
      </c>
      <c r="R4408" s="7">
        <v>0</v>
      </c>
      <c r="S4408" s="7">
        <v>1</v>
      </c>
      <c r="T4408" s="7">
        <v>0</v>
      </c>
      <c r="U4408" s="7">
        <v>3</v>
      </c>
      <c r="V4408" s="7">
        <v>0</v>
      </c>
      <c r="W4408" s="7">
        <v>3</v>
      </c>
      <c r="X4408" s="7">
        <v>13</v>
      </c>
      <c r="Y4408" s="7">
        <v>3</v>
      </c>
      <c r="Z4408" s="7">
        <v>0</v>
      </c>
      <c r="AA4408"/>
    </row>
    <row r="4409" spans="1:27" x14ac:dyDescent="0.25">
      <c r="A4409" s="24">
        <f t="shared" si="208"/>
        <v>1</v>
      </c>
      <c r="B4409" s="24" t="str">
        <f t="shared" si="206"/>
        <v/>
      </c>
      <c r="C4409" s="24" t="str">
        <f t="shared" si="207"/>
        <v/>
      </c>
      <c r="D4409" s="24">
        <v>2026</v>
      </c>
      <c r="E4409" s="7" t="s">
        <v>4687</v>
      </c>
      <c r="F4409" s="7" t="s">
        <v>4669</v>
      </c>
      <c r="G4409" s="7" t="s">
        <v>29</v>
      </c>
      <c r="H4409" s="7" t="s">
        <v>44</v>
      </c>
      <c r="I4409" s="8">
        <v>7.0999999999999994E-2</v>
      </c>
      <c r="J4409" s="8">
        <v>0.188</v>
      </c>
      <c r="K4409" s="8">
        <v>0.214</v>
      </c>
      <c r="L4409" s="8">
        <v>0.40200000000000002</v>
      </c>
      <c r="M4409" s="7">
        <v>9</v>
      </c>
      <c r="N4409" s="7">
        <v>16</v>
      </c>
      <c r="O4409" s="7">
        <v>14</v>
      </c>
      <c r="P4409" s="7">
        <v>0</v>
      </c>
      <c r="Q4409" s="7">
        <v>1</v>
      </c>
      <c r="R4409" s="7">
        <v>0</v>
      </c>
      <c r="S4409" s="7">
        <v>1</v>
      </c>
      <c r="T4409" s="7">
        <v>0</v>
      </c>
      <c r="U4409" s="7">
        <v>2</v>
      </c>
      <c r="V4409" s="7">
        <v>1</v>
      </c>
      <c r="W4409" s="7">
        <v>1</v>
      </c>
      <c r="X4409" s="7">
        <v>6</v>
      </c>
      <c r="Y4409" s="7">
        <v>0</v>
      </c>
      <c r="Z4409" s="7">
        <v>0</v>
      </c>
      <c r="AA4409"/>
    </row>
    <row r="4410" spans="1:27" x14ac:dyDescent="0.25">
      <c r="A4410" s="24" t="str">
        <f t="shared" si="208"/>
        <v/>
      </c>
      <c r="B4410" s="24" t="str">
        <f t="shared" si="206"/>
        <v/>
      </c>
      <c r="C4410" s="24" t="str">
        <f t="shared" si="207"/>
        <v/>
      </c>
      <c r="D4410" s="24">
        <v>2026</v>
      </c>
      <c r="E4410" s="7" t="s">
        <v>4688</v>
      </c>
      <c r="F4410" s="7" t="s">
        <v>4669</v>
      </c>
      <c r="G4410" s="7" t="s">
        <v>24</v>
      </c>
      <c r="H4410" s="7" t="s">
        <v>164</v>
      </c>
      <c r="I4410" s="8">
        <v>0</v>
      </c>
      <c r="J4410" s="8">
        <v>0</v>
      </c>
      <c r="K4410" s="8">
        <v>0</v>
      </c>
      <c r="L4410" s="8">
        <v>0</v>
      </c>
      <c r="M4410" s="7">
        <v>4</v>
      </c>
      <c r="N4410" s="7">
        <v>5</v>
      </c>
      <c r="O4410" s="7">
        <v>5</v>
      </c>
      <c r="P4410" s="7">
        <v>0</v>
      </c>
      <c r="Q4410" s="7">
        <v>0</v>
      </c>
      <c r="R4410" s="7">
        <v>0</v>
      </c>
      <c r="S4410" s="7">
        <v>0</v>
      </c>
      <c r="T4410" s="7">
        <v>0</v>
      </c>
      <c r="U4410" s="7">
        <v>0</v>
      </c>
      <c r="V4410" s="7">
        <v>0</v>
      </c>
      <c r="W4410" s="7">
        <v>0</v>
      </c>
      <c r="X4410" s="7">
        <v>3</v>
      </c>
      <c r="Y4410" s="7">
        <v>0</v>
      </c>
      <c r="Z4410" s="7">
        <v>0</v>
      </c>
      <c r="AA4410"/>
    </row>
    <row r="4411" spans="1:27" x14ac:dyDescent="0.25">
      <c r="A4411" s="24" t="str">
        <f t="shared" si="208"/>
        <v/>
      </c>
      <c r="B4411" s="24" t="str">
        <f t="shared" si="206"/>
        <v/>
      </c>
      <c r="C4411" s="24" t="str">
        <f t="shared" si="207"/>
        <v/>
      </c>
      <c r="D4411" s="24">
        <v>2026</v>
      </c>
      <c r="E4411" s="7" t="s">
        <v>4689</v>
      </c>
      <c r="F4411" s="7" t="s">
        <v>4669</v>
      </c>
      <c r="G4411" s="7" t="s">
        <v>47</v>
      </c>
      <c r="H4411" s="7" t="s">
        <v>64</v>
      </c>
      <c r="I4411" s="8">
        <v>0</v>
      </c>
      <c r="J4411" s="8">
        <v>0.182</v>
      </c>
      <c r="K4411" s="8">
        <v>0</v>
      </c>
      <c r="L4411" s="8">
        <v>0.182</v>
      </c>
      <c r="M4411" s="7">
        <v>3</v>
      </c>
      <c r="N4411" s="7">
        <v>11</v>
      </c>
      <c r="O4411" s="7">
        <v>9</v>
      </c>
      <c r="P4411" s="7">
        <v>0</v>
      </c>
      <c r="Q4411" s="7">
        <v>0</v>
      </c>
      <c r="R4411" s="7">
        <v>0</v>
      </c>
      <c r="S4411" s="7">
        <v>0</v>
      </c>
      <c r="T4411" s="7">
        <v>0</v>
      </c>
      <c r="U4411" s="7">
        <v>0</v>
      </c>
      <c r="V4411" s="7">
        <v>0</v>
      </c>
      <c r="W4411" s="7">
        <v>2</v>
      </c>
      <c r="X4411" s="7">
        <v>4</v>
      </c>
      <c r="Y4411" s="7">
        <v>1</v>
      </c>
      <c r="Z4411" s="7">
        <v>0</v>
      </c>
      <c r="AA4411"/>
    </row>
    <row r="4412" spans="1:27" x14ac:dyDescent="0.25">
      <c r="A4412" s="24">
        <f t="shared" si="208"/>
        <v>1</v>
      </c>
      <c r="B4412" s="24" t="str">
        <f t="shared" si="206"/>
        <v/>
      </c>
      <c r="C4412" s="24" t="str">
        <f t="shared" si="207"/>
        <v/>
      </c>
      <c r="D4412" s="24">
        <v>2026</v>
      </c>
      <c r="E4412" s="7" t="s">
        <v>4690</v>
      </c>
      <c r="F4412" s="7" t="s">
        <v>4669</v>
      </c>
      <c r="G4412" s="7" t="s">
        <v>29</v>
      </c>
      <c r="H4412" s="7" t="s">
        <v>164</v>
      </c>
      <c r="I4412" s="8">
        <v>0</v>
      </c>
      <c r="J4412" s="8">
        <v>1</v>
      </c>
      <c r="K4412" s="8">
        <v>0</v>
      </c>
      <c r="L4412" s="8">
        <v>0</v>
      </c>
      <c r="M4412" s="7">
        <v>1</v>
      </c>
      <c r="N4412" s="7">
        <v>1</v>
      </c>
      <c r="O4412" s="7">
        <v>0</v>
      </c>
      <c r="P4412" s="7">
        <v>1</v>
      </c>
      <c r="Q4412" s="7">
        <v>0</v>
      </c>
      <c r="R4412" s="7">
        <v>0</v>
      </c>
      <c r="S4412" s="7">
        <v>0</v>
      </c>
      <c r="T4412" s="7">
        <v>0</v>
      </c>
      <c r="U4412" s="7">
        <v>0</v>
      </c>
      <c r="V4412" s="7">
        <v>0</v>
      </c>
      <c r="W4412" s="7">
        <v>1</v>
      </c>
      <c r="X4412" s="7">
        <v>0</v>
      </c>
      <c r="Y4412" s="7">
        <v>0</v>
      </c>
      <c r="Z4412" s="7">
        <v>0</v>
      </c>
      <c r="AA4412"/>
    </row>
    <row r="4413" spans="1:27" x14ac:dyDescent="0.25">
      <c r="A4413" s="24" t="str">
        <f t="shared" si="208"/>
        <v/>
      </c>
      <c r="B4413" s="24" t="str">
        <f t="shared" si="206"/>
        <v/>
      </c>
      <c r="C4413" s="24" t="str">
        <f t="shared" si="207"/>
        <v/>
      </c>
      <c r="D4413" s="24">
        <v>2026</v>
      </c>
      <c r="E4413" s="7" t="s">
        <v>4691</v>
      </c>
      <c r="F4413" s="7" t="s">
        <v>4669</v>
      </c>
      <c r="G4413" s="7" t="s">
        <v>47</v>
      </c>
      <c r="H4413" s="7" t="s">
        <v>25</v>
      </c>
      <c r="I4413" s="8">
        <v>0</v>
      </c>
      <c r="J4413" s="8">
        <v>1</v>
      </c>
      <c r="K4413" s="8">
        <v>0</v>
      </c>
      <c r="L4413" s="8">
        <v>0</v>
      </c>
      <c r="M4413" s="7">
        <v>1</v>
      </c>
      <c r="N4413" s="7">
        <v>1</v>
      </c>
      <c r="O4413" s="7">
        <v>0</v>
      </c>
      <c r="P4413" s="7">
        <v>1</v>
      </c>
      <c r="Q4413" s="7">
        <v>0</v>
      </c>
      <c r="R4413" s="7">
        <v>0</v>
      </c>
      <c r="S4413" s="7">
        <v>0</v>
      </c>
      <c r="T4413" s="7">
        <v>0</v>
      </c>
      <c r="U4413" s="7">
        <v>0</v>
      </c>
      <c r="V4413" s="7">
        <v>0</v>
      </c>
      <c r="W4413" s="7">
        <v>1</v>
      </c>
      <c r="X4413" s="7">
        <v>0</v>
      </c>
      <c r="Y4413" s="7">
        <v>0</v>
      </c>
      <c r="Z4413" s="7">
        <v>0</v>
      </c>
      <c r="AA4413"/>
    </row>
    <row r="4414" spans="1:27" x14ac:dyDescent="0.25">
      <c r="A4414" s="24">
        <f t="shared" si="208"/>
        <v>1</v>
      </c>
      <c r="B4414" s="24" t="str">
        <f t="shared" si="206"/>
        <v/>
      </c>
      <c r="C4414" s="24" t="str">
        <f t="shared" si="207"/>
        <v/>
      </c>
      <c r="D4414" s="24">
        <v>2026</v>
      </c>
      <c r="E4414" s="7" t="s">
        <v>4692</v>
      </c>
      <c r="F4414" s="7" t="s">
        <v>4693</v>
      </c>
      <c r="G4414" s="7" t="s">
        <v>29</v>
      </c>
      <c r="H4414" s="7" t="s">
        <v>42</v>
      </c>
      <c r="I4414" s="8">
        <v>0.32500000000000001</v>
      </c>
      <c r="J4414" s="8">
        <v>0.371</v>
      </c>
      <c r="K4414" s="8">
        <v>0.47799999999999998</v>
      </c>
      <c r="L4414" s="8">
        <v>0.84899999999999998</v>
      </c>
      <c r="M4414" s="7">
        <v>56</v>
      </c>
      <c r="N4414" s="7">
        <v>249</v>
      </c>
      <c r="O4414" s="7">
        <v>228</v>
      </c>
      <c r="P4414" s="7">
        <v>40</v>
      </c>
      <c r="Q4414" s="7">
        <v>74</v>
      </c>
      <c r="R4414" s="7">
        <v>12</v>
      </c>
      <c r="S4414" s="7">
        <v>4</v>
      </c>
      <c r="T4414" s="7">
        <v>5</v>
      </c>
      <c r="U4414" s="7">
        <v>56</v>
      </c>
      <c r="V4414" s="7">
        <v>5</v>
      </c>
      <c r="W4414" s="7">
        <v>13</v>
      </c>
      <c r="X4414" s="7">
        <v>19</v>
      </c>
      <c r="Y4414" s="7">
        <v>10</v>
      </c>
      <c r="Z4414" s="7">
        <v>5</v>
      </c>
      <c r="AA4414"/>
    </row>
    <row r="4415" spans="1:27" x14ac:dyDescent="0.25">
      <c r="A4415" s="24">
        <f t="shared" si="208"/>
        <v>1</v>
      </c>
      <c r="B4415" s="24" t="str">
        <f t="shared" si="206"/>
        <v/>
      </c>
      <c r="C4415" s="24" t="str">
        <f t="shared" si="207"/>
        <v/>
      </c>
      <c r="D4415" s="24">
        <v>2026</v>
      </c>
      <c r="E4415" s="7" t="s">
        <v>4694</v>
      </c>
      <c r="F4415" s="7" t="s">
        <v>4693</v>
      </c>
      <c r="G4415" s="7" t="s">
        <v>29</v>
      </c>
      <c r="H4415" s="7" t="s">
        <v>44</v>
      </c>
      <c r="I4415" s="8">
        <v>0.316</v>
      </c>
      <c r="J4415" s="8">
        <v>0.41699999999999998</v>
      </c>
      <c r="K4415" s="8">
        <v>0.45600000000000002</v>
      </c>
      <c r="L4415" s="8">
        <v>0.873</v>
      </c>
      <c r="M4415" s="7">
        <v>53</v>
      </c>
      <c r="N4415" s="7">
        <v>229</v>
      </c>
      <c r="O4415" s="7">
        <v>193</v>
      </c>
      <c r="P4415" s="7">
        <v>36</v>
      </c>
      <c r="Q4415" s="7">
        <v>61</v>
      </c>
      <c r="R4415" s="7">
        <v>15</v>
      </c>
      <c r="S4415" s="7">
        <v>0</v>
      </c>
      <c r="T4415" s="7">
        <v>4</v>
      </c>
      <c r="U4415" s="7">
        <v>33</v>
      </c>
      <c r="V4415" s="7">
        <v>6</v>
      </c>
      <c r="W4415" s="7">
        <v>28</v>
      </c>
      <c r="X4415" s="7">
        <v>22</v>
      </c>
      <c r="Y4415" s="7">
        <v>7</v>
      </c>
      <c r="Z4415" s="7">
        <v>2</v>
      </c>
      <c r="AA4415"/>
    </row>
    <row r="4416" spans="1:27" x14ac:dyDescent="0.25">
      <c r="A4416" s="24" t="str">
        <f t="shared" si="208"/>
        <v/>
      </c>
      <c r="B4416" s="24" t="str">
        <f t="shared" si="206"/>
        <v/>
      </c>
      <c r="C4416" s="24" t="str">
        <f t="shared" si="207"/>
        <v/>
      </c>
      <c r="D4416" s="24">
        <v>2026</v>
      </c>
      <c r="E4416" s="7" t="s">
        <v>4695</v>
      </c>
      <c r="F4416" s="7" t="s">
        <v>4693</v>
      </c>
      <c r="G4416" s="7" t="s">
        <v>37</v>
      </c>
      <c r="H4416" s="7" t="s">
        <v>25</v>
      </c>
      <c r="I4416" s="8">
        <v>0.30299999999999999</v>
      </c>
      <c r="J4416" s="8">
        <v>0.441</v>
      </c>
      <c r="K4416" s="8">
        <v>0.4</v>
      </c>
      <c r="L4416" s="8">
        <v>0.84099999999999997</v>
      </c>
      <c r="M4416" s="7">
        <v>55</v>
      </c>
      <c r="N4416" s="7">
        <v>236</v>
      </c>
      <c r="O4416" s="7">
        <v>185</v>
      </c>
      <c r="P4416" s="7">
        <v>39</v>
      </c>
      <c r="Q4416" s="7">
        <v>56</v>
      </c>
      <c r="R4416" s="7">
        <v>9</v>
      </c>
      <c r="S4416" s="7">
        <v>0</v>
      </c>
      <c r="T4416" s="7">
        <v>3</v>
      </c>
      <c r="U4416" s="7">
        <v>27</v>
      </c>
      <c r="V4416" s="7">
        <v>4</v>
      </c>
      <c r="W4416" s="7">
        <v>44</v>
      </c>
      <c r="X4416" s="7">
        <v>33</v>
      </c>
      <c r="Y4416" s="7">
        <v>4</v>
      </c>
      <c r="Z4416" s="7">
        <v>0</v>
      </c>
      <c r="AA4416"/>
    </row>
    <row r="4417" spans="1:27" x14ac:dyDescent="0.25">
      <c r="A4417" s="24" t="str">
        <f t="shared" si="208"/>
        <v/>
      </c>
      <c r="B4417" s="24" t="str">
        <f t="shared" si="206"/>
        <v/>
      </c>
      <c r="C4417" s="24" t="str">
        <f t="shared" si="207"/>
        <v/>
      </c>
      <c r="D4417" s="24">
        <v>2026</v>
      </c>
      <c r="E4417" s="7" t="s">
        <v>4696</v>
      </c>
      <c r="F4417" s="7" t="s">
        <v>4693</v>
      </c>
      <c r="G4417" s="7" t="s">
        <v>37</v>
      </c>
      <c r="H4417" s="7" t="s">
        <v>30</v>
      </c>
      <c r="I4417" s="8">
        <v>0.28599999999999998</v>
      </c>
      <c r="J4417" s="8">
        <v>0.41699999999999998</v>
      </c>
      <c r="K4417" s="8">
        <v>0.38100000000000001</v>
      </c>
      <c r="L4417" s="8">
        <v>0.79800000000000004</v>
      </c>
      <c r="M4417" s="7">
        <v>52</v>
      </c>
      <c r="N4417" s="7">
        <v>208</v>
      </c>
      <c r="O4417" s="7">
        <v>168</v>
      </c>
      <c r="P4417" s="7">
        <v>32</v>
      </c>
      <c r="Q4417" s="7">
        <v>48</v>
      </c>
      <c r="R4417" s="7">
        <v>11</v>
      </c>
      <c r="S4417" s="7">
        <v>1</v>
      </c>
      <c r="T4417" s="7">
        <v>1</v>
      </c>
      <c r="U4417" s="7">
        <v>22</v>
      </c>
      <c r="V4417" s="7">
        <v>6</v>
      </c>
      <c r="W4417" s="7">
        <v>32</v>
      </c>
      <c r="X4417" s="7">
        <v>42</v>
      </c>
      <c r="Y4417" s="7">
        <v>7</v>
      </c>
      <c r="Z4417" s="7">
        <v>5</v>
      </c>
      <c r="AA4417"/>
    </row>
    <row r="4418" spans="1:27" x14ac:dyDescent="0.25">
      <c r="A4418" s="24" t="str">
        <f t="shared" si="208"/>
        <v/>
      </c>
      <c r="B4418" s="24" t="str">
        <f t="shared" ref="B4418:B4481" si="209">IF(COUNTIFS(Draft_Player,$E4418),COUNTIFS(Draft_Player,$E4418),"")</f>
        <v/>
      </c>
      <c r="C4418" s="24" t="str">
        <f t="shared" ref="C4418:C4481" si="210">IF(COUNTIFS(Transfers_Player,$E4418),COUNTIFS(Transfers_Player,$E4418),"")</f>
        <v/>
      </c>
      <c r="D4418" s="24">
        <v>2026</v>
      </c>
      <c r="E4418" s="7" t="s">
        <v>4697</v>
      </c>
      <c r="F4418" s="7" t="s">
        <v>4693</v>
      </c>
      <c r="G4418" s="7" t="s">
        <v>24</v>
      </c>
      <c r="H4418" s="7" t="s">
        <v>27</v>
      </c>
      <c r="I4418" s="8">
        <v>0.27600000000000002</v>
      </c>
      <c r="J4418" s="8">
        <v>0.38500000000000001</v>
      </c>
      <c r="K4418" s="8">
        <v>0.41699999999999998</v>
      </c>
      <c r="L4418" s="8">
        <v>0.80200000000000005</v>
      </c>
      <c r="M4418" s="7">
        <v>55</v>
      </c>
      <c r="N4418" s="7">
        <v>240</v>
      </c>
      <c r="O4418" s="7">
        <v>199</v>
      </c>
      <c r="P4418" s="7">
        <v>36</v>
      </c>
      <c r="Q4418" s="7">
        <v>55</v>
      </c>
      <c r="R4418" s="7">
        <v>7</v>
      </c>
      <c r="S4418" s="7">
        <v>6</v>
      </c>
      <c r="T4418" s="7">
        <v>3</v>
      </c>
      <c r="U4418" s="7">
        <v>34</v>
      </c>
      <c r="V4418" s="7">
        <v>9</v>
      </c>
      <c r="W4418" s="7">
        <v>28</v>
      </c>
      <c r="X4418" s="7">
        <v>60</v>
      </c>
      <c r="Y4418" s="7">
        <v>28</v>
      </c>
      <c r="Z4418" s="7">
        <v>4</v>
      </c>
      <c r="AA4418"/>
    </row>
    <row r="4419" spans="1:27" x14ac:dyDescent="0.25">
      <c r="A4419" s="24" t="str">
        <f t="shared" ref="A4419:A4482" si="211">IF(OR(G4419="SR", G4419="GR"), 1, "")</f>
        <v/>
      </c>
      <c r="B4419" s="24" t="str">
        <f t="shared" si="209"/>
        <v/>
      </c>
      <c r="C4419" s="24" t="str">
        <f t="shared" si="210"/>
        <v/>
      </c>
      <c r="D4419" s="24">
        <v>2026</v>
      </c>
      <c r="E4419" s="7" t="s">
        <v>4698</v>
      </c>
      <c r="F4419" s="7" t="s">
        <v>4693</v>
      </c>
      <c r="G4419" s="7" t="s">
        <v>37</v>
      </c>
      <c r="H4419" s="7" t="s">
        <v>33</v>
      </c>
      <c r="I4419" s="8">
        <v>0.27</v>
      </c>
      <c r="J4419" s="8">
        <v>0.30199999999999999</v>
      </c>
      <c r="K4419" s="8">
        <v>0.40699999999999997</v>
      </c>
      <c r="L4419" s="8">
        <v>0.70899999999999996</v>
      </c>
      <c r="M4419" s="7">
        <v>48</v>
      </c>
      <c r="N4419" s="7">
        <v>202</v>
      </c>
      <c r="O4419" s="7">
        <v>189</v>
      </c>
      <c r="P4419" s="7">
        <v>22</v>
      </c>
      <c r="Q4419" s="7">
        <v>51</v>
      </c>
      <c r="R4419" s="7">
        <v>11</v>
      </c>
      <c r="S4419" s="7">
        <v>0</v>
      </c>
      <c r="T4419" s="7">
        <v>5</v>
      </c>
      <c r="U4419" s="7">
        <v>32</v>
      </c>
      <c r="V4419" s="7">
        <v>1</v>
      </c>
      <c r="W4419" s="7">
        <v>9</v>
      </c>
      <c r="X4419" s="7">
        <v>35</v>
      </c>
      <c r="Y4419" s="7">
        <v>1</v>
      </c>
      <c r="Z4419" s="7">
        <v>0</v>
      </c>
      <c r="AA4419"/>
    </row>
    <row r="4420" spans="1:27" x14ac:dyDescent="0.25">
      <c r="A4420" s="24">
        <f t="shared" si="211"/>
        <v>1</v>
      </c>
      <c r="B4420" s="24" t="str">
        <f t="shared" si="209"/>
        <v/>
      </c>
      <c r="C4420" s="24" t="str">
        <f t="shared" si="210"/>
        <v/>
      </c>
      <c r="D4420" s="24">
        <v>2026</v>
      </c>
      <c r="E4420" s="7" t="s">
        <v>4699</v>
      </c>
      <c r="F4420" s="7" t="s">
        <v>4693</v>
      </c>
      <c r="G4420" s="7" t="s">
        <v>29</v>
      </c>
      <c r="H4420" s="7" t="s">
        <v>38</v>
      </c>
      <c r="I4420" s="8">
        <v>0.25</v>
      </c>
      <c r="J4420" s="8">
        <v>0.35899999999999999</v>
      </c>
      <c r="K4420" s="8">
        <v>0.45100000000000001</v>
      </c>
      <c r="L4420" s="8">
        <v>0.81</v>
      </c>
      <c r="M4420" s="7">
        <v>44</v>
      </c>
      <c r="N4420" s="7">
        <v>171</v>
      </c>
      <c r="O4420" s="7">
        <v>144</v>
      </c>
      <c r="P4420" s="7">
        <v>33</v>
      </c>
      <c r="Q4420" s="7">
        <v>36</v>
      </c>
      <c r="R4420" s="7">
        <v>8</v>
      </c>
      <c r="S4420" s="7">
        <v>0</v>
      </c>
      <c r="T4420" s="7">
        <v>7</v>
      </c>
      <c r="U4420" s="7">
        <v>27</v>
      </c>
      <c r="V4420" s="7">
        <v>2</v>
      </c>
      <c r="W4420" s="7">
        <v>23</v>
      </c>
      <c r="X4420" s="7">
        <v>43</v>
      </c>
      <c r="Y4420" s="7">
        <v>2</v>
      </c>
      <c r="Z4420" s="7">
        <v>1</v>
      </c>
      <c r="AA4420"/>
    </row>
    <row r="4421" spans="1:27" x14ac:dyDescent="0.25">
      <c r="A4421" s="24" t="str">
        <f t="shared" si="211"/>
        <v/>
      </c>
      <c r="B4421" s="24" t="str">
        <f t="shared" si="209"/>
        <v/>
      </c>
      <c r="C4421" s="24" t="str">
        <f t="shared" si="210"/>
        <v/>
      </c>
      <c r="D4421" s="24">
        <v>2026</v>
      </c>
      <c r="E4421" s="7" t="s">
        <v>4700</v>
      </c>
      <c r="F4421" s="7" t="s">
        <v>4693</v>
      </c>
      <c r="G4421" s="7" t="s">
        <v>37</v>
      </c>
      <c r="H4421" s="7" t="s">
        <v>44</v>
      </c>
      <c r="I4421" s="8">
        <v>0.33300000000000002</v>
      </c>
      <c r="J4421" s="8">
        <v>0.36799999999999999</v>
      </c>
      <c r="K4421" s="8">
        <v>0.69399999999999995</v>
      </c>
      <c r="L4421" s="8">
        <v>1.0629999999999999</v>
      </c>
      <c r="M4421" s="7">
        <v>15</v>
      </c>
      <c r="N4421" s="7">
        <v>38</v>
      </c>
      <c r="O4421" s="7">
        <v>36</v>
      </c>
      <c r="P4421" s="7">
        <v>8</v>
      </c>
      <c r="Q4421" s="7">
        <v>12</v>
      </c>
      <c r="R4421" s="7">
        <v>2</v>
      </c>
      <c r="S4421" s="7">
        <v>1</v>
      </c>
      <c r="T4421" s="7">
        <v>3</v>
      </c>
      <c r="U4421" s="7">
        <v>11</v>
      </c>
      <c r="V4421" s="7">
        <v>0</v>
      </c>
      <c r="W4421" s="7">
        <v>2</v>
      </c>
      <c r="X4421" s="7">
        <v>6</v>
      </c>
      <c r="Y4421" s="7">
        <v>0</v>
      </c>
      <c r="Z4421" s="7">
        <v>0</v>
      </c>
      <c r="AA4421"/>
    </row>
    <row r="4422" spans="1:27" x14ac:dyDescent="0.25">
      <c r="A4422" s="24">
        <f t="shared" si="211"/>
        <v>1</v>
      </c>
      <c r="B4422" s="24" t="str">
        <f t="shared" si="209"/>
        <v/>
      </c>
      <c r="C4422" s="24" t="str">
        <f t="shared" si="210"/>
        <v/>
      </c>
      <c r="D4422" s="24">
        <v>2026</v>
      </c>
      <c r="E4422" s="7" t="s">
        <v>4701</v>
      </c>
      <c r="F4422" s="7" t="s">
        <v>4693</v>
      </c>
      <c r="G4422" s="7" t="s">
        <v>29</v>
      </c>
      <c r="H4422" s="7" t="s">
        <v>40</v>
      </c>
      <c r="I4422" s="8">
        <v>0.30099999999999999</v>
      </c>
      <c r="J4422" s="8">
        <v>0.38500000000000001</v>
      </c>
      <c r="K4422" s="8">
        <v>0.33600000000000002</v>
      </c>
      <c r="L4422" s="8">
        <v>0.72099999999999997</v>
      </c>
      <c r="M4422" s="7">
        <v>33</v>
      </c>
      <c r="N4422" s="7">
        <v>130</v>
      </c>
      <c r="O4422" s="7">
        <v>113</v>
      </c>
      <c r="P4422" s="7">
        <v>17</v>
      </c>
      <c r="Q4422" s="7">
        <v>34</v>
      </c>
      <c r="R4422" s="7">
        <v>2</v>
      </c>
      <c r="S4422" s="7">
        <v>1</v>
      </c>
      <c r="T4422" s="7">
        <v>0</v>
      </c>
      <c r="U4422" s="7">
        <v>14</v>
      </c>
      <c r="V4422" s="7">
        <v>1</v>
      </c>
      <c r="W4422" s="7">
        <v>15</v>
      </c>
      <c r="X4422" s="7">
        <v>16</v>
      </c>
      <c r="Y4422" s="7">
        <v>3</v>
      </c>
      <c r="Z4422" s="7">
        <v>0</v>
      </c>
      <c r="AA4422"/>
    </row>
    <row r="4423" spans="1:27" x14ac:dyDescent="0.25">
      <c r="A4423" s="24">
        <f t="shared" si="211"/>
        <v>1</v>
      </c>
      <c r="B4423" s="24" t="str">
        <f t="shared" si="209"/>
        <v/>
      </c>
      <c r="C4423" s="24" t="str">
        <f t="shared" si="210"/>
        <v/>
      </c>
      <c r="D4423" s="24">
        <v>2026</v>
      </c>
      <c r="E4423" s="7" t="s">
        <v>4702</v>
      </c>
      <c r="F4423" s="7" t="s">
        <v>4693</v>
      </c>
      <c r="G4423" s="7" t="s">
        <v>29</v>
      </c>
      <c r="H4423" s="7" t="s">
        <v>25</v>
      </c>
      <c r="I4423" s="8">
        <v>0.25</v>
      </c>
      <c r="J4423" s="8">
        <v>0.27800000000000002</v>
      </c>
      <c r="K4423" s="8">
        <v>0.315</v>
      </c>
      <c r="L4423" s="8">
        <v>0.59399999999999997</v>
      </c>
      <c r="M4423" s="7">
        <v>29</v>
      </c>
      <c r="N4423" s="7">
        <v>100</v>
      </c>
      <c r="O4423" s="7">
        <v>92</v>
      </c>
      <c r="P4423" s="7">
        <v>16</v>
      </c>
      <c r="Q4423" s="7">
        <v>23</v>
      </c>
      <c r="R4423" s="7">
        <v>4</v>
      </c>
      <c r="S4423" s="7">
        <v>1</v>
      </c>
      <c r="T4423" s="7">
        <v>0</v>
      </c>
      <c r="U4423" s="7">
        <v>11</v>
      </c>
      <c r="V4423" s="7">
        <v>1</v>
      </c>
      <c r="W4423" s="7">
        <v>3</v>
      </c>
      <c r="X4423" s="7">
        <v>9</v>
      </c>
      <c r="Y4423" s="7">
        <v>0</v>
      </c>
      <c r="Z4423" s="7">
        <v>0</v>
      </c>
      <c r="AA4423"/>
    </row>
    <row r="4424" spans="1:27" x14ac:dyDescent="0.25">
      <c r="A4424" s="24">
        <f t="shared" si="211"/>
        <v>1</v>
      </c>
      <c r="B4424" s="24" t="str">
        <f t="shared" si="209"/>
        <v/>
      </c>
      <c r="C4424" s="24" t="str">
        <f t="shared" si="210"/>
        <v/>
      </c>
      <c r="D4424" s="24">
        <v>2026</v>
      </c>
      <c r="E4424" s="7" t="s">
        <v>4703</v>
      </c>
      <c r="F4424" s="7" t="s">
        <v>4693</v>
      </c>
      <c r="G4424" s="7" t="s">
        <v>29</v>
      </c>
      <c r="H4424" s="7" t="s">
        <v>30</v>
      </c>
      <c r="I4424" s="8">
        <v>0.25</v>
      </c>
      <c r="J4424" s="8">
        <v>0.308</v>
      </c>
      <c r="K4424" s="8">
        <v>0.29199999999999998</v>
      </c>
      <c r="L4424" s="8">
        <v>0.59899999999999998</v>
      </c>
      <c r="M4424" s="7">
        <v>13</v>
      </c>
      <c r="N4424" s="7">
        <v>26</v>
      </c>
      <c r="O4424" s="7">
        <v>24</v>
      </c>
      <c r="P4424" s="7">
        <v>4</v>
      </c>
      <c r="Q4424" s="7">
        <v>6</v>
      </c>
      <c r="R4424" s="7">
        <v>1</v>
      </c>
      <c r="S4424" s="7">
        <v>0</v>
      </c>
      <c r="T4424" s="7">
        <v>0</v>
      </c>
      <c r="U4424" s="7">
        <v>3</v>
      </c>
      <c r="V4424" s="7">
        <v>0</v>
      </c>
      <c r="W4424" s="7">
        <v>2</v>
      </c>
      <c r="X4424" s="7">
        <v>6</v>
      </c>
      <c r="Y4424" s="7">
        <v>2</v>
      </c>
      <c r="Z4424" s="7">
        <v>1</v>
      </c>
      <c r="AA4424"/>
    </row>
    <row r="4425" spans="1:27" x14ac:dyDescent="0.25">
      <c r="A4425" s="24">
        <f t="shared" si="211"/>
        <v>1</v>
      </c>
      <c r="B4425" s="24" t="str">
        <f t="shared" si="209"/>
        <v/>
      </c>
      <c r="C4425" s="24" t="str">
        <f t="shared" si="210"/>
        <v/>
      </c>
      <c r="D4425" s="24">
        <v>2026</v>
      </c>
      <c r="E4425" s="7" t="s">
        <v>4704</v>
      </c>
      <c r="F4425" s="7" t="s">
        <v>4693</v>
      </c>
      <c r="G4425" s="7" t="s">
        <v>29</v>
      </c>
      <c r="H4425" s="7" t="s">
        <v>42</v>
      </c>
      <c r="I4425" s="8">
        <v>0.23</v>
      </c>
      <c r="J4425" s="8">
        <v>0.35199999999999998</v>
      </c>
      <c r="K4425" s="8">
        <v>0.311</v>
      </c>
      <c r="L4425" s="8">
        <v>0.66300000000000003</v>
      </c>
      <c r="M4425" s="7">
        <v>29</v>
      </c>
      <c r="N4425" s="7">
        <v>90</v>
      </c>
      <c r="O4425" s="7">
        <v>74</v>
      </c>
      <c r="P4425" s="7">
        <v>14</v>
      </c>
      <c r="Q4425" s="7">
        <v>17</v>
      </c>
      <c r="R4425" s="7">
        <v>1</v>
      </c>
      <c r="S4425" s="7">
        <v>1</v>
      </c>
      <c r="T4425" s="7">
        <v>1</v>
      </c>
      <c r="U4425" s="7">
        <v>11</v>
      </c>
      <c r="V4425" s="7">
        <v>0</v>
      </c>
      <c r="W4425" s="7">
        <v>14</v>
      </c>
      <c r="X4425" s="7">
        <v>26</v>
      </c>
      <c r="Y4425" s="7">
        <v>7</v>
      </c>
      <c r="Z4425" s="7">
        <v>0</v>
      </c>
      <c r="AA4425"/>
    </row>
    <row r="4426" spans="1:27" x14ac:dyDescent="0.25">
      <c r="A4426" s="24">
        <f t="shared" si="211"/>
        <v>1</v>
      </c>
      <c r="B4426" s="24" t="str">
        <f t="shared" si="209"/>
        <v/>
      </c>
      <c r="C4426" s="24" t="str">
        <f t="shared" si="210"/>
        <v/>
      </c>
      <c r="D4426" s="24">
        <v>2026</v>
      </c>
      <c r="E4426" s="7" t="s">
        <v>4705</v>
      </c>
      <c r="F4426" s="7" t="s">
        <v>4693</v>
      </c>
      <c r="G4426" s="7" t="s">
        <v>29</v>
      </c>
      <c r="H4426" s="7" t="s">
        <v>35</v>
      </c>
      <c r="I4426" s="8">
        <v>0.215</v>
      </c>
      <c r="J4426" s="8">
        <v>0.36399999999999999</v>
      </c>
      <c r="K4426" s="8">
        <v>0.223</v>
      </c>
      <c r="L4426" s="8">
        <v>0.58699999999999997</v>
      </c>
      <c r="M4426" s="7">
        <v>41</v>
      </c>
      <c r="N4426" s="7">
        <v>156</v>
      </c>
      <c r="O4426" s="7">
        <v>121</v>
      </c>
      <c r="P4426" s="7">
        <v>28</v>
      </c>
      <c r="Q4426" s="7">
        <v>26</v>
      </c>
      <c r="R4426" s="7">
        <v>1</v>
      </c>
      <c r="S4426" s="7">
        <v>0</v>
      </c>
      <c r="T4426" s="7">
        <v>0</v>
      </c>
      <c r="U4426" s="7">
        <v>16</v>
      </c>
      <c r="V4426" s="7">
        <v>4</v>
      </c>
      <c r="W4426" s="7">
        <v>25</v>
      </c>
      <c r="X4426" s="7">
        <v>26</v>
      </c>
      <c r="Y4426" s="7">
        <v>9</v>
      </c>
      <c r="Z4426" s="7">
        <v>0</v>
      </c>
      <c r="AA4426"/>
    </row>
    <row r="4427" spans="1:27" x14ac:dyDescent="0.25">
      <c r="A4427" s="24" t="str">
        <f t="shared" si="211"/>
        <v/>
      </c>
      <c r="B4427" s="24" t="str">
        <f t="shared" si="209"/>
        <v/>
      </c>
      <c r="C4427" s="24" t="str">
        <f t="shared" si="210"/>
        <v/>
      </c>
      <c r="D4427" s="24">
        <v>2026</v>
      </c>
      <c r="E4427" s="7" t="s">
        <v>4706</v>
      </c>
      <c r="F4427" s="7" t="s">
        <v>4693</v>
      </c>
      <c r="G4427" s="7" t="s">
        <v>37</v>
      </c>
      <c r="H4427" s="7" t="s">
        <v>42</v>
      </c>
      <c r="I4427" s="8">
        <v>0.214</v>
      </c>
      <c r="J4427" s="8">
        <v>0.37</v>
      </c>
      <c r="K4427" s="8">
        <v>0.31</v>
      </c>
      <c r="L4427" s="8">
        <v>0.68</v>
      </c>
      <c r="M4427" s="7">
        <v>17</v>
      </c>
      <c r="N4427" s="7">
        <v>55</v>
      </c>
      <c r="O4427" s="7">
        <v>42</v>
      </c>
      <c r="P4427" s="7">
        <v>9</v>
      </c>
      <c r="Q4427" s="7">
        <v>9</v>
      </c>
      <c r="R4427" s="7">
        <v>1</v>
      </c>
      <c r="S4427" s="7">
        <v>0</v>
      </c>
      <c r="T4427" s="7">
        <v>1</v>
      </c>
      <c r="U4427" s="7">
        <v>6</v>
      </c>
      <c r="V4427" s="7">
        <v>2</v>
      </c>
      <c r="W4427" s="7">
        <v>9</v>
      </c>
      <c r="X4427" s="7">
        <v>7</v>
      </c>
      <c r="Y4427" s="7">
        <v>3</v>
      </c>
      <c r="Z4427" s="7">
        <v>0</v>
      </c>
      <c r="AA4427"/>
    </row>
    <row r="4428" spans="1:27" x14ac:dyDescent="0.25">
      <c r="A4428" s="24" t="str">
        <f t="shared" si="211"/>
        <v/>
      </c>
      <c r="B4428" s="24" t="str">
        <f t="shared" si="209"/>
        <v/>
      </c>
      <c r="C4428" s="24" t="str">
        <f t="shared" si="210"/>
        <v/>
      </c>
      <c r="D4428" s="24">
        <v>2026</v>
      </c>
      <c r="E4428" s="7" t="s">
        <v>4707</v>
      </c>
      <c r="F4428" s="7" t="s">
        <v>4693</v>
      </c>
      <c r="G4428" s="7" t="s">
        <v>47</v>
      </c>
      <c r="H4428" s="7" t="s">
        <v>35</v>
      </c>
      <c r="I4428" s="8">
        <v>0.2</v>
      </c>
      <c r="J4428" s="8">
        <v>0.45500000000000002</v>
      </c>
      <c r="K4428" s="8">
        <v>0.4</v>
      </c>
      <c r="L4428" s="8">
        <v>0.85499999999999998</v>
      </c>
      <c r="M4428" s="7">
        <v>10</v>
      </c>
      <c r="N4428" s="7">
        <v>22</v>
      </c>
      <c r="O4428" s="7">
        <v>15</v>
      </c>
      <c r="P4428" s="7">
        <v>5</v>
      </c>
      <c r="Q4428" s="7">
        <v>3</v>
      </c>
      <c r="R4428" s="7">
        <v>0</v>
      </c>
      <c r="S4428" s="7">
        <v>0</v>
      </c>
      <c r="T4428" s="7">
        <v>1</v>
      </c>
      <c r="U4428" s="7">
        <v>1</v>
      </c>
      <c r="V4428" s="7">
        <v>1</v>
      </c>
      <c r="W4428" s="7">
        <v>6</v>
      </c>
      <c r="X4428" s="7">
        <v>6</v>
      </c>
      <c r="Y4428" s="7">
        <v>2</v>
      </c>
      <c r="Z4428" s="7">
        <v>0</v>
      </c>
      <c r="AA4428"/>
    </row>
    <row r="4429" spans="1:27" x14ac:dyDescent="0.25">
      <c r="A4429" s="24" t="str">
        <f t="shared" si="211"/>
        <v/>
      </c>
      <c r="B4429" s="24" t="str">
        <f t="shared" si="209"/>
        <v/>
      </c>
      <c r="C4429" s="24" t="str">
        <f t="shared" si="210"/>
        <v/>
      </c>
      <c r="D4429" s="24">
        <v>2026</v>
      </c>
      <c r="E4429" s="7" t="s">
        <v>4708</v>
      </c>
      <c r="F4429" s="7" t="s">
        <v>4693</v>
      </c>
      <c r="G4429" s="7" t="s">
        <v>37</v>
      </c>
      <c r="H4429" s="7" t="s">
        <v>35</v>
      </c>
      <c r="I4429" s="8">
        <v>0.16700000000000001</v>
      </c>
      <c r="J4429" s="8">
        <v>0.34799999999999998</v>
      </c>
      <c r="K4429" s="8">
        <v>0.222</v>
      </c>
      <c r="L4429" s="8">
        <v>0.56999999999999995</v>
      </c>
      <c r="M4429" s="7">
        <v>16</v>
      </c>
      <c r="N4429" s="7">
        <v>23</v>
      </c>
      <c r="O4429" s="7">
        <v>18</v>
      </c>
      <c r="P4429" s="7">
        <v>3</v>
      </c>
      <c r="Q4429" s="7">
        <v>3</v>
      </c>
      <c r="R4429" s="7">
        <v>1</v>
      </c>
      <c r="S4429" s="7">
        <v>0</v>
      </c>
      <c r="T4429" s="7">
        <v>0</v>
      </c>
      <c r="U4429" s="7">
        <v>0</v>
      </c>
      <c r="V4429" s="7">
        <v>1</v>
      </c>
      <c r="W4429" s="7">
        <v>4</v>
      </c>
      <c r="X4429" s="7">
        <v>7</v>
      </c>
      <c r="Y4429" s="7">
        <v>1</v>
      </c>
      <c r="Z4429" s="7">
        <v>0</v>
      </c>
      <c r="AA4429"/>
    </row>
    <row r="4430" spans="1:27" x14ac:dyDescent="0.25">
      <c r="A4430" s="24" t="str">
        <f t="shared" si="211"/>
        <v/>
      </c>
      <c r="B4430" s="24" t="str">
        <f t="shared" si="209"/>
        <v/>
      </c>
      <c r="C4430" s="24" t="str">
        <f t="shared" si="210"/>
        <v/>
      </c>
      <c r="D4430" s="24">
        <v>2026</v>
      </c>
      <c r="E4430" s="7" t="s">
        <v>4709</v>
      </c>
      <c r="F4430" s="7" t="s">
        <v>4693</v>
      </c>
      <c r="G4430" s="7" t="s">
        <v>37</v>
      </c>
      <c r="H4430" s="7" t="s">
        <v>164</v>
      </c>
      <c r="I4430" s="8">
        <v>0.16700000000000001</v>
      </c>
      <c r="J4430" s="8">
        <v>0.28599999999999998</v>
      </c>
      <c r="K4430" s="8">
        <v>0.16700000000000001</v>
      </c>
      <c r="L4430" s="8">
        <v>0.45200000000000001</v>
      </c>
      <c r="M4430" s="7">
        <v>7</v>
      </c>
      <c r="N4430" s="7">
        <v>7</v>
      </c>
      <c r="O4430" s="7">
        <v>6</v>
      </c>
      <c r="P4430" s="7">
        <v>0</v>
      </c>
      <c r="Q4430" s="7">
        <v>1</v>
      </c>
      <c r="R4430" s="7">
        <v>0</v>
      </c>
      <c r="S4430" s="7">
        <v>0</v>
      </c>
      <c r="T4430" s="7">
        <v>0</v>
      </c>
      <c r="U4430" s="7">
        <v>0</v>
      </c>
      <c r="V4430" s="7">
        <v>1</v>
      </c>
      <c r="W4430" s="7">
        <v>0</v>
      </c>
      <c r="X4430" s="7">
        <v>2</v>
      </c>
      <c r="Y4430" s="7">
        <v>0</v>
      </c>
      <c r="Z4430" s="7">
        <v>0</v>
      </c>
      <c r="AA4430"/>
    </row>
    <row r="4431" spans="1:27" x14ac:dyDescent="0.25">
      <c r="A4431" s="24">
        <f t="shared" si="211"/>
        <v>1</v>
      </c>
      <c r="B4431" s="24" t="str">
        <f t="shared" si="209"/>
        <v/>
      </c>
      <c r="C4431" s="24" t="str">
        <f t="shared" si="210"/>
        <v/>
      </c>
      <c r="D4431" s="24">
        <v>2026</v>
      </c>
      <c r="E4431" s="7" t="s">
        <v>4710</v>
      </c>
      <c r="F4431" s="7" t="s">
        <v>4693</v>
      </c>
      <c r="G4431" s="7" t="s">
        <v>29</v>
      </c>
      <c r="H4431" s="7" t="s">
        <v>38</v>
      </c>
      <c r="I4431" s="8">
        <v>0.1</v>
      </c>
      <c r="J4431" s="8">
        <v>0.25</v>
      </c>
      <c r="K4431" s="8">
        <v>0.1</v>
      </c>
      <c r="L4431" s="8">
        <v>0.35</v>
      </c>
      <c r="M4431" s="7">
        <v>7</v>
      </c>
      <c r="N4431" s="7">
        <v>12</v>
      </c>
      <c r="O4431" s="7">
        <v>10</v>
      </c>
      <c r="P4431" s="7">
        <v>3</v>
      </c>
      <c r="Q4431" s="7">
        <v>1</v>
      </c>
      <c r="R4431" s="7">
        <v>0</v>
      </c>
      <c r="S4431" s="7">
        <v>0</v>
      </c>
      <c r="T4431" s="7">
        <v>0</v>
      </c>
      <c r="U4431" s="7">
        <v>1</v>
      </c>
      <c r="V4431" s="7">
        <v>0</v>
      </c>
      <c r="W4431" s="7">
        <v>2</v>
      </c>
      <c r="X4431" s="7">
        <v>5</v>
      </c>
      <c r="Y4431" s="7">
        <v>0</v>
      </c>
      <c r="Z4431" s="7">
        <v>0</v>
      </c>
      <c r="AA4431"/>
    </row>
    <row r="4432" spans="1:27" x14ac:dyDescent="0.25">
      <c r="A4432" s="24" t="str">
        <f t="shared" si="211"/>
        <v/>
      </c>
      <c r="B4432" s="24" t="str">
        <f t="shared" si="209"/>
        <v/>
      </c>
      <c r="C4432" s="24" t="str">
        <f t="shared" si="210"/>
        <v/>
      </c>
      <c r="D4432" s="24">
        <v>2026</v>
      </c>
      <c r="E4432" s="7" t="s">
        <v>4711</v>
      </c>
      <c r="F4432" s="7" t="s">
        <v>4693</v>
      </c>
      <c r="G4432" s="7" t="s">
        <v>37</v>
      </c>
      <c r="H4432" s="7" t="s">
        <v>64</v>
      </c>
      <c r="I4432" s="8">
        <v>0</v>
      </c>
      <c r="J4432" s="8">
        <v>0.16700000000000001</v>
      </c>
      <c r="K4432" s="8">
        <v>0</v>
      </c>
      <c r="L4432" s="8">
        <v>0.16700000000000001</v>
      </c>
      <c r="M4432" s="7">
        <v>5</v>
      </c>
      <c r="N4432" s="7">
        <v>6</v>
      </c>
      <c r="O4432" s="7">
        <v>5</v>
      </c>
      <c r="P4432" s="7">
        <v>0</v>
      </c>
      <c r="Q4432" s="7">
        <v>0</v>
      </c>
      <c r="R4432" s="7">
        <v>0</v>
      </c>
      <c r="S4432" s="7">
        <v>0</v>
      </c>
      <c r="T4432" s="7">
        <v>0</v>
      </c>
      <c r="U4432" s="7">
        <v>0</v>
      </c>
      <c r="V4432" s="7">
        <v>0</v>
      </c>
      <c r="W4432" s="7">
        <v>1</v>
      </c>
      <c r="X4432" s="7">
        <v>3</v>
      </c>
      <c r="Y4432" s="7">
        <v>0</v>
      </c>
      <c r="Z4432" s="7">
        <v>0</v>
      </c>
      <c r="AA4432"/>
    </row>
    <row r="4433" spans="1:27" x14ac:dyDescent="0.25">
      <c r="A4433" s="24" t="str">
        <f t="shared" si="211"/>
        <v/>
      </c>
      <c r="B4433" s="24" t="str">
        <f t="shared" si="209"/>
        <v/>
      </c>
      <c r="C4433" s="24" t="str">
        <f t="shared" si="210"/>
        <v/>
      </c>
      <c r="D4433" s="24">
        <v>2026</v>
      </c>
      <c r="E4433" s="7" t="s">
        <v>4712</v>
      </c>
      <c r="F4433" s="7" t="s">
        <v>4713</v>
      </c>
      <c r="G4433" s="7" t="s">
        <v>37</v>
      </c>
      <c r="H4433" s="7" t="s">
        <v>25</v>
      </c>
      <c r="I4433" s="8">
        <v>0.32600000000000001</v>
      </c>
      <c r="J4433" s="8">
        <v>0.42899999999999999</v>
      </c>
      <c r="K4433" s="8">
        <v>0.51200000000000001</v>
      </c>
      <c r="L4433" s="8">
        <v>0.94</v>
      </c>
      <c r="M4433" s="7">
        <v>41</v>
      </c>
      <c r="N4433" s="7">
        <v>157</v>
      </c>
      <c r="O4433" s="7">
        <v>129</v>
      </c>
      <c r="P4433" s="7">
        <v>22</v>
      </c>
      <c r="Q4433" s="7">
        <v>42</v>
      </c>
      <c r="R4433" s="7">
        <v>12</v>
      </c>
      <c r="S4433" s="7">
        <v>0</v>
      </c>
      <c r="T4433" s="7">
        <v>4</v>
      </c>
      <c r="U4433" s="7">
        <v>27</v>
      </c>
      <c r="V4433" s="7">
        <v>13</v>
      </c>
      <c r="W4433" s="7">
        <v>11</v>
      </c>
      <c r="X4433" s="7">
        <v>15</v>
      </c>
      <c r="Y4433" s="7">
        <v>0</v>
      </c>
      <c r="Z4433" s="7">
        <v>0</v>
      </c>
      <c r="AA4433"/>
    </row>
    <row r="4434" spans="1:27" x14ac:dyDescent="0.25">
      <c r="A4434" s="24">
        <f t="shared" si="211"/>
        <v>1</v>
      </c>
      <c r="B4434" s="24" t="str">
        <f t="shared" si="209"/>
        <v/>
      </c>
      <c r="C4434" s="24" t="str">
        <f t="shared" si="210"/>
        <v/>
      </c>
      <c r="D4434" s="24">
        <v>2026</v>
      </c>
      <c r="E4434" s="7" t="s">
        <v>4714</v>
      </c>
      <c r="F4434" s="7" t="s">
        <v>4713</v>
      </c>
      <c r="G4434" s="7" t="s">
        <v>29</v>
      </c>
      <c r="H4434" s="7" t="s">
        <v>30</v>
      </c>
      <c r="I4434" s="8">
        <v>0.30499999999999999</v>
      </c>
      <c r="J4434" s="8">
        <v>0.41099999999999998</v>
      </c>
      <c r="K4434" s="8">
        <v>0.44400000000000001</v>
      </c>
      <c r="L4434" s="8">
        <v>0.85499999999999998</v>
      </c>
      <c r="M4434" s="7">
        <v>52</v>
      </c>
      <c r="N4434" s="7">
        <v>224</v>
      </c>
      <c r="O4434" s="7">
        <v>187</v>
      </c>
      <c r="P4434" s="7">
        <v>43</v>
      </c>
      <c r="Q4434" s="7">
        <v>57</v>
      </c>
      <c r="R4434" s="7">
        <v>8</v>
      </c>
      <c r="S4434" s="7">
        <v>0</v>
      </c>
      <c r="T4434" s="7">
        <v>6</v>
      </c>
      <c r="U4434" s="7">
        <v>36</v>
      </c>
      <c r="V4434" s="7">
        <v>10</v>
      </c>
      <c r="W4434" s="7">
        <v>25</v>
      </c>
      <c r="X4434" s="7">
        <v>29</v>
      </c>
      <c r="Y4434" s="7">
        <v>1</v>
      </c>
      <c r="Z4434" s="7">
        <v>1</v>
      </c>
      <c r="AA4434"/>
    </row>
    <row r="4435" spans="1:27" x14ac:dyDescent="0.25">
      <c r="A4435" s="24" t="str">
        <f t="shared" si="211"/>
        <v/>
      </c>
      <c r="B4435" s="24" t="str">
        <f t="shared" si="209"/>
        <v/>
      </c>
      <c r="C4435" s="24" t="str">
        <f t="shared" si="210"/>
        <v/>
      </c>
      <c r="D4435" s="24">
        <v>2026</v>
      </c>
      <c r="E4435" s="7" t="s">
        <v>4715</v>
      </c>
      <c r="F4435" s="7" t="s">
        <v>4713</v>
      </c>
      <c r="G4435" s="7" t="s">
        <v>37</v>
      </c>
      <c r="H4435" s="7" t="s">
        <v>40</v>
      </c>
      <c r="I4435" s="8">
        <v>0.27800000000000002</v>
      </c>
      <c r="J4435" s="8">
        <v>0.39500000000000002</v>
      </c>
      <c r="K4435" s="8">
        <v>0.38100000000000001</v>
      </c>
      <c r="L4435" s="8">
        <v>0.77600000000000002</v>
      </c>
      <c r="M4435" s="7">
        <v>40</v>
      </c>
      <c r="N4435" s="7">
        <v>156</v>
      </c>
      <c r="O4435" s="7">
        <v>126</v>
      </c>
      <c r="P4435" s="7">
        <v>26</v>
      </c>
      <c r="Q4435" s="7">
        <v>35</v>
      </c>
      <c r="R4435" s="7">
        <v>4</v>
      </c>
      <c r="S4435" s="7">
        <v>0</v>
      </c>
      <c r="T4435" s="7">
        <v>3</v>
      </c>
      <c r="U4435" s="7">
        <v>22</v>
      </c>
      <c r="V4435" s="7">
        <v>5</v>
      </c>
      <c r="W4435" s="7">
        <v>20</v>
      </c>
      <c r="X4435" s="7">
        <v>37</v>
      </c>
      <c r="Y4435" s="7">
        <v>3</v>
      </c>
      <c r="Z4435" s="7">
        <v>2</v>
      </c>
      <c r="AA4435"/>
    </row>
    <row r="4436" spans="1:27" x14ac:dyDescent="0.25">
      <c r="A4436" s="24">
        <f t="shared" si="211"/>
        <v>1</v>
      </c>
      <c r="B4436" s="24" t="str">
        <f t="shared" si="209"/>
        <v/>
      </c>
      <c r="C4436" s="24" t="str">
        <f t="shared" si="210"/>
        <v/>
      </c>
      <c r="D4436" s="24">
        <v>2026</v>
      </c>
      <c r="E4436" s="7" t="s">
        <v>4716</v>
      </c>
      <c r="F4436" s="7" t="s">
        <v>4713</v>
      </c>
      <c r="G4436" s="7" t="s">
        <v>29</v>
      </c>
      <c r="H4436" s="7" t="s">
        <v>44</v>
      </c>
      <c r="I4436" s="8">
        <v>0.26700000000000002</v>
      </c>
      <c r="J4436" s="8">
        <v>0.35</v>
      </c>
      <c r="K4436" s="8">
        <v>0.38600000000000001</v>
      </c>
      <c r="L4436" s="8">
        <v>0.73699999999999999</v>
      </c>
      <c r="M4436" s="7">
        <v>53</v>
      </c>
      <c r="N4436" s="7">
        <v>235</v>
      </c>
      <c r="O4436" s="7">
        <v>202</v>
      </c>
      <c r="P4436" s="7">
        <v>31</v>
      </c>
      <c r="Q4436" s="7">
        <v>54</v>
      </c>
      <c r="R4436" s="7">
        <v>9</v>
      </c>
      <c r="S4436" s="7">
        <v>0</v>
      </c>
      <c r="T4436" s="7">
        <v>5</v>
      </c>
      <c r="U4436" s="7">
        <v>36</v>
      </c>
      <c r="V4436" s="7">
        <v>0</v>
      </c>
      <c r="W4436" s="7">
        <v>28</v>
      </c>
      <c r="X4436" s="7">
        <v>25</v>
      </c>
      <c r="Y4436" s="7">
        <v>2</v>
      </c>
      <c r="Z4436" s="7">
        <v>0</v>
      </c>
      <c r="AA4436"/>
    </row>
    <row r="4437" spans="1:27" x14ac:dyDescent="0.25">
      <c r="A4437" s="24">
        <f t="shared" si="211"/>
        <v>1</v>
      </c>
      <c r="B4437" s="24" t="str">
        <f t="shared" si="209"/>
        <v/>
      </c>
      <c r="C4437" s="24" t="str">
        <f t="shared" si="210"/>
        <v/>
      </c>
      <c r="D4437" s="24">
        <v>2026</v>
      </c>
      <c r="E4437" s="7" t="s">
        <v>4717</v>
      </c>
      <c r="F4437" s="7" t="s">
        <v>4713</v>
      </c>
      <c r="G4437" s="7" t="s">
        <v>29</v>
      </c>
      <c r="H4437" s="7" t="s">
        <v>33</v>
      </c>
      <c r="I4437" s="8">
        <v>0.26400000000000001</v>
      </c>
      <c r="J4437" s="8">
        <v>0.34</v>
      </c>
      <c r="K4437" s="8">
        <v>0.36099999999999999</v>
      </c>
      <c r="L4437" s="8">
        <v>0.70099999999999996</v>
      </c>
      <c r="M4437" s="7">
        <v>53</v>
      </c>
      <c r="N4437" s="7">
        <v>248</v>
      </c>
      <c r="O4437" s="7">
        <v>216</v>
      </c>
      <c r="P4437" s="7">
        <v>36</v>
      </c>
      <c r="Q4437" s="7">
        <v>57</v>
      </c>
      <c r="R4437" s="7">
        <v>9</v>
      </c>
      <c r="S4437" s="7">
        <v>0</v>
      </c>
      <c r="T4437" s="7">
        <v>4</v>
      </c>
      <c r="U4437" s="7">
        <v>38</v>
      </c>
      <c r="V4437" s="7">
        <v>7</v>
      </c>
      <c r="W4437" s="7">
        <v>19</v>
      </c>
      <c r="X4437" s="7">
        <v>30</v>
      </c>
      <c r="Y4437" s="7">
        <v>7</v>
      </c>
      <c r="Z4437" s="7">
        <v>0</v>
      </c>
      <c r="AA4437"/>
    </row>
    <row r="4438" spans="1:27" x14ac:dyDescent="0.25">
      <c r="A4438" s="24" t="str">
        <f t="shared" si="211"/>
        <v/>
      </c>
      <c r="B4438" s="24" t="str">
        <f t="shared" si="209"/>
        <v/>
      </c>
      <c r="C4438" s="24" t="str">
        <f t="shared" si="210"/>
        <v/>
      </c>
      <c r="D4438" s="24">
        <v>2026</v>
      </c>
      <c r="E4438" s="7" t="s">
        <v>4718</v>
      </c>
      <c r="F4438" s="7" t="s">
        <v>4713</v>
      </c>
      <c r="G4438" s="7" t="s">
        <v>37</v>
      </c>
      <c r="H4438" s="7" t="s">
        <v>42</v>
      </c>
      <c r="I4438" s="8">
        <v>0.251</v>
      </c>
      <c r="J4438" s="8">
        <v>0.38</v>
      </c>
      <c r="K4438" s="8">
        <v>0.34100000000000003</v>
      </c>
      <c r="L4438" s="8">
        <v>0.72199999999999998</v>
      </c>
      <c r="M4438" s="7">
        <v>50</v>
      </c>
      <c r="N4438" s="7">
        <v>209</v>
      </c>
      <c r="O4438" s="7">
        <v>167</v>
      </c>
      <c r="P4438" s="7">
        <v>28</v>
      </c>
      <c r="Q4438" s="7">
        <v>42</v>
      </c>
      <c r="R4438" s="7">
        <v>7</v>
      </c>
      <c r="S4438" s="7">
        <v>1</v>
      </c>
      <c r="T4438" s="7">
        <v>2</v>
      </c>
      <c r="U4438" s="7">
        <v>16</v>
      </c>
      <c r="V4438" s="7">
        <v>15</v>
      </c>
      <c r="W4438" s="7">
        <v>21</v>
      </c>
      <c r="X4438" s="7">
        <v>32</v>
      </c>
      <c r="Y4438" s="7">
        <v>7</v>
      </c>
      <c r="Z4438" s="7">
        <v>4</v>
      </c>
      <c r="AA4438"/>
    </row>
    <row r="4439" spans="1:27" x14ac:dyDescent="0.25">
      <c r="A4439" s="24">
        <f t="shared" si="211"/>
        <v>1</v>
      </c>
      <c r="B4439" s="24" t="str">
        <f t="shared" si="209"/>
        <v/>
      </c>
      <c r="C4439" s="24" t="str">
        <f t="shared" si="210"/>
        <v/>
      </c>
      <c r="D4439" s="24">
        <v>2026</v>
      </c>
      <c r="E4439" s="7" t="s">
        <v>4719</v>
      </c>
      <c r="F4439" s="7" t="s">
        <v>4713</v>
      </c>
      <c r="G4439" s="7" t="s">
        <v>29</v>
      </c>
      <c r="H4439" s="7" t="s">
        <v>30</v>
      </c>
      <c r="I4439" s="8">
        <v>0.247</v>
      </c>
      <c r="J4439" s="8">
        <v>0.311</v>
      </c>
      <c r="K4439" s="8">
        <v>0.46</v>
      </c>
      <c r="L4439" s="8">
        <v>0.77100000000000002</v>
      </c>
      <c r="M4439" s="7">
        <v>48</v>
      </c>
      <c r="N4439" s="7">
        <v>193</v>
      </c>
      <c r="O4439" s="7">
        <v>174</v>
      </c>
      <c r="P4439" s="7">
        <v>34</v>
      </c>
      <c r="Q4439" s="7">
        <v>43</v>
      </c>
      <c r="R4439" s="7">
        <v>11</v>
      </c>
      <c r="S4439" s="7">
        <v>1</v>
      </c>
      <c r="T4439" s="7">
        <v>8</v>
      </c>
      <c r="U4439" s="7">
        <v>41</v>
      </c>
      <c r="V4439" s="7">
        <v>4</v>
      </c>
      <c r="W4439" s="7">
        <v>13</v>
      </c>
      <c r="X4439" s="7">
        <v>50</v>
      </c>
      <c r="Y4439" s="7">
        <v>0</v>
      </c>
      <c r="Z4439" s="7">
        <v>0</v>
      </c>
      <c r="AA4439"/>
    </row>
    <row r="4440" spans="1:27" x14ac:dyDescent="0.25">
      <c r="A4440" s="24" t="str">
        <f t="shared" si="211"/>
        <v/>
      </c>
      <c r="B4440" s="24" t="str">
        <f t="shared" si="209"/>
        <v/>
      </c>
      <c r="C4440" s="24" t="str">
        <f t="shared" si="210"/>
        <v/>
      </c>
      <c r="D4440" s="24">
        <v>2026</v>
      </c>
      <c r="E4440" s="7" t="s">
        <v>4720</v>
      </c>
      <c r="F4440" s="7" t="s">
        <v>4713</v>
      </c>
      <c r="G4440" s="7" t="s">
        <v>47</v>
      </c>
      <c r="H4440" s="7" t="s">
        <v>164</v>
      </c>
      <c r="I4440" s="8">
        <v>1</v>
      </c>
      <c r="J4440" s="8">
        <v>1</v>
      </c>
      <c r="K4440" s="8">
        <v>1</v>
      </c>
      <c r="L4440" s="8">
        <v>2</v>
      </c>
      <c r="M4440" s="7">
        <v>1</v>
      </c>
      <c r="N4440" s="7">
        <v>1</v>
      </c>
      <c r="O4440" s="7">
        <v>1</v>
      </c>
      <c r="P4440" s="7">
        <v>1</v>
      </c>
      <c r="Q4440" s="7">
        <v>1</v>
      </c>
      <c r="R4440" s="7">
        <v>0</v>
      </c>
      <c r="S4440" s="7">
        <v>0</v>
      </c>
      <c r="T4440" s="7">
        <v>0</v>
      </c>
      <c r="U4440" s="7">
        <v>1</v>
      </c>
      <c r="V4440" s="7">
        <v>0</v>
      </c>
      <c r="W4440" s="7">
        <v>0</v>
      </c>
      <c r="X4440" s="7">
        <v>0</v>
      </c>
      <c r="Y4440" s="7">
        <v>0</v>
      </c>
      <c r="Z4440" s="7">
        <v>0</v>
      </c>
      <c r="AA4440"/>
    </row>
    <row r="4441" spans="1:27" x14ac:dyDescent="0.25">
      <c r="A4441" s="24">
        <f t="shared" si="211"/>
        <v>1</v>
      </c>
      <c r="B4441" s="24" t="str">
        <f t="shared" si="209"/>
        <v/>
      </c>
      <c r="C4441" s="24" t="str">
        <f t="shared" si="210"/>
        <v/>
      </c>
      <c r="D4441" s="24">
        <v>2026</v>
      </c>
      <c r="E4441" s="7" t="s">
        <v>4721</v>
      </c>
      <c r="F4441" s="7" t="s">
        <v>4713</v>
      </c>
      <c r="G4441" s="7" t="s">
        <v>29</v>
      </c>
      <c r="H4441" s="7" t="s">
        <v>38</v>
      </c>
      <c r="I4441" s="8">
        <v>0.34499999999999997</v>
      </c>
      <c r="J4441" s="8">
        <v>0.42899999999999999</v>
      </c>
      <c r="K4441" s="8">
        <v>0.47499999999999998</v>
      </c>
      <c r="L4441" s="8">
        <v>0.90300000000000002</v>
      </c>
      <c r="M4441" s="7">
        <v>39</v>
      </c>
      <c r="N4441" s="7">
        <v>162</v>
      </c>
      <c r="O4441" s="7">
        <v>139</v>
      </c>
      <c r="P4441" s="7">
        <v>27</v>
      </c>
      <c r="Q4441" s="7">
        <v>48</v>
      </c>
      <c r="R4441" s="7">
        <v>10</v>
      </c>
      <c r="S4441" s="7">
        <v>1</v>
      </c>
      <c r="T4441" s="7">
        <v>2</v>
      </c>
      <c r="U4441" s="7">
        <v>22</v>
      </c>
      <c r="V4441" s="7">
        <v>2</v>
      </c>
      <c r="W4441" s="7">
        <v>19</v>
      </c>
      <c r="X4441" s="7">
        <v>30</v>
      </c>
      <c r="Y4441" s="7">
        <v>2</v>
      </c>
      <c r="Z4441" s="7">
        <v>1</v>
      </c>
      <c r="AA4441"/>
    </row>
    <row r="4442" spans="1:27" x14ac:dyDescent="0.25">
      <c r="A4442" s="24">
        <f t="shared" si="211"/>
        <v>1</v>
      </c>
      <c r="B4442" s="24" t="str">
        <f t="shared" si="209"/>
        <v/>
      </c>
      <c r="C4442" s="24" t="str">
        <f t="shared" si="210"/>
        <v/>
      </c>
      <c r="D4442" s="24">
        <v>2026</v>
      </c>
      <c r="E4442" s="7" t="s">
        <v>4722</v>
      </c>
      <c r="F4442" s="7" t="s">
        <v>4713</v>
      </c>
      <c r="G4442" s="7" t="s">
        <v>29</v>
      </c>
      <c r="H4442" s="7" t="s">
        <v>25</v>
      </c>
      <c r="I4442" s="8">
        <v>0.27500000000000002</v>
      </c>
      <c r="J4442" s="8">
        <v>0.40400000000000003</v>
      </c>
      <c r="K4442" s="8">
        <v>0.32500000000000001</v>
      </c>
      <c r="L4442" s="8">
        <v>0.72899999999999998</v>
      </c>
      <c r="M4442" s="7">
        <v>16</v>
      </c>
      <c r="N4442" s="7">
        <v>54</v>
      </c>
      <c r="O4442" s="7">
        <v>40</v>
      </c>
      <c r="P4442" s="7">
        <v>7</v>
      </c>
      <c r="Q4442" s="7">
        <v>11</v>
      </c>
      <c r="R4442" s="7">
        <v>2</v>
      </c>
      <c r="S4442" s="7">
        <v>0</v>
      </c>
      <c r="T4442" s="7">
        <v>0</v>
      </c>
      <c r="U4442" s="7">
        <v>7</v>
      </c>
      <c r="V4442" s="7">
        <v>0</v>
      </c>
      <c r="W4442" s="7">
        <v>10</v>
      </c>
      <c r="X4442" s="7">
        <v>15</v>
      </c>
      <c r="Y4442" s="7">
        <v>3</v>
      </c>
      <c r="Z4442" s="7">
        <v>0</v>
      </c>
      <c r="AA4442"/>
    </row>
    <row r="4443" spans="1:27" x14ac:dyDescent="0.25">
      <c r="A4443" s="24" t="str">
        <f t="shared" si="211"/>
        <v/>
      </c>
      <c r="B4443" s="24" t="str">
        <f t="shared" si="209"/>
        <v/>
      </c>
      <c r="C4443" s="24" t="str">
        <f t="shared" si="210"/>
        <v/>
      </c>
      <c r="D4443" s="24">
        <v>2026</v>
      </c>
      <c r="E4443" s="7" t="s">
        <v>4723</v>
      </c>
      <c r="F4443" s="7" t="s">
        <v>4713</v>
      </c>
      <c r="G4443" s="7" t="s">
        <v>37</v>
      </c>
      <c r="H4443" s="7" t="s">
        <v>27</v>
      </c>
      <c r="I4443" s="8">
        <v>0.26</v>
      </c>
      <c r="J4443" s="8">
        <v>0.33300000000000002</v>
      </c>
      <c r="K4443" s="8">
        <v>0.49</v>
      </c>
      <c r="L4443" s="8">
        <v>0.82299999999999995</v>
      </c>
      <c r="M4443" s="7">
        <v>30</v>
      </c>
      <c r="N4443" s="7">
        <v>113</v>
      </c>
      <c r="O4443" s="7">
        <v>96</v>
      </c>
      <c r="P4443" s="7">
        <v>19</v>
      </c>
      <c r="Q4443" s="7">
        <v>25</v>
      </c>
      <c r="R4443" s="7">
        <v>5</v>
      </c>
      <c r="S4443" s="7">
        <v>1</v>
      </c>
      <c r="T4443" s="7">
        <v>5</v>
      </c>
      <c r="U4443" s="7">
        <v>25</v>
      </c>
      <c r="V4443" s="7">
        <v>6</v>
      </c>
      <c r="W4443" s="7">
        <v>6</v>
      </c>
      <c r="X4443" s="7">
        <v>26</v>
      </c>
      <c r="Y4443" s="7">
        <v>10</v>
      </c>
      <c r="Z4443" s="7">
        <v>2</v>
      </c>
      <c r="AA4443"/>
    </row>
    <row r="4444" spans="1:27" x14ac:dyDescent="0.25">
      <c r="A4444" s="24">
        <f t="shared" si="211"/>
        <v>1</v>
      </c>
      <c r="B4444" s="24" t="str">
        <f t="shared" si="209"/>
        <v/>
      </c>
      <c r="C4444" s="24" t="str">
        <f t="shared" si="210"/>
        <v/>
      </c>
      <c r="D4444" s="24">
        <v>2026</v>
      </c>
      <c r="E4444" s="7" t="s">
        <v>4724</v>
      </c>
      <c r="F4444" s="7" t="s">
        <v>4713</v>
      </c>
      <c r="G4444" s="7" t="s">
        <v>29</v>
      </c>
      <c r="H4444" s="7" t="s">
        <v>27</v>
      </c>
      <c r="I4444" s="8">
        <v>0.23300000000000001</v>
      </c>
      <c r="J4444" s="8">
        <v>0.44400000000000001</v>
      </c>
      <c r="K4444" s="8">
        <v>0.46700000000000003</v>
      </c>
      <c r="L4444" s="8">
        <v>0.91100000000000003</v>
      </c>
      <c r="M4444" s="7">
        <v>14</v>
      </c>
      <c r="N4444" s="7">
        <v>45</v>
      </c>
      <c r="O4444" s="7">
        <v>30</v>
      </c>
      <c r="P4444" s="7">
        <v>11</v>
      </c>
      <c r="Q4444" s="7">
        <v>7</v>
      </c>
      <c r="R4444" s="7">
        <v>1</v>
      </c>
      <c r="S4444" s="7">
        <v>0</v>
      </c>
      <c r="T4444" s="7">
        <v>2</v>
      </c>
      <c r="U4444" s="7">
        <v>5</v>
      </c>
      <c r="V4444" s="7">
        <v>0</v>
      </c>
      <c r="W4444" s="7">
        <v>13</v>
      </c>
      <c r="X4444" s="7">
        <v>11</v>
      </c>
      <c r="Y4444" s="7">
        <v>1</v>
      </c>
      <c r="Z4444" s="7">
        <v>1</v>
      </c>
      <c r="AA4444"/>
    </row>
    <row r="4445" spans="1:27" x14ac:dyDescent="0.25">
      <c r="A4445" s="24">
        <f t="shared" si="211"/>
        <v>1</v>
      </c>
      <c r="B4445" s="24" t="str">
        <f t="shared" si="209"/>
        <v/>
      </c>
      <c r="C4445" s="24" t="str">
        <f t="shared" si="210"/>
        <v/>
      </c>
      <c r="D4445" s="24">
        <v>2026</v>
      </c>
      <c r="E4445" s="7" t="s">
        <v>4725</v>
      </c>
      <c r="F4445" s="7" t="s">
        <v>4713</v>
      </c>
      <c r="G4445" s="7" t="s">
        <v>29</v>
      </c>
      <c r="H4445" s="7" t="s">
        <v>35</v>
      </c>
      <c r="I4445" s="8">
        <v>0.23200000000000001</v>
      </c>
      <c r="J4445" s="8">
        <v>0.33900000000000002</v>
      </c>
      <c r="K4445" s="8">
        <v>0.33100000000000002</v>
      </c>
      <c r="L4445" s="8">
        <v>0.67</v>
      </c>
      <c r="M4445" s="7">
        <v>39</v>
      </c>
      <c r="N4445" s="7">
        <v>167</v>
      </c>
      <c r="O4445" s="7">
        <v>142</v>
      </c>
      <c r="P4445" s="7">
        <v>26</v>
      </c>
      <c r="Q4445" s="7">
        <v>33</v>
      </c>
      <c r="R4445" s="7">
        <v>8</v>
      </c>
      <c r="S4445" s="7">
        <v>0</v>
      </c>
      <c r="T4445" s="7">
        <v>2</v>
      </c>
      <c r="U4445" s="7">
        <v>15</v>
      </c>
      <c r="V4445" s="7">
        <v>5</v>
      </c>
      <c r="W4445" s="7">
        <v>18</v>
      </c>
      <c r="X4445" s="7">
        <v>31</v>
      </c>
      <c r="Y4445" s="7">
        <v>0</v>
      </c>
      <c r="Z4445" s="7">
        <v>0</v>
      </c>
      <c r="AA4445"/>
    </row>
    <row r="4446" spans="1:27" x14ac:dyDescent="0.25">
      <c r="A4446" s="24">
        <f t="shared" si="211"/>
        <v>1</v>
      </c>
      <c r="B4446" s="24" t="str">
        <f t="shared" si="209"/>
        <v/>
      </c>
      <c r="C4446" s="24">
        <f t="shared" si="210"/>
        <v>1</v>
      </c>
      <c r="D4446" s="24">
        <v>2026</v>
      </c>
      <c r="E4446" s="7" t="s">
        <v>4726</v>
      </c>
      <c r="F4446" s="7" t="s">
        <v>4713</v>
      </c>
      <c r="G4446" s="7" t="s">
        <v>29</v>
      </c>
      <c r="H4446" s="7" t="s">
        <v>164</v>
      </c>
      <c r="I4446" s="8">
        <v>0.2</v>
      </c>
      <c r="J4446" s="8">
        <v>0.2</v>
      </c>
      <c r="K4446" s="8">
        <v>0.2</v>
      </c>
      <c r="L4446" s="8">
        <v>0.4</v>
      </c>
      <c r="M4446" s="7">
        <v>4</v>
      </c>
      <c r="N4446" s="7">
        <v>5</v>
      </c>
      <c r="O4446" s="7">
        <v>5</v>
      </c>
      <c r="P4446" s="7">
        <v>1</v>
      </c>
      <c r="Q4446" s="7">
        <v>1</v>
      </c>
      <c r="R4446" s="7">
        <v>0</v>
      </c>
      <c r="S4446" s="7">
        <v>0</v>
      </c>
      <c r="T4446" s="7">
        <v>0</v>
      </c>
      <c r="U4446" s="7">
        <v>0</v>
      </c>
      <c r="V4446" s="7">
        <v>0</v>
      </c>
      <c r="W4446" s="7">
        <v>0</v>
      </c>
      <c r="X4446" s="7">
        <v>1</v>
      </c>
      <c r="Y4446" s="7">
        <v>0</v>
      </c>
      <c r="Z4446" s="7">
        <v>0</v>
      </c>
      <c r="AA4446"/>
    </row>
    <row r="4447" spans="1:27" x14ac:dyDescent="0.25">
      <c r="A4447" s="24" t="str">
        <f t="shared" si="211"/>
        <v/>
      </c>
      <c r="B4447" s="24" t="str">
        <f t="shared" si="209"/>
        <v/>
      </c>
      <c r="C4447" s="24" t="str">
        <f t="shared" si="210"/>
        <v/>
      </c>
      <c r="D4447" s="24">
        <v>2026</v>
      </c>
      <c r="E4447" s="7" t="s">
        <v>4727</v>
      </c>
      <c r="F4447" s="7" t="s">
        <v>4713</v>
      </c>
      <c r="G4447" s="7" t="s">
        <v>37</v>
      </c>
      <c r="H4447" s="7" t="s">
        <v>40</v>
      </c>
      <c r="I4447" s="8">
        <v>0.18</v>
      </c>
      <c r="J4447" s="8">
        <v>0.316</v>
      </c>
      <c r="K4447" s="8">
        <v>0.32800000000000001</v>
      </c>
      <c r="L4447" s="8">
        <v>0.64400000000000002</v>
      </c>
      <c r="M4447" s="7">
        <v>22</v>
      </c>
      <c r="N4447" s="7">
        <v>79</v>
      </c>
      <c r="O4447" s="7">
        <v>61</v>
      </c>
      <c r="P4447" s="7">
        <v>17</v>
      </c>
      <c r="Q4447" s="7">
        <v>11</v>
      </c>
      <c r="R4447" s="7">
        <v>3</v>
      </c>
      <c r="S4447" s="7">
        <v>0</v>
      </c>
      <c r="T4447" s="7">
        <v>2</v>
      </c>
      <c r="U4447" s="7">
        <v>11</v>
      </c>
      <c r="V4447" s="7">
        <v>1</v>
      </c>
      <c r="W4447" s="7">
        <v>12</v>
      </c>
      <c r="X4447" s="7">
        <v>26</v>
      </c>
      <c r="Y4447" s="7">
        <v>1</v>
      </c>
      <c r="Z4447" s="7">
        <v>1</v>
      </c>
      <c r="AA4447"/>
    </row>
    <row r="4448" spans="1:27" x14ac:dyDescent="0.25">
      <c r="A4448" s="24">
        <f t="shared" si="211"/>
        <v>1</v>
      </c>
      <c r="B4448" s="24" t="str">
        <f t="shared" si="209"/>
        <v/>
      </c>
      <c r="C4448" s="24" t="str">
        <f t="shared" si="210"/>
        <v/>
      </c>
      <c r="D4448" s="24">
        <v>2026</v>
      </c>
      <c r="E4448" s="7" t="s">
        <v>4728</v>
      </c>
      <c r="F4448" s="7" t="s">
        <v>4713</v>
      </c>
      <c r="G4448" s="7" t="s">
        <v>29</v>
      </c>
      <c r="H4448" s="7" t="s">
        <v>33</v>
      </c>
      <c r="I4448" s="8">
        <v>9.0999999999999998E-2</v>
      </c>
      <c r="J4448" s="8">
        <v>0.16700000000000001</v>
      </c>
      <c r="K4448" s="8">
        <v>0.182</v>
      </c>
      <c r="L4448" s="8">
        <v>0.34799999999999998</v>
      </c>
      <c r="M4448" s="7">
        <v>7</v>
      </c>
      <c r="N4448" s="7">
        <v>12</v>
      </c>
      <c r="O4448" s="7">
        <v>11</v>
      </c>
      <c r="P4448" s="7">
        <v>1</v>
      </c>
      <c r="Q4448" s="7">
        <v>1</v>
      </c>
      <c r="R4448" s="7">
        <v>1</v>
      </c>
      <c r="S4448" s="7">
        <v>0</v>
      </c>
      <c r="T4448" s="7">
        <v>0</v>
      </c>
      <c r="U4448" s="7">
        <v>2</v>
      </c>
      <c r="V4448" s="7">
        <v>0</v>
      </c>
      <c r="W4448" s="7">
        <v>1</v>
      </c>
      <c r="X4448" s="7">
        <v>3</v>
      </c>
      <c r="Y4448" s="7">
        <v>0</v>
      </c>
      <c r="Z4448" s="7">
        <v>0</v>
      </c>
      <c r="AA4448"/>
    </row>
    <row r="4449" spans="1:27" x14ac:dyDescent="0.25">
      <c r="A4449" s="24" t="str">
        <f t="shared" si="211"/>
        <v/>
      </c>
      <c r="B4449" s="24" t="str">
        <f t="shared" si="209"/>
        <v/>
      </c>
      <c r="C4449" s="24" t="str">
        <f t="shared" si="210"/>
        <v/>
      </c>
      <c r="D4449" s="24">
        <v>2026</v>
      </c>
      <c r="E4449" s="7" t="s">
        <v>4729</v>
      </c>
      <c r="F4449" s="7" t="s">
        <v>4713</v>
      </c>
      <c r="G4449" s="7" t="s">
        <v>37</v>
      </c>
      <c r="H4449" s="7" t="s">
        <v>30</v>
      </c>
      <c r="I4449" s="8">
        <v>0</v>
      </c>
      <c r="J4449" s="8">
        <v>0.25</v>
      </c>
      <c r="K4449" s="8">
        <v>0</v>
      </c>
      <c r="L4449" s="8">
        <v>0.25</v>
      </c>
      <c r="M4449" s="7">
        <v>3</v>
      </c>
      <c r="N4449" s="7">
        <v>8</v>
      </c>
      <c r="O4449" s="7">
        <v>6</v>
      </c>
      <c r="P4449" s="7">
        <v>2</v>
      </c>
      <c r="Q4449" s="7">
        <v>0</v>
      </c>
      <c r="R4449" s="7">
        <v>0</v>
      </c>
      <c r="S4449" s="7">
        <v>0</v>
      </c>
      <c r="T4449" s="7">
        <v>0</v>
      </c>
      <c r="U4449" s="7">
        <v>1</v>
      </c>
      <c r="V4449" s="7">
        <v>1</v>
      </c>
      <c r="W4449" s="7">
        <v>1</v>
      </c>
      <c r="X4449" s="7">
        <v>2</v>
      </c>
      <c r="Y4449" s="7">
        <v>0</v>
      </c>
      <c r="Z4449" s="7">
        <v>0</v>
      </c>
      <c r="AA4449"/>
    </row>
    <row r="4450" spans="1:27" x14ac:dyDescent="0.25">
      <c r="A4450" s="24" t="str">
        <f t="shared" si="211"/>
        <v/>
      </c>
      <c r="B4450" s="24" t="str">
        <f t="shared" si="209"/>
        <v/>
      </c>
      <c r="C4450" s="24" t="str">
        <f t="shared" si="210"/>
        <v/>
      </c>
      <c r="D4450" s="24">
        <v>2026</v>
      </c>
      <c r="E4450" s="7" t="s">
        <v>4730</v>
      </c>
      <c r="F4450" s="7" t="s">
        <v>4731</v>
      </c>
      <c r="G4450" s="7" t="s">
        <v>37</v>
      </c>
      <c r="H4450" s="7" t="s">
        <v>42</v>
      </c>
      <c r="I4450" s="8">
        <v>0.32100000000000001</v>
      </c>
      <c r="J4450" s="8">
        <v>0.41199999999999998</v>
      </c>
      <c r="K4450" s="8">
        <v>0.40300000000000002</v>
      </c>
      <c r="L4450" s="8">
        <v>0.81499999999999995</v>
      </c>
      <c r="M4450" s="7">
        <v>53</v>
      </c>
      <c r="N4450" s="7">
        <v>229</v>
      </c>
      <c r="O4450" s="7">
        <v>196</v>
      </c>
      <c r="P4450" s="7">
        <v>33</v>
      </c>
      <c r="Q4450" s="7">
        <v>63</v>
      </c>
      <c r="R4450" s="7">
        <v>7</v>
      </c>
      <c r="S4450" s="7">
        <v>0</v>
      </c>
      <c r="T4450" s="7">
        <v>3</v>
      </c>
      <c r="U4450" s="7">
        <v>29</v>
      </c>
      <c r="V4450" s="7">
        <v>5</v>
      </c>
      <c r="W4450" s="7">
        <v>25</v>
      </c>
      <c r="X4450" s="7">
        <v>48</v>
      </c>
      <c r="Y4450" s="7">
        <v>14</v>
      </c>
      <c r="Z4450" s="7">
        <v>5</v>
      </c>
      <c r="AA4450"/>
    </row>
    <row r="4451" spans="1:27" x14ac:dyDescent="0.25">
      <c r="A4451" s="24" t="str">
        <f t="shared" si="211"/>
        <v/>
      </c>
      <c r="B4451" s="24" t="str">
        <f t="shared" si="209"/>
        <v/>
      </c>
      <c r="C4451" s="24">
        <f t="shared" si="210"/>
        <v>1</v>
      </c>
      <c r="D4451" s="24">
        <v>2026</v>
      </c>
      <c r="E4451" s="7" t="s">
        <v>4732</v>
      </c>
      <c r="F4451" s="7" t="s">
        <v>4731</v>
      </c>
      <c r="G4451" s="7" t="s">
        <v>37</v>
      </c>
      <c r="H4451" s="7" t="s">
        <v>30</v>
      </c>
      <c r="I4451" s="8">
        <v>0.316</v>
      </c>
      <c r="J4451" s="8">
        <v>0.44500000000000001</v>
      </c>
      <c r="K4451" s="8">
        <v>0.56299999999999994</v>
      </c>
      <c r="L4451" s="8">
        <v>1.008</v>
      </c>
      <c r="M4451" s="7">
        <v>54</v>
      </c>
      <c r="N4451" s="7">
        <v>256</v>
      </c>
      <c r="O4451" s="7">
        <v>206</v>
      </c>
      <c r="P4451" s="7">
        <v>35</v>
      </c>
      <c r="Q4451" s="7">
        <v>65</v>
      </c>
      <c r="R4451" s="7">
        <v>13</v>
      </c>
      <c r="S4451" s="7">
        <v>1</v>
      </c>
      <c r="T4451" s="7">
        <v>12</v>
      </c>
      <c r="U4451" s="7">
        <v>37</v>
      </c>
      <c r="V4451" s="7">
        <v>4</v>
      </c>
      <c r="W4451" s="7">
        <v>45</v>
      </c>
      <c r="X4451" s="7">
        <v>50</v>
      </c>
      <c r="Y4451" s="7">
        <v>2</v>
      </c>
      <c r="Z4451" s="7">
        <v>2</v>
      </c>
      <c r="AA4451"/>
    </row>
    <row r="4452" spans="1:27" x14ac:dyDescent="0.25">
      <c r="A4452" s="24">
        <f t="shared" si="211"/>
        <v>1</v>
      </c>
      <c r="B4452" s="24" t="str">
        <f t="shared" si="209"/>
        <v/>
      </c>
      <c r="C4452" s="24" t="str">
        <f t="shared" si="210"/>
        <v/>
      </c>
      <c r="D4452" s="24">
        <v>2026</v>
      </c>
      <c r="E4452" s="7" t="s">
        <v>4733</v>
      </c>
      <c r="F4452" s="7" t="s">
        <v>4731</v>
      </c>
      <c r="G4452" s="7" t="s">
        <v>29</v>
      </c>
      <c r="H4452" s="7" t="s">
        <v>44</v>
      </c>
      <c r="I4452" s="8">
        <v>0.29499999999999998</v>
      </c>
      <c r="J4452" s="8">
        <v>0.39800000000000002</v>
      </c>
      <c r="K4452" s="8">
        <v>0.56000000000000005</v>
      </c>
      <c r="L4452" s="8">
        <v>0.95799999999999996</v>
      </c>
      <c r="M4452" s="7">
        <v>54</v>
      </c>
      <c r="N4452" s="7">
        <v>228</v>
      </c>
      <c r="O4452" s="7">
        <v>193</v>
      </c>
      <c r="P4452" s="7">
        <v>43</v>
      </c>
      <c r="Q4452" s="7">
        <v>57</v>
      </c>
      <c r="R4452" s="7">
        <v>7</v>
      </c>
      <c r="S4452" s="7">
        <v>1</v>
      </c>
      <c r="T4452" s="7">
        <v>14</v>
      </c>
      <c r="U4452" s="7">
        <v>48</v>
      </c>
      <c r="V4452" s="7">
        <v>6</v>
      </c>
      <c r="W4452" s="7">
        <v>27</v>
      </c>
      <c r="X4452" s="7">
        <v>65</v>
      </c>
      <c r="Y4452" s="7">
        <v>6</v>
      </c>
      <c r="Z4452" s="7">
        <v>3</v>
      </c>
      <c r="AA4452"/>
    </row>
    <row r="4453" spans="1:27" x14ac:dyDescent="0.25">
      <c r="A4453" s="24" t="str">
        <f t="shared" si="211"/>
        <v/>
      </c>
      <c r="B4453" s="24" t="str">
        <f t="shared" si="209"/>
        <v/>
      </c>
      <c r="C4453" s="24">
        <f t="shared" si="210"/>
        <v>1</v>
      </c>
      <c r="D4453" s="24">
        <v>2026</v>
      </c>
      <c r="E4453" s="7" t="s">
        <v>4734</v>
      </c>
      <c r="F4453" s="7" t="s">
        <v>4731</v>
      </c>
      <c r="G4453" s="7" t="s">
        <v>37</v>
      </c>
      <c r="H4453" s="7" t="s">
        <v>27</v>
      </c>
      <c r="I4453" s="8">
        <v>0.28399999999999997</v>
      </c>
      <c r="J4453" s="8">
        <v>0.36699999999999999</v>
      </c>
      <c r="K4453" s="8">
        <v>0.495</v>
      </c>
      <c r="L4453" s="8">
        <v>0.86199999999999999</v>
      </c>
      <c r="M4453" s="7">
        <v>53</v>
      </c>
      <c r="N4453" s="7">
        <v>240</v>
      </c>
      <c r="O4453" s="7">
        <v>208</v>
      </c>
      <c r="P4453" s="7">
        <v>45</v>
      </c>
      <c r="Q4453" s="7">
        <v>59</v>
      </c>
      <c r="R4453" s="7">
        <v>13</v>
      </c>
      <c r="S4453" s="7">
        <v>2</v>
      </c>
      <c r="T4453" s="7">
        <v>9</v>
      </c>
      <c r="U4453" s="7">
        <v>29</v>
      </c>
      <c r="V4453" s="7">
        <v>6</v>
      </c>
      <c r="W4453" s="7">
        <v>22</v>
      </c>
      <c r="X4453" s="7">
        <v>80</v>
      </c>
      <c r="Y4453" s="7">
        <v>7</v>
      </c>
      <c r="Z4453" s="7">
        <v>3</v>
      </c>
      <c r="AA4453"/>
    </row>
    <row r="4454" spans="1:27" x14ac:dyDescent="0.25">
      <c r="A4454" s="24" t="str">
        <f t="shared" si="211"/>
        <v/>
      </c>
      <c r="B4454" s="24" t="str">
        <f t="shared" si="209"/>
        <v/>
      </c>
      <c r="C4454" s="24" t="str">
        <f t="shared" si="210"/>
        <v/>
      </c>
      <c r="D4454" s="24">
        <v>2026</v>
      </c>
      <c r="E4454" s="7" t="s">
        <v>4735</v>
      </c>
      <c r="F4454" s="7" t="s">
        <v>4731</v>
      </c>
      <c r="G4454" s="7" t="s">
        <v>37</v>
      </c>
      <c r="H4454" s="7" t="s">
        <v>35</v>
      </c>
      <c r="I4454" s="8">
        <v>0.27400000000000002</v>
      </c>
      <c r="J4454" s="8">
        <v>0.36199999999999999</v>
      </c>
      <c r="K4454" s="8">
        <v>0.47799999999999998</v>
      </c>
      <c r="L4454" s="8">
        <v>0.84099999999999997</v>
      </c>
      <c r="M4454" s="7">
        <v>49</v>
      </c>
      <c r="N4454" s="7">
        <v>218</v>
      </c>
      <c r="O4454" s="7">
        <v>186</v>
      </c>
      <c r="P4454" s="7">
        <v>40</v>
      </c>
      <c r="Q4454" s="7">
        <v>51</v>
      </c>
      <c r="R4454" s="7">
        <v>11</v>
      </c>
      <c r="S4454" s="7">
        <v>0</v>
      </c>
      <c r="T4454" s="7">
        <v>9</v>
      </c>
      <c r="U4454" s="7">
        <v>37</v>
      </c>
      <c r="V4454" s="7">
        <v>9</v>
      </c>
      <c r="W4454" s="7">
        <v>19</v>
      </c>
      <c r="X4454" s="7">
        <v>47</v>
      </c>
      <c r="Y4454" s="7">
        <v>13</v>
      </c>
      <c r="Z4454" s="7">
        <v>2</v>
      </c>
      <c r="AA4454"/>
    </row>
    <row r="4455" spans="1:27" x14ac:dyDescent="0.25">
      <c r="A4455" s="24">
        <f t="shared" si="211"/>
        <v>1</v>
      </c>
      <c r="B4455" s="24" t="str">
        <f t="shared" si="209"/>
        <v/>
      </c>
      <c r="C4455" s="24" t="str">
        <f t="shared" si="210"/>
        <v/>
      </c>
      <c r="D4455" s="24">
        <v>2026</v>
      </c>
      <c r="E4455" s="7" t="s">
        <v>4736</v>
      </c>
      <c r="F4455" s="7" t="s">
        <v>4731</v>
      </c>
      <c r="G4455" s="7" t="s">
        <v>29</v>
      </c>
      <c r="H4455" s="7" t="s">
        <v>40</v>
      </c>
      <c r="I4455" s="8">
        <v>0.224</v>
      </c>
      <c r="J4455" s="8">
        <v>0.27</v>
      </c>
      <c r="K4455" s="8">
        <v>0.25900000000000001</v>
      </c>
      <c r="L4455" s="8">
        <v>0.52800000000000002</v>
      </c>
      <c r="M4455" s="7">
        <v>49</v>
      </c>
      <c r="N4455" s="7">
        <v>192</v>
      </c>
      <c r="O4455" s="7">
        <v>174</v>
      </c>
      <c r="P4455" s="7">
        <v>15</v>
      </c>
      <c r="Q4455" s="7">
        <v>39</v>
      </c>
      <c r="R4455" s="7">
        <v>1</v>
      </c>
      <c r="S4455" s="7">
        <v>1</v>
      </c>
      <c r="T4455" s="7">
        <v>1</v>
      </c>
      <c r="U4455" s="7">
        <v>18</v>
      </c>
      <c r="V4455" s="7">
        <v>2</v>
      </c>
      <c r="W4455" s="7">
        <v>10</v>
      </c>
      <c r="X4455" s="7">
        <v>34</v>
      </c>
      <c r="Y4455" s="7">
        <v>3</v>
      </c>
      <c r="Z4455" s="7">
        <v>2</v>
      </c>
      <c r="AA4455"/>
    </row>
    <row r="4456" spans="1:27" x14ac:dyDescent="0.25">
      <c r="A4456" s="24">
        <f t="shared" si="211"/>
        <v>1</v>
      </c>
      <c r="B4456" s="24" t="str">
        <f t="shared" si="209"/>
        <v/>
      </c>
      <c r="C4456" s="24" t="str">
        <f t="shared" si="210"/>
        <v/>
      </c>
      <c r="D4456" s="24">
        <v>2026</v>
      </c>
      <c r="E4456" s="7" t="s">
        <v>4737</v>
      </c>
      <c r="F4456" s="7" t="s">
        <v>4731</v>
      </c>
      <c r="G4456" s="7" t="s">
        <v>29</v>
      </c>
      <c r="H4456" s="7" t="s">
        <v>25</v>
      </c>
      <c r="I4456" s="8">
        <v>0.379</v>
      </c>
      <c r="J4456" s="8">
        <v>0.52600000000000002</v>
      </c>
      <c r="K4456" s="8">
        <v>0.621</v>
      </c>
      <c r="L4456" s="8">
        <v>1.147</v>
      </c>
      <c r="M4456" s="7">
        <v>10</v>
      </c>
      <c r="N4456" s="7">
        <v>40</v>
      </c>
      <c r="O4456" s="7">
        <v>29</v>
      </c>
      <c r="P4456" s="7">
        <v>11</v>
      </c>
      <c r="Q4456" s="7">
        <v>11</v>
      </c>
      <c r="R4456" s="7">
        <v>1</v>
      </c>
      <c r="S4456" s="7">
        <v>0</v>
      </c>
      <c r="T4456" s="7">
        <v>2</v>
      </c>
      <c r="U4456" s="7">
        <v>8</v>
      </c>
      <c r="V4456" s="7">
        <v>3</v>
      </c>
      <c r="W4456" s="7">
        <v>6</v>
      </c>
      <c r="X4456" s="7">
        <v>3</v>
      </c>
      <c r="Y4456" s="7">
        <v>0</v>
      </c>
      <c r="Z4456" s="7">
        <v>0</v>
      </c>
      <c r="AA4456"/>
    </row>
    <row r="4457" spans="1:27" x14ac:dyDescent="0.25">
      <c r="A4457" s="24" t="str">
        <f t="shared" si="211"/>
        <v/>
      </c>
      <c r="B4457" s="24" t="str">
        <f t="shared" si="209"/>
        <v/>
      </c>
      <c r="C4457" s="24" t="str">
        <f t="shared" si="210"/>
        <v/>
      </c>
      <c r="D4457" s="24">
        <v>2026</v>
      </c>
      <c r="E4457" s="7" t="s">
        <v>4738</v>
      </c>
      <c r="F4457" s="7" t="s">
        <v>4731</v>
      </c>
      <c r="G4457" s="7" t="s">
        <v>37</v>
      </c>
      <c r="H4457" s="7" t="s">
        <v>38</v>
      </c>
      <c r="I4457" s="8">
        <v>0.3</v>
      </c>
      <c r="J4457" s="8">
        <v>0.38100000000000001</v>
      </c>
      <c r="K4457" s="8">
        <v>0.53100000000000003</v>
      </c>
      <c r="L4457" s="8">
        <v>0.91200000000000003</v>
      </c>
      <c r="M4457" s="7">
        <v>34</v>
      </c>
      <c r="N4457" s="7">
        <v>147</v>
      </c>
      <c r="O4457" s="7">
        <v>130</v>
      </c>
      <c r="P4457" s="7">
        <v>23</v>
      </c>
      <c r="Q4457" s="7">
        <v>39</v>
      </c>
      <c r="R4457" s="7">
        <v>7</v>
      </c>
      <c r="S4457" s="7">
        <v>1</v>
      </c>
      <c r="T4457" s="7">
        <v>7</v>
      </c>
      <c r="U4457" s="7">
        <v>34</v>
      </c>
      <c r="V4457" s="7">
        <v>1</v>
      </c>
      <c r="W4457" s="7">
        <v>16</v>
      </c>
      <c r="X4457" s="7">
        <v>35</v>
      </c>
      <c r="Y4457" s="7">
        <v>2</v>
      </c>
      <c r="Z4457" s="7">
        <v>0</v>
      </c>
      <c r="AA4457"/>
    </row>
    <row r="4458" spans="1:27" x14ac:dyDescent="0.25">
      <c r="A4458" s="24" t="str">
        <f t="shared" si="211"/>
        <v/>
      </c>
      <c r="B4458" s="24" t="str">
        <f t="shared" si="209"/>
        <v/>
      </c>
      <c r="C4458" s="24">
        <f t="shared" si="210"/>
        <v>1</v>
      </c>
      <c r="D4458" s="24">
        <v>2026</v>
      </c>
      <c r="E4458" s="7" t="s">
        <v>4739</v>
      </c>
      <c r="F4458" s="7" t="s">
        <v>4731</v>
      </c>
      <c r="G4458" s="7" t="s">
        <v>37</v>
      </c>
      <c r="H4458" s="7" t="s">
        <v>25</v>
      </c>
      <c r="I4458" s="8">
        <v>0.3</v>
      </c>
      <c r="J4458" s="8">
        <v>0.36399999999999999</v>
      </c>
      <c r="K4458" s="8">
        <v>0.3</v>
      </c>
      <c r="L4458" s="8">
        <v>0.66400000000000003</v>
      </c>
      <c r="M4458" s="7">
        <v>4</v>
      </c>
      <c r="N4458" s="7">
        <v>11</v>
      </c>
      <c r="O4458" s="7">
        <v>10</v>
      </c>
      <c r="P4458" s="7">
        <v>1</v>
      </c>
      <c r="Q4458" s="7">
        <v>3</v>
      </c>
      <c r="R4458" s="7">
        <v>0</v>
      </c>
      <c r="S4458" s="7">
        <v>0</v>
      </c>
      <c r="T4458" s="7">
        <v>0</v>
      </c>
      <c r="U4458" s="7">
        <v>2</v>
      </c>
      <c r="V4458" s="7">
        <v>0</v>
      </c>
      <c r="W4458" s="7">
        <v>1</v>
      </c>
      <c r="X4458" s="7">
        <v>6</v>
      </c>
      <c r="Y4458" s="7">
        <v>1</v>
      </c>
      <c r="Z4458" s="7">
        <v>0</v>
      </c>
      <c r="AA4458"/>
    </row>
    <row r="4459" spans="1:27" x14ac:dyDescent="0.25">
      <c r="A4459" s="24" t="str">
        <f t="shared" si="211"/>
        <v/>
      </c>
      <c r="B4459" s="24" t="str">
        <f t="shared" si="209"/>
        <v/>
      </c>
      <c r="C4459" s="24" t="str">
        <f t="shared" si="210"/>
        <v/>
      </c>
      <c r="D4459" s="24">
        <v>2026</v>
      </c>
      <c r="E4459" s="7" t="s">
        <v>4740</v>
      </c>
      <c r="F4459" s="7" t="s">
        <v>4731</v>
      </c>
      <c r="G4459" s="7" t="s">
        <v>24</v>
      </c>
      <c r="H4459" s="7" t="s">
        <v>33</v>
      </c>
      <c r="I4459" s="8">
        <v>0.28000000000000003</v>
      </c>
      <c r="J4459" s="8">
        <v>0.40699999999999997</v>
      </c>
      <c r="K4459" s="8">
        <v>0.33300000000000002</v>
      </c>
      <c r="L4459" s="8">
        <v>0.74</v>
      </c>
      <c r="M4459" s="7">
        <v>30</v>
      </c>
      <c r="N4459" s="7">
        <v>115</v>
      </c>
      <c r="O4459" s="7">
        <v>93</v>
      </c>
      <c r="P4459" s="7">
        <v>19</v>
      </c>
      <c r="Q4459" s="7">
        <v>26</v>
      </c>
      <c r="R4459" s="7">
        <v>5</v>
      </c>
      <c r="S4459" s="7">
        <v>0</v>
      </c>
      <c r="T4459" s="7">
        <v>0</v>
      </c>
      <c r="U4459" s="7">
        <v>16</v>
      </c>
      <c r="V4459" s="7">
        <v>8</v>
      </c>
      <c r="W4459" s="7">
        <v>12</v>
      </c>
      <c r="X4459" s="7">
        <v>26</v>
      </c>
      <c r="Y4459" s="7">
        <v>4</v>
      </c>
      <c r="Z4459" s="7">
        <v>2</v>
      </c>
      <c r="AA4459"/>
    </row>
    <row r="4460" spans="1:27" x14ac:dyDescent="0.25">
      <c r="A4460" s="24">
        <f t="shared" si="211"/>
        <v>1</v>
      </c>
      <c r="B4460" s="24" t="str">
        <f t="shared" si="209"/>
        <v/>
      </c>
      <c r="C4460" s="24" t="str">
        <f t="shared" si="210"/>
        <v/>
      </c>
      <c r="D4460" s="24">
        <v>2026</v>
      </c>
      <c r="E4460" s="7" t="s">
        <v>4741</v>
      </c>
      <c r="F4460" s="7" t="s">
        <v>4731</v>
      </c>
      <c r="G4460" s="7" t="s">
        <v>29</v>
      </c>
      <c r="H4460" s="7" t="s">
        <v>38</v>
      </c>
      <c r="I4460" s="8">
        <v>0.25700000000000001</v>
      </c>
      <c r="J4460" s="8">
        <v>0.33300000000000002</v>
      </c>
      <c r="K4460" s="8">
        <v>0.35599999999999998</v>
      </c>
      <c r="L4460" s="8">
        <v>0.69</v>
      </c>
      <c r="M4460" s="7">
        <v>33</v>
      </c>
      <c r="N4460" s="7">
        <v>116</v>
      </c>
      <c r="O4460" s="7">
        <v>101</v>
      </c>
      <c r="P4460" s="7">
        <v>13</v>
      </c>
      <c r="Q4460" s="7">
        <v>26</v>
      </c>
      <c r="R4460" s="7">
        <v>7</v>
      </c>
      <c r="S4460" s="7">
        <v>0</v>
      </c>
      <c r="T4460" s="7">
        <v>1</v>
      </c>
      <c r="U4460" s="7">
        <v>16</v>
      </c>
      <c r="V4460" s="7">
        <v>0</v>
      </c>
      <c r="W4460" s="7">
        <v>12</v>
      </c>
      <c r="X4460" s="7">
        <v>17</v>
      </c>
      <c r="Y4460" s="7">
        <v>1</v>
      </c>
      <c r="Z4460" s="7">
        <v>1</v>
      </c>
      <c r="AA4460"/>
    </row>
    <row r="4461" spans="1:27" x14ac:dyDescent="0.25">
      <c r="A4461" s="24" t="str">
        <f t="shared" si="211"/>
        <v/>
      </c>
      <c r="B4461" s="24" t="str">
        <f t="shared" si="209"/>
        <v/>
      </c>
      <c r="C4461" s="24" t="str">
        <f t="shared" si="210"/>
        <v/>
      </c>
      <c r="D4461" s="24">
        <v>2026</v>
      </c>
      <c r="E4461" s="7" t="s">
        <v>4742</v>
      </c>
      <c r="F4461" s="7" t="s">
        <v>4731</v>
      </c>
      <c r="G4461" s="7" t="s">
        <v>37</v>
      </c>
      <c r="H4461" s="7" t="s">
        <v>25</v>
      </c>
      <c r="I4461" s="8">
        <v>0.218</v>
      </c>
      <c r="J4461" s="8">
        <v>0.36</v>
      </c>
      <c r="K4461" s="8">
        <v>0.376</v>
      </c>
      <c r="L4461" s="8">
        <v>0.73599999999999999</v>
      </c>
      <c r="M4461" s="7">
        <v>33</v>
      </c>
      <c r="N4461" s="7">
        <v>126</v>
      </c>
      <c r="O4461" s="7">
        <v>101</v>
      </c>
      <c r="P4461" s="7">
        <v>20</v>
      </c>
      <c r="Q4461" s="7">
        <v>22</v>
      </c>
      <c r="R4461" s="7">
        <v>4</v>
      </c>
      <c r="S4461" s="7">
        <v>0</v>
      </c>
      <c r="T4461" s="7">
        <v>4</v>
      </c>
      <c r="U4461" s="7">
        <v>16</v>
      </c>
      <c r="V4461" s="7">
        <v>7</v>
      </c>
      <c r="W4461" s="7">
        <v>16</v>
      </c>
      <c r="X4461" s="7">
        <v>23</v>
      </c>
      <c r="Y4461" s="7">
        <v>0</v>
      </c>
      <c r="Z4461" s="7">
        <v>0</v>
      </c>
      <c r="AA4461"/>
    </row>
    <row r="4462" spans="1:27" x14ac:dyDescent="0.25">
      <c r="A4462" s="24" t="str">
        <f t="shared" si="211"/>
        <v/>
      </c>
      <c r="B4462" s="24" t="str">
        <f t="shared" si="209"/>
        <v/>
      </c>
      <c r="C4462" s="24">
        <f t="shared" si="210"/>
        <v>1</v>
      </c>
      <c r="D4462" s="24">
        <v>2026</v>
      </c>
      <c r="E4462" s="7" t="s">
        <v>4743</v>
      </c>
      <c r="F4462" s="7" t="s">
        <v>4731</v>
      </c>
      <c r="G4462" s="7" t="s">
        <v>37</v>
      </c>
      <c r="H4462" s="7" t="s">
        <v>25</v>
      </c>
      <c r="I4462" s="8">
        <v>0.2</v>
      </c>
      <c r="J4462" s="8">
        <v>0.36499999999999999</v>
      </c>
      <c r="K4462" s="8">
        <v>0.2</v>
      </c>
      <c r="L4462" s="8">
        <v>0.56499999999999995</v>
      </c>
      <c r="M4462" s="7">
        <v>15</v>
      </c>
      <c r="N4462" s="7">
        <v>63</v>
      </c>
      <c r="O4462" s="7">
        <v>50</v>
      </c>
      <c r="P4462" s="7">
        <v>6</v>
      </c>
      <c r="Q4462" s="7">
        <v>10</v>
      </c>
      <c r="R4462" s="7">
        <v>0</v>
      </c>
      <c r="S4462" s="7">
        <v>0</v>
      </c>
      <c r="T4462" s="7">
        <v>0</v>
      </c>
      <c r="U4462" s="7">
        <v>7</v>
      </c>
      <c r="V4462" s="7">
        <v>6</v>
      </c>
      <c r="W4462" s="7">
        <v>7</v>
      </c>
      <c r="X4462" s="7">
        <v>19</v>
      </c>
      <c r="Y4462" s="7">
        <v>1</v>
      </c>
      <c r="Z4462" s="7">
        <v>0</v>
      </c>
      <c r="AA4462"/>
    </row>
    <row r="4463" spans="1:27" x14ac:dyDescent="0.25">
      <c r="A4463" s="24" t="str">
        <f t="shared" si="211"/>
        <v/>
      </c>
      <c r="B4463" s="24" t="str">
        <f t="shared" si="209"/>
        <v/>
      </c>
      <c r="C4463" s="24">
        <f t="shared" si="210"/>
        <v>1</v>
      </c>
      <c r="D4463" s="24">
        <v>2026</v>
      </c>
      <c r="E4463" s="7" t="s">
        <v>4744</v>
      </c>
      <c r="F4463" s="7" t="s">
        <v>4731</v>
      </c>
      <c r="G4463" s="7" t="s">
        <v>37</v>
      </c>
      <c r="H4463" s="7" t="s">
        <v>30</v>
      </c>
      <c r="I4463" s="8">
        <v>0.19400000000000001</v>
      </c>
      <c r="J4463" s="8">
        <v>0.45300000000000001</v>
      </c>
      <c r="K4463" s="8">
        <v>0.47199999999999998</v>
      </c>
      <c r="L4463" s="8">
        <v>0.92500000000000004</v>
      </c>
      <c r="M4463" s="7">
        <v>15</v>
      </c>
      <c r="N4463" s="7">
        <v>54</v>
      </c>
      <c r="O4463" s="7">
        <v>36</v>
      </c>
      <c r="P4463" s="7">
        <v>9</v>
      </c>
      <c r="Q4463" s="7">
        <v>7</v>
      </c>
      <c r="R4463" s="7">
        <v>4</v>
      </c>
      <c r="S4463" s="7">
        <v>0</v>
      </c>
      <c r="T4463" s="7">
        <v>2</v>
      </c>
      <c r="U4463" s="7">
        <v>6</v>
      </c>
      <c r="V4463" s="7">
        <v>9</v>
      </c>
      <c r="W4463" s="7">
        <v>8</v>
      </c>
      <c r="X4463" s="7">
        <v>13</v>
      </c>
      <c r="Y4463" s="7">
        <v>1</v>
      </c>
      <c r="Z4463" s="7">
        <v>2</v>
      </c>
      <c r="AA4463"/>
    </row>
    <row r="4464" spans="1:27" x14ac:dyDescent="0.25">
      <c r="A4464" s="24">
        <f t="shared" si="211"/>
        <v>1</v>
      </c>
      <c r="B4464" s="24" t="str">
        <f t="shared" si="209"/>
        <v/>
      </c>
      <c r="C4464" s="24" t="str">
        <f t="shared" si="210"/>
        <v/>
      </c>
      <c r="D4464" s="24">
        <v>2026</v>
      </c>
      <c r="E4464" s="7" t="s">
        <v>4745</v>
      </c>
      <c r="F4464" s="7" t="s">
        <v>4731</v>
      </c>
      <c r="G4464" s="7" t="s">
        <v>29</v>
      </c>
      <c r="H4464" s="7" t="s">
        <v>27</v>
      </c>
      <c r="I4464" s="8">
        <v>0.17799999999999999</v>
      </c>
      <c r="J4464" s="8">
        <v>0.29599999999999999</v>
      </c>
      <c r="K4464" s="8">
        <v>0.2</v>
      </c>
      <c r="L4464" s="8">
        <v>0.496</v>
      </c>
      <c r="M4464" s="7">
        <v>19</v>
      </c>
      <c r="N4464" s="7">
        <v>54</v>
      </c>
      <c r="O4464" s="7">
        <v>45</v>
      </c>
      <c r="P4464" s="7">
        <v>10</v>
      </c>
      <c r="Q4464" s="7">
        <v>8</v>
      </c>
      <c r="R4464" s="7">
        <v>1</v>
      </c>
      <c r="S4464" s="7">
        <v>0</v>
      </c>
      <c r="T4464" s="7">
        <v>0</v>
      </c>
      <c r="U4464" s="7">
        <v>2</v>
      </c>
      <c r="V4464" s="7">
        <v>1</v>
      </c>
      <c r="W4464" s="7">
        <v>7</v>
      </c>
      <c r="X4464" s="7">
        <v>13</v>
      </c>
      <c r="Y4464" s="7">
        <v>4</v>
      </c>
      <c r="Z4464" s="7">
        <v>0</v>
      </c>
      <c r="AA4464"/>
    </row>
    <row r="4465" spans="1:27" x14ac:dyDescent="0.25">
      <c r="A4465" s="24">
        <f t="shared" si="211"/>
        <v>1</v>
      </c>
      <c r="B4465" s="24" t="str">
        <f t="shared" si="209"/>
        <v/>
      </c>
      <c r="C4465" s="24" t="str">
        <f t="shared" si="210"/>
        <v/>
      </c>
      <c r="D4465" s="24">
        <v>2026</v>
      </c>
      <c r="E4465" s="7" t="s">
        <v>4746</v>
      </c>
      <c r="F4465" s="7" t="s">
        <v>4731</v>
      </c>
      <c r="G4465" s="7" t="s">
        <v>29</v>
      </c>
      <c r="H4465" s="7" t="s">
        <v>33</v>
      </c>
      <c r="I4465" s="8">
        <v>0.161</v>
      </c>
      <c r="J4465" s="8">
        <v>0.35</v>
      </c>
      <c r="K4465" s="8">
        <v>0.161</v>
      </c>
      <c r="L4465" s="8">
        <v>0.51100000000000001</v>
      </c>
      <c r="M4465" s="7">
        <v>14</v>
      </c>
      <c r="N4465" s="7">
        <v>40</v>
      </c>
      <c r="O4465" s="7">
        <v>31</v>
      </c>
      <c r="P4465" s="7">
        <v>5</v>
      </c>
      <c r="Q4465" s="7">
        <v>5</v>
      </c>
      <c r="R4465" s="7">
        <v>0</v>
      </c>
      <c r="S4465" s="7">
        <v>0</v>
      </c>
      <c r="T4465" s="7">
        <v>0</v>
      </c>
      <c r="U4465" s="7">
        <v>6</v>
      </c>
      <c r="V4465" s="7">
        <v>3</v>
      </c>
      <c r="W4465" s="7">
        <v>6</v>
      </c>
      <c r="X4465" s="7">
        <v>10</v>
      </c>
      <c r="Y4465" s="7">
        <v>0</v>
      </c>
      <c r="Z4465" s="7">
        <v>0</v>
      </c>
      <c r="AA4465"/>
    </row>
    <row r="4466" spans="1:27" x14ac:dyDescent="0.25">
      <c r="A4466" s="24">
        <f t="shared" si="211"/>
        <v>1</v>
      </c>
      <c r="B4466" s="24" t="str">
        <f t="shared" si="209"/>
        <v/>
      </c>
      <c r="C4466" s="24" t="str">
        <f t="shared" si="210"/>
        <v/>
      </c>
      <c r="D4466" s="24">
        <v>2026</v>
      </c>
      <c r="E4466" s="7" t="s">
        <v>4747</v>
      </c>
      <c r="F4466" s="7" t="s">
        <v>4731</v>
      </c>
      <c r="G4466" s="7" t="s">
        <v>29</v>
      </c>
      <c r="H4466" s="7" t="s">
        <v>33</v>
      </c>
      <c r="I4466" s="8">
        <v>0.154</v>
      </c>
      <c r="J4466" s="8">
        <v>0.28999999999999998</v>
      </c>
      <c r="K4466" s="8">
        <v>0.38500000000000001</v>
      </c>
      <c r="L4466" s="8">
        <v>0.67500000000000004</v>
      </c>
      <c r="M4466" s="7">
        <v>12</v>
      </c>
      <c r="N4466" s="7">
        <v>31</v>
      </c>
      <c r="O4466" s="7">
        <v>26</v>
      </c>
      <c r="P4466" s="7">
        <v>7</v>
      </c>
      <c r="Q4466" s="7">
        <v>4</v>
      </c>
      <c r="R4466" s="7">
        <v>0</v>
      </c>
      <c r="S4466" s="7">
        <v>0</v>
      </c>
      <c r="T4466" s="7">
        <v>2</v>
      </c>
      <c r="U4466" s="7">
        <v>8</v>
      </c>
      <c r="V4466" s="7">
        <v>1</v>
      </c>
      <c r="W4466" s="7">
        <v>4</v>
      </c>
      <c r="X4466" s="7">
        <v>10</v>
      </c>
      <c r="Y4466" s="7">
        <v>1</v>
      </c>
      <c r="Z4466" s="7">
        <v>0</v>
      </c>
      <c r="AA4466"/>
    </row>
    <row r="4467" spans="1:27" x14ac:dyDescent="0.25">
      <c r="A4467" s="24" t="str">
        <f t="shared" si="211"/>
        <v/>
      </c>
      <c r="B4467" s="24" t="str">
        <f t="shared" si="209"/>
        <v/>
      </c>
      <c r="C4467" s="24" t="str">
        <f t="shared" si="210"/>
        <v/>
      </c>
      <c r="D4467" s="24">
        <v>2026</v>
      </c>
      <c r="E4467" s="7" t="s">
        <v>4748</v>
      </c>
      <c r="F4467" s="7" t="s">
        <v>4731</v>
      </c>
      <c r="G4467" s="7" t="s">
        <v>37</v>
      </c>
      <c r="H4467" s="7" t="s">
        <v>30</v>
      </c>
      <c r="I4467" s="8">
        <v>9.0999999999999998E-2</v>
      </c>
      <c r="J4467" s="8">
        <v>0.23100000000000001</v>
      </c>
      <c r="K4467" s="8">
        <v>9.0999999999999998E-2</v>
      </c>
      <c r="L4467" s="8">
        <v>0.32200000000000001</v>
      </c>
      <c r="M4467" s="7">
        <v>9</v>
      </c>
      <c r="N4467" s="7">
        <v>26</v>
      </c>
      <c r="O4467" s="7">
        <v>22</v>
      </c>
      <c r="P4467" s="7">
        <v>2</v>
      </c>
      <c r="Q4467" s="7">
        <v>2</v>
      </c>
      <c r="R4467" s="7">
        <v>0</v>
      </c>
      <c r="S4467" s="7">
        <v>0</v>
      </c>
      <c r="T4467" s="7">
        <v>0</v>
      </c>
      <c r="U4467" s="7">
        <v>1</v>
      </c>
      <c r="V4467" s="7">
        <v>2</v>
      </c>
      <c r="W4467" s="7">
        <v>2</v>
      </c>
      <c r="X4467" s="7">
        <v>8</v>
      </c>
      <c r="Y4467" s="7">
        <v>0</v>
      </c>
      <c r="Z4467" s="7">
        <v>0</v>
      </c>
      <c r="AA4467"/>
    </row>
    <row r="4468" spans="1:27" x14ac:dyDescent="0.25">
      <c r="A4468" s="24">
        <f t="shared" si="211"/>
        <v>1</v>
      </c>
      <c r="B4468" s="24" t="str">
        <f t="shared" si="209"/>
        <v/>
      </c>
      <c r="C4468" s="24" t="str">
        <f t="shared" si="210"/>
        <v/>
      </c>
      <c r="D4468" s="24">
        <v>2026</v>
      </c>
      <c r="E4468" s="7" t="s">
        <v>4749</v>
      </c>
      <c r="F4468" s="7" t="s">
        <v>4731</v>
      </c>
      <c r="G4468" s="7" t="s">
        <v>29</v>
      </c>
      <c r="H4468" s="7" t="s">
        <v>30</v>
      </c>
      <c r="I4468" s="8">
        <v>8.6999999999999994E-2</v>
      </c>
      <c r="J4468" s="8">
        <v>0.222</v>
      </c>
      <c r="K4468" s="8">
        <v>0.26100000000000001</v>
      </c>
      <c r="L4468" s="8">
        <v>0.48299999999999998</v>
      </c>
      <c r="M4468" s="7">
        <v>10</v>
      </c>
      <c r="N4468" s="7">
        <v>27</v>
      </c>
      <c r="O4468" s="7">
        <v>23</v>
      </c>
      <c r="P4468" s="7">
        <v>3</v>
      </c>
      <c r="Q4468" s="7">
        <v>2</v>
      </c>
      <c r="R4468" s="7">
        <v>1</v>
      </c>
      <c r="S4468" s="7">
        <v>0</v>
      </c>
      <c r="T4468" s="7">
        <v>1</v>
      </c>
      <c r="U4468" s="7">
        <v>2</v>
      </c>
      <c r="V4468" s="7">
        <v>1</v>
      </c>
      <c r="W4468" s="7">
        <v>3</v>
      </c>
      <c r="X4468" s="7">
        <v>13</v>
      </c>
      <c r="Y4468" s="7">
        <v>0</v>
      </c>
      <c r="Z4468" s="7">
        <v>0</v>
      </c>
      <c r="AA4468"/>
    </row>
    <row r="4469" spans="1:27" x14ac:dyDescent="0.25">
      <c r="A4469" s="24">
        <f t="shared" si="211"/>
        <v>1</v>
      </c>
      <c r="B4469" s="24" t="str">
        <f t="shared" si="209"/>
        <v/>
      </c>
      <c r="C4469" s="24" t="str">
        <f t="shared" si="210"/>
        <v/>
      </c>
      <c r="D4469" s="24">
        <v>2026</v>
      </c>
      <c r="E4469" s="7" t="s">
        <v>4750</v>
      </c>
      <c r="F4469" s="7" t="s">
        <v>4751</v>
      </c>
      <c r="G4469" s="7" t="s">
        <v>32</v>
      </c>
      <c r="H4469" s="7" t="s">
        <v>42</v>
      </c>
      <c r="I4469" s="8">
        <v>0.35499999999999998</v>
      </c>
      <c r="J4469" s="8">
        <v>0.438</v>
      </c>
      <c r="K4469" s="8">
        <v>0.48799999999999999</v>
      </c>
      <c r="L4469" s="8">
        <v>0.92600000000000005</v>
      </c>
      <c r="M4469" s="7">
        <v>46</v>
      </c>
      <c r="N4469" s="7">
        <v>201</v>
      </c>
      <c r="O4469" s="7">
        <v>172</v>
      </c>
      <c r="P4469" s="7">
        <v>28</v>
      </c>
      <c r="Q4469" s="7">
        <v>61</v>
      </c>
      <c r="R4469" s="7">
        <v>11</v>
      </c>
      <c r="S4469" s="7">
        <v>0</v>
      </c>
      <c r="T4469" s="7">
        <v>4</v>
      </c>
      <c r="U4469" s="7">
        <v>31</v>
      </c>
      <c r="V4469" s="7">
        <v>9</v>
      </c>
      <c r="W4469" s="7">
        <v>18</v>
      </c>
      <c r="X4469" s="7">
        <v>28</v>
      </c>
      <c r="Y4469" s="7">
        <v>11</v>
      </c>
      <c r="Z4469" s="7">
        <v>1</v>
      </c>
      <c r="AA4469"/>
    </row>
    <row r="4470" spans="1:27" x14ac:dyDescent="0.25">
      <c r="A4470" s="24" t="str">
        <f t="shared" si="211"/>
        <v/>
      </c>
      <c r="B4470" s="24" t="str">
        <f t="shared" si="209"/>
        <v/>
      </c>
      <c r="C4470" s="24" t="str">
        <f t="shared" si="210"/>
        <v/>
      </c>
      <c r="D4470" s="24">
        <v>2026</v>
      </c>
      <c r="E4470" s="7" t="s">
        <v>4752</v>
      </c>
      <c r="F4470" s="7" t="s">
        <v>4751</v>
      </c>
      <c r="G4470" s="7" t="s">
        <v>37</v>
      </c>
      <c r="H4470" s="7" t="s">
        <v>30</v>
      </c>
      <c r="I4470" s="8">
        <v>0.311</v>
      </c>
      <c r="J4470" s="8">
        <v>0.38100000000000001</v>
      </c>
      <c r="K4470" s="8">
        <v>0.38600000000000001</v>
      </c>
      <c r="L4470" s="8">
        <v>0.76700000000000002</v>
      </c>
      <c r="M4470" s="7">
        <v>40</v>
      </c>
      <c r="N4470" s="7">
        <v>150</v>
      </c>
      <c r="O4470" s="7">
        <v>132</v>
      </c>
      <c r="P4470" s="7">
        <v>26</v>
      </c>
      <c r="Q4470" s="7">
        <v>41</v>
      </c>
      <c r="R4470" s="7">
        <v>4</v>
      </c>
      <c r="S4470" s="7">
        <v>0</v>
      </c>
      <c r="T4470" s="7">
        <v>2</v>
      </c>
      <c r="U4470" s="7">
        <v>18</v>
      </c>
      <c r="V4470" s="7">
        <v>3</v>
      </c>
      <c r="W4470" s="7">
        <v>12</v>
      </c>
      <c r="X4470" s="7">
        <v>26</v>
      </c>
      <c r="Y4470" s="7">
        <v>9</v>
      </c>
      <c r="Z4470" s="7">
        <v>3</v>
      </c>
      <c r="AA4470"/>
    </row>
    <row r="4471" spans="1:27" x14ac:dyDescent="0.25">
      <c r="A4471" s="24">
        <f t="shared" si="211"/>
        <v>1</v>
      </c>
      <c r="B4471" s="24" t="str">
        <f t="shared" si="209"/>
        <v/>
      </c>
      <c r="C4471" s="24">
        <f t="shared" si="210"/>
        <v>1</v>
      </c>
      <c r="D4471" s="24">
        <v>2026</v>
      </c>
      <c r="E4471" s="7" t="s">
        <v>1193</v>
      </c>
      <c r="F4471" s="7" t="s">
        <v>4751</v>
      </c>
      <c r="G4471" s="7" t="s">
        <v>29</v>
      </c>
      <c r="H4471" s="7" t="s">
        <v>44</v>
      </c>
      <c r="I4471" s="8">
        <v>0.29199999999999998</v>
      </c>
      <c r="J4471" s="8">
        <v>0.40100000000000002</v>
      </c>
      <c r="K4471" s="8">
        <v>0.435</v>
      </c>
      <c r="L4471" s="8">
        <v>0.83599999999999997</v>
      </c>
      <c r="M4471" s="7">
        <v>48</v>
      </c>
      <c r="N4471" s="7">
        <v>202</v>
      </c>
      <c r="O4471" s="7">
        <v>168</v>
      </c>
      <c r="P4471" s="7">
        <v>25</v>
      </c>
      <c r="Q4471" s="7">
        <v>49</v>
      </c>
      <c r="R4471" s="7">
        <v>10</v>
      </c>
      <c r="S4471" s="7">
        <v>1</v>
      </c>
      <c r="T4471" s="7">
        <v>4</v>
      </c>
      <c r="U4471" s="7">
        <v>26</v>
      </c>
      <c r="V4471" s="7">
        <v>4</v>
      </c>
      <c r="W4471" s="7">
        <v>28</v>
      </c>
      <c r="X4471" s="7">
        <v>27</v>
      </c>
      <c r="Y4471" s="7">
        <v>2</v>
      </c>
      <c r="Z4471" s="7">
        <v>0</v>
      </c>
      <c r="AA4471"/>
    </row>
    <row r="4472" spans="1:27" x14ac:dyDescent="0.25">
      <c r="A4472" s="24">
        <f t="shared" si="211"/>
        <v>1</v>
      </c>
      <c r="B4472" s="24" t="str">
        <f t="shared" si="209"/>
        <v/>
      </c>
      <c r="C4472" s="24" t="str">
        <f t="shared" si="210"/>
        <v/>
      </c>
      <c r="D4472" s="24">
        <v>2026</v>
      </c>
      <c r="E4472" s="7" t="s">
        <v>4753</v>
      </c>
      <c r="F4472" s="7" t="s">
        <v>4751</v>
      </c>
      <c r="G4472" s="7" t="s">
        <v>32</v>
      </c>
      <c r="H4472" s="7" t="s">
        <v>40</v>
      </c>
      <c r="I4472" s="8">
        <v>0.28899999999999998</v>
      </c>
      <c r="J4472" s="8">
        <v>0.38900000000000001</v>
      </c>
      <c r="K4472" s="8">
        <v>0.36699999999999999</v>
      </c>
      <c r="L4472" s="8">
        <v>0.75600000000000001</v>
      </c>
      <c r="M4472" s="7">
        <v>42</v>
      </c>
      <c r="N4472" s="7">
        <v>155</v>
      </c>
      <c r="O4472" s="7">
        <v>128</v>
      </c>
      <c r="P4472" s="7">
        <v>24</v>
      </c>
      <c r="Q4472" s="7">
        <v>37</v>
      </c>
      <c r="R4472" s="7">
        <v>4</v>
      </c>
      <c r="S4472" s="7">
        <v>0</v>
      </c>
      <c r="T4472" s="7">
        <v>2</v>
      </c>
      <c r="U4472" s="7">
        <v>8</v>
      </c>
      <c r="V4472" s="7">
        <v>9</v>
      </c>
      <c r="W4472" s="7">
        <v>12</v>
      </c>
      <c r="X4472" s="7">
        <v>17</v>
      </c>
      <c r="Y4472" s="7">
        <v>5</v>
      </c>
      <c r="Z4472" s="7">
        <v>1</v>
      </c>
      <c r="AA4472"/>
    </row>
    <row r="4473" spans="1:27" x14ac:dyDescent="0.25">
      <c r="A4473" s="24" t="str">
        <f t="shared" si="211"/>
        <v/>
      </c>
      <c r="B4473" s="24" t="str">
        <f t="shared" si="209"/>
        <v/>
      </c>
      <c r="C4473" s="24">
        <f t="shared" si="210"/>
        <v>1</v>
      </c>
      <c r="D4473" s="24">
        <v>2026</v>
      </c>
      <c r="E4473" s="7" t="s">
        <v>4754</v>
      </c>
      <c r="F4473" s="7" t="s">
        <v>4751</v>
      </c>
      <c r="G4473" s="7" t="s">
        <v>37</v>
      </c>
      <c r="H4473" s="7" t="s">
        <v>33</v>
      </c>
      <c r="I4473" s="8">
        <v>0.27700000000000002</v>
      </c>
      <c r="J4473" s="8">
        <v>0.34599999999999997</v>
      </c>
      <c r="K4473" s="8">
        <v>0.42099999999999999</v>
      </c>
      <c r="L4473" s="8">
        <v>0.76800000000000002</v>
      </c>
      <c r="M4473" s="7">
        <v>42</v>
      </c>
      <c r="N4473" s="7">
        <v>181</v>
      </c>
      <c r="O4473" s="7">
        <v>159</v>
      </c>
      <c r="P4473" s="7">
        <v>26</v>
      </c>
      <c r="Q4473" s="7">
        <v>44</v>
      </c>
      <c r="R4473" s="7">
        <v>11</v>
      </c>
      <c r="S4473" s="7">
        <v>0</v>
      </c>
      <c r="T4473" s="7">
        <v>4</v>
      </c>
      <c r="U4473" s="7">
        <v>30</v>
      </c>
      <c r="V4473" s="7">
        <v>4</v>
      </c>
      <c r="W4473" s="7">
        <v>14</v>
      </c>
      <c r="X4473" s="7">
        <v>36</v>
      </c>
      <c r="Y4473" s="7">
        <v>1</v>
      </c>
      <c r="Z4473" s="7">
        <v>0</v>
      </c>
      <c r="AA4473"/>
    </row>
    <row r="4474" spans="1:27" x14ac:dyDescent="0.25">
      <c r="A4474" s="24">
        <f t="shared" si="211"/>
        <v>1</v>
      </c>
      <c r="B4474" s="24" t="str">
        <f t="shared" si="209"/>
        <v/>
      </c>
      <c r="C4474" s="24" t="str">
        <f t="shared" si="210"/>
        <v/>
      </c>
      <c r="D4474" s="24">
        <v>2026</v>
      </c>
      <c r="E4474" s="7" t="s">
        <v>4755</v>
      </c>
      <c r="F4474" s="7" t="s">
        <v>4751</v>
      </c>
      <c r="G4474" s="7" t="s">
        <v>29</v>
      </c>
      <c r="H4474" s="7" t="s">
        <v>27</v>
      </c>
      <c r="I4474" s="8">
        <v>0.25600000000000001</v>
      </c>
      <c r="J4474" s="8">
        <v>0.35199999999999998</v>
      </c>
      <c r="K4474" s="8">
        <v>0.38500000000000001</v>
      </c>
      <c r="L4474" s="8">
        <v>0.73699999999999999</v>
      </c>
      <c r="M4474" s="7">
        <v>47</v>
      </c>
      <c r="N4474" s="7">
        <v>184</v>
      </c>
      <c r="O4474" s="7">
        <v>156</v>
      </c>
      <c r="P4474" s="7">
        <v>35</v>
      </c>
      <c r="Q4474" s="7">
        <v>40</v>
      </c>
      <c r="R4474" s="7">
        <v>5</v>
      </c>
      <c r="S4474" s="7">
        <v>3</v>
      </c>
      <c r="T4474" s="7">
        <v>3</v>
      </c>
      <c r="U4474" s="7">
        <v>27</v>
      </c>
      <c r="V4474" s="7">
        <v>7</v>
      </c>
      <c r="W4474" s="7">
        <v>16</v>
      </c>
      <c r="X4474" s="7">
        <v>36</v>
      </c>
      <c r="Y4474" s="7">
        <v>21</v>
      </c>
      <c r="Z4474" s="7">
        <v>3</v>
      </c>
      <c r="AA4474"/>
    </row>
    <row r="4475" spans="1:27" x14ac:dyDescent="0.25">
      <c r="A4475" s="24" t="str">
        <f t="shared" si="211"/>
        <v/>
      </c>
      <c r="B4475" s="24" t="str">
        <f t="shared" si="209"/>
        <v/>
      </c>
      <c r="C4475" s="24">
        <f t="shared" si="210"/>
        <v>1</v>
      </c>
      <c r="D4475" s="24">
        <v>2026</v>
      </c>
      <c r="E4475" s="7" t="s">
        <v>4756</v>
      </c>
      <c r="F4475" s="7" t="s">
        <v>4751</v>
      </c>
      <c r="G4475" s="7" t="s">
        <v>37</v>
      </c>
      <c r="H4475" s="7" t="s">
        <v>25</v>
      </c>
      <c r="I4475" s="8">
        <v>0.223</v>
      </c>
      <c r="J4475" s="8">
        <v>0.33800000000000002</v>
      </c>
      <c r="K4475" s="8">
        <v>0.33</v>
      </c>
      <c r="L4475" s="8">
        <v>0.66900000000000004</v>
      </c>
      <c r="M4475" s="7">
        <v>39</v>
      </c>
      <c r="N4475" s="7">
        <v>136</v>
      </c>
      <c r="O4475" s="7">
        <v>112</v>
      </c>
      <c r="P4475" s="7">
        <v>18</v>
      </c>
      <c r="Q4475" s="7">
        <v>25</v>
      </c>
      <c r="R4475" s="7">
        <v>3</v>
      </c>
      <c r="S4475" s="7">
        <v>0</v>
      </c>
      <c r="T4475" s="7">
        <v>3</v>
      </c>
      <c r="U4475" s="7">
        <v>19</v>
      </c>
      <c r="V4475" s="7">
        <v>2</v>
      </c>
      <c r="W4475" s="7">
        <v>18</v>
      </c>
      <c r="X4475" s="7">
        <v>30</v>
      </c>
      <c r="Y4475" s="7">
        <v>0</v>
      </c>
      <c r="Z4475" s="7">
        <v>4</v>
      </c>
      <c r="AA4475"/>
    </row>
    <row r="4476" spans="1:27" x14ac:dyDescent="0.25">
      <c r="A4476" s="24">
        <f t="shared" si="211"/>
        <v>1</v>
      </c>
      <c r="B4476" s="24" t="str">
        <f t="shared" si="209"/>
        <v/>
      </c>
      <c r="C4476" s="24" t="str">
        <f t="shared" si="210"/>
        <v/>
      </c>
      <c r="D4476" s="24">
        <v>2026</v>
      </c>
      <c r="E4476" s="7" t="s">
        <v>4757</v>
      </c>
      <c r="F4476" s="7" t="s">
        <v>4751</v>
      </c>
      <c r="G4476" s="7" t="s">
        <v>32</v>
      </c>
      <c r="H4476" s="7" t="s">
        <v>44</v>
      </c>
      <c r="I4476" s="8">
        <v>0.19600000000000001</v>
      </c>
      <c r="J4476" s="8">
        <v>0.28899999999999998</v>
      </c>
      <c r="K4476" s="8">
        <v>0.24099999999999999</v>
      </c>
      <c r="L4476" s="8">
        <v>0.53</v>
      </c>
      <c r="M4476" s="7">
        <v>38</v>
      </c>
      <c r="N4476" s="7">
        <v>130</v>
      </c>
      <c r="O4476" s="7">
        <v>112</v>
      </c>
      <c r="P4476" s="7">
        <v>13</v>
      </c>
      <c r="Q4476" s="7">
        <v>22</v>
      </c>
      <c r="R4476" s="7">
        <v>2</v>
      </c>
      <c r="S4476" s="7">
        <v>0</v>
      </c>
      <c r="T4476" s="7">
        <v>1</v>
      </c>
      <c r="U4476" s="7">
        <v>16</v>
      </c>
      <c r="V4476" s="7">
        <v>4</v>
      </c>
      <c r="W4476" s="7">
        <v>11</v>
      </c>
      <c r="X4476" s="7">
        <v>23</v>
      </c>
      <c r="Y4476" s="7">
        <v>5</v>
      </c>
      <c r="Z4476" s="7">
        <v>1</v>
      </c>
      <c r="AA4476"/>
    </row>
    <row r="4477" spans="1:27" x14ac:dyDescent="0.25">
      <c r="A4477" s="24" t="str">
        <f t="shared" si="211"/>
        <v/>
      </c>
      <c r="B4477" s="24" t="str">
        <f t="shared" si="209"/>
        <v/>
      </c>
      <c r="C4477" s="24" t="str">
        <f t="shared" si="210"/>
        <v/>
      </c>
      <c r="D4477" s="24">
        <v>2026</v>
      </c>
      <c r="E4477" s="7" t="s">
        <v>4758</v>
      </c>
      <c r="F4477" s="7" t="s">
        <v>4751</v>
      </c>
      <c r="G4477" s="7" t="s">
        <v>37</v>
      </c>
      <c r="H4477" s="7" t="s">
        <v>25</v>
      </c>
      <c r="I4477" s="8">
        <v>0.5</v>
      </c>
      <c r="J4477" s="8">
        <v>0.5</v>
      </c>
      <c r="K4477" s="8">
        <v>0.5</v>
      </c>
      <c r="L4477" s="8">
        <v>1</v>
      </c>
      <c r="M4477" s="7">
        <v>1</v>
      </c>
      <c r="N4477" s="7">
        <v>2</v>
      </c>
      <c r="O4477" s="7">
        <v>2</v>
      </c>
      <c r="P4477" s="7">
        <v>1</v>
      </c>
      <c r="Q4477" s="7">
        <v>1</v>
      </c>
      <c r="R4477" s="7">
        <v>0</v>
      </c>
      <c r="S4477" s="7">
        <v>0</v>
      </c>
      <c r="T4477" s="7">
        <v>0</v>
      </c>
      <c r="U4477" s="7">
        <v>1</v>
      </c>
      <c r="V4477" s="7">
        <v>0</v>
      </c>
      <c r="W4477" s="7">
        <v>0</v>
      </c>
      <c r="X4477" s="7">
        <v>1</v>
      </c>
      <c r="Y4477" s="7">
        <v>0</v>
      </c>
      <c r="Z4477" s="7">
        <v>0</v>
      </c>
      <c r="AA4477"/>
    </row>
    <row r="4478" spans="1:27" x14ac:dyDescent="0.25">
      <c r="A4478" s="24" t="str">
        <f t="shared" si="211"/>
        <v/>
      </c>
      <c r="B4478" s="24" t="str">
        <f t="shared" si="209"/>
        <v/>
      </c>
      <c r="C4478" s="24" t="str">
        <f t="shared" si="210"/>
        <v/>
      </c>
      <c r="D4478" s="24">
        <v>2026</v>
      </c>
      <c r="E4478" s="7" t="s">
        <v>4759</v>
      </c>
      <c r="F4478" s="7" t="s">
        <v>4751</v>
      </c>
      <c r="G4478" s="7" t="s">
        <v>37</v>
      </c>
      <c r="H4478" s="7" t="s">
        <v>35</v>
      </c>
      <c r="I4478" s="8">
        <v>0.32700000000000001</v>
      </c>
      <c r="J4478" s="8">
        <v>0.41499999999999998</v>
      </c>
      <c r="K4478" s="8">
        <v>0.56100000000000005</v>
      </c>
      <c r="L4478" s="8">
        <v>0.97499999999999998</v>
      </c>
      <c r="M4478" s="7">
        <v>29</v>
      </c>
      <c r="N4478" s="7">
        <v>123</v>
      </c>
      <c r="O4478" s="7">
        <v>107</v>
      </c>
      <c r="P4478" s="7">
        <v>28</v>
      </c>
      <c r="Q4478" s="7">
        <v>35</v>
      </c>
      <c r="R4478" s="7">
        <v>2</v>
      </c>
      <c r="S4478" s="7">
        <v>4</v>
      </c>
      <c r="T4478" s="7">
        <v>5</v>
      </c>
      <c r="U4478" s="7">
        <v>17</v>
      </c>
      <c r="V4478" s="7">
        <v>4</v>
      </c>
      <c r="W4478" s="7">
        <v>12</v>
      </c>
      <c r="X4478" s="7">
        <v>36</v>
      </c>
      <c r="Y4478" s="7">
        <v>5</v>
      </c>
      <c r="Z4478" s="7">
        <v>0</v>
      </c>
      <c r="AA4478"/>
    </row>
    <row r="4479" spans="1:27" x14ac:dyDescent="0.25">
      <c r="A4479" s="24" t="str">
        <f t="shared" si="211"/>
        <v/>
      </c>
      <c r="B4479" s="24" t="str">
        <f t="shared" si="209"/>
        <v/>
      </c>
      <c r="C4479" s="24">
        <f t="shared" si="210"/>
        <v>1</v>
      </c>
      <c r="D4479" s="24">
        <v>2026</v>
      </c>
      <c r="E4479" s="7" t="s">
        <v>4760</v>
      </c>
      <c r="F4479" s="7" t="s">
        <v>4751</v>
      </c>
      <c r="G4479" s="7" t="s">
        <v>37</v>
      </c>
      <c r="H4479" s="7" t="s">
        <v>30</v>
      </c>
      <c r="I4479" s="8">
        <v>0.27200000000000002</v>
      </c>
      <c r="J4479" s="8">
        <v>0.33700000000000002</v>
      </c>
      <c r="K4479" s="8">
        <v>0.34599999999999997</v>
      </c>
      <c r="L4479" s="8">
        <v>0.68300000000000005</v>
      </c>
      <c r="M4479" s="7">
        <v>27</v>
      </c>
      <c r="N4479" s="7">
        <v>93</v>
      </c>
      <c r="O4479" s="7">
        <v>81</v>
      </c>
      <c r="P4479" s="7">
        <v>12</v>
      </c>
      <c r="Q4479" s="7">
        <v>22</v>
      </c>
      <c r="R4479" s="7">
        <v>4</v>
      </c>
      <c r="S4479" s="7">
        <v>1</v>
      </c>
      <c r="T4479" s="7">
        <v>0</v>
      </c>
      <c r="U4479" s="7">
        <v>10</v>
      </c>
      <c r="V4479" s="7">
        <v>1</v>
      </c>
      <c r="W4479" s="7">
        <v>7</v>
      </c>
      <c r="X4479" s="7">
        <v>23</v>
      </c>
      <c r="Y4479" s="7">
        <v>6</v>
      </c>
      <c r="Z4479" s="7">
        <v>2</v>
      </c>
      <c r="AA4479"/>
    </row>
    <row r="4480" spans="1:27" x14ac:dyDescent="0.25">
      <c r="A4480" s="24" t="str">
        <f t="shared" si="211"/>
        <v/>
      </c>
      <c r="B4480" s="24" t="str">
        <f t="shared" si="209"/>
        <v/>
      </c>
      <c r="C4480" s="24">
        <f t="shared" si="210"/>
        <v>1</v>
      </c>
      <c r="D4480" s="24">
        <v>2026</v>
      </c>
      <c r="E4480" s="7" t="s">
        <v>4761</v>
      </c>
      <c r="F4480" s="7" t="s">
        <v>4751</v>
      </c>
      <c r="G4480" s="7" t="s">
        <v>24</v>
      </c>
      <c r="H4480" s="7" t="s">
        <v>30</v>
      </c>
      <c r="I4480" s="8">
        <v>0.26900000000000002</v>
      </c>
      <c r="J4480" s="8">
        <v>0.38700000000000001</v>
      </c>
      <c r="K4480" s="8">
        <v>0.40400000000000003</v>
      </c>
      <c r="L4480" s="8">
        <v>0.79100000000000004</v>
      </c>
      <c r="M4480" s="7">
        <v>21</v>
      </c>
      <c r="N4480" s="7">
        <v>62</v>
      </c>
      <c r="O4480" s="7">
        <v>52</v>
      </c>
      <c r="P4480" s="7">
        <v>10</v>
      </c>
      <c r="Q4480" s="7">
        <v>14</v>
      </c>
      <c r="R4480" s="7">
        <v>4</v>
      </c>
      <c r="S4480" s="7">
        <v>0</v>
      </c>
      <c r="T4480" s="7">
        <v>1</v>
      </c>
      <c r="U4480" s="7">
        <v>11</v>
      </c>
      <c r="V4480" s="7">
        <v>3</v>
      </c>
      <c r="W4480" s="7">
        <v>7</v>
      </c>
      <c r="X4480" s="7">
        <v>18</v>
      </c>
      <c r="Y4480" s="7">
        <v>1</v>
      </c>
      <c r="Z4480" s="7">
        <v>2</v>
      </c>
      <c r="AA4480"/>
    </row>
    <row r="4481" spans="1:27" x14ac:dyDescent="0.25">
      <c r="A4481" s="24" t="str">
        <f t="shared" si="211"/>
        <v/>
      </c>
      <c r="B4481" s="24" t="str">
        <f t="shared" si="209"/>
        <v/>
      </c>
      <c r="C4481" s="24">
        <f t="shared" si="210"/>
        <v>1</v>
      </c>
      <c r="D4481" s="24">
        <v>2026</v>
      </c>
      <c r="E4481" s="7" t="s">
        <v>4762</v>
      </c>
      <c r="F4481" s="7" t="s">
        <v>4751</v>
      </c>
      <c r="G4481" s="7" t="s">
        <v>37</v>
      </c>
      <c r="H4481" s="7" t="s">
        <v>33</v>
      </c>
      <c r="I4481" s="8">
        <v>0.22600000000000001</v>
      </c>
      <c r="J4481" s="8">
        <v>0.30499999999999999</v>
      </c>
      <c r="K4481" s="8">
        <v>0.35699999999999998</v>
      </c>
      <c r="L4481" s="8">
        <v>0.66200000000000003</v>
      </c>
      <c r="M4481" s="7">
        <v>32</v>
      </c>
      <c r="N4481" s="7">
        <v>97</v>
      </c>
      <c r="O4481" s="7">
        <v>84</v>
      </c>
      <c r="P4481" s="7">
        <v>14</v>
      </c>
      <c r="Q4481" s="7">
        <v>19</v>
      </c>
      <c r="R4481" s="7">
        <v>2</v>
      </c>
      <c r="S4481" s="7">
        <v>0</v>
      </c>
      <c r="T4481" s="7">
        <v>3</v>
      </c>
      <c r="U4481" s="7">
        <v>18</v>
      </c>
      <c r="V4481" s="7">
        <v>5</v>
      </c>
      <c r="W4481" s="7">
        <v>5</v>
      </c>
      <c r="X4481" s="7">
        <v>22</v>
      </c>
      <c r="Y4481" s="7">
        <v>0</v>
      </c>
      <c r="Z4481" s="7">
        <v>1</v>
      </c>
      <c r="AA4481"/>
    </row>
    <row r="4482" spans="1:27" x14ac:dyDescent="0.25">
      <c r="A4482" s="24" t="str">
        <f t="shared" si="211"/>
        <v/>
      </c>
      <c r="B4482" s="24" t="str">
        <f t="shared" ref="B4482:B4545" si="212">IF(COUNTIFS(Draft_Player,$E4482),COUNTIFS(Draft_Player,$E4482),"")</f>
        <v/>
      </c>
      <c r="C4482" s="24" t="str">
        <f t="shared" ref="C4482:C4545" si="213">IF(COUNTIFS(Transfers_Player,$E4482),COUNTIFS(Transfers_Player,$E4482),"")</f>
        <v/>
      </c>
      <c r="D4482" s="24">
        <v>2026</v>
      </c>
      <c r="E4482" s="7" t="s">
        <v>4763</v>
      </c>
      <c r="F4482" s="7" t="s">
        <v>4751</v>
      </c>
      <c r="G4482" s="7" t="s">
        <v>37</v>
      </c>
      <c r="H4482" s="7" t="s">
        <v>30</v>
      </c>
      <c r="I4482" s="8">
        <v>0.20799999999999999</v>
      </c>
      <c r="J4482" s="8">
        <v>0.28799999999999998</v>
      </c>
      <c r="K4482" s="8">
        <v>0.377</v>
      </c>
      <c r="L4482" s="8">
        <v>0.66500000000000004</v>
      </c>
      <c r="M4482" s="7">
        <v>18</v>
      </c>
      <c r="N4482" s="7">
        <v>59</v>
      </c>
      <c r="O4482" s="7">
        <v>53</v>
      </c>
      <c r="P4482" s="7">
        <v>11</v>
      </c>
      <c r="Q4482" s="7">
        <v>11</v>
      </c>
      <c r="R4482" s="7">
        <v>6</v>
      </c>
      <c r="S4482" s="7">
        <v>0</v>
      </c>
      <c r="T4482" s="7">
        <v>1</v>
      </c>
      <c r="U4482" s="7">
        <v>5</v>
      </c>
      <c r="V4482" s="7">
        <v>1</v>
      </c>
      <c r="W4482" s="7">
        <v>5</v>
      </c>
      <c r="X4482" s="7">
        <v>17</v>
      </c>
      <c r="Y4482" s="7">
        <v>0</v>
      </c>
      <c r="Z4482" s="7">
        <v>1</v>
      </c>
      <c r="AA4482"/>
    </row>
    <row r="4483" spans="1:27" x14ac:dyDescent="0.25">
      <c r="A4483" s="24" t="str">
        <f t="shared" ref="A4483:A4546" si="214">IF(OR(G4483="SR", G4483="GR"), 1, "")</f>
        <v/>
      </c>
      <c r="B4483" s="24" t="str">
        <f t="shared" si="212"/>
        <v/>
      </c>
      <c r="C4483" s="24">
        <f t="shared" si="213"/>
        <v>1</v>
      </c>
      <c r="D4483" s="24">
        <v>2026</v>
      </c>
      <c r="E4483" s="7" t="s">
        <v>4764</v>
      </c>
      <c r="F4483" s="7" t="s">
        <v>4751</v>
      </c>
      <c r="G4483" s="7" t="s">
        <v>37</v>
      </c>
      <c r="H4483" s="7" t="s">
        <v>25</v>
      </c>
      <c r="I4483" s="8">
        <v>0.2</v>
      </c>
      <c r="J4483" s="8">
        <v>0.42899999999999999</v>
      </c>
      <c r="K4483" s="8">
        <v>0.2</v>
      </c>
      <c r="L4483" s="8">
        <v>0.629</v>
      </c>
      <c r="M4483" s="7">
        <v>5</v>
      </c>
      <c r="N4483" s="7">
        <v>7</v>
      </c>
      <c r="O4483" s="7">
        <v>5</v>
      </c>
      <c r="P4483" s="7">
        <v>1</v>
      </c>
      <c r="Q4483" s="7">
        <v>1</v>
      </c>
      <c r="R4483" s="7">
        <v>0</v>
      </c>
      <c r="S4483" s="7">
        <v>0</v>
      </c>
      <c r="T4483" s="7">
        <v>0</v>
      </c>
      <c r="U4483" s="7">
        <v>0</v>
      </c>
      <c r="V4483" s="7">
        <v>0</v>
      </c>
      <c r="W4483" s="7">
        <v>2</v>
      </c>
      <c r="X4483" s="7">
        <v>1</v>
      </c>
      <c r="Y4483" s="7">
        <v>0</v>
      </c>
      <c r="Z4483" s="7">
        <v>0</v>
      </c>
      <c r="AA4483"/>
    </row>
    <row r="4484" spans="1:27" x14ac:dyDescent="0.25">
      <c r="A4484" s="24" t="str">
        <f t="shared" si="214"/>
        <v/>
      </c>
      <c r="B4484" s="24" t="str">
        <f t="shared" si="212"/>
        <v/>
      </c>
      <c r="C4484" s="24" t="str">
        <f t="shared" si="213"/>
        <v/>
      </c>
      <c r="D4484" s="24">
        <v>2026</v>
      </c>
      <c r="E4484" s="7" t="s">
        <v>4765</v>
      </c>
      <c r="F4484" s="7" t="s">
        <v>4751</v>
      </c>
      <c r="G4484" s="7" t="s">
        <v>37</v>
      </c>
      <c r="H4484" s="7" t="s">
        <v>35</v>
      </c>
      <c r="I4484" s="8">
        <v>0.19400000000000001</v>
      </c>
      <c r="J4484" s="8">
        <v>0.216</v>
      </c>
      <c r="K4484" s="8">
        <v>0.25</v>
      </c>
      <c r="L4484" s="8">
        <v>0.46600000000000003</v>
      </c>
      <c r="M4484" s="7">
        <v>21</v>
      </c>
      <c r="N4484" s="7">
        <v>38</v>
      </c>
      <c r="O4484" s="7">
        <v>36</v>
      </c>
      <c r="P4484" s="7">
        <v>6</v>
      </c>
      <c r="Q4484" s="7">
        <v>7</v>
      </c>
      <c r="R4484" s="7">
        <v>0</v>
      </c>
      <c r="S4484" s="7">
        <v>1</v>
      </c>
      <c r="T4484" s="7">
        <v>0</v>
      </c>
      <c r="U4484" s="7">
        <v>3</v>
      </c>
      <c r="V4484" s="7">
        <v>1</v>
      </c>
      <c r="W4484" s="7">
        <v>0</v>
      </c>
      <c r="X4484" s="7">
        <v>13</v>
      </c>
      <c r="Y4484" s="7">
        <v>2</v>
      </c>
      <c r="Z4484" s="7">
        <v>0</v>
      </c>
      <c r="AA4484"/>
    </row>
    <row r="4485" spans="1:27" x14ac:dyDescent="0.25">
      <c r="A4485" s="24" t="str">
        <f t="shared" si="214"/>
        <v/>
      </c>
      <c r="B4485" s="24" t="str">
        <f t="shared" si="212"/>
        <v/>
      </c>
      <c r="C4485" s="24" t="str">
        <f t="shared" si="213"/>
        <v/>
      </c>
      <c r="D4485" s="24">
        <v>2026</v>
      </c>
      <c r="E4485" s="7" t="s">
        <v>4766</v>
      </c>
      <c r="F4485" s="7" t="s">
        <v>4751</v>
      </c>
      <c r="G4485" s="7" t="s">
        <v>37</v>
      </c>
      <c r="H4485" s="7" t="s">
        <v>25</v>
      </c>
      <c r="I4485" s="8">
        <v>0.17299999999999999</v>
      </c>
      <c r="J4485" s="8">
        <v>0.317</v>
      </c>
      <c r="K4485" s="8">
        <v>0.32700000000000001</v>
      </c>
      <c r="L4485" s="8">
        <v>0.64400000000000002</v>
      </c>
      <c r="M4485" s="7">
        <v>22</v>
      </c>
      <c r="N4485" s="7">
        <v>64</v>
      </c>
      <c r="O4485" s="7">
        <v>52</v>
      </c>
      <c r="P4485" s="7">
        <v>7</v>
      </c>
      <c r="Q4485" s="7">
        <v>9</v>
      </c>
      <c r="R4485" s="7">
        <v>0</v>
      </c>
      <c r="S4485" s="7">
        <v>1</v>
      </c>
      <c r="T4485" s="7">
        <v>2</v>
      </c>
      <c r="U4485" s="7">
        <v>8</v>
      </c>
      <c r="V4485" s="7">
        <v>1</v>
      </c>
      <c r="W4485" s="7">
        <v>10</v>
      </c>
      <c r="X4485" s="7">
        <v>17</v>
      </c>
      <c r="Y4485" s="7">
        <v>1</v>
      </c>
      <c r="Z4485" s="7">
        <v>0</v>
      </c>
      <c r="AA4485"/>
    </row>
    <row r="4486" spans="1:27" x14ac:dyDescent="0.25">
      <c r="A4486" s="24" t="str">
        <f t="shared" si="214"/>
        <v/>
      </c>
      <c r="B4486" s="24" t="str">
        <f t="shared" si="212"/>
        <v/>
      </c>
      <c r="C4486" s="24" t="str">
        <f t="shared" si="213"/>
        <v/>
      </c>
      <c r="D4486" s="24">
        <v>2026</v>
      </c>
      <c r="E4486" s="7" t="s">
        <v>4767</v>
      </c>
      <c r="F4486" s="7" t="s">
        <v>4751</v>
      </c>
      <c r="G4486" s="7" t="s">
        <v>47</v>
      </c>
      <c r="H4486" s="7" t="s">
        <v>40</v>
      </c>
      <c r="I4486" s="8">
        <v>0.125</v>
      </c>
      <c r="J4486" s="8">
        <v>0.26300000000000001</v>
      </c>
      <c r="K4486" s="8">
        <v>0.188</v>
      </c>
      <c r="L4486" s="8">
        <v>0.45100000000000001</v>
      </c>
      <c r="M4486" s="7">
        <v>19</v>
      </c>
      <c r="N4486" s="7">
        <v>40</v>
      </c>
      <c r="O4486" s="7">
        <v>32</v>
      </c>
      <c r="P4486" s="7">
        <v>6</v>
      </c>
      <c r="Q4486" s="7">
        <v>4</v>
      </c>
      <c r="R4486" s="7">
        <v>2</v>
      </c>
      <c r="S4486" s="7">
        <v>0</v>
      </c>
      <c r="T4486" s="7">
        <v>0</v>
      </c>
      <c r="U4486" s="7">
        <v>0</v>
      </c>
      <c r="V4486" s="7">
        <v>3</v>
      </c>
      <c r="W4486" s="7">
        <v>3</v>
      </c>
      <c r="X4486" s="7">
        <v>14</v>
      </c>
      <c r="Y4486" s="7">
        <v>0</v>
      </c>
      <c r="Z4486" s="7">
        <v>1</v>
      </c>
      <c r="AA4486"/>
    </row>
    <row r="4487" spans="1:27" x14ac:dyDescent="0.25">
      <c r="A4487" s="24" t="str">
        <f t="shared" si="214"/>
        <v/>
      </c>
      <c r="B4487" s="24" t="str">
        <f t="shared" si="212"/>
        <v/>
      </c>
      <c r="C4487" s="24" t="str">
        <f t="shared" si="213"/>
        <v/>
      </c>
      <c r="D4487" s="24">
        <v>2026</v>
      </c>
      <c r="E4487" s="7" t="s">
        <v>4768</v>
      </c>
      <c r="F4487" s="7" t="s">
        <v>4751</v>
      </c>
      <c r="G4487" s="7" t="s">
        <v>37</v>
      </c>
      <c r="H4487" s="7" t="s">
        <v>33</v>
      </c>
      <c r="I4487" s="8">
        <v>0</v>
      </c>
      <c r="J4487" s="8">
        <v>0.28599999999999998</v>
      </c>
      <c r="K4487" s="8">
        <v>0</v>
      </c>
      <c r="L4487" s="8">
        <v>0.28599999999999998</v>
      </c>
      <c r="M4487" s="7">
        <v>5</v>
      </c>
      <c r="N4487" s="7">
        <v>7</v>
      </c>
      <c r="O4487" s="7">
        <v>5</v>
      </c>
      <c r="P4487" s="7">
        <v>2</v>
      </c>
      <c r="Q4487" s="7">
        <v>0</v>
      </c>
      <c r="R4487" s="7">
        <v>0</v>
      </c>
      <c r="S4487" s="7">
        <v>0</v>
      </c>
      <c r="T4487" s="7">
        <v>0</v>
      </c>
      <c r="U4487" s="7">
        <v>0</v>
      </c>
      <c r="V4487" s="7">
        <v>0</v>
      </c>
      <c r="W4487" s="7">
        <v>2</v>
      </c>
      <c r="X4487" s="7">
        <v>2</v>
      </c>
      <c r="Y4487" s="7">
        <v>0</v>
      </c>
      <c r="Z4487" s="7">
        <v>1</v>
      </c>
      <c r="AA4487"/>
    </row>
    <row r="4488" spans="1:27" x14ac:dyDescent="0.25">
      <c r="A4488" s="24" t="str">
        <f t="shared" si="214"/>
        <v/>
      </c>
      <c r="B4488" s="24" t="str">
        <f t="shared" si="212"/>
        <v/>
      </c>
      <c r="C4488" s="24" t="str">
        <f t="shared" si="213"/>
        <v/>
      </c>
      <c r="D4488" s="24">
        <v>2026</v>
      </c>
      <c r="E4488" s="7" t="s">
        <v>4769</v>
      </c>
      <c r="F4488" s="7" t="s">
        <v>4770</v>
      </c>
      <c r="G4488" s="7" t="s">
        <v>37</v>
      </c>
      <c r="H4488" s="7" t="s">
        <v>35</v>
      </c>
      <c r="I4488" s="8">
        <v>0.33500000000000002</v>
      </c>
      <c r="J4488" s="8">
        <v>0.40600000000000003</v>
      </c>
      <c r="K4488" s="8">
        <v>0.54500000000000004</v>
      </c>
      <c r="L4488" s="8">
        <v>0.95</v>
      </c>
      <c r="M4488" s="7">
        <v>44</v>
      </c>
      <c r="N4488" s="7">
        <v>219</v>
      </c>
      <c r="O4488" s="7">
        <v>191</v>
      </c>
      <c r="P4488" s="7">
        <v>47</v>
      </c>
      <c r="Q4488" s="7">
        <v>64</v>
      </c>
      <c r="R4488" s="7">
        <v>10</v>
      </c>
      <c r="S4488" s="7">
        <v>0</v>
      </c>
      <c r="T4488" s="7">
        <v>10</v>
      </c>
      <c r="U4488" s="7">
        <v>32</v>
      </c>
      <c r="V4488" s="7">
        <v>4</v>
      </c>
      <c r="W4488" s="7">
        <v>20</v>
      </c>
      <c r="X4488" s="7">
        <v>40</v>
      </c>
      <c r="Y4488" s="7">
        <v>8</v>
      </c>
      <c r="Z4488" s="7">
        <v>5</v>
      </c>
      <c r="AA4488"/>
    </row>
    <row r="4489" spans="1:27" x14ac:dyDescent="0.25">
      <c r="A4489" s="24">
        <f t="shared" si="214"/>
        <v>1</v>
      </c>
      <c r="B4489" s="24" t="str">
        <f t="shared" si="212"/>
        <v/>
      </c>
      <c r="C4489" s="24" t="str">
        <f t="shared" si="213"/>
        <v/>
      </c>
      <c r="D4489" s="24">
        <v>2026</v>
      </c>
      <c r="E4489" s="7" t="s">
        <v>4771</v>
      </c>
      <c r="F4489" s="7" t="s">
        <v>4770</v>
      </c>
      <c r="G4489" s="7" t="s">
        <v>29</v>
      </c>
      <c r="H4489" s="7" t="s">
        <v>38</v>
      </c>
      <c r="I4489" s="8">
        <v>0.32200000000000001</v>
      </c>
      <c r="J4489" s="8">
        <v>0.39900000000000002</v>
      </c>
      <c r="K4489" s="8">
        <v>0.42</v>
      </c>
      <c r="L4489" s="8">
        <v>0.81799999999999995</v>
      </c>
      <c r="M4489" s="7">
        <v>43</v>
      </c>
      <c r="N4489" s="7">
        <v>168</v>
      </c>
      <c r="O4489" s="7">
        <v>143</v>
      </c>
      <c r="P4489" s="7">
        <v>20</v>
      </c>
      <c r="Q4489" s="7">
        <v>46</v>
      </c>
      <c r="R4489" s="7">
        <v>5</v>
      </c>
      <c r="S4489" s="7">
        <v>0</v>
      </c>
      <c r="T4489" s="7">
        <v>3</v>
      </c>
      <c r="U4489" s="7">
        <v>32</v>
      </c>
      <c r="V4489" s="7">
        <v>2</v>
      </c>
      <c r="W4489" s="7">
        <v>19</v>
      </c>
      <c r="X4489" s="7">
        <v>20</v>
      </c>
      <c r="Y4489" s="7">
        <v>3</v>
      </c>
      <c r="Z4489" s="7">
        <v>0</v>
      </c>
      <c r="AA4489"/>
    </row>
    <row r="4490" spans="1:27" x14ac:dyDescent="0.25">
      <c r="A4490" s="24">
        <f t="shared" si="214"/>
        <v>1</v>
      </c>
      <c r="B4490" s="24" t="str">
        <f t="shared" si="212"/>
        <v/>
      </c>
      <c r="C4490" s="24" t="str">
        <f t="shared" si="213"/>
        <v/>
      </c>
      <c r="D4490" s="24">
        <v>2026</v>
      </c>
      <c r="E4490" s="7" t="s">
        <v>4772</v>
      </c>
      <c r="F4490" s="7" t="s">
        <v>4770</v>
      </c>
      <c r="G4490" s="7" t="s">
        <v>29</v>
      </c>
      <c r="H4490" s="7" t="s">
        <v>42</v>
      </c>
      <c r="I4490" s="8">
        <v>0.317</v>
      </c>
      <c r="J4490" s="8">
        <v>0.442</v>
      </c>
      <c r="K4490" s="8">
        <v>0.44500000000000001</v>
      </c>
      <c r="L4490" s="8">
        <v>0.88700000000000001</v>
      </c>
      <c r="M4490" s="7">
        <v>47</v>
      </c>
      <c r="N4490" s="7">
        <v>213</v>
      </c>
      <c r="O4490" s="7">
        <v>164</v>
      </c>
      <c r="P4490" s="7">
        <v>30</v>
      </c>
      <c r="Q4490" s="7">
        <v>52</v>
      </c>
      <c r="R4490" s="7">
        <v>6</v>
      </c>
      <c r="S4490" s="7">
        <v>0</v>
      </c>
      <c r="T4490" s="7">
        <v>5</v>
      </c>
      <c r="U4490" s="7">
        <v>27</v>
      </c>
      <c r="V4490" s="7">
        <v>10</v>
      </c>
      <c r="W4490" s="7">
        <v>30</v>
      </c>
      <c r="X4490" s="7">
        <v>34</v>
      </c>
      <c r="Y4490" s="7">
        <v>5</v>
      </c>
      <c r="Z4490" s="7">
        <v>7</v>
      </c>
      <c r="AA4490"/>
    </row>
    <row r="4491" spans="1:27" x14ac:dyDescent="0.25">
      <c r="A4491" s="24">
        <f t="shared" si="214"/>
        <v>1</v>
      </c>
      <c r="B4491" s="24" t="str">
        <f t="shared" si="212"/>
        <v/>
      </c>
      <c r="C4491" s="24" t="str">
        <f t="shared" si="213"/>
        <v/>
      </c>
      <c r="D4491" s="24">
        <v>2026</v>
      </c>
      <c r="E4491" s="7" t="s">
        <v>4773</v>
      </c>
      <c r="F4491" s="7" t="s">
        <v>4770</v>
      </c>
      <c r="G4491" s="7" t="s">
        <v>29</v>
      </c>
      <c r="H4491" s="7" t="s">
        <v>44</v>
      </c>
      <c r="I4491" s="8">
        <v>0.30299999999999999</v>
      </c>
      <c r="J4491" s="8">
        <v>0.42599999999999999</v>
      </c>
      <c r="K4491" s="8">
        <v>0.44800000000000001</v>
      </c>
      <c r="L4491" s="8">
        <v>0.874</v>
      </c>
      <c r="M4491" s="7">
        <v>40</v>
      </c>
      <c r="N4491" s="7">
        <v>177</v>
      </c>
      <c r="O4491" s="7">
        <v>145</v>
      </c>
      <c r="P4491" s="7">
        <v>32</v>
      </c>
      <c r="Q4491" s="7">
        <v>44</v>
      </c>
      <c r="R4491" s="7">
        <v>6</v>
      </c>
      <c r="S4491" s="7">
        <v>0</v>
      </c>
      <c r="T4491" s="7">
        <v>5</v>
      </c>
      <c r="U4491" s="7">
        <v>21</v>
      </c>
      <c r="V4491" s="7">
        <v>5</v>
      </c>
      <c r="W4491" s="7">
        <v>26</v>
      </c>
      <c r="X4491" s="7">
        <v>24</v>
      </c>
      <c r="Y4491" s="7">
        <v>3</v>
      </c>
      <c r="Z4491" s="7">
        <v>4</v>
      </c>
      <c r="AA4491"/>
    </row>
    <row r="4492" spans="1:27" x14ac:dyDescent="0.25">
      <c r="A4492" s="24">
        <f t="shared" si="214"/>
        <v>1</v>
      </c>
      <c r="B4492" s="24" t="str">
        <f t="shared" si="212"/>
        <v/>
      </c>
      <c r="C4492" s="24" t="str">
        <f t="shared" si="213"/>
        <v/>
      </c>
      <c r="D4492" s="24">
        <v>2026</v>
      </c>
      <c r="E4492" s="7" t="s">
        <v>4774</v>
      </c>
      <c r="F4492" s="7" t="s">
        <v>4770</v>
      </c>
      <c r="G4492" s="7" t="s">
        <v>29</v>
      </c>
      <c r="H4492" s="7" t="s">
        <v>40</v>
      </c>
      <c r="I4492" s="8">
        <v>0.30199999999999999</v>
      </c>
      <c r="J4492" s="8">
        <v>0.42299999999999999</v>
      </c>
      <c r="K4492" s="8">
        <v>0.60299999999999998</v>
      </c>
      <c r="L4492" s="8">
        <v>1.0269999999999999</v>
      </c>
      <c r="M4492" s="7">
        <v>48</v>
      </c>
      <c r="N4492" s="7">
        <v>225</v>
      </c>
      <c r="O4492" s="7">
        <v>179</v>
      </c>
      <c r="P4492" s="7">
        <v>38</v>
      </c>
      <c r="Q4492" s="7">
        <v>54</v>
      </c>
      <c r="R4492" s="7">
        <v>9</v>
      </c>
      <c r="S4492" s="7">
        <v>3</v>
      </c>
      <c r="T4492" s="7">
        <v>13</v>
      </c>
      <c r="U4492" s="7">
        <v>49</v>
      </c>
      <c r="V4492" s="7">
        <v>2</v>
      </c>
      <c r="W4492" s="7">
        <v>38</v>
      </c>
      <c r="X4492" s="7">
        <v>48</v>
      </c>
      <c r="Y4492" s="7">
        <v>4</v>
      </c>
      <c r="Z4492" s="7">
        <v>2</v>
      </c>
      <c r="AA4492"/>
    </row>
    <row r="4493" spans="1:27" x14ac:dyDescent="0.25">
      <c r="A4493" s="24">
        <f t="shared" si="214"/>
        <v>1</v>
      </c>
      <c r="B4493" s="24" t="str">
        <f t="shared" si="212"/>
        <v/>
      </c>
      <c r="C4493" s="24" t="str">
        <f t="shared" si="213"/>
        <v/>
      </c>
      <c r="D4493" s="24">
        <v>2026</v>
      </c>
      <c r="E4493" s="7" t="s">
        <v>4775</v>
      </c>
      <c r="F4493" s="7" t="s">
        <v>4770</v>
      </c>
      <c r="G4493" s="7" t="s">
        <v>29</v>
      </c>
      <c r="H4493" s="7" t="s">
        <v>30</v>
      </c>
      <c r="I4493" s="8">
        <v>0.29499999999999998</v>
      </c>
      <c r="J4493" s="8">
        <v>0.40500000000000003</v>
      </c>
      <c r="K4493" s="8">
        <v>0.497</v>
      </c>
      <c r="L4493" s="8">
        <v>0.90300000000000002</v>
      </c>
      <c r="M4493" s="7">
        <v>48</v>
      </c>
      <c r="N4493" s="7">
        <v>222</v>
      </c>
      <c r="O4493" s="7">
        <v>183</v>
      </c>
      <c r="P4493" s="7">
        <v>41</v>
      </c>
      <c r="Q4493" s="7">
        <v>54</v>
      </c>
      <c r="R4493" s="7">
        <v>10</v>
      </c>
      <c r="S4493" s="7">
        <v>3</v>
      </c>
      <c r="T4493" s="7">
        <v>7</v>
      </c>
      <c r="U4493" s="7">
        <v>37</v>
      </c>
      <c r="V4493" s="7">
        <v>7</v>
      </c>
      <c r="W4493" s="7">
        <v>29</v>
      </c>
      <c r="X4493" s="7">
        <v>33</v>
      </c>
      <c r="Y4493" s="7">
        <v>6</v>
      </c>
      <c r="Z4493" s="7">
        <v>3</v>
      </c>
      <c r="AA4493"/>
    </row>
    <row r="4494" spans="1:27" x14ac:dyDescent="0.25">
      <c r="A4494" s="24">
        <f t="shared" si="214"/>
        <v>1</v>
      </c>
      <c r="B4494" s="24" t="str">
        <f t="shared" si="212"/>
        <v/>
      </c>
      <c r="C4494" s="24" t="str">
        <f t="shared" si="213"/>
        <v/>
      </c>
      <c r="D4494" s="24">
        <v>2026</v>
      </c>
      <c r="E4494" s="7" t="s">
        <v>4776</v>
      </c>
      <c r="F4494" s="7" t="s">
        <v>4770</v>
      </c>
      <c r="G4494" s="7" t="s">
        <v>29</v>
      </c>
      <c r="H4494" s="7" t="s">
        <v>25</v>
      </c>
      <c r="I4494" s="8">
        <v>0.28299999999999997</v>
      </c>
      <c r="J4494" s="8">
        <v>0.36499999999999999</v>
      </c>
      <c r="K4494" s="8">
        <v>0.49399999999999999</v>
      </c>
      <c r="L4494" s="8">
        <v>0.85899999999999999</v>
      </c>
      <c r="M4494" s="7">
        <v>44</v>
      </c>
      <c r="N4494" s="7">
        <v>195</v>
      </c>
      <c r="O4494" s="7">
        <v>166</v>
      </c>
      <c r="P4494" s="7">
        <v>26</v>
      </c>
      <c r="Q4494" s="7">
        <v>47</v>
      </c>
      <c r="R4494" s="7">
        <v>4</v>
      </c>
      <c r="S4494" s="7">
        <v>2</v>
      </c>
      <c r="T4494" s="7">
        <v>9</v>
      </c>
      <c r="U4494" s="7">
        <v>36</v>
      </c>
      <c r="V4494" s="7">
        <v>9</v>
      </c>
      <c r="W4494" s="7">
        <v>14</v>
      </c>
      <c r="X4494" s="7">
        <v>38</v>
      </c>
      <c r="Y4494" s="7">
        <v>5</v>
      </c>
      <c r="Z4494" s="7">
        <v>0</v>
      </c>
      <c r="AA4494"/>
    </row>
    <row r="4495" spans="1:27" x14ac:dyDescent="0.25">
      <c r="A4495" s="24">
        <f t="shared" si="214"/>
        <v>1</v>
      </c>
      <c r="B4495" s="24" t="str">
        <f t="shared" si="212"/>
        <v/>
      </c>
      <c r="C4495" s="24" t="str">
        <f t="shared" si="213"/>
        <v/>
      </c>
      <c r="D4495" s="24">
        <v>2026</v>
      </c>
      <c r="E4495" s="7" t="s">
        <v>4777</v>
      </c>
      <c r="F4495" s="7" t="s">
        <v>4770</v>
      </c>
      <c r="G4495" s="7" t="s">
        <v>29</v>
      </c>
      <c r="H4495" s="7" t="s">
        <v>27</v>
      </c>
      <c r="I4495" s="8">
        <v>0.246</v>
      </c>
      <c r="J4495" s="8">
        <v>0.311</v>
      </c>
      <c r="K4495" s="8">
        <v>0.41499999999999998</v>
      </c>
      <c r="L4495" s="8">
        <v>0.72599999999999998</v>
      </c>
      <c r="M4495" s="7">
        <v>47</v>
      </c>
      <c r="N4495" s="7">
        <v>193</v>
      </c>
      <c r="O4495" s="7">
        <v>171</v>
      </c>
      <c r="P4495" s="7">
        <v>29</v>
      </c>
      <c r="Q4495" s="7">
        <v>42</v>
      </c>
      <c r="R4495" s="7">
        <v>5</v>
      </c>
      <c r="S4495" s="7">
        <v>0</v>
      </c>
      <c r="T4495" s="7">
        <v>8</v>
      </c>
      <c r="U4495" s="7">
        <v>32</v>
      </c>
      <c r="V4495" s="7">
        <v>4</v>
      </c>
      <c r="W4495" s="7">
        <v>13</v>
      </c>
      <c r="X4495" s="7">
        <v>48</v>
      </c>
      <c r="Y4495" s="7">
        <v>8</v>
      </c>
      <c r="Z4495" s="7">
        <v>1</v>
      </c>
      <c r="AA4495"/>
    </row>
    <row r="4496" spans="1:27" x14ac:dyDescent="0.25">
      <c r="A4496" s="24" t="str">
        <f t="shared" si="214"/>
        <v/>
      </c>
      <c r="B4496" s="24" t="str">
        <f t="shared" si="212"/>
        <v/>
      </c>
      <c r="C4496" s="24" t="str">
        <f t="shared" si="213"/>
        <v/>
      </c>
      <c r="D4496" s="24">
        <v>2026</v>
      </c>
      <c r="E4496" s="7" t="s">
        <v>4778</v>
      </c>
      <c r="F4496" s="7" t="s">
        <v>4770</v>
      </c>
      <c r="G4496" s="7" t="s">
        <v>37</v>
      </c>
      <c r="H4496" s="7" t="s">
        <v>44</v>
      </c>
      <c r="I4496" s="8">
        <v>0.27900000000000003</v>
      </c>
      <c r="J4496" s="8">
        <v>0.38900000000000001</v>
      </c>
      <c r="K4496" s="8">
        <v>0.39300000000000002</v>
      </c>
      <c r="L4496" s="8">
        <v>0.78200000000000003</v>
      </c>
      <c r="M4496" s="7">
        <v>24</v>
      </c>
      <c r="N4496" s="7">
        <v>72</v>
      </c>
      <c r="O4496" s="7">
        <v>61</v>
      </c>
      <c r="P4496" s="7">
        <v>11</v>
      </c>
      <c r="Q4496" s="7">
        <v>17</v>
      </c>
      <c r="R4496" s="7">
        <v>4</v>
      </c>
      <c r="S4496" s="7">
        <v>0</v>
      </c>
      <c r="T4496" s="7">
        <v>1</v>
      </c>
      <c r="U4496" s="7">
        <v>4</v>
      </c>
      <c r="V4496" s="7">
        <v>2</v>
      </c>
      <c r="W4496" s="7">
        <v>9</v>
      </c>
      <c r="X4496" s="7">
        <v>11</v>
      </c>
      <c r="Y4496" s="7">
        <v>0</v>
      </c>
      <c r="Z4496" s="7">
        <v>0</v>
      </c>
      <c r="AA4496"/>
    </row>
    <row r="4497" spans="1:27" x14ac:dyDescent="0.25">
      <c r="A4497" s="24" t="str">
        <f t="shared" si="214"/>
        <v/>
      </c>
      <c r="B4497" s="24" t="str">
        <f t="shared" si="212"/>
        <v/>
      </c>
      <c r="C4497" s="24" t="str">
        <f t="shared" si="213"/>
        <v/>
      </c>
      <c r="D4497" s="24">
        <v>2026</v>
      </c>
      <c r="E4497" s="7" t="s">
        <v>4779</v>
      </c>
      <c r="F4497" s="7" t="s">
        <v>4770</v>
      </c>
      <c r="G4497" s="7" t="s">
        <v>37</v>
      </c>
      <c r="H4497" s="7" t="s">
        <v>33</v>
      </c>
      <c r="I4497" s="8">
        <v>0.247</v>
      </c>
      <c r="J4497" s="8">
        <v>0.34399999999999997</v>
      </c>
      <c r="K4497" s="8">
        <v>0.48099999999999998</v>
      </c>
      <c r="L4497" s="8">
        <v>0.82499999999999996</v>
      </c>
      <c r="M4497" s="7">
        <v>27</v>
      </c>
      <c r="N4497" s="7">
        <v>94</v>
      </c>
      <c r="O4497" s="7">
        <v>77</v>
      </c>
      <c r="P4497" s="7">
        <v>18</v>
      </c>
      <c r="Q4497" s="7">
        <v>19</v>
      </c>
      <c r="R4497" s="7">
        <v>3</v>
      </c>
      <c r="S4497" s="7">
        <v>0</v>
      </c>
      <c r="T4497" s="7">
        <v>5</v>
      </c>
      <c r="U4497" s="7">
        <v>14</v>
      </c>
      <c r="V4497" s="7">
        <v>2</v>
      </c>
      <c r="W4497" s="7">
        <v>11</v>
      </c>
      <c r="X4497" s="7">
        <v>24</v>
      </c>
      <c r="Y4497" s="7">
        <v>1</v>
      </c>
      <c r="Z4497" s="7">
        <v>1</v>
      </c>
      <c r="AA4497"/>
    </row>
    <row r="4498" spans="1:27" x14ac:dyDescent="0.25">
      <c r="A4498" s="24">
        <f t="shared" si="214"/>
        <v>1</v>
      </c>
      <c r="B4498" s="24" t="str">
        <f t="shared" si="212"/>
        <v/>
      </c>
      <c r="C4498" s="24" t="str">
        <f t="shared" si="213"/>
        <v/>
      </c>
      <c r="D4498" s="24">
        <v>2026</v>
      </c>
      <c r="E4498" s="7" t="s">
        <v>4780</v>
      </c>
      <c r="F4498" s="7" t="s">
        <v>4770</v>
      </c>
      <c r="G4498" s="7" t="s">
        <v>29</v>
      </c>
      <c r="H4498" s="7" t="s">
        <v>33</v>
      </c>
      <c r="I4498" s="8">
        <v>0.23400000000000001</v>
      </c>
      <c r="J4498" s="8">
        <v>0.32700000000000001</v>
      </c>
      <c r="K4498" s="8">
        <v>0.27700000000000002</v>
      </c>
      <c r="L4498" s="8">
        <v>0.60399999999999998</v>
      </c>
      <c r="M4498" s="7">
        <v>19</v>
      </c>
      <c r="N4498" s="7">
        <v>56</v>
      </c>
      <c r="O4498" s="7">
        <v>47</v>
      </c>
      <c r="P4498" s="7">
        <v>10</v>
      </c>
      <c r="Q4498" s="7">
        <v>11</v>
      </c>
      <c r="R4498" s="7">
        <v>2</v>
      </c>
      <c r="S4498" s="7">
        <v>0</v>
      </c>
      <c r="T4498" s="7">
        <v>0</v>
      </c>
      <c r="U4498" s="7">
        <v>8</v>
      </c>
      <c r="V4498" s="7">
        <v>5</v>
      </c>
      <c r="W4498" s="7">
        <v>2</v>
      </c>
      <c r="X4498" s="7">
        <v>13</v>
      </c>
      <c r="Y4498" s="7">
        <v>2</v>
      </c>
      <c r="Z4498" s="7">
        <v>0</v>
      </c>
      <c r="AA4498"/>
    </row>
    <row r="4499" spans="1:27" x14ac:dyDescent="0.25">
      <c r="A4499" s="24">
        <f t="shared" si="214"/>
        <v>1</v>
      </c>
      <c r="B4499" s="24" t="str">
        <f t="shared" si="212"/>
        <v/>
      </c>
      <c r="C4499" s="24" t="str">
        <f t="shared" si="213"/>
        <v/>
      </c>
      <c r="D4499" s="24">
        <v>2026</v>
      </c>
      <c r="E4499" s="7" t="s">
        <v>4781</v>
      </c>
      <c r="F4499" s="7" t="s">
        <v>4770</v>
      </c>
      <c r="G4499" s="7" t="s">
        <v>29</v>
      </c>
      <c r="H4499" s="7" t="s">
        <v>33</v>
      </c>
      <c r="I4499" s="8">
        <v>0.222</v>
      </c>
      <c r="J4499" s="8">
        <v>0.34799999999999998</v>
      </c>
      <c r="K4499" s="8">
        <v>0.222</v>
      </c>
      <c r="L4499" s="8">
        <v>0.56999999999999995</v>
      </c>
      <c r="M4499" s="7">
        <v>8</v>
      </c>
      <c r="N4499" s="7">
        <v>26</v>
      </c>
      <c r="O4499" s="7">
        <v>18</v>
      </c>
      <c r="P4499" s="7">
        <v>6</v>
      </c>
      <c r="Q4499" s="7">
        <v>4</v>
      </c>
      <c r="R4499" s="7">
        <v>0</v>
      </c>
      <c r="S4499" s="7">
        <v>0</v>
      </c>
      <c r="T4499" s="7">
        <v>0</v>
      </c>
      <c r="U4499" s="7">
        <v>1</v>
      </c>
      <c r="V4499" s="7">
        <v>2</v>
      </c>
      <c r="W4499" s="7">
        <v>2</v>
      </c>
      <c r="X4499" s="7">
        <v>3</v>
      </c>
      <c r="Y4499" s="7">
        <v>0</v>
      </c>
      <c r="Z4499" s="7">
        <v>0</v>
      </c>
      <c r="AA4499"/>
    </row>
    <row r="4500" spans="1:27" x14ac:dyDescent="0.25">
      <c r="A4500" s="24" t="str">
        <f t="shared" si="214"/>
        <v/>
      </c>
      <c r="B4500" s="24" t="str">
        <f t="shared" si="212"/>
        <v/>
      </c>
      <c r="C4500" s="24" t="str">
        <f t="shared" si="213"/>
        <v/>
      </c>
      <c r="D4500" s="24">
        <v>2026</v>
      </c>
      <c r="E4500" s="7" t="s">
        <v>4782</v>
      </c>
      <c r="F4500" s="7" t="s">
        <v>4770</v>
      </c>
      <c r="G4500" s="7" t="s">
        <v>37</v>
      </c>
      <c r="H4500" s="7" t="s">
        <v>35</v>
      </c>
      <c r="I4500" s="8">
        <v>0.2</v>
      </c>
      <c r="J4500" s="8">
        <v>0.39100000000000001</v>
      </c>
      <c r="K4500" s="8">
        <v>0.34300000000000003</v>
      </c>
      <c r="L4500" s="8">
        <v>0.73399999999999999</v>
      </c>
      <c r="M4500" s="7">
        <v>12</v>
      </c>
      <c r="N4500" s="7">
        <v>48</v>
      </c>
      <c r="O4500" s="7">
        <v>35</v>
      </c>
      <c r="P4500" s="7">
        <v>8</v>
      </c>
      <c r="Q4500" s="7">
        <v>7</v>
      </c>
      <c r="R4500" s="7">
        <v>2</v>
      </c>
      <c r="S4500" s="7">
        <v>0</v>
      </c>
      <c r="T4500" s="7">
        <v>1</v>
      </c>
      <c r="U4500" s="7">
        <v>5</v>
      </c>
      <c r="V4500" s="7">
        <v>3</v>
      </c>
      <c r="W4500" s="7">
        <v>8</v>
      </c>
      <c r="X4500" s="7">
        <v>12</v>
      </c>
      <c r="Y4500" s="7">
        <v>1</v>
      </c>
      <c r="Z4500" s="7">
        <v>0</v>
      </c>
      <c r="AA4500"/>
    </row>
    <row r="4501" spans="1:27" x14ac:dyDescent="0.25">
      <c r="A4501" s="24" t="str">
        <f t="shared" si="214"/>
        <v/>
      </c>
      <c r="B4501" s="24" t="str">
        <f t="shared" si="212"/>
        <v/>
      </c>
      <c r="C4501" s="24">
        <f t="shared" si="213"/>
        <v>1</v>
      </c>
      <c r="D4501" s="24">
        <v>2026</v>
      </c>
      <c r="E4501" s="7" t="s">
        <v>4783</v>
      </c>
      <c r="F4501" s="7" t="s">
        <v>4770</v>
      </c>
      <c r="G4501" s="7" t="s">
        <v>47</v>
      </c>
      <c r="H4501" s="7" t="s">
        <v>25</v>
      </c>
      <c r="I4501" s="8">
        <v>0.17899999999999999</v>
      </c>
      <c r="J4501" s="8">
        <v>0.378</v>
      </c>
      <c r="K4501" s="8">
        <v>0.214</v>
      </c>
      <c r="L4501" s="8">
        <v>0.59299999999999997</v>
      </c>
      <c r="M4501" s="7">
        <v>12</v>
      </c>
      <c r="N4501" s="7">
        <v>40</v>
      </c>
      <c r="O4501" s="7">
        <v>28</v>
      </c>
      <c r="P4501" s="7">
        <v>3</v>
      </c>
      <c r="Q4501" s="7">
        <v>5</v>
      </c>
      <c r="R4501" s="7">
        <v>1</v>
      </c>
      <c r="S4501" s="7">
        <v>0</v>
      </c>
      <c r="T4501" s="7">
        <v>0</v>
      </c>
      <c r="U4501" s="7">
        <v>2</v>
      </c>
      <c r="V4501" s="7">
        <v>4</v>
      </c>
      <c r="W4501" s="7">
        <v>5</v>
      </c>
      <c r="X4501" s="7">
        <v>8</v>
      </c>
      <c r="Y4501" s="7">
        <v>0</v>
      </c>
      <c r="Z4501" s="7">
        <v>0</v>
      </c>
      <c r="AA4501"/>
    </row>
    <row r="4502" spans="1:27" x14ac:dyDescent="0.25">
      <c r="A4502" s="24">
        <f t="shared" si="214"/>
        <v>1</v>
      </c>
      <c r="B4502" s="24" t="str">
        <f t="shared" si="212"/>
        <v/>
      </c>
      <c r="C4502" s="24" t="str">
        <f t="shared" si="213"/>
        <v/>
      </c>
      <c r="D4502" s="24">
        <v>2026</v>
      </c>
      <c r="E4502" s="7" t="s">
        <v>4784</v>
      </c>
      <c r="F4502" s="7" t="s">
        <v>4770</v>
      </c>
      <c r="G4502" s="7" t="s">
        <v>29</v>
      </c>
      <c r="H4502" s="7" t="s">
        <v>44</v>
      </c>
      <c r="I4502" s="8">
        <v>0.13800000000000001</v>
      </c>
      <c r="J4502" s="8">
        <v>0.23499999999999999</v>
      </c>
      <c r="K4502" s="8">
        <v>0.13800000000000001</v>
      </c>
      <c r="L4502" s="8">
        <v>0.373</v>
      </c>
      <c r="M4502" s="7">
        <v>14</v>
      </c>
      <c r="N4502" s="7">
        <v>34</v>
      </c>
      <c r="O4502" s="7">
        <v>29</v>
      </c>
      <c r="P4502" s="7">
        <v>2</v>
      </c>
      <c r="Q4502" s="7">
        <v>4</v>
      </c>
      <c r="R4502" s="7">
        <v>0</v>
      </c>
      <c r="S4502" s="7">
        <v>0</v>
      </c>
      <c r="T4502" s="7">
        <v>0</v>
      </c>
      <c r="U4502" s="7">
        <v>2</v>
      </c>
      <c r="V4502" s="7">
        <v>2</v>
      </c>
      <c r="W4502" s="7">
        <v>2</v>
      </c>
      <c r="X4502" s="7">
        <v>5</v>
      </c>
      <c r="Y4502" s="7">
        <v>0</v>
      </c>
      <c r="Z4502" s="7">
        <v>0</v>
      </c>
      <c r="AA4502"/>
    </row>
    <row r="4503" spans="1:27" x14ac:dyDescent="0.25">
      <c r="A4503" s="24">
        <f t="shared" si="214"/>
        <v>1</v>
      </c>
      <c r="B4503" s="24" t="str">
        <f t="shared" si="212"/>
        <v/>
      </c>
      <c r="C4503" s="24" t="str">
        <f t="shared" si="213"/>
        <v/>
      </c>
      <c r="D4503" s="24">
        <v>2026</v>
      </c>
      <c r="E4503" s="7" t="s">
        <v>4785</v>
      </c>
      <c r="F4503" s="7" t="s">
        <v>4786</v>
      </c>
      <c r="G4503" s="7" t="s">
        <v>29</v>
      </c>
      <c r="H4503" s="7" t="s">
        <v>27</v>
      </c>
      <c r="I4503" s="8">
        <v>0.32300000000000001</v>
      </c>
      <c r="J4503" s="8">
        <v>0.38800000000000001</v>
      </c>
      <c r="K4503" s="8">
        <v>0.59799999999999998</v>
      </c>
      <c r="L4503" s="8">
        <v>0.98599999999999999</v>
      </c>
      <c r="M4503" s="7">
        <v>59</v>
      </c>
      <c r="N4503" s="7">
        <v>284</v>
      </c>
      <c r="O4503" s="7">
        <v>251</v>
      </c>
      <c r="P4503" s="7">
        <v>49</v>
      </c>
      <c r="Q4503" s="7">
        <v>81</v>
      </c>
      <c r="R4503" s="7">
        <v>13</v>
      </c>
      <c r="S4503" s="7">
        <v>7</v>
      </c>
      <c r="T4503" s="7">
        <v>14</v>
      </c>
      <c r="U4503" s="7">
        <v>54</v>
      </c>
      <c r="V4503" s="7">
        <v>9</v>
      </c>
      <c r="W4503" s="7">
        <v>19</v>
      </c>
      <c r="X4503" s="7">
        <v>63</v>
      </c>
      <c r="Y4503" s="7">
        <v>7</v>
      </c>
      <c r="Z4503" s="7">
        <v>0</v>
      </c>
      <c r="AA4503"/>
    </row>
    <row r="4504" spans="1:27" x14ac:dyDescent="0.25">
      <c r="A4504" s="24">
        <f t="shared" si="214"/>
        <v>1</v>
      </c>
      <c r="B4504" s="24" t="str">
        <f t="shared" si="212"/>
        <v/>
      </c>
      <c r="C4504" s="24" t="str">
        <f t="shared" si="213"/>
        <v/>
      </c>
      <c r="D4504" s="24">
        <v>2026</v>
      </c>
      <c r="E4504" s="7" t="s">
        <v>4787</v>
      </c>
      <c r="F4504" s="7" t="s">
        <v>4786</v>
      </c>
      <c r="G4504" s="7" t="s">
        <v>29</v>
      </c>
      <c r="H4504" s="7" t="s">
        <v>25</v>
      </c>
      <c r="I4504" s="8">
        <v>0.313</v>
      </c>
      <c r="J4504" s="8">
        <v>0.40300000000000002</v>
      </c>
      <c r="K4504" s="8">
        <v>0.48</v>
      </c>
      <c r="L4504" s="8">
        <v>0.88300000000000001</v>
      </c>
      <c r="M4504" s="7">
        <v>51</v>
      </c>
      <c r="N4504" s="7">
        <v>233</v>
      </c>
      <c r="O4504" s="7">
        <v>198</v>
      </c>
      <c r="P4504" s="7">
        <v>39</v>
      </c>
      <c r="Q4504" s="7">
        <v>62</v>
      </c>
      <c r="R4504" s="7">
        <v>10</v>
      </c>
      <c r="S4504" s="7">
        <v>1</v>
      </c>
      <c r="T4504" s="7">
        <v>7</v>
      </c>
      <c r="U4504" s="7">
        <v>41</v>
      </c>
      <c r="V4504" s="7">
        <v>14</v>
      </c>
      <c r="W4504" s="7">
        <v>18</v>
      </c>
      <c r="X4504" s="7">
        <v>35</v>
      </c>
      <c r="Y4504" s="7">
        <v>0</v>
      </c>
      <c r="Z4504" s="7">
        <v>0</v>
      </c>
      <c r="AA4504"/>
    </row>
    <row r="4505" spans="1:27" x14ac:dyDescent="0.25">
      <c r="A4505" s="24">
        <f t="shared" si="214"/>
        <v>1</v>
      </c>
      <c r="B4505" s="24" t="str">
        <f t="shared" si="212"/>
        <v/>
      </c>
      <c r="C4505" s="24" t="str">
        <f t="shared" si="213"/>
        <v/>
      </c>
      <c r="D4505" s="24">
        <v>2026</v>
      </c>
      <c r="E4505" s="7" t="s">
        <v>4790</v>
      </c>
      <c r="F4505" s="7" t="s">
        <v>4786</v>
      </c>
      <c r="G4505" s="7" t="s">
        <v>29</v>
      </c>
      <c r="H4505" s="7" t="s">
        <v>35</v>
      </c>
      <c r="I4505" s="8">
        <v>0.29399999999999998</v>
      </c>
      <c r="J4505" s="8">
        <v>0.379</v>
      </c>
      <c r="K4505" s="8">
        <v>0.42199999999999999</v>
      </c>
      <c r="L4505" s="8">
        <v>0.8</v>
      </c>
      <c r="M4505" s="7">
        <v>54</v>
      </c>
      <c r="N4505" s="7">
        <v>243</v>
      </c>
      <c r="O4505" s="7">
        <v>211</v>
      </c>
      <c r="P4505" s="7">
        <v>33</v>
      </c>
      <c r="Q4505" s="7">
        <v>62</v>
      </c>
      <c r="R4505" s="7">
        <v>10</v>
      </c>
      <c r="S4505" s="7">
        <v>1</v>
      </c>
      <c r="T4505" s="7">
        <v>5</v>
      </c>
      <c r="U4505" s="7">
        <v>34</v>
      </c>
      <c r="V4505" s="7">
        <v>9</v>
      </c>
      <c r="W4505" s="7">
        <v>21</v>
      </c>
      <c r="X4505" s="7">
        <v>23</v>
      </c>
      <c r="Y4505" s="7">
        <v>2</v>
      </c>
      <c r="Z4505" s="7">
        <v>1</v>
      </c>
      <c r="AA4505"/>
    </row>
    <row r="4506" spans="1:27" x14ac:dyDescent="0.25">
      <c r="A4506" s="24">
        <f t="shared" si="214"/>
        <v>1</v>
      </c>
      <c r="B4506" s="24" t="str">
        <f t="shared" si="212"/>
        <v/>
      </c>
      <c r="C4506" s="24" t="str">
        <f t="shared" si="213"/>
        <v/>
      </c>
      <c r="D4506" s="24">
        <v>2026</v>
      </c>
      <c r="E4506" s="7" t="s">
        <v>4788</v>
      </c>
      <c r="F4506" s="7" t="s">
        <v>4786</v>
      </c>
      <c r="G4506" s="7" t="s">
        <v>29</v>
      </c>
      <c r="H4506" s="7" t="s">
        <v>42</v>
      </c>
      <c r="I4506" s="8">
        <v>0.29299999999999998</v>
      </c>
      <c r="J4506" s="8">
        <v>0.34699999999999998</v>
      </c>
      <c r="K4506" s="8">
        <v>0.39700000000000002</v>
      </c>
      <c r="L4506" s="8">
        <v>0.74299999999999999</v>
      </c>
      <c r="M4506" s="7">
        <v>59</v>
      </c>
      <c r="N4506" s="7">
        <v>254</v>
      </c>
      <c r="O4506" s="7">
        <v>232</v>
      </c>
      <c r="P4506" s="7">
        <v>41</v>
      </c>
      <c r="Q4506" s="7">
        <v>68</v>
      </c>
      <c r="R4506" s="7">
        <v>9</v>
      </c>
      <c r="S4506" s="7">
        <v>0</v>
      </c>
      <c r="T4506" s="7">
        <v>5</v>
      </c>
      <c r="U4506" s="7">
        <v>29</v>
      </c>
      <c r="V4506" s="7">
        <v>3</v>
      </c>
      <c r="W4506" s="7">
        <v>16</v>
      </c>
      <c r="X4506" s="7">
        <v>47</v>
      </c>
      <c r="Y4506" s="7">
        <v>0</v>
      </c>
      <c r="Z4506" s="7">
        <v>0</v>
      </c>
      <c r="AA4506"/>
    </row>
    <row r="4507" spans="1:27" x14ac:dyDescent="0.25">
      <c r="A4507" s="24">
        <f t="shared" si="214"/>
        <v>1</v>
      </c>
      <c r="B4507" s="24" t="str">
        <f t="shared" si="212"/>
        <v/>
      </c>
      <c r="C4507" s="24" t="str">
        <f t="shared" si="213"/>
        <v/>
      </c>
      <c r="D4507" s="24">
        <v>2026</v>
      </c>
      <c r="E4507" s="7" t="s">
        <v>4789</v>
      </c>
      <c r="F4507" s="7" t="s">
        <v>4786</v>
      </c>
      <c r="G4507" s="7" t="s">
        <v>29</v>
      </c>
      <c r="H4507" s="7" t="s">
        <v>30</v>
      </c>
      <c r="I4507" s="8">
        <v>0.28799999999999998</v>
      </c>
      <c r="J4507" s="8">
        <v>0.372</v>
      </c>
      <c r="K4507" s="8">
        <v>0.46</v>
      </c>
      <c r="L4507" s="8">
        <v>0.83199999999999996</v>
      </c>
      <c r="M4507" s="7">
        <v>59</v>
      </c>
      <c r="N4507" s="7">
        <v>266</v>
      </c>
      <c r="O4507" s="7">
        <v>226</v>
      </c>
      <c r="P4507" s="7">
        <v>39</v>
      </c>
      <c r="Q4507" s="7">
        <v>65</v>
      </c>
      <c r="R4507" s="7">
        <v>13</v>
      </c>
      <c r="S4507" s="7">
        <v>1</v>
      </c>
      <c r="T4507" s="7">
        <v>8</v>
      </c>
      <c r="U4507" s="7">
        <v>40</v>
      </c>
      <c r="V4507" s="7">
        <v>6</v>
      </c>
      <c r="W4507" s="7">
        <v>26</v>
      </c>
      <c r="X4507" s="7">
        <v>46</v>
      </c>
      <c r="Y4507" s="7">
        <v>1</v>
      </c>
      <c r="Z4507" s="7">
        <v>0</v>
      </c>
      <c r="AA4507"/>
    </row>
    <row r="4508" spans="1:27" x14ac:dyDescent="0.25">
      <c r="A4508" s="24" t="str">
        <f t="shared" si="214"/>
        <v/>
      </c>
      <c r="B4508" s="24" t="str">
        <f t="shared" si="212"/>
        <v/>
      </c>
      <c r="C4508" s="24" t="str">
        <f t="shared" si="213"/>
        <v/>
      </c>
      <c r="D4508" s="24">
        <v>2026</v>
      </c>
      <c r="E4508" s="7" t="s">
        <v>4791</v>
      </c>
      <c r="F4508" s="7" t="s">
        <v>4786</v>
      </c>
      <c r="G4508" s="7" t="s">
        <v>47</v>
      </c>
      <c r="H4508" s="7" t="s">
        <v>40</v>
      </c>
      <c r="I4508" s="8">
        <v>0.28000000000000003</v>
      </c>
      <c r="J4508" s="8">
        <v>0.39600000000000002</v>
      </c>
      <c r="K4508" s="8">
        <v>0.32600000000000001</v>
      </c>
      <c r="L4508" s="8">
        <v>0.72199999999999998</v>
      </c>
      <c r="M4508" s="7">
        <v>59</v>
      </c>
      <c r="N4508" s="7">
        <v>234</v>
      </c>
      <c r="O4508" s="7">
        <v>193</v>
      </c>
      <c r="P4508" s="7">
        <v>35</v>
      </c>
      <c r="Q4508" s="7">
        <v>54</v>
      </c>
      <c r="R4508" s="7">
        <v>9</v>
      </c>
      <c r="S4508" s="7">
        <v>0</v>
      </c>
      <c r="T4508" s="7">
        <v>0</v>
      </c>
      <c r="U4508" s="7">
        <v>31</v>
      </c>
      <c r="V4508" s="7">
        <v>18</v>
      </c>
      <c r="W4508" s="7">
        <v>19</v>
      </c>
      <c r="X4508" s="7">
        <v>26</v>
      </c>
      <c r="Y4508" s="7">
        <v>14</v>
      </c>
      <c r="Z4508" s="7">
        <v>1</v>
      </c>
      <c r="AA4508"/>
    </row>
    <row r="4509" spans="1:27" x14ac:dyDescent="0.25">
      <c r="A4509" s="24" t="str">
        <f t="shared" si="214"/>
        <v/>
      </c>
      <c r="B4509" s="24" t="str">
        <f t="shared" si="212"/>
        <v/>
      </c>
      <c r="C4509" s="24" t="str">
        <f t="shared" si="213"/>
        <v/>
      </c>
      <c r="D4509" s="24">
        <v>2026</v>
      </c>
      <c r="E4509" s="7" t="s">
        <v>4792</v>
      </c>
      <c r="F4509" s="7" t="s">
        <v>4786</v>
      </c>
      <c r="G4509" s="7" t="s">
        <v>37</v>
      </c>
      <c r="H4509" s="7" t="s">
        <v>44</v>
      </c>
      <c r="I4509" s="8">
        <v>0.26600000000000001</v>
      </c>
      <c r="J4509" s="8">
        <v>0.39500000000000002</v>
      </c>
      <c r="K4509" s="8">
        <v>0.35699999999999998</v>
      </c>
      <c r="L4509" s="8">
        <v>0.753</v>
      </c>
      <c r="M4509" s="7">
        <v>58</v>
      </c>
      <c r="N4509" s="7">
        <v>258</v>
      </c>
      <c r="O4509" s="7">
        <v>207</v>
      </c>
      <c r="P4509" s="7">
        <v>40</v>
      </c>
      <c r="Q4509" s="7">
        <v>55</v>
      </c>
      <c r="R4509" s="7">
        <v>8</v>
      </c>
      <c r="S4509" s="7">
        <v>1</v>
      </c>
      <c r="T4509" s="7">
        <v>3</v>
      </c>
      <c r="U4509" s="7">
        <v>19</v>
      </c>
      <c r="V4509" s="7">
        <v>10</v>
      </c>
      <c r="W4509" s="7">
        <v>35</v>
      </c>
      <c r="X4509" s="7">
        <v>47</v>
      </c>
      <c r="Y4509" s="7">
        <v>4</v>
      </c>
      <c r="Z4509" s="7">
        <v>1</v>
      </c>
      <c r="AA4509"/>
    </row>
    <row r="4510" spans="1:27" x14ac:dyDescent="0.25">
      <c r="A4510" s="24">
        <f t="shared" si="214"/>
        <v>1</v>
      </c>
      <c r="B4510" s="24" t="str">
        <f t="shared" si="212"/>
        <v/>
      </c>
      <c r="C4510" s="24" t="str">
        <f t="shared" si="213"/>
        <v/>
      </c>
      <c r="D4510" s="24">
        <v>2026</v>
      </c>
      <c r="E4510" s="7" t="s">
        <v>4793</v>
      </c>
      <c r="F4510" s="7" t="s">
        <v>4786</v>
      </c>
      <c r="G4510" s="7" t="s">
        <v>29</v>
      </c>
      <c r="H4510" s="7" t="s">
        <v>25</v>
      </c>
      <c r="I4510" s="8">
        <v>0.33300000000000002</v>
      </c>
      <c r="J4510" s="8">
        <v>0.55600000000000005</v>
      </c>
      <c r="K4510" s="8">
        <v>0.33300000000000002</v>
      </c>
      <c r="L4510" s="8">
        <v>0.88900000000000001</v>
      </c>
      <c r="M4510" s="7">
        <v>8</v>
      </c>
      <c r="N4510" s="7">
        <v>9</v>
      </c>
      <c r="O4510" s="7">
        <v>6</v>
      </c>
      <c r="P4510" s="7">
        <v>0</v>
      </c>
      <c r="Q4510" s="7">
        <v>2</v>
      </c>
      <c r="R4510" s="7">
        <v>0</v>
      </c>
      <c r="S4510" s="7">
        <v>0</v>
      </c>
      <c r="T4510" s="7">
        <v>0</v>
      </c>
      <c r="U4510" s="7">
        <v>0</v>
      </c>
      <c r="V4510" s="7">
        <v>0</v>
      </c>
      <c r="W4510" s="7">
        <v>3</v>
      </c>
      <c r="X4510" s="7">
        <v>1</v>
      </c>
      <c r="Y4510" s="7">
        <v>0</v>
      </c>
      <c r="Z4510" s="7">
        <v>0</v>
      </c>
      <c r="AA4510"/>
    </row>
    <row r="4511" spans="1:27" x14ac:dyDescent="0.25">
      <c r="A4511" s="24" t="str">
        <f t="shared" si="214"/>
        <v/>
      </c>
      <c r="B4511" s="24" t="str">
        <f t="shared" si="212"/>
        <v/>
      </c>
      <c r="C4511" s="24" t="str">
        <f t="shared" si="213"/>
        <v/>
      </c>
      <c r="D4511" s="24">
        <v>2026</v>
      </c>
      <c r="E4511" s="7" t="s">
        <v>4794</v>
      </c>
      <c r="F4511" s="7" t="s">
        <v>4786</v>
      </c>
      <c r="G4511" s="7" t="s">
        <v>24</v>
      </c>
      <c r="H4511" s="7" t="s">
        <v>25</v>
      </c>
      <c r="I4511" s="8">
        <v>0.28000000000000003</v>
      </c>
      <c r="J4511" s="8">
        <v>0.39300000000000002</v>
      </c>
      <c r="K4511" s="8">
        <v>0.36599999999999999</v>
      </c>
      <c r="L4511" s="8">
        <v>0.75800000000000001</v>
      </c>
      <c r="M4511" s="7">
        <v>31</v>
      </c>
      <c r="N4511" s="7">
        <v>114</v>
      </c>
      <c r="O4511" s="7">
        <v>93</v>
      </c>
      <c r="P4511" s="7">
        <v>21</v>
      </c>
      <c r="Q4511" s="7">
        <v>26</v>
      </c>
      <c r="R4511" s="7">
        <v>3</v>
      </c>
      <c r="S4511" s="7">
        <v>1</v>
      </c>
      <c r="T4511" s="7">
        <v>1</v>
      </c>
      <c r="U4511" s="7">
        <v>18</v>
      </c>
      <c r="V4511" s="7">
        <v>4</v>
      </c>
      <c r="W4511" s="7">
        <v>14</v>
      </c>
      <c r="X4511" s="7">
        <v>27</v>
      </c>
      <c r="Y4511" s="7">
        <v>4</v>
      </c>
      <c r="Z4511" s="7">
        <v>0</v>
      </c>
      <c r="AA4511"/>
    </row>
    <row r="4512" spans="1:27" x14ac:dyDescent="0.25">
      <c r="A4512" s="24" t="str">
        <f t="shared" si="214"/>
        <v/>
      </c>
      <c r="B4512" s="24" t="str">
        <f t="shared" si="212"/>
        <v/>
      </c>
      <c r="C4512" s="24" t="str">
        <f t="shared" si="213"/>
        <v/>
      </c>
      <c r="D4512" s="24">
        <v>2026</v>
      </c>
      <c r="E4512" s="7" t="s">
        <v>4795</v>
      </c>
      <c r="F4512" s="7" t="s">
        <v>4786</v>
      </c>
      <c r="G4512" s="7" t="s">
        <v>24</v>
      </c>
      <c r="H4512" s="7" t="s">
        <v>38</v>
      </c>
      <c r="I4512" s="8">
        <v>0.22600000000000001</v>
      </c>
      <c r="J4512" s="8">
        <v>0.317</v>
      </c>
      <c r="K4512" s="8">
        <v>0.56599999999999995</v>
      </c>
      <c r="L4512" s="8">
        <v>0.88300000000000001</v>
      </c>
      <c r="M4512" s="7">
        <v>25</v>
      </c>
      <c r="N4512" s="7">
        <v>60</v>
      </c>
      <c r="O4512" s="7">
        <v>53</v>
      </c>
      <c r="P4512" s="7">
        <v>17</v>
      </c>
      <c r="Q4512" s="7">
        <v>12</v>
      </c>
      <c r="R4512" s="7">
        <v>1</v>
      </c>
      <c r="S4512" s="7">
        <v>1</v>
      </c>
      <c r="T4512" s="7">
        <v>5</v>
      </c>
      <c r="U4512" s="7">
        <v>15</v>
      </c>
      <c r="V4512" s="7">
        <v>1</v>
      </c>
      <c r="W4512" s="7">
        <v>6</v>
      </c>
      <c r="X4512" s="7">
        <v>17</v>
      </c>
      <c r="Y4512" s="7">
        <v>0</v>
      </c>
      <c r="Z4512" s="7">
        <v>0</v>
      </c>
      <c r="AA4512"/>
    </row>
    <row r="4513" spans="1:27" x14ac:dyDescent="0.25">
      <c r="A4513" s="24">
        <f t="shared" si="214"/>
        <v>1</v>
      </c>
      <c r="B4513" s="24" t="str">
        <f t="shared" si="212"/>
        <v/>
      </c>
      <c r="C4513" s="24" t="str">
        <f t="shared" si="213"/>
        <v/>
      </c>
      <c r="D4513" s="24">
        <v>2026</v>
      </c>
      <c r="E4513" s="7" t="s">
        <v>4796</v>
      </c>
      <c r="F4513" s="7" t="s">
        <v>4786</v>
      </c>
      <c r="G4513" s="7" t="s">
        <v>29</v>
      </c>
      <c r="H4513" s="7" t="s">
        <v>44</v>
      </c>
      <c r="I4513" s="8">
        <v>0.217</v>
      </c>
      <c r="J4513" s="8">
        <v>0.34799999999999998</v>
      </c>
      <c r="K4513" s="8">
        <v>0.35699999999999998</v>
      </c>
      <c r="L4513" s="8">
        <v>0.70399999999999996</v>
      </c>
      <c r="M4513" s="7">
        <v>36</v>
      </c>
      <c r="N4513" s="7">
        <v>142</v>
      </c>
      <c r="O4513" s="7">
        <v>115</v>
      </c>
      <c r="P4513" s="7">
        <v>20</v>
      </c>
      <c r="Q4513" s="7">
        <v>25</v>
      </c>
      <c r="R4513" s="7">
        <v>1</v>
      </c>
      <c r="S4513" s="7">
        <v>0</v>
      </c>
      <c r="T4513" s="7">
        <v>5</v>
      </c>
      <c r="U4513" s="7">
        <v>25</v>
      </c>
      <c r="V4513" s="7">
        <v>8</v>
      </c>
      <c r="W4513" s="7">
        <v>16</v>
      </c>
      <c r="X4513" s="7">
        <v>27</v>
      </c>
      <c r="Y4513" s="7">
        <v>0</v>
      </c>
      <c r="Z4513" s="7">
        <v>0</v>
      </c>
      <c r="AA4513"/>
    </row>
    <row r="4514" spans="1:27" x14ac:dyDescent="0.25">
      <c r="A4514" s="24">
        <f t="shared" si="214"/>
        <v>1</v>
      </c>
      <c r="B4514" s="24" t="str">
        <f t="shared" si="212"/>
        <v/>
      </c>
      <c r="C4514" s="24" t="str">
        <f t="shared" si="213"/>
        <v/>
      </c>
      <c r="D4514" s="24">
        <v>2026</v>
      </c>
      <c r="E4514" s="7" t="s">
        <v>4797</v>
      </c>
      <c r="F4514" s="7" t="s">
        <v>4786</v>
      </c>
      <c r="G4514" s="7" t="s">
        <v>29</v>
      </c>
      <c r="H4514" s="7" t="s">
        <v>35</v>
      </c>
      <c r="I4514" s="8">
        <v>0.20899999999999999</v>
      </c>
      <c r="J4514" s="8">
        <v>0.36499999999999999</v>
      </c>
      <c r="K4514" s="8">
        <v>0.28399999999999997</v>
      </c>
      <c r="L4514" s="8">
        <v>0.64800000000000002</v>
      </c>
      <c r="M4514" s="7">
        <v>31</v>
      </c>
      <c r="N4514" s="7">
        <v>86</v>
      </c>
      <c r="O4514" s="7">
        <v>67</v>
      </c>
      <c r="P4514" s="7">
        <v>11</v>
      </c>
      <c r="Q4514" s="7">
        <v>14</v>
      </c>
      <c r="R4514" s="7">
        <v>2</v>
      </c>
      <c r="S4514" s="7">
        <v>0</v>
      </c>
      <c r="T4514" s="7">
        <v>1</v>
      </c>
      <c r="U4514" s="7">
        <v>13</v>
      </c>
      <c r="V4514" s="7">
        <v>1</v>
      </c>
      <c r="W4514" s="7">
        <v>16</v>
      </c>
      <c r="X4514" s="7">
        <v>19</v>
      </c>
      <c r="Y4514" s="7">
        <v>0</v>
      </c>
      <c r="Z4514" s="7">
        <v>1</v>
      </c>
      <c r="AA4514"/>
    </row>
    <row r="4515" spans="1:27" x14ac:dyDescent="0.25">
      <c r="A4515" s="24">
        <f t="shared" si="214"/>
        <v>1</v>
      </c>
      <c r="B4515" s="24" t="str">
        <f t="shared" si="212"/>
        <v/>
      </c>
      <c r="C4515" s="24" t="str">
        <f t="shared" si="213"/>
        <v/>
      </c>
      <c r="D4515" s="24">
        <v>2026</v>
      </c>
      <c r="E4515" s="7" t="s">
        <v>4798</v>
      </c>
      <c r="F4515" s="7" t="s">
        <v>4786</v>
      </c>
      <c r="G4515" s="7" t="s">
        <v>29</v>
      </c>
      <c r="H4515" s="7" t="s">
        <v>33</v>
      </c>
      <c r="I4515" s="8">
        <v>0.185</v>
      </c>
      <c r="J4515" s="8">
        <v>0.27</v>
      </c>
      <c r="K4515" s="8">
        <v>0.27800000000000002</v>
      </c>
      <c r="L4515" s="8">
        <v>0.54800000000000004</v>
      </c>
      <c r="M4515" s="7">
        <v>32</v>
      </c>
      <c r="N4515" s="7">
        <v>124</v>
      </c>
      <c r="O4515" s="7">
        <v>108</v>
      </c>
      <c r="P4515" s="7">
        <v>9</v>
      </c>
      <c r="Q4515" s="7">
        <v>20</v>
      </c>
      <c r="R4515" s="7">
        <v>4</v>
      </c>
      <c r="S4515" s="7">
        <v>0</v>
      </c>
      <c r="T4515" s="7">
        <v>2</v>
      </c>
      <c r="U4515" s="7">
        <v>12</v>
      </c>
      <c r="V4515" s="7">
        <v>1</v>
      </c>
      <c r="W4515" s="7">
        <v>12</v>
      </c>
      <c r="X4515" s="7">
        <v>36</v>
      </c>
      <c r="Y4515" s="7">
        <v>1</v>
      </c>
      <c r="Z4515" s="7">
        <v>0</v>
      </c>
      <c r="AA4515"/>
    </row>
    <row r="4516" spans="1:27" x14ac:dyDescent="0.25">
      <c r="A4516" s="24" t="str">
        <f t="shared" si="214"/>
        <v/>
      </c>
      <c r="B4516" s="24" t="str">
        <f t="shared" si="212"/>
        <v/>
      </c>
      <c r="C4516" s="24" t="str">
        <f t="shared" si="213"/>
        <v/>
      </c>
      <c r="D4516" s="24">
        <v>2026</v>
      </c>
      <c r="E4516" s="7" t="s">
        <v>4799</v>
      </c>
      <c r="F4516" s="7" t="s">
        <v>4786</v>
      </c>
      <c r="G4516" s="7" t="s">
        <v>47</v>
      </c>
      <c r="H4516" s="7" t="s">
        <v>33</v>
      </c>
      <c r="I4516" s="8">
        <v>0.15</v>
      </c>
      <c r="J4516" s="8">
        <v>0.22700000000000001</v>
      </c>
      <c r="K4516" s="8">
        <v>0.15</v>
      </c>
      <c r="L4516" s="8">
        <v>0.377</v>
      </c>
      <c r="M4516" s="7">
        <v>9</v>
      </c>
      <c r="N4516" s="7">
        <v>22</v>
      </c>
      <c r="O4516" s="7">
        <v>20</v>
      </c>
      <c r="P4516" s="7">
        <v>1</v>
      </c>
      <c r="Q4516" s="7">
        <v>3</v>
      </c>
      <c r="R4516" s="7">
        <v>0</v>
      </c>
      <c r="S4516" s="7">
        <v>0</v>
      </c>
      <c r="T4516" s="7">
        <v>0</v>
      </c>
      <c r="U4516" s="7">
        <v>3</v>
      </c>
      <c r="V4516" s="7">
        <v>0</v>
      </c>
      <c r="W4516" s="7">
        <v>2</v>
      </c>
      <c r="X4516" s="7">
        <v>9</v>
      </c>
      <c r="Y4516" s="7">
        <v>0</v>
      </c>
      <c r="Z4516" s="7">
        <v>0</v>
      </c>
      <c r="AA4516"/>
    </row>
    <row r="4517" spans="1:27" x14ac:dyDescent="0.25">
      <c r="A4517" s="24" t="str">
        <f t="shared" si="214"/>
        <v/>
      </c>
      <c r="B4517" s="24" t="str">
        <f t="shared" si="212"/>
        <v/>
      </c>
      <c r="C4517" s="24" t="str">
        <f t="shared" si="213"/>
        <v/>
      </c>
      <c r="D4517" s="24">
        <v>2026</v>
      </c>
      <c r="E4517" s="7" t="s">
        <v>4800</v>
      </c>
      <c r="F4517" s="7" t="s">
        <v>4786</v>
      </c>
      <c r="G4517" s="7" t="s">
        <v>37</v>
      </c>
      <c r="H4517" s="7" t="s">
        <v>38</v>
      </c>
      <c r="I4517" s="8">
        <v>0.14799999999999999</v>
      </c>
      <c r="J4517" s="8">
        <v>0.32400000000000001</v>
      </c>
      <c r="K4517" s="8">
        <v>0.14799999999999999</v>
      </c>
      <c r="L4517" s="8">
        <v>0.47199999999999998</v>
      </c>
      <c r="M4517" s="7">
        <v>17</v>
      </c>
      <c r="N4517" s="7">
        <v>34</v>
      </c>
      <c r="O4517" s="7">
        <v>27</v>
      </c>
      <c r="P4517" s="7">
        <v>2</v>
      </c>
      <c r="Q4517" s="7">
        <v>4</v>
      </c>
      <c r="R4517" s="7">
        <v>0</v>
      </c>
      <c r="S4517" s="7">
        <v>0</v>
      </c>
      <c r="T4517" s="7">
        <v>0</v>
      </c>
      <c r="U4517" s="7">
        <v>2</v>
      </c>
      <c r="V4517" s="7">
        <v>1</v>
      </c>
      <c r="W4517" s="7">
        <v>6</v>
      </c>
      <c r="X4517" s="7">
        <v>6</v>
      </c>
      <c r="Y4517" s="7">
        <v>0</v>
      </c>
      <c r="Z4517" s="7">
        <v>0</v>
      </c>
      <c r="AA4517"/>
    </row>
    <row r="4518" spans="1:27" x14ac:dyDescent="0.25">
      <c r="A4518" s="24" t="str">
        <f t="shared" si="214"/>
        <v/>
      </c>
      <c r="B4518" s="24" t="str">
        <f t="shared" si="212"/>
        <v/>
      </c>
      <c r="C4518" s="24" t="str">
        <f t="shared" si="213"/>
        <v/>
      </c>
      <c r="D4518" s="24">
        <v>2026</v>
      </c>
      <c r="E4518" s="7" t="s">
        <v>4801</v>
      </c>
      <c r="F4518" s="7" t="s">
        <v>4786</v>
      </c>
      <c r="G4518" s="7" t="s">
        <v>24</v>
      </c>
      <c r="H4518" s="7" t="s">
        <v>35</v>
      </c>
      <c r="I4518" s="8">
        <v>0.111</v>
      </c>
      <c r="J4518" s="8">
        <v>0.308</v>
      </c>
      <c r="K4518" s="8">
        <v>0.222</v>
      </c>
      <c r="L4518" s="8">
        <v>0.53</v>
      </c>
      <c r="M4518" s="7">
        <v>10</v>
      </c>
      <c r="N4518" s="7">
        <v>13</v>
      </c>
      <c r="O4518" s="7">
        <v>9</v>
      </c>
      <c r="P4518" s="7">
        <v>0</v>
      </c>
      <c r="Q4518" s="7">
        <v>1</v>
      </c>
      <c r="R4518" s="7">
        <v>1</v>
      </c>
      <c r="S4518" s="7">
        <v>0</v>
      </c>
      <c r="T4518" s="7">
        <v>0</v>
      </c>
      <c r="U4518" s="7">
        <v>2</v>
      </c>
      <c r="V4518" s="7">
        <v>1</v>
      </c>
      <c r="W4518" s="7">
        <v>2</v>
      </c>
      <c r="X4518" s="7">
        <v>5</v>
      </c>
      <c r="Y4518" s="7">
        <v>0</v>
      </c>
      <c r="Z4518" s="7">
        <v>0</v>
      </c>
      <c r="AA4518"/>
    </row>
    <row r="4519" spans="1:27" x14ac:dyDescent="0.25">
      <c r="A4519" s="24" t="str">
        <f t="shared" si="214"/>
        <v/>
      </c>
      <c r="B4519" s="24" t="str">
        <f t="shared" si="212"/>
        <v/>
      </c>
      <c r="C4519" s="24" t="str">
        <f t="shared" si="213"/>
        <v/>
      </c>
      <c r="D4519" s="24">
        <v>2026</v>
      </c>
      <c r="E4519" s="7" t="s">
        <v>4802</v>
      </c>
      <c r="F4519" s="7" t="s">
        <v>4786</v>
      </c>
      <c r="G4519" s="7" t="s">
        <v>47</v>
      </c>
      <c r="H4519" s="7" t="s">
        <v>42</v>
      </c>
      <c r="I4519" s="8">
        <v>0</v>
      </c>
      <c r="J4519" s="8">
        <v>0.2</v>
      </c>
      <c r="K4519" s="8">
        <v>0</v>
      </c>
      <c r="L4519" s="8">
        <v>0.2</v>
      </c>
      <c r="M4519" s="7">
        <v>5</v>
      </c>
      <c r="N4519" s="7">
        <v>5</v>
      </c>
      <c r="O4519" s="7">
        <v>4</v>
      </c>
      <c r="P4519" s="7">
        <v>0</v>
      </c>
      <c r="Q4519" s="7">
        <v>0</v>
      </c>
      <c r="R4519" s="7">
        <v>0</v>
      </c>
      <c r="S4519" s="7">
        <v>0</v>
      </c>
      <c r="T4519" s="7">
        <v>0</v>
      </c>
      <c r="U4519" s="7">
        <v>0</v>
      </c>
      <c r="V4519" s="7">
        <v>1</v>
      </c>
      <c r="W4519" s="7">
        <v>0</v>
      </c>
      <c r="X4519" s="7">
        <v>2</v>
      </c>
      <c r="Y4519" s="7">
        <v>0</v>
      </c>
      <c r="Z4519" s="7">
        <v>0</v>
      </c>
      <c r="AA4519"/>
    </row>
    <row r="4520" spans="1:27" x14ac:dyDescent="0.25">
      <c r="A4520" s="24" t="str">
        <f t="shared" si="214"/>
        <v/>
      </c>
      <c r="B4520" s="24" t="str">
        <f t="shared" si="212"/>
        <v/>
      </c>
      <c r="C4520" s="24" t="str">
        <f t="shared" si="213"/>
        <v/>
      </c>
      <c r="D4520" s="24">
        <v>2026</v>
      </c>
      <c r="E4520" s="7" t="s">
        <v>4803</v>
      </c>
      <c r="F4520" s="7" t="s">
        <v>4786</v>
      </c>
      <c r="G4520" s="7" t="s">
        <v>47</v>
      </c>
      <c r="H4520" s="7" t="s">
        <v>164</v>
      </c>
      <c r="I4520" s="8">
        <v>0</v>
      </c>
      <c r="J4520" s="8">
        <v>0</v>
      </c>
      <c r="K4520" s="8">
        <v>0</v>
      </c>
      <c r="L4520" s="8">
        <v>0</v>
      </c>
      <c r="M4520" s="7">
        <v>1</v>
      </c>
      <c r="N4520" s="7">
        <v>1</v>
      </c>
      <c r="O4520" s="7">
        <v>1</v>
      </c>
      <c r="P4520" s="7">
        <v>0</v>
      </c>
      <c r="Q4520" s="7">
        <v>0</v>
      </c>
      <c r="R4520" s="7">
        <v>0</v>
      </c>
      <c r="S4520" s="7">
        <v>0</v>
      </c>
      <c r="T4520" s="7">
        <v>0</v>
      </c>
      <c r="U4520" s="7">
        <v>0</v>
      </c>
      <c r="V4520" s="7">
        <v>0</v>
      </c>
      <c r="W4520" s="7">
        <v>0</v>
      </c>
      <c r="X4520" s="7">
        <v>1</v>
      </c>
      <c r="Y4520" s="7">
        <v>0</v>
      </c>
      <c r="Z4520" s="7">
        <v>0</v>
      </c>
      <c r="AA4520"/>
    </row>
    <row r="4521" spans="1:27" x14ac:dyDescent="0.25">
      <c r="A4521" s="24">
        <f t="shared" si="214"/>
        <v>1</v>
      </c>
      <c r="B4521" s="24" t="str">
        <f t="shared" si="212"/>
        <v/>
      </c>
      <c r="C4521" s="24" t="str">
        <f t="shared" si="213"/>
        <v/>
      </c>
      <c r="D4521" s="24">
        <v>2026</v>
      </c>
      <c r="E4521" s="7" t="s">
        <v>4804</v>
      </c>
      <c r="F4521" s="7" t="s">
        <v>4805</v>
      </c>
      <c r="G4521" s="7" t="s">
        <v>32</v>
      </c>
      <c r="H4521" s="7" t="s">
        <v>44</v>
      </c>
      <c r="I4521" s="8">
        <v>0.376</v>
      </c>
      <c r="J4521" s="8">
        <v>0.436</v>
      </c>
      <c r="K4521" s="8">
        <v>0.61299999999999999</v>
      </c>
      <c r="L4521" s="8">
        <v>1.05</v>
      </c>
      <c r="M4521" s="7">
        <v>47</v>
      </c>
      <c r="N4521" s="7">
        <v>220</v>
      </c>
      <c r="O4521" s="7">
        <v>194</v>
      </c>
      <c r="P4521" s="7">
        <v>40</v>
      </c>
      <c r="Q4521" s="7">
        <v>73</v>
      </c>
      <c r="R4521" s="7">
        <v>15</v>
      </c>
      <c r="S4521" s="7">
        <v>2</v>
      </c>
      <c r="T4521" s="7">
        <v>9</v>
      </c>
      <c r="U4521" s="7">
        <v>46</v>
      </c>
      <c r="V4521" s="7">
        <v>3</v>
      </c>
      <c r="W4521" s="7">
        <v>20</v>
      </c>
      <c r="X4521" s="7">
        <v>28</v>
      </c>
      <c r="Y4521" s="7">
        <v>9</v>
      </c>
      <c r="Z4521" s="7">
        <v>2</v>
      </c>
      <c r="AA4521"/>
    </row>
    <row r="4522" spans="1:27" x14ac:dyDescent="0.25">
      <c r="A4522" s="24">
        <f t="shared" si="214"/>
        <v>1</v>
      </c>
      <c r="B4522" s="24" t="str">
        <f t="shared" si="212"/>
        <v/>
      </c>
      <c r="C4522" s="24" t="str">
        <f t="shared" si="213"/>
        <v/>
      </c>
      <c r="D4522" s="24">
        <v>2026</v>
      </c>
      <c r="E4522" s="7" t="s">
        <v>4806</v>
      </c>
      <c r="F4522" s="7" t="s">
        <v>4805</v>
      </c>
      <c r="G4522" s="7" t="s">
        <v>32</v>
      </c>
      <c r="H4522" s="7" t="s">
        <v>33</v>
      </c>
      <c r="I4522" s="8">
        <v>0.34799999999999998</v>
      </c>
      <c r="J4522" s="8">
        <v>0.44600000000000001</v>
      </c>
      <c r="K4522" s="8">
        <v>0.436</v>
      </c>
      <c r="L4522" s="8">
        <v>0.88200000000000001</v>
      </c>
      <c r="M4522" s="7">
        <v>47</v>
      </c>
      <c r="N4522" s="7">
        <v>223</v>
      </c>
      <c r="O4522" s="7">
        <v>181</v>
      </c>
      <c r="P4522" s="7">
        <v>33</v>
      </c>
      <c r="Q4522" s="7">
        <v>63</v>
      </c>
      <c r="R4522" s="7">
        <v>11</v>
      </c>
      <c r="S4522" s="7">
        <v>1</v>
      </c>
      <c r="T4522" s="7">
        <v>1</v>
      </c>
      <c r="U4522" s="7">
        <v>27</v>
      </c>
      <c r="V4522" s="7">
        <v>7</v>
      </c>
      <c r="W4522" s="7">
        <v>25</v>
      </c>
      <c r="X4522" s="7">
        <v>34</v>
      </c>
      <c r="Y4522" s="7">
        <v>7</v>
      </c>
      <c r="Z4522" s="7">
        <v>5</v>
      </c>
      <c r="AA4522"/>
    </row>
    <row r="4523" spans="1:27" x14ac:dyDescent="0.25">
      <c r="A4523" s="24">
        <f t="shared" si="214"/>
        <v>1</v>
      </c>
      <c r="B4523" s="24" t="str">
        <f t="shared" si="212"/>
        <v/>
      </c>
      <c r="C4523" s="24" t="str">
        <f t="shared" si="213"/>
        <v/>
      </c>
      <c r="D4523" s="24">
        <v>2026</v>
      </c>
      <c r="E4523" s="7" t="s">
        <v>4807</v>
      </c>
      <c r="F4523" s="7" t="s">
        <v>4805</v>
      </c>
      <c r="G4523" s="7" t="s">
        <v>29</v>
      </c>
      <c r="H4523" s="7" t="s">
        <v>35</v>
      </c>
      <c r="I4523" s="8">
        <v>0.29899999999999999</v>
      </c>
      <c r="J4523" s="8">
        <v>0.39100000000000001</v>
      </c>
      <c r="K4523" s="8">
        <v>0.55200000000000005</v>
      </c>
      <c r="L4523" s="8">
        <v>0.94299999999999995</v>
      </c>
      <c r="M4523" s="7">
        <v>45</v>
      </c>
      <c r="N4523" s="7">
        <v>203</v>
      </c>
      <c r="O4523" s="7">
        <v>174</v>
      </c>
      <c r="P4523" s="7">
        <v>29</v>
      </c>
      <c r="Q4523" s="7">
        <v>52</v>
      </c>
      <c r="R4523" s="7">
        <v>15</v>
      </c>
      <c r="S4523" s="7">
        <v>4</v>
      </c>
      <c r="T4523" s="7">
        <v>7</v>
      </c>
      <c r="U4523" s="7">
        <v>35</v>
      </c>
      <c r="V4523" s="7">
        <v>7</v>
      </c>
      <c r="W4523" s="7">
        <v>20</v>
      </c>
      <c r="X4523" s="7">
        <v>24</v>
      </c>
      <c r="Y4523" s="7">
        <v>4</v>
      </c>
      <c r="Z4523" s="7">
        <v>1</v>
      </c>
      <c r="AA4523"/>
    </row>
    <row r="4524" spans="1:27" x14ac:dyDescent="0.25">
      <c r="A4524" s="24">
        <f t="shared" si="214"/>
        <v>1</v>
      </c>
      <c r="B4524" s="24" t="str">
        <f t="shared" si="212"/>
        <v/>
      </c>
      <c r="C4524" s="24" t="str">
        <f t="shared" si="213"/>
        <v/>
      </c>
      <c r="D4524" s="24">
        <v>2026</v>
      </c>
      <c r="E4524" s="7" t="s">
        <v>4808</v>
      </c>
      <c r="F4524" s="7" t="s">
        <v>4805</v>
      </c>
      <c r="G4524" s="7" t="s">
        <v>29</v>
      </c>
      <c r="H4524" s="7" t="s">
        <v>40</v>
      </c>
      <c r="I4524" s="8">
        <v>0.28899999999999998</v>
      </c>
      <c r="J4524" s="8">
        <v>0.39300000000000002</v>
      </c>
      <c r="K4524" s="8">
        <v>0.34899999999999998</v>
      </c>
      <c r="L4524" s="8">
        <v>0.74199999999999999</v>
      </c>
      <c r="M4524" s="7">
        <v>38</v>
      </c>
      <c r="N4524" s="7">
        <v>182</v>
      </c>
      <c r="O4524" s="7">
        <v>149</v>
      </c>
      <c r="P4524" s="7">
        <v>29</v>
      </c>
      <c r="Q4524" s="7">
        <v>43</v>
      </c>
      <c r="R4524" s="7">
        <v>6</v>
      </c>
      <c r="S4524" s="7">
        <v>0</v>
      </c>
      <c r="T4524" s="7">
        <v>1</v>
      </c>
      <c r="U4524" s="7">
        <v>19</v>
      </c>
      <c r="V4524" s="7">
        <v>2</v>
      </c>
      <c r="W4524" s="7">
        <v>25</v>
      </c>
      <c r="X4524" s="7">
        <v>22</v>
      </c>
      <c r="Y4524" s="7">
        <v>8</v>
      </c>
      <c r="Z4524" s="7">
        <v>1</v>
      </c>
      <c r="AA4524"/>
    </row>
    <row r="4525" spans="1:27" x14ac:dyDescent="0.25">
      <c r="A4525" s="24" t="str">
        <f t="shared" si="214"/>
        <v/>
      </c>
      <c r="B4525" s="24" t="str">
        <f t="shared" si="212"/>
        <v/>
      </c>
      <c r="C4525" s="24" t="str">
        <f t="shared" si="213"/>
        <v/>
      </c>
      <c r="D4525" s="24">
        <v>2026</v>
      </c>
      <c r="E4525" s="7" t="s">
        <v>4809</v>
      </c>
      <c r="F4525" s="7" t="s">
        <v>4805</v>
      </c>
      <c r="G4525" s="7" t="s">
        <v>37</v>
      </c>
      <c r="H4525" s="7" t="s">
        <v>30</v>
      </c>
      <c r="I4525" s="8">
        <v>0.28699999999999998</v>
      </c>
      <c r="J4525" s="8">
        <v>0.36099999999999999</v>
      </c>
      <c r="K4525" s="8">
        <v>0.40400000000000003</v>
      </c>
      <c r="L4525" s="8">
        <v>0.76600000000000001</v>
      </c>
      <c r="M4525" s="7">
        <v>47</v>
      </c>
      <c r="N4525" s="7">
        <v>202</v>
      </c>
      <c r="O4525" s="7">
        <v>178</v>
      </c>
      <c r="P4525" s="7">
        <v>25</v>
      </c>
      <c r="Q4525" s="7">
        <v>51</v>
      </c>
      <c r="R4525" s="7">
        <v>9</v>
      </c>
      <c r="S4525" s="7">
        <v>0</v>
      </c>
      <c r="T4525" s="7">
        <v>4</v>
      </c>
      <c r="U4525" s="7">
        <v>30</v>
      </c>
      <c r="V4525" s="7">
        <v>6</v>
      </c>
      <c r="W4525" s="7">
        <v>16</v>
      </c>
      <c r="X4525" s="7">
        <v>31</v>
      </c>
      <c r="Y4525" s="7">
        <v>1</v>
      </c>
      <c r="Z4525" s="7">
        <v>3</v>
      </c>
      <c r="AA4525"/>
    </row>
    <row r="4526" spans="1:27" x14ac:dyDescent="0.25">
      <c r="A4526" s="24" t="str">
        <f t="shared" si="214"/>
        <v/>
      </c>
      <c r="B4526" s="24" t="str">
        <f t="shared" si="212"/>
        <v/>
      </c>
      <c r="C4526" s="24" t="str">
        <f t="shared" si="213"/>
        <v/>
      </c>
      <c r="D4526" s="24">
        <v>2026</v>
      </c>
      <c r="E4526" s="7" t="s">
        <v>4810</v>
      </c>
      <c r="F4526" s="7" t="s">
        <v>4805</v>
      </c>
      <c r="G4526" s="7" t="s">
        <v>47</v>
      </c>
      <c r="H4526" s="7" t="s">
        <v>42</v>
      </c>
      <c r="I4526" s="8">
        <v>0.246</v>
      </c>
      <c r="J4526" s="8">
        <v>0.35899999999999999</v>
      </c>
      <c r="K4526" s="8">
        <v>0.33800000000000002</v>
      </c>
      <c r="L4526" s="8">
        <v>0.69799999999999995</v>
      </c>
      <c r="M4526" s="7">
        <v>38</v>
      </c>
      <c r="N4526" s="7">
        <v>157</v>
      </c>
      <c r="O4526" s="7">
        <v>130</v>
      </c>
      <c r="P4526" s="7">
        <v>23</v>
      </c>
      <c r="Q4526" s="7">
        <v>32</v>
      </c>
      <c r="R4526" s="7">
        <v>5</v>
      </c>
      <c r="S4526" s="7">
        <v>2</v>
      </c>
      <c r="T4526" s="7">
        <v>1</v>
      </c>
      <c r="U4526" s="7">
        <v>16</v>
      </c>
      <c r="V4526" s="7">
        <v>5</v>
      </c>
      <c r="W4526" s="7">
        <v>18</v>
      </c>
      <c r="X4526" s="7">
        <v>25</v>
      </c>
      <c r="Y4526" s="7">
        <v>4</v>
      </c>
      <c r="Z4526" s="7">
        <v>0</v>
      </c>
      <c r="AA4526"/>
    </row>
    <row r="4527" spans="1:27" x14ac:dyDescent="0.25">
      <c r="A4527" s="24" t="str">
        <f t="shared" si="214"/>
        <v/>
      </c>
      <c r="B4527" s="24" t="str">
        <f t="shared" si="212"/>
        <v/>
      </c>
      <c r="C4527" s="24" t="str">
        <f t="shared" si="213"/>
        <v/>
      </c>
      <c r="D4527" s="24">
        <v>2026</v>
      </c>
      <c r="E4527" s="7" t="s">
        <v>4811</v>
      </c>
      <c r="F4527" s="7" t="s">
        <v>4805</v>
      </c>
      <c r="G4527" s="7" t="s">
        <v>37</v>
      </c>
      <c r="H4527" s="7" t="s">
        <v>25</v>
      </c>
      <c r="I4527" s="8">
        <v>0.28199999999999997</v>
      </c>
      <c r="J4527" s="8">
        <v>0.377</v>
      </c>
      <c r="K4527" s="8">
        <v>0.51900000000000002</v>
      </c>
      <c r="L4527" s="8">
        <v>0.89600000000000002</v>
      </c>
      <c r="M4527" s="7">
        <v>35</v>
      </c>
      <c r="N4527" s="7">
        <v>155</v>
      </c>
      <c r="O4527" s="7">
        <v>131</v>
      </c>
      <c r="P4527" s="7">
        <v>27</v>
      </c>
      <c r="Q4527" s="7">
        <v>37</v>
      </c>
      <c r="R4527" s="7">
        <v>5</v>
      </c>
      <c r="S4527" s="7">
        <v>1</v>
      </c>
      <c r="T4527" s="7">
        <v>8</v>
      </c>
      <c r="U4527" s="7">
        <v>27</v>
      </c>
      <c r="V4527" s="7">
        <v>3</v>
      </c>
      <c r="W4527" s="7">
        <v>18</v>
      </c>
      <c r="X4527" s="7">
        <v>29</v>
      </c>
      <c r="Y4527" s="7">
        <v>0</v>
      </c>
      <c r="Z4527" s="7">
        <v>1</v>
      </c>
      <c r="AA4527"/>
    </row>
    <row r="4528" spans="1:27" x14ac:dyDescent="0.25">
      <c r="A4528" s="24">
        <f t="shared" si="214"/>
        <v>1</v>
      </c>
      <c r="B4528" s="24" t="str">
        <f t="shared" si="212"/>
        <v/>
      </c>
      <c r="C4528" s="24" t="str">
        <f t="shared" si="213"/>
        <v/>
      </c>
      <c r="D4528" s="24">
        <v>2026</v>
      </c>
      <c r="E4528" s="7" t="s">
        <v>4812</v>
      </c>
      <c r="F4528" s="7" t="s">
        <v>4805</v>
      </c>
      <c r="G4528" s="7" t="s">
        <v>29</v>
      </c>
      <c r="H4528" s="7" t="s">
        <v>64</v>
      </c>
      <c r="I4528" s="8">
        <v>0.27500000000000002</v>
      </c>
      <c r="J4528" s="8">
        <v>0.38300000000000001</v>
      </c>
      <c r="K4528" s="8">
        <v>0.39200000000000002</v>
      </c>
      <c r="L4528" s="8">
        <v>0.77500000000000002</v>
      </c>
      <c r="M4528" s="7">
        <v>17</v>
      </c>
      <c r="N4528" s="7">
        <v>62</v>
      </c>
      <c r="O4528" s="7">
        <v>51</v>
      </c>
      <c r="P4528" s="7">
        <v>10</v>
      </c>
      <c r="Q4528" s="7">
        <v>14</v>
      </c>
      <c r="R4528" s="7">
        <v>3</v>
      </c>
      <c r="S4528" s="7">
        <v>0</v>
      </c>
      <c r="T4528" s="7">
        <v>1</v>
      </c>
      <c r="U4528" s="7">
        <v>7</v>
      </c>
      <c r="V4528" s="7">
        <v>2</v>
      </c>
      <c r="W4528" s="7">
        <v>7</v>
      </c>
      <c r="X4528" s="7">
        <v>13</v>
      </c>
      <c r="Y4528" s="7">
        <v>2</v>
      </c>
      <c r="Z4528" s="7">
        <v>0</v>
      </c>
      <c r="AA4528"/>
    </row>
    <row r="4529" spans="1:27" x14ac:dyDescent="0.25">
      <c r="A4529" s="24" t="str">
        <f t="shared" si="214"/>
        <v/>
      </c>
      <c r="B4529" s="24" t="str">
        <f t="shared" si="212"/>
        <v/>
      </c>
      <c r="C4529" s="24" t="str">
        <f t="shared" si="213"/>
        <v/>
      </c>
      <c r="D4529" s="24">
        <v>2026</v>
      </c>
      <c r="E4529" s="7" t="s">
        <v>4813</v>
      </c>
      <c r="F4529" s="7" t="s">
        <v>4805</v>
      </c>
      <c r="G4529" s="7" t="s">
        <v>24</v>
      </c>
      <c r="H4529" s="7" t="s">
        <v>38</v>
      </c>
      <c r="I4529" s="8">
        <v>0.23899999999999999</v>
      </c>
      <c r="J4529" s="8">
        <v>0.34899999999999998</v>
      </c>
      <c r="K4529" s="8">
        <v>0.435</v>
      </c>
      <c r="L4529" s="8">
        <v>0.78300000000000003</v>
      </c>
      <c r="M4529" s="7">
        <v>25</v>
      </c>
      <c r="N4529" s="7">
        <v>109</v>
      </c>
      <c r="O4529" s="7">
        <v>92</v>
      </c>
      <c r="P4529" s="7">
        <v>21</v>
      </c>
      <c r="Q4529" s="7">
        <v>22</v>
      </c>
      <c r="R4529" s="7">
        <v>0</v>
      </c>
      <c r="S4529" s="7">
        <v>3</v>
      </c>
      <c r="T4529" s="7">
        <v>4</v>
      </c>
      <c r="U4529" s="7">
        <v>18</v>
      </c>
      <c r="V4529" s="7">
        <v>1</v>
      </c>
      <c r="W4529" s="7">
        <v>15</v>
      </c>
      <c r="X4529" s="7">
        <v>23</v>
      </c>
      <c r="Y4529" s="7">
        <v>6</v>
      </c>
      <c r="Z4529" s="7">
        <v>0</v>
      </c>
      <c r="AA4529"/>
    </row>
    <row r="4530" spans="1:27" x14ac:dyDescent="0.25">
      <c r="A4530" s="24">
        <f t="shared" si="214"/>
        <v>1</v>
      </c>
      <c r="B4530" s="24" t="str">
        <f t="shared" si="212"/>
        <v/>
      </c>
      <c r="C4530" s="24" t="str">
        <f t="shared" si="213"/>
        <v/>
      </c>
      <c r="D4530" s="24">
        <v>2026</v>
      </c>
      <c r="E4530" s="7" t="s">
        <v>4814</v>
      </c>
      <c r="F4530" s="7" t="s">
        <v>4805</v>
      </c>
      <c r="G4530" s="7" t="s">
        <v>29</v>
      </c>
      <c r="H4530" s="7" t="s">
        <v>42</v>
      </c>
      <c r="I4530" s="8">
        <v>0.216</v>
      </c>
      <c r="J4530" s="8">
        <v>0.311</v>
      </c>
      <c r="K4530" s="8">
        <v>0.307</v>
      </c>
      <c r="L4530" s="8">
        <v>0.61699999999999999</v>
      </c>
      <c r="M4530" s="7">
        <v>29</v>
      </c>
      <c r="N4530" s="7">
        <v>106</v>
      </c>
      <c r="O4530" s="7">
        <v>88</v>
      </c>
      <c r="P4530" s="7">
        <v>11</v>
      </c>
      <c r="Q4530" s="7">
        <v>19</v>
      </c>
      <c r="R4530" s="7">
        <v>5</v>
      </c>
      <c r="S4530" s="7">
        <v>0</v>
      </c>
      <c r="T4530" s="7">
        <v>1</v>
      </c>
      <c r="U4530" s="7">
        <v>9</v>
      </c>
      <c r="V4530" s="7">
        <v>3</v>
      </c>
      <c r="W4530" s="7">
        <v>10</v>
      </c>
      <c r="X4530" s="7">
        <v>15</v>
      </c>
      <c r="Y4530" s="7">
        <v>2</v>
      </c>
      <c r="Z4530" s="7">
        <v>1</v>
      </c>
      <c r="AA4530"/>
    </row>
    <row r="4531" spans="1:27" x14ac:dyDescent="0.25">
      <c r="A4531" s="24" t="str">
        <f t="shared" si="214"/>
        <v/>
      </c>
      <c r="B4531" s="24" t="str">
        <f t="shared" si="212"/>
        <v/>
      </c>
      <c r="C4531" s="24" t="str">
        <f t="shared" si="213"/>
        <v/>
      </c>
      <c r="D4531" s="24">
        <v>2026</v>
      </c>
      <c r="E4531" s="7" t="s">
        <v>4815</v>
      </c>
      <c r="F4531" s="7" t="s">
        <v>4805</v>
      </c>
      <c r="G4531" s="7" t="s">
        <v>24</v>
      </c>
      <c r="H4531" s="7" t="s">
        <v>27</v>
      </c>
      <c r="I4531" s="8">
        <v>0.20899999999999999</v>
      </c>
      <c r="J4531" s="8">
        <v>0.29699999999999999</v>
      </c>
      <c r="K4531" s="8">
        <v>0.30199999999999999</v>
      </c>
      <c r="L4531" s="8">
        <v>0.59899999999999998</v>
      </c>
      <c r="M4531" s="7">
        <v>33</v>
      </c>
      <c r="N4531" s="7">
        <v>104</v>
      </c>
      <c r="O4531" s="7">
        <v>86</v>
      </c>
      <c r="P4531" s="7">
        <v>7</v>
      </c>
      <c r="Q4531" s="7">
        <v>18</v>
      </c>
      <c r="R4531" s="7">
        <v>4</v>
      </c>
      <c r="S4531" s="7">
        <v>2</v>
      </c>
      <c r="T4531" s="7">
        <v>0</v>
      </c>
      <c r="U4531" s="7">
        <v>14</v>
      </c>
      <c r="V4531" s="7">
        <v>1</v>
      </c>
      <c r="W4531" s="7">
        <v>11</v>
      </c>
      <c r="X4531" s="7">
        <v>33</v>
      </c>
      <c r="Y4531" s="7">
        <v>2</v>
      </c>
      <c r="Z4531" s="7">
        <v>0</v>
      </c>
      <c r="AA4531"/>
    </row>
    <row r="4532" spans="1:27" x14ac:dyDescent="0.25">
      <c r="A4532" s="24" t="str">
        <f t="shared" si="214"/>
        <v/>
      </c>
      <c r="B4532" s="24" t="str">
        <f t="shared" si="212"/>
        <v/>
      </c>
      <c r="C4532" s="24" t="str">
        <f t="shared" si="213"/>
        <v/>
      </c>
      <c r="D4532" s="24">
        <v>2026</v>
      </c>
      <c r="E4532" s="7" t="s">
        <v>4816</v>
      </c>
      <c r="F4532" s="7" t="s">
        <v>4805</v>
      </c>
      <c r="G4532" s="7" t="s">
        <v>47</v>
      </c>
      <c r="H4532" s="7" t="s">
        <v>25</v>
      </c>
      <c r="I4532" s="8">
        <v>0.2</v>
      </c>
      <c r="J4532" s="8">
        <v>0.2</v>
      </c>
      <c r="K4532" s="8">
        <v>0.3</v>
      </c>
      <c r="L4532" s="8">
        <v>0.5</v>
      </c>
      <c r="M4532" s="7">
        <v>4</v>
      </c>
      <c r="N4532" s="7">
        <v>10</v>
      </c>
      <c r="O4532" s="7">
        <v>10</v>
      </c>
      <c r="P4532" s="7">
        <v>1</v>
      </c>
      <c r="Q4532" s="7">
        <v>2</v>
      </c>
      <c r="R4532" s="7">
        <v>1</v>
      </c>
      <c r="S4532" s="7">
        <v>0</v>
      </c>
      <c r="T4532" s="7">
        <v>0</v>
      </c>
      <c r="U4532" s="7">
        <v>1</v>
      </c>
      <c r="V4532" s="7">
        <v>0</v>
      </c>
      <c r="W4532" s="7">
        <v>0</v>
      </c>
      <c r="X4532" s="7">
        <v>2</v>
      </c>
      <c r="Y4532" s="7">
        <v>1</v>
      </c>
      <c r="Z4532" s="7">
        <v>0</v>
      </c>
      <c r="AA4532"/>
    </row>
    <row r="4533" spans="1:27" x14ac:dyDescent="0.25">
      <c r="A4533" s="24">
        <f t="shared" si="214"/>
        <v>1</v>
      </c>
      <c r="B4533" s="24" t="str">
        <f t="shared" si="212"/>
        <v/>
      </c>
      <c r="C4533" s="24" t="str">
        <f t="shared" si="213"/>
        <v/>
      </c>
      <c r="D4533" s="24">
        <v>2026</v>
      </c>
      <c r="E4533" s="7" t="s">
        <v>4817</v>
      </c>
      <c r="F4533" s="7" t="s">
        <v>4805</v>
      </c>
      <c r="G4533" s="7" t="s">
        <v>29</v>
      </c>
      <c r="H4533" s="7" t="s">
        <v>27</v>
      </c>
      <c r="I4533" s="8">
        <v>0.183</v>
      </c>
      <c r="J4533" s="8">
        <v>0.28899999999999998</v>
      </c>
      <c r="K4533" s="8">
        <v>0.29599999999999999</v>
      </c>
      <c r="L4533" s="8">
        <v>0.58499999999999996</v>
      </c>
      <c r="M4533" s="7">
        <v>26</v>
      </c>
      <c r="N4533" s="7">
        <v>87</v>
      </c>
      <c r="O4533" s="7">
        <v>71</v>
      </c>
      <c r="P4533" s="7">
        <v>14</v>
      </c>
      <c r="Q4533" s="7">
        <v>13</v>
      </c>
      <c r="R4533" s="7">
        <v>3</v>
      </c>
      <c r="S4533" s="7">
        <v>1</v>
      </c>
      <c r="T4533" s="7">
        <v>1</v>
      </c>
      <c r="U4533" s="7">
        <v>7</v>
      </c>
      <c r="V4533" s="7">
        <v>3</v>
      </c>
      <c r="W4533" s="7">
        <v>8</v>
      </c>
      <c r="X4533" s="7">
        <v>22</v>
      </c>
      <c r="Y4533" s="7">
        <v>2</v>
      </c>
      <c r="Z4533" s="7">
        <v>1</v>
      </c>
      <c r="AA4533"/>
    </row>
    <row r="4534" spans="1:27" x14ac:dyDescent="0.25">
      <c r="A4534" s="24">
        <f t="shared" si="214"/>
        <v>1</v>
      </c>
      <c r="B4534" s="24" t="str">
        <f t="shared" si="212"/>
        <v/>
      </c>
      <c r="C4534" s="24" t="str">
        <f t="shared" si="213"/>
        <v/>
      </c>
      <c r="D4534" s="24">
        <v>2026</v>
      </c>
      <c r="E4534" s="7" t="s">
        <v>4818</v>
      </c>
      <c r="F4534" s="7" t="s">
        <v>4805</v>
      </c>
      <c r="G4534" s="7" t="s">
        <v>29</v>
      </c>
      <c r="H4534" s="7" t="s">
        <v>25</v>
      </c>
      <c r="I4534" s="8">
        <v>0.159</v>
      </c>
      <c r="J4534" s="8">
        <v>0.26600000000000001</v>
      </c>
      <c r="K4534" s="8">
        <v>0.27500000000000002</v>
      </c>
      <c r="L4534" s="8">
        <v>0.54100000000000004</v>
      </c>
      <c r="M4534" s="7">
        <v>21</v>
      </c>
      <c r="N4534" s="7">
        <v>80</v>
      </c>
      <c r="O4534" s="7">
        <v>69</v>
      </c>
      <c r="P4534" s="7">
        <v>7</v>
      </c>
      <c r="Q4534" s="7">
        <v>11</v>
      </c>
      <c r="R4534" s="7">
        <v>2</v>
      </c>
      <c r="S4534" s="7">
        <v>0</v>
      </c>
      <c r="T4534" s="7">
        <v>2</v>
      </c>
      <c r="U4534" s="7">
        <v>11</v>
      </c>
      <c r="V4534" s="7">
        <v>0</v>
      </c>
      <c r="W4534" s="7">
        <v>10</v>
      </c>
      <c r="X4534" s="7">
        <v>22</v>
      </c>
      <c r="Y4534" s="7">
        <v>0</v>
      </c>
      <c r="Z4534" s="7">
        <v>0</v>
      </c>
      <c r="AA4534"/>
    </row>
    <row r="4535" spans="1:27" x14ac:dyDescent="0.25">
      <c r="A4535" s="24" t="str">
        <f t="shared" si="214"/>
        <v/>
      </c>
      <c r="B4535" s="24" t="str">
        <f t="shared" si="212"/>
        <v/>
      </c>
      <c r="C4535" s="24" t="str">
        <f t="shared" si="213"/>
        <v/>
      </c>
      <c r="D4535" s="24">
        <v>2026</v>
      </c>
      <c r="E4535" s="7" t="s">
        <v>4819</v>
      </c>
      <c r="F4535" s="7" t="s">
        <v>4805</v>
      </c>
      <c r="G4535" s="7" t="s">
        <v>47</v>
      </c>
      <c r="H4535" s="7" t="s">
        <v>40</v>
      </c>
      <c r="I4535" s="8">
        <v>0.14299999999999999</v>
      </c>
      <c r="J4535" s="8">
        <v>0.33300000000000002</v>
      </c>
      <c r="K4535" s="8">
        <v>0.14299999999999999</v>
      </c>
      <c r="L4535" s="8">
        <v>0.47599999999999998</v>
      </c>
      <c r="M4535" s="7">
        <v>4</v>
      </c>
      <c r="N4535" s="7">
        <v>9</v>
      </c>
      <c r="O4535" s="7">
        <v>7</v>
      </c>
      <c r="P4535" s="7">
        <v>2</v>
      </c>
      <c r="Q4535" s="7">
        <v>1</v>
      </c>
      <c r="R4535" s="7">
        <v>0</v>
      </c>
      <c r="S4535" s="7">
        <v>0</v>
      </c>
      <c r="T4535" s="7">
        <v>0</v>
      </c>
      <c r="U4535" s="7">
        <v>0</v>
      </c>
      <c r="V4535" s="7">
        <v>0</v>
      </c>
      <c r="W4535" s="7">
        <v>2</v>
      </c>
      <c r="X4535" s="7">
        <v>3</v>
      </c>
      <c r="Y4535" s="7">
        <v>0</v>
      </c>
      <c r="Z4535" s="7">
        <v>0</v>
      </c>
      <c r="AA4535"/>
    </row>
    <row r="4536" spans="1:27" x14ac:dyDescent="0.25">
      <c r="A4536" s="24" t="str">
        <f t="shared" si="214"/>
        <v/>
      </c>
      <c r="B4536" s="24" t="str">
        <f t="shared" si="212"/>
        <v/>
      </c>
      <c r="C4536" s="24" t="str">
        <f t="shared" si="213"/>
        <v/>
      </c>
      <c r="D4536" s="24">
        <v>2026</v>
      </c>
      <c r="E4536" s="7" t="s">
        <v>4820</v>
      </c>
      <c r="F4536" s="7" t="s">
        <v>4805</v>
      </c>
      <c r="G4536" s="7" t="s">
        <v>47</v>
      </c>
      <c r="H4536" s="7" t="s">
        <v>30</v>
      </c>
      <c r="I4536" s="8">
        <v>0</v>
      </c>
      <c r="J4536" s="8">
        <v>0.182</v>
      </c>
      <c r="K4536" s="8">
        <v>0</v>
      </c>
      <c r="L4536" s="8">
        <v>0.182</v>
      </c>
      <c r="M4536" s="7">
        <v>7</v>
      </c>
      <c r="N4536" s="7">
        <v>11</v>
      </c>
      <c r="O4536" s="7">
        <v>9</v>
      </c>
      <c r="P4536" s="7">
        <v>1</v>
      </c>
      <c r="Q4536" s="7">
        <v>0</v>
      </c>
      <c r="R4536" s="7">
        <v>0</v>
      </c>
      <c r="S4536" s="7">
        <v>0</v>
      </c>
      <c r="T4536" s="7">
        <v>0</v>
      </c>
      <c r="U4536" s="7">
        <v>1</v>
      </c>
      <c r="V4536" s="7">
        <v>0</v>
      </c>
      <c r="W4536" s="7">
        <v>2</v>
      </c>
      <c r="X4536" s="7">
        <v>4</v>
      </c>
      <c r="Y4536" s="7">
        <v>0</v>
      </c>
      <c r="Z4536" s="7">
        <v>0</v>
      </c>
      <c r="AA4536"/>
    </row>
    <row r="4537" spans="1:27" x14ac:dyDescent="0.25">
      <c r="A4537" s="24">
        <f t="shared" si="214"/>
        <v>1</v>
      </c>
      <c r="B4537" s="24" t="str">
        <f t="shared" si="212"/>
        <v/>
      </c>
      <c r="C4537" s="24" t="str">
        <f t="shared" si="213"/>
        <v/>
      </c>
      <c r="D4537" s="24">
        <v>2026</v>
      </c>
      <c r="E4537" s="7" t="s">
        <v>4821</v>
      </c>
      <c r="F4537" s="7" t="s">
        <v>4805</v>
      </c>
      <c r="G4537" s="7" t="s">
        <v>29</v>
      </c>
      <c r="H4537" s="7" t="s">
        <v>27</v>
      </c>
      <c r="I4537" s="8">
        <v>0</v>
      </c>
      <c r="J4537" s="8">
        <v>0.5</v>
      </c>
      <c r="K4537" s="8">
        <v>0</v>
      </c>
      <c r="L4537" s="8">
        <v>0.5</v>
      </c>
      <c r="M4537" s="7">
        <v>2</v>
      </c>
      <c r="N4537" s="7">
        <v>8</v>
      </c>
      <c r="O4537" s="7">
        <v>4</v>
      </c>
      <c r="P4537" s="7">
        <v>1</v>
      </c>
      <c r="Q4537" s="7">
        <v>0</v>
      </c>
      <c r="R4537" s="7">
        <v>0</v>
      </c>
      <c r="S4537" s="7">
        <v>0</v>
      </c>
      <c r="T4537" s="7">
        <v>0</v>
      </c>
      <c r="U4537" s="7">
        <v>0</v>
      </c>
      <c r="V4537" s="7">
        <v>0</v>
      </c>
      <c r="W4537" s="7">
        <v>4</v>
      </c>
      <c r="X4537" s="7">
        <v>2</v>
      </c>
      <c r="Y4537" s="7">
        <v>0</v>
      </c>
      <c r="Z4537" s="7">
        <v>0</v>
      </c>
      <c r="AA4537"/>
    </row>
    <row r="4538" spans="1:27" x14ac:dyDescent="0.25">
      <c r="A4538" s="24">
        <f t="shared" si="214"/>
        <v>1</v>
      </c>
      <c r="B4538" s="24" t="str">
        <f t="shared" si="212"/>
        <v/>
      </c>
      <c r="C4538" s="24" t="str">
        <f t="shared" si="213"/>
        <v/>
      </c>
      <c r="D4538" s="24">
        <v>2026</v>
      </c>
      <c r="E4538" s="7" t="s">
        <v>4822</v>
      </c>
      <c r="F4538" s="7" t="s">
        <v>4823</v>
      </c>
      <c r="G4538" s="7" t="s">
        <v>29</v>
      </c>
      <c r="H4538" s="7" t="s">
        <v>30</v>
      </c>
      <c r="I4538" s="8">
        <v>0.34</v>
      </c>
      <c r="J4538" s="8">
        <v>0.432</v>
      </c>
      <c r="K4538" s="8">
        <v>0.39900000000000002</v>
      </c>
      <c r="L4538" s="8">
        <v>0.83099999999999996</v>
      </c>
      <c r="M4538" s="7">
        <v>51</v>
      </c>
      <c r="N4538" s="7">
        <v>239</v>
      </c>
      <c r="O4538" s="7">
        <v>203</v>
      </c>
      <c r="P4538" s="7">
        <v>36</v>
      </c>
      <c r="Q4538" s="7">
        <v>69</v>
      </c>
      <c r="R4538" s="7">
        <v>8</v>
      </c>
      <c r="S4538" s="7">
        <v>2</v>
      </c>
      <c r="T4538" s="7">
        <v>0</v>
      </c>
      <c r="U4538" s="7">
        <v>30</v>
      </c>
      <c r="V4538" s="7">
        <v>6</v>
      </c>
      <c r="W4538" s="7">
        <v>27</v>
      </c>
      <c r="X4538" s="7">
        <v>35</v>
      </c>
      <c r="Y4538" s="7">
        <v>9</v>
      </c>
      <c r="Z4538" s="7">
        <v>3</v>
      </c>
      <c r="AA4538"/>
    </row>
    <row r="4539" spans="1:27" x14ac:dyDescent="0.25">
      <c r="A4539" s="24" t="str">
        <f t="shared" si="214"/>
        <v/>
      </c>
      <c r="B4539" s="24" t="str">
        <f t="shared" si="212"/>
        <v/>
      </c>
      <c r="C4539" s="24" t="str">
        <f t="shared" si="213"/>
        <v/>
      </c>
      <c r="D4539" s="24">
        <v>2026</v>
      </c>
      <c r="E4539" s="7" t="s">
        <v>4824</v>
      </c>
      <c r="F4539" s="7" t="s">
        <v>4823</v>
      </c>
      <c r="G4539" s="7" t="s">
        <v>37</v>
      </c>
      <c r="H4539" s="7" t="s">
        <v>33</v>
      </c>
      <c r="I4539" s="8">
        <v>0.29499999999999998</v>
      </c>
      <c r="J4539" s="8">
        <v>0.40200000000000002</v>
      </c>
      <c r="K4539" s="8">
        <v>0.47699999999999998</v>
      </c>
      <c r="L4539" s="8">
        <v>0.879</v>
      </c>
      <c r="M4539" s="7">
        <v>49</v>
      </c>
      <c r="N4539" s="7">
        <v>215</v>
      </c>
      <c r="O4539" s="7">
        <v>176</v>
      </c>
      <c r="P4539" s="7">
        <v>40</v>
      </c>
      <c r="Q4539" s="7">
        <v>52</v>
      </c>
      <c r="R4539" s="7">
        <v>9</v>
      </c>
      <c r="S4539" s="7">
        <v>1</v>
      </c>
      <c r="T4539" s="7">
        <v>7</v>
      </c>
      <c r="U4539" s="7">
        <v>38</v>
      </c>
      <c r="V4539" s="7">
        <v>4</v>
      </c>
      <c r="W4539" s="7">
        <v>30</v>
      </c>
      <c r="X4539" s="7">
        <v>30</v>
      </c>
      <c r="Y4539" s="7">
        <v>8</v>
      </c>
      <c r="Z4539" s="7">
        <v>2</v>
      </c>
      <c r="AA4539"/>
    </row>
    <row r="4540" spans="1:27" x14ac:dyDescent="0.25">
      <c r="A4540" s="24" t="str">
        <f t="shared" si="214"/>
        <v/>
      </c>
      <c r="B4540" s="24" t="str">
        <f t="shared" si="212"/>
        <v/>
      </c>
      <c r="C4540" s="24">
        <f t="shared" si="213"/>
        <v>1</v>
      </c>
      <c r="D4540" s="24">
        <v>2026</v>
      </c>
      <c r="E4540" s="7" t="s">
        <v>4825</v>
      </c>
      <c r="F4540" s="7" t="s">
        <v>4823</v>
      </c>
      <c r="G4540" s="7" t="s">
        <v>37</v>
      </c>
      <c r="H4540" s="7" t="s">
        <v>40</v>
      </c>
      <c r="I4540" s="8">
        <v>0.29399999999999998</v>
      </c>
      <c r="J4540" s="8">
        <v>0.39800000000000002</v>
      </c>
      <c r="K4540" s="8">
        <v>0.38900000000000001</v>
      </c>
      <c r="L4540" s="8">
        <v>0.78700000000000003</v>
      </c>
      <c r="M4540" s="7">
        <v>55</v>
      </c>
      <c r="N4540" s="7">
        <v>253</v>
      </c>
      <c r="O4540" s="7">
        <v>211</v>
      </c>
      <c r="P4540" s="7">
        <v>29</v>
      </c>
      <c r="Q4540" s="7">
        <v>62</v>
      </c>
      <c r="R4540" s="7">
        <v>11</v>
      </c>
      <c r="S4540" s="7">
        <v>0</v>
      </c>
      <c r="T4540" s="7">
        <v>3</v>
      </c>
      <c r="U4540" s="7">
        <v>31</v>
      </c>
      <c r="V4540" s="7">
        <v>4</v>
      </c>
      <c r="W4540" s="7">
        <v>34</v>
      </c>
      <c r="X4540" s="7">
        <v>35</v>
      </c>
      <c r="Y4540" s="7">
        <v>13</v>
      </c>
      <c r="Z4540" s="7">
        <v>5</v>
      </c>
      <c r="AA4540"/>
    </row>
    <row r="4541" spans="1:27" x14ac:dyDescent="0.25">
      <c r="A4541" s="24" t="str">
        <f t="shared" si="214"/>
        <v/>
      </c>
      <c r="B4541" s="24" t="str">
        <f t="shared" si="212"/>
        <v/>
      </c>
      <c r="C4541" s="24" t="str">
        <f t="shared" si="213"/>
        <v/>
      </c>
      <c r="D4541" s="24">
        <v>2026</v>
      </c>
      <c r="E4541" s="7" t="s">
        <v>4826</v>
      </c>
      <c r="F4541" s="7" t="s">
        <v>4823</v>
      </c>
      <c r="G4541" s="7" t="s">
        <v>24</v>
      </c>
      <c r="H4541" s="7" t="s">
        <v>35</v>
      </c>
      <c r="I4541" s="8">
        <v>0.27600000000000002</v>
      </c>
      <c r="J4541" s="8">
        <v>0.33300000000000002</v>
      </c>
      <c r="K4541" s="8">
        <v>0.41699999999999998</v>
      </c>
      <c r="L4541" s="8">
        <v>0.751</v>
      </c>
      <c r="M4541" s="7">
        <v>46</v>
      </c>
      <c r="N4541" s="7">
        <v>184</v>
      </c>
      <c r="O4541" s="7">
        <v>163</v>
      </c>
      <c r="P4541" s="7">
        <v>28</v>
      </c>
      <c r="Q4541" s="7">
        <v>45</v>
      </c>
      <c r="R4541" s="7">
        <v>7</v>
      </c>
      <c r="S4541" s="7">
        <v>2</v>
      </c>
      <c r="T4541" s="7">
        <v>4</v>
      </c>
      <c r="U4541" s="7">
        <v>30</v>
      </c>
      <c r="V4541" s="7">
        <v>4</v>
      </c>
      <c r="W4541" s="7">
        <v>11</v>
      </c>
      <c r="X4541" s="7">
        <v>36</v>
      </c>
      <c r="Y4541" s="7">
        <v>7</v>
      </c>
      <c r="Z4541" s="7">
        <v>2</v>
      </c>
      <c r="AA4541"/>
    </row>
    <row r="4542" spans="1:27" x14ac:dyDescent="0.25">
      <c r="A4542" s="24" t="str">
        <f t="shared" si="214"/>
        <v/>
      </c>
      <c r="B4542" s="24" t="str">
        <f t="shared" si="212"/>
        <v/>
      </c>
      <c r="C4542" s="24" t="str">
        <f t="shared" si="213"/>
        <v/>
      </c>
      <c r="D4542" s="24">
        <v>2026</v>
      </c>
      <c r="E4542" s="7" t="s">
        <v>4827</v>
      </c>
      <c r="F4542" s="7" t="s">
        <v>4823</v>
      </c>
      <c r="G4542" s="7" t="s">
        <v>47</v>
      </c>
      <c r="H4542" s="7" t="s">
        <v>27</v>
      </c>
      <c r="I4542" s="8">
        <v>0.26700000000000002</v>
      </c>
      <c r="J4542" s="8">
        <v>0.37</v>
      </c>
      <c r="K4542" s="8">
        <v>0.40500000000000003</v>
      </c>
      <c r="L4542" s="8">
        <v>0.77500000000000002</v>
      </c>
      <c r="M4542" s="7">
        <v>55</v>
      </c>
      <c r="N4542" s="7">
        <v>233</v>
      </c>
      <c r="O4542" s="7">
        <v>195</v>
      </c>
      <c r="P4542" s="7">
        <v>33</v>
      </c>
      <c r="Q4542" s="7">
        <v>52</v>
      </c>
      <c r="R4542" s="7">
        <v>8</v>
      </c>
      <c r="S4542" s="7">
        <v>2</v>
      </c>
      <c r="T4542" s="7">
        <v>5</v>
      </c>
      <c r="U4542" s="7">
        <v>29</v>
      </c>
      <c r="V4542" s="7">
        <v>16</v>
      </c>
      <c r="W4542" s="7">
        <v>16</v>
      </c>
      <c r="X4542" s="7">
        <v>55</v>
      </c>
      <c r="Y4542" s="7">
        <v>8</v>
      </c>
      <c r="Z4542" s="7">
        <v>5</v>
      </c>
      <c r="AA4542"/>
    </row>
    <row r="4543" spans="1:27" x14ac:dyDescent="0.25">
      <c r="A4543" s="24">
        <f t="shared" si="214"/>
        <v>1</v>
      </c>
      <c r="B4543" s="24" t="str">
        <f t="shared" si="212"/>
        <v/>
      </c>
      <c r="C4543" s="24" t="str">
        <f t="shared" si="213"/>
        <v/>
      </c>
      <c r="D4543" s="24">
        <v>2026</v>
      </c>
      <c r="E4543" s="7" t="s">
        <v>4828</v>
      </c>
      <c r="F4543" s="7" t="s">
        <v>4823</v>
      </c>
      <c r="G4543" s="7" t="s">
        <v>29</v>
      </c>
      <c r="H4543" s="7" t="s">
        <v>42</v>
      </c>
      <c r="I4543" s="8">
        <v>0.25900000000000001</v>
      </c>
      <c r="J4543" s="8">
        <v>0.33300000000000002</v>
      </c>
      <c r="K4543" s="8">
        <v>0.31</v>
      </c>
      <c r="L4543" s="8">
        <v>0.64400000000000002</v>
      </c>
      <c r="M4543" s="7">
        <v>46</v>
      </c>
      <c r="N4543" s="7">
        <v>201</v>
      </c>
      <c r="O4543" s="7">
        <v>174</v>
      </c>
      <c r="P4543" s="7">
        <v>28</v>
      </c>
      <c r="Q4543" s="7">
        <v>45</v>
      </c>
      <c r="R4543" s="7">
        <v>7</v>
      </c>
      <c r="S4543" s="7">
        <v>1</v>
      </c>
      <c r="T4543" s="7">
        <v>0</v>
      </c>
      <c r="U4543" s="7">
        <v>13</v>
      </c>
      <c r="V4543" s="7">
        <v>5</v>
      </c>
      <c r="W4543" s="7">
        <v>15</v>
      </c>
      <c r="X4543" s="7">
        <v>20</v>
      </c>
      <c r="Y4543" s="7">
        <v>10</v>
      </c>
      <c r="Z4543" s="7">
        <v>2</v>
      </c>
      <c r="AA4543"/>
    </row>
    <row r="4544" spans="1:27" x14ac:dyDescent="0.25">
      <c r="A4544" s="24">
        <f t="shared" si="214"/>
        <v>1</v>
      </c>
      <c r="B4544" s="24" t="str">
        <f t="shared" si="212"/>
        <v/>
      </c>
      <c r="C4544" s="24" t="str">
        <f t="shared" si="213"/>
        <v/>
      </c>
      <c r="D4544" s="24">
        <v>2026</v>
      </c>
      <c r="E4544" s="7" t="s">
        <v>4829</v>
      </c>
      <c r="F4544" s="7" t="s">
        <v>4823</v>
      </c>
      <c r="G4544" s="7" t="s">
        <v>32</v>
      </c>
      <c r="H4544" s="7" t="s">
        <v>44</v>
      </c>
      <c r="I4544" s="8">
        <v>0.22500000000000001</v>
      </c>
      <c r="J4544" s="8">
        <v>0.34300000000000003</v>
      </c>
      <c r="K4544" s="8">
        <v>0.33800000000000002</v>
      </c>
      <c r="L4544" s="8">
        <v>0.68100000000000005</v>
      </c>
      <c r="M4544" s="7">
        <v>54</v>
      </c>
      <c r="N4544" s="7">
        <v>246</v>
      </c>
      <c r="O4544" s="7">
        <v>204</v>
      </c>
      <c r="P4544" s="7">
        <v>28</v>
      </c>
      <c r="Q4544" s="7">
        <v>46</v>
      </c>
      <c r="R4544" s="7">
        <v>11</v>
      </c>
      <c r="S4544" s="7">
        <v>0</v>
      </c>
      <c r="T4544" s="7">
        <v>4</v>
      </c>
      <c r="U4544" s="7">
        <v>23</v>
      </c>
      <c r="V4544" s="7">
        <v>9</v>
      </c>
      <c r="W4544" s="7">
        <v>28</v>
      </c>
      <c r="X4544" s="7">
        <v>69</v>
      </c>
      <c r="Y4544" s="7">
        <v>5</v>
      </c>
      <c r="Z4544" s="7">
        <v>0</v>
      </c>
      <c r="AA4544"/>
    </row>
    <row r="4545" spans="1:27" x14ac:dyDescent="0.25">
      <c r="A4545" s="24" t="str">
        <f t="shared" si="214"/>
        <v/>
      </c>
      <c r="B4545" s="24" t="str">
        <f t="shared" si="212"/>
        <v/>
      </c>
      <c r="C4545" s="24" t="str">
        <f t="shared" si="213"/>
        <v/>
      </c>
      <c r="D4545" s="24">
        <v>2026</v>
      </c>
      <c r="E4545" s="7" t="s">
        <v>4830</v>
      </c>
      <c r="F4545" s="7" t="s">
        <v>4823</v>
      </c>
      <c r="G4545" s="7" t="s">
        <v>37</v>
      </c>
      <c r="H4545" s="7" t="s">
        <v>25</v>
      </c>
      <c r="I4545" s="8">
        <v>0.31900000000000001</v>
      </c>
      <c r="J4545" s="8">
        <v>0.41199999999999998</v>
      </c>
      <c r="K4545" s="8">
        <v>0.442</v>
      </c>
      <c r="L4545" s="8">
        <v>0.85499999999999998</v>
      </c>
      <c r="M4545" s="7">
        <v>37</v>
      </c>
      <c r="N4545" s="7">
        <v>132</v>
      </c>
      <c r="O4545" s="7">
        <v>113</v>
      </c>
      <c r="P4545" s="7">
        <v>27</v>
      </c>
      <c r="Q4545" s="7">
        <v>36</v>
      </c>
      <c r="R4545" s="7">
        <v>3</v>
      </c>
      <c r="S4545" s="7">
        <v>1</v>
      </c>
      <c r="T4545" s="7">
        <v>3</v>
      </c>
      <c r="U4545" s="7">
        <v>25</v>
      </c>
      <c r="V4545" s="7">
        <v>10</v>
      </c>
      <c r="W4545" s="7">
        <v>8</v>
      </c>
      <c r="X4545" s="7">
        <v>21</v>
      </c>
      <c r="Y4545" s="7">
        <v>3</v>
      </c>
      <c r="Z4545" s="7">
        <v>0</v>
      </c>
      <c r="AA4545"/>
    </row>
    <row r="4546" spans="1:27" x14ac:dyDescent="0.25">
      <c r="A4546" s="24" t="str">
        <f t="shared" si="214"/>
        <v/>
      </c>
      <c r="B4546" s="24" t="str">
        <f t="shared" ref="B4546:B4609" si="215">IF(COUNTIFS(Draft_Player,$E4546),COUNTIFS(Draft_Player,$E4546),"")</f>
        <v/>
      </c>
      <c r="C4546" s="24" t="str">
        <f t="shared" ref="C4546:C4609" si="216">IF(COUNTIFS(Transfers_Player,$E4546),COUNTIFS(Transfers_Player,$E4546),"")</f>
        <v/>
      </c>
      <c r="D4546" s="24">
        <v>2026</v>
      </c>
      <c r="E4546" s="7" t="s">
        <v>4831</v>
      </c>
      <c r="F4546" s="7" t="s">
        <v>4823</v>
      </c>
      <c r="G4546" s="7" t="s">
        <v>47</v>
      </c>
      <c r="H4546" s="7" t="s">
        <v>38</v>
      </c>
      <c r="I4546" s="8">
        <v>0.30399999999999999</v>
      </c>
      <c r="J4546" s="8">
        <v>0.44800000000000001</v>
      </c>
      <c r="K4546" s="8">
        <v>0.33300000000000002</v>
      </c>
      <c r="L4546" s="8">
        <v>0.78200000000000003</v>
      </c>
      <c r="M4546" s="7">
        <v>31</v>
      </c>
      <c r="N4546" s="7">
        <v>89</v>
      </c>
      <c r="O4546" s="7">
        <v>69</v>
      </c>
      <c r="P4546" s="7">
        <v>17</v>
      </c>
      <c r="Q4546" s="7">
        <v>21</v>
      </c>
      <c r="R4546" s="7">
        <v>2</v>
      </c>
      <c r="S4546" s="7">
        <v>0</v>
      </c>
      <c r="T4546" s="7">
        <v>0</v>
      </c>
      <c r="U4546" s="7">
        <v>10</v>
      </c>
      <c r="V4546" s="7">
        <v>5</v>
      </c>
      <c r="W4546" s="7">
        <v>13</v>
      </c>
      <c r="X4546" s="7">
        <v>20</v>
      </c>
      <c r="Y4546" s="7">
        <v>1</v>
      </c>
      <c r="Z4546" s="7">
        <v>2</v>
      </c>
      <c r="AA4546"/>
    </row>
    <row r="4547" spans="1:27" x14ac:dyDescent="0.25">
      <c r="A4547" s="24" t="str">
        <f t="shared" ref="A4547:A4610" si="217">IF(OR(G4547="SR", G4547="GR"), 1, "")</f>
        <v/>
      </c>
      <c r="B4547" s="24" t="str">
        <f t="shared" si="215"/>
        <v/>
      </c>
      <c r="C4547" s="24" t="str">
        <f t="shared" si="216"/>
        <v/>
      </c>
      <c r="D4547" s="24">
        <v>2026</v>
      </c>
      <c r="E4547" s="7" t="s">
        <v>4832</v>
      </c>
      <c r="F4547" s="7" t="s">
        <v>4823</v>
      </c>
      <c r="G4547" s="7" t="s">
        <v>24</v>
      </c>
      <c r="H4547" s="7" t="s">
        <v>25</v>
      </c>
      <c r="I4547" s="8">
        <v>0.26200000000000001</v>
      </c>
      <c r="J4547" s="8">
        <v>0.34699999999999998</v>
      </c>
      <c r="K4547" s="8">
        <v>0.36899999999999999</v>
      </c>
      <c r="L4547" s="8">
        <v>0.71599999999999997</v>
      </c>
      <c r="M4547" s="7">
        <v>32</v>
      </c>
      <c r="N4547" s="7">
        <v>119</v>
      </c>
      <c r="O4547" s="7">
        <v>103</v>
      </c>
      <c r="P4547" s="7">
        <v>16</v>
      </c>
      <c r="Q4547" s="7">
        <v>27</v>
      </c>
      <c r="R4547" s="7">
        <v>5</v>
      </c>
      <c r="S4547" s="7">
        <v>0</v>
      </c>
      <c r="T4547" s="7">
        <v>2</v>
      </c>
      <c r="U4547" s="7">
        <v>11</v>
      </c>
      <c r="V4547" s="7">
        <v>8</v>
      </c>
      <c r="W4547" s="7">
        <v>6</v>
      </c>
      <c r="X4547" s="7">
        <v>35</v>
      </c>
      <c r="Y4547" s="7">
        <v>0</v>
      </c>
      <c r="Z4547" s="7">
        <v>0</v>
      </c>
      <c r="AA4547"/>
    </row>
    <row r="4548" spans="1:27" x14ac:dyDescent="0.25">
      <c r="A4548" s="24">
        <f t="shared" si="217"/>
        <v>1</v>
      </c>
      <c r="B4548" s="24" t="str">
        <f t="shared" si="215"/>
        <v/>
      </c>
      <c r="C4548" s="24" t="str">
        <f t="shared" si="216"/>
        <v/>
      </c>
      <c r="D4548" s="24">
        <v>2026</v>
      </c>
      <c r="E4548" s="7" t="s">
        <v>4833</v>
      </c>
      <c r="F4548" s="7" t="s">
        <v>4823</v>
      </c>
      <c r="G4548" s="7" t="s">
        <v>29</v>
      </c>
      <c r="H4548" s="7" t="s">
        <v>38</v>
      </c>
      <c r="I4548" s="8">
        <v>0.25800000000000001</v>
      </c>
      <c r="J4548" s="8">
        <v>0.35699999999999998</v>
      </c>
      <c r="K4548" s="8">
        <v>0.371</v>
      </c>
      <c r="L4548" s="8">
        <v>0.72799999999999998</v>
      </c>
      <c r="M4548" s="7">
        <v>31</v>
      </c>
      <c r="N4548" s="7">
        <v>112</v>
      </c>
      <c r="O4548" s="7">
        <v>97</v>
      </c>
      <c r="P4548" s="7">
        <v>13</v>
      </c>
      <c r="Q4548" s="7">
        <v>25</v>
      </c>
      <c r="R4548" s="7">
        <v>4</v>
      </c>
      <c r="S4548" s="7">
        <v>2</v>
      </c>
      <c r="T4548" s="7">
        <v>1</v>
      </c>
      <c r="U4548" s="7">
        <v>20</v>
      </c>
      <c r="V4548" s="7">
        <v>3</v>
      </c>
      <c r="W4548" s="7">
        <v>12</v>
      </c>
      <c r="X4548" s="7">
        <v>39</v>
      </c>
      <c r="Y4548" s="7">
        <v>4</v>
      </c>
      <c r="Z4548" s="7">
        <v>1</v>
      </c>
      <c r="AA4548"/>
    </row>
    <row r="4549" spans="1:27" x14ac:dyDescent="0.25">
      <c r="A4549" s="24" t="str">
        <f t="shared" si="217"/>
        <v/>
      </c>
      <c r="B4549" s="24" t="str">
        <f t="shared" si="215"/>
        <v/>
      </c>
      <c r="C4549" s="24" t="str">
        <f t="shared" si="216"/>
        <v/>
      </c>
      <c r="D4549" s="24">
        <v>2026</v>
      </c>
      <c r="E4549" s="7" t="s">
        <v>4834</v>
      </c>
      <c r="F4549" s="7" t="s">
        <v>4823</v>
      </c>
      <c r="G4549" s="7" t="s">
        <v>47</v>
      </c>
      <c r="H4549" s="7" t="s">
        <v>35</v>
      </c>
      <c r="I4549" s="8">
        <v>0.216</v>
      </c>
      <c r="J4549" s="8">
        <v>0.25600000000000001</v>
      </c>
      <c r="K4549" s="8">
        <v>0.311</v>
      </c>
      <c r="L4549" s="8">
        <v>0.56699999999999995</v>
      </c>
      <c r="M4549" s="7">
        <v>30</v>
      </c>
      <c r="N4549" s="7">
        <v>79</v>
      </c>
      <c r="O4549" s="7">
        <v>74</v>
      </c>
      <c r="P4549" s="7">
        <v>11</v>
      </c>
      <c r="Q4549" s="7">
        <v>16</v>
      </c>
      <c r="R4549" s="7">
        <v>1</v>
      </c>
      <c r="S4549" s="7">
        <v>0</v>
      </c>
      <c r="T4549" s="7">
        <v>2</v>
      </c>
      <c r="U4549" s="7">
        <v>12</v>
      </c>
      <c r="V4549" s="7">
        <v>0</v>
      </c>
      <c r="W4549" s="7">
        <v>4</v>
      </c>
      <c r="X4549" s="7">
        <v>22</v>
      </c>
      <c r="Y4549" s="7">
        <v>2</v>
      </c>
      <c r="Z4549" s="7">
        <v>0</v>
      </c>
      <c r="AA4549"/>
    </row>
    <row r="4550" spans="1:27" x14ac:dyDescent="0.25">
      <c r="A4550" s="24" t="str">
        <f t="shared" si="217"/>
        <v/>
      </c>
      <c r="B4550" s="24" t="str">
        <f t="shared" si="215"/>
        <v/>
      </c>
      <c r="C4550" s="24" t="str">
        <f t="shared" si="216"/>
        <v/>
      </c>
      <c r="D4550" s="24">
        <v>2026</v>
      </c>
      <c r="E4550" s="7" t="s">
        <v>4835</v>
      </c>
      <c r="F4550" s="7" t="s">
        <v>4823</v>
      </c>
      <c r="G4550" s="7" t="s">
        <v>47</v>
      </c>
      <c r="H4550" s="7" t="s">
        <v>33</v>
      </c>
      <c r="I4550" s="8">
        <v>0.19700000000000001</v>
      </c>
      <c r="J4550" s="8">
        <v>0.22500000000000001</v>
      </c>
      <c r="K4550" s="8">
        <v>0.33300000000000002</v>
      </c>
      <c r="L4550" s="8">
        <v>0.55900000000000005</v>
      </c>
      <c r="M4550" s="7">
        <v>24</v>
      </c>
      <c r="N4550" s="7">
        <v>71</v>
      </c>
      <c r="O4550" s="7">
        <v>66</v>
      </c>
      <c r="P4550" s="7">
        <v>5</v>
      </c>
      <c r="Q4550" s="7">
        <v>13</v>
      </c>
      <c r="R4550" s="7">
        <v>2</v>
      </c>
      <c r="S4550" s="7">
        <v>2</v>
      </c>
      <c r="T4550" s="7">
        <v>1</v>
      </c>
      <c r="U4550" s="7">
        <v>13</v>
      </c>
      <c r="V4550" s="7">
        <v>1</v>
      </c>
      <c r="W4550" s="7">
        <v>2</v>
      </c>
      <c r="X4550" s="7">
        <v>21</v>
      </c>
      <c r="Y4550" s="7">
        <v>0</v>
      </c>
      <c r="Z4550" s="7">
        <v>0</v>
      </c>
      <c r="AA4550"/>
    </row>
    <row r="4551" spans="1:27" x14ac:dyDescent="0.25">
      <c r="A4551" s="24" t="str">
        <f t="shared" si="217"/>
        <v/>
      </c>
      <c r="B4551" s="24" t="str">
        <f t="shared" si="215"/>
        <v/>
      </c>
      <c r="C4551" s="24" t="str">
        <f t="shared" si="216"/>
        <v/>
      </c>
      <c r="D4551" s="24">
        <v>2026</v>
      </c>
      <c r="E4551" s="7" t="s">
        <v>4836</v>
      </c>
      <c r="F4551" s="7" t="s">
        <v>4823</v>
      </c>
      <c r="G4551" s="7" t="s">
        <v>37</v>
      </c>
      <c r="H4551" s="7" t="s">
        <v>33</v>
      </c>
      <c r="I4551" s="8">
        <v>0.16700000000000001</v>
      </c>
      <c r="J4551" s="8">
        <v>0.35499999999999998</v>
      </c>
      <c r="K4551" s="8">
        <v>0.16700000000000001</v>
      </c>
      <c r="L4551" s="8">
        <v>0.52200000000000002</v>
      </c>
      <c r="M4551" s="7">
        <v>15</v>
      </c>
      <c r="N4551" s="7">
        <v>32</v>
      </c>
      <c r="O4551" s="7">
        <v>24</v>
      </c>
      <c r="P4551" s="7">
        <v>2</v>
      </c>
      <c r="Q4551" s="7">
        <v>4</v>
      </c>
      <c r="R4551" s="7">
        <v>0</v>
      </c>
      <c r="S4551" s="7">
        <v>0</v>
      </c>
      <c r="T4551" s="7">
        <v>0</v>
      </c>
      <c r="U4551" s="7">
        <v>2</v>
      </c>
      <c r="V4551" s="7">
        <v>1</v>
      </c>
      <c r="W4551" s="7">
        <v>6</v>
      </c>
      <c r="X4551" s="7">
        <v>9</v>
      </c>
      <c r="Y4551" s="7">
        <v>2</v>
      </c>
      <c r="Z4551" s="7">
        <v>0</v>
      </c>
      <c r="AA4551"/>
    </row>
    <row r="4552" spans="1:27" x14ac:dyDescent="0.25">
      <c r="A4552" s="24" t="str">
        <f t="shared" si="217"/>
        <v/>
      </c>
      <c r="B4552" s="24" t="str">
        <f t="shared" si="215"/>
        <v/>
      </c>
      <c r="C4552" s="24">
        <f t="shared" si="216"/>
        <v>1</v>
      </c>
      <c r="D4552" s="24">
        <v>2026</v>
      </c>
      <c r="E4552" s="7" t="s">
        <v>4837</v>
      </c>
      <c r="F4552" s="7" t="s">
        <v>4823</v>
      </c>
      <c r="G4552" s="7" t="s">
        <v>47</v>
      </c>
      <c r="H4552" s="7" t="s">
        <v>25</v>
      </c>
      <c r="I4552" s="8">
        <v>8.3000000000000004E-2</v>
      </c>
      <c r="J4552" s="8">
        <v>0.154</v>
      </c>
      <c r="K4552" s="8">
        <v>8.3000000000000004E-2</v>
      </c>
      <c r="L4552" s="8">
        <v>0.23699999999999999</v>
      </c>
      <c r="M4552" s="7">
        <v>9</v>
      </c>
      <c r="N4552" s="7">
        <v>13</v>
      </c>
      <c r="O4552" s="7">
        <v>12</v>
      </c>
      <c r="P4552" s="7">
        <v>1</v>
      </c>
      <c r="Q4552" s="7">
        <v>1</v>
      </c>
      <c r="R4552" s="7">
        <v>0</v>
      </c>
      <c r="S4552" s="7">
        <v>0</v>
      </c>
      <c r="T4552" s="7">
        <v>0</v>
      </c>
      <c r="U4552" s="7">
        <v>1</v>
      </c>
      <c r="V4552" s="7">
        <v>1</v>
      </c>
      <c r="W4552" s="7">
        <v>0</v>
      </c>
      <c r="X4552" s="7">
        <v>4</v>
      </c>
      <c r="Y4552" s="7">
        <v>0</v>
      </c>
      <c r="Z4552" s="7">
        <v>0</v>
      </c>
      <c r="AA4552"/>
    </row>
    <row r="4553" spans="1:27" x14ac:dyDescent="0.25">
      <c r="A4553" s="24" t="str">
        <f t="shared" si="217"/>
        <v/>
      </c>
      <c r="B4553" s="24" t="str">
        <f t="shared" si="215"/>
        <v/>
      </c>
      <c r="C4553" s="24" t="str">
        <f t="shared" si="216"/>
        <v/>
      </c>
      <c r="D4553" s="24">
        <v>2026</v>
      </c>
      <c r="E4553" s="7" t="s">
        <v>4838</v>
      </c>
      <c r="F4553" s="7" t="s">
        <v>4823</v>
      </c>
      <c r="G4553" s="7" t="s">
        <v>24</v>
      </c>
      <c r="H4553" s="7" t="s">
        <v>164</v>
      </c>
      <c r="I4553" s="8">
        <v>0</v>
      </c>
      <c r="J4553" s="8">
        <v>0</v>
      </c>
      <c r="K4553" s="8">
        <v>0</v>
      </c>
      <c r="L4553" s="8">
        <v>0</v>
      </c>
      <c r="M4553" s="7">
        <v>1</v>
      </c>
      <c r="N4553" s="7">
        <v>1</v>
      </c>
      <c r="O4553" s="7">
        <v>1</v>
      </c>
      <c r="P4553" s="7">
        <v>0</v>
      </c>
      <c r="Q4553" s="7">
        <v>0</v>
      </c>
      <c r="R4553" s="7">
        <v>0</v>
      </c>
      <c r="S4553" s="7">
        <v>0</v>
      </c>
      <c r="T4553" s="7">
        <v>0</v>
      </c>
      <c r="U4553" s="7">
        <v>0</v>
      </c>
      <c r="V4553" s="7">
        <v>0</v>
      </c>
      <c r="W4553" s="7">
        <v>0</v>
      </c>
      <c r="X4553" s="7">
        <v>1</v>
      </c>
      <c r="Y4553" s="7">
        <v>0</v>
      </c>
      <c r="Z4553" s="7">
        <v>0</v>
      </c>
      <c r="AA4553"/>
    </row>
    <row r="4554" spans="1:27" x14ac:dyDescent="0.25">
      <c r="A4554" s="24" t="str">
        <f t="shared" si="217"/>
        <v/>
      </c>
      <c r="B4554" s="24" t="str">
        <f t="shared" si="215"/>
        <v/>
      </c>
      <c r="C4554" s="24" t="str">
        <f t="shared" si="216"/>
        <v/>
      </c>
      <c r="D4554" s="24">
        <v>2026</v>
      </c>
      <c r="E4554" s="7" t="s">
        <v>4839</v>
      </c>
      <c r="F4554" s="7" t="s">
        <v>4840</v>
      </c>
      <c r="G4554" s="7" t="s">
        <v>24</v>
      </c>
      <c r="H4554" s="7" t="s">
        <v>33</v>
      </c>
      <c r="I4554" s="8">
        <v>0.31</v>
      </c>
      <c r="J4554" s="8">
        <v>0.38800000000000001</v>
      </c>
      <c r="K4554" s="8">
        <v>0.52700000000000002</v>
      </c>
      <c r="L4554" s="8">
        <v>0.91500000000000004</v>
      </c>
      <c r="M4554" s="7">
        <v>54</v>
      </c>
      <c r="N4554" s="7">
        <v>262</v>
      </c>
      <c r="O4554" s="7">
        <v>226</v>
      </c>
      <c r="P4554" s="7">
        <v>50</v>
      </c>
      <c r="Q4554" s="7">
        <v>70</v>
      </c>
      <c r="R4554" s="7">
        <v>18</v>
      </c>
      <c r="S4554" s="7">
        <v>5</v>
      </c>
      <c r="T4554" s="7">
        <v>7</v>
      </c>
      <c r="U4554" s="7">
        <v>48</v>
      </c>
      <c r="V4554" s="7">
        <v>5</v>
      </c>
      <c r="W4554" s="7">
        <v>26</v>
      </c>
      <c r="X4554" s="7">
        <v>29</v>
      </c>
      <c r="Y4554" s="7">
        <v>7</v>
      </c>
      <c r="Z4554" s="7">
        <v>2</v>
      </c>
      <c r="AA4554"/>
    </row>
    <row r="4555" spans="1:27" x14ac:dyDescent="0.25">
      <c r="A4555" s="24" t="str">
        <f t="shared" si="217"/>
        <v/>
      </c>
      <c r="B4555" s="24" t="str">
        <f t="shared" si="215"/>
        <v/>
      </c>
      <c r="C4555" s="24" t="str">
        <f t="shared" si="216"/>
        <v/>
      </c>
      <c r="D4555" s="24">
        <v>2026</v>
      </c>
      <c r="E4555" s="7" t="s">
        <v>4842</v>
      </c>
      <c r="F4555" s="7" t="s">
        <v>4840</v>
      </c>
      <c r="G4555" s="7" t="s">
        <v>47</v>
      </c>
      <c r="H4555" s="7" t="s">
        <v>30</v>
      </c>
      <c r="I4555" s="8">
        <v>0.30299999999999999</v>
      </c>
      <c r="J4555" s="8">
        <v>0.44900000000000001</v>
      </c>
      <c r="K4555" s="8">
        <v>0.44500000000000001</v>
      </c>
      <c r="L4555" s="8">
        <v>0.89500000000000002</v>
      </c>
      <c r="M4555" s="7">
        <v>49</v>
      </c>
      <c r="N4555" s="7">
        <v>200</v>
      </c>
      <c r="O4555" s="7">
        <v>155</v>
      </c>
      <c r="P4555" s="7">
        <v>32</v>
      </c>
      <c r="Q4555" s="7">
        <v>47</v>
      </c>
      <c r="R4555" s="7">
        <v>10</v>
      </c>
      <c r="S4555" s="7">
        <v>0</v>
      </c>
      <c r="T4555" s="7">
        <v>4</v>
      </c>
      <c r="U4555" s="7">
        <v>24</v>
      </c>
      <c r="V4555" s="7">
        <v>15</v>
      </c>
      <c r="W4555" s="7">
        <v>27</v>
      </c>
      <c r="X4555" s="7">
        <v>38</v>
      </c>
      <c r="Y4555" s="7">
        <v>6</v>
      </c>
      <c r="Z4555" s="7">
        <v>0</v>
      </c>
      <c r="AA4555"/>
    </row>
    <row r="4556" spans="1:27" x14ac:dyDescent="0.25">
      <c r="A4556" s="24" t="str">
        <f t="shared" si="217"/>
        <v/>
      </c>
      <c r="B4556" s="24" t="str">
        <f t="shared" si="215"/>
        <v/>
      </c>
      <c r="C4556" s="24" t="str">
        <f t="shared" si="216"/>
        <v/>
      </c>
      <c r="D4556" s="24">
        <v>2026</v>
      </c>
      <c r="E4556" s="7" t="s">
        <v>4843</v>
      </c>
      <c r="F4556" s="7" t="s">
        <v>4840</v>
      </c>
      <c r="G4556" s="7" t="s">
        <v>47</v>
      </c>
      <c r="H4556" s="7" t="s">
        <v>35</v>
      </c>
      <c r="I4556" s="8">
        <v>0.3</v>
      </c>
      <c r="J4556" s="8">
        <v>0.36899999999999999</v>
      </c>
      <c r="K4556" s="8">
        <v>0.437</v>
      </c>
      <c r="L4556" s="8">
        <v>0.80600000000000005</v>
      </c>
      <c r="M4556" s="7">
        <v>52</v>
      </c>
      <c r="N4556" s="7">
        <v>222</v>
      </c>
      <c r="O4556" s="7">
        <v>190</v>
      </c>
      <c r="P4556" s="7">
        <v>32</v>
      </c>
      <c r="Q4556" s="7">
        <v>57</v>
      </c>
      <c r="R4556" s="7">
        <v>8</v>
      </c>
      <c r="S4556" s="7">
        <v>3</v>
      </c>
      <c r="T4556" s="7">
        <v>4</v>
      </c>
      <c r="U4556" s="7">
        <v>41</v>
      </c>
      <c r="V4556" s="7">
        <v>5</v>
      </c>
      <c r="W4556" s="7">
        <v>18</v>
      </c>
      <c r="X4556" s="7">
        <v>45</v>
      </c>
      <c r="Y4556" s="7">
        <v>2</v>
      </c>
      <c r="Z4556" s="7">
        <v>0</v>
      </c>
      <c r="AA4556"/>
    </row>
    <row r="4557" spans="1:27" x14ac:dyDescent="0.25">
      <c r="A4557" s="24" t="str">
        <f t="shared" si="217"/>
        <v/>
      </c>
      <c r="B4557" s="24" t="str">
        <f t="shared" si="215"/>
        <v/>
      </c>
      <c r="C4557" s="24" t="str">
        <f t="shared" si="216"/>
        <v/>
      </c>
      <c r="D4557" s="24">
        <v>2026</v>
      </c>
      <c r="E4557" s="7" t="s">
        <v>4841</v>
      </c>
      <c r="F4557" s="7" t="s">
        <v>4840</v>
      </c>
      <c r="G4557" s="7" t="s">
        <v>37</v>
      </c>
      <c r="H4557" s="7" t="s">
        <v>38</v>
      </c>
      <c r="I4557" s="8">
        <v>0.29599999999999999</v>
      </c>
      <c r="J4557" s="8">
        <v>0.41699999999999998</v>
      </c>
      <c r="K4557" s="8">
        <v>0.54700000000000004</v>
      </c>
      <c r="L4557" s="8">
        <v>0.96299999999999997</v>
      </c>
      <c r="M4557" s="7">
        <v>56</v>
      </c>
      <c r="N4557" s="7">
        <v>252</v>
      </c>
      <c r="O4557" s="7">
        <v>203</v>
      </c>
      <c r="P4557" s="7">
        <v>47</v>
      </c>
      <c r="Q4557" s="7">
        <v>60</v>
      </c>
      <c r="R4557" s="7">
        <v>10</v>
      </c>
      <c r="S4557" s="7">
        <v>1</v>
      </c>
      <c r="T4557" s="7">
        <v>13</v>
      </c>
      <c r="U4557" s="7">
        <v>54</v>
      </c>
      <c r="V4557" s="7">
        <v>20</v>
      </c>
      <c r="W4557" s="7">
        <v>25</v>
      </c>
      <c r="X4557" s="7">
        <v>43</v>
      </c>
      <c r="Y4557" s="7">
        <v>2</v>
      </c>
      <c r="Z4557" s="7">
        <v>0</v>
      </c>
      <c r="AA4557"/>
    </row>
    <row r="4558" spans="1:27" x14ac:dyDescent="0.25">
      <c r="A4558" s="24" t="str">
        <f t="shared" si="217"/>
        <v/>
      </c>
      <c r="B4558" s="24" t="str">
        <f t="shared" si="215"/>
        <v/>
      </c>
      <c r="C4558" s="24" t="str">
        <f t="shared" si="216"/>
        <v/>
      </c>
      <c r="D4558" s="24">
        <v>2026</v>
      </c>
      <c r="E4558" s="7" t="s">
        <v>4845</v>
      </c>
      <c r="F4558" s="7" t="s">
        <v>4840</v>
      </c>
      <c r="G4558" s="7" t="s">
        <v>24</v>
      </c>
      <c r="H4558" s="7" t="s">
        <v>42</v>
      </c>
      <c r="I4558" s="8">
        <v>0.26800000000000002</v>
      </c>
      <c r="J4558" s="8">
        <v>0.39300000000000002</v>
      </c>
      <c r="K4558" s="8">
        <v>0.36299999999999999</v>
      </c>
      <c r="L4558" s="8">
        <v>0.75600000000000001</v>
      </c>
      <c r="M4558" s="7">
        <v>49</v>
      </c>
      <c r="N4558" s="7">
        <v>200</v>
      </c>
      <c r="O4558" s="7">
        <v>157</v>
      </c>
      <c r="P4558" s="7">
        <v>29</v>
      </c>
      <c r="Q4558" s="7">
        <v>42</v>
      </c>
      <c r="R4558" s="7">
        <v>12</v>
      </c>
      <c r="S4558" s="7">
        <v>0</v>
      </c>
      <c r="T4558" s="7">
        <v>1</v>
      </c>
      <c r="U4558" s="7">
        <v>23</v>
      </c>
      <c r="V4558" s="7">
        <v>6</v>
      </c>
      <c r="W4558" s="7">
        <v>29</v>
      </c>
      <c r="X4558" s="7">
        <v>41</v>
      </c>
      <c r="Y4558" s="7">
        <v>3</v>
      </c>
      <c r="Z4558" s="7">
        <v>0</v>
      </c>
      <c r="AA4558"/>
    </row>
    <row r="4559" spans="1:27" x14ac:dyDescent="0.25">
      <c r="A4559" s="24" t="str">
        <f t="shared" si="217"/>
        <v/>
      </c>
      <c r="B4559" s="24" t="str">
        <f t="shared" si="215"/>
        <v/>
      </c>
      <c r="C4559" s="24" t="str">
        <f t="shared" si="216"/>
        <v/>
      </c>
      <c r="D4559" s="24">
        <v>2026</v>
      </c>
      <c r="E4559" s="7" t="s">
        <v>4844</v>
      </c>
      <c r="F4559" s="7" t="s">
        <v>4840</v>
      </c>
      <c r="G4559" s="7" t="s">
        <v>24</v>
      </c>
      <c r="H4559" s="7" t="s">
        <v>40</v>
      </c>
      <c r="I4559" s="8">
        <v>0.26500000000000001</v>
      </c>
      <c r="J4559" s="8">
        <v>0.373</v>
      </c>
      <c r="K4559" s="8">
        <v>0.38300000000000001</v>
      </c>
      <c r="L4559" s="8">
        <v>0.75600000000000001</v>
      </c>
      <c r="M4559" s="7">
        <v>50</v>
      </c>
      <c r="N4559" s="7">
        <v>196</v>
      </c>
      <c r="O4559" s="7">
        <v>162</v>
      </c>
      <c r="P4559" s="7">
        <v>33</v>
      </c>
      <c r="Q4559" s="7">
        <v>43</v>
      </c>
      <c r="R4559" s="7">
        <v>9</v>
      </c>
      <c r="S4559" s="7">
        <v>2</v>
      </c>
      <c r="T4559" s="7">
        <v>2</v>
      </c>
      <c r="U4559" s="7">
        <v>20</v>
      </c>
      <c r="V4559" s="7">
        <v>10</v>
      </c>
      <c r="W4559" s="7">
        <v>19</v>
      </c>
      <c r="X4559" s="7">
        <v>55</v>
      </c>
      <c r="Y4559" s="7">
        <v>7</v>
      </c>
      <c r="Z4559" s="7">
        <v>2</v>
      </c>
      <c r="AA4559"/>
    </row>
    <row r="4560" spans="1:27" x14ac:dyDescent="0.25">
      <c r="A4560" s="24">
        <f t="shared" si="217"/>
        <v>1</v>
      </c>
      <c r="B4560" s="24" t="str">
        <f t="shared" si="215"/>
        <v/>
      </c>
      <c r="C4560" s="24" t="str">
        <f t="shared" si="216"/>
        <v/>
      </c>
      <c r="D4560" s="24">
        <v>2026</v>
      </c>
      <c r="E4560" s="7" t="s">
        <v>4846</v>
      </c>
      <c r="F4560" s="7" t="s">
        <v>4840</v>
      </c>
      <c r="G4560" s="7" t="s">
        <v>29</v>
      </c>
      <c r="H4560" s="7" t="s">
        <v>35</v>
      </c>
      <c r="I4560" s="8">
        <v>0.22600000000000001</v>
      </c>
      <c r="J4560" s="8">
        <v>0.34300000000000003</v>
      </c>
      <c r="K4560" s="8">
        <v>0.315</v>
      </c>
      <c r="L4560" s="8">
        <v>0.65800000000000003</v>
      </c>
      <c r="M4560" s="7">
        <v>48</v>
      </c>
      <c r="N4560" s="7">
        <v>181</v>
      </c>
      <c r="O4560" s="7">
        <v>146</v>
      </c>
      <c r="P4560" s="7">
        <v>41</v>
      </c>
      <c r="Q4560" s="7">
        <v>33</v>
      </c>
      <c r="R4560" s="7">
        <v>4</v>
      </c>
      <c r="S4560" s="7">
        <v>0</v>
      </c>
      <c r="T4560" s="7">
        <v>3</v>
      </c>
      <c r="U4560" s="7">
        <v>29</v>
      </c>
      <c r="V4560" s="7">
        <v>4</v>
      </c>
      <c r="W4560" s="7">
        <v>23</v>
      </c>
      <c r="X4560" s="7">
        <v>26</v>
      </c>
      <c r="Y4560" s="7">
        <v>9</v>
      </c>
      <c r="Z4560" s="7">
        <v>1</v>
      </c>
      <c r="AA4560"/>
    </row>
    <row r="4561" spans="1:27" x14ac:dyDescent="0.25">
      <c r="A4561" s="24" t="str">
        <f t="shared" si="217"/>
        <v/>
      </c>
      <c r="B4561" s="24" t="str">
        <f t="shared" si="215"/>
        <v/>
      </c>
      <c r="C4561" s="24" t="str">
        <f t="shared" si="216"/>
        <v/>
      </c>
      <c r="D4561" s="24">
        <v>2026</v>
      </c>
      <c r="E4561" s="7" t="s">
        <v>4847</v>
      </c>
      <c r="F4561" s="7" t="s">
        <v>4840</v>
      </c>
      <c r="G4561" s="7" t="s">
        <v>24</v>
      </c>
      <c r="H4561" s="7" t="s">
        <v>44</v>
      </c>
      <c r="I4561" s="8">
        <v>0.21</v>
      </c>
      <c r="J4561" s="8">
        <v>0.32900000000000001</v>
      </c>
      <c r="K4561" s="8">
        <v>0.33100000000000002</v>
      </c>
      <c r="L4561" s="8">
        <v>0.66</v>
      </c>
      <c r="M4561" s="7">
        <v>53</v>
      </c>
      <c r="N4561" s="7">
        <v>220</v>
      </c>
      <c r="O4561" s="7">
        <v>181</v>
      </c>
      <c r="P4561" s="7">
        <v>23</v>
      </c>
      <c r="Q4561" s="7">
        <v>38</v>
      </c>
      <c r="R4561" s="7">
        <v>10</v>
      </c>
      <c r="S4561" s="7">
        <v>0</v>
      </c>
      <c r="T4561" s="7">
        <v>4</v>
      </c>
      <c r="U4561" s="7">
        <v>31</v>
      </c>
      <c r="V4561" s="7">
        <v>16</v>
      </c>
      <c r="W4561" s="7">
        <v>18</v>
      </c>
      <c r="X4561" s="7">
        <v>47</v>
      </c>
      <c r="Y4561" s="7">
        <v>0</v>
      </c>
      <c r="Z4561" s="7">
        <v>0</v>
      </c>
      <c r="AA4561"/>
    </row>
    <row r="4562" spans="1:27" x14ac:dyDescent="0.25">
      <c r="A4562" s="24" t="str">
        <f t="shared" si="217"/>
        <v/>
      </c>
      <c r="B4562" s="24" t="str">
        <f t="shared" si="215"/>
        <v/>
      </c>
      <c r="C4562" s="24" t="str">
        <f t="shared" si="216"/>
        <v/>
      </c>
      <c r="D4562" s="24">
        <v>2026</v>
      </c>
      <c r="E4562" s="7" t="s">
        <v>4848</v>
      </c>
      <c r="F4562" s="7" t="s">
        <v>4840</v>
      </c>
      <c r="G4562" s="7" t="s">
        <v>24</v>
      </c>
      <c r="H4562" s="7" t="s">
        <v>27</v>
      </c>
      <c r="I4562" s="8">
        <v>0.34300000000000003</v>
      </c>
      <c r="J4562" s="8">
        <v>0.45200000000000001</v>
      </c>
      <c r="K4562" s="8">
        <v>0.42899999999999999</v>
      </c>
      <c r="L4562" s="8">
        <v>0.88100000000000001</v>
      </c>
      <c r="M4562" s="7">
        <v>36</v>
      </c>
      <c r="N4562" s="7">
        <v>169</v>
      </c>
      <c r="O4562" s="7">
        <v>140</v>
      </c>
      <c r="P4562" s="7">
        <v>23</v>
      </c>
      <c r="Q4562" s="7">
        <v>48</v>
      </c>
      <c r="R4562" s="7">
        <v>6</v>
      </c>
      <c r="S4562" s="7">
        <v>3</v>
      </c>
      <c r="T4562" s="7">
        <v>0</v>
      </c>
      <c r="U4562" s="7">
        <v>17</v>
      </c>
      <c r="V4562" s="7">
        <v>3</v>
      </c>
      <c r="W4562" s="7">
        <v>25</v>
      </c>
      <c r="X4562" s="7">
        <v>17</v>
      </c>
      <c r="Y4562" s="7">
        <v>4</v>
      </c>
      <c r="Z4562" s="7">
        <v>0</v>
      </c>
      <c r="AA4562"/>
    </row>
    <row r="4563" spans="1:27" x14ac:dyDescent="0.25">
      <c r="A4563" s="24" t="str">
        <f t="shared" si="217"/>
        <v/>
      </c>
      <c r="B4563" s="24" t="str">
        <f t="shared" si="215"/>
        <v/>
      </c>
      <c r="C4563" s="24" t="str">
        <f t="shared" si="216"/>
        <v/>
      </c>
      <c r="D4563" s="24">
        <v>2026</v>
      </c>
      <c r="E4563" s="7" t="s">
        <v>4849</v>
      </c>
      <c r="F4563" s="7" t="s">
        <v>4840</v>
      </c>
      <c r="G4563" s="7" t="s">
        <v>47</v>
      </c>
      <c r="H4563" s="7" t="s">
        <v>40</v>
      </c>
      <c r="I4563" s="8">
        <v>0.29499999999999998</v>
      </c>
      <c r="J4563" s="8">
        <v>0.442</v>
      </c>
      <c r="K4563" s="8">
        <v>0.443</v>
      </c>
      <c r="L4563" s="8">
        <v>0.88400000000000001</v>
      </c>
      <c r="M4563" s="7">
        <v>29</v>
      </c>
      <c r="N4563" s="7">
        <v>79</v>
      </c>
      <c r="O4563" s="7">
        <v>61</v>
      </c>
      <c r="P4563" s="7">
        <v>16</v>
      </c>
      <c r="Q4563" s="7">
        <v>18</v>
      </c>
      <c r="R4563" s="7">
        <v>6</v>
      </c>
      <c r="S4563" s="7">
        <v>0</v>
      </c>
      <c r="T4563" s="7">
        <v>1</v>
      </c>
      <c r="U4563" s="7">
        <v>15</v>
      </c>
      <c r="V4563" s="7">
        <v>3</v>
      </c>
      <c r="W4563" s="7">
        <v>13</v>
      </c>
      <c r="X4563" s="7">
        <v>22</v>
      </c>
      <c r="Y4563" s="7">
        <v>1</v>
      </c>
      <c r="Z4563" s="7">
        <v>0</v>
      </c>
      <c r="AA4563"/>
    </row>
    <row r="4564" spans="1:27" x14ac:dyDescent="0.25">
      <c r="A4564" s="24" t="str">
        <f t="shared" si="217"/>
        <v/>
      </c>
      <c r="B4564" s="24" t="str">
        <f t="shared" si="215"/>
        <v/>
      </c>
      <c r="C4564" s="24" t="str">
        <f t="shared" si="216"/>
        <v/>
      </c>
      <c r="D4564" s="24">
        <v>2026</v>
      </c>
      <c r="E4564" s="7" t="s">
        <v>4850</v>
      </c>
      <c r="F4564" s="7" t="s">
        <v>4840</v>
      </c>
      <c r="G4564" s="7" t="s">
        <v>37</v>
      </c>
      <c r="H4564" s="7" t="s">
        <v>25</v>
      </c>
      <c r="I4564" s="8">
        <v>0.27800000000000002</v>
      </c>
      <c r="J4564" s="8">
        <v>0.39100000000000001</v>
      </c>
      <c r="K4564" s="8">
        <v>0.34</v>
      </c>
      <c r="L4564" s="8">
        <v>0.73199999999999998</v>
      </c>
      <c r="M4564" s="7">
        <v>37</v>
      </c>
      <c r="N4564" s="7">
        <v>120</v>
      </c>
      <c r="O4564" s="7">
        <v>97</v>
      </c>
      <c r="P4564" s="7">
        <v>14</v>
      </c>
      <c r="Q4564" s="7">
        <v>27</v>
      </c>
      <c r="R4564" s="7">
        <v>3</v>
      </c>
      <c r="S4564" s="7">
        <v>0</v>
      </c>
      <c r="T4564" s="7">
        <v>1</v>
      </c>
      <c r="U4564" s="7">
        <v>13</v>
      </c>
      <c r="V4564" s="7">
        <v>5</v>
      </c>
      <c r="W4564" s="7">
        <v>13</v>
      </c>
      <c r="X4564" s="7">
        <v>18</v>
      </c>
      <c r="Y4564" s="7">
        <v>3</v>
      </c>
      <c r="Z4564" s="7">
        <v>0</v>
      </c>
      <c r="AA4564"/>
    </row>
    <row r="4565" spans="1:27" x14ac:dyDescent="0.25">
      <c r="A4565" s="24" t="str">
        <f t="shared" si="217"/>
        <v/>
      </c>
      <c r="B4565" s="24" t="str">
        <f t="shared" si="215"/>
        <v/>
      </c>
      <c r="C4565" s="24" t="str">
        <f t="shared" si="216"/>
        <v/>
      </c>
      <c r="D4565" s="24">
        <v>2026</v>
      </c>
      <c r="E4565" s="7" t="s">
        <v>4852</v>
      </c>
      <c r="F4565" s="7" t="s">
        <v>4840</v>
      </c>
      <c r="G4565" s="7" t="s">
        <v>47</v>
      </c>
      <c r="H4565" s="7" t="s">
        <v>64</v>
      </c>
      <c r="I4565" s="8">
        <v>0.214</v>
      </c>
      <c r="J4565" s="8">
        <v>0.26700000000000002</v>
      </c>
      <c r="K4565" s="8">
        <v>0.42899999999999999</v>
      </c>
      <c r="L4565" s="8">
        <v>0.69499999999999995</v>
      </c>
      <c r="M4565" s="7">
        <v>7</v>
      </c>
      <c r="N4565" s="7">
        <v>15</v>
      </c>
      <c r="O4565" s="7">
        <v>14</v>
      </c>
      <c r="P4565" s="7">
        <v>3</v>
      </c>
      <c r="Q4565" s="7">
        <v>3</v>
      </c>
      <c r="R4565" s="7">
        <v>0</v>
      </c>
      <c r="S4565" s="7">
        <v>0</v>
      </c>
      <c r="T4565" s="7">
        <v>1</v>
      </c>
      <c r="U4565" s="7">
        <v>2</v>
      </c>
      <c r="V4565" s="7">
        <v>0</v>
      </c>
      <c r="W4565" s="7">
        <v>1</v>
      </c>
      <c r="X4565" s="7">
        <v>7</v>
      </c>
      <c r="Y4565" s="7">
        <v>0</v>
      </c>
      <c r="Z4565" s="7">
        <v>1</v>
      </c>
      <c r="AA4565"/>
    </row>
    <row r="4566" spans="1:27" x14ac:dyDescent="0.25">
      <c r="A4566" s="24" t="str">
        <f t="shared" si="217"/>
        <v/>
      </c>
      <c r="B4566" s="24" t="str">
        <f t="shared" si="215"/>
        <v/>
      </c>
      <c r="C4566" s="24">
        <f t="shared" si="216"/>
        <v>1</v>
      </c>
      <c r="D4566" s="24">
        <v>2026</v>
      </c>
      <c r="E4566" s="7" t="s">
        <v>4853</v>
      </c>
      <c r="F4566" s="7" t="s">
        <v>4840</v>
      </c>
      <c r="G4566" s="7" t="s">
        <v>37</v>
      </c>
      <c r="H4566" s="7" t="s">
        <v>42</v>
      </c>
      <c r="I4566" s="8">
        <v>0.21299999999999999</v>
      </c>
      <c r="J4566" s="8">
        <v>0.36399999999999999</v>
      </c>
      <c r="K4566" s="8">
        <v>0.27900000000000003</v>
      </c>
      <c r="L4566" s="8">
        <v>0.64200000000000002</v>
      </c>
      <c r="M4566" s="7">
        <v>25</v>
      </c>
      <c r="N4566" s="7">
        <v>79</v>
      </c>
      <c r="O4566" s="7">
        <v>61</v>
      </c>
      <c r="P4566" s="7">
        <v>11</v>
      </c>
      <c r="Q4566" s="7">
        <v>13</v>
      </c>
      <c r="R4566" s="7">
        <v>4</v>
      </c>
      <c r="S4566" s="7">
        <v>0</v>
      </c>
      <c r="T4566" s="7">
        <v>0</v>
      </c>
      <c r="U4566" s="7">
        <v>8</v>
      </c>
      <c r="V4566" s="7">
        <v>8</v>
      </c>
      <c r="W4566" s="7">
        <v>7</v>
      </c>
      <c r="X4566" s="7">
        <v>14</v>
      </c>
      <c r="Y4566" s="7">
        <v>1</v>
      </c>
      <c r="Z4566" s="7">
        <v>0</v>
      </c>
      <c r="AA4566"/>
    </row>
    <row r="4567" spans="1:27" x14ac:dyDescent="0.25">
      <c r="A4567" s="24" t="str">
        <f t="shared" si="217"/>
        <v/>
      </c>
      <c r="B4567" s="24" t="str">
        <f t="shared" si="215"/>
        <v/>
      </c>
      <c r="C4567" s="24" t="str">
        <f t="shared" si="216"/>
        <v/>
      </c>
      <c r="D4567" s="24">
        <v>2026</v>
      </c>
      <c r="E4567" s="7" t="s">
        <v>4851</v>
      </c>
      <c r="F4567" s="7" t="s">
        <v>4840</v>
      </c>
      <c r="G4567" s="7" t="s">
        <v>24</v>
      </c>
      <c r="H4567" s="7" t="s">
        <v>40</v>
      </c>
      <c r="I4567" s="8">
        <v>0.2</v>
      </c>
      <c r="J4567" s="8">
        <v>0.29399999999999998</v>
      </c>
      <c r="K4567" s="8">
        <v>0.46700000000000003</v>
      </c>
      <c r="L4567" s="8">
        <v>0.76100000000000001</v>
      </c>
      <c r="M4567" s="7">
        <v>28</v>
      </c>
      <c r="N4567" s="7">
        <v>34</v>
      </c>
      <c r="O4567" s="7">
        <v>30</v>
      </c>
      <c r="P4567" s="7">
        <v>3</v>
      </c>
      <c r="Q4567" s="7">
        <v>6</v>
      </c>
      <c r="R4567" s="7">
        <v>0</v>
      </c>
      <c r="S4567" s="7">
        <v>1</v>
      </c>
      <c r="T4567" s="7">
        <v>2</v>
      </c>
      <c r="U4567" s="7">
        <v>10</v>
      </c>
      <c r="V4567" s="7">
        <v>1</v>
      </c>
      <c r="W4567" s="7">
        <v>3</v>
      </c>
      <c r="X4567" s="7">
        <v>12</v>
      </c>
      <c r="Y4567" s="7">
        <v>0</v>
      </c>
      <c r="Z4567" s="7">
        <v>0</v>
      </c>
      <c r="AA4567"/>
    </row>
    <row r="4568" spans="1:27" x14ac:dyDescent="0.25">
      <c r="A4568" s="24" t="str">
        <f t="shared" si="217"/>
        <v/>
      </c>
      <c r="B4568" s="24" t="str">
        <f t="shared" si="215"/>
        <v/>
      </c>
      <c r="C4568" s="24" t="str">
        <f t="shared" si="216"/>
        <v/>
      </c>
      <c r="D4568" s="24">
        <v>2026</v>
      </c>
      <c r="E4568" s="7" t="s">
        <v>4854</v>
      </c>
      <c r="F4568" s="7" t="s">
        <v>4840</v>
      </c>
      <c r="G4568" s="7" t="s">
        <v>47</v>
      </c>
      <c r="H4568" s="7" t="s">
        <v>25</v>
      </c>
      <c r="I4568" s="8">
        <v>0.2</v>
      </c>
      <c r="J4568" s="8">
        <v>0.42899999999999999</v>
      </c>
      <c r="K4568" s="8">
        <v>0.35</v>
      </c>
      <c r="L4568" s="8">
        <v>0.77900000000000003</v>
      </c>
      <c r="M4568" s="7">
        <v>23</v>
      </c>
      <c r="N4568" s="7">
        <v>58</v>
      </c>
      <c r="O4568" s="7">
        <v>40</v>
      </c>
      <c r="P4568" s="7">
        <v>12</v>
      </c>
      <c r="Q4568" s="7">
        <v>8</v>
      </c>
      <c r="R4568" s="7">
        <v>0</v>
      </c>
      <c r="S4568" s="7">
        <v>0</v>
      </c>
      <c r="T4568" s="7">
        <v>2</v>
      </c>
      <c r="U4568" s="7">
        <v>5</v>
      </c>
      <c r="V4568" s="7">
        <v>2</v>
      </c>
      <c r="W4568" s="7">
        <v>14</v>
      </c>
      <c r="X4568" s="7">
        <v>18</v>
      </c>
      <c r="Y4568" s="7">
        <v>1</v>
      </c>
      <c r="Z4568" s="7">
        <v>1</v>
      </c>
      <c r="AA4568"/>
    </row>
    <row r="4569" spans="1:27" x14ac:dyDescent="0.25">
      <c r="A4569" s="24" t="str">
        <f t="shared" si="217"/>
        <v/>
      </c>
      <c r="B4569" s="24" t="str">
        <f t="shared" si="215"/>
        <v/>
      </c>
      <c r="C4569" s="24" t="str">
        <f t="shared" si="216"/>
        <v/>
      </c>
      <c r="D4569" s="24">
        <v>2026</v>
      </c>
      <c r="E4569" s="7" t="s">
        <v>4855</v>
      </c>
      <c r="F4569" s="7" t="s">
        <v>4840</v>
      </c>
      <c r="G4569" s="7" t="s">
        <v>24</v>
      </c>
      <c r="H4569" s="7" t="s">
        <v>30</v>
      </c>
      <c r="I4569" s="8">
        <v>0.13200000000000001</v>
      </c>
      <c r="J4569" s="8">
        <v>0.314</v>
      </c>
      <c r="K4569" s="8">
        <v>0.13200000000000001</v>
      </c>
      <c r="L4569" s="8">
        <v>0.44500000000000001</v>
      </c>
      <c r="M4569" s="7">
        <v>20</v>
      </c>
      <c r="N4569" s="7">
        <v>51</v>
      </c>
      <c r="O4569" s="7">
        <v>38</v>
      </c>
      <c r="P4569" s="7">
        <v>9</v>
      </c>
      <c r="Q4569" s="7">
        <v>5</v>
      </c>
      <c r="R4569" s="7">
        <v>0</v>
      </c>
      <c r="S4569" s="7">
        <v>0</v>
      </c>
      <c r="T4569" s="7">
        <v>0</v>
      </c>
      <c r="U4569" s="7">
        <v>6</v>
      </c>
      <c r="V4569" s="7">
        <v>7</v>
      </c>
      <c r="W4569" s="7">
        <v>4</v>
      </c>
      <c r="X4569" s="7">
        <v>8</v>
      </c>
      <c r="Y4569" s="7">
        <v>1</v>
      </c>
      <c r="Z4569" s="7">
        <v>0</v>
      </c>
      <c r="AA4569"/>
    </row>
    <row r="4570" spans="1:27" x14ac:dyDescent="0.25">
      <c r="A4570" s="24" t="str">
        <f t="shared" si="217"/>
        <v/>
      </c>
      <c r="B4570" s="24" t="str">
        <f t="shared" si="215"/>
        <v/>
      </c>
      <c r="C4570" s="24" t="str">
        <f t="shared" si="216"/>
        <v/>
      </c>
      <c r="D4570" s="24">
        <v>2026</v>
      </c>
      <c r="E4570" s="7" t="s">
        <v>4856</v>
      </c>
      <c r="F4570" s="7" t="s">
        <v>4840</v>
      </c>
      <c r="G4570" s="7" t="s">
        <v>47</v>
      </c>
      <c r="H4570" s="7" t="s">
        <v>64</v>
      </c>
      <c r="I4570" s="8">
        <v>0</v>
      </c>
      <c r="J4570" s="8">
        <v>0</v>
      </c>
      <c r="K4570" s="8">
        <v>0</v>
      </c>
      <c r="L4570" s="8">
        <v>0</v>
      </c>
      <c r="M4570" s="7">
        <v>1</v>
      </c>
      <c r="N4570" s="7">
        <v>1</v>
      </c>
      <c r="O4570" s="7">
        <v>1</v>
      </c>
      <c r="P4570" s="7">
        <v>3</v>
      </c>
      <c r="Q4570" s="7">
        <v>0</v>
      </c>
      <c r="R4570" s="7">
        <v>0</v>
      </c>
      <c r="S4570" s="7">
        <v>0</v>
      </c>
      <c r="T4570" s="7">
        <v>0</v>
      </c>
      <c r="U4570" s="7">
        <v>0</v>
      </c>
      <c r="V4570" s="7">
        <v>0</v>
      </c>
      <c r="W4570" s="7">
        <v>0</v>
      </c>
      <c r="X4570" s="7">
        <v>1</v>
      </c>
      <c r="Y4570" s="7">
        <v>0</v>
      </c>
      <c r="Z4570" s="7">
        <v>0</v>
      </c>
      <c r="AA4570"/>
    </row>
    <row r="4571" spans="1:27" x14ac:dyDescent="0.25">
      <c r="A4571" s="24" t="str">
        <f t="shared" si="217"/>
        <v/>
      </c>
      <c r="B4571" s="24" t="str">
        <f t="shared" si="215"/>
        <v/>
      </c>
      <c r="C4571" s="24" t="str">
        <f t="shared" si="216"/>
        <v/>
      </c>
      <c r="D4571" s="24">
        <v>2026</v>
      </c>
      <c r="E4571" s="7" t="s">
        <v>4857</v>
      </c>
      <c r="F4571" s="7" t="s">
        <v>4858</v>
      </c>
      <c r="G4571" s="7" t="s">
        <v>24</v>
      </c>
      <c r="H4571" s="7" t="s">
        <v>27</v>
      </c>
      <c r="I4571" s="8">
        <v>0.26500000000000001</v>
      </c>
      <c r="J4571" s="8">
        <v>0.32800000000000001</v>
      </c>
      <c r="K4571" s="8">
        <v>0.38</v>
      </c>
      <c r="L4571" s="8">
        <v>0.70699999999999996</v>
      </c>
      <c r="M4571" s="7">
        <v>39</v>
      </c>
      <c r="N4571" s="7">
        <v>187</v>
      </c>
      <c r="O4571" s="7">
        <v>166</v>
      </c>
      <c r="P4571" s="7">
        <v>27</v>
      </c>
      <c r="Q4571" s="7">
        <v>44</v>
      </c>
      <c r="R4571" s="7">
        <v>6</v>
      </c>
      <c r="S4571" s="7">
        <v>2</v>
      </c>
      <c r="T4571" s="7">
        <v>3</v>
      </c>
      <c r="U4571" s="7">
        <v>26</v>
      </c>
      <c r="V4571" s="7">
        <v>2</v>
      </c>
      <c r="W4571" s="7">
        <v>14</v>
      </c>
      <c r="X4571" s="7">
        <v>53</v>
      </c>
      <c r="Y4571" s="7">
        <v>14</v>
      </c>
      <c r="Z4571" s="7">
        <v>2</v>
      </c>
      <c r="AA4571"/>
    </row>
    <row r="4572" spans="1:27" x14ac:dyDescent="0.25">
      <c r="A4572" s="24">
        <f t="shared" si="217"/>
        <v>1</v>
      </c>
      <c r="B4572" s="24" t="str">
        <f t="shared" si="215"/>
        <v/>
      </c>
      <c r="C4572" s="24" t="str">
        <f t="shared" si="216"/>
        <v/>
      </c>
      <c r="D4572" s="24">
        <v>2026</v>
      </c>
      <c r="E4572" s="7" t="s">
        <v>4859</v>
      </c>
      <c r="F4572" s="7" t="s">
        <v>4858</v>
      </c>
      <c r="G4572" s="7" t="s">
        <v>29</v>
      </c>
      <c r="H4572" s="7" t="s">
        <v>33</v>
      </c>
      <c r="I4572" s="8">
        <v>0.26200000000000001</v>
      </c>
      <c r="J4572" s="8">
        <v>0.33600000000000002</v>
      </c>
      <c r="K4572" s="8">
        <v>0.38900000000000001</v>
      </c>
      <c r="L4572" s="8">
        <v>0.72499999999999998</v>
      </c>
      <c r="M4572" s="7">
        <v>36</v>
      </c>
      <c r="N4572" s="7">
        <v>146</v>
      </c>
      <c r="O4572" s="7">
        <v>126</v>
      </c>
      <c r="P4572" s="7">
        <v>22</v>
      </c>
      <c r="Q4572" s="7">
        <v>33</v>
      </c>
      <c r="R4572" s="7">
        <v>10</v>
      </c>
      <c r="S4572" s="7">
        <v>0</v>
      </c>
      <c r="T4572" s="7">
        <v>2</v>
      </c>
      <c r="U4572" s="7">
        <v>22</v>
      </c>
      <c r="V4572" s="7">
        <v>6</v>
      </c>
      <c r="W4572" s="7">
        <v>9</v>
      </c>
      <c r="X4572" s="7">
        <v>25</v>
      </c>
      <c r="Y4572" s="7">
        <v>1</v>
      </c>
      <c r="Z4572" s="7">
        <v>1</v>
      </c>
      <c r="AA4572"/>
    </row>
    <row r="4573" spans="1:27" x14ac:dyDescent="0.25">
      <c r="A4573" s="24">
        <f t="shared" si="217"/>
        <v>1</v>
      </c>
      <c r="B4573" s="24" t="str">
        <f t="shared" si="215"/>
        <v/>
      </c>
      <c r="C4573" s="24" t="str">
        <f t="shared" si="216"/>
        <v/>
      </c>
      <c r="D4573" s="24">
        <v>2026</v>
      </c>
      <c r="E4573" s="7" t="s">
        <v>4860</v>
      </c>
      <c r="F4573" s="7" t="s">
        <v>4858</v>
      </c>
      <c r="G4573" s="7" t="s">
        <v>29</v>
      </c>
      <c r="H4573" s="7" t="s">
        <v>30</v>
      </c>
      <c r="I4573" s="8">
        <v>0.248</v>
      </c>
      <c r="J4573" s="8">
        <v>0.36699999999999999</v>
      </c>
      <c r="K4573" s="8">
        <v>0.41199999999999998</v>
      </c>
      <c r="L4573" s="8">
        <v>0.77900000000000003</v>
      </c>
      <c r="M4573" s="7">
        <v>45</v>
      </c>
      <c r="N4573" s="7">
        <v>202</v>
      </c>
      <c r="O4573" s="7">
        <v>165</v>
      </c>
      <c r="P4573" s="7">
        <v>29</v>
      </c>
      <c r="Q4573" s="7">
        <v>41</v>
      </c>
      <c r="R4573" s="7">
        <v>6</v>
      </c>
      <c r="S4573" s="7">
        <v>0</v>
      </c>
      <c r="T4573" s="7">
        <v>7</v>
      </c>
      <c r="U4573" s="7">
        <v>22</v>
      </c>
      <c r="V4573" s="7">
        <v>8</v>
      </c>
      <c r="W4573" s="7">
        <v>24</v>
      </c>
      <c r="X4573" s="7">
        <v>61</v>
      </c>
      <c r="Y4573" s="7">
        <v>3</v>
      </c>
      <c r="Z4573" s="7">
        <v>6</v>
      </c>
      <c r="AA4573"/>
    </row>
    <row r="4574" spans="1:27" x14ac:dyDescent="0.25">
      <c r="A4574" s="24">
        <f t="shared" si="217"/>
        <v>1</v>
      </c>
      <c r="B4574" s="24" t="str">
        <f t="shared" si="215"/>
        <v/>
      </c>
      <c r="C4574" s="24" t="str">
        <f t="shared" si="216"/>
        <v/>
      </c>
      <c r="D4574" s="24">
        <v>2026</v>
      </c>
      <c r="E4574" s="7" t="s">
        <v>4861</v>
      </c>
      <c r="F4574" s="7" t="s">
        <v>4858</v>
      </c>
      <c r="G4574" s="7" t="s">
        <v>29</v>
      </c>
      <c r="H4574" s="7" t="s">
        <v>33</v>
      </c>
      <c r="I4574" s="8">
        <v>0.248</v>
      </c>
      <c r="J4574" s="8">
        <v>0.36599999999999999</v>
      </c>
      <c r="K4574" s="8">
        <v>0.36</v>
      </c>
      <c r="L4574" s="8">
        <v>0.72699999999999998</v>
      </c>
      <c r="M4574" s="7">
        <v>43</v>
      </c>
      <c r="N4574" s="7">
        <v>192</v>
      </c>
      <c r="O4574" s="7">
        <v>161</v>
      </c>
      <c r="P4574" s="7">
        <v>21</v>
      </c>
      <c r="Q4574" s="7">
        <v>40</v>
      </c>
      <c r="R4574" s="7">
        <v>7</v>
      </c>
      <c r="S4574" s="7">
        <v>1</v>
      </c>
      <c r="T4574" s="7">
        <v>3</v>
      </c>
      <c r="U4574" s="7">
        <v>18</v>
      </c>
      <c r="V4574" s="7">
        <v>7</v>
      </c>
      <c r="W4574" s="7">
        <v>23</v>
      </c>
      <c r="X4574" s="7">
        <v>33</v>
      </c>
      <c r="Y4574" s="7">
        <v>5</v>
      </c>
      <c r="Z4574" s="7">
        <v>0</v>
      </c>
      <c r="AA4574"/>
    </row>
    <row r="4575" spans="1:27" x14ac:dyDescent="0.25">
      <c r="A4575" s="24" t="str">
        <f t="shared" si="217"/>
        <v/>
      </c>
      <c r="B4575" s="24" t="str">
        <f t="shared" si="215"/>
        <v/>
      </c>
      <c r="C4575" s="24">
        <f t="shared" si="216"/>
        <v>1</v>
      </c>
      <c r="D4575" s="24">
        <v>2026</v>
      </c>
      <c r="E4575" s="7" t="s">
        <v>4862</v>
      </c>
      <c r="F4575" s="7" t="s">
        <v>4858</v>
      </c>
      <c r="G4575" s="7" t="s">
        <v>37</v>
      </c>
      <c r="H4575" s="7" t="s">
        <v>38</v>
      </c>
      <c r="I4575" s="8">
        <v>0.313</v>
      </c>
      <c r="J4575" s="8">
        <v>0.40699999999999997</v>
      </c>
      <c r="K4575" s="8">
        <v>0.626</v>
      </c>
      <c r="L4575" s="8">
        <v>1.0329999999999999</v>
      </c>
      <c r="M4575" s="7">
        <v>29</v>
      </c>
      <c r="N4575" s="7">
        <v>121</v>
      </c>
      <c r="O4575" s="7">
        <v>99</v>
      </c>
      <c r="P4575" s="7">
        <v>26</v>
      </c>
      <c r="Q4575" s="7">
        <v>31</v>
      </c>
      <c r="R4575" s="7">
        <v>4</v>
      </c>
      <c r="S4575" s="7">
        <v>3</v>
      </c>
      <c r="T4575" s="7">
        <v>7</v>
      </c>
      <c r="U4575" s="7">
        <v>23</v>
      </c>
      <c r="V4575" s="7">
        <v>6</v>
      </c>
      <c r="W4575" s="7">
        <v>11</v>
      </c>
      <c r="X4575" s="7">
        <v>31</v>
      </c>
      <c r="Y4575" s="7">
        <v>2</v>
      </c>
      <c r="Z4575" s="7">
        <v>0</v>
      </c>
      <c r="AA4575"/>
    </row>
    <row r="4576" spans="1:27" x14ac:dyDescent="0.25">
      <c r="A4576" s="24" t="str">
        <f t="shared" si="217"/>
        <v/>
      </c>
      <c r="B4576" s="24" t="str">
        <f t="shared" si="215"/>
        <v/>
      </c>
      <c r="C4576" s="24" t="str">
        <f t="shared" si="216"/>
        <v/>
      </c>
      <c r="D4576" s="24">
        <v>2026</v>
      </c>
      <c r="E4576" s="7" t="s">
        <v>4863</v>
      </c>
      <c r="F4576" s="7" t="s">
        <v>4858</v>
      </c>
      <c r="G4576" s="7" t="s">
        <v>37</v>
      </c>
      <c r="H4576" s="7" t="s">
        <v>25</v>
      </c>
      <c r="I4576" s="8">
        <v>0.313</v>
      </c>
      <c r="J4576" s="8">
        <v>0.35299999999999998</v>
      </c>
      <c r="K4576" s="8">
        <v>0.40600000000000003</v>
      </c>
      <c r="L4576" s="8">
        <v>0.75900000000000001</v>
      </c>
      <c r="M4576" s="7">
        <v>9</v>
      </c>
      <c r="N4576" s="7">
        <v>35</v>
      </c>
      <c r="O4576" s="7">
        <v>32</v>
      </c>
      <c r="P4576" s="7">
        <v>3</v>
      </c>
      <c r="Q4576" s="7">
        <v>10</v>
      </c>
      <c r="R4576" s="7">
        <v>3</v>
      </c>
      <c r="S4576" s="7">
        <v>0</v>
      </c>
      <c r="T4576" s="7">
        <v>0</v>
      </c>
      <c r="U4576" s="7">
        <v>2</v>
      </c>
      <c r="V4576" s="7">
        <v>0</v>
      </c>
      <c r="W4576" s="7">
        <v>2</v>
      </c>
      <c r="X4576" s="7">
        <v>10</v>
      </c>
      <c r="Y4576" s="7">
        <v>1</v>
      </c>
      <c r="Z4576" s="7">
        <v>0</v>
      </c>
      <c r="AA4576"/>
    </row>
    <row r="4577" spans="1:27" x14ac:dyDescent="0.25">
      <c r="A4577" s="24" t="str">
        <f t="shared" si="217"/>
        <v/>
      </c>
      <c r="B4577" s="24" t="str">
        <f t="shared" si="215"/>
        <v/>
      </c>
      <c r="C4577" s="24">
        <f t="shared" si="216"/>
        <v>1</v>
      </c>
      <c r="D4577" s="24">
        <v>2026</v>
      </c>
      <c r="E4577" s="7" t="s">
        <v>4864</v>
      </c>
      <c r="F4577" s="7" t="s">
        <v>4858</v>
      </c>
      <c r="G4577" s="7" t="s">
        <v>37</v>
      </c>
      <c r="H4577" s="7" t="s">
        <v>44</v>
      </c>
      <c r="I4577" s="8">
        <v>0.27800000000000002</v>
      </c>
      <c r="J4577" s="8">
        <v>0.38300000000000001</v>
      </c>
      <c r="K4577" s="8">
        <v>0.40200000000000002</v>
      </c>
      <c r="L4577" s="8">
        <v>0.78500000000000003</v>
      </c>
      <c r="M4577" s="7">
        <v>28</v>
      </c>
      <c r="N4577" s="7">
        <v>115</v>
      </c>
      <c r="O4577" s="7">
        <v>97</v>
      </c>
      <c r="P4577" s="7">
        <v>16</v>
      </c>
      <c r="Q4577" s="7">
        <v>27</v>
      </c>
      <c r="R4577" s="7">
        <v>6</v>
      </c>
      <c r="S4577" s="7">
        <v>0</v>
      </c>
      <c r="T4577" s="7">
        <v>2</v>
      </c>
      <c r="U4577" s="7">
        <v>15</v>
      </c>
      <c r="V4577" s="7">
        <v>8</v>
      </c>
      <c r="W4577" s="7">
        <v>9</v>
      </c>
      <c r="X4577" s="7">
        <v>28</v>
      </c>
      <c r="Y4577" s="7">
        <v>0</v>
      </c>
      <c r="Z4577" s="7">
        <v>1</v>
      </c>
      <c r="AA4577"/>
    </row>
    <row r="4578" spans="1:27" x14ac:dyDescent="0.25">
      <c r="A4578" s="24">
        <f t="shared" si="217"/>
        <v>1</v>
      </c>
      <c r="B4578" s="24" t="str">
        <f t="shared" si="215"/>
        <v/>
      </c>
      <c r="C4578" s="24" t="str">
        <f t="shared" si="216"/>
        <v/>
      </c>
      <c r="D4578" s="24">
        <v>2026</v>
      </c>
      <c r="E4578" s="7" t="s">
        <v>4865</v>
      </c>
      <c r="F4578" s="7" t="s">
        <v>4858</v>
      </c>
      <c r="G4578" s="7" t="s">
        <v>29</v>
      </c>
      <c r="H4578" s="7" t="s">
        <v>25</v>
      </c>
      <c r="I4578" s="8">
        <v>0.23400000000000001</v>
      </c>
      <c r="J4578" s="8">
        <v>0.36</v>
      </c>
      <c r="K4578" s="8">
        <v>0.34</v>
      </c>
      <c r="L4578" s="8">
        <v>0.7</v>
      </c>
      <c r="M4578" s="7">
        <v>28</v>
      </c>
      <c r="N4578" s="7">
        <v>117</v>
      </c>
      <c r="O4578" s="7">
        <v>94</v>
      </c>
      <c r="P4578" s="7">
        <v>15</v>
      </c>
      <c r="Q4578" s="7">
        <v>22</v>
      </c>
      <c r="R4578" s="7">
        <v>4</v>
      </c>
      <c r="S4578" s="7">
        <v>0</v>
      </c>
      <c r="T4578" s="7">
        <v>2</v>
      </c>
      <c r="U4578" s="7">
        <v>20</v>
      </c>
      <c r="V4578" s="7">
        <v>4</v>
      </c>
      <c r="W4578" s="7">
        <v>15</v>
      </c>
      <c r="X4578" s="7">
        <v>14</v>
      </c>
      <c r="Y4578" s="7">
        <v>0</v>
      </c>
      <c r="Z4578" s="7">
        <v>0</v>
      </c>
      <c r="AA4578"/>
    </row>
    <row r="4579" spans="1:27" x14ac:dyDescent="0.25">
      <c r="A4579" s="24" t="str">
        <f t="shared" si="217"/>
        <v/>
      </c>
      <c r="B4579" s="24" t="str">
        <f t="shared" si="215"/>
        <v/>
      </c>
      <c r="C4579" s="24" t="str">
        <f t="shared" si="216"/>
        <v/>
      </c>
      <c r="D4579" s="24">
        <v>2026</v>
      </c>
      <c r="E4579" s="7" t="s">
        <v>4866</v>
      </c>
      <c r="F4579" s="7" t="s">
        <v>4858</v>
      </c>
      <c r="G4579" s="7" t="s">
        <v>24</v>
      </c>
      <c r="H4579" s="7" t="s">
        <v>35</v>
      </c>
      <c r="I4579" s="8">
        <v>0.215</v>
      </c>
      <c r="J4579" s="8">
        <v>0.40400000000000003</v>
      </c>
      <c r="K4579" s="8">
        <v>0.29099999999999998</v>
      </c>
      <c r="L4579" s="8">
        <v>0.69499999999999995</v>
      </c>
      <c r="M4579" s="7">
        <v>28</v>
      </c>
      <c r="N4579" s="7">
        <v>106</v>
      </c>
      <c r="O4579" s="7">
        <v>79</v>
      </c>
      <c r="P4579" s="7">
        <v>11</v>
      </c>
      <c r="Q4579" s="7">
        <v>17</v>
      </c>
      <c r="R4579" s="7">
        <v>3</v>
      </c>
      <c r="S4579" s="7">
        <v>0</v>
      </c>
      <c r="T4579" s="7">
        <v>1</v>
      </c>
      <c r="U4579" s="7">
        <v>6</v>
      </c>
      <c r="V4579" s="7">
        <v>7</v>
      </c>
      <c r="W4579" s="7">
        <v>18</v>
      </c>
      <c r="X4579" s="7">
        <v>24</v>
      </c>
      <c r="Y4579" s="7">
        <v>4</v>
      </c>
      <c r="Z4579" s="7">
        <v>3</v>
      </c>
      <c r="AA4579"/>
    </row>
    <row r="4580" spans="1:27" x14ac:dyDescent="0.25">
      <c r="A4580" s="24" t="str">
        <f t="shared" si="217"/>
        <v/>
      </c>
      <c r="B4580" s="24" t="str">
        <f t="shared" si="215"/>
        <v/>
      </c>
      <c r="C4580" s="24" t="str">
        <f t="shared" si="216"/>
        <v/>
      </c>
      <c r="D4580" s="24">
        <v>2026</v>
      </c>
      <c r="E4580" s="7" t="s">
        <v>4867</v>
      </c>
      <c r="F4580" s="7" t="s">
        <v>4858</v>
      </c>
      <c r="G4580" s="7" t="s">
        <v>47</v>
      </c>
      <c r="H4580" s="7" t="s">
        <v>40</v>
      </c>
      <c r="I4580" s="8">
        <v>0.21199999999999999</v>
      </c>
      <c r="J4580" s="8">
        <v>0.374</v>
      </c>
      <c r="K4580" s="8">
        <v>0.28199999999999997</v>
      </c>
      <c r="L4580" s="8">
        <v>0.65600000000000003</v>
      </c>
      <c r="M4580" s="7">
        <v>29</v>
      </c>
      <c r="N4580" s="7">
        <v>112</v>
      </c>
      <c r="O4580" s="7">
        <v>85</v>
      </c>
      <c r="P4580" s="7">
        <v>14</v>
      </c>
      <c r="Q4580" s="7">
        <v>18</v>
      </c>
      <c r="R4580" s="7">
        <v>1</v>
      </c>
      <c r="S4580" s="7">
        <v>1</v>
      </c>
      <c r="T4580" s="7">
        <v>1</v>
      </c>
      <c r="U4580" s="7">
        <v>8</v>
      </c>
      <c r="V4580" s="7">
        <v>3</v>
      </c>
      <c r="W4580" s="7">
        <v>19</v>
      </c>
      <c r="X4580" s="7">
        <v>41</v>
      </c>
      <c r="Y4580" s="7">
        <v>1</v>
      </c>
      <c r="Z4580" s="7">
        <v>1</v>
      </c>
      <c r="AA4580"/>
    </row>
    <row r="4581" spans="1:27" x14ac:dyDescent="0.25">
      <c r="A4581" s="24" t="str">
        <f t="shared" si="217"/>
        <v/>
      </c>
      <c r="B4581" s="24" t="str">
        <f t="shared" si="215"/>
        <v/>
      </c>
      <c r="C4581" s="24" t="str">
        <f t="shared" si="216"/>
        <v/>
      </c>
      <c r="D4581" s="24">
        <v>2026</v>
      </c>
      <c r="E4581" s="7" t="s">
        <v>4868</v>
      </c>
      <c r="F4581" s="7" t="s">
        <v>4858</v>
      </c>
      <c r="G4581" s="7" t="s">
        <v>24</v>
      </c>
      <c r="H4581" s="7" t="s">
        <v>44</v>
      </c>
      <c r="I4581" s="8">
        <v>0.19500000000000001</v>
      </c>
      <c r="J4581" s="8">
        <v>0.27200000000000002</v>
      </c>
      <c r="K4581" s="8">
        <v>0.40699999999999997</v>
      </c>
      <c r="L4581" s="8">
        <v>0.67900000000000005</v>
      </c>
      <c r="M4581" s="7">
        <v>32</v>
      </c>
      <c r="N4581" s="7">
        <v>125</v>
      </c>
      <c r="O4581" s="7">
        <v>113</v>
      </c>
      <c r="P4581" s="7">
        <v>18</v>
      </c>
      <c r="Q4581" s="7">
        <v>22</v>
      </c>
      <c r="R4581" s="7">
        <v>3</v>
      </c>
      <c r="S4581" s="7">
        <v>0</v>
      </c>
      <c r="T4581" s="7">
        <v>7</v>
      </c>
      <c r="U4581" s="7">
        <v>17</v>
      </c>
      <c r="V4581" s="7">
        <v>1</v>
      </c>
      <c r="W4581" s="7">
        <v>11</v>
      </c>
      <c r="X4581" s="7">
        <v>55</v>
      </c>
      <c r="Y4581" s="7">
        <v>1</v>
      </c>
      <c r="Z4581" s="7">
        <v>0</v>
      </c>
      <c r="AA4581"/>
    </row>
    <row r="4582" spans="1:27" x14ac:dyDescent="0.25">
      <c r="A4582" s="24" t="str">
        <f t="shared" si="217"/>
        <v/>
      </c>
      <c r="B4582" s="24" t="str">
        <f t="shared" si="215"/>
        <v/>
      </c>
      <c r="C4582" s="24" t="str">
        <f t="shared" si="216"/>
        <v/>
      </c>
      <c r="D4582" s="24">
        <v>2026</v>
      </c>
      <c r="E4582" s="7" t="s">
        <v>4869</v>
      </c>
      <c r="F4582" s="7" t="s">
        <v>4858</v>
      </c>
      <c r="G4582" s="7" t="s">
        <v>24</v>
      </c>
      <c r="H4582" s="7" t="s">
        <v>40</v>
      </c>
      <c r="I4582" s="8">
        <v>0.17499999999999999</v>
      </c>
      <c r="J4582" s="8">
        <v>0.26600000000000001</v>
      </c>
      <c r="K4582" s="8">
        <v>0.27500000000000002</v>
      </c>
      <c r="L4582" s="8">
        <v>0.54100000000000004</v>
      </c>
      <c r="M4582" s="7">
        <v>25</v>
      </c>
      <c r="N4582" s="7">
        <v>96</v>
      </c>
      <c r="O4582" s="7">
        <v>80</v>
      </c>
      <c r="P4582" s="7">
        <v>7</v>
      </c>
      <c r="Q4582" s="7">
        <v>14</v>
      </c>
      <c r="R4582" s="7">
        <v>5</v>
      </c>
      <c r="S4582" s="7">
        <v>0</v>
      </c>
      <c r="T4582" s="7">
        <v>1</v>
      </c>
      <c r="U4582" s="7">
        <v>16</v>
      </c>
      <c r="V4582" s="7">
        <v>1</v>
      </c>
      <c r="W4582" s="7">
        <v>10</v>
      </c>
      <c r="X4582" s="7">
        <v>27</v>
      </c>
      <c r="Y4582" s="7">
        <v>1</v>
      </c>
      <c r="Z4582" s="7">
        <v>0</v>
      </c>
      <c r="AA4582"/>
    </row>
    <row r="4583" spans="1:27" x14ac:dyDescent="0.25">
      <c r="A4583" s="24">
        <f t="shared" si="217"/>
        <v>1</v>
      </c>
      <c r="B4583" s="24" t="str">
        <f t="shared" si="215"/>
        <v/>
      </c>
      <c r="C4583" s="24" t="str">
        <f t="shared" si="216"/>
        <v/>
      </c>
      <c r="D4583" s="24">
        <v>2026</v>
      </c>
      <c r="E4583" s="7" t="s">
        <v>4870</v>
      </c>
      <c r="F4583" s="7" t="s">
        <v>4858</v>
      </c>
      <c r="G4583" s="7" t="s">
        <v>29</v>
      </c>
      <c r="H4583" s="7" t="s">
        <v>35</v>
      </c>
      <c r="I4583" s="8">
        <v>0.16700000000000001</v>
      </c>
      <c r="J4583" s="8">
        <v>0.27</v>
      </c>
      <c r="K4583" s="8">
        <v>0.35899999999999999</v>
      </c>
      <c r="L4583" s="8">
        <v>0.629</v>
      </c>
      <c r="M4583" s="7">
        <v>24</v>
      </c>
      <c r="N4583" s="7">
        <v>90</v>
      </c>
      <c r="O4583" s="7">
        <v>78</v>
      </c>
      <c r="P4583" s="7">
        <v>8</v>
      </c>
      <c r="Q4583" s="7">
        <v>13</v>
      </c>
      <c r="R4583" s="7">
        <v>6</v>
      </c>
      <c r="S4583" s="7">
        <v>0</v>
      </c>
      <c r="T4583" s="7">
        <v>3</v>
      </c>
      <c r="U4583" s="7">
        <v>17</v>
      </c>
      <c r="V4583" s="7">
        <v>2</v>
      </c>
      <c r="W4583" s="7">
        <v>9</v>
      </c>
      <c r="X4583" s="7">
        <v>37</v>
      </c>
      <c r="Y4583" s="7">
        <v>1</v>
      </c>
      <c r="Z4583" s="7">
        <v>0</v>
      </c>
      <c r="AA4583"/>
    </row>
    <row r="4584" spans="1:27" x14ac:dyDescent="0.25">
      <c r="A4584" s="24" t="str">
        <f t="shared" si="217"/>
        <v/>
      </c>
      <c r="B4584" s="24" t="str">
        <f t="shared" si="215"/>
        <v/>
      </c>
      <c r="C4584" s="24" t="str">
        <f t="shared" si="216"/>
        <v/>
      </c>
      <c r="D4584" s="24">
        <v>2026</v>
      </c>
      <c r="E4584" s="7" t="s">
        <v>4871</v>
      </c>
      <c r="F4584" s="7" t="s">
        <v>4858</v>
      </c>
      <c r="G4584" s="7" t="s">
        <v>37</v>
      </c>
      <c r="H4584" s="7" t="s">
        <v>42</v>
      </c>
      <c r="I4584" s="8">
        <v>0.14499999999999999</v>
      </c>
      <c r="J4584" s="8">
        <v>0.33300000000000002</v>
      </c>
      <c r="K4584" s="8">
        <v>0.14499999999999999</v>
      </c>
      <c r="L4584" s="8">
        <v>0.47899999999999998</v>
      </c>
      <c r="M4584" s="7">
        <v>20</v>
      </c>
      <c r="N4584" s="7">
        <v>73</v>
      </c>
      <c r="O4584" s="7">
        <v>55</v>
      </c>
      <c r="P4584" s="7">
        <v>9</v>
      </c>
      <c r="Q4584" s="7">
        <v>8</v>
      </c>
      <c r="R4584" s="7">
        <v>0</v>
      </c>
      <c r="S4584" s="7">
        <v>0</v>
      </c>
      <c r="T4584" s="7">
        <v>0</v>
      </c>
      <c r="U4584" s="7">
        <v>4</v>
      </c>
      <c r="V4584" s="7">
        <v>9</v>
      </c>
      <c r="W4584" s="7">
        <v>7</v>
      </c>
      <c r="X4584" s="7">
        <v>15</v>
      </c>
      <c r="Y4584" s="7">
        <v>4</v>
      </c>
      <c r="Z4584" s="7">
        <v>2</v>
      </c>
      <c r="AA4584"/>
    </row>
    <row r="4585" spans="1:27" x14ac:dyDescent="0.25">
      <c r="A4585" s="24" t="str">
        <f t="shared" si="217"/>
        <v/>
      </c>
      <c r="B4585" s="24" t="str">
        <f t="shared" si="215"/>
        <v/>
      </c>
      <c r="C4585" s="24" t="str">
        <f t="shared" si="216"/>
        <v/>
      </c>
      <c r="D4585" s="24">
        <v>2026</v>
      </c>
      <c r="E4585" s="7" t="s">
        <v>4872</v>
      </c>
      <c r="F4585" s="7" t="s">
        <v>4858</v>
      </c>
      <c r="G4585" s="7" t="s">
        <v>24</v>
      </c>
      <c r="H4585" s="7" t="s">
        <v>44</v>
      </c>
      <c r="I4585" s="8">
        <v>0.14299999999999999</v>
      </c>
      <c r="J4585" s="8">
        <v>0.24199999999999999</v>
      </c>
      <c r="K4585" s="8">
        <v>0.17899999999999999</v>
      </c>
      <c r="L4585" s="8">
        <v>0.42099999999999999</v>
      </c>
      <c r="M4585" s="7">
        <v>10</v>
      </c>
      <c r="N4585" s="7">
        <v>34</v>
      </c>
      <c r="O4585" s="7">
        <v>28</v>
      </c>
      <c r="P4585" s="7">
        <v>3</v>
      </c>
      <c r="Q4585" s="7">
        <v>4</v>
      </c>
      <c r="R4585" s="7">
        <v>1</v>
      </c>
      <c r="S4585" s="7">
        <v>0</v>
      </c>
      <c r="T4585" s="7">
        <v>0</v>
      </c>
      <c r="U4585" s="7">
        <v>2</v>
      </c>
      <c r="V4585" s="7">
        <v>0</v>
      </c>
      <c r="W4585" s="7">
        <v>4</v>
      </c>
      <c r="X4585" s="7">
        <v>16</v>
      </c>
      <c r="Y4585" s="7">
        <v>0</v>
      </c>
      <c r="Z4585" s="7">
        <v>0</v>
      </c>
      <c r="AA4585"/>
    </row>
    <row r="4586" spans="1:27" x14ac:dyDescent="0.25">
      <c r="A4586" s="24" t="str">
        <f t="shared" si="217"/>
        <v/>
      </c>
      <c r="B4586" s="24" t="str">
        <f t="shared" si="215"/>
        <v/>
      </c>
      <c r="C4586" s="24">
        <f t="shared" si="216"/>
        <v>1</v>
      </c>
      <c r="D4586" s="24">
        <v>2026</v>
      </c>
      <c r="E4586" s="7" t="s">
        <v>4873</v>
      </c>
      <c r="F4586" s="7" t="s">
        <v>4874</v>
      </c>
      <c r="G4586" s="7" t="s">
        <v>37</v>
      </c>
      <c r="H4586" s="7" t="s">
        <v>35</v>
      </c>
      <c r="I4586" s="8">
        <v>0.35699999999999998</v>
      </c>
      <c r="J4586" s="8">
        <v>0.48</v>
      </c>
      <c r="K4586" s="8">
        <v>0.55400000000000005</v>
      </c>
      <c r="L4586" s="8">
        <v>1.034</v>
      </c>
      <c r="M4586" s="7">
        <v>44</v>
      </c>
      <c r="N4586" s="7">
        <v>197</v>
      </c>
      <c r="O4586" s="7">
        <v>157</v>
      </c>
      <c r="P4586" s="7">
        <v>27</v>
      </c>
      <c r="Q4586" s="7">
        <v>56</v>
      </c>
      <c r="R4586" s="7">
        <v>7</v>
      </c>
      <c r="S4586" s="7">
        <v>9</v>
      </c>
      <c r="T4586" s="7">
        <v>2</v>
      </c>
      <c r="U4586" s="7">
        <v>27</v>
      </c>
      <c r="V4586" s="7">
        <v>6</v>
      </c>
      <c r="W4586" s="7">
        <v>32</v>
      </c>
      <c r="X4586" s="7">
        <v>31</v>
      </c>
      <c r="Y4586" s="7">
        <v>7</v>
      </c>
      <c r="Z4586" s="7">
        <v>0</v>
      </c>
      <c r="AA4586"/>
    </row>
    <row r="4587" spans="1:27" x14ac:dyDescent="0.25">
      <c r="A4587" s="24" t="str">
        <f t="shared" si="217"/>
        <v/>
      </c>
      <c r="B4587" s="24" t="str">
        <f t="shared" si="215"/>
        <v/>
      </c>
      <c r="C4587" s="24">
        <f t="shared" si="216"/>
        <v>1</v>
      </c>
      <c r="D4587" s="24">
        <v>2026</v>
      </c>
      <c r="E4587" s="7" t="s">
        <v>4875</v>
      </c>
      <c r="F4587" s="7" t="s">
        <v>4874</v>
      </c>
      <c r="G4587" s="7" t="s">
        <v>37</v>
      </c>
      <c r="H4587" s="7" t="s">
        <v>42</v>
      </c>
      <c r="I4587" s="8">
        <v>0.309</v>
      </c>
      <c r="J4587" s="8">
        <v>0.40400000000000003</v>
      </c>
      <c r="K4587" s="8">
        <v>0.42199999999999999</v>
      </c>
      <c r="L4587" s="8">
        <v>0.82599999999999996</v>
      </c>
      <c r="M4587" s="7">
        <v>50</v>
      </c>
      <c r="N4587" s="7">
        <v>249</v>
      </c>
      <c r="O4587" s="7">
        <v>204</v>
      </c>
      <c r="P4587" s="7">
        <v>48</v>
      </c>
      <c r="Q4587" s="7">
        <v>63</v>
      </c>
      <c r="R4587" s="7">
        <v>15</v>
      </c>
      <c r="S4587" s="7">
        <v>1</v>
      </c>
      <c r="T4587" s="7">
        <v>2</v>
      </c>
      <c r="U4587" s="7">
        <v>29</v>
      </c>
      <c r="V4587" s="7">
        <v>8</v>
      </c>
      <c r="W4587" s="7">
        <v>26</v>
      </c>
      <c r="X4587" s="7">
        <v>21</v>
      </c>
      <c r="Y4587" s="7">
        <v>41</v>
      </c>
      <c r="Z4587" s="7">
        <v>5</v>
      </c>
      <c r="AA4587"/>
    </row>
    <row r="4588" spans="1:27" x14ac:dyDescent="0.25">
      <c r="A4588" s="24" t="str">
        <f t="shared" si="217"/>
        <v/>
      </c>
      <c r="B4588" s="24" t="str">
        <f t="shared" si="215"/>
        <v/>
      </c>
      <c r="C4588" s="24" t="str">
        <f t="shared" si="216"/>
        <v/>
      </c>
      <c r="D4588" s="24">
        <v>2026</v>
      </c>
      <c r="E4588" s="7" t="s">
        <v>4876</v>
      </c>
      <c r="F4588" s="7" t="s">
        <v>4874</v>
      </c>
      <c r="G4588" s="7" t="s">
        <v>24</v>
      </c>
      <c r="H4588" s="7" t="s">
        <v>40</v>
      </c>
      <c r="I4588" s="8">
        <v>0.30299999999999999</v>
      </c>
      <c r="J4588" s="8">
        <v>0.36899999999999999</v>
      </c>
      <c r="K4588" s="8">
        <v>0.45600000000000002</v>
      </c>
      <c r="L4588" s="8">
        <v>0.82499999999999996</v>
      </c>
      <c r="M4588" s="7">
        <v>50</v>
      </c>
      <c r="N4588" s="7">
        <v>219</v>
      </c>
      <c r="O4588" s="7">
        <v>195</v>
      </c>
      <c r="P4588" s="7">
        <v>38</v>
      </c>
      <c r="Q4588" s="7">
        <v>59</v>
      </c>
      <c r="R4588" s="7">
        <v>16</v>
      </c>
      <c r="S4588" s="7">
        <v>1</v>
      </c>
      <c r="T4588" s="7">
        <v>4</v>
      </c>
      <c r="U4588" s="7">
        <v>26</v>
      </c>
      <c r="V4588" s="7">
        <v>2</v>
      </c>
      <c r="W4588" s="7">
        <v>19</v>
      </c>
      <c r="X4588" s="7">
        <v>44</v>
      </c>
      <c r="Y4588" s="7">
        <v>19</v>
      </c>
      <c r="Z4588" s="7">
        <v>2</v>
      </c>
      <c r="AA4588"/>
    </row>
    <row r="4589" spans="1:27" x14ac:dyDescent="0.25">
      <c r="A4589" s="24" t="str">
        <f t="shared" si="217"/>
        <v/>
      </c>
      <c r="B4589" s="24" t="str">
        <f t="shared" si="215"/>
        <v/>
      </c>
      <c r="C4589" s="24" t="str">
        <f t="shared" si="216"/>
        <v/>
      </c>
      <c r="D4589" s="24">
        <v>2026</v>
      </c>
      <c r="E4589" s="7" t="s">
        <v>4877</v>
      </c>
      <c r="F4589" s="7" t="s">
        <v>4874</v>
      </c>
      <c r="G4589" s="7" t="s">
        <v>37</v>
      </c>
      <c r="H4589" s="7" t="s">
        <v>27</v>
      </c>
      <c r="I4589" s="8">
        <v>0.28100000000000003</v>
      </c>
      <c r="J4589" s="8">
        <v>0.39200000000000002</v>
      </c>
      <c r="K4589" s="8">
        <v>0.46400000000000002</v>
      </c>
      <c r="L4589" s="8">
        <v>0.85599999999999998</v>
      </c>
      <c r="M4589" s="7">
        <v>46</v>
      </c>
      <c r="N4589" s="7">
        <v>189</v>
      </c>
      <c r="O4589" s="7">
        <v>153</v>
      </c>
      <c r="P4589" s="7">
        <v>28</v>
      </c>
      <c r="Q4589" s="7">
        <v>43</v>
      </c>
      <c r="R4589" s="7">
        <v>7</v>
      </c>
      <c r="S4589" s="7">
        <v>3</v>
      </c>
      <c r="T4589" s="7">
        <v>5</v>
      </c>
      <c r="U4589" s="7">
        <v>26</v>
      </c>
      <c r="V4589" s="7">
        <v>13</v>
      </c>
      <c r="W4589" s="7">
        <v>15</v>
      </c>
      <c r="X4589" s="7">
        <v>28</v>
      </c>
      <c r="Y4589" s="7">
        <v>8</v>
      </c>
      <c r="Z4589" s="7">
        <v>6</v>
      </c>
      <c r="AA4589"/>
    </row>
    <row r="4590" spans="1:27" x14ac:dyDescent="0.25">
      <c r="A4590" s="24" t="str">
        <f t="shared" si="217"/>
        <v/>
      </c>
      <c r="B4590" s="24" t="str">
        <f t="shared" si="215"/>
        <v/>
      </c>
      <c r="C4590" s="24" t="str">
        <f t="shared" si="216"/>
        <v/>
      </c>
      <c r="D4590" s="24">
        <v>2026</v>
      </c>
      <c r="E4590" s="7" t="s">
        <v>4878</v>
      </c>
      <c r="F4590" s="7" t="s">
        <v>4874</v>
      </c>
      <c r="G4590" s="7" t="s">
        <v>37</v>
      </c>
      <c r="H4590" s="7" t="s">
        <v>42</v>
      </c>
      <c r="I4590" s="8">
        <v>0.26500000000000001</v>
      </c>
      <c r="J4590" s="8">
        <v>0.29499999999999998</v>
      </c>
      <c r="K4590" s="8">
        <v>0.44</v>
      </c>
      <c r="L4590" s="8">
        <v>0.73499999999999999</v>
      </c>
      <c r="M4590" s="7">
        <v>44</v>
      </c>
      <c r="N4590" s="7">
        <v>186</v>
      </c>
      <c r="O4590" s="7">
        <v>166</v>
      </c>
      <c r="P4590" s="7">
        <v>25</v>
      </c>
      <c r="Q4590" s="7">
        <v>44</v>
      </c>
      <c r="R4590" s="7">
        <v>11</v>
      </c>
      <c r="S4590" s="7">
        <v>0</v>
      </c>
      <c r="T4590" s="7">
        <v>6</v>
      </c>
      <c r="U4590" s="7">
        <v>35</v>
      </c>
      <c r="V4590" s="7">
        <v>2</v>
      </c>
      <c r="W4590" s="7">
        <v>8</v>
      </c>
      <c r="X4590" s="7">
        <v>33</v>
      </c>
      <c r="Y4590" s="7">
        <v>6</v>
      </c>
      <c r="Z4590" s="7">
        <v>0</v>
      </c>
      <c r="AA4590"/>
    </row>
    <row r="4591" spans="1:27" x14ac:dyDescent="0.25">
      <c r="A4591" s="24">
        <f t="shared" si="217"/>
        <v>1</v>
      </c>
      <c r="B4591" s="24" t="str">
        <f t="shared" si="215"/>
        <v/>
      </c>
      <c r="C4591" s="24" t="str">
        <f t="shared" si="216"/>
        <v/>
      </c>
      <c r="D4591" s="24">
        <v>2026</v>
      </c>
      <c r="E4591" s="7" t="s">
        <v>4879</v>
      </c>
      <c r="F4591" s="7" t="s">
        <v>4874</v>
      </c>
      <c r="G4591" s="7" t="s">
        <v>29</v>
      </c>
      <c r="H4591" s="7" t="s">
        <v>44</v>
      </c>
      <c r="I4591" s="8">
        <v>0.25900000000000001</v>
      </c>
      <c r="J4591" s="8">
        <v>0.371</v>
      </c>
      <c r="K4591" s="8">
        <v>0.432</v>
      </c>
      <c r="L4591" s="8">
        <v>0.80400000000000005</v>
      </c>
      <c r="M4591" s="7">
        <v>50</v>
      </c>
      <c r="N4591" s="7">
        <v>232</v>
      </c>
      <c r="O4591" s="7">
        <v>185</v>
      </c>
      <c r="P4591" s="7">
        <v>34</v>
      </c>
      <c r="Q4591" s="7">
        <v>48</v>
      </c>
      <c r="R4591" s="7">
        <v>9</v>
      </c>
      <c r="S4591" s="7">
        <v>1</v>
      </c>
      <c r="T4591" s="7">
        <v>7</v>
      </c>
      <c r="U4591" s="7">
        <v>42</v>
      </c>
      <c r="V4591" s="7">
        <v>6</v>
      </c>
      <c r="W4591" s="7">
        <v>31</v>
      </c>
      <c r="X4591" s="7">
        <v>56</v>
      </c>
      <c r="Y4591" s="7">
        <v>2</v>
      </c>
      <c r="Z4591" s="7">
        <v>0</v>
      </c>
      <c r="AA4591"/>
    </row>
    <row r="4592" spans="1:27" x14ac:dyDescent="0.25">
      <c r="A4592" s="24" t="str">
        <f t="shared" si="217"/>
        <v/>
      </c>
      <c r="B4592" s="24" t="str">
        <f t="shared" si="215"/>
        <v/>
      </c>
      <c r="C4592" s="24" t="str">
        <f t="shared" si="216"/>
        <v/>
      </c>
      <c r="D4592" s="24">
        <v>2026</v>
      </c>
      <c r="E4592" s="7" t="s">
        <v>4880</v>
      </c>
      <c r="F4592" s="7" t="s">
        <v>4874</v>
      </c>
      <c r="G4592" s="7" t="s">
        <v>47</v>
      </c>
      <c r="H4592" s="7" t="s">
        <v>25</v>
      </c>
      <c r="I4592" s="8">
        <v>0.24299999999999999</v>
      </c>
      <c r="J4592" s="8">
        <v>0.36199999999999999</v>
      </c>
      <c r="K4592" s="8">
        <v>0.313</v>
      </c>
      <c r="L4592" s="8">
        <v>0.67500000000000004</v>
      </c>
      <c r="M4592" s="7">
        <v>39</v>
      </c>
      <c r="N4592" s="7">
        <v>141</v>
      </c>
      <c r="O4592" s="7">
        <v>115</v>
      </c>
      <c r="P4592" s="7">
        <v>20</v>
      </c>
      <c r="Q4592" s="7">
        <v>28</v>
      </c>
      <c r="R4592" s="7">
        <v>8</v>
      </c>
      <c r="S4592" s="7">
        <v>0</v>
      </c>
      <c r="T4592" s="7">
        <v>0</v>
      </c>
      <c r="U4592" s="7">
        <v>12</v>
      </c>
      <c r="V4592" s="7">
        <v>6</v>
      </c>
      <c r="W4592" s="7">
        <v>16</v>
      </c>
      <c r="X4592" s="7">
        <v>19</v>
      </c>
      <c r="Y4592" s="7">
        <v>0</v>
      </c>
      <c r="Z4592" s="7">
        <v>0</v>
      </c>
      <c r="AA4592"/>
    </row>
    <row r="4593" spans="1:27" x14ac:dyDescent="0.25">
      <c r="A4593" s="24" t="str">
        <f t="shared" si="217"/>
        <v/>
      </c>
      <c r="B4593" s="24" t="str">
        <f t="shared" si="215"/>
        <v/>
      </c>
      <c r="C4593" s="24" t="str">
        <f t="shared" si="216"/>
        <v/>
      </c>
      <c r="D4593" s="24">
        <v>2026</v>
      </c>
      <c r="E4593" s="7" t="s">
        <v>4881</v>
      </c>
      <c r="F4593" s="7" t="s">
        <v>4874</v>
      </c>
      <c r="G4593" s="7" t="s">
        <v>37</v>
      </c>
      <c r="H4593" s="7" t="s">
        <v>33</v>
      </c>
      <c r="I4593" s="8">
        <v>0.24099999999999999</v>
      </c>
      <c r="J4593" s="8">
        <v>0.374</v>
      </c>
      <c r="K4593" s="8">
        <v>0.32300000000000001</v>
      </c>
      <c r="L4593" s="8">
        <v>0.69799999999999995</v>
      </c>
      <c r="M4593" s="7">
        <v>41</v>
      </c>
      <c r="N4593" s="7">
        <v>165</v>
      </c>
      <c r="O4593" s="7">
        <v>133</v>
      </c>
      <c r="P4593" s="7">
        <v>25</v>
      </c>
      <c r="Q4593" s="7">
        <v>32</v>
      </c>
      <c r="R4593" s="7">
        <v>7</v>
      </c>
      <c r="S4593" s="7">
        <v>2</v>
      </c>
      <c r="T4593" s="7">
        <v>0</v>
      </c>
      <c r="U4593" s="7">
        <v>10</v>
      </c>
      <c r="V4593" s="7">
        <v>5</v>
      </c>
      <c r="W4593" s="7">
        <v>24</v>
      </c>
      <c r="X4593" s="7">
        <v>29</v>
      </c>
      <c r="Y4593" s="7">
        <v>1</v>
      </c>
      <c r="Z4593" s="7">
        <v>0</v>
      </c>
      <c r="AA4593"/>
    </row>
    <row r="4594" spans="1:27" x14ac:dyDescent="0.25">
      <c r="A4594" s="24">
        <f t="shared" si="217"/>
        <v>1</v>
      </c>
      <c r="B4594" s="24" t="str">
        <f t="shared" si="215"/>
        <v/>
      </c>
      <c r="C4594" s="24" t="str">
        <f t="shared" si="216"/>
        <v/>
      </c>
      <c r="D4594" s="24">
        <v>2026</v>
      </c>
      <c r="E4594" s="7" t="s">
        <v>4882</v>
      </c>
      <c r="F4594" s="7" t="s">
        <v>4874</v>
      </c>
      <c r="G4594" s="7" t="s">
        <v>32</v>
      </c>
      <c r="H4594" s="7" t="s">
        <v>64</v>
      </c>
      <c r="I4594" s="8">
        <v>0.57099999999999995</v>
      </c>
      <c r="J4594" s="8">
        <v>0.66700000000000004</v>
      </c>
      <c r="K4594" s="8">
        <v>0.71399999999999997</v>
      </c>
      <c r="L4594" s="8">
        <v>1.381</v>
      </c>
      <c r="M4594" s="7">
        <v>3</v>
      </c>
      <c r="N4594" s="7">
        <v>9</v>
      </c>
      <c r="O4594" s="7">
        <v>7</v>
      </c>
      <c r="P4594" s="7">
        <v>4</v>
      </c>
      <c r="Q4594" s="7">
        <v>4</v>
      </c>
      <c r="R4594" s="7">
        <v>1</v>
      </c>
      <c r="S4594" s="7">
        <v>0</v>
      </c>
      <c r="T4594" s="7">
        <v>0</v>
      </c>
      <c r="U4594" s="7">
        <v>0</v>
      </c>
      <c r="V4594" s="7">
        <v>1</v>
      </c>
      <c r="W4594" s="7">
        <v>1</v>
      </c>
      <c r="X4594" s="7">
        <v>1</v>
      </c>
      <c r="Y4594" s="7">
        <v>0</v>
      </c>
      <c r="Z4594" s="7">
        <v>0</v>
      </c>
      <c r="AA4594"/>
    </row>
    <row r="4595" spans="1:27" x14ac:dyDescent="0.25">
      <c r="A4595" s="24" t="str">
        <f t="shared" si="217"/>
        <v/>
      </c>
      <c r="B4595" s="24" t="str">
        <f t="shared" si="215"/>
        <v/>
      </c>
      <c r="C4595" s="24" t="str">
        <f t="shared" si="216"/>
        <v/>
      </c>
      <c r="D4595" s="24">
        <v>2026</v>
      </c>
      <c r="E4595" s="7" t="s">
        <v>4883</v>
      </c>
      <c r="F4595" s="7" t="s">
        <v>4874</v>
      </c>
      <c r="G4595" s="7" t="s">
        <v>47</v>
      </c>
      <c r="H4595" s="7" t="s">
        <v>30</v>
      </c>
      <c r="I4595" s="8">
        <v>0.33300000000000002</v>
      </c>
      <c r="J4595" s="8">
        <v>0.42899999999999999</v>
      </c>
      <c r="K4595" s="8">
        <v>0.4</v>
      </c>
      <c r="L4595" s="8">
        <v>0.82899999999999996</v>
      </c>
      <c r="M4595" s="7">
        <v>16</v>
      </c>
      <c r="N4595" s="7">
        <v>35</v>
      </c>
      <c r="O4595" s="7">
        <v>30</v>
      </c>
      <c r="P4595" s="7">
        <v>4</v>
      </c>
      <c r="Q4595" s="7">
        <v>10</v>
      </c>
      <c r="R4595" s="7">
        <v>2</v>
      </c>
      <c r="S4595" s="7">
        <v>0</v>
      </c>
      <c r="T4595" s="7">
        <v>0</v>
      </c>
      <c r="U4595" s="7">
        <v>4</v>
      </c>
      <c r="V4595" s="7">
        <v>1</v>
      </c>
      <c r="W4595" s="7">
        <v>4</v>
      </c>
      <c r="X4595" s="7">
        <v>10</v>
      </c>
      <c r="Y4595" s="7">
        <v>3</v>
      </c>
      <c r="Z4595" s="7">
        <v>0</v>
      </c>
      <c r="AA4595"/>
    </row>
    <row r="4596" spans="1:27" x14ac:dyDescent="0.25">
      <c r="A4596" s="24" t="str">
        <f t="shared" si="217"/>
        <v/>
      </c>
      <c r="B4596" s="24" t="str">
        <f t="shared" si="215"/>
        <v/>
      </c>
      <c r="C4596" s="24" t="str">
        <f t="shared" si="216"/>
        <v/>
      </c>
      <c r="D4596" s="24">
        <v>2026</v>
      </c>
      <c r="E4596" s="7" t="s">
        <v>4884</v>
      </c>
      <c r="F4596" s="7" t="s">
        <v>4874</v>
      </c>
      <c r="G4596" s="7" t="s">
        <v>47</v>
      </c>
      <c r="H4596" s="7" t="s">
        <v>30</v>
      </c>
      <c r="I4596" s="8">
        <v>0.313</v>
      </c>
      <c r="J4596" s="8">
        <v>0.441</v>
      </c>
      <c r="K4596" s="8">
        <v>0.438</v>
      </c>
      <c r="L4596" s="8">
        <v>0.878</v>
      </c>
      <c r="M4596" s="7">
        <v>17</v>
      </c>
      <c r="N4596" s="7">
        <v>61</v>
      </c>
      <c r="O4596" s="7">
        <v>48</v>
      </c>
      <c r="P4596" s="7">
        <v>8</v>
      </c>
      <c r="Q4596" s="7">
        <v>15</v>
      </c>
      <c r="R4596" s="7">
        <v>4</v>
      </c>
      <c r="S4596" s="7">
        <v>1</v>
      </c>
      <c r="T4596" s="7">
        <v>0</v>
      </c>
      <c r="U4596" s="7">
        <v>11</v>
      </c>
      <c r="V4596" s="7">
        <v>0</v>
      </c>
      <c r="W4596" s="7">
        <v>11</v>
      </c>
      <c r="X4596" s="7">
        <v>16</v>
      </c>
      <c r="Y4596" s="7">
        <v>1</v>
      </c>
      <c r="Z4596" s="7">
        <v>0</v>
      </c>
      <c r="AA4596"/>
    </row>
    <row r="4597" spans="1:27" x14ac:dyDescent="0.25">
      <c r="A4597" s="24">
        <f t="shared" si="217"/>
        <v>1</v>
      </c>
      <c r="B4597" s="24" t="str">
        <f t="shared" si="215"/>
        <v/>
      </c>
      <c r="C4597" s="24" t="str">
        <f t="shared" si="216"/>
        <v/>
      </c>
      <c r="D4597" s="24">
        <v>2026</v>
      </c>
      <c r="E4597" s="7" t="s">
        <v>4885</v>
      </c>
      <c r="F4597" s="7" t="s">
        <v>4874</v>
      </c>
      <c r="G4597" s="7" t="s">
        <v>32</v>
      </c>
      <c r="H4597" s="7" t="s">
        <v>38</v>
      </c>
      <c r="I4597" s="8">
        <v>0.25900000000000001</v>
      </c>
      <c r="J4597" s="8">
        <v>0.33100000000000002</v>
      </c>
      <c r="K4597" s="8">
        <v>0.33900000000000002</v>
      </c>
      <c r="L4597" s="8">
        <v>0.67</v>
      </c>
      <c r="M4597" s="7">
        <v>33</v>
      </c>
      <c r="N4597" s="7">
        <v>125</v>
      </c>
      <c r="O4597" s="7">
        <v>112</v>
      </c>
      <c r="P4597" s="7">
        <v>13</v>
      </c>
      <c r="Q4597" s="7">
        <v>29</v>
      </c>
      <c r="R4597" s="7">
        <v>6</v>
      </c>
      <c r="S4597" s="7">
        <v>0</v>
      </c>
      <c r="T4597" s="7">
        <v>1</v>
      </c>
      <c r="U4597" s="7">
        <v>10</v>
      </c>
      <c r="V4597" s="7">
        <v>1</v>
      </c>
      <c r="W4597" s="7">
        <v>11</v>
      </c>
      <c r="X4597" s="7">
        <v>17</v>
      </c>
      <c r="Y4597" s="7">
        <v>3</v>
      </c>
      <c r="Z4597" s="7">
        <v>1</v>
      </c>
      <c r="AA4597"/>
    </row>
    <row r="4598" spans="1:27" x14ac:dyDescent="0.25">
      <c r="A4598" s="24" t="str">
        <f t="shared" si="217"/>
        <v/>
      </c>
      <c r="B4598" s="24" t="str">
        <f t="shared" si="215"/>
        <v/>
      </c>
      <c r="C4598" s="24" t="str">
        <f t="shared" si="216"/>
        <v/>
      </c>
      <c r="D4598" s="24">
        <v>2026</v>
      </c>
      <c r="E4598" s="7" t="s">
        <v>4886</v>
      </c>
      <c r="F4598" s="7" t="s">
        <v>4874</v>
      </c>
      <c r="G4598" s="7" t="s">
        <v>24</v>
      </c>
      <c r="H4598" s="7" t="s">
        <v>38</v>
      </c>
      <c r="I4598" s="8">
        <v>0.246</v>
      </c>
      <c r="J4598" s="8">
        <v>0.3</v>
      </c>
      <c r="K4598" s="8">
        <v>0.35599999999999998</v>
      </c>
      <c r="L4598" s="8">
        <v>0.65600000000000003</v>
      </c>
      <c r="M4598" s="7">
        <v>37</v>
      </c>
      <c r="N4598" s="7">
        <v>130</v>
      </c>
      <c r="O4598" s="7">
        <v>118</v>
      </c>
      <c r="P4598" s="7">
        <v>8</v>
      </c>
      <c r="Q4598" s="7">
        <v>29</v>
      </c>
      <c r="R4598" s="7">
        <v>4</v>
      </c>
      <c r="S4598" s="7">
        <v>0</v>
      </c>
      <c r="T4598" s="7">
        <v>3</v>
      </c>
      <c r="U4598" s="7">
        <v>18</v>
      </c>
      <c r="V4598" s="7">
        <v>5</v>
      </c>
      <c r="W4598" s="7">
        <v>5</v>
      </c>
      <c r="X4598" s="7">
        <v>32</v>
      </c>
      <c r="Y4598" s="7">
        <v>0</v>
      </c>
      <c r="Z4598" s="7">
        <v>0</v>
      </c>
      <c r="AA4598"/>
    </row>
    <row r="4599" spans="1:27" x14ac:dyDescent="0.25">
      <c r="A4599" s="24" t="str">
        <f t="shared" si="217"/>
        <v/>
      </c>
      <c r="B4599" s="24" t="str">
        <f t="shared" si="215"/>
        <v/>
      </c>
      <c r="C4599" s="24">
        <f t="shared" si="216"/>
        <v>1</v>
      </c>
      <c r="D4599" s="24">
        <v>2026</v>
      </c>
      <c r="E4599" s="7" t="s">
        <v>4887</v>
      </c>
      <c r="F4599" s="7" t="s">
        <v>4874</v>
      </c>
      <c r="G4599" s="7" t="s">
        <v>47</v>
      </c>
      <c r="H4599" s="7" t="s">
        <v>25</v>
      </c>
      <c r="I4599" s="8">
        <v>0.17899999999999999</v>
      </c>
      <c r="J4599" s="8">
        <v>0.27300000000000002</v>
      </c>
      <c r="K4599" s="8">
        <v>0.20499999999999999</v>
      </c>
      <c r="L4599" s="8">
        <v>0.47799999999999998</v>
      </c>
      <c r="M4599" s="7">
        <v>28</v>
      </c>
      <c r="N4599" s="7">
        <v>92</v>
      </c>
      <c r="O4599" s="7">
        <v>78</v>
      </c>
      <c r="P4599" s="7">
        <v>4</v>
      </c>
      <c r="Q4599" s="7">
        <v>14</v>
      </c>
      <c r="R4599" s="7">
        <v>0</v>
      </c>
      <c r="S4599" s="7">
        <v>1</v>
      </c>
      <c r="T4599" s="7">
        <v>0</v>
      </c>
      <c r="U4599" s="7">
        <v>8</v>
      </c>
      <c r="V4599" s="7">
        <v>3</v>
      </c>
      <c r="W4599" s="7">
        <v>7</v>
      </c>
      <c r="X4599" s="7">
        <v>21</v>
      </c>
      <c r="Y4599" s="7">
        <v>1</v>
      </c>
      <c r="Z4599" s="7">
        <v>0</v>
      </c>
      <c r="AA4599"/>
    </row>
    <row r="4600" spans="1:27" x14ac:dyDescent="0.25">
      <c r="A4600" s="24" t="str">
        <f t="shared" si="217"/>
        <v/>
      </c>
      <c r="B4600" s="24" t="str">
        <f t="shared" si="215"/>
        <v/>
      </c>
      <c r="C4600" s="24" t="str">
        <f t="shared" si="216"/>
        <v/>
      </c>
      <c r="D4600" s="24">
        <v>2026</v>
      </c>
      <c r="E4600" s="7" t="s">
        <v>4888</v>
      </c>
      <c r="F4600" s="7" t="s">
        <v>4874</v>
      </c>
      <c r="G4600" s="7" t="s">
        <v>24</v>
      </c>
      <c r="H4600" s="7" t="s">
        <v>33</v>
      </c>
      <c r="I4600" s="8">
        <v>0.16700000000000001</v>
      </c>
      <c r="J4600" s="8">
        <v>0.16700000000000001</v>
      </c>
      <c r="K4600" s="8">
        <v>0.16700000000000001</v>
      </c>
      <c r="L4600" s="8">
        <v>0.33300000000000002</v>
      </c>
      <c r="M4600" s="7">
        <v>5</v>
      </c>
      <c r="N4600" s="7">
        <v>6</v>
      </c>
      <c r="O4600" s="7">
        <v>6</v>
      </c>
      <c r="P4600" s="7">
        <v>3</v>
      </c>
      <c r="Q4600" s="7">
        <v>1</v>
      </c>
      <c r="R4600" s="7">
        <v>0</v>
      </c>
      <c r="S4600" s="7">
        <v>0</v>
      </c>
      <c r="T4600" s="7">
        <v>0</v>
      </c>
      <c r="U4600" s="7">
        <v>0</v>
      </c>
      <c r="V4600" s="7">
        <v>0</v>
      </c>
      <c r="W4600" s="7">
        <v>0</v>
      </c>
      <c r="X4600" s="7">
        <v>2</v>
      </c>
      <c r="Y4600" s="7">
        <v>1</v>
      </c>
      <c r="Z4600" s="7">
        <v>0</v>
      </c>
      <c r="AA4600"/>
    </row>
    <row r="4601" spans="1:27" x14ac:dyDescent="0.25">
      <c r="A4601" s="24" t="str">
        <f t="shared" si="217"/>
        <v/>
      </c>
      <c r="B4601" s="24" t="str">
        <f t="shared" si="215"/>
        <v/>
      </c>
      <c r="C4601" s="24" t="str">
        <f t="shared" si="216"/>
        <v/>
      </c>
      <c r="D4601" s="24">
        <v>2026</v>
      </c>
      <c r="E4601" s="7" t="s">
        <v>4889</v>
      </c>
      <c r="F4601" s="7" t="s">
        <v>4874</v>
      </c>
      <c r="G4601" s="7" t="s">
        <v>24</v>
      </c>
      <c r="H4601" s="7" t="s">
        <v>25</v>
      </c>
      <c r="I4601" s="8">
        <v>0.14299999999999999</v>
      </c>
      <c r="J4601" s="8">
        <v>0.14299999999999999</v>
      </c>
      <c r="K4601" s="8">
        <v>0.14299999999999999</v>
      </c>
      <c r="L4601" s="8">
        <v>0.28599999999999998</v>
      </c>
      <c r="M4601" s="7">
        <v>4</v>
      </c>
      <c r="N4601" s="7">
        <v>8</v>
      </c>
      <c r="O4601" s="7">
        <v>7</v>
      </c>
      <c r="P4601" s="7">
        <v>1</v>
      </c>
      <c r="Q4601" s="7">
        <v>1</v>
      </c>
      <c r="R4601" s="7">
        <v>0</v>
      </c>
      <c r="S4601" s="7">
        <v>0</v>
      </c>
      <c r="T4601" s="7">
        <v>0</v>
      </c>
      <c r="U4601" s="7">
        <v>1</v>
      </c>
      <c r="V4601" s="7">
        <v>0</v>
      </c>
      <c r="W4601" s="7">
        <v>0</v>
      </c>
      <c r="X4601" s="7">
        <v>1</v>
      </c>
      <c r="Y4601" s="7">
        <v>1</v>
      </c>
      <c r="Z4601" s="7">
        <v>0</v>
      </c>
      <c r="AA4601"/>
    </row>
    <row r="4602" spans="1:27" x14ac:dyDescent="0.25">
      <c r="A4602" s="24" t="str">
        <f t="shared" si="217"/>
        <v/>
      </c>
      <c r="B4602" s="24" t="str">
        <f t="shared" si="215"/>
        <v/>
      </c>
      <c r="C4602" s="24" t="str">
        <f t="shared" si="216"/>
        <v/>
      </c>
      <c r="D4602" s="24">
        <v>2026</v>
      </c>
      <c r="E4602" s="7" t="s">
        <v>4890</v>
      </c>
      <c r="F4602" s="7" t="s">
        <v>4891</v>
      </c>
      <c r="G4602" s="7" t="s">
        <v>37</v>
      </c>
      <c r="H4602" s="7" t="s">
        <v>30</v>
      </c>
      <c r="I4602" s="8">
        <v>0.32200000000000001</v>
      </c>
      <c r="J4602" s="8">
        <v>0.41799999999999998</v>
      </c>
      <c r="K4602" s="8">
        <v>0.58899999999999997</v>
      </c>
      <c r="L4602" s="8">
        <v>1.0069999999999999</v>
      </c>
      <c r="M4602" s="7">
        <v>61</v>
      </c>
      <c r="N4602" s="7">
        <v>282</v>
      </c>
      <c r="O4602" s="7">
        <v>236</v>
      </c>
      <c r="P4602" s="7">
        <v>56</v>
      </c>
      <c r="Q4602" s="7">
        <v>76</v>
      </c>
      <c r="R4602" s="7">
        <v>16</v>
      </c>
      <c r="S4602" s="7">
        <v>1</v>
      </c>
      <c r="T4602" s="7">
        <v>15</v>
      </c>
      <c r="U4602" s="7">
        <v>53</v>
      </c>
      <c r="V4602" s="7">
        <v>5</v>
      </c>
      <c r="W4602" s="7">
        <v>37</v>
      </c>
      <c r="X4602" s="7">
        <v>46</v>
      </c>
      <c r="Y4602" s="7">
        <v>0</v>
      </c>
      <c r="Z4602" s="7">
        <v>0</v>
      </c>
      <c r="AA4602"/>
    </row>
    <row r="4603" spans="1:27" x14ac:dyDescent="0.25">
      <c r="A4603" s="24">
        <f t="shared" si="217"/>
        <v>1</v>
      </c>
      <c r="B4603" s="24" t="str">
        <f t="shared" si="215"/>
        <v/>
      </c>
      <c r="C4603" s="24" t="str">
        <f t="shared" si="216"/>
        <v/>
      </c>
      <c r="D4603" s="24">
        <v>2026</v>
      </c>
      <c r="E4603" s="7" t="s">
        <v>4894</v>
      </c>
      <c r="F4603" s="7" t="s">
        <v>4891</v>
      </c>
      <c r="G4603" s="7" t="s">
        <v>29</v>
      </c>
      <c r="H4603" s="7" t="s">
        <v>27</v>
      </c>
      <c r="I4603" s="8">
        <v>0.32</v>
      </c>
      <c r="J4603" s="8">
        <v>0.42599999999999999</v>
      </c>
      <c r="K4603" s="8">
        <v>0.57399999999999995</v>
      </c>
      <c r="L4603" s="8">
        <v>1</v>
      </c>
      <c r="M4603" s="7">
        <v>61</v>
      </c>
      <c r="N4603" s="7">
        <v>294</v>
      </c>
      <c r="O4603" s="7">
        <v>244</v>
      </c>
      <c r="P4603" s="7">
        <v>70</v>
      </c>
      <c r="Q4603" s="7">
        <v>78</v>
      </c>
      <c r="R4603" s="7">
        <v>11</v>
      </c>
      <c r="S4603" s="7">
        <v>3</v>
      </c>
      <c r="T4603" s="7">
        <v>15</v>
      </c>
      <c r="U4603" s="7">
        <v>55</v>
      </c>
      <c r="V4603" s="7">
        <v>8</v>
      </c>
      <c r="W4603" s="7">
        <v>38</v>
      </c>
      <c r="X4603" s="7">
        <v>41</v>
      </c>
      <c r="Y4603" s="7">
        <v>6</v>
      </c>
      <c r="Z4603" s="7">
        <v>1</v>
      </c>
      <c r="AA4603"/>
    </row>
    <row r="4604" spans="1:27" x14ac:dyDescent="0.25">
      <c r="A4604" s="24">
        <f t="shared" si="217"/>
        <v>1</v>
      </c>
      <c r="B4604" s="24" t="str">
        <f t="shared" si="215"/>
        <v/>
      </c>
      <c r="C4604" s="24" t="str">
        <f t="shared" si="216"/>
        <v/>
      </c>
      <c r="D4604" s="24">
        <v>2026</v>
      </c>
      <c r="E4604" s="7" t="s">
        <v>4893</v>
      </c>
      <c r="F4604" s="7" t="s">
        <v>4891</v>
      </c>
      <c r="G4604" s="7" t="s">
        <v>29</v>
      </c>
      <c r="H4604" s="7" t="s">
        <v>44</v>
      </c>
      <c r="I4604" s="8">
        <v>0.318</v>
      </c>
      <c r="J4604" s="8">
        <v>0.42599999999999999</v>
      </c>
      <c r="K4604" s="8">
        <v>0.52500000000000002</v>
      </c>
      <c r="L4604" s="8">
        <v>0.95099999999999996</v>
      </c>
      <c r="M4604" s="7">
        <v>61</v>
      </c>
      <c r="N4604" s="7">
        <v>284</v>
      </c>
      <c r="O4604" s="7">
        <v>236</v>
      </c>
      <c r="P4604" s="7">
        <v>50</v>
      </c>
      <c r="Q4604" s="7">
        <v>75</v>
      </c>
      <c r="R4604" s="7">
        <v>16</v>
      </c>
      <c r="S4604" s="7">
        <v>0</v>
      </c>
      <c r="T4604" s="7">
        <v>11</v>
      </c>
      <c r="U4604" s="7">
        <v>56</v>
      </c>
      <c r="V4604" s="7">
        <v>24</v>
      </c>
      <c r="W4604" s="7">
        <v>22</v>
      </c>
      <c r="X4604" s="7">
        <v>42</v>
      </c>
      <c r="Y4604" s="7">
        <v>0</v>
      </c>
      <c r="Z4604" s="7">
        <v>0</v>
      </c>
      <c r="AA4604"/>
    </row>
    <row r="4605" spans="1:27" x14ac:dyDescent="0.25">
      <c r="A4605" s="24" t="str">
        <f t="shared" si="217"/>
        <v/>
      </c>
      <c r="B4605" s="24" t="str">
        <f t="shared" si="215"/>
        <v/>
      </c>
      <c r="C4605" s="24" t="str">
        <f t="shared" si="216"/>
        <v/>
      </c>
      <c r="D4605" s="24">
        <v>2026</v>
      </c>
      <c r="E4605" s="7" t="s">
        <v>4895</v>
      </c>
      <c r="F4605" s="7" t="s">
        <v>4891</v>
      </c>
      <c r="G4605" s="7" t="s">
        <v>37</v>
      </c>
      <c r="H4605" s="7" t="s">
        <v>40</v>
      </c>
      <c r="I4605" s="8">
        <v>0.316</v>
      </c>
      <c r="J4605" s="8">
        <v>0.39300000000000002</v>
      </c>
      <c r="K4605" s="8">
        <v>0.437</v>
      </c>
      <c r="L4605" s="8">
        <v>0.83</v>
      </c>
      <c r="M4605" s="7">
        <v>58</v>
      </c>
      <c r="N4605" s="7">
        <v>256</v>
      </c>
      <c r="O4605" s="7">
        <v>215</v>
      </c>
      <c r="P4605" s="7">
        <v>42</v>
      </c>
      <c r="Q4605" s="7">
        <v>68</v>
      </c>
      <c r="R4605" s="7">
        <v>9</v>
      </c>
      <c r="S4605" s="7">
        <v>1</v>
      </c>
      <c r="T4605" s="7">
        <v>5</v>
      </c>
      <c r="U4605" s="7">
        <v>28</v>
      </c>
      <c r="V4605" s="7">
        <v>6</v>
      </c>
      <c r="W4605" s="7">
        <v>23</v>
      </c>
      <c r="X4605" s="7">
        <v>42</v>
      </c>
      <c r="Y4605" s="7">
        <v>6</v>
      </c>
      <c r="Z4605" s="7">
        <v>2</v>
      </c>
      <c r="AA4605"/>
    </row>
    <row r="4606" spans="1:27" x14ac:dyDescent="0.25">
      <c r="A4606" s="24">
        <f t="shared" si="217"/>
        <v>1</v>
      </c>
      <c r="B4606" s="24" t="str">
        <f t="shared" si="215"/>
        <v/>
      </c>
      <c r="C4606" s="24" t="str">
        <f t="shared" si="216"/>
        <v/>
      </c>
      <c r="D4606" s="24">
        <v>2026</v>
      </c>
      <c r="E4606" s="7" t="s">
        <v>4892</v>
      </c>
      <c r="F4606" s="7" t="s">
        <v>4891</v>
      </c>
      <c r="G4606" s="7" t="s">
        <v>29</v>
      </c>
      <c r="H4606" s="7" t="s">
        <v>42</v>
      </c>
      <c r="I4606" s="8">
        <v>0.308</v>
      </c>
      <c r="J4606" s="8">
        <v>0.41599999999999998</v>
      </c>
      <c r="K4606" s="8">
        <v>0.60299999999999998</v>
      </c>
      <c r="L4606" s="8">
        <v>1.0189999999999999</v>
      </c>
      <c r="M4606" s="7">
        <v>61</v>
      </c>
      <c r="N4606" s="7">
        <v>282</v>
      </c>
      <c r="O4606" s="7">
        <v>234</v>
      </c>
      <c r="P4606" s="7">
        <v>50</v>
      </c>
      <c r="Q4606" s="7">
        <v>72</v>
      </c>
      <c r="R4606" s="7">
        <v>14</v>
      </c>
      <c r="S4606" s="7">
        <v>2</v>
      </c>
      <c r="T4606" s="7">
        <v>17</v>
      </c>
      <c r="U4606" s="7">
        <v>48</v>
      </c>
      <c r="V4606" s="7">
        <v>10</v>
      </c>
      <c r="W4606" s="7">
        <v>35</v>
      </c>
      <c r="X4606" s="7">
        <v>61</v>
      </c>
      <c r="Y4606" s="7">
        <v>0</v>
      </c>
      <c r="Z4606" s="7">
        <v>0</v>
      </c>
      <c r="AA4606"/>
    </row>
    <row r="4607" spans="1:27" x14ac:dyDescent="0.25">
      <c r="A4607" s="24">
        <f t="shared" si="217"/>
        <v>1</v>
      </c>
      <c r="B4607" s="24" t="str">
        <f t="shared" si="215"/>
        <v/>
      </c>
      <c r="C4607" s="24" t="str">
        <f t="shared" si="216"/>
        <v/>
      </c>
      <c r="D4607" s="24">
        <v>2026</v>
      </c>
      <c r="E4607" s="7" t="s">
        <v>4896</v>
      </c>
      <c r="F4607" s="7" t="s">
        <v>4891</v>
      </c>
      <c r="G4607" s="7" t="s">
        <v>29</v>
      </c>
      <c r="H4607" s="7" t="s">
        <v>35</v>
      </c>
      <c r="I4607" s="8">
        <v>0.29899999999999999</v>
      </c>
      <c r="J4607" s="8">
        <v>0.38300000000000001</v>
      </c>
      <c r="K4607" s="8">
        <v>0.439</v>
      </c>
      <c r="L4607" s="8">
        <v>0.82199999999999995</v>
      </c>
      <c r="M4607" s="7">
        <v>59</v>
      </c>
      <c r="N4607" s="7">
        <v>256</v>
      </c>
      <c r="O4607" s="7">
        <v>214</v>
      </c>
      <c r="P4607" s="7">
        <v>35</v>
      </c>
      <c r="Q4607" s="7">
        <v>64</v>
      </c>
      <c r="R4607" s="7">
        <v>15</v>
      </c>
      <c r="S4607" s="7">
        <v>0</v>
      </c>
      <c r="T4607" s="7">
        <v>5</v>
      </c>
      <c r="U4607" s="7">
        <v>42</v>
      </c>
      <c r="V4607" s="7">
        <v>5</v>
      </c>
      <c r="W4607" s="7">
        <v>26</v>
      </c>
      <c r="X4607" s="7">
        <v>51</v>
      </c>
      <c r="Y4607" s="7">
        <v>8</v>
      </c>
      <c r="Z4607" s="7">
        <v>3</v>
      </c>
      <c r="AA4607"/>
    </row>
    <row r="4608" spans="1:27" x14ac:dyDescent="0.25">
      <c r="A4608" s="24" t="str">
        <f t="shared" si="217"/>
        <v/>
      </c>
      <c r="B4608" s="24" t="str">
        <f t="shared" si="215"/>
        <v/>
      </c>
      <c r="C4608" s="24" t="str">
        <f t="shared" si="216"/>
        <v/>
      </c>
      <c r="D4608" s="24">
        <v>2026</v>
      </c>
      <c r="E4608" s="7" t="s">
        <v>4897</v>
      </c>
      <c r="F4608" s="7" t="s">
        <v>4891</v>
      </c>
      <c r="G4608" s="7" t="s">
        <v>24</v>
      </c>
      <c r="H4608" s="7" t="s">
        <v>33</v>
      </c>
      <c r="I4608" s="8">
        <v>0.29799999999999999</v>
      </c>
      <c r="J4608" s="8">
        <v>0.38900000000000001</v>
      </c>
      <c r="K4608" s="8">
        <v>0.47599999999999998</v>
      </c>
      <c r="L4608" s="8">
        <v>0.86499999999999999</v>
      </c>
      <c r="M4608" s="7">
        <v>60</v>
      </c>
      <c r="N4608" s="7">
        <v>262</v>
      </c>
      <c r="O4608" s="7">
        <v>225</v>
      </c>
      <c r="P4608" s="7">
        <v>41</v>
      </c>
      <c r="Q4608" s="7">
        <v>67</v>
      </c>
      <c r="R4608" s="7">
        <v>13</v>
      </c>
      <c r="S4608" s="7">
        <v>0</v>
      </c>
      <c r="T4608" s="7">
        <v>9</v>
      </c>
      <c r="U4608" s="7">
        <v>41</v>
      </c>
      <c r="V4608" s="7">
        <v>3</v>
      </c>
      <c r="W4608" s="7">
        <v>32</v>
      </c>
      <c r="X4608" s="7">
        <v>44</v>
      </c>
      <c r="Y4608" s="7">
        <v>0</v>
      </c>
      <c r="Z4608" s="7">
        <v>0</v>
      </c>
      <c r="AA4608"/>
    </row>
    <row r="4609" spans="1:27" x14ac:dyDescent="0.25">
      <c r="A4609" s="24" t="str">
        <f t="shared" si="217"/>
        <v/>
      </c>
      <c r="B4609" s="24" t="str">
        <f t="shared" si="215"/>
        <v/>
      </c>
      <c r="C4609" s="24" t="str">
        <f t="shared" si="216"/>
        <v/>
      </c>
      <c r="D4609" s="24">
        <v>2026</v>
      </c>
      <c r="E4609" s="7" t="s">
        <v>4898</v>
      </c>
      <c r="F4609" s="7" t="s">
        <v>4891</v>
      </c>
      <c r="G4609" s="7" t="s">
        <v>37</v>
      </c>
      <c r="H4609" s="7" t="s">
        <v>25</v>
      </c>
      <c r="I4609" s="8">
        <v>0.23899999999999999</v>
      </c>
      <c r="J4609" s="8">
        <v>0.316</v>
      </c>
      <c r="K4609" s="8">
        <v>0.38600000000000001</v>
      </c>
      <c r="L4609" s="8">
        <v>0.70199999999999996</v>
      </c>
      <c r="M4609" s="7">
        <v>58</v>
      </c>
      <c r="N4609" s="7">
        <v>218</v>
      </c>
      <c r="O4609" s="7">
        <v>184</v>
      </c>
      <c r="P4609" s="7">
        <v>17</v>
      </c>
      <c r="Q4609" s="7">
        <v>44</v>
      </c>
      <c r="R4609" s="7">
        <v>6</v>
      </c>
      <c r="S4609" s="7">
        <v>0</v>
      </c>
      <c r="T4609" s="7">
        <v>7</v>
      </c>
      <c r="U4609" s="7">
        <v>33</v>
      </c>
      <c r="V4609" s="7">
        <v>9</v>
      </c>
      <c r="W4609" s="7">
        <v>14</v>
      </c>
      <c r="X4609" s="7">
        <v>39</v>
      </c>
      <c r="Y4609" s="7">
        <v>0</v>
      </c>
      <c r="Z4609" s="7">
        <v>0</v>
      </c>
      <c r="AA4609"/>
    </row>
    <row r="4610" spans="1:27" x14ac:dyDescent="0.25">
      <c r="A4610" s="24" t="str">
        <f t="shared" si="217"/>
        <v/>
      </c>
      <c r="B4610" s="24" t="str">
        <f t="shared" ref="B4610:B4673" si="218">IF(COUNTIFS(Draft_Player,$E4610),COUNTIFS(Draft_Player,$E4610),"")</f>
        <v/>
      </c>
      <c r="C4610" s="24" t="str">
        <f t="shared" ref="C4610:C4673" si="219">IF(COUNTIFS(Transfers_Player,$E4610),COUNTIFS(Transfers_Player,$E4610),"")</f>
        <v/>
      </c>
      <c r="D4610" s="24">
        <v>2026</v>
      </c>
      <c r="E4610" s="7" t="s">
        <v>4899</v>
      </c>
      <c r="F4610" s="7" t="s">
        <v>4891</v>
      </c>
      <c r="G4610" s="7" t="s">
        <v>47</v>
      </c>
      <c r="H4610" s="7" t="s">
        <v>38</v>
      </c>
      <c r="I4610" s="8">
        <v>0.218</v>
      </c>
      <c r="J4610" s="8">
        <v>0.313</v>
      </c>
      <c r="K4610" s="8">
        <v>0.255</v>
      </c>
      <c r="L4610" s="8">
        <v>0.56699999999999995</v>
      </c>
      <c r="M4610" s="7">
        <v>23</v>
      </c>
      <c r="N4610" s="7">
        <v>64</v>
      </c>
      <c r="O4610" s="7">
        <v>55</v>
      </c>
      <c r="P4610" s="7">
        <v>11</v>
      </c>
      <c r="Q4610" s="7">
        <v>12</v>
      </c>
      <c r="R4610" s="7">
        <v>2</v>
      </c>
      <c r="S4610" s="7">
        <v>0</v>
      </c>
      <c r="T4610" s="7">
        <v>0</v>
      </c>
      <c r="U4610" s="7">
        <v>5</v>
      </c>
      <c r="V4610" s="7">
        <v>1</v>
      </c>
      <c r="W4610" s="7">
        <v>7</v>
      </c>
      <c r="X4610" s="7">
        <v>22</v>
      </c>
      <c r="Y4610" s="7">
        <v>0</v>
      </c>
      <c r="Z4610" s="7">
        <v>0</v>
      </c>
      <c r="AA4610"/>
    </row>
    <row r="4611" spans="1:27" x14ac:dyDescent="0.25">
      <c r="A4611" s="24" t="str">
        <f t="shared" ref="A4611:A4674" si="220">IF(OR(G4611="SR", G4611="GR"), 1, "")</f>
        <v/>
      </c>
      <c r="B4611" s="24" t="str">
        <f t="shared" si="218"/>
        <v/>
      </c>
      <c r="C4611" s="24" t="str">
        <f t="shared" si="219"/>
        <v/>
      </c>
      <c r="D4611" s="24">
        <v>2026</v>
      </c>
      <c r="E4611" s="7" t="s">
        <v>4900</v>
      </c>
      <c r="F4611" s="7" t="s">
        <v>4891</v>
      </c>
      <c r="G4611" s="7" t="s">
        <v>24</v>
      </c>
      <c r="H4611" s="7" t="s">
        <v>33</v>
      </c>
      <c r="I4611" s="8">
        <v>0.21199999999999999</v>
      </c>
      <c r="J4611" s="8">
        <v>0.35</v>
      </c>
      <c r="K4611" s="8">
        <v>0.28799999999999998</v>
      </c>
      <c r="L4611" s="8">
        <v>0.63800000000000001</v>
      </c>
      <c r="M4611" s="7">
        <v>27</v>
      </c>
      <c r="N4611" s="7">
        <v>81</v>
      </c>
      <c r="O4611" s="7">
        <v>66</v>
      </c>
      <c r="P4611" s="7">
        <v>12</v>
      </c>
      <c r="Q4611" s="7">
        <v>14</v>
      </c>
      <c r="R4611" s="7">
        <v>2</v>
      </c>
      <c r="S4611" s="7">
        <v>0</v>
      </c>
      <c r="T4611" s="7">
        <v>1</v>
      </c>
      <c r="U4611" s="7">
        <v>7</v>
      </c>
      <c r="V4611" s="7">
        <v>4</v>
      </c>
      <c r="W4611" s="7">
        <v>10</v>
      </c>
      <c r="X4611" s="7">
        <v>27</v>
      </c>
      <c r="Y4611" s="7">
        <v>1</v>
      </c>
      <c r="Z4611" s="7">
        <v>2</v>
      </c>
      <c r="AA4611"/>
    </row>
    <row r="4612" spans="1:27" x14ac:dyDescent="0.25">
      <c r="A4612" s="24">
        <f t="shared" si="220"/>
        <v>1</v>
      </c>
      <c r="B4612" s="24" t="str">
        <f t="shared" si="218"/>
        <v/>
      </c>
      <c r="C4612" s="24" t="str">
        <f t="shared" si="219"/>
        <v/>
      </c>
      <c r="D4612" s="24">
        <v>2026</v>
      </c>
      <c r="E4612" s="7" t="s">
        <v>4901</v>
      </c>
      <c r="F4612" s="7" t="s">
        <v>4891</v>
      </c>
      <c r="G4612" s="7" t="s">
        <v>29</v>
      </c>
      <c r="H4612" s="7" t="s">
        <v>38</v>
      </c>
      <c r="I4612" s="8">
        <v>0.17399999999999999</v>
      </c>
      <c r="J4612" s="8">
        <v>0.29299999999999998</v>
      </c>
      <c r="K4612" s="8">
        <v>0.17399999999999999</v>
      </c>
      <c r="L4612" s="8">
        <v>0.46700000000000003</v>
      </c>
      <c r="M4612" s="7">
        <v>29</v>
      </c>
      <c r="N4612" s="7">
        <v>85</v>
      </c>
      <c r="O4612" s="7">
        <v>69</v>
      </c>
      <c r="P4612" s="7">
        <v>5</v>
      </c>
      <c r="Q4612" s="7">
        <v>12</v>
      </c>
      <c r="R4612" s="7">
        <v>0</v>
      </c>
      <c r="S4612" s="7">
        <v>0</v>
      </c>
      <c r="T4612" s="7">
        <v>0</v>
      </c>
      <c r="U4612" s="7">
        <v>3</v>
      </c>
      <c r="V4612" s="7">
        <v>0</v>
      </c>
      <c r="W4612" s="7">
        <v>12</v>
      </c>
      <c r="X4612" s="7">
        <v>19</v>
      </c>
      <c r="Y4612" s="7">
        <v>0</v>
      </c>
      <c r="Z4612" s="7">
        <v>0</v>
      </c>
      <c r="AA4612"/>
    </row>
    <row r="4613" spans="1:27" x14ac:dyDescent="0.25">
      <c r="A4613" s="24" t="str">
        <f t="shared" si="220"/>
        <v/>
      </c>
      <c r="B4613" s="24" t="str">
        <f t="shared" si="218"/>
        <v/>
      </c>
      <c r="C4613" s="24" t="str">
        <f t="shared" si="219"/>
        <v/>
      </c>
      <c r="D4613" s="24">
        <v>2026</v>
      </c>
      <c r="E4613" s="7" t="s">
        <v>4902</v>
      </c>
      <c r="F4613" s="7" t="s">
        <v>4891</v>
      </c>
      <c r="G4613" s="7" t="s">
        <v>37</v>
      </c>
      <c r="H4613" s="7" t="s">
        <v>25</v>
      </c>
      <c r="I4613" s="8">
        <v>0.125</v>
      </c>
      <c r="J4613" s="8">
        <v>0.215</v>
      </c>
      <c r="K4613" s="8">
        <v>0.17899999999999999</v>
      </c>
      <c r="L4613" s="8">
        <v>0.39400000000000002</v>
      </c>
      <c r="M4613" s="7">
        <v>22</v>
      </c>
      <c r="N4613" s="7">
        <v>66</v>
      </c>
      <c r="O4613" s="7">
        <v>56</v>
      </c>
      <c r="P4613" s="7">
        <v>7</v>
      </c>
      <c r="Q4613" s="7">
        <v>7</v>
      </c>
      <c r="R4613" s="7">
        <v>0</v>
      </c>
      <c r="S4613" s="7">
        <v>0</v>
      </c>
      <c r="T4613" s="7">
        <v>1</v>
      </c>
      <c r="U4613" s="7">
        <v>6</v>
      </c>
      <c r="V4613" s="7">
        <v>2</v>
      </c>
      <c r="W4613" s="7">
        <v>5</v>
      </c>
      <c r="X4613" s="7">
        <v>8</v>
      </c>
      <c r="Y4613" s="7">
        <v>0</v>
      </c>
      <c r="Z4613" s="7">
        <v>0</v>
      </c>
      <c r="AA4613"/>
    </row>
    <row r="4614" spans="1:27" x14ac:dyDescent="0.25">
      <c r="A4614" s="24" t="str">
        <f t="shared" si="220"/>
        <v/>
      </c>
      <c r="B4614" s="24" t="str">
        <f t="shared" si="218"/>
        <v/>
      </c>
      <c r="C4614" s="24" t="str">
        <f t="shared" si="219"/>
        <v/>
      </c>
      <c r="D4614" s="24">
        <v>2026</v>
      </c>
      <c r="E4614" s="7" t="s">
        <v>4903</v>
      </c>
      <c r="F4614" s="7" t="s">
        <v>4891</v>
      </c>
      <c r="G4614" s="7" t="s">
        <v>47</v>
      </c>
      <c r="H4614" s="7" t="s">
        <v>38</v>
      </c>
      <c r="I4614" s="8">
        <v>8.3000000000000004E-2</v>
      </c>
      <c r="J4614" s="8">
        <v>0.26700000000000002</v>
      </c>
      <c r="K4614" s="8">
        <v>8.3000000000000004E-2</v>
      </c>
      <c r="L4614" s="8">
        <v>0.35</v>
      </c>
      <c r="M4614" s="7">
        <v>15</v>
      </c>
      <c r="N4614" s="7">
        <v>30</v>
      </c>
      <c r="O4614" s="7">
        <v>24</v>
      </c>
      <c r="P4614" s="7">
        <v>4</v>
      </c>
      <c r="Q4614" s="7">
        <v>2</v>
      </c>
      <c r="R4614" s="7">
        <v>0</v>
      </c>
      <c r="S4614" s="7">
        <v>0</v>
      </c>
      <c r="T4614" s="7">
        <v>0</v>
      </c>
      <c r="U4614" s="7">
        <v>0</v>
      </c>
      <c r="V4614" s="7">
        <v>1</v>
      </c>
      <c r="W4614" s="7">
        <v>5</v>
      </c>
      <c r="X4614" s="7">
        <v>7</v>
      </c>
      <c r="Y4614" s="7">
        <v>0</v>
      </c>
      <c r="Z4614" s="7">
        <v>0</v>
      </c>
      <c r="AA4614"/>
    </row>
    <row r="4615" spans="1:27" x14ac:dyDescent="0.25">
      <c r="A4615" s="24" t="str">
        <f t="shared" si="220"/>
        <v/>
      </c>
      <c r="B4615" s="24" t="str">
        <f t="shared" si="218"/>
        <v/>
      </c>
      <c r="C4615" s="24" t="str">
        <f t="shared" si="219"/>
        <v/>
      </c>
      <c r="D4615" s="24">
        <v>2026</v>
      </c>
      <c r="E4615" s="7" t="s">
        <v>4904</v>
      </c>
      <c r="F4615" s="7" t="s">
        <v>4891</v>
      </c>
      <c r="G4615" s="7" t="s">
        <v>24</v>
      </c>
      <c r="H4615" s="7" t="s">
        <v>38</v>
      </c>
      <c r="I4615" s="8">
        <v>0</v>
      </c>
      <c r="J4615" s="8">
        <v>0.33300000000000002</v>
      </c>
      <c r="K4615" s="8">
        <v>0</v>
      </c>
      <c r="L4615" s="8">
        <v>0.33300000000000002</v>
      </c>
      <c r="M4615" s="7">
        <v>2</v>
      </c>
      <c r="N4615" s="7">
        <v>3</v>
      </c>
      <c r="O4615" s="7">
        <v>2</v>
      </c>
      <c r="P4615" s="7">
        <v>0</v>
      </c>
      <c r="Q4615" s="7">
        <v>0</v>
      </c>
      <c r="R4615" s="7">
        <v>0</v>
      </c>
      <c r="S4615" s="7">
        <v>0</v>
      </c>
      <c r="T4615" s="7">
        <v>0</v>
      </c>
      <c r="U4615" s="7">
        <v>0</v>
      </c>
      <c r="V4615" s="7">
        <v>0</v>
      </c>
      <c r="W4615" s="7">
        <v>1</v>
      </c>
      <c r="X4615" s="7">
        <v>2</v>
      </c>
      <c r="Y4615" s="7">
        <v>0</v>
      </c>
      <c r="Z4615" s="7">
        <v>0</v>
      </c>
      <c r="AA4615"/>
    </row>
    <row r="4616" spans="1:27" x14ac:dyDescent="0.25">
      <c r="A4616" s="24" t="str">
        <f t="shared" si="220"/>
        <v/>
      </c>
      <c r="B4616" s="24" t="str">
        <f t="shared" si="218"/>
        <v/>
      </c>
      <c r="C4616" s="24" t="str">
        <f t="shared" si="219"/>
        <v/>
      </c>
      <c r="D4616" s="24">
        <v>2026</v>
      </c>
      <c r="E4616" s="7" t="s">
        <v>4907</v>
      </c>
      <c r="F4616" s="7" t="s">
        <v>4906</v>
      </c>
      <c r="G4616" s="7" t="s">
        <v>37</v>
      </c>
      <c r="H4616" s="7" t="s">
        <v>33</v>
      </c>
      <c r="I4616" s="8">
        <v>0.313</v>
      </c>
      <c r="J4616" s="8">
        <v>0.433</v>
      </c>
      <c r="K4616" s="8">
        <v>0.40600000000000003</v>
      </c>
      <c r="L4616" s="8">
        <v>0.83799999999999997</v>
      </c>
      <c r="M4616" s="7">
        <v>60</v>
      </c>
      <c r="N4616" s="7">
        <v>277</v>
      </c>
      <c r="O4616" s="7">
        <v>217</v>
      </c>
      <c r="P4616" s="7">
        <v>45</v>
      </c>
      <c r="Q4616" s="7">
        <v>68</v>
      </c>
      <c r="R4616" s="7">
        <v>17</v>
      </c>
      <c r="S4616" s="7">
        <v>0</v>
      </c>
      <c r="T4616" s="7">
        <v>1</v>
      </c>
      <c r="U4616" s="7">
        <v>54</v>
      </c>
      <c r="V4616" s="7">
        <v>21</v>
      </c>
      <c r="W4616" s="7">
        <v>27</v>
      </c>
      <c r="X4616" s="7">
        <v>49</v>
      </c>
      <c r="Y4616" s="7">
        <v>11</v>
      </c>
      <c r="Z4616" s="7">
        <v>3</v>
      </c>
      <c r="AA4616"/>
    </row>
    <row r="4617" spans="1:27" x14ac:dyDescent="0.25">
      <c r="A4617" s="24">
        <f t="shared" si="220"/>
        <v>1</v>
      </c>
      <c r="B4617" s="24" t="str">
        <f t="shared" si="218"/>
        <v/>
      </c>
      <c r="C4617" s="24" t="str">
        <f t="shared" si="219"/>
        <v/>
      </c>
      <c r="D4617" s="24">
        <v>2026</v>
      </c>
      <c r="E4617" s="7" t="s">
        <v>4905</v>
      </c>
      <c r="F4617" s="7" t="s">
        <v>4906</v>
      </c>
      <c r="G4617" s="7" t="s">
        <v>29</v>
      </c>
      <c r="H4617" s="7" t="s">
        <v>27</v>
      </c>
      <c r="I4617" s="8">
        <v>0.311</v>
      </c>
      <c r="J4617" s="8">
        <v>0.40100000000000002</v>
      </c>
      <c r="K4617" s="8">
        <v>0.45500000000000002</v>
      </c>
      <c r="L4617" s="8">
        <v>0.85599999999999998</v>
      </c>
      <c r="M4617" s="7">
        <v>60</v>
      </c>
      <c r="N4617" s="7">
        <v>294</v>
      </c>
      <c r="O4617" s="7">
        <v>244</v>
      </c>
      <c r="P4617" s="7">
        <v>59</v>
      </c>
      <c r="Q4617" s="7">
        <v>76</v>
      </c>
      <c r="R4617" s="7">
        <v>15</v>
      </c>
      <c r="S4617" s="7">
        <v>1</v>
      </c>
      <c r="T4617" s="7">
        <v>6</v>
      </c>
      <c r="U4617" s="7">
        <v>43</v>
      </c>
      <c r="V4617" s="7">
        <v>11</v>
      </c>
      <c r="W4617" s="7">
        <v>29</v>
      </c>
      <c r="X4617" s="7">
        <v>49</v>
      </c>
      <c r="Y4617" s="7">
        <v>13</v>
      </c>
      <c r="Z4617" s="7">
        <v>5</v>
      </c>
      <c r="AA4617"/>
    </row>
    <row r="4618" spans="1:27" x14ac:dyDescent="0.25">
      <c r="A4618" s="24">
        <f t="shared" si="220"/>
        <v>1</v>
      </c>
      <c r="B4618" s="24" t="str">
        <f t="shared" si="218"/>
        <v/>
      </c>
      <c r="C4618" s="24" t="str">
        <f t="shared" si="219"/>
        <v/>
      </c>
      <c r="D4618" s="24">
        <v>2026</v>
      </c>
      <c r="E4618" s="7" t="s">
        <v>4908</v>
      </c>
      <c r="F4618" s="7" t="s">
        <v>4906</v>
      </c>
      <c r="G4618" s="7" t="s">
        <v>29</v>
      </c>
      <c r="H4618" s="7" t="s">
        <v>42</v>
      </c>
      <c r="I4618" s="8">
        <v>0.30099999999999999</v>
      </c>
      <c r="J4618" s="8">
        <v>0.39600000000000002</v>
      </c>
      <c r="K4618" s="8">
        <v>0.434</v>
      </c>
      <c r="L4618" s="8">
        <v>0.82899999999999996</v>
      </c>
      <c r="M4618" s="7">
        <v>60</v>
      </c>
      <c r="N4618" s="7">
        <v>289</v>
      </c>
      <c r="O4618" s="7">
        <v>226</v>
      </c>
      <c r="P4618" s="7">
        <v>48</v>
      </c>
      <c r="Q4618" s="7">
        <v>68</v>
      </c>
      <c r="R4618" s="7">
        <v>10</v>
      </c>
      <c r="S4618" s="7">
        <v>1</v>
      </c>
      <c r="T4618" s="7">
        <v>6</v>
      </c>
      <c r="U4618" s="7">
        <v>38</v>
      </c>
      <c r="V4618" s="7">
        <v>13</v>
      </c>
      <c r="W4618" s="7">
        <v>25</v>
      </c>
      <c r="X4618" s="7">
        <v>63</v>
      </c>
      <c r="Y4618" s="7">
        <v>13</v>
      </c>
      <c r="Z4618" s="7">
        <v>2</v>
      </c>
      <c r="AA4618"/>
    </row>
    <row r="4619" spans="1:27" x14ac:dyDescent="0.25">
      <c r="A4619" s="24" t="str">
        <f t="shared" si="220"/>
        <v/>
      </c>
      <c r="B4619" s="24" t="str">
        <f t="shared" si="218"/>
        <v/>
      </c>
      <c r="C4619" s="24" t="str">
        <f t="shared" si="219"/>
        <v/>
      </c>
      <c r="D4619" s="24">
        <v>2026</v>
      </c>
      <c r="E4619" s="7" t="s">
        <v>4909</v>
      </c>
      <c r="F4619" s="7" t="s">
        <v>4906</v>
      </c>
      <c r="G4619" s="7" t="s">
        <v>24</v>
      </c>
      <c r="H4619" s="7" t="s">
        <v>35</v>
      </c>
      <c r="I4619" s="8">
        <v>0.28999999999999998</v>
      </c>
      <c r="J4619" s="8">
        <v>0.38100000000000001</v>
      </c>
      <c r="K4619" s="8">
        <v>0.54200000000000004</v>
      </c>
      <c r="L4619" s="8">
        <v>0.92300000000000004</v>
      </c>
      <c r="M4619" s="7">
        <v>57</v>
      </c>
      <c r="N4619" s="7">
        <v>251</v>
      </c>
      <c r="O4619" s="7">
        <v>214</v>
      </c>
      <c r="P4619" s="7">
        <v>44</v>
      </c>
      <c r="Q4619" s="7">
        <v>62</v>
      </c>
      <c r="R4619" s="7">
        <v>16</v>
      </c>
      <c r="S4619" s="7">
        <v>1</v>
      </c>
      <c r="T4619" s="7">
        <v>12</v>
      </c>
      <c r="U4619" s="7">
        <v>64</v>
      </c>
      <c r="V4619" s="7">
        <v>16</v>
      </c>
      <c r="W4619" s="7">
        <v>16</v>
      </c>
      <c r="X4619" s="7">
        <v>52</v>
      </c>
      <c r="Y4619" s="7">
        <v>10</v>
      </c>
      <c r="Z4619" s="7">
        <v>1</v>
      </c>
      <c r="AA4619"/>
    </row>
    <row r="4620" spans="1:27" x14ac:dyDescent="0.25">
      <c r="A4620" s="24">
        <f t="shared" si="220"/>
        <v>1</v>
      </c>
      <c r="B4620" s="24" t="str">
        <f t="shared" si="218"/>
        <v/>
      </c>
      <c r="C4620" s="24" t="str">
        <f t="shared" si="219"/>
        <v/>
      </c>
      <c r="D4620" s="24">
        <v>2026</v>
      </c>
      <c r="E4620" s="7" t="s">
        <v>4910</v>
      </c>
      <c r="F4620" s="7" t="s">
        <v>4906</v>
      </c>
      <c r="G4620" s="7" t="s">
        <v>29</v>
      </c>
      <c r="H4620" s="7" t="s">
        <v>40</v>
      </c>
      <c r="I4620" s="8">
        <v>0.248</v>
      </c>
      <c r="J4620" s="8">
        <v>0.42799999999999999</v>
      </c>
      <c r="K4620" s="8">
        <v>0.29899999999999999</v>
      </c>
      <c r="L4620" s="8">
        <v>0.72699999999999998</v>
      </c>
      <c r="M4620" s="7">
        <v>55</v>
      </c>
      <c r="N4620" s="7">
        <v>191</v>
      </c>
      <c r="O4620" s="7">
        <v>137</v>
      </c>
      <c r="P4620" s="7">
        <v>33</v>
      </c>
      <c r="Q4620" s="7">
        <v>34</v>
      </c>
      <c r="R4620" s="7">
        <v>4</v>
      </c>
      <c r="S4620" s="7">
        <v>0</v>
      </c>
      <c r="T4620" s="7">
        <v>1</v>
      </c>
      <c r="U4620" s="7">
        <v>23</v>
      </c>
      <c r="V4620" s="7">
        <v>17</v>
      </c>
      <c r="W4620" s="7">
        <v>26</v>
      </c>
      <c r="X4620" s="7">
        <v>37</v>
      </c>
      <c r="Y4620" s="7">
        <v>7</v>
      </c>
      <c r="Z4620" s="7">
        <v>1</v>
      </c>
      <c r="AA4620"/>
    </row>
    <row r="4621" spans="1:27" x14ac:dyDescent="0.25">
      <c r="A4621" s="24" t="str">
        <f t="shared" si="220"/>
        <v/>
      </c>
      <c r="B4621" s="24" t="str">
        <f t="shared" si="218"/>
        <v/>
      </c>
      <c r="C4621" s="24" t="str">
        <f t="shared" si="219"/>
        <v/>
      </c>
      <c r="D4621" s="24">
        <v>2026</v>
      </c>
      <c r="E4621" s="7" t="s">
        <v>4911</v>
      </c>
      <c r="F4621" s="7" t="s">
        <v>4906</v>
      </c>
      <c r="G4621" s="7" t="s">
        <v>37</v>
      </c>
      <c r="H4621" s="7" t="s">
        <v>44</v>
      </c>
      <c r="I4621" s="8">
        <v>0.23300000000000001</v>
      </c>
      <c r="J4621" s="8">
        <v>0.308</v>
      </c>
      <c r="K4621" s="8">
        <v>0.33100000000000002</v>
      </c>
      <c r="L4621" s="8">
        <v>0.63900000000000001</v>
      </c>
      <c r="M4621" s="7">
        <v>54</v>
      </c>
      <c r="N4621" s="7">
        <v>204</v>
      </c>
      <c r="O4621" s="7">
        <v>172</v>
      </c>
      <c r="P4621" s="7">
        <v>33</v>
      </c>
      <c r="Q4621" s="7">
        <v>40</v>
      </c>
      <c r="R4621" s="7">
        <v>8</v>
      </c>
      <c r="S4621" s="7">
        <v>0</v>
      </c>
      <c r="T4621" s="7">
        <v>3</v>
      </c>
      <c r="U4621" s="7">
        <v>19</v>
      </c>
      <c r="V4621" s="7">
        <v>6</v>
      </c>
      <c r="W4621" s="7">
        <v>14</v>
      </c>
      <c r="X4621" s="7">
        <v>49</v>
      </c>
      <c r="Y4621" s="7">
        <v>12</v>
      </c>
      <c r="Z4621" s="7">
        <v>3</v>
      </c>
      <c r="AA4621"/>
    </row>
    <row r="4622" spans="1:27" x14ac:dyDescent="0.25">
      <c r="A4622" s="24" t="str">
        <f t="shared" si="220"/>
        <v/>
      </c>
      <c r="B4622" s="24" t="str">
        <f t="shared" si="218"/>
        <v/>
      </c>
      <c r="C4622" s="24" t="str">
        <f t="shared" si="219"/>
        <v/>
      </c>
      <c r="D4622" s="24">
        <v>2026</v>
      </c>
      <c r="E4622" s="7" t="s">
        <v>4912</v>
      </c>
      <c r="F4622" s="7" t="s">
        <v>4906</v>
      </c>
      <c r="G4622" s="7" t="s">
        <v>37</v>
      </c>
      <c r="H4622" s="7" t="s">
        <v>30</v>
      </c>
      <c r="I4622" s="8">
        <v>0.188</v>
      </c>
      <c r="J4622" s="8">
        <v>0.38900000000000001</v>
      </c>
      <c r="K4622" s="8">
        <v>0.40600000000000003</v>
      </c>
      <c r="L4622" s="8">
        <v>0.79500000000000004</v>
      </c>
      <c r="M4622" s="7">
        <v>51</v>
      </c>
      <c r="N4622" s="7">
        <v>192</v>
      </c>
      <c r="O4622" s="7">
        <v>138</v>
      </c>
      <c r="P4622" s="7">
        <v>40</v>
      </c>
      <c r="Q4622" s="7">
        <v>26</v>
      </c>
      <c r="R4622" s="7">
        <v>7</v>
      </c>
      <c r="S4622" s="7">
        <v>1</v>
      </c>
      <c r="T4622" s="7">
        <v>7</v>
      </c>
      <c r="U4622" s="7">
        <v>21</v>
      </c>
      <c r="V4622" s="7">
        <v>19</v>
      </c>
      <c r="W4622" s="7">
        <v>27</v>
      </c>
      <c r="X4622" s="7">
        <v>52</v>
      </c>
      <c r="Y4622" s="7">
        <v>15</v>
      </c>
      <c r="Z4622" s="7">
        <v>1</v>
      </c>
      <c r="AA4622"/>
    </row>
    <row r="4623" spans="1:27" x14ac:dyDescent="0.25">
      <c r="A4623" s="24" t="str">
        <f t="shared" si="220"/>
        <v/>
      </c>
      <c r="B4623" s="24" t="str">
        <f t="shared" si="218"/>
        <v/>
      </c>
      <c r="C4623" s="24" t="str">
        <f t="shared" si="219"/>
        <v/>
      </c>
      <c r="D4623" s="24">
        <v>2026</v>
      </c>
      <c r="E4623" s="7" t="s">
        <v>4913</v>
      </c>
      <c r="F4623" s="7" t="s">
        <v>4906</v>
      </c>
      <c r="G4623" s="7" t="s">
        <v>37</v>
      </c>
      <c r="H4623" s="7" t="s">
        <v>38</v>
      </c>
      <c r="I4623" s="8">
        <v>0.35099999999999998</v>
      </c>
      <c r="J4623" s="8">
        <v>0.40600000000000003</v>
      </c>
      <c r="K4623" s="8">
        <v>0.53400000000000003</v>
      </c>
      <c r="L4623" s="8">
        <v>0.94</v>
      </c>
      <c r="M4623" s="7">
        <v>36</v>
      </c>
      <c r="N4623" s="7">
        <v>144</v>
      </c>
      <c r="O4623" s="7">
        <v>131</v>
      </c>
      <c r="P4623" s="7">
        <v>24</v>
      </c>
      <c r="Q4623" s="7">
        <v>46</v>
      </c>
      <c r="R4623" s="7">
        <v>8</v>
      </c>
      <c r="S4623" s="7">
        <v>2</v>
      </c>
      <c r="T4623" s="7">
        <v>4</v>
      </c>
      <c r="U4623" s="7">
        <v>31</v>
      </c>
      <c r="V4623" s="7">
        <v>4</v>
      </c>
      <c r="W4623" s="7">
        <v>8</v>
      </c>
      <c r="X4623" s="7">
        <v>20</v>
      </c>
      <c r="Y4623" s="7">
        <v>6</v>
      </c>
      <c r="Z4623" s="7">
        <v>3</v>
      </c>
      <c r="AA4623"/>
    </row>
    <row r="4624" spans="1:27" x14ac:dyDescent="0.25">
      <c r="A4624" s="24" t="str">
        <f t="shared" si="220"/>
        <v/>
      </c>
      <c r="B4624" s="24" t="str">
        <f t="shared" si="218"/>
        <v/>
      </c>
      <c r="C4624" s="24" t="str">
        <f t="shared" si="219"/>
        <v/>
      </c>
      <c r="D4624" s="24">
        <v>2026</v>
      </c>
      <c r="E4624" s="7" t="s">
        <v>4916</v>
      </c>
      <c r="F4624" s="7" t="s">
        <v>4906</v>
      </c>
      <c r="G4624" s="7" t="s">
        <v>47</v>
      </c>
      <c r="H4624" s="7" t="s">
        <v>38</v>
      </c>
      <c r="I4624" s="8">
        <v>0.24099999999999999</v>
      </c>
      <c r="J4624" s="8">
        <v>0.29699999999999999</v>
      </c>
      <c r="K4624" s="8">
        <v>0.49399999999999999</v>
      </c>
      <c r="L4624" s="8">
        <v>0.79100000000000004</v>
      </c>
      <c r="M4624" s="7">
        <v>27</v>
      </c>
      <c r="N4624" s="7">
        <v>91</v>
      </c>
      <c r="O4624" s="7">
        <v>83</v>
      </c>
      <c r="P4624" s="7">
        <v>10</v>
      </c>
      <c r="Q4624" s="7">
        <v>20</v>
      </c>
      <c r="R4624" s="7">
        <v>6</v>
      </c>
      <c r="S4624" s="7">
        <v>0</v>
      </c>
      <c r="T4624" s="7">
        <v>5</v>
      </c>
      <c r="U4624" s="7">
        <v>19</v>
      </c>
      <c r="V4624" s="7">
        <v>1</v>
      </c>
      <c r="W4624" s="7">
        <v>6</v>
      </c>
      <c r="X4624" s="7">
        <v>24</v>
      </c>
      <c r="Y4624" s="7">
        <v>0</v>
      </c>
      <c r="Z4624" s="7">
        <v>0</v>
      </c>
      <c r="AA4624"/>
    </row>
    <row r="4625" spans="1:27" x14ac:dyDescent="0.25">
      <c r="A4625" s="24">
        <f t="shared" si="220"/>
        <v>1</v>
      </c>
      <c r="B4625" s="24" t="str">
        <f t="shared" si="218"/>
        <v/>
      </c>
      <c r="C4625" s="24" t="str">
        <f t="shared" si="219"/>
        <v/>
      </c>
      <c r="D4625" s="24">
        <v>2026</v>
      </c>
      <c r="E4625" s="7" t="s">
        <v>4915</v>
      </c>
      <c r="F4625" s="7" t="s">
        <v>4906</v>
      </c>
      <c r="G4625" s="7" t="s">
        <v>29</v>
      </c>
      <c r="H4625" s="7" t="s">
        <v>30</v>
      </c>
      <c r="I4625" s="8">
        <v>0.23499999999999999</v>
      </c>
      <c r="J4625" s="8">
        <v>0.379</v>
      </c>
      <c r="K4625" s="8">
        <v>0.42899999999999999</v>
      </c>
      <c r="L4625" s="8">
        <v>0.80800000000000005</v>
      </c>
      <c r="M4625" s="7">
        <v>38</v>
      </c>
      <c r="N4625" s="7">
        <v>125</v>
      </c>
      <c r="O4625" s="7">
        <v>98</v>
      </c>
      <c r="P4625" s="7">
        <v>21</v>
      </c>
      <c r="Q4625" s="7">
        <v>23</v>
      </c>
      <c r="R4625" s="7">
        <v>3</v>
      </c>
      <c r="S4625" s="7">
        <v>2</v>
      </c>
      <c r="T4625" s="7">
        <v>4</v>
      </c>
      <c r="U4625" s="7">
        <v>23</v>
      </c>
      <c r="V4625" s="7">
        <v>8</v>
      </c>
      <c r="W4625" s="7">
        <v>16</v>
      </c>
      <c r="X4625" s="7">
        <v>37</v>
      </c>
      <c r="Y4625" s="7">
        <v>12</v>
      </c>
      <c r="Z4625" s="7">
        <v>2</v>
      </c>
      <c r="AA4625"/>
    </row>
    <row r="4626" spans="1:27" x14ac:dyDescent="0.25">
      <c r="A4626" s="24" t="str">
        <f t="shared" si="220"/>
        <v/>
      </c>
      <c r="B4626" s="24" t="str">
        <f t="shared" si="218"/>
        <v/>
      </c>
      <c r="C4626" s="24" t="str">
        <f t="shared" si="219"/>
        <v/>
      </c>
      <c r="D4626" s="24">
        <v>2026</v>
      </c>
      <c r="E4626" s="7" t="s">
        <v>4914</v>
      </c>
      <c r="F4626" s="7" t="s">
        <v>4906</v>
      </c>
      <c r="G4626" s="7" t="s">
        <v>37</v>
      </c>
      <c r="H4626" s="7" t="s">
        <v>25</v>
      </c>
      <c r="I4626" s="8">
        <v>0.23</v>
      </c>
      <c r="J4626" s="8">
        <v>0.41399999999999998</v>
      </c>
      <c r="K4626" s="8">
        <v>0.51</v>
      </c>
      <c r="L4626" s="8">
        <v>0.92400000000000004</v>
      </c>
      <c r="M4626" s="7">
        <v>39</v>
      </c>
      <c r="N4626" s="7">
        <v>142</v>
      </c>
      <c r="O4626" s="7">
        <v>100</v>
      </c>
      <c r="P4626" s="7">
        <v>22</v>
      </c>
      <c r="Q4626" s="7">
        <v>23</v>
      </c>
      <c r="R4626" s="7">
        <v>4</v>
      </c>
      <c r="S4626" s="7">
        <v>0</v>
      </c>
      <c r="T4626" s="7">
        <v>8</v>
      </c>
      <c r="U4626" s="7">
        <v>25</v>
      </c>
      <c r="V4626" s="7">
        <v>10</v>
      </c>
      <c r="W4626" s="7">
        <v>22</v>
      </c>
      <c r="X4626" s="7">
        <v>32</v>
      </c>
      <c r="Y4626" s="7">
        <v>4</v>
      </c>
      <c r="Z4626" s="7">
        <v>2</v>
      </c>
      <c r="AA4626"/>
    </row>
    <row r="4627" spans="1:27" x14ac:dyDescent="0.25">
      <c r="A4627" s="24" t="str">
        <f t="shared" si="220"/>
        <v/>
      </c>
      <c r="B4627" s="24" t="str">
        <f t="shared" si="218"/>
        <v/>
      </c>
      <c r="C4627" s="24" t="str">
        <f t="shared" si="219"/>
        <v/>
      </c>
      <c r="D4627" s="24">
        <v>2026</v>
      </c>
      <c r="E4627" s="7" t="s">
        <v>4917</v>
      </c>
      <c r="F4627" s="7" t="s">
        <v>4906</v>
      </c>
      <c r="G4627" s="7" t="s">
        <v>24</v>
      </c>
      <c r="H4627" s="7" t="s">
        <v>25</v>
      </c>
      <c r="I4627" s="8">
        <v>0.2</v>
      </c>
      <c r="J4627" s="8">
        <v>0.376</v>
      </c>
      <c r="K4627" s="8">
        <v>0.38800000000000001</v>
      </c>
      <c r="L4627" s="8">
        <v>0.76400000000000001</v>
      </c>
      <c r="M4627" s="7">
        <v>32</v>
      </c>
      <c r="N4627" s="7">
        <v>109</v>
      </c>
      <c r="O4627" s="7">
        <v>85</v>
      </c>
      <c r="P4627" s="7">
        <v>15</v>
      </c>
      <c r="Q4627" s="7">
        <v>17</v>
      </c>
      <c r="R4627" s="7">
        <v>4</v>
      </c>
      <c r="S4627" s="7">
        <v>0</v>
      </c>
      <c r="T4627" s="7">
        <v>4</v>
      </c>
      <c r="U4627" s="7">
        <v>13</v>
      </c>
      <c r="V4627" s="7">
        <v>9</v>
      </c>
      <c r="W4627" s="7">
        <v>15</v>
      </c>
      <c r="X4627" s="7">
        <v>22</v>
      </c>
      <c r="Y4627" s="7">
        <v>1</v>
      </c>
      <c r="Z4627" s="7">
        <v>1</v>
      </c>
      <c r="AA4627"/>
    </row>
    <row r="4628" spans="1:27" x14ac:dyDescent="0.25">
      <c r="A4628" s="24" t="str">
        <f t="shared" si="220"/>
        <v/>
      </c>
      <c r="B4628" s="24" t="str">
        <f t="shared" si="218"/>
        <v/>
      </c>
      <c r="C4628" s="24" t="str">
        <f t="shared" si="219"/>
        <v/>
      </c>
      <c r="D4628" s="24">
        <v>2026</v>
      </c>
      <c r="E4628" s="7" t="s">
        <v>4918</v>
      </c>
      <c r="F4628" s="7" t="s">
        <v>4906</v>
      </c>
      <c r="G4628" s="7" t="s">
        <v>24</v>
      </c>
      <c r="H4628" s="7" t="s">
        <v>40</v>
      </c>
      <c r="I4628" s="8">
        <v>0.188</v>
      </c>
      <c r="J4628" s="8">
        <v>0.56299999999999994</v>
      </c>
      <c r="K4628" s="8">
        <v>0.188</v>
      </c>
      <c r="L4628" s="8">
        <v>0.75</v>
      </c>
      <c r="M4628" s="7">
        <v>16</v>
      </c>
      <c r="N4628" s="7">
        <v>32</v>
      </c>
      <c r="O4628" s="7">
        <v>16</v>
      </c>
      <c r="P4628" s="7">
        <v>9</v>
      </c>
      <c r="Q4628" s="7">
        <v>3</v>
      </c>
      <c r="R4628" s="7">
        <v>0</v>
      </c>
      <c r="S4628" s="7">
        <v>0</v>
      </c>
      <c r="T4628" s="7">
        <v>0</v>
      </c>
      <c r="U4628" s="7">
        <v>2</v>
      </c>
      <c r="V4628" s="7">
        <v>1</v>
      </c>
      <c r="W4628" s="7">
        <v>14</v>
      </c>
      <c r="X4628" s="7">
        <v>5</v>
      </c>
      <c r="Y4628" s="7">
        <v>5</v>
      </c>
      <c r="Z4628" s="7">
        <v>0</v>
      </c>
      <c r="AA4628"/>
    </row>
    <row r="4629" spans="1:27" x14ac:dyDescent="0.25">
      <c r="A4629" s="24">
        <f t="shared" si="220"/>
        <v>1</v>
      </c>
      <c r="B4629" s="24" t="str">
        <f t="shared" si="218"/>
        <v/>
      </c>
      <c r="C4629" s="24" t="str">
        <f t="shared" si="219"/>
        <v/>
      </c>
      <c r="D4629" s="24">
        <v>2026</v>
      </c>
      <c r="E4629" s="7" t="s">
        <v>4919</v>
      </c>
      <c r="F4629" s="7" t="s">
        <v>4906</v>
      </c>
      <c r="G4629" s="7" t="s">
        <v>29</v>
      </c>
      <c r="H4629" s="7" t="s">
        <v>30</v>
      </c>
      <c r="I4629" s="8">
        <v>0.13300000000000001</v>
      </c>
      <c r="J4629" s="8">
        <v>0.35</v>
      </c>
      <c r="K4629" s="8">
        <v>0.23300000000000001</v>
      </c>
      <c r="L4629" s="8">
        <v>0.58299999999999996</v>
      </c>
      <c r="M4629" s="7">
        <v>21</v>
      </c>
      <c r="N4629" s="7">
        <v>40</v>
      </c>
      <c r="O4629" s="7">
        <v>30</v>
      </c>
      <c r="P4629" s="7">
        <v>9</v>
      </c>
      <c r="Q4629" s="7">
        <v>4</v>
      </c>
      <c r="R4629" s="7">
        <v>1</v>
      </c>
      <c r="S4629" s="7">
        <v>1</v>
      </c>
      <c r="T4629" s="7">
        <v>0</v>
      </c>
      <c r="U4629" s="7">
        <v>3</v>
      </c>
      <c r="V4629" s="7">
        <v>4</v>
      </c>
      <c r="W4629" s="7">
        <v>6</v>
      </c>
      <c r="X4629" s="7">
        <v>10</v>
      </c>
      <c r="Y4629" s="7">
        <v>1</v>
      </c>
      <c r="Z4629" s="7">
        <v>0</v>
      </c>
      <c r="AA4629"/>
    </row>
    <row r="4630" spans="1:27" x14ac:dyDescent="0.25">
      <c r="A4630" s="24" t="str">
        <f t="shared" si="220"/>
        <v/>
      </c>
      <c r="B4630" s="24" t="str">
        <f t="shared" si="218"/>
        <v/>
      </c>
      <c r="C4630" s="24" t="str">
        <f t="shared" si="219"/>
        <v/>
      </c>
      <c r="D4630" s="24">
        <v>2026</v>
      </c>
      <c r="E4630" s="7" t="s">
        <v>4920</v>
      </c>
      <c r="F4630" s="7" t="s">
        <v>4906</v>
      </c>
      <c r="G4630" s="7" t="s">
        <v>24</v>
      </c>
      <c r="H4630" s="7" t="s">
        <v>38</v>
      </c>
      <c r="I4630" s="8">
        <v>0.12</v>
      </c>
      <c r="J4630" s="8">
        <v>0.23300000000000001</v>
      </c>
      <c r="K4630" s="8">
        <v>0.16</v>
      </c>
      <c r="L4630" s="8">
        <v>0.39300000000000002</v>
      </c>
      <c r="M4630" s="7">
        <v>14</v>
      </c>
      <c r="N4630" s="7">
        <v>30</v>
      </c>
      <c r="O4630" s="7">
        <v>25</v>
      </c>
      <c r="P4630" s="7">
        <v>3</v>
      </c>
      <c r="Q4630" s="7">
        <v>3</v>
      </c>
      <c r="R4630" s="7">
        <v>1</v>
      </c>
      <c r="S4630" s="7">
        <v>0</v>
      </c>
      <c r="T4630" s="7">
        <v>0</v>
      </c>
      <c r="U4630" s="7">
        <v>3</v>
      </c>
      <c r="V4630" s="7">
        <v>0</v>
      </c>
      <c r="W4630" s="7">
        <v>4</v>
      </c>
      <c r="X4630" s="7">
        <v>14</v>
      </c>
      <c r="Y4630" s="7">
        <v>0</v>
      </c>
      <c r="Z4630" s="7">
        <v>1</v>
      </c>
      <c r="AA4630"/>
    </row>
    <row r="4631" spans="1:27" x14ac:dyDescent="0.25">
      <c r="A4631" s="24">
        <f t="shared" si="220"/>
        <v>1</v>
      </c>
      <c r="B4631" s="24" t="str">
        <f t="shared" si="218"/>
        <v/>
      </c>
      <c r="C4631" s="24" t="str">
        <f t="shared" si="219"/>
        <v/>
      </c>
      <c r="D4631" s="24">
        <v>2026</v>
      </c>
      <c r="E4631" s="7" t="s">
        <v>4921</v>
      </c>
      <c r="F4631" s="7" t="s">
        <v>4906</v>
      </c>
      <c r="G4631" s="7" t="s">
        <v>32</v>
      </c>
      <c r="H4631" s="7" t="s">
        <v>44</v>
      </c>
      <c r="I4631" s="8">
        <v>7.0999999999999994E-2</v>
      </c>
      <c r="J4631" s="8">
        <v>0.27800000000000002</v>
      </c>
      <c r="K4631" s="8">
        <v>7.0999999999999994E-2</v>
      </c>
      <c r="L4631" s="8">
        <v>0.34899999999999998</v>
      </c>
      <c r="M4631" s="7">
        <v>8</v>
      </c>
      <c r="N4631" s="7">
        <v>18</v>
      </c>
      <c r="O4631" s="7">
        <v>14</v>
      </c>
      <c r="P4631" s="7">
        <v>3</v>
      </c>
      <c r="Q4631" s="7">
        <v>1</v>
      </c>
      <c r="R4631" s="7">
        <v>0</v>
      </c>
      <c r="S4631" s="7">
        <v>0</v>
      </c>
      <c r="T4631" s="7">
        <v>0</v>
      </c>
      <c r="U4631" s="7">
        <v>0</v>
      </c>
      <c r="V4631" s="7">
        <v>1</v>
      </c>
      <c r="W4631" s="7">
        <v>3</v>
      </c>
      <c r="X4631" s="7">
        <v>8</v>
      </c>
      <c r="Y4631" s="7">
        <v>2</v>
      </c>
      <c r="Z4631" s="7">
        <v>0</v>
      </c>
      <c r="AA4631"/>
    </row>
    <row r="4632" spans="1:27" x14ac:dyDescent="0.25">
      <c r="A4632" s="24" t="str">
        <f t="shared" si="220"/>
        <v/>
      </c>
      <c r="B4632" s="24" t="str">
        <f t="shared" si="218"/>
        <v/>
      </c>
      <c r="C4632" s="24" t="str">
        <f t="shared" si="219"/>
        <v/>
      </c>
      <c r="D4632" s="24">
        <v>2026</v>
      </c>
      <c r="E4632" s="7" t="s">
        <v>4922</v>
      </c>
      <c r="F4632" s="7" t="s">
        <v>4906</v>
      </c>
      <c r="G4632" s="7" t="s">
        <v>47</v>
      </c>
      <c r="H4632" s="7" t="s">
        <v>64</v>
      </c>
      <c r="I4632" s="8">
        <v>0</v>
      </c>
      <c r="J4632" s="8">
        <v>0</v>
      </c>
      <c r="K4632" s="8">
        <v>0</v>
      </c>
      <c r="L4632" s="8">
        <v>0</v>
      </c>
      <c r="M4632" s="7">
        <v>1</v>
      </c>
      <c r="N4632" s="7">
        <v>1</v>
      </c>
      <c r="O4632" s="7">
        <v>1</v>
      </c>
      <c r="P4632" s="7">
        <v>0</v>
      </c>
      <c r="Q4632" s="7">
        <v>0</v>
      </c>
      <c r="R4632" s="7">
        <v>0</v>
      </c>
      <c r="S4632" s="7">
        <v>0</v>
      </c>
      <c r="T4632" s="7">
        <v>0</v>
      </c>
      <c r="U4632" s="7">
        <v>0</v>
      </c>
      <c r="V4632" s="7">
        <v>0</v>
      </c>
      <c r="W4632" s="7">
        <v>0</v>
      </c>
      <c r="X4632" s="7">
        <v>0</v>
      </c>
      <c r="Y4632" s="7">
        <v>0</v>
      </c>
      <c r="Z4632" s="7">
        <v>0</v>
      </c>
      <c r="AA4632"/>
    </row>
    <row r="4633" spans="1:27" x14ac:dyDescent="0.25">
      <c r="A4633" s="24" t="str">
        <f t="shared" si="220"/>
        <v/>
      </c>
      <c r="B4633" s="24" t="str">
        <f t="shared" si="218"/>
        <v/>
      </c>
      <c r="C4633" s="24" t="str">
        <f t="shared" si="219"/>
        <v/>
      </c>
      <c r="D4633" s="24">
        <v>2026</v>
      </c>
      <c r="E4633" s="7" t="s">
        <v>4923</v>
      </c>
      <c r="F4633" s="7" t="s">
        <v>4924</v>
      </c>
      <c r="G4633" s="7" t="s">
        <v>37</v>
      </c>
      <c r="H4633" s="7" t="s">
        <v>42</v>
      </c>
      <c r="I4633" s="8">
        <v>0.34100000000000003</v>
      </c>
      <c r="J4633" s="8">
        <v>0.44900000000000001</v>
      </c>
      <c r="K4633" s="8">
        <v>0.42299999999999999</v>
      </c>
      <c r="L4633" s="8">
        <v>0.872</v>
      </c>
      <c r="M4633" s="7">
        <v>57</v>
      </c>
      <c r="N4633" s="7">
        <v>270</v>
      </c>
      <c r="O4633" s="7">
        <v>220</v>
      </c>
      <c r="P4633" s="7">
        <v>50</v>
      </c>
      <c r="Q4633" s="7">
        <v>75</v>
      </c>
      <c r="R4633" s="7">
        <v>14</v>
      </c>
      <c r="S4633" s="7">
        <v>2</v>
      </c>
      <c r="T4633" s="7">
        <v>0</v>
      </c>
      <c r="U4633" s="7">
        <v>32</v>
      </c>
      <c r="V4633" s="7">
        <v>11</v>
      </c>
      <c r="W4633" s="7">
        <v>34</v>
      </c>
      <c r="X4633" s="7">
        <v>17</v>
      </c>
      <c r="Y4633" s="7">
        <v>9</v>
      </c>
      <c r="Z4633" s="7">
        <v>2</v>
      </c>
      <c r="AA4633"/>
    </row>
    <row r="4634" spans="1:27" x14ac:dyDescent="0.25">
      <c r="A4634" s="24" t="str">
        <f t="shared" si="220"/>
        <v/>
      </c>
      <c r="B4634" s="24" t="str">
        <f t="shared" si="218"/>
        <v/>
      </c>
      <c r="C4634" s="24" t="str">
        <f t="shared" si="219"/>
        <v/>
      </c>
      <c r="D4634" s="24">
        <v>2026</v>
      </c>
      <c r="E4634" s="7" t="s">
        <v>4925</v>
      </c>
      <c r="F4634" s="7" t="s">
        <v>4924</v>
      </c>
      <c r="G4634" s="7" t="s">
        <v>37</v>
      </c>
      <c r="H4634" s="7" t="s">
        <v>33</v>
      </c>
      <c r="I4634" s="8">
        <v>0.313</v>
      </c>
      <c r="J4634" s="8">
        <v>0.38</v>
      </c>
      <c r="K4634" s="8">
        <v>0.52500000000000002</v>
      </c>
      <c r="L4634" s="8">
        <v>0.90500000000000003</v>
      </c>
      <c r="M4634" s="7">
        <v>52</v>
      </c>
      <c r="N4634" s="7">
        <v>224</v>
      </c>
      <c r="O4634" s="7">
        <v>198</v>
      </c>
      <c r="P4634" s="7">
        <v>40</v>
      </c>
      <c r="Q4634" s="7">
        <v>62</v>
      </c>
      <c r="R4634" s="7">
        <v>11</v>
      </c>
      <c r="S4634" s="7">
        <v>2</v>
      </c>
      <c r="T4634" s="7">
        <v>9</v>
      </c>
      <c r="U4634" s="7">
        <v>43</v>
      </c>
      <c r="V4634" s="7">
        <v>5</v>
      </c>
      <c r="W4634" s="7">
        <v>17</v>
      </c>
      <c r="X4634" s="7">
        <v>47</v>
      </c>
      <c r="Y4634" s="7">
        <v>7</v>
      </c>
      <c r="Z4634" s="7">
        <v>0</v>
      </c>
      <c r="AA4634"/>
    </row>
    <row r="4635" spans="1:27" x14ac:dyDescent="0.25">
      <c r="A4635" s="24">
        <f t="shared" si="220"/>
        <v>1</v>
      </c>
      <c r="B4635" s="24" t="str">
        <f t="shared" si="218"/>
        <v/>
      </c>
      <c r="C4635" s="24" t="str">
        <f t="shared" si="219"/>
        <v/>
      </c>
      <c r="D4635" s="24">
        <v>2026</v>
      </c>
      <c r="E4635" s="7" t="s">
        <v>4927</v>
      </c>
      <c r="F4635" s="7" t="s">
        <v>4924</v>
      </c>
      <c r="G4635" s="7" t="s">
        <v>29</v>
      </c>
      <c r="H4635" s="7" t="s">
        <v>40</v>
      </c>
      <c r="I4635" s="8">
        <v>0.30499999999999999</v>
      </c>
      <c r="J4635" s="8">
        <v>0.40300000000000002</v>
      </c>
      <c r="K4635" s="8">
        <v>0.39600000000000002</v>
      </c>
      <c r="L4635" s="8">
        <v>0.79900000000000004</v>
      </c>
      <c r="M4635" s="7">
        <v>55</v>
      </c>
      <c r="N4635" s="7">
        <v>235</v>
      </c>
      <c r="O4635" s="7">
        <v>197</v>
      </c>
      <c r="P4635" s="7">
        <v>32</v>
      </c>
      <c r="Q4635" s="7">
        <v>60</v>
      </c>
      <c r="R4635" s="7">
        <v>9</v>
      </c>
      <c r="S4635" s="7">
        <v>0</v>
      </c>
      <c r="T4635" s="7">
        <v>3</v>
      </c>
      <c r="U4635" s="7">
        <v>28</v>
      </c>
      <c r="V4635" s="7">
        <v>8</v>
      </c>
      <c r="W4635" s="7">
        <v>25</v>
      </c>
      <c r="X4635" s="7">
        <v>28</v>
      </c>
      <c r="Y4635" s="7">
        <v>3</v>
      </c>
      <c r="Z4635" s="7">
        <v>2</v>
      </c>
      <c r="AA4635"/>
    </row>
    <row r="4636" spans="1:27" x14ac:dyDescent="0.25">
      <c r="A4636" s="24">
        <f t="shared" si="220"/>
        <v>1</v>
      </c>
      <c r="B4636" s="24" t="str">
        <f t="shared" si="218"/>
        <v/>
      </c>
      <c r="C4636" s="24" t="str">
        <f t="shared" si="219"/>
        <v/>
      </c>
      <c r="D4636" s="24">
        <v>2026</v>
      </c>
      <c r="E4636" s="7" t="s">
        <v>4926</v>
      </c>
      <c r="F4636" s="7" t="s">
        <v>4924</v>
      </c>
      <c r="G4636" s="7" t="s">
        <v>29</v>
      </c>
      <c r="H4636" s="7" t="s">
        <v>35</v>
      </c>
      <c r="I4636" s="8">
        <v>0.30099999999999999</v>
      </c>
      <c r="J4636" s="8">
        <v>0.371</v>
      </c>
      <c r="K4636" s="8">
        <v>0.47</v>
      </c>
      <c r="L4636" s="8">
        <v>0.84199999999999997</v>
      </c>
      <c r="M4636" s="7">
        <v>57</v>
      </c>
      <c r="N4636" s="7">
        <v>249</v>
      </c>
      <c r="O4636" s="7">
        <v>219</v>
      </c>
      <c r="P4636" s="7">
        <v>40</v>
      </c>
      <c r="Q4636" s="7">
        <v>66</v>
      </c>
      <c r="R4636" s="7">
        <v>6</v>
      </c>
      <c r="S4636" s="7">
        <v>5</v>
      </c>
      <c r="T4636" s="7">
        <v>7</v>
      </c>
      <c r="U4636" s="7">
        <v>32</v>
      </c>
      <c r="V4636" s="7">
        <v>3</v>
      </c>
      <c r="W4636" s="7">
        <v>22</v>
      </c>
      <c r="X4636" s="7">
        <v>26</v>
      </c>
      <c r="Y4636" s="7">
        <v>6</v>
      </c>
      <c r="Z4636" s="7">
        <v>4</v>
      </c>
      <c r="AA4636"/>
    </row>
    <row r="4637" spans="1:27" x14ac:dyDescent="0.25">
      <c r="A4637" s="24" t="str">
        <f t="shared" si="220"/>
        <v/>
      </c>
      <c r="B4637" s="24" t="str">
        <f t="shared" si="218"/>
        <v/>
      </c>
      <c r="C4637" s="24" t="str">
        <f t="shared" si="219"/>
        <v/>
      </c>
      <c r="D4637" s="24">
        <v>2026</v>
      </c>
      <c r="E4637" s="7" t="s">
        <v>403</v>
      </c>
      <c r="F4637" s="7" t="s">
        <v>4924</v>
      </c>
      <c r="G4637" s="7" t="s">
        <v>37</v>
      </c>
      <c r="H4637" s="7" t="s">
        <v>30</v>
      </c>
      <c r="I4637" s="8">
        <v>0.28100000000000003</v>
      </c>
      <c r="J4637" s="8">
        <v>0.35799999999999998</v>
      </c>
      <c r="K4637" s="8">
        <v>0.438</v>
      </c>
      <c r="L4637" s="8">
        <v>0.79600000000000004</v>
      </c>
      <c r="M4637" s="7">
        <v>57</v>
      </c>
      <c r="N4637" s="7">
        <v>225</v>
      </c>
      <c r="O4637" s="7">
        <v>185</v>
      </c>
      <c r="P4637" s="7">
        <v>30</v>
      </c>
      <c r="Q4637" s="7">
        <v>52</v>
      </c>
      <c r="R4637" s="7">
        <v>10</v>
      </c>
      <c r="S4637" s="7">
        <v>2</v>
      </c>
      <c r="T4637" s="7">
        <v>5</v>
      </c>
      <c r="U4637" s="7">
        <v>35</v>
      </c>
      <c r="V4637" s="7">
        <v>3</v>
      </c>
      <c r="W4637" s="7">
        <v>22</v>
      </c>
      <c r="X4637" s="7">
        <v>61</v>
      </c>
      <c r="Y4637" s="7">
        <v>9</v>
      </c>
      <c r="Z4637" s="7">
        <v>3</v>
      </c>
      <c r="AA4637"/>
    </row>
    <row r="4638" spans="1:27" x14ac:dyDescent="0.25">
      <c r="A4638" s="24" t="str">
        <f t="shared" si="220"/>
        <v/>
      </c>
      <c r="B4638" s="24" t="str">
        <f t="shared" si="218"/>
        <v/>
      </c>
      <c r="C4638" s="24" t="str">
        <f t="shared" si="219"/>
        <v/>
      </c>
      <c r="D4638" s="24">
        <v>2026</v>
      </c>
      <c r="E4638" s="7" t="s">
        <v>4928</v>
      </c>
      <c r="F4638" s="7" t="s">
        <v>4924</v>
      </c>
      <c r="G4638" s="7" t="s">
        <v>37</v>
      </c>
      <c r="H4638" s="7" t="s">
        <v>38</v>
      </c>
      <c r="I4638" s="8">
        <v>0.27300000000000002</v>
      </c>
      <c r="J4638" s="8">
        <v>0.36599999999999999</v>
      </c>
      <c r="K4638" s="8">
        <v>0.38</v>
      </c>
      <c r="L4638" s="8">
        <v>0.746</v>
      </c>
      <c r="M4638" s="7">
        <v>45</v>
      </c>
      <c r="N4638" s="7">
        <v>142</v>
      </c>
      <c r="O4638" s="7">
        <v>121</v>
      </c>
      <c r="P4638" s="7">
        <v>19</v>
      </c>
      <c r="Q4638" s="7">
        <v>33</v>
      </c>
      <c r="R4638" s="7">
        <v>4</v>
      </c>
      <c r="S4638" s="7">
        <v>0</v>
      </c>
      <c r="T4638" s="7">
        <v>3</v>
      </c>
      <c r="U4638" s="7">
        <v>19</v>
      </c>
      <c r="V4638" s="7">
        <v>2</v>
      </c>
      <c r="W4638" s="7">
        <v>17</v>
      </c>
      <c r="X4638" s="7">
        <v>23</v>
      </c>
      <c r="Y4638" s="7">
        <v>1</v>
      </c>
      <c r="Z4638" s="7">
        <v>1</v>
      </c>
      <c r="AA4638"/>
    </row>
    <row r="4639" spans="1:27" x14ac:dyDescent="0.25">
      <c r="A4639" s="24">
        <f t="shared" si="220"/>
        <v>1</v>
      </c>
      <c r="B4639" s="24" t="str">
        <f t="shared" si="218"/>
        <v/>
      </c>
      <c r="C4639" s="24" t="str">
        <f t="shared" si="219"/>
        <v/>
      </c>
      <c r="D4639" s="24">
        <v>2026</v>
      </c>
      <c r="E4639" s="7" t="s">
        <v>4929</v>
      </c>
      <c r="F4639" s="7" t="s">
        <v>4924</v>
      </c>
      <c r="G4639" s="7" t="s">
        <v>29</v>
      </c>
      <c r="H4639" s="7" t="s">
        <v>44</v>
      </c>
      <c r="I4639" s="8">
        <v>0.26800000000000002</v>
      </c>
      <c r="J4639" s="8">
        <v>0.35299999999999998</v>
      </c>
      <c r="K4639" s="8">
        <v>0.56899999999999995</v>
      </c>
      <c r="L4639" s="8">
        <v>0.92200000000000004</v>
      </c>
      <c r="M4639" s="7">
        <v>56</v>
      </c>
      <c r="N4639" s="7">
        <v>241</v>
      </c>
      <c r="O4639" s="7">
        <v>209</v>
      </c>
      <c r="P4639" s="7">
        <v>46</v>
      </c>
      <c r="Q4639" s="7">
        <v>56</v>
      </c>
      <c r="R4639" s="7">
        <v>15</v>
      </c>
      <c r="S4639" s="7">
        <v>0</v>
      </c>
      <c r="T4639" s="7">
        <v>16</v>
      </c>
      <c r="U4639" s="7">
        <v>58</v>
      </c>
      <c r="V4639" s="7">
        <v>6</v>
      </c>
      <c r="W4639" s="7">
        <v>23</v>
      </c>
      <c r="X4639" s="7">
        <v>74</v>
      </c>
      <c r="Y4639" s="7">
        <v>0</v>
      </c>
      <c r="Z4639" s="7">
        <v>0</v>
      </c>
      <c r="AA4639"/>
    </row>
    <row r="4640" spans="1:27" x14ac:dyDescent="0.25">
      <c r="A4640" s="24" t="str">
        <f t="shared" si="220"/>
        <v/>
      </c>
      <c r="B4640" s="24" t="str">
        <f t="shared" si="218"/>
        <v/>
      </c>
      <c r="C4640" s="24">
        <f t="shared" si="219"/>
        <v>1</v>
      </c>
      <c r="D4640" s="24">
        <v>2026</v>
      </c>
      <c r="E4640" s="7" t="s">
        <v>4930</v>
      </c>
      <c r="F4640" s="7" t="s">
        <v>4924</v>
      </c>
      <c r="G4640" s="7" t="s">
        <v>37</v>
      </c>
      <c r="H4640" s="7" t="s">
        <v>27</v>
      </c>
      <c r="I4640" s="8">
        <v>0.25700000000000001</v>
      </c>
      <c r="J4640" s="8">
        <v>0.33500000000000002</v>
      </c>
      <c r="K4640" s="8">
        <v>0.377</v>
      </c>
      <c r="L4640" s="8">
        <v>0.71199999999999997</v>
      </c>
      <c r="M4640" s="7">
        <v>51</v>
      </c>
      <c r="N4640" s="7">
        <v>193</v>
      </c>
      <c r="O4640" s="7">
        <v>167</v>
      </c>
      <c r="P4640" s="7">
        <v>35</v>
      </c>
      <c r="Q4640" s="7">
        <v>43</v>
      </c>
      <c r="R4640" s="7">
        <v>18</v>
      </c>
      <c r="S4640" s="7">
        <v>1</v>
      </c>
      <c r="T4640" s="7">
        <v>0</v>
      </c>
      <c r="U4640" s="7">
        <v>20</v>
      </c>
      <c r="V4640" s="7">
        <v>8</v>
      </c>
      <c r="W4640" s="7">
        <v>12</v>
      </c>
      <c r="X4640" s="7">
        <v>45</v>
      </c>
      <c r="Y4640" s="7">
        <v>7</v>
      </c>
      <c r="Z4640" s="7">
        <v>0</v>
      </c>
      <c r="AA4640"/>
    </row>
    <row r="4641" spans="1:27" x14ac:dyDescent="0.25">
      <c r="A4641" s="24" t="str">
        <f t="shared" si="220"/>
        <v/>
      </c>
      <c r="B4641" s="24" t="str">
        <f t="shared" si="218"/>
        <v/>
      </c>
      <c r="C4641" s="24" t="str">
        <f t="shared" si="219"/>
        <v/>
      </c>
      <c r="D4641" s="24">
        <v>2026</v>
      </c>
      <c r="E4641" s="7" t="s">
        <v>4931</v>
      </c>
      <c r="F4641" s="7" t="s">
        <v>4924</v>
      </c>
      <c r="G4641" s="7" t="s">
        <v>37</v>
      </c>
      <c r="H4641" s="7" t="s">
        <v>25</v>
      </c>
      <c r="I4641" s="8">
        <v>0.23100000000000001</v>
      </c>
      <c r="J4641" s="8">
        <v>0.39200000000000002</v>
      </c>
      <c r="K4641" s="8">
        <v>0.374</v>
      </c>
      <c r="L4641" s="8">
        <v>0.76600000000000001</v>
      </c>
      <c r="M4641" s="7">
        <v>57</v>
      </c>
      <c r="N4641" s="7">
        <v>264</v>
      </c>
      <c r="O4641" s="7">
        <v>195</v>
      </c>
      <c r="P4641" s="7">
        <v>37</v>
      </c>
      <c r="Q4641" s="7">
        <v>45</v>
      </c>
      <c r="R4641" s="7">
        <v>10</v>
      </c>
      <c r="S4641" s="7">
        <v>0</v>
      </c>
      <c r="T4641" s="7">
        <v>6</v>
      </c>
      <c r="U4641" s="7">
        <v>35</v>
      </c>
      <c r="V4641" s="7">
        <v>11</v>
      </c>
      <c r="W4641" s="7">
        <v>42</v>
      </c>
      <c r="X4641" s="7">
        <v>37</v>
      </c>
      <c r="Y4641" s="7">
        <v>2</v>
      </c>
      <c r="Z4641" s="7">
        <v>0</v>
      </c>
      <c r="AA4641"/>
    </row>
    <row r="4642" spans="1:27" x14ac:dyDescent="0.25">
      <c r="A4642" s="24">
        <f t="shared" si="220"/>
        <v>1</v>
      </c>
      <c r="B4642" s="24" t="str">
        <f t="shared" si="218"/>
        <v/>
      </c>
      <c r="C4642" s="24" t="str">
        <f t="shared" si="219"/>
        <v/>
      </c>
      <c r="D4642" s="24">
        <v>2026</v>
      </c>
      <c r="E4642" s="7" t="s">
        <v>4932</v>
      </c>
      <c r="F4642" s="7" t="s">
        <v>4924</v>
      </c>
      <c r="G4642" s="7" t="s">
        <v>29</v>
      </c>
      <c r="H4642" s="7" t="s">
        <v>38</v>
      </c>
      <c r="I4642" s="8">
        <v>0.30499999999999999</v>
      </c>
      <c r="J4642" s="8">
        <v>0.38800000000000001</v>
      </c>
      <c r="K4642" s="8">
        <v>0.55900000000000005</v>
      </c>
      <c r="L4642" s="8">
        <v>0.94699999999999995</v>
      </c>
      <c r="M4642" s="7">
        <v>24</v>
      </c>
      <c r="N4642" s="7">
        <v>69</v>
      </c>
      <c r="O4642" s="7">
        <v>59</v>
      </c>
      <c r="P4642" s="7">
        <v>15</v>
      </c>
      <c r="Q4642" s="7">
        <v>18</v>
      </c>
      <c r="R4642" s="7">
        <v>6</v>
      </c>
      <c r="S4642" s="7">
        <v>0</v>
      </c>
      <c r="T4642" s="7">
        <v>3</v>
      </c>
      <c r="U4642" s="7">
        <v>20</v>
      </c>
      <c r="V4642" s="7">
        <v>3</v>
      </c>
      <c r="W4642" s="7">
        <v>5</v>
      </c>
      <c r="X4642" s="7">
        <v>12</v>
      </c>
      <c r="Y4642" s="7">
        <v>0</v>
      </c>
      <c r="Z4642" s="7">
        <v>0</v>
      </c>
      <c r="AA4642"/>
    </row>
    <row r="4643" spans="1:27" x14ac:dyDescent="0.25">
      <c r="A4643" s="24">
        <f t="shared" si="220"/>
        <v>1</v>
      </c>
      <c r="B4643" s="24" t="str">
        <f t="shared" si="218"/>
        <v/>
      </c>
      <c r="C4643" s="24" t="str">
        <f t="shared" si="219"/>
        <v/>
      </c>
      <c r="D4643" s="24">
        <v>2026</v>
      </c>
      <c r="E4643" s="7" t="s">
        <v>4933</v>
      </c>
      <c r="F4643" s="7" t="s">
        <v>4924</v>
      </c>
      <c r="G4643" s="7" t="s">
        <v>29</v>
      </c>
      <c r="H4643" s="7" t="s">
        <v>38</v>
      </c>
      <c r="I4643" s="8">
        <v>0.245</v>
      </c>
      <c r="J4643" s="8">
        <v>0.34899999999999998</v>
      </c>
      <c r="K4643" s="8">
        <v>0.377</v>
      </c>
      <c r="L4643" s="8">
        <v>0.72699999999999998</v>
      </c>
      <c r="M4643" s="7">
        <v>28</v>
      </c>
      <c r="N4643" s="7">
        <v>63</v>
      </c>
      <c r="O4643" s="7">
        <v>53</v>
      </c>
      <c r="P4643" s="7">
        <v>9</v>
      </c>
      <c r="Q4643" s="7">
        <v>13</v>
      </c>
      <c r="R4643" s="7">
        <v>4</v>
      </c>
      <c r="S4643" s="7">
        <v>0</v>
      </c>
      <c r="T4643" s="7">
        <v>1</v>
      </c>
      <c r="U4643" s="7">
        <v>7</v>
      </c>
      <c r="V4643" s="7">
        <v>3</v>
      </c>
      <c r="W4643" s="7">
        <v>6</v>
      </c>
      <c r="X4643" s="7">
        <v>11</v>
      </c>
      <c r="Y4643" s="7">
        <v>0</v>
      </c>
      <c r="Z4643" s="7">
        <v>0</v>
      </c>
      <c r="AA4643"/>
    </row>
    <row r="4644" spans="1:27" x14ac:dyDescent="0.25">
      <c r="A4644" s="24" t="str">
        <f t="shared" si="220"/>
        <v/>
      </c>
      <c r="B4644" s="24" t="str">
        <f t="shared" si="218"/>
        <v/>
      </c>
      <c r="C4644" s="24" t="str">
        <f t="shared" si="219"/>
        <v/>
      </c>
      <c r="D4644" s="24">
        <v>2026</v>
      </c>
      <c r="E4644" s="7" t="s">
        <v>4934</v>
      </c>
      <c r="F4644" s="7" t="s">
        <v>4924</v>
      </c>
      <c r="G4644" s="7" t="s">
        <v>47</v>
      </c>
      <c r="H4644" s="7" t="s">
        <v>27</v>
      </c>
      <c r="I4644" s="8">
        <v>0.24</v>
      </c>
      <c r="J4644" s="8">
        <v>0.40600000000000003</v>
      </c>
      <c r="K4644" s="8">
        <v>0.24</v>
      </c>
      <c r="L4644" s="8">
        <v>0.64600000000000002</v>
      </c>
      <c r="M4644" s="7">
        <v>14</v>
      </c>
      <c r="N4644" s="7">
        <v>32</v>
      </c>
      <c r="O4644" s="7">
        <v>25</v>
      </c>
      <c r="P4644" s="7">
        <v>3</v>
      </c>
      <c r="Q4644" s="7">
        <v>6</v>
      </c>
      <c r="R4644" s="7">
        <v>0</v>
      </c>
      <c r="S4644" s="7">
        <v>0</v>
      </c>
      <c r="T4644" s="7">
        <v>0</v>
      </c>
      <c r="U4644" s="7">
        <v>4</v>
      </c>
      <c r="V4644" s="7">
        <v>1</v>
      </c>
      <c r="W4644" s="7">
        <v>6</v>
      </c>
      <c r="X4644" s="7">
        <v>6</v>
      </c>
      <c r="Y4644" s="7">
        <v>1</v>
      </c>
      <c r="Z4644" s="7">
        <v>0</v>
      </c>
      <c r="AA4644"/>
    </row>
    <row r="4645" spans="1:27" x14ac:dyDescent="0.25">
      <c r="A4645" s="24" t="str">
        <f t="shared" si="220"/>
        <v/>
      </c>
      <c r="B4645" s="24" t="str">
        <f t="shared" si="218"/>
        <v/>
      </c>
      <c r="C4645" s="24" t="str">
        <f t="shared" si="219"/>
        <v/>
      </c>
      <c r="D4645" s="24">
        <v>2026</v>
      </c>
      <c r="E4645" s="7" t="s">
        <v>4935</v>
      </c>
      <c r="F4645" s="7" t="s">
        <v>4924</v>
      </c>
      <c r="G4645" s="7" t="s">
        <v>47</v>
      </c>
      <c r="H4645" s="7" t="s">
        <v>42</v>
      </c>
      <c r="I4645" s="8">
        <v>0.125</v>
      </c>
      <c r="J4645" s="8">
        <v>0.3</v>
      </c>
      <c r="K4645" s="8">
        <v>0.25</v>
      </c>
      <c r="L4645" s="8">
        <v>0.55000000000000004</v>
      </c>
      <c r="M4645" s="7">
        <v>7</v>
      </c>
      <c r="N4645" s="7">
        <v>10</v>
      </c>
      <c r="O4645" s="7">
        <v>8</v>
      </c>
      <c r="P4645" s="7">
        <v>2</v>
      </c>
      <c r="Q4645" s="7">
        <v>1</v>
      </c>
      <c r="R4645" s="7">
        <v>1</v>
      </c>
      <c r="S4645" s="7">
        <v>0</v>
      </c>
      <c r="T4645" s="7">
        <v>0</v>
      </c>
      <c r="U4645" s="7">
        <v>1</v>
      </c>
      <c r="V4645" s="7">
        <v>1</v>
      </c>
      <c r="W4645" s="7">
        <v>1</v>
      </c>
      <c r="X4645" s="7">
        <v>4</v>
      </c>
      <c r="Y4645" s="7">
        <v>0</v>
      </c>
      <c r="Z4645" s="7">
        <v>0</v>
      </c>
      <c r="AA4645"/>
    </row>
    <row r="4646" spans="1:27" x14ac:dyDescent="0.25">
      <c r="A4646" s="24" t="str">
        <f t="shared" si="220"/>
        <v/>
      </c>
      <c r="B4646" s="24" t="str">
        <f t="shared" si="218"/>
        <v/>
      </c>
      <c r="C4646" s="24" t="str">
        <f t="shared" si="219"/>
        <v/>
      </c>
      <c r="D4646" s="24">
        <v>2026</v>
      </c>
      <c r="E4646" s="7" t="s">
        <v>4936</v>
      </c>
      <c r="F4646" s="7" t="s">
        <v>4924</v>
      </c>
      <c r="G4646" s="7" t="s">
        <v>47</v>
      </c>
      <c r="H4646" s="7" t="s">
        <v>25</v>
      </c>
      <c r="I4646" s="8">
        <v>0</v>
      </c>
      <c r="J4646" s="8">
        <v>0</v>
      </c>
      <c r="K4646" s="8">
        <v>0</v>
      </c>
      <c r="L4646" s="8">
        <v>0</v>
      </c>
      <c r="M4646" s="7">
        <v>2</v>
      </c>
      <c r="N4646" s="7">
        <v>2</v>
      </c>
      <c r="O4646" s="7">
        <v>2</v>
      </c>
      <c r="P4646" s="7">
        <v>0</v>
      </c>
      <c r="Q4646" s="7">
        <v>0</v>
      </c>
      <c r="R4646" s="7">
        <v>0</v>
      </c>
      <c r="S4646" s="7">
        <v>0</v>
      </c>
      <c r="T4646" s="7">
        <v>0</v>
      </c>
      <c r="U4646" s="7">
        <v>0</v>
      </c>
      <c r="V4646" s="7">
        <v>0</v>
      </c>
      <c r="W4646" s="7">
        <v>0</v>
      </c>
      <c r="X4646" s="7">
        <v>1</v>
      </c>
      <c r="Y4646" s="7">
        <v>0</v>
      </c>
      <c r="Z4646" s="7">
        <v>0</v>
      </c>
      <c r="AA4646"/>
    </row>
    <row r="4647" spans="1:27" x14ac:dyDescent="0.25">
      <c r="A4647" s="24" t="str">
        <f t="shared" si="220"/>
        <v/>
      </c>
      <c r="B4647" s="24" t="str">
        <f t="shared" si="218"/>
        <v/>
      </c>
      <c r="C4647" s="24">
        <f t="shared" si="219"/>
        <v>1</v>
      </c>
      <c r="D4647" s="24">
        <v>2026</v>
      </c>
      <c r="E4647" s="7" t="s">
        <v>4937</v>
      </c>
      <c r="F4647" s="7" t="s">
        <v>4924</v>
      </c>
      <c r="G4647" s="7" t="s">
        <v>47</v>
      </c>
      <c r="H4647" s="7" t="s">
        <v>27</v>
      </c>
      <c r="I4647" s="8">
        <v>0</v>
      </c>
      <c r="J4647" s="8">
        <v>0</v>
      </c>
      <c r="K4647" s="8">
        <v>0</v>
      </c>
      <c r="L4647" s="8">
        <v>0</v>
      </c>
      <c r="M4647" s="7">
        <v>3</v>
      </c>
      <c r="N4647" s="7">
        <v>4</v>
      </c>
      <c r="O4647" s="7">
        <v>4</v>
      </c>
      <c r="P4647" s="7">
        <v>0</v>
      </c>
      <c r="Q4647" s="7">
        <v>0</v>
      </c>
      <c r="R4647" s="7">
        <v>0</v>
      </c>
      <c r="S4647" s="7">
        <v>0</v>
      </c>
      <c r="T4647" s="7">
        <v>0</v>
      </c>
      <c r="U4647" s="7">
        <v>0</v>
      </c>
      <c r="V4647" s="7">
        <v>0</v>
      </c>
      <c r="W4647" s="7">
        <v>0</v>
      </c>
      <c r="X4647" s="7">
        <v>2</v>
      </c>
      <c r="Y4647" s="7">
        <v>0</v>
      </c>
      <c r="Z4647" s="7">
        <v>0</v>
      </c>
      <c r="AA4647"/>
    </row>
    <row r="4648" spans="1:27" x14ac:dyDescent="0.25">
      <c r="A4648" s="24" t="str">
        <f t="shared" si="220"/>
        <v/>
      </c>
      <c r="B4648" s="24" t="str">
        <f t="shared" si="218"/>
        <v/>
      </c>
      <c r="C4648" s="24">
        <f t="shared" si="219"/>
        <v>1</v>
      </c>
      <c r="D4648" s="24">
        <v>2026</v>
      </c>
      <c r="E4648" s="7" t="s">
        <v>4938</v>
      </c>
      <c r="F4648" s="7" t="s">
        <v>4924</v>
      </c>
      <c r="G4648" s="7" t="s">
        <v>24</v>
      </c>
      <c r="H4648" s="7" t="s">
        <v>38</v>
      </c>
      <c r="I4648" s="8">
        <v>0</v>
      </c>
      <c r="J4648" s="8">
        <v>0.44400000000000001</v>
      </c>
      <c r="K4648" s="8">
        <v>0</v>
      </c>
      <c r="L4648" s="8">
        <v>0.44400000000000001</v>
      </c>
      <c r="M4648" s="7">
        <v>8</v>
      </c>
      <c r="N4648" s="7">
        <v>9</v>
      </c>
      <c r="O4648" s="7">
        <v>5</v>
      </c>
      <c r="P4648" s="7">
        <v>5</v>
      </c>
      <c r="Q4648" s="7">
        <v>0</v>
      </c>
      <c r="R4648" s="7">
        <v>0</v>
      </c>
      <c r="S4648" s="7">
        <v>0</v>
      </c>
      <c r="T4648" s="7">
        <v>0</v>
      </c>
      <c r="U4648" s="7">
        <v>0</v>
      </c>
      <c r="V4648" s="7">
        <v>1</v>
      </c>
      <c r="W4648" s="7">
        <v>3</v>
      </c>
      <c r="X4648" s="7">
        <v>3</v>
      </c>
      <c r="Y4648" s="7">
        <v>1</v>
      </c>
      <c r="Z4648" s="7">
        <v>1</v>
      </c>
      <c r="AA4648"/>
    </row>
    <row r="4649" spans="1:27" x14ac:dyDescent="0.25">
      <c r="A4649" s="24" t="str">
        <f t="shared" si="220"/>
        <v/>
      </c>
      <c r="B4649" s="24" t="str">
        <f t="shared" si="218"/>
        <v/>
      </c>
      <c r="C4649" s="24">
        <f t="shared" si="219"/>
        <v>1</v>
      </c>
      <c r="D4649" s="24">
        <v>2026</v>
      </c>
      <c r="E4649" s="7" t="s">
        <v>4939</v>
      </c>
      <c r="F4649" s="7" t="s">
        <v>4924</v>
      </c>
      <c r="G4649" s="7" t="s">
        <v>37</v>
      </c>
      <c r="H4649" s="7" t="s">
        <v>44</v>
      </c>
      <c r="I4649" s="8">
        <v>0</v>
      </c>
      <c r="J4649" s="8">
        <v>0</v>
      </c>
      <c r="K4649" s="8">
        <v>0</v>
      </c>
      <c r="L4649" s="8">
        <v>0</v>
      </c>
      <c r="M4649" s="7">
        <v>1</v>
      </c>
      <c r="N4649" s="7">
        <v>1</v>
      </c>
      <c r="O4649" s="7">
        <v>1</v>
      </c>
      <c r="P4649" s="7">
        <v>0</v>
      </c>
      <c r="Q4649" s="7">
        <v>0</v>
      </c>
      <c r="R4649" s="7">
        <v>0</v>
      </c>
      <c r="S4649" s="7">
        <v>0</v>
      </c>
      <c r="T4649" s="7">
        <v>0</v>
      </c>
      <c r="U4649" s="7">
        <v>0</v>
      </c>
      <c r="V4649" s="7">
        <v>0</v>
      </c>
      <c r="W4649" s="7">
        <v>0</v>
      </c>
      <c r="X4649" s="7">
        <v>0</v>
      </c>
      <c r="Y4649" s="7">
        <v>0</v>
      </c>
      <c r="Z4649" s="7">
        <v>0</v>
      </c>
      <c r="AA4649"/>
    </row>
    <row r="4650" spans="1:27" x14ac:dyDescent="0.25">
      <c r="A4650" s="24" t="str">
        <f t="shared" si="220"/>
        <v/>
      </c>
      <c r="B4650" s="24" t="str">
        <f t="shared" si="218"/>
        <v/>
      </c>
      <c r="C4650" s="24">
        <f t="shared" si="219"/>
        <v>1</v>
      </c>
      <c r="D4650" s="24">
        <v>2026</v>
      </c>
      <c r="E4650" s="7" t="s">
        <v>4940</v>
      </c>
      <c r="F4650" s="7" t="s">
        <v>4924</v>
      </c>
      <c r="G4650" s="7" t="s">
        <v>37</v>
      </c>
      <c r="H4650" s="7" t="s">
        <v>64</v>
      </c>
      <c r="I4650" s="8">
        <v>0</v>
      </c>
      <c r="J4650" s="8">
        <v>0</v>
      </c>
      <c r="K4650" s="8">
        <v>0</v>
      </c>
      <c r="L4650" s="8">
        <v>0</v>
      </c>
      <c r="M4650" s="7">
        <v>1</v>
      </c>
      <c r="N4650" s="7">
        <v>1</v>
      </c>
      <c r="O4650" s="7">
        <v>1</v>
      </c>
      <c r="P4650" s="7">
        <v>0</v>
      </c>
      <c r="Q4650" s="7">
        <v>0</v>
      </c>
      <c r="R4650" s="7">
        <v>0</v>
      </c>
      <c r="S4650" s="7">
        <v>0</v>
      </c>
      <c r="T4650" s="7">
        <v>0</v>
      </c>
      <c r="U4650" s="7">
        <v>0</v>
      </c>
      <c r="V4650" s="7">
        <v>0</v>
      </c>
      <c r="W4650" s="7">
        <v>0</v>
      </c>
      <c r="X4650" s="7">
        <v>0</v>
      </c>
      <c r="Y4650" s="7">
        <v>0</v>
      </c>
      <c r="Z4650" s="7">
        <v>0</v>
      </c>
      <c r="AA4650"/>
    </row>
    <row r="4651" spans="1:27" x14ac:dyDescent="0.25">
      <c r="A4651" s="24" t="str">
        <f t="shared" si="220"/>
        <v/>
      </c>
      <c r="B4651" s="24" t="str">
        <f t="shared" si="218"/>
        <v/>
      </c>
      <c r="C4651" s="24">
        <f t="shared" si="219"/>
        <v>1</v>
      </c>
      <c r="D4651" s="24">
        <v>2026</v>
      </c>
      <c r="E4651" s="7" t="s">
        <v>4941</v>
      </c>
      <c r="F4651" s="7" t="s">
        <v>4924</v>
      </c>
      <c r="G4651" s="7" t="s">
        <v>37</v>
      </c>
      <c r="H4651" s="7" t="s">
        <v>33</v>
      </c>
      <c r="I4651" s="8">
        <v>0</v>
      </c>
      <c r="J4651" s="8">
        <v>0.375</v>
      </c>
      <c r="K4651" s="8">
        <v>0</v>
      </c>
      <c r="L4651" s="8">
        <v>0.375</v>
      </c>
      <c r="M4651" s="7">
        <v>3</v>
      </c>
      <c r="N4651" s="7">
        <v>8</v>
      </c>
      <c r="O4651" s="7">
        <v>5</v>
      </c>
      <c r="P4651" s="7">
        <v>4</v>
      </c>
      <c r="Q4651" s="7">
        <v>0</v>
      </c>
      <c r="R4651" s="7">
        <v>0</v>
      </c>
      <c r="S4651" s="7">
        <v>0</v>
      </c>
      <c r="T4651" s="7">
        <v>0</v>
      </c>
      <c r="U4651" s="7">
        <v>1</v>
      </c>
      <c r="V4651" s="7">
        <v>1</v>
      </c>
      <c r="W4651" s="7">
        <v>2</v>
      </c>
      <c r="X4651" s="7">
        <v>1</v>
      </c>
      <c r="Y4651" s="7">
        <v>0</v>
      </c>
      <c r="Z4651" s="7">
        <v>0</v>
      </c>
      <c r="AA4651"/>
    </row>
    <row r="4652" spans="1:27" x14ac:dyDescent="0.25">
      <c r="A4652" s="24">
        <f t="shared" si="220"/>
        <v>1</v>
      </c>
      <c r="B4652" s="24" t="str">
        <f t="shared" si="218"/>
        <v/>
      </c>
      <c r="C4652" s="24" t="str">
        <f t="shared" si="219"/>
        <v/>
      </c>
      <c r="D4652" s="24">
        <v>2026</v>
      </c>
      <c r="E4652" s="7" t="s">
        <v>4942</v>
      </c>
      <c r="F4652" s="7" t="s">
        <v>4943</v>
      </c>
      <c r="G4652" s="7" t="s">
        <v>32</v>
      </c>
      <c r="H4652" s="7" t="s">
        <v>40</v>
      </c>
      <c r="I4652" s="8">
        <v>0.36299999999999999</v>
      </c>
      <c r="J4652" s="8">
        <v>0.439</v>
      </c>
      <c r="K4652" s="8">
        <v>0.56299999999999994</v>
      </c>
      <c r="L4652" s="8">
        <v>1.0029999999999999</v>
      </c>
      <c r="M4652" s="7">
        <v>47</v>
      </c>
      <c r="N4652" s="7">
        <v>223</v>
      </c>
      <c r="O4652" s="7">
        <v>190</v>
      </c>
      <c r="P4652" s="7">
        <v>48</v>
      </c>
      <c r="Q4652" s="7">
        <v>69</v>
      </c>
      <c r="R4652" s="7">
        <v>18</v>
      </c>
      <c r="S4652" s="7">
        <v>1</v>
      </c>
      <c r="T4652" s="7">
        <v>6</v>
      </c>
      <c r="U4652" s="7">
        <v>50</v>
      </c>
      <c r="V4652" s="7">
        <v>17</v>
      </c>
      <c r="W4652" s="7">
        <v>12</v>
      </c>
      <c r="X4652" s="7">
        <v>24</v>
      </c>
      <c r="Y4652" s="7">
        <v>4</v>
      </c>
      <c r="Z4652" s="7">
        <v>1</v>
      </c>
      <c r="AA4652"/>
    </row>
    <row r="4653" spans="1:27" x14ac:dyDescent="0.25">
      <c r="A4653" s="24">
        <f t="shared" si="220"/>
        <v>1</v>
      </c>
      <c r="B4653" s="24" t="str">
        <f t="shared" si="218"/>
        <v/>
      </c>
      <c r="C4653" s="24" t="str">
        <f t="shared" si="219"/>
        <v/>
      </c>
      <c r="D4653" s="24">
        <v>2026</v>
      </c>
      <c r="E4653" s="7" t="s">
        <v>2537</v>
      </c>
      <c r="F4653" s="7" t="s">
        <v>4943</v>
      </c>
      <c r="G4653" s="7" t="s">
        <v>29</v>
      </c>
      <c r="H4653" s="7" t="s">
        <v>27</v>
      </c>
      <c r="I4653" s="8">
        <v>0.35799999999999998</v>
      </c>
      <c r="J4653" s="8">
        <v>0.42699999999999999</v>
      </c>
      <c r="K4653" s="8">
        <v>0.503</v>
      </c>
      <c r="L4653" s="8">
        <v>0.93</v>
      </c>
      <c r="M4653" s="7">
        <v>46</v>
      </c>
      <c r="N4653" s="7">
        <v>190</v>
      </c>
      <c r="O4653" s="7">
        <v>159</v>
      </c>
      <c r="P4653" s="7">
        <v>36</v>
      </c>
      <c r="Q4653" s="7">
        <v>57</v>
      </c>
      <c r="R4653" s="7">
        <v>9</v>
      </c>
      <c r="S4653" s="7">
        <v>4</v>
      </c>
      <c r="T4653" s="7">
        <v>2</v>
      </c>
      <c r="U4653" s="7">
        <v>30</v>
      </c>
      <c r="V4653" s="7">
        <v>8</v>
      </c>
      <c r="W4653" s="7">
        <v>14</v>
      </c>
      <c r="X4653" s="7">
        <v>23</v>
      </c>
      <c r="Y4653" s="7">
        <v>10</v>
      </c>
      <c r="Z4653" s="7">
        <v>2</v>
      </c>
      <c r="AA4653"/>
    </row>
    <row r="4654" spans="1:27" x14ac:dyDescent="0.25">
      <c r="A4654" s="24" t="str">
        <f t="shared" si="220"/>
        <v/>
      </c>
      <c r="B4654" s="24" t="str">
        <f t="shared" si="218"/>
        <v/>
      </c>
      <c r="C4654" s="24">
        <f t="shared" si="219"/>
        <v>1</v>
      </c>
      <c r="D4654" s="24">
        <v>2026</v>
      </c>
      <c r="E4654" s="7" t="s">
        <v>4944</v>
      </c>
      <c r="F4654" s="7" t="s">
        <v>4943</v>
      </c>
      <c r="G4654" s="7" t="s">
        <v>24</v>
      </c>
      <c r="H4654" s="7" t="s">
        <v>33</v>
      </c>
      <c r="I4654" s="8">
        <v>0.32600000000000001</v>
      </c>
      <c r="J4654" s="8">
        <v>0.378</v>
      </c>
      <c r="K4654" s="8">
        <v>0.438</v>
      </c>
      <c r="L4654" s="8">
        <v>0.81499999999999995</v>
      </c>
      <c r="M4654" s="7">
        <v>53</v>
      </c>
      <c r="N4654" s="7">
        <v>256</v>
      </c>
      <c r="O4654" s="7">
        <v>224</v>
      </c>
      <c r="P4654" s="7">
        <v>46</v>
      </c>
      <c r="Q4654" s="7">
        <v>73</v>
      </c>
      <c r="R4654" s="7">
        <v>12</v>
      </c>
      <c r="S4654" s="7">
        <v>2</v>
      </c>
      <c r="T4654" s="7">
        <v>3</v>
      </c>
      <c r="U4654" s="7">
        <v>46</v>
      </c>
      <c r="V4654" s="7">
        <v>4</v>
      </c>
      <c r="W4654" s="7">
        <v>17</v>
      </c>
      <c r="X4654" s="7">
        <v>17</v>
      </c>
      <c r="Y4654" s="7">
        <v>7</v>
      </c>
      <c r="Z4654" s="7">
        <v>3</v>
      </c>
      <c r="AA4654"/>
    </row>
    <row r="4655" spans="1:27" x14ac:dyDescent="0.25">
      <c r="A4655" s="24" t="str">
        <f t="shared" si="220"/>
        <v/>
      </c>
      <c r="B4655" s="24" t="str">
        <f t="shared" si="218"/>
        <v/>
      </c>
      <c r="C4655" s="24" t="str">
        <f t="shared" si="219"/>
        <v/>
      </c>
      <c r="D4655" s="24">
        <v>2026</v>
      </c>
      <c r="E4655" s="7" t="s">
        <v>4945</v>
      </c>
      <c r="F4655" s="7" t="s">
        <v>4943</v>
      </c>
      <c r="G4655" s="7" t="s">
        <v>24</v>
      </c>
      <c r="H4655" s="7" t="s">
        <v>35</v>
      </c>
      <c r="I4655" s="8">
        <v>0.31</v>
      </c>
      <c r="J4655" s="8">
        <v>0.432</v>
      </c>
      <c r="K4655" s="8">
        <v>0.435</v>
      </c>
      <c r="L4655" s="8">
        <v>0.86699999999999999</v>
      </c>
      <c r="M4655" s="7">
        <v>52</v>
      </c>
      <c r="N4655" s="7">
        <v>251</v>
      </c>
      <c r="O4655" s="7">
        <v>200</v>
      </c>
      <c r="P4655" s="7">
        <v>46</v>
      </c>
      <c r="Q4655" s="7">
        <v>62</v>
      </c>
      <c r="R4655" s="7">
        <v>10</v>
      </c>
      <c r="S4655" s="7">
        <v>0</v>
      </c>
      <c r="T4655" s="7">
        <v>5</v>
      </c>
      <c r="U4655" s="7">
        <v>44</v>
      </c>
      <c r="V4655" s="7">
        <v>18</v>
      </c>
      <c r="W4655" s="7">
        <v>28</v>
      </c>
      <c r="X4655" s="7">
        <v>38</v>
      </c>
      <c r="Y4655" s="7">
        <v>4</v>
      </c>
      <c r="Z4655" s="7">
        <v>1</v>
      </c>
      <c r="AA4655"/>
    </row>
    <row r="4656" spans="1:27" x14ac:dyDescent="0.25">
      <c r="A4656" s="24">
        <f t="shared" si="220"/>
        <v>1</v>
      </c>
      <c r="B4656" s="24" t="str">
        <f t="shared" si="218"/>
        <v/>
      </c>
      <c r="C4656" s="24" t="str">
        <f t="shared" si="219"/>
        <v/>
      </c>
      <c r="D4656" s="24">
        <v>2026</v>
      </c>
      <c r="E4656" s="7" t="s">
        <v>4946</v>
      </c>
      <c r="F4656" s="7" t="s">
        <v>4943</v>
      </c>
      <c r="G4656" s="7" t="s">
        <v>32</v>
      </c>
      <c r="H4656" s="7" t="s">
        <v>42</v>
      </c>
      <c r="I4656" s="8">
        <v>0.26400000000000001</v>
      </c>
      <c r="J4656" s="8">
        <v>0.38300000000000001</v>
      </c>
      <c r="K4656" s="8">
        <v>0.38200000000000001</v>
      </c>
      <c r="L4656" s="8">
        <v>0.76500000000000001</v>
      </c>
      <c r="M4656" s="7">
        <v>44</v>
      </c>
      <c r="N4656" s="7">
        <v>184</v>
      </c>
      <c r="O4656" s="7">
        <v>144</v>
      </c>
      <c r="P4656" s="7">
        <v>38</v>
      </c>
      <c r="Q4656" s="7">
        <v>38</v>
      </c>
      <c r="R4656" s="7">
        <v>8</v>
      </c>
      <c r="S4656" s="7">
        <v>3</v>
      </c>
      <c r="T4656" s="7">
        <v>1</v>
      </c>
      <c r="U4656" s="7">
        <v>27</v>
      </c>
      <c r="V4656" s="7">
        <v>11</v>
      </c>
      <c r="W4656" s="7">
        <v>20</v>
      </c>
      <c r="X4656" s="7">
        <v>18</v>
      </c>
      <c r="Y4656" s="7">
        <v>6</v>
      </c>
      <c r="Z4656" s="7">
        <v>2</v>
      </c>
      <c r="AA4656"/>
    </row>
    <row r="4657" spans="1:27" x14ac:dyDescent="0.25">
      <c r="A4657" s="24" t="str">
        <f t="shared" si="220"/>
        <v/>
      </c>
      <c r="B4657" s="24" t="str">
        <f t="shared" si="218"/>
        <v/>
      </c>
      <c r="C4657" s="24" t="str">
        <f t="shared" si="219"/>
        <v/>
      </c>
      <c r="D4657" s="24">
        <v>2026</v>
      </c>
      <c r="E4657" s="7" t="s">
        <v>4947</v>
      </c>
      <c r="F4657" s="7" t="s">
        <v>4943</v>
      </c>
      <c r="G4657" s="7" t="s">
        <v>24</v>
      </c>
      <c r="H4657" s="7" t="s">
        <v>42</v>
      </c>
      <c r="I4657" s="8">
        <v>1</v>
      </c>
      <c r="J4657" s="8">
        <v>1</v>
      </c>
      <c r="K4657" s="8">
        <v>1</v>
      </c>
      <c r="L4657" s="8">
        <v>2</v>
      </c>
      <c r="M4657" s="7">
        <v>2</v>
      </c>
      <c r="N4657" s="7">
        <v>2</v>
      </c>
      <c r="O4657" s="7">
        <v>1</v>
      </c>
      <c r="P4657" s="7">
        <v>5</v>
      </c>
      <c r="Q4657" s="7">
        <v>1</v>
      </c>
      <c r="R4657" s="7">
        <v>0</v>
      </c>
      <c r="S4657" s="7">
        <v>0</v>
      </c>
      <c r="T4657" s="7">
        <v>0</v>
      </c>
      <c r="U4657" s="7">
        <v>0</v>
      </c>
      <c r="V4657" s="7">
        <v>1</v>
      </c>
      <c r="W4657" s="7">
        <v>0</v>
      </c>
      <c r="X4657" s="7">
        <v>0</v>
      </c>
      <c r="Y4657" s="7">
        <v>0</v>
      </c>
      <c r="Z4657" s="7">
        <v>1</v>
      </c>
      <c r="AA4657"/>
    </row>
    <row r="4658" spans="1:27" x14ac:dyDescent="0.25">
      <c r="A4658" s="24" t="str">
        <f t="shared" si="220"/>
        <v/>
      </c>
      <c r="B4658" s="24" t="str">
        <f t="shared" si="218"/>
        <v/>
      </c>
      <c r="C4658" s="24" t="str">
        <f t="shared" si="219"/>
        <v/>
      </c>
      <c r="D4658" s="24">
        <v>2026</v>
      </c>
      <c r="E4658" s="7" t="s">
        <v>4948</v>
      </c>
      <c r="F4658" s="7" t="s">
        <v>4943</v>
      </c>
      <c r="G4658" s="7" t="s">
        <v>37</v>
      </c>
      <c r="H4658" s="7" t="s">
        <v>35</v>
      </c>
      <c r="I4658" s="8">
        <v>0.36499999999999999</v>
      </c>
      <c r="J4658" s="8">
        <v>0.44900000000000001</v>
      </c>
      <c r="K4658" s="8">
        <v>0.54800000000000004</v>
      </c>
      <c r="L4658" s="8">
        <v>0.996</v>
      </c>
      <c r="M4658" s="7">
        <v>32</v>
      </c>
      <c r="N4658" s="7">
        <v>140</v>
      </c>
      <c r="O4658" s="7">
        <v>115</v>
      </c>
      <c r="P4658" s="7">
        <v>31</v>
      </c>
      <c r="Q4658" s="7">
        <v>42</v>
      </c>
      <c r="R4658" s="7">
        <v>8</v>
      </c>
      <c r="S4658" s="7">
        <v>2</v>
      </c>
      <c r="T4658" s="7">
        <v>3</v>
      </c>
      <c r="U4658" s="7">
        <v>27</v>
      </c>
      <c r="V4658" s="7">
        <v>7</v>
      </c>
      <c r="W4658" s="7">
        <v>12</v>
      </c>
      <c r="X4658" s="7">
        <v>12</v>
      </c>
      <c r="Y4658" s="7">
        <v>4</v>
      </c>
      <c r="Z4658" s="7">
        <v>1</v>
      </c>
      <c r="AA4658"/>
    </row>
    <row r="4659" spans="1:27" x14ac:dyDescent="0.25">
      <c r="A4659" s="24">
        <f t="shared" si="220"/>
        <v>1</v>
      </c>
      <c r="B4659" s="24" t="str">
        <f t="shared" si="218"/>
        <v/>
      </c>
      <c r="C4659" s="24" t="str">
        <f t="shared" si="219"/>
        <v/>
      </c>
      <c r="D4659" s="24">
        <v>2026</v>
      </c>
      <c r="E4659" s="7" t="s">
        <v>4949</v>
      </c>
      <c r="F4659" s="7" t="s">
        <v>4943</v>
      </c>
      <c r="G4659" s="7" t="s">
        <v>29</v>
      </c>
      <c r="H4659" s="7" t="s">
        <v>42</v>
      </c>
      <c r="I4659" s="8">
        <v>0.31900000000000001</v>
      </c>
      <c r="J4659" s="8">
        <v>0.40799999999999997</v>
      </c>
      <c r="K4659" s="8">
        <v>0.48699999999999999</v>
      </c>
      <c r="L4659" s="8">
        <v>0.89400000000000002</v>
      </c>
      <c r="M4659" s="7">
        <v>31</v>
      </c>
      <c r="N4659" s="7">
        <v>134</v>
      </c>
      <c r="O4659" s="7">
        <v>113</v>
      </c>
      <c r="P4659" s="7">
        <v>22</v>
      </c>
      <c r="Q4659" s="7">
        <v>36</v>
      </c>
      <c r="R4659" s="7">
        <v>13</v>
      </c>
      <c r="S4659" s="7">
        <v>0</v>
      </c>
      <c r="T4659" s="7">
        <v>2</v>
      </c>
      <c r="U4659" s="7">
        <v>24</v>
      </c>
      <c r="V4659" s="7">
        <v>4</v>
      </c>
      <c r="W4659" s="7">
        <v>13</v>
      </c>
      <c r="X4659" s="7">
        <v>28</v>
      </c>
      <c r="Y4659" s="7">
        <v>4</v>
      </c>
      <c r="Z4659" s="7">
        <v>1</v>
      </c>
      <c r="AA4659"/>
    </row>
    <row r="4660" spans="1:27" x14ac:dyDescent="0.25">
      <c r="A4660" s="24" t="str">
        <f t="shared" si="220"/>
        <v/>
      </c>
      <c r="B4660" s="24" t="str">
        <f t="shared" si="218"/>
        <v/>
      </c>
      <c r="C4660" s="24" t="str">
        <f t="shared" si="219"/>
        <v/>
      </c>
      <c r="D4660" s="24">
        <v>2026</v>
      </c>
      <c r="E4660" s="7" t="s">
        <v>4950</v>
      </c>
      <c r="F4660" s="7" t="s">
        <v>4943</v>
      </c>
      <c r="G4660" s="7" t="s">
        <v>37</v>
      </c>
      <c r="H4660" s="7" t="s">
        <v>44</v>
      </c>
      <c r="I4660" s="8">
        <v>0.311</v>
      </c>
      <c r="J4660" s="8">
        <v>0.39700000000000002</v>
      </c>
      <c r="K4660" s="8">
        <v>0.50800000000000001</v>
      </c>
      <c r="L4660" s="8">
        <v>0.90500000000000003</v>
      </c>
      <c r="M4660" s="7">
        <v>40</v>
      </c>
      <c r="N4660" s="7">
        <v>152</v>
      </c>
      <c r="O4660" s="7">
        <v>132</v>
      </c>
      <c r="P4660" s="7">
        <v>30</v>
      </c>
      <c r="Q4660" s="7">
        <v>41</v>
      </c>
      <c r="R4660" s="7">
        <v>11</v>
      </c>
      <c r="S4660" s="7">
        <v>0</v>
      </c>
      <c r="T4660" s="7">
        <v>5</v>
      </c>
      <c r="U4660" s="7">
        <v>28</v>
      </c>
      <c r="V4660" s="7">
        <v>3</v>
      </c>
      <c r="W4660" s="7">
        <v>16</v>
      </c>
      <c r="X4660" s="7">
        <v>33</v>
      </c>
      <c r="Y4660" s="7">
        <v>1</v>
      </c>
      <c r="Z4660" s="7">
        <v>0</v>
      </c>
      <c r="AA4660"/>
    </row>
    <row r="4661" spans="1:27" x14ac:dyDescent="0.25">
      <c r="A4661" s="24" t="str">
        <f t="shared" si="220"/>
        <v/>
      </c>
      <c r="B4661" s="24" t="str">
        <f t="shared" si="218"/>
        <v/>
      </c>
      <c r="C4661" s="24" t="str">
        <f t="shared" si="219"/>
        <v/>
      </c>
      <c r="D4661" s="24">
        <v>2026</v>
      </c>
      <c r="E4661" s="7" t="s">
        <v>4951</v>
      </c>
      <c r="F4661" s="7" t="s">
        <v>4943</v>
      </c>
      <c r="G4661" s="7" t="s">
        <v>37</v>
      </c>
      <c r="H4661" s="7" t="s">
        <v>40</v>
      </c>
      <c r="I4661" s="8">
        <v>0.30499999999999999</v>
      </c>
      <c r="J4661" s="8">
        <v>0.41099999999999998</v>
      </c>
      <c r="K4661" s="8">
        <v>0.40699999999999997</v>
      </c>
      <c r="L4661" s="8">
        <v>0.81799999999999995</v>
      </c>
      <c r="M4661" s="7">
        <v>16</v>
      </c>
      <c r="N4661" s="7">
        <v>73</v>
      </c>
      <c r="O4661" s="7">
        <v>59</v>
      </c>
      <c r="P4661" s="7">
        <v>11</v>
      </c>
      <c r="Q4661" s="7">
        <v>18</v>
      </c>
      <c r="R4661" s="7">
        <v>4</v>
      </c>
      <c r="S4661" s="7">
        <v>1</v>
      </c>
      <c r="T4661" s="7">
        <v>0</v>
      </c>
      <c r="U4661" s="7">
        <v>13</v>
      </c>
      <c r="V4661" s="7">
        <v>2</v>
      </c>
      <c r="W4661" s="7">
        <v>10</v>
      </c>
      <c r="X4661" s="7">
        <v>8</v>
      </c>
      <c r="Y4661" s="7">
        <v>0</v>
      </c>
      <c r="Z4661" s="7">
        <v>2</v>
      </c>
      <c r="AA4661"/>
    </row>
    <row r="4662" spans="1:27" x14ac:dyDescent="0.25">
      <c r="A4662" s="24" t="str">
        <f t="shared" si="220"/>
        <v/>
      </c>
      <c r="B4662" s="24" t="str">
        <f t="shared" si="218"/>
        <v/>
      </c>
      <c r="C4662" s="24" t="str">
        <f t="shared" si="219"/>
        <v/>
      </c>
      <c r="D4662" s="24">
        <v>2026</v>
      </c>
      <c r="E4662" s="7" t="s">
        <v>4952</v>
      </c>
      <c r="F4662" s="7" t="s">
        <v>4943</v>
      </c>
      <c r="G4662" s="7" t="s">
        <v>47</v>
      </c>
      <c r="H4662" s="7" t="s">
        <v>25</v>
      </c>
      <c r="I4662" s="8">
        <v>0.28799999999999998</v>
      </c>
      <c r="J4662" s="8">
        <v>0.39300000000000002</v>
      </c>
      <c r="K4662" s="8">
        <v>0.375</v>
      </c>
      <c r="L4662" s="8">
        <v>0.76800000000000002</v>
      </c>
      <c r="M4662" s="7">
        <v>31</v>
      </c>
      <c r="N4662" s="7">
        <v>122</v>
      </c>
      <c r="O4662" s="7">
        <v>104</v>
      </c>
      <c r="P4662" s="7">
        <v>20</v>
      </c>
      <c r="Q4662" s="7">
        <v>30</v>
      </c>
      <c r="R4662" s="7">
        <v>3</v>
      </c>
      <c r="S4662" s="7">
        <v>0</v>
      </c>
      <c r="T4662" s="7">
        <v>2</v>
      </c>
      <c r="U4662" s="7">
        <v>18</v>
      </c>
      <c r="V4662" s="7">
        <v>2</v>
      </c>
      <c r="W4662" s="7">
        <v>16</v>
      </c>
      <c r="X4662" s="7">
        <v>25</v>
      </c>
      <c r="Y4662" s="7">
        <v>3</v>
      </c>
      <c r="Z4662" s="7">
        <v>0</v>
      </c>
      <c r="AA4662"/>
    </row>
    <row r="4663" spans="1:27" x14ac:dyDescent="0.25">
      <c r="A4663" s="24">
        <f t="shared" si="220"/>
        <v>1</v>
      </c>
      <c r="B4663" s="24" t="str">
        <f t="shared" si="218"/>
        <v/>
      </c>
      <c r="C4663" s="24" t="str">
        <f t="shared" si="219"/>
        <v/>
      </c>
      <c r="D4663" s="24">
        <v>2026</v>
      </c>
      <c r="E4663" s="7" t="s">
        <v>4953</v>
      </c>
      <c r="F4663" s="7" t="s">
        <v>4943</v>
      </c>
      <c r="G4663" s="7" t="s">
        <v>29</v>
      </c>
      <c r="H4663" s="7" t="s">
        <v>30</v>
      </c>
      <c r="I4663" s="8">
        <v>0.28599999999999998</v>
      </c>
      <c r="J4663" s="8">
        <v>0.46</v>
      </c>
      <c r="K4663" s="8">
        <v>0.30599999999999999</v>
      </c>
      <c r="L4663" s="8">
        <v>0.76600000000000001</v>
      </c>
      <c r="M4663" s="7">
        <v>39</v>
      </c>
      <c r="N4663" s="7">
        <v>146</v>
      </c>
      <c r="O4663" s="7">
        <v>98</v>
      </c>
      <c r="P4663" s="7">
        <v>21</v>
      </c>
      <c r="Q4663" s="7">
        <v>28</v>
      </c>
      <c r="R4663" s="7">
        <v>2</v>
      </c>
      <c r="S4663" s="7">
        <v>0</v>
      </c>
      <c r="T4663" s="7">
        <v>0</v>
      </c>
      <c r="U4663" s="7">
        <v>13</v>
      </c>
      <c r="V4663" s="7">
        <v>6</v>
      </c>
      <c r="W4663" s="7">
        <v>29</v>
      </c>
      <c r="X4663" s="7">
        <v>27</v>
      </c>
      <c r="Y4663" s="7">
        <v>2</v>
      </c>
      <c r="Z4663" s="7">
        <v>3</v>
      </c>
      <c r="AA4663"/>
    </row>
    <row r="4664" spans="1:27" x14ac:dyDescent="0.25">
      <c r="A4664" s="24" t="str">
        <f t="shared" si="220"/>
        <v/>
      </c>
      <c r="B4664" s="24" t="str">
        <f t="shared" si="218"/>
        <v/>
      </c>
      <c r="C4664" s="24" t="str">
        <f t="shared" si="219"/>
        <v/>
      </c>
      <c r="D4664" s="24">
        <v>2026</v>
      </c>
      <c r="E4664" s="7" t="s">
        <v>4954</v>
      </c>
      <c r="F4664" s="7" t="s">
        <v>4943</v>
      </c>
      <c r="G4664" s="7" t="s">
        <v>37</v>
      </c>
      <c r="H4664" s="7" t="s">
        <v>38</v>
      </c>
      <c r="I4664" s="8">
        <v>0.28299999999999997</v>
      </c>
      <c r="J4664" s="8">
        <v>0.443</v>
      </c>
      <c r="K4664" s="8">
        <v>0.53300000000000003</v>
      </c>
      <c r="L4664" s="8">
        <v>0.97599999999999998</v>
      </c>
      <c r="M4664" s="7">
        <v>34</v>
      </c>
      <c r="N4664" s="7">
        <v>158</v>
      </c>
      <c r="O4664" s="7">
        <v>120</v>
      </c>
      <c r="P4664" s="7">
        <v>29</v>
      </c>
      <c r="Q4664" s="7">
        <v>34</v>
      </c>
      <c r="R4664" s="7">
        <v>6</v>
      </c>
      <c r="S4664" s="7">
        <v>0</v>
      </c>
      <c r="T4664" s="7">
        <v>8</v>
      </c>
      <c r="U4664" s="7">
        <v>32</v>
      </c>
      <c r="V4664" s="7">
        <v>3</v>
      </c>
      <c r="W4664" s="7">
        <v>33</v>
      </c>
      <c r="X4664" s="7">
        <v>46</v>
      </c>
      <c r="Y4664" s="7">
        <v>0</v>
      </c>
      <c r="Z4664" s="7">
        <v>0</v>
      </c>
      <c r="AA4664"/>
    </row>
    <row r="4665" spans="1:27" x14ac:dyDescent="0.25">
      <c r="A4665" s="24">
        <f t="shared" si="220"/>
        <v>1</v>
      </c>
      <c r="B4665" s="24" t="str">
        <f t="shared" si="218"/>
        <v/>
      </c>
      <c r="C4665" s="24" t="str">
        <f t="shared" si="219"/>
        <v/>
      </c>
      <c r="D4665" s="24">
        <v>2026</v>
      </c>
      <c r="E4665" s="7" t="s">
        <v>4955</v>
      </c>
      <c r="F4665" s="7" t="s">
        <v>4943</v>
      </c>
      <c r="G4665" s="7" t="s">
        <v>29</v>
      </c>
      <c r="H4665" s="7" t="s">
        <v>25</v>
      </c>
      <c r="I4665" s="8">
        <v>0.224</v>
      </c>
      <c r="J4665" s="8">
        <v>0.4</v>
      </c>
      <c r="K4665" s="8">
        <v>0.40300000000000002</v>
      </c>
      <c r="L4665" s="8">
        <v>0.80300000000000005</v>
      </c>
      <c r="M4665" s="7">
        <v>25</v>
      </c>
      <c r="N4665" s="7">
        <v>91</v>
      </c>
      <c r="O4665" s="7">
        <v>67</v>
      </c>
      <c r="P4665" s="7">
        <v>16</v>
      </c>
      <c r="Q4665" s="7">
        <v>15</v>
      </c>
      <c r="R4665" s="7">
        <v>4</v>
      </c>
      <c r="S4665" s="7">
        <v>1</v>
      </c>
      <c r="T4665" s="7">
        <v>2</v>
      </c>
      <c r="U4665" s="7">
        <v>11</v>
      </c>
      <c r="V4665" s="7">
        <v>7</v>
      </c>
      <c r="W4665" s="7">
        <v>14</v>
      </c>
      <c r="X4665" s="7">
        <v>16</v>
      </c>
      <c r="Y4665" s="7">
        <v>1</v>
      </c>
      <c r="Z4665" s="7">
        <v>1</v>
      </c>
      <c r="AA4665"/>
    </row>
    <row r="4666" spans="1:27" x14ac:dyDescent="0.25">
      <c r="A4666" s="24" t="str">
        <f t="shared" si="220"/>
        <v/>
      </c>
      <c r="B4666" s="24" t="str">
        <f t="shared" si="218"/>
        <v/>
      </c>
      <c r="C4666" s="24" t="str">
        <f t="shared" si="219"/>
        <v/>
      </c>
      <c r="D4666" s="24">
        <v>2026</v>
      </c>
      <c r="E4666" s="7" t="s">
        <v>4956</v>
      </c>
      <c r="F4666" s="7" t="s">
        <v>4943</v>
      </c>
      <c r="G4666" s="7" t="s">
        <v>47</v>
      </c>
      <c r="H4666" s="7" t="s">
        <v>38</v>
      </c>
      <c r="I4666" s="8">
        <v>0.216</v>
      </c>
      <c r="J4666" s="8">
        <v>0.35399999999999998</v>
      </c>
      <c r="K4666" s="8">
        <v>0.441</v>
      </c>
      <c r="L4666" s="8">
        <v>0.79600000000000004</v>
      </c>
      <c r="M4666" s="7">
        <v>30</v>
      </c>
      <c r="N4666" s="7">
        <v>128</v>
      </c>
      <c r="O4666" s="7">
        <v>102</v>
      </c>
      <c r="P4666" s="7">
        <v>27</v>
      </c>
      <c r="Q4666" s="7">
        <v>22</v>
      </c>
      <c r="R4666" s="7">
        <v>8</v>
      </c>
      <c r="S4666" s="7">
        <v>0</v>
      </c>
      <c r="T4666" s="7">
        <v>5</v>
      </c>
      <c r="U4666" s="7">
        <v>21</v>
      </c>
      <c r="V4666" s="7">
        <v>6</v>
      </c>
      <c r="W4666" s="7">
        <v>17</v>
      </c>
      <c r="X4666" s="7">
        <v>38</v>
      </c>
      <c r="Y4666" s="7">
        <v>7</v>
      </c>
      <c r="Z4666" s="7">
        <v>2</v>
      </c>
      <c r="AA4666"/>
    </row>
    <row r="4667" spans="1:27" x14ac:dyDescent="0.25">
      <c r="A4667" s="24" t="str">
        <f t="shared" si="220"/>
        <v/>
      </c>
      <c r="B4667" s="24" t="str">
        <f t="shared" si="218"/>
        <v/>
      </c>
      <c r="C4667" s="24" t="str">
        <f t="shared" si="219"/>
        <v/>
      </c>
      <c r="D4667" s="24">
        <v>2026</v>
      </c>
      <c r="E4667" s="7" t="s">
        <v>4587</v>
      </c>
      <c r="F4667" s="7" t="s">
        <v>4943</v>
      </c>
      <c r="G4667" s="7" t="s">
        <v>47</v>
      </c>
      <c r="H4667" s="7" t="s">
        <v>25</v>
      </c>
      <c r="I4667" s="8">
        <v>9.0999999999999998E-2</v>
      </c>
      <c r="J4667" s="8">
        <v>0.25800000000000001</v>
      </c>
      <c r="K4667" s="8">
        <v>0.22700000000000001</v>
      </c>
      <c r="L4667" s="8">
        <v>0.48499999999999999</v>
      </c>
      <c r="M4667" s="7">
        <v>12</v>
      </c>
      <c r="N4667" s="7">
        <v>32</v>
      </c>
      <c r="O4667" s="7">
        <v>22</v>
      </c>
      <c r="P4667" s="7">
        <v>2</v>
      </c>
      <c r="Q4667" s="7">
        <v>2</v>
      </c>
      <c r="R4667" s="7">
        <v>0</v>
      </c>
      <c r="S4667" s="7">
        <v>0</v>
      </c>
      <c r="T4667" s="7">
        <v>1</v>
      </c>
      <c r="U4667" s="7">
        <v>9</v>
      </c>
      <c r="V4667" s="7">
        <v>2</v>
      </c>
      <c r="W4667" s="7">
        <v>4</v>
      </c>
      <c r="X4667" s="7">
        <v>13</v>
      </c>
      <c r="Y4667" s="7">
        <v>0</v>
      </c>
      <c r="Z4667" s="7">
        <v>0</v>
      </c>
      <c r="AA4667"/>
    </row>
    <row r="4668" spans="1:27" x14ac:dyDescent="0.25">
      <c r="A4668" s="24">
        <f t="shared" si="220"/>
        <v>1</v>
      </c>
      <c r="B4668" s="24" t="str">
        <f t="shared" si="218"/>
        <v/>
      </c>
      <c r="C4668" s="24" t="str">
        <f t="shared" si="219"/>
        <v/>
      </c>
      <c r="D4668" s="24">
        <v>2026</v>
      </c>
      <c r="E4668" s="7" t="s">
        <v>4959</v>
      </c>
      <c r="F4668" s="7" t="s">
        <v>4958</v>
      </c>
      <c r="G4668" s="7" t="s">
        <v>29</v>
      </c>
      <c r="H4668" s="7" t="s">
        <v>35</v>
      </c>
      <c r="I4668" s="8">
        <v>0.34899999999999998</v>
      </c>
      <c r="J4668" s="8">
        <v>0.45900000000000002</v>
      </c>
      <c r="K4668" s="8">
        <v>0.53600000000000003</v>
      </c>
      <c r="L4668" s="8">
        <v>0.996</v>
      </c>
      <c r="M4668" s="7">
        <v>65</v>
      </c>
      <c r="N4668" s="7">
        <v>318</v>
      </c>
      <c r="O4668" s="7">
        <v>261</v>
      </c>
      <c r="P4668" s="7">
        <v>59</v>
      </c>
      <c r="Q4668" s="7">
        <v>91</v>
      </c>
      <c r="R4668" s="7">
        <v>16</v>
      </c>
      <c r="S4668" s="7">
        <v>3</v>
      </c>
      <c r="T4668" s="7">
        <v>9</v>
      </c>
      <c r="U4668" s="7">
        <v>45</v>
      </c>
      <c r="V4668" s="7">
        <v>17</v>
      </c>
      <c r="W4668" s="7">
        <v>38</v>
      </c>
      <c r="X4668" s="7">
        <v>22</v>
      </c>
      <c r="Y4668" s="7">
        <v>9</v>
      </c>
      <c r="Z4668" s="7">
        <v>0</v>
      </c>
      <c r="AA4668"/>
    </row>
    <row r="4669" spans="1:27" x14ac:dyDescent="0.25">
      <c r="A4669" s="24" t="str">
        <f t="shared" si="220"/>
        <v/>
      </c>
      <c r="B4669" s="24" t="str">
        <f t="shared" si="218"/>
        <v/>
      </c>
      <c r="C4669" s="24" t="str">
        <f t="shared" si="219"/>
        <v/>
      </c>
      <c r="D4669" s="24">
        <v>2026</v>
      </c>
      <c r="E4669" s="7" t="s">
        <v>4957</v>
      </c>
      <c r="F4669" s="7" t="s">
        <v>4958</v>
      </c>
      <c r="G4669" s="7" t="s">
        <v>24</v>
      </c>
      <c r="H4669" s="7" t="s">
        <v>25</v>
      </c>
      <c r="I4669" s="8">
        <v>0.34899999999999998</v>
      </c>
      <c r="J4669" s="8">
        <v>0.42199999999999999</v>
      </c>
      <c r="K4669" s="8">
        <v>0.66300000000000003</v>
      </c>
      <c r="L4669" s="8">
        <v>1.085</v>
      </c>
      <c r="M4669" s="7">
        <v>65</v>
      </c>
      <c r="N4669" s="7">
        <v>301</v>
      </c>
      <c r="O4669" s="7">
        <v>261</v>
      </c>
      <c r="P4669" s="7">
        <v>62</v>
      </c>
      <c r="Q4669" s="7">
        <v>91</v>
      </c>
      <c r="R4669" s="7">
        <v>23</v>
      </c>
      <c r="S4669" s="7">
        <v>1</v>
      </c>
      <c r="T4669" s="7">
        <v>19</v>
      </c>
      <c r="U4669" s="7">
        <v>85</v>
      </c>
      <c r="V4669" s="7">
        <v>7</v>
      </c>
      <c r="W4669" s="7">
        <v>29</v>
      </c>
      <c r="X4669" s="7">
        <v>40</v>
      </c>
      <c r="Y4669" s="7">
        <v>4</v>
      </c>
      <c r="Z4669" s="7">
        <v>2</v>
      </c>
      <c r="AA4669"/>
    </row>
    <row r="4670" spans="1:27" x14ac:dyDescent="0.25">
      <c r="A4670" s="24">
        <f t="shared" si="220"/>
        <v>1</v>
      </c>
      <c r="B4670" s="24" t="str">
        <f t="shared" si="218"/>
        <v/>
      </c>
      <c r="C4670" s="24" t="str">
        <f t="shared" si="219"/>
        <v/>
      </c>
      <c r="D4670" s="24">
        <v>2026</v>
      </c>
      <c r="E4670" s="7" t="s">
        <v>4961</v>
      </c>
      <c r="F4670" s="7" t="s">
        <v>4958</v>
      </c>
      <c r="G4670" s="7" t="s">
        <v>29</v>
      </c>
      <c r="H4670" s="7" t="s">
        <v>27</v>
      </c>
      <c r="I4670" s="8">
        <v>0.309</v>
      </c>
      <c r="J4670" s="8">
        <v>0.45400000000000001</v>
      </c>
      <c r="K4670" s="8">
        <v>0.52500000000000002</v>
      </c>
      <c r="L4670" s="8">
        <v>0.97799999999999998</v>
      </c>
      <c r="M4670" s="7">
        <v>58</v>
      </c>
      <c r="N4670" s="7">
        <v>264</v>
      </c>
      <c r="O4670" s="7">
        <v>204</v>
      </c>
      <c r="P4670" s="7">
        <v>45</v>
      </c>
      <c r="Q4670" s="7">
        <v>63</v>
      </c>
      <c r="R4670" s="7">
        <v>9</v>
      </c>
      <c r="S4670" s="7">
        <v>4</v>
      </c>
      <c r="T4670" s="7">
        <v>9</v>
      </c>
      <c r="U4670" s="7">
        <v>43</v>
      </c>
      <c r="V4670" s="7">
        <v>17</v>
      </c>
      <c r="W4670" s="7">
        <v>38</v>
      </c>
      <c r="X4670" s="7">
        <v>50</v>
      </c>
      <c r="Y4670" s="7">
        <v>10</v>
      </c>
      <c r="Z4670" s="7">
        <v>8</v>
      </c>
      <c r="AA4670"/>
    </row>
    <row r="4671" spans="1:27" x14ac:dyDescent="0.25">
      <c r="A4671" s="24">
        <f t="shared" si="220"/>
        <v>1</v>
      </c>
      <c r="B4671" s="24" t="str">
        <f t="shared" si="218"/>
        <v/>
      </c>
      <c r="C4671" s="24" t="str">
        <f t="shared" si="219"/>
        <v/>
      </c>
      <c r="D4671" s="24">
        <v>2026</v>
      </c>
      <c r="E4671" s="7" t="s">
        <v>4960</v>
      </c>
      <c r="F4671" s="7" t="s">
        <v>4958</v>
      </c>
      <c r="G4671" s="7" t="s">
        <v>29</v>
      </c>
      <c r="H4671" s="7" t="s">
        <v>30</v>
      </c>
      <c r="I4671" s="8">
        <v>0.29899999999999999</v>
      </c>
      <c r="J4671" s="8">
        <v>0.38400000000000001</v>
      </c>
      <c r="K4671" s="8">
        <v>0.45300000000000001</v>
      </c>
      <c r="L4671" s="8">
        <v>0.83699999999999997</v>
      </c>
      <c r="M4671" s="7">
        <v>64</v>
      </c>
      <c r="N4671" s="7">
        <v>277</v>
      </c>
      <c r="O4671" s="7">
        <v>234</v>
      </c>
      <c r="P4671" s="7">
        <v>41</v>
      </c>
      <c r="Q4671" s="7">
        <v>70</v>
      </c>
      <c r="R4671" s="7">
        <v>16</v>
      </c>
      <c r="S4671" s="7">
        <v>1</v>
      </c>
      <c r="T4671" s="7">
        <v>6</v>
      </c>
      <c r="U4671" s="7">
        <v>45</v>
      </c>
      <c r="V4671" s="7">
        <v>3</v>
      </c>
      <c r="W4671" s="7">
        <v>33</v>
      </c>
      <c r="X4671" s="7">
        <v>47</v>
      </c>
      <c r="Y4671" s="7">
        <v>4</v>
      </c>
      <c r="Z4671" s="7">
        <v>1</v>
      </c>
      <c r="AA4671"/>
    </row>
    <row r="4672" spans="1:27" x14ac:dyDescent="0.25">
      <c r="A4672" s="24">
        <f t="shared" si="220"/>
        <v>1</v>
      </c>
      <c r="B4672" s="24" t="str">
        <f t="shared" si="218"/>
        <v/>
      </c>
      <c r="C4672" s="24" t="str">
        <f t="shared" si="219"/>
        <v/>
      </c>
      <c r="D4672" s="24">
        <v>2026</v>
      </c>
      <c r="E4672" s="7" t="s">
        <v>4962</v>
      </c>
      <c r="F4672" s="7" t="s">
        <v>4958</v>
      </c>
      <c r="G4672" s="7" t="s">
        <v>29</v>
      </c>
      <c r="H4672" s="7" t="s">
        <v>33</v>
      </c>
      <c r="I4672" s="8">
        <v>0.28999999999999998</v>
      </c>
      <c r="J4672" s="8">
        <v>0.371</v>
      </c>
      <c r="K4672" s="8">
        <v>0.48599999999999999</v>
      </c>
      <c r="L4672" s="8">
        <v>0.85699999999999998</v>
      </c>
      <c r="M4672" s="7">
        <v>64</v>
      </c>
      <c r="N4672" s="7">
        <v>296</v>
      </c>
      <c r="O4672" s="7">
        <v>259</v>
      </c>
      <c r="P4672" s="7">
        <v>57</v>
      </c>
      <c r="Q4672" s="7">
        <v>75</v>
      </c>
      <c r="R4672" s="7">
        <v>22</v>
      </c>
      <c r="S4672" s="7">
        <v>1</v>
      </c>
      <c r="T4672" s="7">
        <v>9</v>
      </c>
      <c r="U4672" s="7">
        <v>35</v>
      </c>
      <c r="V4672" s="7">
        <v>12</v>
      </c>
      <c r="W4672" s="7">
        <v>22</v>
      </c>
      <c r="X4672" s="7">
        <v>57</v>
      </c>
      <c r="Y4672" s="7">
        <v>4</v>
      </c>
      <c r="Z4672" s="7">
        <v>3</v>
      </c>
      <c r="AA4672"/>
    </row>
    <row r="4673" spans="1:27" x14ac:dyDescent="0.25">
      <c r="A4673" s="24">
        <f t="shared" si="220"/>
        <v>1</v>
      </c>
      <c r="B4673" s="24" t="str">
        <f t="shared" si="218"/>
        <v/>
      </c>
      <c r="C4673" s="24" t="str">
        <f t="shared" si="219"/>
        <v/>
      </c>
      <c r="D4673" s="24">
        <v>2026</v>
      </c>
      <c r="E4673" s="7" t="s">
        <v>4963</v>
      </c>
      <c r="F4673" s="7" t="s">
        <v>4958</v>
      </c>
      <c r="G4673" s="7" t="s">
        <v>29</v>
      </c>
      <c r="H4673" s="7" t="s">
        <v>44</v>
      </c>
      <c r="I4673" s="8">
        <v>0.28299999999999997</v>
      </c>
      <c r="J4673" s="8">
        <v>0.442</v>
      </c>
      <c r="K4673" s="8">
        <v>0.502</v>
      </c>
      <c r="L4673" s="8">
        <v>0.94399999999999995</v>
      </c>
      <c r="M4673" s="7">
        <v>65</v>
      </c>
      <c r="N4673" s="7">
        <v>302</v>
      </c>
      <c r="O4673" s="7">
        <v>233</v>
      </c>
      <c r="P4673" s="7">
        <v>64</v>
      </c>
      <c r="Q4673" s="7">
        <v>66</v>
      </c>
      <c r="R4673" s="7">
        <v>12</v>
      </c>
      <c r="S4673" s="7">
        <v>0</v>
      </c>
      <c r="T4673" s="7">
        <v>13</v>
      </c>
      <c r="U4673" s="7">
        <v>48</v>
      </c>
      <c r="V4673" s="7">
        <v>19</v>
      </c>
      <c r="W4673" s="7">
        <v>48</v>
      </c>
      <c r="X4673" s="7">
        <v>43</v>
      </c>
      <c r="Y4673" s="7">
        <v>4</v>
      </c>
      <c r="Z4673" s="7">
        <v>1</v>
      </c>
      <c r="AA4673"/>
    </row>
    <row r="4674" spans="1:27" x14ac:dyDescent="0.25">
      <c r="A4674" s="24">
        <f t="shared" si="220"/>
        <v>1</v>
      </c>
      <c r="B4674" s="24" t="str">
        <f t="shared" ref="B4674:B4737" si="221">IF(COUNTIFS(Draft_Player,$E4674),COUNTIFS(Draft_Player,$E4674),"")</f>
        <v/>
      </c>
      <c r="C4674" s="24" t="str">
        <f t="shared" ref="C4674:C4737" si="222">IF(COUNTIFS(Transfers_Player,$E4674),COUNTIFS(Transfers_Player,$E4674),"")</f>
        <v/>
      </c>
      <c r="D4674" s="24">
        <v>2026</v>
      </c>
      <c r="E4674" s="7" t="s">
        <v>4964</v>
      </c>
      <c r="F4674" s="7" t="s">
        <v>4958</v>
      </c>
      <c r="G4674" s="7" t="s">
        <v>29</v>
      </c>
      <c r="H4674" s="7" t="s">
        <v>42</v>
      </c>
      <c r="I4674" s="8">
        <v>0.25600000000000001</v>
      </c>
      <c r="J4674" s="8">
        <v>0.379</v>
      </c>
      <c r="K4674" s="8">
        <v>0.36599999999999999</v>
      </c>
      <c r="L4674" s="8">
        <v>0.745</v>
      </c>
      <c r="M4674" s="7">
        <v>66</v>
      </c>
      <c r="N4674" s="7">
        <v>279</v>
      </c>
      <c r="O4674" s="7">
        <v>227</v>
      </c>
      <c r="P4674" s="7">
        <v>45</v>
      </c>
      <c r="Q4674" s="7">
        <v>58</v>
      </c>
      <c r="R4674" s="7">
        <v>7</v>
      </c>
      <c r="S4674" s="7">
        <v>3</v>
      </c>
      <c r="T4674" s="7">
        <v>4</v>
      </c>
      <c r="U4674" s="7">
        <v>44</v>
      </c>
      <c r="V4674" s="7">
        <v>9</v>
      </c>
      <c r="W4674" s="7">
        <v>38</v>
      </c>
      <c r="X4674" s="7">
        <v>55</v>
      </c>
      <c r="Y4674" s="7">
        <v>6</v>
      </c>
      <c r="Z4674" s="7">
        <v>1</v>
      </c>
      <c r="AA4674"/>
    </row>
    <row r="4675" spans="1:27" x14ac:dyDescent="0.25">
      <c r="A4675" s="24" t="str">
        <f t="shared" ref="A4675:A4738" si="223">IF(OR(G4675="SR", G4675="GR"), 1, "")</f>
        <v/>
      </c>
      <c r="B4675" s="24" t="str">
        <f t="shared" si="221"/>
        <v/>
      </c>
      <c r="C4675" s="24" t="str">
        <f t="shared" si="222"/>
        <v/>
      </c>
      <c r="D4675" s="24">
        <v>2026</v>
      </c>
      <c r="E4675" s="7" t="s">
        <v>4966</v>
      </c>
      <c r="F4675" s="7" t="s">
        <v>4958</v>
      </c>
      <c r="G4675" s="7" t="s">
        <v>24</v>
      </c>
      <c r="H4675" s="7" t="s">
        <v>30</v>
      </c>
      <c r="I4675" s="8">
        <v>0.29799999999999999</v>
      </c>
      <c r="J4675" s="8">
        <v>0.33900000000000002</v>
      </c>
      <c r="K4675" s="8">
        <v>0.45200000000000001</v>
      </c>
      <c r="L4675" s="8">
        <v>0.79100000000000004</v>
      </c>
      <c r="M4675" s="7">
        <v>38</v>
      </c>
      <c r="N4675" s="7">
        <v>118</v>
      </c>
      <c r="O4675" s="7">
        <v>104</v>
      </c>
      <c r="P4675" s="7">
        <v>24</v>
      </c>
      <c r="Q4675" s="7">
        <v>31</v>
      </c>
      <c r="R4675" s="7">
        <v>7</v>
      </c>
      <c r="S4675" s="7">
        <v>0</v>
      </c>
      <c r="T4675" s="7">
        <v>3</v>
      </c>
      <c r="U4675" s="7">
        <v>12</v>
      </c>
      <c r="V4675" s="7">
        <v>4</v>
      </c>
      <c r="W4675" s="7">
        <v>4</v>
      </c>
      <c r="X4675" s="7">
        <v>20</v>
      </c>
      <c r="Y4675" s="7">
        <v>6</v>
      </c>
      <c r="Z4675" s="7">
        <v>1</v>
      </c>
      <c r="AA4675"/>
    </row>
    <row r="4676" spans="1:27" x14ac:dyDescent="0.25">
      <c r="A4676" s="24" t="str">
        <f t="shared" si="223"/>
        <v/>
      </c>
      <c r="B4676" s="24" t="str">
        <f t="shared" si="221"/>
        <v/>
      </c>
      <c r="C4676" s="24" t="str">
        <f t="shared" si="222"/>
        <v/>
      </c>
      <c r="D4676" s="24">
        <v>2026</v>
      </c>
      <c r="E4676" s="7" t="s">
        <v>4972</v>
      </c>
      <c r="F4676" s="7" t="s">
        <v>4958</v>
      </c>
      <c r="G4676" s="7" t="s">
        <v>37</v>
      </c>
      <c r="H4676" s="7" t="s">
        <v>38</v>
      </c>
      <c r="I4676" s="8">
        <v>0.25900000000000001</v>
      </c>
      <c r="J4676" s="8">
        <v>0.38500000000000001</v>
      </c>
      <c r="K4676" s="8">
        <v>0.624</v>
      </c>
      <c r="L4676" s="8">
        <v>1.008</v>
      </c>
      <c r="M4676" s="7">
        <v>32</v>
      </c>
      <c r="N4676" s="7">
        <v>104</v>
      </c>
      <c r="O4676" s="7">
        <v>85</v>
      </c>
      <c r="P4676" s="7">
        <v>20</v>
      </c>
      <c r="Q4676" s="7">
        <v>22</v>
      </c>
      <c r="R4676" s="7">
        <v>4</v>
      </c>
      <c r="S4676" s="7">
        <v>0</v>
      </c>
      <c r="T4676" s="7">
        <v>9</v>
      </c>
      <c r="U4676" s="7">
        <v>26</v>
      </c>
      <c r="V4676" s="7">
        <v>7</v>
      </c>
      <c r="W4676" s="7">
        <v>11</v>
      </c>
      <c r="X4676" s="7">
        <v>30</v>
      </c>
      <c r="Y4676" s="7">
        <v>0</v>
      </c>
      <c r="Z4676" s="7">
        <v>0</v>
      </c>
      <c r="AA4676"/>
    </row>
    <row r="4677" spans="1:27" x14ac:dyDescent="0.25">
      <c r="A4677" s="24" t="str">
        <f t="shared" si="223"/>
        <v/>
      </c>
      <c r="B4677" s="24" t="str">
        <f t="shared" si="221"/>
        <v/>
      </c>
      <c r="C4677" s="24" t="str">
        <f t="shared" si="222"/>
        <v/>
      </c>
      <c r="D4677" s="24">
        <v>2026</v>
      </c>
      <c r="E4677" s="7" t="s">
        <v>4965</v>
      </c>
      <c r="F4677" s="7" t="s">
        <v>4958</v>
      </c>
      <c r="G4677" s="7" t="s">
        <v>24</v>
      </c>
      <c r="H4677" s="7" t="s">
        <v>40</v>
      </c>
      <c r="I4677" s="8">
        <v>0.25900000000000001</v>
      </c>
      <c r="J4677" s="8">
        <v>0.36</v>
      </c>
      <c r="K4677" s="8">
        <v>0.32700000000000001</v>
      </c>
      <c r="L4677" s="8">
        <v>0.68700000000000006</v>
      </c>
      <c r="M4677" s="7">
        <v>45</v>
      </c>
      <c r="N4677" s="7">
        <v>173</v>
      </c>
      <c r="O4677" s="7">
        <v>147</v>
      </c>
      <c r="P4677" s="7">
        <v>22</v>
      </c>
      <c r="Q4677" s="7">
        <v>38</v>
      </c>
      <c r="R4677" s="7">
        <v>7</v>
      </c>
      <c r="S4677" s="7">
        <v>0</v>
      </c>
      <c r="T4677" s="7">
        <v>1</v>
      </c>
      <c r="U4677" s="7">
        <v>22</v>
      </c>
      <c r="V4677" s="7">
        <v>8</v>
      </c>
      <c r="W4677" s="7">
        <v>16</v>
      </c>
      <c r="X4677" s="7">
        <v>42</v>
      </c>
      <c r="Y4677" s="7">
        <v>2</v>
      </c>
      <c r="Z4677" s="7">
        <v>1</v>
      </c>
      <c r="AA4677"/>
    </row>
    <row r="4678" spans="1:27" x14ac:dyDescent="0.25">
      <c r="A4678" s="24">
        <f t="shared" si="223"/>
        <v>1</v>
      </c>
      <c r="B4678" s="24" t="str">
        <f t="shared" si="221"/>
        <v/>
      </c>
      <c r="C4678" s="24" t="str">
        <f t="shared" si="222"/>
        <v/>
      </c>
      <c r="D4678" s="24">
        <v>2026</v>
      </c>
      <c r="E4678" s="7" t="s">
        <v>4967</v>
      </c>
      <c r="F4678" s="7" t="s">
        <v>4958</v>
      </c>
      <c r="G4678" s="7" t="s">
        <v>29</v>
      </c>
      <c r="H4678" s="7" t="s">
        <v>38</v>
      </c>
      <c r="I4678" s="8">
        <v>0.23100000000000001</v>
      </c>
      <c r="J4678" s="8">
        <v>0.33300000000000002</v>
      </c>
      <c r="K4678" s="8">
        <v>0.28199999999999997</v>
      </c>
      <c r="L4678" s="8">
        <v>0.61499999999999999</v>
      </c>
      <c r="M4678" s="7">
        <v>19</v>
      </c>
      <c r="N4678" s="7">
        <v>45</v>
      </c>
      <c r="O4678" s="7">
        <v>39</v>
      </c>
      <c r="P4678" s="7">
        <v>3</v>
      </c>
      <c r="Q4678" s="7">
        <v>9</v>
      </c>
      <c r="R4678" s="7">
        <v>2</v>
      </c>
      <c r="S4678" s="7">
        <v>0</v>
      </c>
      <c r="T4678" s="7">
        <v>0</v>
      </c>
      <c r="U4678" s="7">
        <v>2</v>
      </c>
      <c r="V4678" s="7">
        <v>3</v>
      </c>
      <c r="W4678" s="7">
        <v>3</v>
      </c>
      <c r="X4678" s="7">
        <v>8</v>
      </c>
      <c r="Y4678" s="7">
        <v>1</v>
      </c>
      <c r="Z4678" s="7">
        <v>0</v>
      </c>
      <c r="AA4678"/>
    </row>
    <row r="4679" spans="1:27" x14ac:dyDescent="0.25">
      <c r="A4679" s="24">
        <f t="shared" si="223"/>
        <v>1</v>
      </c>
      <c r="B4679" s="24" t="str">
        <f t="shared" si="221"/>
        <v/>
      </c>
      <c r="C4679" s="24" t="str">
        <f t="shared" si="222"/>
        <v/>
      </c>
      <c r="D4679" s="24">
        <v>2026</v>
      </c>
      <c r="E4679" s="7" t="s">
        <v>4968</v>
      </c>
      <c r="F4679" s="7" t="s">
        <v>4958</v>
      </c>
      <c r="G4679" s="7" t="s">
        <v>29</v>
      </c>
      <c r="H4679" s="7" t="s">
        <v>30</v>
      </c>
      <c r="I4679" s="8">
        <v>0.2</v>
      </c>
      <c r="J4679" s="8">
        <v>0.41699999999999998</v>
      </c>
      <c r="K4679" s="8">
        <v>0.2</v>
      </c>
      <c r="L4679" s="8">
        <v>0.61699999999999999</v>
      </c>
      <c r="M4679" s="7">
        <v>16</v>
      </c>
      <c r="N4679" s="7">
        <v>36</v>
      </c>
      <c r="O4679" s="7">
        <v>25</v>
      </c>
      <c r="P4679" s="7">
        <v>4</v>
      </c>
      <c r="Q4679" s="7">
        <v>5</v>
      </c>
      <c r="R4679" s="7">
        <v>0</v>
      </c>
      <c r="S4679" s="7">
        <v>0</v>
      </c>
      <c r="T4679" s="7">
        <v>0</v>
      </c>
      <c r="U4679" s="7">
        <v>2</v>
      </c>
      <c r="V4679" s="7">
        <v>0</v>
      </c>
      <c r="W4679" s="7">
        <v>10</v>
      </c>
      <c r="X4679" s="7">
        <v>8</v>
      </c>
      <c r="Y4679" s="7">
        <v>1</v>
      </c>
      <c r="Z4679" s="7">
        <v>0</v>
      </c>
      <c r="AA4679"/>
    </row>
    <row r="4680" spans="1:27" x14ac:dyDescent="0.25">
      <c r="A4680" s="24" t="str">
        <f t="shared" si="223"/>
        <v/>
      </c>
      <c r="B4680" s="24" t="str">
        <f t="shared" si="221"/>
        <v/>
      </c>
      <c r="C4680" s="24" t="str">
        <f t="shared" si="222"/>
        <v/>
      </c>
      <c r="D4680" s="24">
        <v>2026</v>
      </c>
      <c r="E4680" s="7" t="s">
        <v>4969</v>
      </c>
      <c r="F4680" s="7" t="s">
        <v>4958</v>
      </c>
      <c r="G4680" s="7" t="s">
        <v>47</v>
      </c>
      <c r="H4680" s="7" t="s">
        <v>25</v>
      </c>
      <c r="I4680" s="8">
        <v>0.19600000000000001</v>
      </c>
      <c r="J4680" s="8">
        <v>0.33900000000000002</v>
      </c>
      <c r="K4680" s="8">
        <v>0.52200000000000002</v>
      </c>
      <c r="L4680" s="8">
        <v>0.86099999999999999</v>
      </c>
      <c r="M4680" s="7">
        <v>17</v>
      </c>
      <c r="N4680" s="7">
        <v>56</v>
      </c>
      <c r="O4680" s="7">
        <v>46</v>
      </c>
      <c r="P4680" s="7">
        <v>7</v>
      </c>
      <c r="Q4680" s="7">
        <v>9</v>
      </c>
      <c r="R4680" s="7">
        <v>3</v>
      </c>
      <c r="S4680" s="7">
        <v>0</v>
      </c>
      <c r="T4680" s="7">
        <v>4</v>
      </c>
      <c r="U4680" s="7">
        <v>13</v>
      </c>
      <c r="V4680" s="7">
        <v>3</v>
      </c>
      <c r="W4680" s="7">
        <v>7</v>
      </c>
      <c r="X4680" s="7">
        <v>21</v>
      </c>
      <c r="Y4680" s="7">
        <v>0</v>
      </c>
      <c r="Z4680" s="7">
        <v>0</v>
      </c>
      <c r="AA4680"/>
    </row>
    <row r="4681" spans="1:27" x14ac:dyDescent="0.25">
      <c r="A4681" s="24">
        <f t="shared" si="223"/>
        <v>1</v>
      </c>
      <c r="B4681" s="24" t="str">
        <f t="shared" si="221"/>
        <v/>
      </c>
      <c r="C4681" s="24" t="str">
        <f t="shared" si="222"/>
        <v/>
      </c>
      <c r="D4681" s="24">
        <v>2026</v>
      </c>
      <c r="E4681" s="7" t="s">
        <v>4970</v>
      </c>
      <c r="F4681" s="7" t="s">
        <v>4958</v>
      </c>
      <c r="G4681" s="7" t="s">
        <v>29</v>
      </c>
      <c r="H4681" s="7" t="s">
        <v>35</v>
      </c>
      <c r="I4681" s="8">
        <v>0.188</v>
      </c>
      <c r="J4681" s="8">
        <v>0.23499999999999999</v>
      </c>
      <c r="K4681" s="8">
        <v>0.46899999999999997</v>
      </c>
      <c r="L4681" s="8">
        <v>0.70399999999999996</v>
      </c>
      <c r="M4681" s="7">
        <v>14</v>
      </c>
      <c r="N4681" s="7">
        <v>34</v>
      </c>
      <c r="O4681" s="7">
        <v>32</v>
      </c>
      <c r="P4681" s="7">
        <v>5</v>
      </c>
      <c r="Q4681" s="7">
        <v>6</v>
      </c>
      <c r="R4681" s="7">
        <v>3</v>
      </c>
      <c r="S4681" s="7">
        <v>0</v>
      </c>
      <c r="T4681" s="7">
        <v>2</v>
      </c>
      <c r="U4681" s="7">
        <v>6</v>
      </c>
      <c r="V4681" s="7">
        <v>1</v>
      </c>
      <c r="W4681" s="7">
        <v>1</v>
      </c>
      <c r="X4681" s="7">
        <v>16</v>
      </c>
      <c r="Y4681" s="7">
        <v>1</v>
      </c>
      <c r="Z4681" s="7">
        <v>0</v>
      </c>
      <c r="AA4681"/>
    </row>
    <row r="4682" spans="1:27" x14ac:dyDescent="0.25">
      <c r="A4682" s="24" t="str">
        <f t="shared" si="223"/>
        <v/>
      </c>
      <c r="B4682" s="24" t="str">
        <f t="shared" si="221"/>
        <v/>
      </c>
      <c r="C4682" s="24" t="str">
        <f t="shared" si="222"/>
        <v/>
      </c>
      <c r="D4682" s="24">
        <v>2026</v>
      </c>
      <c r="E4682" s="7" t="s">
        <v>4971</v>
      </c>
      <c r="F4682" s="7" t="s">
        <v>4958</v>
      </c>
      <c r="G4682" s="7" t="s">
        <v>37</v>
      </c>
      <c r="H4682" s="7" t="s">
        <v>35</v>
      </c>
      <c r="I4682" s="8">
        <v>0.16300000000000001</v>
      </c>
      <c r="J4682" s="8">
        <v>0.311</v>
      </c>
      <c r="K4682" s="8">
        <v>0.245</v>
      </c>
      <c r="L4682" s="8">
        <v>0.55600000000000005</v>
      </c>
      <c r="M4682" s="7">
        <v>20</v>
      </c>
      <c r="N4682" s="7">
        <v>69</v>
      </c>
      <c r="O4682" s="7">
        <v>49</v>
      </c>
      <c r="P4682" s="7">
        <v>7</v>
      </c>
      <c r="Q4682" s="7">
        <v>8</v>
      </c>
      <c r="R4682" s="7">
        <v>1</v>
      </c>
      <c r="S4682" s="7">
        <v>0</v>
      </c>
      <c r="T4682" s="7">
        <v>1</v>
      </c>
      <c r="U4682" s="7">
        <v>4</v>
      </c>
      <c r="V4682" s="7">
        <v>2</v>
      </c>
      <c r="W4682" s="7">
        <v>9</v>
      </c>
      <c r="X4682" s="7">
        <v>18</v>
      </c>
      <c r="Y4682" s="7">
        <v>0</v>
      </c>
      <c r="Z4682" s="7">
        <v>2</v>
      </c>
      <c r="AA4682"/>
    </row>
    <row r="4683" spans="1:27" x14ac:dyDescent="0.25">
      <c r="A4683" s="24" t="str">
        <f t="shared" si="223"/>
        <v/>
      </c>
      <c r="B4683" s="24" t="str">
        <f t="shared" si="221"/>
        <v/>
      </c>
      <c r="C4683" s="24" t="str">
        <f t="shared" si="222"/>
        <v/>
      </c>
      <c r="D4683" s="24">
        <v>2026</v>
      </c>
      <c r="E4683" s="7" t="s">
        <v>4973</v>
      </c>
      <c r="F4683" s="7" t="s">
        <v>4958</v>
      </c>
      <c r="G4683" s="7" t="s">
        <v>47</v>
      </c>
      <c r="H4683" s="7" t="s">
        <v>38</v>
      </c>
      <c r="I4683" s="8">
        <v>7.6999999999999999E-2</v>
      </c>
      <c r="J4683" s="8">
        <v>0.2</v>
      </c>
      <c r="K4683" s="8">
        <v>7.6999999999999999E-2</v>
      </c>
      <c r="L4683" s="8">
        <v>0.27700000000000002</v>
      </c>
      <c r="M4683" s="7">
        <v>11</v>
      </c>
      <c r="N4683" s="7">
        <v>15</v>
      </c>
      <c r="O4683" s="7">
        <v>13</v>
      </c>
      <c r="P4683" s="7">
        <v>1</v>
      </c>
      <c r="Q4683" s="7">
        <v>1</v>
      </c>
      <c r="R4683" s="7">
        <v>0</v>
      </c>
      <c r="S4683" s="7">
        <v>0</v>
      </c>
      <c r="T4683" s="7">
        <v>0</v>
      </c>
      <c r="U4683" s="7">
        <v>1</v>
      </c>
      <c r="V4683" s="7">
        <v>2</v>
      </c>
      <c r="W4683" s="7">
        <v>0</v>
      </c>
      <c r="X4683" s="7">
        <v>6</v>
      </c>
      <c r="Y4683" s="7">
        <v>0</v>
      </c>
      <c r="Z4683" s="7">
        <v>0</v>
      </c>
      <c r="AA4683"/>
    </row>
    <row r="4684" spans="1:27" x14ac:dyDescent="0.25">
      <c r="A4684" s="24" t="str">
        <f t="shared" si="223"/>
        <v/>
      </c>
      <c r="B4684" s="24" t="str">
        <f t="shared" si="221"/>
        <v/>
      </c>
      <c r="C4684" s="24" t="str">
        <f t="shared" si="222"/>
        <v/>
      </c>
      <c r="D4684" s="24">
        <v>2026</v>
      </c>
      <c r="E4684" s="7" t="s">
        <v>4974</v>
      </c>
      <c r="F4684" s="7" t="s">
        <v>4958</v>
      </c>
      <c r="G4684" s="7" t="s">
        <v>47</v>
      </c>
      <c r="H4684" s="7" t="s">
        <v>64</v>
      </c>
      <c r="I4684" s="8">
        <v>0</v>
      </c>
      <c r="J4684" s="8">
        <v>0</v>
      </c>
      <c r="K4684" s="8">
        <v>0</v>
      </c>
      <c r="L4684" s="8">
        <v>0</v>
      </c>
      <c r="M4684" s="7">
        <v>2</v>
      </c>
      <c r="N4684" s="7">
        <v>3</v>
      </c>
      <c r="O4684" s="7">
        <v>3</v>
      </c>
      <c r="P4684" s="7">
        <v>1</v>
      </c>
      <c r="Q4684" s="7">
        <v>0</v>
      </c>
      <c r="R4684" s="7">
        <v>0</v>
      </c>
      <c r="S4684" s="7">
        <v>0</v>
      </c>
      <c r="T4684" s="7">
        <v>0</v>
      </c>
      <c r="U4684" s="7">
        <v>0</v>
      </c>
      <c r="V4684" s="7">
        <v>0</v>
      </c>
      <c r="W4684" s="7">
        <v>0</v>
      </c>
      <c r="X4684" s="7">
        <v>2</v>
      </c>
      <c r="Y4684" s="7">
        <v>0</v>
      </c>
      <c r="Z4684" s="7">
        <v>0</v>
      </c>
      <c r="AA4684"/>
    </row>
    <row r="4685" spans="1:27" x14ac:dyDescent="0.25">
      <c r="A4685" s="24">
        <f t="shared" si="223"/>
        <v>1</v>
      </c>
      <c r="B4685" s="24" t="str">
        <f t="shared" si="221"/>
        <v/>
      </c>
      <c r="C4685" s="24" t="str">
        <f t="shared" si="222"/>
        <v/>
      </c>
      <c r="D4685" s="24">
        <v>2026</v>
      </c>
      <c r="E4685" s="7" t="s">
        <v>4996</v>
      </c>
      <c r="F4685" s="7" t="s">
        <v>4994</v>
      </c>
      <c r="G4685" s="7" t="s">
        <v>29</v>
      </c>
      <c r="H4685" s="7" t="s">
        <v>44</v>
      </c>
      <c r="I4685" s="8">
        <v>0.311</v>
      </c>
      <c r="J4685" s="8">
        <v>0.46400000000000002</v>
      </c>
      <c r="K4685" s="8">
        <v>0.505</v>
      </c>
      <c r="L4685" s="8">
        <v>0.96799999999999997</v>
      </c>
      <c r="M4685" s="7">
        <v>62</v>
      </c>
      <c r="N4685" s="7">
        <v>276</v>
      </c>
      <c r="O4685" s="7">
        <v>212</v>
      </c>
      <c r="P4685" s="7">
        <v>47</v>
      </c>
      <c r="Q4685" s="7">
        <v>66</v>
      </c>
      <c r="R4685" s="7">
        <v>12</v>
      </c>
      <c r="S4685" s="7">
        <v>4</v>
      </c>
      <c r="T4685" s="7">
        <v>7</v>
      </c>
      <c r="U4685" s="7">
        <v>52</v>
      </c>
      <c r="V4685" s="7">
        <v>14</v>
      </c>
      <c r="W4685" s="7">
        <v>48</v>
      </c>
      <c r="X4685" s="7">
        <v>35</v>
      </c>
      <c r="Y4685" s="7">
        <v>7</v>
      </c>
      <c r="Z4685" s="7">
        <v>4</v>
      </c>
      <c r="AA4685"/>
    </row>
    <row r="4686" spans="1:27" x14ac:dyDescent="0.25">
      <c r="A4686" s="24" t="str">
        <f t="shared" si="223"/>
        <v/>
      </c>
      <c r="B4686" s="24" t="str">
        <f t="shared" si="221"/>
        <v/>
      </c>
      <c r="C4686" s="24" t="str">
        <f t="shared" si="222"/>
        <v/>
      </c>
      <c r="D4686" s="24">
        <v>2026</v>
      </c>
      <c r="E4686" s="7" t="s">
        <v>4995</v>
      </c>
      <c r="F4686" s="7" t="s">
        <v>4994</v>
      </c>
      <c r="G4686" s="7" t="s">
        <v>47</v>
      </c>
      <c r="H4686" s="7" t="s">
        <v>25</v>
      </c>
      <c r="I4686" s="8">
        <v>0.307</v>
      </c>
      <c r="J4686" s="8">
        <v>0.39300000000000002</v>
      </c>
      <c r="K4686" s="8">
        <v>0.45600000000000002</v>
      </c>
      <c r="L4686" s="8">
        <v>0.84899999999999998</v>
      </c>
      <c r="M4686" s="7">
        <v>61</v>
      </c>
      <c r="N4686" s="7">
        <v>256</v>
      </c>
      <c r="O4686" s="7">
        <v>215</v>
      </c>
      <c r="P4686" s="7">
        <v>39</v>
      </c>
      <c r="Q4686" s="7">
        <v>66</v>
      </c>
      <c r="R4686" s="7">
        <v>15</v>
      </c>
      <c r="S4686" s="7">
        <v>1</v>
      </c>
      <c r="T4686" s="7">
        <v>5</v>
      </c>
      <c r="U4686" s="7">
        <v>50</v>
      </c>
      <c r="V4686" s="7">
        <v>6</v>
      </c>
      <c r="W4686" s="7">
        <v>27</v>
      </c>
      <c r="X4686" s="7">
        <v>38</v>
      </c>
      <c r="Y4686" s="7">
        <v>7</v>
      </c>
      <c r="Z4686" s="7">
        <v>3</v>
      </c>
      <c r="AA4686"/>
    </row>
    <row r="4687" spans="1:27" x14ac:dyDescent="0.25">
      <c r="A4687" s="24" t="str">
        <f t="shared" si="223"/>
        <v/>
      </c>
      <c r="B4687" s="24" t="str">
        <f t="shared" si="221"/>
        <v/>
      </c>
      <c r="C4687" s="24" t="str">
        <f t="shared" si="222"/>
        <v/>
      </c>
      <c r="D4687" s="24">
        <v>2026</v>
      </c>
      <c r="E4687" s="7" t="s">
        <v>4993</v>
      </c>
      <c r="F4687" s="7" t="s">
        <v>4994</v>
      </c>
      <c r="G4687" s="7" t="s">
        <v>47</v>
      </c>
      <c r="H4687" s="7" t="s">
        <v>27</v>
      </c>
      <c r="I4687" s="8">
        <v>0.29599999999999999</v>
      </c>
      <c r="J4687" s="8">
        <v>0.374</v>
      </c>
      <c r="K4687" s="8">
        <v>0.38500000000000001</v>
      </c>
      <c r="L4687" s="8">
        <v>0.75900000000000001</v>
      </c>
      <c r="M4687" s="7">
        <v>52</v>
      </c>
      <c r="N4687" s="7">
        <v>197</v>
      </c>
      <c r="O4687" s="7">
        <v>169</v>
      </c>
      <c r="P4687" s="7">
        <v>34</v>
      </c>
      <c r="Q4687" s="7">
        <v>50</v>
      </c>
      <c r="R4687" s="7">
        <v>9</v>
      </c>
      <c r="S4687" s="7">
        <v>0</v>
      </c>
      <c r="T4687" s="7">
        <v>2</v>
      </c>
      <c r="U4687" s="7">
        <v>18</v>
      </c>
      <c r="V4687" s="7">
        <v>7</v>
      </c>
      <c r="W4687" s="7">
        <v>16</v>
      </c>
      <c r="X4687" s="7">
        <v>38</v>
      </c>
      <c r="Y4687" s="7">
        <v>14</v>
      </c>
      <c r="Z4687" s="7">
        <v>3</v>
      </c>
      <c r="AA4687"/>
    </row>
    <row r="4688" spans="1:27" x14ac:dyDescent="0.25">
      <c r="A4688" s="24">
        <f t="shared" si="223"/>
        <v>1</v>
      </c>
      <c r="B4688" s="24" t="str">
        <f t="shared" si="221"/>
        <v/>
      </c>
      <c r="C4688" s="24" t="str">
        <f t="shared" si="222"/>
        <v/>
      </c>
      <c r="D4688" s="24">
        <v>2026</v>
      </c>
      <c r="E4688" s="7" t="s">
        <v>4997</v>
      </c>
      <c r="F4688" s="7" t="s">
        <v>4994</v>
      </c>
      <c r="G4688" s="7" t="s">
        <v>29</v>
      </c>
      <c r="H4688" s="7" t="s">
        <v>42</v>
      </c>
      <c r="I4688" s="8">
        <v>0.28799999999999998</v>
      </c>
      <c r="J4688" s="8">
        <v>0.40799999999999997</v>
      </c>
      <c r="K4688" s="8">
        <v>0.436</v>
      </c>
      <c r="L4688" s="8">
        <v>0.84399999999999997</v>
      </c>
      <c r="M4688" s="7">
        <v>48</v>
      </c>
      <c r="N4688" s="7">
        <v>204</v>
      </c>
      <c r="O4688" s="7">
        <v>163</v>
      </c>
      <c r="P4688" s="7">
        <v>29</v>
      </c>
      <c r="Q4688" s="7">
        <v>47</v>
      </c>
      <c r="R4688" s="7">
        <v>13</v>
      </c>
      <c r="S4688" s="7">
        <v>1</v>
      </c>
      <c r="T4688" s="7">
        <v>3</v>
      </c>
      <c r="U4688" s="7">
        <v>23</v>
      </c>
      <c r="V4688" s="7">
        <v>17</v>
      </c>
      <c r="W4688" s="7">
        <v>18</v>
      </c>
      <c r="X4688" s="7">
        <v>32</v>
      </c>
      <c r="Y4688" s="7">
        <v>7</v>
      </c>
      <c r="Z4688" s="7">
        <v>2</v>
      </c>
      <c r="AA4688"/>
    </row>
    <row r="4689" spans="1:27" x14ac:dyDescent="0.25">
      <c r="A4689" s="24" t="str">
        <f t="shared" si="223"/>
        <v/>
      </c>
      <c r="B4689" s="24" t="str">
        <f t="shared" si="221"/>
        <v/>
      </c>
      <c r="C4689" s="24" t="str">
        <f t="shared" si="222"/>
        <v/>
      </c>
      <c r="D4689" s="24">
        <v>2026</v>
      </c>
      <c r="E4689" s="7" t="s">
        <v>4998</v>
      </c>
      <c r="F4689" s="7" t="s">
        <v>4994</v>
      </c>
      <c r="G4689" s="7" t="s">
        <v>37</v>
      </c>
      <c r="H4689" s="7" t="s">
        <v>33</v>
      </c>
      <c r="I4689" s="8">
        <v>0.26800000000000002</v>
      </c>
      <c r="J4689" s="8">
        <v>0.376</v>
      </c>
      <c r="K4689" s="8">
        <v>0.41</v>
      </c>
      <c r="L4689" s="8">
        <v>0.78600000000000003</v>
      </c>
      <c r="M4689" s="7">
        <v>62</v>
      </c>
      <c r="N4689" s="7">
        <v>258</v>
      </c>
      <c r="O4689" s="7">
        <v>205</v>
      </c>
      <c r="P4689" s="7">
        <v>47</v>
      </c>
      <c r="Q4689" s="7">
        <v>55</v>
      </c>
      <c r="R4689" s="7">
        <v>10</v>
      </c>
      <c r="S4689" s="7">
        <v>2</v>
      </c>
      <c r="T4689" s="7">
        <v>5</v>
      </c>
      <c r="U4689" s="7">
        <v>43</v>
      </c>
      <c r="V4689" s="7">
        <v>11</v>
      </c>
      <c r="W4689" s="7">
        <v>28</v>
      </c>
      <c r="X4689" s="7">
        <v>54</v>
      </c>
      <c r="Y4689" s="7">
        <v>15</v>
      </c>
      <c r="Z4689" s="7">
        <v>1</v>
      </c>
      <c r="AA4689"/>
    </row>
    <row r="4690" spans="1:27" x14ac:dyDescent="0.25">
      <c r="A4690" s="24" t="str">
        <f t="shared" si="223"/>
        <v/>
      </c>
      <c r="B4690" s="24" t="str">
        <f t="shared" si="221"/>
        <v/>
      </c>
      <c r="C4690" s="24" t="str">
        <f t="shared" si="222"/>
        <v/>
      </c>
      <c r="D4690" s="24">
        <v>2026</v>
      </c>
      <c r="E4690" s="7" t="s">
        <v>4999</v>
      </c>
      <c r="F4690" s="7" t="s">
        <v>4994</v>
      </c>
      <c r="G4690" s="7" t="s">
        <v>37</v>
      </c>
      <c r="H4690" s="7" t="s">
        <v>38</v>
      </c>
      <c r="I4690" s="8">
        <v>0.249</v>
      </c>
      <c r="J4690" s="8">
        <v>0.36099999999999999</v>
      </c>
      <c r="K4690" s="8">
        <v>0.39100000000000001</v>
      </c>
      <c r="L4690" s="8">
        <v>0.751</v>
      </c>
      <c r="M4690" s="7">
        <v>61</v>
      </c>
      <c r="N4690" s="7">
        <v>234</v>
      </c>
      <c r="O4690" s="7">
        <v>197</v>
      </c>
      <c r="P4690" s="7">
        <v>33</v>
      </c>
      <c r="Q4690" s="7">
        <v>49</v>
      </c>
      <c r="R4690" s="7">
        <v>9</v>
      </c>
      <c r="S4690" s="7">
        <v>2</v>
      </c>
      <c r="T4690" s="7">
        <v>5</v>
      </c>
      <c r="U4690" s="7">
        <v>35</v>
      </c>
      <c r="V4690" s="7">
        <v>8</v>
      </c>
      <c r="W4690" s="7">
        <v>27</v>
      </c>
      <c r="X4690" s="7">
        <v>38</v>
      </c>
      <c r="Y4690" s="7">
        <v>8</v>
      </c>
      <c r="Z4690" s="7">
        <v>7</v>
      </c>
      <c r="AA4690"/>
    </row>
    <row r="4691" spans="1:27" x14ac:dyDescent="0.25">
      <c r="A4691" s="24" t="str">
        <f t="shared" si="223"/>
        <v/>
      </c>
      <c r="B4691" s="24" t="str">
        <f t="shared" si="221"/>
        <v/>
      </c>
      <c r="C4691" s="24" t="str">
        <f t="shared" si="222"/>
        <v/>
      </c>
      <c r="D4691" s="24">
        <v>2026</v>
      </c>
      <c r="E4691" s="7" t="s">
        <v>5000</v>
      </c>
      <c r="F4691" s="7" t="s">
        <v>4994</v>
      </c>
      <c r="G4691" s="7" t="s">
        <v>47</v>
      </c>
      <c r="H4691" s="7" t="s">
        <v>40</v>
      </c>
      <c r="I4691" s="8">
        <v>0.23499999999999999</v>
      </c>
      <c r="J4691" s="8">
        <v>0.36799999999999999</v>
      </c>
      <c r="K4691" s="8">
        <v>0.28599999999999998</v>
      </c>
      <c r="L4691" s="8">
        <v>0.65500000000000003</v>
      </c>
      <c r="M4691" s="7">
        <v>62</v>
      </c>
      <c r="N4691" s="7">
        <v>266</v>
      </c>
      <c r="O4691" s="7">
        <v>213</v>
      </c>
      <c r="P4691" s="7">
        <v>39</v>
      </c>
      <c r="Q4691" s="7">
        <v>50</v>
      </c>
      <c r="R4691" s="7">
        <v>9</v>
      </c>
      <c r="S4691" s="7">
        <v>1</v>
      </c>
      <c r="T4691" s="7">
        <v>0</v>
      </c>
      <c r="U4691" s="7">
        <v>18</v>
      </c>
      <c r="V4691" s="7">
        <v>7</v>
      </c>
      <c r="W4691" s="7">
        <v>38</v>
      </c>
      <c r="X4691" s="7">
        <v>39</v>
      </c>
      <c r="Y4691" s="7">
        <v>15</v>
      </c>
      <c r="Z4691" s="7">
        <v>8</v>
      </c>
      <c r="AA4691"/>
    </row>
    <row r="4692" spans="1:27" x14ac:dyDescent="0.25">
      <c r="A4692" s="24" t="str">
        <f t="shared" si="223"/>
        <v/>
      </c>
      <c r="B4692" s="24" t="str">
        <f t="shared" si="221"/>
        <v/>
      </c>
      <c r="C4692" s="24" t="str">
        <f t="shared" si="222"/>
        <v/>
      </c>
      <c r="D4692" s="24">
        <v>2026</v>
      </c>
      <c r="E4692" s="7" t="s">
        <v>5001</v>
      </c>
      <c r="F4692" s="7" t="s">
        <v>4994</v>
      </c>
      <c r="G4692" s="7" t="s">
        <v>37</v>
      </c>
      <c r="H4692" s="7" t="s">
        <v>35</v>
      </c>
      <c r="I4692" s="8">
        <v>0.23</v>
      </c>
      <c r="J4692" s="8">
        <v>0.34200000000000003</v>
      </c>
      <c r="K4692" s="8">
        <v>0.46100000000000002</v>
      </c>
      <c r="L4692" s="8">
        <v>0.80300000000000005</v>
      </c>
      <c r="M4692" s="7">
        <v>54</v>
      </c>
      <c r="N4692" s="7">
        <v>232</v>
      </c>
      <c r="O4692" s="7">
        <v>191</v>
      </c>
      <c r="P4692" s="7">
        <v>39</v>
      </c>
      <c r="Q4692" s="7">
        <v>44</v>
      </c>
      <c r="R4692" s="7">
        <v>11</v>
      </c>
      <c r="S4692" s="7">
        <v>0</v>
      </c>
      <c r="T4692" s="7">
        <v>11</v>
      </c>
      <c r="U4692" s="7">
        <v>41</v>
      </c>
      <c r="V4692" s="7">
        <v>16</v>
      </c>
      <c r="W4692" s="7">
        <v>19</v>
      </c>
      <c r="X4692" s="7">
        <v>68</v>
      </c>
      <c r="Y4692" s="7">
        <v>5</v>
      </c>
      <c r="Z4692" s="7">
        <v>2</v>
      </c>
      <c r="AA4692"/>
    </row>
    <row r="4693" spans="1:27" x14ac:dyDescent="0.25">
      <c r="A4693" s="24" t="str">
        <f t="shared" si="223"/>
        <v/>
      </c>
      <c r="B4693" s="24" t="str">
        <f t="shared" si="221"/>
        <v/>
      </c>
      <c r="C4693" s="24" t="str">
        <f t="shared" si="222"/>
        <v/>
      </c>
      <c r="D4693" s="24">
        <v>2026</v>
      </c>
      <c r="E4693" s="7" t="s">
        <v>5003</v>
      </c>
      <c r="F4693" s="7" t="s">
        <v>4994</v>
      </c>
      <c r="G4693" s="7" t="s">
        <v>47</v>
      </c>
      <c r="H4693" s="7" t="s">
        <v>30</v>
      </c>
      <c r="I4693" s="8">
        <v>0.29299999999999998</v>
      </c>
      <c r="J4693" s="8">
        <v>0.38800000000000001</v>
      </c>
      <c r="K4693" s="8">
        <v>0.44800000000000001</v>
      </c>
      <c r="L4693" s="8">
        <v>0.83599999999999997</v>
      </c>
      <c r="M4693" s="7">
        <v>22</v>
      </c>
      <c r="N4693" s="7">
        <v>67</v>
      </c>
      <c r="O4693" s="7">
        <v>58</v>
      </c>
      <c r="P4693" s="7">
        <v>13</v>
      </c>
      <c r="Q4693" s="7">
        <v>17</v>
      </c>
      <c r="R4693" s="7">
        <v>6</v>
      </c>
      <c r="S4693" s="7">
        <v>0</v>
      </c>
      <c r="T4693" s="7">
        <v>1</v>
      </c>
      <c r="U4693" s="7">
        <v>12</v>
      </c>
      <c r="V4693" s="7">
        <v>6</v>
      </c>
      <c r="W4693" s="7">
        <v>3</v>
      </c>
      <c r="X4693" s="7">
        <v>19</v>
      </c>
      <c r="Y4693" s="7">
        <v>6</v>
      </c>
      <c r="Z4693" s="7">
        <v>1</v>
      </c>
      <c r="AA4693"/>
    </row>
    <row r="4694" spans="1:27" x14ac:dyDescent="0.25">
      <c r="A4694" s="24" t="str">
        <f t="shared" si="223"/>
        <v/>
      </c>
      <c r="B4694" s="24" t="str">
        <f t="shared" si="221"/>
        <v/>
      </c>
      <c r="C4694" s="24" t="str">
        <f t="shared" si="222"/>
        <v/>
      </c>
      <c r="D4694" s="24">
        <v>2026</v>
      </c>
      <c r="E4694" s="7" t="s">
        <v>5002</v>
      </c>
      <c r="F4694" s="7" t="s">
        <v>4994</v>
      </c>
      <c r="G4694" s="7" t="s">
        <v>24</v>
      </c>
      <c r="H4694" s="7" t="s">
        <v>30</v>
      </c>
      <c r="I4694" s="8">
        <v>0.28599999999999998</v>
      </c>
      <c r="J4694" s="8">
        <v>0.36499999999999999</v>
      </c>
      <c r="K4694" s="8">
        <v>0.45500000000000002</v>
      </c>
      <c r="L4694" s="8">
        <v>0.82</v>
      </c>
      <c r="M4694" s="7">
        <v>39</v>
      </c>
      <c r="N4694" s="7">
        <v>127</v>
      </c>
      <c r="O4694" s="7">
        <v>112</v>
      </c>
      <c r="P4694" s="7">
        <v>22</v>
      </c>
      <c r="Q4694" s="7">
        <v>32</v>
      </c>
      <c r="R4694" s="7">
        <v>5</v>
      </c>
      <c r="S4694" s="7">
        <v>1</v>
      </c>
      <c r="T4694" s="7">
        <v>4</v>
      </c>
      <c r="U4694" s="7">
        <v>17</v>
      </c>
      <c r="V4694" s="7">
        <v>5</v>
      </c>
      <c r="W4694" s="7">
        <v>9</v>
      </c>
      <c r="X4694" s="7">
        <v>22</v>
      </c>
      <c r="Y4694" s="7">
        <v>8</v>
      </c>
      <c r="Z4694" s="7">
        <v>2</v>
      </c>
      <c r="AA4694"/>
    </row>
    <row r="4695" spans="1:27" x14ac:dyDescent="0.25">
      <c r="A4695" s="24" t="str">
        <f t="shared" si="223"/>
        <v/>
      </c>
      <c r="B4695" s="24" t="str">
        <f t="shared" si="221"/>
        <v/>
      </c>
      <c r="C4695" s="24" t="str">
        <f t="shared" si="222"/>
        <v/>
      </c>
      <c r="D4695" s="24">
        <v>2026</v>
      </c>
      <c r="E4695" s="7" t="s">
        <v>5004</v>
      </c>
      <c r="F4695" s="7" t="s">
        <v>4994</v>
      </c>
      <c r="G4695" s="7" t="s">
        <v>24</v>
      </c>
      <c r="H4695" s="7" t="s">
        <v>42</v>
      </c>
      <c r="I4695" s="8">
        <v>0.27300000000000002</v>
      </c>
      <c r="J4695" s="8">
        <v>0.33300000000000002</v>
      </c>
      <c r="K4695" s="8">
        <v>0.38600000000000001</v>
      </c>
      <c r="L4695" s="8">
        <v>0.72</v>
      </c>
      <c r="M4695" s="7">
        <v>21</v>
      </c>
      <c r="N4695" s="7">
        <v>48</v>
      </c>
      <c r="O4695" s="7">
        <v>44</v>
      </c>
      <c r="P4695" s="7">
        <v>5</v>
      </c>
      <c r="Q4695" s="7">
        <v>12</v>
      </c>
      <c r="R4695" s="7">
        <v>2</v>
      </c>
      <c r="S4695" s="7">
        <v>0</v>
      </c>
      <c r="T4695" s="7">
        <v>1</v>
      </c>
      <c r="U4695" s="7">
        <v>6</v>
      </c>
      <c r="V4695" s="7">
        <v>1</v>
      </c>
      <c r="W4695" s="7">
        <v>3</v>
      </c>
      <c r="X4695" s="7">
        <v>15</v>
      </c>
      <c r="Y4695" s="7">
        <v>2</v>
      </c>
      <c r="Z4695" s="7">
        <v>1</v>
      </c>
      <c r="AA4695"/>
    </row>
    <row r="4696" spans="1:27" x14ac:dyDescent="0.25">
      <c r="A4696" s="24" t="str">
        <f t="shared" si="223"/>
        <v/>
      </c>
      <c r="B4696" s="24" t="str">
        <f t="shared" si="221"/>
        <v/>
      </c>
      <c r="C4696" s="24" t="str">
        <f t="shared" si="222"/>
        <v/>
      </c>
      <c r="D4696" s="24">
        <v>2026</v>
      </c>
      <c r="E4696" s="7" t="s">
        <v>5005</v>
      </c>
      <c r="F4696" s="7" t="s">
        <v>4994</v>
      </c>
      <c r="G4696" s="7" t="s">
        <v>37</v>
      </c>
      <c r="H4696" s="7" t="s">
        <v>30</v>
      </c>
      <c r="I4696" s="8">
        <v>0.27</v>
      </c>
      <c r="J4696" s="8">
        <v>0.34799999999999998</v>
      </c>
      <c r="K4696" s="8">
        <v>0.35699999999999998</v>
      </c>
      <c r="L4696" s="8">
        <v>0.70499999999999996</v>
      </c>
      <c r="M4696" s="7">
        <v>44</v>
      </c>
      <c r="N4696" s="7">
        <v>148</v>
      </c>
      <c r="O4696" s="7">
        <v>126</v>
      </c>
      <c r="P4696" s="7">
        <v>20</v>
      </c>
      <c r="Q4696" s="7">
        <v>34</v>
      </c>
      <c r="R4696" s="7">
        <v>7</v>
      </c>
      <c r="S4696" s="7">
        <v>2</v>
      </c>
      <c r="T4696" s="7">
        <v>0</v>
      </c>
      <c r="U4696" s="7">
        <v>17</v>
      </c>
      <c r="V4696" s="7">
        <v>5</v>
      </c>
      <c r="W4696" s="7">
        <v>10</v>
      </c>
      <c r="X4696" s="7">
        <v>30</v>
      </c>
      <c r="Y4696" s="7">
        <v>11</v>
      </c>
      <c r="Z4696" s="7">
        <v>3</v>
      </c>
      <c r="AA4696"/>
    </row>
    <row r="4697" spans="1:27" x14ac:dyDescent="0.25">
      <c r="A4697" s="24" t="str">
        <f t="shared" si="223"/>
        <v/>
      </c>
      <c r="B4697" s="24" t="str">
        <f t="shared" si="221"/>
        <v/>
      </c>
      <c r="C4697" s="24">
        <f t="shared" si="222"/>
        <v>1</v>
      </c>
      <c r="D4697" s="24">
        <v>2026</v>
      </c>
      <c r="E4697" s="7" t="s">
        <v>5006</v>
      </c>
      <c r="F4697" s="7" t="s">
        <v>4994</v>
      </c>
      <c r="G4697" s="7" t="s">
        <v>37</v>
      </c>
      <c r="H4697" s="7" t="s">
        <v>35</v>
      </c>
      <c r="I4697" s="8">
        <v>0.25</v>
      </c>
      <c r="J4697" s="8">
        <v>0.35699999999999998</v>
      </c>
      <c r="K4697" s="8">
        <v>0.41699999999999998</v>
      </c>
      <c r="L4697" s="8">
        <v>0.77400000000000002</v>
      </c>
      <c r="M4697" s="7">
        <v>10</v>
      </c>
      <c r="N4697" s="7">
        <v>28</v>
      </c>
      <c r="O4697" s="7">
        <v>24</v>
      </c>
      <c r="P4697" s="7">
        <v>4</v>
      </c>
      <c r="Q4697" s="7">
        <v>6</v>
      </c>
      <c r="R4697" s="7">
        <v>1</v>
      </c>
      <c r="S4697" s="7">
        <v>0</v>
      </c>
      <c r="T4697" s="7">
        <v>1</v>
      </c>
      <c r="U4697" s="7">
        <v>4</v>
      </c>
      <c r="V4697" s="7">
        <v>3</v>
      </c>
      <c r="W4697" s="7">
        <v>1</v>
      </c>
      <c r="X4697" s="7">
        <v>6</v>
      </c>
      <c r="Y4697" s="7">
        <v>2</v>
      </c>
      <c r="Z4697" s="7">
        <v>0</v>
      </c>
      <c r="AA4697"/>
    </row>
    <row r="4698" spans="1:27" x14ac:dyDescent="0.25">
      <c r="A4698" s="24" t="str">
        <f t="shared" si="223"/>
        <v/>
      </c>
      <c r="B4698" s="24" t="str">
        <f t="shared" si="221"/>
        <v/>
      </c>
      <c r="C4698" s="24" t="str">
        <f t="shared" si="222"/>
        <v/>
      </c>
      <c r="D4698" s="24">
        <v>2026</v>
      </c>
      <c r="E4698" s="7" t="s">
        <v>5007</v>
      </c>
      <c r="F4698" s="7" t="s">
        <v>4994</v>
      </c>
      <c r="G4698" s="7" t="s">
        <v>24</v>
      </c>
      <c r="H4698" s="7" t="s">
        <v>30</v>
      </c>
      <c r="I4698" s="8">
        <v>0.17599999999999999</v>
      </c>
      <c r="J4698" s="8">
        <v>0.30599999999999999</v>
      </c>
      <c r="K4698" s="8">
        <v>0.27500000000000002</v>
      </c>
      <c r="L4698" s="8">
        <v>0.58099999999999996</v>
      </c>
      <c r="M4698" s="7">
        <v>30</v>
      </c>
      <c r="N4698" s="7">
        <v>64</v>
      </c>
      <c r="O4698" s="7">
        <v>51</v>
      </c>
      <c r="P4698" s="7">
        <v>5</v>
      </c>
      <c r="Q4698" s="7">
        <v>9</v>
      </c>
      <c r="R4698" s="7">
        <v>2</v>
      </c>
      <c r="S4698" s="7">
        <v>0</v>
      </c>
      <c r="T4698" s="7">
        <v>1</v>
      </c>
      <c r="U4698" s="7">
        <v>5</v>
      </c>
      <c r="V4698" s="7">
        <v>2</v>
      </c>
      <c r="W4698" s="7">
        <v>8</v>
      </c>
      <c r="X4698" s="7">
        <v>18</v>
      </c>
      <c r="Y4698" s="7">
        <v>3</v>
      </c>
      <c r="Z4698" s="7">
        <v>1</v>
      </c>
      <c r="AA4698"/>
    </row>
    <row r="4699" spans="1:27" x14ac:dyDescent="0.25">
      <c r="A4699" s="24" t="str">
        <f t="shared" si="223"/>
        <v/>
      </c>
      <c r="B4699" s="24" t="str">
        <f t="shared" si="221"/>
        <v/>
      </c>
      <c r="C4699" s="24" t="str">
        <f t="shared" si="222"/>
        <v/>
      </c>
      <c r="D4699" s="24">
        <v>2026</v>
      </c>
      <c r="E4699" s="7" t="s">
        <v>5008</v>
      </c>
      <c r="F4699" s="7" t="s">
        <v>4994</v>
      </c>
      <c r="G4699" s="7" t="s">
        <v>24</v>
      </c>
      <c r="H4699" s="7" t="s">
        <v>30</v>
      </c>
      <c r="I4699" s="8">
        <v>0.16700000000000001</v>
      </c>
      <c r="J4699" s="8">
        <v>0.23799999999999999</v>
      </c>
      <c r="K4699" s="8">
        <v>0.33300000000000002</v>
      </c>
      <c r="L4699" s="8">
        <v>0.57099999999999995</v>
      </c>
      <c r="M4699" s="7">
        <v>12</v>
      </c>
      <c r="N4699" s="7">
        <v>21</v>
      </c>
      <c r="O4699" s="7">
        <v>18</v>
      </c>
      <c r="P4699" s="7">
        <v>2</v>
      </c>
      <c r="Q4699" s="7">
        <v>3</v>
      </c>
      <c r="R4699" s="7">
        <v>0</v>
      </c>
      <c r="S4699" s="7">
        <v>0</v>
      </c>
      <c r="T4699" s="7">
        <v>1</v>
      </c>
      <c r="U4699" s="7">
        <v>3</v>
      </c>
      <c r="V4699" s="7">
        <v>1</v>
      </c>
      <c r="W4699" s="7">
        <v>1</v>
      </c>
      <c r="X4699" s="7">
        <v>5</v>
      </c>
      <c r="Y4699" s="7">
        <v>0</v>
      </c>
      <c r="Z4699" s="7">
        <v>0</v>
      </c>
      <c r="AA4699"/>
    </row>
    <row r="4700" spans="1:27" x14ac:dyDescent="0.25">
      <c r="A4700" s="24" t="str">
        <f t="shared" si="223"/>
        <v/>
      </c>
      <c r="B4700" s="24" t="str">
        <f t="shared" si="221"/>
        <v/>
      </c>
      <c r="C4700" s="24" t="str">
        <f t="shared" si="222"/>
        <v/>
      </c>
      <c r="D4700" s="24">
        <v>2026</v>
      </c>
      <c r="E4700" s="7" t="s">
        <v>5009</v>
      </c>
      <c r="F4700" s="7" t="s">
        <v>4994</v>
      </c>
      <c r="G4700" s="7" t="s">
        <v>47</v>
      </c>
      <c r="H4700" s="7" t="s">
        <v>44</v>
      </c>
      <c r="I4700" s="8">
        <v>0.111</v>
      </c>
      <c r="J4700" s="8">
        <v>0.22700000000000001</v>
      </c>
      <c r="K4700" s="8">
        <v>0.111</v>
      </c>
      <c r="L4700" s="8">
        <v>0.33800000000000002</v>
      </c>
      <c r="M4700" s="7">
        <v>13</v>
      </c>
      <c r="N4700" s="7">
        <v>22</v>
      </c>
      <c r="O4700" s="7">
        <v>18</v>
      </c>
      <c r="P4700" s="7">
        <v>1</v>
      </c>
      <c r="Q4700" s="7">
        <v>2</v>
      </c>
      <c r="R4700" s="7">
        <v>0</v>
      </c>
      <c r="S4700" s="7">
        <v>0</v>
      </c>
      <c r="T4700" s="7">
        <v>0</v>
      </c>
      <c r="U4700" s="7">
        <v>2</v>
      </c>
      <c r="V4700" s="7">
        <v>0</v>
      </c>
      <c r="W4700" s="7">
        <v>3</v>
      </c>
      <c r="X4700" s="7">
        <v>6</v>
      </c>
      <c r="Y4700" s="7">
        <v>0</v>
      </c>
      <c r="Z4700" s="7">
        <v>0</v>
      </c>
      <c r="AA4700"/>
    </row>
    <row r="4701" spans="1:27" x14ac:dyDescent="0.25">
      <c r="A4701" s="24">
        <f t="shared" si="223"/>
        <v>1</v>
      </c>
      <c r="B4701" s="24" t="str">
        <f t="shared" si="221"/>
        <v/>
      </c>
      <c r="C4701" s="24" t="str">
        <f t="shared" si="222"/>
        <v/>
      </c>
      <c r="D4701" s="24">
        <v>2026</v>
      </c>
      <c r="E4701" s="7" t="s">
        <v>5010</v>
      </c>
      <c r="F4701" s="7" t="s">
        <v>4994</v>
      </c>
      <c r="G4701" s="7" t="s">
        <v>32</v>
      </c>
      <c r="H4701" s="7" t="s">
        <v>25</v>
      </c>
      <c r="I4701" s="8">
        <v>0</v>
      </c>
      <c r="J4701" s="8">
        <v>0.214</v>
      </c>
      <c r="K4701" s="8">
        <v>0</v>
      </c>
      <c r="L4701" s="8">
        <v>0.214</v>
      </c>
      <c r="M4701" s="7">
        <v>10</v>
      </c>
      <c r="N4701" s="7">
        <v>14</v>
      </c>
      <c r="O4701" s="7">
        <v>11</v>
      </c>
      <c r="P4701" s="7">
        <v>1</v>
      </c>
      <c r="Q4701" s="7">
        <v>0</v>
      </c>
      <c r="R4701" s="7">
        <v>0</v>
      </c>
      <c r="S4701" s="7">
        <v>0</v>
      </c>
      <c r="T4701" s="7">
        <v>0</v>
      </c>
      <c r="U4701" s="7">
        <v>0</v>
      </c>
      <c r="V4701" s="7">
        <v>0</v>
      </c>
      <c r="W4701" s="7">
        <v>3</v>
      </c>
      <c r="X4701" s="7">
        <v>6</v>
      </c>
      <c r="Y4701" s="7">
        <v>0</v>
      </c>
      <c r="Z4701" s="7">
        <v>0</v>
      </c>
      <c r="AA4701"/>
    </row>
    <row r="4702" spans="1:27" x14ac:dyDescent="0.25">
      <c r="A4702" s="24" t="str">
        <f t="shared" si="223"/>
        <v/>
      </c>
      <c r="B4702" s="24" t="str">
        <f t="shared" si="221"/>
        <v/>
      </c>
      <c r="C4702" s="24" t="str">
        <f t="shared" si="222"/>
        <v/>
      </c>
      <c r="D4702" s="24">
        <v>2026</v>
      </c>
      <c r="E4702" s="7" t="s">
        <v>5011</v>
      </c>
      <c r="F4702" s="7" t="s">
        <v>4994</v>
      </c>
      <c r="G4702" s="7" t="s">
        <v>37</v>
      </c>
      <c r="H4702" s="7" t="s">
        <v>64</v>
      </c>
      <c r="I4702" s="8">
        <v>0</v>
      </c>
      <c r="J4702" s="8">
        <v>0</v>
      </c>
      <c r="K4702" s="8">
        <v>0</v>
      </c>
      <c r="L4702" s="8">
        <v>0</v>
      </c>
      <c r="M4702" s="7">
        <v>1</v>
      </c>
      <c r="N4702" s="7">
        <v>1</v>
      </c>
      <c r="O4702" s="7">
        <v>1</v>
      </c>
      <c r="P4702" s="7">
        <v>0</v>
      </c>
      <c r="Q4702" s="7">
        <v>0</v>
      </c>
      <c r="R4702" s="7">
        <v>0</v>
      </c>
      <c r="S4702" s="7">
        <v>0</v>
      </c>
      <c r="T4702" s="7">
        <v>0</v>
      </c>
      <c r="U4702" s="7">
        <v>0</v>
      </c>
      <c r="V4702" s="7">
        <v>0</v>
      </c>
      <c r="W4702" s="7">
        <v>0</v>
      </c>
      <c r="X4702" s="7">
        <v>0</v>
      </c>
      <c r="Y4702" s="7">
        <v>0</v>
      </c>
      <c r="Z4702" s="7">
        <v>0</v>
      </c>
      <c r="AA4702"/>
    </row>
    <row r="4703" spans="1:27" x14ac:dyDescent="0.25">
      <c r="A4703" s="24">
        <f t="shared" si="223"/>
        <v>1</v>
      </c>
      <c r="B4703" s="24" t="str">
        <f t="shared" si="221"/>
        <v/>
      </c>
      <c r="C4703" s="24" t="str">
        <f t="shared" si="222"/>
        <v/>
      </c>
      <c r="D4703" s="24">
        <v>2026</v>
      </c>
      <c r="E4703" s="7" t="s">
        <v>4975</v>
      </c>
      <c r="F4703" s="7" t="s">
        <v>4976</v>
      </c>
      <c r="G4703" s="7" t="s">
        <v>29</v>
      </c>
      <c r="H4703" s="7" t="s">
        <v>35</v>
      </c>
      <c r="I4703" s="8">
        <v>0.318</v>
      </c>
      <c r="J4703" s="8">
        <v>0.36799999999999999</v>
      </c>
      <c r="K4703" s="8">
        <v>0.57999999999999996</v>
      </c>
      <c r="L4703" s="8">
        <v>0.94799999999999995</v>
      </c>
      <c r="M4703" s="7">
        <v>62</v>
      </c>
      <c r="N4703" s="7">
        <v>285</v>
      </c>
      <c r="O4703" s="7">
        <v>264</v>
      </c>
      <c r="P4703" s="7">
        <v>53</v>
      </c>
      <c r="Q4703" s="7">
        <v>84</v>
      </c>
      <c r="R4703" s="7">
        <v>27</v>
      </c>
      <c r="S4703" s="7">
        <v>3</v>
      </c>
      <c r="T4703" s="7">
        <v>12</v>
      </c>
      <c r="U4703" s="7">
        <v>48</v>
      </c>
      <c r="V4703" s="7">
        <v>3</v>
      </c>
      <c r="W4703" s="7">
        <v>18</v>
      </c>
      <c r="X4703" s="7">
        <v>23</v>
      </c>
      <c r="Y4703" s="7">
        <v>1</v>
      </c>
      <c r="Z4703" s="7">
        <v>1</v>
      </c>
      <c r="AA4703"/>
    </row>
    <row r="4704" spans="1:27" x14ac:dyDescent="0.25">
      <c r="A4704" s="24" t="str">
        <f t="shared" si="223"/>
        <v/>
      </c>
      <c r="B4704" s="24" t="str">
        <f t="shared" si="221"/>
        <v/>
      </c>
      <c r="C4704" s="24" t="str">
        <f t="shared" si="222"/>
        <v/>
      </c>
      <c r="D4704" s="24">
        <v>2026</v>
      </c>
      <c r="E4704" s="7" t="s">
        <v>4977</v>
      </c>
      <c r="F4704" s="7" t="s">
        <v>4976</v>
      </c>
      <c r="G4704" s="7" t="s">
        <v>47</v>
      </c>
      <c r="H4704" s="7" t="s">
        <v>25</v>
      </c>
      <c r="I4704" s="8">
        <v>0.31</v>
      </c>
      <c r="J4704" s="8">
        <v>0.40300000000000002</v>
      </c>
      <c r="K4704" s="8">
        <v>0.57999999999999996</v>
      </c>
      <c r="L4704" s="8">
        <v>0.98299999999999998</v>
      </c>
      <c r="M4704" s="7">
        <v>50</v>
      </c>
      <c r="N4704" s="7">
        <v>206</v>
      </c>
      <c r="O4704" s="7">
        <v>174</v>
      </c>
      <c r="P4704" s="7">
        <v>31</v>
      </c>
      <c r="Q4704" s="7">
        <v>54</v>
      </c>
      <c r="R4704" s="7">
        <v>10</v>
      </c>
      <c r="S4704" s="7">
        <v>2</v>
      </c>
      <c r="T4704" s="7">
        <v>11</v>
      </c>
      <c r="U4704" s="7">
        <v>34</v>
      </c>
      <c r="V4704" s="7">
        <v>2</v>
      </c>
      <c r="W4704" s="7">
        <v>27</v>
      </c>
      <c r="X4704" s="7">
        <v>46</v>
      </c>
      <c r="Y4704" s="7">
        <v>1</v>
      </c>
      <c r="Z4704" s="7">
        <v>3</v>
      </c>
      <c r="AA4704"/>
    </row>
    <row r="4705" spans="1:27" x14ac:dyDescent="0.25">
      <c r="A4705" s="24" t="str">
        <f t="shared" si="223"/>
        <v/>
      </c>
      <c r="B4705" s="24" t="str">
        <f t="shared" si="221"/>
        <v/>
      </c>
      <c r="C4705" s="24" t="str">
        <f t="shared" si="222"/>
        <v/>
      </c>
      <c r="D4705" s="24">
        <v>2026</v>
      </c>
      <c r="E4705" s="7" t="s">
        <v>4978</v>
      </c>
      <c r="F4705" s="7" t="s">
        <v>4976</v>
      </c>
      <c r="G4705" s="7" t="s">
        <v>37</v>
      </c>
      <c r="H4705" s="7" t="s">
        <v>38</v>
      </c>
      <c r="I4705" s="8">
        <v>0.309</v>
      </c>
      <c r="J4705" s="8">
        <v>0.41099999999999998</v>
      </c>
      <c r="K4705" s="8">
        <v>0.58399999999999996</v>
      </c>
      <c r="L4705" s="8">
        <v>0.995</v>
      </c>
      <c r="M4705" s="7">
        <v>63</v>
      </c>
      <c r="N4705" s="7">
        <v>275</v>
      </c>
      <c r="O4705" s="7">
        <v>233</v>
      </c>
      <c r="P4705" s="7">
        <v>55</v>
      </c>
      <c r="Q4705" s="7">
        <v>72</v>
      </c>
      <c r="R4705" s="7">
        <v>14</v>
      </c>
      <c r="S4705" s="7">
        <v>1</v>
      </c>
      <c r="T4705" s="7">
        <v>16</v>
      </c>
      <c r="U4705" s="7">
        <v>42</v>
      </c>
      <c r="V4705" s="7">
        <v>8</v>
      </c>
      <c r="W4705" s="7">
        <v>33</v>
      </c>
      <c r="X4705" s="7">
        <v>68</v>
      </c>
      <c r="Y4705" s="7">
        <v>11</v>
      </c>
      <c r="Z4705" s="7">
        <v>3</v>
      </c>
      <c r="AA4705"/>
    </row>
    <row r="4706" spans="1:27" x14ac:dyDescent="0.25">
      <c r="A4706" s="24" t="str">
        <f t="shared" si="223"/>
        <v/>
      </c>
      <c r="B4706" s="24" t="str">
        <f t="shared" si="221"/>
        <v/>
      </c>
      <c r="C4706" s="24">
        <f t="shared" si="222"/>
        <v>1</v>
      </c>
      <c r="D4706" s="24">
        <v>2026</v>
      </c>
      <c r="E4706" s="7" t="s">
        <v>4979</v>
      </c>
      <c r="F4706" s="7" t="s">
        <v>4976</v>
      </c>
      <c r="G4706" s="7" t="s">
        <v>24</v>
      </c>
      <c r="H4706" s="7" t="s">
        <v>40</v>
      </c>
      <c r="I4706" s="8">
        <v>0.30099999999999999</v>
      </c>
      <c r="J4706" s="8">
        <v>0.38700000000000001</v>
      </c>
      <c r="K4706" s="8">
        <v>0.57499999999999996</v>
      </c>
      <c r="L4706" s="8">
        <v>0.96199999999999997</v>
      </c>
      <c r="M4706" s="7">
        <v>48</v>
      </c>
      <c r="N4706" s="7">
        <v>213</v>
      </c>
      <c r="O4706" s="7">
        <v>186</v>
      </c>
      <c r="P4706" s="7">
        <v>31</v>
      </c>
      <c r="Q4706" s="7">
        <v>56</v>
      </c>
      <c r="R4706" s="7">
        <v>10</v>
      </c>
      <c r="S4706" s="7">
        <v>1</v>
      </c>
      <c r="T4706" s="7">
        <v>13</v>
      </c>
      <c r="U4706" s="7">
        <v>52</v>
      </c>
      <c r="V4706" s="7">
        <v>1</v>
      </c>
      <c r="W4706" s="7">
        <v>25</v>
      </c>
      <c r="X4706" s="7">
        <v>52</v>
      </c>
      <c r="Y4706" s="7">
        <v>9</v>
      </c>
      <c r="Z4706" s="7">
        <v>2</v>
      </c>
      <c r="AA4706"/>
    </row>
    <row r="4707" spans="1:27" x14ac:dyDescent="0.25">
      <c r="A4707" s="24" t="str">
        <f t="shared" si="223"/>
        <v/>
      </c>
      <c r="B4707" s="24" t="str">
        <f t="shared" si="221"/>
        <v/>
      </c>
      <c r="C4707" s="24" t="str">
        <f t="shared" si="222"/>
        <v/>
      </c>
      <c r="D4707" s="24">
        <v>2026</v>
      </c>
      <c r="E4707" s="7" t="s">
        <v>4980</v>
      </c>
      <c r="F4707" s="7" t="s">
        <v>4976</v>
      </c>
      <c r="G4707" s="7" t="s">
        <v>37</v>
      </c>
      <c r="H4707" s="7" t="s">
        <v>30</v>
      </c>
      <c r="I4707" s="8">
        <v>0.26200000000000001</v>
      </c>
      <c r="J4707" s="8">
        <v>0.39200000000000002</v>
      </c>
      <c r="K4707" s="8">
        <v>0.53300000000000003</v>
      </c>
      <c r="L4707" s="8">
        <v>0.92400000000000004</v>
      </c>
      <c r="M4707" s="7">
        <v>61</v>
      </c>
      <c r="N4707" s="7">
        <v>263</v>
      </c>
      <c r="O4707" s="7">
        <v>214</v>
      </c>
      <c r="P4707" s="7">
        <v>48</v>
      </c>
      <c r="Q4707" s="7">
        <v>56</v>
      </c>
      <c r="R4707" s="7">
        <v>6</v>
      </c>
      <c r="S4707" s="7">
        <v>2</v>
      </c>
      <c r="T4707" s="7">
        <v>16</v>
      </c>
      <c r="U4707" s="7">
        <v>54</v>
      </c>
      <c r="V4707" s="7">
        <v>14</v>
      </c>
      <c r="W4707" s="7">
        <v>33</v>
      </c>
      <c r="X4707" s="7">
        <v>66</v>
      </c>
      <c r="Y4707" s="7">
        <v>0</v>
      </c>
      <c r="Z4707" s="7">
        <v>2</v>
      </c>
      <c r="AA4707"/>
    </row>
    <row r="4708" spans="1:27" x14ac:dyDescent="0.25">
      <c r="A4708" s="24" t="str">
        <f t="shared" si="223"/>
        <v/>
      </c>
      <c r="B4708" s="24" t="str">
        <f t="shared" si="221"/>
        <v/>
      </c>
      <c r="C4708" s="24" t="str">
        <f t="shared" si="222"/>
        <v/>
      </c>
      <c r="D4708" s="24">
        <v>2026</v>
      </c>
      <c r="E4708" s="7" t="s">
        <v>4981</v>
      </c>
      <c r="F4708" s="7" t="s">
        <v>4976</v>
      </c>
      <c r="G4708" s="7" t="s">
        <v>24</v>
      </c>
      <c r="H4708" s="7" t="s">
        <v>42</v>
      </c>
      <c r="I4708" s="8">
        <v>0.25800000000000001</v>
      </c>
      <c r="J4708" s="8">
        <v>0.372</v>
      </c>
      <c r="K4708" s="8">
        <v>0.33100000000000002</v>
      </c>
      <c r="L4708" s="8">
        <v>0.70299999999999996</v>
      </c>
      <c r="M4708" s="7">
        <v>49</v>
      </c>
      <c r="N4708" s="7">
        <v>185</v>
      </c>
      <c r="O4708" s="7">
        <v>151</v>
      </c>
      <c r="P4708" s="7">
        <v>19</v>
      </c>
      <c r="Q4708" s="7">
        <v>39</v>
      </c>
      <c r="R4708" s="7">
        <v>5</v>
      </c>
      <c r="S4708" s="7">
        <v>0</v>
      </c>
      <c r="T4708" s="7">
        <v>2</v>
      </c>
      <c r="U4708" s="7">
        <v>17</v>
      </c>
      <c r="V4708" s="7">
        <v>8</v>
      </c>
      <c r="W4708" s="7">
        <v>20</v>
      </c>
      <c r="X4708" s="7">
        <v>28</v>
      </c>
      <c r="Y4708" s="7">
        <v>4</v>
      </c>
      <c r="Z4708" s="7">
        <v>0</v>
      </c>
      <c r="AA4708"/>
    </row>
    <row r="4709" spans="1:27" x14ac:dyDescent="0.25">
      <c r="A4709" s="24" t="str">
        <f t="shared" si="223"/>
        <v/>
      </c>
      <c r="B4709" s="24" t="str">
        <f t="shared" si="221"/>
        <v/>
      </c>
      <c r="C4709" s="24" t="str">
        <f t="shared" si="222"/>
        <v/>
      </c>
      <c r="D4709" s="24">
        <v>2026</v>
      </c>
      <c r="E4709" s="7" t="s">
        <v>4982</v>
      </c>
      <c r="F4709" s="7" t="s">
        <v>4976</v>
      </c>
      <c r="G4709" s="7" t="s">
        <v>47</v>
      </c>
      <c r="H4709" s="7" t="s">
        <v>27</v>
      </c>
      <c r="I4709" s="8">
        <v>0.24099999999999999</v>
      </c>
      <c r="J4709" s="8">
        <v>0.36199999999999999</v>
      </c>
      <c r="K4709" s="8">
        <v>0.51300000000000001</v>
      </c>
      <c r="L4709" s="8">
        <v>0.875</v>
      </c>
      <c r="M4709" s="7">
        <v>54</v>
      </c>
      <c r="N4709" s="7">
        <v>225</v>
      </c>
      <c r="O4709" s="7">
        <v>187</v>
      </c>
      <c r="P4709" s="7">
        <v>48</v>
      </c>
      <c r="Q4709" s="7">
        <v>45</v>
      </c>
      <c r="R4709" s="7">
        <v>10</v>
      </c>
      <c r="S4709" s="7">
        <v>1</v>
      </c>
      <c r="T4709" s="7">
        <v>13</v>
      </c>
      <c r="U4709" s="7">
        <v>35</v>
      </c>
      <c r="V4709" s="7">
        <v>3</v>
      </c>
      <c r="W4709" s="7">
        <v>33</v>
      </c>
      <c r="X4709" s="7">
        <v>80</v>
      </c>
      <c r="Y4709" s="7">
        <v>12</v>
      </c>
      <c r="Z4709" s="7">
        <v>2</v>
      </c>
      <c r="AA4709"/>
    </row>
    <row r="4710" spans="1:27" x14ac:dyDescent="0.25">
      <c r="A4710" s="24">
        <f t="shared" si="223"/>
        <v>1</v>
      </c>
      <c r="B4710" s="24" t="str">
        <f t="shared" si="221"/>
        <v/>
      </c>
      <c r="C4710" s="24" t="str">
        <f t="shared" si="222"/>
        <v/>
      </c>
      <c r="D4710" s="24">
        <v>2026</v>
      </c>
      <c r="E4710" s="7" t="s">
        <v>4983</v>
      </c>
      <c r="F4710" s="7" t="s">
        <v>4976</v>
      </c>
      <c r="G4710" s="7" t="s">
        <v>29</v>
      </c>
      <c r="H4710" s="7" t="s">
        <v>33</v>
      </c>
      <c r="I4710" s="8">
        <v>0.23499999999999999</v>
      </c>
      <c r="J4710" s="8">
        <v>0.29299999999999998</v>
      </c>
      <c r="K4710" s="8">
        <v>0.44700000000000001</v>
      </c>
      <c r="L4710" s="8">
        <v>0.74</v>
      </c>
      <c r="M4710" s="7">
        <v>60</v>
      </c>
      <c r="N4710" s="7">
        <v>248</v>
      </c>
      <c r="O4710" s="7">
        <v>226</v>
      </c>
      <c r="P4710" s="7">
        <v>41</v>
      </c>
      <c r="Q4710" s="7">
        <v>53</v>
      </c>
      <c r="R4710" s="7">
        <v>13</v>
      </c>
      <c r="S4710" s="7">
        <v>1</v>
      </c>
      <c r="T4710" s="7">
        <v>11</v>
      </c>
      <c r="U4710" s="7">
        <v>34</v>
      </c>
      <c r="V4710" s="7">
        <v>6</v>
      </c>
      <c r="W4710" s="7">
        <v>13</v>
      </c>
      <c r="X4710" s="7">
        <v>67</v>
      </c>
      <c r="Y4710" s="7">
        <v>4</v>
      </c>
      <c r="Z4710" s="7">
        <v>2</v>
      </c>
      <c r="AA4710"/>
    </row>
    <row r="4711" spans="1:27" x14ac:dyDescent="0.25">
      <c r="A4711" s="24" t="str">
        <f t="shared" si="223"/>
        <v/>
      </c>
      <c r="B4711" s="24" t="str">
        <f t="shared" si="221"/>
        <v/>
      </c>
      <c r="C4711" s="24" t="str">
        <f t="shared" si="222"/>
        <v/>
      </c>
      <c r="D4711" s="24">
        <v>2026</v>
      </c>
      <c r="E4711" s="7" t="s">
        <v>4984</v>
      </c>
      <c r="F4711" s="7" t="s">
        <v>4976</v>
      </c>
      <c r="G4711" s="7" t="s">
        <v>24</v>
      </c>
      <c r="H4711" s="7" t="s">
        <v>44</v>
      </c>
      <c r="I4711" s="8">
        <v>0.33700000000000002</v>
      </c>
      <c r="J4711" s="8">
        <v>0.39</v>
      </c>
      <c r="K4711" s="8">
        <v>0.71899999999999997</v>
      </c>
      <c r="L4711" s="8">
        <v>1.109</v>
      </c>
      <c r="M4711" s="7">
        <v>25</v>
      </c>
      <c r="N4711" s="7">
        <v>100</v>
      </c>
      <c r="O4711" s="7">
        <v>89</v>
      </c>
      <c r="P4711" s="7">
        <v>25</v>
      </c>
      <c r="Q4711" s="7">
        <v>30</v>
      </c>
      <c r="R4711" s="7">
        <v>8</v>
      </c>
      <c r="S4711" s="7">
        <v>1</v>
      </c>
      <c r="T4711" s="7">
        <v>8</v>
      </c>
      <c r="U4711" s="7">
        <v>26</v>
      </c>
      <c r="V4711" s="7">
        <v>3</v>
      </c>
      <c r="W4711" s="7">
        <v>6</v>
      </c>
      <c r="X4711" s="7">
        <v>24</v>
      </c>
      <c r="Y4711" s="7">
        <v>2</v>
      </c>
      <c r="Z4711" s="7">
        <v>0</v>
      </c>
      <c r="AA4711"/>
    </row>
    <row r="4712" spans="1:27" x14ac:dyDescent="0.25">
      <c r="A4712" s="24" t="str">
        <f t="shared" si="223"/>
        <v/>
      </c>
      <c r="B4712" s="24" t="str">
        <f t="shared" si="221"/>
        <v/>
      </c>
      <c r="C4712" s="24" t="str">
        <f t="shared" si="222"/>
        <v/>
      </c>
      <c r="D4712" s="24">
        <v>2026</v>
      </c>
      <c r="E4712" s="7" t="s">
        <v>4985</v>
      </c>
      <c r="F4712" s="7" t="s">
        <v>4976</v>
      </c>
      <c r="G4712" s="7" t="s">
        <v>37</v>
      </c>
      <c r="H4712" s="7" t="s">
        <v>42</v>
      </c>
      <c r="I4712" s="8">
        <v>0.29799999999999999</v>
      </c>
      <c r="J4712" s="8">
        <v>0.371</v>
      </c>
      <c r="K4712" s="8">
        <v>0.5</v>
      </c>
      <c r="L4712" s="8">
        <v>0.871</v>
      </c>
      <c r="M4712" s="7">
        <v>29</v>
      </c>
      <c r="N4712" s="7">
        <v>116</v>
      </c>
      <c r="O4712" s="7">
        <v>104</v>
      </c>
      <c r="P4712" s="7">
        <v>18</v>
      </c>
      <c r="Q4712" s="7">
        <v>31</v>
      </c>
      <c r="R4712" s="7">
        <v>4</v>
      </c>
      <c r="S4712" s="7">
        <v>1</v>
      </c>
      <c r="T4712" s="7">
        <v>5</v>
      </c>
      <c r="U4712" s="7">
        <v>19</v>
      </c>
      <c r="V4712" s="7">
        <v>1</v>
      </c>
      <c r="W4712" s="7">
        <v>11</v>
      </c>
      <c r="X4712" s="7">
        <v>18</v>
      </c>
      <c r="Y4712" s="7">
        <v>4</v>
      </c>
      <c r="Z4712" s="7">
        <v>0</v>
      </c>
      <c r="AA4712"/>
    </row>
    <row r="4713" spans="1:27" x14ac:dyDescent="0.25">
      <c r="A4713" s="24" t="str">
        <f t="shared" si="223"/>
        <v/>
      </c>
      <c r="B4713" s="24" t="str">
        <f t="shared" si="221"/>
        <v/>
      </c>
      <c r="C4713" s="24" t="str">
        <f t="shared" si="222"/>
        <v/>
      </c>
      <c r="D4713" s="24">
        <v>2026</v>
      </c>
      <c r="E4713" s="7" t="s">
        <v>4987</v>
      </c>
      <c r="F4713" s="7" t="s">
        <v>4976</v>
      </c>
      <c r="G4713" s="7" t="s">
        <v>47</v>
      </c>
      <c r="H4713" s="7" t="s">
        <v>33</v>
      </c>
      <c r="I4713" s="8">
        <v>0.254</v>
      </c>
      <c r="J4713" s="8">
        <v>0.376</v>
      </c>
      <c r="K4713" s="8">
        <v>0.35199999999999998</v>
      </c>
      <c r="L4713" s="8">
        <v>0.72899999999999998</v>
      </c>
      <c r="M4713" s="7">
        <v>26</v>
      </c>
      <c r="N4713" s="7">
        <v>85</v>
      </c>
      <c r="O4713" s="7">
        <v>71</v>
      </c>
      <c r="P4713" s="7">
        <v>13</v>
      </c>
      <c r="Q4713" s="7">
        <v>18</v>
      </c>
      <c r="R4713" s="7">
        <v>2</v>
      </c>
      <c r="S4713" s="7">
        <v>1</v>
      </c>
      <c r="T4713" s="7">
        <v>1</v>
      </c>
      <c r="U4713" s="7">
        <v>10</v>
      </c>
      <c r="V4713" s="7">
        <v>4</v>
      </c>
      <c r="W4713" s="7">
        <v>10</v>
      </c>
      <c r="X4713" s="7">
        <v>25</v>
      </c>
      <c r="Y4713" s="7">
        <v>2</v>
      </c>
      <c r="Z4713" s="7">
        <v>0</v>
      </c>
      <c r="AA4713"/>
    </row>
    <row r="4714" spans="1:27" x14ac:dyDescent="0.25">
      <c r="A4714" s="24">
        <f t="shared" si="223"/>
        <v>1</v>
      </c>
      <c r="B4714" s="24" t="str">
        <f t="shared" si="221"/>
        <v/>
      </c>
      <c r="C4714" s="24" t="str">
        <f t="shared" si="222"/>
        <v/>
      </c>
      <c r="D4714" s="24">
        <v>2026</v>
      </c>
      <c r="E4714" s="7" t="s">
        <v>4986</v>
      </c>
      <c r="F4714" s="7" t="s">
        <v>4976</v>
      </c>
      <c r="G4714" s="7" t="s">
        <v>32</v>
      </c>
      <c r="H4714" s="7" t="s">
        <v>25</v>
      </c>
      <c r="I4714" s="8">
        <v>0.25</v>
      </c>
      <c r="J4714" s="8">
        <v>0.377</v>
      </c>
      <c r="K4714" s="8">
        <v>0.40899999999999997</v>
      </c>
      <c r="L4714" s="8">
        <v>0.78600000000000003</v>
      </c>
      <c r="M4714" s="7">
        <v>22</v>
      </c>
      <c r="N4714" s="7">
        <v>54</v>
      </c>
      <c r="O4714" s="7">
        <v>44</v>
      </c>
      <c r="P4714" s="7">
        <v>14</v>
      </c>
      <c r="Q4714" s="7">
        <v>11</v>
      </c>
      <c r="R4714" s="7">
        <v>4</v>
      </c>
      <c r="S4714" s="7">
        <v>0</v>
      </c>
      <c r="T4714" s="7">
        <v>1</v>
      </c>
      <c r="U4714" s="7">
        <v>3</v>
      </c>
      <c r="V4714" s="7">
        <v>2</v>
      </c>
      <c r="W4714" s="7">
        <v>7</v>
      </c>
      <c r="X4714" s="7">
        <v>10</v>
      </c>
      <c r="Y4714" s="7">
        <v>4</v>
      </c>
      <c r="Z4714" s="7">
        <v>0</v>
      </c>
      <c r="AA4714"/>
    </row>
    <row r="4715" spans="1:27" x14ac:dyDescent="0.25">
      <c r="A4715" s="24" t="str">
        <f t="shared" si="223"/>
        <v/>
      </c>
      <c r="B4715" s="24" t="str">
        <f t="shared" si="221"/>
        <v/>
      </c>
      <c r="C4715" s="24" t="str">
        <f t="shared" si="222"/>
        <v/>
      </c>
      <c r="D4715" s="24">
        <v>2026</v>
      </c>
      <c r="E4715" s="7" t="s">
        <v>4988</v>
      </c>
      <c r="F4715" s="7" t="s">
        <v>4976</v>
      </c>
      <c r="G4715" s="7" t="s">
        <v>37</v>
      </c>
      <c r="H4715" s="7" t="s">
        <v>27</v>
      </c>
      <c r="I4715" s="8">
        <v>0.217</v>
      </c>
      <c r="J4715" s="8">
        <v>0.30499999999999999</v>
      </c>
      <c r="K4715" s="8">
        <v>0.34899999999999998</v>
      </c>
      <c r="L4715" s="8">
        <v>0.65500000000000003</v>
      </c>
      <c r="M4715" s="7">
        <v>27</v>
      </c>
      <c r="N4715" s="7">
        <v>96</v>
      </c>
      <c r="O4715" s="7">
        <v>83</v>
      </c>
      <c r="P4715" s="7">
        <v>10</v>
      </c>
      <c r="Q4715" s="7">
        <v>18</v>
      </c>
      <c r="R4715" s="7">
        <v>2</v>
      </c>
      <c r="S4715" s="7">
        <v>0</v>
      </c>
      <c r="T4715" s="7">
        <v>3</v>
      </c>
      <c r="U4715" s="7">
        <v>11</v>
      </c>
      <c r="V4715" s="7">
        <v>2</v>
      </c>
      <c r="W4715" s="7">
        <v>9</v>
      </c>
      <c r="X4715" s="7">
        <v>29</v>
      </c>
      <c r="Y4715" s="7">
        <v>2</v>
      </c>
      <c r="Z4715" s="7">
        <v>1</v>
      </c>
      <c r="AA4715"/>
    </row>
    <row r="4716" spans="1:27" x14ac:dyDescent="0.25">
      <c r="A4716" s="24" t="str">
        <f t="shared" si="223"/>
        <v/>
      </c>
      <c r="B4716" s="24" t="str">
        <f t="shared" si="221"/>
        <v/>
      </c>
      <c r="C4716" s="24" t="str">
        <f t="shared" si="222"/>
        <v/>
      </c>
      <c r="D4716" s="24">
        <v>2026</v>
      </c>
      <c r="E4716" s="7" t="s">
        <v>4989</v>
      </c>
      <c r="F4716" s="7" t="s">
        <v>4976</v>
      </c>
      <c r="G4716" s="7" t="s">
        <v>47</v>
      </c>
      <c r="H4716" s="7" t="s">
        <v>30</v>
      </c>
      <c r="I4716" s="8">
        <v>0.189</v>
      </c>
      <c r="J4716" s="8">
        <v>0.34799999999999998</v>
      </c>
      <c r="K4716" s="8">
        <v>0.40500000000000003</v>
      </c>
      <c r="L4716" s="8">
        <v>0.753</v>
      </c>
      <c r="M4716" s="7">
        <v>18</v>
      </c>
      <c r="N4716" s="7">
        <v>47</v>
      </c>
      <c r="O4716" s="7">
        <v>37</v>
      </c>
      <c r="P4716" s="7">
        <v>4</v>
      </c>
      <c r="Q4716" s="7">
        <v>7</v>
      </c>
      <c r="R4716" s="7">
        <v>2</v>
      </c>
      <c r="S4716" s="7">
        <v>0</v>
      </c>
      <c r="T4716" s="7">
        <v>2</v>
      </c>
      <c r="U4716" s="7">
        <v>9</v>
      </c>
      <c r="V4716" s="7">
        <v>3</v>
      </c>
      <c r="W4716" s="7">
        <v>6</v>
      </c>
      <c r="X4716" s="7">
        <v>9</v>
      </c>
      <c r="Y4716" s="7">
        <v>0</v>
      </c>
      <c r="Z4716" s="7">
        <v>0</v>
      </c>
      <c r="AA4716"/>
    </row>
    <row r="4717" spans="1:27" x14ac:dyDescent="0.25">
      <c r="A4717" s="24" t="str">
        <f t="shared" si="223"/>
        <v/>
      </c>
      <c r="B4717" s="24" t="str">
        <f t="shared" si="221"/>
        <v/>
      </c>
      <c r="C4717" s="24" t="str">
        <f t="shared" si="222"/>
        <v/>
      </c>
      <c r="D4717" s="24">
        <v>2026</v>
      </c>
      <c r="E4717" s="7" t="s">
        <v>4991</v>
      </c>
      <c r="F4717" s="7" t="s">
        <v>4976</v>
      </c>
      <c r="G4717" s="7" t="s">
        <v>37</v>
      </c>
      <c r="H4717" s="7" t="s">
        <v>27</v>
      </c>
      <c r="I4717" s="8">
        <v>0.125</v>
      </c>
      <c r="J4717" s="8">
        <v>0.3</v>
      </c>
      <c r="K4717" s="8">
        <v>0.29199999999999998</v>
      </c>
      <c r="L4717" s="8">
        <v>0.59199999999999997</v>
      </c>
      <c r="M4717" s="7">
        <v>19</v>
      </c>
      <c r="N4717" s="7">
        <v>33</v>
      </c>
      <c r="O4717" s="7">
        <v>24</v>
      </c>
      <c r="P4717" s="7">
        <v>6</v>
      </c>
      <c r="Q4717" s="7">
        <v>3</v>
      </c>
      <c r="R4717" s="7">
        <v>1</v>
      </c>
      <c r="S4717" s="7">
        <v>0</v>
      </c>
      <c r="T4717" s="7">
        <v>1</v>
      </c>
      <c r="U4717" s="7">
        <v>4</v>
      </c>
      <c r="V4717" s="7">
        <v>1</v>
      </c>
      <c r="W4717" s="7">
        <v>5</v>
      </c>
      <c r="X4717" s="7">
        <v>9</v>
      </c>
      <c r="Y4717" s="7">
        <v>0</v>
      </c>
      <c r="Z4717" s="7">
        <v>0</v>
      </c>
      <c r="AA4717"/>
    </row>
    <row r="4718" spans="1:27" x14ac:dyDescent="0.25">
      <c r="A4718" s="24" t="str">
        <f t="shared" si="223"/>
        <v/>
      </c>
      <c r="B4718" s="24" t="str">
        <f t="shared" si="221"/>
        <v/>
      </c>
      <c r="C4718" s="24">
        <f t="shared" si="222"/>
        <v>1</v>
      </c>
      <c r="D4718" s="24">
        <v>2026</v>
      </c>
      <c r="E4718" s="7" t="s">
        <v>4990</v>
      </c>
      <c r="F4718" s="7" t="s">
        <v>4976</v>
      </c>
      <c r="G4718" s="7" t="s">
        <v>24</v>
      </c>
      <c r="H4718" s="7" t="s">
        <v>35</v>
      </c>
      <c r="I4718" s="8">
        <v>0.125</v>
      </c>
      <c r="J4718" s="8">
        <v>0.3</v>
      </c>
      <c r="K4718" s="8">
        <v>0.125</v>
      </c>
      <c r="L4718" s="8">
        <v>0.42499999999999999</v>
      </c>
      <c r="M4718" s="7">
        <v>9</v>
      </c>
      <c r="N4718" s="7">
        <v>20</v>
      </c>
      <c r="O4718" s="7">
        <v>16</v>
      </c>
      <c r="P4718" s="7">
        <v>2</v>
      </c>
      <c r="Q4718" s="7">
        <v>2</v>
      </c>
      <c r="R4718" s="7">
        <v>0</v>
      </c>
      <c r="S4718" s="7">
        <v>0</v>
      </c>
      <c r="T4718" s="7">
        <v>0</v>
      </c>
      <c r="U4718" s="7">
        <v>1</v>
      </c>
      <c r="V4718" s="7">
        <v>0</v>
      </c>
      <c r="W4718" s="7">
        <v>4</v>
      </c>
      <c r="X4718" s="7">
        <v>8</v>
      </c>
      <c r="Y4718" s="7">
        <v>0</v>
      </c>
      <c r="Z4718" s="7">
        <v>0</v>
      </c>
      <c r="AA4718"/>
    </row>
    <row r="4719" spans="1:27" x14ac:dyDescent="0.25">
      <c r="A4719" s="24">
        <f t="shared" si="223"/>
        <v>1</v>
      </c>
      <c r="B4719" s="24" t="str">
        <f t="shared" si="221"/>
        <v/>
      </c>
      <c r="C4719" s="24" t="str">
        <f t="shared" si="222"/>
        <v/>
      </c>
      <c r="D4719" s="24">
        <v>2026</v>
      </c>
      <c r="E4719" s="7" t="s">
        <v>4992</v>
      </c>
      <c r="F4719" s="7" t="s">
        <v>4976</v>
      </c>
      <c r="G4719" s="7" t="s">
        <v>29</v>
      </c>
      <c r="H4719" s="7" t="s">
        <v>44</v>
      </c>
      <c r="I4719" s="8">
        <v>0.11799999999999999</v>
      </c>
      <c r="J4719" s="8">
        <v>0.318</v>
      </c>
      <c r="K4719" s="8">
        <v>0.35299999999999998</v>
      </c>
      <c r="L4719" s="8">
        <v>0.67100000000000004</v>
      </c>
      <c r="M4719" s="7">
        <v>10</v>
      </c>
      <c r="N4719" s="7">
        <v>22</v>
      </c>
      <c r="O4719" s="7">
        <v>17</v>
      </c>
      <c r="P4719" s="7">
        <v>4</v>
      </c>
      <c r="Q4719" s="7">
        <v>2</v>
      </c>
      <c r="R4719" s="7">
        <v>1</v>
      </c>
      <c r="S4719" s="7">
        <v>0</v>
      </c>
      <c r="T4719" s="7">
        <v>1</v>
      </c>
      <c r="U4719" s="7">
        <v>2</v>
      </c>
      <c r="V4719" s="7">
        <v>0</v>
      </c>
      <c r="W4719" s="7">
        <v>5</v>
      </c>
      <c r="X4719" s="7">
        <v>7</v>
      </c>
      <c r="Y4719" s="7">
        <v>0</v>
      </c>
      <c r="Z4719" s="7">
        <v>0</v>
      </c>
      <c r="AA4719"/>
    </row>
    <row r="4720" spans="1:27" x14ac:dyDescent="0.25">
      <c r="A4720" s="24" t="str">
        <f t="shared" si="223"/>
        <v/>
      </c>
      <c r="B4720" s="24" t="str">
        <f t="shared" si="221"/>
        <v/>
      </c>
      <c r="C4720" s="24" t="str">
        <f t="shared" si="222"/>
        <v/>
      </c>
      <c r="D4720" s="24">
        <v>2026</v>
      </c>
      <c r="E4720" s="7" t="s">
        <v>5012</v>
      </c>
      <c r="F4720" s="7" t="s">
        <v>5013</v>
      </c>
      <c r="G4720" s="7" t="s">
        <v>24</v>
      </c>
      <c r="H4720" s="7" t="s">
        <v>38</v>
      </c>
      <c r="I4720" s="8">
        <v>0.35</v>
      </c>
      <c r="J4720" s="8">
        <v>0.47099999999999997</v>
      </c>
      <c r="K4720" s="8">
        <v>0.42099999999999999</v>
      </c>
      <c r="L4720" s="8">
        <v>0.89300000000000002</v>
      </c>
      <c r="M4720" s="7">
        <v>43</v>
      </c>
      <c r="N4720" s="7">
        <v>174</v>
      </c>
      <c r="O4720" s="7">
        <v>140</v>
      </c>
      <c r="P4720" s="7">
        <v>24</v>
      </c>
      <c r="Q4720" s="7">
        <v>49</v>
      </c>
      <c r="R4720" s="7">
        <v>7</v>
      </c>
      <c r="S4720" s="7">
        <v>0</v>
      </c>
      <c r="T4720" s="7">
        <v>1</v>
      </c>
      <c r="U4720" s="7">
        <v>23</v>
      </c>
      <c r="V4720" s="7">
        <v>9</v>
      </c>
      <c r="W4720" s="7">
        <v>24</v>
      </c>
      <c r="X4720" s="7">
        <v>14</v>
      </c>
      <c r="Y4720" s="7">
        <v>2</v>
      </c>
      <c r="Z4720" s="7">
        <v>1</v>
      </c>
      <c r="AA4720"/>
    </row>
    <row r="4721" spans="1:27" x14ac:dyDescent="0.25">
      <c r="A4721" s="24" t="str">
        <f t="shared" si="223"/>
        <v/>
      </c>
      <c r="B4721" s="24" t="str">
        <f t="shared" si="221"/>
        <v/>
      </c>
      <c r="C4721" s="24" t="str">
        <f t="shared" si="222"/>
        <v/>
      </c>
      <c r="D4721" s="24">
        <v>2026</v>
      </c>
      <c r="E4721" s="7" t="s">
        <v>5014</v>
      </c>
      <c r="F4721" s="7" t="s">
        <v>5013</v>
      </c>
      <c r="G4721" s="7" t="s">
        <v>37</v>
      </c>
      <c r="H4721" s="7" t="s">
        <v>40</v>
      </c>
      <c r="I4721" s="8">
        <v>0.34200000000000003</v>
      </c>
      <c r="J4721" s="8">
        <v>0.436</v>
      </c>
      <c r="K4721" s="8">
        <v>0.47699999999999998</v>
      </c>
      <c r="L4721" s="8">
        <v>0.91300000000000003</v>
      </c>
      <c r="M4721" s="7">
        <v>54</v>
      </c>
      <c r="N4721" s="7">
        <v>236</v>
      </c>
      <c r="O4721" s="7">
        <v>199</v>
      </c>
      <c r="P4721" s="7">
        <v>43</v>
      </c>
      <c r="Q4721" s="7">
        <v>68</v>
      </c>
      <c r="R4721" s="7">
        <v>12</v>
      </c>
      <c r="S4721" s="7">
        <v>0</v>
      </c>
      <c r="T4721" s="7">
        <v>5</v>
      </c>
      <c r="U4721" s="7">
        <v>35</v>
      </c>
      <c r="V4721" s="7">
        <v>12</v>
      </c>
      <c r="W4721" s="7">
        <v>22</v>
      </c>
      <c r="X4721" s="7">
        <v>31</v>
      </c>
      <c r="Y4721" s="7">
        <v>9</v>
      </c>
      <c r="Z4721" s="7">
        <v>4</v>
      </c>
      <c r="AA4721"/>
    </row>
    <row r="4722" spans="1:27" x14ac:dyDescent="0.25">
      <c r="A4722" s="24">
        <f t="shared" si="223"/>
        <v>1</v>
      </c>
      <c r="B4722" s="24" t="str">
        <f t="shared" si="221"/>
        <v/>
      </c>
      <c r="C4722" s="24" t="str">
        <f t="shared" si="222"/>
        <v/>
      </c>
      <c r="D4722" s="24">
        <v>2026</v>
      </c>
      <c r="E4722" s="7" t="s">
        <v>5015</v>
      </c>
      <c r="F4722" s="7" t="s">
        <v>5013</v>
      </c>
      <c r="G4722" s="7" t="s">
        <v>32</v>
      </c>
      <c r="H4722" s="7" t="s">
        <v>42</v>
      </c>
      <c r="I4722" s="8">
        <v>0.32500000000000001</v>
      </c>
      <c r="J4722" s="8">
        <v>0.41399999999999998</v>
      </c>
      <c r="K4722" s="8">
        <v>0.59</v>
      </c>
      <c r="L4722" s="8">
        <v>1.004</v>
      </c>
      <c r="M4722" s="7">
        <v>54</v>
      </c>
      <c r="N4722" s="7">
        <v>232</v>
      </c>
      <c r="O4722" s="7">
        <v>200</v>
      </c>
      <c r="P4722" s="7">
        <v>37</v>
      </c>
      <c r="Q4722" s="7">
        <v>65</v>
      </c>
      <c r="R4722" s="7">
        <v>15</v>
      </c>
      <c r="S4722" s="7">
        <v>1</v>
      </c>
      <c r="T4722" s="7">
        <v>12</v>
      </c>
      <c r="U4722" s="7">
        <v>46</v>
      </c>
      <c r="V4722" s="7">
        <v>5</v>
      </c>
      <c r="W4722" s="7">
        <v>26</v>
      </c>
      <c r="X4722" s="7">
        <v>59</v>
      </c>
      <c r="Y4722" s="7">
        <v>5</v>
      </c>
      <c r="Z4722" s="7">
        <v>0</v>
      </c>
      <c r="AA4722"/>
    </row>
    <row r="4723" spans="1:27" x14ac:dyDescent="0.25">
      <c r="A4723" s="24">
        <f t="shared" si="223"/>
        <v>1</v>
      </c>
      <c r="B4723" s="24" t="str">
        <f t="shared" si="221"/>
        <v/>
      </c>
      <c r="C4723" s="24" t="str">
        <f t="shared" si="222"/>
        <v/>
      </c>
      <c r="D4723" s="24">
        <v>2026</v>
      </c>
      <c r="E4723" s="7" t="s">
        <v>5016</v>
      </c>
      <c r="F4723" s="7" t="s">
        <v>5013</v>
      </c>
      <c r="G4723" s="7" t="s">
        <v>29</v>
      </c>
      <c r="H4723" s="7" t="s">
        <v>44</v>
      </c>
      <c r="I4723" s="8">
        <v>0.309</v>
      </c>
      <c r="J4723" s="8">
        <v>0.41199999999999998</v>
      </c>
      <c r="K4723" s="8">
        <v>0.44600000000000001</v>
      </c>
      <c r="L4723" s="8">
        <v>0.85799999999999998</v>
      </c>
      <c r="M4723" s="7">
        <v>55</v>
      </c>
      <c r="N4723" s="7">
        <v>251</v>
      </c>
      <c r="O4723" s="7">
        <v>204</v>
      </c>
      <c r="P4723" s="7">
        <v>40</v>
      </c>
      <c r="Q4723" s="7">
        <v>63</v>
      </c>
      <c r="R4723" s="7">
        <v>13</v>
      </c>
      <c r="S4723" s="7">
        <v>0</v>
      </c>
      <c r="T4723" s="7">
        <v>5</v>
      </c>
      <c r="U4723" s="7">
        <v>66</v>
      </c>
      <c r="V4723" s="7">
        <v>17</v>
      </c>
      <c r="W4723" s="7">
        <v>23</v>
      </c>
      <c r="X4723" s="7">
        <v>34</v>
      </c>
      <c r="Y4723" s="7">
        <v>0</v>
      </c>
      <c r="Z4723" s="7">
        <v>1</v>
      </c>
      <c r="AA4723"/>
    </row>
    <row r="4724" spans="1:27" x14ac:dyDescent="0.25">
      <c r="A4724" s="24">
        <f t="shared" si="223"/>
        <v>1</v>
      </c>
      <c r="B4724" s="24" t="str">
        <f t="shared" si="221"/>
        <v/>
      </c>
      <c r="C4724" s="24" t="str">
        <f t="shared" si="222"/>
        <v/>
      </c>
      <c r="D4724" s="24">
        <v>2026</v>
      </c>
      <c r="E4724" s="7" t="s">
        <v>5017</v>
      </c>
      <c r="F4724" s="7" t="s">
        <v>5013</v>
      </c>
      <c r="G4724" s="7" t="s">
        <v>32</v>
      </c>
      <c r="H4724" s="7" t="s">
        <v>35</v>
      </c>
      <c r="I4724" s="8">
        <v>0.28799999999999998</v>
      </c>
      <c r="J4724" s="8">
        <v>0.43</v>
      </c>
      <c r="K4724" s="8">
        <v>0.36399999999999999</v>
      </c>
      <c r="L4724" s="8">
        <v>0.79500000000000004</v>
      </c>
      <c r="M4724" s="7">
        <v>49</v>
      </c>
      <c r="N4724" s="7">
        <v>162</v>
      </c>
      <c r="O4724" s="7">
        <v>118</v>
      </c>
      <c r="P4724" s="7">
        <v>27</v>
      </c>
      <c r="Q4724" s="7">
        <v>34</v>
      </c>
      <c r="R4724" s="7">
        <v>6</v>
      </c>
      <c r="S4724" s="7">
        <v>0</v>
      </c>
      <c r="T4724" s="7">
        <v>1</v>
      </c>
      <c r="U4724" s="7">
        <v>16</v>
      </c>
      <c r="V4724" s="7">
        <v>10</v>
      </c>
      <c r="W4724" s="7">
        <v>21</v>
      </c>
      <c r="X4724" s="7">
        <v>20</v>
      </c>
      <c r="Y4724" s="7">
        <v>5</v>
      </c>
      <c r="Z4724" s="7">
        <v>2</v>
      </c>
      <c r="AA4724"/>
    </row>
    <row r="4725" spans="1:27" x14ac:dyDescent="0.25">
      <c r="A4725" s="24" t="str">
        <f t="shared" si="223"/>
        <v/>
      </c>
      <c r="B4725" s="24" t="str">
        <f t="shared" si="221"/>
        <v/>
      </c>
      <c r="C4725" s="24" t="str">
        <f t="shared" si="222"/>
        <v/>
      </c>
      <c r="D4725" s="24">
        <v>2026</v>
      </c>
      <c r="E4725" s="7" t="s">
        <v>5018</v>
      </c>
      <c r="F4725" s="7" t="s">
        <v>5013</v>
      </c>
      <c r="G4725" s="7" t="s">
        <v>37</v>
      </c>
      <c r="H4725" s="7" t="s">
        <v>33</v>
      </c>
      <c r="I4725" s="8">
        <v>0.27400000000000002</v>
      </c>
      <c r="J4725" s="8">
        <v>0.33300000000000002</v>
      </c>
      <c r="K4725" s="8">
        <v>0.46200000000000002</v>
      </c>
      <c r="L4725" s="8">
        <v>0.79500000000000004</v>
      </c>
      <c r="M4725" s="7">
        <v>52</v>
      </c>
      <c r="N4725" s="7">
        <v>219</v>
      </c>
      <c r="O4725" s="7">
        <v>197</v>
      </c>
      <c r="P4725" s="7">
        <v>31</v>
      </c>
      <c r="Q4725" s="7">
        <v>54</v>
      </c>
      <c r="R4725" s="7">
        <v>10</v>
      </c>
      <c r="S4725" s="7">
        <v>0</v>
      </c>
      <c r="T4725" s="7">
        <v>9</v>
      </c>
      <c r="U4725" s="7">
        <v>36</v>
      </c>
      <c r="V4725" s="7">
        <v>1</v>
      </c>
      <c r="W4725" s="7">
        <v>18</v>
      </c>
      <c r="X4725" s="7">
        <v>58</v>
      </c>
      <c r="Y4725" s="7">
        <v>1</v>
      </c>
      <c r="Z4725" s="7">
        <v>0</v>
      </c>
      <c r="AA4725"/>
    </row>
    <row r="4726" spans="1:27" x14ac:dyDescent="0.25">
      <c r="A4726" s="24" t="str">
        <f t="shared" si="223"/>
        <v/>
      </c>
      <c r="B4726" s="24" t="str">
        <f t="shared" si="221"/>
        <v/>
      </c>
      <c r="C4726" s="24" t="str">
        <f t="shared" si="222"/>
        <v/>
      </c>
      <c r="D4726" s="24">
        <v>2026</v>
      </c>
      <c r="E4726" s="7" t="s">
        <v>5019</v>
      </c>
      <c r="F4726" s="7" t="s">
        <v>5013</v>
      </c>
      <c r="G4726" s="7" t="s">
        <v>37</v>
      </c>
      <c r="H4726" s="7" t="s">
        <v>25</v>
      </c>
      <c r="I4726" s="8">
        <v>0.27200000000000002</v>
      </c>
      <c r="J4726" s="8">
        <v>0.39600000000000002</v>
      </c>
      <c r="K4726" s="8">
        <v>0.40500000000000003</v>
      </c>
      <c r="L4726" s="8">
        <v>0.80100000000000005</v>
      </c>
      <c r="M4726" s="7">
        <v>49</v>
      </c>
      <c r="N4726" s="7">
        <v>192</v>
      </c>
      <c r="O4726" s="7">
        <v>158</v>
      </c>
      <c r="P4726" s="7">
        <v>39</v>
      </c>
      <c r="Q4726" s="7">
        <v>43</v>
      </c>
      <c r="R4726" s="7">
        <v>6</v>
      </c>
      <c r="S4726" s="7">
        <v>0</v>
      </c>
      <c r="T4726" s="7">
        <v>5</v>
      </c>
      <c r="U4726" s="7">
        <v>18</v>
      </c>
      <c r="V4726" s="7">
        <v>13</v>
      </c>
      <c r="W4726" s="7">
        <v>20</v>
      </c>
      <c r="X4726" s="7">
        <v>46</v>
      </c>
      <c r="Y4726" s="7">
        <v>3</v>
      </c>
      <c r="Z4726" s="7">
        <v>0</v>
      </c>
      <c r="AA4726"/>
    </row>
    <row r="4727" spans="1:27" x14ac:dyDescent="0.25">
      <c r="A4727" s="24" t="str">
        <f t="shared" si="223"/>
        <v/>
      </c>
      <c r="B4727" s="24" t="str">
        <f t="shared" si="221"/>
        <v/>
      </c>
      <c r="C4727" s="24" t="str">
        <f t="shared" si="222"/>
        <v/>
      </c>
      <c r="D4727" s="24">
        <v>2026</v>
      </c>
      <c r="E4727" s="7" t="s">
        <v>5020</v>
      </c>
      <c r="F4727" s="7" t="s">
        <v>5013</v>
      </c>
      <c r="G4727" s="7" t="s">
        <v>37</v>
      </c>
      <c r="H4727" s="7" t="s">
        <v>27</v>
      </c>
      <c r="I4727" s="8">
        <v>0.23100000000000001</v>
      </c>
      <c r="J4727" s="8">
        <v>0.38100000000000001</v>
      </c>
      <c r="K4727" s="8">
        <v>0.32800000000000001</v>
      </c>
      <c r="L4727" s="8">
        <v>0.70899999999999996</v>
      </c>
      <c r="M4727" s="7">
        <v>55</v>
      </c>
      <c r="N4727" s="7">
        <v>252</v>
      </c>
      <c r="O4727" s="7">
        <v>195</v>
      </c>
      <c r="P4727" s="7">
        <v>43</v>
      </c>
      <c r="Q4727" s="7">
        <v>45</v>
      </c>
      <c r="R4727" s="7">
        <v>8</v>
      </c>
      <c r="S4727" s="7">
        <v>1</v>
      </c>
      <c r="T4727" s="7">
        <v>3</v>
      </c>
      <c r="U4727" s="7">
        <v>26</v>
      </c>
      <c r="V4727" s="7">
        <v>6</v>
      </c>
      <c r="W4727" s="7">
        <v>43</v>
      </c>
      <c r="X4727" s="7">
        <v>58</v>
      </c>
      <c r="Y4727" s="7">
        <v>15</v>
      </c>
      <c r="Z4727" s="7">
        <v>4</v>
      </c>
      <c r="AA4727"/>
    </row>
    <row r="4728" spans="1:27" x14ac:dyDescent="0.25">
      <c r="A4728" s="24" t="str">
        <f t="shared" si="223"/>
        <v/>
      </c>
      <c r="B4728" s="24" t="str">
        <f t="shared" si="221"/>
        <v/>
      </c>
      <c r="C4728" s="24">
        <f t="shared" si="222"/>
        <v>1</v>
      </c>
      <c r="D4728" s="24">
        <v>2026</v>
      </c>
      <c r="E4728" s="7" t="s">
        <v>5021</v>
      </c>
      <c r="F4728" s="7" t="s">
        <v>5013</v>
      </c>
      <c r="G4728" s="7" t="s">
        <v>24</v>
      </c>
      <c r="H4728" s="7" t="s">
        <v>33</v>
      </c>
      <c r="I4728" s="8">
        <v>0.28599999999999998</v>
      </c>
      <c r="J4728" s="8">
        <v>0.33300000000000002</v>
      </c>
      <c r="K4728" s="8">
        <v>0.32100000000000001</v>
      </c>
      <c r="L4728" s="8">
        <v>0.65500000000000003</v>
      </c>
      <c r="M4728" s="7">
        <v>15</v>
      </c>
      <c r="N4728" s="7">
        <v>30</v>
      </c>
      <c r="O4728" s="7">
        <v>28</v>
      </c>
      <c r="P4728" s="7">
        <v>3</v>
      </c>
      <c r="Q4728" s="7">
        <v>8</v>
      </c>
      <c r="R4728" s="7">
        <v>1</v>
      </c>
      <c r="S4728" s="7">
        <v>0</v>
      </c>
      <c r="T4728" s="7">
        <v>0</v>
      </c>
      <c r="U4728" s="7">
        <v>7</v>
      </c>
      <c r="V4728" s="7">
        <v>2</v>
      </c>
      <c r="W4728" s="7">
        <v>0</v>
      </c>
      <c r="X4728" s="7">
        <v>6</v>
      </c>
      <c r="Y4728" s="7">
        <v>0</v>
      </c>
      <c r="Z4728" s="7">
        <v>0</v>
      </c>
      <c r="AA4728"/>
    </row>
    <row r="4729" spans="1:27" x14ac:dyDescent="0.25">
      <c r="A4729" s="24" t="str">
        <f t="shared" si="223"/>
        <v/>
      </c>
      <c r="B4729" s="24" t="str">
        <f t="shared" si="221"/>
        <v/>
      </c>
      <c r="C4729" s="24" t="str">
        <f t="shared" si="222"/>
        <v/>
      </c>
      <c r="D4729" s="24">
        <v>2026</v>
      </c>
      <c r="E4729" s="7" t="s">
        <v>5022</v>
      </c>
      <c r="F4729" s="7" t="s">
        <v>5013</v>
      </c>
      <c r="G4729" s="7" t="s">
        <v>47</v>
      </c>
      <c r="H4729" s="7" t="s">
        <v>27</v>
      </c>
      <c r="I4729" s="8">
        <v>0.26200000000000001</v>
      </c>
      <c r="J4729" s="8">
        <v>0.34699999999999998</v>
      </c>
      <c r="K4729" s="8">
        <v>0.34</v>
      </c>
      <c r="L4729" s="8">
        <v>0.68700000000000006</v>
      </c>
      <c r="M4729" s="7">
        <v>41</v>
      </c>
      <c r="N4729" s="7">
        <v>131</v>
      </c>
      <c r="O4729" s="7">
        <v>103</v>
      </c>
      <c r="P4729" s="7">
        <v>23</v>
      </c>
      <c r="Q4729" s="7">
        <v>27</v>
      </c>
      <c r="R4729" s="7">
        <v>2</v>
      </c>
      <c r="S4729" s="7">
        <v>0</v>
      </c>
      <c r="T4729" s="7">
        <v>2</v>
      </c>
      <c r="U4729" s="7">
        <v>23</v>
      </c>
      <c r="V4729" s="7">
        <v>6</v>
      </c>
      <c r="W4729" s="7">
        <v>8</v>
      </c>
      <c r="X4729" s="7">
        <v>24</v>
      </c>
      <c r="Y4729" s="7">
        <v>2</v>
      </c>
      <c r="Z4729" s="7">
        <v>2</v>
      </c>
      <c r="AA4729"/>
    </row>
    <row r="4730" spans="1:27" x14ac:dyDescent="0.25">
      <c r="A4730" s="24" t="str">
        <f t="shared" si="223"/>
        <v/>
      </c>
      <c r="B4730" s="24" t="str">
        <f t="shared" si="221"/>
        <v/>
      </c>
      <c r="C4730" s="24" t="str">
        <f t="shared" si="222"/>
        <v/>
      </c>
      <c r="D4730" s="24">
        <v>2026</v>
      </c>
      <c r="E4730" s="7" t="s">
        <v>5023</v>
      </c>
      <c r="F4730" s="7" t="s">
        <v>5013</v>
      </c>
      <c r="G4730" s="7" t="s">
        <v>37</v>
      </c>
      <c r="H4730" s="7" t="s">
        <v>35</v>
      </c>
      <c r="I4730" s="8">
        <v>0.247</v>
      </c>
      <c r="J4730" s="8">
        <v>0.26900000000000002</v>
      </c>
      <c r="K4730" s="8">
        <v>0.30099999999999999</v>
      </c>
      <c r="L4730" s="8">
        <v>0.57099999999999995</v>
      </c>
      <c r="M4730" s="7">
        <v>30</v>
      </c>
      <c r="N4730" s="7">
        <v>78</v>
      </c>
      <c r="O4730" s="7">
        <v>73</v>
      </c>
      <c r="P4730" s="7">
        <v>10</v>
      </c>
      <c r="Q4730" s="7">
        <v>18</v>
      </c>
      <c r="R4730" s="7">
        <v>4</v>
      </c>
      <c r="S4730" s="7">
        <v>0</v>
      </c>
      <c r="T4730" s="7">
        <v>0</v>
      </c>
      <c r="U4730" s="7">
        <v>10</v>
      </c>
      <c r="V4730" s="7">
        <v>0</v>
      </c>
      <c r="W4730" s="7">
        <v>3</v>
      </c>
      <c r="X4730" s="7">
        <v>18</v>
      </c>
      <c r="Y4730" s="7">
        <v>1</v>
      </c>
      <c r="Z4730" s="7">
        <v>0</v>
      </c>
      <c r="AA4730"/>
    </row>
    <row r="4731" spans="1:27" x14ac:dyDescent="0.25">
      <c r="A4731" s="24">
        <f t="shared" si="223"/>
        <v>1</v>
      </c>
      <c r="B4731" s="24" t="str">
        <f t="shared" si="221"/>
        <v/>
      </c>
      <c r="C4731" s="24" t="str">
        <f t="shared" si="222"/>
        <v/>
      </c>
      <c r="D4731" s="24">
        <v>2026</v>
      </c>
      <c r="E4731" s="7" t="s">
        <v>5024</v>
      </c>
      <c r="F4731" s="7" t="s">
        <v>5013</v>
      </c>
      <c r="G4731" s="7" t="s">
        <v>32</v>
      </c>
      <c r="H4731" s="7" t="s">
        <v>25</v>
      </c>
      <c r="I4731" s="8">
        <v>0.222</v>
      </c>
      <c r="J4731" s="8">
        <v>0.29399999999999998</v>
      </c>
      <c r="K4731" s="8">
        <v>0.24399999999999999</v>
      </c>
      <c r="L4731" s="8">
        <v>0.53900000000000003</v>
      </c>
      <c r="M4731" s="7">
        <v>24</v>
      </c>
      <c r="N4731" s="7">
        <v>52</v>
      </c>
      <c r="O4731" s="7">
        <v>45</v>
      </c>
      <c r="P4731" s="7">
        <v>6</v>
      </c>
      <c r="Q4731" s="7">
        <v>10</v>
      </c>
      <c r="R4731" s="7">
        <v>1</v>
      </c>
      <c r="S4731" s="7">
        <v>0</v>
      </c>
      <c r="T4731" s="7">
        <v>0</v>
      </c>
      <c r="U4731" s="7">
        <v>6</v>
      </c>
      <c r="V4731" s="7">
        <v>0</v>
      </c>
      <c r="W4731" s="7">
        <v>5</v>
      </c>
      <c r="X4731" s="7">
        <v>15</v>
      </c>
      <c r="Y4731" s="7">
        <v>2</v>
      </c>
      <c r="Z4731" s="7">
        <v>0</v>
      </c>
      <c r="AA4731"/>
    </row>
    <row r="4732" spans="1:27" x14ac:dyDescent="0.25">
      <c r="A4732" s="24">
        <f t="shared" si="223"/>
        <v>1</v>
      </c>
      <c r="B4732" s="24" t="str">
        <f t="shared" si="221"/>
        <v/>
      </c>
      <c r="C4732" s="24" t="str">
        <f t="shared" si="222"/>
        <v/>
      </c>
      <c r="D4732" s="24">
        <v>2026</v>
      </c>
      <c r="E4732" s="7" t="s">
        <v>5025</v>
      </c>
      <c r="F4732" s="7" t="s">
        <v>5013</v>
      </c>
      <c r="G4732" s="7" t="s">
        <v>32</v>
      </c>
      <c r="H4732" s="7" t="s">
        <v>33</v>
      </c>
      <c r="I4732" s="8">
        <v>0.20799999999999999</v>
      </c>
      <c r="J4732" s="8">
        <v>0.32200000000000001</v>
      </c>
      <c r="K4732" s="8">
        <v>0.33300000000000002</v>
      </c>
      <c r="L4732" s="8">
        <v>0.65500000000000003</v>
      </c>
      <c r="M4732" s="7">
        <v>27</v>
      </c>
      <c r="N4732" s="7">
        <v>88</v>
      </c>
      <c r="O4732" s="7">
        <v>72</v>
      </c>
      <c r="P4732" s="7">
        <v>16</v>
      </c>
      <c r="Q4732" s="7">
        <v>15</v>
      </c>
      <c r="R4732" s="7">
        <v>6</v>
      </c>
      <c r="S4732" s="7">
        <v>0</v>
      </c>
      <c r="T4732" s="7">
        <v>1</v>
      </c>
      <c r="U4732" s="7">
        <v>10</v>
      </c>
      <c r="V4732" s="7">
        <v>6</v>
      </c>
      <c r="W4732" s="7">
        <v>7</v>
      </c>
      <c r="X4732" s="7">
        <v>28</v>
      </c>
      <c r="Y4732" s="7">
        <v>4</v>
      </c>
      <c r="Z4732" s="7">
        <v>0</v>
      </c>
      <c r="AA4732"/>
    </row>
    <row r="4733" spans="1:27" x14ac:dyDescent="0.25">
      <c r="A4733" s="24" t="str">
        <f t="shared" si="223"/>
        <v/>
      </c>
      <c r="B4733" s="24" t="str">
        <f t="shared" si="221"/>
        <v/>
      </c>
      <c r="C4733" s="24">
        <f t="shared" si="222"/>
        <v>1</v>
      </c>
      <c r="D4733" s="24">
        <v>2026</v>
      </c>
      <c r="E4733" s="7" t="s">
        <v>5026</v>
      </c>
      <c r="F4733" s="7" t="s">
        <v>5013</v>
      </c>
      <c r="G4733" s="7" t="s">
        <v>47</v>
      </c>
      <c r="H4733" s="7" t="s">
        <v>40</v>
      </c>
      <c r="I4733" s="8">
        <v>0.16700000000000001</v>
      </c>
      <c r="J4733" s="8">
        <v>0.4</v>
      </c>
      <c r="K4733" s="8">
        <v>0.16700000000000001</v>
      </c>
      <c r="L4733" s="8">
        <v>0.56699999999999995</v>
      </c>
      <c r="M4733" s="7">
        <v>12</v>
      </c>
      <c r="N4733" s="7">
        <v>25</v>
      </c>
      <c r="O4733" s="7">
        <v>18</v>
      </c>
      <c r="P4733" s="7">
        <v>6</v>
      </c>
      <c r="Q4733" s="7">
        <v>3</v>
      </c>
      <c r="R4733" s="7">
        <v>0</v>
      </c>
      <c r="S4733" s="7">
        <v>0</v>
      </c>
      <c r="T4733" s="7">
        <v>0</v>
      </c>
      <c r="U4733" s="7">
        <v>0</v>
      </c>
      <c r="V4733" s="7">
        <v>0</v>
      </c>
      <c r="W4733" s="7">
        <v>7</v>
      </c>
      <c r="X4733" s="7">
        <v>6</v>
      </c>
      <c r="Y4733" s="7">
        <v>4</v>
      </c>
      <c r="Z4733" s="7">
        <v>2</v>
      </c>
      <c r="AA4733"/>
    </row>
    <row r="4734" spans="1:27" x14ac:dyDescent="0.25">
      <c r="A4734" s="24">
        <f t="shared" si="223"/>
        <v>1</v>
      </c>
      <c r="B4734" s="24" t="str">
        <f t="shared" si="221"/>
        <v/>
      </c>
      <c r="C4734" s="24" t="str">
        <f t="shared" si="222"/>
        <v/>
      </c>
      <c r="D4734" s="24">
        <v>2026</v>
      </c>
      <c r="E4734" s="7" t="s">
        <v>5027</v>
      </c>
      <c r="F4734" s="7" t="s">
        <v>5013</v>
      </c>
      <c r="G4734" s="7" t="s">
        <v>29</v>
      </c>
      <c r="H4734" s="7" t="s">
        <v>25</v>
      </c>
      <c r="I4734" s="8">
        <v>0.154</v>
      </c>
      <c r="J4734" s="8">
        <v>0.29799999999999999</v>
      </c>
      <c r="K4734" s="8">
        <v>0.25600000000000001</v>
      </c>
      <c r="L4734" s="8">
        <v>0.55400000000000005</v>
      </c>
      <c r="M4734" s="7">
        <v>18</v>
      </c>
      <c r="N4734" s="7">
        <v>48</v>
      </c>
      <c r="O4734" s="7">
        <v>39</v>
      </c>
      <c r="P4734" s="7">
        <v>6</v>
      </c>
      <c r="Q4734" s="7">
        <v>6</v>
      </c>
      <c r="R4734" s="7">
        <v>2</v>
      </c>
      <c r="S4734" s="7">
        <v>1</v>
      </c>
      <c r="T4734" s="7">
        <v>0</v>
      </c>
      <c r="U4734" s="7">
        <v>2</v>
      </c>
      <c r="V4734" s="7">
        <v>5</v>
      </c>
      <c r="W4734" s="7">
        <v>3</v>
      </c>
      <c r="X4734" s="7">
        <v>11</v>
      </c>
      <c r="Y4734" s="7">
        <v>0</v>
      </c>
      <c r="Z4734" s="7">
        <v>0</v>
      </c>
      <c r="AA4734"/>
    </row>
    <row r="4735" spans="1:27" x14ac:dyDescent="0.25">
      <c r="A4735" s="24" t="str">
        <f t="shared" si="223"/>
        <v/>
      </c>
      <c r="B4735" s="24" t="str">
        <f t="shared" si="221"/>
        <v/>
      </c>
      <c r="C4735" s="24">
        <f t="shared" si="222"/>
        <v>1</v>
      </c>
      <c r="D4735" s="24">
        <v>2026</v>
      </c>
      <c r="E4735" s="7" t="s">
        <v>5028</v>
      </c>
      <c r="F4735" s="7" t="s">
        <v>5013</v>
      </c>
      <c r="G4735" s="7" t="s">
        <v>47</v>
      </c>
      <c r="H4735" s="7" t="s">
        <v>38</v>
      </c>
      <c r="I4735" s="8">
        <v>0.125</v>
      </c>
      <c r="J4735" s="8">
        <v>0.17599999999999999</v>
      </c>
      <c r="K4735" s="8">
        <v>0.125</v>
      </c>
      <c r="L4735" s="8">
        <v>0.30099999999999999</v>
      </c>
      <c r="M4735" s="7">
        <v>13</v>
      </c>
      <c r="N4735" s="7">
        <v>17</v>
      </c>
      <c r="O4735" s="7">
        <v>16</v>
      </c>
      <c r="P4735" s="7">
        <v>0</v>
      </c>
      <c r="Q4735" s="7">
        <v>2</v>
      </c>
      <c r="R4735" s="7">
        <v>0</v>
      </c>
      <c r="S4735" s="7">
        <v>0</v>
      </c>
      <c r="T4735" s="7">
        <v>0</v>
      </c>
      <c r="U4735" s="7">
        <v>1</v>
      </c>
      <c r="V4735" s="7">
        <v>0</v>
      </c>
      <c r="W4735" s="7">
        <v>1</v>
      </c>
      <c r="X4735" s="7">
        <v>8</v>
      </c>
      <c r="Y4735" s="7">
        <v>0</v>
      </c>
      <c r="Z4735" s="7">
        <v>0</v>
      </c>
      <c r="AA4735"/>
    </row>
    <row r="4736" spans="1:27" x14ac:dyDescent="0.25">
      <c r="A4736" s="24" t="str">
        <f t="shared" si="223"/>
        <v/>
      </c>
      <c r="B4736" s="24" t="str">
        <f t="shared" si="221"/>
        <v/>
      </c>
      <c r="C4736" s="24">
        <f t="shared" si="222"/>
        <v>1</v>
      </c>
      <c r="D4736" s="24">
        <v>2026</v>
      </c>
      <c r="E4736" s="7" t="s">
        <v>5029</v>
      </c>
      <c r="F4736" s="7" t="s">
        <v>5013</v>
      </c>
      <c r="G4736" s="7" t="s">
        <v>24</v>
      </c>
      <c r="H4736" s="7" t="s">
        <v>38</v>
      </c>
      <c r="I4736" s="8">
        <v>0</v>
      </c>
      <c r="J4736" s="8">
        <v>0</v>
      </c>
      <c r="K4736" s="8">
        <v>0</v>
      </c>
      <c r="L4736" s="8">
        <v>0</v>
      </c>
      <c r="M4736" s="7">
        <v>2</v>
      </c>
      <c r="N4736" s="7">
        <v>3</v>
      </c>
      <c r="O4736" s="7">
        <v>3</v>
      </c>
      <c r="P4736" s="7">
        <v>0</v>
      </c>
      <c r="Q4736" s="7">
        <v>0</v>
      </c>
      <c r="R4736" s="7">
        <v>0</v>
      </c>
      <c r="S4736" s="7">
        <v>0</v>
      </c>
      <c r="T4736" s="7">
        <v>0</v>
      </c>
      <c r="U4736" s="7">
        <v>0</v>
      </c>
      <c r="V4736" s="7">
        <v>0</v>
      </c>
      <c r="W4736" s="7">
        <v>0</v>
      </c>
      <c r="X4736" s="7">
        <v>3</v>
      </c>
      <c r="Y4736" s="7">
        <v>0</v>
      </c>
      <c r="Z4736" s="7">
        <v>0</v>
      </c>
      <c r="AA4736"/>
    </row>
    <row r="4737" spans="1:27" x14ac:dyDescent="0.25">
      <c r="A4737" s="24" t="str">
        <f t="shared" si="223"/>
        <v/>
      </c>
      <c r="B4737" s="24" t="str">
        <f t="shared" si="221"/>
        <v/>
      </c>
      <c r="C4737" s="24">
        <f t="shared" si="222"/>
        <v>1</v>
      </c>
      <c r="D4737" s="24">
        <v>2026</v>
      </c>
      <c r="E4737" s="7" t="s">
        <v>5030</v>
      </c>
      <c r="F4737" s="7" t="s">
        <v>5031</v>
      </c>
      <c r="G4737" s="7" t="s">
        <v>24</v>
      </c>
      <c r="H4737" s="7" t="s">
        <v>27</v>
      </c>
      <c r="I4737" s="8">
        <v>0.36399999999999999</v>
      </c>
      <c r="J4737" s="8">
        <v>0.42099999999999999</v>
      </c>
      <c r="K4737" s="8">
        <v>0.46899999999999997</v>
      </c>
      <c r="L4737" s="8">
        <v>0.89</v>
      </c>
      <c r="M4737" s="7">
        <v>56</v>
      </c>
      <c r="N4737" s="7">
        <v>243</v>
      </c>
      <c r="O4737" s="7">
        <v>209</v>
      </c>
      <c r="P4737" s="7">
        <v>47</v>
      </c>
      <c r="Q4737" s="7">
        <v>76</v>
      </c>
      <c r="R4737" s="7">
        <v>6</v>
      </c>
      <c r="S4737" s="7">
        <v>2</v>
      </c>
      <c r="T4737" s="7">
        <v>4</v>
      </c>
      <c r="U4737" s="7">
        <v>42</v>
      </c>
      <c r="V4737" s="7">
        <v>3</v>
      </c>
      <c r="W4737" s="7">
        <v>20</v>
      </c>
      <c r="X4737" s="7">
        <v>41</v>
      </c>
      <c r="Y4737" s="7">
        <v>35</v>
      </c>
      <c r="Z4737" s="7">
        <v>6</v>
      </c>
      <c r="AA4737"/>
    </row>
    <row r="4738" spans="1:27" x14ac:dyDescent="0.25">
      <c r="A4738" s="24">
        <f t="shared" si="223"/>
        <v>1</v>
      </c>
      <c r="B4738" s="24" t="str">
        <f t="shared" ref="B4738:B4801" si="224">IF(COUNTIFS(Draft_Player,$E4738),COUNTIFS(Draft_Player,$E4738),"")</f>
        <v/>
      </c>
      <c r="C4738" s="24" t="str">
        <f t="shared" ref="C4738:C4801" si="225">IF(COUNTIFS(Transfers_Player,$E4738),COUNTIFS(Transfers_Player,$E4738),"")</f>
        <v/>
      </c>
      <c r="D4738" s="24">
        <v>2026</v>
      </c>
      <c r="E4738" s="7" t="s">
        <v>5032</v>
      </c>
      <c r="F4738" s="7" t="s">
        <v>5031</v>
      </c>
      <c r="G4738" s="7" t="s">
        <v>32</v>
      </c>
      <c r="H4738" s="7" t="s">
        <v>30</v>
      </c>
      <c r="I4738" s="8">
        <v>0.315</v>
      </c>
      <c r="J4738" s="8">
        <v>0.38900000000000001</v>
      </c>
      <c r="K4738" s="8">
        <v>0.46899999999999997</v>
      </c>
      <c r="L4738" s="8">
        <v>0.85699999999999998</v>
      </c>
      <c r="M4738" s="7">
        <v>46</v>
      </c>
      <c r="N4738" s="7">
        <v>170</v>
      </c>
      <c r="O4738" s="7">
        <v>143</v>
      </c>
      <c r="P4738" s="7">
        <v>21</v>
      </c>
      <c r="Q4738" s="7">
        <v>45</v>
      </c>
      <c r="R4738" s="7">
        <v>14</v>
      </c>
      <c r="S4738" s="7">
        <v>1</v>
      </c>
      <c r="T4738" s="7">
        <v>2</v>
      </c>
      <c r="U4738" s="7">
        <v>25</v>
      </c>
      <c r="V4738" s="7">
        <v>2</v>
      </c>
      <c r="W4738" s="7">
        <v>16</v>
      </c>
      <c r="X4738" s="7">
        <v>21</v>
      </c>
      <c r="Y4738" s="7">
        <v>4</v>
      </c>
      <c r="Z4738" s="7">
        <v>0</v>
      </c>
      <c r="AA4738"/>
    </row>
    <row r="4739" spans="1:27" x14ac:dyDescent="0.25">
      <c r="A4739" s="24" t="str">
        <f t="shared" ref="A4739:A4802" si="226">IF(OR(G4739="SR", G4739="GR"), 1, "")</f>
        <v/>
      </c>
      <c r="B4739" s="24" t="str">
        <f t="shared" si="224"/>
        <v/>
      </c>
      <c r="C4739" s="24">
        <f t="shared" si="225"/>
        <v>1</v>
      </c>
      <c r="D4739" s="24">
        <v>2026</v>
      </c>
      <c r="E4739" s="7" t="s">
        <v>5033</v>
      </c>
      <c r="F4739" s="7" t="s">
        <v>5031</v>
      </c>
      <c r="G4739" s="7" t="s">
        <v>24</v>
      </c>
      <c r="H4739" s="7" t="s">
        <v>33</v>
      </c>
      <c r="I4739" s="8">
        <v>0.30599999999999999</v>
      </c>
      <c r="J4739" s="8">
        <v>0.40400000000000003</v>
      </c>
      <c r="K4739" s="8">
        <v>0.48599999999999999</v>
      </c>
      <c r="L4739" s="8">
        <v>0.89</v>
      </c>
      <c r="M4739" s="7">
        <v>56</v>
      </c>
      <c r="N4739" s="7">
        <v>260</v>
      </c>
      <c r="O4739" s="7">
        <v>216</v>
      </c>
      <c r="P4739" s="7">
        <v>49</v>
      </c>
      <c r="Q4739" s="7">
        <v>66</v>
      </c>
      <c r="R4739" s="7">
        <v>13</v>
      </c>
      <c r="S4739" s="7">
        <v>1</v>
      </c>
      <c r="T4739" s="7">
        <v>8</v>
      </c>
      <c r="U4739" s="7">
        <v>42</v>
      </c>
      <c r="V4739" s="7">
        <v>8</v>
      </c>
      <c r="W4739" s="7">
        <v>31</v>
      </c>
      <c r="X4739" s="7">
        <v>36</v>
      </c>
      <c r="Y4739" s="7">
        <v>21</v>
      </c>
      <c r="Z4739" s="7">
        <v>3</v>
      </c>
      <c r="AA4739"/>
    </row>
    <row r="4740" spans="1:27" x14ac:dyDescent="0.25">
      <c r="A4740" s="24">
        <f t="shared" si="226"/>
        <v>1</v>
      </c>
      <c r="B4740" s="24" t="str">
        <f t="shared" si="224"/>
        <v/>
      </c>
      <c r="C4740" s="24" t="str">
        <f t="shared" si="225"/>
        <v/>
      </c>
      <c r="D4740" s="24">
        <v>2026</v>
      </c>
      <c r="E4740" s="7" t="s">
        <v>5034</v>
      </c>
      <c r="F4740" s="7" t="s">
        <v>5031</v>
      </c>
      <c r="G4740" s="7" t="s">
        <v>32</v>
      </c>
      <c r="H4740" s="7" t="s">
        <v>25</v>
      </c>
      <c r="I4740" s="8">
        <v>0.30299999999999999</v>
      </c>
      <c r="J4740" s="8">
        <v>0.36699999999999999</v>
      </c>
      <c r="K4740" s="8">
        <v>0.47699999999999998</v>
      </c>
      <c r="L4740" s="8">
        <v>0.84499999999999997</v>
      </c>
      <c r="M4740" s="7">
        <v>46</v>
      </c>
      <c r="N4740" s="7">
        <v>150</v>
      </c>
      <c r="O4740" s="7">
        <v>132</v>
      </c>
      <c r="P4740" s="7">
        <v>18</v>
      </c>
      <c r="Q4740" s="7">
        <v>40</v>
      </c>
      <c r="R4740" s="7">
        <v>12</v>
      </c>
      <c r="S4740" s="7">
        <v>1</v>
      </c>
      <c r="T4740" s="7">
        <v>3</v>
      </c>
      <c r="U4740" s="7">
        <v>29</v>
      </c>
      <c r="V4740" s="7">
        <v>0</v>
      </c>
      <c r="W4740" s="7">
        <v>14</v>
      </c>
      <c r="X4740" s="7">
        <v>45</v>
      </c>
      <c r="Y4740" s="7">
        <v>0</v>
      </c>
      <c r="Z4740" s="7">
        <v>1</v>
      </c>
      <c r="AA4740"/>
    </row>
    <row r="4741" spans="1:27" x14ac:dyDescent="0.25">
      <c r="A4741" s="24" t="str">
        <f t="shared" si="226"/>
        <v/>
      </c>
      <c r="B4741" s="24" t="str">
        <f t="shared" si="224"/>
        <v/>
      </c>
      <c r="C4741" s="24" t="str">
        <f t="shared" si="225"/>
        <v/>
      </c>
      <c r="D4741" s="24">
        <v>2026</v>
      </c>
      <c r="E4741" s="7" t="s">
        <v>5035</v>
      </c>
      <c r="F4741" s="7" t="s">
        <v>5031</v>
      </c>
      <c r="G4741" s="7" t="s">
        <v>24</v>
      </c>
      <c r="H4741" s="7" t="s">
        <v>44</v>
      </c>
      <c r="I4741" s="8">
        <v>0.28999999999999998</v>
      </c>
      <c r="J4741" s="8">
        <v>0.38600000000000001</v>
      </c>
      <c r="K4741" s="8">
        <v>0.46500000000000002</v>
      </c>
      <c r="L4741" s="8">
        <v>0.85099999999999998</v>
      </c>
      <c r="M4741" s="7">
        <v>55</v>
      </c>
      <c r="N4741" s="7">
        <v>240</v>
      </c>
      <c r="O4741" s="7">
        <v>200</v>
      </c>
      <c r="P4741" s="7">
        <v>45</v>
      </c>
      <c r="Q4741" s="7">
        <v>58</v>
      </c>
      <c r="R4741" s="7">
        <v>12</v>
      </c>
      <c r="S4741" s="7">
        <v>1</v>
      </c>
      <c r="T4741" s="7">
        <v>7</v>
      </c>
      <c r="U4741" s="7">
        <v>48</v>
      </c>
      <c r="V4741" s="7">
        <v>11</v>
      </c>
      <c r="W4741" s="7">
        <v>22</v>
      </c>
      <c r="X4741" s="7">
        <v>33</v>
      </c>
      <c r="Y4741" s="7">
        <v>0</v>
      </c>
      <c r="Z4741" s="7">
        <v>3</v>
      </c>
      <c r="AA4741"/>
    </row>
    <row r="4742" spans="1:27" x14ac:dyDescent="0.25">
      <c r="A4742" s="24">
        <f t="shared" si="226"/>
        <v>1</v>
      </c>
      <c r="B4742" s="24" t="str">
        <f t="shared" si="224"/>
        <v/>
      </c>
      <c r="C4742" s="24" t="str">
        <f t="shared" si="225"/>
        <v/>
      </c>
      <c r="D4742" s="24">
        <v>2026</v>
      </c>
      <c r="E4742" s="7" t="s">
        <v>5036</v>
      </c>
      <c r="F4742" s="7" t="s">
        <v>5031</v>
      </c>
      <c r="G4742" s="7" t="s">
        <v>32</v>
      </c>
      <c r="H4742" s="7" t="s">
        <v>42</v>
      </c>
      <c r="I4742" s="8">
        <v>0.251</v>
      </c>
      <c r="J4742" s="8">
        <v>0.374</v>
      </c>
      <c r="K4742" s="8">
        <v>0.38600000000000001</v>
      </c>
      <c r="L4742" s="8">
        <v>0.76</v>
      </c>
      <c r="M4742" s="7">
        <v>50</v>
      </c>
      <c r="N4742" s="7">
        <v>207</v>
      </c>
      <c r="O4742" s="7">
        <v>171</v>
      </c>
      <c r="P4742" s="7">
        <v>26</v>
      </c>
      <c r="Q4742" s="7">
        <v>43</v>
      </c>
      <c r="R4742" s="7">
        <v>10</v>
      </c>
      <c r="S4742" s="7">
        <v>5</v>
      </c>
      <c r="T4742" s="7">
        <v>1</v>
      </c>
      <c r="U4742" s="7">
        <v>29</v>
      </c>
      <c r="V4742" s="7">
        <v>7</v>
      </c>
      <c r="W4742" s="7">
        <v>27</v>
      </c>
      <c r="X4742" s="7">
        <v>48</v>
      </c>
      <c r="Y4742" s="7">
        <v>4</v>
      </c>
      <c r="Z4742" s="7">
        <v>4</v>
      </c>
      <c r="AA4742"/>
    </row>
    <row r="4743" spans="1:27" x14ac:dyDescent="0.25">
      <c r="A4743" s="24" t="str">
        <f t="shared" si="226"/>
        <v/>
      </c>
      <c r="B4743" s="24" t="str">
        <f t="shared" si="224"/>
        <v/>
      </c>
      <c r="C4743" s="24" t="str">
        <f t="shared" si="225"/>
        <v/>
      </c>
      <c r="D4743" s="24">
        <v>2026</v>
      </c>
      <c r="E4743" s="7" t="s">
        <v>5037</v>
      </c>
      <c r="F4743" s="7" t="s">
        <v>5031</v>
      </c>
      <c r="G4743" s="7" t="s">
        <v>24</v>
      </c>
      <c r="H4743" s="7" t="s">
        <v>40</v>
      </c>
      <c r="I4743" s="8">
        <v>0.189</v>
      </c>
      <c r="J4743" s="8">
        <v>0.28999999999999998</v>
      </c>
      <c r="K4743" s="8">
        <v>0.315</v>
      </c>
      <c r="L4743" s="8">
        <v>0.60499999999999998</v>
      </c>
      <c r="M4743" s="7">
        <v>45</v>
      </c>
      <c r="N4743" s="7">
        <v>149</v>
      </c>
      <c r="O4743" s="7">
        <v>127</v>
      </c>
      <c r="P4743" s="7">
        <v>20</v>
      </c>
      <c r="Q4743" s="7">
        <v>24</v>
      </c>
      <c r="R4743" s="7">
        <v>3</v>
      </c>
      <c r="S4743" s="7">
        <v>2</v>
      </c>
      <c r="T4743" s="7">
        <v>3</v>
      </c>
      <c r="U4743" s="7">
        <v>17</v>
      </c>
      <c r="V4743" s="7">
        <v>3</v>
      </c>
      <c r="W4743" s="7">
        <v>15</v>
      </c>
      <c r="X4743" s="7">
        <v>56</v>
      </c>
      <c r="Y4743" s="7">
        <v>4</v>
      </c>
      <c r="Z4743" s="7">
        <v>0</v>
      </c>
      <c r="AA4743"/>
    </row>
    <row r="4744" spans="1:27" x14ac:dyDescent="0.25">
      <c r="A4744" s="24" t="str">
        <f t="shared" si="226"/>
        <v/>
      </c>
      <c r="B4744" s="24" t="str">
        <f t="shared" si="224"/>
        <v/>
      </c>
      <c r="C4744" s="24" t="str">
        <f t="shared" si="225"/>
        <v/>
      </c>
      <c r="D4744" s="24">
        <v>2026</v>
      </c>
      <c r="E4744" s="7" t="s">
        <v>5038</v>
      </c>
      <c r="F4744" s="7" t="s">
        <v>5031</v>
      </c>
      <c r="G4744" s="7" t="s">
        <v>24</v>
      </c>
      <c r="H4744" s="7" t="s">
        <v>40</v>
      </c>
      <c r="I4744" s="8">
        <v>0.186</v>
      </c>
      <c r="J4744" s="8">
        <v>0.25800000000000001</v>
      </c>
      <c r="K4744" s="8">
        <v>0.221</v>
      </c>
      <c r="L4744" s="8">
        <v>0.47899999999999998</v>
      </c>
      <c r="M4744" s="7">
        <v>43</v>
      </c>
      <c r="N4744" s="7">
        <v>127</v>
      </c>
      <c r="O4744" s="7">
        <v>113</v>
      </c>
      <c r="P4744" s="7">
        <v>19</v>
      </c>
      <c r="Q4744" s="7">
        <v>21</v>
      </c>
      <c r="R4744" s="7">
        <v>1</v>
      </c>
      <c r="S4744" s="7">
        <v>0</v>
      </c>
      <c r="T4744" s="7">
        <v>1</v>
      </c>
      <c r="U4744" s="7">
        <v>12</v>
      </c>
      <c r="V4744" s="7">
        <v>4</v>
      </c>
      <c r="W4744" s="7">
        <v>7</v>
      </c>
      <c r="X4744" s="7">
        <v>35</v>
      </c>
      <c r="Y4744" s="7">
        <v>0</v>
      </c>
      <c r="Z4744" s="7">
        <v>1</v>
      </c>
      <c r="AA4744"/>
    </row>
    <row r="4745" spans="1:27" x14ac:dyDescent="0.25">
      <c r="A4745" s="24" t="str">
        <f t="shared" si="226"/>
        <v/>
      </c>
      <c r="B4745" s="24" t="str">
        <f t="shared" si="224"/>
        <v/>
      </c>
      <c r="C4745" s="24" t="str">
        <f t="shared" si="225"/>
        <v/>
      </c>
      <c r="D4745" s="24">
        <v>2026</v>
      </c>
      <c r="E4745" s="7" t="s">
        <v>5039</v>
      </c>
      <c r="F4745" s="7" t="s">
        <v>5031</v>
      </c>
      <c r="G4745" s="7" t="s">
        <v>47</v>
      </c>
      <c r="H4745" s="7" t="s">
        <v>35</v>
      </c>
      <c r="I4745" s="8">
        <v>0.313</v>
      </c>
      <c r="J4745" s="8">
        <v>0.42399999999999999</v>
      </c>
      <c r="K4745" s="8">
        <v>0.46500000000000002</v>
      </c>
      <c r="L4745" s="8">
        <v>0.88800000000000001</v>
      </c>
      <c r="M4745" s="7">
        <v>36</v>
      </c>
      <c r="N4745" s="7">
        <v>118</v>
      </c>
      <c r="O4745" s="7">
        <v>99</v>
      </c>
      <c r="P4745" s="7">
        <v>24</v>
      </c>
      <c r="Q4745" s="7">
        <v>31</v>
      </c>
      <c r="R4745" s="7">
        <v>7</v>
      </c>
      <c r="S4745" s="7">
        <v>1</v>
      </c>
      <c r="T4745" s="7">
        <v>2</v>
      </c>
      <c r="U4745" s="7">
        <v>14</v>
      </c>
      <c r="V4745" s="7">
        <v>3</v>
      </c>
      <c r="W4745" s="7">
        <v>16</v>
      </c>
      <c r="X4745" s="7">
        <v>40</v>
      </c>
      <c r="Y4745" s="7">
        <v>4</v>
      </c>
      <c r="Z4745" s="7">
        <v>0</v>
      </c>
      <c r="AA4745"/>
    </row>
    <row r="4746" spans="1:27" x14ac:dyDescent="0.25">
      <c r="A4746" s="24" t="str">
        <f t="shared" si="226"/>
        <v/>
      </c>
      <c r="B4746" s="24" t="str">
        <f t="shared" si="224"/>
        <v/>
      </c>
      <c r="C4746" s="24">
        <f t="shared" si="225"/>
        <v>1</v>
      </c>
      <c r="D4746" s="24">
        <v>2026</v>
      </c>
      <c r="E4746" s="7" t="s">
        <v>5040</v>
      </c>
      <c r="F4746" s="7" t="s">
        <v>5031</v>
      </c>
      <c r="G4746" s="7" t="s">
        <v>37</v>
      </c>
      <c r="H4746" s="7" t="s">
        <v>38</v>
      </c>
      <c r="I4746" s="8">
        <v>0.29399999999999998</v>
      </c>
      <c r="J4746" s="8">
        <v>0.38500000000000001</v>
      </c>
      <c r="K4746" s="8">
        <v>0.32400000000000001</v>
      </c>
      <c r="L4746" s="8">
        <v>0.70799999999999996</v>
      </c>
      <c r="M4746" s="7">
        <v>17</v>
      </c>
      <c r="N4746" s="7">
        <v>39</v>
      </c>
      <c r="O4746" s="7">
        <v>34</v>
      </c>
      <c r="P4746" s="7">
        <v>8</v>
      </c>
      <c r="Q4746" s="7">
        <v>10</v>
      </c>
      <c r="R4746" s="7">
        <v>1</v>
      </c>
      <c r="S4746" s="7">
        <v>0</v>
      </c>
      <c r="T4746" s="7">
        <v>0</v>
      </c>
      <c r="U4746" s="7">
        <v>3</v>
      </c>
      <c r="V4746" s="7">
        <v>3</v>
      </c>
      <c r="W4746" s="7">
        <v>2</v>
      </c>
      <c r="X4746" s="7">
        <v>10</v>
      </c>
      <c r="Y4746" s="7">
        <v>0</v>
      </c>
      <c r="Z4746" s="7">
        <v>0</v>
      </c>
      <c r="AA4746"/>
    </row>
    <row r="4747" spans="1:27" x14ac:dyDescent="0.25">
      <c r="A4747" s="24" t="str">
        <f t="shared" si="226"/>
        <v/>
      </c>
      <c r="B4747" s="24" t="str">
        <f t="shared" si="224"/>
        <v/>
      </c>
      <c r="C4747" s="24">
        <f t="shared" si="225"/>
        <v>1</v>
      </c>
      <c r="D4747" s="24">
        <v>2026</v>
      </c>
      <c r="E4747" s="7" t="s">
        <v>5041</v>
      </c>
      <c r="F4747" s="7" t="s">
        <v>5031</v>
      </c>
      <c r="G4747" s="7" t="s">
        <v>37</v>
      </c>
      <c r="H4747" s="7" t="s">
        <v>44</v>
      </c>
      <c r="I4747" s="8">
        <v>0.26500000000000001</v>
      </c>
      <c r="J4747" s="8">
        <v>0.36899999999999999</v>
      </c>
      <c r="K4747" s="8">
        <v>0.32400000000000001</v>
      </c>
      <c r="L4747" s="8">
        <v>0.69199999999999995</v>
      </c>
      <c r="M4747" s="7">
        <v>39</v>
      </c>
      <c r="N4747" s="7">
        <v>128</v>
      </c>
      <c r="O4747" s="7">
        <v>102</v>
      </c>
      <c r="P4747" s="7">
        <v>21</v>
      </c>
      <c r="Q4747" s="7">
        <v>27</v>
      </c>
      <c r="R4747" s="7">
        <v>3</v>
      </c>
      <c r="S4747" s="7">
        <v>0</v>
      </c>
      <c r="T4747" s="7">
        <v>1</v>
      </c>
      <c r="U4747" s="7">
        <v>21</v>
      </c>
      <c r="V4747" s="7">
        <v>7</v>
      </c>
      <c r="W4747" s="7">
        <v>11</v>
      </c>
      <c r="X4747" s="7">
        <v>22</v>
      </c>
      <c r="Y4747" s="7">
        <v>9</v>
      </c>
      <c r="Z4747" s="7">
        <v>1</v>
      </c>
      <c r="AA4747"/>
    </row>
    <row r="4748" spans="1:27" x14ac:dyDescent="0.25">
      <c r="A4748" s="24" t="str">
        <f t="shared" si="226"/>
        <v/>
      </c>
      <c r="B4748" s="24" t="str">
        <f t="shared" si="224"/>
        <v/>
      </c>
      <c r="C4748" s="24" t="str">
        <f t="shared" si="225"/>
        <v/>
      </c>
      <c r="D4748" s="24">
        <v>2026</v>
      </c>
      <c r="E4748" s="7" t="s">
        <v>5042</v>
      </c>
      <c r="F4748" s="7" t="s">
        <v>5031</v>
      </c>
      <c r="G4748" s="7" t="s">
        <v>24</v>
      </c>
      <c r="H4748" s="7" t="s">
        <v>35</v>
      </c>
      <c r="I4748" s="8">
        <v>0.253</v>
      </c>
      <c r="J4748" s="8">
        <v>0.35199999999999998</v>
      </c>
      <c r="K4748" s="8">
        <v>0.41799999999999998</v>
      </c>
      <c r="L4748" s="8">
        <v>0.77</v>
      </c>
      <c r="M4748" s="7">
        <v>37</v>
      </c>
      <c r="N4748" s="7">
        <v>107</v>
      </c>
      <c r="O4748" s="7">
        <v>91</v>
      </c>
      <c r="P4748" s="7">
        <v>20</v>
      </c>
      <c r="Q4748" s="7">
        <v>23</v>
      </c>
      <c r="R4748" s="7">
        <v>7</v>
      </c>
      <c r="S4748" s="7">
        <v>1</v>
      </c>
      <c r="T4748" s="7">
        <v>2</v>
      </c>
      <c r="U4748" s="7">
        <v>14</v>
      </c>
      <c r="V4748" s="7">
        <v>4</v>
      </c>
      <c r="W4748" s="7">
        <v>10</v>
      </c>
      <c r="X4748" s="7">
        <v>23</v>
      </c>
      <c r="Y4748" s="7">
        <v>6</v>
      </c>
      <c r="Z4748" s="7">
        <v>0</v>
      </c>
      <c r="AA4748"/>
    </row>
    <row r="4749" spans="1:27" x14ac:dyDescent="0.25">
      <c r="A4749" s="24" t="str">
        <f t="shared" si="226"/>
        <v/>
      </c>
      <c r="B4749" s="24" t="str">
        <f t="shared" si="224"/>
        <v/>
      </c>
      <c r="C4749" s="24" t="str">
        <f t="shared" si="225"/>
        <v/>
      </c>
      <c r="D4749" s="24">
        <v>2026</v>
      </c>
      <c r="E4749" s="7" t="s">
        <v>5043</v>
      </c>
      <c r="F4749" s="7" t="s">
        <v>5031</v>
      </c>
      <c r="G4749" s="7" t="s">
        <v>24</v>
      </c>
      <c r="H4749" s="7" t="s">
        <v>25</v>
      </c>
      <c r="I4749" s="8">
        <v>0.20499999999999999</v>
      </c>
      <c r="J4749" s="8">
        <v>0.23100000000000001</v>
      </c>
      <c r="K4749" s="8">
        <v>0.29499999999999998</v>
      </c>
      <c r="L4749" s="8">
        <v>0.52600000000000002</v>
      </c>
      <c r="M4749" s="7">
        <v>31</v>
      </c>
      <c r="N4749" s="7">
        <v>94</v>
      </c>
      <c r="O4749" s="7">
        <v>88</v>
      </c>
      <c r="P4749" s="7">
        <v>6</v>
      </c>
      <c r="Q4749" s="7">
        <v>18</v>
      </c>
      <c r="R4749" s="7">
        <v>2</v>
      </c>
      <c r="S4749" s="7">
        <v>0</v>
      </c>
      <c r="T4749" s="7">
        <v>2</v>
      </c>
      <c r="U4749" s="7">
        <v>14</v>
      </c>
      <c r="V4749" s="7">
        <v>1</v>
      </c>
      <c r="W4749" s="7">
        <v>2</v>
      </c>
      <c r="X4749" s="7">
        <v>16</v>
      </c>
      <c r="Y4749" s="7">
        <v>1</v>
      </c>
      <c r="Z4749" s="7">
        <v>0</v>
      </c>
      <c r="AA4749"/>
    </row>
    <row r="4750" spans="1:27" x14ac:dyDescent="0.25">
      <c r="A4750" s="24" t="str">
        <f t="shared" si="226"/>
        <v/>
      </c>
      <c r="B4750" s="24" t="str">
        <f t="shared" si="224"/>
        <v/>
      </c>
      <c r="C4750" s="24">
        <f t="shared" si="225"/>
        <v>1</v>
      </c>
      <c r="D4750" s="24">
        <v>2026</v>
      </c>
      <c r="E4750" s="7" t="s">
        <v>5044</v>
      </c>
      <c r="F4750" s="7" t="s">
        <v>5031</v>
      </c>
      <c r="G4750" s="7" t="s">
        <v>37</v>
      </c>
      <c r="H4750" s="7" t="s">
        <v>35</v>
      </c>
      <c r="I4750" s="8">
        <v>0.2</v>
      </c>
      <c r="J4750" s="8">
        <v>0.36299999999999999</v>
      </c>
      <c r="K4750" s="8">
        <v>0.24399999999999999</v>
      </c>
      <c r="L4750" s="8">
        <v>0.60699999999999998</v>
      </c>
      <c r="M4750" s="7">
        <v>39</v>
      </c>
      <c r="N4750" s="7">
        <v>115</v>
      </c>
      <c r="O4750" s="7">
        <v>90</v>
      </c>
      <c r="P4750" s="7">
        <v>19</v>
      </c>
      <c r="Q4750" s="7">
        <v>18</v>
      </c>
      <c r="R4750" s="7">
        <v>1</v>
      </c>
      <c r="S4750" s="7">
        <v>0</v>
      </c>
      <c r="T4750" s="7">
        <v>1</v>
      </c>
      <c r="U4750" s="7">
        <v>8</v>
      </c>
      <c r="V4750" s="7">
        <v>5</v>
      </c>
      <c r="W4750" s="7">
        <v>18</v>
      </c>
      <c r="X4750" s="7">
        <v>22</v>
      </c>
      <c r="Y4750" s="7">
        <v>1</v>
      </c>
      <c r="Z4750" s="7">
        <v>1</v>
      </c>
      <c r="AA4750"/>
    </row>
    <row r="4751" spans="1:27" x14ac:dyDescent="0.25">
      <c r="A4751" s="24" t="str">
        <f t="shared" si="226"/>
        <v/>
      </c>
      <c r="B4751" s="24" t="str">
        <f t="shared" si="224"/>
        <v/>
      </c>
      <c r="C4751" s="24" t="str">
        <f t="shared" si="225"/>
        <v/>
      </c>
      <c r="D4751" s="24">
        <v>2026</v>
      </c>
      <c r="E4751" s="7" t="s">
        <v>5045</v>
      </c>
      <c r="F4751" s="7" t="s">
        <v>5031</v>
      </c>
      <c r="G4751" s="7" t="s">
        <v>24</v>
      </c>
      <c r="H4751" s="7" t="s">
        <v>35</v>
      </c>
      <c r="I4751" s="8">
        <v>0.111</v>
      </c>
      <c r="J4751" s="8">
        <v>0.27300000000000002</v>
      </c>
      <c r="K4751" s="8">
        <v>0.16700000000000001</v>
      </c>
      <c r="L4751" s="8">
        <v>0.439</v>
      </c>
      <c r="M4751" s="7">
        <v>18</v>
      </c>
      <c r="N4751" s="7">
        <v>45</v>
      </c>
      <c r="O4751" s="7">
        <v>36</v>
      </c>
      <c r="P4751" s="7">
        <v>5</v>
      </c>
      <c r="Q4751" s="7">
        <v>4</v>
      </c>
      <c r="R4751" s="7">
        <v>0</v>
      </c>
      <c r="S4751" s="7">
        <v>1</v>
      </c>
      <c r="T4751" s="7">
        <v>0</v>
      </c>
      <c r="U4751" s="7">
        <v>2</v>
      </c>
      <c r="V4751" s="7">
        <v>0</v>
      </c>
      <c r="W4751" s="7">
        <v>8</v>
      </c>
      <c r="X4751" s="7">
        <v>18</v>
      </c>
      <c r="Y4751" s="7">
        <v>1</v>
      </c>
      <c r="Z4751" s="7">
        <v>0</v>
      </c>
      <c r="AA4751"/>
    </row>
    <row r="4752" spans="1:27" x14ac:dyDescent="0.25">
      <c r="A4752" s="24" t="str">
        <f t="shared" si="226"/>
        <v/>
      </c>
      <c r="B4752" s="24" t="str">
        <f t="shared" si="224"/>
        <v/>
      </c>
      <c r="C4752" s="24" t="str">
        <f t="shared" si="225"/>
        <v/>
      </c>
      <c r="D4752" s="24">
        <v>2026</v>
      </c>
      <c r="E4752" s="7" t="s">
        <v>5046</v>
      </c>
      <c r="F4752" s="7" t="s">
        <v>5031</v>
      </c>
      <c r="G4752" s="7" t="s">
        <v>24</v>
      </c>
      <c r="H4752" s="7" t="s">
        <v>44</v>
      </c>
      <c r="I4752" s="8">
        <v>5.8999999999999997E-2</v>
      </c>
      <c r="J4752" s="8">
        <v>0.30399999999999999</v>
      </c>
      <c r="K4752" s="8">
        <v>5.8999999999999997E-2</v>
      </c>
      <c r="L4752" s="8">
        <v>0.36299999999999999</v>
      </c>
      <c r="M4752" s="7">
        <v>17</v>
      </c>
      <c r="N4752" s="7">
        <v>23</v>
      </c>
      <c r="O4752" s="7">
        <v>17</v>
      </c>
      <c r="P4752" s="7">
        <v>1</v>
      </c>
      <c r="Q4752" s="7">
        <v>1</v>
      </c>
      <c r="R4752" s="7">
        <v>0</v>
      </c>
      <c r="S4752" s="7">
        <v>0</v>
      </c>
      <c r="T4752" s="7">
        <v>0</v>
      </c>
      <c r="U4752" s="7">
        <v>1</v>
      </c>
      <c r="V4752" s="7">
        <v>0</v>
      </c>
      <c r="W4752" s="7">
        <v>6</v>
      </c>
      <c r="X4752" s="7">
        <v>9</v>
      </c>
      <c r="Y4752" s="7">
        <v>0</v>
      </c>
      <c r="Z4752" s="7">
        <v>0</v>
      </c>
      <c r="AA4752"/>
    </row>
    <row r="4753" spans="1:27" x14ac:dyDescent="0.25">
      <c r="A4753" s="24" t="str">
        <f t="shared" si="226"/>
        <v/>
      </c>
      <c r="B4753" s="24" t="str">
        <f t="shared" si="224"/>
        <v/>
      </c>
      <c r="C4753" s="24" t="str">
        <f t="shared" si="225"/>
        <v/>
      </c>
      <c r="D4753" s="24">
        <v>2026</v>
      </c>
      <c r="E4753" s="7" t="s">
        <v>5047</v>
      </c>
      <c r="F4753" s="7" t="s">
        <v>5031</v>
      </c>
      <c r="G4753" s="7" t="s">
        <v>24</v>
      </c>
      <c r="H4753" s="7" t="s">
        <v>64</v>
      </c>
      <c r="I4753" s="8">
        <v>0</v>
      </c>
      <c r="J4753" s="8">
        <v>0</v>
      </c>
      <c r="K4753" s="8">
        <v>0</v>
      </c>
      <c r="L4753" s="8">
        <v>0</v>
      </c>
      <c r="M4753" s="7">
        <v>1</v>
      </c>
      <c r="N4753" s="7">
        <v>1</v>
      </c>
      <c r="O4753" s="7">
        <v>1</v>
      </c>
      <c r="P4753" s="7">
        <v>0</v>
      </c>
      <c r="Q4753" s="7">
        <v>0</v>
      </c>
      <c r="R4753" s="7">
        <v>0</v>
      </c>
      <c r="S4753" s="7">
        <v>0</v>
      </c>
      <c r="T4753" s="7">
        <v>0</v>
      </c>
      <c r="U4753" s="7">
        <v>0</v>
      </c>
      <c r="V4753" s="7">
        <v>0</v>
      </c>
      <c r="W4753" s="7">
        <v>0</v>
      </c>
      <c r="X4753" s="7">
        <v>1</v>
      </c>
      <c r="Y4753" s="7">
        <v>0</v>
      </c>
      <c r="Z4753" s="7">
        <v>0</v>
      </c>
      <c r="AA4753"/>
    </row>
    <row r="4754" spans="1:27" x14ac:dyDescent="0.25">
      <c r="A4754" s="24" t="str">
        <f t="shared" si="226"/>
        <v/>
      </c>
      <c r="B4754" s="24" t="str">
        <f t="shared" si="224"/>
        <v/>
      </c>
      <c r="C4754" s="24" t="str">
        <f t="shared" si="225"/>
        <v/>
      </c>
      <c r="D4754" s="24">
        <v>2026</v>
      </c>
      <c r="E4754" s="7" t="s">
        <v>5048</v>
      </c>
      <c r="F4754" s="7" t="s">
        <v>5031</v>
      </c>
      <c r="G4754" s="7" t="s">
        <v>24</v>
      </c>
      <c r="H4754" s="7" t="s">
        <v>30</v>
      </c>
      <c r="I4754" s="8">
        <v>0</v>
      </c>
      <c r="J4754" s="8">
        <v>0.188</v>
      </c>
      <c r="K4754" s="8">
        <v>0</v>
      </c>
      <c r="L4754" s="8">
        <v>0.188</v>
      </c>
      <c r="M4754" s="7">
        <v>9</v>
      </c>
      <c r="N4754" s="7">
        <v>17</v>
      </c>
      <c r="O4754" s="7">
        <v>13</v>
      </c>
      <c r="P4754" s="7">
        <v>3</v>
      </c>
      <c r="Q4754" s="7">
        <v>0</v>
      </c>
      <c r="R4754" s="7">
        <v>0</v>
      </c>
      <c r="S4754" s="7">
        <v>0</v>
      </c>
      <c r="T4754" s="7">
        <v>0</v>
      </c>
      <c r="U4754" s="7">
        <v>0</v>
      </c>
      <c r="V4754" s="7">
        <v>0</v>
      </c>
      <c r="W4754" s="7">
        <v>3</v>
      </c>
      <c r="X4754" s="7">
        <v>8</v>
      </c>
      <c r="Y4754" s="7">
        <v>0</v>
      </c>
      <c r="Z4754" s="7">
        <v>0</v>
      </c>
      <c r="AA4754"/>
    </row>
    <row r="4755" spans="1:27" x14ac:dyDescent="0.25">
      <c r="A4755" s="24" t="str">
        <f t="shared" si="226"/>
        <v/>
      </c>
      <c r="B4755" s="24" t="str">
        <f t="shared" si="224"/>
        <v/>
      </c>
      <c r="C4755" s="24" t="str">
        <f t="shared" si="225"/>
        <v/>
      </c>
      <c r="D4755" s="24">
        <v>2026</v>
      </c>
      <c r="E4755" s="7" t="s">
        <v>5049</v>
      </c>
      <c r="F4755" s="7" t="s">
        <v>5031</v>
      </c>
      <c r="G4755" s="7" t="s">
        <v>47</v>
      </c>
      <c r="H4755" s="7" t="s">
        <v>30</v>
      </c>
      <c r="I4755" s="8">
        <v>0</v>
      </c>
      <c r="J4755" s="8">
        <v>0.33300000000000002</v>
      </c>
      <c r="K4755" s="8">
        <v>0</v>
      </c>
      <c r="L4755" s="8">
        <v>0.33300000000000002</v>
      </c>
      <c r="M4755" s="7">
        <v>6</v>
      </c>
      <c r="N4755" s="7">
        <v>9</v>
      </c>
      <c r="O4755" s="7">
        <v>6</v>
      </c>
      <c r="P4755" s="7">
        <v>0</v>
      </c>
      <c r="Q4755" s="7">
        <v>0</v>
      </c>
      <c r="R4755" s="7">
        <v>0</v>
      </c>
      <c r="S4755" s="7">
        <v>0</v>
      </c>
      <c r="T4755" s="7">
        <v>0</v>
      </c>
      <c r="U4755" s="7">
        <v>0</v>
      </c>
      <c r="V4755" s="7">
        <v>0</v>
      </c>
      <c r="W4755" s="7">
        <v>3</v>
      </c>
      <c r="X4755" s="7">
        <v>3</v>
      </c>
      <c r="Y4755" s="7">
        <v>0</v>
      </c>
      <c r="Z4755" s="7">
        <v>0</v>
      </c>
      <c r="AA4755"/>
    </row>
    <row r="4756" spans="1:27" x14ac:dyDescent="0.25">
      <c r="A4756" s="24">
        <f t="shared" si="226"/>
        <v>1</v>
      </c>
      <c r="B4756" s="24" t="str">
        <f t="shared" si="224"/>
        <v/>
      </c>
      <c r="C4756" s="24" t="str">
        <f t="shared" si="225"/>
        <v/>
      </c>
      <c r="D4756" s="24">
        <v>2026</v>
      </c>
      <c r="E4756" s="7" t="s">
        <v>5056</v>
      </c>
      <c r="F4756" s="7" t="s">
        <v>5057</v>
      </c>
      <c r="G4756" s="7" t="s">
        <v>29</v>
      </c>
      <c r="H4756" s="7" t="s">
        <v>33</v>
      </c>
      <c r="I4756" s="8">
        <v>0.36499999999999999</v>
      </c>
      <c r="J4756" s="8">
        <v>0.48</v>
      </c>
      <c r="K4756" s="8">
        <v>0.5</v>
      </c>
      <c r="L4756" s="8">
        <v>0.98</v>
      </c>
      <c r="M4756" s="7">
        <v>52</v>
      </c>
      <c r="N4756" s="7">
        <v>225</v>
      </c>
      <c r="O4756" s="7">
        <v>178</v>
      </c>
      <c r="P4756" s="7">
        <v>43</v>
      </c>
      <c r="Q4756" s="7">
        <v>65</v>
      </c>
      <c r="R4756" s="7">
        <v>15</v>
      </c>
      <c r="S4756" s="7">
        <v>0</v>
      </c>
      <c r="T4756" s="7">
        <v>3</v>
      </c>
      <c r="U4756" s="7">
        <v>34</v>
      </c>
      <c r="V4756" s="7">
        <v>22</v>
      </c>
      <c r="W4756" s="7">
        <v>19</v>
      </c>
      <c r="X4756" s="7">
        <v>16</v>
      </c>
      <c r="Y4756" s="7">
        <v>7</v>
      </c>
      <c r="Z4756" s="7">
        <v>4</v>
      </c>
      <c r="AA4756"/>
    </row>
    <row r="4757" spans="1:27" x14ac:dyDescent="0.25">
      <c r="A4757" s="24">
        <f t="shared" si="226"/>
        <v>1</v>
      </c>
      <c r="B4757" s="24" t="str">
        <f t="shared" si="224"/>
        <v/>
      </c>
      <c r="C4757" s="24" t="str">
        <f t="shared" si="225"/>
        <v/>
      </c>
      <c r="D4757" s="24">
        <v>2026</v>
      </c>
      <c r="E4757" s="7" t="s">
        <v>5058</v>
      </c>
      <c r="F4757" s="7" t="s">
        <v>5057</v>
      </c>
      <c r="G4757" s="7" t="s">
        <v>29</v>
      </c>
      <c r="H4757" s="7" t="s">
        <v>27</v>
      </c>
      <c r="I4757" s="8">
        <v>0.36299999999999999</v>
      </c>
      <c r="J4757" s="8">
        <v>0.45700000000000002</v>
      </c>
      <c r="K4757" s="8">
        <v>0.502</v>
      </c>
      <c r="L4757" s="8">
        <v>0.95899999999999996</v>
      </c>
      <c r="M4757" s="7">
        <v>55</v>
      </c>
      <c r="N4757" s="7">
        <v>259</v>
      </c>
      <c r="O4757" s="7">
        <v>215</v>
      </c>
      <c r="P4757" s="7">
        <v>51</v>
      </c>
      <c r="Q4757" s="7">
        <v>78</v>
      </c>
      <c r="R4757" s="7">
        <v>12</v>
      </c>
      <c r="S4757" s="7">
        <v>3</v>
      </c>
      <c r="T4757" s="7">
        <v>4</v>
      </c>
      <c r="U4757" s="7">
        <v>39</v>
      </c>
      <c r="V4757" s="7">
        <v>12</v>
      </c>
      <c r="W4757" s="7">
        <v>27</v>
      </c>
      <c r="X4757" s="7">
        <v>44</v>
      </c>
      <c r="Y4757" s="7">
        <v>10</v>
      </c>
      <c r="Z4757" s="7">
        <v>5</v>
      </c>
      <c r="AA4757"/>
    </row>
    <row r="4758" spans="1:27" x14ac:dyDescent="0.25">
      <c r="A4758" s="24">
        <f t="shared" si="226"/>
        <v>1</v>
      </c>
      <c r="B4758" s="24" t="str">
        <f t="shared" si="224"/>
        <v/>
      </c>
      <c r="C4758" s="24" t="str">
        <f t="shared" si="225"/>
        <v/>
      </c>
      <c r="D4758" s="24">
        <v>2026</v>
      </c>
      <c r="E4758" s="7" t="s">
        <v>5059</v>
      </c>
      <c r="F4758" s="7" t="s">
        <v>5057</v>
      </c>
      <c r="G4758" s="7" t="s">
        <v>29</v>
      </c>
      <c r="H4758" s="7" t="s">
        <v>30</v>
      </c>
      <c r="I4758" s="8">
        <v>0.32200000000000001</v>
      </c>
      <c r="J4758" s="8">
        <v>0.441</v>
      </c>
      <c r="K4758" s="8">
        <v>0.48099999999999998</v>
      </c>
      <c r="L4758" s="8">
        <v>0.92100000000000004</v>
      </c>
      <c r="M4758" s="7">
        <v>55</v>
      </c>
      <c r="N4758" s="7">
        <v>262</v>
      </c>
      <c r="O4758" s="7">
        <v>208</v>
      </c>
      <c r="P4758" s="7">
        <v>51</v>
      </c>
      <c r="Q4758" s="7">
        <v>67</v>
      </c>
      <c r="R4758" s="7">
        <v>17</v>
      </c>
      <c r="S4758" s="7">
        <v>2</v>
      </c>
      <c r="T4758" s="7">
        <v>4</v>
      </c>
      <c r="U4758" s="7">
        <v>45</v>
      </c>
      <c r="V4758" s="7">
        <v>5</v>
      </c>
      <c r="W4758" s="7">
        <v>43</v>
      </c>
      <c r="X4758" s="7">
        <v>30</v>
      </c>
      <c r="Y4758" s="7">
        <v>18</v>
      </c>
      <c r="Z4758" s="7">
        <v>1</v>
      </c>
      <c r="AA4758"/>
    </row>
    <row r="4759" spans="1:27" x14ac:dyDescent="0.25">
      <c r="A4759" s="24" t="str">
        <f t="shared" si="226"/>
        <v/>
      </c>
      <c r="B4759" s="24" t="str">
        <f t="shared" si="224"/>
        <v/>
      </c>
      <c r="C4759" s="24" t="str">
        <f t="shared" si="225"/>
        <v/>
      </c>
      <c r="D4759" s="24">
        <v>2026</v>
      </c>
      <c r="E4759" s="7" t="s">
        <v>5060</v>
      </c>
      <c r="F4759" s="7" t="s">
        <v>5057</v>
      </c>
      <c r="G4759" s="7" t="s">
        <v>47</v>
      </c>
      <c r="H4759" s="7" t="s">
        <v>35</v>
      </c>
      <c r="I4759" s="8">
        <v>0.315</v>
      </c>
      <c r="J4759" s="8">
        <v>0.40300000000000002</v>
      </c>
      <c r="K4759" s="8">
        <v>0.442</v>
      </c>
      <c r="L4759" s="8">
        <v>0.84599999999999997</v>
      </c>
      <c r="M4759" s="7">
        <v>49</v>
      </c>
      <c r="N4759" s="7">
        <v>194</v>
      </c>
      <c r="O4759" s="7">
        <v>165</v>
      </c>
      <c r="P4759" s="7">
        <v>37</v>
      </c>
      <c r="Q4759" s="7">
        <v>52</v>
      </c>
      <c r="R4759" s="7">
        <v>9</v>
      </c>
      <c r="S4759" s="7">
        <v>0</v>
      </c>
      <c r="T4759" s="7">
        <v>4</v>
      </c>
      <c r="U4759" s="7">
        <v>28</v>
      </c>
      <c r="V4759" s="7">
        <v>7</v>
      </c>
      <c r="W4759" s="7">
        <v>18</v>
      </c>
      <c r="X4759" s="7">
        <v>40</v>
      </c>
      <c r="Y4759" s="7">
        <v>9</v>
      </c>
      <c r="Z4759" s="7">
        <v>2</v>
      </c>
      <c r="AA4759"/>
    </row>
    <row r="4760" spans="1:27" x14ac:dyDescent="0.25">
      <c r="A4760" s="24">
        <f t="shared" si="226"/>
        <v>1</v>
      </c>
      <c r="B4760" s="24" t="str">
        <f t="shared" si="224"/>
        <v/>
      </c>
      <c r="C4760" s="24" t="str">
        <f t="shared" si="225"/>
        <v/>
      </c>
      <c r="D4760" s="24">
        <v>2026</v>
      </c>
      <c r="E4760" s="7" t="s">
        <v>5061</v>
      </c>
      <c r="F4760" s="7" t="s">
        <v>5057</v>
      </c>
      <c r="G4760" s="7" t="s">
        <v>29</v>
      </c>
      <c r="H4760" s="7" t="s">
        <v>44</v>
      </c>
      <c r="I4760" s="8">
        <v>0.30099999999999999</v>
      </c>
      <c r="J4760" s="8">
        <v>0.39200000000000002</v>
      </c>
      <c r="K4760" s="8">
        <v>0.495</v>
      </c>
      <c r="L4760" s="8">
        <v>0.88700000000000001</v>
      </c>
      <c r="M4760" s="7">
        <v>54</v>
      </c>
      <c r="N4760" s="7">
        <v>245</v>
      </c>
      <c r="O4760" s="7">
        <v>206</v>
      </c>
      <c r="P4760" s="7">
        <v>43</v>
      </c>
      <c r="Q4760" s="7">
        <v>62</v>
      </c>
      <c r="R4760" s="7">
        <v>14</v>
      </c>
      <c r="S4760" s="7">
        <v>1</v>
      </c>
      <c r="T4760" s="7">
        <v>8</v>
      </c>
      <c r="U4760" s="7">
        <v>57</v>
      </c>
      <c r="V4760" s="7">
        <v>2</v>
      </c>
      <c r="W4760" s="7">
        <v>32</v>
      </c>
      <c r="X4760" s="7">
        <v>52</v>
      </c>
      <c r="Y4760" s="7">
        <v>7</v>
      </c>
      <c r="Z4760" s="7">
        <v>1</v>
      </c>
      <c r="AA4760"/>
    </row>
    <row r="4761" spans="1:27" x14ac:dyDescent="0.25">
      <c r="A4761" s="24" t="str">
        <f t="shared" si="226"/>
        <v/>
      </c>
      <c r="B4761" s="24" t="str">
        <f t="shared" si="224"/>
        <v/>
      </c>
      <c r="C4761" s="24" t="str">
        <f t="shared" si="225"/>
        <v/>
      </c>
      <c r="D4761" s="24">
        <v>2026</v>
      </c>
      <c r="E4761" s="7" t="s">
        <v>5062</v>
      </c>
      <c r="F4761" s="7" t="s">
        <v>5057</v>
      </c>
      <c r="G4761" s="7" t="s">
        <v>24</v>
      </c>
      <c r="H4761" s="7" t="s">
        <v>40</v>
      </c>
      <c r="I4761" s="8">
        <v>0.29899999999999999</v>
      </c>
      <c r="J4761" s="8">
        <v>0.39200000000000002</v>
      </c>
      <c r="K4761" s="8">
        <v>0.46500000000000002</v>
      </c>
      <c r="L4761" s="8">
        <v>0.85699999999999998</v>
      </c>
      <c r="M4761" s="7">
        <v>45</v>
      </c>
      <c r="N4761" s="7">
        <v>218</v>
      </c>
      <c r="O4761" s="7">
        <v>187</v>
      </c>
      <c r="P4761" s="7">
        <v>42</v>
      </c>
      <c r="Q4761" s="7">
        <v>56</v>
      </c>
      <c r="R4761" s="7">
        <v>11</v>
      </c>
      <c r="S4761" s="7">
        <v>1</v>
      </c>
      <c r="T4761" s="7">
        <v>6</v>
      </c>
      <c r="U4761" s="7">
        <v>22</v>
      </c>
      <c r="V4761" s="7">
        <v>13</v>
      </c>
      <c r="W4761" s="7">
        <v>16</v>
      </c>
      <c r="X4761" s="7">
        <v>45</v>
      </c>
      <c r="Y4761" s="7">
        <v>18</v>
      </c>
      <c r="Z4761" s="7">
        <v>2</v>
      </c>
      <c r="AA4761"/>
    </row>
    <row r="4762" spans="1:27" x14ac:dyDescent="0.25">
      <c r="A4762" s="24" t="str">
        <f t="shared" si="226"/>
        <v/>
      </c>
      <c r="B4762" s="24" t="str">
        <f t="shared" si="224"/>
        <v/>
      </c>
      <c r="C4762" s="24" t="str">
        <f t="shared" si="225"/>
        <v/>
      </c>
      <c r="D4762" s="24">
        <v>2026</v>
      </c>
      <c r="E4762" s="7" t="s">
        <v>5063</v>
      </c>
      <c r="F4762" s="7" t="s">
        <v>5057</v>
      </c>
      <c r="G4762" s="7" t="s">
        <v>47</v>
      </c>
      <c r="H4762" s="7" t="s">
        <v>42</v>
      </c>
      <c r="I4762" s="8">
        <v>0.26800000000000002</v>
      </c>
      <c r="J4762" s="8">
        <v>0.35199999999999998</v>
      </c>
      <c r="K4762" s="8">
        <v>0.48799999999999999</v>
      </c>
      <c r="L4762" s="8">
        <v>0.84</v>
      </c>
      <c r="M4762" s="7">
        <v>46</v>
      </c>
      <c r="N4762" s="7">
        <v>194</v>
      </c>
      <c r="O4762" s="7">
        <v>168</v>
      </c>
      <c r="P4762" s="7">
        <v>33</v>
      </c>
      <c r="Q4762" s="7">
        <v>45</v>
      </c>
      <c r="R4762" s="7">
        <v>11</v>
      </c>
      <c r="S4762" s="7">
        <v>1</v>
      </c>
      <c r="T4762" s="7">
        <v>8</v>
      </c>
      <c r="U4762" s="7">
        <v>30</v>
      </c>
      <c r="V4762" s="7">
        <v>4</v>
      </c>
      <c r="W4762" s="7">
        <v>19</v>
      </c>
      <c r="X4762" s="7">
        <v>33</v>
      </c>
      <c r="Y4762" s="7">
        <v>5</v>
      </c>
      <c r="Z4762" s="7">
        <v>1</v>
      </c>
      <c r="AA4762"/>
    </row>
    <row r="4763" spans="1:27" x14ac:dyDescent="0.25">
      <c r="A4763" s="24">
        <f t="shared" si="226"/>
        <v>1</v>
      </c>
      <c r="B4763" s="24" t="str">
        <f t="shared" si="224"/>
        <v/>
      </c>
      <c r="C4763" s="24" t="str">
        <f t="shared" si="225"/>
        <v/>
      </c>
      <c r="D4763" s="24">
        <v>2026</v>
      </c>
      <c r="E4763" s="7" t="s">
        <v>5064</v>
      </c>
      <c r="F4763" s="7" t="s">
        <v>5057</v>
      </c>
      <c r="G4763" s="7" t="s">
        <v>32</v>
      </c>
      <c r="H4763" s="7" t="s">
        <v>38</v>
      </c>
      <c r="I4763" s="8">
        <v>0.26300000000000001</v>
      </c>
      <c r="J4763" s="8">
        <v>0.35399999999999998</v>
      </c>
      <c r="K4763" s="8">
        <v>0.51400000000000001</v>
      </c>
      <c r="L4763" s="8">
        <v>0.86799999999999999</v>
      </c>
      <c r="M4763" s="7">
        <v>50</v>
      </c>
      <c r="N4763" s="7">
        <v>213</v>
      </c>
      <c r="O4763" s="7">
        <v>179</v>
      </c>
      <c r="P4763" s="7">
        <v>32</v>
      </c>
      <c r="Q4763" s="7">
        <v>47</v>
      </c>
      <c r="R4763" s="7">
        <v>6</v>
      </c>
      <c r="S4763" s="7">
        <v>0</v>
      </c>
      <c r="T4763" s="7">
        <v>13</v>
      </c>
      <c r="U4763" s="7">
        <v>52</v>
      </c>
      <c r="V4763" s="7">
        <v>11</v>
      </c>
      <c r="W4763" s="7">
        <v>17</v>
      </c>
      <c r="X4763" s="7">
        <v>50</v>
      </c>
      <c r="Y4763" s="7">
        <v>0</v>
      </c>
      <c r="Z4763" s="7">
        <v>1</v>
      </c>
      <c r="AA4763"/>
    </row>
    <row r="4764" spans="1:27" x14ac:dyDescent="0.25">
      <c r="A4764" s="24" t="str">
        <f t="shared" si="226"/>
        <v/>
      </c>
      <c r="B4764" s="24" t="str">
        <f t="shared" si="224"/>
        <v/>
      </c>
      <c r="C4764" s="24" t="str">
        <f t="shared" si="225"/>
        <v/>
      </c>
      <c r="D4764" s="24">
        <v>2026</v>
      </c>
      <c r="E4764" s="7" t="s">
        <v>4652</v>
      </c>
      <c r="F4764" s="7" t="s">
        <v>5057</v>
      </c>
      <c r="G4764" s="7" t="s">
        <v>24</v>
      </c>
      <c r="H4764" s="7" t="s">
        <v>25</v>
      </c>
      <c r="I4764" s="8">
        <v>0.22600000000000001</v>
      </c>
      <c r="J4764" s="8">
        <v>0.31</v>
      </c>
      <c r="K4764" s="8">
        <v>0.34300000000000003</v>
      </c>
      <c r="L4764" s="8">
        <v>0.65300000000000002</v>
      </c>
      <c r="M4764" s="7">
        <v>46</v>
      </c>
      <c r="N4764" s="7">
        <v>162</v>
      </c>
      <c r="O4764" s="7">
        <v>137</v>
      </c>
      <c r="P4764" s="7">
        <v>22</v>
      </c>
      <c r="Q4764" s="7">
        <v>31</v>
      </c>
      <c r="R4764" s="7">
        <v>10</v>
      </c>
      <c r="S4764" s="7">
        <v>0</v>
      </c>
      <c r="T4764" s="7">
        <v>2</v>
      </c>
      <c r="U4764" s="7">
        <v>18</v>
      </c>
      <c r="V4764" s="7">
        <v>8</v>
      </c>
      <c r="W4764" s="7">
        <v>10</v>
      </c>
      <c r="X4764" s="7">
        <v>32</v>
      </c>
      <c r="Y4764" s="7">
        <v>1</v>
      </c>
      <c r="Z4764" s="7">
        <v>0</v>
      </c>
      <c r="AA4764"/>
    </row>
    <row r="4765" spans="1:27" x14ac:dyDescent="0.25">
      <c r="A4765" s="24" t="str">
        <f t="shared" si="226"/>
        <v/>
      </c>
      <c r="B4765" s="24" t="str">
        <f t="shared" si="224"/>
        <v/>
      </c>
      <c r="C4765" s="24" t="str">
        <f t="shared" si="225"/>
        <v/>
      </c>
      <c r="D4765" s="24">
        <v>2026</v>
      </c>
      <c r="E4765" s="7" t="s">
        <v>5065</v>
      </c>
      <c r="F4765" s="7" t="s">
        <v>5057</v>
      </c>
      <c r="G4765" s="7" t="s">
        <v>47</v>
      </c>
      <c r="H4765" s="7" t="s">
        <v>38</v>
      </c>
      <c r="I4765" s="8">
        <v>0.28599999999999998</v>
      </c>
      <c r="J4765" s="8">
        <v>0.375</v>
      </c>
      <c r="K4765" s="8">
        <v>0.28599999999999998</v>
      </c>
      <c r="L4765" s="8">
        <v>0.66100000000000003</v>
      </c>
      <c r="M4765" s="7">
        <v>4</v>
      </c>
      <c r="N4765" s="7">
        <v>8</v>
      </c>
      <c r="O4765" s="7">
        <v>7</v>
      </c>
      <c r="P4765" s="7">
        <v>0</v>
      </c>
      <c r="Q4765" s="7">
        <v>2</v>
      </c>
      <c r="R4765" s="7">
        <v>0</v>
      </c>
      <c r="S4765" s="7">
        <v>0</v>
      </c>
      <c r="T4765" s="7">
        <v>0</v>
      </c>
      <c r="U4765" s="7">
        <v>0</v>
      </c>
      <c r="V4765" s="7">
        <v>0</v>
      </c>
      <c r="W4765" s="7">
        <v>1</v>
      </c>
      <c r="X4765" s="7">
        <v>0</v>
      </c>
      <c r="Y4765" s="7">
        <v>0</v>
      </c>
      <c r="Z4765" s="7">
        <v>0</v>
      </c>
      <c r="AA4765"/>
    </row>
    <row r="4766" spans="1:27" x14ac:dyDescent="0.25">
      <c r="A4766" s="24">
        <f t="shared" si="226"/>
        <v>1</v>
      </c>
      <c r="B4766" s="24" t="str">
        <f t="shared" si="224"/>
        <v/>
      </c>
      <c r="C4766" s="24" t="str">
        <f t="shared" si="225"/>
        <v/>
      </c>
      <c r="D4766" s="24">
        <v>2026</v>
      </c>
      <c r="E4766" s="7" t="s">
        <v>5066</v>
      </c>
      <c r="F4766" s="7" t="s">
        <v>5057</v>
      </c>
      <c r="G4766" s="7" t="s">
        <v>29</v>
      </c>
      <c r="H4766" s="7" t="s">
        <v>35</v>
      </c>
      <c r="I4766" s="8">
        <v>0.25</v>
      </c>
      <c r="J4766" s="8">
        <v>0.48899999999999999</v>
      </c>
      <c r="K4766" s="8">
        <v>0.313</v>
      </c>
      <c r="L4766" s="8">
        <v>0.80200000000000005</v>
      </c>
      <c r="M4766" s="7">
        <v>18</v>
      </c>
      <c r="N4766" s="7">
        <v>48</v>
      </c>
      <c r="O4766" s="7">
        <v>32</v>
      </c>
      <c r="P4766" s="7">
        <v>7</v>
      </c>
      <c r="Q4766" s="7">
        <v>8</v>
      </c>
      <c r="R4766" s="7">
        <v>2</v>
      </c>
      <c r="S4766" s="7">
        <v>0</v>
      </c>
      <c r="T4766" s="7">
        <v>0</v>
      </c>
      <c r="U4766" s="7">
        <v>5</v>
      </c>
      <c r="V4766" s="7">
        <v>4</v>
      </c>
      <c r="W4766" s="7">
        <v>11</v>
      </c>
      <c r="X4766" s="7">
        <v>9</v>
      </c>
      <c r="Y4766" s="7">
        <v>0</v>
      </c>
      <c r="Z4766" s="7">
        <v>0</v>
      </c>
      <c r="AA4766"/>
    </row>
    <row r="4767" spans="1:27" x14ac:dyDescent="0.25">
      <c r="A4767" s="24" t="str">
        <f t="shared" si="226"/>
        <v/>
      </c>
      <c r="B4767" s="24" t="str">
        <f t="shared" si="224"/>
        <v/>
      </c>
      <c r="C4767" s="24">
        <f t="shared" si="225"/>
        <v>1</v>
      </c>
      <c r="D4767" s="24">
        <v>2026</v>
      </c>
      <c r="E4767" s="7" t="s">
        <v>5067</v>
      </c>
      <c r="F4767" s="7" t="s">
        <v>5057</v>
      </c>
      <c r="G4767" s="7" t="s">
        <v>24</v>
      </c>
      <c r="H4767" s="7" t="s">
        <v>44</v>
      </c>
      <c r="I4767" s="8">
        <v>0.247</v>
      </c>
      <c r="J4767" s="8">
        <v>0.35699999999999998</v>
      </c>
      <c r="K4767" s="8">
        <v>0.41199999999999998</v>
      </c>
      <c r="L4767" s="8">
        <v>0.76900000000000002</v>
      </c>
      <c r="M4767" s="7">
        <v>34</v>
      </c>
      <c r="N4767" s="7">
        <v>116</v>
      </c>
      <c r="O4767" s="7">
        <v>97</v>
      </c>
      <c r="P4767" s="7">
        <v>23</v>
      </c>
      <c r="Q4767" s="7">
        <v>24</v>
      </c>
      <c r="R4767" s="7">
        <v>5</v>
      </c>
      <c r="S4767" s="7">
        <v>1</v>
      </c>
      <c r="T4767" s="7">
        <v>3</v>
      </c>
      <c r="U4767" s="7">
        <v>21</v>
      </c>
      <c r="V4767" s="7">
        <v>2</v>
      </c>
      <c r="W4767" s="7">
        <v>15</v>
      </c>
      <c r="X4767" s="7">
        <v>25</v>
      </c>
      <c r="Y4767" s="7">
        <v>1</v>
      </c>
      <c r="Z4767" s="7">
        <v>0</v>
      </c>
      <c r="AA4767"/>
    </row>
    <row r="4768" spans="1:27" x14ac:dyDescent="0.25">
      <c r="A4768" s="24" t="str">
        <f t="shared" si="226"/>
        <v/>
      </c>
      <c r="B4768" s="24" t="str">
        <f t="shared" si="224"/>
        <v/>
      </c>
      <c r="C4768" s="24" t="str">
        <f t="shared" si="225"/>
        <v/>
      </c>
      <c r="D4768" s="24">
        <v>2026</v>
      </c>
      <c r="E4768" s="7" t="s">
        <v>5068</v>
      </c>
      <c r="F4768" s="7" t="s">
        <v>5057</v>
      </c>
      <c r="G4768" s="7" t="s">
        <v>47</v>
      </c>
      <c r="H4768" s="7" t="s">
        <v>42</v>
      </c>
      <c r="I4768" s="8">
        <v>0.23100000000000001</v>
      </c>
      <c r="J4768" s="8">
        <v>0.32800000000000001</v>
      </c>
      <c r="K4768" s="8">
        <v>0.442</v>
      </c>
      <c r="L4768" s="8">
        <v>0.77</v>
      </c>
      <c r="M4768" s="7">
        <v>18</v>
      </c>
      <c r="N4768" s="7">
        <v>61</v>
      </c>
      <c r="O4768" s="7">
        <v>52</v>
      </c>
      <c r="P4768" s="7">
        <v>10</v>
      </c>
      <c r="Q4768" s="7">
        <v>12</v>
      </c>
      <c r="R4768" s="7">
        <v>5</v>
      </c>
      <c r="S4768" s="7">
        <v>0</v>
      </c>
      <c r="T4768" s="7">
        <v>2</v>
      </c>
      <c r="U4768" s="7">
        <v>15</v>
      </c>
      <c r="V4768" s="7">
        <v>3</v>
      </c>
      <c r="W4768" s="7">
        <v>5</v>
      </c>
      <c r="X4768" s="7">
        <v>27</v>
      </c>
      <c r="Y4768" s="7">
        <v>0</v>
      </c>
      <c r="Z4768" s="7">
        <v>1</v>
      </c>
      <c r="AA4768"/>
    </row>
    <row r="4769" spans="1:27" x14ac:dyDescent="0.25">
      <c r="A4769" s="24" t="str">
        <f t="shared" si="226"/>
        <v/>
      </c>
      <c r="B4769" s="24" t="str">
        <f t="shared" si="224"/>
        <v/>
      </c>
      <c r="C4769" s="24" t="str">
        <f t="shared" si="225"/>
        <v/>
      </c>
      <c r="D4769" s="24">
        <v>2026</v>
      </c>
      <c r="E4769" s="7" t="s">
        <v>5069</v>
      </c>
      <c r="F4769" s="7" t="s">
        <v>5057</v>
      </c>
      <c r="G4769" s="7" t="s">
        <v>37</v>
      </c>
      <c r="H4769" s="7" t="s">
        <v>25</v>
      </c>
      <c r="I4769" s="8">
        <v>0.14299999999999999</v>
      </c>
      <c r="J4769" s="8">
        <v>0.33300000000000002</v>
      </c>
      <c r="K4769" s="8">
        <v>0.28599999999999998</v>
      </c>
      <c r="L4769" s="8">
        <v>0.61899999999999999</v>
      </c>
      <c r="M4769" s="7">
        <v>6</v>
      </c>
      <c r="N4769" s="7">
        <v>9</v>
      </c>
      <c r="O4769" s="7">
        <v>7</v>
      </c>
      <c r="P4769" s="7">
        <v>0</v>
      </c>
      <c r="Q4769" s="7">
        <v>1</v>
      </c>
      <c r="R4769" s="7">
        <v>1</v>
      </c>
      <c r="S4769" s="7">
        <v>0</v>
      </c>
      <c r="T4769" s="7">
        <v>0</v>
      </c>
      <c r="U4769" s="7">
        <v>1</v>
      </c>
      <c r="V4769" s="7">
        <v>0</v>
      </c>
      <c r="W4769" s="7">
        <v>2</v>
      </c>
      <c r="X4769" s="7">
        <v>1</v>
      </c>
      <c r="Y4769" s="7">
        <v>0</v>
      </c>
      <c r="Z4769" s="7">
        <v>0</v>
      </c>
      <c r="AA4769"/>
    </row>
    <row r="4770" spans="1:27" x14ac:dyDescent="0.25">
      <c r="A4770" s="24" t="str">
        <f t="shared" si="226"/>
        <v/>
      </c>
      <c r="B4770" s="24" t="str">
        <f t="shared" si="224"/>
        <v/>
      </c>
      <c r="C4770" s="24">
        <f t="shared" si="225"/>
        <v>1</v>
      </c>
      <c r="D4770" s="24">
        <v>2026</v>
      </c>
      <c r="E4770" s="7" t="s">
        <v>5070</v>
      </c>
      <c r="F4770" s="7" t="s">
        <v>5057</v>
      </c>
      <c r="G4770" s="7" t="s">
        <v>47</v>
      </c>
      <c r="H4770" s="7" t="s">
        <v>38</v>
      </c>
      <c r="I4770" s="8">
        <v>0.13600000000000001</v>
      </c>
      <c r="J4770" s="8">
        <v>0.34499999999999997</v>
      </c>
      <c r="K4770" s="8">
        <v>0.13600000000000001</v>
      </c>
      <c r="L4770" s="8">
        <v>0.48099999999999998</v>
      </c>
      <c r="M4770" s="7">
        <v>12</v>
      </c>
      <c r="N4770" s="7">
        <v>29</v>
      </c>
      <c r="O4770" s="7">
        <v>22</v>
      </c>
      <c r="P4770" s="7">
        <v>3</v>
      </c>
      <c r="Q4770" s="7">
        <v>3</v>
      </c>
      <c r="R4770" s="7">
        <v>0</v>
      </c>
      <c r="S4770" s="7">
        <v>0</v>
      </c>
      <c r="T4770" s="7">
        <v>0</v>
      </c>
      <c r="U4770" s="7">
        <v>2</v>
      </c>
      <c r="V4770" s="7">
        <v>3</v>
      </c>
      <c r="W4770" s="7">
        <v>4</v>
      </c>
      <c r="X4770" s="7">
        <v>4</v>
      </c>
      <c r="Y4770" s="7">
        <v>1</v>
      </c>
      <c r="Z4770" s="7">
        <v>0</v>
      </c>
      <c r="AA4770"/>
    </row>
    <row r="4771" spans="1:27" x14ac:dyDescent="0.25">
      <c r="A4771" s="24" t="str">
        <f t="shared" si="226"/>
        <v/>
      </c>
      <c r="B4771" s="24" t="str">
        <f t="shared" si="224"/>
        <v/>
      </c>
      <c r="C4771" s="24">
        <f t="shared" si="225"/>
        <v>1</v>
      </c>
      <c r="D4771" s="24">
        <v>2026</v>
      </c>
      <c r="E4771" s="7" t="s">
        <v>5071</v>
      </c>
      <c r="F4771" s="7" t="s">
        <v>5057</v>
      </c>
      <c r="G4771" s="7" t="s">
        <v>37</v>
      </c>
      <c r="H4771" s="7" t="s">
        <v>35</v>
      </c>
      <c r="I4771" s="8">
        <v>5.8999999999999997E-2</v>
      </c>
      <c r="J4771" s="8">
        <v>0.158</v>
      </c>
      <c r="K4771" s="8">
        <v>5.8999999999999997E-2</v>
      </c>
      <c r="L4771" s="8">
        <v>0.217</v>
      </c>
      <c r="M4771" s="7">
        <v>11</v>
      </c>
      <c r="N4771" s="7">
        <v>19</v>
      </c>
      <c r="O4771" s="7">
        <v>17</v>
      </c>
      <c r="P4771" s="7">
        <v>1</v>
      </c>
      <c r="Q4771" s="7">
        <v>1</v>
      </c>
      <c r="R4771" s="7">
        <v>0</v>
      </c>
      <c r="S4771" s="7">
        <v>0</v>
      </c>
      <c r="T4771" s="7">
        <v>0</v>
      </c>
      <c r="U4771" s="7">
        <v>0</v>
      </c>
      <c r="V4771" s="7">
        <v>1</v>
      </c>
      <c r="W4771" s="7">
        <v>1</v>
      </c>
      <c r="X4771" s="7">
        <v>6</v>
      </c>
      <c r="Y4771" s="7">
        <v>0</v>
      </c>
      <c r="Z4771" s="7">
        <v>0</v>
      </c>
      <c r="AA4771"/>
    </row>
    <row r="4772" spans="1:27" x14ac:dyDescent="0.25">
      <c r="A4772" s="24" t="str">
        <f t="shared" si="226"/>
        <v/>
      </c>
      <c r="B4772" s="24" t="str">
        <f t="shared" si="224"/>
        <v/>
      </c>
      <c r="C4772" s="24" t="str">
        <f t="shared" si="225"/>
        <v/>
      </c>
      <c r="D4772" s="24">
        <v>2026</v>
      </c>
      <c r="E4772" s="7" t="s">
        <v>5072</v>
      </c>
      <c r="F4772" s="7" t="s">
        <v>5057</v>
      </c>
      <c r="G4772" s="7" t="s">
        <v>47</v>
      </c>
      <c r="H4772" s="7" t="s">
        <v>38</v>
      </c>
      <c r="I4772" s="8">
        <v>0</v>
      </c>
      <c r="J4772" s="8">
        <v>0</v>
      </c>
      <c r="K4772" s="8">
        <v>0</v>
      </c>
      <c r="L4772" s="8">
        <v>0</v>
      </c>
      <c r="M4772" s="7">
        <v>1</v>
      </c>
      <c r="N4772" s="7">
        <v>3</v>
      </c>
      <c r="O4772" s="7">
        <v>3</v>
      </c>
      <c r="P4772" s="7">
        <v>3</v>
      </c>
      <c r="Q4772" s="7">
        <v>0</v>
      </c>
      <c r="R4772" s="7">
        <v>0</v>
      </c>
      <c r="S4772" s="7">
        <v>0</v>
      </c>
      <c r="T4772" s="7">
        <v>0</v>
      </c>
      <c r="U4772" s="7">
        <v>0</v>
      </c>
      <c r="V4772" s="7">
        <v>0</v>
      </c>
      <c r="W4772" s="7">
        <v>0</v>
      </c>
      <c r="X4772" s="7">
        <v>2</v>
      </c>
      <c r="Y4772" s="7">
        <v>0</v>
      </c>
      <c r="Z4772" s="7">
        <v>0</v>
      </c>
      <c r="AA4772"/>
    </row>
    <row r="4773" spans="1:27" x14ac:dyDescent="0.25">
      <c r="A4773" s="24" t="str">
        <f t="shared" si="226"/>
        <v/>
      </c>
      <c r="B4773" s="24" t="str">
        <f t="shared" si="224"/>
        <v/>
      </c>
      <c r="C4773" s="24" t="str">
        <f t="shared" si="225"/>
        <v/>
      </c>
      <c r="D4773" s="24">
        <v>2026</v>
      </c>
      <c r="E4773" s="7" t="s">
        <v>5073</v>
      </c>
      <c r="F4773" s="7" t="s">
        <v>5057</v>
      </c>
      <c r="G4773" s="7" t="s">
        <v>47</v>
      </c>
      <c r="H4773" s="7" t="s">
        <v>64</v>
      </c>
      <c r="I4773" s="8">
        <v>0</v>
      </c>
      <c r="J4773" s="8">
        <v>0.33300000000000002</v>
      </c>
      <c r="K4773" s="8">
        <v>0</v>
      </c>
      <c r="L4773" s="8">
        <v>0.33300000000000002</v>
      </c>
      <c r="M4773" s="7">
        <v>1</v>
      </c>
      <c r="N4773" s="7">
        <v>3</v>
      </c>
      <c r="O4773" s="7">
        <v>2</v>
      </c>
      <c r="P4773" s="7">
        <v>1</v>
      </c>
      <c r="Q4773" s="7">
        <v>0</v>
      </c>
      <c r="R4773" s="7">
        <v>0</v>
      </c>
      <c r="S4773" s="7">
        <v>0</v>
      </c>
      <c r="T4773" s="7">
        <v>0</v>
      </c>
      <c r="U4773" s="7">
        <v>1</v>
      </c>
      <c r="V4773" s="7">
        <v>0</v>
      </c>
      <c r="W4773" s="7">
        <v>1</v>
      </c>
      <c r="X4773" s="7">
        <v>2</v>
      </c>
      <c r="Y4773" s="7">
        <v>0</v>
      </c>
      <c r="Z4773" s="7">
        <v>0</v>
      </c>
      <c r="AA4773"/>
    </row>
    <row r="4774" spans="1:27" x14ac:dyDescent="0.25">
      <c r="A4774" s="24" t="str">
        <f t="shared" si="226"/>
        <v/>
      </c>
      <c r="B4774" s="24" t="str">
        <f t="shared" si="224"/>
        <v/>
      </c>
      <c r="C4774" s="24">
        <f t="shared" si="225"/>
        <v>1</v>
      </c>
      <c r="D4774" s="24">
        <v>2026</v>
      </c>
      <c r="E4774" s="7" t="s">
        <v>5074</v>
      </c>
      <c r="F4774" s="7" t="s">
        <v>5057</v>
      </c>
      <c r="G4774" s="7" t="s">
        <v>47</v>
      </c>
      <c r="H4774" s="7" t="s">
        <v>27</v>
      </c>
      <c r="I4774" s="8">
        <v>0</v>
      </c>
      <c r="J4774" s="8">
        <v>0.33300000000000002</v>
      </c>
      <c r="K4774" s="8">
        <v>0</v>
      </c>
      <c r="L4774" s="8">
        <v>0.33300000000000002</v>
      </c>
      <c r="M4774" s="7">
        <v>5</v>
      </c>
      <c r="N4774" s="7">
        <v>7</v>
      </c>
      <c r="O4774" s="7">
        <v>4</v>
      </c>
      <c r="P4774" s="7">
        <v>0</v>
      </c>
      <c r="Q4774" s="7">
        <v>0</v>
      </c>
      <c r="R4774" s="7">
        <v>0</v>
      </c>
      <c r="S4774" s="7">
        <v>0</v>
      </c>
      <c r="T4774" s="7">
        <v>0</v>
      </c>
      <c r="U4774" s="7">
        <v>1</v>
      </c>
      <c r="V4774" s="7">
        <v>1</v>
      </c>
      <c r="W4774" s="7">
        <v>1</v>
      </c>
      <c r="X4774" s="7">
        <v>3</v>
      </c>
      <c r="Y4774" s="7">
        <v>0</v>
      </c>
      <c r="Z4774" s="7">
        <v>0</v>
      </c>
      <c r="AA4774"/>
    </row>
    <row r="4775" spans="1:27" x14ac:dyDescent="0.25">
      <c r="A4775" s="24" t="str">
        <f t="shared" si="226"/>
        <v/>
      </c>
      <c r="B4775" s="24" t="str">
        <f t="shared" si="224"/>
        <v/>
      </c>
      <c r="C4775" s="24" t="str">
        <f t="shared" si="225"/>
        <v/>
      </c>
      <c r="D4775" s="24">
        <v>2026</v>
      </c>
      <c r="E4775" s="7" t="s">
        <v>5075</v>
      </c>
      <c r="F4775" s="7" t="s">
        <v>5057</v>
      </c>
      <c r="G4775" s="7" t="s">
        <v>47</v>
      </c>
      <c r="H4775" s="7" t="s">
        <v>64</v>
      </c>
      <c r="I4775" s="8">
        <v>0</v>
      </c>
      <c r="J4775" s="8">
        <v>0</v>
      </c>
      <c r="K4775" s="8">
        <v>0</v>
      </c>
      <c r="L4775" s="8">
        <v>0</v>
      </c>
      <c r="M4775" s="7">
        <v>1</v>
      </c>
      <c r="N4775" s="7">
        <v>1</v>
      </c>
      <c r="O4775" s="7">
        <v>1</v>
      </c>
      <c r="P4775" s="7">
        <v>0</v>
      </c>
      <c r="Q4775" s="7">
        <v>0</v>
      </c>
      <c r="R4775" s="7">
        <v>0</v>
      </c>
      <c r="S4775" s="7">
        <v>0</v>
      </c>
      <c r="T4775" s="7">
        <v>0</v>
      </c>
      <c r="U4775" s="7">
        <v>0</v>
      </c>
      <c r="V4775" s="7">
        <v>0</v>
      </c>
      <c r="W4775" s="7">
        <v>0</v>
      </c>
      <c r="X4775" s="7">
        <v>0</v>
      </c>
      <c r="Y4775" s="7">
        <v>0</v>
      </c>
      <c r="Z4775" s="7">
        <v>0</v>
      </c>
      <c r="AA4775"/>
    </row>
    <row r="4776" spans="1:27" x14ac:dyDescent="0.25">
      <c r="A4776" s="24">
        <f t="shared" si="226"/>
        <v>1</v>
      </c>
      <c r="B4776" s="24" t="str">
        <f t="shared" si="224"/>
        <v/>
      </c>
      <c r="C4776" s="24" t="str">
        <f t="shared" si="225"/>
        <v/>
      </c>
      <c r="D4776" s="24">
        <v>2026</v>
      </c>
      <c r="E4776" s="7" t="s">
        <v>5076</v>
      </c>
      <c r="F4776" s="7" t="s">
        <v>5057</v>
      </c>
      <c r="G4776" s="7" t="s">
        <v>29</v>
      </c>
      <c r="H4776" s="7" t="s">
        <v>64</v>
      </c>
      <c r="I4776" s="8">
        <v>0</v>
      </c>
      <c r="J4776" s="8">
        <v>0</v>
      </c>
      <c r="K4776" s="8">
        <v>0</v>
      </c>
      <c r="L4776" s="8">
        <v>0</v>
      </c>
      <c r="M4776" s="7">
        <v>1</v>
      </c>
      <c r="N4776" s="7">
        <v>1</v>
      </c>
      <c r="O4776" s="7">
        <v>1</v>
      </c>
      <c r="P4776" s="7">
        <v>0</v>
      </c>
      <c r="Q4776" s="7">
        <v>0</v>
      </c>
      <c r="R4776" s="7">
        <v>0</v>
      </c>
      <c r="S4776" s="7">
        <v>0</v>
      </c>
      <c r="T4776" s="7">
        <v>0</v>
      </c>
      <c r="U4776" s="7">
        <v>0</v>
      </c>
      <c r="V4776" s="7">
        <v>0</v>
      </c>
      <c r="W4776" s="7">
        <v>0</v>
      </c>
      <c r="X4776" s="7">
        <v>0</v>
      </c>
      <c r="Y4776" s="7">
        <v>0</v>
      </c>
      <c r="Z4776" s="7">
        <v>0</v>
      </c>
      <c r="AA4776"/>
    </row>
    <row r="4777" spans="1:27" x14ac:dyDescent="0.25">
      <c r="A4777" s="24" t="str">
        <f t="shared" si="226"/>
        <v/>
      </c>
      <c r="B4777" s="24" t="str">
        <f t="shared" si="224"/>
        <v/>
      </c>
      <c r="C4777" s="24" t="str">
        <f t="shared" si="225"/>
        <v/>
      </c>
      <c r="D4777" s="24">
        <v>2026</v>
      </c>
      <c r="E4777" s="7" t="s">
        <v>5077</v>
      </c>
      <c r="F4777" s="7" t="s">
        <v>5078</v>
      </c>
      <c r="G4777" s="7" t="s">
        <v>24</v>
      </c>
      <c r="H4777" s="7" t="s">
        <v>27</v>
      </c>
      <c r="I4777" s="8">
        <v>0.33300000000000002</v>
      </c>
      <c r="J4777" s="8">
        <v>0.40100000000000002</v>
      </c>
      <c r="K4777" s="8">
        <v>0.51800000000000002</v>
      </c>
      <c r="L4777" s="8">
        <v>0.91900000000000004</v>
      </c>
      <c r="M4777" s="7">
        <v>48</v>
      </c>
      <c r="N4777" s="7">
        <v>194</v>
      </c>
      <c r="O4777" s="7">
        <v>168</v>
      </c>
      <c r="P4777" s="7">
        <v>33</v>
      </c>
      <c r="Q4777" s="7">
        <v>56</v>
      </c>
      <c r="R4777" s="7">
        <v>19</v>
      </c>
      <c r="S4777" s="7">
        <v>0</v>
      </c>
      <c r="T4777" s="7">
        <v>4</v>
      </c>
      <c r="U4777" s="7">
        <v>30</v>
      </c>
      <c r="V4777" s="7">
        <v>8</v>
      </c>
      <c r="W4777" s="7">
        <v>13</v>
      </c>
      <c r="X4777" s="7">
        <v>28</v>
      </c>
      <c r="Y4777" s="7">
        <v>26</v>
      </c>
      <c r="Z4777" s="7">
        <v>5</v>
      </c>
      <c r="AA4777"/>
    </row>
    <row r="4778" spans="1:27" x14ac:dyDescent="0.25">
      <c r="A4778" s="24" t="str">
        <f t="shared" si="226"/>
        <v/>
      </c>
      <c r="B4778" s="24" t="str">
        <f t="shared" si="224"/>
        <v/>
      </c>
      <c r="C4778" s="24" t="str">
        <f t="shared" si="225"/>
        <v/>
      </c>
      <c r="D4778" s="24">
        <v>2026</v>
      </c>
      <c r="E4778" s="7" t="s">
        <v>5079</v>
      </c>
      <c r="F4778" s="7" t="s">
        <v>5078</v>
      </c>
      <c r="G4778" s="7" t="s">
        <v>24</v>
      </c>
      <c r="H4778" s="7" t="s">
        <v>42</v>
      </c>
      <c r="I4778" s="8">
        <v>0.32100000000000001</v>
      </c>
      <c r="J4778" s="8">
        <v>0.40600000000000003</v>
      </c>
      <c r="K4778" s="8">
        <v>0.437</v>
      </c>
      <c r="L4778" s="8">
        <v>0.84299999999999997</v>
      </c>
      <c r="M4778" s="7">
        <v>53</v>
      </c>
      <c r="N4778" s="7">
        <v>232</v>
      </c>
      <c r="O4778" s="7">
        <v>190</v>
      </c>
      <c r="P4778" s="7">
        <v>36</v>
      </c>
      <c r="Q4778" s="7">
        <v>61</v>
      </c>
      <c r="R4778" s="7">
        <v>10</v>
      </c>
      <c r="S4778" s="7">
        <v>3</v>
      </c>
      <c r="T4778" s="7">
        <v>2</v>
      </c>
      <c r="U4778" s="7">
        <v>28</v>
      </c>
      <c r="V4778" s="7">
        <v>10</v>
      </c>
      <c r="W4778" s="7">
        <v>20</v>
      </c>
      <c r="X4778" s="7">
        <v>26</v>
      </c>
      <c r="Y4778" s="7">
        <v>34</v>
      </c>
      <c r="Z4778" s="7">
        <v>5</v>
      </c>
      <c r="AA4778"/>
    </row>
    <row r="4779" spans="1:27" x14ac:dyDescent="0.25">
      <c r="A4779" s="24" t="str">
        <f t="shared" si="226"/>
        <v/>
      </c>
      <c r="B4779" s="24" t="str">
        <f t="shared" si="224"/>
        <v/>
      </c>
      <c r="C4779" s="24" t="str">
        <f t="shared" si="225"/>
        <v/>
      </c>
      <c r="D4779" s="24">
        <v>2026</v>
      </c>
      <c r="E4779" s="7" t="s">
        <v>5080</v>
      </c>
      <c r="F4779" s="7" t="s">
        <v>5078</v>
      </c>
      <c r="G4779" s="7" t="s">
        <v>37</v>
      </c>
      <c r="H4779" s="7" t="s">
        <v>30</v>
      </c>
      <c r="I4779" s="8">
        <v>0.32</v>
      </c>
      <c r="J4779" s="8">
        <v>0.40899999999999997</v>
      </c>
      <c r="K4779" s="8">
        <v>0.45200000000000001</v>
      </c>
      <c r="L4779" s="8">
        <v>0.86</v>
      </c>
      <c r="M4779" s="7">
        <v>53</v>
      </c>
      <c r="N4779" s="7">
        <v>240</v>
      </c>
      <c r="O4779" s="7">
        <v>197</v>
      </c>
      <c r="P4779" s="7">
        <v>40</v>
      </c>
      <c r="Q4779" s="7">
        <v>63</v>
      </c>
      <c r="R4779" s="7">
        <v>7</v>
      </c>
      <c r="S4779" s="7">
        <v>2</v>
      </c>
      <c r="T4779" s="7">
        <v>5</v>
      </c>
      <c r="U4779" s="7">
        <v>36</v>
      </c>
      <c r="V4779" s="7">
        <v>6</v>
      </c>
      <c r="W4779" s="7">
        <v>25</v>
      </c>
      <c r="X4779" s="7">
        <v>36</v>
      </c>
      <c r="Y4779" s="7">
        <v>14</v>
      </c>
      <c r="Z4779" s="7">
        <v>2</v>
      </c>
      <c r="AA4779"/>
    </row>
    <row r="4780" spans="1:27" x14ac:dyDescent="0.25">
      <c r="A4780" s="24" t="str">
        <f t="shared" si="226"/>
        <v/>
      </c>
      <c r="B4780" s="24" t="str">
        <f t="shared" si="224"/>
        <v/>
      </c>
      <c r="C4780" s="24" t="str">
        <f t="shared" si="225"/>
        <v/>
      </c>
      <c r="D4780" s="24">
        <v>2026</v>
      </c>
      <c r="E4780" s="7" t="s">
        <v>5081</v>
      </c>
      <c r="F4780" s="7" t="s">
        <v>5078</v>
      </c>
      <c r="G4780" s="7" t="s">
        <v>37</v>
      </c>
      <c r="H4780" s="7" t="s">
        <v>35</v>
      </c>
      <c r="I4780" s="8">
        <v>0.26900000000000002</v>
      </c>
      <c r="J4780" s="8">
        <v>0.34499999999999997</v>
      </c>
      <c r="K4780" s="8">
        <v>0.497</v>
      </c>
      <c r="L4780" s="8">
        <v>0.84299999999999997</v>
      </c>
      <c r="M4780" s="7">
        <v>51</v>
      </c>
      <c r="N4780" s="7">
        <v>223</v>
      </c>
      <c r="O4780" s="7">
        <v>193</v>
      </c>
      <c r="P4780" s="7">
        <v>33</v>
      </c>
      <c r="Q4780" s="7">
        <v>52</v>
      </c>
      <c r="R4780" s="7">
        <v>9</v>
      </c>
      <c r="S4780" s="7">
        <v>1</v>
      </c>
      <c r="T4780" s="7">
        <v>11</v>
      </c>
      <c r="U4780" s="7">
        <v>42</v>
      </c>
      <c r="V4780" s="7">
        <v>3</v>
      </c>
      <c r="W4780" s="7">
        <v>21</v>
      </c>
      <c r="X4780" s="7">
        <v>60</v>
      </c>
      <c r="Y4780" s="7">
        <v>13</v>
      </c>
      <c r="Z4780" s="7">
        <v>4</v>
      </c>
      <c r="AA4780"/>
    </row>
    <row r="4781" spans="1:27" x14ac:dyDescent="0.25">
      <c r="A4781" s="24">
        <f t="shared" si="226"/>
        <v>1</v>
      </c>
      <c r="B4781" s="24" t="str">
        <f t="shared" si="224"/>
        <v/>
      </c>
      <c r="C4781" s="24" t="str">
        <f t="shared" si="225"/>
        <v/>
      </c>
      <c r="D4781" s="24">
        <v>2026</v>
      </c>
      <c r="E4781" s="7" t="s">
        <v>5082</v>
      </c>
      <c r="F4781" s="7" t="s">
        <v>5078</v>
      </c>
      <c r="G4781" s="7" t="s">
        <v>29</v>
      </c>
      <c r="H4781" s="7" t="s">
        <v>33</v>
      </c>
      <c r="I4781" s="8">
        <v>0.26500000000000001</v>
      </c>
      <c r="J4781" s="8">
        <v>0.32800000000000001</v>
      </c>
      <c r="K4781" s="8">
        <v>0.377</v>
      </c>
      <c r="L4781" s="8">
        <v>0.70399999999999996</v>
      </c>
      <c r="M4781" s="7">
        <v>50</v>
      </c>
      <c r="N4781" s="7">
        <v>191</v>
      </c>
      <c r="O4781" s="7">
        <v>162</v>
      </c>
      <c r="P4781" s="7">
        <v>20</v>
      </c>
      <c r="Q4781" s="7">
        <v>43</v>
      </c>
      <c r="R4781" s="7">
        <v>12</v>
      </c>
      <c r="S4781" s="7">
        <v>0</v>
      </c>
      <c r="T4781" s="7">
        <v>2</v>
      </c>
      <c r="U4781" s="7">
        <v>24</v>
      </c>
      <c r="V4781" s="7">
        <v>3</v>
      </c>
      <c r="W4781" s="7">
        <v>13</v>
      </c>
      <c r="X4781" s="7">
        <v>31</v>
      </c>
      <c r="Y4781" s="7">
        <v>1</v>
      </c>
      <c r="Z4781" s="7">
        <v>2</v>
      </c>
      <c r="AA4781"/>
    </row>
    <row r="4782" spans="1:27" x14ac:dyDescent="0.25">
      <c r="A4782" s="24">
        <f t="shared" si="226"/>
        <v>1</v>
      </c>
      <c r="B4782" s="24" t="str">
        <f t="shared" si="224"/>
        <v/>
      </c>
      <c r="C4782" s="24" t="str">
        <f t="shared" si="225"/>
        <v/>
      </c>
      <c r="D4782" s="24">
        <v>2026</v>
      </c>
      <c r="E4782" s="7" t="s">
        <v>5083</v>
      </c>
      <c r="F4782" s="7" t="s">
        <v>5078</v>
      </c>
      <c r="G4782" s="7" t="s">
        <v>29</v>
      </c>
      <c r="H4782" s="7" t="s">
        <v>44</v>
      </c>
      <c r="I4782" s="8">
        <v>0.217</v>
      </c>
      <c r="J4782" s="8">
        <v>0.34</v>
      </c>
      <c r="K4782" s="8">
        <v>0.41399999999999998</v>
      </c>
      <c r="L4782" s="8">
        <v>0.754</v>
      </c>
      <c r="M4782" s="7">
        <v>51</v>
      </c>
      <c r="N4782" s="7">
        <v>189</v>
      </c>
      <c r="O4782" s="7">
        <v>157</v>
      </c>
      <c r="P4782" s="7">
        <v>27</v>
      </c>
      <c r="Q4782" s="7">
        <v>34</v>
      </c>
      <c r="R4782" s="7">
        <v>5</v>
      </c>
      <c r="S4782" s="7">
        <v>1</v>
      </c>
      <c r="T4782" s="7">
        <v>8</v>
      </c>
      <c r="U4782" s="7">
        <v>26</v>
      </c>
      <c r="V4782" s="7">
        <v>5</v>
      </c>
      <c r="W4782" s="7">
        <v>25</v>
      </c>
      <c r="X4782" s="7">
        <v>46</v>
      </c>
      <c r="Y4782" s="7">
        <v>6</v>
      </c>
      <c r="Z4782" s="7">
        <v>0</v>
      </c>
      <c r="AA4782"/>
    </row>
    <row r="4783" spans="1:27" x14ac:dyDescent="0.25">
      <c r="A4783" s="24" t="str">
        <f t="shared" si="226"/>
        <v/>
      </c>
      <c r="B4783" s="24" t="str">
        <f t="shared" si="224"/>
        <v/>
      </c>
      <c r="C4783" s="24" t="str">
        <f t="shared" si="225"/>
        <v/>
      </c>
      <c r="D4783" s="24">
        <v>2026</v>
      </c>
      <c r="E4783" s="7" t="s">
        <v>5084</v>
      </c>
      <c r="F4783" s="7" t="s">
        <v>5078</v>
      </c>
      <c r="G4783" s="7" t="s">
        <v>47</v>
      </c>
      <c r="H4783" s="7" t="s">
        <v>38</v>
      </c>
      <c r="I4783" s="8">
        <v>0.318</v>
      </c>
      <c r="J4783" s="8">
        <v>0.35899999999999999</v>
      </c>
      <c r="K4783" s="8">
        <v>0.4</v>
      </c>
      <c r="L4783" s="8">
        <v>0.75900000000000001</v>
      </c>
      <c r="M4783" s="7">
        <v>39</v>
      </c>
      <c r="N4783" s="7">
        <v>119</v>
      </c>
      <c r="O4783" s="7">
        <v>110</v>
      </c>
      <c r="P4783" s="7">
        <v>18</v>
      </c>
      <c r="Q4783" s="7">
        <v>35</v>
      </c>
      <c r="R4783" s="7">
        <v>5</v>
      </c>
      <c r="S4783" s="7">
        <v>2</v>
      </c>
      <c r="T4783" s="7">
        <v>0</v>
      </c>
      <c r="U4783" s="7">
        <v>8</v>
      </c>
      <c r="V4783" s="7">
        <v>1</v>
      </c>
      <c r="W4783" s="7">
        <v>6</v>
      </c>
      <c r="X4783" s="7">
        <v>29</v>
      </c>
      <c r="Y4783" s="7">
        <v>14</v>
      </c>
      <c r="Z4783" s="7">
        <v>3</v>
      </c>
      <c r="AA4783"/>
    </row>
    <row r="4784" spans="1:27" x14ac:dyDescent="0.25">
      <c r="A4784" s="24" t="str">
        <f t="shared" si="226"/>
        <v/>
      </c>
      <c r="B4784" s="24" t="str">
        <f t="shared" si="224"/>
        <v/>
      </c>
      <c r="C4784" s="24" t="str">
        <f t="shared" si="225"/>
        <v/>
      </c>
      <c r="D4784" s="24">
        <v>2026</v>
      </c>
      <c r="E4784" s="7" t="s">
        <v>5085</v>
      </c>
      <c r="F4784" s="7" t="s">
        <v>5078</v>
      </c>
      <c r="G4784" s="7" t="s">
        <v>37</v>
      </c>
      <c r="H4784" s="7" t="s">
        <v>40</v>
      </c>
      <c r="I4784" s="8">
        <v>0.309</v>
      </c>
      <c r="J4784" s="8">
        <v>0.40600000000000003</v>
      </c>
      <c r="K4784" s="8">
        <v>0.55500000000000005</v>
      </c>
      <c r="L4784" s="8">
        <v>0.96099999999999997</v>
      </c>
      <c r="M4784" s="7">
        <v>29</v>
      </c>
      <c r="N4784" s="7">
        <v>129</v>
      </c>
      <c r="O4784" s="7">
        <v>110</v>
      </c>
      <c r="P4784" s="7">
        <v>22</v>
      </c>
      <c r="Q4784" s="7">
        <v>34</v>
      </c>
      <c r="R4784" s="7">
        <v>6</v>
      </c>
      <c r="S4784" s="7">
        <v>0</v>
      </c>
      <c r="T4784" s="7">
        <v>7</v>
      </c>
      <c r="U4784" s="7">
        <v>25</v>
      </c>
      <c r="V4784" s="7">
        <v>9</v>
      </c>
      <c r="W4784" s="7">
        <v>9</v>
      </c>
      <c r="X4784" s="7">
        <v>36</v>
      </c>
      <c r="Y4784" s="7">
        <v>13</v>
      </c>
      <c r="Z4784" s="7">
        <v>1</v>
      </c>
      <c r="AA4784"/>
    </row>
    <row r="4785" spans="1:27" x14ac:dyDescent="0.25">
      <c r="A4785" s="24" t="str">
        <f t="shared" si="226"/>
        <v/>
      </c>
      <c r="B4785" s="24" t="str">
        <f t="shared" si="224"/>
        <v/>
      </c>
      <c r="C4785" s="24" t="str">
        <f t="shared" si="225"/>
        <v/>
      </c>
      <c r="D4785" s="24">
        <v>2026</v>
      </c>
      <c r="E4785" s="7" t="s">
        <v>5086</v>
      </c>
      <c r="F4785" s="7" t="s">
        <v>5078</v>
      </c>
      <c r="G4785" s="7" t="s">
        <v>47</v>
      </c>
      <c r="H4785" s="7" t="s">
        <v>25</v>
      </c>
      <c r="I4785" s="8">
        <v>0.29599999999999999</v>
      </c>
      <c r="J4785" s="8">
        <v>0.433</v>
      </c>
      <c r="K4785" s="8">
        <v>0.32400000000000001</v>
      </c>
      <c r="L4785" s="8">
        <v>0.75700000000000001</v>
      </c>
      <c r="M4785" s="7">
        <v>30</v>
      </c>
      <c r="N4785" s="7">
        <v>92</v>
      </c>
      <c r="O4785" s="7">
        <v>71</v>
      </c>
      <c r="P4785" s="7">
        <v>14</v>
      </c>
      <c r="Q4785" s="7">
        <v>21</v>
      </c>
      <c r="R4785" s="7">
        <v>2</v>
      </c>
      <c r="S4785" s="7">
        <v>0</v>
      </c>
      <c r="T4785" s="7">
        <v>0</v>
      </c>
      <c r="U4785" s="7">
        <v>9</v>
      </c>
      <c r="V4785" s="7">
        <v>3</v>
      </c>
      <c r="W4785" s="7">
        <v>15</v>
      </c>
      <c r="X4785" s="7">
        <v>14</v>
      </c>
      <c r="Y4785" s="7">
        <v>3</v>
      </c>
      <c r="Z4785" s="7">
        <v>1</v>
      </c>
      <c r="AA4785"/>
    </row>
    <row r="4786" spans="1:27" x14ac:dyDescent="0.25">
      <c r="A4786" s="24" t="str">
        <f t="shared" si="226"/>
        <v/>
      </c>
      <c r="B4786" s="24" t="str">
        <f t="shared" si="224"/>
        <v/>
      </c>
      <c r="C4786" s="24" t="str">
        <f t="shared" si="225"/>
        <v/>
      </c>
      <c r="D4786" s="24">
        <v>2026</v>
      </c>
      <c r="E4786" s="7" t="s">
        <v>5087</v>
      </c>
      <c r="F4786" s="7" t="s">
        <v>5078</v>
      </c>
      <c r="G4786" s="7" t="s">
        <v>47</v>
      </c>
      <c r="H4786" s="7" t="s">
        <v>44</v>
      </c>
      <c r="I4786" s="8">
        <v>0.22500000000000001</v>
      </c>
      <c r="J4786" s="8">
        <v>0.373</v>
      </c>
      <c r="K4786" s="8">
        <v>0.3</v>
      </c>
      <c r="L4786" s="8">
        <v>0.67300000000000004</v>
      </c>
      <c r="M4786" s="7">
        <v>19</v>
      </c>
      <c r="N4786" s="7">
        <v>55</v>
      </c>
      <c r="O4786" s="7">
        <v>40</v>
      </c>
      <c r="P4786" s="7">
        <v>4</v>
      </c>
      <c r="Q4786" s="7">
        <v>9</v>
      </c>
      <c r="R4786" s="7">
        <v>3</v>
      </c>
      <c r="S4786" s="7">
        <v>0</v>
      </c>
      <c r="T4786" s="7">
        <v>0</v>
      </c>
      <c r="U4786" s="7">
        <v>6</v>
      </c>
      <c r="V4786" s="7">
        <v>1</v>
      </c>
      <c r="W4786" s="7">
        <v>9</v>
      </c>
      <c r="X4786" s="7">
        <v>11</v>
      </c>
      <c r="Y4786" s="7">
        <v>5</v>
      </c>
      <c r="Z4786" s="7">
        <v>0</v>
      </c>
      <c r="AA4786"/>
    </row>
    <row r="4787" spans="1:27" x14ac:dyDescent="0.25">
      <c r="A4787" s="24">
        <f t="shared" si="226"/>
        <v>1</v>
      </c>
      <c r="B4787" s="24" t="str">
        <f t="shared" si="224"/>
        <v/>
      </c>
      <c r="C4787" s="24" t="str">
        <f t="shared" si="225"/>
        <v/>
      </c>
      <c r="D4787" s="24">
        <v>2026</v>
      </c>
      <c r="E4787" s="7" t="s">
        <v>5088</v>
      </c>
      <c r="F4787" s="7" t="s">
        <v>5078</v>
      </c>
      <c r="G4787" s="7" t="s">
        <v>29</v>
      </c>
      <c r="H4787" s="7" t="s">
        <v>25</v>
      </c>
      <c r="I4787" s="8">
        <v>0.222</v>
      </c>
      <c r="J4787" s="8">
        <v>0.38600000000000001</v>
      </c>
      <c r="K4787" s="8">
        <v>0.42599999999999999</v>
      </c>
      <c r="L4787" s="8">
        <v>0.81200000000000006</v>
      </c>
      <c r="M4787" s="7">
        <v>25</v>
      </c>
      <c r="N4787" s="7">
        <v>77</v>
      </c>
      <c r="O4787" s="7">
        <v>54</v>
      </c>
      <c r="P4787" s="7">
        <v>12</v>
      </c>
      <c r="Q4787" s="7">
        <v>12</v>
      </c>
      <c r="R4787" s="7">
        <v>2</v>
      </c>
      <c r="S4787" s="7">
        <v>0</v>
      </c>
      <c r="T4787" s="7">
        <v>3</v>
      </c>
      <c r="U4787" s="7">
        <v>15</v>
      </c>
      <c r="V4787" s="7">
        <v>4</v>
      </c>
      <c r="W4787" s="7">
        <v>11</v>
      </c>
      <c r="X4787" s="7">
        <v>8</v>
      </c>
      <c r="Y4787" s="7">
        <v>1</v>
      </c>
      <c r="Z4787" s="7">
        <v>0</v>
      </c>
      <c r="AA4787"/>
    </row>
    <row r="4788" spans="1:27" x14ac:dyDescent="0.25">
      <c r="A4788" s="24" t="str">
        <f t="shared" si="226"/>
        <v/>
      </c>
      <c r="B4788" s="24" t="str">
        <f t="shared" si="224"/>
        <v/>
      </c>
      <c r="C4788" s="24">
        <f t="shared" si="225"/>
        <v>1</v>
      </c>
      <c r="D4788" s="24">
        <v>2026</v>
      </c>
      <c r="E4788" s="7" t="s">
        <v>5089</v>
      </c>
      <c r="F4788" s="7" t="s">
        <v>5078</v>
      </c>
      <c r="G4788" s="7" t="s">
        <v>37</v>
      </c>
      <c r="H4788" s="7" t="s">
        <v>25</v>
      </c>
      <c r="I4788" s="8">
        <v>0.217</v>
      </c>
      <c r="J4788" s="8">
        <v>0.308</v>
      </c>
      <c r="K4788" s="8">
        <v>0.30399999999999999</v>
      </c>
      <c r="L4788" s="8">
        <v>0.61199999999999999</v>
      </c>
      <c r="M4788" s="7">
        <v>22</v>
      </c>
      <c r="N4788" s="7">
        <v>56</v>
      </c>
      <c r="O4788" s="7">
        <v>46</v>
      </c>
      <c r="P4788" s="7">
        <v>8</v>
      </c>
      <c r="Q4788" s="7">
        <v>10</v>
      </c>
      <c r="R4788" s="7">
        <v>2</v>
      </c>
      <c r="S4788" s="7">
        <v>1</v>
      </c>
      <c r="T4788" s="7">
        <v>0</v>
      </c>
      <c r="U4788" s="7">
        <v>5</v>
      </c>
      <c r="V4788" s="7">
        <v>2</v>
      </c>
      <c r="W4788" s="7">
        <v>4</v>
      </c>
      <c r="X4788" s="7">
        <v>12</v>
      </c>
      <c r="Y4788" s="7">
        <v>1</v>
      </c>
      <c r="Z4788" s="7">
        <v>0</v>
      </c>
      <c r="AA4788"/>
    </row>
    <row r="4789" spans="1:27" x14ac:dyDescent="0.25">
      <c r="A4789" s="24" t="str">
        <f t="shared" si="226"/>
        <v/>
      </c>
      <c r="B4789" s="24" t="str">
        <f t="shared" si="224"/>
        <v/>
      </c>
      <c r="C4789" s="24" t="str">
        <f t="shared" si="225"/>
        <v/>
      </c>
      <c r="D4789" s="24">
        <v>2026</v>
      </c>
      <c r="E4789" s="7" t="s">
        <v>5090</v>
      </c>
      <c r="F4789" s="7" t="s">
        <v>5078</v>
      </c>
      <c r="G4789" s="7" t="s">
        <v>24</v>
      </c>
      <c r="H4789" s="7" t="s">
        <v>40</v>
      </c>
      <c r="I4789" s="8">
        <v>0.215</v>
      </c>
      <c r="J4789" s="8">
        <v>0.29799999999999999</v>
      </c>
      <c r="K4789" s="8">
        <v>0.26200000000000001</v>
      </c>
      <c r="L4789" s="8">
        <v>0.56000000000000005</v>
      </c>
      <c r="M4789" s="7">
        <v>38</v>
      </c>
      <c r="N4789" s="7">
        <v>132</v>
      </c>
      <c r="O4789" s="7">
        <v>107</v>
      </c>
      <c r="P4789" s="7">
        <v>13</v>
      </c>
      <c r="Q4789" s="7">
        <v>23</v>
      </c>
      <c r="R4789" s="7">
        <v>3</v>
      </c>
      <c r="S4789" s="7">
        <v>1</v>
      </c>
      <c r="T4789" s="7">
        <v>0</v>
      </c>
      <c r="U4789" s="7">
        <v>12</v>
      </c>
      <c r="V4789" s="7">
        <v>8</v>
      </c>
      <c r="W4789" s="7">
        <v>6</v>
      </c>
      <c r="X4789" s="7">
        <v>29</v>
      </c>
      <c r="Y4789" s="7">
        <v>7</v>
      </c>
      <c r="Z4789" s="7">
        <v>1</v>
      </c>
      <c r="AA4789"/>
    </row>
    <row r="4790" spans="1:27" x14ac:dyDescent="0.25">
      <c r="A4790" s="24" t="str">
        <f t="shared" si="226"/>
        <v/>
      </c>
      <c r="B4790" s="24" t="str">
        <f t="shared" si="224"/>
        <v/>
      </c>
      <c r="C4790" s="24">
        <f t="shared" si="225"/>
        <v>1</v>
      </c>
      <c r="D4790" s="24">
        <v>2026</v>
      </c>
      <c r="E4790" s="7" t="s">
        <v>5091</v>
      </c>
      <c r="F4790" s="7" t="s">
        <v>5078</v>
      </c>
      <c r="G4790" s="7" t="s">
        <v>47</v>
      </c>
      <c r="H4790" s="7" t="s">
        <v>27</v>
      </c>
      <c r="I4790" s="8">
        <v>0.2</v>
      </c>
      <c r="J4790" s="8">
        <v>0.2</v>
      </c>
      <c r="K4790" s="8">
        <v>0.2</v>
      </c>
      <c r="L4790" s="8">
        <v>0.4</v>
      </c>
      <c r="M4790" s="7">
        <v>4</v>
      </c>
      <c r="N4790" s="7">
        <v>5</v>
      </c>
      <c r="O4790" s="7">
        <v>5</v>
      </c>
      <c r="P4790" s="7">
        <v>0</v>
      </c>
      <c r="Q4790" s="7">
        <v>1</v>
      </c>
      <c r="R4790" s="7">
        <v>0</v>
      </c>
      <c r="S4790" s="7">
        <v>0</v>
      </c>
      <c r="T4790" s="7">
        <v>0</v>
      </c>
      <c r="U4790" s="7">
        <v>1</v>
      </c>
      <c r="V4790" s="7">
        <v>0</v>
      </c>
      <c r="W4790" s="7">
        <v>0</v>
      </c>
      <c r="X4790" s="7">
        <v>3</v>
      </c>
      <c r="Y4790" s="7">
        <v>0</v>
      </c>
      <c r="Z4790" s="7">
        <v>0</v>
      </c>
      <c r="AA4790"/>
    </row>
    <row r="4791" spans="1:27" x14ac:dyDescent="0.25">
      <c r="A4791" s="24" t="str">
        <f t="shared" si="226"/>
        <v/>
      </c>
      <c r="B4791" s="24" t="str">
        <f t="shared" si="224"/>
        <v/>
      </c>
      <c r="C4791" s="24" t="str">
        <f t="shared" si="225"/>
        <v/>
      </c>
      <c r="D4791" s="24">
        <v>2026</v>
      </c>
      <c r="E4791" s="7" t="s">
        <v>5092</v>
      </c>
      <c r="F4791" s="7" t="s">
        <v>5078</v>
      </c>
      <c r="G4791" s="7" t="s">
        <v>47</v>
      </c>
      <c r="H4791" s="7" t="s">
        <v>27</v>
      </c>
      <c r="I4791" s="8">
        <v>0.182</v>
      </c>
      <c r="J4791" s="8">
        <v>0.32100000000000001</v>
      </c>
      <c r="K4791" s="8">
        <v>0.25</v>
      </c>
      <c r="L4791" s="8">
        <v>0.57099999999999995</v>
      </c>
      <c r="M4791" s="7">
        <v>20</v>
      </c>
      <c r="N4791" s="7">
        <v>54</v>
      </c>
      <c r="O4791" s="7">
        <v>44</v>
      </c>
      <c r="P4791" s="7">
        <v>14</v>
      </c>
      <c r="Q4791" s="7">
        <v>8</v>
      </c>
      <c r="R4791" s="7">
        <v>3</v>
      </c>
      <c r="S4791" s="7">
        <v>0</v>
      </c>
      <c r="T4791" s="7">
        <v>0</v>
      </c>
      <c r="U4791" s="7">
        <v>2</v>
      </c>
      <c r="V4791" s="7">
        <v>3</v>
      </c>
      <c r="W4791" s="7">
        <v>6</v>
      </c>
      <c r="X4791" s="7">
        <v>15</v>
      </c>
      <c r="Y4791" s="7">
        <v>4</v>
      </c>
      <c r="Z4791" s="7">
        <v>0</v>
      </c>
      <c r="AA4791"/>
    </row>
    <row r="4792" spans="1:27" x14ac:dyDescent="0.25">
      <c r="A4792" s="24">
        <f t="shared" si="226"/>
        <v>1</v>
      </c>
      <c r="B4792" s="24" t="str">
        <f t="shared" si="224"/>
        <v/>
      </c>
      <c r="C4792" s="24" t="str">
        <f t="shared" si="225"/>
        <v/>
      </c>
      <c r="D4792" s="24">
        <v>2026</v>
      </c>
      <c r="E4792" s="7" t="s">
        <v>5093</v>
      </c>
      <c r="F4792" s="7" t="s">
        <v>5078</v>
      </c>
      <c r="G4792" s="7" t="s">
        <v>29</v>
      </c>
      <c r="H4792" s="7" t="s">
        <v>164</v>
      </c>
      <c r="I4792" s="8">
        <v>0.125</v>
      </c>
      <c r="J4792" s="8">
        <v>0.125</v>
      </c>
      <c r="K4792" s="8">
        <v>0.125</v>
      </c>
      <c r="L4792" s="8">
        <v>0.25</v>
      </c>
      <c r="M4792" s="7">
        <v>13</v>
      </c>
      <c r="N4792" s="7">
        <v>16</v>
      </c>
      <c r="O4792" s="7">
        <v>16</v>
      </c>
      <c r="P4792" s="7">
        <v>0</v>
      </c>
      <c r="Q4792" s="7">
        <v>2</v>
      </c>
      <c r="R4792" s="7">
        <v>0</v>
      </c>
      <c r="S4792" s="7">
        <v>0</v>
      </c>
      <c r="T4792" s="7">
        <v>0</v>
      </c>
      <c r="U4792" s="7">
        <v>0</v>
      </c>
      <c r="V4792" s="7">
        <v>0</v>
      </c>
      <c r="W4792" s="7">
        <v>0</v>
      </c>
      <c r="X4792" s="7">
        <v>7</v>
      </c>
      <c r="Y4792" s="7">
        <v>0</v>
      </c>
      <c r="Z4792" s="7">
        <v>0</v>
      </c>
      <c r="AA4792"/>
    </row>
    <row r="4793" spans="1:27" x14ac:dyDescent="0.25">
      <c r="A4793" s="24" t="str">
        <f t="shared" si="226"/>
        <v/>
      </c>
      <c r="B4793" s="24" t="str">
        <f t="shared" si="224"/>
        <v/>
      </c>
      <c r="C4793" s="24">
        <f t="shared" si="225"/>
        <v>1</v>
      </c>
      <c r="D4793" s="24">
        <v>2026</v>
      </c>
      <c r="E4793" s="7" t="s">
        <v>5094</v>
      </c>
      <c r="F4793" s="7" t="s">
        <v>5078</v>
      </c>
      <c r="G4793" s="7" t="s">
        <v>47</v>
      </c>
      <c r="H4793" s="7" t="s">
        <v>33</v>
      </c>
      <c r="I4793" s="8">
        <v>8.7999999999999995E-2</v>
      </c>
      <c r="J4793" s="8">
        <v>0.16200000000000001</v>
      </c>
      <c r="K4793" s="8">
        <v>0.11799999999999999</v>
      </c>
      <c r="L4793" s="8">
        <v>0.28000000000000003</v>
      </c>
      <c r="M4793" s="7">
        <v>17</v>
      </c>
      <c r="N4793" s="7">
        <v>37</v>
      </c>
      <c r="O4793" s="7">
        <v>34</v>
      </c>
      <c r="P4793" s="7">
        <v>2</v>
      </c>
      <c r="Q4793" s="7">
        <v>3</v>
      </c>
      <c r="R4793" s="7">
        <v>1</v>
      </c>
      <c r="S4793" s="7">
        <v>0</v>
      </c>
      <c r="T4793" s="7">
        <v>0</v>
      </c>
      <c r="U4793" s="7">
        <v>4</v>
      </c>
      <c r="V4793" s="7">
        <v>1</v>
      </c>
      <c r="W4793" s="7">
        <v>2</v>
      </c>
      <c r="X4793" s="7">
        <v>15</v>
      </c>
      <c r="Y4793" s="7">
        <v>1</v>
      </c>
      <c r="Z4793" s="7">
        <v>1</v>
      </c>
      <c r="AA4793"/>
    </row>
    <row r="4794" spans="1:27" x14ac:dyDescent="0.25">
      <c r="A4794" s="24">
        <f t="shared" si="226"/>
        <v>1</v>
      </c>
      <c r="B4794" s="24" t="str">
        <f t="shared" si="224"/>
        <v/>
      </c>
      <c r="C4794" s="24" t="str">
        <f t="shared" si="225"/>
        <v/>
      </c>
      <c r="D4794" s="24">
        <v>2026</v>
      </c>
      <c r="E4794" s="7" t="s">
        <v>5095</v>
      </c>
      <c r="F4794" s="7" t="s">
        <v>5078</v>
      </c>
      <c r="G4794" s="7" t="s">
        <v>29</v>
      </c>
      <c r="H4794" s="7" t="s">
        <v>40</v>
      </c>
      <c r="I4794" s="8">
        <v>0</v>
      </c>
      <c r="J4794" s="8">
        <v>0</v>
      </c>
      <c r="K4794" s="8">
        <v>0</v>
      </c>
      <c r="L4794" s="8">
        <v>0</v>
      </c>
      <c r="M4794" s="7">
        <v>4</v>
      </c>
      <c r="N4794" s="7">
        <v>6</v>
      </c>
      <c r="O4794" s="7">
        <v>6</v>
      </c>
      <c r="P4794" s="7">
        <v>0</v>
      </c>
      <c r="Q4794" s="7">
        <v>0</v>
      </c>
      <c r="R4794" s="7">
        <v>0</v>
      </c>
      <c r="S4794" s="7">
        <v>0</v>
      </c>
      <c r="T4794" s="7">
        <v>0</v>
      </c>
      <c r="U4794" s="7">
        <v>0</v>
      </c>
      <c r="V4794" s="7">
        <v>0</v>
      </c>
      <c r="W4794" s="7">
        <v>0</v>
      </c>
      <c r="X4794" s="7">
        <v>2</v>
      </c>
      <c r="Y4794" s="7">
        <v>0</v>
      </c>
      <c r="Z4794" s="7">
        <v>0</v>
      </c>
      <c r="AA4794"/>
    </row>
    <row r="4795" spans="1:27" x14ac:dyDescent="0.25">
      <c r="A4795" s="24" t="str">
        <f t="shared" si="226"/>
        <v/>
      </c>
      <c r="B4795" s="24" t="str">
        <f t="shared" si="224"/>
        <v/>
      </c>
      <c r="C4795" s="24">
        <f t="shared" si="225"/>
        <v>1</v>
      </c>
      <c r="D4795" s="24">
        <v>2026</v>
      </c>
      <c r="E4795" s="7" t="s">
        <v>5096</v>
      </c>
      <c r="F4795" s="7" t="s">
        <v>5097</v>
      </c>
      <c r="G4795" s="7" t="s">
        <v>47</v>
      </c>
      <c r="H4795" s="7" t="s">
        <v>38</v>
      </c>
      <c r="I4795" s="8">
        <v>0.38400000000000001</v>
      </c>
      <c r="J4795" s="8">
        <v>0.48</v>
      </c>
      <c r="K4795" s="8">
        <v>0.71899999999999997</v>
      </c>
      <c r="L4795" s="8">
        <v>1.1990000000000001</v>
      </c>
      <c r="M4795" s="7">
        <v>46</v>
      </c>
      <c r="N4795" s="7">
        <v>177</v>
      </c>
      <c r="O4795" s="7">
        <v>146</v>
      </c>
      <c r="P4795" s="7">
        <v>41</v>
      </c>
      <c r="Q4795" s="7">
        <v>56</v>
      </c>
      <c r="R4795" s="7">
        <v>5</v>
      </c>
      <c r="S4795" s="7">
        <v>4</v>
      </c>
      <c r="T4795" s="7">
        <v>12</v>
      </c>
      <c r="U4795" s="7">
        <v>44</v>
      </c>
      <c r="V4795" s="7">
        <v>1</v>
      </c>
      <c r="W4795" s="7">
        <v>28</v>
      </c>
      <c r="X4795" s="7">
        <v>47</v>
      </c>
      <c r="Y4795" s="7">
        <v>3</v>
      </c>
      <c r="Z4795" s="7">
        <v>0</v>
      </c>
      <c r="AA4795"/>
    </row>
    <row r="4796" spans="1:27" x14ac:dyDescent="0.25">
      <c r="A4796" s="24">
        <f t="shared" si="226"/>
        <v>1</v>
      </c>
      <c r="B4796" s="24" t="str">
        <f t="shared" si="224"/>
        <v/>
      </c>
      <c r="C4796" s="24" t="str">
        <f t="shared" si="225"/>
        <v/>
      </c>
      <c r="D4796" s="24">
        <v>2026</v>
      </c>
      <c r="E4796" s="7" t="s">
        <v>5098</v>
      </c>
      <c r="F4796" s="7" t="s">
        <v>5097</v>
      </c>
      <c r="G4796" s="7" t="s">
        <v>29</v>
      </c>
      <c r="H4796" s="7" t="s">
        <v>44</v>
      </c>
      <c r="I4796" s="8">
        <v>0.33800000000000002</v>
      </c>
      <c r="J4796" s="8">
        <v>0.44500000000000001</v>
      </c>
      <c r="K4796" s="8">
        <v>0.55100000000000005</v>
      </c>
      <c r="L4796" s="8">
        <v>0.996</v>
      </c>
      <c r="M4796" s="7">
        <v>56</v>
      </c>
      <c r="N4796" s="7">
        <v>263</v>
      </c>
      <c r="O4796" s="7">
        <v>216</v>
      </c>
      <c r="P4796" s="7">
        <v>49</v>
      </c>
      <c r="Q4796" s="7">
        <v>73</v>
      </c>
      <c r="R4796" s="7">
        <v>19</v>
      </c>
      <c r="S4796" s="7">
        <v>0</v>
      </c>
      <c r="T4796" s="7">
        <v>9</v>
      </c>
      <c r="U4796" s="7">
        <v>39</v>
      </c>
      <c r="V4796" s="7">
        <v>8</v>
      </c>
      <c r="W4796" s="7">
        <v>36</v>
      </c>
      <c r="X4796" s="7">
        <v>62</v>
      </c>
      <c r="Y4796" s="7">
        <v>13</v>
      </c>
      <c r="Z4796" s="7">
        <v>2</v>
      </c>
      <c r="AA4796"/>
    </row>
    <row r="4797" spans="1:27" x14ac:dyDescent="0.25">
      <c r="A4797" s="24">
        <f t="shared" si="226"/>
        <v>1</v>
      </c>
      <c r="B4797" s="24" t="str">
        <f t="shared" si="224"/>
        <v/>
      </c>
      <c r="C4797" s="24" t="str">
        <f t="shared" si="225"/>
        <v/>
      </c>
      <c r="D4797" s="24">
        <v>2026</v>
      </c>
      <c r="E4797" s="7" t="s">
        <v>5099</v>
      </c>
      <c r="F4797" s="7" t="s">
        <v>5097</v>
      </c>
      <c r="G4797" s="7" t="s">
        <v>29</v>
      </c>
      <c r="H4797" s="7" t="s">
        <v>30</v>
      </c>
      <c r="I4797" s="8">
        <v>0.33</v>
      </c>
      <c r="J4797" s="8">
        <v>0.443</v>
      </c>
      <c r="K4797" s="8">
        <v>0.50800000000000001</v>
      </c>
      <c r="L4797" s="8">
        <v>0.95099999999999996</v>
      </c>
      <c r="M4797" s="7">
        <v>51</v>
      </c>
      <c r="N4797" s="7">
        <v>228</v>
      </c>
      <c r="O4797" s="7">
        <v>185</v>
      </c>
      <c r="P4797" s="7">
        <v>37</v>
      </c>
      <c r="Q4797" s="7">
        <v>61</v>
      </c>
      <c r="R4797" s="7">
        <v>18</v>
      </c>
      <c r="S4797" s="7">
        <v>0</v>
      </c>
      <c r="T4797" s="7">
        <v>5</v>
      </c>
      <c r="U4797" s="7">
        <v>43</v>
      </c>
      <c r="V4797" s="7">
        <v>10</v>
      </c>
      <c r="W4797" s="7">
        <v>30</v>
      </c>
      <c r="X4797" s="7">
        <v>47</v>
      </c>
      <c r="Y4797" s="7">
        <v>3</v>
      </c>
      <c r="Z4797" s="7">
        <v>3</v>
      </c>
      <c r="AA4797"/>
    </row>
    <row r="4798" spans="1:27" x14ac:dyDescent="0.25">
      <c r="A4798" s="24">
        <f t="shared" si="226"/>
        <v>1</v>
      </c>
      <c r="B4798" s="24" t="str">
        <f t="shared" si="224"/>
        <v/>
      </c>
      <c r="C4798" s="24" t="str">
        <f t="shared" si="225"/>
        <v/>
      </c>
      <c r="D4798" s="24">
        <v>2026</v>
      </c>
      <c r="E4798" s="7" t="s">
        <v>5100</v>
      </c>
      <c r="F4798" s="7" t="s">
        <v>5097</v>
      </c>
      <c r="G4798" s="7" t="s">
        <v>29</v>
      </c>
      <c r="H4798" s="7" t="s">
        <v>44</v>
      </c>
      <c r="I4798" s="8">
        <v>0.30199999999999999</v>
      </c>
      <c r="J4798" s="8">
        <v>0.38</v>
      </c>
      <c r="K4798" s="8">
        <v>0.46700000000000003</v>
      </c>
      <c r="L4798" s="8">
        <v>0.84699999999999998</v>
      </c>
      <c r="M4798" s="7">
        <v>55</v>
      </c>
      <c r="N4798" s="7">
        <v>246</v>
      </c>
      <c r="O4798" s="7">
        <v>212</v>
      </c>
      <c r="P4798" s="7">
        <v>43</v>
      </c>
      <c r="Q4798" s="7">
        <v>64</v>
      </c>
      <c r="R4798" s="7">
        <v>11</v>
      </c>
      <c r="S4798" s="7">
        <v>0</v>
      </c>
      <c r="T4798" s="7">
        <v>8</v>
      </c>
      <c r="U4798" s="7">
        <v>40</v>
      </c>
      <c r="V4798" s="7">
        <v>8</v>
      </c>
      <c r="W4798" s="7">
        <v>20</v>
      </c>
      <c r="X4798" s="7">
        <v>37</v>
      </c>
      <c r="Y4798" s="7">
        <v>2</v>
      </c>
      <c r="Z4798" s="7">
        <v>1</v>
      </c>
      <c r="AA4798"/>
    </row>
    <row r="4799" spans="1:27" x14ac:dyDescent="0.25">
      <c r="A4799" s="24" t="str">
        <f t="shared" si="226"/>
        <v/>
      </c>
      <c r="B4799" s="24" t="str">
        <f t="shared" si="224"/>
        <v/>
      </c>
      <c r="C4799" s="24">
        <f t="shared" si="225"/>
        <v>1</v>
      </c>
      <c r="D4799" s="24">
        <v>2026</v>
      </c>
      <c r="E4799" s="7" t="s">
        <v>5101</v>
      </c>
      <c r="F4799" s="7" t="s">
        <v>5097</v>
      </c>
      <c r="G4799" s="7" t="s">
        <v>47</v>
      </c>
      <c r="H4799" s="7" t="s">
        <v>25</v>
      </c>
      <c r="I4799" s="8">
        <v>0.28699999999999998</v>
      </c>
      <c r="J4799" s="8">
        <v>0.38100000000000001</v>
      </c>
      <c r="K4799" s="8">
        <v>0.374</v>
      </c>
      <c r="L4799" s="8">
        <v>0.755</v>
      </c>
      <c r="M4799" s="7">
        <v>48</v>
      </c>
      <c r="N4799" s="7">
        <v>204</v>
      </c>
      <c r="O4799" s="7">
        <v>174</v>
      </c>
      <c r="P4799" s="7">
        <v>31</v>
      </c>
      <c r="Q4799" s="7">
        <v>50</v>
      </c>
      <c r="R4799" s="7">
        <v>6</v>
      </c>
      <c r="S4799" s="7">
        <v>0</v>
      </c>
      <c r="T4799" s="7">
        <v>3</v>
      </c>
      <c r="U4799" s="7">
        <v>16</v>
      </c>
      <c r="V4799" s="7">
        <v>8</v>
      </c>
      <c r="W4799" s="7">
        <v>19</v>
      </c>
      <c r="X4799" s="7">
        <v>36</v>
      </c>
      <c r="Y4799" s="7">
        <v>9</v>
      </c>
      <c r="Z4799" s="7">
        <v>3</v>
      </c>
      <c r="AA4799"/>
    </row>
    <row r="4800" spans="1:27" x14ac:dyDescent="0.25">
      <c r="A4800" s="24" t="str">
        <f t="shared" si="226"/>
        <v/>
      </c>
      <c r="B4800" s="24" t="str">
        <f t="shared" si="224"/>
        <v/>
      </c>
      <c r="C4800" s="24" t="str">
        <f t="shared" si="225"/>
        <v/>
      </c>
      <c r="D4800" s="24">
        <v>2026</v>
      </c>
      <c r="E4800" s="7" t="s">
        <v>5102</v>
      </c>
      <c r="F4800" s="7" t="s">
        <v>5097</v>
      </c>
      <c r="G4800" s="7" t="s">
        <v>24</v>
      </c>
      <c r="H4800" s="7" t="s">
        <v>42</v>
      </c>
      <c r="I4800" s="8">
        <v>0.27800000000000002</v>
      </c>
      <c r="J4800" s="8">
        <v>0.35699999999999998</v>
      </c>
      <c r="K4800" s="8">
        <v>0.38700000000000001</v>
      </c>
      <c r="L4800" s="8">
        <v>0.74399999999999999</v>
      </c>
      <c r="M4800" s="7">
        <v>56</v>
      </c>
      <c r="N4800" s="7">
        <v>242</v>
      </c>
      <c r="O4800" s="7">
        <v>212</v>
      </c>
      <c r="P4800" s="7">
        <v>24</v>
      </c>
      <c r="Q4800" s="7">
        <v>59</v>
      </c>
      <c r="R4800" s="7">
        <v>12</v>
      </c>
      <c r="S4800" s="7">
        <v>1</v>
      </c>
      <c r="T4800" s="7">
        <v>3</v>
      </c>
      <c r="U4800" s="7">
        <v>38</v>
      </c>
      <c r="V4800" s="7">
        <v>7</v>
      </c>
      <c r="W4800" s="7">
        <v>20</v>
      </c>
      <c r="X4800" s="7">
        <v>47</v>
      </c>
      <c r="Y4800" s="7">
        <v>1</v>
      </c>
      <c r="Z4800" s="7">
        <v>1</v>
      </c>
      <c r="AA4800"/>
    </row>
    <row r="4801" spans="1:27" x14ac:dyDescent="0.25">
      <c r="A4801" s="24" t="str">
        <f t="shared" si="226"/>
        <v/>
      </c>
      <c r="B4801" s="24" t="str">
        <f t="shared" si="224"/>
        <v/>
      </c>
      <c r="C4801" s="24" t="str">
        <f t="shared" si="225"/>
        <v/>
      </c>
      <c r="D4801" s="24">
        <v>2026</v>
      </c>
      <c r="E4801" s="7" t="s">
        <v>5103</v>
      </c>
      <c r="F4801" s="7" t="s">
        <v>5097</v>
      </c>
      <c r="G4801" s="7" t="s">
        <v>37</v>
      </c>
      <c r="H4801" s="7" t="s">
        <v>33</v>
      </c>
      <c r="I4801" s="8">
        <v>0.245</v>
      </c>
      <c r="J4801" s="8">
        <v>0.28499999999999998</v>
      </c>
      <c r="K4801" s="8">
        <v>0.38500000000000001</v>
      </c>
      <c r="L4801" s="8">
        <v>0.67</v>
      </c>
      <c r="M4801" s="7">
        <v>52</v>
      </c>
      <c r="N4801" s="7">
        <v>209</v>
      </c>
      <c r="O4801" s="7">
        <v>192</v>
      </c>
      <c r="P4801" s="7">
        <v>22</v>
      </c>
      <c r="Q4801" s="7">
        <v>47</v>
      </c>
      <c r="R4801" s="7">
        <v>12</v>
      </c>
      <c r="S4801" s="7">
        <v>0</v>
      </c>
      <c r="T4801" s="7">
        <v>5</v>
      </c>
      <c r="U4801" s="7">
        <v>29</v>
      </c>
      <c r="V4801" s="7">
        <v>4</v>
      </c>
      <c r="W4801" s="7">
        <v>8</v>
      </c>
      <c r="X4801" s="7">
        <v>31</v>
      </c>
      <c r="Y4801" s="7">
        <v>1</v>
      </c>
      <c r="Z4801" s="7">
        <v>0</v>
      </c>
      <c r="AA4801"/>
    </row>
    <row r="4802" spans="1:27" x14ac:dyDescent="0.25">
      <c r="A4802" s="24" t="str">
        <f t="shared" si="226"/>
        <v/>
      </c>
      <c r="B4802" s="24" t="str">
        <f t="shared" ref="B4802:B4865" si="227">IF(COUNTIFS(Draft_Player,$E4802),COUNTIFS(Draft_Player,$E4802),"")</f>
        <v/>
      </c>
      <c r="C4802" s="24">
        <f t="shared" ref="C4802:C4865" si="228">IF(COUNTIFS(Transfers_Player,$E4802),COUNTIFS(Transfers_Player,$E4802),"")</f>
        <v>1</v>
      </c>
      <c r="D4802" s="24">
        <v>2026</v>
      </c>
      <c r="E4802" s="7" t="s">
        <v>5104</v>
      </c>
      <c r="F4802" s="7" t="s">
        <v>5097</v>
      </c>
      <c r="G4802" s="7" t="s">
        <v>37</v>
      </c>
      <c r="H4802" s="7" t="s">
        <v>40</v>
      </c>
      <c r="I4802" s="8">
        <v>0.2</v>
      </c>
      <c r="J4802" s="8">
        <v>0.28999999999999998</v>
      </c>
      <c r="K4802" s="8">
        <v>0.23300000000000001</v>
      </c>
      <c r="L4802" s="8">
        <v>0.52300000000000002</v>
      </c>
      <c r="M4802" s="7">
        <v>43</v>
      </c>
      <c r="N4802" s="7">
        <v>142</v>
      </c>
      <c r="O4802" s="7">
        <v>120</v>
      </c>
      <c r="P4802" s="7">
        <v>16</v>
      </c>
      <c r="Q4802" s="7">
        <v>24</v>
      </c>
      <c r="R4802" s="7">
        <v>2</v>
      </c>
      <c r="S4802" s="7">
        <v>1</v>
      </c>
      <c r="T4802" s="7">
        <v>0</v>
      </c>
      <c r="U4802" s="7">
        <v>8</v>
      </c>
      <c r="V4802" s="7">
        <v>8</v>
      </c>
      <c r="W4802" s="7">
        <v>8</v>
      </c>
      <c r="X4802" s="7">
        <v>21</v>
      </c>
      <c r="Y4802" s="7">
        <v>1</v>
      </c>
      <c r="Z4802" s="7">
        <v>0</v>
      </c>
      <c r="AA4802"/>
    </row>
    <row r="4803" spans="1:27" x14ac:dyDescent="0.25">
      <c r="A4803" s="24">
        <f t="shared" ref="A4803:A4866" si="229">IF(OR(G4803="SR", G4803="GR"), 1, "")</f>
        <v>1</v>
      </c>
      <c r="B4803" s="24" t="str">
        <f t="shared" si="227"/>
        <v/>
      </c>
      <c r="C4803" s="24" t="str">
        <f t="shared" si="228"/>
        <v/>
      </c>
      <c r="D4803" s="24">
        <v>2026</v>
      </c>
      <c r="E4803" s="7" t="s">
        <v>5105</v>
      </c>
      <c r="F4803" s="7" t="s">
        <v>5097</v>
      </c>
      <c r="G4803" s="7" t="s">
        <v>29</v>
      </c>
      <c r="H4803" s="7" t="s">
        <v>38</v>
      </c>
      <c r="I4803" s="8">
        <v>0.312</v>
      </c>
      <c r="J4803" s="8">
        <v>0.32900000000000001</v>
      </c>
      <c r="K4803" s="8">
        <v>0.377</v>
      </c>
      <c r="L4803" s="8">
        <v>0.70599999999999996</v>
      </c>
      <c r="M4803" s="7">
        <v>34</v>
      </c>
      <c r="N4803" s="7">
        <v>79</v>
      </c>
      <c r="O4803" s="7">
        <v>77</v>
      </c>
      <c r="P4803" s="7">
        <v>4</v>
      </c>
      <c r="Q4803" s="7">
        <v>24</v>
      </c>
      <c r="R4803" s="7">
        <v>5</v>
      </c>
      <c r="S4803" s="7">
        <v>0</v>
      </c>
      <c r="T4803" s="7">
        <v>0</v>
      </c>
      <c r="U4803" s="7">
        <v>12</v>
      </c>
      <c r="V4803" s="7">
        <v>0</v>
      </c>
      <c r="W4803" s="7">
        <v>2</v>
      </c>
      <c r="X4803" s="7">
        <v>11</v>
      </c>
      <c r="Y4803" s="7">
        <v>1</v>
      </c>
      <c r="Z4803" s="7">
        <v>0</v>
      </c>
      <c r="AA4803"/>
    </row>
    <row r="4804" spans="1:27" x14ac:dyDescent="0.25">
      <c r="A4804" s="24" t="str">
        <f t="shared" si="229"/>
        <v/>
      </c>
      <c r="B4804" s="24" t="str">
        <f t="shared" si="227"/>
        <v/>
      </c>
      <c r="C4804" s="24" t="str">
        <f t="shared" si="228"/>
        <v/>
      </c>
      <c r="D4804" s="24">
        <v>2026</v>
      </c>
      <c r="E4804" s="7" t="s">
        <v>5106</v>
      </c>
      <c r="F4804" s="7" t="s">
        <v>5097</v>
      </c>
      <c r="G4804" s="7" t="s">
        <v>47</v>
      </c>
      <c r="H4804" s="7" t="s">
        <v>30</v>
      </c>
      <c r="I4804" s="8">
        <v>0.3</v>
      </c>
      <c r="J4804" s="8">
        <v>0.41699999999999998</v>
      </c>
      <c r="K4804" s="8">
        <v>0.6</v>
      </c>
      <c r="L4804" s="8">
        <v>1.0169999999999999</v>
      </c>
      <c r="M4804" s="7">
        <v>3</v>
      </c>
      <c r="N4804" s="7">
        <v>12</v>
      </c>
      <c r="O4804" s="7">
        <v>10</v>
      </c>
      <c r="P4804" s="7">
        <v>5</v>
      </c>
      <c r="Q4804" s="7">
        <v>3</v>
      </c>
      <c r="R4804" s="7">
        <v>0</v>
      </c>
      <c r="S4804" s="7">
        <v>0</v>
      </c>
      <c r="T4804" s="7">
        <v>1</v>
      </c>
      <c r="U4804" s="7">
        <v>1</v>
      </c>
      <c r="V4804" s="7">
        <v>1</v>
      </c>
      <c r="W4804" s="7">
        <v>1</v>
      </c>
      <c r="X4804" s="7">
        <v>4</v>
      </c>
      <c r="Y4804" s="7">
        <v>0</v>
      </c>
      <c r="Z4804" s="7">
        <v>0</v>
      </c>
      <c r="AA4804"/>
    </row>
    <row r="4805" spans="1:27" x14ac:dyDescent="0.25">
      <c r="A4805" s="24" t="str">
        <f t="shared" si="229"/>
        <v/>
      </c>
      <c r="B4805" s="24" t="str">
        <f t="shared" si="227"/>
        <v/>
      </c>
      <c r="C4805" s="24" t="str">
        <f t="shared" si="228"/>
        <v/>
      </c>
      <c r="D4805" s="24">
        <v>2026</v>
      </c>
      <c r="E4805" s="7" t="s">
        <v>5107</v>
      </c>
      <c r="F4805" s="7" t="s">
        <v>5097</v>
      </c>
      <c r="G4805" s="7" t="s">
        <v>47</v>
      </c>
      <c r="H4805" s="7" t="s">
        <v>27</v>
      </c>
      <c r="I4805" s="8">
        <v>0.26400000000000001</v>
      </c>
      <c r="J4805" s="8">
        <v>0.35799999999999998</v>
      </c>
      <c r="K4805" s="8">
        <v>0.35199999999999998</v>
      </c>
      <c r="L4805" s="8">
        <v>0.71</v>
      </c>
      <c r="M4805" s="7">
        <v>39</v>
      </c>
      <c r="N4805" s="7">
        <v>150</v>
      </c>
      <c r="O4805" s="7">
        <v>125</v>
      </c>
      <c r="P4805" s="7">
        <v>18</v>
      </c>
      <c r="Q4805" s="7">
        <v>33</v>
      </c>
      <c r="R4805" s="7">
        <v>3</v>
      </c>
      <c r="S4805" s="7">
        <v>1</v>
      </c>
      <c r="T4805" s="7">
        <v>2</v>
      </c>
      <c r="U4805" s="7">
        <v>18</v>
      </c>
      <c r="V4805" s="7">
        <v>11</v>
      </c>
      <c r="W4805" s="7">
        <v>9</v>
      </c>
      <c r="X4805" s="7">
        <v>34</v>
      </c>
      <c r="Y4805" s="7">
        <v>3</v>
      </c>
      <c r="Z4805" s="7">
        <v>1</v>
      </c>
      <c r="AA4805"/>
    </row>
    <row r="4806" spans="1:27" x14ac:dyDescent="0.25">
      <c r="A4806" s="24" t="str">
        <f t="shared" si="229"/>
        <v/>
      </c>
      <c r="B4806" s="24" t="str">
        <f t="shared" si="227"/>
        <v/>
      </c>
      <c r="C4806" s="24" t="str">
        <f t="shared" si="228"/>
        <v/>
      </c>
      <c r="D4806" s="24">
        <v>2026</v>
      </c>
      <c r="E4806" s="7" t="s">
        <v>5108</v>
      </c>
      <c r="F4806" s="7" t="s">
        <v>5097</v>
      </c>
      <c r="G4806" s="7" t="s">
        <v>24</v>
      </c>
      <c r="H4806" s="7" t="s">
        <v>64</v>
      </c>
      <c r="I4806" s="8">
        <v>0.214</v>
      </c>
      <c r="J4806" s="8">
        <v>0.313</v>
      </c>
      <c r="K4806" s="8">
        <v>0.42899999999999999</v>
      </c>
      <c r="L4806" s="8">
        <v>0.74099999999999999</v>
      </c>
      <c r="M4806" s="7">
        <v>5</v>
      </c>
      <c r="N4806" s="7">
        <v>16</v>
      </c>
      <c r="O4806" s="7">
        <v>14</v>
      </c>
      <c r="P4806" s="7">
        <v>2</v>
      </c>
      <c r="Q4806" s="7">
        <v>3</v>
      </c>
      <c r="R4806" s="7">
        <v>1</v>
      </c>
      <c r="S4806" s="7">
        <v>1</v>
      </c>
      <c r="T4806" s="7">
        <v>0</v>
      </c>
      <c r="U4806" s="7">
        <v>0</v>
      </c>
      <c r="V4806" s="7">
        <v>1</v>
      </c>
      <c r="W4806" s="7">
        <v>1</v>
      </c>
      <c r="X4806" s="7">
        <v>6</v>
      </c>
      <c r="Y4806" s="7">
        <v>0</v>
      </c>
      <c r="Z4806" s="7">
        <v>0</v>
      </c>
      <c r="AA4806"/>
    </row>
    <row r="4807" spans="1:27" x14ac:dyDescent="0.25">
      <c r="A4807" s="24" t="str">
        <f t="shared" si="229"/>
        <v/>
      </c>
      <c r="B4807" s="24" t="str">
        <f t="shared" si="227"/>
        <v/>
      </c>
      <c r="C4807" s="24">
        <f t="shared" si="228"/>
        <v>1</v>
      </c>
      <c r="D4807" s="24">
        <v>2026</v>
      </c>
      <c r="E4807" s="7" t="s">
        <v>5109</v>
      </c>
      <c r="F4807" s="7" t="s">
        <v>5097</v>
      </c>
      <c r="G4807" s="7" t="s">
        <v>47</v>
      </c>
      <c r="H4807" s="7" t="s">
        <v>27</v>
      </c>
      <c r="I4807" s="8">
        <v>0.21299999999999999</v>
      </c>
      <c r="J4807" s="8">
        <v>0.379</v>
      </c>
      <c r="K4807" s="8">
        <v>0.24</v>
      </c>
      <c r="L4807" s="8">
        <v>0.61899999999999999</v>
      </c>
      <c r="M4807" s="7">
        <v>27</v>
      </c>
      <c r="N4807" s="7">
        <v>99</v>
      </c>
      <c r="O4807" s="7">
        <v>75</v>
      </c>
      <c r="P4807" s="7">
        <v>14</v>
      </c>
      <c r="Q4807" s="7">
        <v>16</v>
      </c>
      <c r="R4807" s="7">
        <v>2</v>
      </c>
      <c r="S4807" s="7">
        <v>0</v>
      </c>
      <c r="T4807" s="7">
        <v>0</v>
      </c>
      <c r="U4807" s="7">
        <v>4</v>
      </c>
      <c r="V4807" s="7">
        <v>4</v>
      </c>
      <c r="W4807" s="7">
        <v>16</v>
      </c>
      <c r="X4807" s="7">
        <v>23</v>
      </c>
      <c r="Y4807" s="7">
        <v>6</v>
      </c>
      <c r="Z4807" s="7">
        <v>1</v>
      </c>
      <c r="AA4807"/>
    </row>
    <row r="4808" spans="1:27" x14ac:dyDescent="0.25">
      <c r="A4808" s="24" t="str">
        <f t="shared" si="229"/>
        <v/>
      </c>
      <c r="B4808" s="24" t="str">
        <f t="shared" si="227"/>
        <v/>
      </c>
      <c r="C4808" s="24" t="str">
        <f t="shared" si="228"/>
        <v/>
      </c>
      <c r="D4808" s="24">
        <v>2026</v>
      </c>
      <c r="E4808" s="7" t="s">
        <v>5110</v>
      </c>
      <c r="F4808" s="7" t="s">
        <v>5097</v>
      </c>
      <c r="G4808" s="7" t="s">
        <v>47</v>
      </c>
      <c r="H4808" s="7" t="s">
        <v>40</v>
      </c>
      <c r="I4808" s="8">
        <v>0.2</v>
      </c>
      <c r="J4808" s="8">
        <v>0.27800000000000002</v>
      </c>
      <c r="K4808" s="8">
        <v>0.27100000000000002</v>
      </c>
      <c r="L4808" s="8">
        <v>0.55000000000000004</v>
      </c>
      <c r="M4808" s="7">
        <v>30</v>
      </c>
      <c r="N4808" s="7">
        <v>83</v>
      </c>
      <c r="O4808" s="7">
        <v>70</v>
      </c>
      <c r="P4808" s="7">
        <v>12</v>
      </c>
      <c r="Q4808" s="7">
        <v>14</v>
      </c>
      <c r="R4808" s="7">
        <v>2</v>
      </c>
      <c r="S4808" s="7">
        <v>0</v>
      </c>
      <c r="T4808" s="7">
        <v>1</v>
      </c>
      <c r="U4808" s="7">
        <v>8</v>
      </c>
      <c r="V4808" s="7">
        <v>2</v>
      </c>
      <c r="W4808" s="7">
        <v>6</v>
      </c>
      <c r="X4808" s="7">
        <v>15</v>
      </c>
      <c r="Y4808" s="7">
        <v>1</v>
      </c>
      <c r="Z4808" s="7">
        <v>1</v>
      </c>
      <c r="AA4808"/>
    </row>
    <row r="4809" spans="1:27" x14ac:dyDescent="0.25">
      <c r="A4809" s="24" t="str">
        <f t="shared" si="229"/>
        <v/>
      </c>
      <c r="B4809" s="24" t="str">
        <f t="shared" si="227"/>
        <v/>
      </c>
      <c r="C4809" s="24" t="str">
        <f t="shared" si="228"/>
        <v/>
      </c>
      <c r="D4809" s="24">
        <v>2026</v>
      </c>
      <c r="E4809" s="7" t="s">
        <v>5111</v>
      </c>
      <c r="F4809" s="7" t="s">
        <v>5097</v>
      </c>
      <c r="G4809" s="7" t="s">
        <v>47</v>
      </c>
      <c r="H4809" s="7" t="s">
        <v>27</v>
      </c>
      <c r="I4809" s="8">
        <v>0.158</v>
      </c>
      <c r="J4809" s="8">
        <v>0.28899999999999998</v>
      </c>
      <c r="K4809" s="8">
        <v>0.158</v>
      </c>
      <c r="L4809" s="8">
        <v>0.44700000000000001</v>
      </c>
      <c r="M4809" s="7">
        <v>18</v>
      </c>
      <c r="N4809" s="7">
        <v>47</v>
      </c>
      <c r="O4809" s="7">
        <v>38</v>
      </c>
      <c r="P4809" s="7">
        <v>8</v>
      </c>
      <c r="Q4809" s="7">
        <v>6</v>
      </c>
      <c r="R4809" s="7">
        <v>0</v>
      </c>
      <c r="S4809" s="7">
        <v>0</v>
      </c>
      <c r="T4809" s="7">
        <v>0</v>
      </c>
      <c r="U4809" s="7">
        <v>1</v>
      </c>
      <c r="V4809" s="7">
        <v>1</v>
      </c>
      <c r="W4809" s="7">
        <v>6</v>
      </c>
      <c r="X4809" s="7">
        <v>14</v>
      </c>
      <c r="Y4809" s="7">
        <v>7</v>
      </c>
      <c r="Z4809" s="7">
        <v>1</v>
      </c>
      <c r="AA4809"/>
    </row>
    <row r="4810" spans="1:27" x14ac:dyDescent="0.25">
      <c r="A4810" s="24" t="str">
        <f t="shared" si="229"/>
        <v/>
      </c>
      <c r="B4810" s="24" t="str">
        <f t="shared" si="227"/>
        <v/>
      </c>
      <c r="C4810" s="24">
        <f t="shared" si="228"/>
        <v>1</v>
      </c>
      <c r="D4810" s="24">
        <v>2026</v>
      </c>
      <c r="E4810" s="7" t="s">
        <v>5112</v>
      </c>
      <c r="F4810" s="7" t="s">
        <v>5097</v>
      </c>
      <c r="G4810" s="7" t="s">
        <v>47</v>
      </c>
      <c r="H4810" s="7" t="s">
        <v>33</v>
      </c>
      <c r="I4810" s="8">
        <v>0.13300000000000001</v>
      </c>
      <c r="J4810" s="8">
        <v>0.26300000000000001</v>
      </c>
      <c r="K4810" s="8">
        <v>0.13300000000000001</v>
      </c>
      <c r="L4810" s="8">
        <v>0.39600000000000002</v>
      </c>
      <c r="M4810" s="7">
        <v>9</v>
      </c>
      <c r="N4810" s="7">
        <v>19</v>
      </c>
      <c r="O4810" s="7">
        <v>15</v>
      </c>
      <c r="P4810" s="7">
        <v>1</v>
      </c>
      <c r="Q4810" s="7">
        <v>2</v>
      </c>
      <c r="R4810" s="7">
        <v>0</v>
      </c>
      <c r="S4810" s="7">
        <v>0</v>
      </c>
      <c r="T4810" s="7">
        <v>0</v>
      </c>
      <c r="U4810" s="7">
        <v>2</v>
      </c>
      <c r="V4810" s="7">
        <v>0</v>
      </c>
      <c r="W4810" s="7">
        <v>3</v>
      </c>
      <c r="X4810" s="7">
        <v>11</v>
      </c>
      <c r="Y4810" s="7">
        <v>0</v>
      </c>
      <c r="Z4810" s="7">
        <v>0</v>
      </c>
      <c r="AA4810"/>
    </row>
    <row r="4811" spans="1:27" x14ac:dyDescent="0.25">
      <c r="A4811" s="24" t="str">
        <f t="shared" si="229"/>
        <v/>
      </c>
      <c r="B4811" s="24" t="str">
        <f t="shared" si="227"/>
        <v/>
      </c>
      <c r="C4811" s="24" t="str">
        <f t="shared" si="228"/>
        <v/>
      </c>
      <c r="D4811" s="24">
        <v>2026</v>
      </c>
      <c r="E4811" s="7" t="s">
        <v>5113</v>
      </c>
      <c r="F4811" s="7" t="s">
        <v>5097</v>
      </c>
      <c r="G4811" s="7" t="s">
        <v>24</v>
      </c>
      <c r="H4811" s="7" t="s">
        <v>25</v>
      </c>
      <c r="I4811" s="8">
        <v>8.3000000000000004E-2</v>
      </c>
      <c r="J4811" s="8">
        <v>0.214</v>
      </c>
      <c r="K4811" s="8">
        <v>0.20799999999999999</v>
      </c>
      <c r="L4811" s="8">
        <v>0.42299999999999999</v>
      </c>
      <c r="M4811" s="7">
        <v>17</v>
      </c>
      <c r="N4811" s="7">
        <v>28</v>
      </c>
      <c r="O4811" s="7">
        <v>24</v>
      </c>
      <c r="P4811" s="7">
        <v>4</v>
      </c>
      <c r="Q4811" s="7">
        <v>2</v>
      </c>
      <c r="R4811" s="7">
        <v>0</v>
      </c>
      <c r="S4811" s="7">
        <v>0</v>
      </c>
      <c r="T4811" s="7">
        <v>1</v>
      </c>
      <c r="U4811" s="7">
        <v>2</v>
      </c>
      <c r="V4811" s="7">
        <v>1</v>
      </c>
      <c r="W4811" s="7">
        <v>3</v>
      </c>
      <c r="X4811" s="7">
        <v>13</v>
      </c>
      <c r="Y4811" s="7">
        <v>0</v>
      </c>
      <c r="Z4811" s="7">
        <v>0</v>
      </c>
      <c r="AA4811"/>
    </row>
    <row r="4812" spans="1:27" x14ac:dyDescent="0.25">
      <c r="A4812" s="24" t="str">
        <f t="shared" si="229"/>
        <v/>
      </c>
      <c r="B4812" s="24" t="str">
        <f t="shared" si="227"/>
        <v/>
      </c>
      <c r="C4812" s="24">
        <f t="shared" si="228"/>
        <v>1</v>
      </c>
      <c r="D4812" s="24">
        <v>2026</v>
      </c>
      <c r="E4812" s="7" t="s">
        <v>5114</v>
      </c>
      <c r="F4812" s="7" t="s">
        <v>5115</v>
      </c>
      <c r="G4812" s="7" t="s">
        <v>24</v>
      </c>
      <c r="H4812" s="7" t="s">
        <v>35</v>
      </c>
      <c r="I4812" s="8">
        <v>0.41599999999999998</v>
      </c>
      <c r="J4812" s="8">
        <v>0.57399999999999995</v>
      </c>
      <c r="K4812" s="8">
        <v>0.56499999999999995</v>
      </c>
      <c r="L4812" s="8">
        <v>1.139</v>
      </c>
      <c r="M4812" s="7">
        <v>52</v>
      </c>
      <c r="N4812" s="7">
        <v>218</v>
      </c>
      <c r="O4812" s="7">
        <v>154</v>
      </c>
      <c r="P4812" s="7">
        <v>53</v>
      </c>
      <c r="Q4812" s="7">
        <v>64</v>
      </c>
      <c r="R4812" s="7">
        <v>11</v>
      </c>
      <c r="S4812" s="7">
        <v>3</v>
      </c>
      <c r="T4812" s="7">
        <v>2</v>
      </c>
      <c r="U4812" s="7">
        <v>39</v>
      </c>
      <c r="V4812" s="7">
        <v>20</v>
      </c>
      <c r="W4812" s="7">
        <v>40</v>
      </c>
      <c r="X4812" s="7">
        <v>24</v>
      </c>
      <c r="Y4812" s="7">
        <v>18</v>
      </c>
      <c r="Z4812" s="7">
        <v>6</v>
      </c>
      <c r="AA4812"/>
    </row>
    <row r="4813" spans="1:27" x14ac:dyDescent="0.25">
      <c r="A4813" s="24" t="str">
        <f t="shared" si="229"/>
        <v/>
      </c>
      <c r="B4813" s="24" t="str">
        <f t="shared" si="227"/>
        <v/>
      </c>
      <c r="C4813" s="24">
        <f t="shared" si="228"/>
        <v>1</v>
      </c>
      <c r="D4813" s="24">
        <v>2026</v>
      </c>
      <c r="E4813" s="7" t="s">
        <v>5116</v>
      </c>
      <c r="F4813" s="7" t="s">
        <v>5115</v>
      </c>
      <c r="G4813" s="7" t="s">
        <v>37</v>
      </c>
      <c r="H4813" s="7" t="s">
        <v>38</v>
      </c>
      <c r="I4813" s="8">
        <v>0.36699999999999999</v>
      </c>
      <c r="J4813" s="8">
        <v>0.435</v>
      </c>
      <c r="K4813" s="8">
        <v>0.65700000000000003</v>
      </c>
      <c r="L4813" s="8">
        <v>1.091</v>
      </c>
      <c r="M4813" s="7">
        <v>47</v>
      </c>
      <c r="N4813" s="7">
        <v>192</v>
      </c>
      <c r="O4813" s="7">
        <v>166</v>
      </c>
      <c r="P4813" s="7">
        <v>38</v>
      </c>
      <c r="Q4813" s="7">
        <v>61</v>
      </c>
      <c r="R4813" s="7">
        <v>12</v>
      </c>
      <c r="S4813" s="7">
        <v>0</v>
      </c>
      <c r="T4813" s="7">
        <v>12</v>
      </c>
      <c r="U4813" s="7">
        <v>52</v>
      </c>
      <c r="V4813" s="7">
        <v>14</v>
      </c>
      <c r="W4813" s="7">
        <v>8</v>
      </c>
      <c r="X4813" s="7">
        <v>29</v>
      </c>
      <c r="Y4813" s="7">
        <v>7</v>
      </c>
      <c r="Z4813" s="7">
        <v>4</v>
      </c>
      <c r="AA4813"/>
    </row>
    <row r="4814" spans="1:27" x14ac:dyDescent="0.25">
      <c r="A4814" s="24" t="str">
        <f t="shared" si="229"/>
        <v/>
      </c>
      <c r="B4814" s="24" t="str">
        <f t="shared" si="227"/>
        <v/>
      </c>
      <c r="C4814" s="24" t="str">
        <f t="shared" si="228"/>
        <v/>
      </c>
      <c r="D4814" s="24">
        <v>2026</v>
      </c>
      <c r="E4814" s="7" t="s">
        <v>5117</v>
      </c>
      <c r="F4814" s="7" t="s">
        <v>5115</v>
      </c>
      <c r="G4814" s="7" t="s">
        <v>37</v>
      </c>
      <c r="H4814" s="7" t="s">
        <v>25</v>
      </c>
      <c r="I4814" s="8">
        <v>0.32500000000000001</v>
      </c>
      <c r="J4814" s="8">
        <v>0.434</v>
      </c>
      <c r="K4814" s="8">
        <v>0.374</v>
      </c>
      <c r="L4814" s="8">
        <v>0.80800000000000005</v>
      </c>
      <c r="M4814" s="7">
        <v>58</v>
      </c>
      <c r="N4814" s="7">
        <v>251</v>
      </c>
      <c r="O4814" s="7">
        <v>206</v>
      </c>
      <c r="P4814" s="7">
        <v>45</v>
      </c>
      <c r="Q4814" s="7">
        <v>67</v>
      </c>
      <c r="R4814" s="7">
        <v>10</v>
      </c>
      <c r="S4814" s="7">
        <v>0</v>
      </c>
      <c r="T4814" s="7">
        <v>0</v>
      </c>
      <c r="U4814" s="7">
        <v>47</v>
      </c>
      <c r="V4814" s="7">
        <v>18</v>
      </c>
      <c r="W4814" s="7">
        <v>24</v>
      </c>
      <c r="X4814" s="7">
        <v>21</v>
      </c>
      <c r="Y4814" s="7">
        <v>9</v>
      </c>
      <c r="Z4814" s="7">
        <v>3</v>
      </c>
      <c r="AA4814"/>
    </row>
    <row r="4815" spans="1:27" x14ac:dyDescent="0.25">
      <c r="A4815" s="24">
        <f t="shared" si="229"/>
        <v>1</v>
      </c>
      <c r="B4815" s="24" t="str">
        <f t="shared" si="227"/>
        <v/>
      </c>
      <c r="C4815" s="24" t="str">
        <f t="shared" si="228"/>
        <v/>
      </c>
      <c r="D4815" s="24">
        <v>2026</v>
      </c>
      <c r="E4815" s="7" t="s">
        <v>5118</v>
      </c>
      <c r="F4815" s="7" t="s">
        <v>5115</v>
      </c>
      <c r="G4815" s="7" t="s">
        <v>29</v>
      </c>
      <c r="H4815" s="7" t="s">
        <v>33</v>
      </c>
      <c r="I4815" s="8">
        <v>0.31900000000000001</v>
      </c>
      <c r="J4815" s="8">
        <v>0.39400000000000002</v>
      </c>
      <c r="K4815" s="8">
        <v>0.61799999999999999</v>
      </c>
      <c r="L4815" s="8">
        <v>1.012</v>
      </c>
      <c r="M4815" s="7">
        <v>51</v>
      </c>
      <c r="N4815" s="7">
        <v>236</v>
      </c>
      <c r="O4815" s="7">
        <v>204</v>
      </c>
      <c r="P4815" s="7">
        <v>55</v>
      </c>
      <c r="Q4815" s="7">
        <v>65</v>
      </c>
      <c r="R4815" s="7">
        <v>14</v>
      </c>
      <c r="S4815" s="7">
        <v>1</v>
      </c>
      <c r="T4815" s="7">
        <v>15</v>
      </c>
      <c r="U4815" s="7">
        <v>53</v>
      </c>
      <c r="V4815" s="7">
        <v>5</v>
      </c>
      <c r="W4815" s="7">
        <v>23</v>
      </c>
      <c r="X4815" s="7">
        <v>32</v>
      </c>
      <c r="Y4815" s="7">
        <v>10</v>
      </c>
      <c r="Z4815" s="7">
        <v>1</v>
      </c>
      <c r="AA4815"/>
    </row>
    <row r="4816" spans="1:27" x14ac:dyDescent="0.25">
      <c r="A4816" s="24">
        <f t="shared" si="229"/>
        <v>1</v>
      </c>
      <c r="B4816" s="24" t="str">
        <f t="shared" si="227"/>
        <v/>
      </c>
      <c r="C4816" s="24" t="str">
        <f t="shared" si="228"/>
        <v/>
      </c>
      <c r="D4816" s="24">
        <v>2026</v>
      </c>
      <c r="E4816" s="7" t="s">
        <v>5119</v>
      </c>
      <c r="F4816" s="7" t="s">
        <v>5115</v>
      </c>
      <c r="G4816" s="7" t="s">
        <v>29</v>
      </c>
      <c r="H4816" s="7" t="s">
        <v>40</v>
      </c>
      <c r="I4816" s="8">
        <v>0.315</v>
      </c>
      <c r="J4816" s="8">
        <v>0.44700000000000001</v>
      </c>
      <c r="K4816" s="8">
        <v>0.47</v>
      </c>
      <c r="L4816" s="8">
        <v>0.91700000000000004</v>
      </c>
      <c r="M4816" s="7">
        <v>57</v>
      </c>
      <c r="N4816" s="7">
        <v>256</v>
      </c>
      <c r="O4816" s="7">
        <v>200</v>
      </c>
      <c r="P4816" s="7">
        <v>50</v>
      </c>
      <c r="Q4816" s="7">
        <v>63</v>
      </c>
      <c r="R4816" s="7">
        <v>15</v>
      </c>
      <c r="S4816" s="7">
        <v>2</v>
      </c>
      <c r="T4816" s="7">
        <v>4</v>
      </c>
      <c r="U4816" s="7">
        <v>49</v>
      </c>
      <c r="V4816" s="7">
        <v>7</v>
      </c>
      <c r="W4816" s="7">
        <v>43</v>
      </c>
      <c r="X4816" s="7">
        <v>26</v>
      </c>
      <c r="Y4816" s="7">
        <v>15</v>
      </c>
      <c r="Z4816" s="7">
        <v>4</v>
      </c>
      <c r="AA4816"/>
    </row>
    <row r="4817" spans="1:27" x14ac:dyDescent="0.25">
      <c r="A4817" s="24">
        <f t="shared" si="229"/>
        <v>1</v>
      </c>
      <c r="B4817" s="24" t="str">
        <f t="shared" si="227"/>
        <v/>
      </c>
      <c r="C4817" s="24" t="str">
        <f t="shared" si="228"/>
        <v/>
      </c>
      <c r="D4817" s="24">
        <v>2026</v>
      </c>
      <c r="E4817" s="7" t="s">
        <v>5120</v>
      </c>
      <c r="F4817" s="7" t="s">
        <v>5115</v>
      </c>
      <c r="G4817" s="7" t="s">
        <v>29</v>
      </c>
      <c r="H4817" s="7" t="s">
        <v>30</v>
      </c>
      <c r="I4817" s="8">
        <v>0.28999999999999998</v>
      </c>
      <c r="J4817" s="8">
        <v>0.45300000000000001</v>
      </c>
      <c r="K4817" s="8">
        <v>0.49</v>
      </c>
      <c r="L4817" s="8">
        <v>0.94399999999999995</v>
      </c>
      <c r="M4817" s="7">
        <v>58</v>
      </c>
      <c r="N4817" s="7">
        <v>278</v>
      </c>
      <c r="O4817" s="7">
        <v>210</v>
      </c>
      <c r="P4817" s="7">
        <v>72</v>
      </c>
      <c r="Q4817" s="7">
        <v>61</v>
      </c>
      <c r="R4817" s="7">
        <v>17</v>
      </c>
      <c r="S4817" s="7">
        <v>5</v>
      </c>
      <c r="T4817" s="7">
        <v>5</v>
      </c>
      <c r="U4817" s="7">
        <v>37</v>
      </c>
      <c r="V4817" s="7">
        <v>10</v>
      </c>
      <c r="W4817" s="7">
        <v>55</v>
      </c>
      <c r="X4817" s="7">
        <v>52</v>
      </c>
      <c r="Y4817" s="7">
        <v>18</v>
      </c>
      <c r="Z4817" s="7">
        <v>3</v>
      </c>
      <c r="AA4817"/>
    </row>
    <row r="4818" spans="1:27" x14ac:dyDescent="0.25">
      <c r="A4818" s="24" t="str">
        <f t="shared" si="229"/>
        <v/>
      </c>
      <c r="B4818" s="24" t="str">
        <f t="shared" si="227"/>
        <v/>
      </c>
      <c r="C4818" s="24" t="str">
        <f t="shared" si="228"/>
        <v/>
      </c>
      <c r="D4818" s="24">
        <v>2026</v>
      </c>
      <c r="E4818" s="7" t="s">
        <v>5121</v>
      </c>
      <c r="F4818" s="7" t="s">
        <v>5115</v>
      </c>
      <c r="G4818" s="7" t="s">
        <v>24</v>
      </c>
      <c r="H4818" s="7" t="s">
        <v>42</v>
      </c>
      <c r="I4818" s="8">
        <v>0.26400000000000001</v>
      </c>
      <c r="J4818" s="8">
        <v>0.35299999999999998</v>
      </c>
      <c r="K4818" s="8">
        <v>0.47599999999999998</v>
      </c>
      <c r="L4818" s="8">
        <v>0.82899999999999996</v>
      </c>
      <c r="M4818" s="7">
        <v>58</v>
      </c>
      <c r="N4818" s="7">
        <v>254</v>
      </c>
      <c r="O4818" s="7">
        <v>208</v>
      </c>
      <c r="P4818" s="7">
        <v>48</v>
      </c>
      <c r="Q4818" s="7">
        <v>55</v>
      </c>
      <c r="R4818" s="7">
        <v>16</v>
      </c>
      <c r="S4818" s="7">
        <v>5</v>
      </c>
      <c r="T4818" s="7">
        <v>6</v>
      </c>
      <c r="U4818" s="7">
        <v>55</v>
      </c>
      <c r="V4818" s="7">
        <v>18</v>
      </c>
      <c r="W4818" s="7">
        <v>16</v>
      </c>
      <c r="X4818" s="7">
        <v>28</v>
      </c>
      <c r="Y4818" s="7">
        <v>11</v>
      </c>
      <c r="Z4818" s="7">
        <v>1</v>
      </c>
      <c r="AA4818"/>
    </row>
    <row r="4819" spans="1:27" x14ac:dyDescent="0.25">
      <c r="A4819" s="24">
        <f t="shared" si="229"/>
        <v>1</v>
      </c>
      <c r="B4819" s="24" t="str">
        <f t="shared" si="227"/>
        <v/>
      </c>
      <c r="C4819" s="24" t="str">
        <f t="shared" si="228"/>
        <v/>
      </c>
      <c r="D4819" s="24">
        <v>2026</v>
      </c>
      <c r="E4819" s="7" t="s">
        <v>5122</v>
      </c>
      <c r="F4819" s="7" t="s">
        <v>5115</v>
      </c>
      <c r="G4819" s="7" t="s">
        <v>32</v>
      </c>
      <c r="H4819" s="7" t="s">
        <v>27</v>
      </c>
      <c r="I4819" s="8">
        <v>0.24199999999999999</v>
      </c>
      <c r="J4819" s="8">
        <v>0.38800000000000001</v>
      </c>
      <c r="K4819" s="8">
        <v>0.312</v>
      </c>
      <c r="L4819" s="8">
        <v>0.7</v>
      </c>
      <c r="M4819" s="7">
        <v>50</v>
      </c>
      <c r="N4819" s="7">
        <v>200</v>
      </c>
      <c r="O4819" s="7">
        <v>157</v>
      </c>
      <c r="P4819" s="7">
        <v>43</v>
      </c>
      <c r="Q4819" s="7">
        <v>38</v>
      </c>
      <c r="R4819" s="7">
        <v>2</v>
      </c>
      <c r="S4819" s="7">
        <v>0</v>
      </c>
      <c r="T4819" s="7">
        <v>3</v>
      </c>
      <c r="U4819" s="7">
        <v>25</v>
      </c>
      <c r="V4819" s="7">
        <v>10</v>
      </c>
      <c r="W4819" s="7">
        <v>28</v>
      </c>
      <c r="X4819" s="7">
        <v>35</v>
      </c>
      <c r="Y4819" s="7">
        <v>23</v>
      </c>
      <c r="Z4819" s="7">
        <v>1</v>
      </c>
      <c r="AA4819"/>
    </row>
    <row r="4820" spans="1:27" x14ac:dyDescent="0.25">
      <c r="A4820" s="24">
        <f t="shared" si="229"/>
        <v>1</v>
      </c>
      <c r="B4820" s="24" t="str">
        <f t="shared" si="227"/>
        <v/>
      </c>
      <c r="C4820" s="24" t="str">
        <f t="shared" si="228"/>
        <v/>
      </c>
      <c r="D4820" s="24">
        <v>2026</v>
      </c>
      <c r="E4820" s="7" t="s">
        <v>5123</v>
      </c>
      <c r="F4820" s="7" t="s">
        <v>5115</v>
      </c>
      <c r="G4820" s="7" t="s">
        <v>32</v>
      </c>
      <c r="H4820" s="7" t="s">
        <v>44</v>
      </c>
      <c r="I4820" s="8">
        <v>0.24099999999999999</v>
      </c>
      <c r="J4820" s="8">
        <v>0.35699999999999998</v>
      </c>
      <c r="K4820" s="8">
        <v>0.34</v>
      </c>
      <c r="L4820" s="8">
        <v>0.69699999999999995</v>
      </c>
      <c r="M4820" s="7">
        <v>45</v>
      </c>
      <c r="N4820" s="7">
        <v>173</v>
      </c>
      <c r="O4820" s="7">
        <v>141</v>
      </c>
      <c r="P4820" s="7">
        <v>28</v>
      </c>
      <c r="Q4820" s="7">
        <v>34</v>
      </c>
      <c r="R4820" s="7">
        <v>8</v>
      </c>
      <c r="S4820" s="7">
        <v>0</v>
      </c>
      <c r="T4820" s="7">
        <v>2</v>
      </c>
      <c r="U4820" s="7">
        <v>33</v>
      </c>
      <c r="V4820" s="7">
        <v>7</v>
      </c>
      <c r="W4820" s="7">
        <v>20</v>
      </c>
      <c r="X4820" s="7">
        <v>33</v>
      </c>
      <c r="Y4820" s="7">
        <v>4</v>
      </c>
      <c r="Z4820" s="7">
        <v>2</v>
      </c>
      <c r="AA4820"/>
    </row>
    <row r="4821" spans="1:27" x14ac:dyDescent="0.25">
      <c r="A4821" s="24">
        <f t="shared" si="229"/>
        <v>1</v>
      </c>
      <c r="B4821" s="24" t="str">
        <f t="shared" si="227"/>
        <v/>
      </c>
      <c r="C4821" s="24" t="str">
        <f t="shared" si="228"/>
        <v/>
      </c>
      <c r="D4821" s="24">
        <v>2026</v>
      </c>
      <c r="E4821" s="7" t="s">
        <v>5124</v>
      </c>
      <c r="F4821" s="7" t="s">
        <v>5115</v>
      </c>
      <c r="G4821" s="7" t="s">
        <v>29</v>
      </c>
      <c r="H4821" s="7" t="s">
        <v>38</v>
      </c>
      <c r="I4821" s="8">
        <v>0.33900000000000002</v>
      </c>
      <c r="J4821" s="8">
        <v>0.46500000000000002</v>
      </c>
      <c r="K4821" s="8">
        <v>0.49099999999999999</v>
      </c>
      <c r="L4821" s="8">
        <v>0.95599999999999996</v>
      </c>
      <c r="M4821" s="7">
        <v>40</v>
      </c>
      <c r="N4821" s="7">
        <v>148</v>
      </c>
      <c r="O4821" s="7">
        <v>112</v>
      </c>
      <c r="P4821" s="7">
        <v>40</v>
      </c>
      <c r="Q4821" s="7">
        <v>38</v>
      </c>
      <c r="R4821" s="7">
        <v>3</v>
      </c>
      <c r="S4821" s="7">
        <v>1</v>
      </c>
      <c r="T4821" s="7">
        <v>4</v>
      </c>
      <c r="U4821" s="7">
        <v>23</v>
      </c>
      <c r="V4821" s="7">
        <v>9</v>
      </c>
      <c r="W4821" s="7">
        <v>20</v>
      </c>
      <c r="X4821" s="7">
        <v>26</v>
      </c>
      <c r="Y4821" s="7">
        <v>8</v>
      </c>
      <c r="Z4821" s="7">
        <v>1</v>
      </c>
      <c r="AA4821"/>
    </row>
    <row r="4822" spans="1:27" x14ac:dyDescent="0.25">
      <c r="A4822" s="24" t="str">
        <f t="shared" si="229"/>
        <v/>
      </c>
      <c r="B4822" s="24" t="str">
        <f t="shared" si="227"/>
        <v/>
      </c>
      <c r="C4822" s="24" t="str">
        <f t="shared" si="228"/>
        <v/>
      </c>
      <c r="D4822" s="24">
        <v>2026</v>
      </c>
      <c r="E4822" s="7" t="s">
        <v>5125</v>
      </c>
      <c r="F4822" s="7" t="s">
        <v>5115</v>
      </c>
      <c r="G4822" s="7" t="s">
        <v>47</v>
      </c>
      <c r="H4822" s="7" t="s">
        <v>35</v>
      </c>
      <c r="I4822" s="8">
        <v>0.25</v>
      </c>
      <c r="J4822" s="8">
        <v>0.32700000000000001</v>
      </c>
      <c r="K4822" s="8">
        <v>0.54500000000000004</v>
      </c>
      <c r="L4822" s="8">
        <v>0.873</v>
      </c>
      <c r="M4822" s="7">
        <v>27</v>
      </c>
      <c r="N4822" s="7">
        <v>55</v>
      </c>
      <c r="O4822" s="7">
        <v>44</v>
      </c>
      <c r="P4822" s="7">
        <v>8</v>
      </c>
      <c r="Q4822" s="7">
        <v>11</v>
      </c>
      <c r="R4822" s="7">
        <v>4</v>
      </c>
      <c r="S4822" s="7">
        <v>0</v>
      </c>
      <c r="T4822" s="7">
        <v>3</v>
      </c>
      <c r="U4822" s="7">
        <v>16</v>
      </c>
      <c r="V4822" s="7">
        <v>1</v>
      </c>
      <c r="W4822" s="7">
        <v>6</v>
      </c>
      <c r="X4822" s="7">
        <v>18</v>
      </c>
      <c r="Y4822" s="7">
        <v>1</v>
      </c>
      <c r="Z4822" s="7">
        <v>0</v>
      </c>
      <c r="AA4822"/>
    </row>
    <row r="4823" spans="1:27" x14ac:dyDescent="0.25">
      <c r="A4823" s="24">
        <f t="shared" si="229"/>
        <v>1</v>
      </c>
      <c r="B4823" s="24" t="str">
        <f t="shared" si="227"/>
        <v/>
      </c>
      <c r="C4823" s="24" t="str">
        <f t="shared" si="228"/>
        <v/>
      </c>
      <c r="D4823" s="24">
        <v>2026</v>
      </c>
      <c r="E4823" s="7" t="s">
        <v>5126</v>
      </c>
      <c r="F4823" s="7" t="s">
        <v>5115</v>
      </c>
      <c r="G4823" s="7" t="s">
        <v>29</v>
      </c>
      <c r="H4823" s="7" t="s">
        <v>35</v>
      </c>
      <c r="I4823" s="8">
        <v>0.222</v>
      </c>
      <c r="J4823" s="8">
        <v>0.33300000000000002</v>
      </c>
      <c r="K4823" s="8">
        <v>0.33300000000000002</v>
      </c>
      <c r="L4823" s="8">
        <v>0.66700000000000004</v>
      </c>
      <c r="M4823" s="7">
        <v>5</v>
      </c>
      <c r="N4823" s="7">
        <v>22</v>
      </c>
      <c r="O4823" s="7">
        <v>18</v>
      </c>
      <c r="P4823" s="7">
        <v>3</v>
      </c>
      <c r="Q4823" s="7">
        <v>4</v>
      </c>
      <c r="R4823" s="7">
        <v>2</v>
      </c>
      <c r="S4823" s="7">
        <v>0</v>
      </c>
      <c r="T4823" s="7">
        <v>0</v>
      </c>
      <c r="U4823" s="7">
        <v>1</v>
      </c>
      <c r="V4823" s="7">
        <v>1</v>
      </c>
      <c r="W4823" s="7">
        <v>2</v>
      </c>
      <c r="X4823" s="7">
        <v>7</v>
      </c>
      <c r="Y4823" s="7">
        <v>0</v>
      </c>
      <c r="Z4823" s="7">
        <v>0</v>
      </c>
      <c r="AA4823"/>
    </row>
    <row r="4824" spans="1:27" x14ac:dyDescent="0.25">
      <c r="A4824" s="24" t="str">
        <f t="shared" si="229"/>
        <v/>
      </c>
      <c r="B4824" s="24" t="str">
        <f t="shared" si="227"/>
        <v/>
      </c>
      <c r="C4824" s="24" t="str">
        <f t="shared" si="228"/>
        <v/>
      </c>
      <c r="D4824" s="24">
        <v>2026</v>
      </c>
      <c r="E4824" s="7" t="s">
        <v>5127</v>
      </c>
      <c r="F4824" s="7" t="s">
        <v>5115</v>
      </c>
      <c r="G4824" s="7" t="s">
        <v>37</v>
      </c>
      <c r="H4824" s="7" t="s">
        <v>33</v>
      </c>
      <c r="I4824" s="8">
        <v>0.16700000000000001</v>
      </c>
      <c r="J4824" s="8">
        <v>0.318</v>
      </c>
      <c r="K4824" s="8">
        <v>0.16700000000000001</v>
      </c>
      <c r="L4824" s="8">
        <v>0.48499999999999999</v>
      </c>
      <c r="M4824" s="7">
        <v>9</v>
      </c>
      <c r="N4824" s="7">
        <v>23</v>
      </c>
      <c r="O4824" s="7">
        <v>18</v>
      </c>
      <c r="P4824" s="7">
        <v>4</v>
      </c>
      <c r="Q4824" s="7">
        <v>3</v>
      </c>
      <c r="R4824" s="7">
        <v>0</v>
      </c>
      <c r="S4824" s="7">
        <v>0</v>
      </c>
      <c r="T4824" s="7">
        <v>0</v>
      </c>
      <c r="U4824" s="7">
        <v>2</v>
      </c>
      <c r="V4824" s="7">
        <v>0</v>
      </c>
      <c r="W4824" s="7">
        <v>4</v>
      </c>
      <c r="X4824" s="7">
        <v>9</v>
      </c>
      <c r="Y4824" s="7">
        <v>0</v>
      </c>
      <c r="Z4824" s="7">
        <v>0</v>
      </c>
      <c r="AA4824"/>
    </row>
    <row r="4825" spans="1:27" x14ac:dyDescent="0.25">
      <c r="A4825" s="24" t="str">
        <f t="shared" si="229"/>
        <v/>
      </c>
      <c r="B4825" s="24" t="str">
        <f t="shared" si="227"/>
        <v/>
      </c>
      <c r="C4825" s="24">
        <f t="shared" si="228"/>
        <v>1</v>
      </c>
      <c r="D4825" s="24">
        <v>2026</v>
      </c>
      <c r="E4825" s="7" t="s">
        <v>5128</v>
      </c>
      <c r="F4825" s="7" t="s">
        <v>5115</v>
      </c>
      <c r="G4825" s="7" t="s">
        <v>47</v>
      </c>
      <c r="H4825" s="7" t="s">
        <v>42</v>
      </c>
      <c r="I4825" s="8">
        <v>0.154</v>
      </c>
      <c r="J4825" s="8">
        <v>0.45500000000000002</v>
      </c>
      <c r="K4825" s="8">
        <v>0.23100000000000001</v>
      </c>
      <c r="L4825" s="8">
        <v>0.68500000000000005</v>
      </c>
      <c r="M4825" s="7">
        <v>12</v>
      </c>
      <c r="N4825" s="7">
        <v>22</v>
      </c>
      <c r="O4825" s="7">
        <v>13</v>
      </c>
      <c r="P4825" s="7">
        <v>3</v>
      </c>
      <c r="Q4825" s="7">
        <v>2</v>
      </c>
      <c r="R4825" s="7">
        <v>1</v>
      </c>
      <c r="S4825" s="7">
        <v>0</v>
      </c>
      <c r="T4825" s="7">
        <v>0</v>
      </c>
      <c r="U4825" s="7">
        <v>2</v>
      </c>
      <c r="V4825" s="7">
        <v>4</v>
      </c>
      <c r="W4825" s="7">
        <v>4</v>
      </c>
      <c r="X4825" s="7">
        <v>6</v>
      </c>
      <c r="Y4825" s="7">
        <v>0</v>
      </c>
      <c r="Z4825" s="7">
        <v>0</v>
      </c>
      <c r="AA4825"/>
    </row>
    <row r="4826" spans="1:27" x14ac:dyDescent="0.25">
      <c r="A4826" s="24" t="str">
        <f t="shared" si="229"/>
        <v/>
      </c>
      <c r="B4826" s="24" t="str">
        <f t="shared" si="227"/>
        <v/>
      </c>
      <c r="C4826" s="24" t="str">
        <f t="shared" si="228"/>
        <v/>
      </c>
      <c r="D4826" s="24">
        <v>2026</v>
      </c>
      <c r="E4826" s="7" t="s">
        <v>5129</v>
      </c>
      <c r="F4826" s="7" t="s">
        <v>5115</v>
      </c>
      <c r="G4826" s="7" t="s">
        <v>47</v>
      </c>
      <c r="H4826" s="7" t="s">
        <v>25</v>
      </c>
      <c r="I4826" s="8">
        <v>0.154</v>
      </c>
      <c r="J4826" s="8">
        <v>0.35299999999999998</v>
      </c>
      <c r="K4826" s="8">
        <v>0.154</v>
      </c>
      <c r="L4826" s="8">
        <v>0.50700000000000001</v>
      </c>
      <c r="M4826" s="7">
        <v>14</v>
      </c>
      <c r="N4826" s="7">
        <v>35</v>
      </c>
      <c r="O4826" s="7">
        <v>26</v>
      </c>
      <c r="P4826" s="7">
        <v>3</v>
      </c>
      <c r="Q4826" s="7">
        <v>4</v>
      </c>
      <c r="R4826" s="7">
        <v>0</v>
      </c>
      <c r="S4826" s="7">
        <v>0</v>
      </c>
      <c r="T4826" s="7">
        <v>0</v>
      </c>
      <c r="U4826" s="7">
        <v>2</v>
      </c>
      <c r="V4826" s="7">
        <v>1</v>
      </c>
      <c r="W4826" s="7">
        <v>7</v>
      </c>
      <c r="X4826" s="7">
        <v>7</v>
      </c>
      <c r="Y4826" s="7">
        <v>1</v>
      </c>
      <c r="Z4826" s="7">
        <v>1</v>
      </c>
      <c r="AA4826"/>
    </row>
    <row r="4827" spans="1:27" x14ac:dyDescent="0.25">
      <c r="A4827" s="24">
        <f t="shared" si="229"/>
        <v>1</v>
      </c>
      <c r="B4827" s="24" t="str">
        <f t="shared" si="227"/>
        <v/>
      </c>
      <c r="C4827" s="24" t="str">
        <f t="shared" si="228"/>
        <v/>
      </c>
      <c r="D4827" s="24">
        <v>2026</v>
      </c>
      <c r="E4827" s="7" t="s">
        <v>5130</v>
      </c>
      <c r="F4827" s="7" t="s">
        <v>5115</v>
      </c>
      <c r="G4827" s="7" t="s">
        <v>29</v>
      </c>
      <c r="H4827" s="7" t="s">
        <v>44</v>
      </c>
      <c r="I4827" s="8">
        <v>0</v>
      </c>
      <c r="J4827" s="8">
        <v>1</v>
      </c>
      <c r="K4827" s="8">
        <v>0</v>
      </c>
      <c r="L4827" s="8">
        <v>0</v>
      </c>
      <c r="M4827" s="7">
        <v>1</v>
      </c>
      <c r="N4827" s="7">
        <v>2</v>
      </c>
      <c r="O4827" s="7">
        <v>0</v>
      </c>
      <c r="P4827" s="7">
        <v>1</v>
      </c>
      <c r="Q4827" s="7">
        <v>0</v>
      </c>
      <c r="R4827" s="7">
        <v>0</v>
      </c>
      <c r="S4827" s="7">
        <v>0</v>
      </c>
      <c r="T4827" s="7">
        <v>0</v>
      </c>
      <c r="U4827" s="7">
        <v>0</v>
      </c>
      <c r="V4827" s="7">
        <v>0</v>
      </c>
      <c r="W4827" s="7">
        <v>2</v>
      </c>
      <c r="X4827" s="7">
        <v>0</v>
      </c>
      <c r="Y4827" s="7">
        <v>0</v>
      </c>
      <c r="Z4827" s="7">
        <v>0</v>
      </c>
      <c r="AA4827"/>
    </row>
    <row r="4828" spans="1:27" x14ac:dyDescent="0.25">
      <c r="A4828" s="24">
        <f t="shared" si="229"/>
        <v>1</v>
      </c>
      <c r="B4828" s="24" t="str">
        <f t="shared" si="227"/>
        <v/>
      </c>
      <c r="C4828" s="24" t="str">
        <f t="shared" si="228"/>
        <v/>
      </c>
      <c r="D4828" s="24">
        <v>2026</v>
      </c>
      <c r="E4828" s="7" t="s">
        <v>5131</v>
      </c>
      <c r="F4828" s="7" t="s">
        <v>5132</v>
      </c>
      <c r="G4828" s="7" t="s">
        <v>29</v>
      </c>
      <c r="H4828" s="7" t="s">
        <v>42</v>
      </c>
      <c r="I4828" s="8">
        <v>0.42099999999999999</v>
      </c>
      <c r="J4828" s="8">
        <v>0.48599999999999999</v>
      </c>
      <c r="K4828" s="8">
        <v>0.48399999999999999</v>
      </c>
      <c r="L4828" s="8">
        <v>0.97099999999999997</v>
      </c>
      <c r="M4828" s="7">
        <v>48</v>
      </c>
      <c r="N4828" s="7">
        <v>225</v>
      </c>
      <c r="O4828" s="7">
        <v>190</v>
      </c>
      <c r="P4828" s="7">
        <v>46</v>
      </c>
      <c r="Q4828" s="7">
        <v>80</v>
      </c>
      <c r="R4828" s="7">
        <v>7</v>
      </c>
      <c r="S4828" s="7">
        <v>1</v>
      </c>
      <c r="T4828" s="7">
        <v>1</v>
      </c>
      <c r="U4828" s="7">
        <v>33</v>
      </c>
      <c r="V4828" s="7">
        <v>7</v>
      </c>
      <c r="W4828" s="7">
        <v>20</v>
      </c>
      <c r="X4828" s="7">
        <v>17</v>
      </c>
      <c r="Y4828" s="7">
        <v>32</v>
      </c>
      <c r="Z4828" s="7">
        <v>8</v>
      </c>
      <c r="AA4828"/>
    </row>
    <row r="4829" spans="1:27" x14ac:dyDescent="0.25">
      <c r="A4829" s="24" t="str">
        <f t="shared" si="229"/>
        <v/>
      </c>
      <c r="B4829" s="24" t="str">
        <f t="shared" si="227"/>
        <v/>
      </c>
      <c r="C4829" s="24" t="str">
        <f t="shared" si="228"/>
        <v/>
      </c>
      <c r="D4829" s="24">
        <v>2026</v>
      </c>
      <c r="E4829" s="7" t="s">
        <v>5133</v>
      </c>
      <c r="F4829" s="7" t="s">
        <v>5132</v>
      </c>
      <c r="G4829" s="7" t="s">
        <v>37</v>
      </c>
      <c r="H4829" s="7" t="s">
        <v>35</v>
      </c>
      <c r="I4829" s="8">
        <v>0.35599999999999998</v>
      </c>
      <c r="J4829" s="8">
        <v>0.42499999999999999</v>
      </c>
      <c r="K4829" s="8">
        <v>0.53200000000000003</v>
      </c>
      <c r="L4829" s="8">
        <v>0.95799999999999996</v>
      </c>
      <c r="M4829" s="7">
        <v>52</v>
      </c>
      <c r="N4829" s="7">
        <v>247</v>
      </c>
      <c r="O4829" s="7">
        <v>216</v>
      </c>
      <c r="P4829" s="7">
        <v>54</v>
      </c>
      <c r="Q4829" s="7">
        <v>77</v>
      </c>
      <c r="R4829" s="7">
        <v>16</v>
      </c>
      <c r="S4829" s="7">
        <v>5</v>
      </c>
      <c r="T4829" s="7">
        <v>4</v>
      </c>
      <c r="U4829" s="7">
        <v>42</v>
      </c>
      <c r="V4829" s="7">
        <v>7</v>
      </c>
      <c r="W4829" s="7">
        <v>21</v>
      </c>
      <c r="X4829" s="7">
        <v>55</v>
      </c>
      <c r="Y4829" s="7">
        <v>16</v>
      </c>
      <c r="Z4829" s="7">
        <v>5</v>
      </c>
      <c r="AA4829"/>
    </row>
    <row r="4830" spans="1:27" x14ac:dyDescent="0.25">
      <c r="A4830" s="24">
        <f t="shared" si="229"/>
        <v>1</v>
      </c>
      <c r="B4830" s="24" t="str">
        <f t="shared" si="227"/>
        <v/>
      </c>
      <c r="C4830" s="24" t="str">
        <f t="shared" si="228"/>
        <v/>
      </c>
      <c r="D4830" s="24">
        <v>2026</v>
      </c>
      <c r="E4830" s="7" t="s">
        <v>5134</v>
      </c>
      <c r="F4830" s="7" t="s">
        <v>5132</v>
      </c>
      <c r="G4830" s="7" t="s">
        <v>29</v>
      </c>
      <c r="H4830" s="7" t="s">
        <v>30</v>
      </c>
      <c r="I4830" s="8">
        <v>0.32800000000000001</v>
      </c>
      <c r="J4830" s="8">
        <v>0.41</v>
      </c>
      <c r="K4830" s="8">
        <v>0.45200000000000001</v>
      </c>
      <c r="L4830" s="8">
        <v>0.86199999999999999</v>
      </c>
      <c r="M4830" s="7">
        <v>48</v>
      </c>
      <c r="N4830" s="7">
        <v>218</v>
      </c>
      <c r="O4830" s="7">
        <v>186</v>
      </c>
      <c r="P4830" s="7">
        <v>44</v>
      </c>
      <c r="Q4830" s="7">
        <v>61</v>
      </c>
      <c r="R4830" s="7">
        <v>8</v>
      </c>
      <c r="S4830" s="7">
        <v>3</v>
      </c>
      <c r="T4830" s="7">
        <v>3</v>
      </c>
      <c r="U4830" s="7">
        <v>48</v>
      </c>
      <c r="V4830" s="7">
        <v>8</v>
      </c>
      <c r="W4830" s="7">
        <v>20</v>
      </c>
      <c r="X4830" s="7">
        <v>32</v>
      </c>
      <c r="Y4830" s="7">
        <v>8</v>
      </c>
      <c r="Z4830" s="7">
        <v>3</v>
      </c>
      <c r="AA4830"/>
    </row>
    <row r="4831" spans="1:27" x14ac:dyDescent="0.25">
      <c r="A4831" s="24">
        <f t="shared" si="229"/>
        <v>1</v>
      </c>
      <c r="B4831" s="24" t="str">
        <f t="shared" si="227"/>
        <v/>
      </c>
      <c r="C4831" s="24" t="str">
        <f t="shared" si="228"/>
        <v/>
      </c>
      <c r="D4831" s="24">
        <v>2026</v>
      </c>
      <c r="E4831" s="7" t="s">
        <v>5135</v>
      </c>
      <c r="F4831" s="7" t="s">
        <v>5132</v>
      </c>
      <c r="G4831" s="7" t="s">
        <v>29</v>
      </c>
      <c r="H4831" s="7" t="s">
        <v>44</v>
      </c>
      <c r="I4831" s="8">
        <v>0.313</v>
      </c>
      <c r="J4831" s="8">
        <v>0.47299999999999998</v>
      </c>
      <c r="K4831" s="8">
        <v>0.45200000000000001</v>
      </c>
      <c r="L4831" s="8">
        <v>0.92500000000000004</v>
      </c>
      <c r="M4831" s="7">
        <v>50</v>
      </c>
      <c r="N4831" s="7">
        <v>226</v>
      </c>
      <c r="O4831" s="7">
        <v>166</v>
      </c>
      <c r="P4831" s="7">
        <v>48</v>
      </c>
      <c r="Q4831" s="7">
        <v>52</v>
      </c>
      <c r="R4831" s="7">
        <v>15</v>
      </c>
      <c r="S4831" s="7">
        <v>1</v>
      </c>
      <c r="T4831" s="7">
        <v>2</v>
      </c>
      <c r="U4831" s="7">
        <v>42</v>
      </c>
      <c r="V4831" s="7">
        <v>6</v>
      </c>
      <c r="W4831" s="7">
        <v>49</v>
      </c>
      <c r="X4831" s="7">
        <v>34</v>
      </c>
      <c r="Y4831" s="7">
        <v>10</v>
      </c>
      <c r="Z4831" s="7">
        <v>3</v>
      </c>
      <c r="AA4831"/>
    </row>
    <row r="4832" spans="1:27" x14ac:dyDescent="0.25">
      <c r="A4832" s="24">
        <f t="shared" si="229"/>
        <v>1</v>
      </c>
      <c r="B4832" s="24" t="str">
        <f t="shared" si="227"/>
        <v/>
      </c>
      <c r="C4832" s="24" t="str">
        <f t="shared" si="228"/>
        <v/>
      </c>
      <c r="D4832" s="24">
        <v>2026</v>
      </c>
      <c r="E4832" s="7" t="s">
        <v>5136</v>
      </c>
      <c r="F4832" s="7" t="s">
        <v>5132</v>
      </c>
      <c r="G4832" s="7" t="s">
        <v>29</v>
      </c>
      <c r="H4832" s="7" t="s">
        <v>27</v>
      </c>
      <c r="I4832" s="8">
        <v>0.28000000000000003</v>
      </c>
      <c r="J4832" s="8">
        <v>0.44900000000000001</v>
      </c>
      <c r="K4832" s="8">
        <v>0.45300000000000001</v>
      </c>
      <c r="L4832" s="8">
        <v>0.90200000000000002</v>
      </c>
      <c r="M4832" s="7">
        <v>50</v>
      </c>
      <c r="N4832" s="7">
        <v>221</v>
      </c>
      <c r="O4832" s="7">
        <v>161</v>
      </c>
      <c r="P4832" s="7">
        <v>59</v>
      </c>
      <c r="Q4832" s="7">
        <v>45</v>
      </c>
      <c r="R4832" s="7">
        <v>8</v>
      </c>
      <c r="S4832" s="7">
        <v>4</v>
      </c>
      <c r="T4832" s="7">
        <v>4</v>
      </c>
      <c r="U4832" s="7">
        <v>40</v>
      </c>
      <c r="V4832" s="7">
        <v>12</v>
      </c>
      <c r="W4832" s="7">
        <v>39</v>
      </c>
      <c r="X4832" s="7">
        <v>45</v>
      </c>
      <c r="Y4832" s="7">
        <v>39</v>
      </c>
      <c r="Z4832" s="7">
        <v>4</v>
      </c>
      <c r="AA4832"/>
    </row>
    <row r="4833" spans="1:27" x14ac:dyDescent="0.25">
      <c r="A4833" s="24" t="str">
        <f t="shared" si="229"/>
        <v/>
      </c>
      <c r="B4833" s="24" t="str">
        <f t="shared" si="227"/>
        <v/>
      </c>
      <c r="C4833" s="24" t="str">
        <f t="shared" si="228"/>
        <v/>
      </c>
      <c r="D4833" s="24">
        <v>2026</v>
      </c>
      <c r="E4833" s="7" t="s">
        <v>5137</v>
      </c>
      <c r="F4833" s="7" t="s">
        <v>5132</v>
      </c>
      <c r="G4833" s="7" t="s">
        <v>47</v>
      </c>
      <c r="H4833" s="7" t="s">
        <v>33</v>
      </c>
      <c r="I4833" s="8">
        <v>0.248</v>
      </c>
      <c r="J4833" s="8">
        <v>0.38100000000000001</v>
      </c>
      <c r="K4833" s="8">
        <v>0.29899999999999999</v>
      </c>
      <c r="L4833" s="8">
        <v>0.68100000000000005</v>
      </c>
      <c r="M4833" s="7">
        <v>45</v>
      </c>
      <c r="N4833" s="7">
        <v>199</v>
      </c>
      <c r="O4833" s="7">
        <v>157</v>
      </c>
      <c r="P4833" s="7">
        <v>34</v>
      </c>
      <c r="Q4833" s="7">
        <v>39</v>
      </c>
      <c r="R4833" s="7">
        <v>4</v>
      </c>
      <c r="S4833" s="7">
        <v>2</v>
      </c>
      <c r="T4833" s="7">
        <v>0</v>
      </c>
      <c r="U4833" s="7">
        <v>32</v>
      </c>
      <c r="V4833" s="7">
        <v>10</v>
      </c>
      <c r="W4833" s="7">
        <v>25</v>
      </c>
      <c r="X4833" s="7">
        <v>19</v>
      </c>
      <c r="Y4833" s="7">
        <v>4</v>
      </c>
      <c r="Z4833" s="7">
        <v>0</v>
      </c>
      <c r="AA4833"/>
    </row>
    <row r="4834" spans="1:27" x14ac:dyDescent="0.25">
      <c r="A4834" s="24" t="str">
        <f t="shared" si="229"/>
        <v/>
      </c>
      <c r="B4834" s="24" t="str">
        <f t="shared" si="227"/>
        <v/>
      </c>
      <c r="C4834" s="24" t="str">
        <f t="shared" si="228"/>
        <v/>
      </c>
      <c r="D4834" s="24">
        <v>2026</v>
      </c>
      <c r="E4834" s="7" t="s">
        <v>5138</v>
      </c>
      <c r="F4834" s="7" t="s">
        <v>5132</v>
      </c>
      <c r="G4834" s="7" t="s">
        <v>24</v>
      </c>
      <c r="H4834" s="7" t="s">
        <v>40</v>
      </c>
      <c r="I4834" s="8">
        <v>0.20899999999999999</v>
      </c>
      <c r="J4834" s="8">
        <v>0.34300000000000003</v>
      </c>
      <c r="K4834" s="8">
        <v>0.27100000000000002</v>
      </c>
      <c r="L4834" s="8">
        <v>0.61399999999999999</v>
      </c>
      <c r="M4834" s="7">
        <v>48</v>
      </c>
      <c r="N4834" s="7">
        <v>218</v>
      </c>
      <c r="O4834" s="7">
        <v>177</v>
      </c>
      <c r="P4834" s="7">
        <v>31</v>
      </c>
      <c r="Q4834" s="7">
        <v>37</v>
      </c>
      <c r="R4834" s="7">
        <v>9</v>
      </c>
      <c r="S4834" s="7">
        <v>1</v>
      </c>
      <c r="T4834" s="7">
        <v>0</v>
      </c>
      <c r="U4834" s="7">
        <v>25</v>
      </c>
      <c r="V4834" s="7">
        <v>10</v>
      </c>
      <c r="W4834" s="7">
        <v>27</v>
      </c>
      <c r="X4834" s="7">
        <v>42</v>
      </c>
      <c r="Y4834" s="7">
        <v>7</v>
      </c>
      <c r="Z4834" s="7">
        <v>2</v>
      </c>
      <c r="AA4834"/>
    </row>
    <row r="4835" spans="1:27" x14ac:dyDescent="0.25">
      <c r="A4835" s="24">
        <f t="shared" si="229"/>
        <v>1</v>
      </c>
      <c r="B4835" s="24" t="str">
        <f t="shared" si="227"/>
        <v/>
      </c>
      <c r="C4835" s="24" t="str">
        <f t="shared" si="228"/>
        <v/>
      </c>
      <c r="D4835" s="24">
        <v>2026</v>
      </c>
      <c r="E4835" s="7" t="s">
        <v>5140</v>
      </c>
      <c r="F4835" s="7" t="s">
        <v>5132</v>
      </c>
      <c r="G4835" s="7" t="s">
        <v>29</v>
      </c>
      <c r="H4835" s="7" t="s">
        <v>64</v>
      </c>
      <c r="I4835" s="8">
        <v>0.33300000000000002</v>
      </c>
      <c r="J4835" s="8">
        <v>0.6</v>
      </c>
      <c r="K4835" s="8">
        <v>0.33300000000000002</v>
      </c>
      <c r="L4835" s="8">
        <v>0.93300000000000005</v>
      </c>
      <c r="M4835" s="7">
        <v>2</v>
      </c>
      <c r="N4835" s="7">
        <v>5</v>
      </c>
      <c r="O4835" s="7">
        <v>3</v>
      </c>
      <c r="P4835" s="7">
        <v>0</v>
      </c>
      <c r="Q4835" s="7">
        <v>1</v>
      </c>
      <c r="R4835" s="7">
        <v>0</v>
      </c>
      <c r="S4835" s="7">
        <v>0</v>
      </c>
      <c r="T4835" s="7">
        <v>0</v>
      </c>
      <c r="U4835" s="7">
        <v>0</v>
      </c>
      <c r="V4835" s="7">
        <v>1</v>
      </c>
      <c r="W4835" s="7">
        <v>1</v>
      </c>
      <c r="X4835" s="7">
        <v>1</v>
      </c>
      <c r="Y4835" s="7">
        <v>0</v>
      </c>
      <c r="Z4835" s="7">
        <v>0</v>
      </c>
      <c r="AA4835"/>
    </row>
    <row r="4836" spans="1:27" x14ac:dyDescent="0.25">
      <c r="A4836" s="24">
        <f t="shared" si="229"/>
        <v>1</v>
      </c>
      <c r="B4836" s="24" t="str">
        <f t="shared" si="227"/>
        <v/>
      </c>
      <c r="C4836" s="24" t="str">
        <f t="shared" si="228"/>
        <v/>
      </c>
      <c r="D4836" s="24">
        <v>2026</v>
      </c>
      <c r="E4836" s="7" t="s">
        <v>5139</v>
      </c>
      <c r="F4836" s="7" t="s">
        <v>5132</v>
      </c>
      <c r="G4836" s="7" t="s">
        <v>29</v>
      </c>
      <c r="H4836" s="7" t="s">
        <v>25</v>
      </c>
      <c r="I4836" s="8">
        <v>0.32200000000000001</v>
      </c>
      <c r="J4836" s="8">
        <v>0.46700000000000003</v>
      </c>
      <c r="K4836" s="8">
        <v>0.373</v>
      </c>
      <c r="L4836" s="8">
        <v>0.84</v>
      </c>
      <c r="M4836" s="7">
        <v>21</v>
      </c>
      <c r="N4836" s="7">
        <v>76</v>
      </c>
      <c r="O4836" s="7">
        <v>59</v>
      </c>
      <c r="P4836" s="7">
        <v>9</v>
      </c>
      <c r="Q4836" s="7">
        <v>19</v>
      </c>
      <c r="R4836" s="7">
        <v>3</v>
      </c>
      <c r="S4836" s="7">
        <v>0</v>
      </c>
      <c r="T4836" s="7">
        <v>0</v>
      </c>
      <c r="U4836" s="7">
        <v>12</v>
      </c>
      <c r="V4836" s="7">
        <v>1</v>
      </c>
      <c r="W4836" s="7">
        <v>15</v>
      </c>
      <c r="X4836" s="7">
        <v>6</v>
      </c>
      <c r="Y4836" s="7">
        <v>3</v>
      </c>
      <c r="Z4836" s="7">
        <v>0</v>
      </c>
      <c r="AA4836"/>
    </row>
    <row r="4837" spans="1:27" x14ac:dyDescent="0.25">
      <c r="A4837" s="24" t="str">
        <f t="shared" si="229"/>
        <v/>
      </c>
      <c r="B4837" s="24" t="str">
        <f t="shared" si="227"/>
        <v/>
      </c>
      <c r="C4837" s="24">
        <f t="shared" si="228"/>
        <v>1</v>
      </c>
      <c r="D4837" s="24">
        <v>2026</v>
      </c>
      <c r="E4837" s="7" t="s">
        <v>5141</v>
      </c>
      <c r="F4837" s="7" t="s">
        <v>5132</v>
      </c>
      <c r="G4837" s="7" t="s">
        <v>24</v>
      </c>
      <c r="H4837" s="7" t="s">
        <v>44</v>
      </c>
      <c r="I4837" s="8">
        <v>0.29499999999999998</v>
      </c>
      <c r="J4837" s="8">
        <v>0.41299999999999998</v>
      </c>
      <c r="K4837" s="8">
        <v>0.45900000000000002</v>
      </c>
      <c r="L4837" s="8">
        <v>0.872</v>
      </c>
      <c r="M4837" s="7">
        <v>20</v>
      </c>
      <c r="N4837" s="7">
        <v>75</v>
      </c>
      <c r="O4837" s="7">
        <v>61</v>
      </c>
      <c r="P4837" s="7">
        <v>12</v>
      </c>
      <c r="Q4837" s="7">
        <v>18</v>
      </c>
      <c r="R4837" s="7">
        <v>4</v>
      </c>
      <c r="S4837" s="7">
        <v>0</v>
      </c>
      <c r="T4837" s="7">
        <v>2</v>
      </c>
      <c r="U4837" s="7">
        <v>16</v>
      </c>
      <c r="V4837" s="7">
        <v>3</v>
      </c>
      <c r="W4837" s="7">
        <v>10</v>
      </c>
      <c r="X4837" s="7">
        <v>16</v>
      </c>
      <c r="Y4837" s="7">
        <v>0</v>
      </c>
      <c r="Z4837" s="7">
        <v>0</v>
      </c>
      <c r="AA4837"/>
    </row>
    <row r="4838" spans="1:27" x14ac:dyDescent="0.25">
      <c r="A4838" s="24">
        <f t="shared" si="229"/>
        <v>1</v>
      </c>
      <c r="B4838" s="24" t="str">
        <f t="shared" si="227"/>
        <v/>
      </c>
      <c r="C4838" s="24" t="str">
        <f t="shared" si="228"/>
        <v/>
      </c>
      <c r="D4838" s="24">
        <v>2026</v>
      </c>
      <c r="E4838" s="7" t="s">
        <v>5142</v>
      </c>
      <c r="F4838" s="7" t="s">
        <v>5132</v>
      </c>
      <c r="G4838" s="7" t="s">
        <v>29</v>
      </c>
      <c r="H4838" s="7" t="s">
        <v>38</v>
      </c>
      <c r="I4838" s="8">
        <v>0.29299999999999998</v>
      </c>
      <c r="J4838" s="8">
        <v>0.36699999999999999</v>
      </c>
      <c r="K4838" s="8">
        <v>0.439</v>
      </c>
      <c r="L4838" s="8">
        <v>0.80600000000000005</v>
      </c>
      <c r="M4838" s="7">
        <v>15</v>
      </c>
      <c r="N4838" s="7">
        <v>49</v>
      </c>
      <c r="O4838" s="7">
        <v>41</v>
      </c>
      <c r="P4838" s="7">
        <v>6</v>
      </c>
      <c r="Q4838" s="7">
        <v>12</v>
      </c>
      <c r="R4838" s="7">
        <v>6</v>
      </c>
      <c r="S4838" s="7">
        <v>0</v>
      </c>
      <c r="T4838" s="7">
        <v>0</v>
      </c>
      <c r="U4838" s="7">
        <v>8</v>
      </c>
      <c r="V4838" s="7">
        <v>2</v>
      </c>
      <c r="W4838" s="7">
        <v>4</v>
      </c>
      <c r="X4838" s="7">
        <v>12</v>
      </c>
      <c r="Y4838" s="7">
        <v>0</v>
      </c>
      <c r="Z4838" s="7">
        <v>1</v>
      </c>
      <c r="AA4838"/>
    </row>
    <row r="4839" spans="1:27" x14ac:dyDescent="0.25">
      <c r="A4839" s="24" t="str">
        <f t="shared" si="229"/>
        <v/>
      </c>
      <c r="B4839" s="24" t="str">
        <f t="shared" si="227"/>
        <v/>
      </c>
      <c r="C4839" s="24" t="str">
        <f t="shared" si="228"/>
        <v/>
      </c>
      <c r="D4839" s="24">
        <v>2026</v>
      </c>
      <c r="E4839" s="7" t="s">
        <v>5143</v>
      </c>
      <c r="F4839" s="7" t="s">
        <v>5132</v>
      </c>
      <c r="G4839" s="7" t="s">
        <v>24</v>
      </c>
      <c r="H4839" s="7" t="s">
        <v>38</v>
      </c>
      <c r="I4839" s="8">
        <v>0.28799999999999998</v>
      </c>
      <c r="J4839" s="8">
        <v>0.32900000000000001</v>
      </c>
      <c r="K4839" s="8">
        <v>0.53</v>
      </c>
      <c r="L4839" s="8">
        <v>0.85899999999999999</v>
      </c>
      <c r="M4839" s="7">
        <v>21</v>
      </c>
      <c r="N4839" s="7">
        <v>70</v>
      </c>
      <c r="O4839" s="7">
        <v>66</v>
      </c>
      <c r="P4839" s="7">
        <v>7</v>
      </c>
      <c r="Q4839" s="7">
        <v>19</v>
      </c>
      <c r="R4839" s="7">
        <v>8</v>
      </c>
      <c r="S4839" s="7">
        <v>1</v>
      </c>
      <c r="T4839" s="7">
        <v>2</v>
      </c>
      <c r="U4839" s="7">
        <v>25</v>
      </c>
      <c r="V4839" s="7">
        <v>0</v>
      </c>
      <c r="W4839" s="7">
        <v>4</v>
      </c>
      <c r="X4839" s="7">
        <v>19</v>
      </c>
      <c r="Y4839" s="7">
        <v>1</v>
      </c>
      <c r="Z4839" s="7">
        <v>0</v>
      </c>
      <c r="AA4839"/>
    </row>
    <row r="4840" spans="1:27" x14ac:dyDescent="0.25">
      <c r="A4840" s="24" t="str">
        <f t="shared" si="229"/>
        <v/>
      </c>
      <c r="B4840" s="24" t="str">
        <f t="shared" si="227"/>
        <v/>
      </c>
      <c r="C4840" s="24" t="str">
        <f t="shared" si="228"/>
        <v/>
      </c>
      <c r="D4840" s="24">
        <v>2026</v>
      </c>
      <c r="E4840" s="7" t="s">
        <v>5144</v>
      </c>
      <c r="F4840" s="7" t="s">
        <v>5132</v>
      </c>
      <c r="G4840" s="7" t="s">
        <v>24</v>
      </c>
      <c r="H4840" s="7" t="s">
        <v>30</v>
      </c>
      <c r="I4840" s="8">
        <v>0.28000000000000003</v>
      </c>
      <c r="J4840" s="8">
        <v>0.39</v>
      </c>
      <c r="K4840" s="8">
        <v>0.3</v>
      </c>
      <c r="L4840" s="8">
        <v>0.69</v>
      </c>
      <c r="M4840" s="7">
        <v>19</v>
      </c>
      <c r="N4840" s="7">
        <v>60</v>
      </c>
      <c r="O4840" s="7">
        <v>50</v>
      </c>
      <c r="P4840" s="7">
        <v>11</v>
      </c>
      <c r="Q4840" s="7">
        <v>14</v>
      </c>
      <c r="R4840" s="7">
        <v>1</v>
      </c>
      <c r="S4840" s="7">
        <v>0</v>
      </c>
      <c r="T4840" s="7">
        <v>0</v>
      </c>
      <c r="U4840" s="7">
        <v>6</v>
      </c>
      <c r="V4840" s="7">
        <v>1</v>
      </c>
      <c r="W4840" s="7">
        <v>8</v>
      </c>
      <c r="X4840" s="7">
        <v>20</v>
      </c>
      <c r="Y4840" s="7">
        <v>13</v>
      </c>
      <c r="Z4840" s="7">
        <v>1</v>
      </c>
      <c r="AA4840"/>
    </row>
    <row r="4841" spans="1:27" x14ac:dyDescent="0.25">
      <c r="A4841" s="24" t="str">
        <f t="shared" si="229"/>
        <v/>
      </c>
      <c r="B4841" s="24" t="str">
        <f t="shared" si="227"/>
        <v/>
      </c>
      <c r="C4841" s="24" t="str">
        <f t="shared" si="228"/>
        <v/>
      </c>
      <c r="D4841" s="24">
        <v>2026</v>
      </c>
      <c r="E4841" s="7" t="s">
        <v>5145</v>
      </c>
      <c r="F4841" s="7" t="s">
        <v>5132</v>
      </c>
      <c r="G4841" s="7" t="s">
        <v>24</v>
      </c>
      <c r="H4841" s="7" t="s">
        <v>25</v>
      </c>
      <c r="I4841" s="8">
        <v>0.27400000000000002</v>
      </c>
      <c r="J4841" s="8">
        <v>0.41499999999999998</v>
      </c>
      <c r="K4841" s="8">
        <v>0.47799999999999998</v>
      </c>
      <c r="L4841" s="8">
        <v>0.89300000000000002</v>
      </c>
      <c r="M4841" s="7">
        <v>34</v>
      </c>
      <c r="N4841" s="7">
        <v>145</v>
      </c>
      <c r="O4841" s="7">
        <v>113</v>
      </c>
      <c r="P4841" s="7">
        <v>27</v>
      </c>
      <c r="Q4841" s="7">
        <v>31</v>
      </c>
      <c r="R4841" s="7">
        <v>9</v>
      </c>
      <c r="S4841" s="7">
        <v>1</v>
      </c>
      <c r="T4841" s="7">
        <v>4</v>
      </c>
      <c r="U4841" s="7">
        <v>28</v>
      </c>
      <c r="V4841" s="7">
        <v>8</v>
      </c>
      <c r="W4841" s="7">
        <v>20</v>
      </c>
      <c r="X4841" s="7">
        <v>25</v>
      </c>
      <c r="Y4841" s="7">
        <v>0</v>
      </c>
      <c r="Z4841" s="7">
        <v>0</v>
      </c>
      <c r="AA4841"/>
    </row>
    <row r="4842" spans="1:27" x14ac:dyDescent="0.25">
      <c r="A4842" s="24">
        <f t="shared" si="229"/>
        <v>1</v>
      </c>
      <c r="B4842" s="24" t="str">
        <f t="shared" si="227"/>
        <v/>
      </c>
      <c r="C4842" s="24" t="str">
        <f t="shared" si="228"/>
        <v/>
      </c>
      <c r="D4842" s="24">
        <v>2026</v>
      </c>
      <c r="E4842" s="7" t="s">
        <v>5146</v>
      </c>
      <c r="F4842" s="7" t="s">
        <v>5132</v>
      </c>
      <c r="G4842" s="7" t="s">
        <v>29</v>
      </c>
      <c r="H4842" s="7" t="s">
        <v>42</v>
      </c>
      <c r="I4842" s="8">
        <v>0.16300000000000001</v>
      </c>
      <c r="J4842" s="8">
        <v>0.39</v>
      </c>
      <c r="K4842" s="8">
        <v>0.186</v>
      </c>
      <c r="L4842" s="8">
        <v>0.57599999999999996</v>
      </c>
      <c r="M4842" s="7">
        <v>17</v>
      </c>
      <c r="N4842" s="7">
        <v>60</v>
      </c>
      <c r="O4842" s="7">
        <v>43</v>
      </c>
      <c r="P4842" s="7">
        <v>14</v>
      </c>
      <c r="Q4842" s="7">
        <v>7</v>
      </c>
      <c r="R4842" s="7">
        <v>1</v>
      </c>
      <c r="S4842" s="7">
        <v>0</v>
      </c>
      <c r="T4842" s="7">
        <v>0</v>
      </c>
      <c r="U4842" s="7">
        <v>6</v>
      </c>
      <c r="V4842" s="7">
        <v>6</v>
      </c>
      <c r="W4842" s="7">
        <v>10</v>
      </c>
      <c r="X4842" s="7">
        <v>16</v>
      </c>
      <c r="Y4842" s="7">
        <v>8</v>
      </c>
      <c r="Z4842" s="7">
        <v>3</v>
      </c>
      <c r="AA4842"/>
    </row>
    <row r="4843" spans="1:27" x14ac:dyDescent="0.25">
      <c r="A4843" s="24" t="str">
        <f t="shared" si="229"/>
        <v/>
      </c>
      <c r="B4843" s="24" t="str">
        <f t="shared" si="227"/>
        <v/>
      </c>
      <c r="C4843" s="24" t="str">
        <f t="shared" si="228"/>
        <v/>
      </c>
      <c r="D4843" s="24">
        <v>2026</v>
      </c>
      <c r="E4843" s="7" t="s">
        <v>5147</v>
      </c>
      <c r="F4843" s="7" t="s">
        <v>5132</v>
      </c>
      <c r="G4843" s="7" t="s">
        <v>47</v>
      </c>
      <c r="H4843" s="7" t="s">
        <v>30</v>
      </c>
      <c r="I4843" s="8">
        <v>0.15</v>
      </c>
      <c r="J4843" s="8">
        <v>0.32</v>
      </c>
      <c r="K4843" s="8">
        <v>0.22500000000000001</v>
      </c>
      <c r="L4843" s="8">
        <v>0.54500000000000004</v>
      </c>
      <c r="M4843" s="7">
        <v>12</v>
      </c>
      <c r="N4843" s="7">
        <v>50</v>
      </c>
      <c r="O4843" s="7">
        <v>40</v>
      </c>
      <c r="P4843" s="7">
        <v>8</v>
      </c>
      <c r="Q4843" s="7">
        <v>6</v>
      </c>
      <c r="R4843" s="7">
        <v>1</v>
      </c>
      <c r="S4843" s="7">
        <v>1</v>
      </c>
      <c r="T4843" s="7">
        <v>0</v>
      </c>
      <c r="U4843" s="7">
        <v>4</v>
      </c>
      <c r="V4843" s="7">
        <v>4</v>
      </c>
      <c r="W4843" s="7">
        <v>6</v>
      </c>
      <c r="X4843" s="7">
        <v>7</v>
      </c>
      <c r="Y4843" s="7">
        <v>4</v>
      </c>
      <c r="Z4843" s="7">
        <v>1</v>
      </c>
      <c r="AA4843"/>
    </row>
    <row r="4844" spans="1:27" x14ac:dyDescent="0.25">
      <c r="A4844" s="24" t="str">
        <f t="shared" si="229"/>
        <v/>
      </c>
      <c r="B4844" s="24" t="str">
        <f t="shared" si="227"/>
        <v/>
      </c>
      <c r="C4844" s="24" t="str">
        <f t="shared" si="228"/>
        <v/>
      </c>
      <c r="D4844" s="24">
        <v>2026</v>
      </c>
      <c r="E4844" s="7" t="s">
        <v>5148</v>
      </c>
      <c r="F4844" s="7" t="s">
        <v>5132</v>
      </c>
      <c r="G4844" s="7" t="s">
        <v>47</v>
      </c>
      <c r="H4844" s="7" t="s">
        <v>64</v>
      </c>
      <c r="I4844" s="8">
        <v>0</v>
      </c>
      <c r="J4844" s="8">
        <v>0</v>
      </c>
      <c r="K4844" s="8">
        <v>0</v>
      </c>
      <c r="L4844" s="8">
        <v>0</v>
      </c>
      <c r="M4844" s="7">
        <v>1</v>
      </c>
      <c r="N4844" s="7">
        <v>2</v>
      </c>
      <c r="O4844" s="7">
        <v>2</v>
      </c>
      <c r="P4844" s="7">
        <v>0</v>
      </c>
      <c r="Q4844" s="7">
        <v>0</v>
      </c>
      <c r="R4844" s="7">
        <v>0</v>
      </c>
      <c r="S4844" s="7">
        <v>0</v>
      </c>
      <c r="T4844" s="7">
        <v>0</v>
      </c>
      <c r="U4844" s="7">
        <v>0</v>
      </c>
      <c r="V4844" s="7">
        <v>0</v>
      </c>
      <c r="W4844" s="7">
        <v>0</v>
      </c>
      <c r="X4844" s="7">
        <v>2</v>
      </c>
      <c r="Y4844" s="7">
        <v>0</v>
      </c>
      <c r="Z4844" s="7">
        <v>0</v>
      </c>
      <c r="AA4844"/>
    </row>
    <row r="4845" spans="1:27" x14ac:dyDescent="0.25">
      <c r="A4845" s="24" t="str">
        <f t="shared" si="229"/>
        <v/>
      </c>
      <c r="B4845" s="24" t="str">
        <f t="shared" si="227"/>
        <v/>
      </c>
      <c r="C4845" s="24" t="str">
        <f t="shared" si="228"/>
        <v/>
      </c>
      <c r="D4845" s="24">
        <v>2026</v>
      </c>
      <c r="E4845" s="7" t="s">
        <v>5149</v>
      </c>
      <c r="F4845" s="7" t="s">
        <v>5132</v>
      </c>
      <c r="G4845" s="7" t="s">
        <v>47</v>
      </c>
      <c r="H4845" s="7" t="s">
        <v>33</v>
      </c>
      <c r="I4845" s="8">
        <v>0</v>
      </c>
      <c r="J4845" s="8">
        <v>0</v>
      </c>
      <c r="K4845" s="8">
        <v>0</v>
      </c>
      <c r="L4845" s="8">
        <v>0</v>
      </c>
      <c r="M4845" s="7">
        <v>3</v>
      </c>
      <c r="N4845" s="7">
        <v>10</v>
      </c>
      <c r="O4845" s="7">
        <v>10</v>
      </c>
      <c r="P4845" s="7">
        <v>0</v>
      </c>
      <c r="Q4845" s="7">
        <v>0</v>
      </c>
      <c r="R4845" s="7">
        <v>0</v>
      </c>
      <c r="S4845" s="7">
        <v>0</v>
      </c>
      <c r="T4845" s="7">
        <v>0</v>
      </c>
      <c r="U4845" s="7">
        <v>0</v>
      </c>
      <c r="V4845" s="7">
        <v>0</v>
      </c>
      <c r="W4845" s="7">
        <v>0</v>
      </c>
      <c r="X4845" s="7">
        <v>5</v>
      </c>
      <c r="Y4845" s="7">
        <v>0</v>
      </c>
      <c r="Z4845" s="7">
        <v>0</v>
      </c>
      <c r="AA4845"/>
    </row>
    <row r="4846" spans="1:27" x14ac:dyDescent="0.25">
      <c r="A4846" s="24" t="str">
        <f t="shared" si="229"/>
        <v/>
      </c>
      <c r="B4846" s="24" t="str">
        <f t="shared" si="227"/>
        <v/>
      </c>
      <c r="C4846" s="24" t="str">
        <f t="shared" si="228"/>
        <v/>
      </c>
      <c r="D4846" s="24">
        <v>2026</v>
      </c>
      <c r="E4846" s="7" t="s">
        <v>5150</v>
      </c>
      <c r="F4846" s="7" t="s">
        <v>5132</v>
      </c>
      <c r="G4846" s="7" t="s">
        <v>37</v>
      </c>
      <c r="H4846" s="7" t="s">
        <v>25</v>
      </c>
      <c r="I4846" s="8">
        <v>0</v>
      </c>
      <c r="J4846" s="8">
        <v>0.2</v>
      </c>
      <c r="K4846" s="8">
        <v>0</v>
      </c>
      <c r="L4846" s="8">
        <v>0.2</v>
      </c>
      <c r="M4846" s="7">
        <v>5</v>
      </c>
      <c r="N4846" s="7">
        <v>10</v>
      </c>
      <c r="O4846" s="7">
        <v>8</v>
      </c>
      <c r="P4846" s="7">
        <v>1</v>
      </c>
      <c r="Q4846" s="7">
        <v>0</v>
      </c>
      <c r="R4846" s="7">
        <v>0</v>
      </c>
      <c r="S4846" s="7">
        <v>0</v>
      </c>
      <c r="T4846" s="7">
        <v>0</v>
      </c>
      <c r="U4846" s="7">
        <v>0</v>
      </c>
      <c r="V4846" s="7">
        <v>0</v>
      </c>
      <c r="W4846" s="7">
        <v>2</v>
      </c>
      <c r="X4846" s="7">
        <v>5</v>
      </c>
      <c r="Y4846" s="7">
        <v>0</v>
      </c>
      <c r="Z4846" s="7">
        <v>0</v>
      </c>
      <c r="AA4846"/>
    </row>
    <row r="4847" spans="1:27" x14ac:dyDescent="0.25">
      <c r="A4847" s="24" t="str">
        <f t="shared" si="229"/>
        <v/>
      </c>
      <c r="B4847" s="24" t="str">
        <f t="shared" si="227"/>
        <v/>
      </c>
      <c r="C4847" s="24" t="str">
        <f t="shared" si="228"/>
        <v/>
      </c>
      <c r="D4847" s="24">
        <v>2026</v>
      </c>
      <c r="E4847" s="7" t="s">
        <v>5151</v>
      </c>
      <c r="F4847" s="7" t="s">
        <v>5132</v>
      </c>
      <c r="G4847" s="7" t="s">
        <v>24</v>
      </c>
      <c r="H4847" s="7" t="s">
        <v>164</v>
      </c>
      <c r="I4847" s="8">
        <v>0</v>
      </c>
      <c r="J4847" s="8">
        <v>0</v>
      </c>
      <c r="K4847" s="8">
        <v>0</v>
      </c>
      <c r="L4847" s="8">
        <v>0</v>
      </c>
      <c r="M4847" s="7">
        <v>1</v>
      </c>
      <c r="N4847" s="7">
        <v>1</v>
      </c>
      <c r="O4847" s="7">
        <v>0</v>
      </c>
      <c r="P4847" s="7">
        <v>0</v>
      </c>
      <c r="Q4847" s="7">
        <v>0</v>
      </c>
      <c r="R4847" s="7">
        <v>0</v>
      </c>
      <c r="S4847" s="7">
        <v>0</v>
      </c>
      <c r="T4847" s="7">
        <v>0</v>
      </c>
      <c r="U4847" s="7">
        <v>1</v>
      </c>
      <c r="V4847" s="7">
        <v>0</v>
      </c>
      <c r="W4847" s="7">
        <v>0</v>
      </c>
      <c r="X4847" s="7">
        <v>0</v>
      </c>
      <c r="Y4847" s="7">
        <v>0</v>
      </c>
      <c r="Z4847" s="7">
        <v>0</v>
      </c>
      <c r="AA4847"/>
    </row>
    <row r="4848" spans="1:27" x14ac:dyDescent="0.25">
      <c r="A4848" s="24" t="str">
        <f t="shared" si="229"/>
        <v/>
      </c>
      <c r="B4848" s="24" t="str">
        <f t="shared" si="227"/>
        <v/>
      </c>
      <c r="C4848" s="24">
        <f t="shared" si="228"/>
        <v>1</v>
      </c>
      <c r="D4848" s="24">
        <v>2026</v>
      </c>
      <c r="E4848" s="7" t="s">
        <v>5161</v>
      </c>
      <c r="F4848" s="7" t="s">
        <v>5153</v>
      </c>
      <c r="G4848" s="7" t="s">
        <v>37</v>
      </c>
      <c r="H4848" s="7" t="s">
        <v>38</v>
      </c>
      <c r="I4848" s="8">
        <v>0.39500000000000002</v>
      </c>
      <c r="J4848" s="8">
        <v>0.51500000000000001</v>
      </c>
      <c r="K4848" s="8">
        <v>0.82199999999999995</v>
      </c>
      <c r="L4848" s="8">
        <v>1.337</v>
      </c>
      <c r="M4848" s="7">
        <v>40</v>
      </c>
      <c r="N4848" s="7">
        <v>163</v>
      </c>
      <c r="O4848" s="7">
        <v>129</v>
      </c>
      <c r="P4848" s="7">
        <v>35</v>
      </c>
      <c r="Q4848" s="7">
        <v>51</v>
      </c>
      <c r="R4848" s="7">
        <v>15</v>
      </c>
      <c r="S4848" s="7">
        <v>2</v>
      </c>
      <c r="T4848" s="7">
        <v>12</v>
      </c>
      <c r="U4848" s="7">
        <v>53</v>
      </c>
      <c r="V4848" s="7">
        <v>6</v>
      </c>
      <c r="W4848" s="7">
        <v>27</v>
      </c>
      <c r="X4848" s="7">
        <v>35</v>
      </c>
      <c r="Y4848" s="7">
        <v>1</v>
      </c>
      <c r="Z4848" s="7">
        <v>1</v>
      </c>
      <c r="AA4848"/>
    </row>
    <row r="4849" spans="1:27" x14ac:dyDescent="0.25">
      <c r="A4849" s="24" t="str">
        <f t="shared" si="229"/>
        <v/>
      </c>
      <c r="B4849" s="24" t="str">
        <f t="shared" si="227"/>
        <v/>
      </c>
      <c r="C4849" s="24" t="str">
        <f t="shared" si="228"/>
        <v/>
      </c>
      <c r="D4849" s="24">
        <v>2026</v>
      </c>
      <c r="E4849" s="7" t="s">
        <v>5152</v>
      </c>
      <c r="F4849" s="7" t="s">
        <v>5153</v>
      </c>
      <c r="G4849" s="7" t="s">
        <v>37</v>
      </c>
      <c r="H4849" s="7" t="s">
        <v>30</v>
      </c>
      <c r="I4849" s="8">
        <v>0.33600000000000002</v>
      </c>
      <c r="J4849" s="8">
        <v>0.43099999999999999</v>
      </c>
      <c r="K4849" s="8">
        <v>0.42</v>
      </c>
      <c r="L4849" s="8">
        <v>0.85099999999999998</v>
      </c>
      <c r="M4849" s="7">
        <v>48</v>
      </c>
      <c r="N4849" s="7">
        <v>144</v>
      </c>
      <c r="O4849" s="7">
        <v>119</v>
      </c>
      <c r="P4849" s="7">
        <v>22</v>
      </c>
      <c r="Q4849" s="7">
        <v>40</v>
      </c>
      <c r="R4849" s="7">
        <v>5</v>
      </c>
      <c r="S4849" s="7">
        <v>1</v>
      </c>
      <c r="T4849" s="7">
        <v>1</v>
      </c>
      <c r="U4849" s="7">
        <v>19</v>
      </c>
      <c r="V4849" s="7">
        <v>8</v>
      </c>
      <c r="W4849" s="7">
        <v>14</v>
      </c>
      <c r="X4849" s="7">
        <v>15</v>
      </c>
      <c r="Y4849" s="7">
        <v>2</v>
      </c>
      <c r="Z4849" s="7">
        <v>0</v>
      </c>
      <c r="AA4849"/>
    </row>
    <row r="4850" spans="1:27" x14ac:dyDescent="0.25">
      <c r="A4850" s="24">
        <f t="shared" si="229"/>
        <v>1</v>
      </c>
      <c r="B4850" s="24" t="str">
        <f t="shared" si="227"/>
        <v/>
      </c>
      <c r="C4850" s="24" t="str">
        <f t="shared" si="228"/>
        <v/>
      </c>
      <c r="D4850" s="24">
        <v>2026</v>
      </c>
      <c r="E4850" s="7" t="s">
        <v>5155</v>
      </c>
      <c r="F4850" s="7" t="s">
        <v>5153</v>
      </c>
      <c r="G4850" s="7" t="s">
        <v>29</v>
      </c>
      <c r="H4850" s="7" t="s">
        <v>42</v>
      </c>
      <c r="I4850" s="8">
        <v>0.33500000000000002</v>
      </c>
      <c r="J4850" s="8">
        <v>0.435</v>
      </c>
      <c r="K4850" s="8">
        <v>0.52800000000000002</v>
      </c>
      <c r="L4850" s="8">
        <v>0.96299999999999997</v>
      </c>
      <c r="M4850" s="7">
        <v>53</v>
      </c>
      <c r="N4850" s="7">
        <v>243</v>
      </c>
      <c r="O4850" s="7">
        <v>197</v>
      </c>
      <c r="P4850" s="7">
        <v>49</v>
      </c>
      <c r="Q4850" s="7">
        <v>66</v>
      </c>
      <c r="R4850" s="7">
        <v>12</v>
      </c>
      <c r="S4850" s="7">
        <v>1</v>
      </c>
      <c r="T4850" s="7">
        <v>8</v>
      </c>
      <c r="U4850" s="7">
        <v>33</v>
      </c>
      <c r="V4850" s="7">
        <v>20</v>
      </c>
      <c r="W4850" s="7">
        <v>18</v>
      </c>
      <c r="X4850" s="7">
        <v>58</v>
      </c>
      <c r="Y4850" s="7">
        <v>8</v>
      </c>
      <c r="Z4850" s="7">
        <v>6</v>
      </c>
      <c r="AA4850"/>
    </row>
    <row r="4851" spans="1:27" x14ac:dyDescent="0.25">
      <c r="A4851" s="24" t="str">
        <f t="shared" si="229"/>
        <v/>
      </c>
      <c r="B4851" s="24" t="str">
        <f t="shared" si="227"/>
        <v/>
      </c>
      <c r="C4851" s="24">
        <f t="shared" si="228"/>
        <v>1</v>
      </c>
      <c r="D4851" s="24">
        <v>2026</v>
      </c>
      <c r="E4851" s="7" t="s">
        <v>5154</v>
      </c>
      <c r="F4851" s="7" t="s">
        <v>5153</v>
      </c>
      <c r="G4851" s="7" t="s">
        <v>24</v>
      </c>
      <c r="H4851" s="7" t="s">
        <v>33</v>
      </c>
      <c r="I4851" s="8">
        <v>0.33300000000000002</v>
      </c>
      <c r="J4851" s="8">
        <v>0.42399999999999999</v>
      </c>
      <c r="K4851" s="8">
        <v>0.53200000000000003</v>
      </c>
      <c r="L4851" s="8">
        <v>0.95699999999999996</v>
      </c>
      <c r="M4851" s="7">
        <v>53</v>
      </c>
      <c r="N4851" s="7">
        <v>245</v>
      </c>
      <c r="O4851" s="7">
        <v>201</v>
      </c>
      <c r="P4851" s="7">
        <v>54</v>
      </c>
      <c r="Q4851" s="7">
        <v>67</v>
      </c>
      <c r="R4851" s="7">
        <v>12</v>
      </c>
      <c r="S4851" s="7">
        <v>5</v>
      </c>
      <c r="T4851" s="7">
        <v>6</v>
      </c>
      <c r="U4851" s="7">
        <v>52</v>
      </c>
      <c r="V4851" s="7">
        <v>4</v>
      </c>
      <c r="W4851" s="7">
        <v>33</v>
      </c>
      <c r="X4851" s="7">
        <v>49</v>
      </c>
      <c r="Y4851" s="7">
        <v>4</v>
      </c>
      <c r="Z4851" s="7">
        <v>0</v>
      </c>
      <c r="AA4851"/>
    </row>
    <row r="4852" spans="1:27" x14ac:dyDescent="0.25">
      <c r="A4852" s="24" t="str">
        <f t="shared" si="229"/>
        <v/>
      </c>
      <c r="B4852" s="24" t="str">
        <f t="shared" si="227"/>
        <v/>
      </c>
      <c r="C4852" s="24">
        <f t="shared" si="228"/>
        <v>1</v>
      </c>
      <c r="D4852" s="24">
        <v>2026</v>
      </c>
      <c r="E4852" s="7" t="s">
        <v>5156</v>
      </c>
      <c r="F4852" s="7" t="s">
        <v>5153</v>
      </c>
      <c r="G4852" s="7" t="s">
        <v>24</v>
      </c>
      <c r="H4852" s="7" t="s">
        <v>40</v>
      </c>
      <c r="I4852" s="8">
        <v>0.315</v>
      </c>
      <c r="J4852" s="8">
        <v>0.38</v>
      </c>
      <c r="K4852" s="8">
        <v>0.40500000000000003</v>
      </c>
      <c r="L4852" s="8">
        <v>0.78500000000000003</v>
      </c>
      <c r="M4852" s="7">
        <v>53</v>
      </c>
      <c r="N4852" s="7">
        <v>230</v>
      </c>
      <c r="O4852" s="7">
        <v>200</v>
      </c>
      <c r="P4852" s="7">
        <v>37</v>
      </c>
      <c r="Q4852" s="7">
        <v>63</v>
      </c>
      <c r="R4852" s="7">
        <v>9</v>
      </c>
      <c r="S4852" s="7">
        <v>0</v>
      </c>
      <c r="T4852" s="7">
        <v>3</v>
      </c>
      <c r="U4852" s="7">
        <v>34</v>
      </c>
      <c r="V4852" s="7">
        <v>1</v>
      </c>
      <c r="W4852" s="7">
        <v>23</v>
      </c>
      <c r="X4852" s="7">
        <v>34</v>
      </c>
      <c r="Y4852" s="7">
        <v>1</v>
      </c>
      <c r="Z4852" s="7">
        <v>0</v>
      </c>
      <c r="AA4852"/>
    </row>
    <row r="4853" spans="1:27" x14ac:dyDescent="0.25">
      <c r="A4853" s="24">
        <f t="shared" si="229"/>
        <v>1</v>
      </c>
      <c r="B4853" s="24" t="str">
        <f t="shared" si="227"/>
        <v/>
      </c>
      <c r="C4853" s="24" t="str">
        <f t="shared" si="228"/>
        <v/>
      </c>
      <c r="D4853" s="24">
        <v>2026</v>
      </c>
      <c r="E4853" s="7" t="s">
        <v>5157</v>
      </c>
      <c r="F4853" s="7" t="s">
        <v>5153</v>
      </c>
      <c r="G4853" s="7" t="s">
        <v>32</v>
      </c>
      <c r="H4853" s="7" t="s">
        <v>35</v>
      </c>
      <c r="I4853" s="8">
        <v>0.29699999999999999</v>
      </c>
      <c r="J4853" s="8">
        <v>0.42899999999999999</v>
      </c>
      <c r="K4853" s="8">
        <v>0.38700000000000001</v>
      </c>
      <c r="L4853" s="8">
        <v>0.81599999999999995</v>
      </c>
      <c r="M4853" s="7">
        <v>47</v>
      </c>
      <c r="N4853" s="7">
        <v>198</v>
      </c>
      <c r="O4853" s="7">
        <v>155</v>
      </c>
      <c r="P4853" s="7">
        <v>39</v>
      </c>
      <c r="Q4853" s="7">
        <v>46</v>
      </c>
      <c r="R4853" s="7">
        <v>4</v>
      </c>
      <c r="S4853" s="7">
        <v>2</v>
      </c>
      <c r="T4853" s="7">
        <v>2</v>
      </c>
      <c r="U4853" s="7">
        <v>24</v>
      </c>
      <c r="V4853" s="7">
        <v>3</v>
      </c>
      <c r="W4853" s="7">
        <v>35</v>
      </c>
      <c r="X4853" s="7">
        <v>22</v>
      </c>
      <c r="Y4853" s="7">
        <v>4</v>
      </c>
      <c r="Z4853" s="7">
        <v>1</v>
      </c>
      <c r="AA4853"/>
    </row>
    <row r="4854" spans="1:27" x14ac:dyDescent="0.25">
      <c r="A4854" s="24">
        <f t="shared" si="229"/>
        <v>1</v>
      </c>
      <c r="B4854" s="24" t="str">
        <f t="shared" si="227"/>
        <v/>
      </c>
      <c r="C4854" s="24" t="str">
        <f t="shared" si="228"/>
        <v/>
      </c>
      <c r="D4854" s="24">
        <v>2026</v>
      </c>
      <c r="E4854" s="7" t="s">
        <v>5158</v>
      </c>
      <c r="F4854" s="7" t="s">
        <v>5153</v>
      </c>
      <c r="G4854" s="7" t="s">
        <v>29</v>
      </c>
      <c r="H4854" s="7" t="s">
        <v>25</v>
      </c>
      <c r="I4854" s="8">
        <v>0.27500000000000002</v>
      </c>
      <c r="J4854" s="8">
        <v>0.38700000000000001</v>
      </c>
      <c r="K4854" s="8">
        <v>0.38600000000000001</v>
      </c>
      <c r="L4854" s="8">
        <v>0.77300000000000002</v>
      </c>
      <c r="M4854" s="7">
        <v>48</v>
      </c>
      <c r="N4854" s="7">
        <v>214</v>
      </c>
      <c r="O4854" s="7">
        <v>171</v>
      </c>
      <c r="P4854" s="7">
        <v>32</v>
      </c>
      <c r="Q4854" s="7">
        <v>47</v>
      </c>
      <c r="R4854" s="7">
        <v>10</v>
      </c>
      <c r="S4854" s="7">
        <v>0</v>
      </c>
      <c r="T4854" s="7">
        <v>3</v>
      </c>
      <c r="U4854" s="7">
        <v>32</v>
      </c>
      <c r="V4854" s="7">
        <v>9</v>
      </c>
      <c r="W4854" s="7">
        <v>26</v>
      </c>
      <c r="X4854" s="7">
        <v>29</v>
      </c>
      <c r="Y4854" s="7">
        <v>0</v>
      </c>
      <c r="Z4854" s="7">
        <v>0</v>
      </c>
      <c r="AA4854"/>
    </row>
    <row r="4855" spans="1:27" x14ac:dyDescent="0.25">
      <c r="A4855" s="24" t="str">
        <f t="shared" si="229"/>
        <v/>
      </c>
      <c r="B4855" s="24" t="str">
        <f t="shared" si="227"/>
        <v/>
      </c>
      <c r="C4855" s="24" t="str">
        <f t="shared" si="228"/>
        <v/>
      </c>
      <c r="D4855" s="24">
        <v>2026</v>
      </c>
      <c r="E4855" s="7" t="s">
        <v>5160</v>
      </c>
      <c r="F4855" s="7" t="s">
        <v>5153</v>
      </c>
      <c r="G4855" s="7" t="s">
        <v>37</v>
      </c>
      <c r="H4855" s="7" t="s">
        <v>44</v>
      </c>
      <c r="I4855" s="8">
        <v>0.21299999999999999</v>
      </c>
      <c r="J4855" s="8">
        <v>0.34699999999999998</v>
      </c>
      <c r="K4855" s="8">
        <v>0.30499999999999999</v>
      </c>
      <c r="L4855" s="8">
        <v>0.65200000000000002</v>
      </c>
      <c r="M4855" s="7">
        <v>53</v>
      </c>
      <c r="N4855" s="7">
        <v>220</v>
      </c>
      <c r="O4855" s="7">
        <v>174</v>
      </c>
      <c r="P4855" s="7">
        <v>28</v>
      </c>
      <c r="Q4855" s="7">
        <v>37</v>
      </c>
      <c r="R4855" s="7">
        <v>7</v>
      </c>
      <c r="S4855" s="7">
        <v>0</v>
      </c>
      <c r="T4855" s="7">
        <v>3</v>
      </c>
      <c r="U4855" s="7">
        <v>31</v>
      </c>
      <c r="V4855" s="7">
        <v>5</v>
      </c>
      <c r="W4855" s="7">
        <v>34</v>
      </c>
      <c r="X4855" s="7">
        <v>35</v>
      </c>
      <c r="Y4855" s="7">
        <v>1</v>
      </c>
      <c r="Z4855" s="7">
        <v>1</v>
      </c>
      <c r="AA4855"/>
    </row>
    <row r="4856" spans="1:27" x14ac:dyDescent="0.25">
      <c r="A4856" s="24">
        <f t="shared" si="229"/>
        <v>1</v>
      </c>
      <c r="B4856" s="24" t="str">
        <f t="shared" si="227"/>
        <v/>
      </c>
      <c r="C4856" s="24" t="str">
        <f t="shared" si="228"/>
        <v/>
      </c>
      <c r="D4856" s="24">
        <v>2026</v>
      </c>
      <c r="E4856" s="7" t="s">
        <v>5159</v>
      </c>
      <c r="F4856" s="7" t="s">
        <v>5153</v>
      </c>
      <c r="G4856" s="7" t="s">
        <v>29</v>
      </c>
      <c r="H4856" s="7" t="s">
        <v>30</v>
      </c>
      <c r="I4856" s="8">
        <v>0.21199999999999999</v>
      </c>
      <c r="J4856" s="8">
        <v>0.316</v>
      </c>
      <c r="K4856" s="8">
        <v>0.33300000000000002</v>
      </c>
      <c r="L4856" s="8">
        <v>0.64900000000000002</v>
      </c>
      <c r="M4856" s="7">
        <v>45</v>
      </c>
      <c r="N4856" s="7">
        <v>114</v>
      </c>
      <c r="O4856" s="7">
        <v>99</v>
      </c>
      <c r="P4856" s="7">
        <v>17</v>
      </c>
      <c r="Q4856" s="7">
        <v>21</v>
      </c>
      <c r="R4856" s="7">
        <v>3</v>
      </c>
      <c r="S4856" s="7">
        <v>0</v>
      </c>
      <c r="T4856" s="7">
        <v>3</v>
      </c>
      <c r="U4856" s="7">
        <v>14</v>
      </c>
      <c r="V4856" s="7">
        <v>1</v>
      </c>
      <c r="W4856" s="7">
        <v>14</v>
      </c>
      <c r="X4856" s="7">
        <v>24</v>
      </c>
      <c r="Y4856" s="7">
        <v>3</v>
      </c>
      <c r="Z4856" s="7">
        <v>1</v>
      </c>
      <c r="AA4856"/>
    </row>
    <row r="4857" spans="1:27" x14ac:dyDescent="0.25">
      <c r="A4857" s="24">
        <f t="shared" si="229"/>
        <v>1</v>
      </c>
      <c r="B4857" s="24" t="str">
        <f t="shared" si="227"/>
        <v/>
      </c>
      <c r="C4857" s="24" t="str">
        <f t="shared" si="228"/>
        <v/>
      </c>
      <c r="D4857" s="24">
        <v>2026</v>
      </c>
      <c r="E4857" s="7" t="s">
        <v>5162</v>
      </c>
      <c r="F4857" s="7" t="s">
        <v>5153</v>
      </c>
      <c r="G4857" s="7" t="s">
        <v>29</v>
      </c>
      <c r="H4857" s="7" t="s">
        <v>27</v>
      </c>
      <c r="I4857" s="8">
        <v>0.28299999999999997</v>
      </c>
      <c r="J4857" s="8">
        <v>0.38500000000000001</v>
      </c>
      <c r="K4857" s="8">
        <v>0.40799999999999997</v>
      </c>
      <c r="L4857" s="8">
        <v>0.79300000000000004</v>
      </c>
      <c r="M4857" s="7">
        <v>33</v>
      </c>
      <c r="N4857" s="7">
        <v>143</v>
      </c>
      <c r="O4857" s="7">
        <v>120</v>
      </c>
      <c r="P4857" s="7">
        <v>25</v>
      </c>
      <c r="Q4857" s="7">
        <v>34</v>
      </c>
      <c r="R4857" s="7">
        <v>7</v>
      </c>
      <c r="S4857" s="7">
        <v>1</v>
      </c>
      <c r="T4857" s="7">
        <v>2</v>
      </c>
      <c r="U4857" s="7">
        <v>19</v>
      </c>
      <c r="V4857" s="7">
        <v>5</v>
      </c>
      <c r="W4857" s="7">
        <v>16</v>
      </c>
      <c r="X4857" s="7">
        <v>19</v>
      </c>
      <c r="Y4857" s="7">
        <v>5</v>
      </c>
      <c r="Z4857" s="7">
        <v>1</v>
      </c>
      <c r="AA4857"/>
    </row>
    <row r="4858" spans="1:27" x14ac:dyDescent="0.25">
      <c r="A4858" s="24">
        <f t="shared" si="229"/>
        <v>1</v>
      </c>
      <c r="B4858" s="24" t="str">
        <f t="shared" si="227"/>
        <v/>
      </c>
      <c r="C4858" s="24" t="str">
        <f t="shared" si="228"/>
        <v/>
      </c>
      <c r="D4858" s="24">
        <v>2026</v>
      </c>
      <c r="E4858" s="7" t="s">
        <v>5163</v>
      </c>
      <c r="F4858" s="7" t="s">
        <v>5153</v>
      </c>
      <c r="G4858" s="7" t="s">
        <v>29</v>
      </c>
      <c r="H4858" s="7" t="s">
        <v>35</v>
      </c>
      <c r="I4858" s="8">
        <v>0.215</v>
      </c>
      <c r="J4858" s="8">
        <v>0.33300000000000002</v>
      </c>
      <c r="K4858" s="8">
        <v>0.252</v>
      </c>
      <c r="L4858" s="8">
        <v>0.58599999999999997</v>
      </c>
      <c r="M4858" s="7">
        <v>38</v>
      </c>
      <c r="N4858" s="7">
        <v>127</v>
      </c>
      <c r="O4858" s="7">
        <v>107</v>
      </c>
      <c r="P4858" s="7">
        <v>17</v>
      </c>
      <c r="Q4858" s="7">
        <v>23</v>
      </c>
      <c r="R4858" s="7">
        <v>2</v>
      </c>
      <c r="S4858" s="7">
        <v>1</v>
      </c>
      <c r="T4858" s="7">
        <v>0</v>
      </c>
      <c r="U4858" s="7">
        <v>9</v>
      </c>
      <c r="V4858" s="7">
        <v>3</v>
      </c>
      <c r="W4858" s="7">
        <v>16</v>
      </c>
      <c r="X4858" s="7">
        <v>34</v>
      </c>
      <c r="Y4858" s="7">
        <v>6</v>
      </c>
      <c r="Z4858" s="7">
        <v>1</v>
      </c>
      <c r="AA4858"/>
    </row>
    <row r="4859" spans="1:27" x14ac:dyDescent="0.25">
      <c r="A4859" s="24" t="str">
        <f t="shared" si="229"/>
        <v/>
      </c>
      <c r="B4859" s="24" t="str">
        <f t="shared" si="227"/>
        <v/>
      </c>
      <c r="C4859" s="24" t="str">
        <f t="shared" si="228"/>
        <v/>
      </c>
      <c r="D4859" s="24">
        <v>2026</v>
      </c>
      <c r="E4859" s="7" t="s">
        <v>5164</v>
      </c>
      <c r="F4859" s="7" t="s">
        <v>5153</v>
      </c>
      <c r="G4859" s="7" t="s">
        <v>24</v>
      </c>
      <c r="H4859" s="7" t="s">
        <v>38</v>
      </c>
      <c r="I4859" s="8">
        <v>0.188</v>
      </c>
      <c r="J4859" s="8">
        <v>0.316</v>
      </c>
      <c r="K4859" s="8">
        <v>0.25</v>
      </c>
      <c r="L4859" s="8">
        <v>0.56599999999999995</v>
      </c>
      <c r="M4859" s="7">
        <v>10</v>
      </c>
      <c r="N4859" s="7">
        <v>19</v>
      </c>
      <c r="O4859" s="7">
        <v>16</v>
      </c>
      <c r="P4859" s="7">
        <v>2</v>
      </c>
      <c r="Q4859" s="7">
        <v>3</v>
      </c>
      <c r="R4859" s="7">
        <v>1</v>
      </c>
      <c r="S4859" s="7">
        <v>0</v>
      </c>
      <c r="T4859" s="7">
        <v>0</v>
      </c>
      <c r="U4859" s="7">
        <v>2</v>
      </c>
      <c r="V4859" s="7">
        <v>0</v>
      </c>
      <c r="W4859" s="7">
        <v>3</v>
      </c>
      <c r="X4859" s="7">
        <v>7</v>
      </c>
      <c r="Y4859" s="7">
        <v>0</v>
      </c>
      <c r="Z4859" s="7">
        <v>1</v>
      </c>
      <c r="AA4859"/>
    </row>
    <row r="4860" spans="1:27" x14ac:dyDescent="0.25">
      <c r="A4860" s="24" t="str">
        <f t="shared" si="229"/>
        <v/>
      </c>
      <c r="B4860" s="24" t="str">
        <f t="shared" si="227"/>
        <v/>
      </c>
      <c r="C4860" s="24">
        <f t="shared" si="228"/>
        <v>1</v>
      </c>
      <c r="D4860" s="24">
        <v>2026</v>
      </c>
      <c r="E4860" s="7" t="s">
        <v>5165</v>
      </c>
      <c r="F4860" s="7" t="s">
        <v>5153</v>
      </c>
      <c r="G4860" s="7" t="s">
        <v>24</v>
      </c>
      <c r="H4860" s="7" t="s">
        <v>40</v>
      </c>
      <c r="I4860" s="8">
        <v>0.17599999999999999</v>
      </c>
      <c r="J4860" s="8">
        <v>0.17599999999999999</v>
      </c>
      <c r="K4860" s="8">
        <v>0.35299999999999998</v>
      </c>
      <c r="L4860" s="8">
        <v>0.52900000000000003</v>
      </c>
      <c r="M4860" s="7">
        <v>11</v>
      </c>
      <c r="N4860" s="7">
        <v>17</v>
      </c>
      <c r="O4860" s="7">
        <v>17</v>
      </c>
      <c r="P4860" s="7">
        <v>3</v>
      </c>
      <c r="Q4860" s="7">
        <v>3</v>
      </c>
      <c r="R4860" s="7">
        <v>0</v>
      </c>
      <c r="S4860" s="7">
        <v>0</v>
      </c>
      <c r="T4860" s="7">
        <v>1</v>
      </c>
      <c r="U4860" s="7">
        <v>2</v>
      </c>
      <c r="V4860" s="7">
        <v>0</v>
      </c>
      <c r="W4860" s="7">
        <v>0</v>
      </c>
      <c r="X4860" s="7">
        <v>11</v>
      </c>
      <c r="Y4860" s="7">
        <v>0</v>
      </c>
      <c r="Z4860" s="7">
        <v>0</v>
      </c>
      <c r="AA4860"/>
    </row>
    <row r="4861" spans="1:27" x14ac:dyDescent="0.25">
      <c r="A4861" s="24" t="str">
        <f t="shared" si="229"/>
        <v/>
      </c>
      <c r="B4861" s="24" t="str">
        <f t="shared" si="227"/>
        <v/>
      </c>
      <c r="C4861" s="24" t="str">
        <f t="shared" si="228"/>
        <v/>
      </c>
      <c r="D4861" s="24">
        <v>2026</v>
      </c>
      <c r="E4861" s="7" t="s">
        <v>5166</v>
      </c>
      <c r="F4861" s="7" t="s">
        <v>5153</v>
      </c>
      <c r="G4861" s="7" t="s">
        <v>37</v>
      </c>
      <c r="H4861" s="7" t="s">
        <v>38</v>
      </c>
      <c r="I4861" s="8">
        <v>0.16</v>
      </c>
      <c r="J4861" s="8">
        <v>0.24099999999999999</v>
      </c>
      <c r="K4861" s="8">
        <v>0.32</v>
      </c>
      <c r="L4861" s="8">
        <v>0.56100000000000005</v>
      </c>
      <c r="M4861" s="7">
        <v>14</v>
      </c>
      <c r="N4861" s="7">
        <v>29</v>
      </c>
      <c r="O4861" s="7">
        <v>25</v>
      </c>
      <c r="P4861" s="7">
        <v>2</v>
      </c>
      <c r="Q4861" s="7">
        <v>4</v>
      </c>
      <c r="R4861" s="7">
        <v>1</v>
      </c>
      <c r="S4861" s="7">
        <v>0</v>
      </c>
      <c r="T4861" s="7">
        <v>1</v>
      </c>
      <c r="U4861" s="7">
        <v>3</v>
      </c>
      <c r="V4861" s="7">
        <v>0</v>
      </c>
      <c r="W4861" s="7">
        <v>3</v>
      </c>
      <c r="X4861" s="7">
        <v>14</v>
      </c>
      <c r="Y4861" s="7">
        <v>0</v>
      </c>
      <c r="Z4861" s="7">
        <v>0</v>
      </c>
      <c r="AA4861"/>
    </row>
    <row r="4862" spans="1:27" x14ac:dyDescent="0.25">
      <c r="A4862" s="24" t="str">
        <f t="shared" si="229"/>
        <v/>
      </c>
      <c r="B4862" s="24" t="str">
        <f t="shared" si="227"/>
        <v/>
      </c>
      <c r="C4862" s="24" t="str">
        <f t="shared" si="228"/>
        <v/>
      </c>
      <c r="D4862" s="24">
        <v>2026</v>
      </c>
      <c r="E4862" s="7" t="s">
        <v>5167</v>
      </c>
      <c r="F4862" s="7" t="s">
        <v>5153</v>
      </c>
      <c r="G4862" s="7" t="s">
        <v>37</v>
      </c>
      <c r="H4862" s="7" t="s">
        <v>38</v>
      </c>
      <c r="I4862" s="8">
        <v>7.6999999999999999E-2</v>
      </c>
      <c r="J4862" s="8">
        <v>0.17199999999999999</v>
      </c>
      <c r="K4862" s="8">
        <v>7.6999999999999999E-2</v>
      </c>
      <c r="L4862" s="8">
        <v>0.249</v>
      </c>
      <c r="M4862" s="7">
        <v>16</v>
      </c>
      <c r="N4862" s="7">
        <v>29</v>
      </c>
      <c r="O4862" s="7">
        <v>26</v>
      </c>
      <c r="P4862" s="7">
        <v>1</v>
      </c>
      <c r="Q4862" s="7">
        <v>2</v>
      </c>
      <c r="R4862" s="7">
        <v>0</v>
      </c>
      <c r="S4862" s="7">
        <v>0</v>
      </c>
      <c r="T4862" s="7">
        <v>0</v>
      </c>
      <c r="U4862" s="7">
        <v>0</v>
      </c>
      <c r="V4862" s="7">
        <v>1</v>
      </c>
      <c r="W4862" s="7">
        <v>2</v>
      </c>
      <c r="X4862" s="7">
        <v>8</v>
      </c>
      <c r="Y4862" s="7">
        <v>0</v>
      </c>
      <c r="Z4862" s="7">
        <v>0</v>
      </c>
      <c r="AA4862"/>
    </row>
    <row r="4863" spans="1:27" x14ac:dyDescent="0.25">
      <c r="A4863" s="24" t="str">
        <f t="shared" si="229"/>
        <v/>
      </c>
      <c r="B4863" s="24" t="str">
        <f t="shared" si="227"/>
        <v/>
      </c>
      <c r="C4863" s="24" t="str">
        <f t="shared" si="228"/>
        <v/>
      </c>
      <c r="D4863" s="24">
        <v>2026</v>
      </c>
      <c r="E4863" s="7" t="s">
        <v>5168</v>
      </c>
      <c r="F4863" s="7" t="s">
        <v>5153</v>
      </c>
      <c r="G4863" s="7" t="s">
        <v>37</v>
      </c>
      <c r="H4863" s="7" t="s">
        <v>42</v>
      </c>
      <c r="I4863" s="8">
        <v>0</v>
      </c>
      <c r="J4863" s="8">
        <v>0.111</v>
      </c>
      <c r="K4863" s="8">
        <v>0</v>
      </c>
      <c r="L4863" s="8">
        <v>0.111</v>
      </c>
      <c r="M4863" s="7">
        <v>6</v>
      </c>
      <c r="N4863" s="7">
        <v>9</v>
      </c>
      <c r="O4863" s="7">
        <v>8</v>
      </c>
      <c r="P4863" s="7">
        <v>1</v>
      </c>
      <c r="Q4863" s="7">
        <v>0</v>
      </c>
      <c r="R4863" s="7">
        <v>0</v>
      </c>
      <c r="S4863" s="7">
        <v>0</v>
      </c>
      <c r="T4863" s="7">
        <v>0</v>
      </c>
      <c r="U4863" s="7">
        <v>0</v>
      </c>
      <c r="V4863" s="7">
        <v>0</v>
      </c>
      <c r="W4863" s="7">
        <v>1</v>
      </c>
      <c r="X4863" s="7">
        <v>1</v>
      </c>
      <c r="Y4863" s="7">
        <v>0</v>
      </c>
      <c r="Z4863" s="7">
        <v>0</v>
      </c>
      <c r="AA4863"/>
    </row>
    <row r="4864" spans="1:27" x14ac:dyDescent="0.25">
      <c r="A4864" s="24" t="str">
        <f t="shared" si="229"/>
        <v/>
      </c>
      <c r="B4864" s="24" t="str">
        <f t="shared" si="227"/>
        <v/>
      </c>
      <c r="C4864" s="24" t="str">
        <f t="shared" si="228"/>
        <v/>
      </c>
      <c r="D4864" s="24">
        <v>2026</v>
      </c>
      <c r="E4864" s="7" t="s">
        <v>5169</v>
      </c>
      <c r="F4864" s="7" t="s">
        <v>5153</v>
      </c>
      <c r="G4864" s="7" t="s">
        <v>37</v>
      </c>
      <c r="H4864" s="7" t="s">
        <v>42</v>
      </c>
      <c r="I4864" s="8">
        <v>0</v>
      </c>
      <c r="J4864" s="8">
        <v>0</v>
      </c>
      <c r="K4864" s="8">
        <v>0</v>
      </c>
      <c r="L4864" s="8">
        <v>0</v>
      </c>
      <c r="M4864" s="7">
        <v>3</v>
      </c>
      <c r="N4864" s="7">
        <v>3</v>
      </c>
      <c r="O4864" s="7">
        <v>3</v>
      </c>
      <c r="P4864" s="7">
        <v>0</v>
      </c>
      <c r="Q4864" s="7">
        <v>0</v>
      </c>
      <c r="R4864" s="7">
        <v>0</v>
      </c>
      <c r="S4864" s="7">
        <v>0</v>
      </c>
      <c r="T4864" s="7">
        <v>0</v>
      </c>
      <c r="U4864" s="7">
        <v>0</v>
      </c>
      <c r="V4864" s="7">
        <v>0</v>
      </c>
      <c r="W4864" s="7">
        <v>0</v>
      </c>
      <c r="X4864" s="7">
        <v>0</v>
      </c>
      <c r="Y4864" s="7">
        <v>0</v>
      </c>
      <c r="Z4864" s="7">
        <v>0</v>
      </c>
      <c r="AA4864"/>
    </row>
    <row r="4865" spans="1:27" x14ac:dyDescent="0.25">
      <c r="A4865" s="24" t="str">
        <f t="shared" si="229"/>
        <v/>
      </c>
      <c r="B4865" s="24" t="str">
        <f t="shared" si="227"/>
        <v/>
      </c>
      <c r="C4865" s="24">
        <f t="shared" si="228"/>
        <v>1</v>
      </c>
      <c r="D4865" s="24">
        <v>2026</v>
      </c>
      <c r="E4865" s="7" t="s">
        <v>5170</v>
      </c>
      <c r="F4865" s="7" t="s">
        <v>5153</v>
      </c>
      <c r="G4865" s="7" t="s">
        <v>24</v>
      </c>
      <c r="H4865" s="7" t="s">
        <v>25</v>
      </c>
      <c r="I4865" s="8">
        <v>0</v>
      </c>
      <c r="J4865" s="8">
        <v>0</v>
      </c>
      <c r="K4865" s="8">
        <v>0</v>
      </c>
      <c r="L4865" s="8">
        <v>0</v>
      </c>
      <c r="M4865" s="7">
        <v>6</v>
      </c>
      <c r="N4865" s="7">
        <v>9</v>
      </c>
      <c r="O4865" s="7">
        <v>9</v>
      </c>
      <c r="P4865" s="7">
        <v>0</v>
      </c>
      <c r="Q4865" s="7">
        <v>0</v>
      </c>
      <c r="R4865" s="7">
        <v>0</v>
      </c>
      <c r="S4865" s="7">
        <v>0</v>
      </c>
      <c r="T4865" s="7">
        <v>0</v>
      </c>
      <c r="U4865" s="7">
        <v>0</v>
      </c>
      <c r="V4865" s="7">
        <v>0</v>
      </c>
      <c r="W4865" s="7">
        <v>0</v>
      </c>
      <c r="X4865" s="7">
        <v>3</v>
      </c>
      <c r="Y4865" s="7">
        <v>0</v>
      </c>
      <c r="Z4865" s="7">
        <v>0</v>
      </c>
      <c r="AA4865"/>
    </row>
    <row r="4866" spans="1:27" x14ac:dyDescent="0.25">
      <c r="A4866" s="24" t="str">
        <f t="shared" si="229"/>
        <v/>
      </c>
      <c r="B4866" s="24" t="str">
        <f t="shared" ref="B4866:B4929" si="230">IF(COUNTIFS(Draft_Player,$E4866),COUNTIFS(Draft_Player,$E4866),"")</f>
        <v/>
      </c>
      <c r="C4866" s="24" t="str">
        <f t="shared" ref="C4866:C4929" si="231">IF(COUNTIFS(Transfers_Player,$E4866),COUNTIFS(Transfers_Player,$E4866),"")</f>
        <v/>
      </c>
      <c r="D4866" s="24">
        <v>2026</v>
      </c>
      <c r="E4866" s="7" t="s">
        <v>5171</v>
      </c>
      <c r="F4866" s="7" t="s">
        <v>5153</v>
      </c>
      <c r="G4866" s="7" t="s">
        <v>24</v>
      </c>
      <c r="H4866" s="7" t="s">
        <v>164</v>
      </c>
      <c r="I4866" s="8">
        <v>0</v>
      </c>
      <c r="J4866" s="8">
        <v>0</v>
      </c>
      <c r="K4866" s="8">
        <v>0</v>
      </c>
      <c r="L4866" s="8">
        <v>0</v>
      </c>
      <c r="M4866" s="7">
        <v>1</v>
      </c>
      <c r="N4866" s="7">
        <v>1</v>
      </c>
      <c r="O4866" s="7">
        <v>1</v>
      </c>
      <c r="P4866" s="7">
        <v>0</v>
      </c>
      <c r="Q4866" s="7">
        <v>0</v>
      </c>
      <c r="R4866" s="7">
        <v>0</v>
      </c>
      <c r="S4866" s="7">
        <v>0</v>
      </c>
      <c r="T4866" s="7">
        <v>0</v>
      </c>
      <c r="U4866" s="7">
        <v>0</v>
      </c>
      <c r="V4866" s="7">
        <v>0</v>
      </c>
      <c r="W4866" s="7">
        <v>0</v>
      </c>
      <c r="X4866" s="7">
        <v>1</v>
      </c>
      <c r="Y4866" s="7">
        <v>0</v>
      </c>
      <c r="Z4866" s="7">
        <v>0</v>
      </c>
      <c r="AA4866"/>
    </row>
    <row r="4867" spans="1:27" x14ac:dyDescent="0.25">
      <c r="A4867" s="24">
        <f t="shared" ref="A4867:A4930" si="232">IF(OR(G4867="SR", G4867="GR"), 1, "")</f>
        <v>1</v>
      </c>
      <c r="B4867" s="24" t="str">
        <f t="shared" si="230"/>
        <v/>
      </c>
      <c r="C4867" s="24" t="str">
        <f t="shared" si="231"/>
        <v/>
      </c>
      <c r="D4867" s="24">
        <v>2026</v>
      </c>
      <c r="E4867" s="7" t="s">
        <v>5172</v>
      </c>
      <c r="F4867" s="7" t="s">
        <v>5173</v>
      </c>
      <c r="G4867" s="7" t="s">
        <v>32</v>
      </c>
      <c r="H4867" s="7" t="s">
        <v>35</v>
      </c>
      <c r="I4867" s="8">
        <v>0.36699999999999999</v>
      </c>
      <c r="J4867" s="8">
        <v>0.46500000000000002</v>
      </c>
      <c r="K4867" s="8">
        <v>0.624</v>
      </c>
      <c r="L4867" s="8">
        <v>1.0900000000000001</v>
      </c>
      <c r="M4867" s="7">
        <v>57</v>
      </c>
      <c r="N4867" s="7">
        <v>275</v>
      </c>
      <c r="O4867" s="7">
        <v>221</v>
      </c>
      <c r="P4867" s="7">
        <v>57</v>
      </c>
      <c r="Q4867" s="7">
        <v>81</v>
      </c>
      <c r="R4867" s="7">
        <v>19</v>
      </c>
      <c r="S4867" s="7">
        <v>1</v>
      </c>
      <c r="T4867" s="7">
        <v>12</v>
      </c>
      <c r="U4867" s="7">
        <v>67</v>
      </c>
      <c r="V4867" s="7">
        <v>18</v>
      </c>
      <c r="W4867" s="7">
        <v>29</v>
      </c>
      <c r="X4867" s="7">
        <v>33</v>
      </c>
      <c r="Y4867" s="7">
        <v>5</v>
      </c>
      <c r="Z4867" s="7">
        <v>0</v>
      </c>
      <c r="AA4867"/>
    </row>
    <row r="4868" spans="1:27" x14ac:dyDescent="0.25">
      <c r="A4868" s="24" t="str">
        <f t="shared" si="232"/>
        <v/>
      </c>
      <c r="B4868" s="24" t="str">
        <f t="shared" si="230"/>
        <v/>
      </c>
      <c r="C4868" s="24" t="str">
        <f t="shared" si="231"/>
        <v/>
      </c>
      <c r="D4868" s="24">
        <v>2026</v>
      </c>
      <c r="E4868" s="7" t="s">
        <v>5174</v>
      </c>
      <c r="F4868" s="7" t="s">
        <v>5173</v>
      </c>
      <c r="G4868" s="7" t="s">
        <v>37</v>
      </c>
      <c r="H4868" s="7" t="s">
        <v>27</v>
      </c>
      <c r="I4868" s="8">
        <v>0.32800000000000001</v>
      </c>
      <c r="J4868" s="8">
        <v>0.48599999999999999</v>
      </c>
      <c r="K4868" s="8">
        <v>0.59899999999999998</v>
      </c>
      <c r="L4868" s="8">
        <v>1.085</v>
      </c>
      <c r="M4868" s="7">
        <v>44</v>
      </c>
      <c r="N4868" s="7">
        <v>179</v>
      </c>
      <c r="O4868" s="7">
        <v>137</v>
      </c>
      <c r="P4868" s="7">
        <v>40</v>
      </c>
      <c r="Q4868" s="7">
        <v>45</v>
      </c>
      <c r="R4868" s="7">
        <v>16</v>
      </c>
      <c r="S4868" s="7">
        <v>0</v>
      </c>
      <c r="T4868" s="7">
        <v>7</v>
      </c>
      <c r="U4868" s="7">
        <v>31</v>
      </c>
      <c r="V4868" s="7">
        <v>18</v>
      </c>
      <c r="W4868" s="7">
        <v>24</v>
      </c>
      <c r="X4868" s="7">
        <v>52</v>
      </c>
      <c r="Y4868" s="7">
        <v>4</v>
      </c>
      <c r="Z4868" s="7">
        <v>3</v>
      </c>
      <c r="AA4868"/>
    </row>
    <row r="4869" spans="1:27" x14ac:dyDescent="0.25">
      <c r="A4869" s="24" t="str">
        <f t="shared" si="232"/>
        <v/>
      </c>
      <c r="B4869" s="24" t="str">
        <f t="shared" si="230"/>
        <v/>
      </c>
      <c r="C4869" s="24" t="str">
        <f t="shared" si="231"/>
        <v/>
      </c>
      <c r="D4869" s="24">
        <v>2026</v>
      </c>
      <c r="E4869" s="7" t="s">
        <v>5176</v>
      </c>
      <c r="F4869" s="7" t="s">
        <v>5173</v>
      </c>
      <c r="G4869" s="7" t="s">
        <v>24</v>
      </c>
      <c r="H4869" s="7" t="s">
        <v>33</v>
      </c>
      <c r="I4869" s="8">
        <v>0.308</v>
      </c>
      <c r="J4869" s="8">
        <v>0.40400000000000003</v>
      </c>
      <c r="K4869" s="8">
        <v>0.377</v>
      </c>
      <c r="L4869" s="8">
        <v>0.78200000000000003</v>
      </c>
      <c r="M4869" s="7">
        <v>50</v>
      </c>
      <c r="N4869" s="7">
        <v>198</v>
      </c>
      <c r="O4869" s="7">
        <v>159</v>
      </c>
      <c r="P4869" s="7">
        <v>34</v>
      </c>
      <c r="Q4869" s="7">
        <v>49</v>
      </c>
      <c r="R4869" s="7">
        <v>6</v>
      </c>
      <c r="S4869" s="7">
        <v>1</v>
      </c>
      <c r="T4869" s="7">
        <v>1</v>
      </c>
      <c r="U4869" s="7">
        <v>24</v>
      </c>
      <c r="V4869" s="7">
        <v>5</v>
      </c>
      <c r="W4869" s="7">
        <v>24</v>
      </c>
      <c r="X4869" s="7">
        <v>18</v>
      </c>
      <c r="Y4869" s="7">
        <v>5</v>
      </c>
      <c r="Z4869" s="7">
        <v>2</v>
      </c>
      <c r="AA4869"/>
    </row>
    <row r="4870" spans="1:27" x14ac:dyDescent="0.25">
      <c r="A4870" s="24" t="str">
        <f t="shared" si="232"/>
        <v/>
      </c>
      <c r="B4870" s="24" t="str">
        <f t="shared" si="230"/>
        <v/>
      </c>
      <c r="C4870" s="24" t="str">
        <f t="shared" si="231"/>
        <v/>
      </c>
      <c r="D4870" s="24">
        <v>2026</v>
      </c>
      <c r="E4870" s="7" t="s">
        <v>5175</v>
      </c>
      <c r="F4870" s="7" t="s">
        <v>5173</v>
      </c>
      <c r="G4870" s="7" t="s">
        <v>37</v>
      </c>
      <c r="H4870" s="7" t="s">
        <v>40</v>
      </c>
      <c r="I4870" s="8">
        <v>0.30499999999999999</v>
      </c>
      <c r="J4870" s="8">
        <v>0.375</v>
      </c>
      <c r="K4870" s="8">
        <v>0.36799999999999999</v>
      </c>
      <c r="L4870" s="8">
        <v>0.74299999999999999</v>
      </c>
      <c r="M4870" s="7">
        <v>57</v>
      </c>
      <c r="N4870" s="7">
        <v>266</v>
      </c>
      <c r="O4870" s="7">
        <v>220</v>
      </c>
      <c r="P4870" s="7">
        <v>35</v>
      </c>
      <c r="Q4870" s="7">
        <v>67</v>
      </c>
      <c r="R4870" s="7">
        <v>6</v>
      </c>
      <c r="S4870" s="7">
        <v>1</v>
      </c>
      <c r="T4870" s="7">
        <v>2</v>
      </c>
      <c r="U4870" s="7">
        <v>27</v>
      </c>
      <c r="V4870" s="7">
        <v>8</v>
      </c>
      <c r="W4870" s="7">
        <v>19</v>
      </c>
      <c r="X4870" s="7">
        <v>35</v>
      </c>
      <c r="Y4870" s="7">
        <v>8</v>
      </c>
      <c r="Z4870" s="7">
        <v>2</v>
      </c>
      <c r="AA4870"/>
    </row>
    <row r="4871" spans="1:27" x14ac:dyDescent="0.25">
      <c r="A4871" s="24" t="str">
        <f t="shared" si="232"/>
        <v/>
      </c>
      <c r="B4871" s="24" t="str">
        <f t="shared" si="230"/>
        <v/>
      </c>
      <c r="C4871" s="24" t="str">
        <f t="shared" si="231"/>
        <v/>
      </c>
      <c r="D4871" s="24">
        <v>2026</v>
      </c>
      <c r="E4871" s="7" t="s">
        <v>5178</v>
      </c>
      <c r="F4871" s="7" t="s">
        <v>5173</v>
      </c>
      <c r="G4871" s="7" t="s">
        <v>24</v>
      </c>
      <c r="H4871" s="7" t="s">
        <v>25</v>
      </c>
      <c r="I4871" s="8">
        <v>0.27500000000000002</v>
      </c>
      <c r="J4871" s="8">
        <v>0.374</v>
      </c>
      <c r="K4871" s="8">
        <v>0.58399999999999996</v>
      </c>
      <c r="L4871" s="8">
        <v>0.95799999999999996</v>
      </c>
      <c r="M4871" s="7">
        <v>50</v>
      </c>
      <c r="N4871" s="7">
        <v>206</v>
      </c>
      <c r="O4871" s="7">
        <v>178</v>
      </c>
      <c r="P4871" s="7">
        <v>37</v>
      </c>
      <c r="Q4871" s="7">
        <v>49</v>
      </c>
      <c r="R4871" s="7">
        <v>2</v>
      </c>
      <c r="S4871" s="7">
        <v>1</v>
      </c>
      <c r="T4871" s="7">
        <v>17</v>
      </c>
      <c r="U4871" s="7">
        <v>47</v>
      </c>
      <c r="V4871" s="7">
        <v>5</v>
      </c>
      <c r="W4871" s="7">
        <v>23</v>
      </c>
      <c r="X4871" s="7">
        <v>58</v>
      </c>
      <c r="Y4871" s="7">
        <v>2</v>
      </c>
      <c r="Z4871" s="7">
        <v>1</v>
      </c>
      <c r="AA4871"/>
    </row>
    <row r="4872" spans="1:27" x14ac:dyDescent="0.25">
      <c r="A4872" s="24">
        <f t="shared" si="232"/>
        <v>1</v>
      </c>
      <c r="B4872" s="24" t="str">
        <f t="shared" si="230"/>
        <v/>
      </c>
      <c r="C4872" s="24" t="str">
        <f t="shared" si="231"/>
        <v/>
      </c>
      <c r="D4872" s="24">
        <v>2026</v>
      </c>
      <c r="E4872" s="7" t="s">
        <v>5177</v>
      </c>
      <c r="F4872" s="7" t="s">
        <v>5173</v>
      </c>
      <c r="G4872" s="7" t="s">
        <v>29</v>
      </c>
      <c r="H4872" s="7" t="s">
        <v>30</v>
      </c>
      <c r="I4872" s="8">
        <v>0.27100000000000002</v>
      </c>
      <c r="J4872" s="8">
        <v>0.44</v>
      </c>
      <c r="K4872" s="8">
        <v>0.437</v>
      </c>
      <c r="L4872" s="8">
        <v>0.877</v>
      </c>
      <c r="M4872" s="7">
        <v>57</v>
      </c>
      <c r="N4872" s="7">
        <v>268</v>
      </c>
      <c r="O4872" s="7">
        <v>199</v>
      </c>
      <c r="P4872" s="7">
        <v>49</v>
      </c>
      <c r="Q4872" s="7">
        <v>54</v>
      </c>
      <c r="R4872" s="7">
        <v>7</v>
      </c>
      <c r="S4872" s="7">
        <v>1</v>
      </c>
      <c r="T4872" s="7">
        <v>8</v>
      </c>
      <c r="U4872" s="7">
        <v>37</v>
      </c>
      <c r="V4872" s="7">
        <v>13</v>
      </c>
      <c r="W4872" s="7">
        <v>50</v>
      </c>
      <c r="X4872" s="7">
        <v>51</v>
      </c>
      <c r="Y4872" s="7">
        <v>2</v>
      </c>
      <c r="Z4872" s="7">
        <v>3</v>
      </c>
      <c r="AA4872"/>
    </row>
    <row r="4873" spans="1:27" x14ac:dyDescent="0.25">
      <c r="A4873" s="24" t="str">
        <f t="shared" si="232"/>
        <v/>
      </c>
      <c r="B4873" s="24" t="str">
        <f t="shared" si="230"/>
        <v/>
      </c>
      <c r="C4873" s="24" t="str">
        <f t="shared" si="231"/>
        <v/>
      </c>
      <c r="D4873" s="24">
        <v>2026</v>
      </c>
      <c r="E4873" s="7" t="s">
        <v>5179</v>
      </c>
      <c r="F4873" s="7" t="s">
        <v>5173</v>
      </c>
      <c r="G4873" s="7" t="s">
        <v>24</v>
      </c>
      <c r="H4873" s="7" t="s">
        <v>44</v>
      </c>
      <c r="I4873" s="8">
        <v>0.26500000000000001</v>
      </c>
      <c r="J4873" s="8">
        <v>0.33500000000000002</v>
      </c>
      <c r="K4873" s="8">
        <v>0.50800000000000001</v>
      </c>
      <c r="L4873" s="8">
        <v>0.84299999999999997</v>
      </c>
      <c r="M4873" s="7">
        <v>49</v>
      </c>
      <c r="N4873" s="7">
        <v>209</v>
      </c>
      <c r="O4873" s="7">
        <v>185</v>
      </c>
      <c r="P4873" s="7">
        <v>34</v>
      </c>
      <c r="Q4873" s="7">
        <v>49</v>
      </c>
      <c r="R4873" s="7">
        <v>9</v>
      </c>
      <c r="S4873" s="7">
        <v>0</v>
      </c>
      <c r="T4873" s="7">
        <v>12</v>
      </c>
      <c r="U4873" s="7">
        <v>46</v>
      </c>
      <c r="V4873" s="7">
        <v>5</v>
      </c>
      <c r="W4873" s="7">
        <v>16</v>
      </c>
      <c r="X4873" s="7">
        <v>59</v>
      </c>
      <c r="Y4873" s="7">
        <v>1</v>
      </c>
      <c r="Z4873" s="7">
        <v>0</v>
      </c>
      <c r="AA4873"/>
    </row>
    <row r="4874" spans="1:27" x14ac:dyDescent="0.25">
      <c r="A4874" s="24" t="str">
        <f t="shared" si="232"/>
        <v/>
      </c>
      <c r="B4874" s="24" t="str">
        <f t="shared" si="230"/>
        <v/>
      </c>
      <c r="C4874" s="24" t="str">
        <f t="shared" si="231"/>
        <v/>
      </c>
      <c r="D4874" s="24">
        <v>2026</v>
      </c>
      <c r="E4874" s="7" t="s">
        <v>5181</v>
      </c>
      <c r="F4874" s="7" t="s">
        <v>5173</v>
      </c>
      <c r="G4874" s="7" t="s">
        <v>37</v>
      </c>
      <c r="H4874" s="7" t="s">
        <v>38</v>
      </c>
      <c r="I4874" s="8">
        <v>0.245</v>
      </c>
      <c r="J4874" s="8">
        <v>0.33900000000000002</v>
      </c>
      <c r="K4874" s="8">
        <v>0.30199999999999999</v>
      </c>
      <c r="L4874" s="8">
        <v>0.64100000000000001</v>
      </c>
      <c r="M4874" s="7">
        <v>50</v>
      </c>
      <c r="N4874" s="7">
        <v>187</v>
      </c>
      <c r="O4874" s="7">
        <v>159</v>
      </c>
      <c r="P4874" s="7">
        <v>21</v>
      </c>
      <c r="Q4874" s="7">
        <v>39</v>
      </c>
      <c r="R4874" s="7">
        <v>4</v>
      </c>
      <c r="S4874" s="7">
        <v>1</v>
      </c>
      <c r="T4874" s="7">
        <v>1</v>
      </c>
      <c r="U4874" s="7">
        <v>20</v>
      </c>
      <c r="V4874" s="7">
        <v>5</v>
      </c>
      <c r="W4874" s="7">
        <v>18</v>
      </c>
      <c r="X4874" s="7">
        <v>28</v>
      </c>
      <c r="Y4874" s="7">
        <v>0</v>
      </c>
      <c r="Z4874" s="7">
        <v>1</v>
      </c>
      <c r="AA4874"/>
    </row>
    <row r="4875" spans="1:27" x14ac:dyDescent="0.25">
      <c r="A4875" s="24" t="str">
        <f t="shared" si="232"/>
        <v/>
      </c>
      <c r="B4875" s="24" t="str">
        <f t="shared" si="230"/>
        <v/>
      </c>
      <c r="C4875" s="24" t="str">
        <f t="shared" si="231"/>
        <v/>
      </c>
      <c r="D4875" s="24">
        <v>2026</v>
      </c>
      <c r="E4875" s="7" t="s">
        <v>5180</v>
      </c>
      <c r="F4875" s="7" t="s">
        <v>5173</v>
      </c>
      <c r="G4875" s="7" t="s">
        <v>24</v>
      </c>
      <c r="H4875" s="7" t="s">
        <v>42</v>
      </c>
      <c r="I4875" s="8">
        <v>0.24</v>
      </c>
      <c r="J4875" s="8">
        <v>0.31</v>
      </c>
      <c r="K4875" s="8">
        <v>0.313</v>
      </c>
      <c r="L4875" s="8">
        <v>0.622</v>
      </c>
      <c r="M4875" s="7">
        <v>52</v>
      </c>
      <c r="N4875" s="7">
        <v>215</v>
      </c>
      <c r="O4875" s="7">
        <v>192</v>
      </c>
      <c r="P4875" s="7">
        <v>29</v>
      </c>
      <c r="Q4875" s="7">
        <v>46</v>
      </c>
      <c r="R4875" s="7">
        <v>9</v>
      </c>
      <c r="S4875" s="7">
        <v>1</v>
      </c>
      <c r="T4875" s="7">
        <v>1</v>
      </c>
      <c r="U4875" s="7">
        <v>24</v>
      </c>
      <c r="V4875" s="7">
        <v>1</v>
      </c>
      <c r="W4875" s="7">
        <v>19</v>
      </c>
      <c r="X4875" s="7">
        <v>50</v>
      </c>
      <c r="Y4875" s="7">
        <v>4</v>
      </c>
      <c r="Z4875" s="7">
        <v>2</v>
      </c>
      <c r="AA4875"/>
    </row>
    <row r="4876" spans="1:27" x14ac:dyDescent="0.25">
      <c r="A4876" s="24" t="str">
        <f t="shared" si="232"/>
        <v/>
      </c>
      <c r="B4876" s="24" t="str">
        <f t="shared" si="230"/>
        <v/>
      </c>
      <c r="C4876" s="24" t="str">
        <f t="shared" si="231"/>
        <v/>
      </c>
      <c r="D4876" s="24">
        <v>2026</v>
      </c>
      <c r="E4876" s="7" t="s">
        <v>5182</v>
      </c>
      <c r="F4876" s="7" t="s">
        <v>5173</v>
      </c>
      <c r="G4876" s="7" t="s">
        <v>47</v>
      </c>
      <c r="H4876" s="7" t="s">
        <v>25</v>
      </c>
      <c r="I4876" s="8">
        <v>0.35699999999999998</v>
      </c>
      <c r="J4876" s="8">
        <v>0.52600000000000002</v>
      </c>
      <c r="K4876" s="8">
        <v>0.42899999999999999</v>
      </c>
      <c r="L4876" s="8">
        <v>0.95499999999999996</v>
      </c>
      <c r="M4876" s="7">
        <v>6</v>
      </c>
      <c r="N4876" s="7">
        <v>19</v>
      </c>
      <c r="O4876" s="7">
        <v>14</v>
      </c>
      <c r="P4876" s="7">
        <v>3</v>
      </c>
      <c r="Q4876" s="7">
        <v>5</v>
      </c>
      <c r="R4876" s="7">
        <v>1</v>
      </c>
      <c r="S4876" s="7">
        <v>0</v>
      </c>
      <c r="T4876" s="7">
        <v>0</v>
      </c>
      <c r="U4876" s="7">
        <v>3</v>
      </c>
      <c r="V4876" s="7">
        <v>4</v>
      </c>
      <c r="W4876" s="7">
        <v>1</v>
      </c>
      <c r="X4876" s="7">
        <v>6</v>
      </c>
      <c r="Y4876" s="7">
        <v>1</v>
      </c>
      <c r="Z4876" s="7">
        <v>0</v>
      </c>
      <c r="AA4876"/>
    </row>
    <row r="4877" spans="1:27" x14ac:dyDescent="0.25">
      <c r="A4877" s="24" t="str">
        <f t="shared" si="232"/>
        <v/>
      </c>
      <c r="B4877" s="24" t="str">
        <f t="shared" si="230"/>
        <v/>
      </c>
      <c r="C4877" s="24" t="str">
        <f t="shared" si="231"/>
        <v/>
      </c>
      <c r="D4877" s="24">
        <v>2026</v>
      </c>
      <c r="E4877" s="7" t="s">
        <v>5183</v>
      </c>
      <c r="F4877" s="7" t="s">
        <v>5173</v>
      </c>
      <c r="G4877" s="7" t="s">
        <v>37</v>
      </c>
      <c r="H4877" s="7" t="s">
        <v>38</v>
      </c>
      <c r="I4877" s="8">
        <v>0.27800000000000002</v>
      </c>
      <c r="J4877" s="8">
        <v>0.38100000000000001</v>
      </c>
      <c r="K4877" s="8">
        <v>0.38900000000000001</v>
      </c>
      <c r="L4877" s="8">
        <v>0.77</v>
      </c>
      <c r="M4877" s="7">
        <v>9</v>
      </c>
      <c r="N4877" s="7">
        <v>21</v>
      </c>
      <c r="O4877" s="7">
        <v>18</v>
      </c>
      <c r="P4877" s="7">
        <v>1</v>
      </c>
      <c r="Q4877" s="7">
        <v>5</v>
      </c>
      <c r="R4877" s="7">
        <v>2</v>
      </c>
      <c r="S4877" s="7">
        <v>0</v>
      </c>
      <c r="T4877" s="7">
        <v>0</v>
      </c>
      <c r="U4877" s="7">
        <v>2</v>
      </c>
      <c r="V4877" s="7">
        <v>0</v>
      </c>
      <c r="W4877" s="7">
        <v>3</v>
      </c>
      <c r="X4877" s="7">
        <v>6</v>
      </c>
      <c r="Y4877" s="7">
        <v>0</v>
      </c>
      <c r="Z4877" s="7">
        <v>0</v>
      </c>
      <c r="AA4877"/>
    </row>
    <row r="4878" spans="1:27" x14ac:dyDescent="0.25">
      <c r="A4878" s="24" t="str">
        <f t="shared" si="232"/>
        <v/>
      </c>
      <c r="B4878" s="24" t="str">
        <f t="shared" si="230"/>
        <v/>
      </c>
      <c r="C4878" s="24">
        <f t="shared" si="231"/>
        <v>1</v>
      </c>
      <c r="D4878" s="24">
        <v>2026</v>
      </c>
      <c r="E4878" s="7" t="s">
        <v>5184</v>
      </c>
      <c r="F4878" s="7" t="s">
        <v>5173</v>
      </c>
      <c r="G4878" s="7" t="s">
        <v>37</v>
      </c>
      <c r="H4878" s="7" t="s">
        <v>42</v>
      </c>
      <c r="I4878" s="8">
        <v>0.24399999999999999</v>
      </c>
      <c r="J4878" s="8">
        <v>0.32</v>
      </c>
      <c r="K4878" s="8">
        <v>0.311</v>
      </c>
      <c r="L4878" s="8">
        <v>0.63100000000000001</v>
      </c>
      <c r="M4878" s="7">
        <v>19</v>
      </c>
      <c r="N4878" s="7">
        <v>51</v>
      </c>
      <c r="O4878" s="7">
        <v>45</v>
      </c>
      <c r="P4878" s="7">
        <v>9</v>
      </c>
      <c r="Q4878" s="7">
        <v>11</v>
      </c>
      <c r="R4878" s="7">
        <v>3</v>
      </c>
      <c r="S4878" s="7">
        <v>0</v>
      </c>
      <c r="T4878" s="7">
        <v>0</v>
      </c>
      <c r="U4878" s="7">
        <v>3</v>
      </c>
      <c r="V4878" s="7">
        <v>0</v>
      </c>
      <c r="W4878" s="7">
        <v>5</v>
      </c>
      <c r="X4878" s="7">
        <v>8</v>
      </c>
      <c r="Y4878" s="7">
        <v>1</v>
      </c>
      <c r="Z4878" s="7">
        <v>0</v>
      </c>
      <c r="AA4878"/>
    </row>
    <row r="4879" spans="1:27" x14ac:dyDescent="0.25">
      <c r="A4879" s="24" t="str">
        <f t="shared" si="232"/>
        <v/>
      </c>
      <c r="B4879" s="24" t="str">
        <f t="shared" si="230"/>
        <v/>
      </c>
      <c r="C4879" s="24" t="str">
        <f t="shared" si="231"/>
        <v/>
      </c>
      <c r="D4879" s="24">
        <v>2026</v>
      </c>
      <c r="E4879" s="7" t="s">
        <v>5185</v>
      </c>
      <c r="F4879" s="7" t="s">
        <v>5173</v>
      </c>
      <c r="G4879" s="7" t="s">
        <v>37</v>
      </c>
      <c r="H4879" s="7" t="s">
        <v>33</v>
      </c>
      <c r="I4879" s="8">
        <v>0.192</v>
      </c>
      <c r="J4879" s="8">
        <v>0.33300000000000002</v>
      </c>
      <c r="K4879" s="8">
        <v>0.26900000000000002</v>
      </c>
      <c r="L4879" s="8">
        <v>0.60299999999999998</v>
      </c>
      <c r="M4879" s="7">
        <v>20</v>
      </c>
      <c r="N4879" s="7">
        <v>66</v>
      </c>
      <c r="O4879" s="7">
        <v>52</v>
      </c>
      <c r="P4879" s="7">
        <v>12</v>
      </c>
      <c r="Q4879" s="7">
        <v>10</v>
      </c>
      <c r="R4879" s="7">
        <v>4</v>
      </c>
      <c r="S4879" s="7">
        <v>0</v>
      </c>
      <c r="T4879" s="7">
        <v>0</v>
      </c>
      <c r="U4879" s="7">
        <v>4</v>
      </c>
      <c r="V4879" s="7">
        <v>5</v>
      </c>
      <c r="W4879" s="7">
        <v>6</v>
      </c>
      <c r="X4879" s="7">
        <v>16</v>
      </c>
      <c r="Y4879" s="7">
        <v>1</v>
      </c>
      <c r="Z4879" s="7">
        <v>0</v>
      </c>
      <c r="AA4879"/>
    </row>
    <row r="4880" spans="1:27" x14ac:dyDescent="0.25">
      <c r="A4880" s="24" t="str">
        <f t="shared" si="232"/>
        <v/>
      </c>
      <c r="B4880" s="24" t="str">
        <f t="shared" si="230"/>
        <v/>
      </c>
      <c r="C4880" s="24" t="str">
        <f t="shared" si="231"/>
        <v/>
      </c>
      <c r="D4880" s="24">
        <v>2026</v>
      </c>
      <c r="E4880" s="7" t="s">
        <v>5186</v>
      </c>
      <c r="F4880" s="7" t="s">
        <v>5173</v>
      </c>
      <c r="G4880" s="7" t="s">
        <v>47</v>
      </c>
      <c r="H4880" s="7" t="s">
        <v>38</v>
      </c>
      <c r="I4880" s="8">
        <v>0.19</v>
      </c>
      <c r="J4880" s="8">
        <v>0.26100000000000001</v>
      </c>
      <c r="K4880" s="8">
        <v>0.19</v>
      </c>
      <c r="L4880" s="8">
        <v>0.45100000000000001</v>
      </c>
      <c r="M4880" s="7">
        <v>10</v>
      </c>
      <c r="N4880" s="7">
        <v>23</v>
      </c>
      <c r="O4880" s="7">
        <v>21</v>
      </c>
      <c r="P4880" s="7">
        <v>0</v>
      </c>
      <c r="Q4880" s="7">
        <v>4</v>
      </c>
      <c r="R4880" s="7">
        <v>0</v>
      </c>
      <c r="S4880" s="7">
        <v>0</v>
      </c>
      <c r="T4880" s="7">
        <v>0</v>
      </c>
      <c r="U4880" s="7">
        <v>2</v>
      </c>
      <c r="V4880" s="7">
        <v>2</v>
      </c>
      <c r="W4880" s="7">
        <v>0</v>
      </c>
      <c r="X4880" s="7">
        <v>10</v>
      </c>
      <c r="Y4880" s="7">
        <v>1</v>
      </c>
      <c r="Z4880" s="7">
        <v>0</v>
      </c>
      <c r="AA4880"/>
    </row>
    <row r="4881" spans="1:27" x14ac:dyDescent="0.25">
      <c r="A4881" s="24" t="str">
        <f t="shared" si="232"/>
        <v/>
      </c>
      <c r="B4881" s="24" t="str">
        <f t="shared" si="230"/>
        <v/>
      </c>
      <c r="C4881" s="24" t="str">
        <f t="shared" si="231"/>
        <v/>
      </c>
      <c r="D4881" s="24">
        <v>2026</v>
      </c>
      <c r="E4881" s="7" t="s">
        <v>5187</v>
      </c>
      <c r="F4881" s="7" t="s">
        <v>5173</v>
      </c>
      <c r="G4881" s="7" t="s">
        <v>37</v>
      </c>
      <c r="H4881" s="7" t="s">
        <v>64</v>
      </c>
      <c r="I4881" s="8">
        <v>0.14299999999999999</v>
      </c>
      <c r="J4881" s="8">
        <v>0.26900000000000002</v>
      </c>
      <c r="K4881" s="8">
        <v>0.14299999999999999</v>
      </c>
      <c r="L4881" s="8">
        <v>0.41199999999999998</v>
      </c>
      <c r="M4881" s="7">
        <v>7</v>
      </c>
      <c r="N4881" s="7">
        <v>27</v>
      </c>
      <c r="O4881" s="7">
        <v>21</v>
      </c>
      <c r="P4881" s="7">
        <v>3</v>
      </c>
      <c r="Q4881" s="7">
        <v>3</v>
      </c>
      <c r="R4881" s="7">
        <v>0</v>
      </c>
      <c r="S4881" s="7">
        <v>0</v>
      </c>
      <c r="T4881" s="7">
        <v>0</v>
      </c>
      <c r="U4881" s="7">
        <v>3</v>
      </c>
      <c r="V4881" s="7">
        <v>1</v>
      </c>
      <c r="W4881" s="7">
        <v>3</v>
      </c>
      <c r="X4881" s="7">
        <v>3</v>
      </c>
      <c r="Y4881" s="7">
        <v>0</v>
      </c>
      <c r="Z4881" s="7">
        <v>0</v>
      </c>
      <c r="AA4881"/>
    </row>
    <row r="4882" spans="1:27" x14ac:dyDescent="0.25">
      <c r="A4882" s="24" t="str">
        <f t="shared" si="232"/>
        <v/>
      </c>
      <c r="B4882" s="24" t="str">
        <f t="shared" si="230"/>
        <v/>
      </c>
      <c r="C4882" s="24" t="str">
        <f t="shared" si="231"/>
        <v/>
      </c>
      <c r="D4882" s="24">
        <v>2026</v>
      </c>
      <c r="E4882" s="7" t="s">
        <v>5188</v>
      </c>
      <c r="F4882" s="7" t="s">
        <v>5173</v>
      </c>
      <c r="G4882" s="7" t="s">
        <v>24</v>
      </c>
      <c r="H4882" s="7" t="s">
        <v>27</v>
      </c>
      <c r="I4882" s="8">
        <v>0.11799999999999999</v>
      </c>
      <c r="J4882" s="8">
        <v>0.34799999999999998</v>
      </c>
      <c r="K4882" s="8">
        <v>0.14699999999999999</v>
      </c>
      <c r="L4882" s="8">
        <v>0.495</v>
      </c>
      <c r="M4882" s="7">
        <v>29</v>
      </c>
      <c r="N4882" s="7">
        <v>96</v>
      </c>
      <c r="O4882" s="7">
        <v>68</v>
      </c>
      <c r="P4882" s="7">
        <v>18</v>
      </c>
      <c r="Q4882" s="7">
        <v>8</v>
      </c>
      <c r="R4882" s="7">
        <v>2</v>
      </c>
      <c r="S4882" s="7">
        <v>0</v>
      </c>
      <c r="T4882" s="7">
        <v>0</v>
      </c>
      <c r="U4882" s="7">
        <v>7</v>
      </c>
      <c r="V4882" s="7">
        <v>8</v>
      </c>
      <c r="W4882" s="7">
        <v>16</v>
      </c>
      <c r="X4882" s="7">
        <v>34</v>
      </c>
      <c r="Y4882" s="7">
        <v>3</v>
      </c>
      <c r="Z4882" s="7">
        <v>1</v>
      </c>
      <c r="AA4882"/>
    </row>
    <row r="4883" spans="1:27" x14ac:dyDescent="0.25">
      <c r="A4883" s="24" t="str">
        <f t="shared" si="232"/>
        <v/>
      </c>
      <c r="B4883" s="24" t="str">
        <f t="shared" si="230"/>
        <v/>
      </c>
      <c r="C4883" s="24" t="str">
        <f t="shared" si="231"/>
        <v/>
      </c>
      <c r="D4883" s="24">
        <v>2026</v>
      </c>
      <c r="E4883" s="7" t="s">
        <v>5189</v>
      </c>
      <c r="F4883" s="7" t="s">
        <v>5173</v>
      </c>
      <c r="G4883" s="7" t="s">
        <v>37</v>
      </c>
      <c r="H4883" s="7" t="s">
        <v>25</v>
      </c>
      <c r="I4883" s="8">
        <v>0</v>
      </c>
      <c r="J4883" s="8">
        <v>0</v>
      </c>
      <c r="K4883" s="8">
        <v>0</v>
      </c>
      <c r="L4883" s="8">
        <v>0</v>
      </c>
      <c r="M4883" s="7">
        <v>1</v>
      </c>
      <c r="N4883" s="7">
        <v>1</v>
      </c>
      <c r="O4883" s="7">
        <v>1</v>
      </c>
      <c r="P4883" s="7">
        <v>0</v>
      </c>
      <c r="Q4883" s="7">
        <v>0</v>
      </c>
      <c r="R4883" s="7">
        <v>0</v>
      </c>
      <c r="S4883" s="7">
        <v>0</v>
      </c>
      <c r="T4883" s="7">
        <v>0</v>
      </c>
      <c r="U4883" s="7">
        <v>0</v>
      </c>
      <c r="V4883" s="7">
        <v>0</v>
      </c>
      <c r="W4883" s="7">
        <v>0</v>
      </c>
      <c r="X4883" s="7">
        <v>1</v>
      </c>
      <c r="Y4883" s="7">
        <v>0</v>
      </c>
      <c r="Z4883" s="7">
        <v>0</v>
      </c>
      <c r="AA4883"/>
    </row>
    <row r="4884" spans="1:27" x14ac:dyDescent="0.25">
      <c r="A4884" s="24" t="str">
        <f t="shared" si="232"/>
        <v/>
      </c>
      <c r="B4884" s="24" t="str">
        <f t="shared" si="230"/>
        <v/>
      </c>
      <c r="C4884" s="24" t="str">
        <f t="shared" si="231"/>
        <v/>
      </c>
      <c r="D4884" s="24">
        <v>2026</v>
      </c>
      <c r="E4884" s="7" t="s">
        <v>9098</v>
      </c>
      <c r="F4884" s="7" t="s">
        <v>5173</v>
      </c>
      <c r="G4884" s="7" t="s">
        <v>47</v>
      </c>
      <c r="H4884" s="7" t="s">
        <v>64</v>
      </c>
      <c r="I4884" s="8">
        <v>0</v>
      </c>
      <c r="J4884" s="8">
        <v>1</v>
      </c>
      <c r="K4884" s="8">
        <v>0</v>
      </c>
      <c r="L4884" s="8">
        <v>0</v>
      </c>
      <c r="M4884" s="7">
        <v>1</v>
      </c>
      <c r="N4884" s="7">
        <v>1</v>
      </c>
      <c r="O4884" s="7">
        <v>0</v>
      </c>
      <c r="P4884" s="7">
        <v>0</v>
      </c>
      <c r="Q4884" s="7">
        <v>0</v>
      </c>
      <c r="R4884" s="7">
        <v>0</v>
      </c>
      <c r="S4884" s="7">
        <v>0</v>
      </c>
      <c r="T4884" s="7">
        <v>0</v>
      </c>
      <c r="U4884" s="7">
        <v>0</v>
      </c>
      <c r="V4884" s="7">
        <v>0</v>
      </c>
      <c r="W4884" s="7">
        <v>1</v>
      </c>
      <c r="X4884" s="7">
        <v>0</v>
      </c>
      <c r="Y4884" s="7">
        <v>0</v>
      </c>
      <c r="Z4884" s="7">
        <v>0</v>
      </c>
      <c r="AA4884"/>
    </row>
    <row r="4885" spans="1:27" x14ac:dyDescent="0.25">
      <c r="A4885" s="24" t="str">
        <f t="shared" si="232"/>
        <v/>
      </c>
      <c r="B4885" s="24" t="str">
        <f t="shared" si="230"/>
        <v/>
      </c>
      <c r="C4885" s="24" t="str">
        <f t="shared" si="231"/>
        <v/>
      </c>
      <c r="D4885" s="24">
        <v>2026</v>
      </c>
      <c r="E4885" s="7" t="s">
        <v>5190</v>
      </c>
      <c r="F4885" s="7" t="s">
        <v>5191</v>
      </c>
      <c r="G4885" s="7" t="s">
        <v>37</v>
      </c>
      <c r="H4885" s="7" t="s">
        <v>38</v>
      </c>
      <c r="I4885" s="8">
        <v>0.34699999999999998</v>
      </c>
      <c r="J4885" s="8">
        <v>0.48399999999999999</v>
      </c>
      <c r="K4885" s="8">
        <v>0.46700000000000003</v>
      </c>
      <c r="L4885" s="8">
        <v>0.95099999999999996</v>
      </c>
      <c r="M4885" s="7">
        <v>51</v>
      </c>
      <c r="N4885" s="7">
        <v>226</v>
      </c>
      <c r="O4885" s="7">
        <v>167</v>
      </c>
      <c r="P4885" s="7">
        <v>43</v>
      </c>
      <c r="Q4885" s="7">
        <v>58</v>
      </c>
      <c r="R4885" s="7">
        <v>7</v>
      </c>
      <c r="S4885" s="7">
        <v>5</v>
      </c>
      <c r="T4885" s="7">
        <v>1</v>
      </c>
      <c r="U4885" s="7">
        <v>39</v>
      </c>
      <c r="V4885" s="7">
        <v>12</v>
      </c>
      <c r="W4885" s="7">
        <v>37</v>
      </c>
      <c r="X4885" s="7">
        <v>24</v>
      </c>
      <c r="Y4885" s="7">
        <v>8</v>
      </c>
      <c r="Z4885" s="7">
        <v>4</v>
      </c>
      <c r="AA4885"/>
    </row>
    <row r="4886" spans="1:27" x14ac:dyDescent="0.25">
      <c r="A4886" s="24">
        <f t="shared" si="232"/>
        <v>1</v>
      </c>
      <c r="B4886" s="24" t="str">
        <f t="shared" si="230"/>
        <v/>
      </c>
      <c r="C4886" s="24" t="str">
        <f t="shared" si="231"/>
        <v/>
      </c>
      <c r="D4886" s="24">
        <v>2026</v>
      </c>
      <c r="E4886" s="7" t="s">
        <v>5192</v>
      </c>
      <c r="F4886" s="7" t="s">
        <v>5191</v>
      </c>
      <c r="G4886" s="7" t="s">
        <v>29</v>
      </c>
      <c r="H4886" s="7" t="s">
        <v>27</v>
      </c>
      <c r="I4886" s="8">
        <v>0.31</v>
      </c>
      <c r="J4886" s="8">
        <v>0.498</v>
      </c>
      <c r="K4886" s="8">
        <v>0.42499999999999999</v>
      </c>
      <c r="L4886" s="8">
        <v>0.92300000000000004</v>
      </c>
      <c r="M4886" s="7">
        <v>52</v>
      </c>
      <c r="N4886" s="7">
        <v>241</v>
      </c>
      <c r="O4886" s="7">
        <v>174</v>
      </c>
      <c r="P4886" s="7">
        <v>52</v>
      </c>
      <c r="Q4886" s="7">
        <v>54</v>
      </c>
      <c r="R4886" s="7">
        <v>9</v>
      </c>
      <c r="S4886" s="7">
        <v>1</v>
      </c>
      <c r="T4886" s="7">
        <v>3</v>
      </c>
      <c r="U4886" s="7">
        <v>25</v>
      </c>
      <c r="V4886" s="7">
        <v>10</v>
      </c>
      <c r="W4886" s="7">
        <v>55</v>
      </c>
      <c r="X4886" s="7">
        <v>49</v>
      </c>
      <c r="Y4886" s="7">
        <v>14</v>
      </c>
      <c r="Z4886" s="7">
        <v>3</v>
      </c>
      <c r="AA4886"/>
    </row>
    <row r="4887" spans="1:27" x14ac:dyDescent="0.25">
      <c r="A4887" s="24" t="str">
        <f t="shared" si="232"/>
        <v/>
      </c>
      <c r="B4887" s="24" t="str">
        <f t="shared" si="230"/>
        <v/>
      </c>
      <c r="C4887" s="24" t="str">
        <f t="shared" si="231"/>
        <v/>
      </c>
      <c r="D4887" s="24">
        <v>2026</v>
      </c>
      <c r="E4887" s="7" t="s">
        <v>5193</v>
      </c>
      <c r="F4887" s="7" t="s">
        <v>5191</v>
      </c>
      <c r="G4887" s="7" t="s">
        <v>47</v>
      </c>
      <c r="H4887" s="7" t="s">
        <v>33</v>
      </c>
      <c r="I4887" s="8">
        <v>0.307</v>
      </c>
      <c r="J4887" s="8">
        <v>0.35699999999999998</v>
      </c>
      <c r="K4887" s="8">
        <v>0.52300000000000002</v>
      </c>
      <c r="L4887" s="8">
        <v>0.88</v>
      </c>
      <c r="M4887" s="7">
        <v>46</v>
      </c>
      <c r="N4887" s="7">
        <v>199</v>
      </c>
      <c r="O4887" s="7">
        <v>176</v>
      </c>
      <c r="P4887" s="7">
        <v>30</v>
      </c>
      <c r="Q4887" s="7">
        <v>54</v>
      </c>
      <c r="R4887" s="7">
        <v>9</v>
      </c>
      <c r="S4887" s="7">
        <v>1</v>
      </c>
      <c r="T4887" s="7">
        <v>9</v>
      </c>
      <c r="U4887" s="7">
        <v>52</v>
      </c>
      <c r="V4887" s="7">
        <v>3</v>
      </c>
      <c r="W4887" s="7">
        <v>13</v>
      </c>
      <c r="X4887" s="7">
        <v>41</v>
      </c>
      <c r="Y4887" s="7">
        <v>2</v>
      </c>
      <c r="Z4887" s="7">
        <v>2</v>
      </c>
      <c r="AA4887"/>
    </row>
    <row r="4888" spans="1:27" x14ac:dyDescent="0.25">
      <c r="A4888" s="24">
        <f t="shared" si="232"/>
        <v>1</v>
      </c>
      <c r="B4888" s="24" t="str">
        <f t="shared" si="230"/>
        <v/>
      </c>
      <c r="C4888" s="24" t="str">
        <f t="shared" si="231"/>
        <v/>
      </c>
      <c r="D4888" s="24">
        <v>2026</v>
      </c>
      <c r="E4888" s="7" t="s">
        <v>5194</v>
      </c>
      <c r="F4888" s="7" t="s">
        <v>5191</v>
      </c>
      <c r="G4888" s="7" t="s">
        <v>29</v>
      </c>
      <c r="H4888" s="7" t="s">
        <v>30</v>
      </c>
      <c r="I4888" s="8">
        <v>0.29199999999999998</v>
      </c>
      <c r="J4888" s="8">
        <v>0.39500000000000002</v>
      </c>
      <c r="K4888" s="8">
        <v>0.48799999999999999</v>
      </c>
      <c r="L4888" s="8">
        <v>0.88300000000000001</v>
      </c>
      <c r="M4888" s="7">
        <v>53</v>
      </c>
      <c r="N4888" s="7">
        <v>248</v>
      </c>
      <c r="O4888" s="7">
        <v>209</v>
      </c>
      <c r="P4888" s="7">
        <v>44</v>
      </c>
      <c r="Q4888" s="7">
        <v>61</v>
      </c>
      <c r="R4888" s="7">
        <v>7</v>
      </c>
      <c r="S4888" s="7">
        <v>2</v>
      </c>
      <c r="T4888" s="7">
        <v>10</v>
      </c>
      <c r="U4888" s="7">
        <v>54</v>
      </c>
      <c r="V4888" s="7">
        <v>9</v>
      </c>
      <c r="W4888" s="7">
        <v>28</v>
      </c>
      <c r="X4888" s="7">
        <v>40</v>
      </c>
      <c r="Y4888" s="7">
        <v>16</v>
      </c>
      <c r="Z4888" s="7">
        <v>3</v>
      </c>
      <c r="AA4888"/>
    </row>
    <row r="4889" spans="1:27" x14ac:dyDescent="0.25">
      <c r="A4889" s="24" t="str">
        <f t="shared" si="232"/>
        <v/>
      </c>
      <c r="B4889" s="24" t="str">
        <f t="shared" si="230"/>
        <v/>
      </c>
      <c r="C4889" s="24">
        <f t="shared" si="231"/>
        <v>1</v>
      </c>
      <c r="D4889" s="24">
        <v>2026</v>
      </c>
      <c r="E4889" s="7" t="s">
        <v>5200</v>
      </c>
      <c r="F4889" s="7" t="s">
        <v>5191</v>
      </c>
      <c r="G4889" s="7" t="s">
        <v>37</v>
      </c>
      <c r="H4889" s="7" t="s">
        <v>35</v>
      </c>
      <c r="I4889" s="8">
        <v>0.26600000000000001</v>
      </c>
      <c r="J4889" s="8">
        <v>0.435</v>
      </c>
      <c r="K4889" s="8">
        <v>0.33900000000000002</v>
      </c>
      <c r="L4889" s="8">
        <v>0.77500000000000002</v>
      </c>
      <c r="M4889" s="7">
        <v>40</v>
      </c>
      <c r="N4889" s="7">
        <v>149</v>
      </c>
      <c r="O4889" s="7">
        <v>109</v>
      </c>
      <c r="P4889" s="7">
        <v>27</v>
      </c>
      <c r="Q4889" s="7">
        <v>29</v>
      </c>
      <c r="R4889" s="7">
        <v>6</v>
      </c>
      <c r="S4889" s="7">
        <v>1</v>
      </c>
      <c r="T4889" s="7">
        <v>0</v>
      </c>
      <c r="U4889" s="7">
        <v>14</v>
      </c>
      <c r="V4889" s="7">
        <v>15</v>
      </c>
      <c r="W4889" s="7">
        <v>20</v>
      </c>
      <c r="X4889" s="7">
        <v>25</v>
      </c>
      <c r="Y4889" s="7">
        <v>6</v>
      </c>
      <c r="Z4889" s="7">
        <v>0</v>
      </c>
      <c r="AA4889"/>
    </row>
    <row r="4890" spans="1:27" x14ac:dyDescent="0.25">
      <c r="A4890" s="24">
        <f t="shared" si="232"/>
        <v>1</v>
      </c>
      <c r="B4890" s="24" t="str">
        <f t="shared" si="230"/>
        <v/>
      </c>
      <c r="C4890" s="24" t="str">
        <f t="shared" si="231"/>
        <v/>
      </c>
      <c r="D4890" s="24">
        <v>2026</v>
      </c>
      <c r="E4890" s="7" t="s">
        <v>5195</v>
      </c>
      <c r="F4890" s="7" t="s">
        <v>5191</v>
      </c>
      <c r="G4890" s="7" t="s">
        <v>29</v>
      </c>
      <c r="H4890" s="7" t="s">
        <v>25</v>
      </c>
      <c r="I4890" s="8">
        <v>0.25</v>
      </c>
      <c r="J4890" s="8">
        <v>0.38</v>
      </c>
      <c r="K4890" s="8">
        <v>0.38500000000000001</v>
      </c>
      <c r="L4890" s="8">
        <v>0.76500000000000001</v>
      </c>
      <c r="M4890" s="7">
        <v>44</v>
      </c>
      <c r="N4890" s="7">
        <v>192</v>
      </c>
      <c r="O4890" s="7">
        <v>156</v>
      </c>
      <c r="P4890" s="7">
        <v>29</v>
      </c>
      <c r="Q4890" s="7">
        <v>39</v>
      </c>
      <c r="R4890" s="7">
        <v>6</v>
      </c>
      <c r="S4890" s="7">
        <v>0</v>
      </c>
      <c r="T4890" s="7">
        <v>5</v>
      </c>
      <c r="U4890" s="7">
        <v>30</v>
      </c>
      <c r="V4890" s="7">
        <v>4</v>
      </c>
      <c r="W4890" s="7">
        <v>30</v>
      </c>
      <c r="X4890" s="7">
        <v>33</v>
      </c>
      <c r="Y4890" s="7">
        <v>3</v>
      </c>
      <c r="Z4890" s="7">
        <v>1</v>
      </c>
      <c r="AA4890"/>
    </row>
    <row r="4891" spans="1:27" x14ac:dyDescent="0.25">
      <c r="A4891" s="24">
        <f t="shared" si="232"/>
        <v>1</v>
      </c>
      <c r="B4891" s="24" t="str">
        <f t="shared" si="230"/>
        <v/>
      </c>
      <c r="C4891" s="24" t="str">
        <f t="shared" si="231"/>
        <v/>
      </c>
      <c r="D4891" s="24">
        <v>2026</v>
      </c>
      <c r="E4891" s="7" t="s">
        <v>5196</v>
      </c>
      <c r="F4891" s="7" t="s">
        <v>5191</v>
      </c>
      <c r="G4891" s="7" t="s">
        <v>29</v>
      </c>
      <c r="H4891" s="7" t="s">
        <v>42</v>
      </c>
      <c r="I4891" s="8">
        <v>0.23599999999999999</v>
      </c>
      <c r="J4891" s="8">
        <v>0.40300000000000002</v>
      </c>
      <c r="K4891" s="8">
        <v>0.29099999999999998</v>
      </c>
      <c r="L4891" s="8">
        <v>0.69399999999999995</v>
      </c>
      <c r="M4891" s="7">
        <v>51</v>
      </c>
      <c r="N4891" s="7">
        <v>221</v>
      </c>
      <c r="O4891" s="7">
        <v>165</v>
      </c>
      <c r="P4891" s="7">
        <v>38</v>
      </c>
      <c r="Q4891" s="7">
        <v>39</v>
      </c>
      <c r="R4891" s="7">
        <v>4</v>
      </c>
      <c r="S4891" s="7">
        <v>1</v>
      </c>
      <c r="T4891" s="7">
        <v>1</v>
      </c>
      <c r="U4891" s="7">
        <v>29</v>
      </c>
      <c r="V4891" s="7">
        <v>14</v>
      </c>
      <c r="W4891" s="7">
        <v>34</v>
      </c>
      <c r="X4891" s="7">
        <v>32</v>
      </c>
      <c r="Y4891" s="7">
        <v>6</v>
      </c>
      <c r="Z4891" s="7">
        <v>3</v>
      </c>
      <c r="AA4891"/>
    </row>
    <row r="4892" spans="1:27" x14ac:dyDescent="0.25">
      <c r="A4892" s="24" t="str">
        <f t="shared" si="232"/>
        <v/>
      </c>
      <c r="B4892" s="24" t="str">
        <f t="shared" si="230"/>
        <v/>
      </c>
      <c r="C4892" s="24" t="str">
        <f t="shared" si="231"/>
        <v/>
      </c>
      <c r="D4892" s="24">
        <v>2026</v>
      </c>
      <c r="E4892" s="7" t="s">
        <v>5197</v>
      </c>
      <c r="F4892" s="7" t="s">
        <v>5191</v>
      </c>
      <c r="G4892" s="7" t="s">
        <v>47</v>
      </c>
      <c r="H4892" s="7" t="s">
        <v>27</v>
      </c>
      <c r="I4892" s="8">
        <v>0.33300000000000002</v>
      </c>
      <c r="J4892" s="8">
        <v>0.57099999999999995</v>
      </c>
      <c r="K4892" s="8">
        <v>0.55600000000000005</v>
      </c>
      <c r="L4892" s="8">
        <v>1.127</v>
      </c>
      <c r="M4892" s="7">
        <v>3</v>
      </c>
      <c r="N4892" s="7">
        <v>14</v>
      </c>
      <c r="O4892" s="7">
        <v>9</v>
      </c>
      <c r="P4892" s="7">
        <v>4</v>
      </c>
      <c r="Q4892" s="7">
        <v>3</v>
      </c>
      <c r="R4892" s="7">
        <v>0</v>
      </c>
      <c r="S4892" s="7">
        <v>1</v>
      </c>
      <c r="T4892" s="7">
        <v>0</v>
      </c>
      <c r="U4892" s="7">
        <v>3</v>
      </c>
      <c r="V4892" s="7">
        <v>1</v>
      </c>
      <c r="W4892" s="7">
        <v>4</v>
      </c>
      <c r="X4892" s="7">
        <v>2</v>
      </c>
      <c r="Y4892" s="7">
        <v>0</v>
      </c>
      <c r="Z4892" s="7">
        <v>0</v>
      </c>
      <c r="AA4892"/>
    </row>
    <row r="4893" spans="1:27" x14ac:dyDescent="0.25">
      <c r="A4893" s="24" t="str">
        <f t="shared" si="232"/>
        <v/>
      </c>
      <c r="B4893" s="24" t="str">
        <f t="shared" si="230"/>
        <v/>
      </c>
      <c r="C4893" s="24" t="str">
        <f t="shared" si="231"/>
        <v/>
      </c>
      <c r="D4893" s="24">
        <v>2026</v>
      </c>
      <c r="E4893" s="7" t="s">
        <v>5198</v>
      </c>
      <c r="F4893" s="7" t="s">
        <v>5191</v>
      </c>
      <c r="G4893" s="7" t="s">
        <v>37</v>
      </c>
      <c r="H4893" s="7" t="s">
        <v>44</v>
      </c>
      <c r="I4893" s="8">
        <v>0.28899999999999998</v>
      </c>
      <c r="J4893" s="8">
        <v>0.35899999999999999</v>
      </c>
      <c r="K4893" s="8">
        <v>0.42199999999999999</v>
      </c>
      <c r="L4893" s="8">
        <v>0.78</v>
      </c>
      <c r="M4893" s="7">
        <v>28</v>
      </c>
      <c r="N4893" s="7">
        <v>92</v>
      </c>
      <c r="O4893" s="7">
        <v>83</v>
      </c>
      <c r="P4893" s="7">
        <v>15</v>
      </c>
      <c r="Q4893" s="7">
        <v>24</v>
      </c>
      <c r="R4893" s="7">
        <v>8</v>
      </c>
      <c r="S4893" s="7">
        <v>0</v>
      </c>
      <c r="T4893" s="7">
        <v>1</v>
      </c>
      <c r="U4893" s="7">
        <v>14</v>
      </c>
      <c r="V4893" s="7">
        <v>2</v>
      </c>
      <c r="W4893" s="7">
        <v>7</v>
      </c>
      <c r="X4893" s="7">
        <v>22</v>
      </c>
      <c r="Y4893" s="7">
        <v>1</v>
      </c>
      <c r="Z4893" s="7">
        <v>0</v>
      </c>
      <c r="AA4893"/>
    </row>
    <row r="4894" spans="1:27" x14ac:dyDescent="0.25">
      <c r="A4894" s="24" t="str">
        <f t="shared" si="232"/>
        <v/>
      </c>
      <c r="B4894" s="24" t="str">
        <f t="shared" si="230"/>
        <v/>
      </c>
      <c r="C4894" s="24" t="str">
        <f t="shared" si="231"/>
        <v/>
      </c>
      <c r="D4894" s="24">
        <v>2026</v>
      </c>
      <c r="E4894" s="7" t="s">
        <v>5202</v>
      </c>
      <c r="F4894" s="7" t="s">
        <v>5191</v>
      </c>
      <c r="G4894" s="7" t="s">
        <v>47</v>
      </c>
      <c r="H4894" s="7" t="s">
        <v>35</v>
      </c>
      <c r="I4894" s="8">
        <v>0.28799999999999998</v>
      </c>
      <c r="J4894" s="8">
        <v>0.45300000000000001</v>
      </c>
      <c r="K4894" s="8">
        <v>0.379</v>
      </c>
      <c r="L4894" s="8">
        <v>0.83199999999999996</v>
      </c>
      <c r="M4894" s="7">
        <v>26</v>
      </c>
      <c r="N4894" s="7">
        <v>90</v>
      </c>
      <c r="O4894" s="7">
        <v>66</v>
      </c>
      <c r="P4894" s="7">
        <v>21</v>
      </c>
      <c r="Q4894" s="7">
        <v>19</v>
      </c>
      <c r="R4894" s="7">
        <v>2</v>
      </c>
      <c r="S4894" s="7">
        <v>2</v>
      </c>
      <c r="T4894" s="7">
        <v>0</v>
      </c>
      <c r="U4894" s="7">
        <v>9</v>
      </c>
      <c r="V4894" s="7">
        <v>8</v>
      </c>
      <c r="W4894" s="7">
        <v>12</v>
      </c>
      <c r="X4894" s="7">
        <v>21</v>
      </c>
      <c r="Y4894" s="7">
        <v>4</v>
      </c>
      <c r="Z4894" s="7">
        <v>3</v>
      </c>
      <c r="AA4894"/>
    </row>
    <row r="4895" spans="1:27" x14ac:dyDescent="0.25">
      <c r="A4895" s="24">
        <f t="shared" si="232"/>
        <v>1</v>
      </c>
      <c r="B4895" s="24" t="str">
        <f t="shared" si="230"/>
        <v/>
      </c>
      <c r="C4895" s="24" t="str">
        <f t="shared" si="231"/>
        <v/>
      </c>
      <c r="D4895" s="24">
        <v>2026</v>
      </c>
      <c r="E4895" s="7" t="s">
        <v>5199</v>
      </c>
      <c r="F4895" s="7" t="s">
        <v>5191</v>
      </c>
      <c r="G4895" s="7" t="s">
        <v>32</v>
      </c>
      <c r="H4895" s="7" t="s">
        <v>38</v>
      </c>
      <c r="I4895" s="8">
        <v>0.28199999999999997</v>
      </c>
      <c r="J4895" s="8">
        <v>0.4</v>
      </c>
      <c r="K4895" s="8">
        <v>0.55300000000000005</v>
      </c>
      <c r="L4895" s="8">
        <v>0.95299999999999996</v>
      </c>
      <c r="M4895" s="7">
        <v>33</v>
      </c>
      <c r="N4895" s="7">
        <v>126</v>
      </c>
      <c r="O4895" s="7">
        <v>103</v>
      </c>
      <c r="P4895" s="7">
        <v>22</v>
      </c>
      <c r="Q4895" s="7">
        <v>29</v>
      </c>
      <c r="R4895" s="7">
        <v>4</v>
      </c>
      <c r="S4895" s="7">
        <v>0</v>
      </c>
      <c r="T4895" s="7">
        <v>8</v>
      </c>
      <c r="U4895" s="7">
        <v>30</v>
      </c>
      <c r="V4895" s="7">
        <v>5</v>
      </c>
      <c r="W4895" s="7">
        <v>16</v>
      </c>
      <c r="X4895" s="7">
        <v>31</v>
      </c>
      <c r="Y4895" s="7">
        <v>0</v>
      </c>
      <c r="Z4895" s="7">
        <v>0</v>
      </c>
      <c r="AA4895"/>
    </row>
    <row r="4896" spans="1:27" x14ac:dyDescent="0.25">
      <c r="A4896" s="24">
        <f t="shared" si="232"/>
        <v>1</v>
      </c>
      <c r="B4896" s="24" t="str">
        <f t="shared" si="230"/>
        <v/>
      </c>
      <c r="C4896" s="24" t="str">
        <f t="shared" si="231"/>
        <v/>
      </c>
      <c r="D4896" s="24">
        <v>2026</v>
      </c>
      <c r="E4896" s="7" t="s">
        <v>5201</v>
      </c>
      <c r="F4896" s="7" t="s">
        <v>5191</v>
      </c>
      <c r="G4896" s="7" t="s">
        <v>29</v>
      </c>
      <c r="H4896" s="7" t="s">
        <v>40</v>
      </c>
      <c r="I4896" s="8">
        <v>0.27600000000000002</v>
      </c>
      <c r="J4896" s="8">
        <v>0.46500000000000002</v>
      </c>
      <c r="K4896" s="8">
        <v>0.35799999999999998</v>
      </c>
      <c r="L4896" s="8">
        <v>0.82199999999999995</v>
      </c>
      <c r="M4896" s="7">
        <v>39</v>
      </c>
      <c r="N4896" s="7">
        <v>175</v>
      </c>
      <c r="O4896" s="7">
        <v>123</v>
      </c>
      <c r="P4896" s="7">
        <v>33</v>
      </c>
      <c r="Q4896" s="7">
        <v>34</v>
      </c>
      <c r="R4896" s="7">
        <v>6</v>
      </c>
      <c r="S4896" s="7">
        <v>2</v>
      </c>
      <c r="T4896" s="7">
        <v>0</v>
      </c>
      <c r="U4896" s="7">
        <v>18</v>
      </c>
      <c r="V4896" s="7">
        <v>4</v>
      </c>
      <c r="W4896" s="7">
        <v>41</v>
      </c>
      <c r="X4896" s="7">
        <v>38</v>
      </c>
      <c r="Y4896" s="7">
        <v>12</v>
      </c>
      <c r="Z4896" s="7">
        <v>3</v>
      </c>
      <c r="AA4896"/>
    </row>
    <row r="4897" spans="1:27" x14ac:dyDescent="0.25">
      <c r="A4897" s="24" t="str">
        <f t="shared" si="232"/>
        <v/>
      </c>
      <c r="B4897" s="24" t="str">
        <f t="shared" si="230"/>
        <v/>
      </c>
      <c r="C4897" s="24" t="str">
        <f t="shared" si="231"/>
        <v/>
      </c>
      <c r="D4897" s="24">
        <v>2026</v>
      </c>
      <c r="E4897" s="7" t="s">
        <v>5203</v>
      </c>
      <c r="F4897" s="7" t="s">
        <v>5191</v>
      </c>
      <c r="G4897" s="7" t="s">
        <v>24</v>
      </c>
      <c r="H4897" s="7" t="s">
        <v>25</v>
      </c>
      <c r="I4897" s="8">
        <v>0.25</v>
      </c>
      <c r="J4897" s="8">
        <v>0.36</v>
      </c>
      <c r="K4897" s="8">
        <v>0.25</v>
      </c>
      <c r="L4897" s="8">
        <v>0.61</v>
      </c>
      <c r="M4897" s="7">
        <v>7</v>
      </c>
      <c r="N4897" s="7">
        <v>25</v>
      </c>
      <c r="O4897" s="7">
        <v>20</v>
      </c>
      <c r="P4897" s="7">
        <v>5</v>
      </c>
      <c r="Q4897" s="7">
        <v>5</v>
      </c>
      <c r="R4897" s="7">
        <v>0</v>
      </c>
      <c r="S4897" s="7">
        <v>0</v>
      </c>
      <c r="T4897" s="7">
        <v>0</v>
      </c>
      <c r="U4897" s="7">
        <v>3</v>
      </c>
      <c r="V4897" s="7">
        <v>0</v>
      </c>
      <c r="W4897" s="7">
        <v>4</v>
      </c>
      <c r="X4897" s="7">
        <v>8</v>
      </c>
      <c r="Y4897" s="7">
        <v>1</v>
      </c>
      <c r="Z4897" s="7">
        <v>0</v>
      </c>
      <c r="AA4897"/>
    </row>
    <row r="4898" spans="1:27" x14ac:dyDescent="0.25">
      <c r="A4898" s="24" t="str">
        <f t="shared" si="232"/>
        <v/>
      </c>
      <c r="B4898" s="24" t="str">
        <f t="shared" si="230"/>
        <v/>
      </c>
      <c r="C4898" s="24" t="str">
        <f t="shared" si="231"/>
        <v/>
      </c>
      <c r="D4898" s="24">
        <v>2026</v>
      </c>
      <c r="E4898" s="7" t="s">
        <v>5204</v>
      </c>
      <c r="F4898" s="7" t="s">
        <v>5191</v>
      </c>
      <c r="G4898" s="7" t="s">
        <v>47</v>
      </c>
      <c r="H4898" s="7" t="s">
        <v>27</v>
      </c>
      <c r="I4898" s="8">
        <v>0.2</v>
      </c>
      <c r="J4898" s="8">
        <v>0.42899999999999999</v>
      </c>
      <c r="K4898" s="8">
        <v>0.33300000000000002</v>
      </c>
      <c r="L4898" s="8">
        <v>0.76200000000000001</v>
      </c>
      <c r="M4898" s="7">
        <v>8</v>
      </c>
      <c r="N4898" s="7">
        <v>21</v>
      </c>
      <c r="O4898" s="7">
        <v>15</v>
      </c>
      <c r="P4898" s="7">
        <v>2</v>
      </c>
      <c r="Q4898" s="7">
        <v>3</v>
      </c>
      <c r="R4898" s="7">
        <v>2</v>
      </c>
      <c r="S4898" s="7">
        <v>0</v>
      </c>
      <c r="T4898" s="7">
        <v>0</v>
      </c>
      <c r="U4898" s="7">
        <v>4</v>
      </c>
      <c r="V4898" s="7">
        <v>1</v>
      </c>
      <c r="W4898" s="7">
        <v>5</v>
      </c>
      <c r="X4898" s="7">
        <v>9</v>
      </c>
      <c r="Y4898" s="7">
        <v>1</v>
      </c>
      <c r="Z4898" s="7">
        <v>1</v>
      </c>
      <c r="AA4898"/>
    </row>
    <row r="4899" spans="1:27" x14ac:dyDescent="0.25">
      <c r="A4899" s="24">
        <f t="shared" si="232"/>
        <v>1</v>
      </c>
      <c r="B4899" s="24" t="str">
        <f t="shared" si="230"/>
        <v/>
      </c>
      <c r="C4899" s="24" t="str">
        <f t="shared" si="231"/>
        <v/>
      </c>
      <c r="D4899" s="24">
        <v>2026</v>
      </c>
      <c r="E4899" s="7" t="s">
        <v>4105</v>
      </c>
      <c r="F4899" s="7" t="s">
        <v>5191</v>
      </c>
      <c r="G4899" s="7" t="s">
        <v>32</v>
      </c>
      <c r="H4899" s="7" t="s">
        <v>40</v>
      </c>
      <c r="I4899" s="8">
        <v>0.191</v>
      </c>
      <c r="J4899" s="8">
        <v>0.315</v>
      </c>
      <c r="K4899" s="8">
        <v>0.309</v>
      </c>
      <c r="L4899" s="8">
        <v>0.624</v>
      </c>
      <c r="M4899" s="7">
        <v>32</v>
      </c>
      <c r="N4899" s="7">
        <v>116</v>
      </c>
      <c r="O4899" s="7">
        <v>94</v>
      </c>
      <c r="P4899" s="7">
        <v>20</v>
      </c>
      <c r="Q4899" s="7">
        <v>18</v>
      </c>
      <c r="R4899" s="7">
        <v>2</v>
      </c>
      <c r="S4899" s="7">
        <v>0</v>
      </c>
      <c r="T4899" s="7">
        <v>3</v>
      </c>
      <c r="U4899" s="7">
        <v>13</v>
      </c>
      <c r="V4899" s="7">
        <v>6</v>
      </c>
      <c r="W4899" s="7">
        <v>11</v>
      </c>
      <c r="X4899" s="7">
        <v>45</v>
      </c>
      <c r="Y4899" s="7">
        <v>1</v>
      </c>
      <c r="Z4899" s="7">
        <v>1</v>
      </c>
      <c r="AA4899"/>
    </row>
    <row r="4900" spans="1:27" x14ac:dyDescent="0.25">
      <c r="A4900" s="24" t="str">
        <f t="shared" si="232"/>
        <v/>
      </c>
      <c r="B4900" s="24" t="str">
        <f t="shared" si="230"/>
        <v/>
      </c>
      <c r="C4900" s="24" t="str">
        <f t="shared" si="231"/>
        <v/>
      </c>
      <c r="D4900" s="24">
        <v>2026</v>
      </c>
      <c r="E4900" s="7" t="s">
        <v>5205</v>
      </c>
      <c r="F4900" s="7" t="s">
        <v>5191</v>
      </c>
      <c r="G4900" s="7" t="s">
        <v>24</v>
      </c>
      <c r="H4900" s="7" t="s">
        <v>64</v>
      </c>
      <c r="I4900" s="8">
        <v>0.19</v>
      </c>
      <c r="J4900" s="8">
        <v>0.34599999999999997</v>
      </c>
      <c r="K4900" s="8">
        <v>0.19</v>
      </c>
      <c r="L4900" s="8">
        <v>0.53700000000000003</v>
      </c>
      <c r="M4900" s="7">
        <v>8</v>
      </c>
      <c r="N4900" s="7">
        <v>27</v>
      </c>
      <c r="O4900" s="7">
        <v>21</v>
      </c>
      <c r="P4900" s="7">
        <v>4</v>
      </c>
      <c r="Q4900" s="7">
        <v>4</v>
      </c>
      <c r="R4900" s="7">
        <v>0</v>
      </c>
      <c r="S4900" s="7">
        <v>0</v>
      </c>
      <c r="T4900" s="7">
        <v>0</v>
      </c>
      <c r="U4900" s="7">
        <v>0</v>
      </c>
      <c r="V4900" s="7">
        <v>1</v>
      </c>
      <c r="W4900" s="7">
        <v>4</v>
      </c>
      <c r="X4900" s="7">
        <v>7</v>
      </c>
      <c r="Y4900" s="7">
        <v>3</v>
      </c>
      <c r="Z4900" s="7">
        <v>1</v>
      </c>
      <c r="AA4900"/>
    </row>
    <row r="4901" spans="1:27" x14ac:dyDescent="0.25">
      <c r="A4901" s="24">
        <f t="shared" si="232"/>
        <v>1</v>
      </c>
      <c r="B4901" s="24" t="str">
        <f t="shared" si="230"/>
        <v/>
      </c>
      <c r="C4901" s="24" t="str">
        <f t="shared" si="231"/>
        <v/>
      </c>
      <c r="D4901" s="24">
        <v>2026</v>
      </c>
      <c r="E4901" s="7" t="s">
        <v>5206</v>
      </c>
      <c r="F4901" s="7" t="s">
        <v>5191</v>
      </c>
      <c r="G4901" s="7" t="s">
        <v>29</v>
      </c>
      <c r="H4901" s="7" t="s">
        <v>38</v>
      </c>
      <c r="I4901" s="8">
        <v>0.1</v>
      </c>
      <c r="J4901" s="8">
        <v>0.1</v>
      </c>
      <c r="K4901" s="8">
        <v>0.2</v>
      </c>
      <c r="L4901" s="8">
        <v>0.3</v>
      </c>
      <c r="M4901" s="7">
        <v>5</v>
      </c>
      <c r="N4901" s="7">
        <v>10</v>
      </c>
      <c r="O4901" s="7">
        <v>10</v>
      </c>
      <c r="P4901" s="7">
        <v>1</v>
      </c>
      <c r="Q4901" s="7">
        <v>1</v>
      </c>
      <c r="R4901" s="7">
        <v>1</v>
      </c>
      <c r="S4901" s="7">
        <v>0</v>
      </c>
      <c r="T4901" s="7">
        <v>0</v>
      </c>
      <c r="U4901" s="7">
        <v>0</v>
      </c>
      <c r="V4901" s="7">
        <v>0</v>
      </c>
      <c r="W4901" s="7">
        <v>0</v>
      </c>
      <c r="X4901" s="7">
        <v>6</v>
      </c>
      <c r="Y4901" s="7">
        <v>0</v>
      </c>
      <c r="Z4901" s="7">
        <v>0</v>
      </c>
      <c r="AA4901"/>
    </row>
    <row r="4902" spans="1:27" x14ac:dyDescent="0.25">
      <c r="A4902" s="24" t="str">
        <f t="shared" si="232"/>
        <v/>
      </c>
      <c r="B4902" s="24" t="str">
        <f t="shared" si="230"/>
        <v/>
      </c>
      <c r="C4902" s="24" t="str">
        <f t="shared" si="231"/>
        <v/>
      </c>
      <c r="D4902" s="24">
        <v>2026</v>
      </c>
      <c r="E4902" s="7" t="s">
        <v>5207</v>
      </c>
      <c r="F4902" s="7" t="s">
        <v>5191</v>
      </c>
      <c r="G4902" s="7" t="s">
        <v>47</v>
      </c>
      <c r="H4902" s="7" t="s">
        <v>42</v>
      </c>
      <c r="I4902" s="8">
        <v>0</v>
      </c>
      <c r="J4902" s="8">
        <v>0.33300000000000002</v>
      </c>
      <c r="K4902" s="8">
        <v>0</v>
      </c>
      <c r="L4902" s="8">
        <v>0.33300000000000002</v>
      </c>
      <c r="M4902" s="7">
        <v>2</v>
      </c>
      <c r="N4902" s="7">
        <v>3</v>
      </c>
      <c r="O4902" s="7">
        <v>2</v>
      </c>
      <c r="P4902" s="7">
        <v>1</v>
      </c>
      <c r="Q4902" s="7">
        <v>0</v>
      </c>
      <c r="R4902" s="7">
        <v>0</v>
      </c>
      <c r="S4902" s="7">
        <v>0</v>
      </c>
      <c r="T4902" s="7">
        <v>0</v>
      </c>
      <c r="U4902" s="7">
        <v>0</v>
      </c>
      <c r="V4902" s="7">
        <v>0</v>
      </c>
      <c r="W4902" s="7">
        <v>1</v>
      </c>
      <c r="X4902" s="7">
        <v>1</v>
      </c>
      <c r="Y4902" s="7">
        <v>0</v>
      </c>
      <c r="Z4902" s="7">
        <v>0</v>
      </c>
      <c r="AA4902"/>
    </row>
    <row r="4903" spans="1:27" x14ac:dyDescent="0.25">
      <c r="A4903" s="24" t="str">
        <f t="shared" si="232"/>
        <v/>
      </c>
      <c r="B4903" s="24" t="str">
        <f t="shared" si="230"/>
        <v/>
      </c>
      <c r="C4903" s="24" t="str">
        <f t="shared" si="231"/>
        <v/>
      </c>
      <c r="D4903" s="24">
        <v>2026</v>
      </c>
      <c r="E4903" s="7" t="s">
        <v>5208</v>
      </c>
      <c r="F4903" s="7" t="s">
        <v>5209</v>
      </c>
      <c r="G4903" s="7" t="s">
        <v>37</v>
      </c>
      <c r="H4903" s="7" t="s">
        <v>35</v>
      </c>
      <c r="I4903" s="8">
        <v>0.39200000000000002</v>
      </c>
      <c r="J4903" s="8">
        <v>0.52400000000000002</v>
      </c>
      <c r="K4903" s="8">
        <v>0.46400000000000002</v>
      </c>
      <c r="L4903" s="8">
        <v>0.98799999999999999</v>
      </c>
      <c r="M4903" s="7">
        <v>41</v>
      </c>
      <c r="N4903" s="7">
        <v>209</v>
      </c>
      <c r="O4903" s="7">
        <v>153</v>
      </c>
      <c r="P4903" s="7">
        <v>44</v>
      </c>
      <c r="Q4903" s="7">
        <v>60</v>
      </c>
      <c r="R4903" s="7">
        <v>6</v>
      </c>
      <c r="S4903" s="7">
        <v>1</v>
      </c>
      <c r="T4903" s="7">
        <v>1</v>
      </c>
      <c r="U4903" s="7">
        <v>38</v>
      </c>
      <c r="V4903" s="7">
        <v>18</v>
      </c>
      <c r="W4903" s="7">
        <v>30</v>
      </c>
      <c r="X4903" s="7">
        <v>17</v>
      </c>
      <c r="Y4903" s="7">
        <v>5</v>
      </c>
      <c r="Z4903" s="7">
        <v>2</v>
      </c>
      <c r="AA4903"/>
    </row>
    <row r="4904" spans="1:27" x14ac:dyDescent="0.25">
      <c r="A4904" s="24" t="str">
        <f t="shared" si="232"/>
        <v/>
      </c>
      <c r="B4904" s="24" t="str">
        <f t="shared" si="230"/>
        <v/>
      </c>
      <c r="C4904" s="24" t="str">
        <f t="shared" si="231"/>
        <v/>
      </c>
      <c r="D4904" s="24">
        <v>2026</v>
      </c>
      <c r="E4904" s="7" t="s">
        <v>5210</v>
      </c>
      <c r="F4904" s="7" t="s">
        <v>5209</v>
      </c>
      <c r="G4904" s="7" t="s">
        <v>37</v>
      </c>
      <c r="H4904" s="7" t="s">
        <v>38</v>
      </c>
      <c r="I4904" s="8">
        <v>0.38100000000000001</v>
      </c>
      <c r="J4904" s="8">
        <v>0.51200000000000001</v>
      </c>
      <c r="K4904" s="8">
        <v>0.65</v>
      </c>
      <c r="L4904" s="8">
        <v>1.1619999999999999</v>
      </c>
      <c r="M4904" s="7">
        <v>45</v>
      </c>
      <c r="N4904" s="7">
        <v>207</v>
      </c>
      <c r="O4904" s="7">
        <v>160</v>
      </c>
      <c r="P4904" s="7">
        <v>39</v>
      </c>
      <c r="Q4904" s="7">
        <v>61</v>
      </c>
      <c r="R4904" s="7">
        <v>9</v>
      </c>
      <c r="S4904" s="7">
        <v>2</v>
      </c>
      <c r="T4904" s="7">
        <v>10</v>
      </c>
      <c r="U4904" s="7">
        <v>46</v>
      </c>
      <c r="V4904" s="7">
        <v>7</v>
      </c>
      <c r="W4904" s="7">
        <v>38</v>
      </c>
      <c r="X4904" s="7">
        <v>40</v>
      </c>
      <c r="Y4904" s="7">
        <v>3</v>
      </c>
      <c r="Z4904" s="7">
        <v>0</v>
      </c>
      <c r="AA4904"/>
    </row>
    <row r="4905" spans="1:27" x14ac:dyDescent="0.25">
      <c r="A4905" s="24">
        <f t="shared" si="232"/>
        <v>1</v>
      </c>
      <c r="B4905" s="24" t="str">
        <f t="shared" si="230"/>
        <v/>
      </c>
      <c r="C4905" s="24">
        <f t="shared" si="231"/>
        <v>1</v>
      </c>
      <c r="D4905" s="24">
        <v>2026</v>
      </c>
      <c r="E4905" s="7" t="s">
        <v>5211</v>
      </c>
      <c r="F4905" s="7" t="s">
        <v>5209</v>
      </c>
      <c r="G4905" s="7" t="s">
        <v>29</v>
      </c>
      <c r="H4905" s="7" t="s">
        <v>25</v>
      </c>
      <c r="I4905" s="8">
        <v>0.34699999999999998</v>
      </c>
      <c r="J4905" s="8">
        <v>0.48099999999999998</v>
      </c>
      <c r="K4905" s="8">
        <v>0.41099999999999998</v>
      </c>
      <c r="L4905" s="8">
        <v>0.89200000000000002</v>
      </c>
      <c r="M4905" s="7">
        <v>38</v>
      </c>
      <c r="N4905" s="7">
        <v>161</v>
      </c>
      <c r="O4905" s="7">
        <v>124</v>
      </c>
      <c r="P4905" s="7">
        <v>29</v>
      </c>
      <c r="Q4905" s="7">
        <v>43</v>
      </c>
      <c r="R4905" s="7">
        <v>3</v>
      </c>
      <c r="S4905" s="7">
        <v>1</v>
      </c>
      <c r="T4905" s="7">
        <v>1</v>
      </c>
      <c r="U4905" s="7">
        <v>33</v>
      </c>
      <c r="V4905" s="7">
        <v>6</v>
      </c>
      <c r="W4905" s="7">
        <v>27</v>
      </c>
      <c r="X4905" s="7">
        <v>9</v>
      </c>
      <c r="Y4905" s="7">
        <v>7</v>
      </c>
      <c r="Z4905" s="7">
        <v>5</v>
      </c>
      <c r="AA4905"/>
    </row>
    <row r="4906" spans="1:27" x14ac:dyDescent="0.25">
      <c r="A4906" s="24" t="str">
        <f t="shared" si="232"/>
        <v/>
      </c>
      <c r="B4906" s="24" t="str">
        <f t="shared" si="230"/>
        <v/>
      </c>
      <c r="C4906" s="24" t="str">
        <f t="shared" si="231"/>
        <v/>
      </c>
      <c r="D4906" s="24">
        <v>2026</v>
      </c>
      <c r="E4906" s="7" t="s">
        <v>5212</v>
      </c>
      <c r="F4906" s="7" t="s">
        <v>5209</v>
      </c>
      <c r="G4906" s="7" t="s">
        <v>37</v>
      </c>
      <c r="H4906" s="7" t="s">
        <v>40</v>
      </c>
      <c r="I4906" s="8">
        <v>0.34599999999999997</v>
      </c>
      <c r="J4906" s="8">
        <v>0.46</v>
      </c>
      <c r="K4906" s="8">
        <v>0.51900000000000002</v>
      </c>
      <c r="L4906" s="8">
        <v>0.97799999999999998</v>
      </c>
      <c r="M4906" s="7">
        <v>42</v>
      </c>
      <c r="N4906" s="7">
        <v>202</v>
      </c>
      <c r="O4906" s="7">
        <v>162</v>
      </c>
      <c r="P4906" s="7">
        <v>41</v>
      </c>
      <c r="Q4906" s="7">
        <v>56</v>
      </c>
      <c r="R4906" s="7">
        <v>4</v>
      </c>
      <c r="S4906" s="7">
        <v>0</v>
      </c>
      <c r="T4906" s="7">
        <v>8</v>
      </c>
      <c r="U4906" s="7">
        <v>36</v>
      </c>
      <c r="V4906" s="7">
        <v>7</v>
      </c>
      <c r="W4906" s="7">
        <v>28</v>
      </c>
      <c r="X4906" s="7">
        <v>18</v>
      </c>
      <c r="Y4906" s="7">
        <v>2</v>
      </c>
      <c r="Z4906" s="7">
        <v>2</v>
      </c>
      <c r="AA4906"/>
    </row>
    <row r="4907" spans="1:27" x14ac:dyDescent="0.25">
      <c r="A4907" s="24" t="str">
        <f t="shared" si="232"/>
        <v/>
      </c>
      <c r="B4907" s="24" t="str">
        <f t="shared" si="230"/>
        <v/>
      </c>
      <c r="C4907" s="24" t="str">
        <f t="shared" si="231"/>
        <v/>
      </c>
      <c r="D4907" s="24">
        <v>2026</v>
      </c>
      <c r="E4907" s="7" t="s">
        <v>5213</v>
      </c>
      <c r="F4907" s="7" t="s">
        <v>5209</v>
      </c>
      <c r="G4907" s="7" t="s">
        <v>37</v>
      </c>
      <c r="H4907" s="7" t="s">
        <v>27</v>
      </c>
      <c r="I4907" s="8">
        <v>0.29699999999999999</v>
      </c>
      <c r="J4907" s="8">
        <v>0.4</v>
      </c>
      <c r="K4907" s="8">
        <v>0.441</v>
      </c>
      <c r="L4907" s="8">
        <v>0.84099999999999997</v>
      </c>
      <c r="M4907" s="7">
        <v>38</v>
      </c>
      <c r="N4907" s="7">
        <v>173</v>
      </c>
      <c r="O4907" s="7">
        <v>145</v>
      </c>
      <c r="P4907" s="7">
        <v>39</v>
      </c>
      <c r="Q4907" s="7">
        <v>43</v>
      </c>
      <c r="R4907" s="7">
        <v>8</v>
      </c>
      <c r="S4907" s="7">
        <v>2</v>
      </c>
      <c r="T4907" s="7">
        <v>3</v>
      </c>
      <c r="U4907" s="7">
        <v>23</v>
      </c>
      <c r="V4907" s="7">
        <v>7</v>
      </c>
      <c r="W4907" s="7">
        <v>18</v>
      </c>
      <c r="X4907" s="7">
        <v>41</v>
      </c>
      <c r="Y4907" s="7">
        <v>16</v>
      </c>
      <c r="Z4907" s="7">
        <v>3</v>
      </c>
      <c r="AA4907"/>
    </row>
    <row r="4908" spans="1:27" x14ac:dyDescent="0.25">
      <c r="A4908" s="24">
        <f t="shared" si="232"/>
        <v>1</v>
      </c>
      <c r="B4908" s="24" t="str">
        <f t="shared" si="230"/>
        <v/>
      </c>
      <c r="C4908" s="24">
        <f t="shared" si="231"/>
        <v>1</v>
      </c>
      <c r="D4908" s="24">
        <v>2026</v>
      </c>
      <c r="E4908" s="7" t="s">
        <v>3445</v>
      </c>
      <c r="F4908" s="7" t="s">
        <v>5209</v>
      </c>
      <c r="G4908" s="7" t="s">
        <v>29</v>
      </c>
      <c r="H4908" s="7" t="s">
        <v>42</v>
      </c>
      <c r="I4908" s="8">
        <v>0.28399999999999997</v>
      </c>
      <c r="J4908" s="8">
        <v>0.371</v>
      </c>
      <c r="K4908" s="8">
        <v>0.35199999999999998</v>
      </c>
      <c r="L4908" s="8">
        <v>0.72299999999999998</v>
      </c>
      <c r="M4908" s="7">
        <v>42</v>
      </c>
      <c r="N4908" s="7">
        <v>191</v>
      </c>
      <c r="O4908" s="7">
        <v>162</v>
      </c>
      <c r="P4908" s="7">
        <v>34</v>
      </c>
      <c r="Q4908" s="7">
        <v>46</v>
      </c>
      <c r="R4908" s="7">
        <v>9</v>
      </c>
      <c r="S4908" s="7">
        <v>1</v>
      </c>
      <c r="T4908" s="7">
        <v>0</v>
      </c>
      <c r="U4908" s="7">
        <v>23</v>
      </c>
      <c r="V4908" s="7">
        <v>13</v>
      </c>
      <c r="W4908" s="7">
        <v>10</v>
      </c>
      <c r="X4908" s="7">
        <v>24</v>
      </c>
      <c r="Y4908" s="7">
        <v>6</v>
      </c>
      <c r="Z4908" s="7">
        <v>2</v>
      </c>
      <c r="AA4908"/>
    </row>
    <row r="4909" spans="1:27" x14ac:dyDescent="0.25">
      <c r="A4909" s="24">
        <f t="shared" si="232"/>
        <v>1</v>
      </c>
      <c r="B4909" s="24" t="str">
        <f t="shared" si="230"/>
        <v/>
      </c>
      <c r="C4909" s="24" t="str">
        <f t="shared" si="231"/>
        <v/>
      </c>
      <c r="D4909" s="24">
        <v>2026</v>
      </c>
      <c r="E4909" s="7" t="s">
        <v>5214</v>
      </c>
      <c r="F4909" s="7" t="s">
        <v>5209</v>
      </c>
      <c r="G4909" s="7" t="s">
        <v>29</v>
      </c>
      <c r="H4909" s="7" t="s">
        <v>33</v>
      </c>
      <c r="I4909" s="8">
        <v>0.26900000000000002</v>
      </c>
      <c r="J4909" s="8">
        <v>0.38800000000000001</v>
      </c>
      <c r="K4909" s="8">
        <v>0.44</v>
      </c>
      <c r="L4909" s="8">
        <v>0.82799999999999996</v>
      </c>
      <c r="M4909" s="7">
        <v>37</v>
      </c>
      <c r="N4909" s="7">
        <v>166</v>
      </c>
      <c r="O4909" s="7">
        <v>134</v>
      </c>
      <c r="P4909" s="7">
        <v>29</v>
      </c>
      <c r="Q4909" s="7">
        <v>36</v>
      </c>
      <c r="R4909" s="7">
        <v>6</v>
      </c>
      <c r="S4909" s="7">
        <v>1</v>
      </c>
      <c r="T4909" s="7">
        <v>5</v>
      </c>
      <c r="U4909" s="7">
        <v>29</v>
      </c>
      <c r="V4909" s="7">
        <v>6</v>
      </c>
      <c r="W4909" s="7">
        <v>22</v>
      </c>
      <c r="X4909" s="7">
        <v>34</v>
      </c>
      <c r="Y4909" s="7">
        <v>4</v>
      </c>
      <c r="Z4909" s="7">
        <v>6</v>
      </c>
      <c r="AA4909"/>
    </row>
    <row r="4910" spans="1:27" x14ac:dyDescent="0.25">
      <c r="A4910" s="24" t="str">
        <f t="shared" si="232"/>
        <v/>
      </c>
      <c r="B4910" s="24" t="str">
        <f t="shared" si="230"/>
        <v/>
      </c>
      <c r="C4910" s="24" t="str">
        <f t="shared" si="231"/>
        <v/>
      </c>
      <c r="D4910" s="24">
        <v>2026</v>
      </c>
      <c r="E4910" s="7" t="s">
        <v>5215</v>
      </c>
      <c r="F4910" s="7" t="s">
        <v>5209</v>
      </c>
      <c r="G4910" s="7" t="s">
        <v>47</v>
      </c>
      <c r="H4910" s="7" t="s">
        <v>42</v>
      </c>
      <c r="I4910" s="8">
        <v>0.5</v>
      </c>
      <c r="J4910" s="8">
        <v>0.5</v>
      </c>
      <c r="K4910" s="8">
        <v>0.5</v>
      </c>
      <c r="L4910" s="8">
        <v>1</v>
      </c>
      <c r="M4910" s="7">
        <v>3</v>
      </c>
      <c r="N4910" s="7">
        <v>6</v>
      </c>
      <c r="O4910" s="7">
        <v>6</v>
      </c>
      <c r="P4910" s="7">
        <v>2</v>
      </c>
      <c r="Q4910" s="7">
        <v>3</v>
      </c>
      <c r="R4910" s="7">
        <v>0</v>
      </c>
      <c r="S4910" s="7">
        <v>0</v>
      </c>
      <c r="T4910" s="7">
        <v>0</v>
      </c>
      <c r="U4910" s="7">
        <v>0</v>
      </c>
      <c r="V4910" s="7">
        <v>0</v>
      </c>
      <c r="W4910" s="7">
        <v>0</v>
      </c>
      <c r="X4910" s="7">
        <v>3</v>
      </c>
      <c r="Y4910" s="7">
        <v>0</v>
      </c>
      <c r="Z4910" s="7">
        <v>0</v>
      </c>
      <c r="AA4910"/>
    </row>
    <row r="4911" spans="1:27" x14ac:dyDescent="0.25">
      <c r="A4911" s="24" t="str">
        <f t="shared" si="232"/>
        <v/>
      </c>
      <c r="B4911" s="24" t="str">
        <f t="shared" si="230"/>
        <v/>
      </c>
      <c r="C4911" s="24" t="str">
        <f t="shared" si="231"/>
        <v/>
      </c>
      <c r="D4911" s="24">
        <v>2026</v>
      </c>
      <c r="E4911" s="7" t="s">
        <v>5216</v>
      </c>
      <c r="F4911" s="7" t="s">
        <v>5209</v>
      </c>
      <c r="G4911" s="7" t="s">
        <v>37</v>
      </c>
      <c r="H4911" s="7" t="s">
        <v>35</v>
      </c>
      <c r="I4911" s="8">
        <v>0.32</v>
      </c>
      <c r="J4911" s="8">
        <v>0.39700000000000002</v>
      </c>
      <c r="K4911" s="8">
        <v>0.50800000000000001</v>
      </c>
      <c r="L4911" s="8">
        <v>0.90500000000000003</v>
      </c>
      <c r="M4911" s="7">
        <v>32</v>
      </c>
      <c r="N4911" s="7">
        <v>141</v>
      </c>
      <c r="O4911" s="7">
        <v>122</v>
      </c>
      <c r="P4911" s="7">
        <v>18</v>
      </c>
      <c r="Q4911" s="7">
        <v>39</v>
      </c>
      <c r="R4911" s="7">
        <v>6</v>
      </c>
      <c r="S4911" s="7">
        <v>1</v>
      </c>
      <c r="T4911" s="7">
        <v>5</v>
      </c>
      <c r="U4911" s="7">
        <v>26</v>
      </c>
      <c r="V4911" s="7">
        <v>2</v>
      </c>
      <c r="W4911" s="7">
        <v>15</v>
      </c>
      <c r="X4911" s="7">
        <v>19</v>
      </c>
      <c r="Y4911" s="7">
        <v>3</v>
      </c>
      <c r="Z4911" s="7">
        <v>0</v>
      </c>
      <c r="AA4911"/>
    </row>
    <row r="4912" spans="1:27" x14ac:dyDescent="0.25">
      <c r="A4912" s="24" t="str">
        <f t="shared" si="232"/>
        <v/>
      </c>
      <c r="B4912" s="24" t="str">
        <f t="shared" si="230"/>
        <v/>
      </c>
      <c r="C4912" s="24" t="str">
        <f t="shared" si="231"/>
        <v/>
      </c>
      <c r="D4912" s="24">
        <v>2026</v>
      </c>
      <c r="E4912" s="7" t="s">
        <v>5217</v>
      </c>
      <c r="F4912" s="7" t="s">
        <v>5209</v>
      </c>
      <c r="G4912" s="7" t="s">
        <v>24</v>
      </c>
      <c r="H4912" s="7" t="s">
        <v>33</v>
      </c>
      <c r="I4912" s="8">
        <v>0.28299999999999997</v>
      </c>
      <c r="J4912" s="8">
        <v>0.38700000000000001</v>
      </c>
      <c r="K4912" s="8">
        <v>0.35799999999999998</v>
      </c>
      <c r="L4912" s="8">
        <v>0.746</v>
      </c>
      <c r="M4912" s="7">
        <v>17</v>
      </c>
      <c r="N4912" s="7">
        <v>62</v>
      </c>
      <c r="O4912" s="7">
        <v>53</v>
      </c>
      <c r="P4912" s="7">
        <v>12</v>
      </c>
      <c r="Q4912" s="7">
        <v>15</v>
      </c>
      <c r="R4912" s="7">
        <v>1</v>
      </c>
      <c r="S4912" s="7">
        <v>0</v>
      </c>
      <c r="T4912" s="7">
        <v>1</v>
      </c>
      <c r="U4912" s="7">
        <v>8</v>
      </c>
      <c r="V4912" s="7">
        <v>2</v>
      </c>
      <c r="W4912" s="7">
        <v>7</v>
      </c>
      <c r="X4912" s="7">
        <v>16</v>
      </c>
      <c r="Y4912" s="7">
        <v>3</v>
      </c>
      <c r="Z4912" s="7">
        <v>1</v>
      </c>
      <c r="AA4912"/>
    </row>
    <row r="4913" spans="1:27" x14ac:dyDescent="0.25">
      <c r="A4913" s="24" t="str">
        <f t="shared" si="232"/>
        <v/>
      </c>
      <c r="B4913" s="24" t="str">
        <f t="shared" si="230"/>
        <v/>
      </c>
      <c r="C4913" s="24" t="str">
        <f t="shared" si="231"/>
        <v/>
      </c>
      <c r="D4913" s="24">
        <v>2026</v>
      </c>
      <c r="E4913" s="7" t="s">
        <v>5218</v>
      </c>
      <c r="F4913" s="7" t="s">
        <v>5209</v>
      </c>
      <c r="G4913" s="7" t="s">
        <v>37</v>
      </c>
      <c r="H4913" s="7" t="s">
        <v>44</v>
      </c>
      <c r="I4913" s="8">
        <v>0.26900000000000002</v>
      </c>
      <c r="J4913" s="8">
        <v>0.32600000000000001</v>
      </c>
      <c r="K4913" s="8">
        <v>0.41</v>
      </c>
      <c r="L4913" s="8">
        <v>0.73599999999999999</v>
      </c>
      <c r="M4913" s="7">
        <v>19</v>
      </c>
      <c r="N4913" s="7">
        <v>86</v>
      </c>
      <c r="O4913" s="7">
        <v>78</v>
      </c>
      <c r="P4913" s="7">
        <v>8</v>
      </c>
      <c r="Q4913" s="7">
        <v>21</v>
      </c>
      <c r="R4913" s="7">
        <v>5</v>
      </c>
      <c r="S4913" s="7">
        <v>0</v>
      </c>
      <c r="T4913" s="7">
        <v>2</v>
      </c>
      <c r="U4913" s="7">
        <v>9</v>
      </c>
      <c r="V4913" s="7">
        <v>2</v>
      </c>
      <c r="W4913" s="7">
        <v>5</v>
      </c>
      <c r="X4913" s="7">
        <v>9</v>
      </c>
      <c r="Y4913" s="7">
        <v>2</v>
      </c>
      <c r="Z4913" s="7">
        <v>0</v>
      </c>
      <c r="AA4913"/>
    </row>
    <row r="4914" spans="1:27" x14ac:dyDescent="0.25">
      <c r="A4914" s="24">
        <f t="shared" si="232"/>
        <v>1</v>
      </c>
      <c r="B4914" s="24" t="str">
        <f t="shared" si="230"/>
        <v/>
      </c>
      <c r="C4914" s="24" t="str">
        <f t="shared" si="231"/>
        <v/>
      </c>
      <c r="D4914" s="24">
        <v>2026</v>
      </c>
      <c r="E4914" s="7" t="s">
        <v>5219</v>
      </c>
      <c r="F4914" s="7" t="s">
        <v>5209</v>
      </c>
      <c r="G4914" s="7" t="s">
        <v>29</v>
      </c>
      <c r="H4914" s="7" t="s">
        <v>25</v>
      </c>
      <c r="I4914" s="8">
        <v>0.253</v>
      </c>
      <c r="J4914" s="8">
        <v>0.41</v>
      </c>
      <c r="K4914" s="8">
        <v>0.32600000000000001</v>
      </c>
      <c r="L4914" s="8">
        <v>0.73599999999999999</v>
      </c>
      <c r="M4914" s="7">
        <v>31</v>
      </c>
      <c r="N4914" s="7">
        <v>126</v>
      </c>
      <c r="O4914" s="7">
        <v>95</v>
      </c>
      <c r="P4914" s="7">
        <v>16</v>
      </c>
      <c r="Q4914" s="7">
        <v>24</v>
      </c>
      <c r="R4914" s="7">
        <v>4</v>
      </c>
      <c r="S4914" s="7">
        <v>0</v>
      </c>
      <c r="T4914" s="7">
        <v>1</v>
      </c>
      <c r="U4914" s="7">
        <v>9</v>
      </c>
      <c r="V4914" s="7">
        <v>8</v>
      </c>
      <c r="W4914" s="7">
        <v>18</v>
      </c>
      <c r="X4914" s="7">
        <v>19</v>
      </c>
      <c r="Y4914" s="7">
        <v>1</v>
      </c>
      <c r="Z4914" s="7">
        <v>0</v>
      </c>
      <c r="AA4914"/>
    </row>
    <row r="4915" spans="1:27" x14ac:dyDescent="0.25">
      <c r="A4915" s="24">
        <f t="shared" si="232"/>
        <v>1</v>
      </c>
      <c r="B4915" s="24" t="str">
        <f t="shared" si="230"/>
        <v/>
      </c>
      <c r="C4915" s="24" t="str">
        <f t="shared" si="231"/>
        <v/>
      </c>
      <c r="D4915" s="24">
        <v>2026</v>
      </c>
      <c r="E4915" s="7" t="s">
        <v>5220</v>
      </c>
      <c r="F4915" s="7" t="s">
        <v>5209</v>
      </c>
      <c r="G4915" s="7" t="s">
        <v>29</v>
      </c>
      <c r="H4915" s="7" t="s">
        <v>44</v>
      </c>
      <c r="I4915" s="8">
        <v>0.25</v>
      </c>
      <c r="J4915" s="8">
        <v>0.33300000000000002</v>
      </c>
      <c r="K4915" s="8">
        <v>0.25</v>
      </c>
      <c r="L4915" s="8">
        <v>0.58299999999999996</v>
      </c>
      <c r="M4915" s="7">
        <v>3</v>
      </c>
      <c r="N4915" s="7">
        <v>9</v>
      </c>
      <c r="O4915" s="7">
        <v>8</v>
      </c>
      <c r="P4915" s="7">
        <v>0</v>
      </c>
      <c r="Q4915" s="7">
        <v>2</v>
      </c>
      <c r="R4915" s="7">
        <v>0</v>
      </c>
      <c r="S4915" s="7">
        <v>0</v>
      </c>
      <c r="T4915" s="7">
        <v>0</v>
      </c>
      <c r="U4915" s="7">
        <v>0</v>
      </c>
      <c r="V4915" s="7">
        <v>0</v>
      </c>
      <c r="W4915" s="7">
        <v>1</v>
      </c>
      <c r="X4915" s="7">
        <v>2</v>
      </c>
      <c r="Y4915" s="7">
        <v>0</v>
      </c>
      <c r="Z4915" s="7">
        <v>0</v>
      </c>
      <c r="AA4915"/>
    </row>
    <row r="4916" spans="1:27" x14ac:dyDescent="0.25">
      <c r="A4916" s="24" t="str">
        <f t="shared" si="232"/>
        <v/>
      </c>
      <c r="B4916" s="24" t="str">
        <f t="shared" si="230"/>
        <v/>
      </c>
      <c r="C4916" s="24" t="str">
        <f t="shared" si="231"/>
        <v/>
      </c>
      <c r="D4916" s="24">
        <v>2026</v>
      </c>
      <c r="E4916" s="7" t="s">
        <v>5221</v>
      </c>
      <c r="F4916" s="7" t="s">
        <v>5209</v>
      </c>
      <c r="G4916" s="7" t="s">
        <v>37</v>
      </c>
      <c r="H4916" s="7" t="s">
        <v>27</v>
      </c>
      <c r="I4916" s="8">
        <v>0.24299999999999999</v>
      </c>
      <c r="J4916" s="8">
        <v>0.316</v>
      </c>
      <c r="K4916" s="8">
        <v>0.505</v>
      </c>
      <c r="L4916" s="8">
        <v>0.82099999999999995</v>
      </c>
      <c r="M4916" s="7">
        <v>28</v>
      </c>
      <c r="N4916" s="7">
        <v>117</v>
      </c>
      <c r="O4916" s="7">
        <v>103</v>
      </c>
      <c r="P4916" s="7">
        <v>19</v>
      </c>
      <c r="Q4916" s="7">
        <v>25</v>
      </c>
      <c r="R4916" s="7">
        <v>2</v>
      </c>
      <c r="S4916" s="7">
        <v>2</v>
      </c>
      <c r="T4916" s="7">
        <v>7</v>
      </c>
      <c r="U4916" s="7">
        <v>30</v>
      </c>
      <c r="V4916" s="7">
        <v>2</v>
      </c>
      <c r="W4916" s="7">
        <v>10</v>
      </c>
      <c r="X4916" s="7">
        <v>40</v>
      </c>
      <c r="Y4916" s="7">
        <v>4</v>
      </c>
      <c r="Z4916" s="7">
        <v>1</v>
      </c>
      <c r="AA4916"/>
    </row>
    <row r="4917" spans="1:27" x14ac:dyDescent="0.25">
      <c r="A4917" s="24" t="str">
        <f t="shared" si="232"/>
        <v/>
      </c>
      <c r="B4917" s="24" t="str">
        <f t="shared" si="230"/>
        <v/>
      </c>
      <c r="C4917" s="24" t="str">
        <f t="shared" si="231"/>
        <v/>
      </c>
      <c r="D4917" s="24">
        <v>2026</v>
      </c>
      <c r="E4917" s="7" t="s">
        <v>5222</v>
      </c>
      <c r="F4917" s="7" t="s">
        <v>5209</v>
      </c>
      <c r="G4917" s="7" t="s">
        <v>37</v>
      </c>
      <c r="H4917" s="7" t="s">
        <v>44</v>
      </c>
      <c r="I4917" s="8">
        <v>0.22600000000000001</v>
      </c>
      <c r="J4917" s="8">
        <v>0.35099999999999998</v>
      </c>
      <c r="K4917" s="8">
        <v>0.35499999999999998</v>
      </c>
      <c r="L4917" s="8">
        <v>0.70599999999999996</v>
      </c>
      <c r="M4917" s="7">
        <v>12</v>
      </c>
      <c r="N4917" s="7">
        <v>37</v>
      </c>
      <c r="O4917" s="7">
        <v>31</v>
      </c>
      <c r="P4917" s="7">
        <v>5</v>
      </c>
      <c r="Q4917" s="7">
        <v>7</v>
      </c>
      <c r="R4917" s="7">
        <v>1</v>
      </c>
      <c r="S4917" s="7">
        <v>0</v>
      </c>
      <c r="T4917" s="7">
        <v>1</v>
      </c>
      <c r="U4917" s="7">
        <v>4</v>
      </c>
      <c r="V4917" s="7">
        <v>2</v>
      </c>
      <c r="W4917" s="7">
        <v>4</v>
      </c>
      <c r="X4917" s="7">
        <v>13</v>
      </c>
      <c r="Y4917" s="7">
        <v>2</v>
      </c>
      <c r="Z4917" s="7">
        <v>1</v>
      </c>
      <c r="AA4917"/>
    </row>
    <row r="4918" spans="1:27" x14ac:dyDescent="0.25">
      <c r="A4918" s="24" t="str">
        <f t="shared" si="232"/>
        <v/>
      </c>
      <c r="B4918" s="24" t="str">
        <f t="shared" si="230"/>
        <v/>
      </c>
      <c r="C4918" s="24" t="str">
        <f t="shared" si="231"/>
        <v/>
      </c>
      <c r="D4918" s="24">
        <v>2026</v>
      </c>
      <c r="E4918" s="7" t="s">
        <v>5223</v>
      </c>
      <c r="F4918" s="7" t="s">
        <v>5209</v>
      </c>
      <c r="G4918" s="7" t="s">
        <v>37</v>
      </c>
      <c r="H4918" s="7" t="s">
        <v>30</v>
      </c>
      <c r="I4918" s="8">
        <v>0.19500000000000001</v>
      </c>
      <c r="J4918" s="8">
        <v>0.35799999999999998</v>
      </c>
      <c r="K4918" s="8">
        <v>0.34100000000000003</v>
      </c>
      <c r="L4918" s="8">
        <v>0.7</v>
      </c>
      <c r="M4918" s="7">
        <v>15</v>
      </c>
      <c r="N4918" s="7">
        <v>54</v>
      </c>
      <c r="O4918" s="7">
        <v>41</v>
      </c>
      <c r="P4918" s="7">
        <v>13</v>
      </c>
      <c r="Q4918" s="7">
        <v>8</v>
      </c>
      <c r="R4918" s="7">
        <v>3</v>
      </c>
      <c r="S4918" s="7">
        <v>0</v>
      </c>
      <c r="T4918" s="7">
        <v>1</v>
      </c>
      <c r="U4918" s="7">
        <v>9</v>
      </c>
      <c r="V4918" s="7">
        <v>0</v>
      </c>
      <c r="W4918" s="7">
        <v>11</v>
      </c>
      <c r="X4918" s="7">
        <v>11</v>
      </c>
      <c r="Y4918" s="7">
        <v>1</v>
      </c>
      <c r="Z4918" s="7">
        <v>0</v>
      </c>
      <c r="AA4918"/>
    </row>
    <row r="4919" spans="1:27" x14ac:dyDescent="0.25">
      <c r="A4919" s="24">
        <f t="shared" si="232"/>
        <v>1</v>
      </c>
      <c r="B4919" s="24" t="str">
        <f t="shared" si="230"/>
        <v/>
      </c>
      <c r="C4919" s="24">
        <f t="shared" si="231"/>
        <v>1</v>
      </c>
      <c r="D4919" s="24">
        <v>2026</v>
      </c>
      <c r="E4919" s="7" t="s">
        <v>5224</v>
      </c>
      <c r="F4919" s="7" t="s">
        <v>5225</v>
      </c>
      <c r="G4919" s="7" t="s">
        <v>29</v>
      </c>
      <c r="H4919" s="7" t="s">
        <v>35</v>
      </c>
      <c r="I4919" s="8">
        <v>0.40100000000000002</v>
      </c>
      <c r="J4919" s="8">
        <v>0.53800000000000003</v>
      </c>
      <c r="K4919" s="8">
        <v>0.64200000000000002</v>
      </c>
      <c r="L4919" s="8">
        <v>1.18</v>
      </c>
      <c r="M4919" s="7">
        <v>53</v>
      </c>
      <c r="N4919" s="7">
        <v>256</v>
      </c>
      <c r="O4919" s="7">
        <v>187</v>
      </c>
      <c r="P4919" s="7">
        <v>62</v>
      </c>
      <c r="Q4919" s="7">
        <v>75</v>
      </c>
      <c r="R4919" s="7">
        <v>14</v>
      </c>
      <c r="S4919" s="7">
        <v>2</v>
      </c>
      <c r="T4919" s="7">
        <v>9</v>
      </c>
      <c r="U4919" s="7">
        <v>41</v>
      </c>
      <c r="V4919" s="7">
        <v>12</v>
      </c>
      <c r="W4919" s="7">
        <v>48</v>
      </c>
      <c r="X4919" s="7">
        <v>39</v>
      </c>
      <c r="Y4919" s="7">
        <v>10</v>
      </c>
      <c r="Z4919" s="7">
        <v>4</v>
      </c>
      <c r="AA4919"/>
    </row>
    <row r="4920" spans="1:27" x14ac:dyDescent="0.25">
      <c r="A4920" s="24" t="str">
        <f t="shared" si="232"/>
        <v/>
      </c>
      <c r="B4920" s="24" t="str">
        <f t="shared" si="230"/>
        <v/>
      </c>
      <c r="C4920" s="24" t="str">
        <f t="shared" si="231"/>
        <v/>
      </c>
      <c r="D4920" s="24">
        <v>2026</v>
      </c>
      <c r="E4920" s="7" t="s">
        <v>5226</v>
      </c>
      <c r="F4920" s="7" t="s">
        <v>5225</v>
      </c>
      <c r="G4920" s="7" t="s">
        <v>37</v>
      </c>
      <c r="H4920" s="7" t="s">
        <v>40</v>
      </c>
      <c r="I4920" s="8">
        <v>0.33900000000000002</v>
      </c>
      <c r="J4920" s="8">
        <v>0.40400000000000003</v>
      </c>
      <c r="K4920" s="8">
        <v>0.51800000000000002</v>
      </c>
      <c r="L4920" s="8">
        <v>0.92200000000000004</v>
      </c>
      <c r="M4920" s="7">
        <v>44</v>
      </c>
      <c r="N4920" s="7">
        <v>202</v>
      </c>
      <c r="O4920" s="7">
        <v>168</v>
      </c>
      <c r="P4920" s="7">
        <v>35</v>
      </c>
      <c r="Q4920" s="7">
        <v>57</v>
      </c>
      <c r="R4920" s="7">
        <v>15</v>
      </c>
      <c r="S4920" s="7">
        <v>0</v>
      </c>
      <c r="T4920" s="7">
        <v>5</v>
      </c>
      <c r="U4920" s="7">
        <v>39</v>
      </c>
      <c r="V4920" s="7">
        <v>0</v>
      </c>
      <c r="W4920" s="7">
        <v>21</v>
      </c>
      <c r="X4920" s="7">
        <v>12</v>
      </c>
      <c r="Y4920" s="7">
        <v>2</v>
      </c>
      <c r="Z4920" s="7">
        <v>0</v>
      </c>
      <c r="AA4920"/>
    </row>
    <row r="4921" spans="1:27" x14ac:dyDescent="0.25">
      <c r="A4921" s="24" t="str">
        <f t="shared" si="232"/>
        <v/>
      </c>
      <c r="B4921" s="24" t="str">
        <f t="shared" si="230"/>
        <v/>
      </c>
      <c r="C4921" s="24" t="str">
        <f t="shared" si="231"/>
        <v/>
      </c>
      <c r="D4921" s="24">
        <v>2026</v>
      </c>
      <c r="E4921" s="7" t="s">
        <v>5227</v>
      </c>
      <c r="F4921" s="7" t="s">
        <v>5225</v>
      </c>
      <c r="G4921" s="7" t="s">
        <v>37</v>
      </c>
      <c r="H4921" s="7" t="s">
        <v>25</v>
      </c>
      <c r="I4921" s="8">
        <v>0.32100000000000001</v>
      </c>
      <c r="J4921" s="8">
        <v>0.42399999999999999</v>
      </c>
      <c r="K4921" s="8">
        <v>0.41799999999999998</v>
      </c>
      <c r="L4921" s="8">
        <v>0.84199999999999997</v>
      </c>
      <c r="M4921" s="7">
        <v>48</v>
      </c>
      <c r="N4921" s="7">
        <v>208</v>
      </c>
      <c r="O4921" s="7">
        <v>165</v>
      </c>
      <c r="P4921" s="7">
        <v>34</v>
      </c>
      <c r="Q4921" s="7">
        <v>53</v>
      </c>
      <c r="R4921" s="7">
        <v>13</v>
      </c>
      <c r="S4921" s="7">
        <v>0</v>
      </c>
      <c r="T4921" s="7">
        <v>1</v>
      </c>
      <c r="U4921" s="7">
        <v>35</v>
      </c>
      <c r="V4921" s="7">
        <v>6</v>
      </c>
      <c r="W4921" s="7">
        <v>25</v>
      </c>
      <c r="X4921" s="7">
        <v>36</v>
      </c>
      <c r="Y4921" s="7">
        <v>3</v>
      </c>
      <c r="Z4921" s="7">
        <v>0</v>
      </c>
      <c r="AA4921"/>
    </row>
    <row r="4922" spans="1:27" x14ac:dyDescent="0.25">
      <c r="A4922" s="24" t="str">
        <f t="shared" si="232"/>
        <v/>
      </c>
      <c r="B4922" s="24" t="str">
        <f t="shared" si="230"/>
        <v/>
      </c>
      <c r="C4922" s="24" t="str">
        <f t="shared" si="231"/>
        <v/>
      </c>
      <c r="D4922" s="24">
        <v>2026</v>
      </c>
      <c r="E4922" s="7" t="s">
        <v>5228</v>
      </c>
      <c r="F4922" s="7" t="s">
        <v>5225</v>
      </c>
      <c r="G4922" s="7" t="s">
        <v>37</v>
      </c>
      <c r="H4922" s="7" t="s">
        <v>33</v>
      </c>
      <c r="I4922" s="8">
        <v>0.32</v>
      </c>
      <c r="J4922" s="8">
        <v>0.372</v>
      </c>
      <c r="K4922" s="8">
        <v>0.439</v>
      </c>
      <c r="L4922" s="8">
        <v>0.81</v>
      </c>
      <c r="M4922" s="7">
        <v>53</v>
      </c>
      <c r="N4922" s="7">
        <v>263</v>
      </c>
      <c r="O4922" s="7">
        <v>228</v>
      </c>
      <c r="P4922" s="7">
        <v>54</v>
      </c>
      <c r="Q4922" s="7">
        <v>73</v>
      </c>
      <c r="R4922" s="7">
        <v>6</v>
      </c>
      <c r="S4922" s="7">
        <v>3</v>
      </c>
      <c r="T4922" s="7">
        <v>5</v>
      </c>
      <c r="U4922" s="7">
        <v>40</v>
      </c>
      <c r="V4922" s="7">
        <v>3</v>
      </c>
      <c r="W4922" s="7">
        <v>18</v>
      </c>
      <c r="X4922" s="7">
        <v>43</v>
      </c>
      <c r="Y4922" s="7">
        <v>13</v>
      </c>
      <c r="Z4922" s="7">
        <v>2</v>
      </c>
      <c r="AA4922"/>
    </row>
    <row r="4923" spans="1:27" x14ac:dyDescent="0.25">
      <c r="A4923" s="24" t="str">
        <f t="shared" si="232"/>
        <v/>
      </c>
      <c r="B4923" s="24" t="str">
        <f t="shared" si="230"/>
        <v/>
      </c>
      <c r="C4923" s="24" t="str">
        <f t="shared" si="231"/>
        <v/>
      </c>
      <c r="D4923" s="24">
        <v>2026</v>
      </c>
      <c r="E4923" s="7" t="s">
        <v>5229</v>
      </c>
      <c r="F4923" s="7" t="s">
        <v>5225</v>
      </c>
      <c r="G4923" s="7" t="s">
        <v>37</v>
      </c>
      <c r="H4923" s="7" t="s">
        <v>38</v>
      </c>
      <c r="I4923" s="8">
        <v>0.315</v>
      </c>
      <c r="J4923" s="8">
        <v>0.441</v>
      </c>
      <c r="K4923" s="8">
        <v>0.41599999999999998</v>
      </c>
      <c r="L4923" s="8">
        <v>0.85699999999999998</v>
      </c>
      <c r="M4923" s="7">
        <v>43</v>
      </c>
      <c r="N4923" s="7">
        <v>188</v>
      </c>
      <c r="O4923" s="7">
        <v>149</v>
      </c>
      <c r="P4923" s="7">
        <v>35</v>
      </c>
      <c r="Q4923" s="7">
        <v>47</v>
      </c>
      <c r="R4923" s="7">
        <v>8</v>
      </c>
      <c r="S4923" s="7">
        <v>2</v>
      </c>
      <c r="T4923" s="7">
        <v>1</v>
      </c>
      <c r="U4923" s="7">
        <v>37</v>
      </c>
      <c r="V4923" s="7">
        <v>16</v>
      </c>
      <c r="W4923" s="7">
        <v>19</v>
      </c>
      <c r="X4923" s="7">
        <v>22</v>
      </c>
      <c r="Y4923" s="7">
        <v>1</v>
      </c>
      <c r="Z4923" s="7">
        <v>1</v>
      </c>
      <c r="AA4923"/>
    </row>
    <row r="4924" spans="1:27" x14ac:dyDescent="0.25">
      <c r="A4924" s="24">
        <f t="shared" si="232"/>
        <v>1</v>
      </c>
      <c r="B4924" s="24" t="str">
        <f t="shared" si="230"/>
        <v/>
      </c>
      <c r="C4924" s="24" t="str">
        <f t="shared" si="231"/>
        <v/>
      </c>
      <c r="D4924" s="24">
        <v>2026</v>
      </c>
      <c r="E4924" s="7" t="s">
        <v>5230</v>
      </c>
      <c r="F4924" s="7" t="s">
        <v>5225</v>
      </c>
      <c r="G4924" s="7" t="s">
        <v>29</v>
      </c>
      <c r="H4924" s="7" t="s">
        <v>30</v>
      </c>
      <c r="I4924" s="8">
        <v>0.314</v>
      </c>
      <c r="J4924" s="8">
        <v>0.41599999999999998</v>
      </c>
      <c r="K4924" s="8">
        <v>0.52200000000000002</v>
      </c>
      <c r="L4924" s="8">
        <v>0.93799999999999994</v>
      </c>
      <c r="M4924" s="7">
        <v>53</v>
      </c>
      <c r="N4924" s="7">
        <v>251</v>
      </c>
      <c r="O4924" s="7">
        <v>207</v>
      </c>
      <c r="P4924" s="7">
        <v>52</v>
      </c>
      <c r="Q4924" s="7">
        <v>65</v>
      </c>
      <c r="R4924" s="7">
        <v>19</v>
      </c>
      <c r="S4924" s="7">
        <v>0</v>
      </c>
      <c r="T4924" s="7">
        <v>8</v>
      </c>
      <c r="U4924" s="7">
        <v>52</v>
      </c>
      <c r="V4924" s="7">
        <v>11</v>
      </c>
      <c r="W4924" s="7">
        <v>28</v>
      </c>
      <c r="X4924" s="7">
        <v>36</v>
      </c>
      <c r="Y4924" s="7">
        <v>14</v>
      </c>
      <c r="Z4924" s="7">
        <v>4</v>
      </c>
      <c r="AA4924"/>
    </row>
    <row r="4925" spans="1:27" x14ac:dyDescent="0.25">
      <c r="A4925" s="24" t="str">
        <f t="shared" si="232"/>
        <v/>
      </c>
      <c r="B4925" s="24" t="str">
        <f t="shared" si="230"/>
        <v/>
      </c>
      <c r="C4925" s="24" t="str">
        <f t="shared" si="231"/>
        <v/>
      </c>
      <c r="D4925" s="24">
        <v>2026</v>
      </c>
      <c r="E4925" s="7" t="s">
        <v>5231</v>
      </c>
      <c r="F4925" s="7" t="s">
        <v>5225</v>
      </c>
      <c r="G4925" s="7" t="s">
        <v>37</v>
      </c>
      <c r="H4925" s="7" t="s">
        <v>44</v>
      </c>
      <c r="I4925" s="8">
        <v>0.24299999999999999</v>
      </c>
      <c r="J4925" s="8">
        <v>0.32700000000000001</v>
      </c>
      <c r="K4925" s="8">
        <v>0.33700000000000002</v>
      </c>
      <c r="L4925" s="8">
        <v>0.66400000000000003</v>
      </c>
      <c r="M4925" s="7">
        <v>48</v>
      </c>
      <c r="N4925" s="7">
        <v>199</v>
      </c>
      <c r="O4925" s="7">
        <v>169</v>
      </c>
      <c r="P4925" s="7">
        <v>26</v>
      </c>
      <c r="Q4925" s="7">
        <v>41</v>
      </c>
      <c r="R4925" s="7">
        <v>10</v>
      </c>
      <c r="S4925" s="7">
        <v>0</v>
      </c>
      <c r="T4925" s="7">
        <v>2</v>
      </c>
      <c r="U4925" s="7">
        <v>33</v>
      </c>
      <c r="V4925" s="7">
        <v>3</v>
      </c>
      <c r="W4925" s="7">
        <v>20</v>
      </c>
      <c r="X4925" s="7">
        <v>30</v>
      </c>
      <c r="Y4925" s="7">
        <v>3</v>
      </c>
      <c r="Z4925" s="7">
        <v>0</v>
      </c>
      <c r="AA4925"/>
    </row>
    <row r="4926" spans="1:27" x14ac:dyDescent="0.25">
      <c r="A4926" s="24" t="str">
        <f t="shared" si="232"/>
        <v/>
      </c>
      <c r="B4926" s="24" t="str">
        <f t="shared" si="230"/>
        <v/>
      </c>
      <c r="C4926" s="24" t="str">
        <f t="shared" si="231"/>
        <v/>
      </c>
      <c r="D4926" s="24">
        <v>2026</v>
      </c>
      <c r="E4926" s="7" t="s">
        <v>5232</v>
      </c>
      <c r="F4926" s="7" t="s">
        <v>5225</v>
      </c>
      <c r="G4926" s="7" t="s">
        <v>37</v>
      </c>
      <c r="H4926" s="7" t="s">
        <v>27</v>
      </c>
      <c r="I4926" s="8">
        <v>0.221</v>
      </c>
      <c r="J4926" s="8">
        <v>0.33800000000000002</v>
      </c>
      <c r="K4926" s="8">
        <v>0.28699999999999998</v>
      </c>
      <c r="L4926" s="8">
        <v>0.625</v>
      </c>
      <c r="M4926" s="7">
        <v>47</v>
      </c>
      <c r="N4926" s="7">
        <v>154</v>
      </c>
      <c r="O4926" s="7">
        <v>122</v>
      </c>
      <c r="P4926" s="7">
        <v>22</v>
      </c>
      <c r="Q4926" s="7">
        <v>27</v>
      </c>
      <c r="R4926" s="7">
        <v>6</v>
      </c>
      <c r="S4926" s="7">
        <v>1</v>
      </c>
      <c r="T4926" s="7">
        <v>0</v>
      </c>
      <c r="U4926" s="7">
        <v>16</v>
      </c>
      <c r="V4926" s="7">
        <v>5</v>
      </c>
      <c r="W4926" s="7">
        <v>17</v>
      </c>
      <c r="X4926" s="7">
        <v>51</v>
      </c>
      <c r="Y4926" s="7">
        <v>5</v>
      </c>
      <c r="Z4926" s="7">
        <v>2</v>
      </c>
      <c r="AA4926"/>
    </row>
    <row r="4927" spans="1:27" x14ac:dyDescent="0.25">
      <c r="A4927" s="24" t="str">
        <f t="shared" si="232"/>
        <v/>
      </c>
      <c r="B4927" s="24" t="str">
        <f t="shared" si="230"/>
        <v/>
      </c>
      <c r="C4927" s="24" t="str">
        <f t="shared" si="231"/>
        <v/>
      </c>
      <c r="D4927" s="24">
        <v>2026</v>
      </c>
      <c r="E4927" s="7" t="s">
        <v>5233</v>
      </c>
      <c r="F4927" s="7" t="s">
        <v>5225</v>
      </c>
      <c r="G4927" s="7" t="s">
        <v>24</v>
      </c>
      <c r="H4927" s="7" t="s">
        <v>64</v>
      </c>
      <c r="I4927" s="8">
        <v>0.5</v>
      </c>
      <c r="J4927" s="8">
        <v>0.72199999999999998</v>
      </c>
      <c r="K4927" s="8">
        <v>0.7</v>
      </c>
      <c r="L4927" s="8">
        <v>1.4219999999999999</v>
      </c>
      <c r="M4927" s="7">
        <v>6</v>
      </c>
      <c r="N4927" s="7">
        <v>18</v>
      </c>
      <c r="O4927" s="7">
        <v>10</v>
      </c>
      <c r="P4927" s="7">
        <v>6</v>
      </c>
      <c r="Q4927" s="7">
        <v>5</v>
      </c>
      <c r="R4927" s="7">
        <v>2</v>
      </c>
      <c r="S4927" s="7">
        <v>0</v>
      </c>
      <c r="T4927" s="7">
        <v>0</v>
      </c>
      <c r="U4927" s="7">
        <v>0</v>
      </c>
      <c r="V4927" s="7">
        <v>3</v>
      </c>
      <c r="W4927" s="7">
        <v>5</v>
      </c>
      <c r="X4927" s="7">
        <v>1</v>
      </c>
      <c r="Y4927" s="7">
        <v>1</v>
      </c>
      <c r="Z4927" s="7">
        <v>0</v>
      </c>
      <c r="AA4927"/>
    </row>
    <row r="4928" spans="1:27" x14ac:dyDescent="0.25">
      <c r="A4928" s="24" t="str">
        <f t="shared" si="232"/>
        <v/>
      </c>
      <c r="B4928" s="24" t="str">
        <f t="shared" si="230"/>
        <v/>
      </c>
      <c r="C4928" s="24" t="str">
        <f t="shared" si="231"/>
        <v/>
      </c>
      <c r="D4928" s="24">
        <v>2026</v>
      </c>
      <c r="E4928" s="7" t="s">
        <v>5234</v>
      </c>
      <c r="F4928" s="7" t="s">
        <v>5225</v>
      </c>
      <c r="G4928" s="7" t="s">
        <v>47</v>
      </c>
      <c r="H4928" s="7" t="s">
        <v>27</v>
      </c>
      <c r="I4928" s="8">
        <v>0.45500000000000002</v>
      </c>
      <c r="J4928" s="8">
        <v>0.56100000000000005</v>
      </c>
      <c r="K4928" s="8">
        <v>0.51500000000000001</v>
      </c>
      <c r="L4928" s="8">
        <v>1.0760000000000001</v>
      </c>
      <c r="M4928" s="7">
        <v>11</v>
      </c>
      <c r="N4928" s="7">
        <v>41</v>
      </c>
      <c r="O4928" s="7">
        <v>33</v>
      </c>
      <c r="P4928" s="7">
        <v>9</v>
      </c>
      <c r="Q4928" s="7">
        <v>15</v>
      </c>
      <c r="R4928" s="7">
        <v>2</v>
      </c>
      <c r="S4928" s="7">
        <v>0</v>
      </c>
      <c r="T4928" s="7">
        <v>0</v>
      </c>
      <c r="U4928" s="7">
        <v>10</v>
      </c>
      <c r="V4928" s="7">
        <v>0</v>
      </c>
      <c r="W4928" s="7">
        <v>8</v>
      </c>
      <c r="X4928" s="7">
        <v>5</v>
      </c>
      <c r="Y4928" s="7">
        <v>4</v>
      </c>
      <c r="Z4928" s="7">
        <v>0</v>
      </c>
      <c r="AA4928"/>
    </row>
    <row r="4929" spans="1:27" x14ac:dyDescent="0.25">
      <c r="A4929" s="24">
        <f t="shared" si="232"/>
        <v>1</v>
      </c>
      <c r="B4929" s="24" t="str">
        <f t="shared" si="230"/>
        <v/>
      </c>
      <c r="C4929" s="24">
        <f t="shared" si="231"/>
        <v>1</v>
      </c>
      <c r="D4929" s="24">
        <v>2026</v>
      </c>
      <c r="E4929" s="7" t="s">
        <v>5235</v>
      </c>
      <c r="F4929" s="7" t="s">
        <v>5225</v>
      </c>
      <c r="G4929" s="7" t="s">
        <v>29</v>
      </c>
      <c r="H4929" s="7" t="s">
        <v>42</v>
      </c>
      <c r="I4929" s="8">
        <v>0.36099999999999999</v>
      </c>
      <c r="J4929" s="8">
        <v>0.52</v>
      </c>
      <c r="K4929" s="8">
        <v>0.44400000000000001</v>
      </c>
      <c r="L4929" s="8">
        <v>0.96399999999999997</v>
      </c>
      <c r="M4929" s="7">
        <v>13</v>
      </c>
      <c r="N4929" s="7">
        <v>53</v>
      </c>
      <c r="O4929" s="7">
        <v>36</v>
      </c>
      <c r="P4929" s="7">
        <v>12</v>
      </c>
      <c r="Q4929" s="7">
        <v>13</v>
      </c>
      <c r="R4929" s="7">
        <v>3</v>
      </c>
      <c r="S4929" s="7">
        <v>0</v>
      </c>
      <c r="T4929" s="7">
        <v>0</v>
      </c>
      <c r="U4929" s="7">
        <v>4</v>
      </c>
      <c r="V4929" s="7">
        <v>2</v>
      </c>
      <c r="W4929" s="7">
        <v>11</v>
      </c>
      <c r="X4929" s="7">
        <v>5</v>
      </c>
      <c r="Y4929" s="7">
        <v>6</v>
      </c>
      <c r="Z4929" s="7">
        <v>2</v>
      </c>
      <c r="AA4929"/>
    </row>
    <row r="4930" spans="1:27" x14ac:dyDescent="0.25">
      <c r="A4930" s="24" t="str">
        <f t="shared" si="232"/>
        <v/>
      </c>
      <c r="B4930" s="24" t="str">
        <f t="shared" ref="B4930:B4993" si="233">IF(COUNTIFS(Draft_Player,$E4930),COUNTIFS(Draft_Player,$E4930),"")</f>
        <v/>
      </c>
      <c r="C4930" s="24" t="str">
        <f t="shared" ref="C4930:C4993" si="234">IF(COUNTIFS(Transfers_Player,$E4930),COUNTIFS(Transfers_Player,$E4930),"")</f>
        <v/>
      </c>
      <c r="D4930" s="24">
        <v>2026</v>
      </c>
      <c r="E4930" s="7" t="s">
        <v>5236</v>
      </c>
      <c r="F4930" s="7" t="s">
        <v>5225</v>
      </c>
      <c r="G4930" s="7" t="s">
        <v>37</v>
      </c>
      <c r="H4930" s="7" t="s">
        <v>44</v>
      </c>
      <c r="I4930" s="8">
        <v>0.3</v>
      </c>
      <c r="J4930" s="8">
        <v>0.40300000000000002</v>
      </c>
      <c r="K4930" s="8">
        <v>0.36699999999999999</v>
      </c>
      <c r="L4930" s="8">
        <v>0.76900000000000002</v>
      </c>
      <c r="M4930" s="7">
        <v>19</v>
      </c>
      <c r="N4930" s="7">
        <v>80</v>
      </c>
      <c r="O4930" s="7">
        <v>60</v>
      </c>
      <c r="P4930" s="7">
        <v>7</v>
      </c>
      <c r="Q4930" s="7">
        <v>18</v>
      </c>
      <c r="R4930" s="7">
        <v>1</v>
      </c>
      <c r="S4930" s="7">
        <v>0</v>
      </c>
      <c r="T4930" s="7">
        <v>1</v>
      </c>
      <c r="U4930" s="7">
        <v>17</v>
      </c>
      <c r="V4930" s="7">
        <v>1</v>
      </c>
      <c r="W4930" s="7">
        <v>12</v>
      </c>
      <c r="X4930" s="7">
        <v>13</v>
      </c>
      <c r="Y4930" s="7">
        <v>1</v>
      </c>
      <c r="Z4930" s="7">
        <v>0</v>
      </c>
      <c r="AA4930"/>
    </row>
    <row r="4931" spans="1:27" x14ac:dyDescent="0.25">
      <c r="A4931" s="24" t="str">
        <f t="shared" ref="A4931:A4994" si="235">IF(OR(G4931="SR", G4931="GR"), 1, "")</f>
        <v/>
      </c>
      <c r="B4931" s="24" t="str">
        <f t="shared" si="233"/>
        <v/>
      </c>
      <c r="C4931" s="24" t="str">
        <f t="shared" si="234"/>
        <v/>
      </c>
      <c r="D4931" s="24">
        <v>2026</v>
      </c>
      <c r="E4931" s="7" t="s">
        <v>5237</v>
      </c>
      <c r="F4931" s="7" t="s">
        <v>5225</v>
      </c>
      <c r="G4931" s="7" t="s">
        <v>37</v>
      </c>
      <c r="H4931" s="7" t="s">
        <v>42</v>
      </c>
      <c r="I4931" s="8">
        <v>0.27700000000000002</v>
      </c>
      <c r="J4931" s="8">
        <v>0.38900000000000001</v>
      </c>
      <c r="K4931" s="8">
        <v>0.41199999999999998</v>
      </c>
      <c r="L4931" s="8">
        <v>0.80100000000000005</v>
      </c>
      <c r="M4931" s="7">
        <v>35</v>
      </c>
      <c r="N4931" s="7">
        <v>147</v>
      </c>
      <c r="O4931" s="7">
        <v>119</v>
      </c>
      <c r="P4931" s="7">
        <v>31</v>
      </c>
      <c r="Q4931" s="7">
        <v>33</v>
      </c>
      <c r="R4931" s="7">
        <v>10</v>
      </c>
      <c r="S4931" s="7">
        <v>0</v>
      </c>
      <c r="T4931" s="7">
        <v>2</v>
      </c>
      <c r="U4931" s="7">
        <v>18</v>
      </c>
      <c r="V4931" s="7">
        <v>7</v>
      </c>
      <c r="W4931" s="7">
        <v>16</v>
      </c>
      <c r="X4931" s="7">
        <v>23</v>
      </c>
      <c r="Y4931" s="7">
        <v>4</v>
      </c>
      <c r="Z4931" s="7">
        <v>1</v>
      </c>
      <c r="AA4931"/>
    </row>
    <row r="4932" spans="1:27" x14ac:dyDescent="0.25">
      <c r="A4932" s="24">
        <f t="shared" si="235"/>
        <v>1</v>
      </c>
      <c r="B4932" s="24" t="str">
        <f t="shared" si="233"/>
        <v/>
      </c>
      <c r="C4932" s="24" t="str">
        <f t="shared" si="234"/>
        <v/>
      </c>
      <c r="D4932" s="24">
        <v>2026</v>
      </c>
      <c r="E4932" s="7" t="s">
        <v>5238</v>
      </c>
      <c r="F4932" s="7" t="s">
        <v>5225</v>
      </c>
      <c r="G4932" s="7" t="s">
        <v>29</v>
      </c>
      <c r="H4932" s="7" t="s">
        <v>44</v>
      </c>
      <c r="I4932" s="8">
        <v>0.25700000000000001</v>
      </c>
      <c r="J4932" s="8">
        <v>0.38100000000000001</v>
      </c>
      <c r="K4932" s="8">
        <v>0.371</v>
      </c>
      <c r="L4932" s="8">
        <v>0.752</v>
      </c>
      <c r="M4932" s="7">
        <v>10</v>
      </c>
      <c r="N4932" s="7">
        <v>42</v>
      </c>
      <c r="O4932" s="7">
        <v>35</v>
      </c>
      <c r="P4932" s="7">
        <v>6</v>
      </c>
      <c r="Q4932" s="7">
        <v>9</v>
      </c>
      <c r="R4932" s="7">
        <v>1</v>
      </c>
      <c r="S4932" s="7">
        <v>0</v>
      </c>
      <c r="T4932" s="7">
        <v>1</v>
      </c>
      <c r="U4932" s="7">
        <v>4</v>
      </c>
      <c r="V4932" s="7">
        <v>1</v>
      </c>
      <c r="W4932" s="7">
        <v>6</v>
      </c>
      <c r="X4932" s="7">
        <v>15</v>
      </c>
      <c r="Y4932" s="7">
        <v>1</v>
      </c>
      <c r="Z4932" s="7">
        <v>1</v>
      </c>
      <c r="AA4932"/>
    </row>
    <row r="4933" spans="1:27" x14ac:dyDescent="0.25">
      <c r="A4933" s="24" t="str">
        <f t="shared" si="235"/>
        <v/>
      </c>
      <c r="B4933" s="24" t="str">
        <f t="shared" si="233"/>
        <v/>
      </c>
      <c r="C4933" s="24">
        <f t="shared" si="234"/>
        <v>1</v>
      </c>
      <c r="D4933" s="24">
        <v>2026</v>
      </c>
      <c r="E4933" s="7" t="s">
        <v>5239</v>
      </c>
      <c r="F4933" s="7" t="s">
        <v>5225</v>
      </c>
      <c r="G4933" s="7" t="s">
        <v>47</v>
      </c>
      <c r="H4933" s="7" t="s">
        <v>35</v>
      </c>
      <c r="I4933" s="8">
        <v>0.189</v>
      </c>
      <c r="J4933" s="8">
        <v>0.34799999999999998</v>
      </c>
      <c r="K4933" s="8">
        <v>0.30199999999999999</v>
      </c>
      <c r="L4933" s="8">
        <v>0.65</v>
      </c>
      <c r="M4933" s="7">
        <v>23</v>
      </c>
      <c r="N4933" s="7">
        <v>67</v>
      </c>
      <c r="O4933" s="7">
        <v>53</v>
      </c>
      <c r="P4933" s="7">
        <v>11</v>
      </c>
      <c r="Q4933" s="7">
        <v>10</v>
      </c>
      <c r="R4933" s="7">
        <v>3</v>
      </c>
      <c r="S4933" s="7">
        <v>0</v>
      </c>
      <c r="T4933" s="7">
        <v>1</v>
      </c>
      <c r="U4933" s="7">
        <v>9</v>
      </c>
      <c r="V4933" s="7">
        <v>1</v>
      </c>
      <c r="W4933" s="7">
        <v>12</v>
      </c>
      <c r="X4933" s="7">
        <v>24</v>
      </c>
      <c r="Y4933" s="7">
        <v>1</v>
      </c>
      <c r="Z4933" s="7">
        <v>2</v>
      </c>
      <c r="AA4933"/>
    </row>
    <row r="4934" spans="1:27" x14ac:dyDescent="0.25">
      <c r="A4934" s="24">
        <f t="shared" si="235"/>
        <v>1</v>
      </c>
      <c r="B4934" s="24" t="str">
        <f t="shared" si="233"/>
        <v/>
      </c>
      <c r="C4934" s="24">
        <f t="shared" si="234"/>
        <v>1</v>
      </c>
      <c r="D4934" s="24">
        <v>2026</v>
      </c>
      <c r="E4934" s="7" t="s">
        <v>5240</v>
      </c>
      <c r="F4934" s="7" t="s">
        <v>5225</v>
      </c>
      <c r="G4934" s="7" t="s">
        <v>29</v>
      </c>
      <c r="H4934" s="7" t="s">
        <v>30</v>
      </c>
      <c r="I4934" s="8">
        <v>7.6999999999999999E-2</v>
      </c>
      <c r="J4934" s="8">
        <v>0.2</v>
      </c>
      <c r="K4934" s="8">
        <v>7.6999999999999999E-2</v>
      </c>
      <c r="L4934" s="8">
        <v>0.27700000000000002</v>
      </c>
      <c r="M4934" s="7">
        <v>11</v>
      </c>
      <c r="N4934" s="7">
        <v>32</v>
      </c>
      <c r="O4934" s="7">
        <v>26</v>
      </c>
      <c r="P4934" s="7">
        <v>6</v>
      </c>
      <c r="Q4934" s="7">
        <v>2</v>
      </c>
      <c r="R4934" s="7">
        <v>0</v>
      </c>
      <c r="S4934" s="7">
        <v>0</v>
      </c>
      <c r="T4934" s="7">
        <v>0</v>
      </c>
      <c r="U4934" s="7">
        <v>1</v>
      </c>
      <c r="V4934" s="7">
        <v>2</v>
      </c>
      <c r="W4934" s="7">
        <v>2</v>
      </c>
      <c r="X4934" s="7">
        <v>13</v>
      </c>
      <c r="Y4934" s="7">
        <v>2</v>
      </c>
      <c r="Z4934" s="7">
        <v>0</v>
      </c>
      <c r="AA4934"/>
    </row>
    <row r="4935" spans="1:27" x14ac:dyDescent="0.25">
      <c r="A4935" s="24" t="str">
        <f t="shared" si="235"/>
        <v/>
      </c>
      <c r="B4935" s="24" t="str">
        <f t="shared" si="233"/>
        <v/>
      </c>
      <c r="C4935" s="24" t="str">
        <f t="shared" si="234"/>
        <v/>
      </c>
      <c r="D4935" s="24">
        <v>2026</v>
      </c>
      <c r="E4935" s="7" t="s">
        <v>5241</v>
      </c>
      <c r="F4935" s="7" t="s">
        <v>5225</v>
      </c>
      <c r="G4935" s="7" t="s">
        <v>37</v>
      </c>
      <c r="H4935" s="7" t="s">
        <v>64</v>
      </c>
      <c r="I4935" s="8">
        <v>0</v>
      </c>
      <c r="J4935" s="8">
        <v>0</v>
      </c>
      <c r="K4935" s="8">
        <v>0</v>
      </c>
      <c r="L4935" s="8">
        <v>0</v>
      </c>
      <c r="M4935" s="7">
        <v>1</v>
      </c>
      <c r="N4935" s="7">
        <v>1</v>
      </c>
      <c r="O4935" s="7">
        <v>1</v>
      </c>
      <c r="P4935" s="7">
        <v>0</v>
      </c>
      <c r="Q4935" s="7">
        <v>0</v>
      </c>
      <c r="R4935" s="7">
        <v>0</v>
      </c>
      <c r="S4935" s="7">
        <v>0</v>
      </c>
      <c r="T4935" s="7">
        <v>0</v>
      </c>
      <c r="U4935" s="7">
        <v>0</v>
      </c>
      <c r="V4935" s="7">
        <v>0</v>
      </c>
      <c r="W4935" s="7">
        <v>0</v>
      </c>
      <c r="X4935" s="7">
        <v>0</v>
      </c>
      <c r="Y4935" s="7">
        <v>0</v>
      </c>
      <c r="Z4935" s="7">
        <v>0</v>
      </c>
      <c r="AA4935"/>
    </row>
    <row r="4936" spans="1:27" x14ac:dyDescent="0.25">
      <c r="A4936" s="24" t="str">
        <f t="shared" si="235"/>
        <v/>
      </c>
      <c r="B4936" s="24" t="str">
        <f t="shared" si="233"/>
        <v/>
      </c>
      <c r="C4936" s="24">
        <f t="shared" si="234"/>
        <v>1</v>
      </c>
      <c r="D4936" s="24">
        <v>2026</v>
      </c>
      <c r="E4936" s="7" t="s">
        <v>5249</v>
      </c>
      <c r="F4936" s="7" t="s">
        <v>5243</v>
      </c>
      <c r="G4936" s="7" t="s">
        <v>37</v>
      </c>
      <c r="H4936" s="7" t="s">
        <v>27</v>
      </c>
      <c r="I4936" s="8">
        <v>0.36099999999999999</v>
      </c>
      <c r="J4936" s="8">
        <v>0.48099999999999998</v>
      </c>
      <c r="K4936" s="8">
        <v>0.434</v>
      </c>
      <c r="L4936" s="8">
        <v>0.91500000000000004</v>
      </c>
      <c r="M4936" s="7">
        <v>44</v>
      </c>
      <c r="N4936" s="7">
        <v>157</v>
      </c>
      <c r="O4936" s="7">
        <v>122</v>
      </c>
      <c r="P4936" s="7">
        <v>29</v>
      </c>
      <c r="Q4936" s="7">
        <v>44</v>
      </c>
      <c r="R4936" s="7">
        <v>6</v>
      </c>
      <c r="S4936" s="7">
        <v>0</v>
      </c>
      <c r="T4936" s="7">
        <v>1</v>
      </c>
      <c r="U4936" s="7">
        <v>29</v>
      </c>
      <c r="V4936" s="7">
        <v>5</v>
      </c>
      <c r="W4936" s="7">
        <v>26</v>
      </c>
      <c r="X4936" s="7">
        <v>16</v>
      </c>
      <c r="Y4936" s="7">
        <v>7</v>
      </c>
      <c r="Z4936" s="7">
        <v>2</v>
      </c>
      <c r="AA4936"/>
    </row>
    <row r="4937" spans="1:27" x14ac:dyDescent="0.25">
      <c r="A4937" s="24" t="str">
        <f t="shared" si="235"/>
        <v/>
      </c>
      <c r="B4937" s="24" t="str">
        <f t="shared" si="233"/>
        <v/>
      </c>
      <c r="C4937" s="24">
        <f t="shared" si="234"/>
        <v>1</v>
      </c>
      <c r="D4937" s="24">
        <v>2026</v>
      </c>
      <c r="E4937" s="7" t="s">
        <v>5242</v>
      </c>
      <c r="F4937" s="7" t="s">
        <v>5243</v>
      </c>
      <c r="G4937" s="7" t="s">
        <v>47</v>
      </c>
      <c r="H4937" s="7" t="s">
        <v>40</v>
      </c>
      <c r="I4937" s="8">
        <v>0.35899999999999999</v>
      </c>
      <c r="J4937" s="8">
        <v>0.434</v>
      </c>
      <c r="K4937" s="8">
        <v>0.58699999999999997</v>
      </c>
      <c r="L4937" s="8">
        <v>1.0209999999999999</v>
      </c>
      <c r="M4937" s="7">
        <v>51</v>
      </c>
      <c r="N4937" s="7">
        <v>227</v>
      </c>
      <c r="O4937" s="7">
        <v>184</v>
      </c>
      <c r="P4937" s="7">
        <v>46</v>
      </c>
      <c r="Q4937" s="7">
        <v>66</v>
      </c>
      <c r="R4937" s="7">
        <v>14</v>
      </c>
      <c r="S4937" s="7">
        <v>2</v>
      </c>
      <c r="T4937" s="7">
        <v>8</v>
      </c>
      <c r="U4937" s="7">
        <v>49</v>
      </c>
      <c r="V4937" s="7">
        <v>6</v>
      </c>
      <c r="W4937" s="7">
        <v>26</v>
      </c>
      <c r="X4937" s="7">
        <v>30</v>
      </c>
      <c r="Y4937" s="7">
        <v>6</v>
      </c>
      <c r="Z4937" s="7">
        <v>1</v>
      </c>
      <c r="AA4937"/>
    </row>
    <row r="4938" spans="1:27" x14ac:dyDescent="0.25">
      <c r="A4938" s="24">
        <f t="shared" si="235"/>
        <v>1</v>
      </c>
      <c r="B4938" s="24" t="str">
        <f t="shared" si="233"/>
        <v/>
      </c>
      <c r="C4938" s="24">
        <f t="shared" si="234"/>
        <v>1</v>
      </c>
      <c r="D4938" s="24">
        <v>2026</v>
      </c>
      <c r="E4938" s="7" t="s">
        <v>5244</v>
      </c>
      <c r="F4938" s="7" t="s">
        <v>5243</v>
      </c>
      <c r="G4938" s="7" t="s">
        <v>29</v>
      </c>
      <c r="H4938" s="7" t="s">
        <v>33</v>
      </c>
      <c r="I4938" s="8">
        <v>0.33500000000000002</v>
      </c>
      <c r="J4938" s="8">
        <v>0.41899999999999998</v>
      </c>
      <c r="K4938" s="8">
        <v>0.49299999999999999</v>
      </c>
      <c r="L4938" s="8">
        <v>0.91300000000000003</v>
      </c>
      <c r="M4938" s="7">
        <v>58</v>
      </c>
      <c r="N4938" s="7">
        <v>270</v>
      </c>
      <c r="O4938" s="7">
        <v>221</v>
      </c>
      <c r="P4938" s="7">
        <v>57</v>
      </c>
      <c r="Q4938" s="7">
        <v>74</v>
      </c>
      <c r="R4938" s="7">
        <v>16</v>
      </c>
      <c r="S4938" s="7">
        <v>2</v>
      </c>
      <c r="T4938" s="7">
        <v>5</v>
      </c>
      <c r="U4938" s="7">
        <v>44</v>
      </c>
      <c r="V4938" s="7">
        <v>7</v>
      </c>
      <c r="W4938" s="7">
        <v>31</v>
      </c>
      <c r="X4938" s="7">
        <v>30</v>
      </c>
      <c r="Y4938" s="7">
        <v>3</v>
      </c>
      <c r="Z4938" s="7">
        <v>1</v>
      </c>
      <c r="AA4938"/>
    </row>
    <row r="4939" spans="1:27" x14ac:dyDescent="0.25">
      <c r="A4939" s="24" t="str">
        <f t="shared" si="235"/>
        <v/>
      </c>
      <c r="B4939" s="24" t="str">
        <f t="shared" si="233"/>
        <v/>
      </c>
      <c r="C4939" s="24" t="str">
        <f t="shared" si="234"/>
        <v/>
      </c>
      <c r="D4939" s="24">
        <v>2026</v>
      </c>
      <c r="E4939" s="7" t="s">
        <v>5245</v>
      </c>
      <c r="F4939" s="7" t="s">
        <v>5243</v>
      </c>
      <c r="G4939" s="7" t="s">
        <v>37</v>
      </c>
      <c r="H4939" s="7" t="s">
        <v>44</v>
      </c>
      <c r="I4939" s="8">
        <v>0.32</v>
      </c>
      <c r="J4939" s="8">
        <v>0.41299999999999998</v>
      </c>
      <c r="K4939" s="8">
        <v>0.36699999999999999</v>
      </c>
      <c r="L4939" s="8">
        <v>0.78</v>
      </c>
      <c r="M4939" s="7">
        <v>48</v>
      </c>
      <c r="N4939" s="7">
        <v>202</v>
      </c>
      <c r="O4939" s="7">
        <v>169</v>
      </c>
      <c r="P4939" s="7">
        <v>32</v>
      </c>
      <c r="Q4939" s="7">
        <v>54</v>
      </c>
      <c r="R4939" s="7">
        <v>5</v>
      </c>
      <c r="S4939" s="7">
        <v>0</v>
      </c>
      <c r="T4939" s="7">
        <v>1</v>
      </c>
      <c r="U4939" s="7">
        <v>27</v>
      </c>
      <c r="V4939" s="7">
        <v>5</v>
      </c>
      <c r="W4939" s="7">
        <v>22</v>
      </c>
      <c r="X4939" s="7">
        <v>17</v>
      </c>
      <c r="Y4939" s="7">
        <v>0</v>
      </c>
      <c r="Z4939" s="7">
        <v>0</v>
      </c>
      <c r="AA4939"/>
    </row>
    <row r="4940" spans="1:27" x14ac:dyDescent="0.25">
      <c r="A4940" s="24" t="str">
        <f t="shared" si="235"/>
        <v/>
      </c>
      <c r="B4940" s="24" t="str">
        <f t="shared" si="233"/>
        <v/>
      </c>
      <c r="C4940" s="24" t="str">
        <f t="shared" si="234"/>
        <v/>
      </c>
      <c r="D4940" s="24">
        <v>2026</v>
      </c>
      <c r="E4940" s="7" t="s">
        <v>5247</v>
      </c>
      <c r="F4940" s="7" t="s">
        <v>5243</v>
      </c>
      <c r="G4940" s="7" t="s">
        <v>37</v>
      </c>
      <c r="H4940" s="7" t="s">
        <v>42</v>
      </c>
      <c r="I4940" s="8">
        <v>0.317</v>
      </c>
      <c r="J4940" s="8">
        <v>0.41299999999999998</v>
      </c>
      <c r="K4940" s="8">
        <v>0.39700000000000002</v>
      </c>
      <c r="L4940" s="8">
        <v>0.81</v>
      </c>
      <c r="M4940" s="7">
        <v>53</v>
      </c>
      <c r="N4940" s="7">
        <v>233</v>
      </c>
      <c r="O4940" s="7">
        <v>189</v>
      </c>
      <c r="P4940" s="7">
        <v>36</v>
      </c>
      <c r="Q4940" s="7">
        <v>60</v>
      </c>
      <c r="R4940" s="7">
        <v>8</v>
      </c>
      <c r="S4940" s="7">
        <v>2</v>
      </c>
      <c r="T4940" s="7">
        <v>1</v>
      </c>
      <c r="U4940" s="7">
        <v>31</v>
      </c>
      <c r="V4940" s="7">
        <v>8</v>
      </c>
      <c r="W4940" s="7">
        <v>25</v>
      </c>
      <c r="X4940" s="7">
        <v>29</v>
      </c>
      <c r="Y4940" s="7">
        <v>5</v>
      </c>
      <c r="Z4940" s="7">
        <v>1</v>
      </c>
      <c r="AA4940"/>
    </row>
    <row r="4941" spans="1:27" x14ac:dyDescent="0.25">
      <c r="A4941" s="24">
        <f t="shared" si="235"/>
        <v>1</v>
      </c>
      <c r="B4941" s="24" t="str">
        <f t="shared" si="233"/>
        <v/>
      </c>
      <c r="C4941" s="24" t="str">
        <f t="shared" si="234"/>
        <v/>
      </c>
      <c r="D4941" s="24">
        <v>2026</v>
      </c>
      <c r="E4941" s="7" t="s">
        <v>5246</v>
      </c>
      <c r="F4941" s="7" t="s">
        <v>5243</v>
      </c>
      <c r="G4941" s="7" t="s">
        <v>29</v>
      </c>
      <c r="H4941" s="7" t="s">
        <v>35</v>
      </c>
      <c r="I4941" s="8">
        <v>0.308</v>
      </c>
      <c r="J4941" s="8">
        <v>0.39700000000000002</v>
      </c>
      <c r="K4941" s="8">
        <v>0.41899999999999998</v>
      </c>
      <c r="L4941" s="8">
        <v>0.81599999999999995</v>
      </c>
      <c r="M4941" s="7">
        <v>55</v>
      </c>
      <c r="N4941" s="7">
        <v>232</v>
      </c>
      <c r="O4941" s="7">
        <v>198</v>
      </c>
      <c r="P4941" s="7">
        <v>41</v>
      </c>
      <c r="Q4941" s="7">
        <v>61</v>
      </c>
      <c r="R4941" s="7">
        <v>6</v>
      </c>
      <c r="S4941" s="7">
        <v>2</v>
      </c>
      <c r="T4941" s="7">
        <v>4</v>
      </c>
      <c r="U4941" s="7">
        <v>42</v>
      </c>
      <c r="V4941" s="7">
        <v>13</v>
      </c>
      <c r="W4941" s="7">
        <v>18</v>
      </c>
      <c r="X4941" s="7">
        <v>37</v>
      </c>
      <c r="Y4941" s="7">
        <v>5</v>
      </c>
      <c r="Z4941" s="7">
        <v>2</v>
      </c>
      <c r="AA4941"/>
    </row>
    <row r="4942" spans="1:27" x14ac:dyDescent="0.25">
      <c r="A4942" s="24" t="str">
        <f t="shared" si="235"/>
        <v/>
      </c>
      <c r="B4942" s="24" t="str">
        <f t="shared" si="233"/>
        <v/>
      </c>
      <c r="C4942" s="24" t="str">
        <f t="shared" si="234"/>
        <v/>
      </c>
      <c r="D4942" s="24">
        <v>2026</v>
      </c>
      <c r="E4942" s="7" t="s">
        <v>5248</v>
      </c>
      <c r="F4942" s="7" t="s">
        <v>5243</v>
      </c>
      <c r="G4942" s="7" t="s">
        <v>47</v>
      </c>
      <c r="H4942" s="7" t="s">
        <v>30</v>
      </c>
      <c r="I4942" s="8">
        <v>0.26800000000000002</v>
      </c>
      <c r="J4942" s="8">
        <v>0.41</v>
      </c>
      <c r="K4942" s="8">
        <v>0.33100000000000002</v>
      </c>
      <c r="L4942" s="8">
        <v>0.74099999999999999</v>
      </c>
      <c r="M4942" s="7">
        <v>47</v>
      </c>
      <c r="N4942" s="7">
        <v>184</v>
      </c>
      <c r="O4942" s="7">
        <v>142</v>
      </c>
      <c r="P4942" s="7">
        <v>38</v>
      </c>
      <c r="Q4942" s="7">
        <v>38</v>
      </c>
      <c r="R4942" s="7">
        <v>5</v>
      </c>
      <c r="S4942" s="7">
        <v>2</v>
      </c>
      <c r="T4942" s="7">
        <v>0</v>
      </c>
      <c r="U4942" s="7">
        <v>26</v>
      </c>
      <c r="V4942" s="7">
        <v>12</v>
      </c>
      <c r="W4942" s="7">
        <v>25</v>
      </c>
      <c r="X4942" s="7">
        <v>18</v>
      </c>
      <c r="Y4942" s="7">
        <v>11</v>
      </c>
      <c r="Z4942" s="7">
        <v>2</v>
      </c>
      <c r="AA4942"/>
    </row>
    <row r="4943" spans="1:27" x14ac:dyDescent="0.25">
      <c r="A4943" s="24" t="str">
        <f t="shared" si="235"/>
        <v/>
      </c>
      <c r="B4943" s="24" t="str">
        <f t="shared" si="233"/>
        <v/>
      </c>
      <c r="C4943" s="24" t="str">
        <f t="shared" si="234"/>
        <v/>
      </c>
      <c r="D4943" s="24">
        <v>2026</v>
      </c>
      <c r="E4943" s="7" t="s">
        <v>5250</v>
      </c>
      <c r="F4943" s="7" t="s">
        <v>5243</v>
      </c>
      <c r="G4943" s="7" t="s">
        <v>37</v>
      </c>
      <c r="H4943" s="7" t="s">
        <v>25</v>
      </c>
      <c r="I4943" s="8">
        <v>0.318</v>
      </c>
      <c r="J4943" s="8">
        <v>0.44800000000000001</v>
      </c>
      <c r="K4943" s="8">
        <v>0.40899999999999997</v>
      </c>
      <c r="L4943" s="8">
        <v>0.85699999999999998</v>
      </c>
      <c r="M4943" s="7">
        <v>26</v>
      </c>
      <c r="N4943" s="7">
        <v>58</v>
      </c>
      <c r="O4943" s="7">
        <v>44</v>
      </c>
      <c r="P4943" s="7">
        <v>9</v>
      </c>
      <c r="Q4943" s="7">
        <v>14</v>
      </c>
      <c r="R4943" s="7">
        <v>1</v>
      </c>
      <c r="S4943" s="7">
        <v>0</v>
      </c>
      <c r="T4943" s="7">
        <v>1</v>
      </c>
      <c r="U4943" s="7">
        <v>3</v>
      </c>
      <c r="V4943" s="7">
        <v>3</v>
      </c>
      <c r="W4943" s="7">
        <v>9</v>
      </c>
      <c r="X4943" s="7">
        <v>8</v>
      </c>
      <c r="Y4943" s="7">
        <v>1</v>
      </c>
      <c r="Z4943" s="7">
        <v>0</v>
      </c>
      <c r="AA4943"/>
    </row>
    <row r="4944" spans="1:27" x14ac:dyDescent="0.25">
      <c r="A4944" s="24" t="str">
        <f t="shared" si="235"/>
        <v/>
      </c>
      <c r="B4944" s="24" t="str">
        <f t="shared" si="233"/>
        <v/>
      </c>
      <c r="C4944" s="24" t="str">
        <f t="shared" si="234"/>
        <v/>
      </c>
      <c r="D4944" s="24">
        <v>2026</v>
      </c>
      <c r="E4944" s="7" t="s">
        <v>5253</v>
      </c>
      <c r="F4944" s="7" t="s">
        <v>5243</v>
      </c>
      <c r="G4944" s="7" t="s">
        <v>37</v>
      </c>
      <c r="H4944" s="7" t="s">
        <v>35</v>
      </c>
      <c r="I4944" s="8">
        <v>0.315</v>
      </c>
      <c r="J4944" s="8">
        <v>0.42699999999999999</v>
      </c>
      <c r="K4944" s="8">
        <v>0.52400000000000002</v>
      </c>
      <c r="L4944" s="8">
        <v>0.95099999999999996</v>
      </c>
      <c r="M4944" s="7">
        <v>42</v>
      </c>
      <c r="N4944" s="7">
        <v>152</v>
      </c>
      <c r="O4944" s="7">
        <v>124</v>
      </c>
      <c r="P4944" s="7">
        <v>25</v>
      </c>
      <c r="Q4944" s="7">
        <v>39</v>
      </c>
      <c r="R4944" s="7">
        <v>10</v>
      </c>
      <c r="S4944" s="7">
        <v>2</v>
      </c>
      <c r="T4944" s="7">
        <v>4</v>
      </c>
      <c r="U4944" s="7">
        <v>31</v>
      </c>
      <c r="V4944" s="7">
        <v>12</v>
      </c>
      <c r="W4944" s="7">
        <v>13</v>
      </c>
      <c r="X4944" s="7">
        <v>30</v>
      </c>
      <c r="Y4944" s="7">
        <v>2</v>
      </c>
      <c r="Z4944" s="7">
        <v>0</v>
      </c>
      <c r="AA4944"/>
    </row>
    <row r="4945" spans="1:27" x14ac:dyDescent="0.25">
      <c r="A4945" s="24">
        <f t="shared" si="235"/>
        <v>1</v>
      </c>
      <c r="B4945" s="24" t="str">
        <f t="shared" si="233"/>
        <v/>
      </c>
      <c r="C4945" s="24" t="str">
        <f t="shared" si="234"/>
        <v/>
      </c>
      <c r="D4945" s="24">
        <v>2026</v>
      </c>
      <c r="E4945" s="7" t="s">
        <v>5255</v>
      </c>
      <c r="F4945" s="7" t="s">
        <v>5243</v>
      </c>
      <c r="G4945" s="7" t="s">
        <v>29</v>
      </c>
      <c r="H4945" s="7" t="s">
        <v>25</v>
      </c>
      <c r="I4945" s="8">
        <v>0.313</v>
      </c>
      <c r="J4945" s="8">
        <v>0.376</v>
      </c>
      <c r="K4945" s="8">
        <v>0.39600000000000002</v>
      </c>
      <c r="L4945" s="8">
        <v>0.77200000000000002</v>
      </c>
      <c r="M4945" s="7">
        <v>33</v>
      </c>
      <c r="N4945" s="7">
        <v>111</v>
      </c>
      <c r="O4945" s="7">
        <v>96</v>
      </c>
      <c r="P4945" s="7">
        <v>16</v>
      </c>
      <c r="Q4945" s="7">
        <v>30</v>
      </c>
      <c r="R4945" s="7">
        <v>5</v>
      </c>
      <c r="S4945" s="7">
        <v>0</v>
      </c>
      <c r="T4945" s="7">
        <v>1</v>
      </c>
      <c r="U4945" s="7">
        <v>18</v>
      </c>
      <c r="V4945" s="7">
        <v>2</v>
      </c>
      <c r="W4945" s="7">
        <v>9</v>
      </c>
      <c r="X4945" s="7">
        <v>12</v>
      </c>
      <c r="Y4945" s="7">
        <v>0</v>
      </c>
      <c r="Z4945" s="7">
        <v>0</v>
      </c>
      <c r="AA4945"/>
    </row>
    <row r="4946" spans="1:27" x14ac:dyDescent="0.25">
      <c r="A4946" s="24" t="str">
        <f t="shared" si="235"/>
        <v/>
      </c>
      <c r="B4946" s="24" t="str">
        <f t="shared" si="233"/>
        <v/>
      </c>
      <c r="C4946" s="24" t="str">
        <f t="shared" si="234"/>
        <v/>
      </c>
      <c r="D4946" s="24">
        <v>2026</v>
      </c>
      <c r="E4946" s="7" t="s">
        <v>5251</v>
      </c>
      <c r="F4946" s="7" t="s">
        <v>5243</v>
      </c>
      <c r="G4946" s="7" t="s">
        <v>24</v>
      </c>
      <c r="H4946" s="7" t="s">
        <v>38</v>
      </c>
      <c r="I4946" s="8">
        <v>0.29499999999999998</v>
      </c>
      <c r="J4946" s="8">
        <v>0.38</v>
      </c>
      <c r="K4946" s="8">
        <v>0.36399999999999999</v>
      </c>
      <c r="L4946" s="8">
        <v>0.74399999999999999</v>
      </c>
      <c r="M4946" s="7">
        <v>23</v>
      </c>
      <c r="N4946" s="7">
        <v>51</v>
      </c>
      <c r="O4946" s="7">
        <v>44</v>
      </c>
      <c r="P4946" s="7">
        <v>4</v>
      </c>
      <c r="Q4946" s="7">
        <v>13</v>
      </c>
      <c r="R4946" s="7">
        <v>1</v>
      </c>
      <c r="S4946" s="7">
        <v>1</v>
      </c>
      <c r="T4946" s="7">
        <v>0</v>
      </c>
      <c r="U4946" s="7">
        <v>8</v>
      </c>
      <c r="V4946" s="7">
        <v>2</v>
      </c>
      <c r="W4946" s="7">
        <v>4</v>
      </c>
      <c r="X4946" s="7">
        <v>9</v>
      </c>
      <c r="Y4946" s="7">
        <v>1</v>
      </c>
      <c r="Z4946" s="7">
        <v>2</v>
      </c>
      <c r="AA4946"/>
    </row>
    <row r="4947" spans="1:27" x14ac:dyDescent="0.25">
      <c r="A4947" s="24">
        <f t="shared" si="235"/>
        <v>1</v>
      </c>
      <c r="B4947" s="24" t="str">
        <f t="shared" si="233"/>
        <v/>
      </c>
      <c r="C4947" s="24" t="str">
        <f t="shared" si="234"/>
        <v/>
      </c>
      <c r="D4947" s="24">
        <v>2026</v>
      </c>
      <c r="E4947" s="7" t="s">
        <v>5252</v>
      </c>
      <c r="F4947" s="7" t="s">
        <v>5243</v>
      </c>
      <c r="G4947" s="7" t="s">
        <v>29</v>
      </c>
      <c r="H4947" s="7" t="s">
        <v>27</v>
      </c>
      <c r="I4947" s="8">
        <v>0.28699999999999998</v>
      </c>
      <c r="J4947" s="8">
        <v>0.39300000000000002</v>
      </c>
      <c r="K4947" s="8">
        <v>0.376</v>
      </c>
      <c r="L4947" s="8">
        <v>0.77</v>
      </c>
      <c r="M4947" s="7">
        <v>28</v>
      </c>
      <c r="N4947" s="7">
        <v>122</v>
      </c>
      <c r="O4947" s="7">
        <v>101</v>
      </c>
      <c r="P4947" s="7">
        <v>24</v>
      </c>
      <c r="Q4947" s="7">
        <v>29</v>
      </c>
      <c r="R4947" s="7">
        <v>6</v>
      </c>
      <c r="S4947" s="7">
        <v>0</v>
      </c>
      <c r="T4947" s="7">
        <v>1</v>
      </c>
      <c r="U4947" s="7">
        <v>11</v>
      </c>
      <c r="V4947" s="7">
        <v>5</v>
      </c>
      <c r="W4947" s="7">
        <v>14</v>
      </c>
      <c r="X4947" s="7">
        <v>15</v>
      </c>
      <c r="Y4947" s="7">
        <v>0</v>
      </c>
      <c r="Z4947" s="7">
        <v>0</v>
      </c>
      <c r="AA4947"/>
    </row>
    <row r="4948" spans="1:27" x14ac:dyDescent="0.25">
      <c r="A4948" s="24" t="str">
        <f t="shared" si="235"/>
        <v/>
      </c>
      <c r="B4948" s="24" t="str">
        <f t="shared" si="233"/>
        <v/>
      </c>
      <c r="C4948" s="24" t="str">
        <f t="shared" si="234"/>
        <v/>
      </c>
      <c r="D4948" s="24">
        <v>2026</v>
      </c>
      <c r="E4948" s="7" t="s">
        <v>5254</v>
      </c>
      <c r="F4948" s="7" t="s">
        <v>5243</v>
      </c>
      <c r="G4948" s="7" t="s">
        <v>37</v>
      </c>
      <c r="H4948" s="7" t="s">
        <v>42</v>
      </c>
      <c r="I4948" s="8">
        <v>0.28599999999999998</v>
      </c>
      <c r="J4948" s="8">
        <v>0.28599999999999998</v>
      </c>
      <c r="K4948" s="8">
        <v>0.28599999999999998</v>
      </c>
      <c r="L4948" s="8">
        <v>0.57099999999999995</v>
      </c>
      <c r="M4948" s="7">
        <v>6</v>
      </c>
      <c r="N4948" s="7">
        <v>7</v>
      </c>
      <c r="O4948" s="7">
        <v>7</v>
      </c>
      <c r="P4948" s="7">
        <v>2</v>
      </c>
      <c r="Q4948" s="7">
        <v>2</v>
      </c>
      <c r="R4948" s="7">
        <v>0</v>
      </c>
      <c r="S4948" s="7">
        <v>0</v>
      </c>
      <c r="T4948" s="7">
        <v>0</v>
      </c>
      <c r="U4948" s="7">
        <v>2</v>
      </c>
      <c r="V4948" s="7">
        <v>0</v>
      </c>
      <c r="W4948" s="7">
        <v>0</v>
      </c>
      <c r="X4948" s="7">
        <v>1</v>
      </c>
      <c r="Y4948" s="7">
        <v>0</v>
      </c>
      <c r="Z4948" s="7">
        <v>0</v>
      </c>
      <c r="AA4948"/>
    </row>
    <row r="4949" spans="1:27" x14ac:dyDescent="0.25">
      <c r="A4949" s="24" t="str">
        <f t="shared" si="235"/>
        <v/>
      </c>
      <c r="B4949" s="24" t="str">
        <f t="shared" si="233"/>
        <v/>
      </c>
      <c r="C4949" s="24" t="str">
        <f t="shared" si="234"/>
        <v/>
      </c>
      <c r="D4949" s="24">
        <v>2026</v>
      </c>
      <c r="E4949" s="7" t="s">
        <v>5256</v>
      </c>
      <c r="F4949" s="7" t="s">
        <v>5243</v>
      </c>
      <c r="G4949" s="7" t="s">
        <v>37</v>
      </c>
      <c r="H4949" s="7" t="s">
        <v>33</v>
      </c>
      <c r="I4949" s="8">
        <v>0.23599999999999999</v>
      </c>
      <c r="J4949" s="8">
        <v>0.40100000000000002</v>
      </c>
      <c r="K4949" s="8">
        <v>0.26800000000000002</v>
      </c>
      <c r="L4949" s="8">
        <v>0.66900000000000004</v>
      </c>
      <c r="M4949" s="7">
        <v>40</v>
      </c>
      <c r="N4949" s="7">
        <v>172</v>
      </c>
      <c r="O4949" s="7">
        <v>127</v>
      </c>
      <c r="P4949" s="7">
        <v>33</v>
      </c>
      <c r="Q4949" s="7">
        <v>30</v>
      </c>
      <c r="R4949" s="7">
        <v>1</v>
      </c>
      <c r="S4949" s="7">
        <v>0</v>
      </c>
      <c r="T4949" s="7">
        <v>1</v>
      </c>
      <c r="U4949" s="7">
        <v>25</v>
      </c>
      <c r="V4949" s="7">
        <v>8</v>
      </c>
      <c r="W4949" s="7">
        <v>31</v>
      </c>
      <c r="X4949" s="7">
        <v>27</v>
      </c>
      <c r="Y4949" s="7">
        <v>4</v>
      </c>
      <c r="Z4949" s="7">
        <v>1</v>
      </c>
      <c r="AA4949"/>
    </row>
    <row r="4950" spans="1:27" x14ac:dyDescent="0.25">
      <c r="A4950" s="24" t="str">
        <f t="shared" si="235"/>
        <v/>
      </c>
      <c r="B4950" s="24" t="str">
        <f t="shared" si="233"/>
        <v/>
      </c>
      <c r="C4950" s="24">
        <f t="shared" si="234"/>
        <v>1</v>
      </c>
      <c r="D4950" s="24">
        <v>2026</v>
      </c>
      <c r="E4950" s="7" t="s">
        <v>5257</v>
      </c>
      <c r="F4950" s="7" t="s">
        <v>5243</v>
      </c>
      <c r="G4950" s="7" t="s">
        <v>37</v>
      </c>
      <c r="H4950" s="7" t="s">
        <v>64</v>
      </c>
      <c r="I4950" s="8">
        <v>0.2</v>
      </c>
      <c r="J4950" s="8">
        <v>0.2</v>
      </c>
      <c r="K4950" s="8">
        <v>0.2</v>
      </c>
      <c r="L4950" s="8">
        <v>0.4</v>
      </c>
      <c r="M4950" s="7">
        <v>3</v>
      </c>
      <c r="N4950" s="7">
        <v>5</v>
      </c>
      <c r="O4950" s="7">
        <v>5</v>
      </c>
      <c r="P4950" s="7">
        <v>0</v>
      </c>
      <c r="Q4950" s="7">
        <v>1</v>
      </c>
      <c r="R4950" s="7">
        <v>0</v>
      </c>
      <c r="S4950" s="7">
        <v>0</v>
      </c>
      <c r="T4950" s="7">
        <v>0</v>
      </c>
      <c r="U4950" s="7">
        <v>0</v>
      </c>
      <c r="V4950" s="7">
        <v>0</v>
      </c>
      <c r="W4950" s="7">
        <v>0</v>
      </c>
      <c r="X4950" s="7">
        <v>3</v>
      </c>
      <c r="Y4950" s="7">
        <v>0</v>
      </c>
      <c r="Z4950" s="7">
        <v>0</v>
      </c>
      <c r="AA4950"/>
    </row>
    <row r="4951" spans="1:27" x14ac:dyDescent="0.25">
      <c r="A4951" s="24">
        <f t="shared" si="235"/>
        <v>1</v>
      </c>
      <c r="B4951" s="24" t="str">
        <f t="shared" si="233"/>
        <v/>
      </c>
      <c r="C4951" s="24" t="str">
        <f t="shared" si="234"/>
        <v/>
      </c>
      <c r="D4951" s="24">
        <v>2026</v>
      </c>
      <c r="E4951" s="7" t="s">
        <v>5258</v>
      </c>
      <c r="F4951" s="7" t="s">
        <v>5243</v>
      </c>
      <c r="G4951" s="7" t="s">
        <v>29</v>
      </c>
      <c r="H4951" s="7" t="s">
        <v>27</v>
      </c>
      <c r="I4951" s="8">
        <v>0.191</v>
      </c>
      <c r="J4951" s="8">
        <v>0.36</v>
      </c>
      <c r="K4951" s="8">
        <v>0.221</v>
      </c>
      <c r="L4951" s="8">
        <v>0.57999999999999996</v>
      </c>
      <c r="M4951" s="7">
        <v>32</v>
      </c>
      <c r="N4951" s="7">
        <v>91</v>
      </c>
      <c r="O4951" s="7">
        <v>68</v>
      </c>
      <c r="P4951" s="7">
        <v>14</v>
      </c>
      <c r="Q4951" s="7">
        <v>13</v>
      </c>
      <c r="R4951" s="7">
        <v>2</v>
      </c>
      <c r="S4951" s="7">
        <v>0</v>
      </c>
      <c r="T4951" s="7">
        <v>0</v>
      </c>
      <c r="U4951" s="7">
        <v>7</v>
      </c>
      <c r="V4951" s="7">
        <v>5</v>
      </c>
      <c r="W4951" s="7">
        <v>14</v>
      </c>
      <c r="X4951" s="7">
        <v>10</v>
      </c>
      <c r="Y4951" s="7">
        <v>2</v>
      </c>
      <c r="Z4951" s="7">
        <v>0</v>
      </c>
      <c r="AA4951"/>
    </row>
    <row r="4952" spans="1:27" x14ac:dyDescent="0.25">
      <c r="A4952" s="24" t="str">
        <f t="shared" si="235"/>
        <v/>
      </c>
      <c r="B4952" s="24" t="str">
        <f t="shared" si="233"/>
        <v/>
      </c>
      <c r="C4952" s="24" t="str">
        <f t="shared" si="234"/>
        <v/>
      </c>
      <c r="D4952" s="24">
        <v>2026</v>
      </c>
      <c r="E4952" s="7" t="s">
        <v>5259</v>
      </c>
      <c r="F4952" s="7" t="s">
        <v>5243</v>
      </c>
      <c r="G4952" s="7" t="s">
        <v>47</v>
      </c>
      <c r="H4952" s="7" t="s">
        <v>25</v>
      </c>
      <c r="I4952" s="8">
        <v>0.183</v>
      </c>
      <c r="J4952" s="8">
        <v>0.25800000000000001</v>
      </c>
      <c r="K4952" s="8">
        <v>0.23300000000000001</v>
      </c>
      <c r="L4952" s="8">
        <v>0.49099999999999999</v>
      </c>
      <c r="M4952" s="7">
        <v>26</v>
      </c>
      <c r="N4952" s="7">
        <v>66</v>
      </c>
      <c r="O4952" s="7">
        <v>60</v>
      </c>
      <c r="P4952" s="7">
        <v>6</v>
      </c>
      <c r="Q4952" s="7">
        <v>11</v>
      </c>
      <c r="R4952" s="7">
        <v>3</v>
      </c>
      <c r="S4952" s="7">
        <v>0</v>
      </c>
      <c r="T4952" s="7">
        <v>0</v>
      </c>
      <c r="U4952" s="7">
        <v>5</v>
      </c>
      <c r="V4952" s="7">
        <v>1</v>
      </c>
      <c r="W4952" s="7">
        <v>5</v>
      </c>
      <c r="X4952" s="7">
        <v>24</v>
      </c>
      <c r="Y4952" s="7">
        <v>1</v>
      </c>
      <c r="Z4952" s="7">
        <v>0</v>
      </c>
      <c r="AA4952"/>
    </row>
    <row r="4953" spans="1:27" x14ac:dyDescent="0.25">
      <c r="A4953" s="24">
        <f t="shared" si="235"/>
        <v>1</v>
      </c>
      <c r="B4953" s="24" t="str">
        <f t="shared" si="233"/>
        <v/>
      </c>
      <c r="C4953" s="24" t="str">
        <f t="shared" si="234"/>
        <v/>
      </c>
      <c r="D4953" s="24">
        <v>2026</v>
      </c>
      <c r="E4953" s="7" t="s">
        <v>5260</v>
      </c>
      <c r="F4953" s="7" t="s">
        <v>5243</v>
      </c>
      <c r="G4953" s="7" t="s">
        <v>29</v>
      </c>
      <c r="H4953" s="7" t="s">
        <v>33</v>
      </c>
      <c r="I4953" s="8">
        <v>5.6000000000000001E-2</v>
      </c>
      <c r="J4953" s="8">
        <v>0.22700000000000001</v>
      </c>
      <c r="K4953" s="8">
        <v>5.6000000000000001E-2</v>
      </c>
      <c r="L4953" s="8">
        <v>0.28299999999999997</v>
      </c>
      <c r="M4953" s="7">
        <v>12</v>
      </c>
      <c r="N4953" s="7">
        <v>22</v>
      </c>
      <c r="O4953" s="7">
        <v>18</v>
      </c>
      <c r="P4953" s="7">
        <v>3</v>
      </c>
      <c r="Q4953" s="7">
        <v>1</v>
      </c>
      <c r="R4953" s="7">
        <v>0</v>
      </c>
      <c r="S4953" s="7">
        <v>0</v>
      </c>
      <c r="T4953" s="7">
        <v>0</v>
      </c>
      <c r="U4953" s="7">
        <v>2</v>
      </c>
      <c r="V4953" s="7">
        <v>1</v>
      </c>
      <c r="W4953" s="7">
        <v>3</v>
      </c>
      <c r="X4953" s="7">
        <v>3</v>
      </c>
      <c r="Y4953" s="7">
        <v>0</v>
      </c>
      <c r="Z4953" s="7">
        <v>0</v>
      </c>
      <c r="AA4953"/>
    </row>
    <row r="4954" spans="1:27" x14ac:dyDescent="0.25">
      <c r="A4954" s="24" t="str">
        <f t="shared" si="235"/>
        <v/>
      </c>
      <c r="B4954" s="24" t="str">
        <f t="shared" si="233"/>
        <v/>
      </c>
      <c r="C4954" s="24" t="str">
        <f t="shared" si="234"/>
        <v/>
      </c>
      <c r="D4954" s="24">
        <v>2026</v>
      </c>
      <c r="E4954" s="7" t="s">
        <v>5261</v>
      </c>
      <c r="F4954" s="7" t="s">
        <v>5262</v>
      </c>
      <c r="G4954" s="7" t="s">
        <v>47</v>
      </c>
      <c r="H4954" s="7" t="s">
        <v>33</v>
      </c>
      <c r="I4954" s="8">
        <v>0.38400000000000001</v>
      </c>
      <c r="J4954" s="8">
        <v>0.45500000000000002</v>
      </c>
      <c r="K4954" s="8">
        <v>0.58399999999999996</v>
      </c>
      <c r="L4954" s="8">
        <v>1.0389999999999999</v>
      </c>
      <c r="M4954" s="7">
        <v>50</v>
      </c>
      <c r="N4954" s="7">
        <v>222</v>
      </c>
      <c r="O4954" s="7">
        <v>190</v>
      </c>
      <c r="P4954" s="7">
        <v>40</v>
      </c>
      <c r="Q4954" s="7">
        <v>73</v>
      </c>
      <c r="R4954" s="7">
        <v>13</v>
      </c>
      <c r="S4954" s="7">
        <v>2</v>
      </c>
      <c r="T4954" s="7">
        <v>7</v>
      </c>
      <c r="U4954" s="7">
        <v>45</v>
      </c>
      <c r="V4954" s="7">
        <v>2</v>
      </c>
      <c r="W4954" s="7">
        <v>26</v>
      </c>
      <c r="X4954" s="7">
        <v>32</v>
      </c>
      <c r="Y4954" s="7">
        <v>5</v>
      </c>
      <c r="Z4954" s="7">
        <v>5</v>
      </c>
      <c r="AA4954"/>
    </row>
    <row r="4955" spans="1:27" x14ac:dyDescent="0.25">
      <c r="A4955" s="24">
        <f t="shared" si="235"/>
        <v>1</v>
      </c>
      <c r="B4955" s="24" t="str">
        <f t="shared" si="233"/>
        <v/>
      </c>
      <c r="C4955" s="24" t="str">
        <f t="shared" si="234"/>
        <v/>
      </c>
      <c r="D4955" s="24">
        <v>2026</v>
      </c>
      <c r="E4955" s="7" t="s">
        <v>5263</v>
      </c>
      <c r="F4955" s="7" t="s">
        <v>5262</v>
      </c>
      <c r="G4955" s="7" t="s">
        <v>32</v>
      </c>
      <c r="H4955" s="7" t="s">
        <v>30</v>
      </c>
      <c r="I4955" s="8">
        <v>0.312</v>
      </c>
      <c r="J4955" s="8">
        <v>0.41399999999999998</v>
      </c>
      <c r="K4955" s="8">
        <v>0.47799999999999998</v>
      </c>
      <c r="L4955" s="8">
        <v>0.89100000000000001</v>
      </c>
      <c r="M4955" s="7">
        <v>44</v>
      </c>
      <c r="N4955" s="7">
        <v>194</v>
      </c>
      <c r="O4955" s="7">
        <v>157</v>
      </c>
      <c r="P4955" s="7">
        <v>42</v>
      </c>
      <c r="Q4955" s="7">
        <v>49</v>
      </c>
      <c r="R4955" s="7">
        <v>10</v>
      </c>
      <c r="S4955" s="7">
        <v>5</v>
      </c>
      <c r="T4955" s="7">
        <v>2</v>
      </c>
      <c r="U4955" s="7">
        <v>23</v>
      </c>
      <c r="V4955" s="7">
        <v>13</v>
      </c>
      <c r="W4955" s="7">
        <v>17</v>
      </c>
      <c r="X4955" s="7">
        <v>38</v>
      </c>
      <c r="Y4955" s="7">
        <v>12</v>
      </c>
      <c r="Z4955" s="7">
        <v>3</v>
      </c>
      <c r="AA4955"/>
    </row>
    <row r="4956" spans="1:27" x14ac:dyDescent="0.25">
      <c r="A4956" s="24" t="str">
        <f t="shared" si="235"/>
        <v/>
      </c>
      <c r="B4956" s="24" t="str">
        <f t="shared" si="233"/>
        <v/>
      </c>
      <c r="C4956" s="24" t="str">
        <f t="shared" si="234"/>
        <v/>
      </c>
      <c r="D4956" s="24">
        <v>2026</v>
      </c>
      <c r="E4956" s="7" t="s">
        <v>5264</v>
      </c>
      <c r="F4956" s="7" t="s">
        <v>5262</v>
      </c>
      <c r="G4956" s="7" t="s">
        <v>47</v>
      </c>
      <c r="H4956" s="7" t="s">
        <v>35</v>
      </c>
      <c r="I4956" s="8">
        <v>0.29499999999999998</v>
      </c>
      <c r="J4956" s="8">
        <v>0.40500000000000003</v>
      </c>
      <c r="K4956" s="8">
        <v>0.378</v>
      </c>
      <c r="L4956" s="8">
        <v>0.78300000000000003</v>
      </c>
      <c r="M4956" s="7">
        <v>44</v>
      </c>
      <c r="N4956" s="7">
        <v>192</v>
      </c>
      <c r="O4956" s="7">
        <v>156</v>
      </c>
      <c r="P4956" s="7">
        <v>34</v>
      </c>
      <c r="Q4956" s="7">
        <v>46</v>
      </c>
      <c r="R4956" s="7">
        <v>3</v>
      </c>
      <c r="S4956" s="7">
        <v>2</v>
      </c>
      <c r="T4956" s="7">
        <v>2</v>
      </c>
      <c r="U4956" s="7">
        <v>24</v>
      </c>
      <c r="V4956" s="7">
        <v>2</v>
      </c>
      <c r="W4956" s="7">
        <v>29</v>
      </c>
      <c r="X4956" s="7">
        <v>25</v>
      </c>
      <c r="Y4956" s="7">
        <v>14</v>
      </c>
      <c r="Z4956" s="7">
        <v>4</v>
      </c>
      <c r="AA4956"/>
    </row>
    <row r="4957" spans="1:27" x14ac:dyDescent="0.25">
      <c r="A4957" s="24" t="str">
        <f t="shared" si="235"/>
        <v/>
      </c>
      <c r="B4957" s="24" t="str">
        <f t="shared" si="233"/>
        <v/>
      </c>
      <c r="C4957" s="24" t="str">
        <f t="shared" si="234"/>
        <v/>
      </c>
      <c r="D4957" s="24">
        <v>2026</v>
      </c>
      <c r="E4957" s="7" t="s">
        <v>5265</v>
      </c>
      <c r="F4957" s="7" t="s">
        <v>5262</v>
      </c>
      <c r="G4957" s="7" t="s">
        <v>37</v>
      </c>
      <c r="H4957" s="7" t="s">
        <v>44</v>
      </c>
      <c r="I4957" s="8">
        <v>0.28000000000000003</v>
      </c>
      <c r="J4957" s="8">
        <v>0.34599999999999997</v>
      </c>
      <c r="K4957" s="8">
        <v>0.39</v>
      </c>
      <c r="L4957" s="8">
        <v>0.73599999999999999</v>
      </c>
      <c r="M4957" s="7">
        <v>38</v>
      </c>
      <c r="N4957" s="7">
        <v>133</v>
      </c>
      <c r="O4957" s="7">
        <v>118</v>
      </c>
      <c r="P4957" s="7">
        <v>19</v>
      </c>
      <c r="Q4957" s="7">
        <v>33</v>
      </c>
      <c r="R4957" s="7">
        <v>4</v>
      </c>
      <c r="S4957" s="7">
        <v>0</v>
      </c>
      <c r="T4957" s="7">
        <v>3</v>
      </c>
      <c r="U4957" s="7">
        <v>16</v>
      </c>
      <c r="V4957" s="7">
        <v>5</v>
      </c>
      <c r="W4957" s="7">
        <v>8</v>
      </c>
      <c r="X4957" s="7">
        <v>32</v>
      </c>
      <c r="Y4957" s="7">
        <v>3</v>
      </c>
      <c r="Z4957" s="7">
        <v>1</v>
      </c>
      <c r="AA4957"/>
    </row>
    <row r="4958" spans="1:27" x14ac:dyDescent="0.25">
      <c r="A4958" s="24">
        <f t="shared" si="235"/>
        <v>1</v>
      </c>
      <c r="B4958" s="24" t="str">
        <f t="shared" si="233"/>
        <v/>
      </c>
      <c r="C4958" s="24" t="str">
        <f t="shared" si="234"/>
        <v/>
      </c>
      <c r="D4958" s="24">
        <v>2026</v>
      </c>
      <c r="E4958" s="7" t="s">
        <v>5266</v>
      </c>
      <c r="F4958" s="7" t="s">
        <v>5262</v>
      </c>
      <c r="G4958" s="7" t="s">
        <v>29</v>
      </c>
      <c r="H4958" s="7" t="s">
        <v>30</v>
      </c>
      <c r="I4958" s="8">
        <v>0.23499999999999999</v>
      </c>
      <c r="J4958" s="8">
        <v>0.38100000000000001</v>
      </c>
      <c r="K4958" s="8">
        <v>0.38600000000000001</v>
      </c>
      <c r="L4958" s="8">
        <v>0.76600000000000001</v>
      </c>
      <c r="M4958" s="7">
        <v>48</v>
      </c>
      <c r="N4958" s="7">
        <v>210</v>
      </c>
      <c r="O4958" s="7">
        <v>166</v>
      </c>
      <c r="P4958" s="7">
        <v>29</v>
      </c>
      <c r="Q4958" s="7">
        <v>39</v>
      </c>
      <c r="R4958" s="7">
        <v>10</v>
      </c>
      <c r="S4958" s="7">
        <v>0</v>
      </c>
      <c r="T4958" s="7">
        <v>5</v>
      </c>
      <c r="U4958" s="7">
        <v>37</v>
      </c>
      <c r="V4958" s="7">
        <v>11</v>
      </c>
      <c r="W4958" s="7">
        <v>30</v>
      </c>
      <c r="X4958" s="7">
        <v>38</v>
      </c>
      <c r="Y4958" s="7">
        <v>7</v>
      </c>
      <c r="Z4958" s="7">
        <v>0</v>
      </c>
      <c r="AA4958"/>
    </row>
    <row r="4959" spans="1:27" x14ac:dyDescent="0.25">
      <c r="A4959" s="24">
        <f t="shared" si="235"/>
        <v>1</v>
      </c>
      <c r="B4959" s="24" t="str">
        <f t="shared" si="233"/>
        <v/>
      </c>
      <c r="C4959" s="24" t="str">
        <f t="shared" si="234"/>
        <v/>
      </c>
      <c r="D4959" s="24">
        <v>2026</v>
      </c>
      <c r="E4959" s="7" t="s">
        <v>5267</v>
      </c>
      <c r="F4959" s="7" t="s">
        <v>5262</v>
      </c>
      <c r="G4959" s="7" t="s">
        <v>32</v>
      </c>
      <c r="H4959" s="7" t="s">
        <v>38</v>
      </c>
      <c r="I4959" s="8">
        <v>0.32800000000000001</v>
      </c>
      <c r="J4959" s="8">
        <v>0.44700000000000001</v>
      </c>
      <c r="K4959" s="8">
        <v>0.55200000000000005</v>
      </c>
      <c r="L4959" s="8">
        <v>0.999</v>
      </c>
      <c r="M4959" s="7">
        <v>24</v>
      </c>
      <c r="N4959" s="7">
        <v>85</v>
      </c>
      <c r="O4959" s="7">
        <v>67</v>
      </c>
      <c r="P4959" s="7">
        <v>17</v>
      </c>
      <c r="Q4959" s="7">
        <v>22</v>
      </c>
      <c r="R4959" s="7">
        <v>3</v>
      </c>
      <c r="S4959" s="7">
        <v>0</v>
      </c>
      <c r="T4959" s="7">
        <v>4</v>
      </c>
      <c r="U4959" s="7">
        <v>20</v>
      </c>
      <c r="V4959" s="7">
        <v>3</v>
      </c>
      <c r="W4959" s="7">
        <v>13</v>
      </c>
      <c r="X4959" s="7">
        <v>13</v>
      </c>
      <c r="Y4959" s="7">
        <v>1</v>
      </c>
      <c r="Z4959" s="7">
        <v>1</v>
      </c>
      <c r="AA4959"/>
    </row>
    <row r="4960" spans="1:27" x14ac:dyDescent="0.25">
      <c r="A4960" s="24" t="str">
        <f t="shared" si="235"/>
        <v/>
      </c>
      <c r="B4960" s="24" t="str">
        <f t="shared" si="233"/>
        <v/>
      </c>
      <c r="C4960" s="24" t="str">
        <f t="shared" si="234"/>
        <v/>
      </c>
      <c r="D4960" s="24">
        <v>2026</v>
      </c>
      <c r="E4960" s="7" t="s">
        <v>5268</v>
      </c>
      <c r="F4960" s="7" t="s">
        <v>5262</v>
      </c>
      <c r="G4960" s="7" t="s">
        <v>37</v>
      </c>
      <c r="H4960" s="7" t="s">
        <v>27</v>
      </c>
      <c r="I4960" s="8">
        <v>0.31</v>
      </c>
      <c r="J4960" s="8">
        <v>0.41599999999999998</v>
      </c>
      <c r="K4960" s="8">
        <v>0.38900000000000001</v>
      </c>
      <c r="L4960" s="8">
        <v>0.80500000000000005</v>
      </c>
      <c r="M4960" s="7">
        <v>32</v>
      </c>
      <c r="N4960" s="7">
        <v>152</v>
      </c>
      <c r="O4960" s="7">
        <v>126</v>
      </c>
      <c r="P4960" s="7">
        <v>33</v>
      </c>
      <c r="Q4960" s="7">
        <v>39</v>
      </c>
      <c r="R4960" s="7">
        <v>5</v>
      </c>
      <c r="S4960" s="7">
        <v>1</v>
      </c>
      <c r="T4960" s="7">
        <v>1</v>
      </c>
      <c r="U4960" s="7">
        <v>16</v>
      </c>
      <c r="V4960" s="7">
        <v>4</v>
      </c>
      <c r="W4960" s="7">
        <v>19</v>
      </c>
      <c r="X4960" s="7">
        <v>11</v>
      </c>
      <c r="Y4960" s="7">
        <v>23</v>
      </c>
      <c r="Z4960" s="7">
        <v>4</v>
      </c>
      <c r="AA4960"/>
    </row>
    <row r="4961" spans="1:27" x14ac:dyDescent="0.25">
      <c r="A4961" s="24" t="str">
        <f t="shared" si="235"/>
        <v/>
      </c>
      <c r="B4961" s="24" t="str">
        <f t="shared" si="233"/>
        <v/>
      </c>
      <c r="C4961" s="24">
        <f t="shared" si="234"/>
        <v>1</v>
      </c>
      <c r="D4961" s="24">
        <v>2026</v>
      </c>
      <c r="E4961" s="7" t="s">
        <v>5269</v>
      </c>
      <c r="F4961" s="7" t="s">
        <v>5262</v>
      </c>
      <c r="G4961" s="7" t="s">
        <v>24</v>
      </c>
      <c r="H4961" s="7" t="s">
        <v>42</v>
      </c>
      <c r="I4961" s="8">
        <v>0.28000000000000003</v>
      </c>
      <c r="J4961" s="8">
        <v>0.39800000000000002</v>
      </c>
      <c r="K4961" s="8">
        <v>0.42699999999999999</v>
      </c>
      <c r="L4961" s="8">
        <v>0.82499999999999996</v>
      </c>
      <c r="M4961" s="7">
        <v>30</v>
      </c>
      <c r="N4961" s="7">
        <v>98</v>
      </c>
      <c r="O4961" s="7">
        <v>82</v>
      </c>
      <c r="P4961" s="7">
        <v>12</v>
      </c>
      <c r="Q4961" s="7">
        <v>23</v>
      </c>
      <c r="R4961" s="7">
        <v>6</v>
      </c>
      <c r="S4961" s="7">
        <v>0</v>
      </c>
      <c r="T4961" s="7">
        <v>2</v>
      </c>
      <c r="U4961" s="7">
        <v>9</v>
      </c>
      <c r="V4961" s="7">
        <v>7</v>
      </c>
      <c r="W4961" s="7">
        <v>9</v>
      </c>
      <c r="X4961" s="7">
        <v>27</v>
      </c>
      <c r="Y4961" s="7">
        <v>10</v>
      </c>
      <c r="Z4961" s="7">
        <v>6</v>
      </c>
      <c r="AA4961"/>
    </row>
    <row r="4962" spans="1:27" x14ac:dyDescent="0.25">
      <c r="A4962" s="24" t="str">
        <f t="shared" si="235"/>
        <v/>
      </c>
      <c r="B4962" s="24" t="str">
        <f t="shared" si="233"/>
        <v/>
      </c>
      <c r="C4962" s="24" t="str">
        <f t="shared" si="234"/>
        <v/>
      </c>
      <c r="D4962" s="24">
        <v>2026</v>
      </c>
      <c r="E4962" s="7" t="s">
        <v>5270</v>
      </c>
      <c r="F4962" s="7" t="s">
        <v>5262</v>
      </c>
      <c r="G4962" s="7" t="s">
        <v>24</v>
      </c>
      <c r="H4962" s="7" t="s">
        <v>44</v>
      </c>
      <c r="I4962" s="8">
        <v>0.27100000000000002</v>
      </c>
      <c r="J4962" s="8">
        <v>0.36</v>
      </c>
      <c r="K4962" s="8">
        <v>0.441</v>
      </c>
      <c r="L4962" s="8">
        <v>0.80100000000000005</v>
      </c>
      <c r="M4962" s="7">
        <v>36</v>
      </c>
      <c r="N4962" s="7">
        <v>137</v>
      </c>
      <c r="O4962" s="7">
        <v>118</v>
      </c>
      <c r="P4962" s="7">
        <v>22</v>
      </c>
      <c r="Q4962" s="7">
        <v>32</v>
      </c>
      <c r="R4962" s="7">
        <v>6</v>
      </c>
      <c r="S4962" s="7">
        <v>1</v>
      </c>
      <c r="T4962" s="7">
        <v>4</v>
      </c>
      <c r="U4962" s="7">
        <v>19</v>
      </c>
      <c r="V4962" s="7">
        <v>2</v>
      </c>
      <c r="W4962" s="7">
        <v>15</v>
      </c>
      <c r="X4962" s="7">
        <v>35</v>
      </c>
      <c r="Y4962" s="7">
        <v>3</v>
      </c>
      <c r="Z4962" s="7">
        <v>1</v>
      </c>
      <c r="AA4962"/>
    </row>
    <row r="4963" spans="1:27" x14ac:dyDescent="0.25">
      <c r="A4963" s="24" t="str">
        <f t="shared" si="235"/>
        <v/>
      </c>
      <c r="B4963" s="24" t="str">
        <f t="shared" si="233"/>
        <v/>
      </c>
      <c r="C4963" s="24">
        <f t="shared" si="234"/>
        <v>1</v>
      </c>
      <c r="D4963" s="24">
        <v>2026</v>
      </c>
      <c r="E4963" s="7" t="s">
        <v>5271</v>
      </c>
      <c r="F4963" s="7" t="s">
        <v>5262</v>
      </c>
      <c r="G4963" s="7" t="s">
        <v>47</v>
      </c>
      <c r="H4963" s="7" t="s">
        <v>40</v>
      </c>
      <c r="I4963" s="8">
        <v>0.25</v>
      </c>
      <c r="J4963" s="8">
        <v>0.31</v>
      </c>
      <c r="K4963" s="8">
        <v>0.28799999999999998</v>
      </c>
      <c r="L4963" s="8">
        <v>0.59899999999999998</v>
      </c>
      <c r="M4963" s="7">
        <v>18</v>
      </c>
      <c r="N4963" s="7">
        <v>61</v>
      </c>
      <c r="O4963" s="7">
        <v>52</v>
      </c>
      <c r="P4963" s="7">
        <v>9</v>
      </c>
      <c r="Q4963" s="7">
        <v>13</v>
      </c>
      <c r="R4963" s="7">
        <v>2</v>
      </c>
      <c r="S4963" s="7">
        <v>0</v>
      </c>
      <c r="T4963" s="7">
        <v>0</v>
      </c>
      <c r="U4963" s="7">
        <v>4</v>
      </c>
      <c r="V4963" s="7">
        <v>1</v>
      </c>
      <c r="W4963" s="7">
        <v>4</v>
      </c>
      <c r="X4963" s="7">
        <v>17</v>
      </c>
      <c r="Y4963" s="7">
        <v>4</v>
      </c>
      <c r="Z4963" s="7">
        <v>1</v>
      </c>
      <c r="AA4963"/>
    </row>
    <row r="4964" spans="1:27" x14ac:dyDescent="0.25">
      <c r="A4964" s="24" t="str">
        <f t="shared" si="235"/>
        <v/>
      </c>
      <c r="B4964" s="24" t="str">
        <f t="shared" si="233"/>
        <v/>
      </c>
      <c r="C4964" s="24" t="str">
        <f t="shared" si="234"/>
        <v/>
      </c>
      <c r="D4964" s="24">
        <v>2026</v>
      </c>
      <c r="E4964" s="7" t="s">
        <v>5272</v>
      </c>
      <c r="F4964" s="7" t="s">
        <v>5262</v>
      </c>
      <c r="G4964" s="7" t="s">
        <v>47</v>
      </c>
      <c r="H4964" s="7" t="s">
        <v>64</v>
      </c>
      <c r="I4964" s="8">
        <v>0.25</v>
      </c>
      <c r="J4964" s="8">
        <v>0.25</v>
      </c>
      <c r="K4964" s="8">
        <v>0.25</v>
      </c>
      <c r="L4964" s="8">
        <v>0.5</v>
      </c>
      <c r="M4964" s="7">
        <v>5</v>
      </c>
      <c r="N4964" s="7">
        <v>8</v>
      </c>
      <c r="O4964" s="7">
        <v>8</v>
      </c>
      <c r="P4964" s="7">
        <v>0</v>
      </c>
      <c r="Q4964" s="7">
        <v>2</v>
      </c>
      <c r="R4964" s="7">
        <v>0</v>
      </c>
      <c r="S4964" s="7">
        <v>0</v>
      </c>
      <c r="T4964" s="7">
        <v>0</v>
      </c>
      <c r="U4964" s="7">
        <v>0</v>
      </c>
      <c r="V4964" s="7">
        <v>0</v>
      </c>
      <c r="W4964" s="7">
        <v>0</v>
      </c>
      <c r="X4964" s="7">
        <v>3</v>
      </c>
      <c r="Y4964" s="7">
        <v>0</v>
      </c>
      <c r="Z4964" s="7">
        <v>0</v>
      </c>
      <c r="AA4964"/>
    </row>
    <row r="4965" spans="1:27" x14ac:dyDescent="0.25">
      <c r="A4965" s="24" t="str">
        <f t="shared" si="235"/>
        <v/>
      </c>
      <c r="B4965" s="24" t="str">
        <f t="shared" si="233"/>
        <v/>
      </c>
      <c r="C4965" s="24" t="str">
        <f t="shared" si="234"/>
        <v/>
      </c>
      <c r="D4965" s="24">
        <v>2026</v>
      </c>
      <c r="E4965" s="7" t="s">
        <v>5273</v>
      </c>
      <c r="F4965" s="7" t="s">
        <v>5262</v>
      </c>
      <c r="G4965" s="7" t="s">
        <v>47</v>
      </c>
      <c r="H4965" s="7" t="s">
        <v>25</v>
      </c>
      <c r="I4965" s="8">
        <v>0.25</v>
      </c>
      <c r="J4965" s="8">
        <v>0.34399999999999997</v>
      </c>
      <c r="K4965" s="8">
        <v>0.35699999999999998</v>
      </c>
      <c r="L4965" s="8">
        <v>0.70099999999999996</v>
      </c>
      <c r="M4965" s="7">
        <v>11</v>
      </c>
      <c r="N4965" s="7">
        <v>32</v>
      </c>
      <c r="O4965" s="7">
        <v>28</v>
      </c>
      <c r="P4965" s="7">
        <v>3</v>
      </c>
      <c r="Q4965" s="7">
        <v>7</v>
      </c>
      <c r="R4965" s="7">
        <v>3</v>
      </c>
      <c r="S4965" s="7">
        <v>0</v>
      </c>
      <c r="T4965" s="7">
        <v>0</v>
      </c>
      <c r="U4965" s="7">
        <v>1</v>
      </c>
      <c r="V4965" s="7">
        <v>1</v>
      </c>
      <c r="W4965" s="7">
        <v>3</v>
      </c>
      <c r="X4965" s="7">
        <v>10</v>
      </c>
      <c r="Y4965" s="7">
        <v>0</v>
      </c>
      <c r="Z4965" s="7">
        <v>0</v>
      </c>
      <c r="AA4965"/>
    </row>
    <row r="4966" spans="1:27" x14ac:dyDescent="0.25">
      <c r="A4966" s="24" t="str">
        <f t="shared" si="235"/>
        <v/>
      </c>
      <c r="B4966" s="24" t="str">
        <f t="shared" si="233"/>
        <v/>
      </c>
      <c r="C4966" s="24" t="str">
        <f t="shared" si="234"/>
        <v/>
      </c>
      <c r="D4966" s="24">
        <v>2026</v>
      </c>
      <c r="E4966" s="7" t="s">
        <v>5274</v>
      </c>
      <c r="F4966" s="7" t="s">
        <v>5262</v>
      </c>
      <c r="G4966" s="7" t="s">
        <v>47</v>
      </c>
      <c r="H4966" s="7" t="s">
        <v>40</v>
      </c>
      <c r="I4966" s="8">
        <v>0.24199999999999999</v>
      </c>
      <c r="J4966" s="8">
        <v>0.318</v>
      </c>
      <c r="K4966" s="8">
        <v>0.29299999999999998</v>
      </c>
      <c r="L4966" s="8">
        <v>0.61099999999999999</v>
      </c>
      <c r="M4966" s="7">
        <v>33</v>
      </c>
      <c r="N4966" s="7">
        <v>113</v>
      </c>
      <c r="O4966" s="7">
        <v>99</v>
      </c>
      <c r="P4966" s="7">
        <v>16</v>
      </c>
      <c r="Q4966" s="7">
        <v>24</v>
      </c>
      <c r="R4966" s="7">
        <v>3</v>
      </c>
      <c r="S4966" s="7">
        <v>1</v>
      </c>
      <c r="T4966" s="7">
        <v>0</v>
      </c>
      <c r="U4966" s="7">
        <v>14</v>
      </c>
      <c r="V4966" s="7">
        <v>4</v>
      </c>
      <c r="W4966" s="7">
        <v>7</v>
      </c>
      <c r="X4966" s="7">
        <v>30</v>
      </c>
      <c r="Y4966" s="7">
        <v>1</v>
      </c>
      <c r="Z4966" s="7">
        <v>2</v>
      </c>
      <c r="AA4966"/>
    </row>
    <row r="4967" spans="1:27" x14ac:dyDescent="0.25">
      <c r="A4967" s="24" t="str">
        <f t="shared" si="235"/>
        <v/>
      </c>
      <c r="B4967" s="24" t="str">
        <f t="shared" si="233"/>
        <v/>
      </c>
      <c r="C4967" s="24" t="str">
        <f t="shared" si="234"/>
        <v/>
      </c>
      <c r="D4967" s="24">
        <v>2026</v>
      </c>
      <c r="E4967" s="7" t="s">
        <v>5275</v>
      </c>
      <c r="F4967" s="7" t="s">
        <v>5262</v>
      </c>
      <c r="G4967" s="7" t="s">
        <v>37</v>
      </c>
      <c r="H4967" s="7" t="s">
        <v>25</v>
      </c>
      <c r="I4967" s="8">
        <v>0.23300000000000001</v>
      </c>
      <c r="J4967" s="8">
        <v>0.30299999999999999</v>
      </c>
      <c r="K4967" s="8">
        <v>0.32500000000000001</v>
      </c>
      <c r="L4967" s="8">
        <v>0.628</v>
      </c>
      <c r="M4967" s="7">
        <v>36</v>
      </c>
      <c r="N4967" s="7">
        <v>136</v>
      </c>
      <c r="O4967" s="7">
        <v>120</v>
      </c>
      <c r="P4967" s="7">
        <v>15</v>
      </c>
      <c r="Q4967" s="7">
        <v>28</v>
      </c>
      <c r="R4967" s="7">
        <v>3</v>
      </c>
      <c r="S4967" s="7">
        <v>1</v>
      </c>
      <c r="T4967" s="7">
        <v>2</v>
      </c>
      <c r="U4967" s="7">
        <v>17</v>
      </c>
      <c r="V4967" s="7">
        <v>4</v>
      </c>
      <c r="W4967" s="7">
        <v>8</v>
      </c>
      <c r="X4967" s="7">
        <v>30</v>
      </c>
      <c r="Y4967" s="7">
        <v>2</v>
      </c>
      <c r="Z4967" s="7">
        <v>1</v>
      </c>
      <c r="AA4967"/>
    </row>
    <row r="4968" spans="1:27" x14ac:dyDescent="0.25">
      <c r="A4968" s="24" t="str">
        <f t="shared" si="235"/>
        <v/>
      </c>
      <c r="B4968" s="24" t="str">
        <f t="shared" si="233"/>
        <v/>
      </c>
      <c r="C4968" s="24" t="str">
        <f t="shared" si="234"/>
        <v/>
      </c>
      <c r="D4968" s="24">
        <v>2026</v>
      </c>
      <c r="E4968" s="7" t="s">
        <v>5276</v>
      </c>
      <c r="F4968" s="7" t="s">
        <v>5262</v>
      </c>
      <c r="G4968" s="7" t="s">
        <v>47</v>
      </c>
      <c r="H4968" s="7" t="s">
        <v>42</v>
      </c>
      <c r="I4968" s="8">
        <v>0.22700000000000001</v>
      </c>
      <c r="J4968" s="8">
        <v>0.39700000000000002</v>
      </c>
      <c r="K4968" s="8">
        <v>0.40899999999999997</v>
      </c>
      <c r="L4968" s="8">
        <v>0.80600000000000005</v>
      </c>
      <c r="M4968" s="7">
        <v>21</v>
      </c>
      <c r="N4968" s="7">
        <v>58</v>
      </c>
      <c r="O4968" s="7">
        <v>44</v>
      </c>
      <c r="P4968" s="7">
        <v>7</v>
      </c>
      <c r="Q4968" s="7">
        <v>10</v>
      </c>
      <c r="R4968" s="7">
        <v>2</v>
      </c>
      <c r="S4968" s="7">
        <v>0</v>
      </c>
      <c r="T4968" s="7">
        <v>2</v>
      </c>
      <c r="U4968" s="7">
        <v>12</v>
      </c>
      <c r="V4968" s="7">
        <v>3</v>
      </c>
      <c r="W4968" s="7">
        <v>10</v>
      </c>
      <c r="X4968" s="7">
        <v>15</v>
      </c>
      <c r="Y4968" s="7">
        <v>0</v>
      </c>
      <c r="Z4968" s="7">
        <v>2</v>
      </c>
      <c r="AA4968"/>
    </row>
    <row r="4969" spans="1:27" x14ac:dyDescent="0.25">
      <c r="A4969" s="24" t="str">
        <f t="shared" si="235"/>
        <v/>
      </c>
      <c r="B4969" s="24" t="str">
        <f t="shared" si="233"/>
        <v/>
      </c>
      <c r="C4969" s="24" t="str">
        <f t="shared" si="234"/>
        <v/>
      </c>
      <c r="D4969" s="24">
        <v>2026</v>
      </c>
      <c r="E4969" s="7" t="s">
        <v>5277</v>
      </c>
      <c r="F4969" s="7" t="s">
        <v>5262</v>
      </c>
      <c r="G4969" s="7" t="s">
        <v>37</v>
      </c>
      <c r="H4969" s="7" t="s">
        <v>35</v>
      </c>
      <c r="I4969" s="8">
        <v>0.19</v>
      </c>
      <c r="J4969" s="8">
        <v>0.27800000000000002</v>
      </c>
      <c r="K4969" s="8">
        <v>0.24099999999999999</v>
      </c>
      <c r="L4969" s="8">
        <v>0.51800000000000002</v>
      </c>
      <c r="M4969" s="7">
        <v>25</v>
      </c>
      <c r="N4969" s="7">
        <v>92</v>
      </c>
      <c r="O4969" s="7">
        <v>79</v>
      </c>
      <c r="P4969" s="7">
        <v>9</v>
      </c>
      <c r="Q4969" s="7">
        <v>15</v>
      </c>
      <c r="R4969" s="7">
        <v>4</v>
      </c>
      <c r="S4969" s="7">
        <v>0</v>
      </c>
      <c r="T4969" s="7">
        <v>0</v>
      </c>
      <c r="U4969" s="7">
        <v>16</v>
      </c>
      <c r="V4969" s="7">
        <v>2</v>
      </c>
      <c r="W4969" s="7">
        <v>8</v>
      </c>
      <c r="X4969" s="7">
        <v>30</v>
      </c>
      <c r="Y4969" s="7">
        <v>2</v>
      </c>
      <c r="Z4969" s="7">
        <v>3</v>
      </c>
      <c r="AA4969"/>
    </row>
    <row r="4970" spans="1:27" x14ac:dyDescent="0.25">
      <c r="A4970" s="24">
        <f t="shared" si="235"/>
        <v>1</v>
      </c>
      <c r="B4970" s="24" t="str">
        <f t="shared" si="233"/>
        <v/>
      </c>
      <c r="C4970" s="24" t="str">
        <f t="shared" si="234"/>
        <v/>
      </c>
      <c r="D4970" s="24">
        <v>2026</v>
      </c>
      <c r="E4970" s="7" t="s">
        <v>5278</v>
      </c>
      <c r="F4970" s="7" t="s">
        <v>5279</v>
      </c>
      <c r="G4970" s="7" t="s">
        <v>29</v>
      </c>
      <c r="H4970" s="7" t="s">
        <v>30</v>
      </c>
      <c r="I4970" s="8">
        <v>0.315</v>
      </c>
      <c r="J4970" s="8">
        <v>0.42699999999999999</v>
      </c>
      <c r="K4970" s="8">
        <v>0.38300000000000001</v>
      </c>
      <c r="L4970" s="8">
        <v>0.81</v>
      </c>
      <c r="M4970" s="7">
        <v>42</v>
      </c>
      <c r="N4970" s="7">
        <v>178</v>
      </c>
      <c r="O4970" s="7">
        <v>149</v>
      </c>
      <c r="P4970" s="7">
        <v>16</v>
      </c>
      <c r="Q4970" s="7">
        <v>47</v>
      </c>
      <c r="R4970" s="7">
        <v>8</v>
      </c>
      <c r="S4970" s="7">
        <v>1</v>
      </c>
      <c r="T4970" s="7">
        <v>0</v>
      </c>
      <c r="U4970" s="7">
        <v>23</v>
      </c>
      <c r="V4970" s="7">
        <v>3</v>
      </c>
      <c r="W4970" s="7">
        <v>26</v>
      </c>
      <c r="X4970" s="7">
        <v>34</v>
      </c>
      <c r="Y4970" s="7">
        <v>9</v>
      </c>
      <c r="Z4970" s="7">
        <v>3</v>
      </c>
      <c r="AA4970"/>
    </row>
    <row r="4971" spans="1:27" x14ac:dyDescent="0.25">
      <c r="A4971" s="24">
        <f t="shared" si="235"/>
        <v>1</v>
      </c>
      <c r="B4971" s="24" t="str">
        <f t="shared" si="233"/>
        <v/>
      </c>
      <c r="C4971" s="24" t="str">
        <f t="shared" si="234"/>
        <v/>
      </c>
      <c r="D4971" s="24">
        <v>2026</v>
      </c>
      <c r="E4971" s="7" t="s">
        <v>5280</v>
      </c>
      <c r="F4971" s="7" t="s">
        <v>5279</v>
      </c>
      <c r="G4971" s="7" t="s">
        <v>29</v>
      </c>
      <c r="H4971" s="7" t="s">
        <v>42</v>
      </c>
      <c r="I4971" s="8">
        <v>0.313</v>
      </c>
      <c r="J4971" s="8">
        <v>0.45300000000000001</v>
      </c>
      <c r="K4971" s="8">
        <v>0.32500000000000001</v>
      </c>
      <c r="L4971" s="8">
        <v>0.77800000000000002</v>
      </c>
      <c r="M4971" s="7">
        <v>47</v>
      </c>
      <c r="N4971" s="7">
        <v>204</v>
      </c>
      <c r="O4971" s="7">
        <v>160</v>
      </c>
      <c r="P4971" s="7">
        <v>29</v>
      </c>
      <c r="Q4971" s="7">
        <v>50</v>
      </c>
      <c r="R4971" s="7">
        <v>2</v>
      </c>
      <c r="S4971" s="7">
        <v>0</v>
      </c>
      <c r="T4971" s="7">
        <v>0</v>
      </c>
      <c r="U4971" s="7">
        <v>16</v>
      </c>
      <c r="V4971" s="7">
        <v>9</v>
      </c>
      <c r="W4971" s="7">
        <v>32</v>
      </c>
      <c r="X4971" s="7">
        <v>20</v>
      </c>
      <c r="Y4971" s="7">
        <v>5</v>
      </c>
      <c r="Z4971" s="7">
        <v>8</v>
      </c>
      <c r="AA4971"/>
    </row>
    <row r="4972" spans="1:27" x14ac:dyDescent="0.25">
      <c r="A4972" s="24" t="str">
        <f t="shared" si="235"/>
        <v/>
      </c>
      <c r="B4972" s="24" t="str">
        <f t="shared" si="233"/>
        <v/>
      </c>
      <c r="C4972" s="24" t="str">
        <f t="shared" si="234"/>
        <v/>
      </c>
      <c r="D4972" s="24">
        <v>2026</v>
      </c>
      <c r="E4972" s="7" t="s">
        <v>5281</v>
      </c>
      <c r="F4972" s="7" t="s">
        <v>5279</v>
      </c>
      <c r="G4972" s="7" t="s">
        <v>47</v>
      </c>
      <c r="H4972" s="7" t="s">
        <v>27</v>
      </c>
      <c r="I4972" s="8">
        <v>0.28000000000000003</v>
      </c>
      <c r="J4972" s="8">
        <v>0.35099999999999998</v>
      </c>
      <c r="K4972" s="8">
        <v>0.41399999999999998</v>
      </c>
      <c r="L4972" s="8">
        <v>0.76500000000000001</v>
      </c>
      <c r="M4972" s="7">
        <v>45</v>
      </c>
      <c r="N4972" s="7">
        <v>174</v>
      </c>
      <c r="O4972" s="7">
        <v>157</v>
      </c>
      <c r="P4972" s="7">
        <v>25</v>
      </c>
      <c r="Q4972" s="7">
        <v>44</v>
      </c>
      <c r="R4972" s="7">
        <v>5</v>
      </c>
      <c r="S4972" s="7">
        <v>5</v>
      </c>
      <c r="T4972" s="7">
        <v>2</v>
      </c>
      <c r="U4972" s="7">
        <v>14</v>
      </c>
      <c r="V4972" s="7">
        <v>6</v>
      </c>
      <c r="W4972" s="7">
        <v>11</v>
      </c>
      <c r="X4972" s="7">
        <v>37</v>
      </c>
      <c r="Y4972" s="7">
        <v>4</v>
      </c>
      <c r="Z4972" s="7">
        <v>2</v>
      </c>
      <c r="AA4972"/>
    </row>
    <row r="4973" spans="1:27" x14ac:dyDescent="0.25">
      <c r="A4973" s="24" t="str">
        <f t="shared" si="235"/>
        <v/>
      </c>
      <c r="B4973" s="24" t="str">
        <f t="shared" si="233"/>
        <v/>
      </c>
      <c r="C4973" s="24">
        <f t="shared" si="234"/>
        <v>1</v>
      </c>
      <c r="D4973" s="24">
        <v>2026</v>
      </c>
      <c r="E4973" s="7" t="s">
        <v>5282</v>
      </c>
      <c r="F4973" s="7" t="s">
        <v>5279</v>
      </c>
      <c r="G4973" s="7" t="s">
        <v>37</v>
      </c>
      <c r="H4973" s="7" t="s">
        <v>40</v>
      </c>
      <c r="I4973" s="8">
        <v>0.27200000000000002</v>
      </c>
      <c r="J4973" s="8">
        <v>0.37</v>
      </c>
      <c r="K4973" s="8">
        <v>0.38900000000000001</v>
      </c>
      <c r="L4973" s="8">
        <v>0.75900000000000001</v>
      </c>
      <c r="M4973" s="7">
        <v>46</v>
      </c>
      <c r="N4973" s="7">
        <v>193</v>
      </c>
      <c r="O4973" s="7">
        <v>162</v>
      </c>
      <c r="P4973" s="7">
        <v>37</v>
      </c>
      <c r="Q4973" s="7">
        <v>44</v>
      </c>
      <c r="R4973" s="7">
        <v>11</v>
      </c>
      <c r="S4973" s="7">
        <v>1</v>
      </c>
      <c r="T4973" s="7">
        <v>2</v>
      </c>
      <c r="U4973" s="7">
        <v>18</v>
      </c>
      <c r="V4973" s="7">
        <v>6</v>
      </c>
      <c r="W4973" s="7">
        <v>20</v>
      </c>
      <c r="X4973" s="7">
        <v>49</v>
      </c>
      <c r="Y4973" s="7">
        <v>9</v>
      </c>
      <c r="Z4973" s="7">
        <v>2</v>
      </c>
      <c r="AA4973"/>
    </row>
    <row r="4974" spans="1:27" x14ac:dyDescent="0.25">
      <c r="A4974" s="24">
        <f t="shared" si="235"/>
        <v>1</v>
      </c>
      <c r="B4974" s="24" t="str">
        <f t="shared" si="233"/>
        <v/>
      </c>
      <c r="C4974" s="24" t="str">
        <f t="shared" si="234"/>
        <v/>
      </c>
      <c r="D4974" s="24">
        <v>2026</v>
      </c>
      <c r="E4974" s="7" t="s">
        <v>5283</v>
      </c>
      <c r="F4974" s="7" t="s">
        <v>5279</v>
      </c>
      <c r="G4974" s="7" t="s">
        <v>29</v>
      </c>
      <c r="H4974" s="7" t="s">
        <v>44</v>
      </c>
      <c r="I4974" s="8">
        <v>0.23699999999999999</v>
      </c>
      <c r="J4974" s="8">
        <v>0.32500000000000001</v>
      </c>
      <c r="K4974" s="8">
        <v>0.374</v>
      </c>
      <c r="L4974" s="8">
        <v>0.69899999999999995</v>
      </c>
      <c r="M4974" s="7">
        <v>42</v>
      </c>
      <c r="N4974" s="7">
        <v>163</v>
      </c>
      <c r="O4974" s="7">
        <v>139</v>
      </c>
      <c r="P4974" s="7">
        <v>26</v>
      </c>
      <c r="Q4974" s="7">
        <v>33</v>
      </c>
      <c r="R4974" s="7">
        <v>7</v>
      </c>
      <c r="S4974" s="7">
        <v>0</v>
      </c>
      <c r="T4974" s="7">
        <v>4</v>
      </c>
      <c r="U4974" s="7">
        <v>27</v>
      </c>
      <c r="V4974" s="7">
        <v>7</v>
      </c>
      <c r="W4974" s="7">
        <v>13</v>
      </c>
      <c r="X4974" s="7">
        <v>47</v>
      </c>
      <c r="Y4974" s="7">
        <v>0</v>
      </c>
      <c r="Z4974" s="7">
        <v>0</v>
      </c>
      <c r="AA4974"/>
    </row>
    <row r="4975" spans="1:27" x14ac:dyDescent="0.25">
      <c r="A4975" s="24" t="str">
        <f t="shared" si="235"/>
        <v/>
      </c>
      <c r="B4975" s="24" t="str">
        <f t="shared" si="233"/>
        <v/>
      </c>
      <c r="C4975" s="24">
        <f t="shared" si="234"/>
        <v>1</v>
      </c>
      <c r="D4975" s="24">
        <v>2026</v>
      </c>
      <c r="E4975" s="7" t="s">
        <v>5284</v>
      </c>
      <c r="F4975" s="7" t="s">
        <v>5279</v>
      </c>
      <c r="G4975" s="7" t="s">
        <v>24</v>
      </c>
      <c r="H4975" s="7" t="s">
        <v>33</v>
      </c>
      <c r="I4975" s="8">
        <v>0.22900000000000001</v>
      </c>
      <c r="J4975" s="8">
        <v>0.34200000000000003</v>
      </c>
      <c r="K4975" s="8">
        <v>0.29499999999999998</v>
      </c>
      <c r="L4975" s="8">
        <v>0.63700000000000001</v>
      </c>
      <c r="M4975" s="7">
        <v>47</v>
      </c>
      <c r="N4975" s="7">
        <v>196</v>
      </c>
      <c r="O4975" s="7">
        <v>166</v>
      </c>
      <c r="P4975" s="7">
        <v>20</v>
      </c>
      <c r="Q4975" s="7">
        <v>38</v>
      </c>
      <c r="R4975" s="7">
        <v>6</v>
      </c>
      <c r="S4975" s="7">
        <v>1</v>
      </c>
      <c r="T4975" s="7">
        <v>1</v>
      </c>
      <c r="U4975" s="7">
        <v>19</v>
      </c>
      <c r="V4975" s="7">
        <v>4</v>
      </c>
      <c r="W4975" s="7">
        <v>25</v>
      </c>
      <c r="X4975" s="7">
        <v>42</v>
      </c>
      <c r="Y4975" s="7">
        <v>5</v>
      </c>
      <c r="Z4975" s="7">
        <v>0</v>
      </c>
      <c r="AA4975"/>
    </row>
    <row r="4976" spans="1:27" x14ac:dyDescent="0.25">
      <c r="A4976" s="24">
        <f t="shared" si="235"/>
        <v>1</v>
      </c>
      <c r="B4976" s="24" t="str">
        <f t="shared" si="233"/>
        <v/>
      </c>
      <c r="C4976" s="24" t="str">
        <f t="shared" si="234"/>
        <v/>
      </c>
      <c r="D4976" s="24">
        <v>2026</v>
      </c>
      <c r="E4976" s="7" t="s">
        <v>5285</v>
      </c>
      <c r="F4976" s="7" t="s">
        <v>5279</v>
      </c>
      <c r="G4976" s="7" t="s">
        <v>29</v>
      </c>
      <c r="H4976" s="7" t="s">
        <v>164</v>
      </c>
      <c r="I4976" s="8">
        <v>1</v>
      </c>
      <c r="J4976" s="8">
        <v>1</v>
      </c>
      <c r="K4976" s="8">
        <v>1</v>
      </c>
      <c r="L4976" s="8">
        <v>2</v>
      </c>
      <c r="M4976" s="7">
        <v>1</v>
      </c>
      <c r="N4976" s="7">
        <v>1</v>
      </c>
      <c r="O4976" s="7">
        <v>1</v>
      </c>
      <c r="P4976" s="7">
        <v>0</v>
      </c>
      <c r="Q4976" s="7">
        <v>1</v>
      </c>
      <c r="R4976" s="7">
        <v>0</v>
      </c>
      <c r="S4976" s="7">
        <v>0</v>
      </c>
      <c r="T4976" s="7">
        <v>0</v>
      </c>
      <c r="U4976" s="7">
        <v>0</v>
      </c>
      <c r="V4976" s="7">
        <v>0</v>
      </c>
      <c r="W4976" s="7">
        <v>0</v>
      </c>
      <c r="X4976" s="7">
        <v>0</v>
      </c>
      <c r="Y4976" s="7">
        <v>0</v>
      </c>
      <c r="Z4976" s="7">
        <v>0</v>
      </c>
      <c r="AA4976"/>
    </row>
    <row r="4977" spans="1:27" x14ac:dyDescent="0.25">
      <c r="A4977" s="24">
        <f t="shared" si="235"/>
        <v>1</v>
      </c>
      <c r="B4977" s="24" t="str">
        <f t="shared" si="233"/>
        <v/>
      </c>
      <c r="C4977" s="24" t="str">
        <f t="shared" si="234"/>
        <v/>
      </c>
      <c r="D4977" s="24">
        <v>2026</v>
      </c>
      <c r="E4977" s="7" t="s">
        <v>5286</v>
      </c>
      <c r="F4977" s="7" t="s">
        <v>5279</v>
      </c>
      <c r="G4977" s="7" t="s">
        <v>29</v>
      </c>
      <c r="H4977" s="7" t="s">
        <v>38</v>
      </c>
      <c r="I4977" s="8">
        <v>0.27900000000000003</v>
      </c>
      <c r="J4977" s="8">
        <v>0.432</v>
      </c>
      <c r="K4977" s="8">
        <v>0.30199999999999999</v>
      </c>
      <c r="L4977" s="8">
        <v>0.73499999999999999</v>
      </c>
      <c r="M4977" s="7">
        <v>33</v>
      </c>
      <c r="N4977" s="7">
        <v>111</v>
      </c>
      <c r="O4977" s="7">
        <v>86</v>
      </c>
      <c r="P4977" s="7">
        <v>12</v>
      </c>
      <c r="Q4977" s="7">
        <v>24</v>
      </c>
      <c r="R4977" s="7">
        <v>0</v>
      </c>
      <c r="S4977" s="7">
        <v>1</v>
      </c>
      <c r="T4977" s="7">
        <v>0</v>
      </c>
      <c r="U4977" s="7">
        <v>18</v>
      </c>
      <c r="V4977" s="7">
        <v>4</v>
      </c>
      <c r="W4977" s="7">
        <v>20</v>
      </c>
      <c r="X4977" s="7">
        <v>12</v>
      </c>
      <c r="Y4977" s="7">
        <v>1</v>
      </c>
      <c r="Z4977" s="7">
        <v>1</v>
      </c>
      <c r="AA4977"/>
    </row>
    <row r="4978" spans="1:27" x14ac:dyDescent="0.25">
      <c r="A4978" s="24" t="str">
        <f t="shared" si="235"/>
        <v/>
      </c>
      <c r="B4978" s="24" t="str">
        <f t="shared" si="233"/>
        <v/>
      </c>
      <c r="C4978" s="24" t="str">
        <f t="shared" si="234"/>
        <v/>
      </c>
      <c r="D4978" s="24">
        <v>2026</v>
      </c>
      <c r="E4978" s="7" t="s">
        <v>5287</v>
      </c>
      <c r="F4978" s="7" t="s">
        <v>5279</v>
      </c>
      <c r="G4978" s="7" t="s">
        <v>47</v>
      </c>
      <c r="H4978" s="7" t="s">
        <v>35</v>
      </c>
      <c r="I4978" s="8">
        <v>0.27800000000000002</v>
      </c>
      <c r="J4978" s="8">
        <v>0.4</v>
      </c>
      <c r="K4978" s="8">
        <v>0.30599999999999999</v>
      </c>
      <c r="L4978" s="8">
        <v>0.70599999999999996</v>
      </c>
      <c r="M4978" s="7">
        <v>17</v>
      </c>
      <c r="N4978" s="7">
        <v>46</v>
      </c>
      <c r="O4978" s="7">
        <v>36</v>
      </c>
      <c r="P4978" s="7">
        <v>8</v>
      </c>
      <c r="Q4978" s="7">
        <v>10</v>
      </c>
      <c r="R4978" s="7">
        <v>1</v>
      </c>
      <c r="S4978" s="7">
        <v>0</v>
      </c>
      <c r="T4978" s="7">
        <v>0</v>
      </c>
      <c r="U4978" s="7">
        <v>1</v>
      </c>
      <c r="V4978" s="7">
        <v>0</v>
      </c>
      <c r="W4978" s="7">
        <v>8</v>
      </c>
      <c r="X4978" s="7">
        <v>17</v>
      </c>
      <c r="Y4978" s="7">
        <v>6</v>
      </c>
      <c r="Z4978" s="7">
        <v>2</v>
      </c>
      <c r="AA4978"/>
    </row>
    <row r="4979" spans="1:27" x14ac:dyDescent="0.25">
      <c r="A4979" s="24">
        <f t="shared" si="235"/>
        <v>1</v>
      </c>
      <c r="B4979" s="24" t="str">
        <f t="shared" si="233"/>
        <v/>
      </c>
      <c r="C4979" s="24" t="str">
        <f t="shared" si="234"/>
        <v/>
      </c>
      <c r="D4979" s="24">
        <v>2026</v>
      </c>
      <c r="E4979" s="7" t="s">
        <v>5288</v>
      </c>
      <c r="F4979" s="7" t="s">
        <v>5279</v>
      </c>
      <c r="G4979" s="7" t="s">
        <v>29</v>
      </c>
      <c r="H4979" s="7" t="s">
        <v>64</v>
      </c>
      <c r="I4979" s="8">
        <v>0.27300000000000002</v>
      </c>
      <c r="J4979" s="8">
        <v>0.36</v>
      </c>
      <c r="K4979" s="8">
        <v>0.379</v>
      </c>
      <c r="L4979" s="8">
        <v>0.73899999999999999</v>
      </c>
      <c r="M4979" s="7">
        <v>28</v>
      </c>
      <c r="N4979" s="7">
        <v>75</v>
      </c>
      <c r="O4979" s="7">
        <v>66</v>
      </c>
      <c r="P4979" s="7">
        <v>5</v>
      </c>
      <c r="Q4979" s="7">
        <v>18</v>
      </c>
      <c r="R4979" s="7">
        <v>1</v>
      </c>
      <c r="S4979" s="7">
        <v>0</v>
      </c>
      <c r="T4979" s="7">
        <v>2</v>
      </c>
      <c r="U4979" s="7">
        <v>8</v>
      </c>
      <c r="V4979" s="7">
        <v>1</v>
      </c>
      <c r="W4979" s="7">
        <v>8</v>
      </c>
      <c r="X4979" s="7">
        <v>24</v>
      </c>
      <c r="Y4979" s="7">
        <v>0</v>
      </c>
      <c r="Z4979" s="7">
        <v>0</v>
      </c>
      <c r="AA4979"/>
    </row>
    <row r="4980" spans="1:27" x14ac:dyDescent="0.25">
      <c r="A4980" s="24" t="str">
        <f t="shared" si="235"/>
        <v/>
      </c>
      <c r="B4980" s="24" t="str">
        <f t="shared" si="233"/>
        <v/>
      </c>
      <c r="C4980" s="24" t="str">
        <f t="shared" si="234"/>
        <v/>
      </c>
      <c r="D4980" s="24">
        <v>2026</v>
      </c>
      <c r="E4980" s="7" t="s">
        <v>5289</v>
      </c>
      <c r="F4980" s="7" t="s">
        <v>5279</v>
      </c>
      <c r="G4980" s="7" t="s">
        <v>37</v>
      </c>
      <c r="H4980" s="7" t="s">
        <v>25</v>
      </c>
      <c r="I4980" s="8">
        <v>0.25700000000000001</v>
      </c>
      <c r="J4980" s="8">
        <v>0.39800000000000002</v>
      </c>
      <c r="K4980" s="8">
        <v>0.32400000000000001</v>
      </c>
      <c r="L4980" s="8">
        <v>0.72199999999999998</v>
      </c>
      <c r="M4980" s="7">
        <v>30</v>
      </c>
      <c r="N4980" s="7">
        <v>94</v>
      </c>
      <c r="O4980" s="7">
        <v>74</v>
      </c>
      <c r="P4980" s="7">
        <v>7</v>
      </c>
      <c r="Q4980" s="7">
        <v>19</v>
      </c>
      <c r="R4980" s="7">
        <v>5</v>
      </c>
      <c r="S4980" s="7">
        <v>0</v>
      </c>
      <c r="T4980" s="7">
        <v>0</v>
      </c>
      <c r="U4980" s="7">
        <v>11</v>
      </c>
      <c r="V4980" s="7">
        <v>8</v>
      </c>
      <c r="W4980" s="7">
        <v>10</v>
      </c>
      <c r="X4980" s="7">
        <v>19</v>
      </c>
      <c r="Y4980" s="7">
        <v>2</v>
      </c>
      <c r="Z4980" s="7">
        <v>1</v>
      </c>
      <c r="AA4980"/>
    </row>
    <row r="4981" spans="1:27" x14ac:dyDescent="0.25">
      <c r="A4981" s="24" t="str">
        <f t="shared" si="235"/>
        <v/>
      </c>
      <c r="B4981" s="24" t="str">
        <f t="shared" si="233"/>
        <v/>
      </c>
      <c r="C4981" s="24" t="str">
        <f t="shared" si="234"/>
        <v/>
      </c>
      <c r="D4981" s="24">
        <v>2026</v>
      </c>
      <c r="E4981" s="7" t="s">
        <v>5290</v>
      </c>
      <c r="F4981" s="7" t="s">
        <v>5279</v>
      </c>
      <c r="G4981" s="7" t="s">
        <v>37</v>
      </c>
      <c r="H4981" s="7" t="s">
        <v>35</v>
      </c>
      <c r="I4981" s="8">
        <v>0.253</v>
      </c>
      <c r="J4981" s="8">
        <v>0.35699999999999998</v>
      </c>
      <c r="K4981" s="8">
        <v>0.36399999999999999</v>
      </c>
      <c r="L4981" s="8">
        <v>0.72</v>
      </c>
      <c r="M4981" s="7">
        <v>34</v>
      </c>
      <c r="N4981" s="7">
        <v>118</v>
      </c>
      <c r="O4981" s="7">
        <v>99</v>
      </c>
      <c r="P4981" s="7">
        <v>18</v>
      </c>
      <c r="Q4981" s="7">
        <v>25</v>
      </c>
      <c r="R4981" s="7">
        <v>5</v>
      </c>
      <c r="S4981" s="7">
        <v>0</v>
      </c>
      <c r="T4981" s="7">
        <v>2</v>
      </c>
      <c r="U4981" s="7">
        <v>14</v>
      </c>
      <c r="V4981" s="7">
        <v>5</v>
      </c>
      <c r="W4981" s="7">
        <v>11</v>
      </c>
      <c r="X4981" s="7">
        <v>23</v>
      </c>
      <c r="Y4981" s="7">
        <v>3</v>
      </c>
      <c r="Z4981" s="7">
        <v>0</v>
      </c>
      <c r="AA4981"/>
    </row>
    <row r="4982" spans="1:27" x14ac:dyDescent="0.25">
      <c r="A4982" s="24">
        <f t="shared" si="235"/>
        <v>1</v>
      </c>
      <c r="B4982" s="24" t="str">
        <f t="shared" si="233"/>
        <v/>
      </c>
      <c r="C4982" s="24" t="str">
        <f t="shared" si="234"/>
        <v/>
      </c>
      <c r="D4982" s="24">
        <v>2026</v>
      </c>
      <c r="E4982" s="7" t="s">
        <v>5291</v>
      </c>
      <c r="F4982" s="7" t="s">
        <v>5279</v>
      </c>
      <c r="G4982" s="7" t="s">
        <v>29</v>
      </c>
      <c r="H4982" s="7" t="s">
        <v>25</v>
      </c>
      <c r="I4982" s="8">
        <v>0.23899999999999999</v>
      </c>
      <c r="J4982" s="8">
        <v>0.309</v>
      </c>
      <c r="K4982" s="8">
        <v>0.443</v>
      </c>
      <c r="L4982" s="8">
        <v>0.752</v>
      </c>
      <c r="M4982" s="7">
        <v>28</v>
      </c>
      <c r="N4982" s="7">
        <v>97</v>
      </c>
      <c r="O4982" s="7">
        <v>88</v>
      </c>
      <c r="P4982" s="7">
        <v>9</v>
      </c>
      <c r="Q4982" s="7">
        <v>21</v>
      </c>
      <c r="R4982" s="7">
        <v>4</v>
      </c>
      <c r="S4982" s="7">
        <v>1</v>
      </c>
      <c r="T4982" s="7">
        <v>4</v>
      </c>
      <c r="U4982" s="7">
        <v>11</v>
      </c>
      <c r="V4982" s="7">
        <v>3</v>
      </c>
      <c r="W4982" s="7">
        <v>6</v>
      </c>
      <c r="X4982" s="7">
        <v>37</v>
      </c>
      <c r="Y4982" s="7">
        <v>1</v>
      </c>
      <c r="Z4982" s="7">
        <v>0</v>
      </c>
      <c r="AA4982"/>
    </row>
    <row r="4983" spans="1:27" x14ac:dyDescent="0.25">
      <c r="A4983" s="24" t="str">
        <f t="shared" si="235"/>
        <v/>
      </c>
      <c r="B4983" s="24" t="str">
        <f t="shared" si="233"/>
        <v/>
      </c>
      <c r="C4983" s="24" t="str">
        <f t="shared" si="234"/>
        <v/>
      </c>
      <c r="D4983" s="24">
        <v>2026</v>
      </c>
      <c r="E4983" s="7" t="s">
        <v>5292</v>
      </c>
      <c r="F4983" s="7" t="s">
        <v>5279</v>
      </c>
      <c r="G4983" s="7" t="s">
        <v>37</v>
      </c>
      <c r="H4983" s="7" t="s">
        <v>25</v>
      </c>
      <c r="I4983" s="8">
        <v>0.222</v>
      </c>
      <c r="J4983" s="8">
        <v>0.34300000000000003</v>
      </c>
      <c r="K4983" s="8">
        <v>0.42599999999999999</v>
      </c>
      <c r="L4983" s="8">
        <v>0.76900000000000002</v>
      </c>
      <c r="M4983" s="7">
        <v>23</v>
      </c>
      <c r="N4983" s="7">
        <v>67</v>
      </c>
      <c r="O4983" s="7">
        <v>54</v>
      </c>
      <c r="P4983" s="7">
        <v>6</v>
      </c>
      <c r="Q4983" s="7">
        <v>12</v>
      </c>
      <c r="R4983" s="7">
        <v>2</v>
      </c>
      <c r="S4983" s="7">
        <v>0</v>
      </c>
      <c r="T4983" s="7">
        <v>3</v>
      </c>
      <c r="U4983" s="7">
        <v>10</v>
      </c>
      <c r="V4983" s="7">
        <v>3</v>
      </c>
      <c r="W4983" s="7">
        <v>8</v>
      </c>
      <c r="X4983" s="7">
        <v>24</v>
      </c>
      <c r="Y4983" s="7">
        <v>0</v>
      </c>
      <c r="Z4983" s="7">
        <v>0</v>
      </c>
      <c r="AA4983"/>
    </row>
    <row r="4984" spans="1:27" x14ac:dyDescent="0.25">
      <c r="A4984" s="24" t="str">
        <f t="shared" si="235"/>
        <v/>
      </c>
      <c r="B4984" s="24" t="str">
        <f t="shared" si="233"/>
        <v/>
      </c>
      <c r="C4984" s="24" t="str">
        <f t="shared" si="234"/>
        <v/>
      </c>
      <c r="D4984" s="24">
        <v>2026</v>
      </c>
      <c r="E4984" s="7" t="s">
        <v>5293</v>
      </c>
      <c r="F4984" s="7" t="s">
        <v>5279</v>
      </c>
      <c r="G4984" s="7" t="s">
        <v>24</v>
      </c>
      <c r="H4984" s="7" t="s">
        <v>30</v>
      </c>
      <c r="I4984" s="8">
        <v>0.182</v>
      </c>
      <c r="J4984" s="8">
        <v>0.27</v>
      </c>
      <c r="K4984" s="8">
        <v>0.39400000000000002</v>
      </c>
      <c r="L4984" s="8">
        <v>0.66400000000000003</v>
      </c>
      <c r="M4984" s="7">
        <v>15</v>
      </c>
      <c r="N4984" s="7">
        <v>37</v>
      </c>
      <c r="O4984" s="7">
        <v>33</v>
      </c>
      <c r="P4984" s="7">
        <v>9</v>
      </c>
      <c r="Q4984" s="7">
        <v>6</v>
      </c>
      <c r="R4984" s="7">
        <v>1</v>
      </c>
      <c r="S4984" s="7">
        <v>0</v>
      </c>
      <c r="T4984" s="7">
        <v>2</v>
      </c>
      <c r="U4984" s="7">
        <v>6</v>
      </c>
      <c r="V4984" s="7">
        <v>2</v>
      </c>
      <c r="W4984" s="7">
        <v>2</v>
      </c>
      <c r="X4984" s="7">
        <v>13</v>
      </c>
      <c r="Y4984" s="7">
        <v>1</v>
      </c>
      <c r="Z4984" s="7">
        <v>2</v>
      </c>
      <c r="AA4984"/>
    </row>
    <row r="4985" spans="1:27" x14ac:dyDescent="0.25">
      <c r="A4985" s="24">
        <f t="shared" si="235"/>
        <v>1</v>
      </c>
      <c r="B4985" s="24" t="str">
        <f t="shared" si="233"/>
        <v/>
      </c>
      <c r="C4985" s="24" t="str">
        <f t="shared" si="234"/>
        <v/>
      </c>
      <c r="D4985" s="24">
        <v>2026</v>
      </c>
      <c r="E4985" s="7" t="s">
        <v>5294</v>
      </c>
      <c r="F4985" s="7" t="s">
        <v>5279</v>
      </c>
      <c r="G4985" s="7" t="s">
        <v>29</v>
      </c>
      <c r="H4985" s="7" t="s">
        <v>40</v>
      </c>
      <c r="I4985" s="8">
        <v>0.14299999999999999</v>
      </c>
      <c r="J4985" s="8">
        <v>0.14299999999999999</v>
      </c>
      <c r="K4985" s="8">
        <v>0.28599999999999998</v>
      </c>
      <c r="L4985" s="8">
        <v>0.42899999999999999</v>
      </c>
      <c r="M4985" s="7">
        <v>3</v>
      </c>
      <c r="N4985" s="7">
        <v>7</v>
      </c>
      <c r="O4985" s="7">
        <v>7</v>
      </c>
      <c r="P4985" s="7">
        <v>1</v>
      </c>
      <c r="Q4985" s="7">
        <v>1</v>
      </c>
      <c r="R4985" s="7">
        <v>1</v>
      </c>
      <c r="S4985" s="7">
        <v>0</v>
      </c>
      <c r="T4985" s="7">
        <v>0</v>
      </c>
      <c r="U4985" s="7">
        <v>0</v>
      </c>
      <c r="V4985" s="7">
        <v>0</v>
      </c>
      <c r="W4985" s="7">
        <v>0</v>
      </c>
      <c r="X4985" s="7">
        <v>3</v>
      </c>
      <c r="Y4985" s="7">
        <v>0</v>
      </c>
      <c r="Z4985" s="7">
        <v>0</v>
      </c>
      <c r="AA4985"/>
    </row>
    <row r="4986" spans="1:27" x14ac:dyDescent="0.25">
      <c r="A4986" s="24" t="str">
        <f t="shared" si="235"/>
        <v/>
      </c>
      <c r="B4986" s="24" t="str">
        <f t="shared" si="233"/>
        <v/>
      </c>
      <c r="C4986" s="24" t="str">
        <f t="shared" si="234"/>
        <v/>
      </c>
      <c r="D4986" s="24">
        <v>2026</v>
      </c>
      <c r="E4986" s="7" t="s">
        <v>5295</v>
      </c>
      <c r="F4986" s="7" t="s">
        <v>5279</v>
      </c>
      <c r="G4986" s="7" t="s">
        <v>37</v>
      </c>
      <c r="H4986" s="7" t="s">
        <v>30</v>
      </c>
      <c r="I4986" s="8">
        <v>0.108</v>
      </c>
      <c r="J4986" s="8">
        <v>0.19</v>
      </c>
      <c r="K4986" s="8">
        <v>0.189</v>
      </c>
      <c r="L4986" s="8">
        <v>0.38</v>
      </c>
      <c r="M4986" s="7">
        <v>21</v>
      </c>
      <c r="N4986" s="7">
        <v>43</v>
      </c>
      <c r="O4986" s="7">
        <v>37</v>
      </c>
      <c r="P4986" s="7">
        <v>1</v>
      </c>
      <c r="Q4986" s="7">
        <v>4</v>
      </c>
      <c r="R4986" s="7">
        <v>0</v>
      </c>
      <c r="S4986" s="7">
        <v>0</v>
      </c>
      <c r="T4986" s="7">
        <v>1</v>
      </c>
      <c r="U4986" s="7">
        <v>5</v>
      </c>
      <c r="V4986" s="7">
        <v>2</v>
      </c>
      <c r="W4986" s="7">
        <v>2</v>
      </c>
      <c r="X4986" s="7">
        <v>21</v>
      </c>
      <c r="Y4986" s="7">
        <v>0</v>
      </c>
      <c r="Z4986" s="7">
        <v>0</v>
      </c>
      <c r="AA4986"/>
    </row>
    <row r="4987" spans="1:27" x14ac:dyDescent="0.25">
      <c r="A4987" s="24" t="str">
        <f t="shared" si="235"/>
        <v/>
      </c>
      <c r="B4987" s="24" t="str">
        <f t="shared" si="233"/>
        <v/>
      </c>
      <c r="C4987" s="24" t="str">
        <f t="shared" si="234"/>
        <v/>
      </c>
      <c r="D4987" s="24">
        <v>2026</v>
      </c>
      <c r="E4987" s="7" t="s">
        <v>5296</v>
      </c>
      <c r="F4987" s="7" t="s">
        <v>5279</v>
      </c>
      <c r="G4987" s="7" t="s">
        <v>47</v>
      </c>
      <c r="H4987" s="7" t="s">
        <v>35</v>
      </c>
      <c r="I4987" s="8">
        <v>7.6999999999999999E-2</v>
      </c>
      <c r="J4987" s="8">
        <v>0.14299999999999999</v>
      </c>
      <c r="K4987" s="8">
        <v>7.6999999999999999E-2</v>
      </c>
      <c r="L4987" s="8">
        <v>0.22</v>
      </c>
      <c r="M4987" s="7">
        <v>8</v>
      </c>
      <c r="N4987" s="7">
        <v>14</v>
      </c>
      <c r="O4987" s="7">
        <v>13</v>
      </c>
      <c r="P4987" s="7">
        <v>3</v>
      </c>
      <c r="Q4987" s="7">
        <v>1</v>
      </c>
      <c r="R4987" s="7">
        <v>0</v>
      </c>
      <c r="S4987" s="7">
        <v>0</v>
      </c>
      <c r="T4987" s="7">
        <v>0</v>
      </c>
      <c r="U4987" s="7">
        <v>3</v>
      </c>
      <c r="V4987" s="7">
        <v>0</v>
      </c>
      <c r="W4987" s="7">
        <v>1</v>
      </c>
      <c r="X4987" s="7">
        <v>4</v>
      </c>
      <c r="Y4987" s="7">
        <v>0</v>
      </c>
      <c r="Z4987" s="7">
        <v>0</v>
      </c>
      <c r="AA4987"/>
    </row>
    <row r="4988" spans="1:27" x14ac:dyDescent="0.25">
      <c r="A4988" s="24" t="str">
        <f t="shared" si="235"/>
        <v/>
      </c>
      <c r="B4988" s="24" t="str">
        <f t="shared" si="233"/>
        <v/>
      </c>
      <c r="C4988" s="24" t="str">
        <f t="shared" si="234"/>
        <v/>
      </c>
      <c r="D4988" s="24">
        <v>2026</v>
      </c>
      <c r="E4988" s="7" t="s">
        <v>5297</v>
      </c>
      <c r="F4988" s="7" t="s">
        <v>5279</v>
      </c>
      <c r="G4988" s="7" t="s">
        <v>24</v>
      </c>
      <c r="H4988" s="7" t="s">
        <v>64</v>
      </c>
      <c r="I4988" s="8">
        <v>6.3E-2</v>
      </c>
      <c r="J4988" s="8">
        <v>6.3E-2</v>
      </c>
      <c r="K4988" s="8">
        <v>6.3E-2</v>
      </c>
      <c r="L4988" s="8">
        <v>0.125</v>
      </c>
      <c r="M4988" s="7">
        <v>12</v>
      </c>
      <c r="N4988" s="7">
        <v>16</v>
      </c>
      <c r="O4988" s="7">
        <v>16</v>
      </c>
      <c r="P4988" s="7">
        <v>1</v>
      </c>
      <c r="Q4988" s="7">
        <v>1</v>
      </c>
      <c r="R4988" s="7">
        <v>0</v>
      </c>
      <c r="S4988" s="7">
        <v>0</v>
      </c>
      <c r="T4988" s="7">
        <v>0</v>
      </c>
      <c r="U4988" s="7">
        <v>1</v>
      </c>
      <c r="V4988" s="7">
        <v>0</v>
      </c>
      <c r="W4988" s="7">
        <v>0</v>
      </c>
      <c r="X4988" s="7">
        <v>9</v>
      </c>
      <c r="Y4988" s="7">
        <v>0</v>
      </c>
      <c r="Z4988" s="7">
        <v>0</v>
      </c>
      <c r="AA4988"/>
    </row>
    <row r="4989" spans="1:27" x14ac:dyDescent="0.25">
      <c r="A4989" s="24" t="str">
        <f t="shared" si="235"/>
        <v/>
      </c>
      <c r="B4989" s="24" t="str">
        <f t="shared" si="233"/>
        <v/>
      </c>
      <c r="C4989" s="24" t="str">
        <f t="shared" si="234"/>
        <v/>
      </c>
      <c r="D4989" s="24">
        <v>2026</v>
      </c>
      <c r="E4989" s="7" t="s">
        <v>5298</v>
      </c>
      <c r="F4989" s="7" t="s">
        <v>5279</v>
      </c>
      <c r="G4989" s="7" t="s">
        <v>24</v>
      </c>
      <c r="H4989" s="7" t="s">
        <v>33</v>
      </c>
      <c r="I4989" s="8">
        <v>5.2999999999999999E-2</v>
      </c>
      <c r="J4989" s="8">
        <v>0.17399999999999999</v>
      </c>
      <c r="K4989" s="8">
        <v>5.2999999999999999E-2</v>
      </c>
      <c r="L4989" s="8">
        <v>0.22700000000000001</v>
      </c>
      <c r="M4989" s="7">
        <v>11</v>
      </c>
      <c r="N4989" s="7">
        <v>23</v>
      </c>
      <c r="O4989" s="7">
        <v>19</v>
      </c>
      <c r="P4989" s="7">
        <v>1</v>
      </c>
      <c r="Q4989" s="7">
        <v>1</v>
      </c>
      <c r="R4989" s="7">
        <v>0</v>
      </c>
      <c r="S4989" s="7">
        <v>0</v>
      </c>
      <c r="T4989" s="7">
        <v>0</v>
      </c>
      <c r="U4989" s="7">
        <v>2</v>
      </c>
      <c r="V4989" s="7">
        <v>1</v>
      </c>
      <c r="W4989" s="7">
        <v>2</v>
      </c>
      <c r="X4989" s="7">
        <v>12</v>
      </c>
      <c r="Y4989" s="7">
        <v>0</v>
      </c>
      <c r="Z4989" s="7">
        <v>0</v>
      </c>
      <c r="AA4989"/>
    </row>
    <row r="4990" spans="1:27" x14ac:dyDescent="0.25">
      <c r="A4990" s="24" t="str">
        <f t="shared" si="235"/>
        <v/>
      </c>
      <c r="B4990" s="24" t="str">
        <f t="shared" si="233"/>
        <v/>
      </c>
      <c r="C4990" s="24">
        <f t="shared" si="234"/>
        <v>1</v>
      </c>
      <c r="D4990" s="24">
        <v>2026</v>
      </c>
      <c r="E4990" s="7" t="s">
        <v>5299</v>
      </c>
      <c r="F4990" s="7" t="s">
        <v>5279</v>
      </c>
      <c r="G4990" s="7" t="s">
        <v>37</v>
      </c>
      <c r="H4990" s="7" t="s">
        <v>64</v>
      </c>
      <c r="I4990" s="8">
        <v>0</v>
      </c>
      <c r="J4990" s="8">
        <v>1</v>
      </c>
      <c r="K4990" s="8">
        <v>0</v>
      </c>
      <c r="L4990" s="8">
        <v>0</v>
      </c>
      <c r="M4990" s="7">
        <v>1</v>
      </c>
      <c r="N4990" s="7">
        <v>1</v>
      </c>
      <c r="O4990" s="7">
        <v>0</v>
      </c>
      <c r="P4990" s="7">
        <v>0</v>
      </c>
      <c r="Q4990" s="7">
        <v>0</v>
      </c>
      <c r="R4990" s="7">
        <v>0</v>
      </c>
      <c r="S4990" s="7">
        <v>0</v>
      </c>
      <c r="T4990" s="7">
        <v>0</v>
      </c>
      <c r="U4990" s="7">
        <v>0</v>
      </c>
      <c r="V4990" s="7">
        <v>0</v>
      </c>
      <c r="W4990" s="7">
        <v>1</v>
      </c>
      <c r="X4990" s="7">
        <v>0</v>
      </c>
      <c r="Y4990" s="7">
        <v>0</v>
      </c>
      <c r="Z4990" s="7">
        <v>0</v>
      </c>
      <c r="AA4990"/>
    </row>
    <row r="4991" spans="1:27" x14ac:dyDescent="0.25">
      <c r="A4991" s="24" t="str">
        <f t="shared" si="235"/>
        <v/>
      </c>
      <c r="B4991" s="24" t="str">
        <f t="shared" si="233"/>
        <v/>
      </c>
      <c r="C4991" s="24" t="str">
        <f t="shared" si="234"/>
        <v/>
      </c>
      <c r="D4991" s="24">
        <v>2026</v>
      </c>
      <c r="E4991" s="7" t="s">
        <v>5300</v>
      </c>
      <c r="F4991" s="7" t="s">
        <v>5301</v>
      </c>
      <c r="G4991" s="7" t="s">
        <v>37</v>
      </c>
      <c r="H4991" s="7" t="s">
        <v>30</v>
      </c>
      <c r="I4991" s="8">
        <v>0.35099999999999998</v>
      </c>
      <c r="J4991" s="8">
        <v>0.45800000000000002</v>
      </c>
      <c r="K4991" s="8">
        <v>0.46500000000000002</v>
      </c>
      <c r="L4991" s="8">
        <v>0.92300000000000004</v>
      </c>
      <c r="M4991" s="7">
        <v>51</v>
      </c>
      <c r="N4991" s="7">
        <v>231</v>
      </c>
      <c r="O4991" s="7">
        <v>185</v>
      </c>
      <c r="P4991" s="7">
        <v>38</v>
      </c>
      <c r="Q4991" s="7">
        <v>65</v>
      </c>
      <c r="R4991" s="7">
        <v>12</v>
      </c>
      <c r="S4991" s="7">
        <v>3</v>
      </c>
      <c r="T4991" s="7">
        <v>1</v>
      </c>
      <c r="U4991" s="7">
        <v>30</v>
      </c>
      <c r="V4991" s="7">
        <v>14</v>
      </c>
      <c r="W4991" s="7">
        <v>25</v>
      </c>
      <c r="X4991" s="7">
        <v>16</v>
      </c>
      <c r="Y4991" s="7">
        <v>11</v>
      </c>
      <c r="Z4991" s="7">
        <v>2</v>
      </c>
      <c r="AA4991"/>
    </row>
    <row r="4992" spans="1:27" x14ac:dyDescent="0.25">
      <c r="A4992" s="24">
        <f t="shared" si="235"/>
        <v>1</v>
      </c>
      <c r="B4992" s="24" t="str">
        <f t="shared" si="233"/>
        <v/>
      </c>
      <c r="C4992" s="24" t="str">
        <f t="shared" si="234"/>
        <v/>
      </c>
      <c r="D4992" s="24">
        <v>2026</v>
      </c>
      <c r="E4992" s="7" t="s">
        <v>5302</v>
      </c>
      <c r="F4992" s="7" t="s">
        <v>5301</v>
      </c>
      <c r="G4992" s="7" t="s">
        <v>29</v>
      </c>
      <c r="H4992" s="7" t="s">
        <v>33</v>
      </c>
      <c r="I4992" s="8">
        <v>0.32900000000000001</v>
      </c>
      <c r="J4992" s="8">
        <v>0.46</v>
      </c>
      <c r="K4992" s="8">
        <v>0.443</v>
      </c>
      <c r="L4992" s="8">
        <v>0.90300000000000002</v>
      </c>
      <c r="M4992" s="7">
        <v>44</v>
      </c>
      <c r="N4992" s="7">
        <v>176</v>
      </c>
      <c r="O4992" s="7">
        <v>140</v>
      </c>
      <c r="P4992" s="7">
        <v>26</v>
      </c>
      <c r="Q4992" s="7">
        <v>46</v>
      </c>
      <c r="R4992" s="7">
        <v>7</v>
      </c>
      <c r="S4992" s="7">
        <v>0</v>
      </c>
      <c r="T4992" s="7">
        <v>3</v>
      </c>
      <c r="U4992" s="7">
        <v>24</v>
      </c>
      <c r="V4992" s="7">
        <v>4</v>
      </c>
      <c r="W4992" s="7">
        <v>31</v>
      </c>
      <c r="X4992" s="7">
        <v>29</v>
      </c>
      <c r="Y4992" s="7">
        <v>2</v>
      </c>
      <c r="Z4992" s="7">
        <v>0</v>
      </c>
      <c r="AA4992"/>
    </row>
    <row r="4993" spans="1:27" x14ac:dyDescent="0.25">
      <c r="A4993" s="24" t="str">
        <f t="shared" si="235"/>
        <v/>
      </c>
      <c r="B4993" s="24" t="str">
        <f t="shared" si="233"/>
        <v/>
      </c>
      <c r="C4993" s="24" t="str">
        <f t="shared" si="234"/>
        <v/>
      </c>
      <c r="D4993" s="24">
        <v>2026</v>
      </c>
      <c r="E4993" s="7" t="s">
        <v>5303</v>
      </c>
      <c r="F4993" s="7" t="s">
        <v>5301</v>
      </c>
      <c r="G4993" s="7" t="s">
        <v>37</v>
      </c>
      <c r="H4993" s="7" t="s">
        <v>33</v>
      </c>
      <c r="I4993" s="8">
        <v>0.27900000000000003</v>
      </c>
      <c r="J4993" s="8">
        <v>0.45400000000000001</v>
      </c>
      <c r="K4993" s="8">
        <v>0.377</v>
      </c>
      <c r="L4993" s="8">
        <v>0.83099999999999996</v>
      </c>
      <c r="M4993" s="7">
        <v>42</v>
      </c>
      <c r="N4993" s="7">
        <v>164</v>
      </c>
      <c r="O4993" s="7">
        <v>122</v>
      </c>
      <c r="P4993" s="7">
        <v>27</v>
      </c>
      <c r="Q4993" s="7">
        <v>34</v>
      </c>
      <c r="R4993" s="7">
        <v>6</v>
      </c>
      <c r="S4993" s="7">
        <v>0</v>
      </c>
      <c r="T4993" s="7">
        <v>2</v>
      </c>
      <c r="U4993" s="7">
        <v>18</v>
      </c>
      <c r="V4993" s="7">
        <v>13</v>
      </c>
      <c r="W4993" s="7">
        <v>27</v>
      </c>
      <c r="X4993" s="7">
        <v>21</v>
      </c>
      <c r="Y4993" s="7">
        <v>9</v>
      </c>
      <c r="Z4993" s="7">
        <v>3</v>
      </c>
      <c r="AA4993"/>
    </row>
    <row r="4994" spans="1:27" x14ac:dyDescent="0.25">
      <c r="A4994" s="24">
        <f t="shared" si="235"/>
        <v>1</v>
      </c>
      <c r="B4994" s="24" t="str">
        <f t="shared" ref="B4994:B5057" si="236">IF(COUNTIFS(Draft_Player,$E4994),COUNTIFS(Draft_Player,$E4994),"")</f>
        <v/>
      </c>
      <c r="C4994" s="24" t="str">
        <f t="shared" ref="C4994:C5057" si="237">IF(COUNTIFS(Transfers_Player,$E4994),COUNTIFS(Transfers_Player,$E4994),"")</f>
        <v/>
      </c>
      <c r="D4994" s="24">
        <v>2026</v>
      </c>
      <c r="E4994" s="7" t="s">
        <v>5304</v>
      </c>
      <c r="F4994" s="7" t="s">
        <v>5301</v>
      </c>
      <c r="G4994" s="7" t="s">
        <v>29</v>
      </c>
      <c r="H4994" s="7" t="s">
        <v>27</v>
      </c>
      <c r="I4994" s="8">
        <v>0.27800000000000002</v>
      </c>
      <c r="J4994" s="8">
        <v>0.35399999999999998</v>
      </c>
      <c r="K4994" s="8">
        <v>0.40600000000000003</v>
      </c>
      <c r="L4994" s="8">
        <v>0.76</v>
      </c>
      <c r="M4994" s="7">
        <v>53</v>
      </c>
      <c r="N4994" s="7">
        <v>243</v>
      </c>
      <c r="O4994" s="7">
        <v>212</v>
      </c>
      <c r="P4994" s="7">
        <v>32</v>
      </c>
      <c r="Q4994" s="7">
        <v>59</v>
      </c>
      <c r="R4994" s="7">
        <v>9</v>
      </c>
      <c r="S4994" s="7">
        <v>0</v>
      </c>
      <c r="T4994" s="7">
        <v>6</v>
      </c>
      <c r="U4994" s="7">
        <v>36</v>
      </c>
      <c r="V4994" s="7">
        <v>6</v>
      </c>
      <c r="W4994" s="7">
        <v>20</v>
      </c>
      <c r="X4994" s="7">
        <v>35</v>
      </c>
      <c r="Y4994" s="7">
        <v>18</v>
      </c>
      <c r="Z4994" s="7">
        <v>4</v>
      </c>
      <c r="AA4994"/>
    </row>
    <row r="4995" spans="1:27" x14ac:dyDescent="0.25">
      <c r="A4995" s="24">
        <f t="shared" ref="A4995:A5058" si="238">IF(OR(G4995="SR", G4995="GR"), 1, "")</f>
        <v>1</v>
      </c>
      <c r="B4995" s="24" t="str">
        <f t="shared" si="236"/>
        <v/>
      </c>
      <c r="C4995" s="24" t="str">
        <f t="shared" si="237"/>
        <v/>
      </c>
      <c r="D4995" s="24">
        <v>2026</v>
      </c>
      <c r="E4995" s="7" t="s">
        <v>5305</v>
      </c>
      <c r="F4995" s="7" t="s">
        <v>5301</v>
      </c>
      <c r="G4995" s="7" t="s">
        <v>32</v>
      </c>
      <c r="H4995" s="7" t="s">
        <v>42</v>
      </c>
      <c r="I4995" s="8">
        <v>0.26800000000000002</v>
      </c>
      <c r="J4995" s="8">
        <v>0.39900000000000002</v>
      </c>
      <c r="K4995" s="8">
        <v>0.49</v>
      </c>
      <c r="L4995" s="8">
        <v>0.88900000000000001</v>
      </c>
      <c r="M4995" s="7">
        <v>50</v>
      </c>
      <c r="N4995" s="7">
        <v>193</v>
      </c>
      <c r="O4995" s="7">
        <v>153</v>
      </c>
      <c r="P4995" s="7">
        <v>24</v>
      </c>
      <c r="Q4995" s="7">
        <v>41</v>
      </c>
      <c r="R4995" s="7">
        <v>6</v>
      </c>
      <c r="S4995" s="7">
        <v>2</v>
      </c>
      <c r="T4995" s="7">
        <v>8</v>
      </c>
      <c r="U4995" s="7">
        <v>39</v>
      </c>
      <c r="V4995" s="7">
        <v>5</v>
      </c>
      <c r="W4995" s="7">
        <v>31</v>
      </c>
      <c r="X4995" s="7">
        <v>40</v>
      </c>
      <c r="Y4995" s="7">
        <v>4</v>
      </c>
      <c r="Z4995" s="7">
        <v>3</v>
      </c>
      <c r="AA4995"/>
    </row>
    <row r="4996" spans="1:27" x14ac:dyDescent="0.25">
      <c r="A4996" s="24" t="str">
        <f t="shared" si="238"/>
        <v/>
      </c>
      <c r="B4996" s="24" t="str">
        <f t="shared" si="236"/>
        <v/>
      </c>
      <c r="C4996" s="24" t="str">
        <f t="shared" si="237"/>
        <v/>
      </c>
      <c r="D4996" s="24">
        <v>2026</v>
      </c>
      <c r="E4996" s="7" t="s">
        <v>5306</v>
      </c>
      <c r="F4996" s="7" t="s">
        <v>5301</v>
      </c>
      <c r="G4996" s="7" t="s">
        <v>37</v>
      </c>
      <c r="H4996" s="7" t="s">
        <v>40</v>
      </c>
      <c r="I4996" s="8">
        <v>0.217</v>
      </c>
      <c r="J4996" s="8">
        <v>0.27600000000000002</v>
      </c>
      <c r="K4996" s="8">
        <v>0.28299999999999997</v>
      </c>
      <c r="L4996" s="8">
        <v>0.56000000000000005</v>
      </c>
      <c r="M4996" s="7">
        <v>49</v>
      </c>
      <c r="N4996" s="7">
        <v>202</v>
      </c>
      <c r="O4996" s="7">
        <v>180</v>
      </c>
      <c r="P4996" s="7">
        <v>27</v>
      </c>
      <c r="Q4996" s="7">
        <v>39</v>
      </c>
      <c r="R4996" s="7">
        <v>9</v>
      </c>
      <c r="S4996" s="7">
        <v>0</v>
      </c>
      <c r="T4996" s="7">
        <v>1</v>
      </c>
      <c r="U4996" s="7">
        <v>19</v>
      </c>
      <c r="V4996" s="7">
        <v>3</v>
      </c>
      <c r="W4996" s="7">
        <v>13</v>
      </c>
      <c r="X4996" s="7">
        <v>29</v>
      </c>
      <c r="Y4996" s="7">
        <v>9</v>
      </c>
      <c r="Z4996" s="7">
        <v>2</v>
      </c>
      <c r="AA4996"/>
    </row>
    <row r="4997" spans="1:27" x14ac:dyDescent="0.25">
      <c r="A4997" s="24" t="str">
        <f t="shared" si="238"/>
        <v/>
      </c>
      <c r="B4997" s="24" t="str">
        <f t="shared" si="236"/>
        <v/>
      </c>
      <c r="C4997" s="24" t="str">
        <f t="shared" si="237"/>
        <v/>
      </c>
      <c r="D4997" s="24">
        <v>2026</v>
      </c>
      <c r="E4997" s="7" t="s">
        <v>5307</v>
      </c>
      <c r="F4997" s="7" t="s">
        <v>5301</v>
      </c>
      <c r="G4997" s="7" t="s">
        <v>37</v>
      </c>
      <c r="H4997" s="7" t="s">
        <v>25</v>
      </c>
      <c r="I4997" s="8">
        <v>0.16500000000000001</v>
      </c>
      <c r="J4997" s="8">
        <v>0.35</v>
      </c>
      <c r="K4997" s="8">
        <v>0.26400000000000001</v>
      </c>
      <c r="L4997" s="8">
        <v>0.61499999999999999</v>
      </c>
      <c r="M4997" s="7">
        <v>46</v>
      </c>
      <c r="N4997" s="7">
        <v>159</v>
      </c>
      <c r="O4997" s="7">
        <v>121</v>
      </c>
      <c r="P4997" s="7">
        <v>21</v>
      </c>
      <c r="Q4997" s="7">
        <v>20</v>
      </c>
      <c r="R4997" s="7">
        <v>5</v>
      </c>
      <c r="S4997" s="7">
        <v>2</v>
      </c>
      <c r="T4997" s="7">
        <v>1</v>
      </c>
      <c r="U4997" s="7">
        <v>5</v>
      </c>
      <c r="V4997" s="7">
        <v>4</v>
      </c>
      <c r="W4997" s="7">
        <v>31</v>
      </c>
      <c r="X4997" s="7">
        <v>44</v>
      </c>
      <c r="Y4997" s="7">
        <v>4</v>
      </c>
      <c r="Z4997" s="7">
        <v>1</v>
      </c>
      <c r="AA4997"/>
    </row>
    <row r="4998" spans="1:27" x14ac:dyDescent="0.25">
      <c r="A4998" s="24">
        <f t="shared" si="238"/>
        <v>1</v>
      </c>
      <c r="B4998" s="24" t="str">
        <f t="shared" si="236"/>
        <v/>
      </c>
      <c r="C4998" s="24" t="str">
        <f t="shared" si="237"/>
        <v/>
      </c>
      <c r="D4998" s="24">
        <v>2026</v>
      </c>
      <c r="E4998" s="7" t="s">
        <v>5308</v>
      </c>
      <c r="F4998" s="7" t="s">
        <v>5301</v>
      </c>
      <c r="G4998" s="7" t="s">
        <v>32</v>
      </c>
      <c r="H4998" s="7" t="s">
        <v>25</v>
      </c>
      <c r="I4998" s="8">
        <v>0.44400000000000001</v>
      </c>
      <c r="J4998" s="8">
        <v>0.66700000000000004</v>
      </c>
      <c r="K4998" s="8">
        <v>0.44400000000000001</v>
      </c>
      <c r="L4998" s="8">
        <v>1.111</v>
      </c>
      <c r="M4998" s="7">
        <v>4</v>
      </c>
      <c r="N4998" s="7">
        <v>15</v>
      </c>
      <c r="O4998" s="7">
        <v>9</v>
      </c>
      <c r="P4998" s="7">
        <v>6</v>
      </c>
      <c r="Q4998" s="7">
        <v>4</v>
      </c>
      <c r="R4998" s="7">
        <v>0</v>
      </c>
      <c r="S4998" s="7">
        <v>0</v>
      </c>
      <c r="T4998" s="7">
        <v>0</v>
      </c>
      <c r="U4998" s="7">
        <v>2</v>
      </c>
      <c r="V4998" s="7">
        <v>1</v>
      </c>
      <c r="W4998" s="7">
        <v>5</v>
      </c>
      <c r="X4998" s="7">
        <v>2</v>
      </c>
      <c r="Y4998" s="7">
        <v>3</v>
      </c>
      <c r="Z4998" s="7">
        <v>0</v>
      </c>
      <c r="AA4998"/>
    </row>
    <row r="4999" spans="1:27" x14ac:dyDescent="0.25">
      <c r="A4999" s="24" t="str">
        <f t="shared" si="238"/>
        <v/>
      </c>
      <c r="B4999" s="24" t="str">
        <f t="shared" si="236"/>
        <v/>
      </c>
      <c r="C4999" s="24">
        <f t="shared" si="237"/>
        <v>1</v>
      </c>
      <c r="D4999" s="24">
        <v>2026</v>
      </c>
      <c r="E4999" s="7" t="s">
        <v>5309</v>
      </c>
      <c r="F4999" s="7" t="s">
        <v>5301</v>
      </c>
      <c r="G4999" s="7" t="s">
        <v>37</v>
      </c>
      <c r="H4999" s="7" t="s">
        <v>25</v>
      </c>
      <c r="I4999" s="8">
        <v>0.34799999999999998</v>
      </c>
      <c r="J4999" s="8">
        <v>0.41799999999999998</v>
      </c>
      <c r="K4999" s="8">
        <v>0.435</v>
      </c>
      <c r="L4999" s="8">
        <v>0.85299999999999998</v>
      </c>
      <c r="M4999" s="7">
        <v>15</v>
      </c>
      <c r="N4999" s="7">
        <v>55</v>
      </c>
      <c r="O4999" s="7">
        <v>46</v>
      </c>
      <c r="P4999" s="7">
        <v>9</v>
      </c>
      <c r="Q4999" s="7">
        <v>16</v>
      </c>
      <c r="R4999" s="7">
        <v>1</v>
      </c>
      <c r="S4999" s="7">
        <v>0</v>
      </c>
      <c r="T4999" s="7">
        <v>1</v>
      </c>
      <c r="U4999" s="7">
        <v>7</v>
      </c>
      <c r="V4999" s="7">
        <v>2</v>
      </c>
      <c r="W4999" s="7">
        <v>5</v>
      </c>
      <c r="X4999" s="7">
        <v>4</v>
      </c>
      <c r="Y4999" s="7">
        <v>1</v>
      </c>
      <c r="Z4999" s="7">
        <v>0</v>
      </c>
      <c r="AA4999"/>
    </row>
    <row r="5000" spans="1:27" x14ac:dyDescent="0.25">
      <c r="A5000" s="24" t="str">
        <f t="shared" si="238"/>
        <v/>
      </c>
      <c r="B5000" s="24" t="str">
        <f t="shared" si="236"/>
        <v/>
      </c>
      <c r="C5000" s="24" t="str">
        <f t="shared" si="237"/>
        <v/>
      </c>
      <c r="D5000" s="24">
        <v>2026</v>
      </c>
      <c r="E5000" s="7" t="s">
        <v>5310</v>
      </c>
      <c r="F5000" s="7" t="s">
        <v>5301</v>
      </c>
      <c r="G5000" s="7" t="s">
        <v>37</v>
      </c>
      <c r="H5000" s="7" t="s">
        <v>35</v>
      </c>
      <c r="I5000" s="8">
        <v>0.28699999999999998</v>
      </c>
      <c r="J5000" s="8">
        <v>0.40699999999999997</v>
      </c>
      <c r="K5000" s="8">
        <v>0.46700000000000003</v>
      </c>
      <c r="L5000" s="8">
        <v>0.874</v>
      </c>
      <c r="M5000" s="7">
        <v>33</v>
      </c>
      <c r="N5000" s="7">
        <v>151</v>
      </c>
      <c r="O5000" s="7">
        <v>122</v>
      </c>
      <c r="P5000" s="7">
        <v>25</v>
      </c>
      <c r="Q5000" s="7">
        <v>35</v>
      </c>
      <c r="R5000" s="7">
        <v>7</v>
      </c>
      <c r="S5000" s="7">
        <v>3</v>
      </c>
      <c r="T5000" s="7">
        <v>3</v>
      </c>
      <c r="U5000" s="7">
        <v>19</v>
      </c>
      <c r="V5000" s="7">
        <v>5</v>
      </c>
      <c r="W5000" s="7">
        <v>21</v>
      </c>
      <c r="X5000" s="7">
        <v>30</v>
      </c>
      <c r="Y5000" s="7">
        <v>8</v>
      </c>
      <c r="Z5000" s="7">
        <v>2</v>
      </c>
      <c r="AA5000"/>
    </row>
    <row r="5001" spans="1:27" x14ac:dyDescent="0.25">
      <c r="A5001" s="24" t="str">
        <f t="shared" si="238"/>
        <v/>
      </c>
      <c r="B5001" s="24" t="str">
        <f t="shared" si="236"/>
        <v/>
      </c>
      <c r="C5001" s="24" t="str">
        <f t="shared" si="237"/>
        <v/>
      </c>
      <c r="D5001" s="24">
        <v>2026</v>
      </c>
      <c r="E5001" s="7" t="s">
        <v>5311</v>
      </c>
      <c r="F5001" s="7" t="s">
        <v>5301</v>
      </c>
      <c r="G5001" s="7" t="s">
        <v>37</v>
      </c>
      <c r="H5001" s="7" t="s">
        <v>44</v>
      </c>
      <c r="I5001" s="8">
        <v>0.28000000000000003</v>
      </c>
      <c r="J5001" s="8">
        <v>0.45600000000000002</v>
      </c>
      <c r="K5001" s="8">
        <v>0.42</v>
      </c>
      <c r="L5001" s="8">
        <v>0.876</v>
      </c>
      <c r="M5001" s="7">
        <v>25</v>
      </c>
      <c r="N5001" s="7">
        <v>68</v>
      </c>
      <c r="O5001" s="7">
        <v>50</v>
      </c>
      <c r="P5001" s="7">
        <v>14</v>
      </c>
      <c r="Q5001" s="7">
        <v>14</v>
      </c>
      <c r="R5001" s="7">
        <v>4</v>
      </c>
      <c r="S5001" s="7">
        <v>0</v>
      </c>
      <c r="T5001" s="7">
        <v>1</v>
      </c>
      <c r="U5001" s="7">
        <v>9</v>
      </c>
      <c r="V5001" s="7">
        <v>1</v>
      </c>
      <c r="W5001" s="7">
        <v>16</v>
      </c>
      <c r="X5001" s="7">
        <v>12</v>
      </c>
      <c r="Y5001" s="7">
        <v>2</v>
      </c>
      <c r="Z5001" s="7">
        <v>0</v>
      </c>
      <c r="AA5001"/>
    </row>
    <row r="5002" spans="1:27" x14ac:dyDescent="0.25">
      <c r="A5002" s="24" t="str">
        <f t="shared" si="238"/>
        <v/>
      </c>
      <c r="B5002" s="24" t="str">
        <f t="shared" si="236"/>
        <v/>
      </c>
      <c r="C5002" s="24" t="str">
        <f t="shared" si="237"/>
        <v/>
      </c>
      <c r="D5002" s="24">
        <v>2026</v>
      </c>
      <c r="E5002" s="7" t="s">
        <v>5312</v>
      </c>
      <c r="F5002" s="7" t="s">
        <v>5301</v>
      </c>
      <c r="G5002" s="7" t="s">
        <v>24</v>
      </c>
      <c r="H5002" s="7" t="s">
        <v>42</v>
      </c>
      <c r="I5002" s="8">
        <v>0.26800000000000002</v>
      </c>
      <c r="J5002" s="8">
        <v>0.371</v>
      </c>
      <c r="K5002" s="8">
        <v>0.32900000000000001</v>
      </c>
      <c r="L5002" s="8">
        <v>0.7</v>
      </c>
      <c r="M5002" s="7">
        <v>25</v>
      </c>
      <c r="N5002" s="7">
        <v>98</v>
      </c>
      <c r="O5002" s="7">
        <v>82</v>
      </c>
      <c r="P5002" s="7">
        <v>17</v>
      </c>
      <c r="Q5002" s="7">
        <v>22</v>
      </c>
      <c r="R5002" s="7">
        <v>2</v>
      </c>
      <c r="S5002" s="7">
        <v>0</v>
      </c>
      <c r="T5002" s="7">
        <v>1</v>
      </c>
      <c r="U5002" s="7">
        <v>18</v>
      </c>
      <c r="V5002" s="7">
        <v>1</v>
      </c>
      <c r="W5002" s="7">
        <v>13</v>
      </c>
      <c r="X5002" s="7">
        <v>18</v>
      </c>
      <c r="Y5002" s="7">
        <v>6</v>
      </c>
      <c r="Z5002" s="7">
        <v>0</v>
      </c>
      <c r="AA5002"/>
    </row>
    <row r="5003" spans="1:27" x14ac:dyDescent="0.25">
      <c r="A5003" s="24" t="str">
        <f t="shared" si="238"/>
        <v/>
      </c>
      <c r="B5003" s="24" t="str">
        <f t="shared" si="236"/>
        <v/>
      </c>
      <c r="C5003" s="24" t="str">
        <f t="shared" si="237"/>
        <v/>
      </c>
      <c r="D5003" s="24">
        <v>2026</v>
      </c>
      <c r="E5003" s="7" t="s">
        <v>5313</v>
      </c>
      <c r="F5003" s="7" t="s">
        <v>5301</v>
      </c>
      <c r="G5003" s="7" t="s">
        <v>37</v>
      </c>
      <c r="H5003" s="7" t="s">
        <v>30</v>
      </c>
      <c r="I5003" s="8">
        <v>0.248</v>
      </c>
      <c r="J5003" s="8">
        <v>0.379</v>
      </c>
      <c r="K5003" s="8">
        <v>0.33700000000000002</v>
      </c>
      <c r="L5003" s="8">
        <v>0.71599999999999997</v>
      </c>
      <c r="M5003" s="7">
        <v>34</v>
      </c>
      <c r="N5003" s="7">
        <v>126</v>
      </c>
      <c r="O5003" s="7">
        <v>101</v>
      </c>
      <c r="P5003" s="7">
        <v>14</v>
      </c>
      <c r="Q5003" s="7">
        <v>25</v>
      </c>
      <c r="R5003" s="7">
        <v>4</v>
      </c>
      <c r="S5003" s="7">
        <v>1</v>
      </c>
      <c r="T5003" s="7">
        <v>1</v>
      </c>
      <c r="U5003" s="7">
        <v>17</v>
      </c>
      <c r="V5003" s="7">
        <v>5</v>
      </c>
      <c r="W5003" s="7">
        <v>17</v>
      </c>
      <c r="X5003" s="7">
        <v>28</v>
      </c>
      <c r="Y5003" s="7">
        <v>6</v>
      </c>
      <c r="Z5003" s="7">
        <v>5</v>
      </c>
      <c r="AA5003"/>
    </row>
    <row r="5004" spans="1:27" x14ac:dyDescent="0.25">
      <c r="A5004" s="24" t="str">
        <f t="shared" si="238"/>
        <v/>
      </c>
      <c r="B5004" s="24" t="str">
        <f t="shared" si="236"/>
        <v/>
      </c>
      <c r="C5004" s="24" t="str">
        <f t="shared" si="237"/>
        <v/>
      </c>
      <c r="D5004" s="24">
        <v>2026</v>
      </c>
      <c r="E5004" s="7" t="s">
        <v>5314</v>
      </c>
      <c r="F5004" s="7" t="s">
        <v>5301</v>
      </c>
      <c r="G5004" s="7" t="s">
        <v>37</v>
      </c>
      <c r="H5004" s="7" t="s">
        <v>42</v>
      </c>
      <c r="I5004" s="8">
        <v>0.22600000000000001</v>
      </c>
      <c r="J5004" s="8">
        <v>0.35899999999999999</v>
      </c>
      <c r="K5004" s="8">
        <v>0.28299999999999997</v>
      </c>
      <c r="L5004" s="8">
        <v>0.64200000000000002</v>
      </c>
      <c r="M5004" s="7">
        <v>23</v>
      </c>
      <c r="N5004" s="7">
        <v>64</v>
      </c>
      <c r="O5004" s="7">
        <v>53</v>
      </c>
      <c r="P5004" s="7">
        <v>8</v>
      </c>
      <c r="Q5004" s="7">
        <v>12</v>
      </c>
      <c r="R5004" s="7">
        <v>3</v>
      </c>
      <c r="S5004" s="7">
        <v>0</v>
      </c>
      <c r="T5004" s="7">
        <v>0</v>
      </c>
      <c r="U5004" s="7">
        <v>8</v>
      </c>
      <c r="V5004" s="7">
        <v>3</v>
      </c>
      <c r="W5004" s="7">
        <v>8</v>
      </c>
      <c r="X5004" s="7">
        <v>11</v>
      </c>
      <c r="Y5004" s="7">
        <v>1</v>
      </c>
      <c r="Z5004" s="7">
        <v>0</v>
      </c>
      <c r="AA5004"/>
    </row>
    <row r="5005" spans="1:27" x14ac:dyDescent="0.25">
      <c r="A5005" s="24" t="str">
        <f t="shared" si="238"/>
        <v/>
      </c>
      <c r="B5005" s="24" t="str">
        <f t="shared" si="236"/>
        <v/>
      </c>
      <c r="C5005" s="24">
        <f t="shared" si="237"/>
        <v>1</v>
      </c>
      <c r="D5005" s="24">
        <v>2026</v>
      </c>
      <c r="E5005" s="7" t="s">
        <v>5315</v>
      </c>
      <c r="F5005" s="7" t="s">
        <v>5301</v>
      </c>
      <c r="G5005" s="7" t="s">
        <v>24</v>
      </c>
      <c r="H5005" s="7" t="s">
        <v>44</v>
      </c>
      <c r="I5005" s="8">
        <v>0.19500000000000001</v>
      </c>
      <c r="J5005" s="8">
        <v>0.377</v>
      </c>
      <c r="K5005" s="8">
        <v>0.26800000000000002</v>
      </c>
      <c r="L5005" s="8">
        <v>0.64600000000000002</v>
      </c>
      <c r="M5005" s="7">
        <v>16</v>
      </c>
      <c r="N5005" s="7">
        <v>53</v>
      </c>
      <c r="O5005" s="7">
        <v>41</v>
      </c>
      <c r="P5005" s="7">
        <v>7</v>
      </c>
      <c r="Q5005" s="7">
        <v>8</v>
      </c>
      <c r="R5005" s="7">
        <v>3</v>
      </c>
      <c r="S5005" s="7">
        <v>0</v>
      </c>
      <c r="T5005" s="7">
        <v>0</v>
      </c>
      <c r="U5005" s="7">
        <v>8</v>
      </c>
      <c r="V5005" s="7">
        <v>1</v>
      </c>
      <c r="W5005" s="7">
        <v>11</v>
      </c>
      <c r="X5005" s="7">
        <v>11</v>
      </c>
      <c r="Y5005" s="7">
        <v>0</v>
      </c>
      <c r="Z5005" s="7">
        <v>0</v>
      </c>
      <c r="AA5005"/>
    </row>
    <row r="5006" spans="1:27" x14ac:dyDescent="0.25">
      <c r="A5006" s="24">
        <f t="shared" si="238"/>
        <v>1</v>
      </c>
      <c r="B5006" s="24" t="str">
        <f t="shared" si="236"/>
        <v/>
      </c>
      <c r="C5006" s="24">
        <f t="shared" si="237"/>
        <v>1</v>
      </c>
      <c r="D5006" s="24">
        <v>2026</v>
      </c>
      <c r="E5006" s="7" t="s">
        <v>5316</v>
      </c>
      <c r="F5006" s="7" t="s">
        <v>5301</v>
      </c>
      <c r="G5006" s="7" t="s">
        <v>29</v>
      </c>
      <c r="H5006" s="7" t="s">
        <v>38</v>
      </c>
      <c r="I5006" s="8">
        <v>0.193</v>
      </c>
      <c r="J5006" s="8">
        <v>0.33300000000000002</v>
      </c>
      <c r="K5006" s="8">
        <v>0.316</v>
      </c>
      <c r="L5006" s="8">
        <v>0.64900000000000002</v>
      </c>
      <c r="M5006" s="7">
        <v>27</v>
      </c>
      <c r="N5006" s="7">
        <v>69</v>
      </c>
      <c r="O5006" s="7">
        <v>57</v>
      </c>
      <c r="P5006" s="7">
        <v>9</v>
      </c>
      <c r="Q5006" s="7">
        <v>11</v>
      </c>
      <c r="R5006" s="7">
        <v>2</v>
      </c>
      <c r="S5006" s="7">
        <v>1</v>
      </c>
      <c r="T5006" s="7">
        <v>1</v>
      </c>
      <c r="U5006" s="7">
        <v>11</v>
      </c>
      <c r="V5006" s="7">
        <v>1</v>
      </c>
      <c r="W5006" s="7">
        <v>11</v>
      </c>
      <c r="X5006" s="7">
        <v>23</v>
      </c>
      <c r="Y5006" s="7">
        <v>1</v>
      </c>
      <c r="Z5006" s="7">
        <v>0</v>
      </c>
      <c r="AA5006"/>
    </row>
    <row r="5007" spans="1:27" x14ac:dyDescent="0.25">
      <c r="A5007" s="24" t="str">
        <f t="shared" si="238"/>
        <v/>
      </c>
      <c r="B5007" s="24" t="str">
        <f t="shared" si="236"/>
        <v/>
      </c>
      <c r="C5007" s="24">
        <f t="shared" si="237"/>
        <v>1</v>
      </c>
      <c r="D5007" s="24">
        <v>2026</v>
      </c>
      <c r="E5007" s="7" t="s">
        <v>5317</v>
      </c>
      <c r="F5007" s="7" t="s">
        <v>5301</v>
      </c>
      <c r="G5007" s="7" t="s">
        <v>37</v>
      </c>
      <c r="H5007" s="7" t="s">
        <v>44</v>
      </c>
      <c r="I5007" s="8">
        <v>0.115</v>
      </c>
      <c r="J5007" s="8">
        <v>0.22900000000000001</v>
      </c>
      <c r="K5007" s="8">
        <v>0.18</v>
      </c>
      <c r="L5007" s="8">
        <v>0.40899999999999997</v>
      </c>
      <c r="M5007" s="7">
        <v>22</v>
      </c>
      <c r="N5007" s="7">
        <v>70</v>
      </c>
      <c r="O5007" s="7">
        <v>61</v>
      </c>
      <c r="P5007" s="7">
        <v>8</v>
      </c>
      <c r="Q5007" s="7">
        <v>7</v>
      </c>
      <c r="R5007" s="7">
        <v>1</v>
      </c>
      <c r="S5007" s="7">
        <v>0</v>
      </c>
      <c r="T5007" s="7">
        <v>1</v>
      </c>
      <c r="U5007" s="7">
        <v>3</v>
      </c>
      <c r="V5007" s="7">
        <v>2</v>
      </c>
      <c r="W5007" s="7">
        <v>7</v>
      </c>
      <c r="X5007" s="7">
        <v>31</v>
      </c>
      <c r="Y5007" s="7">
        <v>2</v>
      </c>
      <c r="Z5007" s="7">
        <v>0</v>
      </c>
      <c r="AA5007"/>
    </row>
    <row r="5008" spans="1:27" x14ac:dyDescent="0.25">
      <c r="A5008" s="24">
        <f t="shared" si="238"/>
        <v>1</v>
      </c>
      <c r="B5008" s="24" t="str">
        <f t="shared" si="236"/>
        <v/>
      </c>
      <c r="C5008" s="24" t="str">
        <f t="shared" si="237"/>
        <v/>
      </c>
      <c r="D5008" s="24">
        <v>2026</v>
      </c>
      <c r="E5008" s="7" t="s">
        <v>5318</v>
      </c>
      <c r="F5008" s="7" t="s">
        <v>5301</v>
      </c>
      <c r="G5008" s="7" t="s">
        <v>29</v>
      </c>
      <c r="H5008" s="7" t="s">
        <v>64</v>
      </c>
      <c r="I5008" s="8">
        <v>0</v>
      </c>
      <c r="J5008" s="8">
        <v>0</v>
      </c>
      <c r="K5008" s="8">
        <v>0</v>
      </c>
      <c r="L5008" s="8">
        <v>0</v>
      </c>
      <c r="M5008" s="7">
        <v>1</v>
      </c>
      <c r="N5008" s="7">
        <v>1</v>
      </c>
      <c r="O5008" s="7">
        <v>1</v>
      </c>
      <c r="P5008" s="7">
        <v>0</v>
      </c>
      <c r="Q5008" s="7">
        <v>0</v>
      </c>
      <c r="R5008" s="7">
        <v>0</v>
      </c>
      <c r="S5008" s="7">
        <v>0</v>
      </c>
      <c r="T5008" s="7">
        <v>0</v>
      </c>
      <c r="U5008" s="7">
        <v>0</v>
      </c>
      <c r="V5008" s="7">
        <v>0</v>
      </c>
      <c r="W5008" s="7">
        <v>0</v>
      </c>
      <c r="X5008" s="7">
        <v>0</v>
      </c>
      <c r="Y5008" s="7">
        <v>0</v>
      </c>
      <c r="Z5008" s="7">
        <v>0</v>
      </c>
      <c r="AA5008"/>
    </row>
    <row r="5009" spans="1:27" x14ac:dyDescent="0.25">
      <c r="A5009" s="24" t="str">
        <f t="shared" si="238"/>
        <v/>
      </c>
      <c r="B5009" s="24" t="str">
        <f t="shared" si="236"/>
        <v/>
      </c>
      <c r="C5009" s="24" t="str">
        <f t="shared" si="237"/>
        <v/>
      </c>
      <c r="D5009" s="24">
        <v>2026</v>
      </c>
      <c r="E5009" s="7" t="s">
        <v>5319</v>
      </c>
      <c r="F5009" s="7" t="s">
        <v>5301</v>
      </c>
      <c r="G5009" s="7" t="s">
        <v>47</v>
      </c>
      <c r="H5009" s="7" t="s">
        <v>27</v>
      </c>
      <c r="I5009" s="8">
        <v>0</v>
      </c>
      <c r="J5009" s="8">
        <v>0</v>
      </c>
      <c r="K5009" s="8">
        <v>0</v>
      </c>
      <c r="L5009" s="8">
        <v>0</v>
      </c>
      <c r="M5009" s="7">
        <v>1</v>
      </c>
      <c r="N5009" s="7">
        <v>2</v>
      </c>
      <c r="O5009" s="7">
        <v>2</v>
      </c>
      <c r="P5009" s="7">
        <v>0</v>
      </c>
      <c r="Q5009" s="7">
        <v>0</v>
      </c>
      <c r="R5009" s="7">
        <v>0</v>
      </c>
      <c r="S5009" s="7">
        <v>0</v>
      </c>
      <c r="T5009" s="7">
        <v>0</v>
      </c>
      <c r="U5009" s="7">
        <v>0</v>
      </c>
      <c r="V5009" s="7">
        <v>0</v>
      </c>
      <c r="W5009" s="7">
        <v>0</v>
      </c>
      <c r="X5009" s="7">
        <v>1</v>
      </c>
      <c r="Y5009" s="7">
        <v>0</v>
      </c>
      <c r="Z5009" s="7">
        <v>0</v>
      </c>
      <c r="AA5009"/>
    </row>
    <row r="5010" spans="1:27" x14ac:dyDescent="0.25">
      <c r="A5010" s="24">
        <f t="shared" si="238"/>
        <v>1</v>
      </c>
      <c r="B5010" s="24" t="str">
        <f t="shared" si="236"/>
        <v/>
      </c>
      <c r="C5010" s="24" t="str">
        <f t="shared" si="237"/>
        <v/>
      </c>
      <c r="D5010" s="24">
        <v>2026</v>
      </c>
      <c r="E5010" s="7" t="s">
        <v>5320</v>
      </c>
      <c r="F5010" s="7" t="s">
        <v>5321</v>
      </c>
      <c r="G5010" s="7" t="s">
        <v>32</v>
      </c>
      <c r="H5010" s="7" t="s">
        <v>42</v>
      </c>
      <c r="I5010" s="8">
        <v>0.313</v>
      </c>
      <c r="J5010" s="8">
        <v>0.42799999999999999</v>
      </c>
      <c r="K5010" s="8">
        <v>0.438</v>
      </c>
      <c r="L5010" s="8">
        <v>0.86499999999999999</v>
      </c>
      <c r="M5010" s="7">
        <v>48</v>
      </c>
      <c r="N5010" s="7">
        <v>197</v>
      </c>
      <c r="O5010" s="7">
        <v>160</v>
      </c>
      <c r="P5010" s="7">
        <v>27</v>
      </c>
      <c r="Q5010" s="7">
        <v>50</v>
      </c>
      <c r="R5010" s="7">
        <v>10</v>
      </c>
      <c r="S5010" s="7">
        <v>2</v>
      </c>
      <c r="T5010" s="7">
        <v>2</v>
      </c>
      <c r="U5010" s="7">
        <v>25</v>
      </c>
      <c r="V5010" s="7">
        <v>16</v>
      </c>
      <c r="W5010" s="7">
        <v>17</v>
      </c>
      <c r="X5010" s="7">
        <v>46</v>
      </c>
      <c r="Y5010" s="7">
        <v>8</v>
      </c>
      <c r="Z5010" s="7">
        <v>3</v>
      </c>
      <c r="AA5010"/>
    </row>
    <row r="5011" spans="1:27" x14ac:dyDescent="0.25">
      <c r="A5011" s="24" t="str">
        <f t="shared" si="238"/>
        <v/>
      </c>
      <c r="B5011" s="24" t="str">
        <f t="shared" si="236"/>
        <v/>
      </c>
      <c r="C5011" s="24">
        <f t="shared" si="237"/>
        <v>1</v>
      </c>
      <c r="D5011" s="24">
        <v>2026</v>
      </c>
      <c r="E5011" s="7" t="s">
        <v>5322</v>
      </c>
      <c r="F5011" s="7" t="s">
        <v>5321</v>
      </c>
      <c r="G5011" s="7" t="s">
        <v>24</v>
      </c>
      <c r="H5011" s="7" t="s">
        <v>33</v>
      </c>
      <c r="I5011" s="8">
        <v>0.28999999999999998</v>
      </c>
      <c r="J5011" s="8">
        <v>0.443</v>
      </c>
      <c r="K5011" s="8">
        <v>0.377</v>
      </c>
      <c r="L5011" s="8">
        <v>0.82</v>
      </c>
      <c r="M5011" s="7">
        <v>44</v>
      </c>
      <c r="N5011" s="7">
        <v>177</v>
      </c>
      <c r="O5011" s="7">
        <v>138</v>
      </c>
      <c r="P5011" s="7">
        <v>36</v>
      </c>
      <c r="Q5011" s="7">
        <v>40</v>
      </c>
      <c r="R5011" s="7">
        <v>5</v>
      </c>
      <c r="S5011" s="7">
        <v>2</v>
      </c>
      <c r="T5011" s="7">
        <v>1</v>
      </c>
      <c r="U5011" s="7">
        <v>17</v>
      </c>
      <c r="V5011" s="7">
        <v>8</v>
      </c>
      <c r="W5011" s="7">
        <v>30</v>
      </c>
      <c r="X5011" s="7">
        <v>36</v>
      </c>
      <c r="Y5011" s="7">
        <v>22</v>
      </c>
      <c r="Z5011" s="7">
        <v>7</v>
      </c>
      <c r="AA5011"/>
    </row>
    <row r="5012" spans="1:27" x14ac:dyDescent="0.25">
      <c r="A5012" s="24" t="str">
        <f t="shared" si="238"/>
        <v/>
      </c>
      <c r="B5012" s="24" t="str">
        <f t="shared" si="236"/>
        <v/>
      </c>
      <c r="C5012" s="24">
        <f t="shared" si="237"/>
        <v>1</v>
      </c>
      <c r="D5012" s="24">
        <v>2026</v>
      </c>
      <c r="E5012" s="7" t="s">
        <v>5323</v>
      </c>
      <c r="F5012" s="7" t="s">
        <v>5321</v>
      </c>
      <c r="G5012" s="7" t="s">
        <v>37</v>
      </c>
      <c r="H5012" s="7" t="s">
        <v>35</v>
      </c>
      <c r="I5012" s="8">
        <v>0.27500000000000002</v>
      </c>
      <c r="J5012" s="8">
        <v>0.41399999999999998</v>
      </c>
      <c r="K5012" s="8">
        <v>0.4</v>
      </c>
      <c r="L5012" s="8">
        <v>0.81399999999999995</v>
      </c>
      <c r="M5012" s="7">
        <v>50</v>
      </c>
      <c r="N5012" s="7">
        <v>204</v>
      </c>
      <c r="O5012" s="7">
        <v>160</v>
      </c>
      <c r="P5012" s="7">
        <v>34</v>
      </c>
      <c r="Q5012" s="7">
        <v>44</v>
      </c>
      <c r="R5012" s="7">
        <v>7</v>
      </c>
      <c r="S5012" s="7">
        <v>2</v>
      </c>
      <c r="T5012" s="7">
        <v>3</v>
      </c>
      <c r="U5012" s="7">
        <v>31</v>
      </c>
      <c r="V5012" s="7">
        <v>12</v>
      </c>
      <c r="W5012" s="7">
        <v>28</v>
      </c>
      <c r="X5012" s="7">
        <v>36</v>
      </c>
      <c r="Y5012" s="7">
        <v>15</v>
      </c>
      <c r="Z5012" s="7">
        <v>2</v>
      </c>
      <c r="AA5012"/>
    </row>
    <row r="5013" spans="1:27" x14ac:dyDescent="0.25">
      <c r="A5013" s="24" t="str">
        <f t="shared" si="238"/>
        <v/>
      </c>
      <c r="B5013" s="24" t="str">
        <f t="shared" si="236"/>
        <v/>
      </c>
      <c r="C5013" s="24" t="str">
        <f t="shared" si="237"/>
        <v/>
      </c>
      <c r="D5013" s="24">
        <v>2026</v>
      </c>
      <c r="E5013" s="7" t="s">
        <v>5324</v>
      </c>
      <c r="F5013" s="7" t="s">
        <v>5321</v>
      </c>
      <c r="G5013" s="7" t="s">
        <v>24</v>
      </c>
      <c r="H5013" s="7" t="s">
        <v>40</v>
      </c>
      <c r="I5013" s="8">
        <v>0.26400000000000001</v>
      </c>
      <c r="J5013" s="8">
        <v>0.39600000000000002</v>
      </c>
      <c r="K5013" s="8">
        <v>0.3</v>
      </c>
      <c r="L5013" s="8">
        <v>0.69599999999999995</v>
      </c>
      <c r="M5013" s="7">
        <v>40</v>
      </c>
      <c r="N5013" s="7">
        <v>135</v>
      </c>
      <c r="O5013" s="7">
        <v>110</v>
      </c>
      <c r="P5013" s="7">
        <v>18</v>
      </c>
      <c r="Q5013" s="7">
        <v>29</v>
      </c>
      <c r="R5013" s="7">
        <v>4</v>
      </c>
      <c r="S5013" s="7">
        <v>0</v>
      </c>
      <c r="T5013" s="7">
        <v>0</v>
      </c>
      <c r="U5013" s="7">
        <v>7</v>
      </c>
      <c r="V5013" s="7">
        <v>2</v>
      </c>
      <c r="W5013" s="7">
        <v>22</v>
      </c>
      <c r="X5013" s="7">
        <v>32</v>
      </c>
      <c r="Y5013" s="7">
        <v>5</v>
      </c>
      <c r="Z5013" s="7">
        <v>1</v>
      </c>
      <c r="AA5013"/>
    </row>
    <row r="5014" spans="1:27" x14ac:dyDescent="0.25">
      <c r="A5014" s="24">
        <f t="shared" si="238"/>
        <v>1</v>
      </c>
      <c r="B5014" s="24" t="str">
        <f t="shared" si="236"/>
        <v/>
      </c>
      <c r="C5014" s="24" t="str">
        <f t="shared" si="237"/>
        <v/>
      </c>
      <c r="D5014" s="24">
        <v>2026</v>
      </c>
      <c r="E5014" s="7" t="s">
        <v>5325</v>
      </c>
      <c r="F5014" s="7" t="s">
        <v>5321</v>
      </c>
      <c r="G5014" s="7" t="s">
        <v>29</v>
      </c>
      <c r="H5014" s="7" t="s">
        <v>27</v>
      </c>
      <c r="I5014" s="8">
        <v>0.25</v>
      </c>
      <c r="J5014" s="8">
        <v>0.40899999999999997</v>
      </c>
      <c r="K5014" s="8">
        <v>0.29399999999999998</v>
      </c>
      <c r="L5014" s="8">
        <v>0.70299999999999996</v>
      </c>
      <c r="M5014" s="7">
        <v>48</v>
      </c>
      <c r="N5014" s="7">
        <v>205</v>
      </c>
      <c r="O5014" s="7">
        <v>160</v>
      </c>
      <c r="P5014" s="7">
        <v>32</v>
      </c>
      <c r="Q5014" s="7">
        <v>40</v>
      </c>
      <c r="R5014" s="7">
        <v>7</v>
      </c>
      <c r="S5014" s="7">
        <v>0</v>
      </c>
      <c r="T5014" s="7">
        <v>0</v>
      </c>
      <c r="U5014" s="7">
        <v>22</v>
      </c>
      <c r="V5014" s="7">
        <v>12</v>
      </c>
      <c r="W5014" s="7">
        <v>31</v>
      </c>
      <c r="X5014" s="7">
        <v>34</v>
      </c>
      <c r="Y5014" s="7">
        <v>20</v>
      </c>
      <c r="Z5014" s="7">
        <v>3</v>
      </c>
      <c r="AA5014"/>
    </row>
    <row r="5015" spans="1:27" x14ac:dyDescent="0.25">
      <c r="A5015" s="24" t="str">
        <f t="shared" si="238"/>
        <v/>
      </c>
      <c r="B5015" s="24" t="str">
        <f t="shared" si="236"/>
        <v/>
      </c>
      <c r="C5015" s="24" t="str">
        <f t="shared" si="237"/>
        <v/>
      </c>
      <c r="D5015" s="24">
        <v>2026</v>
      </c>
      <c r="E5015" s="7" t="s">
        <v>5326</v>
      </c>
      <c r="F5015" s="7" t="s">
        <v>5321</v>
      </c>
      <c r="G5015" s="7" t="s">
        <v>47</v>
      </c>
      <c r="H5015" s="7" t="s">
        <v>64</v>
      </c>
      <c r="I5015" s="8">
        <v>0.33300000000000002</v>
      </c>
      <c r="J5015" s="8">
        <v>0.42899999999999999</v>
      </c>
      <c r="K5015" s="8">
        <v>0.5</v>
      </c>
      <c r="L5015" s="8">
        <v>0.92900000000000005</v>
      </c>
      <c r="M5015" s="7">
        <v>6</v>
      </c>
      <c r="N5015" s="7">
        <v>7</v>
      </c>
      <c r="O5015" s="7">
        <v>6</v>
      </c>
      <c r="P5015" s="7">
        <v>2</v>
      </c>
      <c r="Q5015" s="7">
        <v>2</v>
      </c>
      <c r="R5015" s="7">
        <v>1</v>
      </c>
      <c r="S5015" s="7">
        <v>0</v>
      </c>
      <c r="T5015" s="7">
        <v>0</v>
      </c>
      <c r="U5015" s="7">
        <v>1</v>
      </c>
      <c r="V5015" s="7">
        <v>0</v>
      </c>
      <c r="W5015" s="7">
        <v>1</v>
      </c>
      <c r="X5015" s="7">
        <v>3</v>
      </c>
      <c r="Y5015" s="7">
        <v>1</v>
      </c>
      <c r="Z5015" s="7">
        <v>1</v>
      </c>
      <c r="AA5015"/>
    </row>
    <row r="5016" spans="1:27" x14ac:dyDescent="0.25">
      <c r="A5016" s="24" t="str">
        <f t="shared" si="238"/>
        <v/>
      </c>
      <c r="B5016" s="24" t="str">
        <f t="shared" si="236"/>
        <v/>
      </c>
      <c r="C5016" s="24" t="str">
        <f t="shared" si="237"/>
        <v/>
      </c>
      <c r="D5016" s="24">
        <v>2026</v>
      </c>
      <c r="E5016" s="7" t="s">
        <v>5327</v>
      </c>
      <c r="F5016" s="7" t="s">
        <v>5321</v>
      </c>
      <c r="G5016" s="7" t="s">
        <v>37</v>
      </c>
      <c r="H5016" s="7" t="s">
        <v>44</v>
      </c>
      <c r="I5016" s="8">
        <v>0.29299999999999998</v>
      </c>
      <c r="J5016" s="8">
        <v>0.442</v>
      </c>
      <c r="K5016" s="8">
        <v>0.36599999999999999</v>
      </c>
      <c r="L5016" s="8">
        <v>0.80800000000000005</v>
      </c>
      <c r="M5016" s="7">
        <v>18</v>
      </c>
      <c r="N5016" s="7">
        <v>52</v>
      </c>
      <c r="O5016" s="7">
        <v>41</v>
      </c>
      <c r="P5016" s="7">
        <v>9</v>
      </c>
      <c r="Q5016" s="7">
        <v>12</v>
      </c>
      <c r="R5016" s="7">
        <v>3</v>
      </c>
      <c r="S5016" s="7">
        <v>0</v>
      </c>
      <c r="T5016" s="7">
        <v>0</v>
      </c>
      <c r="U5016" s="7">
        <v>6</v>
      </c>
      <c r="V5016" s="7">
        <v>6</v>
      </c>
      <c r="W5016" s="7">
        <v>5</v>
      </c>
      <c r="X5016" s="7">
        <v>18</v>
      </c>
      <c r="Y5016" s="7">
        <v>6</v>
      </c>
      <c r="Z5016" s="7">
        <v>1</v>
      </c>
      <c r="AA5016"/>
    </row>
    <row r="5017" spans="1:27" x14ac:dyDescent="0.25">
      <c r="A5017" s="24" t="str">
        <f t="shared" si="238"/>
        <v/>
      </c>
      <c r="B5017" s="24" t="str">
        <f t="shared" si="236"/>
        <v/>
      </c>
      <c r="C5017" s="24">
        <f t="shared" si="237"/>
        <v>1</v>
      </c>
      <c r="D5017" s="24">
        <v>2026</v>
      </c>
      <c r="E5017" s="7" t="s">
        <v>5328</v>
      </c>
      <c r="F5017" s="7" t="s">
        <v>5321</v>
      </c>
      <c r="G5017" s="7" t="s">
        <v>24</v>
      </c>
      <c r="H5017" s="7" t="s">
        <v>40</v>
      </c>
      <c r="I5017" s="8">
        <v>0.28199999999999997</v>
      </c>
      <c r="J5017" s="8">
        <v>0.40300000000000002</v>
      </c>
      <c r="K5017" s="8">
        <v>0.3</v>
      </c>
      <c r="L5017" s="8">
        <v>0.70299999999999996</v>
      </c>
      <c r="M5017" s="7">
        <v>36</v>
      </c>
      <c r="N5017" s="7">
        <v>137</v>
      </c>
      <c r="O5017" s="7">
        <v>110</v>
      </c>
      <c r="P5017" s="7">
        <v>14</v>
      </c>
      <c r="Q5017" s="7">
        <v>31</v>
      </c>
      <c r="R5017" s="7">
        <v>2</v>
      </c>
      <c r="S5017" s="7">
        <v>0</v>
      </c>
      <c r="T5017" s="7">
        <v>0</v>
      </c>
      <c r="U5017" s="7">
        <v>13</v>
      </c>
      <c r="V5017" s="7">
        <v>6</v>
      </c>
      <c r="W5017" s="7">
        <v>17</v>
      </c>
      <c r="X5017" s="7">
        <v>21</v>
      </c>
      <c r="Y5017" s="7">
        <v>1</v>
      </c>
      <c r="Z5017" s="7">
        <v>1</v>
      </c>
      <c r="AA5017"/>
    </row>
    <row r="5018" spans="1:27" x14ac:dyDescent="0.25">
      <c r="A5018" s="24" t="str">
        <f t="shared" si="238"/>
        <v/>
      </c>
      <c r="B5018" s="24">
        <f t="shared" si="236"/>
        <v>1</v>
      </c>
      <c r="C5018" s="24">
        <f t="shared" si="237"/>
        <v>1</v>
      </c>
      <c r="D5018" s="24">
        <v>2026</v>
      </c>
      <c r="E5018" s="7" t="s">
        <v>5329</v>
      </c>
      <c r="F5018" s="7" t="s">
        <v>5321</v>
      </c>
      <c r="G5018" s="7" t="s">
        <v>37</v>
      </c>
      <c r="H5018" s="7" t="s">
        <v>44</v>
      </c>
      <c r="I5018" s="8">
        <v>0.26300000000000001</v>
      </c>
      <c r="J5018" s="8">
        <v>0.36299999999999999</v>
      </c>
      <c r="K5018" s="8">
        <v>0.39500000000000002</v>
      </c>
      <c r="L5018" s="8">
        <v>0.75800000000000001</v>
      </c>
      <c r="M5018" s="7">
        <v>35</v>
      </c>
      <c r="N5018" s="7">
        <v>136</v>
      </c>
      <c r="O5018" s="7">
        <v>114</v>
      </c>
      <c r="P5018" s="7">
        <v>20</v>
      </c>
      <c r="Q5018" s="7">
        <v>30</v>
      </c>
      <c r="R5018" s="7">
        <v>4</v>
      </c>
      <c r="S5018" s="7">
        <v>1</v>
      </c>
      <c r="T5018" s="7">
        <v>3</v>
      </c>
      <c r="U5018" s="7">
        <v>29</v>
      </c>
      <c r="V5018" s="7">
        <v>3</v>
      </c>
      <c r="W5018" s="7">
        <v>16</v>
      </c>
      <c r="X5018" s="7">
        <v>26</v>
      </c>
      <c r="Y5018" s="7">
        <v>4</v>
      </c>
      <c r="Z5018" s="7">
        <v>0</v>
      </c>
      <c r="AA5018"/>
    </row>
    <row r="5019" spans="1:27" x14ac:dyDescent="0.25">
      <c r="A5019" s="24">
        <f t="shared" si="238"/>
        <v>1</v>
      </c>
      <c r="B5019" s="24" t="str">
        <f t="shared" si="236"/>
        <v/>
      </c>
      <c r="C5019" s="24" t="str">
        <f t="shared" si="237"/>
        <v/>
      </c>
      <c r="D5019" s="24">
        <v>2026</v>
      </c>
      <c r="E5019" s="7" t="s">
        <v>5330</v>
      </c>
      <c r="F5019" s="7" t="s">
        <v>5321</v>
      </c>
      <c r="G5019" s="7" t="s">
        <v>29</v>
      </c>
      <c r="H5019" s="7" t="s">
        <v>25</v>
      </c>
      <c r="I5019" s="8">
        <v>0.25600000000000001</v>
      </c>
      <c r="J5019" s="8">
        <v>0.29499999999999998</v>
      </c>
      <c r="K5019" s="8">
        <v>0.26800000000000002</v>
      </c>
      <c r="L5019" s="8">
        <v>0.56399999999999995</v>
      </c>
      <c r="M5019" s="7">
        <v>27</v>
      </c>
      <c r="N5019" s="7">
        <v>89</v>
      </c>
      <c r="O5019" s="7">
        <v>82</v>
      </c>
      <c r="P5019" s="7">
        <v>9</v>
      </c>
      <c r="Q5019" s="7">
        <v>21</v>
      </c>
      <c r="R5019" s="7">
        <v>1</v>
      </c>
      <c r="S5019" s="7">
        <v>0</v>
      </c>
      <c r="T5019" s="7">
        <v>0</v>
      </c>
      <c r="U5019" s="7">
        <v>11</v>
      </c>
      <c r="V5019" s="7">
        <v>1</v>
      </c>
      <c r="W5019" s="7">
        <v>4</v>
      </c>
      <c r="X5019" s="7">
        <v>16</v>
      </c>
      <c r="Y5019" s="7">
        <v>0</v>
      </c>
      <c r="Z5019" s="7">
        <v>1</v>
      </c>
      <c r="AA5019"/>
    </row>
    <row r="5020" spans="1:27" x14ac:dyDescent="0.25">
      <c r="A5020" s="24" t="str">
        <f t="shared" si="238"/>
        <v/>
      </c>
      <c r="B5020" s="24" t="str">
        <f t="shared" si="236"/>
        <v/>
      </c>
      <c r="C5020" s="24" t="str">
        <f t="shared" si="237"/>
        <v/>
      </c>
      <c r="D5020" s="24">
        <v>2026</v>
      </c>
      <c r="E5020" s="7" t="s">
        <v>5331</v>
      </c>
      <c r="F5020" s="7" t="s">
        <v>5321</v>
      </c>
      <c r="G5020" s="7" t="s">
        <v>24</v>
      </c>
      <c r="H5020" s="7" t="s">
        <v>25</v>
      </c>
      <c r="I5020" s="8">
        <v>0.20799999999999999</v>
      </c>
      <c r="J5020" s="8">
        <v>0.3</v>
      </c>
      <c r="K5020" s="8">
        <v>0.26</v>
      </c>
      <c r="L5020" s="8">
        <v>0.56000000000000005</v>
      </c>
      <c r="M5020" s="7">
        <v>32</v>
      </c>
      <c r="N5020" s="7">
        <v>111</v>
      </c>
      <c r="O5020" s="7">
        <v>96</v>
      </c>
      <c r="P5020" s="7">
        <v>10</v>
      </c>
      <c r="Q5020" s="7">
        <v>20</v>
      </c>
      <c r="R5020" s="7">
        <v>5</v>
      </c>
      <c r="S5020" s="7">
        <v>0</v>
      </c>
      <c r="T5020" s="7">
        <v>0</v>
      </c>
      <c r="U5020" s="7">
        <v>15</v>
      </c>
      <c r="V5020" s="7">
        <v>4</v>
      </c>
      <c r="W5020" s="7">
        <v>9</v>
      </c>
      <c r="X5020" s="7">
        <v>31</v>
      </c>
      <c r="Y5020" s="7">
        <v>1</v>
      </c>
      <c r="Z5020" s="7">
        <v>1</v>
      </c>
      <c r="AA5020"/>
    </row>
    <row r="5021" spans="1:27" x14ac:dyDescent="0.25">
      <c r="A5021" s="24">
        <f t="shared" si="238"/>
        <v>1</v>
      </c>
      <c r="B5021" s="24" t="str">
        <f t="shared" si="236"/>
        <v/>
      </c>
      <c r="C5021" s="24" t="str">
        <f t="shared" si="237"/>
        <v/>
      </c>
      <c r="D5021" s="24">
        <v>2026</v>
      </c>
      <c r="E5021" s="7" t="s">
        <v>5332</v>
      </c>
      <c r="F5021" s="7" t="s">
        <v>5321</v>
      </c>
      <c r="G5021" s="7" t="s">
        <v>29</v>
      </c>
      <c r="H5021" s="7" t="s">
        <v>25</v>
      </c>
      <c r="I5021" s="8">
        <v>0.20699999999999999</v>
      </c>
      <c r="J5021" s="8">
        <v>0.25800000000000001</v>
      </c>
      <c r="K5021" s="8">
        <v>0.41399999999999998</v>
      </c>
      <c r="L5021" s="8">
        <v>0.67200000000000004</v>
      </c>
      <c r="M5021" s="7">
        <v>15</v>
      </c>
      <c r="N5021" s="7">
        <v>31</v>
      </c>
      <c r="O5021" s="7">
        <v>29</v>
      </c>
      <c r="P5021" s="7">
        <v>3</v>
      </c>
      <c r="Q5021" s="7">
        <v>6</v>
      </c>
      <c r="R5021" s="7">
        <v>3</v>
      </c>
      <c r="S5021" s="7">
        <v>0</v>
      </c>
      <c r="T5021" s="7">
        <v>1</v>
      </c>
      <c r="U5021" s="7">
        <v>9</v>
      </c>
      <c r="V5021" s="7">
        <v>2</v>
      </c>
      <c r="W5021" s="7">
        <v>0</v>
      </c>
      <c r="X5021" s="7">
        <v>8</v>
      </c>
      <c r="Y5021" s="7">
        <v>0</v>
      </c>
      <c r="Z5021" s="7">
        <v>0</v>
      </c>
      <c r="AA5021"/>
    </row>
    <row r="5022" spans="1:27" x14ac:dyDescent="0.25">
      <c r="A5022" s="24" t="str">
        <f t="shared" si="238"/>
        <v/>
      </c>
      <c r="B5022" s="24" t="str">
        <f t="shared" si="236"/>
        <v/>
      </c>
      <c r="C5022" s="24" t="str">
        <f t="shared" si="237"/>
        <v/>
      </c>
      <c r="D5022" s="24">
        <v>2026</v>
      </c>
      <c r="E5022" s="7" t="s">
        <v>5333</v>
      </c>
      <c r="F5022" s="7" t="s">
        <v>5321</v>
      </c>
      <c r="G5022" s="7" t="s">
        <v>37</v>
      </c>
      <c r="H5022" s="7" t="s">
        <v>42</v>
      </c>
      <c r="I5022" s="8">
        <v>0.20200000000000001</v>
      </c>
      <c r="J5022" s="8">
        <v>0.33</v>
      </c>
      <c r="K5022" s="8">
        <v>0.26200000000000001</v>
      </c>
      <c r="L5022" s="8">
        <v>0.59199999999999997</v>
      </c>
      <c r="M5022" s="7">
        <v>36</v>
      </c>
      <c r="N5022" s="7">
        <v>100</v>
      </c>
      <c r="O5022" s="7">
        <v>84</v>
      </c>
      <c r="P5022" s="7">
        <v>16</v>
      </c>
      <c r="Q5022" s="7">
        <v>17</v>
      </c>
      <c r="R5022" s="7">
        <v>5</v>
      </c>
      <c r="S5022" s="7">
        <v>0</v>
      </c>
      <c r="T5022" s="7">
        <v>0</v>
      </c>
      <c r="U5022" s="7">
        <v>16</v>
      </c>
      <c r="V5022" s="7">
        <v>5</v>
      </c>
      <c r="W5022" s="7">
        <v>11</v>
      </c>
      <c r="X5022" s="7">
        <v>24</v>
      </c>
      <c r="Y5022" s="7">
        <v>3</v>
      </c>
      <c r="Z5022" s="7">
        <v>1</v>
      </c>
      <c r="AA5022"/>
    </row>
    <row r="5023" spans="1:27" x14ac:dyDescent="0.25">
      <c r="A5023" s="24" t="str">
        <f t="shared" si="238"/>
        <v/>
      </c>
      <c r="B5023" s="24" t="str">
        <f t="shared" si="236"/>
        <v/>
      </c>
      <c r="C5023" s="24">
        <f t="shared" si="237"/>
        <v>1</v>
      </c>
      <c r="D5023" s="24">
        <v>2026</v>
      </c>
      <c r="E5023" s="7" t="s">
        <v>5334</v>
      </c>
      <c r="F5023" s="7" t="s">
        <v>5321</v>
      </c>
      <c r="G5023" s="7" t="s">
        <v>47</v>
      </c>
      <c r="H5023" s="7" t="s">
        <v>33</v>
      </c>
      <c r="I5023" s="8">
        <v>0.19600000000000001</v>
      </c>
      <c r="J5023" s="8">
        <v>0.32100000000000001</v>
      </c>
      <c r="K5023" s="8">
        <v>0.23899999999999999</v>
      </c>
      <c r="L5023" s="8">
        <v>0.56000000000000005</v>
      </c>
      <c r="M5023" s="7">
        <v>33</v>
      </c>
      <c r="N5023" s="7">
        <v>111</v>
      </c>
      <c r="O5023" s="7">
        <v>92</v>
      </c>
      <c r="P5023" s="7">
        <v>13</v>
      </c>
      <c r="Q5023" s="7">
        <v>18</v>
      </c>
      <c r="R5023" s="7">
        <v>2</v>
      </c>
      <c r="S5023" s="7">
        <v>1</v>
      </c>
      <c r="T5023" s="7">
        <v>0</v>
      </c>
      <c r="U5023" s="7">
        <v>10</v>
      </c>
      <c r="V5023" s="7">
        <v>8</v>
      </c>
      <c r="W5023" s="7">
        <v>9</v>
      </c>
      <c r="X5023" s="7">
        <v>30</v>
      </c>
      <c r="Y5023" s="7">
        <v>4</v>
      </c>
      <c r="Z5023" s="7">
        <v>0</v>
      </c>
      <c r="AA5023"/>
    </row>
    <row r="5024" spans="1:27" x14ac:dyDescent="0.25">
      <c r="A5024" s="24">
        <f t="shared" si="238"/>
        <v>1</v>
      </c>
      <c r="B5024" s="24" t="str">
        <f t="shared" si="236"/>
        <v/>
      </c>
      <c r="C5024" s="24" t="str">
        <f t="shared" si="237"/>
        <v/>
      </c>
      <c r="D5024" s="24">
        <v>2026</v>
      </c>
      <c r="E5024" s="7" t="s">
        <v>5335</v>
      </c>
      <c r="F5024" s="7" t="s">
        <v>5321</v>
      </c>
      <c r="G5024" s="7" t="s">
        <v>29</v>
      </c>
      <c r="H5024" s="7" t="s">
        <v>30</v>
      </c>
      <c r="I5024" s="8">
        <v>0.182</v>
      </c>
      <c r="J5024" s="8">
        <v>0.315</v>
      </c>
      <c r="K5024" s="8">
        <v>0.36399999999999999</v>
      </c>
      <c r="L5024" s="8">
        <v>0.67800000000000005</v>
      </c>
      <c r="M5024" s="7">
        <v>25</v>
      </c>
      <c r="N5024" s="7">
        <v>55</v>
      </c>
      <c r="O5024" s="7">
        <v>44</v>
      </c>
      <c r="P5024" s="7">
        <v>7</v>
      </c>
      <c r="Q5024" s="7">
        <v>8</v>
      </c>
      <c r="R5024" s="7">
        <v>0</v>
      </c>
      <c r="S5024" s="7">
        <v>1</v>
      </c>
      <c r="T5024" s="7">
        <v>2</v>
      </c>
      <c r="U5024" s="7">
        <v>5</v>
      </c>
      <c r="V5024" s="7">
        <v>4</v>
      </c>
      <c r="W5024" s="7">
        <v>5</v>
      </c>
      <c r="X5024" s="7">
        <v>22</v>
      </c>
      <c r="Y5024" s="7">
        <v>0</v>
      </c>
      <c r="Z5024" s="7">
        <v>1</v>
      </c>
      <c r="AA5024"/>
    </row>
    <row r="5025" spans="1:27" x14ac:dyDescent="0.25">
      <c r="A5025" s="24" t="str">
        <f t="shared" si="238"/>
        <v/>
      </c>
      <c r="B5025" s="24" t="str">
        <f t="shared" si="236"/>
        <v/>
      </c>
      <c r="C5025" s="24" t="str">
        <f t="shared" si="237"/>
        <v/>
      </c>
      <c r="D5025" s="24">
        <v>2026</v>
      </c>
      <c r="E5025" s="7" t="s">
        <v>5336</v>
      </c>
      <c r="F5025" s="7" t="s">
        <v>5321</v>
      </c>
      <c r="G5025" s="7" t="s">
        <v>47</v>
      </c>
      <c r="H5025" s="7" t="s">
        <v>30</v>
      </c>
      <c r="I5025" s="8">
        <v>0.17599999999999999</v>
      </c>
      <c r="J5025" s="8">
        <v>0.27600000000000002</v>
      </c>
      <c r="K5025" s="8">
        <v>0.27500000000000002</v>
      </c>
      <c r="L5025" s="8">
        <v>0.55000000000000004</v>
      </c>
      <c r="M5025" s="7">
        <v>22</v>
      </c>
      <c r="N5025" s="7">
        <v>58</v>
      </c>
      <c r="O5025" s="7">
        <v>51</v>
      </c>
      <c r="P5025" s="7">
        <v>4</v>
      </c>
      <c r="Q5025" s="7">
        <v>9</v>
      </c>
      <c r="R5025" s="7">
        <v>3</v>
      </c>
      <c r="S5025" s="7">
        <v>1</v>
      </c>
      <c r="T5025" s="7">
        <v>0</v>
      </c>
      <c r="U5025" s="7">
        <v>4</v>
      </c>
      <c r="V5025" s="7">
        <v>1</v>
      </c>
      <c r="W5025" s="7">
        <v>6</v>
      </c>
      <c r="X5025" s="7">
        <v>20</v>
      </c>
      <c r="Y5025" s="7">
        <v>3</v>
      </c>
      <c r="Z5025" s="7">
        <v>3</v>
      </c>
      <c r="AA5025"/>
    </row>
    <row r="5026" spans="1:27" x14ac:dyDescent="0.25">
      <c r="A5026" s="24" t="str">
        <f t="shared" si="238"/>
        <v/>
      </c>
      <c r="B5026" s="24" t="str">
        <f t="shared" si="236"/>
        <v/>
      </c>
      <c r="C5026" s="24" t="str">
        <f t="shared" si="237"/>
        <v/>
      </c>
      <c r="D5026" s="24">
        <v>2026</v>
      </c>
      <c r="E5026" s="7" t="s">
        <v>5337</v>
      </c>
      <c r="F5026" s="7" t="s">
        <v>5321</v>
      </c>
      <c r="G5026" s="7" t="s">
        <v>47</v>
      </c>
      <c r="H5026" s="7" t="s">
        <v>64</v>
      </c>
      <c r="I5026" s="8">
        <v>0.14299999999999999</v>
      </c>
      <c r="J5026" s="8">
        <v>0.25</v>
      </c>
      <c r="K5026" s="8">
        <v>0.28599999999999998</v>
      </c>
      <c r="L5026" s="8">
        <v>0.53600000000000003</v>
      </c>
      <c r="M5026" s="7">
        <v>7</v>
      </c>
      <c r="N5026" s="7">
        <v>8</v>
      </c>
      <c r="O5026" s="7">
        <v>7</v>
      </c>
      <c r="P5026" s="7">
        <v>2</v>
      </c>
      <c r="Q5026" s="7">
        <v>1</v>
      </c>
      <c r="R5026" s="7">
        <v>1</v>
      </c>
      <c r="S5026" s="7">
        <v>0</v>
      </c>
      <c r="T5026" s="7">
        <v>0</v>
      </c>
      <c r="U5026" s="7">
        <v>0</v>
      </c>
      <c r="V5026" s="7">
        <v>0</v>
      </c>
      <c r="W5026" s="7">
        <v>1</v>
      </c>
      <c r="X5026" s="7">
        <v>5</v>
      </c>
      <c r="Y5026" s="7">
        <v>0</v>
      </c>
      <c r="Z5026" s="7">
        <v>0</v>
      </c>
      <c r="AA5026"/>
    </row>
    <row r="5027" spans="1:27" x14ac:dyDescent="0.25">
      <c r="A5027" s="24" t="str">
        <f t="shared" si="238"/>
        <v/>
      </c>
      <c r="B5027" s="24" t="str">
        <f t="shared" si="236"/>
        <v/>
      </c>
      <c r="C5027" s="24" t="str">
        <f t="shared" si="237"/>
        <v/>
      </c>
      <c r="D5027" s="24">
        <v>2026</v>
      </c>
      <c r="E5027" s="7" t="s">
        <v>5338</v>
      </c>
      <c r="F5027" s="7" t="s">
        <v>5321</v>
      </c>
      <c r="G5027" s="7" t="s">
        <v>37</v>
      </c>
      <c r="H5027" s="7" t="s">
        <v>30</v>
      </c>
      <c r="I5027" s="8">
        <v>0.11799999999999999</v>
      </c>
      <c r="J5027" s="8">
        <v>0.21099999999999999</v>
      </c>
      <c r="K5027" s="8">
        <v>0.11799999999999999</v>
      </c>
      <c r="L5027" s="8">
        <v>0.32800000000000001</v>
      </c>
      <c r="M5027" s="7">
        <v>12</v>
      </c>
      <c r="N5027" s="7">
        <v>19</v>
      </c>
      <c r="O5027" s="7">
        <v>17</v>
      </c>
      <c r="P5027" s="7">
        <v>0</v>
      </c>
      <c r="Q5027" s="7">
        <v>2</v>
      </c>
      <c r="R5027" s="7">
        <v>0</v>
      </c>
      <c r="S5027" s="7">
        <v>0</v>
      </c>
      <c r="T5027" s="7">
        <v>0</v>
      </c>
      <c r="U5027" s="7">
        <v>2</v>
      </c>
      <c r="V5027" s="7">
        <v>2</v>
      </c>
      <c r="W5027" s="7">
        <v>0</v>
      </c>
      <c r="X5027" s="7">
        <v>6</v>
      </c>
      <c r="Y5027" s="7">
        <v>0</v>
      </c>
      <c r="Z5027" s="7">
        <v>0</v>
      </c>
      <c r="AA5027"/>
    </row>
    <row r="5028" spans="1:27" x14ac:dyDescent="0.25">
      <c r="A5028" s="24">
        <f t="shared" si="238"/>
        <v>1</v>
      </c>
      <c r="B5028" s="24" t="str">
        <f t="shared" si="236"/>
        <v/>
      </c>
      <c r="C5028" s="24" t="str">
        <f t="shared" si="237"/>
        <v/>
      </c>
      <c r="D5028" s="24">
        <v>2026</v>
      </c>
      <c r="E5028" s="7" t="s">
        <v>5339</v>
      </c>
      <c r="F5028" s="7" t="s">
        <v>5321</v>
      </c>
      <c r="G5028" s="7" t="s">
        <v>29</v>
      </c>
      <c r="H5028" s="7" t="s">
        <v>30</v>
      </c>
      <c r="I5028" s="8">
        <v>0.115</v>
      </c>
      <c r="J5028" s="8">
        <v>0.23599999999999999</v>
      </c>
      <c r="K5028" s="8">
        <v>0.23</v>
      </c>
      <c r="L5028" s="8">
        <v>0.46600000000000003</v>
      </c>
      <c r="M5028" s="7">
        <v>24</v>
      </c>
      <c r="N5028" s="7">
        <v>72</v>
      </c>
      <c r="O5028" s="7">
        <v>61</v>
      </c>
      <c r="P5028" s="7">
        <v>8</v>
      </c>
      <c r="Q5028" s="7">
        <v>7</v>
      </c>
      <c r="R5028" s="7">
        <v>1</v>
      </c>
      <c r="S5028" s="7">
        <v>0</v>
      </c>
      <c r="T5028" s="7">
        <v>2</v>
      </c>
      <c r="U5028" s="7">
        <v>8</v>
      </c>
      <c r="V5028" s="7">
        <v>4</v>
      </c>
      <c r="W5028" s="7">
        <v>6</v>
      </c>
      <c r="X5028" s="7">
        <v>16</v>
      </c>
      <c r="Y5028" s="7">
        <v>2</v>
      </c>
      <c r="Z5028" s="7">
        <v>1</v>
      </c>
      <c r="AA5028"/>
    </row>
    <row r="5029" spans="1:27" x14ac:dyDescent="0.25">
      <c r="A5029" s="24" t="str">
        <f t="shared" si="238"/>
        <v/>
      </c>
      <c r="B5029" s="24" t="str">
        <f t="shared" si="236"/>
        <v/>
      </c>
      <c r="C5029" s="24" t="str">
        <f t="shared" si="237"/>
        <v/>
      </c>
      <c r="D5029" s="24">
        <v>2026</v>
      </c>
      <c r="E5029" s="7" t="s">
        <v>5340</v>
      </c>
      <c r="F5029" s="7" t="s">
        <v>5321</v>
      </c>
      <c r="G5029" s="7" t="s">
        <v>47</v>
      </c>
      <c r="H5029" s="7" t="s">
        <v>64</v>
      </c>
      <c r="I5029" s="8">
        <v>0</v>
      </c>
      <c r="J5029" s="8">
        <v>0</v>
      </c>
      <c r="K5029" s="8">
        <v>0</v>
      </c>
      <c r="L5029" s="8">
        <v>0</v>
      </c>
      <c r="M5029" s="7">
        <v>1</v>
      </c>
      <c r="N5029" s="7">
        <v>1</v>
      </c>
      <c r="O5029" s="7">
        <v>1</v>
      </c>
      <c r="P5029" s="7">
        <v>1</v>
      </c>
      <c r="Q5029" s="7">
        <v>0</v>
      </c>
      <c r="R5029" s="7">
        <v>0</v>
      </c>
      <c r="S5029" s="7">
        <v>0</v>
      </c>
      <c r="T5029" s="7">
        <v>0</v>
      </c>
      <c r="U5029" s="7">
        <v>0</v>
      </c>
      <c r="V5029" s="7">
        <v>0</v>
      </c>
      <c r="W5029" s="7">
        <v>0</v>
      </c>
      <c r="X5029" s="7">
        <v>1</v>
      </c>
      <c r="Y5029" s="7">
        <v>0</v>
      </c>
      <c r="Z5029" s="7">
        <v>0</v>
      </c>
      <c r="AA5029"/>
    </row>
    <row r="5030" spans="1:27" x14ac:dyDescent="0.25">
      <c r="A5030" s="24" t="str">
        <f t="shared" si="238"/>
        <v/>
      </c>
      <c r="B5030" s="24" t="str">
        <f t="shared" si="236"/>
        <v/>
      </c>
      <c r="C5030" s="24">
        <f t="shared" si="237"/>
        <v>1</v>
      </c>
      <c r="D5030" s="24">
        <v>2026</v>
      </c>
      <c r="E5030" s="7" t="s">
        <v>5341</v>
      </c>
      <c r="F5030" s="7" t="s">
        <v>5321</v>
      </c>
      <c r="G5030" s="7" t="s">
        <v>37</v>
      </c>
      <c r="H5030" s="7" t="s">
        <v>64</v>
      </c>
      <c r="I5030" s="8">
        <v>0</v>
      </c>
      <c r="J5030" s="8">
        <v>0</v>
      </c>
      <c r="K5030" s="8">
        <v>0</v>
      </c>
      <c r="L5030" s="8">
        <v>0</v>
      </c>
      <c r="M5030" s="7">
        <v>1</v>
      </c>
      <c r="N5030" s="7">
        <v>1</v>
      </c>
      <c r="O5030" s="7">
        <v>1</v>
      </c>
      <c r="P5030" s="7">
        <v>0</v>
      </c>
      <c r="Q5030" s="7">
        <v>0</v>
      </c>
      <c r="R5030" s="7">
        <v>0</v>
      </c>
      <c r="S5030" s="7">
        <v>0</v>
      </c>
      <c r="T5030" s="7">
        <v>0</v>
      </c>
      <c r="U5030" s="7">
        <v>0</v>
      </c>
      <c r="V5030" s="7">
        <v>0</v>
      </c>
      <c r="W5030" s="7">
        <v>0</v>
      </c>
      <c r="X5030" s="7">
        <v>0</v>
      </c>
      <c r="Y5030" s="7">
        <v>0</v>
      </c>
      <c r="Z5030" s="7">
        <v>0</v>
      </c>
      <c r="AA5030"/>
    </row>
    <row r="5031" spans="1:27" x14ac:dyDescent="0.25">
      <c r="A5031" s="24" t="str">
        <f t="shared" si="238"/>
        <v/>
      </c>
      <c r="B5031" s="24" t="str">
        <f t="shared" si="236"/>
        <v/>
      </c>
      <c r="C5031" s="24">
        <f t="shared" si="237"/>
        <v>1</v>
      </c>
      <c r="D5031" s="24">
        <v>2026</v>
      </c>
      <c r="E5031" s="7" t="s">
        <v>5342</v>
      </c>
      <c r="F5031" s="7" t="s">
        <v>5321</v>
      </c>
      <c r="G5031" s="7" t="s">
        <v>37</v>
      </c>
      <c r="H5031" s="7" t="s">
        <v>64</v>
      </c>
      <c r="I5031" s="8">
        <v>0</v>
      </c>
      <c r="J5031" s="8">
        <v>0</v>
      </c>
      <c r="K5031" s="8">
        <v>0</v>
      </c>
      <c r="L5031" s="8">
        <v>0</v>
      </c>
      <c r="M5031" s="7">
        <v>1</v>
      </c>
      <c r="N5031" s="7">
        <v>1</v>
      </c>
      <c r="O5031" s="7">
        <v>1</v>
      </c>
      <c r="P5031" s="7">
        <v>0</v>
      </c>
      <c r="Q5031" s="7">
        <v>0</v>
      </c>
      <c r="R5031" s="7">
        <v>0</v>
      </c>
      <c r="S5031" s="7">
        <v>0</v>
      </c>
      <c r="T5031" s="7">
        <v>0</v>
      </c>
      <c r="U5031" s="7">
        <v>0</v>
      </c>
      <c r="V5031" s="7">
        <v>0</v>
      </c>
      <c r="W5031" s="7">
        <v>0</v>
      </c>
      <c r="X5031" s="7">
        <v>0</v>
      </c>
      <c r="Y5031" s="7">
        <v>0</v>
      </c>
      <c r="Z5031" s="7">
        <v>0</v>
      </c>
      <c r="AA5031"/>
    </row>
    <row r="5032" spans="1:27" x14ac:dyDescent="0.25">
      <c r="A5032" s="24" t="str">
        <f t="shared" si="238"/>
        <v/>
      </c>
      <c r="B5032" s="24" t="str">
        <f t="shared" si="236"/>
        <v/>
      </c>
      <c r="C5032" s="24" t="str">
        <f t="shared" si="237"/>
        <v/>
      </c>
      <c r="D5032" s="24">
        <v>2026</v>
      </c>
      <c r="E5032" s="7" t="s">
        <v>5343</v>
      </c>
      <c r="F5032" s="7" t="s">
        <v>5344</v>
      </c>
      <c r="G5032" s="7" t="s">
        <v>24</v>
      </c>
      <c r="H5032" s="7" t="s">
        <v>30</v>
      </c>
      <c r="I5032" s="8">
        <v>0.377</v>
      </c>
      <c r="J5032" s="8">
        <v>0.44400000000000001</v>
      </c>
      <c r="K5032" s="8">
        <v>0.67700000000000005</v>
      </c>
      <c r="L5032" s="8">
        <v>1.1220000000000001</v>
      </c>
      <c r="M5032" s="7">
        <v>55</v>
      </c>
      <c r="N5032" s="7">
        <v>253</v>
      </c>
      <c r="O5032" s="7">
        <v>220</v>
      </c>
      <c r="P5032" s="7">
        <v>51</v>
      </c>
      <c r="Q5032" s="7">
        <v>83</v>
      </c>
      <c r="R5032" s="7">
        <v>22</v>
      </c>
      <c r="S5032" s="7">
        <v>4</v>
      </c>
      <c r="T5032" s="7">
        <v>12</v>
      </c>
      <c r="U5032" s="7">
        <v>63</v>
      </c>
      <c r="V5032" s="7">
        <v>10</v>
      </c>
      <c r="W5032" s="7">
        <v>19</v>
      </c>
      <c r="X5032" s="7">
        <v>39</v>
      </c>
      <c r="Y5032" s="7">
        <v>12</v>
      </c>
      <c r="Z5032" s="7">
        <v>2</v>
      </c>
      <c r="AA5032"/>
    </row>
    <row r="5033" spans="1:27" x14ac:dyDescent="0.25">
      <c r="A5033" s="24">
        <f t="shared" si="238"/>
        <v>1</v>
      </c>
      <c r="B5033" s="24" t="str">
        <f t="shared" si="236"/>
        <v/>
      </c>
      <c r="C5033" s="24" t="str">
        <f t="shared" si="237"/>
        <v/>
      </c>
      <c r="D5033" s="24">
        <v>2026</v>
      </c>
      <c r="E5033" s="7" t="s">
        <v>5345</v>
      </c>
      <c r="F5033" s="7" t="s">
        <v>5344</v>
      </c>
      <c r="G5033" s="7" t="s">
        <v>29</v>
      </c>
      <c r="H5033" s="7" t="s">
        <v>42</v>
      </c>
      <c r="I5033" s="8">
        <v>0.34300000000000003</v>
      </c>
      <c r="J5033" s="8">
        <v>0.42199999999999999</v>
      </c>
      <c r="K5033" s="8">
        <v>0.54900000000000004</v>
      </c>
      <c r="L5033" s="8">
        <v>0.97099999999999997</v>
      </c>
      <c r="M5033" s="7">
        <v>57</v>
      </c>
      <c r="N5033" s="7">
        <v>269</v>
      </c>
      <c r="O5033" s="7">
        <v>233</v>
      </c>
      <c r="P5033" s="7">
        <v>50</v>
      </c>
      <c r="Q5033" s="7">
        <v>80</v>
      </c>
      <c r="R5033" s="7">
        <v>16</v>
      </c>
      <c r="S5033" s="7">
        <v>7</v>
      </c>
      <c r="T5033" s="7">
        <v>6</v>
      </c>
      <c r="U5033" s="7">
        <v>57</v>
      </c>
      <c r="V5033" s="7">
        <v>8</v>
      </c>
      <c r="W5033" s="7">
        <v>25</v>
      </c>
      <c r="X5033" s="7">
        <v>41</v>
      </c>
      <c r="Y5033" s="7">
        <v>22</v>
      </c>
      <c r="Z5033" s="7">
        <v>6</v>
      </c>
      <c r="AA5033"/>
    </row>
    <row r="5034" spans="1:27" x14ac:dyDescent="0.25">
      <c r="A5034" s="24">
        <f t="shared" si="238"/>
        <v>1</v>
      </c>
      <c r="B5034" s="24" t="str">
        <f t="shared" si="236"/>
        <v/>
      </c>
      <c r="C5034" s="24" t="str">
        <f t="shared" si="237"/>
        <v/>
      </c>
      <c r="D5034" s="24">
        <v>2026</v>
      </c>
      <c r="E5034" s="7" t="s">
        <v>5347</v>
      </c>
      <c r="F5034" s="7" t="s">
        <v>5344</v>
      </c>
      <c r="G5034" s="7" t="s">
        <v>29</v>
      </c>
      <c r="H5034" s="7" t="s">
        <v>25</v>
      </c>
      <c r="I5034" s="8">
        <v>0.30499999999999999</v>
      </c>
      <c r="J5034" s="8">
        <v>0.379</v>
      </c>
      <c r="K5034" s="8">
        <v>0.52300000000000002</v>
      </c>
      <c r="L5034" s="8">
        <v>0.90200000000000002</v>
      </c>
      <c r="M5034" s="7">
        <v>49</v>
      </c>
      <c r="N5034" s="7">
        <v>204</v>
      </c>
      <c r="O5034" s="7">
        <v>174</v>
      </c>
      <c r="P5034" s="7">
        <v>31</v>
      </c>
      <c r="Q5034" s="7">
        <v>53</v>
      </c>
      <c r="R5034" s="7">
        <v>11</v>
      </c>
      <c r="S5034" s="7">
        <v>0</v>
      </c>
      <c r="T5034" s="7">
        <v>9</v>
      </c>
      <c r="U5034" s="7">
        <v>47</v>
      </c>
      <c r="V5034" s="7">
        <v>9</v>
      </c>
      <c r="W5034" s="7">
        <v>15</v>
      </c>
      <c r="X5034" s="7">
        <v>35</v>
      </c>
      <c r="Y5034" s="7">
        <v>1</v>
      </c>
      <c r="Z5034" s="7">
        <v>1</v>
      </c>
      <c r="AA5034"/>
    </row>
    <row r="5035" spans="1:27" x14ac:dyDescent="0.25">
      <c r="A5035" s="24">
        <f t="shared" si="238"/>
        <v>1</v>
      </c>
      <c r="B5035" s="24" t="str">
        <f t="shared" si="236"/>
        <v/>
      </c>
      <c r="C5035" s="24" t="str">
        <f t="shared" si="237"/>
        <v/>
      </c>
      <c r="D5035" s="24">
        <v>2026</v>
      </c>
      <c r="E5035" s="7" t="s">
        <v>5346</v>
      </c>
      <c r="F5035" s="7" t="s">
        <v>5344</v>
      </c>
      <c r="G5035" s="7" t="s">
        <v>29</v>
      </c>
      <c r="H5035" s="7" t="s">
        <v>40</v>
      </c>
      <c r="I5035" s="8">
        <v>0.29199999999999998</v>
      </c>
      <c r="J5035" s="8">
        <v>0.38900000000000001</v>
      </c>
      <c r="K5035" s="8">
        <v>0.41099999999999998</v>
      </c>
      <c r="L5035" s="8">
        <v>0.8</v>
      </c>
      <c r="M5035" s="7">
        <v>54</v>
      </c>
      <c r="N5035" s="7">
        <v>239</v>
      </c>
      <c r="O5035" s="7">
        <v>202</v>
      </c>
      <c r="P5035" s="7">
        <v>36</v>
      </c>
      <c r="Q5035" s="7">
        <v>59</v>
      </c>
      <c r="R5035" s="7">
        <v>8</v>
      </c>
      <c r="S5035" s="7">
        <v>5</v>
      </c>
      <c r="T5035" s="7">
        <v>2</v>
      </c>
      <c r="U5035" s="7">
        <v>36</v>
      </c>
      <c r="V5035" s="7">
        <v>5</v>
      </c>
      <c r="W5035" s="7">
        <v>27</v>
      </c>
      <c r="X5035" s="7">
        <v>39</v>
      </c>
      <c r="Y5035" s="7">
        <v>14</v>
      </c>
      <c r="Z5035" s="7">
        <v>3</v>
      </c>
      <c r="AA5035"/>
    </row>
    <row r="5036" spans="1:27" x14ac:dyDescent="0.25">
      <c r="A5036" s="24" t="str">
        <f t="shared" si="238"/>
        <v/>
      </c>
      <c r="B5036" s="24" t="str">
        <f t="shared" si="236"/>
        <v/>
      </c>
      <c r="C5036" s="24" t="str">
        <f t="shared" si="237"/>
        <v/>
      </c>
      <c r="D5036" s="24">
        <v>2026</v>
      </c>
      <c r="E5036" s="7" t="s">
        <v>5349</v>
      </c>
      <c r="F5036" s="7" t="s">
        <v>5344</v>
      </c>
      <c r="G5036" s="7" t="s">
        <v>37</v>
      </c>
      <c r="H5036" s="7" t="s">
        <v>25</v>
      </c>
      <c r="I5036" s="8">
        <v>0.28699999999999998</v>
      </c>
      <c r="J5036" s="8">
        <v>0.41399999999999998</v>
      </c>
      <c r="K5036" s="8">
        <v>0.41499999999999998</v>
      </c>
      <c r="L5036" s="8">
        <v>0.82899999999999996</v>
      </c>
      <c r="M5036" s="7">
        <v>49</v>
      </c>
      <c r="N5036" s="7">
        <v>212</v>
      </c>
      <c r="O5036" s="7">
        <v>171</v>
      </c>
      <c r="P5036" s="7">
        <v>37</v>
      </c>
      <c r="Q5036" s="7">
        <v>49</v>
      </c>
      <c r="R5036" s="7">
        <v>8</v>
      </c>
      <c r="S5036" s="7">
        <v>1</v>
      </c>
      <c r="T5036" s="7">
        <v>4</v>
      </c>
      <c r="U5036" s="7">
        <v>21</v>
      </c>
      <c r="V5036" s="7">
        <v>9</v>
      </c>
      <c r="W5036" s="7">
        <v>29</v>
      </c>
      <c r="X5036" s="7">
        <v>53</v>
      </c>
      <c r="Y5036" s="7">
        <v>15</v>
      </c>
      <c r="Z5036" s="7">
        <v>4</v>
      </c>
      <c r="AA5036"/>
    </row>
    <row r="5037" spans="1:27" x14ac:dyDescent="0.25">
      <c r="A5037" s="24">
        <f t="shared" si="238"/>
        <v>1</v>
      </c>
      <c r="B5037" s="24" t="str">
        <f t="shared" si="236"/>
        <v/>
      </c>
      <c r="C5037" s="24" t="str">
        <f t="shared" si="237"/>
        <v/>
      </c>
      <c r="D5037" s="24">
        <v>2026</v>
      </c>
      <c r="E5037" s="7" t="s">
        <v>5348</v>
      </c>
      <c r="F5037" s="7" t="s">
        <v>5344</v>
      </c>
      <c r="G5037" s="7" t="s">
        <v>29</v>
      </c>
      <c r="H5037" s="7" t="s">
        <v>35</v>
      </c>
      <c r="I5037" s="8">
        <v>0.28399999999999997</v>
      </c>
      <c r="J5037" s="8">
        <v>0.371</v>
      </c>
      <c r="K5037" s="8">
        <v>0.44700000000000001</v>
      </c>
      <c r="L5037" s="8">
        <v>0.81799999999999995</v>
      </c>
      <c r="M5037" s="7">
        <v>54</v>
      </c>
      <c r="N5037" s="7">
        <v>231</v>
      </c>
      <c r="O5037" s="7">
        <v>197</v>
      </c>
      <c r="P5037" s="7">
        <v>45</v>
      </c>
      <c r="Q5037" s="7">
        <v>56</v>
      </c>
      <c r="R5037" s="7">
        <v>6</v>
      </c>
      <c r="S5037" s="7">
        <v>1</v>
      </c>
      <c r="T5037" s="7">
        <v>8</v>
      </c>
      <c r="U5037" s="7">
        <v>36</v>
      </c>
      <c r="V5037" s="7">
        <v>5</v>
      </c>
      <c r="W5037" s="7">
        <v>24</v>
      </c>
      <c r="X5037" s="7">
        <v>34</v>
      </c>
      <c r="Y5037" s="7">
        <v>13</v>
      </c>
      <c r="Z5037" s="7">
        <v>2</v>
      </c>
      <c r="AA5037"/>
    </row>
    <row r="5038" spans="1:27" x14ac:dyDescent="0.25">
      <c r="A5038" s="24" t="str">
        <f t="shared" si="238"/>
        <v/>
      </c>
      <c r="B5038" s="24" t="str">
        <f t="shared" si="236"/>
        <v/>
      </c>
      <c r="C5038" s="24" t="str">
        <f t="shared" si="237"/>
        <v/>
      </c>
      <c r="D5038" s="24">
        <v>2026</v>
      </c>
      <c r="E5038" s="7" t="s">
        <v>5350</v>
      </c>
      <c r="F5038" s="7" t="s">
        <v>5344</v>
      </c>
      <c r="G5038" s="7" t="s">
        <v>24</v>
      </c>
      <c r="H5038" s="7" t="s">
        <v>27</v>
      </c>
      <c r="I5038" s="8">
        <v>0.26</v>
      </c>
      <c r="J5038" s="8">
        <v>0.40600000000000003</v>
      </c>
      <c r="K5038" s="8">
        <v>0.37</v>
      </c>
      <c r="L5038" s="8">
        <v>0.77600000000000002</v>
      </c>
      <c r="M5038" s="7">
        <v>57</v>
      </c>
      <c r="N5038" s="7">
        <v>252</v>
      </c>
      <c r="O5038" s="7">
        <v>200</v>
      </c>
      <c r="P5038" s="7">
        <v>46</v>
      </c>
      <c r="Q5038" s="7">
        <v>52</v>
      </c>
      <c r="R5038" s="7">
        <v>11</v>
      </c>
      <c r="S5038" s="7">
        <v>1</v>
      </c>
      <c r="T5038" s="7">
        <v>3</v>
      </c>
      <c r="U5038" s="7">
        <v>20</v>
      </c>
      <c r="V5038" s="7">
        <v>11</v>
      </c>
      <c r="W5038" s="7">
        <v>38</v>
      </c>
      <c r="X5038" s="7">
        <v>65</v>
      </c>
      <c r="Y5038" s="7">
        <v>17</v>
      </c>
      <c r="Z5038" s="7">
        <v>4</v>
      </c>
      <c r="AA5038"/>
    </row>
    <row r="5039" spans="1:27" x14ac:dyDescent="0.25">
      <c r="A5039" s="24" t="str">
        <f t="shared" si="238"/>
        <v/>
      </c>
      <c r="B5039" s="24" t="str">
        <f t="shared" si="236"/>
        <v/>
      </c>
      <c r="C5039" s="24" t="str">
        <f t="shared" si="237"/>
        <v/>
      </c>
      <c r="D5039" s="24">
        <v>2026</v>
      </c>
      <c r="E5039" s="7" t="s">
        <v>5351</v>
      </c>
      <c r="F5039" s="7" t="s">
        <v>5344</v>
      </c>
      <c r="G5039" s="7" t="s">
        <v>24</v>
      </c>
      <c r="H5039" s="7" t="s">
        <v>44</v>
      </c>
      <c r="I5039" s="8">
        <v>0.26</v>
      </c>
      <c r="J5039" s="8">
        <v>0.35</v>
      </c>
      <c r="K5039" s="8">
        <v>0.46</v>
      </c>
      <c r="L5039" s="8">
        <v>0.81</v>
      </c>
      <c r="M5039" s="7">
        <v>53</v>
      </c>
      <c r="N5039" s="7">
        <v>236</v>
      </c>
      <c r="O5039" s="7">
        <v>200</v>
      </c>
      <c r="P5039" s="7">
        <v>38</v>
      </c>
      <c r="Q5039" s="7">
        <v>52</v>
      </c>
      <c r="R5039" s="7">
        <v>6</v>
      </c>
      <c r="S5039" s="7">
        <v>2</v>
      </c>
      <c r="T5039" s="7">
        <v>10</v>
      </c>
      <c r="U5039" s="7">
        <v>40</v>
      </c>
      <c r="V5039" s="7">
        <v>15</v>
      </c>
      <c r="W5039" s="7">
        <v>15</v>
      </c>
      <c r="X5039" s="7">
        <v>57</v>
      </c>
      <c r="Y5039" s="7">
        <v>11</v>
      </c>
      <c r="Z5039" s="7">
        <v>2</v>
      </c>
      <c r="AA5039"/>
    </row>
    <row r="5040" spans="1:27" x14ac:dyDescent="0.25">
      <c r="A5040" s="24" t="str">
        <f t="shared" si="238"/>
        <v/>
      </c>
      <c r="B5040" s="24" t="str">
        <f t="shared" si="236"/>
        <v/>
      </c>
      <c r="C5040" s="24" t="str">
        <f t="shared" si="237"/>
        <v/>
      </c>
      <c r="D5040" s="24">
        <v>2026</v>
      </c>
      <c r="E5040" s="7" t="s">
        <v>5352</v>
      </c>
      <c r="F5040" s="7" t="s">
        <v>5344</v>
      </c>
      <c r="G5040" s="7" t="s">
        <v>37</v>
      </c>
      <c r="H5040" s="7" t="s">
        <v>38</v>
      </c>
      <c r="I5040" s="8">
        <v>0.3</v>
      </c>
      <c r="J5040" s="8">
        <v>0.432</v>
      </c>
      <c r="K5040" s="8">
        <v>0.6</v>
      </c>
      <c r="L5040" s="8">
        <v>1.032</v>
      </c>
      <c r="M5040" s="7">
        <v>12</v>
      </c>
      <c r="N5040" s="7">
        <v>37</v>
      </c>
      <c r="O5040" s="7">
        <v>30</v>
      </c>
      <c r="P5040" s="7">
        <v>8</v>
      </c>
      <c r="Q5040" s="7">
        <v>9</v>
      </c>
      <c r="R5040" s="7">
        <v>3</v>
      </c>
      <c r="S5040" s="7">
        <v>0</v>
      </c>
      <c r="T5040" s="7">
        <v>2</v>
      </c>
      <c r="U5040" s="7">
        <v>9</v>
      </c>
      <c r="V5040" s="7">
        <v>2</v>
      </c>
      <c r="W5040" s="7">
        <v>5</v>
      </c>
      <c r="X5040" s="7">
        <v>12</v>
      </c>
      <c r="Y5040" s="7">
        <v>0</v>
      </c>
      <c r="Z5040" s="7">
        <v>0</v>
      </c>
      <c r="AA5040"/>
    </row>
    <row r="5041" spans="1:27" x14ac:dyDescent="0.25">
      <c r="A5041" s="24">
        <f t="shared" si="238"/>
        <v>1</v>
      </c>
      <c r="B5041" s="24" t="str">
        <f t="shared" si="236"/>
        <v/>
      </c>
      <c r="C5041" s="24" t="str">
        <f t="shared" si="237"/>
        <v/>
      </c>
      <c r="D5041" s="24">
        <v>2026</v>
      </c>
      <c r="E5041" s="7" t="s">
        <v>5353</v>
      </c>
      <c r="F5041" s="7" t="s">
        <v>5344</v>
      </c>
      <c r="G5041" s="7" t="s">
        <v>29</v>
      </c>
      <c r="H5041" s="7" t="s">
        <v>33</v>
      </c>
      <c r="I5041" s="8">
        <v>0.28799999999999998</v>
      </c>
      <c r="J5041" s="8">
        <v>0.39100000000000001</v>
      </c>
      <c r="K5041" s="8">
        <v>0.42499999999999999</v>
      </c>
      <c r="L5041" s="8">
        <v>0.81599999999999995</v>
      </c>
      <c r="M5041" s="7">
        <v>42</v>
      </c>
      <c r="N5041" s="7">
        <v>194</v>
      </c>
      <c r="O5041" s="7">
        <v>160</v>
      </c>
      <c r="P5041" s="7">
        <v>35</v>
      </c>
      <c r="Q5041" s="7">
        <v>46</v>
      </c>
      <c r="R5041" s="7">
        <v>10</v>
      </c>
      <c r="S5041" s="7">
        <v>0</v>
      </c>
      <c r="T5041" s="7">
        <v>4</v>
      </c>
      <c r="U5041" s="7">
        <v>30</v>
      </c>
      <c r="V5041" s="7">
        <v>7</v>
      </c>
      <c r="W5041" s="7">
        <v>22</v>
      </c>
      <c r="X5041" s="7">
        <v>18</v>
      </c>
      <c r="Y5041" s="7">
        <v>6</v>
      </c>
      <c r="Z5041" s="7">
        <v>2</v>
      </c>
      <c r="AA5041"/>
    </row>
    <row r="5042" spans="1:27" x14ac:dyDescent="0.25">
      <c r="A5042" s="24" t="str">
        <f t="shared" si="238"/>
        <v/>
      </c>
      <c r="B5042" s="24" t="str">
        <f t="shared" si="236"/>
        <v/>
      </c>
      <c r="C5042" s="24" t="str">
        <f t="shared" si="237"/>
        <v/>
      </c>
      <c r="D5042" s="24">
        <v>2026</v>
      </c>
      <c r="E5042" s="7" t="s">
        <v>5355</v>
      </c>
      <c r="F5042" s="7" t="s">
        <v>5344</v>
      </c>
      <c r="G5042" s="7" t="s">
        <v>37</v>
      </c>
      <c r="H5042" s="7" t="s">
        <v>33</v>
      </c>
      <c r="I5042" s="8">
        <v>0.23699999999999999</v>
      </c>
      <c r="J5042" s="8">
        <v>0.32500000000000001</v>
      </c>
      <c r="K5042" s="8">
        <v>0.45</v>
      </c>
      <c r="L5042" s="8">
        <v>0.77500000000000002</v>
      </c>
      <c r="M5042" s="7">
        <v>42</v>
      </c>
      <c r="N5042" s="7">
        <v>158</v>
      </c>
      <c r="O5042" s="7">
        <v>131</v>
      </c>
      <c r="P5042" s="7">
        <v>30</v>
      </c>
      <c r="Q5042" s="7">
        <v>31</v>
      </c>
      <c r="R5042" s="7">
        <v>10</v>
      </c>
      <c r="S5042" s="7">
        <v>0</v>
      </c>
      <c r="T5042" s="7">
        <v>6</v>
      </c>
      <c r="U5042" s="7">
        <v>31</v>
      </c>
      <c r="V5042" s="7">
        <v>1</v>
      </c>
      <c r="W5042" s="7">
        <v>18</v>
      </c>
      <c r="X5042" s="7">
        <v>22</v>
      </c>
      <c r="Y5042" s="7">
        <v>1</v>
      </c>
      <c r="Z5042" s="7">
        <v>1</v>
      </c>
      <c r="AA5042"/>
    </row>
    <row r="5043" spans="1:27" x14ac:dyDescent="0.25">
      <c r="A5043" s="24">
        <f t="shared" si="238"/>
        <v>1</v>
      </c>
      <c r="B5043" s="24" t="str">
        <f t="shared" si="236"/>
        <v/>
      </c>
      <c r="C5043" s="24" t="str">
        <f t="shared" si="237"/>
        <v/>
      </c>
      <c r="D5043" s="24">
        <v>2026</v>
      </c>
      <c r="E5043" s="7" t="s">
        <v>5354</v>
      </c>
      <c r="F5043" s="7" t="s">
        <v>5344</v>
      </c>
      <c r="G5043" s="7" t="s">
        <v>29</v>
      </c>
      <c r="H5043" s="7" t="s">
        <v>44</v>
      </c>
      <c r="I5043" s="8">
        <v>0.23400000000000001</v>
      </c>
      <c r="J5043" s="8">
        <v>0.35699999999999998</v>
      </c>
      <c r="K5043" s="8">
        <v>0.29799999999999999</v>
      </c>
      <c r="L5043" s="8">
        <v>0.65500000000000003</v>
      </c>
      <c r="M5043" s="7">
        <v>20</v>
      </c>
      <c r="N5043" s="7">
        <v>56</v>
      </c>
      <c r="O5043" s="7">
        <v>47</v>
      </c>
      <c r="P5043" s="7">
        <v>10</v>
      </c>
      <c r="Q5043" s="7">
        <v>11</v>
      </c>
      <c r="R5043" s="7">
        <v>3</v>
      </c>
      <c r="S5043" s="7">
        <v>0</v>
      </c>
      <c r="T5043" s="7">
        <v>0</v>
      </c>
      <c r="U5043" s="7">
        <v>0</v>
      </c>
      <c r="V5043" s="7">
        <v>2</v>
      </c>
      <c r="W5043" s="7">
        <v>7</v>
      </c>
      <c r="X5043" s="7">
        <v>19</v>
      </c>
      <c r="Y5043" s="7">
        <v>1</v>
      </c>
      <c r="Z5043" s="7">
        <v>0</v>
      </c>
      <c r="AA5043"/>
    </row>
    <row r="5044" spans="1:27" x14ac:dyDescent="0.25">
      <c r="A5044" s="24">
        <f t="shared" si="238"/>
        <v>1</v>
      </c>
      <c r="B5044" s="24" t="str">
        <f t="shared" si="236"/>
        <v/>
      </c>
      <c r="C5044" s="24" t="str">
        <f t="shared" si="237"/>
        <v/>
      </c>
      <c r="D5044" s="24">
        <v>2026</v>
      </c>
      <c r="E5044" s="7" t="s">
        <v>5356</v>
      </c>
      <c r="F5044" s="7" t="s">
        <v>5344</v>
      </c>
      <c r="G5044" s="7" t="s">
        <v>29</v>
      </c>
      <c r="H5044" s="7" t="s">
        <v>35</v>
      </c>
      <c r="I5044" s="8">
        <v>0.17599999999999999</v>
      </c>
      <c r="J5044" s="8">
        <v>0.40799999999999997</v>
      </c>
      <c r="K5044" s="8">
        <v>0.35299999999999998</v>
      </c>
      <c r="L5044" s="8">
        <v>0.76100000000000001</v>
      </c>
      <c r="M5044" s="7">
        <v>16</v>
      </c>
      <c r="N5044" s="7">
        <v>49</v>
      </c>
      <c r="O5044" s="7">
        <v>34</v>
      </c>
      <c r="P5044" s="7">
        <v>8</v>
      </c>
      <c r="Q5044" s="7">
        <v>6</v>
      </c>
      <c r="R5044" s="7">
        <v>3</v>
      </c>
      <c r="S5044" s="7">
        <v>0</v>
      </c>
      <c r="T5044" s="7">
        <v>1</v>
      </c>
      <c r="U5044" s="7">
        <v>5</v>
      </c>
      <c r="V5044" s="7">
        <v>2</v>
      </c>
      <c r="W5044" s="7">
        <v>12</v>
      </c>
      <c r="X5044" s="7">
        <v>17</v>
      </c>
      <c r="Y5044" s="7">
        <v>1</v>
      </c>
      <c r="Z5044" s="7">
        <v>1</v>
      </c>
      <c r="AA5044"/>
    </row>
    <row r="5045" spans="1:27" x14ac:dyDescent="0.25">
      <c r="A5045" s="24" t="str">
        <f t="shared" si="238"/>
        <v/>
      </c>
      <c r="B5045" s="24" t="str">
        <f t="shared" si="236"/>
        <v/>
      </c>
      <c r="C5045" s="24" t="str">
        <f t="shared" si="237"/>
        <v/>
      </c>
      <c r="D5045" s="24">
        <v>2026</v>
      </c>
      <c r="E5045" s="7" t="s">
        <v>5357</v>
      </c>
      <c r="F5045" s="7" t="s">
        <v>5344</v>
      </c>
      <c r="G5045" s="7" t="s">
        <v>24</v>
      </c>
      <c r="H5045" s="7" t="s">
        <v>25</v>
      </c>
      <c r="I5045" s="8">
        <v>0.14299999999999999</v>
      </c>
      <c r="J5045" s="8">
        <v>0.217</v>
      </c>
      <c r="K5045" s="8">
        <v>0.23799999999999999</v>
      </c>
      <c r="L5045" s="8">
        <v>0.45500000000000002</v>
      </c>
      <c r="M5045" s="7">
        <v>12</v>
      </c>
      <c r="N5045" s="7">
        <v>25</v>
      </c>
      <c r="O5045" s="7">
        <v>21</v>
      </c>
      <c r="P5045" s="7">
        <v>1</v>
      </c>
      <c r="Q5045" s="7">
        <v>3</v>
      </c>
      <c r="R5045" s="7">
        <v>0</v>
      </c>
      <c r="S5045" s="7">
        <v>1</v>
      </c>
      <c r="T5045" s="7">
        <v>0</v>
      </c>
      <c r="U5045" s="7">
        <v>1</v>
      </c>
      <c r="V5045" s="7">
        <v>0</v>
      </c>
      <c r="W5045" s="7">
        <v>2</v>
      </c>
      <c r="X5045" s="7">
        <v>9</v>
      </c>
      <c r="Y5045" s="7">
        <v>0</v>
      </c>
      <c r="Z5045" s="7">
        <v>0</v>
      </c>
      <c r="AA5045"/>
    </row>
    <row r="5046" spans="1:27" x14ac:dyDescent="0.25">
      <c r="A5046" s="24" t="str">
        <f t="shared" si="238"/>
        <v/>
      </c>
      <c r="B5046" s="24" t="str">
        <f t="shared" si="236"/>
        <v/>
      </c>
      <c r="C5046" s="24">
        <f t="shared" si="237"/>
        <v>1</v>
      </c>
      <c r="D5046" s="24">
        <v>2026</v>
      </c>
      <c r="E5046" s="7" t="s">
        <v>5358</v>
      </c>
      <c r="F5046" s="7" t="s">
        <v>5359</v>
      </c>
      <c r="G5046" s="7" t="s">
        <v>24</v>
      </c>
      <c r="H5046" s="7" t="s">
        <v>40</v>
      </c>
      <c r="I5046" s="8">
        <v>0.38300000000000001</v>
      </c>
      <c r="J5046" s="8">
        <v>0.44700000000000001</v>
      </c>
      <c r="K5046" s="8">
        <v>0.56899999999999995</v>
      </c>
      <c r="L5046" s="8">
        <v>1.016</v>
      </c>
      <c r="M5046" s="7">
        <v>59</v>
      </c>
      <c r="N5046" s="7">
        <v>293</v>
      </c>
      <c r="O5046" s="7">
        <v>253</v>
      </c>
      <c r="P5046" s="7">
        <v>71</v>
      </c>
      <c r="Q5046" s="7">
        <v>97</v>
      </c>
      <c r="R5046" s="7">
        <v>22</v>
      </c>
      <c r="S5046" s="7">
        <v>2</v>
      </c>
      <c r="T5046" s="7">
        <v>7</v>
      </c>
      <c r="U5046" s="7">
        <v>41</v>
      </c>
      <c r="V5046" s="7">
        <v>5</v>
      </c>
      <c r="W5046" s="7">
        <v>29</v>
      </c>
      <c r="X5046" s="7">
        <v>18</v>
      </c>
      <c r="Y5046" s="7">
        <v>21</v>
      </c>
      <c r="Z5046" s="7">
        <v>7</v>
      </c>
      <c r="AA5046"/>
    </row>
    <row r="5047" spans="1:27" x14ac:dyDescent="0.25">
      <c r="A5047" s="24">
        <f t="shared" si="238"/>
        <v>1</v>
      </c>
      <c r="B5047" s="24" t="str">
        <f t="shared" si="236"/>
        <v/>
      </c>
      <c r="C5047" s="24" t="str">
        <f t="shared" si="237"/>
        <v/>
      </c>
      <c r="D5047" s="24">
        <v>2026</v>
      </c>
      <c r="E5047" s="7" t="s">
        <v>5360</v>
      </c>
      <c r="F5047" s="7" t="s">
        <v>5359</v>
      </c>
      <c r="G5047" s="7" t="s">
        <v>29</v>
      </c>
      <c r="H5047" s="7" t="s">
        <v>44</v>
      </c>
      <c r="I5047" s="8">
        <v>0.377</v>
      </c>
      <c r="J5047" s="8">
        <v>0.41699999999999998</v>
      </c>
      <c r="K5047" s="8">
        <v>0.51400000000000001</v>
      </c>
      <c r="L5047" s="8">
        <v>0.93100000000000005</v>
      </c>
      <c r="M5047" s="7">
        <v>49</v>
      </c>
      <c r="N5047" s="7">
        <v>164</v>
      </c>
      <c r="O5047" s="7">
        <v>146</v>
      </c>
      <c r="P5047" s="7">
        <v>25</v>
      </c>
      <c r="Q5047" s="7">
        <v>55</v>
      </c>
      <c r="R5047" s="7">
        <v>11</v>
      </c>
      <c r="S5047" s="7">
        <v>0</v>
      </c>
      <c r="T5047" s="7">
        <v>3</v>
      </c>
      <c r="U5047" s="7">
        <v>35</v>
      </c>
      <c r="V5047" s="7">
        <v>0</v>
      </c>
      <c r="W5047" s="7">
        <v>13</v>
      </c>
      <c r="X5047" s="7">
        <v>37</v>
      </c>
      <c r="Y5047" s="7">
        <v>3</v>
      </c>
      <c r="Z5047" s="7">
        <v>1</v>
      </c>
      <c r="AA5047"/>
    </row>
    <row r="5048" spans="1:27" x14ac:dyDescent="0.25">
      <c r="A5048" s="24" t="str">
        <f t="shared" si="238"/>
        <v/>
      </c>
      <c r="B5048" s="24" t="str">
        <f t="shared" si="236"/>
        <v/>
      </c>
      <c r="C5048" s="24" t="str">
        <f t="shared" si="237"/>
        <v/>
      </c>
      <c r="D5048" s="24">
        <v>2026</v>
      </c>
      <c r="E5048" s="7" t="s">
        <v>5361</v>
      </c>
      <c r="F5048" s="7" t="s">
        <v>5359</v>
      </c>
      <c r="G5048" s="7" t="s">
        <v>47</v>
      </c>
      <c r="H5048" s="7" t="s">
        <v>38</v>
      </c>
      <c r="I5048" s="8">
        <v>0.36599999999999999</v>
      </c>
      <c r="J5048" s="8">
        <v>0.40400000000000003</v>
      </c>
      <c r="K5048" s="8">
        <v>0.54100000000000004</v>
      </c>
      <c r="L5048" s="8">
        <v>0.94499999999999995</v>
      </c>
      <c r="M5048" s="7">
        <v>52</v>
      </c>
      <c r="N5048" s="7">
        <v>224</v>
      </c>
      <c r="O5048" s="7">
        <v>205</v>
      </c>
      <c r="P5048" s="7">
        <v>30</v>
      </c>
      <c r="Q5048" s="7">
        <v>75</v>
      </c>
      <c r="R5048" s="7">
        <v>13</v>
      </c>
      <c r="S5048" s="7">
        <v>1</v>
      </c>
      <c r="T5048" s="7">
        <v>7</v>
      </c>
      <c r="U5048" s="7">
        <v>44</v>
      </c>
      <c r="V5048" s="7">
        <v>2</v>
      </c>
      <c r="W5048" s="7">
        <v>13</v>
      </c>
      <c r="X5048" s="7">
        <v>36</v>
      </c>
      <c r="Y5048" s="7">
        <v>2</v>
      </c>
      <c r="Z5048" s="7">
        <v>0</v>
      </c>
      <c r="AA5048"/>
    </row>
    <row r="5049" spans="1:27" x14ac:dyDescent="0.25">
      <c r="A5049" s="24" t="str">
        <f t="shared" si="238"/>
        <v/>
      </c>
      <c r="B5049" s="24" t="str">
        <f t="shared" si="236"/>
        <v/>
      </c>
      <c r="C5049" s="24" t="str">
        <f t="shared" si="237"/>
        <v/>
      </c>
      <c r="D5049" s="24">
        <v>2026</v>
      </c>
      <c r="E5049" s="7" t="s">
        <v>5362</v>
      </c>
      <c r="F5049" s="7" t="s">
        <v>5359</v>
      </c>
      <c r="G5049" s="7" t="s">
        <v>37</v>
      </c>
      <c r="H5049" s="7" t="s">
        <v>27</v>
      </c>
      <c r="I5049" s="8">
        <v>0.33100000000000002</v>
      </c>
      <c r="J5049" s="8">
        <v>0.41099999999999998</v>
      </c>
      <c r="K5049" s="8">
        <v>0.47799999999999998</v>
      </c>
      <c r="L5049" s="8">
        <v>0.88900000000000001</v>
      </c>
      <c r="M5049" s="7">
        <v>48</v>
      </c>
      <c r="N5049" s="7">
        <v>182</v>
      </c>
      <c r="O5049" s="7">
        <v>157</v>
      </c>
      <c r="P5049" s="7">
        <v>28</v>
      </c>
      <c r="Q5049" s="7">
        <v>52</v>
      </c>
      <c r="R5049" s="7">
        <v>9</v>
      </c>
      <c r="S5049" s="7">
        <v>1</v>
      </c>
      <c r="T5049" s="7">
        <v>4</v>
      </c>
      <c r="U5049" s="7">
        <v>27</v>
      </c>
      <c r="V5049" s="7">
        <v>1</v>
      </c>
      <c r="W5049" s="7">
        <v>21</v>
      </c>
      <c r="X5049" s="7">
        <v>33</v>
      </c>
      <c r="Y5049" s="7">
        <v>10</v>
      </c>
      <c r="Z5049" s="7">
        <v>4</v>
      </c>
      <c r="AA5049"/>
    </row>
    <row r="5050" spans="1:27" x14ac:dyDescent="0.25">
      <c r="A5050" s="24" t="str">
        <f t="shared" si="238"/>
        <v/>
      </c>
      <c r="B5050" s="24" t="str">
        <f t="shared" si="236"/>
        <v/>
      </c>
      <c r="C5050" s="24" t="str">
        <f t="shared" si="237"/>
        <v/>
      </c>
      <c r="D5050" s="24">
        <v>2026</v>
      </c>
      <c r="E5050" s="7" t="s">
        <v>5363</v>
      </c>
      <c r="F5050" s="7" t="s">
        <v>5359</v>
      </c>
      <c r="G5050" s="7" t="s">
        <v>37</v>
      </c>
      <c r="H5050" s="7" t="s">
        <v>33</v>
      </c>
      <c r="I5050" s="8">
        <v>0.317</v>
      </c>
      <c r="J5050" s="8">
        <v>0.45600000000000002</v>
      </c>
      <c r="K5050" s="8">
        <v>0.60899999999999999</v>
      </c>
      <c r="L5050" s="8">
        <v>1.0649999999999999</v>
      </c>
      <c r="M5050" s="7">
        <v>58</v>
      </c>
      <c r="N5050" s="7">
        <v>262</v>
      </c>
      <c r="O5050" s="7">
        <v>202</v>
      </c>
      <c r="P5050" s="7">
        <v>53</v>
      </c>
      <c r="Q5050" s="7">
        <v>64</v>
      </c>
      <c r="R5050" s="7">
        <v>14</v>
      </c>
      <c r="S5050" s="7">
        <v>0</v>
      </c>
      <c r="T5050" s="7">
        <v>15</v>
      </c>
      <c r="U5050" s="7">
        <v>50</v>
      </c>
      <c r="V5050" s="7">
        <v>13</v>
      </c>
      <c r="W5050" s="7">
        <v>41</v>
      </c>
      <c r="X5050" s="7">
        <v>49</v>
      </c>
      <c r="Y5050" s="7">
        <v>7</v>
      </c>
      <c r="Z5050" s="7">
        <v>5</v>
      </c>
      <c r="AA5050"/>
    </row>
    <row r="5051" spans="1:27" x14ac:dyDescent="0.25">
      <c r="A5051" s="24">
        <f t="shared" si="238"/>
        <v>1</v>
      </c>
      <c r="B5051" s="24" t="str">
        <f t="shared" si="236"/>
        <v/>
      </c>
      <c r="C5051" s="24" t="str">
        <f t="shared" si="237"/>
        <v/>
      </c>
      <c r="D5051" s="24">
        <v>2026</v>
      </c>
      <c r="E5051" s="7" t="s">
        <v>5364</v>
      </c>
      <c r="F5051" s="7" t="s">
        <v>5359</v>
      </c>
      <c r="G5051" s="7" t="s">
        <v>32</v>
      </c>
      <c r="H5051" s="7" t="s">
        <v>35</v>
      </c>
      <c r="I5051" s="8">
        <v>0.30599999999999999</v>
      </c>
      <c r="J5051" s="8">
        <v>0.374</v>
      </c>
      <c r="K5051" s="8">
        <v>0.56000000000000005</v>
      </c>
      <c r="L5051" s="8">
        <v>0.93300000000000005</v>
      </c>
      <c r="M5051" s="7">
        <v>59</v>
      </c>
      <c r="N5051" s="7">
        <v>281</v>
      </c>
      <c r="O5051" s="7">
        <v>252</v>
      </c>
      <c r="P5051" s="7">
        <v>48</v>
      </c>
      <c r="Q5051" s="7">
        <v>77</v>
      </c>
      <c r="R5051" s="7">
        <v>19</v>
      </c>
      <c r="S5051" s="7">
        <v>0</v>
      </c>
      <c r="T5051" s="7">
        <v>15</v>
      </c>
      <c r="U5051" s="7">
        <v>62</v>
      </c>
      <c r="V5051" s="7">
        <v>8</v>
      </c>
      <c r="W5051" s="7">
        <v>20</v>
      </c>
      <c r="X5051" s="7">
        <v>38</v>
      </c>
      <c r="Y5051" s="7">
        <v>8</v>
      </c>
      <c r="Z5051" s="7">
        <v>2</v>
      </c>
      <c r="AA5051"/>
    </row>
    <row r="5052" spans="1:27" x14ac:dyDescent="0.25">
      <c r="A5052" s="24">
        <f t="shared" si="238"/>
        <v>1</v>
      </c>
      <c r="B5052" s="24" t="str">
        <f t="shared" si="236"/>
        <v/>
      </c>
      <c r="C5052" s="24" t="str">
        <f t="shared" si="237"/>
        <v/>
      </c>
      <c r="D5052" s="24">
        <v>2026</v>
      </c>
      <c r="E5052" s="7" t="s">
        <v>5365</v>
      </c>
      <c r="F5052" s="7" t="s">
        <v>5359</v>
      </c>
      <c r="G5052" s="7" t="s">
        <v>29</v>
      </c>
      <c r="H5052" s="7" t="s">
        <v>42</v>
      </c>
      <c r="I5052" s="8">
        <v>0.28499999999999998</v>
      </c>
      <c r="J5052" s="8">
        <v>0.41099999999999998</v>
      </c>
      <c r="K5052" s="8">
        <v>0.502</v>
      </c>
      <c r="L5052" s="8">
        <v>0.91300000000000003</v>
      </c>
      <c r="M5052" s="7">
        <v>59</v>
      </c>
      <c r="N5052" s="7">
        <v>273</v>
      </c>
      <c r="O5052" s="7">
        <v>221</v>
      </c>
      <c r="P5052" s="7">
        <v>44</v>
      </c>
      <c r="Q5052" s="7">
        <v>63</v>
      </c>
      <c r="R5052" s="7">
        <v>14</v>
      </c>
      <c r="S5052" s="7">
        <v>2</v>
      </c>
      <c r="T5052" s="7">
        <v>10</v>
      </c>
      <c r="U5052" s="7">
        <v>41</v>
      </c>
      <c r="V5052" s="7">
        <v>7</v>
      </c>
      <c r="W5052" s="7">
        <v>41</v>
      </c>
      <c r="X5052" s="7">
        <v>65</v>
      </c>
      <c r="Y5052" s="7">
        <v>12</v>
      </c>
      <c r="Z5052" s="7">
        <v>5</v>
      </c>
      <c r="AA5052"/>
    </row>
    <row r="5053" spans="1:27" x14ac:dyDescent="0.25">
      <c r="A5053" s="24">
        <f t="shared" si="238"/>
        <v>1</v>
      </c>
      <c r="B5053" s="24" t="str">
        <f t="shared" si="236"/>
        <v/>
      </c>
      <c r="C5053" s="24" t="str">
        <f t="shared" si="237"/>
        <v/>
      </c>
      <c r="D5053" s="24">
        <v>2026</v>
      </c>
      <c r="E5053" s="7" t="s">
        <v>5366</v>
      </c>
      <c r="F5053" s="7" t="s">
        <v>5359</v>
      </c>
      <c r="G5053" s="7" t="s">
        <v>29</v>
      </c>
      <c r="H5053" s="7" t="s">
        <v>25</v>
      </c>
      <c r="I5053" s="8">
        <v>0.27400000000000002</v>
      </c>
      <c r="J5053" s="8">
        <v>0.315</v>
      </c>
      <c r="K5053" s="8">
        <v>0.44</v>
      </c>
      <c r="L5053" s="8">
        <v>0.75600000000000001</v>
      </c>
      <c r="M5053" s="7">
        <v>53</v>
      </c>
      <c r="N5053" s="7">
        <v>185</v>
      </c>
      <c r="O5053" s="7">
        <v>168</v>
      </c>
      <c r="P5053" s="7">
        <v>32</v>
      </c>
      <c r="Q5053" s="7">
        <v>46</v>
      </c>
      <c r="R5053" s="7">
        <v>7</v>
      </c>
      <c r="S5053" s="7">
        <v>0</v>
      </c>
      <c r="T5053" s="7">
        <v>7</v>
      </c>
      <c r="U5053" s="7">
        <v>25</v>
      </c>
      <c r="V5053" s="7">
        <v>4</v>
      </c>
      <c r="W5053" s="7">
        <v>8</v>
      </c>
      <c r="X5053" s="7">
        <v>35</v>
      </c>
      <c r="Y5053" s="7">
        <v>3</v>
      </c>
      <c r="Z5053" s="7">
        <v>4</v>
      </c>
      <c r="AA5053"/>
    </row>
    <row r="5054" spans="1:27" x14ac:dyDescent="0.25">
      <c r="A5054" s="24" t="str">
        <f t="shared" si="238"/>
        <v/>
      </c>
      <c r="B5054" s="24" t="str">
        <f t="shared" si="236"/>
        <v/>
      </c>
      <c r="C5054" s="24" t="str">
        <f t="shared" si="237"/>
        <v/>
      </c>
      <c r="D5054" s="24">
        <v>2026</v>
      </c>
      <c r="E5054" s="7" t="s">
        <v>5367</v>
      </c>
      <c r="F5054" s="7" t="s">
        <v>5359</v>
      </c>
      <c r="G5054" s="7" t="s">
        <v>47</v>
      </c>
      <c r="H5054" s="7" t="s">
        <v>30</v>
      </c>
      <c r="I5054" s="8">
        <v>0.26700000000000002</v>
      </c>
      <c r="J5054" s="8">
        <v>0.36099999999999999</v>
      </c>
      <c r="K5054" s="8">
        <v>0.38900000000000001</v>
      </c>
      <c r="L5054" s="8">
        <v>0.749</v>
      </c>
      <c r="M5054" s="7">
        <v>53</v>
      </c>
      <c r="N5054" s="7">
        <v>208</v>
      </c>
      <c r="O5054" s="7">
        <v>180</v>
      </c>
      <c r="P5054" s="7">
        <v>37</v>
      </c>
      <c r="Q5054" s="7">
        <v>48</v>
      </c>
      <c r="R5054" s="7">
        <v>11</v>
      </c>
      <c r="S5054" s="7">
        <v>1</v>
      </c>
      <c r="T5054" s="7">
        <v>3</v>
      </c>
      <c r="U5054" s="7">
        <v>19</v>
      </c>
      <c r="V5054" s="7">
        <v>5</v>
      </c>
      <c r="W5054" s="7">
        <v>22</v>
      </c>
      <c r="X5054" s="7">
        <v>28</v>
      </c>
      <c r="Y5054" s="7">
        <v>10</v>
      </c>
      <c r="Z5054" s="7">
        <v>3</v>
      </c>
      <c r="AA5054"/>
    </row>
    <row r="5055" spans="1:27" x14ac:dyDescent="0.25">
      <c r="A5055" s="24" t="str">
        <f t="shared" si="238"/>
        <v/>
      </c>
      <c r="B5055" s="24" t="str">
        <f t="shared" si="236"/>
        <v/>
      </c>
      <c r="C5055" s="24" t="str">
        <f t="shared" si="237"/>
        <v/>
      </c>
      <c r="D5055" s="24">
        <v>2026</v>
      </c>
      <c r="E5055" s="7" t="s">
        <v>5368</v>
      </c>
      <c r="F5055" s="7" t="s">
        <v>5359</v>
      </c>
      <c r="G5055" s="7" t="s">
        <v>37</v>
      </c>
      <c r="H5055" s="7" t="s">
        <v>25</v>
      </c>
      <c r="I5055" s="8">
        <v>0.38100000000000001</v>
      </c>
      <c r="J5055" s="8">
        <v>0.55200000000000005</v>
      </c>
      <c r="K5055" s="8">
        <v>0.38100000000000001</v>
      </c>
      <c r="L5055" s="8">
        <v>0.93300000000000005</v>
      </c>
      <c r="M5055" s="7">
        <v>15</v>
      </c>
      <c r="N5055" s="7">
        <v>29</v>
      </c>
      <c r="O5055" s="7">
        <v>21</v>
      </c>
      <c r="P5055" s="7">
        <v>9</v>
      </c>
      <c r="Q5055" s="7">
        <v>8</v>
      </c>
      <c r="R5055" s="7">
        <v>0</v>
      </c>
      <c r="S5055" s="7">
        <v>0</v>
      </c>
      <c r="T5055" s="7">
        <v>0</v>
      </c>
      <c r="U5055" s="7">
        <v>4</v>
      </c>
      <c r="V5055" s="7">
        <v>5</v>
      </c>
      <c r="W5055" s="7">
        <v>3</v>
      </c>
      <c r="X5055" s="7">
        <v>5</v>
      </c>
      <c r="Y5055" s="7">
        <v>1</v>
      </c>
      <c r="Z5055" s="7">
        <v>0</v>
      </c>
      <c r="AA5055"/>
    </row>
    <row r="5056" spans="1:27" x14ac:dyDescent="0.25">
      <c r="A5056" s="24" t="str">
        <f t="shared" si="238"/>
        <v/>
      </c>
      <c r="B5056" s="24" t="str">
        <f t="shared" si="236"/>
        <v/>
      </c>
      <c r="C5056" s="24" t="str">
        <f t="shared" si="237"/>
        <v/>
      </c>
      <c r="D5056" s="24">
        <v>2026</v>
      </c>
      <c r="E5056" s="7" t="s">
        <v>5369</v>
      </c>
      <c r="F5056" s="7" t="s">
        <v>5359</v>
      </c>
      <c r="G5056" s="7" t="s">
        <v>47</v>
      </c>
      <c r="H5056" s="7" t="s">
        <v>35</v>
      </c>
      <c r="I5056" s="8">
        <v>0.35299999999999998</v>
      </c>
      <c r="J5056" s="8">
        <v>0.36799999999999999</v>
      </c>
      <c r="K5056" s="8">
        <v>0.64700000000000002</v>
      </c>
      <c r="L5056" s="8">
        <v>1.0149999999999999</v>
      </c>
      <c r="M5056" s="7">
        <v>23</v>
      </c>
      <c r="N5056" s="7">
        <v>38</v>
      </c>
      <c r="O5056" s="7">
        <v>34</v>
      </c>
      <c r="P5056" s="7">
        <v>4</v>
      </c>
      <c r="Q5056" s="7">
        <v>12</v>
      </c>
      <c r="R5056" s="7">
        <v>4</v>
      </c>
      <c r="S5056" s="7">
        <v>0</v>
      </c>
      <c r="T5056" s="7">
        <v>2</v>
      </c>
      <c r="U5056" s="7">
        <v>8</v>
      </c>
      <c r="V5056" s="7">
        <v>0</v>
      </c>
      <c r="W5056" s="7">
        <v>2</v>
      </c>
      <c r="X5056" s="7">
        <v>12</v>
      </c>
      <c r="Y5056" s="7">
        <v>0</v>
      </c>
      <c r="Z5056" s="7">
        <v>0</v>
      </c>
      <c r="AA5056"/>
    </row>
    <row r="5057" spans="1:27" x14ac:dyDescent="0.25">
      <c r="A5057" s="24" t="str">
        <f t="shared" si="238"/>
        <v/>
      </c>
      <c r="B5057" s="24" t="str">
        <f t="shared" si="236"/>
        <v/>
      </c>
      <c r="C5057" s="24" t="str">
        <f t="shared" si="237"/>
        <v/>
      </c>
      <c r="D5057" s="24">
        <v>2026</v>
      </c>
      <c r="E5057" s="7" t="s">
        <v>5370</v>
      </c>
      <c r="F5057" s="7" t="s">
        <v>5359</v>
      </c>
      <c r="G5057" s="7" t="s">
        <v>47</v>
      </c>
      <c r="H5057" s="7" t="s">
        <v>42</v>
      </c>
      <c r="I5057" s="8">
        <v>0.32400000000000001</v>
      </c>
      <c r="J5057" s="8">
        <v>0.42899999999999999</v>
      </c>
      <c r="K5057" s="8">
        <v>0.38200000000000001</v>
      </c>
      <c r="L5057" s="8">
        <v>0.81100000000000005</v>
      </c>
      <c r="M5057" s="7">
        <v>19</v>
      </c>
      <c r="N5057" s="7">
        <v>45</v>
      </c>
      <c r="O5057" s="7">
        <v>34</v>
      </c>
      <c r="P5057" s="7">
        <v>5</v>
      </c>
      <c r="Q5057" s="7">
        <v>11</v>
      </c>
      <c r="R5057" s="7">
        <v>2</v>
      </c>
      <c r="S5057" s="7">
        <v>0</v>
      </c>
      <c r="T5057" s="7">
        <v>0</v>
      </c>
      <c r="U5057" s="7">
        <v>4</v>
      </c>
      <c r="V5057" s="7">
        <v>4</v>
      </c>
      <c r="W5057" s="7">
        <v>3</v>
      </c>
      <c r="X5057" s="7">
        <v>8</v>
      </c>
      <c r="Y5057" s="7">
        <v>0</v>
      </c>
      <c r="Z5057" s="7">
        <v>1</v>
      </c>
      <c r="AA5057"/>
    </row>
    <row r="5058" spans="1:27" x14ac:dyDescent="0.25">
      <c r="A5058" s="24" t="str">
        <f t="shared" si="238"/>
        <v/>
      </c>
      <c r="B5058" s="24" t="str">
        <f t="shared" ref="B5058:B5121" si="239">IF(COUNTIFS(Draft_Player,$E5058),COUNTIFS(Draft_Player,$E5058),"")</f>
        <v/>
      </c>
      <c r="C5058" s="24" t="str">
        <f t="shared" ref="C5058:C5121" si="240">IF(COUNTIFS(Transfers_Player,$E5058),COUNTIFS(Transfers_Player,$E5058),"")</f>
        <v/>
      </c>
      <c r="D5058" s="24">
        <v>2026</v>
      </c>
      <c r="E5058" s="7" t="s">
        <v>5371</v>
      </c>
      <c r="F5058" s="7" t="s">
        <v>5359</v>
      </c>
      <c r="G5058" s="7" t="s">
        <v>47</v>
      </c>
      <c r="H5058" s="7" t="s">
        <v>30</v>
      </c>
      <c r="I5058" s="8">
        <v>0.28899999999999998</v>
      </c>
      <c r="J5058" s="8">
        <v>0.38300000000000001</v>
      </c>
      <c r="K5058" s="8">
        <v>0.4</v>
      </c>
      <c r="L5058" s="8">
        <v>0.78300000000000003</v>
      </c>
      <c r="M5058" s="7">
        <v>36</v>
      </c>
      <c r="N5058" s="7">
        <v>113</v>
      </c>
      <c r="O5058" s="7">
        <v>90</v>
      </c>
      <c r="P5058" s="7">
        <v>17</v>
      </c>
      <c r="Q5058" s="7">
        <v>26</v>
      </c>
      <c r="R5058" s="7">
        <v>7</v>
      </c>
      <c r="S5058" s="7">
        <v>0</v>
      </c>
      <c r="T5058" s="7">
        <v>1</v>
      </c>
      <c r="U5058" s="7">
        <v>14</v>
      </c>
      <c r="V5058" s="7">
        <v>3</v>
      </c>
      <c r="W5058" s="7">
        <v>12</v>
      </c>
      <c r="X5058" s="7">
        <v>14</v>
      </c>
      <c r="Y5058" s="7">
        <v>2</v>
      </c>
      <c r="Z5058" s="7">
        <v>1</v>
      </c>
      <c r="AA5058"/>
    </row>
    <row r="5059" spans="1:27" x14ac:dyDescent="0.25">
      <c r="A5059" s="24" t="str">
        <f t="shared" ref="A5059:A5122" si="241">IF(OR(G5059="SR", G5059="GR"), 1, "")</f>
        <v/>
      </c>
      <c r="B5059" s="24" t="str">
        <f t="shared" si="239"/>
        <v/>
      </c>
      <c r="C5059" s="24" t="str">
        <f t="shared" si="240"/>
        <v/>
      </c>
      <c r="D5059" s="24">
        <v>2026</v>
      </c>
      <c r="E5059" s="7" t="s">
        <v>5372</v>
      </c>
      <c r="F5059" s="7" t="s">
        <v>5359</v>
      </c>
      <c r="G5059" s="7" t="s">
        <v>47</v>
      </c>
      <c r="H5059" s="7" t="s">
        <v>38</v>
      </c>
      <c r="I5059" s="8">
        <v>0.23499999999999999</v>
      </c>
      <c r="J5059" s="8">
        <v>0.35</v>
      </c>
      <c r="K5059" s="8">
        <v>0.41199999999999998</v>
      </c>
      <c r="L5059" s="8">
        <v>0.76200000000000001</v>
      </c>
      <c r="M5059" s="7">
        <v>6</v>
      </c>
      <c r="N5059" s="7">
        <v>20</v>
      </c>
      <c r="O5059" s="7">
        <v>17</v>
      </c>
      <c r="P5059" s="7">
        <v>3</v>
      </c>
      <c r="Q5059" s="7">
        <v>4</v>
      </c>
      <c r="R5059" s="7">
        <v>0</v>
      </c>
      <c r="S5059" s="7">
        <v>0</v>
      </c>
      <c r="T5059" s="7">
        <v>1</v>
      </c>
      <c r="U5059" s="7">
        <v>2</v>
      </c>
      <c r="V5059" s="7">
        <v>2</v>
      </c>
      <c r="W5059" s="7">
        <v>1</v>
      </c>
      <c r="X5059" s="7">
        <v>3</v>
      </c>
      <c r="Y5059" s="7">
        <v>0</v>
      </c>
      <c r="Z5059" s="7">
        <v>0</v>
      </c>
      <c r="AA5059"/>
    </row>
    <row r="5060" spans="1:27" x14ac:dyDescent="0.25">
      <c r="A5060" s="24" t="str">
        <f t="shared" si="241"/>
        <v/>
      </c>
      <c r="B5060" s="24" t="str">
        <f t="shared" si="239"/>
        <v/>
      </c>
      <c r="C5060" s="24" t="str">
        <f t="shared" si="240"/>
        <v/>
      </c>
      <c r="D5060" s="24">
        <v>2026</v>
      </c>
      <c r="E5060" s="7" t="s">
        <v>5373</v>
      </c>
      <c r="F5060" s="7" t="s">
        <v>5359</v>
      </c>
      <c r="G5060" s="7" t="s">
        <v>24</v>
      </c>
      <c r="H5060" s="7" t="s">
        <v>44</v>
      </c>
      <c r="I5060" s="8">
        <v>0.22900000000000001</v>
      </c>
      <c r="J5060" s="8">
        <v>0.30599999999999999</v>
      </c>
      <c r="K5060" s="8">
        <v>0.45700000000000002</v>
      </c>
      <c r="L5060" s="8">
        <v>0.76300000000000001</v>
      </c>
      <c r="M5060" s="7">
        <v>42</v>
      </c>
      <c r="N5060" s="7">
        <v>127</v>
      </c>
      <c r="O5060" s="7">
        <v>105</v>
      </c>
      <c r="P5060" s="7">
        <v>27</v>
      </c>
      <c r="Q5060" s="7">
        <v>24</v>
      </c>
      <c r="R5060" s="7">
        <v>6</v>
      </c>
      <c r="S5060" s="7">
        <v>0</v>
      </c>
      <c r="T5060" s="7">
        <v>6</v>
      </c>
      <c r="U5060" s="7">
        <v>20</v>
      </c>
      <c r="V5060" s="7">
        <v>2</v>
      </c>
      <c r="W5060" s="7">
        <v>11</v>
      </c>
      <c r="X5060" s="7">
        <v>31</v>
      </c>
      <c r="Y5060" s="7">
        <v>4</v>
      </c>
      <c r="Z5060" s="7">
        <v>0</v>
      </c>
      <c r="AA5060"/>
    </row>
    <row r="5061" spans="1:27" x14ac:dyDescent="0.25">
      <c r="A5061" s="24" t="str">
        <f t="shared" si="241"/>
        <v/>
      </c>
      <c r="B5061" s="24" t="str">
        <f t="shared" si="239"/>
        <v/>
      </c>
      <c r="C5061" s="24" t="str">
        <f t="shared" si="240"/>
        <v/>
      </c>
      <c r="D5061" s="24">
        <v>2026</v>
      </c>
      <c r="E5061" s="7" t="s">
        <v>5374</v>
      </c>
      <c r="F5061" s="7" t="s">
        <v>5359</v>
      </c>
      <c r="G5061" s="7" t="s">
        <v>47</v>
      </c>
      <c r="H5061" s="7" t="s">
        <v>30</v>
      </c>
      <c r="I5061" s="8">
        <v>0.17499999999999999</v>
      </c>
      <c r="J5061" s="8">
        <v>0.27700000000000002</v>
      </c>
      <c r="K5061" s="8">
        <v>0.25</v>
      </c>
      <c r="L5061" s="8">
        <v>0.52700000000000002</v>
      </c>
      <c r="M5061" s="7">
        <v>22</v>
      </c>
      <c r="N5061" s="7">
        <v>48</v>
      </c>
      <c r="O5061" s="7">
        <v>40</v>
      </c>
      <c r="P5061" s="7">
        <v>5</v>
      </c>
      <c r="Q5061" s="7">
        <v>7</v>
      </c>
      <c r="R5061" s="7">
        <v>3</v>
      </c>
      <c r="S5061" s="7">
        <v>0</v>
      </c>
      <c r="T5061" s="7">
        <v>0</v>
      </c>
      <c r="U5061" s="7">
        <v>5</v>
      </c>
      <c r="V5061" s="7">
        <v>0</v>
      </c>
      <c r="W5061" s="7">
        <v>6</v>
      </c>
      <c r="X5061" s="7">
        <v>14</v>
      </c>
      <c r="Y5061" s="7">
        <v>1</v>
      </c>
      <c r="Z5061" s="7">
        <v>1</v>
      </c>
      <c r="AA5061"/>
    </row>
    <row r="5062" spans="1:27" x14ac:dyDescent="0.25">
      <c r="A5062" s="24" t="str">
        <f t="shared" si="241"/>
        <v/>
      </c>
      <c r="B5062" s="24" t="str">
        <f t="shared" si="239"/>
        <v/>
      </c>
      <c r="C5062" s="24" t="str">
        <f t="shared" si="240"/>
        <v/>
      </c>
      <c r="D5062" s="24">
        <v>2026</v>
      </c>
      <c r="E5062" s="7" t="s">
        <v>5375</v>
      </c>
      <c r="F5062" s="7" t="s">
        <v>5359</v>
      </c>
      <c r="G5062" s="7" t="s">
        <v>37</v>
      </c>
      <c r="H5062" s="7" t="s">
        <v>30</v>
      </c>
      <c r="I5062" s="8">
        <v>0</v>
      </c>
      <c r="J5062" s="8">
        <v>0.5</v>
      </c>
      <c r="K5062" s="8">
        <v>0</v>
      </c>
      <c r="L5062" s="8">
        <v>0.5</v>
      </c>
      <c r="M5062" s="7">
        <v>3</v>
      </c>
      <c r="N5062" s="7">
        <v>4</v>
      </c>
      <c r="O5062" s="7">
        <v>2</v>
      </c>
      <c r="P5062" s="7">
        <v>1</v>
      </c>
      <c r="Q5062" s="7">
        <v>0</v>
      </c>
      <c r="R5062" s="7">
        <v>0</v>
      </c>
      <c r="S5062" s="7">
        <v>0</v>
      </c>
      <c r="T5062" s="7">
        <v>0</v>
      </c>
      <c r="U5062" s="7">
        <v>0</v>
      </c>
      <c r="V5062" s="7">
        <v>0</v>
      </c>
      <c r="W5062" s="7">
        <v>2</v>
      </c>
      <c r="X5062" s="7">
        <v>1</v>
      </c>
      <c r="Y5062" s="7">
        <v>0</v>
      </c>
      <c r="Z5062" s="7">
        <v>0</v>
      </c>
      <c r="AA5062"/>
    </row>
    <row r="5063" spans="1:27" x14ac:dyDescent="0.25">
      <c r="A5063" s="24" t="str">
        <f t="shared" si="241"/>
        <v/>
      </c>
      <c r="B5063" s="24" t="str">
        <f t="shared" si="239"/>
        <v/>
      </c>
      <c r="C5063" s="24">
        <f t="shared" si="240"/>
        <v>1</v>
      </c>
      <c r="D5063" s="24">
        <v>2026</v>
      </c>
      <c r="E5063" s="7" t="s">
        <v>5376</v>
      </c>
      <c r="F5063" s="7" t="s">
        <v>5377</v>
      </c>
      <c r="G5063" s="7" t="s">
        <v>37</v>
      </c>
      <c r="H5063" s="7" t="s">
        <v>44</v>
      </c>
      <c r="I5063" s="8">
        <v>0.40600000000000003</v>
      </c>
      <c r="J5063" s="8">
        <v>0.49</v>
      </c>
      <c r="K5063" s="8">
        <v>0.63400000000000001</v>
      </c>
      <c r="L5063" s="8">
        <v>1.125</v>
      </c>
      <c r="M5063" s="7">
        <v>45</v>
      </c>
      <c r="N5063" s="7">
        <v>209</v>
      </c>
      <c r="O5063" s="7">
        <v>175</v>
      </c>
      <c r="P5063" s="7">
        <v>40</v>
      </c>
      <c r="Q5063" s="7">
        <v>71</v>
      </c>
      <c r="R5063" s="7">
        <v>10</v>
      </c>
      <c r="S5063" s="7">
        <v>0</v>
      </c>
      <c r="T5063" s="7">
        <v>10</v>
      </c>
      <c r="U5063" s="7">
        <v>43</v>
      </c>
      <c r="V5063" s="7">
        <v>8</v>
      </c>
      <c r="W5063" s="7">
        <v>23</v>
      </c>
      <c r="X5063" s="7">
        <v>25</v>
      </c>
      <c r="Y5063" s="7">
        <v>2</v>
      </c>
      <c r="Z5063" s="7">
        <v>2</v>
      </c>
      <c r="AA5063"/>
    </row>
    <row r="5064" spans="1:27" x14ac:dyDescent="0.25">
      <c r="A5064" s="24" t="str">
        <f t="shared" si="241"/>
        <v/>
      </c>
      <c r="B5064" s="24" t="str">
        <f t="shared" si="239"/>
        <v/>
      </c>
      <c r="C5064" s="24" t="str">
        <f t="shared" si="240"/>
        <v/>
      </c>
      <c r="D5064" s="24">
        <v>2026</v>
      </c>
      <c r="E5064" s="7" t="s">
        <v>5378</v>
      </c>
      <c r="F5064" s="7" t="s">
        <v>5377</v>
      </c>
      <c r="G5064" s="7" t="s">
        <v>47</v>
      </c>
      <c r="H5064" s="7" t="s">
        <v>40</v>
      </c>
      <c r="I5064" s="8">
        <v>0.34699999999999998</v>
      </c>
      <c r="J5064" s="8">
        <v>0.40500000000000003</v>
      </c>
      <c r="K5064" s="8">
        <v>0.505</v>
      </c>
      <c r="L5064" s="8">
        <v>0.90900000000000003</v>
      </c>
      <c r="M5064" s="7">
        <v>59</v>
      </c>
      <c r="N5064" s="7">
        <v>256</v>
      </c>
      <c r="O5064" s="7">
        <v>222</v>
      </c>
      <c r="P5064" s="7">
        <v>51</v>
      </c>
      <c r="Q5064" s="7">
        <v>77</v>
      </c>
      <c r="R5064" s="7">
        <v>15</v>
      </c>
      <c r="S5064" s="7">
        <v>1</v>
      </c>
      <c r="T5064" s="7">
        <v>6</v>
      </c>
      <c r="U5064" s="7">
        <v>48</v>
      </c>
      <c r="V5064" s="7">
        <v>7</v>
      </c>
      <c r="W5064" s="7">
        <v>18</v>
      </c>
      <c r="X5064" s="7">
        <v>35</v>
      </c>
      <c r="Y5064" s="7">
        <v>13</v>
      </c>
      <c r="Z5064" s="7">
        <v>2</v>
      </c>
      <c r="AA5064"/>
    </row>
    <row r="5065" spans="1:27" x14ac:dyDescent="0.25">
      <c r="A5065" s="24" t="str">
        <f t="shared" si="241"/>
        <v/>
      </c>
      <c r="B5065" s="24" t="str">
        <f t="shared" si="239"/>
        <v/>
      </c>
      <c r="C5065" s="24" t="str">
        <f t="shared" si="240"/>
        <v/>
      </c>
      <c r="D5065" s="24">
        <v>2026</v>
      </c>
      <c r="E5065" s="7" t="s">
        <v>5379</v>
      </c>
      <c r="F5065" s="7" t="s">
        <v>5377</v>
      </c>
      <c r="G5065" s="7" t="s">
        <v>37</v>
      </c>
      <c r="H5065" s="7" t="s">
        <v>35</v>
      </c>
      <c r="I5065" s="8">
        <v>0.34200000000000003</v>
      </c>
      <c r="J5065" s="8">
        <v>0.40699999999999997</v>
      </c>
      <c r="K5065" s="8">
        <v>0.41099999999999998</v>
      </c>
      <c r="L5065" s="8">
        <v>0.81699999999999995</v>
      </c>
      <c r="M5065" s="7">
        <v>51</v>
      </c>
      <c r="N5065" s="7">
        <v>224</v>
      </c>
      <c r="O5065" s="7">
        <v>190</v>
      </c>
      <c r="P5065" s="7">
        <v>39</v>
      </c>
      <c r="Q5065" s="7">
        <v>65</v>
      </c>
      <c r="R5065" s="7">
        <v>8</v>
      </c>
      <c r="S5065" s="7">
        <v>1</v>
      </c>
      <c r="T5065" s="7">
        <v>1</v>
      </c>
      <c r="U5065" s="7">
        <v>33</v>
      </c>
      <c r="V5065" s="7">
        <v>9</v>
      </c>
      <c r="W5065" s="7">
        <v>13</v>
      </c>
      <c r="X5065" s="7">
        <v>34</v>
      </c>
      <c r="Y5065" s="7">
        <v>18</v>
      </c>
      <c r="Z5065" s="7">
        <v>6</v>
      </c>
      <c r="AA5065"/>
    </row>
    <row r="5066" spans="1:27" x14ac:dyDescent="0.25">
      <c r="A5066" s="24" t="str">
        <f t="shared" si="241"/>
        <v/>
      </c>
      <c r="B5066" s="24">
        <f t="shared" si="239"/>
        <v>1</v>
      </c>
      <c r="C5066" s="24" t="str">
        <f t="shared" si="240"/>
        <v/>
      </c>
      <c r="D5066" s="24">
        <v>2026</v>
      </c>
      <c r="E5066" s="7" t="s">
        <v>5380</v>
      </c>
      <c r="F5066" s="7" t="s">
        <v>5377</v>
      </c>
      <c r="G5066" s="7" t="s">
        <v>37</v>
      </c>
      <c r="H5066" s="7" t="s">
        <v>42</v>
      </c>
      <c r="I5066" s="8">
        <v>0.34</v>
      </c>
      <c r="J5066" s="8">
        <v>0.45100000000000001</v>
      </c>
      <c r="K5066" s="8">
        <v>0.5</v>
      </c>
      <c r="L5066" s="8">
        <v>0.95099999999999996</v>
      </c>
      <c r="M5066" s="7">
        <v>59</v>
      </c>
      <c r="N5066" s="7">
        <v>307</v>
      </c>
      <c r="O5066" s="7">
        <v>250</v>
      </c>
      <c r="P5066" s="7">
        <v>61</v>
      </c>
      <c r="Q5066" s="7">
        <v>85</v>
      </c>
      <c r="R5066" s="7">
        <v>17</v>
      </c>
      <c r="S5066" s="7">
        <v>1</v>
      </c>
      <c r="T5066" s="7">
        <v>7</v>
      </c>
      <c r="U5066" s="7">
        <v>52</v>
      </c>
      <c r="V5066" s="7">
        <v>9</v>
      </c>
      <c r="W5066" s="7">
        <v>43</v>
      </c>
      <c r="X5066" s="7">
        <v>27</v>
      </c>
      <c r="Y5066" s="7">
        <v>17</v>
      </c>
      <c r="Z5066" s="7">
        <v>1</v>
      </c>
      <c r="AA5066"/>
    </row>
    <row r="5067" spans="1:27" x14ac:dyDescent="0.25">
      <c r="A5067" s="24">
        <f t="shared" si="241"/>
        <v>1</v>
      </c>
      <c r="B5067" s="24" t="str">
        <f t="shared" si="239"/>
        <v/>
      </c>
      <c r="C5067" s="24" t="str">
        <f t="shared" si="240"/>
        <v/>
      </c>
      <c r="D5067" s="24">
        <v>2026</v>
      </c>
      <c r="E5067" s="7" t="s">
        <v>5382</v>
      </c>
      <c r="F5067" s="7" t="s">
        <v>5377</v>
      </c>
      <c r="G5067" s="7" t="s">
        <v>29</v>
      </c>
      <c r="H5067" s="7" t="s">
        <v>25</v>
      </c>
      <c r="I5067" s="8">
        <v>0.31900000000000001</v>
      </c>
      <c r="J5067" s="8">
        <v>0.46300000000000002</v>
      </c>
      <c r="K5067" s="8">
        <v>0.42799999999999999</v>
      </c>
      <c r="L5067" s="8">
        <v>0.89</v>
      </c>
      <c r="M5067" s="7">
        <v>53</v>
      </c>
      <c r="N5067" s="7">
        <v>223</v>
      </c>
      <c r="O5067" s="7">
        <v>166</v>
      </c>
      <c r="P5067" s="7">
        <v>42</v>
      </c>
      <c r="Q5067" s="7">
        <v>53</v>
      </c>
      <c r="R5067" s="7">
        <v>9</v>
      </c>
      <c r="S5067" s="7">
        <v>0</v>
      </c>
      <c r="T5067" s="7">
        <v>3</v>
      </c>
      <c r="U5067" s="7">
        <v>35</v>
      </c>
      <c r="V5067" s="7">
        <v>14</v>
      </c>
      <c r="W5067" s="7">
        <v>32</v>
      </c>
      <c r="X5067" s="7">
        <v>40</v>
      </c>
      <c r="Y5067" s="7">
        <v>4</v>
      </c>
      <c r="Z5067" s="7">
        <v>0</v>
      </c>
      <c r="AA5067"/>
    </row>
    <row r="5068" spans="1:27" x14ac:dyDescent="0.25">
      <c r="A5068" s="24" t="str">
        <f t="shared" si="241"/>
        <v/>
      </c>
      <c r="B5068" s="24" t="str">
        <f t="shared" si="239"/>
        <v/>
      </c>
      <c r="C5068" s="24" t="str">
        <f t="shared" si="240"/>
        <v/>
      </c>
      <c r="D5068" s="24">
        <v>2026</v>
      </c>
      <c r="E5068" s="7" t="s">
        <v>5381</v>
      </c>
      <c r="F5068" s="7" t="s">
        <v>5377</v>
      </c>
      <c r="G5068" s="7" t="s">
        <v>24</v>
      </c>
      <c r="H5068" s="7" t="s">
        <v>30</v>
      </c>
      <c r="I5068" s="8">
        <v>0.318</v>
      </c>
      <c r="J5068" s="8">
        <v>0.38600000000000001</v>
      </c>
      <c r="K5068" s="8">
        <v>0.51400000000000001</v>
      </c>
      <c r="L5068" s="8">
        <v>0.89900000000000002</v>
      </c>
      <c r="M5068" s="7">
        <v>57</v>
      </c>
      <c r="N5068" s="7">
        <v>250</v>
      </c>
      <c r="O5068" s="7">
        <v>220</v>
      </c>
      <c r="P5068" s="7">
        <v>34</v>
      </c>
      <c r="Q5068" s="7">
        <v>70</v>
      </c>
      <c r="R5068" s="7">
        <v>16</v>
      </c>
      <c r="S5068" s="7">
        <v>3</v>
      </c>
      <c r="T5068" s="7">
        <v>7</v>
      </c>
      <c r="U5068" s="7">
        <v>56</v>
      </c>
      <c r="V5068" s="7">
        <v>4</v>
      </c>
      <c r="W5068" s="7">
        <v>22</v>
      </c>
      <c r="X5068" s="7">
        <v>47</v>
      </c>
      <c r="Y5068" s="7">
        <v>1</v>
      </c>
      <c r="Z5068" s="7">
        <v>2</v>
      </c>
      <c r="AA5068"/>
    </row>
    <row r="5069" spans="1:27" x14ac:dyDescent="0.25">
      <c r="A5069" s="24" t="str">
        <f t="shared" si="241"/>
        <v/>
      </c>
      <c r="B5069" s="24" t="str">
        <f t="shared" si="239"/>
        <v/>
      </c>
      <c r="C5069" s="24">
        <f t="shared" si="240"/>
        <v>1</v>
      </c>
      <c r="D5069" s="24">
        <v>2026</v>
      </c>
      <c r="E5069" s="7" t="s">
        <v>5383</v>
      </c>
      <c r="F5069" s="7" t="s">
        <v>5377</v>
      </c>
      <c r="G5069" s="7" t="s">
        <v>37</v>
      </c>
      <c r="H5069" s="7" t="s">
        <v>33</v>
      </c>
      <c r="I5069" s="8">
        <v>0.312</v>
      </c>
      <c r="J5069" s="8">
        <v>0.46899999999999997</v>
      </c>
      <c r="K5069" s="8">
        <v>0.42299999999999999</v>
      </c>
      <c r="L5069" s="8">
        <v>0.89200000000000002</v>
      </c>
      <c r="M5069" s="7">
        <v>59</v>
      </c>
      <c r="N5069" s="7">
        <v>292</v>
      </c>
      <c r="O5069" s="7">
        <v>215</v>
      </c>
      <c r="P5069" s="7">
        <v>55</v>
      </c>
      <c r="Q5069" s="7">
        <v>67</v>
      </c>
      <c r="R5069" s="7">
        <v>4</v>
      </c>
      <c r="S5069" s="7">
        <v>1</v>
      </c>
      <c r="T5069" s="7">
        <v>6</v>
      </c>
      <c r="U5069" s="7">
        <v>47</v>
      </c>
      <c r="V5069" s="7">
        <v>17</v>
      </c>
      <c r="W5069" s="7">
        <v>51</v>
      </c>
      <c r="X5069" s="7">
        <v>37</v>
      </c>
      <c r="Y5069" s="7">
        <v>8</v>
      </c>
      <c r="Z5069" s="7">
        <v>3</v>
      </c>
      <c r="AA5069"/>
    </row>
    <row r="5070" spans="1:27" x14ac:dyDescent="0.25">
      <c r="A5070" s="24">
        <f t="shared" si="241"/>
        <v>1</v>
      </c>
      <c r="B5070" s="24" t="str">
        <f t="shared" si="239"/>
        <v/>
      </c>
      <c r="C5070" s="24" t="str">
        <f t="shared" si="240"/>
        <v/>
      </c>
      <c r="D5070" s="24">
        <v>2026</v>
      </c>
      <c r="E5070" s="7" t="s">
        <v>5384</v>
      </c>
      <c r="F5070" s="7" t="s">
        <v>5377</v>
      </c>
      <c r="G5070" s="7" t="s">
        <v>29</v>
      </c>
      <c r="H5070" s="7" t="s">
        <v>35</v>
      </c>
      <c r="I5070" s="8">
        <v>0.28999999999999998</v>
      </c>
      <c r="J5070" s="8">
        <v>0.44600000000000001</v>
      </c>
      <c r="K5070" s="8">
        <v>0.36399999999999999</v>
      </c>
      <c r="L5070" s="8">
        <v>0.81100000000000005</v>
      </c>
      <c r="M5070" s="7">
        <v>46</v>
      </c>
      <c r="N5070" s="7">
        <v>144</v>
      </c>
      <c r="O5070" s="7">
        <v>107</v>
      </c>
      <c r="P5070" s="7">
        <v>24</v>
      </c>
      <c r="Q5070" s="7">
        <v>31</v>
      </c>
      <c r="R5070" s="7">
        <v>5</v>
      </c>
      <c r="S5070" s="7">
        <v>0</v>
      </c>
      <c r="T5070" s="7">
        <v>1</v>
      </c>
      <c r="U5070" s="7">
        <v>14</v>
      </c>
      <c r="V5070" s="7">
        <v>9</v>
      </c>
      <c r="W5070" s="7">
        <v>22</v>
      </c>
      <c r="X5070" s="7">
        <v>22</v>
      </c>
      <c r="Y5070" s="7">
        <v>5</v>
      </c>
      <c r="Z5070" s="7">
        <v>2</v>
      </c>
      <c r="AA5070"/>
    </row>
    <row r="5071" spans="1:27" x14ac:dyDescent="0.25">
      <c r="A5071" s="24">
        <f t="shared" si="241"/>
        <v>1</v>
      </c>
      <c r="B5071" s="24" t="str">
        <f t="shared" si="239"/>
        <v/>
      </c>
      <c r="C5071" s="24" t="str">
        <f t="shared" si="240"/>
        <v/>
      </c>
      <c r="D5071" s="24">
        <v>2026</v>
      </c>
      <c r="E5071" s="7" t="s">
        <v>5386</v>
      </c>
      <c r="F5071" s="7" t="s">
        <v>5377</v>
      </c>
      <c r="G5071" s="7" t="s">
        <v>29</v>
      </c>
      <c r="H5071" s="7" t="s">
        <v>164</v>
      </c>
      <c r="I5071" s="8">
        <v>0.5</v>
      </c>
      <c r="J5071" s="8">
        <v>0.5</v>
      </c>
      <c r="K5071" s="8">
        <v>0.5</v>
      </c>
      <c r="L5071" s="8">
        <v>1</v>
      </c>
      <c r="M5071" s="7">
        <v>3</v>
      </c>
      <c r="N5071" s="7">
        <v>3</v>
      </c>
      <c r="O5071" s="7">
        <v>2</v>
      </c>
      <c r="P5071" s="7">
        <v>4</v>
      </c>
      <c r="Q5071" s="7">
        <v>1</v>
      </c>
      <c r="R5071" s="7">
        <v>0</v>
      </c>
      <c r="S5071" s="7">
        <v>0</v>
      </c>
      <c r="T5071" s="7">
        <v>0</v>
      </c>
      <c r="U5071" s="7">
        <v>0</v>
      </c>
      <c r="V5071" s="7">
        <v>0</v>
      </c>
      <c r="W5071" s="7">
        <v>0</v>
      </c>
      <c r="X5071" s="7">
        <v>1</v>
      </c>
      <c r="Y5071" s="7">
        <v>0</v>
      </c>
      <c r="Z5071" s="7">
        <v>0</v>
      </c>
      <c r="AA5071"/>
    </row>
    <row r="5072" spans="1:27" x14ac:dyDescent="0.25">
      <c r="A5072" s="24" t="str">
        <f t="shared" si="241"/>
        <v/>
      </c>
      <c r="B5072" s="24" t="str">
        <f t="shared" si="239"/>
        <v/>
      </c>
      <c r="C5072" s="24">
        <f t="shared" si="240"/>
        <v>1</v>
      </c>
      <c r="D5072" s="24">
        <v>2026</v>
      </c>
      <c r="E5072" s="7" t="s">
        <v>5387</v>
      </c>
      <c r="F5072" s="7" t="s">
        <v>5377</v>
      </c>
      <c r="G5072" s="7" t="s">
        <v>24</v>
      </c>
      <c r="H5072" s="7" t="s">
        <v>64</v>
      </c>
      <c r="I5072" s="8">
        <v>0.25</v>
      </c>
      <c r="J5072" s="8">
        <v>0.4</v>
      </c>
      <c r="K5072" s="8">
        <v>0.25</v>
      </c>
      <c r="L5072" s="8">
        <v>0.65</v>
      </c>
      <c r="M5072" s="7">
        <v>4</v>
      </c>
      <c r="N5072" s="7">
        <v>5</v>
      </c>
      <c r="O5072" s="7">
        <v>4</v>
      </c>
      <c r="P5072" s="7">
        <v>0</v>
      </c>
      <c r="Q5072" s="7">
        <v>1</v>
      </c>
      <c r="R5072" s="7">
        <v>0</v>
      </c>
      <c r="S5072" s="7">
        <v>0</v>
      </c>
      <c r="T5072" s="7">
        <v>0</v>
      </c>
      <c r="U5072" s="7">
        <v>0</v>
      </c>
      <c r="V5072" s="7">
        <v>0</v>
      </c>
      <c r="W5072" s="7">
        <v>1</v>
      </c>
      <c r="X5072" s="7">
        <v>3</v>
      </c>
      <c r="Y5072" s="7">
        <v>0</v>
      </c>
      <c r="Z5072" s="7">
        <v>0</v>
      </c>
      <c r="AA5072"/>
    </row>
    <row r="5073" spans="1:27" x14ac:dyDescent="0.25">
      <c r="A5073" s="24" t="str">
        <f t="shared" si="241"/>
        <v/>
      </c>
      <c r="B5073" s="24" t="str">
        <f t="shared" si="239"/>
        <v/>
      </c>
      <c r="C5073" s="24" t="str">
        <f t="shared" si="240"/>
        <v/>
      </c>
      <c r="D5073" s="24">
        <v>2026</v>
      </c>
      <c r="E5073" s="7" t="s">
        <v>5388</v>
      </c>
      <c r="F5073" s="7" t="s">
        <v>5377</v>
      </c>
      <c r="G5073" s="7" t="s">
        <v>47</v>
      </c>
      <c r="H5073" s="7" t="s">
        <v>164</v>
      </c>
      <c r="I5073" s="8">
        <v>0.25</v>
      </c>
      <c r="J5073" s="8">
        <v>0.4</v>
      </c>
      <c r="K5073" s="8">
        <v>0.25</v>
      </c>
      <c r="L5073" s="8">
        <v>0.65</v>
      </c>
      <c r="M5073" s="7">
        <v>3</v>
      </c>
      <c r="N5073" s="7">
        <v>5</v>
      </c>
      <c r="O5073" s="7">
        <v>4</v>
      </c>
      <c r="P5073" s="7">
        <v>1</v>
      </c>
      <c r="Q5073" s="7">
        <v>1</v>
      </c>
      <c r="R5073" s="7">
        <v>0</v>
      </c>
      <c r="S5073" s="7">
        <v>0</v>
      </c>
      <c r="T5073" s="7">
        <v>0</v>
      </c>
      <c r="U5073" s="7">
        <v>0</v>
      </c>
      <c r="V5073" s="7">
        <v>1</v>
      </c>
      <c r="W5073" s="7">
        <v>0</v>
      </c>
      <c r="X5073" s="7">
        <v>1</v>
      </c>
      <c r="Y5073" s="7">
        <v>0</v>
      </c>
      <c r="Z5073" s="7">
        <v>0</v>
      </c>
      <c r="AA5073"/>
    </row>
    <row r="5074" spans="1:27" x14ac:dyDescent="0.25">
      <c r="A5074" s="24">
        <f t="shared" si="241"/>
        <v>1</v>
      </c>
      <c r="B5074" s="24" t="str">
        <f t="shared" si="239"/>
        <v/>
      </c>
      <c r="C5074" s="24" t="str">
        <f t="shared" si="240"/>
        <v/>
      </c>
      <c r="D5074" s="24">
        <v>2026</v>
      </c>
      <c r="E5074" s="7" t="s">
        <v>5385</v>
      </c>
      <c r="F5074" s="7" t="s">
        <v>5377</v>
      </c>
      <c r="G5074" s="7" t="s">
        <v>29</v>
      </c>
      <c r="H5074" s="7" t="s">
        <v>33</v>
      </c>
      <c r="I5074" s="8">
        <v>0.248</v>
      </c>
      <c r="J5074" s="8">
        <v>0.38</v>
      </c>
      <c r="K5074" s="8">
        <v>0.38500000000000001</v>
      </c>
      <c r="L5074" s="8">
        <v>0.76500000000000001</v>
      </c>
      <c r="M5074" s="7">
        <v>44</v>
      </c>
      <c r="N5074" s="7">
        <v>156</v>
      </c>
      <c r="O5074" s="7">
        <v>117</v>
      </c>
      <c r="P5074" s="7">
        <v>24</v>
      </c>
      <c r="Q5074" s="7">
        <v>29</v>
      </c>
      <c r="R5074" s="7">
        <v>1</v>
      </c>
      <c r="S5074" s="7">
        <v>0</v>
      </c>
      <c r="T5074" s="7">
        <v>5</v>
      </c>
      <c r="U5074" s="7">
        <v>18</v>
      </c>
      <c r="V5074" s="7">
        <v>7</v>
      </c>
      <c r="W5074" s="7">
        <v>18</v>
      </c>
      <c r="X5074" s="7">
        <v>25</v>
      </c>
      <c r="Y5074" s="7">
        <v>5</v>
      </c>
      <c r="Z5074" s="7">
        <v>0</v>
      </c>
      <c r="AA5074"/>
    </row>
    <row r="5075" spans="1:27" x14ac:dyDescent="0.25">
      <c r="A5075" s="24" t="str">
        <f t="shared" si="241"/>
        <v/>
      </c>
      <c r="B5075" s="24" t="str">
        <f t="shared" si="239"/>
        <v/>
      </c>
      <c r="C5075" s="24" t="str">
        <f t="shared" si="240"/>
        <v/>
      </c>
      <c r="D5075" s="24">
        <v>2026</v>
      </c>
      <c r="E5075" s="7" t="s">
        <v>5389</v>
      </c>
      <c r="F5075" s="7" t="s">
        <v>5377</v>
      </c>
      <c r="G5075" s="7" t="s">
        <v>47</v>
      </c>
      <c r="H5075" s="7" t="s">
        <v>27</v>
      </c>
      <c r="I5075" s="8">
        <v>0.23599999999999999</v>
      </c>
      <c r="J5075" s="8">
        <v>0.40400000000000003</v>
      </c>
      <c r="K5075" s="8">
        <v>0.26400000000000001</v>
      </c>
      <c r="L5075" s="8">
        <v>0.66800000000000004</v>
      </c>
      <c r="M5075" s="7">
        <v>43</v>
      </c>
      <c r="N5075" s="7">
        <v>154</v>
      </c>
      <c r="O5075" s="7">
        <v>110</v>
      </c>
      <c r="P5075" s="7">
        <v>31</v>
      </c>
      <c r="Q5075" s="7">
        <v>26</v>
      </c>
      <c r="R5075" s="7">
        <v>3</v>
      </c>
      <c r="S5075" s="7">
        <v>0</v>
      </c>
      <c r="T5075" s="7">
        <v>0</v>
      </c>
      <c r="U5075" s="7">
        <v>16</v>
      </c>
      <c r="V5075" s="7">
        <v>4</v>
      </c>
      <c r="W5075" s="7">
        <v>29</v>
      </c>
      <c r="X5075" s="7">
        <v>23</v>
      </c>
      <c r="Y5075" s="7">
        <v>4</v>
      </c>
      <c r="Z5075" s="7">
        <v>3</v>
      </c>
      <c r="AA5075"/>
    </row>
    <row r="5076" spans="1:27" x14ac:dyDescent="0.25">
      <c r="A5076" s="24">
        <f t="shared" si="241"/>
        <v>1</v>
      </c>
      <c r="B5076" s="24" t="str">
        <f t="shared" si="239"/>
        <v/>
      </c>
      <c r="C5076" s="24" t="str">
        <f t="shared" si="240"/>
        <v/>
      </c>
      <c r="D5076" s="24">
        <v>2026</v>
      </c>
      <c r="E5076" s="7" t="s">
        <v>5390</v>
      </c>
      <c r="F5076" s="7" t="s">
        <v>5377</v>
      </c>
      <c r="G5076" s="7" t="s">
        <v>29</v>
      </c>
      <c r="H5076" s="7" t="s">
        <v>25</v>
      </c>
      <c r="I5076" s="8">
        <v>0.22500000000000001</v>
      </c>
      <c r="J5076" s="8">
        <v>0.39800000000000002</v>
      </c>
      <c r="K5076" s="8">
        <v>0.3</v>
      </c>
      <c r="L5076" s="8">
        <v>0.69799999999999995</v>
      </c>
      <c r="M5076" s="7">
        <v>32</v>
      </c>
      <c r="N5076" s="7">
        <v>110</v>
      </c>
      <c r="O5076" s="7">
        <v>80</v>
      </c>
      <c r="P5076" s="7">
        <v>17</v>
      </c>
      <c r="Q5076" s="7">
        <v>18</v>
      </c>
      <c r="R5076" s="7">
        <v>2</v>
      </c>
      <c r="S5076" s="7">
        <v>2</v>
      </c>
      <c r="T5076" s="7">
        <v>0</v>
      </c>
      <c r="U5076" s="7">
        <v>6</v>
      </c>
      <c r="V5076" s="7">
        <v>3</v>
      </c>
      <c r="W5076" s="7">
        <v>20</v>
      </c>
      <c r="X5076" s="7">
        <v>14</v>
      </c>
      <c r="Y5076" s="7">
        <v>0</v>
      </c>
      <c r="Z5076" s="7">
        <v>0</v>
      </c>
      <c r="AA5076"/>
    </row>
    <row r="5077" spans="1:27" x14ac:dyDescent="0.25">
      <c r="A5077" s="24" t="str">
        <f t="shared" si="241"/>
        <v/>
      </c>
      <c r="B5077" s="24" t="str">
        <f t="shared" si="239"/>
        <v/>
      </c>
      <c r="C5077" s="24">
        <f t="shared" si="240"/>
        <v>1</v>
      </c>
      <c r="D5077" s="24">
        <v>2026</v>
      </c>
      <c r="E5077" s="7" t="s">
        <v>103</v>
      </c>
      <c r="F5077" s="7" t="s">
        <v>5377</v>
      </c>
      <c r="G5077" s="7" t="s">
        <v>24</v>
      </c>
      <c r="H5077" s="7" t="s">
        <v>38</v>
      </c>
      <c r="I5077" s="8">
        <v>0.219</v>
      </c>
      <c r="J5077" s="8">
        <v>0.504</v>
      </c>
      <c r="K5077" s="8">
        <v>0.34200000000000003</v>
      </c>
      <c r="L5077" s="8">
        <v>0.84699999999999998</v>
      </c>
      <c r="M5077" s="7">
        <v>40</v>
      </c>
      <c r="N5077" s="7">
        <v>117</v>
      </c>
      <c r="O5077" s="7">
        <v>73</v>
      </c>
      <c r="P5077" s="7">
        <v>17</v>
      </c>
      <c r="Q5077" s="7">
        <v>16</v>
      </c>
      <c r="R5077" s="7">
        <v>1</v>
      </c>
      <c r="S5077" s="7">
        <v>1</v>
      </c>
      <c r="T5077" s="7">
        <v>2</v>
      </c>
      <c r="U5077" s="7">
        <v>17</v>
      </c>
      <c r="V5077" s="7">
        <v>9</v>
      </c>
      <c r="W5077" s="7">
        <v>34</v>
      </c>
      <c r="X5077" s="7">
        <v>22</v>
      </c>
      <c r="Y5077" s="7">
        <v>1</v>
      </c>
      <c r="Z5077" s="7">
        <v>1</v>
      </c>
      <c r="AA5077"/>
    </row>
    <row r="5078" spans="1:27" x14ac:dyDescent="0.25">
      <c r="A5078" s="24">
        <f t="shared" si="241"/>
        <v>1</v>
      </c>
      <c r="B5078" s="24" t="str">
        <f t="shared" si="239"/>
        <v/>
      </c>
      <c r="C5078" s="24" t="str">
        <f t="shared" si="240"/>
        <v/>
      </c>
      <c r="D5078" s="24">
        <v>2026</v>
      </c>
      <c r="E5078" s="7" t="s">
        <v>5391</v>
      </c>
      <c r="F5078" s="7" t="s">
        <v>5377</v>
      </c>
      <c r="G5078" s="7" t="s">
        <v>29</v>
      </c>
      <c r="H5078" s="7" t="s">
        <v>44</v>
      </c>
      <c r="I5078" s="8">
        <v>0.122</v>
      </c>
      <c r="J5078" s="8">
        <v>0.28799999999999998</v>
      </c>
      <c r="K5078" s="8">
        <v>0.19500000000000001</v>
      </c>
      <c r="L5078" s="8">
        <v>0.48399999999999999</v>
      </c>
      <c r="M5078" s="7">
        <v>24</v>
      </c>
      <c r="N5078" s="7">
        <v>52</v>
      </c>
      <c r="O5078" s="7">
        <v>41</v>
      </c>
      <c r="P5078" s="7">
        <v>7</v>
      </c>
      <c r="Q5078" s="7">
        <v>5</v>
      </c>
      <c r="R5078" s="7">
        <v>0</v>
      </c>
      <c r="S5078" s="7">
        <v>0</v>
      </c>
      <c r="T5078" s="7">
        <v>1</v>
      </c>
      <c r="U5078" s="7">
        <v>8</v>
      </c>
      <c r="V5078" s="7">
        <v>4</v>
      </c>
      <c r="W5078" s="7">
        <v>6</v>
      </c>
      <c r="X5078" s="7">
        <v>18</v>
      </c>
      <c r="Y5078" s="7">
        <v>0</v>
      </c>
      <c r="Z5078" s="7">
        <v>0</v>
      </c>
      <c r="AA5078"/>
    </row>
    <row r="5079" spans="1:27" x14ac:dyDescent="0.25">
      <c r="A5079" s="24" t="str">
        <f t="shared" si="241"/>
        <v/>
      </c>
      <c r="B5079" s="24" t="str">
        <f t="shared" si="239"/>
        <v/>
      </c>
      <c r="C5079" s="24" t="str">
        <f t="shared" si="240"/>
        <v/>
      </c>
      <c r="D5079" s="24">
        <v>2026</v>
      </c>
      <c r="E5079" s="7" t="s">
        <v>5392</v>
      </c>
      <c r="F5079" s="7" t="s">
        <v>5377</v>
      </c>
      <c r="G5079" s="7" t="s">
        <v>37</v>
      </c>
      <c r="H5079" s="7" t="s">
        <v>35</v>
      </c>
      <c r="I5079" s="8">
        <v>8.6999999999999994E-2</v>
      </c>
      <c r="J5079" s="8">
        <v>0.27600000000000002</v>
      </c>
      <c r="K5079" s="8">
        <v>0.13</v>
      </c>
      <c r="L5079" s="8">
        <v>0.40600000000000003</v>
      </c>
      <c r="M5079" s="7">
        <v>18</v>
      </c>
      <c r="N5079" s="7">
        <v>29</v>
      </c>
      <c r="O5079" s="7">
        <v>23</v>
      </c>
      <c r="P5079" s="7">
        <v>2</v>
      </c>
      <c r="Q5079" s="7">
        <v>2</v>
      </c>
      <c r="R5079" s="7">
        <v>1</v>
      </c>
      <c r="S5079" s="7">
        <v>0</v>
      </c>
      <c r="T5079" s="7">
        <v>0</v>
      </c>
      <c r="U5079" s="7">
        <v>4</v>
      </c>
      <c r="V5079" s="7">
        <v>2</v>
      </c>
      <c r="W5079" s="7">
        <v>4</v>
      </c>
      <c r="X5079" s="7">
        <v>8</v>
      </c>
      <c r="Y5079" s="7">
        <v>0</v>
      </c>
      <c r="Z5079" s="7">
        <v>0</v>
      </c>
      <c r="AA5079"/>
    </row>
    <row r="5080" spans="1:27" x14ac:dyDescent="0.25">
      <c r="A5080" s="24" t="str">
        <f t="shared" si="241"/>
        <v/>
      </c>
      <c r="B5080" s="24" t="str">
        <f t="shared" si="239"/>
        <v/>
      </c>
      <c r="C5080" s="24" t="str">
        <f t="shared" si="240"/>
        <v/>
      </c>
      <c r="D5080" s="24">
        <v>2026</v>
      </c>
      <c r="E5080" s="7" t="s">
        <v>5393</v>
      </c>
      <c r="F5080" s="7" t="s">
        <v>5377</v>
      </c>
      <c r="G5080" s="7" t="s">
        <v>47</v>
      </c>
      <c r="H5080" s="7" t="s">
        <v>164</v>
      </c>
      <c r="I5080" s="8">
        <v>0</v>
      </c>
      <c r="J5080" s="8">
        <v>0</v>
      </c>
      <c r="K5080" s="8">
        <v>0</v>
      </c>
      <c r="L5080" s="8">
        <v>0</v>
      </c>
      <c r="M5080" s="7">
        <v>1</v>
      </c>
      <c r="N5080" s="7">
        <v>1</v>
      </c>
      <c r="O5080" s="7">
        <v>1</v>
      </c>
      <c r="P5080" s="7">
        <v>0</v>
      </c>
      <c r="Q5080" s="7">
        <v>0</v>
      </c>
      <c r="R5080" s="7">
        <v>0</v>
      </c>
      <c r="S5080" s="7">
        <v>0</v>
      </c>
      <c r="T5080" s="7">
        <v>0</v>
      </c>
      <c r="U5080" s="7">
        <v>0</v>
      </c>
      <c r="V5080" s="7">
        <v>0</v>
      </c>
      <c r="W5080" s="7">
        <v>0</v>
      </c>
      <c r="X5080" s="7">
        <v>1</v>
      </c>
      <c r="Y5080" s="7">
        <v>0</v>
      </c>
      <c r="Z5080" s="7">
        <v>0</v>
      </c>
      <c r="AA5080"/>
    </row>
    <row r="5081" spans="1:27" x14ac:dyDescent="0.25">
      <c r="A5081" s="24" t="str">
        <f t="shared" si="241"/>
        <v/>
      </c>
      <c r="B5081" s="24" t="str">
        <f t="shared" si="239"/>
        <v/>
      </c>
      <c r="C5081" s="24" t="str">
        <f t="shared" si="240"/>
        <v/>
      </c>
      <c r="D5081" s="24">
        <v>2026</v>
      </c>
      <c r="E5081" s="7" t="s">
        <v>5394</v>
      </c>
      <c r="F5081" s="7" t="s">
        <v>5377</v>
      </c>
      <c r="G5081" s="7" t="s">
        <v>47</v>
      </c>
      <c r="H5081" s="7" t="s">
        <v>164</v>
      </c>
      <c r="I5081" s="8">
        <v>0</v>
      </c>
      <c r="J5081" s="8">
        <v>0.5</v>
      </c>
      <c r="K5081" s="8">
        <v>0</v>
      </c>
      <c r="L5081" s="8">
        <v>0.5</v>
      </c>
      <c r="M5081" s="7">
        <v>4</v>
      </c>
      <c r="N5081" s="7">
        <v>4</v>
      </c>
      <c r="O5081" s="7">
        <v>2</v>
      </c>
      <c r="P5081" s="7">
        <v>3</v>
      </c>
      <c r="Q5081" s="7">
        <v>0</v>
      </c>
      <c r="R5081" s="7">
        <v>0</v>
      </c>
      <c r="S5081" s="7">
        <v>0</v>
      </c>
      <c r="T5081" s="7">
        <v>0</v>
      </c>
      <c r="U5081" s="7">
        <v>0</v>
      </c>
      <c r="V5081" s="7">
        <v>0</v>
      </c>
      <c r="W5081" s="7">
        <v>2</v>
      </c>
      <c r="X5081" s="7">
        <v>0</v>
      </c>
      <c r="Y5081" s="7">
        <v>1</v>
      </c>
      <c r="Z5081" s="7">
        <v>0</v>
      </c>
      <c r="AA5081"/>
    </row>
    <row r="5082" spans="1:27" x14ac:dyDescent="0.25">
      <c r="A5082" s="24" t="str">
        <f t="shared" si="241"/>
        <v/>
      </c>
      <c r="B5082" s="24" t="str">
        <f t="shared" si="239"/>
        <v/>
      </c>
      <c r="C5082" s="24" t="str">
        <f t="shared" si="240"/>
        <v/>
      </c>
      <c r="D5082" s="24">
        <v>2026</v>
      </c>
      <c r="E5082" s="7" t="s">
        <v>5395</v>
      </c>
      <c r="F5082" s="7" t="s">
        <v>5377</v>
      </c>
      <c r="G5082" s="7" t="s">
        <v>37</v>
      </c>
      <c r="H5082" s="7" t="s">
        <v>64</v>
      </c>
      <c r="I5082" s="8">
        <v>0</v>
      </c>
      <c r="J5082" s="8">
        <v>0</v>
      </c>
      <c r="K5082" s="8">
        <v>0</v>
      </c>
      <c r="L5082" s="8">
        <v>0</v>
      </c>
      <c r="M5082" s="7">
        <v>1</v>
      </c>
      <c r="N5082" s="7">
        <v>1</v>
      </c>
      <c r="O5082" s="7">
        <v>1</v>
      </c>
      <c r="P5082" s="7">
        <v>1</v>
      </c>
      <c r="Q5082" s="7">
        <v>0</v>
      </c>
      <c r="R5082" s="7">
        <v>0</v>
      </c>
      <c r="S5082" s="7">
        <v>0</v>
      </c>
      <c r="T5082" s="7">
        <v>0</v>
      </c>
      <c r="U5082" s="7">
        <v>1</v>
      </c>
      <c r="V5082" s="7">
        <v>0</v>
      </c>
      <c r="W5082" s="7">
        <v>0</v>
      </c>
      <c r="X5082" s="7">
        <v>0</v>
      </c>
      <c r="Y5082" s="7">
        <v>0</v>
      </c>
      <c r="Z5082" s="7">
        <v>0</v>
      </c>
      <c r="AA5082"/>
    </row>
    <row r="5083" spans="1:27" x14ac:dyDescent="0.25">
      <c r="A5083" s="24" t="str">
        <f t="shared" si="241"/>
        <v/>
      </c>
      <c r="B5083" s="24" t="str">
        <f t="shared" si="239"/>
        <v/>
      </c>
      <c r="C5083" s="24" t="str">
        <f t="shared" si="240"/>
        <v/>
      </c>
      <c r="D5083" s="24">
        <v>2026</v>
      </c>
      <c r="E5083" s="7" t="s">
        <v>5396</v>
      </c>
      <c r="F5083" s="7" t="s">
        <v>5397</v>
      </c>
      <c r="G5083" s="7" t="s">
        <v>37</v>
      </c>
      <c r="H5083" s="7" t="s">
        <v>35</v>
      </c>
      <c r="I5083" s="8">
        <v>0.35599999999999998</v>
      </c>
      <c r="J5083" s="8">
        <v>0.40699999999999997</v>
      </c>
      <c r="K5083" s="8">
        <v>0.56299999999999994</v>
      </c>
      <c r="L5083" s="8">
        <v>0.96899999999999997</v>
      </c>
      <c r="M5083" s="7">
        <v>59</v>
      </c>
      <c r="N5083" s="7">
        <v>269</v>
      </c>
      <c r="O5083" s="7">
        <v>247</v>
      </c>
      <c r="P5083" s="7">
        <v>50</v>
      </c>
      <c r="Q5083" s="7">
        <v>88</v>
      </c>
      <c r="R5083" s="7">
        <v>17</v>
      </c>
      <c r="S5083" s="7">
        <v>2</v>
      </c>
      <c r="T5083" s="7">
        <v>10</v>
      </c>
      <c r="U5083" s="7">
        <v>64</v>
      </c>
      <c r="V5083" s="7">
        <v>2</v>
      </c>
      <c r="W5083" s="7">
        <v>19</v>
      </c>
      <c r="X5083" s="7">
        <v>36</v>
      </c>
      <c r="Y5083" s="7">
        <v>7</v>
      </c>
      <c r="Z5083" s="7">
        <v>3</v>
      </c>
      <c r="AA5083"/>
    </row>
    <row r="5084" spans="1:27" x14ac:dyDescent="0.25">
      <c r="A5084" s="24">
        <f t="shared" si="241"/>
        <v>1</v>
      </c>
      <c r="B5084" s="24" t="str">
        <f t="shared" si="239"/>
        <v/>
      </c>
      <c r="C5084" s="24" t="str">
        <f t="shared" si="240"/>
        <v/>
      </c>
      <c r="D5084" s="24">
        <v>2026</v>
      </c>
      <c r="E5084" s="7" t="s">
        <v>5404</v>
      </c>
      <c r="F5084" s="7" t="s">
        <v>5397</v>
      </c>
      <c r="G5084" s="7" t="s">
        <v>29</v>
      </c>
      <c r="H5084" s="7" t="s">
        <v>38</v>
      </c>
      <c r="I5084" s="8">
        <v>0.35099999999999998</v>
      </c>
      <c r="J5084" s="8">
        <v>0.49099999999999999</v>
      </c>
      <c r="K5084" s="8">
        <v>0.59</v>
      </c>
      <c r="L5084" s="8">
        <v>1.081</v>
      </c>
      <c r="M5084" s="7">
        <v>46</v>
      </c>
      <c r="N5084" s="7">
        <v>178</v>
      </c>
      <c r="O5084" s="7">
        <v>134</v>
      </c>
      <c r="P5084" s="7">
        <v>45</v>
      </c>
      <c r="Q5084" s="7">
        <v>47</v>
      </c>
      <c r="R5084" s="7">
        <v>19</v>
      </c>
      <c r="S5084" s="7">
        <v>2</v>
      </c>
      <c r="T5084" s="7">
        <v>3</v>
      </c>
      <c r="U5084" s="7">
        <v>33</v>
      </c>
      <c r="V5084" s="7">
        <v>3</v>
      </c>
      <c r="W5084" s="7">
        <v>36</v>
      </c>
      <c r="X5084" s="7">
        <v>30</v>
      </c>
      <c r="Y5084" s="7">
        <v>1</v>
      </c>
      <c r="Z5084" s="7">
        <v>1</v>
      </c>
      <c r="AA5084"/>
    </row>
    <row r="5085" spans="1:27" x14ac:dyDescent="0.25">
      <c r="A5085" s="24">
        <f t="shared" si="241"/>
        <v>1</v>
      </c>
      <c r="B5085" s="24" t="str">
        <f t="shared" si="239"/>
        <v/>
      </c>
      <c r="C5085" s="24" t="str">
        <f t="shared" si="240"/>
        <v/>
      </c>
      <c r="D5085" s="24">
        <v>2026</v>
      </c>
      <c r="E5085" s="7" t="s">
        <v>5398</v>
      </c>
      <c r="F5085" s="7" t="s">
        <v>5397</v>
      </c>
      <c r="G5085" s="7" t="s">
        <v>29</v>
      </c>
      <c r="H5085" s="7" t="s">
        <v>40</v>
      </c>
      <c r="I5085" s="8">
        <v>0.32700000000000001</v>
      </c>
      <c r="J5085" s="8">
        <v>0.40400000000000003</v>
      </c>
      <c r="K5085" s="8">
        <v>0.44600000000000001</v>
      </c>
      <c r="L5085" s="8">
        <v>0.85</v>
      </c>
      <c r="M5085" s="7">
        <v>59</v>
      </c>
      <c r="N5085" s="7">
        <v>238</v>
      </c>
      <c r="O5085" s="7">
        <v>202</v>
      </c>
      <c r="P5085" s="7">
        <v>38</v>
      </c>
      <c r="Q5085" s="7">
        <v>66</v>
      </c>
      <c r="R5085" s="7">
        <v>12</v>
      </c>
      <c r="S5085" s="7">
        <v>0</v>
      </c>
      <c r="T5085" s="7">
        <v>4</v>
      </c>
      <c r="U5085" s="7">
        <v>35</v>
      </c>
      <c r="V5085" s="7">
        <v>3</v>
      </c>
      <c r="W5085" s="7">
        <v>26</v>
      </c>
      <c r="X5085" s="7">
        <v>38</v>
      </c>
      <c r="Y5085" s="7">
        <v>2</v>
      </c>
      <c r="Z5085" s="7">
        <v>2</v>
      </c>
      <c r="AA5085"/>
    </row>
    <row r="5086" spans="1:27" x14ac:dyDescent="0.25">
      <c r="A5086" s="24" t="str">
        <f t="shared" si="241"/>
        <v/>
      </c>
      <c r="B5086" s="24" t="str">
        <f t="shared" si="239"/>
        <v/>
      </c>
      <c r="C5086" s="24" t="str">
        <f t="shared" si="240"/>
        <v/>
      </c>
      <c r="D5086" s="24">
        <v>2026</v>
      </c>
      <c r="E5086" s="7" t="s">
        <v>5399</v>
      </c>
      <c r="F5086" s="7" t="s">
        <v>5397</v>
      </c>
      <c r="G5086" s="7" t="s">
        <v>47</v>
      </c>
      <c r="H5086" s="7" t="s">
        <v>27</v>
      </c>
      <c r="I5086" s="8">
        <v>0.317</v>
      </c>
      <c r="J5086" s="8">
        <v>0.39800000000000002</v>
      </c>
      <c r="K5086" s="8">
        <v>0.47199999999999998</v>
      </c>
      <c r="L5086" s="8">
        <v>0.86899999999999999</v>
      </c>
      <c r="M5086" s="7">
        <v>61</v>
      </c>
      <c r="N5086" s="7">
        <v>285</v>
      </c>
      <c r="O5086" s="7">
        <v>246</v>
      </c>
      <c r="P5086" s="7">
        <v>59</v>
      </c>
      <c r="Q5086" s="7">
        <v>78</v>
      </c>
      <c r="R5086" s="7">
        <v>19</v>
      </c>
      <c r="S5086" s="7">
        <v>2</v>
      </c>
      <c r="T5086" s="7">
        <v>5</v>
      </c>
      <c r="U5086" s="7">
        <v>34</v>
      </c>
      <c r="V5086" s="7">
        <v>11</v>
      </c>
      <c r="W5086" s="7">
        <v>24</v>
      </c>
      <c r="X5086" s="7">
        <v>53</v>
      </c>
      <c r="Y5086" s="7">
        <v>4</v>
      </c>
      <c r="Z5086" s="7">
        <v>3</v>
      </c>
      <c r="AA5086"/>
    </row>
    <row r="5087" spans="1:27" x14ac:dyDescent="0.25">
      <c r="A5087" s="24">
        <f t="shared" si="241"/>
        <v>1</v>
      </c>
      <c r="B5087" s="24" t="str">
        <f t="shared" si="239"/>
        <v/>
      </c>
      <c r="C5087" s="24" t="str">
        <f t="shared" si="240"/>
        <v/>
      </c>
      <c r="D5087" s="24">
        <v>2026</v>
      </c>
      <c r="E5087" s="7" t="s">
        <v>5400</v>
      </c>
      <c r="F5087" s="7" t="s">
        <v>5397</v>
      </c>
      <c r="G5087" s="7" t="s">
        <v>29</v>
      </c>
      <c r="H5087" s="7" t="s">
        <v>44</v>
      </c>
      <c r="I5087" s="8">
        <v>0.29799999999999999</v>
      </c>
      <c r="J5087" s="8">
        <v>0.41099999999999998</v>
      </c>
      <c r="K5087" s="8">
        <v>0.44</v>
      </c>
      <c r="L5087" s="8">
        <v>0.85099999999999998</v>
      </c>
      <c r="M5087" s="7">
        <v>61</v>
      </c>
      <c r="N5087" s="7">
        <v>275</v>
      </c>
      <c r="O5087" s="7">
        <v>225</v>
      </c>
      <c r="P5087" s="7">
        <v>34</v>
      </c>
      <c r="Q5087" s="7">
        <v>67</v>
      </c>
      <c r="R5087" s="7">
        <v>10</v>
      </c>
      <c r="S5087" s="7">
        <v>2</v>
      </c>
      <c r="T5087" s="7">
        <v>6</v>
      </c>
      <c r="U5087" s="7">
        <v>41</v>
      </c>
      <c r="V5087" s="7">
        <v>11</v>
      </c>
      <c r="W5087" s="7">
        <v>35</v>
      </c>
      <c r="X5087" s="7">
        <v>46</v>
      </c>
      <c r="Y5087" s="7">
        <v>1</v>
      </c>
      <c r="Z5087" s="7">
        <v>1</v>
      </c>
      <c r="AA5087"/>
    </row>
    <row r="5088" spans="1:27" x14ac:dyDescent="0.25">
      <c r="A5088" s="24" t="str">
        <f t="shared" si="241"/>
        <v/>
      </c>
      <c r="B5088" s="24" t="str">
        <f t="shared" si="239"/>
        <v/>
      </c>
      <c r="C5088" s="24" t="str">
        <f t="shared" si="240"/>
        <v/>
      </c>
      <c r="D5088" s="24">
        <v>2026</v>
      </c>
      <c r="E5088" s="7" t="s">
        <v>5401</v>
      </c>
      <c r="F5088" s="7" t="s">
        <v>5397</v>
      </c>
      <c r="G5088" s="7" t="s">
        <v>24</v>
      </c>
      <c r="H5088" s="7" t="s">
        <v>30</v>
      </c>
      <c r="I5088" s="8">
        <v>0.27800000000000002</v>
      </c>
      <c r="J5088" s="8">
        <v>0.41299999999999998</v>
      </c>
      <c r="K5088" s="8">
        <v>0.34899999999999998</v>
      </c>
      <c r="L5088" s="8">
        <v>0.76200000000000001</v>
      </c>
      <c r="M5088" s="7">
        <v>52</v>
      </c>
      <c r="N5088" s="7">
        <v>218</v>
      </c>
      <c r="O5088" s="7">
        <v>169</v>
      </c>
      <c r="P5088" s="7">
        <v>40</v>
      </c>
      <c r="Q5088" s="7">
        <v>47</v>
      </c>
      <c r="R5088" s="7">
        <v>5</v>
      </c>
      <c r="S5088" s="7">
        <v>2</v>
      </c>
      <c r="T5088" s="7">
        <v>1</v>
      </c>
      <c r="U5088" s="7">
        <v>25</v>
      </c>
      <c r="V5088" s="7">
        <v>12</v>
      </c>
      <c r="W5088" s="7">
        <v>29</v>
      </c>
      <c r="X5088" s="7">
        <v>38</v>
      </c>
      <c r="Y5088" s="7">
        <v>12</v>
      </c>
      <c r="Z5088" s="7">
        <v>2</v>
      </c>
      <c r="AA5088"/>
    </row>
    <row r="5089" spans="1:27" x14ac:dyDescent="0.25">
      <c r="A5089" s="24" t="str">
        <f t="shared" si="241"/>
        <v/>
      </c>
      <c r="B5089" s="24" t="str">
        <f t="shared" si="239"/>
        <v/>
      </c>
      <c r="C5089" s="24">
        <f t="shared" si="240"/>
        <v>1</v>
      </c>
      <c r="D5089" s="24">
        <v>2026</v>
      </c>
      <c r="E5089" s="7" t="s">
        <v>5402</v>
      </c>
      <c r="F5089" s="7" t="s">
        <v>5397</v>
      </c>
      <c r="G5089" s="7" t="s">
        <v>37</v>
      </c>
      <c r="H5089" s="7" t="s">
        <v>42</v>
      </c>
      <c r="I5089" s="8">
        <v>0.22800000000000001</v>
      </c>
      <c r="J5089" s="8">
        <v>0.33200000000000002</v>
      </c>
      <c r="K5089" s="8">
        <v>0.33700000000000002</v>
      </c>
      <c r="L5089" s="8">
        <v>0.66900000000000004</v>
      </c>
      <c r="M5089" s="7">
        <v>56</v>
      </c>
      <c r="N5089" s="7">
        <v>220</v>
      </c>
      <c r="O5089" s="7">
        <v>184</v>
      </c>
      <c r="P5089" s="7">
        <v>30</v>
      </c>
      <c r="Q5089" s="7">
        <v>42</v>
      </c>
      <c r="R5089" s="7">
        <v>11</v>
      </c>
      <c r="S5089" s="7">
        <v>0</v>
      </c>
      <c r="T5089" s="7">
        <v>3</v>
      </c>
      <c r="U5089" s="7">
        <v>27</v>
      </c>
      <c r="V5089" s="7">
        <v>14</v>
      </c>
      <c r="W5089" s="7">
        <v>16</v>
      </c>
      <c r="X5089" s="7">
        <v>48</v>
      </c>
      <c r="Y5089" s="7">
        <v>8</v>
      </c>
      <c r="Z5089" s="7">
        <v>3</v>
      </c>
      <c r="AA5089"/>
    </row>
    <row r="5090" spans="1:27" x14ac:dyDescent="0.25">
      <c r="A5090" s="24" t="str">
        <f t="shared" si="241"/>
        <v/>
      </c>
      <c r="B5090" s="24" t="str">
        <f t="shared" si="239"/>
        <v/>
      </c>
      <c r="C5090" s="24" t="str">
        <f t="shared" si="240"/>
        <v/>
      </c>
      <c r="D5090" s="24">
        <v>2026</v>
      </c>
      <c r="E5090" s="7" t="s">
        <v>5403</v>
      </c>
      <c r="F5090" s="7" t="s">
        <v>5397</v>
      </c>
      <c r="G5090" s="7" t="s">
        <v>37</v>
      </c>
      <c r="H5090" s="7" t="s">
        <v>33</v>
      </c>
      <c r="I5090" s="8">
        <v>0.22800000000000001</v>
      </c>
      <c r="J5090" s="8">
        <v>0.307</v>
      </c>
      <c r="K5090" s="8">
        <v>0.438</v>
      </c>
      <c r="L5090" s="8">
        <v>0.74399999999999999</v>
      </c>
      <c r="M5090" s="7">
        <v>59</v>
      </c>
      <c r="N5090" s="7">
        <v>251</v>
      </c>
      <c r="O5090" s="7">
        <v>224</v>
      </c>
      <c r="P5090" s="7">
        <v>36</v>
      </c>
      <c r="Q5090" s="7">
        <v>51</v>
      </c>
      <c r="R5090" s="7">
        <v>14</v>
      </c>
      <c r="S5090" s="7">
        <v>0</v>
      </c>
      <c r="T5090" s="7">
        <v>11</v>
      </c>
      <c r="U5090" s="7">
        <v>50</v>
      </c>
      <c r="V5090" s="7">
        <v>5</v>
      </c>
      <c r="W5090" s="7">
        <v>21</v>
      </c>
      <c r="X5090" s="7">
        <v>70</v>
      </c>
      <c r="Y5090" s="7">
        <v>1</v>
      </c>
      <c r="Z5090" s="7">
        <v>0</v>
      </c>
      <c r="AA5090"/>
    </row>
    <row r="5091" spans="1:27" x14ac:dyDescent="0.25">
      <c r="A5091" s="24" t="str">
        <f t="shared" si="241"/>
        <v/>
      </c>
      <c r="B5091" s="24" t="str">
        <f t="shared" si="239"/>
        <v/>
      </c>
      <c r="C5091" s="24">
        <f t="shared" si="240"/>
        <v>1</v>
      </c>
      <c r="D5091" s="24">
        <v>2026</v>
      </c>
      <c r="E5091" s="7" t="s">
        <v>5405</v>
      </c>
      <c r="F5091" s="7" t="s">
        <v>5397</v>
      </c>
      <c r="G5091" s="7" t="s">
        <v>24</v>
      </c>
      <c r="H5091" s="7" t="s">
        <v>38</v>
      </c>
      <c r="I5091" s="8">
        <v>0.27300000000000002</v>
      </c>
      <c r="J5091" s="8">
        <v>0.375</v>
      </c>
      <c r="K5091" s="8">
        <v>0.33300000000000002</v>
      </c>
      <c r="L5091" s="8">
        <v>0.70799999999999996</v>
      </c>
      <c r="M5091" s="7">
        <v>12</v>
      </c>
      <c r="N5091" s="7">
        <v>40</v>
      </c>
      <c r="O5091" s="7">
        <v>33</v>
      </c>
      <c r="P5091" s="7">
        <v>10</v>
      </c>
      <c r="Q5091" s="7">
        <v>9</v>
      </c>
      <c r="R5091" s="7">
        <v>2</v>
      </c>
      <c r="S5091" s="7">
        <v>0</v>
      </c>
      <c r="T5091" s="7">
        <v>0</v>
      </c>
      <c r="U5091" s="7">
        <v>5</v>
      </c>
      <c r="V5091" s="7">
        <v>0</v>
      </c>
      <c r="W5091" s="7">
        <v>6</v>
      </c>
      <c r="X5091" s="7">
        <v>10</v>
      </c>
      <c r="Y5091" s="7">
        <v>0</v>
      </c>
      <c r="Z5091" s="7">
        <v>0</v>
      </c>
      <c r="AA5091"/>
    </row>
    <row r="5092" spans="1:27" x14ac:dyDescent="0.25">
      <c r="A5092" s="24" t="str">
        <f t="shared" si="241"/>
        <v/>
      </c>
      <c r="B5092" s="24" t="str">
        <f t="shared" si="239"/>
        <v/>
      </c>
      <c r="C5092" s="24">
        <f t="shared" si="240"/>
        <v>1</v>
      </c>
      <c r="D5092" s="24">
        <v>2026</v>
      </c>
      <c r="E5092" s="7" t="s">
        <v>5406</v>
      </c>
      <c r="F5092" s="7" t="s">
        <v>5397</v>
      </c>
      <c r="G5092" s="7" t="s">
        <v>24</v>
      </c>
      <c r="H5092" s="7" t="s">
        <v>44</v>
      </c>
      <c r="I5092" s="8">
        <v>0.20799999999999999</v>
      </c>
      <c r="J5092" s="8">
        <v>0.35799999999999998</v>
      </c>
      <c r="K5092" s="8">
        <v>0.30199999999999999</v>
      </c>
      <c r="L5092" s="8">
        <v>0.66</v>
      </c>
      <c r="M5092" s="7">
        <v>23</v>
      </c>
      <c r="N5092" s="7">
        <v>67</v>
      </c>
      <c r="O5092" s="7">
        <v>53</v>
      </c>
      <c r="P5092" s="7">
        <v>7</v>
      </c>
      <c r="Q5092" s="7">
        <v>11</v>
      </c>
      <c r="R5092" s="7">
        <v>2</v>
      </c>
      <c r="S5092" s="7">
        <v>0</v>
      </c>
      <c r="T5092" s="7">
        <v>1</v>
      </c>
      <c r="U5092" s="7">
        <v>4</v>
      </c>
      <c r="V5092" s="7">
        <v>3</v>
      </c>
      <c r="W5092" s="7">
        <v>10</v>
      </c>
      <c r="X5092" s="7">
        <v>18</v>
      </c>
      <c r="Y5092" s="7">
        <v>0</v>
      </c>
      <c r="Z5092" s="7">
        <v>0</v>
      </c>
      <c r="AA5092"/>
    </row>
    <row r="5093" spans="1:27" x14ac:dyDescent="0.25">
      <c r="A5093" s="24" t="str">
        <f t="shared" si="241"/>
        <v/>
      </c>
      <c r="B5093" s="24" t="str">
        <f t="shared" si="239"/>
        <v/>
      </c>
      <c r="C5093" s="24">
        <f t="shared" si="240"/>
        <v>1</v>
      </c>
      <c r="D5093" s="24">
        <v>2026</v>
      </c>
      <c r="E5093" s="7" t="s">
        <v>5408</v>
      </c>
      <c r="F5093" s="7" t="s">
        <v>5397</v>
      </c>
      <c r="G5093" s="7" t="s">
        <v>24</v>
      </c>
      <c r="H5093" s="7" t="s">
        <v>40</v>
      </c>
      <c r="I5093" s="8">
        <v>0.16700000000000001</v>
      </c>
      <c r="J5093" s="8">
        <v>0.20599999999999999</v>
      </c>
      <c r="K5093" s="8">
        <v>0.188</v>
      </c>
      <c r="L5093" s="8">
        <v>0.39300000000000002</v>
      </c>
      <c r="M5093" s="7">
        <v>34</v>
      </c>
      <c r="N5093" s="7">
        <v>109</v>
      </c>
      <c r="O5093" s="7">
        <v>96</v>
      </c>
      <c r="P5093" s="7">
        <v>14</v>
      </c>
      <c r="Q5093" s="7">
        <v>16</v>
      </c>
      <c r="R5093" s="7">
        <v>2</v>
      </c>
      <c r="S5093" s="7">
        <v>0</v>
      </c>
      <c r="T5093" s="7">
        <v>0</v>
      </c>
      <c r="U5093" s="7">
        <v>15</v>
      </c>
      <c r="V5093" s="7">
        <v>0</v>
      </c>
      <c r="W5093" s="7">
        <v>5</v>
      </c>
      <c r="X5093" s="7">
        <v>30</v>
      </c>
      <c r="Y5093" s="7">
        <v>2</v>
      </c>
      <c r="Z5093" s="7">
        <v>0</v>
      </c>
      <c r="AA5093"/>
    </row>
    <row r="5094" spans="1:27" x14ac:dyDescent="0.25">
      <c r="A5094" s="24">
        <f t="shared" si="241"/>
        <v>1</v>
      </c>
      <c r="B5094" s="24" t="str">
        <f t="shared" si="239"/>
        <v/>
      </c>
      <c r="C5094" s="24" t="str">
        <f t="shared" si="240"/>
        <v/>
      </c>
      <c r="D5094" s="24">
        <v>2026</v>
      </c>
      <c r="E5094" s="7" t="s">
        <v>5407</v>
      </c>
      <c r="F5094" s="7" t="s">
        <v>5397</v>
      </c>
      <c r="G5094" s="7" t="s">
        <v>29</v>
      </c>
      <c r="H5094" s="7" t="s">
        <v>25</v>
      </c>
      <c r="I5094" s="8">
        <v>0.16200000000000001</v>
      </c>
      <c r="J5094" s="8">
        <v>0.24099999999999999</v>
      </c>
      <c r="K5094" s="8">
        <v>0.16200000000000001</v>
      </c>
      <c r="L5094" s="8">
        <v>0.40300000000000002</v>
      </c>
      <c r="M5094" s="7">
        <v>25</v>
      </c>
      <c r="N5094" s="7">
        <v>87</v>
      </c>
      <c r="O5094" s="7">
        <v>74</v>
      </c>
      <c r="P5094" s="7">
        <v>5</v>
      </c>
      <c r="Q5094" s="7">
        <v>12</v>
      </c>
      <c r="R5094" s="7">
        <v>0</v>
      </c>
      <c r="S5094" s="7">
        <v>0</v>
      </c>
      <c r="T5094" s="7">
        <v>0</v>
      </c>
      <c r="U5094" s="7">
        <v>5</v>
      </c>
      <c r="V5094" s="7">
        <v>1</v>
      </c>
      <c r="W5094" s="7">
        <v>7</v>
      </c>
      <c r="X5094" s="7">
        <v>19</v>
      </c>
      <c r="Y5094" s="7">
        <v>0</v>
      </c>
      <c r="Z5094" s="7">
        <v>0</v>
      </c>
      <c r="AA5094"/>
    </row>
    <row r="5095" spans="1:27" x14ac:dyDescent="0.25">
      <c r="A5095" s="24" t="str">
        <f t="shared" si="241"/>
        <v/>
      </c>
      <c r="B5095" s="24" t="str">
        <f t="shared" si="239"/>
        <v/>
      </c>
      <c r="C5095" s="24">
        <f t="shared" si="240"/>
        <v>1</v>
      </c>
      <c r="D5095" s="24">
        <v>2026</v>
      </c>
      <c r="E5095" s="7" t="s">
        <v>5409</v>
      </c>
      <c r="F5095" s="7" t="s">
        <v>5397</v>
      </c>
      <c r="G5095" s="7" t="s">
        <v>37</v>
      </c>
      <c r="H5095" s="7" t="s">
        <v>25</v>
      </c>
      <c r="I5095" s="8">
        <v>0.128</v>
      </c>
      <c r="J5095" s="8">
        <v>0.20499999999999999</v>
      </c>
      <c r="K5095" s="8">
        <v>0.154</v>
      </c>
      <c r="L5095" s="8">
        <v>0.35799999999999998</v>
      </c>
      <c r="M5095" s="7">
        <v>19</v>
      </c>
      <c r="N5095" s="7">
        <v>44</v>
      </c>
      <c r="O5095" s="7">
        <v>39</v>
      </c>
      <c r="P5095" s="7">
        <v>2</v>
      </c>
      <c r="Q5095" s="7">
        <v>5</v>
      </c>
      <c r="R5095" s="7">
        <v>1</v>
      </c>
      <c r="S5095" s="7">
        <v>0</v>
      </c>
      <c r="T5095" s="7">
        <v>0</v>
      </c>
      <c r="U5095" s="7">
        <v>4</v>
      </c>
      <c r="V5095" s="7">
        <v>1</v>
      </c>
      <c r="W5095" s="7">
        <v>3</v>
      </c>
      <c r="X5095" s="7">
        <v>15</v>
      </c>
      <c r="Y5095" s="7">
        <v>0</v>
      </c>
      <c r="Z5095" s="7">
        <v>0</v>
      </c>
      <c r="AA5095"/>
    </row>
    <row r="5096" spans="1:27" x14ac:dyDescent="0.25">
      <c r="A5096" s="24" t="str">
        <f t="shared" si="241"/>
        <v/>
      </c>
      <c r="B5096" s="24" t="str">
        <f t="shared" si="239"/>
        <v/>
      </c>
      <c r="C5096" s="24" t="str">
        <f t="shared" si="240"/>
        <v/>
      </c>
      <c r="D5096" s="24">
        <v>2026</v>
      </c>
      <c r="E5096" s="7" t="s">
        <v>5410</v>
      </c>
      <c r="F5096" s="7" t="s">
        <v>5397</v>
      </c>
      <c r="G5096" s="7" t="s">
        <v>24</v>
      </c>
      <c r="H5096" s="7" t="s">
        <v>25</v>
      </c>
      <c r="I5096" s="8">
        <v>0.125</v>
      </c>
      <c r="J5096" s="8">
        <v>0.25800000000000001</v>
      </c>
      <c r="K5096" s="8">
        <v>0.17</v>
      </c>
      <c r="L5096" s="8">
        <v>0.42699999999999999</v>
      </c>
      <c r="M5096" s="7">
        <v>42</v>
      </c>
      <c r="N5096" s="7">
        <v>135</v>
      </c>
      <c r="O5096" s="7">
        <v>112</v>
      </c>
      <c r="P5096" s="7">
        <v>17</v>
      </c>
      <c r="Q5096" s="7">
        <v>14</v>
      </c>
      <c r="R5096" s="7">
        <v>2</v>
      </c>
      <c r="S5096" s="7">
        <v>0</v>
      </c>
      <c r="T5096" s="7">
        <v>1</v>
      </c>
      <c r="U5096" s="7">
        <v>9</v>
      </c>
      <c r="V5096" s="7">
        <v>5</v>
      </c>
      <c r="W5096" s="7">
        <v>15</v>
      </c>
      <c r="X5096" s="7">
        <v>51</v>
      </c>
      <c r="Y5096" s="7">
        <v>2</v>
      </c>
      <c r="Z5096" s="7">
        <v>0</v>
      </c>
      <c r="AA5096"/>
    </row>
    <row r="5097" spans="1:27" x14ac:dyDescent="0.25">
      <c r="A5097" s="24">
        <f t="shared" si="241"/>
        <v>1</v>
      </c>
      <c r="B5097" s="24" t="str">
        <f t="shared" si="239"/>
        <v/>
      </c>
      <c r="C5097" s="24" t="str">
        <f t="shared" si="240"/>
        <v/>
      </c>
      <c r="D5097" s="24">
        <v>2026</v>
      </c>
      <c r="E5097" s="7" t="s">
        <v>5411</v>
      </c>
      <c r="F5097" s="7" t="s">
        <v>5412</v>
      </c>
      <c r="G5097" s="7" t="s">
        <v>29</v>
      </c>
      <c r="H5097" s="7" t="s">
        <v>42</v>
      </c>
      <c r="I5097" s="8">
        <v>0.33900000000000002</v>
      </c>
      <c r="J5097" s="8">
        <v>0.42799999999999999</v>
      </c>
      <c r="K5097" s="8">
        <v>0.434</v>
      </c>
      <c r="L5097" s="8">
        <v>0.86199999999999999</v>
      </c>
      <c r="M5097" s="7">
        <v>52</v>
      </c>
      <c r="N5097" s="7">
        <v>231</v>
      </c>
      <c r="O5097" s="7">
        <v>189</v>
      </c>
      <c r="P5097" s="7">
        <v>38</v>
      </c>
      <c r="Q5097" s="7">
        <v>64</v>
      </c>
      <c r="R5097" s="7">
        <v>15</v>
      </c>
      <c r="S5097" s="7">
        <v>0</v>
      </c>
      <c r="T5097" s="7">
        <v>1</v>
      </c>
      <c r="U5097" s="7">
        <v>30</v>
      </c>
      <c r="V5097" s="7">
        <v>6</v>
      </c>
      <c r="W5097" s="7">
        <v>25</v>
      </c>
      <c r="X5097" s="7">
        <v>31</v>
      </c>
      <c r="Y5097" s="7">
        <v>6</v>
      </c>
      <c r="Z5097" s="7">
        <v>3</v>
      </c>
      <c r="AA5097"/>
    </row>
    <row r="5098" spans="1:27" x14ac:dyDescent="0.25">
      <c r="A5098" s="24">
        <f t="shared" si="241"/>
        <v>1</v>
      </c>
      <c r="B5098" s="24" t="str">
        <f t="shared" si="239"/>
        <v/>
      </c>
      <c r="C5098" s="24" t="str">
        <f t="shared" si="240"/>
        <v/>
      </c>
      <c r="D5098" s="24">
        <v>2026</v>
      </c>
      <c r="E5098" s="7" t="s">
        <v>5413</v>
      </c>
      <c r="F5098" s="7" t="s">
        <v>5412</v>
      </c>
      <c r="G5098" s="7" t="s">
        <v>29</v>
      </c>
      <c r="H5098" s="7" t="s">
        <v>38</v>
      </c>
      <c r="I5098" s="8">
        <v>0.32200000000000001</v>
      </c>
      <c r="J5098" s="8">
        <v>0.42399999999999999</v>
      </c>
      <c r="K5098" s="8">
        <v>0.73099999999999998</v>
      </c>
      <c r="L5098" s="8">
        <v>1.1559999999999999</v>
      </c>
      <c r="M5098" s="7">
        <v>57</v>
      </c>
      <c r="N5098" s="7">
        <v>271</v>
      </c>
      <c r="O5098" s="7">
        <v>227</v>
      </c>
      <c r="P5098" s="7">
        <v>55</v>
      </c>
      <c r="Q5098" s="7">
        <v>73</v>
      </c>
      <c r="R5098" s="7">
        <v>18</v>
      </c>
      <c r="S5098" s="7">
        <v>0</v>
      </c>
      <c r="T5098" s="7">
        <v>25</v>
      </c>
      <c r="U5098" s="7">
        <v>69</v>
      </c>
      <c r="V5098" s="7">
        <v>4</v>
      </c>
      <c r="W5098" s="7">
        <v>38</v>
      </c>
      <c r="X5098" s="7">
        <v>79</v>
      </c>
      <c r="Y5098" s="7">
        <v>0</v>
      </c>
      <c r="Z5098" s="7">
        <v>1</v>
      </c>
      <c r="AA5098"/>
    </row>
    <row r="5099" spans="1:27" x14ac:dyDescent="0.25">
      <c r="A5099" s="24">
        <f t="shared" si="241"/>
        <v>1</v>
      </c>
      <c r="B5099" s="24" t="str">
        <f t="shared" si="239"/>
        <v/>
      </c>
      <c r="C5099" s="24" t="str">
        <f t="shared" si="240"/>
        <v/>
      </c>
      <c r="D5099" s="24">
        <v>2026</v>
      </c>
      <c r="E5099" s="7" t="s">
        <v>5414</v>
      </c>
      <c r="F5099" s="7" t="s">
        <v>5412</v>
      </c>
      <c r="G5099" s="7" t="s">
        <v>32</v>
      </c>
      <c r="H5099" s="7" t="s">
        <v>40</v>
      </c>
      <c r="I5099" s="8">
        <v>0.30199999999999999</v>
      </c>
      <c r="J5099" s="8">
        <v>0.44600000000000001</v>
      </c>
      <c r="K5099" s="8">
        <v>0.48599999999999999</v>
      </c>
      <c r="L5099" s="8">
        <v>0.93300000000000005</v>
      </c>
      <c r="M5099" s="7">
        <v>57</v>
      </c>
      <c r="N5099" s="7">
        <v>282</v>
      </c>
      <c r="O5099" s="7">
        <v>222</v>
      </c>
      <c r="P5099" s="7">
        <v>64</v>
      </c>
      <c r="Q5099" s="7">
        <v>67</v>
      </c>
      <c r="R5099" s="7">
        <v>9</v>
      </c>
      <c r="S5099" s="7">
        <v>1</v>
      </c>
      <c r="T5099" s="7">
        <v>10</v>
      </c>
      <c r="U5099" s="7">
        <v>38</v>
      </c>
      <c r="V5099" s="7">
        <v>14</v>
      </c>
      <c r="W5099" s="7">
        <v>44</v>
      </c>
      <c r="X5099" s="7">
        <v>46</v>
      </c>
      <c r="Y5099" s="7">
        <v>9</v>
      </c>
      <c r="Z5099" s="7">
        <v>0</v>
      </c>
      <c r="AA5099"/>
    </row>
    <row r="5100" spans="1:27" x14ac:dyDescent="0.25">
      <c r="A5100" s="24">
        <f t="shared" si="241"/>
        <v>1</v>
      </c>
      <c r="B5100" s="24" t="str">
        <f t="shared" si="239"/>
        <v/>
      </c>
      <c r="C5100" s="24" t="str">
        <f t="shared" si="240"/>
        <v/>
      </c>
      <c r="D5100" s="24">
        <v>2026</v>
      </c>
      <c r="E5100" s="7" t="s">
        <v>5415</v>
      </c>
      <c r="F5100" s="7" t="s">
        <v>5412</v>
      </c>
      <c r="G5100" s="7" t="s">
        <v>29</v>
      </c>
      <c r="H5100" s="7" t="s">
        <v>33</v>
      </c>
      <c r="I5100" s="8">
        <v>0.29599999999999999</v>
      </c>
      <c r="J5100" s="8">
        <v>0.42499999999999999</v>
      </c>
      <c r="K5100" s="8">
        <v>0.47799999999999998</v>
      </c>
      <c r="L5100" s="8">
        <v>0.90300000000000002</v>
      </c>
      <c r="M5100" s="7">
        <v>52</v>
      </c>
      <c r="N5100" s="7">
        <v>234</v>
      </c>
      <c r="O5100" s="7">
        <v>186</v>
      </c>
      <c r="P5100" s="7">
        <v>42</v>
      </c>
      <c r="Q5100" s="7">
        <v>55</v>
      </c>
      <c r="R5100" s="7">
        <v>13</v>
      </c>
      <c r="S5100" s="7">
        <v>0</v>
      </c>
      <c r="T5100" s="7">
        <v>7</v>
      </c>
      <c r="U5100" s="7">
        <v>42</v>
      </c>
      <c r="V5100" s="7">
        <v>8</v>
      </c>
      <c r="W5100" s="7">
        <v>36</v>
      </c>
      <c r="X5100" s="7">
        <v>51</v>
      </c>
      <c r="Y5100" s="7">
        <v>1</v>
      </c>
      <c r="Z5100" s="7">
        <v>0</v>
      </c>
      <c r="AA5100"/>
    </row>
    <row r="5101" spans="1:27" x14ac:dyDescent="0.25">
      <c r="A5101" s="24" t="str">
        <f t="shared" si="241"/>
        <v/>
      </c>
      <c r="B5101" s="24" t="str">
        <f t="shared" si="239"/>
        <v/>
      </c>
      <c r="C5101" s="24" t="str">
        <f t="shared" si="240"/>
        <v/>
      </c>
      <c r="D5101" s="24">
        <v>2026</v>
      </c>
      <c r="E5101" s="7" t="s">
        <v>5416</v>
      </c>
      <c r="F5101" s="7" t="s">
        <v>5412</v>
      </c>
      <c r="G5101" s="7" t="s">
        <v>47</v>
      </c>
      <c r="H5101" s="7" t="s">
        <v>30</v>
      </c>
      <c r="I5101" s="8">
        <v>0.29199999999999998</v>
      </c>
      <c r="J5101" s="8">
        <v>0.40200000000000002</v>
      </c>
      <c r="K5101" s="8">
        <v>0.433</v>
      </c>
      <c r="L5101" s="8">
        <v>0.83399999999999996</v>
      </c>
      <c r="M5101" s="7">
        <v>52</v>
      </c>
      <c r="N5101" s="7">
        <v>214</v>
      </c>
      <c r="O5101" s="7">
        <v>178</v>
      </c>
      <c r="P5101" s="7">
        <v>38</v>
      </c>
      <c r="Q5101" s="7">
        <v>52</v>
      </c>
      <c r="R5101" s="7">
        <v>4</v>
      </c>
      <c r="S5101" s="7">
        <v>3</v>
      </c>
      <c r="T5101" s="7">
        <v>5</v>
      </c>
      <c r="U5101" s="7">
        <v>37</v>
      </c>
      <c r="V5101" s="7">
        <v>13</v>
      </c>
      <c r="W5101" s="7">
        <v>21</v>
      </c>
      <c r="X5101" s="7">
        <v>45</v>
      </c>
      <c r="Y5101" s="7">
        <v>4</v>
      </c>
      <c r="Z5101" s="7">
        <v>3</v>
      </c>
      <c r="AA5101"/>
    </row>
    <row r="5102" spans="1:27" x14ac:dyDescent="0.25">
      <c r="A5102" s="24" t="str">
        <f t="shared" si="241"/>
        <v/>
      </c>
      <c r="B5102" s="24" t="str">
        <f t="shared" si="239"/>
        <v/>
      </c>
      <c r="C5102" s="24" t="str">
        <f t="shared" si="240"/>
        <v/>
      </c>
      <c r="D5102" s="24">
        <v>2026</v>
      </c>
      <c r="E5102" s="7" t="s">
        <v>3248</v>
      </c>
      <c r="F5102" s="7" t="s">
        <v>5412</v>
      </c>
      <c r="G5102" s="7" t="s">
        <v>47</v>
      </c>
      <c r="H5102" s="7" t="s">
        <v>35</v>
      </c>
      <c r="I5102" s="8">
        <v>0.255</v>
      </c>
      <c r="J5102" s="8">
        <v>0.437</v>
      </c>
      <c r="K5102" s="8">
        <v>0.44500000000000001</v>
      </c>
      <c r="L5102" s="8">
        <v>0.88200000000000001</v>
      </c>
      <c r="M5102" s="7">
        <v>50</v>
      </c>
      <c r="N5102" s="7">
        <v>185</v>
      </c>
      <c r="O5102" s="7">
        <v>137</v>
      </c>
      <c r="P5102" s="7">
        <v>25</v>
      </c>
      <c r="Q5102" s="7">
        <v>35</v>
      </c>
      <c r="R5102" s="7">
        <v>14</v>
      </c>
      <c r="S5102" s="7">
        <v>0</v>
      </c>
      <c r="T5102" s="7">
        <v>4</v>
      </c>
      <c r="U5102" s="7">
        <v>19</v>
      </c>
      <c r="V5102" s="7">
        <v>18</v>
      </c>
      <c r="W5102" s="7">
        <v>27</v>
      </c>
      <c r="X5102" s="7">
        <v>45</v>
      </c>
      <c r="Y5102" s="7">
        <v>2</v>
      </c>
      <c r="Z5102" s="7">
        <v>2</v>
      </c>
      <c r="AA5102"/>
    </row>
    <row r="5103" spans="1:27" x14ac:dyDescent="0.25">
      <c r="A5103" s="24">
        <f t="shared" si="241"/>
        <v>1</v>
      </c>
      <c r="B5103" s="24" t="str">
        <f t="shared" si="239"/>
        <v/>
      </c>
      <c r="C5103" s="24" t="str">
        <f t="shared" si="240"/>
        <v/>
      </c>
      <c r="D5103" s="24">
        <v>2026</v>
      </c>
      <c r="E5103" s="7" t="s">
        <v>5417</v>
      </c>
      <c r="F5103" s="7" t="s">
        <v>5412</v>
      </c>
      <c r="G5103" s="7" t="s">
        <v>29</v>
      </c>
      <c r="H5103" s="7" t="s">
        <v>44</v>
      </c>
      <c r="I5103" s="8">
        <v>0.25</v>
      </c>
      <c r="J5103" s="8">
        <v>0.36099999999999999</v>
      </c>
      <c r="K5103" s="8">
        <v>0.61699999999999999</v>
      </c>
      <c r="L5103" s="8">
        <v>0.97799999999999998</v>
      </c>
      <c r="M5103" s="7">
        <v>51</v>
      </c>
      <c r="N5103" s="7">
        <v>233</v>
      </c>
      <c r="O5103" s="7">
        <v>196</v>
      </c>
      <c r="P5103" s="7">
        <v>44</v>
      </c>
      <c r="Q5103" s="7">
        <v>49</v>
      </c>
      <c r="R5103" s="7">
        <v>12</v>
      </c>
      <c r="S5103" s="7">
        <v>0</v>
      </c>
      <c r="T5103" s="7">
        <v>20</v>
      </c>
      <c r="U5103" s="7">
        <v>51</v>
      </c>
      <c r="V5103" s="7">
        <v>7</v>
      </c>
      <c r="W5103" s="7">
        <v>28</v>
      </c>
      <c r="X5103" s="7">
        <v>63</v>
      </c>
      <c r="Y5103" s="7">
        <v>1</v>
      </c>
      <c r="Z5103" s="7">
        <v>0</v>
      </c>
      <c r="AA5103"/>
    </row>
    <row r="5104" spans="1:27" x14ac:dyDescent="0.25">
      <c r="A5104" s="24">
        <f t="shared" si="241"/>
        <v>1</v>
      </c>
      <c r="B5104" s="24" t="str">
        <f t="shared" si="239"/>
        <v/>
      </c>
      <c r="C5104" s="24" t="str">
        <f t="shared" si="240"/>
        <v/>
      </c>
      <c r="D5104" s="24">
        <v>2026</v>
      </c>
      <c r="E5104" s="7" t="s">
        <v>5418</v>
      </c>
      <c r="F5104" s="7" t="s">
        <v>5412</v>
      </c>
      <c r="G5104" s="7" t="s">
        <v>29</v>
      </c>
      <c r="H5104" s="7" t="s">
        <v>42</v>
      </c>
      <c r="I5104" s="8">
        <v>0.35799999999999998</v>
      </c>
      <c r="J5104" s="8">
        <v>0.496</v>
      </c>
      <c r="K5104" s="8">
        <v>0.621</v>
      </c>
      <c r="L5104" s="8">
        <v>1.117</v>
      </c>
      <c r="M5104" s="7">
        <v>30</v>
      </c>
      <c r="N5104" s="7">
        <v>125</v>
      </c>
      <c r="O5104" s="7">
        <v>95</v>
      </c>
      <c r="P5104" s="7">
        <v>22</v>
      </c>
      <c r="Q5104" s="7">
        <v>34</v>
      </c>
      <c r="R5104" s="7">
        <v>4</v>
      </c>
      <c r="S5104" s="7">
        <v>0</v>
      </c>
      <c r="T5104" s="7">
        <v>7</v>
      </c>
      <c r="U5104" s="7">
        <v>26</v>
      </c>
      <c r="V5104" s="7">
        <v>6</v>
      </c>
      <c r="W5104" s="7">
        <v>22</v>
      </c>
      <c r="X5104" s="7">
        <v>23</v>
      </c>
      <c r="Y5104" s="7">
        <v>1</v>
      </c>
      <c r="Z5104" s="7">
        <v>0</v>
      </c>
      <c r="AA5104"/>
    </row>
    <row r="5105" spans="1:27" x14ac:dyDescent="0.25">
      <c r="A5105" s="24">
        <f t="shared" si="241"/>
        <v>1</v>
      </c>
      <c r="B5105" s="24" t="str">
        <f t="shared" si="239"/>
        <v/>
      </c>
      <c r="C5105" s="24">
        <f t="shared" si="240"/>
        <v>1</v>
      </c>
      <c r="D5105" s="24">
        <v>2026</v>
      </c>
      <c r="E5105" s="7" t="s">
        <v>5419</v>
      </c>
      <c r="F5105" s="7" t="s">
        <v>5412</v>
      </c>
      <c r="G5105" s="7" t="s">
        <v>29</v>
      </c>
      <c r="H5105" s="7" t="s">
        <v>164</v>
      </c>
      <c r="I5105" s="8">
        <v>0.33300000000000002</v>
      </c>
      <c r="J5105" s="8">
        <v>0.5</v>
      </c>
      <c r="K5105" s="8">
        <v>0.33300000000000002</v>
      </c>
      <c r="L5105" s="8">
        <v>0.83299999999999996</v>
      </c>
      <c r="M5105" s="7">
        <v>4</v>
      </c>
      <c r="N5105" s="7">
        <v>4</v>
      </c>
      <c r="O5105" s="7">
        <v>3</v>
      </c>
      <c r="P5105" s="7">
        <v>0</v>
      </c>
      <c r="Q5105" s="7">
        <v>1</v>
      </c>
      <c r="R5105" s="7">
        <v>0</v>
      </c>
      <c r="S5105" s="7">
        <v>0</v>
      </c>
      <c r="T5105" s="7">
        <v>0</v>
      </c>
      <c r="U5105" s="7">
        <v>0</v>
      </c>
      <c r="V5105" s="7">
        <v>0</v>
      </c>
      <c r="W5105" s="7">
        <v>1</v>
      </c>
      <c r="X5105" s="7">
        <v>1</v>
      </c>
      <c r="Y5105" s="7">
        <v>0</v>
      </c>
      <c r="Z5105" s="7">
        <v>0</v>
      </c>
      <c r="AA5105"/>
    </row>
    <row r="5106" spans="1:27" x14ac:dyDescent="0.25">
      <c r="A5106" s="24">
        <f t="shared" si="241"/>
        <v>1</v>
      </c>
      <c r="B5106" s="24" t="str">
        <f t="shared" si="239"/>
        <v/>
      </c>
      <c r="C5106" s="24" t="str">
        <f t="shared" si="240"/>
        <v/>
      </c>
      <c r="D5106" s="24">
        <v>2026</v>
      </c>
      <c r="E5106" s="7" t="s">
        <v>5420</v>
      </c>
      <c r="F5106" s="7" t="s">
        <v>5412</v>
      </c>
      <c r="G5106" s="7" t="s">
        <v>29</v>
      </c>
      <c r="H5106" s="7" t="s">
        <v>25</v>
      </c>
      <c r="I5106" s="8">
        <v>0.26700000000000002</v>
      </c>
      <c r="J5106" s="8">
        <v>0.315</v>
      </c>
      <c r="K5106" s="8">
        <v>0.33700000000000002</v>
      </c>
      <c r="L5106" s="8">
        <v>0.65200000000000002</v>
      </c>
      <c r="M5106" s="7">
        <v>27</v>
      </c>
      <c r="N5106" s="7">
        <v>93</v>
      </c>
      <c r="O5106" s="7">
        <v>86</v>
      </c>
      <c r="P5106" s="7">
        <v>12</v>
      </c>
      <c r="Q5106" s="7">
        <v>23</v>
      </c>
      <c r="R5106" s="7">
        <v>3</v>
      </c>
      <c r="S5106" s="7">
        <v>0</v>
      </c>
      <c r="T5106" s="7">
        <v>1</v>
      </c>
      <c r="U5106" s="7">
        <v>9</v>
      </c>
      <c r="V5106" s="7">
        <v>2</v>
      </c>
      <c r="W5106" s="7">
        <v>4</v>
      </c>
      <c r="X5106" s="7">
        <v>23</v>
      </c>
      <c r="Y5106" s="7">
        <v>0</v>
      </c>
      <c r="Z5106" s="7">
        <v>0</v>
      </c>
      <c r="AA5106"/>
    </row>
    <row r="5107" spans="1:27" x14ac:dyDescent="0.25">
      <c r="A5107" s="24" t="str">
        <f t="shared" si="241"/>
        <v/>
      </c>
      <c r="B5107" s="24" t="str">
        <f t="shared" si="239"/>
        <v/>
      </c>
      <c r="C5107" s="24" t="str">
        <f t="shared" si="240"/>
        <v/>
      </c>
      <c r="D5107" s="24">
        <v>2026</v>
      </c>
      <c r="E5107" s="7" t="s">
        <v>5421</v>
      </c>
      <c r="F5107" s="7" t="s">
        <v>5412</v>
      </c>
      <c r="G5107" s="7" t="s">
        <v>24</v>
      </c>
      <c r="H5107" s="7" t="s">
        <v>25</v>
      </c>
      <c r="I5107" s="8">
        <v>0.25</v>
      </c>
      <c r="J5107" s="8">
        <v>0.36599999999999999</v>
      </c>
      <c r="K5107" s="8">
        <v>0.40799999999999997</v>
      </c>
      <c r="L5107" s="8">
        <v>0.77400000000000002</v>
      </c>
      <c r="M5107" s="7">
        <v>37</v>
      </c>
      <c r="N5107" s="7">
        <v>145</v>
      </c>
      <c r="O5107" s="7">
        <v>120</v>
      </c>
      <c r="P5107" s="7">
        <v>21</v>
      </c>
      <c r="Q5107" s="7">
        <v>30</v>
      </c>
      <c r="R5107" s="7">
        <v>4</v>
      </c>
      <c r="S5107" s="7">
        <v>0</v>
      </c>
      <c r="T5107" s="7">
        <v>5</v>
      </c>
      <c r="U5107" s="7">
        <v>23</v>
      </c>
      <c r="V5107" s="7">
        <v>5</v>
      </c>
      <c r="W5107" s="7">
        <v>18</v>
      </c>
      <c r="X5107" s="7">
        <v>53</v>
      </c>
      <c r="Y5107" s="7">
        <v>0</v>
      </c>
      <c r="Z5107" s="7">
        <v>0</v>
      </c>
      <c r="AA5107"/>
    </row>
    <row r="5108" spans="1:27" x14ac:dyDescent="0.25">
      <c r="A5108" s="24" t="str">
        <f t="shared" si="241"/>
        <v/>
      </c>
      <c r="B5108" s="24" t="str">
        <f t="shared" si="239"/>
        <v/>
      </c>
      <c r="C5108" s="24" t="str">
        <f t="shared" si="240"/>
        <v/>
      </c>
      <c r="D5108" s="24">
        <v>2026</v>
      </c>
      <c r="E5108" s="7" t="s">
        <v>5422</v>
      </c>
      <c r="F5108" s="7" t="s">
        <v>5412</v>
      </c>
      <c r="G5108" s="7" t="s">
        <v>24</v>
      </c>
      <c r="H5108" s="7" t="s">
        <v>27</v>
      </c>
      <c r="I5108" s="8">
        <v>0.23400000000000001</v>
      </c>
      <c r="J5108" s="8">
        <v>0.35899999999999999</v>
      </c>
      <c r="K5108" s="8">
        <v>0.32800000000000001</v>
      </c>
      <c r="L5108" s="8">
        <v>0.68700000000000006</v>
      </c>
      <c r="M5108" s="7">
        <v>25</v>
      </c>
      <c r="N5108" s="7">
        <v>79</v>
      </c>
      <c r="O5108" s="7">
        <v>64</v>
      </c>
      <c r="P5108" s="7">
        <v>13</v>
      </c>
      <c r="Q5108" s="7">
        <v>15</v>
      </c>
      <c r="R5108" s="7">
        <v>3</v>
      </c>
      <c r="S5108" s="7">
        <v>0</v>
      </c>
      <c r="T5108" s="7">
        <v>1</v>
      </c>
      <c r="U5108" s="7">
        <v>9</v>
      </c>
      <c r="V5108" s="7">
        <v>0</v>
      </c>
      <c r="W5108" s="7">
        <v>13</v>
      </c>
      <c r="X5108" s="7">
        <v>20</v>
      </c>
      <c r="Y5108" s="7">
        <v>6</v>
      </c>
      <c r="Z5108" s="7">
        <v>1</v>
      </c>
      <c r="AA5108"/>
    </row>
    <row r="5109" spans="1:27" x14ac:dyDescent="0.25">
      <c r="A5109" s="24">
        <f t="shared" si="241"/>
        <v>1</v>
      </c>
      <c r="B5109" s="24" t="str">
        <f t="shared" si="239"/>
        <v/>
      </c>
      <c r="C5109" s="24" t="str">
        <f t="shared" si="240"/>
        <v/>
      </c>
      <c r="D5109" s="24">
        <v>2026</v>
      </c>
      <c r="E5109" s="7" t="s">
        <v>5423</v>
      </c>
      <c r="F5109" s="7" t="s">
        <v>5412</v>
      </c>
      <c r="G5109" s="7" t="s">
        <v>29</v>
      </c>
      <c r="H5109" s="7" t="s">
        <v>33</v>
      </c>
      <c r="I5109" s="8">
        <v>0.22800000000000001</v>
      </c>
      <c r="J5109" s="8">
        <v>0.28999999999999998</v>
      </c>
      <c r="K5109" s="8">
        <v>0.40400000000000003</v>
      </c>
      <c r="L5109" s="8">
        <v>0.69399999999999995</v>
      </c>
      <c r="M5109" s="7">
        <v>24</v>
      </c>
      <c r="N5109" s="7">
        <v>62</v>
      </c>
      <c r="O5109" s="7">
        <v>57</v>
      </c>
      <c r="P5109" s="7">
        <v>9</v>
      </c>
      <c r="Q5109" s="7">
        <v>13</v>
      </c>
      <c r="R5109" s="7">
        <v>1</v>
      </c>
      <c r="S5109" s="7">
        <v>0</v>
      </c>
      <c r="T5109" s="7">
        <v>3</v>
      </c>
      <c r="U5109" s="7">
        <v>7</v>
      </c>
      <c r="V5109" s="7">
        <v>5</v>
      </c>
      <c r="W5109" s="7">
        <v>0</v>
      </c>
      <c r="X5109" s="7">
        <v>24</v>
      </c>
      <c r="Y5109" s="7">
        <v>0</v>
      </c>
      <c r="Z5109" s="7">
        <v>0</v>
      </c>
      <c r="AA5109"/>
    </row>
    <row r="5110" spans="1:27" x14ac:dyDescent="0.25">
      <c r="A5110" s="24">
        <f t="shared" si="241"/>
        <v>1</v>
      </c>
      <c r="B5110" s="24" t="str">
        <f t="shared" si="239"/>
        <v/>
      </c>
      <c r="C5110" s="24" t="str">
        <f t="shared" si="240"/>
        <v/>
      </c>
      <c r="D5110" s="24">
        <v>2026</v>
      </c>
      <c r="E5110" s="7" t="s">
        <v>5424</v>
      </c>
      <c r="F5110" s="7" t="s">
        <v>5412</v>
      </c>
      <c r="G5110" s="7" t="s">
        <v>32</v>
      </c>
      <c r="H5110" s="7" t="s">
        <v>30</v>
      </c>
      <c r="I5110" s="8">
        <v>0.216</v>
      </c>
      <c r="J5110" s="8">
        <v>0.34699999999999998</v>
      </c>
      <c r="K5110" s="8">
        <v>0.34</v>
      </c>
      <c r="L5110" s="8">
        <v>0.68799999999999994</v>
      </c>
      <c r="M5110" s="7">
        <v>35</v>
      </c>
      <c r="N5110" s="7">
        <v>118</v>
      </c>
      <c r="O5110" s="7">
        <v>97</v>
      </c>
      <c r="P5110" s="7">
        <v>10</v>
      </c>
      <c r="Q5110" s="7">
        <v>21</v>
      </c>
      <c r="R5110" s="7">
        <v>6</v>
      </c>
      <c r="S5110" s="7">
        <v>0</v>
      </c>
      <c r="T5110" s="7">
        <v>2</v>
      </c>
      <c r="U5110" s="7">
        <v>16</v>
      </c>
      <c r="V5110" s="7">
        <v>1</v>
      </c>
      <c r="W5110" s="7">
        <v>19</v>
      </c>
      <c r="X5110" s="7">
        <v>22</v>
      </c>
      <c r="Y5110" s="7">
        <v>0</v>
      </c>
      <c r="Z5110" s="7">
        <v>0</v>
      </c>
      <c r="AA5110"/>
    </row>
    <row r="5111" spans="1:27" x14ac:dyDescent="0.25">
      <c r="A5111" s="24" t="str">
        <f t="shared" si="241"/>
        <v/>
      </c>
      <c r="B5111" s="24" t="str">
        <f t="shared" si="239"/>
        <v/>
      </c>
      <c r="C5111" s="24" t="str">
        <f t="shared" si="240"/>
        <v/>
      </c>
      <c r="D5111" s="24">
        <v>2026</v>
      </c>
      <c r="E5111" s="7" t="s">
        <v>5425</v>
      </c>
      <c r="F5111" s="7" t="s">
        <v>5412</v>
      </c>
      <c r="G5111" s="7" t="s">
        <v>37</v>
      </c>
      <c r="H5111" s="7" t="s">
        <v>35</v>
      </c>
      <c r="I5111" s="8">
        <v>0.17100000000000001</v>
      </c>
      <c r="J5111" s="8">
        <v>0.31</v>
      </c>
      <c r="K5111" s="8">
        <v>0.24299999999999999</v>
      </c>
      <c r="L5111" s="8">
        <v>0.55200000000000005</v>
      </c>
      <c r="M5111" s="7">
        <v>32</v>
      </c>
      <c r="N5111" s="7">
        <v>89</v>
      </c>
      <c r="O5111" s="7">
        <v>70</v>
      </c>
      <c r="P5111" s="7">
        <v>14</v>
      </c>
      <c r="Q5111" s="7">
        <v>12</v>
      </c>
      <c r="R5111" s="7">
        <v>0</v>
      </c>
      <c r="S5111" s="7">
        <v>1</v>
      </c>
      <c r="T5111" s="7">
        <v>1</v>
      </c>
      <c r="U5111" s="7">
        <v>5</v>
      </c>
      <c r="V5111" s="7">
        <v>8</v>
      </c>
      <c r="W5111" s="7">
        <v>6</v>
      </c>
      <c r="X5111" s="7">
        <v>30</v>
      </c>
      <c r="Y5111" s="7">
        <v>1</v>
      </c>
      <c r="Z5111" s="7">
        <v>1</v>
      </c>
      <c r="AA5111"/>
    </row>
    <row r="5112" spans="1:27" x14ac:dyDescent="0.25">
      <c r="A5112" s="24" t="str">
        <f t="shared" si="241"/>
        <v/>
      </c>
      <c r="B5112" s="24" t="str">
        <f t="shared" si="239"/>
        <v/>
      </c>
      <c r="C5112" s="24" t="str">
        <f t="shared" si="240"/>
        <v/>
      </c>
      <c r="D5112" s="24">
        <v>2026</v>
      </c>
      <c r="E5112" s="7" t="s">
        <v>5426</v>
      </c>
      <c r="F5112" s="7" t="s">
        <v>5412</v>
      </c>
      <c r="G5112" s="7" t="s">
        <v>24</v>
      </c>
      <c r="H5112" s="7" t="s">
        <v>64</v>
      </c>
      <c r="I5112" s="8">
        <v>0</v>
      </c>
      <c r="J5112" s="8">
        <v>0</v>
      </c>
      <c r="K5112" s="8">
        <v>0</v>
      </c>
      <c r="L5112" s="8">
        <v>0</v>
      </c>
      <c r="M5112" s="7">
        <v>1</v>
      </c>
      <c r="N5112" s="7">
        <v>1</v>
      </c>
      <c r="O5112" s="7">
        <v>1</v>
      </c>
      <c r="P5112" s="7">
        <v>0</v>
      </c>
      <c r="Q5112" s="7">
        <v>0</v>
      </c>
      <c r="R5112" s="7">
        <v>0</v>
      </c>
      <c r="S5112" s="7">
        <v>0</v>
      </c>
      <c r="T5112" s="7">
        <v>0</v>
      </c>
      <c r="U5112" s="7">
        <v>0</v>
      </c>
      <c r="V5112" s="7">
        <v>0</v>
      </c>
      <c r="W5112" s="7">
        <v>0</v>
      </c>
      <c r="X5112" s="7">
        <v>1</v>
      </c>
      <c r="Y5112" s="7">
        <v>0</v>
      </c>
      <c r="Z5112" s="7">
        <v>0</v>
      </c>
      <c r="AA5112"/>
    </row>
    <row r="5113" spans="1:27" x14ac:dyDescent="0.25">
      <c r="A5113" s="24" t="str">
        <f t="shared" si="241"/>
        <v/>
      </c>
      <c r="B5113" s="24" t="str">
        <f t="shared" si="239"/>
        <v/>
      </c>
      <c r="C5113" s="24">
        <f t="shared" si="240"/>
        <v>1</v>
      </c>
      <c r="D5113" s="24">
        <v>2026</v>
      </c>
      <c r="E5113" s="7" t="s">
        <v>5427</v>
      </c>
      <c r="F5113" s="7" t="s">
        <v>5412</v>
      </c>
      <c r="G5113" s="7" t="s">
        <v>47</v>
      </c>
      <c r="H5113" s="7" t="s">
        <v>30</v>
      </c>
      <c r="I5113" s="8">
        <v>0</v>
      </c>
      <c r="J5113" s="8">
        <v>0</v>
      </c>
      <c r="K5113" s="8">
        <v>0</v>
      </c>
      <c r="L5113" s="8">
        <v>0</v>
      </c>
      <c r="M5113" s="7">
        <v>1</v>
      </c>
      <c r="N5113" s="7">
        <v>1</v>
      </c>
      <c r="O5113" s="7">
        <v>1</v>
      </c>
      <c r="P5113" s="7">
        <v>1</v>
      </c>
      <c r="Q5113" s="7">
        <v>0</v>
      </c>
      <c r="R5113" s="7">
        <v>0</v>
      </c>
      <c r="S5113" s="7">
        <v>0</v>
      </c>
      <c r="T5113" s="7">
        <v>0</v>
      </c>
      <c r="U5113" s="7">
        <v>0</v>
      </c>
      <c r="V5113" s="7">
        <v>0</v>
      </c>
      <c r="W5113" s="7">
        <v>0</v>
      </c>
      <c r="X5113" s="7">
        <v>1</v>
      </c>
      <c r="Y5113" s="7">
        <v>0</v>
      </c>
      <c r="Z5113" s="7">
        <v>0</v>
      </c>
      <c r="AA5113"/>
    </row>
    <row r="5114" spans="1:27" x14ac:dyDescent="0.25">
      <c r="A5114" s="24">
        <f t="shared" si="241"/>
        <v>1</v>
      </c>
      <c r="B5114" s="24" t="str">
        <f t="shared" si="239"/>
        <v/>
      </c>
      <c r="C5114" s="24" t="str">
        <f t="shared" si="240"/>
        <v/>
      </c>
      <c r="D5114" s="24">
        <v>2026</v>
      </c>
      <c r="E5114" s="7" t="s">
        <v>5428</v>
      </c>
      <c r="F5114" s="7" t="s">
        <v>5429</v>
      </c>
      <c r="G5114" s="7" t="s">
        <v>29</v>
      </c>
      <c r="H5114" s="7" t="s">
        <v>42</v>
      </c>
      <c r="I5114" s="8">
        <v>0.35299999999999998</v>
      </c>
      <c r="J5114" s="8">
        <v>0.40300000000000002</v>
      </c>
      <c r="K5114" s="8">
        <v>0.502</v>
      </c>
      <c r="L5114" s="8">
        <v>0.90600000000000003</v>
      </c>
      <c r="M5114" s="7">
        <v>50</v>
      </c>
      <c r="N5114" s="7">
        <v>238</v>
      </c>
      <c r="O5114" s="7">
        <v>215</v>
      </c>
      <c r="P5114" s="7">
        <v>29</v>
      </c>
      <c r="Q5114" s="7">
        <v>76</v>
      </c>
      <c r="R5114" s="7">
        <v>11</v>
      </c>
      <c r="S5114" s="7">
        <v>0</v>
      </c>
      <c r="T5114" s="7">
        <v>7</v>
      </c>
      <c r="U5114" s="7">
        <v>44</v>
      </c>
      <c r="V5114" s="7">
        <v>4</v>
      </c>
      <c r="W5114" s="7">
        <v>16</v>
      </c>
      <c r="X5114" s="7">
        <v>41</v>
      </c>
      <c r="Y5114" s="7">
        <v>4</v>
      </c>
      <c r="Z5114" s="7">
        <v>1</v>
      </c>
      <c r="AA5114"/>
    </row>
    <row r="5115" spans="1:27" x14ac:dyDescent="0.25">
      <c r="A5115" s="24" t="str">
        <f t="shared" si="241"/>
        <v/>
      </c>
      <c r="B5115" s="24" t="str">
        <f t="shared" si="239"/>
        <v/>
      </c>
      <c r="C5115" s="24" t="str">
        <f t="shared" si="240"/>
        <v/>
      </c>
      <c r="D5115" s="24">
        <v>2026</v>
      </c>
      <c r="E5115" s="7" t="s">
        <v>5430</v>
      </c>
      <c r="F5115" s="7" t="s">
        <v>5429</v>
      </c>
      <c r="G5115" s="7" t="s">
        <v>37</v>
      </c>
      <c r="H5115" s="7" t="s">
        <v>40</v>
      </c>
      <c r="I5115" s="8">
        <v>0.31</v>
      </c>
      <c r="J5115" s="8">
        <v>0.432</v>
      </c>
      <c r="K5115" s="8">
        <v>0.439</v>
      </c>
      <c r="L5115" s="8">
        <v>0.871</v>
      </c>
      <c r="M5115" s="7">
        <v>49</v>
      </c>
      <c r="N5115" s="7">
        <v>230</v>
      </c>
      <c r="O5115" s="7">
        <v>187</v>
      </c>
      <c r="P5115" s="7">
        <v>41</v>
      </c>
      <c r="Q5115" s="7">
        <v>58</v>
      </c>
      <c r="R5115" s="7">
        <v>16</v>
      </c>
      <c r="S5115" s="7">
        <v>1</v>
      </c>
      <c r="T5115" s="7">
        <v>2</v>
      </c>
      <c r="U5115" s="7">
        <v>22</v>
      </c>
      <c r="V5115" s="7">
        <v>12</v>
      </c>
      <c r="W5115" s="7">
        <v>29</v>
      </c>
      <c r="X5115" s="7">
        <v>43</v>
      </c>
      <c r="Y5115" s="7">
        <v>10</v>
      </c>
      <c r="Z5115" s="7">
        <v>3</v>
      </c>
      <c r="AA5115"/>
    </row>
    <row r="5116" spans="1:27" x14ac:dyDescent="0.25">
      <c r="A5116" s="24">
        <f t="shared" si="241"/>
        <v>1</v>
      </c>
      <c r="B5116" s="24" t="str">
        <f t="shared" si="239"/>
        <v/>
      </c>
      <c r="C5116" s="24" t="str">
        <f t="shared" si="240"/>
        <v/>
      </c>
      <c r="D5116" s="24">
        <v>2026</v>
      </c>
      <c r="E5116" s="7" t="s">
        <v>5431</v>
      </c>
      <c r="F5116" s="7" t="s">
        <v>5429</v>
      </c>
      <c r="G5116" s="7" t="s">
        <v>32</v>
      </c>
      <c r="H5116" s="7" t="s">
        <v>35</v>
      </c>
      <c r="I5116" s="8">
        <v>0.25600000000000001</v>
      </c>
      <c r="J5116" s="8">
        <v>0.34100000000000003</v>
      </c>
      <c r="K5116" s="8">
        <v>0.442</v>
      </c>
      <c r="L5116" s="8">
        <v>0.78300000000000003</v>
      </c>
      <c r="M5116" s="7">
        <v>43</v>
      </c>
      <c r="N5116" s="7">
        <v>181</v>
      </c>
      <c r="O5116" s="7">
        <v>156</v>
      </c>
      <c r="P5116" s="7">
        <v>30</v>
      </c>
      <c r="Q5116" s="7">
        <v>40</v>
      </c>
      <c r="R5116" s="7">
        <v>10</v>
      </c>
      <c r="S5116" s="7">
        <v>2</v>
      </c>
      <c r="T5116" s="7">
        <v>5</v>
      </c>
      <c r="U5116" s="7">
        <v>20</v>
      </c>
      <c r="V5116" s="7">
        <v>1</v>
      </c>
      <c r="W5116" s="7">
        <v>20</v>
      </c>
      <c r="X5116" s="7">
        <v>33</v>
      </c>
      <c r="Y5116" s="7">
        <v>6</v>
      </c>
      <c r="Z5116" s="7">
        <v>2</v>
      </c>
      <c r="AA5116"/>
    </row>
    <row r="5117" spans="1:27" x14ac:dyDescent="0.25">
      <c r="A5117" s="24">
        <f t="shared" si="241"/>
        <v>1</v>
      </c>
      <c r="B5117" s="24" t="str">
        <f t="shared" si="239"/>
        <v/>
      </c>
      <c r="C5117" s="24" t="str">
        <f t="shared" si="240"/>
        <v/>
      </c>
      <c r="D5117" s="24">
        <v>2026</v>
      </c>
      <c r="E5117" s="7" t="s">
        <v>5432</v>
      </c>
      <c r="F5117" s="7" t="s">
        <v>5429</v>
      </c>
      <c r="G5117" s="7" t="s">
        <v>29</v>
      </c>
      <c r="H5117" s="7" t="s">
        <v>27</v>
      </c>
      <c r="I5117" s="8">
        <v>0.255</v>
      </c>
      <c r="J5117" s="8">
        <v>0.35699999999999998</v>
      </c>
      <c r="K5117" s="8">
        <v>0.441</v>
      </c>
      <c r="L5117" s="8">
        <v>0.79900000000000004</v>
      </c>
      <c r="M5117" s="7">
        <v>51</v>
      </c>
      <c r="N5117" s="7">
        <v>225</v>
      </c>
      <c r="O5117" s="7">
        <v>188</v>
      </c>
      <c r="P5117" s="7">
        <v>26</v>
      </c>
      <c r="Q5117" s="7">
        <v>48</v>
      </c>
      <c r="R5117" s="7">
        <v>14</v>
      </c>
      <c r="S5117" s="7">
        <v>0</v>
      </c>
      <c r="T5117" s="7">
        <v>7</v>
      </c>
      <c r="U5117" s="7">
        <v>41</v>
      </c>
      <c r="V5117" s="7">
        <v>12</v>
      </c>
      <c r="W5117" s="7">
        <v>20</v>
      </c>
      <c r="X5117" s="7">
        <v>43</v>
      </c>
      <c r="Y5117" s="7">
        <v>2</v>
      </c>
      <c r="Z5117" s="7">
        <v>3</v>
      </c>
      <c r="AA5117"/>
    </row>
    <row r="5118" spans="1:27" x14ac:dyDescent="0.25">
      <c r="A5118" s="24" t="str">
        <f t="shared" si="241"/>
        <v/>
      </c>
      <c r="B5118" s="24" t="str">
        <f t="shared" si="239"/>
        <v/>
      </c>
      <c r="C5118" s="24">
        <f t="shared" si="240"/>
        <v>1</v>
      </c>
      <c r="D5118" s="24">
        <v>2026</v>
      </c>
      <c r="E5118" s="7" t="s">
        <v>5433</v>
      </c>
      <c r="F5118" s="7" t="s">
        <v>5429</v>
      </c>
      <c r="G5118" s="7" t="s">
        <v>24</v>
      </c>
      <c r="H5118" s="7" t="s">
        <v>33</v>
      </c>
      <c r="I5118" s="8">
        <v>0.24</v>
      </c>
      <c r="J5118" s="8">
        <v>0.29399999999999998</v>
      </c>
      <c r="K5118" s="8">
        <v>0.33900000000000002</v>
      </c>
      <c r="L5118" s="8">
        <v>0.63300000000000001</v>
      </c>
      <c r="M5118" s="7">
        <v>46</v>
      </c>
      <c r="N5118" s="7">
        <v>190</v>
      </c>
      <c r="O5118" s="7">
        <v>171</v>
      </c>
      <c r="P5118" s="7">
        <v>24</v>
      </c>
      <c r="Q5118" s="7">
        <v>41</v>
      </c>
      <c r="R5118" s="7">
        <v>8</v>
      </c>
      <c r="S5118" s="7">
        <v>0</v>
      </c>
      <c r="T5118" s="7">
        <v>3</v>
      </c>
      <c r="U5118" s="7">
        <v>16</v>
      </c>
      <c r="V5118" s="7">
        <v>4</v>
      </c>
      <c r="W5118" s="7">
        <v>10</v>
      </c>
      <c r="X5118" s="7">
        <v>47</v>
      </c>
      <c r="Y5118" s="7">
        <v>2</v>
      </c>
      <c r="Z5118" s="7">
        <v>0</v>
      </c>
      <c r="AA5118"/>
    </row>
    <row r="5119" spans="1:27" x14ac:dyDescent="0.25">
      <c r="A5119" s="24" t="str">
        <f t="shared" si="241"/>
        <v/>
      </c>
      <c r="B5119" s="24" t="str">
        <f t="shared" si="239"/>
        <v/>
      </c>
      <c r="C5119" s="24" t="str">
        <f t="shared" si="240"/>
        <v/>
      </c>
      <c r="D5119" s="24">
        <v>2026</v>
      </c>
      <c r="E5119" s="7" t="s">
        <v>5434</v>
      </c>
      <c r="F5119" s="7" t="s">
        <v>5429</v>
      </c>
      <c r="G5119" s="7" t="s">
        <v>37</v>
      </c>
      <c r="H5119" s="7" t="s">
        <v>44</v>
      </c>
      <c r="I5119" s="8">
        <v>0.22700000000000001</v>
      </c>
      <c r="J5119" s="8">
        <v>0.33300000000000002</v>
      </c>
      <c r="K5119" s="8">
        <v>0.33300000000000002</v>
      </c>
      <c r="L5119" s="8">
        <v>0.66700000000000004</v>
      </c>
      <c r="M5119" s="7">
        <v>43</v>
      </c>
      <c r="N5119" s="7">
        <v>178</v>
      </c>
      <c r="O5119" s="7">
        <v>150</v>
      </c>
      <c r="P5119" s="7">
        <v>21</v>
      </c>
      <c r="Q5119" s="7">
        <v>34</v>
      </c>
      <c r="R5119" s="7">
        <v>7</v>
      </c>
      <c r="S5119" s="7">
        <v>0</v>
      </c>
      <c r="T5119" s="7">
        <v>3</v>
      </c>
      <c r="U5119" s="7">
        <v>18</v>
      </c>
      <c r="V5119" s="7">
        <v>5</v>
      </c>
      <c r="W5119" s="7">
        <v>19</v>
      </c>
      <c r="X5119" s="7">
        <v>25</v>
      </c>
      <c r="Y5119" s="7">
        <v>3</v>
      </c>
      <c r="Z5119" s="7">
        <v>0</v>
      </c>
      <c r="AA5119"/>
    </row>
    <row r="5120" spans="1:27" x14ac:dyDescent="0.25">
      <c r="A5120" s="24" t="str">
        <f t="shared" si="241"/>
        <v/>
      </c>
      <c r="B5120" s="24" t="str">
        <f t="shared" si="239"/>
        <v/>
      </c>
      <c r="C5120" s="24" t="str">
        <f t="shared" si="240"/>
        <v/>
      </c>
      <c r="D5120" s="24">
        <v>2026</v>
      </c>
      <c r="E5120" s="7" t="s">
        <v>5435</v>
      </c>
      <c r="F5120" s="7" t="s">
        <v>5429</v>
      </c>
      <c r="G5120" s="7" t="s">
        <v>37</v>
      </c>
      <c r="H5120" s="7" t="s">
        <v>38</v>
      </c>
      <c r="I5120" s="8">
        <v>0.20799999999999999</v>
      </c>
      <c r="J5120" s="8">
        <v>0.33100000000000002</v>
      </c>
      <c r="K5120" s="8">
        <v>0.29199999999999998</v>
      </c>
      <c r="L5120" s="8">
        <v>0.623</v>
      </c>
      <c r="M5120" s="7">
        <v>39</v>
      </c>
      <c r="N5120" s="7">
        <v>157</v>
      </c>
      <c r="O5120" s="7">
        <v>130</v>
      </c>
      <c r="P5120" s="7">
        <v>12</v>
      </c>
      <c r="Q5120" s="7">
        <v>27</v>
      </c>
      <c r="R5120" s="7">
        <v>5</v>
      </c>
      <c r="S5120" s="7">
        <v>0</v>
      </c>
      <c r="T5120" s="7">
        <v>2</v>
      </c>
      <c r="U5120" s="7">
        <v>17</v>
      </c>
      <c r="V5120" s="7">
        <v>6</v>
      </c>
      <c r="W5120" s="7">
        <v>18</v>
      </c>
      <c r="X5120" s="7">
        <v>28</v>
      </c>
      <c r="Y5120" s="7">
        <v>0</v>
      </c>
      <c r="Z5120" s="7">
        <v>0</v>
      </c>
      <c r="AA5120"/>
    </row>
    <row r="5121" spans="1:27" x14ac:dyDescent="0.25">
      <c r="A5121" s="24" t="str">
        <f t="shared" si="241"/>
        <v/>
      </c>
      <c r="B5121" s="24" t="str">
        <f t="shared" si="239"/>
        <v/>
      </c>
      <c r="C5121" s="24" t="str">
        <f t="shared" si="240"/>
        <v/>
      </c>
      <c r="D5121" s="24">
        <v>2026</v>
      </c>
      <c r="E5121" s="7" t="s">
        <v>5436</v>
      </c>
      <c r="F5121" s="7" t="s">
        <v>5429</v>
      </c>
      <c r="G5121" s="7" t="s">
        <v>37</v>
      </c>
      <c r="H5121" s="7" t="s">
        <v>30</v>
      </c>
      <c r="I5121" s="8">
        <v>0.32700000000000001</v>
      </c>
      <c r="J5121" s="8">
        <v>0.38300000000000001</v>
      </c>
      <c r="K5121" s="8">
        <v>0.41799999999999998</v>
      </c>
      <c r="L5121" s="8">
        <v>0.80200000000000005</v>
      </c>
      <c r="M5121" s="7">
        <v>31</v>
      </c>
      <c r="N5121" s="7">
        <v>123</v>
      </c>
      <c r="O5121" s="7">
        <v>110</v>
      </c>
      <c r="P5121" s="7">
        <v>21</v>
      </c>
      <c r="Q5121" s="7">
        <v>36</v>
      </c>
      <c r="R5121" s="7">
        <v>5</v>
      </c>
      <c r="S5121" s="7">
        <v>1</v>
      </c>
      <c r="T5121" s="7">
        <v>1</v>
      </c>
      <c r="U5121" s="7">
        <v>14</v>
      </c>
      <c r="V5121" s="7">
        <v>2</v>
      </c>
      <c r="W5121" s="7">
        <v>8</v>
      </c>
      <c r="X5121" s="7">
        <v>15</v>
      </c>
      <c r="Y5121" s="7">
        <v>4</v>
      </c>
      <c r="Z5121" s="7">
        <v>2</v>
      </c>
      <c r="AA5121"/>
    </row>
    <row r="5122" spans="1:27" x14ac:dyDescent="0.25">
      <c r="A5122" s="24" t="str">
        <f t="shared" si="241"/>
        <v/>
      </c>
      <c r="B5122" s="24" t="str">
        <f t="shared" ref="B5122:B5185" si="242">IF(COUNTIFS(Draft_Player,$E5122),COUNTIFS(Draft_Player,$E5122),"")</f>
        <v/>
      </c>
      <c r="C5122" s="24" t="str">
        <f t="shared" ref="C5122:C5185" si="243">IF(COUNTIFS(Transfers_Player,$E5122),COUNTIFS(Transfers_Player,$E5122),"")</f>
        <v/>
      </c>
      <c r="D5122" s="24">
        <v>2026</v>
      </c>
      <c r="E5122" s="7" t="s">
        <v>5437</v>
      </c>
      <c r="F5122" s="7" t="s">
        <v>5429</v>
      </c>
      <c r="G5122" s="7" t="s">
        <v>37</v>
      </c>
      <c r="H5122" s="7" t="s">
        <v>38</v>
      </c>
      <c r="I5122" s="8">
        <v>0.25</v>
      </c>
      <c r="J5122" s="8">
        <v>0.308</v>
      </c>
      <c r="K5122" s="8">
        <v>0.25</v>
      </c>
      <c r="L5122" s="8">
        <v>0.55800000000000005</v>
      </c>
      <c r="M5122" s="7">
        <v>6</v>
      </c>
      <c r="N5122" s="7">
        <v>13</v>
      </c>
      <c r="O5122" s="7">
        <v>12</v>
      </c>
      <c r="P5122" s="7">
        <v>0</v>
      </c>
      <c r="Q5122" s="7">
        <v>3</v>
      </c>
      <c r="R5122" s="7">
        <v>0</v>
      </c>
      <c r="S5122" s="7">
        <v>0</v>
      </c>
      <c r="T5122" s="7">
        <v>0</v>
      </c>
      <c r="U5122" s="7">
        <v>0</v>
      </c>
      <c r="V5122" s="7">
        <v>0</v>
      </c>
      <c r="W5122" s="7">
        <v>1</v>
      </c>
      <c r="X5122" s="7">
        <v>4</v>
      </c>
      <c r="Y5122" s="7">
        <v>0</v>
      </c>
      <c r="Z5122" s="7">
        <v>0</v>
      </c>
      <c r="AA5122"/>
    </row>
    <row r="5123" spans="1:27" x14ac:dyDescent="0.25">
      <c r="A5123" s="24" t="str">
        <f t="shared" ref="A5123:A5186" si="244">IF(OR(G5123="SR", G5123="GR"), 1, "")</f>
        <v/>
      </c>
      <c r="B5123" s="24" t="str">
        <f t="shared" si="242"/>
        <v/>
      </c>
      <c r="C5123" s="24" t="str">
        <f t="shared" si="243"/>
        <v/>
      </c>
      <c r="D5123" s="24">
        <v>2026</v>
      </c>
      <c r="E5123" s="7" t="s">
        <v>5438</v>
      </c>
      <c r="F5123" s="7" t="s">
        <v>5429</v>
      </c>
      <c r="G5123" s="7" t="s">
        <v>37</v>
      </c>
      <c r="H5123" s="7" t="s">
        <v>25</v>
      </c>
      <c r="I5123" s="8">
        <v>0.247</v>
      </c>
      <c r="J5123" s="8">
        <v>0.35399999999999998</v>
      </c>
      <c r="K5123" s="8">
        <v>0.309</v>
      </c>
      <c r="L5123" s="8">
        <v>0.66300000000000003</v>
      </c>
      <c r="M5123" s="7">
        <v>29</v>
      </c>
      <c r="N5123" s="7">
        <v>99</v>
      </c>
      <c r="O5123" s="7">
        <v>81</v>
      </c>
      <c r="P5123" s="7">
        <v>16</v>
      </c>
      <c r="Q5123" s="7">
        <v>20</v>
      </c>
      <c r="R5123" s="7">
        <v>3</v>
      </c>
      <c r="S5123" s="7">
        <v>1</v>
      </c>
      <c r="T5123" s="7">
        <v>0</v>
      </c>
      <c r="U5123" s="7">
        <v>14</v>
      </c>
      <c r="V5123" s="7">
        <v>3</v>
      </c>
      <c r="W5123" s="7">
        <v>11</v>
      </c>
      <c r="X5123" s="7">
        <v>10</v>
      </c>
      <c r="Y5123" s="7">
        <v>1</v>
      </c>
      <c r="Z5123" s="7">
        <v>0</v>
      </c>
      <c r="AA5123"/>
    </row>
    <row r="5124" spans="1:27" x14ac:dyDescent="0.25">
      <c r="A5124" s="24" t="str">
        <f t="shared" si="244"/>
        <v/>
      </c>
      <c r="B5124" s="24" t="str">
        <f t="shared" si="242"/>
        <v/>
      </c>
      <c r="C5124" s="24">
        <f t="shared" si="243"/>
        <v>1</v>
      </c>
      <c r="D5124" s="24">
        <v>2026</v>
      </c>
      <c r="E5124" s="7" t="s">
        <v>5439</v>
      </c>
      <c r="F5124" s="7" t="s">
        <v>5429</v>
      </c>
      <c r="G5124" s="7" t="s">
        <v>37</v>
      </c>
      <c r="H5124" s="7" t="s">
        <v>44</v>
      </c>
      <c r="I5124" s="8">
        <v>0.24399999999999999</v>
      </c>
      <c r="J5124" s="8">
        <v>0.35499999999999998</v>
      </c>
      <c r="K5124" s="8">
        <v>0.378</v>
      </c>
      <c r="L5124" s="8">
        <v>0.73299999999999998</v>
      </c>
      <c r="M5124" s="7">
        <v>34</v>
      </c>
      <c r="N5124" s="7">
        <v>141</v>
      </c>
      <c r="O5124" s="7">
        <v>119</v>
      </c>
      <c r="P5124" s="7">
        <v>21</v>
      </c>
      <c r="Q5124" s="7">
        <v>29</v>
      </c>
      <c r="R5124" s="7">
        <v>5</v>
      </c>
      <c r="S5124" s="7">
        <v>1</v>
      </c>
      <c r="T5124" s="7">
        <v>3</v>
      </c>
      <c r="U5124" s="7">
        <v>18</v>
      </c>
      <c r="V5124" s="7">
        <v>5</v>
      </c>
      <c r="W5124" s="7">
        <v>16</v>
      </c>
      <c r="X5124" s="7">
        <v>38</v>
      </c>
      <c r="Y5124" s="7">
        <v>3</v>
      </c>
      <c r="Z5124" s="7">
        <v>3</v>
      </c>
      <c r="AA5124"/>
    </row>
    <row r="5125" spans="1:27" x14ac:dyDescent="0.25">
      <c r="A5125" s="24" t="str">
        <f t="shared" si="244"/>
        <v/>
      </c>
      <c r="B5125" s="24" t="str">
        <f t="shared" si="242"/>
        <v/>
      </c>
      <c r="C5125" s="24" t="str">
        <f t="shared" si="243"/>
        <v/>
      </c>
      <c r="D5125" s="24">
        <v>2026</v>
      </c>
      <c r="E5125" s="7" t="s">
        <v>5440</v>
      </c>
      <c r="F5125" s="7" t="s">
        <v>5429</v>
      </c>
      <c r="G5125" s="7" t="s">
        <v>24</v>
      </c>
      <c r="H5125" s="7" t="s">
        <v>25</v>
      </c>
      <c r="I5125" s="8">
        <v>0.23300000000000001</v>
      </c>
      <c r="J5125" s="8">
        <v>0.33300000000000002</v>
      </c>
      <c r="K5125" s="8">
        <v>0.33700000000000002</v>
      </c>
      <c r="L5125" s="8">
        <v>0.67100000000000004</v>
      </c>
      <c r="M5125" s="7">
        <v>27</v>
      </c>
      <c r="N5125" s="7">
        <v>99</v>
      </c>
      <c r="O5125" s="7">
        <v>86</v>
      </c>
      <c r="P5125" s="7">
        <v>10</v>
      </c>
      <c r="Q5125" s="7">
        <v>20</v>
      </c>
      <c r="R5125" s="7">
        <v>3</v>
      </c>
      <c r="S5125" s="7">
        <v>0</v>
      </c>
      <c r="T5125" s="7">
        <v>2</v>
      </c>
      <c r="U5125" s="7">
        <v>11</v>
      </c>
      <c r="V5125" s="7">
        <v>5</v>
      </c>
      <c r="W5125" s="7">
        <v>8</v>
      </c>
      <c r="X5125" s="7">
        <v>34</v>
      </c>
      <c r="Y5125" s="7">
        <v>0</v>
      </c>
      <c r="Z5125" s="7">
        <v>1</v>
      </c>
      <c r="AA5125"/>
    </row>
    <row r="5126" spans="1:27" x14ac:dyDescent="0.25">
      <c r="A5126" s="24" t="str">
        <f t="shared" si="244"/>
        <v/>
      </c>
      <c r="B5126" s="24" t="str">
        <f t="shared" si="242"/>
        <v/>
      </c>
      <c r="C5126" s="24" t="str">
        <f t="shared" si="243"/>
        <v/>
      </c>
      <c r="D5126" s="24">
        <v>2026</v>
      </c>
      <c r="E5126" s="7" t="s">
        <v>5441</v>
      </c>
      <c r="F5126" s="7" t="s">
        <v>5429</v>
      </c>
      <c r="G5126" s="7" t="s">
        <v>37</v>
      </c>
      <c r="H5126" s="7" t="s">
        <v>30</v>
      </c>
      <c r="I5126" s="8">
        <v>0.23200000000000001</v>
      </c>
      <c r="J5126" s="8">
        <v>0.41299999999999998</v>
      </c>
      <c r="K5126" s="8">
        <v>0.26800000000000002</v>
      </c>
      <c r="L5126" s="8">
        <v>0.68100000000000005</v>
      </c>
      <c r="M5126" s="7">
        <v>23</v>
      </c>
      <c r="N5126" s="7">
        <v>76</v>
      </c>
      <c r="O5126" s="7">
        <v>56</v>
      </c>
      <c r="P5126" s="7">
        <v>6</v>
      </c>
      <c r="Q5126" s="7">
        <v>13</v>
      </c>
      <c r="R5126" s="7">
        <v>2</v>
      </c>
      <c r="S5126" s="7">
        <v>0</v>
      </c>
      <c r="T5126" s="7">
        <v>0</v>
      </c>
      <c r="U5126" s="7">
        <v>6</v>
      </c>
      <c r="V5126" s="7">
        <v>2</v>
      </c>
      <c r="W5126" s="7">
        <v>16</v>
      </c>
      <c r="X5126" s="7">
        <v>13</v>
      </c>
      <c r="Y5126" s="7">
        <v>4</v>
      </c>
      <c r="Z5126" s="7">
        <v>0</v>
      </c>
      <c r="AA5126"/>
    </row>
    <row r="5127" spans="1:27" x14ac:dyDescent="0.25">
      <c r="A5127" s="24" t="str">
        <f t="shared" si="244"/>
        <v/>
      </c>
      <c r="B5127" s="24" t="str">
        <f t="shared" si="242"/>
        <v/>
      </c>
      <c r="C5127" s="24" t="str">
        <f t="shared" si="243"/>
        <v/>
      </c>
      <c r="D5127" s="24">
        <v>2026</v>
      </c>
      <c r="E5127" s="7" t="s">
        <v>5442</v>
      </c>
      <c r="F5127" s="7" t="s">
        <v>5429</v>
      </c>
      <c r="G5127" s="7" t="s">
        <v>47</v>
      </c>
      <c r="H5127" s="7" t="s">
        <v>64</v>
      </c>
      <c r="I5127" s="8">
        <v>0.21099999999999999</v>
      </c>
      <c r="J5127" s="8">
        <v>0.318</v>
      </c>
      <c r="K5127" s="8">
        <v>0.21099999999999999</v>
      </c>
      <c r="L5127" s="8">
        <v>0.52900000000000003</v>
      </c>
      <c r="M5127" s="7">
        <v>7</v>
      </c>
      <c r="N5127" s="7">
        <v>22</v>
      </c>
      <c r="O5127" s="7">
        <v>19</v>
      </c>
      <c r="P5127" s="7">
        <v>3</v>
      </c>
      <c r="Q5127" s="7">
        <v>4</v>
      </c>
      <c r="R5127" s="7">
        <v>0</v>
      </c>
      <c r="S5127" s="7">
        <v>0</v>
      </c>
      <c r="T5127" s="7">
        <v>0</v>
      </c>
      <c r="U5127" s="7">
        <v>1</v>
      </c>
      <c r="V5127" s="7">
        <v>2</v>
      </c>
      <c r="W5127" s="7">
        <v>1</v>
      </c>
      <c r="X5127" s="7">
        <v>4</v>
      </c>
      <c r="Y5127" s="7">
        <v>0</v>
      </c>
      <c r="Z5127" s="7">
        <v>0</v>
      </c>
      <c r="AA5127"/>
    </row>
    <row r="5128" spans="1:27" x14ac:dyDescent="0.25">
      <c r="A5128" s="24">
        <f t="shared" si="244"/>
        <v>1</v>
      </c>
      <c r="B5128" s="24" t="str">
        <f t="shared" si="242"/>
        <v/>
      </c>
      <c r="C5128" s="24" t="str">
        <f t="shared" si="243"/>
        <v/>
      </c>
      <c r="D5128" s="24">
        <v>2026</v>
      </c>
      <c r="E5128" s="7" t="s">
        <v>5443</v>
      </c>
      <c r="F5128" s="7" t="s">
        <v>5429</v>
      </c>
      <c r="G5128" s="7" t="s">
        <v>29</v>
      </c>
      <c r="H5128" s="7" t="s">
        <v>30</v>
      </c>
      <c r="I5128" s="8">
        <v>0.111</v>
      </c>
      <c r="J5128" s="8">
        <v>0.17199999999999999</v>
      </c>
      <c r="K5128" s="8">
        <v>0.14799999999999999</v>
      </c>
      <c r="L5128" s="8">
        <v>0.32100000000000001</v>
      </c>
      <c r="M5128" s="7">
        <v>13</v>
      </c>
      <c r="N5128" s="7">
        <v>30</v>
      </c>
      <c r="O5128" s="7">
        <v>27</v>
      </c>
      <c r="P5128" s="7">
        <v>1</v>
      </c>
      <c r="Q5128" s="7">
        <v>3</v>
      </c>
      <c r="R5128" s="7">
        <v>1</v>
      </c>
      <c r="S5128" s="7">
        <v>0</v>
      </c>
      <c r="T5128" s="7">
        <v>0</v>
      </c>
      <c r="U5128" s="7">
        <v>3</v>
      </c>
      <c r="V5128" s="7">
        <v>2</v>
      </c>
      <c r="W5128" s="7">
        <v>0</v>
      </c>
      <c r="X5128" s="7">
        <v>9</v>
      </c>
      <c r="Y5128" s="7">
        <v>1</v>
      </c>
      <c r="Z5128" s="7">
        <v>0</v>
      </c>
      <c r="AA5128"/>
    </row>
    <row r="5129" spans="1:27" x14ac:dyDescent="0.25">
      <c r="A5129" s="24" t="str">
        <f t="shared" si="244"/>
        <v/>
      </c>
      <c r="B5129" s="24" t="str">
        <f t="shared" si="242"/>
        <v/>
      </c>
      <c r="C5129" s="24" t="str">
        <f t="shared" si="243"/>
        <v/>
      </c>
      <c r="D5129" s="24">
        <v>2026</v>
      </c>
      <c r="E5129" s="7" t="s">
        <v>5444</v>
      </c>
      <c r="F5129" s="7" t="s">
        <v>5429</v>
      </c>
      <c r="G5129" s="7" t="s">
        <v>37</v>
      </c>
      <c r="H5129" s="7" t="s">
        <v>35</v>
      </c>
      <c r="I5129" s="8">
        <v>0</v>
      </c>
      <c r="J5129" s="8">
        <v>0.27300000000000002</v>
      </c>
      <c r="K5129" s="8">
        <v>0</v>
      </c>
      <c r="L5129" s="8">
        <v>0.27300000000000002</v>
      </c>
      <c r="M5129" s="7">
        <v>8</v>
      </c>
      <c r="N5129" s="7">
        <v>11</v>
      </c>
      <c r="O5129" s="7">
        <v>8</v>
      </c>
      <c r="P5129" s="7">
        <v>1</v>
      </c>
      <c r="Q5129" s="7">
        <v>0</v>
      </c>
      <c r="R5129" s="7">
        <v>0</v>
      </c>
      <c r="S5129" s="7">
        <v>0</v>
      </c>
      <c r="T5129" s="7">
        <v>0</v>
      </c>
      <c r="U5129" s="7">
        <v>0</v>
      </c>
      <c r="V5129" s="7">
        <v>0</v>
      </c>
      <c r="W5129" s="7">
        <v>3</v>
      </c>
      <c r="X5129" s="7">
        <v>3</v>
      </c>
      <c r="Y5129" s="7">
        <v>0</v>
      </c>
      <c r="Z5129" s="7">
        <v>0</v>
      </c>
      <c r="AA5129"/>
    </row>
    <row r="5130" spans="1:27" x14ac:dyDescent="0.25">
      <c r="A5130" s="24">
        <f t="shared" si="244"/>
        <v>1</v>
      </c>
      <c r="B5130" s="24" t="str">
        <f t="shared" si="242"/>
        <v/>
      </c>
      <c r="C5130" s="24" t="str">
        <f t="shared" si="243"/>
        <v/>
      </c>
      <c r="D5130" s="24">
        <v>2026</v>
      </c>
      <c r="E5130" s="7" t="s">
        <v>5445</v>
      </c>
      <c r="F5130" s="7" t="s">
        <v>5429</v>
      </c>
      <c r="G5130" s="7" t="s">
        <v>29</v>
      </c>
      <c r="H5130" s="7" t="s">
        <v>30</v>
      </c>
      <c r="I5130" s="8">
        <v>0</v>
      </c>
      <c r="J5130" s="8">
        <v>0.154</v>
      </c>
      <c r="K5130" s="8">
        <v>0</v>
      </c>
      <c r="L5130" s="8">
        <v>0.154</v>
      </c>
      <c r="M5130" s="7">
        <v>7</v>
      </c>
      <c r="N5130" s="7">
        <v>13</v>
      </c>
      <c r="O5130" s="7">
        <v>11</v>
      </c>
      <c r="P5130" s="7">
        <v>1</v>
      </c>
      <c r="Q5130" s="7">
        <v>0</v>
      </c>
      <c r="R5130" s="7">
        <v>0</v>
      </c>
      <c r="S5130" s="7">
        <v>0</v>
      </c>
      <c r="T5130" s="7">
        <v>0</v>
      </c>
      <c r="U5130" s="7">
        <v>1</v>
      </c>
      <c r="V5130" s="7">
        <v>1</v>
      </c>
      <c r="W5130" s="7">
        <v>1</v>
      </c>
      <c r="X5130" s="7">
        <v>5</v>
      </c>
      <c r="Y5130" s="7">
        <v>0</v>
      </c>
      <c r="Z5130" s="7">
        <v>0</v>
      </c>
      <c r="AA5130"/>
    </row>
    <row r="5131" spans="1:27" x14ac:dyDescent="0.25">
      <c r="A5131" s="24" t="str">
        <f t="shared" si="244"/>
        <v/>
      </c>
      <c r="B5131" s="24" t="str">
        <f t="shared" si="242"/>
        <v/>
      </c>
      <c r="C5131" s="24" t="str">
        <f t="shared" si="243"/>
        <v/>
      </c>
      <c r="D5131" s="24">
        <v>2026</v>
      </c>
      <c r="E5131" s="7" t="s">
        <v>5446</v>
      </c>
      <c r="F5131" s="7" t="s">
        <v>5429</v>
      </c>
      <c r="G5131" s="7" t="s">
        <v>37</v>
      </c>
      <c r="H5131" s="7" t="s">
        <v>40</v>
      </c>
      <c r="I5131" s="8">
        <v>0</v>
      </c>
      <c r="J5131" s="8">
        <v>0.33300000000000002</v>
      </c>
      <c r="K5131" s="8">
        <v>0</v>
      </c>
      <c r="L5131" s="8">
        <v>0.33300000000000002</v>
      </c>
      <c r="M5131" s="7">
        <v>5</v>
      </c>
      <c r="N5131" s="7">
        <v>12</v>
      </c>
      <c r="O5131" s="7">
        <v>6</v>
      </c>
      <c r="P5131" s="7">
        <v>2</v>
      </c>
      <c r="Q5131" s="7">
        <v>0</v>
      </c>
      <c r="R5131" s="7">
        <v>0</v>
      </c>
      <c r="S5131" s="7">
        <v>0</v>
      </c>
      <c r="T5131" s="7">
        <v>0</v>
      </c>
      <c r="U5131" s="7">
        <v>1</v>
      </c>
      <c r="V5131" s="7">
        <v>1</v>
      </c>
      <c r="W5131" s="7">
        <v>3</v>
      </c>
      <c r="X5131" s="7">
        <v>3</v>
      </c>
      <c r="Y5131" s="7">
        <v>1</v>
      </c>
      <c r="Z5131" s="7">
        <v>0</v>
      </c>
      <c r="AA5131"/>
    </row>
    <row r="5132" spans="1:27" x14ac:dyDescent="0.25">
      <c r="A5132" s="24">
        <f t="shared" si="244"/>
        <v>1</v>
      </c>
      <c r="B5132" s="24" t="str">
        <f t="shared" si="242"/>
        <v/>
      </c>
      <c r="C5132" s="24" t="str">
        <f t="shared" si="243"/>
        <v/>
      </c>
      <c r="D5132" s="24">
        <v>2026</v>
      </c>
      <c r="E5132" s="7" t="s">
        <v>5447</v>
      </c>
      <c r="F5132" s="7" t="s">
        <v>5448</v>
      </c>
      <c r="G5132" s="7" t="s">
        <v>29</v>
      </c>
      <c r="H5132" s="7" t="s">
        <v>33</v>
      </c>
      <c r="I5132" s="8">
        <v>0.35799999999999998</v>
      </c>
      <c r="J5132" s="8">
        <v>0.443</v>
      </c>
      <c r="K5132" s="8">
        <v>0.51900000000000002</v>
      </c>
      <c r="L5132" s="8">
        <v>0.96199999999999997</v>
      </c>
      <c r="M5132" s="7">
        <v>52</v>
      </c>
      <c r="N5132" s="7">
        <v>222</v>
      </c>
      <c r="O5132" s="7">
        <v>187</v>
      </c>
      <c r="P5132" s="7">
        <v>32</v>
      </c>
      <c r="Q5132" s="7">
        <v>67</v>
      </c>
      <c r="R5132" s="7">
        <v>14</v>
      </c>
      <c r="S5132" s="7">
        <v>2</v>
      </c>
      <c r="T5132" s="7">
        <v>4</v>
      </c>
      <c r="U5132" s="7">
        <v>36</v>
      </c>
      <c r="V5132" s="7">
        <v>9</v>
      </c>
      <c r="W5132" s="7">
        <v>22</v>
      </c>
      <c r="X5132" s="7">
        <v>36</v>
      </c>
      <c r="Y5132" s="7">
        <v>6</v>
      </c>
      <c r="Z5132" s="7">
        <v>3</v>
      </c>
      <c r="AA5132"/>
    </row>
    <row r="5133" spans="1:27" x14ac:dyDescent="0.25">
      <c r="A5133" s="24">
        <f t="shared" si="244"/>
        <v>1</v>
      </c>
      <c r="B5133" s="24" t="str">
        <f t="shared" si="242"/>
        <v/>
      </c>
      <c r="C5133" s="24" t="str">
        <f t="shared" si="243"/>
        <v/>
      </c>
      <c r="D5133" s="24">
        <v>2026</v>
      </c>
      <c r="E5133" s="7" t="s">
        <v>5449</v>
      </c>
      <c r="F5133" s="7" t="s">
        <v>5448</v>
      </c>
      <c r="G5133" s="7" t="s">
        <v>29</v>
      </c>
      <c r="H5133" s="7" t="s">
        <v>27</v>
      </c>
      <c r="I5133" s="8">
        <v>0.33800000000000002</v>
      </c>
      <c r="J5133" s="8">
        <v>0.46700000000000003</v>
      </c>
      <c r="K5133" s="8">
        <v>0.70599999999999996</v>
      </c>
      <c r="L5133" s="8">
        <v>1.173</v>
      </c>
      <c r="M5133" s="7">
        <v>54</v>
      </c>
      <c r="N5133" s="7">
        <v>255</v>
      </c>
      <c r="O5133" s="7">
        <v>201</v>
      </c>
      <c r="P5133" s="7">
        <v>58</v>
      </c>
      <c r="Q5133" s="7">
        <v>68</v>
      </c>
      <c r="R5133" s="7">
        <v>21</v>
      </c>
      <c r="S5133" s="7">
        <v>1</v>
      </c>
      <c r="T5133" s="7">
        <v>17</v>
      </c>
      <c r="U5133" s="7">
        <v>58</v>
      </c>
      <c r="V5133" s="7">
        <v>7</v>
      </c>
      <c r="W5133" s="7">
        <v>44</v>
      </c>
      <c r="X5133" s="7">
        <v>58</v>
      </c>
      <c r="Y5133" s="7">
        <v>16</v>
      </c>
      <c r="Z5133" s="7">
        <v>8</v>
      </c>
      <c r="AA5133"/>
    </row>
    <row r="5134" spans="1:27" x14ac:dyDescent="0.25">
      <c r="A5134" s="24">
        <f t="shared" si="244"/>
        <v>1</v>
      </c>
      <c r="B5134" s="24" t="str">
        <f t="shared" si="242"/>
        <v/>
      </c>
      <c r="C5134" s="24" t="str">
        <f t="shared" si="243"/>
        <v/>
      </c>
      <c r="D5134" s="24">
        <v>2026</v>
      </c>
      <c r="E5134" s="7" t="s">
        <v>5450</v>
      </c>
      <c r="F5134" s="7" t="s">
        <v>5448</v>
      </c>
      <c r="G5134" s="7" t="s">
        <v>29</v>
      </c>
      <c r="H5134" s="7" t="s">
        <v>25</v>
      </c>
      <c r="I5134" s="8">
        <v>0.29499999999999998</v>
      </c>
      <c r="J5134" s="8">
        <v>0.36599999999999999</v>
      </c>
      <c r="K5134" s="8">
        <v>0.45</v>
      </c>
      <c r="L5134" s="8">
        <v>0.81599999999999995</v>
      </c>
      <c r="M5134" s="7">
        <v>52</v>
      </c>
      <c r="N5134" s="7">
        <v>232</v>
      </c>
      <c r="O5134" s="7">
        <v>200</v>
      </c>
      <c r="P5134" s="7">
        <v>32</v>
      </c>
      <c r="Q5134" s="7">
        <v>59</v>
      </c>
      <c r="R5134" s="7">
        <v>11</v>
      </c>
      <c r="S5134" s="7">
        <v>1</v>
      </c>
      <c r="T5134" s="7">
        <v>6</v>
      </c>
      <c r="U5134" s="7">
        <v>45</v>
      </c>
      <c r="V5134" s="7">
        <v>7</v>
      </c>
      <c r="W5134" s="7">
        <v>19</v>
      </c>
      <c r="X5134" s="7">
        <v>44</v>
      </c>
      <c r="Y5134" s="7">
        <v>15</v>
      </c>
      <c r="Z5134" s="7">
        <v>2</v>
      </c>
      <c r="AA5134"/>
    </row>
    <row r="5135" spans="1:27" x14ac:dyDescent="0.25">
      <c r="A5135" s="24">
        <f t="shared" si="244"/>
        <v>1</v>
      </c>
      <c r="B5135" s="24" t="str">
        <f t="shared" si="242"/>
        <v/>
      </c>
      <c r="C5135" s="24" t="str">
        <f t="shared" si="243"/>
        <v/>
      </c>
      <c r="D5135" s="24">
        <v>2026</v>
      </c>
      <c r="E5135" s="7" t="s">
        <v>5451</v>
      </c>
      <c r="F5135" s="7" t="s">
        <v>5448</v>
      </c>
      <c r="G5135" s="7" t="s">
        <v>29</v>
      </c>
      <c r="H5135" s="7" t="s">
        <v>44</v>
      </c>
      <c r="I5135" s="8">
        <v>0.29099999999999998</v>
      </c>
      <c r="J5135" s="8">
        <v>0.39800000000000002</v>
      </c>
      <c r="K5135" s="8">
        <v>0.70399999999999996</v>
      </c>
      <c r="L5135" s="8">
        <v>1.1020000000000001</v>
      </c>
      <c r="M5135" s="7">
        <v>51</v>
      </c>
      <c r="N5135" s="7">
        <v>236</v>
      </c>
      <c r="O5135" s="7">
        <v>196</v>
      </c>
      <c r="P5135" s="7">
        <v>53</v>
      </c>
      <c r="Q5135" s="7">
        <v>57</v>
      </c>
      <c r="R5135" s="7">
        <v>13</v>
      </c>
      <c r="S5135" s="7">
        <v>1</v>
      </c>
      <c r="T5135" s="7">
        <v>22</v>
      </c>
      <c r="U5135" s="7">
        <v>55</v>
      </c>
      <c r="V5135" s="7">
        <v>8</v>
      </c>
      <c r="W5135" s="7">
        <v>29</v>
      </c>
      <c r="X5135" s="7">
        <v>37</v>
      </c>
      <c r="Y5135" s="7">
        <v>2</v>
      </c>
      <c r="Z5135" s="7">
        <v>4</v>
      </c>
      <c r="AA5135"/>
    </row>
    <row r="5136" spans="1:27" x14ac:dyDescent="0.25">
      <c r="A5136" s="24">
        <f t="shared" si="244"/>
        <v>1</v>
      </c>
      <c r="B5136" s="24" t="str">
        <f t="shared" si="242"/>
        <v/>
      </c>
      <c r="C5136" s="24" t="str">
        <f t="shared" si="243"/>
        <v/>
      </c>
      <c r="D5136" s="24">
        <v>2026</v>
      </c>
      <c r="E5136" s="7" t="s">
        <v>5452</v>
      </c>
      <c r="F5136" s="7" t="s">
        <v>5448</v>
      </c>
      <c r="G5136" s="7" t="s">
        <v>29</v>
      </c>
      <c r="H5136" s="7" t="s">
        <v>42</v>
      </c>
      <c r="I5136" s="8">
        <v>0.28599999999999998</v>
      </c>
      <c r="J5136" s="8">
        <v>0.39700000000000002</v>
      </c>
      <c r="K5136" s="8">
        <v>0.46</v>
      </c>
      <c r="L5136" s="8">
        <v>0.85699999999999998</v>
      </c>
      <c r="M5136" s="7">
        <v>47</v>
      </c>
      <c r="N5136" s="7">
        <v>195</v>
      </c>
      <c r="O5136" s="7">
        <v>161</v>
      </c>
      <c r="P5136" s="7">
        <v>32</v>
      </c>
      <c r="Q5136" s="7">
        <v>46</v>
      </c>
      <c r="R5136" s="7">
        <v>9</v>
      </c>
      <c r="S5136" s="7">
        <v>2</v>
      </c>
      <c r="T5136" s="7">
        <v>5</v>
      </c>
      <c r="U5136" s="7">
        <v>18</v>
      </c>
      <c r="V5136" s="7">
        <v>4</v>
      </c>
      <c r="W5136" s="7">
        <v>27</v>
      </c>
      <c r="X5136" s="7">
        <v>37</v>
      </c>
      <c r="Y5136" s="7">
        <v>13</v>
      </c>
      <c r="Z5136" s="7">
        <v>1</v>
      </c>
      <c r="AA5136"/>
    </row>
    <row r="5137" spans="1:27" x14ac:dyDescent="0.25">
      <c r="A5137" s="24">
        <f t="shared" si="244"/>
        <v>1</v>
      </c>
      <c r="B5137" s="24" t="str">
        <f t="shared" si="242"/>
        <v/>
      </c>
      <c r="C5137" s="24" t="str">
        <f t="shared" si="243"/>
        <v/>
      </c>
      <c r="D5137" s="24">
        <v>2026</v>
      </c>
      <c r="E5137" s="7" t="s">
        <v>5453</v>
      </c>
      <c r="F5137" s="7" t="s">
        <v>5448</v>
      </c>
      <c r="G5137" s="7" t="s">
        <v>29</v>
      </c>
      <c r="H5137" s="7" t="s">
        <v>35</v>
      </c>
      <c r="I5137" s="8">
        <v>0.26200000000000001</v>
      </c>
      <c r="J5137" s="8">
        <v>0.34599999999999997</v>
      </c>
      <c r="K5137" s="8">
        <v>0.40200000000000002</v>
      </c>
      <c r="L5137" s="8">
        <v>0.748</v>
      </c>
      <c r="M5137" s="7">
        <v>50</v>
      </c>
      <c r="N5137" s="7">
        <v>192</v>
      </c>
      <c r="O5137" s="7">
        <v>164</v>
      </c>
      <c r="P5137" s="7">
        <v>29</v>
      </c>
      <c r="Q5137" s="7">
        <v>43</v>
      </c>
      <c r="R5137" s="7">
        <v>9</v>
      </c>
      <c r="S5137" s="7">
        <v>1</v>
      </c>
      <c r="T5137" s="7">
        <v>4</v>
      </c>
      <c r="U5137" s="7">
        <v>34</v>
      </c>
      <c r="V5137" s="7">
        <v>4</v>
      </c>
      <c r="W5137" s="7">
        <v>19</v>
      </c>
      <c r="X5137" s="7">
        <v>44</v>
      </c>
      <c r="Y5137" s="7">
        <v>8</v>
      </c>
      <c r="Z5137" s="7">
        <v>2</v>
      </c>
      <c r="AA5137"/>
    </row>
    <row r="5138" spans="1:27" x14ac:dyDescent="0.25">
      <c r="A5138" s="24">
        <f t="shared" si="244"/>
        <v>1</v>
      </c>
      <c r="B5138" s="24" t="str">
        <f t="shared" si="242"/>
        <v/>
      </c>
      <c r="C5138" s="24" t="str">
        <f t="shared" si="243"/>
        <v/>
      </c>
      <c r="D5138" s="24">
        <v>2026</v>
      </c>
      <c r="E5138" s="7" t="s">
        <v>5454</v>
      </c>
      <c r="F5138" s="7" t="s">
        <v>5448</v>
      </c>
      <c r="G5138" s="7" t="s">
        <v>29</v>
      </c>
      <c r="H5138" s="7" t="s">
        <v>40</v>
      </c>
      <c r="I5138" s="8">
        <v>0.25900000000000001</v>
      </c>
      <c r="J5138" s="8">
        <v>0.45</v>
      </c>
      <c r="K5138" s="8">
        <v>0.33</v>
      </c>
      <c r="L5138" s="8">
        <v>0.78100000000000003</v>
      </c>
      <c r="M5138" s="7">
        <v>41</v>
      </c>
      <c r="N5138" s="7">
        <v>153</v>
      </c>
      <c r="O5138" s="7">
        <v>112</v>
      </c>
      <c r="P5138" s="7">
        <v>36</v>
      </c>
      <c r="Q5138" s="7">
        <v>29</v>
      </c>
      <c r="R5138" s="7">
        <v>5</v>
      </c>
      <c r="S5138" s="7">
        <v>0</v>
      </c>
      <c r="T5138" s="7">
        <v>1</v>
      </c>
      <c r="U5138" s="7">
        <v>13</v>
      </c>
      <c r="V5138" s="7">
        <v>11</v>
      </c>
      <c r="W5138" s="7">
        <v>28</v>
      </c>
      <c r="X5138" s="7">
        <v>30</v>
      </c>
      <c r="Y5138" s="7">
        <v>10</v>
      </c>
      <c r="Z5138" s="7">
        <v>6</v>
      </c>
      <c r="AA5138"/>
    </row>
    <row r="5139" spans="1:27" x14ac:dyDescent="0.25">
      <c r="A5139" s="24" t="str">
        <f t="shared" si="244"/>
        <v/>
      </c>
      <c r="B5139" s="24" t="str">
        <f t="shared" si="242"/>
        <v/>
      </c>
      <c r="C5139" s="24" t="str">
        <f t="shared" si="243"/>
        <v/>
      </c>
      <c r="D5139" s="24">
        <v>2026</v>
      </c>
      <c r="E5139" s="7" t="s">
        <v>5455</v>
      </c>
      <c r="F5139" s="7" t="s">
        <v>5448</v>
      </c>
      <c r="G5139" s="7" t="s">
        <v>24</v>
      </c>
      <c r="H5139" s="7" t="s">
        <v>25</v>
      </c>
      <c r="I5139" s="8">
        <v>0.30499999999999999</v>
      </c>
      <c r="J5139" s="8">
        <v>0.40600000000000003</v>
      </c>
      <c r="K5139" s="8">
        <v>0.52500000000000002</v>
      </c>
      <c r="L5139" s="8">
        <v>0.93100000000000005</v>
      </c>
      <c r="M5139" s="7">
        <v>38</v>
      </c>
      <c r="N5139" s="7">
        <v>143</v>
      </c>
      <c r="O5139" s="7">
        <v>118</v>
      </c>
      <c r="P5139" s="7">
        <v>25</v>
      </c>
      <c r="Q5139" s="7">
        <v>36</v>
      </c>
      <c r="R5139" s="7">
        <v>9</v>
      </c>
      <c r="S5139" s="7">
        <v>1</v>
      </c>
      <c r="T5139" s="7">
        <v>5</v>
      </c>
      <c r="U5139" s="7">
        <v>20</v>
      </c>
      <c r="V5139" s="7">
        <v>9</v>
      </c>
      <c r="W5139" s="7">
        <v>13</v>
      </c>
      <c r="X5139" s="7">
        <v>29</v>
      </c>
      <c r="Y5139" s="7">
        <v>7</v>
      </c>
      <c r="Z5139" s="7">
        <v>1</v>
      </c>
      <c r="AA5139"/>
    </row>
    <row r="5140" spans="1:27" x14ac:dyDescent="0.25">
      <c r="A5140" s="24">
        <f t="shared" si="244"/>
        <v>1</v>
      </c>
      <c r="B5140" s="24" t="str">
        <f t="shared" si="242"/>
        <v/>
      </c>
      <c r="C5140" s="24" t="str">
        <f t="shared" si="243"/>
        <v/>
      </c>
      <c r="D5140" s="24">
        <v>2026</v>
      </c>
      <c r="E5140" s="7" t="s">
        <v>5456</v>
      </c>
      <c r="F5140" s="7" t="s">
        <v>5448</v>
      </c>
      <c r="G5140" s="7" t="s">
        <v>29</v>
      </c>
      <c r="H5140" s="7" t="s">
        <v>27</v>
      </c>
      <c r="I5140" s="8">
        <v>0.26400000000000001</v>
      </c>
      <c r="J5140" s="8">
        <v>0.36299999999999999</v>
      </c>
      <c r="K5140" s="8">
        <v>0.35599999999999998</v>
      </c>
      <c r="L5140" s="8">
        <v>0.71899999999999997</v>
      </c>
      <c r="M5140" s="7">
        <v>26</v>
      </c>
      <c r="N5140" s="7">
        <v>102</v>
      </c>
      <c r="O5140" s="7">
        <v>87</v>
      </c>
      <c r="P5140" s="7">
        <v>16</v>
      </c>
      <c r="Q5140" s="7">
        <v>23</v>
      </c>
      <c r="R5140" s="7">
        <v>5</v>
      </c>
      <c r="S5140" s="7">
        <v>0</v>
      </c>
      <c r="T5140" s="7">
        <v>1</v>
      </c>
      <c r="U5140" s="7">
        <v>10</v>
      </c>
      <c r="V5140" s="7">
        <v>5</v>
      </c>
      <c r="W5140" s="7">
        <v>9</v>
      </c>
      <c r="X5140" s="7">
        <v>24</v>
      </c>
      <c r="Y5140" s="7">
        <v>2</v>
      </c>
      <c r="Z5140" s="7">
        <v>1</v>
      </c>
      <c r="AA5140"/>
    </row>
    <row r="5141" spans="1:27" x14ac:dyDescent="0.25">
      <c r="A5141" s="24">
        <f t="shared" si="244"/>
        <v>1</v>
      </c>
      <c r="B5141" s="24" t="str">
        <f t="shared" si="242"/>
        <v/>
      </c>
      <c r="C5141" s="24" t="str">
        <f t="shared" si="243"/>
        <v/>
      </c>
      <c r="D5141" s="24">
        <v>2026</v>
      </c>
      <c r="E5141" s="7" t="s">
        <v>5457</v>
      </c>
      <c r="F5141" s="7" t="s">
        <v>5448</v>
      </c>
      <c r="G5141" s="7" t="s">
        <v>29</v>
      </c>
      <c r="H5141" s="7" t="s">
        <v>38</v>
      </c>
      <c r="I5141" s="8">
        <v>0.25</v>
      </c>
      <c r="J5141" s="8">
        <v>0.33700000000000002</v>
      </c>
      <c r="K5141" s="8">
        <v>0.44400000000000001</v>
      </c>
      <c r="L5141" s="8">
        <v>0.78200000000000003</v>
      </c>
      <c r="M5141" s="7">
        <v>18</v>
      </c>
      <c r="N5141" s="7">
        <v>83</v>
      </c>
      <c r="O5141" s="7">
        <v>72</v>
      </c>
      <c r="P5141" s="7">
        <v>17</v>
      </c>
      <c r="Q5141" s="7">
        <v>18</v>
      </c>
      <c r="R5141" s="7">
        <v>5</v>
      </c>
      <c r="S5141" s="7">
        <v>0</v>
      </c>
      <c r="T5141" s="7">
        <v>3</v>
      </c>
      <c r="U5141" s="7">
        <v>15</v>
      </c>
      <c r="V5141" s="7">
        <v>3</v>
      </c>
      <c r="W5141" s="7">
        <v>7</v>
      </c>
      <c r="X5141" s="7">
        <v>24</v>
      </c>
      <c r="Y5141" s="7">
        <v>5</v>
      </c>
      <c r="Z5141" s="7">
        <v>0</v>
      </c>
      <c r="AA5141"/>
    </row>
    <row r="5142" spans="1:27" x14ac:dyDescent="0.25">
      <c r="A5142" s="24">
        <f t="shared" si="244"/>
        <v>1</v>
      </c>
      <c r="B5142" s="24" t="str">
        <f t="shared" si="242"/>
        <v/>
      </c>
      <c r="C5142" s="24" t="str">
        <f t="shared" si="243"/>
        <v/>
      </c>
      <c r="D5142" s="24">
        <v>2026</v>
      </c>
      <c r="E5142" s="7" t="s">
        <v>5458</v>
      </c>
      <c r="F5142" s="7" t="s">
        <v>5448</v>
      </c>
      <c r="G5142" s="7" t="s">
        <v>29</v>
      </c>
      <c r="H5142" s="7" t="s">
        <v>30</v>
      </c>
      <c r="I5142" s="8">
        <v>0.23300000000000001</v>
      </c>
      <c r="J5142" s="8">
        <v>0.35199999999999998</v>
      </c>
      <c r="K5142" s="8">
        <v>0.30099999999999999</v>
      </c>
      <c r="L5142" s="8">
        <v>0.65400000000000003</v>
      </c>
      <c r="M5142" s="7">
        <v>29</v>
      </c>
      <c r="N5142" s="7">
        <v>90</v>
      </c>
      <c r="O5142" s="7">
        <v>73</v>
      </c>
      <c r="P5142" s="7">
        <v>12</v>
      </c>
      <c r="Q5142" s="7">
        <v>17</v>
      </c>
      <c r="R5142" s="7">
        <v>2</v>
      </c>
      <c r="S5142" s="7">
        <v>0</v>
      </c>
      <c r="T5142" s="7">
        <v>1</v>
      </c>
      <c r="U5142" s="7">
        <v>8</v>
      </c>
      <c r="V5142" s="7">
        <v>3</v>
      </c>
      <c r="W5142" s="7">
        <v>11</v>
      </c>
      <c r="X5142" s="7">
        <v>18</v>
      </c>
      <c r="Y5142" s="7">
        <v>7</v>
      </c>
      <c r="Z5142" s="7">
        <v>2</v>
      </c>
      <c r="AA5142"/>
    </row>
    <row r="5143" spans="1:27" x14ac:dyDescent="0.25">
      <c r="A5143" s="24" t="str">
        <f t="shared" si="244"/>
        <v/>
      </c>
      <c r="B5143" s="24" t="str">
        <f t="shared" si="242"/>
        <v/>
      </c>
      <c r="C5143" s="24" t="str">
        <f t="shared" si="243"/>
        <v/>
      </c>
      <c r="D5143" s="24">
        <v>2026</v>
      </c>
      <c r="E5143" s="7" t="s">
        <v>5459</v>
      </c>
      <c r="F5143" s="7" t="s">
        <v>5448</v>
      </c>
      <c r="G5143" s="7" t="s">
        <v>37</v>
      </c>
      <c r="H5143" s="7" t="s">
        <v>33</v>
      </c>
      <c r="I5143" s="8">
        <v>0.222</v>
      </c>
      <c r="J5143" s="8">
        <v>0.35899999999999999</v>
      </c>
      <c r="K5143" s="8">
        <v>0.30199999999999999</v>
      </c>
      <c r="L5143" s="8">
        <v>0.66100000000000003</v>
      </c>
      <c r="M5143" s="7">
        <v>28</v>
      </c>
      <c r="N5143" s="7">
        <v>78</v>
      </c>
      <c r="O5143" s="7">
        <v>63</v>
      </c>
      <c r="P5143" s="7">
        <v>6</v>
      </c>
      <c r="Q5143" s="7">
        <v>14</v>
      </c>
      <c r="R5143" s="7">
        <v>2</v>
      </c>
      <c r="S5143" s="7">
        <v>0</v>
      </c>
      <c r="T5143" s="7">
        <v>1</v>
      </c>
      <c r="U5143" s="7">
        <v>8</v>
      </c>
      <c r="V5143" s="7">
        <v>4</v>
      </c>
      <c r="W5143" s="7">
        <v>10</v>
      </c>
      <c r="X5143" s="7">
        <v>18</v>
      </c>
      <c r="Y5143" s="7">
        <v>5</v>
      </c>
      <c r="Z5143" s="7">
        <v>1</v>
      </c>
      <c r="AA5143"/>
    </row>
    <row r="5144" spans="1:27" x14ac:dyDescent="0.25">
      <c r="A5144" s="24" t="str">
        <f t="shared" si="244"/>
        <v/>
      </c>
      <c r="B5144" s="24" t="str">
        <f t="shared" si="242"/>
        <v/>
      </c>
      <c r="C5144" s="24" t="str">
        <f t="shared" si="243"/>
        <v/>
      </c>
      <c r="D5144" s="24">
        <v>2026</v>
      </c>
      <c r="E5144" s="7" t="s">
        <v>5460</v>
      </c>
      <c r="F5144" s="7" t="s">
        <v>5448</v>
      </c>
      <c r="G5144" s="7" t="s">
        <v>24</v>
      </c>
      <c r="H5144" s="7" t="s">
        <v>42</v>
      </c>
      <c r="I5144" s="8">
        <v>0.20699999999999999</v>
      </c>
      <c r="J5144" s="8">
        <v>0.27200000000000002</v>
      </c>
      <c r="K5144" s="8">
        <v>0.28299999999999997</v>
      </c>
      <c r="L5144" s="8">
        <v>0.55400000000000005</v>
      </c>
      <c r="M5144" s="7">
        <v>33</v>
      </c>
      <c r="N5144" s="7">
        <v>103</v>
      </c>
      <c r="O5144" s="7">
        <v>92</v>
      </c>
      <c r="P5144" s="7">
        <v>10</v>
      </c>
      <c r="Q5144" s="7">
        <v>19</v>
      </c>
      <c r="R5144" s="7">
        <v>2</v>
      </c>
      <c r="S5144" s="7">
        <v>1</v>
      </c>
      <c r="T5144" s="7">
        <v>1</v>
      </c>
      <c r="U5144" s="7">
        <v>10</v>
      </c>
      <c r="V5144" s="7">
        <v>0</v>
      </c>
      <c r="W5144" s="7">
        <v>9</v>
      </c>
      <c r="X5144" s="7">
        <v>18</v>
      </c>
      <c r="Y5144" s="7">
        <v>5</v>
      </c>
      <c r="Z5144" s="7">
        <v>0</v>
      </c>
      <c r="AA5144"/>
    </row>
    <row r="5145" spans="1:27" x14ac:dyDescent="0.25">
      <c r="A5145" s="24" t="str">
        <f t="shared" si="244"/>
        <v/>
      </c>
      <c r="B5145" s="24" t="str">
        <f t="shared" si="242"/>
        <v/>
      </c>
      <c r="C5145" s="24">
        <f t="shared" si="243"/>
        <v>1</v>
      </c>
      <c r="D5145" s="24">
        <v>2026</v>
      </c>
      <c r="E5145" s="7" t="s">
        <v>5461</v>
      </c>
      <c r="F5145" s="7" t="s">
        <v>5448</v>
      </c>
      <c r="G5145" s="7" t="s">
        <v>37</v>
      </c>
      <c r="H5145" s="7" t="s">
        <v>42</v>
      </c>
      <c r="I5145" s="8">
        <v>0.20699999999999999</v>
      </c>
      <c r="J5145" s="8">
        <v>0.34300000000000003</v>
      </c>
      <c r="K5145" s="8">
        <v>0.44800000000000001</v>
      </c>
      <c r="L5145" s="8">
        <v>0.79100000000000004</v>
      </c>
      <c r="M5145" s="7">
        <v>17</v>
      </c>
      <c r="N5145" s="7">
        <v>35</v>
      </c>
      <c r="O5145" s="7">
        <v>29</v>
      </c>
      <c r="P5145" s="7">
        <v>6</v>
      </c>
      <c r="Q5145" s="7">
        <v>6</v>
      </c>
      <c r="R5145" s="7">
        <v>2</v>
      </c>
      <c r="S5145" s="7">
        <v>1</v>
      </c>
      <c r="T5145" s="7">
        <v>1</v>
      </c>
      <c r="U5145" s="7">
        <v>4</v>
      </c>
      <c r="V5145" s="7">
        <v>1</v>
      </c>
      <c r="W5145" s="7">
        <v>5</v>
      </c>
      <c r="X5145" s="7">
        <v>10</v>
      </c>
      <c r="Y5145" s="7">
        <v>0</v>
      </c>
      <c r="Z5145" s="7">
        <v>0</v>
      </c>
      <c r="AA5145"/>
    </row>
    <row r="5146" spans="1:27" x14ac:dyDescent="0.25">
      <c r="A5146" s="24">
        <f t="shared" si="244"/>
        <v>1</v>
      </c>
      <c r="B5146" s="24" t="str">
        <f t="shared" si="242"/>
        <v/>
      </c>
      <c r="C5146" s="24" t="str">
        <f t="shared" si="243"/>
        <v/>
      </c>
      <c r="D5146" s="24">
        <v>2026</v>
      </c>
      <c r="E5146" s="7" t="s">
        <v>5462</v>
      </c>
      <c r="F5146" s="7" t="s">
        <v>5448</v>
      </c>
      <c r="G5146" s="7" t="s">
        <v>29</v>
      </c>
      <c r="H5146" s="7" t="s">
        <v>25</v>
      </c>
      <c r="I5146" s="8">
        <v>9.7000000000000003E-2</v>
      </c>
      <c r="J5146" s="8">
        <v>0.17599999999999999</v>
      </c>
      <c r="K5146" s="8">
        <v>0.19400000000000001</v>
      </c>
      <c r="L5146" s="8">
        <v>0.37</v>
      </c>
      <c r="M5146" s="7">
        <v>14</v>
      </c>
      <c r="N5146" s="7">
        <v>34</v>
      </c>
      <c r="O5146" s="7">
        <v>31</v>
      </c>
      <c r="P5146" s="7">
        <v>2</v>
      </c>
      <c r="Q5146" s="7">
        <v>3</v>
      </c>
      <c r="R5146" s="7">
        <v>0</v>
      </c>
      <c r="S5146" s="7">
        <v>0</v>
      </c>
      <c r="T5146" s="7">
        <v>1</v>
      </c>
      <c r="U5146" s="7">
        <v>3</v>
      </c>
      <c r="V5146" s="7">
        <v>1</v>
      </c>
      <c r="W5146" s="7">
        <v>2</v>
      </c>
      <c r="X5146" s="7">
        <v>16</v>
      </c>
      <c r="Y5146" s="7">
        <v>1</v>
      </c>
      <c r="Z5146" s="7">
        <v>0</v>
      </c>
      <c r="AA5146"/>
    </row>
    <row r="5147" spans="1:27" x14ac:dyDescent="0.25">
      <c r="A5147" s="24" t="str">
        <f t="shared" si="244"/>
        <v/>
      </c>
      <c r="B5147" s="24" t="str">
        <f t="shared" si="242"/>
        <v/>
      </c>
      <c r="C5147" s="24" t="str">
        <f t="shared" si="243"/>
        <v/>
      </c>
      <c r="D5147" s="24">
        <v>2026</v>
      </c>
      <c r="E5147" s="7" t="s">
        <v>5463</v>
      </c>
      <c r="F5147" s="7" t="s">
        <v>5448</v>
      </c>
      <c r="G5147" s="7" t="s">
        <v>47</v>
      </c>
      <c r="H5147" s="7" t="s">
        <v>42</v>
      </c>
      <c r="I5147" s="8">
        <v>0</v>
      </c>
      <c r="J5147" s="8">
        <v>0.33300000000000002</v>
      </c>
      <c r="K5147" s="8">
        <v>0</v>
      </c>
      <c r="L5147" s="8">
        <v>0.33300000000000002</v>
      </c>
      <c r="M5147" s="7">
        <v>4</v>
      </c>
      <c r="N5147" s="7">
        <v>6</v>
      </c>
      <c r="O5147" s="7">
        <v>4</v>
      </c>
      <c r="P5147" s="7">
        <v>3</v>
      </c>
      <c r="Q5147" s="7">
        <v>0</v>
      </c>
      <c r="R5147" s="7">
        <v>0</v>
      </c>
      <c r="S5147" s="7">
        <v>0</v>
      </c>
      <c r="T5147" s="7">
        <v>0</v>
      </c>
      <c r="U5147" s="7">
        <v>0</v>
      </c>
      <c r="V5147" s="7">
        <v>2</v>
      </c>
      <c r="W5147" s="7">
        <v>0</v>
      </c>
      <c r="X5147" s="7">
        <v>3</v>
      </c>
      <c r="Y5147" s="7">
        <v>0</v>
      </c>
      <c r="Z5147" s="7">
        <v>0</v>
      </c>
      <c r="AA5147"/>
    </row>
    <row r="5148" spans="1:27" x14ac:dyDescent="0.25">
      <c r="A5148" s="24" t="str">
        <f t="shared" si="244"/>
        <v/>
      </c>
      <c r="B5148" s="24" t="str">
        <f t="shared" si="242"/>
        <v/>
      </c>
      <c r="C5148" s="24">
        <f t="shared" si="243"/>
        <v>1</v>
      </c>
      <c r="D5148" s="24">
        <v>2026</v>
      </c>
      <c r="E5148" s="7" t="s">
        <v>5464</v>
      </c>
      <c r="F5148" s="7" t="s">
        <v>5465</v>
      </c>
      <c r="G5148" s="7" t="s">
        <v>37</v>
      </c>
      <c r="H5148" s="7" t="s">
        <v>33</v>
      </c>
      <c r="I5148" s="8">
        <v>0.379</v>
      </c>
      <c r="J5148" s="8">
        <v>0.45600000000000002</v>
      </c>
      <c r="K5148" s="8">
        <v>0.60699999999999998</v>
      </c>
      <c r="L5148" s="8">
        <v>1.0629999999999999</v>
      </c>
      <c r="M5148" s="7">
        <v>54</v>
      </c>
      <c r="N5148" s="7">
        <v>261</v>
      </c>
      <c r="O5148" s="7">
        <v>224</v>
      </c>
      <c r="P5148" s="7">
        <v>52</v>
      </c>
      <c r="Q5148" s="7">
        <v>85</v>
      </c>
      <c r="R5148" s="7">
        <v>24</v>
      </c>
      <c r="S5148" s="7">
        <v>0</v>
      </c>
      <c r="T5148" s="7">
        <v>9</v>
      </c>
      <c r="U5148" s="7">
        <v>47</v>
      </c>
      <c r="V5148" s="7">
        <v>7</v>
      </c>
      <c r="W5148" s="7">
        <v>27</v>
      </c>
      <c r="X5148" s="7">
        <v>37</v>
      </c>
      <c r="Y5148" s="7">
        <v>4</v>
      </c>
      <c r="Z5148" s="7">
        <v>1</v>
      </c>
      <c r="AA5148"/>
    </row>
    <row r="5149" spans="1:27" x14ac:dyDescent="0.25">
      <c r="A5149" s="24">
        <f t="shared" si="244"/>
        <v>1</v>
      </c>
      <c r="B5149" s="24" t="str">
        <f t="shared" si="242"/>
        <v/>
      </c>
      <c r="C5149" s="24" t="str">
        <f t="shared" si="243"/>
        <v/>
      </c>
      <c r="D5149" s="24">
        <v>2026</v>
      </c>
      <c r="E5149" s="7" t="s">
        <v>5467</v>
      </c>
      <c r="F5149" s="7" t="s">
        <v>5465</v>
      </c>
      <c r="G5149" s="7" t="s">
        <v>32</v>
      </c>
      <c r="H5149" s="7" t="s">
        <v>40</v>
      </c>
      <c r="I5149" s="8">
        <v>0.36299999999999999</v>
      </c>
      <c r="J5149" s="8">
        <v>0.46600000000000003</v>
      </c>
      <c r="K5149" s="8">
        <v>0.51300000000000001</v>
      </c>
      <c r="L5149" s="8">
        <v>0.97899999999999998</v>
      </c>
      <c r="M5149" s="7">
        <v>51</v>
      </c>
      <c r="N5149" s="7">
        <v>234</v>
      </c>
      <c r="O5149" s="7">
        <v>193</v>
      </c>
      <c r="P5149" s="7">
        <v>42</v>
      </c>
      <c r="Q5149" s="7">
        <v>70</v>
      </c>
      <c r="R5149" s="7">
        <v>13</v>
      </c>
      <c r="S5149" s="7">
        <v>2</v>
      </c>
      <c r="T5149" s="7">
        <v>4</v>
      </c>
      <c r="U5149" s="7">
        <v>34</v>
      </c>
      <c r="V5149" s="7">
        <v>3</v>
      </c>
      <c r="W5149" s="7">
        <v>36</v>
      </c>
      <c r="X5149" s="7">
        <v>28</v>
      </c>
      <c r="Y5149" s="7">
        <v>0</v>
      </c>
      <c r="Z5149" s="7">
        <v>0</v>
      </c>
      <c r="AA5149"/>
    </row>
    <row r="5150" spans="1:27" x14ac:dyDescent="0.25">
      <c r="A5150" s="24" t="str">
        <f t="shared" si="244"/>
        <v/>
      </c>
      <c r="B5150" s="24" t="str">
        <f t="shared" si="242"/>
        <v/>
      </c>
      <c r="C5150" s="24" t="str">
        <f t="shared" si="243"/>
        <v/>
      </c>
      <c r="D5150" s="24">
        <v>2026</v>
      </c>
      <c r="E5150" s="7" t="s">
        <v>5468</v>
      </c>
      <c r="F5150" s="7" t="s">
        <v>5465</v>
      </c>
      <c r="G5150" s="7" t="s">
        <v>37</v>
      </c>
      <c r="H5150" s="7" t="s">
        <v>25</v>
      </c>
      <c r="I5150" s="8">
        <v>0.36099999999999999</v>
      </c>
      <c r="J5150" s="8">
        <v>0.44500000000000001</v>
      </c>
      <c r="K5150" s="8">
        <v>0.57099999999999995</v>
      </c>
      <c r="L5150" s="8">
        <v>1.0169999999999999</v>
      </c>
      <c r="M5150" s="7">
        <v>41</v>
      </c>
      <c r="N5150" s="7">
        <v>157</v>
      </c>
      <c r="O5150" s="7">
        <v>133</v>
      </c>
      <c r="P5150" s="7">
        <v>34</v>
      </c>
      <c r="Q5150" s="7">
        <v>48</v>
      </c>
      <c r="R5150" s="7">
        <v>13</v>
      </c>
      <c r="S5150" s="7">
        <v>0</v>
      </c>
      <c r="T5150" s="7">
        <v>5</v>
      </c>
      <c r="U5150" s="7">
        <v>26</v>
      </c>
      <c r="V5150" s="7">
        <v>5</v>
      </c>
      <c r="W5150" s="7">
        <v>16</v>
      </c>
      <c r="X5150" s="7">
        <v>33</v>
      </c>
      <c r="Y5150" s="7">
        <v>3</v>
      </c>
      <c r="Z5150" s="7">
        <v>0</v>
      </c>
      <c r="AA5150"/>
    </row>
    <row r="5151" spans="1:27" x14ac:dyDescent="0.25">
      <c r="A5151" s="24" t="str">
        <f t="shared" si="244"/>
        <v/>
      </c>
      <c r="B5151" s="24" t="str">
        <f t="shared" si="242"/>
        <v/>
      </c>
      <c r="C5151" s="24" t="str">
        <f t="shared" si="243"/>
        <v/>
      </c>
      <c r="D5151" s="24">
        <v>2026</v>
      </c>
      <c r="E5151" s="7" t="s">
        <v>5466</v>
      </c>
      <c r="F5151" s="7" t="s">
        <v>5465</v>
      </c>
      <c r="G5151" s="7" t="s">
        <v>37</v>
      </c>
      <c r="H5151" s="7" t="s">
        <v>38</v>
      </c>
      <c r="I5151" s="8">
        <v>0.35099999999999998</v>
      </c>
      <c r="J5151" s="8">
        <v>0.41199999999999998</v>
      </c>
      <c r="K5151" s="8">
        <v>0.60799999999999998</v>
      </c>
      <c r="L5151" s="8">
        <v>1.0209999999999999</v>
      </c>
      <c r="M5151" s="7">
        <v>43</v>
      </c>
      <c r="N5151" s="7">
        <v>194</v>
      </c>
      <c r="O5151" s="7">
        <v>171</v>
      </c>
      <c r="P5151" s="7">
        <v>39</v>
      </c>
      <c r="Q5151" s="7">
        <v>60</v>
      </c>
      <c r="R5151" s="7">
        <v>14</v>
      </c>
      <c r="S5151" s="7">
        <v>0</v>
      </c>
      <c r="T5151" s="7">
        <v>10</v>
      </c>
      <c r="U5151" s="7">
        <v>44</v>
      </c>
      <c r="V5151" s="7">
        <v>9</v>
      </c>
      <c r="W5151" s="7">
        <v>11</v>
      </c>
      <c r="X5151" s="7">
        <v>21</v>
      </c>
      <c r="Y5151" s="7">
        <v>5</v>
      </c>
      <c r="Z5151" s="7">
        <v>1</v>
      </c>
      <c r="AA5151"/>
    </row>
    <row r="5152" spans="1:27" x14ac:dyDescent="0.25">
      <c r="A5152" s="24">
        <f t="shared" si="244"/>
        <v>1</v>
      </c>
      <c r="B5152" s="24" t="str">
        <f t="shared" si="242"/>
        <v/>
      </c>
      <c r="C5152" s="24" t="str">
        <f t="shared" si="243"/>
        <v/>
      </c>
      <c r="D5152" s="24">
        <v>2026</v>
      </c>
      <c r="E5152" s="7" t="s">
        <v>5469</v>
      </c>
      <c r="F5152" s="7" t="s">
        <v>5465</v>
      </c>
      <c r="G5152" s="7" t="s">
        <v>29</v>
      </c>
      <c r="H5152" s="7" t="s">
        <v>35</v>
      </c>
      <c r="I5152" s="8">
        <v>0.314</v>
      </c>
      <c r="J5152" s="8">
        <v>0.34</v>
      </c>
      <c r="K5152" s="8">
        <v>0.53800000000000003</v>
      </c>
      <c r="L5152" s="8">
        <v>0.878</v>
      </c>
      <c r="M5152" s="7">
        <v>53</v>
      </c>
      <c r="N5152" s="7">
        <v>245</v>
      </c>
      <c r="O5152" s="7">
        <v>223</v>
      </c>
      <c r="P5152" s="7">
        <v>49</v>
      </c>
      <c r="Q5152" s="7">
        <v>70</v>
      </c>
      <c r="R5152" s="7">
        <v>15</v>
      </c>
      <c r="S5152" s="7">
        <v>1</v>
      </c>
      <c r="T5152" s="7">
        <v>11</v>
      </c>
      <c r="U5152" s="7">
        <v>47</v>
      </c>
      <c r="V5152" s="7">
        <v>0</v>
      </c>
      <c r="W5152" s="7">
        <v>13</v>
      </c>
      <c r="X5152" s="7">
        <v>53</v>
      </c>
      <c r="Y5152" s="7">
        <v>9</v>
      </c>
      <c r="Z5152" s="7">
        <v>4</v>
      </c>
      <c r="AA5152"/>
    </row>
    <row r="5153" spans="1:27" x14ac:dyDescent="0.25">
      <c r="A5153" s="24" t="str">
        <f t="shared" si="244"/>
        <v/>
      </c>
      <c r="B5153" s="24" t="str">
        <f t="shared" si="242"/>
        <v/>
      </c>
      <c r="C5153" s="24" t="str">
        <f t="shared" si="243"/>
        <v/>
      </c>
      <c r="D5153" s="24">
        <v>2026</v>
      </c>
      <c r="E5153" s="7" t="s">
        <v>5470</v>
      </c>
      <c r="F5153" s="7" t="s">
        <v>5465</v>
      </c>
      <c r="G5153" s="7" t="s">
        <v>37</v>
      </c>
      <c r="H5153" s="7" t="s">
        <v>30</v>
      </c>
      <c r="I5153" s="8">
        <v>0.29699999999999999</v>
      </c>
      <c r="J5153" s="8">
        <v>0.36499999999999999</v>
      </c>
      <c r="K5153" s="8">
        <v>0.53200000000000003</v>
      </c>
      <c r="L5153" s="8">
        <v>0.89700000000000002</v>
      </c>
      <c r="M5153" s="7">
        <v>53</v>
      </c>
      <c r="N5153" s="7">
        <v>252</v>
      </c>
      <c r="O5153" s="7">
        <v>222</v>
      </c>
      <c r="P5153" s="7">
        <v>42</v>
      </c>
      <c r="Q5153" s="7">
        <v>66</v>
      </c>
      <c r="R5153" s="7">
        <v>16</v>
      </c>
      <c r="S5153" s="7">
        <v>0</v>
      </c>
      <c r="T5153" s="7">
        <v>12</v>
      </c>
      <c r="U5153" s="7">
        <v>54</v>
      </c>
      <c r="V5153" s="7">
        <v>5</v>
      </c>
      <c r="W5153" s="7">
        <v>21</v>
      </c>
      <c r="X5153" s="7">
        <v>31</v>
      </c>
      <c r="Y5153" s="7">
        <v>0</v>
      </c>
      <c r="Z5153" s="7">
        <v>0</v>
      </c>
      <c r="AA5153"/>
    </row>
    <row r="5154" spans="1:27" x14ac:dyDescent="0.25">
      <c r="A5154" s="24">
        <f t="shared" si="244"/>
        <v>1</v>
      </c>
      <c r="B5154" s="24" t="str">
        <f t="shared" si="242"/>
        <v/>
      </c>
      <c r="C5154" s="24" t="str">
        <f t="shared" si="243"/>
        <v/>
      </c>
      <c r="D5154" s="24">
        <v>2026</v>
      </c>
      <c r="E5154" s="7" t="s">
        <v>5472</v>
      </c>
      <c r="F5154" s="7" t="s">
        <v>5465</v>
      </c>
      <c r="G5154" s="7" t="s">
        <v>32</v>
      </c>
      <c r="H5154" s="7" t="s">
        <v>44</v>
      </c>
      <c r="I5154" s="8">
        <v>0.29399999999999998</v>
      </c>
      <c r="J5154" s="8">
        <v>0.373</v>
      </c>
      <c r="K5154" s="8">
        <v>0.439</v>
      </c>
      <c r="L5154" s="8">
        <v>0.81200000000000006</v>
      </c>
      <c r="M5154" s="7">
        <v>53</v>
      </c>
      <c r="N5154" s="7">
        <v>219</v>
      </c>
      <c r="O5154" s="7">
        <v>187</v>
      </c>
      <c r="P5154" s="7">
        <v>45</v>
      </c>
      <c r="Q5154" s="7">
        <v>55</v>
      </c>
      <c r="R5154" s="7">
        <v>12</v>
      </c>
      <c r="S5154" s="7">
        <v>0</v>
      </c>
      <c r="T5154" s="7">
        <v>5</v>
      </c>
      <c r="U5154" s="7">
        <v>37</v>
      </c>
      <c r="V5154" s="7">
        <v>4</v>
      </c>
      <c r="W5154" s="7">
        <v>22</v>
      </c>
      <c r="X5154" s="7">
        <v>32</v>
      </c>
      <c r="Y5154" s="7">
        <v>2</v>
      </c>
      <c r="Z5154" s="7">
        <v>1</v>
      </c>
      <c r="AA5154"/>
    </row>
    <row r="5155" spans="1:27" x14ac:dyDescent="0.25">
      <c r="A5155" s="24" t="str">
        <f t="shared" si="244"/>
        <v/>
      </c>
      <c r="B5155" s="24" t="str">
        <f t="shared" si="242"/>
        <v/>
      </c>
      <c r="C5155" s="24" t="str">
        <f t="shared" si="243"/>
        <v/>
      </c>
      <c r="D5155" s="24">
        <v>2026</v>
      </c>
      <c r="E5155" s="7" t="s">
        <v>5471</v>
      </c>
      <c r="F5155" s="7" t="s">
        <v>5465</v>
      </c>
      <c r="G5155" s="7" t="s">
        <v>37</v>
      </c>
      <c r="H5155" s="7" t="s">
        <v>27</v>
      </c>
      <c r="I5155" s="8">
        <v>0.28799999999999998</v>
      </c>
      <c r="J5155" s="8">
        <v>0.375</v>
      </c>
      <c r="K5155" s="8">
        <v>0.35899999999999999</v>
      </c>
      <c r="L5155" s="8">
        <v>0.73399999999999999</v>
      </c>
      <c r="M5155" s="7">
        <v>45</v>
      </c>
      <c r="N5155" s="7">
        <v>185</v>
      </c>
      <c r="O5155" s="7">
        <v>156</v>
      </c>
      <c r="P5155" s="7">
        <v>28</v>
      </c>
      <c r="Q5155" s="7">
        <v>45</v>
      </c>
      <c r="R5155" s="7">
        <v>8</v>
      </c>
      <c r="S5155" s="7">
        <v>0</v>
      </c>
      <c r="T5155" s="7">
        <v>1</v>
      </c>
      <c r="U5155" s="7">
        <v>23</v>
      </c>
      <c r="V5155" s="7">
        <v>4</v>
      </c>
      <c r="W5155" s="7">
        <v>20</v>
      </c>
      <c r="X5155" s="7">
        <v>36</v>
      </c>
      <c r="Y5155" s="7">
        <v>8</v>
      </c>
      <c r="Z5155" s="7">
        <v>2</v>
      </c>
      <c r="AA5155"/>
    </row>
    <row r="5156" spans="1:27" x14ac:dyDescent="0.25">
      <c r="A5156" s="24">
        <f t="shared" si="244"/>
        <v>1</v>
      </c>
      <c r="B5156" s="24" t="str">
        <f t="shared" si="242"/>
        <v/>
      </c>
      <c r="C5156" s="24" t="str">
        <f t="shared" si="243"/>
        <v/>
      </c>
      <c r="D5156" s="24">
        <v>2026</v>
      </c>
      <c r="E5156" s="7" t="s">
        <v>5473</v>
      </c>
      <c r="F5156" s="7" t="s">
        <v>5465</v>
      </c>
      <c r="G5156" s="7" t="s">
        <v>29</v>
      </c>
      <c r="H5156" s="7" t="s">
        <v>42</v>
      </c>
      <c r="I5156" s="8">
        <v>0.26400000000000001</v>
      </c>
      <c r="J5156" s="8">
        <v>0.36599999999999999</v>
      </c>
      <c r="K5156" s="8">
        <v>0.40400000000000003</v>
      </c>
      <c r="L5156" s="8">
        <v>0.77100000000000002</v>
      </c>
      <c r="M5156" s="7">
        <v>54</v>
      </c>
      <c r="N5156" s="7">
        <v>233</v>
      </c>
      <c r="O5156" s="7">
        <v>193</v>
      </c>
      <c r="P5156" s="7">
        <v>42</v>
      </c>
      <c r="Q5156" s="7">
        <v>51</v>
      </c>
      <c r="R5156" s="7">
        <v>8</v>
      </c>
      <c r="S5156" s="7">
        <v>2</v>
      </c>
      <c r="T5156" s="7">
        <v>5</v>
      </c>
      <c r="U5156" s="7">
        <v>36</v>
      </c>
      <c r="V5156" s="7">
        <v>8</v>
      </c>
      <c r="W5156" s="7">
        <v>26</v>
      </c>
      <c r="X5156" s="7">
        <v>32</v>
      </c>
      <c r="Y5156" s="7">
        <v>4</v>
      </c>
      <c r="Z5156" s="7">
        <v>1</v>
      </c>
      <c r="AA5156"/>
    </row>
    <row r="5157" spans="1:27" x14ac:dyDescent="0.25">
      <c r="A5157" s="24">
        <f t="shared" si="244"/>
        <v>1</v>
      </c>
      <c r="B5157" s="24" t="str">
        <f t="shared" si="242"/>
        <v/>
      </c>
      <c r="C5157" s="24" t="str">
        <f t="shared" si="243"/>
        <v/>
      </c>
      <c r="D5157" s="24">
        <v>2026</v>
      </c>
      <c r="E5157" s="7" t="s">
        <v>5474</v>
      </c>
      <c r="F5157" s="7" t="s">
        <v>5465</v>
      </c>
      <c r="G5157" s="7" t="s">
        <v>29</v>
      </c>
      <c r="H5157" s="7" t="s">
        <v>40</v>
      </c>
      <c r="I5157" s="8">
        <v>0.375</v>
      </c>
      <c r="J5157" s="8">
        <v>0.5</v>
      </c>
      <c r="K5157" s="8">
        <v>0.375</v>
      </c>
      <c r="L5157" s="8">
        <v>0.875</v>
      </c>
      <c r="M5157" s="7">
        <v>5</v>
      </c>
      <c r="N5157" s="7">
        <v>21</v>
      </c>
      <c r="O5157" s="7">
        <v>16</v>
      </c>
      <c r="P5157" s="7">
        <v>1</v>
      </c>
      <c r="Q5157" s="7">
        <v>6</v>
      </c>
      <c r="R5157" s="7">
        <v>0</v>
      </c>
      <c r="S5157" s="7">
        <v>0</v>
      </c>
      <c r="T5157" s="7">
        <v>0</v>
      </c>
      <c r="U5157" s="7">
        <v>1</v>
      </c>
      <c r="V5157" s="7">
        <v>1</v>
      </c>
      <c r="W5157" s="7">
        <v>3</v>
      </c>
      <c r="X5157" s="7">
        <v>1</v>
      </c>
      <c r="Y5157" s="7">
        <v>0</v>
      </c>
      <c r="Z5157" s="7">
        <v>0</v>
      </c>
      <c r="AA5157"/>
    </row>
    <row r="5158" spans="1:27" x14ac:dyDescent="0.25">
      <c r="A5158" s="24">
        <f t="shared" si="244"/>
        <v>1</v>
      </c>
      <c r="B5158" s="24" t="str">
        <f t="shared" si="242"/>
        <v/>
      </c>
      <c r="C5158" s="24" t="str">
        <f t="shared" si="243"/>
        <v/>
      </c>
      <c r="D5158" s="24">
        <v>2026</v>
      </c>
      <c r="E5158" s="7" t="s">
        <v>5475</v>
      </c>
      <c r="F5158" s="7" t="s">
        <v>5465</v>
      </c>
      <c r="G5158" s="7" t="s">
        <v>32</v>
      </c>
      <c r="H5158" s="7" t="s">
        <v>30</v>
      </c>
      <c r="I5158" s="8">
        <v>0.25</v>
      </c>
      <c r="J5158" s="8">
        <v>0.5</v>
      </c>
      <c r="K5158" s="8">
        <v>0.25</v>
      </c>
      <c r="L5158" s="8">
        <v>0.75</v>
      </c>
      <c r="M5158" s="7">
        <v>9</v>
      </c>
      <c r="N5158" s="7">
        <v>12</v>
      </c>
      <c r="O5158" s="7">
        <v>8</v>
      </c>
      <c r="P5158" s="7">
        <v>8</v>
      </c>
      <c r="Q5158" s="7">
        <v>2</v>
      </c>
      <c r="R5158" s="7">
        <v>0</v>
      </c>
      <c r="S5158" s="7">
        <v>0</v>
      </c>
      <c r="T5158" s="7">
        <v>0</v>
      </c>
      <c r="U5158" s="7">
        <v>2</v>
      </c>
      <c r="V5158" s="7">
        <v>1</v>
      </c>
      <c r="W5158" s="7">
        <v>3</v>
      </c>
      <c r="X5158" s="7">
        <v>4</v>
      </c>
      <c r="Y5158" s="7">
        <v>2</v>
      </c>
      <c r="Z5158" s="7">
        <v>1</v>
      </c>
      <c r="AA5158"/>
    </row>
    <row r="5159" spans="1:27" x14ac:dyDescent="0.25">
      <c r="A5159" s="24">
        <f t="shared" si="244"/>
        <v>1</v>
      </c>
      <c r="B5159" s="24" t="str">
        <f t="shared" si="242"/>
        <v/>
      </c>
      <c r="C5159" s="24" t="str">
        <f t="shared" si="243"/>
        <v/>
      </c>
      <c r="D5159" s="24">
        <v>2026</v>
      </c>
      <c r="E5159" s="7" t="s">
        <v>5476</v>
      </c>
      <c r="F5159" s="7" t="s">
        <v>5465</v>
      </c>
      <c r="G5159" s="7" t="s">
        <v>29</v>
      </c>
      <c r="H5159" s="7" t="s">
        <v>25</v>
      </c>
      <c r="I5159" s="8">
        <v>0.25</v>
      </c>
      <c r="J5159" s="8">
        <v>0.25</v>
      </c>
      <c r="K5159" s="8">
        <v>0.25</v>
      </c>
      <c r="L5159" s="8">
        <v>0.5</v>
      </c>
      <c r="M5159" s="7">
        <v>3</v>
      </c>
      <c r="N5159" s="7">
        <v>4</v>
      </c>
      <c r="O5159" s="7">
        <v>4</v>
      </c>
      <c r="P5159" s="7">
        <v>0</v>
      </c>
      <c r="Q5159" s="7">
        <v>1</v>
      </c>
      <c r="R5159" s="7">
        <v>0</v>
      </c>
      <c r="S5159" s="7">
        <v>0</v>
      </c>
      <c r="T5159" s="7">
        <v>0</v>
      </c>
      <c r="U5159" s="7">
        <v>0</v>
      </c>
      <c r="V5159" s="7">
        <v>0</v>
      </c>
      <c r="W5159" s="7">
        <v>0</v>
      </c>
      <c r="X5159" s="7">
        <v>2</v>
      </c>
      <c r="Y5159" s="7">
        <v>0</v>
      </c>
      <c r="Z5159" s="7">
        <v>0</v>
      </c>
      <c r="AA5159"/>
    </row>
    <row r="5160" spans="1:27" x14ac:dyDescent="0.25">
      <c r="A5160" s="24">
        <f t="shared" si="244"/>
        <v>1</v>
      </c>
      <c r="B5160" s="24" t="str">
        <f t="shared" si="242"/>
        <v/>
      </c>
      <c r="C5160" s="24">
        <f t="shared" si="243"/>
        <v>1</v>
      </c>
      <c r="D5160" s="24">
        <v>2026</v>
      </c>
      <c r="E5160" s="7" t="s">
        <v>5477</v>
      </c>
      <c r="F5160" s="7" t="s">
        <v>5465</v>
      </c>
      <c r="G5160" s="7" t="s">
        <v>29</v>
      </c>
      <c r="H5160" s="7" t="s">
        <v>40</v>
      </c>
      <c r="I5160" s="8">
        <v>0.25</v>
      </c>
      <c r="J5160" s="8">
        <v>0.28599999999999998</v>
      </c>
      <c r="K5160" s="8">
        <v>0.33300000000000002</v>
      </c>
      <c r="L5160" s="8">
        <v>0.61899999999999999</v>
      </c>
      <c r="M5160" s="7">
        <v>9</v>
      </c>
      <c r="N5160" s="7">
        <v>15</v>
      </c>
      <c r="O5160" s="7">
        <v>12</v>
      </c>
      <c r="P5160" s="7">
        <v>3</v>
      </c>
      <c r="Q5160" s="7">
        <v>3</v>
      </c>
      <c r="R5160" s="7">
        <v>1</v>
      </c>
      <c r="S5160" s="7">
        <v>0</v>
      </c>
      <c r="T5160" s="7">
        <v>0</v>
      </c>
      <c r="U5160" s="7">
        <v>3</v>
      </c>
      <c r="V5160" s="7">
        <v>0</v>
      </c>
      <c r="W5160" s="7">
        <v>1</v>
      </c>
      <c r="X5160" s="7">
        <v>4</v>
      </c>
      <c r="Y5160" s="7">
        <v>1</v>
      </c>
      <c r="Z5160" s="7">
        <v>0</v>
      </c>
      <c r="AA5160"/>
    </row>
    <row r="5161" spans="1:27" x14ac:dyDescent="0.25">
      <c r="A5161" s="24" t="str">
        <f t="shared" si="244"/>
        <v/>
      </c>
      <c r="B5161" s="24" t="str">
        <f t="shared" si="242"/>
        <v/>
      </c>
      <c r="C5161" s="24">
        <f t="shared" si="243"/>
        <v>1</v>
      </c>
      <c r="D5161" s="24">
        <v>2026</v>
      </c>
      <c r="E5161" s="7" t="s">
        <v>5478</v>
      </c>
      <c r="F5161" s="7" t="s">
        <v>5465</v>
      </c>
      <c r="G5161" s="7" t="s">
        <v>24</v>
      </c>
      <c r="H5161" s="7" t="s">
        <v>38</v>
      </c>
      <c r="I5161" s="8">
        <v>0.218</v>
      </c>
      <c r="J5161" s="8">
        <v>0.29099999999999998</v>
      </c>
      <c r="K5161" s="8">
        <v>0.28199999999999997</v>
      </c>
      <c r="L5161" s="8">
        <v>0.57299999999999995</v>
      </c>
      <c r="M5161" s="7">
        <v>31</v>
      </c>
      <c r="N5161" s="7">
        <v>88</v>
      </c>
      <c r="O5161" s="7">
        <v>78</v>
      </c>
      <c r="P5161" s="7">
        <v>11</v>
      </c>
      <c r="Q5161" s="7">
        <v>17</v>
      </c>
      <c r="R5161" s="7">
        <v>5</v>
      </c>
      <c r="S5161" s="7">
        <v>0</v>
      </c>
      <c r="T5161" s="7">
        <v>0</v>
      </c>
      <c r="U5161" s="7">
        <v>11</v>
      </c>
      <c r="V5161" s="7">
        <v>1</v>
      </c>
      <c r="W5161" s="7">
        <v>7</v>
      </c>
      <c r="X5161" s="7">
        <v>15</v>
      </c>
      <c r="Y5161" s="7">
        <v>0</v>
      </c>
      <c r="Z5161" s="7">
        <v>0</v>
      </c>
      <c r="AA5161"/>
    </row>
    <row r="5162" spans="1:27" x14ac:dyDescent="0.25">
      <c r="A5162" s="24">
        <f t="shared" si="244"/>
        <v>1</v>
      </c>
      <c r="B5162" s="24" t="str">
        <f t="shared" si="242"/>
        <v/>
      </c>
      <c r="C5162" s="24" t="str">
        <f t="shared" si="243"/>
        <v/>
      </c>
      <c r="D5162" s="24">
        <v>2026</v>
      </c>
      <c r="E5162" s="7" t="s">
        <v>5479</v>
      </c>
      <c r="F5162" s="7" t="s">
        <v>5465</v>
      </c>
      <c r="G5162" s="7" t="s">
        <v>29</v>
      </c>
      <c r="H5162" s="7" t="s">
        <v>25</v>
      </c>
      <c r="I5162" s="8">
        <v>0.19400000000000001</v>
      </c>
      <c r="J5162" s="8">
        <v>0.23899999999999999</v>
      </c>
      <c r="K5162" s="8">
        <v>0.30599999999999999</v>
      </c>
      <c r="L5162" s="8">
        <v>0.54500000000000004</v>
      </c>
      <c r="M5162" s="7">
        <v>21</v>
      </c>
      <c r="N5162" s="7">
        <v>67</v>
      </c>
      <c r="O5162" s="7">
        <v>62</v>
      </c>
      <c r="P5162" s="7">
        <v>5</v>
      </c>
      <c r="Q5162" s="7">
        <v>12</v>
      </c>
      <c r="R5162" s="7">
        <v>4</v>
      </c>
      <c r="S5162" s="7">
        <v>0</v>
      </c>
      <c r="T5162" s="7">
        <v>1</v>
      </c>
      <c r="U5162" s="7">
        <v>6</v>
      </c>
      <c r="V5162" s="7">
        <v>0</v>
      </c>
      <c r="W5162" s="7">
        <v>4</v>
      </c>
      <c r="X5162" s="7">
        <v>13</v>
      </c>
      <c r="Y5162" s="7">
        <v>0</v>
      </c>
      <c r="Z5162" s="7">
        <v>0</v>
      </c>
      <c r="AA5162"/>
    </row>
    <row r="5163" spans="1:27" x14ac:dyDescent="0.25">
      <c r="A5163" s="24" t="str">
        <f t="shared" si="244"/>
        <v/>
      </c>
      <c r="B5163" s="24" t="str">
        <f t="shared" si="242"/>
        <v/>
      </c>
      <c r="C5163" s="24" t="str">
        <f t="shared" si="243"/>
        <v/>
      </c>
      <c r="D5163" s="24">
        <v>2026</v>
      </c>
      <c r="E5163" s="7" t="s">
        <v>5480</v>
      </c>
      <c r="F5163" s="7" t="s">
        <v>5465</v>
      </c>
      <c r="G5163" s="7" t="s">
        <v>24</v>
      </c>
      <c r="H5163" s="7" t="s">
        <v>25</v>
      </c>
      <c r="I5163" s="8">
        <v>0.17899999999999999</v>
      </c>
      <c r="J5163" s="8">
        <v>0.17899999999999999</v>
      </c>
      <c r="K5163" s="8">
        <v>0.32100000000000001</v>
      </c>
      <c r="L5163" s="8">
        <v>0.5</v>
      </c>
      <c r="M5163" s="7">
        <v>14</v>
      </c>
      <c r="N5163" s="7">
        <v>29</v>
      </c>
      <c r="O5163" s="7">
        <v>28</v>
      </c>
      <c r="P5163" s="7">
        <v>3</v>
      </c>
      <c r="Q5163" s="7">
        <v>5</v>
      </c>
      <c r="R5163" s="7">
        <v>4</v>
      </c>
      <c r="S5163" s="7">
        <v>0</v>
      </c>
      <c r="T5163" s="7">
        <v>0</v>
      </c>
      <c r="U5163" s="7">
        <v>5</v>
      </c>
      <c r="V5163" s="7">
        <v>0</v>
      </c>
      <c r="W5163" s="7">
        <v>0</v>
      </c>
      <c r="X5163" s="7">
        <v>11</v>
      </c>
      <c r="Y5163" s="7">
        <v>0</v>
      </c>
      <c r="Z5163" s="7">
        <v>0</v>
      </c>
      <c r="AA5163"/>
    </row>
    <row r="5164" spans="1:27" x14ac:dyDescent="0.25">
      <c r="A5164" s="24" t="str">
        <f t="shared" si="244"/>
        <v/>
      </c>
      <c r="B5164" s="24" t="str">
        <f t="shared" si="242"/>
        <v/>
      </c>
      <c r="C5164" s="24" t="str">
        <f t="shared" si="243"/>
        <v/>
      </c>
      <c r="D5164" s="24">
        <v>2026</v>
      </c>
      <c r="E5164" s="7" t="s">
        <v>5481</v>
      </c>
      <c r="F5164" s="7" t="s">
        <v>5465</v>
      </c>
      <c r="G5164" s="7" t="s">
        <v>47</v>
      </c>
      <c r="H5164" s="7" t="s">
        <v>38</v>
      </c>
      <c r="I5164" s="8">
        <v>0.111</v>
      </c>
      <c r="J5164" s="8">
        <v>0.27300000000000002</v>
      </c>
      <c r="K5164" s="8">
        <v>0.111</v>
      </c>
      <c r="L5164" s="8">
        <v>0.38400000000000001</v>
      </c>
      <c r="M5164" s="7">
        <v>10</v>
      </c>
      <c r="N5164" s="7">
        <v>11</v>
      </c>
      <c r="O5164" s="7">
        <v>9</v>
      </c>
      <c r="P5164" s="7">
        <v>2</v>
      </c>
      <c r="Q5164" s="7">
        <v>1</v>
      </c>
      <c r="R5164" s="7">
        <v>0</v>
      </c>
      <c r="S5164" s="7">
        <v>0</v>
      </c>
      <c r="T5164" s="7">
        <v>0</v>
      </c>
      <c r="U5164" s="7">
        <v>0</v>
      </c>
      <c r="V5164" s="7">
        <v>0</v>
      </c>
      <c r="W5164" s="7">
        <v>2</v>
      </c>
      <c r="X5164" s="7">
        <v>4</v>
      </c>
      <c r="Y5164" s="7">
        <v>0</v>
      </c>
      <c r="Z5164" s="7">
        <v>0</v>
      </c>
      <c r="AA5164"/>
    </row>
    <row r="5165" spans="1:27" x14ac:dyDescent="0.25">
      <c r="A5165" s="24" t="str">
        <f t="shared" si="244"/>
        <v/>
      </c>
      <c r="B5165" s="24" t="str">
        <f t="shared" si="242"/>
        <v/>
      </c>
      <c r="C5165" s="24" t="str">
        <f t="shared" si="243"/>
        <v/>
      </c>
      <c r="D5165" s="24">
        <v>2026</v>
      </c>
      <c r="E5165" s="7" t="s">
        <v>5482</v>
      </c>
      <c r="F5165" s="7" t="s">
        <v>9104</v>
      </c>
      <c r="G5165" s="7" t="s">
        <v>37</v>
      </c>
      <c r="H5165" s="7" t="s">
        <v>35</v>
      </c>
      <c r="I5165" s="8">
        <v>0.38200000000000001</v>
      </c>
      <c r="J5165" s="8">
        <v>0.45800000000000002</v>
      </c>
      <c r="K5165" s="8">
        <v>0.55400000000000005</v>
      </c>
      <c r="L5165" s="8">
        <v>1.012</v>
      </c>
      <c r="M5165" s="7">
        <v>62</v>
      </c>
      <c r="N5165" s="7">
        <v>294</v>
      </c>
      <c r="O5165" s="7">
        <v>251</v>
      </c>
      <c r="P5165" s="7">
        <v>61</v>
      </c>
      <c r="Q5165" s="7">
        <v>96</v>
      </c>
      <c r="R5165" s="7">
        <v>21</v>
      </c>
      <c r="S5165" s="7">
        <v>2</v>
      </c>
      <c r="T5165" s="7">
        <v>6</v>
      </c>
      <c r="U5165" s="7">
        <v>50</v>
      </c>
      <c r="V5165" s="7">
        <v>5</v>
      </c>
      <c r="W5165" s="7">
        <v>31</v>
      </c>
      <c r="X5165" s="7">
        <v>33</v>
      </c>
      <c r="Y5165" s="7">
        <v>8</v>
      </c>
      <c r="Z5165" s="7">
        <v>2</v>
      </c>
      <c r="AA5165"/>
    </row>
    <row r="5166" spans="1:27" x14ac:dyDescent="0.25">
      <c r="A5166" s="24" t="str">
        <f t="shared" si="244"/>
        <v/>
      </c>
      <c r="B5166" s="24" t="str">
        <f t="shared" si="242"/>
        <v/>
      </c>
      <c r="C5166" s="24" t="str">
        <f t="shared" si="243"/>
        <v/>
      </c>
      <c r="D5166" s="24">
        <v>2026</v>
      </c>
      <c r="E5166" s="7" t="s">
        <v>5484</v>
      </c>
      <c r="F5166" s="7" t="s">
        <v>9104</v>
      </c>
      <c r="G5166" s="7" t="s">
        <v>24</v>
      </c>
      <c r="H5166" s="7" t="s">
        <v>44</v>
      </c>
      <c r="I5166" s="8">
        <v>0.35399999999999998</v>
      </c>
      <c r="J5166" s="8">
        <v>0.40500000000000003</v>
      </c>
      <c r="K5166" s="8">
        <v>0.57299999999999995</v>
      </c>
      <c r="L5166" s="8">
        <v>0.97799999999999998</v>
      </c>
      <c r="M5166" s="7">
        <v>62</v>
      </c>
      <c r="N5166" s="7">
        <v>299</v>
      </c>
      <c r="O5166" s="7">
        <v>274</v>
      </c>
      <c r="P5166" s="7">
        <v>52</v>
      </c>
      <c r="Q5166" s="7">
        <v>97</v>
      </c>
      <c r="R5166" s="7">
        <v>19</v>
      </c>
      <c r="S5166" s="7">
        <v>4</v>
      </c>
      <c r="T5166" s="7">
        <v>11</v>
      </c>
      <c r="U5166" s="7">
        <v>64</v>
      </c>
      <c r="V5166" s="7">
        <v>11</v>
      </c>
      <c r="W5166" s="7">
        <v>13</v>
      </c>
      <c r="X5166" s="7">
        <v>33</v>
      </c>
      <c r="Y5166" s="7">
        <v>10</v>
      </c>
      <c r="Z5166" s="7">
        <v>5</v>
      </c>
      <c r="AA5166"/>
    </row>
    <row r="5167" spans="1:27" x14ac:dyDescent="0.25">
      <c r="A5167" s="24" t="str">
        <f t="shared" si="244"/>
        <v/>
      </c>
      <c r="B5167" s="24" t="str">
        <f t="shared" si="242"/>
        <v/>
      </c>
      <c r="C5167" s="24" t="str">
        <f t="shared" si="243"/>
        <v/>
      </c>
      <c r="D5167" s="24">
        <v>2026</v>
      </c>
      <c r="E5167" s="7" t="s">
        <v>5485</v>
      </c>
      <c r="F5167" s="7" t="s">
        <v>9104</v>
      </c>
      <c r="G5167" s="7" t="s">
        <v>24</v>
      </c>
      <c r="H5167" s="7" t="s">
        <v>25</v>
      </c>
      <c r="I5167" s="8">
        <v>0.35099999999999998</v>
      </c>
      <c r="J5167" s="8">
        <v>0.41599999999999998</v>
      </c>
      <c r="K5167" s="8">
        <v>0.65400000000000003</v>
      </c>
      <c r="L5167" s="8">
        <v>1.069</v>
      </c>
      <c r="M5167" s="7">
        <v>58</v>
      </c>
      <c r="N5167" s="7">
        <v>256</v>
      </c>
      <c r="O5167" s="7">
        <v>228</v>
      </c>
      <c r="P5167" s="7">
        <v>53</v>
      </c>
      <c r="Q5167" s="7">
        <v>80</v>
      </c>
      <c r="R5167" s="7">
        <v>17</v>
      </c>
      <c r="S5167" s="7">
        <v>2</v>
      </c>
      <c r="T5167" s="7">
        <v>16</v>
      </c>
      <c r="U5167" s="7">
        <v>51</v>
      </c>
      <c r="V5167" s="7">
        <v>3</v>
      </c>
      <c r="W5167" s="7">
        <v>23</v>
      </c>
      <c r="X5167" s="7">
        <v>46</v>
      </c>
      <c r="Y5167" s="7">
        <v>3</v>
      </c>
      <c r="Z5167" s="7">
        <v>1</v>
      </c>
      <c r="AA5167"/>
    </row>
    <row r="5168" spans="1:27" x14ac:dyDescent="0.25">
      <c r="A5168" s="24" t="str">
        <f t="shared" si="244"/>
        <v/>
      </c>
      <c r="B5168" s="24" t="str">
        <f t="shared" si="242"/>
        <v/>
      </c>
      <c r="C5168" s="24" t="str">
        <f t="shared" si="243"/>
        <v/>
      </c>
      <c r="D5168" s="24">
        <v>2026</v>
      </c>
      <c r="E5168" s="7" t="s">
        <v>5488</v>
      </c>
      <c r="F5168" s="7" t="s">
        <v>9104</v>
      </c>
      <c r="G5168" s="7" t="s">
        <v>37</v>
      </c>
      <c r="H5168" s="7" t="s">
        <v>27</v>
      </c>
      <c r="I5168" s="8">
        <v>0.34200000000000003</v>
      </c>
      <c r="J5168" s="8">
        <v>0.47699999999999998</v>
      </c>
      <c r="K5168" s="8">
        <v>0.54500000000000004</v>
      </c>
      <c r="L5168" s="8">
        <v>1.022</v>
      </c>
      <c r="M5168" s="7">
        <v>62</v>
      </c>
      <c r="N5168" s="7">
        <v>303</v>
      </c>
      <c r="O5168" s="7">
        <v>231</v>
      </c>
      <c r="P5168" s="7">
        <v>60</v>
      </c>
      <c r="Q5168" s="7">
        <v>79</v>
      </c>
      <c r="R5168" s="7">
        <v>22</v>
      </c>
      <c r="S5168" s="7">
        <v>5</v>
      </c>
      <c r="T5168" s="7">
        <v>5</v>
      </c>
      <c r="U5168" s="7">
        <v>42</v>
      </c>
      <c r="V5168" s="7">
        <v>18</v>
      </c>
      <c r="W5168" s="7">
        <v>45</v>
      </c>
      <c r="X5168" s="7">
        <v>38</v>
      </c>
      <c r="Y5168" s="7">
        <v>18</v>
      </c>
      <c r="Z5168" s="7">
        <v>1</v>
      </c>
      <c r="AA5168"/>
    </row>
    <row r="5169" spans="1:27" x14ac:dyDescent="0.25">
      <c r="A5169" s="24" t="str">
        <f t="shared" si="244"/>
        <v/>
      </c>
      <c r="B5169" s="24">
        <f t="shared" si="242"/>
        <v>1</v>
      </c>
      <c r="C5169" s="24" t="str">
        <f t="shared" si="243"/>
        <v/>
      </c>
      <c r="D5169" s="24">
        <v>2026</v>
      </c>
      <c r="E5169" s="7" t="s">
        <v>5486</v>
      </c>
      <c r="F5169" s="7" t="s">
        <v>9104</v>
      </c>
      <c r="G5169" s="7" t="s">
        <v>24</v>
      </c>
      <c r="H5169" s="7" t="s">
        <v>30</v>
      </c>
      <c r="I5169" s="8">
        <v>0.33800000000000002</v>
      </c>
      <c r="J5169" s="8">
        <v>0.42799999999999999</v>
      </c>
      <c r="K5169" s="8">
        <v>0.63300000000000001</v>
      </c>
      <c r="L5169" s="8">
        <v>1.0609999999999999</v>
      </c>
      <c r="M5169" s="7">
        <v>58</v>
      </c>
      <c r="N5169" s="7">
        <v>251</v>
      </c>
      <c r="O5169" s="7">
        <v>210</v>
      </c>
      <c r="P5169" s="7">
        <v>43</v>
      </c>
      <c r="Q5169" s="7">
        <v>71</v>
      </c>
      <c r="R5169" s="7">
        <v>15</v>
      </c>
      <c r="S5169" s="7">
        <v>1</v>
      </c>
      <c r="T5169" s="7">
        <v>15</v>
      </c>
      <c r="U5169" s="7">
        <v>54</v>
      </c>
      <c r="V5169" s="7">
        <v>11</v>
      </c>
      <c r="W5169" s="7">
        <v>25</v>
      </c>
      <c r="X5169" s="7">
        <v>52</v>
      </c>
      <c r="Y5169" s="7">
        <v>3</v>
      </c>
      <c r="Z5169" s="7">
        <v>2</v>
      </c>
      <c r="AA5169"/>
    </row>
    <row r="5170" spans="1:27" x14ac:dyDescent="0.25">
      <c r="A5170" s="24">
        <f t="shared" si="244"/>
        <v>1</v>
      </c>
      <c r="B5170" s="24" t="str">
        <f t="shared" si="242"/>
        <v/>
      </c>
      <c r="C5170" s="24" t="str">
        <f t="shared" si="243"/>
        <v/>
      </c>
      <c r="D5170" s="24">
        <v>2026</v>
      </c>
      <c r="E5170" s="7" t="s">
        <v>5487</v>
      </c>
      <c r="F5170" s="7" t="s">
        <v>9104</v>
      </c>
      <c r="G5170" s="7" t="s">
        <v>29</v>
      </c>
      <c r="H5170" s="7" t="s">
        <v>40</v>
      </c>
      <c r="I5170" s="8">
        <v>0.315</v>
      </c>
      <c r="J5170" s="8">
        <v>0.373</v>
      </c>
      <c r="K5170" s="8">
        <v>0.41599999999999998</v>
      </c>
      <c r="L5170" s="8">
        <v>0.78900000000000003</v>
      </c>
      <c r="M5170" s="7">
        <v>58</v>
      </c>
      <c r="N5170" s="7">
        <v>247</v>
      </c>
      <c r="O5170" s="7">
        <v>219</v>
      </c>
      <c r="P5170" s="7">
        <v>31</v>
      </c>
      <c r="Q5170" s="7">
        <v>69</v>
      </c>
      <c r="R5170" s="7">
        <v>9</v>
      </c>
      <c r="S5170" s="7">
        <v>2</v>
      </c>
      <c r="T5170" s="7">
        <v>3</v>
      </c>
      <c r="U5170" s="7">
        <v>30</v>
      </c>
      <c r="V5170" s="7">
        <v>5</v>
      </c>
      <c r="W5170" s="7">
        <v>16</v>
      </c>
      <c r="X5170" s="7">
        <v>35</v>
      </c>
      <c r="Y5170" s="7">
        <v>6</v>
      </c>
      <c r="Z5170" s="7">
        <v>2</v>
      </c>
      <c r="AA5170"/>
    </row>
    <row r="5171" spans="1:27" x14ac:dyDescent="0.25">
      <c r="A5171" s="24" t="str">
        <f t="shared" si="244"/>
        <v/>
      </c>
      <c r="B5171" s="24" t="str">
        <f t="shared" si="242"/>
        <v/>
      </c>
      <c r="C5171" s="24" t="str">
        <f t="shared" si="243"/>
        <v/>
      </c>
      <c r="D5171" s="24">
        <v>2026</v>
      </c>
      <c r="E5171" s="7" t="s">
        <v>5489</v>
      </c>
      <c r="F5171" s="7" t="s">
        <v>9104</v>
      </c>
      <c r="G5171" s="7" t="s">
        <v>24</v>
      </c>
      <c r="H5171" s="7" t="s">
        <v>33</v>
      </c>
      <c r="I5171" s="8">
        <v>0.27500000000000002</v>
      </c>
      <c r="J5171" s="8">
        <v>0.34</v>
      </c>
      <c r="K5171" s="8">
        <v>0.36499999999999999</v>
      </c>
      <c r="L5171" s="8">
        <v>0.70499999999999996</v>
      </c>
      <c r="M5171" s="7">
        <v>51</v>
      </c>
      <c r="N5171" s="7">
        <v>204</v>
      </c>
      <c r="O5171" s="7">
        <v>178</v>
      </c>
      <c r="P5171" s="7">
        <v>25</v>
      </c>
      <c r="Q5171" s="7">
        <v>49</v>
      </c>
      <c r="R5171" s="7">
        <v>11</v>
      </c>
      <c r="S5171" s="7">
        <v>1</v>
      </c>
      <c r="T5171" s="7">
        <v>1</v>
      </c>
      <c r="U5171" s="7">
        <v>27</v>
      </c>
      <c r="V5171" s="7">
        <v>4</v>
      </c>
      <c r="W5171" s="7">
        <v>15</v>
      </c>
      <c r="X5171" s="7">
        <v>30</v>
      </c>
      <c r="Y5171" s="7">
        <v>0</v>
      </c>
      <c r="Z5171" s="7">
        <v>1</v>
      </c>
      <c r="AA5171"/>
    </row>
    <row r="5172" spans="1:27" x14ac:dyDescent="0.25">
      <c r="A5172" s="24">
        <f t="shared" si="244"/>
        <v>1</v>
      </c>
      <c r="B5172" s="24" t="str">
        <f t="shared" si="242"/>
        <v/>
      </c>
      <c r="C5172" s="24" t="str">
        <f t="shared" si="243"/>
        <v/>
      </c>
      <c r="D5172" s="24">
        <v>2026</v>
      </c>
      <c r="E5172" s="7" t="s">
        <v>5490</v>
      </c>
      <c r="F5172" s="7" t="s">
        <v>9104</v>
      </c>
      <c r="G5172" s="7" t="s">
        <v>29</v>
      </c>
      <c r="H5172" s="7" t="s">
        <v>42</v>
      </c>
      <c r="I5172" s="8">
        <v>0.26900000000000002</v>
      </c>
      <c r="J5172" s="8">
        <v>0.35299999999999998</v>
      </c>
      <c r="K5172" s="8">
        <v>0.33200000000000002</v>
      </c>
      <c r="L5172" s="8">
        <v>0.68500000000000005</v>
      </c>
      <c r="M5172" s="7">
        <v>58</v>
      </c>
      <c r="N5172" s="7">
        <v>240</v>
      </c>
      <c r="O5172" s="7">
        <v>193</v>
      </c>
      <c r="P5172" s="7">
        <v>42</v>
      </c>
      <c r="Q5172" s="7">
        <v>52</v>
      </c>
      <c r="R5172" s="7">
        <v>12</v>
      </c>
      <c r="S5172" s="7">
        <v>0</v>
      </c>
      <c r="T5172" s="7">
        <v>0</v>
      </c>
      <c r="U5172" s="7">
        <v>22</v>
      </c>
      <c r="V5172" s="7">
        <v>13</v>
      </c>
      <c r="W5172" s="7">
        <v>13</v>
      </c>
      <c r="X5172" s="7">
        <v>31</v>
      </c>
      <c r="Y5172" s="7">
        <v>7</v>
      </c>
      <c r="Z5172" s="7">
        <v>2</v>
      </c>
      <c r="AA5172"/>
    </row>
    <row r="5173" spans="1:27" x14ac:dyDescent="0.25">
      <c r="A5173" s="24" t="str">
        <f t="shared" si="244"/>
        <v/>
      </c>
      <c r="B5173" s="24" t="str">
        <f t="shared" si="242"/>
        <v/>
      </c>
      <c r="C5173" s="24" t="str">
        <f t="shared" si="243"/>
        <v/>
      </c>
      <c r="D5173" s="24">
        <v>2026</v>
      </c>
      <c r="E5173" s="7" t="s">
        <v>5491</v>
      </c>
      <c r="F5173" s="7" t="s">
        <v>9104</v>
      </c>
      <c r="G5173" s="7" t="s">
        <v>24</v>
      </c>
      <c r="H5173" s="7" t="s">
        <v>25</v>
      </c>
      <c r="I5173" s="8">
        <v>0.35399999999999998</v>
      </c>
      <c r="J5173" s="8">
        <v>0.38800000000000001</v>
      </c>
      <c r="K5173" s="8">
        <v>0.46800000000000003</v>
      </c>
      <c r="L5173" s="8">
        <v>0.85699999999999998</v>
      </c>
      <c r="M5173" s="7">
        <v>28</v>
      </c>
      <c r="N5173" s="7">
        <v>87</v>
      </c>
      <c r="O5173" s="7">
        <v>79</v>
      </c>
      <c r="P5173" s="7">
        <v>9</v>
      </c>
      <c r="Q5173" s="7">
        <v>28</v>
      </c>
      <c r="R5173" s="7">
        <v>6</v>
      </c>
      <c r="S5173" s="7">
        <v>0</v>
      </c>
      <c r="T5173" s="7">
        <v>1</v>
      </c>
      <c r="U5173" s="7">
        <v>9</v>
      </c>
      <c r="V5173" s="7">
        <v>2</v>
      </c>
      <c r="W5173" s="7">
        <v>3</v>
      </c>
      <c r="X5173" s="7">
        <v>19</v>
      </c>
      <c r="Y5173" s="7">
        <v>2</v>
      </c>
      <c r="Z5173" s="7">
        <v>0</v>
      </c>
      <c r="AA5173"/>
    </row>
    <row r="5174" spans="1:27" x14ac:dyDescent="0.25">
      <c r="A5174" s="24" t="str">
        <f t="shared" si="244"/>
        <v/>
      </c>
      <c r="B5174" s="24" t="str">
        <f t="shared" si="242"/>
        <v/>
      </c>
      <c r="C5174" s="24" t="str">
        <f t="shared" si="243"/>
        <v/>
      </c>
      <c r="D5174" s="24">
        <v>2026</v>
      </c>
      <c r="E5174" s="7" t="s">
        <v>5493</v>
      </c>
      <c r="F5174" s="7" t="s">
        <v>9104</v>
      </c>
      <c r="G5174" s="7" t="s">
        <v>47</v>
      </c>
      <c r="H5174" s="7" t="s">
        <v>33</v>
      </c>
      <c r="I5174" s="8">
        <v>0.34100000000000003</v>
      </c>
      <c r="J5174" s="8">
        <v>0.42499999999999999</v>
      </c>
      <c r="K5174" s="8">
        <v>0.51900000000000002</v>
      </c>
      <c r="L5174" s="8">
        <v>0.94399999999999995</v>
      </c>
      <c r="M5174" s="7">
        <v>41</v>
      </c>
      <c r="N5174" s="7">
        <v>163</v>
      </c>
      <c r="O5174" s="7">
        <v>135</v>
      </c>
      <c r="P5174" s="7">
        <v>28</v>
      </c>
      <c r="Q5174" s="7">
        <v>46</v>
      </c>
      <c r="R5174" s="7">
        <v>13</v>
      </c>
      <c r="S5174" s="7">
        <v>1</v>
      </c>
      <c r="T5174" s="7">
        <v>3</v>
      </c>
      <c r="U5174" s="7">
        <v>23</v>
      </c>
      <c r="V5174" s="7">
        <v>1</v>
      </c>
      <c r="W5174" s="7">
        <v>21</v>
      </c>
      <c r="X5174" s="7">
        <v>24</v>
      </c>
      <c r="Y5174" s="7">
        <v>4</v>
      </c>
      <c r="Z5174" s="7">
        <v>1</v>
      </c>
      <c r="AA5174"/>
    </row>
    <row r="5175" spans="1:27" x14ac:dyDescent="0.25">
      <c r="A5175" s="24" t="str">
        <f t="shared" si="244"/>
        <v/>
      </c>
      <c r="B5175" s="24" t="str">
        <f t="shared" si="242"/>
        <v/>
      </c>
      <c r="C5175" s="24" t="str">
        <f t="shared" si="243"/>
        <v/>
      </c>
      <c r="D5175" s="24">
        <v>2026</v>
      </c>
      <c r="E5175" s="7" t="s">
        <v>5492</v>
      </c>
      <c r="F5175" s="7" t="s">
        <v>9104</v>
      </c>
      <c r="G5175" s="7" t="s">
        <v>24</v>
      </c>
      <c r="H5175" s="7" t="s">
        <v>38</v>
      </c>
      <c r="I5175" s="8">
        <v>0.32400000000000001</v>
      </c>
      <c r="J5175" s="8">
        <v>0.39</v>
      </c>
      <c r="K5175" s="8">
        <v>0.432</v>
      </c>
      <c r="L5175" s="8">
        <v>0.82299999999999995</v>
      </c>
      <c r="M5175" s="7">
        <v>19</v>
      </c>
      <c r="N5175" s="7">
        <v>42</v>
      </c>
      <c r="O5175" s="7">
        <v>37</v>
      </c>
      <c r="P5175" s="7">
        <v>5</v>
      </c>
      <c r="Q5175" s="7">
        <v>12</v>
      </c>
      <c r="R5175" s="7">
        <v>1</v>
      </c>
      <c r="S5175" s="7">
        <v>0</v>
      </c>
      <c r="T5175" s="7">
        <v>1</v>
      </c>
      <c r="U5175" s="7">
        <v>8</v>
      </c>
      <c r="V5175" s="7">
        <v>0</v>
      </c>
      <c r="W5175" s="7">
        <v>4</v>
      </c>
      <c r="X5175" s="7">
        <v>7</v>
      </c>
      <c r="Y5175" s="7">
        <v>0</v>
      </c>
      <c r="Z5175" s="7">
        <v>0</v>
      </c>
      <c r="AA5175"/>
    </row>
    <row r="5176" spans="1:27" x14ac:dyDescent="0.25">
      <c r="A5176" s="24" t="str">
        <f t="shared" si="244"/>
        <v/>
      </c>
      <c r="B5176" s="24" t="str">
        <f t="shared" si="242"/>
        <v/>
      </c>
      <c r="C5176" s="24" t="str">
        <f t="shared" si="243"/>
        <v/>
      </c>
      <c r="D5176" s="24">
        <v>2026</v>
      </c>
      <c r="E5176" s="7" t="s">
        <v>5494</v>
      </c>
      <c r="F5176" s="7" t="s">
        <v>9104</v>
      </c>
      <c r="G5176" s="7" t="s">
        <v>47</v>
      </c>
      <c r="H5176" s="7" t="s">
        <v>25</v>
      </c>
      <c r="I5176" s="8">
        <v>0.29399999999999998</v>
      </c>
      <c r="J5176" s="8">
        <v>0.5</v>
      </c>
      <c r="K5176" s="8">
        <v>0.76500000000000001</v>
      </c>
      <c r="L5176" s="8">
        <v>1.2649999999999999</v>
      </c>
      <c r="M5176" s="7">
        <v>11</v>
      </c>
      <c r="N5176" s="7">
        <v>24</v>
      </c>
      <c r="O5176" s="7">
        <v>17</v>
      </c>
      <c r="P5176" s="7">
        <v>5</v>
      </c>
      <c r="Q5176" s="7">
        <v>5</v>
      </c>
      <c r="R5176" s="7">
        <v>2</v>
      </c>
      <c r="S5176" s="7">
        <v>0</v>
      </c>
      <c r="T5176" s="7">
        <v>2</v>
      </c>
      <c r="U5176" s="7">
        <v>6</v>
      </c>
      <c r="V5176" s="7">
        <v>0</v>
      </c>
      <c r="W5176" s="7">
        <v>7</v>
      </c>
      <c r="X5176" s="7">
        <v>5</v>
      </c>
      <c r="Y5176" s="7">
        <v>0</v>
      </c>
      <c r="Z5176" s="7">
        <v>0</v>
      </c>
      <c r="AA5176"/>
    </row>
    <row r="5177" spans="1:27" x14ac:dyDescent="0.25">
      <c r="A5177" s="24" t="str">
        <f t="shared" si="244"/>
        <v/>
      </c>
      <c r="B5177" s="24" t="str">
        <f t="shared" si="242"/>
        <v/>
      </c>
      <c r="C5177" s="24" t="str">
        <f t="shared" si="243"/>
        <v/>
      </c>
      <c r="D5177" s="24">
        <v>2026</v>
      </c>
      <c r="E5177" s="7" t="s">
        <v>5495</v>
      </c>
      <c r="F5177" s="7" t="s">
        <v>9104</v>
      </c>
      <c r="G5177" s="7" t="s">
        <v>37</v>
      </c>
      <c r="H5177" s="7" t="s">
        <v>30</v>
      </c>
      <c r="I5177" s="8">
        <v>0.28699999999999998</v>
      </c>
      <c r="J5177" s="8">
        <v>0.34399999999999997</v>
      </c>
      <c r="K5177" s="8">
        <v>0.45400000000000001</v>
      </c>
      <c r="L5177" s="8">
        <v>0.79800000000000004</v>
      </c>
      <c r="M5177" s="7">
        <v>39</v>
      </c>
      <c r="N5177" s="7">
        <v>124</v>
      </c>
      <c r="O5177" s="7">
        <v>108</v>
      </c>
      <c r="P5177" s="7">
        <v>21</v>
      </c>
      <c r="Q5177" s="7">
        <v>31</v>
      </c>
      <c r="R5177" s="7">
        <v>7</v>
      </c>
      <c r="S5177" s="7">
        <v>1</v>
      </c>
      <c r="T5177" s="7">
        <v>3</v>
      </c>
      <c r="U5177" s="7">
        <v>24</v>
      </c>
      <c r="V5177" s="7">
        <v>4</v>
      </c>
      <c r="W5177" s="7">
        <v>7</v>
      </c>
      <c r="X5177" s="7">
        <v>31</v>
      </c>
      <c r="Y5177" s="7">
        <v>1</v>
      </c>
      <c r="Z5177" s="7">
        <v>1</v>
      </c>
      <c r="AA5177"/>
    </row>
    <row r="5178" spans="1:27" x14ac:dyDescent="0.25">
      <c r="A5178" s="24" t="str">
        <f t="shared" si="244"/>
        <v/>
      </c>
      <c r="B5178" s="24" t="str">
        <f t="shared" si="242"/>
        <v/>
      </c>
      <c r="C5178" s="24" t="str">
        <f t="shared" si="243"/>
        <v/>
      </c>
      <c r="D5178" s="24">
        <v>2026</v>
      </c>
      <c r="E5178" s="7" t="s">
        <v>5496</v>
      </c>
      <c r="F5178" s="7" t="s">
        <v>9104</v>
      </c>
      <c r="G5178" s="7" t="s">
        <v>47</v>
      </c>
      <c r="H5178" s="7" t="s">
        <v>30</v>
      </c>
      <c r="I5178" s="8">
        <v>0.26</v>
      </c>
      <c r="J5178" s="8">
        <v>0.38700000000000001</v>
      </c>
      <c r="K5178" s="8">
        <v>0.4</v>
      </c>
      <c r="L5178" s="8">
        <v>0.78700000000000003</v>
      </c>
      <c r="M5178" s="7">
        <v>31</v>
      </c>
      <c r="N5178" s="7">
        <v>63</v>
      </c>
      <c r="O5178" s="7">
        <v>50</v>
      </c>
      <c r="P5178" s="7">
        <v>12</v>
      </c>
      <c r="Q5178" s="7">
        <v>13</v>
      </c>
      <c r="R5178" s="7">
        <v>4</v>
      </c>
      <c r="S5178" s="7">
        <v>0</v>
      </c>
      <c r="T5178" s="7">
        <v>1</v>
      </c>
      <c r="U5178" s="7">
        <v>6</v>
      </c>
      <c r="V5178" s="7">
        <v>4</v>
      </c>
      <c r="W5178" s="7">
        <v>7</v>
      </c>
      <c r="X5178" s="7">
        <v>10</v>
      </c>
      <c r="Y5178" s="7">
        <v>1</v>
      </c>
      <c r="Z5178" s="7">
        <v>1</v>
      </c>
      <c r="AA5178"/>
    </row>
    <row r="5179" spans="1:27" x14ac:dyDescent="0.25">
      <c r="A5179" s="24" t="str">
        <f t="shared" si="244"/>
        <v/>
      </c>
      <c r="B5179" s="24" t="str">
        <f t="shared" si="242"/>
        <v/>
      </c>
      <c r="C5179" s="24" t="str">
        <f t="shared" si="243"/>
        <v/>
      </c>
      <c r="D5179" s="24">
        <v>2026</v>
      </c>
      <c r="E5179" s="7" t="s">
        <v>5497</v>
      </c>
      <c r="F5179" s="7" t="s">
        <v>9104</v>
      </c>
      <c r="G5179" s="7" t="s">
        <v>24</v>
      </c>
      <c r="H5179" s="7" t="s">
        <v>40</v>
      </c>
      <c r="I5179" s="8">
        <v>0</v>
      </c>
      <c r="J5179" s="8">
        <v>0</v>
      </c>
      <c r="K5179" s="8">
        <v>0</v>
      </c>
      <c r="L5179" s="8">
        <v>0</v>
      </c>
      <c r="M5179" s="7">
        <v>3</v>
      </c>
      <c r="N5179" s="7">
        <v>4</v>
      </c>
      <c r="O5179" s="7">
        <v>4</v>
      </c>
      <c r="P5179" s="7">
        <v>5</v>
      </c>
      <c r="Q5179" s="7">
        <v>0</v>
      </c>
      <c r="R5179" s="7">
        <v>0</v>
      </c>
      <c r="S5179" s="7">
        <v>0</v>
      </c>
      <c r="T5179" s="7">
        <v>0</v>
      </c>
      <c r="U5179" s="7">
        <v>0</v>
      </c>
      <c r="V5179" s="7">
        <v>0</v>
      </c>
      <c r="W5179" s="7">
        <v>0</v>
      </c>
      <c r="X5179" s="7">
        <v>3</v>
      </c>
      <c r="Y5179" s="7">
        <v>2</v>
      </c>
      <c r="Z5179" s="7">
        <v>1</v>
      </c>
      <c r="AA5179"/>
    </row>
    <row r="5180" spans="1:27" x14ac:dyDescent="0.25">
      <c r="A5180" s="24" t="str">
        <f t="shared" si="244"/>
        <v/>
      </c>
      <c r="B5180" s="24" t="str">
        <f t="shared" si="242"/>
        <v/>
      </c>
      <c r="C5180" s="24" t="str">
        <f t="shared" si="243"/>
        <v/>
      </c>
      <c r="D5180" s="24">
        <v>2026</v>
      </c>
      <c r="E5180" s="7" t="s">
        <v>5498</v>
      </c>
      <c r="F5180" s="7" t="s">
        <v>9104</v>
      </c>
      <c r="G5180" s="7" t="s">
        <v>47</v>
      </c>
      <c r="H5180" s="7" t="s">
        <v>30</v>
      </c>
      <c r="I5180" s="8">
        <v>0</v>
      </c>
      <c r="J5180" s="8">
        <v>0.16700000000000001</v>
      </c>
      <c r="K5180" s="8">
        <v>0</v>
      </c>
      <c r="L5180" s="8">
        <v>0.16700000000000001</v>
      </c>
      <c r="M5180" s="7">
        <v>4</v>
      </c>
      <c r="N5180" s="7">
        <v>6</v>
      </c>
      <c r="O5180" s="7">
        <v>5</v>
      </c>
      <c r="P5180" s="7">
        <v>1</v>
      </c>
      <c r="Q5180" s="7">
        <v>0</v>
      </c>
      <c r="R5180" s="7">
        <v>0</v>
      </c>
      <c r="S5180" s="7">
        <v>0</v>
      </c>
      <c r="T5180" s="7">
        <v>0</v>
      </c>
      <c r="U5180" s="7">
        <v>0</v>
      </c>
      <c r="V5180" s="7">
        <v>0</v>
      </c>
      <c r="W5180" s="7">
        <v>1</v>
      </c>
      <c r="X5180" s="7">
        <v>2</v>
      </c>
      <c r="Y5180" s="7">
        <v>0</v>
      </c>
      <c r="Z5180" s="7">
        <v>0</v>
      </c>
      <c r="AA5180"/>
    </row>
    <row r="5181" spans="1:27" x14ac:dyDescent="0.25">
      <c r="A5181" s="24" t="str">
        <f t="shared" si="244"/>
        <v/>
      </c>
      <c r="B5181" s="24" t="str">
        <f t="shared" si="242"/>
        <v/>
      </c>
      <c r="C5181" s="24">
        <f t="shared" si="243"/>
        <v>1</v>
      </c>
      <c r="D5181" s="24">
        <v>2026</v>
      </c>
      <c r="E5181" s="7" t="s">
        <v>5499</v>
      </c>
      <c r="F5181" s="7" t="s">
        <v>9104</v>
      </c>
      <c r="G5181" s="7" t="s">
        <v>47</v>
      </c>
      <c r="H5181" s="7" t="s">
        <v>164</v>
      </c>
      <c r="I5181" s="8">
        <v>0</v>
      </c>
      <c r="J5181" s="8">
        <v>0</v>
      </c>
      <c r="K5181" s="8">
        <v>0</v>
      </c>
      <c r="L5181" s="8">
        <v>0</v>
      </c>
      <c r="M5181" s="7">
        <v>2</v>
      </c>
      <c r="N5181" s="7">
        <v>2</v>
      </c>
      <c r="O5181" s="7">
        <v>2</v>
      </c>
      <c r="P5181" s="7">
        <v>0</v>
      </c>
      <c r="Q5181" s="7">
        <v>0</v>
      </c>
      <c r="R5181" s="7">
        <v>0</v>
      </c>
      <c r="S5181" s="7">
        <v>0</v>
      </c>
      <c r="T5181" s="7">
        <v>0</v>
      </c>
      <c r="U5181" s="7">
        <v>0</v>
      </c>
      <c r="V5181" s="7">
        <v>0</v>
      </c>
      <c r="W5181" s="7">
        <v>0</v>
      </c>
      <c r="X5181" s="7">
        <v>1</v>
      </c>
      <c r="Y5181" s="7">
        <v>0</v>
      </c>
      <c r="Z5181" s="7">
        <v>0</v>
      </c>
      <c r="AA5181"/>
    </row>
    <row r="5182" spans="1:27" x14ac:dyDescent="0.25">
      <c r="A5182" s="24" t="str">
        <f t="shared" si="244"/>
        <v/>
      </c>
      <c r="B5182" s="24" t="str">
        <f t="shared" si="242"/>
        <v/>
      </c>
      <c r="C5182" s="24" t="str">
        <f t="shared" si="243"/>
        <v/>
      </c>
      <c r="D5182" s="24">
        <v>2026</v>
      </c>
      <c r="E5182" s="7" t="s">
        <v>5500</v>
      </c>
      <c r="F5182" s="7" t="s">
        <v>9104</v>
      </c>
      <c r="G5182" s="7" t="s">
        <v>47</v>
      </c>
      <c r="H5182" s="7" t="s">
        <v>44</v>
      </c>
      <c r="I5182" s="8">
        <v>0</v>
      </c>
      <c r="J5182" s="8">
        <v>0</v>
      </c>
      <c r="K5182" s="8">
        <v>0</v>
      </c>
      <c r="L5182" s="8">
        <v>0</v>
      </c>
      <c r="M5182" s="7">
        <v>1</v>
      </c>
      <c r="N5182" s="7">
        <v>1</v>
      </c>
      <c r="O5182" s="7">
        <v>1</v>
      </c>
      <c r="P5182" s="7">
        <v>0</v>
      </c>
      <c r="Q5182" s="7">
        <v>0</v>
      </c>
      <c r="R5182" s="7">
        <v>0</v>
      </c>
      <c r="S5182" s="7">
        <v>0</v>
      </c>
      <c r="T5182" s="7">
        <v>0</v>
      </c>
      <c r="U5182" s="7">
        <v>0</v>
      </c>
      <c r="V5182" s="7">
        <v>0</v>
      </c>
      <c r="W5182" s="7">
        <v>0</v>
      </c>
      <c r="X5182" s="7">
        <v>1</v>
      </c>
      <c r="Y5182" s="7">
        <v>0</v>
      </c>
      <c r="Z5182" s="7">
        <v>0</v>
      </c>
      <c r="AA5182"/>
    </row>
    <row r="5183" spans="1:27" x14ac:dyDescent="0.25">
      <c r="A5183" s="24" t="str">
        <f t="shared" si="244"/>
        <v/>
      </c>
      <c r="B5183" s="24" t="str">
        <f t="shared" si="242"/>
        <v/>
      </c>
      <c r="C5183" s="24" t="str">
        <f t="shared" si="243"/>
        <v/>
      </c>
      <c r="D5183" s="24">
        <v>2026</v>
      </c>
      <c r="E5183" s="7" t="s">
        <v>5501</v>
      </c>
      <c r="F5183" s="7" t="s">
        <v>5502</v>
      </c>
      <c r="G5183" s="7" t="s">
        <v>37</v>
      </c>
      <c r="H5183" s="7" t="s">
        <v>44</v>
      </c>
      <c r="I5183" s="8">
        <v>0.28199999999999997</v>
      </c>
      <c r="J5183" s="8">
        <v>0.40300000000000002</v>
      </c>
      <c r="K5183" s="8">
        <v>0.442</v>
      </c>
      <c r="L5183" s="8">
        <v>0.84499999999999997</v>
      </c>
      <c r="M5183" s="7">
        <v>47</v>
      </c>
      <c r="N5183" s="7">
        <v>197</v>
      </c>
      <c r="O5183" s="7">
        <v>163</v>
      </c>
      <c r="P5183" s="7">
        <v>29</v>
      </c>
      <c r="Q5183" s="7">
        <v>46</v>
      </c>
      <c r="R5183" s="7">
        <v>8</v>
      </c>
      <c r="S5183" s="7">
        <v>0</v>
      </c>
      <c r="T5183" s="7">
        <v>6</v>
      </c>
      <c r="U5183" s="7">
        <v>20</v>
      </c>
      <c r="V5183" s="7">
        <v>13</v>
      </c>
      <c r="W5183" s="7">
        <v>20</v>
      </c>
      <c r="X5183" s="7">
        <v>43</v>
      </c>
      <c r="Y5183" s="7">
        <v>0</v>
      </c>
      <c r="Z5183" s="7">
        <v>1</v>
      </c>
      <c r="AA5183"/>
    </row>
    <row r="5184" spans="1:27" x14ac:dyDescent="0.25">
      <c r="A5184" s="24" t="str">
        <f t="shared" si="244"/>
        <v/>
      </c>
      <c r="B5184" s="24" t="str">
        <f t="shared" si="242"/>
        <v/>
      </c>
      <c r="C5184" s="24" t="str">
        <f t="shared" si="243"/>
        <v/>
      </c>
      <c r="D5184" s="24">
        <v>2026</v>
      </c>
      <c r="E5184" s="7" t="s">
        <v>5503</v>
      </c>
      <c r="F5184" s="7" t="s">
        <v>5502</v>
      </c>
      <c r="G5184" s="7" t="s">
        <v>37</v>
      </c>
      <c r="H5184" s="7" t="s">
        <v>42</v>
      </c>
      <c r="I5184" s="8">
        <v>0.26800000000000002</v>
      </c>
      <c r="J5184" s="8">
        <v>0.374</v>
      </c>
      <c r="K5184" s="8">
        <v>0.32700000000000001</v>
      </c>
      <c r="L5184" s="8">
        <v>0.7</v>
      </c>
      <c r="M5184" s="7">
        <v>46</v>
      </c>
      <c r="N5184" s="7">
        <v>187</v>
      </c>
      <c r="O5184" s="7">
        <v>153</v>
      </c>
      <c r="P5184" s="7">
        <v>24</v>
      </c>
      <c r="Q5184" s="7">
        <v>41</v>
      </c>
      <c r="R5184" s="7">
        <v>6</v>
      </c>
      <c r="S5184" s="7">
        <v>0</v>
      </c>
      <c r="T5184" s="7">
        <v>1</v>
      </c>
      <c r="U5184" s="7">
        <v>18</v>
      </c>
      <c r="V5184" s="7">
        <v>3</v>
      </c>
      <c r="W5184" s="7">
        <v>24</v>
      </c>
      <c r="X5184" s="7">
        <v>54</v>
      </c>
      <c r="Y5184" s="7">
        <v>4</v>
      </c>
      <c r="Z5184" s="7">
        <v>1</v>
      </c>
      <c r="AA5184"/>
    </row>
    <row r="5185" spans="1:27" x14ac:dyDescent="0.25">
      <c r="A5185" s="24" t="str">
        <f t="shared" si="244"/>
        <v/>
      </c>
      <c r="B5185" s="24" t="str">
        <f t="shared" si="242"/>
        <v/>
      </c>
      <c r="C5185" s="24" t="str">
        <f t="shared" si="243"/>
        <v/>
      </c>
      <c r="D5185" s="24">
        <v>2026</v>
      </c>
      <c r="E5185" s="7" t="s">
        <v>5504</v>
      </c>
      <c r="F5185" s="7" t="s">
        <v>5502</v>
      </c>
      <c r="G5185" s="7" t="s">
        <v>24</v>
      </c>
      <c r="H5185" s="7" t="s">
        <v>35</v>
      </c>
      <c r="I5185" s="8">
        <v>0.25600000000000001</v>
      </c>
      <c r="J5185" s="8">
        <v>0.379</v>
      </c>
      <c r="K5185" s="8">
        <v>0.35599999999999998</v>
      </c>
      <c r="L5185" s="8">
        <v>0.73499999999999999</v>
      </c>
      <c r="M5185" s="7">
        <v>58</v>
      </c>
      <c r="N5185" s="7">
        <v>264</v>
      </c>
      <c r="O5185" s="7">
        <v>219</v>
      </c>
      <c r="P5185" s="7">
        <v>30</v>
      </c>
      <c r="Q5185" s="7">
        <v>56</v>
      </c>
      <c r="R5185" s="7">
        <v>13</v>
      </c>
      <c r="S5185" s="7">
        <v>0</v>
      </c>
      <c r="T5185" s="7">
        <v>3</v>
      </c>
      <c r="U5185" s="7">
        <v>26</v>
      </c>
      <c r="V5185" s="7">
        <v>12</v>
      </c>
      <c r="W5185" s="7">
        <v>32</v>
      </c>
      <c r="X5185" s="7">
        <v>55</v>
      </c>
      <c r="Y5185" s="7">
        <v>3</v>
      </c>
      <c r="Z5185" s="7">
        <v>0</v>
      </c>
      <c r="AA5185"/>
    </row>
    <row r="5186" spans="1:27" x14ac:dyDescent="0.25">
      <c r="A5186" s="24">
        <f t="shared" si="244"/>
        <v>1</v>
      </c>
      <c r="B5186" s="24" t="str">
        <f t="shared" ref="B5186:B5249" si="245">IF(COUNTIFS(Draft_Player,$E5186),COUNTIFS(Draft_Player,$E5186),"")</f>
        <v/>
      </c>
      <c r="C5186" s="24" t="str">
        <f t="shared" ref="C5186:C5249" si="246">IF(COUNTIFS(Transfers_Player,$E5186),COUNTIFS(Transfers_Player,$E5186),"")</f>
        <v/>
      </c>
      <c r="D5186" s="24">
        <v>2026</v>
      </c>
      <c r="E5186" s="7" t="s">
        <v>5505</v>
      </c>
      <c r="F5186" s="7" t="s">
        <v>5502</v>
      </c>
      <c r="G5186" s="7" t="s">
        <v>32</v>
      </c>
      <c r="H5186" s="7" t="s">
        <v>40</v>
      </c>
      <c r="I5186" s="8">
        <v>0.251</v>
      </c>
      <c r="J5186" s="8">
        <v>0.39</v>
      </c>
      <c r="K5186" s="8">
        <v>0.498</v>
      </c>
      <c r="L5186" s="8">
        <v>0.88700000000000001</v>
      </c>
      <c r="M5186" s="7">
        <v>54</v>
      </c>
      <c r="N5186" s="7">
        <v>249</v>
      </c>
      <c r="O5186" s="7">
        <v>203</v>
      </c>
      <c r="P5186" s="7">
        <v>38</v>
      </c>
      <c r="Q5186" s="7">
        <v>51</v>
      </c>
      <c r="R5186" s="7">
        <v>12</v>
      </c>
      <c r="S5186" s="7">
        <v>1</v>
      </c>
      <c r="T5186" s="7">
        <v>12</v>
      </c>
      <c r="U5186" s="7">
        <v>33</v>
      </c>
      <c r="V5186" s="7">
        <v>8</v>
      </c>
      <c r="W5186" s="7">
        <v>38</v>
      </c>
      <c r="X5186" s="7">
        <v>73</v>
      </c>
      <c r="Y5186" s="7">
        <v>8</v>
      </c>
      <c r="Z5186" s="7">
        <v>0</v>
      </c>
      <c r="AA5186"/>
    </row>
    <row r="5187" spans="1:27" x14ac:dyDescent="0.25">
      <c r="A5187" s="24" t="str">
        <f t="shared" ref="A5187:A5250" si="247">IF(OR(G5187="SR", G5187="GR"), 1, "")</f>
        <v/>
      </c>
      <c r="B5187" s="24" t="str">
        <f t="shared" si="245"/>
        <v/>
      </c>
      <c r="C5187" s="24" t="str">
        <f t="shared" si="246"/>
        <v/>
      </c>
      <c r="D5187" s="24">
        <v>2026</v>
      </c>
      <c r="E5187" s="7" t="s">
        <v>5506</v>
      </c>
      <c r="F5187" s="7" t="s">
        <v>5502</v>
      </c>
      <c r="G5187" s="7" t="s">
        <v>47</v>
      </c>
      <c r="H5187" s="7" t="s">
        <v>27</v>
      </c>
      <c r="I5187" s="8">
        <v>0.20200000000000001</v>
      </c>
      <c r="J5187" s="8">
        <v>0.318</v>
      </c>
      <c r="K5187" s="8">
        <v>0.34300000000000003</v>
      </c>
      <c r="L5187" s="8">
        <v>0.66</v>
      </c>
      <c r="M5187" s="7">
        <v>50</v>
      </c>
      <c r="N5187" s="7">
        <v>213</v>
      </c>
      <c r="O5187" s="7">
        <v>178</v>
      </c>
      <c r="P5187" s="7">
        <v>25</v>
      </c>
      <c r="Q5187" s="7">
        <v>36</v>
      </c>
      <c r="R5187" s="7">
        <v>11</v>
      </c>
      <c r="S5187" s="7">
        <v>1</v>
      </c>
      <c r="T5187" s="7">
        <v>4</v>
      </c>
      <c r="U5187" s="7">
        <v>22</v>
      </c>
      <c r="V5187" s="7">
        <v>5</v>
      </c>
      <c r="W5187" s="7">
        <v>26</v>
      </c>
      <c r="X5187" s="7">
        <v>63</v>
      </c>
      <c r="Y5187" s="7">
        <v>5</v>
      </c>
      <c r="Z5187" s="7">
        <v>0</v>
      </c>
      <c r="AA5187"/>
    </row>
    <row r="5188" spans="1:27" x14ac:dyDescent="0.25">
      <c r="A5188" s="24">
        <f t="shared" si="247"/>
        <v>1</v>
      </c>
      <c r="B5188" s="24" t="str">
        <f t="shared" si="245"/>
        <v/>
      </c>
      <c r="C5188" s="24" t="str">
        <f t="shared" si="246"/>
        <v/>
      </c>
      <c r="D5188" s="24">
        <v>2026</v>
      </c>
      <c r="E5188" s="7" t="s">
        <v>5507</v>
      </c>
      <c r="F5188" s="7" t="s">
        <v>5502</v>
      </c>
      <c r="G5188" s="7" t="s">
        <v>29</v>
      </c>
      <c r="H5188" s="7" t="s">
        <v>38</v>
      </c>
      <c r="I5188" s="8">
        <v>0.32600000000000001</v>
      </c>
      <c r="J5188" s="8">
        <v>0.41399999999999998</v>
      </c>
      <c r="K5188" s="8">
        <v>0.50800000000000001</v>
      </c>
      <c r="L5188" s="8">
        <v>0.92200000000000004</v>
      </c>
      <c r="M5188" s="7">
        <v>41</v>
      </c>
      <c r="N5188" s="7">
        <v>160</v>
      </c>
      <c r="O5188" s="7">
        <v>132</v>
      </c>
      <c r="P5188" s="7">
        <v>28</v>
      </c>
      <c r="Q5188" s="7">
        <v>43</v>
      </c>
      <c r="R5188" s="7">
        <v>6</v>
      </c>
      <c r="S5188" s="7">
        <v>0</v>
      </c>
      <c r="T5188" s="7">
        <v>6</v>
      </c>
      <c r="U5188" s="7">
        <v>33</v>
      </c>
      <c r="V5188" s="7">
        <v>11</v>
      </c>
      <c r="W5188" s="7">
        <v>9</v>
      </c>
      <c r="X5188" s="7">
        <v>29</v>
      </c>
      <c r="Y5188" s="7">
        <v>0</v>
      </c>
      <c r="Z5188" s="7">
        <v>0</v>
      </c>
      <c r="AA5188"/>
    </row>
    <row r="5189" spans="1:27" x14ac:dyDescent="0.25">
      <c r="A5189" s="24">
        <f t="shared" si="247"/>
        <v>1</v>
      </c>
      <c r="B5189" s="24" t="str">
        <f t="shared" si="245"/>
        <v/>
      </c>
      <c r="C5189" s="24" t="str">
        <f t="shared" si="246"/>
        <v/>
      </c>
      <c r="D5189" s="24">
        <v>2026</v>
      </c>
      <c r="E5189" s="7" t="s">
        <v>5508</v>
      </c>
      <c r="F5189" s="7" t="s">
        <v>5502</v>
      </c>
      <c r="G5189" s="7" t="s">
        <v>29</v>
      </c>
      <c r="H5189" s="7" t="s">
        <v>25</v>
      </c>
      <c r="I5189" s="8">
        <v>0.314</v>
      </c>
      <c r="J5189" s="8">
        <v>0.376</v>
      </c>
      <c r="K5189" s="8">
        <v>0.41399999999999998</v>
      </c>
      <c r="L5189" s="8">
        <v>0.79</v>
      </c>
      <c r="M5189" s="7">
        <v>43</v>
      </c>
      <c r="N5189" s="7">
        <v>159</v>
      </c>
      <c r="O5189" s="7">
        <v>140</v>
      </c>
      <c r="P5189" s="7">
        <v>21</v>
      </c>
      <c r="Q5189" s="7">
        <v>44</v>
      </c>
      <c r="R5189" s="7">
        <v>9</v>
      </c>
      <c r="S5189" s="7">
        <v>1</v>
      </c>
      <c r="T5189" s="7">
        <v>1</v>
      </c>
      <c r="U5189" s="7">
        <v>14</v>
      </c>
      <c r="V5189" s="7">
        <v>7</v>
      </c>
      <c r="W5189" s="7">
        <v>8</v>
      </c>
      <c r="X5189" s="7">
        <v>21</v>
      </c>
      <c r="Y5189" s="7">
        <v>1</v>
      </c>
      <c r="Z5189" s="7">
        <v>0</v>
      </c>
      <c r="AA5189"/>
    </row>
    <row r="5190" spans="1:27" x14ac:dyDescent="0.25">
      <c r="A5190" s="24" t="str">
        <f t="shared" si="247"/>
        <v/>
      </c>
      <c r="B5190" s="24" t="str">
        <f t="shared" si="245"/>
        <v/>
      </c>
      <c r="C5190" s="24" t="str">
        <f t="shared" si="246"/>
        <v/>
      </c>
      <c r="D5190" s="24">
        <v>2026</v>
      </c>
      <c r="E5190" s="7" t="s">
        <v>5509</v>
      </c>
      <c r="F5190" s="7" t="s">
        <v>5502</v>
      </c>
      <c r="G5190" s="7" t="s">
        <v>47</v>
      </c>
      <c r="H5190" s="7" t="s">
        <v>64</v>
      </c>
      <c r="I5190" s="8">
        <v>0.308</v>
      </c>
      <c r="J5190" s="8">
        <v>0.308</v>
      </c>
      <c r="K5190" s="8">
        <v>0.46200000000000002</v>
      </c>
      <c r="L5190" s="8">
        <v>0.76900000000000002</v>
      </c>
      <c r="M5190" s="7">
        <v>4</v>
      </c>
      <c r="N5190" s="7">
        <v>13</v>
      </c>
      <c r="O5190" s="7">
        <v>13</v>
      </c>
      <c r="P5190" s="7">
        <v>1</v>
      </c>
      <c r="Q5190" s="7">
        <v>4</v>
      </c>
      <c r="R5190" s="7">
        <v>2</v>
      </c>
      <c r="S5190" s="7">
        <v>0</v>
      </c>
      <c r="T5190" s="7">
        <v>0</v>
      </c>
      <c r="U5190" s="7">
        <v>2</v>
      </c>
      <c r="V5190" s="7">
        <v>0</v>
      </c>
      <c r="W5190" s="7">
        <v>0</v>
      </c>
      <c r="X5190" s="7">
        <v>5</v>
      </c>
      <c r="Y5190" s="7">
        <v>0</v>
      </c>
      <c r="Z5190" s="7">
        <v>0</v>
      </c>
      <c r="AA5190"/>
    </row>
    <row r="5191" spans="1:27" x14ac:dyDescent="0.25">
      <c r="A5191" s="24" t="str">
        <f t="shared" si="247"/>
        <v/>
      </c>
      <c r="B5191" s="24" t="str">
        <f t="shared" si="245"/>
        <v/>
      </c>
      <c r="C5191" s="24" t="str">
        <f t="shared" si="246"/>
        <v/>
      </c>
      <c r="D5191" s="24">
        <v>2026</v>
      </c>
      <c r="E5191" s="7" t="s">
        <v>5511</v>
      </c>
      <c r="F5191" s="7" t="s">
        <v>5502</v>
      </c>
      <c r="G5191" s="7" t="s">
        <v>37</v>
      </c>
      <c r="H5191" s="7" t="s">
        <v>30</v>
      </c>
      <c r="I5191" s="8">
        <v>0.27200000000000002</v>
      </c>
      <c r="J5191" s="8">
        <v>0.36899999999999999</v>
      </c>
      <c r="K5191" s="8">
        <v>0.441</v>
      </c>
      <c r="L5191" s="8">
        <v>0.81100000000000005</v>
      </c>
      <c r="M5191" s="7">
        <v>38</v>
      </c>
      <c r="N5191" s="7">
        <v>158</v>
      </c>
      <c r="O5191" s="7">
        <v>136</v>
      </c>
      <c r="P5191" s="7">
        <v>17</v>
      </c>
      <c r="Q5191" s="7">
        <v>37</v>
      </c>
      <c r="R5191" s="7">
        <v>13</v>
      </c>
      <c r="S5191" s="7">
        <v>2</v>
      </c>
      <c r="T5191" s="7">
        <v>2</v>
      </c>
      <c r="U5191" s="7">
        <v>21</v>
      </c>
      <c r="V5191" s="7">
        <v>6</v>
      </c>
      <c r="W5191" s="7">
        <v>15</v>
      </c>
      <c r="X5191" s="7">
        <v>35</v>
      </c>
      <c r="Y5191" s="7">
        <v>4</v>
      </c>
      <c r="Z5191" s="7">
        <v>0</v>
      </c>
      <c r="AA5191"/>
    </row>
    <row r="5192" spans="1:27" x14ac:dyDescent="0.25">
      <c r="A5192" s="24" t="str">
        <f t="shared" si="247"/>
        <v/>
      </c>
      <c r="B5192" s="24" t="str">
        <f t="shared" si="245"/>
        <v/>
      </c>
      <c r="C5192" s="24" t="str">
        <f t="shared" si="246"/>
        <v/>
      </c>
      <c r="D5192" s="24">
        <v>2026</v>
      </c>
      <c r="E5192" s="7" t="s">
        <v>5510</v>
      </c>
      <c r="F5192" s="7" t="s">
        <v>5502</v>
      </c>
      <c r="G5192" s="7" t="s">
        <v>37</v>
      </c>
      <c r="H5192" s="7" t="s">
        <v>30</v>
      </c>
      <c r="I5192" s="8">
        <v>0.26100000000000001</v>
      </c>
      <c r="J5192" s="8">
        <v>0.32500000000000001</v>
      </c>
      <c r="K5192" s="8">
        <v>0.46400000000000002</v>
      </c>
      <c r="L5192" s="8">
        <v>0.78800000000000003</v>
      </c>
      <c r="M5192" s="7">
        <v>24</v>
      </c>
      <c r="N5192" s="7">
        <v>79</v>
      </c>
      <c r="O5192" s="7">
        <v>69</v>
      </c>
      <c r="P5192" s="7">
        <v>14</v>
      </c>
      <c r="Q5192" s="7">
        <v>18</v>
      </c>
      <c r="R5192" s="7">
        <v>4</v>
      </c>
      <c r="S5192" s="7">
        <v>2</v>
      </c>
      <c r="T5192" s="7">
        <v>2</v>
      </c>
      <c r="U5192" s="7">
        <v>11</v>
      </c>
      <c r="V5192" s="7">
        <v>0</v>
      </c>
      <c r="W5192" s="7">
        <v>7</v>
      </c>
      <c r="X5192" s="7">
        <v>17</v>
      </c>
      <c r="Y5192" s="7">
        <v>6</v>
      </c>
      <c r="Z5192" s="7">
        <v>1</v>
      </c>
      <c r="AA5192"/>
    </row>
    <row r="5193" spans="1:27" x14ac:dyDescent="0.25">
      <c r="A5193" s="24" t="str">
        <f t="shared" si="247"/>
        <v/>
      </c>
      <c r="B5193" s="24" t="str">
        <f t="shared" si="245"/>
        <v/>
      </c>
      <c r="C5193" s="24" t="str">
        <f t="shared" si="246"/>
        <v/>
      </c>
      <c r="D5193" s="24">
        <v>2026</v>
      </c>
      <c r="E5193" s="7" t="s">
        <v>5512</v>
      </c>
      <c r="F5193" s="7" t="s">
        <v>5502</v>
      </c>
      <c r="G5193" s="7" t="s">
        <v>47</v>
      </c>
      <c r="H5193" s="7" t="s">
        <v>33</v>
      </c>
      <c r="I5193" s="8">
        <v>0.254</v>
      </c>
      <c r="J5193" s="8">
        <v>0.42699999999999999</v>
      </c>
      <c r="K5193" s="8">
        <v>0.27</v>
      </c>
      <c r="L5193" s="8">
        <v>0.69699999999999995</v>
      </c>
      <c r="M5193" s="7">
        <v>25</v>
      </c>
      <c r="N5193" s="7">
        <v>85</v>
      </c>
      <c r="O5193" s="7">
        <v>63</v>
      </c>
      <c r="P5193" s="7">
        <v>8</v>
      </c>
      <c r="Q5193" s="7">
        <v>16</v>
      </c>
      <c r="R5193" s="7">
        <v>1</v>
      </c>
      <c r="S5193" s="7">
        <v>0</v>
      </c>
      <c r="T5193" s="7">
        <v>0</v>
      </c>
      <c r="U5193" s="7">
        <v>3</v>
      </c>
      <c r="V5193" s="7">
        <v>3</v>
      </c>
      <c r="W5193" s="7">
        <v>16</v>
      </c>
      <c r="X5193" s="7">
        <v>25</v>
      </c>
      <c r="Y5193" s="7">
        <v>4</v>
      </c>
      <c r="Z5193" s="7">
        <v>1</v>
      </c>
      <c r="AA5193"/>
    </row>
    <row r="5194" spans="1:27" x14ac:dyDescent="0.25">
      <c r="A5194" s="24" t="str">
        <f t="shared" si="247"/>
        <v/>
      </c>
      <c r="B5194" s="24" t="str">
        <f t="shared" si="245"/>
        <v/>
      </c>
      <c r="C5194" s="24">
        <f t="shared" si="246"/>
        <v>1</v>
      </c>
      <c r="D5194" s="24">
        <v>2026</v>
      </c>
      <c r="E5194" s="7" t="s">
        <v>3703</v>
      </c>
      <c r="F5194" s="7" t="s">
        <v>5502</v>
      </c>
      <c r="G5194" s="7" t="s">
        <v>24</v>
      </c>
      <c r="H5194" s="7" t="s">
        <v>25</v>
      </c>
      <c r="I5194" s="8">
        <v>0.23100000000000001</v>
      </c>
      <c r="J5194" s="8">
        <v>0.311</v>
      </c>
      <c r="K5194" s="8">
        <v>0.33300000000000002</v>
      </c>
      <c r="L5194" s="8">
        <v>0.64500000000000002</v>
      </c>
      <c r="M5194" s="7">
        <v>34</v>
      </c>
      <c r="N5194" s="7">
        <v>122</v>
      </c>
      <c r="O5194" s="7">
        <v>108</v>
      </c>
      <c r="P5194" s="7">
        <v>8</v>
      </c>
      <c r="Q5194" s="7">
        <v>25</v>
      </c>
      <c r="R5194" s="7">
        <v>5</v>
      </c>
      <c r="S5194" s="7">
        <v>0</v>
      </c>
      <c r="T5194" s="7">
        <v>2</v>
      </c>
      <c r="U5194" s="7">
        <v>13</v>
      </c>
      <c r="V5194" s="7">
        <v>2</v>
      </c>
      <c r="W5194" s="7">
        <v>11</v>
      </c>
      <c r="X5194" s="7">
        <v>50</v>
      </c>
      <c r="Y5194" s="7">
        <v>1</v>
      </c>
      <c r="Z5194" s="7">
        <v>0</v>
      </c>
      <c r="AA5194"/>
    </row>
    <row r="5195" spans="1:27" x14ac:dyDescent="0.25">
      <c r="A5195" s="24">
        <f t="shared" si="247"/>
        <v>1</v>
      </c>
      <c r="B5195" s="24" t="str">
        <f t="shared" si="245"/>
        <v/>
      </c>
      <c r="C5195" s="24" t="str">
        <f t="shared" si="246"/>
        <v/>
      </c>
      <c r="D5195" s="24">
        <v>2026</v>
      </c>
      <c r="E5195" s="7" t="s">
        <v>5513</v>
      </c>
      <c r="F5195" s="7" t="s">
        <v>5502</v>
      </c>
      <c r="G5195" s="7" t="s">
        <v>29</v>
      </c>
      <c r="H5195" s="7" t="s">
        <v>33</v>
      </c>
      <c r="I5195" s="8">
        <v>0.22900000000000001</v>
      </c>
      <c r="J5195" s="8">
        <v>0.33900000000000002</v>
      </c>
      <c r="K5195" s="8">
        <v>0.307</v>
      </c>
      <c r="L5195" s="8">
        <v>0.64600000000000002</v>
      </c>
      <c r="M5195" s="7">
        <v>41</v>
      </c>
      <c r="N5195" s="7">
        <v>183</v>
      </c>
      <c r="O5195" s="7">
        <v>153</v>
      </c>
      <c r="P5195" s="7">
        <v>17</v>
      </c>
      <c r="Q5195" s="7">
        <v>35</v>
      </c>
      <c r="R5195" s="7">
        <v>9</v>
      </c>
      <c r="S5195" s="7">
        <v>0</v>
      </c>
      <c r="T5195" s="7">
        <v>1</v>
      </c>
      <c r="U5195" s="7">
        <v>25</v>
      </c>
      <c r="V5195" s="7">
        <v>5</v>
      </c>
      <c r="W5195" s="7">
        <v>22</v>
      </c>
      <c r="X5195" s="7">
        <v>37</v>
      </c>
      <c r="Y5195" s="7">
        <v>0</v>
      </c>
      <c r="Z5195" s="7">
        <v>0</v>
      </c>
      <c r="AA5195"/>
    </row>
    <row r="5196" spans="1:27" x14ac:dyDescent="0.25">
      <c r="A5196" s="24" t="str">
        <f t="shared" si="247"/>
        <v/>
      </c>
      <c r="B5196" s="24" t="str">
        <f t="shared" si="245"/>
        <v/>
      </c>
      <c r="C5196" s="24" t="str">
        <f t="shared" si="246"/>
        <v/>
      </c>
      <c r="D5196" s="24">
        <v>2026</v>
      </c>
      <c r="E5196" s="7" t="s">
        <v>5514</v>
      </c>
      <c r="F5196" s="7" t="s">
        <v>5502</v>
      </c>
      <c r="G5196" s="7" t="s">
        <v>47</v>
      </c>
      <c r="H5196" s="7" t="s">
        <v>42</v>
      </c>
      <c r="I5196" s="8">
        <v>0.20399999999999999</v>
      </c>
      <c r="J5196" s="8">
        <v>0.245</v>
      </c>
      <c r="K5196" s="8">
        <v>0.224</v>
      </c>
      <c r="L5196" s="8">
        <v>0.47</v>
      </c>
      <c r="M5196" s="7">
        <v>18</v>
      </c>
      <c r="N5196" s="7">
        <v>54</v>
      </c>
      <c r="O5196" s="7">
        <v>49</v>
      </c>
      <c r="P5196" s="7">
        <v>4</v>
      </c>
      <c r="Q5196" s="7">
        <v>10</v>
      </c>
      <c r="R5196" s="7">
        <v>1</v>
      </c>
      <c r="S5196" s="7">
        <v>0</v>
      </c>
      <c r="T5196" s="7">
        <v>0</v>
      </c>
      <c r="U5196" s="7">
        <v>5</v>
      </c>
      <c r="V5196" s="7">
        <v>0</v>
      </c>
      <c r="W5196" s="7">
        <v>3</v>
      </c>
      <c r="X5196" s="7">
        <v>9</v>
      </c>
      <c r="Y5196" s="7">
        <v>1</v>
      </c>
      <c r="Z5196" s="7">
        <v>1</v>
      </c>
      <c r="AA5196"/>
    </row>
    <row r="5197" spans="1:27" x14ac:dyDescent="0.25">
      <c r="A5197" s="24">
        <f t="shared" si="247"/>
        <v>1</v>
      </c>
      <c r="B5197" s="24" t="str">
        <f t="shared" si="245"/>
        <v/>
      </c>
      <c r="C5197" s="24" t="str">
        <f t="shared" si="246"/>
        <v/>
      </c>
      <c r="D5197" s="24">
        <v>2026</v>
      </c>
      <c r="E5197" s="7" t="s">
        <v>5515</v>
      </c>
      <c r="F5197" s="7" t="s">
        <v>5502</v>
      </c>
      <c r="G5197" s="7" t="s">
        <v>29</v>
      </c>
      <c r="H5197" s="7" t="s">
        <v>42</v>
      </c>
      <c r="I5197" s="8">
        <v>0.2</v>
      </c>
      <c r="J5197" s="8">
        <v>0.33300000000000002</v>
      </c>
      <c r="K5197" s="8">
        <v>0.3</v>
      </c>
      <c r="L5197" s="8">
        <v>0.63300000000000001</v>
      </c>
      <c r="M5197" s="7">
        <v>7</v>
      </c>
      <c r="N5197" s="7">
        <v>12</v>
      </c>
      <c r="O5197" s="7">
        <v>10</v>
      </c>
      <c r="P5197" s="7">
        <v>3</v>
      </c>
      <c r="Q5197" s="7">
        <v>2</v>
      </c>
      <c r="R5197" s="7">
        <v>1</v>
      </c>
      <c r="S5197" s="7">
        <v>0</v>
      </c>
      <c r="T5197" s="7">
        <v>0</v>
      </c>
      <c r="U5197" s="7">
        <v>0</v>
      </c>
      <c r="V5197" s="7">
        <v>2</v>
      </c>
      <c r="W5197" s="7">
        <v>0</v>
      </c>
      <c r="X5197" s="7">
        <v>3</v>
      </c>
      <c r="Y5197" s="7">
        <v>0</v>
      </c>
      <c r="Z5197" s="7">
        <v>0</v>
      </c>
      <c r="AA5197"/>
    </row>
    <row r="5198" spans="1:27" x14ac:dyDescent="0.25">
      <c r="A5198" s="24" t="str">
        <f t="shared" si="247"/>
        <v/>
      </c>
      <c r="B5198" s="24" t="str">
        <f t="shared" si="245"/>
        <v/>
      </c>
      <c r="C5198" s="24" t="str">
        <f t="shared" si="246"/>
        <v/>
      </c>
      <c r="D5198" s="24">
        <v>2026</v>
      </c>
      <c r="E5198" s="7" t="s">
        <v>5516</v>
      </c>
      <c r="F5198" s="7" t="s">
        <v>5502</v>
      </c>
      <c r="G5198" s="7" t="s">
        <v>37</v>
      </c>
      <c r="H5198" s="7" t="s">
        <v>38</v>
      </c>
      <c r="I5198" s="8">
        <v>0.19</v>
      </c>
      <c r="J5198" s="8">
        <v>0.26500000000000001</v>
      </c>
      <c r="K5198" s="8">
        <v>0.27600000000000002</v>
      </c>
      <c r="L5198" s="8">
        <v>0.54100000000000004</v>
      </c>
      <c r="M5198" s="7">
        <v>22</v>
      </c>
      <c r="N5198" s="7">
        <v>68</v>
      </c>
      <c r="O5198" s="7">
        <v>58</v>
      </c>
      <c r="P5198" s="7">
        <v>7</v>
      </c>
      <c r="Q5198" s="7">
        <v>11</v>
      </c>
      <c r="R5198" s="7">
        <v>2</v>
      </c>
      <c r="S5198" s="7">
        <v>0</v>
      </c>
      <c r="T5198" s="7">
        <v>1</v>
      </c>
      <c r="U5198" s="7">
        <v>12</v>
      </c>
      <c r="V5198" s="7">
        <v>1</v>
      </c>
      <c r="W5198" s="7">
        <v>6</v>
      </c>
      <c r="X5198" s="7">
        <v>20</v>
      </c>
      <c r="Y5198" s="7">
        <v>1</v>
      </c>
      <c r="Z5198" s="7">
        <v>0</v>
      </c>
      <c r="AA5198"/>
    </row>
    <row r="5199" spans="1:27" x14ac:dyDescent="0.25">
      <c r="A5199" s="24">
        <f t="shared" si="247"/>
        <v>1</v>
      </c>
      <c r="B5199" s="24" t="str">
        <f t="shared" si="245"/>
        <v/>
      </c>
      <c r="C5199" s="24" t="str">
        <f t="shared" si="246"/>
        <v/>
      </c>
      <c r="D5199" s="24">
        <v>2026</v>
      </c>
      <c r="E5199" s="7" t="s">
        <v>5517</v>
      </c>
      <c r="F5199" s="7" t="s">
        <v>5502</v>
      </c>
      <c r="G5199" s="7" t="s">
        <v>29</v>
      </c>
      <c r="H5199" s="7" t="s">
        <v>35</v>
      </c>
      <c r="I5199" s="8">
        <v>0.17599999999999999</v>
      </c>
      <c r="J5199" s="8">
        <v>0.33300000000000002</v>
      </c>
      <c r="K5199" s="8">
        <v>0.255</v>
      </c>
      <c r="L5199" s="8">
        <v>0.58799999999999997</v>
      </c>
      <c r="M5199" s="7">
        <v>19</v>
      </c>
      <c r="N5199" s="7">
        <v>64</v>
      </c>
      <c r="O5199" s="7">
        <v>51</v>
      </c>
      <c r="P5199" s="7">
        <v>6</v>
      </c>
      <c r="Q5199" s="7">
        <v>9</v>
      </c>
      <c r="R5199" s="7">
        <v>1</v>
      </c>
      <c r="S5199" s="7">
        <v>0</v>
      </c>
      <c r="T5199" s="7">
        <v>1</v>
      </c>
      <c r="U5199" s="7">
        <v>5</v>
      </c>
      <c r="V5199" s="7">
        <v>2</v>
      </c>
      <c r="W5199" s="7">
        <v>10</v>
      </c>
      <c r="X5199" s="7">
        <v>19</v>
      </c>
      <c r="Y5199" s="7">
        <v>2</v>
      </c>
      <c r="Z5199" s="7">
        <v>1</v>
      </c>
      <c r="AA5199"/>
    </row>
    <row r="5200" spans="1:27" x14ac:dyDescent="0.25">
      <c r="A5200" s="24">
        <f t="shared" si="247"/>
        <v>1</v>
      </c>
      <c r="B5200" s="24" t="str">
        <f t="shared" si="245"/>
        <v/>
      </c>
      <c r="C5200" s="24" t="str">
        <f t="shared" si="246"/>
        <v/>
      </c>
      <c r="D5200" s="24">
        <v>2026</v>
      </c>
      <c r="E5200" s="7" t="s">
        <v>5518</v>
      </c>
      <c r="F5200" s="7" t="s">
        <v>5502</v>
      </c>
      <c r="G5200" s="7" t="s">
        <v>29</v>
      </c>
      <c r="H5200" s="7" t="s">
        <v>38</v>
      </c>
      <c r="I5200" s="8">
        <v>0.17599999999999999</v>
      </c>
      <c r="J5200" s="8">
        <v>0.222</v>
      </c>
      <c r="K5200" s="8">
        <v>0.23499999999999999</v>
      </c>
      <c r="L5200" s="8">
        <v>0.45800000000000002</v>
      </c>
      <c r="M5200" s="7">
        <v>11</v>
      </c>
      <c r="N5200" s="7">
        <v>18</v>
      </c>
      <c r="O5200" s="7">
        <v>17</v>
      </c>
      <c r="P5200" s="7">
        <v>1</v>
      </c>
      <c r="Q5200" s="7">
        <v>3</v>
      </c>
      <c r="R5200" s="7">
        <v>1</v>
      </c>
      <c r="S5200" s="7">
        <v>0</v>
      </c>
      <c r="T5200" s="7">
        <v>0</v>
      </c>
      <c r="U5200" s="7">
        <v>3</v>
      </c>
      <c r="V5200" s="7">
        <v>0</v>
      </c>
      <c r="W5200" s="7">
        <v>1</v>
      </c>
      <c r="X5200" s="7">
        <v>6</v>
      </c>
      <c r="Y5200" s="7">
        <v>0</v>
      </c>
      <c r="Z5200" s="7">
        <v>0</v>
      </c>
      <c r="AA5200"/>
    </row>
    <row r="5201" spans="1:27" x14ac:dyDescent="0.25">
      <c r="A5201" s="24" t="str">
        <f t="shared" si="247"/>
        <v/>
      </c>
      <c r="B5201" s="24" t="str">
        <f t="shared" si="245"/>
        <v/>
      </c>
      <c r="C5201" s="24" t="str">
        <f t="shared" si="246"/>
        <v/>
      </c>
      <c r="D5201" s="24">
        <v>2026</v>
      </c>
      <c r="E5201" s="7" t="s">
        <v>5519</v>
      </c>
      <c r="F5201" s="7" t="s">
        <v>5502</v>
      </c>
      <c r="G5201" s="7" t="s">
        <v>47</v>
      </c>
      <c r="H5201" s="7" t="s">
        <v>25</v>
      </c>
      <c r="I5201" s="8">
        <v>0.16700000000000001</v>
      </c>
      <c r="J5201" s="8">
        <v>0.28599999999999998</v>
      </c>
      <c r="K5201" s="8">
        <v>0.33300000000000002</v>
      </c>
      <c r="L5201" s="8">
        <v>0.61899999999999999</v>
      </c>
      <c r="M5201" s="7">
        <v>3</v>
      </c>
      <c r="N5201" s="7">
        <v>7</v>
      </c>
      <c r="O5201" s="7">
        <v>6</v>
      </c>
      <c r="P5201" s="7">
        <v>1</v>
      </c>
      <c r="Q5201" s="7">
        <v>1</v>
      </c>
      <c r="R5201" s="7">
        <v>1</v>
      </c>
      <c r="S5201" s="7">
        <v>0</v>
      </c>
      <c r="T5201" s="7">
        <v>0</v>
      </c>
      <c r="U5201" s="7">
        <v>0</v>
      </c>
      <c r="V5201" s="7">
        <v>0</v>
      </c>
      <c r="W5201" s="7">
        <v>1</v>
      </c>
      <c r="X5201" s="7">
        <v>1</v>
      </c>
      <c r="Y5201" s="7">
        <v>0</v>
      </c>
      <c r="Z5201" s="7">
        <v>0</v>
      </c>
      <c r="AA5201"/>
    </row>
    <row r="5202" spans="1:27" x14ac:dyDescent="0.25">
      <c r="A5202" s="24" t="str">
        <f t="shared" si="247"/>
        <v/>
      </c>
      <c r="B5202" s="24" t="str">
        <f t="shared" si="245"/>
        <v/>
      </c>
      <c r="C5202" s="24" t="str">
        <f t="shared" si="246"/>
        <v/>
      </c>
      <c r="D5202" s="24">
        <v>2026</v>
      </c>
      <c r="E5202" s="7" t="s">
        <v>5520</v>
      </c>
      <c r="F5202" s="7" t="s">
        <v>5502</v>
      </c>
      <c r="G5202" s="7" t="s">
        <v>47</v>
      </c>
      <c r="H5202" s="7" t="s">
        <v>33</v>
      </c>
      <c r="I5202" s="8">
        <v>0</v>
      </c>
      <c r="J5202" s="8">
        <v>0.125</v>
      </c>
      <c r="K5202" s="8">
        <v>0</v>
      </c>
      <c r="L5202" s="8">
        <v>0.125</v>
      </c>
      <c r="M5202" s="7">
        <v>5</v>
      </c>
      <c r="N5202" s="7">
        <v>8</v>
      </c>
      <c r="O5202" s="7">
        <v>7</v>
      </c>
      <c r="P5202" s="7">
        <v>0</v>
      </c>
      <c r="Q5202" s="7">
        <v>0</v>
      </c>
      <c r="R5202" s="7">
        <v>0</v>
      </c>
      <c r="S5202" s="7">
        <v>0</v>
      </c>
      <c r="T5202" s="7">
        <v>0</v>
      </c>
      <c r="U5202" s="7">
        <v>0</v>
      </c>
      <c r="V5202" s="7">
        <v>1</v>
      </c>
      <c r="W5202" s="7">
        <v>0</v>
      </c>
      <c r="X5202" s="7">
        <v>6</v>
      </c>
      <c r="Y5202" s="7">
        <v>0</v>
      </c>
      <c r="Z5202" s="7">
        <v>0</v>
      </c>
      <c r="AA5202"/>
    </row>
    <row r="5203" spans="1:27" x14ac:dyDescent="0.25">
      <c r="A5203" s="24" t="str">
        <f t="shared" si="247"/>
        <v/>
      </c>
      <c r="B5203" s="24" t="str">
        <f t="shared" si="245"/>
        <v/>
      </c>
      <c r="C5203" s="24" t="str">
        <f t="shared" si="246"/>
        <v/>
      </c>
      <c r="D5203" s="24">
        <v>2026</v>
      </c>
      <c r="E5203" s="7" t="s">
        <v>5521</v>
      </c>
      <c r="F5203" s="7" t="s">
        <v>5522</v>
      </c>
      <c r="G5203" s="7" t="s">
        <v>37</v>
      </c>
      <c r="H5203" s="7" t="s">
        <v>35</v>
      </c>
      <c r="I5203" s="8">
        <v>0.378</v>
      </c>
      <c r="J5203" s="8">
        <v>0.436</v>
      </c>
      <c r="K5203" s="8">
        <v>0.57399999999999995</v>
      </c>
      <c r="L5203" s="8">
        <v>1.0109999999999999</v>
      </c>
      <c r="M5203" s="7">
        <v>44</v>
      </c>
      <c r="N5203" s="7">
        <v>167</v>
      </c>
      <c r="O5203" s="7">
        <v>148</v>
      </c>
      <c r="P5203" s="7">
        <v>35</v>
      </c>
      <c r="Q5203" s="7">
        <v>56</v>
      </c>
      <c r="R5203" s="7">
        <v>18</v>
      </c>
      <c r="S5203" s="7">
        <v>1</v>
      </c>
      <c r="T5203" s="7">
        <v>3</v>
      </c>
      <c r="U5203" s="7">
        <v>29</v>
      </c>
      <c r="V5203" s="7">
        <v>2</v>
      </c>
      <c r="W5203" s="7">
        <v>14</v>
      </c>
      <c r="X5203" s="7">
        <v>32</v>
      </c>
      <c r="Y5203" s="7">
        <v>1</v>
      </c>
      <c r="Z5203" s="7">
        <v>0</v>
      </c>
      <c r="AA5203"/>
    </row>
    <row r="5204" spans="1:27" x14ac:dyDescent="0.25">
      <c r="A5204" s="24">
        <f t="shared" si="247"/>
        <v>1</v>
      </c>
      <c r="B5204" s="24" t="str">
        <f t="shared" si="245"/>
        <v/>
      </c>
      <c r="C5204" s="24" t="str">
        <f t="shared" si="246"/>
        <v/>
      </c>
      <c r="D5204" s="24">
        <v>2026</v>
      </c>
      <c r="E5204" s="7" t="s">
        <v>5523</v>
      </c>
      <c r="F5204" s="7" t="s">
        <v>5522</v>
      </c>
      <c r="G5204" s="7" t="s">
        <v>29</v>
      </c>
      <c r="H5204" s="7" t="s">
        <v>38</v>
      </c>
      <c r="I5204" s="8">
        <v>0.32400000000000001</v>
      </c>
      <c r="J5204" s="8">
        <v>0.373</v>
      </c>
      <c r="K5204" s="8">
        <v>0.49</v>
      </c>
      <c r="L5204" s="8">
        <v>0.86299999999999999</v>
      </c>
      <c r="M5204" s="7">
        <v>54</v>
      </c>
      <c r="N5204" s="7">
        <v>221</v>
      </c>
      <c r="O5204" s="7">
        <v>204</v>
      </c>
      <c r="P5204" s="7">
        <v>37</v>
      </c>
      <c r="Q5204" s="7">
        <v>66</v>
      </c>
      <c r="R5204" s="7">
        <v>16</v>
      </c>
      <c r="S5204" s="7">
        <v>0</v>
      </c>
      <c r="T5204" s="7">
        <v>6</v>
      </c>
      <c r="U5204" s="7">
        <v>49</v>
      </c>
      <c r="V5204" s="7">
        <v>2</v>
      </c>
      <c r="W5204" s="7">
        <v>14</v>
      </c>
      <c r="X5204" s="7">
        <v>31</v>
      </c>
      <c r="Y5204" s="7">
        <v>0</v>
      </c>
      <c r="Z5204" s="7">
        <v>2</v>
      </c>
      <c r="AA5204"/>
    </row>
    <row r="5205" spans="1:27" x14ac:dyDescent="0.25">
      <c r="A5205" s="24">
        <f t="shared" si="247"/>
        <v>1</v>
      </c>
      <c r="B5205" s="24" t="str">
        <f t="shared" si="245"/>
        <v/>
      </c>
      <c r="C5205" s="24" t="str">
        <f t="shared" si="246"/>
        <v/>
      </c>
      <c r="D5205" s="24">
        <v>2026</v>
      </c>
      <c r="E5205" s="7" t="s">
        <v>5525</v>
      </c>
      <c r="F5205" s="7" t="s">
        <v>5522</v>
      </c>
      <c r="G5205" s="7" t="s">
        <v>32</v>
      </c>
      <c r="H5205" s="7" t="s">
        <v>42</v>
      </c>
      <c r="I5205" s="8">
        <v>0.307</v>
      </c>
      <c r="J5205" s="8">
        <v>0.378</v>
      </c>
      <c r="K5205" s="8">
        <v>0.42699999999999999</v>
      </c>
      <c r="L5205" s="8">
        <v>0.80400000000000005</v>
      </c>
      <c r="M5205" s="7">
        <v>54</v>
      </c>
      <c r="N5205" s="7">
        <v>253</v>
      </c>
      <c r="O5205" s="7">
        <v>218</v>
      </c>
      <c r="P5205" s="7">
        <v>42</v>
      </c>
      <c r="Q5205" s="7">
        <v>67</v>
      </c>
      <c r="R5205" s="7">
        <v>12</v>
      </c>
      <c r="S5205" s="7">
        <v>1</v>
      </c>
      <c r="T5205" s="7">
        <v>4</v>
      </c>
      <c r="U5205" s="7">
        <v>33</v>
      </c>
      <c r="V5205" s="7">
        <v>4</v>
      </c>
      <c r="W5205" s="7">
        <v>23</v>
      </c>
      <c r="X5205" s="7">
        <v>31</v>
      </c>
      <c r="Y5205" s="7">
        <v>8</v>
      </c>
      <c r="Z5205" s="7">
        <v>3</v>
      </c>
      <c r="AA5205"/>
    </row>
    <row r="5206" spans="1:27" x14ac:dyDescent="0.25">
      <c r="A5206" s="24" t="str">
        <f t="shared" si="247"/>
        <v/>
      </c>
      <c r="B5206" s="24" t="str">
        <f t="shared" si="245"/>
        <v/>
      </c>
      <c r="C5206" s="24" t="str">
        <f t="shared" si="246"/>
        <v/>
      </c>
      <c r="D5206" s="24">
        <v>2026</v>
      </c>
      <c r="E5206" s="7" t="s">
        <v>5524</v>
      </c>
      <c r="F5206" s="7" t="s">
        <v>5522</v>
      </c>
      <c r="G5206" s="7" t="s">
        <v>24</v>
      </c>
      <c r="H5206" s="7" t="s">
        <v>40</v>
      </c>
      <c r="I5206" s="8">
        <v>0.29599999999999999</v>
      </c>
      <c r="J5206" s="8">
        <v>0.36699999999999999</v>
      </c>
      <c r="K5206" s="8">
        <v>0.5</v>
      </c>
      <c r="L5206" s="8">
        <v>0.86699999999999999</v>
      </c>
      <c r="M5206" s="7">
        <v>53</v>
      </c>
      <c r="N5206" s="7">
        <v>225</v>
      </c>
      <c r="O5206" s="7">
        <v>196</v>
      </c>
      <c r="P5206" s="7">
        <v>36</v>
      </c>
      <c r="Q5206" s="7">
        <v>58</v>
      </c>
      <c r="R5206" s="7">
        <v>17</v>
      </c>
      <c r="S5206" s="7">
        <v>1</v>
      </c>
      <c r="T5206" s="7">
        <v>7</v>
      </c>
      <c r="U5206" s="7">
        <v>33</v>
      </c>
      <c r="V5206" s="7">
        <v>3</v>
      </c>
      <c r="W5206" s="7">
        <v>20</v>
      </c>
      <c r="X5206" s="7">
        <v>52</v>
      </c>
      <c r="Y5206" s="7">
        <v>1</v>
      </c>
      <c r="Z5206" s="7">
        <v>1</v>
      </c>
      <c r="AA5206"/>
    </row>
    <row r="5207" spans="1:27" x14ac:dyDescent="0.25">
      <c r="A5207" s="24" t="str">
        <f t="shared" si="247"/>
        <v/>
      </c>
      <c r="B5207" s="24" t="str">
        <f t="shared" si="245"/>
        <v/>
      </c>
      <c r="C5207" s="24" t="str">
        <f t="shared" si="246"/>
        <v/>
      </c>
      <c r="D5207" s="24">
        <v>2026</v>
      </c>
      <c r="E5207" s="7" t="s">
        <v>5526</v>
      </c>
      <c r="F5207" s="7" t="s">
        <v>5522</v>
      </c>
      <c r="G5207" s="7" t="s">
        <v>24</v>
      </c>
      <c r="H5207" s="7" t="s">
        <v>27</v>
      </c>
      <c r="I5207" s="8">
        <v>0.27600000000000002</v>
      </c>
      <c r="J5207" s="8">
        <v>0.375</v>
      </c>
      <c r="K5207" s="8">
        <v>0.41199999999999998</v>
      </c>
      <c r="L5207" s="8">
        <v>0.78700000000000003</v>
      </c>
      <c r="M5207" s="7">
        <v>52</v>
      </c>
      <c r="N5207" s="7">
        <v>203</v>
      </c>
      <c r="O5207" s="7">
        <v>170</v>
      </c>
      <c r="P5207" s="7">
        <v>33</v>
      </c>
      <c r="Q5207" s="7">
        <v>47</v>
      </c>
      <c r="R5207" s="7">
        <v>12</v>
      </c>
      <c r="S5207" s="7">
        <v>1</v>
      </c>
      <c r="T5207" s="7">
        <v>3</v>
      </c>
      <c r="U5207" s="7">
        <v>23</v>
      </c>
      <c r="V5207" s="7">
        <v>1</v>
      </c>
      <c r="W5207" s="7">
        <v>27</v>
      </c>
      <c r="X5207" s="7">
        <v>38</v>
      </c>
      <c r="Y5207" s="7">
        <v>3</v>
      </c>
      <c r="Z5207" s="7">
        <v>1</v>
      </c>
      <c r="AA5207"/>
    </row>
    <row r="5208" spans="1:27" x14ac:dyDescent="0.25">
      <c r="A5208" s="24">
        <f t="shared" si="247"/>
        <v>1</v>
      </c>
      <c r="B5208" s="24" t="str">
        <f t="shared" si="245"/>
        <v/>
      </c>
      <c r="C5208" s="24" t="str">
        <f t="shared" si="246"/>
        <v/>
      </c>
      <c r="D5208" s="24">
        <v>2026</v>
      </c>
      <c r="E5208" s="7" t="s">
        <v>5528</v>
      </c>
      <c r="F5208" s="7" t="s">
        <v>5522</v>
      </c>
      <c r="G5208" s="7" t="s">
        <v>29</v>
      </c>
      <c r="H5208" s="7" t="s">
        <v>30</v>
      </c>
      <c r="I5208" s="8">
        <v>0.26100000000000001</v>
      </c>
      <c r="J5208" s="8">
        <v>0.36499999999999999</v>
      </c>
      <c r="K5208" s="8">
        <v>0.33600000000000002</v>
      </c>
      <c r="L5208" s="8">
        <v>0.70099999999999996</v>
      </c>
      <c r="M5208" s="7">
        <v>49</v>
      </c>
      <c r="N5208" s="7">
        <v>161</v>
      </c>
      <c r="O5208" s="7">
        <v>134</v>
      </c>
      <c r="P5208" s="7">
        <v>17</v>
      </c>
      <c r="Q5208" s="7">
        <v>35</v>
      </c>
      <c r="R5208" s="7">
        <v>7</v>
      </c>
      <c r="S5208" s="7">
        <v>0</v>
      </c>
      <c r="T5208" s="7">
        <v>1</v>
      </c>
      <c r="U5208" s="7">
        <v>22</v>
      </c>
      <c r="V5208" s="7">
        <v>8</v>
      </c>
      <c r="W5208" s="7">
        <v>14</v>
      </c>
      <c r="X5208" s="7">
        <v>28</v>
      </c>
      <c r="Y5208" s="7">
        <v>4</v>
      </c>
      <c r="Z5208" s="7">
        <v>0</v>
      </c>
      <c r="AA5208"/>
    </row>
    <row r="5209" spans="1:27" x14ac:dyDescent="0.25">
      <c r="A5209" s="24">
        <f t="shared" si="247"/>
        <v>1</v>
      </c>
      <c r="B5209" s="24" t="str">
        <f t="shared" si="245"/>
        <v/>
      </c>
      <c r="C5209" s="24" t="str">
        <f t="shared" si="246"/>
        <v/>
      </c>
      <c r="D5209" s="24">
        <v>2026</v>
      </c>
      <c r="E5209" s="7" t="s">
        <v>5527</v>
      </c>
      <c r="F5209" s="7" t="s">
        <v>5522</v>
      </c>
      <c r="G5209" s="7" t="s">
        <v>29</v>
      </c>
      <c r="H5209" s="7" t="s">
        <v>33</v>
      </c>
      <c r="I5209" s="8">
        <v>0.25</v>
      </c>
      <c r="J5209" s="8">
        <v>0.375</v>
      </c>
      <c r="K5209" s="8">
        <v>0.372</v>
      </c>
      <c r="L5209" s="8">
        <v>0.747</v>
      </c>
      <c r="M5209" s="7">
        <v>52</v>
      </c>
      <c r="N5209" s="7">
        <v>216</v>
      </c>
      <c r="O5209" s="7">
        <v>172</v>
      </c>
      <c r="P5209" s="7">
        <v>30</v>
      </c>
      <c r="Q5209" s="7">
        <v>43</v>
      </c>
      <c r="R5209" s="7">
        <v>6</v>
      </c>
      <c r="S5209" s="7">
        <v>0</v>
      </c>
      <c r="T5209" s="7">
        <v>5</v>
      </c>
      <c r="U5209" s="7">
        <v>33</v>
      </c>
      <c r="V5209" s="7">
        <v>10</v>
      </c>
      <c r="W5209" s="7">
        <v>28</v>
      </c>
      <c r="X5209" s="7">
        <v>35</v>
      </c>
      <c r="Y5209" s="7">
        <v>1</v>
      </c>
      <c r="Z5209" s="7">
        <v>0</v>
      </c>
      <c r="AA5209"/>
    </row>
    <row r="5210" spans="1:27" x14ac:dyDescent="0.25">
      <c r="A5210" s="24" t="str">
        <f t="shared" si="247"/>
        <v/>
      </c>
      <c r="B5210" s="24" t="str">
        <f t="shared" si="245"/>
        <v/>
      </c>
      <c r="C5210" s="24" t="str">
        <f t="shared" si="246"/>
        <v/>
      </c>
      <c r="D5210" s="24">
        <v>2026</v>
      </c>
      <c r="E5210" s="7" t="s">
        <v>5529</v>
      </c>
      <c r="F5210" s="7" t="s">
        <v>5522</v>
      </c>
      <c r="G5210" s="7" t="s">
        <v>24</v>
      </c>
      <c r="H5210" s="7" t="s">
        <v>25</v>
      </c>
      <c r="I5210" s="8">
        <v>0.24</v>
      </c>
      <c r="J5210" s="8">
        <v>0.33600000000000002</v>
      </c>
      <c r="K5210" s="8">
        <v>0.27100000000000002</v>
      </c>
      <c r="L5210" s="8">
        <v>0.60699999999999998</v>
      </c>
      <c r="M5210" s="7">
        <v>45</v>
      </c>
      <c r="N5210" s="7">
        <v>160</v>
      </c>
      <c r="O5210" s="7">
        <v>129</v>
      </c>
      <c r="P5210" s="7">
        <v>14</v>
      </c>
      <c r="Q5210" s="7">
        <v>31</v>
      </c>
      <c r="R5210" s="7">
        <v>2</v>
      </c>
      <c r="S5210" s="7">
        <v>1</v>
      </c>
      <c r="T5210" s="7">
        <v>0</v>
      </c>
      <c r="U5210" s="7">
        <v>14</v>
      </c>
      <c r="V5210" s="7">
        <v>5</v>
      </c>
      <c r="W5210" s="7">
        <v>14</v>
      </c>
      <c r="X5210" s="7">
        <v>22</v>
      </c>
      <c r="Y5210" s="7">
        <v>4</v>
      </c>
      <c r="Z5210" s="7">
        <v>2</v>
      </c>
      <c r="AA5210"/>
    </row>
    <row r="5211" spans="1:27" x14ac:dyDescent="0.25">
      <c r="A5211" s="24">
        <f t="shared" si="247"/>
        <v>1</v>
      </c>
      <c r="B5211" s="24" t="str">
        <f t="shared" si="245"/>
        <v/>
      </c>
      <c r="C5211" s="24" t="str">
        <f t="shared" si="246"/>
        <v/>
      </c>
      <c r="D5211" s="24">
        <v>2026</v>
      </c>
      <c r="E5211" s="7" t="s">
        <v>5530</v>
      </c>
      <c r="F5211" s="7" t="s">
        <v>5522</v>
      </c>
      <c r="G5211" s="7" t="s">
        <v>29</v>
      </c>
      <c r="H5211" s="7" t="s">
        <v>33</v>
      </c>
      <c r="I5211" s="8">
        <v>0.20899999999999999</v>
      </c>
      <c r="J5211" s="8">
        <v>0.26300000000000001</v>
      </c>
      <c r="K5211" s="8">
        <v>0.35299999999999998</v>
      </c>
      <c r="L5211" s="8">
        <v>0.61599999999999999</v>
      </c>
      <c r="M5211" s="7">
        <v>47</v>
      </c>
      <c r="N5211" s="7">
        <v>171</v>
      </c>
      <c r="O5211" s="7">
        <v>153</v>
      </c>
      <c r="P5211" s="7">
        <v>18</v>
      </c>
      <c r="Q5211" s="7">
        <v>32</v>
      </c>
      <c r="R5211" s="7">
        <v>8</v>
      </c>
      <c r="S5211" s="7">
        <v>1</v>
      </c>
      <c r="T5211" s="7">
        <v>4</v>
      </c>
      <c r="U5211" s="7">
        <v>21</v>
      </c>
      <c r="V5211" s="7">
        <v>4</v>
      </c>
      <c r="W5211" s="7">
        <v>8</v>
      </c>
      <c r="X5211" s="7">
        <v>14</v>
      </c>
      <c r="Y5211" s="7">
        <v>5</v>
      </c>
      <c r="Z5211" s="7">
        <v>0</v>
      </c>
      <c r="AA5211"/>
    </row>
    <row r="5212" spans="1:27" x14ac:dyDescent="0.25">
      <c r="A5212" s="24" t="str">
        <f t="shared" si="247"/>
        <v/>
      </c>
      <c r="B5212" s="24" t="str">
        <f t="shared" si="245"/>
        <v/>
      </c>
      <c r="C5212" s="24">
        <f t="shared" si="246"/>
        <v>1</v>
      </c>
      <c r="D5212" s="24">
        <v>2026</v>
      </c>
      <c r="E5212" s="7" t="s">
        <v>5531</v>
      </c>
      <c r="F5212" s="7" t="s">
        <v>5522</v>
      </c>
      <c r="G5212" s="7" t="s">
        <v>37</v>
      </c>
      <c r="H5212" s="7" t="s">
        <v>25</v>
      </c>
      <c r="I5212" s="8">
        <v>0.4</v>
      </c>
      <c r="J5212" s="8">
        <v>0.4</v>
      </c>
      <c r="K5212" s="8">
        <v>0.5</v>
      </c>
      <c r="L5212" s="8">
        <v>0.9</v>
      </c>
      <c r="M5212" s="7">
        <v>5</v>
      </c>
      <c r="N5212" s="7">
        <v>10</v>
      </c>
      <c r="O5212" s="7">
        <v>10</v>
      </c>
      <c r="P5212" s="7">
        <v>2</v>
      </c>
      <c r="Q5212" s="7">
        <v>4</v>
      </c>
      <c r="R5212" s="7">
        <v>1</v>
      </c>
      <c r="S5212" s="7">
        <v>0</v>
      </c>
      <c r="T5212" s="7">
        <v>0</v>
      </c>
      <c r="U5212" s="7">
        <v>1</v>
      </c>
      <c r="V5212" s="7">
        <v>0</v>
      </c>
      <c r="W5212" s="7">
        <v>0</v>
      </c>
      <c r="X5212" s="7">
        <v>3</v>
      </c>
      <c r="Y5212" s="7">
        <v>0</v>
      </c>
      <c r="Z5212" s="7">
        <v>1</v>
      </c>
      <c r="AA5212"/>
    </row>
    <row r="5213" spans="1:27" x14ac:dyDescent="0.25">
      <c r="A5213" s="24" t="str">
        <f t="shared" si="247"/>
        <v/>
      </c>
      <c r="B5213" s="24" t="str">
        <f t="shared" si="245"/>
        <v/>
      </c>
      <c r="C5213" s="24" t="str">
        <f t="shared" si="246"/>
        <v/>
      </c>
      <c r="D5213" s="24">
        <v>2026</v>
      </c>
      <c r="E5213" s="7" t="s">
        <v>5532</v>
      </c>
      <c r="F5213" s="7" t="s">
        <v>5522</v>
      </c>
      <c r="G5213" s="7" t="s">
        <v>37</v>
      </c>
      <c r="H5213" s="7" t="s">
        <v>35</v>
      </c>
      <c r="I5213" s="8">
        <v>0.28199999999999997</v>
      </c>
      <c r="J5213" s="8">
        <v>0.33300000000000002</v>
      </c>
      <c r="K5213" s="8">
        <v>0.42299999999999999</v>
      </c>
      <c r="L5213" s="8">
        <v>0.75600000000000001</v>
      </c>
      <c r="M5213" s="7">
        <v>32</v>
      </c>
      <c r="N5213" s="7">
        <v>78</v>
      </c>
      <c r="O5213" s="7">
        <v>71</v>
      </c>
      <c r="P5213" s="7">
        <v>11</v>
      </c>
      <c r="Q5213" s="7">
        <v>20</v>
      </c>
      <c r="R5213" s="7">
        <v>2</v>
      </c>
      <c r="S5213" s="7">
        <v>1</v>
      </c>
      <c r="T5213" s="7">
        <v>2</v>
      </c>
      <c r="U5213" s="7">
        <v>12</v>
      </c>
      <c r="V5213" s="7">
        <v>2</v>
      </c>
      <c r="W5213" s="7">
        <v>4</v>
      </c>
      <c r="X5213" s="7">
        <v>20</v>
      </c>
      <c r="Y5213" s="7">
        <v>3</v>
      </c>
      <c r="Z5213" s="7">
        <v>0</v>
      </c>
      <c r="AA5213"/>
    </row>
    <row r="5214" spans="1:27" x14ac:dyDescent="0.25">
      <c r="A5214" s="24" t="str">
        <f t="shared" si="247"/>
        <v/>
      </c>
      <c r="B5214" s="24" t="str">
        <f t="shared" si="245"/>
        <v/>
      </c>
      <c r="C5214" s="24">
        <f t="shared" si="246"/>
        <v>1</v>
      </c>
      <c r="D5214" s="24">
        <v>2026</v>
      </c>
      <c r="E5214" s="7" t="s">
        <v>5533</v>
      </c>
      <c r="F5214" s="7" t="s">
        <v>5522</v>
      </c>
      <c r="G5214" s="7" t="s">
        <v>37</v>
      </c>
      <c r="H5214" s="7" t="s">
        <v>38</v>
      </c>
      <c r="I5214" s="8">
        <v>0.27800000000000002</v>
      </c>
      <c r="J5214" s="8">
        <v>0.32800000000000001</v>
      </c>
      <c r="K5214" s="8">
        <v>0.38900000000000001</v>
      </c>
      <c r="L5214" s="8">
        <v>0.71599999999999997</v>
      </c>
      <c r="M5214" s="7">
        <v>25</v>
      </c>
      <c r="N5214" s="7">
        <v>58</v>
      </c>
      <c r="O5214" s="7">
        <v>54</v>
      </c>
      <c r="P5214" s="7">
        <v>9</v>
      </c>
      <c r="Q5214" s="7">
        <v>15</v>
      </c>
      <c r="R5214" s="7">
        <v>3</v>
      </c>
      <c r="S5214" s="7">
        <v>0</v>
      </c>
      <c r="T5214" s="7">
        <v>1</v>
      </c>
      <c r="U5214" s="7">
        <v>7</v>
      </c>
      <c r="V5214" s="7">
        <v>0</v>
      </c>
      <c r="W5214" s="7">
        <v>4</v>
      </c>
      <c r="X5214" s="7">
        <v>12</v>
      </c>
      <c r="Y5214" s="7">
        <v>1</v>
      </c>
      <c r="Z5214" s="7">
        <v>1</v>
      </c>
      <c r="AA5214"/>
    </row>
    <row r="5215" spans="1:27" x14ac:dyDescent="0.25">
      <c r="A5215" s="24" t="str">
        <f t="shared" si="247"/>
        <v/>
      </c>
      <c r="B5215" s="24" t="str">
        <f t="shared" si="245"/>
        <v/>
      </c>
      <c r="C5215" s="24" t="str">
        <f t="shared" si="246"/>
        <v/>
      </c>
      <c r="D5215" s="24">
        <v>2026</v>
      </c>
      <c r="E5215" s="7" t="s">
        <v>5534</v>
      </c>
      <c r="F5215" s="7" t="s">
        <v>5522</v>
      </c>
      <c r="G5215" s="7" t="s">
        <v>37</v>
      </c>
      <c r="H5215" s="7" t="s">
        <v>27</v>
      </c>
      <c r="I5215" s="8">
        <v>0.26800000000000002</v>
      </c>
      <c r="J5215" s="8">
        <v>0.36899999999999999</v>
      </c>
      <c r="K5215" s="8">
        <v>0.32100000000000001</v>
      </c>
      <c r="L5215" s="8">
        <v>0.69099999999999995</v>
      </c>
      <c r="M5215" s="7">
        <v>29</v>
      </c>
      <c r="N5215" s="7">
        <v>66</v>
      </c>
      <c r="O5215" s="7">
        <v>56</v>
      </c>
      <c r="P5215" s="7">
        <v>15</v>
      </c>
      <c r="Q5215" s="7">
        <v>15</v>
      </c>
      <c r="R5215" s="7">
        <v>3</v>
      </c>
      <c r="S5215" s="7">
        <v>0</v>
      </c>
      <c r="T5215" s="7">
        <v>0</v>
      </c>
      <c r="U5215" s="7">
        <v>3</v>
      </c>
      <c r="V5215" s="7">
        <v>0</v>
      </c>
      <c r="W5215" s="7">
        <v>9</v>
      </c>
      <c r="X5215" s="7">
        <v>13</v>
      </c>
      <c r="Y5215" s="7">
        <v>5</v>
      </c>
      <c r="Z5215" s="7">
        <v>0</v>
      </c>
      <c r="AA5215"/>
    </row>
    <row r="5216" spans="1:27" x14ac:dyDescent="0.25">
      <c r="A5216" s="24" t="str">
        <f t="shared" si="247"/>
        <v/>
      </c>
      <c r="B5216" s="24" t="str">
        <f t="shared" si="245"/>
        <v/>
      </c>
      <c r="C5216" s="24">
        <f t="shared" si="246"/>
        <v>1</v>
      </c>
      <c r="D5216" s="24">
        <v>2026</v>
      </c>
      <c r="E5216" s="7" t="s">
        <v>5535</v>
      </c>
      <c r="F5216" s="7" t="s">
        <v>5522</v>
      </c>
      <c r="G5216" s="7" t="s">
        <v>37</v>
      </c>
      <c r="H5216" s="7" t="s">
        <v>38</v>
      </c>
      <c r="I5216" s="8">
        <v>0.22</v>
      </c>
      <c r="J5216" s="8">
        <v>0.33900000000000002</v>
      </c>
      <c r="K5216" s="8">
        <v>0.38</v>
      </c>
      <c r="L5216" s="8">
        <v>0.71899999999999997</v>
      </c>
      <c r="M5216" s="7">
        <v>25</v>
      </c>
      <c r="N5216" s="7">
        <v>60</v>
      </c>
      <c r="O5216" s="7">
        <v>50</v>
      </c>
      <c r="P5216" s="7">
        <v>6</v>
      </c>
      <c r="Q5216" s="7">
        <v>11</v>
      </c>
      <c r="R5216" s="7">
        <v>5</v>
      </c>
      <c r="S5216" s="7">
        <v>0</v>
      </c>
      <c r="T5216" s="7">
        <v>1</v>
      </c>
      <c r="U5216" s="7">
        <v>5</v>
      </c>
      <c r="V5216" s="7">
        <v>0</v>
      </c>
      <c r="W5216" s="7">
        <v>9</v>
      </c>
      <c r="X5216" s="7">
        <v>14</v>
      </c>
      <c r="Y5216" s="7">
        <v>0</v>
      </c>
      <c r="Z5216" s="7">
        <v>1</v>
      </c>
      <c r="AA5216"/>
    </row>
    <row r="5217" spans="1:27" x14ac:dyDescent="0.25">
      <c r="A5217" s="24" t="str">
        <f t="shared" si="247"/>
        <v/>
      </c>
      <c r="B5217" s="24" t="str">
        <f t="shared" si="245"/>
        <v/>
      </c>
      <c r="C5217" s="24" t="str">
        <f t="shared" si="246"/>
        <v/>
      </c>
      <c r="D5217" s="24">
        <v>2026</v>
      </c>
      <c r="E5217" s="7" t="s">
        <v>5536</v>
      </c>
      <c r="F5217" s="7" t="s">
        <v>5522</v>
      </c>
      <c r="G5217" s="7" t="s">
        <v>37</v>
      </c>
      <c r="H5217" s="7" t="s">
        <v>25</v>
      </c>
      <c r="I5217" s="8">
        <v>0.22</v>
      </c>
      <c r="J5217" s="8">
        <v>0.29199999999999998</v>
      </c>
      <c r="K5217" s="8">
        <v>0.41499999999999998</v>
      </c>
      <c r="L5217" s="8">
        <v>0.70599999999999996</v>
      </c>
      <c r="M5217" s="7">
        <v>16</v>
      </c>
      <c r="N5217" s="7">
        <v>48</v>
      </c>
      <c r="O5217" s="7">
        <v>41</v>
      </c>
      <c r="P5217" s="7">
        <v>9</v>
      </c>
      <c r="Q5217" s="7">
        <v>9</v>
      </c>
      <c r="R5217" s="7">
        <v>2</v>
      </c>
      <c r="S5217" s="7">
        <v>0</v>
      </c>
      <c r="T5217" s="7">
        <v>2</v>
      </c>
      <c r="U5217" s="7">
        <v>7</v>
      </c>
      <c r="V5217" s="7">
        <v>0</v>
      </c>
      <c r="W5217" s="7">
        <v>5</v>
      </c>
      <c r="X5217" s="7">
        <v>17</v>
      </c>
      <c r="Y5217" s="7">
        <v>0</v>
      </c>
      <c r="Z5217" s="7">
        <v>0</v>
      </c>
      <c r="AA5217"/>
    </row>
    <row r="5218" spans="1:27" x14ac:dyDescent="0.25">
      <c r="A5218" s="24" t="str">
        <f t="shared" si="247"/>
        <v/>
      </c>
      <c r="B5218" s="24" t="str">
        <f t="shared" si="245"/>
        <v/>
      </c>
      <c r="C5218" s="24" t="str">
        <f t="shared" si="246"/>
        <v/>
      </c>
      <c r="D5218" s="24">
        <v>2026</v>
      </c>
      <c r="E5218" s="7" t="s">
        <v>5537</v>
      </c>
      <c r="F5218" s="7" t="s">
        <v>5522</v>
      </c>
      <c r="G5218" s="7" t="s">
        <v>47</v>
      </c>
      <c r="H5218" s="7" t="s">
        <v>27</v>
      </c>
      <c r="I5218" s="8">
        <v>0.189</v>
      </c>
      <c r="J5218" s="8">
        <v>0.23799999999999999</v>
      </c>
      <c r="K5218" s="8">
        <v>0.378</v>
      </c>
      <c r="L5218" s="8">
        <v>0.61599999999999999</v>
      </c>
      <c r="M5218" s="7">
        <v>22</v>
      </c>
      <c r="N5218" s="7">
        <v>42</v>
      </c>
      <c r="O5218" s="7">
        <v>37</v>
      </c>
      <c r="P5218" s="7">
        <v>10</v>
      </c>
      <c r="Q5218" s="7">
        <v>7</v>
      </c>
      <c r="R5218" s="7">
        <v>1</v>
      </c>
      <c r="S5218" s="7">
        <v>0</v>
      </c>
      <c r="T5218" s="7">
        <v>2</v>
      </c>
      <c r="U5218" s="7">
        <v>7</v>
      </c>
      <c r="V5218" s="7">
        <v>0</v>
      </c>
      <c r="W5218" s="7">
        <v>3</v>
      </c>
      <c r="X5218" s="7">
        <v>14</v>
      </c>
      <c r="Y5218" s="7">
        <v>0</v>
      </c>
      <c r="Z5218" s="7">
        <v>0</v>
      </c>
      <c r="AA5218"/>
    </row>
    <row r="5219" spans="1:27" x14ac:dyDescent="0.25">
      <c r="A5219" s="24" t="str">
        <f t="shared" si="247"/>
        <v/>
      </c>
      <c r="B5219" s="24" t="str">
        <f t="shared" si="245"/>
        <v/>
      </c>
      <c r="C5219" s="24" t="str">
        <f t="shared" si="246"/>
        <v/>
      </c>
      <c r="D5219" s="24">
        <v>2026</v>
      </c>
      <c r="E5219" s="7" t="s">
        <v>5538</v>
      </c>
      <c r="F5219" s="7" t="s">
        <v>5522</v>
      </c>
      <c r="G5219" s="7" t="s">
        <v>24</v>
      </c>
      <c r="H5219" s="7" t="s">
        <v>25</v>
      </c>
      <c r="I5219" s="8">
        <v>0.154</v>
      </c>
      <c r="J5219" s="8">
        <v>0.214</v>
      </c>
      <c r="K5219" s="8">
        <v>0.154</v>
      </c>
      <c r="L5219" s="8">
        <v>0.36799999999999999</v>
      </c>
      <c r="M5219" s="7">
        <v>6</v>
      </c>
      <c r="N5219" s="7">
        <v>15</v>
      </c>
      <c r="O5219" s="7">
        <v>13</v>
      </c>
      <c r="P5219" s="7">
        <v>0</v>
      </c>
      <c r="Q5219" s="7">
        <v>2</v>
      </c>
      <c r="R5219" s="7">
        <v>0</v>
      </c>
      <c r="S5219" s="7">
        <v>0</v>
      </c>
      <c r="T5219" s="7">
        <v>0</v>
      </c>
      <c r="U5219" s="7">
        <v>0</v>
      </c>
      <c r="V5219" s="7">
        <v>0</v>
      </c>
      <c r="W5219" s="7">
        <v>1</v>
      </c>
      <c r="X5219" s="7">
        <v>5</v>
      </c>
      <c r="Y5219" s="7">
        <v>0</v>
      </c>
      <c r="Z5219" s="7">
        <v>0</v>
      </c>
      <c r="AA5219"/>
    </row>
    <row r="5220" spans="1:27" x14ac:dyDescent="0.25">
      <c r="A5220" s="24" t="str">
        <f t="shared" si="247"/>
        <v/>
      </c>
      <c r="B5220" s="24" t="str">
        <f t="shared" si="245"/>
        <v/>
      </c>
      <c r="C5220" s="24" t="str">
        <f t="shared" si="246"/>
        <v/>
      </c>
      <c r="D5220" s="24">
        <v>2026</v>
      </c>
      <c r="E5220" s="7" t="s">
        <v>5539</v>
      </c>
      <c r="F5220" s="7" t="s">
        <v>5540</v>
      </c>
      <c r="G5220" s="7" t="s">
        <v>37</v>
      </c>
      <c r="H5220" s="7" t="s">
        <v>42</v>
      </c>
      <c r="I5220" s="8">
        <v>0.30099999999999999</v>
      </c>
      <c r="J5220" s="8">
        <v>0.36</v>
      </c>
      <c r="K5220" s="8">
        <v>0.39300000000000002</v>
      </c>
      <c r="L5220" s="8">
        <v>0.753</v>
      </c>
      <c r="M5220" s="7">
        <v>51</v>
      </c>
      <c r="N5220" s="7">
        <v>201</v>
      </c>
      <c r="O5220" s="7">
        <v>183</v>
      </c>
      <c r="P5220" s="7">
        <v>31</v>
      </c>
      <c r="Q5220" s="7">
        <v>55</v>
      </c>
      <c r="R5220" s="7">
        <v>11</v>
      </c>
      <c r="S5220" s="7">
        <v>0</v>
      </c>
      <c r="T5220" s="7">
        <v>2</v>
      </c>
      <c r="U5220" s="7">
        <v>13</v>
      </c>
      <c r="V5220" s="7">
        <v>3</v>
      </c>
      <c r="W5220" s="7">
        <v>14</v>
      </c>
      <c r="X5220" s="7">
        <v>19</v>
      </c>
      <c r="Y5220" s="7">
        <v>3</v>
      </c>
      <c r="Z5220" s="7">
        <v>0</v>
      </c>
      <c r="AA5220"/>
    </row>
    <row r="5221" spans="1:27" x14ac:dyDescent="0.25">
      <c r="A5221" s="24" t="str">
        <f t="shared" si="247"/>
        <v/>
      </c>
      <c r="B5221" s="24" t="str">
        <f t="shared" si="245"/>
        <v/>
      </c>
      <c r="C5221" s="24" t="str">
        <f t="shared" si="246"/>
        <v/>
      </c>
      <c r="D5221" s="24">
        <v>2026</v>
      </c>
      <c r="E5221" s="7" t="s">
        <v>5541</v>
      </c>
      <c r="F5221" s="7" t="s">
        <v>5540</v>
      </c>
      <c r="G5221" s="7" t="s">
        <v>47</v>
      </c>
      <c r="H5221" s="7" t="s">
        <v>44</v>
      </c>
      <c r="I5221" s="8">
        <v>0.28499999999999998</v>
      </c>
      <c r="J5221" s="8">
        <v>0.33</v>
      </c>
      <c r="K5221" s="8">
        <v>0.35499999999999998</v>
      </c>
      <c r="L5221" s="8">
        <v>0.68500000000000005</v>
      </c>
      <c r="M5221" s="7">
        <v>49</v>
      </c>
      <c r="N5221" s="7">
        <v>200</v>
      </c>
      <c r="O5221" s="7">
        <v>186</v>
      </c>
      <c r="P5221" s="7">
        <v>30</v>
      </c>
      <c r="Q5221" s="7">
        <v>53</v>
      </c>
      <c r="R5221" s="7">
        <v>5</v>
      </c>
      <c r="S5221" s="7">
        <v>1</v>
      </c>
      <c r="T5221" s="7">
        <v>2</v>
      </c>
      <c r="U5221" s="7">
        <v>26</v>
      </c>
      <c r="V5221" s="7">
        <v>6</v>
      </c>
      <c r="W5221" s="7">
        <v>7</v>
      </c>
      <c r="X5221" s="7">
        <v>37</v>
      </c>
      <c r="Y5221" s="7">
        <v>3</v>
      </c>
      <c r="Z5221" s="7">
        <v>0</v>
      </c>
      <c r="AA5221"/>
    </row>
    <row r="5222" spans="1:27" x14ac:dyDescent="0.25">
      <c r="A5222" s="24" t="str">
        <f t="shared" si="247"/>
        <v/>
      </c>
      <c r="B5222" s="24" t="str">
        <f t="shared" si="245"/>
        <v/>
      </c>
      <c r="C5222" s="24" t="str">
        <f t="shared" si="246"/>
        <v/>
      </c>
      <c r="D5222" s="24">
        <v>2026</v>
      </c>
      <c r="E5222" s="7" t="s">
        <v>5542</v>
      </c>
      <c r="F5222" s="7" t="s">
        <v>5540</v>
      </c>
      <c r="G5222" s="7" t="s">
        <v>47</v>
      </c>
      <c r="H5222" s="7" t="s">
        <v>38</v>
      </c>
      <c r="I5222" s="8">
        <v>0.28100000000000003</v>
      </c>
      <c r="J5222" s="8">
        <v>0.34200000000000003</v>
      </c>
      <c r="K5222" s="8">
        <v>0.49399999999999999</v>
      </c>
      <c r="L5222" s="8">
        <v>0.83599999999999997</v>
      </c>
      <c r="M5222" s="7">
        <v>49</v>
      </c>
      <c r="N5222" s="7">
        <v>196</v>
      </c>
      <c r="O5222" s="7">
        <v>178</v>
      </c>
      <c r="P5222" s="7">
        <v>25</v>
      </c>
      <c r="Q5222" s="7">
        <v>50</v>
      </c>
      <c r="R5222" s="7">
        <v>8</v>
      </c>
      <c r="S5222" s="7">
        <v>0</v>
      </c>
      <c r="T5222" s="7">
        <v>10</v>
      </c>
      <c r="U5222" s="7">
        <v>33</v>
      </c>
      <c r="V5222" s="7">
        <v>4</v>
      </c>
      <c r="W5222" s="7">
        <v>13</v>
      </c>
      <c r="X5222" s="7">
        <v>54</v>
      </c>
      <c r="Y5222" s="7">
        <v>1</v>
      </c>
      <c r="Z5222" s="7">
        <v>0</v>
      </c>
      <c r="AA5222"/>
    </row>
    <row r="5223" spans="1:27" x14ac:dyDescent="0.25">
      <c r="A5223" s="24">
        <f t="shared" si="247"/>
        <v>1</v>
      </c>
      <c r="B5223" s="24" t="str">
        <f t="shared" si="245"/>
        <v/>
      </c>
      <c r="C5223" s="24" t="str">
        <f t="shared" si="246"/>
        <v/>
      </c>
      <c r="D5223" s="24">
        <v>2026</v>
      </c>
      <c r="E5223" s="7" t="s">
        <v>5543</v>
      </c>
      <c r="F5223" s="7" t="s">
        <v>5540</v>
      </c>
      <c r="G5223" s="7" t="s">
        <v>32</v>
      </c>
      <c r="H5223" s="7" t="s">
        <v>33</v>
      </c>
      <c r="I5223" s="8">
        <v>0.28000000000000003</v>
      </c>
      <c r="J5223" s="8">
        <v>0.35699999999999998</v>
      </c>
      <c r="K5223" s="8">
        <v>0.502</v>
      </c>
      <c r="L5223" s="8">
        <v>0.86</v>
      </c>
      <c r="M5223" s="7">
        <v>51</v>
      </c>
      <c r="N5223" s="7">
        <v>235</v>
      </c>
      <c r="O5223" s="7">
        <v>207</v>
      </c>
      <c r="P5223" s="7">
        <v>38</v>
      </c>
      <c r="Q5223" s="7">
        <v>58</v>
      </c>
      <c r="R5223" s="7">
        <v>14</v>
      </c>
      <c r="S5223" s="7">
        <v>1</v>
      </c>
      <c r="T5223" s="7">
        <v>10</v>
      </c>
      <c r="U5223" s="7">
        <v>27</v>
      </c>
      <c r="V5223" s="7">
        <v>3</v>
      </c>
      <c r="W5223" s="7">
        <v>23</v>
      </c>
      <c r="X5223" s="7">
        <v>28</v>
      </c>
      <c r="Y5223" s="7">
        <v>5</v>
      </c>
      <c r="Z5223" s="7">
        <v>0</v>
      </c>
      <c r="AA5223"/>
    </row>
    <row r="5224" spans="1:27" x14ac:dyDescent="0.25">
      <c r="A5224" s="24">
        <f t="shared" si="247"/>
        <v>1</v>
      </c>
      <c r="B5224" s="24" t="str">
        <f t="shared" si="245"/>
        <v/>
      </c>
      <c r="C5224" s="24" t="str">
        <f t="shared" si="246"/>
        <v/>
      </c>
      <c r="D5224" s="24">
        <v>2026</v>
      </c>
      <c r="E5224" s="7" t="s">
        <v>5544</v>
      </c>
      <c r="F5224" s="7" t="s">
        <v>5540</v>
      </c>
      <c r="G5224" s="7" t="s">
        <v>32</v>
      </c>
      <c r="H5224" s="7" t="s">
        <v>35</v>
      </c>
      <c r="I5224" s="8">
        <v>0.27500000000000002</v>
      </c>
      <c r="J5224" s="8">
        <v>0.33500000000000002</v>
      </c>
      <c r="K5224" s="8">
        <v>0.48899999999999999</v>
      </c>
      <c r="L5224" s="8">
        <v>0.82399999999999995</v>
      </c>
      <c r="M5224" s="7">
        <v>50</v>
      </c>
      <c r="N5224" s="7">
        <v>194</v>
      </c>
      <c r="O5224" s="7">
        <v>178</v>
      </c>
      <c r="P5224" s="7">
        <v>25</v>
      </c>
      <c r="Q5224" s="7">
        <v>49</v>
      </c>
      <c r="R5224" s="7">
        <v>9</v>
      </c>
      <c r="S5224" s="7">
        <v>1</v>
      </c>
      <c r="T5224" s="7">
        <v>9</v>
      </c>
      <c r="U5224" s="7">
        <v>25</v>
      </c>
      <c r="V5224" s="7">
        <v>2</v>
      </c>
      <c r="W5224" s="7">
        <v>14</v>
      </c>
      <c r="X5224" s="7">
        <v>62</v>
      </c>
      <c r="Y5224" s="7">
        <v>2</v>
      </c>
      <c r="Z5224" s="7">
        <v>1</v>
      </c>
      <c r="AA5224"/>
    </row>
    <row r="5225" spans="1:27" x14ac:dyDescent="0.25">
      <c r="A5225" s="24">
        <f t="shared" si="247"/>
        <v>1</v>
      </c>
      <c r="B5225" s="24" t="str">
        <f t="shared" si="245"/>
        <v/>
      </c>
      <c r="C5225" s="24" t="str">
        <f t="shared" si="246"/>
        <v/>
      </c>
      <c r="D5225" s="24">
        <v>2026</v>
      </c>
      <c r="E5225" s="7" t="s">
        <v>5545</v>
      </c>
      <c r="F5225" s="7" t="s">
        <v>5540</v>
      </c>
      <c r="G5225" s="7" t="s">
        <v>32</v>
      </c>
      <c r="H5225" s="7" t="s">
        <v>40</v>
      </c>
      <c r="I5225" s="8">
        <v>0.27100000000000002</v>
      </c>
      <c r="J5225" s="8">
        <v>0.35199999999999998</v>
      </c>
      <c r="K5225" s="8">
        <v>0.36199999999999999</v>
      </c>
      <c r="L5225" s="8">
        <v>0.71399999999999997</v>
      </c>
      <c r="M5225" s="7">
        <v>53</v>
      </c>
      <c r="N5225" s="7">
        <v>233</v>
      </c>
      <c r="O5225" s="7">
        <v>199</v>
      </c>
      <c r="P5225" s="7">
        <v>31</v>
      </c>
      <c r="Q5225" s="7">
        <v>54</v>
      </c>
      <c r="R5225" s="7">
        <v>15</v>
      </c>
      <c r="S5225" s="7">
        <v>0</v>
      </c>
      <c r="T5225" s="7">
        <v>1</v>
      </c>
      <c r="U5225" s="7">
        <v>18</v>
      </c>
      <c r="V5225" s="7">
        <v>12</v>
      </c>
      <c r="W5225" s="7">
        <v>15</v>
      </c>
      <c r="X5225" s="7">
        <v>21</v>
      </c>
      <c r="Y5225" s="7">
        <v>1</v>
      </c>
      <c r="Z5225" s="7">
        <v>1</v>
      </c>
      <c r="AA5225"/>
    </row>
    <row r="5226" spans="1:27" x14ac:dyDescent="0.25">
      <c r="A5226" s="24" t="str">
        <f t="shared" si="247"/>
        <v/>
      </c>
      <c r="B5226" s="24" t="str">
        <f t="shared" si="245"/>
        <v/>
      </c>
      <c r="C5226" s="24" t="str">
        <f t="shared" si="246"/>
        <v/>
      </c>
      <c r="D5226" s="24">
        <v>2026</v>
      </c>
      <c r="E5226" s="7" t="s">
        <v>5546</v>
      </c>
      <c r="F5226" s="7" t="s">
        <v>5540</v>
      </c>
      <c r="G5226" s="7" t="s">
        <v>24</v>
      </c>
      <c r="H5226" s="7" t="s">
        <v>30</v>
      </c>
      <c r="I5226" s="8">
        <v>0.252</v>
      </c>
      <c r="J5226" s="8">
        <v>0.317</v>
      </c>
      <c r="K5226" s="8">
        <v>0.35399999999999998</v>
      </c>
      <c r="L5226" s="8">
        <v>0.67100000000000004</v>
      </c>
      <c r="M5226" s="7">
        <v>41</v>
      </c>
      <c r="N5226" s="7">
        <v>144</v>
      </c>
      <c r="O5226" s="7">
        <v>127</v>
      </c>
      <c r="P5226" s="7">
        <v>12</v>
      </c>
      <c r="Q5226" s="7">
        <v>32</v>
      </c>
      <c r="R5226" s="7">
        <v>7</v>
      </c>
      <c r="S5226" s="7">
        <v>0</v>
      </c>
      <c r="T5226" s="7">
        <v>2</v>
      </c>
      <c r="U5226" s="7">
        <v>18</v>
      </c>
      <c r="V5226" s="7">
        <v>5</v>
      </c>
      <c r="W5226" s="7">
        <v>8</v>
      </c>
      <c r="X5226" s="7">
        <v>34</v>
      </c>
      <c r="Y5226" s="7">
        <v>5</v>
      </c>
      <c r="Z5226" s="7">
        <v>0</v>
      </c>
      <c r="AA5226"/>
    </row>
    <row r="5227" spans="1:27" x14ac:dyDescent="0.25">
      <c r="A5227" s="24" t="str">
        <f t="shared" si="247"/>
        <v/>
      </c>
      <c r="B5227" s="24" t="str">
        <f t="shared" si="245"/>
        <v/>
      </c>
      <c r="C5227" s="24" t="str">
        <f t="shared" si="246"/>
        <v/>
      </c>
      <c r="D5227" s="24">
        <v>2026</v>
      </c>
      <c r="E5227" s="7" t="s">
        <v>5547</v>
      </c>
      <c r="F5227" s="7" t="s">
        <v>5540</v>
      </c>
      <c r="G5227" s="7" t="s">
        <v>37</v>
      </c>
      <c r="H5227" s="7" t="s">
        <v>30</v>
      </c>
      <c r="I5227" s="8">
        <v>0.308</v>
      </c>
      <c r="J5227" s="8">
        <v>0.308</v>
      </c>
      <c r="K5227" s="8">
        <v>0.308</v>
      </c>
      <c r="L5227" s="8">
        <v>0.61499999999999999</v>
      </c>
      <c r="M5227" s="7">
        <v>5</v>
      </c>
      <c r="N5227" s="7">
        <v>13</v>
      </c>
      <c r="O5227" s="7">
        <v>13</v>
      </c>
      <c r="P5227" s="7">
        <v>0</v>
      </c>
      <c r="Q5227" s="7">
        <v>4</v>
      </c>
      <c r="R5227" s="7">
        <v>0</v>
      </c>
      <c r="S5227" s="7">
        <v>0</v>
      </c>
      <c r="T5227" s="7">
        <v>0</v>
      </c>
      <c r="U5227" s="7">
        <v>2</v>
      </c>
      <c r="V5227" s="7">
        <v>0</v>
      </c>
      <c r="W5227" s="7">
        <v>0</v>
      </c>
      <c r="X5227" s="7">
        <v>5</v>
      </c>
      <c r="Y5227" s="7">
        <v>1</v>
      </c>
      <c r="Z5227" s="7">
        <v>0</v>
      </c>
      <c r="AA5227"/>
    </row>
    <row r="5228" spans="1:27" x14ac:dyDescent="0.25">
      <c r="A5228" s="24" t="str">
        <f t="shared" si="247"/>
        <v/>
      </c>
      <c r="B5228" s="24" t="str">
        <f t="shared" si="245"/>
        <v/>
      </c>
      <c r="C5228" s="24" t="str">
        <f t="shared" si="246"/>
        <v/>
      </c>
      <c r="D5228" s="24">
        <v>2026</v>
      </c>
      <c r="E5228" s="7" t="s">
        <v>5548</v>
      </c>
      <c r="F5228" s="7" t="s">
        <v>5540</v>
      </c>
      <c r="G5228" s="7" t="s">
        <v>47</v>
      </c>
      <c r="H5228" s="7" t="s">
        <v>25</v>
      </c>
      <c r="I5228" s="8">
        <v>0.29799999999999999</v>
      </c>
      <c r="J5228" s="8">
        <v>0.36899999999999999</v>
      </c>
      <c r="K5228" s="8">
        <v>0.439</v>
      </c>
      <c r="L5228" s="8">
        <v>0.80800000000000005</v>
      </c>
      <c r="M5228" s="7">
        <v>23</v>
      </c>
      <c r="N5228" s="7">
        <v>68</v>
      </c>
      <c r="O5228" s="7">
        <v>57</v>
      </c>
      <c r="P5228" s="7">
        <v>10</v>
      </c>
      <c r="Q5228" s="7">
        <v>17</v>
      </c>
      <c r="R5228" s="7">
        <v>2</v>
      </c>
      <c r="S5228" s="7">
        <v>0</v>
      </c>
      <c r="T5228" s="7">
        <v>2</v>
      </c>
      <c r="U5228" s="7">
        <v>11</v>
      </c>
      <c r="V5228" s="7">
        <v>1</v>
      </c>
      <c r="W5228" s="7">
        <v>6</v>
      </c>
      <c r="X5228" s="7">
        <v>9</v>
      </c>
      <c r="Y5228" s="7">
        <v>0</v>
      </c>
      <c r="Z5228" s="7">
        <v>0</v>
      </c>
      <c r="AA5228"/>
    </row>
    <row r="5229" spans="1:27" x14ac:dyDescent="0.25">
      <c r="A5229" s="24">
        <f t="shared" si="247"/>
        <v>1</v>
      </c>
      <c r="B5229" s="24" t="str">
        <f t="shared" si="245"/>
        <v/>
      </c>
      <c r="C5229" s="24" t="str">
        <f t="shared" si="246"/>
        <v/>
      </c>
      <c r="D5229" s="24">
        <v>2026</v>
      </c>
      <c r="E5229" s="7" t="s">
        <v>5549</v>
      </c>
      <c r="F5229" s="7" t="s">
        <v>5540</v>
      </c>
      <c r="G5229" s="7" t="s">
        <v>29</v>
      </c>
      <c r="H5229" s="7" t="s">
        <v>25</v>
      </c>
      <c r="I5229" s="8">
        <v>0.26100000000000001</v>
      </c>
      <c r="J5229" s="8">
        <v>0.33</v>
      </c>
      <c r="K5229" s="8">
        <v>0.432</v>
      </c>
      <c r="L5229" s="8">
        <v>0.76200000000000001</v>
      </c>
      <c r="M5229" s="7">
        <v>32</v>
      </c>
      <c r="N5229" s="7">
        <v>97</v>
      </c>
      <c r="O5229" s="7">
        <v>88</v>
      </c>
      <c r="P5229" s="7">
        <v>8</v>
      </c>
      <c r="Q5229" s="7">
        <v>23</v>
      </c>
      <c r="R5229" s="7">
        <v>7</v>
      </c>
      <c r="S5229" s="7">
        <v>1</v>
      </c>
      <c r="T5229" s="7">
        <v>2</v>
      </c>
      <c r="U5229" s="7">
        <v>14</v>
      </c>
      <c r="V5229" s="7">
        <v>3</v>
      </c>
      <c r="W5229" s="7">
        <v>6</v>
      </c>
      <c r="X5229" s="7">
        <v>19</v>
      </c>
      <c r="Y5229" s="7">
        <v>0</v>
      </c>
      <c r="Z5229" s="7">
        <v>0</v>
      </c>
      <c r="AA5229"/>
    </row>
    <row r="5230" spans="1:27" x14ac:dyDescent="0.25">
      <c r="A5230" s="24" t="str">
        <f t="shared" si="247"/>
        <v/>
      </c>
      <c r="B5230" s="24" t="str">
        <f t="shared" si="245"/>
        <v/>
      </c>
      <c r="C5230" s="24" t="str">
        <f t="shared" si="246"/>
        <v/>
      </c>
      <c r="D5230" s="24">
        <v>2026</v>
      </c>
      <c r="E5230" s="7" t="s">
        <v>5550</v>
      </c>
      <c r="F5230" s="7" t="s">
        <v>5540</v>
      </c>
      <c r="G5230" s="7" t="s">
        <v>47</v>
      </c>
      <c r="H5230" s="7" t="s">
        <v>27</v>
      </c>
      <c r="I5230" s="8">
        <v>0.24099999999999999</v>
      </c>
      <c r="J5230" s="8">
        <v>0.309</v>
      </c>
      <c r="K5230" s="8">
        <v>0.31</v>
      </c>
      <c r="L5230" s="8">
        <v>0.62</v>
      </c>
      <c r="M5230" s="7">
        <v>31</v>
      </c>
      <c r="N5230" s="7">
        <v>97</v>
      </c>
      <c r="O5230" s="7">
        <v>87</v>
      </c>
      <c r="P5230" s="7">
        <v>9</v>
      </c>
      <c r="Q5230" s="7">
        <v>21</v>
      </c>
      <c r="R5230" s="7">
        <v>2</v>
      </c>
      <c r="S5230" s="7">
        <v>2</v>
      </c>
      <c r="T5230" s="7">
        <v>0</v>
      </c>
      <c r="U5230" s="7">
        <v>9</v>
      </c>
      <c r="V5230" s="7">
        <v>1</v>
      </c>
      <c r="W5230" s="7">
        <v>8</v>
      </c>
      <c r="X5230" s="7">
        <v>22</v>
      </c>
      <c r="Y5230" s="7">
        <v>1</v>
      </c>
      <c r="Z5230" s="7">
        <v>0</v>
      </c>
      <c r="AA5230"/>
    </row>
    <row r="5231" spans="1:27" x14ac:dyDescent="0.25">
      <c r="A5231" s="24" t="str">
        <f t="shared" si="247"/>
        <v/>
      </c>
      <c r="B5231" s="24" t="str">
        <f t="shared" si="245"/>
        <v/>
      </c>
      <c r="C5231" s="24" t="str">
        <f t="shared" si="246"/>
        <v/>
      </c>
      <c r="D5231" s="24">
        <v>2026</v>
      </c>
      <c r="E5231" s="7" t="s">
        <v>5551</v>
      </c>
      <c r="F5231" s="7" t="s">
        <v>5540</v>
      </c>
      <c r="G5231" s="7" t="s">
        <v>37</v>
      </c>
      <c r="H5231" s="7" t="s">
        <v>42</v>
      </c>
      <c r="I5231" s="8">
        <v>0.20799999999999999</v>
      </c>
      <c r="J5231" s="8">
        <v>0.26900000000000002</v>
      </c>
      <c r="K5231" s="8">
        <v>0.20799999999999999</v>
      </c>
      <c r="L5231" s="8">
        <v>0.47799999999999998</v>
      </c>
      <c r="M5231" s="7">
        <v>11</v>
      </c>
      <c r="N5231" s="7">
        <v>26</v>
      </c>
      <c r="O5231" s="7">
        <v>24</v>
      </c>
      <c r="P5231" s="7">
        <v>5</v>
      </c>
      <c r="Q5231" s="7">
        <v>5</v>
      </c>
      <c r="R5231" s="7">
        <v>0</v>
      </c>
      <c r="S5231" s="7">
        <v>0</v>
      </c>
      <c r="T5231" s="7">
        <v>0</v>
      </c>
      <c r="U5231" s="7">
        <v>2</v>
      </c>
      <c r="V5231" s="7">
        <v>0</v>
      </c>
      <c r="W5231" s="7">
        <v>2</v>
      </c>
      <c r="X5231" s="7">
        <v>8</v>
      </c>
      <c r="Y5231" s="7">
        <v>1</v>
      </c>
      <c r="Z5231" s="7">
        <v>1</v>
      </c>
      <c r="AA5231"/>
    </row>
    <row r="5232" spans="1:27" x14ac:dyDescent="0.25">
      <c r="A5232" s="24" t="str">
        <f t="shared" si="247"/>
        <v/>
      </c>
      <c r="B5232" s="24" t="str">
        <f t="shared" si="245"/>
        <v/>
      </c>
      <c r="C5232" s="24" t="str">
        <f t="shared" si="246"/>
        <v/>
      </c>
      <c r="D5232" s="24">
        <v>2026</v>
      </c>
      <c r="E5232" s="7" t="s">
        <v>5552</v>
      </c>
      <c r="F5232" s="7" t="s">
        <v>5540</v>
      </c>
      <c r="G5232" s="7" t="s">
        <v>24</v>
      </c>
      <c r="H5232" s="7" t="s">
        <v>44</v>
      </c>
      <c r="I5232" s="8">
        <v>0.19600000000000001</v>
      </c>
      <c r="J5232" s="8">
        <v>0.32200000000000001</v>
      </c>
      <c r="K5232" s="8">
        <v>0.33</v>
      </c>
      <c r="L5232" s="8">
        <v>0.65200000000000002</v>
      </c>
      <c r="M5232" s="7">
        <v>37</v>
      </c>
      <c r="N5232" s="7">
        <v>115</v>
      </c>
      <c r="O5232" s="7">
        <v>97</v>
      </c>
      <c r="P5232" s="7">
        <v>6</v>
      </c>
      <c r="Q5232" s="7">
        <v>19</v>
      </c>
      <c r="R5232" s="7">
        <v>1</v>
      </c>
      <c r="S5232" s="7">
        <v>0</v>
      </c>
      <c r="T5232" s="7">
        <v>4</v>
      </c>
      <c r="U5232" s="7">
        <v>12</v>
      </c>
      <c r="V5232" s="7">
        <v>4</v>
      </c>
      <c r="W5232" s="7">
        <v>14</v>
      </c>
      <c r="X5232" s="7">
        <v>15</v>
      </c>
      <c r="Y5232" s="7">
        <v>0</v>
      </c>
      <c r="Z5232" s="7">
        <v>0</v>
      </c>
      <c r="AA5232"/>
    </row>
    <row r="5233" spans="1:27" x14ac:dyDescent="0.25">
      <c r="A5233" s="24" t="str">
        <f t="shared" si="247"/>
        <v/>
      </c>
      <c r="B5233" s="24" t="str">
        <f t="shared" si="245"/>
        <v/>
      </c>
      <c r="C5233" s="24" t="str">
        <f t="shared" si="246"/>
        <v/>
      </c>
      <c r="D5233" s="24">
        <v>2026</v>
      </c>
      <c r="E5233" s="7" t="s">
        <v>5553</v>
      </c>
      <c r="F5233" s="7" t="s">
        <v>5540</v>
      </c>
      <c r="G5233" s="7" t="s">
        <v>37</v>
      </c>
      <c r="H5233" s="7" t="s">
        <v>27</v>
      </c>
      <c r="I5233" s="8">
        <v>0.191</v>
      </c>
      <c r="J5233" s="8">
        <v>0.26</v>
      </c>
      <c r="K5233" s="8">
        <v>0.22500000000000001</v>
      </c>
      <c r="L5233" s="8">
        <v>0.48499999999999999</v>
      </c>
      <c r="M5233" s="7">
        <v>37</v>
      </c>
      <c r="N5233" s="7">
        <v>103</v>
      </c>
      <c r="O5233" s="7">
        <v>89</v>
      </c>
      <c r="P5233" s="7">
        <v>9</v>
      </c>
      <c r="Q5233" s="7">
        <v>17</v>
      </c>
      <c r="R5233" s="7">
        <v>3</v>
      </c>
      <c r="S5233" s="7">
        <v>0</v>
      </c>
      <c r="T5233" s="7">
        <v>0</v>
      </c>
      <c r="U5233" s="7">
        <v>10</v>
      </c>
      <c r="V5233" s="7">
        <v>2</v>
      </c>
      <c r="W5233" s="7">
        <v>7</v>
      </c>
      <c r="X5233" s="7">
        <v>21</v>
      </c>
      <c r="Y5233" s="7">
        <v>2</v>
      </c>
      <c r="Z5233" s="7">
        <v>0</v>
      </c>
      <c r="AA5233"/>
    </row>
    <row r="5234" spans="1:27" x14ac:dyDescent="0.25">
      <c r="A5234" s="24" t="str">
        <f t="shared" si="247"/>
        <v/>
      </c>
      <c r="B5234" s="24" t="str">
        <f t="shared" si="245"/>
        <v/>
      </c>
      <c r="C5234" s="24" t="str">
        <f t="shared" si="246"/>
        <v/>
      </c>
      <c r="D5234" s="24">
        <v>2026</v>
      </c>
      <c r="E5234" s="7" t="s">
        <v>5554</v>
      </c>
      <c r="F5234" s="7" t="s">
        <v>5540</v>
      </c>
      <c r="G5234" s="7" t="s">
        <v>24</v>
      </c>
      <c r="H5234" s="7" t="s">
        <v>25</v>
      </c>
      <c r="I5234" s="8">
        <v>0.186</v>
      </c>
      <c r="J5234" s="8">
        <v>0.32700000000000001</v>
      </c>
      <c r="K5234" s="8">
        <v>0.25600000000000001</v>
      </c>
      <c r="L5234" s="8">
        <v>0.58299999999999996</v>
      </c>
      <c r="M5234" s="7">
        <v>18</v>
      </c>
      <c r="N5234" s="7">
        <v>52</v>
      </c>
      <c r="O5234" s="7">
        <v>43</v>
      </c>
      <c r="P5234" s="7">
        <v>6</v>
      </c>
      <c r="Q5234" s="7">
        <v>8</v>
      </c>
      <c r="R5234" s="7">
        <v>3</v>
      </c>
      <c r="S5234" s="7">
        <v>0</v>
      </c>
      <c r="T5234" s="7">
        <v>0</v>
      </c>
      <c r="U5234" s="7">
        <v>2</v>
      </c>
      <c r="V5234" s="7">
        <v>0</v>
      </c>
      <c r="W5234" s="7">
        <v>9</v>
      </c>
      <c r="X5234" s="7">
        <v>15</v>
      </c>
      <c r="Y5234" s="7">
        <v>2</v>
      </c>
      <c r="Z5234" s="7">
        <v>1</v>
      </c>
      <c r="AA5234"/>
    </row>
    <row r="5235" spans="1:27" x14ac:dyDescent="0.25">
      <c r="A5235" s="24" t="str">
        <f t="shared" si="247"/>
        <v/>
      </c>
      <c r="B5235" s="24" t="str">
        <f t="shared" si="245"/>
        <v/>
      </c>
      <c r="C5235" s="24" t="str">
        <f t="shared" si="246"/>
        <v/>
      </c>
      <c r="D5235" s="24">
        <v>2026</v>
      </c>
      <c r="E5235" s="7" t="s">
        <v>5555</v>
      </c>
      <c r="F5235" s="7" t="s">
        <v>5540</v>
      </c>
      <c r="G5235" s="7" t="s">
        <v>24</v>
      </c>
      <c r="H5235" s="7" t="s">
        <v>35</v>
      </c>
      <c r="I5235" s="8">
        <v>0.128</v>
      </c>
      <c r="J5235" s="8">
        <v>0.30499999999999999</v>
      </c>
      <c r="K5235" s="8">
        <v>0.21299999999999999</v>
      </c>
      <c r="L5235" s="8">
        <v>0.51800000000000002</v>
      </c>
      <c r="M5235" s="7">
        <v>25</v>
      </c>
      <c r="N5235" s="7">
        <v>59</v>
      </c>
      <c r="O5235" s="7">
        <v>47</v>
      </c>
      <c r="P5235" s="7">
        <v>4</v>
      </c>
      <c r="Q5235" s="7">
        <v>6</v>
      </c>
      <c r="R5235" s="7">
        <v>1</v>
      </c>
      <c r="S5235" s="7">
        <v>0</v>
      </c>
      <c r="T5235" s="7">
        <v>1</v>
      </c>
      <c r="U5235" s="7">
        <v>5</v>
      </c>
      <c r="V5235" s="7">
        <v>5</v>
      </c>
      <c r="W5235" s="7">
        <v>7</v>
      </c>
      <c r="X5235" s="7">
        <v>18</v>
      </c>
      <c r="Y5235" s="7">
        <v>0</v>
      </c>
      <c r="Z5235" s="7">
        <v>0</v>
      </c>
      <c r="AA5235"/>
    </row>
    <row r="5236" spans="1:27" x14ac:dyDescent="0.25">
      <c r="A5236" s="24" t="str">
        <f t="shared" si="247"/>
        <v/>
      </c>
      <c r="B5236" s="24" t="str">
        <f t="shared" si="245"/>
        <v/>
      </c>
      <c r="C5236" s="24">
        <f t="shared" si="246"/>
        <v>1</v>
      </c>
      <c r="D5236" s="24">
        <v>2026</v>
      </c>
      <c r="E5236" s="7" t="s">
        <v>5556</v>
      </c>
      <c r="F5236" s="7" t="s">
        <v>5540</v>
      </c>
      <c r="G5236" s="7" t="s">
        <v>24</v>
      </c>
      <c r="H5236" s="7" t="s">
        <v>44</v>
      </c>
      <c r="I5236" s="8">
        <v>0.1</v>
      </c>
      <c r="J5236" s="8">
        <v>0.4</v>
      </c>
      <c r="K5236" s="8">
        <v>0.1</v>
      </c>
      <c r="L5236" s="8">
        <v>0.5</v>
      </c>
      <c r="M5236" s="7">
        <v>7</v>
      </c>
      <c r="N5236" s="7">
        <v>15</v>
      </c>
      <c r="O5236" s="7">
        <v>10</v>
      </c>
      <c r="P5236" s="7">
        <v>0</v>
      </c>
      <c r="Q5236" s="7">
        <v>1</v>
      </c>
      <c r="R5236" s="7">
        <v>0</v>
      </c>
      <c r="S5236" s="7">
        <v>0</v>
      </c>
      <c r="T5236" s="7">
        <v>0</v>
      </c>
      <c r="U5236" s="7">
        <v>0</v>
      </c>
      <c r="V5236" s="7">
        <v>0</v>
      </c>
      <c r="W5236" s="7">
        <v>5</v>
      </c>
      <c r="X5236" s="7">
        <v>4</v>
      </c>
      <c r="Y5236" s="7">
        <v>0</v>
      </c>
      <c r="Z5236" s="7">
        <v>0</v>
      </c>
      <c r="AA5236"/>
    </row>
    <row r="5237" spans="1:27" x14ac:dyDescent="0.25">
      <c r="A5237" s="24" t="str">
        <f t="shared" si="247"/>
        <v/>
      </c>
      <c r="B5237" s="24" t="str">
        <f t="shared" si="245"/>
        <v/>
      </c>
      <c r="C5237" s="24" t="str">
        <f t="shared" si="246"/>
        <v/>
      </c>
      <c r="D5237" s="24">
        <v>2026</v>
      </c>
      <c r="E5237" s="7" t="s">
        <v>5557</v>
      </c>
      <c r="F5237" s="7" t="s">
        <v>5540</v>
      </c>
      <c r="G5237" s="7" t="s">
        <v>47</v>
      </c>
      <c r="H5237" s="7" t="s">
        <v>35</v>
      </c>
      <c r="I5237" s="8">
        <v>0</v>
      </c>
      <c r="J5237" s="8">
        <v>0.125</v>
      </c>
      <c r="K5237" s="8">
        <v>0</v>
      </c>
      <c r="L5237" s="8">
        <v>0.125</v>
      </c>
      <c r="M5237" s="7">
        <v>6</v>
      </c>
      <c r="N5237" s="7">
        <v>8</v>
      </c>
      <c r="O5237" s="7">
        <v>7</v>
      </c>
      <c r="P5237" s="7">
        <v>1</v>
      </c>
      <c r="Q5237" s="7">
        <v>0</v>
      </c>
      <c r="R5237" s="7">
        <v>0</v>
      </c>
      <c r="S5237" s="7">
        <v>0</v>
      </c>
      <c r="T5237" s="7">
        <v>0</v>
      </c>
      <c r="U5237" s="7">
        <v>0</v>
      </c>
      <c r="V5237" s="7">
        <v>0</v>
      </c>
      <c r="W5237" s="7">
        <v>1</v>
      </c>
      <c r="X5237" s="7">
        <v>4</v>
      </c>
      <c r="Y5237" s="7">
        <v>0</v>
      </c>
      <c r="Z5237" s="7">
        <v>0</v>
      </c>
      <c r="AA5237"/>
    </row>
    <row r="5238" spans="1:27" x14ac:dyDescent="0.25">
      <c r="A5238" s="24" t="str">
        <f t="shared" si="247"/>
        <v/>
      </c>
      <c r="B5238" s="24" t="str">
        <f t="shared" si="245"/>
        <v/>
      </c>
      <c r="C5238" s="24" t="str">
        <f t="shared" si="246"/>
        <v/>
      </c>
      <c r="D5238" s="24">
        <v>2026</v>
      </c>
      <c r="E5238" s="7" t="s">
        <v>5558</v>
      </c>
      <c r="F5238" s="7" t="s">
        <v>5540</v>
      </c>
      <c r="G5238" s="7" t="s">
        <v>47</v>
      </c>
      <c r="H5238" s="7" t="s">
        <v>40</v>
      </c>
      <c r="I5238" s="8">
        <v>0</v>
      </c>
      <c r="J5238" s="8">
        <v>0.1</v>
      </c>
      <c r="K5238" s="8">
        <v>0</v>
      </c>
      <c r="L5238" s="8">
        <v>0.1</v>
      </c>
      <c r="M5238" s="7">
        <v>7</v>
      </c>
      <c r="N5238" s="7">
        <v>10</v>
      </c>
      <c r="O5238" s="7">
        <v>9</v>
      </c>
      <c r="P5238" s="7">
        <v>0</v>
      </c>
      <c r="Q5238" s="7">
        <v>0</v>
      </c>
      <c r="R5238" s="7">
        <v>0</v>
      </c>
      <c r="S5238" s="7">
        <v>0</v>
      </c>
      <c r="T5238" s="7">
        <v>0</v>
      </c>
      <c r="U5238" s="7">
        <v>0</v>
      </c>
      <c r="V5238" s="7">
        <v>0</v>
      </c>
      <c r="W5238" s="7">
        <v>1</v>
      </c>
      <c r="X5238" s="7">
        <v>5</v>
      </c>
      <c r="Y5238" s="7">
        <v>0</v>
      </c>
      <c r="Z5238" s="7">
        <v>0</v>
      </c>
      <c r="AA5238"/>
    </row>
    <row r="5239" spans="1:27" x14ac:dyDescent="0.25">
      <c r="A5239" s="24">
        <f t="shared" si="247"/>
        <v>1</v>
      </c>
      <c r="B5239" s="24" t="str">
        <f t="shared" si="245"/>
        <v/>
      </c>
      <c r="C5239" s="24" t="str">
        <f t="shared" si="246"/>
        <v/>
      </c>
      <c r="D5239" s="24">
        <v>2026</v>
      </c>
      <c r="E5239" s="7" t="s">
        <v>5559</v>
      </c>
      <c r="F5239" s="7" t="s">
        <v>5540</v>
      </c>
      <c r="G5239" s="7" t="s">
        <v>32</v>
      </c>
      <c r="H5239" s="7" t="s">
        <v>5560</v>
      </c>
      <c r="I5239" s="8">
        <v>0</v>
      </c>
      <c r="J5239" s="8">
        <v>0</v>
      </c>
      <c r="K5239" s="8">
        <v>0</v>
      </c>
      <c r="L5239" s="8">
        <v>0</v>
      </c>
      <c r="M5239" s="7">
        <v>1</v>
      </c>
      <c r="N5239" s="7">
        <v>1</v>
      </c>
      <c r="O5239" s="7">
        <v>1</v>
      </c>
      <c r="P5239" s="7">
        <v>0</v>
      </c>
      <c r="Q5239" s="7">
        <v>0</v>
      </c>
      <c r="R5239" s="7">
        <v>0</v>
      </c>
      <c r="S5239" s="7">
        <v>0</v>
      </c>
      <c r="T5239" s="7">
        <v>0</v>
      </c>
      <c r="U5239" s="7">
        <v>0</v>
      </c>
      <c r="V5239" s="7">
        <v>0</v>
      </c>
      <c r="W5239" s="7">
        <v>0</v>
      </c>
      <c r="X5239" s="7">
        <v>0</v>
      </c>
      <c r="Y5239" s="7">
        <v>0</v>
      </c>
      <c r="Z5239" s="7">
        <v>0</v>
      </c>
      <c r="AA5239"/>
    </row>
    <row r="5240" spans="1:27" x14ac:dyDescent="0.25">
      <c r="A5240" s="24" t="str">
        <f t="shared" si="247"/>
        <v/>
      </c>
      <c r="B5240" s="24" t="str">
        <f t="shared" si="245"/>
        <v/>
      </c>
      <c r="C5240" s="24" t="str">
        <f t="shared" si="246"/>
        <v/>
      </c>
      <c r="D5240" s="24">
        <v>2026</v>
      </c>
      <c r="E5240" s="7" t="s">
        <v>5561</v>
      </c>
      <c r="F5240" s="7" t="s">
        <v>5540</v>
      </c>
      <c r="G5240" s="7" t="s">
        <v>47</v>
      </c>
      <c r="H5240" s="7" t="s">
        <v>64</v>
      </c>
      <c r="I5240" s="8">
        <v>0</v>
      </c>
      <c r="J5240" s="8">
        <v>0.66700000000000004</v>
      </c>
      <c r="K5240" s="8">
        <v>0</v>
      </c>
      <c r="L5240" s="8">
        <v>0.66700000000000004</v>
      </c>
      <c r="M5240" s="7">
        <v>3</v>
      </c>
      <c r="N5240" s="7">
        <v>3</v>
      </c>
      <c r="O5240" s="7">
        <v>1</v>
      </c>
      <c r="P5240" s="7">
        <v>0</v>
      </c>
      <c r="Q5240" s="7">
        <v>0</v>
      </c>
      <c r="R5240" s="7">
        <v>0</v>
      </c>
      <c r="S5240" s="7">
        <v>0</v>
      </c>
      <c r="T5240" s="7">
        <v>0</v>
      </c>
      <c r="U5240" s="7">
        <v>0</v>
      </c>
      <c r="V5240" s="7">
        <v>0</v>
      </c>
      <c r="W5240" s="7">
        <v>2</v>
      </c>
      <c r="X5240" s="7">
        <v>0</v>
      </c>
      <c r="Y5240" s="7">
        <v>0</v>
      </c>
      <c r="Z5240" s="7">
        <v>1</v>
      </c>
      <c r="AA5240"/>
    </row>
    <row r="5241" spans="1:27" x14ac:dyDescent="0.25">
      <c r="A5241" s="24" t="str">
        <f t="shared" si="247"/>
        <v/>
      </c>
      <c r="B5241" s="24" t="str">
        <f t="shared" si="245"/>
        <v/>
      </c>
      <c r="C5241" s="24" t="str">
        <f t="shared" si="246"/>
        <v/>
      </c>
      <c r="D5241" s="24">
        <v>2026</v>
      </c>
      <c r="E5241" s="7" t="s">
        <v>5562</v>
      </c>
      <c r="F5241" s="7" t="s">
        <v>5563</v>
      </c>
      <c r="G5241" s="7" t="s">
        <v>24</v>
      </c>
      <c r="H5241" s="7" t="s">
        <v>30</v>
      </c>
      <c r="I5241" s="8">
        <v>0.27700000000000002</v>
      </c>
      <c r="J5241" s="8">
        <v>0.42199999999999999</v>
      </c>
      <c r="K5241" s="8">
        <v>0.36699999999999999</v>
      </c>
      <c r="L5241" s="8">
        <v>0.78900000000000003</v>
      </c>
      <c r="M5241" s="7">
        <v>52</v>
      </c>
      <c r="N5241" s="7">
        <v>211</v>
      </c>
      <c r="O5241" s="7">
        <v>166</v>
      </c>
      <c r="P5241" s="7">
        <v>31</v>
      </c>
      <c r="Q5241" s="7">
        <v>46</v>
      </c>
      <c r="R5241" s="7">
        <v>8</v>
      </c>
      <c r="S5241" s="7">
        <v>2</v>
      </c>
      <c r="T5241" s="7">
        <v>1</v>
      </c>
      <c r="U5241" s="7">
        <v>21</v>
      </c>
      <c r="V5241" s="7">
        <v>2</v>
      </c>
      <c r="W5241" s="7">
        <v>41</v>
      </c>
      <c r="X5241" s="7">
        <v>28</v>
      </c>
      <c r="Y5241" s="7">
        <v>8</v>
      </c>
      <c r="Z5241" s="7">
        <v>1</v>
      </c>
      <c r="AA5241"/>
    </row>
    <row r="5242" spans="1:27" x14ac:dyDescent="0.25">
      <c r="A5242" s="24" t="str">
        <f t="shared" si="247"/>
        <v/>
      </c>
      <c r="B5242" s="24" t="str">
        <f t="shared" si="245"/>
        <v/>
      </c>
      <c r="C5242" s="24" t="str">
        <f t="shared" si="246"/>
        <v/>
      </c>
      <c r="D5242" s="24">
        <v>2026</v>
      </c>
      <c r="E5242" s="7" t="s">
        <v>5564</v>
      </c>
      <c r="F5242" s="7" t="s">
        <v>5563</v>
      </c>
      <c r="G5242" s="7" t="s">
        <v>24</v>
      </c>
      <c r="H5242" s="7" t="s">
        <v>44</v>
      </c>
      <c r="I5242" s="8">
        <v>0.27</v>
      </c>
      <c r="J5242" s="8">
        <v>0.41799999999999998</v>
      </c>
      <c r="K5242" s="8">
        <v>0.433</v>
      </c>
      <c r="L5242" s="8">
        <v>0.85</v>
      </c>
      <c r="M5242" s="7">
        <v>51</v>
      </c>
      <c r="N5242" s="7">
        <v>225</v>
      </c>
      <c r="O5242" s="7">
        <v>178</v>
      </c>
      <c r="P5242" s="7">
        <v>27</v>
      </c>
      <c r="Q5242" s="7">
        <v>48</v>
      </c>
      <c r="R5242" s="7">
        <v>11</v>
      </c>
      <c r="S5242" s="7">
        <v>0</v>
      </c>
      <c r="T5242" s="7">
        <v>6</v>
      </c>
      <c r="U5242" s="7">
        <v>30</v>
      </c>
      <c r="V5242" s="7">
        <v>7</v>
      </c>
      <c r="W5242" s="7">
        <v>39</v>
      </c>
      <c r="X5242" s="7">
        <v>52</v>
      </c>
      <c r="Y5242" s="7">
        <v>1</v>
      </c>
      <c r="Z5242" s="7">
        <v>0</v>
      </c>
      <c r="AA5242"/>
    </row>
    <row r="5243" spans="1:27" x14ac:dyDescent="0.25">
      <c r="A5243" s="24" t="str">
        <f t="shared" si="247"/>
        <v/>
      </c>
      <c r="B5243" s="24" t="str">
        <f t="shared" si="245"/>
        <v/>
      </c>
      <c r="C5243" s="24" t="str">
        <f t="shared" si="246"/>
        <v/>
      </c>
      <c r="D5243" s="24">
        <v>2026</v>
      </c>
      <c r="E5243" s="7" t="s">
        <v>5565</v>
      </c>
      <c r="F5243" s="7" t="s">
        <v>5563</v>
      </c>
      <c r="G5243" s="7" t="s">
        <v>24</v>
      </c>
      <c r="H5243" s="7" t="s">
        <v>40</v>
      </c>
      <c r="I5243" s="8">
        <v>0.25900000000000001</v>
      </c>
      <c r="J5243" s="8">
        <v>0.39900000000000002</v>
      </c>
      <c r="K5243" s="8">
        <v>0.50600000000000001</v>
      </c>
      <c r="L5243" s="8">
        <v>0.90500000000000003</v>
      </c>
      <c r="M5243" s="7">
        <v>51</v>
      </c>
      <c r="N5243" s="7">
        <v>218</v>
      </c>
      <c r="O5243" s="7">
        <v>174</v>
      </c>
      <c r="P5243" s="7">
        <v>31</v>
      </c>
      <c r="Q5243" s="7">
        <v>45</v>
      </c>
      <c r="R5243" s="7">
        <v>11</v>
      </c>
      <c r="S5243" s="7">
        <v>1</v>
      </c>
      <c r="T5243" s="7">
        <v>10</v>
      </c>
      <c r="U5243" s="7">
        <v>39</v>
      </c>
      <c r="V5243" s="7">
        <v>5</v>
      </c>
      <c r="W5243" s="7">
        <v>37</v>
      </c>
      <c r="X5243" s="7">
        <v>55</v>
      </c>
      <c r="Y5243" s="7">
        <v>12</v>
      </c>
      <c r="Z5243" s="7">
        <v>2</v>
      </c>
      <c r="AA5243"/>
    </row>
    <row r="5244" spans="1:27" x14ac:dyDescent="0.25">
      <c r="A5244" s="24">
        <f t="shared" si="247"/>
        <v>1</v>
      </c>
      <c r="B5244" s="24" t="str">
        <f t="shared" si="245"/>
        <v/>
      </c>
      <c r="C5244" s="24" t="str">
        <f t="shared" si="246"/>
        <v/>
      </c>
      <c r="D5244" s="24">
        <v>2026</v>
      </c>
      <c r="E5244" s="7" t="s">
        <v>5566</v>
      </c>
      <c r="F5244" s="7" t="s">
        <v>5563</v>
      </c>
      <c r="G5244" s="7" t="s">
        <v>29</v>
      </c>
      <c r="H5244" s="7" t="s">
        <v>27</v>
      </c>
      <c r="I5244" s="8">
        <v>0.247</v>
      </c>
      <c r="J5244" s="8">
        <v>0.34599999999999997</v>
      </c>
      <c r="K5244" s="8">
        <v>0.374</v>
      </c>
      <c r="L5244" s="8">
        <v>0.72</v>
      </c>
      <c r="M5244" s="7">
        <v>52</v>
      </c>
      <c r="N5244" s="7">
        <v>234</v>
      </c>
      <c r="O5244" s="7">
        <v>198</v>
      </c>
      <c r="P5244" s="7">
        <v>40</v>
      </c>
      <c r="Q5244" s="7">
        <v>49</v>
      </c>
      <c r="R5244" s="7">
        <v>10</v>
      </c>
      <c r="S5244" s="7">
        <v>0</v>
      </c>
      <c r="T5244" s="7">
        <v>5</v>
      </c>
      <c r="U5244" s="7">
        <v>30</v>
      </c>
      <c r="V5244" s="7">
        <v>3</v>
      </c>
      <c r="W5244" s="7">
        <v>28</v>
      </c>
      <c r="X5244" s="7">
        <v>49</v>
      </c>
      <c r="Y5244" s="7">
        <v>10</v>
      </c>
      <c r="Z5244" s="7">
        <v>5</v>
      </c>
      <c r="AA5244"/>
    </row>
    <row r="5245" spans="1:27" x14ac:dyDescent="0.25">
      <c r="A5245" s="24" t="str">
        <f t="shared" si="247"/>
        <v/>
      </c>
      <c r="B5245" s="24" t="str">
        <f t="shared" si="245"/>
        <v/>
      </c>
      <c r="C5245" s="24" t="str">
        <f t="shared" si="246"/>
        <v/>
      </c>
      <c r="D5245" s="24">
        <v>2026</v>
      </c>
      <c r="E5245" s="7" t="s">
        <v>5567</v>
      </c>
      <c r="F5245" s="7" t="s">
        <v>5563</v>
      </c>
      <c r="G5245" s="7" t="s">
        <v>24</v>
      </c>
      <c r="H5245" s="7" t="s">
        <v>35</v>
      </c>
      <c r="I5245" s="8">
        <v>0.24199999999999999</v>
      </c>
      <c r="J5245" s="8">
        <v>0.34200000000000003</v>
      </c>
      <c r="K5245" s="8">
        <v>0.32800000000000001</v>
      </c>
      <c r="L5245" s="8">
        <v>0.67</v>
      </c>
      <c r="M5245" s="7">
        <v>44</v>
      </c>
      <c r="N5245" s="7">
        <v>151</v>
      </c>
      <c r="O5245" s="7">
        <v>128</v>
      </c>
      <c r="P5245" s="7">
        <v>19</v>
      </c>
      <c r="Q5245" s="7">
        <v>31</v>
      </c>
      <c r="R5245" s="7">
        <v>5</v>
      </c>
      <c r="S5245" s="7">
        <v>0</v>
      </c>
      <c r="T5245" s="7">
        <v>2</v>
      </c>
      <c r="U5245" s="7">
        <v>23</v>
      </c>
      <c r="V5245" s="7">
        <v>5</v>
      </c>
      <c r="W5245" s="7">
        <v>15</v>
      </c>
      <c r="X5245" s="7">
        <v>31</v>
      </c>
      <c r="Y5245" s="7">
        <v>1</v>
      </c>
      <c r="Z5245" s="7">
        <v>0</v>
      </c>
      <c r="AA5245"/>
    </row>
    <row r="5246" spans="1:27" x14ac:dyDescent="0.25">
      <c r="A5246" s="24" t="str">
        <f t="shared" si="247"/>
        <v/>
      </c>
      <c r="B5246" s="24" t="str">
        <f t="shared" si="245"/>
        <v/>
      </c>
      <c r="C5246" s="24" t="str">
        <f t="shared" si="246"/>
        <v/>
      </c>
      <c r="D5246" s="24">
        <v>2026</v>
      </c>
      <c r="E5246" s="7" t="s">
        <v>5568</v>
      </c>
      <c r="F5246" s="7" t="s">
        <v>5563</v>
      </c>
      <c r="G5246" s="7" t="s">
        <v>47</v>
      </c>
      <c r="H5246" s="7" t="s">
        <v>25</v>
      </c>
      <c r="I5246" s="8">
        <v>0.23</v>
      </c>
      <c r="J5246" s="8">
        <v>0.30399999999999999</v>
      </c>
      <c r="K5246" s="8">
        <v>0.35099999999999998</v>
      </c>
      <c r="L5246" s="8">
        <v>0.65500000000000003</v>
      </c>
      <c r="M5246" s="7">
        <v>44</v>
      </c>
      <c r="N5246" s="7">
        <v>169</v>
      </c>
      <c r="O5246" s="7">
        <v>148</v>
      </c>
      <c r="P5246" s="7">
        <v>18</v>
      </c>
      <c r="Q5246" s="7">
        <v>34</v>
      </c>
      <c r="R5246" s="7">
        <v>9</v>
      </c>
      <c r="S5246" s="7">
        <v>0</v>
      </c>
      <c r="T5246" s="7">
        <v>3</v>
      </c>
      <c r="U5246" s="7">
        <v>24</v>
      </c>
      <c r="V5246" s="7">
        <v>4</v>
      </c>
      <c r="W5246" s="7">
        <v>13</v>
      </c>
      <c r="X5246" s="7">
        <v>41</v>
      </c>
      <c r="Y5246" s="7">
        <v>0</v>
      </c>
      <c r="Z5246" s="7">
        <v>0</v>
      </c>
      <c r="AA5246"/>
    </row>
    <row r="5247" spans="1:27" x14ac:dyDescent="0.25">
      <c r="A5247" s="24">
        <f t="shared" si="247"/>
        <v>1</v>
      </c>
      <c r="B5247" s="24" t="str">
        <f t="shared" si="245"/>
        <v/>
      </c>
      <c r="C5247" s="24" t="str">
        <f t="shared" si="246"/>
        <v/>
      </c>
      <c r="D5247" s="24">
        <v>2026</v>
      </c>
      <c r="E5247" s="7" t="s">
        <v>5569</v>
      </c>
      <c r="F5247" s="7" t="s">
        <v>5563</v>
      </c>
      <c r="G5247" s="7" t="s">
        <v>29</v>
      </c>
      <c r="H5247" s="7" t="s">
        <v>42</v>
      </c>
      <c r="I5247" s="8">
        <v>0.218</v>
      </c>
      <c r="J5247" s="8">
        <v>0.317</v>
      </c>
      <c r="K5247" s="8">
        <v>0.38300000000000001</v>
      </c>
      <c r="L5247" s="8">
        <v>0.7</v>
      </c>
      <c r="M5247" s="7">
        <v>52</v>
      </c>
      <c r="N5247" s="7">
        <v>225</v>
      </c>
      <c r="O5247" s="7">
        <v>188</v>
      </c>
      <c r="P5247" s="7">
        <v>30</v>
      </c>
      <c r="Q5247" s="7">
        <v>41</v>
      </c>
      <c r="R5247" s="7">
        <v>11</v>
      </c>
      <c r="S5247" s="7">
        <v>1</v>
      </c>
      <c r="T5247" s="7">
        <v>6</v>
      </c>
      <c r="U5247" s="7">
        <v>32</v>
      </c>
      <c r="V5247" s="7">
        <v>15</v>
      </c>
      <c r="W5247" s="7">
        <v>15</v>
      </c>
      <c r="X5247" s="7">
        <v>49</v>
      </c>
      <c r="Y5247" s="7">
        <v>2</v>
      </c>
      <c r="Z5247" s="7">
        <v>3</v>
      </c>
      <c r="AA5247"/>
    </row>
    <row r="5248" spans="1:27" x14ac:dyDescent="0.25">
      <c r="A5248" s="24" t="str">
        <f t="shared" si="247"/>
        <v/>
      </c>
      <c r="B5248" s="24" t="str">
        <f t="shared" si="245"/>
        <v/>
      </c>
      <c r="C5248" s="24" t="str">
        <f t="shared" si="246"/>
        <v/>
      </c>
      <c r="D5248" s="24">
        <v>2026</v>
      </c>
      <c r="E5248" s="7" t="s">
        <v>5570</v>
      </c>
      <c r="F5248" s="7" t="s">
        <v>5563</v>
      </c>
      <c r="G5248" s="7" t="s">
        <v>24</v>
      </c>
      <c r="H5248" s="7" t="s">
        <v>64</v>
      </c>
      <c r="I5248" s="8">
        <v>0.28199999999999997</v>
      </c>
      <c r="J5248" s="8">
        <v>0.318</v>
      </c>
      <c r="K5248" s="8">
        <v>0.308</v>
      </c>
      <c r="L5248" s="8">
        <v>0.626</v>
      </c>
      <c r="M5248" s="7">
        <v>17</v>
      </c>
      <c r="N5248" s="7">
        <v>44</v>
      </c>
      <c r="O5248" s="7">
        <v>39</v>
      </c>
      <c r="P5248" s="7">
        <v>1</v>
      </c>
      <c r="Q5248" s="7">
        <v>11</v>
      </c>
      <c r="R5248" s="7">
        <v>1</v>
      </c>
      <c r="S5248" s="7">
        <v>0</v>
      </c>
      <c r="T5248" s="7">
        <v>0</v>
      </c>
      <c r="U5248" s="7">
        <v>3</v>
      </c>
      <c r="V5248" s="7">
        <v>1</v>
      </c>
      <c r="W5248" s="7">
        <v>2</v>
      </c>
      <c r="X5248" s="7">
        <v>4</v>
      </c>
      <c r="Y5248" s="7">
        <v>0</v>
      </c>
      <c r="Z5248" s="7">
        <v>0</v>
      </c>
      <c r="AA5248"/>
    </row>
    <row r="5249" spans="1:27" x14ac:dyDescent="0.25">
      <c r="A5249" s="24" t="str">
        <f t="shared" si="247"/>
        <v/>
      </c>
      <c r="B5249" s="24" t="str">
        <f t="shared" si="245"/>
        <v/>
      </c>
      <c r="C5249" s="24" t="str">
        <f t="shared" si="246"/>
        <v/>
      </c>
      <c r="D5249" s="24">
        <v>2026</v>
      </c>
      <c r="E5249" s="7" t="s">
        <v>5571</v>
      </c>
      <c r="F5249" s="7" t="s">
        <v>5563</v>
      </c>
      <c r="G5249" s="7" t="s">
        <v>37</v>
      </c>
      <c r="H5249" s="7" t="s">
        <v>35</v>
      </c>
      <c r="I5249" s="8">
        <v>0.26900000000000002</v>
      </c>
      <c r="J5249" s="8">
        <v>0.39800000000000002</v>
      </c>
      <c r="K5249" s="8">
        <v>0.433</v>
      </c>
      <c r="L5249" s="8">
        <v>0.83</v>
      </c>
      <c r="M5249" s="7">
        <v>29</v>
      </c>
      <c r="N5249" s="7">
        <v>84</v>
      </c>
      <c r="O5249" s="7">
        <v>67</v>
      </c>
      <c r="P5249" s="7">
        <v>18</v>
      </c>
      <c r="Q5249" s="7">
        <v>18</v>
      </c>
      <c r="R5249" s="7">
        <v>5</v>
      </c>
      <c r="S5249" s="7">
        <v>0</v>
      </c>
      <c r="T5249" s="7">
        <v>2</v>
      </c>
      <c r="U5249" s="7">
        <v>15</v>
      </c>
      <c r="V5249" s="7">
        <v>6</v>
      </c>
      <c r="W5249" s="7">
        <v>9</v>
      </c>
      <c r="X5249" s="7">
        <v>15</v>
      </c>
      <c r="Y5249" s="7">
        <v>3</v>
      </c>
      <c r="Z5249" s="7">
        <v>3</v>
      </c>
      <c r="AA5249"/>
    </row>
    <row r="5250" spans="1:27" x14ac:dyDescent="0.25">
      <c r="A5250" s="24" t="str">
        <f t="shared" si="247"/>
        <v/>
      </c>
      <c r="B5250" s="24" t="str">
        <f t="shared" ref="B5250:B5313" si="248">IF(COUNTIFS(Draft_Player,$E5250),COUNTIFS(Draft_Player,$E5250),"")</f>
        <v/>
      </c>
      <c r="C5250" s="24" t="str">
        <f t="shared" ref="C5250:C5313" si="249">IF(COUNTIFS(Transfers_Player,$E5250),COUNTIFS(Transfers_Player,$E5250),"")</f>
        <v/>
      </c>
      <c r="D5250" s="24">
        <v>2026</v>
      </c>
      <c r="E5250" s="7" t="s">
        <v>5572</v>
      </c>
      <c r="F5250" s="7" t="s">
        <v>5563</v>
      </c>
      <c r="G5250" s="7" t="s">
        <v>47</v>
      </c>
      <c r="H5250" s="7" t="s">
        <v>25</v>
      </c>
      <c r="I5250" s="8">
        <v>0.25800000000000001</v>
      </c>
      <c r="J5250" s="8">
        <v>0.372</v>
      </c>
      <c r="K5250" s="8">
        <v>0.36399999999999999</v>
      </c>
      <c r="L5250" s="8">
        <v>0.73499999999999999</v>
      </c>
      <c r="M5250" s="7">
        <v>24</v>
      </c>
      <c r="N5250" s="7">
        <v>81</v>
      </c>
      <c r="O5250" s="7">
        <v>66</v>
      </c>
      <c r="P5250" s="7">
        <v>6</v>
      </c>
      <c r="Q5250" s="7">
        <v>17</v>
      </c>
      <c r="R5250" s="7">
        <v>1</v>
      </c>
      <c r="S5250" s="7">
        <v>0</v>
      </c>
      <c r="T5250" s="7">
        <v>2</v>
      </c>
      <c r="U5250" s="7">
        <v>12</v>
      </c>
      <c r="V5250" s="7">
        <v>4</v>
      </c>
      <c r="W5250" s="7">
        <v>8</v>
      </c>
      <c r="X5250" s="7">
        <v>23</v>
      </c>
      <c r="Y5250" s="7">
        <v>1</v>
      </c>
      <c r="Z5250" s="7">
        <v>0</v>
      </c>
      <c r="AA5250"/>
    </row>
    <row r="5251" spans="1:27" x14ac:dyDescent="0.25">
      <c r="A5251" s="24" t="str">
        <f t="shared" ref="A5251:A5314" si="250">IF(OR(G5251="SR", G5251="GR"), 1, "")</f>
        <v/>
      </c>
      <c r="B5251" s="24" t="str">
        <f t="shared" si="248"/>
        <v/>
      </c>
      <c r="C5251" s="24" t="str">
        <f t="shared" si="249"/>
        <v/>
      </c>
      <c r="D5251" s="24">
        <v>2026</v>
      </c>
      <c r="E5251" s="7" t="s">
        <v>5573</v>
      </c>
      <c r="F5251" s="7" t="s">
        <v>5563</v>
      </c>
      <c r="G5251" s="7" t="s">
        <v>47</v>
      </c>
      <c r="H5251" s="7" t="s">
        <v>35</v>
      </c>
      <c r="I5251" s="8">
        <v>0.25</v>
      </c>
      <c r="J5251" s="8">
        <v>0.34799999999999998</v>
      </c>
      <c r="K5251" s="8">
        <v>0.25</v>
      </c>
      <c r="L5251" s="8">
        <v>0.59799999999999998</v>
      </c>
      <c r="M5251" s="7">
        <v>13</v>
      </c>
      <c r="N5251" s="7">
        <v>23</v>
      </c>
      <c r="O5251" s="7">
        <v>20</v>
      </c>
      <c r="P5251" s="7">
        <v>4</v>
      </c>
      <c r="Q5251" s="7">
        <v>5</v>
      </c>
      <c r="R5251" s="7">
        <v>0</v>
      </c>
      <c r="S5251" s="7">
        <v>0</v>
      </c>
      <c r="T5251" s="7">
        <v>0</v>
      </c>
      <c r="U5251" s="7">
        <v>1</v>
      </c>
      <c r="V5251" s="7">
        <v>2</v>
      </c>
      <c r="W5251" s="7">
        <v>1</v>
      </c>
      <c r="X5251" s="7">
        <v>5</v>
      </c>
      <c r="Y5251" s="7">
        <v>1</v>
      </c>
      <c r="Z5251" s="7">
        <v>0</v>
      </c>
      <c r="AA5251"/>
    </row>
    <row r="5252" spans="1:27" x14ac:dyDescent="0.25">
      <c r="A5252" s="24" t="str">
        <f t="shared" si="250"/>
        <v/>
      </c>
      <c r="B5252" s="24" t="str">
        <f t="shared" si="248"/>
        <v/>
      </c>
      <c r="C5252" s="24" t="str">
        <f t="shared" si="249"/>
        <v/>
      </c>
      <c r="D5252" s="24">
        <v>2026</v>
      </c>
      <c r="E5252" s="7" t="s">
        <v>5574</v>
      </c>
      <c r="F5252" s="7" t="s">
        <v>5563</v>
      </c>
      <c r="G5252" s="7" t="s">
        <v>47</v>
      </c>
      <c r="H5252" s="7" t="s">
        <v>40</v>
      </c>
      <c r="I5252" s="8">
        <v>0.23799999999999999</v>
      </c>
      <c r="J5252" s="8">
        <v>0.36</v>
      </c>
      <c r="K5252" s="8">
        <v>0.23799999999999999</v>
      </c>
      <c r="L5252" s="8">
        <v>0.59799999999999998</v>
      </c>
      <c r="M5252" s="7">
        <v>7</v>
      </c>
      <c r="N5252" s="7">
        <v>25</v>
      </c>
      <c r="O5252" s="7">
        <v>21</v>
      </c>
      <c r="P5252" s="7">
        <v>4</v>
      </c>
      <c r="Q5252" s="7">
        <v>5</v>
      </c>
      <c r="R5252" s="7">
        <v>0</v>
      </c>
      <c r="S5252" s="7">
        <v>0</v>
      </c>
      <c r="T5252" s="7">
        <v>0</v>
      </c>
      <c r="U5252" s="7">
        <v>2</v>
      </c>
      <c r="V5252" s="7">
        <v>1</v>
      </c>
      <c r="W5252" s="7">
        <v>3</v>
      </c>
      <c r="X5252" s="7">
        <v>3</v>
      </c>
      <c r="Y5252" s="7">
        <v>0</v>
      </c>
      <c r="Z5252" s="7">
        <v>0</v>
      </c>
      <c r="AA5252"/>
    </row>
    <row r="5253" spans="1:27" x14ac:dyDescent="0.25">
      <c r="A5253" s="24" t="str">
        <f t="shared" si="250"/>
        <v/>
      </c>
      <c r="B5253" s="24" t="str">
        <f t="shared" si="248"/>
        <v/>
      </c>
      <c r="C5253" s="24" t="str">
        <f t="shared" si="249"/>
        <v/>
      </c>
      <c r="D5253" s="24">
        <v>2026</v>
      </c>
      <c r="E5253" s="7" t="s">
        <v>5575</v>
      </c>
      <c r="F5253" s="7" t="s">
        <v>5563</v>
      </c>
      <c r="G5253" s="7" t="s">
        <v>47</v>
      </c>
      <c r="H5253" s="7" t="s">
        <v>44</v>
      </c>
      <c r="I5253" s="8">
        <v>0.23</v>
      </c>
      <c r="J5253" s="8">
        <v>0.28999999999999998</v>
      </c>
      <c r="K5253" s="8">
        <v>0.442</v>
      </c>
      <c r="L5253" s="8">
        <v>0.73299999999999998</v>
      </c>
      <c r="M5253" s="7">
        <v>38</v>
      </c>
      <c r="N5253" s="7">
        <v>124</v>
      </c>
      <c r="O5253" s="7">
        <v>113</v>
      </c>
      <c r="P5253" s="7">
        <v>18</v>
      </c>
      <c r="Q5253" s="7">
        <v>26</v>
      </c>
      <c r="R5253" s="7">
        <v>3</v>
      </c>
      <c r="S5253" s="7">
        <v>0</v>
      </c>
      <c r="T5253" s="7">
        <v>7</v>
      </c>
      <c r="U5253" s="7">
        <v>25</v>
      </c>
      <c r="V5253" s="7">
        <v>0</v>
      </c>
      <c r="W5253" s="7">
        <v>10</v>
      </c>
      <c r="X5253" s="7">
        <v>43</v>
      </c>
      <c r="Y5253" s="7">
        <v>1</v>
      </c>
      <c r="Z5253" s="7">
        <v>0</v>
      </c>
      <c r="AA5253"/>
    </row>
    <row r="5254" spans="1:27" x14ac:dyDescent="0.25">
      <c r="A5254" s="24">
        <f t="shared" si="250"/>
        <v>1</v>
      </c>
      <c r="B5254" s="24" t="str">
        <f t="shared" si="248"/>
        <v/>
      </c>
      <c r="C5254" s="24" t="str">
        <f t="shared" si="249"/>
        <v/>
      </c>
      <c r="D5254" s="24">
        <v>2026</v>
      </c>
      <c r="E5254" s="7" t="s">
        <v>5576</v>
      </c>
      <c r="F5254" s="7" t="s">
        <v>5563</v>
      </c>
      <c r="G5254" s="7" t="s">
        <v>29</v>
      </c>
      <c r="H5254" s="7" t="s">
        <v>33</v>
      </c>
      <c r="I5254" s="8">
        <v>0.216</v>
      </c>
      <c r="J5254" s="8">
        <v>0.26800000000000002</v>
      </c>
      <c r="K5254" s="8">
        <v>0.23499999999999999</v>
      </c>
      <c r="L5254" s="8">
        <v>0.503</v>
      </c>
      <c r="M5254" s="7">
        <v>22</v>
      </c>
      <c r="N5254" s="7">
        <v>59</v>
      </c>
      <c r="O5254" s="7">
        <v>51</v>
      </c>
      <c r="P5254" s="7">
        <v>4</v>
      </c>
      <c r="Q5254" s="7">
        <v>11</v>
      </c>
      <c r="R5254" s="7">
        <v>1</v>
      </c>
      <c r="S5254" s="7">
        <v>0</v>
      </c>
      <c r="T5254" s="7">
        <v>0</v>
      </c>
      <c r="U5254" s="7">
        <v>3</v>
      </c>
      <c r="V5254" s="7">
        <v>3</v>
      </c>
      <c r="W5254" s="7">
        <v>1</v>
      </c>
      <c r="X5254" s="7">
        <v>5</v>
      </c>
      <c r="Y5254" s="7">
        <v>0</v>
      </c>
      <c r="Z5254" s="7">
        <v>0</v>
      </c>
      <c r="AA5254"/>
    </row>
    <row r="5255" spans="1:27" x14ac:dyDescent="0.25">
      <c r="A5255" s="24" t="str">
        <f t="shared" si="250"/>
        <v/>
      </c>
      <c r="B5255" s="24" t="str">
        <f t="shared" si="248"/>
        <v/>
      </c>
      <c r="C5255" s="24" t="str">
        <f t="shared" si="249"/>
        <v/>
      </c>
      <c r="D5255" s="24">
        <v>2026</v>
      </c>
      <c r="E5255" s="7" t="s">
        <v>5577</v>
      </c>
      <c r="F5255" s="7" t="s">
        <v>5563</v>
      </c>
      <c r="G5255" s="7" t="s">
        <v>47</v>
      </c>
      <c r="H5255" s="7" t="s">
        <v>30</v>
      </c>
      <c r="I5255" s="8">
        <v>0.186</v>
      </c>
      <c r="J5255" s="8">
        <v>0.28599999999999998</v>
      </c>
      <c r="K5255" s="8">
        <v>0.186</v>
      </c>
      <c r="L5255" s="8">
        <v>0.47199999999999998</v>
      </c>
      <c r="M5255" s="7">
        <v>22</v>
      </c>
      <c r="N5255" s="7">
        <v>49</v>
      </c>
      <c r="O5255" s="7">
        <v>43</v>
      </c>
      <c r="P5255" s="7">
        <v>6</v>
      </c>
      <c r="Q5255" s="7">
        <v>8</v>
      </c>
      <c r="R5255" s="7">
        <v>0</v>
      </c>
      <c r="S5255" s="7">
        <v>0</v>
      </c>
      <c r="T5255" s="7">
        <v>0</v>
      </c>
      <c r="U5255" s="7">
        <v>4</v>
      </c>
      <c r="V5255" s="7">
        <v>0</v>
      </c>
      <c r="W5255" s="7">
        <v>6</v>
      </c>
      <c r="X5255" s="7">
        <v>12</v>
      </c>
      <c r="Y5255" s="7">
        <v>0</v>
      </c>
      <c r="Z5255" s="7">
        <v>0</v>
      </c>
      <c r="AA5255"/>
    </row>
    <row r="5256" spans="1:27" x14ac:dyDescent="0.25">
      <c r="A5256" s="24" t="str">
        <f t="shared" si="250"/>
        <v/>
      </c>
      <c r="B5256" s="24" t="str">
        <f t="shared" si="248"/>
        <v/>
      </c>
      <c r="C5256" s="24">
        <f t="shared" si="249"/>
        <v>1</v>
      </c>
      <c r="D5256" s="24">
        <v>2026</v>
      </c>
      <c r="E5256" s="7" t="s">
        <v>5578</v>
      </c>
      <c r="F5256" s="7" t="s">
        <v>5563</v>
      </c>
      <c r="G5256" s="7" t="s">
        <v>24</v>
      </c>
      <c r="H5256" s="7" t="s">
        <v>40</v>
      </c>
      <c r="I5256" s="8">
        <v>0.182</v>
      </c>
      <c r="J5256" s="8">
        <v>0.308</v>
      </c>
      <c r="K5256" s="8">
        <v>0.182</v>
      </c>
      <c r="L5256" s="8">
        <v>0.49</v>
      </c>
      <c r="M5256" s="7">
        <v>4</v>
      </c>
      <c r="N5256" s="7">
        <v>13</v>
      </c>
      <c r="O5256" s="7">
        <v>11</v>
      </c>
      <c r="P5256" s="7">
        <v>3</v>
      </c>
      <c r="Q5256" s="7">
        <v>2</v>
      </c>
      <c r="R5256" s="7">
        <v>0</v>
      </c>
      <c r="S5256" s="7">
        <v>0</v>
      </c>
      <c r="T5256" s="7">
        <v>0</v>
      </c>
      <c r="U5256" s="7">
        <v>1</v>
      </c>
      <c r="V5256" s="7">
        <v>0</v>
      </c>
      <c r="W5256" s="7">
        <v>2</v>
      </c>
      <c r="X5256" s="7">
        <v>6</v>
      </c>
      <c r="Y5256" s="7">
        <v>0</v>
      </c>
      <c r="Z5256" s="7">
        <v>0</v>
      </c>
      <c r="AA5256"/>
    </row>
    <row r="5257" spans="1:27" x14ac:dyDescent="0.25">
      <c r="A5257" s="24" t="str">
        <f t="shared" si="250"/>
        <v/>
      </c>
      <c r="B5257" s="24" t="str">
        <f t="shared" si="248"/>
        <v/>
      </c>
      <c r="C5257" s="24" t="str">
        <f t="shared" si="249"/>
        <v/>
      </c>
      <c r="D5257" s="24">
        <v>2026</v>
      </c>
      <c r="E5257" s="7" t="s">
        <v>5579</v>
      </c>
      <c r="F5257" s="7" t="s">
        <v>5563</v>
      </c>
      <c r="G5257" s="7" t="s">
        <v>24</v>
      </c>
      <c r="H5257" s="7" t="s">
        <v>40</v>
      </c>
      <c r="I5257" s="8">
        <v>0.16300000000000001</v>
      </c>
      <c r="J5257" s="8">
        <v>0.32100000000000001</v>
      </c>
      <c r="K5257" s="8">
        <v>0.23300000000000001</v>
      </c>
      <c r="L5257" s="8">
        <v>0.55300000000000005</v>
      </c>
      <c r="M5257" s="7">
        <v>18</v>
      </c>
      <c r="N5257" s="7">
        <v>53</v>
      </c>
      <c r="O5257" s="7">
        <v>43</v>
      </c>
      <c r="P5257" s="7">
        <v>14</v>
      </c>
      <c r="Q5257" s="7">
        <v>7</v>
      </c>
      <c r="R5257" s="7">
        <v>1</v>
      </c>
      <c r="S5257" s="7">
        <v>1</v>
      </c>
      <c r="T5257" s="7">
        <v>0</v>
      </c>
      <c r="U5257" s="7">
        <v>0</v>
      </c>
      <c r="V5257" s="7">
        <v>0</v>
      </c>
      <c r="W5257" s="7">
        <v>10</v>
      </c>
      <c r="X5257" s="7">
        <v>16</v>
      </c>
      <c r="Y5257" s="7">
        <v>6</v>
      </c>
      <c r="Z5257" s="7">
        <v>1</v>
      </c>
      <c r="AA5257"/>
    </row>
    <row r="5258" spans="1:27" x14ac:dyDescent="0.25">
      <c r="A5258" s="24" t="str">
        <f t="shared" si="250"/>
        <v/>
      </c>
      <c r="B5258" s="24" t="str">
        <f t="shared" si="248"/>
        <v/>
      </c>
      <c r="C5258" s="24" t="str">
        <f t="shared" si="249"/>
        <v/>
      </c>
      <c r="D5258" s="24">
        <v>2026</v>
      </c>
      <c r="E5258" s="7" t="s">
        <v>5580</v>
      </c>
      <c r="F5258" s="7" t="s">
        <v>5563</v>
      </c>
      <c r="G5258" s="7" t="s">
        <v>47</v>
      </c>
      <c r="H5258" s="7" t="s">
        <v>25</v>
      </c>
      <c r="I5258" s="8">
        <v>4.2999999999999997E-2</v>
      </c>
      <c r="J5258" s="8">
        <v>0.25800000000000001</v>
      </c>
      <c r="K5258" s="8">
        <v>0.17399999999999999</v>
      </c>
      <c r="L5258" s="8">
        <v>0.432</v>
      </c>
      <c r="M5258" s="7">
        <v>17</v>
      </c>
      <c r="N5258" s="7">
        <v>31</v>
      </c>
      <c r="O5258" s="7">
        <v>23</v>
      </c>
      <c r="P5258" s="7">
        <v>4</v>
      </c>
      <c r="Q5258" s="7">
        <v>1</v>
      </c>
      <c r="R5258" s="7">
        <v>0</v>
      </c>
      <c r="S5258" s="7">
        <v>0</v>
      </c>
      <c r="T5258" s="7">
        <v>1</v>
      </c>
      <c r="U5258" s="7">
        <v>3</v>
      </c>
      <c r="V5258" s="7">
        <v>4</v>
      </c>
      <c r="W5258" s="7">
        <v>3</v>
      </c>
      <c r="X5258" s="7">
        <v>11</v>
      </c>
      <c r="Y5258" s="7">
        <v>0</v>
      </c>
      <c r="Z5258" s="7">
        <v>1</v>
      </c>
      <c r="AA5258"/>
    </row>
    <row r="5259" spans="1:27" x14ac:dyDescent="0.25">
      <c r="A5259" s="24" t="str">
        <f t="shared" si="250"/>
        <v/>
      </c>
      <c r="B5259" s="24">
        <f t="shared" si="248"/>
        <v>1</v>
      </c>
      <c r="C5259" s="24">
        <f t="shared" si="249"/>
        <v>1</v>
      </c>
      <c r="D5259" s="24">
        <v>2026</v>
      </c>
      <c r="E5259" s="7" t="s">
        <v>5581</v>
      </c>
      <c r="F5259" s="7" t="s">
        <v>5582</v>
      </c>
      <c r="G5259" s="7" t="s">
        <v>37</v>
      </c>
      <c r="H5259" s="7" t="s">
        <v>40</v>
      </c>
      <c r="I5259" s="8">
        <v>0.35799999999999998</v>
      </c>
      <c r="J5259" s="8">
        <v>0.45200000000000001</v>
      </c>
      <c r="K5259" s="8">
        <v>0.5</v>
      </c>
      <c r="L5259" s="8">
        <v>0.95199999999999996</v>
      </c>
      <c r="M5259" s="7">
        <v>47</v>
      </c>
      <c r="N5259" s="7">
        <v>211</v>
      </c>
      <c r="O5259" s="7">
        <v>176</v>
      </c>
      <c r="P5259" s="7">
        <v>39</v>
      </c>
      <c r="Q5259" s="7">
        <v>63</v>
      </c>
      <c r="R5259" s="7">
        <v>10</v>
      </c>
      <c r="S5259" s="7">
        <v>0</v>
      </c>
      <c r="T5259" s="7">
        <v>5</v>
      </c>
      <c r="U5259" s="7">
        <v>30</v>
      </c>
      <c r="V5259" s="7">
        <v>7</v>
      </c>
      <c r="W5259" s="7">
        <v>24</v>
      </c>
      <c r="X5259" s="7">
        <v>24</v>
      </c>
      <c r="Y5259" s="7">
        <v>8</v>
      </c>
      <c r="Z5259" s="7">
        <v>2</v>
      </c>
      <c r="AA5259"/>
    </row>
    <row r="5260" spans="1:27" x14ac:dyDescent="0.25">
      <c r="A5260" s="24" t="str">
        <f t="shared" si="250"/>
        <v/>
      </c>
      <c r="B5260" s="24" t="str">
        <f t="shared" si="248"/>
        <v/>
      </c>
      <c r="C5260" s="24" t="str">
        <f t="shared" si="249"/>
        <v/>
      </c>
      <c r="D5260" s="24">
        <v>2026</v>
      </c>
      <c r="E5260" s="7" t="s">
        <v>5583</v>
      </c>
      <c r="F5260" s="7" t="s">
        <v>5582</v>
      </c>
      <c r="G5260" s="7" t="s">
        <v>37</v>
      </c>
      <c r="H5260" s="7" t="s">
        <v>44</v>
      </c>
      <c r="I5260" s="8">
        <v>0.30299999999999999</v>
      </c>
      <c r="J5260" s="8">
        <v>0.35</v>
      </c>
      <c r="K5260" s="8">
        <v>0.41</v>
      </c>
      <c r="L5260" s="8">
        <v>0.76</v>
      </c>
      <c r="M5260" s="7">
        <v>53</v>
      </c>
      <c r="N5260" s="7">
        <v>220</v>
      </c>
      <c r="O5260" s="7">
        <v>195</v>
      </c>
      <c r="P5260" s="7">
        <v>19</v>
      </c>
      <c r="Q5260" s="7">
        <v>59</v>
      </c>
      <c r="R5260" s="7">
        <v>16</v>
      </c>
      <c r="S5260" s="7">
        <v>1</v>
      </c>
      <c r="T5260" s="7">
        <v>1</v>
      </c>
      <c r="U5260" s="7">
        <v>33</v>
      </c>
      <c r="V5260" s="7">
        <v>5</v>
      </c>
      <c r="W5260" s="7">
        <v>12</v>
      </c>
      <c r="X5260" s="7">
        <v>41</v>
      </c>
      <c r="Y5260" s="7">
        <v>4</v>
      </c>
      <c r="Z5260" s="7">
        <v>1</v>
      </c>
      <c r="AA5260"/>
    </row>
    <row r="5261" spans="1:27" x14ac:dyDescent="0.25">
      <c r="A5261" s="24" t="str">
        <f t="shared" si="250"/>
        <v/>
      </c>
      <c r="B5261" s="24" t="str">
        <f t="shared" si="248"/>
        <v/>
      </c>
      <c r="C5261" s="24" t="str">
        <f t="shared" si="249"/>
        <v/>
      </c>
      <c r="D5261" s="24">
        <v>2026</v>
      </c>
      <c r="E5261" s="7" t="s">
        <v>5584</v>
      </c>
      <c r="F5261" s="7" t="s">
        <v>5582</v>
      </c>
      <c r="G5261" s="7" t="s">
        <v>24</v>
      </c>
      <c r="H5261" s="7" t="s">
        <v>35</v>
      </c>
      <c r="I5261" s="8">
        <v>0.29499999999999998</v>
      </c>
      <c r="J5261" s="8">
        <v>0.37</v>
      </c>
      <c r="K5261" s="8">
        <v>0.42299999999999999</v>
      </c>
      <c r="L5261" s="8">
        <v>0.79300000000000004</v>
      </c>
      <c r="M5261" s="7">
        <v>44</v>
      </c>
      <c r="N5261" s="7">
        <v>182</v>
      </c>
      <c r="O5261" s="7">
        <v>156</v>
      </c>
      <c r="P5261" s="7">
        <v>24</v>
      </c>
      <c r="Q5261" s="7">
        <v>46</v>
      </c>
      <c r="R5261" s="7">
        <v>9</v>
      </c>
      <c r="S5261" s="7">
        <v>1</v>
      </c>
      <c r="T5261" s="7">
        <v>3</v>
      </c>
      <c r="U5261" s="7">
        <v>27</v>
      </c>
      <c r="V5261" s="7">
        <v>11</v>
      </c>
      <c r="W5261" s="7">
        <v>10</v>
      </c>
      <c r="X5261" s="7">
        <v>39</v>
      </c>
      <c r="Y5261" s="7">
        <v>7</v>
      </c>
      <c r="Z5261" s="7">
        <v>4</v>
      </c>
      <c r="AA5261"/>
    </row>
    <row r="5262" spans="1:27" x14ac:dyDescent="0.25">
      <c r="A5262" s="24" t="str">
        <f t="shared" si="250"/>
        <v/>
      </c>
      <c r="B5262" s="24" t="str">
        <f t="shared" si="248"/>
        <v/>
      </c>
      <c r="C5262" s="24" t="str">
        <f t="shared" si="249"/>
        <v/>
      </c>
      <c r="D5262" s="24">
        <v>2026</v>
      </c>
      <c r="E5262" s="7" t="s">
        <v>5585</v>
      </c>
      <c r="F5262" s="7" t="s">
        <v>5582</v>
      </c>
      <c r="G5262" s="7" t="s">
        <v>37</v>
      </c>
      <c r="H5262" s="7" t="s">
        <v>30</v>
      </c>
      <c r="I5262" s="8">
        <v>0.28699999999999998</v>
      </c>
      <c r="J5262" s="8">
        <v>0.39200000000000002</v>
      </c>
      <c r="K5262" s="8">
        <v>0.46700000000000003</v>
      </c>
      <c r="L5262" s="8">
        <v>0.85899999999999999</v>
      </c>
      <c r="M5262" s="7">
        <v>48</v>
      </c>
      <c r="N5262" s="7">
        <v>199</v>
      </c>
      <c r="O5262" s="7">
        <v>167</v>
      </c>
      <c r="P5262" s="7">
        <v>22</v>
      </c>
      <c r="Q5262" s="7">
        <v>48</v>
      </c>
      <c r="R5262" s="7">
        <v>14</v>
      </c>
      <c r="S5262" s="7">
        <v>2</v>
      </c>
      <c r="T5262" s="7">
        <v>4</v>
      </c>
      <c r="U5262" s="7">
        <v>34</v>
      </c>
      <c r="V5262" s="7">
        <v>11</v>
      </c>
      <c r="W5262" s="7">
        <v>19</v>
      </c>
      <c r="X5262" s="7">
        <v>35</v>
      </c>
      <c r="Y5262" s="7">
        <v>5</v>
      </c>
      <c r="Z5262" s="7">
        <v>2</v>
      </c>
      <c r="AA5262"/>
    </row>
    <row r="5263" spans="1:27" x14ac:dyDescent="0.25">
      <c r="A5263" s="24">
        <f t="shared" si="250"/>
        <v>1</v>
      </c>
      <c r="B5263" s="24" t="str">
        <f t="shared" si="248"/>
        <v/>
      </c>
      <c r="C5263" s="24" t="str">
        <f t="shared" si="249"/>
        <v/>
      </c>
      <c r="D5263" s="24">
        <v>2026</v>
      </c>
      <c r="E5263" s="7" t="s">
        <v>5586</v>
      </c>
      <c r="F5263" s="7" t="s">
        <v>5582</v>
      </c>
      <c r="G5263" s="7" t="s">
        <v>29</v>
      </c>
      <c r="H5263" s="7" t="s">
        <v>38</v>
      </c>
      <c r="I5263" s="8">
        <v>0.252</v>
      </c>
      <c r="J5263" s="8">
        <v>0.35199999999999998</v>
      </c>
      <c r="K5263" s="8">
        <v>0.439</v>
      </c>
      <c r="L5263" s="8">
        <v>0.79100000000000004</v>
      </c>
      <c r="M5263" s="7">
        <v>48</v>
      </c>
      <c r="N5263" s="7">
        <v>146</v>
      </c>
      <c r="O5263" s="7">
        <v>123</v>
      </c>
      <c r="P5263" s="7">
        <v>20</v>
      </c>
      <c r="Q5263" s="7">
        <v>31</v>
      </c>
      <c r="R5263" s="7">
        <v>16</v>
      </c>
      <c r="S5263" s="7">
        <v>2</v>
      </c>
      <c r="T5263" s="7">
        <v>1</v>
      </c>
      <c r="U5263" s="7">
        <v>13</v>
      </c>
      <c r="V5263" s="7">
        <v>8</v>
      </c>
      <c r="W5263" s="7">
        <v>12</v>
      </c>
      <c r="X5263" s="7">
        <v>24</v>
      </c>
      <c r="Y5263" s="7">
        <v>0</v>
      </c>
      <c r="Z5263" s="7">
        <v>0</v>
      </c>
      <c r="AA5263"/>
    </row>
    <row r="5264" spans="1:27" x14ac:dyDescent="0.25">
      <c r="A5264" s="24" t="str">
        <f t="shared" si="250"/>
        <v/>
      </c>
      <c r="B5264" s="24" t="str">
        <f t="shared" si="248"/>
        <v/>
      </c>
      <c r="C5264" s="24" t="str">
        <f t="shared" si="249"/>
        <v/>
      </c>
      <c r="D5264" s="24">
        <v>2026</v>
      </c>
      <c r="E5264" s="7" t="s">
        <v>5587</v>
      </c>
      <c r="F5264" s="7" t="s">
        <v>5582</v>
      </c>
      <c r="G5264" s="7" t="s">
        <v>24</v>
      </c>
      <c r="H5264" s="7" t="s">
        <v>27</v>
      </c>
      <c r="I5264" s="8">
        <v>0.25</v>
      </c>
      <c r="J5264" s="8">
        <v>0.32</v>
      </c>
      <c r="K5264" s="8">
        <v>0.379</v>
      </c>
      <c r="L5264" s="8">
        <v>0.69899999999999995</v>
      </c>
      <c r="M5264" s="7">
        <v>47</v>
      </c>
      <c r="N5264" s="7">
        <v>150</v>
      </c>
      <c r="O5264" s="7">
        <v>132</v>
      </c>
      <c r="P5264" s="7">
        <v>18</v>
      </c>
      <c r="Q5264" s="7">
        <v>33</v>
      </c>
      <c r="R5264" s="7">
        <v>6</v>
      </c>
      <c r="S5264" s="7">
        <v>4</v>
      </c>
      <c r="T5264" s="7">
        <v>1</v>
      </c>
      <c r="U5264" s="7">
        <v>7</v>
      </c>
      <c r="V5264" s="7">
        <v>3</v>
      </c>
      <c r="W5264" s="7">
        <v>11</v>
      </c>
      <c r="X5264" s="7">
        <v>44</v>
      </c>
      <c r="Y5264" s="7">
        <v>12</v>
      </c>
      <c r="Z5264" s="7">
        <v>1</v>
      </c>
      <c r="AA5264"/>
    </row>
    <row r="5265" spans="1:27" x14ac:dyDescent="0.25">
      <c r="A5265" s="24">
        <f t="shared" si="250"/>
        <v>1</v>
      </c>
      <c r="B5265" s="24" t="str">
        <f t="shared" si="248"/>
        <v/>
      </c>
      <c r="C5265" s="24" t="str">
        <f t="shared" si="249"/>
        <v/>
      </c>
      <c r="D5265" s="24">
        <v>2026</v>
      </c>
      <c r="E5265" s="7" t="s">
        <v>5588</v>
      </c>
      <c r="F5265" s="7" t="s">
        <v>5582</v>
      </c>
      <c r="G5265" s="7" t="s">
        <v>29</v>
      </c>
      <c r="H5265" s="7" t="s">
        <v>42</v>
      </c>
      <c r="I5265" s="8">
        <v>0.23499999999999999</v>
      </c>
      <c r="J5265" s="8">
        <v>0.36799999999999999</v>
      </c>
      <c r="K5265" s="8">
        <v>0.374</v>
      </c>
      <c r="L5265" s="8">
        <v>0.74299999999999999</v>
      </c>
      <c r="M5265" s="7">
        <v>51</v>
      </c>
      <c r="N5265" s="7">
        <v>232</v>
      </c>
      <c r="O5265" s="7">
        <v>187</v>
      </c>
      <c r="P5265" s="7">
        <v>48</v>
      </c>
      <c r="Q5265" s="7">
        <v>44</v>
      </c>
      <c r="R5265" s="7">
        <v>11</v>
      </c>
      <c r="S5265" s="7">
        <v>0</v>
      </c>
      <c r="T5265" s="7">
        <v>5</v>
      </c>
      <c r="U5265" s="7">
        <v>19</v>
      </c>
      <c r="V5265" s="7">
        <v>7</v>
      </c>
      <c r="W5265" s="7">
        <v>33</v>
      </c>
      <c r="X5265" s="7">
        <v>30</v>
      </c>
      <c r="Y5265" s="7">
        <v>5</v>
      </c>
      <c r="Z5265" s="7">
        <v>3</v>
      </c>
      <c r="AA5265"/>
    </row>
    <row r="5266" spans="1:27" x14ac:dyDescent="0.25">
      <c r="A5266" s="24">
        <f t="shared" si="250"/>
        <v>1</v>
      </c>
      <c r="B5266" s="24" t="str">
        <f t="shared" si="248"/>
        <v/>
      </c>
      <c r="C5266" s="24" t="str">
        <f t="shared" si="249"/>
        <v/>
      </c>
      <c r="D5266" s="24">
        <v>2026</v>
      </c>
      <c r="E5266" s="7" t="s">
        <v>5589</v>
      </c>
      <c r="F5266" s="7" t="s">
        <v>5582</v>
      </c>
      <c r="G5266" s="7" t="s">
        <v>29</v>
      </c>
      <c r="H5266" s="7" t="s">
        <v>25</v>
      </c>
      <c r="I5266" s="8">
        <v>0.33300000000000002</v>
      </c>
      <c r="J5266" s="8">
        <v>0.42</v>
      </c>
      <c r="K5266" s="8">
        <v>0.5</v>
      </c>
      <c r="L5266" s="8">
        <v>0.92</v>
      </c>
      <c r="M5266" s="7">
        <v>39</v>
      </c>
      <c r="N5266" s="7">
        <v>159</v>
      </c>
      <c r="O5266" s="7">
        <v>132</v>
      </c>
      <c r="P5266" s="7">
        <v>23</v>
      </c>
      <c r="Q5266" s="7">
        <v>44</v>
      </c>
      <c r="R5266" s="7">
        <v>10</v>
      </c>
      <c r="S5266" s="7">
        <v>0</v>
      </c>
      <c r="T5266" s="7">
        <v>4</v>
      </c>
      <c r="U5266" s="7">
        <v>25</v>
      </c>
      <c r="V5266" s="7">
        <v>12</v>
      </c>
      <c r="W5266" s="7">
        <v>10</v>
      </c>
      <c r="X5266" s="7">
        <v>21</v>
      </c>
      <c r="Y5266" s="7">
        <v>4</v>
      </c>
      <c r="Z5266" s="7">
        <v>2</v>
      </c>
      <c r="AA5266"/>
    </row>
    <row r="5267" spans="1:27" x14ac:dyDescent="0.25">
      <c r="A5267" s="24" t="str">
        <f t="shared" si="250"/>
        <v/>
      </c>
      <c r="B5267" s="24" t="str">
        <f t="shared" si="248"/>
        <v/>
      </c>
      <c r="C5267" s="24" t="str">
        <f t="shared" si="249"/>
        <v/>
      </c>
      <c r="D5267" s="24">
        <v>2026</v>
      </c>
      <c r="E5267" s="7" t="s">
        <v>5590</v>
      </c>
      <c r="F5267" s="7" t="s">
        <v>5582</v>
      </c>
      <c r="G5267" s="7" t="s">
        <v>24</v>
      </c>
      <c r="H5267" s="7" t="s">
        <v>38</v>
      </c>
      <c r="I5267" s="8">
        <v>0.33300000000000002</v>
      </c>
      <c r="J5267" s="8">
        <v>0.40699999999999997</v>
      </c>
      <c r="K5267" s="8">
        <v>0.45800000000000002</v>
      </c>
      <c r="L5267" s="8">
        <v>0.86599999999999999</v>
      </c>
      <c r="M5267" s="7">
        <v>15</v>
      </c>
      <c r="N5267" s="7">
        <v>27</v>
      </c>
      <c r="O5267" s="7">
        <v>24</v>
      </c>
      <c r="P5267" s="7">
        <v>1</v>
      </c>
      <c r="Q5267" s="7">
        <v>8</v>
      </c>
      <c r="R5267" s="7">
        <v>0</v>
      </c>
      <c r="S5267" s="7">
        <v>0</v>
      </c>
      <c r="T5267" s="7">
        <v>1</v>
      </c>
      <c r="U5267" s="7">
        <v>6</v>
      </c>
      <c r="V5267" s="7">
        <v>0</v>
      </c>
      <c r="W5267" s="7">
        <v>3</v>
      </c>
      <c r="X5267" s="7">
        <v>9</v>
      </c>
      <c r="Y5267" s="7">
        <v>2</v>
      </c>
      <c r="Z5267" s="7">
        <v>1</v>
      </c>
      <c r="AA5267"/>
    </row>
    <row r="5268" spans="1:27" x14ac:dyDescent="0.25">
      <c r="A5268" s="24" t="str">
        <f t="shared" si="250"/>
        <v/>
      </c>
      <c r="B5268" s="24" t="str">
        <f t="shared" si="248"/>
        <v/>
      </c>
      <c r="C5268" s="24" t="str">
        <f t="shared" si="249"/>
        <v/>
      </c>
      <c r="D5268" s="24">
        <v>2026</v>
      </c>
      <c r="E5268" s="7" t="s">
        <v>5591</v>
      </c>
      <c r="F5268" s="7" t="s">
        <v>5582</v>
      </c>
      <c r="G5268" s="7" t="s">
        <v>24</v>
      </c>
      <c r="H5268" s="7" t="s">
        <v>38</v>
      </c>
      <c r="I5268" s="8">
        <v>0.30299999999999999</v>
      </c>
      <c r="J5268" s="8">
        <v>0.39300000000000002</v>
      </c>
      <c r="K5268" s="8">
        <v>0.67100000000000004</v>
      </c>
      <c r="L5268" s="8">
        <v>1.0640000000000001</v>
      </c>
      <c r="M5268" s="7">
        <v>26</v>
      </c>
      <c r="N5268" s="7">
        <v>89</v>
      </c>
      <c r="O5268" s="7">
        <v>76</v>
      </c>
      <c r="P5268" s="7">
        <v>12</v>
      </c>
      <c r="Q5268" s="7">
        <v>23</v>
      </c>
      <c r="R5268" s="7">
        <v>8</v>
      </c>
      <c r="S5268" s="7">
        <v>1</v>
      </c>
      <c r="T5268" s="7">
        <v>6</v>
      </c>
      <c r="U5268" s="7">
        <v>23</v>
      </c>
      <c r="V5268" s="7">
        <v>4</v>
      </c>
      <c r="W5268" s="7">
        <v>8</v>
      </c>
      <c r="X5268" s="7">
        <v>33</v>
      </c>
      <c r="Y5268" s="7">
        <v>0</v>
      </c>
      <c r="Z5268" s="7">
        <v>1</v>
      </c>
      <c r="AA5268"/>
    </row>
    <row r="5269" spans="1:27" x14ac:dyDescent="0.25">
      <c r="A5269" s="24" t="str">
        <f t="shared" si="250"/>
        <v/>
      </c>
      <c r="B5269" s="24" t="str">
        <f t="shared" si="248"/>
        <v/>
      </c>
      <c r="C5269" s="24" t="str">
        <f t="shared" si="249"/>
        <v/>
      </c>
      <c r="D5269" s="24">
        <v>2026</v>
      </c>
      <c r="E5269" s="7" t="s">
        <v>5592</v>
      </c>
      <c r="F5269" s="7" t="s">
        <v>5582</v>
      </c>
      <c r="G5269" s="7" t="s">
        <v>37</v>
      </c>
      <c r="H5269" s="7" t="s">
        <v>30</v>
      </c>
      <c r="I5269" s="8">
        <v>0.25600000000000001</v>
      </c>
      <c r="J5269" s="8">
        <v>0.33300000000000002</v>
      </c>
      <c r="K5269" s="8">
        <v>0.41899999999999998</v>
      </c>
      <c r="L5269" s="8">
        <v>0.752</v>
      </c>
      <c r="M5269" s="7">
        <v>34</v>
      </c>
      <c r="N5269" s="7">
        <v>103</v>
      </c>
      <c r="O5269" s="7">
        <v>86</v>
      </c>
      <c r="P5269" s="7">
        <v>17</v>
      </c>
      <c r="Q5269" s="7">
        <v>22</v>
      </c>
      <c r="R5269" s="7">
        <v>6</v>
      </c>
      <c r="S5269" s="7">
        <v>4</v>
      </c>
      <c r="T5269" s="7">
        <v>0</v>
      </c>
      <c r="U5269" s="7">
        <v>9</v>
      </c>
      <c r="V5269" s="7">
        <v>3</v>
      </c>
      <c r="W5269" s="7">
        <v>8</v>
      </c>
      <c r="X5269" s="7">
        <v>21</v>
      </c>
      <c r="Y5269" s="7">
        <v>4</v>
      </c>
      <c r="Z5269" s="7">
        <v>0</v>
      </c>
      <c r="AA5269"/>
    </row>
    <row r="5270" spans="1:27" x14ac:dyDescent="0.25">
      <c r="A5270" s="24" t="str">
        <f t="shared" si="250"/>
        <v/>
      </c>
      <c r="B5270" s="24" t="str">
        <f t="shared" si="248"/>
        <v/>
      </c>
      <c r="C5270" s="24" t="str">
        <f t="shared" si="249"/>
        <v/>
      </c>
      <c r="D5270" s="24">
        <v>2026</v>
      </c>
      <c r="E5270" s="7" t="s">
        <v>5593</v>
      </c>
      <c r="F5270" s="7" t="s">
        <v>5582</v>
      </c>
      <c r="G5270" s="7" t="s">
        <v>47</v>
      </c>
      <c r="H5270" s="7" t="s">
        <v>33</v>
      </c>
      <c r="I5270" s="8">
        <v>0.217</v>
      </c>
      <c r="J5270" s="8">
        <v>0.30599999999999999</v>
      </c>
      <c r="K5270" s="8">
        <v>0.35799999999999998</v>
      </c>
      <c r="L5270" s="8">
        <v>0.66400000000000003</v>
      </c>
      <c r="M5270" s="7">
        <v>40</v>
      </c>
      <c r="N5270" s="7">
        <v>121</v>
      </c>
      <c r="O5270" s="7">
        <v>106</v>
      </c>
      <c r="P5270" s="7">
        <v>16</v>
      </c>
      <c r="Q5270" s="7">
        <v>23</v>
      </c>
      <c r="R5270" s="7">
        <v>1</v>
      </c>
      <c r="S5270" s="7">
        <v>1</v>
      </c>
      <c r="T5270" s="7">
        <v>4</v>
      </c>
      <c r="U5270" s="7">
        <v>14</v>
      </c>
      <c r="V5270" s="7">
        <v>2</v>
      </c>
      <c r="W5270" s="7">
        <v>12</v>
      </c>
      <c r="X5270" s="7">
        <v>40</v>
      </c>
      <c r="Y5270" s="7">
        <v>1</v>
      </c>
      <c r="Z5270" s="7">
        <v>2</v>
      </c>
      <c r="AA5270"/>
    </row>
    <row r="5271" spans="1:27" x14ac:dyDescent="0.25">
      <c r="A5271" s="24" t="str">
        <f t="shared" si="250"/>
        <v/>
      </c>
      <c r="B5271" s="24" t="str">
        <f t="shared" si="248"/>
        <v/>
      </c>
      <c r="C5271" s="24" t="str">
        <f t="shared" si="249"/>
        <v/>
      </c>
      <c r="D5271" s="24">
        <v>2026</v>
      </c>
      <c r="E5271" s="7" t="s">
        <v>5594</v>
      </c>
      <c r="F5271" s="7" t="s">
        <v>5582</v>
      </c>
      <c r="G5271" s="7" t="s">
        <v>47</v>
      </c>
      <c r="H5271" s="7" t="s">
        <v>30</v>
      </c>
      <c r="I5271" s="8">
        <v>0.217</v>
      </c>
      <c r="J5271" s="8">
        <v>0.308</v>
      </c>
      <c r="K5271" s="8">
        <v>0.26100000000000001</v>
      </c>
      <c r="L5271" s="8">
        <v>0.56899999999999995</v>
      </c>
      <c r="M5271" s="7">
        <v>15</v>
      </c>
      <c r="N5271" s="7">
        <v>26</v>
      </c>
      <c r="O5271" s="7">
        <v>23</v>
      </c>
      <c r="P5271" s="7">
        <v>2</v>
      </c>
      <c r="Q5271" s="7">
        <v>5</v>
      </c>
      <c r="R5271" s="7">
        <v>1</v>
      </c>
      <c r="S5271" s="7">
        <v>0</v>
      </c>
      <c r="T5271" s="7">
        <v>0</v>
      </c>
      <c r="U5271" s="7">
        <v>4</v>
      </c>
      <c r="V5271" s="7">
        <v>1</v>
      </c>
      <c r="W5271" s="7">
        <v>2</v>
      </c>
      <c r="X5271" s="7">
        <v>6</v>
      </c>
      <c r="Y5271" s="7">
        <v>0</v>
      </c>
      <c r="Z5271" s="7">
        <v>0</v>
      </c>
      <c r="AA5271"/>
    </row>
    <row r="5272" spans="1:27" x14ac:dyDescent="0.25">
      <c r="A5272" s="24" t="str">
        <f t="shared" si="250"/>
        <v/>
      </c>
      <c r="B5272" s="24" t="str">
        <f t="shared" si="248"/>
        <v/>
      </c>
      <c r="C5272" s="24" t="str">
        <f t="shared" si="249"/>
        <v/>
      </c>
      <c r="D5272" s="24">
        <v>2026</v>
      </c>
      <c r="E5272" s="7" t="s">
        <v>5595</v>
      </c>
      <c r="F5272" s="7" t="s">
        <v>5582</v>
      </c>
      <c r="G5272" s="7" t="s">
        <v>47</v>
      </c>
      <c r="H5272" s="7" t="s">
        <v>64</v>
      </c>
      <c r="I5272" s="8">
        <v>0.2</v>
      </c>
      <c r="J5272" s="8">
        <v>0.38500000000000001</v>
      </c>
      <c r="K5272" s="8">
        <v>0.4</v>
      </c>
      <c r="L5272" s="8">
        <v>0.78500000000000003</v>
      </c>
      <c r="M5272" s="7">
        <v>6</v>
      </c>
      <c r="N5272" s="7">
        <v>17</v>
      </c>
      <c r="O5272" s="7">
        <v>10</v>
      </c>
      <c r="P5272" s="7">
        <v>2</v>
      </c>
      <c r="Q5272" s="7">
        <v>2</v>
      </c>
      <c r="R5272" s="7">
        <v>2</v>
      </c>
      <c r="S5272" s="7">
        <v>0</v>
      </c>
      <c r="T5272" s="7">
        <v>0</v>
      </c>
      <c r="U5272" s="7">
        <v>0</v>
      </c>
      <c r="V5272" s="7">
        <v>0</v>
      </c>
      <c r="W5272" s="7">
        <v>3</v>
      </c>
      <c r="X5272" s="7">
        <v>2</v>
      </c>
      <c r="Y5272" s="7">
        <v>0</v>
      </c>
      <c r="Z5272" s="7">
        <v>0</v>
      </c>
      <c r="AA5272"/>
    </row>
    <row r="5273" spans="1:27" x14ac:dyDescent="0.25">
      <c r="A5273" s="24" t="str">
        <f t="shared" si="250"/>
        <v/>
      </c>
      <c r="B5273" s="24" t="str">
        <f t="shared" si="248"/>
        <v/>
      </c>
      <c r="C5273" s="24" t="str">
        <f t="shared" si="249"/>
        <v/>
      </c>
      <c r="D5273" s="24">
        <v>2026</v>
      </c>
      <c r="E5273" s="7" t="s">
        <v>5596</v>
      </c>
      <c r="F5273" s="7" t="s">
        <v>5582</v>
      </c>
      <c r="G5273" s="7" t="s">
        <v>47</v>
      </c>
      <c r="H5273" s="7" t="s">
        <v>35</v>
      </c>
      <c r="I5273" s="8">
        <v>0.17599999999999999</v>
      </c>
      <c r="J5273" s="8">
        <v>0.222</v>
      </c>
      <c r="K5273" s="8">
        <v>0.35299999999999998</v>
      </c>
      <c r="L5273" s="8">
        <v>0.57499999999999996</v>
      </c>
      <c r="M5273" s="7">
        <v>11</v>
      </c>
      <c r="N5273" s="7">
        <v>18</v>
      </c>
      <c r="O5273" s="7">
        <v>17</v>
      </c>
      <c r="P5273" s="7">
        <v>0</v>
      </c>
      <c r="Q5273" s="7">
        <v>3</v>
      </c>
      <c r="R5273" s="7">
        <v>1</v>
      </c>
      <c r="S5273" s="7">
        <v>1</v>
      </c>
      <c r="T5273" s="7">
        <v>0</v>
      </c>
      <c r="U5273" s="7">
        <v>0</v>
      </c>
      <c r="V5273" s="7">
        <v>1</v>
      </c>
      <c r="W5273" s="7">
        <v>0</v>
      </c>
      <c r="X5273" s="7">
        <v>1</v>
      </c>
      <c r="Y5273" s="7">
        <v>0</v>
      </c>
      <c r="Z5273" s="7">
        <v>0</v>
      </c>
      <c r="AA5273"/>
    </row>
    <row r="5274" spans="1:27" x14ac:dyDescent="0.25">
      <c r="A5274" s="24" t="str">
        <f t="shared" si="250"/>
        <v/>
      </c>
      <c r="B5274" s="24" t="str">
        <f t="shared" si="248"/>
        <v/>
      </c>
      <c r="C5274" s="24" t="str">
        <f t="shared" si="249"/>
        <v/>
      </c>
      <c r="D5274" s="24">
        <v>2026</v>
      </c>
      <c r="E5274" s="7" t="s">
        <v>5597</v>
      </c>
      <c r="F5274" s="7" t="s">
        <v>5582</v>
      </c>
      <c r="G5274" s="7" t="s">
        <v>47</v>
      </c>
      <c r="H5274" s="7" t="s">
        <v>25</v>
      </c>
      <c r="I5274" s="8">
        <v>0.17100000000000001</v>
      </c>
      <c r="J5274" s="8">
        <v>0.26800000000000002</v>
      </c>
      <c r="K5274" s="8">
        <v>0.17100000000000001</v>
      </c>
      <c r="L5274" s="8">
        <v>0.44</v>
      </c>
      <c r="M5274" s="7">
        <v>21</v>
      </c>
      <c r="N5274" s="7">
        <v>42</v>
      </c>
      <c r="O5274" s="7">
        <v>35</v>
      </c>
      <c r="P5274" s="7">
        <v>3</v>
      </c>
      <c r="Q5274" s="7">
        <v>6</v>
      </c>
      <c r="R5274" s="7">
        <v>0</v>
      </c>
      <c r="S5274" s="7">
        <v>0</v>
      </c>
      <c r="T5274" s="7">
        <v>0</v>
      </c>
      <c r="U5274" s="7">
        <v>2</v>
      </c>
      <c r="V5274" s="7">
        <v>0</v>
      </c>
      <c r="W5274" s="7">
        <v>5</v>
      </c>
      <c r="X5274" s="7">
        <v>11</v>
      </c>
      <c r="Y5274" s="7">
        <v>0</v>
      </c>
      <c r="Z5274" s="7">
        <v>0</v>
      </c>
      <c r="AA5274"/>
    </row>
    <row r="5275" spans="1:27" x14ac:dyDescent="0.25">
      <c r="A5275" s="24" t="str">
        <f t="shared" si="250"/>
        <v/>
      </c>
      <c r="B5275" s="24" t="str">
        <f t="shared" si="248"/>
        <v/>
      </c>
      <c r="C5275" s="24" t="str">
        <f t="shared" si="249"/>
        <v/>
      </c>
      <c r="D5275" s="24">
        <v>2026</v>
      </c>
      <c r="E5275" s="7" t="s">
        <v>5598</v>
      </c>
      <c r="F5275" s="7" t="s">
        <v>5582</v>
      </c>
      <c r="G5275" s="7" t="s">
        <v>37</v>
      </c>
      <c r="H5275" s="7" t="s">
        <v>33</v>
      </c>
      <c r="I5275" s="8">
        <v>0.14599999999999999</v>
      </c>
      <c r="J5275" s="8">
        <v>0.22600000000000001</v>
      </c>
      <c r="K5275" s="8">
        <v>0.27100000000000002</v>
      </c>
      <c r="L5275" s="8">
        <v>0.497</v>
      </c>
      <c r="M5275" s="7">
        <v>35</v>
      </c>
      <c r="N5275" s="7">
        <v>106</v>
      </c>
      <c r="O5275" s="7">
        <v>96</v>
      </c>
      <c r="P5275" s="7">
        <v>13</v>
      </c>
      <c r="Q5275" s="7">
        <v>14</v>
      </c>
      <c r="R5275" s="7">
        <v>4</v>
      </c>
      <c r="S5275" s="7">
        <v>1</v>
      </c>
      <c r="T5275" s="7">
        <v>2</v>
      </c>
      <c r="U5275" s="7">
        <v>8</v>
      </c>
      <c r="V5275" s="7">
        <v>4</v>
      </c>
      <c r="W5275" s="7">
        <v>6</v>
      </c>
      <c r="X5275" s="7">
        <v>40</v>
      </c>
      <c r="Y5275" s="7">
        <v>3</v>
      </c>
      <c r="Z5275" s="7">
        <v>0</v>
      </c>
      <c r="AA5275"/>
    </row>
    <row r="5276" spans="1:27" x14ac:dyDescent="0.25">
      <c r="A5276" s="24" t="str">
        <f t="shared" si="250"/>
        <v/>
      </c>
      <c r="B5276" s="24" t="str">
        <f t="shared" si="248"/>
        <v/>
      </c>
      <c r="C5276" s="24" t="str">
        <f t="shared" si="249"/>
        <v/>
      </c>
      <c r="D5276" s="24">
        <v>2026</v>
      </c>
      <c r="E5276" s="7" t="s">
        <v>5599</v>
      </c>
      <c r="F5276" s="7" t="s">
        <v>5582</v>
      </c>
      <c r="G5276" s="7" t="s">
        <v>37</v>
      </c>
      <c r="H5276" s="7" t="s">
        <v>25</v>
      </c>
      <c r="I5276" s="8">
        <v>0.13600000000000001</v>
      </c>
      <c r="J5276" s="8">
        <v>0.24</v>
      </c>
      <c r="K5276" s="8">
        <v>0.13600000000000001</v>
      </c>
      <c r="L5276" s="8">
        <v>0.376</v>
      </c>
      <c r="M5276" s="7">
        <v>13</v>
      </c>
      <c r="N5276" s="7">
        <v>25</v>
      </c>
      <c r="O5276" s="7">
        <v>22</v>
      </c>
      <c r="P5276" s="7">
        <v>1</v>
      </c>
      <c r="Q5276" s="7">
        <v>3</v>
      </c>
      <c r="R5276" s="7">
        <v>0</v>
      </c>
      <c r="S5276" s="7">
        <v>0</v>
      </c>
      <c r="T5276" s="7">
        <v>0</v>
      </c>
      <c r="U5276" s="7">
        <v>1</v>
      </c>
      <c r="V5276" s="7">
        <v>1</v>
      </c>
      <c r="W5276" s="7">
        <v>2</v>
      </c>
      <c r="X5276" s="7">
        <v>4</v>
      </c>
      <c r="Y5276" s="7">
        <v>0</v>
      </c>
      <c r="Z5276" s="7">
        <v>0</v>
      </c>
      <c r="AA5276"/>
    </row>
    <row r="5277" spans="1:27" x14ac:dyDescent="0.25">
      <c r="A5277" s="24" t="str">
        <f t="shared" si="250"/>
        <v/>
      </c>
      <c r="B5277" s="24" t="str">
        <f t="shared" si="248"/>
        <v/>
      </c>
      <c r="C5277" s="24" t="str">
        <f t="shared" si="249"/>
        <v/>
      </c>
      <c r="D5277" s="24">
        <v>2026</v>
      </c>
      <c r="E5277" s="7" t="s">
        <v>5600</v>
      </c>
      <c r="F5277" s="7" t="s">
        <v>5582</v>
      </c>
      <c r="G5277" s="7" t="s">
        <v>24</v>
      </c>
      <c r="H5277" s="7" t="s">
        <v>42</v>
      </c>
      <c r="I5277" s="8">
        <v>5.2999999999999999E-2</v>
      </c>
      <c r="J5277" s="8">
        <v>0.1</v>
      </c>
      <c r="K5277" s="8">
        <v>5.2999999999999999E-2</v>
      </c>
      <c r="L5277" s="8">
        <v>0.153</v>
      </c>
      <c r="M5277" s="7">
        <v>12</v>
      </c>
      <c r="N5277" s="7">
        <v>20</v>
      </c>
      <c r="O5277" s="7">
        <v>19</v>
      </c>
      <c r="P5277" s="7">
        <v>3</v>
      </c>
      <c r="Q5277" s="7">
        <v>1</v>
      </c>
      <c r="R5277" s="7">
        <v>0</v>
      </c>
      <c r="S5277" s="7">
        <v>0</v>
      </c>
      <c r="T5277" s="7">
        <v>0</v>
      </c>
      <c r="U5277" s="7">
        <v>0</v>
      </c>
      <c r="V5277" s="7">
        <v>0</v>
      </c>
      <c r="W5277" s="7">
        <v>1</v>
      </c>
      <c r="X5277" s="7">
        <v>8</v>
      </c>
      <c r="Y5277" s="7">
        <v>0</v>
      </c>
      <c r="Z5277" s="7">
        <v>0</v>
      </c>
      <c r="AA5277"/>
    </row>
    <row r="5278" spans="1:27" x14ac:dyDescent="0.25">
      <c r="A5278" s="24" t="str">
        <f t="shared" si="250"/>
        <v/>
      </c>
      <c r="B5278" s="24" t="str">
        <f t="shared" si="248"/>
        <v/>
      </c>
      <c r="C5278" s="24" t="str">
        <f t="shared" si="249"/>
        <v/>
      </c>
      <c r="D5278" s="24">
        <v>2026</v>
      </c>
      <c r="E5278" s="7" t="s">
        <v>5601</v>
      </c>
      <c r="F5278" s="7" t="s">
        <v>5582</v>
      </c>
      <c r="G5278" s="7" t="s">
        <v>47</v>
      </c>
      <c r="H5278" s="7" t="s">
        <v>64</v>
      </c>
      <c r="I5278" s="8">
        <v>0</v>
      </c>
      <c r="J5278" s="8">
        <v>0</v>
      </c>
      <c r="K5278" s="8">
        <v>0</v>
      </c>
      <c r="L5278" s="8">
        <v>0</v>
      </c>
      <c r="M5278" s="7">
        <v>4</v>
      </c>
      <c r="N5278" s="7">
        <v>4</v>
      </c>
      <c r="O5278" s="7">
        <v>4</v>
      </c>
      <c r="P5278" s="7">
        <v>0</v>
      </c>
      <c r="Q5278" s="7">
        <v>0</v>
      </c>
      <c r="R5278" s="7">
        <v>0</v>
      </c>
      <c r="S5278" s="7">
        <v>0</v>
      </c>
      <c r="T5278" s="7">
        <v>0</v>
      </c>
      <c r="U5278" s="7">
        <v>0</v>
      </c>
      <c r="V5278" s="7">
        <v>0</v>
      </c>
      <c r="W5278" s="7">
        <v>0</v>
      </c>
      <c r="X5278" s="7">
        <v>3</v>
      </c>
      <c r="Y5278" s="7">
        <v>0</v>
      </c>
      <c r="Z5278" s="7">
        <v>0</v>
      </c>
      <c r="AA5278"/>
    </row>
    <row r="5279" spans="1:27" x14ac:dyDescent="0.25">
      <c r="A5279" s="24" t="str">
        <f t="shared" si="250"/>
        <v/>
      </c>
      <c r="B5279" s="24" t="str">
        <f t="shared" si="248"/>
        <v/>
      </c>
      <c r="C5279" s="24" t="str">
        <f t="shared" si="249"/>
        <v/>
      </c>
      <c r="D5279" s="24">
        <v>2026</v>
      </c>
      <c r="E5279" s="7" t="s">
        <v>5602</v>
      </c>
      <c r="F5279" s="7" t="s">
        <v>5582</v>
      </c>
      <c r="G5279" s="7" t="s">
        <v>37</v>
      </c>
      <c r="H5279" s="7" t="s">
        <v>42</v>
      </c>
      <c r="I5279" s="8">
        <v>0</v>
      </c>
      <c r="J5279" s="8">
        <v>0</v>
      </c>
      <c r="K5279" s="8">
        <v>0</v>
      </c>
      <c r="L5279" s="8">
        <v>0</v>
      </c>
      <c r="M5279" s="7">
        <v>2</v>
      </c>
      <c r="N5279" s="7">
        <v>3</v>
      </c>
      <c r="O5279" s="7">
        <v>3</v>
      </c>
      <c r="P5279" s="7">
        <v>0</v>
      </c>
      <c r="Q5279" s="7">
        <v>0</v>
      </c>
      <c r="R5279" s="7">
        <v>0</v>
      </c>
      <c r="S5279" s="7">
        <v>0</v>
      </c>
      <c r="T5279" s="7">
        <v>0</v>
      </c>
      <c r="U5279" s="7">
        <v>2</v>
      </c>
      <c r="V5279" s="7">
        <v>0</v>
      </c>
      <c r="W5279" s="7">
        <v>0</v>
      </c>
      <c r="X5279" s="7">
        <v>0</v>
      </c>
      <c r="Y5279" s="7">
        <v>0</v>
      </c>
      <c r="Z5279" s="7">
        <v>0</v>
      </c>
      <c r="AA5279"/>
    </row>
    <row r="5280" spans="1:27" x14ac:dyDescent="0.25">
      <c r="A5280" s="24">
        <f t="shared" si="250"/>
        <v>1</v>
      </c>
      <c r="B5280" s="24" t="str">
        <f t="shared" si="248"/>
        <v/>
      </c>
      <c r="C5280" s="24" t="str">
        <f t="shared" si="249"/>
        <v/>
      </c>
      <c r="D5280" s="24">
        <v>2026</v>
      </c>
      <c r="E5280" s="7" t="s">
        <v>5603</v>
      </c>
      <c r="F5280" s="7" t="s">
        <v>5604</v>
      </c>
      <c r="G5280" s="7" t="s">
        <v>32</v>
      </c>
      <c r="H5280" s="7" t="s">
        <v>35</v>
      </c>
      <c r="I5280" s="8">
        <v>0.37</v>
      </c>
      <c r="J5280" s="8">
        <v>0.45700000000000002</v>
      </c>
      <c r="K5280" s="8">
        <v>0.56499999999999995</v>
      </c>
      <c r="L5280" s="8">
        <v>1.0229999999999999</v>
      </c>
      <c r="M5280" s="7">
        <v>49</v>
      </c>
      <c r="N5280" s="7">
        <v>223</v>
      </c>
      <c r="O5280" s="7">
        <v>184</v>
      </c>
      <c r="P5280" s="7">
        <v>35</v>
      </c>
      <c r="Q5280" s="7">
        <v>68</v>
      </c>
      <c r="R5280" s="7">
        <v>16</v>
      </c>
      <c r="S5280" s="7">
        <v>1</v>
      </c>
      <c r="T5280" s="7">
        <v>6</v>
      </c>
      <c r="U5280" s="7">
        <v>51</v>
      </c>
      <c r="V5280" s="7">
        <v>10</v>
      </c>
      <c r="W5280" s="7">
        <v>24</v>
      </c>
      <c r="X5280" s="7">
        <v>32</v>
      </c>
      <c r="Y5280" s="7">
        <v>8</v>
      </c>
      <c r="Z5280" s="7">
        <v>3</v>
      </c>
      <c r="AA5280"/>
    </row>
    <row r="5281" spans="1:27" x14ac:dyDescent="0.25">
      <c r="A5281" s="24" t="str">
        <f t="shared" si="250"/>
        <v/>
      </c>
      <c r="B5281" s="24" t="str">
        <f t="shared" si="248"/>
        <v/>
      </c>
      <c r="C5281" s="24" t="str">
        <f t="shared" si="249"/>
        <v/>
      </c>
      <c r="D5281" s="24">
        <v>2026</v>
      </c>
      <c r="E5281" s="7" t="s">
        <v>5605</v>
      </c>
      <c r="F5281" s="7" t="s">
        <v>5604</v>
      </c>
      <c r="G5281" s="7" t="s">
        <v>24</v>
      </c>
      <c r="H5281" s="7" t="s">
        <v>44</v>
      </c>
      <c r="I5281" s="8">
        <v>0.33</v>
      </c>
      <c r="J5281" s="8">
        <v>0.41599999999999998</v>
      </c>
      <c r="K5281" s="8">
        <v>0.51200000000000001</v>
      </c>
      <c r="L5281" s="8">
        <v>0.92800000000000005</v>
      </c>
      <c r="M5281" s="7">
        <v>51</v>
      </c>
      <c r="N5281" s="7">
        <v>244</v>
      </c>
      <c r="O5281" s="7">
        <v>209</v>
      </c>
      <c r="P5281" s="7">
        <v>48</v>
      </c>
      <c r="Q5281" s="7">
        <v>69</v>
      </c>
      <c r="R5281" s="7">
        <v>14</v>
      </c>
      <c r="S5281" s="7">
        <v>3</v>
      </c>
      <c r="T5281" s="7">
        <v>6</v>
      </c>
      <c r="U5281" s="7">
        <v>36</v>
      </c>
      <c r="V5281" s="7">
        <v>4</v>
      </c>
      <c r="W5281" s="7">
        <v>28</v>
      </c>
      <c r="X5281" s="7">
        <v>55</v>
      </c>
      <c r="Y5281" s="7">
        <v>9</v>
      </c>
      <c r="Z5281" s="7">
        <v>4</v>
      </c>
      <c r="AA5281"/>
    </row>
    <row r="5282" spans="1:27" x14ac:dyDescent="0.25">
      <c r="A5282" s="24">
        <f t="shared" si="250"/>
        <v>1</v>
      </c>
      <c r="B5282" s="24" t="str">
        <f t="shared" si="248"/>
        <v/>
      </c>
      <c r="C5282" s="24" t="str">
        <f t="shared" si="249"/>
        <v/>
      </c>
      <c r="D5282" s="24">
        <v>2026</v>
      </c>
      <c r="E5282" s="7" t="s">
        <v>5606</v>
      </c>
      <c r="F5282" s="7" t="s">
        <v>5604</v>
      </c>
      <c r="G5282" s="7" t="s">
        <v>29</v>
      </c>
      <c r="H5282" s="7" t="s">
        <v>25</v>
      </c>
      <c r="I5282" s="8">
        <v>0.29599999999999999</v>
      </c>
      <c r="J5282" s="8">
        <v>0.36499999999999999</v>
      </c>
      <c r="K5282" s="8">
        <v>0.53900000000000003</v>
      </c>
      <c r="L5282" s="8">
        <v>0.90400000000000003</v>
      </c>
      <c r="M5282" s="7">
        <v>51</v>
      </c>
      <c r="N5282" s="7">
        <v>232</v>
      </c>
      <c r="O5282" s="7">
        <v>206</v>
      </c>
      <c r="P5282" s="7">
        <v>38</v>
      </c>
      <c r="Q5282" s="7">
        <v>61</v>
      </c>
      <c r="R5282" s="7">
        <v>16</v>
      </c>
      <c r="S5282" s="7">
        <v>2</v>
      </c>
      <c r="T5282" s="7">
        <v>10</v>
      </c>
      <c r="U5282" s="7">
        <v>43</v>
      </c>
      <c r="V5282" s="7">
        <v>6</v>
      </c>
      <c r="W5282" s="7">
        <v>17</v>
      </c>
      <c r="X5282" s="7">
        <v>58</v>
      </c>
      <c r="Y5282" s="7">
        <v>7</v>
      </c>
      <c r="Z5282" s="7">
        <v>1</v>
      </c>
      <c r="AA5282"/>
    </row>
    <row r="5283" spans="1:27" x14ac:dyDescent="0.25">
      <c r="A5283" s="24">
        <f t="shared" si="250"/>
        <v>1</v>
      </c>
      <c r="B5283" s="24" t="str">
        <f t="shared" si="248"/>
        <v/>
      </c>
      <c r="C5283" s="24" t="str">
        <f t="shared" si="249"/>
        <v/>
      </c>
      <c r="D5283" s="24">
        <v>2026</v>
      </c>
      <c r="E5283" s="7" t="s">
        <v>5607</v>
      </c>
      <c r="F5283" s="7" t="s">
        <v>5604</v>
      </c>
      <c r="G5283" s="7" t="s">
        <v>29</v>
      </c>
      <c r="H5283" s="7" t="s">
        <v>33</v>
      </c>
      <c r="I5283" s="8">
        <v>0.27700000000000002</v>
      </c>
      <c r="J5283" s="8">
        <v>0.34799999999999998</v>
      </c>
      <c r="K5283" s="8">
        <v>0.38</v>
      </c>
      <c r="L5283" s="8">
        <v>0.72799999999999998</v>
      </c>
      <c r="M5283" s="7">
        <v>40</v>
      </c>
      <c r="N5283" s="7">
        <v>159</v>
      </c>
      <c r="O5283" s="7">
        <v>137</v>
      </c>
      <c r="P5283" s="7">
        <v>18</v>
      </c>
      <c r="Q5283" s="7">
        <v>38</v>
      </c>
      <c r="R5283" s="7">
        <v>9</v>
      </c>
      <c r="S5283" s="7">
        <v>1</v>
      </c>
      <c r="T5283" s="7">
        <v>1</v>
      </c>
      <c r="U5283" s="7">
        <v>20</v>
      </c>
      <c r="V5283" s="7">
        <v>7</v>
      </c>
      <c r="W5283" s="7">
        <v>9</v>
      </c>
      <c r="X5283" s="7">
        <v>21</v>
      </c>
      <c r="Y5283" s="7">
        <v>1</v>
      </c>
      <c r="Z5283" s="7">
        <v>3</v>
      </c>
      <c r="AA5283"/>
    </row>
    <row r="5284" spans="1:27" x14ac:dyDescent="0.25">
      <c r="A5284" s="24">
        <f t="shared" si="250"/>
        <v>1</v>
      </c>
      <c r="B5284" s="24" t="str">
        <f t="shared" si="248"/>
        <v/>
      </c>
      <c r="C5284" s="24" t="str">
        <f t="shared" si="249"/>
        <v/>
      </c>
      <c r="D5284" s="24">
        <v>2026</v>
      </c>
      <c r="E5284" s="7" t="s">
        <v>5608</v>
      </c>
      <c r="F5284" s="7" t="s">
        <v>5604</v>
      </c>
      <c r="G5284" s="7" t="s">
        <v>32</v>
      </c>
      <c r="H5284" s="7" t="s">
        <v>42</v>
      </c>
      <c r="I5284" s="8">
        <v>0.27</v>
      </c>
      <c r="J5284" s="8">
        <v>0.38400000000000001</v>
      </c>
      <c r="K5284" s="8">
        <v>0.36499999999999999</v>
      </c>
      <c r="L5284" s="8">
        <v>0.749</v>
      </c>
      <c r="M5284" s="7">
        <v>45</v>
      </c>
      <c r="N5284" s="7">
        <v>193</v>
      </c>
      <c r="O5284" s="7">
        <v>159</v>
      </c>
      <c r="P5284" s="7">
        <v>27</v>
      </c>
      <c r="Q5284" s="7">
        <v>43</v>
      </c>
      <c r="R5284" s="7">
        <v>8</v>
      </c>
      <c r="S5284" s="7">
        <v>2</v>
      </c>
      <c r="T5284" s="7">
        <v>1</v>
      </c>
      <c r="U5284" s="7">
        <v>27</v>
      </c>
      <c r="V5284" s="7">
        <v>8</v>
      </c>
      <c r="W5284" s="7">
        <v>22</v>
      </c>
      <c r="X5284" s="7">
        <v>30</v>
      </c>
      <c r="Y5284" s="7">
        <v>12</v>
      </c>
      <c r="Z5284" s="7">
        <v>5</v>
      </c>
      <c r="AA5284"/>
    </row>
    <row r="5285" spans="1:27" x14ac:dyDescent="0.25">
      <c r="A5285" s="24">
        <f t="shared" si="250"/>
        <v>1</v>
      </c>
      <c r="B5285" s="24" t="str">
        <f t="shared" si="248"/>
        <v/>
      </c>
      <c r="C5285" s="24" t="str">
        <f t="shared" si="249"/>
        <v/>
      </c>
      <c r="D5285" s="24">
        <v>2026</v>
      </c>
      <c r="E5285" s="7" t="s">
        <v>3941</v>
      </c>
      <c r="F5285" s="7" t="s">
        <v>5604</v>
      </c>
      <c r="G5285" s="7" t="s">
        <v>29</v>
      </c>
      <c r="H5285" s="7" t="s">
        <v>40</v>
      </c>
      <c r="I5285" s="8">
        <v>0.223</v>
      </c>
      <c r="J5285" s="8">
        <v>0.33900000000000002</v>
      </c>
      <c r="K5285" s="8">
        <v>0.30399999999999999</v>
      </c>
      <c r="L5285" s="8">
        <v>0.64300000000000002</v>
      </c>
      <c r="M5285" s="7">
        <v>46</v>
      </c>
      <c r="N5285" s="7">
        <v>181</v>
      </c>
      <c r="O5285" s="7">
        <v>148</v>
      </c>
      <c r="P5285" s="7">
        <v>25</v>
      </c>
      <c r="Q5285" s="7">
        <v>33</v>
      </c>
      <c r="R5285" s="7">
        <v>9</v>
      </c>
      <c r="S5285" s="7">
        <v>0</v>
      </c>
      <c r="T5285" s="7">
        <v>1</v>
      </c>
      <c r="U5285" s="7">
        <v>12</v>
      </c>
      <c r="V5285" s="7">
        <v>6</v>
      </c>
      <c r="W5285" s="7">
        <v>20</v>
      </c>
      <c r="X5285" s="7">
        <v>33</v>
      </c>
      <c r="Y5285" s="7">
        <v>2</v>
      </c>
      <c r="Z5285" s="7">
        <v>1</v>
      </c>
      <c r="AA5285"/>
    </row>
    <row r="5286" spans="1:27" x14ac:dyDescent="0.25">
      <c r="A5286" s="24" t="str">
        <f t="shared" si="250"/>
        <v/>
      </c>
      <c r="B5286" s="24" t="str">
        <f t="shared" si="248"/>
        <v/>
      </c>
      <c r="C5286" s="24" t="str">
        <f t="shared" si="249"/>
        <v/>
      </c>
      <c r="D5286" s="24">
        <v>2026</v>
      </c>
      <c r="E5286" s="7" t="s">
        <v>5609</v>
      </c>
      <c r="F5286" s="7" t="s">
        <v>5604</v>
      </c>
      <c r="G5286" s="7" t="s">
        <v>24</v>
      </c>
      <c r="H5286" s="7" t="s">
        <v>42</v>
      </c>
      <c r="I5286" s="8">
        <v>0.45500000000000002</v>
      </c>
      <c r="J5286" s="8">
        <v>0.6</v>
      </c>
      <c r="K5286" s="8">
        <v>0.45500000000000002</v>
      </c>
      <c r="L5286" s="8">
        <v>1.0549999999999999</v>
      </c>
      <c r="M5286" s="7">
        <v>3</v>
      </c>
      <c r="N5286" s="7">
        <v>15</v>
      </c>
      <c r="O5286" s="7">
        <v>11</v>
      </c>
      <c r="P5286" s="7">
        <v>3</v>
      </c>
      <c r="Q5286" s="7">
        <v>5</v>
      </c>
      <c r="R5286" s="7">
        <v>0</v>
      </c>
      <c r="S5286" s="7">
        <v>0</v>
      </c>
      <c r="T5286" s="7">
        <v>0</v>
      </c>
      <c r="U5286" s="7">
        <v>4</v>
      </c>
      <c r="V5286" s="7">
        <v>1</v>
      </c>
      <c r="W5286" s="7">
        <v>3</v>
      </c>
      <c r="X5286" s="7">
        <v>1</v>
      </c>
      <c r="Y5286" s="7">
        <v>0</v>
      </c>
      <c r="Z5286" s="7">
        <v>0</v>
      </c>
      <c r="AA5286"/>
    </row>
    <row r="5287" spans="1:27" x14ac:dyDescent="0.25">
      <c r="A5287" s="24">
        <f t="shared" si="250"/>
        <v>1</v>
      </c>
      <c r="B5287" s="24" t="str">
        <f t="shared" si="248"/>
        <v/>
      </c>
      <c r="C5287" s="24" t="str">
        <f t="shared" si="249"/>
        <v/>
      </c>
      <c r="D5287" s="24">
        <v>2026</v>
      </c>
      <c r="E5287" s="7" t="s">
        <v>5610</v>
      </c>
      <c r="F5287" s="7" t="s">
        <v>5604</v>
      </c>
      <c r="G5287" s="7" t="s">
        <v>29</v>
      </c>
      <c r="H5287" s="7" t="s">
        <v>64</v>
      </c>
      <c r="I5287" s="8">
        <v>0.38200000000000001</v>
      </c>
      <c r="J5287" s="8">
        <v>0.46200000000000002</v>
      </c>
      <c r="K5287" s="8">
        <v>0.55900000000000005</v>
      </c>
      <c r="L5287" s="8">
        <v>1.02</v>
      </c>
      <c r="M5287" s="7">
        <v>11</v>
      </c>
      <c r="N5287" s="7">
        <v>44</v>
      </c>
      <c r="O5287" s="7">
        <v>34</v>
      </c>
      <c r="P5287" s="7">
        <v>7</v>
      </c>
      <c r="Q5287" s="7">
        <v>13</v>
      </c>
      <c r="R5287" s="7">
        <v>0</v>
      </c>
      <c r="S5287" s="7">
        <v>0</v>
      </c>
      <c r="T5287" s="7">
        <v>2</v>
      </c>
      <c r="U5287" s="7">
        <v>0</v>
      </c>
      <c r="V5287" s="7">
        <v>1</v>
      </c>
      <c r="W5287" s="7">
        <v>4</v>
      </c>
      <c r="X5287" s="7">
        <v>7</v>
      </c>
      <c r="Y5287" s="7">
        <v>1</v>
      </c>
      <c r="Z5287" s="7">
        <v>1</v>
      </c>
      <c r="AA5287"/>
    </row>
    <row r="5288" spans="1:27" x14ac:dyDescent="0.25">
      <c r="A5288" s="24" t="str">
        <f t="shared" si="250"/>
        <v/>
      </c>
      <c r="B5288" s="24" t="str">
        <f t="shared" si="248"/>
        <v/>
      </c>
      <c r="C5288" s="24" t="str">
        <f t="shared" si="249"/>
        <v/>
      </c>
      <c r="D5288" s="24">
        <v>2026</v>
      </c>
      <c r="E5288" s="7" t="s">
        <v>5611</v>
      </c>
      <c r="F5288" s="7" t="s">
        <v>5604</v>
      </c>
      <c r="G5288" s="7" t="s">
        <v>47</v>
      </c>
      <c r="H5288" s="7" t="s">
        <v>35</v>
      </c>
      <c r="I5288" s="8">
        <v>0.28999999999999998</v>
      </c>
      <c r="J5288" s="8">
        <v>0.38900000000000001</v>
      </c>
      <c r="K5288" s="8">
        <v>0.40899999999999997</v>
      </c>
      <c r="L5288" s="8">
        <v>0.79700000000000004</v>
      </c>
      <c r="M5288" s="7">
        <v>29</v>
      </c>
      <c r="N5288" s="7">
        <v>108</v>
      </c>
      <c r="O5288" s="7">
        <v>93</v>
      </c>
      <c r="P5288" s="7">
        <v>13</v>
      </c>
      <c r="Q5288" s="7">
        <v>27</v>
      </c>
      <c r="R5288" s="7">
        <v>8</v>
      </c>
      <c r="S5288" s="7">
        <v>0</v>
      </c>
      <c r="T5288" s="7">
        <v>1</v>
      </c>
      <c r="U5288" s="7">
        <v>7</v>
      </c>
      <c r="V5288" s="7">
        <v>2</v>
      </c>
      <c r="W5288" s="7">
        <v>13</v>
      </c>
      <c r="X5288" s="7">
        <v>35</v>
      </c>
      <c r="Y5288" s="7">
        <v>2</v>
      </c>
      <c r="Z5288" s="7">
        <v>1</v>
      </c>
      <c r="AA5288"/>
    </row>
    <row r="5289" spans="1:27" x14ac:dyDescent="0.25">
      <c r="A5289" s="24" t="str">
        <f t="shared" si="250"/>
        <v/>
      </c>
      <c r="B5289" s="24" t="str">
        <f t="shared" si="248"/>
        <v/>
      </c>
      <c r="C5289" s="24">
        <f t="shared" si="249"/>
        <v>1</v>
      </c>
      <c r="D5289" s="24">
        <v>2026</v>
      </c>
      <c r="E5289" s="7" t="s">
        <v>5612</v>
      </c>
      <c r="F5289" s="7" t="s">
        <v>5604</v>
      </c>
      <c r="G5289" s="7" t="s">
        <v>37</v>
      </c>
      <c r="H5289" s="7" t="s">
        <v>38</v>
      </c>
      <c r="I5289" s="8">
        <v>0.28000000000000003</v>
      </c>
      <c r="J5289" s="8">
        <v>0.41699999999999998</v>
      </c>
      <c r="K5289" s="8">
        <v>0.41899999999999998</v>
      </c>
      <c r="L5289" s="8">
        <v>0.83699999999999997</v>
      </c>
      <c r="M5289" s="7">
        <v>34</v>
      </c>
      <c r="N5289" s="7">
        <v>119</v>
      </c>
      <c r="O5289" s="7">
        <v>93</v>
      </c>
      <c r="P5289" s="7">
        <v>17</v>
      </c>
      <c r="Q5289" s="7">
        <v>26</v>
      </c>
      <c r="R5289" s="7">
        <v>7</v>
      </c>
      <c r="S5289" s="7">
        <v>0</v>
      </c>
      <c r="T5289" s="7">
        <v>2</v>
      </c>
      <c r="U5289" s="7">
        <v>21</v>
      </c>
      <c r="V5289" s="7">
        <v>7</v>
      </c>
      <c r="W5289" s="7">
        <v>15</v>
      </c>
      <c r="X5289" s="7">
        <v>23</v>
      </c>
      <c r="Y5289" s="7">
        <v>2</v>
      </c>
      <c r="Z5289" s="7">
        <v>2</v>
      </c>
      <c r="AA5289"/>
    </row>
    <row r="5290" spans="1:27" x14ac:dyDescent="0.25">
      <c r="A5290" s="24">
        <f t="shared" si="250"/>
        <v>1</v>
      </c>
      <c r="B5290" s="24" t="str">
        <f t="shared" si="248"/>
        <v/>
      </c>
      <c r="C5290" s="24" t="str">
        <f t="shared" si="249"/>
        <v/>
      </c>
      <c r="D5290" s="24">
        <v>2026</v>
      </c>
      <c r="E5290" s="7" t="s">
        <v>5613</v>
      </c>
      <c r="F5290" s="7" t="s">
        <v>5604</v>
      </c>
      <c r="G5290" s="7" t="s">
        <v>32</v>
      </c>
      <c r="H5290" s="7" t="s">
        <v>30</v>
      </c>
      <c r="I5290" s="8">
        <v>0.25</v>
      </c>
      <c r="J5290" s="8">
        <v>0.45300000000000001</v>
      </c>
      <c r="K5290" s="8">
        <v>0.46600000000000003</v>
      </c>
      <c r="L5290" s="8">
        <v>0.91800000000000004</v>
      </c>
      <c r="M5290" s="7">
        <v>35</v>
      </c>
      <c r="N5290" s="7">
        <v>159</v>
      </c>
      <c r="O5290" s="7">
        <v>116</v>
      </c>
      <c r="P5290" s="7">
        <v>34</v>
      </c>
      <c r="Q5290" s="7">
        <v>29</v>
      </c>
      <c r="R5290" s="7">
        <v>8</v>
      </c>
      <c r="S5290" s="7">
        <v>1</v>
      </c>
      <c r="T5290" s="7">
        <v>5</v>
      </c>
      <c r="U5290" s="7">
        <v>16</v>
      </c>
      <c r="V5290" s="7">
        <v>22</v>
      </c>
      <c r="W5290" s="7">
        <v>21</v>
      </c>
      <c r="X5290" s="7">
        <v>41</v>
      </c>
      <c r="Y5290" s="7">
        <v>8</v>
      </c>
      <c r="Z5290" s="7">
        <v>4</v>
      </c>
      <c r="AA5290"/>
    </row>
    <row r="5291" spans="1:27" x14ac:dyDescent="0.25">
      <c r="A5291" s="24">
        <f t="shared" si="250"/>
        <v>1</v>
      </c>
      <c r="B5291" s="24" t="str">
        <f t="shared" si="248"/>
        <v/>
      </c>
      <c r="C5291" s="24" t="str">
        <f t="shared" si="249"/>
        <v/>
      </c>
      <c r="D5291" s="24">
        <v>2026</v>
      </c>
      <c r="E5291" s="7" t="s">
        <v>5614</v>
      </c>
      <c r="F5291" s="7" t="s">
        <v>5604</v>
      </c>
      <c r="G5291" s="7" t="s">
        <v>32</v>
      </c>
      <c r="H5291" s="7" t="s">
        <v>42</v>
      </c>
      <c r="I5291" s="8">
        <v>0.23699999999999999</v>
      </c>
      <c r="J5291" s="8">
        <v>0.32400000000000001</v>
      </c>
      <c r="K5291" s="8">
        <v>0.495</v>
      </c>
      <c r="L5291" s="8">
        <v>0.81799999999999995</v>
      </c>
      <c r="M5291" s="7">
        <v>29</v>
      </c>
      <c r="N5291" s="7">
        <v>107</v>
      </c>
      <c r="O5291" s="7">
        <v>93</v>
      </c>
      <c r="P5291" s="7">
        <v>20</v>
      </c>
      <c r="Q5291" s="7">
        <v>22</v>
      </c>
      <c r="R5291" s="7">
        <v>3</v>
      </c>
      <c r="S5291" s="7">
        <v>3</v>
      </c>
      <c r="T5291" s="7">
        <v>5</v>
      </c>
      <c r="U5291" s="7">
        <v>20</v>
      </c>
      <c r="V5291" s="7">
        <v>3</v>
      </c>
      <c r="W5291" s="7">
        <v>9</v>
      </c>
      <c r="X5291" s="7">
        <v>30</v>
      </c>
      <c r="Y5291" s="7">
        <v>5</v>
      </c>
      <c r="Z5291" s="7">
        <v>1</v>
      </c>
      <c r="AA5291"/>
    </row>
    <row r="5292" spans="1:27" x14ac:dyDescent="0.25">
      <c r="A5292" s="24" t="str">
        <f t="shared" si="250"/>
        <v/>
      </c>
      <c r="B5292" s="24" t="str">
        <f t="shared" si="248"/>
        <v/>
      </c>
      <c r="C5292" s="24">
        <f t="shared" si="249"/>
        <v>1</v>
      </c>
      <c r="D5292" s="24">
        <v>2026</v>
      </c>
      <c r="E5292" s="7" t="s">
        <v>5615</v>
      </c>
      <c r="F5292" s="7" t="s">
        <v>5604</v>
      </c>
      <c r="G5292" s="7" t="s">
        <v>24</v>
      </c>
      <c r="H5292" s="7" t="s">
        <v>27</v>
      </c>
      <c r="I5292" s="8">
        <v>0.20699999999999999</v>
      </c>
      <c r="J5292" s="8">
        <v>0.31</v>
      </c>
      <c r="K5292" s="8">
        <v>0.30599999999999999</v>
      </c>
      <c r="L5292" s="8">
        <v>0.61599999999999999</v>
      </c>
      <c r="M5292" s="7">
        <v>33</v>
      </c>
      <c r="N5292" s="7">
        <v>132</v>
      </c>
      <c r="O5292" s="7">
        <v>111</v>
      </c>
      <c r="P5292" s="7">
        <v>17</v>
      </c>
      <c r="Q5292" s="7">
        <v>23</v>
      </c>
      <c r="R5292" s="7">
        <v>2</v>
      </c>
      <c r="S5292" s="7">
        <v>3</v>
      </c>
      <c r="T5292" s="7">
        <v>1</v>
      </c>
      <c r="U5292" s="7">
        <v>12</v>
      </c>
      <c r="V5292" s="7">
        <v>4</v>
      </c>
      <c r="W5292" s="7">
        <v>13</v>
      </c>
      <c r="X5292" s="7">
        <v>44</v>
      </c>
      <c r="Y5292" s="7">
        <v>4</v>
      </c>
      <c r="Z5292" s="7">
        <v>2</v>
      </c>
      <c r="AA5292"/>
    </row>
    <row r="5293" spans="1:27" x14ac:dyDescent="0.25">
      <c r="A5293" s="24" t="str">
        <f t="shared" si="250"/>
        <v/>
      </c>
      <c r="B5293" s="24" t="str">
        <f t="shared" si="248"/>
        <v/>
      </c>
      <c r="C5293" s="24">
        <f t="shared" si="249"/>
        <v>1</v>
      </c>
      <c r="D5293" s="24">
        <v>2026</v>
      </c>
      <c r="E5293" s="7" t="s">
        <v>5616</v>
      </c>
      <c r="F5293" s="7" t="s">
        <v>5604</v>
      </c>
      <c r="G5293" s="7" t="s">
        <v>47</v>
      </c>
      <c r="H5293" s="7" t="s">
        <v>38</v>
      </c>
      <c r="I5293" s="8">
        <v>0.14799999999999999</v>
      </c>
      <c r="J5293" s="8">
        <v>0.35599999999999998</v>
      </c>
      <c r="K5293" s="8">
        <v>0.20399999999999999</v>
      </c>
      <c r="L5293" s="8">
        <v>0.56000000000000005</v>
      </c>
      <c r="M5293" s="7">
        <v>23</v>
      </c>
      <c r="N5293" s="7">
        <v>75</v>
      </c>
      <c r="O5293" s="7">
        <v>54</v>
      </c>
      <c r="P5293" s="7">
        <v>9</v>
      </c>
      <c r="Q5293" s="7">
        <v>8</v>
      </c>
      <c r="R5293" s="7">
        <v>0</v>
      </c>
      <c r="S5293" s="7">
        <v>0</v>
      </c>
      <c r="T5293" s="7">
        <v>1</v>
      </c>
      <c r="U5293" s="7">
        <v>9</v>
      </c>
      <c r="V5293" s="7">
        <v>9</v>
      </c>
      <c r="W5293" s="7">
        <v>9</v>
      </c>
      <c r="X5293" s="7">
        <v>23</v>
      </c>
      <c r="Y5293" s="7">
        <v>2</v>
      </c>
      <c r="Z5293" s="7">
        <v>1</v>
      </c>
      <c r="AA5293"/>
    </row>
    <row r="5294" spans="1:27" x14ac:dyDescent="0.25">
      <c r="A5294" s="24" t="str">
        <f t="shared" si="250"/>
        <v/>
      </c>
      <c r="B5294" s="24" t="str">
        <f t="shared" si="248"/>
        <v/>
      </c>
      <c r="C5294" s="24" t="str">
        <f t="shared" si="249"/>
        <v/>
      </c>
      <c r="D5294" s="24">
        <v>2026</v>
      </c>
      <c r="E5294" s="7" t="s">
        <v>5617</v>
      </c>
      <c r="F5294" s="7" t="s">
        <v>5604</v>
      </c>
      <c r="G5294" s="7" t="s">
        <v>24</v>
      </c>
      <c r="H5294" s="7" t="s">
        <v>33</v>
      </c>
      <c r="I5294" s="8">
        <v>0.125</v>
      </c>
      <c r="J5294" s="8">
        <v>0.317</v>
      </c>
      <c r="K5294" s="8">
        <v>0.219</v>
      </c>
      <c r="L5294" s="8">
        <v>0.53600000000000003</v>
      </c>
      <c r="M5294" s="7">
        <v>19</v>
      </c>
      <c r="N5294" s="7">
        <v>41</v>
      </c>
      <c r="O5294" s="7">
        <v>32</v>
      </c>
      <c r="P5294" s="7">
        <v>4</v>
      </c>
      <c r="Q5294" s="7">
        <v>4</v>
      </c>
      <c r="R5294" s="7">
        <v>0</v>
      </c>
      <c r="S5294" s="7">
        <v>0</v>
      </c>
      <c r="T5294" s="7">
        <v>1</v>
      </c>
      <c r="U5294" s="7">
        <v>1</v>
      </c>
      <c r="V5294" s="7">
        <v>3</v>
      </c>
      <c r="W5294" s="7">
        <v>6</v>
      </c>
      <c r="X5294" s="7">
        <v>17</v>
      </c>
      <c r="Y5294" s="7">
        <v>0</v>
      </c>
      <c r="Z5294" s="7">
        <v>0</v>
      </c>
      <c r="AA5294"/>
    </row>
    <row r="5295" spans="1:27" x14ac:dyDescent="0.25">
      <c r="A5295" s="24">
        <f t="shared" si="250"/>
        <v>1</v>
      </c>
      <c r="B5295" s="24" t="str">
        <f t="shared" si="248"/>
        <v/>
      </c>
      <c r="C5295" s="24" t="str">
        <f t="shared" si="249"/>
        <v/>
      </c>
      <c r="D5295" s="24">
        <v>2026</v>
      </c>
      <c r="E5295" s="7" t="s">
        <v>5618</v>
      </c>
      <c r="F5295" s="7" t="s">
        <v>5604</v>
      </c>
      <c r="G5295" s="7" t="s">
        <v>32</v>
      </c>
      <c r="H5295" s="7" t="s">
        <v>38</v>
      </c>
      <c r="I5295" s="8">
        <v>0.10299999999999999</v>
      </c>
      <c r="J5295" s="8">
        <v>0.188</v>
      </c>
      <c r="K5295" s="8">
        <v>0.10299999999999999</v>
      </c>
      <c r="L5295" s="8">
        <v>0.29099999999999998</v>
      </c>
      <c r="M5295" s="7">
        <v>14</v>
      </c>
      <c r="N5295" s="7">
        <v>35</v>
      </c>
      <c r="O5295" s="7">
        <v>29</v>
      </c>
      <c r="P5295" s="7">
        <v>2</v>
      </c>
      <c r="Q5295" s="7">
        <v>3</v>
      </c>
      <c r="R5295" s="7">
        <v>0</v>
      </c>
      <c r="S5295" s="7">
        <v>0</v>
      </c>
      <c r="T5295" s="7">
        <v>0</v>
      </c>
      <c r="U5295" s="7">
        <v>1</v>
      </c>
      <c r="V5295" s="7">
        <v>0</v>
      </c>
      <c r="W5295" s="7">
        <v>3</v>
      </c>
      <c r="X5295" s="7">
        <v>10</v>
      </c>
      <c r="Y5295" s="7">
        <v>0</v>
      </c>
      <c r="Z5295" s="7">
        <v>0</v>
      </c>
      <c r="AA5295"/>
    </row>
    <row r="5296" spans="1:27" x14ac:dyDescent="0.25">
      <c r="A5296" s="24" t="str">
        <f t="shared" si="250"/>
        <v/>
      </c>
      <c r="B5296" s="24" t="str">
        <f t="shared" si="248"/>
        <v/>
      </c>
      <c r="C5296" s="24">
        <f t="shared" si="249"/>
        <v>1</v>
      </c>
      <c r="D5296" s="24">
        <v>2026</v>
      </c>
      <c r="E5296" s="7" t="s">
        <v>5619</v>
      </c>
      <c r="F5296" s="7" t="s">
        <v>5620</v>
      </c>
      <c r="G5296" s="7" t="s">
        <v>37</v>
      </c>
      <c r="H5296" s="7" t="s">
        <v>44</v>
      </c>
      <c r="I5296" s="8">
        <v>0.34699999999999998</v>
      </c>
      <c r="J5296" s="8">
        <v>0.45</v>
      </c>
      <c r="K5296" s="8">
        <v>0.54</v>
      </c>
      <c r="L5296" s="8">
        <v>0.99</v>
      </c>
      <c r="M5296" s="7">
        <v>49</v>
      </c>
      <c r="N5296" s="7">
        <v>243</v>
      </c>
      <c r="O5296" s="7">
        <v>202</v>
      </c>
      <c r="P5296" s="7">
        <v>42</v>
      </c>
      <c r="Q5296" s="7">
        <v>70</v>
      </c>
      <c r="R5296" s="7">
        <v>17</v>
      </c>
      <c r="S5296" s="7">
        <v>2</v>
      </c>
      <c r="T5296" s="7">
        <v>6</v>
      </c>
      <c r="U5296" s="7">
        <v>33</v>
      </c>
      <c r="V5296" s="7">
        <v>5</v>
      </c>
      <c r="W5296" s="7">
        <v>34</v>
      </c>
      <c r="X5296" s="7">
        <v>23</v>
      </c>
      <c r="Y5296" s="7">
        <v>4</v>
      </c>
      <c r="Z5296" s="7">
        <v>0</v>
      </c>
      <c r="AA5296"/>
    </row>
    <row r="5297" spans="1:27" x14ac:dyDescent="0.25">
      <c r="A5297" s="24" t="str">
        <f t="shared" si="250"/>
        <v/>
      </c>
      <c r="B5297" s="24" t="str">
        <f t="shared" si="248"/>
        <v/>
      </c>
      <c r="C5297" s="24">
        <f t="shared" si="249"/>
        <v>1</v>
      </c>
      <c r="D5297" s="24">
        <v>2026</v>
      </c>
      <c r="E5297" s="7" t="s">
        <v>5621</v>
      </c>
      <c r="F5297" s="7" t="s">
        <v>5620</v>
      </c>
      <c r="G5297" s="7" t="s">
        <v>37</v>
      </c>
      <c r="H5297" s="7" t="s">
        <v>38</v>
      </c>
      <c r="I5297" s="8">
        <v>0.29899999999999999</v>
      </c>
      <c r="J5297" s="8">
        <v>0.40400000000000003</v>
      </c>
      <c r="K5297" s="8">
        <v>0.51300000000000001</v>
      </c>
      <c r="L5297" s="8">
        <v>0.91700000000000004</v>
      </c>
      <c r="M5297" s="7">
        <v>38</v>
      </c>
      <c r="N5297" s="7">
        <v>141</v>
      </c>
      <c r="O5297" s="7">
        <v>117</v>
      </c>
      <c r="P5297" s="7">
        <v>23</v>
      </c>
      <c r="Q5297" s="7">
        <v>35</v>
      </c>
      <c r="R5297" s="7">
        <v>4</v>
      </c>
      <c r="S5297" s="7">
        <v>0</v>
      </c>
      <c r="T5297" s="7">
        <v>7</v>
      </c>
      <c r="U5297" s="7">
        <v>33</v>
      </c>
      <c r="V5297" s="7">
        <v>4</v>
      </c>
      <c r="W5297" s="7">
        <v>18</v>
      </c>
      <c r="X5297" s="7">
        <v>37</v>
      </c>
      <c r="Y5297" s="7">
        <v>1</v>
      </c>
      <c r="Z5297" s="7">
        <v>1</v>
      </c>
      <c r="AA5297"/>
    </row>
    <row r="5298" spans="1:27" x14ac:dyDescent="0.25">
      <c r="A5298" s="24">
        <f t="shared" si="250"/>
        <v>1</v>
      </c>
      <c r="B5298" s="24" t="str">
        <f t="shared" si="248"/>
        <v/>
      </c>
      <c r="C5298" s="24" t="str">
        <f t="shared" si="249"/>
        <v/>
      </c>
      <c r="D5298" s="24">
        <v>2026</v>
      </c>
      <c r="E5298" s="7" t="s">
        <v>5622</v>
      </c>
      <c r="F5298" s="7" t="s">
        <v>5620</v>
      </c>
      <c r="G5298" s="7" t="s">
        <v>32</v>
      </c>
      <c r="H5298" s="7" t="s">
        <v>25</v>
      </c>
      <c r="I5298" s="8">
        <v>0.26400000000000001</v>
      </c>
      <c r="J5298" s="8">
        <v>0.35699999999999998</v>
      </c>
      <c r="K5298" s="8">
        <v>0.42099999999999999</v>
      </c>
      <c r="L5298" s="8">
        <v>0.77800000000000002</v>
      </c>
      <c r="M5298" s="7">
        <v>49</v>
      </c>
      <c r="N5298" s="7">
        <v>230</v>
      </c>
      <c r="O5298" s="7">
        <v>197</v>
      </c>
      <c r="P5298" s="7">
        <v>29</v>
      </c>
      <c r="Q5298" s="7">
        <v>52</v>
      </c>
      <c r="R5298" s="7">
        <v>11</v>
      </c>
      <c r="S5298" s="7">
        <v>1</v>
      </c>
      <c r="T5298" s="7">
        <v>6</v>
      </c>
      <c r="U5298" s="7">
        <v>37</v>
      </c>
      <c r="V5298" s="7">
        <v>10</v>
      </c>
      <c r="W5298" s="7">
        <v>20</v>
      </c>
      <c r="X5298" s="7">
        <v>39</v>
      </c>
      <c r="Y5298" s="7">
        <v>1</v>
      </c>
      <c r="Z5298" s="7">
        <v>1</v>
      </c>
      <c r="AA5298"/>
    </row>
    <row r="5299" spans="1:27" x14ac:dyDescent="0.25">
      <c r="A5299" s="24" t="str">
        <f t="shared" si="250"/>
        <v/>
      </c>
      <c r="B5299" s="24" t="str">
        <f t="shared" si="248"/>
        <v/>
      </c>
      <c r="C5299" s="24" t="str">
        <f t="shared" si="249"/>
        <v/>
      </c>
      <c r="D5299" s="24">
        <v>2026</v>
      </c>
      <c r="E5299" s="7" t="s">
        <v>5623</v>
      </c>
      <c r="F5299" s="7" t="s">
        <v>5620</v>
      </c>
      <c r="G5299" s="7" t="s">
        <v>37</v>
      </c>
      <c r="H5299" s="7" t="s">
        <v>42</v>
      </c>
      <c r="I5299" s="8">
        <v>0.247</v>
      </c>
      <c r="J5299" s="8">
        <v>0.32</v>
      </c>
      <c r="K5299" s="8">
        <v>0.36099999999999999</v>
      </c>
      <c r="L5299" s="8">
        <v>0.68100000000000005</v>
      </c>
      <c r="M5299" s="7">
        <v>46</v>
      </c>
      <c r="N5299" s="7">
        <v>180</v>
      </c>
      <c r="O5299" s="7">
        <v>158</v>
      </c>
      <c r="P5299" s="7">
        <v>20</v>
      </c>
      <c r="Q5299" s="7">
        <v>39</v>
      </c>
      <c r="R5299" s="7">
        <v>6</v>
      </c>
      <c r="S5299" s="7">
        <v>0</v>
      </c>
      <c r="T5299" s="7">
        <v>4</v>
      </c>
      <c r="U5299" s="7">
        <v>15</v>
      </c>
      <c r="V5299" s="7">
        <v>7</v>
      </c>
      <c r="W5299" s="7">
        <v>10</v>
      </c>
      <c r="X5299" s="7">
        <v>35</v>
      </c>
      <c r="Y5299" s="7">
        <v>0</v>
      </c>
      <c r="Z5299" s="7">
        <v>0</v>
      </c>
      <c r="AA5299"/>
    </row>
    <row r="5300" spans="1:27" x14ac:dyDescent="0.25">
      <c r="A5300" s="24" t="str">
        <f t="shared" si="250"/>
        <v/>
      </c>
      <c r="B5300" s="24" t="str">
        <f t="shared" si="248"/>
        <v/>
      </c>
      <c r="C5300" s="24" t="str">
        <f t="shared" si="249"/>
        <v/>
      </c>
      <c r="D5300" s="24">
        <v>2026</v>
      </c>
      <c r="E5300" s="7" t="s">
        <v>5624</v>
      </c>
      <c r="F5300" s="7" t="s">
        <v>5620</v>
      </c>
      <c r="G5300" s="7" t="s">
        <v>37</v>
      </c>
      <c r="H5300" s="7" t="s">
        <v>40</v>
      </c>
      <c r="I5300" s="8">
        <v>0.23899999999999999</v>
      </c>
      <c r="J5300" s="8">
        <v>0.375</v>
      </c>
      <c r="K5300" s="8">
        <v>0.36099999999999999</v>
      </c>
      <c r="L5300" s="8">
        <v>0.73599999999999999</v>
      </c>
      <c r="M5300" s="7">
        <v>49</v>
      </c>
      <c r="N5300" s="7">
        <v>228</v>
      </c>
      <c r="O5300" s="7">
        <v>180</v>
      </c>
      <c r="P5300" s="7">
        <v>36</v>
      </c>
      <c r="Q5300" s="7">
        <v>43</v>
      </c>
      <c r="R5300" s="7">
        <v>16</v>
      </c>
      <c r="S5300" s="7">
        <v>0</v>
      </c>
      <c r="T5300" s="7">
        <v>2</v>
      </c>
      <c r="U5300" s="7">
        <v>19</v>
      </c>
      <c r="V5300" s="7">
        <v>7</v>
      </c>
      <c r="W5300" s="7">
        <v>34</v>
      </c>
      <c r="X5300" s="7">
        <v>27</v>
      </c>
      <c r="Y5300" s="7">
        <v>6</v>
      </c>
      <c r="Z5300" s="7">
        <v>2</v>
      </c>
      <c r="AA5300"/>
    </row>
    <row r="5301" spans="1:27" x14ac:dyDescent="0.25">
      <c r="A5301" s="24" t="str">
        <f t="shared" si="250"/>
        <v/>
      </c>
      <c r="B5301" s="24" t="str">
        <f t="shared" si="248"/>
        <v/>
      </c>
      <c r="C5301" s="24">
        <f t="shared" si="249"/>
        <v>1</v>
      </c>
      <c r="D5301" s="24">
        <v>2026</v>
      </c>
      <c r="E5301" s="7" t="s">
        <v>5625</v>
      </c>
      <c r="F5301" s="7" t="s">
        <v>5620</v>
      </c>
      <c r="G5301" s="7" t="s">
        <v>37</v>
      </c>
      <c r="H5301" s="7" t="s">
        <v>27</v>
      </c>
      <c r="I5301" s="8">
        <v>0.23200000000000001</v>
      </c>
      <c r="J5301" s="8">
        <v>0.316</v>
      </c>
      <c r="K5301" s="8">
        <v>0.31900000000000001</v>
      </c>
      <c r="L5301" s="8">
        <v>0.63500000000000001</v>
      </c>
      <c r="M5301" s="7">
        <v>47</v>
      </c>
      <c r="N5301" s="7">
        <v>209</v>
      </c>
      <c r="O5301" s="7">
        <v>185</v>
      </c>
      <c r="P5301" s="7">
        <v>20</v>
      </c>
      <c r="Q5301" s="7">
        <v>43</v>
      </c>
      <c r="R5301" s="7">
        <v>7</v>
      </c>
      <c r="S5301" s="7">
        <v>0</v>
      </c>
      <c r="T5301" s="7">
        <v>3</v>
      </c>
      <c r="U5301" s="7">
        <v>22</v>
      </c>
      <c r="V5301" s="7">
        <v>5</v>
      </c>
      <c r="W5301" s="7">
        <v>18</v>
      </c>
      <c r="X5301" s="7">
        <v>64</v>
      </c>
      <c r="Y5301" s="7">
        <v>3</v>
      </c>
      <c r="Z5301" s="7">
        <v>3</v>
      </c>
      <c r="AA5301"/>
    </row>
    <row r="5302" spans="1:27" x14ac:dyDescent="0.25">
      <c r="A5302" s="24">
        <f t="shared" si="250"/>
        <v>1</v>
      </c>
      <c r="B5302" s="24" t="str">
        <f t="shared" si="248"/>
        <v/>
      </c>
      <c r="C5302" s="24" t="str">
        <f t="shared" si="249"/>
        <v/>
      </c>
      <c r="D5302" s="24">
        <v>2026</v>
      </c>
      <c r="E5302" s="7" t="s">
        <v>5626</v>
      </c>
      <c r="F5302" s="7" t="s">
        <v>5620</v>
      </c>
      <c r="G5302" s="7" t="s">
        <v>29</v>
      </c>
      <c r="H5302" s="7" t="s">
        <v>35</v>
      </c>
      <c r="I5302" s="8">
        <v>0.22800000000000001</v>
      </c>
      <c r="J5302" s="8">
        <v>0.34399999999999997</v>
      </c>
      <c r="K5302" s="8">
        <v>0.30099999999999999</v>
      </c>
      <c r="L5302" s="8">
        <v>0.64500000000000002</v>
      </c>
      <c r="M5302" s="7">
        <v>45</v>
      </c>
      <c r="N5302" s="7">
        <v>164</v>
      </c>
      <c r="O5302" s="7">
        <v>136</v>
      </c>
      <c r="P5302" s="7">
        <v>21</v>
      </c>
      <c r="Q5302" s="7">
        <v>31</v>
      </c>
      <c r="R5302" s="7">
        <v>5</v>
      </c>
      <c r="S5302" s="7">
        <v>1</v>
      </c>
      <c r="T5302" s="7">
        <v>1</v>
      </c>
      <c r="U5302" s="7">
        <v>16</v>
      </c>
      <c r="V5302" s="7">
        <v>3</v>
      </c>
      <c r="W5302" s="7">
        <v>21</v>
      </c>
      <c r="X5302" s="7">
        <v>59</v>
      </c>
      <c r="Y5302" s="7">
        <v>4</v>
      </c>
      <c r="Z5302" s="7">
        <v>1</v>
      </c>
      <c r="AA5302"/>
    </row>
    <row r="5303" spans="1:27" x14ac:dyDescent="0.25">
      <c r="A5303" s="24">
        <f t="shared" si="250"/>
        <v>1</v>
      </c>
      <c r="B5303" s="24" t="str">
        <f t="shared" si="248"/>
        <v/>
      </c>
      <c r="C5303" s="24">
        <f t="shared" si="249"/>
        <v>1</v>
      </c>
      <c r="D5303" s="24">
        <v>2026</v>
      </c>
      <c r="E5303" s="7" t="s">
        <v>5627</v>
      </c>
      <c r="F5303" s="7" t="s">
        <v>5620</v>
      </c>
      <c r="G5303" s="7" t="s">
        <v>29</v>
      </c>
      <c r="H5303" s="7" t="s">
        <v>42</v>
      </c>
      <c r="I5303" s="8">
        <v>0.36399999999999999</v>
      </c>
      <c r="J5303" s="8">
        <v>0.44400000000000001</v>
      </c>
      <c r="K5303" s="8">
        <v>0.63600000000000001</v>
      </c>
      <c r="L5303" s="8">
        <v>1.081</v>
      </c>
      <c r="M5303" s="7">
        <v>11</v>
      </c>
      <c r="N5303" s="7">
        <v>28</v>
      </c>
      <c r="O5303" s="7">
        <v>22</v>
      </c>
      <c r="P5303" s="7">
        <v>7</v>
      </c>
      <c r="Q5303" s="7">
        <v>8</v>
      </c>
      <c r="R5303" s="7">
        <v>3</v>
      </c>
      <c r="S5303" s="7">
        <v>0</v>
      </c>
      <c r="T5303" s="7">
        <v>1</v>
      </c>
      <c r="U5303" s="7">
        <v>5</v>
      </c>
      <c r="V5303" s="7">
        <v>2</v>
      </c>
      <c r="W5303" s="7">
        <v>2</v>
      </c>
      <c r="X5303" s="7">
        <v>6</v>
      </c>
      <c r="Y5303" s="7">
        <v>0</v>
      </c>
      <c r="Z5303" s="7">
        <v>0</v>
      </c>
      <c r="AA5303"/>
    </row>
    <row r="5304" spans="1:27" x14ac:dyDescent="0.25">
      <c r="A5304" s="24" t="str">
        <f t="shared" si="250"/>
        <v/>
      </c>
      <c r="B5304" s="24" t="str">
        <f t="shared" si="248"/>
        <v/>
      </c>
      <c r="C5304" s="24">
        <f t="shared" si="249"/>
        <v>1</v>
      </c>
      <c r="D5304" s="24">
        <v>2026</v>
      </c>
      <c r="E5304" s="7" t="s">
        <v>5628</v>
      </c>
      <c r="F5304" s="7" t="s">
        <v>5620</v>
      </c>
      <c r="G5304" s="7" t="s">
        <v>37</v>
      </c>
      <c r="H5304" s="7" t="s">
        <v>30</v>
      </c>
      <c r="I5304" s="8">
        <v>0.34799999999999998</v>
      </c>
      <c r="J5304" s="8">
        <v>0.436</v>
      </c>
      <c r="K5304" s="8">
        <v>0.39100000000000001</v>
      </c>
      <c r="L5304" s="8">
        <v>0.82799999999999996</v>
      </c>
      <c r="M5304" s="7">
        <v>16</v>
      </c>
      <c r="N5304" s="7">
        <v>58</v>
      </c>
      <c r="O5304" s="7">
        <v>46</v>
      </c>
      <c r="P5304" s="7">
        <v>12</v>
      </c>
      <c r="Q5304" s="7">
        <v>16</v>
      </c>
      <c r="R5304" s="7">
        <v>2</v>
      </c>
      <c r="S5304" s="7">
        <v>0</v>
      </c>
      <c r="T5304" s="7">
        <v>0</v>
      </c>
      <c r="U5304" s="7">
        <v>9</v>
      </c>
      <c r="V5304" s="7">
        <v>2</v>
      </c>
      <c r="W5304" s="7">
        <v>6</v>
      </c>
      <c r="X5304" s="7">
        <v>7</v>
      </c>
      <c r="Y5304" s="7">
        <v>4</v>
      </c>
      <c r="Z5304" s="7">
        <v>2</v>
      </c>
      <c r="AA5304"/>
    </row>
    <row r="5305" spans="1:27" x14ac:dyDescent="0.25">
      <c r="A5305" s="24" t="str">
        <f t="shared" si="250"/>
        <v/>
      </c>
      <c r="B5305" s="24" t="str">
        <f t="shared" si="248"/>
        <v/>
      </c>
      <c r="C5305" s="24">
        <f t="shared" si="249"/>
        <v>1</v>
      </c>
      <c r="D5305" s="24">
        <v>2026</v>
      </c>
      <c r="E5305" s="7" t="s">
        <v>5629</v>
      </c>
      <c r="F5305" s="7" t="s">
        <v>5620</v>
      </c>
      <c r="G5305" s="7" t="s">
        <v>24</v>
      </c>
      <c r="H5305" s="7" t="s">
        <v>30</v>
      </c>
      <c r="I5305" s="8">
        <v>0.26500000000000001</v>
      </c>
      <c r="J5305" s="8">
        <v>0.36</v>
      </c>
      <c r="K5305" s="8">
        <v>0.41</v>
      </c>
      <c r="L5305" s="8">
        <v>0.77100000000000002</v>
      </c>
      <c r="M5305" s="7">
        <v>36</v>
      </c>
      <c r="N5305" s="7">
        <v>137</v>
      </c>
      <c r="O5305" s="7">
        <v>117</v>
      </c>
      <c r="P5305" s="7">
        <v>14</v>
      </c>
      <c r="Q5305" s="7">
        <v>31</v>
      </c>
      <c r="R5305" s="7">
        <v>11</v>
      </c>
      <c r="S5305" s="7">
        <v>0</v>
      </c>
      <c r="T5305" s="7">
        <v>2</v>
      </c>
      <c r="U5305" s="7">
        <v>12</v>
      </c>
      <c r="V5305" s="7">
        <v>4</v>
      </c>
      <c r="W5305" s="7">
        <v>14</v>
      </c>
      <c r="X5305" s="7">
        <v>33</v>
      </c>
      <c r="Y5305" s="7">
        <v>0</v>
      </c>
      <c r="Z5305" s="7">
        <v>1</v>
      </c>
      <c r="AA5305"/>
    </row>
    <row r="5306" spans="1:27" x14ac:dyDescent="0.25">
      <c r="A5306" s="24" t="str">
        <f t="shared" si="250"/>
        <v/>
      </c>
      <c r="B5306" s="24" t="str">
        <f t="shared" si="248"/>
        <v/>
      </c>
      <c r="C5306" s="24" t="str">
        <f t="shared" si="249"/>
        <v/>
      </c>
      <c r="D5306" s="24">
        <v>2026</v>
      </c>
      <c r="E5306" s="7" t="s">
        <v>5630</v>
      </c>
      <c r="F5306" s="7" t="s">
        <v>5620</v>
      </c>
      <c r="G5306" s="7" t="s">
        <v>47</v>
      </c>
      <c r="H5306" s="7" t="s">
        <v>25</v>
      </c>
      <c r="I5306" s="8">
        <v>0.25</v>
      </c>
      <c r="J5306" s="8">
        <v>0.41899999999999998</v>
      </c>
      <c r="K5306" s="8">
        <v>0.45800000000000002</v>
      </c>
      <c r="L5306" s="8">
        <v>0.878</v>
      </c>
      <c r="M5306" s="7">
        <v>13</v>
      </c>
      <c r="N5306" s="7">
        <v>31</v>
      </c>
      <c r="O5306" s="7">
        <v>24</v>
      </c>
      <c r="P5306" s="7">
        <v>5</v>
      </c>
      <c r="Q5306" s="7">
        <v>6</v>
      </c>
      <c r="R5306" s="7">
        <v>2</v>
      </c>
      <c r="S5306" s="7">
        <v>0</v>
      </c>
      <c r="T5306" s="7">
        <v>1</v>
      </c>
      <c r="U5306" s="7">
        <v>4</v>
      </c>
      <c r="V5306" s="7">
        <v>0</v>
      </c>
      <c r="W5306" s="7">
        <v>7</v>
      </c>
      <c r="X5306" s="7">
        <v>10</v>
      </c>
      <c r="Y5306" s="7">
        <v>0</v>
      </c>
      <c r="Z5306" s="7">
        <v>0</v>
      </c>
      <c r="AA5306"/>
    </row>
    <row r="5307" spans="1:27" x14ac:dyDescent="0.25">
      <c r="A5307" s="24" t="str">
        <f t="shared" si="250"/>
        <v/>
      </c>
      <c r="B5307" s="24" t="str">
        <f t="shared" si="248"/>
        <v/>
      </c>
      <c r="C5307" s="24" t="str">
        <f t="shared" si="249"/>
        <v/>
      </c>
      <c r="D5307" s="24">
        <v>2026</v>
      </c>
      <c r="E5307" s="7" t="s">
        <v>5631</v>
      </c>
      <c r="F5307" s="7" t="s">
        <v>5620</v>
      </c>
      <c r="G5307" s="7" t="s">
        <v>47</v>
      </c>
      <c r="H5307" s="7" t="s">
        <v>38</v>
      </c>
      <c r="I5307" s="8">
        <v>0.222</v>
      </c>
      <c r="J5307" s="8">
        <v>0.29099999999999998</v>
      </c>
      <c r="K5307" s="8">
        <v>0.26400000000000001</v>
      </c>
      <c r="L5307" s="8">
        <v>0.55500000000000005</v>
      </c>
      <c r="M5307" s="7">
        <v>27</v>
      </c>
      <c r="N5307" s="7">
        <v>79</v>
      </c>
      <c r="O5307" s="7">
        <v>72</v>
      </c>
      <c r="P5307" s="7">
        <v>6</v>
      </c>
      <c r="Q5307" s="7">
        <v>16</v>
      </c>
      <c r="R5307" s="7">
        <v>0</v>
      </c>
      <c r="S5307" s="7">
        <v>0</v>
      </c>
      <c r="T5307" s="7">
        <v>1</v>
      </c>
      <c r="U5307" s="7">
        <v>8</v>
      </c>
      <c r="V5307" s="7">
        <v>1</v>
      </c>
      <c r="W5307" s="7">
        <v>6</v>
      </c>
      <c r="X5307" s="7">
        <v>25</v>
      </c>
      <c r="Y5307" s="7">
        <v>0</v>
      </c>
      <c r="Z5307" s="7">
        <v>0</v>
      </c>
      <c r="AA5307"/>
    </row>
    <row r="5308" spans="1:27" x14ac:dyDescent="0.25">
      <c r="A5308" s="24" t="str">
        <f t="shared" si="250"/>
        <v/>
      </c>
      <c r="B5308" s="24" t="str">
        <f t="shared" si="248"/>
        <v/>
      </c>
      <c r="C5308" s="24" t="str">
        <f t="shared" si="249"/>
        <v/>
      </c>
      <c r="D5308" s="24">
        <v>2026</v>
      </c>
      <c r="E5308" s="7" t="s">
        <v>5632</v>
      </c>
      <c r="F5308" s="7" t="s">
        <v>5620</v>
      </c>
      <c r="G5308" s="7" t="s">
        <v>24</v>
      </c>
      <c r="H5308" s="7" t="s">
        <v>25</v>
      </c>
      <c r="I5308" s="8">
        <v>0.216</v>
      </c>
      <c r="J5308" s="8">
        <v>0.34599999999999997</v>
      </c>
      <c r="K5308" s="8">
        <v>0.375</v>
      </c>
      <c r="L5308" s="8">
        <v>0.72099999999999997</v>
      </c>
      <c r="M5308" s="7">
        <v>33</v>
      </c>
      <c r="N5308" s="7">
        <v>107</v>
      </c>
      <c r="O5308" s="7">
        <v>88</v>
      </c>
      <c r="P5308" s="7">
        <v>12</v>
      </c>
      <c r="Q5308" s="7">
        <v>19</v>
      </c>
      <c r="R5308" s="7">
        <v>8</v>
      </c>
      <c r="S5308" s="7">
        <v>0</v>
      </c>
      <c r="T5308" s="7">
        <v>2</v>
      </c>
      <c r="U5308" s="7">
        <v>16</v>
      </c>
      <c r="V5308" s="7">
        <v>4</v>
      </c>
      <c r="W5308" s="7">
        <v>14</v>
      </c>
      <c r="X5308" s="7">
        <v>35</v>
      </c>
      <c r="Y5308" s="7">
        <v>1</v>
      </c>
      <c r="Z5308" s="7">
        <v>0</v>
      </c>
      <c r="AA5308"/>
    </row>
    <row r="5309" spans="1:27" x14ac:dyDescent="0.25">
      <c r="A5309" s="24" t="str">
        <f t="shared" si="250"/>
        <v/>
      </c>
      <c r="B5309" s="24" t="str">
        <f t="shared" si="248"/>
        <v/>
      </c>
      <c r="C5309" s="24" t="str">
        <f t="shared" si="249"/>
        <v/>
      </c>
      <c r="D5309" s="24">
        <v>2026</v>
      </c>
      <c r="E5309" s="7" t="s">
        <v>5633</v>
      </c>
      <c r="F5309" s="7" t="s">
        <v>5620</v>
      </c>
      <c r="G5309" s="7" t="s">
        <v>37</v>
      </c>
      <c r="H5309" s="7" t="s">
        <v>33</v>
      </c>
      <c r="I5309" s="8">
        <v>0.17899999999999999</v>
      </c>
      <c r="J5309" s="8">
        <v>0.29699999999999999</v>
      </c>
      <c r="K5309" s="8">
        <v>0.24399999999999999</v>
      </c>
      <c r="L5309" s="8">
        <v>0.54</v>
      </c>
      <c r="M5309" s="7">
        <v>30</v>
      </c>
      <c r="N5309" s="7">
        <v>94</v>
      </c>
      <c r="O5309" s="7">
        <v>78</v>
      </c>
      <c r="P5309" s="7">
        <v>13</v>
      </c>
      <c r="Q5309" s="7">
        <v>14</v>
      </c>
      <c r="R5309" s="7">
        <v>2</v>
      </c>
      <c r="S5309" s="7">
        <v>0</v>
      </c>
      <c r="T5309" s="7">
        <v>1</v>
      </c>
      <c r="U5309" s="7">
        <v>12</v>
      </c>
      <c r="V5309" s="7">
        <v>6</v>
      </c>
      <c r="W5309" s="7">
        <v>7</v>
      </c>
      <c r="X5309" s="7">
        <v>36</v>
      </c>
      <c r="Y5309" s="7">
        <v>0</v>
      </c>
      <c r="Z5309" s="7">
        <v>0</v>
      </c>
      <c r="AA5309"/>
    </row>
    <row r="5310" spans="1:27" x14ac:dyDescent="0.25">
      <c r="A5310" s="24" t="str">
        <f t="shared" si="250"/>
        <v/>
      </c>
      <c r="B5310" s="24" t="str">
        <f t="shared" si="248"/>
        <v/>
      </c>
      <c r="C5310" s="24" t="str">
        <f t="shared" si="249"/>
        <v/>
      </c>
      <c r="D5310" s="24">
        <v>2026</v>
      </c>
      <c r="E5310" s="7" t="s">
        <v>5634</v>
      </c>
      <c r="F5310" s="7" t="s">
        <v>5620</v>
      </c>
      <c r="G5310" s="7" t="s">
        <v>47</v>
      </c>
      <c r="H5310" s="7" t="s">
        <v>27</v>
      </c>
      <c r="I5310" s="8">
        <v>0.17399999999999999</v>
      </c>
      <c r="J5310" s="8">
        <v>0.35599999999999998</v>
      </c>
      <c r="K5310" s="8">
        <v>0.19600000000000001</v>
      </c>
      <c r="L5310" s="8">
        <v>0.55200000000000005</v>
      </c>
      <c r="M5310" s="7">
        <v>19</v>
      </c>
      <c r="N5310" s="7">
        <v>61</v>
      </c>
      <c r="O5310" s="7">
        <v>46</v>
      </c>
      <c r="P5310" s="7">
        <v>6</v>
      </c>
      <c r="Q5310" s="7">
        <v>8</v>
      </c>
      <c r="R5310" s="7">
        <v>1</v>
      </c>
      <c r="S5310" s="7">
        <v>0</v>
      </c>
      <c r="T5310" s="7">
        <v>0</v>
      </c>
      <c r="U5310" s="7">
        <v>1</v>
      </c>
      <c r="V5310" s="7">
        <v>0</v>
      </c>
      <c r="W5310" s="7">
        <v>13</v>
      </c>
      <c r="X5310" s="7">
        <v>18</v>
      </c>
      <c r="Y5310" s="7">
        <v>0</v>
      </c>
      <c r="Z5310" s="7">
        <v>0</v>
      </c>
      <c r="AA5310"/>
    </row>
    <row r="5311" spans="1:27" x14ac:dyDescent="0.25">
      <c r="A5311" s="24" t="str">
        <f t="shared" si="250"/>
        <v/>
      </c>
      <c r="B5311" s="24" t="str">
        <f t="shared" si="248"/>
        <v/>
      </c>
      <c r="C5311" s="24" t="str">
        <f t="shared" si="249"/>
        <v/>
      </c>
      <c r="D5311" s="24">
        <v>2026</v>
      </c>
      <c r="E5311" s="7" t="s">
        <v>5635</v>
      </c>
      <c r="F5311" s="7" t="s">
        <v>5620</v>
      </c>
      <c r="G5311" s="7" t="s">
        <v>24</v>
      </c>
      <c r="H5311" s="7" t="s">
        <v>30</v>
      </c>
      <c r="I5311" s="8">
        <v>0</v>
      </c>
      <c r="J5311" s="8">
        <v>0.5</v>
      </c>
      <c r="K5311" s="8">
        <v>0</v>
      </c>
      <c r="L5311" s="8">
        <v>0.5</v>
      </c>
      <c r="M5311" s="7">
        <v>2</v>
      </c>
      <c r="N5311" s="7">
        <v>2</v>
      </c>
      <c r="O5311" s="7">
        <v>1</v>
      </c>
      <c r="P5311" s="7">
        <v>1</v>
      </c>
      <c r="Q5311" s="7">
        <v>0</v>
      </c>
      <c r="R5311" s="7">
        <v>0</v>
      </c>
      <c r="S5311" s="7">
        <v>0</v>
      </c>
      <c r="T5311" s="7">
        <v>0</v>
      </c>
      <c r="U5311" s="7">
        <v>0</v>
      </c>
      <c r="V5311" s="7">
        <v>0</v>
      </c>
      <c r="W5311" s="7">
        <v>1</v>
      </c>
      <c r="X5311" s="7">
        <v>1</v>
      </c>
      <c r="Y5311" s="7">
        <v>0</v>
      </c>
      <c r="Z5311" s="7">
        <v>0</v>
      </c>
      <c r="AA5311"/>
    </row>
    <row r="5312" spans="1:27" x14ac:dyDescent="0.25">
      <c r="A5312" s="24">
        <f t="shared" si="250"/>
        <v>1</v>
      </c>
      <c r="B5312" s="24" t="str">
        <f t="shared" si="248"/>
        <v/>
      </c>
      <c r="C5312" s="24" t="str">
        <f t="shared" si="249"/>
        <v/>
      </c>
      <c r="D5312" s="24">
        <v>2026</v>
      </c>
      <c r="E5312" s="7" t="s">
        <v>5636</v>
      </c>
      <c r="F5312" s="7" t="s">
        <v>5637</v>
      </c>
      <c r="G5312" s="7" t="s">
        <v>29</v>
      </c>
      <c r="H5312" s="7" t="s">
        <v>33</v>
      </c>
      <c r="I5312" s="8">
        <v>0.28399999999999997</v>
      </c>
      <c r="J5312" s="8">
        <v>0.42699999999999999</v>
      </c>
      <c r="K5312" s="8">
        <v>0.35499999999999998</v>
      </c>
      <c r="L5312" s="8">
        <v>0.78300000000000003</v>
      </c>
      <c r="M5312" s="7">
        <v>53</v>
      </c>
      <c r="N5312" s="7">
        <v>234</v>
      </c>
      <c r="O5312" s="7">
        <v>183</v>
      </c>
      <c r="P5312" s="7">
        <v>28</v>
      </c>
      <c r="Q5312" s="7">
        <v>52</v>
      </c>
      <c r="R5312" s="7">
        <v>13</v>
      </c>
      <c r="S5312" s="7">
        <v>0</v>
      </c>
      <c r="T5312" s="7">
        <v>0</v>
      </c>
      <c r="U5312" s="7">
        <v>19</v>
      </c>
      <c r="V5312" s="7">
        <v>13</v>
      </c>
      <c r="W5312" s="7">
        <v>35</v>
      </c>
      <c r="X5312" s="7">
        <v>33</v>
      </c>
      <c r="Y5312" s="7">
        <v>18</v>
      </c>
      <c r="Z5312" s="7">
        <v>6</v>
      </c>
      <c r="AA5312"/>
    </row>
    <row r="5313" spans="1:27" x14ac:dyDescent="0.25">
      <c r="A5313" s="24">
        <f t="shared" si="250"/>
        <v>1</v>
      </c>
      <c r="B5313" s="24" t="str">
        <f t="shared" si="248"/>
        <v/>
      </c>
      <c r="C5313" s="24" t="str">
        <f t="shared" si="249"/>
        <v/>
      </c>
      <c r="D5313" s="24">
        <v>2026</v>
      </c>
      <c r="E5313" s="7" t="s">
        <v>5638</v>
      </c>
      <c r="F5313" s="7" t="s">
        <v>5637</v>
      </c>
      <c r="G5313" s="7" t="s">
        <v>32</v>
      </c>
      <c r="H5313" s="7" t="s">
        <v>40</v>
      </c>
      <c r="I5313" s="8">
        <v>0.28299999999999997</v>
      </c>
      <c r="J5313" s="8">
        <v>0.36799999999999999</v>
      </c>
      <c r="K5313" s="8">
        <v>0.46100000000000002</v>
      </c>
      <c r="L5313" s="8">
        <v>0.82899999999999996</v>
      </c>
      <c r="M5313" s="7">
        <v>47</v>
      </c>
      <c r="N5313" s="7">
        <v>206</v>
      </c>
      <c r="O5313" s="7">
        <v>180</v>
      </c>
      <c r="P5313" s="7">
        <v>33</v>
      </c>
      <c r="Q5313" s="7">
        <v>51</v>
      </c>
      <c r="R5313" s="7">
        <v>8</v>
      </c>
      <c r="S5313" s="7">
        <v>3</v>
      </c>
      <c r="T5313" s="7">
        <v>6</v>
      </c>
      <c r="U5313" s="7">
        <v>18</v>
      </c>
      <c r="V5313" s="7">
        <v>10</v>
      </c>
      <c r="W5313" s="7">
        <v>14</v>
      </c>
      <c r="X5313" s="7">
        <v>38</v>
      </c>
      <c r="Y5313" s="7">
        <v>9</v>
      </c>
      <c r="Z5313" s="7">
        <v>2</v>
      </c>
      <c r="AA5313"/>
    </row>
    <row r="5314" spans="1:27" x14ac:dyDescent="0.25">
      <c r="A5314" s="24" t="str">
        <f t="shared" si="250"/>
        <v/>
      </c>
      <c r="B5314" s="24" t="str">
        <f t="shared" ref="B5314:B5328" si="251">IF(COUNTIFS(Draft_Player,$E5314),COUNTIFS(Draft_Player,$E5314),"")</f>
        <v/>
      </c>
      <c r="C5314" s="24" t="str">
        <f t="shared" ref="C5314:C5328" si="252">IF(COUNTIFS(Transfers_Player,$E5314),COUNTIFS(Transfers_Player,$E5314),"")</f>
        <v/>
      </c>
      <c r="D5314" s="24">
        <v>2026</v>
      </c>
      <c r="E5314" s="7" t="s">
        <v>5639</v>
      </c>
      <c r="F5314" s="7" t="s">
        <v>5637</v>
      </c>
      <c r="G5314" s="7" t="s">
        <v>47</v>
      </c>
      <c r="H5314" s="7" t="s">
        <v>42</v>
      </c>
      <c r="I5314" s="8">
        <v>0.245</v>
      </c>
      <c r="J5314" s="8">
        <v>0.35499999999999998</v>
      </c>
      <c r="K5314" s="8">
        <v>0.38700000000000001</v>
      </c>
      <c r="L5314" s="8">
        <v>0.74199999999999999</v>
      </c>
      <c r="M5314" s="7">
        <v>47</v>
      </c>
      <c r="N5314" s="7">
        <v>183</v>
      </c>
      <c r="O5314" s="7">
        <v>155</v>
      </c>
      <c r="P5314" s="7">
        <v>29</v>
      </c>
      <c r="Q5314" s="7">
        <v>38</v>
      </c>
      <c r="R5314" s="7">
        <v>7</v>
      </c>
      <c r="S5314" s="7">
        <v>0</v>
      </c>
      <c r="T5314" s="7">
        <v>5</v>
      </c>
      <c r="U5314" s="7">
        <v>24</v>
      </c>
      <c r="V5314" s="7">
        <v>8</v>
      </c>
      <c r="W5314" s="7">
        <v>19</v>
      </c>
      <c r="X5314" s="7">
        <v>40</v>
      </c>
      <c r="Y5314" s="7">
        <v>8</v>
      </c>
      <c r="Z5314" s="7">
        <v>0</v>
      </c>
      <c r="AA5314"/>
    </row>
    <row r="5315" spans="1:27" x14ac:dyDescent="0.25">
      <c r="A5315" s="24">
        <f t="shared" ref="A5315:A5328" si="253">IF(OR(G5315="SR", G5315="GR"), 1, "")</f>
        <v>1</v>
      </c>
      <c r="B5315" s="24" t="str">
        <f t="shared" si="251"/>
        <v/>
      </c>
      <c r="C5315" s="24" t="str">
        <f t="shared" si="252"/>
        <v/>
      </c>
      <c r="D5315" s="24">
        <v>2026</v>
      </c>
      <c r="E5315" s="7" t="s">
        <v>5640</v>
      </c>
      <c r="F5315" s="7" t="s">
        <v>5637</v>
      </c>
      <c r="G5315" s="7" t="s">
        <v>29</v>
      </c>
      <c r="H5315" s="7" t="s">
        <v>38</v>
      </c>
      <c r="I5315" s="8">
        <v>0.22800000000000001</v>
      </c>
      <c r="J5315" s="8">
        <v>0.34699999999999998</v>
      </c>
      <c r="K5315" s="8">
        <v>0.38900000000000001</v>
      </c>
      <c r="L5315" s="8">
        <v>0.73599999999999999</v>
      </c>
      <c r="M5315" s="7">
        <v>45</v>
      </c>
      <c r="N5315" s="7">
        <v>193</v>
      </c>
      <c r="O5315" s="7">
        <v>162</v>
      </c>
      <c r="P5315" s="7">
        <v>26</v>
      </c>
      <c r="Q5315" s="7">
        <v>37</v>
      </c>
      <c r="R5315" s="7">
        <v>9</v>
      </c>
      <c r="S5315" s="7">
        <v>1</v>
      </c>
      <c r="T5315" s="7">
        <v>5</v>
      </c>
      <c r="U5315" s="7">
        <v>23</v>
      </c>
      <c r="V5315" s="7">
        <v>11</v>
      </c>
      <c r="W5315" s="7">
        <v>19</v>
      </c>
      <c r="X5315" s="7">
        <v>56</v>
      </c>
      <c r="Y5315" s="7">
        <v>5</v>
      </c>
      <c r="Z5315" s="7">
        <v>3</v>
      </c>
      <c r="AA5315"/>
    </row>
    <row r="5316" spans="1:27" x14ac:dyDescent="0.25">
      <c r="A5316" s="24" t="str">
        <f t="shared" si="253"/>
        <v/>
      </c>
      <c r="B5316" s="24" t="str">
        <f t="shared" si="251"/>
        <v/>
      </c>
      <c r="C5316" s="24" t="str">
        <f t="shared" si="252"/>
        <v/>
      </c>
      <c r="D5316" s="24">
        <v>2026</v>
      </c>
      <c r="E5316" s="7" t="s">
        <v>5641</v>
      </c>
      <c r="F5316" s="7" t="s">
        <v>5637</v>
      </c>
      <c r="G5316" s="7" t="s">
        <v>37</v>
      </c>
      <c r="H5316" s="7" t="s">
        <v>44</v>
      </c>
      <c r="I5316" s="8">
        <v>0.216</v>
      </c>
      <c r="J5316" s="8">
        <v>0.35399999999999998</v>
      </c>
      <c r="K5316" s="8">
        <v>0.44700000000000001</v>
      </c>
      <c r="L5316" s="8">
        <v>0.80200000000000005</v>
      </c>
      <c r="M5316" s="7">
        <v>56</v>
      </c>
      <c r="N5316" s="7">
        <v>237</v>
      </c>
      <c r="O5316" s="7">
        <v>190</v>
      </c>
      <c r="P5316" s="7">
        <v>34</v>
      </c>
      <c r="Q5316" s="7">
        <v>41</v>
      </c>
      <c r="R5316" s="7">
        <v>8</v>
      </c>
      <c r="S5316" s="7">
        <v>3</v>
      </c>
      <c r="T5316" s="7">
        <v>10</v>
      </c>
      <c r="U5316" s="7">
        <v>34</v>
      </c>
      <c r="V5316" s="7">
        <v>2</v>
      </c>
      <c r="W5316" s="7">
        <v>41</v>
      </c>
      <c r="X5316" s="7">
        <v>82</v>
      </c>
      <c r="Y5316" s="7">
        <v>11</v>
      </c>
      <c r="Z5316" s="7">
        <v>2</v>
      </c>
      <c r="AA5316"/>
    </row>
    <row r="5317" spans="1:27" x14ac:dyDescent="0.25">
      <c r="A5317" s="24" t="str">
        <f t="shared" si="253"/>
        <v/>
      </c>
      <c r="B5317" s="24" t="str">
        <f t="shared" si="251"/>
        <v/>
      </c>
      <c r="C5317" s="24" t="str">
        <f t="shared" si="252"/>
        <v/>
      </c>
      <c r="D5317" s="24">
        <v>2026</v>
      </c>
      <c r="E5317" s="7" t="s">
        <v>5642</v>
      </c>
      <c r="F5317" s="7" t="s">
        <v>5637</v>
      </c>
      <c r="G5317" s="7" t="s">
        <v>47</v>
      </c>
      <c r="H5317" s="7" t="s">
        <v>27</v>
      </c>
      <c r="I5317" s="8">
        <v>0.214</v>
      </c>
      <c r="J5317" s="8">
        <v>0.28100000000000003</v>
      </c>
      <c r="K5317" s="8">
        <v>0.434</v>
      </c>
      <c r="L5317" s="8">
        <v>0.71599999999999997</v>
      </c>
      <c r="M5317" s="7">
        <v>46</v>
      </c>
      <c r="N5317" s="7">
        <v>162</v>
      </c>
      <c r="O5317" s="7">
        <v>145</v>
      </c>
      <c r="P5317" s="7">
        <v>22</v>
      </c>
      <c r="Q5317" s="7">
        <v>31</v>
      </c>
      <c r="R5317" s="7">
        <v>2</v>
      </c>
      <c r="S5317" s="7">
        <v>0</v>
      </c>
      <c r="T5317" s="7">
        <v>10</v>
      </c>
      <c r="U5317" s="7">
        <v>22</v>
      </c>
      <c r="V5317" s="7">
        <v>9</v>
      </c>
      <c r="W5317" s="7">
        <v>5</v>
      </c>
      <c r="X5317" s="7">
        <v>61</v>
      </c>
      <c r="Y5317" s="7">
        <v>4</v>
      </c>
      <c r="Z5317" s="7">
        <v>2</v>
      </c>
      <c r="AA5317"/>
    </row>
    <row r="5318" spans="1:27" x14ac:dyDescent="0.25">
      <c r="A5318" s="24" t="str">
        <f t="shared" si="253"/>
        <v/>
      </c>
      <c r="B5318" s="24" t="str">
        <f t="shared" si="251"/>
        <v/>
      </c>
      <c r="C5318" s="24" t="str">
        <f t="shared" si="252"/>
        <v/>
      </c>
      <c r="D5318" s="24">
        <v>2026</v>
      </c>
      <c r="E5318" s="7" t="s">
        <v>5643</v>
      </c>
      <c r="F5318" s="7" t="s">
        <v>5637</v>
      </c>
      <c r="G5318" s="7" t="s">
        <v>24</v>
      </c>
      <c r="H5318" s="7" t="s">
        <v>40</v>
      </c>
      <c r="I5318" s="8">
        <v>0.27500000000000002</v>
      </c>
      <c r="J5318" s="8">
        <v>0.33300000000000002</v>
      </c>
      <c r="K5318" s="8">
        <v>0.35299999999999998</v>
      </c>
      <c r="L5318" s="8">
        <v>0.68600000000000005</v>
      </c>
      <c r="M5318" s="7">
        <v>16</v>
      </c>
      <c r="N5318" s="7">
        <v>58</v>
      </c>
      <c r="O5318" s="7">
        <v>51</v>
      </c>
      <c r="P5318" s="7">
        <v>8</v>
      </c>
      <c r="Q5318" s="7">
        <v>14</v>
      </c>
      <c r="R5318" s="7">
        <v>1</v>
      </c>
      <c r="S5318" s="7">
        <v>0</v>
      </c>
      <c r="T5318" s="7">
        <v>1</v>
      </c>
      <c r="U5318" s="7">
        <v>5</v>
      </c>
      <c r="V5318" s="7">
        <v>2</v>
      </c>
      <c r="W5318" s="7">
        <v>3</v>
      </c>
      <c r="X5318" s="7">
        <v>19</v>
      </c>
      <c r="Y5318" s="7">
        <v>3</v>
      </c>
      <c r="Z5318" s="7">
        <v>0</v>
      </c>
      <c r="AA5318"/>
    </row>
    <row r="5319" spans="1:27" x14ac:dyDescent="0.25">
      <c r="A5319" s="24" t="str">
        <f t="shared" si="253"/>
        <v/>
      </c>
      <c r="B5319" s="24" t="str">
        <f t="shared" si="251"/>
        <v/>
      </c>
      <c r="C5319" s="24" t="str">
        <f t="shared" si="252"/>
        <v/>
      </c>
      <c r="D5319" s="24">
        <v>2026</v>
      </c>
      <c r="E5319" s="7" t="s">
        <v>5644</v>
      </c>
      <c r="F5319" s="7" t="s">
        <v>5637</v>
      </c>
      <c r="G5319" s="7" t="s">
        <v>47</v>
      </c>
      <c r="H5319" s="7" t="s">
        <v>38</v>
      </c>
      <c r="I5319" s="8">
        <v>0.25900000000000001</v>
      </c>
      <c r="J5319" s="8">
        <v>0.33300000000000002</v>
      </c>
      <c r="K5319" s="8">
        <v>0.5</v>
      </c>
      <c r="L5319" s="8">
        <v>0.83299999999999996</v>
      </c>
      <c r="M5319" s="7">
        <v>18</v>
      </c>
      <c r="N5319" s="7">
        <v>60</v>
      </c>
      <c r="O5319" s="7">
        <v>54</v>
      </c>
      <c r="P5319" s="7">
        <v>8</v>
      </c>
      <c r="Q5319" s="7">
        <v>14</v>
      </c>
      <c r="R5319" s="7">
        <v>4</v>
      </c>
      <c r="S5319" s="7">
        <v>0</v>
      </c>
      <c r="T5319" s="7">
        <v>3</v>
      </c>
      <c r="U5319" s="7">
        <v>11</v>
      </c>
      <c r="V5319" s="7">
        <v>1</v>
      </c>
      <c r="W5319" s="7">
        <v>5</v>
      </c>
      <c r="X5319" s="7">
        <v>25</v>
      </c>
      <c r="Y5319" s="7">
        <v>1</v>
      </c>
      <c r="Z5319" s="7">
        <v>0</v>
      </c>
      <c r="AA5319"/>
    </row>
    <row r="5320" spans="1:27" x14ac:dyDescent="0.25">
      <c r="A5320" s="24" t="str">
        <f t="shared" si="253"/>
        <v/>
      </c>
      <c r="B5320" s="24" t="str">
        <f t="shared" si="251"/>
        <v/>
      </c>
      <c r="C5320" s="24" t="str">
        <f t="shared" si="252"/>
        <v/>
      </c>
      <c r="D5320" s="24">
        <v>2026</v>
      </c>
      <c r="E5320" s="7" t="s">
        <v>5645</v>
      </c>
      <c r="F5320" s="7" t="s">
        <v>5637</v>
      </c>
      <c r="G5320" s="7" t="s">
        <v>24</v>
      </c>
      <c r="H5320" s="7" t="s">
        <v>35</v>
      </c>
      <c r="I5320" s="8">
        <v>0.25600000000000001</v>
      </c>
      <c r="J5320" s="8">
        <v>0.374</v>
      </c>
      <c r="K5320" s="8">
        <v>0.38400000000000001</v>
      </c>
      <c r="L5320" s="8">
        <v>0.75800000000000001</v>
      </c>
      <c r="M5320" s="7">
        <v>30</v>
      </c>
      <c r="N5320" s="7">
        <v>108</v>
      </c>
      <c r="O5320" s="7">
        <v>86</v>
      </c>
      <c r="P5320" s="7">
        <v>16</v>
      </c>
      <c r="Q5320" s="7">
        <v>22</v>
      </c>
      <c r="R5320" s="7">
        <v>5</v>
      </c>
      <c r="S5320" s="7">
        <v>0</v>
      </c>
      <c r="T5320" s="7">
        <v>2</v>
      </c>
      <c r="U5320" s="7">
        <v>18</v>
      </c>
      <c r="V5320" s="7">
        <v>3</v>
      </c>
      <c r="W5320" s="7">
        <v>15</v>
      </c>
      <c r="X5320" s="7">
        <v>30</v>
      </c>
      <c r="Y5320" s="7">
        <v>4</v>
      </c>
      <c r="Z5320" s="7">
        <v>1</v>
      </c>
      <c r="AA5320"/>
    </row>
    <row r="5321" spans="1:27" x14ac:dyDescent="0.25">
      <c r="A5321" s="24" t="str">
        <f t="shared" si="253"/>
        <v/>
      </c>
      <c r="B5321" s="24" t="str">
        <f t="shared" si="251"/>
        <v/>
      </c>
      <c r="C5321" s="24" t="str">
        <f t="shared" si="252"/>
        <v/>
      </c>
      <c r="D5321" s="24">
        <v>2026</v>
      </c>
      <c r="E5321" s="7" t="s">
        <v>5646</v>
      </c>
      <c r="F5321" s="7" t="s">
        <v>5637</v>
      </c>
      <c r="G5321" s="7" t="s">
        <v>47</v>
      </c>
      <c r="H5321" s="7" t="s">
        <v>35</v>
      </c>
      <c r="I5321" s="8">
        <v>0.24299999999999999</v>
      </c>
      <c r="J5321" s="8">
        <v>0.307</v>
      </c>
      <c r="K5321" s="8">
        <v>0.39800000000000002</v>
      </c>
      <c r="L5321" s="8">
        <v>0.70499999999999996</v>
      </c>
      <c r="M5321" s="7">
        <v>34</v>
      </c>
      <c r="N5321" s="7">
        <v>114</v>
      </c>
      <c r="O5321" s="7">
        <v>103</v>
      </c>
      <c r="P5321" s="7">
        <v>9</v>
      </c>
      <c r="Q5321" s="7">
        <v>25</v>
      </c>
      <c r="R5321" s="7">
        <v>5</v>
      </c>
      <c r="S5321" s="7">
        <v>1</v>
      </c>
      <c r="T5321" s="7">
        <v>3</v>
      </c>
      <c r="U5321" s="7">
        <v>20</v>
      </c>
      <c r="V5321" s="7">
        <v>0</v>
      </c>
      <c r="W5321" s="7">
        <v>10</v>
      </c>
      <c r="X5321" s="7">
        <v>44</v>
      </c>
      <c r="Y5321" s="7">
        <v>0</v>
      </c>
      <c r="Z5321" s="7">
        <v>0</v>
      </c>
      <c r="AA5321"/>
    </row>
    <row r="5322" spans="1:27" x14ac:dyDescent="0.25">
      <c r="A5322" s="24" t="str">
        <f t="shared" si="253"/>
        <v/>
      </c>
      <c r="B5322" s="24" t="str">
        <f t="shared" si="251"/>
        <v/>
      </c>
      <c r="C5322" s="24" t="str">
        <f t="shared" si="252"/>
        <v/>
      </c>
      <c r="D5322" s="24">
        <v>2026</v>
      </c>
      <c r="E5322" s="7" t="s">
        <v>5647</v>
      </c>
      <c r="F5322" s="7" t="s">
        <v>5637</v>
      </c>
      <c r="G5322" s="7" t="s">
        <v>47</v>
      </c>
      <c r="H5322" s="7" t="s">
        <v>25</v>
      </c>
      <c r="I5322" s="8">
        <v>0.22</v>
      </c>
      <c r="J5322" s="8">
        <v>0.29799999999999999</v>
      </c>
      <c r="K5322" s="8">
        <v>0.32900000000000001</v>
      </c>
      <c r="L5322" s="8">
        <v>0.627</v>
      </c>
      <c r="M5322" s="7">
        <v>27</v>
      </c>
      <c r="N5322" s="7">
        <v>94</v>
      </c>
      <c r="O5322" s="7">
        <v>82</v>
      </c>
      <c r="P5322" s="7">
        <v>14</v>
      </c>
      <c r="Q5322" s="7">
        <v>18</v>
      </c>
      <c r="R5322" s="7">
        <v>6</v>
      </c>
      <c r="S5322" s="7">
        <v>0</v>
      </c>
      <c r="T5322" s="7">
        <v>1</v>
      </c>
      <c r="U5322" s="7">
        <v>13</v>
      </c>
      <c r="V5322" s="7">
        <v>1</v>
      </c>
      <c r="W5322" s="7">
        <v>9</v>
      </c>
      <c r="X5322" s="7">
        <v>37</v>
      </c>
      <c r="Y5322" s="7">
        <v>1</v>
      </c>
      <c r="Z5322" s="7">
        <v>2</v>
      </c>
      <c r="AA5322"/>
    </row>
    <row r="5323" spans="1:27" x14ac:dyDescent="0.25">
      <c r="A5323" s="24" t="str">
        <f t="shared" si="253"/>
        <v/>
      </c>
      <c r="B5323" s="24" t="str">
        <f t="shared" si="251"/>
        <v/>
      </c>
      <c r="C5323" s="24" t="str">
        <f t="shared" si="252"/>
        <v/>
      </c>
      <c r="D5323" s="24">
        <v>2026</v>
      </c>
      <c r="E5323" s="7" t="s">
        <v>5648</v>
      </c>
      <c r="F5323" s="7" t="s">
        <v>5637</v>
      </c>
      <c r="G5323" s="7" t="s">
        <v>24</v>
      </c>
      <c r="H5323" s="7" t="s">
        <v>30</v>
      </c>
      <c r="I5323" s="8">
        <v>0.2</v>
      </c>
      <c r="J5323" s="8">
        <v>0.27900000000000003</v>
      </c>
      <c r="K5323" s="8">
        <v>0.309</v>
      </c>
      <c r="L5323" s="8">
        <v>0.58799999999999997</v>
      </c>
      <c r="M5323" s="7">
        <v>21</v>
      </c>
      <c r="N5323" s="7">
        <v>62</v>
      </c>
      <c r="O5323" s="7">
        <v>55</v>
      </c>
      <c r="P5323" s="7">
        <v>9</v>
      </c>
      <c r="Q5323" s="7">
        <v>11</v>
      </c>
      <c r="R5323" s="7">
        <v>3</v>
      </c>
      <c r="S5323" s="7">
        <v>0</v>
      </c>
      <c r="T5323" s="7">
        <v>1</v>
      </c>
      <c r="U5323" s="7">
        <v>5</v>
      </c>
      <c r="V5323" s="7">
        <v>0</v>
      </c>
      <c r="W5323" s="7">
        <v>6</v>
      </c>
      <c r="X5323" s="7">
        <v>22</v>
      </c>
      <c r="Y5323" s="7">
        <v>2</v>
      </c>
      <c r="Z5323" s="7">
        <v>0</v>
      </c>
      <c r="AA5323"/>
    </row>
    <row r="5324" spans="1:27" x14ac:dyDescent="0.25">
      <c r="A5324" s="24" t="str">
        <f t="shared" si="253"/>
        <v/>
      </c>
      <c r="B5324" s="24" t="str">
        <f t="shared" si="251"/>
        <v/>
      </c>
      <c r="C5324" s="24" t="str">
        <f t="shared" si="252"/>
        <v/>
      </c>
      <c r="D5324" s="24">
        <v>2026</v>
      </c>
      <c r="E5324" s="7" t="s">
        <v>5649</v>
      </c>
      <c r="F5324" s="7" t="s">
        <v>5637</v>
      </c>
      <c r="G5324" s="7" t="s">
        <v>47</v>
      </c>
      <c r="H5324" s="7" t="s">
        <v>30</v>
      </c>
      <c r="I5324" s="8">
        <v>0.2</v>
      </c>
      <c r="J5324" s="8">
        <v>0.36799999999999999</v>
      </c>
      <c r="K5324" s="8">
        <v>0.317</v>
      </c>
      <c r="L5324" s="8">
        <v>0.68500000000000005</v>
      </c>
      <c r="M5324" s="7">
        <v>20</v>
      </c>
      <c r="N5324" s="7">
        <v>77</v>
      </c>
      <c r="O5324" s="7">
        <v>60</v>
      </c>
      <c r="P5324" s="7">
        <v>9</v>
      </c>
      <c r="Q5324" s="7">
        <v>12</v>
      </c>
      <c r="R5324" s="7">
        <v>4</v>
      </c>
      <c r="S5324" s="7">
        <v>0</v>
      </c>
      <c r="T5324" s="7">
        <v>1</v>
      </c>
      <c r="U5324" s="7">
        <v>11</v>
      </c>
      <c r="V5324" s="7">
        <v>2</v>
      </c>
      <c r="W5324" s="7">
        <v>14</v>
      </c>
      <c r="X5324" s="7">
        <v>23</v>
      </c>
      <c r="Y5324" s="7">
        <v>1</v>
      </c>
      <c r="Z5324" s="7">
        <v>3</v>
      </c>
      <c r="AA5324"/>
    </row>
    <row r="5325" spans="1:27" x14ac:dyDescent="0.25">
      <c r="A5325" s="24" t="str">
        <f t="shared" si="253"/>
        <v/>
      </c>
      <c r="B5325" s="24" t="str">
        <f t="shared" si="251"/>
        <v/>
      </c>
      <c r="C5325" s="24" t="str">
        <f t="shared" si="252"/>
        <v/>
      </c>
      <c r="D5325" s="24">
        <v>2026</v>
      </c>
      <c r="E5325" s="7" t="s">
        <v>5650</v>
      </c>
      <c r="F5325" s="7" t="s">
        <v>5637</v>
      </c>
      <c r="G5325" s="7" t="s">
        <v>37</v>
      </c>
      <c r="H5325" s="7" t="s">
        <v>35</v>
      </c>
      <c r="I5325" s="8">
        <v>0.2</v>
      </c>
      <c r="J5325" s="8">
        <v>0.318</v>
      </c>
      <c r="K5325" s="8">
        <v>0.28199999999999997</v>
      </c>
      <c r="L5325" s="8">
        <v>0.6</v>
      </c>
      <c r="M5325" s="7">
        <v>38</v>
      </c>
      <c r="N5325" s="7">
        <v>129</v>
      </c>
      <c r="O5325" s="7">
        <v>110</v>
      </c>
      <c r="P5325" s="7">
        <v>16</v>
      </c>
      <c r="Q5325" s="7">
        <v>22</v>
      </c>
      <c r="R5325" s="7">
        <v>3</v>
      </c>
      <c r="S5325" s="7">
        <v>0</v>
      </c>
      <c r="T5325" s="7">
        <v>2</v>
      </c>
      <c r="U5325" s="7">
        <v>9</v>
      </c>
      <c r="V5325" s="7">
        <v>6</v>
      </c>
      <c r="W5325" s="7">
        <v>13</v>
      </c>
      <c r="X5325" s="7">
        <v>51</v>
      </c>
      <c r="Y5325" s="7">
        <v>11</v>
      </c>
      <c r="Z5325" s="7">
        <v>4</v>
      </c>
      <c r="AA5325"/>
    </row>
    <row r="5326" spans="1:27" x14ac:dyDescent="0.25">
      <c r="A5326" s="24" t="str">
        <f t="shared" si="253"/>
        <v/>
      </c>
      <c r="B5326" s="24" t="str">
        <f t="shared" si="251"/>
        <v/>
      </c>
      <c r="C5326" s="24" t="str">
        <f t="shared" si="252"/>
        <v/>
      </c>
      <c r="D5326" s="24">
        <v>2026</v>
      </c>
      <c r="E5326" s="7" t="s">
        <v>5651</v>
      </c>
      <c r="F5326" s="7" t="s">
        <v>5637</v>
      </c>
      <c r="G5326" s="7" t="s">
        <v>24</v>
      </c>
      <c r="H5326" s="7" t="s">
        <v>25</v>
      </c>
      <c r="I5326" s="8">
        <v>0.17699999999999999</v>
      </c>
      <c r="J5326" s="8">
        <v>0.26900000000000002</v>
      </c>
      <c r="K5326" s="8">
        <v>0.29199999999999998</v>
      </c>
      <c r="L5326" s="8">
        <v>0.56000000000000005</v>
      </c>
      <c r="M5326" s="7">
        <v>34</v>
      </c>
      <c r="N5326" s="7">
        <v>108</v>
      </c>
      <c r="O5326" s="7">
        <v>96</v>
      </c>
      <c r="P5326" s="7">
        <v>11</v>
      </c>
      <c r="Q5326" s="7">
        <v>17</v>
      </c>
      <c r="R5326" s="7">
        <v>2</v>
      </c>
      <c r="S5326" s="7">
        <v>0</v>
      </c>
      <c r="T5326" s="7">
        <v>3</v>
      </c>
      <c r="U5326" s="7">
        <v>11</v>
      </c>
      <c r="V5326" s="7">
        <v>0</v>
      </c>
      <c r="W5326" s="7">
        <v>12</v>
      </c>
      <c r="X5326" s="7">
        <v>30</v>
      </c>
      <c r="Y5326" s="7">
        <v>2</v>
      </c>
      <c r="Z5326" s="7">
        <v>1</v>
      </c>
      <c r="AA5326"/>
    </row>
    <row r="5327" spans="1:27" x14ac:dyDescent="0.25">
      <c r="A5327" s="24" t="str">
        <f t="shared" si="253"/>
        <v/>
      </c>
      <c r="B5327" s="24" t="str">
        <f t="shared" si="251"/>
        <v/>
      </c>
      <c r="C5327" s="24" t="str">
        <f t="shared" si="252"/>
        <v/>
      </c>
      <c r="D5327" s="24">
        <v>2026</v>
      </c>
      <c r="E5327" s="7" t="s">
        <v>5652</v>
      </c>
      <c r="F5327" s="7" t="s">
        <v>5637</v>
      </c>
      <c r="G5327" s="7" t="s">
        <v>24</v>
      </c>
      <c r="H5327" s="7" t="s">
        <v>42</v>
      </c>
      <c r="I5327" s="8">
        <v>0.16700000000000001</v>
      </c>
      <c r="J5327" s="8">
        <v>0.23400000000000001</v>
      </c>
      <c r="K5327" s="8">
        <v>0.31</v>
      </c>
      <c r="L5327" s="8">
        <v>0.54400000000000004</v>
      </c>
      <c r="M5327" s="7">
        <v>22</v>
      </c>
      <c r="N5327" s="7">
        <v>48</v>
      </c>
      <c r="O5327" s="7">
        <v>42</v>
      </c>
      <c r="P5327" s="7">
        <v>8</v>
      </c>
      <c r="Q5327" s="7">
        <v>7</v>
      </c>
      <c r="R5327" s="7">
        <v>3</v>
      </c>
      <c r="S5327" s="7">
        <v>0</v>
      </c>
      <c r="T5327" s="7">
        <v>1</v>
      </c>
      <c r="U5327" s="7">
        <v>7</v>
      </c>
      <c r="V5327" s="7">
        <v>0</v>
      </c>
      <c r="W5327" s="7">
        <v>4</v>
      </c>
      <c r="X5327" s="7">
        <v>21</v>
      </c>
      <c r="Y5327" s="7">
        <v>3</v>
      </c>
      <c r="Z5327" s="7">
        <v>0</v>
      </c>
      <c r="AA5327"/>
    </row>
    <row r="5328" spans="1:27" x14ac:dyDescent="0.25">
      <c r="A5328" s="24">
        <f t="shared" si="253"/>
        <v>1</v>
      </c>
      <c r="B5328" s="24" t="str">
        <f t="shared" si="251"/>
        <v/>
      </c>
      <c r="C5328" s="24" t="str">
        <f t="shared" si="252"/>
        <v/>
      </c>
      <c r="D5328" s="24">
        <v>2026</v>
      </c>
      <c r="E5328" s="7" t="s">
        <v>5653</v>
      </c>
      <c r="F5328" s="7" t="s">
        <v>5637</v>
      </c>
      <c r="G5328" s="7" t="s">
        <v>29</v>
      </c>
      <c r="H5328" s="7" t="s">
        <v>42</v>
      </c>
      <c r="I5328" s="8">
        <v>0.14799999999999999</v>
      </c>
      <c r="J5328" s="8">
        <v>0.314</v>
      </c>
      <c r="K5328" s="8">
        <v>0.14799999999999999</v>
      </c>
      <c r="L5328" s="8">
        <v>0.46200000000000002</v>
      </c>
      <c r="M5328" s="7">
        <v>12</v>
      </c>
      <c r="N5328" s="7">
        <v>35</v>
      </c>
      <c r="O5328" s="7">
        <v>27</v>
      </c>
      <c r="P5328" s="7">
        <v>3</v>
      </c>
      <c r="Q5328" s="7">
        <v>4</v>
      </c>
      <c r="R5328" s="7">
        <v>0</v>
      </c>
      <c r="S5328" s="7">
        <v>0</v>
      </c>
      <c r="T5328" s="7">
        <v>0</v>
      </c>
      <c r="U5328" s="7">
        <v>2</v>
      </c>
      <c r="V5328" s="7">
        <v>3</v>
      </c>
      <c r="W5328" s="7">
        <v>4</v>
      </c>
      <c r="X5328" s="7">
        <v>9</v>
      </c>
      <c r="Y5328" s="7">
        <v>1</v>
      </c>
      <c r="Z5328" s="7">
        <v>0</v>
      </c>
      <c r="AA5328"/>
    </row>
    <row r="5329" spans="1:27" x14ac:dyDescent="0.25">
      <c r="A5329" s="24" t="e">
        <f>IF(OR(#REF!="SR",#REF!= "GR"), 1, "")</f>
        <v>#REF!</v>
      </c>
      <c r="B5329" s="24" t="str">
        <f>IF(COUNTIFS(Draft_Player,#REF!),COUNTIFS(Draft_Player,#REF!),"")</f>
        <v/>
      </c>
      <c r="C5329" s="24" t="str">
        <f>IF(COUNTIFS(Transfers_Player,#REF!),COUNTIFS(Transfers_Player,#REF!),"")</f>
        <v/>
      </c>
      <c r="D5329" s="24">
        <v>2026</v>
      </c>
      <c r="E5329" s="7" t="s">
        <v>5654</v>
      </c>
      <c r="F5329" s="7" t="s">
        <v>5637</v>
      </c>
      <c r="G5329" s="7" t="s">
        <v>47</v>
      </c>
      <c r="H5329" s="7" t="s">
        <v>64</v>
      </c>
      <c r="I5329" s="8">
        <v>0</v>
      </c>
      <c r="J5329" s="8">
        <v>0</v>
      </c>
      <c r="K5329" s="8">
        <v>0</v>
      </c>
      <c r="L5329" s="8">
        <v>0</v>
      </c>
      <c r="M5329" s="7">
        <v>1</v>
      </c>
      <c r="N5329" s="7">
        <v>1</v>
      </c>
      <c r="O5329" s="7">
        <v>1</v>
      </c>
      <c r="P5329" s="7">
        <v>0</v>
      </c>
      <c r="Q5329" s="7">
        <v>0</v>
      </c>
      <c r="R5329" s="7">
        <v>0</v>
      </c>
      <c r="S5329" s="7">
        <v>0</v>
      </c>
      <c r="T5329" s="7">
        <v>0</v>
      </c>
      <c r="U5329" s="7">
        <v>0</v>
      </c>
      <c r="V5329" s="7">
        <v>0</v>
      </c>
      <c r="W5329" s="7">
        <v>0</v>
      </c>
      <c r="X5329" s="7">
        <v>1</v>
      </c>
      <c r="Y5329" s="7">
        <v>0</v>
      </c>
      <c r="Z5329" s="7">
        <v>0</v>
      </c>
      <c r="AA5329"/>
    </row>
    <row r="5330" spans="1:27" x14ac:dyDescent="0.25">
      <c r="A5330" s="24" t="e">
        <f>IF(OR(#REF!="SR",#REF!= "GR"), 1, "")</f>
        <v>#REF!</v>
      </c>
      <c r="B5330" s="24" t="str">
        <f>IF(COUNTIFS(Draft_Player,#REF!),COUNTIFS(Draft_Player,#REF!),"")</f>
        <v/>
      </c>
      <c r="C5330" s="24" t="str">
        <f>IF(COUNTIFS(Transfers_Player,#REF!),COUNTIFS(Transfers_Player,#REF!),"")</f>
        <v/>
      </c>
      <c r="D5330" s="24">
        <v>2026</v>
      </c>
      <c r="AA5330"/>
    </row>
    <row r="5331" spans="1:27" x14ac:dyDescent="0.25">
      <c r="A5331" s="24" t="e">
        <f>IF(OR(#REF!="SR",#REF!= "GR"), 1, "")</f>
        <v>#REF!</v>
      </c>
      <c r="B5331" s="24" t="str">
        <f>IF(COUNTIFS(Draft_Player,#REF!),COUNTIFS(Draft_Player,#REF!),"")</f>
        <v/>
      </c>
      <c r="C5331" s="24" t="str">
        <f>IF(COUNTIFS(Transfers_Player,#REF!),COUNTIFS(Transfers_Player,#REF!),"")</f>
        <v/>
      </c>
      <c r="D5331" s="24">
        <v>2026</v>
      </c>
      <c r="AA5331"/>
    </row>
    <row r="5332" spans="1:27" x14ac:dyDescent="0.25">
      <c r="A5332" s="24" t="e">
        <f>IF(OR(#REF!="SR",#REF!= "GR"), 1, "")</f>
        <v>#REF!</v>
      </c>
      <c r="B5332" s="24" t="str">
        <f>IF(COUNTIFS(Draft_Player,#REF!),COUNTIFS(Draft_Player,#REF!),"")</f>
        <v/>
      </c>
      <c r="C5332" s="24" t="str">
        <f>IF(COUNTIFS(Transfers_Player,#REF!),COUNTIFS(Transfers_Player,#REF!),"")</f>
        <v/>
      </c>
      <c r="D5332" s="24">
        <v>2026</v>
      </c>
      <c r="AA5332"/>
    </row>
    <row r="5333" spans="1:27" x14ac:dyDescent="0.25">
      <c r="A5333" s="24" t="e">
        <f>IF(OR(#REF!="SR",#REF!= "GR"), 1, "")</f>
        <v>#REF!</v>
      </c>
      <c r="B5333" s="24" t="str">
        <f>IF(COUNTIFS(Draft_Player,#REF!),COUNTIFS(Draft_Player,#REF!),"")</f>
        <v/>
      </c>
      <c r="C5333" s="24" t="str">
        <f>IF(COUNTIFS(Transfers_Player,#REF!),COUNTIFS(Transfers_Player,#REF!),"")</f>
        <v/>
      </c>
      <c r="D5333" s="24">
        <v>2026</v>
      </c>
      <c r="AA5333"/>
    </row>
    <row r="5334" spans="1:27" x14ac:dyDescent="0.25">
      <c r="A5334" s="24" t="e">
        <f>IF(OR(#REF!="SR",#REF!= "GR"), 1, "")</f>
        <v>#REF!</v>
      </c>
      <c r="B5334" s="24" t="str">
        <f>IF(COUNTIFS(Draft_Player,#REF!),COUNTIFS(Draft_Player,#REF!),"")</f>
        <v/>
      </c>
      <c r="C5334" s="24" t="str">
        <f>IF(COUNTIFS(Transfers_Player,#REF!),COUNTIFS(Transfers_Player,#REF!),"")</f>
        <v/>
      </c>
      <c r="D5334" s="24">
        <v>2026</v>
      </c>
      <c r="AA5334"/>
    </row>
    <row r="5335" spans="1:27" x14ac:dyDescent="0.25">
      <c r="A5335" s="24" t="e">
        <f>IF(OR(#REF!="SR",#REF!= "GR"), 1, "")</f>
        <v>#REF!</v>
      </c>
      <c r="B5335" s="24" t="str">
        <f>IF(COUNTIFS(Draft_Player,#REF!),COUNTIFS(Draft_Player,#REF!),"")</f>
        <v/>
      </c>
      <c r="C5335" s="24" t="str">
        <f>IF(COUNTIFS(Transfers_Player,#REF!),COUNTIFS(Transfers_Player,#REF!),"")</f>
        <v/>
      </c>
      <c r="D5335" s="24">
        <v>2026</v>
      </c>
      <c r="AA5335"/>
    </row>
    <row r="5336" spans="1:27" x14ac:dyDescent="0.25">
      <c r="A5336" s="24" t="e">
        <f>IF(OR(#REF!="SR",#REF!= "GR"), 1, "")</f>
        <v>#REF!</v>
      </c>
      <c r="B5336" s="24" t="str">
        <f>IF(COUNTIFS(Draft_Player,#REF!),COUNTIFS(Draft_Player,#REF!),"")</f>
        <v/>
      </c>
      <c r="C5336" s="24" t="str">
        <f>IF(COUNTIFS(Transfers_Player,#REF!),COUNTIFS(Transfers_Player,#REF!),"")</f>
        <v/>
      </c>
      <c r="D5336" s="24">
        <v>2026</v>
      </c>
      <c r="AA5336"/>
    </row>
    <row r="5337" spans="1:27" x14ac:dyDescent="0.25">
      <c r="A5337" s="24" t="e">
        <f>IF(OR(#REF!="SR",#REF!= "GR"), 1, "")</f>
        <v>#REF!</v>
      </c>
      <c r="B5337" s="24" t="str">
        <f>IF(COUNTIFS(Draft_Player,#REF!),COUNTIFS(Draft_Player,#REF!),"")</f>
        <v/>
      </c>
      <c r="C5337" s="24" t="str">
        <f>IF(COUNTIFS(Transfers_Player,#REF!),COUNTIFS(Transfers_Player,#REF!),"")</f>
        <v/>
      </c>
      <c r="D5337" s="24">
        <v>2026</v>
      </c>
      <c r="AA5337"/>
    </row>
    <row r="5338" spans="1:27" x14ac:dyDescent="0.25">
      <c r="A5338" s="24" t="e">
        <f>IF(OR(#REF!="SR",#REF!= "GR"), 1, "")</f>
        <v>#REF!</v>
      </c>
      <c r="B5338" s="24" t="str">
        <f>IF(COUNTIFS(Draft_Player,#REF!),COUNTIFS(Draft_Player,#REF!),"")</f>
        <v/>
      </c>
      <c r="C5338" s="24" t="str">
        <f>IF(COUNTIFS(Transfers_Player,#REF!),COUNTIFS(Transfers_Player,#REF!),"")</f>
        <v/>
      </c>
      <c r="D5338" s="24">
        <v>2026</v>
      </c>
      <c r="AA5338"/>
    </row>
    <row r="5339" spans="1:27" x14ac:dyDescent="0.25">
      <c r="A5339" s="24" t="e">
        <f>IF(OR(#REF!="SR",#REF!= "GR"), 1, "")</f>
        <v>#REF!</v>
      </c>
      <c r="B5339" s="24" t="str">
        <f>IF(COUNTIFS(Draft_Player,#REF!),COUNTIFS(Draft_Player,#REF!),"")</f>
        <v/>
      </c>
      <c r="C5339" s="24" t="str">
        <f>IF(COUNTIFS(Transfers_Player,#REF!),COUNTIFS(Transfers_Player,#REF!),"")</f>
        <v/>
      </c>
      <c r="D5339" s="24">
        <v>2026</v>
      </c>
      <c r="AA5339"/>
    </row>
    <row r="5340" spans="1:27" x14ac:dyDescent="0.25">
      <c r="A5340" s="24" t="e">
        <f>IF(OR(#REF!="SR",#REF!= "GR"), 1, "")</f>
        <v>#REF!</v>
      </c>
      <c r="B5340" s="24" t="str">
        <f>IF(COUNTIFS(Draft_Player,#REF!),COUNTIFS(Draft_Player,#REF!),"")</f>
        <v/>
      </c>
      <c r="C5340" s="24" t="str">
        <f>IF(COUNTIFS(Transfers_Player,#REF!),COUNTIFS(Transfers_Player,#REF!),"")</f>
        <v/>
      </c>
      <c r="D5340" s="24">
        <v>2026</v>
      </c>
      <c r="AA5340"/>
    </row>
    <row r="5341" spans="1:27" x14ac:dyDescent="0.25">
      <c r="A5341" s="24" t="e">
        <f>IF(OR(#REF!="SR",#REF!= "GR"), 1, "")</f>
        <v>#REF!</v>
      </c>
      <c r="B5341" s="24" t="str">
        <f>IF(COUNTIFS(Draft_Player,#REF!),COUNTIFS(Draft_Player,#REF!),"")</f>
        <v/>
      </c>
      <c r="C5341" s="24" t="str">
        <f>IF(COUNTIFS(Transfers_Player,#REF!),COUNTIFS(Transfers_Player,#REF!),"")</f>
        <v/>
      </c>
      <c r="D5341" s="24">
        <v>2026</v>
      </c>
      <c r="AA5341"/>
    </row>
    <row r="5342" spans="1:27" x14ac:dyDescent="0.25">
      <c r="A5342" s="24" t="e">
        <f>IF(OR(#REF!="SR",#REF!= "GR"), 1, "")</f>
        <v>#REF!</v>
      </c>
      <c r="B5342" s="24" t="str">
        <f>IF(COUNTIFS(Draft_Player,#REF!),COUNTIFS(Draft_Player,#REF!),"")</f>
        <v/>
      </c>
      <c r="C5342" s="24" t="str">
        <f>IF(COUNTIFS(Transfers_Player,#REF!),COUNTIFS(Transfers_Player,#REF!),"")</f>
        <v/>
      </c>
      <c r="D5342" s="24">
        <v>2026</v>
      </c>
      <c r="AA5342"/>
    </row>
    <row r="5343" spans="1:27" x14ac:dyDescent="0.25">
      <c r="A5343" s="24" t="e">
        <f>IF(OR(#REF!="SR",#REF!= "GR"), 1, "")</f>
        <v>#REF!</v>
      </c>
      <c r="B5343" s="24" t="str">
        <f>IF(COUNTIFS(Draft_Player,#REF!),COUNTIFS(Draft_Player,#REF!),"")</f>
        <v/>
      </c>
      <c r="C5343" s="24" t="str">
        <f>IF(COUNTIFS(Transfers_Player,#REF!),COUNTIFS(Transfers_Player,#REF!),"")</f>
        <v/>
      </c>
      <c r="D5343" s="24">
        <v>2026</v>
      </c>
      <c r="AA5343"/>
    </row>
    <row r="5344" spans="1:27" x14ac:dyDescent="0.25">
      <c r="A5344" s="24" t="e">
        <f>IF(OR(#REF!="SR",#REF!= "GR"), 1, "")</f>
        <v>#REF!</v>
      </c>
      <c r="B5344" s="24" t="str">
        <f>IF(COUNTIFS(Draft_Player,#REF!),COUNTIFS(Draft_Player,#REF!),"")</f>
        <v/>
      </c>
      <c r="C5344" s="24" t="str">
        <f>IF(COUNTIFS(Transfers_Player,#REF!),COUNTIFS(Transfers_Player,#REF!),"")</f>
        <v/>
      </c>
      <c r="D5344" s="24">
        <v>2026</v>
      </c>
      <c r="AA5344"/>
    </row>
    <row r="5345" spans="1:27" x14ac:dyDescent="0.25">
      <c r="A5345" s="24" t="e">
        <f>IF(OR(#REF!="SR",#REF!= "GR"), 1, "")</f>
        <v>#REF!</v>
      </c>
      <c r="B5345" s="24" t="str">
        <f>IF(COUNTIFS(Draft_Player,#REF!),COUNTIFS(Draft_Player,#REF!),"")</f>
        <v/>
      </c>
      <c r="C5345" s="24" t="str">
        <f>IF(COUNTIFS(Transfers_Player,#REF!),COUNTIFS(Transfers_Player,#REF!),"")</f>
        <v/>
      </c>
      <c r="D5345" s="24">
        <v>2026</v>
      </c>
      <c r="AA5345"/>
    </row>
    <row r="5346" spans="1:27" x14ac:dyDescent="0.25">
      <c r="A5346" s="24" t="e">
        <f>IF(OR(#REF!="SR",#REF!= "GR"), 1, "")</f>
        <v>#REF!</v>
      </c>
      <c r="B5346" s="24" t="str">
        <f>IF(COUNTIFS(Draft_Player,#REF!),COUNTIFS(Draft_Player,#REF!),"")</f>
        <v/>
      </c>
      <c r="C5346" s="24" t="str">
        <f>IF(COUNTIFS(Transfers_Player,#REF!),COUNTIFS(Transfers_Player,#REF!),"")</f>
        <v/>
      </c>
      <c r="D5346" s="24">
        <v>2026</v>
      </c>
      <c r="AA5346"/>
    </row>
    <row r="5347" spans="1:27" x14ac:dyDescent="0.25">
      <c r="A5347" s="24" t="e">
        <f>IF(OR(#REF!="SR",#REF!= "GR"), 1, "")</f>
        <v>#REF!</v>
      </c>
      <c r="B5347" s="24" t="str">
        <f>IF(COUNTIFS(Draft_Player,#REF!),COUNTIFS(Draft_Player,#REF!),"")</f>
        <v/>
      </c>
      <c r="C5347" s="24" t="str">
        <f>IF(COUNTIFS(Transfers_Player,#REF!),COUNTIFS(Transfers_Player,#REF!),"")</f>
        <v/>
      </c>
      <c r="D5347" s="24">
        <v>2026</v>
      </c>
      <c r="AA5347"/>
    </row>
    <row r="5348" spans="1:27" x14ac:dyDescent="0.25">
      <c r="A5348" s="24" t="e">
        <f>IF(OR(#REF!="SR",#REF!= "GR"), 1, "")</f>
        <v>#REF!</v>
      </c>
      <c r="B5348" s="24" t="str">
        <f>IF(COUNTIFS(Draft_Player,#REF!),COUNTIFS(Draft_Player,#REF!),"")</f>
        <v/>
      </c>
      <c r="C5348" s="24" t="str">
        <f>IF(COUNTIFS(Transfers_Player,#REF!),COUNTIFS(Transfers_Player,#REF!),"")</f>
        <v/>
      </c>
      <c r="D5348" s="24">
        <v>2026</v>
      </c>
      <c r="AA5348"/>
    </row>
    <row r="5349" spans="1:27" x14ac:dyDescent="0.25">
      <c r="A5349" s="24" t="e">
        <f>IF(OR(#REF!="SR",#REF!= "GR"), 1, "")</f>
        <v>#REF!</v>
      </c>
      <c r="B5349" s="24" t="str">
        <f>IF(COUNTIFS(Draft_Player,#REF!),COUNTIFS(Draft_Player,#REF!),"")</f>
        <v/>
      </c>
      <c r="C5349" s="24" t="str">
        <f>IF(COUNTIFS(Transfers_Player,#REF!),COUNTIFS(Transfers_Player,#REF!),"")</f>
        <v/>
      </c>
      <c r="D5349" s="24">
        <v>2026</v>
      </c>
      <c r="AA5349"/>
    </row>
    <row r="5350" spans="1:27" x14ac:dyDescent="0.25">
      <c r="A5350" s="24" t="e">
        <f>IF(OR(#REF!="SR",#REF!= "GR"), 1, "")</f>
        <v>#REF!</v>
      </c>
      <c r="B5350" s="24" t="str">
        <f>IF(COUNTIFS(Draft_Player,#REF!),COUNTIFS(Draft_Player,#REF!),"")</f>
        <v/>
      </c>
      <c r="C5350" s="24" t="str">
        <f>IF(COUNTIFS(Transfers_Player,#REF!),COUNTIFS(Transfers_Player,#REF!),"")</f>
        <v/>
      </c>
      <c r="D5350" s="24">
        <v>2026</v>
      </c>
      <c r="AA5350"/>
    </row>
    <row r="5351" spans="1:27" x14ac:dyDescent="0.25">
      <c r="A5351" s="24" t="e">
        <f>IF(OR(#REF!="SR",#REF!= "GR"), 1, "")</f>
        <v>#REF!</v>
      </c>
      <c r="B5351" s="24" t="str">
        <f>IF(COUNTIFS(Draft_Player,#REF!),COUNTIFS(Draft_Player,#REF!),"")</f>
        <v/>
      </c>
      <c r="C5351" s="24" t="str">
        <f>IF(COUNTIFS(Transfers_Player,#REF!),COUNTIFS(Transfers_Player,#REF!),"")</f>
        <v/>
      </c>
      <c r="D5351" s="24">
        <v>2026</v>
      </c>
      <c r="AA5351"/>
    </row>
    <row r="5352" spans="1:27" x14ac:dyDescent="0.25">
      <c r="A5352" s="24" t="e">
        <f>IF(OR(#REF!="SR",#REF!= "GR"), 1, "")</f>
        <v>#REF!</v>
      </c>
      <c r="B5352" s="24" t="str">
        <f>IF(COUNTIFS(Draft_Player,#REF!),COUNTIFS(Draft_Player,#REF!),"")</f>
        <v/>
      </c>
      <c r="C5352" s="24" t="str">
        <f>IF(COUNTIFS(Transfers_Player,#REF!),COUNTIFS(Transfers_Player,#REF!),"")</f>
        <v/>
      </c>
      <c r="D5352" s="24">
        <v>2026</v>
      </c>
      <c r="AA5352"/>
    </row>
    <row r="5353" spans="1:27" x14ac:dyDescent="0.25">
      <c r="A5353" s="24" t="e">
        <f>IF(OR(#REF!="SR",#REF!= "GR"), 1, "")</f>
        <v>#REF!</v>
      </c>
      <c r="B5353" s="24" t="str">
        <f>IF(COUNTIFS(Draft_Player,#REF!),COUNTIFS(Draft_Player,#REF!),"")</f>
        <v/>
      </c>
      <c r="C5353" s="24" t="str">
        <f>IF(COUNTIFS(Transfers_Player,#REF!),COUNTIFS(Transfers_Player,#REF!),"")</f>
        <v/>
      </c>
      <c r="D5353" s="24">
        <v>2026</v>
      </c>
      <c r="AA5353"/>
    </row>
    <row r="5354" spans="1:27" x14ac:dyDescent="0.25">
      <c r="A5354" s="24" t="e">
        <f>IF(OR(#REF!="SR",#REF!= "GR"), 1, "")</f>
        <v>#REF!</v>
      </c>
      <c r="B5354" s="24" t="str">
        <f>IF(COUNTIFS(Draft_Player,#REF!),COUNTIFS(Draft_Player,#REF!),"")</f>
        <v/>
      </c>
      <c r="C5354" s="24" t="str">
        <f>IF(COUNTIFS(Transfers_Player,#REF!),COUNTIFS(Transfers_Player,#REF!),"")</f>
        <v/>
      </c>
      <c r="D5354" s="24">
        <v>2026</v>
      </c>
      <c r="AA5354"/>
    </row>
    <row r="5355" spans="1:27" x14ac:dyDescent="0.25">
      <c r="A5355" s="24" t="e">
        <f>IF(OR(#REF!="SR",#REF!= "GR"), 1, "")</f>
        <v>#REF!</v>
      </c>
      <c r="B5355" s="24" t="str">
        <f>IF(COUNTIFS(Draft_Player,#REF!),COUNTIFS(Draft_Player,#REF!),"")</f>
        <v/>
      </c>
      <c r="C5355" s="24" t="str">
        <f>IF(COUNTIFS(Transfers_Player,#REF!),COUNTIFS(Transfers_Player,#REF!),"")</f>
        <v/>
      </c>
      <c r="D5355" s="24">
        <v>2026</v>
      </c>
      <c r="AA5355"/>
    </row>
    <row r="5356" spans="1:27" x14ac:dyDescent="0.25">
      <c r="A5356" s="24" t="e">
        <f>IF(OR(#REF!="SR",#REF!= "GR"), 1, "")</f>
        <v>#REF!</v>
      </c>
      <c r="B5356" s="24" t="str">
        <f>IF(COUNTIFS(Draft_Player,#REF!),COUNTIFS(Draft_Player,#REF!),"")</f>
        <v/>
      </c>
      <c r="C5356" s="24" t="str">
        <f>IF(COUNTIFS(Transfers_Player,#REF!),COUNTIFS(Transfers_Player,#REF!),"")</f>
        <v/>
      </c>
      <c r="D5356" s="24">
        <v>2026</v>
      </c>
      <c r="AA5356"/>
    </row>
    <row r="5357" spans="1:27" x14ac:dyDescent="0.25">
      <c r="A5357" s="24" t="e">
        <f>IF(OR(#REF!="SR",#REF!= "GR"), 1, "")</f>
        <v>#REF!</v>
      </c>
      <c r="B5357" s="24" t="str">
        <f>IF(COUNTIFS(Draft_Player,#REF!),COUNTIFS(Draft_Player,#REF!),"")</f>
        <v/>
      </c>
      <c r="C5357" s="24" t="str">
        <f>IF(COUNTIFS(Transfers_Player,#REF!),COUNTIFS(Transfers_Player,#REF!),"")</f>
        <v/>
      </c>
      <c r="D5357" s="24">
        <v>2026</v>
      </c>
      <c r="AA5357"/>
    </row>
    <row r="5358" spans="1:27" x14ac:dyDescent="0.25">
      <c r="A5358" s="24" t="e">
        <f>IF(OR(#REF!="SR",#REF!= "GR"), 1, "")</f>
        <v>#REF!</v>
      </c>
      <c r="B5358" s="24" t="str">
        <f>IF(COUNTIFS(Draft_Player,#REF!),COUNTIFS(Draft_Player,#REF!),"")</f>
        <v/>
      </c>
      <c r="C5358" s="24" t="str">
        <f>IF(COUNTIFS(Transfers_Player,#REF!),COUNTIFS(Transfers_Player,#REF!),"")</f>
        <v/>
      </c>
      <c r="D5358" s="24">
        <v>2026</v>
      </c>
      <c r="AA5358"/>
    </row>
    <row r="5359" spans="1:27" x14ac:dyDescent="0.25">
      <c r="A5359" s="24" t="e">
        <f>IF(OR(#REF!="SR",#REF!= "GR"), 1, "")</f>
        <v>#REF!</v>
      </c>
      <c r="B5359" s="24" t="str">
        <f>IF(COUNTIFS(Draft_Player,#REF!),COUNTIFS(Draft_Player,#REF!),"")</f>
        <v/>
      </c>
      <c r="C5359" s="24" t="str">
        <f>IF(COUNTIFS(Transfers_Player,#REF!),COUNTIFS(Transfers_Player,#REF!),"")</f>
        <v/>
      </c>
      <c r="D5359" s="24">
        <v>2026</v>
      </c>
      <c r="AA5359"/>
    </row>
    <row r="5360" spans="1:27" x14ac:dyDescent="0.25">
      <c r="A5360" s="24" t="e">
        <f>IF(OR(#REF!="SR",#REF!= "GR"), 1, "")</f>
        <v>#REF!</v>
      </c>
      <c r="B5360" s="24" t="str">
        <f>IF(COUNTIFS(Draft_Player,#REF!),COUNTIFS(Draft_Player,#REF!),"")</f>
        <v/>
      </c>
      <c r="C5360" s="24" t="str">
        <f>IF(COUNTIFS(Transfers_Player,#REF!),COUNTIFS(Transfers_Player,#REF!),"")</f>
        <v/>
      </c>
      <c r="D5360" s="24">
        <v>2026</v>
      </c>
      <c r="AA5360"/>
    </row>
    <row r="5361" spans="1:27" x14ac:dyDescent="0.25">
      <c r="A5361" s="24" t="e">
        <f>IF(OR(#REF!="SR",#REF!= "GR"), 1, "")</f>
        <v>#REF!</v>
      </c>
      <c r="B5361" s="24" t="str">
        <f>IF(COUNTIFS(Draft_Player,#REF!),COUNTIFS(Draft_Player,#REF!),"")</f>
        <v/>
      </c>
      <c r="C5361" s="24" t="str">
        <f>IF(COUNTIFS(Transfers_Player,#REF!),COUNTIFS(Transfers_Player,#REF!),"")</f>
        <v/>
      </c>
      <c r="D5361" s="24">
        <v>2026</v>
      </c>
      <c r="AA5361"/>
    </row>
    <row r="5362" spans="1:27" x14ac:dyDescent="0.25">
      <c r="A5362" s="24" t="e">
        <f>IF(OR(#REF!="SR",#REF!= "GR"), 1, "")</f>
        <v>#REF!</v>
      </c>
      <c r="B5362" s="24" t="str">
        <f>IF(COUNTIFS(Draft_Player,#REF!),COUNTIFS(Draft_Player,#REF!),"")</f>
        <v/>
      </c>
      <c r="C5362" s="24" t="str">
        <f>IF(COUNTIFS(Transfers_Player,#REF!),COUNTIFS(Transfers_Player,#REF!),"")</f>
        <v/>
      </c>
      <c r="D5362" s="24">
        <v>2026</v>
      </c>
      <c r="AA5362"/>
    </row>
    <row r="5363" spans="1:27" x14ac:dyDescent="0.25">
      <c r="A5363" s="24" t="e">
        <f>IF(OR(#REF!="SR",#REF!= "GR"), 1, "")</f>
        <v>#REF!</v>
      </c>
      <c r="B5363" s="24" t="str">
        <f>IF(COUNTIFS(Draft_Player,#REF!),COUNTIFS(Draft_Player,#REF!),"")</f>
        <v/>
      </c>
      <c r="C5363" s="24" t="str">
        <f>IF(COUNTIFS(Transfers_Player,#REF!),COUNTIFS(Transfers_Player,#REF!),"")</f>
        <v/>
      </c>
      <c r="D5363" s="24">
        <v>2026</v>
      </c>
      <c r="AA5363"/>
    </row>
    <row r="5364" spans="1:27" x14ac:dyDescent="0.25">
      <c r="A5364" s="24" t="e">
        <f>IF(OR(#REF!="SR",#REF!= "GR"), 1, "")</f>
        <v>#REF!</v>
      </c>
      <c r="B5364" s="24" t="str">
        <f>IF(COUNTIFS(Draft_Player,#REF!),COUNTIFS(Draft_Player,#REF!),"")</f>
        <v/>
      </c>
      <c r="C5364" s="24" t="str">
        <f>IF(COUNTIFS(Transfers_Player,#REF!),COUNTIFS(Transfers_Player,#REF!),"")</f>
        <v/>
      </c>
      <c r="D5364" s="24">
        <v>2026</v>
      </c>
      <c r="AA5364"/>
    </row>
    <row r="5365" spans="1:27" x14ac:dyDescent="0.25">
      <c r="A5365" s="24" t="e">
        <f>IF(OR(#REF!="SR",#REF!= "GR"), 1, "")</f>
        <v>#REF!</v>
      </c>
      <c r="B5365" s="24" t="str">
        <f>IF(COUNTIFS(Draft_Player,#REF!),COUNTIFS(Draft_Player,#REF!),"")</f>
        <v/>
      </c>
      <c r="C5365" s="24" t="str">
        <f>IF(COUNTIFS(Transfers_Player,#REF!),COUNTIFS(Transfers_Player,#REF!),"")</f>
        <v/>
      </c>
      <c r="D5365" s="24">
        <v>2026</v>
      </c>
      <c r="AA5365"/>
    </row>
    <row r="5366" spans="1:27" x14ac:dyDescent="0.25">
      <c r="A5366" s="24" t="e">
        <f>IF(OR(#REF!="SR",#REF!= "GR"), 1, "")</f>
        <v>#REF!</v>
      </c>
      <c r="B5366" s="24" t="str">
        <f>IF(COUNTIFS(Draft_Player,#REF!),COUNTIFS(Draft_Player,#REF!),"")</f>
        <v/>
      </c>
      <c r="C5366" s="24" t="str">
        <f>IF(COUNTIFS(Transfers_Player,#REF!),COUNTIFS(Transfers_Player,#REF!),"")</f>
        <v/>
      </c>
      <c r="D5366" s="24">
        <v>2026</v>
      </c>
      <c r="AA5366"/>
    </row>
    <row r="5367" spans="1:27" x14ac:dyDescent="0.25">
      <c r="A5367" s="24" t="e">
        <f>IF(OR(#REF!="SR",#REF!= "GR"), 1, "")</f>
        <v>#REF!</v>
      </c>
      <c r="B5367" s="24" t="str">
        <f>IF(COUNTIFS(Draft_Player,#REF!),COUNTIFS(Draft_Player,#REF!),"")</f>
        <v/>
      </c>
      <c r="C5367" s="24" t="str">
        <f>IF(COUNTIFS(Transfers_Player,#REF!),COUNTIFS(Transfers_Player,#REF!),"")</f>
        <v/>
      </c>
      <c r="D5367" s="24">
        <v>2026</v>
      </c>
      <c r="AA5367"/>
    </row>
    <row r="5368" spans="1:27" x14ac:dyDescent="0.25">
      <c r="A5368" s="24" t="e">
        <f>IF(OR(#REF!="SR",#REF!= "GR"), 1, "")</f>
        <v>#REF!</v>
      </c>
      <c r="B5368" s="24" t="str">
        <f>IF(COUNTIFS(Draft_Player,#REF!),COUNTIFS(Draft_Player,#REF!),"")</f>
        <v/>
      </c>
      <c r="C5368" s="24" t="str">
        <f>IF(COUNTIFS(Transfers_Player,#REF!),COUNTIFS(Transfers_Player,#REF!),"")</f>
        <v/>
      </c>
      <c r="D5368" s="24">
        <v>2026</v>
      </c>
      <c r="AA5368"/>
    </row>
    <row r="5369" spans="1:27" x14ac:dyDescent="0.25">
      <c r="A5369" s="24" t="e">
        <f>IF(OR(#REF!="SR",#REF!= "GR"), 1, "")</f>
        <v>#REF!</v>
      </c>
      <c r="B5369" s="24" t="str">
        <f>IF(COUNTIFS(Draft_Player,#REF!),COUNTIFS(Draft_Player,#REF!),"")</f>
        <v/>
      </c>
      <c r="C5369" s="24" t="str">
        <f>IF(COUNTIFS(Transfers_Player,#REF!),COUNTIFS(Transfers_Player,#REF!),"")</f>
        <v/>
      </c>
      <c r="D5369" s="24">
        <v>2026</v>
      </c>
      <c r="AA5369"/>
    </row>
    <row r="5370" spans="1:27" x14ac:dyDescent="0.25">
      <c r="A5370" s="24" t="e">
        <f>IF(OR(#REF!="SR",#REF!= "GR"), 1, "")</f>
        <v>#REF!</v>
      </c>
      <c r="B5370" s="24" t="str">
        <f>IF(COUNTIFS(Draft_Player,#REF!),COUNTIFS(Draft_Player,#REF!),"")</f>
        <v/>
      </c>
      <c r="C5370" s="24" t="str">
        <f>IF(COUNTIFS(Transfers_Player,#REF!),COUNTIFS(Transfers_Player,#REF!),"")</f>
        <v/>
      </c>
      <c r="D5370" s="24">
        <v>2026</v>
      </c>
      <c r="AA5370"/>
    </row>
    <row r="5371" spans="1:27" x14ac:dyDescent="0.25">
      <c r="A5371" s="24" t="e">
        <f>IF(OR(#REF!="SR",#REF!= "GR"), 1, "")</f>
        <v>#REF!</v>
      </c>
      <c r="B5371" s="24" t="str">
        <f>IF(COUNTIFS(Draft_Player,#REF!),COUNTIFS(Draft_Player,#REF!),"")</f>
        <v/>
      </c>
      <c r="C5371" s="24" t="str">
        <f>IF(COUNTIFS(Transfers_Player,#REF!),COUNTIFS(Transfers_Player,#REF!),"")</f>
        <v/>
      </c>
      <c r="D5371" s="24">
        <v>2026</v>
      </c>
      <c r="AA5371"/>
    </row>
    <row r="5372" spans="1:27" x14ac:dyDescent="0.25">
      <c r="A5372" s="24" t="e">
        <f>IF(OR(#REF!="SR",#REF!= "GR"), 1, "")</f>
        <v>#REF!</v>
      </c>
      <c r="B5372" s="24" t="str">
        <f>IF(COUNTIFS(Draft_Player,#REF!),COUNTIFS(Draft_Player,#REF!),"")</f>
        <v/>
      </c>
      <c r="C5372" s="24" t="str">
        <f>IF(COUNTIFS(Transfers_Player,#REF!),COUNTIFS(Transfers_Player,#REF!),"")</f>
        <v/>
      </c>
      <c r="D5372" s="24">
        <v>2026</v>
      </c>
      <c r="AA5372"/>
    </row>
    <row r="5373" spans="1:27" x14ac:dyDescent="0.25">
      <c r="A5373" s="24" t="e">
        <f>IF(OR(#REF!="SR",#REF!= "GR"), 1, "")</f>
        <v>#REF!</v>
      </c>
      <c r="B5373" s="24" t="str">
        <f>IF(COUNTIFS(Draft_Player,#REF!),COUNTIFS(Draft_Player,#REF!),"")</f>
        <v/>
      </c>
      <c r="C5373" s="24" t="str">
        <f>IF(COUNTIFS(Transfers_Player,#REF!),COUNTIFS(Transfers_Player,#REF!),"")</f>
        <v/>
      </c>
      <c r="D5373" s="24">
        <v>2026</v>
      </c>
      <c r="AA5373"/>
    </row>
    <row r="5374" spans="1:27" x14ac:dyDescent="0.25">
      <c r="A5374" s="24" t="e">
        <f>IF(OR(#REF!="SR",#REF!= "GR"), 1, "")</f>
        <v>#REF!</v>
      </c>
      <c r="B5374" s="24" t="str">
        <f>IF(COUNTIFS(Draft_Player,#REF!),COUNTIFS(Draft_Player,#REF!),"")</f>
        <v/>
      </c>
      <c r="C5374" s="24" t="str">
        <f>IF(COUNTIFS(Transfers_Player,#REF!),COUNTIFS(Transfers_Player,#REF!),"")</f>
        <v/>
      </c>
      <c r="D5374" s="24">
        <v>2026</v>
      </c>
      <c r="AA5374"/>
    </row>
    <row r="5375" spans="1:27" x14ac:dyDescent="0.25">
      <c r="A5375" s="24" t="e">
        <f>IF(OR(#REF!="SR",#REF!= "GR"), 1, "")</f>
        <v>#REF!</v>
      </c>
      <c r="B5375" s="24" t="str">
        <f>IF(COUNTIFS(Draft_Player,#REF!),COUNTIFS(Draft_Player,#REF!),"")</f>
        <v/>
      </c>
      <c r="C5375" s="24" t="str">
        <f>IF(COUNTIFS(Transfers_Player,#REF!),COUNTIFS(Transfers_Player,#REF!),"")</f>
        <v/>
      </c>
      <c r="D5375" s="24">
        <v>2026</v>
      </c>
      <c r="AA5375"/>
    </row>
    <row r="5376" spans="1:27" x14ac:dyDescent="0.25">
      <c r="A5376" s="24" t="e">
        <f>IF(OR(#REF!="SR",#REF!= "GR"), 1, "")</f>
        <v>#REF!</v>
      </c>
      <c r="B5376" s="24" t="str">
        <f>IF(COUNTIFS(Draft_Player,#REF!),COUNTIFS(Draft_Player,#REF!),"")</f>
        <v/>
      </c>
      <c r="C5376" s="24" t="str">
        <f>IF(COUNTIFS(Transfers_Player,#REF!),COUNTIFS(Transfers_Player,#REF!),"")</f>
        <v/>
      </c>
      <c r="D5376" s="24">
        <v>2026</v>
      </c>
      <c r="AA5376"/>
    </row>
    <row r="5377" spans="1:27" x14ac:dyDescent="0.25">
      <c r="A5377" s="24" t="e">
        <f>IF(OR(#REF!="SR",#REF!= "GR"), 1, "")</f>
        <v>#REF!</v>
      </c>
      <c r="B5377" s="24" t="str">
        <f>IF(COUNTIFS(Draft_Player,#REF!),COUNTIFS(Draft_Player,#REF!),"")</f>
        <v/>
      </c>
      <c r="C5377" s="24" t="str">
        <f>IF(COUNTIFS(Transfers_Player,#REF!),COUNTIFS(Transfers_Player,#REF!),"")</f>
        <v/>
      </c>
      <c r="D5377" s="24">
        <v>2026</v>
      </c>
      <c r="AA5377"/>
    </row>
    <row r="5378" spans="1:27" x14ac:dyDescent="0.25">
      <c r="A5378" s="24" t="e">
        <f>IF(OR(#REF!="SR",#REF!= "GR"), 1, "")</f>
        <v>#REF!</v>
      </c>
      <c r="B5378" s="24" t="str">
        <f>IF(COUNTIFS(Draft_Player,#REF!),COUNTIFS(Draft_Player,#REF!),"")</f>
        <v/>
      </c>
      <c r="C5378" s="24" t="str">
        <f>IF(COUNTIFS(Transfers_Player,#REF!),COUNTIFS(Transfers_Player,#REF!),"")</f>
        <v/>
      </c>
      <c r="D5378" s="24">
        <v>2026</v>
      </c>
      <c r="AA5378"/>
    </row>
    <row r="5379" spans="1:27" x14ac:dyDescent="0.25">
      <c r="A5379" s="24" t="e">
        <f>IF(OR(#REF!="SR",#REF!= "GR"), 1, "")</f>
        <v>#REF!</v>
      </c>
      <c r="B5379" s="24" t="str">
        <f>IF(COUNTIFS(Draft_Player,#REF!),COUNTIFS(Draft_Player,#REF!),"")</f>
        <v/>
      </c>
      <c r="C5379" s="24" t="str">
        <f>IF(COUNTIFS(Transfers_Player,#REF!),COUNTIFS(Transfers_Player,#REF!),"")</f>
        <v/>
      </c>
      <c r="D5379" s="24">
        <v>2026</v>
      </c>
      <c r="AA5379"/>
    </row>
    <row r="5380" spans="1:27" x14ac:dyDescent="0.25">
      <c r="A5380" s="24" t="e">
        <f>IF(OR(#REF!="SR",#REF!= "GR"), 1, "")</f>
        <v>#REF!</v>
      </c>
      <c r="B5380" s="24" t="str">
        <f>IF(COUNTIFS(Draft_Player,#REF!),COUNTIFS(Draft_Player,#REF!),"")</f>
        <v/>
      </c>
      <c r="C5380" s="24" t="str">
        <f>IF(COUNTIFS(Transfers_Player,#REF!),COUNTIFS(Transfers_Player,#REF!),"")</f>
        <v/>
      </c>
      <c r="D5380" s="24">
        <v>2026</v>
      </c>
      <c r="AA5380"/>
    </row>
    <row r="5381" spans="1:27" x14ac:dyDescent="0.25">
      <c r="A5381" s="24" t="e">
        <f>IF(OR(#REF!="SR",#REF!= "GR"), 1, "")</f>
        <v>#REF!</v>
      </c>
      <c r="B5381" s="24" t="str">
        <f>IF(COUNTIFS(Draft_Player,#REF!),COUNTIFS(Draft_Player,#REF!),"")</f>
        <v/>
      </c>
      <c r="C5381" s="24" t="str">
        <f>IF(COUNTIFS(Transfers_Player,#REF!),COUNTIFS(Transfers_Player,#REF!),"")</f>
        <v/>
      </c>
      <c r="D5381" s="24">
        <v>2026</v>
      </c>
      <c r="AA5381"/>
    </row>
    <row r="5382" spans="1:27" x14ac:dyDescent="0.25">
      <c r="A5382" s="24" t="e">
        <f>IF(OR(#REF!="SR",#REF!= "GR"), 1, "")</f>
        <v>#REF!</v>
      </c>
      <c r="B5382" s="24" t="str">
        <f>IF(COUNTIFS(Draft_Player,#REF!),COUNTIFS(Draft_Player,#REF!),"")</f>
        <v/>
      </c>
      <c r="C5382" s="24" t="str">
        <f>IF(COUNTIFS(Transfers_Player,#REF!),COUNTIFS(Transfers_Player,#REF!),"")</f>
        <v/>
      </c>
      <c r="D5382" s="24">
        <v>2026</v>
      </c>
      <c r="AA5382"/>
    </row>
    <row r="5383" spans="1:27" x14ac:dyDescent="0.25">
      <c r="A5383" s="24" t="e">
        <f>IF(OR(#REF!="SR",#REF!= "GR"), 1, "")</f>
        <v>#REF!</v>
      </c>
      <c r="B5383" s="24" t="str">
        <f>IF(COUNTIFS(Draft_Player,#REF!),COUNTIFS(Draft_Player,#REF!),"")</f>
        <v/>
      </c>
      <c r="C5383" s="24" t="str">
        <f>IF(COUNTIFS(Transfers_Player,#REF!),COUNTIFS(Transfers_Player,#REF!),"")</f>
        <v/>
      </c>
      <c r="D5383" s="24">
        <v>2026</v>
      </c>
      <c r="AA5383"/>
    </row>
    <row r="5384" spans="1:27" x14ac:dyDescent="0.25">
      <c r="A5384" s="24" t="e">
        <f>IF(OR(#REF!="SR",#REF!= "GR"), 1, "")</f>
        <v>#REF!</v>
      </c>
      <c r="B5384" s="24" t="str">
        <f>IF(COUNTIFS(Draft_Player,#REF!),COUNTIFS(Draft_Player,#REF!),"")</f>
        <v/>
      </c>
      <c r="C5384" s="24" t="str">
        <f>IF(COUNTIFS(Transfers_Player,#REF!),COUNTIFS(Transfers_Player,#REF!),"")</f>
        <v/>
      </c>
      <c r="D5384" s="24">
        <v>2026</v>
      </c>
      <c r="AA5384"/>
    </row>
    <row r="5385" spans="1:27" x14ac:dyDescent="0.25">
      <c r="A5385" s="24" t="e">
        <f>IF(OR(#REF!="SR",#REF!= "GR"), 1, "")</f>
        <v>#REF!</v>
      </c>
      <c r="B5385" s="24" t="str">
        <f>IF(COUNTIFS(Draft_Player,#REF!),COUNTIFS(Draft_Player,#REF!),"")</f>
        <v/>
      </c>
      <c r="C5385" s="24" t="str">
        <f>IF(COUNTIFS(Transfers_Player,#REF!),COUNTIFS(Transfers_Player,#REF!),"")</f>
        <v/>
      </c>
      <c r="D5385" s="24">
        <v>2026</v>
      </c>
      <c r="AA5385"/>
    </row>
    <row r="5386" spans="1:27" x14ac:dyDescent="0.25">
      <c r="A5386" s="24" t="e">
        <f>IF(OR(#REF!="SR",#REF!= "GR"), 1, "")</f>
        <v>#REF!</v>
      </c>
      <c r="B5386" s="24" t="str">
        <f>IF(COUNTIFS(Draft_Player,#REF!),COUNTIFS(Draft_Player,#REF!),"")</f>
        <v/>
      </c>
      <c r="C5386" s="24" t="str">
        <f>IF(COUNTIFS(Transfers_Player,#REF!),COUNTIFS(Transfers_Player,#REF!),"")</f>
        <v/>
      </c>
      <c r="D5386" s="24">
        <v>2026</v>
      </c>
      <c r="AA5386"/>
    </row>
    <row r="5387" spans="1:27" x14ac:dyDescent="0.25">
      <c r="A5387" s="24" t="e">
        <f>IF(OR(#REF!="SR",#REF!= "GR"), 1, "")</f>
        <v>#REF!</v>
      </c>
      <c r="B5387" s="24" t="str">
        <f>IF(COUNTIFS(Draft_Player,#REF!),COUNTIFS(Draft_Player,#REF!),"")</f>
        <v/>
      </c>
      <c r="C5387" s="24" t="str">
        <f>IF(COUNTIFS(Transfers_Player,#REF!),COUNTIFS(Transfers_Player,#REF!),"")</f>
        <v/>
      </c>
      <c r="D5387" s="24">
        <v>2026</v>
      </c>
      <c r="AA5387"/>
    </row>
    <row r="5388" spans="1:27" x14ac:dyDescent="0.25">
      <c r="A5388" s="24" t="e">
        <f>IF(OR(#REF!="SR",#REF!= "GR"), 1, "")</f>
        <v>#REF!</v>
      </c>
      <c r="B5388" s="24" t="str">
        <f>IF(COUNTIFS(Draft_Player,#REF!),COUNTIFS(Draft_Player,#REF!),"")</f>
        <v/>
      </c>
      <c r="C5388" s="24" t="str">
        <f>IF(COUNTIFS(Transfers_Player,#REF!),COUNTIFS(Transfers_Player,#REF!),"")</f>
        <v/>
      </c>
      <c r="D5388" s="24">
        <v>2026</v>
      </c>
      <c r="AA5388"/>
    </row>
    <row r="5389" spans="1:27" x14ac:dyDescent="0.25">
      <c r="A5389" s="24" t="e">
        <f>IF(OR(#REF!="SR",#REF!= "GR"), 1, "")</f>
        <v>#REF!</v>
      </c>
      <c r="B5389" s="24" t="str">
        <f>IF(COUNTIFS(Draft_Player,#REF!),COUNTIFS(Draft_Player,#REF!),"")</f>
        <v/>
      </c>
      <c r="C5389" s="24" t="str">
        <f>IF(COUNTIFS(Transfers_Player,#REF!),COUNTIFS(Transfers_Player,#REF!),"")</f>
        <v/>
      </c>
      <c r="D5389" s="24">
        <v>2026</v>
      </c>
      <c r="AA5389"/>
    </row>
    <row r="5390" spans="1:27" x14ac:dyDescent="0.25">
      <c r="A5390" s="24" t="e">
        <f>IF(OR(#REF!="SR",#REF!= "GR"), 1, "")</f>
        <v>#REF!</v>
      </c>
      <c r="B5390" s="24" t="str">
        <f>IF(COUNTIFS(Draft_Player,#REF!),COUNTIFS(Draft_Player,#REF!),"")</f>
        <v/>
      </c>
      <c r="C5390" s="24" t="str">
        <f>IF(COUNTIFS(Transfers_Player,#REF!),COUNTIFS(Transfers_Player,#REF!),"")</f>
        <v/>
      </c>
      <c r="D5390" s="24">
        <v>2026</v>
      </c>
      <c r="AA5390"/>
    </row>
    <row r="5391" spans="1:27" x14ac:dyDescent="0.25">
      <c r="A5391" s="24" t="e">
        <f>IF(OR(#REF!="SR",#REF!= "GR"), 1, "")</f>
        <v>#REF!</v>
      </c>
      <c r="B5391" s="24" t="str">
        <f>IF(COUNTIFS(Draft_Player,#REF!),COUNTIFS(Draft_Player,#REF!),"")</f>
        <v/>
      </c>
      <c r="C5391" s="24" t="str">
        <f>IF(COUNTIFS(Transfers_Player,#REF!),COUNTIFS(Transfers_Player,#REF!),"")</f>
        <v/>
      </c>
      <c r="D5391" s="24">
        <v>2026</v>
      </c>
      <c r="AA5391"/>
    </row>
    <row r="5392" spans="1:27" x14ac:dyDescent="0.25">
      <c r="A5392" s="24" t="e">
        <f>IF(OR(#REF!="SR",#REF!= "GR"), 1, "")</f>
        <v>#REF!</v>
      </c>
      <c r="B5392" s="24" t="str">
        <f>IF(COUNTIFS(Draft_Player,#REF!),COUNTIFS(Draft_Player,#REF!),"")</f>
        <v/>
      </c>
      <c r="C5392" s="24" t="str">
        <f>IF(COUNTIFS(Transfers_Player,#REF!),COUNTIFS(Transfers_Player,#REF!),"")</f>
        <v/>
      </c>
      <c r="D5392" s="24">
        <v>2026</v>
      </c>
      <c r="AA5392"/>
    </row>
    <row r="5393" spans="1:27" x14ac:dyDescent="0.25">
      <c r="A5393" s="24" t="e">
        <f>IF(OR(#REF!="SR",#REF!= "GR"), 1, "")</f>
        <v>#REF!</v>
      </c>
      <c r="B5393" s="24" t="str">
        <f>IF(COUNTIFS(Draft_Player,#REF!),COUNTIFS(Draft_Player,#REF!),"")</f>
        <v/>
      </c>
      <c r="C5393" s="24" t="str">
        <f>IF(COUNTIFS(Transfers_Player,#REF!),COUNTIFS(Transfers_Player,#REF!),"")</f>
        <v/>
      </c>
      <c r="D5393" s="24">
        <v>2026</v>
      </c>
      <c r="AA5393"/>
    </row>
    <row r="5394" spans="1:27" x14ac:dyDescent="0.25">
      <c r="A5394" s="24" t="e">
        <f>IF(OR(#REF!="SR",#REF!= "GR"), 1, "")</f>
        <v>#REF!</v>
      </c>
      <c r="B5394" s="24" t="str">
        <f>IF(COUNTIFS(Draft_Player,#REF!),COUNTIFS(Draft_Player,#REF!),"")</f>
        <v/>
      </c>
      <c r="C5394" s="24" t="str">
        <f>IF(COUNTIFS(Transfers_Player,#REF!),COUNTIFS(Transfers_Player,#REF!),"")</f>
        <v/>
      </c>
      <c r="D5394" s="24">
        <v>2026</v>
      </c>
      <c r="AA5394"/>
    </row>
    <row r="5395" spans="1:27" x14ac:dyDescent="0.25">
      <c r="A5395" s="24" t="e">
        <f>IF(OR(#REF!="SR",#REF!= "GR"), 1, "")</f>
        <v>#REF!</v>
      </c>
      <c r="B5395" s="24" t="str">
        <f>IF(COUNTIFS(Draft_Player,#REF!),COUNTIFS(Draft_Player,#REF!),"")</f>
        <v/>
      </c>
      <c r="C5395" s="24" t="str">
        <f>IF(COUNTIFS(Transfers_Player,#REF!),COUNTIFS(Transfers_Player,#REF!),"")</f>
        <v/>
      </c>
      <c r="D5395" s="24">
        <v>2026</v>
      </c>
      <c r="AA5395"/>
    </row>
    <row r="5396" spans="1:27" x14ac:dyDescent="0.25">
      <c r="A5396" s="24" t="e">
        <f>IF(OR(#REF!="SR",#REF!= "GR"), 1, "")</f>
        <v>#REF!</v>
      </c>
      <c r="B5396" s="24" t="str">
        <f>IF(COUNTIFS(Draft_Player,#REF!),COUNTIFS(Draft_Player,#REF!),"")</f>
        <v/>
      </c>
      <c r="C5396" s="24" t="str">
        <f>IF(COUNTIFS(Transfers_Player,#REF!),COUNTIFS(Transfers_Player,#REF!),"")</f>
        <v/>
      </c>
      <c r="D5396" s="24">
        <v>2026</v>
      </c>
      <c r="AA5396"/>
    </row>
    <row r="5397" spans="1:27" x14ac:dyDescent="0.25">
      <c r="A5397" s="24" t="e">
        <f>IF(OR(#REF!="SR",#REF!= "GR"), 1, "")</f>
        <v>#REF!</v>
      </c>
      <c r="B5397" s="24" t="str">
        <f>IF(COUNTIFS(Draft_Player,#REF!),COUNTIFS(Draft_Player,#REF!),"")</f>
        <v/>
      </c>
      <c r="C5397" s="24" t="str">
        <f>IF(COUNTIFS(Transfers_Player,#REF!),COUNTIFS(Transfers_Player,#REF!),"")</f>
        <v/>
      </c>
      <c r="D5397" s="24">
        <v>2026</v>
      </c>
      <c r="AA5397"/>
    </row>
    <row r="5398" spans="1:27" x14ac:dyDescent="0.25">
      <c r="A5398" s="24" t="e">
        <f>IF(OR(#REF!="SR",#REF!= "GR"), 1, "")</f>
        <v>#REF!</v>
      </c>
      <c r="B5398" s="24" t="str">
        <f>IF(COUNTIFS(Draft_Player,#REF!),COUNTIFS(Draft_Player,#REF!),"")</f>
        <v/>
      </c>
      <c r="C5398" s="24" t="str">
        <f>IF(COUNTIFS(Transfers_Player,#REF!),COUNTIFS(Transfers_Player,#REF!),"")</f>
        <v/>
      </c>
      <c r="D5398" s="24">
        <v>2026</v>
      </c>
      <c r="AA5398"/>
    </row>
    <row r="5399" spans="1:27" x14ac:dyDescent="0.25">
      <c r="A5399" s="24" t="e">
        <f>IF(OR(#REF!="SR",#REF!= "GR"), 1, "")</f>
        <v>#REF!</v>
      </c>
      <c r="B5399" s="24" t="str">
        <f>IF(COUNTIFS(Draft_Player,#REF!),COUNTIFS(Draft_Player,#REF!),"")</f>
        <v/>
      </c>
      <c r="C5399" s="24" t="str">
        <f>IF(COUNTIFS(Transfers_Player,#REF!),COUNTIFS(Transfers_Player,#REF!),"")</f>
        <v/>
      </c>
      <c r="D5399" s="24">
        <v>2026</v>
      </c>
      <c r="AA5399"/>
    </row>
    <row r="5400" spans="1:27" x14ac:dyDescent="0.25">
      <c r="A5400" s="24" t="e">
        <f>IF(OR(#REF!="SR",#REF!= "GR"), 1, "")</f>
        <v>#REF!</v>
      </c>
      <c r="B5400" s="24" t="str">
        <f>IF(COUNTIFS(Draft_Player,#REF!),COUNTIFS(Draft_Player,#REF!),"")</f>
        <v/>
      </c>
      <c r="C5400" s="24" t="str">
        <f>IF(COUNTIFS(Transfers_Player,#REF!),COUNTIFS(Transfers_Player,#REF!),"")</f>
        <v/>
      </c>
      <c r="D5400" s="24">
        <v>2026</v>
      </c>
      <c r="AA5400"/>
    </row>
    <row r="5401" spans="1:27" x14ac:dyDescent="0.25">
      <c r="A5401" s="24" t="e">
        <f>IF(OR(#REF!="SR",#REF!= "GR"), 1, "")</f>
        <v>#REF!</v>
      </c>
      <c r="B5401" s="24" t="str">
        <f>IF(COUNTIFS(Draft_Player,#REF!),COUNTIFS(Draft_Player,#REF!),"")</f>
        <v/>
      </c>
      <c r="C5401" s="24" t="str">
        <f>IF(COUNTIFS(Transfers_Player,#REF!),COUNTIFS(Transfers_Player,#REF!),"")</f>
        <v/>
      </c>
      <c r="D5401" s="24">
        <v>2026</v>
      </c>
      <c r="AA5401"/>
    </row>
    <row r="5402" spans="1:27" x14ac:dyDescent="0.25">
      <c r="A5402" s="24" t="e">
        <f>IF(OR(#REF!="SR",#REF!= "GR"), 1, "")</f>
        <v>#REF!</v>
      </c>
      <c r="B5402" s="24" t="str">
        <f>IF(COUNTIFS(Draft_Player,#REF!),COUNTIFS(Draft_Player,#REF!),"")</f>
        <v/>
      </c>
      <c r="C5402" s="24" t="str">
        <f>IF(COUNTIFS(Transfers_Player,#REF!),COUNTIFS(Transfers_Player,#REF!),"")</f>
        <v/>
      </c>
      <c r="D5402" s="24">
        <v>2026</v>
      </c>
      <c r="AA5402"/>
    </row>
    <row r="5403" spans="1:27" x14ac:dyDescent="0.25">
      <c r="A5403" s="24" t="e">
        <f>IF(OR(#REF!="SR",#REF!= "GR"), 1, "")</f>
        <v>#REF!</v>
      </c>
      <c r="B5403" s="24" t="str">
        <f>IF(COUNTIFS(Draft_Player,#REF!),COUNTIFS(Draft_Player,#REF!),"")</f>
        <v/>
      </c>
      <c r="C5403" s="24" t="str">
        <f>IF(COUNTIFS(Transfers_Player,#REF!),COUNTIFS(Transfers_Player,#REF!),"")</f>
        <v/>
      </c>
      <c r="D5403" s="24">
        <v>2026</v>
      </c>
      <c r="AA5403"/>
    </row>
    <row r="5404" spans="1:27" x14ac:dyDescent="0.25">
      <c r="A5404" s="24" t="e">
        <f>IF(OR(#REF!="SR",#REF!= "GR"), 1, "")</f>
        <v>#REF!</v>
      </c>
      <c r="B5404" s="24" t="str">
        <f>IF(COUNTIFS(Draft_Player,#REF!),COUNTIFS(Draft_Player,#REF!),"")</f>
        <v/>
      </c>
      <c r="C5404" s="24" t="str">
        <f>IF(COUNTIFS(Transfers_Player,#REF!),COUNTIFS(Transfers_Player,#REF!),"")</f>
        <v/>
      </c>
      <c r="D5404" s="24">
        <v>2026</v>
      </c>
      <c r="AA5404"/>
    </row>
    <row r="5405" spans="1:27" x14ac:dyDescent="0.25">
      <c r="A5405" s="24" t="e">
        <f>IF(OR(#REF!="SR",#REF!= "GR"), 1, "")</f>
        <v>#REF!</v>
      </c>
      <c r="B5405" s="24" t="str">
        <f>IF(COUNTIFS(Draft_Player,#REF!),COUNTIFS(Draft_Player,#REF!),"")</f>
        <v/>
      </c>
      <c r="C5405" s="24" t="str">
        <f>IF(COUNTIFS(Transfers_Player,#REF!),COUNTIFS(Transfers_Player,#REF!),"")</f>
        <v/>
      </c>
      <c r="D5405" s="24">
        <v>2026</v>
      </c>
      <c r="AA5405"/>
    </row>
    <row r="5406" spans="1:27" x14ac:dyDescent="0.25">
      <c r="A5406" s="24" t="e">
        <f>IF(OR(#REF!="SR",#REF!= "GR"), 1, "")</f>
        <v>#REF!</v>
      </c>
      <c r="B5406" s="24" t="str">
        <f>IF(COUNTIFS(Draft_Player,#REF!),COUNTIFS(Draft_Player,#REF!),"")</f>
        <v/>
      </c>
      <c r="C5406" s="24" t="str">
        <f>IF(COUNTIFS(Transfers_Player,#REF!),COUNTIFS(Transfers_Player,#REF!),"")</f>
        <v/>
      </c>
      <c r="D5406" s="24">
        <v>2026</v>
      </c>
      <c r="AA5406"/>
    </row>
    <row r="5407" spans="1:27" x14ac:dyDescent="0.25">
      <c r="A5407" s="24" t="e">
        <f>IF(OR(#REF!="SR",#REF!= "GR"), 1, "")</f>
        <v>#REF!</v>
      </c>
      <c r="B5407" s="24" t="str">
        <f>IF(COUNTIFS(Draft_Player,#REF!),COUNTIFS(Draft_Player,#REF!),"")</f>
        <v/>
      </c>
      <c r="C5407" s="24" t="str">
        <f>IF(COUNTIFS(Transfers_Player,#REF!),COUNTIFS(Transfers_Player,#REF!),"")</f>
        <v/>
      </c>
      <c r="D5407" s="24">
        <v>2026</v>
      </c>
      <c r="AA5407"/>
    </row>
    <row r="5408" spans="1:27" x14ac:dyDescent="0.25">
      <c r="A5408" s="24" t="e">
        <f>IF(OR(#REF!="SR",#REF!= "GR"), 1, "")</f>
        <v>#REF!</v>
      </c>
      <c r="B5408" s="24" t="str">
        <f>IF(COUNTIFS(Draft_Player,#REF!),COUNTIFS(Draft_Player,#REF!),"")</f>
        <v/>
      </c>
      <c r="C5408" s="24" t="str">
        <f>IF(COUNTIFS(Transfers_Player,#REF!),COUNTIFS(Transfers_Player,#REF!),"")</f>
        <v/>
      </c>
      <c r="D5408" s="24">
        <v>2026</v>
      </c>
      <c r="AA5408"/>
    </row>
    <row r="5409" spans="1:27" x14ac:dyDescent="0.25">
      <c r="A5409" s="24" t="e">
        <f>IF(OR(#REF!="SR",#REF!= "GR"), 1, "")</f>
        <v>#REF!</v>
      </c>
      <c r="B5409" s="24" t="str">
        <f>IF(COUNTIFS(Draft_Player,#REF!),COUNTIFS(Draft_Player,#REF!),"")</f>
        <v/>
      </c>
      <c r="C5409" s="24" t="str">
        <f>IF(COUNTIFS(Transfers_Player,#REF!),COUNTIFS(Transfers_Player,#REF!),"")</f>
        <v/>
      </c>
      <c r="D5409" s="24">
        <v>2026</v>
      </c>
      <c r="AA5409"/>
    </row>
    <row r="5410" spans="1:27" x14ac:dyDescent="0.25">
      <c r="A5410" s="24" t="e">
        <f>IF(OR(#REF!="SR",#REF!= "GR"), 1, "")</f>
        <v>#REF!</v>
      </c>
      <c r="B5410" s="24" t="str">
        <f>IF(COUNTIFS(Draft_Player,#REF!),COUNTIFS(Draft_Player,#REF!),"")</f>
        <v/>
      </c>
      <c r="C5410" s="24" t="str">
        <f>IF(COUNTIFS(Transfers_Player,#REF!),COUNTIFS(Transfers_Player,#REF!),"")</f>
        <v/>
      </c>
      <c r="D5410" s="24">
        <v>2026</v>
      </c>
      <c r="AA5410"/>
    </row>
    <row r="5411" spans="1:27" x14ac:dyDescent="0.25">
      <c r="A5411" s="24" t="e">
        <f>IF(OR(#REF!="SR",#REF!= "GR"), 1, "")</f>
        <v>#REF!</v>
      </c>
      <c r="B5411" s="24" t="str">
        <f>IF(COUNTIFS(Draft_Player,#REF!),COUNTIFS(Draft_Player,#REF!),"")</f>
        <v/>
      </c>
      <c r="C5411" s="24" t="str">
        <f>IF(COUNTIFS(Transfers_Player,#REF!),COUNTIFS(Transfers_Player,#REF!),"")</f>
        <v/>
      </c>
      <c r="D5411" s="24">
        <v>2026</v>
      </c>
      <c r="AA5411"/>
    </row>
    <row r="5412" spans="1:27" x14ac:dyDescent="0.25">
      <c r="A5412" s="24" t="e">
        <f>IF(OR(#REF!="SR",#REF!= "GR"), 1, "")</f>
        <v>#REF!</v>
      </c>
      <c r="B5412" s="24" t="str">
        <f>IF(COUNTIFS(Draft_Player,#REF!),COUNTIFS(Draft_Player,#REF!),"")</f>
        <v/>
      </c>
      <c r="C5412" s="24" t="str">
        <f>IF(COUNTIFS(Transfers_Player,#REF!),COUNTIFS(Transfers_Player,#REF!),"")</f>
        <v/>
      </c>
      <c r="D5412" s="24">
        <v>2026</v>
      </c>
      <c r="AA5412"/>
    </row>
    <row r="5413" spans="1:27" x14ac:dyDescent="0.25">
      <c r="A5413" s="24" t="e">
        <f>IF(OR(#REF!="SR",#REF!= "GR"), 1, "")</f>
        <v>#REF!</v>
      </c>
      <c r="B5413" s="24" t="str">
        <f>IF(COUNTIFS(Draft_Player,#REF!),COUNTIFS(Draft_Player,#REF!),"")</f>
        <v/>
      </c>
      <c r="C5413" s="24" t="str">
        <f>IF(COUNTIFS(Transfers_Player,#REF!),COUNTIFS(Transfers_Player,#REF!),"")</f>
        <v/>
      </c>
      <c r="D5413" s="24">
        <v>2026</v>
      </c>
      <c r="AA5413"/>
    </row>
    <row r="5414" spans="1:27" x14ac:dyDescent="0.25">
      <c r="A5414" s="24" t="str">
        <f>IF(OR(G5329="SR", G5329="GR"), 1, "")</f>
        <v/>
      </c>
      <c r="B5414" s="24" t="str">
        <f>IF(COUNTIFS(Draft_Player,$E5329),COUNTIFS(Draft_Player,$E5329),"")</f>
        <v/>
      </c>
      <c r="C5414" s="24" t="str">
        <f>IF(COUNTIFS(Transfers_Player,$E5329),COUNTIFS(Transfers_Player,$E5329),"")</f>
        <v/>
      </c>
      <c r="D5414" s="24">
        <v>2026</v>
      </c>
      <c r="AA5414"/>
    </row>
  </sheetData>
  <conditionalFormatting sqref="A2:Z5328">
    <cfRule type="expression" dxfId="43" priority="71">
      <formula>AND(OR($H2="OF", $H2="LF", $H2="CF", $H2="RF"),$B2=1)</formula>
    </cfRule>
    <cfRule type="expression" dxfId="42" priority="72">
      <formula>AND(OR($H2="OF", $H2="LF", $H2="CF", $H2="RF"),#REF!=1)</formula>
    </cfRule>
    <cfRule type="expression" dxfId="41" priority="73">
      <formula>AND(OR($H2="OF", $H2="LF", $H2="CF", $H2="RF"),$A2=1)</formula>
    </cfRule>
    <cfRule type="expression" dxfId="40" priority="74">
      <formula>OR($H2="OF", $H2="LF", $H2="CF", $H2="RF")</formula>
    </cfRule>
  </conditionalFormatting>
  <conditionalFormatting sqref="E5329:Z5329">
    <cfRule type="expression" dxfId="39" priority="92">
      <formula>AND(OR($H5329="OF", $H5329="LF", $H5329="CF", $H5329="RF"),$B5414=1)</formula>
    </cfRule>
    <cfRule type="expression" dxfId="38" priority="93">
      <formula>AND(OR($H5329="OF", $H5329="LF", $H5329="CF", $H5329="RF"),#REF!=1)</formula>
    </cfRule>
    <cfRule type="expression" dxfId="37" priority="94">
      <formula>AND(OR($H5329="OF", $H5329="LF", $H5329="CF", $H5329="RF"),$A5414=1)</formula>
    </cfRule>
    <cfRule type="expression" dxfId="36" priority="95">
      <formula>OR($H5329="OF", $H5329="LF", $H5329="CF", $H5329="RF")</formula>
    </cfRule>
  </conditionalFormatting>
  <conditionalFormatting sqref="A5414:D5414">
    <cfRule type="expression" dxfId="35" priority="96">
      <formula>AND(OR($H5329="OF", $H5329="LF", $H5329="CF", $H5329="RF"),$B5414=1)</formula>
    </cfRule>
    <cfRule type="expression" dxfId="34" priority="97">
      <formula>AND(OR($H5329="OF", $H5329="LF", $H5329="CF", $H5329="RF"),#REF!=1)</formula>
    </cfRule>
    <cfRule type="expression" dxfId="33" priority="98">
      <formula>AND(OR($H5329="OF", $H5329="LF", $H5329="CF", $H5329="RF"),$A5414=1)</formula>
    </cfRule>
    <cfRule type="expression" dxfId="32" priority="99">
      <formula>OR($H5329="OF", $H5329="LF", $H5329="CF", $H5329="RF")</formula>
    </cfRule>
  </conditionalFormatting>
  <conditionalFormatting sqref="A5329:D5413">
    <cfRule type="expression" dxfId="31" priority="100">
      <formula>AND(OR(#REF!="OF", #REF!="LF", #REF!="CF", #REF!="RF"),$B5329=1)</formula>
    </cfRule>
    <cfRule type="expression" dxfId="30" priority="101">
      <formula>AND(OR(#REF!="OF", #REF!="LF", #REF!="CF", #REF!="RF"),#REF!=1)</formula>
    </cfRule>
    <cfRule type="expression" dxfId="29" priority="102">
      <formula>AND(OR(#REF!="OF", #REF!="LF", #REF!="CF", #REF!="RF"),$A5329=1)</formula>
    </cfRule>
    <cfRule type="expression" dxfId="28" priority="103">
      <formula>OR(#REF!="OF", #REF!="LF", #REF!="CF", #REF!="RF")</formula>
    </cfRule>
  </conditionalFormatting>
  <conditionalFormatting sqref="E5330:Z9915">
    <cfRule type="expression" dxfId="27" priority="104">
      <formula>AND(OR($I5330="OF", $I5330="LF", $I5330="CF", $I5330="RF"),#REF!=1)</formula>
    </cfRule>
    <cfRule type="expression" dxfId="26" priority="105">
      <formula>AND(OR($I5330="OF", $I5330="LF", $I5330="CF", $I5330="RF"),$A5415=1)</formula>
    </cfRule>
    <cfRule type="expression" dxfId="25" priority="106">
      <formula>OR($I5330="OF", $I5330="LF", $I5330="CF", $I5330="RF")</formula>
    </cfRule>
  </conditionalFormatting>
  <conditionalFormatting sqref="AA5415:AA10000">
    <cfRule type="expression" dxfId="24" priority="110">
      <formula>AND(OR($I5330="OF", $I5330="LF", $I5330="CF", $I5330="RF"),#REF!=1)</formula>
    </cfRule>
    <cfRule type="expression" dxfId="23" priority="111">
      <formula>AND(OR($I5330="OF", $I5330="LF", $I5330="CF", $I5330="RF"),$A5415=1)</formula>
    </cfRule>
    <cfRule type="expression" dxfId="22" priority="112">
      <formula>OR($I5330="OF", $I5330="LF", $I5330="CF", $I5330="RF")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3E365-8902-461C-AEDF-2264C5CBC511}">
  <dimension ref="A1:X8527"/>
  <sheetViews>
    <sheetView workbookViewId="0">
      <pane ySplit="1" topLeftCell="A14" activePane="bottomLeft" state="frozen"/>
      <selection pane="bottomLeft" activeCell="I1" sqref="I1:X1"/>
    </sheetView>
  </sheetViews>
  <sheetFormatPr defaultRowHeight="15" x14ac:dyDescent="0.25"/>
  <cols>
    <col min="1" max="1" width="8.140625" bestFit="1" customWidth="1"/>
    <col min="2" max="2" width="5.42578125" bestFit="1" customWidth="1"/>
    <col min="3" max="3" width="8.28515625" bestFit="1" customWidth="1"/>
    <col min="5" max="5" width="26.5703125" bestFit="1" customWidth="1"/>
    <col min="6" max="6" width="24.28515625" bestFit="1" customWidth="1"/>
    <col min="7" max="7" width="7.28515625" bestFit="1" customWidth="1"/>
    <col min="8" max="8" width="6.28515625" bestFit="1" customWidth="1"/>
    <col min="9" max="9" width="4.7109375" bestFit="1" customWidth="1"/>
    <col min="10" max="10" width="3.7109375" bestFit="1" customWidth="1"/>
    <col min="11" max="11" width="6.5703125" style="29" bestFit="1" customWidth="1"/>
    <col min="12" max="12" width="6.42578125" bestFit="1" customWidth="1"/>
    <col min="13" max="14" width="5" bestFit="1" customWidth="1"/>
    <col min="15" max="15" width="6.28515625" bestFit="1" customWidth="1"/>
    <col min="16" max="16" width="5" bestFit="1" customWidth="1"/>
    <col min="17" max="17" width="6" bestFit="1" customWidth="1"/>
    <col min="18" max="18" width="4.28515625" bestFit="1" customWidth="1"/>
    <col min="19" max="19" width="3.85546875" bestFit="1" customWidth="1"/>
    <col min="20" max="20" width="5" bestFit="1" customWidth="1"/>
    <col min="21" max="21" width="5.42578125" bestFit="1" customWidth="1"/>
    <col min="22" max="22" width="4.140625" bestFit="1" customWidth="1"/>
    <col min="23" max="23" width="6.5703125" bestFit="1" customWidth="1"/>
    <col min="24" max="24" width="5.5703125" style="2" bestFit="1" customWidth="1"/>
    <col min="25" max="25" width="6" bestFit="1" customWidth="1"/>
  </cols>
  <sheetData>
    <row r="1" spans="1:24" s="1" customFormat="1" x14ac:dyDescent="0.25">
      <c r="A1" s="23" t="s">
        <v>5876</v>
      </c>
      <c r="B1" s="23" t="s">
        <v>5890</v>
      </c>
      <c r="C1" s="23" t="s">
        <v>6534</v>
      </c>
      <c r="D1" s="19" t="s">
        <v>6538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7312</v>
      </c>
      <c r="J1" s="1" t="s">
        <v>7313</v>
      </c>
      <c r="K1" s="28" t="s">
        <v>7314</v>
      </c>
      <c r="L1" s="1" t="s">
        <v>7315</v>
      </c>
      <c r="M1" s="1" t="s">
        <v>7316</v>
      </c>
      <c r="N1" s="1" t="s">
        <v>7317</v>
      </c>
      <c r="O1" s="1" t="s">
        <v>7318</v>
      </c>
      <c r="P1" s="1" t="s">
        <v>7319</v>
      </c>
      <c r="Q1" s="1" t="s">
        <v>7320</v>
      </c>
      <c r="R1" s="1" t="s">
        <v>12</v>
      </c>
      <c r="S1" s="1" t="s">
        <v>11</v>
      </c>
      <c r="T1" s="1" t="s">
        <v>7321</v>
      </c>
      <c r="U1" s="1" t="s">
        <v>18</v>
      </c>
      <c r="V1" s="1" t="s">
        <v>19</v>
      </c>
      <c r="W1" s="1" t="s">
        <v>17</v>
      </c>
      <c r="X1" s="30" t="s">
        <v>4</v>
      </c>
    </row>
    <row r="2" spans="1:24" x14ac:dyDescent="0.25">
      <c r="A2">
        <f>IF(OR(G2="SR", G2="GR"), 1, "")</f>
        <v>1</v>
      </c>
      <c r="B2" t="str">
        <f t="shared" ref="B2:B65" si="0">IF(COUNTIFS(Draft_Player,$E2),COUNTIFS(Draft_Player,$E2),"")</f>
        <v/>
      </c>
      <c r="C2" t="str">
        <f t="shared" ref="C2:C65" si="1">IF(COUNTIFS(Transfers_Player,$E2),COUNTIFS(Transfers_Player,$E2),"")</f>
        <v/>
      </c>
      <c r="D2">
        <v>2026</v>
      </c>
      <c r="E2" t="s">
        <v>7322</v>
      </c>
      <c r="F2" t="s">
        <v>5755</v>
      </c>
      <c r="G2" t="s">
        <v>29</v>
      </c>
      <c r="H2" t="s">
        <v>64</v>
      </c>
      <c r="I2">
        <v>5</v>
      </c>
      <c r="J2">
        <v>3</v>
      </c>
      <c r="K2" s="29">
        <v>4.5599999999999996</v>
      </c>
      <c r="L2">
        <v>15</v>
      </c>
      <c r="M2">
        <v>15</v>
      </c>
      <c r="N2">
        <v>1</v>
      </c>
      <c r="O2">
        <v>0</v>
      </c>
      <c r="P2">
        <v>0</v>
      </c>
      <c r="Q2">
        <v>77</v>
      </c>
      <c r="R2">
        <v>71</v>
      </c>
      <c r="S2">
        <v>44</v>
      </c>
      <c r="T2">
        <v>39</v>
      </c>
      <c r="U2">
        <v>30</v>
      </c>
      <c r="V2">
        <v>99</v>
      </c>
      <c r="W2">
        <v>17</v>
      </c>
      <c r="X2" s="2">
        <v>0.247</v>
      </c>
    </row>
    <row r="3" spans="1:24" x14ac:dyDescent="0.25">
      <c r="A3" t="str">
        <f t="shared" ref="A3:A66" si="2">IF(OR(G3="SR", G3="GR"), 1, "")</f>
        <v/>
      </c>
      <c r="B3" t="str">
        <f t="shared" si="0"/>
        <v/>
      </c>
      <c r="C3" t="str">
        <f t="shared" si="1"/>
        <v/>
      </c>
      <c r="D3">
        <v>2026</v>
      </c>
      <c r="E3" t="s">
        <v>7323</v>
      </c>
      <c r="F3" t="s">
        <v>5755</v>
      </c>
      <c r="G3" t="s">
        <v>37</v>
      </c>
      <c r="H3" t="s">
        <v>64</v>
      </c>
      <c r="I3">
        <v>4</v>
      </c>
      <c r="J3">
        <v>3</v>
      </c>
      <c r="K3" s="29">
        <v>5.27</v>
      </c>
      <c r="L3">
        <v>15</v>
      </c>
      <c r="M3">
        <v>15</v>
      </c>
      <c r="N3">
        <v>0</v>
      </c>
      <c r="O3">
        <v>0</v>
      </c>
      <c r="P3">
        <v>0</v>
      </c>
      <c r="Q3">
        <v>70</v>
      </c>
      <c r="R3">
        <v>67</v>
      </c>
      <c r="S3">
        <v>48</v>
      </c>
      <c r="T3">
        <v>41</v>
      </c>
      <c r="U3">
        <v>38</v>
      </c>
      <c r="V3">
        <v>67</v>
      </c>
      <c r="W3">
        <v>17</v>
      </c>
      <c r="X3" s="2">
        <v>0.25800000000000001</v>
      </c>
    </row>
    <row r="4" spans="1:24" x14ac:dyDescent="0.25">
      <c r="A4" t="str">
        <f t="shared" si="2"/>
        <v/>
      </c>
      <c r="B4" t="str">
        <f t="shared" si="0"/>
        <v/>
      </c>
      <c r="C4" t="str">
        <f t="shared" si="1"/>
        <v/>
      </c>
      <c r="D4">
        <v>2026</v>
      </c>
      <c r="E4" t="s">
        <v>7324</v>
      </c>
      <c r="F4" t="s">
        <v>5755</v>
      </c>
      <c r="G4" t="s">
        <v>37</v>
      </c>
      <c r="H4" t="s">
        <v>64</v>
      </c>
      <c r="I4">
        <v>6</v>
      </c>
      <c r="J4">
        <v>2</v>
      </c>
      <c r="K4" s="29">
        <v>5.43</v>
      </c>
      <c r="L4">
        <v>15</v>
      </c>
      <c r="M4">
        <v>14</v>
      </c>
      <c r="N4">
        <v>0</v>
      </c>
      <c r="O4">
        <v>0</v>
      </c>
      <c r="P4">
        <v>1</v>
      </c>
      <c r="Q4">
        <v>64.2</v>
      </c>
      <c r="R4">
        <v>72</v>
      </c>
      <c r="S4">
        <v>43</v>
      </c>
      <c r="T4">
        <v>39</v>
      </c>
      <c r="U4">
        <v>21</v>
      </c>
      <c r="V4">
        <v>58</v>
      </c>
      <c r="W4">
        <v>15</v>
      </c>
      <c r="X4" s="2">
        <v>0.27700000000000002</v>
      </c>
    </row>
    <row r="5" spans="1:24" x14ac:dyDescent="0.25">
      <c r="A5" t="str">
        <f t="shared" si="2"/>
        <v/>
      </c>
      <c r="B5" t="str">
        <f t="shared" si="0"/>
        <v/>
      </c>
      <c r="C5" t="str">
        <f t="shared" si="1"/>
        <v/>
      </c>
      <c r="D5">
        <v>2026</v>
      </c>
      <c r="E5" t="s">
        <v>39</v>
      </c>
      <c r="F5" t="s">
        <v>5755</v>
      </c>
      <c r="G5" t="s">
        <v>37</v>
      </c>
      <c r="H5" t="s">
        <v>64</v>
      </c>
      <c r="I5">
        <v>0</v>
      </c>
      <c r="J5">
        <v>0</v>
      </c>
      <c r="K5" s="29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0.1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 s="2">
        <v>0</v>
      </c>
    </row>
    <row r="6" spans="1:24" x14ac:dyDescent="0.25">
      <c r="A6">
        <f t="shared" si="2"/>
        <v>1</v>
      </c>
      <c r="B6">
        <f t="shared" si="0"/>
        <v>1</v>
      </c>
      <c r="C6" t="str">
        <f t="shared" si="1"/>
        <v/>
      </c>
      <c r="D6">
        <v>2026</v>
      </c>
      <c r="E6" t="s">
        <v>6334</v>
      </c>
      <c r="F6" t="s">
        <v>5755</v>
      </c>
      <c r="G6" t="s">
        <v>29</v>
      </c>
      <c r="H6" t="s">
        <v>64</v>
      </c>
      <c r="I6">
        <v>1</v>
      </c>
      <c r="J6">
        <v>0</v>
      </c>
      <c r="K6" s="29">
        <v>1.69</v>
      </c>
      <c r="L6">
        <v>13</v>
      </c>
      <c r="M6">
        <v>1</v>
      </c>
      <c r="N6">
        <v>0</v>
      </c>
      <c r="O6">
        <v>0</v>
      </c>
      <c r="P6">
        <v>0</v>
      </c>
      <c r="Q6">
        <v>37.1</v>
      </c>
      <c r="R6">
        <v>21</v>
      </c>
      <c r="S6">
        <v>12</v>
      </c>
      <c r="T6">
        <v>7</v>
      </c>
      <c r="U6">
        <v>12</v>
      </c>
      <c r="V6">
        <v>69</v>
      </c>
      <c r="W6">
        <v>8</v>
      </c>
      <c r="X6" s="2">
        <v>0.16</v>
      </c>
    </row>
    <row r="7" spans="1:24" x14ac:dyDescent="0.25">
      <c r="A7">
        <f t="shared" si="2"/>
        <v>1</v>
      </c>
      <c r="B7" t="str">
        <f t="shared" si="0"/>
        <v/>
      </c>
      <c r="C7" t="str">
        <f t="shared" si="1"/>
        <v/>
      </c>
      <c r="D7">
        <v>2026</v>
      </c>
      <c r="E7" t="s">
        <v>7325</v>
      </c>
      <c r="F7" t="s">
        <v>5755</v>
      </c>
      <c r="G7" t="s">
        <v>29</v>
      </c>
      <c r="H7" t="s">
        <v>64</v>
      </c>
      <c r="I7">
        <v>3</v>
      </c>
      <c r="J7">
        <v>3</v>
      </c>
      <c r="K7" s="29">
        <v>4.1100000000000003</v>
      </c>
      <c r="L7">
        <v>24</v>
      </c>
      <c r="M7">
        <v>0</v>
      </c>
      <c r="N7">
        <v>0</v>
      </c>
      <c r="O7">
        <v>0</v>
      </c>
      <c r="P7">
        <v>10</v>
      </c>
      <c r="Q7">
        <v>30.2</v>
      </c>
      <c r="R7">
        <v>25</v>
      </c>
      <c r="S7">
        <v>15</v>
      </c>
      <c r="T7">
        <v>14</v>
      </c>
      <c r="U7">
        <v>15</v>
      </c>
      <c r="V7">
        <v>47</v>
      </c>
      <c r="W7">
        <v>6</v>
      </c>
      <c r="X7" s="2">
        <v>0.221</v>
      </c>
    </row>
    <row r="8" spans="1:24" x14ac:dyDescent="0.25">
      <c r="A8" t="str">
        <f t="shared" si="2"/>
        <v/>
      </c>
      <c r="B8" t="str">
        <f t="shared" si="0"/>
        <v/>
      </c>
      <c r="C8" t="str">
        <f t="shared" si="1"/>
        <v/>
      </c>
      <c r="D8">
        <v>2026</v>
      </c>
      <c r="E8" t="s">
        <v>7326</v>
      </c>
      <c r="F8" t="s">
        <v>5755</v>
      </c>
      <c r="G8" t="s">
        <v>24</v>
      </c>
      <c r="H8" t="s">
        <v>64</v>
      </c>
      <c r="I8">
        <v>1</v>
      </c>
      <c r="J8">
        <v>1</v>
      </c>
      <c r="K8" s="29">
        <v>4.5</v>
      </c>
      <c r="L8">
        <v>13</v>
      </c>
      <c r="M8">
        <v>0</v>
      </c>
      <c r="N8">
        <v>0</v>
      </c>
      <c r="O8">
        <v>0</v>
      </c>
      <c r="P8">
        <v>0</v>
      </c>
      <c r="Q8">
        <v>26</v>
      </c>
      <c r="R8">
        <v>23</v>
      </c>
      <c r="S8">
        <v>19</v>
      </c>
      <c r="T8">
        <v>13</v>
      </c>
      <c r="U8">
        <v>13</v>
      </c>
      <c r="V8">
        <v>36</v>
      </c>
      <c r="W8">
        <v>7</v>
      </c>
      <c r="X8" s="2">
        <v>0.23699999999999999</v>
      </c>
    </row>
    <row r="9" spans="1:24" x14ac:dyDescent="0.25">
      <c r="A9" t="str">
        <f t="shared" si="2"/>
        <v/>
      </c>
      <c r="B9" t="str">
        <f t="shared" si="0"/>
        <v/>
      </c>
      <c r="C9" t="str">
        <f t="shared" si="1"/>
        <v/>
      </c>
      <c r="D9">
        <v>2026</v>
      </c>
      <c r="E9" t="s">
        <v>7327</v>
      </c>
      <c r="F9" t="s">
        <v>5755</v>
      </c>
      <c r="G9" t="s">
        <v>24</v>
      </c>
      <c r="H9" t="s">
        <v>64</v>
      </c>
      <c r="I9">
        <v>3</v>
      </c>
      <c r="J9">
        <v>3</v>
      </c>
      <c r="K9" s="29">
        <v>4.74</v>
      </c>
      <c r="L9">
        <v>16</v>
      </c>
      <c r="M9">
        <v>0</v>
      </c>
      <c r="N9">
        <v>0</v>
      </c>
      <c r="O9">
        <v>0</v>
      </c>
      <c r="P9">
        <v>2</v>
      </c>
      <c r="Q9">
        <v>38</v>
      </c>
      <c r="R9">
        <v>39</v>
      </c>
      <c r="S9">
        <v>25</v>
      </c>
      <c r="T9">
        <v>20</v>
      </c>
      <c r="U9">
        <v>15</v>
      </c>
      <c r="V9">
        <v>34</v>
      </c>
      <c r="W9">
        <v>4</v>
      </c>
      <c r="X9" s="2">
        <v>0.26</v>
      </c>
    </row>
    <row r="10" spans="1:24" x14ac:dyDescent="0.25">
      <c r="A10" t="str">
        <f t="shared" si="2"/>
        <v/>
      </c>
      <c r="B10" t="str">
        <f t="shared" si="0"/>
        <v/>
      </c>
      <c r="C10" t="str">
        <f t="shared" si="1"/>
        <v/>
      </c>
      <c r="D10">
        <v>2026</v>
      </c>
      <c r="E10" t="s">
        <v>7328</v>
      </c>
      <c r="F10" t="s">
        <v>5755</v>
      </c>
      <c r="G10" t="s">
        <v>24</v>
      </c>
      <c r="H10" t="s">
        <v>64</v>
      </c>
      <c r="I10">
        <v>6</v>
      </c>
      <c r="J10">
        <v>0</v>
      </c>
      <c r="K10" s="29">
        <v>6.04</v>
      </c>
      <c r="L10">
        <v>16</v>
      </c>
      <c r="M10">
        <v>0</v>
      </c>
      <c r="N10">
        <v>0</v>
      </c>
      <c r="O10">
        <v>0</v>
      </c>
      <c r="P10">
        <v>1</v>
      </c>
      <c r="Q10">
        <v>28.1</v>
      </c>
      <c r="R10">
        <v>34</v>
      </c>
      <c r="S10">
        <v>20</v>
      </c>
      <c r="T10">
        <v>19</v>
      </c>
      <c r="U10">
        <v>12</v>
      </c>
      <c r="V10">
        <v>27</v>
      </c>
      <c r="W10">
        <v>6</v>
      </c>
      <c r="X10" s="2">
        <v>0.29599999999999999</v>
      </c>
    </row>
    <row r="11" spans="1:24" x14ac:dyDescent="0.25">
      <c r="A11" t="str">
        <f t="shared" si="2"/>
        <v/>
      </c>
      <c r="B11" t="str">
        <f t="shared" si="0"/>
        <v/>
      </c>
      <c r="C11" t="str">
        <f t="shared" si="1"/>
        <v/>
      </c>
      <c r="D11">
        <v>2026</v>
      </c>
      <c r="E11" t="s">
        <v>7329</v>
      </c>
      <c r="F11" t="s">
        <v>5755</v>
      </c>
      <c r="G11" t="s">
        <v>37</v>
      </c>
      <c r="H11" t="s">
        <v>64</v>
      </c>
      <c r="I11">
        <v>0</v>
      </c>
      <c r="J11">
        <v>0</v>
      </c>
      <c r="K11" s="29">
        <v>6.88</v>
      </c>
      <c r="L11">
        <v>9</v>
      </c>
      <c r="M11">
        <v>4</v>
      </c>
      <c r="N11">
        <v>0</v>
      </c>
      <c r="O11">
        <v>0</v>
      </c>
      <c r="P11">
        <v>0</v>
      </c>
      <c r="Q11">
        <v>17</v>
      </c>
      <c r="R11">
        <v>21</v>
      </c>
      <c r="S11">
        <v>13</v>
      </c>
      <c r="T11">
        <v>13</v>
      </c>
      <c r="U11">
        <v>9</v>
      </c>
      <c r="V11">
        <v>17</v>
      </c>
      <c r="W11">
        <v>3</v>
      </c>
      <c r="X11" s="2">
        <v>0.30399999999999999</v>
      </c>
    </row>
    <row r="12" spans="1:24" x14ac:dyDescent="0.25">
      <c r="A12" t="str">
        <f t="shared" si="2"/>
        <v/>
      </c>
      <c r="B12" t="str">
        <f t="shared" si="0"/>
        <v/>
      </c>
      <c r="C12" t="str">
        <f t="shared" si="1"/>
        <v/>
      </c>
      <c r="D12">
        <v>2026</v>
      </c>
      <c r="E12" t="s">
        <v>7330</v>
      </c>
      <c r="F12" t="s">
        <v>5755</v>
      </c>
      <c r="G12" t="s">
        <v>24</v>
      </c>
      <c r="H12" t="s">
        <v>64</v>
      </c>
      <c r="I12">
        <v>1</v>
      </c>
      <c r="J12">
        <v>2</v>
      </c>
      <c r="K12" s="29">
        <v>10</v>
      </c>
      <c r="L12">
        <v>12</v>
      </c>
      <c r="M12">
        <v>4</v>
      </c>
      <c r="N12">
        <v>0</v>
      </c>
      <c r="O12">
        <v>0</v>
      </c>
      <c r="P12">
        <v>1</v>
      </c>
      <c r="Q12">
        <v>27</v>
      </c>
      <c r="R12">
        <v>41</v>
      </c>
      <c r="S12">
        <v>35</v>
      </c>
      <c r="T12">
        <v>30</v>
      </c>
      <c r="U12">
        <v>17</v>
      </c>
      <c r="V12">
        <v>22</v>
      </c>
      <c r="W12">
        <v>7</v>
      </c>
      <c r="X12" s="2">
        <v>0.34200000000000003</v>
      </c>
    </row>
    <row r="13" spans="1:24" x14ac:dyDescent="0.25">
      <c r="A13" t="str">
        <f t="shared" si="2"/>
        <v/>
      </c>
      <c r="B13" t="str">
        <f t="shared" si="0"/>
        <v/>
      </c>
      <c r="C13" t="str">
        <f t="shared" si="1"/>
        <v/>
      </c>
      <c r="D13">
        <v>2026</v>
      </c>
      <c r="E13" t="s">
        <v>7331</v>
      </c>
      <c r="F13" t="s">
        <v>5755</v>
      </c>
      <c r="G13" t="s">
        <v>37</v>
      </c>
      <c r="H13" t="s">
        <v>64</v>
      </c>
      <c r="I13">
        <v>3</v>
      </c>
      <c r="J13">
        <v>1</v>
      </c>
      <c r="K13" s="29">
        <v>10.07</v>
      </c>
      <c r="L13">
        <v>16</v>
      </c>
      <c r="M13">
        <v>0</v>
      </c>
      <c r="N13">
        <v>0</v>
      </c>
      <c r="O13">
        <v>0</v>
      </c>
      <c r="P13">
        <v>0</v>
      </c>
      <c r="Q13">
        <v>22.1</v>
      </c>
      <c r="R13">
        <v>22</v>
      </c>
      <c r="S13">
        <v>29</v>
      </c>
      <c r="T13">
        <v>25</v>
      </c>
      <c r="U13">
        <v>16</v>
      </c>
      <c r="V13">
        <v>25</v>
      </c>
      <c r="W13">
        <v>9</v>
      </c>
      <c r="X13" s="2">
        <v>0.247</v>
      </c>
    </row>
    <row r="14" spans="1:24" x14ac:dyDescent="0.25">
      <c r="A14" t="str">
        <f t="shared" si="2"/>
        <v/>
      </c>
      <c r="B14" t="str">
        <f t="shared" si="0"/>
        <v/>
      </c>
      <c r="C14" t="str">
        <f t="shared" si="1"/>
        <v/>
      </c>
      <c r="D14">
        <v>2026</v>
      </c>
      <c r="E14" t="s">
        <v>7332</v>
      </c>
      <c r="F14" t="s">
        <v>5755</v>
      </c>
      <c r="G14" t="s">
        <v>47</v>
      </c>
      <c r="H14" t="s">
        <v>64</v>
      </c>
      <c r="I14">
        <v>1</v>
      </c>
      <c r="J14">
        <v>1</v>
      </c>
      <c r="K14" s="29">
        <v>10.61</v>
      </c>
      <c r="L14">
        <v>11</v>
      </c>
      <c r="M14">
        <v>1</v>
      </c>
      <c r="N14">
        <v>0</v>
      </c>
      <c r="O14">
        <v>0</v>
      </c>
      <c r="P14">
        <v>0</v>
      </c>
      <c r="Q14">
        <v>18.2</v>
      </c>
      <c r="R14">
        <v>35</v>
      </c>
      <c r="S14">
        <v>25</v>
      </c>
      <c r="T14">
        <v>22</v>
      </c>
      <c r="U14">
        <v>3</v>
      </c>
      <c r="V14">
        <v>14</v>
      </c>
      <c r="W14">
        <v>4</v>
      </c>
      <c r="X14" s="2">
        <v>0.39300000000000002</v>
      </c>
    </row>
    <row r="15" spans="1:24" x14ac:dyDescent="0.25">
      <c r="A15" t="str">
        <f t="shared" si="2"/>
        <v/>
      </c>
      <c r="B15" t="str">
        <f t="shared" si="0"/>
        <v/>
      </c>
      <c r="C15" t="str">
        <f t="shared" si="1"/>
        <v/>
      </c>
      <c r="D15">
        <v>2026</v>
      </c>
      <c r="E15" t="s">
        <v>7333</v>
      </c>
      <c r="F15" t="s">
        <v>5755</v>
      </c>
      <c r="G15" t="s">
        <v>24</v>
      </c>
      <c r="H15" t="s">
        <v>64</v>
      </c>
      <c r="I15">
        <v>0</v>
      </c>
      <c r="J15">
        <v>0</v>
      </c>
      <c r="K15" s="29">
        <v>10.8</v>
      </c>
      <c r="L15">
        <v>6</v>
      </c>
      <c r="M15">
        <v>0</v>
      </c>
      <c r="N15">
        <v>0</v>
      </c>
      <c r="O15">
        <v>0</v>
      </c>
      <c r="P15">
        <v>0</v>
      </c>
      <c r="Q15">
        <v>5</v>
      </c>
      <c r="R15">
        <v>8</v>
      </c>
      <c r="S15">
        <v>9</v>
      </c>
      <c r="T15">
        <v>6</v>
      </c>
      <c r="U15">
        <v>11</v>
      </c>
      <c r="V15">
        <v>3</v>
      </c>
      <c r="W15">
        <v>0</v>
      </c>
      <c r="X15" s="2">
        <v>0.36399999999999999</v>
      </c>
    </row>
    <row r="16" spans="1:24" x14ac:dyDescent="0.25">
      <c r="A16" t="str">
        <f t="shared" si="2"/>
        <v/>
      </c>
      <c r="B16" t="str">
        <f t="shared" si="0"/>
        <v/>
      </c>
      <c r="C16" t="str">
        <f t="shared" si="1"/>
        <v/>
      </c>
      <c r="D16">
        <v>2026</v>
      </c>
      <c r="E16" t="s">
        <v>7334</v>
      </c>
      <c r="F16" t="s">
        <v>5755</v>
      </c>
      <c r="G16" t="s">
        <v>37</v>
      </c>
      <c r="H16" t="s">
        <v>64</v>
      </c>
      <c r="I16">
        <v>1</v>
      </c>
      <c r="J16">
        <v>1</v>
      </c>
      <c r="K16" s="29">
        <v>12.91</v>
      </c>
      <c r="L16">
        <v>14</v>
      </c>
      <c r="M16">
        <v>0</v>
      </c>
      <c r="N16">
        <v>0</v>
      </c>
      <c r="O16">
        <v>0</v>
      </c>
      <c r="P16">
        <v>0</v>
      </c>
      <c r="Q16">
        <v>15.1</v>
      </c>
      <c r="R16">
        <v>26</v>
      </c>
      <c r="S16">
        <v>29</v>
      </c>
      <c r="T16">
        <v>22</v>
      </c>
      <c r="U16">
        <v>16</v>
      </c>
      <c r="V16">
        <v>15</v>
      </c>
      <c r="W16">
        <v>5</v>
      </c>
      <c r="X16" s="2">
        <v>0.41299999999999998</v>
      </c>
    </row>
    <row r="17" spans="1:24" x14ac:dyDescent="0.25">
      <c r="A17" t="str">
        <f t="shared" si="2"/>
        <v/>
      </c>
      <c r="B17" t="str">
        <f t="shared" si="0"/>
        <v/>
      </c>
      <c r="C17" t="str">
        <f t="shared" si="1"/>
        <v/>
      </c>
      <c r="D17">
        <v>2026</v>
      </c>
      <c r="E17" t="s">
        <v>7335</v>
      </c>
      <c r="F17" t="s">
        <v>5755</v>
      </c>
      <c r="G17" t="s">
        <v>24</v>
      </c>
      <c r="H17" t="s">
        <v>64</v>
      </c>
      <c r="I17">
        <v>1</v>
      </c>
      <c r="J17">
        <v>0</v>
      </c>
      <c r="K17" s="29">
        <v>14.73</v>
      </c>
      <c r="L17">
        <v>8</v>
      </c>
      <c r="M17">
        <v>2</v>
      </c>
      <c r="N17">
        <v>0</v>
      </c>
      <c r="O17">
        <v>0</v>
      </c>
      <c r="P17">
        <v>0</v>
      </c>
      <c r="Q17">
        <v>11</v>
      </c>
      <c r="R17">
        <v>20</v>
      </c>
      <c r="S17">
        <v>24</v>
      </c>
      <c r="T17">
        <v>18</v>
      </c>
      <c r="U17">
        <v>9</v>
      </c>
      <c r="V17">
        <v>14</v>
      </c>
      <c r="W17">
        <v>4</v>
      </c>
      <c r="X17" s="2">
        <v>0.36399999999999999</v>
      </c>
    </row>
    <row r="18" spans="1:24" x14ac:dyDescent="0.25">
      <c r="A18">
        <f t="shared" si="2"/>
        <v>1</v>
      </c>
      <c r="B18" t="str">
        <f t="shared" si="0"/>
        <v/>
      </c>
      <c r="C18" t="str">
        <f t="shared" si="1"/>
        <v/>
      </c>
      <c r="D18">
        <v>2026</v>
      </c>
      <c r="E18" t="s">
        <v>7336</v>
      </c>
      <c r="F18" t="s">
        <v>5755</v>
      </c>
      <c r="G18" t="s">
        <v>29</v>
      </c>
      <c r="H18" t="s">
        <v>64</v>
      </c>
      <c r="I18">
        <v>0</v>
      </c>
      <c r="J18">
        <v>0</v>
      </c>
      <c r="K18" s="29">
        <v>19.29</v>
      </c>
      <c r="L18">
        <v>4</v>
      </c>
      <c r="M18">
        <v>0</v>
      </c>
      <c r="N18">
        <v>0</v>
      </c>
      <c r="O18">
        <v>0</v>
      </c>
      <c r="P18">
        <v>0</v>
      </c>
      <c r="Q18">
        <v>2.1</v>
      </c>
      <c r="R18">
        <v>4</v>
      </c>
      <c r="S18">
        <v>6</v>
      </c>
      <c r="T18">
        <v>5</v>
      </c>
      <c r="U18">
        <v>4</v>
      </c>
      <c r="V18">
        <v>1</v>
      </c>
      <c r="W18">
        <v>3</v>
      </c>
      <c r="X18" s="2">
        <v>0.36399999999999999</v>
      </c>
    </row>
    <row r="19" spans="1:24" x14ac:dyDescent="0.25">
      <c r="A19" t="str">
        <f t="shared" si="2"/>
        <v/>
      </c>
      <c r="B19" t="str">
        <f t="shared" si="0"/>
        <v/>
      </c>
      <c r="C19" t="str">
        <f t="shared" si="1"/>
        <v/>
      </c>
      <c r="D19">
        <v>2026</v>
      </c>
      <c r="E19" t="s">
        <v>7337</v>
      </c>
      <c r="F19" t="s">
        <v>5755</v>
      </c>
      <c r="G19" t="s">
        <v>37</v>
      </c>
      <c r="H19" t="s">
        <v>64</v>
      </c>
      <c r="I19">
        <v>0</v>
      </c>
      <c r="J19">
        <v>0</v>
      </c>
      <c r="K19" s="29">
        <v>54</v>
      </c>
      <c r="L19">
        <v>3</v>
      </c>
      <c r="M19">
        <v>0</v>
      </c>
      <c r="N19">
        <v>0</v>
      </c>
      <c r="O19">
        <v>0</v>
      </c>
      <c r="P19">
        <v>0</v>
      </c>
      <c r="Q19">
        <v>1</v>
      </c>
      <c r="R19">
        <v>3</v>
      </c>
      <c r="S19">
        <v>6</v>
      </c>
      <c r="T19">
        <v>6</v>
      </c>
      <c r="U19">
        <v>3</v>
      </c>
      <c r="V19">
        <v>1</v>
      </c>
      <c r="W19">
        <v>2</v>
      </c>
      <c r="X19" s="2">
        <v>0.5</v>
      </c>
    </row>
    <row r="20" spans="1:24" x14ac:dyDescent="0.25">
      <c r="A20">
        <f t="shared" si="2"/>
        <v>1</v>
      </c>
      <c r="B20" t="str">
        <f t="shared" si="0"/>
        <v/>
      </c>
      <c r="C20" t="str">
        <f t="shared" si="1"/>
        <v/>
      </c>
      <c r="D20">
        <v>2026</v>
      </c>
      <c r="E20" t="s">
        <v>7338</v>
      </c>
      <c r="F20" t="s">
        <v>52</v>
      </c>
      <c r="G20" t="s">
        <v>29</v>
      </c>
      <c r="H20" t="s">
        <v>64</v>
      </c>
      <c r="I20">
        <v>4</v>
      </c>
      <c r="J20">
        <v>1</v>
      </c>
      <c r="K20" s="29">
        <v>2.86</v>
      </c>
      <c r="L20">
        <v>18</v>
      </c>
      <c r="M20">
        <v>9</v>
      </c>
      <c r="N20">
        <v>0</v>
      </c>
      <c r="O20">
        <v>0</v>
      </c>
      <c r="P20">
        <v>0</v>
      </c>
      <c r="Q20">
        <v>66</v>
      </c>
      <c r="R20">
        <v>51</v>
      </c>
      <c r="S20">
        <v>26</v>
      </c>
      <c r="T20">
        <v>21</v>
      </c>
      <c r="U20">
        <v>37</v>
      </c>
      <c r="V20">
        <v>75</v>
      </c>
      <c r="W20">
        <v>13</v>
      </c>
      <c r="X20" s="2">
        <v>0.21299999999999999</v>
      </c>
    </row>
    <row r="21" spans="1:24" x14ac:dyDescent="0.25">
      <c r="A21">
        <f t="shared" si="2"/>
        <v>1</v>
      </c>
      <c r="B21" t="str">
        <f t="shared" si="0"/>
        <v/>
      </c>
      <c r="C21" t="str">
        <f t="shared" si="1"/>
        <v/>
      </c>
      <c r="D21">
        <v>2026</v>
      </c>
      <c r="E21" t="s">
        <v>7339</v>
      </c>
      <c r="F21" t="s">
        <v>52</v>
      </c>
      <c r="G21" t="s">
        <v>29</v>
      </c>
      <c r="H21" t="s">
        <v>64</v>
      </c>
      <c r="I21">
        <v>7</v>
      </c>
      <c r="J21">
        <v>4</v>
      </c>
      <c r="K21" s="29">
        <v>3.26</v>
      </c>
      <c r="L21">
        <v>17</v>
      </c>
      <c r="M21">
        <v>16</v>
      </c>
      <c r="N21">
        <v>0</v>
      </c>
      <c r="O21">
        <v>0</v>
      </c>
      <c r="P21">
        <v>0</v>
      </c>
      <c r="Q21">
        <v>96.2</v>
      </c>
      <c r="R21">
        <v>83</v>
      </c>
      <c r="S21">
        <v>37</v>
      </c>
      <c r="T21">
        <v>35</v>
      </c>
      <c r="U21">
        <v>26</v>
      </c>
      <c r="V21">
        <v>86</v>
      </c>
      <c r="W21">
        <v>5</v>
      </c>
      <c r="X21" s="2">
        <v>0.23100000000000001</v>
      </c>
    </row>
    <row r="22" spans="1:24" x14ac:dyDescent="0.25">
      <c r="A22" t="str">
        <f t="shared" si="2"/>
        <v/>
      </c>
      <c r="B22" t="str">
        <f t="shared" si="0"/>
        <v/>
      </c>
      <c r="C22" t="str">
        <f t="shared" si="1"/>
        <v/>
      </c>
      <c r="D22">
        <v>2026</v>
      </c>
      <c r="E22" t="s">
        <v>7340</v>
      </c>
      <c r="F22" t="s">
        <v>52</v>
      </c>
      <c r="G22" t="s">
        <v>37</v>
      </c>
      <c r="H22" t="s">
        <v>64</v>
      </c>
      <c r="I22">
        <v>0</v>
      </c>
      <c r="J22">
        <v>0</v>
      </c>
      <c r="K22" s="29">
        <v>1.23</v>
      </c>
      <c r="L22">
        <v>6</v>
      </c>
      <c r="M22">
        <v>0</v>
      </c>
      <c r="N22">
        <v>0</v>
      </c>
      <c r="O22">
        <v>0</v>
      </c>
      <c r="P22">
        <v>0</v>
      </c>
      <c r="Q22">
        <v>7.1</v>
      </c>
      <c r="R22">
        <v>3</v>
      </c>
      <c r="S22">
        <v>2</v>
      </c>
      <c r="T22">
        <v>1</v>
      </c>
      <c r="U22">
        <v>4</v>
      </c>
      <c r="V22">
        <v>5</v>
      </c>
      <c r="W22">
        <v>4</v>
      </c>
      <c r="X22" s="2">
        <v>0.13600000000000001</v>
      </c>
    </row>
    <row r="23" spans="1:24" x14ac:dyDescent="0.25">
      <c r="A23">
        <f t="shared" si="2"/>
        <v>1</v>
      </c>
      <c r="B23" t="str">
        <f t="shared" si="0"/>
        <v/>
      </c>
      <c r="C23" t="str">
        <f t="shared" si="1"/>
        <v/>
      </c>
      <c r="D23">
        <v>2026</v>
      </c>
      <c r="E23" t="s">
        <v>7341</v>
      </c>
      <c r="F23" t="s">
        <v>52</v>
      </c>
      <c r="G23" t="s">
        <v>29</v>
      </c>
      <c r="H23" t="s">
        <v>64</v>
      </c>
      <c r="I23">
        <v>8</v>
      </c>
      <c r="J23">
        <v>1</v>
      </c>
      <c r="K23" s="29">
        <v>1.68</v>
      </c>
      <c r="L23">
        <v>25</v>
      </c>
      <c r="M23">
        <v>0</v>
      </c>
      <c r="N23">
        <v>0</v>
      </c>
      <c r="O23">
        <v>0</v>
      </c>
      <c r="P23">
        <v>7</v>
      </c>
      <c r="Q23">
        <v>53.2</v>
      </c>
      <c r="R23">
        <v>31</v>
      </c>
      <c r="S23">
        <v>13</v>
      </c>
      <c r="T23">
        <v>10</v>
      </c>
      <c r="U23">
        <v>27</v>
      </c>
      <c r="V23">
        <v>88</v>
      </c>
      <c r="W23">
        <v>2</v>
      </c>
      <c r="X23" s="2">
        <v>0.16300000000000001</v>
      </c>
    </row>
    <row r="24" spans="1:24" x14ac:dyDescent="0.25">
      <c r="A24" t="str">
        <f t="shared" si="2"/>
        <v/>
      </c>
      <c r="B24" t="str">
        <f t="shared" si="0"/>
        <v/>
      </c>
      <c r="C24" t="str">
        <f t="shared" si="1"/>
        <v/>
      </c>
      <c r="D24">
        <v>2026</v>
      </c>
      <c r="E24" t="s">
        <v>7342</v>
      </c>
      <c r="F24" t="s">
        <v>52</v>
      </c>
      <c r="G24" t="s">
        <v>24</v>
      </c>
      <c r="H24" t="s">
        <v>64</v>
      </c>
      <c r="I24">
        <v>5</v>
      </c>
      <c r="J24">
        <v>1</v>
      </c>
      <c r="K24" s="29">
        <v>3.63</v>
      </c>
      <c r="L24">
        <v>25</v>
      </c>
      <c r="M24">
        <v>4</v>
      </c>
      <c r="N24">
        <v>0</v>
      </c>
      <c r="O24">
        <v>0</v>
      </c>
      <c r="P24">
        <v>2</v>
      </c>
      <c r="Q24">
        <v>52</v>
      </c>
      <c r="R24">
        <v>44</v>
      </c>
      <c r="S24">
        <v>33</v>
      </c>
      <c r="T24">
        <v>21</v>
      </c>
      <c r="U24">
        <v>28</v>
      </c>
      <c r="V24">
        <v>50</v>
      </c>
      <c r="W24">
        <v>8</v>
      </c>
      <c r="X24" s="2">
        <v>0.222</v>
      </c>
    </row>
    <row r="25" spans="1:24" x14ac:dyDescent="0.25">
      <c r="A25" t="str">
        <f t="shared" si="2"/>
        <v/>
      </c>
      <c r="B25" t="str">
        <f t="shared" si="0"/>
        <v/>
      </c>
      <c r="C25" t="str">
        <f t="shared" si="1"/>
        <v/>
      </c>
      <c r="D25">
        <v>2026</v>
      </c>
      <c r="E25" t="s">
        <v>7343</v>
      </c>
      <c r="F25" t="s">
        <v>52</v>
      </c>
      <c r="G25" t="s">
        <v>24</v>
      </c>
      <c r="H25" t="s">
        <v>64</v>
      </c>
      <c r="I25">
        <v>4</v>
      </c>
      <c r="J25">
        <v>2</v>
      </c>
      <c r="K25" s="29">
        <v>3.75</v>
      </c>
      <c r="L25">
        <v>24</v>
      </c>
      <c r="M25">
        <v>1</v>
      </c>
      <c r="N25">
        <v>0</v>
      </c>
      <c r="O25">
        <v>0</v>
      </c>
      <c r="P25">
        <v>3</v>
      </c>
      <c r="Q25">
        <v>60</v>
      </c>
      <c r="R25">
        <v>55</v>
      </c>
      <c r="S25">
        <v>27</v>
      </c>
      <c r="T25">
        <v>25</v>
      </c>
      <c r="U25">
        <v>26</v>
      </c>
      <c r="V25">
        <v>47</v>
      </c>
      <c r="W25">
        <v>12</v>
      </c>
      <c r="X25" s="2">
        <v>0.25</v>
      </c>
    </row>
    <row r="26" spans="1:24" x14ac:dyDescent="0.25">
      <c r="A26">
        <f t="shared" si="2"/>
        <v>1</v>
      </c>
      <c r="B26" t="str">
        <f t="shared" si="0"/>
        <v/>
      </c>
      <c r="C26" t="str">
        <f t="shared" si="1"/>
        <v/>
      </c>
      <c r="D26">
        <v>2026</v>
      </c>
      <c r="E26" t="s">
        <v>7344</v>
      </c>
      <c r="F26" t="s">
        <v>52</v>
      </c>
      <c r="G26" t="s">
        <v>32</v>
      </c>
      <c r="H26" t="s">
        <v>64</v>
      </c>
      <c r="I26">
        <v>0</v>
      </c>
      <c r="J26">
        <v>2</v>
      </c>
      <c r="K26" s="29">
        <v>4.76</v>
      </c>
      <c r="L26">
        <v>8</v>
      </c>
      <c r="M26">
        <v>8</v>
      </c>
      <c r="N26">
        <v>0</v>
      </c>
      <c r="O26">
        <v>0</v>
      </c>
      <c r="P26">
        <v>0</v>
      </c>
      <c r="Q26">
        <v>17</v>
      </c>
      <c r="R26">
        <v>16</v>
      </c>
      <c r="S26">
        <v>9</v>
      </c>
      <c r="T26">
        <v>9</v>
      </c>
      <c r="U26">
        <v>7</v>
      </c>
      <c r="V26">
        <v>17</v>
      </c>
      <c r="W26">
        <v>7</v>
      </c>
      <c r="X26" s="2">
        <v>0.23899999999999999</v>
      </c>
    </row>
    <row r="27" spans="1:24" x14ac:dyDescent="0.25">
      <c r="A27" t="str">
        <f t="shared" si="2"/>
        <v/>
      </c>
      <c r="B27" t="str">
        <f t="shared" si="0"/>
        <v/>
      </c>
      <c r="C27" t="str">
        <f t="shared" si="1"/>
        <v/>
      </c>
      <c r="D27">
        <v>2026</v>
      </c>
      <c r="E27" t="s">
        <v>7345</v>
      </c>
      <c r="F27" t="s">
        <v>52</v>
      </c>
      <c r="G27" t="s">
        <v>37</v>
      </c>
      <c r="H27" t="s">
        <v>64</v>
      </c>
      <c r="I27">
        <v>3</v>
      </c>
      <c r="J27">
        <v>2</v>
      </c>
      <c r="K27" s="29">
        <v>5.4</v>
      </c>
      <c r="L27">
        <v>19</v>
      </c>
      <c r="M27">
        <v>10</v>
      </c>
      <c r="N27">
        <v>0</v>
      </c>
      <c r="O27">
        <v>0</v>
      </c>
      <c r="P27">
        <v>0</v>
      </c>
      <c r="Q27">
        <v>48.1</v>
      </c>
      <c r="R27">
        <v>45</v>
      </c>
      <c r="S27">
        <v>34</v>
      </c>
      <c r="T27">
        <v>29</v>
      </c>
      <c r="U27">
        <v>19</v>
      </c>
      <c r="V27">
        <v>41</v>
      </c>
      <c r="W27">
        <v>9</v>
      </c>
      <c r="X27" s="2">
        <v>0.25600000000000001</v>
      </c>
    </row>
    <row r="28" spans="1:24" x14ac:dyDescent="0.25">
      <c r="A28">
        <f t="shared" si="2"/>
        <v>1</v>
      </c>
      <c r="B28" t="str">
        <f t="shared" si="0"/>
        <v/>
      </c>
      <c r="C28" t="str">
        <f t="shared" si="1"/>
        <v/>
      </c>
      <c r="D28">
        <v>2026</v>
      </c>
      <c r="E28" t="s">
        <v>7346</v>
      </c>
      <c r="F28" t="s">
        <v>52</v>
      </c>
      <c r="G28" t="s">
        <v>32</v>
      </c>
      <c r="H28" t="s">
        <v>64</v>
      </c>
      <c r="I28">
        <v>0</v>
      </c>
      <c r="J28">
        <v>0</v>
      </c>
      <c r="K28" s="29">
        <v>5.79</v>
      </c>
      <c r="L28">
        <v>14</v>
      </c>
      <c r="M28">
        <v>0</v>
      </c>
      <c r="N28">
        <v>0</v>
      </c>
      <c r="O28">
        <v>0</v>
      </c>
      <c r="P28">
        <v>1</v>
      </c>
      <c r="Q28">
        <v>18.2</v>
      </c>
      <c r="R28">
        <v>16</v>
      </c>
      <c r="S28">
        <v>13</v>
      </c>
      <c r="T28">
        <v>12</v>
      </c>
      <c r="U28">
        <v>13</v>
      </c>
      <c r="V28">
        <v>12</v>
      </c>
      <c r="W28">
        <v>4</v>
      </c>
      <c r="X28" s="2">
        <v>0.246</v>
      </c>
    </row>
    <row r="29" spans="1:24" x14ac:dyDescent="0.25">
      <c r="A29">
        <f t="shared" si="2"/>
        <v>1</v>
      </c>
      <c r="B29" t="str">
        <f t="shared" si="0"/>
        <v/>
      </c>
      <c r="C29" t="str">
        <f t="shared" si="1"/>
        <v/>
      </c>
      <c r="D29">
        <v>2026</v>
      </c>
      <c r="E29" t="s">
        <v>7347</v>
      </c>
      <c r="F29" t="s">
        <v>52</v>
      </c>
      <c r="G29" t="s">
        <v>32</v>
      </c>
      <c r="H29" t="s">
        <v>64</v>
      </c>
      <c r="I29">
        <v>2</v>
      </c>
      <c r="J29">
        <v>2</v>
      </c>
      <c r="K29" s="29">
        <v>6.14</v>
      </c>
      <c r="L29">
        <v>15</v>
      </c>
      <c r="M29">
        <v>8</v>
      </c>
      <c r="N29">
        <v>0</v>
      </c>
      <c r="O29">
        <v>0</v>
      </c>
      <c r="P29">
        <v>1</v>
      </c>
      <c r="Q29">
        <v>29.1</v>
      </c>
      <c r="R29">
        <v>32</v>
      </c>
      <c r="S29">
        <v>28</v>
      </c>
      <c r="T29">
        <v>20</v>
      </c>
      <c r="U29">
        <v>26</v>
      </c>
      <c r="V29">
        <v>26</v>
      </c>
      <c r="W29">
        <v>8</v>
      </c>
      <c r="X29" s="2">
        <v>0.27600000000000002</v>
      </c>
    </row>
    <row r="30" spans="1:24" x14ac:dyDescent="0.25">
      <c r="A30" t="str">
        <f t="shared" si="2"/>
        <v/>
      </c>
      <c r="B30" t="str">
        <f t="shared" si="0"/>
        <v/>
      </c>
      <c r="C30" t="str">
        <f t="shared" si="1"/>
        <v/>
      </c>
      <c r="D30">
        <v>2026</v>
      </c>
      <c r="E30" t="s">
        <v>7348</v>
      </c>
      <c r="F30" t="s">
        <v>52</v>
      </c>
      <c r="G30" t="s">
        <v>37</v>
      </c>
      <c r="H30" t="s">
        <v>64</v>
      </c>
      <c r="I30">
        <v>1</v>
      </c>
      <c r="J30">
        <v>3</v>
      </c>
      <c r="K30" s="29">
        <v>6.27</v>
      </c>
      <c r="L30">
        <v>16</v>
      </c>
      <c r="M30">
        <v>5</v>
      </c>
      <c r="N30">
        <v>0</v>
      </c>
      <c r="O30">
        <v>0</v>
      </c>
      <c r="P30">
        <v>0</v>
      </c>
      <c r="Q30">
        <v>33</v>
      </c>
      <c r="R30">
        <v>31</v>
      </c>
      <c r="S30">
        <v>25</v>
      </c>
      <c r="T30">
        <v>23</v>
      </c>
      <c r="U30">
        <v>19</v>
      </c>
      <c r="V30">
        <v>31</v>
      </c>
      <c r="W30">
        <v>8</v>
      </c>
      <c r="X30" s="2">
        <v>0.26100000000000001</v>
      </c>
    </row>
    <row r="31" spans="1:24" x14ac:dyDescent="0.25">
      <c r="A31" t="str">
        <f t="shared" si="2"/>
        <v/>
      </c>
      <c r="B31" t="str">
        <f t="shared" si="0"/>
        <v/>
      </c>
      <c r="C31" t="str">
        <f t="shared" si="1"/>
        <v/>
      </c>
      <c r="D31">
        <v>2026</v>
      </c>
      <c r="E31" t="s">
        <v>7349</v>
      </c>
      <c r="F31" t="s">
        <v>52</v>
      </c>
      <c r="G31" t="s">
        <v>37</v>
      </c>
      <c r="H31" t="s">
        <v>64</v>
      </c>
      <c r="I31">
        <v>1</v>
      </c>
      <c r="J31">
        <v>1</v>
      </c>
      <c r="K31" s="29">
        <v>6.48</v>
      </c>
      <c r="L31">
        <v>13</v>
      </c>
      <c r="M31">
        <v>1</v>
      </c>
      <c r="N31">
        <v>0</v>
      </c>
      <c r="O31">
        <v>0</v>
      </c>
      <c r="P31">
        <v>0</v>
      </c>
      <c r="Q31">
        <v>16.2</v>
      </c>
      <c r="R31">
        <v>17</v>
      </c>
      <c r="S31">
        <v>13</v>
      </c>
      <c r="T31">
        <v>12</v>
      </c>
      <c r="U31">
        <v>10</v>
      </c>
      <c r="V31">
        <v>17</v>
      </c>
      <c r="W31">
        <v>3</v>
      </c>
      <c r="X31" s="2">
        <v>0.25800000000000001</v>
      </c>
    </row>
    <row r="32" spans="1:24" x14ac:dyDescent="0.25">
      <c r="A32" t="str">
        <f t="shared" si="2"/>
        <v/>
      </c>
      <c r="B32" t="str">
        <f t="shared" si="0"/>
        <v/>
      </c>
      <c r="C32" t="str">
        <f t="shared" si="1"/>
        <v/>
      </c>
      <c r="D32">
        <v>2026</v>
      </c>
      <c r="E32" t="s">
        <v>7350</v>
      </c>
      <c r="F32" t="s">
        <v>52</v>
      </c>
      <c r="G32" t="s">
        <v>37</v>
      </c>
      <c r="H32" t="s">
        <v>64</v>
      </c>
      <c r="I32">
        <v>0</v>
      </c>
      <c r="J32">
        <v>0</v>
      </c>
      <c r="K32" s="29">
        <v>8.31</v>
      </c>
      <c r="L32">
        <v>3</v>
      </c>
      <c r="M32">
        <v>0</v>
      </c>
      <c r="N32">
        <v>0</v>
      </c>
      <c r="O32">
        <v>0</v>
      </c>
      <c r="P32">
        <v>0</v>
      </c>
      <c r="Q32">
        <v>4.0999999999999996</v>
      </c>
      <c r="R32">
        <v>6</v>
      </c>
      <c r="S32">
        <v>4</v>
      </c>
      <c r="T32">
        <v>4</v>
      </c>
      <c r="U32">
        <v>1</v>
      </c>
      <c r="V32">
        <v>4</v>
      </c>
      <c r="W32">
        <v>0</v>
      </c>
      <c r="X32" s="2">
        <v>0.316</v>
      </c>
    </row>
    <row r="33" spans="1:24" x14ac:dyDescent="0.25">
      <c r="A33" t="str">
        <f t="shared" si="2"/>
        <v/>
      </c>
      <c r="B33" t="str">
        <f t="shared" si="0"/>
        <v/>
      </c>
      <c r="C33" t="str">
        <f t="shared" si="1"/>
        <v/>
      </c>
      <c r="D33">
        <v>2026</v>
      </c>
      <c r="E33" t="s">
        <v>7351</v>
      </c>
      <c r="F33" t="s">
        <v>52</v>
      </c>
      <c r="G33" t="s">
        <v>37</v>
      </c>
      <c r="H33" t="s">
        <v>64</v>
      </c>
      <c r="I33">
        <v>2</v>
      </c>
      <c r="J33">
        <v>3</v>
      </c>
      <c r="K33" s="29">
        <v>8.3800000000000008</v>
      </c>
      <c r="L33">
        <v>17</v>
      </c>
      <c r="M33">
        <v>0</v>
      </c>
      <c r="N33">
        <v>0</v>
      </c>
      <c r="O33">
        <v>0</v>
      </c>
      <c r="P33">
        <v>0</v>
      </c>
      <c r="Q33">
        <v>29</v>
      </c>
      <c r="R33">
        <v>41</v>
      </c>
      <c r="S33">
        <v>31</v>
      </c>
      <c r="T33">
        <v>27</v>
      </c>
      <c r="U33">
        <v>21</v>
      </c>
      <c r="V33">
        <v>29</v>
      </c>
      <c r="W33">
        <v>7</v>
      </c>
      <c r="X33" s="2">
        <v>0.33300000000000002</v>
      </c>
    </row>
    <row r="34" spans="1:24" x14ac:dyDescent="0.25">
      <c r="A34" t="str">
        <f t="shared" si="2"/>
        <v/>
      </c>
      <c r="B34" t="str">
        <f t="shared" si="0"/>
        <v/>
      </c>
      <c r="C34" t="str">
        <f t="shared" si="1"/>
        <v/>
      </c>
      <c r="D34">
        <v>2026</v>
      </c>
      <c r="E34" t="s">
        <v>63</v>
      </c>
      <c r="F34" t="s">
        <v>52</v>
      </c>
      <c r="G34" t="s">
        <v>37</v>
      </c>
      <c r="H34" t="s">
        <v>64</v>
      </c>
      <c r="I34">
        <v>1</v>
      </c>
      <c r="J34">
        <v>2</v>
      </c>
      <c r="K34" s="29">
        <v>9</v>
      </c>
      <c r="L34">
        <v>8</v>
      </c>
      <c r="M34">
        <v>0</v>
      </c>
      <c r="N34">
        <v>0</v>
      </c>
      <c r="O34">
        <v>0</v>
      </c>
      <c r="P34">
        <v>0</v>
      </c>
      <c r="Q34">
        <v>10</v>
      </c>
      <c r="R34">
        <v>11</v>
      </c>
      <c r="S34">
        <v>11</v>
      </c>
      <c r="T34">
        <v>10</v>
      </c>
      <c r="U34">
        <v>6</v>
      </c>
      <c r="V34">
        <v>7</v>
      </c>
      <c r="W34">
        <v>2</v>
      </c>
      <c r="X34" s="2">
        <v>0.28899999999999998</v>
      </c>
    </row>
    <row r="35" spans="1:24" x14ac:dyDescent="0.25">
      <c r="A35" t="str">
        <f t="shared" si="2"/>
        <v/>
      </c>
      <c r="B35" t="str">
        <f t="shared" si="0"/>
        <v/>
      </c>
      <c r="C35" t="str">
        <f t="shared" si="1"/>
        <v/>
      </c>
      <c r="D35">
        <v>2026</v>
      </c>
      <c r="E35" t="s">
        <v>7352</v>
      </c>
      <c r="F35" t="s">
        <v>52</v>
      </c>
      <c r="G35" t="s">
        <v>47</v>
      </c>
      <c r="H35" t="s">
        <v>64</v>
      </c>
      <c r="I35">
        <v>0</v>
      </c>
      <c r="J35">
        <v>1</v>
      </c>
      <c r="K35" s="29">
        <v>16.88</v>
      </c>
      <c r="L35">
        <v>4</v>
      </c>
      <c r="M35">
        <v>1</v>
      </c>
      <c r="N35">
        <v>0</v>
      </c>
      <c r="O35">
        <v>0</v>
      </c>
      <c r="P35">
        <v>0</v>
      </c>
      <c r="Q35">
        <v>5.0999999999999996</v>
      </c>
      <c r="R35">
        <v>13</v>
      </c>
      <c r="S35">
        <v>14</v>
      </c>
      <c r="T35">
        <v>10</v>
      </c>
      <c r="U35">
        <v>7</v>
      </c>
      <c r="V35">
        <v>5</v>
      </c>
      <c r="W35">
        <v>3</v>
      </c>
      <c r="X35" s="2">
        <v>0.48099999999999998</v>
      </c>
    </row>
    <row r="36" spans="1:24" x14ac:dyDescent="0.25">
      <c r="A36" t="str">
        <f t="shared" si="2"/>
        <v/>
      </c>
      <c r="B36" t="str">
        <f t="shared" si="0"/>
        <v/>
      </c>
      <c r="C36" t="str">
        <f t="shared" si="1"/>
        <v/>
      </c>
      <c r="D36">
        <v>2026</v>
      </c>
      <c r="E36" t="s">
        <v>7353</v>
      </c>
      <c r="F36" t="s">
        <v>52</v>
      </c>
      <c r="G36" t="s">
        <v>24</v>
      </c>
      <c r="H36" t="s">
        <v>64</v>
      </c>
      <c r="I36">
        <v>0</v>
      </c>
      <c r="J36">
        <v>0</v>
      </c>
      <c r="K36" s="29">
        <v>40.5</v>
      </c>
      <c r="L36">
        <v>2</v>
      </c>
      <c r="M36">
        <v>0</v>
      </c>
      <c r="N36">
        <v>0</v>
      </c>
      <c r="O36">
        <v>0</v>
      </c>
      <c r="P36">
        <v>0</v>
      </c>
      <c r="Q36">
        <v>1.1000000000000001</v>
      </c>
      <c r="R36">
        <v>1</v>
      </c>
      <c r="S36">
        <v>6</v>
      </c>
      <c r="T36">
        <v>6</v>
      </c>
      <c r="U36">
        <v>6</v>
      </c>
      <c r="V36">
        <v>0</v>
      </c>
      <c r="W36">
        <v>1</v>
      </c>
      <c r="X36" s="2">
        <v>0.2</v>
      </c>
    </row>
    <row r="37" spans="1:24" x14ac:dyDescent="0.25">
      <c r="A37" t="str">
        <f t="shared" si="2"/>
        <v/>
      </c>
      <c r="B37" t="str">
        <f t="shared" si="0"/>
        <v/>
      </c>
      <c r="C37" t="str">
        <f t="shared" si="1"/>
        <v/>
      </c>
      <c r="D37">
        <v>2026</v>
      </c>
      <c r="E37" t="s">
        <v>7354</v>
      </c>
      <c r="F37" t="s">
        <v>52</v>
      </c>
      <c r="G37" t="s">
        <v>37</v>
      </c>
      <c r="H37" t="s">
        <v>64</v>
      </c>
      <c r="I37">
        <v>0</v>
      </c>
      <c r="J37">
        <v>0</v>
      </c>
      <c r="K37" s="29">
        <v>108</v>
      </c>
      <c r="L37">
        <v>1</v>
      </c>
      <c r="M37">
        <v>0</v>
      </c>
      <c r="N37">
        <v>0</v>
      </c>
      <c r="O37">
        <v>0</v>
      </c>
      <c r="P37">
        <v>0</v>
      </c>
      <c r="Q37">
        <v>0.1</v>
      </c>
      <c r="R37">
        <v>0</v>
      </c>
      <c r="S37">
        <v>4</v>
      </c>
      <c r="T37">
        <v>4</v>
      </c>
      <c r="U37">
        <v>3</v>
      </c>
      <c r="V37">
        <v>1</v>
      </c>
      <c r="W37">
        <v>1</v>
      </c>
      <c r="X37" s="2">
        <v>0</v>
      </c>
    </row>
    <row r="38" spans="1:24" x14ac:dyDescent="0.25">
      <c r="A38" t="str">
        <f t="shared" si="2"/>
        <v/>
      </c>
      <c r="B38" t="str">
        <f t="shared" si="0"/>
        <v/>
      </c>
      <c r="C38">
        <f t="shared" si="1"/>
        <v>1</v>
      </c>
      <c r="D38">
        <v>2026</v>
      </c>
      <c r="E38" t="s">
        <v>6992</v>
      </c>
      <c r="F38" t="s">
        <v>69</v>
      </c>
      <c r="G38" t="s">
        <v>24</v>
      </c>
      <c r="H38" t="s">
        <v>64</v>
      </c>
      <c r="I38">
        <v>11</v>
      </c>
      <c r="J38">
        <v>0</v>
      </c>
      <c r="K38" s="29">
        <v>3.35</v>
      </c>
      <c r="L38">
        <v>13</v>
      </c>
      <c r="M38">
        <v>13</v>
      </c>
      <c r="N38">
        <v>0</v>
      </c>
      <c r="O38">
        <v>0</v>
      </c>
      <c r="P38">
        <v>0</v>
      </c>
      <c r="Q38">
        <v>75.099999999999994</v>
      </c>
      <c r="R38">
        <v>64</v>
      </c>
      <c r="S38">
        <v>34</v>
      </c>
      <c r="T38">
        <v>28</v>
      </c>
      <c r="U38">
        <v>26</v>
      </c>
      <c r="V38">
        <v>63</v>
      </c>
      <c r="W38">
        <v>7</v>
      </c>
      <c r="X38" s="2">
        <v>0.22600000000000001</v>
      </c>
    </row>
    <row r="39" spans="1:24" x14ac:dyDescent="0.25">
      <c r="A39">
        <f t="shared" si="2"/>
        <v>1</v>
      </c>
      <c r="B39" t="str">
        <f t="shared" si="0"/>
        <v/>
      </c>
      <c r="C39" t="str">
        <f t="shared" si="1"/>
        <v/>
      </c>
      <c r="D39">
        <v>2026</v>
      </c>
      <c r="E39" t="s">
        <v>7355</v>
      </c>
      <c r="F39" t="s">
        <v>69</v>
      </c>
      <c r="G39" t="s">
        <v>29</v>
      </c>
      <c r="H39" t="s">
        <v>64</v>
      </c>
      <c r="I39">
        <v>4</v>
      </c>
      <c r="J39">
        <v>3</v>
      </c>
      <c r="K39" s="29">
        <v>3.51</v>
      </c>
      <c r="L39">
        <v>15</v>
      </c>
      <c r="M39">
        <v>10</v>
      </c>
      <c r="N39">
        <v>0</v>
      </c>
      <c r="O39">
        <v>0</v>
      </c>
      <c r="P39">
        <v>2</v>
      </c>
      <c r="Q39">
        <v>66.2</v>
      </c>
      <c r="R39">
        <v>51</v>
      </c>
      <c r="S39">
        <v>28</v>
      </c>
      <c r="T39">
        <v>26</v>
      </c>
      <c r="U39">
        <v>32</v>
      </c>
      <c r="V39">
        <v>66</v>
      </c>
      <c r="W39">
        <v>11</v>
      </c>
      <c r="X39" s="2">
        <v>0.21299999999999999</v>
      </c>
    </row>
    <row r="40" spans="1:24" x14ac:dyDescent="0.25">
      <c r="A40" t="str">
        <f t="shared" si="2"/>
        <v/>
      </c>
      <c r="B40" t="str">
        <f t="shared" si="0"/>
        <v/>
      </c>
      <c r="C40" t="str">
        <f t="shared" si="1"/>
        <v/>
      </c>
      <c r="D40">
        <v>2026</v>
      </c>
      <c r="E40" t="s">
        <v>7356</v>
      </c>
      <c r="F40" t="s">
        <v>69</v>
      </c>
      <c r="G40" t="s">
        <v>37</v>
      </c>
      <c r="H40" t="s">
        <v>64</v>
      </c>
      <c r="I40">
        <v>4</v>
      </c>
      <c r="J40">
        <v>6</v>
      </c>
      <c r="K40" s="29">
        <v>4.08</v>
      </c>
      <c r="L40">
        <v>16</v>
      </c>
      <c r="M40">
        <v>16</v>
      </c>
      <c r="N40">
        <v>0</v>
      </c>
      <c r="O40">
        <v>0</v>
      </c>
      <c r="P40">
        <v>0</v>
      </c>
      <c r="Q40">
        <v>70.2</v>
      </c>
      <c r="R40">
        <v>67</v>
      </c>
      <c r="S40">
        <v>41</v>
      </c>
      <c r="T40">
        <v>32</v>
      </c>
      <c r="U40">
        <v>12</v>
      </c>
      <c r="V40">
        <v>37</v>
      </c>
      <c r="W40">
        <v>16</v>
      </c>
      <c r="X40" s="2">
        <v>0.249</v>
      </c>
    </row>
    <row r="41" spans="1:24" x14ac:dyDescent="0.25">
      <c r="A41">
        <f t="shared" si="2"/>
        <v>1</v>
      </c>
      <c r="B41" t="str">
        <f t="shared" si="0"/>
        <v/>
      </c>
      <c r="C41" t="str">
        <f t="shared" si="1"/>
        <v/>
      </c>
      <c r="D41">
        <v>2026</v>
      </c>
      <c r="E41" t="s">
        <v>7357</v>
      </c>
      <c r="F41" t="s">
        <v>69</v>
      </c>
      <c r="G41" t="s">
        <v>32</v>
      </c>
      <c r="H41" t="s">
        <v>64</v>
      </c>
      <c r="I41">
        <v>2</v>
      </c>
      <c r="J41">
        <v>0</v>
      </c>
      <c r="K41" s="29">
        <v>2.84</v>
      </c>
      <c r="L41">
        <v>21</v>
      </c>
      <c r="M41">
        <v>0</v>
      </c>
      <c r="N41">
        <v>0</v>
      </c>
      <c r="O41">
        <v>0</v>
      </c>
      <c r="P41">
        <v>1</v>
      </c>
      <c r="Q41">
        <v>25.1</v>
      </c>
      <c r="R41">
        <v>22</v>
      </c>
      <c r="S41">
        <v>9</v>
      </c>
      <c r="T41">
        <v>8</v>
      </c>
      <c r="U41">
        <v>13</v>
      </c>
      <c r="V41">
        <v>24</v>
      </c>
      <c r="W41">
        <v>10</v>
      </c>
      <c r="X41" s="2">
        <v>0.24199999999999999</v>
      </c>
    </row>
    <row r="42" spans="1:24" x14ac:dyDescent="0.25">
      <c r="A42" t="str">
        <f t="shared" si="2"/>
        <v/>
      </c>
      <c r="B42" t="str">
        <f t="shared" si="0"/>
        <v/>
      </c>
      <c r="C42">
        <f t="shared" si="1"/>
        <v>1</v>
      </c>
      <c r="D42">
        <v>2026</v>
      </c>
      <c r="E42" t="s">
        <v>6829</v>
      </c>
      <c r="F42" t="s">
        <v>69</v>
      </c>
      <c r="G42" t="s">
        <v>47</v>
      </c>
      <c r="H42" t="s">
        <v>64</v>
      </c>
      <c r="I42">
        <v>2</v>
      </c>
      <c r="J42">
        <v>1</v>
      </c>
      <c r="K42" s="29">
        <v>3.76</v>
      </c>
      <c r="L42">
        <v>22</v>
      </c>
      <c r="M42">
        <v>0</v>
      </c>
      <c r="N42">
        <v>0</v>
      </c>
      <c r="O42">
        <v>0</v>
      </c>
      <c r="P42">
        <v>5</v>
      </c>
      <c r="Q42">
        <v>26.1</v>
      </c>
      <c r="R42">
        <v>21</v>
      </c>
      <c r="S42">
        <v>13</v>
      </c>
      <c r="T42">
        <v>11</v>
      </c>
      <c r="U42">
        <v>15</v>
      </c>
      <c r="V42">
        <v>28</v>
      </c>
      <c r="W42">
        <v>6</v>
      </c>
      <c r="X42" s="2">
        <v>0.219</v>
      </c>
    </row>
    <row r="43" spans="1:24" x14ac:dyDescent="0.25">
      <c r="A43">
        <f t="shared" si="2"/>
        <v>1</v>
      </c>
      <c r="B43" t="str">
        <f t="shared" si="0"/>
        <v/>
      </c>
      <c r="C43" t="str">
        <f t="shared" si="1"/>
        <v/>
      </c>
      <c r="D43">
        <v>2026</v>
      </c>
      <c r="E43" t="s">
        <v>7358</v>
      </c>
      <c r="F43" t="s">
        <v>69</v>
      </c>
      <c r="G43" t="s">
        <v>32</v>
      </c>
      <c r="H43" t="s">
        <v>64</v>
      </c>
      <c r="I43">
        <v>0</v>
      </c>
      <c r="J43">
        <v>4</v>
      </c>
      <c r="K43" s="29">
        <v>3.97</v>
      </c>
      <c r="L43">
        <v>21</v>
      </c>
      <c r="M43">
        <v>0</v>
      </c>
      <c r="N43">
        <v>0</v>
      </c>
      <c r="O43">
        <v>0</v>
      </c>
      <c r="P43">
        <v>7</v>
      </c>
      <c r="Q43">
        <v>34</v>
      </c>
      <c r="R43">
        <v>27</v>
      </c>
      <c r="S43">
        <v>15</v>
      </c>
      <c r="T43">
        <v>15</v>
      </c>
      <c r="U43">
        <v>7</v>
      </c>
      <c r="V43">
        <v>35</v>
      </c>
      <c r="W43">
        <v>3</v>
      </c>
      <c r="X43" s="2">
        <v>0.216</v>
      </c>
    </row>
    <row r="44" spans="1:24" x14ac:dyDescent="0.25">
      <c r="A44">
        <f t="shared" si="2"/>
        <v>1</v>
      </c>
      <c r="B44" t="str">
        <f t="shared" si="0"/>
        <v/>
      </c>
      <c r="C44" t="str">
        <f t="shared" si="1"/>
        <v/>
      </c>
      <c r="D44">
        <v>2026</v>
      </c>
      <c r="E44" t="s">
        <v>7359</v>
      </c>
      <c r="F44" t="s">
        <v>69</v>
      </c>
      <c r="G44" t="s">
        <v>29</v>
      </c>
      <c r="H44" t="s">
        <v>64</v>
      </c>
      <c r="I44">
        <v>4</v>
      </c>
      <c r="J44">
        <v>1</v>
      </c>
      <c r="K44" s="29">
        <v>4.3499999999999996</v>
      </c>
      <c r="L44">
        <v>18</v>
      </c>
      <c r="M44">
        <v>1</v>
      </c>
      <c r="N44">
        <v>0</v>
      </c>
      <c r="O44">
        <v>0</v>
      </c>
      <c r="P44">
        <v>3</v>
      </c>
      <c r="Q44">
        <v>51.2</v>
      </c>
      <c r="R44">
        <v>55</v>
      </c>
      <c r="S44">
        <v>25</v>
      </c>
      <c r="T44">
        <v>25</v>
      </c>
      <c r="U44">
        <v>16</v>
      </c>
      <c r="V44">
        <v>40</v>
      </c>
      <c r="W44">
        <v>12</v>
      </c>
      <c r="X44" s="2">
        <v>0.28100000000000003</v>
      </c>
    </row>
    <row r="45" spans="1:24" x14ac:dyDescent="0.25">
      <c r="A45" t="str">
        <f t="shared" si="2"/>
        <v/>
      </c>
      <c r="B45" t="str">
        <f t="shared" si="0"/>
        <v/>
      </c>
      <c r="C45" t="str">
        <f t="shared" si="1"/>
        <v/>
      </c>
      <c r="D45">
        <v>2026</v>
      </c>
      <c r="E45" t="s">
        <v>7360</v>
      </c>
      <c r="F45" t="s">
        <v>69</v>
      </c>
      <c r="G45" t="s">
        <v>47</v>
      </c>
      <c r="H45" t="s">
        <v>64</v>
      </c>
      <c r="I45">
        <v>0</v>
      </c>
      <c r="J45">
        <v>0</v>
      </c>
      <c r="K45" s="29">
        <v>7.2</v>
      </c>
      <c r="L45">
        <v>15</v>
      </c>
      <c r="M45">
        <v>0</v>
      </c>
      <c r="N45">
        <v>0</v>
      </c>
      <c r="O45">
        <v>0</v>
      </c>
      <c r="P45">
        <v>0</v>
      </c>
      <c r="Q45">
        <v>15</v>
      </c>
      <c r="R45">
        <v>15</v>
      </c>
      <c r="S45">
        <v>12</v>
      </c>
      <c r="T45">
        <v>12</v>
      </c>
      <c r="U45">
        <v>9</v>
      </c>
      <c r="V45">
        <v>12</v>
      </c>
      <c r="W45">
        <v>5</v>
      </c>
      <c r="X45" s="2">
        <v>0.254</v>
      </c>
    </row>
    <row r="46" spans="1:24" x14ac:dyDescent="0.25">
      <c r="A46" t="str">
        <f t="shared" si="2"/>
        <v/>
      </c>
      <c r="B46" t="str">
        <f t="shared" si="0"/>
        <v/>
      </c>
      <c r="C46" t="str">
        <f t="shared" si="1"/>
        <v/>
      </c>
      <c r="D46">
        <v>2026</v>
      </c>
      <c r="E46" t="s">
        <v>7361</v>
      </c>
      <c r="F46" t="s">
        <v>69</v>
      </c>
      <c r="G46" t="s">
        <v>24</v>
      </c>
      <c r="H46" t="s">
        <v>64</v>
      </c>
      <c r="I46">
        <v>1</v>
      </c>
      <c r="J46">
        <v>2</v>
      </c>
      <c r="K46" s="29">
        <v>7.97</v>
      </c>
      <c r="L46">
        <v>14</v>
      </c>
      <c r="M46">
        <v>2</v>
      </c>
      <c r="N46">
        <v>0</v>
      </c>
      <c r="O46">
        <v>0</v>
      </c>
      <c r="P46">
        <v>0</v>
      </c>
      <c r="Q46">
        <v>20.100000000000001</v>
      </c>
      <c r="R46">
        <v>27</v>
      </c>
      <c r="S46">
        <v>22</v>
      </c>
      <c r="T46">
        <v>18</v>
      </c>
      <c r="U46">
        <v>13</v>
      </c>
      <c r="V46">
        <v>21</v>
      </c>
      <c r="W46">
        <v>5</v>
      </c>
      <c r="X46" s="2">
        <v>0.34200000000000003</v>
      </c>
    </row>
    <row r="47" spans="1:24" x14ac:dyDescent="0.25">
      <c r="A47">
        <f t="shared" si="2"/>
        <v>1</v>
      </c>
      <c r="B47" t="str">
        <f t="shared" si="0"/>
        <v/>
      </c>
      <c r="C47" t="str">
        <f t="shared" si="1"/>
        <v/>
      </c>
      <c r="D47">
        <v>2026</v>
      </c>
      <c r="E47" t="s">
        <v>7362</v>
      </c>
      <c r="F47" t="s">
        <v>69</v>
      </c>
      <c r="G47" t="s">
        <v>32</v>
      </c>
      <c r="H47" t="s">
        <v>64</v>
      </c>
      <c r="I47">
        <v>3</v>
      </c>
      <c r="J47">
        <v>0</v>
      </c>
      <c r="K47" s="29">
        <v>8.0399999999999991</v>
      </c>
      <c r="L47">
        <v>12</v>
      </c>
      <c r="M47">
        <v>0</v>
      </c>
      <c r="N47">
        <v>0</v>
      </c>
      <c r="O47">
        <v>0</v>
      </c>
      <c r="P47">
        <v>2</v>
      </c>
      <c r="Q47">
        <v>15.2</v>
      </c>
      <c r="R47">
        <v>15</v>
      </c>
      <c r="S47">
        <v>14</v>
      </c>
      <c r="T47">
        <v>14</v>
      </c>
      <c r="U47">
        <v>10</v>
      </c>
      <c r="V47">
        <v>12</v>
      </c>
      <c r="W47">
        <v>6</v>
      </c>
      <c r="X47" s="2">
        <v>0.26800000000000002</v>
      </c>
    </row>
    <row r="48" spans="1:24" x14ac:dyDescent="0.25">
      <c r="A48" t="str">
        <f t="shared" si="2"/>
        <v/>
      </c>
      <c r="B48" t="str">
        <f t="shared" si="0"/>
        <v/>
      </c>
      <c r="C48" t="str">
        <f t="shared" si="1"/>
        <v/>
      </c>
      <c r="D48">
        <v>2026</v>
      </c>
      <c r="E48" t="s">
        <v>7363</v>
      </c>
      <c r="F48" t="s">
        <v>69</v>
      </c>
      <c r="G48" t="s">
        <v>24</v>
      </c>
      <c r="H48" t="s">
        <v>64</v>
      </c>
      <c r="I48">
        <v>0</v>
      </c>
      <c r="J48">
        <v>0</v>
      </c>
      <c r="K48" s="29">
        <v>9.35</v>
      </c>
      <c r="L48">
        <v>11</v>
      </c>
      <c r="M48">
        <v>0</v>
      </c>
      <c r="N48">
        <v>0</v>
      </c>
      <c r="O48">
        <v>0</v>
      </c>
      <c r="P48">
        <v>0</v>
      </c>
      <c r="Q48">
        <v>8.1999999999999993</v>
      </c>
      <c r="R48">
        <v>9</v>
      </c>
      <c r="S48">
        <v>9</v>
      </c>
      <c r="T48">
        <v>9</v>
      </c>
      <c r="U48">
        <v>11</v>
      </c>
      <c r="V48">
        <v>13</v>
      </c>
      <c r="W48">
        <v>3</v>
      </c>
      <c r="X48" s="2">
        <v>0.28100000000000003</v>
      </c>
    </row>
    <row r="49" spans="1:24" x14ac:dyDescent="0.25">
      <c r="A49">
        <f t="shared" si="2"/>
        <v>1</v>
      </c>
      <c r="B49" t="str">
        <f t="shared" si="0"/>
        <v/>
      </c>
      <c r="C49" t="str">
        <f t="shared" si="1"/>
        <v/>
      </c>
      <c r="D49">
        <v>2026</v>
      </c>
      <c r="E49" t="s">
        <v>81</v>
      </c>
      <c r="F49" t="s">
        <v>69</v>
      </c>
      <c r="G49" t="s">
        <v>32</v>
      </c>
      <c r="H49" t="s">
        <v>64</v>
      </c>
      <c r="I49">
        <v>0</v>
      </c>
      <c r="J49">
        <v>1</v>
      </c>
      <c r="K49" s="29">
        <v>9.49</v>
      </c>
      <c r="L49">
        <v>8</v>
      </c>
      <c r="M49">
        <v>6</v>
      </c>
      <c r="N49">
        <v>0</v>
      </c>
      <c r="O49">
        <v>0</v>
      </c>
      <c r="P49">
        <v>1</v>
      </c>
      <c r="Q49">
        <v>12.1</v>
      </c>
      <c r="R49">
        <v>18</v>
      </c>
      <c r="S49">
        <v>19</v>
      </c>
      <c r="T49">
        <v>13</v>
      </c>
      <c r="U49">
        <v>7</v>
      </c>
      <c r="V49">
        <v>9</v>
      </c>
      <c r="W49">
        <v>8</v>
      </c>
      <c r="X49" s="2">
        <v>0.36</v>
      </c>
    </row>
    <row r="50" spans="1:24" x14ac:dyDescent="0.25">
      <c r="A50" t="str">
        <f t="shared" si="2"/>
        <v/>
      </c>
      <c r="B50" t="str">
        <f t="shared" si="0"/>
        <v/>
      </c>
      <c r="C50" t="str">
        <f t="shared" si="1"/>
        <v/>
      </c>
      <c r="D50">
        <v>2026</v>
      </c>
      <c r="E50" t="s">
        <v>7364</v>
      </c>
      <c r="F50" t="s">
        <v>69</v>
      </c>
      <c r="G50" t="s">
        <v>24</v>
      </c>
      <c r="H50" t="s">
        <v>64</v>
      </c>
      <c r="I50">
        <v>0</v>
      </c>
      <c r="J50">
        <v>0</v>
      </c>
      <c r="K50" s="29">
        <v>9.5299999999999994</v>
      </c>
      <c r="L50">
        <v>9</v>
      </c>
      <c r="M50">
        <v>0</v>
      </c>
      <c r="N50">
        <v>0</v>
      </c>
      <c r="O50">
        <v>0</v>
      </c>
      <c r="P50">
        <v>0</v>
      </c>
      <c r="Q50">
        <v>5.2</v>
      </c>
      <c r="R50">
        <v>11</v>
      </c>
      <c r="S50">
        <v>7</v>
      </c>
      <c r="T50">
        <v>6</v>
      </c>
      <c r="U50">
        <v>2</v>
      </c>
      <c r="V50">
        <v>2</v>
      </c>
      <c r="W50">
        <v>3</v>
      </c>
      <c r="X50" s="2">
        <v>0.39300000000000002</v>
      </c>
    </row>
    <row r="51" spans="1:24" x14ac:dyDescent="0.25">
      <c r="A51" t="str">
        <f t="shared" si="2"/>
        <v/>
      </c>
      <c r="B51" t="str">
        <f t="shared" si="0"/>
        <v/>
      </c>
      <c r="C51" t="str">
        <f t="shared" si="1"/>
        <v/>
      </c>
      <c r="D51">
        <v>2026</v>
      </c>
      <c r="E51" t="s">
        <v>7365</v>
      </c>
      <c r="F51" t="s">
        <v>69</v>
      </c>
      <c r="G51" t="s">
        <v>24</v>
      </c>
      <c r="H51" t="s">
        <v>64</v>
      </c>
      <c r="I51">
        <v>1</v>
      </c>
      <c r="J51">
        <v>2</v>
      </c>
      <c r="K51" s="29">
        <v>9.6199999999999992</v>
      </c>
      <c r="L51">
        <v>12</v>
      </c>
      <c r="M51">
        <v>7</v>
      </c>
      <c r="N51">
        <v>0</v>
      </c>
      <c r="O51">
        <v>0</v>
      </c>
      <c r="P51">
        <v>0</v>
      </c>
      <c r="Q51">
        <v>33.200000000000003</v>
      </c>
      <c r="R51">
        <v>39</v>
      </c>
      <c r="S51">
        <v>39</v>
      </c>
      <c r="T51">
        <v>36</v>
      </c>
      <c r="U51">
        <v>26</v>
      </c>
      <c r="V51">
        <v>22</v>
      </c>
      <c r="W51">
        <v>3</v>
      </c>
      <c r="X51" s="2">
        <v>0.317</v>
      </c>
    </row>
    <row r="52" spans="1:24" x14ac:dyDescent="0.25">
      <c r="A52" t="str">
        <f t="shared" si="2"/>
        <v/>
      </c>
      <c r="B52" t="str">
        <f t="shared" si="0"/>
        <v/>
      </c>
      <c r="C52" t="str">
        <f t="shared" si="1"/>
        <v/>
      </c>
      <c r="D52">
        <v>2026</v>
      </c>
      <c r="E52" t="s">
        <v>7366</v>
      </c>
      <c r="F52" t="s">
        <v>69</v>
      </c>
      <c r="G52" t="s">
        <v>47</v>
      </c>
      <c r="H52" t="s">
        <v>64</v>
      </c>
      <c r="I52">
        <v>0</v>
      </c>
      <c r="J52">
        <v>1</v>
      </c>
      <c r="K52" s="29">
        <v>10.24</v>
      </c>
      <c r="L52">
        <v>9</v>
      </c>
      <c r="M52">
        <v>0</v>
      </c>
      <c r="N52">
        <v>0</v>
      </c>
      <c r="O52">
        <v>0</v>
      </c>
      <c r="P52">
        <v>0</v>
      </c>
      <c r="Q52">
        <v>9.1999999999999993</v>
      </c>
      <c r="R52">
        <v>8</v>
      </c>
      <c r="S52">
        <v>13</v>
      </c>
      <c r="T52">
        <v>11</v>
      </c>
      <c r="U52">
        <v>9</v>
      </c>
      <c r="V52">
        <v>10</v>
      </c>
      <c r="W52">
        <v>5</v>
      </c>
      <c r="X52" s="2">
        <v>0.21099999999999999</v>
      </c>
    </row>
    <row r="53" spans="1:24" x14ac:dyDescent="0.25">
      <c r="A53" t="str">
        <f t="shared" si="2"/>
        <v/>
      </c>
      <c r="B53" t="str">
        <f t="shared" si="0"/>
        <v/>
      </c>
      <c r="C53" t="str">
        <f t="shared" si="1"/>
        <v/>
      </c>
      <c r="D53">
        <v>2026</v>
      </c>
      <c r="E53" t="s">
        <v>7367</v>
      </c>
      <c r="F53" t="s">
        <v>69</v>
      </c>
      <c r="G53" t="s">
        <v>47</v>
      </c>
      <c r="H53" t="s">
        <v>64</v>
      </c>
      <c r="I53">
        <v>0</v>
      </c>
      <c r="J53">
        <v>1</v>
      </c>
      <c r="K53" s="29">
        <v>10.8</v>
      </c>
      <c r="L53">
        <v>9</v>
      </c>
      <c r="M53">
        <v>0</v>
      </c>
      <c r="N53">
        <v>0</v>
      </c>
      <c r="O53">
        <v>0</v>
      </c>
      <c r="P53">
        <v>0</v>
      </c>
      <c r="Q53">
        <v>3.1</v>
      </c>
      <c r="R53">
        <v>6</v>
      </c>
      <c r="S53">
        <v>4</v>
      </c>
      <c r="T53">
        <v>4</v>
      </c>
      <c r="U53">
        <v>5</v>
      </c>
      <c r="V53">
        <v>1</v>
      </c>
      <c r="W53">
        <v>0</v>
      </c>
      <c r="X53" s="2">
        <v>0.375</v>
      </c>
    </row>
    <row r="54" spans="1:24" x14ac:dyDescent="0.25">
      <c r="A54" t="str">
        <f t="shared" si="2"/>
        <v/>
      </c>
      <c r="B54" t="str">
        <f t="shared" si="0"/>
        <v/>
      </c>
      <c r="C54" t="str">
        <f t="shared" si="1"/>
        <v/>
      </c>
      <c r="D54">
        <v>2026</v>
      </c>
      <c r="E54" t="s">
        <v>70</v>
      </c>
      <c r="F54" t="s">
        <v>69</v>
      </c>
      <c r="G54" t="s">
        <v>47</v>
      </c>
      <c r="H54" t="s">
        <v>64</v>
      </c>
      <c r="I54">
        <v>1</v>
      </c>
      <c r="J54">
        <v>0</v>
      </c>
      <c r="K54" s="29">
        <v>11.25</v>
      </c>
      <c r="L54">
        <v>6</v>
      </c>
      <c r="M54">
        <v>0</v>
      </c>
      <c r="N54">
        <v>0</v>
      </c>
      <c r="O54">
        <v>0</v>
      </c>
      <c r="P54">
        <v>0</v>
      </c>
      <c r="Q54">
        <v>8</v>
      </c>
      <c r="R54">
        <v>11</v>
      </c>
      <c r="S54">
        <v>11</v>
      </c>
      <c r="T54">
        <v>10</v>
      </c>
      <c r="U54">
        <v>4</v>
      </c>
      <c r="V54">
        <v>6</v>
      </c>
      <c r="W54">
        <v>3</v>
      </c>
      <c r="X54" s="2">
        <v>0.33300000000000002</v>
      </c>
    </row>
    <row r="55" spans="1:24" x14ac:dyDescent="0.25">
      <c r="A55" t="str">
        <f t="shared" si="2"/>
        <v/>
      </c>
      <c r="B55" t="str">
        <f t="shared" si="0"/>
        <v/>
      </c>
      <c r="C55" t="str">
        <f t="shared" si="1"/>
        <v/>
      </c>
      <c r="D55">
        <v>2026</v>
      </c>
      <c r="E55" t="s">
        <v>7368</v>
      </c>
      <c r="F55" t="s">
        <v>69</v>
      </c>
      <c r="G55" t="s">
        <v>47</v>
      </c>
      <c r="H55" t="s">
        <v>64</v>
      </c>
      <c r="I55">
        <v>0</v>
      </c>
      <c r="J55">
        <v>1</v>
      </c>
      <c r="K55" s="29">
        <v>13.5</v>
      </c>
      <c r="L55">
        <v>4</v>
      </c>
      <c r="M55">
        <v>0</v>
      </c>
      <c r="N55">
        <v>0</v>
      </c>
      <c r="O55">
        <v>0</v>
      </c>
      <c r="P55">
        <v>0</v>
      </c>
      <c r="Q55">
        <v>4</v>
      </c>
      <c r="R55">
        <v>9</v>
      </c>
      <c r="S55">
        <v>7</v>
      </c>
      <c r="T55">
        <v>6</v>
      </c>
      <c r="U55">
        <v>4</v>
      </c>
      <c r="V55">
        <v>4</v>
      </c>
      <c r="W55">
        <v>2</v>
      </c>
      <c r="X55" s="2">
        <v>0.47399999999999998</v>
      </c>
    </row>
    <row r="56" spans="1:24" x14ac:dyDescent="0.25">
      <c r="A56">
        <f t="shared" si="2"/>
        <v>1</v>
      </c>
      <c r="B56" t="str">
        <f t="shared" si="0"/>
        <v/>
      </c>
      <c r="C56" t="str">
        <f t="shared" si="1"/>
        <v/>
      </c>
      <c r="D56">
        <v>2026</v>
      </c>
      <c r="E56" t="s">
        <v>7369</v>
      </c>
      <c r="F56" t="s">
        <v>69</v>
      </c>
      <c r="G56" t="s">
        <v>32</v>
      </c>
      <c r="H56" t="s">
        <v>64</v>
      </c>
      <c r="I56">
        <v>0</v>
      </c>
      <c r="J56">
        <v>1</v>
      </c>
      <c r="K56" s="29">
        <v>14.29</v>
      </c>
      <c r="L56">
        <v>5</v>
      </c>
      <c r="M56">
        <v>2</v>
      </c>
      <c r="N56">
        <v>0</v>
      </c>
      <c r="O56">
        <v>0</v>
      </c>
      <c r="P56">
        <v>0</v>
      </c>
      <c r="Q56">
        <v>5.2</v>
      </c>
      <c r="R56">
        <v>4</v>
      </c>
      <c r="S56">
        <v>9</v>
      </c>
      <c r="T56">
        <v>9</v>
      </c>
      <c r="U56">
        <v>12</v>
      </c>
      <c r="V56">
        <v>3</v>
      </c>
      <c r="W56">
        <v>4</v>
      </c>
      <c r="X56" s="2">
        <v>0.21099999999999999</v>
      </c>
    </row>
    <row r="57" spans="1:24" x14ac:dyDescent="0.25">
      <c r="A57" t="str">
        <f t="shared" si="2"/>
        <v/>
      </c>
      <c r="B57" t="str">
        <f t="shared" si="0"/>
        <v/>
      </c>
      <c r="C57" t="str">
        <f t="shared" si="1"/>
        <v/>
      </c>
      <c r="D57">
        <v>2026</v>
      </c>
      <c r="E57" t="s">
        <v>74</v>
      </c>
      <c r="F57" t="s">
        <v>69</v>
      </c>
      <c r="G57" t="s">
        <v>47</v>
      </c>
      <c r="H57" t="s">
        <v>64</v>
      </c>
      <c r="I57">
        <v>0</v>
      </c>
      <c r="J57">
        <v>0</v>
      </c>
      <c r="K57" s="29">
        <v>16.2</v>
      </c>
      <c r="L57">
        <v>5</v>
      </c>
      <c r="M57">
        <v>0</v>
      </c>
      <c r="N57">
        <v>0</v>
      </c>
      <c r="O57">
        <v>0</v>
      </c>
      <c r="P57">
        <v>0</v>
      </c>
      <c r="Q57">
        <v>5</v>
      </c>
      <c r="R57">
        <v>9</v>
      </c>
      <c r="S57">
        <v>9</v>
      </c>
      <c r="T57">
        <v>9</v>
      </c>
      <c r="U57">
        <v>5</v>
      </c>
      <c r="V57">
        <v>3</v>
      </c>
      <c r="W57">
        <v>0</v>
      </c>
      <c r="X57" s="2">
        <v>0.40899999999999997</v>
      </c>
    </row>
    <row r="58" spans="1:24" x14ac:dyDescent="0.25">
      <c r="A58" t="str">
        <f t="shared" si="2"/>
        <v/>
      </c>
      <c r="B58" t="str">
        <f t="shared" si="0"/>
        <v/>
      </c>
      <c r="C58" t="str">
        <f t="shared" si="1"/>
        <v/>
      </c>
      <c r="D58">
        <v>2026</v>
      </c>
      <c r="E58" t="s">
        <v>7370</v>
      </c>
      <c r="F58" t="s">
        <v>69</v>
      </c>
      <c r="G58" t="s">
        <v>37</v>
      </c>
      <c r="H58" t="s">
        <v>64</v>
      </c>
      <c r="I58">
        <v>0</v>
      </c>
      <c r="J58">
        <v>0</v>
      </c>
      <c r="K58" s="29">
        <v>27</v>
      </c>
      <c r="L58">
        <v>7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3</v>
      </c>
      <c r="T58">
        <v>3</v>
      </c>
      <c r="U58">
        <v>3</v>
      </c>
      <c r="V58">
        <v>0</v>
      </c>
      <c r="W58">
        <v>3</v>
      </c>
      <c r="X58" s="2">
        <v>0.25</v>
      </c>
    </row>
    <row r="59" spans="1:24" x14ac:dyDescent="0.25">
      <c r="A59">
        <f t="shared" si="2"/>
        <v>1</v>
      </c>
      <c r="B59" t="str">
        <f t="shared" si="0"/>
        <v/>
      </c>
      <c r="C59" t="str">
        <f t="shared" si="1"/>
        <v/>
      </c>
      <c r="D59">
        <v>2026</v>
      </c>
      <c r="E59" t="s">
        <v>7371</v>
      </c>
      <c r="F59" t="s">
        <v>89</v>
      </c>
      <c r="G59" t="s">
        <v>29</v>
      </c>
      <c r="H59" t="s">
        <v>64</v>
      </c>
      <c r="I59">
        <v>7</v>
      </c>
      <c r="J59">
        <v>3</v>
      </c>
      <c r="K59" s="29">
        <v>3.71</v>
      </c>
      <c r="L59">
        <v>17</v>
      </c>
      <c r="M59">
        <v>15</v>
      </c>
      <c r="N59">
        <v>0</v>
      </c>
      <c r="O59">
        <v>0</v>
      </c>
      <c r="P59">
        <v>1</v>
      </c>
      <c r="Q59">
        <v>85</v>
      </c>
      <c r="R59">
        <v>67</v>
      </c>
      <c r="S59">
        <v>45</v>
      </c>
      <c r="T59">
        <v>35</v>
      </c>
      <c r="U59">
        <v>39</v>
      </c>
      <c r="V59">
        <v>97</v>
      </c>
      <c r="W59">
        <v>10</v>
      </c>
      <c r="X59" s="2">
        <v>0.216</v>
      </c>
    </row>
    <row r="60" spans="1:24" x14ac:dyDescent="0.25">
      <c r="A60">
        <f t="shared" si="2"/>
        <v>1</v>
      </c>
      <c r="B60" t="str">
        <f t="shared" si="0"/>
        <v/>
      </c>
      <c r="C60" t="str">
        <f t="shared" si="1"/>
        <v/>
      </c>
      <c r="D60">
        <v>2026</v>
      </c>
      <c r="E60" t="s">
        <v>7372</v>
      </c>
      <c r="F60" t="s">
        <v>89</v>
      </c>
      <c r="G60" t="s">
        <v>29</v>
      </c>
      <c r="H60" t="s">
        <v>64</v>
      </c>
      <c r="I60">
        <v>5</v>
      </c>
      <c r="J60">
        <v>4</v>
      </c>
      <c r="K60" s="29">
        <v>4.66</v>
      </c>
      <c r="L60">
        <v>23</v>
      </c>
      <c r="M60">
        <v>4</v>
      </c>
      <c r="N60">
        <v>0</v>
      </c>
      <c r="O60">
        <v>0</v>
      </c>
      <c r="P60">
        <v>5</v>
      </c>
      <c r="Q60">
        <v>58</v>
      </c>
      <c r="R60">
        <v>55</v>
      </c>
      <c r="S60">
        <v>31</v>
      </c>
      <c r="T60">
        <v>30</v>
      </c>
      <c r="U60">
        <v>32</v>
      </c>
      <c r="V60">
        <v>69</v>
      </c>
      <c r="W60">
        <v>10</v>
      </c>
      <c r="X60" s="2">
        <v>0.252</v>
      </c>
    </row>
    <row r="61" spans="1:24" x14ac:dyDescent="0.25">
      <c r="A61" t="str">
        <f t="shared" si="2"/>
        <v/>
      </c>
      <c r="B61" t="str">
        <f t="shared" si="0"/>
        <v/>
      </c>
      <c r="C61" t="str">
        <f t="shared" si="1"/>
        <v/>
      </c>
      <c r="D61">
        <v>2026</v>
      </c>
      <c r="E61" t="s">
        <v>7373</v>
      </c>
      <c r="F61" t="s">
        <v>89</v>
      </c>
      <c r="G61" t="s">
        <v>24</v>
      </c>
      <c r="H61" t="s">
        <v>64</v>
      </c>
      <c r="I61">
        <v>4</v>
      </c>
      <c r="J61">
        <v>3</v>
      </c>
      <c r="K61" s="29">
        <v>4.71</v>
      </c>
      <c r="L61">
        <v>17</v>
      </c>
      <c r="M61">
        <v>11</v>
      </c>
      <c r="N61">
        <v>0</v>
      </c>
      <c r="O61">
        <v>0</v>
      </c>
      <c r="P61">
        <v>1</v>
      </c>
      <c r="Q61">
        <v>70.2</v>
      </c>
      <c r="R61">
        <v>82</v>
      </c>
      <c r="S61">
        <v>40</v>
      </c>
      <c r="T61">
        <v>37</v>
      </c>
      <c r="U61">
        <v>15</v>
      </c>
      <c r="V61">
        <v>68</v>
      </c>
      <c r="W61">
        <v>4</v>
      </c>
      <c r="X61" s="2">
        <v>0.29199999999999998</v>
      </c>
    </row>
    <row r="62" spans="1:24" x14ac:dyDescent="0.25">
      <c r="A62">
        <f t="shared" si="2"/>
        <v>1</v>
      </c>
      <c r="B62" t="str">
        <f t="shared" si="0"/>
        <v/>
      </c>
      <c r="C62" t="str">
        <f t="shared" si="1"/>
        <v/>
      </c>
      <c r="D62">
        <v>2026</v>
      </c>
      <c r="E62" t="s">
        <v>5413</v>
      </c>
      <c r="F62" t="s">
        <v>89</v>
      </c>
      <c r="G62" t="s">
        <v>32</v>
      </c>
      <c r="H62" t="s">
        <v>64</v>
      </c>
      <c r="I62">
        <v>5</v>
      </c>
      <c r="J62">
        <v>5</v>
      </c>
      <c r="K62" s="29">
        <v>5.73</v>
      </c>
      <c r="L62">
        <v>17</v>
      </c>
      <c r="M62">
        <v>10</v>
      </c>
      <c r="N62">
        <v>0</v>
      </c>
      <c r="O62">
        <v>0</v>
      </c>
      <c r="P62">
        <v>3</v>
      </c>
      <c r="Q62">
        <v>66</v>
      </c>
      <c r="R62">
        <v>67</v>
      </c>
      <c r="S62">
        <v>48</v>
      </c>
      <c r="T62">
        <v>42</v>
      </c>
      <c r="U62">
        <v>26</v>
      </c>
      <c r="V62">
        <v>43</v>
      </c>
      <c r="W62">
        <v>7</v>
      </c>
      <c r="X62" s="2">
        <v>0.25800000000000001</v>
      </c>
    </row>
    <row r="63" spans="1:24" x14ac:dyDescent="0.25">
      <c r="A63" t="str">
        <f t="shared" si="2"/>
        <v/>
      </c>
      <c r="B63" t="str">
        <f t="shared" si="0"/>
        <v/>
      </c>
      <c r="C63">
        <f t="shared" si="1"/>
        <v>1</v>
      </c>
      <c r="D63">
        <v>2026</v>
      </c>
      <c r="E63" t="s">
        <v>6855</v>
      </c>
      <c r="F63" t="s">
        <v>89</v>
      </c>
      <c r="G63" t="s">
        <v>24</v>
      </c>
      <c r="H63" t="s">
        <v>64</v>
      </c>
      <c r="I63">
        <v>0</v>
      </c>
      <c r="J63">
        <v>0</v>
      </c>
      <c r="K63" s="29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1</v>
      </c>
      <c r="R63">
        <v>0</v>
      </c>
      <c r="S63">
        <v>0</v>
      </c>
      <c r="T63">
        <v>0</v>
      </c>
      <c r="U63">
        <v>1</v>
      </c>
      <c r="V63">
        <v>1</v>
      </c>
      <c r="W63">
        <v>0</v>
      </c>
      <c r="X63" s="2">
        <v>0</v>
      </c>
    </row>
    <row r="64" spans="1:24" x14ac:dyDescent="0.25">
      <c r="A64" t="str">
        <f t="shared" si="2"/>
        <v/>
      </c>
      <c r="B64" t="str">
        <f t="shared" si="0"/>
        <v/>
      </c>
      <c r="C64" t="str">
        <f t="shared" si="1"/>
        <v/>
      </c>
      <c r="D64">
        <v>2026</v>
      </c>
      <c r="E64" t="s">
        <v>7374</v>
      </c>
      <c r="F64" t="s">
        <v>89</v>
      </c>
      <c r="G64" t="s">
        <v>47</v>
      </c>
      <c r="H64" t="s">
        <v>64</v>
      </c>
      <c r="I64">
        <v>3</v>
      </c>
      <c r="J64">
        <v>1</v>
      </c>
      <c r="K64" s="29">
        <v>4.99</v>
      </c>
      <c r="L64">
        <v>13</v>
      </c>
      <c r="M64">
        <v>9</v>
      </c>
      <c r="N64">
        <v>0</v>
      </c>
      <c r="O64">
        <v>0</v>
      </c>
      <c r="P64">
        <v>0</v>
      </c>
      <c r="Q64">
        <v>39.200000000000003</v>
      </c>
      <c r="R64">
        <v>43</v>
      </c>
      <c r="S64">
        <v>27</v>
      </c>
      <c r="T64">
        <v>22</v>
      </c>
      <c r="U64">
        <v>22</v>
      </c>
      <c r="V64">
        <v>21</v>
      </c>
      <c r="W64">
        <v>5</v>
      </c>
      <c r="X64" s="2">
        <v>0.27900000000000003</v>
      </c>
    </row>
    <row r="65" spans="1:24" x14ac:dyDescent="0.25">
      <c r="A65" t="str">
        <f t="shared" si="2"/>
        <v/>
      </c>
      <c r="B65" t="str">
        <f t="shared" si="0"/>
        <v/>
      </c>
      <c r="C65" t="str">
        <f t="shared" si="1"/>
        <v/>
      </c>
      <c r="D65">
        <v>2026</v>
      </c>
      <c r="E65" t="s">
        <v>7375</v>
      </c>
      <c r="F65" t="s">
        <v>89</v>
      </c>
      <c r="G65" t="s">
        <v>37</v>
      </c>
      <c r="H65" t="s">
        <v>64</v>
      </c>
      <c r="I65">
        <v>1</v>
      </c>
      <c r="J65">
        <v>1</v>
      </c>
      <c r="K65" s="29">
        <v>5.4</v>
      </c>
      <c r="L65">
        <v>11</v>
      </c>
      <c r="M65">
        <v>0</v>
      </c>
      <c r="N65">
        <v>0</v>
      </c>
      <c r="O65">
        <v>0</v>
      </c>
      <c r="P65">
        <v>1</v>
      </c>
      <c r="Q65">
        <v>21.2</v>
      </c>
      <c r="R65">
        <v>17</v>
      </c>
      <c r="S65">
        <v>13</v>
      </c>
      <c r="T65">
        <v>13</v>
      </c>
      <c r="U65">
        <v>9</v>
      </c>
      <c r="V65">
        <v>9</v>
      </c>
      <c r="W65">
        <v>6</v>
      </c>
      <c r="X65" s="2">
        <v>0.215</v>
      </c>
    </row>
    <row r="66" spans="1:24" x14ac:dyDescent="0.25">
      <c r="A66" t="str">
        <f t="shared" si="2"/>
        <v/>
      </c>
      <c r="B66" t="str">
        <f t="shared" ref="B66:B129" si="3">IF(COUNTIFS(Draft_Player,$E66),COUNTIFS(Draft_Player,$E66),"")</f>
        <v/>
      </c>
      <c r="C66" t="str">
        <f t="shared" ref="C66:C129" si="4">IF(COUNTIFS(Transfers_Player,$E66),COUNTIFS(Transfers_Player,$E66),"")</f>
        <v/>
      </c>
      <c r="D66">
        <v>2026</v>
      </c>
      <c r="E66" t="s">
        <v>7376</v>
      </c>
      <c r="F66" t="s">
        <v>89</v>
      </c>
      <c r="G66" t="s">
        <v>37</v>
      </c>
      <c r="H66" t="s">
        <v>64</v>
      </c>
      <c r="I66">
        <v>0</v>
      </c>
      <c r="J66">
        <v>0</v>
      </c>
      <c r="K66" s="29">
        <v>6.52</v>
      </c>
      <c r="L66">
        <v>16</v>
      </c>
      <c r="M66">
        <v>1</v>
      </c>
      <c r="N66">
        <v>0</v>
      </c>
      <c r="O66">
        <v>0</v>
      </c>
      <c r="P66">
        <v>2</v>
      </c>
      <c r="Q66">
        <v>29</v>
      </c>
      <c r="R66">
        <v>28</v>
      </c>
      <c r="S66">
        <v>23</v>
      </c>
      <c r="T66">
        <v>21</v>
      </c>
      <c r="U66">
        <v>20</v>
      </c>
      <c r="V66">
        <v>22</v>
      </c>
      <c r="W66">
        <v>11</v>
      </c>
      <c r="X66" s="2">
        <v>0.25</v>
      </c>
    </row>
    <row r="67" spans="1:24" x14ac:dyDescent="0.25">
      <c r="A67">
        <f t="shared" ref="A67:A130" si="5">IF(OR(G67="SR", G67="GR"), 1, "")</f>
        <v>1</v>
      </c>
      <c r="B67" t="str">
        <f t="shared" si="3"/>
        <v/>
      </c>
      <c r="C67" t="str">
        <f t="shared" si="4"/>
        <v/>
      </c>
      <c r="D67">
        <v>2026</v>
      </c>
      <c r="E67" t="s">
        <v>7377</v>
      </c>
      <c r="F67" t="s">
        <v>89</v>
      </c>
      <c r="G67" t="s">
        <v>32</v>
      </c>
      <c r="H67" t="s">
        <v>64</v>
      </c>
      <c r="I67">
        <v>0</v>
      </c>
      <c r="J67">
        <v>1</v>
      </c>
      <c r="K67" s="29">
        <v>7.66</v>
      </c>
      <c r="L67">
        <v>17</v>
      </c>
      <c r="M67">
        <v>0</v>
      </c>
      <c r="N67">
        <v>0</v>
      </c>
      <c r="O67">
        <v>0</v>
      </c>
      <c r="P67">
        <v>0</v>
      </c>
      <c r="Q67">
        <v>22.1</v>
      </c>
      <c r="R67">
        <v>30</v>
      </c>
      <c r="S67">
        <v>21</v>
      </c>
      <c r="T67">
        <v>19</v>
      </c>
      <c r="U67">
        <v>15</v>
      </c>
      <c r="V67">
        <v>25</v>
      </c>
      <c r="W67">
        <v>4</v>
      </c>
      <c r="X67" s="2">
        <v>0.33</v>
      </c>
    </row>
    <row r="68" spans="1:24" x14ac:dyDescent="0.25">
      <c r="A68">
        <f t="shared" si="5"/>
        <v>1</v>
      </c>
      <c r="B68" t="str">
        <f t="shared" si="3"/>
        <v/>
      </c>
      <c r="C68" t="str">
        <f t="shared" si="4"/>
        <v/>
      </c>
      <c r="D68">
        <v>2026</v>
      </c>
      <c r="E68" t="s">
        <v>7378</v>
      </c>
      <c r="F68" t="s">
        <v>89</v>
      </c>
      <c r="G68" t="s">
        <v>32</v>
      </c>
      <c r="H68" t="s">
        <v>64</v>
      </c>
      <c r="I68">
        <v>2</v>
      </c>
      <c r="J68">
        <v>1</v>
      </c>
      <c r="K68" s="29">
        <v>8.0399999999999991</v>
      </c>
      <c r="L68">
        <v>20</v>
      </c>
      <c r="M68">
        <v>1</v>
      </c>
      <c r="N68">
        <v>0</v>
      </c>
      <c r="O68">
        <v>0</v>
      </c>
      <c r="P68">
        <v>1</v>
      </c>
      <c r="Q68">
        <v>31.1</v>
      </c>
      <c r="R68">
        <v>47</v>
      </c>
      <c r="S68">
        <v>32</v>
      </c>
      <c r="T68">
        <v>28</v>
      </c>
      <c r="U68">
        <v>11</v>
      </c>
      <c r="V68">
        <v>30</v>
      </c>
      <c r="W68">
        <v>7</v>
      </c>
      <c r="X68" s="2">
        <v>0.33300000000000002</v>
      </c>
    </row>
    <row r="69" spans="1:24" x14ac:dyDescent="0.25">
      <c r="A69">
        <f t="shared" si="5"/>
        <v>1</v>
      </c>
      <c r="B69" t="str">
        <f t="shared" si="3"/>
        <v/>
      </c>
      <c r="C69" t="str">
        <f t="shared" si="4"/>
        <v/>
      </c>
      <c r="D69">
        <v>2026</v>
      </c>
      <c r="E69" t="s">
        <v>7379</v>
      </c>
      <c r="F69" t="s">
        <v>89</v>
      </c>
      <c r="G69" t="s">
        <v>32</v>
      </c>
      <c r="H69" t="s">
        <v>64</v>
      </c>
      <c r="I69">
        <v>2</v>
      </c>
      <c r="J69">
        <v>2</v>
      </c>
      <c r="K69" s="29">
        <v>8.89</v>
      </c>
      <c r="L69">
        <v>19</v>
      </c>
      <c r="M69">
        <v>0</v>
      </c>
      <c r="N69">
        <v>0</v>
      </c>
      <c r="O69">
        <v>0</v>
      </c>
      <c r="P69">
        <v>3</v>
      </c>
      <c r="Q69">
        <v>27.1</v>
      </c>
      <c r="R69">
        <v>38</v>
      </c>
      <c r="S69">
        <v>29</v>
      </c>
      <c r="T69">
        <v>27</v>
      </c>
      <c r="U69">
        <v>17</v>
      </c>
      <c r="V69">
        <v>30</v>
      </c>
      <c r="W69">
        <v>7</v>
      </c>
      <c r="X69" s="2">
        <v>0.32200000000000001</v>
      </c>
    </row>
    <row r="70" spans="1:24" x14ac:dyDescent="0.25">
      <c r="A70">
        <f t="shared" si="5"/>
        <v>1</v>
      </c>
      <c r="B70" t="str">
        <f t="shared" si="3"/>
        <v/>
      </c>
      <c r="C70" t="str">
        <f t="shared" si="4"/>
        <v/>
      </c>
      <c r="D70">
        <v>2026</v>
      </c>
      <c r="E70" t="s">
        <v>7380</v>
      </c>
      <c r="F70" t="s">
        <v>89</v>
      </c>
      <c r="G70" t="s">
        <v>32</v>
      </c>
      <c r="H70" t="s">
        <v>64</v>
      </c>
      <c r="I70">
        <v>0</v>
      </c>
      <c r="J70">
        <v>1</v>
      </c>
      <c r="K70" s="29">
        <v>11.17</v>
      </c>
      <c r="L70">
        <v>7</v>
      </c>
      <c r="M70">
        <v>0</v>
      </c>
      <c r="N70">
        <v>0</v>
      </c>
      <c r="O70">
        <v>0</v>
      </c>
      <c r="P70">
        <v>0</v>
      </c>
      <c r="Q70">
        <v>9.1999999999999993</v>
      </c>
      <c r="R70">
        <v>11</v>
      </c>
      <c r="S70">
        <v>15</v>
      </c>
      <c r="T70">
        <v>12</v>
      </c>
      <c r="U70">
        <v>12</v>
      </c>
      <c r="V70">
        <v>10</v>
      </c>
      <c r="W70">
        <v>5</v>
      </c>
      <c r="X70" s="2">
        <v>0.28899999999999998</v>
      </c>
    </row>
    <row r="71" spans="1:24" x14ac:dyDescent="0.25">
      <c r="A71" t="str">
        <f t="shared" si="5"/>
        <v/>
      </c>
      <c r="B71" t="str">
        <f t="shared" si="3"/>
        <v/>
      </c>
      <c r="C71" t="str">
        <f t="shared" si="4"/>
        <v/>
      </c>
      <c r="D71">
        <v>2026</v>
      </c>
      <c r="E71" t="s">
        <v>7381</v>
      </c>
      <c r="F71" t="s">
        <v>89</v>
      </c>
      <c r="G71" t="s">
        <v>37</v>
      </c>
      <c r="H71" t="s">
        <v>64</v>
      </c>
      <c r="I71">
        <v>0</v>
      </c>
      <c r="J71">
        <v>1</v>
      </c>
      <c r="K71" s="29">
        <v>11.74</v>
      </c>
      <c r="L71">
        <v>11</v>
      </c>
      <c r="M71">
        <v>0</v>
      </c>
      <c r="N71">
        <v>0</v>
      </c>
      <c r="O71">
        <v>0</v>
      </c>
      <c r="P71">
        <v>0</v>
      </c>
      <c r="Q71">
        <v>7.2</v>
      </c>
      <c r="R71">
        <v>6</v>
      </c>
      <c r="S71">
        <v>10</v>
      </c>
      <c r="T71">
        <v>10</v>
      </c>
      <c r="U71">
        <v>9</v>
      </c>
      <c r="V71">
        <v>8</v>
      </c>
      <c r="W71">
        <v>4</v>
      </c>
      <c r="X71" s="2">
        <v>0.214</v>
      </c>
    </row>
    <row r="72" spans="1:24" x14ac:dyDescent="0.25">
      <c r="A72" t="str">
        <f t="shared" si="5"/>
        <v/>
      </c>
      <c r="B72" t="str">
        <f t="shared" si="3"/>
        <v/>
      </c>
      <c r="C72" t="str">
        <f t="shared" si="4"/>
        <v/>
      </c>
      <c r="D72">
        <v>2026</v>
      </c>
      <c r="E72" t="s">
        <v>7382</v>
      </c>
      <c r="F72" t="s">
        <v>89</v>
      </c>
      <c r="G72" t="s">
        <v>37</v>
      </c>
      <c r="H72" t="s">
        <v>64</v>
      </c>
      <c r="I72">
        <v>1</v>
      </c>
      <c r="J72">
        <v>2</v>
      </c>
      <c r="K72" s="29">
        <v>14.4</v>
      </c>
      <c r="L72">
        <v>11</v>
      </c>
      <c r="M72">
        <v>4</v>
      </c>
      <c r="N72">
        <v>0</v>
      </c>
      <c r="O72">
        <v>0</v>
      </c>
      <c r="P72">
        <v>0</v>
      </c>
      <c r="Q72">
        <v>15</v>
      </c>
      <c r="R72">
        <v>18</v>
      </c>
      <c r="S72">
        <v>24</v>
      </c>
      <c r="T72">
        <v>24</v>
      </c>
      <c r="U72">
        <v>19</v>
      </c>
      <c r="V72">
        <v>20</v>
      </c>
      <c r="W72">
        <v>7</v>
      </c>
      <c r="X72" s="2">
        <v>0.3</v>
      </c>
    </row>
    <row r="73" spans="1:24" x14ac:dyDescent="0.25">
      <c r="A73">
        <f t="shared" si="5"/>
        <v>1</v>
      </c>
      <c r="B73" t="str">
        <f t="shared" si="3"/>
        <v/>
      </c>
      <c r="C73" t="str">
        <f t="shared" si="4"/>
        <v/>
      </c>
      <c r="D73">
        <v>2026</v>
      </c>
      <c r="E73" t="s">
        <v>7383</v>
      </c>
      <c r="F73" t="s">
        <v>89</v>
      </c>
      <c r="G73" t="s">
        <v>32</v>
      </c>
      <c r="H73" t="s">
        <v>64</v>
      </c>
      <c r="I73">
        <v>0</v>
      </c>
      <c r="J73">
        <v>0</v>
      </c>
      <c r="K73" s="29">
        <v>18</v>
      </c>
      <c r="L73">
        <v>2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2</v>
      </c>
      <c r="T73">
        <v>2</v>
      </c>
      <c r="U73">
        <v>0</v>
      </c>
      <c r="V73">
        <v>1</v>
      </c>
      <c r="W73">
        <v>2</v>
      </c>
      <c r="X73" s="2">
        <v>0</v>
      </c>
    </row>
    <row r="74" spans="1:24" x14ac:dyDescent="0.25">
      <c r="A74">
        <f t="shared" si="5"/>
        <v>1</v>
      </c>
      <c r="B74" t="str">
        <f t="shared" si="3"/>
        <v/>
      </c>
      <c r="C74" t="str">
        <f t="shared" si="4"/>
        <v/>
      </c>
      <c r="D74">
        <v>2026</v>
      </c>
      <c r="E74" t="s">
        <v>7384</v>
      </c>
      <c r="F74" t="s">
        <v>89</v>
      </c>
      <c r="G74" t="s">
        <v>32</v>
      </c>
      <c r="H74" t="s">
        <v>64</v>
      </c>
      <c r="I74">
        <v>0</v>
      </c>
      <c r="J74">
        <v>1</v>
      </c>
      <c r="K74" s="29">
        <v>34.71</v>
      </c>
      <c r="L74">
        <v>4</v>
      </c>
      <c r="M74">
        <v>1</v>
      </c>
      <c r="N74">
        <v>0</v>
      </c>
      <c r="O74">
        <v>0</v>
      </c>
      <c r="P74">
        <v>0</v>
      </c>
      <c r="Q74">
        <v>2.1</v>
      </c>
      <c r="R74">
        <v>5</v>
      </c>
      <c r="S74">
        <v>9</v>
      </c>
      <c r="T74">
        <v>9</v>
      </c>
      <c r="U74">
        <v>5</v>
      </c>
      <c r="V74">
        <v>2</v>
      </c>
      <c r="W74">
        <v>4</v>
      </c>
      <c r="X74" s="2">
        <v>0.45500000000000002</v>
      </c>
    </row>
    <row r="75" spans="1:24" x14ac:dyDescent="0.25">
      <c r="A75" t="str">
        <f t="shared" si="5"/>
        <v/>
      </c>
      <c r="B75" t="str">
        <f t="shared" si="3"/>
        <v/>
      </c>
      <c r="C75" t="str">
        <f t="shared" si="4"/>
        <v/>
      </c>
      <c r="D75">
        <v>2026</v>
      </c>
      <c r="E75" t="s">
        <v>7385</v>
      </c>
      <c r="F75" t="s">
        <v>105</v>
      </c>
      <c r="G75" t="s">
        <v>37</v>
      </c>
      <c r="H75" t="s">
        <v>64</v>
      </c>
      <c r="I75">
        <v>4</v>
      </c>
      <c r="J75">
        <v>3</v>
      </c>
      <c r="K75" s="29">
        <v>4.7300000000000004</v>
      </c>
      <c r="L75">
        <v>13</v>
      </c>
      <c r="M75">
        <v>13</v>
      </c>
      <c r="N75">
        <v>0</v>
      </c>
      <c r="O75">
        <v>0</v>
      </c>
      <c r="P75">
        <v>0</v>
      </c>
      <c r="Q75">
        <v>59</v>
      </c>
      <c r="R75">
        <v>42</v>
      </c>
      <c r="S75">
        <v>32</v>
      </c>
      <c r="T75">
        <v>31</v>
      </c>
      <c r="U75">
        <v>40</v>
      </c>
      <c r="V75">
        <v>72</v>
      </c>
      <c r="W75">
        <v>8</v>
      </c>
      <c r="X75" s="2">
        <v>0.19900000000000001</v>
      </c>
    </row>
    <row r="76" spans="1:24" x14ac:dyDescent="0.25">
      <c r="A76">
        <f t="shared" si="5"/>
        <v>1</v>
      </c>
      <c r="B76" t="str">
        <f t="shared" si="3"/>
        <v/>
      </c>
      <c r="C76" t="str">
        <f t="shared" si="4"/>
        <v/>
      </c>
      <c r="D76">
        <v>2026</v>
      </c>
      <c r="E76" t="s">
        <v>7386</v>
      </c>
      <c r="F76" t="s">
        <v>105</v>
      </c>
      <c r="G76" t="s">
        <v>29</v>
      </c>
      <c r="H76" t="s">
        <v>64</v>
      </c>
      <c r="I76">
        <v>1</v>
      </c>
      <c r="J76">
        <v>4</v>
      </c>
      <c r="K76" s="29">
        <v>7.34</v>
      </c>
      <c r="L76">
        <v>15</v>
      </c>
      <c r="M76">
        <v>15</v>
      </c>
      <c r="N76">
        <v>0</v>
      </c>
      <c r="O76">
        <v>0</v>
      </c>
      <c r="P76">
        <v>0</v>
      </c>
      <c r="Q76">
        <v>72.099999999999994</v>
      </c>
      <c r="R76">
        <v>110</v>
      </c>
      <c r="S76">
        <v>62</v>
      </c>
      <c r="T76">
        <v>59</v>
      </c>
      <c r="U76">
        <v>22</v>
      </c>
      <c r="V76">
        <v>50</v>
      </c>
      <c r="W76">
        <v>6</v>
      </c>
      <c r="X76" s="2">
        <v>0.35499999999999998</v>
      </c>
    </row>
    <row r="77" spans="1:24" x14ac:dyDescent="0.25">
      <c r="A77" t="str">
        <f t="shared" si="5"/>
        <v/>
      </c>
      <c r="B77" t="str">
        <f t="shared" si="3"/>
        <v/>
      </c>
      <c r="C77" t="str">
        <f t="shared" si="4"/>
        <v/>
      </c>
      <c r="D77">
        <v>2026</v>
      </c>
      <c r="E77" t="s">
        <v>7387</v>
      </c>
      <c r="F77" t="s">
        <v>105</v>
      </c>
      <c r="G77" t="s">
        <v>37</v>
      </c>
      <c r="H77" t="s">
        <v>64</v>
      </c>
      <c r="I77">
        <v>0</v>
      </c>
      <c r="J77">
        <v>0</v>
      </c>
      <c r="K77" s="29">
        <v>0</v>
      </c>
      <c r="L77">
        <v>1</v>
      </c>
      <c r="M77">
        <v>1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2</v>
      </c>
      <c r="V77">
        <v>0</v>
      </c>
      <c r="W77">
        <v>0</v>
      </c>
      <c r="X77" s="2">
        <v>1</v>
      </c>
    </row>
    <row r="78" spans="1:24" x14ac:dyDescent="0.25">
      <c r="A78" t="str">
        <f t="shared" si="5"/>
        <v/>
      </c>
      <c r="B78" t="str">
        <f t="shared" si="3"/>
        <v/>
      </c>
      <c r="C78" t="str">
        <f t="shared" si="4"/>
        <v/>
      </c>
      <c r="D78">
        <v>2026</v>
      </c>
      <c r="E78" t="s">
        <v>7388</v>
      </c>
      <c r="F78" t="s">
        <v>105</v>
      </c>
      <c r="G78" t="s">
        <v>24</v>
      </c>
      <c r="H78" t="s">
        <v>64</v>
      </c>
      <c r="I78">
        <v>4</v>
      </c>
      <c r="J78">
        <v>2</v>
      </c>
      <c r="K78" s="29">
        <v>5.01</v>
      </c>
      <c r="L78">
        <v>17</v>
      </c>
      <c r="M78">
        <v>0</v>
      </c>
      <c r="N78">
        <v>0</v>
      </c>
      <c r="O78">
        <v>0</v>
      </c>
      <c r="P78">
        <v>1</v>
      </c>
      <c r="Q78">
        <v>41.1</v>
      </c>
      <c r="R78">
        <v>41</v>
      </c>
      <c r="S78">
        <v>29</v>
      </c>
      <c r="T78">
        <v>23</v>
      </c>
      <c r="U78">
        <v>20</v>
      </c>
      <c r="V78">
        <v>33</v>
      </c>
      <c r="W78">
        <v>9</v>
      </c>
      <c r="X78" s="2">
        <v>0.26100000000000001</v>
      </c>
    </row>
    <row r="79" spans="1:24" x14ac:dyDescent="0.25">
      <c r="A79" t="str">
        <f t="shared" si="5"/>
        <v/>
      </c>
      <c r="B79" t="str">
        <f t="shared" si="3"/>
        <v/>
      </c>
      <c r="C79" t="str">
        <f t="shared" si="4"/>
        <v/>
      </c>
      <c r="D79">
        <v>2026</v>
      </c>
      <c r="E79" t="s">
        <v>124</v>
      </c>
      <c r="F79" t="s">
        <v>105</v>
      </c>
      <c r="G79" t="s">
        <v>37</v>
      </c>
      <c r="H79" t="s">
        <v>64</v>
      </c>
      <c r="I79">
        <v>0</v>
      </c>
      <c r="J79">
        <v>0</v>
      </c>
      <c r="K79" s="29">
        <v>5.4</v>
      </c>
      <c r="L79">
        <v>3</v>
      </c>
      <c r="M79">
        <v>0</v>
      </c>
      <c r="N79">
        <v>0</v>
      </c>
      <c r="O79">
        <v>0</v>
      </c>
      <c r="P79">
        <v>0</v>
      </c>
      <c r="Q79">
        <v>1.2</v>
      </c>
      <c r="R79">
        <v>1</v>
      </c>
      <c r="S79">
        <v>1</v>
      </c>
      <c r="T79">
        <v>1</v>
      </c>
      <c r="U79">
        <v>3</v>
      </c>
      <c r="V79">
        <v>2</v>
      </c>
      <c r="W79">
        <v>1</v>
      </c>
      <c r="X79" s="2">
        <v>0.14299999999999999</v>
      </c>
    </row>
    <row r="80" spans="1:24" x14ac:dyDescent="0.25">
      <c r="A80" t="str">
        <f t="shared" si="5"/>
        <v/>
      </c>
      <c r="B80" t="str">
        <f t="shared" si="3"/>
        <v/>
      </c>
      <c r="C80" t="str">
        <f t="shared" si="4"/>
        <v/>
      </c>
      <c r="D80">
        <v>2026</v>
      </c>
      <c r="E80" t="s">
        <v>7389</v>
      </c>
      <c r="F80" t="s">
        <v>105</v>
      </c>
      <c r="G80" t="s">
        <v>24</v>
      </c>
      <c r="H80" t="s">
        <v>64</v>
      </c>
      <c r="I80">
        <v>7</v>
      </c>
      <c r="J80">
        <v>1</v>
      </c>
      <c r="K80" s="29">
        <v>6.14</v>
      </c>
      <c r="L80">
        <v>19</v>
      </c>
      <c r="M80">
        <v>0</v>
      </c>
      <c r="N80">
        <v>0</v>
      </c>
      <c r="O80">
        <v>0</v>
      </c>
      <c r="P80">
        <v>0</v>
      </c>
      <c r="Q80">
        <v>48.1</v>
      </c>
      <c r="R80">
        <v>66</v>
      </c>
      <c r="S80">
        <v>41</v>
      </c>
      <c r="T80">
        <v>33</v>
      </c>
      <c r="U80">
        <v>12</v>
      </c>
      <c r="V80">
        <v>55</v>
      </c>
      <c r="W80">
        <v>9</v>
      </c>
      <c r="X80" s="2">
        <v>0.32500000000000001</v>
      </c>
    </row>
    <row r="81" spans="1:24" x14ac:dyDescent="0.25">
      <c r="A81">
        <f t="shared" si="5"/>
        <v>1</v>
      </c>
      <c r="B81" t="str">
        <f t="shared" si="3"/>
        <v/>
      </c>
      <c r="C81" t="str">
        <f t="shared" si="4"/>
        <v/>
      </c>
      <c r="D81">
        <v>2026</v>
      </c>
      <c r="E81" t="s">
        <v>7390</v>
      </c>
      <c r="F81" t="s">
        <v>105</v>
      </c>
      <c r="G81" t="s">
        <v>29</v>
      </c>
      <c r="H81" t="s">
        <v>64</v>
      </c>
      <c r="I81">
        <v>1</v>
      </c>
      <c r="J81">
        <v>2</v>
      </c>
      <c r="K81" s="29">
        <v>6.46</v>
      </c>
      <c r="L81">
        <v>16</v>
      </c>
      <c r="M81">
        <v>1</v>
      </c>
      <c r="N81">
        <v>0</v>
      </c>
      <c r="O81">
        <v>0</v>
      </c>
      <c r="P81">
        <v>1</v>
      </c>
      <c r="Q81">
        <v>39</v>
      </c>
      <c r="R81">
        <v>40</v>
      </c>
      <c r="S81">
        <v>35</v>
      </c>
      <c r="T81">
        <v>28</v>
      </c>
      <c r="U81">
        <v>29</v>
      </c>
      <c r="V81">
        <v>32</v>
      </c>
      <c r="W81">
        <v>8</v>
      </c>
      <c r="X81" s="2">
        <v>0.26700000000000002</v>
      </c>
    </row>
    <row r="82" spans="1:24" x14ac:dyDescent="0.25">
      <c r="A82" t="str">
        <f t="shared" si="5"/>
        <v/>
      </c>
      <c r="B82" t="str">
        <f t="shared" si="3"/>
        <v/>
      </c>
      <c r="C82" t="str">
        <f t="shared" si="4"/>
        <v/>
      </c>
      <c r="D82">
        <v>2026</v>
      </c>
      <c r="E82" t="s">
        <v>7391</v>
      </c>
      <c r="F82" t="s">
        <v>105</v>
      </c>
      <c r="G82" t="s">
        <v>24</v>
      </c>
      <c r="H82" t="s">
        <v>64</v>
      </c>
      <c r="I82">
        <v>1</v>
      </c>
      <c r="J82">
        <v>0</v>
      </c>
      <c r="K82" s="29">
        <v>6.57</v>
      </c>
      <c r="L82">
        <v>7</v>
      </c>
      <c r="M82">
        <v>0</v>
      </c>
      <c r="N82">
        <v>0</v>
      </c>
      <c r="O82">
        <v>0</v>
      </c>
      <c r="P82">
        <v>0</v>
      </c>
      <c r="Q82">
        <v>12.1</v>
      </c>
      <c r="R82">
        <v>11</v>
      </c>
      <c r="S82">
        <v>12</v>
      </c>
      <c r="T82">
        <v>9</v>
      </c>
      <c r="U82">
        <v>5</v>
      </c>
      <c r="V82">
        <v>8</v>
      </c>
      <c r="W82">
        <v>1</v>
      </c>
      <c r="X82" s="2">
        <v>0.23899999999999999</v>
      </c>
    </row>
    <row r="83" spans="1:24" x14ac:dyDescent="0.25">
      <c r="A83" t="str">
        <f t="shared" si="5"/>
        <v/>
      </c>
      <c r="B83" t="str">
        <f t="shared" si="3"/>
        <v/>
      </c>
      <c r="C83" t="str">
        <f t="shared" si="4"/>
        <v/>
      </c>
      <c r="D83">
        <v>2026</v>
      </c>
      <c r="E83" t="s">
        <v>7392</v>
      </c>
      <c r="F83" t="s">
        <v>105</v>
      </c>
      <c r="G83" t="s">
        <v>24</v>
      </c>
      <c r="H83" t="s">
        <v>64</v>
      </c>
      <c r="I83">
        <v>1</v>
      </c>
      <c r="J83">
        <v>1</v>
      </c>
      <c r="K83" s="29">
        <v>7.71</v>
      </c>
      <c r="L83">
        <v>17</v>
      </c>
      <c r="M83">
        <v>0</v>
      </c>
      <c r="N83">
        <v>0</v>
      </c>
      <c r="O83">
        <v>0</v>
      </c>
      <c r="P83">
        <v>0</v>
      </c>
      <c r="Q83">
        <v>23.1</v>
      </c>
      <c r="R83">
        <v>20</v>
      </c>
      <c r="S83">
        <v>22</v>
      </c>
      <c r="T83">
        <v>20</v>
      </c>
      <c r="U83">
        <v>15</v>
      </c>
      <c r="V83">
        <v>9</v>
      </c>
      <c r="W83">
        <v>13</v>
      </c>
      <c r="X83" s="2">
        <v>0.24099999999999999</v>
      </c>
    </row>
    <row r="84" spans="1:24" x14ac:dyDescent="0.25">
      <c r="A84" t="str">
        <f t="shared" si="5"/>
        <v/>
      </c>
      <c r="B84" t="str">
        <f t="shared" si="3"/>
        <v/>
      </c>
      <c r="C84" t="str">
        <f t="shared" si="4"/>
        <v/>
      </c>
      <c r="D84">
        <v>2026</v>
      </c>
      <c r="E84" t="s">
        <v>7393</v>
      </c>
      <c r="F84" t="s">
        <v>105</v>
      </c>
      <c r="G84" t="s">
        <v>47</v>
      </c>
      <c r="H84" t="s">
        <v>64</v>
      </c>
      <c r="I84">
        <v>1</v>
      </c>
      <c r="J84">
        <v>4</v>
      </c>
      <c r="K84" s="29">
        <v>9.5500000000000007</v>
      </c>
      <c r="L84">
        <v>19</v>
      </c>
      <c r="M84">
        <v>0</v>
      </c>
      <c r="N84">
        <v>0</v>
      </c>
      <c r="O84">
        <v>0</v>
      </c>
      <c r="P84">
        <v>2</v>
      </c>
      <c r="Q84">
        <v>21.2</v>
      </c>
      <c r="R84">
        <v>23</v>
      </c>
      <c r="S84">
        <v>27</v>
      </c>
      <c r="T84">
        <v>23</v>
      </c>
      <c r="U84">
        <v>14</v>
      </c>
      <c r="V84">
        <v>13</v>
      </c>
      <c r="W84">
        <v>5</v>
      </c>
      <c r="X84" s="2">
        <v>0.26400000000000001</v>
      </c>
    </row>
    <row r="85" spans="1:24" x14ac:dyDescent="0.25">
      <c r="A85" t="str">
        <f t="shared" si="5"/>
        <v/>
      </c>
      <c r="B85" t="str">
        <f t="shared" si="3"/>
        <v/>
      </c>
      <c r="C85" t="str">
        <f t="shared" si="4"/>
        <v/>
      </c>
      <c r="D85">
        <v>2026</v>
      </c>
      <c r="E85" t="s">
        <v>7394</v>
      </c>
      <c r="F85" t="s">
        <v>105</v>
      </c>
      <c r="G85" t="s">
        <v>47</v>
      </c>
      <c r="H85" t="s">
        <v>64</v>
      </c>
      <c r="I85">
        <v>1</v>
      </c>
      <c r="J85">
        <v>1</v>
      </c>
      <c r="K85" s="29">
        <v>10</v>
      </c>
      <c r="L85">
        <v>13</v>
      </c>
      <c r="M85">
        <v>4</v>
      </c>
      <c r="N85">
        <v>0</v>
      </c>
      <c r="O85">
        <v>0</v>
      </c>
      <c r="P85">
        <v>0</v>
      </c>
      <c r="Q85">
        <v>18</v>
      </c>
      <c r="R85">
        <v>24</v>
      </c>
      <c r="S85">
        <v>23</v>
      </c>
      <c r="T85">
        <v>20</v>
      </c>
      <c r="U85">
        <v>14</v>
      </c>
      <c r="V85">
        <v>15</v>
      </c>
      <c r="W85">
        <v>6</v>
      </c>
      <c r="X85" s="2">
        <v>0.32400000000000001</v>
      </c>
    </row>
    <row r="86" spans="1:24" x14ac:dyDescent="0.25">
      <c r="A86" t="str">
        <f t="shared" si="5"/>
        <v/>
      </c>
      <c r="B86" t="str">
        <f t="shared" si="3"/>
        <v/>
      </c>
      <c r="C86" t="str">
        <f t="shared" si="4"/>
        <v/>
      </c>
      <c r="D86">
        <v>2026</v>
      </c>
      <c r="E86" t="s">
        <v>7395</v>
      </c>
      <c r="F86" t="s">
        <v>105</v>
      </c>
      <c r="G86" t="s">
        <v>24</v>
      </c>
      <c r="H86" t="s">
        <v>64</v>
      </c>
      <c r="I86">
        <v>2</v>
      </c>
      <c r="J86">
        <v>2</v>
      </c>
      <c r="K86" s="29">
        <v>10.5</v>
      </c>
      <c r="L86">
        <v>16</v>
      </c>
      <c r="M86">
        <v>7</v>
      </c>
      <c r="N86">
        <v>0</v>
      </c>
      <c r="O86">
        <v>0</v>
      </c>
      <c r="P86">
        <v>1</v>
      </c>
      <c r="Q86">
        <v>30</v>
      </c>
      <c r="R86">
        <v>50</v>
      </c>
      <c r="S86">
        <v>43</v>
      </c>
      <c r="T86">
        <v>35</v>
      </c>
      <c r="U86">
        <v>17</v>
      </c>
      <c r="V86">
        <v>19</v>
      </c>
      <c r="W86">
        <v>3</v>
      </c>
      <c r="X86" s="2">
        <v>0.36499999999999999</v>
      </c>
    </row>
    <row r="87" spans="1:24" x14ac:dyDescent="0.25">
      <c r="A87">
        <f t="shared" si="5"/>
        <v>1</v>
      </c>
      <c r="B87" t="str">
        <f t="shared" si="3"/>
        <v/>
      </c>
      <c r="C87">
        <f t="shared" si="4"/>
        <v>1</v>
      </c>
      <c r="D87">
        <v>2026</v>
      </c>
      <c r="E87" t="s">
        <v>5742</v>
      </c>
      <c r="F87" t="s">
        <v>105</v>
      </c>
      <c r="G87" t="s">
        <v>29</v>
      </c>
      <c r="H87" t="s">
        <v>64</v>
      </c>
      <c r="I87">
        <v>1</v>
      </c>
      <c r="J87">
        <v>4</v>
      </c>
      <c r="K87" s="29">
        <v>11.64</v>
      </c>
      <c r="L87">
        <v>14</v>
      </c>
      <c r="M87">
        <v>11</v>
      </c>
      <c r="N87">
        <v>0</v>
      </c>
      <c r="O87">
        <v>0</v>
      </c>
      <c r="P87">
        <v>1</v>
      </c>
      <c r="Q87">
        <v>38.200000000000003</v>
      </c>
      <c r="R87">
        <v>41</v>
      </c>
      <c r="S87">
        <v>51</v>
      </c>
      <c r="T87">
        <v>50</v>
      </c>
      <c r="U87">
        <v>33</v>
      </c>
      <c r="V87">
        <v>39</v>
      </c>
      <c r="W87">
        <v>16</v>
      </c>
      <c r="X87" s="2">
        <v>0.28699999999999998</v>
      </c>
    </row>
    <row r="88" spans="1:24" x14ac:dyDescent="0.25">
      <c r="A88" t="str">
        <f t="shared" si="5"/>
        <v/>
      </c>
      <c r="B88" t="str">
        <f t="shared" si="3"/>
        <v/>
      </c>
      <c r="C88">
        <f t="shared" si="4"/>
        <v>1</v>
      </c>
      <c r="D88">
        <v>2026</v>
      </c>
      <c r="E88" t="s">
        <v>5819</v>
      </c>
      <c r="F88" t="s">
        <v>105</v>
      </c>
      <c r="G88" t="s">
        <v>37</v>
      </c>
      <c r="H88" t="s">
        <v>64</v>
      </c>
      <c r="I88">
        <v>1</v>
      </c>
      <c r="J88">
        <v>3</v>
      </c>
      <c r="K88" s="29">
        <v>11.76</v>
      </c>
      <c r="L88">
        <v>18</v>
      </c>
      <c r="M88">
        <v>1</v>
      </c>
      <c r="N88">
        <v>0</v>
      </c>
      <c r="O88">
        <v>0</v>
      </c>
      <c r="P88">
        <v>4</v>
      </c>
      <c r="Q88">
        <v>20.2</v>
      </c>
      <c r="R88">
        <v>33</v>
      </c>
      <c r="S88">
        <v>30</v>
      </c>
      <c r="T88">
        <v>27</v>
      </c>
      <c r="U88">
        <v>16</v>
      </c>
      <c r="V88">
        <v>21</v>
      </c>
      <c r="W88">
        <v>4</v>
      </c>
      <c r="X88" s="2">
        <v>0.35899999999999999</v>
      </c>
    </row>
    <row r="89" spans="1:24" x14ac:dyDescent="0.25">
      <c r="A89" t="str">
        <f t="shared" si="5"/>
        <v/>
      </c>
      <c r="B89" t="str">
        <f t="shared" si="3"/>
        <v/>
      </c>
      <c r="C89" t="str">
        <f t="shared" si="4"/>
        <v/>
      </c>
      <c r="D89">
        <v>2026</v>
      </c>
      <c r="E89" t="s">
        <v>7396</v>
      </c>
      <c r="F89" t="s">
        <v>105</v>
      </c>
      <c r="G89" t="s">
        <v>47</v>
      </c>
      <c r="H89" t="s">
        <v>64</v>
      </c>
      <c r="I89">
        <v>0</v>
      </c>
      <c r="J89">
        <v>1</v>
      </c>
      <c r="K89" s="29">
        <v>14.25</v>
      </c>
      <c r="L89">
        <v>11</v>
      </c>
      <c r="M89">
        <v>0</v>
      </c>
      <c r="N89">
        <v>0</v>
      </c>
      <c r="O89">
        <v>0</v>
      </c>
      <c r="P89">
        <v>1</v>
      </c>
      <c r="Q89">
        <v>12</v>
      </c>
      <c r="R89">
        <v>18</v>
      </c>
      <c r="S89">
        <v>28</v>
      </c>
      <c r="T89">
        <v>19</v>
      </c>
      <c r="U89">
        <v>16</v>
      </c>
      <c r="V89">
        <v>14</v>
      </c>
      <c r="W89">
        <v>7</v>
      </c>
      <c r="X89" s="2">
        <v>0.34599999999999997</v>
      </c>
    </row>
    <row r="90" spans="1:24" x14ac:dyDescent="0.25">
      <c r="A90" t="str">
        <f t="shared" si="5"/>
        <v/>
      </c>
      <c r="B90" t="str">
        <f t="shared" si="3"/>
        <v/>
      </c>
      <c r="C90" t="str">
        <f t="shared" si="4"/>
        <v/>
      </c>
      <c r="D90">
        <v>2026</v>
      </c>
      <c r="E90" t="s">
        <v>113</v>
      </c>
      <c r="F90" t="s">
        <v>105</v>
      </c>
      <c r="G90" t="s">
        <v>37</v>
      </c>
      <c r="H90" t="s">
        <v>64</v>
      </c>
      <c r="I90">
        <v>0</v>
      </c>
      <c r="J90">
        <v>0</v>
      </c>
      <c r="K90" s="29">
        <v>15.43</v>
      </c>
      <c r="L90">
        <v>4</v>
      </c>
      <c r="M90">
        <v>0</v>
      </c>
      <c r="N90">
        <v>0</v>
      </c>
      <c r="O90">
        <v>0</v>
      </c>
      <c r="P90">
        <v>0</v>
      </c>
      <c r="Q90">
        <v>2.1</v>
      </c>
      <c r="R90">
        <v>1</v>
      </c>
      <c r="S90">
        <v>4</v>
      </c>
      <c r="T90">
        <v>4</v>
      </c>
      <c r="U90">
        <v>7</v>
      </c>
      <c r="V90">
        <v>2</v>
      </c>
      <c r="W90">
        <v>2</v>
      </c>
      <c r="X90" s="2">
        <v>0.16700000000000001</v>
      </c>
    </row>
    <row r="91" spans="1:24" x14ac:dyDescent="0.25">
      <c r="A91" t="str">
        <f t="shared" si="5"/>
        <v/>
      </c>
      <c r="B91" t="str">
        <f t="shared" si="3"/>
        <v/>
      </c>
      <c r="C91">
        <f t="shared" si="4"/>
        <v>1</v>
      </c>
      <c r="D91">
        <v>2026</v>
      </c>
      <c r="E91" t="s">
        <v>1618</v>
      </c>
      <c r="F91" t="s">
        <v>105</v>
      </c>
      <c r="G91" t="s">
        <v>24</v>
      </c>
      <c r="H91" t="s">
        <v>64</v>
      </c>
      <c r="I91">
        <v>0</v>
      </c>
      <c r="J91">
        <v>0</v>
      </c>
      <c r="K91" s="29">
        <v>16.39</v>
      </c>
      <c r="L91">
        <v>9</v>
      </c>
      <c r="M91">
        <v>0</v>
      </c>
      <c r="N91">
        <v>0</v>
      </c>
      <c r="O91">
        <v>0</v>
      </c>
      <c r="P91">
        <v>0</v>
      </c>
      <c r="Q91">
        <v>9.1</v>
      </c>
      <c r="R91">
        <v>18</v>
      </c>
      <c r="S91">
        <v>20</v>
      </c>
      <c r="T91">
        <v>17</v>
      </c>
      <c r="U91">
        <v>5</v>
      </c>
      <c r="V91">
        <v>8</v>
      </c>
      <c r="W91">
        <v>5</v>
      </c>
      <c r="X91" s="2">
        <v>0.4</v>
      </c>
    </row>
    <row r="92" spans="1:24" x14ac:dyDescent="0.25">
      <c r="A92" t="str">
        <f t="shared" si="5"/>
        <v/>
      </c>
      <c r="B92" t="str">
        <f t="shared" si="3"/>
        <v/>
      </c>
      <c r="C92">
        <f t="shared" si="4"/>
        <v>1</v>
      </c>
      <c r="D92">
        <v>2026</v>
      </c>
      <c r="E92" t="s">
        <v>5839</v>
      </c>
      <c r="F92" t="s">
        <v>105</v>
      </c>
      <c r="G92" t="s">
        <v>37</v>
      </c>
      <c r="H92" t="s">
        <v>64</v>
      </c>
      <c r="I92">
        <v>0</v>
      </c>
      <c r="J92">
        <v>0</v>
      </c>
      <c r="K92" s="29">
        <v>18</v>
      </c>
      <c r="L92">
        <v>3</v>
      </c>
      <c r="M92">
        <v>0</v>
      </c>
      <c r="N92">
        <v>0</v>
      </c>
      <c r="O92">
        <v>0</v>
      </c>
      <c r="P92">
        <v>0</v>
      </c>
      <c r="Q92">
        <v>1</v>
      </c>
      <c r="R92">
        <v>2</v>
      </c>
      <c r="S92">
        <v>3</v>
      </c>
      <c r="T92">
        <v>2</v>
      </c>
      <c r="U92">
        <v>6</v>
      </c>
      <c r="V92">
        <v>2</v>
      </c>
      <c r="W92">
        <v>0</v>
      </c>
      <c r="X92" s="2">
        <v>0.4</v>
      </c>
    </row>
    <row r="93" spans="1:24" x14ac:dyDescent="0.25">
      <c r="A93" t="str">
        <f t="shared" si="5"/>
        <v/>
      </c>
      <c r="B93" t="str">
        <f t="shared" si="3"/>
        <v/>
      </c>
      <c r="C93" t="str">
        <f t="shared" si="4"/>
        <v/>
      </c>
      <c r="D93">
        <v>2026</v>
      </c>
      <c r="E93" t="s">
        <v>7397</v>
      </c>
      <c r="F93" t="s">
        <v>105</v>
      </c>
      <c r="G93" t="s">
        <v>24</v>
      </c>
      <c r="H93" t="s">
        <v>64</v>
      </c>
      <c r="I93">
        <v>0</v>
      </c>
      <c r="J93">
        <v>0</v>
      </c>
      <c r="K93" s="29">
        <v>27</v>
      </c>
      <c r="L93">
        <v>2</v>
      </c>
      <c r="M93">
        <v>0</v>
      </c>
      <c r="N93">
        <v>0</v>
      </c>
      <c r="O93">
        <v>0</v>
      </c>
      <c r="P93">
        <v>0</v>
      </c>
      <c r="Q93">
        <v>0.2</v>
      </c>
      <c r="R93">
        <v>0</v>
      </c>
      <c r="S93">
        <v>2</v>
      </c>
      <c r="T93">
        <v>2</v>
      </c>
      <c r="U93">
        <v>4</v>
      </c>
      <c r="V93">
        <v>0</v>
      </c>
      <c r="W93">
        <v>0</v>
      </c>
      <c r="X93" s="2">
        <v>0</v>
      </c>
    </row>
    <row r="94" spans="1:24" x14ac:dyDescent="0.25">
      <c r="A94">
        <f t="shared" si="5"/>
        <v>1</v>
      </c>
      <c r="B94" t="str">
        <f t="shared" si="3"/>
        <v/>
      </c>
      <c r="C94" t="str">
        <f t="shared" si="4"/>
        <v/>
      </c>
      <c r="D94">
        <v>2026</v>
      </c>
      <c r="E94" t="s">
        <v>7398</v>
      </c>
      <c r="F94" t="s">
        <v>105</v>
      </c>
      <c r="G94" t="s">
        <v>29</v>
      </c>
      <c r="H94" t="s">
        <v>64</v>
      </c>
      <c r="I94">
        <v>0</v>
      </c>
      <c r="J94">
        <v>0</v>
      </c>
      <c r="K94" s="29">
        <v>31.5</v>
      </c>
      <c r="L94">
        <v>4</v>
      </c>
      <c r="M94">
        <v>0</v>
      </c>
      <c r="N94">
        <v>0</v>
      </c>
      <c r="O94">
        <v>0</v>
      </c>
      <c r="P94">
        <v>0</v>
      </c>
      <c r="Q94">
        <v>2</v>
      </c>
      <c r="R94">
        <v>6</v>
      </c>
      <c r="S94">
        <v>9</v>
      </c>
      <c r="T94">
        <v>7</v>
      </c>
      <c r="U94">
        <v>5</v>
      </c>
      <c r="V94">
        <v>2</v>
      </c>
      <c r="W94">
        <v>1</v>
      </c>
      <c r="X94" s="2">
        <v>0.42899999999999999</v>
      </c>
    </row>
    <row r="95" spans="1:24" x14ac:dyDescent="0.25">
      <c r="A95" t="str">
        <f t="shared" si="5"/>
        <v/>
      </c>
      <c r="B95" t="str">
        <f t="shared" si="3"/>
        <v/>
      </c>
      <c r="C95">
        <f t="shared" si="4"/>
        <v>1</v>
      </c>
      <c r="D95">
        <v>2026</v>
      </c>
      <c r="E95" t="s">
        <v>6882</v>
      </c>
      <c r="F95" t="s">
        <v>126</v>
      </c>
      <c r="G95" t="s">
        <v>37</v>
      </c>
      <c r="H95" t="s">
        <v>64</v>
      </c>
      <c r="I95">
        <v>4</v>
      </c>
      <c r="J95">
        <v>5</v>
      </c>
      <c r="K95" s="29">
        <v>5.93</v>
      </c>
      <c r="L95">
        <v>16</v>
      </c>
      <c r="M95">
        <v>9</v>
      </c>
      <c r="N95">
        <v>0</v>
      </c>
      <c r="O95">
        <v>0</v>
      </c>
      <c r="P95">
        <v>3</v>
      </c>
      <c r="Q95">
        <v>57.2</v>
      </c>
      <c r="R95">
        <v>60</v>
      </c>
      <c r="S95">
        <v>47</v>
      </c>
      <c r="T95">
        <v>38</v>
      </c>
      <c r="U95">
        <v>26</v>
      </c>
      <c r="V95">
        <v>58</v>
      </c>
      <c r="W95">
        <v>14</v>
      </c>
      <c r="X95" s="2">
        <v>0.26300000000000001</v>
      </c>
    </row>
    <row r="96" spans="1:24" x14ac:dyDescent="0.25">
      <c r="A96" t="str">
        <f t="shared" si="5"/>
        <v/>
      </c>
      <c r="B96" t="str">
        <f t="shared" si="3"/>
        <v/>
      </c>
      <c r="C96" t="str">
        <f t="shared" si="4"/>
        <v/>
      </c>
      <c r="D96">
        <v>2026</v>
      </c>
      <c r="E96" t="s">
        <v>7399</v>
      </c>
      <c r="F96" t="s">
        <v>126</v>
      </c>
      <c r="G96" t="s">
        <v>24</v>
      </c>
      <c r="H96" t="s">
        <v>64</v>
      </c>
      <c r="I96">
        <v>3</v>
      </c>
      <c r="J96">
        <v>5</v>
      </c>
      <c r="K96" s="29">
        <v>6.75</v>
      </c>
      <c r="L96">
        <v>19</v>
      </c>
      <c r="M96">
        <v>11</v>
      </c>
      <c r="N96">
        <v>0</v>
      </c>
      <c r="O96">
        <v>0</v>
      </c>
      <c r="P96">
        <v>1</v>
      </c>
      <c r="Q96">
        <v>60</v>
      </c>
      <c r="R96">
        <v>54</v>
      </c>
      <c r="S96">
        <v>52</v>
      </c>
      <c r="T96">
        <v>45</v>
      </c>
      <c r="U96">
        <v>41</v>
      </c>
      <c r="V96">
        <v>61</v>
      </c>
      <c r="W96">
        <v>15</v>
      </c>
      <c r="X96" s="2">
        <v>0.23599999999999999</v>
      </c>
    </row>
    <row r="97" spans="1:24" x14ac:dyDescent="0.25">
      <c r="A97" t="str">
        <f t="shared" si="5"/>
        <v/>
      </c>
      <c r="B97" t="str">
        <f t="shared" si="3"/>
        <v/>
      </c>
      <c r="C97" t="str">
        <f t="shared" si="4"/>
        <v/>
      </c>
      <c r="D97">
        <v>2026</v>
      </c>
      <c r="E97" t="s">
        <v>7400</v>
      </c>
      <c r="F97" t="s">
        <v>126</v>
      </c>
      <c r="G97" t="s">
        <v>24</v>
      </c>
      <c r="H97" t="s">
        <v>64</v>
      </c>
      <c r="I97">
        <v>0</v>
      </c>
      <c r="J97">
        <v>2</v>
      </c>
      <c r="K97" s="29">
        <v>4.09</v>
      </c>
      <c r="L97">
        <v>11</v>
      </c>
      <c r="M97">
        <v>1</v>
      </c>
      <c r="N97">
        <v>0</v>
      </c>
      <c r="O97">
        <v>0</v>
      </c>
      <c r="P97">
        <v>2</v>
      </c>
      <c r="Q97">
        <v>22</v>
      </c>
      <c r="R97">
        <v>19</v>
      </c>
      <c r="S97">
        <v>15</v>
      </c>
      <c r="T97">
        <v>10</v>
      </c>
      <c r="U97">
        <v>12</v>
      </c>
      <c r="V97">
        <v>25</v>
      </c>
      <c r="W97">
        <v>6</v>
      </c>
      <c r="X97" s="2">
        <v>0.224</v>
      </c>
    </row>
    <row r="98" spans="1:24" x14ac:dyDescent="0.25">
      <c r="A98" t="str">
        <f t="shared" si="5"/>
        <v/>
      </c>
      <c r="B98" t="str">
        <f t="shared" si="3"/>
        <v/>
      </c>
      <c r="C98" t="str">
        <f t="shared" si="4"/>
        <v/>
      </c>
      <c r="D98">
        <v>2026</v>
      </c>
      <c r="E98" t="s">
        <v>7401</v>
      </c>
      <c r="F98" t="s">
        <v>126</v>
      </c>
      <c r="G98" t="s">
        <v>37</v>
      </c>
      <c r="H98" t="s">
        <v>64</v>
      </c>
      <c r="I98">
        <v>2</v>
      </c>
      <c r="J98">
        <v>0</v>
      </c>
      <c r="K98" s="29">
        <v>4.37</v>
      </c>
      <c r="L98">
        <v>11</v>
      </c>
      <c r="M98">
        <v>11</v>
      </c>
      <c r="N98">
        <v>0</v>
      </c>
      <c r="O98">
        <v>0</v>
      </c>
      <c r="P98">
        <v>0</v>
      </c>
      <c r="Q98">
        <v>45.1</v>
      </c>
      <c r="R98">
        <v>36</v>
      </c>
      <c r="S98">
        <v>23</v>
      </c>
      <c r="T98">
        <v>22</v>
      </c>
      <c r="U98">
        <v>17</v>
      </c>
      <c r="V98">
        <v>31</v>
      </c>
      <c r="W98">
        <v>5</v>
      </c>
      <c r="X98" s="2">
        <v>0.222</v>
      </c>
    </row>
    <row r="99" spans="1:24" x14ac:dyDescent="0.25">
      <c r="A99" t="str">
        <f t="shared" si="5"/>
        <v/>
      </c>
      <c r="B99" t="str">
        <f t="shared" si="3"/>
        <v/>
      </c>
      <c r="C99">
        <f t="shared" si="4"/>
        <v>1</v>
      </c>
      <c r="D99">
        <v>2026</v>
      </c>
      <c r="E99" t="s">
        <v>6945</v>
      </c>
      <c r="F99" t="s">
        <v>126</v>
      </c>
      <c r="G99" t="s">
        <v>24</v>
      </c>
      <c r="H99" t="s">
        <v>64</v>
      </c>
      <c r="I99">
        <v>2</v>
      </c>
      <c r="J99">
        <v>2</v>
      </c>
      <c r="K99" s="29">
        <v>5.27</v>
      </c>
      <c r="L99">
        <v>21</v>
      </c>
      <c r="M99">
        <v>0</v>
      </c>
      <c r="N99">
        <v>0</v>
      </c>
      <c r="O99">
        <v>0</v>
      </c>
      <c r="P99">
        <v>4</v>
      </c>
      <c r="Q99">
        <v>27.1</v>
      </c>
      <c r="R99">
        <v>20</v>
      </c>
      <c r="S99">
        <v>17</v>
      </c>
      <c r="T99">
        <v>16</v>
      </c>
      <c r="U99">
        <v>24</v>
      </c>
      <c r="V99">
        <v>41</v>
      </c>
      <c r="W99">
        <v>14</v>
      </c>
      <c r="X99" s="2">
        <v>0.20799999999999999</v>
      </c>
    </row>
    <row r="100" spans="1:24" x14ac:dyDescent="0.25">
      <c r="A100" t="str">
        <f t="shared" si="5"/>
        <v/>
      </c>
      <c r="B100" t="str">
        <f t="shared" si="3"/>
        <v/>
      </c>
      <c r="C100" t="str">
        <f t="shared" si="4"/>
        <v/>
      </c>
      <c r="D100">
        <v>2026</v>
      </c>
      <c r="E100" t="s">
        <v>141</v>
      </c>
      <c r="F100" t="s">
        <v>126</v>
      </c>
      <c r="G100" t="s">
        <v>37</v>
      </c>
      <c r="H100" t="s">
        <v>64</v>
      </c>
      <c r="I100">
        <v>2</v>
      </c>
      <c r="J100">
        <v>1</v>
      </c>
      <c r="K100" s="29">
        <v>5.32</v>
      </c>
      <c r="L100">
        <v>21</v>
      </c>
      <c r="M100">
        <v>1</v>
      </c>
      <c r="N100">
        <v>0</v>
      </c>
      <c r="O100">
        <v>0</v>
      </c>
      <c r="P100">
        <v>0</v>
      </c>
      <c r="Q100">
        <v>22</v>
      </c>
      <c r="R100">
        <v>15</v>
      </c>
      <c r="S100">
        <v>17</v>
      </c>
      <c r="T100">
        <v>13</v>
      </c>
      <c r="U100">
        <v>19</v>
      </c>
      <c r="V100">
        <v>30</v>
      </c>
      <c r="W100">
        <v>3</v>
      </c>
      <c r="X100" s="2">
        <v>0.192</v>
      </c>
    </row>
    <row r="101" spans="1:24" x14ac:dyDescent="0.25">
      <c r="A101" t="str">
        <f t="shared" si="5"/>
        <v/>
      </c>
      <c r="B101" t="str">
        <f t="shared" si="3"/>
        <v/>
      </c>
      <c r="C101" t="str">
        <f t="shared" si="4"/>
        <v/>
      </c>
      <c r="D101">
        <v>2026</v>
      </c>
      <c r="E101" t="s">
        <v>7402</v>
      </c>
      <c r="F101" t="s">
        <v>126</v>
      </c>
      <c r="G101" t="s">
        <v>47</v>
      </c>
      <c r="H101" t="s">
        <v>64</v>
      </c>
      <c r="I101">
        <v>2</v>
      </c>
      <c r="J101">
        <v>4</v>
      </c>
      <c r="K101" s="29">
        <v>5.56</v>
      </c>
      <c r="L101">
        <v>17</v>
      </c>
      <c r="M101">
        <v>7</v>
      </c>
      <c r="N101">
        <v>0</v>
      </c>
      <c r="O101">
        <v>0</v>
      </c>
      <c r="P101">
        <v>2</v>
      </c>
      <c r="Q101">
        <v>56.2</v>
      </c>
      <c r="R101">
        <v>55</v>
      </c>
      <c r="S101">
        <v>48</v>
      </c>
      <c r="T101">
        <v>35</v>
      </c>
      <c r="U101">
        <v>23</v>
      </c>
      <c r="V101">
        <v>47</v>
      </c>
      <c r="W101">
        <v>6</v>
      </c>
      <c r="X101" s="2">
        <v>0.24399999999999999</v>
      </c>
    </row>
    <row r="102" spans="1:24" x14ac:dyDescent="0.25">
      <c r="A102" t="str">
        <f t="shared" si="5"/>
        <v/>
      </c>
      <c r="B102" t="str">
        <f t="shared" si="3"/>
        <v/>
      </c>
      <c r="C102" t="str">
        <f t="shared" si="4"/>
        <v/>
      </c>
      <c r="D102">
        <v>2026</v>
      </c>
      <c r="E102" t="s">
        <v>7403</v>
      </c>
      <c r="F102" t="s">
        <v>126</v>
      </c>
      <c r="G102" t="s">
        <v>24</v>
      </c>
      <c r="H102" t="s">
        <v>64</v>
      </c>
      <c r="I102">
        <v>2</v>
      </c>
      <c r="J102">
        <v>1</v>
      </c>
      <c r="K102" s="29">
        <v>6.32</v>
      </c>
      <c r="L102">
        <v>31</v>
      </c>
      <c r="M102">
        <v>0</v>
      </c>
      <c r="N102">
        <v>0</v>
      </c>
      <c r="O102">
        <v>0</v>
      </c>
      <c r="P102">
        <v>0</v>
      </c>
      <c r="Q102">
        <v>31.1</v>
      </c>
      <c r="R102">
        <v>38</v>
      </c>
      <c r="S102">
        <v>22</v>
      </c>
      <c r="T102">
        <v>22</v>
      </c>
      <c r="U102">
        <v>17</v>
      </c>
      <c r="V102">
        <v>35</v>
      </c>
      <c r="W102">
        <v>9</v>
      </c>
      <c r="X102" s="2">
        <v>0.30399999999999999</v>
      </c>
    </row>
    <row r="103" spans="1:24" x14ac:dyDescent="0.25">
      <c r="A103" t="str">
        <f t="shared" si="5"/>
        <v/>
      </c>
      <c r="B103" t="str">
        <f t="shared" si="3"/>
        <v/>
      </c>
      <c r="C103" t="str">
        <f t="shared" si="4"/>
        <v/>
      </c>
      <c r="D103">
        <v>2026</v>
      </c>
      <c r="E103" t="s">
        <v>7404</v>
      </c>
      <c r="F103" t="s">
        <v>126</v>
      </c>
      <c r="G103" t="s">
        <v>37</v>
      </c>
      <c r="H103" t="s">
        <v>64</v>
      </c>
      <c r="I103">
        <v>1</v>
      </c>
      <c r="J103">
        <v>2</v>
      </c>
      <c r="K103" s="29">
        <v>6.49</v>
      </c>
      <c r="L103">
        <v>15</v>
      </c>
      <c r="M103">
        <v>6</v>
      </c>
      <c r="N103">
        <v>0</v>
      </c>
      <c r="O103">
        <v>0</v>
      </c>
      <c r="P103">
        <v>0</v>
      </c>
      <c r="Q103">
        <v>26.1</v>
      </c>
      <c r="R103">
        <v>32</v>
      </c>
      <c r="S103">
        <v>25</v>
      </c>
      <c r="T103">
        <v>19</v>
      </c>
      <c r="U103">
        <v>15</v>
      </c>
      <c r="V103">
        <v>14</v>
      </c>
      <c r="W103">
        <v>3</v>
      </c>
      <c r="X103" s="2">
        <v>0.30499999999999999</v>
      </c>
    </row>
    <row r="104" spans="1:24" x14ac:dyDescent="0.25">
      <c r="A104" t="str">
        <f t="shared" si="5"/>
        <v/>
      </c>
      <c r="B104" t="str">
        <f t="shared" si="3"/>
        <v/>
      </c>
      <c r="C104">
        <f t="shared" si="4"/>
        <v>1</v>
      </c>
      <c r="D104">
        <v>2026</v>
      </c>
      <c r="E104" t="s">
        <v>5723</v>
      </c>
      <c r="F104" t="s">
        <v>126</v>
      </c>
      <c r="G104" t="s">
        <v>37</v>
      </c>
      <c r="H104" t="s">
        <v>64</v>
      </c>
      <c r="I104">
        <v>1</v>
      </c>
      <c r="J104">
        <v>0</v>
      </c>
      <c r="K104" s="29">
        <v>7.71</v>
      </c>
      <c r="L104">
        <v>12</v>
      </c>
      <c r="M104">
        <v>0</v>
      </c>
      <c r="N104">
        <v>0</v>
      </c>
      <c r="O104">
        <v>0</v>
      </c>
      <c r="P104">
        <v>0</v>
      </c>
      <c r="Q104">
        <v>11.2</v>
      </c>
      <c r="R104">
        <v>11</v>
      </c>
      <c r="S104">
        <v>11</v>
      </c>
      <c r="T104">
        <v>10</v>
      </c>
      <c r="U104">
        <v>10</v>
      </c>
      <c r="V104">
        <v>5</v>
      </c>
      <c r="W104">
        <v>5</v>
      </c>
      <c r="X104" s="2">
        <v>0.25</v>
      </c>
    </row>
    <row r="105" spans="1:24" x14ac:dyDescent="0.25">
      <c r="A105" t="str">
        <f t="shared" si="5"/>
        <v/>
      </c>
      <c r="B105" t="str">
        <f t="shared" si="3"/>
        <v/>
      </c>
      <c r="C105">
        <f t="shared" si="4"/>
        <v>1</v>
      </c>
      <c r="D105">
        <v>2026</v>
      </c>
      <c r="E105" t="s">
        <v>5707</v>
      </c>
      <c r="F105" t="s">
        <v>126</v>
      </c>
      <c r="G105" t="s">
        <v>37</v>
      </c>
      <c r="H105" t="s">
        <v>64</v>
      </c>
      <c r="I105">
        <v>0</v>
      </c>
      <c r="J105">
        <v>0</v>
      </c>
      <c r="K105" s="29">
        <v>7.94</v>
      </c>
      <c r="L105">
        <v>4</v>
      </c>
      <c r="M105">
        <v>1</v>
      </c>
      <c r="N105">
        <v>0</v>
      </c>
      <c r="O105">
        <v>0</v>
      </c>
      <c r="P105">
        <v>0</v>
      </c>
      <c r="Q105">
        <v>5.2</v>
      </c>
      <c r="R105">
        <v>6</v>
      </c>
      <c r="S105">
        <v>5</v>
      </c>
      <c r="T105">
        <v>5</v>
      </c>
      <c r="U105">
        <v>2</v>
      </c>
      <c r="V105">
        <v>4</v>
      </c>
      <c r="W105">
        <v>1</v>
      </c>
      <c r="X105" s="2">
        <v>0.26100000000000001</v>
      </c>
    </row>
    <row r="106" spans="1:24" x14ac:dyDescent="0.25">
      <c r="A106" t="str">
        <f t="shared" si="5"/>
        <v/>
      </c>
      <c r="B106" t="str">
        <f t="shared" si="3"/>
        <v/>
      </c>
      <c r="C106" t="str">
        <f t="shared" si="4"/>
        <v/>
      </c>
      <c r="D106">
        <v>2026</v>
      </c>
      <c r="E106" t="s">
        <v>7405</v>
      </c>
      <c r="F106" t="s">
        <v>126</v>
      </c>
      <c r="G106" t="s">
        <v>47</v>
      </c>
      <c r="H106" t="s">
        <v>64</v>
      </c>
      <c r="I106">
        <v>2</v>
      </c>
      <c r="J106">
        <v>0</v>
      </c>
      <c r="K106" s="29">
        <v>8.2200000000000006</v>
      </c>
      <c r="L106">
        <v>8</v>
      </c>
      <c r="M106">
        <v>0</v>
      </c>
      <c r="N106">
        <v>0</v>
      </c>
      <c r="O106">
        <v>0</v>
      </c>
      <c r="P106">
        <v>0</v>
      </c>
      <c r="Q106">
        <v>7.2</v>
      </c>
      <c r="R106">
        <v>8</v>
      </c>
      <c r="S106">
        <v>10</v>
      </c>
      <c r="T106">
        <v>7</v>
      </c>
      <c r="U106">
        <v>9</v>
      </c>
      <c r="V106">
        <v>8</v>
      </c>
      <c r="W106">
        <v>1</v>
      </c>
      <c r="X106" s="2">
        <v>0.25800000000000001</v>
      </c>
    </row>
    <row r="107" spans="1:24" x14ac:dyDescent="0.25">
      <c r="A107">
        <f t="shared" si="5"/>
        <v>1</v>
      </c>
      <c r="B107" t="str">
        <f t="shared" si="3"/>
        <v/>
      </c>
      <c r="C107" t="str">
        <f t="shared" si="4"/>
        <v/>
      </c>
      <c r="D107">
        <v>2026</v>
      </c>
      <c r="E107" t="s">
        <v>7406</v>
      </c>
      <c r="F107" t="s">
        <v>126</v>
      </c>
      <c r="G107" t="s">
        <v>29</v>
      </c>
      <c r="H107" t="s">
        <v>64</v>
      </c>
      <c r="I107">
        <v>2</v>
      </c>
      <c r="J107">
        <v>0</v>
      </c>
      <c r="K107" s="29">
        <v>8.31</v>
      </c>
      <c r="L107">
        <v>16</v>
      </c>
      <c r="M107">
        <v>1</v>
      </c>
      <c r="N107">
        <v>0</v>
      </c>
      <c r="O107">
        <v>0</v>
      </c>
      <c r="P107">
        <v>0</v>
      </c>
      <c r="Q107">
        <v>21.2</v>
      </c>
      <c r="R107">
        <v>19</v>
      </c>
      <c r="S107">
        <v>21</v>
      </c>
      <c r="T107">
        <v>20</v>
      </c>
      <c r="U107">
        <v>19</v>
      </c>
      <c r="V107">
        <v>22</v>
      </c>
      <c r="W107">
        <v>5</v>
      </c>
      <c r="X107" s="2">
        <v>0.22900000000000001</v>
      </c>
    </row>
    <row r="108" spans="1:24" x14ac:dyDescent="0.25">
      <c r="A108" t="str">
        <f t="shared" si="5"/>
        <v/>
      </c>
      <c r="B108" t="str">
        <f t="shared" si="3"/>
        <v/>
      </c>
      <c r="C108" t="str">
        <f t="shared" si="4"/>
        <v/>
      </c>
      <c r="D108">
        <v>2026</v>
      </c>
      <c r="E108" t="s">
        <v>7407</v>
      </c>
      <c r="F108" t="s">
        <v>126</v>
      </c>
      <c r="G108" t="s">
        <v>37</v>
      </c>
      <c r="H108" t="s">
        <v>64</v>
      </c>
      <c r="I108">
        <v>0</v>
      </c>
      <c r="J108">
        <v>1</v>
      </c>
      <c r="K108" s="29">
        <v>9</v>
      </c>
      <c r="L108">
        <v>11</v>
      </c>
      <c r="M108">
        <v>1</v>
      </c>
      <c r="N108">
        <v>0</v>
      </c>
      <c r="O108">
        <v>0</v>
      </c>
      <c r="P108">
        <v>0</v>
      </c>
      <c r="Q108">
        <v>14</v>
      </c>
      <c r="R108">
        <v>17</v>
      </c>
      <c r="S108">
        <v>16</v>
      </c>
      <c r="T108">
        <v>14</v>
      </c>
      <c r="U108">
        <v>11</v>
      </c>
      <c r="V108">
        <v>9</v>
      </c>
      <c r="W108">
        <v>4</v>
      </c>
      <c r="X108" s="2">
        <v>0.29799999999999999</v>
      </c>
    </row>
    <row r="109" spans="1:24" x14ac:dyDescent="0.25">
      <c r="A109">
        <f t="shared" si="5"/>
        <v>1</v>
      </c>
      <c r="B109" t="str">
        <f t="shared" si="3"/>
        <v/>
      </c>
      <c r="C109" t="str">
        <f t="shared" si="4"/>
        <v/>
      </c>
      <c r="D109">
        <v>2026</v>
      </c>
      <c r="E109" t="s">
        <v>7408</v>
      </c>
      <c r="F109" t="s">
        <v>126</v>
      </c>
      <c r="G109" t="s">
        <v>29</v>
      </c>
      <c r="H109" t="s">
        <v>64</v>
      </c>
      <c r="I109">
        <v>2</v>
      </c>
      <c r="J109">
        <v>5</v>
      </c>
      <c r="K109" s="29">
        <v>9.4600000000000009</v>
      </c>
      <c r="L109">
        <v>21</v>
      </c>
      <c r="M109">
        <v>6</v>
      </c>
      <c r="N109">
        <v>0</v>
      </c>
      <c r="O109">
        <v>0</v>
      </c>
      <c r="P109">
        <v>0</v>
      </c>
      <c r="Q109">
        <v>45.2</v>
      </c>
      <c r="R109">
        <v>66</v>
      </c>
      <c r="S109">
        <v>51</v>
      </c>
      <c r="T109">
        <v>48</v>
      </c>
      <c r="U109">
        <v>19</v>
      </c>
      <c r="V109">
        <v>42</v>
      </c>
      <c r="W109">
        <v>10</v>
      </c>
      <c r="X109" s="2">
        <v>0.32800000000000001</v>
      </c>
    </row>
    <row r="110" spans="1:24" x14ac:dyDescent="0.25">
      <c r="A110" t="str">
        <f t="shared" si="5"/>
        <v/>
      </c>
      <c r="B110" t="str">
        <f t="shared" si="3"/>
        <v/>
      </c>
      <c r="C110">
        <f t="shared" si="4"/>
        <v>1</v>
      </c>
      <c r="D110">
        <v>2026</v>
      </c>
      <c r="E110" t="s">
        <v>7188</v>
      </c>
      <c r="F110" t="s">
        <v>126</v>
      </c>
      <c r="G110" t="s">
        <v>37</v>
      </c>
      <c r="H110" t="s">
        <v>64</v>
      </c>
      <c r="I110">
        <v>1</v>
      </c>
      <c r="J110">
        <v>0</v>
      </c>
      <c r="K110" s="29">
        <v>9.7200000000000006</v>
      </c>
      <c r="L110">
        <v>15</v>
      </c>
      <c r="M110">
        <v>2</v>
      </c>
      <c r="N110">
        <v>0</v>
      </c>
      <c r="O110">
        <v>0</v>
      </c>
      <c r="P110">
        <v>0</v>
      </c>
      <c r="Q110">
        <v>16.2</v>
      </c>
      <c r="R110">
        <v>20</v>
      </c>
      <c r="S110">
        <v>19</v>
      </c>
      <c r="T110">
        <v>18</v>
      </c>
      <c r="U110">
        <v>20</v>
      </c>
      <c r="V110">
        <v>17</v>
      </c>
      <c r="W110">
        <v>2</v>
      </c>
      <c r="X110" s="2">
        <v>0.26300000000000001</v>
      </c>
    </row>
    <row r="111" spans="1:24" x14ac:dyDescent="0.25">
      <c r="A111" t="str">
        <f t="shared" si="5"/>
        <v/>
      </c>
      <c r="B111" t="str">
        <f t="shared" si="3"/>
        <v/>
      </c>
      <c r="C111" t="str">
        <f t="shared" si="4"/>
        <v/>
      </c>
      <c r="D111">
        <v>2026</v>
      </c>
      <c r="E111" t="s">
        <v>7409</v>
      </c>
      <c r="F111" t="s">
        <v>126</v>
      </c>
      <c r="G111" t="s">
        <v>37</v>
      </c>
      <c r="H111" t="s">
        <v>64</v>
      </c>
      <c r="I111">
        <v>0</v>
      </c>
      <c r="J111">
        <v>3</v>
      </c>
      <c r="K111" s="29">
        <v>10.48</v>
      </c>
      <c r="L111">
        <v>22</v>
      </c>
      <c r="M111">
        <v>0</v>
      </c>
      <c r="N111">
        <v>0</v>
      </c>
      <c r="O111">
        <v>0</v>
      </c>
      <c r="P111">
        <v>0</v>
      </c>
      <c r="Q111">
        <v>22.1</v>
      </c>
      <c r="R111">
        <v>26</v>
      </c>
      <c r="S111">
        <v>29</v>
      </c>
      <c r="T111">
        <v>26</v>
      </c>
      <c r="U111">
        <v>24</v>
      </c>
      <c r="V111">
        <v>22</v>
      </c>
      <c r="W111">
        <v>1</v>
      </c>
      <c r="X111" s="2">
        <v>0.28899999999999998</v>
      </c>
    </row>
    <row r="112" spans="1:24" x14ac:dyDescent="0.25">
      <c r="A112" t="str">
        <f t="shared" si="5"/>
        <v/>
      </c>
      <c r="B112" t="str">
        <f t="shared" si="3"/>
        <v/>
      </c>
      <c r="C112" t="str">
        <f t="shared" si="4"/>
        <v/>
      </c>
      <c r="D112">
        <v>2026</v>
      </c>
      <c r="E112" t="s">
        <v>7410</v>
      </c>
      <c r="F112" t="s">
        <v>126</v>
      </c>
      <c r="G112" t="s">
        <v>24</v>
      </c>
      <c r="H112" t="s">
        <v>64</v>
      </c>
      <c r="I112">
        <v>0</v>
      </c>
      <c r="J112">
        <v>0</v>
      </c>
      <c r="K112" s="29">
        <v>45</v>
      </c>
      <c r="L112">
        <v>2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3</v>
      </c>
      <c r="S112">
        <v>5</v>
      </c>
      <c r="T112">
        <v>5</v>
      </c>
      <c r="U112">
        <v>1</v>
      </c>
      <c r="V112">
        <v>0</v>
      </c>
      <c r="W112">
        <v>2</v>
      </c>
      <c r="X112" s="2">
        <v>0.6</v>
      </c>
    </row>
    <row r="113" spans="1:24" x14ac:dyDescent="0.25">
      <c r="A113" t="str">
        <f t="shared" si="5"/>
        <v/>
      </c>
      <c r="B113" t="str">
        <f t="shared" si="3"/>
        <v/>
      </c>
      <c r="C113" t="str">
        <f t="shared" si="4"/>
        <v/>
      </c>
      <c r="D113">
        <v>2026</v>
      </c>
      <c r="E113" t="s">
        <v>7411</v>
      </c>
      <c r="F113" t="s">
        <v>146</v>
      </c>
      <c r="G113" t="s">
        <v>24</v>
      </c>
      <c r="H113" t="s">
        <v>64</v>
      </c>
      <c r="I113">
        <v>8</v>
      </c>
      <c r="J113">
        <v>2</v>
      </c>
      <c r="K113" s="29">
        <v>5.33</v>
      </c>
      <c r="L113">
        <v>14</v>
      </c>
      <c r="M113">
        <v>14</v>
      </c>
      <c r="N113">
        <v>1</v>
      </c>
      <c r="O113">
        <v>0</v>
      </c>
      <c r="P113">
        <v>0</v>
      </c>
      <c r="Q113">
        <v>74.099999999999994</v>
      </c>
      <c r="R113">
        <v>75</v>
      </c>
      <c r="S113">
        <v>50</v>
      </c>
      <c r="T113">
        <v>44</v>
      </c>
      <c r="U113">
        <v>23</v>
      </c>
      <c r="V113">
        <v>61</v>
      </c>
      <c r="W113">
        <v>17</v>
      </c>
      <c r="X113" s="2">
        <v>0.26200000000000001</v>
      </c>
    </row>
    <row r="114" spans="1:24" x14ac:dyDescent="0.25">
      <c r="A114" t="str">
        <f t="shared" si="5"/>
        <v/>
      </c>
      <c r="B114" t="str">
        <f t="shared" si="3"/>
        <v/>
      </c>
      <c r="C114" t="str">
        <f t="shared" si="4"/>
        <v/>
      </c>
      <c r="D114">
        <v>2026</v>
      </c>
      <c r="E114" t="s">
        <v>7412</v>
      </c>
      <c r="F114" t="s">
        <v>146</v>
      </c>
      <c r="G114" t="s">
        <v>37</v>
      </c>
      <c r="H114" t="s">
        <v>64</v>
      </c>
      <c r="I114">
        <v>2</v>
      </c>
      <c r="J114">
        <v>5</v>
      </c>
      <c r="K114" s="29">
        <v>5.79</v>
      </c>
      <c r="L114">
        <v>16</v>
      </c>
      <c r="M114">
        <v>12</v>
      </c>
      <c r="N114">
        <v>1</v>
      </c>
      <c r="O114">
        <v>1</v>
      </c>
      <c r="P114">
        <v>1</v>
      </c>
      <c r="Q114">
        <v>60.2</v>
      </c>
      <c r="R114">
        <v>56</v>
      </c>
      <c r="S114">
        <v>44</v>
      </c>
      <c r="T114">
        <v>39</v>
      </c>
      <c r="U114">
        <v>34</v>
      </c>
      <c r="V114">
        <v>72</v>
      </c>
      <c r="W114">
        <v>6</v>
      </c>
      <c r="X114" s="2">
        <v>0.246</v>
      </c>
    </row>
    <row r="115" spans="1:24" x14ac:dyDescent="0.25">
      <c r="A115" t="str">
        <f t="shared" si="5"/>
        <v/>
      </c>
      <c r="B115" t="str">
        <f t="shared" si="3"/>
        <v/>
      </c>
      <c r="C115" t="str">
        <f t="shared" si="4"/>
        <v/>
      </c>
      <c r="D115">
        <v>2026</v>
      </c>
      <c r="E115" t="s">
        <v>7413</v>
      </c>
      <c r="F115" t="s">
        <v>146</v>
      </c>
      <c r="G115" t="s">
        <v>24</v>
      </c>
      <c r="H115" t="s">
        <v>64</v>
      </c>
      <c r="I115">
        <v>0</v>
      </c>
      <c r="J115">
        <v>0</v>
      </c>
      <c r="K115" s="29">
        <v>0</v>
      </c>
      <c r="L115">
        <v>4</v>
      </c>
      <c r="M115">
        <v>0</v>
      </c>
      <c r="N115">
        <v>0</v>
      </c>
      <c r="O115">
        <v>0</v>
      </c>
      <c r="P115">
        <v>0</v>
      </c>
      <c r="Q115">
        <v>1.1000000000000001</v>
      </c>
      <c r="R115">
        <v>1</v>
      </c>
      <c r="S115">
        <v>0</v>
      </c>
      <c r="T115">
        <v>0</v>
      </c>
      <c r="U115">
        <v>2</v>
      </c>
      <c r="V115">
        <v>1</v>
      </c>
      <c r="W115">
        <v>3</v>
      </c>
      <c r="X115" s="2">
        <v>0.2</v>
      </c>
    </row>
    <row r="116" spans="1:24" x14ac:dyDescent="0.25">
      <c r="A116" t="str">
        <f t="shared" si="5"/>
        <v/>
      </c>
      <c r="B116" t="str">
        <f t="shared" si="3"/>
        <v/>
      </c>
      <c r="C116" t="str">
        <f t="shared" si="4"/>
        <v/>
      </c>
      <c r="D116">
        <v>2026</v>
      </c>
      <c r="E116" t="s">
        <v>7414</v>
      </c>
      <c r="F116" t="s">
        <v>146</v>
      </c>
      <c r="G116" t="s">
        <v>37</v>
      </c>
      <c r="H116" t="s">
        <v>64</v>
      </c>
      <c r="I116">
        <v>0</v>
      </c>
      <c r="J116">
        <v>0</v>
      </c>
      <c r="K116" s="29">
        <v>1.8</v>
      </c>
      <c r="L116">
        <v>18</v>
      </c>
      <c r="M116">
        <v>0</v>
      </c>
      <c r="N116">
        <v>0</v>
      </c>
      <c r="O116">
        <v>0</v>
      </c>
      <c r="P116">
        <v>0</v>
      </c>
      <c r="Q116">
        <v>20</v>
      </c>
      <c r="R116">
        <v>16</v>
      </c>
      <c r="S116">
        <v>8</v>
      </c>
      <c r="T116">
        <v>4</v>
      </c>
      <c r="U116">
        <v>15</v>
      </c>
      <c r="V116">
        <v>19</v>
      </c>
      <c r="W116">
        <v>4</v>
      </c>
      <c r="X116" s="2">
        <v>0.219</v>
      </c>
    </row>
    <row r="117" spans="1:24" x14ac:dyDescent="0.25">
      <c r="A117">
        <f t="shared" si="5"/>
        <v>1</v>
      </c>
      <c r="B117" t="str">
        <f t="shared" si="3"/>
        <v/>
      </c>
      <c r="C117" t="str">
        <f t="shared" si="4"/>
        <v/>
      </c>
      <c r="D117">
        <v>2026</v>
      </c>
      <c r="E117" t="s">
        <v>7415</v>
      </c>
      <c r="F117" t="s">
        <v>146</v>
      </c>
      <c r="G117" t="s">
        <v>29</v>
      </c>
      <c r="H117" t="s">
        <v>64</v>
      </c>
      <c r="I117">
        <v>2</v>
      </c>
      <c r="J117">
        <v>0</v>
      </c>
      <c r="K117" s="29">
        <v>3.1</v>
      </c>
      <c r="L117">
        <v>16</v>
      </c>
      <c r="M117">
        <v>0</v>
      </c>
      <c r="N117">
        <v>0</v>
      </c>
      <c r="O117">
        <v>0</v>
      </c>
      <c r="P117">
        <v>2</v>
      </c>
      <c r="Q117">
        <v>29</v>
      </c>
      <c r="R117">
        <v>24</v>
      </c>
      <c r="S117">
        <v>13</v>
      </c>
      <c r="T117">
        <v>10</v>
      </c>
      <c r="U117">
        <v>11</v>
      </c>
      <c r="V117">
        <v>32</v>
      </c>
      <c r="W117">
        <v>5</v>
      </c>
      <c r="X117" s="2">
        <v>0.218</v>
      </c>
    </row>
    <row r="118" spans="1:24" x14ac:dyDescent="0.25">
      <c r="A118" t="str">
        <f t="shared" si="5"/>
        <v/>
      </c>
      <c r="B118" t="str">
        <f t="shared" si="3"/>
        <v/>
      </c>
      <c r="C118" t="str">
        <f t="shared" si="4"/>
        <v/>
      </c>
      <c r="D118">
        <v>2026</v>
      </c>
      <c r="E118" t="s">
        <v>7416</v>
      </c>
      <c r="F118" t="s">
        <v>146</v>
      </c>
      <c r="G118" t="s">
        <v>47</v>
      </c>
      <c r="H118" t="s">
        <v>64</v>
      </c>
      <c r="I118">
        <v>1</v>
      </c>
      <c r="J118">
        <v>0</v>
      </c>
      <c r="K118" s="29">
        <v>4</v>
      </c>
      <c r="L118">
        <v>12</v>
      </c>
      <c r="M118">
        <v>0</v>
      </c>
      <c r="N118">
        <v>0</v>
      </c>
      <c r="O118">
        <v>0</v>
      </c>
      <c r="P118">
        <v>0</v>
      </c>
      <c r="Q118">
        <v>9</v>
      </c>
      <c r="R118">
        <v>4</v>
      </c>
      <c r="S118">
        <v>4</v>
      </c>
      <c r="T118">
        <v>4</v>
      </c>
      <c r="U118">
        <v>7</v>
      </c>
      <c r="V118">
        <v>6</v>
      </c>
      <c r="W118">
        <v>7</v>
      </c>
      <c r="X118" s="2">
        <v>0.13800000000000001</v>
      </c>
    </row>
    <row r="119" spans="1:24" x14ac:dyDescent="0.25">
      <c r="A119" t="str">
        <f t="shared" si="5"/>
        <v/>
      </c>
      <c r="B119" t="str">
        <f t="shared" si="3"/>
        <v/>
      </c>
      <c r="C119" t="str">
        <f t="shared" si="4"/>
        <v/>
      </c>
      <c r="D119">
        <v>2026</v>
      </c>
      <c r="E119" t="s">
        <v>7417</v>
      </c>
      <c r="F119" t="s">
        <v>146</v>
      </c>
      <c r="G119" t="s">
        <v>47</v>
      </c>
      <c r="H119" t="s">
        <v>64</v>
      </c>
      <c r="I119">
        <v>5</v>
      </c>
      <c r="J119">
        <v>3</v>
      </c>
      <c r="K119" s="29">
        <v>5.25</v>
      </c>
      <c r="L119">
        <v>24</v>
      </c>
      <c r="M119">
        <v>1</v>
      </c>
      <c r="N119">
        <v>0</v>
      </c>
      <c r="O119">
        <v>0</v>
      </c>
      <c r="P119">
        <v>3</v>
      </c>
      <c r="Q119">
        <v>48</v>
      </c>
      <c r="R119">
        <v>56</v>
      </c>
      <c r="S119">
        <v>30</v>
      </c>
      <c r="T119">
        <v>28</v>
      </c>
      <c r="U119">
        <v>22</v>
      </c>
      <c r="V119">
        <v>51</v>
      </c>
      <c r="W119">
        <v>7</v>
      </c>
      <c r="X119" s="2">
        <v>0.28999999999999998</v>
      </c>
    </row>
    <row r="120" spans="1:24" x14ac:dyDescent="0.25">
      <c r="A120" t="str">
        <f t="shared" si="5"/>
        <v/>
      </c>
      <c r="B120" t="str">
        <f t="shared" si="3"/>
        <v/>
      </c>
      <c r="C120" t="str">
        <f t="shared" si="4"/>
        <v/>
      </c>
      <c r="D120">
        <v>2026</v>
      </c>
      <c r="E120" t="s">
        <v>7418</v>
      </c>
      <c r="F120" t="s">
        <v>146</v>
      </c>
      <c r="G120" t="s">
        <v>47</v>
      </c>
      <c r="H120" t="s">
        <v>64</v>
      </c>
      <c r="I120">
        <v>2</v>
      </c>
      <c r="J120">
        <v>2</v>
      </c>
      <c r="K120" s="29">
        <v>5.27</v>
      </c>
      <c r="L120">
        <v>17</v>
      </c>
      <c r="M120">
        <v>0</v>
      </c>
      <c r="N120">
        <v>0</v>
      </c>
      <c r="O120">
        <v>0</v>
      </c>
      <c r="P120">
        <v>1</v>
      </c>
      <c r="Q120">
        <v>13.2</v>
      </c>
      <c r="R120">
        <v>15</v>
      </c>
      <c r="S120">
        <v>8</v>
      </c>
      <c r="T120">
        <v>8</v>
      </c>
      <c r="U120">
        <v>8</v>
      </c>
      <c r="V120">
        <v>12</v>
      </c>
      <c r="W120">
        <v>5</v>
      </c>
      <c r="X120" s="2">
        <v>0.3</v>
      </c>
    </row>
    <row r="121" spans="1:24" x14ac:dyDescent="0.25">
      <c r="A121" t="str">
        <f t="shared" si="5"/>
        <v/>
      </c>
      <c r="B121" t="str">
        <f t="shared" si="3"/>
        <v/>
      </c>
      <c r="C121" t="str">
        <f t="shared" si="4"/>
        <v/>
      </c>
      <c r="D121">
        <v>2026</v>
      </c>
      <c r="E121" t="s">
        <v>162</v>
      </c>
      <c r="F121" t="s">
        <v>146</v>
      </c>
      <c r="G121" t="s">
        <v>24</v>
      </c>
      <c r="H121" t="s">
        <v>64</v>
      </c>
      <c r="I121">
        <v>1</v>
      </c>
      <c r="J121">
        <v>0</v>
      </c>
      <c r="K121" s="29">
        <v>6.57</v>
      </c>
      <c r="L121">
        <v>20</v>
      </c>
      <c r="M121">
        <v>1</v>
      </c>
      <c r="N121">
        <v>0</v>
      </c>
      <c r="O121">
        <v>0</v>
      </c>
      <c r="P121">
        <v>1</v>
      </c>
      <c r="Q121">
        <v>24.2</v>
      </c>
      <c r="R121">
        <v>31</v>
      </c>
      <c r="S121">
        <v>22</v>
      </c>
      <c r="T121">
        <v>18</v>
      </c>
      <c r="U121">
        <v>9</v>
      </c>
      <c r="V121">
        <v>19</v>
      </c>
      <c r="W121">
        <v>13</v>
      </c>
      <c r="X121" s="2">
        <v>0.316</v>
      </c>
    </row>
    <row r="122" spans="1:24" x14ac:dyDescent="0.25">
      <c r="A122" t="str">
        <f t="shared" si="5"/>
        <v/>
      </c>
      <c r="B122" t="str">
        <f t="shared" si="3"/>
        <v/>
      </c>
      <c r="C122" t="str">
        <f t="shared" si="4"/>
        <v/>
      </c>
      <c r="D122">
        <v>2026</v>
      </c>
      <c r="E122" t="s">
        <v>7419</v>
      </c>
      <c r="F122" t="s">
        <v>146</v>
      </c>
      <c r="G122" t="s">
        <v>24</v>
      </c>
      <c r="H122" t="s">
        <v>64</v>
      </c>
      <c r="I122">
        <v>1</v>
      </c>
      <c r="J122">
        <v>0</v>
      </c>
      <c r="K122" s="29">
        <v>6.64</v>
      </c>
      <c r="L122">
        <v>22</v>
      </c>
      <c r="M122">
        <v>4</v>
      </c>
      <c r="N122">
        <v>0</v>
      </c>
      <c r="O122">
        <v>0</v>
      </c>
      <c r="P122">
        <v>3</v>
      </c>
      <c r="Q122">
        <v>42</v>
      </c>
      <c r="R122">
        <v>61</v>
      </c>
      <c r="S122">
        <v>40</v>
      </c>
      <c r="T122">
        <v>31</v>
      </c>
      <c r="U122">
        <v>23</v>
      </c>
      <c r="V122">
        <v>36</v>
      </c>
      <c r="W122">
        <v>6</v>
      </c>
      <c r="X122" s="2">
        <v>0.34499999999999997</v>
      </c>
    </row>
    <row r="123" spans="1:24" x14ac:dyDescent="0.25">
      <c r="A123" t="str">
        <f t="shared" si="5"/>
        <v/>
      </c>
      <c r="B123" t="str">
        <f t="shared" si="3"/>
        <v/>
      </c>
      <c r="C123" t="str">
        <f t="shared" si="4"/>
        <v/>
      </c>
      <c r="D123">
        <v>2026</v>
      </c>
      <c r="E123" t="s">
        <v>7420</v>
      </c>
      <c r="F123" t="s">
        <v>146</v>
      </c>
      <c r="G123" t="s">
        <v>24</v>
      </c>
      <c r="H123" t="s">
        <v>64</v>
      </c>
      <c r="I123">
        <v>1</v>
      </c>
      <c r="J123">
        <v>5</v>
      </c>
      <c r="K123" s="29">
        <v>6.75</v>
      </c>
      <c r="L123">
        <v>11</v>
      </c>
      <c r="M123">
        <v>9</v>
      </c>
      <c r="N123">
        <v>0</v>
      </c>
      <c r="O123">
        <v>0</v>
      </c>
      <c r="P123">
        <v>1</v>
      </c>
      <c r="Q123">
        <v>45.1</v>
      </c>
      <c r="R123">
        <v>56</v>
      </c>
      <c r="S123">
        <v>41</v>
      </c>
      <c r="T123">
        <v>34</v>
      </c>
      <c r="U123">
        <v>21</v>
      </c>
      <c r="V123">
        <v>36</v>
      </c>
      <c r="W123">
        <v>12</v>
      </c>
      <c r="X123" s="2">
        <v>0.30599999999999999</v>
      </c>
    </row>
    <row r="124" spans="1:24" x14ac:dyDescent="0.25">
      <c r="A124" t="str">
        <f t="shared" si="5"/>
        <v/>
      </c>
      <c r="B124" t="str">
        <f t="shared" si="3"/>
        <v/>
      </c>
      <c r="C124">
        <f t="shared" si="4"/>
        <v>1</v>
      </c>
      <c r="D124">
        <v>2026</v>
      </c>
      <c r="E124" t="s">
        <v>6950</v>
      </c>
      <c r="F124" t="s">
        <v>146</v>
      </c>
      <c r="G124" t="s">
        <v>47</v>
      </c>
      <c r="H124" t="s">
        <v>64</v>
      </c>
      <c r="I124">
        <v>1</v>
      </c>
      <c r="J124">
        <v>1</v>
      </c>
      <c r="K124" s="29">
        <v>7.15</v>
      </c>
      <c r="L124">
        <v>13</v>
      </c>
      <c r="M124">
        <v>3</v>
      </c>
      <c r="N124">
        <v>0</v>
      </c>
      <c r="O124">
        <v>0</v>
      </c>
      <c r="P124">
        <v>0</v>
      </c>
      <c r="Q124">
        <v>22.2</v>
      </c>
      <c r="R124">
        <v>17</v>
      </c>
      <c r="S124">
        <v>19</v>
      </c>
      <c r="T124">
        <v>18</v>
      </c>
      <c r="U124">
        <v>15</v>
      </c>
      <c r="V124">
        <v>18</v>
      </c>
      <c r="W124">
        <v>6</v>
      </c>
      <c r="X124" s="2">
        <v>0.224</v>
      </c>
    </row>
    <row r="125" spans="1:24" x14ac:dyDescent="0.25">
      <c r="A125" t="str">
        <f t="shared" si="5"/>
        <v/>
      </c>
      <c r="B125" t="str">
        <f t="shared" si="3"/>
        <v/>
      </c>
      <c r="C125" t="str">
        <f t="shared" si="4"/>
        <v/>
      </c>
      <c r="D125">
        <v>2026</v>
      </c>
      <c r="E125" t="s">
        <v>7421</v>
      </c>
      <c r="F125" t="s">
        <v>146</v>
      </c>
      <c r="G125" t="s">
        <v>24</v>
      </c>
      <c r="H125" t="s">
        <v>64</v>
      </c>
      <c r="I125">
        <v>1</v>
      </c>
      <c r="J125">
        <v>0</v>
      </c>
      <c r="K125" s="29">
        <v>7.59</v>
      </c>
      <c r="L125">
        <v>5</v>
      </c>
      <c r="M125">
        <v>0</v>
      </c>
      <c r="N125">
        <v>0</v>
      </c>
      <c r="O125">
        <v>0</v>
      </c>
      <c r="P125">
        <v>0</v>
      </c>
      <c r="Q125">
        <v>10.199999999999999</v>
      </c>
      <c r="R125">
        <v>16</v>
      </c>
      <c r="S125">
        <v>9</v>
      </c>
      <c r="T125">
        <v>9</v>
      </c>
      <c r="U125">
        <v>2</v>
      </c>
      <c r="V125">
        <v>7</v>
      </c>
      <c r="W125">
        <v>1</v>
      </c>
      <c r="X125" s="2">
        <v>0.35599999999999998</v>
      </c>
    </row>
    <row r="126" spans="1:24" x14ac:dyDescent="0.25">
      <c r="A126" t="str">
        <f t="shared" si="5"/>
        <v/>
      </c>
      <c r="B126" t="str">
        <f t="shared" si="3"/>
        <v/>
      </c>
      <c r="C126" t="str">
        <f t="shared" si="4"/>
        <v/>
      </c>
      <c r="D126">
        <v>2026</v>
      </c>
      <c r="E126" t="s">
        <v>7422</v>
      </c>
      <c r="F126" t="s">
        <v>146</v>
      </c>
      <c r="G126" t="s">
        <v>47</v>
      </c>
      <c r="H126" t="s">
        <v>64</v>
      </c>
      <c r="I126">
        <v>0</v>
      </c>
      <c r="J126">
        <v>1</v>
      </c>
      <c r="K126" s="29">
        <v>7.71</v>
      </c>
      <c r="L126">
        <v>8</v>
      </c>
      <c r="M126">
        <v>0</v>
      </c>
      <c r="N126">
        <v>0</v>
      </c>
      <c r="O126">
        <v>0</v>
      </c>
      <c r="P126">
        <v>0</v>
      </c>
      <c r="Q126">
        <v>2.1</v>
      </c>
      <c r="R126">
        <v>3</v>
      </c>
      <c r="S126">
        <v>2</v>
      </c>
      <c r="T126">
        <v>2</v>
      </c>
      <c r="U126">
        <v>1</v>
      </c>
      <c r="V126">
        <v>0</v>
      </c>
      <c r="W126">
        <v>1</v>
      </c>
      <c r="X126" s="2">
        <v>0.375</v>
      </c>
    </row>
    <row r="127" spans="1:24" x14ac:dyDescent="0.25">
      <c r="A127">
        <f t="shared" si="5"/>
        <v>1</v>
      </c>
      <c r="B127" t="str">
        <f t="shared" si="3"/>
        <v/>
      </c>
      <c r="C127" t="str">
        <f t="shared" si="4"/>
        <v/>
      </c>
      <c r="D127">
        <v>2026</v>
      </c>
      <c r="E127" t="s">
        <v>7423</v>
      </c>
      <c r="F127" t="s">
        <v>146</v>
      </c>
      <c r="G127" t="s">
        <v>29</v>
      </c>
      <c r="H127" t="s">
        <v>64</v>
      </c>
      <c r="I127">
        <v>2</v>
      </c>
      <c r="J127">
        <v>1</v>
      </c>
      <c r="K127" s="29">
        <v>8.3800000000000008</v>
      </c>
      <c r="L127">
        <v>17</v>
      </c>
      <c r="M127">
        <v>2</v>
      </c>
      <c r="N127">
        <v>0</v>
      </c>
      <c r="O127">
        <v>0</v>
      </c>
      <c r="P127">
        <v>0</v>
      </c>
      <c r="Q127">
        <v>19.100000000000001</v>
      </c>
      <c r="R127">
        <v>31</v>
      </c>
      <c r="S127">
        <v>23</v>
      </c>
      <c r="T127">
        <v>18</v>
      </c>
      <c r="U127">
        <v>10</v>
      </c>
      <c r="V127">
        <v>18</v>
      </c>
      <c r="W127">
        <v>3</v>
      </c>
      <c r="X127" s="2">
        <v>0.36499999999999999</v>
      </c>
    </row>
    <row r="128" spans="1:24" x14ac:dyDescent="0.25">
      <c r="A128" t="str">
        <f t="shared" si="5"/>
        <v/>
      </c>
      <c r="B128" t="str">
        <f t="shared" si="3"/>
        <v/>
      </c>
      <c r="C128" t="str">
        <f t="shared" si="4"/>
        <v/>
      </c>
      <c r="D128">
        <v>2026</v>
      </c>
      <c r="E128" t="s">
        <v>7424</v>
      </c>
      <c r="F128" t="s">
        <v>146</v>
      </c>
      <c r="G128" t="s">
        <v>24</v>
      </c>
      <c r="H128" t="s">
        <v>64</v>
      </c>
      <c r="I128">
        <v>1</v>
      </c>
      <c r="J128">
        <v>0</v>
      </c>
      <c r="K128" s="29">
        <v>10.66</v>
      </c>
      <c r="L128">
        <v>13</v>
      </c>
      <c r="M128">
        <v>0</v>
      </c>
      <c r="N128">
        <v>0</v>
      </c>
      <c r="O128">
        <v>0</v>
      </c>
      <c r="P128">
        <v>0</v>
      </c>
      <c r="Q128">
        <v>12.2</v>
      </c>
      <c r="R128">
        <v>19</v>
      </c>
      <c r="S128">
        <v>19</v>
      </c>
      <c r="T128">
        <v>15</v>
      </c>
      <c r="U128">
        <v>15</v>
      </c>
      <c r="V128">
        <v>16</v>
      </c>
      <c r="W128">
        <v>4</v>
      </c>
      <c r="X128" s="2">
        <v>0.34499999999999997</v>
      </c>
    </row>
    <row r="129" spans="1:24" x14ac:dyDescent="0.25">
      <c r="A129" t="str">
        <f t="shared" si="5"/>
        <v/>
      </c>
      <c r="B129" t="str">
        <f t="shared" si="3"/>
        <v/>
      </c>
      <c r="C129">
        <f t="shared" si="4"/>
        <v>1</v>
      </c>
      <c r="D129">
        <v>2026</v>
      </c>
      <c r="E129" t="s">
        <v>6813</v>
      </c>
      <c r="F129" t="s">
        <v>146</v>
      </c>
      <c r="G129" t="s">
        <v>37</v>
      </c>
      <c r="H129" t="s">
        <v>64</v>
      </c>
      <c r="I129">
        <v>2</v>
      </c>
      <c r="J129">
        <v>0</v>
      </c>
      <c r="K129" s="29">
        <v>12.69</v>
      </c>
      <c r="L129">
        <v>14</v>
      </c>
      <c r="M129">
        <v>7</v>
      </c>
      <c r="N129">
        <v>0</v>
      </c>
      <c r="O129">
        <v>0</v>
      </c>
      <c r="P129">
        <v>0</v>
      </c>
      <c r="Q129">
        <v>27.2</v>
      </c>
      <c r="R129">
        <v>39</v>
      </c>
      <c r="S129">
        <v>41</v>
      </c>
      <c r="T129">
        <v>39</v>
      </c>
      <c r="U129">
        <v>27</v>
      </c>
      <c r="V129">
        <v>33</v>
      </c>
      <c r="W129">
        <v>4</v>
      </c>
      <c r="X129" s="2">
        <v>0.32200000000000001</v>
      </c>
    </row>
    <row r="130" spans="1:24" x14ac:dyDescent="0.25">
      <c r="A130" t="str">
        <f t="shared" si="5"/>
        <v/>
      </c>
      <c r="B130" t="str">
        <f t="shared" ref="B130:B193" si="6">IF(COUNTIFS(Draft_Player,$E130),COUNTIFS(Draft_Player,$E130),"")</f>
        <v/>
      </c>
      <c r="C130">
        <f t="shared" ref="C130:C193" si="7">IF(COUNTIFS(Transfers_Player,$E130),COUNTIFS(Transfers_Player,$E130),"")</f>
        <v>1</v>
      </c>
      <c r="D130">
        <v>2026</v>
      </c>
      <c r="E130" t="s">
        <v>152</v>
      </c>
      <c r="F130" t="s">
        <v>146</v>
      </c>
      <c r="G130" t="s">
        <v>24</v>
      </c>
      <c r="H130" t="s">
        <v>64</v>
      </c>
      <c r="I130">
        <v>0</v>
      </c>
      <c r="J130">
        <v>1</v>
      </c>
      <c r="K130" s="29">
        <v>18</v>
      </c>
      <c r="L130">
        <v>1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2</v>
      </c>
      <c r="S130">
        <v>2</v>
      </c>
      <c r="T130">
        <v>2</v>
      </c>
      <c r="U130">
        <v>1</v>
      </c>
      <c r="V130">
        <v>0</v>
      </c>
      <c r="W130">
        <v>1</v>
      </c>
      <c r="X130" s="2">
        <v>0.66700000000000004</v>
      </c>
    </row>
    <row r="131" spans="1:24" x14ac:dyDescent="0.25">
      <c r="A131" t="str">
        <f t="shared" ref="A131:A194" si="8">IF(OR(G131="SR", G131="GR"), 1, "")</f>
        <v/>
      </c>
      <c r="B131" t="str">
        <f t="shared" si="6"/>
        <v/>
      </c>
      <c r="C131">
        <f t="shared" si="7"/>
        <v>1</v>
      </c>
      <c r="D131">
        <v>2026</v>
      </c>
      <c r="E131" t="s">
        <v>6938</v>
      </c>
      <c r="F131" t="s">
        <v>146</v>
      </c>
      <c r="G131" t="s">
        <v>24</v>
      </c>
      <c r="H131" t="s">
        <v>64</v>
      </c>
      <c r="I131">
        <v>1</v>
      </c>
      <c r="J131">
        <v>1</v>
      </c>
      <c r="K131" s="29">
        <v>19.8</v>
      </c>
      <c r="L131">
        <v>7</v>
      </c>
      <c r="M131">
        <v>1</v>
      </c>
      <c r="N131">
        <v>0</v>
      </c>
      <c r="O131">
        <v>0</v>
      </c>
      <c r="P131">
        <v>0</v>
      </c>
      <c r="Q131">
        <v>5</v>
      </c>
      <c r="R131">
        <v>10</v>
      </c>
      <c r="S131">
        <v>11</v>
      </c>
      <c r="T131">
        <v>11</v>
      </c>
      <c r="U131">
        <v>6</v>
      </c>
      <c r="V131">
        <v>6</v>
      </c>
      <c r="W131">
        <v>2</v>
      </c>
      <c r="X131" s="2">
        <v>0.435</v>
      </c>
    </row>
    <row r="132" spans="1:24" x14ac:dyDescent="0.25">
      <c r="A132">
        <f t="shared" si="8"/>
        <v>1</v>
      </c>
      <c r="B132" t="str">
        <f t="shared" si="6"/>
        <v/>
      </c>
      <c r="C132" t="str">
        <f t="shared" si="7"/>
        <v/>
      </c>
      <c r="D132">
        <v>2026</v>
      </c>
      <c r="E132" t="s">
        <v>7425</v>
      </c>
      <c r="F132" t="s">
        <v>146</v>
      </c>
      <c r="G132" t="s">
        <v>29</v>
      </c>
      <c r="H132" t="s">
        <v>64</v>
      </c>
      <c r="I132">
        <v>0</v>
      </c>
      <c r="J132">
        <v>0</v>
      </c>
      <c r="K132" s="29">
        <v>27</v>
      </c>
      <c r="L132">
        <v>8</v>
      </c>
      <c r="M132">
        <v>0</v>
      </c>
      <c r="N132">
        <v>0</v>
      </c>
      <c r="O132">
        <v>0</v>
      </c>
      <c r="P132">
        <v>0</v>
      </c>
      <c r="Q132">
        <v>4.2</v>
      </c>
      <c r="R132">
        <v>12</v>
      </c>
      <c r="S132">
        <v>15</v>
      </c>
      <c r="T132">
        <v>14</v>
      </c>
      <c r="U132">
        <v>5</v>
      </c>
      <c r="V132">
        <v>5</v>
      </c>
      <c r="W132">
        <v>4</v>
      </c>
      <c r="X132" s="2">
        <v>0.44400000000000001</v>
      </c>
    </row>
    <row r="133" spans="1:24" x14ac:dyDescent="0.25">
      <c r="A133" t="str">
        <f t="shared" si="8"/>
        <v/>
      </c>
      <c r="B133" t="str">
        <f t="shared" si="6"/>
        <v/>
      </c>
      <c r="C133" t="str">
        <f t="shared" si="7"/>
        <v/>
      </c>
      <c r="D133">
        <v>2026</v>
      </c>
      <c r="E133" t="s">
        <v>177</v>
      </c>
      <c r="F133" t="s">
        <v>166</v>
      </c>
      <c r="G133" t="s">
        <v>24</v>
      </c>
      <c r="H133" t="s">
        <v>64</v>
      </c>
      <c r="I133">
        <v>3</v>
      </c>
      <c r="J133">
        <v>6</v>
      </c>
      <c r="K133" s="29">
        <v>5.38</v>
      </c>
      <c r="L133">
        <v>14</v>
      </c>
      <c r="M133">
        <v>14</v>
      </c>
      <c r="N133">
        <v>1</v>
      </c>
      <c r="O133">
        <v>0</v>
      </c>
      <c r="P133">
        <v>0</v>
      </c>
      <c r="Q133">
        <v>80.099999999999994</v>
      </c>
      <c r="R133">
        <v>75</v>
      </c>
      <c r="S133">
        <v>50</v>
      </c>
      <c r="T133">
        <v>48</v>
      </c>
      <c r="U133">
        <v>23</v>
      </c>
      <c r="V133">
        <v>81</v>
      </c>
      <c r="W133">
        <v>5</v>
      </c>
      <c r="X133" s="2">
        <v>0.248</v>
      </c>
    </row>
    <row r="134" spans="1:24" x14ac:dyDescent="0.25">
      <c r="A134" t="str">
        <f t="shared" si="8"/>
        <v/>
      </c>
      <c r="B134" t="str">
        <f t="shared" si="6"/>
        <v/>
      </c>
      <c r="C134" t="str">
        <f t="shared" si="7"/>
        <v/>
      </c>
      <c r="D134">
        <v>2026</v>
      </c>
      <c r="E134" t="s">
        <v>7426</v>
      </c>
      <c r="F134" t="s">
        <v>166</v>
      </c>
      <c r="G134" t="s">
        <v>24</v>
      </c>
      <c r="H134" t="s">
        <v>64</v>
      </c>
      <c r="I134">
        <v>6</v>
      </c>
      <c r="J134">
        <v>4</v>
      </c>
      <c r="K134" s="29">
        <v>5.4</v>
      </c>
      <c r="L134">
        <v>13</v>
      </c>
      <c r="M134">
        <v>13</v>
      </c>
      <c r="N134">
        <v>0</v>
      </c>
      <c r="O134">
        <v>0</v>
      </c>
      <c r="P134">
        <v>0</v>
      </c>
      <c r="Q134">
        <v>68.099999999999994</v>
      </c>
      <c r="R134">
        <v>80</v>
      </c>
      <c r="S134">
        <v>49</v>
      </c>
      <c r="T134">
        <v>41</v>
      </c>
      <c r="U134">
        <v>19</v>
      </c>
      <c r="V134">
        <v>60</v>
      </c>
      <c r="W134">
        <v>5</v>
      </c>
      <c r="X134" s="2">
        <v>0.28799999999999998</v>
      </c>
    </row>
    <row r="135" spans="1:24" x14ac:dyDescent="0.25">
      <c r="A135" t="str">
        <f t="shared" si="8"/>
        <v/>
      </c>
      <c r="B135" t="str">
        <f t="shared" si="6"/>
        <v/>
      </c>
      <c r="C135" t="str">
        <f t="shared" si="7"/>
        <v/>
      </c>
      <c r="D135">
        <v>2026</v>
      </c>
      <c r="E135" t="s">
        <v>7427</v>
      </c>
      <c r="F135" t="s">
        <v>166</v>
      </c>
      <c r="G135" t="s">
        <v>37</v>
      </c>
      <c r="H135" t="s">
        <v>64</v>
      </c>
      <c r="I135">
        <v>3</v>
      </c>
      <c r="J135">
        <v>4</v>
      </c>
      <c r="K135" s="29">
        <v>6.29</v>
      </c>
      <c r="L135">
        <v>17</v>
      </c>
      <c r="M135">
        <v>13</v>
      </c>
      <c r="N135">
        <v>0</v>
      </c>
      <c r="O135">
        <v>0</v>
      </c>
      <c r="P135">
        <v>0</v>
      </c>
      <c r="Q135">
        <v>63</v>
      </c>
      <c r="R135">
        <v>72</v>
      </c>
      <c r="S135">
        <v>48</v>
      </c>
      <c r="T135">
        <v>44</v>
      </c>
      <c r="U135">
        <v>25</v>
      </c>
      <c r="V135">
        <v>33</v>
      </c>
      <c r="W135">
        <v>16</v>
      </c>
      <c r="X135" s="2">
        <v>0.29399999999999998</v>
      </c>
    </row>
    <row r="136" spans="1:24" x14ac:dyDescent="0.25">
      <c r="A136" t="str">
        <f t="shared" si="8"/>
        <v/>
      </c>
      <c r="B136" t="str">
        <f t="shared" si="6"/>
        <v/>
      </c>
      <c r="C136" t="str">
        <f t="shared" si="7"/>
        <v/>
      </c>
      <c r="D136">
        <v>2026</v>
      </c>
      <c r="E136" t="s">
        <v>7428</v>
      </c>
      <c r="F136" t="s">
        <v>166</v>
      </c>
      <c r="G136" t="s">
        <v>24</v>
      </c>
      <c r="H136" t="s">
        <v>64</v>
      </c>
      <c r="I136">
        <v>0</v>
      </c>
      <c r="J136">
        <v>0</v>
      </c>
      <c r="K136" s="29">
        <v>4.5</v>
      </c>
      <c r="L136">
        <v>1</v>
      </c>
      <c r="M136">
        <v>0</v>
      </c>
      <c r="N136">
        <v>0</v>
      </c>
      <c r="O136">
        <v>0</v>
      </c>
      <c r="P136">
        <v>0</v>
      </c>
      <c r="Q136">
        <v>2</v>
      </c>
      <c r="R136">
        <v>1</v>
      </c>
      <c r="S136">
        <v>1</v>
      </c>
      <c r="T136">
        <v>1</v>
      </c>
      <c r="U136">
        <v>3</v>
      </c>
      <c r="V136">
        <v>2</v>
      </c>
      <c r="W136">
        <v>2</v>
      </c>
      <c r="X136" s="2">
        <v>0.16700000000000001</v>
      </c>
    </row>
    <row r="137" spans="1:24" x14ac:dyDescent="0.25">
      <c r="A137">
        <f t="shared" si="8"/>
        <v>1</v>
      </c>
      <c r="B137" t="str">
        <f t="shared" si="6"/>
        <v/>
      </c>
      <c r="C137">
        <f t="shared" si="7"/>
        <v>1</v>
      </c>
      <c r="D137">
        <v>2026</v>
      </c>
      <c r="E137" t="s">
        <v>5831</v>
      </c>
      <c r="F137" t="s">
        <v>166</v>
      </c>
      <c r="G137" t="s">
        <v>29</v>
      </c>
      <c r="H137" t="s">
        <v>64</v>
      </c>
      <c r="I137">
        <v>2</v>
      </c>
      <c r="J137">
        <v>1</v>
      </c>
      <c r="K137" s="29">
        <v>4.8099999999999996</v>
      </c>
      <c r="L137">
        <v>23</v>
      </c>
      <c r="M137">
        <v>0</v>
      </c>
      <c r="N137">
        <v>0</v>
      </c>
      <c r="O137">
        <v>0</v>
      </c>
      <c r="P137">
        <v>6</v>
      </c>
      <c r="Q137">
        <v>24.1</v>
      </c>
      <c r="R137">
        <v>23</v>
      </c>
      <c r="S137">
        <v>17</v>
      </c>
      <c r="T137">
        <v>13</v>
      </c>
      <c r="U137">
        <v>15</v>
      </c>
      <c r="V137">
        <v>25</v>
      </c>
      <c r="W137">
        <v>6</v>
      </c>
      <c r="X137" s="2">
        <v>0.25600000000000001</v>
      </c>
    </row>
    <row r="138" spans="1:24" x14ac:dyDescent="0.25">
      <c r="A138" t="str">
        <f t="shared" si="8"/>
        <v/>
      </c>
      <c r="B138" t="str">
        <f t="shared" si="6"/>
        <v/>
      </c>
      <c r="C138" t="str">
        <f t="shared" si="7"/>
        <v/>
      </c>
      <c r="D138">
        <v>2026</v>
      </c>
      <c r="E138" t="s">
        <v>7429</v>
      </c>
      <c r="F138" t="s">
        <v>166</v>
      </c>
      <c r="G138" t="s">
        <v>47</v>
      </c>
      <c r="H138" t="s">
        <v>64</v>
      </c>
      <c r="I138">
        <v>2</v>
      </c>
      <c r="J138">
        <v>5</v>
      </c>
      <c r="K138" s="29">
        <v>4.91</v>
      </c>
      <c r="L138">
        <v>21</v>
      </c>
      <c r="M138">
        <v>1</v>
      </c>
      <c r="N138">
        <v>0</v>
      </c>
      <c r="O138">
        <v>0</v>
      </c>
      <c r="P138">
        <v>5</v>
      </c>
      <c r="Q138">
        <v>51.1</v>
      </c>
      <c r="R138">
        <v>48</v>
      </c>
      <c r="S138">
        <v>29</v>
      </c>
      <c r="T138">
        <v>28</v>
      </c>
      <c r="U138">
        <v>25</v>
      </c>
      <c r="V138">
        <v>55</v>
      </c>
      <c r="W138">
        <v>1</v>
      </c>
      <c r="X138" s="2">
        <v>0.249</v>
      </c>
    </row>
    <row r="139" spans="1:24" x14ac:dyDescent="0.25">
      <c r="A139" t="str">
        <f t="shared" si="8"/>
        <v/>
      </c>
      <c r="B139" t="str">
        <f t="shared" si="6"/>
        <v/>
      </c>
      <c r="C139" t="str">
        <f t="shared" si="7"/>
        <v/>
      </c>
      <c r="D139">
        <v>2026</v>
      </c>
      <c r="E139" t="s">
        <v>7430</v>
      </c>
      <c r="F139" t="s">
        <v>166</v>
      </c>
      <c r="G139" t="s">
        <v>47</v>
      </c>
      <c r="H139" t="s">
        <v>64</v>
      </c>
      <c r="I139">
        <v>2</v>
      </c>
      <c r="J139">
        <v>3</v>
      </c>
      <c r="K139" s="29">
        <v>5.31</v>
      </c>
      <c r="L139">
        <v>22</v>
      </c>
      <c r="M139">
        <v>0</v>
      </c>
      <c r="N139">
        <v>0</v>
      </c>
      <c r="O139">
        <v>0</v>
      </c>
      <c r="P139">
        <v>1</v>
      </c>
      <c r="Q139">
        <v>39</v>
      </c>
      <c r="R139">
        <v>44</v>
      </c>
      <c r="S139">
        <v>27</v>
      </c>
      <c r="T139">
        <v>23</v>
      </c>
      <c r="U139">
        <v>20</v>
      </c>
      <c r="V139">
        <v>37</v>
      </c>
      <c r="W139">
        <v>7</v>
      </c>
      <c r="X139" s="2">
        <v>0.29299999999999998</v>
      </c>
    </row>
    <row r="140" spans="1:24" x14ac:dyDescent="0.25">
      <c r="A140">
        <f t="shared" si="8"/>
        <v>1</v>
      </c>
      <c r="B140" t="str">
        <f t="shared" si="6"/>
        <v/>
      </c>
      <c r="C140" t="str">
        <f t="shared" si="7"/>
        <v/>
      </c>
      <c r="D140">
        <v>2026</v>
      </c>
      <c r="E140" t="s">
        <v>7431</v>
      </c>
      <c r="F140" t="s">
        <v>166</v>
      </c>
      <c r="G140" t="s">
        <v>32</v>
      </c>
      <c r="H140" t="s">
        <v>64</v>
      </c>
      <c r="I140">
        <v>5</v>
      </c>
      <c r="J140">
        <v>5</v>
      </c>
      <c r="K140" s="29">
        <v>5.84</v>
      </c>
      <c r="L140">
        <v>24</v>
      </c>
      <c r="M140">
        <v>4</v>
      </c>
      <c r="N140">
        <v>0</v>
      </c>
      <c r="O140">
        <v>0</v>
      </c>
      <c r="P140">
        <v>0</v>
      </c>
      <c r="Q140">
        <v>49.1</v>
      </c>
      <c r="R140">
        <v>45</v>
      </c>
      <c r="S140">
        <v>36</v>
      </c>
      <c r="T140">
        <v>32</v>
      </c>
      <c r="U140">
        <v>27</v>
      </c>
      <c r="V140">
        <v>51</v>
      </c>
      <c r="W140">
        <v>14</v>
      </c>
      <c r="X140" s="2">
        <v>0.24299999999999999</v>
      </c>
    </row>
    <row r="141" spans="1:24" x14ac:dyDescent="0.25">
      <c r="A141" t="str">
        <f t="shared" si="8"/>
        <v/>
      </c>
      <c r="B141" t="str">
        <f t="shared" si="6"/>
        <v/>
      </c>
      <c r="C141" t="str">
        <f t="shared" si="7"/>
        <v/>
      </c>
      <c r="D141">
        <v>2026</v>
      </c>
      <c r="E141" t="s">
        <v>7432</v>
      </c>
      <c r="F141" t="s">
        <v>166</v>
      </c>
      <c r="G141" t="s">
        <v>47</v>
      </c>
      <c r="H141" t="s">
        <v>64</v>
      </c>
      <c r="I141">
        <v>0</v>
      </c>
      <c r="J141">
        <v>0</v>
      </c>
      <c r="K141" s="29">
        <v>7.36</v>
      </c>
      <c r="L141">
        <v>10</v>
      </c>
      <c r="M141">
        <v>0</v>
      </c>
      <c r="N141">
        <v>0</v>
      </c>
      <c r="O141">
        <v>0</v>
      </c>
      <c r="P141">
        <v>1</v>
      </c>
      <c r="Q141">
        <v>11</v>
      </c>
      <c r="R141">
        <v>15</v>
      </c>
      <c r="S141">
        <v>10</v>
      </c>
      <c r="T141">
        <v>9</v>
      </c>
      <c r="U141">
        <v>6</v>
      </c>
      <c r="V141">
        <v>13</v>
      </c>
      <c r="W141">
        <v>2</v>
      </c>
      <c r="X141" s="2">
        <v>0.34100000000000003</v>
      </c>
    </row>
    <row r="142" spans="1:24" x14ac:dyDescent="0.25">
      <c r="A142" t="str">
        <f t="shared" si="8"/>
        <v/>
      </c>
      <c r="B142" t="str">
        <f t="shared" si="6"/>
        <v/>
      </c>
      <c r="C142" t="str">
        <f t="shared" si="7"/>
        <v/>
      </c>
      <c r="D142">
        <v>2026</v>
      </c>
      <c r="E142" t="s">
        <v>7433</v>
      </c>
      <c r="F142" t="s">
        <v>166</v>
      </c>
      <c r="G142" t="s">
        <v>47</v>
      </c>
      <c r="H142" t="s">
        <v>64</v>
      </c>
      <c r="I142">
        <v>0</v>
      </c>
      <c r="J142">
        <v>0</v>
      </c>
      <c r="K142" s="29">
        <v>9.1999999999999993</v>
      </c>
      <c r="L142">
        <v>6</v>
      </c>
      <c r="M142">
        <v>5</v>
      </c>
      <c r="N142">
        <v>0</v>
      </c>
      <c r="O142">
        <v>0</v>
      </c>
      <c r="P142">
        <v>0</v>
      </c>
      <c r="Q142">
        <v>14.2</v>
      </c>
      <c r="R142">
        <v>16</v>
      </c>
      <c r="S142">
        <v>15</v>
      </c>
      <c r="T142">
        <v>15</v>
      </c>
      <c r="U142">
        <v>12</v>
      </c>
      <c r="V142">
        <v>13</v>
      </c>
      <c r="W142">
        <v>0</v>
      </c>
      <c r="X142" s="2">
        <v>0.28100000000000003</v>
      </c>
    </row>
    <row r="143" spans="1:24" x14ac:dyDescent="0.25">
      <c r="A143" t="str">
        <f t="shared" si="8"/>
        <v/>
      </c>
      <c r="B143" t="str">
        <f t="shared" si="6"/>
        <v/>
      </c>
      <c r="C143" t="str">
        <f t="shared" si="7"/>
        <v/>
      </c>
      <c r="D143">
        <v>2026</v>
      </c>
      <c r="E143" t="s">
        <v>7434</v>
      </c>
      <c r="F143" t="s">
        <v>166</v>
      </c>
      <c r="G143" t="s">
        <v>24</v>
      </c>
      <c r="H143" t="s">
        <v>64</v>
      </c>
      <c r="I143">
        <v>1</v>
      </c>
      <c r="J143">
        <v>0</v>
      </c>
      <c r="K143" s="29">
        <v>10.8</v>
      </c>
      <c r="L143">
        <v>9</v>
      </c>
      <c r="M143">
        <v>0</v>
      </c>
      <c r="N143">
        <v>0</v>
      </c>
      <c r="O143">
        <v>0</v>
      </c>
      <c r="P143">
        <v>0</v>
      </c>
      <c r="Q143">
        <v>13.1</v>
      </c>
      <c r="R143">
        <v>24</v>
      </c>
      <c r="S143">
        <v>16</v>
      </c>
      <c r="T143">
        <v>16</v>
      </c>
      <c r="U143">
        <v>11</v>
      </c>
      <c r="V143">
        <v>8</v>
      </c>
      <c r="W143">
        <v>4</v>
      </c>
      <c r="X143" s="2">
        <v>0.41399999999999998</v>
      </c>
    </row>
    <row r="144" spans="1:24" x14ac:dyDescent="0.25">
      <c r="A144">
        <f t="shared" si="8"/>
        <v>1</v>
      </c>
      <c r="B144" t="str">
        <f t="shared" si="6"/>
        <v/>
      </c>
      <c r="C144" t="str">
        <f t="shared" si="7"/>
        <v/>
      </c>
      <c r="D144">
        <v>2026</v>
      </c>
      <c r="E144" t="s">
        <v>7435</v>
      </c>
      <c r="F144" t="s">
        <v>166</v>
      </c>
      <c r="G144" t="s">
        <v>32</v>
      </c>
      <c r="H144" t="s">
        <v>64</v>
      </c>
      <c r="I144">
        <v>0</v>
      </c>
      <c r="J144">
        <v>0</v>
      </c>
      <c r="K144" s="29">
        <v>11</v>
      </c>
      <c r="L144">
        <v>7</v>
      </c>
      <c r="M144">
        <v>2</v>
      </c>
      <c r="N144">
        <v>0</v>
      </c>
      <c r="O144">
        <v>0</v>
      </c>
      <c r="P144">
        <v>0</v>
      </c>
      <c r="Q144">
        <v>9</v>
      </c>
      <c r="R144">
        <v>8</v>
      </c>
      <c r="S144">
        <v>11</v>
      </c>
      <c r="T144">
        <v>11</v>
      </c>
      <c r="U144">
        <v>10</v>
      </c>
      <c r="V144">
        <v>2</v>
      </c>
      <c r="W144">
        <v>9</v>
      </c>
      <c r="X144" s="2">
        <v>0.25</v>
      </c>
    </row>
    <row r="145" spans="1:24" x14ac:dyDescent="0.25">
      <c r="A145">
        <f t="shared" si="8"/>
        <v>1</v>
      </c>
      <c r="B145" t="str">
        <f t="shared" si="6"/>
        <v/>
      </c>
      <c r="C145">
        <f t="shared" si="7"/>
        <v>1</v>
      </c>
      <c r="D145">
        <v>2026</v>
      </c>
      <c r="E145" t="s">
        <v>5850</v>
      </c>
      <c r="F145" t="s">
        <v>166</v>
      </c>
      <c r="G145" t="s">
        <v>29</v>
      </c>
      <c r="H145" t="s">
        <v>64</v>
      </c>
      <c r="I145">
        <v>0</v>
      </c>
      <c r="J145">
        <v>1</v>
      </c>
      <c r="K145" s="29">
        <v>12.23</v>
      </c>
      <c r="L145">
        <v>14</v>
      </c>
      <c r="M145">
        <v>1</v>
      </c>
      <c r="N145">
        <v>0</v>
      </c>
      <c r="O145">
        <v>0</v>
      </c>
      <c r="P145">
        <v>0</v>
      </c>
      <c r="Q145">
        <v>17.2</v>
      </c>
      <c r="R145">
        <v>28</v>
      </c>
      <c r="S145">
        <v>29</v>
      </c>
      <c r="T145">
        <v>24</v>
      </c>
      <c r="U145">
        <v>16</v>
      </c>
      <c r="V145">
        <v>13</v>
      </c>
      <c r="W145">
        <v>6</v>
      </c>
      <c r="X145" s="2">
        <v>0.36399999999999999</v>
      </c>
    </row>
    <row r="146" spans="1:24" x14ac:dyDescent="0.25">
      <c r="A146" t="str">
        <f t="shared" si="8"/>
        <v/>
      </c>
      <c r="B146" t="str">
        <f t="shared" si="6"/>
        <v/>
      </c>
      <c r="C146" t="str">
        <f t="shared" si="7"/>
        <v/>
      </c>
      <c r="D146">
        <v>2026</v>
      </c>
      <c r="E146" t="s">
        <v>7436</v>
      </c>
      <c r="F146" t="s">
        <v>166</v>
      </c>
      <c r="G146" t="s">
        <v>47</v>
      </c>
      <c r="H146" t="s">
        <v>64</v>
      </c>
      <c r="I146">
        <v>1</v>
      </c>
      <c r="J146">
        <v>1</v>
      </c>
      <c r="K146" s="29">
        <v>12.76</v>
      </c>
      <c r="L146">
        <v>15</v>
      </c>
      <c r="M146">
        <v>1</v>
      </c>
      <c r="N146">
        <v>0</v>
      </c>
      <c r="O146">
        <v>0</v>
      </c>
      <c r="P146">
        <v>0</v>
      </c>
      <c r="Q146">
        <v>18.100000000000001</v>
      </c>
      <c r="R146">
        <v>29</v>
      </c>
      <c r="S146">
        <v>28</v>
      </c>
      <c r="T146">
        <v>26</v>
      </c>
      <c r="U146">
        <v>9</v>
      </c>
      <c r="V146">
        <v>12</v>
      </c>
      <c r="W146">
        <v>4</v>
      </c>
      <c r="X146" s="2">
        <v>0.377</v>
      </c>
    </row>
    <row r="147" spans="1:24" x14ac:dyDescent="0.25">
      <c r="A147" t="str">
        <f t="shared" si="8"/>
        <v/>
      </c>
      <c r="B147" t="str">
        <f t="shared" si="6"/>
        <v/>
      </c>
      <c r="C147" t="str">
        <f t="shared" si="7"/>
        <v/>
      </c>
      <c r="D147">
        <v>2026</v>
      </c>
      <c r="E147" t="s">
        <v>7437</v>
      </c>
      <c r="F147" t="s">
        <v>166</v>
      </c>
      <c r="G147" t="s">
        <v>37</v>
      </c>
      <c r="H147" t="s">
        <v>64</v>
      </c>
      <c r="I147">
        <v>0</v>
      </c>
      <c r="J147">
        <v>0</v>
      </c>
      <c r="K147" s="29">
        <v>18</v>
      </c>
      <c r="L147">
        <v>1</v>
      </c>
      <c r="M147">
        <v>0</v>
      </c>
      <c r="N147">
        <v>0</v>
      </c>
      <c r="O147">
        <v>0</v>
      </c>
      <c r="P147">
        <v>0</v>
      </c>
      <c r="Q147">
        <v>1</v>
      </c>
      <c r="R147">
        <v>2</v>
      </c>
      <c r="S147">
        <v>3</v>
      </c>
      <c r="T147">
        <v>2</v>
      </c>
      <c r="U147">
        <v>2</v>
      </c>
      <c r="V147">
        <v>1</v>
      </c>
      <c r="W147">
        <v>1</v>
      </c>
      <c r="X147" s="2">
        <v>0.4</v>
      </c>
    </row>
    <row r="148" spans="1:24" x14ac:dyDescent="0.25">
      <c r="A148">
        <f t="shared" si="8"/>
        <v>1</v>
      </c>
      <c r="B148" t="str">
        <f t="shared" si="6"/>
        <v/>
      </c>
      <c r="C148" t="str">
        <f t="shared" si="7"/>
        <v/>
      </c>
      <c r="D148">
        <v>2026</v>
      </c>
      <c r="E148" t="s">
        <v>7438</v>
      </c>
      <c r="F148" t="s">
        <v>166</v>
      </c>
      <c r="G148" t="s">
        <v>32</v>
      </c>
      <c r="H148" t="s">
        <v>64</v>
      </c>
      <c r="I148">
        <v>0</v>
      </c>
      <c r="J148">
        <v>0</v>
      </c>
      <c r="K148" s="29">
        <v>23.62</v>
      </c>
      <c r="L148">
        <v>5</v>
      </c>
      <c r="M148">
        <v>0</v>
      </c>
      <c r="N148">
        <v>0</v>
      </c>
      <c r="O148">
        <v>0</v>
      </c>
      <c r="P148">
        <v>0</v>
      </c>
      <c r="Q148">
        <v>5.0999999999999996</v>
      </c>
      <c r="R148">
        <v>15</v>
      </c>
      <c r="S148">
        <v>15</v>
      </c>
      <c r="T148">
        <v>14</v>
      </c>
      <c r="U148">
        <v>5</v>
      </c>
      <c r="V148">
        <v>4</v>
      </c>
      <c r="W148">
        <v>1</v>
      </c>
      <c r="X148" s="2">
        <v>0.51700000000000002</v>
      </c>
    </row>
    <row r="149" spans="1:24" x14ac:dyDescent="0.25">
      <c r="A149" t="str">
        <f t="shared" si="8"/>
        <v/>
      </c>
      <c r="B149" t="str">
        <f t="shared" si="6"/>
        <v/>
      </c>
      <c r="C149" t="str">
        <f t="shared" si="7"/>
        <v/>
      </c>
      <c r="D149">
        <v>2026</v>
      </c>
      <c r="E149" t="s">
        <v>181</v>
      </c>
      <c r="F149" t="s">
        <v>166</v>
      </c>
      <c r="G149" t="s">
        <v>24</v>
      </c>
      <c r="H149" t="s">
        <v>64</v>
      </c>
      <c r="I149">
        <v>0</v>
      </c>
      <c r="J149">
        <v>0</v>
      </c>
      <c r="K149" s="29">
        <v>24.3</v>
      </c>
      <c r="L149">
        <v>4</v>
      </c>
      <c r="M149">
        <v>0</v>
      </c>
      <c r="N149">
        <v>0</v>
      </c>
      <c r="O149">
        <v>0</v>
      </c>
      <c r="P149">
        <v>0</v>
      </c>
      <c r="Q149">
        <v>3.1</v>
      </c>
      <c r="R149">
        <v>9</v>
      </c>
      <c r="S149">
        <v>9</v>
      </c>
      <c r="T149">
        <v>9</v>
      </c>
      <c r="U149">
        <v>2</v>
      </c>
      <c r="V149">
        <v>3</v>
      </c>
      <c r="W149">
        <v>1</v>
      </c>
      <c r="X149" s="2">
        <v>0.47399999999999998</v>
      </c>
    </row>
    <row r="150" spans="1:24" x14ac:dyDescent="0.25">
      <c r="A150" t="str">
        <f t="shared" si="8"/>
        <v/>
      </c>
      <c r="B150" t="str">
        <f t="shared" si="6"/>
        <v/>
      </c>
      <c r="C150" t="str">
        <f t="shared" si="7"/>
        <v/>
      </c>
      <c r="D150">
        <v>2026</v>
      </c>
      <c r="E150" t="s">
        <v>7439</v>
      </c>
      <c r="F150" t="s">
        <v>166</v>
      </c>
      <c r="G150" t="s">
        <v>24</v>
      </c>
      <c r="H150" t="s">
        <v>64</v>
      </c>
      <c r="I150">
        <v>0</v>
      </c>
      <c r="J150">
        <v>0</v>
      </c>
      <c r="K150" s="29">
        <v>38.57</v>
      </c>
      <c r="L150">
        <v>2</v>
      </c>
      <c r="M150">
        <v>0</v>
      </c>
      <c r="N150">
        <v>0</v>
      </c>
      <c r="O150">
        <v>0</v>
      </c>
      <c r="P150">
        <v>0</v>
      </c>
      <c r="Q150">
        <v>2.1</v>
      </c>
      <c r="R150">
        <v>6</v>
      </c>
      <c r="S150">
        <v>10</v>
      </c>
      <c r="T150">
        <v>10</v>
      </c>
      <c r="U150">
        <v>8</v>
      </c>
      <c r="V150">
        <v>1</v>
      </c>
      <c r="W150">
        <v>2</v>
      </c>
      <c r="X150" s="2">
        <v>0.46200000000000002</v>
      </c>
    </row>
    <row r="151" spans="1:24" x14ac:dyDescent="0.25">
      <c r="A151" t="str">
        <f t="shared" si="8"/>
        <v/>
      </c>
      <c r="B151" t="str">
        <f t="shared" si="6"/>
        <v/>
      </c>
      <c r="C151" t="str">
        <f t="shared" si="7"/>
        <v/>
      </c>
      <c r="D151">
        <v>2026</v>
      </c>
      <c r="E151" t="s">
        <v>7440</v>
      </c>
      <c r="F151" t="s">
        <v>166</v>
      </c>
      <c r="G151" t="s">
        <v>37</v>
      </c>
      <c r="H151" t="s">
        <v>64</v>
      </c>
      <c r="I151">
        <v>0</v>
      </c>
      <c r="J151">
        <v>0</v>
      </c>
      <c r="K151" s="29">
        <v>45.9</v>
      </c>
      <c r="L151">
        <v>5</v>
      </c>
      <c r="M151">
        <v>1</v>
      </c>
      <c r="N151">
        <v>0</v>
      </c>
      <c r="O151">
        <v>0</v>
      </c>
      <c r="P151">
        <v>0</v>
      </c>
      <c r="Q151">
        <v>3.1</v>
      </c>
      <c r="R151">
        <v>9</v>
      </c>
      <c r="S151">
        <v>17</v>
      </c>
      <c r="T151">
        <v>17</v>
      </c>
      <c r="U151">
        <v>13</v>
      </c>
      <c r="V151">
        <v>5</v>
      </c>
      <c r="W151">
        <v>2</v>
      </c>
      <c r="X151" s="2">
        <v>0.47399999999999998</v>
      </c>
    </row>
    <row r="152" spans="1:24" x14ac:dyDescent="0.25">
      <c r="A152" t="str">
        <f t="shared" si="8"/>
        <v/>
      </c>
      <c r="B152" t="str">
        <f t="shared" si="6"/>
        <v/>
      </c>
      <c r="C152" t="str">
        <f t="shared" si="7"/>
        <v/>
      </c>
      <c r="D152">
        <v>2026</v>
      </c>
      <c r="E152" t="s">
        <v>7441</v>
      </c>
      <c r="F152" t="s">
        <v>166</v>
      </c>
      <c r="G152" t="s">
        <v>37</v>
      </c>
      <c r="H152" t="s">
        <v>64</v>
      </c>
      <c r="I152">
        <v>0</v>
      </c>
      <c r="J152">
        <v>0</v>
      </c>
      <c r="K152" s="29">
        <v>94.5</v>
      </c>
      <c r="L152">
        <v>1</v>
      </c>
      <c r="M152">
        <v>0</v>
      </c>
      <c r="N152">
        <v>0</v>
      </c>
      <c r="O152">
        <v>0</v>
      </c>
      <c r="P152">
        <v>0</v>
      </c>
      <c r="Q152">
        <v>0.2</v>
      </c>
      <c r="R152">
        <v>6</v>
      </c>
      <c r="S152">
        <v>8</v>
      </c>
      <c r="T152">
        <v>7</v>
      </c>
      <c r="U152">
        <v>1</v>
      </c>
      <c r="V152">
        <v>2</v>
      </c>
      <c r="W152">
        <v>3</v>
      </c>
      <c r="X152" s="2">
        <v>0.75</v>
      </c>
    </row>
    <row r="153" spans="1:24" x14ac:dyDescent="0.25">
      <c r="A153" t="str">
        <f t="shared" si="8"/>
        <v/>
      </c>
      <c r="B153" t="str">
        <f t="shared" si="6"/>
        <v/>
      </c>
      <c r="C153" t="str">
        <f t="shared" si="7"/>
        <v/>
      </c>
      <c r="D153">
        <v>2026</v>
      </c>
      <c r="E153" t="s">
        <v>7442</v>
      </c>
      <c r="F153" t="s">
        <v>198</v>
      </c>
      <c r="G153" t="s">
        <v>37</v>
      </c>
      <c r="H153" t="s">
        <v>64</v>
      </c>
      <c r="I153">
        <v>5</v>
      </c>
      <c r="J153">
        <v>1</v>
      </c>
      <c r="K153" s="29">
        <v>4.83</v>
      </c>
      <c r="L153">
        <v>11</v>
      </c>
      <c r="M153">
        <v>11</v>
      </c>
      <c r="N153">
        <v>0</v>
      </c>
      <c r="O153">
        <v>0</v>
      </c>
      <c r="P153">
        <v>0</v>
      </c>
      <c r="Q153">
        <v>59.2</v>
      </c>
      <c r="R153">
        <v>58</v>
      </c>
      <c r="S153">
        <v>33</v>
      </c>
      <c r="T153">
        <v>32</v>
      </c>
      <c r="U153">
        <v>17</v>
      </c>
      <c r="V153">
        <v>54</v>
      </c>
      <c r="W153">
        <v>8</v>
      </c>
      <c r="X153" s="2">
        <v>0.254</v>
      </c>
    </row>
    <row r="154" spans="1:24" x14ac:dyDescent="0.25">
      <c r="A154" t="str">
        <f t="shared" si="8"/>
        <v/>
      </c>
      <c r="B154" t="str">
        <f t="shared" si="6"/>
        <v/>
      </c>
      <c r="C154" t="str">
        <f t="shared" si="7"/>
        <v/>
      </c>
      <c r="D154">
        <v>2026</v>
      </c>
      <c r="E154" t="s">
        <v>7443</v>
      </c>
      <c r="F154" t="s">
        <v>198</v>
      </c>
      <c r="G154" t="s">
        <v>24</v>
      </c>
      <c r="H154" t="s">
        <v>64</v>
      </c>
      <c r="I154">
        <v>2</v>
      </c>
      <c r="J154">
        <v>4</v>
      </c>
      <c r="K154" s="29">
        <v>5.64</v>
      </c>
      <c r="L154">
        <v>15</v>
      </c>
      <c r="M154">
        <v>14</v>
      </c>
      <c r="N154">
        <v>0</v>
      </c>
      <c r="O154">
        <v>0</v>
      </c>
      <c r="P154">
        <v>0</v>
      </c>
      <c r="Q154">
        <v>67</v>
      </c>
      <c r="R154">
        <v>77</v>
      </c>
      <c r="S154">
        <v>46</v>
      </c>
      <c r="T154">
        <v>42</v>
      </c>
      <c r="U154">
        <v>20</v>
      </c>
      <c r="V154">
        <v>38</v>
      </c>
      <c r="W154">
        <v>6</v>
      </c>
      <c r="X154" s="2">
        <v>0.29299999999999998</v>
      </c>
    </row>
    <row r="155" spans="1:24" x14ac:dyDescent="0.25">
      <c r="A155">
        <f t="shared" si="8"/>
        <v>1</v>
      </c>
      <c r="B155" t="str">
        <f t="shared" si="6"/>
        <v/>
      </c>
      <c r="C155" t="str">
        <f t="shared" si="7"/>
        <v/>
      </c>
      <c r="D155">
        <v>2026</v>
      </c>
      <c r="E155" t="s">
        <v>7444</v>
      </c>
      <c r="F155" t="s">
        <v>198</v>
      </c>
      <c r="G155" t="s">
        <v>29</v>
      </c>
      <c r="H155" t="s">
        <v>64</v>
      </c>
      <c r="I155">
        <v>2</v>
      </c>
      <c r="J155">
        <v>6</v>
      </c>
      <c r="K155" s="29">
        <v>5.99</v>
      </c>
      <c r="L155">
        <v>14</v>
      </c>
      <c r="M155">
        <v>14</v>
      </c>
      <c r="N155">
        <v>0</v>
      </c>
      <c r="O155">
        <v>0</v>
      </c>
      <c r="P155">
        <v>0</v>
      </c>
      <c r="Q155">
        <v>73.2</v>
      </c>
      <c r="R155">
        <v>87</v>
      </c>
      <c r="S155">
        <v>56</v>
      </c>
      <c r="T155">
        <v>49</v>
      </c>
      <c r="U155">
        <v>36</v>
      </c>
      <c r="V155">
        <v>65</v>
      </c>
      <c r="W155">
        <v>17</v>
      </c>
      <c r="X155" s="2">
        <v>0.3</v>
      </c>
    </row>
    <row r="156" spans="1:24" x14ac:dyDescent="0.25">
      <c r="A156" t="str">
        <f t="shared" si="8"/>
        <v/>
      </c>
      <c r="B156" t="str">
        <f t="shared" si="6"/>
        <v/>
      </c>
      <c r="C156">
        <f t="shared" si="7"/>
        <v>1</v>
      </c>
      <c r="D156">
        <v>2026</v>
      </c>
      <c r="E156" t="s">
        <v>6999</v>
      </c>
      <c r="F156" t="s">
        <v>198</v>
      </c>
      <c r="G156" t="s">
        <v>47</v>
      </c>
      <c r="H156" t="s">
        <v>64</v>
      </c>
      <c r="I156">
        <v>0</v>
      </c>
      <c r="J156">
        <v>3</v>
      </c>
      <c r="K156" s="29">
        <v>3.24</v>
      </c>
      <c r="L156">
        <v>17</v>
      </c>
      <c r="M156">
        <v>1</v>
      </c>
      <c r="N156">
        <v>0</v>
      </c>
      <c r="O156">
        <v>0</v>
      </c>
      <c r="P156">
        <v>6</v>
      </c>
      <c r="Q156">
        <v>33.1</v>
      </c>
      <c r="R156">
        <v>40</v>
      </c>
      <c r="S156">
        <v>19</v>
      </c>
      <c r="T156">
        <v>12</v>
      </c>
      <c r="U156">
        <v>14</v>
      </c>
      <c r="V156">
        <v>28</v>
      </c>
      <c r="W156">
        <v>2</v>
      </c>
      <c r="X156" s="2">
        <v>0.29599999999999999</v>
      </c>
    </row>
    <row r="157" spans="1:24" x14ac:dyDescent="0.25">
      <c r="A157" t="str">
        <f t="shared" si="8"/>
        <v/>
      </c>
      <c r="B157" t="str">
        <f t="shared" si="6"/>
        <v/>
      </c>
      <c r="C157" t="str">
        <f t="shared" si="7"/>
        <v/>
      </c>
      <c r="D157">
        <v>2026</v>
      </c>
      <c r="E157" t="s">
        <v>505</v>
      </c>
      <c r="F157" t="s">
        <v>198</v>
      </c>
      <c r="G157" t="s">
        <v>37</v>
      </c>
      <c r="H157" t="s">
        <v>64</v>
      </c>
      <c r="I157">
        <v>3</v>
      </c>
      <c r="J157">
        <v>2</v>
      </c>
      <c r="K157" s="29">
        <v>4.24</v>
      </c>
      <c r="L157">
        <v>19</v>
      </c>
      <c r="M157">
        <v>1</v>
      </c>
      <c r="N157">
        <v>0</v>
      </c>
      <c r="O157">
        <v>0</v>
      </c>
      <c r="P157">
        <v>1</v>
      </c>
      <c r="Q157">
        <v>40.1</v>
      </c>
      <c r="R157">
        <v>29</v>
      </c>
      <c r="S157">
        <v>20</v>
      </c>
      <c r="T157">
        <v>19</v>
      </c>
      <c r="U157">
        <v>29</v>
      </c>
      <c r="V157">
        <v>33</v>
      </c>
      <c r="W157">
        <v>9</v>
      </c>
      <c r="X157" s="2">
        <v>0.20899999999999999</v>
      </c>
    </row>
    <row r="158" spans="1:24" x14ac:dyDescent="0.25">
      <c r="A158" t="str">
        <f t="shared" si="8"/>
        <v/>
      </c>
      <c r="B158" t="str">
        <f t="shared" si="6"/>
        <v/>
      </c>
      <c r="C158" t="str">
        <f t="shared" si="7"/>
        <v/>
      </c>
      <c r="D158">
        <v>2026</v>
      </c>
      <c r="E158" t="s">
        <v>7445</v>
      </c>
      <c r="F158" t="s">
        <v>198</v>
      </c>
      <c r="G158" t="s">
        <v>24</v>
      </c>
      <c r="H158" t="s">
        <v>64</v>
      </c>
      <c r="I158">
        <v>2</v>
      </c>
      <c r="J158">
        <v>1</v>
      </c>
      <c r="K158" s="29">
        <v>5.13</v>
      </c>
      <c r="L158">
        <v>19</v>
      </c>
      <c r="M158">
        <v>0</v>
      </c>
      <c r="N158">
        <v>0</v>
      </c>
      <c r="O158">
        <v>0</v>
      </c>
      <c r="P158">
        <v>1</v>
      </c>
      <c r="Q158">
        <v>26.1</v>
      </c>
      <c r="R158">
        <v>21</v>
      </c>
      <c r="S158">
        <v>17</v>
      </c>
      <c r="T158">
        <v>15</v>
      </c>
      <c r="U158">
        <v>10</v>
      </c>
      <c r="V158">
        <v>18</v>
      </c>
      <c r="W158">
        <v>7</v>
      </c>
      <c r="X158" s="2">
        <v>0.221</v>
      </c>
    </row>
    <row r="159" spans="1:24" x14ac:dyDescent="0.25">
      <c r="A159" t="str">
        <f t="shared" si="8"/>
        <v/>
      </c>
      <c r="B159" t="str">
        <f t="shared" si="6"/>
        <v/>
      </c>
      <c r="C159" t="str">
        <f t="shared" si="7"/>
        <v/>
      </c>
      <c r="D159">
        <v>2026</v>
      </c>
      <c r="E159" t="s">
        <v>7446</v>
      </c>
      <c r="F159" t="s">
        <v>198</v>
      </c>
      <c r="G159" t="s">
        <v>37</v>
      </c>
      <c r="H159" t="s">
        <v>64</v>
      </c>
      <c r="I159">
        <v>0</v>
      </c>
      <c r="J159">
        <v>3</v>
      </c>
      <c r="K159" s="29">
        <v>6.39</v>
      </c>
      <c r="L159">
        <v>18</v>
      </c>
      <c r="M159">
        <v>1</v>
      </c>
      <c r="N159">
        <v>0</v>
      </c>
      <c r="O159">
        <v>0</v>
      </c>
      <c r="P159">
        <v>4</v>
      </c>
      <c r="Q159">
        <v>31</v>
      </c>
      <c r="R159">
        <v>27</v>
      </c>
      <c r="S159">
        <v>23</v>
      </c>
      <c r="T159">
        <v>22</v>
      </c>
      <c r="U159">
        <v>21</v>
      </c>
      <c r="V159">
        <v>27</v>
      </c>
      <c r="W159">
        <v>4</v>
      </c>
      <c r="X159" s="2">
        <v>0.23699999999999999</v>
      </c>
    </row>
    <row r="160" spans="1:24" x14ac:dyDescent="0.25">
      <c r="A160" t="str">
        <f t="shared" si="8"/>
        <v/>
      </c>
      <c r="B160" t="str">
        <f t="shared" si="6"/>
        <v/>
      </c>
      <c r="C160">
        <f t="shared" si="7"/>
        <v>1</v>
      </c>
      <c r="D160">
        <v>2026</v>
      </c>
      <c r="E160" t="s">
        <v>7000</v>
      </c>
      <c r="F160" t="s">
        <v>198</v>
      </c>
      <c r="G160" t="s">
        <v>47</v>
      </c>
      <c r="H160" t="s">
        <v>64</v>
      </c>
      <c r="I160">
        <v>0</v>
      </c>
      <c r="J160">
        <v>3</v>
      </c>
      <c r="K160" s="29">
        <v>7.11</v>
      </c>
      <c r="L160">
        <v>10</v>
      </c>
      <c r="M160">
        <v>1</v>
      </c>
      <c r="N160">
        <v>0</v>
      </c>
      <c r="O160">
        <v>0</v>
      </c>
      <c r="P160">
        <v>0</v>
      </c>
      <c r="Q160">
        <v>12.2</v>
      </c>
      <c r="R160">
        <v>17</v>
      </c>
      <c r="S160">
        <v>17</v>
      </c>
      <c r="T160">
        <v>10</v>
      </c>
      <c r="U160">
        <v>9</v>
      </c>
      <c r="V160">
        <v>3</v>
      </c>
      <c r="W160">
        <v>6</v>
      </c>
      <c r="X160" s="2">
        <v>0.32100000000000001</v>
      </c>
    </row>
    <row r="161" spans="1:24" x14ac:dyDescent="0.25">
      <c r="A161" t="str">
        <f t="shared" si="8"/>
        <v/>
      </c>
      <c r="B161" t="str">
        <f t="shared" si="6"/>
        <v/>
      </c>
      <c r="C161" t="str">
        <f t="shared" si="7"/>
        <v/>
      </c>
      <c r="D161">
        <v>2026</v>
      </c>
      <c r="E161" t="s">
        <v>7447</v>
      </c>
      <c r="F161" t="s">
        <v>198</v>
      </c>
      <c r="G161" t="s">
        <v>24</v>
      </c>
      <c r="H161" t="s">
        <v>64</v>
      </c>
      <c r="I161">
        <v>1</v>
      </c>
      <c r="J161">
        <v>4</v>
      </c>
      <c r="K161" s="29">
        <v>7.18</v>
      </c>
      <c r="L161">
        <v>22</v>
      </c>
      <c r="M161">
        <v>0</v>
      </c>
      <c r="N161">
        <v>0</v>
      </c>
      <c r="O161">
        <v>0</v>
      </c>
      <c r="P161">
        <v>1</v>
      </c>
      <c r="Q161">
        <v>26.1</v>
      </c>
      <c r="R161">
        <v>19</v>
      </c>
      <c r="S161">
        <v>21</v>
      </c>
      <c r="T161">
        <v>21</v>
      </c>
      <c r="U161">
        <v>22</v>
      </c>
      <c r="V161">
        <v>18</v>
      </c>
      <c r="W161">
        <v>11</v>
      </c>
      <c r="X161" s="2">
        <v>0.20399999999999999</v>
      </c>
    </row>
    <row r="162" spans="1:24" x14ac:dyDescent="0.25">
      <c r="A162" t="str">
        <f t="shared" si="8"/>
        <v/>
      </c>
      <c r="B162" t="str">
        <f t="shared" si="6"/>
        <v/>
      </c>
      <c r="C162" t="str">
        <f t="shared" si="7"/>
        <v/>
      </c>
      <c r="D162">
        <v>2026</v>
      </c>
      <c r="E162" t="s">
        <v>7448</v>
      </c>
      <c r="F162" t="s">
        <v>198</v>
      </c>
      <c r="G162" t="s">
        <v>47</v>
      </c>
      <c r="H162" t="s">
        <v>64</v>
      </c>
      <c r="I162">
        <v>1</v>
      </c>
      <c r="J162">
        <v>2</v>
      </c>
      <c r="K162" s="29">
        <v>8.0399999999999991</v>
      </c>
      <c r="L162">
        <v>10</v>
      </c>
      <c r="M162">
        <v>4</v>
      </c>
      <c r="N162">
        <v>0</v>
      </c>
      <c r="O162">
        <v>0</v>
      </c>
      <c r="P162">
        <v>0</v>
      </c>
      <c r="Q162">
        <v>15.2</v>
      </c>
      <c r="R162">
        <v>22</v>
      </c>
      <c r="S162">
        <v>19</v>
      </c>
      <c r="T162">
        <v>14</v>
      </c>
      <c r="U162">
        <v>10</v>
      </c>
      <c r="V162">
        <v>12</v>
      </c>
      <c r="W162">
        <v>7</v>
      </c>
      <c r="X162" s="2">
        <v>0.34399999999999997</v>
      </c>
    </row>
    <row r="163" spans="1:24" x14ac:dyDescent="0.25">
      <c r="A163" t="str">
        <f t="shared" si="8"/>
        <v/>
      </c>
      <c r="B163" t="str">
        <f t="shared" si="6"/>
        <v/>
      </c>
      <c r="C163" t="str">
        <f t="shared" si="7"/>
        <v/>
      </c>
      <c r="D163">
        <v>2026</v>
      </c>
      <c r="E163" t="s">
        <v>7449</v>
      </c>
      <c r="F163" t="s">
        <v>198</v>
      </c>
      <c r="G163" t="s">
        <v>37</v>
      </c>
      <c r="H163" t="s">
        <v>64</v>
      </c>
      <c r="I163">
        <v>0</v>
      </c>
      <c r="J163">
        <v>0</v>
      </c>
      <c r="K163" s="29">
        <v>8.5299999999999994</v>
      </c>
      <c r="L163">
        <v>16</v>
      </c>
      <c r="M163">
        <v>0</v>
      </c>
      <c r="N163">
        <v>0</v>
      </c>
      <c r="O163">
        <v>0</v>
      </c>
      <c r="P163">
        <v>0</v>
      </c>
      <c r="Q163">
        <v>12.2</v>
      </c>
      <c r="R163">
        <v>24</v>
      </c>
      <c r="S163">
        <v>14</v>
      </c>
      <c r="T163">
        <v>12</v>
      </c>
      <c r="U163">
        <v>7</v>
      </c>
      <c r="V163">
        <v>10</v>
      </c>
      <c r="W163">
        <v>5</v>
      </c>
      <c r="X163" s="2">
        <v>0.40699999999999997</v>
      </c>
    </row>
    <row r="164" spans="1:24" x14ac:dyDescent="0.25">
      <c r="A164" t="str">
        <f t="shared" si="8"/>
        <v/>
      </c>
      <c r="B164" t="str">
        <f t="shared" si="6"/>
        <v/>
      </c>
      <c r="C164" t="str">
        <f t="shared" si="7"/>
        <v/>
      </c>
      <c r="D164">
        <v>2026</v>
      </c>
      <c r="E164" t="s">
        <v>7450</v>
      </c>
      <c r="F164" t="s">
        <v>198</v>
      </c>
      <c r="G164" t="s">
        <v>24</v>
      </c>
      <c r="H164" t="s">
        <v>64</v>
      </c>
      <c r="I164">
        <v>1</v>
      </c>
      <c r="J164">
        <v>0</v>
      </c>
      <c r="K164" s="29">
        <v>8.5299999999999994</v>
      </c>
      <c r="L164">
        <v>15</v>
      </c>
      <c r="M164">
        <v>1</v>
      </c>
      <c r="N164">
        <v>0</v>
      </c>
      <c r="O164">
        <v>0</v>
      </c>
      <c r="P164">
        <v>0</v>
      </c>
      <c r="Q164">
        <v>19</v>
      </c>
      <c r="R164">
        <v>21</v>
      </c>
      <c r="S164">
        <v>19</v>
      </c>
      <c r="T164">
        <v>18</v>
      </c>
      <c r="U164">
        <v>22</v>
      </c>
      <c r="V164">
        <v>17</v>
      </c>
      <c r="W164">
        <v>2</v>
      </c>
      <c r="X164" s="2">
        <v>0.29199999999999998</v>
      </c>
    </row>
    <row r="165" spans="1:24" x14ac:dyDescent="0.25">
      <c r="A165" t="str">
        <f t="shared" si="8"/>
        <v/>
      </c>
      <c r="B165" t="str">
        <f t="shared" si="6"/>
        <v/>
      </c>
      <c r="C165" t="str">
        <f t="shared" si="7"/>
        <v/>
      </c>
      <c r="D165">
        <v>2026</v>
      </c>
      <c r="E165" t="s">
        <v>7451</v>
      </c>
      <c r="F165" t="s">
        <v>198</v>
      </c>
      <c r="G165" t="s">
        <v>47</v>
      </c>
      <c r="H165" t="s">
        <v>64</v>
      </c>
      <c r="I165">
        <v>1</v>
      </c>
      <c r="J165">
        <v>0</v>
      </c>
      <c r="K165" s="29">
        <v>8.5299999999999994</v>
      </c>
      <c r="L165">
        <v>7</v>
      </c>
      <c r="M165">
        <v>0</v>
      </c>
      <c r="N165">
        <v>0</v>
      </c>
      <c r="O165">
        <v>0</v>
      </c>
      <c r="P165">
        <v>0</v>
      </c>
      <c r="Q165">
        <v>6.1</v>
      </c>
      <c r="R165">
        <v>13</v>
      </c>
      <c r="S165">
        <v>6</v>
      </c>
      <c r="T165">
        <v>6</v>
      </c>
      <c r="U165">
        <v>4</v>
      </c>
      <c r="V165">
        <v>5</v>
      </c>
      <c r="W165">
        <v>2</v>
      </c>
      <c r="X165" s="2">
        <v>0.433</v>
      </c>
    </row>
    <row r="166" spans="1:24" x14ac:dyDescent="0.25">
      <c r="A166" t="str">
        <f t="shared" si="8"/>
        <v/>
      </c>
      <c r="B166" t="str">
        <f t="shared" si="6"/>
        <v/>
      </c>
      <c r="C166" t="str">
        <f t="shared" si="7"/>
        <v/>
      </c>
      <c r="D166">
        <v>2026</v>
      </c>
      <c r="E166" t="s">
        <v>7452</v>
      </c>
      <c r="F166" t="s">
        <v>198</v>
      </c>
      <c r="G166" t="s">
        <v>24</v>
      </c>
      <c r="H166" t="s">
        <v>64</v>
      </c>
      <c r="I166">
        <v>0</v>
      </c>
      <c r="J166">
        <v>1</v>
      </c>
      <c r="K166" s="29">
        <v>9</v>
      </c>
      <c r="L166">
        <v>9</v>
      </c>
      <c r="M166">
        <v>0</v>
      </c>
      <c r="N166">
        <v>0</v>
      </c>
      <c r="O166">
        <v>0</v>
      </c>
      <c r="P166">
        <v>0</v>
      </c>
      <c r="Q166">
        <v>10</v>
      </c>
      <c r="R166">
        <v>17</v>
      </c>
      <c r="S166">
        <v>10</v>
      </c>
      <c r="T166">
        <v>10</v>
      </c>
      <c r="U166">
        <v>8</v>
      </c>
      <c r="V166">
        <v>3</v>
      </c>
      <c r="W166">
        <v>2</v>
      </c>
      <c r="X166" s="2">
        <v>0.41499999999999998</v>
      </c>
    </row>
    <row r="167" spans="1:24" x14ac:dyDescent="0.25">
      <c r="A167" t="str">
        <f t="shared" si="8"/>
        <v/>
      </c>
      <c r="B167" t="str">
        <f t="shared" si="6"/>
        <v/>
      </c>
      <c r="C167" t="str">
        <f t="shared" si="7"/>
        <v/>
      </c>
      <c r="D167">
        <v>2026</v>
      </c>
      <c r="E167" t="s">
        <v>7453</v>
      </c>
      <c r="F167" t="s">
        <v>198</v>
      </c>
      <c r="G167" t="s">
        <v>47</v>
      </c>
      <c r="H167" t="s">
        <v>64</v>
      </c>
      <c r="I167">
        <v>0</v>
      </c>
      <c r="J167">
        <v>2</v>
      </c>
      <c r="K167" s="29">
        <v>10.93</v>
      </c>
      <c r="L167">
        <v>12</v>
      </c>
      <c r="M167">
        <v>3</v>
      </c>
      <c r="N167">
        <v>0</v>
      </c>
      <c r="O167">
        <v>0</v>
      </c>
      <c r="P167">
        <v>0</v>
      </c>
      <c r="Q167">
        <v>14</v>
      </c>
      <c r="R167">
        <v>19</v>
      </c>
      <c r="S167">
        <v>17</v>
      </c>
      <c r="T167">
        <v>17</v>
      </c>
      <c r="U167">
        <v>16</v>
      </c>
      <c r="V167">
        <v>11</v>
      </c>
      <c r="W167">
        <v>2</v>
      </c>
      <c r="X167" s="2">
        <v>0.33900000000000002</v>
      </c>
    </row>
    <row r="168" spans="1:24" x14ac:dyDescent="0.25">
      <c r="A168">
        <f t="shared" si="8"/>
        <v>1</v>
      </c>
      <c r="B168" t="str">
        <f t="shared" si="6"/>
        <v/>
      </c>
      <c r="C168" t="str">
        <f t="shared" si="7"/>
        <v/>
      </c>
      <c r="D168">
        <v>2026</v>
      </c>
      <c r="E168" t="s">
        <v>7454</v>
      </c>
      <c r="F168" t="s">
        <v>198</v>
      </c>
      <c r="G168" t="s">
        <v>29</v>
      </c>
      <c r="H168" t="s">
        <v>64</v>
      </c>
      <c r="I168">
        <v>0</v>
      </c>
      <c r="J168">
        <v>1</v>
      </c>
      <c r="K168" s="29">
        <v>19.059999999999999</v>
      </c>
      <c r="L168">
        <v>7</v>
      </c>
      <c r="M168">
        <v>1</v>
      </c>
      <c r="N168">
        <v>0</v>
      </c>
      <c r="O168">
        <v>0</v>
      </c>
      <c r="P168">
        <v>0</v>
      </c>
      <c r="Q168">
        <v>5.2</v>
      </c>
      <c r="R168">
        <v>5</v>
      </c>
      <c r="S168">
        <v>12</v>
      </c>
      <c r="T168">
        <v>12</v>
      </c>
      <c r="U168">
        <v>9</v>
      </c>
      <c r="V168">
        <v>4</v>
      </c>
      <c r="W168">
        <v>3</v>
      </c>
      <c r="X168" s="2">
        <v>0.23799999999999999</v>
      </c>
    </row>
    <row r="169" spans="1:24" x14ac:dyDescent="0.25">
      <c r="A169" t="str">
        <f t="shared" si="8"/>
        <v/>
      </c>
      <c r="B169" t="str">
        <f t="shared" si="6"/>
        <v/>
      </c>
      <c r="C169" t="str">
        <f t="shared" si="7"/>
        <v/>
      </c>
      <c r="D169">
        <v>2026</v>
      </c>
      <c r="E169" t="s">
        <v>7455</v>
      </c>
      <c r="F169" t="s">
        <v>198</v>
      </c>
      <c r="G169" t="s">
        <v>24</v>
      </c>
      <c r="H169" t="s">
        <v>64</v>
      </c>
      <c r="I169">
        <v>0</v>
      </c>
      <c r="J169">
        <v>2</v>
      </c>
      <c r="K169" s="29">
        <v>36</v>
      </c>
      <c r="L169">
        <v>8</v>
      </c>
      <c r="M169">
        <v>1</v>
      </c>
      <c r="N169">
        <v>0</v>
      </c>
      <c r="O169">
        <v>0</v>
      </c>
      <c r="P169">
        <v>0</v>
      </c>
      <c r="Q169">
        <v>5</v>
      </c>
      <c r="R169">
        <v>15</v>
      </c>
      <c r="S169">
        <v>20</v>
      </c>
      <c r="T169">
        <v>20</v>
      </c>
      <c r="U169">
        <v>11</v>
      </c>
      <c r="V169">
        <v>2</v>
      </c>
      <c r="W169">
        <v>5</v>
      </c>
      <c r="X169" s="2">
        <v>0.57699999999999996</v>
      </c>
    </row>
    <row r="170" spans="1:24" x14ac:dyDescent="0.25">
      <c r="A170" t="str">
        <f t="shared" si="8"/>
        <v/>
      </c>
      <c r="B170" t="str">
        <f t="shared" si="6"/>
        <v/>
      </c>
      <c r="C170" t="str">
        <f t="shared" si="7"/>
        <v/>
      </c>
      <c r="D170">
        <v>2026</v>
      </c>
      <c r="E170" t="s">
        <v>7456</v>
      </c>
      <c r="F170" t="s">
        <v>198</v>
      </c>
      <c r="G170" t="s">
        <v>37</v>
      </c>
      <c r="H170" t="s">
        <v>64</v>
      </c>
      <c r="I170">
        <v>0</v>
      </c>
      <c r="J170">
        <v>0</v>
      </c>
      <c r="K170" s="29">
        <v>67.5</v>
      </c>
      <c r="L170">
        <v>1</v>
      </c>
      <c r="M170">
        <v>0</v>
      </c>
      <c r="N170">
        <v>0</v>
      </c>
      <c r="O170">
        <v>0</v>
      </c>
      <c r="P170">
        <v>0</v>
      </c>
      <c r="Q170">
        <v>0.2</v>
      </c>
      <c r="R170">
        <v>1</v>
      </c>
      <c r="S170">
        <v>6</v>
      </c>
      <c r="T170">
        <v>5</v>
      </c>
      <c r="U170">
        <v>4</v>
      </c>
      <c r="V170">
        <v>1</v>
      </c>
      <c r="W170">
        <v>1</v>
      </c>
      <c r="X170" s="2">
        <v>0.33300000000000002</v>
      </c>
    </row>
    <row r="171" spans="1:24" x14ac:dyDescent="0.25">
      <c r="A171">
        <f t="shared" si="8"/>
        <v>1</v>
      </c>
      <c r="B171" t="str">
        <f t="shared" si="6"/>
        <v/>
      </c>
      <c r="C171">
        <f t="shared" si="7"/>
        <v>1</v>
      </c>
      <c r="D171">
        <v>2026</v>
      </c>
      <c r="E171" t="s">
        <v>5695</v>
      </c>
      <c r="F171" t="s">
        <v>216</v>
      </c>
      <c r="G171" t="s">
        <v>32</v>
      </c>
      <c r="H171" t="s">
        <v>64</v>
      </c>
      <c r="I171">
        <v>3</v>
      </c>
      <c r="J171">
        <v>5</v>
      </c>
      <c r="K171" s="29">
        <v>5.34</v>
      </c>
      <c r="L171">
        <v>14</v>
      </c>
      <c r="M171">
        <v>9</v>
      </c>
      <c r="N171">
        <v>0</v>
      </c>
      <c r="O171">
        <v>0</v>
      </c>
      <c r="P171">
        <v>0</v>
      </c>
      <c r="Q171">
        <v>64</v>
      </c>
      <c r="R171">
        <v>65</v>
      </c>
      <c r="S171">
        <v>50</v>
      </c>
      <c r="T171">
        <v>38</v>
      </c>
      <c r="U171">
        <v>38</v>
      </c>
      <c r="V171">
        <v>63</v>
      </c>
      <c r="W171">
        <v>18</v>
      </c>
      <c r="X171" s="2">
        <v>0.27100000000000002</v>
      </c>
    </row>
    <row r="172" spans="1:24" x14ac:dyDescent="0.25">
      <c r="A172" t="str">
        <f t="shared" si="8"/>
        <v/>
      </c>
      <c r="B172" t="str">
        <f t="shared" si="6"/>
        <v/>
      </c>
      <c r="C172" t="str">
        <f t="shared" si="7"/>
        <v/>
      </c>
      <c r="D172">
        <v>2026</v>
      </c>
      <c r="E172" t="s">
        <v>7457</v>
      </c>
      <c r="F172" t="s">
        <v>216</v>
      </c>
      <c r="G172" t="s">
        <v>47</v>
      </c>
      <c r="H172" t="s">
        <v>64</v>
      </c>
      <c r="I172">
        <v>1</v>
      </c>
      <c r="J172">
        <v>1</v>
      </c>
      <c r="K172" s="29">
        <v>2.08</v>
      </c>
      <c r="L172">
        <v>6</v>
      </c>
      <c r="M172">
        <v>0</v>
      </c>
      <c r="N172">
        <v>0</v>
      </c>
      <c r="O172">
        <v>0</v>
      </c>
      <c r="P172">
        <v>0</v>
      </c>
      <c r="Q172">
        <v>8.1999999999999993</v>
      </c>
      <c r="R172">
        <v>3</v>
      </c>
      <c r="S172">
        <v>2</v>
      </c>
      <c r="T172">
        <v>2</v>
      </c>
      <c r="U172">
        <v>10</v>
      </c>
      <c r="V172">
        <v>8</v>
      </c>
      <c r="W172">
        <v>3</v>
      </c>
      <c r="X172" s="2">
        <v>0.111</v>
      </c>
    </row>
    <row r="173" spans="1:24" x14ac:dyDescent="0.25">
      <c r="A173" t="str">
        <f t="shared" si="8"/>
        <v/>
      </c>
      <c r="B173" t="str">
        <f t="shared" si="6"/>
        <v/>
      </c>
      <c r="C173" t="str">
        <f t="shared" si="7"/>
        <v/>
      </c>
      <c r="D173">
        <v>2026</v>
      </c>
      <c r="E173" t="s">
        <v>7458</v>
      </c>
      <c r="F173" t="s">
        <v>216</v>
      </c>
      <c r="G173" t="s">
        <v>47</v>
      </c>
      <c r="H173" t="s">
        <v>64</v>
      </c>
      <c r="I173">
        <v>1</v>
      </c>
      <c r="J173">
        <v>0</v>
      </c>
      <c r="K173" s="29">
        <v>2.75</v>
      </c>
      <c r="L173">
        <v>11</v>
      </c>
      <c r="M173">
        <v>1</v>
      </c>
      <c r="N173">
        <v>0</v>
      </c>
      <c r="O173">
        <v>0</v>
      </c>
      <c r="P173">
        <v>0</v>
      </c>
      <c r="Q173">
        <v>19.2</v>
      </c>
      <c r="R173">
        <v>14</v>
      </c>
      <c r="S173">
        <v>6</v>
      </c>
      <c r="T173">
        <v>6</v>
      </c>
      <c r="U173">
        <v>14</v>
      </c>
      <c r="V173">
        <v>16</v>
      </c>
      <c r="W173">
        <v>2</v>
      </c>
      <c r="X173" s="2">
        <v>0.222</v>
      </c>
    </row>
    <row r="174" spans="1:24" x14ac:dyDescent="0.25">
      <c r="A174" t="str">
        <f t="shared" si="8"/>
        <v/>
      </c>
      <c r="B174" t="str">
        <f t="shared" si="6"/>
        <v/>
      </c>
      <c r="C174">
        <f t="shared" si="7"/>
        <v>1</v>
      </c>
      <c r="D174">
        <v>2026</v>
      </c>
      <c r="E174" t="s">
        <v>1580</v>
      </c>
      <c r="F174" t="s">
        <v>216</v>
      </c>
      <c r="G174" t="s">
        <v>47</v>
      </c>
      <c r="H174" t="s">
        <v>64</v>
      </c>
      <c r="I174">
        <v>0</v>
      </c>
      <c r="J174">
        <v>0</v>
      </c>
      <c r="K174" s="29">
        <v>3.65</v>
      </c>
      <c r="L174">
        <v>9</v>
      </c>
      <c r="M174">
        <v>0</v>
      </c>
      <c r="N174">
        <v>0</v>
      </c>
      <c r="O174">
        <v>0</v>
      </c>
      <c r="P174">
        <v>0</v>
      </c>
      <c r="Q174">
        <v>12.1</v>
      </c>
      <c r="R174">
        <v>8</v>
      </c>
      <c r="S174">
        <v>5</v>
      </c>
      <c r="T174">
        <v>5</v>
      </c>
      <c r="U174">
        <v>12</v>
      </c>
      <c r="V174">
        <v>9</v>
      </c>
      <c r="W174">
        <v>3</v>
      </c>
      <c r="X174" s="2">
        <v>0.20499999999999999</v>
      </c>
    </row>
    <row r="175" spans="1:24" x14ac:dyDescent="0.25">
      <c r="A175" t="str">
        <f t="shared" si="8"/>
        <v/>
      </c>
      <c r="B175" t="str">
        <f t="shared" si="6"/>
        <v/>
      </c>
      <c r="C175" t="str">
        <f t="shared" si="7"/>
        <v/>
      </c>
      <c r="D175">
        <v>2026</v>
      </c>
      <c r="E175" t="s">
        <v>7459</v>
      </c>
      <c r="F175" t="s">
        <v>216</v>
      </c>
      <c r="G175" t="s">
        <v>37</v>
      </c>
      <c r="H175" t="s">
        <v>64</v>
      </c>
      <c r="I175">
        <v>3</v>
      </c>
      <c r="J175">
        <v>1</v>
      </c>
      <c r="K175" s="29">
        <v>4.33</v>
      </c>
      <c r="L175">
        <v>11</v>
      </c>
      <c r="M175">
        <v>0</v>
      </c>
      <c r="N175">
        <v>0</v>
      </c>
      <c r="O175">
        <v>0</v>
      </c>
      <c r="P175">
        <v>0</v>
      </c>
      <c r="Q175">
        <v>27</v>
      </c>
      <c r="R175">
        <v>36</v>
      </c>
      <c r="S175">
        <v>18</v>
      </c>
      <c r="T175">
        <v>13</v>
      </c>
      <c r="U175">
        <v>11</v>
      </c>
      <c r="V175">
        <v>21</v>
      </c>
      <c r="W175">
        <v>1</v>
      </c>
      <c r="X175" s="2">
        <v>0.33</v>
      </c>
    </row>
    <row r="176" spans="1:24" x14ac:dyDescent="0.25">
      <c r="A176" t="str">
        <f t="shared" si="8"/>
        <v/>
      </c>
      <c r="B176" t="str">
        <f t="shared" si="6"/>
        <v/>
      </c>
      <c r="C176" t="str">
        <f t="shared" si="7"/>
        <v/>
      </c>
      <c r="D176">
        <v>2026</v>
      </c>
      <c r="E176" t="s">
        <v>7460</v>
      </c>
      <c r="F176" t="s">
        <v>216</v>
      </c>
      <c r="G176" t="s">
        <v>37</v>
      </c>
      <c r="H176" t="s">
        <v>64</v>
      </c>
      <c r="I176">
        <v>2</v>
      </c>
      <c r="J176">
        <v>3</v>
      </c>
      <c r="K176" s="29">
        <v>5.24</v>
      </c>
      <c r="L176">
        <v>17</v>
      </c>
      <c r="M176">
        <v>3</v>
      </c>
      <c r="N176">
        <v>0</v>
      </c>
      <c r="O176">
        <v>0</v>
      </c>
      <c r="P176">
        <v>3</v>
      </c>
      <c r="Q176">
        <v>34.1</v>
      </c>
      <c r="R176">
        <v>24</v>
      </c>
      <c r="S176">
        <v>21</v>
      </c>
      <c r="T176">
        <v>20</v>
      </c>
      <c r="U176">
        <v>12</v>
      </c>
      <c r="V176">
        <v>35</v>
      </c>
      <c r="W176">
        <v>3</v>
      </c>
      <c r="X176" s="2">
        <v>0.20200000000000001</v>
      </c>
    </row>
    <row r="177" spans="1:24" x14ac:dyDescent="0.25">
      <c r="A177">
        <f t="shared" si="8"/>
        <v>1</v>
      </c>
      <c r="B177" t="str">
        <f t="shared" si="6"/>
        <v/>
      </c>
      <c r="C177" t="str">
        <f t="shared" si="7"/>
        <v/>
      </c>
      <c r="D177">
        <v>2026</v>
      </c>
      <c r="E177" t="s">
        <v>7461</v>
      </c>
      <c r="F177" t="s">
        <v>216</v>
      </c>
      <c r="G177" t="s">
        <v>32</v>
      </c>
      <c r="H177" t="s">
        <v>64</v>
      </c>
      <c r="I177">
        <v>3</v>
      </c>
      <c r="J177">
        <v>3</v>
      </c>
      <c r="K177" s="29">
        <v>5.67</v>
      </c>
      <c r="L177">
        <v>19</v>
      </c>
      <c r="M177">
        <v>0</v>
      </c>
      <c r="N177">
        <v>0</v>
      </c>
      <c r="O177">
        <v>0</v>
      </c>
      <c r="P177">
        <v>1</v>
      </c>
      <c r="Q177">
        <v>39.200000000000003</v>
      </c>
      <c r="R177">
        <v>36</v>
      </c>
      <c r="S177">
        <v>31</v>
      </c>
      <c r="T177">
        <v>25</v>
      </c>
      <c r="U177">
        <v>21</v>
      </c>
      <c r="V177">
        <v>29</v>
      </c>
      <c r="W177">
        <v>7</v>
      </c>
      <c r="X177" s="2">
        <v>0.24</v>
      </c>
    </row>
    <row r="178" spans="1:24" x14ac:dyDescent="0.25">
      <c r="A178" t="str">
        <f t="shared" si="8"/>
        <v/>
      </c>
      <c r="B178" t="str">
        <f t="shared" si="6"/>
        <v/>
      </c>
      <c r="C178" t="str">
        <f t="shared" si="7"/>
        <v/>
      </c>
      <c r="D178">
        <v>2026</v>
      </c>
      <c r="E178" t="s">
        <v>7462</v>
      </c>
      <c r="F178" t="s">
        <v>216</v>
      </c>
      <c r="G178" t="s">
        <v>47</v>
      </c>
      <c r="H178" t="s">
        <v>64</v>
      </c>
      <c r="I178">
        <v>1</v>
      </c>
      <c r="J178">
        <v>1</v>
      </c>
      <c r="K178" s="29">
        <v>6.27</v>
      </c>
      <c r="L178">
        <v>10</v>
      </c>
      <c r="M178">
        <v>1</v>
      </c>
      <c r="N178">
        <v>0</v>
      </c>
      <c r="O178">
        <v>0</v>
      </c>
      <c r="P178">
        <v>0</v>
      </c>
      <c r="Q178">
        <v>18.2</v>
      </c>
      <c r="R178">
        <v>17</v>
      </c>
      <c r="S178">
        <v>14</v>
      </c>
      <c r="T178">
        <v>13</v>
      </c>
      <c r="U178">
        <v>18</v>
      </c>
      <c r="V178">
        <v>18</v>
      </c>
      <c r="W178">
        <v>4</v>
      </c>
      <c r="X178" s="2">
        <v>0.246</v>
      </c>
    </row>
    <row r="179" spans="1:24" x14ac:dyDescent="0.25">
      <c r="A179" t="str">
        <f t="shared" si="8"/>
        <v/>
      </c>
      <c r="B179" t="str">
        <f t="shared" si="6"/>
        <v/>
      </c>
      <c r="C179" t="str">
        <f t="shared" si="7"/>
        <v/>
      </c>
      <c r="D179">
        <v>2026</v>
      </c>
      <c r="E179" t="s">
        <v>7463</v>
      </c>
      <c r="F179" t="s">
        <v>216</v>
      </c>
      <c r="G179" t="s">
        <v>24</v>
      </c>
      <c r="H179" t="s">
        <v>64</v>
      </c>
      <c r="I179">
        <v>0</v>
      </c>
      <c r="J179">
        <v>0</v>
      </c>
      <c r="K179" s="29">
        <v>6.38</v>
      </c>
      <c r="L179">
        <v>15</v>
      </c>
      <c r="M179">
        <v>0</v>
      </c>
      <c r="N179">
        <v>0</v>
      </c>
      <c r="O179">
        <v>0</v>
      </c>
      <c r="P179">
        <v>1</v>
      </c>
      <c r="Q179">
        <v>18.100000000000001</v>
      </c>
      <c r="R179">
        <v>16</v>
      </c>
      <c r="S179">
        <v>13</v>
      </c>
      <c r="T179">
        <v>13</v>
      </c>
      <c r="U179">
        <v>12</v>
      </c>
      <c r="V179">
        <v>19</v>
      </c>
      <c r="W179">
        <v>3</v>
      </c>
      <c r="X179" s="2">
        <v>0.246</v>
      </c>
    </row>
    <row r="180" spans="1:24" x14ac:dyDescent="0.25">
      <c r="A180" t="str">
        <f t="shared" si="8"/>
        <v/>
      </c>
      <c r="B180" t="str">
        <f t="shared" si="6"/>
        <v/>
      </c>
      <c r="C180" t="str">
        <f t="shared" si="7"/>
        <v/>
      </c>
      <c r="D180">
        <v>2026</v>
      </c>
      <c r="E180" t="s">
        <v>7464</v>
      </c>
      <c r="F180" t="s">
        <v>216</v>
      </c>
      <c r="G180" t="s">
        <v>24</v>
      </c>
      <c r="H180" t="s">
        <v>64</v>
      </c>
      <c r="I180">
        <v>2</v>
      </c>
      <c r="J180">
        <v>1</v>
      </c>
      <c r="K180" s="29">
        <v>6.75</v>
      </c>
      <c r="L180">
        <v>13</v>
      </c>
      <c r="M180">
        <v>5</v>
      </c>
      <c r="N180">
        <v>0</v>
      </c>
      <c r="O180">
        <v>0</v>
      </c>
      <c r="P180">
        <v>0</v>
      </c>
      <c r="Q180">
        <v>22.2</v>
      </c>
      <c r="R180">
        <v>34</v>
      </c>
      <c r="S180">
        <v>23</v>
      </c>
      <c r="T180">
        <v>17</v>
      </c>
      <c r="U180">
        <v>14</v>
      </c>
      <c r="V180">
        <v>15</v>
      </c>
      <c r="W180">
        <v>2</v>
      </c>
      <c r="X180" s="2">
        <v>0.36199999999999999</v>
      </c>
    </row>
    <row r="181" spans="1:24" x14ac:dyDescent="0.25">
      <c r="A181" t="str">
        <f t="shared" si="8"/>
        <v/>
      </c>
      <c r="B181" t="str">
        <f t="shared" si="6"/>
        <v/>
      </c>
      <c r="C181" t="str">
        <f t="shared" si="7"/>
        <v/>
      </c>
      <c r="D181">
        <v>2026</v>
      </c>
      <c r="E181" t="s">
        <v>7465</v>
      </c>
      <c r="F181" t="s">
        <v>216</v>
      </c>
      <c r="G181" t="s">
        <v>47</v>
      </c>
      <c r="H181" t="s">
        <v>64</v>
      </c>
      <c r="I181">
        <v>0</v>
      </c>
      <c r="J181">
        <v>0</v>
      </c>
      <c r="K181" s="29">
        <v>7.56</v>
      </c>
      <c r="L181">
        <v>16</v>
      </c>
      <c r="M181">
        <v>0</v>
      </c>
      <c r="N181">
        <v>0</v>
      </c>
      <c r="O181">
        <v>0</v>
      </c>
      <c r="P181">
        <v>0</v>
      </c>
      <c r="Q181">
        <v>25</v>
      </c>
      <c r="R181">
        <v>30</v>
      </c>
      <c r="S181">
        <v>22</v>
      </c>
      <c r="T181">
        <v>21</v>
      </c>
      <c r="U181">
        <v>19</v>
      </c>
      <c r="V181">
        <v>25</v>
      </c>
      <c r="W181">
        <v>2</v>
      </c>
      <c r="X181" s="2">
        <v>0.29699999999999999</v>
      </c>
    </row>
    <row r="182" spans="1:24" x14ac:dyDescent="0.25">
      <c r="A182" t="str">
        <f t="shared" si="8"/>
        <v/>
      </c>
      <c r="B182" t="str">
        <f t="shared" si="6"/>
        <v/>
      </c>
      <c r="C182">
        <f t="shared" si="7"/>
        <v>2</v>
      </c>
      <c r="D182">
        <v>2026</v>
      </c>
      <c r="E182" t="s">
        <v>5704</v>
      </c>
      <c r="F182" t="s">
        <v>216</v>
      </c>
      <c r="G182" t="s">
        <v>24</v>
      </c>
      <c r="H182" t="s">
        <v>64</v>
      </c>
      <c r="I182">
        <v>0</v>
      </c>
      <c r="J182">
        <v>3</v>
      </c>
      <c r="K182" s="29">
        <v>7.8</v>
      </c>
      <c r="L182">
        <v>7</v>
      </c>
      <c r="M182">
        <v>6</v>
      </c>
      <c r="N182">
        <v>0</v>
      </c>
      <c r="O182">
        <v>0</v>
      </c>
      <c r="P182">
        <v>0</v>
      </c>
      <c r="Q182">
        <v>15</v>
      </c>
      <c r="R182">
        <v>17</v>
      </c>
      <c r="S182">
        <v>17</v>
      </c>
      <c r="T182">
        <v>13</v>
      </c>
      <c r="U182">
        <v>16</v>
      </c>
      <c r="V182">
        <v>11</v>
      </c>
      <c r="W182">
        <v>7</v>
      </c>
      <c r="X182" s="2">
        <v>0.315</v>
      </c>
    </row>
    <row r="183" spans="1:24" x14ac:dyDescent="0.25">
      <c r="A183" t="str">
        <f t="shared" si="8"/>
        <v/>
      </c>
      <c r="B183" t="str">
        <f t="shared" si="6"/>
        <v/>
      </c>
      <c r="C183" t="str">
        <f t="shared" si="7"/>
        <v/>
      </c>
      <c r="D183">
        <v>2026</v>
      </c>
      <c r="E183" t="s">
        <v>237</v>
      </c>
      <c r="F183" t="s">
        <v>216</v>
      </c>
      <c r="G183" t="s">
        <v>37</v>
      </c>
      <c r="H183" t="s">
        <v>64</v>
      </c>
      <c r="I183">
        <v>4</v>
      </c>
      <c r="J183">
        <v>2</v>
      </c>
      <c r="K183" s="29">
        <v>7.99</v>
      </c>
      <c r="L183">
        <v>14</v>
      </c>
      <c r="M183">
        <v>3</v>
      </c>
      <c r="N183">
        <v>0</v>
      </c>
      <c r="O183">
        <v>0</v>
      </c>
      <c r="P183">
        <v>0</v>
      </c>
      <c r="Q183">
        <v>23.2</v>
      </c>
      <c r="R183">
        <v>32</v>
      </c>
      <c r="S183">
        <v>25</v>
      </c>
      <c r="T183">
        <v>21</v>
      </c>
      <c r="U183">
        <v>17</v>
      </c>
      <c r="V183">
        <v>13</v>
      </c>
      <c r="W183">
        <v>4</v>
      </c>
      <c r="X183" s="2">
        <v>0.32700000000000001</v>
      </c>
    </row>
    <row r="184" spans="1:24" x14ac:dyDescent="0.25">
      <c r="A184" t="str">
        <f t="shared" si="8"/>
        <v/>
      </c>
      <c r="B184" t="str">
        <f t="shared" si="6"/>
        <v/>
      </c>
      <c r="C184" t="str">
        <f t="shared" si="7"/>
        <v/>
      </c>
      <c r="D184">
        <v>2026</v>
      </c>
      <c r="E184" t="s">
        <v>7466</v>
      </c>
      <c r="F184" t="s">
        <v>216</v>
      </c>
      <c r="G184" t="s">
        <v>47</v>
      </c>
      <c r="H184" t="s">
        <v>64</v>
      </c>
      <c r="I184">
        <v>2</v>
      </c>
      <c r="J184">
        <v>4</v>
      </c>
      <c r="K184" s="29">
        <v>8.58</v>
      </c>
      <c r="L184">
        <v>14</v>
      </c>
      <c r="M184">
        <v>10</v>
      </c>
      <c r="N184">
        <v>0</v>
      </c>
      <c r="O184">
        <v>0</v>
      </c>
      <c r="P184">
        <v>1</v>
      </c>
      <c r="Q184">
        <v>50.1</v>
      </c>
      <c r="R184">
        <v>61</v>
      </c>
      <c r="S184">
        <v>51</v>
      </c>
      <c r="T184">
        <v>48</v>
      </c>
      <c r="U184">
        <v>32</v>
      </c>
      <c r="V184">
        <v>35</v>
      </c>
      <c r="W184">
        <v>11</v>
      </c>
      <c r="X184" s="2">
        <v>0.313</v>
      </c>
    </row>
    <row r="185" spans="1:24" x14ac:dyDescent="0.25">
      <c r="A185" t="str">
        <f t="shared" si="8"/>
        <v/>
      </c>
      <c r="B185" t="str">
        <f t="shared" si="6"/>
        <v/>
      </c>
      <c r="C185" t="str">
        <f t="shared" si="7"/>
        <v/>
      </c>
      <c r="D185">
        <v>2026</v>
      </c>
      <c r="E185" t="s">
        <v>7467</v>
      </c>
      <c r="F185" t="s">
        <v>216</v>
      </c>
      <c r="G185" t="s">
        <v>37</v>
      </c>
      <c r="H185" t="s">
        <v>64</v>
      </c>
      <c r="I185">
        <v>0</v>
      </c>
      <c r="J185">
        <v>3</v>
      </c>
      <c r="K185" s="29">
        <v>9</v>
      </c>
      <c r="L185">
        <v>11</v>
      </c>
      <c r="M185">
        <v>6</v>
      </c>
      <c r="N185">
        <v>0</v>
      </c>
      <c r="O185">
        <v>0</v>
      </c>
      <c r="P185">
        <v>0</v>
      </c>
      <c r="Q185">
        <v>25</v>
      </c>
      <c r="R185">
        <v>29</v>
      </c>
      <c r="S185">
        <v>29</v>
      </c>
      <c r="T185">
        <v>25</v>
      </c>
      <c r="U185">
        <v>23</v>
      </c>
      <c r="V185">
        <v>28</v>
      </c>
      <c r="W185">
        <v>1</v>
      </c>
      <c r="X185" s="2">
        <v>0.29599999999999999</v>
      </c>
    </row>
    <row r="186" spans="1:24" x14ac:dyDescent="0.25">
      <c r="A186" t="str">
        <f t="shared" si="8"/>
        <v/>
      </c>
      <c r="B186" t="str">
        <f t="shared" si="6"/>
        <v/>
      </c>
      <c r="C186" t="str">
        <f t="shared" si="7"/>
        <v/>
      </c>
      <c r="D186">
        <v>2026</v>
      </c>
      <c r="E186" t="s">
        <v>7468</v>
      </c>
      <c r="F186" t="s">
        <v>216</v>
      </c>
      <c r="G186" t="s">
        <v>24</v>
      </c>
      <c r="H186" t="s">
        <v>64</v>
      </c>
      <c r="I186">
        <v>0</v>
      </c>
      <c r="J186">
        <v>3</v>
      </c>
      <c r="K186" s="29">
        <v>10.73</v>
      </c>
      <c r="L186">
        <v>9</v>
      </c>
      <c r="M186">
        <v>9</v>
      </c>
      <c r="N186">
        <v>0</v>
      </c>
      <c r="O186">
        <v>0</v>
      </c>
      <c r="P186">
        <v>0</v>
      </c>
      <c r="Q186">
        <v>24.1</v>
      </c>
      <c r="R186">
        <v>33</v>
      </c>
      <c r="S186">
        <v>32</v>
      </c>
      <c r="T186">
        <v>29</v>
      </c>
      <c r="U186">
        <v>18</v>
      </c>
      <c r="V186">
        <v>16</v>
      </c>
      <c r="W186">
        <v>8</v>
      </c>
      <c r="X186" s="2">
        <v>0.32700000000000001</v>
      </c>
    </row>
    <row r="187" spans="1:24" x14ac:dyDescent="0.25">
      <c r="A187" t="str">
        <f t="shared" si="8"/>
        <v/>
      </c>
      <c r="B187" t="str">
        <f t="shared" si="6"/>
        <v/>
      </c>
      <c r="C187">
        <f t="shared" si="7"/>
        <v>1</v>
      </c>
      <c r="D187">
        <v>2026</v>
      </c>
      <c r="E187" t="s">
        <v>7099</v>
      </c>
      <c r="F187" t="s">
        <v>216</v>
      </c>
      <c r="G187" t="s">
        <v>47</v>
      </c>
      <c r="H187" t="s">
        <v>64</v>
      </c>
      <c r="I187">
        <v>0</v>
      </c>
      <c r="J187">
        <v>0</v>
      </c>
      <c r="K187" s="29">
        <v>10.8</v>
      </c>
      <c r="L187">
        <v>3</v>
      </c>
      <c r="M187">
        <v>0</v>
      </c>
      <c r="N187">
        <v>0</v>
      </c>
      <c r="O187">
        <v>0</v>
      </c>
      <c r="P187">
        <v>0</v>
      </c>
      <c r="Q187">
        <v>3.1</v>
      </c>
      <c r="R187">
        <v>4</v>
      </c>
      <c r="S187">
        <v>5</v>
      </c>
      <c r="T187">
        <v>4</v>
      </c>
      <c r="U187">
        <v>4</v>
      </c>
      <c r="V187">
        <v>3</v>
      </c>
      <c r="W187">
        <v>0</v>
      </c>
      <c r="X187" s="2">
        <v>0.28599999999999998</v>
      </c>
    </row>
    <row r="188" spans="1:24" x14ac:dyDescent="0.25">
      <c r="A188">
        <f t="shared" si="8"/>
        <v>1</v>
      </c>
      <c r="B188" t="str">
        <f t="shared" si="6"/>
        <v/>
      </c>
      <c r="C188" t="str">
        <f t="shared" si="7"/>
        <v/>
      </c>
      <c r="D188">
        <v>2026</v>
      </c>
      <c r="E188" t="s">
        <v>7469</v>
      </c>
      <c r="F188" t="s">
        <v>216</v>
      </c>
      <c r="G188" t="s">
        <v>32</v>
      </c>
      <c r="H188" t="s">
        <v>64</v>
      </c>
      <c r="I188">
        <v>0</v>
      </c>
      <c r="J188">
        <v>0</v>
      </c>
      <c r="K188" s="29">
        <v>14.54</v>
      </c>
      <c r="L188">
        <v>5</v>
      </c>
      <c r="M188">
        <v>0</v>
      </c>
      <c r="N188">
        <v>0</v>
      </c>
      <c r="O188">
        <v>0</v>
      </c>
      <c r="P188">
        <v>0</v>
      </c>
      <c r="Q188">
        <v>4.0999999999999996</v>
      </c>
      <c r="R188">
        <v>4</v>
      </c>
      <c r="S188">
        <v>8</v>
      </c>
      <c r="T188">
        <v>7</v>
      </c>
      <c r="U188">
        <v>2</v>
      </c>
      <c r="V188">
        <v>6</v>
      </c>
      <c r="W188">
        <v>3</v>
      </c>
      <c r="X188" s="2">
        <v>0.21099999999999999</v>
      </c>
    </row>
    <row r="189" spans="1:24" x14ac:dyDescent="0.25">
      <c r="A189" t="str">
        <f t="shared" si="8"/>
        <v/>
      </c>
      <c r="B189" t="str">
        <f t="shared" si="6"/>
        <v/>
      </c>
      <c r="C189" t="str">
        <f t="shared" si="7"/>
        <v/>
      </c>
      <c r="D189">
        <v>2026</v>
      </c>
      <c r="E189" t="s">
        <v>225</v>
      </c>
      <c r="F189" t="s">
        <v>216</v>
      </c>
      <c r="G189" t="s">
        <v>37</v>
      </c>
      <c r="H189" t="s">
        <v>64</v>
      </c>
      <c r="I189">
        <v>1</v>
      </c>
      <c r="J189">
        <v>0</v>
      </c>
      <c r="K189" s="29">
        <v>15.43</v>
      </c>
      <c r="L189">
        <v>3</v>
      </c>
      <c r="M189">
        <v>0</v>
      </c>
      <c r="N189">
        <v>0</v>
      </c>
      <c r="O189">
        <v>0</v>
      </c>
      <c r="P189">
        <v>0</v>
      </c>
      <c r="Q189">
        <v>4.2</v>
      </c>
      <c r="R189">
        <v>3</v>
      </c>
      <c r="S189">
        <v>10</v>
      </c>
      <c r="T189">
        <v>8</v>
      </c>
      <c r="U189">
        <v>8</v>
      </c>
      <c r="V189">
        <v>1</v>
      </c>
      <c r="W189">
        <v>3</v>
      </c>
      <c r="X189" s="2">
        <v>0.17599999999999999</v>
      </c>
    </row>
    <row r="190" spans="1:24" x14ac:dyDescent="0.25">
      <c r="A190" t="str">
        <f t="shared" si="8"/>
        <v/>
      </c>
      <c r="B190" t="str">
        <f t="shared" si="6"/>
        <v/>
      </c>
      <c r="C190">
        <f t="shared" si="7"/>
        <v>1</v>
      </c>
      <c r="D190">
        <v>2026</v>
      </c>
      <c r="E190" t="s">
        <v>7309</v>
      </c>
      <c r="F190" t="s">
        <v>216</v>
      </c>
      <c r="G190" t="s">
        <v>37</v>
      </c>
      <c r="H190" t="s">
        <v>64</v>
      </c>
      <c r="I190">
        <v>1</v>
      </c>
      <c r="J190">
        <v>1</v>
      </c>
      <c r="K190" s="29">
        <v>15.43</v>
      </c>
      <c r="L190">
        <v>4</v>
      </c>
      <c r="M190">
        <v>2</v>
      </c>
      <c r="N190">
        <v>0</v>
      </c>
      <c r="O190">
        <v>0</v>
      </c>
      <c r="P190">
        <v>0</v>
      </c>
      <c r="Q190">
        <v>4.2</v>
      </c>
      <c r="R190">
        <v>8</v>
      </c>
      <c r="S190">
        <v>12</v>
      </c>
      <c r="T190">
        <v>8</v>
      </c>
      <c r="U190">
        <v>10</v>
      </c>
      <c r="V190">
        <v>4</v>
      </c>
      <c r="W190">
        <v>2</v>
      </c>
      <c r="X190" s="2">
        <v>0.38100000000000001</v>
      </c>
    </row>
    <row r="191" spans="1:24" x14ac:dyDescent="0.25">
      <c r="A191" t="str">
        <f t="shared" si="8"/>
        <v/>
      </c>
      <c r="B191" t="str">
        <f t="shared" si="6"/>
        <v/>
      </c>
      <c r="C191" t="str">
        <f t="shared" si="7"/>
        <v/>
      </c>
      <c r="D191">
        <v>2026</v>
      </c>
      <c r="E191" t="s">
        <v>7470</v>
      </c>
      <c r="F191" t="s">
        <v>216</v>
      </c>
      <c r="G191" t="s">
        <v>47</v>
      </c>
      <c r="H191" t="s">
        <v>64</v>
      </c>
      <c r="I191">
        <v>0</v>
      </c>
      <c r="J191">
        <v>0</v>
      </c>
      <c r="K191" s="29">
        <v>16.2</v>
      </c>
      <c r="L191">
        <v>7</v>
      </c>
      <c r="M191">
        <v>0</v>
      </c>
      <c r="N191">
        <v>0</v>
      </c>
      <c r="O191">
        <v>0</v>
      </c>
      <c r="P191">
        <v>0</v>
      </c>
      <c r="Q191">
        <v>5</v>
      </c>
      <c r="R191">
        <v>7</v>
      </c>
      <c r="S191">
        <v>9</v>
      </c>
      <c r="T191">
        <v>9</v>
      </c>
      <c r="U191">
        <v>5</v>
      </c>
      <c r="V191">
        <v>5</v>
      </c>
      <c r="W191">
        <v>2</v>
      </c>
      <c r="X191" s="2">
        <v>0.318</v>
      </c>
    </row>
    <row r="192" spans="1:24" x14ac:dyDescent="0.25">
      <c r="A192" t="str">
        <f t="shared" si="8"/>
        <v/>
      </c>
      <c r="B192" t="str">
        <f t="shared" si="6"/>
        <v/>
      </c>
      <c r="C192" t="str">
        <f t="shared" si="7"/>
        <v/>
      </c>
      <c r="D192">
        <v>2026</v>
      </c>
      <c r="E192" t="s">
        <v>7471</v>
      </c>
      <c r="F192" t="s">
        <v>216</v>
      </c>
      <c r="G192" t="s">
        <v>37</v>
      </c>
      <c r="H192" t="s">
        <v>64</v>
      </c>
      <c r="I192">
        <v>0</v>
      </c>
      <c r="J192">
        <v>0</v>
      </c>
      <c r="K192" s="29">
        <v>19.55</v>
      </c>
      <c r="L192">
        <v>10</v>
      </c>
      <c r="M192">
        <v>0</v>
      </c>
      <c r="N192">
        <v>0</v>
      </c>
      <c r="O192">
        <v>0</v>
      </c>
      <c r="P192">
        <v>0</v>
      </c>
      <c r="Q192">
        <v>9.1999999999999993</v>
      </c>
      <c r="R192">
        <v>18</v>
      </c>
      <c r="S192">
        <v>24</v>
      </c>
      <c r="T192">
        <v>21</v>
      </c>
      <c r="U192">
        <v>13</v>
      </c>
      <c r="V192">
        <v>7</v>
      </c>
      <c r="W192">
        <v>6</v>
      </c>
      <c r="X192" s="2">
        <v>0.4</v>
      </c>
    </row>
    <row r="193" spans="1:24" x14ac:dyDescent="0.25">
      <c r="A193" t="str">
        <f t="shared" si="8"/>
        <v/>
      </c>
      <c r="B193" t="str">
        <f t="shared" si="6"/>
        <v/>
      </c>
      <c r="C193" t="str">
        <f t="shared" si="7"/>
        <v/>
      </c>
      <c r="D193">
        <v>2026</v>
      </c>
      <c r="E193" t="s">
        <v>222</v>
      </c>
      <c r="F193" t="s">
        <v>216</v>
      </c>
      <c r="G193" t="s">
        <v>47</v>
      </c>
      <c r="H193" t="s">
        <v>64</v>
      </c>
      <c r="I193">
        <v>0</v>
      </c>
      <c r="J193">
        <v>0</v>
      </c>
      <c r="K193" s="29">
        <v>27</v>
      </c>
      <c r="L193">
        <v>1</v>
      </c>
      <c r="M193">
        <v>0</v>
      </c>
      <c r="N193">
        <v>0</v>
      </c>
      <c r="O193">
        <v>0</v>
      </c>
      <c r="P193">
        <v>0</v>
      </c>
      <c r="Q193">
        <v>0.1</v>
      </c>
      <c r="R193">
        <v>1</v>
      </c>
      <c r="S193">
        <v>1</v>
      </c>
      <c r="T193">
        <v>1</v>
      </c>
      <c r="U193">
        <v>3</v>
      </c>
      <c r="V193">
        <v>1</v>
      </c>
      <c r="W193">
        <v>1</v>
      </c>
      <c r="X193" s="2">
        <v>0.5</v>
      </c>
    </row>
    <row r="194" spans="1:24" x14ac:dyDescent="0.25">
      <c r="A194" t="str">
        <f t="shared" si="8"/>
        <v/>
      </c>
      <c r="B194" t="str">
        <f t="shared" ref="B194:B257" si="9">IF(COUNTIFS(Draft_Player,$E194),COUNTIFS(Draft_Player,$E194),"")</f>
        <v/>
      </c>
      <c r="C194">
        <f t="shared" ref="C194:C257" si="10">IF(COUNTIFS(Transfers_Player,$E194),COUNTIFS(Transfers_Player,$E194),"")</f>
        <v>1</v>
      </c>
      <c r="D194">
        <v>2026</v>
      </c>
      <c r="E194" t="s">
        <v>7182</v>
      </c>
      <c r="F194" t="s">
        <v>216</v>
      </c>
      <c r="G194" t="s">
        <v>47</v>
      </c>
      <c r="H194" t="s">
        <v>64</v>
      </c>
      <c r="I194">
        <v>0</v>
      </c>
      <c r="J194">
        <v>0</v>
      </c>
      <c r="K194" s="29">
        <v>38.57</v>
      </c>
      <c r="L194">
        <v>4</v>
      </c>
      <c r="M194">
        <v>0</v>
      </c>
      <c r="N194">
        <v>0</v>
      </c>
      <c r="O194">
        <v>0</v>
      </c>
      <c r="P194">
        <v>0</v>
      </c>
      <c r="Q194">
        <v>2.1</v>
      </c>
      <c r="R194">
        <v>6</v>
      </c>
      <c r="S194">
        <v>10</v>
      </c>
      <c r="T194">
        <v>10</v>
      </c>
      <c r="U194">
        <v>3</v>
      </c>
      <c r="V194">
        <v>4</v>
      </c>
      <c r="W194">
        <v>2</v>
      </c>
      <c r="X194" s="2">
        <v>0.46200000000000002</v>
      </c>
    </row>
    <row r="195" spans="1:24" x14ac:dyDescent="0.25">
      <c r="A195">
        <f t="shared" ref="A195:A258" si="11">IF(OR(G195="SR", G195="GR"), 1, "")</f>
        <v>1</v>
      </c>
      <c r="B195" t="str">
        <f t="shared" si="9"/>
        <v/>
      </c>
      <c r="C195" t="str">
        <f t="shared" si="10"/>
        <v/>
      </c>
      <c r="D195">
        <v>2026</v>
      </c>
      <c r="E195" t="s">
        <v>7472</v>
      </c>
      <c r="F195" t="s">
        <v>240</v>
      </c>
      <c r="G195" t="s">
        <v>29</v>
      </c>
      <c r="H195" t="s">
        <v>64</v>
      </c>
      <c r="I195">
        <v>2</v>
      </c>
      <c r="J195">
        <v>7</v>
      </c>
      <c r="K195" s="29">
        <v>4.66</v>
      </c>
      <c r="L195">
        <v>14</v>
      </c>
      <c r="M195">
        <v>14</v>
      </c>
      <c r="N195">
        <v>2</v>
      </c>
      <c r="O195">
        <v>1</v>
      </c>
      <c r="P195">
        <v>0</v>
      </c>
      <c r="Q195">
        <v>75.099999999999994</v>
      </c>
      <c r="R195">
        <v>76</v>
      </c>
      <c r="S195">
        <v>51</v>
      </c>
      <c r="T195">
        <v>39</v>
      </c>
      <c r="U195">
        <v>32</v>
      </c>
      <c r="V195">
        <v>72</v>
      </c>
      <c r="W195">
        <v>7</v>
      </c>
      <c r="X195" s="2">
        <v>0.26200000000000001</v>
      </c>
    </row>
    <row r="196" spans="1:24" x14ac:dyDescent="0.25">
      <c r="A196" t="str">
        <f t="shared" si="11"/>
        <v/>
      </c>
      <c r="B196" t="str">
        <f t="shared" si="9"/>
        <v/>
      </c>
      <c r="C196">
        <f t="shared" si="10"/>
        <v>1</v>
      </c>
      <c r="D196">
        <v>2026</v>
      </c>
      <c r="E196" t="s">
        <v>7058</v>
      </c>
      <c r="F196" t="s">
        <v>240</v>
      </c>
      <c r="G196" t="s">
        <v>37</v>
      </c>
      <c r="H196" t="s">
        <v>64</v>
      </c>
      <c r="I196">
        <v>0</v>
      </c>
      <c r="J196">
        <v>0</v>
      </c>
      <c r="K196" s="29">
        <v>4.5</v>
      </c>
      <c r="L196">
        <v>2</v>
      </c>
      <c r="M196">
        <v>0</v>
      </c>
      <c r="N196">
        <v>0</v>
      </c>
      <c r="O196">
        <v>0</v>
      </c>
      <c r="P196">
        <v>0</v>
      </c>
      <c r="Q196">
        <v>2</v>
      </c>
      <c r="R196">
        <v>2</v>
      </c>
      <c r="S196">
        <v>1</v>
      </c>
      <c r="T196">
        <v>1</v>
      </c>
      <c r="U196">
        <v>4</v>
      </c>
      <c r="V196">
        <v>3</v>
      </c>
      <c r="W196">
        <v>0</v>
      </c>
      <c r="X196" s="2">
        <v>0.25</v>
      </c>
    </row>
    <row r="197" spans="1:24" x14ac:dyDescent="0.25">
      <c r="A197">
        <f t="shared" si="11"/>
        <v>1</v>
      </c>
      <c r="B197" t="str">
        <f t="shared" si="9"/>
        <v/>
      </c>
      <c r="C197" t="str">
        <f t="shared" si="10"/>
        <v/>
      </c>
      <c r="D197">
        <v>2026</v>
      </c>
      <c r="E197" t="s">
        <v>7473</v>
      </c>
      <c r="F197" t="s">
        <v>240</v>
      </c>
      <c r="G197" t="s">
        <v>29</v>
      </c>
      <c r="H197" t="s">
        <v>64</v>
      </c>
      <c r="I197">
        <v>3</v>
      </c>
      <c r="J197">
        <v>2</v>
      </c>
      <c r="K197" s="29">
        <v>4.6100000000000003</v>
      </c>
      <c r="L197">
        <v>11</v>
      </c>
      <c r="M197">
        <v>4</v>
      </c>
      <c r="N197">
        <v>0</v>
      </c>
      <c r="O197">
        <v>0</v>
      </c>
      <c r="P197">
        <v>1</v>
      </c>
      <c r="Q197">
        <v>41</v>
      </c>
      <c r="R197">
        <v>47</v>
      </c>
      <c r="S197">
        <v>24</v>
      </c>
      <c r="T197">
        <v>21</v>
      </c>
      <c r="U197">
        <v>20</v>
      </c>
      <c r="V197">
        <v>41</v>
      </c>
      <c r="W197">
        <v>5</v>
      </c>
      <c r="X197" s="2">
        <v>0.29199999999999998</v>
      </c>
    </row>
    <row r="198" spans="1:24" x14ac:dyDescent="0.25">
      <c r="A198" t="str">
        <f t="shared" si="11"/>
        <v/>
      </c>
      <c r="B198" t="str">
        <f t="shared" si="9"/>
        <v/>
      </c>
      <c r="C198" t="str">
        <f t="shared" si="10"/>
        <v/>
      </c>
      <c r="D198">
        <v>2026</v>
      </c>
      <c r="E198" t="s">
        <v>7474</v>
      </c>
      <c r="F198" t="s">
        <v>240</v>
      </c>
      <c r="G198" t="s">
        <v>37</v>
      </c>
      <c r="H198" t="s">
        <v>64</v>
      </c>
      <c r="I198">
        <v>1</v>
      </c>
      <c r="J198">
        <v>3</v>
      </c>
      <c r="K198" s="29">
        <v>4.9800000000000004</v>
      </c>
      <c r="L198">
        <v>18</v>
      </c>
      <c r="M198">
        <v>2</v>
      </c>
      <c r="N198">
        <v>0</v>
      </c>
      <c r="O198">
        <v>0</v>
      </c>
      <c r="P198">
        <v>0</v>
      </c>
      <c r="Q198">
        <v>43.1</v>
      </c>
      <c r="R198">
        <v>40</v>
      </c>
      <c r="S198">
        <v>29</v>
      </c>
      <c r="T198">
        <v>24</v>
      </c>
      <c r="U198">
        <v>24</v>
      </c>
      <c r="V198">
        <v>39</v>
      </c>
      <c r="W198">
        <v>6</v>
      </c>
      <c r="X198" s="2">
        <v>0.24099999999999999</v>
      </c>
    </row>
    <row r="199" spans="1:24" x14ac:dyDescent="0.25">
      <c r="A199" t="str">
        <f t="shared" si="11"/>
        <v/>
      </c>
      <c r="B199" t="str">
        <f t="shared" si="9"/>
        <v/>
      </c>
      <c r="C199" t="str">
        <f t="shared" si="10"/>
        <v/>
      </c>
      <c r="D199">
        <v>2026</v>
      </c>
      <c r="E199" t="s">
        <v>7475</v>
      </c>
      <c r="F199" t="s">
        <v>240</v>
      </c>
      <c r="G199" t="s">
        <v>37</v>
      </c>
      <c r="H199" t="s">
        <v>64</v>
      </c>
      <c r="I199">
        <v>0</v>
      </c>
      <c r="J199">
        <v>1</v>
      </c>
      <c r="K199" s="29">
        <v>5.6</v>
      </c>
      <c r="L199">
        <v>16</v>
      </c>
      <c r="M199">
        <v>0</v>
      </c>
      <c r="N199">
        <v>0</v>
      </c>
      <c r="O199">
        <v>0</v>
      </c>
      <c r="P199">
        <v>0</v>
      </c>
      <c r="Q199">
        <v>17.2</v>
      </c>
      <c r="R199">
        <v>21</v>
      </c>
      <c r="S199">
        <v>16</v>
      </c>
      <c r="T199">
        <v>11</v>
      </c>
      <c r="U199">
        <v>10</v>
      </c>
      <c r="V199">
        <v>11</v>
      </c>
      <c r="W199">
        <v>2</v>
      </c>
      <c r="X199" s="2">
        <v>0.309</v>
      </c>
    </row>
    <row r="200" spans="1:24" x14ac:dyDescent="0.25">
      <c r="A200" t="str">
        <f t="shared" si="11"/>
        <v/>
      </c>
      <c r="B200" t="str">
        <f t="shared" si="9"/>
        <v/>
      </c>
      <c r="C200" t="str">
        <f t="shared" si="10"/>
        <v/>
      </c>
      <c r="D200">
        <v>2026</v>
      </c>
      <c r="E200" t="s">
        <v>254</v>
      </c>
      <c r="F200" t="s">
        <v>240</v>
      </c>
      <c r="G200" t="s">
        <v>47</v>
      </c>
      <c r="H200" t="s">
        <v>64</v>
      </c>
      <c r="I200">
        <v>0</v>
      </c>
      <c r="J200">
        <v>0</v>
      </c>
      <c r="K200" s="29">
        <v>6</v>
      </c>
      <c r="L200">
        <v>8</v>
      </c>
      <c r="M200">
        <v>0</v>
      </c>
      <c r="N200">
        <v>0</v>
      </c>
      <c r="O200">
        <v>0</v>
      </c>
      <c r="P200">
        <v>0</v>
      </c>
      <c r="Q200">
        <v>12</v>
      </c>
      <c r="R200">
        <v>16</v>
      </c>
      <c r="S200">
        <v>9</v>
      </c>
      <c r="T200">
        <v>8</v>
      </c>
      <c r="U200">
        <v>9</v>
      </c>
      <c r="V200">
        <v>6</v>
      </c>
      <c r="W200">
        <v>2</v>
      </c>
      <c r="X200" s="2">
        <v>0.32700000000000001</v>
      </c>
    </row>
    <row r="201" spans="1:24" x14ac:dyDescent="0.25">
      <c r="A201" t="str">
        <f t="shared" si="11"/>
        <v/>
      </c>
      <c r="B201" t="str">
        <f t="shared" si="9"/>
        <v/>
      </c>
      <c r="C201">
        <f t="shared" si="10"/>
        <v>1</v>
      </c>
      <c r="D201">
        <v>2026</v>
      </c>
      <c r="E201" t="s">
        <v>6811</v>
      </c>
      <c r="F201" t="s">
        <v>240</v>
      </c>
      <c r="G201" t="s">
        <v>37</v>
      </c>
      <c r="H201" t="s">
        <v>64</v>
      </c>
      <c r="I201">
        <v>2</v>
      </c>
      <c r="J201">
        <v>5</v>
      </c>
      <c r="K201" s="29">
        <v>6.27</v>
      </c>
      <c r="L201">
        <v>12</v>
      </c>
      <c r="M201">
        <v>12</v>
      </c>
      <c r="N201">
        <v>0</v>
      </c>
      <c r="O201">
        <v>0</v>
      </c>
      <c r="P201">
        <v>0</v>
      </c>
      <c r="Q201">
        <v>51.2</v>
      </c>
      <c r="R201">
        <v>54</v>
      </c>
      <c r="S201">
        <v>42</v>
      </c>
      <c r="T201">
        <v>36</v>
      </c>
      <c r="U201">
        <v>44</v>
      </c>
      <c r="V201">
        <v>46</v>
      </c>
      <c r="W201">
        <v>8</v>
      </c>
      <c r="X201" s="2">
        <v>0.27600000000000002</v>
      </c>
    </row>
    <row r="202" spans="1:24" x14ac:dyDescent="0.25">
      <c r="A202" t="str">
        <f t="shared" si="11"/>
        <v/>
      </c>
      <c r="B202" t="str">
        <f t="shared" si="9"/>
        <v/>
      </c>
      <c r="C202">
        <f t="shared" si="10"/>
        <v>1</v>
      </c>
      <c r="D202">
        <v>2026</v>
      </c>
      <c r="E202" t="s">
        <v>6816</v>
      </c>
      <c r="F202" t="s">
        <v>240</v>
      </c>
      <c r="G202" t="s">
        <v>37</v>
      </c>
      <c r="H202" t="s">
        <v>64</v>
      </c>
      <c r="I202">
        <v>2</v>
      </c>
      <c r="J202">
        <v>8</v>
      </c>
      <c r="K202" s="29">
        <v>6.31</v>
      </c>
      <c r="L202">
        <v>15</v>
      </c>
      <c r="M202">
        <v>12</v>
      </c>
      <c r="N202">
        <v>0</v>
      </c>
      <c r="O202">
        <v>0</v>
      </c>
      <c r="P202">
        <v>0</v>
      </c>
      <c r="Q202">
        <v>51.1</v>
      </c>
      <c r="R202">
        <v>68</v>
      </c>
      <c r="S202">
        <v>67</v>
      </c>
      <c r="T202">
        <v>36</v>
      </c>
      <c r="U202">
        <v>35</v>
      </c>
      <c r="V202">
        <v>41</v>
      </c>
      <c r="W202">
        <v>11</v>
      </c>
      <c r="X202" s="2">
        <v>0.308</v>
      </c>
    </row>
    <row r="203" spans="1:24" x14ac:dyDescent="0.25">
      <c r="A203">
        <f t="shared" si="11"/>
        <v>1</v>
      </c>
      <c r="B203" t="str">
        <f t="shared" si="9"/>
        <v/>
      </c>
      <c r="C203" t="str">
        <f t="shared" si="10"/>
        <v/>
      </c>
      <c r="D203">
        <v>2026</v>
      </c>
      <c r="E203" t="s">
        <v>7476</v>
      </c>
      <c r="F203" t="s">
        <v>240</v>
      </c>
      <c r="G203" t="s">
        <v>29</v>
      </c>
      <c r="H203" t="s">
        <v>64</v>
      </c>
      <c r="I203">
        <v>2</v>
      </c>
      <c r="J203">
        <v>1</v>
      </c>
      <c r="K203" s="29">
        <v>6.32</v>
      </c>
      <c r="L203">
        <v>16</v>
      </c>
      <c r="M203">
        <v>3</v>
      </c>
      <c r="N203">
        <v>0</v>
      </c>
      <c r="O203">
        <v>0</v>
      </c>
      <c r="P203">
        <v>0</v>
      </c>
      <c r="Q203">
        <v>37</v>
      </c>
      <c r="R203">
        <v>36</v>
      </c>
      <c r="S203">
        <v>29</v>
      </c>
      <c r="T203">
        <v>26</v>
      </c>
      <c r="U203">
        <v>20</v>
      </c>
      <c r="V203">
        <v>33</v>
      </c>
      <c r="W203">
        <v>8</v>
      </c>
      <c r="X203" s="2">
        <v>0.255</v>
      </c>
    </row>
    <row r="204" spans="1:24" x14ac:dyDescent="0.25">
      <c r="A204" t="str">
        <f t="shared" si="11"/>
        <v/>
      </c>
      <c r="B204" t="str">
        <f t="shared" si="9"/>
        <v/>
      </c>
      <c r="C204">
        <f t="shared" si="10"/>
        <v>1</v>
      </c>
      <c r="D204">
        <v>2026</v>
      </c>
      <c r="E204" t="s">
        <v>243</v>
      </c>
      <c r="F204" t="s">
        <v>240</v>
      </c>
      <c r="G204" t="s">
        <v>37</v>
      </c>
      <c r="H204" t="s">
        <v>64</v>
      </c>
      <c r="I204">
        <v>0</v>
      </c>
      <c r="J204">
        <v>4</v>
      </c>
      <c r="K204" s="29">
        <v>6.93</v>
      </c>
      <c r="L204">
        <v>17</v>
      </c>
      <c r="M204">
        <v>1</v>
      </c>
      <c r="N204">
        <v>0</v>
      </c>
      <c r="O204">
        <v>0</v>
      </c>
      <c r="P204">
        <v>2</v>
      </c>
      <c r="Q204">
        <v>24.2</v>
      </c>
      <c r="R204">
        <v>39</v>
      </c>
      <c r="S204">
        <v>22</v>
      </c>
      <c r="T204">
        <v>19</v>
      </c>
      <c r="U204">
        <v>14</v>
      </c>
      <c r="V204">
        <v>20</v>
      </c>
      <c r="W204">
        <v>1</v>
      </c>
      <c r="X204" s="2">
        <v>0.36099999999999999</v>
      </c>
    </row>
    <row r="205" spans="1:24" x14ac:dyDescent="0.25">
      <c r="A205" t="str">
        <f t="shared" si="11"/>
        <v/>
      </c>
      <c r="B205" t="str">
        <f t="shared" si="9"/>
        <v/>
      </c>
      <c r="C205" t="str">
        <f t="shared" si="10"/>
        <v/>
      </c>
      <c r="D205">
        <v>2026</v>
      </c>
      <c r="E205" t="s">
        <v>4735</v>
      </c>
      <c r="F205" t="s">
        <v>240</v>
      </c>
      <c r="G205" t="s">
        <v>47</v>
      </c>
      <c r="H205" t="s">
        <v>64</v>
      </c>
      <c r="I205">
        <v>0</v>
      </c>
      <c r="J205">
        <v>2</v>
      </c>
      <c r="K205" s="29">
        <v>7.84</v>
      </c>
      <c r="L205">
        <v>8</v>
      </c>
      <c r="M205">
        <v>0</v>
      </c>
      <c r="N205">
        <v>0</v>
      </c>
      <c r="O205">
        <v>0</v>
      </c>
      <c r="P205">
        <v>0</v>
      </c>
      <c r="Q205">
        <v>10.1</v>
      </c>
      <c r="R205">
        <v>16</v>
      </c>
      <c r="S205">
        <v>12</v>
      </c>
      <c r="T205">
        <v>9</v>
      </c>
      <c r="U205">
        <v>9</v>
      </c>
      <c r="V205">
        <v>8</v>
      </c>
      <c r="W205">
        <v>1</v>
      </c>
      <c r="X205" s="2">
        <v>0.34</v>
      </c>
    </row>
    <row r="206" spans="1:24" x14ac:dyDescent="0.25">
      <c r="A206">
        <f t="shared" si="11"/>
        <v>1</v>
      </c>
      <c r="B206" t="str">
        <f t="shared" si="9"/>
        <v/>
      </c>
      <c r="C206" t="str">
        <f t="shared" si="10"/>
        <v/>
      </c>
      <c r="D206">
        <v>2026</v>
      </c>
      <c r="E206" t="s">
        <v>253</v>
      </c>
      <c r="F206" t="s">
        <v>240</v>
      </c>
      <c r="G206" t="s">
        <v>29</v>
      </c>
      <c r="H206" t="s">
        <v>64</v>
      </c>
      <c r="I206">
        <v>1</v>
      </c>
      <c r="J206">
        <v>1</v>
      </c>
      <c r="K206" s="29">
        <v>9.5299999999999994</v>
      </c>
      <c r="L206">
        <v>15</v>
      </c>
      <c r="M206">
        <v>0</v>
      </c>
      <c r="N206">
        <v>0</v>
      </c>
      <c r="O206">
        <v>0</v>
      </c>
      <c r="P206">
        <v>0</v>
      </c>
      <c r="Q206">
        <v>17</v>
      </c>
      <c r="R206">
        <v>35</v>
      </c>
      <c r="S206">
        <v>24</v>
      </c>
      <c r="T206">
        <v>18</v>
      </c>
      <c r="U206">
        <v>7</v>
      </c>
      <c r="V206">
        <v>10</v>
      </c>
      <c r="W206">
        <v>5</v>
      </c>
      <c r="X206" s="2">
        <v>0.40699999999999997</v>
      </c>
    </row>
    <row r="207" spans="1:24" x14ac:dyDescent="0.25">
      <c r="A207" t="str">
        <f t="shared" si="11"/>
        <v/>
      </c>
      <c r="B207" t="str">
        <f t="shared" si="9"/>
        <v/>
      </c>
      <c r="C207" t="str">
        <f t="shared" si="10"/>
        <v/>
      </c>
      <c r="D207">
        <v>2026</v>
      </c>
      <c r="E207" t="s">
        <v>7477</v>
      </c>
      <c r="F207" t="s">
        <v>240</v>
      </c>
      <c r="G207" t="s">
        <v>37</v>
      </c>
      <c r="H207" t="s">
        <v>64</v>
      </c>
      <c r="I207">
        <v>0</v>
      </c>
      <c r="J207">
        <v>0</v>
      </c>
      <c r="K207" s="29">
        <v>12.15</v>
      </c>
      <c r="L207">
        <v>7</v>
      </c>
      <c r="M207">
        <v>0</v>
      </c>
      <c r="N207">
        <v>0</v>
      </c>
      <c r="O207">
        <v>0</v>
      </c>
      <c r="P207">
        <v>0</v>
      </c>
      <c r="Q207">
        <v>6.2</v>
      </c>
      <c r="R207">
        <v>8</v>
      </c>
      <c r="S207">
        <v>9</v>
      </c>
      <c r="T207">
        <v>9</v>
      </c>
      <c r="U207">
        <v>7</v>
      </c>
      <c r="V207">
        <v>7</v>
      </c>
      <c r="W207">
        <v>8</v>
      </c>
      <c r="X207" s="2">
        <v>0.32</v>
      </c>
    </row>
    <row r="208" spans="1:24" x14ac:dyDescent="0.25">
      <c r="A208" t="str">
        <f t="shared" si="11"/>
        <v/>
      </c>
      <c r="B208" t="str">
        <f t="shared" si="9"/>
        <v/>
      </c>
      <c r="C208" t="str">
        <f t="shared" si="10"/>
        <v/>
      </c>
      <c r="D208">
        <v>2026</v>
      </c>
      <c r="E208" t="s">
        <v>7478</v>
      </c>
      <c r="F208" t="s">
        <v>240</v>
      </c>
      <c r="G208" t="s">
        <v>47</v>
      </c>
      <c r="H208" t="s">
        <v>64</v>
      </c>
      <c r="I208">
        <v>0</v>
      </c>
      <c r="J208">
        <v>1</v>
      </c>
      <c r="K208" s="29">
        <v>12.81</v>
      </c>
      <c r="L208">
        <v>9</v>
      </c>
      <c r="M208">
        <v>2</v>
      </c>
      <c r="N208">
        <v>0</v>
      </c>
      <c r="O208">
        <v>0</v>
      </c>
      <c r="P208">
        <v>0</v>
      </c>
      <c r="Q208">
        <v>19.2</v>
      </c>
      <c r="R208">
        <v>31</v>
      </c>
      <c r="S208">
        <v>30</v>
      </c>
      <c r="T208">
        <v>28</v>
      </c>
      <c r="U208">
        <v>14</v>
      </c>
      <c r="V208">
        <v>8</v>
      </c>
      <c r="W208">
        <v>1</v>
      </c>
      <c r="X208" s="2">
        <v>0.36499999999999999</v>
      </c>
    </row>
    <row r="209" spans="1:24" x14ac:dyDescent="0.25">
      <c r="A209">
        <f t="shared" si="11"/>
        <v>1</v>
      </c>
      <c r="B209" t="str">
        <f t="shared" si="9"/>
        <v/>
      </c>
      <c r="C209" t="str">
        <f t="shared" si="10"/>
        <v/>
      </c>
      <c r="D209">
        <v>2026</v>
      </c>
      <c r="E209" t="s">
        <v>7479</v>
      </c>
      <c r="F209" t="s">
        <v>240</v>
      </c>
      <c r="G209" t="s">
        <v>29</v>
      </c>
      <c r="H209" t="s">
        <v>64</v>
      </c>
      <c r="I209">
        <v>0</v>
      </c>
      <c r="J209">
        <v>0</v>
      </c>
      <c r="K209" s="29">
        <v>27</v>
      </c>
      <c r="L209">
        <v>3</v>
      </c>
      <c r="M209">
        <v>0</v>
      </c>
      <c r="N209">
        <v>0</v>
      </c>
      <c r="O209">
        <v>0</v>
      </c>
      <c r="P209">
        <v>0</v>
      </c>
      <c r="Q209">
        <v>1.2</v>
      </c>
      <c r="R209">
        <v>6</v>
      </c>
      <c r="S209">
        <v>5</v>
      </c>
      <c r="T209">
        <v>5</v>
      </c>
      <c r="U209">
        <v>1</v>
      </c>
      <c r="V209">
        <v>2</v>
      </c>
      <c r="W209">
        <v>4</v>
      </c>
      <c r="X209" s="2">
        <v>0.54500000000000004</v>
      </c>
    </row>
    <row r="210" spans="1:24" x14ac:dyDescent="0.25">
      <c r="A210" t="str">
        <f t="shared" si="11"/>
        <v/>
      </c>
      <c r="B210" t="str">
        <f t="shared" si="9"/>
        <v/>
      </c>
      <c r="C210" t="str">
        <f t="shared" si="10"/>
        <v/>
      </c>
      <c r="D210">
        <v>2026</v>
      </c>
      <c r="E210" t="s">
        <v>7480</v>
      </c>
      <c r="F210" t="s">
        <v>240</v>
      </c>
      <c r="G210" t="s">
        <v>24</v>
      </c>
      <c r="H210" t="s">
        <v>64</v>
      </c>
      <c r="I210">
        <v>0</v>
      </c>
      <c r="J210">
        <v>1</v>
      </c>
      <c r="K210" s="29">
        <v>38.57</v>
      </c>
      <c r="L210">
        <v>5</v>
      </c>
      <c r="M210">
        <v>0</v>
      </c>
      <c r="N210">
        <v>0</v>
      </c>
      <c r="O210">
        <v>0</v>
      </c>
      <c r="P210">
        <v>0</v>
      </c>
      <c r="Q210">
        <v>2.1</v>
      </c>
      <c r="R210">
        <v>7</v>
      </c>
      <c r="S210">
        <v>11</v>
      </c>
      <c r="T210">
        <v>10</v>
      </c>
      <c r="U210">
        <v>7</v>
      </c>
      <c r="V210">
        <v>2</v>
      </c>
      <c r="W210">
        <v>2</v>
      </c>
      <c r="X210" s="2">
        <v>0.53800000000000003</v>
      </c>
    </row>
    <row r="211" spans="1:24" x14ac:dyDescent="0.25">
      <c r="A211">
        <f t="shared" si="11"/>
        <v>1</v>
      </c>
      <c r="B211" t="str">
        <f t="shared" si="9"/>
        <v/>
      </c>
      <c r="C211" t="str">
        <f t="shared" si="10"/>
        <v/>
      </c>
      <c r="D211">
        <v>2026</v>
      </c>
      <c r="E211" t="s">
        <v>7481</v>
      </c>
      <c r="F211" t="s">
        <v>240</v>
      </c>
      <c r="G211" t="s">
        <v>29</v>
      </c>
      <c r="H211" t="s">
        <v>64</v>
      </c>
      <c r="I211">
        <v>0</v>
      </c>
      <c r="J211">
        <v>0</v>
      </c>
      <c r="K211" s="29">
        <v>81</v>
      </c>
      <c r="L211">
        <v>3</v>
      </c>
      <c r="M211">
        <v>0</v>
      </c>
      <c r="N211">
        <v>0</v>
      </c>
      <c r="O211">
        <v>0</v>
      </c>
      <c r="P211">
        <v>0</v>
      </c>
      <c r="Q211">
        <v>1.1000000000000001</v>
      </c>
      <c r="R211">
        <v>3</v>
      </c>
      <c r="S211">
        <v>12</v>
      </c>
      <c r="T211">
        <v>12</v>
      </c>
      <c r="U211">
        <v>4</v>
      </c>
      <c r="V211">
        <v>0</v>
      </c>
      <c r="W211">
        <v>5</v>
      </c>
      <c r="X211" s="2">
        <v>0.42899999999999999</v>
      </c>
    </row>
    <row r="212" spans="1:24" x14ac:dyDescent="0.25">
      <c r="A212" t="str">
        <f t="shared" si="11"/>
        <v/>
      </c>
      <c r="B212" t="str">
        <f t="shared" si="9"/>
        <v/>
      </c>
      <c r="C212" t="str">
        <f t="shared" si="10"/>
        <v/>
      </c>
      <c r="D212">
        <v>2026</v>
      </c>
      <c r="E212" t="s">
        <v>7482</v>
      </c>
      <c r="F212" t="s">
        <v>240</v>
      </c>
      <c r="G212" t="s">
        <v>37</v>
      </c>
      <c r="H212" t="s">
        <v>64</v>
      </c>
      <c r="I212">
        <v>0</v>
      </c>
      <c r="J212">
        <v>0</v>
      </c>
      <c r="K212" s="29">
        <v>135</v>
      </c>
      <c r="L212">
        <v>2</v>
      </c>
      <c r="M212">
        <v>0</v>
      </c>
      <c r="N212">
        <v>0</v>
      </c>
      <c r="O212">
        <v>0</v>
      </c>
      <c r="P212">
        <v>0</v>
      </c>
      <c r="Q212">
        <v>0.1</v>
      </c>
      <c r="R212">
        <v>4</v>
      </c>
      <c r="S212">
        <v>5</v>
      </c>
      <c r="T212">
        <v>5</v>
      </c>
      <c r="U212">
        <v>2</v>
      </c>
      <c r="V212">
        <v>0</v>
      </c>
      <c r="W212">
        <v>1</v>
      </c>
      <c r="X212" s="2">
        <v>0.8</v>
      </c>
    </row>
    <row r="213" spans="1:24" x14ac:dyDescent="0.25">
      <c r="A213" t="str">
        <f t="shared" si="11"/>
        <v/>
      </c>
      <c r="B213" t="str">
        <f t="shared" si="9"/>
        <v/>
      </c>
      <c r="C213" t="str">
        <f t="shared" si="10"/>
        <v/>
      </c>
      <c r="D213">
        <v>2026</v>
      </c>
      <c r="E213" t="s">
        <v>7483</v>
      </c>
      <c r="F213" t="s">
        <v>256</v>
      </c>
      <c r="G213" t="s">
        <v>24</v>
      </c>
      <c r="H213" t="s">
        <v>64</v>
      </c>
      <c r="I213">
        <v>8</v>
      </c>
      <c r="J213">
        <v>1</v>
      </c>
      <c r="K213" s="29">
        <v>2.79</v>
      </c>
      <c r="L213">
        <v>14</v>
      </c>
      <c r="M213">
        <v>12</v>
      </c>
      <c r="N213">
        <v>0</v>
      </c>
      <c r="O213">
        <v>0</v>
      </c>
      <c r="P213">
        <v>0</v>
      </c>
      <c r="Q213">
        <v>61.1</v>
      </c>
      <c r="R213">
        <v>56</v>
      </c>
      <c r="S213">
        <v>22</v>
      </c>
      <c r="T213">
        <v>19</v>
      </c>
      <c r="U213">
        <v>18</v>
      </c>
      <c r="V213">
        <v>64</v>
      </c>
      <c r="W213">
        <v>11</v>
      </c>
      <c r="X213" s="2">
        <v>0.23899999999999999</v>
      </c>
    </row>
    <row r="214" spans="1:24" x14ac:dyDescent="0.25">
      <c r="A214" t="str">
        <f t="shared" si="11"/>
        <v/>
      </c>
      <c r="B214">
        <f t="shared" si="9"/>
        <v>1</v>
      </c>
      <c r="C214" t="str">
        <f t="shared" si="10"/>
        <v/>
      </c>
      <c r="D214">
        <v>2026</v>
      </c>
      <c r="E214" t="s">
        <v>6173</v>
      </c>
      <c r="F214" t="s">
        <v>256</v>
      </c>
      <c r="G214" t="s">
        <v>37</v>
      </c>
      <c r="H214" t="s">
        <v>64</v>
      </c>
      <c r="I214">
        <v>9</v>
      </c>
      <c r="J214">
        <v>1</v>
      </c>
      <c r="K214" s="29">
        <v>3.97</v>
      </c>
      <c r="L214">
        <v>16</v>
      </c>
      <c r="M214">
        <v>16</v>
      </c>
      <c r="N214">
        <v>0</v>
      </c>
      <c r="O214">
        <v>0</v>
      </c>
      <c r="P214">
        <v>0</v>
      </c>
      <c r="Q214">
        <v>77</v>
      </c>
      <c r="R214">
        <v>68</v>
      </c>
      <c r="S214">
        <v>39</v>
      </c>
      <c r="T214">
        <v>34</v>
      </c>
      <c r="U214">
        <v>38</v>
      </c>
      <c r="V214">
        <v>98</v>
      </c>
      <c r="W214">
        <v>5</v>
      </c>
      <c r="X214" s="2">
        <v>0.23499999999999999</v>
      </c>
    </row>
    <row r="215" spans="1:24" x14ac:dyDescent="0.25">
      <c r="A215">
        <f t="shared" si="11"/>
        <v>1</v>
      </c>
      <c r="B215" t="str">
        <f t="shared" si="9"/>
        <v/>
      </c>
      <c r="C215" t="str">
        <f t="shared" si="10"/>
        <v/>
      </c>
      <c r="D215">
        <v>2026</v>
      </c>
      <c r="E215" t="s">
        <v>7484</v>
      </c>
      <c r="F215" t="s">
        <v>256</v>
      </c>
      <c r="G215" t="s">
        <v>32</v>
      </c>
      <c r="H215" t="s">
        <v>64</v>
      </c>
      <c r="I215">
        <v>4</v>
      </c>
      <c r="J215">
        <v>0</v>
      </c>
      <c r="K215" s="29">
        <v>2.92</v>
      </c>
      <c r="L215">
        <v>14</v>
      </c>
      <c r="M215">
        <v>2</v>
      </c>
      <c r="N215">
        <v>0</v>
      </c>
      <c r="O215">
        <v>0</v>
      </c>
      <c r="P215">
        <v>7</v>
      </c>
      <c r="Q215">
        <v>37</v>
      </c>
      <c r="R215">
        <v>37</v>
      </c>
      <c r="S215">
        <v>12</v>
      </c>
      <c r="T215">
        <v>12</v>
      </c>
      <c r="U215">
        <v>12</v>
      </c>
      <c r="V215">
        <v>28</v>
      </c>
      <c r="W215">
        <v>1</v>
      </c>
      <c r="X215" s="2">
        <v>0.27200000000000002</v>
      </c>
    </row>
    <row r="216" spans="1:24" x14ac:dyDescent="0.25">
      <c r="A216" t="str">
        <f t="shared" si="11"/>
        <v/>
      </c>
      <c r="B216" t="str">
        <f t="shared" si="9"/>
        <v/>
      </c>
      <c r="C216" t="str">
        <f t="shared" si="10"/>
        <v/>
      </c>
      <c r="D216">
        <v>2026</v>
      </c>
      <c r="E216" t="s">
        <v>7485</v>
      </c>
      <c r="F216" t="s">
        <v>256</v>
      </c>
      <c r="G216" t="s">
        <v>37</v>
      </c>
      <c r="H216" t="s">
        <v>64</v>
      </c>
      <c r="I216">
        <v>7</v>
      </c>
      <c r="J216">
        <v>0</v>
      </c>
      <c r="K216" s="29">
        <v>3.55</v>
      </c>
      <c r="L216">
        <v>17</v>
      </c>
      <c r="M216">
        <v>7</v>
      </c>
      <c r="N216">
        <v>0</v>
      </c>
      <c r="O216">
        <v>0</v>
      </c>
      <c r="P216">
        <v>0</v>
      </c>
      <c r="Q216">
        <v>45.2</v>
      </c>
      <c r="R216">
        <v>44</v>
      </c>
      <c r="S216">
        <v>20</v>
      </c>
      <c r="T216">
        <v>18</v>
      </c>
      <c r="U216">
        <v>16</v>
      </c>
      <c r="V216">
        <v>46</v>
      </c>
      <c r="W216">
        <v>5</v>
      </c>
      <c r="X216" s="2">
        <v>0.254</v>
      </c>
    </row>
    <row r="217" spans="1:24" x14ac:dyDescent="0.25">
      <c r="A217" t="str">
        <f t="shared" si="11"/>
        <v/>
      </c>
      <c r="B217" t="str">
        <f t="shared" si="9"/>
        <v/>
      </c>
      <c r="C217" t="str">
        <f t="shared" si="10"/>
        <v/>
      </c>
      <c r="D217">
        <v>2026</v>
      </c>
      <c r="E217" t="s">
        <v>7486</v>
      </c>
      <c r="F217" t="s">
        <v>256</v>
      </c>
      <c r="G217" t="s">
        <v>37</v>
      </c>
      <c r="H217" t="s">
        <v>64</v>
      </c>
      <c r="I217">
        <v>6</v>
      </c>
      <c r="J217">
        <v>1</v>
      </c>
      <c r="K217" s="29">
        <v>3.69</v>
      </c>
      <c r="L217">
        <v>25</v>
      </c>
      <c r="M217">
        <v>0</v>
      </c>
      <c r="N217">
        <v>0</v>
      </c>
      <c r="O217">
        <v>0</v>
      </c>
      <c r="P217">
        <v>1</v>
      </c>
      <c r="Q217">
        <v>31.2</v>
      </c>
      <c r="R217">
        <v>21</v>
      </c>
      <c r="S217">
        <v>14</v>
      </c>
      <c r="T217">
        <v>13</v>
      </c>
      <c r="U217">
        <v>9</v>
      </c>
      <c r="V217">
        <v>30</v>
      </c>
      <c r="W217">
        <v>3</v>
      </c>
      <c r="X217" s="2">
        <v>0.186</v>
      </c>
    </row>
    <row r="218" spans="1:24" x14ac:dyDescent="0.25">
      <c r="A218" t="str">
        <f t="shared" si="11"/>
        <v/>
      </c>
      <c r="B218" t="str">
        <f t="shared" si="9"/>
        <v/>
      </c>
      <c r="C218" t="str">
        <f t="shared" si="10"/>
        <v/>
      </c>
      <c r="D218">
        <v>2026</v>
      </c>
      <c r="E218" t="s">
        <v>7487</v>
      </c>
      <c r="F218" t="s">
        <v>256</v>
      </c>
      <c r="G218" t="s">
        <v>47</v>
      </c>
      <c r="H218" t="s">
        <v>64</v>
      </c>
      <c r="I218">
        <v>1</v>
      </c>
      <c r="J218">
        <v>1</v>
      </c>
      <c r="K218" s="29">
        <v>3.81</v>
      </c>
      <c r="L218">
        <v>14</v>
      </c>
      <c r="M218">
        <v>3</v>
      </c>
      <c r="N218">
        <v>0</v>
      </c>
      <c r="O218">
        <v>0</v>
      </c>
      <c r="P218">
        <v>0</v>
      </c>
      <c r="Q218">
        <v>28.1</v>
      </c>
      <c r="R218">
        <v>23</v>
      </c>
      <c r="S218">
        <v>12</v>
      </c>
      <c r="T218">
        <v>12</v>
      </c>
      <c r="U218">
        <v>4</v>
      </c>
      <c r="V218">
        <v>25</v>
      </c>
      <c r="W218">
        <v>4</v>
      </c>
      <c r="X218" s="2">
        <v>0.219</v>
      </c>
    </row>
    <row r="219" spans="1:24" x14ac:dyDescent="0.25">
      <c r="A219" t="str">
        <f t="shared" si="11"/>
        <v/>
      </c>
      <c r="B219" t="str">
        <f t="shared" si="9"/>
        <v/>
      </c>
      <c r="C219" t="str">
        <f t="shared" si="10"/>
        <v/>
      </c>
      <c r="D219">
        <v>2026</v>
      </c>
      <c r="E219" t="s">
        <v>7488</v>
      </c>
      <c r="F219" t="s">
        <v>256</v>
      </c>
      <c r="G219" t="s">
        <v>37</v>
      </c>
      <c r="H219" t="s">
        <v>64</v>
      </c>
      <c r="I219">
        <v>3</v>
      </c>
      <c r="J219">
        <v>1</v>
      </c>
      <c r="K219" s="29">
        <v>4.26</v>
      </c>
      <c r="L219">
        <v>19</v>
      </c>
      <c r="M219">
        <v>5</v>
      </c>
      <c r="N219">
        <v>0</v>
      </c>
      <c r="O219">
        <v>0</v>
      </c>
      <c r="P219">
        <v>1</v>
      </c>
      <c r="Q219">
        <v>44.1</v>
      </c>
      <c r="R219">
        <v>41</v>
      </c>
      <c r="S219">
        <v>26</v>
      </c>
      <c r="T219">
        <v>21</v>
      </c>
      <c r="U219">
        <v>15</v>
      </c>
      <c r="V219">
        <v>49</v>
      </c>
      <c r="W219">
        <v>5</v>
      </c>
      <c r="X219" s="2">
        <v>0.23799999999999999</v>
      </c>
    </row>
    <row r="220" spans="1:24" x14ac:dyDescent="0.25">
      <c r="A220" t="str">
        <f t="shared" si="11"/>
        <v/>
      </c>
      <c r="B220">
        <f t="shared" si="9"/>
        <v>1</v>
      </c>
      <c r="C220" t="str">
        <f t="shared" si="10"/>
        <v/>
      </c>
      <c r="D220">
        <v>2026</v>
      </c>
      <c r="E220" t="s">
        <v>6273</v>
      </c>
      <c r="F220" t="s">
        <v>256</v>
      </c>
      <c r="G220" t="s">
        <v>24</v>
      </c>
      <c r="H220" t="s">
        <v>64</v>
      </c>
      <c r="I220">
        <v>1</v>
      </c>
      <c r="J220">
        <v>0</v>
      </c>
      <c r="K220" s="29">
        <v>4.78</v>
      </c>
      <c r="L220">
        <v>18</v>
      </c>
      <c r="M220">
        <v>2</v>
      </c>
      <c r="N220">
        <v>0</v>
      </c>
      <c r="O220">
        <v>0</v>
      </c>
      <c r="P220">
        <v>0</v>
      </c>
      <c r="Q220">
        <v>26.1</v>
      </c>
      <c r="R220">
        <v>23</v>
      </c>
      <c r="S220">
        <v>19</v>
      </c>
      <c r="T220">
        <v>14</v>
      </c>
      <c r="U220">
        <v>16</v>
      </c>
      <c r="V220">
        <v>41</v>
      </c>
      <c r="W220">
        <v>3</v>
      </c>
      <c r="X220" s="2">
        <v>0.23200000000000001</v>
      </c>
    </row>
    <row r="221" spans="1:24" x14ac:dyDescent="0.25">
      <c r="A221">
        <f t="shared" si="11"/>
        <v>1</v>
      </c>
      <c r="B221" t="str">
        <f t="shared" si="9"/>
        <v/>
      </c>
      <c r="C221" t="str">
        <f t="shared" si="10"/>
        <v/>
      </c>
      <c r="D221">
        <v>2026</v>
      </c>
      <c r="E221" t="s">
        <v>7489</v>
      </c>
      <c r="F221" t="s">
        <v>256</v>
      </c>
      <c r="G221" t="s">
        <v>29</v>
      </c>
      <c r="H221" t="s">
        <v>64</v>
      </c>
      <c r="I221">
        <v>3</v>
      </c>
      <c r="J221">
        <v>0</v>
      </c>
      <c r="K221" s="29">
        <v>4.91</v>
      </c>
      <c r="L221">
        <v>22</v>
      </c>
      <c r="M221">
        <v>0</v>
      </c>
      <c r="N221">
        <v>0</v>
      </c>
      <c r="O221">
        <v>0</v>
      </c>
      <c r="P221">
        <v>1</v>
      </c>
      <c r="Q221">
        <v>22</v>
      </c>
      <c r="R221">
        <v>20</v>
      </c>
      <c r="S221">
        <v>12</v>
      </c>
      <c r="T221">
        <v>12</v>
      </c>
      <c r="U221">
        <v>10</v>
      </c>
      <c r="V221">
        <v>31</v>
      </c>
      <c r="W221">
        <v>1</v>
      </c>
      <c r="X221" s="2">
        <v>0.23</v>
      </c>
    </row>
    <row r="222" spans="1:24" x14ac:dyDescent="0.25">
      <c r="A222" t="str">
        <f t="shared" si="11"/>
        <v/>
      </c>
      <c r="B222" t="str">
        <f t="shared" si="9"/>
        <v/>
      </c>
      <c r="C222" t="str">
        <f t="shared" si="10"/>
        <v/>
      </c>
      <c r="D222">
        <v>2026</v>
      </c>
      <c r="E222" t="s">
        <v>7490</v>
      </c>
      <c r="F222" t="s">
        <v>256</v>
      </c>
      <c r="G222" t="s">
        <v>37</v>
      </c>
      <c r="H222" t="s">
        <v>64</v>
      </c>
      <c r="I222">
        <v>0</v>
      </c>
      <c r="J222">
        <v>2</v>
      </c>
      <c r="K222" s="29">
        <v>6.2</v>
      </c>
      <c r="L222">
        <v>10</v>
      </c>
      <c r="M222">
        <v>4</v>
      </c>
      <c r="N222">
        <v>0</v>
      </c>
      <c r="O222">
        <v>0</v>
      </c>
      <c r="P222">
        <v>0</v>
      </c>
      <c r="Q222">
        <v>20.100000000000001</v>
      </c>
      <c r="R222">
        <v>15</v>
      </c>
      <c r="S222">
        <v>15</v>
      </c>
      <c r="T222">
        <v>14</v>
      </c>
      <c r="U222">
        <v>19</v>
      </c>
      <c r="V222">
        <v>29</v>
      </c>
      <c r="W222">
        <v>0</v>
      </c>
      <c r="X222" s="2">
        <v>0.20799999999999999</v>
      </c>
    </row>
    <row r="223" spans="1:24" x14ac:dyDescent="0.25">
      <c r="A223" t="str">
        <f t="shared" si="11"/>
        <v/>
      </c>
      <c r="B223" t="str">
        <f t="shared" si="9"/>
        <v/>
      </c>
      <c r="C223" t="str">
        <f t="shared" si="10"/>
        <v/>
      </c>
      <c r="D223">
        <v>2026</v>
      </c>
      <c r="E223" t="s">
        <v>7491</v>
      </c>
      <c r="F223" t="s">
        <v>256</v>
      </c>
      <c r="G223" t="s">
        <v>47</v>
      </c>
      <c r="H223" t="s">
        <v>64</v>
      </c>
      <c r="I223">
        <v>2</v>
      </c>
      <c r="J223">
        <v>0</v>
      </c>
      <c r="K223" s="29">
        <v>6.35</v>
      </c>
      <c r="L223">
        <v>12</v>
      </c>
      <c r="M223">
        <v>6</v>
      </c>
      <c r="N223">
        <v>0</v>
      </c>
      <c r="O223">
        <v>0</v>
      </c>
      <c r="P223">
        <v>0</v>
      </c>
      <c r="Q223">
        <v>22.2</v>
      </c>
      <c r="R223">
        <v>19</v>
      </c>
      <c r="S223">
        <v>16</v>
      </c>
      <c r="T223">
        <v>16</v>
      </c>
      <c r="U223">
        <v>15</v>
      </c>
      <c r="V223">
        <v>25</v>
      </c>
      <c r="W223">
        <v>6</v>
      </c>
      <c r="X223" s="2">
        <v>0.24099999999999999</v>
      </c>
    </row>
    <row r="224" spans="1:24" x14ac:dyDescent="0.25">
      <c r="A224" t="str">
        <f t="shared" si="11"/>
        <v/>
      </c>
      <c r="B224" t="str">
        <f t="shared" si="9"/>
        <v/>
      </c>
      <c r="C224" t="str">
        <f t="shared" si="10"/>
        <v/>
      </c>
      <c r="D224">
        <v>2026</v>
      </c>
      <c r="E224" t="s">
        <v>7492</v>
      </c>
      <c r="F224" t="s">
        <v>256</v>
      </c>
      <c r="G224" t="s">
        <v>24</v>
      </c>
      <c r="H224" t="s">
        <v>64</v>
      </c>
      <c r="I224">
        <v>2</v>
      </c>
      <c r="J224">
        <v>1</v>
      </c>
      <c r="K224" s="29">
        <v>6.65</v>
      </c>
      <c r="L224">
        <v>17</v>
      </c>
      <c r="M224">
        <v>1</v>
      </c>
      <c r="N224">
        <v>0</v>
      </c>
      <c r="O224">
        <v>0</v>
      </c>
      <c r="P224">
        <v>1</v>
      </c>
      <c r="Q224">
        <v>23</v>
      </c>
      <c r="R224">
        <v>35</v>
      </c>
      <c r="S224">
        <v>19</v>
      </c>
      <c r="T224">
        <v>17</v>
      </c>
      <c r="U224">
        <v>10</v>
      </c>
      <c r="V224">
        <v>27</v>
      </c>
      <c r="W224">
        <v>2</v>
      </c>
      <c r="X224" s="2">
        <v>0.34300000000000003</v>
      </c>
    </row>
    <row r="225" spans="1:24" x14ac:dyDescent="0.25">
      <c r="A225">
        <f t="shared" si="11"/>
        <v>1</v>
      </c>
      <c r="B225" t="str">
        <f t="shared" si="9"/>
        <v/>
      </c>
      <c r="C225" t="str">
        <f t="shared" si="10"/>
        <v/>
      </c>
      <c r="D225">
        <v>2026</v>
      </c>
      <c r="E225" t="s">
        <v>7493</v>
      </c>
      <c r="F225" t="s">
        <v>256</v>
      </c>
      <c r="G225" t="s">
        <v>29</v>
      </c>
      <c r="H225" t="s">
        <v>64</v>
      </c>
      <c r="I225">
        <v>1</v>
      </c>
      <c r="J225">
        <v>0</v>
      </c>
      <c r="K225" s="29">
        <v>6.88</v>
      </c>
      <c r="L225">
        <v>13</v>
      </c>
      <c r="M225">
        <v>0</v>
      </c>
      <c r="N225">
        <v>0</v>
      </c>
      <c r="O225">
        <v>0</v>
      </c>
      <c r="P225">
        <v>1</v>
      </c>
      <c r="Q225">
        <v>17</v>
      </c>
      <c r="R225">
        <v>15</v>
      </c>
      <c r="S225">
        <v>13</v>
      </c>
      <c r="T225">
        <v>13</v>
      </c>
      <c r="U225">
        <v>13</v>
      </c>
      <c r="V225">
        <v>19</v>
      </c>
      <c r="W225">
        <v>2</v>
      </c>
      <c r="X225" s="2">
        <v>0.23799999999999999</v>
      </c>
    </row>
    <row r="226" spans="1:24" x14ac:dyDescent="0.25">
      <c r="A226">
        <f t="shared" si="11"/>
        <v>1</v>
      </c>
      <c r="B226" t="str">
        <f t="shared" si="9"/>
        <v/>
      </c>
      <c r="C226" t="str">
        <f t="shared" si="10"/>
        <v/>
      </c>
      <c r="D226">
        <v>2026</v>
      </c>
      <c r="E226" t="s">
        <v>7494</v>
      </c>
      <c r="F226" t="s">
        <v>256</v>
      </c>
      <c r="G226" t="s">
        <v>29</v>
      </c>
      <c r="H226" t="s">
        <v>64</v>
      </c>
      <c r="I226">
        <v>1</v>
      </c>
      <c r="J226">
        <v>1</v>
      </c>
      <c r="K226" s="29">
        <v>6.97</v>
      </c>
      <c r="L226">
        <v>14</v>
      </c>
      <c r="M226">
        <v>0</v>
      </c>
      <c r="N226">
        <v>0</v>
      </c>
      <c r="O226">
        <v>0</v>
      </c>
      <c r="P226">
        <v>0</v>
      </c>
      <c r="Q226">
        <v>10.1</v>
      </c>
      <c r="R226">
        <v>12</v>
      </c>
      <c r="S226">
        <v>8</v>
      </c>
      <c r="T226">
        <v>8</v>
      </c>
      <c r="U226">
        <v>7</v>
      </c>
      <c r="V226">
        <v>12</v>
      </c>
      <c r="W226">
        <v>1</v>
      </c>
      <c r="X226" s="2">
        <v>0.3</v>
      </c>
    </row>
    <row r="227" spans="1:24" x14ac:dyDescent="0.25">
      <c r="A227" t="str">
        <f t="shared" si="11"/>
        <v/>
      </c>
      <c r="B227" t="str">
        <f t="shared" si="9"/>
        <v/>
      </c>
      <c r="C227" t="str">
        <f t="shared" si="10"/>
        <v/>
      </c>
      <c r="D227">
        <v>2026</v>
      </c>
      <c r="E227" t="s">
        <v>7495</v>
      </c>
      <c r="F227" t="s">
        <v>256</v>
      </c>
      <c r="G227" t="s">
        <v>24</v>
      </c>
      <c r="H227" t="s">
        <v>64</v>
      </c>
      <c r="I227">
        <v>2</v>
      </c>
      <c r="J227">
        <v>0</v>
      </c>
      <c r="K227" s="29">
        <v>8.2200000000000006</v>
      </c>
      <c r="L227">
        <v>9</v>
      </c>
      <c r="M227">
        <v>0</v>
      </c>
      <c r="N227">
        <v>0</v>
      </c>
      <c r="O227">
        <v>0</v>
      </c>
      <c r="P227">
        <v>0</v>
      </c>
      <c r="Q227">
        <v>7.2</v>
      </c>
      <c r="R227">
        <v>6</v>
      </c>
      <c r="S227">
        <v>7</v>
      </c>
      <c r="T227">
        <v>7</v>
      </c>
      <c r="U227">
        <v>7</v>
      </c>
      <c r="V227">
        <v>11</v>
      </c>
      <c r="W227">
        <v>1</v>
      </c>
      <c r="X227" s="2">
        <v>0.222</v>
      </c>
    </row>
    <row r="228" spans="1:24" x14ac:dyDescent="0.25">
      <c r="A228" t="str">
        <f t="shared" si="11"/>
        <v/>
      </c>
      <c r="B228" t="str">
        <f t="shared" si="9"/>
        <v/>
      </c>
      <c r="C228" t="str">
        <f t="shared" si="10"/>
        <v/>
      </c>
      <c r="D228">
        <v>2026</v>
      </c>
      <c r="E228" t="s">
        <v>7496</v>
      </c>
      <c r="F228" t="s">
        <v>256</v>
      </c>
      <c r="G228" t="s">
        <v>47</v>
      </c>
      <c r="H228" t="s">
        <v>64</v>
      </c>
      <c r="I228">
        <v>0</v>
      </c>
      <c r="J228">
        <v>0</v>
      </c>
      <c r="K228" s="29">
        <v>9.64</v>
      </c>
      <c r="L228">
        <v>11</v>
      </c>
      <c r="M228">
        <v>1</v>
      </c>
      <c r="N228">
        <v>0</v>
      </c>
      <c r="O228">
        <v>0</v>
      </c>
      <c r="P228">
        <v>0</v>
      </c>
      <c r="Q228">
        <v>14</v>
      </c>
      <c r="R228">
        <v>21</v>
      </c>
      <c r="S228">
        <v>17</v>
      </c>
      <c r="T228">
        <v>15</v>
      </c>
      <c r="U228">
        <v>9</v>
      </c>
      <c r="V228">
        <v>13</v>
      </c>
      <c r="W228">
        <v>4</v>
      </c>
      <c r="X228" s="2">
        <v>0.32300000000000001</v>
      </c>
    </row>
    <row r="229" spans="1:24" x14ac:dyDescent="0.25">
      <c r="A229" t="str">
        <f t="shared" si="11"/>
        <v/>
      </c>
      <c r="B229" t="str">
        <f t="shared" si="9"/>
        <v/>
      </c>
      <c r="C229" t="str">
        <f t="shared" si="10"/>
        <v/>
      </c>
      <c r="D229">
        <v>2026</v>
      </c>
      <c r="E229" t="s">
        <v>7497</v>
      </c>
      <c r="F229" t="s">
        <v>256</v>
      </c>
      <c r="G229" t="s">
        <v>47</v>
      </c>
      <c r="H229" t="s">
        <v>64</v>
      </c>
      <c r="I229">
        <v>0</v>
      </c>
      <c r="J229">
        <v>0</v>
      </c>
      <c r="K229" s="29">
        <v>11.25</v>
      </c>
      <c r="L229">
        <v>10</v>
      </c>
      <c r="M229">
        <v>0</v>
      </c>
      <c r="N229">
        <v>0</v>
      </c>
      <c r="O229">
        <v>0</v>
      </c>
      <c r="P229">
        <v>0</v>
      </c>
      <c r="Q229">
        <v>8</v>
      </c>
      <c r="R229">
        <v>7</v>
      </c>
      <c r="S229">
        <v>11</v>
      </c>
      <c r="T229">
        <v>10</v>
      </c>
      <c r="U229">
        <v>9</v>
      </c>
      <c r="V229">
        <v>15</v>
      </c>
      <c r="W229">
        <v>1</v>
      </c>
      <c r="X229" s="2">
        <v>0.23300000000000001</v>
      </c>
    </row>
    <row r="230" spans="1:24" x14ac:dyDescent="0.25">
      <c r="A230" t="str">
        <f t="shared" si="11"/>
        <v/>
      </c>
      <c r="B230" t="str">
        <f t="shared" si="9"/>
        <v/>
      </c>
      <c r="C230" t="str">
        <f t="shared" si="10"/>
        <v/>
      </c>
      <c r="D230">
        <v>2026</v>
      </c>
      <c r="E230" t="s">
        <v>7498</v>
      </c>
      <c r="F230" t="s">
        <v>275</v>
      </c>
      <c r="G230" t="s">
        <v>47</v>
      </c>
      <c r="H230" t="s">
        <v>64</v>
      </c>
      <c r="I230">
        <v>10</v>
      </c>
      <c r="J230">
        <v>0</v>
      </c>
      <c r="K230" s="29">
        <v>2.06</v>
      </c>
      <c r="L230">
        <v>24</v>
      </c>
      <c r="M230">
        <v>2</v>
      </c>
      <c r="N230">
        <v>0</v>
      </c>
      <c r="O230">
        <v>0</v>
      </c>
      <c r="P230">
        <v>4</v>
      </c>
      <c r="Q230">
        <v>74.099999999999994</v>
      </c>
      <c r="R230">
        <v>46</v>
      </c>
      <c r="S230">
        <v>20</v>
      </c>
      <c r="T230">
        <v>17</v>
      </c>
      <c r="U230">
        <v>37</v>
      </c>
      <c r="V230">
        <v>88</v>
      </c>
      <c r="W230">
        <v>5</v>
      </c>
      <c r="X230" s="2">
        <v>0.18</v>
      </c>
    </row>
    <row r="231" spans="1:24" x14ac:dyDescent="0.25">
      <c r="A231" t="str">
        <f t="shared" si="11"/>
        <v/>
      </c>
      <c r="B231">
        <f t="shared" si="9"/>
        <v>1</v>
      </c>
      <c r="C231" t="str">
        <f t="shared" si="10"/>
        <v/>
      </c>
      <c r="D231">
        <v>2026</v>
      </c>
      <c r="E231" t="s">
        <v>6001</v>
      </c>
      <c r="F231" t="s">
        <v>275</v>
      </c>
      <c r="G231" t="s">
        <v>37</v>
      </c>
      <c r="H231" t="s">
        <v>64</v>
      </c>
      <c r="I231">
        <v>10</v>
      </c>
      <c r="J231">
        <v>2</v>
      </c>
      <c r="K231" s="29">
        <v>2.54</v>
      </c>
      <c r="L231">
        <v>16</v>
      </c>
      <c r="M231">
        <v>16</v>
      </c>
      <c r="N231">
        <v>1</v>
      </c>
      <c r="O231">
        <v>1</v>
      </c>
      <c r="P231">
        <v>0</v>
      </c>
      <c r="Q231">
        <v>78</v>
      </c>
      <c r="R231">
        <v>71</v>
      </c>
      <c r="S231">
        <v>28</v>
      </c>
      <c r="T231">
        <v>22</v>
      </c>
      <c r="U231">
        <v>37</v>
      </c>
      <c r="V231">
        <v>76</v>
      </c>
      <c r="W231">
        <v>7</v>
      </c>
      <c r="X231" s="2">
        <v>0.25</v>
      </c>
    </row>
    <row r="232" spans="1:24" x14ac:dyDescent="0.25">
      <c r="A232" t="str">
        <f t="shared" si="11"/>
        <v/>
      </c>
      <c r="B232" t="str">
        <f t="shared" si="9"/>
        <v/>
      </c>
      <c r="C232" t="str">
        <f t="shared" si="10"/>
        <v/>
      </c>
      <c r="D232">
        <v>2026</v>
      </c>
      <c r="E232" t="s">
        <v>7499</v>
      </c>
      <c r="F232" t="s">
        <v>275</v>
      </c>
      <c r="G232" t="s">
        <v>24</v>
      </c>
      <c r="H232" t="s">
        <v>64</v>
      </c>
      <c r="I232">
        <v>7</v>
      </c>
      <c r="J232">
        <v>2</v>
      </c>
      <c r="K232" s="29">
        <v>2.94</v>
      </c>
      <c r="L232">
        <v>34</v>
      </c>
      <c r="M232">
        <v>0</v>
      </c>
      <c r="N232">
        <v>0</v>
      </c>
      <c r="O232">
        <v>0</v>
      </c>
      <c r="P232">
        <v>6</v>
      </c>
      <c r="Q232">
        <v>64.099999999999994</v>
      </c>
      <c r="R232">
        <v>44</v>
      </c>
      <c r="S232">
        <v>21</v>
      </c>
      <c r="T232">
        <v>21</v>
      </c>
      <c r="U232">
        <v>37</v>
      </c>
      <c r="V232">
        <v>82</v>
      </c>
      <c r="W232">
        <v>8</v>
      </c>
      <c r="X232" s="2">
        <v>0.19600000000000001</v>
      </c>
    </row>
    <row r="233" spans="1:24" x14ac:dyDescent="0.25">
      <c r="A233" t="str">
        <f t="shared" si="11"/>
        <v/>
      </c>
      <c r="B233">
        <f t="shared" si="9"/>
        <v>1</v>
      </c>
      <c r="C233" t="str">
        <f t="shared" si="10"/>
        <v/>
      </c>
      <c r="D233">
        <v>2026</v>
      </c>
      <c r="E233" t="s">
        <v>5984</v>
      </c>
      <c r="F233" t="s">
        <v>275</v>
      </c>
      <c r="G233" t="s">
        <v>24</v>
      </c>
      <c r="H233" t="s">
        <v>64</v>
      </c>
      <c r="I233">
        <v>5</v>
      </c>
      <c r="J233">
        <v>4</v>
      </c>
      <c r="K233" s="29">
        <v>4.07</v>
      </c>
      <c r="L233">
        <v>16</v>
      </c>
      <c r="M233">
        <v>15</v>
      </c>
      <c r="N233">
        <v>1</v>
      </c>
      <c r="O233">
        <v>0</v>
      </c>
      <c r="P233">
        <v>0</v>
      </c>
      <c r="Q233">
        <v>84</v>
      </c>
      <c r="R233">
        <v>88</v>
      </c>
      <c r="S233">
        <v>42</v>
      </c>
      <c r="T233">
        <v>38</v>
      </c>
      <c r="U233">
        <v>33</v>
      </c>
      <c r="V233">
        <v>75</v>
      </c>
      <c r="W233">
        <v>16</v>
      </c>
      <c r="X233" s="2">
        <v>0.27200000000000002</v>
      </c>
    </row>
    <row r="234" spans="1:24" x14ac:dyDescent="0.25">
      <c r="A234" t="str">
        <f t="shared" si="11"/>
        <v/>
      </c>
      <c r="B234" t="str">
        <f t="shared" si="9"/>
        <v/>
      </c>
      <c r="C234">
        <f t="shared" si="10"/>
        <v>1</v>
      </c>
      <c r="D234">
        <v>2026</v>
      </c>
      <c r="E234" t="s">
        <v>6718</v>
      </c>
      <c r="F234" t="s">
        <v>275</v>
      </c>
      <c r="G234" t="s">
        <v>24</v>
      </c>
      <c r="H234" t="s">
        <v>64</v>
      </c>
      <c r="I234">
        <v>0</v>
      </c>
      <c r="J234">
        <v>0</v>
      </c>
      <c r="K234" s="29">
        <v>0</v>
      </c>
      <c r="L234">
        <v>1</v>
      </c>
      <c r="M234">
        <v>0</v>
      </c>
      <c r="N234">
        <v>0</v>
      </c>
      <c r="O234">
        <v>0</v>
      </c>
      <c r="P234">
        <v>0</v>
      </c>
      <c r="Q234">
        <v>1</v>
      </c>
      <c r="R234">
        <v>0</v>
      </c>
      <c r="S234">
        <v>0</v>
      </c>
      <c r="T234">
        <v>0</v>
      </c>
      <c r="U234">
        <v>1</v>
      </c>
      <c r="V234">
        <v>1</v>
      </c>
      <c r="W234">
        <v>0</v>
      </c>
      <c r="X234" s="2">
        <v>0</v>
      </c>
    </row>
    <row r="235" spans="1:24" x14ac:dyDescent="0.25">
      <c r="A235" t="str">
        <f t="shared" si="11"/>
        <v/>
      </c>
      <c r="B235" t="str">
        <f t="shared" si="9"/>
        <v/>
      </c>
      <c r="C235" t="str">
        <f t="shared" si="10"/>
        <v/>
      </c>
      <c r="D235">
        <v>2026</v>
      </c>
      <c r="E235" t="s">
        <v>7500</v>
      </c>
      <c r="F235" t="s">
        <v>275</v>
      </c>
      <c r="G235" t="s">
        <v>47</v>
      </c>
      <c r="H235" t="s">
        <v>64</v>
      </c>
      <c r="I235">
        <v>0</v>
      </c>
      <c r="J235">
        <v>0</v>
      </c>
      <c r="K235" s="29">
        <v>1.35</v>
      </c>
      <c r="L235">
        <v>6</v>
      </c>
      <c r="M235">
        <v>0</v>
      </c>
      <c r="N235">
        <v>0</v>
      </c>
      <c r="O235">
        <v>0</v>
      </c>
      <c r="P235">
        <v>0</v>
      </c>
      <c r="Q235">
        <v>6.2</v>
      </c>
      <c r="R235">
        <v>4</v>
      </c>
      <c r="S235">
        <v>3</v>
      </c>
      <c r="T235">
        <v>1</v>
      </c>
      <c r="U235">
        <v>1</v>
      </c>
      <c r="V235">
        <v>5</v>
      </c>
      <c r="W235">
        <v>2</v>
      </c>
      <c r="X235" s="2">
        <v>0.182</v>
      </c>
    </row>
    <row r="236" spans="1:24" x14ac:dyDescent="0.25">
      <c r="A236" t="str">
        <f t="shared" si="11"/>
        <v/>
      </c>
      <c r="B236" t="str">
        <f t="shared" si="9"/>
        <v/>
      </c>
      <c r="C236" t="str">
        <f t="shared" si="10"/>
        <v/>
      </c>
      <c r="D236">
        <v>2026</v>
      </c>
      <c r="E236" t="s">
        <v>7501</v>
      </c>
      <c r="F236" t="s">
        <v>275</v>
      </c>
      <c r="G236" t="s">
        <v>47</v>
      </c>
      <c r="H236" t="s">
        <v>64</v>
      </c>
      <c r="I236">
        <v>4</v>
      </c>
      <c r="J236">
        <v>0</v>
      </c>
      <c r="K236" s="29">
        <v>2.5499999999999998</v>
      </c>
      <c r="L236">
        <v>19</v>
      </c>
      <c r="M236">
        <v>6</v>
      </c>
      <c r="N236">
        <v>0</v>
      </c>
      <c r="O236">
        <v>0</v>
      </c>
      <c r="P236">
        <v>1</v>
      </c>
      <c r="Q236">
        <v>42.1</v>
      </c>
      <c r="R236">
        <v>26</v>
      </c>
      <c r="S236">
        <v>12</v>
      </c>
      <c r="T236">
        <v>12</v>
      </c>
      <c r="U236">
        <v>22</v>
      </c>
      <c r="V236">
        <v>39</v>
      </c>
      <c r="W236">
        <v>3</v>
      </c>
      <c r="X236" s="2">
        <v>0.18099999999999999</v>
      </c>
    </row>
    <row r="237" spans="1:24" x14ac:dyDescent="0.25">
      <c r="A237" t="str">
        <f t="shared" si="11"/>
        <v/>
      </c>
      <c r="B237" t="str">
        <f t="shared" si="9"/>
        <v/>
      </c>
      <c r="C237" t="str">
        <f t="shared" si="10"/>
        <v/>
      </c>
      <c r="D237">
        <v>2026</v>
      </c>
      <c r="E237" t="s">
        <v>7502</v>
      </c>
      <c r="F237" t="s">
        <v>275</v>
      </c>
      <c r="G237" t="s">
        <v>37</v>
      </c>
      <c r="H237" t="s">
        <v>64</v>
      </c>
      <c r="I237">
        <v>1</v>
      </c>
      <c r="J237">
        <v>0</v>
      </c>
      <c r="K237" s="29">
        <v>3.38</v>
      </c>
      <c r="L237">
        <v>13</v>
      </c>
      <c r="M237">
        <v>4</v>
      </c>
      <c r="N237">
        <v>0</v>
      </c>
      <c r="O237">
        <v>0</v>
      </c>
      <c r="P237">
        <v>0</v>
      </c>
      <c r="Q237">
        <v>18.2</v>
      </c>
      <c r="R237">
        <v>16</v>
      </c>
      <c r="S237">
        <v>12</v>
      </c>
      <c r="T237">
        <v>7</v>
      </c>
      <c r="U237">
        <v>15</v>
      </c>
      <c r="V237">
        <v>17</v>
      </c>
      <c r="W237">
        <v>3</v>
      </c>
      <c r="X237" s="2">
        <v>0.23899999999999999</v>
      </c>
    </row>
    <row r="238" spans="1:24" x14ac:dyDescent="0.25">
      <c r="A238">
        <f t="shared" si="11"/>
        <v>1</v>
      </c>
      <c r="B238" t="str">
        <f t="shared" si="9"/>
        <v/>
      </c>
      <c r="C238" t="str">
        <f t="shared" si="10"/>
        <v/>
      </c>
      <c r="D238">
        <v>2026</v>
      </c>
      <c r="E238" t="s">
        <v>7503</v>
      </c>
      <c r="F238" t="s">
        <v>275</v>
      </c>
      <c r="G238" t="s">
        <v>29</v>
      </c>
      <c r="H238" t="s">
        <v>64</v>
      </c>
      <c r="I238">
        <v>1</v>
      </c>
      <c r="J238">
        <v>0</v>
      </c>
      <c r="K238" s="29">
        <v>4.5</v>
      </c>
      <c r="L238">
        <v>3</v>
      </c>
      <c r="M238">
        <v>1</v>
      </c>
      <c r="N238">
        <v>0</v>
      </c>
      <c r="O238">
        <v>0</v>
      </c>
      <c r="P238">
        <v>0</v>
      </c>
      <c r="Q238">
        <v>6</v>
      </c>
      <c r="R238">
        <v>5</v>
      </c>
      <c r="S238">
        <v>3</v>
      </c>
      <c r="T238">
        <v>3</v>
      </c>
      <c r="U238">
        <v>2</v>
      </c>
      <c r="V238">
        <v>4</v>
      </c>
      <c r="W238">
        <v>1</v>
      </c>
      <c r="X238" s="2">
        <v>0.22700000000000001</v>
      </c>
    </row>
    <row r="239" spans="1:24" x14ac:dyDescent="0.25">
      <c r="A239">
        <f t="shared" si="11"/>
        <v>1</v>
      </c>
      <c r="B239" t="str">
        <f t="shared" si="9"/>
        <v/>
      </c>
      <c r="C239" t="str">
        <f t="shared" si="10"/>
        <v/>
      </c>
      <c r="D239">
        <v>2026</v>
      </c>
      <c r="E239" t="s">
        <v>7504</v>
      </c>
      <c r="F239" t="s">
        <v>275</v>
      </c>
      <c r="G239" t="s">
        <v>29</v>
      </c>
      <c r="H239" t="s">
        <v>64</v>
      </c>
      <c r="I239">
        <v>3</v>
      </c>
      <c r="J239">
        <v>0</v>
      </c>
      <c r="K239" s="29">
        <v>5.08</v>
      </c>
      <c r="L239">
        <v>24</v>
      </c>
      <c r="M239">
        <v>0</v>
      </c>
      <c r="N239">
        <v>0</v>
      </c>
      <c r="O239">
        <v>0</v>
      </c>
      <c r="P239">
        <v>2</v>
      </c>
      <c r="Q239">
        <v>28.1</v>
      </c>
      <c r="R239">
        <v>29</v>
      </c>
      <c r="S239">
        <v>16</v>
      </c>
      <c r="T239">
        <v>16</v>
      </c>
      <c r="U239">
        <v>10</v>
      </c>
      <c r="V239">
        <v>35</v>
      </c>
      <c r="W239">
        <v>1</v>
      </c>
      <c r="X239" s="2">
        <v>0.254</v>
      </c>
    </row>
    <row r="240" spans="1:24" x14ac:dyDescent="0.25">
      <c r="A240">
        <f t="shared" si="11"/>
        <v>1</v>
      </c>
      <c r="B240" t="str">
        <f t="shared" si="9"/>
        <v/>
      </c>
      <c r="C240" t="str">
        <f t="shared" si="10"/>
        <v/>
      </c>
      <c r="D240">
        <v>2026</v>
      </c>
      <c r="E240" t="s">
        <v>7505</v>
      </c>
      <c r="F240" t="s">
        <v>275</v>
      </c>
      <c r="G240" t="s">
        <v>32</v>
      </c>
      <c r="H240" t="s">
        <v>64</v>
      </c>
      <c r="I240">
        <v>2</v>
      </c>
      <c r="J240">
        <v>0</v>
      </c>
      <c r="K240" s="29">
        <v>5.12</v>
      </c>
      <c r="L240">
        <v>15</v>
      </c>
      <c r="M240">
        <v>1</v>
      </c>
      <c r="N240">
        <v>0</v>
      </c>
      <c r="O240">
        <v>0</v>
      </c>
      <c r="P240">
        <v>1</v>
      </c>
      <c r="Q240">
        <v>19.100000000000001</v>
      </c>
      <c r="R240">
        <v>15</v>
      </c>
      <c r="S240">
        <v>12</v>
      </c>
      <c r="T240">
        <v>11</v>
      </c>
      <c r="U240">
        <v>7</v>
      </c>
      <c r="V240">
        <v>18</v>
      </c>
      <c r="W240">
        <v>1</v>
      </c>
      <c r="X240" s="2">
        <v>0.20799999999999999</v>
      </c>
    </row>
    <row r="241" spans="1:24" x14ac:dyDescent="0.25">
      <c r="A241">
        <f t="shared" si="11"/>
        <v>1</v>
      </c>
      <c r="B241" t="str">
        <f t="shared" si="9"/>
        <v/>
      </c>
      <c r="C241" t="str">
        <f t="shared" si="10"/>
        <v/>
      </c>
      <c r="D241">
        <v>2026</v>
      </c>
      <c r="E241" t="s">
        <v>7506</v>
      </c>
      <c r="F241" t="s">
        <v>275</v>
      </c>
      <c r="G241" t="s">
        <v>29</v>
      </c>
      <c r="H241" t="s">
        <v>64</v>
      </c>
      <c r="I241">
        <v>0</v>
      </c>
      <c r="J241">
        <v>0</v>
      </c>
      <c r="K241" s="29">
        <v>6.56</v>
      </c>
      <c r="L241">
        <v>17</v>
      </c>
      <c r="M241">
        <v>1</v>
      </c>
      <c r="N241">
        <v>0</v>
      </c>
      <c r="O241">
        <v>0</v>
      </c>
      <c r="P241">
        <v>0</v>
      </c>
      <c r="Q241">
        <v>23.1</v>
      </c>
      <c r="R241">
        <v>29</v>
      </c>
      <c r="S241">
        <v>19</v>
      </c>
      <c r="T241">
        <v>17</v>
      </c>
      <c r="U241">
        <v>9</v>
      </c>
      <c r="V241">
        <v>23</v>
      </c>
      <c r="W241">
        <v>3</v>
      </c>
      <c r="X241" s="2">
        <v>0.30199999999999999</v>
      </c>
    </row>
    <row r="242" spans="1:24" x14ac:dyDescent="0.25">
      <c r="A242" t="str">
        <f t="shared" si="11"/>
        <v/>
      </c>
      <c r="B242" t="str">
        <f t="shared" si="9"/>
        <v/>
      </c>
      <c r="C242" t="str">
        <f t="shared" si="10"/>
        <v/>
      </c>
      <c r="D242">
        <v>2026</v>
      </c>
      <c r="E242" t="s">
        <v>7507</v>
      </c>
      <c r="F242" t="s">
        <v>275</v>
      </c>
      <c r="G242" t="s">
        <v>24</v>
      </c>
      <c r="H242" t="s">
        <v>64</v>
      </c>
      <c r="I242">
        <v>2</v>
      </c>
      <c r="J242">
        <v>0</v>
      </c>
      <c r="K242" s="29">
        <v>6.91</v>
      </c>
      <c r="L242">
        <v>16</v>
      </c>
      <c r="M242">
        <v>0</v>
      </c>
      <c r="N242">
        <v>0</v>
      </c>
      <c r="O242">
        <v>0</v>
      </c>
      <c r="P242">
        <v>0</v>
      </c>
      <c r="Q242">
        <v>14.1</v>
      </c>
      <c r="R242">
        <v>10</v>
      </c>
      <c r="S242">
        <v>11</v>
      </c>
      <c r="T242">
        <v>11</v>
      </c>
      <c r="U242">
        <v>16</v>
      </c>
      <c r="V242">
        <v>19</v>
      </c>
      <c r="W242">
        <v>1</v>
      </c>
      <c r="X242" s="2">
        <v>0.189</v>
      </c>
    </row>
    <row r="243" spans="1:24" x14ac:dyDescent="0.25">
      <c r="A243" t="str">
        <f t="shared" si="11"/>
        <v/>
      </c>
      <c r="B243">
        <f t="shared" si="9"/>
        <v>1</v>
      </c>
      <c r="C243" t="str">
        <f t="shared" si="10"/>
        <v/>
      </c>
      <c r="D243">
        <v>2026</v>
      </c>
      <c r="E243" t="s">
        <v>6371</v>
      </c>
      <c r="F243" t="s">
        <v>275</v>
      </c>
      <c r="G243" t="s">
        <v>37</v>
      </c>
      <c r="H243" t="s">
        <v>64</v>
      </c>
      <c r="I243">
        <v>3</v>
      </c>
      <c r="J243">
        <v>3</v>
      </c>
      <c r="K243" s="29">
        <v>7.03</v>
      </c>
      <c r="L243">
        <v>16</v>
      </c>
      <c r="M243">
        <v>14</v>
      </c>
      <c r="N243">
        <v>0</v>
      </c>
      <c r="O243">
        <v>0</v>
      </c>
      <c r="P243">
        <v>0</v>
      </c>
      <c r="Q243">
        <v>56.1</v>
      </c>
      <c r="R243">
        <v>81</v>
      </c>
      <c r="S243">
        <v>45</v>
      </c>
      <c r="T243">
        <v>44</v>
      </c>
      <c r="U243">
        <v>23</v>
      </c>
      <c r="V243">
        <v>53</v>
      </c>
      <c r="W243">
        <v>6</v>
      </c>
      <c r="X243" s="2">
        <v>0.33200000000000002</v>
      </c>
    </row>
    <row r="244" spans="1:24" x14ac:dyDescent="0.25">
      <c r="A244" t="str">
        <f t="shared" si="11"/>
        <v/>
      </c>
      <c r="B244" t="str">
        <f t="shared" si="9"/>
        <v/>
      </c>
      <c r="C244" t="str">
        <f t="shared" si="10"/>
        <v/>
      </c>
      <c r="D244">
        <v>2026</v>
      </c>
      <c r="E244" t="s">
        <v>7508</v>
      </c>
      <c r="F244" t="s">
        <v>275</v>
      </c>
      <c r="G244" t="s">
        <v>47</v>
      </c>
      <c r="H244" t="s">
        <v>64</v>
      </c>
      <c r="I244">
        <v>0</v>
      </c>
      <c r="J244">
        <v>0</v>
      </c>
      <c r="K244" s="29">
        <v>9</v>
      </c>
      <c r="L244">
        <v>5</v>
      </c>
      <c r="M244">
        <v>0</v>
      </c>
      <c r="N244">
        <v>0</v>
      </c>
      <c r="O244">
        <v>0</v>
      </c>
      <c r="P244">
        <v>0</v>
      </c>
      <c r="Q244">
        <v>4</v>
      </c>
      <c r="R244">
        <v>3</v>
      </c>
      <c r="S244">
        <v>4</v>
      </c>
      <c r="T244">
        <v>4</v>
      </c>
      <c r="U244">
        <v>4</v>
      </c>
      <c r="V244">
        <v>7</v>
      </c>
      <c r="W244">
        <v>1</v>
      </c>
      <c r="X244" s="2">
        <v>0.2</v>
      </c>
    </row>
    <row r="245" spans="1:24" x14ac:dyDescent="0.25">
      <c r="A245" t="str">
        <f t="shared" si="11"/>
        <v/>
      </c>
      <c r="B245">
        <f t="shared" si="9"/>
        <v>1</v>
      </c>
      <c r="C245" t="str">
        <f t="shared" si="10"/>
        <v/>
      </c>
      <c r="D245">
        <v>2026</v>
      </c>
      <c r="E245" t="s">
        <v>5976</v>
      </c>
      <c r="F245" t="s">
        <v>292</v>
      </c>
      <c r="G245" t="s">
        <v>37</v>
      </c>
      <c r="H245" t="s">
        <v>64</v>
      </c>
      <c r="I245">
        <v>9</v>
      </c>
      <c r="J245">
        <v>3</v>
      </c>
      <c r="K245" s="29">
        <v>2.9</v>
      </c>
      <c r="L245">
        <v>16</v>
      </c>
      <c r="M245">
        <v>16</v>
      </c>
      <c r="N245">
        <v>2</v>
      </c>
      <c r="O245">
        <v>1</v>
      </c>
      <c r="P245">
        <v>0</v>
      </c>
      <c r="Q245">
        <v>93</v>
      </c>
      <c r="R245">
        <v>70</v>
      </c>
      <c r="S245">
        <v>35</v>
      </c>
      <c r="T245">
        <v>30</v>
      </c>
      <c r="U245">
        <v>25</v>
      </c>
      <c r="V245">
        <v>125</v>
      </c>
      <c r="W245">
        <v>9</v>
      </c>
      <c r="X245" s="2">
        <v>0.20699999999999999</v>
      </c>
    </row>
    <row r="246" spans="1:24" x14ac:dyDescent="0.25">
      <c r="A246" t="str">
        <f t="shared" si="11"/>
        <v/>
      </c>
      <c r="B246" t="str">
        <f t="shared" si="9"/>
        <v/>
      </c>
      <c r="C246" t="str">
        <f t="shared" si="10"/>
        <v/>
      </c>
      <c r="D246">
        <v>2026</v>
      </c>
      <c r="E246" t="s">
        <v>7509</v>
      </c>
      <c r="F246" t="s">
        <v>292</v>
      </c>
      <c r="G246" t="s">
        <v>37</v>
      </c>
      <c r="H246" t="s">
        <v>64</v>
      </c>
      <c r="I246">
        <v>6</v>
      </c>
      <c r="J246">
        <v>2</v>
      </c>
      <c r="K246" s="29">
        <v>3.86</v>
      </c>
      <c r="L246">
        <v>14</v>
      </c>
      <c r="M246">
        <v>14</v>
      </c>
      <c r="N246">
        <v>0</v>
      </c>
      <c r="O246">
        <v>0</v>
      </c>
      <c r="P246">
        <v>0</v>
      </c>
      <c r="Q246">
        <v>67.2</v>
      </c>
      <c r="R246">
        <v>58</v>
      </c>
      <c r="S246">
        <v>32</v>
      </c>
      <c r="T246">
        <v>29</v>
      </c>
      <c r="U246">
        <v>25</v>
      </c>
      <c r="V246">
        <v>65</v>
      </c>
      <c r="W246">
        <v>5</v>
      </c>
      <c r="X246" s="2">
        <v>0.23</v>
      </c>
    </row>
    <row r="247" spans="1:24" x14ac:dyDescent="0.25">
      <c r="A247" t="str">
        <f t="shared" si="11"/>
        <v/>
      </c>
      <c r="B247">
        <f t="shared" si="9"/>
        <v>1</v>
      </c>
      <c r="C247" t="str">
        <f t="shared" si="10"/>
        <v/>
      </c>
      <c r="D247">
        <v>2026</v>
      </c>
      <c r="E247" t="s">
        <v>6015</v>
      </c>
      <c r="F247" t="s">
        <v>292</v>
      </c>
      <c r="G247" t="s">
        <v>37</v>
      </c>
      <c r="H247" t="s">
        <v>64</v>
      </c>
      <c r="I247">
        <v>6</v>
      </c>
      <c r="J247">
        <v>1</v>
      </c>
      <c r="K247" s="29">
        <v>4.5</v>
      </c>
      <c r="L247">
        <v>14</v>
      </c>
      <c r="M247">
        <v>12</v>
      </c>
      <c r="N247">
        <v>0</v>
      </c>
      <c r="O247">
        <v>0</v>
      </c>
      <c r="P247">
        <v>1</v>
      </c>
      <c r="Q247">
        <v>68</v>
      </c>
      <c r="R247">
        <v>61</v>
      </c>
      <c r="S247">
        <v>41</v>
      </c>
      <c r="T247">
        <v>34</v>
      </c>
      <c r="U247">
        <v>24</v>
      </c>
      <c r="V247">
        <v>97</v>
      </c>
      <c r="W247">
        <v>8</v>
      </c>
      <c r="X247" s="2">
        <v>0.23599999999999999</v>
      </c>
    </row>
    <row r="248" spans="1:24" x14ac:dyDescent="0.25">
      <c r="A248" t="str">
        <f t="shared" si="11"/>
        <v/>
      </c>
      <c r="B248" t="str">
        <f t="shared" si="9"/>
        <v/>
      </c>
      <c r="C248" t="str">
        <f t="shared" si="10"/>
        <v/>
      </c>
      <c r="D248">
        <v>2026</v>
      </c>
      <c r="E248" t="s">
        <v>7510</v>
      </c>
      <c r="F248" t="s">
        <v>292</v>
      </c>
      <c r="G248" t="s">
        <v>47</v>
      </c>
      <c r="H248" t="s">
        <v>64</v>
      </c>
      <c r="I248">
        <v>0</v>
      </c>
      <c r="J248">
        <v>0</v>
      </c>
      <c r="K248" s="29">
        <v>0</v>
      </c>
      <c r="L248">
        <v>1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3</v>
      </c>
      <c r="T248">
        <v>0</v>
      </c>
      <c r="U248">
        <v>3</v>
      </c>
      <c r="V248">
        <v>0</v>
      </c>
      <c r="W248">
        <v>0</v>
      </c>
      <c r="X248" s="2">
        <v>0</v>
      </c>
    </row>
    <row r="249" spans="1:24" x14ac:dyDescent="0.25">
      <c r="A249" t="str">
        <f t="shared" si="11"/>
        <v/>
      </c>
      <c r="B249" t="str">
        <f t="shared" si="9"/>
        <v/>
      </c>
      <c r="C249" t="str">
        <f t="shared" si="10"/>
        <v/>
      </c>
      <c r="D249">
        <v>2026</v>
      </c>
      <c r="E249" t="s">
        <v>7511</v>
      </c>
      <c r="F249" t="s">
        <v>292</v>
      </c>
      <c r="G249" t="s">
        <v>47</v>
      </c>
      <c r="H249" t="s">
        <v>64</v>
      </c>
      <c r="I249">
        <v>1</v>
      </c>
      <c r="J249">
        <v>0</v>
      </c>
      <c r="K249" s="29">
        <v>1.59</v>
      </c>
      <c r="L249">
        <v>6</v>
      </c>
      <c r="M249">
        <v>1</v>
      </c>
      <c r="N249">
        <v>0</v>
      </c>
      <c r="O249">
        <v>0</v>
      </c>
      <c r="P249">
        <v>0</v>
      </c>
      <c r="Q249">
        <v>5.2</v>
      </c>
      <c r="R249">
        <v>6</v>
      </c>
      <c r="S249">
        <v>1</v>
      </c>
      <c r="T249">
        <v>1</v>
      </c>
      <c r="U249">
        <v>4</v>
      </c>
      <c r="V249">
        <v>6</v>
      </c>
      <c r="W249">
        <v>0</v>
      </c>
      <c r="X249" s="2">
        <v>0.26100000000000001</v>
      </c>
    </row>
    <row r="250" spans="1:24" x14ac:dyDescent="0.25">
      <c r="A250" t="str">
        <f t="shared" si="11"/>
        <v/>
      </c>
      <c r="B250">
        <f t="shared" si="9"/>
        <v>1</v>
      </c>
      <c r="C250" t="str">
        <f t="shared" si="10"/>
        <v/>
      </c>
      <c r="D250">
        <v>2026</v>
      </c>
      <c r="E250" t="s">
        <v>6304</v>
      </c>
      <c r="F250" t="s">
        <v>292</v>
      </c>
      <c r="G250" t="s">
        <v>37</v>
      </c>
      <c r="H250" t="s">
        <v>64</v>
      </c>
      <c r="I250">
        <v>1</v>
      </c>
      <c r="J250">
        <v>3</v>
      </c>
      <c r="K250" s="29">
        <v>1.91</v>
      </c>
      <c r="L250">
        <v>19</v>
      </c>
      <c r="M250">
        <v>1</v>
      </c>
      <c r="N250">
        <v>0</v>
      </c>
      <c r="O250">
        <v>0</v>
      </c>
      <c r="P250">
        <v>6</v>
      </c>
      <c r="Q250">
        <v>47</v>
      </c>
      <c r="R250">
        <v>32</v>
      </c>
      <c r="S250">
        <v>12</v>
      </c>
      <c r="T250">
        <v>10</v>
      </c>
      <c r="U250">
        <v>24</v>
      </c>
      <c r="V250">
        <v>58</v>
      </c>
      <c r="W250">
        <v>2</v>
      </c>
      <c r="X250" s="2">
        <v>0.19</v>
      </c>
    </row>
    <row r="251" spans="1:24" x14ac:dyDescent="0.25">
      <c r="A251" t="str">
        <f t="shared" si="11"/>
        <v/>
      </c>
      <c r="B251" t="str">
        <f t="shared" si="9"/>
        <v/>
      </c>
      <c r="C251" t="str">
        <f t="shared" si="10"/>
        <v/>
      </c>
      <c r="D251">
        <v>2026</v>
      </c>
      <c r="E251" t="s">
        <v>7512</v>
      </c>
      <c r="F251" t="s">
        <v>292</v>
      </c>
      <c r="G251" t="s">
        <v>37</v>
      </c>
      <c r="H251" t="s">
        <v>64</v>
      </c>
      <c r="I251">
        <v>0</v>
      </c>
      <c r="J251">
        <v>0</v>
      </c>
      <c r="K251" s="29">
        <v>1.93</v>
      </c>
      <c r="L251">
        <v>9</v>
      </c>
      <c r="M251">
        <v>0</v>
      </c>
      <c r="N251">
        <v>0</v>
      </c>
      <c r="O251">
        <v>0</v>
      </c>
      <c r="P251">
        <v>0</v>
      </c>
      <c r="Q251">
        <v>9.1</v>
      </c>
      <c r="R251">
        <v>7</v>
      </c>
      <c r="S251">
        <v>2</v>
      </c>
      <c r="T251">
        <v>2</v>
      </c>
      <c r="U251">
        <v>3</v>
      </c>
      <c r="V251">
        <v>10</v>
      </c>
      <c r="W251">
        <v>4</v>
      </c>
      <c r="X251" s="2">
        <v>0.21199999999999999</v>
      </c>
    </row>
    <row r="252" spans="1:24" x14ac:dyDescent="0.25">
      <c r="A252" t="str">
        <f t="shared" si="11"/>
        <v/>
      </c>
      <c r="B252" t="str">
        <f t="shared" si="9"/>
        <v/>
      </c>
      <c r="C252" t="str">
        <f t="shared" si="10"/>
        <v/>
      </c>
      <c r="D252">
        <v>2026</v>
      </c>
      <c r="E252" t="s">
        <v>7513</v>
      </c>
      <c r="F252" t="s">
        <v>292</v>
      </c>
      <c r="G252" t="s">
        <v>37</v>
      </c>
      <c r="H252" t="s">
        <v>64</v>
      </c>
      <c r="I252">
        <v>4</v>
      </c>
      <c r="J252">
        <v>0</v>
      </c>
      <c r="K252" s="29">
        <v>2.82</v>
      </c>
      <c r="L252">
        <v>25</v>
      </c>
      <c r="M252">
        <v>0</v>
      </c>
      <c r="N252">
        <v>0</v>
      </c>
      <c r="O252">
        <v>0</v>
      </c>
      <c r="P252">
        <v>4</v>
      </c>
      <c r="Q252">
        <v>44.2</v>
      </c>
      <c r="R252">
        <v>33</v>
      </c>
      <c r="S252">
        <v>17</v>
      </c>
      <c r="T252">
        <v>14</v>
      </c>
      <c r="U252">
        <v>18</v>
      </c>
      <c r="V252">
        <v>55</v>
      </c>
      <c r="W252">
        <v>1</v>
      </c>
      <c r="X252" s="2">
        <v>0.20399999999999999</v>
      </c>
    </row>
    <row r="253" spans="1:24" x14ac:dyDescent="0.25">
      <c r="A253" t="str">
        <f t="shared" si="11"/>
        <v/>
      </c>
      <c r="B253" t="str">
        <f t="shared" si="9"/>
        <v/>
      </c>
      <c r="C253" t="str">
        <f t="shared" si="10"/>
        <v/>
      </c>
      <c r="D253">
        <v>2026</v>
      </c>
      <c r="E253" t="s">
        <v>7514</v>
      </c>
      <c r="F253" t="s">
        <v>292</v>
      </c>
      <c r="G253" t="s">
        <v>37</v>
      </c>
      <c r="H253" t="s">
        <v>64</v>
      </c>
      <c r="I253">
        <v>3</v>
      </c>
      <c r="J253">
        <v>2</v>
      </c>
      <c r="K253" s="29">
        <v>3.49</v>
      </c>
      <c r="L253">
        <v>13</v>
      </c>
      <c r="M253">
        <v>10</v>
      </c>
      <c r="N253">
        <v>0</v>
      </c>
      <c r="O253">
        <v>0</v>
      </c>
      <c r="P253">
        <v>0</v>
      </c>
      <c r="Q253">
        <v>38.200000000000003</v>
      </c>
      <c r="R253">
        <v>34</v>
      </c>
      <c r="S253">
        <v>19</v>
      </c>
      <c r="T253">
        <v>15</v>
      </c>
      <c r="U253">
        <v>8</v>
      </c>
      <c r="V253">
        <v>40</v>
      </c>
      <c r="W253">
        <v>6</v>
      </c>
      <c r="X253" s="2">
        <v>0.224</v>
      </c>
    </row>
    <row r="254" spans="1:24" x14ac:dyDescent="0.25">
      <c r="A254" t="str">
        <f t="shared" si="11"/>
        <v/>
      </c>
      <c r="B254" t="str">
        <f t="shared" si="9"/>
        <v/>
      </c>
      <c r="C254" t="str">
        <f t="shared" si="10"/>
        <v/>
      </c>
      <c r="D254">
        <v>2026</v>
      </c>
      <c r="E254" t="s">
        <v>7515</v>
      </c>
      <c r="F254" t="s">
        <v>292</v>
      </c>
      <c r="G254" t="s">
        <v>24</v>
      </c>
      <c r="H254" t="s">
        <v>64</v>
      </c>
      <c r="I254">
        <v>2</v>
      </c>
      <c r="J254">
        <v>1</v>
      </c>
      <c r="K254" s="29">
        <v>4.26</v>
      </c>
      <c r="L254">
        <v>8</v>
      </c>
      <c r="M254">
        <v>3</v>
      </c>
      <c r="N254">
        <v>0</v>
      </c>
      <c r="O254">
        <v>0</v>
      </c>
      <c r="P254">
        <v>1</v>
      </c>
      <c r="Q254">
        <v>12.2</v>
      </c>
      <c r="R254">
        <v>10</v>
      </c>
      <c r="S254">
        <v>6</v>
      </c>
      <c r="T254">
        <v>6</v>
      </c>
      <c r="U254">
        <v>6</v>
      </c>
      <c r="V254">
        <v>13</v>
      </c>
      <c r="W254">
        <v>2</v>
      </c>
      <c r="X254" s="2">
        <v>0.22700000000000001</v>
      </c>
    </row>
    <row r="255" spans="1:24" x14ac:dyDescent="0.25">
      <c r="A255" t="str">
        <f t="shared" si="11"/>
        <v/>
      </c>
      <c r="B255" t="str">
        <f t="shared" si="9"/>
        <v/>
      </c>
      <c r="C255" t="str">
        <f t="shared" si="10"/>
        <v/>
      </c>
      <c r="D255">
        <v>2026</v>
      </c>
      <c r="E255" t="s">
        <v>7516</v>
      </c>
      <c r="F255" t="s">
        <v>292</v>
      </c>
      <c r="G255" t="s">
        <v>37</v>
      </c>
      <c r="H255" t="s">
        <v>64</v>
      </c>
      <c r="I255">
        <v>5</v>
      </c>
      <c r="J255">
        <v>2</v>
      </c>
      <c r="K255" s="29">
        <v>4.97</v>
      </c>
      <c r="L255">
        <v>23</v>
      </c>
      <c r="M255">
        <v>0</v>
      </c>
      <c r="N255">
        <v>0</v>
      </c>
      <c r="O255">
        <v>0</v>
      </c>
      <c r="P255">
        <v>3</v>
      </c>
      <c r="Q255">
        <v>38</v>
      </c>
      <c r="R255">
        <v>29</v>
      </c>
      <c r="S255">
        <v>21</v>
      </c>
      <c r="T255">
        <v>21</v>
      </c>
      <c r="U255">
        <v>21</v>
      </c>
      <c r="V255">
        <v>58</v>
      </c>
      <c r="W255">
        <v>3</v>
      </c>
      <c r="X255" s="2">
        <v>0.20699999999999999</v>
      </c>
    </row>
    <row r="256" spans="1:24" x14ac:dyDescent="0.25">
      <c r="A256" t="str">
        <f t="shared" si="11"/>
        <v/>
      </c>
      <c r="B256" t="str">
        <f t="shared" si="9"/>
        <v/>
      </c>
      <c r="C256" t="str">
        <f t="shared" si="10"/>
        <v/>
      </c>
      <c r="D256">
        <v>2026</v>
      </c>
      <c r="E256" t="s">
        <v>7517</v>
      </c>
      <c r="F256" t="s">
        <v>292</v>
      </c>
      <c r="G256" t="s">
        <v>37</v>
      </c>
      <c r="H256" t="s">
        <v>64</v>
      </c>
      <c r="I256">
        <v>1</v>
      </c>
      <c r="J256">
        <v>2</v>
      </c>
      <c r="K256" s="29">
        <v>5.4</v>
      </c>
      <c r="L256">
        <v>16</v>
      </c>
      <c r="M256">
        <v>0</v>
      </c>
      <c r="N256">
        <v>0</v>
      </c>
      <c r="O256">
        <v>0</v>
      </c>
      <c r="P256">
        <v>1</v>
      </c>
      <c r="Q256">
        <v>20</v>
      </c>
      <c r="R256">
        <v>12</v>
      </c>
      <c r="S256">
        <v>13</v>
      </c>
      <c r="T256">
        <v>12</v>
      </c>
      <c r="U256">
        <v>12</v>
      </c>
      <c r="V256">
        <v>21</v>
      </c>
      <c r="W256">
        <v>2</v>
      </c>
      <c r="X256" s="2">
        <v>0.16900000000000001</v>
      </c>
    </row>
    <row r="257" spans="1:24" x14ac:dyDescent="0.25">
      <c r="A257" t="str">
        <f t="shared" si="11"/>
        <v/>
      </c>
      <c r="B257">
        <f t="shared" si="9"/>
        <v>1</v>
      </c>
      <c r="C257" t="str">
        <f t="shared" si="10"/>
        <v/>
      </c>
      <c r="D257">
        <v>2026</v>
      </c>
      <c r="E257" t="s">
        <v>6314</v>
      </c>
      <c r="F257" t="s">
        <v>292</v>
      </c>
      <c r="G257" t="s">
        <v>37</v>
      </c>
      <c r="H257" t="s">
        <v>64</v>
      </c>
      <c r="I257">
        <v>1</v>
      </c>
      <c r="J257">
        <v>2</v>
      </c>
      <c r="K257" s="29">
        <v>5.6</v>
      </c>
      <c r="L257">
        <v>18</v>
      </c>
      <c r="M257">
        <v>0</v>
      </c>
      <c r="N257">
        <v>0</v>
      </c>
      <c r="O257">
        <v>0</v>
      </c>
      <c r="P257">
        <v>0</v>
      </c>
      <c r="Q257">
        <v>17.2</v>
      </c>
      <c r="R257">
        <v>10</v>
      </c>
      <c r="S257">
        <v>13</v>
      </c>
      <c r="T257">
        <v>11</v>
      </c>
      <c r="U257">
        <v>20</v>
      </c>
      <c r="V257">
        <v>25</v>
      </c>
      <c r="W257">
        <v>6</v>
      </c>
      <c r="X257" s="2">
        <v>0.16400000000000001</v>
      </c>
    </row>
    <row r="258" spans="1:24" x14ac:dyDescent="0.25">
      <c r="A258">
        <f t="shared" si="11"/>
        <v>1</v>
      </c>
      <c r="B258" t="str">
        <f t="shared" ref="B258:B321" si="12">IF(COUNTIFS(Draft_Player,$E258),COUNTIFS(Draft_Player,$E258),"")</f>
        <v/>
      </c>
      <c r="C258" t="str">
        <f t="shared" ref="C258:C321" si="13">IF(COUNTIFS(Transfers_Player,$E258),COUNTIFS(Transfers_Player,$E258),"")</f>
        <v/>
      </c>
      <c r="D258">
        <v>2026</v>
      </c>
      <c r="E258" t="s">
        <v>298</v>
      </c>
      <c r="F258" t="s">
        <v>292</v>
      </c>
      <c r="G258" t="s">
        <v>29</v>
      </c>
      <c r="H258" t="s">
        <v>64</v>
      </c>
      <c r="I258">
        <v>0</v>
      </c>
      <c r="J258">
        <v>0</v>
      </c>
      <c r="K258" s="29">
        <v>5.79</v>
      </c>
      <c r="L258">
        <v>8</v>
      </c>
      <c r="M258">
        <v>0</v>
      </c>
      <c r="N258">
        <v>0</v>
      </c>
      <c r="O258">
        <v>0</v>
      </c>
      <c r="P258">
        <v>0</v>
      </c>
      <c r="Q258">
        <v>4.2</v>
      </c>
      <c r="R258">
        <v>4</v>
      </c>
      <c r="S258">
        <v>3</v>
      </c>
      <c r="T258">
        <v>3</v>
      </c>
      <c r="U258">
        <v>5</v>
      </c>
      <c r="V258">
        <v>6</v>
      </c>
      <c r="W258">
        <v>0</v>
      </c>
      <c r="X258" s="2">
        <v>0.25</v>
      </c>
    </row>
    <row r="259" spans="1:24" x14ac:dyDescent="0.25">
      <c r="A259" t="str">
        <f t="shared" ref="A259:A322" si="14">IF(OR(G259="SR", G259="GR"), 1, "")</f>
        <v/>
      </c>
      <c r="B259" t="str">
        <f t="shared" si="12"/>
        <v/>
      </c>
      <c r="C259" t="str">
        <f t="shared" si="13"/>
        <v/>
      </c>
      <c r="D259">
        <v>2026</v>
      </c>
      <c r="E259" t="s">
        <v>7518</v>
      </c>
      <c r="F259" t="s">
        <v>292</v>
      </c>
      <c r="G259" t="s">
        <v>24</v>
      </c>
      <c r="H259" t="s">
        <v>64</v>
      </c>
      <c r="I259">
        <v>1</v>
      </c>
      <c r="J259">
        <v>1</v>
      </c>
      <c r="K259" s="29">
        <v>6.75</v>
      </c>
      <c r="L259">
        <v>18</v>
      </c>
      <c r="M259">
        <v>0</v>
      </c>
      <c r="N259">
        <v>0</v>
      </c>
      <c r="O259">
        <v>0</v>
      </c>
      <c r="P259">
        <v>0</v>
      </c>
      <c r="Q259">
        <v>20</v>
      </c>
      <c r="R259">
        <v>25</v>
      </c>
      <c r="S259">
        <v>15</v>
      </c>
      <c r="T259">
        <v>15</v>
      </c>
      <c r="U259">
        <v>15</v>
      </c>
      <c r="V259">
        <v>28</v>
      </c>
      <c r="W259">
        <v>3</v>
      </c>
      <c r="X259" s="2">
        <v>0.29399999999999998</v>
      </c>
    </row>
    <row r="260" spans="1:24" x14ac:dyDescent="0.25">
      <c r="A260">
        <f t="shared" si="14"/>
        <v>1</v>
      </c>
      <c r="B260" t="str">
        <f t="shared" si="12"/>
        <v/>
      </c>
      <c r="C260" t="str">
        <f t="shared" si="13"/>
        <v/>
      </c>
      <c r="D260">
        <v>2026</v>
      </c>
      <c r="E260" t="s">
        <v>7519</v>
      </c>
      <c r="F260" t="s">
        <v>292</v>
      </c>
      <c r="G260" t="s">
        <v>29</v>
      </c>
      <c r="H260" t="s">
        <v>64</v>
      </c>
      <c r="I260">
        <v>0</v>
      </c>
      <c r="J260">
        <v>0</v>
      </c>
      <c r="K260" s="29">
        <v>7.24</v>
      </c>
      <c r="L260">
        <v>14</v>
      </c>
      <c r="M260">
        <v>0</v>
      </c>
      <c r="N260">
        <v>0</v>
      </c>
      <c r="O260">
        <v>0</v>
      </c>
      <c r="P260">
        <v>2</v>
      </c>
      <c r="Q260">
        <v>13.2</v>
      </c>
      <c r="R260">
        <v>14</v>
      </c>
      <c r="S260">
        <v>14</v>
      </c>
      <c r="T260">
        <v>11</v>
      </c>
      <c r="U260">
        <v>7</v>
      </c>
      <c r="V260">
        <v>14</v>
      </c>
      <c r="W260">
        <v>1</v>
      </c>
      <c r="X260" s="2">
        <v>0.25900000000000001</v>
      </c>
    </row>
    <row r="261" spans="1:24" x14ac:dyDescent="0.25">
      <c r="A261" t="str">
        <f t="shared" si="14"/>
        <v/>
      </c>
      <c r="B261" t="str">
        <f t="shared" si="12"/>
        <v/>
      </c>
      <c r="C261" t="str">
        <f t="shared" si="13"/>
        <v/>
      </c>
      <c r="D261">
        <v>2026</v>
      </c>
      <c r="E261" t="s">
        <v>7520</v>
      </c>
      <c r="F261" t="s">
        <v>292</v>
      </c>
      <c r="G261" t="s">
        <v>47</v>
      </c>
      <c r="H261" t="s">
        <v>64</v>
      </c>
      <c r="I261">
        <v>0</v>
      </c>
      <c r="J261">
        <v>0</v>
      </c>
      <c r="K261" s="29">
        <v>17.36</v>
      </c>
      <c r="L261">
        <v>5</v>
      </c>
      <c r="M261">
        <v>2</v>
      </c>
      <c r="N261">
        <v>0</v>
      </c>
      <c r="O261">
        <v>0</v>
      </c>
      <c r="P261">
        <v>0</v>
      </c>
      <c r="Q261">
        <v>4.2</v>
      </c>
      <c r="R261">
        <v>12</v>
      </c>
      <c r="S261">
        <v>10</v>
      </c>
      <c r="T261">
        <v>9</v>
      </c>
      <c r="U261">
        <v>1</v>
      </c>
      <c r="V261">
        <v>9</v>
      </c>
      <c r="W261">
        <v>0</v>
      </c>
      <c r="X261" s="2">
        <v>0.5</v>
      </c>
    </row>
    <row r="262" spans="1:24" x14ac:dyDescent="0.25">
      <c r="A262">
        <f t="shared" si="14"/>
        <v>1</v>
      </c>
      <c r="B262" t="str">
        <f t="shared" si="12"/>
        <v/>
      </c>
      <c r="C262" t="str">
        <f t="shared" si="13"/>
        <v/>
      </c>
      <c r="D262">
        <v>2026</v>
      </c>
      <c r="E262" t="s">
        <v>7521</v>
      </c>
      <c r="F262" t="s">
        <v>311</v>
      </c>
      <c r="G262" t="s">
        <v>29</v>
      </c>
      <c r="H262" t="s">
        <v>64</v>
      </c>
      <c r="I262">
        <v>5</v>
      </c>
      <c r="J262">
        <v>4</v>
      </c>
      <c r="K262" s="29">
        <v>4.45</v>
      </c>
      <c r="L262">
        <v>16</v>
      </c>
      <c r="M262">
        <v>16</v>
      </c>
      <c r="N262">
        <v>1</v>
      </c>
      <c r="O262">
        <v>0</v>
      </c>
      <c r="P262">
        <v>0</v>
      </c>
      <c r="Q262">
        <v>83</v>
      </c>
      <c r="R262">
        <v>91</v>
      </c>
      <c r="S262">
        <v>52</v>
      </c>
      <c r="T262">
        <v>41</v>
      </c>
      <c r="U262">
        <v>24</v>
      </c>
      <c r="V262">
        <v>77</v>
      </c>
      <c r="W262">
        <v>7</v>
      </c>
      <c r="X262" s="2">
        <v>0.27600000000000002</v>
      </c>
    </row>
    <row r="263" spans="1:24" x14ac:dyDescent="0.25">
      <c r="A263">
        <f t="shared" si="14"/>
        <v>1</v>
      </c>
      <c r="B263" t="str">
        <f t="shared" si="12"/>
        <v/>
      </c>
      <c r="C263" t="str">
        <f t="shared" si="13"/>
        <v/>
      </c>
      <c r="D263">
        <v>2026</v>
      </c>
      <c r="E263" t="s">
        <v>7522</v>
      </c>
      <c r="F263" t="s">
        <v>311</v>
      </c>
      <c r="G263" t="s">
        <v>32</v>
      </c>
      <c r="H263" t="s">
        <v>64</v>
      </c>
      <c r="I263">
        <v>5</v>
      </c>
      <c r="J263">
        <v>4</v>
      </c>
      <c r="K263" s="29">
        <v>4.72</v>
      </c>
      <c r="L263">
        <v>17</v>
      </c>
      <c r="M263">
        <v>14</v>
      </c>
      <c r="N263">
        <v>0</v>
      </c>
      <c r="O263">
        <v>0</v>
      </c>
      <c r="P263">
        <v>1</v>
      </c>
      <c r="Q263">
        <v>66.2</v>
      </c>
      <c r="R263">
        <v>74</v>
      </c>
      <c r="S263">
        <v>38</v>
      </c>
      <c r="T263">
        <v>35</v>
      </c>
      <c r="U263">
        <v>21</v>
      </c>
      <c r="V263">
        <v>47</v>
      </c>
      <c r="W263">
        <v>6</v>
      </c>
      <c r="X263" s="2">
        <v>0.27600000000000002</v>
      </c>
    </row>
    <row r="264" spans="1:24" x14ac:dyDescent="0.25">
      <c r="A264" t="str">
        <f t="shared" si="14"/>
        <v/>
      </c>
      <c r="B264" t="str">
        <f t="shared" si="12"/>
        <v/>
      </c>
      <c r="C264" t="str">
        <f t="shared" si="13"/>
        <v/>
      </c>
      <c r="D264">
        <v>2026</v>
      </c>
      <c r="E264" t="s">
        <v>7523</v>
      </c>
      <c r="F264" t="s">
        <v>311</v>
      </c>
      <c r="G264" t="s">
        <v>24</v>
      </c>
      <c r="H264" t="s">
        <v>64</v>
      </c>
      <c r="I264">
        <v>0</v>
      </c>
      <c r="J264">
        <v>0</v>
      </c>
      <c r="K264" s="29">
        <v>0</v>
      </c>
      <c r="L264">
        <v>3</v>
      </c>
      <c r="M264">
        <v>0</v>
      </c>
      <c r="N264">
        <v>0</v>
      </c>
      <c r="O264">
        <v>0</v>
      </c>
      <c r="P264">
        <v>0</v>
      </c>
      <c r="Q264">
        <v>2.2000000000000002</v>
      </c>
      <c r="R264">
        <v>1</v>
      </c>
      <c r="S264">
        <v>0</v>
      </c>
      <c r="T264">
        <v>0</v>
      </c>
      <c r="U264">
        <v>1</v>
      </c>
      <c r="V264">
        <v>5</v>
      </c>
      <c r="W264">
        <v>1</v>
      </c>
      <c r="X264" s="2">
        <v>0.111</v>
      </c>
    </row>
    <row r="265" spans="1:24" x14ac:dyDescent="0.25">
      <c r="A265" t="str">
        <f t="shared" si="14"/>
        <v/>
      </c>
      <c r="B265" t="str">
        <f t="shared" si="12"/>
        <v/>
      </c>
      <c r="C265" t="str">
        <f t="shared" si="13"/>
        <v/>
      </c>
      <c r="D265">
        <v>2026</v>
      </c>
      <c r="E265" t="s">
        <v>7524</v>
      </c>
      <c r="F265" t="s">
        <v>311</v>
      </c>
      <c r="G265" t="s">
        <v>24</v>
      </c>
      <c r="H265" t="s">
        <v>64</v>
      </c>
      <c r="I265">
        <v>0</v>
      </c>
      <c r="J265">
        <v>0</v>
      </c>
      <c r="K265" s="29">
        <v>0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1</v>
      </c>
      <c r="S265">
        <v>0</v>
      </c>
      <c r="T265">
        <v>0</v>
      </c>
      <c r="U265">
        <v>1</v>
      </c>
      <c r="V265">
        <v>0</v>
      </c>
      <c r="W265">
        <v>1</v>
      </c>
      <c r="X265" s="2">
        <v>0.25</v>
      </c>
    </row>
    <row r="266" spans="1:24" x14ac:dyDescent="0.25">
      <c r="A266" t="str">
        <f t="shared" si="14"/>
        <v/>
      </c>
      <c r="B266" t="str">
        <f t="shared" si="12"/>
        <v/>
      </c>
      <c r="C266" t="str">
        <f t="shared" si="13"/>
        <v/>
      </c>
      <c r="D266">
        <v>2026</v>
      </c>
      <c r="E266" t="s">
        <v>7525</v>
      </c>
      <c r="F266" t="s">
        <v>311</v>
      </c>
      <c r="G266" t="s">
        <v>24</v>
      </c>
      <c r="H266" t="s">
        <v>64</v>
      </c>
      <c r="I266">
        <v>0</v>
      </c>
      <c r="J266">
        <v>0</v>
      </c>
      <c r="K266" s="29">
        <v>0</v>
      </c>
      <c r="L266">
        <v>2</v>
      </c>
      <c r="M266">
        <v>0</v>
      </c>
      <c r="N266">
        <v>0</v>
      </c>
      <c r="O266">
        <v>0</v>
      </c>
      <c r="P266">
        <v>0</v>
      </c>
      <c r="Q266">
        <v>1.1000000000000001</v>
      </c>
      <c r="R266">
        <v>1</v>
      </c>
      <c r="S266">
        <v>0</v>
      </c>
      <c r="T266">
        <v>0</v>
      </c>
      <c r="U266">
        <v>1</v>
      </c>
      <c r="V266">
        <v>2</v>
      </c>
      <c r="W266">
        <v>2</v>
      </c>
      <c r="X266" s="2">
        <v>0.2</v>
      </c>
    </row>
    <row r="267" spans="1:24" x14ac:dyDescent="0.25">
      <c r="A267" t="str">
        <f t="shared" si="14"/>
        <v/>
      </c>
      <c r="B267" t="str">
        <f t="shared" si="12"/>
        <v/>
      </c>
      <c r="C267" t="str">
        <f t="shared" si="13"/>
        <v/>
      </c>
      <c r="D267">
        <v>2026</v>
      </c>
      <c r="E267" t="s">
        <v>7526</v>
      </c>
      <c r="F267" t="s">
        <v>311</v>
      </c>
      <c r="G267" t="s">
        <v>24</v>
      </c>
      <c r="H267" t="s">
        <v>64</v>
      </c>
      <c r="I267">
        <v>1</v>
      </c>
      <c r="J267">
        <v>3</v>
      </c>
      <c r="K267" s="29">
        <v>2.96</v>
      </c>
      <c r="L267">
        <v>15</v>
      </c>
      <c r="M267">
        <v>0</v>
      </c>
      <c r="N267">
        <v>0</v>
      </c>
      <c r="O267">
        <v>0</v>
      </c>
      <c r="P267">
        <v>5</v>
      </c>
      <c r="Q267">
        <v>27.1</v>
      </c>
      <c r="R267">
        <v>25</v>
      </c>
      <c r="S267">
        <v>9</v>
      </c>
      <c r="T267">
        <v>9</v>
      </c>
      <c r="U267">
        <v>9</v>
      </c>
      <c r="V267">
        <v>35</v>
      </c>
      <c r="W267">
        <v>2</v>
      </c>
      <c r="X267" s="2">
        <v>0.245</v>
      </c>
    </row>
    <row r="268" spans="1:24" x14ac:dyDescent="0.25">
      <c r="A268" t="str">
        <f t="shared" si="14"/>
        <v/>
      </c>
      <c r="B268" t="str">
        <f t="shared" si="12"/>
        <v/>
      </c>
      <c r="C268" t="str">
        <f t="shared" si="13"/>
        <v/>
      </c>
      <c r="D268">
        <v>2026</v>
      </c>
      <c r="E268" t="s">
        <v>321</v>
      </c>
      <c r="F268" t="s">
        <v>311</v>
      </c>
      <c r="G268" t="s">
        <v>24</v>
      </c>
      <c r="H268" t="s">
        <v>64</v>
      </c>
      <c r="I268">
        <v>3</v>
      </c>
      <c r="J268">
        <v>1</v>
      </c>
      <c r="K268" s="29">
        <v>3.22</v>
      </c>
      <c r="L268">
        <v>14</v>
      </c>
      <c r="M268">
        <v>0</v>
      </c>
      <c r="N268">
        <v>0</v>
      </c>
      <c r="O268">
        <v>0</v>
      </c>
      <c r="P268">
        <v>3</v>
      </c>
      <c r="Q268">
        <v>36.1</v>
      </c>
      <c r="R268">
        <v>33</v>
      </c>
      <c r="S268">
        <v>13</v>
      </c>
      <c r="T268">
        <v>13</v>
      </c>
      <c r="U268">
        <v>15</v>
      </c>
      <c r="V268">
        <v>40</v>
      </c>
      <c r="W268">
        <v>2</v>
      </c>
      <c r="X268" s="2">
        <v>0.24099999999999999</v>
      </c>
    </row>
    <row r="269" spans="1:24" x14ac:dyDescent="0.25">
      <c r="A269" t="str">
        <f t="shared" si="14"/>
        <v/>
      </c>
      <c r="B269" t="str">
        <f t="shared" si="12"/>
        <v/>
      </c>
      <c r="C269" t="str">
        <f t="shared" si="13"/>
        <v/>
      </c>
      <c r="D269">
        <v>2026</v>
      </c>
      <c r="E269" t="s">
        <v>7527</v>
      </c>
      <c r="F269" t="s">
        <v>311</v>
      </c>
      <c r="G269" t="s">
        <v>37</v>
      </c>
      <c r="H269" t="s">
        <v>64</v>
      </c>
      <c r="I269">
        <v>1</v>
      </c>
      <c r="J269">
        <v>0</v>
      </c>
      <c r="K269" s="29">
        <v>3.98</v>
      </c>
      <c r="L269">
        <v>8</v>
      </c>
      <c r="M269">
        <v>6</v>
      </c>
      <c r="N269">
        <v>0</v>
      </c>
      <c r="O269">
        <v>0</v>
      </c>
      <c r="P269">
        <v>0</v>
      </c>
      <c r="Q269">
        <v>20.100000000000001</v>
      </c>
      <c r="R269">
        <v>16</v>
      </c>
      <c r="S269">
        <v>11</v>
      </c>
      <c r="T269">
        <v>9</v>
      </c>
      <c r="U269">
        <v>14</v>
      </c>
      <c r="V269">
        <v>16</v>
      </c>
      <c r="W269">
        <v>6</v>
      </c>
      <c r="X269" s="2">
        <v>0.222</v>
      </c>
    </row>
    <row r="270" spans="1:24" x14ac:dyDescent="0.25">
      <c r="A270">
        <f t="shared" si="14"/>
        <v>1</v>
      </c>
      <c r="B270" t="str">
        <f t="shared" si="12"/>
        <v/>
      </c>
      <c r="C270" t="str">
        <f t="shared" si="13"/>
        <v/>
      </c>
      <c r="D270">
        <v>2026</v>
      </c>
      <c r="E270" t="s">
        <v>7528</v>
      </c>
      <c r="F270" t="s">
        <v>311</v>
      </c>
      <c r="G270" t="s">
        <v>32</v>
      </c>
      <c r="H270" t="s">
        <v>64</v>
      </c>
      <c r="I270">
        <v>3</v>
      </c>
      <c r="J270">
        <v>1</v>
      </c>
      <c r="K270" s="29">
        <v>4.67</v>
      </c>
      <c r="L270">
        <v>16</v>
      </c>
      <c r="M270">
        <v>2</v>
      </c>
      <c r="N270">
        <v>0</v>
      </c>
      <c r="O270">
        <v>0</v>
      </c>
      <c r="P270">
        <v>1</v>
      </c>
      <c r="Q270">
        <v>27</v>
      </c>
      <c r="R270">
        <v>24</v>
      </c>
      <c r="S270">
        <v>14</v>
      </c>
      <c r="T270">
        <v>14</v>
      </c>
      <c r="U270">
        <v>22</v>
      </c>
      <c r="V270">
        <v>32</v>
      </c>
      <c r="W270">
        <v>3</v>
      </c>
      <c r="X270" s="2">
        <v>0.24199999999999999</v>
      </c>
    </row>
    <row r="271" spans="1:24" x14ac:dyDescent="0.25">
      <c r="A271">
        <f t="shared" si="14"/>
        <v>1</v>
      </c>
      <c r="B271" t="str">
        <f t="shared" si="12"/>
        <v/>
      </c>
      <c r="C271" t="str">
        <f t="shared" si="13"/>
        <v/>
      </c>
      <c r="D271">
        <v>2026</v>
      </c>
      <c r="E271" t="s">
        <v>7529</v>
      </c>
      <c r="F271" t="s">
        <v>311</v>
      </c>
      <c r="G271" t="s">
        <v>29</v>
      </c>
      <c r="H271" t="s">
        <v>64</v>
      </c>
      <c r="I271">
        <v>5</v>
      </c>
      <c r="J271">
        <v>0</v>
      </c>
      <c r="K271" s="29">
        <v>4.91</v>
      </c>
      <c r="L271">
        <v>23</v>
      </c>
      <c r="M271">
        <v>0</v>
      </c>
      <c r="N271">
        <v>0</v>
      </c>
      <c r="O271">
        <v>0</v>
      </c>
      <c r="P271">
        <v>1</v>
      </c>
      <c r="Q271">
        <v>25.2</v>
      </c>
      <c r="R271">
        <v>32</v>
      </c>
      <c r="S271">
        <v>14</v>
      </c>
      <c r="T271">
        <v>14</v>
      </c>
      <c r="U271">
        <v>10</v>
      </c>
      <c r="V271">
        <v>22</v>
      </c>
      <c r="W271">
        <v>3</v>
      </c>
      <c r="X271" s="2">
        <v>0.308</v>
      </c>
    </row>
    <row r="272" spans="1:24" x14ac:dyDescent="0.25">
      <c r="A272" t="str">
        <f t="shared" si="14"/>
        <v/>
      </c>
      <c r="B272" t="str">
        <f t="shared" si="12"/>
        <v/>
      </c>
      <c r="C272" t="str">
        <f t="shared" si="13"/>
        <v/>
      </c>
      <c r="D272">
        <v>2026</v>
      </c>
      <c r="E272" t="s">
        <v>7530</v>
      </c>
      <c r="F272" t="s">
        <v>311</v>
      </c>
      <c r="G272" t="s">
        <v>24</v>
      </c>
      <c r="H272" t="s">
        <v>64</v>
      </c>
      <c r="I272">
        <v>2</v>
      </c>
      <c r="J272">
        <v>2</v>
      </c>
      <c r="K272" s="29">
        <v>5.0199999999999996</v>
      </c>
      <c r="L272">
        <v>14</v>
      </c>
      <c r="M272">
        <v>6</v>
      </c>
      <c r="N272">
        <v>0</v>
      </c>
      <c r="O272">
        <v>0</v>
      </c>
      <c r="P272">
        <v>0</v>
      </c>
      <c r="Q272">
        <v>37.200000000000003</v>
      </c>
      <c r="R272">
        <v>43</v>
      </c>
      <c r="S272">
        <v>26</v>
      </c>
      <c r="T272">
        <v>21</v>
      </c>
      <c r="U272">
        <v>19</v>
      </c>
      <c r="V272">
        <v>34</v>
      </c>
      <c r="W272">
        <v>5</v>
      </c>
      <c r="X272" s="2">
        <v>0.27600000000000002</v>
      </c>
    </row>
    <row r="273" spans="1:24" x14ac:dyDescent="0.25">
      <c r="A273" t="str">
        <f t="shared" si="14"/>
        <v/>
      </c>
      <c r="B273" t="str">
        <f t="shared" si="12"/>
        <v/>
      </c>
      <c r="C273" t="str">
        <f t="shared" si="13"/>
        <v/>
      </c>
      <c r="D273">
        <v>2026</v>
      </c>
      <c r="E273" t="s">
        <v>7531</v>
      </c>
      <c r="F273" t="s">
        <v>311</v>
      </c>
      <c r="G273" t="s">
        <v>37</v>
      </c>
      <c r="H273" t="s">
        <v>64</v>
      </c>
      <c r="I273">
        <v>2</v>
      </c>
      <c r="J273">
        <v>3</v>
      </c>
      <c r="K273" s="29">
        <v>5.08</v>
      </c>
      <c r="L273">
        <v>19</v>
      </c>
      <c r="M273">
        <v>0</v>
      </c>
      <c r="N273">
        <v>0</v>
      </c>
      <c r="O273">
        <v>0</v>
      </c>
      <c r="P273">
        <v>5</v>
      </c>
      <c r="Q273">
        <v>39</v>
      </c>
      <c r="R273">
        <v>35</v>
      </c>
      <c r="S273">
        <v>22</v>
      </c>
      <c r="T273">
        <v>22</v>
      </c>
      <c r="U273">
        <v>16</v>
      </c>
      <c r="V273">
        <v>32</v>
      </c>
      <c r="W273">
        <v>5</v>
      </c>
      <c r="X273" s="2">
        <v>0.24</v>
      </c>
    </row>
    <row r="274" spans="1:24" x14ac:dyDescent="0.25">
      <c r="A274">
        <f t="shared" si="14"/>
        <v>1</v>
      </c>
      <c r="B274" t="str">
        <f t="shared" si="12"/>
        <v/>
      </c>
      <c r="C274" t="str">
        <f t="shared" si="13"/>
        <v/>
      </c>
      <c r="D274">
        <v>2026</v>
      </c>
      <c r="E274" t="s">
        <v>7532</v>
      </c>
      <c r="F274" t="s">
        <v>311</v>
      </c>
      <c r="G274" t="s">
        <v>32</v>
      </c>
      <c r="H274" t="s">
        <v>64</v>
      </c>
      <c r="I274">
        <v>1</v>
      </c>
      <c r="J274">
        <v>0</v>
      </c>
      <c r="K274" s="29">
        <v>5.23</v>
      </c>
      <c r="L274">
        <v>9</v>
      </c>
      <c r="M274">
        <v>0</v>
      </c>
      <c r="N274">
        <v>0</v>
      </c>
      <c r="O274">
        <v>0</v>
      </c>
      <c r="P274">
        <v>0</v>
      </c>
      <c r="Q274">
        <v>10.1</v>
      </c>
      <c r="R274">
        <v>5</v>
      </c>
      <c r="S274">
        <v>6</v>
      </c>
      <c r="T274">
        <v>6</v>
      </c>
      <c r="U274">
        <v>14</v>
      </c>
      <c r="V274">
        <v>5</v>
      </c>
      <c r="W274">
        <v>4</v>
      </c>
      <c r="X274" s="2">
        <v>0.156</v>
      </c>
    </row>
    <row r="275" spans="1:24" x14ac:dyDescent="0.25">
      <c r="A275" t="str">
        <f t="shared" si="14"/>
        <v/>
      </c>
      <c r="B275" t="str">
        <f t="shared" si="12"/>
        <v/>
      </c>
      <c r="C275" t="str">
        <f t="shared" si="13"/>
        <v/>
      </c>
      <c r="D275">
        <v>2026</v>
      </c>
      <c r="E275" t="s">
        <v>7533</v>
      </c>
      <c r="F275" t="s">
        <v>311</v>
      </c>
      <c r="G275" t="s">
        <v>47</v>
      </c>
      <c r="H275" t="s">
        <v>64</v>
      </c>
      <c r="I275">
        <v>3</v>
      </c>
      <c r="J275">
        <v>1</v>
      </c>
      <c r="K275" s="29">
        <v>5.55</v>
      </c>
      <c r="L275">
        <v>13</v>
      </c>
      <c r="M275">
        <v>2</v>
      </c>
      <c r="N275">
        <v>0</v>
      </c>
      <c r="O275">
        <v>0</v>
      </c>
      <c r="P275">
        <v>0</v>
      </c>
      <c r="Q275">
        <v>24.1</v>
      </c>
      <c r="R275">
        <v>24</v>
      </c>
      <c r="S275">
        <v>16</v>
      </c>
      <c r="T275">
        <v>15</v>
      </c>
      <c r="U275">
        <v>12</v>
      </c>
      <c r="V275">
        <v>25</v>
      </c>
      <c r="W275">
        <v>5</v>
      </c>
      <c r="X275" s="2">
        <v>0.27</v>
      </c>
    </row>
    <row r="276" spans="1:24" x14ac:dyDescent="0.25">
      <c r="A276" t="str">
        <f t="shared" si="14"/>
        <v/>
      </c>
      <c r="B276" t="str">
        <f t="shared" si="12"/>
        <v/>
      </c>
      <c r="C276" t="str">
        <f t="shared" si="13"/>
        <v/>
      </c>
      <c r="D276">
        <v>2026</v>
      </c>
      <c r="E276" t="s">
        <v>7534</v>
      </c>
      <c r="F276" t="s">
        <v>311</v>
      </c>
      <c r="G276" t="s">
        <v>47</v>
      </c>
      <c r="H276" t="s">
        <v>64</v>
      </c>
      <c r="I276">
        <v>3</v>
      </c>
      <c r="J276">
        <v>0</v>
      </c>
      <c r="K276" s="29">
        <v>5.74</v>
      </c>
      <c r="L276">
        <v>20</v>
      </c>
      <c r="M276">
        <v>1</v>
      </c>
      <c r="N276">
        <v>0</v>
      </c>
      <c r="O276">
        <v>0</v>
      </c>
      <c r="P276">
        <v>0</v>
      </c>
      <c r="Q276">
        <v>26.2</v>
      </c>
      <c r="R276">
        <v>29</v>
      </c>
      <c r="S276">
        <v>18</v>
      </c>
      <c r="T276">
        <v>17</v>
      </c>
      <c r="U276">
        <v>15</v>
      </c>
      <c r="V276">
        <v>28</v>
      </c>
      <c r="W276">
        <v>9</v>
      </c>
      <c r="X276" s="2">
        <v>0.27400000000000002</v>
      </c>
    </row>
    <row r="277" spans="1:24" x14ac:dyDescent="0.25">
      <c r="A277" t="str">
        <f t="shared" si="14"/>
        <v/>
      </c>
      <c r="B277" t="str">
        <f t="shared" si="12"/>
        <v/>
      </c>
      <c r="C277" t="str">
        <f t="shared" si="13"/>
        <v/>
      </c>
      <c r="D277">
        <v>2026</v>
      </c>
      <c r="E277" t="s">
        <v>915</v>
      </c>
      <c r="F277" t="s">
        <v>311</v>
      </c>
      <c r="G277" t="s">
        <v>24</v>
      </c>
      <c r="H277" t="s">
        <v>64</v>
      </c>
      <c r="I277">
        <v>2</v>
      </c>
      <c r="J277">
        <v>4</v>
      </c>
      <c r="K277" s="29">
        <v>6.07</v>
      </c>
      <c r="L277">
        <v>14</v>
      </c>
      <c r="M277">
        <v>13</v>
      </c>
      <c r="N277">
        <v>0</v>
      </c>
      <c r="O277">
        <v>0</v>
      </c>
      <c r="P277">
        <v>0</v>
      </c>
      <c r="Q277">
        <v>56.1</v>
      </c>
      <c r="R277">
        <v>61</v>
      </c>
      <c r="S277">
        <v>44</v>
      </c>
      <c r="T277">
        <v>38</v>
      </c>
      <c r="U277">
        <v>23</v>
      </c>
      <c r="V277">
        <v>62</v>
      </c>
      <c r="W277">
        <v>6</v>
      </c>
      <c r="X277" s="2">
        <v>0.27700000000000002</v>
      </c>
    </row>
    <row r="278" spans="1:24" x14ac:dyDescent="0.25">
      <c r="A278">
        <f t="shared" si="14"/>
        <v>1</v>
      </c>
      <c r="B278" t="str">
        <f t="shared" si="12"/>
        <v/>
      </c>
      <c r="C278" t="str">
        <f t="shared" si="13"/>
        <v/>
      </c>
      <c r="D278">
        <v>2026</v>
      </c>
      <c r="E278" t="s">
        <v>7535</v>
      </c>
      <c r="F278" t="s">
        <v>311</v>
      </c>
      <c r="G278" t="s">
        <v>29</v>
      </c>
      <c r="H278" t="s">
        <v>64</v>
      </c>
      <c r="I278">
        <v>0</v>
      </c>
      <c r="J278">
        <v>0</v>
      </c>
      <c r="K278" s="29">
        <v>6.75</v>
      </c>
      <c r="L278">
        <v>7</v>
      </c>
      <c r="M278">
        <v>0</v>
      </c>
      <c r="N278">
        <v>0</v>
      </c>
      <c r="O278">
        <v>0</v>
      </c>
      <c r="P278">
        <v>0</v>
      </c>
      <c r="Q278">
        <v>4</v>
      </c>
      <c r="R278">
        <v>4</v>
      </c>
      <c r="S278">
        <v>5</v>
      </c>
      <c r="T278">
        <v>3</v>
      </c>
      <c r="U278">
        <v>6</v>
      </c>
      <c r="V278">
        <v>3</v>
      </c>
      <c r="W278">
        <v>0</v>
      </c>
      <c r="X278" s="2">
        <v>0.308</v>
      </c>
    </row>
    <row r="279" spans="1:24" x14ac:dyDescent="0.25">
      <c r="A279" t="str">
        <f t="shared" si="14"/>
        <v/>
      </c>
      <c r="B279" t="str">
        <f t="shared" si="12"/>
        <v/>
      </c>
      <c r="C279" t="str">
        <f t="shared" si="13"/>
        <v/>
      </c>
      <c r="D279">
        <v>2026</v>
      </c>
      <c r="E279" t="s">
        <v>328</v>
      </c>
      <c r="F279" t="s">
        <v>311</v>
      </c>
      <c r="G279" t="s">
        <v>24</v>
      </c>
      <c r="H279" t="s">
        <v>64</v>
      </c>
      <c r="I279">
        <v>1</v>
      </c>
      <c r="J279">
        <v>0</v>
      </c>
      <c r="K279" s="29">
        <v>7.17</v>
      </c>
      <c r="L279">
        <v>15</v>
      </c>
      <c r="M279">
        <v>0</v>
      </c>
      <c r="N279">
        <v>0</v>
      </c>
      <c r="O279">
        <v>0</v>
      </c>
      <c r="P279">
        <v>1</v>
      </c>
      <c r="Q279">
        <v>21.1</v>
      </c>
      <c r="R279">
        <v>28</v>
      </c>
      <c r="S279">
        <v>17</v>
      </c>
      <c r="T279">
        <v>17</v>
      </c>
      <c r="U279">
        <v>14</v>
      </c>
      <c r="V279">
        <v>24</v>
      </c>
      <c r="W279">
        <v>6</v>
      </c>
      <c r="X279" s="2">
        <v>0.32200000000000001</v>
      </c>
    </row>
    <row r="280" spans="1:24" x14ac:dyDescent="0.25">
      <c r="A280">
        <f t="shared" si="14"/>
        <v>1</v>
      </c>
      <c r="B280" t="str">
        <f t="shared" si="12"/>
        <v/>
      </c>
      <c r="C280" t="str">
        <f t="shared" si="13"/>
        <v/>
      </c>
      <c r="D280">
        <v>2026</v>
      </c>
      <c r="E280" t="s">
        <v>7536</v>
      </c>
      <c r="F280" t="s">
        <v>311</v>
      </c>
      <c r="G280" t="s">
        <v>29</v>
      </c>
      <c r="H280" t="s">
        <v>64</v>
      </c>
      <c r="I280">
        <v>0</v>
      </c>
      <c r="J280">
        <v>0</v>
      </c>
      <c r="K280" s="29">
        <v>8.1</v>
      </c>
      <c r="L280">
        <v>5</v>
      </c>
      <c r="M280">
        <v>0</v>
      </c>
      <c r="N280">
        <v>0</v>
      </c>
      <c r="O280">
        <v>0</v>
      </c>
      <c r="P280">
        <v>0</v>
      </c>
      <c r="Q280">
        <v>3.1</v>
      </c>
      <c r="R280">
        <v>4</v>
      </c>
      <c r="S280">
        <v>4</v>
      </c>
      <c r="T280">
        <v>3</v>
      </c>
      <c r="U280">
        <v>3</v>
      </c>
      <c r="V280">
        <v>2</v>
      </c>
      <c r="W280">
        <v>1</v>
      </c>
      <c r="X280" s="2">
        <v>0.36399999999999999</v>
      </c>
    </row>
    <row r="281" spans="1:24" x14ac:dyDescent="0.25">
      <c r="A281" t="str">
        <f t="shared" si="14"/>
        <v/>
      </c>
      <c r="B281" t="str">
        <f t="shared" si="12"/>
        <v/>
      </c>
      <c r="C281" t="str">
        <f t="shared" si="13"/>
        <v/>
      </c>
      <c r="D281">
        <v>2026</v>
      </c>
      <c r="E281" t="s">
        <v>7537</v>
      </c>
      <c r="F281" t="s">
        <v>311</v>
      </c>
      <c r="G281" t="s">
        <v>47</v>
      </c>
      <c r="H281" t="s">
        <v>64</v>
      </c>
      <c r="I281">
        <v>0</v>
      </c>
      <c r="J281">
        <v>0</v>
      </c>
      <c r="K281" s="29">
        <v>9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1</v>
      </c>
      <c r="S281">
        <v>1</v>
      </c>
      <c r="T281">
        <v>1</v>
      </c>
      <c r="U281">
        <v>2</v>
      </c>
      <c r="V281">
        <v>1</v>
      </c>
      <c r="W281">
        <v>1</v>
      </c>
      <c r="X281" s="2">
        <v>0.25</v>
      </c>
    </row>
    <row r="282" spans="1:24" x14ac:dyDescent="0.25">
      <c r="A282">
        <f t="shared" si="14"/>
        <v>1</v>
      </c>
      <c r="B282" t="str">
        <f t="shared" si="12"/>
        <v/>
      </c>
      <c r="C282" t="str">
        <f t="shared" si="13"/>
        <v/>
      </c>
      <c r="D282">
        <v>2026</v>
      </c>
      <c r="E282" t="s">
        <v>7538</v>
      </c>
      <c r="F282" t="s">
        <v>330</v>
      </c>
      <c r="G282" t="s">
        <v>29</v>
      </c>
      <c r="H282" t="s">
        <v>64</v>
      </c>
      <c r="I282">
        <v>10</v>
      </c>
      <c r="J282">
        <v>3</v>
      </c>
      <c r="K282" s="29">
        <v>3.29</v>
      </c>
      <c r="L282">
        <v>16</v>
      </c>
      <c r="M282">
        <v>15</v>
      </c>
      <c r="N282">
        <v>0</v>
      </c>
      <c r="O282">
        <v>0</v>
      </c>
      <c r="P282">
        <v>0</v>
      </c>
      <c r="Q282">
        <v>87.2</v>
      </c>
      <c r="R282">
        <v>67</v>
      </c>
      <c r="S282">
        <v>40</v>
      </c>
      <c r="T282">
        <v>32</v>
      </c>
      <c r="U282">
        <v>31</v>
      </c>
      <c r="V282">
        <v>98</v>
      </c>
      <c r="W282">
        <v>6</v>
      </c>
      <c r="X282" s="2">
        <v>0.21</v>
      </c>
    </row>
    <row r="283" spans="1:24" x14ac:dyDescent="0.25">
      <c r="A283" t="str">
        <f t="shared" si="14"/>
        <v/>
      </c>
      <c r="B283" t="str">
        <f t="shared" si="12"/>
        <v/>
      </c>
      <c r="C283" t="str">
        <f t="shared" si="13"/>
        <v/>
      </c>
      <c r="D283">
        <v>2026</v>
      </c>
      <c r="E283" t="s">
        <v>7539</v>
      </c>
      <c r="F283" t="s">
        <v>330</v>
      </c>
      <c r="G283" t="s">
        <v>24</v>
      </c>
      <c r="H283" t="s">
        <v>64</v>
      </c>
      <c r="I283">
        <v>5</v>
      </c>
      <c r="J283">
        <v>4</v>
      </c>
      <c r="K283" s="29">
        <v>4.8499999999999996</v>
      </c>
      <c r="L283">
        <v>16</v>
      </c>
      <c r="M283">
        <v>15</v>
      </c>
      <c r="N283">
        <v>0</v>
      </c>
      <c r="O283">
        <v>0</v>
      </c>
      <c r="P283">
        <v>0</v>
      </c>
      <c r="Q283">
        <v>81.2</v>
      </c>
      <c r="R283">
        <v>98</v>
      </c>
      <c r="S283">
        <v>58</v>
      </c>
      <c r="T283">
        <v>44</v>
      </c>
      <c r="U283">
        <v>12</v>
      </c>
      <c r="V283">
        <v>76</v>
      </c>
      <c r="W283">
        <v>15</v>
      </c>
      <c r="X283" s="2">
        <v>0.29099999999999998</v>
      </c>
    </row>
    <row r="284" spans="1:24" x14ac:dyDescent="0.25">
      <c r="A284" t="str">
        <f t="shared" si="14"/>
        <v/>
      </c>
      <c r="B284" t="str">
        <f t="shared" si="12"/>
        <v/>
      </c>
      <c r="C284" t="str">
        <f t="shared" si="13"/>
        <v/>
      </c>
      <c r="D284">
        <v>2026</v>
      </c>
      <c r="E284" t="s">
        <v>7540</v>
      </c>
      <c r="F284" t="s">
        <v>330</v>
      </c>
      <c r="G284" t="s">
        <v>24</v>
      </c>
      <c r="H284" t="s">
        <v>64</v>
      </c>
      <c r="I284">
        <v>4</v>
      </c>
      <c r="J284">
        <v>3</v>
      </c>
      <c r="K284" s="29">
        <v>4.99</v>
      </c>
      <c r="L284">
        <v>21</v>
      </c>
      <c r="M284">
        <v>13</v>
      </c>
      <c r="N284">
        <v>0</v>
      </c>
      <c r="O284">
        <v>0</v>
      </c>
      <c r="P284">
        <v>0</v>
      </c>
      <c r="Q284">
        <v>70.099999999999994</v>
      </c>
      <c r="R284">
        <v>66</v>
      </c>
      <c r="S284">
        <v>43</v>
      </c>
      <c r="T284">
        <v>39</v>
      </c>
      <c r="U284">
        <v>31</v>
      </c>
      <c r="V284">
        <v>70</v>
      </c>
      <c r="W284">
        <v>9</v>
      </c>
      <c r="X284" s="2">
        <v>0.245</v>
      </c>
    </row>
    <row r="285" spans="1:24" x14ac:dyDescent="0.25">
      <c r="A285" t="str">
        <f t="shared" si="14"/>
        <v/>
      </c>
      <c r="B285" t="str">
        <f t="shared" si="12"/>
        <v/>
      </c>
      <c r="C285" t="str">
        <f t="shared" si="13"/>
        <v/>
      </c>
      <c r="D285">
        <v>2026</v>
      </c>
      <c r="E285" t="s">
        <v>7541</v>
      </c>
      <c r="F285" t="s">
        <v>330</v>
      </c>
      <c r="G285" t="s">
        <v>47</v>
      </c>
      <c r="H285" t="s">
        <v>64</v>
      </c>
      <c r="I285">
        <v>0</v>
      </c>
      <c r="J285">
        <v>1</v>
      </c>
      <c r="K285" s="29">
        <v>4.1900000000000004</v>
      </c>
      <c r="L285">
        <v>16</v>
      </c>
      <c r="M285">
        <v>5</v>
      </c>
      <c r="N285">
        <v>0</v>
      </c>
      <c r="O285">
        <v>0</v>
      </c>
      <c r="P285">
        <v>0</v>
      </c>
      <c r="Q285">
        <v>34.1</v>
      </c>
      <c r="R285">
        <v>42</v>
      </c>
      <c r="S285">
        <v>22</v>
      </c>
      <c r="T285">
        <v>16</v>
      </c>
      <c r="U285">
        <v>18</v>
      </c>
      <c r="V285">
        <v>35</v>
      </c>
      <c r="W285">
        <v>3</v>
      </c>
      <c r="X285" s="2">
        <v>0.29599999999999999</v>
      </c>
    </row>
    <row r="286" spans="1:24" x14ac:dyDescent="0.25">
      <c r="A286">
        <f t="shared" si="14"/>
        <v>1</v>
      </c>
      <c r="B286" t="str">
        <f t="shared" si="12"/>
        <v/>
      </c>
      <c r="C286" t="str">
        <f t="shared" si="13"/>
        <v/>
      </c>
      <c r="D286">
        <v>2026</v>
      </c>
      <c r="E286" t="s">
        <v>7542</v>
      </c>
      <c r="F286" t="s">
        <v>330</v>
      </c>
      <c r="G286" t="s">
        <v>29</v>
      </c>
      <c r="H286" t="s">
        <v>64</v>
      </c>
      <c r="I286">
        <v>3</v>
      </c>
      <c r="J286">
        <v>0</v>
      </c>
      <c r="K286" s="29">
        <v>4.1900000000000004</v>
      </c>
      <c r="L286">
        <v>30</v>
      </c>
      <c r="M286">
        <v>1</v>
      </c>
      <c r="N286">
        <v>0</v>
      </c>
      <c r="O286">
        <v>0</v>
      </c>
      <c r="P286">
        <v>5</v>
      </c>
      <c r="Q286">
        <v>38.200000000000003</v>
      </c>
      <c r="R286">
        <v>27</v>
      </c>
      <c r="S286">
        <v>18</v>
      </c>
      <c r="T286">
        <v>18</v>
      </c>
      <c r="U286">
        <v>14</v>
      </c>
      <c r="V286">
        <v>60</v>
      </c>
      <c r="W286">
        <v>5</v>
      </c>
      <c r="X286" s="2">
        <v>0.193</v>
      </c>
    </row>
    <row r="287" spans="1:24" x14ac:dyDescent="0.25">
      <c r="A287" t="str">
        <f t="shared" si="14"/>
        <v/>
      </c>
      <c r="B287" t="str">
        <f t="shared" si="12"/>
        <v/>
      </c>
      <c r="C287" t="str">
        <f t="shared" si="13"/>
        <v/>
      </c>
      <c r="D287">
        <v>2026</v>
      </c>
      <c r="E287" t="s">
        <v>7543</v>
      </c>
      <c r="F287" t="s">
        <v>330</v>
      </c>
      <c r="G287" t="s">
        <v>37</v>
      </c>
      <c r="H287" t="s">
        <v>64</v>
      </c>
      <c r="I287">
        <v>6</v>
      </c>
      <c r="J287">
        <v>2</v>
      </c>
      <c r="K287" s="29">
        <v>4.42</v>
      </c>
      <c r="L287">
        <v>16</v>
      </c>
      <c r="M287">
        <v>4</v>
      </c>
      <c r="N287">
        <v>0</v>
      </c>
      <c r="O287">
        <v>0</v>
      </c>
      <c r="P287">
        <v>0</v>
      </c>
      <c r="Q287">
        <v>38.200000000000003</v>
      </c>
      <c r="R287">
        <v>41</v>
      </c>
      <c r="S287">
        <v>22</v>
      </c>
      <c r="T287">
        <v>19</v>
      </c>
      <c r="U287">
        <v>14</v>
      </c>
      <c r="V287">
        <v>34</v>
      </c>
      <c r="W287">
        <v>5</v>
      </c>
      <c r="X287" s="2">
        <v>0.26800000000000002</v>
      </c>
    </row>
    <row r="288" spans="1:24" x14ac:dyDescent="0.25">
      <c r="A288">
        <f t="shared" si="14"/>
        <v>1</v>
      </c>
      <c r="B288" t="str">
        <f t="shared" si="12"/>
        <v/>
      </c>
      <c r="C288" t="str">
        <f t="shared" si="13"/>
        <v/>
      </c>
      <c r="D288">
        <v>2026</v>
      </c>
      <c r="E288" t="s">
        <v>7544</v>
      </c>
      <c r="F288" t="s">
        <v>330</v>
      </c>
      <c r="G288" t="s">
        <v>32</v>
      </c>
      <c r="H288" t="s">
        <v>64</v>
      </c>
      <c r="I288">
        <v>1</v>
      </c>
      <c r="J288">
        <v>2</v>
      </c>
      <c r="K288" s="29">
        <v>4.57</v>
      </c>
      <c r="L288">
        <v>23</v>
      </c>
      <c r="M288">
        <v>0</v>
      </c>
      <c r="N288">
        <v>0</v>
      </c>
      <c r="O288">
        <v>0</v>
      </c>
      <c r="P288">
        <v>1</v>
      </c>
      <c r="Q288">
        <v>21.2</v>
      </c>
      <c r="R288">
        <v>14</v>
      </c>
      <c r="S288">
        <v>12</v>
      </c>
      <c r="T288">
        <v>11</v>
      </c>
      <c r="U288">
        <v>15</v>
      </c>
      <c r="V288">
        <v>25</v>
      </c>
      <c r="W288">
        <v>2</v>
      </c>
      <c r="X288" s="2">
        <v>0.182</v>
      </c>
    </row>
    <row r="289" spans="1:24" x14ac:dyDescent="0.25">
      <c r="A289">
        <f t="shared" si="14"/>
        <v>1</v>
      </c>
      <c r="B289" t="str">
        <f t="shared" si="12"/>
        <v/>
      </c>
      <c r="C289" t="str">
        <f t="shared" si="13"/>
        <v/>
      </c>
      <c r="D289">
        <v>2026</v>
      </c>
      <c r="E289" t="s">
        <v>7545</v>
      </c>
      <c r="F289" t="s">
        <v>330</v>
      </c>
      <c r="G289" t="s">
        <v>29</v>
      </c>
      <c r="H289" t="s">
        <v>64</v>
      </c>
      <c r="I289">
        <v>2</v>
      </c>
      <c r="J289">
        <v>2</v>
      </c>
      <c r="K289" s="29">
        <v>5.0999999999999996</v>
      </c>
      <c r="L289">
        <v>25</v>
      </c>
      <c r="M289">
        <v>0</v>
      </c>
      <c r="N289">
        <v>0</v>
      </c>
      <c r="O289">
        <v>0</v>
      </c>
      <c r="P289">
        <v>3</v>
      </c>
      <c r="Q289">
        <v>30</v>
      </c>
      <c r="R289">
        <v>27</v>
      </c>
      <c r="S289">
        <v>20</v>
      </c>
      <c r="T289">
        <v>17</v>
      </c>
      <c r="U289">
        <v>24</v>
      </c>
      <c r="V289">
        <v>36</v>
      </c>
      <c r="W289">
        <v>1</v>
      </c>
      <c r="X289" s="2">
        <v>0.24099999999999999</v>
      </c>
    </row>
    <row r="290" spans="1:24" x14ac:dyDescent="0.25">
      <c r="A290" t="str">
        <f t="shared" si="14"/>
        <v/>
      </c>
      <c r="B290" t="str">
        <f t="shared" si="12"/>
        <v/>
      </c>
      <c r="C290" t="str">
        <f t="shared" si="13"/>
        <v/>
      </c>
      <c r="D290">
        <v>2026</v>
      </c>
      <c r="E290" t="s">
        <v>7546</v>
      </c>
      <c r="F290" t="s">
        <v>330</v>
      </c>
      <c r="G290" t="s">
        <v>47</v>
      </c>
      <c r="H290" t="s">
        <v>64</v>
      </c>
      <c r="I290">
        <v>0</v>
      </c>
      <c r="J290">
        <v>2</v>
      </c>
      <c r="K290" s="29">
        <v>5.4</v>
      </c>
      <c r="L290">
        <v>24</v>
      </c>
      <c r="M290">
        <v>0</v>
      </c>
      <c r="N290">
        <v>0</v>
      </c>
      <c r="O290">
        <v>0</v>
      </c>
      <c r="P290">
        <v>0</v>
      </c>
      <c r="Q290">
        <v>26.2</v>
      </c>
      <c r="R290">
        <v>24</v>
      </c>
      <c r="S290">
        <v>17</v>
      </c>
      <c r="T290">
        <v>16</v>
      </c>
      <c r="U290">
        <v>17</v>
      </c>
      <c r="V290">
        <v>38</v>
      </c>
      <c r="W290">
        <v>4</v>
      </c>
      <c r="X290" s="2">
        <v>0.245</v>
      </c>
    </row>
    <row r="291" spans="1:24" x14ac:dyDescent="0.25">
      <c r="A291" t="str">
        <f t="shared" si="14"/>
        <v/>
      </c>
      <c r="B291" t="str">
        <f t="shared" si="12"/>
        <v/>
      </c>
      <c r="C291" t="str">
        <f t="shared" si="13"/>
        <v/>
      </c>
      <c r="D291">
        <v>2026</v>
      </c>
      <c r="E291" t="s">
        <v>7547</v>
      </c>
      <c r="F291" t="s">
        <v>330</v>
      </c>
      <c r="G291" t="s">
        <v>37</v>
      </c>
      <c r="H291" t="s">
        <v>64</v>
      </c>
      <c r="I291">
        <v>5</v>
      </c>
      <c r="J291">
        <v>1</v>
      </c>
      <c r="K291" s="29">
        <v>5.46</v>
      </c>
      <c r="L291">
        <v>29</v>
      </c>
      <c r="M291">
        <v>1</v>
      </c>
      <c r="N291">
        <v>0</v>
      </c>
      <c r="O291">
        <v>0</v>
      </c>
      <c r="P291">
        <v>0</v>
      </c>
      <c r="Q291">
        <v>29.2</v>
      </c>
      <c r="R291">
        <v>27</v>
      </c>
      <c r="S291">
        <v>20</v>
      </c>
      <c r="T291">
        <v>18</v>
      </c>
      <c r="U291">
        <v>18</v>
      </c>
      <c r="V291">
        <v>33</v>
      </c>
      <c r="W291">
        <v>5</v>
      </c>
      <c r="X291" s="2">
        <v>0.248</v>
      </c>
    </row>
    <row r="292" spans="1:24" x14ac:dyDescent="0.25">
      <c r="A292" t="str">
        <f t="shared" si="14"/>
        <v/>
      </c>
      <c r="B292" t="str">
        <f t="shared" si="12"/>
        <v/>
      </c>
      <c r="C292" t="str">
        <f t="shared" si="13"/>
        <v/>
      </c>
      <c r="D292">
        <v>2026</v>
      </c>
      <c r="E292" t="s">
        <v>7548</v>
      </c>
      <c r="F292" t="s">
        <v>330</v>
      </c>
      <c r="G292" t="s">
        <v>47</v>
      </c>
      <c r="H292" t="s">
        <v>64</v>
      </c>
      <c r="I292">
        <v>0</v>
      </c>
      <c r="J292">
        <v>0</v>
      </c>
      <c r="K292" s="29">
        <v>5.59</v>
      </c>
      <c r="L292">
        <v>10</v>
      </c>
      <c r="M292">
        <v>0</v>
      </c>
      <c r="N292">
        <v>0</v>
      </c>
      <c r="O292">
        <v>0</v>
      </c>
      <c r="P292">
        <v>0</v>
      </c>
      <c r="Q292">
        <v>9.1999999999999993</v>
      </c>
      <c r="R292">
        <v>10</v>
      </c>
      <c r="S292">
        <v>7</v>
      </c>
      <c r="T292">
        <v>6</v>
      </c>
      <c r="U292">
        <v>8</v>
      </c>
      <c r="V292">
        <v>14</v>
      </c>
      <c r="W292">
        <v>3</v>
      </c>
      <c r="X292" s="2">
        <v>0.26300000000000001</v>
      </c>
    </row>
    <row r="293" spans="1:24" x14ac:dyDescent="0.25">
      <c r="A293" t="str">
        <f t="shared" si="14"/>
        <v/>
      </c>
      <c r="B293" t="str">
        <f t="shared" si="12"/>
        <v/>
      </c>
      <c r="C293" t="str">
        <f t="shared" si="13"/>
        <v/>
      </c>
      <c r="D293">
        <v>2026</v>
      </c>
      <c r="E293" t="s">
        <v>7549</v>
      </c>
      <c r="F293" t="s">
        <v>330</v>
      </c>
      <c r="G293" t="s">
        <v>37</v>
      </c>
      <c r="H293" t="s">
        <v>64</v>
      </c>
      <c r="I293">
        <v>1</v>
      </c>
      <c r="J293">
        <v>0</v>
      </c>
      <c r="K293" s="29">
        <v>5.65</v>
      </c>
      <c r="L293">
        <v>18</v>
      </c>
      <c r="M293">
        <v>0</v>
      </c>
      <c r="N293">
        <v>0</v>
      </c>
      <c r="O293">
        <v>0</v>
      </c>
      <c r="P293">
        <v>0</v>
      </c>
      <c r="Q293">
        <v>14.1</v>
      </c>
      <c r="R293">
        <v>14</v>
      </c>
      <c r="S293">
        <v>16</v>
      </c>
      <c r="T293">
        <v>9</v>
      </c>
      <c r="U293">
        <v>8</v>
      </c>
      <c r="V293">
        <v>15</v>
      </c>
      <c r="W293">
        <v>4</v>
      </c>
      <c r="X293" s="2">
        <v>0.246</v>
      </c>
    </row>
    <row r="294" spans="1:24" x14ac:dyDescent="0.25">
      <c r="A294" t="str">
        <f t="shared" si="14"/>
        <v/>
      </c>
      <c r="B294" t="str">
        <f t="shared" si="12"/>
        <v/>
      </c>
      <c r="C294" t="str">
        <f t="shared" si="13"/>
        <v/>
      </c>
      <c r="D294">
        <v>2026</v>
      </c>
      <c r="E294" t="s">
        <v>7550</v>
      </c>
      <c r="F294" t="s">
        <v>330</v>
      </c>
      <c r="G294" t="s">
        <v>37</v>
      </c>
      <c r="H294" t="s">
        <v>64</v>
      </c>
      <c r="I294">
        <v>0</v>
      </c>
      <c r="J294">
        <v>0</v>
      </c>
      <c r="K294" s="29">
        <v>9.82</v>
      </c>
      <c r="L294">
        <v>4</v>
      </c>
      <c r="M294">
        <v>0</v>
      </c>
      <c r="N294">
        <v>0</v>
      </c>
      <c r="O294">
        <v>0</v>
      </c>
      <c r="P294">
        <v>0</v>
      </c>
      <c r="Q294">
        <v>3.2</v>
      </c>
      <c r="R294">
        <v>6</v>
      </c>
      <c r="S294">
        <v>4</v>
      </c>
      <c r="T294">
        <v>4</v>
      </c>
      <c r="U294">
        <v>2</v>
      </c>
      <c r="V294">
        <v>4</v>
      </c>
      <c r="W294">
        <v>1</v>
      </c>
      <c r="X294" s="2">
        <v>0.375</v>
      </c>
    </row>
    <row r="295" spans="1:24" x14ac:dyDescent="0.25">
      <c r="A295" t="str">
        <f t="shared" si="14"/>
        <v/>
      </c>
      <c r="B295" t="str">
        <f t="shared" si="12"/>
        <v/>
      </c>
      <c r="C295" t="str">
        <f t="shared" si="13"/>
        <v/>
      </c>
      <c r="D295">
        <v>2026</v>
      </c>
      <c r="E295" t="s">
        <v>7551</v>
      </c>
      <c r="F295" t="s">
        <v>330</v>
      </c>
      <c r="G295" t="s">
        <v>24</v>
      </c>
      <c r="H295" t="s">
        <v>64</v>
      </c>
      <c r="I295">
        <v>0</v>
      </c>
      <c r="J295">
        <v>0</v>
      </c>
      <c r="K295" s="29">
        <v>10.8</v>
      </c>
      <c r="L295">
        <v>6</v>
      </c>
      <c r="M295">
        <v>0</v>
      </c>
      <c r="N295">
        <v>0</v>
      </c>
      <c r="O295">
        <v>0</v>
      </c>
      <c r="P295">
        <v>0</v>
      </c>
      <c r="Q295">
        <v>5</v>
      </c>
      <c r="R295">
        <v>7</v>
      </c>
      <c r="S295">
        <v>6</v>
      </c>
      <c r="T295">
        <v>6</v>
      </c>
      <c r="U295">
        <v>6</v>
      </c>
      <c r="V295">
        <v>10</v>
      </c>
      <c r="W295">
        <v>0</v>
      </c>
      <c r="X295" s="2">
        <v>0.33300000000000002</v>
      </c>
    </row>
    <row r="296" spans="1:24" x14ac:dyDescent="0.25">
      <c r="A296" t="str">
        <f t="shared" si="14"/>
        <v/>
      </c>
      <c r="B296" t="str">
        <f t="shared" si="12"/>
        <v/>
      </c>
      <c r="C296" t="str">
        <f t="shared" si="13"/>
        <v/>
      </c>
      <c r="D296">
        <v>2026</v>
      </c>
      <c r="E296" t="s">
        <v>7552</v>
      </c>
      <c r="F296" t="s">
        <v>330</v>
      </c>
      <c r="G296" t="s">
        <v>24</v>
      </c>
      <c r="H296" t="s">
        <v>64</v>
      </c>
      <c r="I296">
        <v>2</v>
      </c>
      <c r="J296">
        <v>0</v>
      </c>
      <c r="K296" s="29">
        <v>12.15</v>
      </c>
      <c r="L296">
        <v>11</v>
      </c>
      <c r="M296">
        <v>5</v>
      </c>
      <c r="N296">
        <v>0</v>
      </c>
      <c r="O296">
        <v>0</v>
      </c>
      <c r="P296">
        <v>0</v>
      </c>
      <c r="Q296">
        <v>20</v>
      </c>
      <c r="R296">
        <v>30</v>
      </c>
      <c r="S296">
        <v>29</v>
      </c>
      <c r="T296">
        <v>27</v>
      </c>
      <c r="U296">
        <v>22</v>
      </c>
      <c r="V296">
        <v>26</v>
      </c>
      <c r="W296">
        <v>6</v>
      </c>
      <c r="X296" s="2">
        <v>0.35299999999999998</v>
      </c>
    </row>
    <row r="297" spans="1:24" x14ac:dyDescent="0.25">
      <c r="A297" t="str">
        <f t="shared" si="14"/>
        <v/>
      </c>
      <c r="B297" t="str">
        <f t="shared" si="12"/>
        <v/>
      </c>
      <c r="C297">
        <f t="shared" si="13"/>
        <v>1</v>
      </c>
      <c r="D297">
        <v>2026</v>
      </c>
      <c r="E297" t="s">
        <v>7095</v>
      </c>
      <c r="F297" t="s">
        <v>330</v>
      </c>
      <c r="G297" t="s">
        <v>47</v>
      </c>
      <c r="H297" t="s">
        <v>64</v>
      </c>
      <c r="I297">
        <v>0</v>
      </c>
      <c r="J297">
        <v>0</v>
      </c>
      <c r="K297" s="29">
        <v>18</v>
      </c>
      <c r="L297">
        <v>1</v>
      </c>
      <c r="M297">
        <v>0</v>
      </c>
      <c r="N297">
        <v>0</v>
      </c>
      <c r="O297">
        <v>0</v>
      </c>
      <c r="P297">
        <v>0</v>
      </c>
      <c r="Q297">
        <v>1</v>
      </c>
      <c r="R297">
        <v>3</v>
      </c>
      <c r="S297">
        <v>3</v>
      </c>
      <c r="T297">
        <v>2</v>
      </c>
      <c r="U297">
        <v>1</v>
      </c>
      <c r="V297">
        <v>1</v>
      </c>
      <c r="W297">
        <v>0</v>
      </c>
      <c r="X297" s="2">
        <v>0.5</v>
      </c>
    </row>
    <row r="298" spans="1:24" x14ac:dyDescent="0.25">
      <c r="A298" t="str">
        <f t="shared" si="14"/>
        <v/>
      </c>
      <c r="B298" t="str">
        <f t="shared" si="12"/>
        <v/>
      </c>
      <c r="C298" t="str">
        <f t="shared" si="13"/>
        <v/>
      </c>
      <c r="D298">
        <v>2026</v>
      </c>
      <c r="E298" t="s">
        <v>7553</v>
      </c>
      <c r="F298" t="s">
        <v>330</v>
      </c>
      <c r="G298" t="s">
        <v>37</v>
      </c>
      <c r="H298" t="s">
        <v>64</v>
      </c>
      <c r="I298">
        <v>0</v>
      </c>
      <c r="J298">
        <v>0</v>
      </c>
      <c r="K298" s="29">
        <v>18.559999999999999</v>
      </c>
      <c r="L298">
        <v>9</v>
      </c>
      <c r="M298">
        <v>0</v>
      </c>
      <c r="N298">
        <v>0</v>
      </c>
      <c r="O298">
        <v>0</v>
      </c>
      <c r="P298">
        <v>0</v>
      </c>
      <c r="Q298">
        <v>5.0999999999999996</v>
      </c>
      <c r="R298">
        <v>10</v>
      </c>
      <c r="S298">
        <v>12</v>
      </c>
      <c r="T298">
        <v>11</v>
      </c>
      <c r="U298">
        <v>12</v>
      </c>
      <c r="V298">
        <v>5</v>
      </c>
      <c r="W298">
        <v>0</v>
      </c>
      <c r="X298" s="2">
        <v>0.41699999999999998</v>
      </c>
    </row>
    <row r="299" spans="1:24" x14ac:dyDescent="0.25">
      <c r="A299" t="str">
        <f t="shared" si="14"/>
        <v/>
      </c>
      <c r="B299" t="str">
        <f t="shared" si="12"/>
        <v/>
      </c>
      <c r="C299">
        <f t="shared" si="13"/>
        <v>1</v>
      </c>
      <c r="D299">
        <v>2026</v>
      </c>
      <c r="E299" t="s">
        <v>7096</v>
      </c>
      <c r="F299" t="s">
        <v>330</v>
      </c>
      <c r="G299" t="s">
        <v>47</v>
      </c>
      <c r="H299" t="s">
        <v>64</v>
      </c>
      <c r="I299">
        <v>0</v>
      </c>
      <c r="J299">
        <v>0</v>
      </c>
      <c r="K299" s="29">
        <v>27</v>
      </c>
      <c r="L299">
        <v>4</v>
      </c>
      <c r="M299">
        <v>0</v>
      </c>
      <c r="N299">
        <v>0</v>
      </c>
      <c r="O299">
        <v>0</v>
      </c>
      <c r="P299">
        <v>0</v>
      </c>
      <c r="Q299">
        <v>1.1000000000000001</v>
      </c>
      <c r="R299">
        <v>1</v>
      </c>
      <c r="S299">
        <v>4</v>
      </c>
      <c r="T299">
        <v>4</v>
      </c>
      <c r="U299">
        <v>5</v>
      </c>
      <c r="V299">
        <v>3</v>
      </c>
      <c r="W299">
        <v>1</v>
      </c>
      <c r="X299" s="2">
        <v>0.16700000000000001</v>
      </c>
    </row>
    <row r="300" spans="1:24" x14ac:dyDescent="0.25">
      <c r="A300" t="str">
        <f t="shared" si="14"/>
        <v/>
      </c>
      <c r="B300" t="str">
        <f t="shared" si="12"/>
        <v/>
      </c>
      <c r="C300" t="str">
        <f t="shared" si="13"/>
        <v/>
      </c>
      <c r="D300">
        <v>2026</v>
      </c>
      <c r="E300" t="s">
        <v>7554</v>
      </c>
      <c r="F300" t="s">
        <v>350</v>
      </c>
      <c r="G300" t="s">
        <v>24</v>
      </c>
      <c r="H300" t="s">
        <v>64</v>
      </c>
      <c r="I300">
        <v>10</v>
      </c>
      <c r="J300">
        <v>3</v>
      </c>
      <c r="K300" s="29">
        <v>2.82</v>
      </c>
      <c r="L300">
        <v>15</v>
      </c>
      <c r="M300">
        <v>15</v>
      </c>
      <c r="N300">
        <v>0</v>
      </c>
      <c r="O300">
        <v>0</v>
      </c>
      <c r="P300">
        <v>0</v>
      </c>
      <c r="Q300">
        <v>73.099999999999994</v>
      </c>
      <c r="R300">
        <v>44</v>
      </c>
      <c r="S300">
        <v>25</v>
      </c>
      <c r="T300">
        <v>23</v>
      </c>
      <c r="U300">
        <v>33</v>
      </c>
      <c r="V300">
        <v>116</v>
      </c>
      <c r="W300">
        <v>7</v>
      </c>
      <c r="X300" s="2">
        <v>0.17100000000000001</v>
      </c>
    </row>
    <row r="301" spans="1:24" x14ac:dyDescent="0.25">
      <c r="A301" t="str">
        <f t="shared" si="14"/>
        <v/>
      </c>
      <c r="B301" t="str">
        <f t="shared" si="12"/>
        <v/>
      </c>
      <c r="C301" t="str">
        <f t="shared" si="13"/>
        <v/>
      </c>
      <c r="D301">
        <v>2026</v>
      </c>
      <c r="E301" t="s">
        <v>7555</v>
      </c>
      <c r="F301" t="s">
        <v>350</v>
      </c>
      <c r="G301" t="s">
        <v>24</v>
      </c>
      <c r="H301" t="s">
        <v>64</v>
      </c>
      <c r="I301">
        <v>3</v>
      </c>
      <c r="J301">
        <v>1</v>
      </c>
      <c r="K301" s="29">
        <v>4.6399999999999997</v>
      </c>
      <c r="L301">
        <v>16</v>
      </c>
      <c r="M301">
        <v>14</v>
      </c>
      <c r="N301">
        <v>1</v>
      </c>
      <c r="O301">
        <v>1</v>
      </c>
      <c r="P301">
        <v>0</v>
      </c>
      <c r="Q301">
        <v>66</v>
      </c>
      <c r="R301">
        <v>71</v>
      </c>
      <c r="S301">
        <v>42</v>
      </c>
      <c r="T301">
        <v>34</v>
      </c>
      <c r="U301">
        <v>21</v>
      </c>
      <c r="V301">
        <v>55</v>
      </c>
      <c r="W301">
        <v>8</v>
      </c>
      <c r="X301" s="2">
        <v>0.26900000000000002</v>
      </c>
    </row>
    <row r="302" spans="1:24" x14ac:dyDescent="0.25">
      <c r="A302" t="str">
        <f t="shared" si="14"/>
        <v/>
      </c>
      <c r="B302" t="str">
        <f t="shared" si="12"/>
        <v/>
      </c>
      <c r="C302" t="str">
        <f t="shared" si="13"/>
        <v/>
      </c>
      <c r="D302">
        <v>2026</v>
      </c>
      <c r="E302" t="s">
        <v>7556</v>
      </c>
      <c r="F302" t="s">
        <v>350</v>
      </c>
      <c r="G302" t="s">
        <v>47</v>
      </c>
      <c r="H302" t="s">
        <v>64</v>
      </c>
      <c r="I302">
        <v>1</v>
      </c>
      <c r="J302">
        <v>1</v>
      </c>
      <c r="K302" s="29">
        <v>2.21</v>
      </c>
      <c r="L302">
        <v>22</v>
      </c>
      <c r="M302">
        <v>0</v>
      </c>
      <c r="N302">
        <v>0</v>
      </c>
      <c r="O302">
        <v>0</v>
      </c>
      <c r="P302">
        <v>1</v>
      </c>
      <c r="Q302">
        <v>20.100000000000001</v>
      </c>
      <c r="R302">
        <v>10</v>
      </c>
      <c r="S302">
        <v>5</v>
      </c>
      <c r="T302">
        <v>5</v>
      </c>
      <c r="U302">
        <v>13</v>
      </c>
      <c r="V302">
        <v>29</v>
      </c>
      <c r="W302">
        <v>2</v>
      </c>
      <c r="X302" s="2">
        <v>0.154</v>
      </c>
    </row>
    <row r="303" spans="1:24" x14ac:dyDescent="0.25">
      <c r="A303" t="str">
        <f t="shared" si="14"/>
        <v/>
      </c>
      <c r="B303">
        <f t="shared" si="12"/>
        <v>1</v>
      </c>
      <c r="C303" t="str">
        <f t="shared" si="13"/>
        <v/>
      </c>
      <c r="D303">
        <v>2026</v>
      </c>
      <c r="E303" t="s">
        <v>6266</v>
      </c>
      <c r="F303" t="s">
        <v>350</v>
      </c>
      <c r="G303" t="s">
        <v>37</v>
      </c>
      <c r="H303" t="s">
        <v>64</v>
      </c>
      <c r="I303">
        <v>2</v>
      </c>
      <c r="J303">
        <v>0</v>
      </c>
      <c r="K303" s="29">
        <v>2.4500000000000002</v>
      </c>
      <c r="L303">
        <v>2</v>
      </c>
      <c r="M303">
        <v>2</v>
      </c>
      <c r="N303">
        <v>0</v>
      </c>
      <c r="O303">
        <v>0</v>
      </c>
      <c r="P303">
        <v>0</v>
      </c>
      <c r="Q303">
        <v>7.1</v>
      </c>
      <c r="R303">
        <v>7</v>
      </c>
      <c r="S303">
        <v>2</v>
      </c>
      <c r="T303">
        <v>2</v>
      </c>
      <c r="U303">
        <v>3</v>
      </c>
      <c r="V303">
        <v>14</v>
      </c>
      <c r="W303">
        <v>1</v>
      </c>
      <c r="X303" s="2">
        <v>0.25</v>
      </c>
    </row>
    <row r="304" spans="1:24" x14ac:dyDescent="0.25">
      <c r="A304">
        <f t="shared" si="14"/>
        <v>1</v>
      </c>
      <c r="B304" t="str">
        <f t="shared" si="12"/>
        <v/>
      </c>
      <c r="C304" t="str">
        <f t="shared" si="13"/>
        <v/>
      </c>
      <c r="D304">
        <v>2026</v>
      </c>
      <c r="E304" t="s">
        <v>7557</v>
      </c>
      <c r="F304" t="s">
        <v>350</v>
      </c>
      <c r="G304" t="s">
        <v>29</v>
      </c>
      <c r="H304" t="s">
        <v>64</v>
      </c>
      <c r="I304">
        <v>1</v>
      </c>
      <c r="J304">
        <v>0</v>
      </c>
      <c r="K304" s="29">
        <v>2.77</v>
      </c>
      <c r="L304">
        <v>20</v>
      </c>
      <c r="M304">
        <v>0</v>
      </c>
      <c r="N304">
        <v>0</v>
      </c>
      <c r="O304">
        <v>0</v>
      </c>
      <c r="P304">
        <v>1</v>
      </c>
      <c r="Q304">
        <v>26</v>
      </c>
      <c r="R304">
        <v>17</v>
      </c>
      <c r="S304">
        <v>8</v>
      </c>
      <c r="T304">
        <v>8</v>
      </c>
      <c r="U304">
        <v>9</v>
      </c>
      <c r="V304">
        <v>32</v>
      </c>
      <c r="W304">
        <v>4</v>
      </c>
      <c r="X304" s="2">
        <v>0.193</v>
      </c>
    </row>
    <row r="305" spans="1:24" x14ac:dyDescent="0.25">
      <c r="A305">
        <f t="shared" si="14"/>
        <v>1</v>
      </c>
      <c r="B305" t="str">
        <f t="shared" si="12"/>
        <v/>
      </c>
      <c r="C305" t="str">
        <f t="shared" si="13"/>
        <v/>
      </c>
      <c r="D305">
        <v>2026</v>
      </c>
      <c r="E305" t="s">
        <v>7558</v>
      </c>
      <c r="F305" t="s">
        <v>350</v>
      </c>
      <c r="G305" t="s">
        <v>32</v>
      </c>
      <c r="H305" t="s">
        <v>64</v>
      </c>
      <c r="I305">
        <v>2</v>
      </c>
      <c r="J305">
        <v>1</v>
      </c>
      <c r="K305" s="29">
        <v>3.44</v>
      </c>
      <c r="L305">
        <v>20</v>
      </c>
      <c r="M305">
        <v>0</v>
      </c>
      <c r="N305">
        <v>0</v>
      </c>
      <c r="O305">
        <v>0</v>
      </c>
      <c r="P305">
        <v>3</v>
      </c>
      <c r="Q305">
        <v>18.100000000000001</v>
      </c>
      <c r="R305">
        <v>18</v>
      </c>
      <c r="S305">
        <v>8</v>
      </c>
      <c r="T305">
        <v>7</v>
      </c>
      <c r="U305">
        <v>6</v>
      </c>
      <c r="V305">
        <v>26</v>
      </c>
      <c r="W305">
        <v>4</v>
      </c>
      <c r="X305" s="2">
        <v>0.26100000000000001</v>
      </c>
    </row>
    <row r="306" spans="1:24" x14ac:dyDescent="0.25">
      <c r="A306" t="str">
        <f t="shared" si="14"/>
        <v/>
      </c>
      <c r="B306" t="str">
        <f t="shared" si="12"/>
        <v/>
      </c>
      <c r="C306" t="str">
        <f t="shared" si="13"/>
        <v/>
      </c>
      <c r="D306">
        <v>2026</v>
      </c>
      <c r="E306" t="s">
        <v>7559</v>
      </c>
      <c r="F306" t="s">
        <v>350</v>
      </c>
      <c r="G306" t="s">
        <v>47</v>
      </c>
      <c r="H306" t="s">
        <v>64</v>
      </c>
      <c r="I306">
        <v>2</v>
      </c>
      <c r="J306">
        <v>1</v>
      </c>
      <c r="K306" s="29">
        <v>4.2300000000000004</v>
      </c>
      <c r="L306">
        <v>22</v>
      </c>
      <c r="M306">
        <v>1</v>
      </c>
      <c r="N306">
        <v>0</v>
      </c>
      <c r="O306">
        <v>0</v>
      </c>
      <c r="P306">
        <v>2</v>
      </c>
      <c r="Q306">
        <v>38.1</v>
      </c>
      <c r="R306">
        <v>26</v>
      </c>
      <c r="S306">
        <v>21</v>
      </c>
      <c r="T306">
        <v>18</v>
      </c>
      <c r="U306">
        <v>30</v>
      </c>
      <c r="V306">
        <v>52</v>
      </c>
      <c r="W306">
        <v>5</v>
      </c>
      <c r="X306" s="2">
        <v>0.187</v>
      </c>
    </row>
    <row r="307" spans="1:24" x14ac:dyDescent="0.25">
      <c r="A307" t="str">
        <f t="shared" si="14"/>
        <v/>
      </c>
      <c r="B307" t="str">
        <f t="shared" si="12"/>
        <v/>
      </c>
      <c r="C307" t="str">
        <f t="shared" si="13"/>
        <v/>
      </c>
      <c r="D307">
        <v>2026</v>
      </c>
      <c r="E307" t="s">
        <v>7560</v>
      </c>
      <c r="F307" t="s">
        <v>350</v>
      </c>
      <c r="G307" t="s">
        <v>47</v>
      </c>
      <c r="H307" t="s">
        <v>64</v>
      </c>
      <c r="I307">
        <v>3</v>
      </c>
      <c r="J307">
        <v>2</v>
      </c>
      <c r="K307" s="29">
        <v>4.37</v>
      </c>
      <c r="L307">
        <v>19</v>
      </c>
      <c r="M307">
        <v>0</v>
      </c>
      <c r="N307">
        <v>0</v>
      </c>
      <c r="O307">
        <v>0</v>
      </c>
      <c r="P307">
        <v>1</v>
      </c>
      <c r="Q307">
        <v>35</v>
      </c>
      <c r="R307">
        <v>34</v>
      </c>
      <c r="S307">
        <v>21</v>
      </c>
      <c r="T307">
        <v>17</v>
      </c>
      <c r="U307">
        <v>18</v>
      </c>
      <c r="V307">
        <v>49</v>
      </c>
      <c r="W307">
        <v>2</v>
      </c>
      <c r="X307" s="2">
        <v>0.246</v>
      </c>
    </row>
    <row r="308" spans="1:24" x14ac:dyDescent="0.25">
      <c r="A308" t="str">
        <f t="shared" si="14"/>
        <v/>
      </c>
      <c r="B308">
        <f t="shared" si="12"/>
        <v>1</v>
      </c>
      <c r="C308" t="str">
        <f t="shared" si="13"/>
        <v/>
      </c>
      <c r="D308">
        <v>2026</v>
      </c>
      <c r="E308" t="s">
        <v>6058</v>
      </c>
      <c r="F308" t="s">
        <v>350</v>
      </c>
      <c r="G308" t="s">
        <v>24</v>
      </c>
      <c r="H308" t="s">
        <v>64</v>
      </c>
      <c r="I308">
        <v>4</v>
      </c>
      <c r="J308">
        <v>3</v>
      </c>
      <c r="K308" s="29">
        <v>4.74</v>
      </c>
      <c r="L308">
        <v>14</v>
      </c>
      <c r="M308">
        <v>11</v>
      </c>
      <c r="N308">
        <v>0</v>
      </c>
      <c r="O308">
        <v>0</v>
      </c>
      <c r="P308">
        <v>0</v>
      </c>
      <c r="Q308">
        <v>57</v>
      </c>
      <c r="R308">
        <v>43</v>
      </c>
      <c r="S308">
        <v>31</v>
      </c>
      <c r="T308">
        <v>30</v>
      </c>
      <c r="U308">
        <v>27</v>
      </c>
      <c r="V308">
        <v>73</v>
      </c>
      <c r="W308">
        <v>10</v>
      </c>
      <c r="X308" s="2">
        <v>0.20499999999999999</v>
      </c>
    </row>
    <row r="309" spans="1:24" x14ac:dyDescent="0.25">
      <c r="A309" t="str">
        <f t="shared" si="14"/>
        <v/>
      </c>
      <c r="B309" t="str">
        <f t="shared" si="12"/>
        <v/>
      </c>
      <c r="C309" t="str">
        <f t="shared" si="13"/>
        <v/>
      </c>
      <c r="D309">
        <v>2026</v>
      </c>
      <c r="E309" t="s">
        <v>7561</v>
      </c>
      <c r="F309" t="s">
        <v>350</v>
      </c>
      <c r="G309" t="s">
        <v>24</v>
      </c>
      <c r="H309" t="s">
        <v>64</v>
      </c>
      <c r="I309">
        <v>8</v>
      </c>
      <c r="J309">
        <v>2</v>
      </c>
      <c r="K309" s="29">
        <v>5.09</v>
      </c>
      <c r="L309">
        <v>20</v>
      </c>
      <c r="M309">
        <v>8</v>
      </c>
      <c r="N309">
        <v>0</v>
      </c>
      <c r="O309">
        <v>0</v>
      </c>
      <c r="P309">
        <v>0</v>
      </c>
      <c r="Q309">
        <v>58.1</v>
      </c>
      <c r="R309">
        <v>60</v>
      </c>
      <c r="S309">
        <v>36</v>
      </c>
      <c r="T309">
        <v>33</v>
      </c>
      <c r="U309">
        <v>28</v>
      </c>
      <c r="V309">
        <v>79</v>
      </c>
      <c r="W309">
        <v>1</v>
      </c>
      <c r="X309" s="2">
        <v>0.26200000000000001</v>
      </c>
    </row>
    <row r="310" spans="1:24" x14ac:dyDescent="0.25">
      <c r="A310">
        <f t="shared" si="14"/>
        <v>1</v>
      </c>
      <c r="B310" t="str">
        <f t="shared" si="12"/>
        <v/>
      </c>
      <c r="C310" t="str">
        <f t="shared" si="13"/>
        <v/>
      </c>
      <c r="D310">
        <v>2026</v>
      </c>
      <c r="E310" t="s">
        <v>7562</v>
      </c>
      <c r="F310" t="s">
        <v>350</v>
      </c>
      <c r="G310" t="s">
        <v>29</v>
      </c>
      <c r="H310" t="s">
        <v>64</v>
      </c>
      <c r="I310">
        <v>0</v>
      </c>
      <c r="J310">
        <v>0</v>
      </c>
      <c r="K310" s="29">
        <v>5.19</v>
      </c>
      <c r="L310">
        <v>11</v>
      </c>
      <c r="M310">
        <v>0</v>
      </c>
      <c r="N310">
        <v>0</v>
      </c>
      <c r="O310">
        <v>0</v>
      </c>
      <c r="P310">
        <v>0</v>
      </c>
      <c r="Q310">
        <v>8.1999999999999993</v>
      </c>
      <c r="R310">
        <v>9</v>
      </c>
      <c r="S310">
        <v>6</v>
      </c>
      <c r="T310">
        <v>5</v>
      </c>
      <c r="U310">
        <v>8</v>
      </c>
      <c r="V310">
        <v>8</v>
      </c>
      <c r="W310">
        <v>2</v>
      </c>
      <c r="X310" s="2">
        <v>0.26500000000000001</v>
      </c>
    </row>
    <row r="311" spans="1:24" x14ac:dyDescent="0.25">
      <c r="A311" t="str">
        <f t="shared" si="14"/>
        <v/>
      </c>
      <c r="B311" t="str">
        <f t="shared" si="12"/>
        <v/>
      </c>
      <c r="C311" t="str">
        <f t="shared" si="13"/>
        <v/>
      </c>
      <c r="D311">
        <v>2026</v>
      </c>
      <c r="E311" t="s">
        <v>7563</v>
      </c>
      <c r="F311" t="s">
        <v>350</v>
      </c>
      <c r="G311" t="s">
        <v>24</v>
      </c>
      <c r="H311" t="s">
        <v>64</v>
      </c>
      <c r="I311">
        <v>1</v>
      </c>
      <c r="J311">
        <v>3</v>
      </c>
      <c r="K311" s="29">
        <v>5.22</v>
      </c>
      <c r="L311">
        <v>23</v>
      </c>
      <c r="M311">
        <v>2</v>
      </c>
      <c r="N311">
        <v>0</v>
      </c>
      <c r="O311">
        <v>0</v>
      </c>
      <c r="P311">
        <v>2</v>
      </c>
      <c r="Q311">
        <v>39.200000000000003</v>
      </c>
      <c r="R311">
        <v>33</v>
      </c>
      <c r="S311">
        <v>25</v>
      </c>
      <c r="T311">
        <v>23</v>
      </c>
      <c r="U311">
        <v>32</v>
      </c>
      <c r="V311">
        <v>69</v>
      </c>
      <c r="W311">
        <v>4</v>
      </c>
      <c r="X311" s="2">
        <v>0.23100000000000001</v>
      </c>
    </row>
    <row r="312" spans="1:24" x14ac:dyDescent="0.25">
      <c r="A312" t="str">
        <f t="shared" si="14"/>
        <v/>
      </c>
      <c r="B312" t="str">
        <f t="shared" si="12"/>
        <v/>
      </c>
      <c r="C312" t="str">
        <f t="shared" si="13"/>
        <v/>
      </c>
      <c r="D312">
        <v>2026</v>
      </c>
      <c r="E312" t="s">
        <v>7564</v>
      </c>
      <c r="F312" t="s">
        <v>350</v>
      </c>
      <c r="G312" t="s">
        <v>24</v>
      </c>
      <c r="H312" t="s">
        <v>64</v>
      </c>
      <c r="I312">
        <v>0</v>
      </c>
      <c r="J312">
        <v>0</v>
      </c>
      <c r="K312" s="29">
        <v>7.45</v>
      </c>
      <c r="L312">
        <v>8</v>
      </c>
      <c r="M312">
        <v>0</v>
      </c>
      <c r="N312">
        <v>0</v>
      </c>
      <c r="O312">
        <v>0</v>
      </c>
      <c r="P312">
        <v>0</v>
      </c>
      <c r="Q312">
        <v>9.1999999999999993</v>
      </c>
      <c r="R312">
        <v>8</v>
      </c>
      <c r="S312">
        <v>9</v>
      </c>
      <c r="T312">
        <v>8</v>
      </c>
      <c r="U312">
        <v>14</v>
      </c>
      <c r="V312">
        <v>16</v>
      </c>
      <c r="W312">
        <v>2</v>
      </c>
      <c r="X312" s="2">
        <v>0.216</v>
      </c>
    </row>
    <row r="313" spans="1:24" x14ac:dyDescent="0.25">
      <c r="A313" t="str">
        <f t="shared" si="14"/>
        <v/>
      </c>
      <c r="B313">
        <f t="shared" si="12"/>
        <v>1</v>
      </c>
      <c r="C313" t="str">
        <f t="shared" si="13"/>
        <v/>
      </c>
      <c r="D313">
        <v>2026</v>
      </c>
      <c r="E313" t="s">
        <v>6005</v>
      </c>
      <c r="F313" t="s">
        <v>350</v>
      </c>
      <c r="G313" t="s">
        <v>37</v>
      </c>
      <c r="H313" t="s">
        <v>64</v>
      </c>
      <c r="I313">
        <v>2</v>
      </c>
      <c r="J313">
        <v>4</v>
      </c>
      <c r="K313" s="29">
        <v>8.61</v>
      </c>
      <c r="L313">
        <v>12</v>
      </c>
      <c r="M313">
        <v>7</v>
      </c>
      <c r="N313">
        <v>0</v>
      </c>
      <c r="O313">
        <v>0</v>
      </c>
      <c r="P313">
        <v>1</v>
      </c>
      <c r="Q313">
        <v>38.200000000000003</v>
      </c>
      <c r="R313">
        <v>46</v>
      </c>
      <c r="S313">
        <v>42</v>
      </c>
      <c r="T313">
        <v>37</v>
      </c>
      <c r="U313">
        <v>17</v>
      </c>
      <c r="V313">
        <v>46</v>
      </c>
      <c r="W313">
        <v>7</v>
      </c>
      <c r="X313" s="2">
        <v>0.28599999999999998</v>
      </c>
    </row>
    <row r="314" spans="1:24" x14ac:dyDescent="0.25">
      <c r="A314" t="str">
        <f t="shared" si="14"/>
        <v/>
      </c>
      <c r="B314" t="str">
        <f t="shared" si="12"/>
        <v/>
      </c>
      <c r="C314" t="str">
        <f t="shared" si="13"/>
        <v/>
      </c>
      <c r="D314">
        <v>2026</v>
      </c>
      <c r="E314" t="s">
        <v>7565</v>
      </c>
      <c r="F314" t="s">
        <v>350</v>
      </c>
      <c r="G314" t="s">
        <v>47</v>
      </c>
      <c r="H314" t="s">
        <v>64</v>
      </c>
      <c r="I314">
        <v>0</v>
      </c>
      <c r="J314">
        <v>0</v>
      </c>
      <c r="K314" s="29">
        <v>10.8</v>
      </c>
      <c r="L314">
        <v>5</v>
      </c>
      <c r="M314">
        <v>0</v>
      </c>
      <c r="N314">
        <v>0</v>
      </c>
      <c r="O314">
        <v>0</v>
      </c>
      <c r="P314">
        <v>0</v>
      </c>
      <c r="Q314">
        <v>1.2</v>
      </c>
      <c r="R314">
        <v>1</v>
      </c>
      <c r="S314">
        <v>2</v>
      </c>
      <c r="T314">
        <v>2</v>
      </c>
      <c r="U314">
        <v>3</v>
      </c>
      <c r="V314">
        <v>3</v>
      </c>
      <c r="W314">
        <v>2</v>
      </c>
      <c r="X314" s="2">
        <v>0.16700000000000001</v>
      </c>
    </row>
    <row r="315" spans="1:24" x14ac:dyDescent="0.25">
      <c r="A315" t="str">
        <f t="shared" si="14"/>
        <v/>
      </c>
      <c r="B315" t="str">
        <f t="shared" si="12"/>
        <v/>
      </c>
      <c r="C315" t="str">
        <f t="shared" si="13"/>
        <v/>
      </c>
      <c r="D315">
        <v>2026</v>
      </c>
      <c r="E315" t="s">
        <v>7566</v>
      </c>
      <c r="F315" t="s">
        <v>350</v>
      </c>
      <c r="G315" t="s">
        <v>47</v>
      </c>
      <c r="H315" t="s">
        <v>64</v>
      </c>
      <c r="I315">
        <v>0</v>
      </c>
      <c r="J315">
        <v>0</v>
      </c>
      <c r="K315" s="29">
        <v>14.54</v>
      </c>
      <c r="L315">
        <v>6</v>
      </c>
      <c r="M315">
        <v>0</v>
      </c>
      <c r="N315">
        <v>0</v>
      </c>
      <c r="O315">
        <v>0</v>
      </c>
      <c r="P315">
        <v>0</v>
      </c>
      <c r="Q315">
        <v>4.0999999999999996</v>
      </c>
      <c r="R315">
        <v>6</v>
      </c>
      <c r="S315">
        <v>7</v>
      </c>
      <c r="T315">
        <v>7</v>
      </c>
      <c r="U315">
        <v>8</v>
      </c>
      <c r="V315">
        <v>7</v>
      </c>
      <c r="W315">
        <v>1</v>
      </c>
      <c r="X315" s="2">
        <v>0.316</v>
      </c>
    </row>
    <row r="316" spans="1:24" x14ac:dyDescent="0.25">
      <c r="A316" t="str">
        <f t="shared" si="14"/>
        <v/>
      </c>
      <c r="B316" t="str">
        <f t="shared" si="12"/>
        <v/>
      </c>
      <c r="C316">
        <f t="shared" si="13"/>
        <v>1</v>
      </c>
      <c r="D316">
        <v>2026</v>
      </c>
      <c r="E316" t="s">
        <v>2075</v>
      </c>
      <c r="F316" t="s">
        <v>350</v>
      </c>
      <c r="G316" t="s">
        <v>47</v>
      </c>
      <c r="H316" t="s">
        <v>64</v>
      </c>
      <c r="I316">
        <v>0</v>
      </c>
      <c r="J316">
        <v>0</v>
      </c>
      <c r="K316" s="29">
        <v>27</v>
      </c>
      <c r="L316">
        <v>4</v>
      </c>
      <c r="M316">
        <v>0</v>
      </c>
      <c r="N316">
        <v>0</v>
      </c>
      <c r="O316">
        <v>0</v>
      </c>
      <c r="P316">
        <v>0</v>
      </c>
      <c r="Q316">
        <v>1.1000000000000001</v>
      </c>
      <c r="R316">
        <v>1</v>
      </c>
      <c r="S316">
        <v>4</v>
      </c>
      <c r="T316">
        <v>4</v>
      </c>
      <c r="U316">
        <v>7</v>
      </c>
      <c r="V316">
        <v>3</v>
      </c>
      <c r="W316">
        <v>0</v>
      </c>
      <c r="X316" s="2">
        <v>0.2</v>
      </c>
    </row>
    <row r="317" spans="1:24" x14ac:dyDescent="0.25">
      <c r="A317" t="str">
        <f t="shared" si="14"/>
        <v/>
      </c>
      <c r="B317">
        <f t="shared" si="12"/>
        <v>1</v>
      </c>
      <c r="C317" t="str">
        <f t="shared" si="13"/>
        <v/>
      </c>
      <c r="D317">
        <v>2026</v>
      </c>
      <c r="E317" t="s">
        <v>6049</v>
      </c>
      <c r="F317" t="s">
        <v>367</v>
      </c>
      <c r="G317" t="s">
        <v>37</v>
      </c>
      <c r="H317" t="s">
        <v>64</v>
      </c>
      <c r="I317">
        <v>5</v>
      </c>
      <c r="J317">
        <v>4</v>
      </c>
      <c r="K317" s="29">
        <v>4.6399999999999997</v>
      </c>
      <c r="L317">
        <v>15</v>
      </c>
      <c r="M317">
        <v>15</v>
      </c>
      <c r="N317">
        <v>0</v>
      </c>
      <c r="O317">
        <v>0</v>
      </c>
      <c r="P317">
        <v>0</v>
      </c>
      <c r="Q317">
        <v>73.2</v>
      </c>
      <c r="R317">
        <v>72</v>
      </c>
      <c r="S317">
        <v>39</v>
      </c>
      <c r="T317">
        <v>38</v>
      </c>
      <c r="U317">
        <v>25</v>
      </c>
      <c r="V317">
        <v>88</v>
      </c>
      <c r="W317">
        <v>6</v>
      </c>
      <c r="X317" s="2">
        <v>0.254</v>
      </c>
    </row>
    <row r="318" spans="1:24" x14ac:dyDescent="0.25">
      <c r="A318" t="str">
        <f t="shared" si="14"/>
        <v/>
      </c>
      <c r="B318" t="str">
        <f t="shared" si="12"/>
        <v/>
      </c>
      <c r="C318" t="str">
        <f t="shared" si="13"/>
        <v/>
      </c>
      <c r="D318">
        <v>2026</v>
      </c>
      <c r="E318" t="s">
        <v>7567</v>
      </c>
      <c r="F318" t="s">
        <v>367</v>
      </c>
      <c r="G318" t="s">
        <v>37</v>
      </c>
      <c r="H318" t="s">
        <v>64</v>
      </c>
      <c r="I318">
        <v>2</v>
      </c>
      <c r="J318">
        <v>5</v>
      </c>
      <c r="K318" s="29">
        <v>7.46</v>
      </c>
      <c r="L318">
        <v>16</v>
      </c>
      <c r="M318">
        <v>15</v>
      </c>
      <c r="N318">
        <v>0</v>
      </c>
      <c r="O318">
        <v>0</v>
      </c>
      <c r="P318">
        <v>0</v>
      </c>
      <c r="Q318">
        <v>66.099999999999994</v>
      </c>
      <c r="R318">
        <v>86</v>
      </c>
      <c r="S318">
        <v>56</v>
      </c>
      <c r="T318">
        <v>55</v>
      </c>
      <c r="U318">
        <v>33</v>
      </c>
      <c r="V318">
        <v>52</v>
      </c>
      <c r="W318">
        <v>9</v>
      </c>
      <c r="X318" s="2">
        <v>0.32100000000000001</v>
      </c>
    </row>
    <row r="319" spans="1:24" x14ac:dyDescent="0.25">
      <c r="A319">
        <f t="shared" si="14"/>
        <v>1</v>
      </c>
      <c r="B319" t="str">
        <f t="shared" si="12"/>
        <v/>
      </c>
      <c r="C319" t="str">
        <f t="shared" si="13"/>
        <v/>
      </c>
      <c r="D319">
        <v>2026</v>
      </c>
      <c r="E319" t="s">
        <v>7568</v>
      </c>
      <c r="F319" t="s">
        <v>367</v>
      </c>
      <c r="G319" t="s">
        <v>29</v>
      </c>
      <c r="H319" t="s">
        <v>64</v>
      </c>
      <c r="I319">
        <v>4</v>
      </c>
      <c r="J319">
        <v>0</v>
      </c>
      <c r="K319" s="29">
        <v>3.16</v>
      </c>
      <c r="L319">
        <v>21</v>
      </c>
      <c r="M319">
        <v>0</v>
      </c>
      <c r="N319">
        <v>0</v>
      </c>
      <c r="O319">
        <v>0</v>
      </c>
      <c r="P319">
        <v>2</v>
      </c>
      <c r="Q319">
        <v>25.2</v>
      </c>
      <c r="R319">
        <v>22</v>
      </c>
      <c r="S319">
        <v>10</v>
      </c>
      <c r="T319">
        <v>9</v>
      </c>
      <c r="U319">
        <v>13</v>
      </c>
      <c r="V319">
        <v>30</v>
      </c>
      <c r="W319">
        <v>1</v>
      </c>
      <c r="X319" s="2">
        <v>0.224</v>
      </c>
    </row>
    <row r="320" spans="1:24" x14ac:dyDescent="0.25">
      <c r="A320" t="str">
        <f t="shared" si="14"/>
        <v/>
      </c>
      <c r="B320" t="str">
        <f t="shared" si="12"/>
        <v/>
      </c>
      <c r="C320">
        <f t="shared" si="13"/>
        <v>1</v>
      </c>
      <c r="D320">
        <v>2026</v>
      </c>
      <c r="E320" t="s">
        <v>7156</v>
      </c>
      <c r="F320" t="s">
        <v>367</v>
      </c>
      <c r="G320" t="s">
        <v>24</v>
      </c>
      <c r="H320" t="s">
        <v>64</v>
      </c>
      <c r="I320">
        <v>1</v>
      </c>
      <c r="J320">
        <v>1</v>
      </c>
      <c r="K320" s="29">
        <v>3.63</v>
      </c>
      <c r="L320">
        <v>15</v>
      </c>
      <c r="M320">
        <v>1</v>
      </c>
      <c r="N320">
        <v>0</v>
      </c>
      <c r="O320">
        <v>0</v>
      </c>
      <c r="P320">
        <v>2</v>
      </c>
      <c r="Q320">
        <v>22.1</v>
      </c>
      <c r="R320">
        <v>13</v>
      </c>
      <c r="S320">
        <v>9</v>
      </c>
      <c r="T320">
        <v>9</v>
      </c>
      <c r="U320">
        <v>8</v>
      </c>
      <c r="V320">
        <v>38</v>
      </c>
      <c r="W320">
        <v>1</v>
      </c>
      <c r="X320" s="2">
        <v>0.16300000000000001</v>
      </c>
    </row>
    <row r="321" spans="1:24" x14ac:dyDescent="0.25">
      <c r="A321" t="str">
        <f t="shared" si="14"/>
        <v/>
      </c>
      <c r="B321" t="str">
        <f t="shared" si="12"/>
        <v/>
      </c>
      <c r="C321" t="str">
        <f t="shared" si="13"/>
        <v/>
      </c>
      <c r="D321">
        <v>2026</v>
      </c>
      <c r="E321" t="s">
        <v>7569</v>
      </c>
      <c r="F321" t="s">
        <v>367</v>
      </c>
      <c r="G321" t="s">
        <v>37</v>
      </c>
      <c r="H321" t="s">
        <v>64</v>
      </c>
      <c r="I321">
        <v>0</v>
      </c>
      <c r="J321">
        <v>0</v>
      </c>
      <c r="K321" s="29">
        <v>3.95</v>
      </c>
      <c r="L321">
        <v>8</v>
      </c>
      <c r="M321">
        <v>5</v>
      </c>
      <c r="N321">
        <v>0</v>
      </c>
      <c r="O321">
        <v>0</v>
      </c>
      <c r="P321">
        <v>0</v>
      </c>
      <c r="Q321">
        <v>13.2</v>
      </c>
      <c r="R321">
        <v>10</v>
      </c>
      <c r="S321">
        <v>7</v>
      </c>
      <c r="T321">
        <v>6</v>
      </c>
      <c r="U321">
        <v>9</v>
      </c>
      <c r="V321">
        <v>13</v>
      </c>
      <c r="W321">
        <v>2</v>
      </c>
      <c r="X321" s="2">
        <v>0.21299999999999999</v>
      </c>
    </row>
    <row r="322" spans="1:24" x14ac:dyDescent="0.25">
      <c r="A322">
        <f t="shared" si="14"/>
        <v>1</v>
      </c>
      <c r="B322" t="str">
        <f t="shared" ref="B322:B385" si="15">IF(COUNTIFS(Draft_Player,$E322),COUNTIFS(Draft_Player,$E322),"")</f>
        <v/>
      </c>
      <c r="C322" t="str">
        <f t="shared" ref="C322:C385" si="16">IF(COUNTIFS(Transfers_Player,$E322),COUNTIFS(Transfers_Player,$E322),"")</f>
        <v/>
      </c>
      <c r="D322">
        <v>2026</v>
      </c>
      <c r="E322" t="s">
        <v>7570</v>
      </c>
      <c r="F322" t="s">
        <v>367</v>
      </c>
      <c r="G322" t="s">
        <v>29</v>
      </c>
      <c r="H322" t="s">
        <v>64</v>
      </c>
      <c r="I322">
        <v>4</v>
      </c>
      <c r="J322">
        <v>1</v>
      </c>
      <c r="K322" s="29">
        <v>5.87</v>
      </c>
      <c r="L322">
        <v>21</v>
      </c>
      <c r="M322">
        <v>0</v>
      </c>
      <c r="N322">
        <v>0</v>
      </c>
      <c r="O322">
        <v>0</v>
      </c>
      <c r="P322">
        <v>1</v>
      </c>
      <c r="Q322">
        <v>23</v>
      </c>
      <c r="R322">
        <v>27</v>
      </c>
      <c r="S322">
        <v>18</v>
      </c>
      <c r="T322">
        <v>15</v>
      </c>
      <c r="U322">
        <v>13</v>
      </c>
      <c r="V322">
        <v>22</v>
      </c>
      <c r="W322">
        <v>4</v>
      </c>
      <c r="X322" s="2">
        <v>0.29299999999999998</v>
      </c>
    </row>
    <row r="323" spans="1:24" x14ac:dyDescent="0.25">
      <c r="A323" t="str">
        <f t="shared" ref="A323:A386" si="17">IF(OR(G323="SR", G323="GR"), 1, "")</f>
        <v/>
      </c>
      <c r="B323" t="str">
        <f t="shared" si="15"/>
        <v/>
      </c>
      <c r="C323" t="str">
        <f t="shared" si="16"/>
        <v/>
      </c>
      <c r="D323">
        <v>2026</v>
      </c>
      <c r="E323" t="s">
        <v>7571</v>
      </c>
      <c r="F323" t="s">
        <v>367</v>
      </c>
      <c r="G323" t="s">
        <v>24</v>
      </c>
      <c r="H323" t="s">
        <v>64</v>
      </c>
      <c r="I323">
        <v>2</v>
      </c>
      <c r="J323">
        <v>3</v>
      </c>
      <c r="K323" s="29">
        <v>6.07</v>
      </c>
      <c r="L323">
        <v>19</v>
      </c>
      <c r="M323">
        <v>5</v>
      </c>
      <c r="N323">
        <v>0</v>
      </c>
      <c r="O323">
        <v>0</v>
      </c>
      <c r="P323">
        <v>0</v>
      </c>
      <c r="Q323">
        <v>46</v>
      </c>
      <c r="R323">
        <v>56</v>
      </c>
      <c r="S323">
        <v>32</v>
      </c>
      <c r="T323">
        <v>31</v>
      </c>
      <c r="U323">
        <v>26</v>
      </c>
      <c r="V323">
        <v>58</v>
      </c>
      <c r="W323">
        <v>5</v>
      </c>
      <c r="X323" s="2">
        <v>0.29899999999999999</v>
      </c>
    </row>
    <row r="324" spans="1:24" x14ac:dyDescent="0.25">
      <c r="A324" t="str">
        <f t="shared" si="17"/>
        <v/>
      </c>
      <c r="B324" t="str">
        <f t="shared" si="15"/>
        <v/>
      </c>
      <c r="C324" t="str">
        <f t="shared" si="16"/>
        <v/>
      </c>
      <c r="D324">
        <v>2026</v>
      </c>
      <c r="E324" t="s">
        <v>7572</v>
      </c>
      <c r="F324" t="s">
        <v>367</v>
      </c>
      <c r="G324" t="s">
        <v>47</v>
      </c>
      <c r="H324" t="s">
        <v>64</v>
      </c>
      <c r="I324">
        <v>4</v>
      </c>
      <c r="J324">
        <v>5</v>
      </c>
      <c r="K324" s="29">
        <v>7.15</v>
      </c>
      <c r="L324">
        <v>19</v>
      </c>
      <c r="M324">
        <v>7</v>
      </c>
      <c r="N324">
        <v>0</v>
      </c>
      <c r="O324">
        <v>0</v>
      </c>
      <c r="P324">
        <v>0</v>
      </c>
      <c r="Q324">
        <v>45.1</v>
      </c>
      <c r="R324">
        <v>59</v>
      </c>
      <c r="S324">
        <v>42</v>
      </c>
      <c r="T324">
        <v>36</v>
      </c>
      <c r="U324">
        <v>25</v>
      </c>
      <c r="V324">
        <v>49</v>
      </c>
      <c r="W324">
        <v>4</v>
      </c>
      <c r="X324" s="2">
        <v>0.312</v>
      </c>
    </row>
    <row r="325" spans="1:24" x14ac:dyDescent="0.25">
      <c r="A325">
        <f t="shared" si="17"/>
        <v>1</v>
      </c>
      <c r="B325" t="str">
        <f t="shared" si="15"/>
        <v/>
      </c>
      <c r="C325" t="str">
        <f t="shared" si="16"/>
        <v/>
      </c>
      <c r="D325">
        <v>2026</v>
      </c>
      <c r="E325" t="s">
        <v>7573</v>
      </c>
      <c r="F325" t="s">
        <v>367</v>
      </c>
      <c r="G325" t="s">
        <v>29</v>
      </c>
      <c r="H325" t="s">
        <v>64</v>
      </c>
      <c r="I325">
        <v>2</v>
      </c>
      <c r="J325">
        <v>3</v>
      </c>
      <c r="K325" s="29">
        <v>7.41</v>
      </c>
      <c r="L325">
        <v>21</v>
      </c>
      <c r="M325">
        <v>3</v>
      </c>
      <c r="N325">
        <v>0</v>
      </c>
      <c r="O325">
        <v>0</v>
      </c>
      <c r="P325">
        <v>1</v>
      </c>
      <c r="Q325">
        <v>37.200000000000003</v>
      </c>
      <c r="R325">
        <v>45</v>
      </c>
      <c r="S325">
        <v>34</v>
      </c>
      <c r="T325">
        <v>31</v>
      </c>
      <c r="U325">
        <v>23</v>
      </c>
      <c r="V325">
        <v>36</v>
      </c>
      <c r="W325">
        <v>7</v>
      </c>
      <c r="X325" s="2">
        <v>0.30199999999999999</v>
      </c>
    </row>
    <row r="326" spans="1:24" x14ac:dyDescent="0.25">
      <c r="A326">
        <f t="shared" si="17"/>
        <v>1</v>
      </c>
      <c r="B326" t="str">
        <f t="shared" si="15"/>
        <v/>
      </c>
      <c r="C326">
        <f t="shared" si="16"/>
        <v>1</v>
      </c>
      <c r="D326">
        <v>2026</v>
      </c>
      <c r="E326" t="s">
        <v>7147</v>
      </c>
      <c r="F326" t="s">
        <v>367</v>
      </c>
      <c r="G326" t="s">
        <v>29</v>
      </c>
      <c r="H326" t="s">
        <v>64</v>
      </c>
      <c r="I326">
        <v>1</v>
      </c>
      <c r="J326">
        <v>1</v>
      </c>
      <c r="K326" s="29">
        <v>7.59</v>
      </c>
      <c r="L326">
        <v>5</v>
      </c>
      <c r="M326">
        <v>2</v>
      </c>
      <c r="N326">
        <v>0</v>
      </c>
      <c r="O326">
        <v>0</v>
      </c>
      <c r="P326">
        <v>0</v>
      </c>
      <c r="Q326">
        <v>10.199999999999999</v>
      </c>
      <c r="R326">
        <v>14</v>
      </c>
      <c r="S326">
        <v>9</v>
      </c>
      <c r="T326">
        <v>9</v>
      </c>
      <c r="U326">
        <v>3</v>
      </c>
      <c r="V326">
        <v>8</v>
      </c>
      <c r="W326">
        <v>1</v>
      </c>
      <c r="X326" s="2">
        <v>0.34100000000000003</v>
      </c>
    </row>
    <row r="327" spans="1:24" x14ac:dyDescent="0.25">
      <c r="A327" t="str">
        <f t="shared" si="17"/>
        <v/>
      </c>
      <c r="B327" t="str">
        <f t="shared" si="15"/>
        <v/>
      </c>
      <c r="C327" t="str">
        <f t="shared" si="16"/>
        <v/>
      </c>
      <c r="D327">
        <v>2026</v>
      </c>
      <c r="E327" t="s">
        <v>7574</v>
      </c>
      <c r="F327" t="s">
        <v>367</v>
      </c>
      <c r="G327" t="s">
        <v>37</v>
      </c>
      <c r="H327" t="s">
        <v>64</v>
      </c>
      <c r="I327">
        <v>2</v>
      </c>
      <c r="J327">
        <v>2</v>
      </c>
      <c r="K327" s="29">
        <v>7.61</v>
      </c>
      <c r="L327">
        <v>24</v>
      </c>
      <c r="M327">
        <v>0</v>
      </c>
      <c r="N327">
        <v>0</v>
      </c>
      <c r="O327">
        <v>0</v>
      </c>
      <c r="P327">
        <v>5</v>
      </c>
      <c r="Q327">
        <v>47.1</v>
      </c>
      <c r="R327">
        <v>51</v>
      </c>
      <c r="S327">
        <v>40</v>
      </c>
      <c r="T327">
        <v>40</v>
      </c>
      <c r="U327">
        <v>27</v>
      </c>
      <c r="V327">
        <v>48</v>
      </c>
      <c r="W327">
        <v>2</v>
      </c>
      <c r="X327" s="2">
        <v>0.27900000000000003</v>
      </c>
    </row>
    <row r="328" spans="1:24" x14ac:dyDescent="0.25">
      <c r="A328" t="str">
        <f t="shared" si="17"/>
        <v/>
      </c>
      <c r="B328" t="str">
        <f t="shared" si="15"/>
        <v/>
      </c>
      <c r="C328" t="str">
        <f t="shared" si="16"/>
        <v/>
      </c>
      <c r="D328">
        <v>2026</v>
      </c>
      <c r="E328" t="s">
        <v>7575</v>
      </c>
      <c r="F328" t="s">
        <v>367</v>
      </c>
      <c r="G328" t="s">
        <v>37</v>
      </c>
      <c r="H328" t="s">
        <v>64</v>
      </c>
      <c r="I328">
        <v>0</v>
      </c>
      <c r="J328">
        <v>0</v>
      </c>
      <c r="K328" s="29">
        <v>7.71</v>
      </c>
      <c r="L328">
        <v>15</v>
      </c>
      <c r="M328">
        <v>1</v>
      </c>
      <c r="N328">
        <v>0</v>
      </c>
      <c r="O328">
        <v>0</v>
      </c>
      <c r="P328">
        <v>0</v>
      </c>
      <c r="Q328">
        <v>14</v>
      </c>
      <c r="R328">
        <v>12</v>
      </c>
      <c r="S328">
        <v>13</v>
      </c>
      <c r="T328">
        <v>12</v>
      </c>
      <c r="U328">
        <v>15</v>
      </c>
      <c r="V328">
        <v>16</v>
      </c>
      <c r="W328">
        <v>3</v>
      </c>
      <c r="X328" s="2">
        <v>0.23100000000000001</v>
      </c>
    </row>
    <row r="329" spans="1:24" x14ac:dyDescent="0.25">
      <c r="A329">
        <f t="shared" si="17"/>
        <v>1</v>
      </c>
      <c r="B329" t="str">
        <f t="shared" si="15"/>
        <v/>
      </c>
      <c r="C329" t="str">
        <f t="shared" si="16"/>
        <v/>
      </c>
      <c r="D329">
        <v>2026</v>
      </c>
      <c r="E329" t="s">
        <v>7576</v>
      </c>
      <c r="F329" t="s">
        <v>367</v>
      </c>
      <c r="G329" t="s">
        <v>29</v>
      </c>
      <c r="H329" t="s">
        <v>64</v>
      </c>
      <c r="I329">
        <v>1</v>
      </c>
      <c r="J329">
        <v>0</v>
      </c>
      <c r="K329" s="29">
        <v>8.31</v>
      </c>
      <c r="L329">
        <v>6</v>
      </c>
      <c r="M329">
        <v>0</v>
      </c>
      <c r="N329">
        <v>0</v>
      </c>
      <c r="O329">
        <v>0</v>
      </c>
      <c r="P329">
        <v>1</v>
      </c>
      <c r="Q329">
        <v>4.0999999999999996</v>
      </c>
      <c r="R329">
        <v>7</v>
      </c>
      <c r="S329">
        <v>8</v>
      </c>
      <c r="T329">
        <v>4</v>
      </c>
      <c r="U329">
        <v>3</v>
      </c>
      <c r="V329">
        <v>5</v>
      </c>
      <c r="W329">
        <v>2</v>
      </c>
      <c r="X329" s="2">
        <v>0.36799999999999999</v>
      </c>
    </row>
    <row r="330" spans="1:24" x14ac:dyDescent="0.25">
      <c r="A330">
        <f t="shared" si="17"/>
        <v>1</v>
      </c>
      <c r="B330" t="str">
        <f t="shared" si="15"/>
        <v/>
      </c>
      <c r="C330" t="str">
        <f t="shared" si="16"/>
        <v/>
      </c>
      <c r="D330">
        <v>2026</v>
      </c>
      <c r="E330" t="s">
        <v>7577</v>
      </c>
      <c r="F330" t="s">
        <v>367</v>
      </c>
      <c r="G330" t="s">
        <v>29</v>
      </c>
      <c r="H330" t="s">
        <v>64</v>
      </c>
      <c r="I330">
        <v>1</v>
      </c>
      <c r="J330">
        <v>1</v>
      </c>
      <c r="K330" s="29">
        <v>9.9499999999999993</v>
      </c>
      <c r="L330">
        <v>8</v>
      </c>
      <c r="M330">
        <v>0</v>
      </c>
      <c r="N330">
        <v>0</v>
      </c>
      <c r="O330">
        <v>0</v>
      </c>
      <c r="P330">
        <v>0</v>
      </c>
      <c r="Q330">
        <v>6.1</v>
      </c>
      <c r="R330">
        <v>11</v>
      </c>
      <c r="S330">
        <v>7</v>
      </c>
      <c r="T330">
        <v>7</v>
      </c>
      <c r="U330">
        <v>4</v>
      </c>
      <c r="V330">
        <v>7</v>
      </c>
      <c r="W330">
        <v>2</v>
      </c>
      <c r="X330" s="2">
        <v>0.39300000000000002</v>
      </c>
    </row>
    <row r="331" spans="1:24" x14ac:dyDescent="0.25">
      <c r="A331" t="str">
        <f t="shared" si="17"/>
        <v/>
      </c>
      <c r="B331">
        <f t="shared" si="15"/>
        <v>1</v>
      </c>
      <c r="C331" t="str">
        <f t="shared" si="16"/>
        <v/>
      </c>
      <c r="D331">
        <v>2026</v>
      </c>
      <c r="E331" t="s">
        <v>6337</v>
      </c>
      <c r="F331" t="s">
        <v>367</v>
      </c>
      <c r="G331" t="s">
        <v>37</v>
      </c>
      <c r="H331" t="s">
        <v>64</v>
      </c>
      <c r="I331">
        <v>1</v>
      </c>
      <c r="J331">
        <v>0</v>
      </c>
      <c r="K331" s="29">
        <v>10.19</v>
      </c>
      <c r="L331">
        <v>18</v>
      </c>
      <c r="M331">
        <v>2</v>
      </c>
      <c r="N331">
        <v>0</v>
      </c>
      <c r="O331">
        <v>0</v>
      </c>
      <c r="P331">
        <v>0</v>
      </c>
      <c r="Q331">
        <v>32.200000000000003</v>
      </c>
      <c r="R331">
        <v>47</v>
      </c>
      <c r="S331">
        <v>39</v>
      </c>
      <c r="T331">
        <v>37</v>
      </c>
      <c r="U331">
        <v>23</v>
      </c>
      <c r="V331">
        <v>29</v>
      </c>
      <c r="W331">
        <v>6</v>
      </c>
      <c r="X331" s="2">
        <v>0.35299999999999998</v>
      </c>
    </row>
    <row r="332" spans="1:24" x14ac:dyDescent="0.25">
      <c r="A332" t="str">
        <f t="shared" si="17"/>
        <v/>
      </c>
      <c r="B332" t="str">
        <f t="shared" si="15"/>
        <v/>
      </c>
      <c r="C332" t="str">
        <f t="shared" si="16"/>
        <v/>
      </c>
      <c r="D332">
        <v>2026</v>
      </c>
      <c r="E332" t="s">
        <v>7578</v>
      </c>
      <c r="F332" t="s">
        <v>367</v>
      </c>
      <c r="G332" t="s">
        <v>47</v>
      </c>
      <c r="H332" t="s">
        <v>64</v>
      </c>
      <c r="I332">
        <v>0</v>
      </c>
      <c r="J332">
        <v>0</v>
      </c>
      <c r="K332" s="29">
        <v>15.75</v>
      </c>
      <c r="L332">
        <v>6</v>
      </c>
      <c r="M332">
        <v>0</v>
      </c>
      <c r="N332">
        <v>0</v>
      </c>
      <c r="O332">
        <v>0</v>
      </c>
      <c r="P332">
        <v>0</v>
      </c>
      <c r="Q332">
        <v>4</v>
      </c>
      <c r="R332">
        <v>4</v>
      </c>
      <c r="S332">
        <v>7</v>
      </c>
      <c r="T332">
        <v>7</v>
      </c>
      <c r="U332">
        <v>6</v>
      </c>
      <c r="V332">
        <v>4</v>
      </c>
      <c r="W332">
        <v>0</v>
      </c>
      <c r="X332" s="2">
        <v>0.26700000000000002</v>
      </c>
    </row>
    <row r="333" spans="1:24" x14ac:dyDescent="0.25">
      <c r="A333">
        <f t="shared" si="17"/>
        <v>1</v>
      </c>
      <c r="B333" t="str">
        <f t="shared" si="15"/>
        <v/>
      </c>
      <c r="C333" t="str">
        <f t="shared" si="16"/>
        <v/>
      </c>
      <c r="D333">
        <v>2026</v>
      </c>
      <c r="E333" t="s">
        <v>381</v>
      </c>
      <c r="F333" t="s">
        <v>367</v>
      </c>
      <c r="G333" t="s">
        <v>29</v>
      </c>
      <c r="H333" t="s">
        <v>64</v>
      </c>
      <c r="I333">
        <v>0</v>
      </c>
      <c r="J333">
        <v>0</v>
      </c>
      <c r="K333" s="29">
        <v>15.83</v>
      </c>
      <c r="L333">
        <v>9</v>
      </c>
      <c r="M333">
        <v>0</v>
      </c>
      <c r="N333">
        <v>0</v>
      </c>
      <c r="O333">
        <v>0</v>
      </c>
      <c r="P333">
        <v>0</v>
      </c>
      <c r="Q333">
        <v>9.1999999999999993</v>
      </c>
      <c r="R333">
        <v>15</v>
      </c>
      <c r="S333">
        <v>17</v>
      </c>
      <c r="T333">
        <v>17</v>
      </c>
      <c r="U333">
        <v>8</v>
      </c>
      <c r="V333">
        <v>14</v>
      </c>
      <c r="W333">
        <v>2</v>
      </c>
      <c r="X333" s="2">
        <v>0.34100000000000003</v>
      </c>
    </row>
    <row r="334" spans="1:24" x14ac:dyDescent="0.25">
      <c r="A334" t="str">
        <f t="shared" si="17"/>
        <v/>
      </c>
      <c r="B334" t="str">
        <f t="shared" si="15"/>
        <v/>
      </c>
      <c r="C334" t="str">
        <f t="shared" si="16"/>
        <v/>
      </c>
      <c r="D334">
        <v>2026</v>
      </c>
      <c r="E334" t="s">
        <v>7579</v>
      </c>
      <c r="F334" t="s">
        <v>367</v>
      </c>
      <c r="G334" t="s">
        <v>47</v>
      </c>
      <c r="H334" t="s">
        <v>64</v>
      </c>
      <c r="I334">
        <v>0</v>
      </c>
      <c r="J334">
        <v>0</v>
      </c>
      <c r="K334" s="29">
        <v>32.4</v>
      </c>
      <c r="L334">
        <v>4</v>
      </c>
      <c r="M334">
        <v>0</v>
      </c>
      <c r="N334">
        <v>0</v>
      </c>
      <c r="O334">
        <v>0</v>
      </c>
      <c r="P334">
        <v>0</v>
      </c>
      <c r="Q334">
        <v>1.2</v>
      </c>
      <c r="R334">
        <v>4</v>
      </c>
      <c r="S334">
        <v>6</v>
      </c>
      <c r="T334">
        <v>6</v>
      </c>
      <c r="U334">
        <v>5</v>
      </c>
      <c r="V334">
        <v>3</v>
      </c>
      <c r="W334">
        <v>1</v>
      </c>
      <c r="X334" s="2">
        <v>0.44400000000000001</v>
      </c>
    </row>
    <row r="335" spans="1:24" x14ac:dyDescent="0.25">
      <c r="A335">
        <f t="shared" si="17"/>
        <v>1</v>
      </c>
      <c r="B335" t="str">
        <f t="shared" si="15"/>
        <v/>
      </c>
      <c r="C335" t="str">
        <f t="shared" si="16"/>
        <v/>
      </c>
      <c r="D335">
        <v>2026</v>
      </c>
      <c r="E335" t="s">
        <v>7580</v>
      </c>
      <c r="F335" t="s">
        <v>384</v>
      </c>
      <c r="G335" t="s">
        <v>32</v>
      </c>
      <c r="H335" t="s">
        <v>64</v>
      </c>
      <c r="I335">
        <v>10</v>
      </c>
      <c r="J335">
        <v>2</v>
      </c>
      <c r="K335" s="29">
        <v>3.78</v>
      </c>
      <c r="L335">
        <v>37</v>
      </c>
      <c r="M335">
        <v>0</v>
      </c>
      <c r="N335">
        <v>0</v>
      </c>
      <c r="O335">
        <v>0</v>
      </c>
      <c r="P335">
        <v>1</v>
      </c>
      <c r="Q335">
        <v>64.099999999999994</v>
      </c>
      <c r="R335">
        <v>60</v>
      </c>
      <c r="S335">
        <v>36</v>
      </c>
      <c r="T335">
        <v>27</v>
      </c>
      <c r="U335">
        <v>24</v>
      </c>
      <c r="V335">
        <v>70</v>
      </c>
      <c r="W335">
        <v>5</v>
      </c>
      <c r="X335" s="2">
        <v>0.247</v>
      </c>
    </row>
    <row r="336" spans="1:24" x14ac:dyDescent="0.25">
      <c r="A336" t="str">
        <f t="shared" si="17"/>
        <v/>
      </c>
      <c r="B336" t="str">
        <f t="shared" si="15"/>
        <v/>
      </c>
      <c r="C336" t="str">
        <f t="shared" si="16"/>
        <v/>
      </c>
      <c r="D336">
        <v>2026</v>
      </c>
      <c r="E336" t="s">
        <v>7581</v>
      </c>
      <c r="F336" t="s">
        <v>384</v>
      </c>
      <c r="G336" t="s">
        <v>24</v>
      </c>
      <c r="H336" t="s">
        <v>64</v>
      </c>
      <c r="I336">
        <v>8</v>
      </c>
      <c r="J336">
        <v>2</v>
      </c>
      <c r="K336" s="29">
        <v>4.68</v>
      </c>
      <c r="L336">
        <v>18</v>
      </c>
      <c r="M336">
        <v>12</v>
      </c>
      <c r="N336">
        <v>0</v>
      </c>
      <c r="O336">
        <v>0</v>
      </c>
      <c r="P336">
        <v>0</v>
      </c>
      <c r="Q336">
        <v>84.2</v>
      </c>
      <c r="R336">
        <v>76</v>
      </c>
      <c r="S336">
        <v>52</v>
      </c>
      <c r="T336">
        <v>44</v>
      </c>
      <c r="U336">
        <v>25</v>
      </c>
      <c r="V336">
        <v>96</v>
      </c>
      <c r="W336">
        <v>10</v>
      </c>
      <c r="X336" s="2">
        <v>0.23699999999999999</v>
      </c>
    </row>
    <row r="337" spans="1:24" x14ac:dyDescent="0.25">
      <c r="A337" t="str">
        <f t="shared" si="17"/>
        <v/>
      </c>
      <c r="B337" t="str">
        <f t="shared" si="15"/>
        <v/>
      </c>
      <c r="C337" t="str">
        <f t="shared" si="16"/>
        <v/>
      </c>
      <c r="D337">
        <v>2026</v>
      </c>
      <c r="E337" t="s">
        <v>7582</v>
      </c>
      <c r="F337" t="s">
        <v>384</v>
      </c>
      <c r="G337" t="s">
        <v>37</v>
      </c>
      <c r="H337" t="s">
        <v>64</v>
      </c>
      <c r="I337">
        <v>0</v>
      </c>
      <c r="J337">
        <v>0</v>
      </c>
      <c r="K337" s="29">
        <v>0</v>
      </c>
      <c r="L337">
        <v>1</v>
      </c>
      <c r="M337">
        <v>0</v>
      </c>
      <c r="N337">
        <v>0</v>
      </c>
      <c r="O337">
        <v>0</v>
      </c>
      <c r="P337">
        <v>0</v>
      </c>
      <c r="Q337">
        <v>1</v>
      </c>
      <c r="R337">
        <v>0</v>
      </c>
      <c r="S337">
        <v>0</v>
      </c>
      <c r="T337">
        <v>0</v>
      </c>
      <c r="U337">
        <v>2</v>
      </c>
      <c r="V337">
        <v>2</v>
      </c>
      <c r="W337">
        <v>0</v>
      </c>
      <c r="X337" s="2">
        <v>0</v>
      </c>
    </row>
    <row r="338" spans="1:24" x14ac:dyDescent="0.25">
      <c r="A338" t="str">
        <f t="shared" si="17"/>
        <v/>
      </c>
      <c r="B338" t="str">
        <f t="shared" si="15"/>
        <v/>
      </c>
      <c r="C338" t="str">
        <f t="shared" si="16"/>
        <v/>
      </c>
      <c r="D338">
        <v>2026</v>
      </c>
      <c r="E338" t="s">
        <v>7583</v>
      </c>
      <c r="F338" t="s">
        <v>384</v>
      </c>
      <c r="G338" t="s">
        <v>47</v>
      </c>
      <c r="H338" t="s">
        <v>64</v>
      </c>
      <c r="I338">
        <v>1</v>
      </c>
      <c r="J338">
        <v>0</v>
      </c>
      <c r="K338" s="29">
        <v>2.2000000000000002</v>
      </c>
      <c r="L338">
        <v>11</v>
      </c>
      <c r="M338">
        <v>0</v>
      </c>
      <c r="N338">
        <v>0</v>
      </c>
      <c r="O338">
        <v>0</v>
      </c>
      <c r="P338">
        <v>0</v>
      </c>
      <c r="Q338">
        <v>16.100000000000001</v>
      </c>
      <c r="R338">
        <v>15</v>
      </c>
      <c r="S338">
        <v>7</v>
      </c>
      <c r="T338">
        <v>4</v>
      </c>
      <c r="U338">
        <v>5</v>
      </c>
      <c r="V338">
        <v>13</v>
      </c>
      <c r="W338">
        <v>1</v>
      </c>
      <c r="X338" s="2">
        <v>0.23799999999999999</v>
      </c>
    </row>
    <row r="339" spans="1:24" x14ac:dyDescent="0.25">
      <c r="A339" t="str">
        <f t="shared" si="17"/>
        <v/>
      </c>
      <c r="B339" t="str">
        <f t="shared" si="15"/>
        <v/>
      </c>
      <c r="C339" t="str">
        <f t="shared" si="16"/>
        <v/>
      </c>
      <c r="D339">
        <v>2026</v>
      </c>
      <c r="E339" t="s">
        <v>7584</v>
      </c>
      <c r="F339" t="s">
        <v>384</v>
      </c>
      <c r="G339" t="s">
        <v>47</v>
      </c>
      <c r="H339" t="s">
        <v>64</v>
      </c>
      <c r="I339">
        <v>2</v>
      </c>
      <c r="J339">
        <v>0</v>
      </c>
      <c r="K339" s="29">
        <v>2.2999999999999998</v>
      </c>
      <c r="L339">
        <v>21</v>
      </c>
      <c r="M339">
        <v>0</v>
      </c>
      <c r="N339">
        <v>0</v>
      </c>
      <c r="O339">
        <v>0</v>
      </c>
      <c r="P339">
        <v>0</v>
      </c>
      <c r="Q339">
        <v>27.1</v>
      </c>
      <c r="R339">
        <v>21</v>
      </c>
      <c r="S339">
        <v>8</v>
      </c>
      <c r="T339">
        <v>7</v>
      </c>
      <c r="U339">
        <v>22</v>
      </c>
      <c r="V339">
        <v>33</v>
      </c>
      <c r="W339">
        <v>6</v>
      </c>
      <c r="X339" s="2">
        <v>0.2</v>
      </c>
    </row>
    <row r="340" spans="1:24" x14ac:dyDescent="0.25">
      <c r="A340" t="str">
        <f t="shared" si="17"/>
        <v/>
      </c>
      <c r="B340" t="str">
        <f t="shared" si="15"/>
        <v/>
      </c>
      <c r="C340" t="str">
        <f t="shared" si="16"/>
        <v/>
      </c>
      <c r="D340">
        <v>2026</v>
      </c>
      <c r="E340" t="s">
        <v>7585</v>
      </c>
      <c r="F340" t="s">
        <v>384</v>
      </c>
      <c r="G340" t="s">
        <v>47</v>
      </c>
      <c r="H340" t="s">
        <v>64</v>
      </c>
      <c r="I340">
        <v>1</v>
      </c>
      <c r="J340">
        <v>1</v>
      </c>
      <c r="K340" s="29">
        <v>2.41</v>
      </c>
      <c r="L340">
        <v>18</v>
      </c>
      <c r="M340">
        <v>1</v>
      </c>
      <c r="N340">
        <v>0</v>
      </c>
      <c r="O340">
        <v>0</v>
      </c>
      <c r="P340">
        <v>0</v>
      </c>
      <c r="Q340">
        <v>18.2</v>
      </c>
      <c r="R340">
        <v>16</v>
      </c>
      <c r="S340">
        <v>5</v>
      </c>
      <c r="T340">
        <v>5</v>
      </c>
      <c r="U340">
        <v>18</v>
      </c>
      <c r="V340">
        <v>19</v>
      </c>
      <c r="W340">
        <v>0</v>
      </c>
      <c r="X340" s="2">
        <v>0.23200000000000001</v>
      </c>
    </row>
    <row r="341" spans="1:24" x14ac:dyDescent="0.25">
      <c r="A341" t="str">
        <f t="shared" si="17"/>
        <v/>
      </c>
      <c r="B341" t="str">
        <f t="shared" si="15"/>
        <v/>
      </c>
      <c r="C341">
        <f t="shared" si="16"/>
        <v>1</v>
      </c>
      <c r="D341">
        <v>2026</v>
      </c>
      <c r="E341" t="s">
        <v>6687</v>
      </c>
      <c r="F341" t="s">
        <v>384</v>
      </c>
      <c r="G341" t="s">
        <v>37</v>
      </c>
      <c r="H341" t="s">
        <v>64</v>
      </c>
      <c r="I341">
        <v>2</v>
      </c>
      <c r="J341">
        <v>0</v>
      </c>
      <c r="K341" s="29">
        <v>2.57</v>
      </c>
      <c r="L341">
        <v>7</v>
      </c>
      <c r="M341">
        <v>1</v>
      </c>
      <c r="N341">
        <v>0</v>
      </c>
      <c r="O341">
        <v>0</v>
      </c>
      <c r="P341">
        <v>0</v>
      </c>
      <c r="Q341">
        <v>7</v>
      </c>
      <c r="R341">
        <v>3</v>
      </c>
      <c r="S341">
        <v>5</v>
      </c>
      <c r="T341">
        <v>2</v>
      </c>
      <c r="U341">
        <v>7</v>
      </c>
      <c r="V341">
        <v>9</v>
      </c>
      <c r="W341">
        <v>0</v>
      </c>
      <c r="X341" s="2">
        <v>0.125</v>
      </c>
    </row>
    <row r="342" spans="1:24" x14ac:dyDescent="0.25">
      <c r="A342">
        <f t="shared" si="17"/>
        <v>1</v>
      </c>
      <c r="B342" t="str">
        <f t="shared" si="15"/>
        <v/>
      </c>
      <c r="C342" t="str">
        <f t="shared" si="16"/>
        <v/>
      </c>
      <c r="D342">
        <v>2026</v>
      </c>
      <c r="E342" t="s">
        <v>7586</v>
      </c>
      <c r="F342" t="s">
        <v>384</v>
      </c>
      <c r="G342" t="s">
        <v>32</v>
      </c>
      <c r="H342" t="s">
        <v>64</v>
      </c>
      <c r="I342">
        <v>2</v>
      </c>
      <c r="J342">
        <v>2</v>
      </c>
      <c r="K342" s="29">
        <v>2.7</v>
      </c>
      <c r="L342">
        <v>25</v>
      </c>
      <c r="M342">
        <v>0</v>
      </c>
      <c r="N342">
        <v>0</v>
      </c>
      <c r="O342">
        <v>0</v>
      </c>
      <c r="P342">
        <v>12</v>
      </c>
      <c r="Q342">
        <v>30</v>
      </c>
      <c r="R342">
        <v>20</v>
      </c>
      <c r="S342">
        <v>9</v>
      </c>
      <c r="T342">
        <v>9</v>
      </c>
      <c r="U342">
        <v>15</v>
      </c>
      <c r="V342">
        <v>39</v>
      </c>
      <c r="W342">
        <v>1</v>
      </c>
      <c r="X342" s="2">
        <v>0.182</v>
      </c>
    </row>
    <row r="343" spans="1:24" x14ac:dyDescent="0.25">
      <c r="A343" t="str">
        <f t="shared" si="17"/>
        <v/>
      </c>
      <c r="B343" t="str">
        <f t="shared" si="15"/>
        <v/>
      </c>
      <c r="C343" t="str">
        <f t="shared" si="16"/>
        <v/>
      </c>
      <c r="D343">
        <v>2026</v>
      </c>
      <c r="E343" t="s">
        <v>7587</v>
      </c>
      <c r="F343" t="s">
        <v>384</v>
      </c>
      <c r="G343" t="s">
        <v>37</v>
      </c>
      <c r="H343" t="s">
        <v>64</v>
      </c>
      <c r="I343">
        <v>1</v>
      </c>
      <c r="J343">
        <v>0</v>
      </c>
      <c r="K343" s="29">
        <v>3.86</v>
      </c>
      <c r="L343">
        <v>8</v>
      </c>
      <c r="M343">
        <v>0</v>
      </c>
      <c r="N343">
        <v>0</v>
      </c>
      <c r="O343">
        <v>0</v>
      </c>
      <c r="P343">
        <v>0</v>
      </c>
      <c r="Q343">
        <v>7</v>
      </c>
      <c r="R343">
        <v>3</v>
      </c>
      <c r="S343">
        <v>7</v>
      </c>
      <c r="T343">
        <v>3</v>
      </c>
      <c r="U343">
        <v>8</v>
      </c>
      <c r="V343">
        <v>8</v>
      </c>
      <c r="W343">
        <v>0</v>
      </c>
      <c r="X343" s="2">
        <v>0.12</v>
      </c>
    </row>
    <row r="344" spans="1:24" x14ac:dyDescent="0.25">
      <c r="A344" t="str">
        <f t="shared" si="17"/>
        <v/>
      </c>
      <c r="B344" t="str">
        <f t="shared" si="15"/>
        <v/>
      </c>
      <c r="C344" t="str">
        <f t="shared" si="16"/>
        <v/>
      </c>
      <c r="D344">
        <v>2026</v>
      </c>
      <c r="E344" t="s">
        <v>7588</v>
      </c>
      <c r="F344" t="s">
        <v>384</v>
      </c>
      <c r="G344" t="s">
        <v>47</v>
      </c>
      <c r="H344" t="s">
        <v>64</v>
      </c>
      <c r="I344">
        <v>1</v>
      </c>
      <c r="J344">
        <v>4</v>
      </c>
      <c r="K344" s="29">
        <v>5.85</v>
      </c>
      <c r="L344">
        <v>16</v>
      </c>
      <c r="M344">
        <v>15</v>
      </c>
      <c r="N344">
        <v>0</v>
      </c>
      <c r="O344">
        <v>0</v>
      </c>
      <c r="P344">
        <v>0</v>
      </c>
      <c r="Q344">
        <v>60</v>
      </c>
      <c r="R344">
        <v>61</v>
      </c>
      <c r="S344">
        <v>46</v>
      </c>
      <c r="T344">
        <v>39</v>
      </c>
      <c r="U344">
        <v>23</v>
      </c>
      <c r="V344">
        <v>69</v>
      </c>
      <c r="W344">
        <v>13</v>
      </c>
      <c r="X344" s="2">
        <v>0.25800000000000001</v>
      </c>
    </row>
    <row r="345" spans="1:24" x14ac:dyDescent="0.25">
      <c r="A345" t="str">
        <f t="shared" si="17"/>
        <v/>
      </c>
      <c r="B345" t="str">
        <f t="shared" si="15"/>
        <v/>
      </c>
      <c r="C345" t="str">
        <f t="shared" si="16"/>
        <v/>
      </c>
      <c r="D345">
        <v>2026</v>
      </c>
      <c r="E345" t="s">
        <v>7589</v>
      </c>
      <c r="F345" t="s">
        <v>384</v>
      </c>
      <c r="G345" t="s">
        <v>24</v>
      </c>
      <c r="H345" t="s">
        <v>64</v>
      </c>
      <c r="I345">
        <v>0</v>
      </c>
      <c r="J345">
        <v>0</v>
      </c>
      <c r="K345" s="29">
        <v>6.23</v>
      </c>
      <c r="L345">
        <v>5</v>
      </c>
      <c r="M345">
        <v>0</v>
      </c>
      <c r="N345">
        <v>0</v>
      </c>
      <c r="O345">
        <v>0</v>
      </c>
      <c r="P345">
        <v>0</v>
      </c>
      <c r="Q345">
        <v>4.0999999999999996</v>
      </c>
      <c r="R345">
        <v>8</v>
      </c>
      <c r="S345">
        <v>4</v>
      </c>
      <c r="T345">
        <v>3</v>
      </c>
      <c r="U345">
        <v>4</v>
      </c>
      <c r="V345">
        <v>6</v>
      </c>
      <c r="W345">
        <v>0</v>
      </c>
      <c r="X345" s="2">
        <v>0.36399999999999999</v>
      </c>
    </row>
    <row r="346" spans="1:24" x14ac:dyDescent="0.25">
      <c r="A346" t="str">
        <f t="shared" si="17"/>
        <v/>
      </c>
      <c r="B346" t="str">
        <f t="shared" si="15"/>
        <v/>
      </c>
      <c r="C346">
        <f t="shared" si="16"/>
        <v>1</v>
      </c>
      <c r="D346">
        <v>2026</v>
      </c>
      <c r="E346" t="s">
        <v>7178</v>
      </c>
      <c r="F346" t="s">
        <v>384</v>
      </c>
      <c r="G346" t="s">
        <v>47</v>
      </c>
      <c r="H346" t="s">
        <v>64</v>
      </c>
      <c r="I346">
        <v>0</v>
      </c>
      <c r="J346">
        <v>0</v>
      </c>
      <c r="K346" s="29">
        <v>6.35</v>
      </c>
      <c r="L346">
        <v>16</v>
      </c>
      <c r="M346">
        <v>6</v>
      </c>
      <c r="N346">
        <v>0</v>
      </c>
      <c r="O346">
        <v>0</v>
      </c>
      <c r="P346">
        <v>0</v>
      </c>
      <c r="Q346">
        <v>22.2</v>
      </c>
      <c r="R346">
        <v>21</v>
      </c>
      <c r="S346">
        <v>19</v>
      </c>
      <c r="T346">
        <v>16</v>
      </c>
      <c r="U346">
        <v>18</v>
      </c>
      <c r="V346">
        <v>26</v>
      </c>
      <c r="W346">
        <v>2</v>
      </c>
      <c r="X346" s="2">
        <v>0.24099999999999999</v>
      </c>
    </row>
    <row r="347" spans="1:24" x14ac:dyDescent="0.25">
      <c r="A347">
        <f t="shared" si="17"/>
        <v>1</v>
      </c>
      <c r="B347" t="str">
        <f t="shared" si="15"/>
        <v/>
      </c>
      <c r="C347" t="str">
        <f t="shared" si="16"/>
        <v/>
      </c>
      <c r="D347">
        <v>2026</v>
      </c>
      <c r="E347" t="s">
        <v>7590</v>
      </c>
      <c r="F347" t="s">
        <v>384</v>
      </c>
      <c r="G347" t="s">
        <v>29</v>
      </c>
      <c r="H347" t="s">
        <v>64</v>
      </c>
      <c r="I347">
        <v>4</v>
      </c>
      <c r="J347">
        <v>1</v>
      </c>
      <c r="K347" s="29">
        <v>6.35</v>
      </c>
      <c r="L347">
        <v>27</v>
      </c>
      <c r="M347">
        <v>0</v>
      </c>
      <c r="N347">
        <v>0</v>
      </c>
      <c r="O347">
        <v>0</v>
      </c>
      <c r="P347">
        <v>0</v>
      </c>
      <c r="Q347">
        <v>39.200000000000003</v>
      </c>
      <c r="R347">
        <v>53</v>
      </c>
      <c r="S347">
        <v>32</v>
      </c>
      <c r="T347">
        <v>28</v>
      </c>
      <c r="U347">
        <v>12</v>
      </c>
      <c r="V347">
        <v>35</v>
      </c>
      <c r="W347">
        <v>5</v>
      </c>
      <c r="X347" s="2">
        <v>0.312</v>
      </c>
    </row>
    <row r="348" spans="1:24" x14ac:dyDescent="0.25">
      <c r="A348" t="str">
        <f t="shared" si="17"/>
        <v/>
      </c>
      <c r="B348">
        <f t="shared" si="15"/>
        <v>1</v>
      </c>
      <c r="C348" t="str">
        <f t="shared" si="16"/>
        <v/>
      </c>
      <c r="D348">
        <v>2026</v>
      </c>
      <c r="E348" t="s">
        <v>397</v>
      </c>
      <c r="F348" t="s">
        <v>384</v>
      </c>
      <c r="G348" t="s">
        <v>37</v>
      </c>
      <c r="H348" t="s">
        <v>64</v>
      </c>
      <c r="I348">
        <v>1</v>
      </c>
      <c r="J348">
        <v>3</v>
      </c>
      <c r="K348" s="29">
        <v>6.87</v>
      </c>
      <c r="L348">
        <v>11</v>
      </c>
      <c r="M348">
        <v>10</v>
      </c>
      <c r="N348">
        <v>0</v>
      </c>
      <c r="O348">
        <v>0</v>
      </c>
      <c r="P348">
        <v>0</v>
      </c>
      <c r="Q348">
        <v>38</v>
      </c>
      <c r="R348">
        <v>32</v>
      </c>
      <c r="S348">
        <v>30</v>
      </c>
      <c r="T348">
        <v>29</v>
      </c>
      <c r="U348">
        <v>23</v>
      </c>
      <c r="V348">
        <v>45</v>
      </c>
      <c r="W348">
        <v>3</v>
      </c>
      <c r="X348" s="2">
        <v>0.23200000000000001</v>
      </c>
    </row>
    <row r="349" spans="1:24" x14ac:dyDescent="0.25">
      <c r="A349" t="str">
        <f t="shared" si="17"/>
        <v/>
      </c>
      <c r="B349" t="str">
        <f t="shared" si="15"/>
        <v/>
      </c>
      <c r="C349" t="str">
        <f t="shared" si="16"/>
        <v/>
      </c>
      <c r="D349">
        <v>2026</v>
      </c>
      <c r="E349" t="s">
        <v>7591</v>
      </c>
      <c r="F349" t="s">
        <v>384</v>
      </c>
      <c r="G349" t="s">
        <v>24</v>
      </c>
      <c r="H349" t="s">
        <v>64</v>
      </c>
      <c r="I349">
        <v>4</v>
      </c>
      <c r="J349">
        <v>6</v>
      </c>
      <c r="K349" s="29">
        <v>7.55</v>
      </c>
      <c r="L349">
        <v>19</v>
      </c>
      <c r="M349">
        <v>13</v>
      </c>
      <c r="N349">
        <v>0</v>
      </c>
      <c r="O349">
        <v>0</v>
      </c>
      <c r="P349">
        <v>0</v>
      </c>
      <c r="Q349">
        <v>56</v>
      </c>
      <c r="R349">
        <v>65</v>
      </c>
      <c r="S349">
        <v>56</v>
      </c>
      <c r="T349">
        <v>47</v>
      </c>
      <c r="U349">
        <v>28</v>
      </c>
      <c r="V349">
        <v>62</v>
      </c>
      <c r="W349">
        <v>5</v>
      </c>
      <c r="X349" s="2">
        <v>0.27900000000000003</v>
      </c>
    </row>
    <row r="350" spans="1:24" x14ac:dyDescent="0.25">
      <c r="A350" t="str">
        <f t="shared" si="17"/>
        <v/>
      </c>
      <c r="B350" t="str">
        <f t="shared" si="15"/>
        <v/>
      </c>
      <c r="C350" t="str">
        <f t="shared" si="16"/>
        <v/>
      </c>
      <c r="D350">
        <v>2026</v>
      </c>
      <c r="E350" t="s">
        <v>7592</v>
      </c>
      <c r="F350" t="s">
        <v>384</v>
      </c>
      <c r="G350" t="s">
        <v>24</v>
      </c>
      <c r="H350" t="s">
        <v>64</v>
      </c>
      <c r="I350">
        <v>0</v>
      </c>
      <c r="J350">
        <v>2</v>
      </c>
      <c r="K350" s="29">
        <v>10.34</v>
      </c>
      <c r="L350">
        <v>9</v>
      </c>
      <c r="M350">
        <v>2</v>
      </c>
      <c r="N350">
        <v>0</v>
      </c>
      <c r="O350">
        <v>0</v>
      </c>
      <c r="P350">
        <v>0</v>
      </c>
      <c r="Q350">
        <v>15.2</v>
      </c>
      <c r="R350">
        <v>21</v>
      </c>
      <c r="S350">
        <v>21</v>
      </c>
      <c r="T350">
        <v>18</v>
      </c>
      <c r="U350">
        <v>14</v>
      </c>
      <c r="V350">
        <v>13</v>
      </c>
      <c r="W350">
        <v>6</v>
      </c>
      <c r="X350" s="2">
        <v>0.33300000000000002</v>
      </c>
    </row>
    <row r="351" spans="1:24" x14ac:dyDescent="0.25">
      <c r="A351">
        <f t="shared" si="17"/>
        <v>1</v>
      </c>
      <c r="B351" t="str">
        <f t="shared" si="15"/>
        <v/>
      </c>
      <c r="C351" t="str">
        <f t="shared" si="16"/>
        <v/>
      </c>
      <c r="D351">
        <v>2026</v>
      </c>
      <c r="E351" t="s">
        <v>7593</v>
      </c>
      <c r="F351" t="s">
        <v>384</v>
      </c>
      <c r="G351" t="s">
        <v>32</v>
      </c>
      <c r="H351" t="s">
        <v>64</v>
      </c>
      <c r="I351">
        <v>0</v>
      </c>
      <c r="J351">
        <v>0</v>
      </c>
      <c r="K351" s="29">
        <v>10.38</v>
      </c>
      <c r="L351">
        <v>6</v>
      </c>
      <c r="M351">
        <v>0</v>
      </c>
      <c r="N351">
        <v>0</v>
      </c>
      <c r="O351">
        <v>0</v>
      </c>
      <c r="P351">
        <v>0</v>
      </c>
      <c r="Q351">
        <v>4.0999999999999996</v>
      </c>
      <c r="R351">
        <v>11</v>
      </c>
      <c r="S351">
        <v>8</v>
      </c>
      <c r="T351">
        <v>5</v>
      </c>
      <c r="U351">
        <v>1</v>
      </c>
      <c r="V351">
        <v>4</v>
      </c>
      <c r="W351">
        <v>2</v>
      </c>
      <c r="X351" s="2">
        <v>0.47799999999999998</v>
      </c>
    </row>
    <row r="352" spans="1:24" x14ac:dyDescent="0.25">
      <c r="A352">
        <f t="shared" si="17"/>
        <v>1</v>
      </c>
      <c r="B352" t="str">
        <f t="shared" si="15"/>
        <v/>
      </c>
      <c r="C352" t="str">
        <f t="shared" si="16"/>
        <v/>
      </c>
      <c r="D352">
        <v>2026</v>
      </c>
      <c r="E352" t="s">
        <v>7594</v>
      </c>
      <c r="F352" t="s">
        <v>384</v>
      </c>
      <c r="G352" t="s">
        <v>29</v>
      </c>
      <c r="H352" t="s">
        <v>64</v>
      </c>
      <c r="I352">
        <v>0</v>
      </c>
      <c r="J352">
        <v>0</v>
      </c>
      <c r="K352" s="29">
        <v>11.25</v>
      </c>
      <c r="L352">
        <v>12</v>
      </c>
      <c r="M352">
        <v>0</v>
      </c>
      <c r="N352">
        <v>0</v>
      </c>
      <c r="O352">
        <v>0</v>
      </c>
      <c r="P352">
        <v>0</v>
      </c>
      <c r="Q352">
        <v>12</v>
      </c>
      <c r="R352">
        <v>18</v>
      </c>
      <c r="S352">
        <v>15</v>
      </c>
      <c r="T352">
        <v>15</v>
      </c>
      <c r="U352">
        <v>7</v>
      </c>
      <c r="V352">
        <v>15</v>
      </c>
      <c r="W352">
        <v>3</v>
      </c>
      <c r="X352" s="2">
        <v>0.34599999999999997</v>
      </c>
    </row>
    <row r="353" spans="1:24" x14ac:dyDescent="0.25">
      <c r="A353" t="str">
        <f t="shared" si="17"/>
        <v/>
      </c>
      <c r="B353" t="str">
        <f t="shared" si="15"/>
        <v/>
      </c>
      <c r="C353" t="str">
        <f t="shared" si="16"/>
        <v/>
      </c>
      <c r="D353">
        <v>2026</v>
      </c>
      <c r="E353" t="s">
        <v>7595</v>
      </c>
      <c r="F353" t="s">
        <v>384</v>
      </c>
      <c r="G353" t="s">
        <v>47</v>
      </c>
      <c r="H353" t="s">
        <v>64</v>
      </c>
      <c r="I353">
        <v>0</v>
      </c>
      <c r="J353">
        <v>0</v>
      </c>
      <c r="K353" s="29">
        <v>13.5</v>
      </c>
      <c r="L353">
        <v>5</v>
      </c>
      <c r="M353">
        <v>0</v>
      </c>
      <c r="N353">
        <v>0</v>
      </c>
      <c r="O353">
        <v>0</v>
      </c>
      <c r="P353">
        <v>0</v>
      </c>
      <c r="Q353">
        <v>4</v>
      </c>
      <c r="R353">
        <v>9</v>
      </c>
      <c r="S353">
        <v>7</v>
      </c>
      <c r="T353">
        <v>6</v>
      </c>
      <c r="U353">
        <v>4</v>
      </c>
      <c r="V353">
        <v>6</v>
      </c>
      <c r="W353">
        <v>1</v>
      </c>
      <c r="X353" s="2">
        <v>0.39100000000000001</v>
      </c>
    </row>
    <row r="354" spans="1:24" x14ac:dyDescent="0.25">
      <c r="A354" t="str">
        <f t="shared" si="17"/>
        <v/>
      </c>
      <c r="B354" t="str">
        <f t="shared" si="15"/>
        <v/>
      </c>
      <c r="C354" t="str">
        <f t="shared" si="16"/>
        <v/>
      </c>
      <c r="D354">
        <v>2026</v>
      </c>
      <c r="E354" t="s">
        <v>7596</v>
      </c>
      <c r="F354" t="s">
        <v>384</v>
      </c>
      <c r="G354" t="s">
        <v>37</v>
      </c>
      <c r="H354" t="s">
        <v>64</v>
      </c>
      <c r="I354">
        <v>0</v>
      </c>
      <c r="J354">
        <v>0</v>
      </c>
      <c r="K354" s="29">
        <v>27</v>
      </c>
      <c r="L354">
        <v>2</v>
      </c>
      <c r="M354">
        <v>0</v>
      </c>
      <c r="N354">
        <v>0</v>
      </c>
      <c r="O354">
        <v>0</v>
      </c>
      <c r="P354">
        <v>0</v>
      </c>
      <c r="Q354">
        <v>1.1000000000000001</v>
      </c>
      <c r="R354">
        <v>4</v>
      </c>
      <c r="S354">
        <v>6</v>
      </c>
      <c r="T354">
        <v>4</v>
      </c>
      <c r="U354">
        <v>3</v>
      </c>
      <c r="V354">
        <v>1</v>
      </c>
      <c r="W354">
        <v>1</v>
      </c>
      <c r="X354" s="2">
        <v>0.5</v>
      </c>
    </row>
    <row r="355" spans="1:24" x14ac:dyDescent="0.25">
      <c r="A355" t="str">
        <f t="shared" si="17"/>
        <v/>
      </c>
      <c r="B355" t="str">
        <f t="shared" si="15"/>
        <v/>
      </c>
      <c r="C355" t="str">
        <f t="shared" si="16"/>
        <v/>
      </c>
      <c r="D355">
        <v>2026</v>
      </c>
      <c r="E355" t="s">
        <v>7597</v>
      </c>
      <c r="F355" t="s">
        <v>404</v>
      </c>
      <c r="G355" t="s">
        <v>37</v>
      </c>
      <c r="H355" t="s">
        <v>64</v>
      </c>
      <c r="I355">
        <v>3</v>
      </c>
      <c r="J355">
        <v>5</v>
      </c>
      <c r="K355" s="29">
        <v>6.9</v>
      </c>
      <c r="L355">
        <v>16</v>
      </c>
      <c r="M355">
        <v>11</v>
      </c>
      <c r="N355">
        <v>0</v>
      </c>
      <c r="O355">
        <v>0</v>
      </c>
      <c r="P355">
        <v>3</v>
      </c>
      <c r="Q355">
        <v>60</v>
      </c>
      <c r="R355">
        <v>64</v>
      </c>
      <c r="S355">
        <v>56</v>
      </c>
      <c r="T355">
        <v>46</v>
      </c>
      <c r="U355">
        <v>29</v>
      </c>
      <c r="V355">
        <v>71</v>
      </c>
      <c r="W355">
        <v>7</v>
      </c>
      <c r="X355" s="2">
        <v>0.27</v>
      </c>
    </row>
    <row r="356" spans="1:24" x14ac:dyDescent="0.25">
      <c r="A356" t="str">
        <f t="shared" si="17"/>
        <v/>
      </c>
      <c r="B356" t="str">
        <f t="shared" si="15"/>
        <v/>
      </c>
      <c r="C356" t="str">
        <f t="shared" si="16"/>
        <v/>
      </c>
      <c r="D356">
        <v>2026</v>
      </c>
      <c r="E356" t="s">
        <v>7598</v>
      </c>
      <c r="F356" t="s">
        <v>404</v>
      </c>
      <c r="G356" t="s">
        <v>37</v>
      </c>
      <c r="H356" t="s">
        <v>64</v>
      </c>
      <c r="I356">
        <v>3</v>
      </c>
      <c r="J356">
        <v>4</v>
      </c>
      <c r="K356" s="29">
        <v>7.55</v>
      </c>
      <c r="L356">
        <v>15</v>
      </c>
      <c r="M356">
        <v>13</v>
      </c>
      <c r="N356">
        <v>0</v>
      </c>
      <c r="O356">
        <v>0</v>
      </c>
      <c r="P356">
        <v>0</v>
      </c>
      <c r="Q356">
        <v>64.099999999999994</v>
      </c>
      <c r="R356">
        <v>79</v>
      </c>
      <c r="S356">
        <v>58</v>
      </c>
      <c r="T356">
        <v>54</v>
      </c>
      <c r="U356">
        <v>35</v>
      </c>
      <c r="V356">
        <v>58</v>
      </c>
      <c r="W356">
        <v>7</v>
      </c>
      <c r="X356" s="2">
        <v>0.30299999999999999</v>
      </c>
    </row>
    <row r="357" spans="1:24" x14ac:dyDescent="0.25">
      <c r="A357" t="str">
        <f t="shared" si="17"/>
        <v/>
      </c>
      <c r="B357">
        <f t="shared" si="15"/>
        <v>1</v>
      </c>
      <c r="C357" t="str">
        <f t="shared" si="16"/>
        <v/>
      </c>
      <c r="D357">
        <v>2026</v>
      </c>
      <c r="E357" t="s">
        <v>6048</v>
      </c>
      <c r="F357" t="s">
        <v>404</v>
      </c>
      <c r="G357" t="s">
        <v>37</v>
      </c>
      <c r="H357" t="s">
        <v>64</v>
      </c>
      <c r="I357">
        <v>6</v>
      </c>
      <c r="J357">
        <v>1</v>
      </c>
      <c r="K357" s="29">
        <v>3.18</v>
      </c>
      <c r="L357">
        <v>8</v>
      </c>
      <c r="M357">
        <v>8</v>
      </c>
      <c r="N357">
        <v>0</v>
      </c>
      <c r="O357">
        <v>0</v>
      </c>
      <c r="P357">
        <v>0</v>
      </c>
      <c r="Q357">
        <v>45.1</v>
      </c>
      <c r="R357">
        <v>32</v>
      </c>
      <c r="S357">
        <v>20</v>
      </c>
      <c r="T357">
        <v>16</v>
      </c>
      <c r="U357">
        <v>22</v>
      </c>
      <c r="V357">
        <v>62</v>
      </c>
      <c r="W357">
        <v>5</v>
      </c>
      <c r="X357" s="2">
        <v>0.20399999999999999</v>
      </c>
    </row>
    <row r="358" spans="1:24" x14ac:dyDescent="0.25">
      <c r="A358" t="str">
        <f t="shared" si="17"/>
        <v/>
      </c>
      <c r="B358">
        <f t="shared" si="15"/>
        <v>1</v>
      </c>
      <c r="C358" t="str">
        <f t="shared" si="16"/>
        <v/>
      </c>
      <c r="D358">
        <v>2026</v>
      </c>
      <c r="E358" t="s">
        <v>6026</v>
      </c>
      <c r="F358" t="s">
        <v>404</v>
      </c>
      <c r="G358" t="s">
        <v>37</v>
      </c>
      <c r="H358" t="s">
        <v>64</v>
      </c>
      <c r="I358">
        <v>4</v>
      </c>
      <c r="J358">
        <v>1</v>
      </c>
      <c r="K358" s="29">
        <v>3.6</v>
      </c>
      <c r="L358">
        <v>8</v>
      </c>
      <c r="M358">
        <v>8</v>
      </c>
      <c r="N358">
        <v>0</v>
      </c>
      <c r="O358">
        <v>0</v>
      </c>
      <c r="P358">
        <v>0</v>
      </c>
      <c r="Q358">
        <v>50</v>
      </c>
      <c r="R358">
        <v>43</v>
      </c>
      <c r="S358">
        <v>20</v>
      </c>
      <c r="T358">
        <v>20</v>
      </c>
      <c r="U358">
        <v>12</v>
      </c>
      <c r="V358">
        <v>62</v>
      </c>
      <c r="W358">
        <v>3</v>
      </c>
      <c r="X358" s="2">
        <v>0.22900000000000001</v>
      </c>
    </row>
    <row r="359" spans="1:24" x14ac:dyDescent="0.25">
      <c r="A359" t="str">
        <f t="shared" si="17"/>
        <v/>
      </c>
      <c r="B359" t="str">
        <f t="shared" si="15"/>
        <v/>
      </c>
      <c r="C359" t="str">
        <f t="shared" si="16"/>
        <v/>
      </c>
      <c r="D359">
        <v>2026</v>
      </c>
      <c r="E359" t="s">
        <v>7599</v>
      </c>
      <c r="F359" t="s">
        <v>404</v>
      </c>
      <c r="G359" t="s">
        <v>24</v>
      </c>
      <c r="H359" t="s">
        <v>64</v>
      </c>
      <c r="I359">
        <v>4</v>
      </c>
      <c r="J359">
        <v>3</v>
      </c>
      <c r="K359" s="29">
        <v>4.7</v>
      </c>
      <c r="L359">
        <v>20</v>
      </c>
      <c r="M359">
        <v>2</v>
      </c>
      <c r="N359">
        <v>0</v>
      </c>
      <c r="O359">
        <v>0</v>
      </c>
      <c r="P359">
        <v>3</v>
      </c>
      <c r="Q359">
        <v>53.2</v>
      </c>
      <c r="R359">
        <v>57</v>
      </c>
      <c r="S359">
        <v>29</v>
      </c>
      <c r="T359">
        <v>28</v>
      </c>
      <c r="U359">
        <v>25</v>
      </c>
      <c r="V359">
        <v>61</v>
      </c>
      <c r="W359">
        <v>2</v>
      </c>
      <c r="X359" s="2">
        <v>0.27100000000000002</v>
      </c>
    </row>
    <row r="360" spans="1:24" x14ac:dyDescent="0.25">
      <c r="A360" t="str">
        <f t="shared" si="17"/>
        <v/>
      </c>
      <c r="B360">
        <f t="shared" si="15"/>
        <v>1</v>
      </c>
      <c r="C360" t="str">
        <f t="shared" si="16"/>
        <v/>
      </c>
      <c r="D360">
        <v>2026</v>
      </c>
      <c r="E360" t="s">
        <v>388</v>
      </c>
      <c r="F360" t="s">
        <v>404</v>
      </c>
      <c r="G360" t="s">
        <v>47</v>
      </c>
      <c r="H360" t="s">
        <v>64</v>
      </c>
      <c r="I360">
        <v>2</v>
      </c>
      <c r="J360">
        <v>1</v>
      </c>
      <c r="K360" s="29">
        <v>4.8499999999999996</v>
      </c>
      <c r="L360">
        <v>24</v>
      </c>
      <c r="M360">
        <v>0</v>
      </c>
      <c r="N360">
        <v>0</v>
      </c>
      <c r="O360">
        <v>0</v>
      </c>
      <c r="P360">
        <v>1</v>
      </c>
      <c r="Q360">
        <v>39</v>
      </c>
      <c r="R360">
        <v>28</v>
      </c>
      <c r="S360">
        <v>22</v>
      </c>
      <c r="T360">
        <v>21</v>
      </c>
      <c r="U360">
        <v>18</v>
      </c>
      <c r="V360">
        <v>34</v>
      </c>
      <c r="W360">
        <v>7</v>
      </c>
      <c r="X360" s="2">
        <v>0.20100000000000001</v>
      </c>
    </row>
    <row r="361" spans="1:24" x14ac:dyDescent="0.25">
      <c r="A361" t="str">
        <f t="shared" si="17"/>
        <v/>
      </c>
      <c r="B361" t="str">
        <f t="shared" si="15"/>
        <v/>
      </c>
      <c r="C361">
        <f t="shared" si="16"/>
        <v>1</v>
      </c>
      <c r="D361">
        <v>2026</v>
      </c>
      <c r="E361" t="s">
        <v>7160</v>
      </c>
      <c r="F361" t="s">
        <v>404</v>
      </c>
      <c r="G361" t="s">
        <v>37</v>
      </c>
      <c r="H361" t="s">
        <v>64</v>
      </c>
      <c r="I361">
        <v>0</v>
      </c>
      <c r="J361">
        <v>0</v>
      </c>
      <c r="K361" s="29">
        <v>5.4</v>
      </c>
      <c r="L361">
        <v>2</v>
      </c>
      <c r="M361">
        <v>0</v>
      </c>
      <c r="N361">
        <v>0</v>
      </c>
      <c r="O361">
        <v>0</v>
      </c>
      <c r="P361">
        <v>0</v>
      </c>
      <c r="Q361">
        <v>1.2</v>
      </c>
      <c r="R361">
        <v>2</v>
      </c>
      <c r="S361">
        <v>6</v>
      </c>
      <c r="T361">
        <v>1</v>
      </c>
      <c r="U361">
        <v>5</v>
      </c>
      <c r="V361">
        <v>2</v>
      </c>
      <c r="W361">
        <v>1</v>
      </c>
      <c r="X361" s="2">
        <v>0.28599999999999998</v>
      </c>
    </row>
    <row r="362" spans="1:24" x14ac:dyDescent="0.25">
      <c r="A362" t="str">
        <f t="shared" si="17"/>
        <v/>
      </c>
      <c r="B362" t="str">
        <f t="shared" si="15"/>
        <v/>
      </c>
      <c r="C362" t="str">
        <f t="shared" si="16"/>
        <v/>
      </c>
      <c r="D362">
        <v>2026</v>
      </c>
      <c r="E362" t="s">
        <v>7600</v>
      </c>
      <c r="F362" t="s">
        <v>404</v>
      </c>
      <c r="G362" t="s">
        <v>47</v>
      </c>
      <c r="H362" t="s">
        <v>64</v>
      </c>
      <c r="I362">
        <v>2</v>
      </c>
      <c r="J362">
        <v>1</v>
      </c>
      <c r="K362" s="29">
        <v>5.89</v>
      </c>
      <c r="L362">
        <v>18</v>
      </c>
      <c r="M362">
        <v>11</v>
      </c>
      <c r="N362">
        <v>0</v>
      </c>
      <c r="O362">
        <v>0</v>
      </c>
      <c r="P362">
        <v>0</v>
      </c>
      <c r="Q362">
        <v>47.1</v>
      </c>
      <c r="R362">
        <v>36</v>
      </c>
      <c r="S362">
        <v>33</v>
      </c>
      <c r="T362">
        <v>31</v>
      </c>
      <c r="U362">
        <v>28</v>
      </c>
      <c r="V362">
        <v>48</v>
      </c>
      <c r="W362">
        <v>7</v>
      </c>
      <c r="X362" s="2">
        <v>0.214</v>
      </c>
    </row>
    <row r="363" spans="1:24" x14ac:dyDescent="0.25">
      <c r="A363" t="str">
        <f t="shared" si="17"/>
        <v/>
      </c>
      <c r="B363" t="str">
        <f t="shared" si="15"/>
        <v/>
      </c>
      <c r="C363" t="str">
        <f t="shared" si="16"/>
        <v/>
      </c>
      <c r="D363">
        <v>2026</v>
      </c>
      <c r="E363" t="s">
        <v>7601</v>
      </c>
      <c r="F363" t="s">
        <v>404</v>
      </c>
      <c r="G363" t="s">
        <v>47</v>
      </c>
      <c r="H363" t="s">
        <v>64</v>
      </c>
      <c r="I363">
        <v>1</v>
      </c>
      <c r="J363">
        <v>0</v>
      </c>
      <c r="K363" s="29">
        <v>6.11</v>
      </c>
      <c r="L363">
        <v>15</v>
      </c>
      <c r="M363">
        <v>0</v>
      </c>
      <c r="N363">
        <v>0</v>
      </c>
      <c r="O363">
        <v>0</v>
      </c>
      <c r="P363">
        <v>0</v>
      </c>
      <c r="Q363">
        <v>17.2</v>
      </c>
      <c r="R363">
        <v>14</v>
      </c>
      <c r="S363">
        <v>12</v>
      </c>
      <c r="T363">
        <v>12</v>
      </c>
      <c r="U363">
        <v>16</v>
      </c>
      <c r="V363">
        <v>24</v>
      </c>
      <c r="W363">
        <v>4</v>
      </c>
      <c r="X363" s="2">
        <v>0.222</v>
      </c>
    </row>
    <row r="364" spans="1:24" x14ac:dyDescent="0.25">
      <c r="A364" t="str">
        <f t="shared" si="17"/>
        <v/>
      </c>
      <c r="B364" t="str">
        <f t="shared" si="15"/>
        <v/>
      </c>
      <c r="C364" t="str">
        <f t="shared" si="16"/>
        <v/>
      </c>
      <c r="D364">
        <v>2026</v>
      </c>
      <c r="E364" t="s">
        <v>7602</v>
      </c>
      <c r="F364" t="s">
        <v>404</v>
      </c>
      <c r="G364" t="s">
        <v>47</v>
      </c>
      <c r="H364" t="s">
        <v>64</v>
      </c>
      <c r="I364">
        <v>0</v>
      </c>
      <c r="J364">
        <v>0</v>
      </c>
      <c r="K364" s="29">
        <v>6.43</v>
      </c>
      <c r="L364">
        <v>6</v>
      </c>
      <c r="M364">
        <v>0</v>
      </c>
      <c r="N364">
        <v>0</v>
      </c>
      <c r="O364">
        <v>0</v>
      </c>
      <c r="P364">
        <v>0</v>
      </c>
      <c r="Q364">
        <v>7</v>
      </c>
      <c r="R364">
        <v>4</v>
      </c>
      <c r="S364">
        <v>5</v>
      </c>
      <c r="T364">
        <v>5</v>
      </c>
      <c r="U364">
        <v>7</v>
      </c>
      <c r="V364">
        <v>6</v>
      </c>
      <c r="W364">
        <v>0</v>
      </c>
      <c r="X364" s="2">
        <v>0.182</v>
      </c>
    </row>
    <row r="365" spans="1:24" x14ac:dyDescent="0.25">
      <c r="A365" t="str">
        <f t="shared" si="17"/>
        <v/>
      </c>
      <c r="B365" t="str">
        <f t="shared" si="15"/>
        <v/>
      </c>
      <c r="C365" t="str">
        <f t="shared" si="16"/>
        <v/>
      </c>
      <c r="D365">
        <v>2026</v>
      </c>
      <c r="E365" t="s">
        <v>7603</v>
      </c>
      <c r="F365" t="s">
        <v>404</v>
      </c>
      <c r="G365" t="s">
        <v>24</v>
      </c>
      <c r="H365" t="s">
        <v>64</v>
      </c>
      <c r="I365">
        <v>3</v>
      </c>
      <c r="J365">
        <v>5</v>
      </c>
      <c r="K365" s="29">
        <v>6.69</v>
      </c>
      <c r="L365">
        <v>19</v>
      </c>
      <c r="M365">
        <v>1</v>
      </c>
      <c r="N365">
        <v>0</v>
      </c>
      <c r="O365">
        <v>0</v>
      </c>
      <c r="P365">
        <v>0</v>
      </c>
      <c r="Q365">
        <v>39</v>
      </c>
      <c r="R365">
        <v>34</v>
      </c>
      <c r="S365">
        <v>29</v>
      </c>
      <c r="T365">
        <v>29</v>
      </c>
      <c r="U365">
        <v>18</v>
      </c>
      <c r="V365">
        <v>55</v>
      </c>
      <c r="W365">
        <v>0</v>
      </c>
      <c r="X365" s="2">
        <v>0.23100000000000001</v>
      </c>
    </row>
    <row r="366" spans="1:24" x14ac:dyDescent="0.25">
      <c r="A366">
        <f t="shared" si="17"/>
        <v>1</v>
      </c>
      <c r="B366" t="str">
        <f t="shared" si="15"/>
        <v/>
      </c>
      <c r="C366" t="str">
        <f t="shared" si="16"/>
        <v/>
      </c>
      <c r="D366">
        <v>2026</v>
      </c>
      <c r="E366" t="s">
        <v>7604</v>
      </c>
      <c r="F366" t="s">
        <v>404</v>
      </c>
      <c r="G366" t="s">
        <v>32</v>
      </c>
      <c r="H366" t="s">
        <v>64</v>
      </c>
      <c r="I366">
        <v>0</v>
      </c>
      <c r="J366">
        <v>1</v>
      </c>
      <c r="K366" s="29">
        <v>7.71</v>
      </c>
      <c r="L366">
        <v>10</v>
      </c>
      <c r="M366">
        <v>0</v>
      </c>
      <c r="N366">
        <v>0</v>
      </c>
      <c r="O366">
        <v>0</v>
      </c>
      <c r="P366">
        <v>0</v>
      </c>
      <c r="Q366">
        <v>9.1</v>
      </c>
      <c r="R366">
        <v>9</v>
      </c>
      <c r="S366">
        <v>8</v>
      </c>
      <c r="T366">
        <v>8</v>
      </c>
      <c r="U366">
        <v>8</v>
      </c>
      <c r="V366">
        <v>12</v>
      </c>
      <c r="W366">
        <v>5</v>
      </c>
      <c r="X366" s="2">
        <v>0.24299999999999999</v>
      </c>
    </row>
    <row r="367" spans="1:24" x14ac:dyDescent="0.25">
      <c r="A367" t="str">
        <f t="shared" si="17"/>
        <v/>
      </c>
      <c r="B367" t="str">
        <f t="shared" si="15"/>
        <v/>
      </c>
      <c r="C367" t="str">
        <f t="shared" si="16"/>
        <v/>
      </c>
      <c r="D367">
        <v>2026</v>
      </c>
      <c r="E367" t="s">
        <v>7605</v>
      </c>
      <c r="F367" t="s">
        <v>404</v>
      </c>
      <c r="G367" t="s">
        <v>24</v>
      </c>
      <c r="H367" t="s">
        <v>64</v>
      </c>
      <c r="I367">
        <v>3</v>
      </c>
      <c r="J367">
        <v>1</v>
      </c>
      <c r="K367" s="29">
        <v>9.26</v>
      </c>
      <c r="L367">
        <v>12</v>
      </c>
      <c r="M367">
        <v>0</v>
      </c>
      <c r="N367">
        <v>0</v>
      </c>
      <c r="O367">
        <v>0</v>
      </c>
      <c r="P367">
        <v>2</v>
      </c>
      <c r="Q367">
        <v>11.2</v>
      </c>
      <c r="R367">
        <v>15</v>
      </c>
      <c r="S367">
        <v>25</v>
      </c>
      <c r="T367">
        <v>12</v>
      </c>
      <c r="U367">
        <v>12</v>
      </c>
      <c r="V367">
        <v>21</v>
      </c>
      <c r="W367">
        <v>4</v>
      </c>
      <c r="X367" s="2">
        <v>0.3</v>
      </c>
    </row>
    <row r="368" spans="1:24" x14ac:dyDescent="0.25">
      <c r="A368" t="str">
        <f t="shared" si="17"/>
        <v/>
      </c>
      <c r="B368" t="str">
        <f t="shared" si="15"/>
        <v/>
      </c>
      <c r="C368" t="str">
        <f t="shared" si="16"/>
        <v/>
      </c>
      <c r="D368">
        <v>2026</v>
      </c>
      <c r="E368" t="s">
        <v>7606</v>
      </c>
      <c r="F368" t="s">
        <v>404</v>
      </c>
      <c r="G368" t="s">
        <v>47</v>
      </c>
      <c r="H368" t="s">
        <v>64</v>
      </c>
      <c r="I368">
        <v>1</v>
      </c>
      <c r="J368">
        <v>0</v>
      </c>
      <c r="K368" s="29">
        <v>9.82</v>
      </c>
      <c r="L368">
        <v>9</v>
      </c>
      <c r="M368">
        <v>0</v>
      </c>
      <c r="N368">
        <v>0</v>
      </c>
      <c r="O368">
        <v>0</v>
      </c>
      <c r="P368">
        <v>0</v>
      </c>
      <c r="Q368">
        <v>7.1</v>
      </c>
      <c r="R368">
        <v>5</v>
      </c>
      <c r="S368">
        <v>8</v>
      </c>
      <c r="T368">
        <v>8</v>
      </c>
      <c r="U368">
        <v>8</v>
      </c>
      <c r="V368">
        <v>10</v>
      </c>
      <c r="W368">
        <v>0</v>
      </c>
      <c r="X368" s="2">
        <v>0.185</v>
      </c>
    </row>
    <row r="369" spans="1:24" x14ac:dyDescent="0.25">
      <c r="A369" t="str">
        <f t="shared" si="17"/>
        <v/>
      </c>
      <c r="B369" t="str">
        <f t="shared" si="15"/>
        <v/>
      </c>
      <c r="C369">
        <f t="shared" si="16"/>
        <v>1</v>
      </c>
      <c r="D369">
        <v>2026</v>
      </c>
      <c r="E369" t="s">
        <v>7146</v>
      </c>
      <c r="F369" t="s">
        <v>404</v>
      </c>
      <c r="G369" t="s">
        <v>37</v>
      </c>
      <c r="H369" t="s">
        <v>64</v>
      </c>
      <c r="I369">
        <v>0</v>
      </c>
      <c r="J369">
        <v>1</v>
      </c>
      <c r="K369" s="29">
        <v>10.45</v>
      </c>
      <c r="L369">
        <v>9</v>
      </c>
      <c r="M369">
        <v>2</v>
      </c>
      <c r="N369">
        <v>0</v>
      </c>
      <c r="O369">
        <v>0</v>
      </c>
      <c r="P369">
        <v>0</v>
      </c>
      <c r="Q369">
        <v>10.1</v>
      </c>
      <c r="R369">
        <v>18</v>
      </c>
      <c r="S369">
        <v>12</v>
      </c>
      <c r="T369">
        <v>12</v>
      </c>
      <c r="U369">
        <v>8</v>
      </c>
      <c r="V369">
        <v>9</v>
      </c>
      <c r="W369">
        <v>0</v>
      </c>
      <c r="X369" s="2">
        <v>0.375</v>
      </c>
    </row>
    <row r="370" spans="1:24" x14ac:dyDescent="0.25">
      <c r="A370" t="str">
        <f t="shared" si="17"/>
        <v/>
      </c>
      <c r="B370" t="str">
        <f t="shared" si="15"/>
        <v/>
      </c>
      <c r="C370" t="str">
        <f t="shared" si="16"/>
        <v/>
      </c>
      <c r="D370">
        <v>2026</v>
      </c>
      <c r="E370" t="s">
        <v>7607</v>
      </c>
      <c r="F370" t="s">
        <v>404</v>
      </c>
      <c r="G370" t="s">
        <v>24</v>
      </c>
      <c r="H370" t="s">
        <v>64</v>
      </c>
      <c r="I370">
        <v>0</v>
      </c>
      <c r="J370">
        <v>0</v>
      </c>
      <c r="K370" s="29">
        <v>11.25</v>
      </c>
      <c r="L370">
        <v>7</v>
      </c>
      <c r="M370">
        <v>0</v>
      </c>
      <c r="N370">
        <v>0</v>
      </c>
      <c r="O370">
        <v>0</v>
      </c>
      <c r="P370">
        <v>0</v>
      </c>
      <c r="Q370">
        <v>4</v>
      </c>
      <c r="R370">
        <v>7</v>
      </c>
      <c r="S370">
        <v>5</v>
      </c>
      <c r="T370">
        <v>5</v>
      </c>
      <c r="U370">
        <v>1</v>
      </c>
      <c r="V370">
        <v>4</v>
      </c>
      <c r="W370">
        <v>1</v>
      </c>
      <c r="X370" s="2">
        <v>0.36799999999999999</v>
      </c>
    </row>
    <row r="371" spans="1:24" x14ac:dyDescent="0.25">
      <c r="A371" t="str">
        <f t="shared" si="17"/>
        <v/>
      </c>
      <c r="B371">
        <f t="shared" si="15"/>
        <v>1</v>
      </c>
      <c r="C371" t="str">
        <f t="shared" si="16"/>
        <v/>
      </c>
      <c r="D371">
        <v>2026</v>
      </c>
      <c r="E371" t="s">
        <v>5960</v>
      </c>
      <c r="F371" t="s">
        <v>422</v>
      </c>
      <c r="G371" t="s">
        <v>37</v>
      </c>
      <c r="H371" t="s">
        <v>64</v>
      </c>
      <c r="I371">
        <v>8</v>
      </c>
      <c r="J371">
        <v>4</v>
      </c>
      <c r="K371" s="29">
        <v>3.29</v>
      </c>
      <c r="L371">
        <v>15</v>
      </c>
      <c r="M371">
        <v>15</v>
      </c>
      <c r="N371">
        <v>2</v>
      </c>
      <c r="O371">
        <v>1</v>
      </c>
      <c r="P371">
        <v>0</v>
      </c>
      <c r="Q371">
        <v>87.2</v>
      </c>
      <c r="R371">
        <v>68</v>
      </c>
      <c r="S371">
        <v>36</v>
      </c>
      <c r="T371">
        <v>32</v>
      </c>
      <c r="U371">
        <v>22</v>
      </c>
      <c r="V371">
        <v>116</v>
      </c>
      <c r="W371">
        <v>2</v>
      </c>
      <c r="X371" s="2">
        <v>0.20599999999999999</v>
      </c>
    </row>
    <row r="372" spans="1:24" x14ac:dyDescent="0.25">
      <c r="A372">
        <f t="shared" si="17"/>
        <v>1</v>
      </c>
      <c r="B372" t="str">
        <f t="shared" si="15"/>
        <v/>
      </c>
      <c r="C372" t="str">
        <f t="shared" si="16"/>
        <v/>
      </c>
      <c r="D372">
        <v>2026</v>
      </c>
      <c r="E372" t="s">
        <v>7608</v>
      </c>
      <c r="F372" t="s">
        <v>422</v>
      </c>
      <c r="G372" t="s">
        <v>32</v>
      </c>
      <c r="H372" t="s">
        <v>64</v>
      </c>
      <c r="I372">
        <v>4</v>
      </c>
      <c r="J372">
        <v>3</v>
      </c>
      <c r="K372" s="29">
        <v>6.42</v>
      </c>
      <c r="L372">
        <v>16</v>
      </c>
      <c r="M372">
        <v>13</v>
      </c>
      <c r="N372">
        <v>0</v>
      </c>
      <c r="O372">
        <v>0</v>
      </c>
      <c r="P372">
        <v>0</v>
      </c>
      <c r="Q372">
        <v>54.2</v>
      </c>
      <c r="R372">
        <v>59</v>
      </c>
      <c r="S372">
        <v>45</v>
      </c>
      <c r="T372">
        <v>39</v>
      </c>
      <c r="U372">
        <v>24</v>
      </c>
      <c r="V372">
        <v>50</v>
      </c>
      <c r="W372">
        <v>5</v>
      </c>
      <c r="X372" s="2">
        <v>0.27400000000000002</v>
      </c>
    </row>
    <row r="373" spans="1:24" x14ac:dyDescent="0.25">
      <c r="A373" t="str">
        <f t="shared" si="17"/>
        <v/>
      </c>
      <c r="B373" t="str">
        <f t="shared" si="15"/>
        <v/>
      </c>
      <c r="C373" t="str">
        <f t="shared" si="16"/>
        <v/>
      </c>
      <c r="D373">
        <v>2026</v>
      </c>
      <c r="E373" t="s">
        <v>7609</v>
      </c>
      <c r="F373" t="s">
        <v>422</v>
      </c>
      <c r="G373" t="s">
        <v>47</v>
      </c>
      <c r="H373" t="s">
        <v>64</v>
      </c>
      <c r="I373">
        <v>1</v>
      </c>
      <c r="J373">
        <v>1</v>
      </c>
      <c r="K373" s="29">
        <v>4.5</v>
      </c>
      <c r="L373">
        <v>19</v>
      </c>
      <c r="M373">
        <v>0</v>
      </c>
      <c r="N373">
        <v>0</v>
      </c>
      <c r="O373">
        <v>0</v>
      </c>
      <c r="P373">
        <v>2</v>
      </c>
      <c r="Q373">
        <v>18</v>
      </c>
      <c r="R373">
        <v>15</v>
      </c>
      <c r="S373">
        <v>9</v>
      </c>
      <c r="T373">
        <v>9</v>
      </c>
      <c r="U373">
        <v>16</v>
      </c>
      <c r="V373">
        <v>20</v>
      </c>
      <c r="W373">
        <v>4</v>
      </c>
      <c r="X373" s="2">
        <v>0.221</v>
      </c>
    </row>
    <row r="374" spans="1:24" x14ac:dyDescent="0.25">
      <c r="A374">
        <f t="shared" si="17"/>
        <v>1</v>
      </c>
      <c r="B374" t="str">
        <f t="shared" si="15"/>
        <v/>
      </c>
      <c r="C374" t="str">
        <f t="shared" si="16"/>
        <v/>
      </c>
      <c r="D374">
        <v>2026</v>
      </c>
      <c r="E374" t="s">
        <v>7610</v>
      </c>
      <c r="F374" t="s">
        <v>422</v>
      </c>
      <c r="G374" t="s">
        <v>29</v>
      </c>
      <c r="H374" t="s">
        <v>64</v>
      </c>
      <c r="I374">
        <v>2</v>
      </c>
      <c r="J374">
        <v>3</v>
      </c>
      <c r="K374" s="29">
        <v>5.12</v>
      </c>
      <c r="L374">
        <v>24</v>
      </c>
      <c r="M374">
        <v>0</v>
      </c>
      <c r="N374">
        <v>0</v>
      </c>
      <c r="O374">
        <v>0</v>
      </c>
      <c r="P374">
        <v>5</v>
      </c>
      <c r="Q374">
        <v>45.2</v>
      </c>
      <c r="R374">
        <v>56</v>
      </c>
      <c r="S374">
        <v>30</v>
      </c>
      <c r="T374">
        <v>26</v>
      </c>
      <c r="U374">
        <v>14</v>
      </c>
      <c r="V374">
        <v>40</v>
      </c>
      <c r="W374">
        <v>2</v>
      </c>
      <c r="X374" s="2">
        <v>0.29799999999999999</v>
      </c>
    </row>
    <row r="375" spans="1:24" x14ac:dyDescent="0.25">
      <c r="A375" t="str">
        <f t="shared" si="17"/>
        <v/>
      </c>
      <c r="B375" t="str">
        <f t="shared" si="15"/>
        <v/>
      </c>
      <c r="C375">
        <f t="shared" si="16"/>
        <v>1</v>
      </c>
      <c r="D375">
        <v>2026</v>
      </c>
      <c r="E375" t="s">
        <v>6650</v>
      </c>
      <c r="F375" t="s">
        <v>422</v>
      </c>
      <c r="G375" t="s">
        <v>24</v>
      </c>
      <c r="H375" t="s">
        <v>64</v>
      </c>
      <c r="I375">
        <v>3</v>
      </c>
      <c r="J375">
        <v>0</v>
      </c>
      <c r="K375" s="29">
        <v>5.31</v>
      </c>
      <c r="L375">
        <v>21</v>
      </c>
      <c r="M375">
        <v>0</v>
      </c>
      <c r="N375">
        <v>0</v>
      </c>
      <c r="O375">
        <v>0</v>
      </c>
      <c r="P375">
        <v>1</v>
      </c>
      <c r="Q375">
        <v>20.100000000000001</v>
      </c>
      <c r="R375">
        <v>25</v>
      </c>
      <c r="S375">
        <v>14</v>
      </c>
      <c r="T375">
        <v>12</v>
      </c>
      <c r="U375">
        <v>15</v>
      </c>
      <c r="V375">
        <v>19</v>
      </c>
      <c r="W375">
        <v>2</v>
      </c>
      <c r="X375" s="2">
        <v>0.29099999999999998</v>
      </c>
    </row>
    <row r="376" spans="1:24" x14ac:dyDescent="0.25">
      <c r="A376" t="str">
        <f t="shared" si="17"/>
        <v/>
      </c>
      <c r="B376" t="str">
        <f t="shared" si="15"/>
        <v/>
      </c>
      <c r="C376" t="str">
        <f t="shared" si="16"/>
        <v/>
      </c>
      <c r="D376">
        <v>2026</v>
      </c>
      <c r="E376" t="s">
        <v>7611</v>
      </c>
      <c r="F376" t="s">
        <v>422</v>
      </c>
      <c r="G376" t="s">
        <v>47</v>
      </c>
      <c r="H376" t="s">
        <v>64</v>
      </c>
      <c r="I376">
        <v>0</v>
      </c>
      <c r="J376">
        <v>2</v>
      </c>
      <c r="K376" s="29">
        <v>5.49</v>
      </c>
      <c r="L376">
        <v>19</v>
      </c>
      <c r="M376">
        <v>3</v>
      </c>
      <c r="N376">
        <v>0</v>
      </c>
      <c r="O376">
        <v>0</v>
      </c>
      <c r="P376">
        <v>0</v>
      </c>
      <c r="Q376">
        <v>39.1</v>
      </c>
      <c r="R376">
        <v>39</v>
      </c>
      <c r="S376">
        <v>25</v>
      </c>
      <c r="T376">
        <v>24</v>
      </c>
      <c r="U376">
        <v>10</v>
      </c>
      <c r="V376">
        <v>41</v>
      </c>
      <c r="W376">
        <v>3</v>
      </c>
      <c r="X376" s="2">
        <v>0.25800000000000001</v>
      </c>
    </row>
    <row r="377" spans="1:24" x14ac:dyDescent="0.25">
      <c r="A377" t="str">
        <f t="shared" si="17"/>
        <v/>
      </c>
      <c r="B377" t="str">
        <f t="shared" si="15"/>
        <v/>
      </c>
      <c r="C377" t="str">
        <f t="shared" si="16"/>
        <v/>
      </c>
      <c r="D377">
        <v>2026</v>
      </c>
      <c r="E377" t="s">
        <v>7612</v>
      </c>
      <c r="F377" t="s">
        <v>422</v>
      </c>
      <c r="G377" t="s">
        <v>37</v>
      </c>
      <c r="H377" t="s">
        <v>64</v>
      </c>
      <c r="I377">
        <v>0</v>
      </c>
      <c r="J377">
        <v>0</v>
      </c>
      <c r="K377" s="29">
        <v>5.68</v>
      </c>
      <c r="L377">
        <v>4</v>
      </c>
      <c r="M377">
        <v>4</v>
      </c>
      <c r="N377">
        <v>0</v>
      </c>
      <c r="O377">
        <v>0</v>
      </c>
      <c r="P377">
        <v>0</v>
      </c>
      <c r="Q377">
        <v>6.1</v>
      </c>
      <c r="R377">
        <v>8</v>
      </c>
      <c r="S377">
        <v>4</v>
      </c>
      <c r="T377">
        <v>4</v>
      </c>
      <c r="U377">
        <v>3</v>
      </c>
      <c r="V377">
        <v>3</v>
      </c>
      <c r="W377">
        <v>0</v>
      </c>
      <c r="X377" s="2">
        <v>0.34799999999999998</v>
      </c>
    </row>
    <row r="378" spans="1:24" x14ac:dyDescent="0.25">
      <c r="A378" t="str">
        <f t="shared" si="17"/>
        <v/>
      </c>
      <c r="B378" t="str">
        <f t="shared" si="15"/>
        <v/>
      </c>
      <c r="C378" t="str">
        <f t="shared" si="16"/>
        <v/>
      </c>
      <c r="D378">
        <v>2026</v>
      </c>
      <c r="E378" t="s">
        <v>7613</v>
      </c>
      <c r="F378" t="s">
        <v>422</v>
      </c>
      <c r="G378" t="s">
        <v>47</v>
      </c>
      <c r="H378" t="s">
        <v>64</v>
      </c>
      <c r="I378">
        <v>1</v>
      </c>
      <c r="J378">
        <v>0</v>
      </c>
      <c r="K378" s="29">
        <v>5.85</v>
      </c>
      <c r="L378">
        <v>13</v>
      </c>
      <c r="M378">
        <v>4</v>
      </c>
      <c r="N378">
        <v>0</v>
      </c>
      <c r="O378">
        <v>0</v>
      </c>
      <c r="P378">
        <v>0</v>
      </c>
      <c r="Q378">
        <v>20</v>
      </c>
      <c r="R378">
        <v>26</v>
      </c>
      <c r="S378">
        <v>15</v>
      </c>
      <c r="T378">
        <v>13</v>
      </c>
      <c r="U378">
        <v>9</v>
      </c>
      <c r="V378">
        <v>11</v>
      </c>
      <c r="W378">
        <v>1</v>
      </c>
      <c r="X378" s="2">
        <v>0.30599999999999999</v>
      </c>
    </row>
    <row r="379" spans="1:24" x14ac:dyDescent="0.25">
      <c r="A379">
        <f t="shared" si="17"/>
        <v>1</v>
      </c>
      <c r="B379" t="str">
        <f t="shared" si="15"/>
        <v/>
      </c>
      <c r="C379" t="str">
        <f t="shared" si="16"/>
        <v/>
      </c>
      <c r="D379">
        <v>2026</v>
      </c>
      <c r="E379" t="s">
        <v>7614</v>
      </c>
      <c r="F379" t="s">
        <v>422</v>
      </c>
      <c r="G379" t="s">
        <v>29</v>
      </c>
      <c r="H379" t="s">
        <v>64</v>
      </c>
      <c r="I379">
        <v>3</v>
      </c>
      <c r="J379">
        <v>4</v>
      </c>
      <c r="K379" s="29">
        <v>6.69</v>
      </c>
      <c r="L379">
        <v>15</v>
      </c>
      <c r="M379">
        <v>3</v>
      </c>
      <c r="N379">
        <v>0</v>
      </c>
      <c r="O379">
        <v>0</v>
      </c>
      <c r="P379">
        <v>0</v>
      </c>
      <c r="Q379">
        <v>40.1</v>
      </c>
      <c r="R379">
        <v>54</v>
      </c>
      <c r="S379">
        <v>34</v>
      </c>
      <c r="T379">
        <v>30</v>
      </c>
      <c r="U379">
        <v>9</v>
      </c>
      <c r="V379">
        <v>35</v>
      </c>
      <c r="W379">
        <v>5</v>
      </c>
      <c r="X379" s="2">
        <v>0.318</v>
      </c>
    </row>
    <row r="380" spans="1:24" x14ac:dyDescent="0.25">
      <c r="A380">
        <f t="shared" si="17"/>
        <v>1</v>
      </c>
      <c r="B380" t="str">
        <f t="shared" si="15"/>
        <v/>
      </c>
      <c r="C380" t="str">
        <f t="shared" si="16"/>
        <v/>
      </c>
      <c r="D380">
        <v>2026</v>
      </c>
      <c r="E380" t="s">
        <v>7615</v>
      </c>
      <c r="F380" t="s">
        <v>422</v>
      </c>
      <c r="G380" t="s">
        <v>32</v>
      </c>
      <c r="H380" t="s">
        <v>64</v>
      </c>
      <c r="I380">
        <v>0</v>
      </c>
      <c r="J380">
        <v>0</v>
      </c>
      <c r="K380" s="29">
        <v>7.11</v>
      </c>
      <c r="L380">
        <v>9</v>
      </c>
      <c r="M380">
        <v>0</v>
      </c>
      <c r="N380">
        <v>0</v>
      </c>
      <c r="O380">
        <v>0</v>
      </c>
      <c r="P380">
        <v>0</v>
      </c>
      <c r="Q380">
        <v>6.1</v>
      </c>
      <c r="R380">
        <v>7</v>
      </c>
      <c r="S380">
        <v>5</v>
      </c>
      <c r="T380">
        <v>5</v>
      </c>
      <c r="U380">
        <v>4</v>
      </c>
      <c r="V380">
        <v>7</v>
      </c>
      <c r="W380">
        <v>2</v>
      </c>
      <c r="X380" s="2">
        <v>0.30399999999999999</v>
      </c>
    </row>
    <row r="381" spans="1:24" x14ac:dyDescent="0.25">
      <c r="A381" t="str">
        <f t="shared" si="17"/>
        <v/>
      </c>
      <c r="B381" t="str">
        <f t="shared" si="15"/>
        <v/>
      </c>
      <c r="C381" t="str">
        <f t="shared" si="16"/>
        <v/>
      </c>
      <c r="D381">
        <v>2026</v>
      </c>
      <c r="E381" t="s">
        <v>7616</v>
      </c>
      <c r="F381" t="s">
        <v>422</v>
      </c>
      <c r="G381" t="s">
        <v>47</v>
      </c>
      <c r="H381" t="s">
        <v>64</v>
      </c>
      <c r="I381">
        <v>5</v>
      </c>
      <c r="J381">
        <v>2</v>
      </c>
      <c r="K381" s="29">
        <v>7.55</v>
      </c>
      <c r="L381">
        <v>19</v>
      </c>
      <c r="M381">
        <v>9</v>
      </c>
      <c r="N381">
        <v>0</v>
      </c>
      <c r="O381">
        <v>0</v>
      </c>
      <c r="P381">
        <v>0</v>
      </c>
      <c r="Q381">
        <v>53.2</v>
      </c>
      <c r="R381">
        <v>70</v>
      </c>
      <c r="S381">
        <v>45</v>
      </c>
      <c r="T381">
        <v>45</v>
      </c>
      <c r="U381">
        <v>26</v>
      </c>
      <c r="V381">
        <v>60</v>
      </c>
      <c r="W381">
        <v>8</v>
      </c>
      <c r="X381" s="2">
        <v>0.32600000000000001</v>
      </c>
    </row>
    <row r="382" spans="1:24" x14ac:dyDescent="0.25">
      <c r="A382">
        <f t="shared" si="17"/>
        <v>1</v>
      </c>
      <c r="B382" t="str">
        <f t="shared" si="15"/>
        <v/>
      </c>
      <c r="C382" t="str">
        <f t="shared" si="16"/>
        <v/>
      </c>
      <c r="D382">
        <v>2026</v>
      </c>
      <c r="E382" t="s">
        <v>7617</v>
      </c>
      <c r="F382" t="s">
        <v>422</v>
      </c>
      <c r="G382" t="s">
        <v>32</v>
      </c>
      <c r="H382" t="s">
        <v>64</v>
      </c>
      <c r="I382">
        <v>1</v>
      </c>
      <c r="J382">
        <v>0</v>
      </c>
      <c r="K382" s="29">
        <v>7.71</v>
      </c>
      <c r="L382">
        <v>4</v>
      </c>
      <c r="M382">
        <v>0</v>
      </c>
      <c r="N382">
        <v>0</v>
      </c>
      <c r="O382">
        <v>0</v>
      </c>
      <c r="P382">
        <v>0</v>
      </c>
      <c r="Q382">
        <v>2.1</v>
      </c>
      <c r="R382">
        <v>3</v>
      </c>
      <c r="S382">
        <v>2</v>
      </c>
      <c r="T382">
        <v>2</v>
      </c>
      <c r="U382">
        <v>2</v>
      </c>
      <c r="V382">
        <v>2</v>
      </c>
      <c r="W382">
        <v>0</v>
      </c>
      <c r="X382" s="2">
        <v>0.3</v>
      </c>
    </row>
    <row r="383" spans="1:24" x14ac:dyDescent="0.25">
      <c r="A383">
        <f t="shared" si="17"/>
        <v>1</v>
      </c>
      <c r="B383" t="str">
        <f t="shared" si="15"/>
        <v/>
      </c>
      <c r="C383" t="str">
        <f t="shared" si="16"/>
        <v/>
      </c>
      <c r="D383">
        <v>2026</v>
      </c>
      <c r="E383" t="s">
        <v>7618</v>
      </c>
      <c r="F383" t="s">
        <v>422</v>
      </c>
      <c r="G383" t="s">
        <v>32</v>
      </c>
      <c r="H383" t="s">
        <v>64</v>
      </c>
      <c r="I383">
        <v>2</v>
      </c>
      <c r="J383">
        <v>1</v>
      </c>
      <c r="K383" s="29">
        <v>7.92</v>
      </c>
      <c r="L383">
        <v>24</v>
      </c>
      <c r="M383">
        <v>0</v>
      </c>
      <c r="N383">
        <v>0</v>
      </c>
      <c r="O383">
        <v>0</v>
      </c>
      <c r="P383">
        <v>1</v>
      </c>
      <c r="Q383">
        <v>30.2</v>
      </c>
      <c r="R383">
        <v>49</v>
      </c>
      <c r="S383">
        <v>28</v>
      </c>
      <c r="T383">
        <v>27</v>
      </c>
      <c r="U383">
        <v>12</v>
      </c>
      <c r="V383">
        <v>23</v>
      </c>
      <c r="W383">
        <v>1</v>
      </c>
      <c r="X383" s="2">
        <v>0.35499999999999998</v>
      </c>
    </row>
    <row r="384" spans="1:24" x14ac:dyDescent="0.25">
      <c r="A384" t="str">
        <f t="shared" si="17"/>
        <v/>
      </c>
      <c r="B384" t="str">
        <f t="shared" si="15"/>
        <v/>
      </c>
      <c r="C384">
        <f t="shared" si="16"/>
        <v>1</v>
      </c>
      <c r="D384">
        <v>2026</v>
      </c>
      <c r="E384" t="s">
        <v>437</v>
      </c>
      <c r="F384" t="s">
        <v>422</v>
      </c>
      <c r="G384" t="s">
        <v>24</v>
      </c>
      <c r="H384" t="s">
        <v>64</v>
      </c>
      <c r="I384">
        <v>1</v>
      </c>
      <c r="J384">
        <v>2</v>
      </c>
      <c r="K384" s="29">
        <v>14</v>
      </c>
      <c r="L384">
        <v>11</v>
      </c>
      <c r="M384">
        <v>1</v>
      </c>
      <c r="N384">
        <v>0</v>
      </c>
      <c r="O384">
        <v>0</v>
      </c>
      <c r="P384">
        <v>0</v>
      </c>
      <c r="Q384">
        <v>9</v>
      </c>
      <c r="R384">
        <v>16</v>
      </c>
      <c r="S384">
        <v>14</v>
      </c>
      <c r="T384">
        <v>14</v>
      </c>
      <c r="U384">
        <v>6</v>
      </c>
      <c r="V384">
        <v>17</v>
      </c>
      <c r="W384">
        <v>2</v>
      </c>
      <c r="X384" s="2">
        <v>0.38100000000000001</v>
      </c>
    </row>
    <row r="385" spans="1:24" x14ac:dyDescent="0.25">
      <c r="A385" t="str">
        <f t="shared" si="17"/>
        <v/>
      </c>
      <c r="B385" t="str">
        <f t="shared" si="15"/>
        <v/>
      </c>
      <c r="C385" t="str">
        <f t="shared" si="16"/>
        <v/>
      </c>
      <c r="D385">
        <v>2026</v>
      </c>
      <c r="E385" t="s">
        <v>7619</v>
      </c>
      <c r="F385" t="s">
        <v>422</v>
      </c>
      <c r="G385" t="s">
        <v>24</v>
      </c>
      <c r="H385" t="s">
        <v>64</v>
      </c>
      <c r="I385">
        <v>0</v>
      </c>
      <c r="J385">
        <v>0</v>
      </c>
      <c r="K385" s="29">
        <v>14.54</v>
      </c>
      <c r="L385">
        <v>9</v>
      </c>
      <c r="M385">
        <v>1</v>
      </c>
      <c r="N385">
        <v>0</v>
      </c>
      <c r="O385">
        <v>0</v>
      </c>
      <c r="P385">
        <v>0</v>
      </c>
      <c r="Q385">
        <v>8.1999999999999993</v>
      </c>
      <c r="R385">
        <v>9</v>
      </c>
      <c r="S385">
        <v>14</v>
      </c>
      <c r="T385">
        <v>14</v>
      </c>
      <c r="U385">
        <v>15</v>
      </c>
      <c r="V385">
        <v>11</v>
      </c>
      <c r="W385">
        <v>3</v>
      </c>
      <c r="X385" s="2">
        <v>0.26500000000000001</v>
      </c>
    </row>
    <row r="386" spans="1:24" x14ac:dyDescent="0.25">
      <c r="A386" t="str">
        <f t="shared" si="17"/>
        <v/>
      </c>
      <c r="B386" t="str">
        <f t="shared" ref="B386:B449" si="18">IF(COUNTIFS(Draft_Player,$E386),COUNTIFS(Draft_Player,$E386),"")</f>
        <v/>
      </c>
      <c r="C386">
        <f t="shared" ref="C386:C449" si="19">IF(COUNTIFS(Transfers_Player,$E386),COUNTIFS(Transfers_Player,$E386),"")</f>
        <v>1</v>
      </c>
      <c r="D386">
        <v>2026</v>
      </c>
      <c r="E386" t="s">
        <v>6904</v>
      </c>
      <c r="F386" t="s">
        <v>422</v>
      </c>
      <c r="G386" t="s">
        <v>47</v>
      </c>
      <c r="H386" t="s">
        <v>64</v>
      </c>
      <c r="I386">
        <v>0</v>
      </c>
      <c r="J386">
        <v>0</v>
      </c>
      <c r="K386" s="29">
        <v>18</v>
      </c>
      <c r="L386">
        <v>9</v>
      </c>
      <c r="M386">
        <v>0</v>
      </c>
      <c r="N386">
        <v>0</v>
      </c>
      <c r="O386">
        <v>0</v>
      </c>
      <c r="P386">
        <v>0</v>
      </c>
      <c r="Q386">
        <v>7</v>
      </c>
      <c r="R386">
        <v>16</v>
      </c>
      <c r="S386">
        <v>15</v>
      </c>
      <c r="T386">
        <v>14</v>
      </c>
      <c r="U386">
        <v>2</v>
      </c>
      <c r="V386">
        <v>9</v>
      </c>
      <c r="W386">
        <v>4</v>
      </c>
      <c r="X386" s="2">
        <v>0.44400000000000001</v>
      </c>
    </row>
    <row r="387" spans="1:24" x14ac:dyDescent="0.25">
      <c r="A387" t="str">
        <f t="shared" ref="A387:A450" si="20">IF(OR(G387="SR", G387="GR"), 1, "")</f>
        <v/>
      </c>
      <c r="B387" t="str">
        <f t="shared" si="18"/>
        <v/>
      </c>
      <c r="C387" t="str">
        <f t="shared" si="19"/>
        <v/>
      </c>
      <c r="D387">
        <v>2026</v>
      </c>
      <c r="E387" t="s">
        <v>7620</v>
      </c>
      <c r="F387" t="s">
        <v>440</v>
      </c>
      <c r="G387" t="s">
        <v>24</v>
      </c>
      <c r="H387" t="s">
        <v>64</v>
      </c>
      <c r="I387">
        <v>3</v>
      </c>
      <c r="J387">
        <v>4</v>
      </c>
      <c r="K387" s="29">
        <v>5.79</v>
      </c>
      <c r="L387">
        <v>15</v>
      </c>
      <c r="M387">
        <v>13</v>
      </c>
      <c r="N387">
        <v>0</v>
      </c>
      <c r="O387">
        <v>0</v>
      </c>
      <c r="P387">
        <v>0</v>
      </c>
      <c r="Q387">
        <v>65.099999999999994</v>
      </c>
      <c r="R387">
        <v>87</v>
      </c>
      <c r="S387">
        <v>48</v>
      </c>
      <c r="T387">
        <v>42</v>
      </c>
      <c r="U387">
        <v>30</v>
      </c>
      <c r="V387">
        <v>72</v>
      </c>
      <c r="W387">
        <v>12</v>
      </c>
      <c r="X387" s="2">
        <v>0.312</v>
      </c>
    </row>
    <row r="388" spans="1:24" x14ac:dyDescent="0.25">
      <c r="A388">
        <f t="shared" si="20"/>
        <v>1</v>
      </c>
      <c r="B388" t="str">
        <f t="shared" si="18"/>
        <v/>
      </c>
      <c r="C388" t="str">
        <f t="shared" si="19"/>
        <v/>
      </c>
      <c r="D388">
        <v>2026</v>
      </c>
      <c r="E388" t="s">
        <v>7621</v>
      </c>
      <c r="F388" t="s">
        <v>440</v>
      </c>
      <c r="G388" t="s">
        <v>29</v>
      </c>
      <c r="H388" t="s">
        <v>64</v>
      </c>
      <c r="I388">
        <v>4</v>
      </c>
      <c r="J388">
        <v>3</v>
      </c>
      <c r="K388" s="29">
        <v>6</v>
      </c>
      <c r="L388">
        <v>14</v>
      </c>
      <c r="M388">
        <v>14</v>
      </c>
      <c r="N388">
        <v>0</v>
      </c>
      <c r="O388">
        <v>0</v>
      </c>
      <c r="P388">
        <v>0</v>
      </c>
      <c r="Q388">
        <v>69</v>
      </c>
      <c r="R388">
        <v>72</v>
      </c>
      <c r="S388">
        <v>50</v>
      </c>
      <c r="T388">
        <v>46</v>
      </c>
      <c r="U388">
        <v>32</v>
      </c>
      <c r="V388">
        <v>84</v>
      </c>
      <c r="W388">
        <v>9</v>
      </c>
      <c r="X388" s="2">
        <v>0.26800000000000002</v>
      </c>
    </row>
    <row r="389" spans="1:24" x14ac:dyDescent="0.25">
      <c r="A389" t="str">
        <f t="shared" si="20"/>
        <v/>
      </c>
      <c r="B389" t="str">
        <f t="shared" si="18"/>
        <v/>
      </c>
      <c r="C389" t="str">
        <f t="shared" si="19"/>
        <v/>
      </c>
      <c r="D389">
        <v>2026</v>
      </c>
      <c r="E389" t="s">
        <v>7622</v>
      </c>
      <c r="F389" t="s">
        <v>440</v>
      </c>
      <c r="G389" t="s">
        <v>24</v>
      </c>
      <c r="H389" t="s">
        <v>64</v>
      </c>
      <c r="I389">
        <v>0</v>
      </c>
      <c r="J389">
        <v>0</v>
      </c>
      <c r="K389" s="29">
        <v>0</v>
      </c>
      <c r="L389">
        <v>1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1</v>
      </c>
      <c r="T389">
        <v>0</v>
      </c>
      <c r="U389">
        <v>2</v>
      </c>
      <c r="V389">
        <v>0</v>
      </c>
      <c r="W389">
        <v>0</v>
      </c>
      <c r="X389" s="2">
        <v>0</v>
      </c>
    </row>
    <row r="390" spans="1:24" x14ac:dyDescent="0.25">
      <c r="A390">
        <f t="shared" si="20"/>
        <v>1</v>
      </c>
      <c r="B390" t="str">
        <f t="shared" si="18"/>
        <v/>
      </c>
      <c r="C390" t="str">
        <f t="shared" si="19"/>
        <v/>
      </c>
      <c r="D390">
        <v>2026</v>
      </c>
      <c r="E390" t="s">
        <v>7623</v>
      </c>
      <c r="F390" t="s">
        <v>440</v>
      </c>
      <c r="G390" t="s">
        <v>29</v>
      </c>
      <c r="H390" t="s">
        <v>64</v>
      </c>
      <c r="I390">
        <v>1</v>
      </c>
      <c r="J390">
        <v>0</v>
      </c>
      <c r="K390" s="29">
        <v>1.5</v>
      </c>
      <c r="L390">
        <v>7</v>
      </c>
      <c r="M390">
        <v>0</v>
      </c>
      <c r="N390">
        <v>0</v>
      </c>
      <c r="O390">
        <v>0</v>
      </c>
      <c r="P390">
        <v>0</v>
      </c>
      <c r="Q390">
        <v>6</v>
      </c>
      <c r="R390">
        <v>4</v>
      </c>
      <c r="S390">
        <v>1</v>
      </c>
      <c r="T390">
        <v>1</v>
      </c>
      <c r="U390">
        <v>11</v>
      </c>
      <c r="V390">
        <v>6</v>
      </c>
      <c r="W390">
        <v>0</v>
      </c>
      <c r="X390" s="2">
        <v>0.2</v>
      </c>
    </row>
    <row r="391" spans="1:24" x14ac:dyDescent="0.25">
      <c r="A391" t="str">
        <f t="shared" si="20"/>
        <v/>
      </c>
      <c r="B391" t="str">
        <f t="shared" si="18"/>
        <v/>
      </c>
      <c r="C391" t="str">
        <f t="shared" si="19"/>
        <v/>
      </c>
      <c r="D391">
        <v>2026</v>
      </c>
      <c r="E391" t="s">
        <v>1394</v>
      </c>
      <c r="F391" t="s">
        <v>440</v>
      </c>
      <c r="G391" t="s">
        <v>47</v>
      </c>
      <c r="H391" t="s">
        <v>64</v>
      </c>
      <c r="I391">
        <v>0</v>
      </c>
      <c r="J391">
        <v>0</v>
      </c>
      <c r="K391" s="29">
        <v>3</v>
      </c>
      <c r="L391">
        <v>6</v>
      </c>
      <c r="M391">
        <v>0</v>
      </c>
      <c r="N391">
        <v>0</v>
      </c>
      <c r="O391">
        <v>0</v>
      </c>
      <c r="P391">
        <v>0</v>
      </c>
      <c r="Q391">
        <v>6</v>
      </c>
      <c r="R391">
        <v>3</v>
      </c>
      <c r="S391">
        <v>3</v>
      </c>
      <c r="T391">
        <v>2</v>
      </c>
      <c r="U391">
        <v>5</v>
      </c>
      <c r="V391">
        <v>3</v>
      </c>
      <c r="W391">
        <v>0</v>
      </c>
      <c r="X391" s="2">
        <v>0.15</v>
      </c>
    </row>
    <row r="392" spans="1:24" x14ac:dyDescent="0.25">
      <c r="A392" t="str">
        <f t="shared" si="20"/>
        <v/>
      </c>
      <c r="B392" t="str">
        <f t="shared" si="18"/>
        <v/>
      </c>
      <c r="C392" t="str">
        <f t="shared" si="19"/>
        <v/>
      </c>
      <c r="D392">
        <v>2026</v>
      </c>
      <c r="E392" t="s">
        <v>7624</v>
      </c>
      <c r="F392" t="s">
        <v>440</v>
      </c>
      <c r="G392" t="s">
        <v>47</v>
      </c>
      <c r="H392" t="s">
        <v>64</v>
      </c>
      <c r="I392">
        <v>1</v>
      </c>
      <c r="J392">
        <v>1</v>
      </c>
      <c r="K392" s="29">
        <v>3.38</v>
      </c>
      <c r="L392">
        <v>9</v>
      </c>
      <c r="M392">
        <v>0</v>
      </c>
      <c r="N392">
        <v>0</v>
      </c>
      <c r="O392">
        <v>0</v>
      </c>
      <c r="P392">
        <v>0</v>
      </c>
      <c r="Q392">
        <v>8</v>
      </c>
      <c r="R392">
        <v>7</v>
      </c>
      <c r="S392">
        <v>4</v>
      </c>
      <c r="T392">
        <v>3</v>
      </c>
      <c r="U392">
        <v>2</v>
      </c>
      <c r="V392">
        <v>7</v>
      </c>
      <c r="W392">
        <v>1</v>
      </c>
      <c r="X392" s="2">
        <v>0.22600000000000001</v>
      </c>
    </row>
    <row r="393" spans="1:24" x14ac:dyDescent="0.25">
      <c r="A393" t="str">
        <f t="shared" si="20"/>
        <v/>
      </c>
      <c r="B393" t="str">
        <f t="shared" si="18"/>
        <v/>
      </c>
      <c r="C393" t="str">
        <f t="shared" si="19"/>
        <v/>
      </c>
      <c r="D393">
        <v>2026</v>
      </c>
      <c r="E393" t="s">
        <v>7625</v>
      </c>
      <c r="F393" t="s">
        <v>440</v>
      </c>
      <c r="G393" t="s">
        <v>37</v>
      </c>
      <c r="H393" t="s">
        <v>64</v>
      </c>
      <c r="I393">
        <v>1</v>
      </c>
      <c r="J393">
        <v>1</v>
      </c>
      <c r="K393" s="29">
        <v>4.18</v>
      </c>
      <c r="L393">
        <v>21</v>
      </c>
      <c r="M393">
        <v>0</v>
      </c>
      <c r="N393">
        <v>0</v>
      </c>
      <c r="O393">
        <v>0</v>
      </c>
      <c r="P393">
        <v>1</v>
      </c>
      <c r="Q393">
        <v>23.2</v>
      </c>
      <c r="R393">
        <v>21</v>
      </c>
      <c r="S393">
        <v>12</v>
      </c>
      <c r="T393">
        <v>11</v>
      </c>
      <c r="U393">
        <v>11</v>
      </c>
      <c r="V393">
        <v>18</v>
      </c>
      <c r="W393">
        <v>8</v>
      </c>
      <c r="X393" s="2">
        <v>0.24399999999999999</v>
      </c>
    </row>
    <row r="394" spans="1:24" x14ac:dyDescent="0.25">
      <c r="A394" t="str">
        <f t="shared" si="20"/>
        <v/>
      </c>
      <c r="B394" t="str">
        <f t="shared" si="18"/>
        <v/>
      </c>
      <c r="C394" t="str">
        <f t="shared" si="19"/>
        <v/>
      </c>
      <c r="D394">
        <v>2026</v>
      </c>
      <c r="E394" t="s">
        <v>7626</v>
      </c>
      <c r="F394" t="s">
        <v>440</v>
      </c>
      <c r="G394" t="s">
        <v>24</v>
      </c>
      <c r="H394" t="s">
        <v>64</v>
      </c>
      <c r="I394">
        <v>3</v>
      </c>
      <c r="J394">
        <v>2</v>
      </c>
      <c r="K394" s="29">
        <v>4.3499999999999996</v>
      </c>
      <c r="L394">
        <v>21</v>
      </c>
      <c r="M394">
        <v>0</v>
      </c>
      <c r="N394">
        <v>0</v>
      </c>
      <c r="O394">
        <v>0</v>
      </c>
      <c r="P394">
        <v>5</v>
      </c>
      <c r="Q394">
        <v>31</v>
      </c>
      <c r="R394">
        <v>27</v>
      </c>
      <c r="S394">
        <v>15</v>
      </c>
      <c r="T394">
        <v>15</v>
      </c>
      <c r="U394">
        <v>20</v>
      </c>
      <c r="V394">
        <v>27</v>
      </c>
      <c r="W394">
        <v>4</v>
      </c>
      <c r="X394" s="2">
        <v>0.26200000000000001</v>
      </c>
    </row>
    <row r="395" spans="1:24" x14ac:dyDescent="0.25">
      <c r="A395" t="str">
        <f t="shared" si="20"/>
        <v/>
      </c>
      <c r="B395" t="str">
        <f t="shared" si="18"/>
        <v/>
      </c>
      <c r="C395" t="str">
        <f t="shared" si="19"/>
        <v/>
      </c>
      <c r="D395">
        <v>2026</v>
      </c>
      <c r="E395" t="s">
        <v>7627</v>
      </c>
      <c r="F395" t="s">
        <v>440</v>
      </c>
      <c r="G395" t="s">
        <v>24</v>
      </c>
      <c r="H395" t="s">
        <v>64</v>
      </c>
      <c r="I395">
        <v>4</v>
      </c>
      <c r="J395">
        <v>2</v>
      </c>
      <c r="K395" s="29">
        <v>5.4</v>
      </c>
      <c r="L395">
        <v>19</v>
      </c>
      <c r="M395">
        <v>1</v>
      </c>
      <c r="N395">
        <v>0</v>
      </c>
      <c r="O395">
        <v>0</v>
      </c>
      <c r="P395">
        <v>0</v>
      </c>
      <c r="Q395">
        <v>26.2</v>
      </c>
      <c r="R395">
        <v>28</v>
      </c>
      <c r="S395">
        <v>19</v>
      </c>
      <c r="T395">
        <v>16</v>
      </c>
      <c r="U395">
        <v>16</v>
      </c>
      <c r="V395">
        <v>21</v>
      </c>
      <c r="W395">
        <v>10</v>
      </c>
      <c r="X395" s="2">
        <v>0.28000000000000003</v>
      </c>
    </row>
    <row r="396" spans="1:24" x14ac:dyDescent="0.25">
      <c r="A396" t="str">
        <f t="shared" si="20"/>
        <v/>
      </c>
      <c r="B396" t="str">
        <f t="shared" si="18"/>
        <v/>
      </c>
      <c r="C396" t="str">
        <f t="shared" si="19"/>
        <v/>
      </c>
      <c r="D396">
        <v>2026</v>
      </c>
      <c r="E396" t="s">
        <v>7628</v>
      </c>
      <c r="F396" t="s">
        <v>440</v>
      </c>
      <c r="G396" t="s">
        <v>47</v>
      </c>
      <c r="H396" t="s">
        <v>64</v>
      </c>
      <c r="I396">
        <v>0</v>
      </c>
      <c r="J396">
        <v>0</v>
      </c>
      <c r="K396" s="29">
        <v>5.54</v>
      </c>
      <c r="L396">
        <v>15</v>
      </c>
      <c r="M396">
        <v>1</v>
      </c>
      <c r="N396">
        <v>0</v>
      </c>
      <c r="O396">
        <v>0</v>
      </c>
      <c r="P396">
        <v>0</v>
      </c>
      <c r="Q396">
        <v>13</v>
      </c>
      <c r="R396">
        <v>11</v>
      </c>
      <c r="S396">
        <v>8</v>
      </c>
      <c r="T396">
        <v>8</v>
      </c>
      <c r="U396">
        <v>11</v>
      </c>
      <c r="V396">
        <v>11</v>
      </c>
      <c r="W396">
        <v>0</v>
      </c>
      <c r="X396" s="2">
        <v>0.22900000000000001</v>
      </c>
    </row>
    <row r="397" spans="1:24" x14ac:dyDescent="0.25">
      <c r="A397" t="str">
        <f t="shared" si="20"/>
        <v/>
      </c>
      <c r="B397" t="str">
        <f t="shared" si="18"/>
        <v/>
      </c>
      <c r="C397" t="str">
        <f t="shared" si="19"/>
        <v/>
      </c>
      <c r="D397">
        <v>2026</v>
      </c>
      <c r="E397" t="s">
        <v>7629</v>
      </c>
      <c r="F397" t="s">
        <v>440</v>
      </c>
      <c r="G397" t="s">
        <v>37</v>
      </c>
      <c r="H397" t="s">
        <v>64</v>
      </c>
      <c r="I397">
        <v>4</v>
      </c>
      <c r="J397">
        <v>2</v>
      </c>
      <c r="K397" s="29">
        <v>5.91</v>
      </c>
      <c r="L397">
        <v>14</v>
      </c>
      <c r="M397">
        <v>11</v>
      </c>
      <c r="N397">
        <v>0</v>
      </c>
      <c r="O397">
        <v>0</v>
      </c>
      <c r="P397">
        <v>1</v>
      </c>
      <c r="Q397">
        <v>45.2</v>
      </c>
      <c r="R397">
        <v>58</v>
      </c>
      <c r="S397">
        <v>35</v>
      </c>
      <c r="T397">
        <v>30</v>
      </c>
      <c r="U397">
        <v>33</v>
      </c>
      <c r="V397">
        <v>56</v>
      </c>
      <c r="W397">
        <v>4</v>
      </c>
      <c r="X397" s="2">
        <v>0.307</v>
      </c>
    </row>
    <row r="398" spans="1:24" x14ac:dyDescent="0.25">
      <c r="A398" t="str">
        <f t="shared" si="20"/>
        <v/>
      </c>
      <c r="B398" t="str">
        <f t="shared" si="18"/>
        <v/>
      </c>
      <c r="C398" t="str">
        <f t="shared" si="19"/>
        <v/>
      </c>
      <c r="D398">
        <v>2026</v>
      </c>
      <c r="E398" t="s">
        <v>7630</v>
      </c>
      <c r="F398" t="s">
        <v>440</v>
      </c>
      <c r="G398" t="s">
        <v>24</v>
      </c>
      <c r="H398" t="s">
        <v>64</v>
      </c>
      <c r="I398">
        <v>1</v>
      </c>
      <c r="J398">
        <v>2</v>
      </c>
      <c r="K398" s="29">
        <v>5.96</v>
      </c>
      <c r="L398">
        <v>15</v>
      </c>
      <c r="M398">
        <v>1</v>
      </c>
      <c r="N398">
        <v>0</v>
      </c>
      <c r="O398">
        <v>0</v>
      </c>
      <c r="P398">
        <v>0</v>
      </c>
      <c r="Q398">
        <v>25.2</v>
      </c>
      <c r="R398">
        <v>23</v>
      </c>
      <c r="S398">
        <v>18</v>
      </c>
      <c r="T398">
        <v>17</v>
      </c>
      <c r="U398">
        <v>20</v>
      </c>
      <c r="V398">
        <v>25</v>
      </c>
      <c r="W398">
        <v>5</v>
      </c>
      <c r="X398" s="2">
        <v>0.24199999999999999</v>
      </c>
    </row>
    <row r="399" spans="1:24" x14ac:dyDescent="0.25">
      <c r="A399" t="str">
        <f t="shared" si="20"/>
        <v/>
      </c>
      <c r="B399" t="str">
        <f t="shared" si="18"/>
        <v/>
      </c>
      <c r="C399" t="str">
        <f t="shared" si="19"/>
        <v/>
      </c>
      <c r="D399">
        <v>2026</v>
      </c>
      <c r="E399" t="s">
        <v>7631</v>
      </c>
      <c r="F399" t="s">
        <v>440</v>
      </c>
      <c r="G399" t="s">
        <v>24</v>
      </c>
      <c r="H399" t="s">
        <v>64</v>
      </c>
      <c r="I399">
        <v>0</v>
      </c>
      <c r="J399">
        <v>0</v>
      </c>
      <c r="K399" s="29">
        <v>6.75</v>
      </c>
      <c r="L399">
        <v>9</v>
      </c>
      <c r="M399">
        <v>0</v>
      </c>
      <c r="N399">
        <v>0</v>
      </c>
      <c r="O399">
        <v>0</v>
      </c>
      <c r="P399">
        <v>0</v>
      </c>
      <c r="Q399">
        <v>6.2</v>
      </c>
      <c r="R399">
        <v>11</v>
      </c>
      <c r="S399">
        <v>5</v>
      </c>
      <c r="T399">
        <v>5</v>
      </c>
      <c r="U399">
        <v>4</v>
      </c>
      <c r="V399">
        <v>6</v>
      </c>
      <c r="W399">
        <v>1</v>
      </c>
      <c r="X399" s="2">
        <v>0.35499999999999998</v>
      </c>
    </row>
    <row r="400" spans="1:24" x14ac:dyDescent="0.25">
      <c r="A400" t="str">
        <f t="shared" si="20"/>
        <v/>
      </c>
      <c r="B400" t="str">
        <f t="shared" si="18"/>
        <v/>
      </c>
      <c r="C400" t="str">
        <f t="shared" si="19"/>
        <v/>
      </c>
      <c r="D400">
        <v>2026</v>
      </c>
      <c r="E400" t="s">
        <v>7632</v>
      </c>
      <c r="F400" t="s">
        <v>440</v>
      </c>
      <c r="G400" t="s">
        <v>24</v>
      </c>
      <c r="H400" t="s">
        <v>64</v>
      </c>
      <c r="I400">
        <v>1</v>
      </c>
      <c r="J400">
        <v>1</v>
      </c>
      <c r="K400" s="29">
        <v>6.88</v>
      </c>
      <c r="L400">
        <v>23</v>
      </c>
      <c r="M400">
        <v>3</v>
      </c>
      <c r="N400">
        <v>0</v>
      </c>
      <c r="O400">
        <v>0</v>
      </c>
      <c r="P400">
        <v>0</v>
      </c>
      <c r="Q400">
        <v>34</v>
      </c>
      <c r="R400">
        <v>43</v>
      </c>
      <c r="S400">
        <v>32</v>
      </c>
      <c r="T400">
        <v>26</v>
      </c>
      <c r="U400">
        <v>16</v>
      </c>
      <c r="V400">
        <v>17</v>
      </c>
      <c r="W400">
        <v>5</v>
      </c>
      <c r="X400" s="2">
        <v>0.30499999999999999</v>
      </c>
    </row>
    <row r="401" spans="1:24" x14ac:dyDescent="0.25">
      <c r="A401" t="str">
        <f t="shared" si="20"/>
        <v/>
      </c>
      <c r="B401" t="str">
        <f t="shared" si="18"/>
        <v/>
      </c>
      <c r="C401" t="str">
        <f t="shared" si="19"/>
        <v/>
      </c>
      <c r="D401">
        <v>2026</v>
      </c>
      <c r="E401" t="s">
        <v>7633</v>
      </c>
      <c r="F401" t="s">
        <v>440</v>
      </c>
      <c r="G401" t="s">
        <v>47</v>
      </c>
      <c r="H401" t="s">
        <v>64</v>
      </c>
      <c r="I401">
        <v>2</v>
      </c>
      <c r="J401">
        <v>3</v>
      </c>
      <c r="K401" s="29">
        <v>6.89</v>
      </c>
      <c r="L401">
        <v>20</v>
      </c>
      <c r="M401">
        <v>1</v>
      </c>
      <c r="N401">
        <v>0</v>
      </c>
      <c r="O401">
        <v>0</v>
      </c>
      <c r="P401">
        <v>0</v>
      </c>
      <c r="Q401">
        <v>31.1</v>
      </c>
      <c r="R401">
        <v>31</v>
      </c>
      <c r="S401">
        <v>26</v>
      </c>
      <c r="T401">
        <v>24</v>
      </c>
      <c r="U401">
        <v>31</v>
      </c>
      <c r="V401">
        <v>36</v>
      </c>
      <c r="W401">
        <v>6</v>
      </c>
      <c r="X401" s="2">
        <v>0.25800000000000001</v>
      </c>
    </row>
    <row r="402" spans="1:24" x14ac:dyDescent="0.25">
      <c r="A402" t="str">
        <f t="shared" si="20"/>
        <v/>
      </c>
      <c r="B402" t="str">
        <f t="shared" si="18"/>
        <v/>
      </c>
      <c r="C402">
        <f t="shared" si="19"/>
        <v>1</v>
      </c>
      <c r="D402">
        <v>2026</v>
      </c>
      <c r="E402" t="s">
        <v>6917</v>
      </c>
      <c r="F402" t="s">
        <v>440</v>
      </c>
      <c r="G402" t="s">
        <v>24</v>
      </c>
      <c r="H402" t="s">
        <v>64</v>
      </c>
      <c r="I402">
        <v>0</v>
      </c>
      <c r="J402">
        <v>0</v>
      </c>
      <c r="K402" s="29">
        <v>9</v>
      </c>
      <c r="L402">
        <v>1</v>
      </c>
      <c r="M402">
        <v>0</v>
      </c>
      <c r="N402">
        <v>0</v>
      </c>
      <c r="O402">
        <v>0</v>
      </c>
      <c r="P402">
        <v>0</v>
      </c>
      <c r="Q402">
        <v>1</v>
      </c>
      <c r="R402">
        <v>2</v>
      </c>
      <c r="S402">
        <v>1</v>
      </c>
      <c r="T402">
        <v>1</v>
      </c>
      <c r="U402">
        <v>0</v>
      </c>
      <c r="V402">
        <v>0</v>
      </c>
      <c r="W402">
        <v>0</v>
      </c>
      <c r="X402" s="2">
        <v>0.4</v>
      </c>
    </row>
    <row r="403" spans="1:24" x14ac:dyDescent="0.25">
      <c r="A403" t="str">
        <f t="shared" si="20"/>
        <v/>
      </c>
      <c r="B403" t="str">
        <f t="shared" si="18"/>
        <v/>
      </c>
      <c r="C403" t="str">
        <f t="shared" si="19"/>
        <v/>
      </c>
      <c r="D403">
        <v>2026</v>
      </c>
      <c r="E403" t="s">
        <v>7634</v>
      </c>
      <c r="F403" t="s">
        <v>440</v>
      </c>
      <c r="G403" t="s">
        <v>47</v>
      </c>
      <c r="H403" t="s">
        <v>64</v>
      </c>
      <c r="I403">
        <v>1</v>
      </c>
      <c r="J403">
        <v>0</v>
      </c>
      <c r="K403" s="29">
        <v>10.119999999999999</v>
      </c>
      <c r="L403">
        <v>9</v>
      </c>
      <c r="M403">
        <v>0</v>
      </c>
      <c r="N403">
        <v>0</v>
      </c>
      <c r="O403">
        <v>0</v>
      </c>
      <c r="P403">
        <v>0</v>
      </c>
      <c r="Q403">
        <v>8</v>
      </c>
      <c r="R403">
        <v>8</v>
      </c>
      <c r="S403">
        <v>9</v>
      </c>
      <c r="T403">
        <v>9</v>
      </c>
      <c r="U403">
        <v>8</v>
      </c>
      <c r="V403">
        <v>9</v>
      </c>
      <c r="W403">
        <v>1</v>
      </c>
      <c r="X403" s="2">
        <v>0.25</v>
      </c>
    </row>
    <row r="404" spans="1:24" x14ac:dyDescent="0.25">
      <c r="A404" t="str">
        <f t="shared" si="20"/>
        <v/>
      </c>
      <c r="B404" t="str">
        <f t="shared" si="18"/>
        <v/>
      </c>
      <c r="C404" t="str">
        <f t="shared" si="19"/>
        <v/>
      </c>
      <c r="D404">
        <v>2026</v>
      </c>
      <c r="E404" t="s">
        <v>7635</v>
      </c>
      <c r="F404" t="s">
        <v>440</v>
      </c>
      <c r="G404" t="s">
        <v>37</v>
      </c>
      <c r="H404" t="s">
        <v>64</v>
      </c>
      <c r="I404">
        <v>2</v>
      </c>
      <c r="J404">
        <v>3</v>
      </c>
      <c r="K404" s="29">
        <v>10.29</v>
      </c>
      <c r="L404">
        <v>14</v>
      </c>
      <c r="M404">
        <v>8</v>
      </c>
      <c r="N404">
        <v>0</v>
      </c>
      <c r="O404">
        <v>0</v>
      </c>
      <c r="P404">
        <v>1</v>
      </c>
      <c r="Q404">
        <v>35</v>
      </c>
      <c r="R404">
        <v>53</v>
      </c>
      <c r="S404">
        <v>41</v>
      </c>
      <c r="T404">
        <v>40</v>
      </c>
      <c r="U404">
        <v>16</v>
      </c>
      <c r="V404">
        <v>31</v>
      </c>
      <c r="W404">
        <v>10</v>
      </c>
      <c r="X404" s="2">
        <v>0.34200000000000003</v>
      </c>
    </row>
    <row r="405" spans="1:24" x14ac:dyDescent="0.25">
      <c r="A405" t="str">
        <f t="shared" si="20"/>
        <v/>
      </c>
      <c r="B405" t="str">
        <f t="shared" si="18"/>
        <v/>
      </c>
      <c r="C405" t="str">
        <f t="shared" si="19"/>
        <v/>
      </c>
      <c r="D405">
        <v>2026</v>
      </c>
      <c r="E405" t="s">
        <v>7636</v>
      </c>
      <c r="F405" t="s">
        <v>440</v>
      </c>
      <c r="G405" t="s">
        <v>37</v>
      </c>
      <c r="H405" t="s">
        <v>64</v>
      </c>
      <c r="I405">
        <v>1</v>
      </c>
      <c r="J405">
        <v>0</v>
      </c>
      <c r="K405" s="29">
        <v>11.05</v>
      </c>
      <c r="L405">
        <v>11</v>
      </c>
      <c r="M405">
        <v>0</v>
      </c>
      <c r="N405">
        <v>0</v>
      </c>
      <c r="O405">
        <v>0</v>
      </c>
      <c r="P405">
        <v>0</v>
      </c>
      <c r="Q405">
        <v>14.2</v>
      </c>
      <c r="R405">
        <v>20</v>
      </c>
      <c r="S405">
        <v>18</v>
      </c>
      <c r="T405">
        <v>18</v>
      </c>
      <c r="U405">
        <v>14</v>
      </c>
      <c r="V405">
        <v>12</v>
      </c>
      <c r="W405">
        <v>4</v>
      </c>
      <c r="X405" s="2">
        <v>0.35099999999999998</v>
      </c>
    </row>
    <row r="406" spans="1:24" x14ac:dyDescent="0.25">
      <c r="A406" t="str">
        <f t="shared" si="20"/>
        <v/>
      </c>
      <c r="B406" t="str">
        <f t="shared" si="18"/>
        <v/>
      </c>
      <c r="C406" t="str">
        <f t="shared" si="19"/>
        <v/>
      </c>
      <c r="D406">
        <v>2026</v>
      </c>
      <c r="E406" t="s">
        <v>7637</v>
      </c>
      <c r="F406" t="s">
        <v>440</v>
      </c>
      <c r="G406" t="s">
        <v>47</v>
      </c>
      <c r="H406" t="s">
        <v>64</v>
      </c>
      <c r="I406">
        <v>0</v>
      </c>
      <c r="J406">
        <v>0</v>
      </c>
      <c r="K406" s="29">
        <v>12.86</v>
      </c>
      <c r="L406">
        <v>6</v>
      </c>
      <c r="M406">
        <v>0</v>
      </c>
      <c r="N406">
        <v>0</v>
      </c>
      <c r="O406">
        <v>0</v>
      </c>
      <c r="P406">
        <v>0</v>
      </c>
      <c r="Q406">
        <v>7</v>
      </c>
      <c r="R406">
        <v>8</v>
      </c>
      <c r="S406">
        <v>10</v>
      </c>
      <c r="T406">
        <v>10</v>
      </c>
      <c r="U406">
        <v>6</v>
      </c>
      <c r="V406">
        <v>4</v>
      </c>
      <c r="W406">
        <v>2</v>
      </c>
      <c r="X406" s="2">
        <v>0.29599999999999999</v>
      </c>
    </row>
    <row r="407" spans="1:24" x14ac:dyDescent="0.25">
      <c r="A407">
        <f t="shared" si="20"/>
        <v>1</v>
      </c>
      <c r="B407" t="str">
        <f t="shared" si="18"/>
        <v/>
      </c>
      <c r="C407" t="str">
        <f t="shared" si="19"/>
        <v/>
      </c>
      <c r="D407">
        <v>2026</v>
      </c>
      <c r="E407" t="s">
        <v>7638</v>
      </c>
      <c r="F407" t="s">
        <v>440</v>
      </c>
      <c r="G407" t="s">
        <v>29</v>
      </c>
      <c r="H407" t="s">
        <v>64</v>
      </c>
      <c r="I407">
        <v>0</v>
      </c>
      <c r="J407">
        <v>3</v>
      </c>
      <c r="K407" s="29">
        <v>13.5</v>
      </c>
      <c r="L407">
        <v>18</v>
      </c>
      <c r="M407">
        <v>2</v>
      </c>
      <c r="N407">
        <v>0</v>
      </c>
      <c r="O407">
        <v>0</v>
      </c>
      <c r="P407">
        <v>1</v>
      </c>
      <c r="Q407">
        <v>21.1</v>
      </c>
      <c r="R407">
        <v>37</v>
      </c>
      <c r="S407">
        <v>33</v>
      </c>
      <c r="T407">
        <v>32</v>
      </c>
      <c r="U407">
        <v>14</v>
      </c>
      <c r="V407">
        <v>33</v>
      </c>
      <c r="W407">
        <v>1</v>
      </c>
      <c r="X407" s="2">
        <v>0.37</v>
      </c>
    </row>
    <row r="408" spans="1:24" x14ac:dyDescent="0.25">
      <c r="A408" t="str">
        <f t="shared" si="20"/>
        <v/>
      </c>
      <c r="B408" t="str">
        <f t="shared" si="18"/>
        <v/>
      </c>
      <c r="C408" t="str">
        <f t="shared" si="19"/>
        <v/>
      </c>
      <c r="D408">
        <v>2026</v>
      </c>
      <c r="E408" t="s">
        <v>439</v>
      </c>
      <c r="F408" t="s">
        <v>440</v>
      </c>
      <c r="G408" t="s">
        <v>24</v>
      </c>
      <c r="H408" t="s">
        <v>64</v>
      </c>
      <c r="I408">
        <v>0</v>
      </c>
      <c r="J408">
        <v>0</v>
      </c>
      <c r="K408" s="29">
        <v>13.5</v>
      </c>
      <c r="L408">
        <v>1</v>
      </c>
      <c r="M408">
        <v>0</v>
      </c>
      <c r="N408">
        <v>0</v>
      </c>
      <c r="O408">
        <v>0</v>
      </c>
      <c r="P408">
        <v>0</v>
      </c>
      <c r="Q408">
        <v>0.2</v>
      </c>
      <c r="R408">
        <v>2</v>
      </c>
      <c r="S408">
        <v>2</v>
      </c>
      <c r="T408">
        <v>1</v>
      </c>
      <c r="U408">
        <v>1</v>
      </c>
      <c r="V408">
        <v>1</v>
      </c>
      <c r="W408">
        <v>1</v>
      </c>
      <c r="X408" s="2">
        <v>0.66700000000000004</v>
      </c>
    </row>
    <row r="409" spans="1:24" x14ac:dyDescent="0.25">
      <c r="A409" t="str">
        <f t="shared" si="20"/>
        <v/>
      </c>
      <c r="B409" t="str">
        <f t="shared" si="18"/>
        <v/>
      </c>
      <c r="C409" t="str">
        <f t="shared" si="19"/>
        <v/>
      </c>
      <c r="D409">
        <v>2026</v>
      </c>
      <c r="E409" t="s">
        <v>7639</v>
      </c>
      <c r="F409" t="s">
        <v>440</v>
      </c>
      <c r="G409" t="s">
        <v>24</v>
      </c>
      <c r="H409" t="s">
        <v>64</v>
      </c>
      <c r="I409">
        <v>1</v>
      </c>
      <c r="J409">
        <v>0</v>
      </c>
      <c r="K409" s="29">
        <v>14.29</v>
      </c>
      <c r="L409">
        <v>8</v>
      </c>
      <c r="M409">
        <v>2</v>
      </c>
      <c r="N409">
        <v>0</v>
      </c>
      <c r="O409">
        <v>0</v>
      </c>
      <c r="P409">
        <v>0</v>
      </c>
      <c r="Q409">
        <v>5.2</v>
      </c>
      <c r="R409">
        <v>9</v>
      </c>
      <c r="S409">
        <v>10</v>
      </c>
      <c r="T409">
        <v>9</v>
      </c>
      <c r="U409">
        <v>12</v>
      </c>
      <c r="V409">
        <v>6</v>
      </c>
      <c r="W409">
        <v>1</v>
      </c>
      <c r="X409" s="2">
        <v>0.375</v>
      </c>
    </row>
    <row r="410" spans="1:24" x14ac:dyDescent="0.25">
      <c r="A410" t="str">
        <f t="shared" si="20"/>
        <v/>
      </c>
      <c r="B410" t="str">
        <f t="shared" si="18"/>
        <v/>
      </c>
      <c r="C410">
        <f t="shared" si="19"/>
        <v>1</v>
      </c>
      <c r="D410">
        <v>2026</v>
      </c>
      <c r="E410" t="s">
        <v>7301</v>
      </c>
      <c r="F410" t="s">
        <v>458</v>
      </c>
      <c r="G410" t="s">
        <v>47</v>
      </c>
      <c r="H410" t="s">
        <v>64</v>
      </c>
      <c r="I410">
        <v>0</v>
      </c>
      <c r="J410">
        <v>0</v>
      </c>
      <c r="K410" s="29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 s="2">
        <v>0</v>
      </c>
    </row>
    <row r="411" spans="1:24" x14ac:dyDescent="0.25">
      <c r="A411" t="str">
        <f t="shared" si="20"/>
        <v/>
      </c>
      <c r="B411" t="str">
        <f t="shared" si="18"/>
        <v/>
      </c>
      <c r="C411" t="str">
        <f t="shared" si="19"/>
        <v/>
      </c>
      <c r="D411">
        <v>2026</v>
      </c>
      <c r="E411" t="s">
        <v>7640</v>
      </c>
      <c r="F411" t="s">
        <v>458</v>
      </c>
      <c r="G411" t="s">
        <v>47</v>
      </c>
      <c r="H411" t="s">
        <v>64</v>
      </c>
      <c r="I411">
        <v>1</v>
      </c>
      <c r="J411">
        <v>1</v>
      </c>
      <c r="K411" s="29">
        <v>3.9</v>
      </c>
      <c r="L411">
        <v>24</v>
      </c>
      <c r="M411">
        <v>6</v>
      </c>
      <c r="N411">
        <v>0</v>
      </c>
      <c r="O411">
        <v>0</v>
      </c>
      <c r="P411">
        <v>0</v>
      </c>
      <c r="Q411">
        <v>30</v>
      </c>
      <c r="R411">
        <v>34</v>
      </c>
      <c r="S411">
        <v>17</v>
      </c>
      <c r="T411">
        <v>13</v>
      </c>
      <c r="U411">
        <v>10</v>
      </c>
      <c r="V411">
        <v>23</v>
      </c>
      <c r="W411">
        <v>7</v>
      </c>
      <c r="X411" s="2">
        <v>0.28799999999999998</v>
      </c>
    </row>
    <row r="412" spans="1:24" x14ac:dyDescent="0.25">
      <c r="A412">
        <f t="shared" si="20"/>
        <v>1</v>
      </c>
      <c r="B412" t="str">
        <f t="shared" si="18"/>
        <v/>
      </c>
      <c r="C412" t="str">
        <f t="shared" si="19"/>
        <v/>
      </c>
      <c r="D412">
        <v>2026</v>
      </c>
      <c r="E412" t="s">
        <v>7641</v>
      </c>
      <c r="F412" t="s">
        <v>458</v>
      </c>
      <c r="G412" t="s">
        <v>29</v>
      </c>
      <c r="H412" t="s">
        <v>64</v>
      </c>
      <c r="I412">
        <v>7</v>
      </c>
      <c r="J412">
        <v>2</v>
      </c>
      <c r="K412" s="29">
        <v>3.92</v>
      </c>
      <c r="L412">
        <v>26</v>
      </c>
      <c r="M412">
        <v>0</v>
      </c>
      <c r="N412">
        <v>0</v>
      </c>
      <c r="O412">
        <v>0</v>
      </c>
      <c r="P412">
        <v>5</v>
      </c>
      <c r="Q412">
        <v>43.2</v>
      </c>
      <c r="R412">
        <v>39</v>
      </c>
      <c r="S412">
        <v>19</v>
      </c>
      <c r="T412">
        <v>19</v>
      </c>
      <c r="U412">
        <v>23</v>
      </c>
      <c r="V412">
        <v>48</v>
      </c>
      <c r="W412">
        <v>1</v>
      </c>
      <c r="X412" s="2">
        <v>0.248</v>
      </c>
    </row>
    <row r="413" spans="1:24" x14ac:dyDescent="0.25">
      <c r="A413">
        <f t="shared" si="20"/>
        <v>1</v>
      </c>
      <c r="B413" t="str">
        <f t="shared" si="18"/>
        <v/>
      </c>
      <c r="C413" t="str">
        <f t="shared" si="19"/>
        <v/>
      </c>
      <c r="D413">
        <v>2026</v>
      </c>
      <c r="E413" t="s">
        <v>7642</v>
      </c>
      <c r="F413" t="s">
        <v>458</v>
      </c>
      <c r="G413" t="s">
        <v>29</v>
      </c>
      <c r="H413" t="s">
        <v>64</v>
      </c>
      <c r="I413">
        <v>2</v>
      </c>
      <c r="J413">
        <v>1</v>
      </c>
      <c r="K413" s="29">
        <v>4.05</v>
      </c>
      <c r="L413">
        <v>22</v>
      </c>
      <c r="M413">
        <v>7</v>
      </c>
      <c r="N413">
        <v>0</v>
      </c>
      <c r="O413">
        <v>0</v>
      </c>
      <c r="P413">
        <v>1</v>
      </c>
      <c r="Q413">
        <v>40</v>
      </c>
      <c r="R413">
        <v>39</v>
      </c>
      <c r="S413">
        <v>27</v>
      </c>
      <c r="T413">
        <v>18</v>
      </c>
      <c r="U413">
        <v>20</v>
      </c>
      <c r="V413">
        <v>34</v>
      </c>
      <c r="W413">
        <v>3</v>
      </c>
      <c r="X413" s="2">
        <v>0.247</v>
      </c>
    </row>
    <row r="414" spans="1:24" x14ac:dyDescent="0.25">
      <c r="A414">
        <f t="shared" si="20"/>
        <v>1</v>
      </c>
      <c r="B414" t="str">
        <f t="shared" si="18"/>
        <v/>
      </c>
      <c r="C414" t="str">
        <f t="shared" si="19"/>
        <v/>
      </c>
      <c r="D414">
        <v>2026</v>
      </c>
      <c r="E414" t="s">
        <v>7643</v>
      </c>
      <c r="F414" t="s">
        <v>458</v>
      </c>
      <c r="G414" t="s">
        <v>29</v>
      </c>
      <c r="H414" t="s">
        <v>64</v>
      </c>
      <c r="I414">
        <v>1</v>
      </c>
      <c r="J414">
        <v>3</v>
      </c>
      <c r="K414" s="29">
        <v>5.12</v>
      </c>
      <c r="L414">
        <v>28</v>
      </c>
      <c r="M414">
        <v>0</v>
      </c>
      <c r="N414">
        <v>0</v>
      </c>
      <c r="O414">
        <v>0</v>
      </c>
      <c r="P414">
        <v>1</v>
      </c>
      <c r="Q414">
        <v>31.2</v>
      </c>
      <c r="R414">
        <v>37</v>
      </c>
      <c r="S414">
        <v>24</v>
      </c>
      <c r="T414">
        <v>18</v>
      </c>
      <c r="U414">
        <v>19</v>
      </c>
      <c r="V414">
        <v>19</v>
      </c>
      <c r="W414">
        <v>3</v>
      </c>
      <c r="X414" s="2">
        <v>0.28499999999999998</v>
      </c>
    </row>
    <row r="415" spans="1:24" x14ac:dyDescent="0.25">
      <c r="A415" t="str">
        <f t="shared" si="20"/>
        <v/>
      </c>
      <c r="B415" t="str">
        <f t="shared" si="18"/>
        <v/>
      </c>
      <c r="C415" t="str">
        <f t="shared" si="19"/>
        <v/>
      </c>
      <c r="D415">
        <v>2026</v>
      </c>
      <c r="E415" t="s">
        <v>7644</v>
      </c>
      <c r="F415" t="s">
        <v>458</v>
      </c>
      <c r="G415" t="s">
        <v>24</v>
      </c>
      <c r="H415" t="s">
        <v>64</v>
      </c>
      <c r="I415">
        <v>2</v>
      </c>
      <c r="J415">
        <v>0</v>
      </c>
      <c r="K415" s="29">
        <v>5.4</v>
      </c>
      <c r="L415">
        <v>13</v>
      </c>
      <c r="M415">
        <v>0</v>
      </c>
      <c r="N415">
        <v>0</v>
      </c>
      <c r="O415">
        <v>0</v>
      </c>
      <c r="P415">
        <v>0</v>
      </c>
      <c r="Q415">
        <v>11.2</v>
      </c>
      <c r="R415">
        <v>12</v>
      </c>
      <c r="S415">
        <v>7</v>
      </c>
      <c r="T415">
        <v>7</v>
      </c>
      <c r="U415">
        <v>7</v>
      </c>
      <c r="V415">
        <v>8</v>
      </c>
      <c r="W415">
        <v>3</v>
      </c>
      <c r="X415" s="2">
        <v>0.27300000000000002</v>
      </c>
    </row>
    <row r="416" spans="1:24" x14ac:dyDescent="0.25">
      <c r="A416" t="str">
        <f t="shared" si="20"/>
        <v/>
      </c>
      <c r="B416">
        <f t="shared" si="18"/>
        <v>1</v>
      </c>
      <c r="C416" t="str">
        <f t="shared" si="19"/>
        <v/>
      </c>
      <c r="D416">
        <v>2026</v>
      </c>
      <c r="E416" t="s">
        <v>6342</v>
      </c>
      <c r="F416" t="s">
        <v>458</v>
      </c>
      <c r="G416" t="s">
        <v>37</v>
      </c>
      <c r="H416" t="s">
        <v>64</v>
      </c>
      <c r="I416">
        <v>1</v>
      </c>
      <c r="J416">
        <v>3</v>
      </c>
      <c r="K416" s="29">
        <v>5.82</v>
      </c>
      <c r="L416">
        <v>7</v>
      </c>
      <c r="M416">
        <v>6</v>
      </c>
      <c r="N416">
        <v>0</v>
      </c>
      <c r="O416">
        <v>0</v>
      </c>
      <c r="P416">
        <v>0</v>
      </c>
      <c r="Q416">
        <v>21.2</v>
      </c>
      <c r="R416">
        <v>22</v>
      </c>
      <c r="S416">
        <v>17</v>
      </c>
      <c r="T416">
        <v>14</v>
      </c>
      <c r="U416">
        <v>21</v>
      </c>
      <c r="V416">
        <v>25</v>
      </c>
      <c r="W416">
        <v>0</v>
      </c>
      <c r="X416" s="2">
        <v>0.25900000000000001</v>
      </c>
    </row>
    <row r="417" spans="1:24" x14ac:dyDescent="0.25">
      <c r="A417" t="str">
        <f t="shared" si="20"/>
        <v/>
      </c>
      <c r="B417" t="str">
        <f t="shared" si="18"/>
        <v/>
      </c>
      <c r="C417" t="str">
        <f t="shared" si="19"/>
        <v/>
      </c>
      <c r="D417">
        <v>2026</v>
      </c>
      <c r="E417" t="s">
        <v>7645</v>
      </c>
      <c r="F417" t="s">
        <v>458</v>
      </c>
      <c r="G417" t="s">
        <v>24</v>
      </c>
      <c r="H417" t="s">
        <v>64</v>
      </c>
      <c r="I417">
        <v>4</v>
      </c>
      <c r="J417">
        <v>2</v>
      </c>
      <c r="K417" s="29">
        <v>5.82</v>
      </c>
      <c r="L417">
        <v>27</v>
      </c>
      <c r="M417">
        <v>1</v>
      </c>
      <c r="N417">
        <v>0</v>
      </c>
      <c r="O417">
        <v>0</v>
      </c>
      <c r="P417">
        <v>1</v>
      </c>
      <c r="Q417">
        <v>38.200000000000003</v>
      </c>
      <c r="R417">
        <v>41</v>
      </c>
      <c r="S417">
        <v>27</v>
      </c>
      <c r="T417">
        <v>25</v>
      </c>
      <c r="U417">
        <v>19</v>
      </c>
      <c r="V417">
        <v>51</v>
      </c>
      <c r="W417">
        <v>0</v>
      </c>
      <c r="X417" s="2">
        <v>0.26500000000000001</v>
      </c>
    </row>
    <row r="418" spans="1:24" x14ac:dyDescent="0.25">
      <c r="A418" t="str">
        <f t="shared" si="20"/>
        <v/>
      </c>
      <c r="B418" t="str">
        <f t="shared" si="18"/>
        <v/>
      </c>
      <c r="C418" t="str">
        <f t="shared" si="19"/>
        <v/>
      </c>
      <c r="D418">
        <v>2026</v>
      </c>
      <c r="E418" t="s">
        <v>7646</v>
      </c>
      <c r="F418" t="s">
        <v>458</v>
      </c>
      <c r="G418" t="s">
        <v>47</v>
      </c>
      <c r="H418" t="s">
        <v>64</v>
      </c>
      <c r="I418">
        <v>1</v>
      </c>
      <c r="J418">
        <v>2</v>
      </c>
      <c r="K418" s="29">
        <v>6.14</v>
      </c>
      <c r="L418">
        <v>27</v>
      </c>
      <c r="M418">
        <v>0</v>
      </c>
      <c r="N418">
        <v>0</v>
      </c>
      <c r="O418">
        <v>0</v>
      </c>
      <c r="P418">
        <v>1</v>
      </c>
      <c r="Q418">
        <v>29.1</v>
      </c>
      <c r="R418">
        <v>26</v>
      </c>
      <c r="S418">
        <v>22</v>
      </c>
      <c r="T418">
        <v>20</v>
      </c>
      <c r="U418">
        <v>23</v>
      </c>
      <c r="V418">
        <v>38</v>
      </c>
      <c r="W418">
        <v>5</v>
      </c>
      <c r="X418" s="2">
        <v>0.23599999999999999</v>
      </c>
    </row>
    <row r="419" spans="1:24" x14ac:dyDescent="0.25">
      <c r="A419" t="str">
        <f t="shared" si="20"/>
        <v/>
      </c>
      <c r="B419" t="str">
        <f t="shared" si="18"/>
        <v/>
      </c>
      <c r="C419" t="str">
        <f t="shared" si="19"/>
        <v/>
      </c>
      <c r="D419">
        <v>2026</v>
      </c>
      <c r="E419" t="s">
        <v>7647</v>
      </c>
      <c r="F419" t="s">
        <v>458</v>
      </c>
      <c r="G419" t="s">
        <v>47</v>
      </c>
      <c r="H419" t="s">
        <v>64</v>
      </c>
      <c r="I419">
        <v>3</v>
      </c>
      <c r="J419">
        <v>1</v>
      </c>
      <c r="K419" s="29">
        <v>6.37</v>
      </c>
      <c r="L419">
        <v>24</v>
      </c>
      <c r="M419">
        <v>0</v>
      </c>
      <c r="N419">
        <v>0</v>
      </c>
      <c r="O419">
        <v>0</v>
      </c>
      <c r="P419">
        <v>0</v>
      </c>
      <c r="Q419">
        <v>29.2</v>
      </c>
      <c r="R419">
        <v>31</v>
      </c>
      <c r="S419">
        <v>21</v>
      </c>
      <c r="T419">
        <v>21</v>
      </c>
      <c r="U419">
        <v>10</v>
      </c>
      <c r="V419">
        <v>19</v>
      </c>
      <c r="W419">
        <v>0</v>
      </c>
      <c r="X419" s="2">
        <v>0.26500000000000001</v>
      </c>
    </row>
    <row r="420" spans="1:24" x14ac:dyDescent="0.25">
      <c r="A420" t="str">
        <f t="shared" si="20"/>
        <v/>
      </c>
      <c r="B420" t="str">
        <f t="shared" si="18"/>
        <v/>
      </c>
      <c r="C420" t="str">
        <f t="shared" si="19"/>
        <v/>
      </c>
      <c r="D420">
        <v>2026</v>
      </c>
      <c r="E420" t="s">
        <v>7648</v>
      </c>
      <c r="F420" t="s">
        <v>458</v>
      </c>
      <c r="G420" t="s">
        <v>24</v>
      </c>
      <c r="H420" t="s">
        <v>64</v>
      </c>
      <c r="I420">
        <v>1</v>
      </c>
      <c r="J420">
        <v>2</v>
      </c>
      <c r="K420" s="29">
        <v>6.46</v>
      </c>
      <c r="L420">
        <v>15</v>
      </c>
      <c r="M420">
        <v>5</v>
      </c>
      <c r="N420">
        <v>0</v>
      </c>
      <c r="O420">
        <v>0</v>
      </c>
      <c r="P420">
        <v>0</v>
      </c>
      <c r="Q420">
        <v>39</v>
      </c>
      <c r="R420">
        <v>55</v>
      </c>
      <c r="S420">
        <v>35</v>
      </c>
      <c r="T420">
        <v>28</v>
      </c>
      <c r="U420">
        <v>23</v>
      </c>
      <c r="V420">
        <v>38</v>
      </c>
      <c r="W420">
        <v>6</v>
      </c>
      <c r="X420" s="2">
        <v>0.32200000000000001</v>
      </c>
    </row>
    <row r="421" spans="1:24" x14ac:dyDescent="0.25">
      <c r="A421">
        <f t="shared" si="20"/>
        <v>1</v>
      </c>
      <c r="B421" t="str">
        <f t="shared" si="18"/>
        <v/>
      </c>
      <c r="C421" t="str">
        <f t="shared" si="19"/>
        <v/>
      </c>
      <c r="D421">
        <v>2026</v>
      </c>
      <c r="E421" t="s">
        <v>7649</v>
      </c>
      <c r="F421" t="s">
        <v>458</v>
      </c>
      <c r="G421" t="s">
        <v>29</v>
      </c>
      <c r="H421" t="s">
        <v>64</v>
      </c>
      <c r="I421">
        <v>1</v>
      </c>
      <c r="J421">
        <v>3</v>
      </c>
      <c r="K421" s="29">
        <v>6.83</v>
      </c>
      <c r="L421">
        <v>16</v>
      </c>
      <c r="M421">
        <v>12</v>
      </c>
      <c r="N421">
        <v>0</v>
      </c>
      <c r="O421">
        <v>0</v>
      </c>
      <c r="P421">
        <v>0</v>
      </c>
      <c r="Q421">
        <v>54</v>
      </c>
      <c r="R421">
        <v>70</v>
      </c>
      <c r="S421">
        <v>47</v>
      </c>
      <c r="T421">
        <v>41</v>
      </c>
      <c r="U421">
        <v>26</v>
      </c>
      <c r="V421">
        <v>46</v>
      </c>
      <c r="W421">
        <v>5</v>
      </c>
      <c r="X421" s="2">
        <v>0.30399999999999999</v>
      </c>
    </row>
    <row r="422" spans="1:24" x14ac:dyDescent="0.25">
      <c r="A422" t="str">
        <f t="shared" si="20"/>
        <v/>
      </c>
      <c r="B422" t="str">
        <f t="shared" si="18"/>
        <v/>
      </c>
      <c r="C422" t="str">
        <f t="shared" si="19"/>
        <v/>
      </c>
      <c r="D422">
        <v>2026</v>
      </c>
      <c r="E422" t="s">
        <v>473</v>
      </c>
      <c r="F422" t="s">
        <v>458</v>
      </c>
      <c r="G422" t="s">
        <v>47</v>
      </c>
      <c r="H422" t="s">
        <v>64</v>
      </c>
      <c r="I422">
        <v>3</v>
      </c>
      <c r="J422">
        <v>2</v>
      </c>
      <c r="K422" s="29">
        <v>7.39</v>
      </c>
      <c r="L422">
        <v>16</v>
      </c>
      <c r="M422">
        <v>6</v>
      </c>
      <c r="N422">
        <v>0</v>
      </c>
      <c r="O422">
        <v>0</v>
      </c>
      <c r="P422">
        <v>0</v>
      </c>
      <c r="Q422">
        <v>31.2</v>
      </c>
      <c r="R422">
        <v>39</v>
      </c>
      <c r="S422">
        <v>29</v>
      </c>
      <c r="T422">
        <v>26</v>
      </c>
      <c r="U422">
        <v>26</v>
      </c>
      <c r="V422">
        <v>32</v>
      </c>
      <c r="W422">
        <v>4</v>
      </c>
      <c r="X422" s="2">
        <v>0.29799999999999999</v>
      </c>
    </row>
    <row r="423" spans="1:24" x14ac:dyDescent="0.25">
      <c r="A423" t="str">
        <f t="shared" si="20"/>
        <v/>
      </c>
      <c r="B423" t="str">
        <f t="shared" si="18"/>
        <v/>
      </c>
      <c r="C423" t="str">
        <f t="shared" si="19"/>
        <v/>
      </c>
      <c r="D423">
        <v>2026</v>
      </c>
      <c r="E423" t="s">
        <v>7650</v>
      </c>
      <c r="F423" t="s">
        <v>458</v>
      </c>
      <c r="G423" t="s">
        <v>37</v>
      </c>
      <c r="H423" t="s">
        <v>64</v>
      </c>
      <c r="I423">
        <v>0</v>
      </c>
      <c r="J423">
        <v>0</v>
      </c>
      <c r="K423" s="29">
        <v>7.79</v>
      </c>
      <c r="L423">
        <v>16</v>
      </c>
      <c r="M423">
        <v>1</v>
      </c>
      <c r="N423">
        <v>0</v>
      </c>
      <c r="O423">
        <v>0</v>
      </c>
      <c r="P423">
        <v>0</v>
      </c>
      <c r="Q423">
        <v>17.100000000000001</v>
      </c>
      <c r="R423">
        <v>21</v>
      </c>
      <c r="S423">
        <v>15</v>
      </c>
      <c r="T423">
        <v>15</v>
      </c>
      <c r="U423">
        <v>12</v>
      </c>
      <c r="V423">
        <v>11</v>
      </c>
      <c r="W423">
        <v>8</v>
      </c>
      <c r="X423" s="2">
        <v>0.309</v>
      </c>
    </row>
    <row r="424" spans="1:24" x14ac:dyDescent="0.25">
      <c r="A424" t="str">
        <f t="shared" si="20"/>
        <v/>
      </c>
      <c r="B424" t="str">
        <f t="shared" si="18"/>
        <v/>
      </c>
      <c r="C424" t="str">
        <f t="shared" si="19"/>
        <v/>
      </c>
      <c r="D424">
        <v>2026</v>
      </c>
      <c r="E424" t="s">
        <v>476</v>
      </c>
      <c r="F424" t="s">
        <v>458</v>
      </c>
      <c r="G424" t="s">
        <v>47</v>
      </c>
      <c r="H424" t="s">
        <v>64</v>
      </c>
      <c r="I424">
        <v>0</v>
      </c>
      <c r="J424">
        <v>1</v>
      </c>
      <c r="K424" s="29">
        <v>7.85</v>
      </c>
      <c r="L424">
        <v>12</v>
      </c>
      <c r="M424">
        <v>6</v>
      </c>
      <c r="N424">
        <v>0</v>
      </c>
      <c r="O424">
        <v>0</v>
      </c>
      <c r="P424">
        <v>0</v>
      </c>
      <c r="Q424">
        <v>18.100000000000001</v>
      </c>
      <c r="R424">
        <v>32</v>
      </c>
      <c r="S424">
        <v>17</v>
      </c>
      <c r="T424">
        <v>16</v>
      </c>
      <c r="U424">
        <v>9</v>
      </c>
      <c r="V424">
        <v>18</v>
      </c>
      <c r="W424">
        <v>0</v>
      </c>
      <c r="X424" s="2">
        <v>0.38600000000000001</v>
      </c>
    </row>
    <row r="425" spans="1:24" x14ac:dyDescent="0.25">
      <c r="A425">
        <f t="shared" si="20"/>
        <v>1</v>
      </c>
      <c r="B425" t="str">
        <f t="shared" si="18"/>
        <v/>
      </c>
      <c r="C425">
        <f t="shared" si="19"/>
        <v>1</v>
      </c>
      <c r="D425">
        <v>2026</v>
      </c>
      <c r="E425" t="s">
        <v>5862</v>
      </c>
      <c r="F425" t="s">
        <v>458</v>
      </c>
      <c r="G425" t="s">
        <v>29</v>
      </c>
      <c r="H425" t="s">
        <v>64</v>
      </c>
      <c r="I425">
        <v>1</v>
      </c>
      <c r="J425">
        <v>3</v>
      </c>
      <c r="K425" s="29">
        <v>8.9</v>
      </c>
      <c r="L425">
        <v>19</v>
      </c>
      <c r="M425">
        <v>4</v>
      </c>
      <c r="N425">
        <v>0</v>
      </c>
      <c r="O425">
        <v>0</v>
      </c>
      <c r="P425">
        <v>0</v>
      </c>
      <c r="Q425">
        <v>31.1</v>
      </c>
      <c r="R425">
        <v>39</v>
      </c>
      <c r="S425">
        <v>31</v>
      </c>
      <c r="T425">
        <v>31</v>
      </c>
      <c r="U425">
        <v>15</v>
      </c>
      <c r="V425">
        <v>37</v>
      </c>
      <c r="W425">
        <v>2</v>
      </c>
      <c r="X425" s="2">
        <v>0.29499999999999998</v>
      </c>
    </row>
    <row r="426" spans="1:24" x14ac:dyDescent="0.25">
      <c r="A426" t="str">
        <f t="shared" si="20"/>
        <v/>
      </c>
      <c r="B426" t="str">
        <f t="shared" si="18"/>
        <v/>
      </c>
      <c r="C426" t="str">
        <f t="shared" si="19"/>
        <v/>
      </c>
      <c r="D426">
        <v>2026</v>
      </c>
      <c r="E426" t="s">
        <v>7651</v>
      </c>
      <c r="F426" t="s">
        <v>458</v>
      </c>
      <c r="G426" t="s">
        <v>24</v>
      </c>
      <c r="H426" t="s">
        <v>64</v>
      </c>
      <c r="I426">
        <v>0</v>
      </c>
      <c r="J426">
        <v>0</v>
      </c>
      <c r="K426" s="29">
        <v>10.8</v>
      </c>
      <c r="L426">
        <v>2</v>
      </c>
      <c r="M426">
        <v>0</v>
      </c>
      <c r="N426">
        <v>0</v>
      </c>
      <c r="O426">
        <v>0</v>
      </c>
      <c r="P426">
        <v>0</v>
      </c>
      <c r="Q426">
        <v>1.2</v>
      </c>
      <c r="R426">
        <v>1</v>
      </c>
      <c r="S426">
        <v>2</v>
      </c>
      <c r="T426">
        <v>2</v>
      </c>
      <c r="U426">
        <v>1</v>
      </c>
      <c r="V426">
        <v>2</v>
      </c>
      <c r="W426">
        <v>1</v>
      </c>
      <c r="X426" s="2">
        <v>0.2</v>
      </c>
    </row>
    <row r="427" spans="1:24" x14ac:dyDescent="0.25">
      <c r="A427" t="str">
        <f t="shared" si="20"/>
        <v/>
      </c>
      <c r="B427" t="str">
        <f t="shared" si="18"/>
        <v/>
      </c>
      <c r="C427" t="str">
        <f t="shared" si="19"/>
        <v/>
      </c>
      <c r="D427">
        <v>2026</v>
      </c>
      <c r="E427" t="s">
        <v>7652</v>
      </c>
      <c r="F427" t="s">
        <v>458</v>
      </c>
      <c r="G427" t="s">
        <v>24</v>
      </c>
      <c r="H427" t="s">
        <v>64</v>
      </c>
      <c r="I427">
        <v>0</v>
      </c>
      <c r="J427">
        <v>0</v>
      </c>
      <c r="K427" s="29">
        <v>13.5</v>
      </c>
      <c r="L427">
        <v>7</v>
      </c>
      <c r="M427">
        <v>0</v>
      </c>
      <c r="N427">
        <v>0</v>
      </c>
      <c r="O427">
        <v>0</v>
      </c>
      <c r="P427">
        <v>0</v>
      </c>
      <c r="Q427">
        <v>6.2</v>
      </c>
      <c r="R427">
        <v>8</v>
      </c>
      <c r="S427">
        <v>10</v>
      </c>
      <c r="T427">
        <v>10</v>
      </c>
      <c r="U427">
        <v>11</v>
      </c>
      <c r="V427">
        <v>8</v>
      </c>
      <c r="W427">
        <v>1</v>
      </c>
      <c r="X427" s="2">
        <v>0.308</v>
      </c>
    </row>
    <row r="428" spans="1:24" x14ac:dyDescent="0.25">
      <c r="A428" t="str">
        <f t="shared" si="20"/>
        <v/>
      </c>
      <c r="B428" t="str">
        <f t="shared" si="18"/>
        <v/>
      </c>
      <c r="C428" t="str">
        <f t="shared" si="19"/>
        <v/>
      </c>
      <c r="D428">
        <v>2026</v>
      </c>
      <c r="E428" t="s">
        <v>7653</v>
      </c>
      <c r="F428" t="s">
        <v>478</v>
      </c>
      <c r="G428" t="s">
        <v>24</v>
      </c>
      <c r="H428" t="s">
        <v>64</v>
      </c>
      <c r="I428">
        <v>6</v>
      </c>
      <c r="J428">
        <v>3</v>
      </c>
      <c r="K428" s="29">
        <v>2.87</v>
      </c>
      <c r="L428">
        <v>14</v>
      </c>
      <c r="M428">
        <v>14</v>
      </c>
      <c r="N428">
        <v>0</v>
      </c>
      <c r="O428">
        <v>0</v>
      </c>
      <c r="P428">
        <v>0</v>
      </c>
      <c r="Q428">
        <v>84.2</v>
      </c>
      <c r="R428">
        <v>72</v>
      </c>
      <c r="S428">
        <v>33</v>
      </c>
      <c r="T428">
        <v>27</v>
      </c>
      <c r="U428">
        <v>21</v>
      </c>
      <c r="V428">
        <v>94</v>
      </c>
      <c r="W428">
        <v>7</v>
      </c>
      <c r="X428" s="2">
        <v>0.22900000000000001</v>
      </c>
    </row>
    <row r="429" spans="1:24" x14ac:dyDescent="0.25">
      <c r="A429" t="str">
        <f t="shared" si="20"/>
        <v/>
      </c>
      <c r="B429" t="str">
        <f t="shared" si="18"/>
        <v/>
      </c>
      <c r="C429" t="str">
        <f t="shared" si="19"/>
        <v/>
      </c>
      <c r="D429">
        <v>2026</v>
      </c>
      <c r="E429" t="s">
        <v>7654</v>
      </c>
      <c r="F429" t="s">
        <v>478</v>
      </c>
      <c r="G429" t="s">
        <v>37</v>
      </c>
      <c r="H429" t="s">
        <v>64</v>
      </c>
      <c r="I429">
        <v>5</v>
      </c>
      <c r="J429">
        <v>5</v>
      </c>
      <c r="K429" s="29">
        <v>3.76</v>
      </c>
      <c r="L429">
        <v>14</v>
      </c>
      <c r="M429">
        <v>14</v>
      </c>
      <c r="N429">
        <v>1</v>
      </c>
      <c r="O429">
        <v>0</v>
      </c>
      <c r="P429">
        <v>0</v>
      </c>
      <c r="Q429">
        <v>81.099999999999994</v>
      </c>
      <c r="R429">
        <v>70</v>
      </c>
      <c r="S429">
        <v>43</v>
      </c>
      <c r="T429">
        <v>34</v>
      </c>
      <c r="U429">
        <v>23</v>
      </c>
      <c r="V429">
        <v>72</v>
      </c>
      <c r="W429">
        <v>6</v>
      </c>
      <c r="X429" s="2">
        <v>0.23300000000000001</v>
      </c>
    </row>
    <row r="430" spans="1:24" x14ac:dyDescent="0.25">
      <c r="A430" t="str">
        <f t="shared" si="20"/>
        <v/>
      </c>
      <c r="B430" t="str">
        <f t="shared" si="18"/>
        <v/>
      </c>
      <c r="C430" t="str">
        <f t="shared" si="19"/>
        <v/>
      </c>
      <c r="D430">
        <v>2026</v>
      </c>
      <c r="E430" t="s">
        <v>7655</v>
      </c>
      <c r="F430" t="s">
        <v>478</v>
      </c>
      <c r="G430" t="s">
        <v>47</v>
      </c>
      <c r="H430" t="s">
        <v>64</v>
      </c>
      <c r="I430">
        <v>2</v>
      </c>
      <c r="J430">
        <v>1</v>
      </c>
      <c r="K430" s="29">
        <v>2.64</v>
      </c>
      <c r="L430">
        <v>16</v>
      </c>
      <c r="M430">
        <v>5</v>
      </c>
      <c r="N430">
        <v>0</v>
      </c>
      <c r="O430">
        <v>0</v>
      </c>
      <c r="P430">
        <v>1</v>
      </c>
      <c r="Q430">
        <v>30.2</v>
      </c>
      <c r="R430">
        <v>27</v>
      </c>
      <c r="S430">
        <v>14</v>
      </c>
      <c r="T430">
        <v>9</v>
      </c>
      <c r="U430">
        <v>7</v>
      </c>
      <c r="V430">
        <v>22</v>
      </c>
      <c r="W430">
        <v>3</v>
      </c>
      <c r="X430" s="2">
        <v>0.23699999999999999</v>
      </c>
    </row>
    <row r="431" spans="1:24" x14ac:dyDescent="0.25">
      <c r="A431" t="str">
        <f t="shared" si="20"/>
        <v/>
      </c>
      <c r="B431" t="str">
        <f t="shared" si="18"/>
        <v/>
      </c>
      <c r="C431" t="str">
        <f t="shared" si="19"/>
        <v/>
      </c>
      <c r="D431">
        <v>2026</v>
      </c>
      <c r="E431" t="s">
        <v>7656</v>
      </c>
      <c r="F431" t="s">
        <v>478</v>
      </c>
      <c r="G431" t="s">
        <v>47</v>
      </c>
      <c r="H431" t="s">
        <v>64</v>
      </c>
      <c r="I431">
        <v>2</v>
      </c>
      <c r="J431">
        <v>3</v>
      </c>
      <c r="K431" s="29">
        <v>3.69</v>
      </c>
      <c r="L431">
        <v>15</v>
      </c>
      <c r="M431">
        <v>6</v>
      </c>
      <c r="N431">
        <v>0</v>
      </c>
      <c r="O431">
        <v>0</v>
      </c>
      <c r="P431">
        <v>2</v>
      </c>
      <c r="Q431">
        <v>46.1</v>
      </c>
      <c r="R431">
        <v>35</v>
      </c>
      <c r="S431">
        <v>27</v>
      </c>
      <c r="T431">
        <v>19</v>
      </c>
      <c r="U431">
        <v>27</v>
      </c>
      <c r="V431">
        <v>49</v>
      </c>
      <c r="W431">
        <v>7</v>
      </c>
      <c r="X431" s="2">
        <v>0.21199999999999999</v>
      </c>
    </row>
    <row r="432" spans="1:24" x14ac:dyDescent="0.25">
      <c r="A432">
        <f t="shared" si="20"/>
        <v>1</v>
      </c>
      <c r="B432" t="str">
        <f t="shared" si="18"/>
        <v/>
      </c>
      <c r="C432">
        <f t="shared" si="19"/>
        <v>1</v>
      </c>
      <c r="D432">
        <v>2026</v>
      </c>
      <c r="E432" t="s">
        <v>6669</v>
      </c>
      <c r="F432" t="s">
        <v>478</v>
      </c>
      <c r="G432" t="s">
        <v>29</v>
      </c>
      <c r="H432" t="s">
        <v>64</v>
      </c>
      <c r="I432">
        <v>4</v>
      </c>
      <c r="J432">
        <v>3</v>
      </c>
      <c r="K432" s="29">
        <v>3.82</v>
      </c>
      <c r="L432">
        <v>27</v>
      </c>
      <c r="M432">
        <v>0</v>
      </c>
      <c r="N432">
        <v>0</v>
      </c>
      <c r="O432">
        <v>0</v>
      </c>
      <c r="P432">
        <v>4</v>
      </c>
      <c r="Q432">
        <v>35.1</v>
      </c>
      <c r="R432">
        <v>30</v>
      </c>
      <c r="S432">
        <v>17</v>
      </c>
      <c r="T432">
        <v>15</v>
      </c>
      <c r="U432">
        <v>12</v>
      </c>
      <c r="V432">
        <v>44</v>
      </c>
      <c r="W432">
        <v>2</v>
      </c>
      <c r="X432" s="2">
        <v>0.22900000000000001</v>
      </c>
    </row>
    <row r="433" spans="1:24" x14ac:dyDescent="0.25">
      <c r="A433" t="str">
        <f t="shared" si="20"/>
        <v/>
      </c>
      <c r="B433" t="str">
        <f t="shared" si="18"/>
        <v/>
      </c>
      <c r="C433" t="str">
        <f t="shared" si="19"/>
        <v/>
      </c>
      <c r="D433">
        <v>2026</v>
      </c>
      <c r="E433" t="s">
        <v>7657</v>
      </c>
      <c r="F433" t="s">
        <v>478</v>
      </c>
      <c r="G433" t="s">
        <v>47</v>
      </c>
      <c r="H433" t="s">
        <v>64</v>
      </c>
      <c r="I433">
        <v>1</v>
      </c>
      <c r="J433">
        <v>0</v>
      </c>
      <c r="K433" s="29">
        <v>4.08</v>
      </c>
      <c r="L433">
        <v>8</v>
      </c>
      <c r="M433">
        <v>2</v>
      </c>
      <c r="N433">
        <v>0</v>
      </c>
      <c r="O433">
        <v>0</v>
      </c>
      <c r="P433">
        <v>0</v>
      </c>
      <c r="Q433">
        <v>17.2</v>
      </c>
      <c r="R433">
        <v>12</v>
      </c>
      <c r="S433">
        <v>11</v>
      </c>
      <c r="T433">
        <v>8</v>
      </c>
      <c r="U433">
        <v>13</v>
      </c>
      <c r="V433">
        <v>18</v>
      </c>
      <c r="W433">
        <v>2</v>
      </c>
      <c r="X433" s="2">
        <v>0.19</v>
      </c>
    </row>
    <row r="434" spans="1:24" x14ac:dyDescent="0.25">
      <c r="A434" t="str">
        <f t="shared" si="20"/>
        <v/>
      </c>
      <c r="B434" t="str">
        <f t="shared" si="18"/>
        <v/>
      </c>
      <c r="C434" t="str">
        <f t="shared" si="19"/>
        <v/>
      </c>
      <c r="D434">
        <v>2026</v>
      </c>
      <c r="E434" t="s">
        <v>7658</v>
      </c>
      <c r="F434" t="s">
        <v>478</v>
      </c>
      <c r="G434" t="s">
        <v>47</v>
      </c>
      <c r="H434" t="s">
        <v>64</v>
      </c>
      <c r="I434">
        <v>0</v>
      </c>
      <c r="J434">
        <v>2</v>
      </c>
      <c r="K434" s="29">
        <v>4.1500000000000004</v>
      </c>
      <c r="L434">
        <v>20</v>
      </c>
      <c r="M434">
        <v>0</v>
      </c>
      <c r="N434">
        <v>0</v>
      </c>
      <c r="O434">
        <v>0</v>
      </c>
      <c r="P434">
        <v>2</v>
      </c>
      <c r="Q434">
        <v>21.2</v>
      </c>
      <c r="R434">
        <v>25</v>
      </c>
      <c r="S434">
        <v>12</v>
      </c>
      <c r="T434">
        <v>10</v>
      </c>
      <c r="U434">
        <v>10</v>
      </c>
      <c r="V434">
        <v>19</v>
      </c>
      <c r="W434">
        <v>2</v>
      </c>
      <c r="X434" s="2">
        <v>0.29799999999999999</v>
      </c>
    </row>
    <row r="435" spans="1:24" x14ac:dyDescent="0.25">
      <c r="A435">
        <f t="shared" si="20"/>
        <v>1</v>
      </c>
      <c r="B435" t="str">
        <f t="shared" si="18"/>
        <v/>
      </c>
      <c r="C435" t="str">
        <f t="shared" si="19"/>
        <v/>
      </c>
      <c r="D435">
        <v>2026</v>
      </c>
      <c r="E435" t="s">
        <v>7659</v>
      </c>
      <c r="F435" t="s">
        <v>478</v>
      </c>
      <c r="G435" t="s">
        <v>29</v>
      </c>
      <c r="H435" t="s">
        <v>64</v>
      </c>
      <c r="I435">
        <v>1</v>
      </c>
      <c r="J435">
        <v>0</v>
      </c>
      <c r="K435" s="29">
        <v>4.26</v>
      </c>
      <c r="L435">
        <v>20</v>
      </c>
      <c r="M435">
        <v>0</v>
      </c>
      <c r="N435">
        <v>0</v>
      </c>
      <c r="O435">
        <v>0</v>
      </c>
      <c r="P435">
        <v>0</v>
      </c>
      <c r="Q435">
        <v>19</v>
      </c>
      <c r="R435">
        <v>27</v>
      </c>
      <c r="S435">
        <v>13</v>
      </c>
      <c r="T435">
        <v>9</v>
      </c>
      <c r="U435">
        <v>12</v>
      </c>
      <c r="V435">
        <v>18</v>
      </c>
      <c r="W435">
        <v>3</v>
      </c>
      <c r="X435" s="2">
        <v>0.32500000000000001</v>
      </c>
    </row>
    <row r="436" spans="1:24" x14ac:dyDescent="0.25">
      <c r="A436" t="str">
        <f t="shared" si="20"/>
        <v/>
      </c>
      <c r="B436" t="str">
        <f t="shared" si="18"/>
        <v/>
      </c>
      <c r="C436" t="str">
        <f t="shared" si="19"/>
        <v/>
      </c>
      <c r="D436">
        <v>2026</v>
      </c>
      <c r="E436" t="s">
        <v>488</v>
      </c>
      <c r="F436" t="s">
        <v>478</v>
      </c>
      <c r="G436" t="s">
        <v>24</v>
      </c>
      <c r="H436" t="s">
        <v>64</v>
      </c>
      <c r="I436">
        <v>2</v>
      </c>
      <c r="J436">
        <v>0</v>
      </c>
      <c r="K436" s="29">
        <v>4.42</v>
      </c>
      <c r="L436">
        <v>13</v>
      </c>
      <c r="M436">
        <v>2</v>
      </c>
      <c r="N436">
        <v>0</v>
      </c>
      <c r="O436">
        <v>0</v>
      </c>
      <c r="P436">
        <v>0</v>
      </c>
      <c r="Q436">
        <v>18.100000000000001</v>
      </c>
      <c r="R436">
        <v>19</v>
      </c>
      <c r="S436">
        <v>10</v>
      </c>
      <c r="T436">
        <v>9</v>
      </c>
      <c r="U436">
        <v>12</v>
      </c>
      <c r="V436">
        <v>16</v>
      </c>
      <c r="W436">
        <v>0</v>
      </c>
      <c r="X436" s="2">
        <v>0.26800000000000002</v>
      </c>
    </row>
    <row r="437" spans="1:24" x14ac:dyDescent="0.25">
      <c r="A437" t="str">
        <f t="shared" si="20"/>
        <v/>
      </c>
      <c r="B437" t="str">
        <f t="shared" si="18"/>
        <v/>
      </c>
      <c r="C437" t="str">
        <f t="shared" si="19"/>
        <v/>
      </c>
      <c r="D437">
        <v>2026</v>
      </c>
      <c r="E437" t="s">
        <v>7660</v>
      </c>
      <c r="F437" t="s">
        <v>478</v>
      </c>
      <c r="G437" t="s">
        <v>37</v>
      </c>
      <c r="H437" t="s">
        <v>64</v>
      </c>
      <c r="I437">
        <v>4</v>
      </c>
      <c r="J437">
        <v>3</v>
      </c>
      <c r="K437" s="29">
        <v>5.69</v>
      </c>
      <c r="L437">
        <v>18</v>
      </c>
      <c r="M437">
        <v>10</v>
      </c>
      <c r="N437">
        <v>0</v>
      </c>
      <c r="O437">
        <v>0</v>
      </c>
      <c r="P437">
        <v>4</v>
      </c>
      <c r="Q437">
        <v>55.1</v>
      </c>
      <c r="R437">
        <v>72</v>
      </c>
      <c r="S437">
        <v>41</v>
      </c>
      <c r="T437">
        <v>35</v>
      </c>
      <c r="U437">
        <v>18</v>
      </c>
      <c r="V437">
        <v>44</v>
      </c>
      <c r="W437">
        <v>6</v>
      </c>
      <c r="X437" s="2">
        <v>0.314</v>
      </c>
    </row>
    <row r="438" spans="1:24" x14ac:dyDescent="0.25">
      <c r="A438" t="str">
        <f t="shared" si="20"/>
        <v/>
      </c>
      <c r="B438" t="str">
        <f t="shared" si="18"/>
        <v/>
      </c>
      <c r="C438" t="str">
        <f t="shared" si="19"/>
        <v/>
      </c>
      <c r="D438">
        <v>2026</v>
      </c>
      <c r="E438" t="s">
        <v>7661</v>
      </c>
      <c r="F438" t="s">
        <v>478</v>
      </c>
      <c r="G438" t="s">
        <v>47</v>
      </c>
      <c r="H438" t="s">
        <v>64</v>
      </c>
      <c r="I438">
        <v>1</v>
      </c>
      <c r="J438">
        <v>2</v>
      </c>
      <c r="K438" s="29">
        <v>5.82</v>
      </c>
      <c r="L438">
        <v>14</v>
      </c>
      <c r="M438">
        <v>2</v>
      </c>
      <c r="N438">
        <v>0</v>
      </c>
      <c r="O438">
        <v>0</v>
      </c>
      <c r="P438">
        <v>0</v>
      </c>
      <c r="Q438">
        <v>17</v>
      </c>
      <c r="R438">
        <v>10</v>
      </c>
      <c r="S438">
        <v>11</v>
      </c>
      <c r="T438">
        <v>11</v>
      </c>
      <c r="U438">
        <v>19</v>
      </c>
      <c r="V438">
        <v>17</v>
      </c>
      <c r="W438">
        <v>8</v>
      </c>
      <c r="X438" s="2">
        <v>0.17199999999999999</v>
      </c>
    </row>
    <row r="439" spans="1:24" x14ac:dyDescent="0.25">
      <c r="A439" t="str">
        <f t="shared" si="20"/>
        <v/>
      </c>
      <c r="B439" t="str">
        <f t="shared" si="18"/>
        <v/>
      </c>
      <c r="C439" t="str">
        <f t="shared" si="19"/>
        <v/>
      </c>
      <c r="D439">
        <v>2026</v>
      </c>
      <c r="E439" t="s">
        <v>7662</v>
      </c>
      <c r="F439" t="s">
        <v>478</v>
      </c>
      <c r="G439" t="s">
        <v>47</v>
      </c>
      <c r="H439" t="s">
        <v>64</v>
      </c>
      <c r="I439">
        <v>1</v>
      </c>
      <c r="J439">
        <v>1</v>
      </c>
      <c r="K439" s="29">
        <v>6.5</v>
      </c>
      <c r="L439">
        <v>15</v>
      </c>
      <c r="M439">
        <v>0</v>
      </c>
      <c r="N439">
        <v>0</v>
      </c>
      <c r="O439">
        <v>0</v>
      </c>
      <c r="P439">
        <v>1</v>
      </c>
      <c r="Q439">
        <v>18</v>
      </c>
      <c r="R439">
        <v>18</v>
      </c>
      <c r="S439">
        <v>14</v>
      </c>
      <c r="T439">
        <v>13</v>
      </c>
      <c r="U439">
        <v>20</v>
      </c>
      <c r="V439">
        <v>22</v>
      </c>
      <c r="W439">
        <v>3</v>
      </c>
      <c r="X439" s="2">
        <v>0.26500000000000001</v>
      </c>
    </row>
    <row r="440" spans="1:24" x14ac:dyDescent="0.25">
      <c r="A440" t="str">
        <f t="shared" si="20"/>
        <v/>
      </c>
      <c r="B440" t="str">
        <f t="shared" si="18"/>
        <v/>
      </c>
      <c r="C440" t="str">
        <f t="shared" si="19"/>
        <v/>
      </c>
      <c r="D440">
        <v>2026</v>
      </c>
      <c r="E440" t="s">
        <v>7663</v>
      </c>
      <c r="F440" t="s">
        <v>478</v>
      </c>
      <c r="G440" t="s">
        <v>24</v>
      </c>
      <c r="H440" t="s">
        <v>64</v>
      </c>
      <c r="I440">
        <v>0</v>
      </c>
      <c r="J440">
        <v>1</v>
      </c>
      <c r="K440" s="29">
        <v>7.65</v>
      </c>
      <c r="L440">
        <v>15</v>
      </c>
      <c r="M440">
        <v>0</v>
      </c>
      <c r="N440">
        <v>0</v>
      </c>
      <c r="O440">
        <v>0</v>
      </c>
      <c r="P440">
        <v>0</v>
      </c>
      <c r="Q440">
        <v>20</v>
      </c>
      <c r="R440">
        <v>18</v>
      </c>
      <c r="S440">
        <v>20</v>
      </c>
      <c r="T440">
        <v>17</v>
      </c>
      <c r="U440">
        <v>21</v>
      </c>
      <c r="V440">
        <v>23</v>
      </c>
      <c r="W440">
        <v>2</v>
      </c>
      <c r="X440" s="2">
        <v>0.24299999999999999</v>
      </c>
    </row>
    <row r="441" spans="1:24" x14ac:dyDescent="0.25">
      <c r="A441" t="str">
        <f t="shared" si="20"/>
        <v/>
      </c>
      <c r="B441" t="str">
        <f t="shared" si="18"/>
        <v/>
      </c>
      <c r="C441" t="str">
        <f t="shared" si="19"/>
        <v/>
      </c>
      <c r="D441">
        <v>2026</v>
      </c>
      <c r="E441" t="s">
        <v>7664</v>
      </c>
      <c r="F441" t="s">
        <v>478</v>
      </c>
      <c r="G441" t="s">
        <v>24</v>
      </c>
      <c r="H441" t="s">
        <v>64</v>
      </c>
      <c r="I441">
        <v>0</v>
      </c>
      <c r="J441">
        <v>0</v>
      </c>
      <c r="K441" s="29">
        <v>8.31</v>
      </c>
      <c r="L441">
        <v>6</v>
      </c>
      <c r="M441">
        <v>0</v>
      </c>
      <c r="N441">
        <v>0</v>
      </c>
      <c r="O441">
        <v>0</v>
      </c>
      <c r="P441">
        <v>0</v>
      </c>
      <c r="Q441">
        <v>4.0999999999999996</v>
      </c>
      <c r="R441">
        <v>4</v>
      </c>
      <c r="S441">
        <v>4</v>
      </c>
      <c r="T441">
        <v>4</v>
      </c>
      <c r="U441">
        <v>3</v>
      </c>
      <c r="V441">
        <v>3</v>
      </c>
      <c r="W441">
        <v>0</v>
      </c>
      <c r="X441" s="2">
        <v>0.26700000000000002</v>
      </c>
    </row>
    <row r="442" spans="1:24" x14ac:dyDescent="0.25">
      <c r="A442" t="str">
        <f t="shared" si="20"/>
        <v/>
      </c>
      <c r="B442" t="str">
        <f t="shared" si="18"/>
        <v/>
      </c>
      <c r="C442" t="str">
        <f t="shared" si="19"/>
        <v/>
      </c>
      <c r="D442">
        <v>2026</v>
      </c>
      <c r="E442" t="s">
        <v>7665</v>
      </c>
      <c r="F442" t="s">
        <v>478</v>
      </c>
      <c r="G442" t="s">
        <v>37</v>
      </c>
      <c r="H442" t="s">
        <v>64</v>
      </c>
      <c r="I442">
        <v>0</v>
      </c>
      <c r="J442">
        <v>1</v>
      </c>
      <c r="K442" s="29">
        <v>11.57</v>
      </c>
      <c r="L442">
        <v>17</v>
      </c>
      <c r="M442">
        <v>0</v>
      </c>
      <c r="N442">
        <v>0</v>
      </c>
      <c r="O442">
        <v>0</v>
      </c>
      <c r="P442">
        <v>0</v>
      </c>
      <c r="Q442">
        <v>4.2</v>
      </c>
      <c r="R442">
        <v>6</v>
      </c>
      <c r="S442">
        <v>7</v>
      </c>
      <c r="T442">
        <v>6</v>
      </c>
      <c r="U442">
        <v>7</v>
      </c>
      <c r="V442">
        <v>7</v>
      </c>
      <c r="W442">
        <v>2</v>
      </c>
      <c r="X442" s="2">
        <v>0.27300000000000002</v>
      </c>
    </row>
    <row r="443" spans="1:24" x14ac:dyDescent="0.25">
      <c r="A443" t="str">
        <f t="shared" si="20"/>
        <v/>
      </c>
      <c r="B443" t="str">
        <f t="shared" si="18"/>
        <v/>
      </c>
      <c r="C443" t="str">
        <f t="shared" si="19"/>
        <v/>
      </c>
      <c r="D443">
        <v>2026</v>
      </c>
      <c r="E443" t="s">
        <v>7666</v>
      </c>
      <c r="F443" t="s">
        <v>478</v>
      </c>
      <c r="G443" t="s">
        <v>47</v>
      </c>
      <c r="H443" t="s">
        <v>64</v>
      </c>
      <c r="I443">
        <v>0</v>
      </c>
      <c r="J443">
        <v>1</v>
      </c>
      <c r="K443" s="29">
        <v>13.5</v>
      </c>
      <c r="L443">
        <v>5</v>
      </c>
      <c r="M443">
        <v>0</v>
      </c>
      <c r="N443">
        <v>0</v>
      </c>
      <c r="O443">
        <v>0</v>
      </c>
      <c r="P443">
        <v>0</v>
      </c>
      <c r="Q443">
        <v>4</v>
      </c>
      <c r="R443">
        <v>9</v>
      </c>
      <c r="S443">
        <v>7</v>
      </c>
      <c r="T443">
        <v>6</v>
      </c>
      <c r="U443">
        <v>5</v>
      </c>
      <c r="V443">
        <v>3</v>
      </c>
      <c r="W443">
        <v>0</v>
      </c>
      <c r="X443" s="2">
        <v>0.42899999999999999</v>
      </c>
    </row>
    <row r="444" spans="1:24" x14ac:dyDescent="0.25">
      <c r="A444" t="str">
        <f t="shared" si="20"/>
        <v/>
      </c>
      <c r="B444" t="str">
        <f t="shared" si="18"/>
        <v/>
      </c>
      <c r="C444" t="str">
        <f t="shared" si="19"/>
        <v/>
      </c>
      <c r="D444">
        <v>2026</v>
      </c>
      <c r="E444" t="s">
        <v>7667</v>
      </c>
      <c r="F444" t="s">
        <v>497</v>
      </c>
      <c r="G444" t="s">
        <v>24</v>
      </c>
      <c r="H444" t="s">
        <v>64</v>
      </c>
      <c r="I444">
        <v>6</v>
      </c>
      <c r="J444">
        <v>5</v>
      </c>
      <c r="K444" s="29">
        <v>4.63</v>
      </c>
      <c r="L444">
        <v>15</v>
      </c>
      <c r="M444">
        <v>13</v>
      </c>
      <c r="N444">
        <v>0</v>
      </c>
      <c r="O444">
        <v>0</v>
      </c>
      <c r="P444">
        <v>0</v>
      </c>
      <c r="Q444">
        <v>58.1</v>
      </c>
      <c r="R444">
        <v>63</v>
      </c>
      <c r="S444">
        <v>43</v>
      </c>
      <c r="T444">
        <v>30</v>
      </c>
      <c r="U444">
        <v>21</v>
      </c>
      <c r="V444">
        <v>53</v>
      </c>
      <c r="W444">
        <v>2</v>
      </c>
      <c r="X444" s="2">
        <v>0.26800000000000002</v>
      </c>
    </row>
    <row r="445" spans="1:24" x14ac:dyDescent="0.25">
      <c r="A445" t="str">
        <f t="shared" si="20"/>
        <v/>
      </c>
      <c r="B445" t="str">
        <f t="shared" si="18"/>
        <v/>
      </c>
      <c r="C445" t="str">
        <f t="shared" si="19"/>
        <v/>
      </c>
      <c r="D445">
        <v>2026</v>
      </c>
      <c r="E445" t="s">
        <v>7668</v>
      </c>
      <c r="F445" t="s">
        <v>497</v>
      </c>
      <c r="G445" t="s">
        <v>37</v>
      </c>
      <c r="H445" t="s">
        <v>64</v>
      </c>
      <c r="I445">
        <v>5</v>
      </c>
      <c r="J445">
        <v>4</v>
      </c>
      <c r="K445" s="29">
        <v>5.66</v>
      </c>
      <c r="L445">
        <v>16</v>
      </c>
      <c r="M445">
        <v>15</v>
      </c>
      <c r="N445">
        <v>0</v>
      </c>
      <c r="O445">
        <v>0</v>
      </c>
      <c r="P445">
        <v>0</v>
      </c>
      <c r="Q445">
        <v>70</v>
      </c>
      <c r="R445">
        <v>91</v>
      </c>
      <c r="S445">
        <v>49</v>
      </c>
      <c r="T445">
        <v>44</v>
      </c>
      <c r="U445">
        <v>23</v>
      </c>
      <c r="V445">
        <v>44</v>
      </c>
      <c r="W445">
        <v>14</v>
      </c>
      <c r="X445" s="2">
        <v>0.31900000000000001</v>
      </c>
    </row>
    <row r="446" spans="1:24" x14ac:dyDescent="0.25">
      <c r="A446">
        <f t="shared" si="20"/>
        <v>1</v>
      </c>
      <c r="B446" t="str">
        <f t="shared" si="18"/>
        <v/>
      </c>
      <c r="C446" t="str">
        <f t="shared" si="19"/>
        <v/>
      </c>
      <c r="D446">
        <v>2026</v>
      </c>
      <c r="E446" t="s">
        <v>7669</v>
      </c>
      <c r="F446" t="s">
        <v>497</v>
      </c>
      <c r="G446" t="s">
        <v>32</v>
      </c>
      <c r="H446" t="s">
        <v>64</v>
      </c>
      <c r="I446">
        <v>4</v>
      </c>
      <c r="J446">
        <v>5</v>
      </c>
      <c r="K446" s="29">
        <v>6.37</v>
      </c>
      <c r="L446">
        <v>18</v>
      </c>
      <c r="M446">
        <v>10</v>
      </c>
      <c r="N446">
        <v>0</v>
      </c>
      <c r="O446">
        <v>0</v>
      </c>
      <c r="P446">
        <v>1</v>
      </c>
      <c r="Q446">
        <v>65</v>
      </c>
      <c r="R446">
        <v>77</v>
      </c>
      <c r="S446">
        <v>54</v>
      </c>
      <c r="T446">
        <v>46</v>
      </c>
      <c r="U446">
        <v>29</v>
      </c>
      <c r="V446">
        <v>74</v>
      </c>
      <c r="W446">
        <v>8</v>
      </c>
      <c r="X446" s="2">
        <v>0.29099999999999998</v>
      </c>
    </row>
    <row r="447" spans="1:24" x14ac:dyDescent="0.25">
      <c r="A447" t="str">
        <f t="shared" si="20"/>
        <v/>
      </c>
      <c r="B447" t="str">
        <f t="shared" si="18"/>
        <v/>
      </c>
      <c r="C447" t="str">
        <f t="shared" si="19"/>
        <v/>
      </c>
      <c r="D447">
        <v>2026</v>
      </c>
      <c r="E447" t="s">
        <v>7670</v>
      </c>
      <c r="F447" t="s">
        <v>497</v>
      </c>
      <c r="G447" t="s">
        <v>24</v>
      </c>
      <c r="H447" t="s">
        <v>64</v>
      </c>
      <c r="I447">
        <v>2</v>
      </c>
      <c r="J447">
        <v>0</v>
      </c>
      <c r="K447" s="29">
        <v>4.71</v>
      </c>
      <c r="L447">
        <v>21</v>
      </c>
      <c r="M447">
        <v>0</v>
      </c>
      <c r="N447">
        <v>0</v>
      </c>
      <c r="O447">
        <v>0</v>
      </c>
      <c r="P447">
        <v>0</v>
      </c>
      <c r="Q447">
        <v>28.2</v>
      </c>
      <c r="R447">
        <v>36</v>
      </c>
      <c r="S447">
        <v>18</v>
      </c>
      <c r="T447">
        <v>15</v>
      </c>
      <c r="U447">
        <v>17</v>
      </c>
      <c r="V447">
        <v>29</v>
      </c>
      <c r="W447">
        <v>2</v>
      </c>
      <c r="X447" s="2">
        <v>0.30499999999999999</v>
      </c>
    </row>
    <row r="448" spans="1:24" x14ac:dyDescent="0.25">
      <c r="A448">
        <f t="shared" si="20"/>
        <v>1</v>
      </c>
      <c r="B448" t="str">
        <f t="shared" si="18"/>
        <v/>
      </c>
      <c r="C448" t="str">
        <f t="shared" si="19"/>
        <v/>
      </c>
      <c r="D448">
        <v>2026</v>
      </c>
      <c r="E448" t="s">
        <v>7671</v>
      </c>
      <c r="F448" t="s">
        <v>497</v>
      </c>
      <c r="G448" t="s">
        <v>32</v>
      </c>
      <c r="H448" t="s">
        <v>64</v>
      </c>
      <c r="I448">
        <v>3</v>
      </c>
      <c r="J448">
        <v>1</v>
      </c>
      <c r="K448" s="29">
        <v>5.45</v>
      </c>
      <c r="L448">
        <v>19</v>
      </c>
      <c r="M448">
        <v>0</v>
      </c>
      <c r="N448">
        <v>0</v>
      </c>
      <c r="O448">
        <v>0</v>
      </c>
      <c r="P448">
        <v>0</v>
      </c>
      <c r="Q448">
        <v>34.200000000000003</v>
      </c>
      <c r="R448">
        <v>33</v>
      </c>
      <c r="S448">
        <v>23</v>
      </c>
      <c r="T448">
        <v>21</v>
      </c>
      <c r="U448">
        <v>13</v>
      </c>
      <c r="V448">
        <v>36</v>
      </c>
      <c r="W448">
        <v>4</v>
      </c>
      <c r="X448" s="2">
        <v>0.254</v>
      </c>
    </row>
    <row r="449" spans="1:24" x14ac:dyDescent="0.25">
      <c r="A449">
        <f t="shared" si="20"/>
        <v>1</v>
      </c>
      <c r="B449" t="str">
        <f t="shared" si="18"/>
        <v/>
      </c>
      <c r="C449" t="str">
        <f t="shared" si="19"/>
        <v/>
      </c>
      <c r="D449">
        <v>2026</v>
      </c>
      <c r="E449" t="s">
        <v>7672</v>
      </c>
      <c r="F449" t="s">
        <v>497</v>
      </c>
      <c r="G449" t="s">
        <v>29</v>
      </c>
      <c r="H449" t="s">
        <v>64</v>
      </c>
      <c r="I449">
        <v>3</v>
      </c>
      <c r="J449">
        <v>0</v>
      </c>
      <c r="K449" s="29">
        <v>5.62</v>
      </c>
      <c r="L449">
        <v>16</v>
      </c>
      <c r="M449">
        <v>1</v>
      </c>
      <c r="N449">
        <v>0</v>
      </c>
      <c r="O449">
        <v>0</v>
      </c>
      <c r="P449">
        <v>5</v>
      </c>
      <c r="Q449">
        <v>32</v>
      </c>
      <c r="R449">
        <v>29</v>
      </c>
      <c r="S449">
        <v>21</v>
      </c>
      <c r="T449">
        <v>20</v>
      </c>
      <c r="U449">
        <v>16</v>
      </c>
      <c r="V449">
        <v>29</v>
      </c>
      <c r="W449">
        <v>4</v>
      </c>
      <c r="X449" s="2">
        <v>0.23400000000000001</v>
      </c>
    </row>
    <row r="450" spans="1:24" x14ac:dyDescent="0.25">
      <c r="A450">
        <f t="shared" si="20"/>
        <v>1</v>
      </c>
      <c r="B450" t="str">
        <f t="shared" ref="B450:B513" si="21">IF(COUNTIFS(Draft_Player,$E450),COUNTIFS(Draft_Player,$E450),"")</f>
        <v/>
      </c>
      <c r="C450" t="str">
        <f t="shared" ref="C450:C513" si="22">IF(COUNTIFS(Transfers_Player,$E450),COUNTIFS(Transfers_Player,$E450),"")</f>
        <v/>
      </c>
      <c r="D450">
        <v>2026</v>
      </c>
      <c r="E450" t="s">
        <v>7673</v>
      </c>
      <c r="F450" t="s">
        <v>497</v>
      </c>
      <c r="G450" t="s">
        <v>29</v>
      </c>
      <c r="H450" t="s">
        <v>64</v>
      </c>
      <c r="I450">
        <v>2</v>
      </c>
      <c r="J450">
        <v>2</v>
      </c>
      <c r="K450" s="29">
        <v>5.71</v>
      </c>
      <c r="L450">
        <v>24</v>
      </c>
      <c r="M450">
        <v>3</v>
      </c>
      <c r="N450">
        <v>0</v>
      </c>
      <c r="O450">
        <v>0</v>
      </c>
      <c r="P450">
        <v>0</v>
      </c>
      <c r="Q450">
        <v>17.100000000000001</v>
      </c>
      <c r="R450">
        <v>24</v>
      </c>
      <c r="S450">
        <v>13</v>
      </c>
      <c r="T450">
        <v>11</v>
      </c>
      <c r="U450">
        <v>11</v>
      </c>
      <c r="V450">
        <v>14</v>
      </c>
      <c r="W450">
        <v>3</v>
      </c>
      <c r="X450" s="2">
        <v>0.34300000000000003</v>
      </c>
    </row>
    <row r="451" spans="1:24" x14ac:dyDescent="0.25">
      <c r="A451" t="str">
        <f t="shared" ref="A451:A514" si="23">IF(OR(G451="SR", G451="GR"), 1, "")</f>
        <v/>
      </c>
      <c r="B451" t="str">
        <f t="shared" si="21"/>
        <v/>
      </c>
      <c r="C451">
        <f t="shared" si="22"/>
        <v>1</v>
      </c>
      <c r="D451">
        <v>2026</v>
      </c>
      <c r="E451" t="s">
        <v>6798</v>
      </c>
      <c r="F451" t="s">
        <v>497</v>
      </c>
      <c r="G451" t="s">
        <v>37</v>
      </c>
      <c r="H451" t="s">
        <v>64</v>
      </c>
      <c r="I451">
        <v>0</v>
      </c>
      <c r="J451">
        <v>1</v>
      </c>
      <c r="K451" s="29">
        <v>6.75</v>
      </c>
      <c r="L451">
        <v>16</v>
      </c>
      <c r="M451">
        <v>2</v>
      </c>
      <c r="N451">
        <v>0</v>
      </c>
      <c r="O451">
        <v>0</v>
      </c>
      <c r="P451">
        <v>0</v>
      </c>
      <c r="Q451">
        <v>20</v>
      </c>
      <c r="R451">
        <v>27</v>
      </c>
      <c r="S451">
        <v>17</v>
      </c>
      <c r="T451">
        <v>15</v>
      </c>
      <c r="U451">
        <v>8</v>
      </c>
      <c r="V451">
        <v>15</v>
      </c>
      <c r="W451">
        <v>1</v>
      </c>
      <c r="X451" s="2">
        <v>0.33800000000000002</v>
      </c>
    </row>
    <row r="452" spans="1:24" x14ac:dyDescent="0.25">
      <c r="A452">
        <f t="shared" si="23"/>
        <v>1</v>
      </c>
      <c r="B452" t="str">
        <f t="shared" si="21"/>
        <v/>
      </c>
      <c r="C452" t="str">
        <f t="shared" si="22"/>
        <v/>
      </c>
      <c r="D452">
        <v>2026</v>
      </c>
      <c r="E452" t="s">
        <v>7674</v>
      </c>
      <c r="F452" t="s">
        <v>497</v>
      </c>
      <c r="G452" t="s">
        <v>29</v>
      </c>
      <c r="H452" t="s">
        <v>64</v>
      </c>
      <c r="I452">
        <v>4</v>
      </c>
      <c r="J452">
        <v>0</v>
      </c>
      <c r="K452" s="29">
        <v>6.87</v>
      </c>
      <c r="L452">
        <v>19</v>
      </c>
      <c r="M452">
        <v>0</v>
      </c>
      <c r="N452">
        <v>0</v>
      </c>
      <c r="O452">
        <v>0</v>
      </c>
      <c r="P452">
        <v>1</v>
      </c>
      <c r="Q452">
        <v>18.100000000000001</v>
      </c>
      <c r="R452">
        <v>26</v>
      </c>
      <c r="S452">
        <v>16</v>
      </c>
      <c r="T452">
        <v>14</v>
      </c>
      <c r="U452">
        <v>14</v>
      </c>
      <c r="V452">
        <v>14</v>
      </c>
      <c r="W452">
        <v>6</v>
      </c>
      <c r="X452" s="2">
        <v>0.32500000000000001</v>
      </c>
    </row>
    <row r="453" spans="1:24" x14ac:dyDescent="0.25">
      <c r="A453">
        <f t="shared" si="23"/>
        <v>1</v>
      </c>
      <c r="B453" t="str">
        <f t="shared" si="21"/>
        <v/>
      </c>
      <c r="C453" t="str">
        <f t="shared" si="22"/>
        <v/>
      </c>
      <c r="D453">
        <v>2026</v>
      </c>
      <c r="E453" t="s">
        <v>7675</v>
      </c>
      <c r="F453" t="s">
        <v>497</v>
      </c>
      <c r="G453" t="s">
        <v>29</v>
      </c>
      <c r="H453" t="s">
        <v>64</v>
      </c>
      <c r="I453">
        <v>0</v>
      </c>
      <c r="J453">
        <v>1</v>
      </c>
      <c r="K453" s="29">
        <v>7.13</v>
      </c>
      <c r="L453">
        <v>17</v>
      </c>
      <c r="M453">
        <v>2</v>
      </c>
      <c r="N453">
        <v>0</v>
      </c>
      <c r="O453">
        <v>0</v>
      </c>
      <c r="P453">
        <v>0</v>
      </c>
      <c r="Q453">
        <v>17.2</v>
      </c>
      <c r="R453">
        <v>17</v>
      </c>
      <c r="S453">
        <v>14</v>
      </c>
      <c r="T453">
        <v>14</v>
      </c>
      <c r="U453">
        <v>11</v>
      </c>
      <c r="V453">
        <v>20</v>
      </c>
      <c r="W453">
        <v>6</v>
      </c>
      <c r="X453" s="2">
        <v>0.25800000000000001</v>
      </c>
    </row>
    <row r="454" spans="1:24" x14ac:dyDescent="0.25">
      <c r="A454">
        <f t="shared" si="23"/>
        <v>1</v>
      </c>
      <c r="B454" t="str">
        <f t="shared" si="21"/>
        <v/>
      </c>
      <c r="C454" t="str">
        <f t="shared" si="22"/>
        <v/>
      </c>
      <c r="D454">
        <v>2026</v>
      </c>
      <c r="E454" t="s">
        <v>7676</v>
      </c>
      <c r="F454" t="s">
        <v>497</v>
      </c>
      <c r="G454" t="s">
        <v>32</v>
      </c>
      <c r="H454" t="s">
        <v>64</v>
      </c>
      <c r="I454">
        <v>2</v>
      </c>
      <c r="J454">
        <v>3</v>
      </c>
      <c r="K454" s="29">
        <v>7.69</v>
      </c>
      <c r="L454">
        <v>16</v>
      </c>
      <c r="M454">
        <v>10</v>
      </c>
      <c r="N454">
        <v>0</v>
      </c>
      <c r="O454">
        <v>0</v>
      </c>
      <c r="P454">
        <v>0</v>
      </c>
      <c r="Q454">
        <v>48</v>
      </c>
      <c r="R454">
        <v>53</v>
      </c>
      <c r="S454">
        <v>46</v>
      </c>
      <c r="T454">
        <v>41</v>
      </c>
      <c r="U454">
        <v>20</v>
      </c>
      <c r="V454">
        <v>39</v>
      </c>
      <c r="W454">
        <v>3</v>
      </c>
      <c r="X454" s="2">
        <v>0.28199999999999997</v>
      </c>
    </row>
    <row r="455" spans="1:24" x14ac:dyDescent="0.25">
      <c r="A455" t="str">
        <f t="shared" si="23"/>
        <v/>
      </c>
      <c r="B455" t="str">
        <f t="shared" si="21"/>
        <v/>
      </c>
      <c r="C455">
        <f t="shared" si="22"/>
        <v>1</v>
      </c>
      <c r="D455">
        <v>2026</v>
      </c>
      <c r="E455" t="s">
        <v>6797</v>
      </c>
      <c r="F455" t="s">
        <v>497</v>
      </c>
      <c r="G455" t="s">
        <v>37</v>
      </c>
      <c r="H455" t="s">
        <v>64</v>
      </c>
      <c r="I455">
        <v>1</v>
      </c>
      <c r="J455">
        <v>0</v>
      </c>
      <c r="K455" s="29">
        <v>8.1300000000000008</v>
      </c>
      <c r="L455">
        <v>19</v>
      </c>
      <c r="M455">
        <v>1</v>
      </c>
      <c r="N455">
        <v>0</v>
      </c>
      <c r="O455">
        <v>0</v>
      </c>
      <c r="P455">
        <v>1</v>
      </c>
      <c r="Q455">
        <v>27.2</v>
      </c>
      <c r="R455">
        <v>34</v>
      </c>
      <c r="S455">
        <v>25</v>
      </c>
      <c r="T455">
        <v>25</v>
      </c>
      <c r="U455">
        <v>19</v>
      </c>
      <c r="V455">
        <v>28</v>
      </c>
      <c r="W455">
        <v>2</v>
      </c>
      <c r="X455" s="2">
        <v>0.309</v>
      </c>
    </row>
    <row r="456" spans="1:24" x14ac:dyDescent="0.25">
      <c r="A456">
        <f t="shared" si="23"/>
        <v>1</v>
      </c>
      <c r="B456" t="str">
        <f t="shared" si="21"/>
        <v/>
      </c>
      <c r="C456" t="str">
        <f t="shared" si="22"/>
        <v/>
      </c>
      <c r="D456">
        <v>2026</v>
      </c>
      <c r="E456" t="s">
        <v>7677</v>
      </c>
      <c r="F456" t="s">
        <v>497</v>
      </c>
      <c r="G456" t="s">
        <v>32</v>
      </c>
      <c r="H456" t="s">
        <v>64</v>
      </c>
      <c r="I456">
        <v>1</v>
      </c>
      <c r="J456">
        <v>1</v>
      </c>
      <c r="K456" s="29">
        <v>8.8000000000000007</v>
      </c>
      <c r="L456">
        <v>17</v>
      </c>
      <c r="M456">
        <v>0</v>
      </c>
      <c r="N456">
        <v>0</v>
      </c>
      <c r="O456">
        <v>0</v>
      </c>
      <c r="P456">
        <v>0</v>
      </c>
      <c r="Q456">
        <v>15.1</v>
      </c>
      <c r="R456">
        <v>18</v>
      </c>
      <c r="S456">
        <v>16</v>
      </c>
      <c r="T456">
        <v>15</v>
      </c>
      <c r="U456">
        <v>8</v>
      </c>
      <c r="V456">
        <v>14</v>
      </c>
      <c r="W456">
        <v>4</v>
      </c>
      <c r="X456" s="2">
        <v>0.30499999999999999</v>
      </c>
    </row>
    <row r="457" spans="1:24" x14ac:dyDescent="0.25">
      <c r="A457">
        <f t="shared" si="23"/>
        <v>1</v>
      </c>
      <c r="B457" t="str">
        <f t="shared" si="21"/>
        <v/>
      </c>
      <c r="C457" t="str">
        <f t="shared" si="22"/>
        <v/>
      </c>
      <c r="D457">
        <v>2026</v>
      </c>
      <c r="E457" t="s">
        <v>7678</v>
      </c>
      <c r="F457" t="s">
        <v>497</v>
      </c>
      <c r="G457" t="s">
        <v>29</v>
      </c>
      <c r="H457" t="s">
        <v>64</v>
      </c>
      <c r="I457">
        <v>0</v>
      </c>
      <c r="J457">
        <v>0</v>
      </c>
      <c r="K457" s="29">
        <v>9.39</v>
      </c>
      <c r="L457">
        <v>9</v>
      </c>
      <c r="M457">
        <v>0</v>
      </c>
      <c r="N457">
        <v>0</v>
      </c>
      <c r="O457">
        <v>0</v>
      </c>
      <c r="P457">
        <v>0</v>
      </c>
      <c r="Q457">
        <v>7.2</v>
      </c>
      <c r="R457">
        <v>4</v>
      </c>
      <c r="S457">
        <v>9</v>
      </c>
      <c r="T457">
        <v>8</v>
      </c>
      <c r="U457">
        <v>10</v>
      </c>
      <c r="V457">
        <v>10</v>
      </c>
      <c r="W457">
        <v>1</v>
      </c>
      <c r="X457" s="2">
        <v>0.14799999999999999</v>
      </c>
    </row>
    <row r="458" spans="1:24" x14ac:dyDescent="0.25">
      <c r="A458" t="str">
        <f t="shared" si="23"/>
        <v/>
      </c>
      <c r="B458" t="str">
        <f t="shared" si="21"/>
        <v/>
      </c>
      <c r="C458" t="str">
        <f t="shared" si="22"/>
        <v/>
      </c>
      <c r="D458">
        <v>2026</v>
      </c>
      <c r="E458" t="s">
        <v>7679</v>
      </c>
      <c r="F458" t="s">
        <v>497</v>
      </c>
      <c r="G458" t="s">
        <v>47</v>
      </c>
      <c r="H458" t="s">
        <v>64</v>
      </c>
      <c r="I458">
        <v>0</v>
      </c>
      <c r="J458">
        <v>1</v>
      </c>
      <c r="K458" s="29">
        <v>9.82</v>
      </c>
      <c r="L458">
        <v>12</v>
      </c>
      <c r="M458">
        <v>0</v>
      </c>
      <c r="N458">
        <v>0</v>
      </c>
      <c r="O458">
        <v>0</v>
      </c>
      <c r="P458">
        <v>0</v>
      </c>
      <c r="Q458">
        <v>11</v>
      </c>
      <c r="R458">
        <v>14</v>
      </c>
      <c r="S458">
        <v>12</v>
      </c>
      <c r="T458">
        <v>12</v>
      </c>
      <c r="U458">
        <v>12</v>
      </c>
      <c r="V458">
        <v>16</v>
      </c>
      <c r="W458">
        <v>2</v>
      </c>
      <c r="X458" s="2">
        <v>0.29799999999999999</v>
      </c>
    </row>
    <row r="459" spans="1:24" x14ac:dyDescent="0.25">
      <c r="A459">
        <f t="shared" si="23"/>
        <v>1</v>
      </c>
      <c r="B459" t="str">
        <f t="shared" si="21"/>
        <v/>
      </c>
      <c r="C459" t="str">
        <f t="shared" si="22"/>
        <v/>
      </c>
      <c r="D459">
        <v>2026</v>
      </c>
      <c r="E459" t="s">
        <v>7680</v>
      </c>
      <c r="F459" t="s">
        <v>515</v>
      </c>
      <c r="G459" t="s">
        <v>29</v>
      </c>
      <c r="H459" t="s">
        <v>64</v>
      </c>
      <c r="I459">
        <v>6</v>
      </c>
      <c r="J459">
        <v>2</v>
      </c>
      <c r="K459" s="29">
        <v>3.39</v>
      </c>
      <c r="L459">
        <v>15</v>
      </c>
      <c r="M459">
        <v>15</v>
      </c>
      <c r="N459">
        <v>1</v>
      </c>
      <c r="O459">
        <v>0</v>
      </c>
      <c r="P459">
        <v>0</v>
      </c>
      <c r="Q459">
        <v>77</v>
      </c>
      <c r="R459">
        <v>73</v>
      </c>
      <c r="S459">
        <v>34</v>
      </c>
      <c r="T459">
        <v>29</v>
      </c>
      <c r="U459">
        <v>11</v>
      </c>
      <c r="V459">
        <v>77</v>
      </c>
      <c r="W459">
        <v>4</v>
      </c>
      <c r="X459" s="2">
        <v>0.24299999999999999</v>
      </c>
    </row>
    <row r="460" spans="1:24" x14ac:dyDescent="0.25">
      <c r="A460" t="str">
        <f t="shared" si="23"/>
        <v/>
      </c>
      <c r="B460" t="str">
        <f t="shared" si="21"/>
        <v/>
      </c>
      <c r="C460" t="str">
        <f t="shared" si="22"/>
        <v/>
      </c>
      <c r="D460">
        <v>2026</v>
      </c>
      <c r="E460" t="s">
        <v>7681</v>
      </c>
      <c r="F460" t="s">
        <v>515</v>
      </c>
      <c r="G460" t="s">
        <v>47</v>
      </c>
      <c r="H460" t="s">
        <v>64</v>
      </c>
      <c r="I460">
        <v>0</v>
      </c>
      <c r="J460">
        <v>0</v>
      </c>
      <c r="K460" s="29">
        <v>1.74</v>
      </c>
      <c r="L460">
        <v>9</v>
      </c>
      <c r="M460">
        <v>0</v>
      </c>
      <c r="N460">
        <v>0</v>
      </c>
      <c r="O460">
        <v>0</v>
      </c>
      <c r="P460">
        <v>0</v>
      </c>
      <c r="Q460">
        <v>10.1</v>
      </c>
      <c r="R460">
        <v>7</v>
      </c>
      <c r="S460">
        <v>2</v>
      </c>
      <c r="T460">
        <v>2</v>
      </c>
      <c r="U460">
        <v>6</v>
      </c>
      <c r="V460">
        <v>8</v>
      </c>
      <c r="W460">
        <v>2</v>
      </c>
      <c r="X460" s="2">
        <v>0.2</v>
      </c>
    </row>
    <row r="461" spans="1:24" x14ac:dyDescent="0.25">
      <c r="A461" t="str">
        <f t="shared" si="23"/>
        <v/>
      </c>
      <c r="B461" t="str">
        <f t="shared" si="21"/>
        <v/>
      </c>
      <c r="C461" t="str">
        <f t="shared" si="22"/>
        <v/>
      </c>
      <c r="D461">
        <v>2026</v>
      </c>
      <c r="E461" t="s">
        <v>7682</v>
      </c>
      <c r="F461" t="s">
        <v>515</v>
      </c>
      <c r="G461" t="s">
        <v>47</v>
      </c>
      <c r="H461" t="s">
        <v>64</v>
      </c>
      <c r="I461">
        <v>0</v>
      </c>
      <c r="J461">
        <v>0</v>
      </c>
      <c r="K461" s="29">
        <v>2.0499999999999998</v>
      </c>
      <c r="L461">
        <v>19</v>
      </c>
      <c r="M461">
        <v>0</v>
      </c>
      <c r="N461">
        <v>0</v>
      </c>
      <c r="O461">
        <v>0</v>
      </c>
      <c r="P461">
        <v>0</v>
      </c>
      <c r="Q461">
        <v>22</v>
      </c>
      <c r="R461">
        <v>16</v>
      </c>
      <c r="S461">
        <v>6</v>
      </c>
      <c r="T461">
        <v>5</v>
      </c>
      <c r="U461">
        <v>8</v>
      </c>
      <c r="V461">
        <v>29</v>
      </c>
      <c r="W461">
        <v>7</v>
      </c>
      <c r="X461" s="2">
        <v>0.20799999999999999</v>
      </c>
    </row>
    <row r="462" spans="1:24" x14ac:dyDescent="0.25">
      <c r="A462" t="str">
        <f t="shared" si="23"/>
        <v/>
      </c>
      <c r="B462" t="str">
        <f t="shared" si="21"/>
        <v/>
      </c>
      <c r="C462" t="str">
        <f t="shared" si="22"/>
        <v/>
      </c>
      <c r="D462">
        <v>2026</v>
      </c>
      <c r="E462" t="s">
        <v>7683</v>
      </c>
      <c r="F462" t="s">
        <v>515</v>
      </c>
      <c r="G462" t="s">
        <v>37</v>
      </c>
      <c r="H462" t="s">
        <v>64</v>
      </c>
      <c r="I462">
        <v>0</v>
      </c>
      <c r="J462">
        <v>0</v>
      </c>
      <c r="K462" s="29">
        <v>3.29</v>
      </c>
      <c r="L462">
        <v>20</v>
      </c>
      <c r="M462">
        <v>0</v>
      </c>
      <c r="N462">
        <v>0</v>
      </c>
      <c r="O462">
        <v>0</v>
      </c>
      <c r="P462">
        <v>0</v>
      </c>
      <c r="Q462">
        <v>27.1</v>
      </c>
      <c r="R462">
        <v>13</v>
      </c>
      <c r="S462">
        <v>11</v>
      </c>
      <c r="T462">
        <v>10</v>
      </c>
      <c r="U462">
        <v>18</v>
      </c>
      <c r="V462">
        <v>37</v>
      </c>
      <c r="W462">
        <v>3</v>
      </c>
      <c r="X462" s="2">
        <v>0.14299999999999999</v>
      </c>
    </row>
    <row r="463" spans="1:24" x14ac:dyDescent="0.25">
      <c r="A463" t="str">
        <f t="shared" si="23"/>
        <v/>
      </c>
      <c r="B463" t="str">
        <f t="shared" si="21"/>
        <v/>
      </c>
      <c r="C463" t="str">
        <f t="shared" si="22"/>
        <v/>
      </c>
      <c r="D463">
        <v>2026</v>
      </c>
      <c r="E463" t="s">
        <v>7684</v>
      </c>
      <c r="F463" t="s">
        <v>515</v>
      </c>
      <c r="G463" t="s">
        <v>47</v>
      </c>
      <c r="H463" t="s">
        <v>64</v>
      </c>
      <c r="I463">
        <v>0</v>
      </c>
      <c r="J463">
        <v>0</v>
      </c>
      <c r="K463" s="29">
        <v>3.38</v>
      </c>
      <c r="L463">
        <v>4</v>
      </c>
      <c r="M463">
        <v>0</v>
      </c>
      <c r="N463">
        <v>0</v>
      </c>
      <c r="O463">
        <v>0</v>
      </c>
      <c r="P463">
        <v>0</v>
      </c>
      <c r="Q463">
        <v>2.2000000000000002</v>
      </c>
      <c r="R463">
        <v>4</v>
      </c>
      <c r="S463">
        <v>3</v>
      </c>
      <c r="T463">
        <v>1</v>
      </c>
      <c r="U463">
        <v>0</v>
      </c>
      <c r="V463">
        <v>2</v>
      </c>
      <c r="W463">
        <v>1</v>
      </c>
      <c r="X463" s="2">
        <v>0.28599999999999998</v>
      </c>
    </row>
    <row r="464" spans="1:24" x14ac:dyDescent="0.25">
      <c r="A464" t="str">
        <f t="shared" si="23"/>
        <v/>
      </c>
      <c r="B464" t="str">
        <f t="shared" si="21"/>
        <v/>
      </c>
      <c r="C464">
        <f t="shared" si="22"/>
        <v>1</v>
      </c>
      <c r="D464">
        <v>2026</v>
      </c>
      <c r="E464" t="s">
        <v>7235</v>
      </c>
      <c r="F464" t="s">
        <v>515</v>
      </c>
      <c r="G464" t="s">
        <v>37</v>
      </c>
      <c r="H464" t="s">
        <v>64</v>
      </c>
      <c r="I464">
        <v>1</v>
      </c>
      <c r="J464">
        <v>2</v>
      </c>
      <c r="K464" s="29">
        <v>3.62</v>
      </c>
      <c r="L464">
        <v>19</v>
      </c>
      <c r="M464">
        <v>0</v>
      </c>
      <c r="N464">
        <v>0</v>
      </c>
      <c r="O464">
        <v>0</v>
      </c>
      <c r="P464">
        <v>4</v>
      </c>
      <c r="Q464">
        <v>32.1</v>
      </c>
      <c r="R464">
        <v>18</v>
      </c>
      <c r="S464">
        <v>15</v>
      </c>
      <c r="T464">
        <v>13</v>
      </c>
      <c r="U464">
        <v>11</v>
      </c>
      <c r="V464">
        <v>46</v>
      </c>
      <c r="W464">
        <v>3</v>
      </c>
      <c r="X464" s="2">
        <v>0.158</v>
      </c>
    </row>
    <row r="465" spans="1:24" x14ac:dyDescent="0.25">
      <c r="A465" t="str">
        <f t="shared" si="23"/>
        <v/>
      </c>
      <c r="B465" t="str">
        <f t="shared" si="21"/>
        <v/>
      </c>
      <c r="C465" t="str">
        <f t="shared" si="22"/>
        <v/>
      </c>
      <c r="D465">
        <v>2026</v>
      </c>
      <c r="E465" t="s">
        <v>7685</v>
      </c>
      <c r="F465" t="s">
        <v>515</v>
      </c>
      <c r="G465" t="s">
        <v>47</v>
      </c>
      <c r="H465" t="s">
        <v>64</v>
      </c>
      <c r="I465">
        <v>2</v>
      </c>
      <c r="J465">
        <v>3</v>
      </c>
      <c r="K465" s="29">
        <v>3.9</v>
      </c>
      <c r="L465">
        <v>18</v>
      </c>
      <c r="M465">
        <v>1</v>
      </c>
      <c r="N465">
        <v>0</v>
      </c>
      <c r="O465">
        <v>0</v>
      </c>
      <c r="P465">
        <v>2</v>
      </c>
      <c r="Q465">
        <v>30</v>
      </c>
      <c r="R465">
        <v>26</v>
      </c>
      <c r="S465">
        <v>16</v>
      </c>
      <c r="T465">
        <v>13</v>
      </c>
      <c r="U465">
        <v>10</v>
      </c>
      <c r="V465">
        <v>41</v>
      </c>
      <c r="W465">
        <v>4</v>
      </c>
      <c r="X465" s="2">
        <v>0.22800000000000001</v>
      </c>
    </row>
    <row r="466" spans="1:24" x14ac:dyDescent="0.25">
      <c r="A466" t="str">
        <f t="shared" si="23"/>
        <v/>
      </c>
      <c r="B466" t="str">
        <f t="shared" si="21"/>
        <v/>
      </c>
      <c r="C466" t="str">
        <f t="shared" si="22"/>
        <v/>
      </c>
      <c r="D466">
        <v>2026</v>
      </c>
      <c r="E466" t="s">
        <v>528</v>
      </c>
      <c r="F466" t="s">
        <v>515</v>
      </c>
      <c r="G466" t="s">
        <v>47</v>
      </c>
      <c r="H466" t="s">
        <v>64</v>
      </c>
      <c r="I466">
        <v>2</v>
      </c>
      <c r="J466">
        <v>3</v>
      </c>
      <c r="K466" s="29">
        <v>4.1100000000000003</v>
      </c>
      <c r="L466">
        <v>13</v>
      </c>
      <c r="M466">
        <v>5</v>
      </c>
      <c r="N466">
        <v>0</v>
      </c>
      <c r="O466">
        <v>0</v>
      </c>
      <c r="P466">
        <v>0</v>
      </c>
      <c r="Q466">
        <v>30.2</v>
      </c>
      <c r="R466">
        <v>30</v>
      </c>
      <c r="S466">
        <v>17</v>
      </c>
      <c r="T466">
        <v>14</v>
      </c>
      <c r="U466">
        <v>10</v>
      </c>
      <c r="V466">
        <v>20</v>
      </c>
      <c r="W466">
        <v>9</v>
      </c>
      <c r="X466" s="2">
        <v>0.26100000000000001</v>
      </c>
    </row>
    <row r="467" spans="1:24" x14ac:dyDescent="0.25">
      <c r="A467" t="str">
        <f t="shared" si="23"/>
        <v/>
      </c>
      <c r="B467" t="str">
        <f t="shared" si="21"/>
        <v/>
      </c>
      <c r="C467">
        <f t="shared" si="22"/>
        <v>1</v>
      </c>
      <c r="D467">
        <v>2026</v>
      </c>
      <c r="E467" t="s">
        <v>5477</v>
      </c>
      <c r="F467" t="s">
        <v>515</v>
      </c>
      <c r="G467" t="s">
        <v>47</v>
      </c>
      <c r="H467" t="s">
        <v>64</v>
      </c>
      <c r="I467">
        <v>0</v>
      </c>
      <c r="J467">
        <v>0</v>
      </c>
      <c r="K467" s="29">
        <v>4.1500000000000004</v>
      </c>
      <c r="L467">
        <v>6</v>
      </c>
      <c r="M467">
        <v>0</v>
      </c>
      <c r="N467">
        <v>0</v>
      </c>
      <c r="O467">
        <v>0</v>
      </c>
      <c r="P467">
        <v>1</v>
      </c>
      <c r="Q467">
        <v>4.0999999999999996</v>
      </c>
      <c r="R467">
        <v>5</v>
      </c>
      <c r="S467">
        <v>3</v>
      </c>
      <c r="T467">
        <v>2</v>
      </c>
      <c r="U467">
        <v>3</v>
      </c>
      <c r="V467">
        <v>2</v>
      </c>
      <c r="W467">
        <v>1</v>
      </c>
      <c r="X467" s="2">
        <v>0.33300000000000002</v>
      </c>
    </row>
    <row r="468" spans="1:24" x14ac:dyDescent="0.25">
      <c r="A468">
        <f t="shared" si="23"/>
        <v>1</v>
      </c>
      <c r="B468" t="str">
        <f t="shared" si="21"/>
        <v/>
      </c>
      <c r="C468" t="str">
        <f t="shared" si="22"/>
        <v/>
      </c>
      <c r="D468">
        <v>2026</v>
      </c>
      <c r="E468" t="s">
        <v>7686</v>
      </c>
      <c r="F468" t="s">
        <v>515</v>
      </c>
      <c r="G468" t="s">
        <v>29</v>
      </c>
      <c r="H468" t="s">
        <v>64</v>
      </c>
      <c r="I468">
        <v>0</v>
      </c>
      <c r="J468">
        <v>0</v>
      </c>
      <c r="K468" s="29">
        <v>4.3499999999999996</v>
      </c>
      <c r="L468">
        <v>13</v>
      </c>
      <c r="M468">
        <v>0</v>
      </c>
      <c r="N468">
        <v>0</v>
      </c>
      <c r="O468">
        <v>0</v>
      </c>
      <c r="P468">
        <v>0</v>
      </c>
      <c r="Q468">
        <v>10.1</v>
      </c>
      <c r="R468">
        <v>6</v>
      </c>
      <c r="S468">
        <v>7</v>
      </c>
      <c r="T468">
        <v>5</v>
      </c>
      <c r="U468">
        <v>6</v>
      </c>
      <c r="V468">
        <v>10</v>
      </c>
      <c r="W468">
        <v>1</v>
      </c>
      <c r="X468" s="2">
        <v>0.16700000000000001</v>
      </c>
    </row>
    <row r="469" spans="1:24" x14ac:dyDescent="0.25">
      <c r="A469" t="str">
        <f t="shared" si="23"/>
        <v/>
      </c>
      <c r="B469">
        <f t="shared" si="21"/>
        <v>1</v>
      </c>
      <c r="C469" t="str">
        <f t="shared" si="22"/>
        <v/>
      </c>
      <c r="D469">
        <v>2026</v>
      </c>
      <c r="E469" t="s">
        <v>6230</v>
      </c>
      <c r="F469" t="s">
        <v>515</v>
      </c>
      <c r="G469" t="s">
        <v>37</v>
      </c>
      <c r="H469" t="s">
        <v>64</v>
      </c>
      <c r="I469">
        <v>4</v>
      </c>
      <c r="J469">
        <v>2</v>
      </c>
      <c r="K469" s="29">
        <v>4.6900000000000004</v>
      </c>
      <c r="L469">
        <v>19</v>
      </c>
      <c r="M469">
        <v>0</v>
      </c>
      <c r="N469">
        <v>0</v>
      </c>
      <c r="O469">
        <v>0</v>
      </c>
      <c r="P469">
        <v>3</v>
      </c>
      <c r="Q469">
        <v>40.1</v>
      </c>
      <c r="R469">
        <v>38</v>
      </c>
      <c r="S469">
        <v>27</v>
      </c>
      <c r="T469">
        <v>21</v>
      </c>
      <c r="U469">
        <v>21</v>
      </c>
      <c r="V469">
        <v>50</v>
      </c>
      <c r="W469">
        <v>4</v>
      </c>
      <c r="X469" s="2">
        <v>0.248</v>
      </c>
    </row>
    <row r="470" spans="1:24" x14ac:dyDescent="0.25">
      <c r="A470" t="str">
        <f t="shared" si="23"/>
        <v/>
      </c>
      <c r="B470" t="str">
        <f t="shared" si="21"/>
        <v/>
      </c>
      <c r="C470">
        <f t="shared" si="22"/>
        <v>1</v>
      </c>
      <c r="D470">
        <v>2026</v>
      </c>
      <c r="E470" t="s">
        <v>6786</v>
      </c>
      <c r="F470" t="s">
        <v>515</v>
      </c>
      <c r="G470" t="s">
        <v>37</v>
      </c>
      <c r="H470" t="s">
        <v>64</v>
      </c>
      <c r="I470">
        <v>1</v>
      </c>
      <c r="J470">
        <v>0</v>
      </c>
      <c r="K470" s="29">
        <v>4.76</v>
      </c>
      <c r="L470">
        <v>7</v>
      </c>
      <c r="M470">
        <v>0</v>
      </c>
      <c r="N470">
        <v>0</v>
      </c>
      <c r="O470">
        <v>0</v>
      </c>
      <c r="P470">
        <v>0</v>
      </c>
      <c r="Q470">
        <v>11.1</v>
      </c>
      <c r="R470">
        <v>12</v>
      </c>
      <c r="S470">
        <v>7</v>
      </c>
      <c r="T470">
        <v>6</v>
      </c>
      <c r="U470">
        <v>3</v>
      </c>
      <c r="V470">
        <v>14</v>
      </c>
      <c r="W470">
        <v>4</v>
      </c>
      <c r="X470" s="2">
        <v>0.255</v>
      </c>
    </row>
    <row r="471" spans="1:24" x14ac:dyDescent="0.25">
      <c r="A471" t="str">
        <f t="shared" si="23"/>
        <v/>
      </c>
      <c r="B471" t="str">
        <f t="shared" si="21"/>
        <v/>
      </c>
      <c r="C471" t="str">
        <f t="shared" si="22"/>
        <v/>
      </c>
      <c r="D471">
        <v>2026</v>
      </c>
      <c r="E471" t="s">
        <v>7687</v>
      </c>
      <c r="F471" t="s">
        <v>515</v>
      </c>
      <c r="G471" t="s">
        <v>24</v>
      </c>
      <c r="H471" t="s">
        <v>64</v>
      </c>
      <c r="I471">
        <v>2</v>
      </c>
      <c r="J471">
        <v>1</v>
      </c>
      <c r="K471" s="29">
        <v>4.8099999999999996</v>
      </c>
      <c r="L471">
        <v>14</v>
      </c>
      <c r="M471">
        <v>0</v>
      </c>
      <c r="N471">
        <v>0</v>
      </c>
      <c r="O471">
        <v>0</v>
      </c>
      <c r="P471">
        <v>0</v>
      </c>
      <c r="Q471">
        <v>24.1</v>
      </c>
      <c r="R471">
        <v>25</v>
      </c>
      <c r="S471">
        <v>19</v>
      </c>
      <c r="T471">
        <v>13</v>
      </c>
      <c r="U471">
        <v>11</v>
      </c>
      <c r="V471">
        <v>26</v>
      </c>
      <c r="W471">
        <v>6</v>
      </c>
      <c r="X471" s="2">
        <v>0.26600000000000001</v>
      </c>
    </row>
    <row r="472" spans="1:24" x14ac:dyDescent="0.25">
      <c r="A472" t="str">
        <f t="shared" si="23"/>
        <v/>
      </c>
      <c r="B472">
        <f t="shared" si="21"/>
        <v>1</v>
      </c>
      <c r="C472" t="str">
        <f t="shared" si="22"/>
        <v/>
      </c>
      <c r="D472">
        <v>2026</v>
      </c>
      <c r="E472" t="s">
        <v>6139</v>
      </c>
      <c r="F472" t="s">
        <v>515</v>
      </c>
      <c r="G472" t="s">
        <v>37</v>
      </c>
      <c r="H472" t="s">
        <v>64</v>
      </c>
      <c r="I472">
        <v>4</v>
      </c>
      <c r="J472">
        <v>3</v>
      </c>
      <c r="K472" s="29">
        <v>5.09</v>
      </c>
      <c r="L472">
        <v>15</v>
      </c>
      <c r="M472">
        <v>5</v>
      </c>
      <c r="N472">
        <v>0</v>
      </c>
      <c r="O472">
        <v>0</v>
      </c>
      <c r="P472">
        <v>0</v>
      </c>
      <c r="Q472">
        <v>35.1</v>
      </c>
      <c r="R472">
        <v>35</v>
      </c>
      <c r="S472">
        <v>22</v>
      </c>
      <c r="T472">
        <v>20</v>
      </c>
      <c r="U472">
        <v>13</v>
      </c>
      <c r="V472">
        <v>43</v>
      </c>
      <c r="W472">
        <v>13</v>
      </c>
      <c r="X472" s="2">
        <v>0.252</v>
      </c>
    </row>
    <row r="473" spans="1:24" x14ac:dyDescent="0.25">
      <c r="A473" t="str">
        <f t="shared" si="23"/>
        <v/>
      </c>
      <c r="B473">
        <f t="shared" si="21"/>
        <v>1</v>
      </c>
      <c r="C473" t="str">
        <f t="shared" si="22"/>
        <v/>
      </c>
      <c r="D473">
        <v>2026</v>
      </c>
      <c r="E473" t="s">
        <v>6025</v>
      </c>
      <c r="F473" t="s">
        <v>515</v>
      </c>
      <c r="G473" t="s">
        <v>37</v>
      </c>
      <c r="H473" t="s">
        <v>64</v>
      </c>
      <c r="I473">
        <v>2</v>
      </c>
      <c r="J473">
        <v>6</v>
      </c>
      <c r="K473" s="29">
        <v>5.81</v>
      </c>
      <c r="L473">
        <v>13</v>
      </c>
      <c r="M473">
        <v>13</v>
      </c>
      <c r="N473">
        <v>0</v>
      </c>
      <c r="O473">
        <v>0</v>
      </c>
      <c r="P473">
        <v>0</v>
      </c>
      <c r="Q473">
        <v>57.1</v>
      </c>
      <c r="R473">
        <v>71</v>
      </c>
      <c r="S473">
        <v>46</v>
      </c>
      <c r="T473">
        <v>37</v>
      </c>
      <c r="U473">
        <v>23</v>
      </c>
      <c r="V473">
        <v>88</v>
      </c>
      <c r="W473">
        <v>10</v>
      </c>
      <c r="X473" s="2">
        <v>0.29499999999999998</v>
      </c>
    </row>
    <row r="474" spans="1:24" x14ac:dyDescent="0.25">
      <c r="A474" t="str">
        <f t="shared" si="23"/>
        <v/>
      </c>
      <c r="B474" t="str">
        <f t="shared" si="21"/>
        <v/>
      </c>
      <c r="C474" t="str">
        <f t="shared" si="22"/>
        <v/>
      </c>
      <c r="D474">
        <v>2026</v>
      </c>
      <c r="E474" t="s">
        <v>7688</v>
      </c>
      <c r="F474" t="s">
        <v>515</v>
      </c>
      <c r="G474" t="s">
        <v>47</v>
      </c>
      <c r="H474" t="s">
        <v>64</v>
      </c>
      <c r="I474">
        <v>0</v>
      </c>
      <c r="J474">
        <v>3</v>
      </c>
      <c r="K474" s="29">
        <v>5.94</v>
      </c>
      <c r="L474">
        <v>10</v>
      </c>
      <c r="M474">
        <v>10</v>
      </c>
      <c r="N474">
        <v>0</v>
      </c>
      <c r="O474">
        <v>0</v>
      </c>
      <c r="P474">
        <v>0</v>
      </c>
      <c r="Q474">
        <v>16.2</v>
      </c>
      <c r="R474">
        <v>19</v>
      </c>
      <c r="S474">
        <v>11</v>
      </c>
      <c r="T474">
        <v>11</v>
      </c>
      <c r="U474">
        <v>4</v>
      </c>
      <c r="V474">
        <v>18</v>
      </c>
      <c r="W474">
        <v>1</v>
      </c>
      <c r="X474" s="2">
        <v>0.28399999999999997</v>
      </c>
    </row>
    <row r="475" spans="1:24" x14ac:dyDescent="0.25">
      <c r="A475" t="str">
        <f t="shared" si="23"/>
        <v/>
      </c>
      <c r="B475" t="str">
        <f t="shared" si="21"/>
        <v/>
      </c>
      <c r="C475" t="str">
        <f t="shared" si="22"/>
        <v/>
      </c>
      <c r="D475">
        <v>2026</v>
      </c>
      <c r="E475" t="s">
        <v>7689</v>
      </c>
      <c r="F475" t="s">
        <v>515</v>
      </c>
      <c r="G475" t="s">
        <v>47</v>
      </c>
      <c r="H475" t="s">
        <v>64</v>
      </c>
      <c r="I475">
        <v>4</v>
      </c>
      <c r="J475">
        <v>1</v>
      </c>
      <c r="K475" s="29">
        <v>6.05</v>
      </c>
      <c r="L475">
        <v>12</v>
      </c>
      <c r="M475">
        <v>3</v>
      </c>
      <c r="N475">
        <v>0</v>
      </c>
      <c r="O475">
        <v>0</v>
      </c>
      <c r="P475">
        <v>0</v>
      </c>
      <c r="Q475">
        <v>19.100000000000001</v>
      </c>
      <c r="R475">
        <v>19</v>
      </c>
      <c r="S475">
        <v>14</v>
      </c>
      <c r="T475">
        <v>13</v>
      </c>
      <c r="U475">
        <v>12</v>
      </c>
      <c r="V475">
        <v>12</v>
      </c>
      <c r="W475">
        <v>4</v>
      </c>
      <c r="X475" s="2">
        <v>0.28399999999999997</v>
      </c>
    </row>
    <row r="476" spans="1:24" x14ac:dyDescent="0.25">
      <c r="A476" t="str">
        <f t="shared" si="23"/>
        <v/>
      </c>
      <c r="B476">
        <f t="shared" si="21"/>
        <v>1</v>
      </c>
      <c r="C476">
        <f t="shared" si="22"/>
        <v>1</v>
      </c>
      <c r="D476">
        <v>2026</v>
      </c>
      <c r="E476" t="s">
        <v>527</v>
      </c>
      <c r="F476" t="s">
        <v>515</v>
      </c>
      <c r="G476" t="s">
        <v>24</v>
      </c>
      <c r="H476" t="s">
        <v>64</v>
      </c>
      <c r="I476">
        <v>0</v>
      </c>
      <c r="J476">
        <v>0</v>
      </c>
      <c r="K476" s="29">
        <v>7.82</v>
      </c>
      <c r="L476">
        <v>13</v>
      </c>
      <c r="M476">
        <v>5</v>
      </c>
      <c r="N476">
        <v>0</v>
      </c>
      <c r="O476">
        <v>0</v>
      </c>
      <c r="P476">
        <v>0</v>
      </c>
      <c r="Q476">
        <v>25.1</v>
      </c>
      <c r="R476">
        <v>28</v>
      </c>
      <c r="S476">
        <v>22</v>
      </c>
      <c r="T476">
        <v>22</v>
      </c>
      <c r="U476">
        <v>13</v>
      </c>
      <c r="V476">
        <v>23</v>
      </c>
      <c r="W476">
        <v>8</v>
      </c>
      <c r="X476" s="2">
        <v>0.28000000000000003</v>
      </c>
    </row>
    <row r="477" spans="1:24" x14ac:dyDescent="0.25">
      <c r="A477">
        <f t="shared" si="23"/>
        <v>1</v>
      </c>
      <c r="B477" t="str">
        <f t="shared" si="21"/>
        <v/>
      </c>
      <c r="C477" t="str">
        <f t="shared" si="22"/>
        <v/>
      </c>
      <c r="D477">
        <v>2026</v>
      </c>
      <c r="E477" t="s">
        <v>7690</v>
      </c>
      <c r="F477" t="s">
        <v>515</v>
      </c>
      <c r="G477" t="s">
        <v>32</v>
      </c>
      <c r="H477" t="s">
        <v>64</v>
      </c>
      <c r="I477">
        <v>3</v>
      </c>
      <c r="J477">
        <v>0</v>
      </c>
      <c r="K477" s="29">
        <v>8.5299999999999994</v>
      </c>
      <c r="L477">
        <v>15</v>
      </c>
      <c r="M477">
        <v>0</v>
      </c>
      <c r="N477">
        <v>0</v>
      </c>
      <c r="O477">
        <v>0</v>
      </c>
      <c r="P477">
        <v>1</v>
      </c>
      <c r="Q477">
        <v>12.2</v>
      </c>
      <c r="R477">
        <v>12</v>
      </c>
      <c r="S477">
        <v>12</v>
      </c>
      <c r="T477">
        <v>12</v>
      </c>
      <c r="U477">
        <v>6</v>
      </c>
      <c r="V477">
        <v>12</v>
      </c>
      <c r="W477">
        <v>6</v>
      </c>
      <c r="X477" s="2">
        <v>0.255</v>
      </c>
    </row>
    <row r="478" spans="1:24" x14ac:dyDescent="0.25">
      <c r="A478">
        <f t="shared" si="23"/>
        <v>1</v>
      </c>
      <c r="B478" t="str">
        <f t="shared" si="21"/>
        <v/>
      </c>
      <c r="C478" t="str">
        <f t="shared" si="22"/>
        <v/>
      </c>
      <c r="D478">
        <v>2026</v>
      </c>
      <c r="E478" t="s">
        <v>7691</v>
      </c>
      <c r="F478" t="s">
        <v>532</v>
      </c>
      <c r="G478" t="s">
        <v>29</v>
      </c>
      <c r="H478" t="s">
        <v>64</v>
      </c>
      <c r="I478">
        <v>4</v>
      </c>
      <c r="J478">
        <v>9</v>
      </c>
      <c r="K478" s="29">
        <v>6.37</v>
      </c>
      <c r="L478">
        <v>14</v>
      </c>
      <c r="M478">
        <v>14</v>
      </c>
      <c r="N478">
        <v>0</v>
      </c>
      <c r="O478">
        <v>0</v>
      </c>
      <c r="P478">
        <v>0</v>
      </c>
      <c r="Q478">
        <v>65</v>
      </c>
      <c r="R478">
        <v>66</v>
      </c>
      <c r="S478">
        <v>47</v>
      </c>
      <c r="T478">
        <v>46</v>
      </c>
      <c r="U478">
        <v>36</v>
      </c>
      <c r="V478">
        <v>87</v>
      </c>
      <c r="W478">
        <v>8</v>
      </c>
      <c r="X478" s="2">
        <v>0.25900000000000001</v>
      </c>
    </row>
    <row r="479" spans="1:24" x14ac:dyDescent="0.25">
      <c r="A479" t="str">
        <f t="shared" si="23"/>
        <v/>
      </c>
      <c r="B479" t="str">
        <f t="shared" si="21"/>
        <v/>
      </c>
      <c r="C479" t="str">
        <f t="shared" si="22"/>
        <v/>
      </c>
      <c r="D479">
        <v>2026</v>
      </c>
      <c r="E479" t="s">
        <v>7692</v>
      </c>
      <c r="F479" t="s">
        <v>532</v>
      </c>
      <c r="G479" t="s">
        <v>24</v>
      </c>
      <c r="H479" t="s">
        <v>64</v>
      </c>
      <c r="I479">
        <v>0</v>
      </c>
      <c r="J479">
        <v>0</v>
      </c>
      <c r="K479" s="29">
        <v>4.4000000000000004</v>
      </c>
      <c r="L479">
        <v>11</v>
      </c>
      <c r="M479">
        <v>0</v>
      </c>
      <c r="N479">
        <v>0</v>
      </c>
      <c r="O479">
        <v>0</v>
      </c>
      <c r="P479">
        <v>0</v>
      </c>
      <c r="Q479">
        <v>14.1</v>
      </c>
      <c r="R479">
        <v>16</v>
      </c>
      <c r="S479">
        <v>12</v>
      </c>
      <c r="T479">
        <v>7</v>
      </c>
      <c r="U479">
        <v>14</v>
      </c>
      <c r="V479">
        <v>10</v>
      </c>
      <c r="W479">
        <v>2</v>
      </c>
      <c r="X479" s="2">
        <v>0.26200000000000001</v>
      </c>
    </row>
    <row r="480" spans="1:24" x14ac:dyDescent="0.25">
      <c r="A480" t="str">
        <f t="shared" si="23"/>
        <v/>
      </c>
      <c r="B480" t="str">
        <f t="shared" si="21"/>
        <v/>
      </c>
      <c r="C480" t="str">
        <f t="shared" si="22"/>
        <v/>
      </c>
      <c r="D480">
        <v>2026</v>
      </c>
      <c r="E480" t="s">
        <v>7693</v>
      </c>
      <c r="F480" t="s">
        <v>532</v>
      </c>
      <c r="G480" t="s">
        <v>24</v>
      </c>
      <c r="H480" t="s">
        <v>64</v>
      </c>
      <c r="I480">
        <v>7</v>
      </c>
      <c r="J480">
        <v>1</v>
      </c>
      <c r="K480" s="29">
        <v>4.41</v>
      </c>
      <c r="L480">
        <v>18</v>
      </c>
      <c r="M480">
        <v>3</v>
      </c>
      <c r="N480">
        <v>0</v>
      </c>
      <c r="O480">
        <v>0</v>
      </c>
      <c r="P480">
        <v>1</v>
      </c>
      <c r="Q480">
        <v>34.200000000000003</v>
      </c>
      <c r="R480">
        <v>28</v>
      </c>
      <c r="S480">
        <v>22</v>
      </c>
      <c r="T480">
        <v>17</v>
      </c>
      <c r="U480">
        <v>24</v>
      </c>
      <c r="V480">
        <v>60</v>
      </c>
      <c r="W480">
        <v>5</v>
      </c>
      <c r="X480" s="2">
        <v>0.217</v>
      </c>
    </row>
    <row r="481" spans="1:24" x14ac:dyDescent="0.25">
      <c r="A481">
        <f t="shared" si="23"/>
        <v>1</v>
      </c>
      <c r="B481" t="str">
        <f t="shared" si="21"/>
        <v/>
      </c>
      <c r="C481" t="str">
        <f t="shared" si="22"/>
        <v/>
      </c>
      <c r="D481">
        <v>2026</v>
      </c>
      <c r="E481" t="s">
        <v>7694</v>
      </c>
      <c r="F481" t="s">
        <v>532</v>
      </c>
      <c r="G481" t="s">
        <v>32</v>
      </c>
      <c r="H481" t="s">
        <v>64</v>
      </c>
      <c r="I481">
        <v>0</v>
      </c>
      <c r="J481">
        <v>1</v>
      </c>
      <c r="K481" s="29">
        <v>5.68</v>
      </c>
      <c r="L481">
        <v>14</v>
      </c>
      <c r="M481">
        <v>0</v>
      </c>
      <c r="N481">
        <v>0</v>
      </c>
      <c r="O481">
        <v>0</v>
      </c>
      <c r="P481">
        <v>0</v>
      </c>
      <c r="Q481">
        <v>12.2</v>
      </c>
      <c r="R481">
        <v>13</v>
      </c>
      <c r="S481">
        <v>10</v>
      </c>
      <c r="T481">
        <v>8</v>
      </c>
      <c r="U481">
        <v>9</v>
      </c>
      <c r="V481">
        <v>2</v>
      </c>
      <c r="W481">
        <v>0</v>
      </c>
      <c r="X481" s="2">
        <v>0.27700000000000002</v>
      </c>
    </row>
    <row r="482" spans="1:24" x14ac:dyDescent="0.25">
      <c r="A482" t="str">
        <f t="shared" si="23"/>
        <v/>
      </c>
      <c r="B482" t="str">
        <f t="shared" si="21"/>
        <v/>
      </c>
      <c r="C482" t="str">
        <f t="shared" si="22"/>
        <v/>
      </c>
      <c r="D482">
        <v>2026</v>
      </c>
      <c r="E482" t="s">
        <v>7695</v>
      </c>
      <c r="F482" t="s">
        <v>532</v>
      </c>
      <c r="G482" t="s">
        <v>37</v>
      </c>
      <c r="H482" t="s">
        <v>64</v>
      </c>
      <c r="I482">
        <v>2</v>
      </c>
      <c r="J482">
        <v>6</v>
      </c>
      <c r="K482" s="29">
        <v>5.86</v>
      </c>
      <c r="L482">
        <v>18</v>
      </c>
      <c r="M482">
        <v>8</v>
      </c>
      <c r="N482">
        <v>0</v>
      </c>
      <c r="O482">
        <v>0</v>
      </c>
      <c r="P482">
        <v>0</v>
      </c>
      <c r="Q482">
        <v>55.1</v>
      </c>
      <c r="R482">
        <v>54</v>
      </c>
      <c r="S482">
        <v>45</v>
      </c>
      <c r="T482">
        <v>36</v>
      </c>
      <c r="U482">
        <v>35</v>
      </c>
      <c r="V482">
        <v>50</v>
      </c>
      <c r="W482">
        <v>11</v>
      </c>
      <c r="X482" s="2">
        <v>0.255</v>
      </c>
    </row>
    <row r="483" spans="1:24" x14ac:dyDescent="0.25">
      <c r="A483">
        <f t="shared" si="23"/>
        <v>1</v>
      </c>
      <c r="B483" t="str">
        <f t="shared" si="21"/>
        <v/>
      </c>
      <c r="C483" t="str">
        <f t="shared" si="22"/>
        <v/>
      </c>
      <c r="D483">
        <v>2026</v>
      </c>
      <c r="E483" t="s">
        <v>7696</v>
      </c>
      <c r="F483" t="s">
        <v>532</v>
      </c>
      <c r="G483" t="s">
        <v>32</v>
      </c>
      <c r="H483" t="s">
        <v>64</v>
      </c>
      <c r="I483">
        <v>1</v>
      </c>
      <c r="J483">
        <v>1</v>
      </c>
      <c r="K483" s="29">
        <v>6.1</v>
      </c>
      <c r="L483">
        <v>18</v>
      </c>
      <c r="M483">
        <v>0</v>
      </c>
      <c r="N483">
        <v>0</v>
      </c>
      <c r="O483">
        <v>0</v>
      </c>
      <c r="P483">
        <v>0</v>
      </c>
      <c r="Q483">
        <v>20.2</v>
      </c>
      <c r="R483">
        <v>18</v>
      </c>
      <c r="S483">
        <v>16</v>
      </c>
      <c r="T483">
        <v>14</v>
      </c>
      <c r="U483">
        <v>11</v>
      </c>
      <c r="V483">
        <v>16</v>
      </c>
      <c r="W483">
        <v>6</v>
      </c>
      <c r="X483" s="2">
        <v>0.22800000000000001</v>
      </c>
    </row>
    <row r="484" spans="1:24" x14ac:dyDescent="0.25">
      <c r="A484">
        <f t="shared" si="23"/>
        <v>1</v>
      </c>
      <c r="B484" t="str">
        <f t="shared" si="21"/>
        <v/>
      </c>
      <c r="C484" t="str">
        <f t="shared" si="22"/>
        <v/>
      </c>
      <c r="D484">
        <v>2026</v>
      </c>
      <c r="E484" t="s">
        <v>7697</v>
      </c>
      <c r="F484" t="s">
        <v>532</v>
      </c>
      <c r="G484" t="s">
        <v>32</v>
      </c>
      <c r="H484" t="s">
        <v>64</v>
      </c>
      <c r="I484">
        <v>1</v>
      </c>
      <c r="J484">
        <v>2</v>
      </c>
      <c r="K484" s="29">
        <v>6.29</v>
      </c>
      <c r="L484">
        <v>16</v>
      </c>
      <c r="M484">
        <v>6</v>
      </c>
      <c r="N484">
        <v>0</v>
      </c>
      <c r="O484">
        <v>0</v>
      </c>
      <c r="P484">
        <v>0</v>
      </c>
      <c r="Q484">
        <v>24.1</v>
      </c>
      <c r="R484">
        <v>22</v>
      </c>
      <c r="S484">
        <v>18</v>
      </c>
      <c r="T484">
        <v>17</v>
      </c>
      <c r="U484">
        <v>16</v>
      </c>
      <c r="V484">
        <v>16</v>
      </c>
      <c r="W484">
        <v>13</v>
      </c>
      <c r="X484" s="2">
        <v>0.25</v>
      </c>
    </row>
    <row r="485" spans="1:24" x14ac:dyDescent="0.25">
      <c r="A485">
        <f t="shared" si="23"/>
        <v>1</v>
      </c>
      <c r="B485" t="str">
        <f t="shared" si="21"/>
        <v/>
      </c>
      <c r="C485" t="str">
        <f t="shared" si="22"/>
        <v/>
      </c>
      <c r="D485">
        <v>2026</v>
      </c>
      <c r="E485" t="s">
        <v>7698</v>
      </c>
      <c r="F485" t="s">
        <v>532</v>
      </c>
      <c r="G485" t="s">
        <v>32</v>
      </c>
      <c r="H485" t="s">
        <v>64</v>
      </c>
      <c r="I485">
        <v>2</v>
      </c>
      <c r="J485">
        <v>4</v>
      </c>
      <c r="K485" s="29">
        <v>6.7</v>
      </c>
      <c r="L485">
        <v>12</v>
      </c>
      <c r="M485">
        <v>12</v>
      </c>
      <c r="N485">
        <v>0</v>
      </c>
      <c r="O485">
        <v>0</v>
      </c>
      <c r="P485">
        <v>0</v>
      </c>
      <c r="Q485">
        <v>49.2</v>
      </c>
      <c r="R485">
        <v>45</v>
      </c>
      <c r="S485">
        <v>38</v>
      </c>
      <c r="T485">
        <v>37</v>
      </c>
      <c r="U485">
        <v>23</v>
      </c>
      <c r="V485">
        <v>42</v>
      </c>
      <c r="W485">
        <v>10</v>
      </c>
      <c r="X485" s="2">
        <v>0.23899999999999999</v>
      </c>
    </row>
    <row r="486" spans="1:24" x14ac:dyDescent="0.25">
      <c r="A486" t="str">
        <f t="shared" si="23"/>
        <v/>
      </c>
      <c r="B486" t="str">
        <f t="shared" si="21"/>
        <v/>
      </c>
      <c r="C486" t="str">
        <f t="shared" si="22"/>
        <v/>
      </c>
      <c r="D486">
        <v>2026</v>
      </c>
      <c r="E486" t="s">
        <v>7699</v>
      </c>
      <c r="F486" t="s">
        <v>532</v>
      </c>
      <c r="G486" t="s">
        <v>24</v>
      </c>
      <c r="H486" t="s">
        <v>64</v>
      </c>
      <c r="I486">
        <v>1</v>
      </c>
      <c r="J486">
        <v>0</v>
      </c>
      <c r="K486" s="29">
        <v>6.75</v>
      </c>
      <c r="L486">
        <v>3</v>
      </c>
      <c r="M486">
        <v>0</v>
      </c>
      <c r="N486">
        <v>0</v>
      </c>
      <c r="O486">
        <v>0</v>
      </c>
      <c r="P486">
        <v>0</v>
      </c>
      <c r="Q486">
        <v>5.0999999999999996</v>
      </c>
      <c r="R486">
        <v>3</v>
      </c>
      <c r="S486">
        <v>4</v>
      </c>
      <c r="T486">
        <v>4</v>
      </c>
      <c r="U486">
        <v>4</v>
      </c>
      <c r="V486">
        <v>5</v>
      </c>
      <c r="W486">
        <v>1</v>
      </c>
      <c r="X486" s="2">
        <v>0.158</v>
      </c>
    </row>
    <row r="487" spans="1:24" x14ac:dyDescent="0.25">
      <c r="A487" t="str">
        <f t="shared" si="23"/>
        <v/>
      </c>
      <c r="B487" t="str">
        <f t="shared" si="21"/>
        <v/>
      </c>
      <c r="C487" t="str">
        <f t="shared" si="22"/>
        <v/>
      </c>
      <c r="D487">
        <v>2026</v>
      </c>
      <c r="E487" t="s">
        <v>7700</v>
      </c>
      <c r="F487" t="s">
        <v>532</v>
      </c>
      <c r="G487" t="s">
        <v>24</v>
      </c>
      <c r="H487" t="s">
        <v>64</v>
      </c>
      <c r="I487">
        <v>2</v>
      </c>
      <c r="J487">
        <v>0</v>
      </c>
      <c r="K487" s="29">
        <v>6.8</v>
      </c>
      <c r="L487">
        <v>16</v>
      </c>
      <c r="M487">
        <v>3</v>
      </c>
      <c r="N487">
        <v>0</v>
      </c>
      <c r="O487">
        <v>0</v>
      </c>
      <c r="P487">
        <v>1</v>
      </c>
      <c r="Q487">
        <v>42.1</v>
      </c>
      <c r="R487">
        <v>52</v>
      </c>
      <c r="S487">
        <v>37</v>
      </c>
      <c r="T487">
        <v>32</v>
      </c>
      <c r="U487">
        <v>19</v>
      </c>
      <c r="V487">
        <v>34</v>
      </c>
      <c r="W487">
        <v>4</v>
      </c>
      <c r="X487" s="2">
        <v>0.29399999999999998</v>
      </c>
    </row>
    <row r="488" spans="1:24" x14ac:dyDescent="0.25">
      <c r="A488" t="str">
        <f t="shared" si="23"/>
        <v/>
      </c>
      <c r="B488" t="str">
        <f t="shared" si="21"/>
        <v/>
      </c>
      <c r="C488" t="str">
        <f t="shared" si="22"/>
        <v/>
      </c>
      <c r="D488">
        <v>2026</v>
      </c>
      <c r="E488" t="s">
        <v>7701</v>
      </c>
      <c r="F488" t="s">
        <v>532</v>
      </c>
      <c r="G488" t="s">
        <v>37</v>
      </c>
      <c r="H488" t="s">
        <v>64</v>
      </c>
      <c r="I488">
        <v>2</v>
      </c>
      <c r="J488">
        <v>0</v>
      </c>
      <c r="K488" s="29">
        <v>6.96</v>
      </c>
      <c r="L488">
        <v>25</v>
      </c>
      <c r="M488">
        <v>0</v>
      </c>
      <c r="N488">
        <v>0</v>
      </c>
      <c r="O488">
        <v>0</v>
      </c>
      <c r="P488">
        <v>0</v>
      </c>
      <c r="Q488">
        <v>32.1</v>
      </c>
      <c r="R488">
        <v>38</v>
      </c>
      <c r="S488">
        <v>27</v>
      </c>
      <c r="T488">
        <v>25</v>
      </c>
      <c r="U488">
        <v>18</v>
      </c>
      <c r="V488">
        <v>28</v>
      </c>
      <c r="W488">
        <v>13</v>
      </c>
      <c r="X488" s="2">
        <v>0.30199999999999999</v>
      </c>
    </row>
    <row r="489" spans="1:24" x14ac:dyDescent="0.25">
      <c r="A489">
        <f t="shared" si="23"/>
        <v>1</v>
      </c>
      <c r="B489" t="str">
        <f t="shared" si="21"/>
        <v/>
      </c>
      <c r="C489" t="str">
        <f t="shared" si="22"/>
        <v/>
      </c>
      <c r="D489">
        <v>2026</v>
      </c>
      <c r="E489" t="s">
        <v>7702</v>
      </c>
      <c r="F489" t="s">
        <v>532</v>
      </c>
      <c r="G489" t="s">
        <v>29</v>
      </c>
      <c r="H489" t="s">
        <v>64</v>
      </c>
      <c r="I489">
        <v>1</v>
      </c>
      <c r="J489">
        <v>2</v>
      </c>
      <c r="K489" s="29">
        <v>7.4</v>
      </c>
      <c r="L489">
        <v>21</v>
      </c>
      <c r="M489">
        <v>0</v>
      </c>
      <c r="N489">
        <v>0</v>
      </c>
      <c r="O489">
        <v>0</v>
      </c>
      <c r="P489">
        <v>1</v>
      </c>
      <c r="Q489">
        <v>20.2</v>
      </c>
      <c r="R489">
        <v>23</v>
      </c>
      <c r="S489">
        <v>26</v>
      </c>
      <c r="T489">
        <v>17</v>
      </c>
      <c r="U489">
        <v>20</v>
      </c>
      <c r="V489">
        <v>20</v>
      </c>
      <c r="W489">
        <v>6</v>
      </c>
      <c r="X489" s="2">
        <v>0.27700000000000002</v>
      </c>
    </row>
    <row r="490" spans="1:24" x14ac:dyDescent="0.25">
      <c r="A490" t="str">
        <f t="shared" si="23"/>
        <v/>
      </c>
      <c r="B490" t="str">
        <f t="shared" si="21"/>
        <v/>
      </c>
      <c r="C490" t="str">
        <f t="shared" si="22"/>
        <v/>
      </c>
      <c r="D490">
        <v>2026</v>
      </c>
      <c r="E490" t="s">
        <v>7703</v>
      </c>
      <c r="F490" t="s">
        <v>532</v>
      </c>
      <c r="G490" t="s">
        <v>37</v>
      </c>
      <c r="H490" t="s">
        <v>64</v>
      </c>
      <c r="I490">
        <v>1</v>
      </c>
      <c r="J490">
        <v>0</v>
      </c>
      <c r="K490" s="29">
        <v>7.56</v>
      </c>
      <c r="L490">
        <v>18</v>
      </c>
      <c r="M490">
        <v>0</v>
      </c>
      <c r="N490">
        <v>0</v>
      </c>
      <c r="O490">
        <v>0</v>
      </c>
      <c r="P490">
        <v>0</v>
      </c>
      <c r="Q490">
        <v>16.2</v>
      </c>
      <c r="R490">
        <v>18</v>
      </c>
      <c r="S490">
        <v>17</v>
      </c>
      <c r="T490">
        <v>14</v>
      </c>
      <c r="U490">
        <v>12</v>
      </c>
      <c r="V490">
        <v>17</v>
      </c>
      <c r="W490">
        <v>9</v>
      </c>
      <c r="X490" s="2">
        <v>0.26500000000000001</v>
      </c>
    </row>
    <row r="491" spans="1:24" x14ac:dyDescent="0.25">
      <c r="A491">
        <f t="shared" si="23"/>
        <v>1</v>
      </c>
      <c r="B491" t="str">
        <f t="shared" si="21"/>
        <v/>
      </c>
      <c r="C491" t="str">
        <f t="shared" si="22"/>
        <v/>
      </c>
      <c r="D491">
        <v>2026</v>
      </c>
      <c r="E491" t="s">
        <v>7704</v>
      </c>
      <c r="F491" t="s">
        <v>532</v>
      </c>
      <c r="G491" t="s">
        <v>29</v>
      </c>
      <c r="H491" t="s">
        <v>64</v>
      </c>
      <c r="I491">
        <v>1</v>
      </c>
      <c r="J491">
        <v>0</v>
      </c>
      <c r="K491" s="29">
        <v>8.18</v>
      </c>
      <c r="L491">
        <v>10</v>
      </c>
      <c r="M491">
        <v>0</v>
      </c>
      <c r="N491">
        <v>0</v>
      </c>
      <c r="O491">
        <v>0</v>
      </c>
      <c r="P491">
        <v>0</v>
      </c>
      <c r="Q491">
        <v>11</v>
      </c>
      <c r="R491">
        <v>18</v>
      </c>
      <c r="S491">
        <v>17</v>
      </c>
      <c r="T491">
        <v>10</v>
      </c>
      <c r="U491">
        <v>7</v>
      </c>
      <c r="V491">
        <v>8</v>
      </c>
      <c r="W491">
        <v>6</v>
      </c>
      <c r="X491" s="2">
        <v>0.34599999999999997</v>
      </c>
    </row>
    <row r="492" spans="1:24" x14ac:dyDescent="0.25">
      <c r="A492" t="str">
        <f t="shared" si="23"/>
        <v/>
      </c>
      <c r="B492" t="str">
        <f t="shared" si="21"/>
        <v/>
      </c>
      <c r="C492" t="str">
        <f t="shared" si="22"/>
        <v/>
      </c>
      <c r="D492">
        <v>2026</v>
      </c>
      <c r="E492" t="s">
        <v>7705</v>
      </c>
      <c r="F492" t="s">
        <v>532</v>
      </c>
      <c r="G492" t="s">
        <v>24</v>
      </c>
      <c r="H492" t="s">
        <v>64</v>
      </c>
      <c r="I492">
        <v>0</v>
      </c>
      <c r="J492">
        <v>1</v>
      </c>
      <c r="K492" s="29">
        <v>8.57</v>
      </c>
      <c r="L492">
        <v>17</v>
      </c>
      <c r="M492">
        <v>1</v>
      </c>
      <c r="N492">
        <v>0</v>
      </c>
      <c r="O492">
        <v>0</v>
      </c>
      <c r="P492">
        <v>4</v>
      </c>
      <c r="Q492">
        <v>21</v>
      </c>
      <c r="R492">
        <v>20</v>
      </c>
      <c r="S492">
        <v>21</v>
      </c>
      <c r="T492">
        <v>20</v>
      </c>
      <c r="U492">
        <v>13</v>
      </c>
      <c r="V492">
        <v>25</v>
      </c>
      <c r="W492">
        <v>10</v>
      </c>
      <c r="X492" s="2">
        <v>0.26</v>
      </c>
    </row>
    <row r="493" spans="1:24" x14ac:dyDescent="0.25">
      <c r="A493" t="str">
        <f t="shared" si="23"/>
        <v/>
      </c>
      <c r="B493" t="str">
        <f t="shared" si="21"/>
        <v/>
      </c>
      <c r="C493" t="str">
        <f t="shared" si="22"/>
        <v/>
      </c>
      <c r="D493">
        <v>2026</v>
      </c>
      <c r="E493" t="s">
        <v>7706</v>
      </c>
      <c r="F493" t="s">
        <v>532</v>
      </c>
      <c r="G493" t="s">
        <v>37</v>
      </c>
      <c r="H493" t="s">
        <v>64</v>
      </c>
      <c r="I493">
        <v>1</v>
      </c>
      <c r="J493">
        <v>1</v>
      </c>
      <c r="K493" s="29">
        <v>9</v>
      </c>
      <c r="L493">
        <v>5</v>
      </c>
      <c r="M493">
        <v>5</v>
      </c>
      <c r="N493">
        <v>0</v>
      </c>
      <c r="O493">
        <v>0</v>
      </c>
      <c r="P493">
        <v>0</v>
      </c>
      <c r="Q493">
        <v>17</v>
      </c>
      <c r="R493">
        <v>23</v>
      </c>
      <c r="S493">
        <v>17</v>
      </c>
      <c r="T493">
        <v>17</v>
      </c>
      <c r="U493">
        <v>9</v>
      </c>
      <c r="V493">
        <v>16</v>
      </c>
      <c r="W493">
        <v>3</v>
      </c>
      <c r="X493" s="2">
        <v>0.31900000000000001</v>
      </c>
    </row>
    <row r="494" spans="1:24" x14ac:dyDescent="0.25">
      <c r="A494">
        <f t="shared" si="23"/>
        <v>1</v>
      </c>
      <c r="B494" t="str">
        <f t="shared" si="21"/>
        <v/>
      </c>
      <c r="C494" t="str">
        <f t="shared" si="22"/>
        <v/>
      </c>
      <c r="D494">
        <v>2026</v>
      </c>
      <c r="E494" t="s">
        <v>7707</v>
      </c>
      <c r="F494" t="s">
        <v>532</v>
      </c>
      <c r="G494" t="s">
        <v>32</v>
      </c>
      <c r="H494" t="s">
        <v>64</v>
      </c>
      <c r="I494">
        <v>0</v>
      </c>
      <c r="J494">
        <v>1</v>
      </c>
      <c r="K494" s="29">
        <v>9.39</v>
      </c>
      <c r="L494">
        <v>16</v>
      </c>
      <c r="M494">
        <v>0</v>
      </c>
      <c r="N494">
        <v>0</v>
      </c>
      <c r="O494">
        <v>0</v>
      </c>
      <c r="P494">
        <v>0</v>
      </c>
      <c r="Q494">
        <v>15.1</v>
      </c>
      <c r="R494">
        <v>16</v>
      </c>
      <c r="S494">
        <v>18</v>
      </c>
      <c r="T494">
        <v>16</v>
      </c>
      <c r="U494">
        <v>7</v>
      </c>
      <c r="V494">
        <v>7</v>
      </c>
      <c r="W494">
        <v>5</v>
      </c>
      <c r="X494" s="2">
        <v>0.26700000000000002</v>
      </c>
    </row>
    <row r="495" spans="1:24" x14ac:dyDescent="0.25">
      <c r="A495" t="str">
        <f t="shared" si="23"/>
        <v/>
      </c>
      <c r="B495" t="str">
        <f t="shared" si="21"/>
        <v/>
      </c>
      <c r="C495" t="str">
        <f t="shared" si="22"/>
        <v/>
      </c>
      <c r="D495">
        <v>2026</v>
      </c>
      <c r="E495" t="s">
        <v>7708</v>
      </c>
      <c r="F495" t="s">
        <v>532</v>
      </c>
      <c r="G495" t="s">
        <v>47</v>
      </c>
      <c r="H495" t="s">
        <v>64</v>
      </c>
      <c r="I495">
        <v>0</v>
      </c>
      <c r="J495">
        <v>2</v>
      </c>
      <c r="K495" s="29">
        <v>14.4</v>
      </c>
      <c r="L495">
        <v>12</v>
      </c>
      <c r="M495">
        <v>5</v>
      </c>
      <c r="N495">
        <v>0</v>
      </c>
      <c r="O495">
        <v>0</v>
      </c>
      <c r="P495">
        <v>0</v>
      </c>
      <c r="Q495">
        <v>15</v>
      </c>
      <c r="R495">
        <v>26</v>
      </c>
      <c r="S495">
        <v>31</v>
      </c>
      <c r="T495">
        <v>24</v>
      </c>
      <c r="U495">
        <v>18</v>
      </c>
      <c r="V495">
        <v>7</v>
      </c>
      <c r="W495">
        <v>4</v>
      </c>
      <c r="X495" s="2">
        <v>0.36599999999999999</v>
      </c>
    </row>
    <row r="496" spans="1:24" x14ac:dyDescent="0.25">
      <c r="A496" t="str">
        <f t="shared" si="23"/>
        <v/>
      </c>
      <c r="B496">
        <f t="shared" si="21"/>
        <v>1</v>
      </c>
      <c r="C496" t="str">
        <f t="shared" si="22"/>
        <v/>
      </c>
      <c r="D496">
        <v>2026</v>
      </c>
      <c r="E496" t="s">
        <v>6416</v>
      </c>
      <c r="F496" t="s">
        <v>554</v>
      </c>
      <c r="G496" t="s">
        <v>37</v>
      </c>
      <c r="H496" t="s">
        <v>64</v>
      </c>
      <c r="I496">
        <v>3</v>
      </c>
      <c r="J496">
        <v>4</v>
      </c>
      <c r="K496" s="29">
        <v>5.22</v>
      </c>
      <c r="L496">
        <v>15</v>
      </c>
      <c r="M496">
        <v>15</v>
      </c>
      <c r="N496">
        <v>0</v>
      </c>
      <c r="O496">
        <v>0</v>
      </c>
      <c r="P496">
        <v>0</v>
      </c>
      <c r="Q496">
        <v>60.1</v>
      </c>
      <c r="R496">
        <v>46</v>
      </c>
      <c r="S496">
        <v>37</v>
      </c>
      <c r="T496">
        <v>35</v>
      </c>
      <c r="U496">
        <v>44</v>
      </c>
      <c r="V496">
        <v>65</v>
      </c>
      <c r="W496">
        <v>10</v>
      </c>
      <c r="X496" s="2">
        <v>0.215</v>
      </c>
    </row>
    <row r="497" spans="1:24" x14ac:dyDescent="0.25">
      <c r="A497" t="str">
        <f t="shared" si="23"/>
        <v/>
      </c>
      <c r="B497" t="str">
        <f t="shared" si="21"/>
        <v/>
      </c>
      <c r="C497">
        <f t="shared" si="22"/>
        <v>1</v>
      </c>
      <c r="D497">
        <v>2026</v>
      </c>
      <c r="E497" t="s">
        <v>7289</v>
      </c>
      <c r="F497" t="s">
        <v>554</v>
      </c>
      <c r="G497" t="s">
        <v>47</v>
      </c>
      <c r="H497" t="s">
        <v>64</v>
      </c>
      <c r="I497">
        <v>1</v>
      </c>
      <c r="J497">
        <v>0</v>
      </c>
      <c r="K497" s="29">
        <v>1.5</v>
      </c>
      <c r="L497">
        <v>9</v>
      </c>
      <c r="M497">
        <v>0</v>
      </c>
      <c r="N497">
        <v>0</v>
      </c>
      <c r="O497">
        <v>0</v>
      </c>
      <c r="P497">
        <v>0</v>
      </c>
      <c r="Q497">
        <v>12</v>
      </c>
      <c r="R497">
        <v>6</v>
      </c>
      <c r="S497">
        <v>2</v>
      </c>
      <c r="T497">
        <v>2</v>
      </c>
      <c r="U497">
        <v>10</v>
      </c>
      <c r="V497">
        <v>10</v>
      </c>
      <c r="W497">
        <v>2</v>
      </c>
      <c r="X497" s="2">
        <v>0.16700000000000001</v>
      </c>
    </row>
    <row r="498" spans="1:24" x14ac:dyDescent="0.25">
      <c r="A498" t="str">
        <f t="shared" si="23"/>
        <v/>
      </c>
      <c r="B498" t="str">
        <f t="shared" si="21"/>
        <v/>
      </c>
      <c r="C498" t="str">
        <f t="shared" si="22"/>
        <v/>
      </c>
      <c r="D498">
        <v>2026</v>
      </c>
      <c r="E498" t="s">
        <v>7709</v>
      </c>
      <c r="F498" t="s">
        <v>554</v>
      </c>
      <c r="G498" t="s">
        <v>37</v>
      </c>
      <c r="H498" t="s">
        <v>64</v>
      </c>
      <c r="I498">
        <v>3</v>
      </c>
      <c r="J498">
        <v>1</v>
      </c>
      <c r="K498" s="29">
        <v>4.22</v>
      </c>
      <c r="L498">
        <v>16</v>
      </c>
      <c r="M498">
        <v>6</v>
      </c>
      <c r="N498">
        <v>0</v>
      </c>
      <c r="O498">
        <v>0</v>
      </c>
      <c r="P498">
        <v>4</v>
      </c>
      <c r="Q498">
        <v>49</v>
      </c>
      <c r="R498">
        <v>37</v>
      </c>
      <c r="S498">
        <v>25</v>
      </c>
      <c r="T498">
        <v>23</v>
      </c>
      <c r="U498">
        <v>15</v>
      </c>
      <c r="V498">
        <v>51</v>
      </c>
      <c r="W498">
        <v>2</v>
      </c>
      <c r="X498" s="2">
        <v>0.20599999999999999</v>
      </c>
    </row>
    <row r="499" spans="1:24" x14ac:dyDescent="0.25">
      <c r="A499" t="str">
        <f t="shared" si="23"/>
        <v/>
      </c>
      <c r="B499" t="str">
        <f t="shared" si="21"/>
        <v/>
      </c>
      <c r="C499" t="str">
        <f t="shared" si="22"/>
        <v/>
      </c>
      <c r="D499">
        <v>2026</v>
      </c>
      <c r="E499" t="s">
        <v>7710</v>
      </c>
      <c r="F499" t="s">
        <v>554</v>
      </c>
      <c r="G499" t="s">
        <v>24</v>
      </c>
      <c r="H499" t="s">
        <v>64</v>
      </c>
      <c r="I499">
        <v>5</v>
      </c>
      <c r="J499">
        <v>2</v>
      </c>
      <c r="K499" s="29">
        <v>4.24</v>
      </c>
      <c r="L499">
        <v>18</v>
      </c>
      <c r="M499">
        <v>0</v>
      </c>
      <c r="N499">
        <v>0</v>
      </c>
      <c r="O499">
        <v>0</v>
      </c>
      <c r="P499">
        <v>3</v>
      </c>
      <c r="Q499">
        <v>34</v>
      </c>
      <c r="R499">
        <v>28</v>
      </c>
      <c r="S499">
        <v>19</v>
      </c>
      <c r="T499">
        <v>16</v>
      </c>
      <c r="U499">
        <v>13</v>
      </c>
      <c r="V499">
        <v>26</v>
      </c>
      <c r="W499">
        <v>2</v>
      </c>
      <c r="X499" s="2">
        <v>0.222</v>
      </c>
    </row>
    <row r="500" spans="1:24" x14ac:dyDescent="0.25">
      <c r="A500" t="str">
        <f t="shared" si="23"/>
        <v/>
      </c>
      <c r="B500" t="str">
        <f t="shared" si="21"/>
        <v/>
      </c>
      <c r="C500" t="str">
        <f t="shared" si="22"/>
        <v/>
      </c>
      <c r="D500">
        <v>2026</v>
      </c>
      <c r="E500" t="s">
        <v>7711</v>
      </c>
      <c r="F500" t="s">
        <v>554</v>
      </c>
      <c r="G500" t="s">
        <v>37</v>
      </c>
      <c r="H500" t="s">
        <v>64</v>
      </c>
      <c r="I500">
        <v>0</v>
      </c>
      <c r="J500">
        <v>1</v>
      </c>
      <c r="K500" s="29">
        <v>4.58</v>
      </c>
      <c r="L500">
        <v>21</v>
      </c>
      <c r="M500">
        <v>0</v>
      </c>
      <c r="N500">
        <v>0</v>
      </c>
      <c r="O500">
        <v>0</v>
      </c>
      <c r="P500">
        <v>1</v>
      </c>
      <c r="Q500">
        <v>39.1</v>
      </c>
      <c r="R500">
        <v>36</v>
      </c>
      <c r="S500">
        <v>26</v>
      </c>
      <c r="T500">
        <v>20</v>
      </c>
      <c r="U500">
        <v>21</v>
      </c>
      <c r="V500">
        <v>44</v>
      </c>
      <c r="W500">
        <v>9</v>
      </c>
      <c r="X500" s="2">
        <v>0.248</v>
      </c>
    </row>
    <row r="501" spans="1:24" x14ac:dyDescent="0.25">
      <c r="A501" t="str">
        <f t="shared" si="23"/>
        <v/>
      </c>
      <c r="B501" t="str">
        <f t="shared" si="21"/>
        <v/>
      </c>
      <c r="C501" t="str">
        <f t="shared" si="22"/>
        <v/>
      </c>
      <c r="D501">
        <v>2026</v>
      </c>
      <c r="E501" t="s">
        <v>7712</v>
      </c>
      <c r="F501" t="s">
        <v>554</v>
      </c>
      <c r="G501" t="s">
        <v>47</v>
      </c>
      <c r="H501" t="s">
        <v>64</v>
      </c>
      <c r="I501">
        <v>3</v>
      </c>
      <c r="J501">
        <v>3</v>
      </c>
      <c r="K501" s="29">
        <v>5.14</v>
      </c>
      <c r="L501">
        <v>16</v>
      </c>
      <c r="M501">
        <v>9</v>
      </c>
      <c r="N501">
        <v>0</v>
      </c>
      <c r="O501">
        <v>0</v>
      </c>
      <c r="P501">
        <v>0</v>
      </c>
      <c r="Q501">
        <v>49</v>
      </c>
      <c r="R501">
        <v>57</v>
      </c>
      <c r="S501">
        <v>30</v>
      </c>
      <c r="T501">
        <v>28</v>
      </c>
      <c r="U501">
        <v>16</v>
      </c>
      <c r="V501">
        <v>47</v>
      </c>
      <c r="W501">
        <v>5</v>
      </c>
      <c r="X501" s="2">
        <v>0.28399999999999997</v>
      </c>
    </row>
    <row r="502" spans="1:24" x14ac:dyDescent="0.25">
      <c r="A502" t="str">
        <f t="shared" si="23"/>
        <v/>
      </c>
      <c r="B502" t="str">
        <f t="shared" si="21"/>
        <v/>
      </c>
      <c r="C502" t="str">
        <f t="shared" si="22"/>
        <v/>
      </c>
      <c r="D502">
        <v>2026</v>
      </c>
      <c r="E502" t="s">
        <v>7713</v>
      </c>
      <c r="F502" t="s">
        <v>554</v>
      </c>
      <c r="G502" t="s">
        <v>24</v>
      </c>
      <c r="H502" t="s">
        <v>64</v>
      </c>
      <c r="I502">
        <v>2</v>
      </c>
      <c r="J502">
        <v>0</v>
      </c>
      <c r="K502" s="29">
        <v>6.1</v>
      </c>
      <c r="L502">
        <v>16</v>
      </c>
      <c r="M502">
        <v>0</v>
      </c>
      <c r="N502">
        <v>0</v>
      </c>
      <c r="O502">
        <v>0</v>
      </c>
      <c r="P502">
        <v>1</v>
      </c>
      <c r="Q502">
        <v>20.2</v>
      </c>
      <c r="R502">
        <v>26</v>
      </c>
      <c r="S502">
        <v>14</v>
      </c>
      <c r="T502">
        <v>14</v>
      </c>
      <c r="U502">
        <v>11</v>
      </c>
      <c r="V502">
        <v>17</v>
      </c>
      <c r="W502">
        <v>4</v>
      </c>
      <c r="X502" s="2">
        <v>0.313</v>
      </c>
    </row>
    <row r="503" spans="1:24" x14ac:dyDescent="0.25">
      <c r="A503" t="str">
        <f t="shared" si="23"/>
        <v/>
      </c>
      <c r="B503" t="str">
        <f t="shared" si="21"/>
        <v/>
      </c>
      <c r="C503" t="str">
        <f t="shared" si="22"/>
        <v/>
      </c>
      <c r="D503">
        <v>2026</v>
      </c>
      <c r="E503" t="s">
        <v>7714</v>
      </c>
      <c r="F503" t="s">
        <v>554</v>
      </c>
      <c r="G503" t="s">
        <v>24</v>
      </c>
      <c r="H503" t="s">
        <v>64</v>
      </c>
      <c r="I503">
        <v>2</v>
      </c>
      <c r="J503">
        <v>1</v>
      </c>
      <c r="K503" s="29">
        <v>6.23</v>
      </c>
      <c r="L503">
        <v>15</v>
      </c>
      <c r="M503">
        <v>1</v>
      </c>
      <c r="N503">
        <v>0</v>
      </c>
      <c r="O503">
        <v>0</v>
      </c>
      <c r="P503">
        <v>1</v>
      </c>
      <c r="Q503">
        <v>17.100000000000001</v>
      </c>
      <c r="R503">
        <v>17</v>
      </c>
      <c r="S503">
        <v>12</v>
      </c>
      <c r="T503">
        <v>12</v>
      </c>
      <c r="U503">
        <v>9</v>
      </c>
      <c r="V503">
        <v>11</v>
      </c>
      <c r="W503">
        <v>3</v>
      </c>
      <c r="X503" s="2">
        <v>0.29299999999999998</v>
      </c>
    </row>
    <row r="504" spans="1:24" x14ac:dyDescent="0.25">
      <c r="A504">
        <f t="shared" si="23"/>
        <v>1</v>
      </c>
      <c r="B504" t="str">
        <f t="shared" si="21"/>
        <v/>
      </c>
      <c r="C504" t="str">
        <f t="shared" si="22"/>
        <v/>
      </c>
      <c r="D504">
        <v>2026</v>
      </c>
      <c r="E504" t="s">
        <v>7715</v>
      </c>
      <c r="F504" t="s">
        <v>554</v>
      </c>
      <c r="G504" t="s">
        <v>29</v>
      </c>
      <c r="H504" t="s">
        <v>64</v>
      </c>
      <c r="I504">
        <v>1</v>
      </c>
      <c r="J504">
        <v>0</v>
      </c>
      <c r="K504" s="29">
        <v>6.39</v>
      </c>
      <c r="L504">
        <v>8</v>
      </c>
      <c r="M504">
        <v>3</v>
      </c>
      <c r="N504">
        <v>0</v>
      </c>
      <c r="O504">
        <v>0</v>
      </c>
      <c r="P504">
        <v>0</v>
      </c>
      <c r="Q504">
        <v>12.2</v>
      </c>
      <c r="R504">
        <v>14</v>
      </c>
      <c r="S504">
        <v>10</v>
      </c>
      <c r="T504">
        <v>9</v>
      </c>
      <c r="U504">
        <v>6</v>
      </c>
      <c r="V504">
        <v>8</v>
      </c>
      <c r="W504">
        <v>2</v>
      </c>
      <c r="X504" s="2">
        <v>0.28000000000000003</v>
      </c>
    </row>
    <row r="505" spans="1:24" x14ac:dyDescent="0.25">
      <c r="A505" t="str">
        <f t="shared" si="23"/>
        <v/>
      </c>
      <c r="B505" t="str">
        <f t="shared" si="21"/>
        <v/>
      </c>
      <c r="C505" t="str">
        <f t="shared" si="22"/>
        <v/>
      </c>
      <c r="D505">
        <v>2026</v>
      </c>
      <c r="E505" t="s">
        <v>7716</v>
      </c>
      <c r="F505" t="s">
        <v>554</v>
      </c>
      <c r="G505" t="s">
        <v>37</v>
      </c>
      <c r="H505" t="s">
        <v>64</v>
      </c>
      <c r="I505">
        <v>0</v>
      </c>
      <c r="J505">
        <v>1</v>
      </c>
      <c r="K505" s="29">
        <v>6.97</v>
      </c>
      <c r="L505">
        <v>14</v>
      </c>
      <c r="M505">
        <v>2</v>
      </c>
      <c r="N505">
        <v>0</v>
      </c>
      <c r="O505">
        <v>0</v>
      </c>
      <c r="P505">
        <v>0</v>
      </c>
      <c r="Q505">
        <v>20.2</v>
      </c>
      <c r="R505">
        <v>27</v>
      </c>
      <c r="S505">
        <v>20</v>
      </c>
      <c r="T505">
        <v>16</v>
      </c>
      <c r="U505">
        <v>16</v>
      </c>
      <c r="V505">
        <v>15</v>
      </c>
      <c r="W505">
        <v>2</v>
      </c>
      <c r="X505" s="2">
        <v>0.314</v>
      </c>
    </row>
    <row r="506" spans="1:24" x14ac:dyDescent="0.25">
      <c r="A506" t="str">
        <f t="shared" si="23"/>
        <v/>
      </c>
      <c r="B506" t="str">
        <f t="shared" si="21"/>
        <v/>
      </c>
      <c r="C506">
        <f t="shared" si="22"/>
        <v>1</v>
      </c>
      <c r="D506">
        <v>2026</v>
      </c>
      <c r="E506" t="s">
        <v>7271</v>
      </c>
      <c r="F506" t="s">
        <v>554</v>
      </c>
      <c r="G506" t="s">
        <v>24</v>
      </c>
      <c r="H506" t="s">
        <v>64</v>
      </c>
      <c r="I506">
        <v>2</v>
      </c>
      <c r="J506">
        <v>3</v>
      </c>
      <c r="K506" s="29">
        <v>7.51</v>
      </c>
      <c r="L506">
        <v>15</v>
      </c>
      <c r="M506">
        <v>7</v>
      </c>
      <c r="N506">
        <v>0</v>
      </c>
      <c r="O506">
        <v>0</v>
      </c>
      <c r="P506">
        <v>0</v>
      </c>
      <c r="Q506">
        <v>38.1</v>
      </c>
      <c r="R506">
        <v>53</v>
      </c>
      <c r="S506">
        <v>35</v>
      </c>
      <c r="T506">
        <v>32</v>
      </c>
      <c r="U506">
        <v>16</v>
      </c>
      <c r="V506">
        <v>30</v>
      </c>
      <c r="W506">
        <v>9</v>
      </c>
      <c r="X506" s="2">
        <v>0.32900000000000001</v>
      </c>
    </row>
    <row r="507" spans="1:24" x14ac:dyDescent="0.25">
      <c r="A507" t="str">
        <f t="shared" si="23"/>
        <v/>
      </c>
      <c r="B507" t="str">
        <f t="shared" si="21"/>
        <v/>
      </c>
      <c r="C507" t="str">
        <f t="shared" si="22"/>
        <v/>
      </c>
      <c r="D507">
        <v>2026</v>
      </c>
      <c r="E507" t="s">
        <v>568</v>
      </c>
      <c r="F507" t="s">
        <v>554</v>
      </c>
      <c r="G507" t="s">
        <v>37</v>
      </c>
      <c r="H507" t="s">
        <v>64</v>
      </c>
      <c r="I507">
        <v>1</v>
      </c>
      <c r="J507">
        <v>0</v>
      </c>
      <c r="K507" s="29">
        <v>8.31</v>
      </c>
      <c r="L507">
        <v>9</v>
      </c>
      <c r="M507">
        <v>0</v>
      </c>
      <c r="N507">
        <v>0</v>
      </c>
      <c r="O507">
        <v>0</v>
      </c>
      <c r="P507">
        <v>0</v>
      </c>
      <c r="Q507">
        <v>8.1999999999999993</v>
      </c>
      <c r="R507">
        <v>12</v>
      </c>
      <c r="S507">
        <v>8</v>
      </c>
      <c r="T507">
        <v>8</v>
      </c>
      <c r="U507">
        <v>5</v>
      </c>
      <c r="V507">
        <v>8</v>
      </c>
      <c r="W507">
        <v>2</v>
      </c>
      <c r="X507" s="2">
        <v>0.33300000000000002</v>
      </c>
    </row>
    <row r="508" spans="1:24" x14ac:dyDescent="0.25">
      <c r="A508" t="str">
        <f t="shared" si="23"/>
        <v/>
      </c>
      <c r="B508" t="str">
        <f t="shared" si="21"/>
        <v/>
      </c>
      <c r="C508" t="str">
        <f t="shared" si="22"/>
        <v/>
      </c>
      <c r="D508">
        <v>2026</v>
      </c>
      <c r="E508" t="s">
        <v>7717</v>
      </c>
      <c r="F508" t="s">
        <v>554</v>
      </c>
      <c r="G508" t="s">
        <v>37</v>
      </c>
      <c r="H508" t="s">
        <v>64</v>
      </c>
      <c r="I508">
        <v>2</v>
      </c>
      <c r="J508">
        <v>2</v>
      </c>
      <c r="K508" s="29">
        <v>10.07</v>
      </c>
      <c r="L508">
        <v>18</v>
      </c>
      <c r="M508">
        <v>7</v>
      </c>
      <c r="N508">
        <v>0</v>
      </c>
      <c r="O508">
        <v>0</v>
      </c>
      <c r="P508">
        <v>4</v>
      </c>
      <c r="Q508">
        <v>44.2</v>
      </c>
      <c r="R508">
        <v>59</v>
      </c>
      <c r="S508">
        <v>54</v>
      </c>
      <c r="T508">
        <v>50</v>
      </c>
      <c r="U508">
        <v>19</v>
      </c>
      <c r="V508">
        <v>40</v>
      </c>
      <c r="W508">
        <v>4</v>
      </c>
      <c r="X508" s="2">
        <v>0.316</v>
      </c>
    </row>
    <row r="509" spans="1:24" x14ac:dyDescent="0.25">
      <c r="A509" t="str">
        <f t="shared" si="23"/>
        <v/>
      </c>
      <c r="B509" t="str">
        <f t="shared" si="21"/>
        <v/>
      </c>
      <c r="C509" t="str">
        <f t="shared" si="22"/>
        <v/>
      </c>
      <c r="D509">
        <v>2026</v>
      </c>
      <c r="E509" t="s">
        <v>7718</v>
      </c>
      <c r="F509" t="s">
        <v>554</v>
      </c>
      <c r="G509" t="s">
        <v>24</v>
      </c>
      <c r="H509" t="s">
        <v>64</v>
      </c>
      <c r="I509">
        <v>2</v>
      </c>
      <c r="J509">
        <v>2</v>
      </c>
      <c r="K509" s="29">
        <v>10.43</v>
      </c>
      <c r="L509">
        <v>11</v>
      </c>
      <c r="M509">
        <v>0</v>
      </c>
      <c r="N509">
        <v>0</v>
      </c>
      <c r="O509">
        <v>0</v>
      </c>
      <c r="P509">
        <v>1</v>
      </c>
      <c r="Q509">
        <v>14.2</v>
      </c>
      <c r="R509">
        <v>24</v>
      </c>
      <c r="S509">
        <v>18</v>
      </c>
      <c r="T509">
        <v>17</v>
      </c>
      <c r="U509">
        <v>13</v>
      </c>
      <c r="V509">
        <v>15</v>
      </c>
      <c r="W509">
        <v>1</v>
      </c>
      <c r="X509" s="2">
        <v>0.38100000000000001</v>
      </c>
    </row>
    <row r="510" spans="1:24" x14ac:dyDescent="0.25">
      <c r="A510">
        <f t="shared" si="23"/>
        <v>1</v>
      </c>
      <c r="B510" t="str">
        <f t="shared" si="21"/>
        <v/>
      </c>
      <c r="C510" t="str">
        <f t="shared" si="22"/>
        <v/>
      </c>
      <c r="D510">
        <v>2026</v>
      </c>
      <c r="E510" t="s">
        <v>7719</v>
      </c>
      <c r="F510" t="s">
        <v>554</v>
      </c>
      <c r="G510" t="s">
        <v>29</v>
      </c>
      <c r="H510" t="s">
        <v>64</v>
      </c>
      <c r="I510">
        <v>3</v>
      </c>
      <c r="J510">
        <v>1</v>
      </c>
      <c r="K510" s="29">
        <v>11.81</v>
      </c>
      <c r="L510">
        <v>10</v>
      </c>
      <c r="M510">
        <v>2</v>
      </c>
      <c r="N510">
        <v>0</v>
      </c>
      <c r="O510">
        <v>0</v>
      </c>
      <c r="P510">
        <v>0</v>
      </c>
      <c r="Q510">
        <v>10.199999999999999</v>
      </c>
      <c r="R510">
        <v>15</v>
      </c>
      <c r="S510">
        <v>16</v>
      </c>
      <c r="T510">
        <v>14</v>
      </c>
      <c r="U510">
        <v>8</v>
      </c>
      <c r="V510">
        <v>9</v>
      </c>
      <c r="W510">
        <v>3</v>
      </c>
      <c r="X510" s="2">
        <v>0.33300000000000002</v>
      </c>
    </row>
    <row r="511" spans="1:24" x14ac:dyDescent="0.25">
      <c r="A511" t="str">
        <f t="shared" si="23"/>
        <v/>
      </c>
      <c r="B511" t="str">
        <f t="shared" si="21"/>
        <v/>
      </c>
      <c r="C511" t="str">
        <f t="shared" si="22"/>
        <v/>
      </c>
      <c r="D511">
        <v>2026</v>
      </c>
      <c r="E511" t="s">
        <v>7720</v>
      </c>
      <c r="F511" t="s">
        <v>554</v>
      </c>
      <c r="G511" t="s">
        <v>47</v>
      </c>
      <c r="H511" t="s">
        <v>64</v>
      </c>
      <c r="I511">
        <v>1</v>
      </c>
      <c r="J511">
        <v>0</v>
      </c>
      <c r="K511" s="29">
        <v>12.86</v>
      </c>
      <c r="L511">
        <v>7</v>
      </c>
      <c r="M511">
        <v>0</v>
      </c>
      <c r="N511">
        <v>0</v>
      </c>
      <c r="O511">
        <v>0</v>
      </c>
      <c r="P511">
        <v>0</v>
      </c>
      <c r="Q511">
        <v>7</v>
      </c>
      <c r="R511">
        <v>8</v>
      </c>
      <c r="S511">
        <v>10</v>
      </c>
      <c r="T511">
        <v>10</v>
      </c>
      <c r="U511">
        <v>3</v>
      </c>
      <c r="V511">
        <v>5</v>
      </c>
      <c r="W511">
        <v>2</v>
      </c>
      <c r="X511" s="2">
        <v>0.29599999999999999</v>
      </c>
    </row>
    <row r="512" spans="1:24" x14ac:dyDescent="0.25">
      <c r="A512" t="str">
        <f t="shared" si="23"/>
        <v/>
      </c>
      <c r="B512" t="str">
        <f t="shared" si="21"/>
        <v/>
      </c>
      <c r="C512" t="str">
        <f t="shared" si="22"/>
        <v/>
      </c>
      <c r="D512">
        <v>2026</v>
      </c>
      <c r="E512" t="s">
        <v>1622</v>
      </c>
      <c r="F512" t="s">
        <v>573</v>
      </c>
      <c r="G512" t="s">
        <v>37</v>
      </c>
      <c r="H512" t="s">
        <v>64</v>
      </c>
      <c r="I512">
        <v>7</v>
      </c>
      <c r="J512">
        <v>3</v>
      </c>
      <c r="K512" s="29">
        <v>3.84</v>
      </c>
      <c r="L512">
        <v>14</v>
      </c>
      <c r="M512">
        <v>14</v>
      </c>
      <c r="N512">
        <v>2</v>
      </c>
      <c r="O512">
        <v>2</v>
      </c>
      <c r="P512">
        <v>0</v>
      </c>
      <c r="Q512">
        <v>77.099999999999994</v>
      </c>
      <c r="R512">
        <v>88</v>
      </c>
      <c r="S512">
        <v>42</v>
      </c>
      <c r="T512">
        <v>33</v>
      </c>
      <c r="U512">
        <v>21</v>
      </c>
      <c r="V512">
        <v>48</v>
      </c>
      <c r="W512">
        <v>10</v>
      </c>
      <c r="X512" s="2">
        <v>0.28599999999999998</v>
      </c>
    </row>
    <row r="513" spans="1:24" x14ac:dyDescent="0.25">
      <c r="A513">
        <f t="shared" si="23"/>
        <v>1</v>
      </c>
      <c r="B513" t="str">
        <f t="shared" si="21"/>
        <v/>
      </c>
      <c r="C513" t="str">
        <f t="shared" si="22"/>
        <v/>
      </c>
      <c r="D513">
        <v>2026</v>
      </c>
      <c r="E513" t="s">
        <v>7721</v>
      </c>
      <c r="F513" t="s">
        <v>573</v>
      </c>
      <c r="G513" t="s">
        <v>32</v>
      </c>
      <c r="H513" t="s">
        <v>64</v>
      </c>
      <c r="I513">
        <v>2</v>
      </c>
      <c r="J513">
        <v>4</v>
      </c>
      <c r="K513" s="29">
        <v>4.34</v>
      </c>
      <c r="L513">
        <v>17</v>
      </c>
      <c r="M513">
        <v>9</v>
      </c>
      <c r="N513">
        <v>0</v>
      </c>
      <c r="O513">
        <v>0</v>
      </c>
      <c r="P513">
        <v>0</v>
      </c>
      <c r="Q513">
        <v>58</v>
      </c>
      <c r="R513">
        <v>62</v>
      </c>
      <c r="S513">
        <v>38</v>
      </c>
      <c r="T513">
        <v>28</v>
      </c>
      <c r="U513">
        <v>27</v>
      </c>
      <c r="V513">
        <v>34</v>
      </c>
      <c r="W513">
        <v>11</v>
      </c>
      <c r="X513" s="2">
        <v>0.27600000000000002</v>
      </c>
    </row>
    <row r="514" spans="1:24" x14ac:dyDescent="0.25">
      <c r="A514">
        <f t="shared" si="23"/>
        <v>1</v>
      </c>
      <c r="B514" t="str">
        <f t="shared" ref="B514:B577" si="24">IF(COUNTIFS(Draft_Player,$E514),COUNTIFS(Draft_Player,$E514),"")</f>
        <v/>
      </c>
      <c r="C514" t="str">
        <f t="shared" ref="C514:C577" si="25">IF(COUNTIFS(Transfers_Player,$E514),COUNTIFS(Transfers_Player,$E514),"")</f>
        <v/>
      </c>
      <c r="D514">
        <v>2026</v>
      </c>
      <c r="E514" t="s">
        <v>7722</v>
      </c>
      <c r="F514" t="s">
        <v>573</v>
      </c>
      <c r="G514" t="s">
        <v>29</v>
      </c>
      <c r="H514" t="s">
        <v>64</v>
      </c>
      <c r="I514">
        <v>5</v>
      </c>
      <c r="J514">
        <v>3</v>
      </c>
      <c r="K514" s="29">
        <v>4.62</v>
      </c>
      <c r="L514">
        <v>14</v>
      </c>
      <c r="M514">
        <v>14</v>
      </c>
      <c r="N514">
        <v>1</v>
      </c>
      <c r="O514">
        <v>1</v>
      </c>
      <c r="P514">
        <v>0</v>
      </c>
      <c r="Q514">
        <v>72</v>
      </c>
      <c r="R514">
        <v>78</v>
      </c>
      <c r="S514">
        <v>40</v>
      </c>
      <c r="T514">
        <v>37</v>
      </c>
      <c r="U514">
        <v>37</v>
      </c>
      <c r="V514">
        <v>44</v>
      </c>
      <c r="W514">
        <v>6</v>
      </c>
      <c r="X514" s="2">
        <v>0.28399999999999997</v>
      </c>
    </row>
    <row r="515" spans="1:24" x14ac:dyDescent="0.25">
      <c r="A515" t="str">
        <f t="shared" ref="A515:A578" si="26">IF(OR(G515="SR", G515="GR"), 1, "")</f>
        <v/>
      </c>
      <c r="B515" t="str">
        <f t="shared" si="24"/>
        <v/>
      </c>
      <c r="C515" t="str">
        <f t="shared" si="25"/>
        <v/>
      </c>
      <c r="D515">
        <v>2026</v>
      </c>
      <c r="E515" t="s">
        <v>7723</v>
      </c>
      <c r="F515" t="s">
        <v>573</v>
      </c>
      <c r="G515" t="s">
        <v>47</v>
      </c>
      <c r="H515" t="s">
        <v>64</v>
      </c>
      <c r="I515">
        <v>7</v>
      </c>
      <c r="J515">
        <v>0</v>
      </c>
      <c r="K515" s="29">
        <v>3.07</v>
      </c>
      <c r="L515">
        <v>20</v>
      </c>
      <c r="M515">
        <v>0</v>
      </c>
      <c r="N515">
        <v>0</v>
      </c>
      <c r="O515">
        <v>0</v>
      </c>
      <c r="P515">
        <v>0</v>
      </c>
      <c r="Q515">
        <v>41</v>
      </c>
      <c r="R515">
        <v>36</v>
      </c>
      <c r="S515">
        <v>23</v>
      </c>
      <c r="T515">
        <v>14</v>
      </c>
      <c r="U515">
        <v>23</v>
      </c>
      <c r="V515">
        <v>47</v>
      </c>
      <c r="W515">
        <v>4</v>
      </c>
      <c r="X515" s="2">
        <v>0.23799999999999999</v>
      </c>
    </row>
    <row r="516" spans="1:24" x14ac:dyDescent="0.25">
      <c r="A516">
        <f t="shared" si="26"/>
        <v>1</v>
      </c>
      <c r="B516" t="str">
        <f t="shared" si="24"/>
        <v/>
      </c>
      <c r="C516" t="str">
        <f t="shared" si="25"/>
        <v/>
      </c>
      <c r="D516">
        <v>2026</v>
      </c>
      <c r="E516" t="s">
        <v>7724</v>
      </c>
      <c r="F516" t="s">
        <v>573</v>
      </c>
      <c r="G516" t="s">
        <v>32</v>
      </c>
      <c r="H516" t="s">
        <v>64</v>
      </c>
      <c r="I516">
        <v>2</v>
      </c>
      <c r="J516">
        <v>0</v>
      </c>
      <c r="K516" s="29">
        <v>4.46</v>
      </c>
      <c r="L516">
        <v>18</v>
      </c>
      <c r="M516">
        <v>2</v>
      </c>
      <c r="N516">
        <v>0</v>
      </c>
      <c r="O516">
        <v>0</v>
      </c>
      <c r="P516">
        <v>2</v>
      </c>
      <c r="Q516">
        <v>40.1</v>
      </c>
      <c r="R516">
        <v>39</v>
      </c>
      <c r="S516">
        <v>21</v>
      </c>
      <c r="T516">
        <v>20</v>
      </c>
      <c r="U516">
        <v>9</v>
      </c>
      <c r="V516">
        <v>26</v>
      </c>
      <c r="W516">
        <v>7</v>
      </c>
      <c r="X516" s="2">
        <v>0.248</v>
      </c>
    </row>
    <row r="517" spans="1:24" x14ac:dyDescent="0.25">
      <c r="A517" t="str">
        <f t="shared" si="26"/>
        <v/>
      </c>
      <c r="B517" t="str">
        <f t="shared" si="24"/>
        <v/>
      </c>
      <c r="C517" t="str">
        <f t="shared" si="25"/>
        <v/>
      </c>
      <c r="D517">
        <v>2026</v>
      </c>
      <c r="E517" t="s">
        <v>7725</v>
      </c>
      <c r="F517" t="s">
        <v>573</v>
      </c>
      <c r="G517" t="s">
        <v>24</v>
      </c>
      <c r="H517" t="s">
        <v>64</v>
      </c>
      <c r="I517">
        <v>2</v>
      </c>
      <c r="J517">
        <v>4</v>
      </c>
      <c r="K517" s="29">
        <v>4.5999999999999996</v>
      </c>
      <c r="L517">
        <v>20</v>
      </c>
      <c r="M517">
        <v>1</v>
      </c>
      <c r="N517">
        <v>0</v>
      </c>
      <c r="O517">
        <v>0</v>
      </c>
      <c r="P517">
        <v>5</v>
      </c>
      <c r="Q517">
        <v>43</v>
      </c>
      <c r="R517">
        <v>35</v>
      </c>
      <c r="S517">
        <v>23</v>
      </c>
      <c r="T517">
        <v>22</v>
      </c>
      <c r="U517">
        <v>25</v>
      </c>
      <c r="V517">
        <v>53</v>
      </c>
      <c r="W517">
        <v>12</v>
      </c>
      <c r="X517" s="2">
        <v>0.223</v>
      </c>
    </row>
    <row r="518" spans="1:24" x14ac:dyDescent="0.25">
      <c r="A518" t="str">
        <f t="shared" si="26"/>
        <v/>
      </c>
      <c r="B518" t="str">
        <f t="shared" si="24"/>
        <v/>
      </c>
      <c r="C518">
        <f t="shared" si="25"/>
        <v>1</v>
      </c>
      <c r="D518">
        <v>2026</v>
      </c>
      <c r="E518" t="s">
        <v>584</v>
      </c>
      <c r="F518" t="s">
        <v>573</v>
      </c>
      <c r="G518" t="s">
        <v>37</v>
      </c>
      <c r="H518" t="s">
        <v>64</v>
      </c>
      <c r="I518">
        <v>1</v>
      </c>
      <c r="J518">
        <v>2</v>
      </c>
      <c r="K518" s="29">
        <v>5.54</v>
      </c>
      <c r="L518">
        <v>16</v>
      </c>
      <c r="M518">
        <v>1</v>
      </c>
      <c r="N518">
        <v>0</v>
      </c>
      <c r="O518">
        <v>0</v>
      </c>
      <c r="P518">
        <v>1</v>
      </c>
      <c r="Q518">
        <v>26</v>
      </c>
      <c r="R518">
        <v>28</v>
      </c>
      <c r="S518">
        <v>19</v>
      </c>
      <c r="T518">
        <v>16</v>
      </c>
      <c r="U518">
        <v>10</v>
      </c>
      <c r="V518">
        <v>19</v>
      </c>
      <c r="W518">
        <v>5</v>
      </c>
      <c r="X518" s="2">
        <v>0.26900000000000002</v>
      </c>
    </row>
    <row r="519" spans="1:24" x14ac:dyDescent="0.25">
      <c r="A519" t="str">
        <f t="shared" si="26"/>
        <v/>
      </c>
      <c r="B519" t="str">
        <f t="shared" si="24"/>
        <v/>
      </c>
      <c r="C519" t="str">
        <f t="shared" si="25"/>
        <v/>
      </c>
      <c r="D519">
        <v>2026</v>
      </c>
      <c r="E519" t="s">
        <v>585</v>
      </c>
      <c r="F519" t="s">
        <v>573</v>
      </c>
      <c r="G519" t="s">
        <v>24</v>
      </c>
      <c r="H519" t="s">
        <v>64</v>
      </c>
      <c r="I519">
        <v>1</v>
      </c>
      <c r="J519">
        <v>4</v>
      </c>
      <c r="K519" s="29">
        <v>6.62</v>
      </c>
      <c r="L519">
        <v>16</v>
      </c>
      <c r="M519">
        <v>5</v>
      </c>
      <c r="N519">
        <v>0</v>
      </c>
      <c r="O519">
        <v>0</v>
      </c>
      <c r="P519">
        <v>3</v>
      </c>
      <c r="Q519">
        <v>35.1</v>
      </c>
      <c r="R519">
        <v>36</v>
      </c>
      <c r="S519">
        <v>32</v>
      </c>
      <c r="T519">
        <v>26</v>
      </c>
      <c r="U519">
        <v>25</v>
      </c>
      <c r="V519">
        <v>32</v>
      </c>
      <c r="W519">
        <v>3</v>
      </c>
      <c r="X519" s="2">
        <v>0.255</v>
      </c>
    </row>
    <row r="520" spans="1:24" x14ac:dyDescent="0.25">
      <c r="A520" t="str">
        <f t="shared" si="26"/>
        <v/>
      </c>
      <c r="B520" t="str">
        <f t="shared" si="24"/>
        <v/>
      </c>
      <c r="C520" t="str">
        <f t="shared" si="25"/>
        <v/>
      </c>
      <c r="D520">
        <v>2026</v>
      </c>
      <c r="E520" t="s">
        <v>7726</v>
      </c>
      <c r="F520" t="s">
        <v>573</v>
      </c>
      <c r="G520" t="s">
        <v>37</v>
      </c>
      <c r="H520" t="s">
        <v>64</v>
      </c>
      <c r="I520">
        <v>0</v>
      </c>
      <c r="J520">
        <v>0</v>
      </c>
      <c r="K520" s="29">
        <v>6.75</v>
      </c>
      <c r="L520">
        <v>4</v>
      </c>
      <c r="M520">
        <v>0</v>
      </c>
      <c r="N520">
        <v>0</v>
      </c>
      <c r="O520">
        <v>0</v>
      </c>
      <c r="P520">
        <v>0</v>
      </c>
      <c r="Q520">
        <v>2.2000000000000002</v>
      </c>
      <c r="R520">
        <v>1</v>
      </c>
      <c r="S520">
        <v>2</v>
      </c>
      <c r="T520">
        <v>2</v>
      </c>
      <c r="U520">
        <v>4</v>
      </c>
      <c r="V520">
        <v>3</v>
      </c>
      <c r="W520">
        <v>3</v>
      </c>
      <c r="X520" s="2">
        <v>0.125</v>
      </c>
    </row>
    <row r="521" spans="1:24" x14ac:dyDescent="0.25">
      <c r="A521" t="str">
        <f t="shared" si="26"/>
        <v/>
      </c>
      <c r="B521" t="str">
        <f t="shared" si="24"/>
        <v/>
      </c>
      <c r="C521" t="str">
        <f t="shared" si="25"/>
        <v/>
      </c>
      <c r="D521">
        <v>2026</v>
      </c>
      <c r="E521" t="s">
        <v>7727</v>
      </c>
      <c r="F521" t="s">
        <v>573</v>
      </c>
      <c r="G521" t="s">
        <v>37</v>
      </c>
      <c r="H521" t="s">
        <v>64</v>
      </c>
      <c r="I521">
        <v>1</v>
      </c>
      <c r="J521">
        <v>1</v>
      </c>
      <c r="K521" s="29">
        <v>7.59</v>
      </c>
      <c r="L521">
        <v>15</v>
      </c>
      <c r="M521">
        <v>3</v>
      </c>
      <c r="N521">
        <v>0</v>
      </c>
      <c r="O521">
        <v>0</v>
      </c>
      <c r="P521">
        <v>0</v>
      </c>
      <c r="Q521">
        <v>32</v>
      </c>
      <c r="R521">
        <v>31</v>
      </c>
      <c r="S521">
        <v>29</v>
      </c>
      <c r="T521">
        <v>27</v>
      </c>
      <c r="U521">
        <v>21</v>
      </c>
      <c r="V521">
        <v>27</v>
      </c>
      <c r="W521">
        <v>10</v>
      </c>
      <c r="X521" s="2">
        <v>0.26300000000000001</v>
      </c>
    </row>
    <row r="522" spans="1:24" x14ac:dyDescent="0.25">
      <c r="A522" t="str">
        <f t="shared" si="26"/>
        <v/>
      </c>
      <c r="B522" t="str">
        <f t="shared" si="24"/>
        <v/>
      </c>
      <c r="C522" t="str">
        <f t="shared" si="25"/>
        <v/>
      </c>
      <c r="D522">
        <v>2026</v>
      </c>
      <c r="E522" t="s">
        <v>7728</v>
      </c>
      <c r="F522" t="s">
        <v>573</v>
      </c>
      <c r="G522" t="s">
        <v>47</v>
      </c>
      <c r="H522" t="s">
        <v>64</v>
      </c>
      <c r="I522">
        <v>1</v>
      </c>
      <c r="J522">
        <v>1</v>
      </c>
      <c r="K522" s="29">
        <v>9.4499999999999993</v>
      </c>
      <c r="L522">
        <v>7</v>
      </c>
      <c r="M522">
        <v>2</v>
      </c>
      <c r="N522">
        <v>0</v>
      </c>
      <c r="O522">
        <v>0</v>
      </c>
      <c r="P522">
        <v>0</v>
      </c>
      <c r="Q522">
        <v>6.2</v>
      </c>
      <c r="R522">
        <v>12</v>
      </c>
      <c r="S522">
        <v>9</v>
      </c>
      <c r="T522">
        <v>7</v>
      </c>
      <c r="U522">
        <v>7</v>
      </c>
      <c r="V522">
        <v>7</v>
      </c>
      <c r="W522">
        <v>3</v>
      </c>
      <c r="X522" s="2">
        <v>0.41399999999999998</v>
      </c>
    </row>
    <row r="523" spans="1:24" x14ac:dyDescent="0.25">
      <c r="A523">
        <f t="shared" si="26"/>
        <v>1</v>
      </c>
      <c r="B523" t="str">
        <f t="shared" si="24"/>
        <v/>
      </c>
      <c r="C523" t="str">
        <f t="shared" si="25"/>
        <v/>
      </c>
      <c r="D523">
        <v>2026</v>
      </c>
      <c r="E523" t="s">
        <v>7729</v>
      </c>
      <c r="F523" t="s">
        <v>573</v>
      </c>
      <c r="G523" t="s">
        <v>32</v>
      </c>
      <c r="H523" t="s">
        <v>64</v>
      </c>
      <c r="I523">
        <v>0</v>
      </c>
      <c r="J523">
        <v>1</v>
      </c>
      <c r="K523" s="29">
        <v>16.2</v>
      </c>
      <c r="L523">
        <v>11</v>
      </c>
      <c r="M523">
        <v>2</v>
      </c>
      <c r="N523">
        <v>0</v>
      </c>
      <c r="O523">
        <v>0</v>
      </c>
      <c r="P523">
        <v>0</v>
      </c>
      <c r="Q523">
        <v>10</v>
      </c>
      <c r="R523">
        <v>17</v>
      </c>
      <c r="S523">
        <v>18</v>
      </c>
      <c r="T523">
        <v>18</v>
      </c>
      <c r="U523">
        <v>16</v>
      </c>
      <c r="V523">
        <v>8</v>
      </c>
      <c r="W523">
        <v>1</v>
      </c>
      <c r="X523" s="2">
        <v>0.39500000000000002</v>
      </c>
    </row>
    <row r="524" spans="1:24" x14ac:dyDescent="0.25">
      <c r="A524" t="str">
        <f t="shared" si="26"/>
        <v/>
      </c>
      <c r="B524" t="str">
        <f t="shared" si="24"/>
        <v/>
      </c>
      <c r="C524" t="str">
        <f t="shared" si="25"/>
        <v/>
      </c>
      <c r="D524">
        <v>2026</v>
      </c>
      <c r="E524" t="s">
        <v>7730</v>
      </c>
      <c r="F524" t="s">
        <v>573</v>
      </c>
      <c r="G524" t="s">
        <v>24</v>
      </c>
      <c r="H524" t="s">
        <v>64</v>
      </c>
      <c r="I524">
        <v>0</v>
      </c>
      <c r="J524">
        <v>0</v>
      </c>
      <c r="K524" s="29">
        <v>20.25</v>
      </c>
      <c r="L524">
        <v>6</v>
      </c>
      <c r="M524">
        <v>0</v>
      </c>
      <c r="N524">
        <v>0</v>
      </c>
      <c r="O524">
        <v>0</v>
      </c>
      <c r="P524">
        <v>0</v>
      </c>
      <c r="Q524">
        <v>5.0999999999999996</v>
      </c>
      <c r="R524">
        <v>8</v>
      </c>
      <c r="S524">
        <v>12</v>
      </c>
      <c r="T524">
        <v>12</v>
      </c>
      <c r="U524">
        <v>4</v>
      </c>
      <c r="V524">
        <v>5</v>
      </c>
      <c r="W524">
        <v>2</v>
      </c>
      <c r="X524" s="2">
        <v>0.34799999999999998</v>
      </c>
    </row>
    <row r="525" spans="1:24" x14ac:dyDescent="0.25">
      <c r="A525" t="str">
        <f t="shared" si="26"/>
        <v/>
      </c>
      <c r="B525" t="str">
        <f t="shared" si="24"/>
        <v/>
      </c>
      <c r="C525" t="str">
        <f t="shared" si="25"/>
        <v/>
      </c>
      <c r="D525">
        <v>2026</v>
      </c>
      <c r="E525" t="s">
        <v>7731</v>
      </c>
      <c r="F525" t="s">
        <v>573</v>
      </c>
      <c r="G525" t="s">
        <v>47</v>
      </c>
      <c r="H525" t="s">
        <v>64</v>
      </c>
      <c r="I525">
        <v>0</v>
      </c>
      <c r="J525">
        <v>0</v>
      </c>
      <c r="K525" s="29">
        <v>21.21</v>
      </c>
      <c r="L525">
        <v>5</v>
      </c>
      <c r="M525">
        <v>0</v>
      </c>
      <c r="N525">
        <v>0</v>
      </c>
      <c r="O525">
        <v>0</v>
      </c>
      <c r="P525">
        <v>0</v>
      </c>
      <c r="Q525">
        <v>4.2</v>
      </c>
      <c r="R525">
        <v>14</v>
      </c>
      <c r="S525">
        <v>13</v>
      </c>
      <c r="T525">
        <v>11</v>
      </c>
      <c r="U525">
        <v>5</v>
      </c>
      <c r="V525">
        <v>0</v>
      </c>
      <c r="W525">
        <v>1</v>
      </c>
      <c r="X525" s="2">
        <v>0.53800000000000003</v>
      </c>
    </row>
    <row r="526" spans="1:24" x14ac:dyDescent="0.25">
      <c r="A526" t="str">
        <f t="shared" si="26"/>
        <v/>
      </c>
      <c r="B526" t="str">
        <f t="shared" si="24"/>
        <v/>
      </c>
      <c r="C526" t="str">
        <f t="shared" si="25"/>
        <v/>
      </c>
      <c r="D526">
        <v>2026</v>
      </c>
      <c r="E526" t="s">
        <v>7732</v>
      </c>
      <c r="F526" t="s">
        <v>573</v>
      </c>
      <c r="G526" t="s">
        <v>37</v>
      </c>
      <c r="H526" t="s">
        <v>64</v>
      </c>
      <c r="I526">
        <v>0</v>
      </c>
      <c r="J526">
        <v>0</v>
      </c>
      <c r="K526" s="29">
        <v>23.14</v>
      </c>
      <c r="L526">
        <v>5</v>
      </c>
      <c r="M526">
        <v>0</v>
      </c>
      <c r="N526">
        <v>0</v>
      </c>
      <c r="O526">
        <v>0</v>
      </c>
      <c r="P526">
        <v>0</v>
      </c>
      <c r="Q526">
        <v>2.1</v>
      </c>
      <c r="R526">
        <v>2</v>
      </c>
      <c r="S526">
        <v>6</v>
      </c>
      <c r="T526">
        <v>6</v>
      </c>
      <c r="U526">
        <v>10</v>
      </c>
      <c r="V526">
        <v>0</v>
      </c>
      <c r="W526">
        <v>0</v>
      </c>
      <c r="X526" s="2">
        <v>0.25</v>
      </c>
    </row>
    <row r="527" spans="1:24" x14ac:dyDescent="0.25">
      <c r="A527" t="str">
        <f t="shared" si="26"/>
        <v/>
      </c>
      <c r="B527" t="str">
        <f t="shared" si="24"/>
        <v/>
      </c>
      <c r="C527" t="str">
        <f t="shared" si="25"/>
        <v/>
      </c>
      <c r="D527">
        <v>2026</v>
      </c>
      <c r="E527" t="s">
        <v>7733</v>
      </c>
      <c r="F527" t="s">
        <v>573</v>
      </c>
      <c r="G527" t="s">
        <v>47</v>
      </c>
      <c r="H527" t="s">
        <v>64</v>
      </c>
      <c r="I527">
        <v>0</v>
      </c>
      <c r="J527">
        <v>1</v>
      </c>
      <c r="K527" s="29">
        <v>32.4</v>
      </c>
      <c r="L527">
        <v>2</v>
      </c>
      <c r="M527">
        <v>0</v>
      </c>
      <c r="N527">
        <v>0</v>
      </c>
      <c r="O527">
        <v>0</v>
      </c>
      <c r="P527">
        <v>0</v>
      </c>
      <c r="Q527">
        <v>1.2</v>
      </c>
      <c r="R527">
        <v>6</v>
      </c>
      <c r="S527">
        <v>10</v>
      </c>
      <c r="T527">
        <v>6</v>
      </c>
      <c r="U527">
        <v>3</v>
      </c>
      <c r="V527">
        <v>3</v>
      </c>
      <c r="W527">
        <v>0</v>
      </c>
      <c r="X527" s="2">
        <v>0.66700000000000004</v>
      </c>
    </row>
    <row r="528" spans="1:24" x14ac:dyDescent="0.25">
      <c r="A528" t="str">
        <f t="shared" si="26"/>
        <v/>
      </c>
      <c r="B528" t="str">
        <f t="shared" si="24"/>
        <v/>
      </c>
      <c r="C528" t="str">
        <f t="shared" si="25"/>
        <v/>
      </c>
      <c r="D528">
        <v>2026</v>
      </c>
      <c r="E528" t="s">
        <v>7734</v>
      </c>
      <c r="F528" t="s">
        <v>592</v>
      </c>
      <c r="G528" t="s">
        <v>37</v>
      </c>
      <c r="H528" t="s">
        <v>64</v>
      </c>
      <c r="I528">
        <v>4</v>
      </c>
      <c r="J528">
        <v>6</v>
      </c>
      <c r="K528" s="29">
        <v>4.57</v>
      </c>
      <c r="L528">
        <v>15</v>
      </c>
      <c r="M528">
        <v>15</v>
      </c>
      <c r="N528">
        <v>1</v>
      </c>
      <c r="O528">
        <v>0</v>
      </c>
      <c r="P528">
        <v>0</v>
      </c>
      <c r="Q528">
        <v>88.2</v>
      </c>
      <c r="R528">
        <v>97</v>
      </c>
      <c r="S528">
        <v>49</v>
      </c>
      <c r="T528">
        <v>45</v>
      </c>
      <c r="U528">
        <v>34</v>
      </c>
      <c r="V528">
        <v>55</v>
      </c>
      <c r="W528">
        <v>12</v>
      </c>
      <c r="X528" s="2">
        <v>0.28899999999999998</v>
      </c>
    </row>
    <row r="529" spans="1:24" x14ac:dyDescent="0.25">
      <c r="A529">
        <f t="shared" si="26"/>
        <v>1</v>
      </c>
      <c r="B529" t="str">
        <f t="shared" si="24"/>
        <v/>
      </c>
      <c r="C529" t="str">
        <f t="shared" si="25"/>
        <v/>
      </c>
      <c r="D529">
        <v>2026</v>
      </c>
      <c r="E529" t="s">
        <v>7735</v>
      </c>
      <c r="F529" t="s">
        <v>592</v>
      </c>
      <c r="G529" t="s">
        <v>29</v>
      </c>
      <c r="H529" t="s">
        <v>64</v>
      </c>
      <c r="I529">
        <v>4</v>
      </c>
      <c r="J529">
        <v>4</v>
      </c>
      <c r="K529" s="29">
        <v>4.88</v>
      </c>
      <c r="L529">
        <v>14</v>
      </c>
      <c r="M529">
        <v>12</v>
      </c>
      <c r="N529">
        <v>0</v>
      </c>
      <c r="O529">
        <v>0</v>
      </c>
      <c r="P529">
        <v>0</v>
      </c>
      <c r="Q529">
        <v>66.099999999999994</v>
      </c>
      <c r="R529">
        <v>69</v>
      </c>
      <c r="S529">
        <v>42</v>
      </c>
      <c r="T529">
        <v>36</v>
      </c>
      <c r="U529">
        <v>30</v>
      </c>
      <c r="V529">
        <v>41</v>
      </c>
      <c r="W529">
        <v>3</v>
      </c>
      <c r="X529" s="2">
        <v>0.26400000000000001</v>
      </c>
    </row>
    <row r="530" spans="1:24" x14ac:dyDescent="0.25">
      <c r="A530">
        <f t="shared" si="26"/>
        <v>1</v>
      </c>
      <c r="B530" t="str">
        <f t="shared" si="24"/>
        <v/>
      </c>
      <c r="C530" t="str">
        <f t="shared" si="25"/>
        <v/>
      </c>
      <c r="D530">
        <v>2026</v>
      </c>
      <c r="E530" t="s">
        <v>7736</v>
      </c>
      <c r="F530" t="s">
        <v>592</v>
      </c>
      <c r="G530" t="s">
        <v>29</v>
      </c>
      <c r="H530" t="s">
        <v>64</v>
      </c>
      <c r="I530">
        <v>5</v>
      </c>
      <c r="J530">
        <v>4</v>
      </c>
      <c r="K530" s="29">
        <v>6.18</v>
      </c>
      <c r="L530">
        <v>14</v>
      </c>
      <c r="M530">
        <v>13</v>
      </c>
      <c r="N530">
        <v>0</v>
      </c>
      <c r="O530">
        <v>0</v>
      </c>
      <c r="P530">
        <v>0</v>
      </c>
      <c r="Q530">
        <v>67</v>
      </c>
      <c r="R530">
        <v>75</v>
      </c>
      <c r="S530">
        <v>52</v>
      </c>
      <c r="T530">
        <v>46</v>
      </c>
      <c r="U530">
        <v>32</v>
      </c>
      <c r="V530">
        <v>32</v>
      </c>
      <c r="W530">
        <v>2</v>
      </c>
      <c r="X530" s="2">
        <v>0.27400000000000002</v>
      </c>
    </row>
    <row r="531" spans="1:24" x14ac:dyDescent="0.25">
      <c r="A531">
        <f t="shared" si="26"/>
        <v>1</v>
      </c>
      <c r="B531" t="str">
        <f t="shared" si="24"/>
        <v/>
      </c>
      <c r="C531" t="str">
        <f t="shared" si="25"/>
        <v/>
      </c>
      <c r="D531">
        <v>2026</v>
      </c>
      <c r="E531" t="s">
        <v>7737</v>
      </c>
      <c r="F531" t="s">
        <v>592</v>
      </c>
      <c r="G531" t="s">
        <v>29</v>
      </c>
      <c r="H531" t="s">
        <v>64</v>
      </c>
      <c r="I531">
        <v>4</v>
      </c>
      <c r="J531">
        <v>1</v>
      </c>
      <c r="K531" s="29">
        <v>3.65</v>
      </c>
      <c r="L531">
        <v>20</v>
      </c>
      <c r="M531">
        <v>0</v>
      </c>
      <c r="N531">
        <v>0</v>
      </c>
      <c r="O531">
        <v>0</v>
      </c>
      <c r="P531">
        <v>1</v>
      </c>
      <c r="Q531">
        <v>49.1</v>
      </c>
      <c r="R531">
        <v>38</v>
      </c>
      <c r="S531">
        <v>22</v>
      </c>
      <c r="T531">
        <v>20</v>
      </c>
      <c r="U531">
        <v>30</v>
      </c>
      <c r="V531">
        <v>37</v>
      </c>
      <c r="W531">
        <v>5</v>
      </c>
      <c r="X531" s="2">
        <v>0.21299999999999999</v>
      </c>
    </row>
    <row r="532" spans="1:24" x14ac:dyDescent="0.25">
      <c r="A532" t="str">
        <f t="shared" si="26"/>
        <v/>
      </c>
      <c r="B532" t="str">
        <f t="shared" si="24"/>
        <v/>
      </c>
      <c r="C532" t="str">
        <f t="shared" si="25"/>
        <v/>
      </c>
      <c r="D532">
        <v>2026</v>
      </c>
      <c r="E532" t="s">
        <v>609</v>
      </c>
      <c r="F532" t="s">
        <v>592</v>
      </c>
      <c r="G532" t="s">
        <v>24</v>
      </c>
      <c r="H532" t="s">
        <v>64</v>
      </c>
      <c r="I532">
        <v>2</v>
      </c>
      <c r="J532">
        <v>1</v>
      </c>
      <c r="K532" s="29">
        <v>4.99</v>
      </c>
      <c r="L532">
        <v>19</v>
      </c>
      <c r="M532">
        <v>1</v>
      </c>
      <c r="N532">
        <v>0</v>
      </c>
      <c r="O532">
        <v>0</v>
      </c>
      <c r="P532">
        <v>2</v>
      </c>
      <c r="Q532">
        <v>30.2</v>
      </c>
      <c r="R532">
        <v>32</v>
      </c>
      <c r="S532">
        <v>18</v>
      </c>
      <c r="T532">
        <v>17</v>
      </c>
      <c r="U532">
        <v>20</v>
      </c>
      <c r="V532">
        <v>27</v>
      </c>
      <c r="W532">
        <v>5</v>
      </c>
      <c r="X532" s="2">
        <v>0.26700000000000002</v>
      </c>
    </row>
    <row r="533" spans="1:24" x14ac:dyDescent="0.25">
      <c r="A533">
        <f t="shared" si="26"/>
        <v>1</v>
      </c>
      <c r="B533" t="str">
        <f t="shared" si="24"/>
        <v/>
      </c>
      <c r="C533" t="str">
        <f t="shared" si="25"/>
        <v/>
      </c>
      <c r="D533">
        <v>2026</v>
      </c>
      <c r="E533" t="s">
        <v>7738</v>
      </c>
      <c r="F533" t="s">
        <v>592</v>
      </c>
      <c r="G533" t="s">
        <v>29</v>
      </c>
      <c r="H533" t="s">
        <v>64</v>
      </c>
      <c r="I533">
        <v>1</v>
      </c>
      <c r="J533">
        <v>3</v>
      </c>
      <c r="K533" s="29">
        <v>6.07</v>
      </c>
      <c r="L533">
        <v>22</v>
      </c>
      <c r="M533">
        <v>0</v>
      </c>
      <c r="N533">
        <v>0</v>
      </c>
      <c r="O533">
        <v>0</v>
      </c>
      <c r="P533">
        <v>5</v>
      </c>
      <c r="Q533">
        <v>26.2</v>
      </c>
      <c r="R533">
        <v>32</v>
      </c>
      <c r="S533">
        <v>18</v>
      </c>
      <c r="T533">
        <v>18</v>
      </c>
      <c r="U533">
        <v>16</v>
      </c>
      <c r="V533">
        <v>27</v>
      </c>
      <c r="W533">
        <v>4</v>
      </c>
      <c r="X533" s="2">
        <v>0.314</v>
      </c>
    </row>
    <row r="534" spans="1:24" x14ac:dyDescent="0.25">
      <c r="A534" t="str">
        <f t="shared" si="26"/>
        <v/>
      </c>
      <c r="B534" t="str">
        <f t="shared" si="24"/>
        <v/>
      </c>
      <c r="C534" t="str">
        <f t="shared" si="25"/>
        <v/>
      </c>
      <c r="D534">
        <v>2026</v>
      </c>
      <c r="E534" t="s">
        <v>7739</v>
      </c>
      <c r="F534" t="s">
        <v>592</v>
      </c>
      <c r="G534" t="s">
        <v>24</v>
      </c>
      <c r="H534" t="s">
        <v>64</v>
      </c>
      <c r="I534">
        <v>1</v>
      </c>
      <c r="J534">
        <v>2</v>
      </c>
      <c r="K534" s="29">
        <v>6.43</v>
      </c>
      <c r="L534">
        <v>18</v>
      </c>
      <c r="M534">
        <v>1</v>
      </c>
      <c r="N534">
        <v>0</v>
      </c>
      <c r="O534">
        <v>0</v>
      </c>
      <c r="P534">
        <v>1</v>
      </c>
      <c r="Q534">
        <v>35</v>
      </c>
      <c r="R534">
        <v>40</v>
      </c>
      <c r="S534">
        <v>29</v>
      </c>
      <c r="T534">
        <v>25</v>
      </c>
      <c r="U534">
        <v>27</v>
      </c>
      <c r="V534">
        <v>33</v>
      </c>
      <c r="W534">
        <v>8</v>
      </c>
      <c r="X534" s="2">
        <v>0.28999999999999998</v>
      </c>
    </row>
    <row r="535" spans="1:24" x14ac:dyDescent="0.25">
      <c r="A535" t="str">
        <f t="shared" si="26"/>
        <v/>
      </c>
      <c r="B535" t="str">
        <f t="shared" si="24"/>
        <v/>
      </c>
      <c r="C535" t="str">
        <f t="shared" si="25"/>
        <v/>
      </c>
      <c r="D535">
        <v>2026</v>
      </c>
      <c r="E535" t="s">
        <v>7740</v>
      </c>
      <c r="F535" t="s">
        <v>592</v>
      </c>
      <c r="G535" t="s">
        <v>37</v>
      </c>
      <c r="H535" t="s">
        <v>64</v>
      </c>
      <c r="I535">
        <v>1</v>
      </c>
      <c r="J535">
        <v>4</v>
      </c>
      <c r="K535" s="29">
        <v>6.52</v>
      </c>
      <c r="L535">
        <v>23</v>
      </c>
      <c r="M535">
        <v>0</v>
      </c>
      <c r="N535">
        <v>0</v>
      </c>
      <c r="O535">
        <v>0</v>
      </c>
      <c r="P535">
        <v>0</v>
      </c>
      <c r="Q535">
        <v>19.100000000000001</v>
      </c>
      <c r="R535">
        <v>18</v>
      </c>
      <c r="S535">
        <v>16</v>
      </c>
      <c r="T535">
        <v>14</v>
      </c>
      <c r="U535">
        <v>17</v>
      </c>
      <c r="V535">
        <v>22</v>
      </c>
      <c r="W535">
        <v>2</v>
      </c>
      <c r="X535" s="2">
        <v>0.254</v>
      </c>
    </row>
    <row r="536" spans="1:24" x14ac:dyDescent="0.25">
      <c r="A536" t="str">
        <f t="shared" si="26"/>
        <v/>
      </c>
      <c r="B536" t="str">
        <f t="shared" si="24"/>
        <v/>
      </c>
      <c r="C536" t="str">
        <f t="shared" si="25"/>
        <v/>
      </c>
      <c r="D536">
        <v>2026</v>
      </c>
      <c r="E536" t="s">
        <v>7741</v>
      </c>
      <c r="F536" t="s">
        <v>592</v>
      </c>
      <c r="G536" t="s">
        <v>24</v>
      </c>
      <c r="H536" t="s">
        <v>64</v>
      </c>
      <c r="I536">
        <v>2</v>
      </c>
      <c r="J536">
        <v>0</v>
      </c>
      <c r="K536" s="29">
        <v>6.89</v>
      </c>
      <c r="L536">
        <v>16</v>
      </c>
      <c r="M536">
        <v>0</v>
      </c>
      <c r="N536">
        <v>0</v>
      </c>
      <c r="O536">
        <v>0</v>
      </c>
      <c r="P536">
        <v>1</v>
      </c>
      <c r="Q536">
        <v>15.2</v>
      </c>
      <c r="R536">
        <v>16</v>
      </c>
      <c r="S536">
        <v>15</v>
      </c>
      <c r="T536">
        <v>12</v>
      </c>
      <c r="U536">
        <v>15</v>
      </c>
      <c r="V536">
        <v>23</v>
      </c>
      <c r="W536">
        <v>7</v>
      </c>
      <c r="X536" s="2">
        <v>0.25800000000000001</v>
      </c>
    </row>
    <row r="537" spans="1:24" x14ac:dyDescent="0.25">
      <c r="A537" t="str">
        <f t="shared" si="26"/>
        <v/>
      </c>
      <c r="B537" t="str">
        <f t="shared" si="24"/>
        <v/>
      </c>
      <c r="C537" t="str">
        <f t="shared" si="25"/>
        <v/>
      </c>
      <c r="D537">
        <v>2026</v>
      </c>
      <c r="E537" t="s">
        <v>7742</v>
      </c>
      <c r="F537" t="s">
        <v>592</v>
      </c>
      <c r="G537" t="s">
        <v>47</v>
      </c>
      <c r="H537" t="s">
        <v>64</v>
      </c>
      <c r="I537">
        <v>0</v>
      </c>
      <c r="J537">
        <v>4</v>
      </c>
      <c r="K537" s="29">
        <v>7.51</v>
      </c>
      <c r="L537">
        <v>13</v>
      </c>
      <c r="M537">
        <v>9</v>
      </c>
      <c r="N537">
        <v>0</v>
      </c>
      <c r="O537">
        <v>0</v>
      </c>
      <c r="P537">
        <v>0</v>
      </c>
      <c r="Q537">
        <v>44.1</v>
      </c>
      <c r="R537">
        <v>52</v>
      </c>
      <c r="S537">
        <v>37</v>
      </c>
      <c r="T537">
        <v>37</v>
      </c>
      <c r="U537">
        <v>21</v>
      </c>
      <c r="V537">
        <v>27</v>
      </c>
      <c r="W537">
        <v>8</v>
      </c>
      <c r="X537" s="2">
        <v>0.29499999999999998</v>
      </c>
    </row>
    <row r="538" spans="1:24" x14ac:dyDescent="0.25">
      <c r="A538" t="str">
        <f t="shared" si="26"/>
        <v/>
      </c>
      <c r="B538" t="str">
        <f t="shared" si="24"/>
        <v/>
      </c>
      <c r="C538" t="str">
        <f t="shared" si="25"/>
        <v/>
      </c>
      <c r="D538">
        <v>2026</v>
      </c>
      <c r="E538" t="s">
        <v>603</v>
      </c>
      <c r="F538" t="s">
        <v>592</v>
      </c>
      <c r="G538" t="s">
        <v>47</v>
      </c>
      <c r="H538" t="s">
        <v>64</v>
      </c>
      <c r="I538">
        <v>0</v>
      </c>
      <c r="J538">
        <v>1</v>
      </c>
      <c r="K538" s="29">
        <v>7.71</v>
      </c>
      <c r="L538">
        <v>7</v>
      </c>
      <c r="M538">
        <v>2</v>
      </c>
      <c r="N538">
        <v>0</v>
      </c>
      <c r="O538">
        <v>0</v>
      </c>
      <c r="P538">
        <v>0</v>
      </c>
      <c r="Q538">
        <v>11.2</v>
      </c>
      <c r="R538">
        <v>15</v>
      </c>
      <c r="S538">
        <v>11</v>
      </c>
      <c r="T538">
        <v>10</v>
      </c>
      <c r="U538">
        <v>3</v>
      </c>
      <c r="V538">
        <v>8</v>
      </c>
      <c r="W538">
        <v>1</v>
      </c>
      <c r="X538" s="2">
        <v>0.30599999999999999</v>
      </c>
    </row>
    <row r="539" spans="1:24" x14ac:dyDescent="0.25">
      <c r="A539" t="str">
        <f t="shared" si="26"/>
        <v/>
      </c>
      <c r="B539" t="str">
        <f t="shared" si="24"/>
        <v/>
      </c>
      <c r="C539" t="str">
        <f t="shared" si="25"/>
        <v/>
      </c>
      <c r="D539">
        <v>2026</v>
      </c>
      <c r="E539" t="s">
        <v>7743</v>
      </c>
      <c r="F539" t="s">
        <v>592</v>
      </c>
      <c r="G539" t="s">
        <v>24</v>
      </c>
      <c r="H539" t="s">
        <v>64</v>
      </c>
      <c r="I539">
        <v>0</v>
      </c>
      <c r="J539">
        <v>0</v>
      </c>
      <c r="K539" s="29">
        <v>9</v>
      </c>
      <c r="L539">
        <v>2</v>
      </c>
      <c r="M539">
        <v>0</v>
      </c>
      <c r="N539">
        <v>0</v>
      </c>
      <c r="O539">
        <v>0</v>
      </c>
      <c r="P539">
        <v>0</v>
      </c>
      <c r="Q539">
        <v>2</v>
      </c>
      <c r="R539">
        <v>1</v>
      </c>
      <c r="S539">
        <v>2</v>
      </c>
      <c r="T539">
        <v>2</v>
      </c>
      <c r="U539">
        <v>2</v>
      </c>
      <c r="V539">
        <v>3</v>
      </c>
      <c r="W539">
        <v>0</v>
      </c>
      <c r="X539" s="2">
        <v>0.14299999999999999</v>
      </c>
    </row>
    <row r="540" spans="1:24" x14ac:dyDescent="0.25">
      <c r="A540" t="str">
        <f t="shared" si="26"/>
        <v/>
      </c>
      <c r="B540" t="str">
        <f t="shared" si="24"/>
        <v/>
      </c>
      <c r="C540" t="str">
        <f t="shared" si="25"/>
        <v/>
      </c>
      <c r="D540">
        <v>2026</v>
      </c>
      <c r="E540" t="s">
        <v>7744</v>
      </c>
      <c r="F540" t="s">
        <v>592</v>
      </c>
      <c r="G540" t="s">
        <v>47</v>
      </c>
      <c r="H540" t="s">
        <v>64</v>
      </c>
      <c r="I540">
        <v>0</v>
      </c>
      <c r="J540">
        <v>2</v>
      </c>
      <c r="K540" s="29">
        <v>10.119999999999999</v>
      </c>
      <c r="L540">
        <v>7</v>
      </c>
      <c r="M540">
        <v>3</v>
      </c>
      <c r="N540">
        <v>0</v>
      </c>
      <c r="O540">
        <v>0</v>
      </c>
      <c r="P540">
        <v>0</v>
      </c>
      <c r="Q540">
        <v>10.199999999999999</v>
      </c>
      <c r="R540">
        <v>7</v>
      </c>
      <c r="S540">
        <v>13</v>
      </c>
      <c r="T540">
        <v>12</v>
      </c>
      <c r="U540">
        <v>21</v>
      </c>
      <c r="V540">
        <v>14</v>
      </c>
      <c r="W540">
        <v>4</v>
      </c>
      <c r="X540" s="2">
        <v>0.184</v>
      </c>
    </row>
    <row r="541" spans="1:24" x14ac:dyDescent="0.25">
      <c r="A541" t="str">
        <f t="shared" si="26"/>
        <v/>
      </c>
      <c r="B541" t="str">
        <f t="shared" si="24"/>
        <v/>
      </c>
      <c r="C541" t="str">
        <f t="shared" si="25"/>
        <v/>
      </c>
      <c r="D541">
        <v>2026</v>
      </c>
      <c r="E541" t="s">
        <v>7745</v>
      </c>
      <c r="F541" t="s">
        <v>592</v>
      </c>
      <c r="G541" t="s">
        <v>24</v>
      </c>
      <c r="H541" t="s">
        <v>64</v>
      </c>
      <c r="I541">
        <v>0</v>
      </c>
      <c r="J541">
        <v>0</v>
      </c>
      <c r="K541" s="29">
        <v>14.09</v>
      </c>
      <c r="L541">
        <v>8</v>
      </c>
      <c r="M541">
        <v>0</v>
      </c>
      <c r="N541">
        <v>0</v>
      </c>
      <c r="O541">
        <v>0</v>
      </c>
      <c r="P541">
        <v>0</v>
      </c>
      <c r="Q541">
        <v>7.2</v>
      </c>
      <c r="R541">
        <v>9</v>
      </c>
      <c r="S541">
        <v>12</v>
      </c>
      <c r="T541">
        <v>12</v>
      </c>
      <c r="U541">
        <v>9</v>
      </c>
      <c r="V541">
        <v>2</v>
      </c>
      <c r="W541">
        <v>1</v>
      </c>
      <c r="X541" s="2">
        <v>0.33300000000000002</v>
      </c>
    </row>
    <row r="542" spans="1:24" x14ac:dyDescent="0.25">
      <c r="A542">
        <f t="shared" si="26"/>
        <v>1</v>
      </c>
      <c r="B542" t="str">
        <f t="shared" si="24"/>
        <v/>
      </c>
      <c r="C542" t="str">
        <f t="shared" si="25"/>
        <v/>
      </c>
      <c r="D542">
        <v>2026</v>
      </c>
      <c r="E542" t="s">
        <v>7746</v>
      </c>
      <c r="F542" t="s">
        <v>612</v>
      </c>
      <c r="G542" t="s">
        <v>29</v>
      </c>
      <c r="H542" t="s">
        <v>64</v>
      </c>
      <c r="I542">
        <v>3</v>
      </c>
      <c r="J542">
        <v>2</v>
      </c>
      <c r="K542" s="29">
        <v>4.4000000000000004</v>
      </c>
      <c r="L542">
        <v>12</v>
      </c>
      <c r="M542">
        <v>12</v>
      </c>
      <c r="N542">
        <v>1</v>
      </c>
      <c r="O542">
        <v>0</v>
      </c>
      <c r="P542">
        <v>0</v>
      </c>
      <c r="Q542">
        <v>59.1</v>
      </c>
      <c r="R542">
        <v>54</v>
      </c>
      <c r="S542">
        <v>31</v>
      </c>
      <c r="T542">
        <v>29</v>
      </c>
      <c r="U542">
        <v>15</v>
      </c>
      <c r="V542">
        <v>38</v>
      </c>
      <c r="W542">
        <v>3</v>
      </c>
      <c r="X542" s="2">
        <v>0.23899999999999999</v>
      </c>
    </row>
    <row r="543" spans="1:24" x14ac:dyDescent="0.25">
      <c r="A543">
        <f t="shared" si="26"/>
        <v>1</v>
      </c>
      <c r="B543" t="str">
        <f t="shared" si="24"/>
        <v/>
      </c>
      <c r="C543" t="str">
        <f t="shared" si="25"/>
        <v/>
      </c>
      <c r="D543">
        <v>2026</v>
      </c>
      <c r="E543" t="s">
        <v>7747</v>
      </c>
      <c r="F543" t="s">
        <v>612</v>
      </c>
      <c r="G543" t="s">
        <v>29</v>
      </c>
      <c r="H543" t="s">
        <v>64</v>
      </c>
      <c r="I543">
        <v>4</v>
      </c>
      <c r="J543">
        <v>2</v>
      </c>
      <c r="K543" s="29">
        <v>2.09</v>
      </c>
      <c r="L543">
        <v>15</v>
      </c>
      <c r="M543">
        <v>0</v>
      </c>
      <c r="N543">
        <v>0</v>
      </c>
      <c r="O543">
        <v>0</v>
      </c>
      <c r="P543">
        <v>2</v>
      </c>
      <c r="Q543">
        <v>43</v>
      </c>
      <c r="R543">
        <v>33</v>
      </c>
      <c r="S543">
        <v>15</v>
      </c>
      <c r="T543">
        <v>10</v>
      </c>
      <c r="U543">
        <v>11</v>
      </c>
      <c r="V543">
        <v>38</v>
      </c>
      <c r="W543">
        <v>1</v>
      </c>
      <c r="X543" s="2">
        <v>0.214</v>
      </c>
    </row>
    <row r="544" spans="1:24" x14ac:dyDescent="0.25">
      <c r="A544" t="str">
        <f t="shared" si="26"/>
        <v/>
      </c>
      <c r="B544" t="str">
        <f t="shared" si="24"/>
        <v/>
      </c>
      <c r="C544" t="str">
        <f t="shared" si="25"/>
        <v/>
      </c>
      <c r="D544">
        <v>2026</v>
      </c>
      <c r="E544" t="s">
        <v>7748</v>
      </c>
      <c r="F544" t="s">
        <v>612</v>
      </c>
      <c r="G544" t="s">
        <v>37</v>
      </c>
      <c r="H544" t="s">
        <v>64</v>
      </c>
      <c r="I544">
        <v>0</v>
      </c>
      <c r="J544">
        <v>2</v>
      </c>
      <c r="K544" s="29">
        <v>2.77</v>
      </c>
      <c r="L544">
        <v>9</v>
      </c>
      <c r="M544">
        <v>0</v>
      </c>
      <c r="N544">
        <v>0</v>
      </c>
      <c r="O544">
        <v>0</v>
      </c>
      <c r="P544">
        <v>1</v>
      </c>
      <c r="Q544">
        <v>13</v>
      </c>
      <c r="R544">
        <v>7</v>
      </c>
      <c r="S544">
        <v>5</v>
      </c>
      <c r="T544">
        <v>4</v>
      </c>
      <c r="U544">
        <v>7</v>
      </c>
      <c r="V544">
        <v>7</v>
      </c>
      <c r="W544">
        <v>4</v>
      </c>
      <c r="X544" s="2">
        <v>0.159</v>
      </c>
    </row>
    <row r="545" spans="1:24" x14ac:dyDescent="0.25">
      <c r="A545" t="str">
        <f t="shared" si="26"/>
        <v/>
      </c>
      <c r="B545" t="str">
        <f t="shared" si="24"/>
        <v/>
      </c>
      <c r="C545" t="str">
        <f t="shared" si="25"/>
        <v/>
      </c>
      <c r="D545">
        <v>2026</v>
      </c>
      <c r="E545" t="s">
        <v>628</v>
      </c>
      <c r="F545" t="s">
        <v>612</v>
      </c>
      <c r="G545" t="s">
        <v>37</v>
      </c>
      <c r="H545" t="s">
        <v>64</v>
      </c>
      <c r="I545">
        <v>3</v>
      </c>
      <c r="J545">
        <v>2</v>
      </c>
      <c r="K545" s="29">
        <v>2.97</v>
      </c>
      <c r="L545">
        <v>15</v>
      </c>
      <c r="M545">
        <v>2</v>
      </c>
      <c r="N545">
        <v>0</v>
      </c>
      <c r="O545">
        <v>0</v>
      </c>
      <c r="P545">
        <v>2</v>
      </c>
      <c r="Q545">
        <v>36.1</v>
      </c>
      <c r="R545">
        <v>37</v>
      </c>
      <c r="S545">
        <v>19</v>
      </c>
      <c r="T545">
        <v>12</v>
      </c>
      <c r="U545">
        <v>12</v>
      </c>
      <c r="V545">
        <v>31</v>
      </c>
      <c r="W545">
        <v>6</v>
      </c>
      <c r="X545" s="2">
        <v>0.26100000000000001</v>
      </c>
    </row>
    <row r="546" spans="1:24" x14ac:dyDescent="0.25">
      <c r="A546">
        <f t="shared" si="26"/>
        <v>1</v>
      </c>
      <c r="B546" t="str">
        <f t="shared" si="24"/>
        <v/>
      </c>
      <c r="C546">
        <f t="shared" si="25"/>
        <v>1</v>
      </c>
      <c r="D546">
        <v>2026</v>
      </c>
      <c r="E546" t="s">
        <v>5478</v>
      </c>
      <c r="F546" t="s">
        <v>612</v>
      </c>
      <c r="G546" t="s">
        <v>29</v>
      </c>
      <c r="H546" t="s">
        <v>64</v>
      </c>
      <c r="I546">
        <v>0</v>
      </c>
      <c r="J546">
        <v>1</v>
      </c>
      <c r="K546" s="29">
        <v>3.68</v>
      </c>
      <c r="L546">
        <v>3</v>
      </c>
      <c r="M546">
        <v>0</v>
      </c>
      <c r="N546">
        <v>0</v>
      </c>
      <c r="O546">
        <v>0</v>
      </c>
      <c r="P546">
        <v>0</v>
      </c>
      <c r="Q546">
        <v>7.1</v>
      </c>
      <c r="R546">
        <v>6</v>
      </c>
      <c r="S546">
        <v>4</v>
      </c>
      <c r="T546">
        <v>3</v>
      </c>
      <c r="U546">
        <v>3</v>
      </c>
      <c r="V546">
        <v>13</v>
      </c>
      <c r="W546">
        <v>0</v>
      </c>
      <c r="X546" s="2">
        <v>0.222</v>
      </c>
    </row>
    <row r="547" spans="1:24" x14ac:dyDescent="0.25">
      <c r="A547" t="str">
        <f t="shared" si="26"/>
        <v/>
      </c>
      <c r="B547" t="str">
        <f t="shared" si="24"/>
        <v/>
      </c>
      <c r="C547" t="str">
        <f t="shared" si="25"/>
        <v/>
      </c>
      <c r="D547">
        <v>2026</v>
      </c>
      <c r="E547" t="s">
        <v>7749</v>
      </c>
      <c r="F547" t="s">
        <v>612</v>
      </c>
      <c r="G547" t="s">
        <v>47</v>
      </c>
      <c r="H547" t="s">
        <v>64</v>
      </c>
      <c r="I547">
        <v>0</v>
      </c>
      <c r="J547">
        <v>0</v>
      </c>
      <c r="K547" s="29">
        <v>3.86</v>
      </c>
      <c r="L547">
        <v>3</v>
      </c>
      <c r="M547">
        <v>0</v>
      </c>
      <c r="N547">
        <v>0</v>
      </c>
      <c r="O547">
        <v>0</v>
      </c>
      <c r="P547">
        <v>0</v>
      </c>
      <c r="Q547">
        <v>2.1</v>
      </c>
      <c r="R547">
        <v>1</v>
      </c>
      <c r="S547">
        <v>1</v>
      </c>
      <c r="T547">
        <v>1</v>
      </c>
      <c r="U547">
        <v>1</v>
      </c>
      <c r="V547">
        <v>4</v>
      </c>
      <c r="W547">
        <v>1</v>
      </c>
      <c r="X547" s="2">
        <v>0.125</v>
      </c>
    </row>
    <row r="548" spans="1:24" x14ac:dyDescent="0.25">
      <c r="A548">
        <f t="shared" si="26"/>
        <v>1</v>
      </c>
      <c r="B548" t="str">
        <f t="shared" si="24"/>
        <v/>
      </c>
      <c r="C548" t="str">
        <f t="shared" si="25"/>
        <v/>
      </c>
      <c r="D548">
        <v>2026</v>
      </c>
      <c r="E548" t="s">
        <v>7750</v>
      </c>
      <c r="F548" t="s">
        <v>612</v>
      </c>
      <c r="G548" t="s">
        <v>32</v>
      </c>
      <c r="H548" t="s">
        <v>64</v>
      </c>
      <c r="I548">
        <v>0</v>
      </c>
      <c r="J548">
        <v>2</v>
      </c>
      <c r="K548" s="29">
        <v>4.4000000000000004</v>
      </c>
      <c r="L548">
        <v>15</v>
      </c>
      <c r="M548">
        <v>8</v>
      </c>
      <c r="N548">
        <v>0</v>
      </c>
      <c r="O548">
        <v>0</v>
      </c>
      <c r="P548">
        <v>1</v>
      </c>
      <c r="Q548">
        <v>30.2</v>
      </c>
      <c r="R548">
        <v>34</v>
      </c>
      <c r="S548">
        <v>20</v>
      </c>
      <c r="T548">
        <v>15</v>
      </c>
      <c r="U548">
        <v>16</v>
      </c>
      <c r="V548">
        <v>27</v>
      </c>
      <c r="W548">
        <v>3</v>
      </c>
      <c r="X548" s="2">
        <v>0.27</v>
      </c>
    </row>
    <row r="549" spans="1:24" x14ac:dyDescent="0.25">
      <c r="A549" t="str">
        <f t="shared" si="26"/>
        <v/>
      </c>
      <c r="B549" t="str">
        <f t="shared" si="24"/>
        <v/>
      </c>
      <c r="C549" t="str">
        <f t="shared" si="25"/>
        <v/>
      </c>
      <c r="D549">
        <v>2026</v>
      </c>
      <c r="E549" t="s">
        <v>627</v>
      </c>
      <c r="F549" t="s">
        <v>612</v>
      </c>
      <c r="G549" t="s">
        <v>24</v>
      </c>
      <c r="H549" t="s">
        <v>64</v>
      </c>
      <c r="I549">
        <v>5</v>
      </c>
      <c r="J549">
        <v>2</v>
      </c>
      <c r="K549" s="29">
        <v>5.22</v>
      </c>
      <c r="L549">
        <v>14</v>
      </c>
      <c r="M549">
        <v>11</v>
      </c>
      <c r="N549">
        <v>0</v>
      </c>
      <c r="O549">
        <v>0</v>
      </c>
      <c r="P549">
        <v>0</v>
      </c>
      <c r="Q549">
        <v>50</v>
      </c>
      <c r="R549">
        <v>44</v>
      </c>
      <c r="S549">
        <v>30</v>
      </c>
      <c r="T549">
        <v>29</v>
      </c>
      <c r="U549">
        <v>28</v>
      </c>
      <c r="V549">
        <v>46</v>
      </c>
      <c r="W549">
        <v>12</v>
      </c>
      <c r="X549" s="2">
        <v>0.23799999999999999</v>
      </c>
    </row>
    <row r="550" spans="1:24" x14ac:dyDescent="0.25">
      <c r="A550">
        <f t="shared" si="26"/>
        <v>1</v>
      </c>
      <c r="B550" t="str">
        <f t="shared" si="24"/>
        <v/>
      </c>
      <c r="C550" t="str">
        <f t="shared" si="25"/>
        <v/>
      </c>
      <c r="D550">
        <v>2026</v>
      </c>
      <c r="E550" t="s">
        <v>7751</v>
      </c>
      <c r="F550" t="s">
        <v>612</v>
      </c>
      <c r="G550" t="s">
        <v>32</v>
      </c>
      <c r="H550" t="s">
        <v>64</v>
      </c>
      <c r="I550">
        <v>2</v>
      </c>
      <c r="J550">
        <v>0</v>
      </c>
      <c r="K550" s="29">
        <v>5.25</v>
      </c>
      <c r="L550">
        <v>12</v>
      </c>
      <c r="M550">
        <v>0</v>
      </c>
      <c r="N550">
        <v>0</v>
      </c>
      <c r="O550">
        <v>0</v>
      </c>
      <c r="P550">
        <v>0</v>
      </c>
      <c r="Q550">
        <v>12</v>
      </c>
      <c r="R550">
        <v>9</v>
      </c>
      <c r="S550">
        <v>7</v>
      </c>
      <c r="T550">
        <v>7</v>
      </c>
      <c r="U550">
        <v>10</v>
      </c>
      <c r="V550">
        <v>10</v>
      </c>
      <c r="W550">
        <v>6</v>
      </c>
      <c r="X550" s="2">
        <v>0.22</v>
      </c>
    </row>
    <row r="551" spans="1:24" x14ac:dyDescent="0.25">
      <c r="A551" t="str">
        <f t="shared" si="26"/>
        <v/>
      </c>
      <c r="B551" t="str">
        <f t="shared" si="24"/>
        <v/>
      </c>
      <c r="C551" t="str">
        <f t="shared" si="25"/>
        <v/>
      </c>
      <c r="D551">
        <v>2026</v>
      </c>
      <c r="E551" t="s">
        <v>7752</v>
      </c>
      <c r="F551" t="s">
        <v>612</v>
      </c>
      <c r="G551" t="s">
        <v>24</v>
      </c>
      <c r="H551" t="s">
        <v>64</v>
      </c>
      <c r="I551">
        <v>2</v>
      </c>
      <c r="J551">
        <v>1</v>
      </c>
      <c r="K551" s="29">
        <v>5.56</v>
      </c>
      <c r="L551">
        <v>15</v>
      </c>
      <c r="M551">
        <v>0</v>
      </c>
      <c r="N551">
        <v>0</v>
      </c>
      <c r="O551">
        <v>0</v>
      </c>
      <c r="P551">
        <v>0</v>
      </c>
      <c r="Q551">
        <v>22.2</v>
      </c>
      <c r="R551">
        <v>24</v>
      </c>
      <c r="S551">
        <v>14</v>
      </c>
      <c r="T551">
        <v>14</v>
      </c>
      <c r="U551">
        <v>9</v>
      </c>
      <c r="V551">
        <v>19</v>
      </c>
      <c r="W551">
        <v>3</v>
      </c>
      <c r="X551" s="2">
        <v>0.27600000000000002</v>
      </c>
    </row>
    <row r="552" spans="1:24" x14ac:dyDescent="0.25">
      <c r="A552" t="str">
        <f t="shared" si="26"/>
        <v/>
      </c>
      <c r="B552" t="str">
        <f t="shared" si="24"/>
        <v/>
      </c>
      <c r="C552" t="str">
        <f t="shared" si="25"/>
        <v/>
      </c>
      <c r="D552">
        <v>2026</v>
      </c>
      <c r="E552" t="s">
        <v>7753</v>
      </c>
      <c r="F552" t="s">
        <v>612</v>
      </c>
      <c r="G552" t="s">
        <v>24</v>
      </c>
      <c r="H552" t="s">
        <v>64</v>
      </c>
      <c r="I552">
        <v>3</v>
      </c>
      <c r="J552">
        <v>1</v>
      </c>
      <c r="K552" s="29">
        <v>5.93</v>
      </c>
      <c r="L552">
        <v>15</v>
      </c>
      <c r="M552">
        <v>0</v>
      </c>
      <c r="N552">
        <v>0</v>
      </c>
      <c r="O552">
        <v>0</v>
      </c>
      <c r="P552">
        <v>1</v>
      </c>
      <c r="Q552">
        <v>27.1</v>
      </c>
      <c r="R552">
        <v>31</v>
      </c>
      <c r="S552">
        <v>20</v>
      </c>
      <c r="T552">
        <v>18</v>
      </c>
      <c r="U552">
        <v>13</v>
      </c>
      <c r="V552">
        <v>15</v>
      </c>
      <c r="W552">
        <v>6</v>
      </c>
      <c r="X552" s="2">
        <v>0.29199999999999998</v>
      </c>
    </row>
    <row r="553" spans="1:24" x14ac:dyDescent="0.25">
      <c r="A553" t="str">
        <f t="shared" si="26"/>
        <v/>
      </c>
      <c r="B553" t="str">
        <f t="shared" si="24"/>
        <v/>
      </c>
      <c r="C553" t="str">
        <f t="shared" si="25"/>
        <v/>
      </c>
      <c r="D553">
        <v>2026</v>
      </c>
      <c r="E553" t="s">
        <v>7754</v>
      </c>
      <c r="F553" t="s">
        <v>612</v>
      </c>
      <c r="G553" t="s">
        <v>24</v>
      </c>
      <c r="H553" t="s">
        <v>64</v>
      </c>
      <c r="I553">
        <v>0</v>
      </c>
      <c r="J553">
        <v>0</v>
      </c>
      <c r="K553" s="29">
        <v>6.75</v>
      </c>
      <c r="L553">
        <v>8</v>
      </c>
      <c r="M553">
        <v>2</v>
      </c>
      <c r="N553">
        <v>0</v>
      </c>
      <c r="O553">
        <v>0</v>
      </c>
      <c r="P553">
        <v>0</v>
      </c>
      <c r="Q553">
        <v>12</v>
      </c>
      <c r="R553">
        <v>13</v>
      </c>
      <c r="S553">
        <v>9</v>
      </c>
      <c r="T553">
        <v>9</v>
      </c>
      <c r="U553">
        <v>9</v>
      </c>
      <c r="V553">
        <v>8</v>
      </c>
      <c r="W553">
        <v>5</v>
      </c>
      <c r="X553" s="2">
        <v>0.28299999999999997</v>
      </c>
    </row>
    <row r="554" spans="1:24" x14ac:dyDescent="0.25">
      <c r="A554">
        <f t="shared" si="26"/>
        <v>1</v>
      </c>
      <c r="B554" t="str">
        <f t="shared" si="24"/>
        <v/>
      </c>
      <c r="C554" t="str">
        <f t="shared" si="25"/>
        <v/>
      </c>
      <c r="D554">
        <v>2026</v>
      </c>
      <c r="E554" t="s">
        <v>7755</v>
      </c>
      <c r="F554" t="s">
        <v>612</v>
      </c>
      <c r="G554" t="s">
        <v>29</v>
      </c>
      <c r="H554" t="s">
        <v>64</v>
      </c>
      <c r="I554">
        <v>0</v>
      </c>
      <c r="J554">
        <v>1</v>
      </c>
      <c r="K554" s="29">
        <v>6.89</v>
      </c>
      <c r="L554">
        <v>13</v>
      </c>
      <c r="M554">
        <v>0</v>
      </c>
      <c r="N554">
        <v>0</v>
      </c>
      <c r="O554">
        <v>0</v>
      </c>
      <c r="P554">
        <v>1</v>
      </c>
      <c r="Q554">
        <v>15.2</v>
      </c>
      <c r="R554">
        <v>22</v>
      </c>
      <c r="S554">
        <v>15</v>
      </c>
      <c r="T554">
        <v>12</v>
      </c>
      <c r="U554">
        <v>10</v>
      </c>
      <c r="V554">
        <v>14</v>
      </c>
      <c r="W554">
        <v>3</v>
      </c>
      <c r="X554" s="2">
        <v>0.32800000000000001</v>
      </c>
    </row>
    <row r="555" spans="1:24" x14ac:dyDescent="0.25">
      <c r="A555" t="str">
        <f t="shared" si="26"/>
        <v/>
      </c>
      <c r="B555" t="str">
        <f t="shared" si="24"/>
        <v/>
      </c>
      <c r="C555" t="str">
        <f t="shared" si="25"/>
        <v/>
      </c>
      <c r="D555">
        <v>2026</v>
      </c>
      <c r="E555" t="s">
        <v>7756</v>
      </c>
      <c r="F555" t="s">
        <v>612</v>
      </c>
      <c r="G555" t="s">
        <v>24</v>
      </c>
      <c r="H555" t="s">
        <v>64</v>
      </c>
      <c r="I555">
        <v>1</v>
      </c>
      <c r="J555">
        <v>3</v>
      </c>
      <c r="K555" s="29">
        <v>8.0500000000000007</v>
      </c>
      <c r="L555">
        <v>14</v>
      </c>
      <c r="M555">
        <v>1</v>
      </c>
      <c r="N555">
        <v>0</v>
      </c>
      <c r="O555">
        <v>0</v>
      </c>
      <c r="P555">
        <v>1</v>
      </c>
      <c r="Q555">
        <v>19</v>
      </c>
      <c r="R555">
        <v>23</v>
      </c>
      <c r="S555">
        <v>17</v>
      </c>
      <c r="T555">
        <v>17</v>
      </c>
      <c r="U555">
        <v>16</v>
      </c>
      <c r="V555">
        <v>36</v>
      </c>
      <c r="W555">
        <v>1</v>
      </c>
      <c r="X555" s="2">
        <v>0.30299999999999999</v>
      </c>
    </row>
    <row r="556" spans="1:24" x14ac:dyDescent="0.25">
      <c r="A556">
        <f t="shared" si="26"/>
        <v>1</v>
      </c>
      <c r="B556" t="str">
        <f t="shared" si="24"/>
        <v/>
      </c>
      <c r="C556" t="str">
        <f t="shared" si="25"/>
        <v/>
      </c>
      <c r="D556">
        <v>2026</v>
      </c>
      <c r="E556" t="s">
        <v>7757</v>
      </c>
      <c r="F556" t="s">
        <v>612</v>
      </c>
      <c r="G556" t="s">
        <v>29</v>
      </c>
      <c r="H556" t="s">
        <v>64</v>
      </c>
      <c r="I556">
        <v>3</v>
      </c>
      <c r="J556">
        <v>3</v>
      </c>
      <c r="K556" s="29">
        <v>8.15</v>
      </c>
      <c r="L556">
        <v>11</v>
      </c>
      <c r="M556">
        <v>8</v>
      </c>
      <c r="N556">
        <v>0</v>
      </c>
      <c r="O556">
        <v>0</v>
      </c>
      <c r="P556">
        <v>0</v>
      </c>
      <c r="Q556">
        <v>35.1</v>
      </c>
      <c r="R556">
        <v>44</v>
      </c>
      <c r="S556">
        <v>37</v>
      </c>
      <c r="T556">
        <v>32</v>
      </c>
      <c r="U556">
        <v>16</v>
      </c>
      <c r="V556">
        <v>22</v>
      </c>
      <c r="W556">
        <v>5</v>
      </c>
      <c r="X556" s="2">
        <v>0.29899999999999999</v>
      </c>
    </row>
    <row r="557" spans="1:24" x14ac:dyDescent="0.25">
      <c r="A557">
        <f t="shared" si="26"/>
        <v>1</v>
      </c>
      <c r="B557" t="str">
        <f t="shared" si="24"/>
        <v/>
      </c>
      <c r="C557" t="str">
        <f t="shared" si="25"/>
        <v/>
      </c>
      <c r="D557">
        <v>2026</v>
      </c>
      <c r="E557" t="s">
        <v>7758</v>
      </c>
      <c r="F557" t="s">
        <v>612</v>
      </c>
      <c r="G557" t="s">
        <v>29</v>
      </c>
      <c r="H557" t="s">
        <v>64</v>
      </c>
      <c r="I557">
        <v>0</v>
      </c>
      <c r="J557">
        <v>1</v>
      </c>
      <c r="K557" s="29">
        <v>8.44</v>
      </c>
      <c r="L557">
        <v>7</v>
      </c>
      <c r="M557">
        <v>0</v>
      </c>
      <c r="N557">
        <v>0</v>
      </c>
      <c r="O557">
        <v>0</v>
      </c>
      <c r="P557">
        <v>0</v>
      </c>
      <c r="Q557">
        <v>10.199999999999999</v>
      </c>
      <c r="R557">
        <v>14</v>
      </c>
      <c r="S557">
        <v>11</v>
      </c>
      <c r="T557">
        <v>10</v>
      </c>
      <c r="U557">
        <v>6</v>
      </c>
      <c r="V557">
        <v>13</v>
      </c>
      <c r="W557">
        <v>0</v>
      </c>
      <c r="X557" s="2">
        <v>0.318</v>
      </c>
    </row>
    <row r="558" spans="1:24" x14ac:dyDescent="0.25">
      <c r="A558" t="str">
        <f t="shared" si="26"/>
        <v/>
      </c>
      <c r="B558" t="str">
        <f t="shared" si="24"/>
        <v/>
      </c>
      <c r="C558">
        <f t="shared" si="25"/>
        <v>1</v>
      </c>
      <c r="D558">
        <v>2026</v>
      </c>
      <c r="E558" t="s">
        <v>2013</v>
      </c>
      <c r="F558" t="s">
        <v>612</v>
      </c>
      <c r="G558" t="s">
        <v>37</v>
      </c>
      <c r="H558" t="s">
        <v>64</v>
      </c>
      <c r="I558">
        <v>1</v>
      </c>
      <c r="J558">
        <v>0</v>
      </c>
      <c r="K558" s="29">
        <v>9</v>
      </c>
      <c r="L558">
        <v>2</v>
      </c>
      <c r="M558">
        <v>0</v>
      </c>
      <c r="N558">
        <v>0</v>
      </c>
      <c r="O558">
        <v>0</v>
      </c>
      <c r="P558">
        <v>0</v>
      </c>
      <c r="Q558">
        <v>1</v>
      </c>
      <c r="R558">
        <v>3</v>
      </c>
      <c r="S558">
        <v>1</v>
      </c>
      <c r="T558">
        <v>1</v>
      </c>
      <c r="U558">
        <v>1</v>
      </c>
      <c r="V558">
        <v>1</v>
      </c>
      <c r="W558">
        <v>0</v>
      </c>
      <c r="X558" s="2">
        <v>0.5</v>
      </c>
    </row>
    <row r="559" spans="1:24" x14ac:dyDescent="0.25">
      <c r="A559">
        <f t="shared" si="26"/>
        <v>1</v>
      </c>
      <c r="B559" t="str">
        <f t="shared" si="24"/>
        <v/>
      </c>
      <c r="C559">
        <f t="shared" si="25"/>
        <v>1</v>
      </c>
      <c r="D559">
        <v>2026</v>
      </c>
      <c r="E559" t="s">
        <v>5861</v>
      </c>
      <c r="F559" t="s">
        <v>612</v>
      </c>
      <c r="G559" t="s">
        <v>32</v>
      </c>
      <c r="H559" t="s">
        <v>64</v>
      </c>
      <c r="I559">
        <v>0</v>
      </c>
      <c r="J559">
        <v>1</v>
      </c>
      <c r="K559" s="29">
        <v>9.9499999999999993</v>
      </c>
      <c r="L559">
        <v>11</v>
      </c>
      <c r="M559">
        <v>7</v>
      </c>
      <c r="N559">
        <v>0</v>
      </c>
      <c r="O559">
        <v>0</v>
      </c>
      <c r="P559">
        <v>0</v>
      </c>
      <c r="Q559">
        <v>25.1</v>
      </c>
      <c r="R559">
        <v>36</v>
      </c>
      <c r="S559">
        <v>31</v>
      </c>
      <c r="T559">
        <v>28</v>
      </c>
      <c r="U559">
        <v>18</v>
      </c>
      <c r="V559">
        <v>15</v>
      </c>
      <c r="W559">
        <v>2</v>
      </c>
      <c r="X559" s="2">
        <v>0.33</v>
      </c>
    </row>
    <row r="560" spans="1:24" x14ac:dyDescent="0.25">
      <c r="A560" t="str">
        <f t="shared" si="26"/>
        <v/>
      </c>
      <c r="B560" t="str">
        <f t="shared" si="24"/>
        <v/>
      </c>
      <c r="C560" t="str">
        <f t="shared" si="25"/>
        <v/>
      </c>
      <c r="D560">
        <v>2026</v>
      </c>
      <c r="E560" t="s">
        <v>454</v>
      </c>
      <c r="F560" t="s">
        <v>612</v>
      </c>
      <c r="G560" t="s">
        <v>24</v>
      </c>
      <c r="H560" t="s">
        <v>64</v>
      </c>
      <c r="I560">
        <v>0</v>
      </c>
      <c r="J560">
        <v>1</v>
      </c>
      <c r="K560" s="29">
        <v>10.5</v>
      </c>
      <c r="L560">
        <v>4</v>
      </c>
      <c r="M560">
        <v>1</v>
      </c>
      <c r="N560">
        <v>0</v>
      </c>
      <c r="O560">
        <v>0</v>
      </c>
      <c r="P560">
        <v>1</v>
      </c>
      <c r="Q560">
        <v>6</v>
      </c>
      <c r="R560">
        <v>8</v>
      </c>
      <c r="S560">
        <v>7</v>
      </c>
      <c r="T560">
        <v>7</v>
      </c>
      <c r="U560">
        <v>4</v>
      </c>
      <c r="V560">
        <v>5</v>
      </c>
      <c r="W560">
        <v>1</v>
      </c>
      <c r="X560" s="2">
        <v>0.34799999999999998</v>
      </c>
    </row>
    <row r="561" spans="1:24" x14ac:dyDescent="0.25">
      <c r="A561" t="str">
        <f t="shared" si="26"/>
        <v/>
      </c>
      <c r="B561" t="str">
        <f t="shared" si="24"/>
        <v/>
      </c>
      <c r="C561" t="str">
        <f t="shared" si="25"/>
        <v/>
      </c>
      <c r="D561">
        <v>2026</v>
      </c>
      <c r="E561" t="s">
        <v>7759</v>
      </c>
      <c r="F561" t="s">
        <v>630</v>
      </c>
      <c r="G561" t="s">
        <v>37</v>
      </c>
      <c r="H561" t="s">
        <v>64</v>
      </c>
      <c r="I561">
        <v>3</v>
      </c>
      <c r="J561">
        <v>5</v>
      </c>
      <c r="K561" s="29">
        <v>4.93</v>
      </c>
      <c r="L561">
        <v>14</v>
      </c>
      <c r="M561">
        <v>14</v>
      </c>
      <c r="N561">
        <v>2</v>
      </c>
      <c r="O561">
        <v>1</v>
      </c>
      <c r="P561">
        <v>0</v>
      </c>
      <c r="Q561">
        <v>76.2</v>
      </c>
      <c r="R561">
        <v>90</v>
      </c>
      <c r="S561">
        <v>47</v>
      </c>
      <c r="T561">
        <v>42</v>
      </c>
      <c r="U561">
        <v>19</v>
      </c>
      <c r="V561">
        <v>47</v>
      </c>
      <c r="W561">
        <v>9</v>
      </c>
      <c r="X561" s="2">
        <v>0.29399999999999998</v>
      </c>
    </row>
    <row r="562" spans="1:24" x14ac:dyDescent="0.25">
      <c r="A562" t="str">
        <f t="shared" si="26"/>
        <v/>
      </c>
      <c r="B562" t="str">
        <f t="shared" si="24"/>
        <v/>
      </c>
      <c r="C562" t="str">
        <f t="shared" si="25"/>
        <v/>
      </c>
      <c r="D562">
        <v>2026</v>
      </c>
      <c r="E562" t="s">
        <v>7760</v>
      </c>
      <c r="F562" t="s">
        <v>630</v>
      </c>
      <c r="G562" t="s">
        <v>24</v>
      </c>
      <c r="H562" t="s">
        <v>64</v>
      </c>
      <c r="I562">
        <v>4</v>
      </c>
      <c r="J562">
        <v>2</v>
      </c>
      <c r="K562" s="29">
        <v>6.28</v>
      </c>
      <c r="L562">
        <v>21</v>
      </c>
      <c r="M562">
        <v>4</v>
      </c>
      <c r="N562">
        <v>0</v>
      </c>
      <c r="O562">
        <v>0</v>
      </c>
      <c r="P562">
        <v>1</v>
      </c>
      <c r="Q562">
        <v>53</v>
      </c>
      <c r="R562">
        <v>71</v>
      </c>
      <c r="S562">
        <v>40</v>
      </c>
      <c r="T562">
        <v>37</v>
      </c>
      <c r="U562">
        <v>14</v>
      </c>
      <c r="V562">
        <v>35</v>
      </c>
      <c r="W562">
        <v>5</v>
      </c>
      <c r="X562" s="2">
        <v>0.32700000000000001</v>
      </c>
    </row>
    <row r="563" spans="1:24" x14ac:dyDescent="0.25">
      <c r="A563">
        <f t="shared" si="26"/>
        <v>1</v>
      </c>
      <c r="B563" t="str">
        <f t="shared" si="24"/>
        <v/>
      </c>
      <c r="C563" t="str">
        <f t="shared" si="25"/>
        <v/>
      </c>
      <c r="D563">
        <v>2026</v>
      </c>
      <c r="E563" t="s">
        <v>7761</v>
      </c>
      <c r="F563" t="s">
        <v>630</v>
      </c>
      <c r="G563" t="s">
        <v>29</v>
      </c>
      <c r="H563" t="s">
        <v>64</v>
      </c>
      <c r="I563">
        <v>2</v>
      </c>
      <c r="J563">
        <v>7</v>
      </c>
      <c r="K563" s="29">
        <v>7.19</v>
      </c>
      <c r="L563">
        <v>14</v>
      </c>
      <c r="M563">
        <v>12</v>
      </c>
      <c r="N563">
        <v>0</v>
      </c>
      <c r="O563">
        <v>0</v>
      </c>
      <c r="P563">
        <v>0</v>
      </c>
      <c r="Q563">
        <v>56.1</v>
      </c>
      <c r="R563">
        <v>66</v>
      </c>
      <c r="S563">
        <v>55</v>
      </c>
      <c r="T563">
        <v>45</v>
      </c>
      <c r="U563">
        <v>29</v>
      </c>
      <c r="V563">
        <v>38</v>
      </c>
      <c r="W563">
        <v>5</v>
      </c>
      <c r="X563" s="2">
        <v>0.29199999999999998</v>
      </c>
    </row>
    <row r="564" spans="1:24" x14ac:dyDescent="0.25">
      <c r="A564" t="str">
        <f t="shared" si="26"/>
        <v/>
      </c>
      <c r="B564" t="str">
        <f t="shared" si="24"/>
        <v/>
      </c>
      <c r="C564" t="str">
        <f t="shared" si="25"/>
        <v/>
      </c>
      <c r="D564">
        <v>2026</v>
      </c>
      <c r="E564" t="s">
        <v>7762</v>
      </c>
      <c r="F564" t="s">
        <v>630</v>
      </c>
      <c r="G564" t="s">
        <v>24</v>
      </c>
      <c r="H564" t="s">
        <v>64</v>
      </c>
      <c r="I564">
        <v>3</v>
      </c>
      <c r="J564">
        <v>2</v>
      </c>
      <c r="K564" s="29">
        <v>2.58</v>
      </c>
      <c r="L564">
        <v>22</v>
      </c>
      <c r="M564">
        <v>0</v>
      </c>
      <c r="N564">
        <v>0</v>
      </c>
      <c r="O564">
        <v>0</v>
      </c>
      <c r="P564">
        <v>3</v>
      </c>
      <c r="Q564">
        <v>38.1</v>
      </c>
      <c r="R564">
        <v>43</v>
      </c>
      <c r="S564">
        <v>16</v>
      </c>
      <c r="T564">
        <v>11</v>
      </c>
      <c r="U564">
        <v>15</v>
      </c>
      <c r="V564">
        <v>24</v>
      </c>
      <c r="W564">
        <v>9</v>
      </c>
      <c r="X564" s="2">
        <v>0.28100000000000003</v>
      </c>
    </row>
    <row r="565" spans="1:24" x14ac:dyDescent="0.25">
      <c r="A565" t="str">
        <f t="shared" si="26"/>
        <v/>
      </c>
      <c r="B565" t="str">
        <f t="shared" si="24"/>
        <v/>
      </c>
      <c r="C565" t="str">
        <f t="shared" si="25"/>
        <v/>
      </c>
      <c r="D565">
        <v>2026</v>
      </c>
      <c r="E565" t="s">
        <v>7763</v>
      </c>
      <c r="F565" t="s">
        <v>630</v>
      </c>
      <c r="G565" t="s">
        <v>47</v>
      </c>
      <c r="H565" t="s">
        <v>64</v>
      </c>
      <c r="I565">
        <v>2</v>
      </c>
      <c r="J565">
        <v>1</v>
      </c>
      <c r="K565" s="29">
        <v>4.96</v>
      </c>
      <c r="L565">
        <v>10</v>
      </c>
      <c r="M565">
        <v>1</v>
      </c>
      <c r="N565">
        <v>0</v>
      </c>
      <c r="O565">
        <v>0</v>
      </c>
      <c r="P565">
        <v>1</v>
      </c>
      <c r="Q565">
        <v>16.100000000000001</v>
      </c>
      <c r="R565">
        <v>16</v>
      </c>
      <c r="S565">
        <v>16</v>
      </c>
      <c r="T565">
        <v>9</v>
      </c>
      <c r="U565">
        <v>13</v>
      </c>
      <c r="V565">
        <v>15</v>
      </c>
      <c r="W565">
        <v>2</v>
      </c>
      <c r="X565" s="2">
        <v>0.254</v>
      </c>
    </row>
    <row r="566" spans="1:24" x14ac:dyDescent="0.25">
      <c r="A566">
        <f t="shared" si="26"/>
        <v>1</v>
      </c>
      <c r="B566" t="str">
        <f t="shared" si="24"/>
        <v/>
      </c>
      <c r="C566" t="str">
        <f t="shared" si="25"/>
        <v/>
      </c>
      <c r="D566">
        <v>2026</v>
      </c>
      <c r="E566" t="s">
        <v>7764</v>
      </c>
      <c r="F566" t="s">
        <v>630</v>
      </c>
      <c r="G566" t="s">
        <v>32</v>
      </c>
      <c r="H566" t="s">
        <v>64</v>
      </c>
      <c r="I566">
        <v>1</v>
      </c>
      <c r="J566">
        <v>3</v>
      </c>
      <c r="K566" s="29">
        <v>6.21</v>
      </c>
      <c r="L566">
        <v>19</v>
      </c>
      <c r="M566">
        <v>3</v>
      </c>
      <c r="N566">
        <v>0</v>
      </c>
      <c r="O566">
        <v>0</v>
      </c>
      <c r="P566">
        <v>1</v>
      </c>
      <c r="Q566">
        <v>37.200000000000003</v>
      </c>
      <c r="R566">
        <v>46</v>
      </c>
      <c r="S566">
        <v>28</v>
      </c>
      <c r="T566">
        <v>26</v>
      </c>
      <c r="U566">
        <v>18</v>
      </c>
      <c r="V566">
        <v>27</v>
      </c>
      <c r="W566">
        <v>3</v>
      </c>
      <c r="X566" s="2">
        <v>0.309</v>
      </c>
    </row>
    <row r="567" spans="1:24" x14ac:dyDescent="0.25">
      <c r="A567" t="str">
        <f t="shared" si="26"/>
        <v/>
      </c>
      <c r="B567" t="str">
        <f t="shared" si="24"/>
        <v/>
      </c>
      <c r="C567" t="str">
        <f t="shared" si="25"/>
        <v/>
      </c>
      <c r="D567">
        <v>2026</v>
      </c>
      <c r="E567" t="s">
        <v>7765</v>
      </c>
      <c r="F567" t="s">
        <v>630</v>
      </c>
      <c r="G567" t="s">
        <v>47</v>
      </c>
      <c r="H567" t="s">
        <v>64</v>
      </c>
      <c r="I567">
        <v>0</v>
      </c>
      <c r="J567">
        <v>0</v>
      </c>
      <c r="K567" s="29">
        <v>6.23</v>
      </c>
      <c r="L567">
        <v>2</v>
      </c>
      <c r="M567">
        <v>0</v>
      </c>
      <c r="N567">
        <v>0</v>
      </c>
      <c r="O567">
        <v>0</v>
      </c>
      <c r="P567">
        <v>0</v>
      </c>
      <c r="Q567">
        <v>4.0999999999999996</v>
      </c>
      <c r="R567">
        <v>5</v>
      </c>
      <c r="S567">
        <v>3</v>
      </c>
      <c r="T567">
        <v>3</v>
      </c>
      <c r="U567">
        <v>6</v>
      </c>
      <c r="V567">
        <v>3</v>
      </c>
      <c r="W567">
        <v>1</v>
      </c>
      <c r="X567" s="2">
        <v>0.29399999999999998</v>
      </c>
    </row>
    <row r="568" spans="1:24" x14ac:dyDescent="0.25">
      <c r="A568" t="str">
        <f t="shared" si="26"/>
        <v/>
      </c>
      <c r="B568" t="str">
        <f t="shared" si="24"/>
        <v/>
      </c>
      <c r="C568" t="str">
        <f t="shared" si="25"/>
        <v/>
      </c>
      <c r="D568">
        <v>2026</v>
      </c>
      <c r="E568" t="s">
        <v>7766</v>
      </c>
      <c r="F568" t="s">
        <v>630</v>
      </c>
      <c r="G568" t="s">
        <v>47</v>
      </c>
      <c r="H568" t="s">
        <v>64</v>
      </c>
      <c r="I568">
        <v>0</v>
      </c>
      <c r="J568">
        <v>1</v>
      </c>
      <c r="K568" s="29">
        <v>6.59</v>
      </c>
      <c r="L568">
        <v>18</v>
      </c>
      <c r="M568">
        <v>2</v>
      </c>
      <c r="N568">
        <v>0</v>
      </c>
      <c r="O568">
        <v>0</v>
      </c>
      <c r="P568">
        <v>1</v>
      </c>
      <c r="Q568">
        <v>27.1</v>
      </c>
      <c r="R568">
        <v>28</v>
      </c>
      <c r="S568">
        <v>21</v>
      </c>
      <c r="T568">
        <v>20</v>
      </c>
      <c r="U568">
        <v>11</v>
      </c>
      <c r="V568">
        <v>15</v>
      </c>
      <c r="W568">
        <v>5</v>
      </c>
      <c r="X568" s="2">
        <v>0.27200000000000002</v>
      </c>
    </row>
    <row r="569" spans="1:24" x14ac:dyDescent="0.25">
      <c r="A569">
        <f t="shared" si="26"/>
        <v>1</v>
      </c>
      <c r="B569" t="str">
        <f t="shared" si="24"/>
        <v/>
      </c>
      <c r="C569" t="str">
        <f t="shared" si="25"/>
        <v/>
      </c>
      <c r="D569">
        <v>2026</v>
      </c>
      <c r="E569" t="s">
        <v>7767</v>
      </c>
      <c r="F569" t="s">
        <v>630</v>
      </c>
      <c r="G569" t="s">
        <v>29</v>
      </c>
      <c r="H569" t="s">
        <v>64</v>
      </c>
      <c r="I569">
        <v>2</v>
      </c>
      <c r="J569">
        <v>3</v>
      </c>
      <c r="K569" s="29">
        <v>7.16</v>
      </c>
      <c r="L569">
        <v>17</v>
      </c>
      <c r="M569">
        <v>8</v>
      </c>
      <c r="N569">
        <v>0</v>
      </c>
      <c r="O569">
        <v>0</v>
      </c>
      <c r="P569">
        <v>0</v>
      </c>
      <c r="Q569">
        <v>44</v>
      </c>
      <c r="R569">
        <v>59</v>
      </c>
      <c r="S569">
        <v>36</v>
      </c>
      <c r="T569">
        <v>35</v>
      </c>
      <c r="U569">
        <v>33</v>
      </c>
      <c r="V569">
        <v>61</v>
      </c>
      <c r="W569">
        <v>12</v>
      </c>
      <c r="X569" s="2">
        <v>0.316</v>
      </c>
    </row>
    <row r="570" spans="1:24" x14ac:dyDescent="0.25">
      <c r="A570" t="str">
        <f t="shared" si="26"/>
        <v/>
      </c>
      <c r="B570" t="str">
        <f t="shared" si="24"/>
        <v/>
      </c>
      <c r="C570" t="str">
        <f t="shared" si="25"/>
        <v/>
      </c>
      <c r="D570">
        <v>2026</v>
      </c>
      <c r="E570" t="s">
        <v>7768</v>
      </c>
      <c r="F570" t="s">
        <v>630</v>
      </c>
      <c r="G570" t="s">
        <v>47</v>
      </c>
      <c r="H570" t="s">
        <v>64</v>
      </c>
      <c r="I570">
        <v>1</v>
      </c>
      <c r="J570">
        <v>0</v>
      </c>
      <c r="K570" s="29">
        <v>7.5</v>
      </c>
      <c r="L570">
        <v>11</v>
      </c>
      <c r="M570">
        <v>1</v>
      </c>
      <c r="N570">
        <v>0</v>
      </c>
      <c r="O570">
        <v>0</v>
      </c>
      <c r="P570">
        <v>1</v>
      </c>
      <c r="Q570">
        <v>18</v>
      </c>
      <c r="R570">
        <v>20</v>
      </c>
      <c r="S570">
        <v>17</v>
      </c>
      <c r="T570">
        <v>15</v>
      </c>
      <c r="U570">
        <v>9</v>
      </c>
      <c r="V570">
        <v>14</v>
      </c>
      <c r="W570">
        <v>4</v>
      </c>
      <c r="X570" s="2">
        <v>0.29399999999999998</v>
      </c>
    </row>
    <row r="571" spans="1:24" x14ac:dyDescent="0.25">
      <c r="A571">
        <f t="shared" si="26"/>
        <v>1</v>
      </c>
      <c r="B571" t="str">
        <f t="shared" si="24"/>
        <v/>
      </c>
      <c r="C571" t="str">
        <f t="shared" si="25"/>
        <v/>
      </c>
      <c r="D571">
        <v>2026</v>
      </c>
      <c r="E571" t="s">
        <v>7769</v>
      </c>
      <c r="F571" t="s">
        <v>630</v>
      </c>
      <c r="G571" t="s">
        <v>32</v>
      </c>
      <c r="H571" t="s">
        <v>64</v>
      </c>
      <c r="I571">
        <v>3</v>
      </c>
      <c r="J571">
        <v>1</v>
      </c>
      <c r="K571" s="29">
        <v>9</v>
      </c>
      <c r="L571">
        <v>13</v>
      </c>
      <c r="M571">
        <v>0</v>
      </c>
      <c r="N571">
        <v>0</v>
      </c>
      <c r="O571">
        <v>0</v>
      </c>
      <c r="P571">
        <v>0</v>
      </c>
      <c r="Q571">
        <v>11</v>
      </c>
      <c r="R571">
        <v>16</v>
      </c>
      <c r="S571">
        <v>14</v>
      </c>
      <c r="T571">
        <v>11</v>
      </c>
      <c r="U571">
        <v>8</v>
      </c>
      <c r="V571">
        <v>10</v>
      </c>
      <c r="W571">
        <v>1</v>
      </c>
      <c r="X571" s="2">
        <v>0.33300000000000002</v>
      </c>
    </row>
    <row r="572" spans="1:24" x14ac:dyDescent="0.25">
      <c r="A572" t="str">
        <f t="shared" si="26"/>
        <v/>
      </c>
      <c r="B572" t="str">
        <f t="shared" si="24"/>
        <v/>
      </c>
      <c r="C572" t="str">
        <f t="shared" si="25"/>
        <v/>
      </c>
      <c r="D572">
        <v>2026</v>
      </c>
      <c r="E572" t="s">
        <v>7770</v>
      </c>
      <c r="F572" t="s">
        <v>630</v>
      </c>
      <c r="G572" t="s">
        <v>37</v>
      </c>
      <c r="H572" t="s">
        <v>64</v>
      </c>
      <c r="I572">
        <v>0</v>
      </c>
      <c r="J572">
        <v>0</v>
      </c>
      <c r="K572" s="29">
        <v>9.9499999999999993</v>
      </c>
      <c r="L572">
        <v>9</v>
      </c>
      <c r="M572">
        <v>4</v>
      </c>
      <c r="N572">
        <v>0</v>
      </c>
      <c r="O572">
        <v>0</v>
      </c>
      <c r="P572">
        <v>0</v>
      </c>
      <c r="Q572">
        <v>19</v>
      </c>
      <c r="R572">
        <v>29</v>
      </c>
      <c r="S572">
        <v>23</v>
      </c>
      <c r="T572">
        <v>21</v>
      </c>
      <c r="U572">
        <v>16</v>
      </c>
      <c r="V572">
        <v>9</v>
      </c>
      <c r="W572">
        <v>11</v>
      </c>
      <c r="X572" s="2">
        <v>0.377</v>
      </c>
    </row>
    <row r="573" spans="1:24" x14ac:dyDescent="0.25">
      <c r="A573" t="str">
        <f t="shared" si="26"/>
        <v/>
      </c>
      <c r="B573" t="str">
        <f t="shared" si="24"/>
        <v/>
      </c>
      <c r="C573" t="str">
        <f t="shared" si="25"/>
        <v/>
      </c>
      <c r="D573">
        <v>2026</v>
      </c>
      <c r="E573" t="s">
        <v>7771</v>
      </c>
      <c r="F573" t="s">
        <v>630</v>
      </c>
      <c r="G573" t="s">
        <v>47</v>
      </c>
      <c r="H573" t="s">
        <v>64</v>
      </c>
      <c r="I573">
        <v>0</v>
      </c>
      <c r="J573">
        <v>2</v>
      </c>
      <c r="K573" s="29">
        <v>10.42</v>
      </c>
      <c r="L573">
        <v>11</v>
      </c>
      <c r="M573">
        <v>3</v>
      </c>
      <c r="N573">
        <v>0</v>
      </c>
      <c r="O573">
        <v>0</v>
      </c>
      <c r="P573">
        <v>0</v>
      </c>
      <c r="Q573">
        <v>19</v>
      </c>
      <c r="R573">
        <v>25</v>
      </c>
      <c r="S573">
        <v>25</v>
      </c>
      <c r="T573">
        <v>22</v>
      </c>
      <c r="U573">
        <v>13</v>
      </c>
      <c r="V573">
        <v>12</v>
      </c>
      <c r="W573">
        <v>3</v>
      </c>
      <c r="X573" s="2">
        <v>0.313</v>
      </c>
    </row>
    <row r="574" spans="1:24" x14ac:dyDescent="0.25">
      <c r="A574" t="str">
        <f t="shared" si="26"/>
        <v/>
      </c>
      <c r="B574" t="str">
        <f t="shared" si="24"/>
        <v/>
      </c>
      <c r="C574" t="str">
        <f t="shared" si="25"/>
        <v/>
      </c>
      <c r="D574">
        <v>2026</v>
      </c>
      <c r="E574" t="s">
        <v>7772</v>
      </c>
      <c r="F574" t="s">
        <v>630</v>
      </c>
      <c r="G574" t="s">
        <v>37</v>
      </c>
      <c r="H574" t="s">
        <v>64</v>
      </c>
      <c r="I574">
        <v>0</v>
      </c>
      <c r="J574">
        <v>2</v>
      </c>
      <c r="K574" s="29">
        <v>11.57</v>
      </c>
      <c r="L574">
        <v>6</v>
      </c>
      <c r="M574">
        <v>0</v>
      </c>
      <c r="N574">
        <v>0</v>
      </c>
      <c r="O574">
        <v>0</v>
      </c>
      <c r="P574">
        <v>0</v>
      </c>
      <c r="Q574">
        <v>4.2</v>
      </c>
      <c r="R574">
        <v>9</v>
      </c>
      <c r="S574">
        <v>11</v>
      </c>
      <c r="T574">
        <v>6</v>
      </c>
      <c r="U574">
        <v>4</v>
      </c>
      <c r="V574">
        <v>2</v>
      </c>
      <c r="W574">
        <v>1</v>
      </c>
      <c r="X574" s="2">
        <v>0.52900000000000003</v>
      </c>
    </row>
    <row r="575" spans="1:24" x14ac:dyDescent="0.25">
      <c r="A575">
        <f t="shared" si="26"/>
        <v>1</v>
      </c>
      <c r="B575" t="str">
        <f t="shared" si="24"/>
        <v/>
      </c>
      <c r="C575" t="str">
        <f t="shared" si="25"/>
        <v/>
      </c>
      <c r="D575">
        <v>2026</v>
      </c>
      <c r="E575" t="s">
        <v>633</v>
      </c>
      <c r="F575" t="s">
        <v>630</v>
      </c>
      <c r="G575" t="s">
        <v>29</v>
      </c>
      <c r="H575" t="s">
        <v>64</v>
      </c>
      <c r="I575">
        <v>0</v>
      </c>
      <c r="J575">
        <v>2</v>
      </c>
      <c r="K575" s="29">
        <v>12.46</v>
      </c>
      <c r="L575">
        <v>6</v>
      </c>
      <c r="M575">
        <v>0</v>
      </c>
      <c r="N575">
        <v>0</v>
      </c>
      <c r="O575">
        <v>0</v>
      </c>
      <c r="P575">
        <v>4</v>
      </c>
      <c r="Q575">
        <v>4.0999999999999996</v>
      </c>
      <c r="R575">
        <v>7</v>
      </c>
      <c r="S575">
        <v>7</v>
      </c>
      <c r="T575">
        <v>6</v>
      </c>
      <c r="U575">
        <v>4</v>
      </c>
      <c r="V575">
        <v>3</v>
      </c>
      <c r="W575">
        <v>1</v>
      </c>
      <c r="X575" s="2">
        <v>0.33300000000000002</v>
      </c>
    </row>
    <row r="576" spans="1:24" x14ac:dyDescent="0.25">
      <c r="A576">
        <f t="shared" si="26"/>
        <v>1</v>
      </c>
      <c r="B576" t="str">
        <f t="shared" si="24"/>
        <v/>
      </c>
      <c r="C576" t="str">
        <f t="shared" si="25"/>
        <v/>
      </c>
      <c r="D576">
        <v>2026</v>
      </c>
      <c r="E576" t="s">
        <v>7773</v>
      </c>
      <c r="F576" t="s">
        <v>630</v>
      </c>
      <c r="G576" t="s">
        <v>29</v>
      </c>
      <c r="H576" t="s">
        <v>64</v>
      </c>
      <c r="I576">
        <v>0</v>
      </c>
      <c r="J576">
        <v>0</v>
      </c>
      <c r="K576" s="29">
        <v>14.29</v>
      </c>
      <c r="L576">
        <v>10</v>
      </c>
      <c r="M576">
        <v>0</v>
      </c>
      <c r="N576">
        <v>0</v>
      </c>
      <c r="O576">
        <v>0</v>
      </c>
      <c r="P576">
        <v>0</v>
      </c>
      <c r="Q576">
        <v>11.1</v>
      </c>
      <c r="R576">
        <v>19</v>
      </c>
      <c r="S576">
        <v>19</v>
      </c>
      <c r="T576">
        <v>18</v>
      </c>
      <c r="U576">
        <v>9</v>
      </c>
      <c r="V576">
        <v>7</v>
      </c>
      <c r="W576">
        <v>0</v>
      </c>
      <c r="X576" s="2">
        <v>0.38</v>
      </c>
    </row>
    <row r="577" spans="1:24" x14ac:dyDescent="0.25">
      <c r="A577" t="str">
        <f t="shared" si="26"/>
        <v/>
      </c>
      <c r="B577" t="str">
        <f t="shared" si="24"/>
        <v/>
      </c>
      <c r="C577" t="str">
        <f t="shared" si="25"/>
        <v/>
      </c>
      <c r="D577">
        <v>2026</v>
      </c>
      <c r="E577" t="s">
        <v>7774</v>
      </c>
      <c r="F577" t="s">
        <v>630</v>
      </c>
      <c r="G577" t="s">
        <v>24</v>
      </c>
      <c r="H577" t="s">
        <v>64</v>
      </c>
      <c r="I577">
        <v>0</v>
      </c>
      <c r="J577">
        <v>0</v>
      </c>
      <c r="K577" s="29">
        <v>17.05</v>
      </c>
      <c r="L577">
        <v>8</v>
      </c>
      <c r="M577">
        <v>0</v>
      </c>
      <c r="N577">
        <v>0</v>
      </c>
      <c r="O577">
        <v>0</v>
      </c>
      <c r="P577">
        <v>0</v>
      </c>
      <c r="Q577">
        <v>6.1</v>
      </c>
      <c r="R577">
        <v>9</v>
      </c>
      <c r="S577">
        <v>16</v>
      </c>
      <c r="T577">
        <v>12</v>
      </c>
      <c r="U577">
        <v>8</v>
      </c>
      <c r="V577">
        <v>5</v>
      </c>
      <c r="W577">
        <v>5</v>
      </c>
      <c r="X577" s="2">
        <v>0.34599999999999997</v>
      </c>
    </row>
    <row r="578" spans="1:24" x14ac:dyDescent="0.25">
      <c r="A578">
        <f t="shared" si="26"/>
        <v>1</v>
      </c>
      <c r="B578" t="str">
        <f t="shared" ref="B578:B641" si="27">IF(COUNTIFS(Draft_Player,$E578),COUNTIFS(Draft_Player,$E578),"")</f>
        <v/>
      </c>
      <c r="C578" t="str">
        <f t="shared" ref="C578:C641" si="28">IF(COUNTIFS(Transfers_Player,$E578),COUNTIFS(Transfers_Player,$E578),"")</f>
        <v/>
      </c>
      <c r="D578">
        <v>2026</v>
      </c>
      <c r="E578" t="s">
        <v>7775</v>
      </c>
      <c r="F578" t="s">
        <v>648</v>
      </c>
      <c r="G578" t="s">
        <v>29</v>
      </c>
      <c r="H578" t="s">
        <v>64</v>
      </c>
      <c r="I578">
        <v>5</v>
      </c>
      <c r="J578">
        <v>2</v>
      </c>
      <c r="K578" s="29">
        <v>3.56</v>
      </c>
      <c r="L578">
        <v>15</v>
      </c>
      <c r="M578">
        <v>0</v>
      </c>
      <c r="N578">
        <v>0</v>
      </c>
      <c r="O578">
        <v>0</v>
      </c>
      <c r="P578">
        <v>1</v>
      </c>
      <c r="Q578">
        <v>65.2</v>
      </c>
      <c r="R578">
        <v>57</v>
      </c>
      <c r="S578">
        <v>30</v>
      </c>
      <c r="T578">
        <v>26</v>
      </c>
      <c r="U578">
        <v>23</v>
      </c>
      <c r="V578">
        <v>41</v>
      </c>
      <c r="W578">
        <v>7</v>
      </c>
      <c r="X578" s="2">
        <v>0.23899999999999999</v>
      </c>
    </row>
    <row r="579" spans="1:24" x14ac:dyDescent="0.25">
      <c r="A579">
        <f t="shared" ref="A579:A642" si="29">IF(OR(G579="SR", G579="GR"), 1, "")</f>
        <v>1</v>
      </c>
      <c r="B579" t="str">
        <f t="shared" si="27"/>
        <v/>
      </c>
      <c r="C579" t="str">
        <f t="shared" si="28"/>
        <v/>
      </c>
      <c r="D579">
        <v>2026</v>
      </c>
      <c r="E579" t="s">
        <v>7776</v>
      </c>
      <c r="F579" t="s">
        <v>648</v>
      </c>
      <c r="G579" t="s">
        <v>29</v>
      </c>
      <c r="H579" t="s">
        <v>64</v>
      </c>
      <c r="I579">
        <v>2</v>
      </c>
      <c r="J579">
        <v>6</v>
      </c>
      <c r="K579" s="29">
        <v>4.83</v>
      </c>
      <c r="L579">
        <v>14</v>
      </c>
      <c r="M579">
        <v>14</v>
      </c>
      <c r="N579">
        <v>3</v>
      </c>
      <c r="O579">
        <v>0</v>
      </c>
      <c r="P579">
        <v>0</v>
      </c>
      <c r="Q579">
        <v>85.2</v>
      </c>
      <c r="R579">
        <v>100</v>
      </c>
      <c r="S579">
        <v>59</v>
      </c>
      <c r="T579">
        <v>46</v>
      </c>
      <c r="U579">
        <v>21</v>
      </c>
      <c r="V579">
        <v>69</v>
      </c>
      <c r="W579">
        <v>8</v>
      </c>
      <c r="X579" s="2">
        <v>0.27600000000000002</v>
      </c>
    </row>
    <row r="580" spans="1:24" x14ac:dyDescent="0.25">
      <c r="A580" t="str">
        <f t="shared" si="29"/>
        <v/>
      </c>
      <c r="B580" t="str">
        <f t="shared" si="27"/>
        <v/>
      </c>
      <c r="C580">
        <f t="shared" si="28"/>
        <v>1</v>
      </c>
      <c r="D580">
        <v>2026</v>
      </c>
      <c r="E580" t="s">
        <v>661</v>
      </c>
      <c r="F580" t="s">
        <v>648</v>
      </c>
      <c r="G580" t="s">
        <v>37</v>
      </c>
      <c r="H580" t="s">
        <v>64</v>
      </c>
      <c r="I580">
        <v>0</v>
      </c>
      <c r="J580">
        <v>0</v>
      </c>
      <c r="K580" s="29">
        <v>0</v>
      </c>
      <c r="L580">
        <v>1</v>
      </c>
      <c r="M580">
        <v>0</v>
      </c>
      <c r="N580">
        <v>0</v>
      </c>
      <c r="O580">
        <v>0</v>
      </c>
      <c r="P580">
        <v>0</v>
      </c>
      <c r="Q580">
        <v>1</v>
      </c>
      <c r="R580">
        <v>1</v>
      </c>
      <c r="S580">
        <v>0</v>
      </c>
      <c r="T580">
        <v>0</v>
      </c>
      <c r="U580">
        <v>0</v>
      </c>
      <c r="V580">
        <v>0</v>
      </c>
      <c r="W580">
        <v>0</v>
      </c>
      <c r="X580" s="2">
        <v>0.25</v>
      </c>
    </row>
    <row r="581" spans="1:24" x14ac:dyDescent="0.25">
      <c r="A581" t="str">
        <f t="shared" si="29"/>
        <v/>
      </c>
      <c r="B581" t="str">
        <f t="shared" si="27"/>
        <v/>
      </c>
      <c r="C581" t="str">
        <f t="shared" si="28"/>
        <v/>
      </c>
      <c r="D581">
        <v>2026</v>
      </c>
      <c r="E581" t="s">
        <v>657</v>
      </c>
      <c r="F581" t="s">
        <v>648</v>
      </c>
      <c r="G581" t="s">
        <v>47</v>
      </c>
      <c r="H581" t="s">
        <v>64</v>
      </c>
      <c r="I581">
        <v>0</v>
      </c>
      <c r="J581">
        <v>0</v>
      </c>
      <c r="K581" s="29">
        <v>6</v>
      </c>
      <c r="L581">
        <v>4</v>
      </c>
      <c r="M581">
        <v>1</v>
      </c>
      <c r="N581">
        <v>0</v>
      </c>
      <c r="O581">
        <v>0</v>
      </c>
      <c r="P581">
        <v>0</v>
      </c>
      <c r="Q581">
        <v>9</v>
      </c>
      <c r="R581">
        <v>11</v>
      </c>
      <c r="S581">
        <v>8</v>
      </c>
      <c r="T581">
        <v>6</v>
      </c>
      <c r="U581">
        <v>4</v>
      </c>
      <c r="V581">
        <v>4</v>
      </c>
      <c r="W581">
        <v>2</v>
      </c>
      <c r="X581" s="2">
        <v>0.29699999999999999</v>
      </c>
    </row>
    <row r="582" spans="1:24" x14ac:dyDescent="0.25">
      <c r="A582" t="str">
        <f t="shared" si="29"/>
        <v/>
      </c>
      <c r="B582" t="str">
        <f t="shared" si="27"/>
        <v/>
      </c>
      <c r="C582">
        <f t="shared" si="28"/>
        <v>1</v>
      </c>
      <c r="D582">
        <v>2026</v>
      </c>
      <c r="E582" t="s">
        <v>7111</v>
      </c>
      <c r="F582" t="s">
        <v>648</v>
      </c>
      <c r="G582" t="s">
        <v>47</v>
      </c>
      <c r="H582" t="s">
        <v>64</v>
      </c>
      <c r="I582">
        <v>2</v>
      </c>
      <c r="J582">
        <v>4</v>
      </c>
      <c r="K582" s="29">
        <v>6.51</v>
      </c>
      <c r="L582">
        <v>12</v>
      </c>
      <c r="M582">
        <v>6</v>
      </c>
      <c r="N582">
        <v>0</v>
      </c>
      <c r="O582">
        <v>0</v>
      </c>
      <c r="P582">
        <v>0</v>
      </c>
      <c r="Q582">
        <v>37.1</v>
      </c>
      <c r="R582">
        <v>36</v>
      </c>
      <c r="S582">
        <v>29</v>
      </c>
      <c r="T582">
        <v>27</v>
      </c>
      <c r="U582">
        <v>34</v>
      </c>
      <c r="V582">
        <v>23</v>
      </c>
      <c r="W582">
        <v>4</v>
      </c>
      <c r="X582" s="2">
        <v>0.26700000000000002</v>
      </c>
    </row>
    <row r="583" spans="1:24" x14ac:dyDescent="0.25">
      <c r="A583" t="str">
        <f t="shared" si="29"/>
        <v/>
      </c>
      <c r="B583" t="str">
        <f t="shared" si="27"/>
        <v/>
      </c>
      <c r="C583">
        <f t="shared" si="28"/>
        <v>1</v>
      </c>
      <c r="D583">
        <v>2026</v>
      </c>
      <c r="E583" t="s">
        <v>7070</v>
      </c>
      <c r="F583" t="s">
        <v>648</v>
      </c>
      <c r="G583" t="s">
        <v>24</v>
      </c>
      <c r="H583" t="s">
        <v>64</v>
      </c>
      <c r="I583">
        <v>1</v>
      </c>
      <c r="J583">
        <v>7</v>
      </c>
      <c r="K583" s="29">
        <v>7.42</v>
      </c>
      <c r="L583">
        <v>16</v>
      </c>
      <c r="M583">
        <v>8</v>
      </c>
      <c r="N583">
        <v>0</v>
      </c>
      <c r="O583">
        <v>0</v>
      </c>
      <c r="P583">
        <v>0</v>
      </c>
      <c r="Q583">
        <v>47.1</v>
      </c>
      <c r="R583">
        <v>60</v>
      </c>
      <c r="S583">
        <v>47</v>
      </c>
      <c r="T583">
        <v>39</v>
      </c>
      <c r="U583">
        <v>25</v>
      </c>
      <c r="V583">
        <v>40</v>
      </c>
      <c r="W583">
        <v>3</v>
      </c>
      <c r="X583" s="2">
        <v>0.313</v>
      </c>
    </row>
    <row r="584" spans="1:24" x14ac:dyDescent="0.25">
      <c r="A584" t="str">
        <f t="shared" si="29"/>
        <v/>
      </c>
      <c r="B584" t="str">
        <f t="shared" si="27"/>
        <v/>
      </c>
      <c r="C584" t="str">
        <f t="shared" si="28"/>
        <v/>
      </c>
      <c r="D584">
        <v>2026</v>
      </c>
      <c r="E584" t="s">
        <v>7777</v>
      </c>
      <c r="F584" t="s">
        <v>648</v>
      </c>
      <c r="G584" t="s">
        <v>24</v>
      </c>
      <c r="H584" t="s">
        <v>64</v>
      </c>
      <c r="I584">
        <v>1</v>
      </c>
      <c r="J584">
        <v>5</v>
      </c>
      <c r="K584" s="29">
        <v>8.32</v>
      </c>
      <c r="L584">
        <v>15</v>
      </c>
      <c r="M584">
        <v>10</v>
      </c>
      <c r="N584">
        <v>0</v>
      </c>
      <c r="O584">
        <v>0</v>
      </c>
      <c r="P584">
        <v>0</v>
      </c>
      <c r="Q584">
        <v>48.2</v>
      </c>
      <c r="R584">
        <v>53</v>
      </c>
      <c r="S584">
        <v>47</v>
      </c>
      <c r="T584">
        <v>45</v>
      </c>
      <c r="U584">
        <v>50</v>
      </c>
      <c r="V584">
        <v>40</v>
      </c>
      <c r="W584">
        <v>5</v>
      </c>
      <c r="X584" s="2">
        <v>0.28799999999999998</v>
      </c>
    </row>
    <row r="585" spans="1:24" x14ac:dyDescent="0.25">
      <c r="A585" t="str">
        <f t="shared" si="29"/>
        <v/>
      </c>
      <c r="B585" t="str">
        <f t="shared" si="27"/>
        <v/>
      </c>
      <c r="C585" t="str">
        <f t="shared" si="28"/>
        <v/>
      </c>
      <c r="D585">
        <v>2026</v>
      </c>
      <c r="E585" t="s">
        <v>662</v>
      </c>
      <c r="F585" t="s">
        <v>648</v>
      </c>
      <c r="G585" t="s">
        <v>37</v>
      </c>
      <c r="H585" t="s">
        <v>64</v>
      </c>
      <c r="I585">
        <v>1</v>
      </c>
      <c r="J585">
        <v>1</v>
      </c>
      <c r="K585" s="29">
        <v>8.44</v>
      </c>
      <c r="L585">
        <v>4</v>
      </c>
      <c r="M585">
        <v>0</v>
      </c>
      <c r="N585">
        <v>0</v>
      </c>
      <c r="O585">
        <v>0</v>
      </c>
      <c r="P585">
        <v>0</v>
      </c>
      <c r="Q585">
        <v>5.0999999999999996</v>
      </c>
      <c r="R585">
        <v>3</v>
      </c>
      <c r="S585">
        <v>5</v>
      </c>
      <c r="T585">
        <v>5</v>
      </c>
      <c r="U585">
        <v>7</v>
      </c>
      <c r="V585">
        <v>3</v>
      </c>
      <c r="W585">
        <v>1</v>
      </c>
      <c r="X585" s="2">
        <v>0.16700000000000001</v>
      </c>
    </row>
    <row r="586" spans="1:24" x14ac:dyDescent="0.25">
      <c r="A586" t="str">
        <f t="shared" si="29"/>
        <v/>
      </c>
      <c r="B586" t="str">
        <f t="shared" si="27"/>
        <v/>
      </c>
      <c r="C586">
        <f t="shared" si="28"/>
        <v>1</v>
      </c>
      <c r="D586">
        <v>2026</v>
      </c>
      <c r="E586" t="s">
        <v>7013</v>
      </c>
      <c r="F586" t="s">
        <v>648</v>
      </c>
      <c r="G586" t="s">
        <v>24</v>
      </c>
      <c r="H586" t="s">
        <v>64</v>
      </c>
      <c r="I586">
        <v>1</v>
      </c>
      <c r="J586">
        <v>1</v>
      </c>
      <c r="K586" s="29">
        <v>8.44</v>
      </c>
      <c r="L586">
        <v>15</v>
      </c>
      <c r="M586">
        <v>0</v>
      </c>
      <c r="N586">
        <v>0</v>
      </c>
      <c r="O586">
        <v>0</v>
      </c>
      <c r="P586">
        <v>1</v>
      </c>
      <c r="Q586">
        <v>21.1</v>
      </c>
      <c r="R586">
        <v>29</v>
      </c>
      <c r="S586">
        <v>24</v>
      </c>
      <c r="T586">
        <v>20</v>
      </c>
      <c r="U586">
        <v>13</v>
      </c>
      <c r="V586">
        <v>11</v>
      </c>
      <c r="W586">
        <v>5</v>
      </c>
      <c r="X586" s="2">
        <v>0.33</v>
      </c>
    </row>
    <row r="587" spans="1:24" x14ac:dyDescent="0.25">
      <c r="A587" t="str">
        <f t="shared" si="29"/>
        <v/>
      </c>
      <c r="B587" t="str">
        <f t="shared" si="27"/>
        <v/>
      </c>
      <c r="C587">
        <f t="shared" si="28"/>
        <v>1</v>
      </c>
      <c r="D587">
        <v>2026</v>
      </c>
      <c r="E587" t="s">
        <v>7110</v>
      </c>
      <c r="F587" t="s">
        <v>648</v>
      </c>
      <c r="G587" t="s">
        <v>24</v>
      </c>
      <c r="H587" t="s">
        <v>64</v>
      </c>
      <c r="I587">
        <v>0</v>
      </c>
      <c r="J587">
        <v>2</v>
      </c>
      <c r="K587" s="29">
        <v>9</v>
      </c>
      <c r="L587">
        <v>8</v>
      </c>
      <c r="M587">
        <v>3</v>
      </c>
      <c r="N587">
        <v>0</v>
      </c>
      <c r="O587">
        <v>0</v>
      </c>
      <c r="P587">
        <v>0</v>
      </c>
      <c r="Q587">
        <v>20</v>
      </c>
      <c r="R587">
        <v>23</v>
      </c>
      <c r="S587">
        <v>27</v>
      </c>
      <c r="T587">
        <v>20</v>
      </c>
      <c r="U587">
        <v>13</v>
      </c>
      <c r="V587">
        <v>20</v>
      </c>
      <c r="W587">
        <v>2</v>
      </c>
      <c r="X587" s="2">
        <v>0.28399999999999997</v>
      </c>
    </row>
    <row r="588" spans="1:24" x14ac:dyDescent="0.25">
      <c r="A588" t="str">
        <f t="shared" si="29"/>
        <v/>
      </c>
      <c r="B588" t="str">
        <f t="shared" si="27"/>
        <v/>
      </c>
      <c r="C588" t="str">
        <f t="shared" si="28"/>
        <v/>
      </c>
      <c r="D588">
        <v>2026</v>
      </c>
      <c r="E588" t="s">
        <v>7778</v>
      </c>
      <c r="F588" t="s">
        <v>648</v>
      </c>
      <c r="G588" t="s">
        <v>24</v>
      </c>
      <c r="H588" t="s">
        <v>64</v>
      </c>
      <c r="I588">
        <v>1</v>
      </c>
      <c r="J588">
        <v>1</v>
      </c>
      <c r="K588" s="29">
        <v>9</v>
      </c>
      <c r="L588">
        <v>3</v>
      </c>
      <c r="M588">
        <v>0</v>
      </c>
      <c r="N588">
        <v>0</v>
      </c>
      <c r="O588">
        <v>0</v>
      </c>
      <c r="P588">
        <v>0</v>
      </c>
      <c r="Q588">
        <v>7</v>
      </c>
      <c r="R588">
        <v>9</v>
      </c>
      <c r="S588">
        <v>7</v>
      </c>
      <c r="T588">
        <v>7</v>
      </c>
      <c r="U588">
        <v>3</v>
      </c>
      <c r="V588">
        <v>4</v>
      </c>
      <c r="W588">
        <v>1</v>
      </c>
      <c r="X588" s="2">
        <v>0.3</v>
      </c>
    </row>
    <row r="589" spans="1:24" x14ac:dyDescent="0.25">
      <c r="A589" t="str">
        <f t="shared" si="29"/>
        <v/>
      </c>
      <c r="B589" t="str">
        <f t="shared" si="27"/>
        <v/>
      </c>
      <c r="C589" t="str">
        <f t="shared" si="28"/>
        <v/>
      </c>
      <c r="D589">
        <v>2026</v>
      </c>
      <c r="E589" t="s">
        <v>7779</v>
      </c>
      <c r="F589" t="s">
        <v>648</v>
      </c>
      <c r="G589" t="s">
        <v>47</v>
      </c>
      <c r="H589" t="s">
        <v>64</v>
      </c>
      <c r="I589">
        <v>0</v>
      </c>
      <c r="J589">
        <v>0</v>
      </c>
      <c r="K589" s="29">
        <v>9.14</v>
      </c>
      <c r="L589">
        <v>11</v>
      </c>
      <c r="M589">
        <v>2</v>
      </c>
      <c r="N589">
        <v>0</v>
      </c>
      <c r="O589">
        <v>0</v>
      </c>
      <c r="P589">
        <v>2</v>
      </c>
      <c r="Q589">
        <v>21.2</v>
      </c>
      <c r="R589">
        <v>27</v>
      </c>
      <c r="S589">
        <v>22</v>
      </c>
      <c r="T589">
        <v>22</v>
      </c>
      <c r="U589">
        <v>23</v>
      </c>
      <c r="V589">
        <v>11</v>
      </c>
      <c r="W589">
        <v>5</v>
      </c>
      <c r="X589" s="2">
        <v>0.33300000000000002</v>
      </c>
    </row>
    <row r="590" spans="1:24" x14ac:dyDescent="0.25">
      <c r="A590" t="str">
        <f t="shared" si="29"/>
        <v/>
      </c>
      <c r="B590" t="str">
        <f t="shared" si="27"/>
        <v/>
      </c>
      <c r="C590">
        <f t="shared" si="28"/>
        <v>1</v>
      </c>
      <c r="D590">
        <v>2026</v>
      </c>
      <c r="E590" t="s">
        <v>6679</v>
      </c>
      <c r="F590" t="s">
        <v>648</v>
      </c>
      <c r="G590" t="s">
        <v>37</v>
      </c>
      <c r="H590" t="s">
        <v>64</v>
      </c>
      <c r="I590">
        <v>0</v>
      </c>
      <c r="J590">
        <v>2</v>
      </c>
      <c r="K590" s="29">
        <v>11.17</v>
      </c>
      <c r="L590">
        <v>11</v>
      </c>
      <c r="M590">
        <v>4</v>
      </c>
      <c r="N590">
        <v>0</v>
      </c>
      <c r="O590">
        <v>0</v>
      </c>
      <c r="P590">
        <v>0</v>
      </c>
      <c r="Q590">
        <v>19.100000000000001</v>
      </c>
      <c r="R590">
        <v>25</v>
      </c>
      <c r="S590">
        <v>24</v>
      </c>
      <c r="T590">
        <v>24</v>
      </c>
      <c r="U590">
        <v>17</v>
      </c>
      <c r="V590">
        <v>7</v>
      </c>
      <c r="W590">
        <v>4</v>
      </c>
      <c r="X590" s="2">
        <v>0.313</v>
      </c>
    </row>
    <row r="591" spans="1:24" x14ac:dyDescent="0.25">
      <c r="A591" t="str">
        <f t="shared" si="29"/>
        <v/>
      </c>
      <c r="B591" t="str">
        <f t="shared" si="27"/>
        <v/>
      </c>
      <c r="C591">
        <f t="shared" si="28"/>
        <v>1</v>
      </c>
      <c r="D591">
        <v>2026</v>
      </c>
      <c r="E591" t="s">
        <v>7071</v>
      </c>
      <c r="F591" t="s">
        <v>648</v>
      </c>
      <c r="G591" t="s">
        <v>47</v>
      </c>
      <c r="H591" t="s">
        <v>64</v>
      </c>
      <c r="I591">
        <v>1</v>
      </c>
      <c r="J591">
        <v>3</v>
      </c>
      <c r="K591" s="29">
        <v>11.44</v>
      </c>
      <c r="L591">
        <v>11</v>
      </c>
      <c r="M591">
        <v>1</v>
      </c>
      <c r="N591">
        <v>0</v>
      </c>
      <c r="O591">
        <v>0</v>
      </c>
      <c r="P591">
        <v>0</v>
      </c>
      <c r="Q591">
        <v>19.2</v>
      </c>
      <c r="R591">
        <v>37</v>
      </c>
      <c r="S591">
        <v>37</v>
      </c>
      <c r="T591">
        <v>25</v>
      </c>
      <c r="U591">
        <v>24</v>
      </c>
      <c r="V591">
        <v>9</v>
      </c>
      <c r="W591">
        <v>4</v>
      </c>
      <c r="X591" s="2">
        <v>0.41099999999999998</v>
      </c>
    </row>
    <row r="592" spans="1:24" x14ac:dyDescent="0.25">
      <c r="A592" t="str">
        <f t="shared" si="29"/>
        <v/>
      </c>
      <c r="B592" t="str">
        <f t="shared" si="27"/>
        <v/>
      </c>
      <c r="C592">
        <f t="shared" si="28"/>
        <v>1</v>
      </c>
      <c r="D592">
        <v>2026</v>
      </c>
      <c r="E592" t="s">
        <v>7135</v>
      </c>
      <c r="F592" t="s">
        <v>648</v>
      </c>
      <c r="G592" t="s">
        <v>47</v>
      </c>
      <c r="H592" t="s">
        <v>64</v>
      </c>
      <c r="I592">
        <v>0</v>
      </c>
      <c r="J592">
        <v>0</v>
      </c>
      <c r="K592" s="29">
        <v>36</v>
      </c>
      <c r="L592">
        <v>1</v>
      </c>
      <c r="M592">
        <v>0</v>
      </c>
      <c r="N592">
        <v>0</v>
      </c>
      <c r="O592">
        <v>0</v>
      </c>
      <c r="P592">
        <v>0</v>
      </c>
      <c r="Q592">
        <v>1</v>
      </c>
      <c r="R592">
        <v>2</v>
      </c>
      <c r="S592">
        <v>4</v>
      </c>
      <c r="T592">
        <v>4</v>
      </c>
      <c r="U592">
        <v>3</v>
      </c>
      <c r="V592">
        <v>0</v>
      </c>
      <c r="W592">
        <v>0</v>
      </c>
      <c r="X592" s="2">
        <v>0.66700000000000004</v>
      </c>
    </row>
    <row r="593" spans="1:24" x14ac:dyDescent="0.25">
      <c r="A593" t="str">
        <f t="shared" si="29"/>
        <v/>
      </c>
      <c r="B593" t="str">
        <f t="shared" si="27"/>
        <v/>
      </c>
      <c r="C593" t="str">
        <f t="shared" si="28"/>
        <v/>
      </c>
      <c r="D593">
        <v>2026</v>
      </c>
      <c r="E593" t="s">
        <v>7780</v>
      </c>
      <c r="F593" t="s">
        <v>648</v>
      </c>
      <c r="G593" t="s">
        <v>47</v>
      </c>
      <c r="H593" t="s">
        <v>64</v>
      </c>
      <c r="I593">
        <v>0</v>
      </c>
      <c r="J593">
        <v>0</v>
      </c>
      <c r="K593" s="29">
        <v>40.5</v>
      </c>
      <c r="L593">
        <v>1</v>
      </c>
      <c r="M593">
        <v>0</v>
      </c>
      <c r="N593">
        <v>0</v>
      </c>
      <c r="O593">
        <v>0</v>
      </c>
      <c r="P593">
        <v>0</v>
      </c>
      <c r="Q593">
        <v>0.2</v>
      </c>
      <c r="R593">
        <v>1</v>
      </c>
      <c r="S593">
        <v>3</v>
      </c>
      <c r="T593">
        <v>3</v>
      </c>
      <c r="U593">
        <v>5</v>
      </c>
      <c r="V593">
        <v>1</v>
      </c>
      <c r="W593">
        <v>0</v>
      </c>
      <c r="X593" s="2">
        <v>0.5</v>
      </c>
    </row>
    <row r="594" spans="1:24" x14ac:dyDescent="0.25">
      <c r="A594">
        <f t="shared" si="29"/>
        <v>1</v>
      </c>
      <c r="B594" t="str">
        <f t="shared" si="27"/>
        <v/>
      </c>
      <c r="C594" t="str">
        <f t="shared" si="28"/>
        <v/>
      </c>
      <c r="D594">
        <v>2026</v>
      </c>
      <c r="E594" t="s">
        <v>7781</v>
      </c>
      <c r="F594" t="s">
        <v>665</v>
      </c>
      <c r="G594" t="s">
        <v>32</v>
      </c>
      <c r="H594" t="s">
        <v>64</v>
      </c>
      <c r="I594">
        <v>3</v>
      </c>
      <c r="J594">
        <v>3</v>
      </c>
      <c r="K594" s="29">
        <v>4.43</v>
      </c>
      <c r="L594">
        <v>13</v>
      </c>
      <c r="M594">
        <v>11</v>
      </c>
      <c r="N594">
        <v>0</v>
      </c>
      <c r="O594">
        <v>0</v>
      </c>
      <c r="P594">
        <v>0</v>
      </c>
      <c r="Q594">
        <v>63</v>
      </c>
      <c r="R594">
        <v>61</v>
      </c>
      <c r="S594">
        <v>33</v>
      </c>
      <c r="T594">
        <v>31</v>
      </c>
      <c r="U594">
        <v>24</v>
      </c>
      <c r="V594">
        <v>65</v>
      </c>
      <c r="W594">
        <v>10</v>
      </c>
      <c r="X594" s="2">
        <v>0.25600000000000001</v>
      </c>
    </row>
    <row r="595" spans="1:24" x14ac:dyDescent="0.25">
      <c r="A595">
        <f t="shared" si="29"/>
        <v>1</v>
      </c>
      <c r="B595" t="str">
        <f t="shared" si="27"/>
        <v/>
      </c>
      <c r="C595" t="str">
        <f t="shared" si="28"/>
        <v/>
      </c>
      <c r="D595">
        <v>2026</v>
      </c>
      <c r="E595" t="s">
        <v>7782</v>
      </c>
      <c r="F595" t="s">
        <v>665</v>
      </c>
      <c r="G595" t="s">
        <v>32</v>
      </c>
      <c r="H595" t="s">
        <v>64</v>
      </c>
      <c r="I595">
        <v>1</v>
      </c>
      <c r="J595">
        <v>8</v>
      </c>
      <c r="K595" s="29">
        <v>5.61</v>
      </c>
      <c r="L595">
        <v>14</v>
      </c>
      <c r="M595">
        <v>13</v>
      </c>
      <c r="N595">
        <v>0</v>
      </c>
      <c r="O595">
        <v>0</v>
      </c>
      <c r="P595">
        <v>0</v>
      </c>
      <c r="Q595">
        <v>69</v>
      </c>
      <c r="R595">
        <v>80</v>
      </c>
      <c r="S595">
        <v>50</v>
      </c>
      <c r="T595">
        <v>43</v>
      </c>
      <c r="U595">
        <v>34</v>
      </c>
      <c r="V595">
        <v>55</v>
      </c>
      <c r="W595">
        <v>8</v>
      </c>
      <c r="X595" s="2">
        <v>0.29599999999999999</v>
      </c>
    </row>
    <row r="596" spans="1:24" x14ac:dyDescent="0.25">
      <c r="A596" t="str">
        <f t="shared" si="29"/>
        <v/>
      </c>
      <c r="B596" t="str">
        <f t="shared" si="27"/>
        <v/>
      </c>
      <c r="C596">
        <f t="shared" si="28"/>
        <v>1</v>
      </c>
      <c r="D596">
        <v>2026</v>
      </c>
      <c r="E596" t="s">
        <v>6552</v>
      </c>
      <c r="F596" t="s">
        <v>665</v>
      </c>
      <c r="G596" t="s">
        <v>24</v>
      </c>
      <c r="H596" t="s">
        <v>64</v>
      </c>
      <c r="I596">
        <v>3</v>
      </c>
      <c r="J596">
        <v>2</v>
      </c>
      <c r="K596" s="29">
        <v>5.86</v>
      </c>
      <c r="L596">
        <v>16</v>
      </c>
      <c r="M596">
        <v>8</v>
      </c>
      <c r="N596">
        <v>0</v>
      </c>
      <c r="O596">
        <v>0</v>
      </c>
      <c r="P596">
        <v>1</v>
      </c>
      <c r="Q596">
        <v>50.2</v>
      </c>
      <c r="R596">
        <v>67</v>
      </c>
      <c r="S596">
        <v>42</v>
      </c>
      <c r="T596">
        <v>33</v>
      </c>
      <c r="U596">
        <v>11</v>
      </c>
      <c r="V596">
        <v>33</v>
      </c>
      <c r="W596">
        <v>9</v>
      </c>
      <c r="X596" s="2">
        <v>0.315</v>
      </c>
    </row>
    <row r="597" spans="1:24" x14ac:dyDescent="0.25">
      <c r="A597" t="str">
        <f t="shared" si="29"/>
        <v/>
      </c>
      <c r="B597" t="str">
        <f t="shared" si="27"/>
        <v/>
      </c>
      <c r="C597" t="str">
        <f t="shared" si="28"/>
        <v/>
      </c>
      <c r="D597">
        <v>2026</v>
      </c>
      <c r="E597" t="s">
        <v>7783</v>
      </c>
      <c r="F597" t="s">
        <v>665</v>
      </c>
      <c r="G597" t="s">
        <v>47</v>
      </c>
      <c r="H597" t="s">
        <v>64</v>
      </c>
      <c r="I597">
        <v>0</v>
      </c>
      <c r="J597">
        <v>1</v>
      </c>
      <c r="K597" s="29">
        <v>0</v>
      </c>
      <c r="L597">
        <v>1</v>
      </c>
      <c r="M597">
        <v>1</v>
      </c>
      <c r="N597">
        <v>0</v>
      </c>
      <c r="O597">
        <v>0</v>
      </c>
      <c r="P597">
        <v>0</v>
      </c>
      <c r="Q597">
        <v>0</v>
      </c>
      <c r="R597">
        <v>1</v>
      </c>
      <c r="S597">
        <v>3</v>
      </c>
      <c r="T597">
        <v>0</v>
      </c>
      <c r="U597">
        <v>0</v>
      </c>
      <c r="V597">
        <v>0</v>
      </c>
      <c r="W597">
        <v>2</v>
      </c>
      <c r="X597" s="2">
        <v>1</v>
      </c>
    </row>
    <row r="598" spans="1:24" x14ac:dyDescent="0.25">
      <c r="A598" t="str">
        <f t="shared" si="29"/>
        <v/>
      </c>
      <c r="B598" t="str">
        <f t="shared" si="27"/>
        <v/>
      </c>
      <c r="C598" t="str">
        <f t="shared" si="28"/>
        <v/>
      </c>
      <c r="D598">
        <v>2026</v>
      </c>
      <c r="E598" t="s">
        <v>676</v>
      </c>
      <c r="F598" t="s">
        <v>665</v>
      </c>
      <c r="G598" t="s">
        <v>47</v>
      </c>
      <c r="H598" t="s">
        <v>64</v>
      </c>
      <c r="I598">
        <v>0</v>
      </c>
      <c r="J598">
        <v>0</v>
      </c>
      <c r="K598" s="29">
        <v>1.29</v>
      </c>
      <c r="L598">
        <v>5</v>
      </c>
      <c r="M598">
        <v>0</v>
      </c>
      <c r="N598">
        <v>0</v>
      </c>
      <c r="O598">
        <v>0</v>
      </c>
      <c r="P598">
        <v>0</v>
      </c>
      <c r="Q598">
        <v>7</v>
      </c>
      <c r="R598">
        <v>8</v>
      </c>
      <c r="S598">
        <v>1</v>
      </c>
      <c r="T598">
        <v>1</v>
      </c>
      <c r="U598">
        <v>3</v>
      </c>
      <c r="V598">
        <v>2</v>
      </c>
      <c r="W598">
        <v>0</v>
      </c>
      <c r="X598" s="2">
        <v>0.29599999999999999</v>
      </c>
    </row>
    <row r="599" spans="1:24" x14ac:dyDescent="0.25">
      <c r="A599" t="str">
        <f t="shared" si="29"/>
        <v/>
      </c>
      <c r="B599" t="str">
        <f t="shared" si="27"/>
        <v/>
      </c>
      <c r="C599" t="str">
        <f t="shared" si="28"/>
        <v/>
      </c>
      <c r="D599">
        <v>2026</v>
      </c>
      <c r="E599" t="s">
        <v>7784</v>
      </c>
      <c r="F599" t="s">
        <v>665</v>
      </c>
      <c r="G599" t="s">
        <v>47</v>
      </c>
      <c r="H599" t="s">
        <v>64</v>
      </c>
      <c r="I599">
        <v>0</v>
      </c>
      <c r="J599">
        <v>1</v>
      </c>
      <c r="K599" s="29">
        <v>3.77</v>
      </c>
      <c r="L599">
        <v>12</v>
      </c>
      <c r="M599">
        <v>1</v>
      </c>
      <c r="N599">
        <v>0</v>
      </c>
      <c r="O599">
        <v>0</v>
      </c>
      <c r="P599">
        <v>1</v>
      </c>
      <c r="Q599">
        <v>14.1</v>
      </c>
      <c r="R599">
        <v>14</v>
      </c>
      <c r="S599">
        <v>12</v>
      </c>
      <c r="T599">
        <v>6</v>
      </c>
      <c r="U599">
        <v>9</v>
      </c>
      <c r="V599">
        <v>6</v>
      </c>
      <c r="W599">
        <v>3</v>
      </c>
      <c r="X599" s="2">
        <v>0.25</v>
      </c>
    </row>
    <row r="600" spans="1:24" x14ac:dyDescent="0.25">
      <c r="A600">
        <f t="shared" si="29"/>
        <v>1</v>
      </c>
      <c r="B600" t="str">
        <f t="shared" si="27"/>
        <v/>
      </c>
      <c r="C600" t="str">
        <f t="shared" si="28"/>
        <v/>
      </c>
      <c r="D600">
        <v>2026</v>
      </c>
      <c r="E600" t="s">
        <v>7785</v>
      </c>
      <c r="F600" t="s">
        <v>665</v>
      </c>
      <c r="G600" t="s">
        <v>29</v>
      </c>
      <c r="H600" t="s">
        <v>64</v>
      </c>
      <c r="I600">
        <v>2</v>
      </c>
      <c r="J600">
        <v>3</v>
      </c>
      <c r="K600" s="29">
        <v>3.92</v>
      </c>
      <c r="L600">
        <v>11</v>
      </c>
      <c r="M600">
        <v>8</v>
      </c>
      <c r="N600">
        <v>0</v>
      </c>
      <c r="O600">
        <v>0</v>
      </c>
      <c r="P600">
        <v>0</v>
      </c>
      <c r="Q600">
        <v>43.2</v>
      </c>
      <c r="R600">
        <v>44</v>
      </c>
      <c r="S600">
        <v>23</v>
      </c>
      <c r="T600">
        <v>19</v>
      </c>
      <c r="U600">
        <v>26</v>
      </c>
      <c r="V600">
        <v>37</v>
      </c>
      <c r="W600">
        <v>1</v>
      </c>
      <c r="X600" s="2">
        <v>0.26500000000000001</v>
      </c>
    </row>
    <row r="601" spans="1:24" x14ac:dyDescent="0.25">
      <c r="A601" t="str">
        <f t="shared" si="29"/>
        <v/>
      </c>
      <c r="B601" t="str">
        <f t="shared" si="27"/>
        <v/>
      </c>
      <c r="C601">
        <f t="shared" si="28"/>
        <v>1</v>
      </c>
      <c r="D601">
        <v>2026</v>
      </c>
      <c r="E601" t="s">
        <v>7285</v>
      </c>
      <c r="F601" t="s">
        <v>665</v>
      </c>
      <c r="G601" t="s">
        <v>24</v>
      </c>
      <c r="H601" t="s">
        <v>64</v>
      </c>
      <c r="I601">
        <v>2</v>
      </c>
      <c r="J601">
        <v>0</v>
      </c>
      <c r="K601" s="29">
        <v>4.74</v>
      </c>
      <c r="L601">
        <v>12</v>
      </c>
      <c r="M601">
        <v>0</v>
      </c>
      <c r="N601">
        <v>0</v>
      </c>
      <c r="O601">
        <v>0</v>
      </c>
      <c r="P601">
        <v>1</v>
      </c>
      <c r="Q601">
        <v>19</v>
      </c>
      <c r="R601">
        <v>17</v>
      </c>
      <c r="S601">
        <v>13</v>
      </c>
      <c r="T601">
        <v>10</v>
      </c>
      <c r="U601">
        <v>22</v>
      </c>
      <c r="V601">
        <v>24</v>
      </c>
      <c r="W601">
        <v>4</v>
      </c>
      <c r="X601" s="2">
        <v>0.23599999999999999</v>
      </c>
    </row>
    <row r="602" spans="1:24" x14ac:dyDescent="0.25">
      <c r="A602" t="str">
        <f t="shared" si="29"/>
        <v/>
      </c>
      <c r="B602" t="str">
        <f t="shared" si="27"/>
        <v/>
      </c>
      <c r="C602" t="str">
        <f t="shared" si="28"/>
        <v/>
      </c>
      <c r="D602">
        <v>2026</v>
      </c>
      <c r="E602" t="s">
        <v>7786</v>
      </c>
      <c r="F602" t="s">
        <v>665</v>
      </c>
      <c r="G602" t="s">
        <v>37</v>
      </c>
      <c r="H602" t="s">
        <v>64</v>
      </c>
      <c r="I602">
        <v>1</v>
      </c>
      <c r="J602">
        <v>3</v>
      </c>
      <c r="K602" s="29">
        <v>5.05</v>
      </c>
      <c r="L602">
        <v>19</v>
      </c>
      <c r="M602">
        <v>2</v>
      </c>
      <c r="N602">
        <v>0</v>
      </c>
      <c r="O602">
        <v>0</v>
      </c>
      <c r="P602">
        <v>0</v>
      </c>
      <c r="Q602">
        <v>35.200000000000003</v>
      </c>
      <c r="R602">
        <v>35</v>
      </c>
      <c r="S602">
        <v>22</v>
      </c>
      <c r="T602">
        <v>20</v>
      </c>
      <c r="U602">
        <v>18</v>
      </c>
      <c r="V602">
        <v>37</v>
      </c>
      <c r="W602">
        <v>4</v>
      </c>
      <c r="X602" s="2">
        <v>0.26100000000000001</v>
      </c>
    </row>
    <row r="603" spans="1:24" x14ac:dyDescent="0.25">
      <c r="A603" t="str">
        <f t="shared" si="29"/>
        <v/>
      </c>
      <c r="B603" t="str">
        <f t="shared" si="27"/>
        <v/>
      </c>
      <c r="C603" t="str">
        <f t="shared" si="28"/>
        <v/>
      </c>
      <c r="D603">
        <v>2026</v>
      </c>
      <c r="E603" t="s">
        <v>7787</v>
      </c>
      <c r="F603" t="s">
        <v>665</v>
      </c>
      <c r="G603" t="s">
        <v>47</v>
      </c>
      <c r="H603" t="s">
        <v>64</v>
      </c>
      <c r="I603">
        <v>0</v>
      </c>
      <c r="J603">
        <v>2</v>
      </c>
      <c r="K603" s="29">
        <v>5.56</v>
      </c>
      <c r="L603">
        <v>21</v>
      </c>
      <c r="M603">
        <v>2</v>
      </c>
      <c r="N603">
        <v>0</v>
      </c>
      <c r="O603">
        <v>0</v>
      </c>
      <c r="P603">
        <v>2</v>
      </c>
      <c r="Q603">
        <v>34</v>
      </c>
      <c r="R603">
        <v>48</v>
      </c>
      <c r="S603">
        <v>25</v>
      </c>
      <c r="T603">
        <v>21</v>
      </c>
      <c r="U603">
        <v>12</v>
      </c>
      <c r="V603">
        <v>23</v>
      </c>
      <c r="W603">
        <v>1</v>
      </c>
      <c r="X603" s="2">
        <v>0.35299999999999998</v>
      </c>
    </row>
    <row r="604" spans="1:24" x14ac:dyDescent="0.25">
      <c r="A604" t="str">
        <f t="shared" si="29"/>
        <v/>
      </c>
      <c r="B604" t="str">
        <f t="shared" si="27"/>
        <v/>
      </c>
      <c r="C604" t="str">
        <f t="shared" si="28"/>
        <v/>
      </c>
      <c r="D604">
        <v>2026</v>
      </c>
      <c r="E604" t="s">
        <v>7788</v>
      </c>
      <c r="F604" t="s">
        <v>665</v>
      </c>
      <c r="G604" t="s">
        <v>24</v>
      </c>
      <c r="H604" t="s">
        <v>64</v>
      </c>
      <c r="I604">
        <v>3</v>
      </c>
      <c r="J604">
        <v>6</v>
      </c>
      <c r="K604" s="29">
        <v>5.98</v>
      </c>
      <c r="L604">
        <v>18</v>
      </c>
      <c r="M604">
        <v>1</v>
      </c>
      <c r="N604">
        <v>0</v>
      </c>
      <c r="O604">
        <v>0</v>
      </c>
      <c r="P604">
        <v>0</v>
      </c>
      <c r="Q604">
        <v>40.200000000000003</v>
      </c>
      <c r="R604">
        <v>50</v>
      </c>
      <c r="S604">
        <v>30</v>
      </c>
      <c r="T604">
        <v>27</v>
      </c>
      <c r="U604">
        <v>18</v>
      </c>
      <c r="V604">
        <v>35</v>
      </c>
      <c r="W604">
        <v>5</v>
      </c>
      <c r="X604" s="2">
        <v>0.30299999999999999</v>
      </c>
    </row>
    <row r="605" spans="1:24" x14ac:dyDescent="0.25">
      <c r="A605">
        <f t="shared" si="29"/>
        <v>1</v>
      </c>
      <c r="B605" t="str">
        <f t="shared" si="27"/>
        <v/>
      </c>
      <c r="C605" t="str">
        <f t="shared" si="28"/>
        <v/>
      </c>
      <c r="D605">
        <v>2026</v>
      </c>
      <c r="E605" t="s">
        <v>7789</v>
      </c>
      <c r="F605" t="s">
        <v>665</v>
      </c>
      <c r="G605" t="s">
        <v>32</v>
      </c>
      <c r="H605" t="s">
        <v>64</v>
      </c>
      <c r="I605">
        <v>0</v>
      </c>
      <c r="J605">
        <v>1</v>
      </c>
      <c r="K605" s="29">
        <v>7.59</v>
      </c>
      <c r="L605">
        <v>11</v>
      </c>
      <c r="M605">
        <v>0</v>
      </c>
      <c r="N605">
        <v>0</v>
      </c>
      <c r="O605">
        <v>0</v>
      </c>
      <c r="P605">
        <v>0</v>
      </c>
      <c r="Q605">
        <v>10.199999999999999</v>
      </c>
      <c r="R605">
        <v>11</v>
      </c>
      <c r="S605">
        <v>9</v>
      </c>
      <c r="T605">
        <v>9</v>
      </c>
      <c r="U605">
        <v>9</v>
      </c>
      <c r="V605">
        <v>7</v>
      </c>
      <c r="W605">
        <v>4</v>
      </c>
      <c r="X605" s="2">
        <v>0.27500000000000002</v>
      </c>
    </row>
    <row r="606" spans="1:24" x14ac:dyDescent="0.25">
      <c r="A606" t="str">
        <f t="shared" si="29"/>
        <v/>
      </c>
      <c r="B606" t="str">
        <f t="shared" si="27"/>
        <v/>
      </c>
      <c r="C606" t="str">
        <f t="shared" si="28"/>
        <v/>
      </c>
      <c r="D606">
        <v>2026</v>
      </c>
      <c r="E606" t="s">
        <v>7790</v>
      </c>
      <c r="F606" t="s">
        <v>665</v>
      </c>
      <c r="G606" t="s">
        <v>37</v>
      </c>
      <c r="H606" t="s">
        <v>64</v>
      </c>
      <c r="I606">
        <v>1</v>
      </c>
      <c r="J606">
        <v>1</v>
      </c>
      <c r="K606" s="29">
        <v>10</v>
      </c>
      <c r="L606">
        <v>13</v>
      </c>
      <c r="M606">
        <v>0</v>
      </c>
      <c r="N606">
        <v>0</v>
      </c>
      <c r="O606">
        <v>0</v>
      </c>
      <c r="P606">
        <v>0</v>
      </c>
      <c r="Q606">
        <v>9</v>
      </c>
      <c r="R606">
        <v>16</v>
      </c>
      <c r="S606">
        <v>17</v>
      </c>
      <c r="T606">
        <v>10</v>
      </c>
      <c r="U606">
        <v>11</v>
      </c>
      <c r="V606">
        <v>5</v>
      </c>
      <c r="W606">
        <v>5</v>
      </c>
      <c r="X606" s="2">
        <v>0.39</v>
      </c>
    </row>
    <row r="607" spans="1:24" x14ac:dyDescent="0.25">
      <c r="A607">
        <f t="shared" si="29"/>
        <v>1</v>
      </c>
      <c r="B607" t="str">
        <f t="shared" si="27"/>
        <v/>
      </c>
      <c r="C607" t="str">
        <f t="shared" si="28"/>
        <v/>
      </c>
      <c r="D607">
        <v>2026</v>
      </c>
      <c r="E607" t="s">
        <v>7791</v>
      </c>
      <c r="F607" t="s">
        <v>665</v>
      </c>
      <c r="G607" t="s">
        <v>29</v>
      </c>
      <c r="H607" t="s">
        <v>64</v>
      </c>
      <c r="I607">
        <v>0</v>
      </c>
      <c r="J607">
        <v>0</v>
      </c>
      <c r="K607" s="29">
        <v>11.15</v>
      </c>
      <c r="L607">
        <v>11</v>
      </c>
      <c r="M607">
        <v>1</v>
      </c>
      <c r="N607">
        <v>0</v>
      </c>
      <c r="O607">
        <v>0</v>
      </c>
      <c r="P607">
        <v>0</v>
      </c>
      <c r="Q607">
        <v>15.1</v>
      </c>
      <c r="R607">
        <v>22</v>
      </c>
      <c r="S607">
        <v>23</v>
      </c>
      <c r="T607">
        <v>19</v>
      </c>
      <c r="U607">
        <v>20</v>
      </c>
      <c r="V607">
        <v>12</v>
      </c>
      <c r="W607">
        <v>2</v>
      </c>
      <c r="X607" s="2">
        <v>0.33800000000000002</v>
      </c>
    </row>
    <row r="608" spans="1:24" x14ac:dyDescent="0.25">
      <c r="A608" t="str">
        <f t="shared" si="29"/>
        <v/>
      </c>
      <c r="B608" t="str">
        <f t="shared" si="27"/>
        <v/>
      </c>
      <c r="C608" t="str">
        <f t="shared" si="28"/>
        <v/>
      </c>
      <c r="D608">
        <v>2026</v>
      </c>
      <c r="E608" t="s">
        <v>7792</v>
      </c>
      <c r="F608" t="s">
        <v>665</v>
      </c>
      <c r="G608" t="s">
        <v>47</v>
      </c>
      <c r="H608" t="s">
        <v>64</v>
      </c>
      <c r="I608">
        <v>0</v>
      </c>
      <c r="J608">
        <v>0</v>
      </c>
      <c r="K608" s="29">
        <v>11.57</v>
      </c>
      <c r="L608">
        <v>7</v>
      </c>
      <c r="M608">
        <v>0</v>
      </c>
      <c r="N608">
        <v>0</v>
      </c>
      <c r="O608">
        <v>0</v>
      </c>
      <c r="P608">
        <v>0</v>
      </c>
      <c r="Q608">
        <v>7</v>
      </c>
      <c r="R608">
        <v>12</v>
      </c>
      <c r="S608">
        <v>15</v>
      </c>
      <c r="T608">
        <v>9</v>
      </c>
      <c r="U608">
        <v>12</v>
      </c>
      <c r="V608">
        <v>8</v>
      </c>
      <c r="W608">
        <v>4</v>
      </c>
      <c r="X608" s="2">
        <v>0.36399999999999999</v>
      </c>
    </row>
    <row r="609" spans="1:24" x14ac:dyDescent="0.25">
      <c r="A609">
        <f t="shared" si="29"/>
        <v>1</v>
      </c>
      <c r="B609" t="str">
        <f t="shared" si="27"/>
        <v/>
      </c>
      <c r="C609" t="str">
        <f t="shared" si="28"/>
        <v/>
      </c>
      <c r="D609">
        <v>2026</v>
      </c>
      <c r="E609" t="s">
        <v>7793</v>
      </c>
      <c r="F609" t="s">
        <v>684</v>
      </c>
      <c r="G609" t="s">
        <v>29</v>
      </c>
      <c r="H609" t="s">
        <v>64</v>
      </c>
      <c r="I609">
        <v>7</v>
      </c>
      <c r="J609">
        <v>4</v>
      </c>
      <c r="K609" s="29">
        <v>2.4300000000000002</v>
      </c>
      <c r="L609">
        <v>27</v>
      </c>
      <c r="M609">
        <v>0</v>
      </c>
      <c r="N609">
        <v>0</v>
      </c>
      <c r="O609">
        <v>0</v>
      </c>
      <c r="P609">
        <v>5</v>
      </c>
      <c r="Q609">
        <v>66.2</v>
      </c>
      <c r="R609">
        <v>59</v>
      </c>
      <c r="S609">
        <v>24</v>
      </c>
      <c r="T609">
        <v>18</v>
      </c>
      <c r="U609">
        <v>20</v>
      </c>
      <c r="V609">
        <v>52</v>
      </c>
      <c r="W609">
        <v>4</v>
      </c>
      <c r="X609" s="2">
        <v>0.22900000000000001</v>
      </c>
    </row>
    <row r="610" spans="1:24" x14ac:dyDescent="0.25">
      <c r="A610" t="str">
        <f t="shared" si="29"/>
        <v/>
      </c>
      <c r="B610" t="str">
        <f t="shared" si="27"/>
        <v/>
      </c>
      <c r="C610" t="str">
        <f t="shared" si="28"/>
        <v/>
      </c>
      <c r="D610">
        <v>2026</v>
      </c>
      <c r="E610" t="s">
        <v>7794</v>
      </c>
      <c r="F610" t="s">
        <v>684</v>
      </c>
      <c r="G610" t="s">
        <v>37</v>
      </c>
      <c r="H610" t="s">
        <v>64</v>
      </c>
      <c r="I610">
        <v>5</v>
      </c>
      <c r="J610">
        <v>2</v>
      </c>
      <c r="K610" s="29">
        <v>2.98</v>
      </c>
      <c r="L610">
        <v>20</v>
      </c>
      <c r="M610">
        <v>5</v>
      </c>
      <c r="N610">
        <v>0</v>
      </c>
      <c r="O610">
        <v>0</v>
      </c>
      <c r="P610">
        <v>2</v>
      </c>
      <c r="Q610">
        <v>66.099999999999994</v>
      </c>
      <c r="R610">
        <v>51</v>
      </c>
      <c r="S610">
        <v>26</v>
      </c>
      <c r="T610">
        <v>22</v>
      </c>
      <c r="U610">
        <v>23</v>
      </c>
      <c r="V610">
        <v>73</v>
      </c>
      <c r="W610">
        <v>7</v>
      </c>
      <c r="X610" s="2">
        <v>0.214</v>
      </c>
    </row>
    <row r="611" spans="1:24" x14ac:dyDescent="0.25">
      <c r="A611">
        <f t="shared" si="29"/>
        <v>1</v>
      </c>
      <c r="B611" t="str">
        <f t="shared" si="27"/>
        <v/>
      </c>
      <c r="C611" t="str">
        <f t="shared" si="28"/>
        <v/>
      </c>
      <c r="D611">
        <v>2026</v>
      </c>
      <c r="E611" t="s">
        <v>7795</v>
      </c>
      <c r="F611" t="s">
        <v>684</v>
      </c>
      <c r="G611" t="s">
        <v>32</v>
      </c>
      <c r="H611" t="s">
        <v>64</v>
      </c>
      <c r="I611">
        <v>10</v>
      </c>
      <c r="J611">
        <v>1</v>
      </c>
      <c r="K611" s="29">
        <v>3.28</v>
      </c>
      <c r="L611">
        <v>15</v>
      </c>
      <c r="M611">
        <v>13</v>
      </c>
      <c r="N611">
        <v>0</v>
      </c>
      <c r="O611">
        <v>0</v>
      </c>
      <c r="P611">
        <v>0</v>
      </c>
      <c r="Q611">
        <v>74</v>
      </c>
      <c r="R611">
        <v>68</v>
      </c>
      <c r="S611">
        <v>31</v>
      </c>
      <c r="T611">
        <v>27</v>
      </c>
      <c r="U611">
        <v>23</v>
      </c>
      <c r="V611">
        <v>65</v>
      </c>
      <c r="W611">
        <v>5</v>
      </c>
      <c r="X611" s="2">
        <v>0.23899999999999999</v>
      </c>
    </row>
    <row r="612" spans="1:24" x14ac:dyDescent="0.25">
      <c r="A612" t="str">
        <f t="shared" si="29"/>
        <v/>
      </c>
      <c r="B612" t="str">
        <f t="shared" si="27"/>
        <v/>
      </c>
      <c r="C612" t="str">
        <f t="shared" si="28"/>
        <v/>
      </c>
      <c r="D612">
        <v>2026</v>
      </c>
      <c r="E612" t="s">
        <v>7796</v>
      </c>
      <c r="F612" t="s">
        <v>684</v>
      </c>
      <c r="G612" t="s">
        <v>24</v>
      </c>
      <c r="H612" t="s">
        <v>64</v>
      </c>
      <c r="I612">
        <v>0</v>
      </c>
      <c r="J612">
        <v>0</v>
      </c>
      <c r="K612" s="29">
        <v>4.05</v>
      </c>
      <c r="L612">
        <v>11</v>
      </c>
      <c r="M612">
        <v>1</v>
      </c>
      <c r="N612">
        <v>0</v>
      </c>
      <c r="O612">
        <v>0</v>
      </c>
      <c r="P612">
        <v>0</v>
      </c>
      <c r="Q612">
        <v>13.1</v>
      </c>
      <c r="R612">
        <v>6</v>
      </c>
      <c r="S612">
        <v>7</v>
      </c>
      <c r="T612">
        <v>6</v>
      </c>
      <c r="U612">
        <v>13</v>
      </c>
      <c r="V612">
        <v>14</v>
      </c>
      <c r="W612">
        <v>2</v>
      </c>
      <c r="X612" s="2">
        <v>0.14000000000000001</v>
      </c>
    </row>
    <row r="613" spans="1:24" x14ac:dyDescent="0.25">
      <c r="A613" t="str">
        <f t="shared" si="29"/>
        <v/>
      </c>
      <c r="B613" t="str">
        <f t="shared" si="27"/>
        <v/>
      </c>
      <c r="C613" t="str">
        <f t="shared" si="28"/>
        <v/>
      </c>
      <c r="D613">
        <v>2026</v>
      </c>
      <c r="E613" t="s">
        <v>7797</v>
      </c>
      <c r="F613" t="s">
        <v>684</v>
      </c>
      <c r="G613" t="s">
        <v>47</v>
      </c>
      <c r="H613" t="s">
        <v>64</v>
      </c>
      <c r="I613">
        <v>3</v>
      </c>
      <c r="J613">
        <v>2</v>
      </c>
      <c r="K613" s="29">
        <v>4.95</v>
      </c>
      <c r="L613">
        <v>17</v>
      </c>
      <c r="M613">
        <v>4</v>
      </c>
      <c r="N613">
        <v>0</v>
      </c>
      <c r="O613">
        <v>0</v>
      </c>
      <c r="P613">
        <v>0</v>
      </c>
      <c r="Q613">
        <v>43.2</v>
      </c>
      <c r="R613">
        <v>47</v>
      </c>
      <c r="S613">
        <v>30</v>
      </c>
      <c r="T613">
        <v>24</v>
      </c>
      <c r="U613">
        <v>15</v>
      </c>
      <c r="V613">
        <v>27</v>
      </c>
      <c r="W613">
        <v>2</v>
      </c>
      <c r="X613" s="2">
        <v>0.27200000000000002</v>
      </c>
    </row>
    <row r="614" spans="1:24" x14ac:dyDescent="0.25">
      <c r="A614">
        <f t="shared" si="29"/>
        <v>1</v>
      </c>
      <c r="B614" t="str">
        <f t="shared" si="27"/>
        <v/>
      </c>
      <c r="C614" t="str">
        <f t="shared" si="28"/>
        <v/>
      </c>
      <c r="D614">
        <v>2026</v>
      </c>
      <c r="E614" t="s">
        <v>7798</v>
      </c>
      <c r="F614" t="s">
        <v>684</v>
      </c>
      <c r="G614" t="s">
        <v>29</v>
      </c>
      <c r="H614" t="s">
        <v>64</v>
      </c>
      <c r="I614">
        <v>0</v>
      </c>
      <c r="J614">
        <v>2</v>
      </c>
      <c r="K614" s="29">
        <v>5.56</v>
      </c>
      <c r="L614">
        <v>17</v>
      </c>
      <c r="M614">
        <v>5</v>
      </c>
      <c r="N614">
        <v>0</v>
      </c>
      <c r="O614">
        <v>0</v>
      </c>
      <c r="P614">
        <v>0</v>
      </c>
      <c r="Q614">
        <v>22.2</v>
      </c>
      <c r="R614">
        <v>19</v>
      </c>
      <c r="S614">
        <v>17</v>
      </c>
      <c r="T614">
        <v>14</v>
      </c>
      <c r="U614">
        <v>12</v>
      </c>
      <c r="V614">
        <v>16</v>
      </c>
      <c r="W614">
        <v>6</v>
      </c>
      <c r="X614" s="2">
        <v>0.224</v>
      </c>
    </row>
    <row r="615" spans="1:24" x14ac:dyDescent="0.25">
      <c r="A615" t="str">
        <f t="shared" si="29"/>
        <v/>
      </c>
      <c r="B615" t="str">
        <f t="shared" si="27"/>
        <v/>
      </c>
      <c r="C615" t="str">
        <f t="shared" si="28"/>
        <v/>
      </c>
      <c r="D615">
        <v>2026</v>
      </c>
      <c r="E615" t="s">
        <v>7799</v>
      </c>
      <c r="F615" t="s">
        <v>684</v>
      </c>
      <c r="G615" t="s">
        <v>47</v>
      </c>
      <c r="H615" t="s">
        <v>64</v>
      </c>
      <c r="I615">
        <v>0</v>
      </c>
      <c r="J615">
        <v>0</v>
      </c>
      <c r="K615" s="29">
        <v>5.88</v>
      </c>
      <c r="L615">
        <v>21</v>
      </c>
      <c r="M615">
        <v>7</v>
      </c>
      <c r="N615">
        <v>0</v>
      </c>
      <c r="O615">
        <v>0</v>
      </c>
      <c r="P615">
        <v>0</v>
      </c>
      <c r="Q615">
        <v>26</v>
      </c>
      <c r="R615">
        <v>30</v>
      </c>
      <c r="S615">
        <v>22</v>
      </c>
      <c r="T615">
        <v>17</v>
      </c>
      <c r="U615">
        <v>15</v>
      </c>
      <c r="V615">
        <v>18</v>
      </c>
      <c r="W615">
        <v>2</v>
      </c>
      <c r="X615" s="2">
        <v>0.28799999999999998</v>
      </c>
    </row>
    <row r="616" spans="1:24" x14ac:dyDescent="0.25">
      <c r="A616">
        <f t="shared" si="29"/>
        <v>1</v>
      </c>
      <c r="B616" t="str">
        <f t="shared" si="27"/>
        <v/>
      </c>
      <c r="C616" t="str">
        <f t="shared" si="28"/>
        <v/>
      </c>
      <c r="D616">
        <v>2026</v>
      </c>
      <c r="E616" t="s">
        <v>7800</v>
      </c>
      <c r="F616" t="s">
        <v>684</v>
      </c>
      <c r="G616" t="s">
        <v>29</v>
      </c>
      <c r="H616" t="s">
        <v>64</v>
      </c>
      <c r="I616">
        <v>2</v>
      </c>
      <c r="J616">
        <v>0</v>
      </c>
      <c r="K616" s="29">
        <v>5.96</v>
      </c>
      <c r="L616">
        <v>19</v>
      </c>
      <c r="M616">
        <v>10</v>
      </c>
      <c r="N616">
        <v>0</v>
      </c>
      <c r="O616">
        <v>0</v>
      </c>
      <c r="P616">
        <v>1</v>
      </c>
      <c r="Q616">
        <v>54.1</v>
      </c>
      <c r="R616">
        <v>70</v>
      </c>
      <c r="S616">
        <v>45</v>
      </c>
      <c r="T616">
        <v>36</v>
      </c>
      <c r="U616">
        <v>26</v>
      </c>
      <c r="V616">
        <v>44</v>
      </c>
      <c r="W616">
        <v>5</v>
      </c>
      <c r="X616" s="2">
        <v>0.30399999999999999</v>
      </c>
    </row>
    <row r="617" spans="1:24" x14ac:dyDescent="0.25">
      <c r="A617">
        <f t="shared" si="29"/>
        <v>1</v>
      </c>
      <c r="B617" t="str">
        <f t="shared" si="27"/>
        <v/>
      </c>
      <c r="C617" t="str">
        <f t="shared" si="28"/>
        <v/>
      </c>
      <c r="D617">
        <v>2026</v>
      </c>
      <c r="E617" t="s">
        <v>7801</v>
      </c>
      <c r="F617" t="s">
        <v>684</v>
      </c>
      <c r="G617" t="s">
        <v>29</v>
      </c>
      <c r="H617" t="s">
        <v>64</v>
      </c>
      <c r="I617">
        <v>3</v>
      </c>
      <c r="J617">
        <v>4</v>
      </c>
      <c r="K617" s="29">
        <v>6.25</v>
      </c>
      <c r="L617">
        <v>22</v>
      </c>
      <c r="M617">
        <v>0</v>
      </c>
      <c r="N617">
        <v>0</v>
      </c>
      <c r="O617">
        <v>0</v>
      </c>
      <c r="P617">
        <v>1</v>
      </c>
      <c r="Q617">
        <v>40.1</v>
      </c>
      <c r="R617">
        <v>47</v>
      </c>
      <c r="S617">
        <v>35</v>
      </c>
      <c r="T617">
        <v>28</v>
      </c>
      <c r="U617">
        <v>26</v>
      </c>
      <c r="V617">
        <v>36</v>
      </c>
      <c r="W617">
        <v>2</v>
      </c>
      <c r="X617" s="2">
        <v>0.28999999999999998</v>
      </c>
    </row>
    <row r="618" spans="1:24" x14ac:dyDescent="0.25">
      <c r="A618" t="str">
        <f t="shared" si="29"/>
        <v/>
      </c>
      <c r="B618" t="str">
        <f t="shared" si="27"/>
        <v/>
      </c>
      <c r="C618">
        <f t="shared" si="28"/>
        <v>1</v>
      </c>
      <c r="D618">
        <v>2026</v>
      </c>
      <c r="E618" t="s">
        <v>6809</v>
      </c>
      <c r="F618" t="s">
        <v>684</v>
      </c>
      <c r="G618" t="s">
        <v>37</v>
      </c>
      <c r="H618" t="s">
        <v>64</v>
      </c>
      <c r="I618">
        <v>4</v>
      </c>
      <c r="J618">
        <v>1</v>
      </c>
      <c r="K618" s="29">
        <v>6.7</v>
      </c>
      <c r="L618">
        <v>14</v>
      </c>
      <c r="M618">
        <v>8</v>
      </c>
      <c r="N618">
        <v>0</v>
      </c>
      <c r="O618">
        <v>0</v>
      </c>
      <c r="P618">
        <v>0</v>
      </c>
      <c r="Q618">
        <v>43</v>
      </c>
      <c r="R618">
        <v>52</v>
      </c>
      <c r="S618">
        <v>39</v>
      </c>
      <c r="T618">
        <v>32</v>
      </c>
      <c r="U618">
        <v>16</v>
      </c>
      <c r="V618">
        <v>27</v>
      </c>
      <c r="W618">
        <v>9</v>
      </c>
      <c r="X618" s="2">
        <v>0.29699999999999999</v>
      </c>
    </row>
    <row r="619" spans="1:24" x14ac:dyDescent="0.25">
      <c r="A619" t="str">
        <f t="shared" si="29"/>
        <v/>
      </c>
      <c r="B619" t="str">
        <f t="shared" si="27"/>
        <v/>
      </c>
      <c r="C619" t="str">
        <f t="shared" si="28"/>
        <v/>
      </c>
      <c r="D619">
        <v>2026</v>
      </c>
      <c r="E619" t="s">
        <v>7802</v>
      </c>
      <c r="F619" t="s">
        <v>684</v>
      </c>
      <c r="G619" t="s">
        <v>47</v>
      </c>
      <c r="H619" t="s">
        <v>64</v>
      </c>
      <c r="I619">
        <v>1</v>
      </c>
      <c r="J619">
        <v>3</v>
      </c>
      <c r="K619" s="29">
        <v>7.16</v>
      </c>
      <c r="L619">
        <v>34</v>
      </c>
      <c r="M619">
        <v>0</v>
      </c>
      <c r="N619">
        <v>0</v>
      </c>
      <c r="O619">
        <v>0</v>
      </c>
      <c r="P619">
        <v>0</v>
      </c>
      <c r="Q619">
        <v>27.2</v>
      </c>
      <c r="R619">
        <v>32</v>
      </c>
      <c r="S619">
        <v>24</v>
      </c>
      <c r="T619">
        <v>22</v>
      </c>
      <c r="U619">
        <v>10</v>
      </c>
      <c r="V619">
        <v>24</v>
      </c>
      <c r="W619">
        <v>2</v>
      </c>
      <c r="X619" s="2">
        <v>0.30499999999999999</v>
      </c>
    </row>
    <row r="620" spans="1:24" x14ac:dyDescent="0.25">
      <c r="A620" t="str">
        <f t="shared" si="29"/>
        <v/>
      </c>
      <c r="B620" t="str">
        <f t="shared" si="27"/>
        <v/>
      </c>
      <c r="C620" t="str">
        <f t="shared" si="28"/>
        <v/>
      </c>
      <c r="D620">
        <v>2026</v>
      </c>
      <c r="E620" t="s">
        <v>7803</v>
      </c>
      <c r="F620" t="s">
        <v>684</v>
      </c>
      <c r="G620" t="s">
        <v>37</v>
      </c>
      <c r="H620" t="s">
        <v>64</v>
      </c>
      <c r="I620">
        <v>1</v>
      </c>
      <c r="J620">
        <v>0</v>
      </c>
      <c r="K620" s="29">
        <v>7.88</v>
      </c>
      <c r="L620">
        <v>7</v>
      </c>
      <c r="M620">
        <v>1</v>
      </c>
      <c r="N620">
        <v>0</v>
      </c>
      <c r="O620">
        <v>0</v>
      </c>
      <c r="P620">
        <v>0</v>
      </c>
      <c r="Q620">
        <v>8</v>
      </c>
      <c r="R620">
        <v>9</v>
      </c>
      <c r="S620">
        <v>8</v>
      </c>
      <c r="T620">
        <v>7</v>
      </c>
      <c r="U620">
        <v>5</v>
      </c>
      <c r="V620">
        <v>2</v>
      </c>
      <c r="W620">
        <v>1</v>
      </c>
      <c r="X620" s="2">
        <v>0.25700000000000001</v>
      </c>
    </row>
    <row r="621" spans="1:24" x14ac:dyDescent="0.25">
      <c r="A621">
        <f t="shared" si="29"/>
        <v>1</v>
      </c>
      <c r="B621" t="str">
        <f t="shared" si="27"/>
        <v/>
      </c>
      <c r="C621" t="str">
        <f t="shared" si="28"/>
        <v/>
      </c>
      <c r="D621">
        <v>2026</v>
      </c>
      <c r="E621" t="s">
        <v>7804</v>
      </c>
      <c r="F621" t="s">
        <v>684</v>
      </c>
      <c r="G621" t="s">
        <v>29</v>
      </c>
      <c r="H621" t="s">
        <v>64</v>
      </c>
      <c r="I621">
        <v>1</v>
      </c>
      <c r="J621">
        <v>1</v>
      </c>
      <c r="K621" s="29">
        <v>9.4499999999999993</v>
      </c>
      <c r="L621">
        <v>11</v>
      </c>
      <c r="M621">
        <v>2</v>
      </c>
      <c r="N621">
        <v>0</v>
      </c>
      <c r="O621">
        <v>0</v>
      </c>
      <c r="P621">
        <v>0</v>
      </c>
      <c r="Q621">
        <v>13.1</v>
      </c>
      <c r="R621">
        <v>17</v>
      </c>
      <c r="S621">
        <v>16</v>
      </c>
      <c r="T621">
        <v>14</v>
      </c>
      <c r="U621">
        <v>11</v>
      </c>
      <c r="V621">
        <v>13</v>
      </c>
      <c r="W621">
        <v>3</v>
      </c>
      <c r="X621" s="2">
        <v>0.29799999999999999</v>
      </c>
    </row>
    <row r="622" spans="1:24" x14ac:dyDescent="0.25">
      <c r="A622" t="str">
        <f t="shared" si="29"/>
        <v/>
      </c>
      <c r="B622" t="str">
        <f t="shared" si="27"/>
        <v/>
      </c>
      <c r="C622">
        <f t="shared" si="28"/>
        <v>1</v>
      </c>
      <c r="D622">
        <v>2026</v>
      </c>
      <c r="E622" t="s">
        <v>7237</v>
      </c>
      <c r="F622" t="s">
        <v>684</v>
      </c>
      <c r="G622" t="s">
        <v>24</v>
      </c>
      <c r="H622" t="s">
        <v>64</v>
      </c>
      <c r="I622">
        <v>0</v>
      </c>
      <c r="J622">
        <v>0</v>
      </c>
      <c r="K622" s="29">
        <v>13.5</v>
      </c>
      <c r="L622">
        <v>3</v>
      </c>
      <c r="M622">
        <v>1</v>
      </c>
      <c r="N622">
        <v>0</v>
      </c>
      <c r="O622">
        <v>0</v>
      </c>
      <c r="P622">
        <v>0</v>
      </c>
      <c r="Q622">
        <v>3.1</v>
      </c>
      <c r="R622">
        <v>6</v>
      </c>
      <c r="S622">
        <v>5</v>
      </c>
      <c r="T622">
        <v>5</v>
      </c>
      <c r="U622">
        <v>3</v>
      </c>
      <c r="V622">
        <v>4</v>
      </c>
      <c r="W622">
        <v>0</v>
      </c>
      <c r="X622" s="2">
        <v>0.4</v>
      </c>
    </row>
    <row r="623" spans="1:24" x14ac:dyDescent="0.25">
      <c r="A623" t="str">
        <f t="shared" si="29"/>
        <v/>
      </c>
      <c r="B623" t="str">
        <f t="shared" si="27"/>
        <v/>
      </c>
      <c r="C623" t="str">
        <f t="shared" si="28"/>
        <v/>
      </c>
      <c r="D623">
        <v>2026</v>
      </c>
      <c r="E623" t="s">
        <v>7805</v>
      </c>
      <c r="F623" t="s">
        <v>684</v>
      </c>
      <c r="G623" t="s">
        <v>37</v>
      </c>
      <c r="H623" t="s">
        <v>64</v>
      </c>
      <c r="I623">
        <v>0</v>
      </c>
      <c r="J623">
        <v>0</v>
      </c>
      <c r="K623" s="29">
        <v>13.5</v>
      </c>
      <c r="L623">
        <v>1</v>
      </c>
      <c r="M623">
        <v>1</v>
      </c>
      <c r="N623">
        <v>0</v>
      </c>
      <c r="O623">
        <v>0</v>
      </c>
      <c r="P623">
        <v>0</v>
      </c>
      <c r="Q623">
        <v>0.2</v>
      </c>
      <c r="R623">
        <v>2</v>
      </c>
      <c r="S623">
        <v>1</v>
      </c>
      <c r="T623">
        <v>1</v>
      </c>
      <c r="U623">
        <v>2</v>
      </c>
      <c r="V623">
        <v>0</v>
      </c>
      <c r="W623">
        <v>0</v>
      </c>
      <c r="X623" s="2">
        <v>0.5</v>
      </c>
    </row>
    <row r="624" spans="1:24" x14ac:dyDescent="0.25">
      <c r="A624" t="str">
        <f t="shared" si="29"/>
        <v/>
      </c>
      <c r="B624" t="str">
        <f t="shared" si="27"/>
        <v/>
      </c>
      <c r="C624" t="str">
        <f t="shared" si="28"/>
        <v/>
      </c>
      <c r="D624">
        <v>2026</v>
      </c>
      <c r="E624" t="s">
        <v>7806</v>
      </c>
      <c r="F624" t="s">
        <v>684</v>
      </c>
      <c r="G624" t="s">
        <v>47</v>
      </c>
      <c r="H624" t="s">
        <v>64</v>
      </c>
      <c r="I624">
        <v>0</v>
      </c>
      <c r="J624">
        <v>0</v>
      </c>
      <c r="K624" s="29">
        <v>54</v>
      </c>
      <c r="L624">
        <v>1</v>
      </c>
      <c r="M624">
        <v>0</v>
      </c>
      <c r="N624">
        <v>0</v>
      </c>
      <c r="O624">
        <v>0</v>
      </c>
      <c r="P624">
        <v>0</v>
      </c>
      <c r="Q624">
        <v>0.1</v>
      </c>
      <c r="R624">
        <v>1</v>
      </c>
      <c r="S624">
        <v>3</v>
      </c>
      <c r="T624">
        <v>2</v>
      </c>
      <c r="U624">
        <v>1</v>
      </c>
      <c r="V624">
        <v>1</v>
      </c>
      <c r="W624">
        <v>1</v>
      </c>
      <c r="X624" s="2">
        <v>0.5</v>
      </c>
    </row>
    <row r="625" spans="1:24" x14ac:dyDescent="0.25">
      <c r="A625">
        <f t="shared" si="29"/>
        <v>1</v>
      </c>
      <c r="B625" t="str">
        <f t="shared" si="27"/>
        <v/>
      </c>
      <c r="C625" t="str">
        <f t="shared" si="28"/>
        <v/>
      </c>
      <c r="D625">
        <v>2026</v>
      </c>
      <c r="E625" t="s">
        <v>7807</v>
      </c>
      <c r="F625" t="s">
        <v>702</v>
      </c>
      <c r="G625" t="s">
        <v>29</v>
      </c>
      <c r="H625" t="s">
        <v>64</v>
      </c>
      <c r="I625">
        <v>5</v>
      </c>
      <c r="J625">
        <v>5</v>
      </c>
      <c r="K625" s="29">
        <v>3.9</v>
      </c>
      <c r="L625">
        <v>30</v>
      </c>
      <c r="M625">
        <v>4</v>
      </c>
      <c r="N625">
        <v>0</v>
      </c>
      <c r="O625">
        <v>0</v>
      </c>
      <c r="P625">
        <v>3</v>
      </c>
      <c r="Q625">
        <v>67</v>
      </c>
      <c r="R625">
        <v>45</v>
      </c>
      <c r="S625">
        <v>37</v>
      </c>
      <c r="T625">
        <v>29</v>
      </c>
      <c r="U625">
        <v>33</v>
      </c>
      <c r="V625">
        <v>84</v>
      </c>
      <c r="W625">
        <v>10</v>
      </c>
      <c r="X625" s="2">
        <v>0.191</v>
      </c>
    </row>
    <row r="626" spans="1:24" x14ac:dyDescent="0.25">
      <c r="A626" t="str">
        <f t="shared" si="29"/>
        <v/>
      </c>
      <c r="B626">
        <f t="shared" si="27"/>
        <v>1</v>
      </c>
      <c r="C626" t="str">
        <f t="shared" si="28"/>
        <v/>
      </c>
      <c r="D626">
        <v>2026</v>
      </c>
      <c r="E626" t="s">
        <v>6020</v>
      </c>
      <c r="F626" t="s">
        <v>702</v>
      </c>
      <c r="G626" t="s">
        <v>37</v>
      </c>
      <c r="H626" t="s">
        <v>64</v>
      </c>
      <c r="I626">
        <v>7</v>
      </c>
      <c r="J626">
        <v>3</v>
      </c>
      <c r="K626" s="29">
        <v>4.08</v>
      </c>
      <c r="L626">
        <v>18</v>
      </c>
      <c r="M626">
        <v>14</v>
      </c>
      <c r="N626">
        <v>0</v>
      </c>
      <c r="O626">
        <v>0</v>
      </c>
      <c r="P626">
        <v>1</v>
      </c>
      <c r="Q626">
        <v>90.1</v>
      </c>
      <c r="R626">
        <v>91</v>
      </c>
      <c r="S626">
        <v>48</v>
      </c>
      <c r="T626">
        <v>41</v>
      </c>
      <c r="U626">
        <v>28</v>
      </c>
      <c r="V626">
        <v>131</v>
      </c>
      <c r="W626">
        <v>21</v>
      </c>
      <c r="X626" s="2">
        <v>0.25800000000000001</v>
      </c>
    </row>
    <row r="627" spans="1:24" x14ac:dyDescent="0.25">
      <c r="A627" t="str">
        <f t="shared" si="29"/>
        <v/>
      </c>
      <c r="B627" t="str">
        <f t="shared" si="27"/>
        <v/>
      </c>
      <c r="C627" t="str">
        <f t="shared" si="28"/>
        <v/>
      </c>
      <c r="D627">
        <v>2026</v>
      </c>
      <c r="E627" t="s">
        <v>705</v>
      </c>
      <c r="F627" t="s">
        <v>702</v>
      </c>
      <c r="G627" t="s">
        <v>37</v>
      </c>
      <c r="H627" t="s">
        <v>64</v>
      </c>
      <c r="I627">
        <v>0</v>
      </c>
      <c r="J627">
        <v>0</v>
      </c>
      <c r="K627" s="29">
        <v>0</v>
      </c>
      <c r="L627">
        <v>3</v>
      </c>
      <c r="M627">
        <v>0</v>
      </c>
      <c r="N627">
        <v>0</v>
      </c>
      <c r="O627">
        <v>0</v>
      </c>
      <c r="P627">
        <v>1</v>
      </c>
      <c r="Q627">
        <v>2.2000000000000002</v>
      </c>
      <c r="R627">
        <v>4</v>
      </c>
      <c r="S627">
        <v>0</v>
      </c>
      <c r="T627">
        <v>0</v>
      </c>
      <c r="U627">
        <v>0</v>
      </c>
      <c r="V627">
        <v>1</v>
      </c>
      <c r="W627">
        <v>0</v>
      </c>
      <c r="X627" s="2">
        <v>0.36399999999999999</v>
      </c>
    </row>
    <row r="628" spans="1:24" x14ac:dyDescent="0.25">
      <c r="A628">
        <f t="shared" si="29"/>
        <v>1</v>
      </c>
      <c r="B628">
        <f t="shared" si="27"/>
        <v>1</v>
      </c>
      <c r="C628" t="str">
        <f t="shared" si="28"/>
        <v/>
      </c>
      <c r="D628">
        <v>2026</v>
      </c>
      <c r="E628" t="s">
        <v>6302</v>
      </c>
      <c r="F628" t="s">
        <v>702</v>
      </c>
      <c r="G628" t="s">
        <v>29</v>
      </c>
      <c r="H628" t="s">
        <v>64</v>
      </c>
      <c r="I628">
        <v>1</v>
      </c>
      <c r="J628">
        <v>1</v>
      </c>
      <c r="K628" s="29">
        <v>1.84</v>
      </c>
      <c r="L628">
        <v>6</v>
      </c>
      <c r="M628">
        <v>6</v>
      </c>
      <c r="N628">
        <v>0</v>
      </c>
      <c r="O628">
        <v>0</v>
      </c>
      <c r="P628">
        <v>0</v>
      </c>
      <c r="Q628">
        <v>29.1</v>
      </c>
      <c r="R628">
        <v>16</v>
      </c>
      <c r="S628">
        <v>8</v>
      </c>
      <c r="T628">
        <v>6</v>
      </c>
      <c r="U628">
        <v>9</v>
      </c>
      <c r="V628">
        <v>45</v>
      </c>
      <c r="W628">
        <v>3</v>
      </c>
      <c r="X628" s="2">
        <v>0.157</v>
      </c>
    </row>
    <row r="629" spans="1:24" x14ac:dyDescent="0.25">
      <c r="A629" t="str">
        <f t="shared" si="29"/>
        <v/>
      </c>
      <c r="B629" t="str">
        <f t="shared" si="27"/>
        <v/>
      </c>
      <c r="C629" t="str">
        <f t="shared" si="28"/>
        <v/>
      </c>
      <c r="D629">
        <v>2026</v>
      </c>
      <c r="E629" t="s">
        <v>7808</v>
      </c>
      <c r="F629" t="s">
        <v>702</v>
      </c>
      <c r="G629" t="s">
        <v>37</v>
      </c>
      <c r="H629" t="s">
        <v>64</v>
      </c>
      <c r="I629">
        <v>1</v>
      </c>
      <c r="J629">
        <v>0</v>
      </c>
      <c r="K629" s="29">
        <v>2.31</v>
      </c>
      <c r="L629">
        <v>8</v>
      </c>
      <c r="M629">
        <v>0</v>
      </c>
      <c r="N629">
        <v>0</v>
      </c>
      <c r="O629">
        <v>0</v>
      </c>
      <c r="P629">
        <v>0</v>
      </c>
      <c r="Q629">
        <v>11.2</v>
      </c>
      <c r="R629">
        <v>14</v>
      </c>
      <c r="S629">
        <v>3</v>
      </c>
      <c r="T629">
        <v>3</v>
      </c>
      <c r="U629">
        <v>1</v>
      </c>
      <c r="V629">
        <v>9</v>
      </c>
      <c r="W629">
        <v>1</v>
      </c>
      <c r="X629" s="2">
        <v>0.29799999999999999</v>
      </c>
    </row>
    <row r="630" spans="1:24" x14ac:dyDescent="0.25">
      <c r="A630" t="str">
        <f t="shared" si="29"/>
        <v/>
      </c>
      <c r="B630" t="str">
        <f t="shared" si="27"/>
        <v/>
      </c>
      <c r="C630" t="str">
        <f t="shared" si="28"/>
        <v/>
      </c>
      <c r="D630">
        <v>2026</v>
      </c>
      <c r="E630" t="s">
        <v>7809</v>
      </c>
      <c r="F630" t="s">
        <v>702</v>
      </c>
      <c r="G630" t="s">
        <v>24</v>
      </c>
      <c r="H630" t="s">
        <v>64</v>
      </c>
      <c r="I630">
        <v>2</v>
      </c>
      <c r="J630">
        <v>1</v>
      </c>
      <c r="K630" s="29">
        <v>2.61</v>
      </c>
      <c r="L630">
        <v>18</v>
      </c>
      <c r="M630">
        <v>0</v>
      </c>
      <c r="N630">
        <v>0</v>
      </c>
      <c r="O630">
        <v>0</v>
      </c>
      <c r="P630">
        <v>6</v>
      </c>
      <c r="Q630">
        <v>41.1</v>
      </c>
      <c r="R630">
        <v>35</v>
      </c>
      <c r="S630">
        <v>14</v>
      </c>
      <c r="T630">
        <v>12</v>
      </c>
      <c r="U630">
        <v>12</v>
      </c>
      <c r="V630">
        <v>54</v>
      </c>
      <c r="W630">
        <v>2</v>
      </c>
      <c r="X630" s="2">
        <v>0.22600000000000001</v>
      </c>
    </row>
    <row r="631" spans="1:24" x14ac:dyDescent="0.25">
      <c r="A631" t="str">
        <f t="shared" si="29"/>
        <v/>
      </c>
      <c r="B631" t="str">
        <f t="shared" si="27"/>
        <v/>
      </c>
      <c r="C631" t="str">
        <f t="shared" si="28"/>
        <v/>
      </c>
      <c r="D631">
        <v>2026</v>
      </c>
      <c r="E631" t="s">
        <v>7810</v>
      </c>
      <c r="F631" t="s">
        <v>702</v>
      </c>
      <c r="G631" t="s">
        <v>37</v>
      </c>
      <c r="H631" t="s">
        <v>64</v>
      </c>
      <c r="I631">
        <v>1</v>
      </c>
      <c r="J631">
        <v>0</v>
      </c>
      <c r="K631" s="29">
        <v>2.88</v>
      </c>
      <c r="L631">
        <v>26</v>
      </c>
      <c r="M631">
        <v>0</v>
      </c>
      <c r="N631">
        <v>0</v>
      </c>
      <c r="O631">
        <v>0</v>
      </c>
      <c r="P631">
        <v>1</v>
      </c>
      <c r="Q631">
        <v>40.200000000000003</v>
      </c>
      <c r="R631">
        <v>30</v>
      </c>
      <c r="S631">
        <v>17</v>
      </c>
      <c r="T631">
        <v>13</v>
      </c>
      <c r="U631">
        <v>19</v>
      </c>
      <c r="V631">
        <v>43</v>
      </c>
      <c r="W631">
        <v>9</v>
      </c>
      <c r="X631" s="2">
        <v>0.20799999999999999</v>
      </c>
    </row>
    <row r="632" spans="1:24" x14ac:dyDescent="0.25">
      <c r="A632" t="str">
        <f t="shared" si="29"/>
        <v/>
      </c>
      <c r="B632" t="str">
        <f t="shared" si="27"/>
        <v/>
      </c>
      <c r="C632" t="str">
        <f t="shared" si="28"/>
        <v/>
      </c>
      <c r="D632">
        <v>2026</v>
      </c>
      <c r="E632" t="s">
        <v>7811</v>
      </c>
      <c r="F632" t="s">
        <v>702</v>
      </c>
      <c r="G632" t="s">
        <v>47</v>
      </c>
      <c r="H632" t="s">
        <v>64</v>
      </c>
      <c r="I632">
        <v>5</v>
      </c>
      <c r="J632">
        <v>2</v>
      </c>
      <c r="K632" s="29">
        <v>3</v>
      </c>
      <c r="L632">
        <v>29</v>
      </c>
      <c r="M632">
        <v>2</v>
      </c>
      <c r="N632">
        <v>0</v>
      </c>
      <c r="O632">
        <v>0</v>
      </c>
      <c r="P632">
        <v>0</v>
      </c>
      <c r="Q632">
        <v>39</v>
      </c>
      <c r="R632">
        <v>40</v>
      </c>
      <c r="S632">
        <v>17</v>
      </c>
      <c r="T632">
        <v>13</v>
      </c>
      <c r="U632">
        <v>24</v>
      </c>
      <c r="V632">
        <v>24</v>
      </c>
      <c r="W632">
        <v>8</v>
      </c>
      <c r="X632" s="2">
        <v>0.26700000000000002</v>
      </c>
    </row>
    <row r="633" spans="1:24" x14ac:dyDescent="0.25">
      <c r="A633" t="str">
        <f t="shared" si="29"/>
        <v/>
      </c>
      <c r="B633" t="str">
        <f t="shared" si="27"/>
        <v/>
      </c>
      <c r="C633" t="str">
        <f t="shared" si="28"/>
        <v/>
      </c>
      <c r="D633">
        <v>2026</v>
      </c>
      <c r="E633" t="s">
        <v>7812</v>
      </c>
      <c r="F633" t="s">
        <v>702</v>
      </c>
      <c r="G633" t="s">
        <v>37</v>
      </c>
      <c r="H633" t="s">
        <v>64</v>
      </c>
      <c r="I633">
        <v>7</v>
      </c>
      <c r="J633">
        <v>4</v>
      </c>
      <c r="K633" s="29">
        <v>3.39</v>
      </c>
      <c r="L633">
        <v>17</v>
      </c>
      <c r="M633">
        <v>15</v>
      </c>
      <c r="N633">
        <v>0</v>
      </c>
      <c r="O633">
        <v>0</v>
      </c>
      <c r="P633">
        <v>0</v>
      </c>
      <c r="Q633">
        <v>58.1</v>
      </c>
      <c r="R633">
        <v>50</v>
      </c>
      <c r="S633">
        <v>32</v>
      </c>
      <c r="T633">
        <v>22</v>
      </c>
      <c r="U633">
        <v>24</v>
      </c>
      <c r="V633">
        <v>45</v>
      </c>
      <c r="W633">
        <v>10</v>
      </c>
      <c r="X633" s="2">
        <v>0.22900000000000001</v>
      </c>
    </row>
    <row r="634" spans="1:24" x14ac:dyDescent="0.25">
      <c r="A634" t="str">
        <f t="shared" si="29"/>
        <v/>
      </c>
      <c r="B634" t="str">
        <f t="shared" si="27"/>
        <v/>
      </c>
      <c r="C634" t="str">
        <f t="shared" si="28"/>
        <v/>
      </c>
      <c r="D634">
        <v>2026</v>
      </c>
      <c r="E634" t="s">
        <v>7813</v>
      </c>
      <c r="F634" t="s">
        <v>702</v>
      </c>
      <c r="G634" t="s">
        <v>47</v>
      </c>
      <c r="H634" t="s">
        <v>64</v>
      </c>
      <c r="I634">
        <v>1</v>
      </c>
      <c r="J634">
        <v>1</v>
      </c>
      <c r="K634" s="29">
        <v>4.58</v>
      </c>
      <c r="L634">
        <v>5</v>
      </c>
      <c r="M634">
        <v>5</v>
      </c>
      <c r="N634">
        <v>0</v>
      </c>
      <c r="O634">
        <v>0</v>
      </c>
      <c r="P634">
        <v>0</v>
      </c>
      <c r="Q634">
        <v>19.2</v>
      </c>
      <c r="R634">
        <v>19</v>
      </c>
      <c r="S634">
        <v>10</v>
      </c>
      <c r="T634">
        <v>10</v>
      </c>
      <c r="U634">
        <v>8</v>
      </c>
      <c r="V634">
        <v>19</v>
      </c>
      <c r="W634">
        <v>1</v>
      </c>
      <c r="X634" s="2">
        <v>0.25700000000000001</v>
      </c>
    </row>
    <row r="635" spans="1:24" x14ac:dyDescent="0.25">
      <c r="A635" t="str">
        <f t="shared" si="29"/>
        <v/>
      </c>
      <c r="B635" t="str">
        <f t="shared" si="27"/>
        <v/>
      </c>
      <c r="C635" t="str">
        <f t="shared" si="28"/>
        <v/>
      </c>
      <c r="D635">
        <v>2026</v>
      </c>
      <c r="E635" t="s">
        <v>7814</v>
      </c>
      <c r="F635" t="s">
        <v>702</v>
      </c>
      <c r="G635" t="s">
        <v>47</v>
      </c>
      <c r="H635" t="s">
        <v>64</v>
      </c>
      <c r="I635">
        <v>0</v>
      </c>
      <c r="J635">
        <v>3</v>
      </c>
      <c r="K635" s="29">
        <v>5.1100000000000003</v>
      </c>
      <c r="L635">
        <v>20</v>
      </c>
      <c r="M635">
        <v>0</v>
      </c>
      <c r="N635">
        <v>0</v>
      </c>
      <c r="O635">
        <v>0</v>
      </c>
      <c r="P635">
        <v>2</v>
      </c>
      <c r="Q635">
        <v>24.2</v>
      </c>
      <c r="R635">
        <v>23</v>
      </c>
      <c r="S635">
        <v>15</v>
      </c>
      <c r="T635">
        <v>14</v>
      </c>
      <c r="U635">
        <v>11</v>
      </c>
      <c r="V635">
        <v>24</v>
      </c>
      <c r="W635">
        <v>8</v>
      </c>
      <c r="X635" s="2">
        <v>0.247</v>
      </c>
    </row>
    <row r="636" spans="1:24" x14ac:dyDescent="0.25">
      <c r="A636" t="str">
        <f t="shared" si="29"/>
        <v/>
      </c>
      <c r="B636" t="str">
        <f t="shared" si="27"/>
        <v/>
      </c>
      <c r="C636" t="str">
        <f t="shared" si="28"/>
        <v/>
      </c>
      <c r="D636">
        <v>2026</v>
      </c>
      <c r="E636" t="s">
        <v>7815</v>
      </c>
      <c r="F636" t="s">
        <v>702</v>
      </c>
      <c r="G636" t="s">
        <v>37</v>
      </c>
      <c r="H636" t="s">
        <v>64</v>
      </c>
      <c r="I636">
        <v>3</v>
      </c>
      <c r="J636">
        <v>1</v>
      </c>
      <c r="K636" s="29">
        <v>5.4</v>
      </c>
      <c r="L636">
        <v>16</v>
      </c>
      <c r="M636">
        <v>8</v>
      </c>
      <c r="N636">
        <v>0</v>
      </c>
      <c r="O636">
        <v>0</v>
      </c>
      <c r="P636">
        <v>0</v>
      </c>
      <c r="Q636">
        <v>33.1</v>
      </c>
      <c r="R636">
        <v>29</v>
      </c>
      <c r="S636">
        <v>24</v>
      </c>
      <c r="T636">
        <v>20</v>
      </c>
      <c r="U636">
        <v>23</v>
      </c>
      <c r="V636">
        <v>33</v>
      </c>
      <c r="W636">
        <v>10</v>
      </c>
      <c r="X636" s="2">
        <v>0.24</v>
      </c>
    </row>
    <row r="637" spans="1:24" x14ac:dyDescent="0.25">
      <c r="A637" t="str">
        <f t="shared" si="29"/>
        <v/>
      </c>
      <c r="B637" t="str">
        <f t="shared" si="27"/>
        <v/>
      </c>
      <c r="C637" t="str">
        <f t="shared" si="28"/>
        <v/>
      </c>
      <c r="D637">
        <v>2026</v>
      </c>
      <c r="E637" t="s">
        <v>7816</v>
      </c>
      <c r="F637" t="s">
        <v>702</v>
      </c>
      <c r="G637" t="s">
        <v>24</v>
      </c>
      <c r="H637" t="s">
        <v>64</v>
      </c>
      <c r="I637">
        <v>3</v>
      </c>
      <c r="J637">
        <v>2</v>
      </c>
      <c r="K637" s="29">
        <v>6.05</v>
      </c>
      <c r="L637">
        <v>12</v>
      </c>
      <c r="M637">
        <v>5</v>
      </c>
      <c r="N637">
        <v>0</v>
      </c>
      <c r="O637">
        <v>0</v>
      </c>
      <c r="P637">
        <v>0</v>
      </c>
      <c r="Q637">
        <v>19.100000000000001</v>
      </c>
      <c r="R637">
        <v>23</v>
      </c>
      <c r="S637">
        <v>20</v>
      </c>
      <c r="T637">
        <v>13</v>
      </c>
      <c r="U637">
        <v>8</v>
      </c>
      <c r="V637">
        <v>30</v>
      </c>
      <c r="W637">
        <v>6</v>
      </c>
      <c r="X637" s="2">
        <v>0.28799999999999998</v>
      </c>
    </row>
    <row r="638" spans="1:24" x14ac:dyDescent="0.25">
      <c r="A638">
        <f t="shared" si="29"/>
        <v>1</v>
      </c>
      <c r="B638" t="str">
        <f t="shared" si="27"/>
        <v/>
      </c>
      <c r="C638" t="str">
        <f t="shared" si="28"/>
        <v/>
      </c>
      <c r="D638">
        <v>2026</v>
      </c>
      <c r="E638" t="s">
        <v>7817</v>
      </c>
      <c r="F638" t="s">
        <v>702</v>
      </c>
      <c r="G638" t="s">
        <v>29</v>
      </c>
      <c r="H638" t="s">
        <v>64</v>
      </c>
      <c r="I638">
        <v>1</v>
      </c>
      <c r="J638">
        <v>1</v>
      </c>
      <c r="K638" s="29">
        <v>6.86</v>
      </c>
      <c r="L638">
        <v>10</v>
      </c>
      <c r="M638">
        <v>3</v>
      </c>
      <c r="N638">
        <v>0</v>
      </c>
      <c r="O638">
        <v>0</v>
      </c>
      <c r="P638">
        <v>0</v>
      </c>
      <c r="Q638">
        <v>19.2</v>
      </c>
      <c r="R638">
        <v>17</v>
      </c>
      <c r="S638">
        <v>15</v>
      </c>
      <c r="T638">
        <v>15</v>
      </c>
      <c r="U638">
        <v>10</v>
      </c>
      <c r="V638">
        <v>17</v>
      </c>
      <c r="W638">
        <v>1</v>
      </c>
      <c r="X638" s="2">
        <v>0.246</v>
      </c>
    </row>
    <row r="639" spans="1:24" x14ac:dyDescent="0.25">
      <c r="A639">
        <f t="shared" si="29"/>
        <v>1</v>
      </c>
      <c r="B639" t="str">
        <f t="shared" si="27"/>
        <v/>
      </c>
      <c r="C639" t="str">
        <f t="shared" si="28"/>
        <v/>
      </c>
      <c r="D639">
        <v>2026</v>
      </c>
      <c r="E639" t="s">
        <v>7818</v>
      </c>
      <c r="F639" t="s">
        <v>702</v>
      </c>
      <c r="G639" t="s">
        <v>29</v>
      </c>
      <c r="H639" t="s">
        <v>64</v>
      </c>
      <c r="I639">
        <v>1</v>
      </c>
      <c r="J639">
        <v>0</v>
      </c>
      <c r="K639" s="29">
        <v>7.53</v>
      </c>
      <c r="L639">
        <v>10</v>
      </c>
      <c r="M639">
        <v>1</v>
      </c>
      <c r="N639">
        <v>0</v>
      </c>
      <c r="O639">
        <v>0</v>
      </c>
      <c r="P639">
        <v>0</v>
      </c>
      <c r="Q639">
        <v>14.1</v>
      </c>
      <c r="R639">
        <v>16</v>
      </c>
      <c r="S639">
        <v>12</v>
      </c>
      <c r="T639">
        <v>12</v>
      </c>
      <c r="U639">
        <v>6</v>
      </c>
      <c r="V639">
        <v>11</v>
      </c>
      <c r="W639">
        <v>2</v>
      </c>
      <c r="X639" s="2">
        <v>0.29599999999999999</v>
      </c>
    </row>
    <row r="640" spans="1:24" x14ac:dyDescent="0.25">
      <c r="A640" t="str">
        <f t="shared" si="29"/>
        <v/>
      </c>
      <c r="B640" t="str">
        <f t="shared" si="27"/>
        <v/>
      </c>
      <c r="C640" t="str">
        <f t="shared" si="28"/>
        <v/>
      </c>
      <c r="D640">
        <v>2026</v>
      </c>
      <c r="E640" t="s">
        <v>7819</v>
      </c>
      <c r="F640" t="s">
        <v>702</v>
      </c>
      <c r="G640" t="s">
        <v>37</v>
      </c>
      <c r="H640" t="s">
        <v>64</v>
      </c>
      <c r="I640">
        <v>0</v>
      </c>
      <c r="J640">
        <v>0</v>
      </c>
      <c r="K640" s="29">
        <v>9.64</v>
      </c>
      <c r="L640">
        <v>8</v>
      </c>
      <c r="M640">
        <v>0</v>
      </c>
      <c r="N640">
        <v>0</v>
      </c>
      <c r="O640">
        <v>0</v>
      </c>
      <c r="P640">
        <v>0</v>
      </c>
      <c r="Q640">
        <v>9.1</v>
      </c>
      <c r="R640">
        <v>11</v>
      </c>
      <c r="S640">
        <v>11</v>
      </c>
      <c r="T640">
        <v>10</v>
      </c>
      <c r="U640">
        <v>7</v>
      </c>
      <c r="V640">
        <v>8</v>
      </c>
      <c r="W640">
        <v>0</v>
      </c>
      <c r="X640" s="2">
        <v>0.27500000000000002</v>
      </c>
    </row>
    <row r="641" spans="1:24" x14ac:dyDescent="0.25">
      <c r="A641">
        <f t="shared" si="29"/>
        <v>1</v>
      </c>
      <c r="B641" t="str">
        <f t="shared" si="27"/>
        <v/>
      </c>
      <c r="C641" t="str">
        <f t="shared" si="28"/>
        <v/>
      </c>
      <c r="D641">
        <v>2026</v>
      </c>
      <c r="E641" t="s">
        <v>714</v>
      </c>
      <c r="F641" t="s">
        <v>702</v>
      </c>
      <c r="G641" t="s">
        <v>29</v>
      </c>
      <c r="H641" t="s">
        <v>64</v>
      </c>
      <c r="I641">
        <v>0</v>
      </c>
      <c r="J641">
        <v>0</v>
      </c>
      <c r="K641" s="29">
        <v>9.9</v>
      </c>
      <c r="L641">
        <v>9</v>
      </c>
      <c r="M641">
        <v>0</v>
      </c>
      <c r="N641">
        <v>0</v>
      </c>
      <c r="O641">
        <v>0</v>
      </c>
      <c r="P641">
        <v>1</v>
      </c>
      <c r="Q641">
        <v>10</v>
      </c>
      <c r="R641">
        <v>16</v>
      </c>
      <c r="S641">
        <v>11</v>
      </c>
      <c r="T641">
        <v>11</v>
      </c>
      <c r="U641">
        <v>7</v>
      </c>
      <c r="V641">
        <v>9</v>
      </c>
      <c r="W641">
        <v>1</v>
      </c>
      <c r="X641" s="2">
        <v>0.38100000000000001</v>
      </c>
    </row>
    <row r="642" spans="1:24" x14ac:dyDescent="0.25">
      <c r="A642">
        <f t="shared" si="29"/>
        <v>1</v>
      </c>
      <c r="B642" t="str">
        <f t="shared" ref="B642:B705" si="30">IF(COUNTIFS(Draft_Player,$E642),COUNTIFS(Draft_Player,$E642),"")</f>
        <v/>
      </c>
      <c r="C642">
        <f t="shared" ref="C642:C705" si="31">IF(COUNTIFS(Transfers_Player,$E642),COUNTIFS(Transfers_Player,$E642),"")</f>
        <v>1</v>
      </c>
      <c r="D642">
        <v>2026</v>
      </c>
      <c r="E642" t="s">
        <v>7143</v>
      </c>
      <c r="F642" t="s">
        <v>702</v>
      </c>
      <c r="G642" t="s">
        <v>29</v>
      </c>
      <c r="H642" t="s">
        <v>64</v>
      </c>
      <c r="I642">
        <v>0</v>
      </c>
      <c r="J642">
        <v>0</v>
      </c>
      <c r="K642" s="29">
        <v>20.25</v>
      </c>
      <c r="L642">
        <v>1</v>
      </c>
      <c r="M642">
        <v>0</v>
      </c>
      <c r="N642">
        <v>0</v>
      </c>
      <c r="O642">
        <v>0</v>
      </c>
      <c r="P642">
        <v>0</v>
      </c>
      <c r="Q642">
        <v>1.1000000000000001</v>
      </c>
      <c r="R642">
        <v>3</v>
      </c>
      <c r="S642">
        <v>3</v>
      </c>
      <c r="T642">
        <v>3</v>
      </c>
      <c r="U642">
        <v>2</v>
      </c>
      <c r="V642">
        <v>2</v>
      </c>
      <c r="W642">
        <v>0</v>
      </c>
      <c r="X642" s="2">
        <v>0.42899999999999999</v>
      </c>
    </row>
    <row r="643" spans="1:24" x14ac:dyDescent="0.25">
      <c r="A643" t="str">
        <f t="shared" ref="A643:A706" si="32">IF(OR(G643="SR", G643="GR"), 1, "")</f>
        <v/>
      </c>
      <c r="B643" t="str">
        <f t="shared" si="30"/>
        <v/>
      </c>
      <c r="C643" t="str">
        <f t="shared" si="31"/>
        <v/>
      </c>
      <c r="D643">
        <v>2026</v>
      </c>
      <c r="E643" t="s">
        <v>7820</v>
      </c>
      <c r="F643" t="s">
        <v>722</v>
      </c>
      <c r="G643" t="s">
        <v>37</v>
      </c>
      <c r="H643" t="s">
        <v>64</v>
      </c>
      <c r="I643">
        <v>4</v>
      </c>
      <c r="J643">
        <v>4</v>
      </c>
      <c r="K643" s="29">
        <v>2.84</v>
      </c>
      <c r="L643">
        <v>15</v>
      </c>
      <c r="M643">
        <v>15</v>
      </c>
      <c r="N643">
        <v>0</v>
      </c>
      <c r="O643">
        <v>0</v>
      </c>
      <c r="P643">
        <v>0</v>
      </c>
      <c r="Q643">
        <v>66.2</v>
      </c>
      <c r="R643">
        <v>50</v>
      </c>
      <c r="S643">
        <v>24</v>
      </c>
      <c r="T643">
        <v>21</v>
      </c>
      <c r="U643">
        <v>36</v>
      </c>
      <c r="V643">
        <v>41</v>
      </c>
      <c r="W643">
        <v>10</v>
      </c>
      <c r="X643" s="2">
        <v>0.214</v>
      </c>
    </row>
    <row r="644" spans="1:24" x14ac:dyDescent="0.25">
      <c r="A644" t="str">
        <f t="shared" si="32"/>
        <v/>
      </c>
      <c r="B644" t="str">
        <f t="shared" si="30"/>
        <v/>
      </c>
      <c r="C644" t="str">
        <f t="shared" si="31"/>
        <v/>
      </c>
      <c r="D644">
        <v>2026</v>
      </c>
      <c r="E644" t="s">
        <v>7821</v>
      </c>
      <c r="F644" t="s">
        <v>722</v>
      </c>
      <c r="G644" t="s">
        <v>24</v>
      </c>
      <c r="H644" t="s">
        <v>64</v>
      </c>
      <c r="I644">
        <v>4</v>
      </c>
      <c r="J644">
        <v>2</v>
      </c>
      <c r="K644" s="29">
        <v>4.0999999999999996</v>
      </c>
      <c r="L644">
        <v>17</v>
      </c>
      <c r="M644">
        <v>11</v>
      </c>
      <c r="N644">
        <v>1</v>
      </c>
      <c r="O644">
        <v>1</v>
      </c>
      <c r="P644">
        <v>2</v>
      </c>
      <c r="Q644">
        <v>83.1</v>
      </c>
      <c r="R644">
        <v>101</v>
      </c>
      <c r="S644">
        <v>41</v>
      </c>
      <c r="T644">
        <v>38</v>
      </c>
      <c r="U644">
        <v>16</v>
      </c>
      <c r="V644">
        <v>54</v>
      </c>
      <c r="W644">
        <v>9</v>
      </c>
      <c r="X644" s="2">
        <v>0.30099999999999999</v>
      </c>
    </row>
    <row r="645" spans="1:24" x14ac:dyDescent="0.25">
      <c r="A645" t="str">
        <f t="shared" si="32"/>
        <v/>
      </c>
      <c r="B645" t="str">
        <f t="shared" si="30"/>
        <v/>
      </c>
      <c r="C645" t="str">
        <f t="shared" si="31"/>
        <v/>
      </c>
      <c r="D645">
        <v>2026</v>
      </c>
      <c r="E645" t="s">
        <v>7822</v>
      </c>
      <c r="F645" t="s">
        <v>722</v>
      </c>
      <c r="G645" t="s">
        <v>47</v>
      </c>
      <c r="H645" t="s">
        <v>64</v>
      </c>
      <c r="I645">
        <v>5</v>
      </c>
      <c r="J645">
        <v>6</v>
      </c>
      <c r="K645" s="29">
        <v>4.12</v>
      </c>
      <c r="L645">
        <v>16</v>
      </c>
      <c r="M645">
        <v>14</v>
      </c>
      <c r="N645">
        <v>0</v>
      </c>
      <c r="O645">
        <v>0</v>
      </c>
      <c r="P645">
        <v>1</v>
      </c>
      <c r="Q645">
        <v>83</v>
      </c>
      <c r="R645">
        <v>91</v>
      </c>
      <c r="S645">
        <v>42</v>
      </c>
      <c r="T645">
        <v>38</v>
      </c>
      <c r="U645">
        <v>23</v>
      </c>
      <c r="V645">
        <v>64</v>
      </c>
      <c r="W645">
        <v>2</v>
      </c>
      <c r="X645" s="2">
        <v>0.27900000000000003</v>
      </c>
    </row>
    <row r="646" spans="1:24" x14ac:dyDescent="0.25">
      <c r="A646" t="str">
        <f t="shared" si="32"/>
        <v/>
      </c>
      <c r="B646" t="str">
        <f t="shared" si="30"/>
        <v/>
      </c>
      <c r="C646">
        <f t="shared" si="31"/>
        <v>1</v>
      </c>
      <c r="D646">
        <v>2026</v>
      </c>
      <c r="E646" t="s">
        <v>7024</v>
      </c>
      <c r="F646" t="s">
        <v>722</v>
      </c>
      <c r="G646" t="s">
        <v>24</v>
      </c>
      <c r="H646" t="s">
        <v>64</v>
      </c>
      <c r="I646">
        <v>0</v>
      </c>
      <c r="J646">
        <v>0</v>
      </c>
      <c r="K646" s="29">
        <v>0</v>
      </c>
      <c r="L646">
        <v>1</v>
      </c>
      <c r="M646">
        <v>0</v>
      </c>
      <c r="N646">
        <v>0</v>
      </c>
      <c r="O646">
        <v>0</v>
      </c>
      <c r="P646">
        <v>0</v>
      </c>
      <c r="Q646">
        <v>2</v>
      </c>
      <c r="R646">
        <v>1</v>
      </c>
      <c r="S646">
        <v>0</v>
      </c>
      <c r="T646">
        <v>0</v>
      </c>
      <c r="U646">
        <v>2</v>
      </c>
      <c r="V646">
        <v>3</v>
      </c>
      <c r="W646">
        <v>1</v>
      </c>
      <c r="X646" s="2">
        <v>0.14299999999999999</v>
      </c>
    </row>
    <row r="647" spans="1:24" x14ac:dyDescent="0.25">
      <c r="A647" t="str">
        <f t="shared" si="32"/>
        <v/>
      </c>
      <c r="B647" t="str">
        <f t="shared" si="30"/>
        <v/>
      </c>
      <c r="C647" t="str">
        <f t="shared" si="31"/>
        <v/>
      </c>
      <c r="D647">
        <v>2026</v>
      </c>
      <c r="E647" t="s">
        <v>7823</v>
      </c>
      <c r="F647" t="s">
        <v>722</v>
      </c>
      <c r="G647" t="s">
        <v>24</v>
      </c>
      <c r="H647" t="s">
        <v>64</v>
      </c>
      <c r="I647">
        <v>4</v>
      </c>
      <c r="J647">
        <v>2</v>
      </c>
      <c r="K647" s="29">
        <v>4.1500000000000004</v>
      </c>
      <c r="L647">
        <v>19</v>
      </c>
      <c r="M647">
        <v>4</v>
      </c>
      <c r="N647">
        <v>0</v>
      </c>
      <c r="O647">
        <v>0</v>
      </c>
      <c r="P647">
        <v>1</v>
      </c>
      <c r="Q647">
        <v>43.1</v>
      </c>
      <c r="R647">
        <v>34</v>
      </c>
      <c r="S647">
        <v>24</v>
      </c>
      <c r="T647">
        <v>20</v>
      </c>
      <c r="U647">
        <v>30</v>
      </c>
      <c r="V647">
        <v>51</v>
      </c>
      <c r="W647">
        <v>5</v>
      </c>
      <c r="X647" s="2">
        <v>0.219</v>
      </c>
    </row>
    <row r="648" spans="1:24" x14ac:dyDescent="0.25">
      <c r="A648" t="str">
        <f t="shared" si="32"/>
        <v/>
      </c>
      <c r="B648" t="str">
        <f t="shared" si="30"/>
        <v/>
      </c>
      <c r="C648" t="str">
        <f t="shared" si="31"/>
        <v/>
      </c>
      <c r="D648">
        <v>2026</v>
      </c>
      <c r="E648" t="s">
        <v>7824</v>
      </c>
      <c r="F648" t="s">
        <v>722</v>
      </c>
      <c r="G648" t="s">
        <v>24</v>
      </c>
      <c r="H648" t="s">
        <v>64</v>
      </c>
      <c r="I648">
        <v>0</v>
      </c>
      <c r="J648">
        <v>0</v>
      </c>
      <c r="K648" s="29">
        <v>4.26</v>
      </c>
      <c r="L648">
        <v>6</v>
      </c>
      <c r="M648">
        <v>0</v>
      </c>
      <c r="N648">
        <v>0</v>
      </c>
      <c r="O648">
        <v>0</v>
      </c>
      <c r="P648">
        <v>0</v>
      </c>
      <c r="Q648">
        <v>6.1</v>
      </c>
      <c r="R648">
        <v>3</v>
      </c>
      <c r="S648">
        <v>3</v>
      </c>
      <c r="T648">
        <v>3</v>
      </c>
      <c r="U648">
        <v>5</v>
      </c>
      <c r="V648">
        <v>5</v>
      </c>
      <c r="W648">
        <v>2</v>
      </c>
      <c r="X648" s="2">
        <v>0.13600000000000001</v>
      </c>
    </row>
    <row r="649" spans="1:24" x14ac:dyDescent="0.25">
      <c r="A649" t="str">
        <f t="shared" si="32"/>
        <v/>
      </c>
      <c r="B649" t="str">
        <f t="shared" si="30"/>
        <v/>
      </c>
      <c r="C649" t="str">
        <f t="shared" si="31"/>
        <v/>
      </c>
      <c r="D649">
        <v>2026</v>
      </c>
      <c r="E649" t="s">
        <v>7825</v>
      </c>
      <c r="F649" t="s">
        <v>722</v>
      </c>
      <c r="G649" t="s">
        <v>24</v>
      </c>
      <c r="H649" t="s">
        <v>64</v>
      </c>
      <c r="I649">
        <v>0</v>
      </c>
      <c r="J649">
        <v>0</v>
      </c>
      <c r="K649" s="29">
        <v>4.58</v>
      </c>
      <c r="L649">
        <v>9</v>
      </c>
      <c r="M649">
        <v>6</v>
      </c>
      <c r="N649">
        <v>0</v>
      </c>
      <c r="O649">
        <v>0</v>
      </c>
      <c r="P649">
        <v>0</v>
      </c>
      <c r="Q649">
        <v>17.2</v>
      </c>
      <c r="R649">
        <v>11</v>
      </c>
      <c r="S649">
        <v>12</v>
      </c>
      <c r="T649">
        <v>9</v>
      </c>
      <c r="U649">
        <v>19</v>
      </c>
      <c r="V649">
        <v>14</v>
      </c>
      <c r="W649">
        <v>1</v>
      </c>
      <c r="X649" s="2">
        <v>0.18</v>
      </c>
    </row>
    <row r="650" spans="1:24" x14ac:dyDescent="0.25">
      <c r="A650" t="str">
        <f t="shared" si="32"/>
        <v/>
      </c>
      <c r="B650" t="str">
        <f t="shared" si="30"/>
        <v/>
      </c>
      <c r="C650" t="str">
        <f t="shared" si="31"/>
        <v/>
      </c>
      <c r="D650">
        <v>2026</v>
      </c>
      <c r="E650" t="s">
        <v>7826</v>
      </c>
      <c r="F650" t="s">
        <v>722</v>
      </c>
      <c r="G650" t="s">
        <v>37</v>
      </c>
      <c r="H650" t="s">
        <v>64</v>
      </c>
      <c r="I650">
        <v>1</v>
      </c>
      <c r="J650">
        <v>0</v>
      </c>
      <c r="K650" s="29">
        <v>4.5999999999999996</v>
      </c>
      <c r="L650">
        <v>12</v>
      </c>
      <c r="M650">
        <v>0</v>
      </c>
      <c r="N650">
        <v>0</v>
      </c>
      <c r="O650">
        <v>0</v>
      </c>
      <c r="P650">
        <v>0</v>
      </c>
      <c r="Q650">
        <v>15.2</v>
      </c>
      <c r="R650">
        <v>10</v>
      </c>
      <c r="S650">
        <v>8</v>
      </c>
      <c r="T650">
        <v>8</v>
      </c>
      <c r="U650">
        <v>9</v>
      </c>
      <c r="V650">
        <v>14</v>
      </c>
      <c r="W650">
        <v>3</v>
      </c>
      <c r="X650" s="2">
        <v>0.192</v>
      </c>
    </row>
    <row r="651" spans="1:24" x14ac:dyDescent="0.25">
      <c r="A651" t="str">
        <f t="shared" si="32"/>
        <v/>
      </c>
      <c r="B651" t="str">
        <f t="shared" si="30"/>
        <v/>
      </c>
      <c r="C651" t="str">
        <f t="shared" si="31"/>
        <v/>
      </c>
      <c r="D651">
        <v>2026</v>
      </c>
      <c r="E651" t="s">
        <v>7827</v>
      </c>
      <c r="F651" t="s">
        <v>722</v>
      </c>
      <c r="G651" t="s">
        <v>47</v>
      </c>
      <c r="H651" t="s">
        <v>64</v>
      </c>
      <c r="I651">
        <v>3</v>
      </c>
      <c r="J651">
        <v>4</v>
      </c>
      <c r="K651" s="29">
        <v>5.13</v>
      </c>
      <c r="L651">
        <v>20</v>
      </c>
      <c r="M651">
        <v>0</v>
      </c>
      <c r="N651">
        <v>0</v>
      </c>
      <c r="O651">
        <v>0</v>
      </c>
      <c r="P651">
        <v>6</v>
      </c>
      <c r="Q651">
        <v>47.1</v>
      </c>
      <c r="R651">
        <v>39</v>
      </c>
      <c r="S651">
        <v>32</v>
      </c>
      <c r="T651">
        <v>27</v>
      </c>
      <c r="U651">
        <v>25</v>
      </c>
      <c r="V651">
        <v>39</v>
      </c>
      <c r="W651">
        <v>5</v>
      </c>
      <c r="X651" s="2">
        <v>0.23200000000000001</v>
      </c>
    </row>
    <row r="652" spans="1:24" x14ac:dyDescent="0.25">
      <c r="A652" t="str">
        <f t="shared" si="32"/>
        <v/>
      </c>
      <c r="B652" t="str">
        <f t="shared" si="30"/>
        <v/>
      </c>
      <c r="C652">
        <f t="shared" si="31"/>
        <v>1</v>
      </c>
      <c r="D652">
        <v>2026</v>
      </c>
      <c r="E652" t="s">
        <v>3512</v>
      </c>
      <c r="F652" t="s">
        <v>722</v>
      </c>
      <c r="G652" t="s">
        <v>37</v>
      </c>
      <c r="H652" t="s">
        <v>64</v>
      </c>
      <c r="I652">
        <v>4</v>
      </c>
      <c r="J652">
        <v>1</v>
      </c>
      <c r="K652" s="29">
        <v>5.3</v>
      </c>
      <c r="L652">
        <v>15</v>
      </c>
      <c r="M652">
        <v>2</v>
      </c>
      <c r="N652">
        <v>0</v>
      </c>
      <c r="O652">
        <v>0</v>
      </c>
      <c r="P652">
        <v>0</v>
      </c>
      <c r="Q652">
        <v>35.200000000000003</v>
      </c>
      <c r="R652">
        <v>33</v>
      </c>
      <c r="S652">
        <v>22</v>
      </c>
      <c r="T652">
        <v>21</v>
      </c>
      <c r="U652">
        <v>15</v>
      </c>
      <c r="V652">
        <v>27</v>
      </c>
      <c r="W652">
        <v>4</v>
      </c>
      <c r="X652" s="2">
        <v>0.24399999999999999</v>
      </c>
    </row>
    <row r="653" spans="1:24" x14ac:dyDescent="0.25">
      <c r="A653">
        <f t="shared" si="32"/>
        <v>1</v>
      </c>
      <c r="B653" t="str">
        <f t="shared" si="30"/>
        <v/>
      </c>
      <c r="C653" t="str">
        <f t="shared" si="31"/>
        <v/>
      </c>
      <c r="D653">
        <v>2026</v>
      </c>
      <c r="E653" t="s">
        <v>7828</v>
      </c>
      <c r="F653" t="s">
        <v>722</v>
      </c>
      <c r="G653" t="s">
        <v>29</v>
      </c>
      <c r="H653" t="s">
        <v>64</v>
      </c>
      <c r="I653">
        <v>1</v>
      </c>
      <c r="J653">
        <v>0</v>
      </c>
      <c r="K653" s="29">
        <v>5.71</v>
      </c>
      <c r="L653">
        <v>11</v>
      </c>
      <c r="M653">
        <v>0</v>
      </c>
      <c r="N653">
        <v>0</v>
      </c>
      <c r="O653">
        <v>0</v>
      </c>
      <c r="P653">
        <v>0</v>
      </c>
      <c r="Q653">
        <v>17.100000000000001</v>
      </c>
      <c r="R653">
        <v>15</v>
      </c>
      <c r="S653">
        <v>11</v>
      </c>
      <c r="T653">
        <v>11</v>
      </c>
      <c r="U653">
        <v>11</v>
      </c>
      <c r="V653">
        <v>16</v>
      </c>
      <c r="W653">
        <v>5</v>
      </c>
      <c r="X653" s="2">
        <v>0.246</v>
      </c>
    </row>
    <row r="654" spans="1:24" x14ac:dyDescent="0.25">
      <c r="A654" t="str">
        <f t="shared" si="32"/>
        <v/>
      </c>
      <c r="B654" t="str">
        <f t="shared" si="30"/>
        <v/>
      </c>
      <c r="C654" t="str">
        <f t="shared" si="31"/>
        <v/>
      </c>
      <c r="D654">
        <v>2026</v>
      </c>
      <c r="E654" t="s">
        <v>7829</v>
      </c>
      <c r="F654" t="s">
        <v>722</v>
      </c>
      <c r="G654" t="s">
        <v>24</v>
      </c>
      <c r="H654" t="s">
        <v>64</v>
      </c>
      <c r="I654">
        <v>0</v>
      </c>
      <c r="J654">
        <v>0</v>
      </c>
      <c r="K654" s="29">
        <v>6</v>
      </c>
      <c r="L654">
        <v>5</v>
      </c>
      <c r="M654">
        <v>0</v>
      </c>
      <c r="N654">
        <v>0</v>
      </c>
      <c r="O654">
        <v>0</v>
      </c>
      <c r="P654">
        <v>0</v>
      </c>
      <c r="Q654">
        <v>3</v>
      </c>
      <c r="R654">
        <v>3</v>
      </c>
      <c r="S654">
        <v>3</v>
      </c>
      <c r="T654">
        <v>2</v>
      </c>
      <c r="U654">
        <v>3</v>
      </c>
      <c r="V654">
        <v>6</v>
      </c>
      <c r="W654">
        <v>3</v>
      </c>
      <c r="X654" s="2">
        <v>0.25</v>
      </c>
    </row>
    <row r="655" spans="1:24" x14ac:dyDescent="0.25">
      <c r="A655" t="str">
        <f t="shared" si="32"/>
        <v/>
      </c>
      <c r="B655" t="str">
        <f t="shared" si="30"/>
        <v/>
      </c>
      <c r="C655" t="str">
        <f t="shared" si="31"/>
        <v/>
      </c>
      <c r="D655">
        <v>2026</v>
      </c>
      <c r="E655" t="s">
        <v>7830</v>
      </c>
      <c r="F655" t="s">
        <v>722</v>
      </c>
      <c r="G655" t="s">
        <v>24</v>
      </c>
      <c r="H655" t="s">
        <v>64</v>
      </c>
      <c r="I655">
        <v>5</v>
      </c>
      <c r="J655">
        <v>1</v>
      </c>
      <c r="K655" s="29">
        <v>6.06</v>
      </c>
      <c r="L655">
        <v>24</v>
      </c>
      <c r="M655">
        <v>0</v>
      </c>
      <c r="N655">
        <v>0</v>
      </c>
      <c r="O655">
        <v>0</v>
      </c>
      <c r="P655">
        <v>2</v>
      </c>
      <c r="Q655">
        <v>32.200000000000003</v>
      </c>
      <c r="R655">
        <v>27</v>
      </c>
      <c r="S655">
        <v>25</v>
      </c>
      <c r="T655">
        <v>22</v>
      </c>
      <c r="U655">
        <v>15</v>
      </c>
      <c r="V655">
        <v>28</v>
      </c>
      <c r="W655">
        <v>10</v>
      </c>
      <c r="X655" s="2">
        <v>0.22700000000000001</v>
      </c>
    </row>
    <row r="656" spans="1:24" x14ac:dyDescent="0.25">
      <c r="A656" t="str">
        <f t="shared" si="32"/>
        <v/>
      </c>
      <c r="B656" t="str">
        <f t="shared" si="30"/>
        <v/>
      </c>
      <c r="C656" t="str">
        <f t="shared" si="31"/>
        <v/>
      </c>
      <c r="D656">
        <v>2026</v>
      </c>
      <c r="E656" t="s">
        <v>740</v>
      </c>
      <c r="F656" t="s">
        <v>722</v>
      </c>
      <c r="G656" t="s">
        <v>24</v>
      </c>
      <c r="H656" t="s">
        <v>64</v>
      </c>
      <c r="I656">
        <v>2</v>
      </c>
      <c r="J656">
        <v>2</v>
      </c>
      <c r="K656" s="29">
        <v>7.36</v>
      </c>
      <c r="L656">
        <v>10</v>
      </c>
      <c r="M656">
        <v>6</v>
      </c>
      <c r="N656">
        <v>0</v>
      </c>
      <c r="O656">
        <v>0</v>
      </c>
      <c r="P656">
        <v>1</v>
      </c>
      <c r="Q656">
        <v>25.2</v>
      </c>
      <c r="R656">
        <v>36</v>
      </c>
      <c r="S656">
        <v>25</v>
      </c>
      <c r="T656">
        <v>21</v>
      </c>
      <c r="U656">
        <v>13</v>
      </c>
      <c r="V656">
        <v>11</v>
      </c>
      <c r="W656">
        <v>5</v>
      </c>
      <c r="X656" s="2">
        <v>0.32700000000000001</v>
      </c>
    </row>
    <row r="657" spans="1:24" x14ac:dyDescent="0.25">
      <c r="A657">
        <f t="shared" si="32"/>
        <v>1</v>
      </c>
      <c r="B657" t="str">
        <f t="shared" si="30"/>
        <v/>
      </c>
      <c r="C657" t="str">
        <f t="shared" si="31"/>
        <v/>
      </c>
      <c r="D657">
        <v>2026</v>
      </c>
      <c r="E657" t="s">
        <v>7831</v>
      </c>
      <c r="F657" t="s">
        <v>722</v>
      </c>
      <c r="G657" t="s">
        <v>29</v>
      </c>
      <c r="H657" t="s">
        <v>64</v>
      </c>
      <c r="I657">
        <v>1</v>
      </c>
      <c r="J657">
        <v>0</v>
      </c>
      <c r="K657" s="29">
        <v>8.31</v>
      </c>
      <c r="L657">
        <v>5</v>
      </c>
      <c r="M657">
        <v>0</v>
      </c>
      <c r="N657">
        <v>0</v>
      </c>
      <c r="O657">
        <v>0</v>
      </c>
      <c r="P657">
        <v>0</v>
      </c>
      <c r="Q657">
        <v>4.0999999999999996</v>
      </c>
      <c r="R657">
        <v>3</v>
      </c>
      <c r="S657">
        <v>4</v>
      </c>
      <c r="T657">
        <v>4</v>
      </c>
      <c r="U657">
        <v>6</v>
      </c>
      <c r="V657">
        <v>3</v>
      </c>
      <c r="W657">
        <v>1</v>
      </c>
      <c r="X657" s="2">
        <v>0.188</v>
      </c>
    </row>
    <row r="658" spans="1:24" x14ac:dyDescent="0.25">
      <c r="A658" t="str">
        <f t="shared" si="32"/>
        <v/>
      </c>
      <c r="B658" t="str">
        <f t="shared" si="30"/>
        <v/>
      </c>
      <c r="C658" t="str">
        <f t="shared" si="31"/>
        <v/>
      </c>
      <c r="D658">
        <v>2026</v>
      </c>
      <c r="E658" t="s">
        <v>7832</v>
      </c>
      <c r="F658" t="s">
        <v>722</v>
      </c>
      <c r="G658" t="s">
        <v>37</v>
      </c>
      <c r="H658" t="s">
        <v>64</v>
      </c>
      <c r="I658">
        <v>0</v>
      </c>
      <c r="J658">
        <v>2</v>
      </c>
      <c r="K658" s="29">
        <v>8.5299999999999994</v>
      </c>
      <c r="L658">
        <v>10</v>
      </c>
      <c r="M658">
        <v>1</v>
      </c>
      <c r="N658">
        <v>0</v>
      </c>
      <c r="O658">
        <v>0</v>
      </c>
      <c r="P658">
        <v>1</v>
      </c>
      <c r="Q658">
        <v>19</v>
      </c>
      <c r="R658">
        <v>26</v>
      </c>
      <c r="S658">
        <v>19</v>
      </c>
      <c r="T658">
        <v>18</v>
      </c>
      <c r="U658">
        <v>17</v>
      </c>
      <c r="V658">
        <v>17</v>
      </c>
      <c r="W658">
        <v>3</v>
      </c>
      <c r="X658" s="2">
        <v>0.33800000000000002</v>
      </c>
    </row>
    <row r="659" spans="1:24" x14ac:dyDescent="0.25">
      <c r="A659" t="str">
        <f t="shared" si="32"/>
        <v/>
      </c>
      <c r="B659" t="str">
        <f t="shared" si="30"/>
        <v/>
      </c>
      <c r="C659" t="str">
        <f t="shared" si="31"/>
        <v/>
      </c>
      <c r="D659">
        <v>2026</v>
      </c>
      <c r="E659" t="s">
        <v>7833</v>
      </c>
      <c r="F659" t="s">
        <v>722</v>
      </c>
      <c r="G659" t="s">
        <v>37</v>
      </c>
      <c r="H659" t="s">
        <v>64</v>
      </c>
      <c r="I659">
        <v>1</v>
      </c>
      <c r="J659">
        <v>0</v>
      </c>
      <c r="K659" s="29">
        <v>9.82</v>
      </c>
      <c r="L659">
        <v>8</v>
      </c>
      <c r="M659">
        <v>0</v>
      </c>
      <c r="N659">
        <v>0</v>
      </c>
      <c r="O659">
        <v>0</v>
      </c>
      <c r="P659">
        <v>0</v>
      </c>
      <c r="Q659">
        <v>7.1</v>
      </c>
      <c r="R659">
        <v>14</v>
      </c>
      <c r="S659">
        <v>9</v>
      </c>
      <c r="T659">
        <v>8</v>
      </c>
      <c r="U659">
        <v>3</v>
      </c>
      <c r="V659">
        <v>8</v>
      </c>
      <c r="W659">
        <v>1</v>
      </c>
      <c r="X659" s="2">
        <v>0.41199999999999998</v>
      </c>
    </row>
    <row r="660" spans="1:24" x14ac:dyDescent="0.25">
      <c r="A660" t="str">
        <f t="shared" si="32"/>
        <v/>
      </c>
      <c r="B660" t="str">
        <f t="shared" si="30"/>
        <v/>
      </c>
      <c r="C660" t="str">
        <f t="shared" si="31"/>
        <v/>
      </c>
      <c r="D660">
        <v>2026</v>
      </c>
      <c r="E660" t="s">
        <v>7834</v>
      </c>
      <c r="F660" t="s">
        <v>742</v>
      </c>
      <c r="G660" t="s">
        <v>24</v>
      </c>
      <c r="H660" t="s">
        <v>64</v>
      </c>
      <c r="I660">
        <v>4</v>
      </c>
      <c r="J660">
        <v>3</v>
      </c>
      <c r="K660" s="29">
        <v>4.3499999999999996</v>
      </c>
      <c r="L660">
        <v>24</v>
      </c>
      <c r="M660">
        <v>3</v>
      </c>
      <c r="N660">
        <v>0</v>
      </c>
      <c r="O660">
        <v>0</v>
      </c>
      <c r="P660">
        <v>2</v>
      </c>
      <c r="Q660">
        <v>60</v>
      </c>
      <c r="R660">
        <v>58</v>
      </c>
      <c r="S660">
        <v>33</v>
      </c>
      <c r="T660">
        <v>29</v>
      </c>
      <c r="U660">
        <v>29</v>
      </c>
      <c r="V660">
        <v>39</v>
      </c>
      <c r="W660">
        <v>2</v>
      </c>
      <c r="X660" s="2">
        <v>0.246</v>
      </c>
    </row>
    <row r="661" spans="1:24" x14ac:dyDescent="0.25">
      <c r="A661" t="str">
        <f t="shared" si="32"/>
        <v/>
      </c>
      <c r="B661" t="str">
        <f t="shared" si="30"/>
        <v/>
      </c>
      <c r="C661" t="str">
        <f t="shared" si="31"/>
        <v/>
      </c>
      <c r="D661">
        <v>2026</v>
      </c>
      <c r="E661" t="s">
        <v>753</v>
      </c>
      <c r="F661" t="s">
        <v>742</v>
      </c>
      <c r="G661" t="s">
        <v>37</v>
      </c>
      <c r="H661" t="s">
        <v>64</v>
      </c>
      <c r="I661">
        <v>6</v>
      </c>
      <c r="J661">
        <v>4</v>
      </c>
      <c r="K661" s="29">
        <v>4.66</v>
      </c>
      <c r="L661">
        <v>14</v>
      </c>
      <c r="M661">
        <v>14</v>
      </c>
      <c r="N661">
        <v>1</v>
      </c>
      <c r="O661">
        <v>0</v>
      </c>
      <c r="P661">
        <v>0</v>
      </c>
      <c r="Q661">
        <v>75.099999999999994</v>
      </c>
      <c r="R661">
        <v>61</v>
      </c>
      <c r="S661">
        <v>45</v>
      </c>
      <c r="T661">
        <v>39</v>
      </c>
      <c r="U661">
        <v>26</v>
      </c>
      <c r="V661">
        <v>68</v>
      </c>
      <c r="W661">
        <v>4</v>
      </c>
      <c r="X661" s="2">
        <v>0.219</v>
      </c>
    </row>
    <row r="662" spans="1:24" x14ac:dyDescent="0.25">
      <c r="A662">
        <f t="shared" si="32"/>
        <v>1</v>
      </c>
      <c r="B662" t="str">
        <f t="shared" si="30"/>
        <v/>
      </c>
      <c r="C662" t="str">
        <f t="shared" si="31"/>
        <v/>
      </c>
      <c r="D662">
        <v>2026</v>
      </c>
      <c r="E662" t="s">
        <v>7835</v>
      </c>
      <c r="F662" t="s">
        <v>742</v>
      </c>
      <c r="G662" t="s">
        <v>29</v>
      </c>
      <c r="H662" t="s">
        <v>64</v>
      </c>
      <c r="I662">
        <v>2</v>
      </c>
      <c r="J662">
        <v>4</v>
      </c>
      <c r="K662" s="29">
        <v>6.37</v>
      </c>
      <c r="L662">
        <v>24</v>
      </c>
      <c r="M662">
        <v>9</v>
      </c>
      <c r="N662">
        <v>0</v>
      </c>
      <c r="O662">
        <v>0</v>
      </c>
      <c r="P662">
        <v>4</v>
      </c>
      <c r="Q662">
        <v>70.2</v>
      </c>
      <c r="R662">
        <v>91</v>
      </c>
      <c r="S662">
        <v>55</v>
      </c>
      <c r="T662">
        <v>50</v>
      </c>
      <c r="U662">
        <v>16</v>
      </c>
      <c r="V662">
        <v>50</v>
      </c>
      <c r="W662">
        <v>3</v>
      </c>
      <c r="X662" s="2">
        <v>0.30499999999999999</v>
      </c>
    </row>
    <row r="663" spans="1:24" x14ac:dyDescent="0.25">
      <c r="A663" t="str">
        <f t="shared" si="32"/>
        <v/>
      </c>
      <c r="B663" t="str">
        <f t="shared" si="30"/>
        <v/>
      </c>
      <c r="C663" t="str">
        <f t="shared" si="31"/>
        <v/>
      </c>
      <c r="D663">
        <v>2026</v>
      </c>
      <c r="E663" t="s">
        <v>7836</v>
      </c>
      <c r="F663" t="s">
        <v>742</v>
      </c>
      <c r="G663" t="s">
        <v>47</v>
      </c>
      <c r="H663" t="s">
        <v>64</v>
      </c>
      <c r="I663">
        <v>5</v>
      </c>
      <c r="J663">
        <v>3</v>
      </c>
      <c r="K663" s="29">
        <v>7.05</v>
      </c>
      <c r="L663">
        <v>20</v>
      </c>
      <c r="M663">
        <v>11</v>
      </c>
      <c r="N663">
        <v>0</v>
      </c>
      <c r="O663">
        <v>0</v>
      </c>
      <c r="P663">
        <v>0</v>
      </c>
      <c r="Q663">
        <v>60</v>
      </c>
      <c r="R663">
        <v>74</v>
      </c>
      <c r="S663">
        <v>55</v>
      </c>
      <c r="T663">
        <v>47</v>
      </c>
      <c r="U663">
        <v>39</v>
      </c>
      <c r="V663">
        <v>37</v>
      </c>
      <c r="W663">
        <v>10</v>
      </c>
      <c r="X663" s="2">
        <v>0.312</v>
      </c>
    </row>
    <row r="664" spans="1:24" x14ac:dyDescent="0.25">
      <c r="A664" t="str">
        <f t="shared" si="32"/>
        <v/>
      </c>
      <c r="B664" t="str">
        <f t="shared" si="30"/>
        <v/>
      </c>
      <c r="C664">
        <f t="shared" si="31"/>
        <v>1</v>
      </c>
      <c r="D664">
        <v>2026</v>
      </c>
      <c r="E664" t="s">
        <v>7153</v>
      </c>
      <c r="F664" t="s">
        <v>742</v>
      </c>
      <c r="G664" t="s">
        <v>37</v>
      </c>
      <c r="H664" t="s">
        <v>64</v>
      </c>
      <c r="I664">
        <v>0</v>
      </c>
      <c r="J664">
        <v>0</v>
      </c>
      <c r="K664" s="29">
        <v>0</v>
      </c>
      <c r="L664">
        <v>1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1</v>
      </c>
      <c r="S664">
        <v>0</v>
      </c>
      <c r="T664">
        <v>0</v>
      </c>
      <c r="U664">
        <v>1</v>
      </c>
      <c r="V664">
        <v>0</v>
      </c>
      <c r="W664">
        <v>0</v>
      </c>
      <c r="X664" s="2">
        <v>1</v>
      </c>
    </row>
    <row r="665" spans="1:24" x14ac:dyDescent="0.25">
      <c r="A665" t="str">
        <f t="shared" si="32"/>
        <v/>
      </c>
      <c r="B665" t="str">
        <f t="shared" si="30"/>
        <v/>
      </c>
      <c r="C665" t="str">
        <f t="shared" si="31"/>
        <v/>
      </c>
      <c r="D665">
        <v>2026</v>
      </c>
      <c r="E665" t="s">
        <v>748</v>
      </c>
      <c r="F665" t="s">
        <v>742</v>
      </c>
      <c r="G665" t="s">
        <v>37</v>
      </c>
      <c r="H665" t="s">
        <v>64</v>
      </c>
      <c r="I665">
        <v>0</v>
      </c>
      <c r="J665">
        <v>0</v>
      </c>
      <c r="K665" s="29">
        <v>0</v>
      </c>
      <c r="L665">
        <v>4</v>
      </c>
      <c r="M665">
        <v>0</v>
      </c>
      <c r="N665">
        <v>0</v>
      </c>
      <c r="O665">
        <v>0</v>
      </c>
      <c r="P665">
        <v>0</v>
      </c>
      <c r="Q665">
        <v>3.2</v>
      </c>
      <c r="R665">
        <v>1</v>
      </c>
      <c r="S665">
        <v>0</v>
      </c>
      <c r="T665">
        <v>0</v>
      </c>
      <c r="U665">
        <v>1</v>
      </c>
      <c r="V665">
        <v>3</v>
      </c>
      <c r="W665">
        <v>2</v>
      </c>
      <c r="X665" s="2">
        <v>8.3000000000000004E-2</v>
      </c>
    </row>
    <row r="666" spans="1:24" x14ac:dyDescent="0.25">
      <c r="A666" t="str">
        <f t="shared" si="32"/>
        <v/>
      </c>
      <c r="B666" t="str">
        <f t="shared" si="30"/>
        <v/>
      </c>
      <c r="C666" t="str">
        <f t="shared" si="31"/>
        <v/>
      </c>
      <c r="D666">
        <v>2026</v>
      </c>
      <c r="E666" t="s">
        <v>7837</v>
      </c>
      <c r="F666" t="s">
        <v>742</v>
      </c>
      <c r="G666" t="s">
        <v>37</v>
      </c>
      <c r="H666" t="s">
        <v>64</v>
      </c>
      <c r="I666">
        <v>1</v>
      </c>
      <c r="J666">
        <v>1</v>
      </c>
      <c r="K666" s="29">
        <v>4.29</v>
      </c>
      <c r="L666">
        <v>15</v>
      </c>
      <c r="M666">
        <v>1</v>
      </c>
      <c r="N666">
        <v>0</v>
      </c>
      <c r="O666">
        <v>0</v>
      </c>
      <c r="P666">
        <v>0</v>
      </c>
      <c r="Q666">
        <v>21</v>
      </c>
      <c r="R666">
        <v>20</v>
      </c>
      <c r="S666">
        <v>11</v>
      </c>
      <c r="T666">
        <v>10</v>
      </c>
      <c r="U666">
        <v>11</v>
      </c>
      <c r="V666">
        <v>20</v>
      </c>
      <c r="W666">
        <v>2</v>
      </c>
      <c r="X666" s="2">
        <v>0.25</v>
      </c>
    </row>
    <row r="667" spans="1:24" x14ac:dyDescent="0.25">
      <c r="A667" t="str">
        <f t="shared" si="32"/>
        <v/>
      </c>
      <c r="B667" t="str">
        <f t="shared" si="30"/>
        <v/>
      </c>
      <c r="C667" t="str">
        <f t="shared" si="31"/>
        <v/>
      </c>
      <c r="D667">
        <v>2026</v>
      </c>
      <c r="E667" t="s">
        <v>7838</v>
      </c>
      <c r="F667" t="s">
        <v>742</v>
      </c>
      <c r="G667" t="s">
        <v>47</v>
      </c>
      <c r="H667" t="s">
        <v>64</v>
      </c>
      <c r="I667">
        <v>5</v>
      </c>
      <c r="J667">
        <v>1</v>
      </c>
      <c r="K667" s="29">
        <v>6.09</v>
      </c>
      <c r="L667">
        <v>25</v>
      </c>
      <c r="M667">
        <v>0</v>
      </c>
      <c r="N667">
        <v>0</v>
      </c>
      <c r="O667">
        <v>0</v>
      </c>
      <c r="P667">
        <v>2</v>
      </c>
      <c r="Q667">
        <v>44.1</v>
      </c>
      <c r="R667">
        <v>52</v>
      </c>
      <c r="S667">
        <v>30</v>
      </c>
      <c r="T667">
        <v>30</v>
      </c>
      <c r="U667">
        <v>22</v>
      </c>
      <c r="V667">
        <v>30</v>
      </c>
      <c r="W667">
        <v>1</v>
      </c>
      <c r="X667" s="2">
        <v>0.30099999999999999</v>
      </c>
    </row>
    <row r="668" spans="1:24" x14ac:dyDescent="0.25">
      <c r="A668" t="str">
        <f t="shared" si="32"/>
        <v/>
      </c>
      <c r="B668" t="str">
        <f t="shared" si="30"/>
        <v/>
      </c>
      <c r="C668" t="str">
        <f t="shared" si="31"/>
        <v/>
      </c>
      <c r="D668">
        <v>2026</v>
      </c>
      <c r="E668" t="s">
        <v>7839</v>
      </c>
      <c r="F668" t="s">
        <v>742</v>
      </c>
      <c r="G668" t="s">
        <v>24</v>
      </c>
      <c r="H668" t="s">
        <v>64</v>
      </c>
      <c r="I668">
        <v>2</v>
      </c>
      <c r="J668">
        <v>4</v>
      </c>
      <c r="K668" s="29">
        <v>8.51</v>
      </c>
      <c r="L668">
        <v>19</v>
      </c>
      <c r="M668">
        <v>8</v>
      </c>
      <c r="N668">
        <v>0</v>
      </c>
      <c r="O668">
        <v>0</v>
      </c>
      <c r="P668">
        <v>0</v>
      </c>
      <c r="Q668">
        <v>37</v>
      </c>
      <c r="R668">
        <v>54</v>
      </c>
      <c r="S668">
        <v>39</v>
      </c>
      <c r="T668">
        <v>35</v>
      </c>
      <c r="U668">
        <v>12</v>
      </c>
      <c r="V668">
        <v>29</v>
      </c>
      <c r="W668">
        <v>7</v>
      </c>
      <c r="X668" s="2">
        <v>0.34</v>
      </c>
    </row>
    <row r="669" spans="1:24" x14ac:dyDescent="0.25">
      <c r="A669" t="str">
        <f t="shared" si="32"/>
        <v/>
      </c>
      <c r="B669" t="str">
        <f t="shared" si="30"/>
        <v/>
      </c>
      <c r="C669" t="str">
        <f t="shared" si="31"/>
        <v/>
      </c>
      <c r="D669">
        <v>2026</v>
      </c>
      <c r="E669" t="s">
        <v>7840</v>
      </c>
      <c r="F669" t="s">
        <v>742</v>
      </c>
      <c r="G669" t="s">
        <v>24</v>
      </c>
      <c r="H669" t="s">
        <v>64</v>
      </c>
      <c r="I669">
        <v>2</v>
      </c>
      <c r="J669">
        <v>1</v>
      </c>
      <c r="K669" s="29">
        <v>8.65</v>
      </c>
      <c r="L669">
        <v>26</v>
      </c>
      <c r="M669">
        <v>3</v>
      </c>
      <c r="N669">
        <v>0</v>
      </c>
      <c r="O669">
        <v>0</v>
      </c>
      <c r="P669">
        <v>1</v>
      </c>
      <c r="Q669">
        <v>34.1</v>
      </c>
      <c r="R669">
        <v>50</v>
      </c>
      <c r="S669">
        <v>40</v>
      </c>
      <c r="T669">
        <v>33</v>
      </c>
      <c r="U669">
        <v>19</v>
      </c>
      <c r="V669">
        <v>22</v>
      </c>
      <c r="W669">
        <v>3</v>
      </c>
      <c r="X669" s="2">
        <v>0.34699999999999998</v>
      </c>
    </row>
    <row r="670" spans="1:24" x14ac:dyDescent="0.25">
      <c r="A670" t="str">
        <f t="shared" si="32"/>
        <v/>
      </c>
      <c r="B670" t="str">
        <f t="shared" si="30"/>
        <v/>
      </c>
      <c r="C670" t="str">
        <f t="shared" si="31"/>
        <v/>
      </c>
      <c r="D670">
        <v>2026</v>
      </c>
      <c r="E670" t="s">
        <v>7841</v>
      </c>
      <c r="F670" t="s">
        <v>742</v>
      </c>
      <c r="G670" t="s">
        <v>47</v>
      </c>
      <c r="H670" t="s">
        <v>64</v>
      </c>
      <c r="I670">
        <v>1</v>
      </c>
      <c r="J670">
        <v>2</v>
      </c>
      <c r="K670" s="29">
        <v>10.98</v>
      </c>
      <c r="L670">
        <v>21</v>
      </c>
      <c r="M670">
        <v>3</v>
      </c>
      <c r="N670">
        <v>0</v>
      </c>
      <c r="O670">
        <v>0</v>
      </c>
      <c r="P670">
        <v>0</v>
      </c>
      <c r="Q670">
        <v>30.1</v>
      </c>
      <c r="R670">
        <v>44</v>
      </c>
      <c r="S670">
        <v>44</v>
      </c>
      <c r="T670">
        <v>37</v>
      </c>
      <c r="U670">
        <v>22</v>
      </c>
      <c r="V670">
        <v>29</v>
      </c>
      <c r="W670">
        <v>7</v>
      </c>
      <c r="X670" s="2">
        <v>0.32800000000000001</v>
      </c>
    </row>
    <row r="671" spans="1:24" x14ac:dyDescent="0.25">
      <c r="A671" t="str">
        <f t="shared" si="32"/>
        <v/>
      </c>
      <c r="B671" t="str">
        <f t="shared" si="30"/>
        <v/>
      </c>
      <c r="C671">
        <f t="shared" si="31"/>
        <v>1</v>
      </c>
      <c r="D671">
        <v>2026</v>
      </c>
      <c r="E671" t="s">
        <v>7159</v>
      </c>
      <c r="F671" t="s">
        <v>742</v>
      </c>
      <c r="G671" t="s">
        <v>24</v>
      </c>
      <c r="H671" t="s">
        <v>64</v>
      </c>
      <c r="I671">
        <v>1</v>
      </c>
      <c r="J671">
        <v>0</v>
      </c>
      <c r="K671" s="29">
        <v>11.12</v>
      </c>
      <c r="L671">
        <v>10</v>
      </c>
      <c r="M671">
        <v>0</v>
      </c>
      <c r="N671">
        <v>0</v>
      </c>
      <c r="O671">
        <v>0</v>
      </c>
      <c r="P671">
        <v>0</v>
      </c>
      <c r="Q671">
        <v>5.2</v>
      </c>
      <c r="R671">
        <v>6</v>
      </c>
      <c r="S671">
        <v>8</v>
      </c>
      <c r="T671">
        <v>7</v>
      </c>
      <c r="U671">
        <v>9</v>
      </c>
      <c r="V671">
        <v>3</v>
      </c>
      <c r="W671">
        <v>2</v>
      </c>
      <c r="X671" s="2">
        <v>0.27300000000000002</v>
      </c>
    </row>
    <row r="672" spans="1:24" x14ac:dyDescent="0.25">
      <c r="A672">
        <f t="shared" si="32"/>
        <v>1</v>
      </c>
      <c r="B672" t="str">
        <f t="shared" si="30"/>
        <v/>
      </c>
      <c r="C672" t="str">
        <f t="shared" si="31"/>
        <v/>
      </c>
      <c r="D672">
        <v>2026</v>
      </c>
      <c r="E672" t="s">
        <v>7842</v>
      </c>
      <c r="F672" t="s">
        <v>742</v>
      </c>
      <c r="G672" t="s">
        <v>29</v>
      </c>
      <c r="H672" t="s">
        <v>64</v>
      </c>
      <c r="I672">
        <v>1</v>
      </c>
      <c r="J672">
        <v>2</v>
      </c>
      <c r="K672" s="29">
        <v>11.81</v>
      </c>
      <c r="L672">
        <v>17</v>
      </c>
      <c r="M672">
        <v>6</v>
      </c>
      <c r="N672">
        <v>0</v>
      </c>
      <c r="O672">
        <v>0</v>
      </c>
      <c r="P672">
        <v>0</v>
      </c>
      <c r="Q672">
        <v>32</v>
      </c>
      <c r="R672">
        <v>66</v>
      </c>
      <c r="S672">
        <v>50</v>
      </c>
      <c r="T672">
        <v>42</v>
      </c>
      <c r="U672">
        <v>16</v>
      </c>
      <c r="V672">
        <v>19</v>
      </c>
      <c r="W672">
        <v>4</v>
      </c>
      <c r="X672" s="2">
        <v>0.434</v>
      </c>
    </row>
    <row r="673" spans="1:24" x14ac:dyDescent="0.25">
      <c r="A673" t="str">
        <f t="shared" si="32"/>
        <v/>
      </c>
      <c r="B673" t="str">
        <f t="shared" si="30"/>
        <v/>
      </c>
      <c r="C673" t="str">
        <f t="shared" si="31"/>
        <v/>
      </c>
      <c r="D673">
        <v>2026</v>
      </c>
      <c r="E673" t="s">
        <v>7843</v>
      </c>
      <c r="F673" t="s">
        <v>742</v>
      </c>
      <c r="G673" t="s">
        <v>24</v>
      </c>
      <c r="H673" t="s">
        <v>64</v>
      </c>
      <c r="I673">
        <v>0</v>
      </c>
      <c r="J673">
        <v>1</v>
      </c>
      <c r="K673" s="29">
        <v>13.5</v>
      </c>
      <c r="L673">
        <v>12</v>
      </c>
      <c r="M673">
        <v>0</v>
      </c>
      <c r="N673">
        <v>0</v>
      </c>
      <c r="O673">
        <v>0</v>
      </c>
      <c r="P673">
        <v>1</v>
      </c>
      <c r="Q673">
        <v>12.2</v>
      </c>
      <c r="R673">
        <v>15</v>
      </c>
      <c r="S673">
        <v>22</v>
      </c>
      <c r="T673">
        <v>19</v>
      </c>
      <c r="U673">
        <v>17</v>
      </c>
      <c r="V673">
        <v>7</v>
      </c>
      <c r="W673">
        <v>3</v>
      </c>
      <c r="X673" s="2">
        <v>0.28799999999999998</v>
      </c>
    </row>
    <row r="674" spans="1:24" x14ac:dyDescent="0.25">
      <c r="A674">
        <f t="shared" si="32"/>
        <v>1</v>
      </c>
      <c r="B674" t="str">
        <f t="shared" si="30"/>
        <v/>
      </c>
      <c r="C674" t="str">
        <f t="shared" si="31"/>
        <v/>
      </c>
      <c r="D674">
        <v>2026</v>
      </c>
      <c r="E674" t="s">
        <v>7844</v>
      </c>
      <c r="F674" t="s">
        <v>742</v>
      </c>
      <c r="G674" t="s">
        <v>29</v>
      </c>
      <c r="H674" t="s">
        <v>64</v>
      </c>
      <c r="I674">
        <v>2</v>
      </c>
      <c r="J674">
        <v>0</v>
      </c>
      <c r="K674" s="29">
        <v>15.12</v>
      </c>
      <c r="L674">
        <v>11</v>
      </c>
      <c r="M674">
        <v>0</v>
      </c>
      <c r="N674">
        <v>0</v>
      </c>
      <c r="O674">
        <v>0</v>
      </c>
      <c r="P674">
        <v>0</v>
      </c>
      <c r="Q674">
        <v>8.1</v>
      </c>
      <c r="R674">
        <v>18</v>
      </c>
      <c r="S674">
        <v>14</v>
      </c>
      <c r="T674">
        <v>14</v>
      </c>
      <c r="U674">
        <v>6</v>
      </c>
      <c r="V674">
        <v>7</v>
      </c>
      <c r="W674">
        <v>2</v>
      </c>
      <c r="X674" s="2">
        <v>0.46200000000000002</v>
      </c>
    </row>
    <row r="675" spans="1:24" x14ac:dyDescent="0.25">
      <c r="A675">
        <f t="shared" si="32"/>
        <v>1</v>
      </c>
      <c r="B675" t="str">
        <f t="shared" si="30"/>
        <v/>
      </c>
      <c r="C675" t="str">
        <f t="shared" si="31"/>
        <v/>
      </c>
      <c r="D675">
        <v>2026</v>
      </c>
      <c r="E675" t="s">
        <v>7845</v>
      </c>
      <c r="F675" t="s">
        <v>757</v>
      </c>
      <c r="G675" t="s">
        <v>32</v>
      </c>
      <c r="H675" t="s">
        <v>64</v>
      </c>
      <c r="I675">
        <v>6</v>
      </c>
      <c r="J675">
        <v>8</v>
      </c>
      <c r="K675" s="29">
        <v>5.12</v>
      </c>
      <c r="L675">
        <v>15</v>
      </c>
      <c r="M675">
        <v>15</v>
      </c>
      <c r="N675">
        <v>0</v>
      </c>
      <c r="O675">
        <v>0</v>
      </c>
      <c r="P675">
        <v>0</v>
      </c>
      <c r="Q675">
        <v>82.2</v>
      </c>
      <c r="R675">
        <v>85</v>
      </c>
      <c r="S675">
        <v>60</v>
      </c>
      <c r="T675">
        <v>47</v>
      </c>
      <c r="U675">
        <v>36</v>
      </c>
      <c r="V675">
        <v>68</v>
      </c>
      <c r="W675">
        <v>5</v>
      </c>
      <c r="X675" s="2">
        <v>0.26800000000000002</v>
      </c>
    </row>
    <row r="676" spans="1:24" x14ac:dyDescent="0.25">
      <c r="A676" t="str">
        <f t="shared" si="32"/>
        <v/>
      </c>
      <c r="B676" t="str">
        <f t="shared" si="30"/>
        <v/>
      </c>
      <c r="C676" t="str">
        <f t="shared" si="31"/>
        <v/>
      </c>
      <c r="D676">
        <v>2026</v>
      </c>
      <c r="E676" t="s">
        <v>7846</v>
      </c>
      <c r="F676" t="s">
        <v>757</v>
      </c>
      <c r="G676" t="s">
        <v>24</v>
      </c>
      <c r="H676" t="s">
        <v>64</v>
      </c>
      <c r="I676">
        <v>6</v>
      </c>
      <c r="J676">
        <v>6</v>
      </c>
      <c r="K676" s="29">
        <v>6.59</v>
      </c>
      <c r="L676">
        <v>15</v>
      </c>
      <c r="M676">
        <v>15</v>
      </c>
      <c r="N676">
        <v>0</v>
      </c>
      <c r="O676">
        <v>0</v>
      </c>
      <c r="P676">
        <v>0</v>
      </c>
      <c r="Q676">
        <v>69.2</v>
      </c>
      <c r="R676">
        <v>77</v>
      </c>
      <c r="S676">
        <v>53</v>
      </c>
      <c r="T676">
        <v>51</v>
      </c>
      <c r="U676">
        <v>37</v>
      </c>
      <c r="V676">
        <v>52</v>
      </c>
      <c r="W676">
        <v>10</v>
      </c>
      <c r="X676" s="2">
        <v>0.28599999999999998</v>
      </c>
    </row>
    <row r="677" spans="1:24" x14ac:dyDescent="0.25">
      <c r="A677">
        <f t="shared" si="32"/>
        <v>1</v>
      </c>
      <c r="B677" t="str">
        <f t="shared" si="30"/>
        <v/>
      </c>
      <c r="C677" t="str">
        <f t="shared" si="31"/>
        <v/>
      </c>
      <c r="D677">
        <v>2026</v>
      </c>
      <c r="E677" t="s">
        <v>7847</v>
      </c>
      <c r="F677" t="s">
        <v>757</v>
      </c>
      <c r="G677" t="s">
        <v>29</v>
      </c>
      <c r="H677" t="s">
        <v>64</v>
      </c>
      <c r="I677">
        <v>1</v>
      </c>
      <c r="J677">
        <v>6</v>
      </c>
      <c r="K677" s="29">
        <v>7.13</v>
      </c>
      <c r="L677">
        <v>15</v>
      </c>
      <c r="M677">
        <v>12</v>
      </c>
      <c r="N677">
        <v>0</v>
      </c>
      <c r="O677">
        <v>0</v>
      </c>
      <c r="P677">
        <v>0</v>
      </c>
      <c r="Q677">
        <v>59.1</v>
      </c>
      <c r="R677">
        <v>77</v>
      </c>
      <c r="S677">
        <v>54</v>
      </c>
      <c r="T677">
        <v>47</v>
      </c>
      <c r="U677">
        <v>21</v>
      </c>
      <c r="V677">
        <v>42</v>
      </c>
      <c r="W677">
        <v>6</v>
      </c>
      <c r="X677" s="2">
        <v>0.31</v>
      </c>
    </row>
    <row r="678" spans="1:24" x14ac:dyDescent="0.25">
      <c r="A678" t="str">
        <f t="shared" si="32"/>
        <v/>
      </c>
      <c r="B678" t="str">
        <f t="shared" si="30"/>
        <v/>
      </c>
      <c r="C678" t="str">
        <f t="shared" si="31"/>
        <v/>
      </c>
      <c r="D678">
        <v>2026</v>
      </c>
      <c r="E678" t="s">
        <v>769</v>
      </c>
      <c r="F678" t="s">
        <v>757</v>
      </c>
      <c r="G678" t="s">
        <v>37</v>
      </c>
      <c r="H678" t="s">
        <v>64</v>
      </c>
      <c r="I678">
        <v>0</v>
      </c>
      <c r="J678">
        <v>0</v>
      </c>
      <c r="K678" s="29">
        <v>0</v>
      </c>
      <c r="L678">
        <v>5</v>
      </c>
      <c r="M678">
        <v>1</v>
      </c>
      <c r="N678">
        <v>0</v>
      </c>
      <c r="O678">
        <v>0</v>
      </c>
      <c r="P678">
        <v>0</v>
      </c>
      <c r="Q678">
        <v>0</v>
      </c>
      <c r="R678">
        <v>15</v>
      </c>
      <c r="S678">
        <v>0</v>
      </c>
      <c r="T678">
        <v>0</v>
      </c>
      <c r="U678">
        <v>3</v>
      </c>
      <c r="V678">
        <v>5</v>
      </c>
      <c r="W678">
        <v>2</v>
      </c>
      <c r="X678" s="2">
        <v>0.36599999999999999</v>
      </c>
    </row>
    <row r="679" spans="1:24" x14ac:dyDescent="0.25">
      <c r="A679" t="str">
        <f t="shared" si="32"/>
        <v/>
      </c>
      <c r="B679" t="str">
        <f t="shared" si="30"/>
        <v/>
      </c>
      <c r="C679" t="str">
        <f t="shared" si="31"/>
        <v/>
      </c>
      <c r="D679">
        <v>2026</v>
      </c>
      <c r="E679" t="s">
        <v>7848</v>
      </c>
      <c r="F679" t="s">
        <v>757</v>
      </c>
      <c r="G679" t="s">
        <v>37</v>
      </c>
      <c r="H679" t="s">
        <v>64</v>
      </c>
      <c r="I679">
        <v>1</v>
      </c>
      <c r="J679">
        <v>1</v>
      </c>
      <c r="K679" s="29">
        <v>3.51</v>
      </c>
      <c r="L679">
        <v>22</v>
      </c>
      <c r="M679">
        <v>0</v>
      </c>
      <c r="N679">
        <v>0</v>
      </c>
      <c r="O679">
        <v>0</v>
      </c>
      <c r="P679">
        <v>10</v>
      </c>
      <c r="Q679">
        <v>25.2</v>
      </c>
      <c r="R679">
        <v>15</v>
      </c>
      <c r="S679">
        <v>12</v>
      </c>
      <c r="T679">
        <v>10</v>
      </c>
      <c r="U679">
        <v>18</v>
      </c>
      <c r="V679">
        <v>28</v>
      </c>
      <c r="W679">
        <v>5</v>
      </c>
      <c r="X679" s="2">
        <v>0.17199999999999999</v>
      </c>
    </row>
    <row r="680" spans="1:24" x14ac:dyDescent="0.25">
      <c r="A680">
        <f t="shared" si="32"/>
        <v>1</v>
      </c>
      <c r="B680" t="str">
        <f t="shared" si="30"/>
        <v/>
      </c>
      <c r="C680" t="str">
        <f t="shared" si="31"/>
        <v/>
      </c>
      <c r="D680">
        <v>2026</v>
      </c>
      <c r="E680" t="s">
        <v>7849</v>
      </c>
      <c r="F680" t="s">
        <v>757</v>
      </c>
      <c r="G680" t="s">
        <v>32</v>
      </c>
      <c r="H680" t="s">
        <v>64</v>
      </c>
      <c r="I680">
        <v>2</v>
      </c>
      <c r="J680">
        <v>3</v>
      </c>
      <c r="K680" s="29">
        <v>3.9</v>
      </c>
      <c r="L680">
        <v>17</v>
      </c>
      <c r="M680">
        <v>4</v>
      </c>
      <c r="N680">
        <v>0</v>
      </c>
      <c r="O680">
        <v>0</v>
      </c>
      <c r="P680">
        <v>0</v>
      </c>
      <c r="Q680">
        <v>32.1</v>
      </c>
      <c r="R680">
        <v>33</v>
      </c>
      <c r="S680">
        <v>18</v>
      </c>
      <c r="T680">
        <v>14</v>
      </c>
      <c r="U680">
        <v>13</v>
      </c>
      <c r="V680">
        <v>28</v>
      </c>
      <c r="W680">
        <v>3</v>
      </c>
      <c r="X680" s="2">
        <v>0.26200000000000001</v>
      </c>
    </row>
    <row r="681" spans="1:24" x14ac:dyDescent="0.25">
      <c r="A681">
        <f t="shared" si="32"/>
        <v>1</v>
      </c>
      <c r="B681" t="str">
        <f t="shared" si="30"/>
        <v/>
      </c>
      <c r="C681" t="str">
        <f t="shared" si="31"/>
        <v/>
      </c>
      <c r="D681">
        <v>2026</v>
      </c>
      <c r="E681" t="s">
        <v>7850</v>
      </c>
      <c r="F681" t="s">
        <v>757</v>
      </c>
      <c r="G681" t="s">
        <v>29</v>
      </c>
      <c r="H681" t="s">
        <v>64</v>
      </c>
      <c r="I681">
        <v>2</v>
      </c>
      <c r="J681">
        <v>0</v>
      </c>
      <c r="K681" s="29">
        <v>5.56</v>
      </c>
      <c r="L681">
        <v>11</v>
      </c>
      <c r="M681">
        <v>0</v>
      </c>
      <c r="N681">
        <v>0</v>
      </c>
      <c r="O681">
        <v>0</v>
      </c>
      <c r="P681">
        <v>1</v>
      </c>
      <c r="Q681">
        <v>22.2</v>
      </c>
      <c r="R681">
        <v>26</v>
      </c>
      <c r="S681">
        <v>15</v>
      </c>
      <c r="T681">
        <v>14</v>
      </c>
      <c r="U681">
        <v>9</v>
      </c>
      <c r="V681">
        <v>22</v>
      </c>
      <c r="W681">
        <v>1</v>
      </c>
      <c r="X681" s="2">
        <v>0.27700000000000002</v>
      </c>
    </row>
    <row r="682" spans="1:24" x14ac:dyDescent="0.25">
      <c r="A682">
        <f t="shared" si="32"/>
        <v>1</v>
      </c>
      <c r="B682" t="str">
        <f t="shared" si="30"/>
        <v/>
      </c>
      <c r="C682" t="str">
        <f t="shared" si="31"/>
        <v/>
      </c>
      <c r="D682">
        <v>2026</v>
      </c>
      <c r="E682" t="s">
        <v>7851</v>
      </c>
      <c r="F682" t="s">
        <v>757</v>
      </c>
      <c r="G682" t="s">
        <v>32</v>
      </c>
      <c r="H682" t="s">
        <v>64</v>
      </c>
      <c r="I682">
        <v>0</v>
      </c>
      <c r="J682">
        <v>1</v>
      </c>
      <c r="K682" s="29">
        <v>7.41</v>
      </c>
      <c r="L682">
        <v>19</v>
      </c>
      <c r="M682">
        <v>0</v>
      </c>
      <c r="N682">
        <v>0</v>
      </c>
      <c r="O682">
        <v>0</v>
      </c>
      <c r="P682">
        <v>0</v>
      </c>
      <c r="Q682">
        <v>17</v>
      </c>
      <c r="R682">
        <v>20</v>
      </c>
      <c r="S682">
        <v>14</v>
      </c>
      <c r="T682">
        <v>14</v>
      </c>
      <c r="U682">
        <v>12</v>
      </c>
      <c r="V682">
        <v>17</v>
      </c>
      <c r="W682">
        <v>4</v>
      </c>
      <c r="X682" s="2">
        <v>0.30299999999999999</v>
      </c>
    </row>
    <row r="683" spans="1:24" x14ac:dyDescent="0.25">
      <c r="A683">
        <f t="shared" si="32"/>
        <v>1</v>
      </c>
      <c r="B683" t="str">
        <f t="shared" si="30"/>
        <v/>
      </c>
      <c r="C683" t="str">
        <f t="shared" si="31"/>
        <v/>
      </c>
      <c r="D683">
        <v>2026</v>
      </c>
      <c r="E683" t="s">
        <v>7852</v>
      </c>
      <c r="F683" t="s">
        <v>757</v>
      </c>
      <c r="G683" t="s">
        <v>32</v>
      </c>
      <c r="H683" t="s">
        <v>64</v>
      </c>
      <c r="I683">
        <v>2</v>
      </c>
      <c r="J683">
        <v>1</v>
      </c>
      <c r="K683" s="29">
        <v>7.63</v>
      </c>
      <c r="L683">
        <v>20</v>
      </c>
      <c r="M683">
        <v>0</v>
      </c>
      <c r="N683">
        <v>0</v>
      </c>
      <c r="O683">
        <v>0</v>
      </c>
      <c r="P683">
        <v>1</v>
      </c>
      <c r="Q683">
        <v>30.2</v>
      </c>
      <c r="R683">
        <v>45</v>
      </c>
      <c r="S683">
        <v>34</v>
      </c>
      <c r="T683">
        <v>26</v>
      </c>
      <c r="U683">
        <v>17</v>
      </c>
      <c r="V683">
        <v>28</v>
      </c>
      <c r="W683">
        <v>3</v>
      </c>
      <c r="X683" s="2">
        <v>0.34100000000000003</v>
      </c>
    </row>
    <row r="684" spans="1:24" x14ac:dyDescent="0.25">
      <c r="A684" t="str">
        <f t="shared" si="32"/>
        <v/>
      </c>
      <c r="B684" t="str">
        <f t="shared" si="30"/>
        <v/>
      </c>
      <c r="C684" t="str">
        <f t="shared" si="31"/>
        <v/>
      </c>
      <c r="D684">
        <v>2026</v>
      </c>
      <c r="E684" t="s">
        <v>7853</v>
      </c>
      <c r="F684" t="s">
        <v>757</v>
      </c>
      <c r="G684" t="s">
        <v>47</v>
      </c>
      <c r="H684" t="s">
        <v>64</v>
      </c>
      <c r="I684">
        <v>0</v>
      </c>
      <c r="J684">
        <v>0</v>
      </c>
      <c r="K684" s="29">
        <v>8.1</v>
      </c>
      <c r="L684">
        <v>12</v>
      </c>
      <c r="M684">
        <v>0</v>
      </c>
      <c r="N684">
        <v>0</v>
      </c>
      <c r="O684">
        <v>0</v>
      </c>
      <c r="P684">
        <v>0</v>
      </c>
      <c r="Q684">
        <v>13.1</v>
      </c>
      <c r="R684">
        <v>15</v>
      </c>
      <c r="S684">
        <v>13</v>
      </c>
      <c r="T684">
        <v>12</v>
      </c>
      <c r="U684">
        <v>14</v>
      </c>
      <c r="V684">
        <v>12</v>
      </c>
      <c r="W684">
        <v>4</v>
      </c>
      <c r="X684" s="2">
        <v>0.28299999999999997</v>
      </c>
    </row>
    <row r="685" spans="1:24" x14ac:dyDescent="0.25">
      <c r="A685" t="str">
        <f t="shared" si="32"/>
        <v/>
      </c>
      <c r="B685" t="str">
        <f t="shared" si="30"/>
        <v/>
      </c>
      <c r="C685" t="str">
        <f t="shared" si="31"/>
        <v/>
      </c>
      <c r="D685">
        <v>2026</v>
      </c>
      <c r="E685" t="s">
        <v>7854</v>
      </c>
      <c r="F685" t="s">
        <v>757</v>
      </c>
      <c r="G685" t="s">
        <v>47</v>
      </c>
      <c r="H685" t="s">
        <v>64</v>
      </c>
      <c r="I685">
        <v>0</v>
      </c>
      <c r="J685">
        <v>0</v>
      </c>
      <c r="K685" s="29">
        <v>8.3800000000000008</v>
      </c>
      <c r="L685">
        <v>5</v>
      </c>
      <c r="M685">
        <v>0</v>
      </c>
      <c r="N685">
        <v>0</v>
      </c>
      <c r="O685">
        <v>0</v>
      </c>
      <c r="P685">
        <v>0</v>
      </c>
      <c r="Q685">
        <v>9.1999999999999993</v>
      </c>
      <c r="R685">
        <v>13</v>
      </c>
      <c r="S685">
        <v>9</v>
      </c>
      <c r="T685">
        <v>9</v>
      </c>
      <c r="U685">
        <v>5</v>
      </c>
      <c r="V685">
        <v>11</v>
      </c>
      <c r="W685">
        <v>0</v>
      </c>
      <c r="X685" s="2">
        <v>0.317</v>
      </c>
    </row>
    <row r="686" spans="1:24" x14ac:dyDescent="0.25">
      <c r="A686">
        <f t="shared" si="32"/>
        <v>1</v>
      </c>
      <c r="B686" t="str">
        <f t="shared" si="30"/>
        <v/>
      </c>
      <c r="C686" t="str">
        <f t="shared" si="31"/>
        <v/>
      </c>
      <c r="D686">
        <v>2026</v>
      </c>
      <c r="E686" t="s">
        <v>7855</v>
      </c>
      <c r="F686" t="s">
        <v>757</v>
      </c>
      <c r="G686" t="s">
        <v>29</v>
      </c>
      <c r="H686" t="s">
        <v>64</v>
      </c>
      <c r="I686">
        <v>1</v>
      </c>
      <c r="J686">
        <v>2</v>
      </c>
      <c r="K686" s="29">
        <v>8.5</v>
      </c>
      <c r="L686">
        <v>16</v>
      </c>
      <c r="M686">
        <v>1</v>
      </c>
      <c r="N686">
        <v>0</v>
      </c>
      <c r="O686">
        <v>0</v>
      </c>
      <c r="P686">
        <v>1</v>
      </c>
      <c r="Q686">
        <v>42.1</v>
      </c>
      <c r="R686">
        <v>45</v>
      </c>
      <c r="S686">
        <v>43</v>
      </c>
      <c r="T686">
        <v>40</v>
      </c>
      <c r="U686">
        <v>15</v>
      </c>
      <c r="V686">
        <v>16</v>
      </c>
      <c r="W686">
        <v>10</v>
      </c>
      <c r="X686" s="2">
        <v>0.32400000000000001</v>
      </c>
    </row>
    <row r="687" spans="1:24" x14ac:dyDescent="0.25">
      <c r="A687">
        <f t="shared" si="32"/>
        <v>1</v>
      </c>
      <c r="B687" t="str">
        <f t="shared" si="30"/>
        <v/>
      </c>
      <c r="C687" t="str">
        <f t="shared" si="31"/>
        <v/>
      </c>
      <c r="D687">
        <v>2026</v>
      </c>
      <c r="E687" t="s">
        <v>7856</v>
      </c>
      <c r="F687" t="s">
        <v>757</v>
      </c>
      <c r="G687" t="s">
        <v>32</v>
      </c>
      <c r="H687" t="s">
        <v>64</v>
      </c>
      <c r="I687">
        <v>1</v>
      </c>
      <c r="J687">
        <v>0</v>
      </c>
      <c r="K687" s="29">
        <v>8.56</v>
      </c>
      <c r="L687">
        <v>15</v>
      </c>
      <c r="M687">
        <v>0</v>
      </c>
      <c r="N687">
        <v>0</v>
      </c>
      <c r="O687">
        <v>0</v>
      </c>
      <c r="P687">
        <v>0</v>
      </c>
      <c r="Q687">
        <v>13.2</v>
      </c>
      <c r="R687">
        <v>13</v>
      </c>
      <c r="S687">
        <v>13</v>
      </c>
      <c r="T687">
        <v>13</v>
      </c>
      <c r="U687">
        <v>19</v>
      </c>
      <c r="V687">
        <v>17</v>
      </c>
      <c r="W687">
        <v>6</v>
      </c>
      <c r="X687" s="2">
        <v>0.26500000000000001</v>
      </c>
    </row>
    <row r="688" spans="1:24" x14ac:dyDescent="0.25">
      <c r="A688">
        <f t="shared" si="32"/>
        <v>1</v>
      </c>
      <c r="B688" t="str">
        <f t="shared" si="30"/>
        <v/>
      </c>
      <c r="C688" t="str">
        <f t="shared" si="31"/>
        <v/>
      </c>
      <c r="D688">
        <v>2026</v>
      </c>
      <c r="E688" t="s">
        <v>7857</v>
      </c>
      <c r="F688" t="s">
        <v>757</v>
      </c>
      <c r="G688" t="s">
        <v>29</v>
      </c>
      <c r="H688" t="s">
        <v>64</v>
      </c>
      <c r="I688">
        <v>1</v>
      </c>
      <c r="J688">
        <v>0</v>
      </c>
      <c r="K688" s="29">
        <v>8.82</v>
      </c>
      <c r="L688">
        <v>15</v>
      </c>
      <c r="M688">
        <v>0</v>
      </c>
      <c r="N688">
        <v>0</v>
      </c>
      <c r="O688">
        <v>0</v>
      </c>
      <c r="P688">
        <v>0</v>
      </c>
      <c r="Q688">
        <v>16.100000000000001</v>
      </c>
      <c r="R688">
        <v>19</v>
      </c>
      <c r="S688">
        <v>17</v>
      </c>
      <c r="T688">
        <v>16</v>
      </c>
      <c r="U688">
        <v>12</v>
      </c>
      <c r="V688">
        <v>19</v>
      </c>
      <c r="W688">
        <v>2</v>
      </c>
      <c r="X688" s="2">
        <v>0.29199999999999998</v>
      </c>
    </row>
    <row r="689" spans="1:24" x14ac:dyDescent="0.25">
      <c r="A689" t="str">
        <f t="shared" si="32"/>
        <v/>
      </c>
      <c r="B689" t="str">
        <f t="shared" si="30"/>
        <v/>
      </c>
      <c r="C689" t="str">
        <f t="shared" si="31"/>
        <v/>
      </c>
      <c r="D689">
        <v>2026</v>
      </c>
      <c r="E689" t="s">
        <v>7858</v>
      </c>
      <c r="F689" t="s">
        <v>757</v>
      </c>
      <c r="G689" t="s">
        <v>24</v>
      </c>
      <c r="H689" t="s">
        <v>64</v>
      </c>
      <c r="I689">
        <v>1</v>
      </c>
      <c r="J689">
        <v>4</v>
      </c>
      <c r="K689" s="29">
        <v>9.2100000000000009</v>
      </c>
      <c r="L689">
        <v>15</v>
      </c>
      <c r="M689">
        <v>9</v>
      </c>
      <c r="N689">
        <v>0</v>
      </c>
      <c r="O689">
        <v>0</v>
      </c>
      <c r="P689">
        <v>0</v>
      </c>
      <c r="Q689">
        <v>42</v>
      </c>
      <c r="R689">
        <v>49</v>
      </c>
      <c r="S689">
        <v>43</v>
      </c>
      <c r="T689">
        <v>43</v>
      </c>
      <c r="U689">
        <v>22</v>
      </c>
      <c r="V689">
        <v>19</v>
      </c>
      <c r="W689">
        <v>9</v>
      </c>
      <c r="X689" s="2">
        <v>0.28799999999999998</v>
      </c>
    </row>
    <row r="690" spans="1:24" x14ac:dyDescent="0.25">
      <c r="A690" t="str">
        <f t="shared" si="32"/>
        <v/>
      </c>
      <c r="B690" t="str">
        <f t="shared" si="30"/>
        <v/>
      </c>
      <c r="C690" t="str">
        <f t="shared" si="31"/>
        <v/>
      </c>
      <c r="D690">
        <v>2026</v>
      </c>
      <c r="E690" t="s">
        <v>7859</v>
      </c>
      <c r="F690" t="s">
        <v>757</v>
      </c>
      <c r="G690" t="s">
        <v>37</v>
      </c>
      <c r="H690" t="s">
        <v>64</v>
      </c>
      <c r="I690">
        <v>0</v>
      </c>
      <c r="J690">
        <v>2</v>
      </c>
      <c r="K690" s="29">
        <v>11.91</v>
      </c>
      <c r="L690">
        <v>14</v>
      </c>
      <c r="M690">
        <v>1</v>
      </c>
      <c r="N690">
        <v>0</v>
      </c>
      <c r="O690">
        <v>0</v>
      </c>
      <c r="P690">
        <v>1</v>
      </c>
      <c r="Q690">
        <v>22.2</v>
      </c>
      <c r="R690">
        <v>29</v>
      </c>
      <c r="S690">
        <v>32</v>
      </c>
      <c r="T690">
        <v>30</v>
      </c>
      <c r="U690">
        <v>25</v>
      </c>
      <c r="V690">
        <v>25</v>
      </c>
      <c r="W690">
        <v>4</v>
      </c>
      <c r="X690" s="2">
        <v>0.32200000000000001</v>
      </c>
    </row>
    <row r="691" spans="1:24" x14ac:dyDescent="0.25">
      <c r="A691" t="str">
        <f t="shared" si="32"/>
        <v/>
      </c>
      <c r="B691" t="str">
        <f t="shared" si="30"/>
        <v/>
      </c>
      <c r="C691">
        <f t="shared" si="31"/>
        <v>1</v>
      </c>
      <c r="D691">
        <v>2026</v>
      </c>
      <c r="E691" t="s">
        <v>774</v>
      </c>
      <c r="F691" t="s">
        <v>757</v>
      </c>
      <c r="G691" t="s">
        <v>24</v>
      </c>
      <c r="H691" t="s">
        <v>64</v>
      </c>
      <c r="I691">
        <v>0</v>
      </c>
      <c r="J691">
        <v>0</v>
      </c>
      <c r="K691" s="29">
        <v>13.5</v>
      </c>
      <c r="L691">
        <v>1</v>
      </c>
      <c r="M691">
        <v>0</v>
      </c>
      <c r="N691">
        <v>0</v>
      </c>
      <c r="O691">
        <v>0</v>
      </c>
      <c r="P691">
        <v>0</v>
      </c>
      <c r="Q691">
        <v>0.2</v>
      </c>
      <c r="R691">
        <v>2</v>
      </c>
      <c r="S691">
        <v>1</v>
      </c>
      <c r="T691">
        <v>1</v>
      </c>
      <c r="U691">
        <v>0</v>
      </c>
      <c r="V691">
        <v>1</v>
      </c>
      <c r="W691">
        <v>0</v>
      </c>
      <c r="X691" s="2">
        <v>0.5</v>
      </c>
    </row>
    <row r="692" spans="1:24" x14ac:dyDescent="0.25">
      <c r="A692" t="str">
        <f t="shared" si="32"/>
        <v/>
      </c>
      <c r="B692" t="str">
        <f t="shared" si="30"/>
        <v/>
      </c>
      <c r="C692">
        <f t="shared" si="31"/>
        <v>1</v>
      </c>
      <c r="D692">
        <v>2026</v>
      </c>
      <c r="E692" t="s">
        <v>7042</v>
      </c>
      <c r="F692" t="s">
        <v>757</v>
      </c>
      <c r="G692" t="s">
        <v>24</v>
      </c>
      <c r="H692" t="s">
        <v>64</v>
      </c>
      <c r="I692">
        <v>0</v>
      </c>
      <c r="J692">
        <v>0</v>
      </c>
      <c r="K692" s="29">
        <v>17.18</v>
      </c>
      <c r="L692">
        <v>5</v>
      </c>
      <c r="M692">
        <v>0</v>
      </c>
      <c r="N692">
        <v>0</v>
      </c>
      <c r="O692">
        <v>0</v>
      </c>
      <c r="P692">
        <v>0</v>
      </c>
      <c r="Q692">
        <v>3.2</v>
      </c>
      <c r="R692">
        <v>6</v>
      </c>
      <c r="S692">
        <v>7</v>
      </c>
      <c r="T692">
        <v>7</v>
      </c>
      <c r="U692">
        <v>4</v>
      </c>
      <c r="V692">
        <v>4</v>
      </c>
      <c r="W692">
        <v>3</v>
      </c>
      <c r="X692" s="2">
        <v>0.4</v>
      </c>
    </row>
    <row r="693" spans="1:24" x14ac:dyDescent="0.25">
      <c r="A693" t="str">
        <f t="shared" si="32"/>
        <v/>
      </c>
      <c r="B693" t="str">
        <f t="shared" si="30"/>
        <v/>
      </c>
      <c r="C693">
        <f t="shared" si="31"/>
        <v>1</v>
      </c>
      <c r="D693">
        <v>2026</v>
      </c>
      <c r="E693" t="s">
        <v>7222</v>
      </c>
      <c r="F693" t="s">
        <v>777</v>
      </c>
      <c r="G693" t="s">
        <v>37</v>
      </c>
      <c r="H693" t="s">
        <v>64</v>
      </c>
      <c r="I693">
        <v>4</v>
      </c>
      <c r="J693">
        <v>3</v>
      </c>
      <c r="K693" s="29">
        <v>3.53</v>
      </c>
      <c r="L693">
        <v>16</v>
      </c>
      <c r="M693">
        <v>15</v>
      </c>
      <c r="N693">
        <v>0</v>
      </c>
      <c r="O693">
        <v>0</v>
      </c>
      <c r="P693">
        <v>1</v>
      </c>
      <c r="Q693">
        <v>74</v>
      </c>
      <c r="R693">
        <v>56</v>
      </c>
      <c r="S693">
        <v>40</v>
      </c>
      <c r="T693">
        <v>29</v>
      </c>
      <c r="U693">
        <v>33</v>
      </c>
      <c r="V693">
        <v>76</v>
      </c>
      <c r="W693">
        <v>9</v>
      </c>
      <c r="X693" s="2">
        <v>0.20100000000000001</v>
      </c>
    </row>
    <row r="694" spans="1:24" x14ac:dyDescent="0.25">
      <c r="A694" t="str">
        <f t="shared" si="32"/>
        <v/>
      </c>
      <c r="B694" t="str">
        <f t="shared" si="30"/>
        <v/>
      </c>
      <c r="C694" t="str">
        <f t="shared" si="31"/>
        <v/>
      </c>
      <c r="D694">
        <v>2026</v>
      </c>
      <c r="E694" t="s">
        <v>7860</v>
      </c>
      <c r="F694" t="s">
        <v>777</v>
      </c>
      <c r="G694" t="s">
        <v>37</v>
      </c>
      <c r="H694" t="s">
        <v>64</v>
      </c>
      <c r="I694">
        <v>4</v>
      </c>
      <c r="J694">
        <v>8</v>
      </c>
      <c r="K694" s="29">
        <v>5.72</v>
      </c>
      <c r="L694">
        <v>18</v>
      </c>
      <c r="M694">
        <v>11</v>
      </c>
      <c r="N694">
        <v>0</v>
      </c>
      <c r="O694">
        <v>0</v>
      </c>
      <c r="P694">
        <v>0</v>
      </c>
      <c r="Q694">
        <v>74</v>
      </c>
      <c r="R694">
        <v>97</v>
      </c>
      <c r="S694">
        <v>56</v>
      </c>
      <c r="T694">
        <v>47</v>
      </c>
      <c r="U694">
        <v>27</v>
      </c>
      <c r="V694">
        <v>67</v>
      </c>
      <c r="W694">
        <v>7</v>
      </c>
      <c r="X694" s="2">
        <v>0.32300000000000001</v>
      </c>
    </row>
    <row r="695" spans="1:24" x14ac:dyDescent="0.25">
      <c r="A695" t="str">
        <f t="shared" si="32"/>
        <v/>
      </c>
      <c r="B695" t="str">
        <f t="shared" si="30"/>
        <v/>
      </c>
      <c r="C695">
        <f t="shared" si="31"/>
        <v>1</v>
      </c>
      <c r="D695">
        <v>2026</v>
      </c>
      <c r="E695" t="s">
        <v>6925</v>
      </c>
      <c r="F695" t="s">
        <v>777</v>
      </c>
      <c r="G695" t="s">
        <v>37</v>
      </c>
      <c r="H695" t="s">
        <v>64</v>
      </c>
      <c r="I695">
        <v>6</v>
      </c>
      <c r="J695">
        <v>2</v>
      </c>
      <c r="K695" s="29">
        <v>2.56</v>
      </c>
      <c r="L695">
        <v>13</v>
      </c>
      <c r="M695">
        <v>12</v>
      </c>
      <c r="N695">
        <v>0</v>
      </c>
      <c r="O695">
        <v>0</v>
      </c>
      <c r="P695">
        <v>0</v>
      </c>
      <c r="Q695">
        <v>56.1</v>
      </c>
      <c r="R695">
        <v>43</v>
      </c>
      <c r="S695">
        <v>20</v>
      </c>
      <c r="T695">
        <v>16</v>
      </c>
      <c r="U695">
        <v>20</v>
      </c>
      <c r="V695">
        <v>58</v>
      </c>
      <c r="W695">
        <v>9</v>
      </c>
      <c r="X695" s="2">
        <v>0.21099999999999999</v>
      </c>
    </row>
    <row r="696" spans="1:24" x14ac:dyDescent="0.25">
      <c r="A696">
        <f t="shared" si="32"/>
        <v>1</v>
      </c>
      <c r="B696" t="str">
        <f t="shared" si="30"/>
        <v/>
      </c>
      <c r="C696" t="str">
        <f t="shared" si="31"/>
        <v/>
      </c>
      <c r="D696">
        <v>2026</v>
      </c>
      <c r="E696" t="s">
        <v>7861</v>
      </c>
      <c r="F696" t="s">
        <v>777</v>
      </c>
      <c r="G696" t="s">
        <v>32</v>
      </c>
      <c r="H696" t="s">
        <v>64</v>
      </c>
      <c r="I696">
        <v>3</v>
      </c>
      <c r="J696">
        <v>2</v>
      </c>
      <c r="K696" s="29">
        <v>3.24</v>
      </c>
      <c r="L696">
        <v>28</v>
      </c>
      <c r="M696">
        <v>1</v>
      </c>
      <c r="N696">
        <v>0</v>
      </c>
      <c r="O696">
        <v>0</v>
      </c>
      <c r="P696">
        <v>6</v>
      </c>
      <c r="Q696">
        <v>41.2</v>
      </c>
      <c r="R696">
        <v>38</v>
      </c>
      <c r="S696">
        <v>21</v>
      </c>
      <c r="T696">
        <v>15</v>
      </c>
      <c r="U696">
        <v>10</v>
      </c>
      <c r="V696">
        <v>41</v>
      </c>
      <c r="W696">
        <v>0</v>
      </c>
      <c r="X696" s="2">
        <v>0.23499999999999999</v>
      </c>
    </row>
    <row r="697" spans="1:24" x14ac:dyDescent="0.25">
      <c r="A697">
        <f t="shared" si="32"/>
        <v>1</v>
      </c>
      <c r="B697" t="str">
        <f t="shared" si="30"/>
        <v/>
      </c>
      <c r="C697" t="str">
        <f t="shared" si="31"/>
        <v/>
      </c>
      <c r="D697">
        <v>2026</v>
      </c>
      <c r="E697" t="s">
        <v>7862</v>
      </c>
      <c r="F697" t="s">
        <v>777</v>
      </c>
      <c r="G697" t="s">
        <v>29</v>
      </c>
      <c r="H697" t="s">
        <v>64</v>
      </c>
      <c r="I697">
        <v>2</v>
      </c>
      <c r="J697">
        <v>0</v>
      </c>
      <c r="K697" s="29">
        <v>3.46</v>
      </c>
      <c r="L697">
        <v>22</v>
      </c>
      <c r="M697">
        <v>0</v>
      </c>
      <c r="N697">
        <v>0</v>
      </c>
      <c r="O697">
        <v>0</v>
      </c>
      <c r="P697">
        <v>0</v>
      </c>
      <c r="Q697">
        <v>26</v>
      </c>
      <c r="R697">
        <v>25</v>
      </c>
      <c r="S697">
        <v>13</v>
      </c>
      <c r="T697">
        <v>10</v>
      </c>
      <c r="U697">
        <v>17</v>
      </c>
      <c r="V697">
        <v>27</v>
      </c>
      <c r="W697">
        <v>6</v>
      </c>
      <c r="X697" s="2">
        <v>0.245</v>
      </c>
    </row>
    <row r="698" spans="1:24" x14ac:dyDescent="0.25">
      <c r="A698">
        <f t="shared" si="32"/>
        <v>1</v>
      </c>
      <c r="B698" t="str">
        <f t="shared" si="30"/>
        <v/>
      </c>
      <c r="C698" t="str">
        <f t="shared" si="31"/>
        <v/>
      </c>
      <c r="D698">
        <v>2026</v>
      </c>
      <c r="E698" t="s">
        <v>7863</v>
      </c>
      <c r="F698" t="s">
        <v>777</v>
      </c>
      <c r="G698" t="s">
        <v>32</v>
      </c>
      <c r="H698" t="s">
        <v>64</v>
      </c>
      <c r="I698">
        <v>0</v>
      </c>
      <c r="J698">
        <v>1</v>
      </c>
      <c r="K698" s="29">
        <v>3.65</v>
      </c>
      <c r="L698">
        <v>8</v>
      </c>
      <c r="M698">
        <v>0</v>
      </c>
      <c r="N698">
        <v>0</v>
      </c>
      <c r="O698">
        <v>0</v>
      </c>
      <c r="P698">
        <v>0</v>
      </c>
      <c r="Q698">
        <v>12.1</v>
      </c>
      <c r="R698">
        <v>8</v>
      </c>
      <c r="S698">
        <v>5</v>
      </c>
      <c r="T698">
        <v>5</v>
      </c>
      <c r="U698">
        <v>4</v>
      </c>
      <c r="V698">
        <v>16</v>
      </c>
      <c r="W698">
        <v>0</v>
      </c>
      <c r="X698" s="2">
        <v>0.186</v>
      </c>
    </row>
    <row r="699" spans="1:24" x14ac:dyDescent="0.25">
      <c r="A699">
        <f t="shared" si="32"/>
        <v>1</v>
      </c>
      <c r="B699" t="str">
        <f t="shared" si="30"/>
        <v/>
      </c>
      <c r="C699" t="str">
        <f t="shared" si="31"/>
        <v/>
      </c>
      <c r="D699">
        <v>2026</v>
      </c>
      <c r="E699" t="s">
        <v>7864</v>
      </c>
      <c r="F699" t="s">
        <v>777</v>
      </c>
      <c r="G699" t="s">
        <v>29</v>
      </c>
      <c r="H699" t="s">
        <v>64</v>
      </c>
      <c r="I699">
        <v>0</v>
      </c>
      <c r="J699">
        <v>0</v>
      </c>
      <c r="K699" s="29">
        <v>3.65</v>
      </c>
      <c r="L699">
        <v>12</v>
      </c>
      <c r="M699">
        <v>0</v>
      </c>
      <c r="N699">
        <v>0</v>
      </c>
      <c r="O699">
        <v>0</v>
      </c>
      <c r="P699">
        <v>0</v>
      </c>
      <c r="Q699">
        <v>12.1</v>
      </c>
      <c r="R699">
        <v>12</v>
      </c>
      <c r="S699">
        <v>11</v>
      </c>
      <c r="T699">
        <v>5</v>
      </c>
      <c r="U699">
        <v>13</v>
      </c>
      <c r="V699">
        <v>21</v>
      </c>
      <c r="W699">
        <v>1</v>
      </c>
      <c r="X699" s="2">
        <v>0.26100000000000001</v>
      </c>
    </row>
    <row r="700" spans="1:24" x14ac:dyDescent="0.25">
      <c r="A700" t="str">
        <f t="shared" si="32"/>
        <v/>
      </c>
      <c r="B700" t="str">
        <f t="shared" si="30"/>
        <v/>
      </c>
      <c r="C700" t="str">
        <f t="shared" si="31"/>
        <v/>
      </c>
      <c r="D700">
        <v>2026</v>
      </c>
      <c r="E700" t="s">
        <v>7865</v>
      </c>
      <c r="F700" t="s">
        <v>777</v>
      </c>
      <c r="G700" t="s">
        <v>37</v>
      </c>
      <c r="H700" t="s">
        <v>64</v>
      </c>
      <c r="I700">
        <v>6</v>
      </c>
      <c r="J700">
        <v>1</v>
      </c>
      <c r="K700" s="29">
        <v>4.6500000000000004</v>
      </c>
      <c r="L700">
        <v>21</v>
      </c>
      <c r="M700">
        <v>3</v>
      </c>
      <c r="N700">
        <v>0</v>
      </c>
      <c r="O700">
        <v>0</v>
      </c>
      <c r="P700">
        <v>0</v>
      </c>
      <c r="Q700">
        <v>50.1</v>
      </c>
      <c r="R700">
        <v>43</v>
      </c>
      <c r="S700">
        <v>28</v>
      </c>
      <c r="T700">
        <v>26</v>
      </c>
      <c r="U700">
        <v>21</v>
      </c>
      <c r="V700">
        <v>55</v>
      </c>
      <c r="W700">
        <v>4</v>
      </c>
      <c r="X700" s="2">
        <v>0.23100000000000001</v>
      </c>
    </row>
    <row r="701" spans="1:24" x14ac:dyDescent="0.25">
      <c r="A701">
        <f t="shared" si="32"/>
        <v>1</v>
      </c>
      <c r="B701" t="str">
        <f t="shared" si="30"/>
        <v/>
      </c>
      <c r="C701" t="str">
        <f t="shared" si="31"/>
        <v/>
      </c>
      <c r="D701">
        <v>2026</v>
      </c>
      <c r="E701" t="s">
        <v>7866</v>
      </c>
      <c r="F701" t="s">
        <v>777</v>
      </c>
      <c r="G701" t="s">
        <v>32</v>
      </c>
      <c r="H701" t="s">
        <v>64</v>
      </c>
      <c r="I701">
        <v>0</v>
      </c>
      <c r="J701">
        <v>3</v>
      </c>
      <c r="K701" s="29">
        <v>5.23</v>
      </c>
      <c r="L701">
        <v>16</v>
      </c>
      <c r="M701">
        <v>8</v>
      </c>
      <c r="N701">
        <v>0</v>
      </c>
      <c r="O701">
        <v>0</v>
      </c>
      <c r="P701">
        <v>1</v>
      </c>
      <c r="Q701">
        <v>31</v>
      </c>
      <c r="R701">
        <v>35</v>
      </c>
      <c r="S701">
        <v>18</v>
      </c>
      <c r="T701">
        <v>18</v>
      </c>
      <c r="U701">
        <v>12</v>
      </c>
      <c r="V701">
        <v>22</v>
      </c>
      <c r="W701">
        <v>4</v>
      </c>
      <c r="X701" s="2">
        <v>0.28000000000000003</v>
      </c>
    </row>
    <row r="702" spans="1:24" x14ac:dyDescent="0.25">
      <c r="A702">
        <f t="shared" si="32"/>
        <v>1</v>
      </c>
      <c r="B702" t="str">
        <f t="shared" si="30"/>
        <v/>
      </c>
      <c r="C702" t="str">
        <f t="shared" si="31"/>
        <v/>
      </c>
      <c r="D702">
        <v>2026</v>
      </c>
      <c r="E702" t="s">
        <v>7867</v>
      </c>
      <c r="F702" t="s">
        <v>777</v>
      </c>
      <c r="G702" t="s">
        <v>29</v>
      </c>
      <c r="H702" t="s">
        <v>64</v>
      </c>
      <c r="I702">
        <v>0</v>
      </c>
      <c r="J702">
        <v>0</v>
      </c>
      <c r="K702" s="29">
        <v>5.59</v>
      </c>
      <c r="L702">
        <v>11</v>
      </c>
      <c r="M702">
        <v>0</v>
      </c>
      <c r="N702">
        <v>0</v>
      </c>
      <c r="O702">
        <v>0</v>
      </c>
      <c r="P702">
        <v>0</v>
      </c>
      <c r="Q702">
        <v>9.1999999999999993</v>
      </c>
      <c r="R702">
        <v>18</v>
      </c>
      <c r="S702">
        <v>12</v>
      </c>
      <c r="T702">
        <v>6</v>
      </c>
      <c r="U702">
        <v>3</v>
      </c>
      <c r="V702">
        <v>9</v>
      </c>
      <c r="W702">
        <v>1</v>
      </c>
      <c r="X702" s="2">
        <v>0.41899999999999998</v>
      </c>
    </row>
    <row r="703" spans="1:24" x14ac:dyDescent="0.25">
      <c r="A703" t="str">
        <f t="shared" si="32"/>
        <v/>
      </c>
      <c r="B703" t="str">
        <f t="shared" si="30"/>
        <v/>
      </c>
      <c r="C703" t="str">
        <f t="shared" si="31"/>
        <v/>
      </c>
      <c r="D703">
        <v>2026</v>
      </c>
      <c r="E703" t="s">
        <v>7868</v>
      </c>
      <c r="F703" t="s">
        <v>777</v>
      </c>
      <c r="G703" t="s">
        <v>37</v>
      </c>
      <c r="H703" t="s">
        <v>64</v>
      </c>
      <c r="I703">
        <v>3</v>
      </c>
      <c r="J703">
        <v>2</v>
      </c>
      <c r="K703" s="29">
        <v>5.65</v>
      </c>
      <c r="L703">
        <v>19</v>
      </c>
      <c r="M703">
        <v>6</v>
      </c>
      <c r="N703">
        <v>0</v>
      </c>
      <c r="O703">
        <v>0</v>
      </c>
      <c r="P703">
        <v>0</v>
      </c>
      <c r="Q703">
        <v>43</v>
      </c>
      <c r="R703">
        <v>57</v>
      </c>
      <c r="S703">
        <v>32</v>
      </c>
      <c r="T703">
        <v>27</v>
      </c>
      <c r="U703">
        <v>22</v>
      </c>
      <c r="V703">
        <v>57</v>
      </c>
      <c r="W703">
        <v>6</v>
      </c>
      <c r="X703" s="2">
        <v>0.32600000000000001</v>
      </c>
    </row>
    <row r="704" spans="1:24" x14ac:dyDescent="0.25">
      <c r="A704" t="str">
        <f t="shared" si="32"/>
        <v/>
      </c>
      <c r="B704" t="str">
        <f t="shared" si="30"/>
        <v/>
      </c>
      <c r="C704">
        <f t="shared" si="31"/>
        <v>1</v>
      </c>
      <c r="D704">
        <v>2026</v>
      </c>
      <c r="E704" t="s">
        <v>796</v>
      </c>
      <c r="F704" t="s">
        <v>777</v>
      </c>
      <c r="G704" t="s">
        <v>37</v>
      </c>
      <c r="H704" t="s">
        <v>64</v>
      </c>
      <c r="I704">
        <v>0</v>
      </c>
      <c r="J704">
        <v>0</v>
      </c>
      <c r="K704" s="29">
        <v>6</v>
      </c>
      <c r="L704">
        <v>4</v>
      </c>
      <c r="M704">
        <v>0</v>
      </c>
      <c r="N704">
        <v>0</v>
      </c>
      <c r="O704">
        <v>0</v>
      </c>
      <c r="P704">
        <v>0</v>
      </c>
      <c r="Q704">
        <v>3</v>
      </c>
      <c r="R704">
        <v>2</v>
      </c>
      <c r="S704">
        <v>2</v>
      </c>
      <c r="T704">
        <v>2</v>
      </c>
      <c r="U704">
        <v>3</v>
      </c>
      <c r="V704">
        <v>3</v>
      </c>
      <c r="W704">
        <v>2</v>
      </c>
      <c r="X704" s="2">
        <v>0.2</v>
      </c>
    </row>
    <row r="705" spans="1:24" x14ac:dyDescent="0.25">
      <c r="A705">
        <f t="shared" si="32"/>
        <v>1</v>
      </c>
      <c r="B705" t="str">
        <f t="shared" si="30"/>
        <v/>
      </c>
      <c r="C705" t="str">
        <f t="shared" si="31"/>
        <v/>
      </c>
      <c r="D705">
        <v>2026</v>
      </c>
      <c r="E705" t="s">
        <v>7869</v>
      </c>
      <c r="F705" t="s">
        <v>777</v>
      </c>
      <c r="G705" t="s">
        <v>29</v>
      </c>
      <c r="H705" t="s">
        <v>64</v>
      </c>
      <c r="I705">
        <v>2</v>
      </c>
      <c r="J705">
        <v>1</v>
      </c>
      <c r="K705" s="29">
        <v>7.36</v>
      </c>
      <c r="L705">
        <v>25</v>
      </c>
      <c r="M705">
        <v>0</v>
      </c>
      <c r="N705">
        <v>0</v>
      </c>
      <c r="O705">
        <v>0</v>
      </c>
      <c r="P705">
        <v>1</v>
      </c>
      <c r="Q705">
        <v>22</v>
      </c>
      <c r="R705">
        <v>27</v>
      </c>
      <c r="S705">
        <v>22</v>
      </c>
      <c r="T705">
        <v>18</v>
      </c>
      <c r="U705">
        <v>10</v>
      </c>
      <c r="V705">
        <v>16</v>
      </c>
      <c r="W705">
        <v>3</v>
      </c>
      <c r="X705" s="2">
        <v>0.307</v>
      </c>
    </row>
    <row r="706" spans="1:24" x14ac:dyDescent="0.25">
      <c r="A706" t="str">
        <f t="shared" si="32"/>
        <v/>
      </c>
      <c r="B706" t="str">
        <f t="shared" ref="B706:B769" si="33">IF(COUNTIFS(Draft_Player,$E706),COUNTIFS(Draft_Player,$E706),"")</f>
        <v/>
      </c>
      <c r="C706" t="str">
        <f t="shared" ref="C706:C769" si="34">IF(COUNTIFS(Transfers_Player,$E706),COUNTIFS(Transfers_Player,$E706),"")</f>
        <v/>
      </c>
      <c r="D706">
        <v>2026</v>
      </c>
      <c r="E706" t="s">
        <v>7870</v>
      </c>
      <c r="F706" t="s">
        <v>777</v>
      </c>
      <c r="G706" t="s">
        <v>37</v>
      </c>
      <c r="H706" t="s">
        <v>64</v>
      </c>
      <c r="I706">
        <v>1</v>
      </c>
      <c r="J706">
        <v>0</v>
      </c>
      <c r="K706" s="29">
        <v>8.1</v>
      </c>
      <c r="L706">
        <v>4</v>
      </c>
      <c r="M706">
        <v>1</v>
      </c>
      <c r="N706">
        <v>0</v>
      </c>
      <c r="O706">
        <v>0</v>
      </c>
      <c r="P706">
        <v>0</v>
      </c>
      <c r="Q706">
        <v>10</v>
      </c>
      <c r="R706">
        <v>16</v>
      </c>
      <c r="S706">
        <v>9</v>
      </c>
      <c r="T706">
        <v>9</v>
      </c>
      <c r="U706">
        <v>3</v>
      </c>
      <c r="V706">
        <v>13</v>
      </c>
      <c r="W706">
        <v>1</v>
      </c>
      <c r="X706" s="2">
        <v>0.34799999999999998</v>
      </c>
    </row>
    <row r="707" spans="1:24" x14ac:dyDescent="0.25">
      <c r="A707">
        <f t="shared" ref="A707:A770" si="35">IF(OR(G707="SR", G707="GR"), 1, "")</f>
        <v>1</v>
      </c>
      <c r="B707" t="str">
        <f t="shared" si="33"/>
        <v/>
      </c>
      <c r="C707" t="str">
        <f t="shared" si="34"/>
        <v/>
      </c>
      <c r="D707">
        <v>2026</v>
      </c>
      <c r="E707" t="s">
        <v>7871</v>
      </c>
      <c r="F707" t="s">
        <v>777</v>
      </c>
      <c r="G707" t="s">
        <v>29</v>
      </c>
      <c r="H707" t="s">
        <v>64</v>
      </c>
      <c r="I707">
        <v>0</v>
      </c>
      <c r="J707">
        <v>2</v>
      </c>
      <c r="K707" s="29">
        <v>8.68</v>
      </c>
      <c r="L707">
        <v>18</v>
      </c>
      <c r="M707">
        <v>0</v>
      </c>
      <c r="N707">
        <v>0</v>
      </c>
      <c r="O707">
        <v>0</v>
      </c>
      <c r="P707">
        <v>0</v>
      </c>
      <c r="Q707">
        <v>18.2</v>
      </c>
      <c r="R707">
        <v>16</v>
      </c>
      <c r="S707">
        <v>20</v>
      </c>
      <c r="T707">
        <v>18</v>
      </c>
      <c r="U707">
        <v>21</v>
      </c>
      <c r="V707">
        <v>25</v>
      </c>
      <c r="W707">
        <v>4</v>
      </c>
      <c r="X707" s="2">
        <v>0.219</v>
      </c>
    </row>
    <row r="708" spans="1:24" x14ac:dyDescent="0.25">
      <c r="A708" t="str">
        <f t="shared" si="35"/>
        <v/>
      </c>
      <c r="B708" t="str">
        <f t="shared" si="33"/>
        <v/>
      </c>
      <c r="C708" t="str">
        <f t="shared" si="34"/>
        <v/>
      </c>
      <c r="D708">
        <v>2026</v>
      </c>
      <c r="E708" t="s">
        <v>7872</v>
      </c>
      <c r="F708" t="s">
        <v>777</v>
      </c>
      <c r="G708" t="s">
        <v>47</v>
      </c>
      <c r="H708" t="s">
        <v>64</v>
      </c>
      <c r="I708">
        <v>0</v>
      </c>
      <c r="J708">
        <v>3</v>
      </c>
      <c r="K708" s="29">
        <v>14.88</v>
      </c>
      <c r="L708">
        <v>13</v>
      </c>
      <c r="M708">
        <v>3</v>
      </c>
      <c r="N708">
        <v>0</v>
      </c>
      <c r="O708">
        <v>0</v>
      </c>
      <c r="P708">
        <v>0</v>
      </c>
      <c r="Q708">
        <v>16.100000000000001</v>
      </c>
      <c r="R708">
        <v>26</v>
      </c>
      <c r="S708">
        <v>30</v>
      </c>
      <c r="T708">
        <v>27</v>
      </c>
      <c r="U708">
        <v>17</v>
      </c>
      <c r="V708">
        <v>17</v>
      </c>
      <c r="W708">
        <v>2</v>
      </c>
      <c r="X708" s="2">
        <v>0.36099999999999999</v>
      </c>
    </row>
    <row r="709" spans="1:24" x14ac:dyDescent="0.25">
      <c r="A709" t="str">
        <f t="shared" si="35"/>
        <v/>
      </c>
      <c r="B709" t="str">
        <f t="shared" si="33"/>
        <v/>
      </c>
      <c r="C709">
        <f t="shared" si="34"/>
        <v>1</v>
      </c>
      <c r="D709">
        <v>2026</v>
      </c>
      <c r="E709" t="s">
        <v>7192</v>
      </c>
      <c r="F709" t="s">
        <v>777</v>
      </c>
      <c r="G709" t="s">
        <v>37</v>
      </c>
      <c r="H709" t="s">
        <v>64</v>
      </c>
      <c r="I709">
        <v>0</v>
      </c>
      <c r="J709">
        <v>1</v>
      </c>
      <c r="K709" s="29">
        <v>15.88</v>
      </c>
      <c r="L709">
        <v>7</v>
      </c>
      <c r="M709">
        <v>0</v>
      </c>
      <c r="N709">
        <v>0</v>
      </c>
      <c r="O709">
        <v>0</v>
      </c>
      <c r="P709">
        <v>0</v>
      </c>
      <c r="Q709">
        <v>5.2</v>
      </c>
      <c r="R709">
        <v>11</v>
      </c>
      <c r="S709">
        <v>12</v>
      </c>
      <c r="T709">
        <v>10</v>
      </c>
      <c r="U709">
        <v>11</v>
      </c>
      <c r="V709">
        <v>3</v>
      </c>
      <c r="W709">
        <v>0</v>
      </c>
      <c r="X709" s="2">
        <v>0.45800000000000002</v>
      </c>
    </row>
    <row r="710" spans="1:24" x14ac:dyDescent="0.25">
      <c r="A710">
        <f t="shared" si="35"/>
        <v>1</v>
      </c>
      <c r="B710" t="str">
        <f t="shared" si="33"/>
        <v/>
      </c>
      <c r="C710" t="str">
        <f t="shared" si="34"/>
        <v/>
      </c>
      <c r="D710">
        <v>2026</v>
      </c>
      <c r="E710" t="s">
        <v>7873</v>
      </c>
      <c r="F710" t="s">
        <v>798</v>
      </c>
      <c r="G710" t="s">
        <v>32</v>
      </c>
      <c r="H710" t="s">
        <v>64</v>
      </c>
      <c r="I710">
        <v>4</v>
      </c>
      <c r="J710">
        <v>1</v>
      </c>
      <c r="K710" s="29">
        <v>4.38</v>
      </c>
      <c r="L710">
        <v>23</v>
      </c>
      <c r="M710">
        <v>0</v>
      </c>
      <c r="N710">
        <v>0</v>
      </c>
      <c r="O710">
        <v>0</v>
      </c>
      <c r="P710">
        <v>2</v>
      </c>
      <c r="Q710">
        <v>61.2</v>
      </c>
      <c r="R710">
        <v>65</v>
      </c>
      <c r="S710">
        <v>33</v>
      </c>
      <c r="T710">
        <v>30</v>
      </c>
      <c r="U710">
        <v>20</v>
      </c>
      <c r="V710">
        <v>47</v>
      </c>
      <c r="W710">
        <v>8</v>
      </c>
      <c r="X710" s="2">
        <v>0.26500000000000001</v>
      </c>
    </row>
    <row r="711" spans="1:24" x14ac:dyDescent="0.25">
      <c r="A711">
        <f t="shared" si="35"/>
        <v>1</v>
      </c>
      <c r="B711" t="str">
        <f t="shared" si="33"/>
        <v/>
      </c>
      <c r="C711" t="str">
        <f t="shared" si="34"/>
        <v/>
      </c>
      <c r="D711">
        <v>2026</v>
      </c>
      <c r="E711" t="s">
        <v>7874</v>
      </c>
      <c r="F711" t="s">
        <v>798</v>
      </c>
      <c r="G711" t="s">
        <v>32</v>
      </c>
      <c r="H711" t="s">
        <v>64</v>
      </c>
      <c r="I711">
        <v>2</v>
      </c>
      <c r="J711">
        <v>4</v>
      </c>
      <c r="K711" s="29">
        <v>5.9</v>
      </c>
      <c r="L711">
        <v>28</v>
      </c>
      <c r="M711">
        <v>1</v>
      </c>
      <c r="N711">
        <v>0</v>
      </c>
      <c r="O711">
        <v>0</v>
      </c>
      <c r="P711">
        <v>1</v>
      </c>
      <c r="Q711">
        <v>61</v>
      </c>
      <c r="R711">
        <v>76</v>
      </c>
      <c r="S711">
        <v>47</v>
      </c>
      <c r="T711">
        <v>40</v>
      </c>
      <c r="U711">
        <v>23</v>
      </c>
      <c r="V711">
        <v>51</v>
      </c>
      <c r="W711">
        <v>5</v>
      </c>
      <c r="X711" s="2">
        <v>0.29799999999999999</v>
      </c>
    </row>
    <row r="712" spans="1:24" x14ac:dyDescent="0.25">
      <c r="A712" t="str">
        <f t="shared" si="35"/>
        <v/>
      </c>
      <c r="B712" t="str">
        <f t="shared" si="33"/>
        <v/>
      </c>
      <c r="C712" t="str">
        <f t="shared" si="34"/>
        <v/>
      </c>
      <c r="D712">
        <v>2026</v>
      </c>
      <c r="E712" t="s">
        <v>7875</v>
      </c>
      <c r="F712" t="s">
        <v>798</v>
      </c>
      <c r="G712" t="s">
        <v>37</v>
      </c>
      <c r="H712" t="s">
        <v>64</v>
      </c>
      <c r="I712">
        <v>0</v>
      </c>
      <c r="J712">
        <v>0</v>
      </c>
      <c r="K712" s="29">
        <v>0</v>
      </c>
      <c r="L712">
        <v>1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2</v>
      </c>
      <c r="S712">
        <v>2</v>
      </c>
      <c r="T712">
        <v>0</v>
      </c>
      <c r="U712">
        <v>2</v>
      </c>
      <c r="V712">
        <v>0</v>
      </c>
      <c r="W712">
        <v>1</v>
      </c>
      <c r="X712" s="2">
        <v>1</v>
      </c>
    </row>
    <row r="713" spans="1:24" x14ac:dyDescent="0.25">
      <c r="A713" t="str">
        <f t="shared" si="35"/>
        <v/>
      </c>
      <c r="B713" t="str">
        <f t="shared" si="33"/>
        <v/>
      </c>
      <c r="C713" t="str">
        <f t="shared" si="34"/>
        <v/>
      </c>
      <c r="D713">
        <v>2026</v>
      </c>
      <c r="E713" t="s">
        <v>808</v>
      </c>
      <c r="F713" t="s">
        <v>798</v>
      </c>
      <c r="G713" t="s">
        <v>37</v>
      </c>
      <c r="H713" t="s">
        <v>64</v>
      </c>
      <c r="I713">
        <v>0</v>
      </c>
      <c r="J713">
        <v>0</v>
      </c>
      <c r="K713" s="29">
        <v>2.79</v>
      </c>
      <c r="L713">
        <v>7</v>
      </c>
      <c r="M713">
        <v>2</v>
      </c>
      <c r="N713">
        <v>0</v>
      </c>
      <c r="O713">
        <v>0</v>
      </c>
      <c r="P713">
        <v>0</v>
      </c>
      <c r="Q713">
        <v>9.1999999999999993</v>
      </c>
      <c r="R713">
        <v>4</v>
      </c>
      <c r="S713">
        <v>6</v>
      </c>
      <c r="T713">
        <v>3</v>
      </c>
      <c r="U713">
        <v>3</v>
      </c>
      <c r="V713">
        <v>7</v>
      </c>
      <c r="W713">
        <v>2</v>
      </c>
      <c r="X713" s="2">
        <v>0.121</v>
      </c>
    </row>
    <row r="714" spans="1:24" x14ac:dyDescent="0.25">
      <c r="A714">
        <f t="shared" si="35"/>
        <v>1</v>
      </c>
      <c r="B714" t="str">
        <f t="shared" si="33"/>
        <v/>
      </c>
      <c r="C714" t="str">
        <f t="shared" si="34"/>
        <v/>
      </c>
      <c r="D714">
        <v>2026</v>
      </c>
      <c r="E714" t="s">
        <v>7876</v>
      </c>
      <c r="F714" t="s">
        <v>798</v>
      </c>
      <c r="G714" t="s">
        <v>32</v>
      </c>
      <c r="H714" t="s">
        <v>64</v>
      </c>
      <c r="I714">
        <v>0</v>
      </c>
      <c r="J714">
        <v>0</v>
      </c>
      <c r="K714" s="29">
        <v>4.4400000000000004</v>
      </c>
      <c r="L714">
        <v>16</v>
      </c>
      <c r="M714">
        <v>2</v>
      </c>
      <c r="N714">
        <v>0</v>
      </c>
      <c r="O714">
        <v>0</v>
      </c>
      <c r="P714">
        <v>0</v>
      </c>
      <c r="Q714">
        <v>24.1</v>
      </c>
      <c r="R714">
        <v>30</v>
      </c>
      <c r="S714">
        <v>13</v>
      </c>
      <c r="T714">
        <v>12</v>
      </c>
      <c r="U714">
        <v>11</v>
      </c>
      <c r="V714">
        <v>15</v>
      </c>
      <c r="W714">
        <v>3</v>
      </c>
      <c r="X714" s="2">
        <v>0.30599999999999999</v>
      </c>
    </row>
    <row r="715" spans="1:24" x14ac:dyDescent="0.25">
      <c r="A715" t="str">
        <f t="shared" si="35"/>
        <v/>
      </c>
      <c r="B715" t="str">
        <f t="shared" si="33"/>
        <v/>
      </c>
      <c r="C715">
        <f t="shared" si="34"/>
        <v>1</v>
      </c>
      <c r="D715">
        <v>2026</v>
      </c>
      <c r="E715" t="s">
        <v>6711</v>
      </c>
      <c r="F715" t="s">
        <v>798</v>
      </c>
      <c r="G715" t="s">
        <v>24</v>
      </c>
      <c r="H715" t="s">
        <v>64</v>
      </c>
      <c r="I715">
        <v>1</v>
      </c>
      <c r="J715">
        <v>1</v>
      </c>
      <c r="K715" s="29">
        <v>4.5</v>
      </c>
      <c r="L715">
        <v>20</v>
      </c>
      <c r="M715">
        <v>0</v>
      </c>
      <c r="N715">
        <v>0</v>
      </c>
      <c r="O715">
        <v>0</v>
      </c>
      <c r="P715">
        <v>0</v>
      </c>
      <c r="Q715">
        <v>28</v>
      </c>
      <c r="R715">
        <v>26</v>
      </c>
      <c r="S715">
        <v>17</v>
      </c>
      <c r="T715">
        <v>14</v>
      </c>
      <c r="U715">
        <v>16</v>
      </c>
      <c r="V715">
        <v>36</v>
      </c>
      <c r="W715">
        <v>4</v>
      </c>
      <c r="X715" s="2">
        <v>0.25700000000000001</v>
      </c>
    </row>
    <row r="716" spans="1:24" x14ac:dyDescent="0.25">
      <c r="A716">
        <f t="shared" si="35"/>
        <v>1</v>
      </c>
      <c r="B716" t="str">
        <f t="shared" si="33"/>
        <v/>
      </c>
      <c r="C716" t="str">
        <f t="shared" si="34"/>
        <v/>
      </c>
      <c r="D716">
        <v>2026</v>
      </c>
      <c r="E716" t="s">
        <v>7877</v>
      </c>
      <c r="F716" t="s">
        <v>798</v>
      </c>
      <c r="G716" t="s">
        <v>29</v>
      </c>
      <c r="H716" t="s">
        <v>64</v>
      </c>
      <c r="I716">
        <v>3</v>
      </c>
      <c r="J716">
        <v>3</v>
      </c>
      <c r="K716" s="29">
        <v>5.09</v>
      </c>
      <c r="L716">
        <v>21</v>
      </c>
      <c r="M716">
        <v>6</v>
      </c>
      <c r="N716">
        <v>1</v>
      </c>
      <c r="O716">
        <v>1</v>
      </c>
      <c r="P716">
        <v>0</v>
      </c>
      <c r="Q716">
        <v>40.200000000000003</v>
      </c>
      <c r="R716">
        <v>42</v>
      </c>
      <c r="S716">
        <v>24</v>
      </c>
      <c r="T716">
        <v>23</v>
      </c>
      <c r="U716">
        <v>17</v>
      </c>
      <c r="V716">
        <v>49</v>
      </c>
      <c r="W716">
        <v>11</v>
      </c>
      <c r="X716" s="2">
        <v>0.26100000000000001</v>
      </c>
    </row>
    <row r="717" spans="1:24" x14ac:dyDescent="0.25">
      <c r="A717" t="str">
        <f t="shared" si="35"/>
        <v/>
      </c>
      <c r="B717" t="str">
        <f t="shared" si="33"/>
        <v/>
      </c>
      <c r="C717" t="str">
        <f t="shared" si="34"/>
        <v/>
      </c>
      <c r="D717">
        <v>2026</v>
      </c>
      <c r="E717" t="s">
        <v>7878</v>
      </c>
      <c r="F717" t="s">
        <v>798</v>
      </c>
      <c r="G717" t="s">
        <v>24</v>
      </c>
      <c r="H717" t="s">
        <v>64</v>
      </c>
      <c r="I717">
        <v>4</v>
      </c>
      <c r="J717">
        <v>5</v>
      </c>
      <c r="K717" s="29">
        <v>5.62</v>
      </c>
      <c r="L717">
        <v>16</v>
      </c>
      <c r="M717">
        <v>15</v>
      </c>
      <c r="N717">
        <v>0</v>
      </c>
      <c r="O717">
        <v>0</v>
      </c>
      <c r="P717">
        <v>0</v>
      </c>
      <c r="Q717">
        <v>56</v>
      </c>
      <c r="R717">
        <v>51</v>
      </c>
      <c r="S717">
        <v>36</v>
      </c>
      <c r="T717">
        <v>35</v>
      </c>
      <c r="U717">
        <v>37</v>
      </c>
      <c r="V717">
        <v>58</v>
      </c>
      <c r="W717">
        <v>10</v>
      </c>
      <c r="X717" s="2">
        <v>0.248</v>
      </c>
    </row>
    <row r="718" spans="1:24" x14ac:dyDescent="0.25">
      <c r="A718" t="str">
        <f t="shared" si="35"/>
        <v/>
      </c>
      <c r="B718" t="str">
        <f t="shared" si="33"/>
        <v/>
      </c>
      <c r="C718" t="str">
        <f t="shared" si="34"/>
        <v/>
      </c>
      <c r="D718">
        <v>2026</v>
      </c>
      <c r="E718" t="s">
        <v>7879</v>
      </c>
      <c r="F718" t="s">
        <v>798</v>
      </c>
      <c r="G718" t="s">
        <v>37</v>
      </c>
      <c r="H718" t="s">
        <v>64</v>
      </c>
      <c r="I718">
        <v>1</v>
      </c>
      <c r="J718">
        <v>1</v>
      </c>
      <c r="K718" s="29">
        <v>5.76</v>
      </c>
      <c r="L718">
        <v>12</v>
      </c>
      <c r="M718">
        <v>7</v>
      </c>
      <c r="N718">
        <v>0</v>
      </c>
      <c r="O718">
        <v>0</v>
      </c>
      <c r="P718">
        <v>0</v>
      </c>
      <c r="Q718">
        <v>25</v>
      </c>
      <c r="R718">
        <v>28</v>
      </c>
      <c r="S718">
        <v>16</v>
      </c>
      <c r="T718">
        <v>16</v>
      </c>
      <c r="U718">
        <v>11</v>
      </c>
      <c r="V718">
        <v>31</v>
      </c>
      <c r="W718">
        <v>2</v>
      </c>
      <c r="X718" s="2">
        <v>0.28599999999999998</v>
      </c>
    </row>
    <row r="719" spans="1:24" x14ac:dyDescent="0.25">
      <c r="A719" t="str">
        <f t="shared" si="35"/>
        <v/>
      </c>
      <c r="B719" t="str">
        <f t="shared" si="33"/>
        <v/>
      </c>
      <c r="C719">
        <f t="shared" si="34"/>
        <v>1</v>
      </c>
      <c r="D719">
        <v>2026</v>
      </c>
      <c r="E719" t="s">
        <v>6622</v>
      </c>
      <c r="F719" t="s">
        <v>798</v>
      </c>
      <c r="G719" t="s">
        <v>37</v>
      </c>
      <c r="H719" t="s">
        <v>64</v>
      </c>
      <c r="I719">
        <v>7</v>
      </c>
      <c r="J719">
        <v>4</v>
      </c>
      <c r="K719" s="29">
        <v>6</v>
      </c>
      <c r="L719">
        <v>25</v>
      </c>
      <c r="M719">
        <v>1</v>
      </c>
      <c r="N719">
        <v>0</v>
      </c>
      <c r="O719">
        <v>0</v>
      </c>
      <c r="P719">
        <v>3</v>
      </c>
      <c r="Q719">
        <v>54</v>
      </c>
      <c r="R719">
        <v>59</v>
      </c>
      <c r="S719">
        <v>38</v>
      </c>
      <c r="T719">
        <v>36</v>
      </c>
      <c r="U719">
        <v>32</v>
      </c>
      <c r="V719">
        <v>58</v>
      </c>
      <c r="W719">
        <v>3</v>
      </c>
      <c r="X719" s="2">
        <v>0.27700000000000002</v>
      </c>
    </row>
    <row r="720" spans="1:24" x14ac:dyDescent="0.25">
      <c r="A720">
        <f t="shared" si="35"/>
        <v>1</v>
      </c>
      <c r="B720" t="str">
        <f t="shared" si="33"/>
        <v/>
      </c>
      <c r="C720" t="str">
        <f t="shared" si="34"/>
        <v/>
      </c>
      <c r="D720">
        <v>2026</v>
      </c>
      <c r="E720" t="s">
        <v>7880</v>
      </c>
      <c r="F720" t="s">
        <v>798</v>
      </c>
      <c r="G720" t="s">
        <v>29</v>
      </c>
      <c r="H720" t="s">
        <v>64</v>
      </c>
      <c r="I720">
        <v>3</v>
      </c>
      <c r="J720">
        <v>2</v>
      </c>
      <c r="K720" s="29">
        <v>7.2</v>
      </c>
      <c r="L720">
        <v>18</v>
      </c>
      <c r="M720">
        <v>9</v>
      </c>
      <c r="N720">
        <v>0</v>
      </c>
      <c r="O720">
        <v>0</v>
      </c>
      <c r="P720">
        <v>1</v>
      </c>
      <c r="Q720">
        <v>45</v>
      </c>
      <c r="R720">
        <v>52</v>
      </c>
      <c r="S720">
        <v>39</v>
      </c>
      <c r="T720">
        <v>36</v>
      </c>
      <c r="U720">
        <v>21</v>
      </c>
      <c r="V720">
        <v>30</v>
      </c>
      <c r="W720">
        <v>4</v>
      </c>
      <c r="X720" s="2">
        <v>0.30099999999999999</v>
      </c>
    </row>
    <row r="721" spans="1:24" x14ac:dyDescent="0.25">
      <c r="A721" t="str">
        <f t="shared" si="35"/>
        <v/>
      </c>
      <c r="B721" t="str">
        <f t="shared" si="33"/>
        <v/>
      </c>
      <c r="C721">
        <f t="shared" si="34"/>
        <v>1</v>
      </c>
      <c r="D721">
        <v>2026</v>
      </c>
      <c r="E721" t="s">
        <v>6724</v>
      </c>
      <c r="F721" t="s">
        <v>798</v>
      </c>
      <c r="G721" t="s">
        <v>24</v>
      </c>
      <c r="H721" t="s">
        <v>64</v>
      </c>
      <c r="I721">
        <v>0</v>
      </c>
      <c r="J721">
        <v>0</v>
      </c>
      <c r="K721" s="29">
        <v>7.5</v>
      </c>
      <c r="L721">
        <v>5</v>
      </c>
      <c r="M721">
        <v>2</v>
      </c>
      <c r="N721">
        <v>0</v>
      </c>
      <c r="O721">
        <v>0</v>
      </c>
      <c r="P721">
        <v>0</v>
      </c>
      <c r="Q721">
        <v>6</v>
      </c>
      <c r="R721">
        <v>5</v>
      </c>
      <c r="S721">
        <v>5</v>
      </c>
      <c r="T721">
        <v>5</v>
      </c>
      <c r="U721">
        <v>6</v>
      </c>
      <c r="V721">
        <v>5</v>
      </c>
      <c r="W721">
        <v>1</v>
      </c>
      <c r="X721" s="2">
        <v>0.22700000000000001</v>
      </c>
    </row>
    <row r="722" spans="1:24" x14ac:dyDescent="0.25">
      <c r="A722" t="str">
        <f t="shared" si="35"/>
        <v/>
      </c>
      <c r="B722" t="str">
        <f t="shared" si="33"/>
        <v/>
      </c>
      <c r="C722">
        <f t="shared" si="34"/>
        <v>1</v>
      </c>
      <c r="D722">
        <v>2026</v>
      </c>
      <c r="E722" t="s">
        <v>7166</v>
      </c>
      <c r="F722" t="s">
        <v>798</v>
      </c>
      <c r="G722" t="s">
        <v>37</v>
      </c>
      <c r="H722" t="s">
        <v>64</v>
      </c>
      <c r="I722">
        <v>1</v>
      </c>
      <c r="J722">
        <v>0</v>
      </c>
      <c r="K722" s="29">
        <v>8.5299999999999994</v>
      </c>
      <c r="L722">
        <v>5</v>
      </c>
      <c r="M722">
        <v>0</v>
      </c>
      <c r="N722">
        <v>0</v>
      </c>
      <c r="O722">
        <v>0</v>
      </c>
      <c r="P722">
        <v>0</v>
      </c>
      <c r="Q722">
        <v>6.1</v>
      </c>
      <c r="R722">
        <v>6</v>
      </c>
      <c r="S722">
        <v>6</v>
      </c>
      <c r="T722">
        <v>6</v>
      </c>
      <c r="U722">
        <v>6</v>
      </c>
      <c r="V722">
        <v>8</v>
      </c>
      <c r="W722">
        <v>4</v>
      </c>
      <c r="X722" s="2">
        <v>0.26100000000000001</v>
      </c>
    </row>
    <row r="723" spans="1:24" x14ac:dyDescent="0.25">
      <c r="A723" t="str">
        <f t="shared" si="35"/>
        <v/>
      </c>
      <c r="B723" t="str">
        <f t="shared" si="33"/>
        <v/>
      </c>
      <c r="C723">
        <f t="shared" si="34"/>
        <v>1</v>
      </c>
      <c r="D723">
        <v>2026</v>
      </c>
      <c r="E723" t="s">
        <v>6680</v>
      </c>
      <c r="F723" t="s">
        <v>798</v>
      </c>
      <c r="G723" t="s">
        <v>37</v>
      </c>
      <c r="H723" t="s">
        <v>64</v>
      </c>
      <c r="I723">
        <v>2</v>
      </c>
      <c r="J723">
        <v>3</v>
      </c>
      <c r="K723" s="29">
        <v>8.8699999999999992</v>
      </c>
      <c r="L723">
        <v>15</v>
      </c>
      <c r="M723">
        <v>7</v>
      </c>
      <c r="N723">
        <v>0</v>
      </c>
      <c r="O723">
        <v>0</v>
      </c>
      <c r="P723">
        <v>0</v>
      </c>
      <c r="Q723">
        <v>23.1</v>
      </c>
      <c r="R723">
        <v>28</v>
      </c>
      <c r="S723">
        <v>23</v>
      </c>
      <c r="T723">
        <v>23</v>
      </c>
      <c r="U723">
        <v>14</v>
      </c>
      <c r="V723">
        <v>21</v>
      </c>
      <c r="W723">
        <v>2</v>
      </c>
      <c r="X723" s="2">
        <v>0.30099999999999999</v>
      </c>
    </row>
    <row r="724" spans="1:24" x14ac:dyDescent="0.25">
      <c r="A724">
        <f t="shared" si="35"/>
        <v>1</v>
      </c>
      <c r="B724" t="str">
        <f t="shared" si="33"/>
        <v/>
      </c>
      <c r="C724" t="str">
        <f t="shared" si="34"/>
        <v/>
      </c>
      <c r="D724">
        <v>2026</v>
      </c>
      <c r="E724" t="s">
        <v>7881</v>
      </c>
      <c r="F724" t="s">
        <v>798</v>
      </c>
      <c r="G724" t="s">
        <v>29</v>
      </c>
      <c r="H724" t="s">
        <v>64</v>
      </c>
      <c r="I724">
        <v>0</v>
      </c>
      <c r="J724">
        <v>3</v>
      </c>
      <c r="K724" s="29">
        <v>9</v>
      </c>
      <c r="L724">
        <v>9</v>
      </c>
      <c r="M724">
        <v>3</v>
      </c>
      <c r="N724">
        <v>0</v>
      </c>
      <c r="O724">
        <v>0</v>
      </c>
      <c r="P724">
        <v>0</v>
      </c>
      <c r="Q724">
        <v>8</v>
      </c>
      <c r="R724">
        <v>5</v>
      </c>
      <c r="S724">
        <v>14</v>
      </c>
      <c r="T724">
        <v>8</v>
      </c>
      <c r="U724">
        <v>18</v>
      </c>
      <c r="V724">
        <v>10</v>
      </c>
      <c r="W724">
        <v>2</v>
      </c>
      <c r="X724" s="2">
        <v>0.17899999999999999</v>
      </c>
    </row>
    <row r="725" spans="1:24" x14ac:dyDescent="0.25">
      <c r="A725">
        <f t="shared" si="35"/>
        <v>1</v>
      </c>
      <c r="B725" t="str">
        <f t="shared" si="33"/>
        <v/>
      </c>
      <c r="C725">
        <f t="shared" si="34"/>
        <v>1</v>
      </c>
      <c r="D725">
        <v>2026</v>
      </c>
      <c r="E725" t="s">
        <v>7182</v>
      </c>
      <c r="F725" t="s">
        <v>798</v>
      </c>
      <c r="G725" t="s">
        <v>29</v>
      </c>
      <c r="H725" t="s">
        <v>64</v>
      </c>
      <c r="I725">
        <v>0</v>
      </c>
      <c r="J725">
        <v>1</v>
      </c>
      <c r="K725" s="29">
        <v>9.39</v>
      </c>
      <c r="L725">
        <v>20</v>
      </c>
      <c r="M725">
        <v>1</v>
      </c>
      <c r="N725">
        <v>0</v>
      </c>
      <c r="O725">
        <v>0</v>
      </c>
      <c r="P725">
        <v>1</v>
      </c>
      <c r="Q725">
        <v>23</v>
      </c>
      <c r="R725">
        <v>35</v>
      </c>
      <c r="S725">
        <v>25</v>
      </c>
      <c r="T725">
        <v>24</v>
      </c>
      <c r="U725">
        <v>18</v>
      </c>
      <c r="V725">
        <v>19</v>
      </c>
      <c r="W725">
        <v>2</v>
      </c>
      <c r="X725" s="2">
        <v>0.35</v>
      </c>
    </row>
    <row r="726" spans="1:24" x14ac:dyDescent="0.25">
      <c r="A726" t="str">
        <f t="shared" si="35"/>
        <v/>
      </c>
      <c r="B726" t="str">
        <f t="shared" si="33"/>
        <v/>
      </c>
      <c r="C726" t="str">
        <f t="shared" si="34"/>
        <v/>
      </c>
      <c r="D726">
        <v>2026</v>
      </c>
      <c r="E726" t="s">
        <v>7882</v>
      </c>
      <c r="F726" t="s">
        <v>813</v>
      </c>
      <c r="G726" t="s">
        <v>24</v>
      </c>
      <c r="H726" t="s">
        <v>64</v>
      </c>
      <c r="I726">
        <v>8</v>
      </c>
      <c r="J726">
        <v>3</v>
      </c>
      <c r="K726" s="29">
        <v>3.56</v>
      </c>
      <c r="L726">
        <v>15</v>
      </c>
      <c r="M726">
        <v>15</v>
      </c>
      <c r="N726">
        <v>1</v>
      </c>
      <c r="O726">
        <v>0</v>
      </c>
      <c r="P726">
        <v>0</v>
      </c>
      <c r="Q726">
        <v>83.1</v>
      </c>
      <c r="R726">
        <v>83</v>
      </c>
      <c r="S726">
        <v>34</v>
      </c>
      <c r="T726">
        <v>33</v>
      </c>
      <c r="U726">
        <v>38</v>
      </c>
      <c r="V726">
        <v>80</v>
      </c>
      <c r="W726">
        <v>4</v>
      </c>
      <c r="X726" s="2">
        <v>0.25600000000000001</v>
      </c>
    </row>
    <row r="727" spans="1:24" x14ac:dyDescent="0.25">
      <c r="A727" t="str">
        <f t="shared" si="35"/>
        <v/>
      </c>
      <c r="B727" t="str">
        <f t="shared" si="33"/>
        <v/>
      </c>
      <c r="C727" t="str">
        <f t="shared" si="34"/>
        <v/>
      </c>
      <c r="D727">
        <v>2026</v>
      </c>
      <c r="E727" t="s">
        <v>7883</v>
      </c>
      <c r="F727" t="s">
        <v>813</v>
      </c>
      <c r="G727" t="s">
        <v>24</v>
      </c>
      <c r="H727" t="s">
        <v>64</v>
      </c>
      <c r="I727">
        <v>2</v>
      </c>
      <c r="J727">
        <v>3</v>
      </c>
      <c r="K727" s="29">
        <v>4.32</v>
      </c>
      <c r="L727">
        <v>17</v>
      </c>
      <c r="M727">
        <v>13</v>
      </c>
      <c r="N727">
        <v>0</v>
      </c>
      <c r="O727">
        <v>0</v>
      </c>
      <c r="P727">
        <v>0</v>
      </c>
      <c r="Q727">
        <v>73</v>
      </c>
      <c r="R727">
        <v>62</v>
      </c>
      <c r="S727">
        <v>38</v>
      </c>
      <c r="T727">
        <v>35</v>
      </c>
      <c r="U727">
        <v>32</v>
      </c>
      <c r="V727">
        <v>85</v>
      </c>
      <c r="W727">
        <v>2</v>
      </c>
      <c r="X727" s="2">
        <v>0.22800000000000001</v>
      </c>
    </row>
    <row r="728" spans="1:24" x14ac:dyDescent="0.25">
      <c r="A728">
        <f t="shared" si="35"/>
        <v>1</v>
      </c>
      <c r="B728" t="str">
        <f t="shared" si="33"/>
        <v/>
      </c>
      <c r="C728" t="str">
        <f t="shared" si="34"/>
        <v/>
      </c>
      <c r="D728">
        <v>2026</v>
      </c>
      <c r="E728" t="s">
        <v>7884</v>
      </c>
      <c r="F728" t="s">
        <v>813</v>
      </c>
      <c r="G728" t="s">
        <v>29</v>
      </c>
      <c r="H728" t="s">
        <v>64</v>
      </c>
      <c r="I728">
        <v>2</v>
      </c>
      <c r="J728">
        <v>2</v>
      </c>
      <c r="K728" s="29">
        <v>4.34</v>
      </c>
      <c r="L728">
        <v>21</v>
      </c>
      <c r="M728">
        <v>0</v>
      </c>
      <c r="N728">
        <v>0</v>
      </c>
      <c r="O728">
        <v>0</v>
      </c>
      <c r="P728">
        <v>2</v>
      </c>
      <c r="Q728">
        <v>47.2</v>
      </c>
      <c r="R728">
        <v>52</v>
      </c>
      <c r="S728">
        <v>27</v>
      </c>
      <c r="T728">
        <v>23</v>
      </c>
      <c r="U728">
        <v>6</v>
      </c>
      <c r="V728">
        <v>49</v>
      </c>
      <c r="W728">
        <v>5</v>
      </c>
      <c r="X728" s="2">
        <v>0.28599999999999998</v>
      </c>
    </row>
    <row r="729" spans="1:24" x14ac:dyDescent="0.25">
      <c r="A729" t="str">
        <f t="shared" si="35"/>
        <v/>
      </c>
      <c r="B729" t="str">
        <f t="shared" si="33"/>
        <v/>
      </c>
      <c r="C729" t="str">
        <f t="shared" si="34"/>
        <v/>
      </c>
      <c r="D729">
        <v>2026</v>
      </c>
      <c r="E729" t="s">
        <v>828</v>
      </c>
      <c r="F729" t="s">
        <v>813</v>
      </c>
      <c r="G729" t="s">
        <v>37</v>
      </c>
      <c r="H729" t="s">
        <v>64</v>
      </c>
      <c r="I729">
        <v>0</v>
      </c>
      <c r="J729">
        <v>1</v>
      </c>
      <c r="K729" s="29">
        <v>4.79</v>
      </c>
      <c r="L729">
        <v>20</v>
      </c>
      <c r="M729">
        <v>0</v>
      </c>
      <c r="N729">
        <v>0</v>
      </c>
      <c r="O729">
        <v>0</v>
      </c>
      <c r="P729">
        <v>0</v>
      </c>
      <c r="Q729">
        <v>20.2</v>
      </c>
      <c r="R729">
        <v>17</v>
      </c>
      <c r="S729">
        <v>11</v>
      </c>
      <c r="T729">
        <v>11</v>
      </c>
      <c r="U729">
        <v>18</v>
      </c>
      <c r="V729">
        <v>13</v>
      </c>
      <c r="W729">
        <v>4</v>
      </c>
      <c r="X729" s="2">
        <v>0.23599999999999999</v>
      </c>
    </row>
    <row r="730" spans="1:24" x14ac:dyDescent="0.25">
      <c r="A730" t="str">
        <f t="shared" si="35"/>
        <v/>
      </c>
      <c r="B730" t="str">
        <f t="shared" si="33"/>
        <v/>
      </c>
      <c r="C730" t="str">
        <f t="shared" si="34"/>
        <v/>
      </c>
      <c r="D730">
        <v>2026</v>
      </c>
      <c r="E730" t="s">
        <v>7885</v>
      </c>
      <c r="F730" t="s">
        <v>813</v>
      </c>
      <c r="G730" t="s">
        <v>37</v>
      </c>
      <c r="H730" t="s">
        <v>64</v>
      </c>
      <c r="I730">
        <v>2</v>
      </c>
      <c r="J730">
        <v>0</v>
      </c>
      <c r="K730" s="29">
        <v>5.23</v>
      </c>
      <c r="L730">
        <v>28</v>
      </c>
      <c r="M730">
        <v>0</v>
      </c>
      <c r="N730">
        <v>0</v>
      </c>
      <c r="O730">
        <v>0</v>
      </c>
      <c r="P730">
        <v>0</v>
      </c>
      <c r="Q730">
        <v>31</v>
      </c>
      <c r="R730">
        <v>40</v>
      </c>
      <c r="S730">
        <v>22</v>
      </c>
      <c r="T730">
        <v>18</v>
      </c>
      <c r="U730">
        <v>9</v>
      </c>
      <c r="V730">
        <v>17</v>
      </c>
      <c r="W730">
        <v>4</v>
      </c>
      <c r="X730" s="2">
        <v>0.32500000000000001</v>
      </c>
    </row>
    <row r="731" spans="1:24" x14ac:dyDescent="0.25">
      <c r="A731">
        <f t="shared" si="35"/>
        <v>1</v>
      </c>
      <c r="B731" t="str">
        <f t="shared" si="33"/>
        <v/>
      </c>
      <c r="C731" t="str">
        <f t="shared" si="34"/>
        <v/>
      </c>
      <c r="D731">
        <v>2026</v>
      </c>
      <c r="E731" t="s">
        <v>7886</v>
      </c>
      <c r="F731" t="s">
        <v>813</v>
      </c>
      <c r="G731" t="s">
        <v>32</v>
      </c>
      <c r="H731" t="s">
        <v>64</v>
      </c>
      <c r="I731">
        <v>3</v>
      </c>
      <c r="J731">
        <v>1</v>
      </c>
      <c r="K731" s="29">
        <v>5.52</v>
      </c>
      <c r="L731">
        <v>14</v>
      </c>
      <c r="M731">
        <v>1</v>
      </c>
      <c r="N731">
        <v>0</v>
      </c>
      <c r="O731">
        <v>0</v>
      </c>
      <c r="P731">
        <v>3</v>
      </c>
      <c r="Q731">
        <v>14.2</v>
      </c>
      <c r="R731">
        <v>12</v>
      </c>
      <c r="S731">
        <v>9</v>
      </c>
      <c r="T731">
        <v>9</v>
      </c>
      <c r="U731">
        <v>10</v>
      </c>
      <c r="V731">
        <v>19</v>
      </c>
      <c r="W731">
        <v>5</v>
      </c>
      <c r="X731" s="2">
        <v>0.22600000000000001</v>
      </c>
    </row>
    <row r="732" spans="1:24" x14ac:dyDescent="0.25">
      <c r="A732" t="str">
        <f t="shared" si="35"/>
        <v/>
      </c>
      <c r="B732" t="str">
        <f t="shared" si="33"/>
        <v/>
      </c>
      <c r="C732" t="str">
        <f t="shared" si="34"/>
        <v/>
      </c>
      <c r="D732">
        <v>2026</v>
      </c>
      <c r="E732" t="s">
        <v>7887</v>
      </c>
      <c r="F732" t="s">
        <v>813</v>
      </c>
      <c r="G732" t="s">
        <v>47</v>
      </c>
      <c r="H732" t="s">
        <v>64</v>
      </c>
      <c r="I732">
        <v>2</v>
      </c>
      <c r="J732">
        <v>4</v>
      </c>
      <c r="K732" s="29">
        <v>5.81</v>
      </c>
      <c r="L732">
        <v>17</v>
      </c>
      <c r="M732">
        <v>11</v>
      </c>
      <c r="N732">
        <v>0</v>
      </c>
      <c r="O732">
        <v>0</v>
      </c>
      <c r="P732">
        <v>2</v>
      </c>
      <c r="Q732">
        <v>52.2</v>
      </c>
      <c r="R732">
        <v>70</v>
      </c>
      <c r="S732">
        <v>34</v>
      </c>
      <c r="T732">
        <v>34</v>
      </c>
      <c r="U732">
        <v>20</v>
      </c>
      <c r="V732">
        <v>46</v>
      </c>
      <c r="W732">
        <v>7</v>
      </c>
      <c r="X732" s="2">
        <v>0.313</v>
      </c>
    </row>
    <row r="733" spans="1:24" x14ac:dyDescent="0.25">
      <c r="A733" t="str">
        <f t="shared" si="35"/>
        <v/>
      </c>
      <c r="B733" t="str">
        <f t="shared" si="33"/>
        <v/>
      </c>
      <c r="C733" t="str">
        <f t="shared" si="34"/>
        <v/>
      </c>
      <c r="D733">
        <v>2026</v>
      </c>
      <c r="E733" t="s">
        <v>7888</v>
      </c>
      <c r="F733" t="s">
        <v>813</v>
      </c>
      <c r="G733" t="s">
        <v>37</v>
      </c>
      <c r="H733" t="s">
        <v>64</v>
      </c>
      <c r="I733">
        <v>2</v>
      </c>
      <c r="J733">
        <v>1</v>
      </c>
      <c r="K733" s="29">
        <v>5.81</v>
      </c>
      <c r="L733">
        <v>21</v>
      </c>
      <c r="M733">
        <v>0</v>
      </c>
      <c r="N733">
        <v>0</v>
      </c>
      <c r="O733">
        <v>0</v>
      </c>
      <c r="P733">
        <v>2</v>
      </c>
      <c r="Q733">
        <v>26.1</v>
      </c>
      <c r="R733">
        <v>26</v>
      </c>
      <c r="S733">
        <v>20</v>
      </c>
      <c r="T733">
        <v>17</v>
      </c>
      <c r="U733">
        <v>16</v>
      </c>
      <c r="V733">
        <v>21</v>
      </c>
      <c r="W733">
        <v>6</v>
      </c>
      <c r="X733" s="2">
        <v>0.26</v>
      </c>
    </row>
    <row r="734" spans="1:24" x14ac:dyDescent="0.25">
      <c r="A734">
        <f t="shared" si="35"/>
        <v>1</v>
      </c>
      <c r="B734" t="str">
        <f t="shared" si="33"/>
        <v/>
      </c>
      <c r="C734" t="str">
        <f t="shared" si="34"/>
        <v/>
      </c>
      <c r="D734">
        <v>2026</v>
      </c>
      <c r="E734" t="s">
        <v>7889</v>
      </c>
      <c r="F734" t="s">
        <v>813</v>
      </c>
      <c r="G734" t="s">
        <v>29</v>
      </c>
      <c r="H734" t="s">
        <v>64</v>
      </c>
      <c r="I734">
        <v>1</v>
      </c>
      <c r="J734">
        <v>6</v>
      </c>
      <c r="K734" s="29">
        <v>6.75</v>
      </c>
      <c r="L734">
        <v>23</v>
      </c>
      <c r="M734">
        <v>4</v>
      </c>
      <c r="N734">
        <v>0</v>
      </c>
      <c r="O734">
        <v>0</v>
      </c>
      <c r="P734">
        <v>1</v>
      </c>
      <c r="Q734">
        <v>49.1</v>
      </c>
      <c r="R734">
        <v>50</v>
      </c>
      <c r="S734">
        <v>45</v>
      </c>
      <c r="T734">
        <v>37</v>
      </c>
      <c r="U734">
        <v>33</v>
      </c>
      <c r="V734">
        <v>40</v>
      </c>
      <c r="W734">
        <v>15</v>
      </c>
      <c r="X734" s="2">
        <v>0.26700000000000002</v>
      </c>
    </row>
    <row r="735" spans="1:24" x14ac:dyDescent="0.25">
      <c r="A735">
        <f t="shared" si="35"/>
        <v>1</v>
      </c>
      <c r="B735" t="str">
        <f t="shared" si="33"/>
        <v/>
      </c>
      <c r="C735" t="str">
        <f t="shared" si="34"/>
        <v/>
      </c>
      <c r="D735">
        <v>2026</v>
      </c>
      <c r="E735" t="s">
        <v>816</v>
      </c>
      <c r="F735" t="s">
        <v>813</v>
      </c>
      <c r="G735" t="s">
        <v>29</v>
      </c>
      <c r="H735" t="s">
        <v>64</v>
      </c>
      <c r="I735">
        <v>0</v>
      </c>
      <c r="J735">
        <v>1</v>
      </c>
      <c r="K735" s="29">
        <v>7.59</v>
      </c>
      <c r="L735">
        <v>12</v>
      </c>
      <c r="M735">
        <v>0</v>
      </c>
      <c r="N735">
        <v>0</v>
      </c>
      <c r="O735">
        <v>0</v>
      </c>
      <c r="P735">
        <v>0</v>
      </c>
      <c r="Q735">
        <v>10.199999999999999</v>
      </c>
      <c r="R735">
        <v>15</v>
      </c>
      <c r="S735">
        <v>9</v>
      </c>
      <c r="T735">
        <v>9</v>
      </c>
      <c r="U735">
        <v>4</v>
      </c>
      <c r="V735">
        <v>5</v>
      </c>
      <c r="W735">
        <v>3</v>
      </c>
      <c r="X735" s="2">
        <v>0.34899999999999998</v>
      </c>
    </row>
    <row r="736" spans="1:24" x14ac:dyDescent="0.25">
      <c r="A736">
        <f t="shared" si="35"/>
        <v>1</v>
      </c>
      <c r="B736" t="str">
        <f t="shared" si="33"/>
        <v/>
      </c>
      <c r="C736" t="str">
        <f t="shared" si="34"/>
        <v/>
      </c>
      <c r="D736">
        <v>2026</v>
      </c>
      <c r="E736" t="s">
        <v>7890</v>
      </c>
      <c r="F736" t="s">
        <v>813</v>
      </c>
      <c r="G736" t="s">
        <v>29</v>
      </c>
      <c r="H736" t="s">
        <v>64</v>
      </c>
      <c r="I736">
        <v>2</v>
      </c>
      <c r="J736">
        <v>4</v>
      </c>
      <c r="K736" s="29">
        <v>7.62</v>
      </c>
      <c r="L736">
        <v>16</v>
      </c>
      <c r="M736">
        <v>6</v>
      </c>
      <c r="N736">
        <v>0</v>
      </c>
      <c r="O736">
        <v>0</v>
      </c>
      <c r="P736">
        <v>0</v>
      </c>
      <c r="Q736">
        <v>26</v>
      </c>
      <c r="R736">
        <v>31</v>
      </c>
      <c r="S736">
        <v>25</v>
      </c>
      <c r="T736">
        <v>22</v>
      </c>
      <c r="U736">
        <v>15</v>
      </c>
      <c r="V736">
        <v>27</v>
      </c>
      <c r="W736">
        <v>4</v>
      </c>
      <c r="X736" s="2">
        <v>0.28699999999999998</v>
      </c>
    </row>
    <row r="737" spans="1:24" x14ac:dyDescent="0.25">
      <c r="A737" t="str">
        <f t="shared" si="35"/>
        <v/>
      </c>
      <c r="B737" t="str">
        <f t="shared" si="33"/>
        <v/>
      </c>
      <c r="C737" t="str">
        <f t="shared" si="34"/>
        <v/>
      </c>
      <c r="D737">
        <v>2026</v>
      </c>
      <c r="E737" t="s">
        <v>7891</v>
      </c>
      <c r="F737" t="s">
        <v>813</v>
      </c>
      <c r="G737" t="s">
        <v>37</v>
      </c>
      <c r="H737" t="s">
        <v>64</v>
      </c>
      <c r="I737">
        <v>2</v>
      </c>
      <c r="J737">
        <v>0</v>
      </c>
      <c r="K737" s="29">
        <v>8.01</v>
      </c>
      <c r="L737">
        <v>24</v>
      </c>
      <c r="M737">
        <v>1</v>
      </c>
      <c r="N737">
        <v>0</v>
      </c>
      <c r="O737">
        <v>0</v>
      </c>
      <c r="P737">
        <v>0</v>
      </c>
      <c r="Q737">
        <v>30.1</v>
      </c>
      <c r="R737">
        <v>41</v>
      </c>
      <c r="S737">
        <v>28</v>
      </c>
      <c r="T737">
        <v>27</v>
      </c>
      <c r="U737">
        <v>17</v>
      </c>
      <c r="V737">
        <v>21</v>
      </c>
      <c r="W737">
        <v>11</v>
      </c>
      <c r="X737" s="2">
        <v>0.34200000000000003</v>
      </c>
    </row>
    <row r="738" spans="1:24" x14ac:dyDescent="0.25">
      <c r="A738" t="str">
        <f t="shared" si="35"/>
        <v/>
      </c>
      <c r="B738" t="str">
        <f t="shared" si="33"/>
        <v/>
      </c>
      <c r="C738" t="str">
        <f t="shared" si="34"/>
        <v/>
      </c>
      <c r="D738">
        <v>2026</v>
      </c>
      <c r="E738" t="s">
        <v>7892</v>
      </c>
      <c r="F738" t="s">
        <v>813</v>
      </c>
      <c r="G738" t="s">
        <v>37</v>
      </c>
      <c r="H738" t="s">
        <v>64</v>
      </c>
      <c r="I738">
        <v>0</v>
      </c>
      <c r="J738">
        <v>0</v>
      </c>
      <c r="K738" s="29">
        <v>9</v>
      </c>
      <c r="L738">
        <v>7</v>
      </c>
      <c r="M738">
        <v>0</v>
      </c>
      <c r="N738">
        <v>0</v>
      </c>
      <c r="O738">
        <v>0</v>
      </c>
      <c r="P738">
        <v>0</v>
      </c>
      <c r="Q738">
        <v>4</v>
      </c>
      <c r="R738">
        <v>2</v>
      </c>
      <c r="S738">
        <v>4</v>
      </c>
      <c r="T738">
        <v>4</v>
      </c>
      <c r="U738">
        <v>8</v>
      </c>
      <c r="V738">
        <v>4</v>
      </c>
      <c r="W738">
        <v>2</v>
      </c>
      <c r="X738" s="2">
        <v>0.14299999999999999</v>
      </c>
    </row>
    <row r="739" spans="1:24" x14ac:dyDescent="0.25">
      <c r="A739">
        <f t="shared" si="35"/>
        <v>1</v>
      </c>
      <c r="B739" t="str">
        <f t="shared" si="33"/>
        <v/>
      </c>
      <c r="C739" t="str">
        <f t="shared" si="34"/>
        <v/>
      </c>
      <c r="D739">
        <v>2026</v>
      </c>
      <c r="E739" t="s">
        <v>7893</v>
      </c>
      <c r="F739" t="s">
        <v>813</v>
      </c>
      <c r="G739" t="s">
        <v>32</v>
      </c>
      <c r="H739" t="s">
        <v>64</v>
      </c>
      <c r="I739">
        <v>0</v>
      </c>
      <c r="J739">
        <v>0</v>
      </c>
      <c r="K739" s="29">
        <v>12.27</v>
      </c>
      <c r="L739">
        <v>6</v>
      </c>
      <c r="M739">
        <v>1</v>
      </c>
      <c r="N739">
        <v>0</v>
      </c>
      <c r="O739">
        <v>0</v>
      </c>
      <c r="P739">
        <v>0</v>
      </c>
      <c r="Q739">
        <v>3.2</v>
      </c>
      <c r="R739">
        <v>2</v>
      </c>
      <c r="S739">
        <v>5</v>
      </c>
      <c r="T739">
        <v>5</v>
      </c>
      <c r="U739">
        <v>8</v>
      </c>
      <c r="V739">
        <v>3</v>
      </c>
      <c r="W739">
        <v>3</v>
      </c>
      <c r="X739" s="2">
        <v>0.154</v>
      </c>
    </row>
    <row r="740" spans="1:24" x14ac:dyDescent="0.25">
      <c r="A740" t="str">
        <f t="shared" si="35"/>
        <v/>
      </c>
      <c r="B740" t="str">
        <f t="shared" si="33"/>
        <v/>
      </c>
      <c r="C740" t="str">
        <f t="shared" si="34"/>
        <v/>
      </c>
      <c r="D740">
        <v>2026</v>
      </c>
      <c r="E740" t="s">
        <v>7894</v>
      </c>
      <c r="F740" t="s">
        <v>813</v>
      </c>
      <c r="G740" t="s">
        <v>47</v>
      </c>
      <c r="H740" t="s">
        <v>64</v>
      </c>
      <c r="I740">
        <v>1</v>
      </c>
      <c r="J740">
        <v>0</v>
      </c>
      <c r="K740" s="29">
        <v>13.94</v>
      </c>
      <c r="L740">
        <v>11</v>
      </c>
      <c r="M740">
        <v>2</v>
      </c>
      <c r="N740">
        <v>0</v>
      </c>
      <c r="O740">
        <v>0</v>
      </c>
      <c r="P740">
        <v>0</v>
      </c>
      <c r="Q740">
        <v>10.1</v>
      </c>
      <c r="R740">
        <v>20</v>
      </c>
      <c r="S740">
        <v>16</v>
      </c>
      <c r="T740">
        <v>16</v>
      </c>
      <c r="U740">
        <v>5</v>
      </c>
      <c r="V740">
        <v>9</v>
      </c>
      <c r="W740">
        <v>0</v>
      </c>
      <c r="X740" s="2">
        <v>0.41699999999999998</v>
      </c>
    </row>
    <row r="741" spans="1:24" x14ac:dyDescent="0.25">
      <c r="A741" t="str">
        <f t="shared" si="35"/>
        <v/>
      </c>
      <c r="B741" t="str">
        <f t="shared" si="33"/>
        <v/>
      </c>
      <c r="C741" t="str">
        <f t="shared" si="34"/>
        <v/>
      </c>
      <c r="D741">
        <v>2026</v>
      </c>
      <c r="E741" t="s">
        <v>7895</v>
      </c>
      <c r="F741" t="s">
        <v>813</v>
      </c>
      <c r="G741" t="s">
        <v>37</v>
      </c>
      <c r="H741" t="s">
        <v>64</v>
      </c>
      <c r="I741">
        <v>1</v>
      </c>
      <c r="J741">
        <v>2</v>
      </c>
      <c r="K741" s="29">
        <v>13.97</v>
      </c>
      <c r="L741">
        <v>10</v>
      </c>
      <c r="M741">
        <v>2</v>
      </c>
      <c r="N741">
        <v>0</v>
      </c>
      <c r="O741">
        <v>0</v>
      </c>
      <c r="P741">
        <v>0</v>
      </c>
      <c r="Q741">
        <v>9.1999999999999993</v>
      </c>
      <c r="R741">
        <v>21</v>
      </c>
      <c r="S741">
        <v>16</v>
      </c>
      <c r="T741">
        <v>15</v>
      </c>
      <c r="U741">
        <v>4</v>
      </c>
      <c r="V741">
        <v>7</v>
      </c>
      <c r="W741">
        <v>0</v>
      </c>
      <c r="X741" s="2">
        <v>0.45700000000000002</v>
      </c>
    </row>
    <row r="742" spans="1:24" x14ac:dyDescent="0.25">
      <c r="A742" t="str">
        <f t="shared" si="35"/>
        <v/>
      </c>
      <c r="B742" t="str">
        <f t="shared" si="33"/>
        <v/>
      </c>
      <c r="C742" t="str">
        <f t="shared" si="34"/>
        <v/>
      </c>
      <c r="D742">
        <v>2026</v>
      </c>
      <c r="E742" t="s">
        <v>7896</v>
      </c>
      <c r="F742" t="s">
        <v>813</v>
      </c>
      <c r="G742" t="s">
        <v>24</v>
      </c>
      <c r="H742" t="s">
        <v>64</v>
      </c>
      <c r="I742">
        <v>0</v>
      </c>
      <c r="J742">
        <v>0</v>
      </c>
      <c r="K742" s="29">
        <v>94.5</v>
      </c>
      <c r="L742">
        <v>2</v>
      </c>
      <c r="M742">
        <v>0</v>
      </c>
      <c r="N742">
        <v>0</v>
      </c>
      <c r="O742">
        <v>0</v>
      </c>
      <c r="P742">
        <v>0</v>
      </c>
      <c r="Q742">
        <v>0.2</v>
      </c>
      <c r="R742">
        <v>2</v>
      </c>
      <c r="S742">
        <v>7</v>
      </c>
      <c r="T742">
        <v>7</v>
      </c>
      <c r="U742">
        <v>5</v>
      </c>
      <c r="V742">
        <v>0</v>
      </c>
      <c r="W742">
        <v>2</v>
      </c>
      <c r="X742" s="2">
        <v>0.5</v>
      </c>
    </row>
    <row r="743" spans="1:24" x14ac:dyDescent="0.25">
      <c r="A743" t="str">
        <f t="shared" si="35"/>
        <v/>
      </c>
      <c r="B743" t="str">
        <f t="shared" si="33"/>
        <v/>
      </c>
      <c r="C743">
        <f t="shared" si="34"/>
        <v>1</v>
      </c>
      <c r="D743">
        <v>2026</v>
      </c>
      <c r="E743" t="s">
        <v>6735</v>
      </c>
      <c r="F743" t="s">
        <v>830</v>
      </c>
      <c r="G743" t="s">
        <v>47</v>
      </c>
      <c r="H743" t="s">
        <v>64</v>
      </c>
      <c r="I743">
        <v>6</v>
      </c>
      <c r="J743">
        <v>3</v>
      </c>
      <c r="K743" s="29">
        <v>3.78</v>
      </c>
      <c r="L743">
        <v>14</v>
      </c>
      <c r="M743">
        <v>13</v>
      </c>
      <c r="N743">
        <v>0</v>
      </c>
      <c r="O743">
        <v>0</v>
      </c>
      <c r="P743">
        <v>0</v>
      </c>
      <c r="Q743">
        <v>81</v>
      </c>
      <c r="R743">
        <v>70</v>
      </c>
      <c r="S743">
        <v>39</v>
      </c>
      <c r="T743">
        <v>34</v>
      </c>
      <c r="U743">
        <v>17</v>
      </c>
      <c r="V743">
        <v>55</v>
      </c>
      <c r="W743">
        <v>6</v>
      </c>
      <c r="X743" s="2">
        <v>0.23300000000000001</v>
      </c>
    </row>
    <row r="744" spans="1:24" x14ac:dyDescent="0.25">
      <c r="A744" t="str">
        <f t="shared" si="35"/>
        <v/>
      </c>
      <c r="B744" t="str">
        <f t="shared" si="33"/>
        <v/>
      </c>
      <c r="C744">
        <f t="shared" si="34"/>
        <v>1</v>
      </c>
      <c r="D744">
        <v>2026</v>
      </c>
      <c r="E744" t="s">
        <v>6628</v>
      </c>
      <c r="F744" t="s">
        <v>830</v>
      </c>
      <c r="G744" t="s">
        <v>37</v>
      </c>
      <c r="H744" t="s">
        <v>64</v>
      </c>
      <c r="I744">
        <v>6</v>
      </c>
      <c r="J744">
        <v>5</v>
      </c>
      <c r="K744" s="29">
        <v>5.23</v>
      </c>
      <c r="L744">
        <v>19</v>
      </c>
      <c r="M744">
        <v>10</v>
      </c>
      <c r="N744">
        <v>0</v>
      </c>
      <c r="O744">
        <v>0</v>
      </c>
      <c r="P744">
        <v>1</v>
      </c>
      <c r="Q744">
        <v>72.099999999999994</v>
      </c>
      <c r="R744">
        <v>71</v>
      </c>
      <c r="S744">
        <v>50</v>
      </c>
      <c r="T744">
        <v>42</v>
      </c>
      <c r="U744">
        <v>28</v>
      </c>
      <c r="V744">
        <v>60</v>
      </c>
      <c r="W744">
        <v>16</v>
      </c>
      <c r="X744" s="2">
        <v>0.253</v>
      </c>
    </row>
    <row r="745" spans="1:24" x14ac:dyDescent="0.25">
      <c r="A745" t="str">
        <f t="shared" si="35"/>
        <v/>
      </c>
      <c r="B745" t="str">
        <f t="shared" si="33"/>
        <v/>
      </c>
      <c r="C745" t="str">
        <f t="shared" si="34"/>
        <v/>
      </c>
      <c r="D745">
        <v>2026</v>
      </c>
      <c r="E745" t="s">
        <v>7897</v>
      </c>
      <c r="F745" t="s">
        <v>830</v>
      </c>
      <c r="G745" t="s">
        <v>37</v>
      </c>
      <c r="H745" t="s">
        <v>64</v>
      </c>
      <c r="I745">
        <v>0</v>
      </c>
      <c r="J745">
        <v>0</v>
      </c>
      <c r="K745" s="29">
        <v>0</v>
      </c>
      <c r="L745">
        <v>1</v>
      </c>
      <c r="M745">
        <v>0</v>
      </c>
      <c r="N745">
        <v>0</v>
      </c>
      <c r="O745">
        <v>0</v>
      </c>
      <c r="P745">
        <v>0</v>
      </c>
      <c r="Q745">
        <v>0.2</v>
      </c>
      <c r="R745">
        <v>1</v>
      </c>
      <c r="S745">
        <v>0</v>
      </c>
      <c r="T745">
        <v>0</v>
      </c>
      <c r="U745">
        <v>0</v>
      </c>
      <c r="V745">
        <v>0</v>
      </c>
      <c r="W745">
        <v>0</v>
      </c>
      <c r="X745" s="2">
        <v>0.33300000000000002</v>
      </c>
    </row>
    <row r="746" spans="1:24" x14ac:dyDescent="0.25">
      <c r="A746" t="str">
        <f t="shared" si="35"/>
        <v/>
      </c>
      <c r="B746" t="str">
        <f t="shared" si="33"/>
        <v/>
      </c>
      <c r="C746" t="str">
        <f t="shared" si="34"/>
        <v/>
      </c>
      <c r="D746">
        <v>2026</v>
      </c>
      <c r="E746" t="s">
        <v>7898</v>
      </c>
      <c r="F746" t="s">
        <v>830</v>
      </c>
      <c r="G746" t="s">
        <v>37</v>
      </c>
      <c r="H746" t="s">
        <v>64</v>
      </c>
      <c r="I746">
        <v>1</v>
      </c>
      <c r="J746">
        <v>0</v>
      </c>
      <c r="K746" s="29">
        <v>3.09</v>
      </c>
      <c r="L746">
        <v>8</v>
      </c>
      <c r="M746">
        <v>0</v>
      </c>
      <c r="N746">
        <v>0</v>
      </c>
      <c r="O746">
        <v>0</v>
      </c>
      <c r="P746">
        <v>0</v>
      </c>
      <c r="Q746">
        <v>11.2</v>
      </c>
      <c r="R746">
        <v>8</v>
      </c>
      <c r="S746">
        <v>5</v>
      </c>
      <c r="T746">
        <v>4</v>
      </c>
      <c r="U746">
        <v>2</v>
      </c>
      <c r="V746">
        <v>10</v>
      </c>
      <c r="W746">
        <v>4</v>
      </c>
      <c r="X746" s="2">
        <v>0.2</v>
      </c>
    </row>
    <row r="747" spans="1:24" x14ac:dyDescent="0.25">
      <c r="A747" t="str">
        <f t="shared" si="35"/>
        <v/>
      </c>
      <c r="B747" t="str">
        <f t="shared" si="33"/>
        <v/>
      </c>
      <c r="C747" t="str">
        <f t="shared" si="34"/>
        <v/>
      </c>
      <c r="D747">
        <v>2026</v>
      </c>
      <c r="E747" t="s">
        <v>7899</v>
      </c>
      <c r="F747" t="s">
        <v>830</v>
      </c>
      <c r="G747" t="s">
        <v>37</v>
      </c>
      <c r="H747" t="s">
        <v>64</v>
      </c>
      <c r="I747">
        <v>0</v>
      </c>
      <c r="J747">
        <v>1</v>
      </c>
      <c r="K747" s="29">
        <v>3.38</v>
      </c>
      <c r="L747">
        <v>8</v>
      </c>
      <c r="M747">
        <v>1</v>
      </c>
      <c r="N747">
        <v>0</v>
      </c>
      <c r="O747">
        <v>0</v>
      </c>
      <c r="P747">
        <v>0</v>
      </c>
      <c r="Q747">
        <v>10.199999999999999</v>
      </c>
      <c r="R747">
        <v>5</v>
      </c>
      <c r="S747">
        <v>4</v>
      </c>
      <c r="T747">
        <v>4</v>
      </c>
      <c r="U747">
        <v>13</v>
      </c>
      <c r="V747">
        <v>10</v>
      </c>
      <c r="W747">
        <v>0</v>
      </c>
      <c r="X747" s="2">
        <v>0.14299999999999999</v>
      </c>
    </row>
    <row r="748" spans="1:24" x14ac:dyDescent="0.25">
      <c r="A748" t="str">
        <f t="shared" si="35"/>
        <v/>
      </c>
      <c r="B748" t="str">
        <f t="shared" si="33"/>
        <v/>
      </c>
      <c r="C748" t="str">
        <f t="shared" si="34"/>
        <v/>
      </c>
      <c r="D748">
        <v>2026</v>
      </c>
      <c r="E748" t="s">
        <v>7900</v>
      </c>
      <c r="F748" t="s">
        <v>830</v>
      </c>
      <c r="G748" t="s">
        <v>47</v>
      </c>
      <c r="H748" t="s">
        <v>64</v>
      </c>
      <c r="I748">
        <v>4</v>
      </c>
      <c r="J748">
        <v>0</v>
      </c>
      <c r="K748" s="29">
        <v>3.42</v>
      </c>
      <c r="L748">
        <v>19</v>
      </c>
      <c r="M748">
        <v>7</v>
      </c>
      <c r="N748">
        <v>0</v>
      </c>
      <c r="O748">
        <v>0</v>
      </c>
      <c r="P748">
        <v>1</v>
      </c>
      <c r="Q748">
        <v>47.1</v>
      </c>
      <c r="R748">
        <v>51</v>
      </c>
      <c r="S748">
        <v>20</v>
      </c>
      <c r="T748">
        <v>18</v>
      </c>
      <c r="U748">
        <v>13</v>
      </c>
      <c r="V748">
        <v>29</v>
      </c>
      <c r="W748">
        <v>2</v>
      </c>
      <c r="X748" s="2">
        <v>0.27600000000000002</v>
      </c>
    </row>
    <row r="749" spans="1:24" x14ac:dyDescent="0.25">
      <c r="A749" t="str">
        <f t="shared" si="35"/>
        <v/>
      </c>
      <c r="B749" t="str">
        <f t="shared" si="33"/>
        <v/>
      </c>
      <c r="C749" t="str">
        <f t="shared" si="34"/>
        <v/>
      </c>
      <c r="D749">
        <v>2026</v>
      </c>
      <c r="E749" t="s">
        <v>851</v>
      </c>
      <c r="F749" t="s">
        <v>830</v>
      </c>
      <c r="G749" t="s">
        <v>24</v>
      </c>
      <c r="H749" t="s">
        <v>64</v>
      </c>
      <c r="I749">
        <v>4</v>
      </c>
      <c r="J749">
        <v>3</v>
      </c>
      <c r="K749" s="29">
        <v>4.24</v>
      </c>
      <c r="L749">
        <v>16</v>
      </c>
      <c r="M749">
        <v>8</v>
      </c>
      <c r="N749">
        <v>0</v>
      </c>
      <c r="O749">
        <v>0</v>
      </c>
      <c r="P749">
        <v>0</v>
      </c>
      <c r="Q749">
        <v>46.2</v>
      </c>
      <c r="R749">
        <v>41</v>
      </c>
      <c r="S749">
        <v>28</v>
      </c>
      <c r="T749">
        <v>22</v>
      </c>
      <c r="U749">
        <v>24</v>
      </c>
      <c r="V749">
        <v>52</v>
      </c>
      <c r="W749">
        <v>17</v>
      </c>
      <c r="X749" s="2">
        <v>0.23200000000000001</v>
      </c>
    </row>
    <row r="750" spans="1:24" x14ac:dyDescent="0.25">
      <c r="A750" t="str">
        <f t="shared" si="35"/>
        <v/>
      </c>
      <c r="B750" t="str">
        <f t="shared" si="33"/>
        <v/>
      </c>
      <c r="C750" t="str">
        <f t="shared" si="34"/>
        <v/>
      </c>
      <c r="D750">
        <v>2026</v>
      </c>
      <c r="E750" t="s">
        <v>7901</v>
      </c>
      <c r="F750" t="s">
        <v>830</v>
      </c>
      <c r="G750" t="s">
        <v>24</v>
      </c>
      <c r="H750" t="s">
        <v>64</v>
      </c>
      <c r="I750">
        <v>3</v>
      </c>
      <c r="J750">
        <v>3</v>
      </c>
      <c r="K750" s="29">
        <v>4.3099999999999996</v>
      </c>
      <c r="L750">
        <v>20</v>
      </c>
      <c r="M750">
        <v>3</v>
      </c>
      <c r="N750">
        <v>0</v>
      </c>
      <c r="O750">
        <v>0</v>
      </c>
      <c r="P750">
        <v>9</v>
      </c>
      <c r="Q750">
        <v>48</v>
      </c>
      <c r="R750">
        <v>39</v>
      </c>
      <c r="S750">
        <v>25</v>
      </c>
      <c r="T750">
        <v>23</v>
      </c>
      <c r="U750">
        <v>24</v>
      </c>
      <c r="V750">
        <v>56</v>
      </c>
      <c r="W750">
        <v>2</v>
      </c>
      <c r="X750" s="2">
        <v>0.223</v>
      </c>
    </row>
    <row r="751" spans="1:24" x14ac:dyDescent="0.25">
      <c r="A751">
        <f t="shared" si="35"/>
        <v>1</v>
      </c>
      <c r="B751" t="str">
        <f t="shared" si="33"/>
        <v/>
      </c>
      <c r="C751" t="str">
        <f t="shared" si="34"/>
        <v/>
      </c>
      <c r="D751">
        <v>2026</v>
      </c>
      <c r="E751" t="s">
        <v>7902</v>
      </c>
      <c r="F751" t="s">
        <v>830</v>
      </c>
      <c r="G751" t="s">
        <v>29</v>
      </c>
      <c r="H751" t="s">
        <v>64</v>
      </c>
      <c r="I751">
        <v>2</v>
      </c>
      <c r="J751">
        <v>0</v>
      </c>
      <c r="K751" s="29">
        <v>4.4400000000000004</v>
      </c>
      <c r="L751">
        <v>12</v>
      </c>
      <c r="M751">
        <v>0</v>
      </c>
      <c r="N751">
        <v>0</v>
      </c>
      <c r="O751">
        <v>0</v>
      </c>
      <c r="P751">
        <v>0</v>
      </c>
      <c r="Q751">
        <v>24.1</v>
      </c>
      <c r="R751">
        <v>23</v>
      </c>
      <c r="S751">
        <v>17</v>
      </c>
      <c r="T751">
        <v>12</v>
      </c>
      <c r="U751">
        <v>14</v>
      </c>
      <c r="V751">
        <v>12</v>
      </c>
      <c r="W751">
        <v>2</v>
      </c>
      <c r="X751" s="2">
        <v>0.247</v>
      </c>
    </row>
    <row r="752" spans="1:24" x14ac:dyDescent="0.25">
      <c r="A752" t="str">
        <f t="shared" si="35"/>
        <v/>
      </c>
      <c r="B752" t="str">
        <f t="shared" si="33"/>
        <v/>
      </c>
      <c r="C752" t="str">
        <f t="shared" si="34"/>
        <v/>
      </c>
      <c r="D752">
        <v>2026</v>
      </c>
      <c r="E752" t="s">
        <v>7903</v>
      </c>
      <c r="F752" t="s">
        <v>830</v>
      </c>
      <c r="G752" t="s">
        <v>47</v>
      </c>
      <c r="H752" t="s">
        <v>64</v>
      </c>
      <c r="I752">
        <v>0</v>
      </c>
      <c r="J752">
        <v>0</v>
      </c>
      <c r="K752" s="29">
        <v>5.28</v>
      </c>
      <c r="L752">
        <v>11</v>
      </c>
      <c r="M752">
        <v>1</v>
      </c>
      <c r="N752">
        <v>0</v>
      </c>
      <c r="O752">
        <v>0</v>
      </c>
      <c r="P752">
        <v>0</v>
      </c>
      <c r="Q752">
        <v>15.1</v>
      </c>
      <c r="R752">
        <v>17</v>
      </c>
      <c r="S752">
        <v>10</v>
      </c>
      <c r="T752">
        <v>9</v>
      </c>
      <c r="U752">
        <v>7</v>
      </c>
      <c r="V752">
        <v>12</v>
      </c>
      <c r="W752">
        <v>3</v>
      </c>
      <c r="X752" s="2">
        <v>0.28799999999999998</v>
      </c>
    </row>
    <row r="753" spans="1:24" x14ac:dyDescent="0.25">
      <c r="A753" t="str">
        <f t="shared" si="35"/>
        <v/>
      </c>
      <c r="B753" t="str">
        <f t="shared" si="33"/>
        <v/>
      </c>
      <c r="C753" t="str">
        <f t="shared" si="34"/>
        <v/>
      </c>
      <c r="D753">
        <v>2026</v>
      </c>
      <c r="E753" t="s">
        <v>7904</v>
      </c>
      <c r="F753" t="s">
        <v>830</v>
      </c>
      <c r="G753" t="s">
        <v>47</v>
      </c>
      <c r="H753" t="s">
        <v>64</v>
      </c>
      <c r="I753">
        <v>0</v>
      </c>
      <c r="J753">
        <v>2</v>
      </c>
      <c r="K753" s="29">
        <v>5.47</v>
      </c>
      <c r="L753">
        <v>13</v>
      </c>
      <c r="M753">
        <v>4</v>
      </c>
      <c r="N753">
        <v>0</v>
      </c>
      <c r="O753">
        <v>0</v>
      </c>
      <c r="P753">
        <v>0</v>
      </c>
      <c r="Q753">
        <v>24.2</v>
      </c>
      <c r="R753">
        <v>24</v>
      </c>
      <c r="S753">
        <v>17</v>
      </c>
      <c r="T753">
        <v>15</v>
      </c>
      <c r="U753">
        <v>9</v>
      </c>
      <c r="V753">
        <v>17</v>
      </c>
      <c r="W753">
        <v>1</v>
      </c>
      <c r="X753" s="2">
        <v>0.25800000000000001</v>
      </c>
    </row>
    <row r="754" spans="1:24" x14ac:dyDescent="0.25">
      <c r="A754" t="str">
        <f t="shared" si="35"/>
        <v/>
      </c>
      <c r="B754" t="str">
        <f t="shared" si="33"/>
        <v/>
      </c>
      <c r="C754">
        <f t="shared" si="34"/>
        <v>1</v>
      </c>
      <c r="D754">
        <v>2026</v>
      </c>
      <c r="E754" t="s">
        <v>6720</v>
      </c>
      <c r="F754" t="s">
        <v>830</v>
      </c>
      <c r="G754" t="s">
        <v>24</v>
      </c>
      <c r="H754" t="s">
        <v>64</v>
      </c>
      <c r="I754">
        <v>3</v>
      </c>
      <c r="J754">
        <v>2</v>
      </c>
      <c r="K754" s="29">
        <v>5.94</v>
      </c>
      <c r="L754">
        <v>17</v>
      </c>
      <c r="M754">
        <v>1</v>
      </c>
      <c r="N754">
        <v>0</v>
      </c>
      <c r="O754">
        <v>0</v>
      </c>
      <c r="P754">
        <v>0</v>
      </c>
      <c r="Q754">
        <v>33.1</v>
      </c>
      <c r="R754">
        <v>31</v>
      </c>
      <c r="S754">
        <v>23</v>
      </c>
      <c r="T754">
        <v>22</v>
      </c>
      <c r="U754">
        <v>15</v>
      </c>
      <c r="V754">
        <v>36</v>
      </c>
      <c r="W754">
        <v>6</v>
      </c>
      <c r="X754" s="2">
        <v>0.248</v>
      </c>
    </row>
    <row r="755" spans="1:24" x14ac:dyDescent="0.25">
      <c r="A755" t="str">
        <f t="shared" si="35"/>
        <v/>
      </c>
      <c r="B755" t="str">
        <f t="shared" si="33"/>
        <v/>
      </c>
      <c r="C755" t="str">
        <f t="shared" si="34"/>
        <v/>
      </c>
      <c r="D755">
        <v>2026</v>
      </c>
      <c r="E755" t="s">
        <v>7905</v>
      </c>
      <c r="F755" t="s">
        <v>830</v>
      </c>
      <c r="G755" t="s">
        <v>37</v>
      </c>
      <c r="H755" t="s">
        <v>64</v>
      </c>
      <c r="I755">
        <v>0</v>
      </c>
      <c r="J755">
        <v>0</v>
      </c>
      <c r="K755" s="29">
        <v>6</v>
      </c>
      <c r="L755">
        <v>8</v>
      </c>
      <c r="M755">
        <v>0</v>
      </c>
      <c r="N755">
        <v>0</v>
      </c>
      <c r="O755">
        <v>0</v>
      </c>
      <c r="P755">
        <v>0</v>
      </c>
      <c r="Q755">
        <v>9</v>
      </c>
      <c r="R755">
        <v>9</v>
      </c>
      <c r="S755">
        <v>6</v>
      </c>
      <c r="T755">
        <v>6</v>
      </c>
      <c r="U755">
        <v>12</v>
      </c>
      <c r="V755">
        <v>6</v>
      </c>
      <c r="W755">
        <v>0</v>
      </c>
      <c r="X755" s="2">
        <v>0.27300000000000002</v>
      </c>
    </row>
    <row r="756" spans="1:24" x14ac:dyDescent="0.25">
      <c r="A756">
        <f t="shared" si="35"/>
        <v>1</v>
      </c>
      <c r="B756" t="str">
        <f t="shared" si="33"/>
        <v/>
      </c>
      <c r="C756" t="str">
        <f t="shared" si="34"/>
        <v/>
      </c>
      <c r="D756">
        <v>2026</v>
      </c>
      <c r="E756" t="s">
        <v>7906</v>
      </c>
      <c r="F756" t="s">
        <v>830</v>
      </c>
      <c r="G756" t="s">
        <v>29</v>
      </c>
      <c r="H756" t="s">
        <v>64</v>
      </c>
      <c r="I756">
        <v>1</v>
      </c>
      <c r="J756">
        <v>2</v>
      </c>
      <c r="K756" s="29">
        <v>6.91</v>
      </c>
      <c r="L756">
        <v>11</v>
      </c>
      <c r="M756">
        <v>5</v>
      </c>
      <c r="N756">
        <v>0</v>
      </c>
      <c r="O756">
        <v>0</v>
      </c>
      <c r="P756">
        <v>0</v>
      </c>
      <c r="Q756">
        <v>27.1</v>
      </c>
      <c r="R756">
        <v>21</v>
      </c>
      <c r="S756">
        <v>22</v>
      </c>
      <c r="T756">
        <v>21</v>
      </c>
      <c r="U756">
        <v>12</v>
      </c>
      <c r="V756">
        <v>22</v>
      </c>
      <c r="W756">
        <v>7</v>
      </c>
      <c r="X756" s="2">
        <v>0.214</v>
      </c>
    </row>
    <row r="757" spans="1:24" x14ac:dyDescent="0.25">
      <c r="A757" t="str">
        <f t="shared" si="35"/>
        <v/>
      </c>
      <c r="B757" t="str">
        <f t="shared" si="33"/>
        <v/>
      </c>
      <c r="C757">
        <f t="shared" si="34"/>
        <v>1</v>
      </c>
      <c r="D757">
        <v>2026</v>
      </c>
      <c r="E757" t="s">
        <v>7262</v>
      </c>
      <c r="F757" t="s">
        <v>830</v>
      </c>
      <c r="G757" t="s">
        <v>37</v>
      </c>
      <c r="H757" t="s">
        <v>64</v>
      </c>
      <c r="I757">
        <v>2</v>
      </c>
      <c r="J757">
        <v>0</v>
      </c>
      <c r="K757" s="29">
        <v>8.1</v>
      </c>
      <c r="L757">
        <v>12</v>
      </c>
      <c r="M757">
        <v>0</v>
      </c>
      <c r="N757">
        <v>0</v>
      </c>
      <c r="O757">
        <v>0</v>
      </c>
      <c r="P757">
        <v>3</v>
      </c>
      <c r="Q757">
        <v>6.2</v>
      </c>
      <c r="R757">
        <v>10</v>
      </c>
      <c r="S757">
        <v>7</v>
      </c>
      <c r="T757">
        <v>6</v>
      </c>
      <c r="U757">
        <v>7</v>
      </c>
      <c r="V757">
        <v>6</v>
      </c>
      <c r="W757">
        <v>1</v>
      </c>
      <c r="X757" s="2">
        <v>0.35699999999999998</v>
      </c>
    </row>
    <row r="758" spans="1:24" x14ac:dyDescent="0.25">
      <c r="A758">
        <f t="shared" si="35"/>
        <v>1</v>
      </c>
      <c r="B758" t="str">
        <f t="shared" si="33"/>
        <v/>
      </c>
      <c r="C758" t="str">
        <f t="shared" si="34"/>
        <v/>
      </c>
      <c r="D758">
        <v>2026</v>
      </c>
      <c r="E758" t="s">
        <v>7907</v>
      </c>
      <c r="F758" t="s">
        <v>830</v>
      </c>
      <c r="G758" t="s">
        <v>29</v>
      </c>
      <c r="H758" t="s">
        <v>64</v>
      </c>
      <c r="I758">
        <v>0</v>
      </c>
      <c r="J758">
        <v>0</v>
      </c>
      <c r="K758" s="29">
        <v>20.25</v>
      </c>
      <c r="L758">
        <v>2</v>
      </c>
      <c r="M758">
        <v>0</v>
      </c>
      <c r="N758">
        <v>0</v>
      </c>
      <c r="O758">
        <v>0</v>
      </c>
      <c r="P758">
        <v>0</v>
      </c>
      <c r="Q758">
        <v>1.1000000000000001</v>
      </c>
      <c r="R758">
        <v>3</v>
      </c>
      <c r="S758">
        <v>3</v>
      </c>
      <c r="T758">
        <v>3</v>
      </c>
      <c r="U758">
        <v>0</v>
      </c>
      <c r="V758">
        <v>0</v>
      </c>
      <c r="W758">
        <v>0</v>
      </c>
      <c r="X758" s="2">
        <v>0.5</v>
      </c>
    </row>
    <row r="759" spans="1:24" x14ac:dyDescent="0.25">
      <c r="A759">
        <f t="shared" si="35"/>
        <v>1</v>
      </c>
      <c r="B759" t="str">
        <f t="shared" si="33"/>
        <v/>
      </c>
      <c r="C759" t="str">
        <f t="shared" si="34"/>
        <v/>
      </c>
      <c r="D759">
        <v>2026</v>
      </c>
      <c r="E759" t="s">
        <v>7908</v>
      </c>
      <c r="F759" t="s">
        <v>854</v>
      </c>
      <c r="G759" t="s">
        <v>29</v>
      </c>
      <c r="H759" t="s">
        <v>64</v>
      </c>
      <c r="I759">
        <v>5</v>
      </c>
      <c r="J759">
        <v>3</v>
      </c>
      <c r="K759" s="29">
        <v>6.36</v>
      </c>
      <c r="L759">
        <v>19</v>
      </c>
      <c r="M759">
        <v>12</v>
      </c>
      <c r="N759">
        <v>0</v>
      </c>
      <c r="O759">
        <v>0</v>
      </c>
      <c r="P759">
        <v>0</v>
      </c>
      <c r="Q759">
        <v>58</v>
      </c>
      <c r="R759">
        <v>72</v>
      </c>
      <c r="S759">
        <v>46</v>
      </c>
      <c r="T759">
        <v>41</v>
      </c>
      <c r="U759">
        <v>28</v>
      </c>
      <c r="V759">
        <v>58</v>
      </c>
      <c r="W759">
        <v>8</v>
      </c>
      <c r="X759" s="2">
        <v>0.30599999999999999</v>
      </c>
    </row>
    <row r="760" spans="1:24" x14ac:dyDescent="0.25">
      <c r="A760" t="str">
        <f t="shared" si="35"/>
        <v/>
      </c>
      <c r="B760" t="str">
        <f t="shared" si="33"/>
        <v/>
      </c>
      <c r="C760">
        <f t="shared" si="34"/>
        <v>1</v>
      </c>
      <c r="D760">
        <v>2026</v>
      </c>
      <c r="E760" t="s">
        <v>7062</v>
      </c>
      <c r="F760" t="s">
        <v>854</v>
      </c>
      <c r="G760" t="s">
        <v>37</v>
      </c>
      <c r="H760" t="s">
        <v>64</v>
      </c>
      <c r="I760">
        <v>0</v>
      </c>
      <c r="J760">
        <v>0</v>
      </c>
      <c r="K760" s="29">
        <v>0</v>
      </c>
      <c r="L760">
        <v>2</v>
      </c>
      <c r="M760">
        <v>0</v>
      </c>
      <c r="N760">
        <v>0</v>
      </c>
      <c r="O760">
        <v>0</v>
      </c>
      <c r="P760">
        <v>0</v>
      </c>
      <c r="Q760">
        <v>1.1000000000000001</v>
      </c>
      <c r="R760">
        <v>0</v>
      </c>
      <c r="S760">
        <v>0</v>
      </c>
      <c r="T760">
        <v>0</v>
      </c>
      <c r="U760">
        <v>1</v>
      </c>
      <c r="V760">
        <v>0</v>
      </c>
      <c r="W760">
        <v>0</v>
      </c>
      <c r="X760" s="2">
        <v>0</v>
      </c>
    </row>
    <row r="761" spans="1:24" x14ac:dyDescent="0.25">
      <c r="A761">
        <f t="shared" si="35"/>
        <v>1</v>
      </c>
      <c r="B761" t="str">
        <f t="shared" si="33"/>
        <v/>
      </c>
      <c r="C761" t="str">
        <f t="shared" si="34"/>
        <v/>
      </c>
      <c r="D761">
        <v>2026</v>
      </c>
      <c r="E761" t="s">
        <v>7909</v>
      </c>
      <c r="F761" t="s">
        <v>854</v>
      </c>
      <c r="G761" t="s">
        <v>29</v>
      </c>
      <c r="H761" t="s">
        <v>64</v>
      </c>
      <c r="I761">
        <v>2</v>
      </c>
      <c r="J761">
        <v>2</v>
      </c>
      <c r="K761" s="29">
        <v>3.59</v>
      </c>
      <c r="L761">
        <v>19</v>
      </c>
      <c r="M761">
        <v>0</v>
      </c>
      <c r="N761">
        <v>0</v>
      </c>
      <c r="O761">
        <v>0</v>
      </c>
      <c r="P761">
        <v>0</v>
      </c>
      <c r="Q761">
        <v>42.2</v>
      </c>
      <c r="R761">
        <v>46</v>
      </c>
      <c r="S761">
        <v>21</v>
      </c>
      <c r="T761">
        <v>17</v>
      </c>
      <c r="U761">
        <v>16</v>
      </c>
      <c r="V761">
        <v>27</v>
      </c>
      <c r="W761">
        <v>1</v>
      </c>
      <c r="X761" s="2">
        <v>0.27100000000000002</v>
      </c>
    </row>
    <row r="762" spans="1:24" x14ac:dyDescent="0.25">
      <c r="A762" t="str">
        <f t="shared" si="35"/>
        <v/>
      </c>
      <c r="B762" t="str">
        <f t="shared" si="33"/>
        <v/>
      </c>
      <c r="C762" t="str">
        <f t="shared" si="34"/>
        <v/>
      </c>
      <c r="D762">
        <v>2026</v>
      </c>
      <c r="E762" t="s">
        <v>7910</v>
      </c>
      <c r="F762" t="s">
        <v>854</v>
      </c>
      <c r="G762" t="s">
        <v>37</v>
      </c>
      <c r="H762" t="s">
        <v>64</v>
      </c>
      <c r="I762">
        <v>2</v>
      </c>
      <c r="J762">
        <v>3</v>
      </c>
      <c r="K762" s="29">
        <v>3.95</v>
      </c>
      <c r="L762">
        <v>28</v>
      </c>
      <c r="M762">
        <v>3</v>
      </c>
      <c r="N762">
        <v>0</v>
      </c>
      <c r="O762">
        <v>0</v>
      </c>
      <c r="P762">
        <v>4</v>
      </c>
      <c r="Q762">
        <v>41</v>
      </c>
      <c r="R762">
        <v>29</v>
      </c>
      <c r="S762">
        <v>21</v>
      </c>
      <c r="T762">
        <v>18</v>
      </c>
      <c r="U762">
        <v>24</v>
      </c>
      <c r="V762">
        <v>54</v>
      </c>
      <c r="W762">
        <v>5</v>
      </c>
      <c r="X762" s="2">
        <v>0.20399999999999999</v>
      </c>
    </row>
    <row r="763" spans="1:24" x14ac:dyDescent="0.25">
      <c r="A763" t="str">
        <f t="shared" si="35"/>
        <v/>
      </c>
      <c r="B763" t="str">
        <f t="shared" si="33"/>
        <v/>
      </c>
      <c r="C763" t="str">
        <f t="shared" si="34"/>
        <v/>
      </c>
      <c r="D763">
        <v>2026</v>
      </c>
      <c r="E763" t="s">
        <v>7911</v>
      </c>
      <c r="F763" t="s">
        <v>854</v>
      </c>
      <c r="G763" t="s">
        <v>24</v>
      </c>
      <c r="H763" t="s">
        <v>64</v>
      </c>
      <c r="I763">
        <v>2</v>
      </c>
      <c r="J763">
        <v>2</v>
      </c>
      <c r="K763" s="29">
        <v>4.33</v>
      </c>
      <c r="L763">
        <v>19</v>
      </c>
      <c r="M763">
        <v>6</v>
      </c>
      <c r="N763">
        <v>0</v>
      </c>
      <c r="O763">
        <v>0</v>
      </c>
      <c r="P763">
        <v>1</v>
      </c>
      <c r="Q763">
        <v>35.1</v>
      </c>
      <c r="R763">
        <v>22</v>
      </c>
      <c r="S763">
        <v>18</v>
      </c>
      <c r="T763">
        <v>17</v>
      </c>
      <c r="U763">
        <v>23</v>
      </c>
      <c r="V763">
        <v>36</v>
      </c>
      <c r="W763">
        <v>2</v>
      </c>
      <c r="X763" s="2">
        <v>0.17499999999999999</v>
      </c>
    </row>
    <row r="764" spans="1:24" x14ac:dyDescent="0.25">
      <c r="A764" t="str">
        <f t="shared" si="35"/>
        <v/>
      </c>
      <c r="B764" t="str">
        <f t="shared" si="33"/>
        <v/>
      </c>
      <c r="C764">
        <f t="shared" si="34"/>
        <v>1</v>
      </c>
      <c r="D764">
        <v>2026</v>
      </c>
      <c r="E764" t="s">
        <v>6586</v>
      </c>
      <c r="F764" t="s">
        <v>854</v>
      </c>
      <c r="G764" t="s">
        <v>24</v>
      </c>
      <c r="H764" t="s">
        <v>64</v>
      </c>
      <c r="I764">
        <v>1</v>
      </c>
      <c r="J764">
        <v>1</v>
      </c>
      <c r="K764" s="29">
        <v>4.45</v>
      </c>
      <c r="L764">
        <v>6</v>
      </c>
      <c r="M764">
        <v>6</v>
      </c>
      <c r="N764">
        <v>1</v>
      </c>
      <c r="O764">
        <v>0</v>
      </c>
      <c r="P764">
        <v>0</v>
      </c>
      <c r="Q764">
        <v>28.1</v>
      </c>
      <c r="R764">
        <v>33</v>
      </c>
      <c r="S764">
        <v>15</v>
      </c>
      <c r="T764">
        <v>14</v>
      </c>
      <c r="U764">
        <v>9</v>
      </c>
      <c r="V764">
        <v>16</v>
      </c>
      <c r="W764">
        <v>2</v>
      </c>
      <c r="X764" s="2">
        <v>0.3</v>
      </c>
    </row>
    <row r="765" spans="1:24" x14ac:dyDescent="0.25">
      <c r="A765">
        <f t="shared" si="35"/>
        <v>1</v>
      </c>
      <c r="B765" t="str">
        <f t="shared" si="33"/>
        <v/>
      </c>
      <c r="C765" t="str">
        <f t="shared" si="34"/>
        <v/>
      </c>
      <c r="D765">
        <v>2026</v>
      </c>
      <c r="E765" t="s">
        <v>7912</v>
      </c>
      <c r="F765" t="s">
        <v>854</v>
      </c>
      <c r="G765" t="s">
        <v>32</v>
      </c>
      <c r="H765" t="s">
        <v>64</v>
      </c>
      <c r="I765">
        <v>0</v>
      </c>
      <c r="J765">
        <v>1</v>
      </c>
      <c r="K765" s="29">
        <v>4.5</v>
      </c>
      <c r="L765">
        <v>3</v>
      </c>
      <c r="M765">
        <v>0</v>
      </c>
      <c r="N765">
        <v>0</v>
      </c>
      <c r="O765">
        <v>0</v>
      </c>
      <c r="P765">
        <v>0</v>
      </c>
      <c r="Q765">
        <v>2</v>
      </c>
      <c r="R765">
        <v>5</v>
      </c>
      <c r="S765">
        <v>3</v>
      </c>
      <c r="T765">
        <v>1</v>
      </c>
      <c r="U765">
        <v>1</v>
      </c>
      <c r="V765">
        <v>1</v>
      </c>
      <c r="W765">
        <v>2</v>
      </c>
      <c r="X765" s="2">
        <v>0.55600000000000005</v>
      </c>
    </row>
    <row r="766" spans="1:24" x14ac:dyDescent="0.25">
      <c r="A766" t="str">
        <f t="shared" si="35"/>
        <v/>
      </c>
      <c r="B766" t="str">
        <f t="shared" si="33"/>
        <v/>
      </c>
      <c r="C766" t="str">
        <f t="shared" si="34"/>
        <v/>
      </c>
      <c r="D766">
        <v>2026</v>
      </c>
      <c r="E766" t="s">
        <v>7913</v>
      </c>
      <c r="F766" t="s">
        <v>854</v>
      </c>
      <c r="G766" t="s">
        <v>37</v>
      </c>
      <c r="H766" t="s">
        <v>64</v>
      </c>
      <c r="I766">
        <v>3</v>
      </c>
      <c r="J766">
        <v>0</v>
      </c>
      <c r="K766" s="29">
        <v>4.62</v>
      </c>
      <c r="L766">
        <v>23</v>
      </c>
      <c r="M766">
        <v>5</v>
      </c>
      <c r="N766">
        <v>0</v>
      </c>
      <c r="O766">
        <v>0</v>
      </c>
      <c r="P766">
        <v>1</v>
      </c>
      <c r="Q766">
        <v>37</v>
      </c>
      <c r="R766">
        <v>41</v>
      </c>
      <c r="S766">
        <v>23</v>
      </c>
      <c r="T766">
        <v>19</v>
      </c>
      <c r="U766">
        <v>13</v>
      </c>
      <c r="V766">
        <v>33</v>
      </c>
      <c r="W766">
        <v>4</v>
      </c>
      <c r="X766" s="2">
        <v>0.28100000000000003</v>
      </c>
    </row>
    <row r="767" spans="1:24" x14ac:dyDescent="0.25">
      <c r="A767" t="str">
        <f t="shared" si="35"/>
        <v/>
      </c>
      <c r="B767" t="str">
        <f t="shared" si="33"/>
        <v/>
      </c>
      <c r="C767" t="str">
        <f t="shared" si="34"/>
        <v/>
      </c>
      <c r="D767">
        <v>2026</v>
      </c>
      <c r="E767" t="s">
        <v>7914</v>
      </c>
      <c r="F767" t="s">
        <v>854</v>
      </c>
      <c r="G767" t="s">
        <v>24</v>
      </c>
      <c r="H767" t="s">
        <v>64</v>
      </c>
      <c r="I767">
        <v>0</v>
      </c>
      <c r="J767">
        <v>0</v>
      </c>
      <c r="K767" s="29">
        <v>4.91</v>
      </c>
      <c r="L767">
        <v>15</v>
      </c>
      <c r="M767">
        <v>0</v>
      </c>
      <c r="N767">
        <v>0</v>
      </c>
      <c r="O767">
        <v>0</v>
      </c>
      <c r="P767">
        <v>0</v>
      </c>
      <c r="Q767">
        <v>11</v>
      </c>
      <c r="R767">
        <v>8</v>
      </c>
      <c r="S767">
        <v>7</v>
      </c>
      <c r="T767">
        <v>6</v>
      </c>
      <c r="U767">
        <v>15</v>
      </c>
      <c r="V767">
        <v>13</v>
      </c>
      <c r="W767">
        <v>2</v>
      </c>
      <c r="X767" s="2">
        <v>0.19500000000000001</v>
      </c>
    </row>
    <row r="768" spans="1:24" x14ac:dyDescent="0.25">
      <c r="A768">
        <f t="shared" si="35"/>
        <v>1</v>
      </c>
      <c r="B768" t="str">
        <f t="shared" si="33"/>
        <v/>
      </c>
      <c r="C768" t="str">
        <f t="shared" si="34"/>
        <v/>
      </c>
      <c r="D768">
        <v>2026</v>
      </c>
      <c r="E768" t="s">
        <v>7915</v>
      </c>
      <c r="F768" t="s">
        <v>854</v>
      </c>
      <c r="G768" t="s">
        <v>29</v>
      </c>
      <c r="H768" t="s">
        <v>64</v>
      </c>
      <c r="I768">
        <v>1</v>
      </c>
      <c r="J768">
        <v>1</v>
      </c>
      <c r="K768" s="29">
        <v>5.93</v>
      </c>
      <c r="L768">
        <v>15</v>
      </c>
      <c r="M768">
        <v>0</v>
      </c>
      <c r="N768">
        <v>0</v>
      </c>
      <c r="O768">
        <v>0</v>
      </c>
      <c r="P768">
        <v>0</v>
      </c>
      <c r="Q768">
        <v>13.2</v>
      </c>
      <c r="R768">
        <v>16</v>
      </c>
      <c r="S768">
        <v>10</v>
      </c>
      <c r="T768">
        <v>9</v>
      </c>
      <c r="U768">
        <v>6</v>
      </c>
      <c r="V768">
        <v>15</v>
      </c>
      <c r="W768">
        <v>3</v>
      </c>
      <c r="X768" s="2">
        <v>0.30199999999999999</v>
      </c>
    </row>
    <row r="769" spans="1:24" x14ac:dyDescent="0.25">
      <c r="A769">
        <f t="shared" si="35"/>
        <v>1</v>
      </c>
      <c r="B769" t="str">
        <f t="shared" si="33"/>
        <v/>
      </c>
      <c r="C769" t="str">
        <f t="shared" si="34"/>
        <v/>
      </c>
      <c r="D769">
        <v>2026</v>
      </c>
      <c r="E769" t="s">
        <v>7916</v>
      </c>
      <c r="F769" t="s">
        <v>854</v>
      </c>
      <c r="G769" t="s">
        <v>32</v>
      </c>
      <c r="H769" t="s">
        <v>64</v>
      </c>
      <c r="I769">
        <v>1</v>
      </c>
      <c r="J769">
        <v>5</v>
      </c>
      <c r="K769" s="29">
        <v>6.7</v>
      </c>
      <c r="L769">
        <v>20</v>
      </c>
      <c r="M769">
        <v>7</v>
      </c>
      <c r="N769">
        <v>0</v>
      </c>
      <c r="O769">
        <v>0</v>
      </c>
      <c r="P769">
        <v>0</v>
      </c>
      <c r="Q769">
        <v>43</v>
      </c>
      <c r="R769">
        <v>55</v>
      </c>
      <c r="S769">
        <v>36</v>
      </c>
      <c r="T769">
        <v>32</v>
      </c>
      <c r="U769">
        <v>14</v>
      </c>
      <c r="V769">
        <v>40</v>
      </c>
      <c r="W769">
        <v>5</v>
      </c>
      <c r="X769" s="2">
        <v>0.309</v>
      </c>
    </row>
    <row r="770" spans="1:24" x14ac:dyDescent="0.25">
      <c r="A770">
        <f t="shared" si="35"/>
        <v>1</v>
      </c>
      <c r="B770" t="str">
        <f t="shared" ref="B770:B833" si="36">IF(COUNTIFS(Draft_Player,$E770),COUNTIFS(Draft_Player,$E770),"")</f>
        <v/>
      </c>
      <c r="C770" t="str">
        <f t="shared" ref="C770:C833" si="37">IF(COUNTIFS(Transfers_Player,$E770),COUNTIFS(Transfers_Player,$E770),"")</f>
        <v/>
      </c>
      <c r="D770">
        <v>2026</v>
      </c>
      <c r="E770" t="s">
        <v>7917</v>
      </c>
      <c r="F770" t="s">
        <v>854</v>
      </c>
      <c r="G770" t="s">
        <v>32</v>
      </c>
      <c r="H770" t="s">
        <v>64</v>
      </c>
      <c r="I770">
        <v>2</v>
      </c>
      <c r="J770">
        <v>2</v>
      </c>
      <c r="K770" s="29">
        <v>6.75</v>
      </c>
      <c r="L770">
        <v>22</v>
      </c>
      <c r="M770">
        <v>0</v>
      </c>
      <c r="N770">
        <v>0</v>
      </c>
      <c r="O770">
        <v>0</v>
      </c>
      <c r="P770">
        <v>3</v>
      </c>
      <c r="Q770">
        <v>29.1</v>
      </c>
      <c r="R770">
        <v>30</v>
      </c>
      <c r="S770">
        <v>23</v>
      </c>
      <c r="T770">
        <v>22</v>
      </c>
      <c r="U770">
        <v>15</v>
      </c>
      <c r="V770">
        <v>24</v>
      </c>
      <c r="W770">
        <v>5</v>
      </c>
      <c r="X770" s="2">
        <v>0.26100000000000001</v>
      </c>
    </row>
    <row r="771" spans="1:24" x14ac:dyDescent="0.25">
      <c r="A771" t="str">
        <f t="shared" ref="A771:A834" si="38">IF(OR(G771="SR", G771="GR"), 1, "")</f>
        <v/>
      </c>
      <c r="B771" t="str">
        <f t="shared" si="36"/>
        <v/>
      </c>
      <c r="C771" t="str">
        <f t="shared" si="37"/>
        <v/>
      </c>
      <c r="D771">
        <v>2026</v>
      </c>
      <c r="E771" t="s">
        <v>7918</v>
      </c>
      <c r="F771" t="s">
        <v>854</v>
      </c>
      <c r="G771" t="s">
        <v>24</v>
      </c>
      <c r="H771" t="s">
        <v>64</v>
      </c>
      <c r="I771">
        <v>0</v>
      </c>
      <c r="J771">
        <v>1</v>
      </c>
      <c r="K771" s="29">
        <v>7.27</v>
      </c>
      <c r="L771">
        <v>9</v>
      </c>
      <c r="M771">
        <v>0</v>
      </c>
      <c r="N771">
        <v>0</v>
      </c>
      <c r="O771">
        <v>0</v>
      </c>
      <c r="P771">
        <v>0</v>
      </c>
      <c r="Q771">
        <v>8.1999999999999993</v>
      </c>
      <c r="R771">
        <v>13</v>
      </c>
      <c r="S771">
        <v>9</v>
      </c>
      <c r="T771">
        <v>7</v>
      </c>
      <c r="U771">
        <v>10</v>
      </c>
      <c r="V771">
        <v>9</v>
      </c>
      <c r="W771">
        <v>3</v>
      </c>
      <c r="X771" s="2">
        <v>0.33300000000000002</v>
      </c>
    </row>
    <row r="772" spans="1:24" x14ac:dyDescent="0.25">
      <c r="A772" t="str">
        <f t="shared" si="38"/>
        <v/>
      </c>
      <c r="B772" t="str">
        <f t="shared" si="36"/>
        <v/>
      </c>
      <c r="C772">
        <f t="shared" si="37"/>
        <v>1</v>
      </c>
      <c r="D772">
        <v>2026</v>
      </c>
      <c r="E772" t="s">
        <v>6576</v>
      </c>
      <c r="F772" t="s">
        <v>854</v>
      </c>
      <c r="G772" t="s">
        <v>37</v>
      </c>
      <c r="H772" t="s">
        <v>64</v>
      </c>
      <c r="I772">
        <v>2</v>
      </c>
      <c r="J772">
        <v>3</v>
      </c>
      <c r="K772" s="29">
        <v>7.6</v>
      </c>
      <c r="L772">
        <v>27</v>
      </c>
      <c r="M772">
        <v>2</v>
      </c>
      <c r="N772">
        <v>0</v>
      </c>
      <c r="O772">
        <v>0</v>
      </c>
      <c r="P772">
        <v>0</v>
      </c>
      <c r="Q772">
        <v>34.1</v>
      </c>
      <c r="R772">
        <v>43</v>
      </c>
      <c r="S772">
        <v>30</v>
      </c>
      <c r="T772">
        <v>29</v>
      </c>
      <c r="U772">
        <v>32</v>
      </c>
      <c r="V772">
        <v>28</v>
      </c>
      <c r="W772">
        <v>3</v>
      </c>
      <c r="X772" s="2">
        <v>0.312</v>
      </c>
    </row>
    <row r="773" spans="1:24" x14ac:dyDescent="0.25">
      <c r="A773" t="str">
        <f t="shared" si="38"/>
        <v/>
      </c>
      <c r="B773" t="str">
        <f t="shared" si="36"/>
        <v/>
      </c>
      <c r="C773" t="str">
        <f t="shared" si="37"/>
        <v/>
      </c>
      <c r="D773">
        <v>2026</v>
      </c>
      <c r="E773" t="s">
        <v>7919</v>
      </c>
      <c r="F773" t="s">
        <v>854</v>
      </c>
      <c r="G773" t="s">
        <v>37</v>
      </c>
      <c r="H773" t="s">
        <v>64</v>
      </c>
      <c r="I773">
        <v>0</v>
      </c>
      <c r="J773">
        <v>0</v>
      </c>
      <c r="K773" s="29">
        <v>7.94</v>
      </c>
      <c r="L773">
        <v>11</v>
      </c>
      <c r="M773">
        <v>0</v>
      </c>
      <c r="N773">
        <v>0</v>
      </c>
      <c r="O773">
        <v>0</v>
      </c>
      <c r="P773">
        <v>0</v>
      </c>
      <c r="Q773">
        <v>11.1</v>
      </c>
      <c r="R773">
        <v>14</v>
      </c>
      <c r="S773">
        <v>11</v>
      </c>
      <c r="T773">
        <v>10</v>
      </c>
      <c r="U773">
        <v>8</v>
      </c>
      <c r="V773">
        <v>12</v>
      </c>
      <c r="W773">
        <v>4</v>
      </c>
      <c r="X773" s="2">
        <v>0.29799999999999999</v>
      </c>
    </row>
    <row r="774" spans="1:24" x14ac:dyDescent="0.25">
      <c r="A774" t="str">
        <f t="shared" si="38"/>
        <v/>
      </c>
      <c r="B774" t="str">
        <f t="shared" si="36"/>
        <v/>
      </c>
      <c r="C774" t="str">
        <f t="shared" si="37"/>
        <v/>
      </c>
      <c r="D774">
        <v>2026</v>
      </c>
      <c r="E774" t="s">
        <v>7920</v>
      </c>
      <c r="F774" t="s">
        <v>854</v>
      </c>
      <c r="G774" t="s">
        <v>37</v>
      </c>
      <c r="H774" t="s">
        <v>64</v>
      </c>
      <c r="I774">
        <v>0</v>
      </c>
      <c r="J774">
        <v>2</v>
      </c>
      <c r="K774" s="29">
        <v>8.24</v>
      </c>
      <c r="L774">
        <v>14</v>
      </c>
      <c r="M774">
        <v>4</v>
      </c>
      <c r="N774">
        <v>0</v>
      </c>
      <c r="O774">
        <v>0</v>
      </c>
      <c r="P774">
        <v>1</v>
      </c>
      <c r="Q774">
        <v>19.2</v>
      </c>
      <c r="R774">
        <v>22</v>
      </c>
      <c r="S774">
        <v>18</v>
      </c>
      <c r="T774">
        <v>18</v>
      </c>
      <c r="U774">
        <v>12</v>
      </c>
      <c r="V774">
        <v>31</v>
      </c>
      <c r="W774">
        <v>2</v>
      </c>
      <c r="X774" s="2">
        <v>0.27500000000000002</v>
      </c>
    </row>
    <row r="775" spans="1:24" x14ac:dyDescent="0.25">
      <c r="A775">
        <f t="shared" si="38"/>
        <v>1</v>
      </c>
      <c r="B775" t="str">
        <f t="shared" si="36"/>
        <v/>
      </c>
      <c r="C775" t="str">
        <f t="shared" si="37"/>
        <v/>
      </c>
      <c r="D775">
        <v>2026</v>
      </c>
      <c r="E775" t="s">
        <v>7921</v>
      </c>
      <c r="F775" t="s">
        <v>854</v>
      </c>
      <c r="G775" t="s">
        <v>32</v>
      </c>
      <c r="H775" t="s">
        <v>64</v>
      </c>
      <c r="I775">
        <v>3</v>
      </c>
      <c r="J775">
        <v>5</v>
      </c>
      <c r="K775" s="29">
        <v>8.25</v>
      </c>
      <c r="L775">
        <v>16</v>
      </c>
      <c r="M775">
        <v>11</v>
      </c>
      <c r="N775">
        <v>0</v>
      </c>
      <c r="O775">
        <v>0</v>
      </c>
      <c r="P775">
        <v>1</v>
      </c>
      <c r="Q775">
        <v>55.2</v>
      </c>
      <c r="R775">
        <v>75</v>
      </c>
      <c r="S775">
        <v>52</v>
      </c>
      <c r="T775">
        <v>51</v>
      </c>
      <c r="U775">
        <v>32</v>
      </c>
      <c r="V775">
        <v>49</v>
      </c>
      <c r="W775">
        <v>12</v>
      </c>
      <c r="X775" s="2">
        <v>0.32100000000000001</v>
      </c>
    </row>
    <row r="776" spans="1:24" x14ac:dyDescent="0.25">
      <c r="A776">
        <f t="shared" si="38"/>
        <v>1</v>
      </c>
      <c r="B776" t="str">
        <f t="shared" si="36"/>
        <v/>
      </c>
      <c r="C776">
        <f t="shared" si="37"/>
        <v>1</v>
      </c>
      <c r="D776">
        <v>2026</v>
      </c>
      <c r="E776" t="s">
        <v>5673</v>
      </c>
      <c r="F776" t="s">
        <v>854</v>
      </c>
      <c r="G776" t="s">
        <v>32</v>
      </c>
      <c r="H776" t="s">
        <v>64</v>
      </c>
      <c r="I776">
        <v>1</v>
      </c>
      <c r="J776">
        <v>0</v>
      </c>
      <c r="K776" s="29">
        <v>10.119999999999999</v>
      </c>
      <c r="L776">
        <v>4</v>
      </c>
      <c r="M776">
        <v>0</v>
      </c>
      <c r="N776">
        <v>0</v>
      </c>
      <c r="O776">
        <v>0</v>
      </c>
      <c r="P776">
        <v>0</v>
      </c>
      <c r="Q776">
        <v>2.2000000000000002</v>
      </c>
      <c r="R776">
        <v>3</v>
      </c>
      <c r="S776">
        <v>3</v>
      </c>
      <c r="T776">
        <v>3</v>
      </c>
      <c r="U776">
        <v>4</v>
      </c>
      <c r="V776">
        <v>2</v>
      </c>
      <c r="W776">
        <v>1</v>
      </c>
      <c r="X776" s="2">
        <v>0.3</v>
      </c>
    </row>
    <row r="777" spans="1:24" x14ac:dyDescent="0.25">
      <c r="A777" t="str">
        <f t="shared" si="38"/>
        <v/>
      </c>
      <c r="B777" t="str">
        <f t="shared" si="36"/>
        <v/>
      </c>
      <c r="C777" t="str">
        <f t="shared" si="37"/>
        <v/>
      </c>
      <c r="D777">
        <v>2026</v>
      </c>
      <c r="E777" t="s">
        <v>7922</v>
      </c>
      <c r="F777" t="s">
        <v>871</v>
      </c>
      <c r="G777" t="s">
        <v>37</v>
      </c>
      <c r="H777" t="s">
        <v>64</v>
      </c>
      <c r="I777">
        <v>6</v>
      </c>
      <c r="J777">
        <v>3</v>
      </c>
      <c r="K777" s="29">
        <v>2.96</v>
      </c>
      <c r="L777">
        <v>14</v>
      </c>
      <c r="M777">
        <v>12</v>
      </c>
      <c r="N777">
        <v>0</v>
      </c>
      <c r="O777">
        <v>0</v>
      </c>
      <c r="P777">
        <v>0</v>
      </c>
      <c r="Q777">
        <v>76</v>
      </c>
      <c r="R777">
        <v>60</v>
      </c>
      <c r="S777">
        <v>31</v>
      </c>
      <c r="T777">
        <v>25</v>
      </c>
      <c r="U777">
        <v>35</v>
      </c>
      <c r="V777">
        <v>98</v>
      </c>
      <c r="W777">
        <v>9</v>
      </c>
      <c r="X777" s="2">
        <v>0.216</v>
      </c>
    </row>
    <row r="778" spans="1:24" x14ac:dyDescent="0.25">
      <c r="A778" t="str">
        <f t="shared" si="38"/>
        <v/>
      </c>
      <c r="B778" t="str">
        <f t="shared" si="36"/>
        <v/>
      </c>
      <c r="C778">
        <f t="shared" si="37"/>
        <v>1</v>
      </c>
      <c r="D778">
        <v>2026</v>
      </c>
      <c r="E778" t="s">
        <v>7021</v>
      </c>
      <c r="F778" t="s">
        <v>871</v>
      </c>
      <c r="G778" t="s">
        <v>24</v>
      </c>
      <c r="H778" t="s">
        <v>64</v>
      </c>
      <c r="I778">
        <v>4</v>
      </c>
      <c r="J778">
        <v>3</v>
      </c>
      <c r="K778" s="29">
        <v>3.36</v>
      </c>
      <c r="L778">
        <v>16</v>
      </c>
      <c r="M778">
        <v>11</v>
      </c>
      <c r="N778">
        <v>1</v>
      </c>
      <c r="O778">
        <v>0</v>
      </c>
      <c r="P778">
        <v>0</v>
      </c>
      <c r="Q778">
        <v>56.1</v>
      </c>
      <c r="R778">
        <v>38</v>
      </c>
      <c r="S778">
        <v>23</v>
      </c>
      <c r="T778">
        <v>21</v>
      </c>
      <c r="U778">
        <v>27</v>
      </c>
      <c r="V778">
        <v>41</v>
      </c>
      <c r="W778">
        <v>5</v>
      </c>
      <c r="X778" s="2">
        <v>0.19700000000000001</v>
      </c>
    </row>
    <row r="779" spans="1:24" x14ac:dyDescent="0.25">
      <c r="A779">
        <f t="shared" si="38"/>
        <v>1</v>
      </c>
      <c r="B779" t="str">
        <f t="shared" si="36"/>
        <v/>
      </c>
      <c r="C779" t="str">
        <f t="shared" si="37"/>
        <v/>
      </c>
      <c r="D779">
        <v>2026</v>
      </c>
      <c r="E779" t="s">
        <v>7923</v>
      </c>
      <c r="F779" t="s">
        <v>871</v>
      </c>
      <c r="G779" t="s">
        <v>29</v>
      </c>
      <c r="H779" t="s">
        <v>64</v>
      </c>
      <c r="I779">
        <v>5</v>
      </c>
      <c r="J779">
        <v>1</v>
      </c>
      <c r="K779" s="29">
        <v>3.09</v>
      </c>
      <c r="L779">
        <v>21</v>
      </c>
      <c r="M779">
        <v>0</v>
      </c>
      <c r="N779">
        <v>0</v>
      </c>
      <c r="O779">
        <v>0</v>
      </c>
      <c r="P779">
        <v>4</v>
      </c>
      <c r="Q779">
        <v>35</v>
      </c>
      <c r="R779">
        <v>23</v>
      </c>
      <c r="S779">
        <v>13</v>
      </c>
      <c r="T779">
        <v>12</v>
      </c>
      <c r="U779">
        <v>14</v>
      </c>
      <c r="V779">
        <v>51</v>
      </c>
      <c r="W779">
        <v>2</v>
      </c>
      <c r="X779" s="2">
        <v>0.187</v>
      </c>
    </row>
    <row r="780" spans="1:24" x14ac:dyDescent="0.25">
      <c r="A780">
        <f t="shared" si="38"/>
        <v>1</v>
      </c>
      <c r="B780" t="str">
        <f t="shared" si="36"/>
        <v/>
      </c>
      <c r="C780" t="str">
        <f t="shared" si="37"/>
        <v/>
      </c>
      <c r="D780">
        <v>2026</v>
      </c>
      <c r="E780" t="s">
        <v>7924</v>
      </c>
      <c r="F780" t="s">
        <v>871</v>
      </c>
      <c r="G780" t="s">
        <v>29</v>
      </c>
      <c r="H780" t="s">
        <v>64</v>
      </c>
      <c r="I780">
        <v>1</v>
      </c>
      <c r="J780">
        <v>2</v>
      </c>
      <c r="K780" s="29">
        <v>3.62</v>
      </c>
      <c r="L780">
        <v>16</v>
      </c>
      <c r="M780">
        <v>2</v>
      </c>
      <c r="N780">
        <v>0</v>
      </c>
      <c r="O780">
        <v>0</v>
      </c>
      <c r="P780">
        <v>0</v>
      </c>
      <c r="Q780">
        <v>37.1</v>
      </c>
      <c r="R780">
        <v>31</v>
      </c>
      <c r="S780">
        <v>21</v>
      </c>
      <c r="T780">
        <v>15</v>
      </c>
      <c r="U780">
        <v>14</v>
      </c>
      <c r="V780">
        <v>43</v>
      </c>
      <c r="W780">
        <v>4</v>
      </c>
      <c r="X780" s="2">
        <v>0.223</v>
      </c>
    </row>
    <row r="781" spans="1:24" x14ac:dyDescent="0.25">
      <c r="A781">
        <f t="shared" si="38"/>
        <v>1</v>
      </c>
      <c r="B781" t="str">
        <f t="shared" si="36"/>
        <v/>
      </c>
      <c r="C781" t="str">
        <f t="shared" si="37"/>
        <v/>
      </c>
      <c r="D781">
        <v>2026</v>
      </c>
      <c r="E781" t="s">
        <v>7925</v>
      </c>
      <c r="F781" t="s">
        <v>871</v>
      </c>
      <c r="G781" t="s">
        <v>29</v>
      </c>
      <c r="H781" t="s">
        <v>64</v>
      </c>
      <c r="I781">
        <v>1</v>
      </c>
      <c r="J781">
        <v>0</v>
      </c>
      <c r="K781" s="29">
        <v>3.86</v>
      </c>
      <c r="L781">
        <v>1</v>
      </c>
      <c r="M781">
        <v>1</v>
      </c>
      <c r="N781">
        <v>0</v>
      </c>
      <c r="O781">
        <v>0</v>
      </c>
      <c r="P781">
        <v>0</v>
      </c>
      <c r="Q781">
        <v>4.2</v>
      </c>
      <c r="R781">
        <v>4</v>
      </c>
      <c r="S781">
        <v>2</v>
      </c>
      <c r="T781">
        <v>2</v>
      </c>
      <c r="U781">
        <v>0</v>
      </c>
      <c r="V781">
        <v>4</v>
      </c>
      <c r="W781">
        <v>1</v>
      </c>
      <c r="X781" s="2">
        <v>0.21099999999999999</v>
      </c>
    </row>
    <row r="782" spans="1:24" x14ac:dyDescent="0.25">
      <c r="A782">
        <f t="shared" si="38"/>
        <v>1</v>
      </c>
      <c r="B782" t="str">
        <f t="shared" si="36"/>
        <v/>
      </c>
      <c r="C782" t="str">
        <f t="shared" si="37"/>
        <v/>
      </c>
      <c r="D782">
        <v>2026</v>
      </c>
      <c r="E782" t="s">
        <v>888</v>
      </c>
      <c r="F782" t="s">
        <v>871</v>
      </c>
      <c r="G782" t="s">
        <v>29</v>
      </c>
      <c r="H782" t="s">
        <v>64</v>
      </c>
      <c r="I782">
        <v>1</v>
      </c>
      <c r="J782">
        <v>3</v>
      </c>
      <c r="K782" s="29">
        <v>4.25</v>
      </c>
      <c r="L782">
        <v>26</v>
      </c>
      <c r="M782">
        <v>0</v>
      </c>
      <c r="N782">
        <v>0</v>
      </c>
      <c r="O782">
        <v>0</v>
      </c>
      <c r="P782">
        <v>2</v>
      </c>
      <c r="Q782">
        <v>42.1</v>
      </c>
      <c r="R782">
        <v>34</v>
      </c>
      <c r="S782">
        <v>21</v>
      </c>
      <c r="T782">
        <v>20</v>
      </c>
      <c r="U782">
        <v>14</v>
      </c>
      <c r="V782">
        <v>39</v>
      </c>
      <c r="W782">
        <v>5</v>
      </c>
      <c r="X782" s="2">
        <v>0.221</v>
      </c>
    </row>
    <row r="783" spans="1:24" x14ac:dyDescent="0.25">
      <c r="A783" t="str">
        <f t="shared" si="38"/>
        <v/>
      </c>
      <c r="B783" t="str">
        <f t="shared" si="36"/>
        <v/>
      </c>
      <c r="C783" t="str">
        <f t="shared" si="37"/>
        <v/>
      </c>
      <c r="D783">
        <v>2026</v>
      </c>
      <c r="E783" t="s">
        <v>7926</v>
      </c>
      <c r="F783" t="s">
        <v>871</v>
      </c>
      <c r="G783" t="s">
        <v>47</v>
      </c>
      <c r="H783" t="s">
        <v>64</v>
      </c>
      <c r="I783">
        <v>2</v>
      </c>
      <c r="J783">
        <v>1</v>
      </c>
      <c r="K783" s="29">
        <v>4.3</v>
      </c>
      <c r="L783">
        <v>16</v>
      </c>
      <c r="M783">
        <v>1</v>
      </c>
      <c r="N783">
        <v>0</v>
      </c>
      <c r="O783">
        <v>0</v>
      </c>
      <c r="P783">
        <v>3</v>
      </c>
      <c r="Q783">
        <v>29.1</v>
      </c>
      <c r="R783">
        <v>23</v>
      </c>
      <c r="S783">
        <v>18</v>
      </c>
      <c r="T783">
        <v>14</v>
      </c>
      <c r="U783">
        <v>10</v>
      </c>
      <c r="V783">
        <v>32</v>
      </c>
      <c r="W783">
        <v>7</v>
      </c>
      <c r="X783" s="2">
        <v>0.215</v>
      </c>
    </row>
    <row r="784" spans="1:24" x14ac:dyDescent="0.25">
      <c r="A784">
        <f t="shared" si="38"/>
        <v>1</v>
      </c>
      <c r="B784" t="str">
        <f t="shared" si="36"/>
        <v/>
      </c>
      <c r="C784" t="str">
        <f t="shared" si="37"/>
        <v/>
      </c>
      <c r="D784">
        <v>2026</v>
      </c>
      <c r="E784" t="s">
        <v>7927</v>
      </c>
      <c r="F784" t="s">
        <v>871</v>
      </c>
      <c r="G784" t="s">
        <v>29</v>
      </c>
      <c r="H784" t="s">
        <v>64</v>
      </c>
      <c r="I784">
        <v>3</v>
      </c>
      <c r="J784">
        <v>2</v>
      </c>
      <c r="K784" s="29">
        <v>4.42</v>
      </c>
      <c r="L784">
        <v>15</v>
      </c>
      <c r="M784">
        <v>7</v>
      </c>
      <c r="N784">
        <v>0</v>
      </c>
      <c r="O784">
        <v>0</v>
      </c>
      <c r="P784">
        <v>0</v>
      </c>
      <c r="Q784">
        <v>53</v>
      </c>
      <c r="R784">
        <v>68</v>
      </c>
      <c r="S784">
        <v>31</v>
      </c>
      <c r="T784">
        <v>26</v>
      </c>
      <c r="U784">
        <v>13</v>
      </c>
      <c r="V784">
        <v>34</v>
      </c>
      <c r="W784">
        <v>4</v>
      </c>
      <c r="X784" s="2">
        <v>0.315</v>
      </c>
    </row>
    <row r="785" spans="1:24" x14ac:dyDescent="0.25">
      <c r="A785" t="str">
        <f t="shared" si="38"/>
        <v/>
      </c>
      <c r="B785" t="str">
        <f t="shared" si="36"/>
        <v/>
      </c>
      <c r="C785" t="str">
        <f t="shared" si="37"/>
        <v/>
      </c>
      <c r="D785">
        <v>2026</v>
      </c>
      <c r="E785" t="s">
        <v>7928</v>
      </c>
      <c r="F785" t="s">
        <v>871</v>
      </c>
      <c r="G785" t="s">
        <v>47</v>
      </c>
      <c r="H785" t="s">
        <v>64</v>
      </c>
      <c r="I785">
        <v>1</v>
      </c>
      <c r="J785">
        <v>0</v>
      </c>
      <c r="K785" s="29">
        <v>5.4</v>
      </c>
      <c r="L785">
        <v>17</v>
      </c>
      <c r="M785">
        <v>0</v>
      </c>
      <c r="N785">
        <v>0</v>
      </c>
      <c r="O785">
        <v>0</v>
      </c>
      <c r="P785">
        <v>0</v>
      </c>
      <c r="Q785">
        <v>28.1</v>
      </c>
      <c r="R785">
        <v>34</v>
      </c>
      <c r="S785">
        <v>21</v>
      </c>
      <c r="T785">
        <v>17</v>
      </c>
      <c r="U785">
        <v>10</v>
      </c>
      <c r="V785">
        <v>21</v>
      </c>
      <c r="W785">
        <v>11</v>
      </c>
      <c r="X785" s="2">
        <v>0.29599999999999999</v>
      </c>
    </row>
    <row r="786" spans="1:24" x14ac:dyDescent="0.25">
      <c r="A786" t="str">
        <f t="shared" si="38"/>
        <v/>
      </c>
      <c r="B786" t="str">
        <f t="shared" si="36"/>
        <v/>
      </c>
      <c r="C786" t="str">
        <f t="shared" si="37"/>
        <v/>
      </c>
      <c r="D786">
        <v>2026</v>
      </c>
      <c r="E786" t="s">
        <v>7929</v>
      </c>
      <c r="F786" t="s">
        <v>871</v>
      </c>
      <c r="G786" t="s">
        <v>24</v>
      </c>
      <c r="H786" t="s">
        <v>64</v>
      </c>
      <c r="I786">
        <v>0</v>
      </c>
      <c r="J786">
        <v>2</v>
      </c>
      <c r="K786" s="29">
        <v>5.48</v>
      </c>
      <c r="L786">
        <v>14</v>
      </c>
      <c r="M786">
        <v>5</v>
      </c>
      <c r="N786">
        <v>0</v>
      </c>
      <c r="O786">
        <v>0</v>
      </c>
      <c r="P786">
        <v>0</v>
      </c>
      <c r="Q786">
        <v>23</v>
      </c>
      <c r="R786">
        <v>32</v>
      </c>
      <c r="S786">
        <v>19</v>
      </c>
      <c r="T786">
        <v>14</v>
      </c>
      <c r="U786">
        <v>12</v>
      </c>
      <c r="V786">
        <v>20</v>
      </c>
      <c r="W786">
        <v>3</v>
      </c>
      <c r="X786" s="2">
        <v>0.33300000000000002</v>
      </c>
    </row>
    <row r="787" spans="1:24" x14ac:dyDescent="0.25">
      <c r="A787">
        <f t="shared" si="38"/>
        <v>1</v>
      </c>
      <c r="B787" t="str">
        <f t="shared" si="36"/>
        <v/>
      </c>
      <c r="C787" t="str">
        <f t="shared" si="37"/>
        <v/>
      </c>
      <c r="D787">
        <v>2026</v>
      </c>
      <c r="E787" t="s">
        <v>7930</v>
      </c>
      <c r="F787" t="s">
        <v>871</v>
      </c>
      <c r="G787" t="s">
        <v>29</v>
      </c>
      <c r="H787" t="s">
        <v>64</v>
      </c>
      <c r="I787">
        <v>1</v>
      </c>
      <c r="J787">
        <v>4</v>
      </c>
      <c r="K787" s="29">
        <v>7.01</v>
      </c>
      <c r="L787">
        <v>19</v>
      </c>
      <c r="M787">
        <v>5</v>
      </c>
      <c r="N787">
        <v>0</v>
      </c>
      <c r="O787">
        <v>0</v>
      </c>
      <c r="P787">
        <v>0</v>
      </c>
      <c r="Q787">
        <v>34.200000000000003</v>
      </c>
      <c r="R787">
        <v>40</v>
      </c>
      <c r="S787">
        <v>28</v>
      </c>
      <c r="T787">
        <v>27</v>
      </c>
      <c r="U787">
        <v>12</v>
      </c>
      <c r="V787">
        <v>36</v>
      </c>
      <c r="W787">
        <v>12</v>
      </c>
      <c r="X787" s="2">
        <v>0.28799999999999998</v>
      </c>
    </row>
    <row r="788" spans="1:24" x14ac:dyDescent="0.25">
      <c r="A788" t="str">
        <f t="shared" si="38"/>
        <v/>
      </c>
      <c r="B788" t="str">
        <f t="shared" si="36"/>
        <v/>
      </c>
      <c r="C788" t="str">
        <f t="shared" si="37"/>
        <v/>
      </c>
      <c r="D788">
        <v>2026</v>
      </c>
      <c r="E788" t="s">
        <v>7931</v>
      </c>
      <c r="F788" t="s">
        <v>871</v>
      </c>
      <c r="G788" t="s">
        <v>37</v>
      </c>
      <c r="H788" t="s">
        <v>64</v>
      </c>
      <c r="I788">
        <v>2</v>
      </c>
      <c r="J788">
        <v>1</v>
      </c>
      <c r="K788" s="29">
        <v>7.42</v>
      </c>
      <c r="L788">
        <v>11</v>
      </c>
      <c r="M788">
        <v>4</v>
      </c>
      <c r="N788">
        <v>0</v>
      </c>
      <c r="O788">
        <v>0</v>
      </c>
      <c r="P788">
        <v>0</v>
      </c>
      <c r="Q788">
        <v>13.1</v>
      </c>
      <c r="R788">
        <v>9</v>
      </c>
      <c r="S788">
        <v>13</v>
      </c>
      <c r="T788">
        <v>11</v>
      </c>
      <c r="U788">
        <v>14</v>
      </c>
      <c r="V788">
        <v>16</v>
      </c>
      <c r="W788">
        <v>6</v>
      </c>
      <c r="X788" s="2">
        <v>0.188</v>
      </c>
    </row>
    <row r="789" spans="1:24" x14ac:dyDescent="0.25">
      <c r="A789" t="str">
        <f t="shared" si="38"/>
        <v/>
      </c>
      <c r="B789" t="str">
        <f t="shared" si="36"/>
        <v/>
      </c>
      <c r="C789" t="str">
        <f t="shared" si="37"/>
        <v/>
      </c>
      <c r="D789">
        <v>2026</v>
      </c>
      <c r="E789" t="s">
        <v>7932</v>
      </c>
      <c r="F789" t="s">
        <v>871</v>
      </c>
      <c r="G789" t="s">
        <v>37</v>
      </c>
      <c r="H789" t="s">
        <v>64</v>
      </c>
      <c r="I789">
        <v>1</v>
      </c>
      <c r="J789">
        <v>0</v>
      </c>
      <c r="K789" s="29">
        <v>8.31</v>
      </c>
      <c r="L789">
        <v>5</v>
      </c>
      <c r="M789">
        <v>2</v>
      </c>
      <c r="N789">
        <v>0</v>
      </c>
      <c r="O789">
        <v>0</v>
      </c>
      <c r="P789">
        <v>0</v>
      </c>
      <c r="Q789">
        <v>8.1999999999999993</v>
      </c>
      <c r="R789">
        <v>9</v>
      </c>
      <c r="S789">
        <v>8</v>
      </c>
      <c r="T789">
        <v>8</v>
      </c>
      <c r="U789">
        <v>8</v>
      </c>
      <c r="V789">
        <v>3</v>
      </c>
      <c r="W789">
        <v>0</v>
      </c>
      <c r="X789" s="2">
        <v>0.26500000000000001</v>
      </c>
    </row>
    <row r="790" spans="1:24" x14ac:dyDescent="0.25">
      <c r="A790" t="str">
        <f t="shared" si="38"/>
        <v/>
      </c>
      <c r="B790" t="str">
        <f t="shared" si="36"/>
        <v/>
      </c>
      <c r="C790">
        <f t="shared" si="37"/>
        <v>1</v>
      </c>
      <c r="D790">
        <v>2026</v>
      </c>
      <c r="E790" t="s">
        <v>7010</v>
      </c>
      <c r="F790" t="s">
        <v>871</v>
      </c>
      <c r="G790" t="s">
        <v>37</v>
      </c>
      <c r="H790" t="s">
        <v>64</v>
      </c>
      <c r="I790">
        <v>2</v>
      </c>
      <c r="J790">
        <v>0</v>
      </c>
      <c r="K790" s="29">
        <v>10.029999999999999</v>
      </c>
      <c r="L790">
        <v>8</v>
      </c>
      <c r="M790">
        <v>0</v>
      </c>
      <c r="N790">
        <v>0</v>
      </c>
      <c r="O790">
        <v>0</v>
      </c>
      <c r="P790">
        <v>0</v>
      </c>
      <c r="Q790">
        <v>11.2</v>
      </c>
      <c r="R790">
        <v>13</v>
      </c>
      <c r="S790">
        <v>13</v>
      </c>
      <c r="T790">
        <v>13</v>
      </c>
      <c r="U790">
        <v>12</v>
      </c>
      <c r="V790">
        <v>14</v>
      </c>
      <c r="W790">
        <v>2</v>
      </c>
      <c r="X790" s="2">
        <v>0.28899999999999998</v>
      </c>
    </row>
    <row r="791" spans="1:24" x14ac:dyDescent="0.25">
      <c r="A791" t="str">
        <f t="shared" si="38"/>
        <v/>
      </c>
      <c r="B791" t="str">
        <f t="shared" si="36"/>
        <v/>
      </c>
      <c r="C791" t="str">
        <f t="shared" si="37"/>
        <v/>
      </c>
      <c r="D791">
        <v>2026</v>
      </c>
      <c r="E791" t="s">
        <v>7933</v>
      </c>
      <c r="F791" t="s">
        <v>871</v>
      </c>
      <c r="G791" t="s">
        <v>24</v>
      </c>
      <c r="H791" t="s">
        <v>64</v>
      </c>
      <c r="I791">
        <v>0</v>
      </c>
      <c r="J791">
        <v>0</v>
      </c>
      <c r="K791" s="29">
        <v>11.25</v>
      </c>
      <c r="L791">
        <v>4</v>
      </c>
      <c r="M791">
        <v>0</v>
      </c>
      <c r="N791">
        <v>0</v>
      </c>
      <c r="O791">
        <v>0</v>
      </c>
      <c r="P791">
        <v>0</v>
      </c>
      <c r="Q791">
        <v>4</v>
      </c>
      <c r="R791">
        <v>8</v>
      </c>
      <c r="S791">
        <v>9</v>
      </c>
      <c r="T791">
        <v>5</v>
      </c>
      <c r="U791">
        <v>7</v>
      </c>
      <c r="V791">
        <v>2</v>
      </c>
      <c r="W791">
        <v>0</v>
      </c>
      <c r="X791" s="2">
        <v>0.4</v>
      </c>
    </row>
    <row r="792" spans="1:24" x14ac:dyDescent="0.25">
      <c r="A792">
        <f t="shared" si="38"/>
        <v>1</v>
      </c>
      <c r="B792" t="str">
        <f t="shared" si="36"/>
        <v/>
      </c>
      <c r="C792" t="str">
        <f t="shared" si="37"/>
        <v/>
      </c>
      <c r="D792">
        <v>2026</v>
      </c>
      <c r="E792" t="s">
        <v>7934</v>
      </c>
      <c r="F792" t="s">
        <v>871</v>
      </c>
      <c r="G792" t="s">
        <v>32</v>
      </c>
      <c r="H792" t="s">
        <v>64</v>
      </c>
      <c r="I792">
        <v>0</v>
      </c>
      <c r="J792">
        <v>2</v>
      </c>
      <c r="K792" s="29">
        <v>33.75</v>
      </c>
      <c r="L792">
        <v>5</v>
      </c>
      <c r="M792">
        <v>4</v>
      </c>
      <c r="N792">
        <v>0</v>
      </c>
      <c r="O792">
        <v>0</v>
      </c>
      <c r="P792">
        <v>0</v>
      </c>
      <c r="Q792">
        <v>2.2000000000000002</v>
      </c>
      <c r="R792">
        <v>5</v>
      </c>
      <c r="S792">
        <v>10</v>
      </c>
      <c r="T792">
        <v>10</v>
      </c>
      <c r="U792">
        <v>11</v>
      </c>
      <c r="V792">
        <v>0</v>
      </c>
      <c r="W792">
        <v>3</v>
      </c>
      <c r="X792" s="2">
        <v>0.41699999999999998</v>
      </c>
    </row>
    <row r="793" spans="1:24" x14ac:dyDescent="0.25">
      <c r="A793">
        <f t="shared" si="38"/>
        <v>1</v>
      </c>
      <c r="B793" t="str">
        <f t="shared" si="36"/>
        <v/>
      </c>
      <c r="C793" t="str">
        <f t="shared" si="37"/>
        <v/>
      </c>
      <c r="D793">
        <v>2026</v>
      </c>
      <c r="E793" t="s">
        <v>7935</v>
      </c>
      <c r="F793" t="s">
        <v>913</v>
      </c>
      <c r="G793" t="s">
        <v>29</v>
      </c>
      <c r="H793" t="s">
        <v>64</v>
      </c>
      <c r="I793">
        <v>6</v>
      </c>
      <c r="J793">
        <v>5</v>
      </c>
      <c r="K793" s="29">
        <v>5.67</v>
      </c>
      <c r="L793">
        <v>16</v>
      </c>
      <c r="M793">
        <v>16</v>
      </c>
      <c r="N793">
        <v>0</v>
      </c>
      <c r="O793">
        <v>0</v>
      </c>
      <c r="P793">
        <v>0</v>
      </c>
      <c r="Q793">
        <v>81</v>
      </c>
      <c r="R793">
        <v>81</v>
      </c>
      <c r="S793">
        <v>53</v>
      </c>
      <c r="T793">
        <v>51</v>
      </c>
      <c r="U793">
        <v>34</v>
      </c>
      <c r="V793">
        <v>64</v>
      </c>
      <c r="W793">
        <v>12</v>
      </c>
      <c r="X793" s="2">
        <v>0.26300000000000001</v>
      </c>
    </row>
    <row r="794" spans="1:24" x14ac:dyDescent="0.25">
      <c r="A794" t="str">
        <f t="shared" si="38"/>
        <v/>
      </c>
      <c r="B794" t="str">
        <f t="shared" si="36"/>
        <v/>
      </c>
      <c r="C794" t="str">
        <f t="shared" si="37"/>
        <v/>
      </c>
      <c r="D794">
        <v>2026</v>
      </c>
      <c r="E794" t="s">
        <v>7936</v>
      </c>
      <c r="F794" t="s">
        <v>913</v>
      </c>
      <c r="G794" t="s">
        <v>47</v>
      </c>
      <c r="H794" t="s">
        <v>64</v>
      </c>
      <c r="I794">
        <v>4</v>
      </c>
      <c r="J794">
        <v>3</v>
      </c>
      <c r="K794" s="29">
        <v>6.23</v>
      </c>
      <c r="L794">
        <v>17</v>
      </c>
      <c r="M794">
        <v>3</v>
      </c>
      <c r="N794">
        <v>0</v>
      </c>
      <c r="O794">
        <v>0</v>
      </c>
      <c r="P794">
        <v>3</v>
      </c>
      <c r="Q794">
        <v>56.1</v>
      </c>
      <c r="R794">
        <v>67</v>
      </c>
      <c r="S794">
        <v>41</v>
      </c>
      <c r="T794">
        <v>39</v>
      </c>
      <c r="U794">
        <v>35</v>
      </c>
      <c r="V794">
        <v>50</v>
      </c>
      <c r="W794">
        <v>6</v>
      </c>
      <c r="X794" s="2">
        <v>0.29499999999999998</v>
      </c>
    </row>
    <row r="795" spans="1:24" x14ac:dyDescent="0.25">
      <c r="A795">
        <f t="shared" si="38"/>
        <v>1</v>
      </c>
      <c r="B795" t="str">
        <f t="shared" si="36"/>
        <v/>
      </c>
      <c r="C795" t="str">
        <f t="shared" si="37"/>
        <v/>
      </c>
      <c r="D795">
        <v>2026</v>
      </c>
      <c r="E795" t="s">
        <v>7937</v>
      </c>
      <c r="F795" t="s">
        <v>913</v>
      </c>
      <c r="G795" t="s">
        <v>32</v>
      </c>
      <c r="H795" t="s">
        <v>64</v>
      </c>
      <c r="I795">
        <v>1</v>
      </c>
      <c r="J795">
        <v>0</v>
      </c>
      <c r="K795" s="29">
        <v>1.95</v>
      </c>
      <c r="L795">
        <v>17</v>
      </c>
      <c r="M795">
        <v>0</v>
      </c>
      <c r="N795">
        <v>0</v>
      </c>
      <c r="O795">
        <v>0</v>
      </c>
      <c r="P795">
        <v>8</v>
      </c>
      <c r="Q795">
        <v>27.2</v>
      </c>
      <c r="R795">
        <v>18</v>
      </c>
      <c r="S795">
        <v>7</v>
      </c>
      <c r="T795">
        <v>6</v>
      </c>
      <c r="U795">
        <v>12</v>
      </c>
      <c r="V795">
        <v>30</v>
      </c>
      <c r="W795">
        <v>5</v>
      </c>
      <c r="X795" s="2">
        <v>0.191</v>
      </c>
    </row>
    <row r="796" spans="1:24" x14ac:dyDescent="0.25">
      <c r="A796">
        <f t="shared" si="38"/>
        <v>1</v>
      </c>
      <c r="B796" t="str">
        <f t="shared" si="36"/>
        <v/>
      </c>
      <c r="C796" t="str">
        <f t="shared" si="37"/>
        <v/>
      </c>
      <c r="D796">
        <v>2026</v>
      </c>
      <c r="E796" t="s">
        <v>7938</v>
      </c>
      <c r="F796" t="s">
        <v>913</v>
      </c>
      <c r="G796" t="s">
        <v>29</v>
      </c>
      <c r="H796" t="s">
        <v>64</v>
      </c>
      <c r="I796">
        <v>0</v>
      </c>
      <c r="J796">
        <v>0</v>
      </c>
      <c r="K796" s="29">
        <v>2.4500000000000002</v>
      </c>
      <c r="L796">
        <v>3</v>
      </c>
      <c r="M796">
        <v>3</v>
      </c>
      <c r="N796">
        <v>0</v>
      </c>
      <c r="O796">
        <v>0</v>
      </c>
      <c r="P796">
        <v>0</v>
      </c>
      <c r="Q796">
        <v>11</v>
      </c>
      <c r="R796">
        <v>5</v>
      </c>
      <c r="S796">
        <v>4</v>
      </c>
      <c r="T796">
        <v>3</v>
      </c>
      <c r="U796">
        <v>5</v>
      </c>
      <c r="V796">
        <v>11</v>
      </c>
      <c r="W796">
        <v>3</v>
      </c>
      <c r="X796" s="2">
        <v>0.13200000000000001</v>
      </c>
    </row>
    <row r="797" spans="1:24" x14ac:dyDescent="0.25">
      <c r="A797" t="str">
        <f t="shared" si="38"/>
        <v/>
      </c>
      <c r="B797" t="str">
        <f t="shared" si="36"/>
        <v/>
      </c>
      <c r="C797" t="str">
        <f t="shared" si="37"/>
        <v/>
      </c>
      <c r="D797">
        <v>2026</v>
      </c>
      <c r="E797" t="s">
        <v>7939</v>
      </c>
      <c r="F797" t="s">
        <v>913</v>
      </c>
      <c r="G797" t="s">
        <v>24</v>
      </c>
      <c r="H797" t="s">
        <v>64</v>
      </c>
      <c r="I797">
        <v>3</v>
      </c>
      <c r="J797">
        <v>0</v>
      </c>
      <c r="K797" s="29">
        <v>2.91</v>
      </c>
      <c r="L797">
        <v>20</v>
      </c>
      <c r="M797">
        <v>1</v>
      </c>
      <c r="N797">
        <v>0</v>
      </c>
      <c r="O797">
        <v>0</v>
      </c>
      <c r="P797">
        <v>3</v>
      </c>
      <c r="Q797">
        <v>52.2</v>
      </c>
      <c r="R797">
        <v>55</v>
      </c>
      <c r="S797">
        <v>25</v>
      </c>
      <c r="T797">
        <v>17</v>
      </c>
      <c r="U797">
        <v>24</v>
      </c>
      <c r="V797">
        <v>49</v>
      </c>
      <c r="W797">
        <v>2</v>
      </c>
      <c r="X797" s="2">
        <v>0.27200000000000002</v>
      </c>
    </row>
    <row r="798" spans="1:24" x14ac:dyDescent="0.25">
      <c r="A798" t="str">
        <f t="shared" si="38"/>
        <v/>
      </c>
      <c r="B798" t="str">
        <f t="shared" si="36"/>
        <v/>
      </c>
      <c r="C798">
        <f t="shared" si="37"/>
        <v>1</v>
      </c>
      <c r="D798">
        <v>2026</v>
      </c>
      <c r="E798" t="s">
        <v>7155</v>
      </c>
      <c r="F798" t="s">
        <v>913</v>
      </c>
      <c r="G798" t="s">
        <v>37</v>
      </c>
      <c r="H798" t="s">
        <v>64</v>
      </c>
      <c r="I798">
        <v>0</v>
      </c>
      <c r="J798">
        <v>0</v>
      </c>
      <c r="K798" s="29">
        <v>3.46</v>
      </c>
      <c r="L798">
        <v>6</v>
      </c>
      <c r="M798">
        <v>1</v>
      </c>
      <c r="N798">
        <v>0</v>
      </c>
      <c r="O798">
        <v>0</v>
      </c>
      <c r="P798">
        <v>0</v>
      </c>
      <c r="Q798">
        <v>13</v>
      </c>
      <c r="R798">
        <v>14</v>
      </c>
      <c r="S798">
        <v>5</v>
      </c>
      <c r="T798">
        <v>5</v>
      </c>
      <c r="U798">
        <v>14</v>
      </c>
      <c r="V798">
        <v>13</v>
      </c>
      <c r="W798">
        <v>1</v>
      </c>
      <c r="X798" s="2">
        <v>0.28000000000000003</v>
      </c>
    </row>
    <row r="799" spans="1:24" x14ac:dyDescent="0.25">
      <c r="A799">
        <f t="shared" si="38"/>
        <v>1</v>
      </c>
      <c r="B799" t="str">
        <f t="shared" si="36"/>
        <v/>
      </c>
      <c r="C799" t="str">
        <f t="shared" si="37"/>
        <v/>
      </c>
      <c r="D799">
        <v>2026</v>
      </c>
      <c r="E799" t="s">
        <v>7940</v>
      </c>
      <c r="F799" t="s">
        <v>913</v>
      </c>
      <c r="G799" t="s">
        <v>32</v>
      </c>
      <c r="H799" t="s">
        <v>64</v>
      </c>
      <c r="I799">
        <v>5</v>
      </c>
      <c r="J799">
        <v>2</v>
      </c>
      <c r="K799" s="29">
        <v>5.31</v>
      </c>
      <c r="L799">
        <v>18</v>
      </c>
      <c r="M799">
        <v>6</v>
      </c>
      <c r="N799">
        <v>0</v>
      </c>
      <c r="O799">
        <v>0</v>
      </c>
      <c r="P799">
        <v>0</v>
      </c>
      <c r="Q799">
        <v>42.1</v>
      </c>
      <c r="R799">
        <v>39</v>
      </c>
      <c r="S799">
        <v>31</v>
      </c>
      <c r="T799">
        <v>25</v>
      </c>
      <c r="U799">
        <v>26</v>
      </c>
      <c r="V799">
        <v>47</v>
      </c>
      <c r="W799">
        <v>2</v>
      </c>
      <c r="X799" s="2">
        <v>0.24199999999999999</v>
      </c>
    </row>
    <row r="800" spans="1:24" x14ac:dyDescent="0.25">
      <c r="A800" t="str">
        <f t="shared" si="38"/>
        <v/>
      </c>
      <c r="B800" t="str">
        <f t="shared" si="36"/>
        <v/>
      </c>
      <c r="C800" t="str">
        <f t="shared" si="37"/>
        <v/>
      </c>
      <c r="D800">
        <v>2026</v>
      </c>
      <c r="E800" t="s">
        <v>7941</v>
      </c>
      <c r="F800" t="s">
        <v>913</v>
      </c>
      <c r="G800" t="s">
        <v>24</v>
      </c>
      <c r="H800" t="s">
        <v>64</v>
      </c>
      <c r="I800">
        <v>0</v>
      </c>
      <c r="J800">
        <v>0</v>
      </c>
      <c r="K800" s="29">
        <v>5.4</v>
      </c>
      <c r="L800">
        <v>4</v>
      </c>
      <c r="M800">
        <v>0</v>
      </c>
      <c r="N800">
        <v>0</v>
      </c>
      <c r="O800">
        <v>0</v>
      </c>
      <c r="P800">
        <v>0</v>
      </c>
      <c r="Q800">
        <v>3.1</v>
      </c>
      <c r="R800">
        <v>5</v>
      </c>
      <c r="S800">
        <v>3</v>
      </c>
      <c r="T800">
        <v>2</v>
      </c>
      <c r="U800">
        <v>1</v>
      </c>
      <c r="V800">
        <v>3</v>
      </c>
      <c r="W800">
        <v>1</v>
      </c>
      <c r="X800" s="2">
        <v>0.35699999999999998</v>
      </c>
    </row>
    <row r="801" spans="1:24" x14ac:dyDescent="0.25">
      <c r="A801" t="str">
        <f t="shared" si="38"/>
        <v/>
      </c>
      <c r="B801" t="str">
        <f t="shared" si="36"/>
        <v/>
      </c>
      <c r="C801" t="str">
        <f t="shared" si="37"/>
        <v/>
      </c>
      <c r="D801">
        <v>2026</v>
      </c>
      <c r="E801" t="s">
        <v>7942</v>
      </c>
      <c r="F801" t="s">
        <v>913</v>
      </c>
      <c r="G801" t="s">
        <v>47</v>
      </c>
      <c r="H801" t="s">
        <v>64</v>
      </c>
      <c r="I801">
        <v>2</v>
      </c>
      <c r="J801">
        <v>1</v>
      </c>
      <c r="K801" s="29">
        <v>6.23</v>
      </c>
      <c r="L801">
        <v>9</v>
      </c>
      <c r="M801">
        <v>4</v>
      </c>
      <c r="N801">
        <v>0</v>
      </c>
      <c r="O801">
        <v>0</v>
      </c>
      <c r="P801">
        <v>0</v>
      </c>
      <c r="Q801">
        <v>17.100000000000001</v>
      </c>
      <c r="R801">
        <v>16</v>
      </c>
      <c r="S801">
        <v>12</v>
      </c>
      <c r="T801">
        <v>12</v>
      </c>
      <c r="U801">
        <v>7</v>
      </c>
      <c r="V801">
        <v>13</v>
      </c>
      <c r="W801">
        <v>3</v>
      </c>
      <c r="X801" s="2">
        <v>0.25</v>
      </c>
    </row>
    <row r="802" spans="1:24" x14ac:dyDescent="0.25">
      <c r="A802">
        <f t="shared" si="38"/>
        <v>1</v>
      </c>
      <c r="B802" t="str">
        <f t="shared" si="36"/>
        <v/>
      </c>
      <c r="C802" t="str">
        <f t="shared" si="37"/>
        <v/>
      </c>
      <c r="D802">
        <v>2026</v>
      </c>
      <c r="E802" t="s">
        <v>7943</v>
      </c>
      <c r="F802" t="s">
        <v>913</v>
      </c>
      <c r="G802" t="s">
        <v>29</v>
      </c>
      <c r="H802" t="s">
        <v>64</v>
      </c>
      <c r="I802">
        <v>1</v>
      </c>
      <c r="J802">
        <v>4</v>
      </c>
      <c r="K802" s="29">
        <v>7.27</v>
      </c>
      <c r="L802">
        <v>18</v>
      </c>
      <c r="M802">
        <v>7</v>
      </c>
      <c r="N802">
        <v>0</v>
      </c>
      <c r="O802">
        <v>0</v>
      </c>
      <c r="P802">
        <v>0</v>
      </c>
      <c r="Q802">
        <v>52</v>
      </c>
      <c r="R802">
        <v>74</v>
      </c>
      <c r="S802">
        <v>47</v>
      </c>
      <c r="T802">
        <v>42</v>
      </c>
      <c r="U802">
        <v>19</v>
      </c>
      <c r="V802">
        <v>39</v>
      </c>
      <c r="W802">
        <v>5</v>
      </c>
      <c r="X802" s="2">
        <v>0.33800000000000002</v>
      </c>
    </row>
    <row r="803" spans="1:24" x14ac:dyDescent="0.25">
      <c r="A803" t="str">
        <f t="shared" si="38"/>
        <v/>
      </c>
      <c r="B803" t="str">
        <f t="shared" si="36"/>
        <v/>
      </c>
      <c r="C803" t="str">
        <f t="shared" si="37"/>
        <v/>
      </c>
      <c r="D803">
        <v>2026</v>
      </c>
      <c r="E803" t="s">
        <v>7944</v>
      </c>
      <c r="F803" t="s">
        <v>913</v>
      </c>
      <c r="G803" t="s">
        <v>47</v>
      </c>
      <c r="H803" t="s">
        <v>64</v>
      </c>
      <c r="I803">
        <v>1</v>
      </c>
      <c r="J803">
        <v>3</v>
      </c>
      <c r="K803" s="29">
        <v>7.94</v>
      </c>
      <c r="L803">
        <v>12</v>
      </c>
      <c r="M803">
        <v>5</v>
      </c>
      <c r="N803">
        <v>0</v>
      </c>
      <c r="O803">
        <v>0</v>
      </c>
      <c r="P803">
        <v>0</v>
      </c>
      <c r="Q803">
        <v>22.2</v>
      </c>
      <c r="R803">
        <v>20</v>
      </c>
      <c r="S803">
        <v>26</v>
      </c>
      <c r="T803">
        <v>20</v>
      </c>
      <c r="U803">
        <v>27</v>
      </c>
      <c r="V803">
        <v>22</v>
      </c>
      <c r="W803">
        <v>9</v>
      </c>
      <c r="X803" s="2">
        <v>0.23799999999999999</v>
      </c>
    </row>
    <row r="804" spans="1:24" x14ac:dyDescent="0.25">
      <c r="A804" t="str">
        <f t="shared" si="38"/>
        <v/>
      </c>
      <c r="B804" t="str">
        <f t="shared" si="36"/>
        <v/>
      </c>
      <c r="C804" t="str">
        <f t="shared" si="37"/>
        <v/>
      </c>
      <c r="D804">
        <v>2026</v>
      </c>
      <c r="E804" t="s">
        <v>7945</v>
      </c>
      <c r="F804" t="s">
        <v>913</v>
      </c>
      <c r="G804" t="s">
        <v>37</v>
      </c>
      <c r="H804" t="s">
        <v>64</v>
      </c>
      <c r="I804">
        <v>2</v>
      </c>
      <c r="J804">
        <v>1</v>
      </c>
      <c r="K804" s="29">
        <v>7.99</v>
      </c>
      <c r="L804">
        <v>17</v>
      </c>
      <c r="M804">
        <v>0</v>
      </c>
      <c r="N804">
        <v>0</v>
      </c>
      <c r="O804">
        <v>0</v>
      </c>
      <c r="P804">
        <v>0</v>
      </c>
      <c r="Q804">
        <v>23.2</v>
      </c>
      <c r="R804">
        <v>26</v>
      </c>
      <c r="S804">
        <v>23</v>
      </c>
      <c r="T804">
        <v>21</v>
      </c>
      <c r="U804">
        <v>23</v>
      </c>
      <c r="V804">
        <v>23</v>
      </c>
      <c r="W804">
        <v>8</v>
      </c>
      <c r="X804" s="2">
        <v>0.28000000000000003</v>
      </c>
    </row>
    <row r="805" spans="1:24" x14ac:dyDescent="0.25">
      <c r="A805" t="str">
        <f t="shared" si="38"/>
        <v/>
      </c>
      <c r="B805" t="str">
        <f t="shared" si="36"/>
        <v/>
      </c>
      <c r="C805" t="str">
        <f t="shared" si="37"/>
        <v/>
      </c>
      <c r="D805">
        <v>2026</v>
      </c>
      <c r="E805" t="s">
        <v>7946</v>
      </c>
      <c r="F805" t="s">
        <v>913</v>
      </c>
      <c r="G805" t="s">
        <v>37</v>
      </c>
      <c r="H805" t="s">
        <v>64</v>
      </c>
      <c r="I805">
        <v>0</v>
      </c>
      <c r="J805">
        <v>0</v>
      </c>
      <c r="K805" s="29">
        <v>9</v>
      </c>
      <c r="L805">
        <v>4</v>
      </c>
      <c r="M805">
        <v>0</v>
      </c>
      <c r="N805">
        <v>0</v>
      </c>
      <c r="O805">
        <v>0</v>
      </c>
      <c r="P805">
        <v>0</v>
      </c>
      <c r="Q805">
        <v>4</v>
      </c>
      <c r="R805">
        <v>2</v>
      </c>
      <c r="S805">
        <v>4</v>
      </c>
      <c r="T805">
        <v>4</v>
      </c>
      <c r="U805">
        <v>4</v>
      </c>
      <c r="V805">
        <v>3</v>
      </c>
      <c r="W805">
        <v>2</v>
      </c>
      <c r="X805" s="2">
        <v>0.16700000000000001</v>
      </c>
    </row>
    <row r="806" spans="1:24" x14ac:dyDescent="0.25">
      <c r="A806" t="str">
        <f t="shared" si="38"/>
        <v/>
      </c>
      <c r="B806" t="str">
        <f t="shared" si="36"/>
        <v/>
      </c>
      <c r="C806" t="str">
        <f t="shared" si="37"/>
        <v/>
      </c>
      <c r="D806">
        <v>2026</v>
      </c>
      <c r="E806" t="s">
        <v>7947</v>
      </c>
      <c r="F806" t="s">
        <v>913</v>
      </c>
      <c r="G806" t="s">
        <v>37</v>
      </c>
      <c r="H806" t="s">
        <v>64</v>
      </c>
      <c r="I806">
        <v>1</v>
      </c>
      <c r="J806">
        <v>0</v>
      </c>
      <c r="K806" s="29">
        <v>9.3699999999999992</v>
      </c>
      <c r="L806">
        <v>10</v>
      </c>
      <c r="M806">
        <v>0</v>
      </c>
      <c r="N806">
        <v>0</v>
      </c>
      <c r="O806">
        <v>0</v>
      </c>
      <c r="P806">
        <v>0</v>
      </c>
      <c r="Q806">
        <v>16.100000000000001</v>
      </c>
      <c r="R806">
        <v>27</v>
      </c>
      <c r="S806">
        <v>18</v>
      </c>
      <c r="T806">
        <v>17</v>
      </c>
      <c r="U806">
        <v>15</v>
      </c>
      <c r="V806">
        <v>13</v>
      </c>
      <c r="W806">
        <v>2</v>
      </c>
      <c r="X806" s="2">
        <v>0.38600000000000001</v>
      </c>
    </row>
    <row r="807" spans="1:24" x14ac:dyDescent="0.25">
      <c r="A807" t="str">
        <f t="shared" si="38"/>
        <v/>
      </c>
      <c r="B807" t="str">
        <f t="shared" si="36"/>
        <v/>
      </c>
      <c r="C807" t="str">
        <f t="shared" si="37"/>
        <v/>
      </c>
      <c r="D807">
        <v>2026</v>
      </c>
      <c r="E807" t="s">
        <v>921</v>
      </c>
      <c r="F807" t="s">
        <v>913</v>
      </c>
      <c r="G807" t="s">
        <v>37</v>
      </c>
      <c r="H807" t="s">
        <v>64</v>
      </c>
      <c r="I807">
        <v>1</v>
      </c>
      <c r="J807">
        <v>3</v>
      </c>
      <c r="K807" s="29">
        <v>9.5500000000000007</v>
      </c>
      <c r="L807">
        <v>13</v>
      </c>
      <c r="M807">
        <v>3</v>
      </c>
      <c r="N807">
        <v>0</v>
      </c>
      <c r="O807">
        <v>0</v>
      </c>
      <c r="P807">
        <v>0</v>
      </c>
      <c r="Q807">
        <v>21.2</v>
      </c>
      <c r="R807">
        <v>22</v>
      </c>
      <c r="S807">
        <v>25</v>
      </c>
      <c r="T807">
        <v>23</v>
      </c>
      <c r="U807">
        <v>19</v>
      </c>
      <c r="V807">
        <v>14</v>
      </c>
      <c r="W807">
        <v>7</v>
      </c>
      <c r="X807" s="2">
        <v>0.27200000000000002</v>
      </c>
    </row>
    <row r="808" spans="1:24" x14ac:dyDescent="0.25">
      <c r="A808">
        <f t="shared" si="38"/>
        <v>1</v>
      </c>
      <c r="B808" t="str">
        <f t="shared" si="36"/>
        <v/>
      </c>
      <c r="C808" t="str">
        <f t="shared" si="37"/>
        <v/>
      </c>
      <c r="D808">
        <v>2026</v>
      </c>
      <c r="E808" t="s">
        <v>7948</v>
      </c>
      <c r="F808" t="s">
        <v>913</v>
      </c>
      <c r="G808" t="s">
        <v>29</v>
      </c>
      <c r="H808" t="s">
        <v>64</v>
      </c>
      <c r="I808">
        <v>0</v>
      </c>
      <c r="J808">
        <v>2</v>
      </c>
      <c r="K808" s="29">
        <v>12.12</v>
      </c>
      <c r="L808">
        <v>9</v>
      </c>
      <c r="M808">
        <v>3</v>
      </c>
      <c r="N808">
        <v>0</v>
      </c>
      <c r="O808">
        <v>0</v>
      </c>
      <c r="P808">
        <v>0</v>
      </c>
      <c r="Q808">
        <v>16.100000000000001</v>
      </c>
      <c r="R808">
        <v>28</v>
      </c>
      <c r="S808">
        <v>22</v>
      </c>
      <c r="T808">
        <v>22</v>
      </c>
      <c r="U808">
        <v>5</v>
      </c>
      <c r="V808">
        <v>16</v>
      </c>
      <c r="W808">
        <v>3</v>
      </c>
      <c r="X808" s="2">
        <v>0.41199999999999998</v>
      </c>
    </row>
    <row r="809" spans="1:24" x14ac:dyDescent="0.25">
      <c r="A809">
        <f t="shared" si="38"/>
        <v>1</v>
      </c>
      <c r="B809" t="str">
        <f t="shared" si="36"/>
        <v/>
      </c>
      <c r="C809" t="str">
        <f t="shared" si="37"/>
        <v/>
      </c>
      <c r="D809">
        <v>2026</v>
      </c>
      <c r="E809" t="s">
        <v>7949</v>
      </c>
      <c r="F809" t="s">
        <v>913</v>
      </c>
      <c r="G809" t="s">
        <v>32</v>
      </c>
      <c r="H809" t="s">
        <v>64</v>
      </c>
      <c r="I809">
        <v>1</v>
      </c>
      <c r="J809">
        <v>1</v>
      </c>
      <c r="K809" s="29">
        <v>15.12</v>
      </c>
      <c r="L809">
        <v>8</v>
      </c>
      <c r="M809">
        <v>1</v>
      </c>
      <c r="N809">
        <v>0</v>
      </c>
      <c r="O809">
        <v>0</v>
      </c>
      <c r="P809">
        <v>1</v>
      </c>
      <c r="Q809">
        <v>8.1</v>
      </c>
      <c r="R809">
        <v>8</v>
      </c>
      <c r="S809">
        <v>14</v>
      </c>
      <c r="T809">
        <v>14</v>
      </c>
      <c r="U809">
        <v>15</v>
      </c>
      <c r="V809">
        <v>8</v>
      </c>
      <c r="W809">
        <v>2</v>
      </c>
      <c r="X809" s="2">
        <v>0.25800000000000001</v>
      </c>
    </row>
    <row r="810" spans="1:24" x14ac:dyDescent="0.25">
      <c r="A810">
        <f t="shared" si="38"/>
        <v>1</v>
      </c>
      <c r="B810" t="str">
        <f t="shared" si="36"/>
        <v/>
      </c>
      <c r="C810" t="str">
        <f t="shared" si="37"/>
        <v/>
      </c>
      <c r="D810">
        <v>2026</v>
      </c>
      <c r="E810" t="s">
        <v>7950</v>
      </c>
      <c r="F810" t="s">
        <v>913</v>
      </c>
      <c r="G810" t="s">
        <v>32</v>
      </c>
      <c r="H810" t="s">
        <v>64</v>
      </c>
      <c r="I810">
        <v>1</v>
      </c>
      <c r="J810">
        <v>1</v>
      </c>
      <c r="K810" s="29">
        <v>15.3</v>
      </c>
      <c r="L810">
        <v>8</v>
      </c>
      <c r="M810">
        <v>2</v>
      </c>
      <c r="N810">
        <v>0</v>
      </c>
      <c r="O810">
        <v>0</v>
      </c>
      <c r="P810">
        <v>0</v>
      </c>
      <c r="Q810">
        <v>10</v>
      </c>
      <c r="R810">
        <v>21</v>
      </c>
      <c r="S810">
        <v>17</v>
      </c>
      <c r="T810">
        <v>17</v>
      </c>
      <c r="U810">
        <v>5</v>
      </c>
      <c r="V810">
        <v>6</v>
      </c>
      <c r="W810">
        <v>6</v>
      </c>
      <c r="X810" s="2">
        <v>0.44700000000000001</v>
      </c>
    </row>
    <row r="811" spans="1:24" x14ac:dyDescent="0.25">
      <c r="A811" t="str">
        <f t="shared" si="38"/>
        <v/>
      </c>
      <c r="B811" t="str">
        <f t="shared" si="36"/>
        <v/>
      </c>
      <c r="C811" t="str">
        <f t="shared" si="37"/>
        <v/>
      </c>
      <c r="D811">
        <v>2026</v>
      </c>
      <c r="E811" t="s">
        <v>7951</v>
      </c>
      <c r="F811" t="s">
        <v>913</v>
      </c>
      <c r="G811" t="s">
        <v>37</v>
      </c>
      <c r="H811" t="s">
        <v>64</v>
      </c>
      <c r="I811">
        <v>0</v>
      </c>
      <c r="J811">
        <v>0</v>
      </c>
      <c r="K811" s="29">
        <v>15.43</v>
      </c>
      <c r="L811">
        <v>3</v>
      </c>
      <c r="M811">
        <v>0</v>
      </c>
      <c r="N811">
        <v>0</v>
      </c>
      <c r="O811">
        <v>0</v>
      </c>
      <c r="P811">
        <v>0</v>
      </c>
      <c r="Q811">
        <v>2.1</v>
      </c>
      <c r="R811">
        <v>4</v>
      </c>
      <c r="S811">
        <v>4</v>
      </c>
      <c r="T811">
        <v>4</v>
      </c>
      <c r="U811">
        <v>2</v>
      </c>
      <c r="V811">
        <v>0</v>
      </c>
      <c r="W811">
        <v>1</v>
      </c>
      <c r="X811" s="2">
        <v>0.44400000000000001</v>
      </c>
    </row>
    <row r="812" spans="1:24" x14ac:dyDescent="0.25">
      <c r="A812">
        <f t="shared" si="38"/>
        <v>1</v>
      </c>
      <c r="B812" t="str">
        <f t="shared" si="36"/>
        <v/>
      </c>
      <c r="C812" t="str">
        <f t="shared" si="37"/>
        <v/>
      </c>
      <c r="D812">
        <v>2026</v>
      </c>
      <c r="E812" t="s">
        <v>7952</v>
      </c>
      <c r="F812" t="s">
        <v>893</v>
      </c>
      <c r="G812" t="s">
        <v>32</v>
      </c>
      <c r="H812" t="s">
        <v>64</v>
      </c>
      <c r="I812">
        <v>8</v>
      </c>
      <c r="J812">
        <v>3</v>
      </c>
      <c r="K812" s="29">
        <v>3.96</v>
      </c>
      <c r="L812">
        <v>23</v>
      </c>
      <c r="M812">
        <v>0</v>
      </c>
      <c r="N812">
        <v>0</v>
      </c>
      <c r="O812">
        <v>0</v>
      </c>
      <c r="P812">
        <v>1</v>
      </c>
      <c r="Q812">
        <v>61.1</v>
      </c>
      <c r="R812">
        <v>56</v>
      </c>
      <c r="S812">
        <v>27</v>
      </c>
      <c r="T812">
        <v>27</v>
      </c>
      <c r="U812">
        <v>26</v>
      </c>
      <c r="V812">
        <v>54</v>
      </c>
      <c r="W812">
        <v>5</v>
      </c>
      <c r="X812" s="2">
        <v>0.25</v>
      </c>
    </row>
    <row r="813" spans="1:24" x14ac:dyDescent="0.25">
      <c r="A813" t="str">
        <f t="shared" si="38"/>
        <v/>
      </c>
      <c r="B813" t="str">
        <f t="shared" si="36"/>
        <v/>
      </c>
      <c r="C813" t="str">
        <f t="shared" si="37"/>
        <v/>
      </c>
      <c r="D813">
        <v>2026</v>
      </c>
      <c r="E813" t="s">
        <v>7953</v>
      </c>
      <c r="F813" t="s">
        <v>893</v>
      </c>
      <c r="G813" t="s">
        <v>24</v>
      </c>
      <c r="H813" t="s">
        <v>64</v>
      </c>
      <c r="I813">
        <v>7</v>
      </c>
      <c r="J813">
        <v>4</v>
      </c>
      <c r="K813" s="29">
        <v>6.1</v>
      </c>
      <c r="L813">
        <v>15</v>
      </c>
      <c r="M813">
        <v>15</v>
      </c>
      <c r="N813">
        <v>0</v>
      </c>
      <c r="O813">
        <v>0</v>
      </c>
      <c r="P813">
        <v>0</v>
      </c>
      <c r="Q813">
        <v>82.2</v>
      </c>
      <c r="R813">
        <v>103</v>
      </c>
      <c r="S813">
        <v>63</v>
      </c>
      <c r="T813">
        <v>56</v>
      </c>
      <c r="U813">
        <v>25</v>
      </c>
      <c r="V813">
        <v>49</v>
      </c>
      <c r="W813">
        <v>7</v>
      </c>
      <c r="X813" s="2">
        <v>0.307</v>
      </c>
    </row>
    <row r="814" spans="1:24" x14ac:dyDescent="0.25">
      <c r="A814" t="str">
        <f t="shared" si="38"/>
        <v/>
      </c>
      <c r="B814" t="str">
        <f t="shared" si="36"/>
        <v/>
      </c>
      <c r="C814" t="str">
        <f t="shared" si="37"/>
        <v/>
      </c>
      <c r="D814">
        <v>2026</v>
      </c>
      <c r="E814" t="s">
        <v>906</v>
      </c>
      <c r="F814" t="s">
        <v>893</v>
      </c>
      <c r="G814" t="s">
        <v>37</v>
      </c>
      <c r="H814" t="s">
        <v>64</v>
      </c>
      <c r="I814">
        <v>0</v>
      </c>
      <c r="J814">
        <v>0</v>
      </c>
      <c r="K814" s="29">
        <v>0</v>
      </c>
      <c r="L814">
        <v>1</v>
      </c>
      <c r="M814">
        <v>0</v>
      </c>
      <c r="N814">
        <v>0</v>
      </c>
      <c r="O814">
        <v>0</v>
      </c>
      <c r="P814">
        <v>0</v>
      </c>
      <c r="Q814">
        <v>0.1</v>
      </c>
      <c r="R814">
        <v>2</v>
      </c>
      <c r="S814">
        <v>2</v>
      </c>
      <c r="T814">
        <v>0</v>
      </c>
      <c r="U814">
        <v>2</v>
      </c>
      <c r="V814">
        <v>0</v>
      </c>
      <c r="W814">
        <v>0</v>
      </c>
      <c r="X814" s="2">
        <v>0.66700000000000004</v>
      </c>
    </row>
    <row r="815" spans="1:24" x14ac:dyDescent="0.25">
      <c r="A815">
        <f t="shared" si="38"/>
        <v>1</v>
      </c>
      <c r="B815" t="str">
        <f t="shared" si="36"/>
        <v/>
      </c>
      <c r="C815" t="str">
        <f t="shared" si="37"/>
        <v/>
      </c>
      <c r="D815">
        <v>2026</v>
      </c>
      <c r="E815" t="s">
        <v>7954</v>
      </c>
      <c r="F815" t="s">
        <v>893</v>
      </c>
      <c r="G815" t="s">
        <v>32</v>
      </c>
      <c r="H815" t="s">
        <v>64</v>
      </c>
      <c r="I815">
        <v>1</v>
      </c>
      <c r="J815">
        <v>0</v>
      </c>
      <c r="K815" s="29">
        <v>2.25</v>
      </c>
      <c r="L815">
        <v>11</v>
      </c>
      <c r="M815">
        <v>1</v>
      </c>
      <c r="N815">
        <v>0</v>
      </c>
      <c r="O815">
        <v>0</v>
      </c>
      <c r="P815">
        <v>1</v>
      </c>
      <c r="Q815">
        <v>16</v>
      </c>
      <c r="R815">
        <v>12</v>
      </c>
      <c r="S815">
        <v>5</v>
      </c>
      <c r="T815">
        <v>4</v>
      </c>
      <c r="U815">
        <v>6</v>
      </c>
      <c r="V815">
        <v>8</v>
      </c>
      <c r="W815">
        <v>3</v>
      </c>
      <c r="X815" s="2">
        <v>0.214</v>
      </c>
    </row>
    <row r="816" spans="1:24" x14ac:dyDescent="0.25">
      <c r="A816" t="str">
        <f t="shared" si="38"/>
        <v/>
      </c>
      <c r="B816" t="str">
        <f t="shared" si="36"/>
        <v/>
      </c>
      <c r="C816" t="str">
        <f t="shared" si="37"/>
        <v/>
      </c>
      <c r="D816">
        <v>2026</v>
      </c>
      <c r="E816" t="s">
        <v>7955</v>
      </c>
      <c r="F816" t="s">
        <v>893</v>
      </c>
      <c r="G816" t="s">
        <v>37</v>
      </c>
      <c r="H816" t="s">
        <v>64</v>
      </c>
      <c r="I816">
        <v>0</v>
      </c>
      <c r="J816">
        <v>0</v>
      </c>
      <c r="K816" s="29">
        <v>3.18</v>
      </c>
      <c r="L816">
        <v>10</v>
      </c>
      <c r="M816">
        <v>0</v>
      </c>
      <c r="N816">
        <v>0</v>
      </c>
      <c r="O816">
        <v>0</v>
      </c>
      <c r="P816">
        <v>1</v>
      </c>
      <c r="Q816">
        <v>11.1</v>
      </c>
      <c r="R816">
        <v>6</v>
      </c>
      <c r="S816">
        <v>8</v>
      </c>
      <c r="T816">
        <v>4</v>
      </c>
      <c r="U816">
        <v>10</v>
      </c>
      <c r="V816">
        <v>9</v>
      </c>
      <c r="W816">
        <v>3</v>
      </c>
      <c r="X816" s="2">
        <v>0.158</v>
      </c>
    </row>
    <row r="817" spans="1:24" x14ac:dyDescent="0.25">
      <c r="A817">
        <f t="shared" si="38"/>
        <v>1</v>
      </c>
      <c r="B817" t="str">
        <f t="shared" si="36"/>
        <v/>
      </c>
      <c r="C817">
        <f t="shared" si="37"/>
        <v>1</v>
      </c>
      <c r="D817">
        <v>2026</v>
      </c>
      <c r="E817" t="s">
        <v>5341</v>
      </c>
      <c r="F817" t="s">
        <v>893</v>
      </c>
      <c r="G817" t="s">
        <v>29</v>
      </c>
      <c r="H817" t="s">
        <v>64</v>
      </c>
      <c r="I817">
        <v>0</v>
      </c>
      <c r="J817">
        <v>2</v>
      </c>
      <c r="K817" s="29">
        <v>3.54</v>
      </c>
      <c r="L817">
        <v>8</v>
      </c>
      <c r="M817">
        <v>2</v>
      </c>
      <c r="N817">
        <v>0</v>
      </c>
      <c r="O817">
        <v>0</v>
      </c>
      <c r="P817">
        <v>0</v>
      </c>
      <c r="Q817">
        <v>20.100000000000001</v>
      </c>
      <c r="R817">
        <v>15</v>
      </c>
      <c r="S817">
        <v>9</v>
      </c>
      <c r="T817">
        <v>8</v>
      </c>
      <c r="U817">
        <v>5</v>
      </c>
      <c r="V817">
        <v>8</v>
      </c>
      <c r="W817">
        <v>8</v>
      </c>
      <c r="X817" s="2">
        <v>0.20799999999999999</v>
      </c>
    </row>
    <row r="818" spans="1:24" x14ac:dyDescent="0.25">
      <c r="A818">
        <f t="shared" si="38"/>
        <v>1</v>
      </c>
      <c r="B818" t="str">
        <f t="shared" si="36"/>
        <v/>
      </c>
      <c r="C818" t="str">
        <f t="shared" si="37"/>
        <v/>
      </c>
      <c r="D818">
        <v>2026</v>
      </c>
      <c r="E818" t="s">
        <v>7956</v>
      </c>
      <c r="F818" t="s">
        <v>893</v>
      </c>
      <c r="G818" t="s">
        <v>29</v>
      </c>
      <c r="H818" t="s">
        <v>64</v>
      </c>
      <c r="I818">
        <v>0</v>
      </c>
      <c r="J818">
        <v>1</v>
      </c>
      <c r="K818" s="29">
        <v>4.72</v>
      </c>
      <c r="L818">
        <v>14</v>
      </c>
      <c r="M818">
        <v>0</v>
      </c>
      <c r="N818">
        <v>0</v>
      </c>
      <c r="O818">
        <v>0</v>
      </c>
      <c r="P818">
        <v>1</v>
      </c>
      <c r="Q818">
        <v>13.1</v>
      </c>
      <c r="R818">
        <v>19</v>
      </c>
      <c r="S818">
        <v>7</v>
      </c>
      <c r="T818">
        <v>7</v>
      </c>
      <c r="U818">
        <v>12</v>
      </c>
      <c r="V818">
        <v>18</v>
      </c>
      <c r="W818">
        <v>4</v>
      </c>
      <c r="X818" s="2">
        <v>0.32800000000000001</v>
      </c>
    </row>
    <row r="819" spans="1:24" x14ac:dyDescent="0.25">
      <c r="A819" t="str">
        <f t="shared" si="38"/>
        <v/>
      </c>
      <c r="B819" t="str">
        <f t="shared" si="36"/>
        <v/>
      </c>
      <c r="C819" t="str">
        <f t="shared" si="37"/>
        <v/>
      </c>
      <c r="D819">
        <v>2026</v>
      </c>
      <c r="E819" t="s">
        <v>7957</v>
      </c>
      <c r="F819" t="s">
        <v>893</v>
      </c>
      <c r="G819" t="s">
        <v>24</v>
      </c>
      <c r="H819" t="s">
        <v>64</v>
      </c>
      <c r="I819">
        <v>3</v>
      </c>
      <c r="J819">
        <v>0</v>
      </c>
      <c r="K819" s="29">
        <v>5.05</v>
      </c>
      <c r="L819">
        <v>11</v>
      </c>
      <c r="M819">
        <v>10</v>
      </c>
      <c r="N819">
        <v>0</v>
      </c>
      <c r="O819">
        <v>0</v>
      </c>
      <c r="P819">
        <v>0</v>
      </c>
      <c r="Q819">
        <v>41</v>
      </c>
      <c r="R819">
        <v>50</v>
      </c>
      <c r="S819">
        <v>31</v>
      </c>
      <c r="T819">
        <v>23</v>
      </c>
      <c r="U819">
        <v>25</v>
      </c>
      <c r="V819">
        <v>25</v>
      </c>
      <c r="W819">
        <v>6</v>
      </c>
      <c r="X819" s="2">
        <v>0.313</v>
      </c>
    </row>
    <row r="820" spans="1:24" x14ac:dyDescent="0.25">
      <c r="A820">
        <f t="shared" si="38"/>
        <v>1</v>
      </c>
      <c r="B820" t="str">
        <f t="shared" si="36"/>
        <v/>
      </c>
      <c r="C820" t="str">
        <f t="shared" si="37"/>
        <v/>
      </c>
      <c r="D820">
        <v>2026</v>
      </c>
      <c r="E820" t="s">
        <v>7958</v>
      </c>
      <c r="F820" t="s">
        <v>893</v>
      </c>
      <c r="G820" t="s">
        <v>32</v>
      </c>
      <c r="H820" t="s">
        <v>64</v>
      </c>
      <c r="I820">
        <v>3</v>
      </c>
      <c r="J820">
        <v>2</v>
      </c>
      <c r="K820" s="29">
        <v>5.0599999999999996</v>
      </c>
      <c r="L820">
        <v>14</v>
      </c>
      <c r="M820">
        <v>7</v>
      </c>
      <c r="N820">
        <v>0</v>
      </c>
      <c r="O820">
        <v>0</v>
      </c>
      <c r="P820">
        <v>0</v>
      </c>
      <c r="Q820">
        <v>42.2</v>
      </c>
      <c r="R820">
        <v>45</v>
      </c>
      <c r="S820">
        <v>29</v>
      </c>
      <c r="T820">
        <v>24</v>
      </c>
      <c r="U820">
        <v>34</v>
      </c>
      <c r="V820">
        <v>27</v>
      </c>
      <c r="W820">
        <v>8</v>
      </c>
      <c r="X820" s="2">
        <v>0.27800000000000002</v>
      </c>
    </row>
    <row r="821" spans="1:24" x14ac:dyDescent="0.25">
      <c r="A821">
        <f t="shared" si="38"/>
        <v>1</v>
      </c>
      <c r="B821" t="str">
        <f t="shared" si="36"/>
        <v/>
      </c>
      <c r="C821" t="str">
        <f t="shared" si="37"/>
        <v/>
      </c>
      <c r="D821">
        <v>2026</v>
      </c>
      <c r="E821" t="s">
        <v>7959</v>
      </c>
      <c r="F821" t="s">
        <v>893</v>
      </c>
      <c r="G821" t="s">
        <v>29</v>
      </c>
      <c r="H821" t="s">
        <v>64</v>
      </c>
      <c r="I821">
        <v>3</v>
      </c>
      <c r="J821">
        <v>0</v>
      </c>
      <c r="K821" s="29">
        <v>5.73</v>
      </c>
      <c r="L821">
        <v>21</v>
      </c>
      <c r="M821">
        <v>0</v>
      </c>
      <c r="N821">
        <v>0</v>
      </c>
      <c r="O821">
        <v>0</v>
      </c>
      <c r="P821">
        <v>0</v>
      </c>
      <c r="Q821">
        <v>33</v>
      </c>
      <c r="R821">
        <v>29</v>
      </c>
      <c r="S821">
        <v>22</v>
      </c>
      <c r="T821">
        <v>21</v>
      </c>
      <c r="U821">
        <v>15</v>
      </c>
      <c r="V821">
        <v>28</v>
      </c>
      <c r="W821">
        <v>5</v>
      </c>
      <c r="X821" s="2">
        <v>0.246</v>
      </c>
    </row>
    <row r="822" spans="1:24" x14ac:dyDescent="0.25">
      <c r="A822">
        <f t="shared" si="38"/>
        <v>1</v>
      </c>
      <c r="B822" t="str">
        <f t="shared" si="36"/>
        <v/>
      </c>
      <c r="C822" t="str">
        <f t="shared" si="37"/>
        <v/>
      </c>
      <c r="D822">
        <v>2026</v>
      </c>
      <c r="E822" t="s">
        <v>7960</v>
      </c>
      <c r="F822" t="s">
        <v>893</v>
      </c>
      <c r="G822" t="s">
        <v>29</v>
      </c>
      <c r="H822" t="s">
        <v>64</v>
      </c>
      <c r="I822">
        <v>2</v>
      </c>
      <c r="J822">
        <v>4</v>
      </c>
      <c r="K822" s="29">
        <v>5.79</v>
      </c>
      <c r="L822">
        <v>21</v>
      </c>
      <c r="M822">
        <v>8</v>
      </c>
      <c r="N822">
        <v>0</v>
      </c>
      <c r="O822">
        <v>0</v>
      </c>
      <c r="P822">
        <v>1</v>
      </c>
      <c r="Q822">
        <v>56</v>
      </c>
      <c r="R822">
        <v>51</v>
      </c>
      <c r="S822">
        <v>36</v>
      </c>
      <c r="T822">
        <v>36</v>
      </c>
      <c r="U822">
        <v>34</v>
      </c>
      <c r="V822">
        <v>52</v>
      </c>
      <c r="W822">
        <v>8</v>
      </c>
      <c r="X822" s="2">
        <v>0.245</v>
      </c>
    </row>
    <row r="823" spans="1:24" x14ac:dyDescent="0.25">
      <c r="A823">
        <f t="shared" si="38"/>
        <v>1</v>
      </c>
      <c r="B823" t="str">
        <f t="shared" si="36"/>
        <v/>
      </c>
      <c r="C823" t="str">
        <f t="shared" si="37"/>
        <v/>
      </c>
      <c r="D823">
        <v>2026</v>
      </c>
      <c r="E823" t="s">
        <v>7961</v>
      </c>
      <c r="F823" t="s">
        <v>893</v>
      </c>
      <c r="G823" t="s">
        <v>29</v>
      </c>
      <c r="H823" t="s">
        <v>64</v>
      </c>
      <c r="I823">
        <v>0</v>
      </c>
      <c r="J823">
        <v>1</v>
      </c>
      <c r="K823" s="29">
        <v>5.82</v>
      </c>
      <c r="L823">
        <v>15</v>
      </c>
      <c r="M823">
        <v>0</v>
      </c>
      <c r="N823">
        <v>0</v>
      </c>
      <c r="O823">
        <v>0</v>
      </c>
      <c r="P823">
        <v>1</v>
      </c>
      <c r="Q823">
        <v>17</v>
      </c>
      <c r="R823">
        <v>18</v>
      </c>
      <c r="S823">
        <v>14</v>
      </c>
      <c r="T823">
        <v>11</v>
      </c>
      <c r="U823">
        <v>6</v>
      </c>
      <c r="V823">
        <v>20</v>
      </c>
      <c r="W823">
        <v>5</v>
      </c>
      <c r="X823" s="2">
        <v>0.25700000000000001</v>
      </c>
    </row>
    <row r="824" spans="1:24" x14ac:dyDescent="0.25">
      <c r="A824" t="str">
        <f t="shared" si="38"/>
        <v/>
      </c>
      <c r="B824" t="str">
        <f t="shared" si="36"/>
        <v/>
      </c>
      <c r="C824" t="str">
        <f t="shared" si="37"/>
        <v/>
      </c>
      <c r="D824">
        <v>2026</v>
      </c>
      <c r="E824" t="s">
        <v>7962</v>
      </c>
      <c r="F824" t="s">
        <v>893</v>
      </c>
      <c r="G824" t="s">
        <v>24</v>
      </c>
      <c r="H824" t="s">
        <v>64</v>
      </c>
      <c r="I824">
        <v>1</v>
      </c>
      <c r="J824">
        <v>4</v>
      </c>
      <c r="K824" s="29">
        <v>6.4</v>
      </c>
      <c r="L824">
        <v>19</v>
      </c>
      <c r="M824">
        <v>7</v>
      </c>
      <c r="N824">
        <v>0</v>
      </c>
      <c r="O824">
        <v>0</v>
      </c>
      <c r="P824">
        <v>3</v>
      </c>
      <c r="Q824">
        <v>45</v>
      </c>
      <c r="R824">
        <v>42</v>
      </c>
      <c r="S824">
        <v>37</v>
      </c>
      <c r="T824">
        <v>32</v>
      </c>
      <c r="U824">
        <v>39</v>
      </c>
      <c r="V824">
        <v>59</v>
      </c>
      <c r="W824">
        <v>14</v>
      </c>
      <c r="X824" s="2">
        <v>0.247</v>
      </c>
    </row>
    <row r="825" spans="1:24" x14ac:dyDescent="0.25">
      <c r="A825">
        <f t="shared" si="38"/>
        <v>1</v>
      </c>
      <c r="B825" t="str">
        <f t="shared" si="36"/>
        <v/>
      </c>
      <c r="C825" t="str">
        <f t="shared" si="37"/>
        <v/>
      </c>
      <c r="D825">
        <v>2026</v>
      </c>
      <c r="E825" t="s">
        <v>7963</v>
      </c>
      <c r="F825" t="s">
        <v>893</v>
      </c>
      <c r="G825" t="s">
        <v>29</v>
      </c>
      <c r="H825" t="s">
        <v>64</v>
      </c>
      <c r="I825">
        <v>0</v>
      </c>
      <c r="J825">
        <v>0</v>
      </c>
      <c r="K825" s="29">
        <v>7.71</v>
      </c>
      <c r="L825">
        <v>15</v>
      </c>
      <c r="M825">
        <v>0</v>
      </c>
      <c r="N825">
        <v>0</v>
      </c>
      <c r="O825">
        <v>0</v>
      </c>
      <c r="P825">
        <v>1</v>
      </c>
      <c r="Q825">
        <v>14</v>
      </c>
      <c r="R825">
        <v>16</v>
      </c>
      <c r="S825">
        <v>12</v>
      </c>
      <c r="T825">
        <v>12</v>
      </c>
      <c r="U825">
        <v>18</v>
      </c>
      <c r="V825">
        <v>13</v>
      </c>
      <c r="W825">
        <v>4</v>
      </c>
      <c r="X825" s="2">
        <v>0.314</v>
      </c>
    </row>
    <row r="826" spans="1:24" x14ac:dyDescent="0.25">
      <c r="A826" t="str">
        <f t="shared" si="38"/>
        <v/>
      </c>
      <c r="B826" t="str">
        <f t="shared" si="36"/>
        <v/>
      </c>
      <c r="C826">
        <f t="shared" si="37"/>
        <v>1</v>
      </c>
      <c r="D826">
        <v>2026</v>
      </c>
      <c r="E826" t="s">
        <v>7278</v>
      </c>
      <c r="F826" t="s">
        <v>893</v>
      </c>
      <c r="G826" t="s">
        <v>47</v>
      </c>
      <c r="H826" t="s">
        <v>64</v>
      </c>
      <c r="I826">
        <v>2</v>
      </c>
      <c r="J826">
        <v>2</v>
      </c>
      <c r="K826" s="29">
        <v>8.14</v>
      </c>
      <c r="L826">
        <v>12</v>
      </c>
      <c r="M826">
        <v>2</v>
      </c>
      <c r="N826">
        <v>0</v>
      </c>
      <c r="O826">
        <v>0</v>
      </c>
      <c r="P826">
        <v>0</v>
      </c>
      <c r="Q826">
        <v>21</v>
      </c>
      <c r="R826">
        <v>23</v>
      </c>
      <c r="S826">
        <v>20</v>
      </c>
      <c r="T826">
        <v>19</v>
      </c>
      <c r="U826">
        <v>17</v>
      </c>
      <c r="V826">
        <v>15</v>
      </c>
      <c r="W826">
        <v>8</v>
      </c>
      <c r="X826" s="2">
        <v>0.28000000000000003</v>
      </c>
    </row>
    <row r="827" spans="1:24" x14ac:dyDescent="0.25">
      <c r="A827" t="str">
        <f t="shared" si="38"/>
        <v/>
      </c>
      <c r="B827" t="str">
        <f t="shared" si="36"/>
        <v/>
      </c>
      <c r="C827" t="str">
        <f t="shared" si="37"/>
        <v/>
      </c>
      <c r="D827">
        <v>2026</v>
      </c>
      <c r="E827" t="s">
        <v>7964</v>
      </c>
      <c r="F827" t="s">
        <v>893</v>
      </c>
      <c r="G827" t="s">
        <v>37</v>
      </c>
      <c r="H827" t="s">
        <v>64</v>
      </c>
      <c r="I827">
        <v>1</v>
      </c>
      <c r="J827">
        <v>4</v>
      </c>
      <c r="K827" s="29">
        <v>9.5299999999999994</v>
      </c>
      <c r="L827">
        <v>13</v>
      </c>
      <c r="M827">
        <v>6</v>
      </c>
      <c r="N827">
        <v>0</v>
      </c>
      <c r="O827">
        <v>0</v>
      </c>
      <c r="P827">
        <v>0</v>
      </c>
      <c r="Q827">
        <v>22.2</v>
      </c>
      <c r="R827">
        <v>24</v>
      </c>
      <c r="S827">
        <v>25</v>
      </c>
      <c r="T827">
        <v>24</v>
      </c>
      <c r="U827">
        <v>25</v>
      </c>
      <c r="V827">
        <v>29</v>
      </c>
      <c r="W827">
        <v>7</v>
      </c>
      <c r="X827" s="2">
        <v>0.26700000000000002</v>
      </c>
    </row>
    <row r="828" spans="1:24" x14ac:dyDescent="0.25">
      <c r="A828">
        <f t="shared" si="38"/>
        <v>1</v>
      </c>
      <c r="B828" t="str">
        <f t="shared" si="36"/>
        <v/>
      </c>
      <c r="C828" t="str">
        <f t="shared" si="37"/>
        <v/>
      </c>
      <c r="D828">
        <v>2026</v>
      </c>
      <c r="E828" t="s">
        <v>7965</v>
      </c>
      <c r="F828" t="s">
        <v>893</v>
      </c>
      <c r="G828" t="s">
        <v>29</v>
      </c>
      <c r="H828" t="s">
        <v>64</v>
      </c>
      <c r="I828">
        <v>0</v>
      </c>
      <c r="J828">
        <v>0</v>
      </c>
      <c r="K828" s="29">
        <v>10.29</v>
      </c>
      <c r="L828">
        <v>6</v>
      </c>
      <c r="M828">
        <v>0</v>
      </c>
      <c r="N828">
        <v>0</v>
      </c>
      <c r="O828">
        <v>0</v>
      </c>
      <c r="P828">
        <v>0</v>
      </c>
      <c r="Q828">
        <v>7</v>
      </c>
      <c r="R828">
        <v>9</v>
      </c>
      <c r="S828">
        <v>9</v>
      </c>
      <c r="T828">
        <v>8</v>
      </c>
      <c r="U828">
        <v>4</v>
      </c>
      <c r="V828">
        <v>4</v>
      </c>
      <c r="W828">
        <v>3</v>
      </c>
      <c r="X828" s="2">
        <v>0.32100000000000001</v>
      </c>
    </row>
    <row r="829" spans="1:24" x14ac:dyDescent="0.25">
      <c r="A829" t="str">
        <f t="shared" si="38"/>
        <v/>
      </c>
      <c r="B829" t="str">
        <f t="shared" si="36"/>
        <v/>
      </c>
      <c r="C829" t="str">
        <f t="shared" si="37"/>
        <v/>
      </c>
      <c r="D829">
        <v>2026</v>
      </c>
      <c r="E829" t="s">
        <v>7966</v>
      </c>
      <c r="F829" t="s">
        <v>893</v>
      </c>
      <c r="G829" t="s">
        <v>47</v>
      </c>
      <c r="H829" t="s">
        <v>64</v>
      </c>
      <c r="I829">
        <v>0</v>
      </c>
      <c r="J829">
        <v>1</v>
      </c>
      <c r="K829" s="29">
        <v>20.25</v>
      </c>
      <c r="L829">
        <v>3</v>
      </c>
      <c r="M829">
        <v>1</v>
      </c>
      <c r="N829">
        <v>0</v>
      </c>
      <c r="O829">
        <v>0</v>
      </c>
      <c r="P829">
        <v>0</v>
      </c>
      <c r="Q829">
        <v>2.2000000000000002</v>
      </c>
      <c r="R829">
        <v>6</v>
      </c>
      <c r="S829">
        <v>8</v>
      </c>
      <c r="T829">
        <v>6</v>
      </c>
      <c r="U829">
        <v>7</v>
      </c>
      <c r="V829">
        <v>2</v>
      </c>
      <c r="W829">
        <v>2</v>
      </c>
      <c r="X829" s="2">
        <v>0.42899999999999999</v>
      </c>
    </row>
    <row r="830" spans="1:24" x14ac:dyDescent="0.25">
      <c r="A830" t="str">
        <f t="shared" si="38"/>
        <v/>
      </c>
      <c r="B830" t="str">
        <f t="shared" si="36"/>
        <v/>
      </c>
      <c r="C830" t="str">
        <f t="shared" si="37"/>
        <v/>
      </c>
      <c r="D830">
        <v>2026</v>
      </c>
      <c r="E830" t="s">
        <v>7967</v>
      </c>
      <c r="F830" t="s">
        <v>893</v>
      </c>
      <c r="G830" t="s">
        <v>37</v>
      </c>
      <c r="H830" t="s">
        <v>64</v>
      </c>
      <c r="I830">
        <v>0</v>
      </c>
      <c r="J830">
        <v>0</v>
      </c>
      <c r="K830" s="29">
        <v>27</v>
      </c>
      <c r="L830">
        <v>5</v>
      </c>
      <c r="M830">
        <v>0</v>
      </c>
      <c r="N830">
        <v>0</v>
      </c>
      <c r="O830">
        <v>0</v>
      </c>
      <c r="P830">
        <v>0</v>
      </c>
      <c r="Q830">
        <v>2.1</v>
      </c>
      <c r="R830">
        <v>2</v>
      </c>
      <c r="S830">
        <v>7</v>
      </c>
      <c r="T830">
        <v>7</v>
      </c>
      <c r="U830">
        <v>4</v>
      </c>
      <c r="V830">
        <v>3</v>
      </c>
      <c r="W830">
        <v>4</v>
      </c>
      <c r="X830" s="2">
        <v>0.2</v>
      </c>
    </row>
    <row r="831" spans="1:24" x14ac:dyDescent="0.25">
      <c r="A831" t="str">
        <f t="shared" si="38"/>
        <v/>
      </c>
      <c r="B831">
        <f t="shared" si="36"/>
        <v>1</v>
      </c>
      <c r="C831" t="str">
        <f t="shared" si="37"/>
        <v/>
      </c>
      <c r="D831">
        <v>2026</v>
      </c>
      <c r="E831" t="s">
        <v>934</v>
      </c>
      <c r="F831" t="s">
        <v>932</v>
      </c>
      <c r="G831" t="s">
        <v>37</v>
      </c>
      <c r="H831" t="s">
        <v>64</v>
      </c>
      <c r="I831">
        <v>7</v>
      </c>
      <c r="J831">
        <v>2</v>
      </c>
      <c r="K831" s="29">
        <v>3.15</v>
      </c>
      <c r="L831">
        <v>15</v>
      </c>
      <c r="M831">
        <v>15</v>
      </c>
      <c r="N831">
        <v>2</v>
      </c>
      <c r="O831">
        <v>2</v>
      </c>
      <c r="P831">
        <v>0</v>
      </c>
      <c r="Q831">
        <v>88.2</v>
      </c>
      <c r="R831">
        <v>68</v>
      </c>
      <c r="S831">
        <v>32</v>
      </c>
      <c r="T831">
        <v>31</v>
      </c>
      <c r="U831">
        <v>26</v>
      </c>
      <c r="V831">
        <v>126</v>
      </c>
      <c r="W831">
        <v>11</v>
      </c>
      <c r="X831" s="2">
        <v>0.20899999999999999</v>
      </c>
    </row>
    <row r="832" spans="1:24" x14ac:dyDescent="0.25">
      <c r="A832" t="str">
        <f t="shared" si="38"/>
        <v/>
      </c>
      <c r="B832" t="str">
        <f t="shared" si="36"/>
        <v/>
      </c>
      <c r="C832" t="str">
        <f t="shared" si="37"/>
        <v/>
      </c>
      <c r="D832">
        <v>2026</v>
      </c>
      <c r="E832" t="s">
        <v>7968</v>
      </c>
      <c r="F832" t="s">
        <v>932</v>
      </c>
      <c r="G832" t="s">
        <v>24</v>
      </c>
      <c r="H832" t="s">
        <v>64</v>
      </c>
      <c r="I832">
        <v>4</v>
      </c>
      <c r="J832">
        <v>1</v>
      </c>
      <c r="K832" s="29">
        <v>3.21</v>
      </c>
      <c r="L832">
        <v>15</v>
      </c>
      <c r="M832">
        <v>14</v>
      </c>
      <c r="N832">
        <v>0</v>
      </c>
      <c r="O832">
        <v>0</v>
      </c>
      <c r="P832">
        <v>0</v>
      </c>
      <c r="Q832">
        <v>67.099999999999994</v>
      </c>
      <c r="R832">
        <v>62</v>
      </c>
      <c r="S832">
        <v>33</v>
      </c>
      <c r="T832">
        <v>24</v>
      </c>
      <c r="U832">
        <v>26</v>
      </c>
      <c r="V832">
        <v>65</v>
      </c>
      <c r="W832">
        <v>10</v>
      </c>
      <c r="X832" s="2">
        <v>0.24199999999999999</v>
      </c>
    </row>
    <row r="833" spans="1:24" x14ac:dyDescent="0.25">
      <c r="A833" t="str">
        <f t="shared" si="38"/>
        <v/>
      </c>
      <c r="B833" t="str">
        <f t="shared" si="36"/>
        <v/>
      </c>
      <c r="C833">
        <f t="shared" si="37"/>
        <v>1</v>
      </c>
      <c r="D833">
        <v>2026</v>
      </c>
      <c r="E833" t="s">
        <v>2908</v>
      </c>
      <c r="F833" t="s">
        <v>932</v>
      </c>
      <c r="G833" t="s">
        <v>37</v>
      </c>
      <c r="H833" t="s">
        <v>64</v>
      </c>
      <c r="I833">
        <v>5</v>
      </c>
      <c r="J833">
        <v>2</v>
      </c>
      <c r="K833" s="29">
        <v>4.1100000000000003</v>
      </c>
      <c r="L833">
        <v>15</v>
      </c>
      <c r="M833">
        <v>15</v>
      </c>
      <c r="N833">
        <v>1</v>
      </c>
      <c r="O833">
        <v>1</v>
      </c>
      <c r="P833">
        <v>0</v>
      </c>
      <c r="Q833">
        <v>72.099999999999994</v>
      </c>
      <c r="R833">
        <v>57</v>
      </c>
      <c r="S833">
        <v>37</v>
      </c>
      <c r="T833">
        <v>33</v>
      </c>
      <c r="U833">
        <v>26</v>
      </c>
      <c r="V833">
        <v>74</v>
      </c>
      <c r="W833">
        <v>7</v>
      </c>
      <c r="X833" s="2">
        <v>0.216</v>
      </c>
    </row>
    <row r="834" spans="1:24" x14ac:dyDescent="0.25">
      <c r="A834" t="str">
        <f t="shared" si="38"/>
        <v/>
      </c>
      <c r="B834" t="str">
        <f t="shared" ref="B834:B897" si="39">IF(COUNTIFS(Draft_Player,$E834),COUNTIFS(Draft_Player,$E834),"")</f>
        <v/>
      </c>
      <c r="C834" t="str">
        <f t="shared" ref="C834:C897" si="40">IF(COUNTIFS(Transfers_Player,$E834),COUNTIFS(Transfers_Player,$E834),"")</f>
        <v/>
      </c>
      <c r="D834">
        <v>2026</v>
      </c>
      <c r="E834" t="s">
        <v>7969</v>
      </c>
      <c r="F834" t="s">
        <v>932</v>
      </c>
      <c r="G834" t="s">
        <v>47</v>
      </c>
      <c r="H834" t="s">
        <v>64</v>
      </c>
      <c r="I834">
        <v>4</v>
      </c>
      <c r="J834">
        <v>2</v>
      </c>
      <c r="K834" s="29">
        <v>3.09</v>
      </c>
      <c r="L834">
        <v>19</v>
      </c>
      <c r="M834">
        <v>0</v>
      </c>
      <c r="N834">
        <v>0</v>
      </c>
      <c r="O834">
        <v>0</v>
      </c>
      <c r="P834">
        <v>1</v>
      </c>
      <c r="Q834">
        <v>35</v>
      </c>
      <c r="R834">
        <v>37</v>
      </c>
      <c r="S834">
        <v>17</v>
      </c>
      <c r="T834">
        <v>12</v>
      </c>
      <c r="U834">
        <v>13</v>
      </c>
      <c r="V834">
        <v>34</v>
      </c>
      <c r="W834">
        <v>3</v>
      </c>
      <c r="X834" s="2">
        <v>0.27</v>
      </c>
    </row>
    <row r="835" spans="1:24" x14ac:dyDescent="0.25">
      <c r="A835">
        <f t="shared" ref="A835:A898" si="41">IF(OR(G835="SR", G835="GR"), 1, "")</f>
        <v>1</v>
      </c>
      <c r="B835" t="str">
        <f t="shared" si="39"/>
        <v/>
      </c>
      <c r="C835" t="str">
        <f t="shared" si="40"/>
        <v/>
      </c>
      <c r="D835">
        <v>2026</v>
      </c>
      <c r="E835" t="s">
        <v>7970</v>
      </c>
      <c r="F835" t="s">
        <v>932</v>
      </c>
      <c r="G835" t="s">
        <v>29</v>
      </c>
      <c r="H835" t="s">
        <v>64</v>
      </c>
      <c r="I835">
        <v>3</v>
      </c>
      <c r="J835">
        <v>4</v>
      </c>
      <c r="K835" s="29">
        <v>3.24</v>
      </c>
      <c r="L835">
        <v>21</v>
      </c>
      <c r="M835">
        <v>0</v>
      </c>
      <c r="N835">
        <v>0</v>
      </c>
      <c r="O835">
        <v>0</v>
      </c>
      <c r="P835">
        <v>6</v>
      </c>
      <c r="Q835">
        <v>33.1</v>
      </c>
      <c r="R835">
        <v>24</v>
      </c>
      <c r="S835">
        <v>12</v>
      </c>
      <c r="T835">
        <v>12</v>
      </c>
      <c r="U835">
        <v>10</v>
      </c>
      <c r="V835">
        <v>50</v>
      </c>
      <c r="W835">
        <v>3</v>
      </c>
      <c r="X835" s="2">
        <v>0.19800000000000001</v>
      </c>
    </row>
    <row r="836" spans="1:24" x14ac:dyDescent="0.25">
      <c r="A836" t="str">
        <f t="shared" si="41"/>
        <v/>
      </c>
      <c r="B836" t="str">
        <f t="shared" si="39"/>
        <v/>
      </c>
      <c r="C836" t="str">
        <f t="shared" si="40"/>
        <v/>
      </c>
      <c r="D836">
        <v>2026</v>
      </c>
      <c r="E836" t="s">
        <v>7971</v>
      </c>
      <c r="F836" t="s">
        <v>932</v>
      </c>
      <c r="G836" t="s">
        <v>24</v>
      </c>
      <c r="H836" t="s">
        <v>64</v>
      </c>
      <c r="I836">
        <v>0</v>
      </c>
      <c r="J836">
        <v>0</v>
      </c>
      <c r="K836" s="29">
        <v>3.32</v>
      </c>
      <c r="L836">
        <v>11</v>
      </c>
      <c r="M836">
        <v>0</v>
      </c>
      <c r="N836">
        <v>0</v>
      </c>
      <c r="O836">
        <v>0</v>
      </c>
      <c r="P836">
        <v>0</v>
      </c>
      <c r="Q836">
        <v>21.2</v>
      </c>
      <c r="R836">
        <v>20</v>
      </c>
      <c r="S836">
        <v>8</v>
      </c>
      <c r="T836">
        <v>8</v>
      </c>
      <c r="U836">
        <v>5</v>
      </c>
      <c r="V836">
        <v>18</v>
      </c>
      <c r="W836">
        <v>2</v>
      </c>
      <c r="X836" s="2">
        <v>0.253</v>
      </c>
    </row>
    <row r="837" spans="1:24" x14ac:dyDescent="0.25">
      <c r="A837" t="str">
        <f t="shared" si="41"/>
        <v/>
      </c>
      <c r="B837" t="str">
        <f t="shared" si="39"/>
        <v/>
      </c>
      <c r="C837" t="str">
        <f t="shared" si="40"/>
        <v/>
      </c>
      <c r="D837">
        <v>2026</v>
      </c>
      <c r="E837" t="s">
        <v>947</v>
      </c>
      <c r="F837" t="s">
        <v>932</v>
      </c>
      <c r="G837" t="s">
        <v>47</v>
      </c>
      <c r="H837" t="s">
        <v>64</v>
      </c>
      <c r="I837">
        <v>1</v>
      </c>
      <c r="J837">
        <v>3</v>
      </c>
      <c r="K837" s="29">
        <v>3.38</v>
      </c>
      <c r="L837">
        <v>21</v>
      </c>
      <c r="M837">
        <v>3</v>
      </c>
      <c r="N837">
        <v>0</v>
      </c>
      <c r="O837">
        <v>0</v>
      </c>
      <c r="P837">
        <v>2</v>
      </c>
      <c r="Q837">
        <v>40</v>
      </c>
      <c r="R837">
        <v>32</v>
      </c>
      <c r="S837">
        <v>18</v>
      </c>
      <c r="T837">
        <v>15</v>
      </c>
      <c r="U837">
        <v>28</v>
      </c>
      <c r="V837">
        <v>50</v>
      </c>
      <c r="W837">
        <v>4</v>
      </c>
      <c r="X837" s="2">
        <v>0.219</v>
      </c>
    </row>
    <row r="838" spans="1:24" x14ac:dyDescent="0.25">
      <c r="A838" t="str">
        <f t="shared" si="41"/>
        <v/>
      </c>
      <c r="B838" t="str">
        <f t="shared" si="39"/>
        <v/>
      </c>
      <c r="C838" t="str">
        <f t="shared" si="40"/>
        <v/>
      </c>
      <c r="D838">
        <v>2026</v>
      </c>
      <c r="E838" t="s">
        <v>7972</v>
      </c>
      <c r="F838" t="s">
        <v>932</v>
      </c>
      <c r="G838" t="s">
        <v>24</v>
      </c>
      <c r="H838" t="s">
        <v>64</v>
      </c>
      <c r="I838">
        <v>6</v>
      </c>
      <c r="J838">
        <v>3</v>
      </c>
      <c r="K838" s="29">
        <v>3.7</v>
      </c>
      <c r="L838">
        <v>21</v>
      </c>
      <c r="M838">
        <v>7</v>
      </c>
      <c r="N838">
        <v>0</v>
      </c>
      <c r="O838">
        <v>0</v>
      </c>
      <c r="P838">
        <v>1</v>
      </c>
      <c r="Q838">
        <v>41.1</v>
      </c>
      <c r="R838">
        <v>53</v>
      </c>
      <c r="S838">
        <v>22</v>
      </c>
      <c r="T838">
        <v>17</v>
      </c>
      <c r="U838">
        <v>12</v>
      </c>
      <c r="V838">
        <v>44</v>
      </c>
      <c r="W838">
        <v>4</v>
      </c>
      <c r="X838" s="2">
        <v>0.31</v>
      </c>
    </row>
    <row r="839" spans="1:24" x14ac:dyDescent="0.25">
      <c r="A839" t="str">
        <f t="shared" si="41"/>
        <v/>
      </c>
      <c r="B839" t="str">
        <f t="shared" si="39"/>
        <v/>
      </c>
      <c r="C839" t="str">
        <f t="shared" si="40"/>
        <v/>
      </c>
      <c r="D839">
        <v>2026</v>
      </c>
      <c r="E839" t="s">
        <v>7973</v>
      </c>
      <c r="F839" t="s">
        <v>932</v>
      </c>
      <c r="G839" t="s">
        <v>37</v>
      </c>
      <c r="H839" t="s">
        <v>64</v>
      </c>
      <c r="I839">
        <v>3</v>
      </c>
      <c r="J839">
        <v>1</v>
      </c>
      <c r="K839" s="29">
        <v>4.34</v>
      </c>
      <c r="L839">
        <v>14</v>
      </c>
      <c r="M839">
        <v>1</v>
      </c>
      <c r="N839">
        <v>0</v>
      </c>
      <c r="O839">
        <v>0</v>
      </c>
      <c r="P839">
        <v>0</v>
      </c>
      <c r="Q839">
        <v>18.2</v>
      </c>
      <c r="R839">
        <v>17</v>
      </c>
      <c r="S839">
        <v>12</v>
      </c>
      <c r="T839">
        <v>9</v>
      </c>
      <c r="U839">
        <v>11</v>
      </c>
      <c r="V839">
        <v>24</v>
      </c>
      <c r="W839">
        <v>3</v>
      </c>
      <c r="X839" s="2">
        <v>0.23899999999999999</v>
      </c>
    </row>
    <row r="840" spans="1:24" x14ac:dyDescent="0.25">
      <c r="A840" t="str">
        <f t="shared" si="41"/>
        <v/>
      </c>
      <c r="B840" t="str">
        <f t="shared" si="39"/>
        <v/>
      </c>
      <c r="C840" t="str">
        <f t="shared" si="40"/>
        <v/>
      </c>
      <c r="D840">
        <v>2026</v>
      </c>
      <c r="E840" t="s">
        <v>7974</v>
      </c>
      <c r="F840" t="s">
        <v>932</v>
      </c>
      <c r="G840" t="s">
        <v>37</v>
      </c>
      <c r="H840" t="s">
        <v>64</v>
      </c>
      <c r="I840">
        <v>0</v>
      </c>
      <c r="J840">
        <v>1</v>
      </c>
      <c r="K840" s="29">
        <v>5</v>
      </c>
      <c r="L840">
        <v>8</v>
      </c>
      <c r="M840">
        <v>0</v>
      </c>
      <c r="N840">
        <v>0</v>
      </c>
      <c r="O840">
        <v>0</v>
      </c>
      <c r="P840">
        <v>0</v>
      </c>
      <c r="Q840">
        <v>9</v>
      </c>
      <c r="R840">
        <v>8</v>
      </c>
      <c r="S840">
        <v>6</v>
      </c>
      <c r="T840">
        <v>5</v>
      </c>
      <c r="U840">
        <v>5</v>
      </c>
      <c r="V840">
        <v>8</v>
      </c>
      <c r="W840">
        <v>3</v>
      </c>
      <c r="X840" s="2">
        <v>0.22900000000000001</v>
      </c>
    </row>
    <row r="841" spans="1:24" x14ac:dyDescent="0.25">
      <c r="A841" t="str">
        <f t="shared" si="41"/>
        <v/>
      </c>
      <c r="B841" t="str">
        <f t="shared" si="39"/>
        <v/>
      </c>
      <c r="C841" t="str">
        <f t="shared" si="40"/>
        <v/>
      </c>
      <c r="D841">
        <v>2026</v>
      </c>
      <c r="E841" t="s">
        <v>7975</v>
      </c>
      <c r="F841" t="s">
        <v>932</v>
      </c>
      <c r="G841" t="s">
        <v>24</v>
      </c>
      <c r="H841" t="s">
        <v>64</v>
      </c>
      <c r="I841">
        <v>2</v>
      </c>
      <c r="J841">
        <v>1</v>
      </c>
      <c r="K841" s="29">
        <v>5.59</v>
      </c>
      <c r="L841">
        <v>17</v>
      </c>
      <c r="M841">
        <v>0</v>
      </c>
      <c r="N841">
        <v>0</v>
      </c>
      <c r="O841">
        <v>0</v>
      </c>
      <c r="P841">
        <v>2</v>
      </c>
      <c r="Q841">
        <v>19.100000000000001</v>
      </c>
      <c r="R841">
        <v>16</v>
      </c>
      <c r="S841">
        <v>13</v>
      </c>
      <c r="T841">
        <v>12</v>
      </c>
      <c r="U841">
        <v>12</v>
      </c>
      <c r="V841">
        <v>20</v>
      </c>
      <c r="W841">
        <v>8</v>
      </c>
      <c r="X841" s="2">
        <v>0.23899999999999999</v>
      </c>
    </row>
    <row r="842" spans="1:24" x14ac:dyDescent="0.25">
      <c r="A842" t="str">
        <f t="shared" si="41"/>
        <v/>
      </c>
      <c r="B842" t="str">
        <f t="shared" si="39"/>
        <v/>
      </c>
      <c r="C842" t="str">
        <f t="shared" si="40"/>
        <v/>
      </c>
      <c r="D842">
        <v>2026</v>
      </c>
      <c r="E842" t="s">
        <v>7976</v>
      </c>
      <c r="F842" t="s">
        <v>932</v>
      </c>
      <c r="G842" t="s">
        <v>24</v>
      </c>
      <c r="H842" t="s">
        <v>64</v>
      </c>
      <c r="I842">
        <v>0</v>
      </c>
      <c r="J842">
        <v>2</v>
      </c>
      <c r="K842" s="29">
        <v>6.75</v>
      </c>
      <c r="L842">
        <v>10</v>
      </c>
      <c r="M842">
        <v>1</v>
      </c>
      <c r="N842">
        <v>0</v>
      </c>
      <c r="O842">
        <v>0</v>
      </c>
      <c r="P842">
        <v>0</v>
      </c>
      <c r="Q842">
        <v>10.199999999999999</v>
      </c>
      <c r="R842">
        <v>12</v>
      </c>
      <c r="S842">
        <v>10</v>
      </c>
      <c r="T842">
        <v>8</v>
      </c>
      <c r="U842">
        <v>10</v>
      </c>
      <c r="V842">
        <v>11</v>
      </c>
      <c r="W842">
        <v>3</v>
      </c>
      <c r="X842" s="2">
        <v>0.29299999999999998</v>
      </c>
    </row>
    <row r="843" spans="1:24" x14ac:dyDescent="0.25">
      <c r="A843">
        <f t="shared" si="41"/>
        <v>1</v>
      </c>
      <c r="B843" t="str">
        <f t="shared" si="39"/>
        <v/>
      </c>
      <c r="C843" t="str">
        <f t="shared" si="40"/>
        <v/>
      </c>
      <c r="D843">
        <v>2026</v>
      </c>
      <c r="E843" t="s">
        <v>7977</v>
      </c>
      <c r="F843" t="s">
        <v>932</v>
      </c>
      <c r="G843" t="s">
        <v>29</v>
      </c>
      <c r="H843" t="s">
        <v>64</v>
      </c>
      <c r="I843">
        <v>1</v>
      </c>
      <c r="J843">
        <v>0</v>
      </c>
      <c r="K843" s="29">
        <v>6.87</v>
      </c>
      <c r="L843">
        <v>12</v>
      </c>
      <c r="M843">
        <v>1</v>
      </c>
      <c r="N843">
        <v>0</v>
      </c>
      <c r="O843">
        <v>0</v>
      </c>
      <c r="P843">
        <v>0</v>
      </c>
      <c r="Q843">
        <v>18.100000000000001</v>
      </c>
      <c r="R843">
        <v>20</v>
      </c>
      <c r="S843">
        <v>17</v>
      </c>
      <c r="T843">
        <v>14</v>
      </c>
      <c r="U843">
        <v>8</v>
      </c>
      <c r="V843">
        <v>13</v>
      </c>
      <c r="W843">
        <v>2</v>
      </c>
      <c r="X843" s="2">
        <v>0.28999999999999998</v>
      </c>
    </row>
    <row r="844" spans="1:24" x14ac:dyDescent="0.25">
      <c r="A844" t="str">
        <f t="shared" si="41"/>
        <v/>
      </c>
      <c r="B844" t="str">
        <f t="shared" si="39"/>
        <v/>
      </c>
      <c r="C844" t="str">
        <f t="shared" si="40"/>
        <v/>
      </c>
      <c r="D844">
        <v>2026</v>
      </c>
      <c r="E844" t="s">
        <v>948</v>
      </c>
      <c r="F844" t="s">
        <v>932</v>
      </c>
      <c r="G844" t="s">
        <v>47</v>
      </c>
      <c r="H844" t="s">
        <v>64</v>
      </c>
      <c r="I844">
        <v>0</v>
      </c>
      <c r="J844">
        <v>0</v>
      </c>
      <c r="K844" s="29">
        <v>7.04</v>
      </c>
      <c r="L844">
        <v>8</v>
      </c>
      <c r="M844">
        <v>1</v>
      </c>
      <c r="N844">
        <v>0</v>
      </c>
      <c r="O844">
        <v>0</v>
      </c>
      <c r="P844">
        <v>1</v>
      </c>
      <c r="Q844">
        <v>15.1</v>
      </c>
      <c r="R844">
        <v>20</v>
      </c>
      <c r="S844">
        <v>14</v>
      </c>
      <c r="T844">
        <v>12</v>
      </c>
      <c r="U844">
        <v>6</v>
      </c>
      <c r="V844">
        <v>9</v>
      </c>
      <c r="W844">
        <v>3</v>
      </c>
      <c r="X844" s="2">
        <v>0.313</v>
      </c>
    </row>
    <row r="845" spans="1:24" x14ac:dyDescent="0.25">
      <c r="A845">
        <f t="shared" si="41"/>
        <v>1</v>
      </c>
      <c r="B845" t="str">
        <f t="shared" si="39"/>
        <v/>
      </c>
      <c r="C845" t="str">
        <f t="shared" si="40"/>
        <v/>
      </c>
      <c r="D845">
        <v>2026</v>
      </c>
      <c r="E845" t="s">
        <v>7978</v>
      </c>
      <c r="F845" t="s">
        <v>932</v>
      </c>
      <c r="G845" t="s">
        <v>32</v>
      </c>
      <c r="H845" t="s">
        <v>64</v>
      </c>
      <c r="I845">
        <v>0</v>
      </c>
      <c r="J845">
        <v>0</v>
      </c>
      <c r="K845" s="29">
        <v>12.38</v>
      </c>
      <c r="L845">
        <v>10</v>
      </c>
      <c r="M845">
        <v>0</v>
      </c>
      <c r="N845">
        <v>0</v>
      </c>
      <c r="O845">
        <v>0</v>
      </c>
      <c r="P845">
        <v>1</v>
      </c>
      <c r="Q845">
        <v>8</v>
      </c>
      <c r="R845">
        <v>8</v>
      </c>
      <c r="S845">
        <v>12</v>
      </c>
      <c r="T845">
        <v>11</v>
      </c>
      <c r="U845">
        <v>14</v>
      </c>
      <c r="V845">
        <v>10</v>
      </c>
      <c r="W845">
        <v>7</v>
      </c>
      <c r="X845" s="2">
        <v>0.25800000000000001</v>
      </c>
    </row>
    <row r="846" spans="1:24" x14ac:dyDescent="0.25">
      <c r="A846">
        <f t="shared" si="41"/>
        <v>1</v>
      </c>
      <c r="B846" t="str">
        <f t="shared" si="39"/>
        <v/>
      </c>
      <c r="C846" t="str">
        <f t="shared" si="40"/>
        <v/>
      </c>
      <c r="D846">
        <v>2026</v>
      </c>
      <c r="E846" t="s">
        <v>7979</v>
      </c>
      <c r="F846" t="s">
        <v>932</v>
      </c>
      <c r="G846" t="s">
        <v>29</v>
      </c>
      <c r="H846" t="s">
        <v>64</v>
      </c>
      <c r="I846">
        <v>0</v>
      </c>
      <c r="J846">
        <v>0</v>
      </c>
      <c r="K846" s="29">
        <v>18</v>
      </c>
      <c r="L846">
        <v>5</v>
      </c>
      <c r="M846">
        <v>0</v>
      </c>
      <c r="N846">
        <v>0</v>
      </c>
      <c r="O846">
        <v>0</v>
      </c>
      <c r="P846">
        <v>0</v>
      </c>
      <c r="Q846">
        <v>6</v>
      </c>
      <c r="R846">
        <v>8</v>
      </c>
      <c r="S846">
        <v>12</v>
      </c>
      <c r="T846">
        <v>12</v>
      </c>
      <c r="U846">
        <v>5</v>
      </c>
      <c r="V846">
        <v>11</v>
      </c>
      <c r="W846">
        <v>4</v>
      </c>
      <c r="X846" s="2">
        <v>0.29599999999999999</v>
      </c>
    </row>
    <row r="847" spans="1:24" x14ac:dyDescent="0.25">
      <c r="A847" t="str">
        <f t="shared" si="41"/>
        <v/>
      </c>
      <c r="B847" t="str">
        <f t="shared" si="39"/>
        <v/>
      </c>
      <c r="C847">
        <f t="shared" si="40"/>
        <v>1</v>
      </c>
      <c r="D847">
        <v>2026</v>
      </c>
      <c r="E847" t="s">
        <v>6551</v>
      </c>
      <c r="F847" t="s">
        <v>932</v>
      </c>
      <c r="G847" t="s">
        <v>37</v>
      </c>
      <c r="H847" t="s">
        <v>64</v>
      </c>
      <c r="I847">
        <v>0</v>
      </c>
      <c r="J847">
        <v>0</v>
      </c>
      <c r="K847" s="29">
        <v>24</v>
      </c>
      <c r="L847">
        <v>5</v>
      </c>
      <c r="M847">
        <v>0</v>
      </c>
      <c r="N847">
        <v>0</v>
      </c>
      <c r="O847">
        <v>0</v>
      </c>
      <c r="P847">
        <v>0</v>
      </c>
      <c r="Q847">
        <v>3</v>
      </c>
      <c r="R847">
        <v>7</v>
      </c>
      <c r="S847">
        <v>8</v>
      </c>
      <c r="T847">
        <v>8</v>
      </c>
      <c r="U847">
        <v>4</v>
      </c>
      <c r="V847">
        <v>6</v>
      </c>
      <c r="W847">
        <v>2</v>
      </c>
      <c r="X847" s="2">
        <v>0.46700000000000003</v>
      </c>
    </row>
    <row r="848" spans="1:24" x14ac:dyDescent="0.25">
      <c r="A848" t="str">
        <f t="shared" si="41"/>
        <v/>
      </c>
      <c r="B848" t="str">
        <f t="shared" si="39"/>
        <v/>
      </c>
      <c r="C848" t="str">
        <f t="shared" si="40"/>
        <v/>
      </c>
      <c r="D848">
        <v>2026</v>
      </c>
      <c r="E848" t="s">
        <v>7980</v>
      </c>
      <c r="F848" t="s">
        <v>932</v>
      </c>
      <c r="G848" t="s">
        <v>47</v>
      </c>
      <c r="H848" t="s">
        <v>64</v>
      </c>
      <c r="I848">
        <v>0</v>
      </c>
      <c r="J848">
        <v>0</v>
      </c>
      <c r="K848" s="29">
        <v>27</v>
      </c>
      <c r="L848">
        <v>2</v>
      </c>
      <c r="M848">
        <v>0</v>
      </c>
      <c r="N848">
        <v>0</v>
      </c>
      <c r="O848">
        <v>0</v>
      </c>
      <c r="P848">
        <v>0</v>
      </c>
      <c r="Q848">
        <v>1.1000000000000001</v>
      </c>
      <c r="R848">
        <v>3</v>
      </c>
      <c r="S848">
        <v>4</v>
      </c>
      <c r="T848">
        <v>4</v>
      </c>
      <c r="U848">
        <v>2</v>
      </c>
      <c r="V848">
        <v>2</v>
      </c>
      <c r="W848">
        <v>0</v>
      </c>
      <c r="X848" s="2">
        <v>0.42899999999999999</v>
      </c>
    </row>
    <row r="849" spans="1:24" x14ac:dyDescent="0.25">
      <c r="A849">
        <f t="shared" si="41"/>
        <v>1</v>
      </c>
      <c r="B849" t="str">
        <f t="shared" si="39"/>
        <v/>
      </c>
      <c r="C849" t="str">
        <f t="shared" si="40"/>
        <v/>
      </c>
      <c r="D849">
        <v>2026</v>
      </c>
      <c r="E849" t="s">
        <v>7981</v>
      </c>
      <c r="F849" t="s">
        <v>950</v>
      </c>
      <c r="G849" t="s">
        <v>29</v>
      </c>
      <c r="H849" t="s">
        <v>64</v>
      </c>
      <c r="I849">
        <v>7</v>
      </c>
      <c r="J849">
        <v>2</v>
      </c>
      <c r="K849" s="29">
        <v>2.59</v>
      </c>
      <c r="L849">
        <v>27</v>
      </c>
      <c r="M849">
        <v>0</v>
      </c>
      <c r="N849">
        <v>0</v>
      </c>
      <c r="O849">
        <v>0</v>
      </c>
      <c r="P849">
        <v>11</v>
      </c>
      <c r="Q849">
        <v>62.2</v>
      </c>
      <c r="R849">
        <v>46</v>
      </c>
      <c r="S849">
        <v>22</v>
      </c>
      <c r="T849">
        <v>18</v>
      </c>
      <c r="U849">
        <v>28</v>
      </c>
      <c r="V849">
        <v>76</v>
      </c>
      <c r="W849">
        <v>2</v>
      </c>
      <c r="X849" s="2">
        <v>0.20100000000000001</v>
      </c>
    </row>
    <row r="850" spans="1:24" x14ac:dyDescent="0.25">
      <c r="A850" t="str">
        <f t="shared" si="41"/>
        <v/>
      </c>
      <c r="B850" t="str">
        <f t="shared" si="39"/>
        <v/>
      </c>
      <c r="C850" t="str">
        <f t="shared" si="40"/>
        <v/>
      </c>
      <c r="D850">
        <v>2026</v>
      </c>
      <c r="E850" t="s">
        <v>7982</v>
      </c>
      <c r="F850" t="s">
        <v>950</v>
      </c>
      <c r="G850" t="s">
        <v>37</v>
      </c>
      <c r="H850" t="s">
        <v>64</v>
      </c>
      <c r="I850">
        <v>9</v>
      </c>
      <c r="J850">
        <v>0</v>
      </c>
      <c r="K850" s="29">
        <v>3</v>
      </c>
      <c r="L850">
        <v>14</v>
      </c>
      <c r="M850">
        <v>13</v>
      </c>
      <c r="N850">
        <v>1</v>
      </c>
      <c r="O850">
        <v>0</v>
      </c>
      <c r="P850">
        <v>0</v>
      </c>
      <c r="Q850">
        <v>78</v>
      </c>
      <c r="R850">
        <v>86</v>
      </c>
      <c r="S850">
        <v>27</v>
      </c>
      <c r="T850">
        <v>26</v>
      </c>
      <c r="U850">
        <v>16</v>
      </c>
      <c r="V850">
        <v>54</v>
      </c>
      <c r="W850">
        <v>8</v>
      </c>
      <c r="X850" s="2">
        <v>0.28799999999999998</v>
      </c>
    </row>
    <row r="851" spans="1:24" x14ac:dyDescent="0.25">
      <c r="A851" t="str">
        <f t="shared" si="41"/>
        <v/>
      </c>
      <c r="B851" t="str">
        <f t="shared" si="39"/>
        <v/>
      </c>
      <c r="C851" t="str">
        <f t="shared" si="40"/>
        <v/>
      </c>
      <c r="D851">
        <v>2026</v>
      </c>
      <c r="E851" t="s">
        <v>7983</v>
      </c>
      <c r="F851" t="s">
        <v>950</v>
      </c>
      <c r="G851" t="s">
        <v>37</v>
      </c>
      <c r="H851" t="s">
        <v>64</v>
      </c>
      <c r="I851">
        <v>2</v>
      </c>
      <c r="J851">
        <v>1</v>
      </c>
      <c r="K851" s="29">
        <v>1.29</v>
      </c>
      <c r="L851">
        <v>11</v>
      </c>
      <c r="M851">
        <v>0</v>
      </c>
      <c r="N851">
        <v>0</v>
      </c>
      <c r="O851">
        <v>0</v>
      </c>
      <c r="P851">
        <v>1</v>
      </c>
      <c r="Q851">
        <v>21</v>
      </c>
      <c r="R851">
        <v>13</v>
      </c>
      <c r="S851">
        <v>12</v>
      </c>
      <c r="T851">
        <v>3</v>
      </c>
      <c r="U851">
        <v>11</v>
      </c>
      <c r="V851">
        <v>25</v>
      </c>
      <c r="W851">
        <v>3</v>
      </c>
      <c r="X851" s="2">
        <v>0.17100000000000001</v>
      </c>
    </row>
    <row r="852" spans="1:24" x14ac:dyDescent="0.25">
      <c r="A852" t="str">
        <f t="shared" si="41"/>
        <v/>
      </c>
      <c r="B852" t="str">
        <f t="shared" si="39"/>
        <v/>
      </c>
      <c r="C852" t="str">
        <f t="shared" si="40"/>
        <v/>
      </c>
      <c r="D852">
        <v>2026</v>
      </c>
      <c r="E852" t="s">
        <v>7984</v>
      </c>
      <c r="F852" t="s">
        <v>950</v>
      </c>
      <c r="G852" t="s">
        <v>24</v>
      </c>
      <c r="H852" t="s">
        <v>64</v>
      </c>
      <c r="I852">
        <v>4</v>
      </c>
      <c r="J852">
        <v>4</v>
      </c>
      <c r="K852" s="29">
        <v>5.56</v>
      </c>
      <c r="L852">
        <v>19</v>
      </c>
      <c r="M852">
        <v>7</v>
      </c>
      <c r="N852">
        <v>0</v>
      </c>
      <c r="O852">
        <v>0</v>
      </c>
      <c r="P852">
        <v>1</v>
      </c>
      <c r="Q852">
        <v>55</v>
      </c>
      <c r="R852">
        <v>58</v>
      </c>
      <c r="S852">
        <v>38</v>
      </c>
      <c r="T852">
        <v>34</v>
      </c>
      <c r="U852">
        <v>26</v>
      </c>
      <c r="V852">
        <v>45</v>
      </c>
      <c r="W852">
        <v>9</v>
      </c>
      <c r="X852" s="2">
        <v>0.27600000000000002</v>
      </c>
    </row>
    <row r="853" spans="1:24" x14ac:dyDescent="0.25">
      <c r="A853">
        <f t="shared" si="41"/>
        <v>1</v>
      </c>
      <c r="B853" t="str">
        <f t="shared" si="39"/>
        <v/>
      </c>
      <c r="C853" t="str">
        <f t="shared" si="40"/>
        <v/>
      </c>
      <c r="D853">
        <v>2026</v>
      </c>
      <c r="E853" t="s">
        <v>7985</v>
      </c>
      <c r="F853" t="s">
        <v>950</v>
      </c>
      <c r="G853" t="s">
        <v>32</v>
      </c>
      <c r="H853" t="s">
        <v>64</v>
      </c>
      <c r="I853">
        <v>4</v>
      </c>
      <c r="J853">
        <v>0</v>
      </c>
      <c r="K853" s="29">
        <v>6.13</v>
      </c>
      <c r="L853">
        <v>20</v>
      </c>
      <c r="M853">
        <v>1</v>
      </c>
      <c r="N853">
        <v>0</v>
      </c>
      <c r="O853">
        <v>0</v>
      </c>
      <c r="P853">
        <v>0</v>
      </c>
      <c r="Q853">
        <v>39.200000000000003</v>
      </c>
      <c r="R853">
        <v>48</v>
      </c>
      <c r="S853">
        <v>33</v>
      </c>
      <c r="T853">
        <v>27</v>
      </c>
      <c r="U853">
        <v>16</v>
      </c>
      <c r="V853">
        <v>25</v>
      </c>
      <c r="W853">
        <v>2</v>
      </c>
      <c r="X853" s="2">
        <v>0.29799999999999999</v>
      </c>
    </row>
    <row r="854" spans="1:24" x14ac:dyDescent="0.25">
      <c r="A854" t="str">
        <f t="shared" si="41"/>
        <v/>
      </c>
      <c r="B854" t="str">
        <f t="shared" si="39"/>
        <v/>
      </c>
      <c r="C854" t="str">
        <f t="shared" si="40"/>
        <v/>
      </c>
      <c r="D854">
        <v>2026</v>
      </c>
      <c r="E854" t="s">
        <v>7986</v>
      </c>
      <c r="F854" t="s">
        <v>950</v>
      </c>
      <c r="G854" t="s">
        <v>47</v>
      </c>
      <c r="H854" t="s">
        <v>64</v>
      </c>
      <c r="I854">
        <v>2</v>
      </c>
      <c r="J854">
        <v>1</v>
      </c>
      <c r="K854" s="29">
        <v>6.32</v>
      </c>
      <c r="L854">
        <v>3</v>
      </c>
      <c r="M854">
        <v>3</v>
      </c>
      <c r="N854">
        <v>0</v>
      </c>
      <c r="O854">
        <v>0</v>
      </c>
      <c r="P854">
        <v>0</v>
      </c>
      <c r="Q854">
        <v>15.2</v>
      </c>
      <c r="R854">
        <v>18</v>
      </c>
      <c r="S854">
        <v>12</v>
      </c>
      <c r="T854">
        <v>11</v>
      </c>
      <c r="U854">
        <v>4</v>
      </c>
      <c r="V854">
        <v>11</v>
      </c>
      <c r="W854">
        <v>3</v>
      </c>
      <c r="X854" s="2">
        <v>0.28999999999999998</v>
      </c>
    </row>
    <row r="855" spans="1:24" x14ac:dyDescent="0.25">
      <c r="A855" t="str">
        <f t="shared" si="41"/>
        <v/>
      </c>
      <c r="B855" t="str">
        <f t="shared" si="39"/>
        <v/>
      </c>
      <c r="C855">
        <f t="shared" si="40"/>
        <v>1</v>
      </c>
      <c r="D855">
        <v>2026</v>
      </c>
      <c r="E855" t="s">
        <v>6775</v>
      </c>
      <c r="F855" t="s">
        <v>950</v>
      </c>
      <c r="G855" t="s">
        <v>37</v>
      </c>
      <c r="H855" t="s">
        <v>64</v>
      </c>
      <c r="I855">
        <v>1</v>
      </c>
      <c r="J855">
        <v>4</v>
      </c>
      <c r="K855" s="29">
        <v>6.94</v>
      </c>
      <c r="L855">
        <v>9</v>
      </c>
      <c r="M855">
        <v>8</v>
      </c>
      <c r="N855">
        <v>0</v>
      </c>
      <c r="O855">
        <v>0</v>
      </c>
      <c r="P855">
        <v>0</v>
      </c>
      <c r="Q855">
        <v>36.1</v>
      </c>
      <c r="R855">
        <v>39</v>
      </c>
      <c r="S855">
        <v>29</v>
      </c>
      <c r="T855">
        <v>28</v>
      </c>
      <c r="U855">
        <v>23</v>
      </c>
      <c r="V855">
        <v>34</v>
      </c>
      <c r="W855">
        <v>7</v>
      </c>
      <c r="X855" s="2">
        <v>0.28299999999999997</v>
      </c>
    </row>
    <row r="856" spans="1:24" x14ac:dyDescent="0.25">
      <c r="A856" t="str">
        <f t="shared" si="41"/>
        <v/>
      </c>
      <c r="B856" t="str">
        <f t="shared" si="39"/>
        <v/>
      </c>
      <c r="C856" t="str">
        <f t="shared" si="40"/>
        <v/>
      </c>
      <c r="D856">
        <v>2026</v>
      </c>
      <c r="E856" t="s">
        <v>7987</v>
      </c>
      <c r="F856" t="s">
        <v>950</v>
      </c>
      <c r="G856" t="s">
        <v>37</v>
      </c>
      <c r="H856" t="s">
        <v>64</v>
      </c>
      <c r="I856">
        <v>0</v>
      </c>
      <c r="J856">
        <v>0</v>
      </c>
      <c r="K856" s="29">
        <v>7.2</v>
      </c>
      <c r="L856">
        <v>6</v>
      </c>
      <c r="M856">
        <v>0</v>
      </c>
      <c r="N856">
        <v>0</v>
      </c>
      <c r="O856">
        <v>0</v>
      </c>
      <c r="P856">
        <v>0</v>
      </c>
      <c r="Q856">
        <v>5</v>
      </c>
      <c r="R856">
        <v>7</v>
      </c>
      <c r="S856">
        <v>7</v>
      </c>
      <c r="T856">
        <v>4</v>
      </c>
      <c r="U856">
        <v>5</v>
      </c>
      <c r="V856">
        <v>3</v>
      </c>
      <c r="W856">
        <v>1</v>
      </c>
      <c r="X856" s="2">
        <v>0.35</v>
      </c>
    </row>
    <row r="857" spans="1:24" x14ac:dyDescent="0.25">
      <c r="A857" t="str">
        <f t="shared" si="41"/>
        <v/>
      </c>
      <c r="B857" t="str">
        <f t="shared" si="39"/>
        <v/>
      </c>
      <c r="C857" t="str">
        <f t="shared" si="40"/>
        <v/>
      </c>
      <c r="D857">
        <v>2026</v>
      </c>
      <c r="E857" t="s">
        <v>7988</v>
      </c>
      <c r="F857" t="s">
        <v>950</v>
      </c>
      <c r="G857" t="s">
        <v>37</v>
      </c>
      <c r="H857" t="s">
        <v>64</v>
      </c>
      <c r="I857">
        <v>0</v>
      </c>
      <c r="J857">
        <v>0</v>
      </c>
      <c r="K857" s="29">
        <v>7.56</v>
      </c>
      <c r="L857">
        <v>10</v>
      </c>
      <c r="M857">
        <v>0</v>
      </c>
      <c r="N857">
        <v>0</v>
      </c>
      <c r="O857">
        <v>0</v>
      </c>
      <c r="P857">
        <v>0</v>
      </c>
      <c r="Q857">
        <v>16.2</v>
      </c>
      <c r="R857">
        <v>18</v>
      </c>
      <c r="S857">
        <v>14</v>
      </c>
      <c r="T857">
        <v>14</v>
      </c>
      <c r="U857">
        <v>17</v>
      </c>
      <c r="V857">
        <v>16</v>
      </c>
      <c r="W857">
        <v>4</v>
      </c>
      <c r="X857" s="2">
        <v>0.26500000000000001</v>
      </c>
    </row>
    <row r="858" spans="1:24" x14ac:dyDescent="0.25">
      <c r="A858" t="str">
        <f t="shared" si="41"/>
        <v/>
      </c>
      <c r="B858" t="str">
        <f t="shared" si="39"/>
        <v/>
      </c>
      <c r="C858" t="str">
        <f t="shared" si="40"/>
        <v/>
      </c>
      <c r="D858">
        <v>2026</v>
      </c>
      <c r="E858" t="s">
        <v>7989</v>
      </c>
      <c r="F858" t="s">
        <v>950</v>
      </c>
      <c r="G858" t="s">
        <v>37</v>
      </c>
      <c r="H858" t="s">
        <v>64</v>
      </c>
      <c r="I858">
        <v>2</v>
      </c>
      <c r="J858">
        <v>4</v>
      </c>
      <c r="K858" s="29">
        <v>7.61</v>
      </c>
      <c r="L858">
        <v>20</v>
      </c>
      <c r="M858">
        <v>6</v>
      </c>
      <c r="N858">
        <v>0</v>
      </c>
      <c r="O858">
        <v>0</v>
      </c>
      <c r="P858">
        <v>0</v>
      </c>
      <c r="Q858">
        <v>36.200000000000003</v>
      </c>
      <c r="R858">
        <v>57</v>
      </c>
      <c r="S858">
        <v>36</v>
      </c>
      <c r="T858">
        <v>31</v>
      </c>
      <c r="U858">
        <v>19</v>
      </c>
      <c r="V858">
        <v>25</v>
      </c>
      <c r="W858">
        <v>11</v>
      </c>
      <c r="X858" s="2">
        <v>0.35599999999999998</v>
      </c>
    </row>
    <row r="859" spans="1:24" x14ac:dyDescent="0.25">
      <c r="A859" t="str">
        <f t="shared" si="41"/>
        <v/>
      </c>
      <c r="B859" t="str">
        <f t="shared" si="39"/>
        <v/>
      </c>
      <c r="C859" t="str">
        <f t="shared" si="40"/>
        <v/>
      </c>
      <c r="D859">
        <v>2026</v>
      </c>
      <c r="E859" t="s">
        <v>7990</v>
      </c>
      <c r="F859" t="s">
        <v>950</v>
      </c>
      <c r="G859" t="s">
        <v>47</v>
      </c>
      <c r="H859" t="s">
        <v>64</v>
      </c>
      <c r="I859">
        <v>0</v>
      </c>
      <c r="J859">
        <v>2</v>
      </c>
      <c r="K859" s="29">
        <v>7.96</v>
      </c>
      <c r="L859">
        <v>8</v>
      </c>
      <c r="M859">
        <v>7</v>
      </c>
      <c r="N859">
        <v>0</v>
      </c>
      <c r="O859">
        <v>0</v>
      </c>
      <c r="P859">
        <v>0</v>
      </c>
      <c r="Q859">
        <v>31.2</v>
      </c>
      <c r="R859">
        <v>38</v>
      </c>
      <c r="S859">
        <v>33</v>
      </c>
      <c r="T859">
        <v>28</v>
      </c>
      <c r="U859">
        <v>27</v>
      </c>
      <c r="V859">
        <v>23</v>
      </c>
      <c r="W859">
        <v>5</v>
      </c>
      <c r="X859" s="2">
        <v>0.30399999999999999</v>
      </c>
    </row>
    <row r="860" spans="1:24" x14ac:dyDescent="0.25">
      <c r="A860">
        <f t="shared" si="41"/>
        <v>1</v>
      </c>
      <c r="B860" t="str">
        <f t="shared" si="39"/>
        <v/>
      </c>
      <c r="C860" t="str">
        <f t="shared" si="40"/>
        <v/>
      </c>
      <c r="D860">
        <v>2026</v>
      </c>
      <c r="E860" t="s">
        <v>7991</v>
      </c>
      <c r="F860" t="s">
        <v>950</v>
      </c>
      <c r="G860" t="s">
        <v>29</v>
      </c>
      <c r="H860" t="s">
        <v>64</v>
      </c>
      <c r="I860">
        <v>0</v>
      </c>
      <c r="J860">
        <v>4</v>
      </c>
      <c r="K860" s="29">
        <v>8.08</v>
      </c>
      <c r="L860">
        <v>15</v>
      </c>
      <c r="M860">
        <v>11</v>
      </c>
      <c r="N860">
        <v>0</v>
      </c>
      <c r="O860">
        <v>0</v>
      </c>
      <c r="P860">
        <v>0</v>
      </c>
      <c r="Q860">
        <v>52.1</v>
      </c>
      <c r="R860">
        <v>64</v>
      </c>
      <c r="S860">
        <v>49</v>
      </c>
      <c r="T860">
        <v>47</v>
      </c>
      <c r="U860">
        <v>28</v>
      </c>
      <c r="V860">
        <v>40</v>
      </c>
      <c r="W860">
        <v>10</v>
      </c>
      <c r="X860" s="2">
        <v>0.29899999999999999</v>
      </c>
    </row>
    <row r="861" spans="1:24" x14ac:dyDescent="0.25">
      <c r="A861" t="str">
        <f t="shared" si="41"/>
        <v/>
      </c>
      <c r="B861" t="str">
        <f t="shared" si="39"/>
        <v/>
      </c>
      <c r="C861">
        <f t="shared" si="40"/>
        <v>1</v>
      </c>
      <c r="D861">
        <v>2026</v>
      </c>
      <c r="E861" t="s">
        <v>6991</v>
      </c>
      <c r="F861" t="s">
        <v>950</v>
      </c>
      <c r="G861" t="s">
        <v>37</v>
      </c>
      <c r="H861" t="s">
        <v>64</v>
      </c>
      <c r="I861">
        <v>0</v>
      </c>
      <c r="J861">
        <v>0</v>
      </c>
      <c r="K861" s="29">
        <v>10.24</v>
      </c>
      <c r="L861">
        <v>10</v>
      </c>
      <c r="M861">
        <v>1</v>
      </c>
      <c r="N861">
        <v>0</v>
      </c>
      <c r="O861">
        <v>0</v>
      </c>
      <c r="P861">
        <v>0</v>
      </c>
      <c r="Q861">
        <v>9.1999999999999993</v>
      </c>
      <c r="R861">
        <v>18</v>
      </c>
      <c r="S861">
        <v>12</v>
      </c>
      <c r="T861">
        <v>11</v>
      </c>
      <c r="U861">
        <v>8</v>
      </c>
      <c r="V861">
        <v>10</v>
      </c>
      <c r="W861">
        <v>2</v>
      </c>
      <c r="X861" s="2">
        <v>0.375</v>
      </c>
    </row>
    <row r="862" spans="1:24" x14ac:dyDescent="0.25">
      <c r="A862">
        <f t="shared" si="41"/>
        <v>1</v>
      </c>
      <c r="B862" t="str">
        <f t="shared" si="39"/>
        <v/>
      </c>
      <c r="C862" t="str">
        <f t="shared" si="40"/>
        <v/>
      </c>
      <c r="D862">
        <v>2026</v>
      </c>
      <c r="E862" t="s">
        <v>7992</v>
      </c>
      <c r="F862" t="s">
        <v>950</v>
      </c>
      <c r="G862" t="s">
        <v>29</v>
      </c>
      <c r="H862" t="s">
        <v>64</v>
      </c>
      <c r="I862">
        <v>0</v>
      </c>
      <c r="J862">
        <v>1</v>
      </c>
      <c r="K862" s="29">
        <v>10.98</v>
      </c>
      <c r="L862">
        <v>13</v>
      </c>
      <c r="M862">
        <v>0</v>
      </c>
      <c r="N862">
        <v>0</v>
      </c>
      <c r="O862">
        <v>0</v>
      </c>
      <c r="P862">
        <v>0</v>
      </c>
      <c r="Q862">
        <v>19.2</v>
      </c>
      <c r="R862">
        <v>28</v>
      </c>
      <c r="S862">
        <v>29</v>
      </c>
      <c r="T862">
        <v>24</v>
      </c>
      <c r="U862">
        <v>8</v>
      </c>
      <c r="V862">
        <v>11</v>
      </c>
      <c r="W862">
        <v>9</v>
      </c>
      <c r="X862" s="2">
        <v>0.32900000000000001</v>
      </c>
    </row>
    <row r="863" spans="1:24" x14ac:dyDescent="0.25">
      <c r="A863" t="str">
        <f t="shared" si="41"/>
        <v/>
      </c>
      <c r="B863" t="str">
        <f t="shared" si="39"/>
        <v/>
      </c>
      <c r="C863">
        <f t="shared" si="40"/>
        <v>1</v>
      </c>
      <c r="D863">
        <v>2026</v>
      </c>
      <c r="E863" t="s">
        <v>6768</v>
      </c>
      <c r="F863" t="s">
        <v>950</v>
      </c>
      <c r="G863" t="s">
        <v>24</v>
      </c>
      <c r="H863" t="s">
        <v>64</v>
      </c>
      <c r="I863">
        <v>0</v>
      </c>
      <c r="J863">
        <v>1</v>
      </c>
      <c r="K863" s="29">
        <v>11.57</v>
      </c>
      <c r="L863">
        <v>7</v>
      </c>
      <c r="M863">
        <v>0</v>
      </c>
      <c r="N863">
        <v>0</v>
      </c>
      <c r="O863">
        <v>0</v>
      </c>
      <c r="P863">
        <v>0</v>
      </c>
      <c r="Q863">
        <v>4.2</v>
      </c>
      <c r="R863">
        <v>12</v>
      </c>
      <c r="S863">
        <v>11</v>
      </c>
      <c r="T863">
        <v>6</v>
      </c>
      <c r="U863">
        <v>4</v>
      </c>
      <c r="V863">
        <v>2</v>
      </c>
      <c r="W863">
        <v>2</v>
      </c>
      <c r="X863" s="2">
        <v>0.46200000000000002</v>
      </c>
    </row>
    <row r="864" spans="1:24" x14ac:dyDescent="0.25">
      <c r="A864" t="str">
        <f t="shared" si="41"/>
        <v/>
      </c>
      <c r="B864" t="str">
        <f t="shared" si="39"/>
        <v/>
      </c>
      <c r="C864" t="str">
        <f t="shared" si="40"/>
        <v/>
      </c>
      <c r="D864">
        <v>2026</v>
      </c>
      <c r="E864" t="s">
        <v>7993</v>
      </c>
      <c r="F864" t="s">
        <v>950</v>
      </c>
      <c r="G864" t="s">
        <v>24</v>
      </c>
      <c r="H864" t="s">
        <v>64</v>
      </c>
      <c r="I864">
        <v>0</v>
      </c>
      <c r="J864">
        <v>1</v>
      </c>
      <c r="K864" s="29">
        <v>18.47</v>
      </c>
      <c r="L864">
        <v>7</v>
      </c>
      <c r="M864">
        <v>0</v>
      </c>
      <c r="N864">
        <v>0</v>
      </c>
      <c r="O864">
        <v>0</v>
      </c>
      <c r="P864">
        <v>0</v>
      </c>
      <c r="Q864">
        <v>6.1</v>
      </c>
      <c r="R864">
        <v>13</v>
      </c>
      <c r="S864">
        <v>17</v>
      </c>
      <c r="T864">
        <v>13</v>
      </c>
      <c r="U864">
        <v>2</v>
      </c>
      <c r="V864">
        <v>6</v>
      </c>
      <c r="W864">
        <v>6</v>
      </c>
      <c r="X864" s="2">
        <v>0.41899999999999998</v>
      </c>
    </row>
    <row r="865" spans="1:24" x14ac:dyDescent="0.25">
      <c r="A865" t="str">
        <f t="shared" si="41"/>
        <v/>
      </c>
      <c r="B865" t="str">
        <f t="shared" si="39"/>
        <v/>
      </c>
      <c r="C865" t="str">
        <f t="shared" si="40"/>
        <v/>
      </c>
      <c r="D865">
        <v>2026</v>
      </c>
      <c r="E865" t="s">
        <v>7994</v>
      </c>
      <c r="F865" t="s">
        <v>950</v>
      </c>
      <c r="G865" t="s">
        <v>37</v>
      </c>
      <c r="H865" t="s">
        <v>64</v>
      </c>
      <c r="I865">
        <v>0</v>
      </c>
      <c r="J865">
        <v>0</v>
      </c>
      <c r="K865" s="29">
        <v>54</v>
      </c>
      <c r="L865">
        <v>1</v>
      </c>
      <c r="M865">
        <v>0</v>
      </c>
      <c r="N865">
        <v>0</v>
      </c>
      <c r="O865">
        <v>0</v>
      </c>
      <c r="P865">
        <v>0</v>
      </c>
      <c r="Q865">
        <v>0.1</v>
      </c>
      <c r="R865">
        <v>2</v>
      </c>
      <c r="S865">
        <v>2</v>
      </c>
      <c r="T865">
        <v>2</v>
      </c>
      <c r="U865">
        <v>0</v>
      </c>
      <c r="V865">
        <v>0</v>
      </c>
      <c r="W865">
        <v>3</v>
      </c>
      <c r="X865" s="2">
        <v>0.66700000000000004</v>
      </c>
    </row>
    <row r="866" spans="1:24" x14ac:dyDescent="0.25">
      <c r="A866">
        <f t="shared" si="41"/>
        <v>1</v>
      </c>
      <c r="B866" t="str">
        <f t="shared" si="39"/>
        <v/>
      </c>
      <c r="C866" t="str">
        <f t="shared" si="40"/>
        <v/>
      </c>
      <c r="D866">
        <v>2026</v>
      </c>
      <c r="E866" t="s">
        <v>7995</v>
      </c>
      <c r="F866" t="s">
        <v>968</v>
      </c>
      <c r="G866" t="s">
        <v>32</v>
      </c>
      <c r="H866" t="s">
        <v>64</v>
      </c>
      <c r="I866">
        <v>4</v>
      </c>
      <c r="J866">
        <v>5</v>
      </c>
      <c r="K866" s="29">
        <v>3.8</v>
      </c>
      <c r="L866">
        <v>15</v>
      </c>
      <c r="M866">
        <v>15</v>
      </c>
      <c r="N866">
        <v>0</v>
      </c>
      <c r="O866">
        <v>0</v>
      </c>
      <c r="P866">
        <v>0</v>
      </c>
      <c r="Q866">
        <v>73.099999999999994</v>
      </c>
      <c r="R866">
        <v>69</v>
      </c>
      <c r="S866">
        <v>33</v>
      </c>
      <c r="T866">
        <v>31</v>
      </c>
      <c r="U866">
        <v>27</v>
      </c>
      <c r="V866">
        <v>79</v>
      </c>
      <c r="W866">
        <v>4</v>
      </c>
      <c r="X866" s="2">
        <v>0.248</v>
      </c>
    </row>
    <row r="867" spans="1:24" x14ac:dyDescent="0.25">
      <c r="A867">
        <f t="shared" si="41"/>
        <v>1</v>
      </c>
      <c r="B867" t="str">
        <f t="shared" si="39"/>
        <v/>
      </c>
      <c r="C867">
        <f t="shared" si="40"/>
        <v>1</v>
      </c>
      <c r="D867">
        <v>2026</v>
      </c>
      <c r="E867" t="s">
        <v>2343</v>
      </c>
      <c r="F867" t="s">
        <v>968</v>
      </c>
      <c r="G867" t="s">
        <v>29</v>
      </c>
      <c r="H867" t="s">
        <v>64</v>
      </c>
      <c r="I867">
        <v>7</v>
      </c>
      <c r="J867">
        <v>3</v>
      </c>
      <c r="K867" s="29">
        <v>3.91</v>
      </c>
      <c r="L867">
        <v>15</v>
      </c>
      <c r="M867">
        <v>15</v>
      </c>
      <c r="N867">
        <v>0</v>
      </c>
      <c r="O867">
        <v>0</v>
      </c>
      <c r="P867">
        <v>0</v>
      </c>
      <c r="Q867">
        <v>73.2</v>
      </c>
      <c r="R867">
        <v>71</v>
      </c>
      <c r="S867">
        <v>34</v>
      </c>
      <c r="T867">
        <v>32</v>
      </c>
      <c r="U867">
        <v>33</v>
      </c>
      <c r="V867">
        <v>74</v>
      </c>
      <c r="W867">
        <v>9</v>
      </c>
      <c r="X867" s="2">
        <v>0.253</v>
      </c>
    </row>
    <row r="868" spans="1:24" x14ac:dyDescent="0.25">
      <c r="A868" t="str">
        <f t="shared" si="41"/>
        <v/>
      </c>
      <c r="B868" t="str">
        <f t="shared" si="39"/>
        <v/>
      </c>
      <c r="C868" t="str">
        <f t="shared" si="40"/>
        <v/>
      </c>
      <c r="D868">
        <v>2026</v>
      </c>
      <c r="E868" t="s">
        <v>7996</v>
      </c>
      <c r="F868" t="s">
        <v>968</v>
      </c>
      <c r="G868" t="s">
        <v>47</v>
      </c>
      <c r="H868" t="s">
        <v>64</v>
      </c>
      <c r="I868">
        <v>1</v>
      </c>
      <c r="J868">
        <v>0</v>
      </c>
      <c r="K868" s="29">
        <v>0</v>
      </c>
      <c r="L868">
        <v>1</v>
      </c>
      <c r="M868">
        <v>0</v>
      </c>
      <c r="N868">
        <v>0</v>
      </c>
      <c r="O868">
        <v>0</v>
      </c>
      <c r="P868">
        <v>0</v>
      </c>
      <c r="Q868">
        <v>1</v>
      </c>
      <c r="R868">
        <v>1</v>
      </c>
      <c r="S868">
        <v>0</v>
      </c>
      <c r="T868">
        <v>0</v>
      </c>
      <c r="U868">
        <v>2</v>
      </c>
      <c r="V868">
        <v>1</v>
      </c>
      <c r="W868">
        <v>1</v>
      </c>
      <c r="X868" s="2">
        <v>0.25</v>
      </c>
    </row>
    <row r="869" spans="1:24" x14ac:dyDescent="0.25">
      <c r="A869" t="str">
        <f t="shared" si="41"/>
        <v/>
      </c>
      <c r="B869" t="str">
        <f t="shared" si="39"/>
        <v/>
      </c>
      <c r="C869">
        <f t="shared" si="40"/>
        <v>1</v>
      </c>
      <c r="D869">
        <v>2026</v>
      </c>
      <c r="E869" t="s">
        <v>977</v>
      </c>
      <c r="F869" t="s">
        <v>968</v>
      </c>
      <c r="G869" t="s">
        <v>47</v>
      </c>
      <c r="H869" t="s">
        <v>64</v>
      </c>
      <c r="I869">
        <v>4</v>
      </c>
      <c r="J869">
        <v>1</v>
      </c>
      <c r="K869" s="29">
        <v>2.52</v>
      </c>
      <c r="L869">
        <v>20</v>
      </c>
      <c r="M869">
        <v>0</v>
      </c>
      <c r="N869">
        <v>0</v>
      </c>
      <c r="O869">
        <v>0</v>
      </c>
      <c r="P869">
        <v>2</v>
      </c>
      <c r="Q869">
        <v>25</v>
      </c>
      <c r="R869">
        <v>16</v>
      </c>
      <c r="S869">
        <v>8</v>
      </c>
      <c r="T869">
        <v>7</v>
      </c>
      <c r="U869">
        <v>13</v>
      </c>
      <c r="V869">
        <v>23</v>
      </c>
      <c r="W869">
        <v>4</v>
      </c>
      <c r="X869" s="2">
        <v>0.184</v>
      </c>
    </row>
    <row r="870" spans="1:24" x14ac:dyDescent="0.25">
      <c r="A870">
        <f t="shared" si="41"/>
        <v>1</v>
      </c>
      <c r="B870" t="str">
        <f t="shared" si="39"/>
        <v/>
      </c>
      <c r="C870" t="str">
        <f t="shared" si="40"/>
        <v/>
      </c>
      <c r="D870">
        <v>2026</v>
      </c>
      <c r="E870" t="s">
        <v>7997</v>
      </c>
      <c r="F870" t="s">
        <v>968</v>
      </c>
      <c r="G870" t="s">
        <v>29</v>
      </c>
      <c r="H870" t="s">
        <v>64</v>
      </c>
      <c r="I870">
        <v>0</v>
      </c>
      <c r="J870">
        <v>0</v>
      </c>
      <c r="K870" s="29">
        <v>2.81</v>
      </c>
      <c r="L870">
        <v>19</v>
      </c>
      <c r="M870">
        <v>0</v>
      </c>
      <c r="N870">
        <v>0</v>
      </c>
      <c r="O870">
        <v>0</v>
      </c>
      <c r="P870">
        <v>0</v>
      </c>
      <c r="Q870">
        <v>16</v>
      </c>
      <c r="R870">
        <v>22</v>
      </c>
      <c r="S870">
        <v>9</v>
      </c>
      <c r="T870">
        <v>5</v>
      </c>
      <c r="U870">
        <v>9</v>
      </c>
      <c r="V870">
        <v>18</v>
      </c>
      <c r="W870">
        <v>1</v>
      </c>
      <c r="X870" s="2">
        <v>0.33300000000000002</v>
      </c>
    </row>
    <row r="871" spans="1:24" x14ac:dyDescent="0.25">
      <c r="A871" t="str">
        <f t="shared" si="41"/>
        <v/>
      </c>
      <c r="B871" t="str">
        <f t="shared" si="39"/>
        <v/>
      </c>
      <c r="C871" t="str">
        <f t="shared" si="40"/>
        <v/>
      </c>
      <c r="D871">
        <v>2026</v>
      </c>
      <c r="E871" t="s">
        <v>7998</v>
      </c>
      <c r="F871" t="s">
        <v>968</v>
      </c>
      <c r="G871" t="s">
        <v>37</v>
      </c>
      <c r="H871" t="s">
        <v>64</v>
      </c>
      <c r="I871">
        <v>1</v>
      </c>
      <c r="J871">
        <v>0</v>
      </c>
      <c r="K871" s="29">
        <v>2.89</v>
      </c>
      <c r="L871">
        <v>19</v>
      </c>
      <c r="M871">
        <v>0</v>
      </c>
      <c r="N871">
        <v>0</v>
      </c>
      <c r="O871">
        <v>0</v>
      </c>
      <c r="P871">
        <v>0</v>
      </c>
      <c r="Q871">
        <v>18.2</v>
      </c>
      <c r="R871">
        <v>16</v>
      </c>
      <c r="S871">
        <v>6</v>
      </c>
      <c r="T871">
        <v>6</v>
      </c>
      <c r="U871">
        <v>10</v>
      </c>
      <c r="V871">
        <v>13</v>
      </c>
      <c r="W871">
        <v>3</v>
      </c>
      <c r="X871" s="2">
        <v>0.23499999999999999</v>
      </c>
    </row>
    <row r="872" spans="1:24" x14ac:dyDescent="0.25">
      <c r="A872">
        <f t="shared" si="41"/>
        <v>1</v>
      </c>
      <c r="B872" t="str">
        <f t="shared" si="39"/>
        <v/>
      </c>
      <c r="C872" t="str">
        <f t="shared" si="40"/>
        <v/>
      </c>
      <c r="D872">
        <v>2026</v>
      </c>
      <c r="E872" t="s">
        <v>7999</v>
      </c>
      <c r="F872" t="s">
        <v>968</v>
      </c>
      <c r="G872" t="s">
        <v>29</v>
      </c>
      <c r="H872" t="s">
        <v>64</v>
      </c>
      <c r="I872">
        <v>1</v>
      </c>
      <c r="J872">
        <v>2</v>
      </c>
      <c r="K872" s="29">
        <v>4.0199999999999996</v>
      </c>
      <c r="L872">
        <v>20</v>
      </c>
      <c r="M872">
        <v>0</v>
      </c>
      <c r="N872">
        <v>0</v>
      </c>
      <c r="O872">
        <v>0</v>
      </c>
      <c r="P872">
        <v>3</v>
      </c>
      <c r="Q872">
        <v>31.1</v>
      </c>
      <c r="R872">
        <v>27</v>
      </c>
      <c r="S872">
        <v>15</v>
      </c>
      <c r="T872">
        <v>14</v>
      </c>
      <c r="U872">
        <v>15</v>
      </c>
      <c r="V872">
        <v>25</v>
      </c>
      <c r="W872">
        <v>4</v>
      </c>
      <c r="X872" s="2">
        <v>0.23699999999999999</v>
      </c>
    </row>
    <row r="873" spans="1:24" x14ac:dyDescent="0.25">
      <c r="A873">
        <f t="shared" si="41"/>
        <v>1</v>
      </c>
      <c r="B873" t="str">
        <f t="shared" si="39"/>
        <v/>
      </c>
      <c r="C873" t="str">
        <f t="shared" si="40"/>
        <v/>
      </c>
      <c r="D873">
        <v>2026</v>
      </c>
      <c r="E873" t="s">
        <v>8000</v>
      </c>
      <c r="F873" t="s">
        <v>968</v>
      </c>
      <c r="G873" t="s">
        <v>32</v>
      </c>
      <c r="H873" t="s">
        <v>64</v>
      </c>
      <c r="I873">
        <v>2</v>
      </c>
      <c r="J873">
        <v>0</v>
      </c>
      <c r="K873" s="29">
        <v>4.05</v>
      </c>
      <c r="L873">
        <v>23</v>
      </c>
      <c r="M873">
        <v>1</v>
      </c>
      <c r="N873">
        <v>0</v>
      </c>
      <c r="O873">
        <v>0</v>
      </c>
      <c r="P873">
        <v>7</v>
      </c>
      <c r="Q873">
        <v>33.1</v>
      </c>
      <c r="R873">
        <v>26</v>
      </c>
      <c r="S873">
        <v>15</v>
      </c>
      <c r="T873">
        <v>15</v>
      </c>
      <c r="U873">
        <v>21</v>
      </c>
      <c r="V873">
        <v>35</v>
      </c>
      <c r="W873">
        <v>4</v>
      </c>
      <c r="X873" s="2">
        <v>0.215</v>
      </c>
    </row>
    <row r="874" spans="1:24" x14ac:dyDescent="0.25">
      <c r="A874" t="str">
        <f t="shared" si="41"/>
        <v/>
      </c>
      <c r="B874" t="str">
        <f t="shared" si="39"/>
        <v/>
      </c>
      <c r="C874" t="str">
        <f t="shared" si="40"/>
        <v/>
      </c>
      <c r="D874">
        <v>2026</v>
      </c>
      <c r="E874" t="s">
        <v>8001</v>
      </c>
      <c r="F874" t="s">
        <v>968</v>
      </c>
      <c r="G874" t="s">
        <v>47</v>
      </c>
      <c r="H874" t="s">
        <v>64</v>
      </c>
      <c r="I874">
        <v>4</v>
      </c>
      <c r="J874">
        <v>1</v>
      </c>
      <c r="K874" s="29">
        <v>4.43</v>
      </c>
      <c r="L874">
        <v>19</v>
      </c>
      <c r="M874">
        <v>0</v>
      </c>
      <c r="N874">
        <v>0</v>
      </c>
      <c r="O874">
        <v>0</v>
      </c>
      <c r="P874">
        <v>1</v>
      </c>
      <c r="Q874">
        <v>22.1</v>
      </c>
      <c r="R874">
        <v>18</v>
      </c>
      <c r="S874">
        <v>16</v>
      </c>
      <c r="T874">
        <v>11</v>
      </c>
      <c r="U874">
        <v>14</v>
      </c>
      <c r="V874">
        <v>17</v>
      </c>
      <c r="W874">
        <v>4</v>
      </c>
      <c r="X874" s="2">
        <v>0.20899999999999999</v>
      </c>
    </row>
    <row r="875" spans="1:24" x14ac:dyDescent="0.25">
      <c r="A875">
        <f t="shared" si="41"/>
        <v>1</v>
      </c>
      <c r="B875" t="str">
        <f t="shared" si="39"/>
        <v/>
      </c>
      <c r="C875" t="str">
        <f t="shared" si="40"/>
        <v/>
      </c>
      <c r="D875">
        <v>2026</v>
      </c>
      <c r="E875" t="s">
        <v>8002</v>
      </c>
      <c r="F875" t="s">
        <v>968</v>
      </c>
      <c r="G875" t="s">
        <v>32</v>
      </c>
      <c r="H875" t="s">
        <v>64</v>
      </c>
      <c r="I875">
        <v>1</v>
      </c>
      <c r="J875">
        <v>1</v>
      </c>
      <c r="K875" s="29">
        <v>4.97</v>
      </c>
      <c r="L875">
        <v>17</v>
      </c>
      <c r="M875">
        <v>5</v>
      </c>
      <c r="N875">
        <v>0</v>
      </c>
      <c r="O875">
        <v>0</v>
      </c>
      <c r="P875">
        <v>0</v>
      </c>
      <c r="Q875">
        <v>38</v>
      </c>
      <c r="R875">
        <v>48</v>
      </c>
      <c r="S875">
        <v>27</v>
      </c>
      <c r="T875">
        <v>21</v>
      </c>
      <c r="U875">
        <v>20</v>
      </c>
      <c r="V875">
        <v>21</v>
      </c>
      <c r="W875">
        <v>4</v>
      </c>
      <c r="X875" s="2">
        <v>0.30599999999999999</v>
      </c>
    </row>
    <row r="876" spans="1:24" x14ac:dyDescent="0.25">
      <c r="A876" t="str">
        <f t="shared" si="41"/>
        <v/>
      </c>
      <c r="B876" t="str">
        <f t="shared" si="39"/>
        <v/>
      </c>
      <c r="C876" t="str">
        <f t="shared" si="40"/>
        <v/>
      </c>
      <c r="D876">
        <v>2026</v>
      </c>
      <c r="E876" t="s">
        <v>8003</v>
      </c>
      <c r="F876" t="s">
        <v>968</v>
      </c>
      <c r="G876" t="s">
        <v>24</v>
      </c>
      <c r="H876" t="s">
        <v>64</v>
      </c>
      <c r="I876">
        <v>2</v>
      </c>
      <c r="J876">
        <v>3</v>
      </c>
      <c r="K876" s="29">
        <v>5.53</v>
      </c>
      <c r="L876">
        <v>17</v>
      </c>
      <c r="M876">
        <v>4</v>
      </c>
      <c r="N876">
        <v>0</v>
      </c>
      <c r="O876">
        <v>0</v>
      </c>
      <c r="P876">
        <v>0</v>
      </c>
      <c r="Q876">
        <v>40.200000000000003</v>
      </c>
      <c r="R876">
        <v>57</v>
      </c>
      <c r="S876">
        <v>29</v>
      </c>
      <c r="T876">
        <v>25</v>
      </c>
      <c r="U876">
        <v>11</v>
      </c>
      <c r="V876">
        <v>21</v>
      </c>
      <c r="W876">
        <v>3</v>
      </c>
      <c r="X876" s="2">
        <v>0.33500000000000002</v>
      </c>
    </row>
    <row r="877" spans="1:24" x14ac:dyDescent="0.25">
      <c r="A877" t="str">
        <f t="shared" si="41"/>
        <v/>
      </c>
      <c r="B877" t="str">
        <f t="shared" si="39"/>
        <v/>
      </c>
      <c r="C877" t="str">
        <f t="shared" si="40"/>
        <v/>
      </c>
      <c r="D877">
        <v>2026</v>
      </c>
      <c r="E877" t="s">
        <v>8004</v>
      </c>
      <c r="F877" t="s">
        <v>968</v>
      </c>
      <c r="G877" t="s">
        <v>37</v>
      </c>
      <c r="H877" t="s">
        <v>64</v>
      </c>
      <c r="I877">
        <v>1</v>
      </c>
      <c r="J877">
        <v>6</v>
      </c>
      <c r="K877" s="29">
        <v>7.32</v>
      </c>
      <c r="L877">
        <v>14</v>
      </c>
      <c r="M877">
        <v>8</v>
      </c>
      <c r="N877">
        <v>0</v>
      </c>
      <c r="O877">
        <v>0</v>
      </c>
      <c r="P877">
        <v>1</v>
      </c>
      <c r="Q877">
        <v>35.200000000000003</v>
      </c>
      <c r="R877">
        <v>40</v>
      </c>
      <c r="S877">
        <v>34</v>
      </c>
      <c r="T877">
        <v>29</v>
      </c>
      <c r="U877">
        <v>13</v>
      </c>
      <c r="V877">
        <v>29</v>
      </c>
      <c r="W877">
        <v>4</v>
      </c>
      <c r="X877" s="2">
        <v>0.27400000000000002</v>
      </c>
    </row>
    <row r="878" spans="1:24" x14ac:dyDescent="0.25">
      <c r="A878" t="str">
        <f t="shared" si="41"/>
        <v/>
      </c>
      <c r="B878" t="str">
        <f t="shared" si="39"/>
        <v/>
      </c>
      <c r="C878">
        <f t="shared" si="40"/>
        <v>1</v>
      </c>
      <c r="D878">
        <v>2026</v>
      </c>
      <c r="E878" t="s">
        <v>6940</v>
      </c>
      <c r="F878" t="s">
        <v>968</v>
      </c>
      <c r="G878" t="s">
        <v>37</v>
      </c>
      <c r="H878" t="s">
        <v>64</v>
      </c>
      <c r="I878">
        <v>2</v>
      </c>
      <c r="J878">
        <v>2</v>
      </c>
      <c r="K878" s="29">
        <v>8.1</v>
      </c>
      <c r="L878">
        <v>12</v>
      </c>
      <c r="M878">
        <v>7</v>
      </c>
      <c r="N878">
        <v>0</v>
      </c>
      <c r="O878">
        <v>0</v>
      </c>
      <c r="P878">
        <v>0</v>
      </c>
      <c r="Q878">
        <v>33.1</v>
      </c>
      <c r="R878">
        <v>39</v>
      </c>
      <c r="S878">
        <v>34</v>
      </c>
      <c r="T878">
        <v>30</v>
      </c>
      <c r="U878">
        <v>23</v>
      </c>
      <c r="V878">
        <v>33</v>
      </c>
      <c r="W878">
        <v>9</v>
      </c>
      <c r="X878" s="2">
        <v>0.30199999999999999</v>
      </c>
    </row>
    <row r="879" spans="1:24" x14ac:dyDescent="0.25">
      <c r="A879" t="str">
        <f t="shared" si="41"/>
        <v/>
      </c>
      <c r="B879" t="str">
        <f t="shared" si="39"/>
        <v/>
      </c>
      <c r="C879" t="str">
        <f t="shared" si="40"/>
        <v/>
      </c>
      <c r="D879">
        <v>2026</v>
      </c>
      <c r="E879" t="s">
        <v>8005</v>
      </c>
      <c r="F879" t="s">
        <v>968</v>
      </c>
      <c r="G879" t="s">
        <v>24</v>
      </c>
      <c r="H879" t="s">
        <v>64</v>
      </c>
      <c r="I879">
        <v>0</v>
      </c>
      <c r="J879">
        <v>0</v>
      </c>
      <c r="K879" s="29">
        <v>8.76</v>
      </c>
      <c r="L879">
        <v>14</v>
      </c>
      <c r="M879">
        <v>0</v>
      </c>
      <c r="N879">
        <v>0</v>
      </c>
      <c r="O879">
        <v>0</v>
      </c>
      <c r="P879">
        <v>0</v>
      </c>
      <c r="Q879">
        <v>12.1</v>
      </c>
      <c r="R879">
        <v>13</v>
      </c>
      <c r="S879">
        <v>17</v>
      </c>
      <c r="T879">
        <v>12</v>
      </c>
      <c r="U879">
        <v>16</v>
      </c>
      <c r="V879">
        <v>11</v>
      </c>
      <c r="W879">
        <v>2</v>
      </c>
      <c r="X879" s="2">
        <v>0.26</v>
      </c>
    </row>
    <row r="880" spans="1:24" x14ac:dyDescent="0.25">
      <c r="A880" t="str">
        <f t="shared" si="41"/>
        <v/>
      </c>
      <c r="B880" t="str">
        <f t="shared" si="39"/>
        <v/>
      </c>
      <c r="C880" t="str">
        <f t="shared" si="40"/>
        <v/>
      </c>
      <c r="D880">
        <v>2026</v>
      </c>
      <c r="E880" t="s">
        <v>8006</v>
      </c>
      <c r="F880" t="s">
        <v>968</v>
      </c>
      <c r="G880" t="s">
        <v>24</v>
      </c>
      <c r="H880" t="s">
        <v>64</v>
      </c>
      <c r="I880">
        <v>0</v>
      </c>
      <c r="J880">
        <v>1</v>
      </c>
      <c r="K880" s="29">
        <v>13.5</v>
      </c>
      <c r="L880">
        <v>9</v>
      </c>
      <c r="M880">
        <v>0</v>
      </c>
      <c r="N880">
        <v>0</v>
      </c>
      <c r="O880">
        <v>0</v>
      </c>
      <c r="P880">
        <v>0</v>
      </c>
      <c r="Q880">
        <v>10</v>
      </c>
      <c r="R880">
        <v>13</v>
      </c>
      <c r="S880">
        <v>15</v>
      </c>
      <c r="T880">
        <v>15</v>
      </c>
      <c r="U880">
        <v>14</v>
      </c>
      <c r="V880">
        <v>12</v>
      </c>
      <c r="W880">
        <v>3</v>
      </c>
      <c r="X880" s="2">
        <v>0.31</v>
      </c>
    </row>
    <row r="881" spans="1:24" x14ac:dyDescent="0.25">
      <c r="A881" t="str">
        <f t="shared" si="41"/>
        <v/>
      </c>
      <c r="B881" t="str">
        <f t="shared" si="39"/>
        <v/>
      </c>
      <c r="C881" t="str">
        <f t="shared" si="40"/>
        <v/>
      </c>
      <c r="D881">
        <v>2026</v>
      </c>
      <c r="E881" t="s">
        <v>8007</v>
      </c>
      <c r="F881" t="s">
        <v>968</v>
      </c>
      <c r="G881" t="s">
        <v>24</v>
      </c>
      <c r="H881" t="s">
        <v>64</v>
      </c>
      <c r="I881">
        <v>0</v>
      </c>
      <c r="J881">
        <v>0</v>
      </c>
      <c r="K881" s="29">
        <v>18</v>
      </c>
      <c r="L881">
        <v>4</v>
      </c>
      <c r="M881">
        <v>0</v>
      </c>
      <c r="N881">
        <v>0</v>
      </c>
      <c r="O881">
        <v>0</v>
      </c>
      <c r="P881">
        <v>0</v>
      </c>
      <c r="Q881">
        <v>2</v>
      </c>
      <c r="R881">
        <v>0</v>
      </c>
      <c r="S881">
        <v>4</v>
      </c>
      <c r="T881">
        <v>4</v>
      </c>
      <c r="U881">
        <v>7</v>
      </c>
      <c r="V881">
        <v>2</v>
      </c>
      <c r="W881">
        <v>0</v>
      </c>
      <c r="X881" s="2">
        <v>0</v>
      </c>
    </row>
    <row r="882" spans="1:24" x14ac:dyDescent="0.25">
      <c r="A882" t="str">
        <f t="shared" si="41"/>
        <v/>
      </c>
      <c r="B882" t="str">
        <f t="shared" si="39"/>
        <v/>
      </c>
      <c r="C882" t="str">
        <f t="shared" si="40"/>
        <v/>
      </c>
      <c r="D882">
        <v>2026</v>
      </c>
      <c r="E882" t="s">
        <v>8008</v>
      </c>
      <c r="F882" t="s">
        <v>985</v>
      </c>
      <c r="G882" t="s">
        <v>37</v>
      </c>
      <c r="H882" t="s">
        <v>64</v>
      </c>
      <c r="I882">
        <v>4</v>
      </c>
      <c r="J882">
        <v>3</v>
      </c>
      <c r="K882" s="29">
        <v>4.97</v>
      </c>
      <c r="L882">
        <v>14</v>
      </c>
      <c r="M882">
        <v>14</v>
      </c>
      <c r="N882">
        <v>0</v>
      </c>
      <c r="O882">
        <v>0</v>
      </c>
      <c r="P882">
        <v>0</v>
      </c>
      <c r="Q882">
        <v>63.1</v>
      </c>
      <c r="R882">
        <v>62</v>
      </c>
      <c r="S882">
        <v>37</v>
      </c>
      <c r="T882">
        <v>35</v>
      </c>
      <c r="U882">
        <v>23</v>
      </c>
      <c r="V882">
        <v>47</v>
      </c>
      <c r="W882">
        <v>11</v>
      </c>
      <c r="X882" s="2">
        <v>0.25800000000000001</v>
      </c>
    </row>
    <row r="883" spans="1:24" x14ac:dyDescent="0.25">
      <c r="A883" t="str">
        <f t="shared" si="41"/>
        <v/>
      </c>
      <c r="B883" t="str">
        <f t="shared" si="39"/>
        <v/>
      </c>
      <c r="C883" t="str">
        <f t="shared" si="40"/>
        <v/>
      </c>
      <c r="D883">
        <v>2026</v>
      </c>
      <c r="E883" t="s">
        <v>997</v>
      </c>
      <c r="F883" t="s">
        <v>985</v>
      </c>
      <c r="G883" t="s">
        <v>37</v>
      </c>
      <c r="H883" t="s">
        <v>64</v>
      </c>
      <c r="I883">
        <v>4</v>
      </c>
      <c r="J883">
        <v>2</v>
      </c>
      <c r="K883" s="29">
        <v>5.25</v>
      </c>
      <c r="L883">
        <v>14</v>
      </c>
      <c r="M883">
        <v>8</v>
      </c>
      <c r="N883">
        <v>0</v>
      </c>
      <c r="O883">
        <v>0</v>
      </c>
      <c r="P883">
        <v>0</v>
      </c>
      <c r="Q883">
        <v>60</v>
      </c>
      <c r="R883">
        <v>56</v>
      </c>
      <c r="S883">
        <v>39</v>
      </c>
      <c r="T883">
        <v>35</v>
      </c>
      <c r="U883">
        <v>39</v>
      </c>
      <c r="V883">
        <v>67</v>
      </c>
      <c r="W883">
        <v>4</v>
      </c>
      <c r="X883" s="2">
        <v>0.248</v>
      </c>
    </row>
    <row r="884" spans="1:24" x14ac:dyDescent="0.25">
      <c r="A884">
        <f t="shared" si="41"/>
        <v>1</v>
      </c>
      <c r="B884" t="str">
        <f t="shared" si="39"/>
        <v/>
      </c>
      <c r="C884" t="str">
        <f t="shared" si="40"/>
        <v/>
      </c>
      <c r="D884">
        <v>2026</v>
      </c>
      <c r="E884" t="s">
        <v>8009</v>
      </c>
      <c r="F884" t="s">
        <v>985</v>
      </c>
      <c r="G884" t="s">
        <v>29</v>
      </c>
      <c r="H884" t="s">
        <v>64</v>
      </c>
      <c r="I884">
        <v>2</v>
      </c>
      <c r="J884">
        <v>2</v>
      </c>
      <c r="K884" s="29">
        <v>1.63</v>
      </c>
      <c r="L884">
        <v>5</v>
      </c>
      <c r="M884">
        <v>5</v>
      </c>
      <c r="N884">
        <v>1</v>
      </c>
      <c r="O884">
        <v>0</v>
      </c>
      <c r="P884">
        <v>0</v>
      </c>
      <c r="Q884">
        <v>27.2</v>
      </c>
      <c r="R884">
        <v>18</v>
      </c>
      <c r="S884">
        <v>9</v>
      </c>
      <c r="T884">
        <v>5</v>
      </c>
      <c r="U884">
        <v>6</v>
      </c>
      <c r="V884">
        <v>25</v>
      </c>
      <c r="W884">
        <v>4</v>
      </c>
      <c r="X884" s="2">
        <v>0.186</v>
      </c>
    </row>
    <row r="885" spans="1:24" x14ac:dyDescent="0.25">
      <c r="A885">
        <f t="shared" si="41"/>
        <v>1</v>
      </c>
      <c r="B885" t="str">
        <f t="shared" si="39"/>
        <v/>
      </c>
      <c r="C885" t="str">
        <f t="shared" si="40"/>
        <v/>
      </c>
      <c r="D885">
        <v>2026</v>
      </c>
      <c r="E885" t="s">
        <v>8010</v>
      </c>
      <c r="F885" t="s">
        <v>985</v>
      </c>
      <c r="G885" t="s">
        <v>29</v>
      </c>
      <c r="H885" t="s">
        <v>64</v>
      </c>
      <c r="I885">
        <v>1</v>
      </c>
      <c r="J885">
        <v>2</v>
      </c>
      <c r="K885" s="29">
        <v>2.95</v>
      </c>
      <c r="L885">
        <v>21</v>
      </c>
      <c r="M885">
        <v>0</v>
      </c>
      <c r="N885">
        <v>0</v>
      </c>
      <c r="O885">
        <v>0</v>
      </c>
      <c r="P885">
        <v>6</v>
      </c>
      <c r="Q885">
        <v>42.2</v>
      </c>
      <c r="R885">
        <v>45</v>
      </c>
      <c r="S885">
        <v>22</v>
      </c>
      <c r="T885">
        <v>14</v>
      </c>
      <c r="U885">
        <v>9</v>
      </c>
      <c r="V885">
        <v>34</v>
      </c>
      <c r="W885">
        <v>8</v>
      </c>
      <c r="X885" s="2">
        <v>0.27800000000000002</v>
      </c>
    </row>
    <row r="886" spans="1:24" x14ac:dyDescent="0.25">
      <c r="A886" t="str">
        <f t="shared" si="41"/>
        <v/>
      </c>
      <c r="B886" t="str">
        <f t="shared" si="39"/>
        <v/>
      </c>
      <c r="C886" t="str">
        <f t="shared" si="40"/>
        <v/>
      </c>
      <c r="D886">
        <v>2026</v>
      </c>
      <c r="E886" t="s">
        <v>8011</v>
      </c>
      <c r="F886" t="s">
        <v>985</v>
      </c>
      <c r="G886" t="s">
        <v>37</v>
      </c>
      <c r="H886" t="s">
        <v>64</v>
      </c>
      <c r="I886">
        <v>1</v>
      </c>
      <c r="J886">
        <v>0</v>
      </c>
      <c r="K886" s="29">
        <v>3.38</v>
      </c>
      <c r="L886">
        <v>6</v>
      </c>
      <c r="M886">
        <v>5</v>
      </c>
      <c r="N886">
        <v>0</v>
      </c>
      <c r="O886">
        <v>0</v>
      </c>
      <c r="P886">
        <v>0</v>
      </c>
      <c r="Q886">
        <v>21.1</v>
      </c>
      <c r="R886">
        <v>14</v>
      </c>
      <c r="S886">
        <v>10</v>
      </c>
      <c r="T886">
        <v>8</v>
      </c>
      <c r="U886">
        <v>11</v>
      </c>
      <c r="V886">
        <v>22</v>
      </c>
      <c r="W886">
        <v>9</v>
      </c>
      <c r="X886" s="2">
        <v>0.17899999999999999</v>
      </c>
    </row>
    <row r="887" spans="1:24" x14ac:dyDescent="0.25">
      <c r="A887">
        <f t="shared" si="41"/>
        <v>1</v>
      </c>
      <c r="B887" t="str">
        <f t="shared" si="39"/>
        <v/>
      </c>
      <c r="C887" t="str">
        <f t="shared" si="40"/>
        <v/>
      </c>
      <c r="D887">
        <v>2026</v>
      </c>
      <c r="E887" t="s">
        <v>8012</v>
      </c>
      <c r="F887" t="s">
        <v>985</v>
      </c>
      <c r="G887" t="s">
        <v>29</v>
      </c>
      <c r="H887" t="s">
        <v>64</v>
      </c>
      <c r="I887">
        <v>0</v>
      </c>
      <c r="J887">
        <v>2</v>
      </c>
      <c r="K887" s="29">
        <v>4.38</v>
      </c>
      <c r="L887">
        <v>18</v>
      </c>
      <c r="M887">
        <v>0</v>
      </c>
      <c r="N887">
        <v>0</v>
      </c>
      <c r="O887">
        <v>0</v>
      </c>
      <c r="P887">
        <v>3</v>
      </c>
      <c r="Q887">
        <v>24.2</v>
      </c>
      <c r="R887">
        <v>29</v>
      </c>
      <c r="S887">
        <v>12</v>
      </c>
      <c r="T887">
        <v>12</v>
      </c>
      <c r="U887">
        <v>9</v>
      </c>
      <c r="V887">
        <v>30</v>
      </c>
      <c r="W887">
        <v>2</v>
      </c>
      <c r="X887" s="2">
        <v>0.29899999999999999</v>
      </c>
    </row>
    <row r="888" spans="1:24" x14ac:dyDescent="0.25">
      <c r="A888">
        <f t="shared" si="41"/>
        <v>1</v>
      </c>
      <c r="B888" t="str">
        <f t="shared" si="39"/>
        <v/>
      </c>
      <c r="C888" t="str">
        <f t="shared" si="40"/>
        <v/>
      </c>
      <c r="D888">
        <v>2026</v>
      </c>
      <c r="E888" t="s">
        <v>8013</v>
      </c>
      <c r="F888" t="s">
        <v>985</v>
      </c>
      <c r="G888" t="s">
        <v>29</v>
      </c>
      <c r="H888" t="s">
        <v>64</v>
      </c>
      <c r="I888">
        <v>2</v>
      </c>
      <c r="J888">
        <v>4</v>
      </c>
      <c r="K888" s="29">
        <v>5.36</v>
      </c>
      <c r="L888">
        <v>13</v>
      </c>
      <c r="M888">
        <v>9</v>
      </c>
      <c r="N888">
        <v>0</v>
      </c>
      <c r="O888">
        <v>0</v>
      </c>
      <c r="P888">
        <v>0</v>
      </c>
      <c r="Q888">
        <v>43.2</v>
      </c>
      <c r="R888">
        <v>52</v>
      </c>
      <c r="S888">
        <v>36</v>
      </c>
      <c r="T888">
        <v>26</v>
      </c>
      <c r="U888">
        <v>23</v>
      </c>
      <c r="V888">
        <v>39</v>
      </c>
      <c r="W888">
        <v>6</v>
      </c>
      <c r="X888" s="2">
        <v>0.29399999999999998</v>
      </c>
    </row>
    <row r="889" spans="1:24" x14ac:dyDescent="0.25">
      <c r="A889" t="str">
        <f t="shared" si="41"/>
        <v/>
      </c>
      <c r="B889" t="str">
        <f t="shared" si="39"/>
        <v/>
      </c>
      <c r="C889" t="str">
        <f t="shared" si="40"/>
        <v/>
      </c>
      <c r="D889">
        <v>2026</v>
      </c>
      <c r="E889" t="s">
        <v>8014</v>
      </c>
      <c r="F889" t="s">
        <v>985</v>
      </c>
      <c r="G889" t="s">
        <v>24</v>
      </c>
      <c r="H889" t="s">
        <v>64</v>
      </c>
      <c r="I889">
        <v>1</v>
      </c>
      <c r="J889">
        <v>1</v>
      </c>
      <c r="K889" s="29">
        <v>6.26</v>
      </c>
      <c r="L889">
        <v>13</v>
      </c>
      <c r="M889">
        <v>1</v>
      </c>
      <c r="N889">
        <v>0</v>
      </c>
      <c r="O889">
        <v>0</v>
      </c>
      <c r="P889">
        <v>0</v>
      </c>
      <c r="Q889">
        <v>23</v>
      </c>
      <c r="R889">
        <v>31</v>
      </c>
      <c r="S889">
        <v>20</v>
      </c>
      <c r="T889">
        <v>16</v>
      </c>
      <c r="U889">
        <v>7</v>
      </c>
      <c r="V889">
        <v>12</v>
      </c>
      <c r="W889">
        <v>3</v>
      </c>
      <c r="X889" s="2">
        <v>0.32</v>
      </c>
    </row>
    <row r="890" spans="1:24" x14ac:dyDescent="0.25">
      <c r="A890" t="str">
        <f t="shared" si="41"/>
        <v/>
      </c>
      <c r="B890" t="str">
        <f t="shared" si="39"/>
        <v/>
      </c>
      <c r="C890" t="str">
        <f t="shared" si="40"/>
        <v/>
      </c>
      <c r="D890">
        <v>2026</v>
      </c>
      <c r="E890" t="s">
        <v>8015</v>
      </c>
      <c r="F890" t="s">
        <v>985</v>
      </c>
      <c r="G890" t="s">
        <v>37</v>
      </c>
      <c r="H890" t="s">
        <v>64</v>
      </c>
      <c r="I890">
        <v>1</v>
      </c>
      <c r="J890">
        <v>2</v>
      </c>
      <c r="K890" s="29">
        <v>7.11</v>
      </c>
      <c r="L890">
        <v>16</v>
      </c>
      <c r="M890">
        <v>0</v>
      </c>
      <c r="N890">
        <v>0</v>
      </c>
      <c r="O890">
        <v>0</v>
      </c>
      <c r="P890">
        <v>0</v>
      </c>
      <c r="Q890">
        <v>25.1</v>
      </c>
      <c r="R890">
        <v>35</v>
      </c>
      <c r="S890">
        <v>26</v>
      </c>
      <c r="T890">
        <v>20</v>
      </c>
      <c r="U890">
        <v>9</v>
      </c>
      <c r="V890">
        <v>24</v>
      </c>
      <c r="W890">
        <v>7</v>
      </c>
      <c r="X890" s="2">
        <v>0.32100000000000001</v>
      </c>
    </row>
    <row r="891" spans="1:24" x14ac:dyDescent="0.25">
      <c r="A891">
        <f t="shared" si="41"/>
        <v>1</v>
      </c>
      <c r="B891" t="str">
        <f t="shared" si="39"/>
        <v/>
      </c>
      <c r="C891" t="str">
        <f t="shared" si="40"/>
        <v/>
      </c>
      <c r="D891">
        <v>2026</v>
      </c>
      <c r="E891" t="s">
        <v>8016</v>
      </c>
      <c r="F891" t="s">
        <v>985</v>
      </c>
      <c r="G891" t="s">
        <v>29</v>
      </c>
      <c r="H891" t="s">
        <v>64</v>
      </c>
      <c r="I891">
        <v>2</v>
      </c>
      <c r="J891">
        <v>2</v>
      </c>
      <c r="K891" s="29">
        <v>7.66</v>
      </c>
      <c r="L891">
        <v>19</v>
      </c>
      <c r="M891">
        <v>0</v>
      </c>
      <c r="N891">
        <v>0</v>
      </c>
      <c r="O891">
        <v>0</v>
      </c>
      <c r="P891">
        <v>1</v>
      </c>
      <c r="Q891">
        <v>24.2</v>
      </c>
      <c r="R891">
        <v>28</v>
      </c>
      <c r="S891">
        <v>26</v>
      </c>
      <c r="T891">
        <v>21</v>
      </c>
      <c r="U891">
        <v>16</v>
      </c>
      <c r="V891">
        <v>25</v>
      </c>
      <c r="W891">
        <v>3</v>
      </c>
      <c r="X891" s="2">
        <v>0.27500000000000002</v>
      </c>
    </row>
    <row r="892" spans="1:24" x14ac:dyDescent="0.25">
      <c r="A892">
        <f t="shared" si="41"/>
        <v>1</v>
      </c>
      <c r="B892" t="str">
        <f t="shared" si="39"/>
        <v/>
      </c>
      <c r="C892" t="str">
        <f t="shared" si="40"/>
        <v/>
      </c>
      <c r="D892">
        <v>2026</v>
      </c>
      <c r="E892" t="s">
        <v>8017</v>
      </c>
      <c r="F892" t="s">
        <v>985</v>
      </c>
      <c r="G892" t="s">
        <v>29</v>
      </c>
      <c r="H892" t="s">
        <v>64</v>
      </c>
      <c r="I892">
        <v>2</v>
      </c>
      <c r="J892">
        <v>1</v>
      </c>
      <c r="K892" s="29">
        <v>8.35</v>
      </c>
      <c r="L892">
        <v>13</v>
      </c>
      <c r="M892">
        <v>1</v>
      </c>
      <c r="N892">
        <v>0</v>
      </c>
      <c r="O892">
        <v>0</v>
      </c>
      <c r="P892">
        <v>0</v>
      </c>
      <c r="Q892">
        <v>18.100000000000001</v>
      </c>
      <c r="R892">
        <v>23</v>
      </c>
      <c r="S892">
        <v>18</v>
      </c>
      <c r="T892">
        <v>17</v>
      </c>
      <c r="U892">
        <v>9</v>
      </c>
      <c r="V892">
        <v>17</v>
      </c>
      <c r="W892">
        <v>3</v>
      </c>
      <c r="X892" s="2">
        <v>0.29499999999999998</v>
      </c>
    </row>
    <row r="893" spans="1:24" x14ac:dyDescent="0.25">
      <c r="A893">
        <f t="shared" si="41"/>
        <v>1</v>
      </c>
      <c r="B893" t="str">
        <f t="shared" si="39"/>
        <v/>
      </c>
      <c r="C893" t="str">
        <f t="shared" si="40"/>
        <v/>
      </c>
      <c r="D893">
        <v>2026</v>
      </c>
      <c r="E893" t="s">
        <v>8018</v>
      </c>
      <c r="F893" t="s">
        <v>985</v>
      </c>
      <c r="G893" t="s">
        <v>29</v>
      </c>
      <c r="H893" t="s">
        <v>64</v>
      </c>
      <c r="I893">
        <v>0</v>
      </c>
      <c r="J893">
        <v>4</v>
      </c>
      <c r="K893" s="29">
        <v>9.4</v>
      </c>
      <c r="L893">
        <v>15</v>
      </c>
      <c r="M893">
        <v>6</v>
      </c>
      <c r="N893">
        <v>0</v>
      </c>
      <c r="O893">
        <v>0</v>
      </c>
      <c r="P893">
        <v>0</v>
      </c>
      <c r="Q893">
        <v>37.1</v>
      </c>
      <c r="R893">
        <v>45</v>
      </c>
      <c r="S893">
        <v>41</v>
      </c>
      <c r="T893">
        <v>39</v>
      </c>
      <c r="U893">
        <v>24</v>
      </c>
      <c r="V893">
        <v>28</v>
      </c>
      <c r="W893">
        <v>7</v>
      </c>
      <c r="X893" s="2">
        <v>0.3</v>
      </c>
    </row>
    <row r="894" spans="1:24" x14ac:dyDescent="0.25">
      <c r="A894" t="str">
        <f t="shared" si="41"/>
        <v/>
      </c>
      <c r="B894">
        <f t="shared" si="39"/>
        <v>1</v>
      </c>
      <c r="C894">
        <f t="shared" si="40"/>
        <v>1</v>
      </c>
      <c r="D894">
        <v>2026</v>
      </c>
      <c r="E894" t="s">
        <v>6478</v>
      </c>
      <c r="F894" t="s">
        <v>985</v>
      </c>
      <c r="G894" t="s">
        <v>37</v>
      </c>
      <c r="H894" t="s">
        <v>64</v>
      </c>
      <c r="I894">
        <v>1</v>
      </c>
      <c r="J894">
        <v>1</v>
      </c>
      <c r="K894" s="29">
        <v>9.7799999999999994</v>
      </c>
      <c r="L894">
        <v>12</v>
      </c>
      <c r="M894">
        <v>4</v>
      </c>
      <c r="N894">
        <v>0</v>
      </c>
      <c r="O894">
        <v>0</v>
      </c>
      <c r="P894">
        <v>0</v>
      </c>
      <c r="Q894">
        <v>19.100000000000001</v>
      </c>
      <c r="R894">
        <v>21</v>
      </c>
      <c r="S894">
        <v>24</v>
      </c>
      <c r="T894">
        <v>21</v>
      </c>
      <c r="U894">
        <v>27</v>
      </c>
      <c r="V894">
        <v>16</v>
      </c>
      <c r="W894">
        <v>7</v>
      </c>
      <c r="X894" s="2">
        <v>0.28399999999999997</v>
      </c>
    </row>
    <row r="895" spans="1:24" x14ac:dyDescent="0.25">
      <c r="A895" t="str">
        <f t="shared" si="41"/>
        <v/>
      </c>
      <c r="B895" t="str">
        <f t="shared" si="39"/>
        <v/>
      </c>
      <c r="C895" t="str">
        <f t="shared" si="40"/>
        <v/>
      </c>
      <c r="D895">
        <v>2026</v>
      </c>
      <c r="E895" t="s">
        <v>8019</v>
      </c>
      <c r="F895" t="s">
        <v>985</v>
      </c>
      <c r="G895" t="s">
        <v>24</v>
      </c>
      <c r="H895" t="s">
        <v>64</v>
      </c>
      <c r="I895">
        <v>3</v>
      </c>
      <c r="J895">
        <v>3</v>
      </c>
      <c r="K895" s="29">
        <v>10</v>
      </c>
      <c r="L895">
        <v>7</v>
      </c>
      <c r="M895">
        <v>0</v>
      </c>
      <c r="N895">
        <v>0</v>
      </c>
      <c r="O895">
        <v>0</v>
      </c>
      <c r="P895">
        <v>0</v>
      </c>
      <c r="Q895">
        <v>9</v>
      </c>
      <c r="R895">
        <v>9</v>
      </c>
      <c r="S895">
        <v>10</v>
      </c>
      <c r="T895">
        <v>10</v>
      </c>
      <c r="U895">
        <v>7</v>
      </c>
      <c r="V895">
        <v>6</v>
      </c>
      <c r="W895">
        <v>2</v>
      </c>
      <c r="X895" s="2">
        <v>0.26500000000000001</v>
      </c>
    </row>
    <row r="896" spans="1:24" x14ac:dyDescent="0.25">
      <c r="A896">
        <f t="shared" si="41"/>
        <v>1</v>
      </c>
      <c r="B896" t="str">
        <f t="shared" si="39"/>
        <v/>
      </c>
      <c r="C896" t="str">
        <f t="shared" si="40"/>
        <v/>
      </c>
      <c r="D896">
        <v>2026</v>
      </c>
      <c r="E896" t="s">
        <v>8020</v>
      </c>
      <c r="F896" t="s">
        <v>985</v>
      </c>
      <c r="G896" t="s">
        <v>29</v>
      </c>
      <c r="H896" t="s">
        <v>64</v>
      </c>
      <c r="I896">
        <v>0</v>
      </c>
      <c r="J896">
        <v>1</v>
      </c>
      <c r="K896" s="29">
        <v>10.59</v>
      </c>
      <c r="L896">
        <v>11</v>
      </c>
      <c r="M896">
        <v>1</v>
      </c>
      <c r="N896">
        <v>0</v>
      </c>
      <c r="O896">
        <v>0</v>
      </c>
      <c r="P896">
        <v>0</v>
      </c>
      <c r="Q896">
        <v>17</v>
      </c>
      <c r="R896">
        <v>27</v>
      </c>
      <c r="S896">
        <v>27</v>
      </c>
      <c r="T896">
        <v>20</v>
      </c>
      <c r="U896">
        <v>9</v>
      </c>
      <c r="V896">
        <v>10</v>
      </c>
      <c r="W896">
        <v>6</v>
      </c>
      <c r="X896" s="2">
        <v>0.34200000000000003</v>
      </c>
    </row>
    <row r="897" spans="1:24" x14ac:dyDescent="0.25">
      <c r="A897">
        <f t="shared" si="41"/>
        <v>1</v>
      </c>
      <c r="B897" t="str">
        <f t="shared" si="39"/>
        <v/>
      </c>
      <c r="C897" t="str">
        <f t="shared" si="40"/>
        <v/>
      </c>
      <c r="D897">
        <v>2026</v>
      </c>
      <c r="E897" t="s">
        <v>8021</v>
      </c>
      <c r="F897" t="s">
        <v>985</v>
      </c>
      <c r="G897" t="s">
        <v>29</v>
      </c>
      <c r="H897" t="s">
        <v>64</v>
      </c>
      <c r="I897">
        <v>0</v>
      </c>
      <c r="J897">
        <v>1</v>
      </c>
      <c r="K897" s="29">
        <v>14.85</v>
      </c>
      <c r="L897">
        <v>12</v>
      </c>
      <c r="M897">
        <v>0</v>
      </c>
      <c r="N897">
        <v>0</v>
      </c>
      <c r="O897">
        <v>0</v>
      </c>
      <c r="P897">
        <v>0</v>
      </c>
      <c r="Q897">
        <v>6.2</v>
      </c>
      <c r="R897">
        <v>9</v>
      </c>
      <c r="S897">
        <v>12</v>
      </c>
      <c r="T897">
        <v>11</v>
      </c>
      <c r="U897">
        <v>12</v>
      </c>
      <c r="V897">
        <v>11</v>
      </c>
      <c r="W897">
        <v>1</v>
      </c>
      <c r="X897" s="2">
        <v>0.32100000000000001</v>
      </c>
    </row>
    <row r="898" spans="1:24" x14ac:dyDescent="0.25">
      <c r="A898">
        <f t="shared" si="41"/>
        <v>1</v>
      </c>
      <c r="B898" t="str">
        <f t="shared" ref="B898:B961" si="42">IF(COUNTIFS(Draft_Player,$E898),COUNTIFS(Draft_Player,$E898),"")</f>
        <v/>
      </c>
      <c r="C898" t="str">
        <f t="shared" ref="C898:C961" si="43">IF(COUNTIFS(Transfers_Player,$E898),COUNTIFS(Transfers_Player,$E898),"")</f>
        <v/>
      </c>
      <c r="D898">
        <v>2026</v>
      </c>
      <c r="E898" t="s">
        <v>8022</v>
      </c>
      <c r="F898" t="s">
        <v>985</v>
      </c>
      <c r="G898" t="s">
        <v>29</v>
      </c>
      <c r="H898" t="s">
        <v>64</v>
      </c>
      <c r="I898">
        <v>0</v>
      </c>
      <c r="J898">
        <v>0</v>
      </c>
      <c r="K898" s="29">
        <v>16.88</v>
      </c>
      <c r="L898">
        <v>9</v>
      </c>
      <c r="M898">
        <v>0</v>
      </c>
      <c r="N898">
        <v>0</v>
      </c>
      <c r="O898">
        <v>0</v>
      </c>
      <c r="P898">
        <v>0</v>
      </c>
      <c r="Q898">
        <v>2.2000000000000002</v>
      </c>
      <c r="R898">
        <v>5</v>
      </c>
      <c r="S898">
        <v>7</v>
      </c>
      <c r="T898">
        <v>5</v>
      </c>
      <c r="U898">
        <v>4</v>
      </c>
      <c r="V898">
        <v>4</v>
      </c>
      <c r="W898">
        <v>3</v>
      </c>
      <c r="X898" s="2">
        <v>0.41699999999999998</v>
      </c>
    </row>
    <row r="899" spans="1:24" x14ac:dyDescent="0.25">
      <c r="A899" t="str">
        <f t="shared" ref="A899:A962" si="44">IF(OR(G899="SR", G899="GR"), 1, "")</f>
        <v/>
      </c>
      <c r="B899" t="str">
        <f t="shared" si="42"/>
        <v/>
      </c>
      <c r="C899">
        <f t="shared" si="43"/>
        <v>1</v>
      </c>
      <c r="D899">
        <v>2026</v>
      </c>
      <c r="E899" t="s">
        <v>999</v>
      </c>
      <c r="F899" t="s">
        <v>985</v>
      </c>
      <c r="G899" t="s">
        <v>47</v>
      </c>
      <c r="H899" t="s">
        <v>64</v>
      </c>
      <c r="I899">
        <v>0</v>
      </c>
      <c r="J899">
        <v>0</v>
      </c>
      <c r="K899" s="29">
        <v>81</v>
      </c>
      <c r="L899">
        <v>2</v>
      </c>
      <c r="M899">
        <v>1</v>
      </c>
      <c r="N899">
        <v>0</v>
      </c>
      <c r="O899">
        <v>0</v>
      </c>
      <c r="P899">
        <v>0</v>
      </c>
      <c r="Q899">
        <v>0.1</v>
      </c>
      <c r="R899">
        <v>1</v>
      </c>
      <c r="S899">
        <v>3</v>
      </c>
      <c r="T899">
        <v>3</v>
      </c>
      <c r="U899">
        <v>4</v>
      </c>
      <c r="V899">
        <v>1</v>
      </c>
      <c r="W899">
        <v>0</v>
      </c>
      <c r="X899" s="2">
        <v>0.5</v>
      </c>
    </row>
    <row r="900" spans="1:24" x14ac:dyDescent="0.25">
      <c r="A900" t="str">
        <f t="shared" si="44"/>
        <v/>
      </c>
      <c r="B900" t="str">
        <f t="shared" si="42"/>
        <v/>
      </c>
      <c r="C900" t="str">
        <f t="shared" si="43"/>
        <v/>
      </c>
      <c r="D900">
        <v>2026</v>
      </c>
      <c r="E900" t="s">
        <v>1022</v>
      </c>
      <c r="F900" t="s">
        <v>1002</v>
      </c>
      <c r="G900" t="s">
        <v>37</v>
      </c>
      <c r="H900" t="s">
        <v>64</v>
      </c>
      <c r="I900">
        <v>3</v>
      </c>
      <c r="J900">
        <v>5</v>
      </c>
      <c r="K900" s="29">
        <v>4.75</v>
      </c>
      <c r="L900">
        <v>15</v>
      </c>
      <c r="M900">
        <v>13</v>
      </c>
      <c r="N900">
        <v>0</v>
      </c>
      <c r="O900">
        <v>0</v>
      </c>
      <c r="P900">
        <v>0</v>
      </c>
      <c r="Q900">
        <v>72</v>
      </c>
      <c r="R900">
        <v>78</v>
      </c>
      <c r="S900">
        <v>43</v>
      </c>
      <c r="T900">
        <v>38</v>
      </c>
      <c r="U900">
        <v>23</v>
      </c>
      <c r="V900">
        <v>77</v>
      </c>
      <c r="W900">
        <v>8</v>
      </c>
      <c r="X900" s="2">
        <v>0.27200000000000002</v>
      </c>
    </row>
    <row r="901" spans="1:24" x14ac:dyDescent="0.25">
      <c r="A901" t="str">
        <f t="shared" si="44"/>
        <v/>
      </c>
      <c r="B901" t="str">
        <f t="shared" si="42"/>
        <v/>
      </c>
      <c r="C901" t="str">
        <f t="shared" si="43"/>
        <v/>
      </c>
      <c r="D901">
        <v>2026</v>
      </c>
      <c r="E901" t="s">
        <v>1020</v>
      </c>
      <c r="F901" t="s">
        <v>1002</v>
      </c>
      <c r="G901" t="s">
        <v>37</v>
      </c>
      <c r="H901" t="s">
        <v>64</v>
      </c>
      <c r="I901">
        <v>0</v>
      </c>
      <c r="J901">
        <v>0</v>
      </c>
      <c r="K901" s="29">
        <v>0</v>
      </c>
      <c r="L901">
        <v>1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3</v>
      </c>
      <c r="S901">
        <v>1</v>
      </c>
      <c r="T901">
        <v>0</v>
      </c>
      <c r="U901">
        <v>0</v>
      </c>
      <c r="V901">
        <v>0</v>
      </c>
      <c r="W901">
        <v>0</v>
      </c>
      <c r="X901" s="2">
        <v>1</v>
      </c>
    </row>
    <row r="902" spans="1:24" x14ac:dyDescent="0.25">
      <c r="A902" t="str">
        <f t="shared" si="44"/>
        <v/>
      </c>
      <c r="B902" t="str">
        <f t="shared" si="42"/>
        <v/>
      </c>
      <c r="C902" t="str">
        <f t="shared" si="43"/>
        <v/>
      </c>
      <c r="D902">
        <v>2026</v>
      </c>
      <c r="E902" t="s">
        <v>8023</v>
      </c>
      <c r="F902" t="s">
        <v>1002</v>
      </c>
      <c r="G902" t="s">
        <v>47</v>
      </c>
      <c r="H902" t="s">
        <v>64</v>
      </c>
      <c r="I902">
        <v>0</v>
      </c>
      <c r="J902">
        <v>0</v>
      </c>
      <c r="K902" s="29">
        <v>2.84</v>
      </c>
      <c r="L902">
        <v>18</v>
      </c>
      <c r="M902">
        <v>1</v>
      </c>
      <c r="N902">
        <v>0</v>
      </c>
      <c r="O902">
        <v>0</v>
      </c>
      <c r="P902">
        <v>0</v>
      </c>
      <c r="Q902">
        <v>19</v>
      </c>
      <c r="R902">
        <v>14</v>
      </c>
      <c r="S902">
        <v>8</v>
      </c>
      <c r="T902">
        <v>6</v>
      </c>
      <c r="U902">
        <v>12</v>
      </c>
      <c r="V902">
        <v>23</v>
      </c>
      <c r="W902">
        <v>3</v>
      </c>
      <c r="X902" s="2">
        <v>0.2</v>
      </c>
    </row>
    <row r="903" spans="1:24" x14ac:dyDescent="0.25">
      <c r="A903" t="str">
        <f t="shared" si="44"/>
        <v/>
      </c>
      <c r="B903" t="str">
        <f t="shared" si="42"/>
        <v/>
      </c>
      <c r="C903" t="str">
        <f t="shared" si="43"/>
        <v/>
      </c>
      <c r="D903">
        <v>2026</v>
      </c>
      <c r="E903" t="s">
        <v>1011</v>
      </c>
      <c r="F903" t="s">
        <v>1002</v>
      </c>
      <c r="G903" t="s">
        <v>37</v>
      </c>
      <c r="H903" t="s">
        <v>64</v>
      </c>
      <c r="I903">
        <v>2</v>
      </c>
      <c r="J903">
        <v>2</v>
      </c>
      <c r="K903" s="29">
        <v>4.26</v>
      </c>
      <c r="L903">
        <v>19</v>
      </c>
      <c r="M903">
        <v>5</v>
      </c>
      <c r="N903">
        <v>0</v>
      </c>
      <c r="O903">
        <v>0</v>
      </c>
      <c r="P903">
        <v>1</v>
      </c>
      <c r="Q903">
        <v>44.1</v>
      </c>
      <c r="R903">
        <v>40</v>
      </c>
      <c r="S903">
        <v>22</v>
      </c>
      <c r="T903">
        <v>21</v>
      </c>
      <c r="U903">
        <v>25</v>
      </c>
      <c r="V903">
        <v>42</v>
      </c>
      <c r="W903">
        <v>3</v>
      </c>
      <c r="X903" s="2">
        <v>0.24099999999999999</v>
      </c>
    </row>
    <row r="904" spans="1:24" x14ac:dyDescent="0.25">
      <c r="A904">
        <f t="shared" si="44"/>
        <v>1</v>
      </c>
      <c r="B904" t="str">
        <f t="shared" si="42"/>
        <v/>
      </c>
      <c r="C904" t="str">
        <f t="shared" si="43"/>
        <v/>
      </c>
      <c r="D904">
        <v>2026</v>
      </c>
      <c r="E904" t="s">
        <v>8024</v>
      </c>
      <c r="F904" t="s">
        <v>1002</v>
      </c>
      <c r="G904" t="s">
        <v>32</v>
      </c>
      <c r="H904" t="s">
        <v>64</v>
      </c>
      <c r="I904">
        <v>3</v>
      </c>
      <c r="J904">
        <v>2</v>
      </c>
      <c r="K904" s="29">
        <v>4.3499999999999996</v>
      </c>
      <c r="L904">
        <v>17</v>
      </c>
      <c r="M904">
        <v>6</v>
      </c>
      <c r="N904">
        <v>0</v>
      </c>
      <c r="O904">
        <v>0</v>
      </c>
      <c r="P904">
        <v>0</v>
      </c>
      <c r="Q904">
        <v>51.2</v>
      </c>
      <c r="R904">
        <v>59</v>
      </c>
      <c r="S904">
        <v>30</v>
      </c>
      <c r="T904">
        <v>25</v>
      </c>
      <c r="U904">
        <v>11</v>
      </c>
      <c r="V904">
        <v>38</v>
      </c>
      <c r="W904">
        <v>1</v>
      </c>
      <c r="X904" s="2">
        <v>0.27400000000000002</v>
      </c>
    </row>
    <row r="905" spans="1:24" x14ac:dyDescent="0.25">
      <c r="A905" t="str">
        <f t="shared" si="44"/>
        <v/>
      </c>
      <c r="B905">
        <f t="shared" si="42"/>
        <v>1</v>
      </c>
      <c r="C905" t="str">
        <f t="shared" si="43"/>
        <v/>
      </c>
      <c r="D905">
        <v>2026</v>
      </c>
      <c r="E905" t="s">
        <v>6367</v>
      </c>
      <c r="F905" t="s">
        <v>1002</v>
      </c>
      <c r="G905" t="s">
        <v>37</v>
      </c>
      <c r="H905" t="s">
        <v>64</v>
      </c>
      <c r="I905">
        <v>3</v>
      </c>
      <c r="J905">
        <v>5</v>
      </c>
      <c r="K905" s="29">
        <v>4.82</v>
      </c>
      <c r="L905">
        <v>14</v>
      </c>
      <c r="M905">
        <v>10</v>
      </c>
      <c r="N905">
        <v>0</v>
      </c>
      <c r="O905">
        <v>0</v>
      </c>
      <c r="P905">
        <v>0</v>
      </c>
      <c r="Q905">
        <v>52.1</v>
      </c>
      <c r="R905">
        <v>56</v>
      </c>
      <c r="S905">
        <v>32</v>
      </c>
      <c r="T905">
        <v>28</v>
      </c>
      <c r="U905">
        <v>21</v>
      </c>
      <c r="V905">
        <v>43</v>
      </c>
      <c r="W905">
        <v>1</v>
      </c>
      <c r="X905" s="2">
        <v>0.27500000000000002</v>
      </c>
    </row>
    <row r="906" spans="1:24" x14ac:dyDescent="0.25">
      <c r="A906" t="str">
        <f t="shared" si="44"/>
        <v/>
      </c>
      <c r="B906" t="str">
        <f t="shared" si="42"/>
        <v/>
      </c>
      <c r="C906">
        <f t="shared" si="43"/>
        <v>1</v>
      </c>
      <c r="D906">
        <v>2026</v>
      </c>
      <c r="E906" t="s">
        <v>6896</v>
      </c>
      <c r="F906" t="s">
        <v>1002</v>
      </c>
      <c r="G906" t="s">
        <v>24</v>
      </c>
      <c r="H906" t="s">
        <v>64</v>
      </c>
      <c r="I906">
        <v>0</v>
      </c>
      <c r="J906">
        <v>1</v>
      </c>
      <c r="K906" s="29">
        <v>4.88</v>
      </c>
      <c r="L906">
        <v>23</v>
      </c>
      <c r="M906">
        <v>0</v>
      </c>
      <c r="N906">
        <v>0</v>
      </c>
      <c r="O906">
        <v>0</v>
      </c>
      <c r="P906">
        <v>4</v>
      </c>
      <c r="Q906">
        <v>27.2</v>
      </c>
      <c r="R906">
        <v>31</v>
      </c>
      <c r="S906">
        <v>18</v>
      </c>
      <c r="T906">
        <v>15</v>
      </c>
      <c r="U906">
        <v>10</v>
      </c>
      <c r="V906">
        <v>23</v>
      </c>
      <c r="W906">
        <v>4</v>
      </c>
      <c r="X906" s="2">
        <v>0.28199999999999997</v>
      </c>
    </row>
    <row r="907" spans="1:24" x14ac:dyDescent="0.25">
      <c r="A907" t="str">
        <f t="shared" si="44"/>
        <v/>
      </c>
      <c r="B907" t="str">
        <f t="shared" si="42"/>
        <v/>
      </c>
      <c r="C907" t="str">
        <f t="shared" si="43"/>
        <v/>
      </c>
      <c r="D907">
        <v>2026</v>
      </c>
      <c r="E907" t="s">
        <v>8025</v>
      </c>
      <c r="F907" t="s">
        <v>1002</v>
      </c>
      <c r="G907" t="s">
        <v>37</v>
      </c>
      <c r="H907" t="s">
        <v>64</v>
      </c>
      <c r="I907">
        <v>2</v>
      </c>
      <c r="J907">
        <v>2</v>
      </c>
      <c r="K907" s="29">
        <v>5.46</v>
      </c>
      <c r="L907">
        <v>20</v>
      </c>
      <c r="M907">
        <v>1</v>
      </c>
      <c r="N907">
        <v>0</v>
      </c>
      <c r="O907">
        <v>0</v>
      </c>
      <c r="P907">
        <v>2</v>
      </c>
      <c r="Q907">
        <v>28</v>
      </c>
      <c r="R907">
        <v>30</v>
      </c>
      <c r="S907">
        <v>22</v>
      </c>
      <c r="T907">
        <v>17</v>
      </c>
      <c r="U907">
        <v>18</v>
      </c>
      <c r="V907">
        <v>43</v>
      </c>
      <c r="W907">
        <v>2</v>
      </c>
      <c r="X907" s="2">
        <v>0.27500000000000002</v>
      </c>
    </row>
    <row r="908" spans="1:24" x14ac:dyDescent="0.25">
      <c r="A908" t="str">
        <f t="shared" si="44"/>
        <v/>
      </c>
      <c r="B908" t="str">
        <f t="shared" si="42"/>
        <v/>
      </c>
      <c r="C908" t="str">
        <f t="shared" si="43"/>
        <v/>
      </c>
      <c r="D908">
        <v>2026</v>
      </c>
      <c r="E908" t="s">
        <v>8026</v>
      </c>
      <c r="F908" t="s">
        <v>1002</v>
      </c>
      <c r="G908" t="s">
        <v>24</v>
      </c>
      <c r="H908" t="s">
        <v>64</v>
      </c>
      <c r="I908">
        <v>1</v>
      </c>
      <c r="J908">
        <v>2</v>
      </c>
      <c r="K908" s="29">
        <v>5.74</v>
      </c>
      <c r="L908">
        <v>13</v>
      </c>
      <c r="M908">
        <v>5</v>
      </c>
      <c r="N908">
        <v>0</v>
      </c>
      <c r="O908">
        <v>0</v>
      </c>
      <c r="P908">
        <v>1</v>
      </c>
      <c r="Q908">
        <v>26.2</v>
      </c>
      <c r="R908">
        <v>33</v>
      </c>
      <c r="S908">
        <v>22</v>
      </c>
      <c r="T908">
        <v>17</v>
      </c>
      <c r="U908">
        <v>10</v>
      </c>
      <c r="V908">
        <v>30</v>
      </c>
      <c r="W908">
        <v>4</v>
      </c>
      <c r="X908" s="2">
        <v>0.30599999999999999</v>
      </c>
    </row>
    <row r="909" spans="1:24" x14ac:dyDescent="0.25">
      <c r="A909">
        <f t="shared" si="44"/>
        <v>1</v>
      </c>
      <c r="B909" t="str">
        <f t="shared" si="42"/>
        <v/>
      </c>
      <c r="C909" t="str">
        <f t="shared" si="43"/>
        <v/>
      </c>
      <c r="D909">
        <v>2026</v>
      </c>
      <c r="E909" t="s">
        <v>8027</v>
      </c>
      <c r="F909" t="s">
        <v>1002</v>
      </c>
      <c r="G909" t="s">
        <v>32</v>
      </c>
      <c r="H909" t="s">
        <v>64</v>
      </c>
      <c r="I909">
        <v>1</v>
      </c>
      <c r="J909">
        <v>0</v>
      </c>
      <c r="K909" s="29">
        <v>6.1</v>
      </c>
      <c r="L909">
        <v>16</v>
      </c>
      <c r="M909">
        <v>0</v>
      </c>
      <c r="N909">
        <v>0</v>
      </c>
      <c r="O909">
        <v>0</v>
      </c>
      <c r="P909">
        <v>1</v>
      </c>
      <c r="Q909">
        <v>20.2</v>
      </c>
      <c r="R909">
        <v>21</v>
      </c>
      <c r="S909">
        <v>16</v>
      </c>
      <c r="T909">
        <v>14</v>
      </c>
      <c r="U909">
        <v>6</v>
      </c>
      <c r="V909">
        <v>20</v>
      </c>
      <c r="W909">
        <v>2</v>
      </c>
      <c r="X909" s="2">
        <v>0.25</v>
      </c>
    </row>
    <row r="910" spans="1:24" x14ac:dyDescent="0.25">
      <c r="A910" t="str">
        <f t="shared" si="44"/>
        <v/>
      </c>
      <c r="B910" t="str">
        <f t="shared" si="42"/>
        <v/>
      </c>
      <c r="C910">
        <f t="shared" si="43"/>
        <v>1</v>
      </c>
      <c r="D910">
        <v>2026</v>
      </c>
      <c r="E910" t="s">
        <v>5863</v>
      </c>
      <c r="F910" t="s">
        <v>1002</v>
      </c>
      <c r="G910" t="s">
        <v>37</v>
      </c>
      <c r="H910" t="s">
        <v>64</v>
      </c>
      <c r="I910">
        <v>0</v>
      </c>
      <c r="J910">
        <v>3</v>
      </c>
      <c r="K910" s="29">
        <v>6.11</v>
      </c>
      <c r="L910">
        <v>12</v>
      </c>
      <c r="M910">
        <v>6</v>
      </c>
      <c r="N910">
        <v>0</v>
      </c>
      <c r="O910">
        <v>0</v>
      </c>
      <c r="P910">
        <v>0</v>
      </c>
      <c r="Q910">
        <v>17.2</v>
      </c>
      <c r="R910">
        <v>18</v>
      </c>
      <c r="S910">
        <v>17</v>
      </c>
      <c r="T910">
        <v>12</v>
      </c>
      <c r="U910">
        <v>17</v>
      </c>
      <c r="V910">
        <v>13</v>
      </c>
      <c r="W910">
        <v>2</v>
      </c>
      <c r="X910" s="2">
        <v>0.26100000000000001</v>
      </c>
    </row>
    <row r="911" spans="1:24" x14ac:dyDescent="0.25">
      <c r="A911" t="str">
        <f t="shared" si="44"/>
        <v/>
      </c>
      <c r="B911" t="str">
        <f t="shared" si="42"/>
        <v/>
      </c>
      <c r="C911">
        <f t="shared" si="43"/>
        <v>1</v>
      </c>
      <c r="D911">
        <v>2026</v>
      </c>
      <c r="E911" t="s">
        <v>7079</v>
      </c>
      <c r="F911" t="s">
        <v>1002</v>
      </c>
      <c r="G911" t="s">
        <v>37</v>
      </c>
      <c r="H911" t="s">
        <v>64</v>
      </c>
      <c r="I911">
        <v>1</v>
      </c>
      <c r="J911">
        <v>0</v>
      </c>
      <c r="K911" s="29">
        <v>6.52</v>
      </c>
      <c r="L911">
        <v>12</v>
      </c>
      <c r="M911">
        <v>0</v>
      </c>
      <c r="N911">
        <v>0</v>
      </c>
      <c r="O911">
        <v>0</v>
      </c>
      <c r="P911">
        <v>0</v>
      </c>
      <c r="Q911">
        <v>19.100000000000001</v>
      </c>
      <c r="R911">
        <v>23</v>
      </c>
      <c r="S911">
        <v>16</v>
      </c>
      <c r="T911">
        <v>14</v>
      </c>
      <c r="U911">
        <v>12</v>
      </c>
      <c r="V911">
        <v>8</v>
      </c>
      <c r="W911">
        <v>1</v>
      </c>
      <c r="X911" s="2">
        <v>0.30299999999999999</v>
      </c>
    </row>
    <row r="912" spans="1:24" x14ac:dyDescent="0.25">
      <c r="A912">
        <f t="shared" si="44"/>
        <v>1</v>
      </c>
      <c r="B912" t="str">
        <f t="shared" si="42"/>
        <v/>
      </c>
      <c r="C912" t="str">
        <f t="shared" si="43"/>
        <v/>
      </c>
      <c r="D912">
        <v>2026</v>
      </c>
      <c r="E912" t="s">
        <v>8028</v>
      </c>
      <c r="F912" t="s">
        <v>1002</v>
      </c>
      <c r="G912" t="s">
        <v>29</v>
      </c>
      <c r="H912" t="s">
        <v>64</v>
      </c>
      <c r="I912">
        <v>2</v>
      </c>
      <c r="J912">
        <v>5</v>
      </c>
      <c r="K912" s="29">
        <v>7.04</v>
      </c>
      <c r="L912">
        <v>17</v>
      </c>
      <c r="M912">
        <v>6</v>
      </c>
      <c r="N912">
        <v>0</v>
      </c>
      <c r="O912">
        <v>0</v>
      </c>
      <c r="P912">
        <v>1</v>
      </c>
      <c r="Q912">
        <v>38.1</v>
      </c>
      <c r="R912">
        <v>37</v>
      </c>
      <c r="S912">
        <v>35</v>
      </c>
      <c r="T912">
        <v>30</v>
      </c>
      <c r="U912">
        <v>31</v>
      </c>
      <c r="V912">
        <v>40</v>
      </c>
      <c r="W912">
        <v>6</v>
      </c>
      <c r="X912" s="2">
        <v>0.25700000000000001</v>
      </c>
    </row>
    <row r="913" spans="1:24" x14ac:dyDescent="0.25">
      <c r="A913" t="str">
        <f t="shared" si="44"/>
        <v/>
      </c>
      <c r="B913" t="str">
        <f t="shared" si="42"/>
        <v/>
      </c>
      <c r="C913">
        <f t="shared" si="43"/>
        <v>1</v>
      </c>
      <c r="D913">
        <v>2026</v>
      </c>
      <c r="E913" t="s">
        <v>7125</v>
      </c>
      <c r="F913" t="s">
        <v>1002</v>
      </c>
      <c r="G913" t="s">
        <v>24</v>
      </c>
      <c r="H913" t="s">
        <v>64</v>
      </c>
      <c r="I913">
        <v>0</v>
      </c>
      <c r="J913">
        <v>0</v>
      </c>
      <c r="K913" s="29">
        <v>7.71</v>
      </c>
      <c r="L913">
        <v>2</v>
      </c>
      <c r="M913">
        <v>0</v>
      </c>
      <c r="N913">
        <v>0</v>
      </c>
      <c r="O913">
        <v>0</v>
      </c>
      <c r="P913">
        <v>0</v>
      </c>
      <c r="Q913">
        <v>2.1</v>
      </c>
      <c r="R913">
        <v>3</v>
      </c>
      <c r="S913">
        <v>2</v>
      </c>
      <c r="T913">
        <v>2</v>
      </c>
      <c r="U913">
        <v>4</v>
      </c>
      <c r="V913">
        <v>3</v>
      </c>
      <c r="W913">
        <v>0</v>
      </c>
      <c r="X913" s="2">
        <v>0.33300000000000002</v>
      </c>
    </row>
    <row r="914" spans="1:24" x14ac:dyDescent="0.25">
      <c r="A914" t="str">
        <f t="shared" si="44"/>
        <v/>
      </c>
      <c r="B914" t="str">
        <f t="shared" si="42"/>
        <v/>
      </c>
      <c r="C914">
        <f t="shared" si="43"/>
        <v>1</v>
      </c>
      <c r="D914">
        <v>2026</v>
      </c>
      <c r="E914" t="s">
        <v>5660</v>
      </c>
      <c r="F914" t="s">
        <v>1002</v>
      </c>
      <c r="G914" t="s">
        <v>37</v>
      </c>
      <c r="H914" t="s">
        <v>64</v>
      </c>
      <c r="I914">
        <v>3</v>
      </c>
      <c r="J914">
        <v>3</v>
      </c>
      <c r="K914" s="29">
        <v>8.14</v>
      </c>
      <c r="L914">
        <v>17</v>
      </c>
      <c r="M914">
        <v>2</v>
      </c>
      <c r="N914">
        <v>0</v>
      </c>
      <c r="O914">
        <v>0</v>
      </c>
      <c r="P914">
        <v>0</v>
      </c>
      <c r="Q914">
        <v>24.1</v>
      </c>
      <c r="R914">
        <v>26</v>
      </c>
      <c r="S914">
        <v>25</v>
      </c>
      <c r="T914">
        <v>22</v>
      </c>
      <c r="U914">
        <v>14</v>
      </c>
      <c r="V914">
        <v>23</v>
      </c>
      <c r="W914">
        <v>6</v>
      </c>
      <c r="X914" s="2">
        <v>0.26800000000000002</v>
      </c>
    </row>
    <row r="915" spans="1:24" x14ac:dyDescent="0.25">
      <c r="A915" t="str">
        <f t="shared" si="44"/>
        <v/>
      </c>
      <c r="B915" t="str">
        <f t="shared" si="42"/>
        <v/>
      </c>
      <c r="C915">
        <f t="shared" si="43"/>
        <v>1</v>
      </c>
      <c r="D915">
        <v>2026</v>
      </c>
      <c r="E915" t="s">
        <v>5663</v>
      </c>
      <c r="F915" t="s">
        <v>1002</v>
      </c>
      <c r="G915" t="s">
        <v>37</v>
      </c>
      <c r="H915" t="s">
        <v>64</v>
      </c>
      <c r="I915">
        <v>1</v>
      </c>
      <c r="J915">
        <v>2</v>
      </c>
      <c r="K915" s="29">
        <v>9.64</v>
      </c>
      <c r="L915">
        <v>7</v>
      </c>
      <c r="M915">
        <v>0</v>
      </c>
      <c r="N915">
        <v>0</v>
      </c>
      <c r="O915">
        <v>0</v>
      </c>
      <c r="P915">
        <v>0</v>
      </c>
      <c r="Q915">
        <v>9.1</v>
      </c>
      <c r="R915">
        <v>17</v>
      </c>
      <c r="S915">
        <v>10</v>
      </c>
      <c r="T915">
        <v>10</v>
      </c>
      <c r="U915">
        <v>5</v>
      </c>
      <c r="V915">
        <v>4</v>
      </c>
      <c r="W915">
        <v>0</v>
      </c>
      <c r="X915" s="2">
        <v>0.41499999999999998</v>
      </c>
    </row>
    <row r="916" spans="1:24" x14ac:dyDescent="0.25">
      <c r="A916" t="str">
        <f t="shared" si="44"/>
        <v/>
      </c>
      <c r="B916" t="str">
        <f t="shared" si="42"/>
        <v/>
      </c>
      <c r="C916" t="str">
        <f t="shared" si="43"/>
        <v/>
      </c>
      <c r="D916">
        <v>2026</v>
      </c>
      <c r="E916" t="s">
        <v>8029</v>
      </c>
      <c r="F916" t="s">
        <v>1002</v>
      </c>
      <c r="G916" t="s">
        <v>24</v>
      </c>
      <c r="H916" t="s">
        <v>64</v>
      </c>
      <c r="I916">
        <v>0</v>
      </c>
      <c r="J916">
        <v>0</v>
      </c>
      <c r="K916" s="29">
        <v>9.7200000000000006</v>
      </c>
      <c r="L916">
        <v>7</v>
      </c>
      <c r="M916">
        <v>0</v>
      </c>
      <c r="N916">
        <v>0</v>
      </c>
      <c r="O916">
        <v>0</v>
      </c>
      <c r="P916">
        <v>0</v>
      </c>
      <c r="Q916">
        <v>8.1</v>
      </c>
      <c r="R916">
        <v>7</v>
      </c>
      <c r="S916">
        <v>9</v>
      </c>
      <c r="T916">
        <v>9</v>
      </c>
      <c r="U916">
        <v>7</v>
      </c>
      <c r="V916">
        <v>9</v>
      </c>
      <c r="W916">
        <v>2</v>
      </c>
      <c r="X916" s="2">
        <v>0.22600000000000001</v>
      </c>
    </row>
    <row r="917" spans="1:24" x14ac:dyDescent="0.25">
      <c r="A917" t="str">
        <f t="shared" si="44"/>
        <v/>
      </c>
      <c r="B917" t="str">
        <f t="shared" si="42"/>
        <v/>
      </c>
      <c r="C917">
        <f t="shared" si="43"/>
        <v>1</v>
      </c>
      <c r="D917">
        <v>2026</v>
      </c>
      <c r="E917" t="s">
        <v>7076</v>
      </c>
      <c r="F917" t="s">
        <v>1002</v>
      </c>
      <c r="G917" t="s">
        <v>37</v>
      </c>
      <c r="H917" t="s">
        <v>64</v>
      </c>
      <c r="I917">
        <v>1</v>
      </c>
      <c r="J917">
        <v>0</v>
      </c>
      <c r="K917" s="29">
        <v>9.82</v>
      </c>
      <c r="L917">
        <v>7</v>
      </c>
      <c r="M917">
        <v>0</v>
      </c>
      <c r="N917">
        <v>0</v>
      </c>
      <c r="O917">
        <v>0</v>
      </c>
      <c r="P917">
        <v>0</v>
      </c>
      <c r="Q917">
        <v>7.1</v>
      </c>
      <c r="R917">
        <v>8</v>
      </c>
      <c r="S917">
        <v>8</v>
      </c>
      <c r="T917">
        <v>8</v>
      </c>
      <c r="U917">
        <v>3</v>
      </c>
      <c r="V917">
        <v>7</v>
      </c>
      <c r="W917">
        <v>2</v>
      </c>
      <c r="X917" s="2">
        <v>0.27600000000000002</v>
      </c>
    </row>
    <row r="918" spans="1:24" x14ac:dyDescent="0.25">
      <c r="A918">
        <f t="shared" si="44"/>
        <v>1</v>
      </c>
      <c r="B918" t="str">
        <f t="shared" si="42"/>
        <v/>
      </c>
      <c r="C918" t="str">
        <f t="shared" si="43"/>
        <v/>
      </c>
      <c r="D918">
        <v>2026</v>
      </c>
      <c r="E918" t="s">
        <v>8030</v>
      </c>
      <c r="F918" t="s">
        <v>1024</v>
      </c>
      <c r="G918" t="s">
        <v>32</v>
      </c>
      <c r="H918" t="s">
        <v>64</v>
      </c>
      <c r="I918">
        <v>2</v>
      </c>
      <c r="J918">
        <v>5</v>
      </c>
      <c r="K918" s="29">
        <v>9.3800000000000008</v>
      </c>
      <c r="L918">
        <v>14</v>
      </c>
      <c r="M918">
        <v>13</v>
      </c>
      <c r="N918">
        <v>0</v>
      </c>
      <c r="O918">
        <v>0</v>
      </c>
      <c r="P918">
        <v>0</v>
      </c>
      <c r="Q918">
        <v>55.2</v>
      </c>
      <c r="R918">
        <v>88</v>
      </c>
      <c r="S918">
        <v>61</v>
      </c>
      <c r="T918">
        <v>58</v>
      </c>
      <c r="U918">
        <v>17</v>
      </c>
      <c r="V918">
        <v>25</v>
      </c>
      <c r="W918">
        <v>6</v>
      </c>
      <c r="X918" s="2">
        <v>0.36099999999999999</v>
      </c>
    </row>
    <row r="919" spans="1:24" x14ac:dyDescent="0.25">
      <c r="A919" t="str">
        <f t="shared" si="44"/>
        <v/>
      </c>
      <c r="B919" t="str">
        <f t="shared" si="42"/>
        <v/>
      </c>
      <c r="C919" t="str">
        <f t="shared" si="43"/>
        <v/>
      </c>
      <c r="D919">
        <v>2026</v>
      </c>
      <c r="E919" t="s">
        <v>8031</v>
      </c>
      <c r="F919" t="s">
        <v>1024</v>
      </c>
      <c r="G919" t="s">
        <v>37</v>
      </c>
      <c r="H919" t="s">
        <v>64</v>
      </c>
      <c r="I919">
        <v>0</v>
      </c>
      <c r="J919">
        <v>0</v>
      </c>
      <c r="K919" s="29">
        <v>0</v>
      </c>
      <c r="L919">
        <v>2</v>
      </c>
      <c r="M919">
        <v>0</v>
      </c>
      <c r="N919">
        <v>0</v>
      </c>
      <c r="O919">
        <v>0</v>
      </c>
      <c r="P919">
        <v>0</v>
      </c>
      <c r="Q919">
        <v>4</v>
      </c>
      <c r="R919">
        <v>1</v>
      </c>
      <c r="S919">
        <v>0</v>
      </c>
      <c r="T919">
        <v>0</v>
      </c>
      <c r="U919">
        <v>0</v>
      </c>
      <c r="V919">
        <v>1</v>
      </c>
      <c r="W919">
        <v>0</v>
      </c>
      <c r="X919" s="2">
        <v>7.0999999999999994E-2</v>
      </c>
    </row>
    <row r="920" spans="1:24" x14ac:dyDescent="0.25">
      <c r="A920">
        <f t="shared" si="44"/>
        <v>1</v>
      </c>
      <c r="B920" t="str">
        <f t="shared" si="42"/>
        <v/>
      </c>
      <c r="C920" t="str">
        <f t="shared" si="43"/>
        <v/>
      </c>
      <c r="D920">
        <v>2026</v>
      </c>
      <c r="E920" t="s">
        <v>8032</v>
      </c>
      <c r="F920" t="s">
        <v>1024</v>
      </c>
      <c r="G920" t="s">
        <v>29</v>
      </c>
      <c r="H920" t="s">
        <v>64</v>
      </c>
      <c r="I920">
        <v>3</v>
      </c>
      <c r="J920">
        <v>2</v>
      </c>
      <c r="K920" s="29">
        <v>2.16</v>
      </c>
      <c r="L920">
        <v>21</v>
      </c>
      <c r="M920">
        <v>0</v>
      </c>
      <c r="N920">
        <v>0</v>
      </c>
      <c r="O920">
        <v>0</v>
      </c>
      <c r="P920">
        <v>3</v>
      </c>
      <c r="Q920">
        <v>33.1</v>
      </c>
      <c r="R920">
        <v>33</v>
      </c>
      <c r="S920">
        <v>18</v>
      </c>
      <c r="T920">
        <v>8</v>
      </c>
      <c r="U920">
        <v>15</v>
      </c>
      <c r="V920">
        <v>38</v>
      </c>
      <c r="W920">
        <v>5</v>
      </c>
      <c r="X920" s="2">
        <v>0.248</v>
      </c>
    </row>
    <row r="921" spans="1:24" x14ac:dyDescent="0.25">
      <c r="A921" t="str">
        <f t="shared" si="44"/>
        <v/>
      </c>
      <c r="B921" t="str">
        <f t="shared" si="42"/>
        <v/>
      </c>
      <c r="C921">
        <f t="shared" si="43"/>
        <v>1</v>
      </c>
      <c r="D921">
        <v>2026</v>
      </c>
      <c r="E921" t="s">
        <v>6982</v>
      </c>
      <c r="F921" t="s">
        <v>1024</v>
      </c>
      <c r="G921" t="s">
        <v>37</v>
      </c>
      <c r="H921" t="s">
        <v>64</v>
      </c>
      <c r="I921">
        <v>1</v>
      </c>
      <c r="J921">
        <v>0</v>
      </c>
      <c r="K921" s="29">
        <v>5.45</v>
      </c>
      <c r="L921">
        <v>21</v>
      </c>
      <c r="M921">
        <v>0</v>
      </c>
      <c r="N921">
        <v>0</v>
      </c>
      <c r="O921">
        <v>0</v>
      </c>
      <c r="P921">
        <v>1</v>
      </c>
      <c r="Q921">
        <v>39.200000000000003</v>
      </c>
      <c r="R921">
        <v>48</v>
      </c>
      <c r="S921">
        <v>26</v>
      </c>
      <c r="T921">
        <v>24</v>
      </c>
      <c r="U921">
        <v>18</v>
      </c>
      <c r="V921">
        <v>19</v>
      </c>
      <c r="W921">
        <v>2</v>
      </c>
      <c r="X921" s="2">
        <v>0.30399999999999999</v>
      </c>
    </row>
    <row r="922" spans="1:24" x14ac:dyDescent="0.25">
      <c r="A922" t="str">
        <f t="shared" si="44"/>
        <v/>
      </c>
      <c r="B922" t="str">
        <f t="shared" si="42"/>
        <v/>
      </c>
      <c r="C922">
        <f t="shared" si="43"/>
        <v>1</v>
      </c>
      <c r="D922">
        <v>2026</v>
      </c>
      <c r="E922" t="s">
        <v>6994</v>
      </c>
      <c r="F922" t="s">
        <v>1024</v>
      </c>
      <c r="G922" t="s">
        <v>24</v>
      </c>
      <c r="H922" t="s">
        <v>64</v>
      </c>
      <c r="I922">
        <v>3</v>
      </c>
      <c r="J922">
        <v>1</v>
      </c>
      <c r="K922" s="29">
        <v>5.93</v>
      </c>
      <c r="L922">
        <v>15</v>
      </c>
      <c r="M922">
        <v>4</v>
      </c>
      <c r="N922">
        <v>0</v>
      </c>
      <c r="O922">
        <v>0</v>
      </c>
      <c r="P922">
        <v>0</v>
      </c>
      <c r="Q922">
        <v>41</v>
      </c>
      <c r="R922">
        <v>38</v>
      </c>
      <c r="S922">
        <v>27</v>
      </c>
      <c r="T922">
        <v>27</v>
      </c>
      <c r="U922">
        <v>18</v>
      </c>
      <c r="V922">
        <v>38</v>
      </c>
      <c r="W922">
        <v>2</v>
      </c>
      <c r="X922" s="2">
        <v>0.24199999999999999</v>
      </c>
    </row>
    <row r="923" spans="1:24" x14ac:dyDescent="0.25">
      <c r="A923" t="str">
        <f t="shared" si="44"/>
        <v/>
      </c>
      <c r="B923" t="str">
        <f t="shared" si="42"/>
        <v/>
      </c>
      <c r="C923" t="str">
        <f t="shared" si="43"/>
        <v/>
      </c>
      <c r="D923">
        <v>2026</v>
      </c>
      <c r="E923" t="s">
        <v>8033</v>
      </c>
      <c r="F923" t="s">
        <v>1024</v>
      </c>
      <c r="G923" t="s">
        <v>37</v>
      </c>
      <c r="H923" t="s">
        <v>64</v>
      </c>
      <c r="I923">
        <v>2</v>
      </c>
      <c r="J923">
        <v>1</v>
      </c>
      <c r="K923" s="29">
        <v>6.25</v>
      </c>
      <c r="L923">
        <v>18</v>
      </c>
      <c r="M923">
        <v>1</v>
      </c>
      <c r="N923">
        <v>0</v>
      </c>
      <c r="O923">
        <v>0</v>
      </c>
      <c r="P923">
        <v>0</v>
      </c>
      <c r="Q923">
        <v>31.2</v>
      </c>
      <c r="R923">
        <v>34</v>
      </c>
      <c r="S923">
        <v>24</v>
      </c>
      <c r="T923">
        <v>22</v>
      </c>
      <c r="U923">
        <v>17</v>
      </c>
      <c r="V923">
        <v>15</v>
      </c>
      <c r="W923">
        <v>5</v>
      </c>
      <c r="X923" s="2">
        <v>0.29299999999999998</v>
      </c>
    </row>
    <row r="924" spans="1:24" x14ac:dyDescent="0.25">
      <c r="A924" t="str">
        <f t="shared" si="44"/>
        <v/>
      </c>
      <c r="B924" t="str">
        <f t="shared" si="42"/>
        <v/>
      </c>
      <c r="C924" t="str">
        <f t="shared" si="43"/>
        <v/>
      </c>
      <c r="D924">
        <v>2026</v>
      </c>
      <c r="E924" t="s">
        <v>8034</v>
      </c>
      <c r="F924" t="s">
        <v>1024</v>
      </c>
      <c r="G924" t="s">
        <v>47</v>
      </c>
      <c r="H924" t="s">
        <v>64</v>
      </c>
      <c r="I924">
        <v>0</v>
      </c>
      <c r="J924">
        <v>3</v>
      </c>
      <c r="K924" s="29">
        <v>6.85</v>
      </c>
      <c r="L924">
        <v>12</v>
      </c>
      <c r="M924">
        <v>5</v>
      </c>
      <c r="N924">
        <v>0</v>
      </c>
      <c r="O924">
        <v>0</v>
      </c>
      <c r="P924">
        <v>0</v>
      </c>
      <c r="Q924">
        <v>22.1</v>
      </c>
      <c r="R924">
        <v>28</v>
      </c>
      <c r="S924">
        <v>24</v>
      </c>
      <c r="T924">
        <v>17</v>
      </c>
      <c r="U924">
        <v>13</v>
      </c>
      <c r="V924">
        <v>16</v>
      </c>
      <c r="W924">
        <v>4</v>
      </c>
      <c r="X924" s="2">
        <v>0.29799999999999999</v>
      </c>
    </row>
    <row r="925" spans="1:24" x14ac:dyDescent="0.25">
      <c r="A925" t="str">
        <f t="shared" si="44"/>
        <v/>
      </c>
      <c r="B925" t="str">
        <f t="shared" si="42"/>
        <v/>
      </c>
      <c r="C925" t="str">
        <f t="shared" si="43"/>
        <v/>
      </c>
      <c r="D925">
        <v>2026</v>
      </c>
      <c r="E925" t="s">
        <v>8035</v>
      </c>
      <c r="F925" t="s">
        <v>1024</v>
      </c>
      <c r="G925" t="s">
        <v>37</v>
      </c>
      <c r="H925" t="s">
        <v>64</v>
      </c>
      <c r="I925">
        <v>2</v>
      </c>
      <c r="J925">
        <v>6</v>
      </c>
      <c r="K925" s="29">
        <v>7.38</v>
      </c>
      <c r="L925">
        <v>17</v>
      </c>
      <c r="M925">
        <v>10</v>
      </c>
      <c r="N925">
        <v>0</v>
      </c>
      <c r="O925">
        <v>0</v>
      </c>
      <c r="P925">
        <v>0</v>
      </c>
      <c r="Q925">
        <v>50</v>
      </c>
      <c r="R925">
        <v>73</v>
      </c>
      <c r="S925">
        <v>53</v>
      </c>
      <c r="T925">
        <v>41</v>
      </c>
      <c r="U925">
        <v>19</v>
      </c>
      <c r="V925">
        <v>27</v>
      </c>
      <c r="W925">
        <v>3</v>
      </c>
      <c r="X925" s="2">
        <v>0.33</v>
      </c>
    </row>
    <row r="926" spans="1:24" x14ac:dyDescent="0.25">
      <c r="A926" t="str">
        <f t="shared" si="44"/>
        <v/>
      </c>
      <c r="B926" t="str">
        <f t="shared" si="42"/>
        <v/>
      </c>
      <c r="C926">
        <f t="shared" si="43"/>
        <v>1</v>
      </c>
      <c r="D926">
        <v>2026</v>
      </c>
      <c r="E926" t="s">
        <v>6550</v>
      </c>
      <c r="F926" t="s">
        <v>1024</v>
      </c>
      <c r="G926" t="s">
        <v>24</v>
      </c>
      <c r="H926" t="s">
        <v>64</v>
      </c>
      <c r="I926">
        <v>0</v>
      </c>
      <c r="J926">
        <v>0</v>
      </c>
      <c r="K926" s="29">
        <v>7.94</v>
      </c>
      <c r="L926">
        <v>6</v>
      </c>
      <c r="M926">
        <v>0</v>
      </c>
      <c r="N926">
        <v>0</v>
      </c>
      <c r="O926">
        <v>0</v>
      </c>
      <c r="P926">
        <v>0</v>
      </c>
      <c r="Q926">
        <v>5.2</v>
      </c>
      <c r="R926">
        <v>4</v>
      </c>
      <c r="S926">
        <v>6</v>
      </c>
      <c r="T926">
        <v>5</v>
      </c>
      <c r="U926">
        <v>13</v>
      </c>
      <c r="V926">
        <v>1</v>
      </c>
      <c r="W926">
        <v>1</v>
      </c>
      <c r="X926" s="2">
        <v>0.2</v>
      </c>
    </row>
    <row r="927" spans="1:24" x14ac:dyDescent="0.25">
      <c r="A927" t="str">
        <f t="shared" si="44"/>
        <v/>
      </c>
      <c r="B927" t="str">
        <f t="shared" si="42"/>
        <v/>
      </c>
      <c r="C927" t="str">
        <f t="shared" si="43"/>
        <v/>
      </c>
      <c r="D927">
        <v>2026</v>
      </c>
      <c r="E927" t="s">
        <v>8036</v>
      </c>
      <c r="F927" t="s">
        <v>1024</v>
      </c>
      <c r="G927" t="s">
        <v>37</v>
      </c>
      <c r="H927" t="s">
        <v>64</v>
      </c>
      <c r="I927">
        <v>1</v>
      </c>
      <c r="J927">
        <v>1</v>
      </c>
      <c r="K927" s="29">
        <v>8.1</v>
      </c>
      <c r="L927">
        <v>25</v>
      </c>
      <c r="M927">
        <v>0</v>
      </c>
      <c r="N927">
        <v>0</v>
      </c>
      <c r="O927">
        <v>0</v>
      </c>
      <c r="P927">
        <v>0</v>
      </c>
      <c r="Q927">
        <v>20</v>
      </c>
      <c r="R927">
        <v>28</v>
      </c>
      <c r="S927">
        <v>18</v>
      </c>
      <c r="T927">
        <v>18</v>
      </c>
      <c r="U927">
        <v>12</v>
      </c>
      <c r="V927">
        <v>8</v>
      </c>
      <c r="W927">
        <v>1</v>
      </c>
      <c r="X927" s="2">
        <v>0.35</v>
      </c>
    </row>
    <row r="928" spans="1:24" x14ac:dyDescent="0.25">
      <c r="A928">
        <f t="shared" si="44"/>
        <v>1</v>
      </c>
      <c r="B928" t="str">
        <f t="shared" si="42"/>
        <v/>
      </c>
      <c r="C928">
        <f t="shared" si="43"/>
        <v>1</v>
      </c>
      <c r="D928">
        <v>2026</v>
      </c>
      <c r="E928" t="s">
        <v>5886</v>
      </c>
      <c r="F928" t="s">
        <v>1024</v>
      </c>
      <c r="G928" t="s">
        <v>29</v>
      </c>
      <c r="H928" t="s">
        <v>64</v>
      </c>
      <c r="I928">
        <v>0</v>
      </c>
      <c r="J928">
        <v>0</v>
      </c>
      <c r="K928" s="29">
        <v>8.5299999999999994</v>
      </c>
      <c r="L928">
        <v>7</v>
      </c>
      <c r="M928">
        <v>0</v>
      </c>
      <c r="N928">
        <v>0</v>
      </c>
      <c r="O928">
        <v>0</v>
      </c>
      <c r="P928">
        <v>1</v>
      </c>
      <c r="Q928">
        <v>6.1</v>
      </c>
      <c r="R928">
        <v>10</v>
      </c>
      <c r="S928">
        <v>6</v>
      </c>
      <c r="T928">
        <v>6</v>
      </c>
      <c r="U928">
        <v>0</v>
      </c>
      <c r="V928">
        <v>7</v>
      </c>
      <c r="W928">
        <v>1</v>
      </c>
      <c r="X928" s="2">
        <v>0.37</v>
      </c>
    </row>
    <row r="929" spans="1:24" x14ac:dyDescent="0.25">
      <c r="A929">
        <f t="shared" si="44"/>
        <v>1</v>
      </c>
      <c r="B929" t="str">
        <f t="shared" si="42"/>
        <v/>
      </c>
      <c r="C929" t="str">
        <f t="shared" si="43"/>
        <v/>
      </c>
      <c r="D929">
        <v>2026</v>
      </c>
      <c r="E929" t="s">
        <v>8037</v>
      </c>
      <c r="F929" t="s">
        <v>1024</v>
      </c>
      <c r="G929" t="s">
        <v>29</v>
      </c>
      <c r="H929" t="s">
        <v>64</v>
      </c>
      <c r="I929">
        <v>0</v>
      </c>
      <c r="J929">
        <v>1</v>
      </c>
      <c r="K929" s="29">
        <v>9.64</v>
      </c>
      <c r="L929">
        <v>16</v>
      </c>
      <c r="M929">
        <v>1</v>
      </c>
      <c r="N929">
        <v>0</v>
      </c>
      <c r="O929">
        <v>0</v>
      </c>
      <c r="P929">
        <v>1</v>
      </c>
      <c r="Q929">
        <v>18.2</v>
      </c>
      <c r="R929">
        <v>27</v>
      </c>
      <c r="S929">
        <v>22</v>
      </c>
      <c r="T929">
        <v>20</v>
      </c>
      <c r="U929">
        <v>10</v>
      </c>
      <c r="V929">
        <v>10</v>
      </c>
      <c r="W929">
        <v>6</v>
      </c>
      <c r="X929" s="2">
        <v>0.34599999999999997</v>
      </c>
    </row>
    <row r="930" spans="1:24" x14ac:dyDescent="0.25">
      <c r="A930">
        <f t="shared" si="44"/>
        <v>1</v>
      </c>
      <c r="B930" t="str">
        <f t="shared" si="42"/>
        <v/>
      </c>
      <c r="C930" t="str">
        <f t="shared" si="43"/>
        <v/>
      </c>
      <c r="D930">
        <v>2026</v>
      </c>
      <c r="E930" t="s">
        <v>8038</v>
      </c>
      <c r="F930" t="s">
        <v>1024</v>
      </c>
      <c r="G930" t="s">
        <v>29</v>
      </c>
      <c r="H930" t="s">
        <v>64</v>
      </c>
      <c r="I930">
        <v>0</v>
      </c>
      <c r="J930">
        <v>0</v>
      </c>
      <c r="K930" s="29">
        <v>9.64</v>
      </c>
      <c r="L930">
        <v>4</v>
      </c>
      <c r="M930">
        <v>0</v>
      </c>
      <c r="N930">
        <v>0</v>
      </c>
      <c r="O930">
        <v>0</v>
      </c>
      <c r="P930">
        <v>0</v>
      </c>
      <c r="Q930">
        <v>4.2</v>
      </c>
      <c r="R930">
        <v>2</v>
      </c>
      <c r="S930">
        <v>5</v>
      </c>
      <c r="T930">
        <v>5</v>
      </c>
      <c r="U930">
        <v>6</v>
      </c>
      <c r="V930">
        <v>2</v>
      </c>
      <c r="W930">
        <v>2</v>
      </c>
      <c r="X930" s="2">
        <v>0.125</v>
      </c>
    </row>
    <row r="931" spans="1:24" x14ac:dyDescent="0.25">
      <c r="A931" t="str">
        <f t="shared" si="44"/>
        <v/>
      </c>
      <c r="B931" t="str">
        <f t="shared" si="42"/>
        <v/>
      </c>
      <c r="C931">
        <f t="shared" si="43"/>
        <v>1</v>
      </c>
      <c r="D931">
        <v>2026</v>
      </c>
      <c r="E931" t="s">
        <v>6700</v>
      </c>
      <c r="F931" t="s">
        <v>1024</v>
      </c>
      <c r="G931" t="s">
        <v>37</v>
      </c>
      <c r="H931" t="s">
        <v>64</v>
      </c>
      <c r="I931">
        <v>0</v>
      </c>
      <c r="J931">
        <v>0</v>
      </c>
      <c r="K931" s="29">
        <v>10.8</v>
      </c>
      <c r="L931">
        <v>2</v>
      </c>
      <c r="M931">
        <v>0</v>
      </c>
      <c r="N931">
        <v>0</v>
      </c>
      <c r="O931">
        <v>0</v>
      </c>
      <c r="P931">
        <v>0</v>
      </c>
      <c r="Q931">
        <v>1.2</v>
      </c>
      <c r="R931">
        <v>3</v>
      </c>
      <c r="S931">
        <v>2</v>
      </c>
      <c r="T931">
        <v>2</v>
      </c>
      <c r="U931">
        <v>3</v>
      </c>
      <c r="V931">
        <v>1</v>
      </c>
      <c r="W931">
        <v>0</v>
      </c>
      <c r="X931" s="2">
        <v>0.375</v>
      </c>
    </row>
    <row r="932" spans="1:24" x14ac:dyDescent="0.25">
      <c r="A932" t="str">
        <f t="shared" si="44"/>
        <v/>
      </c>
      <c r="B932" t="str">
        <f t="shared" si="42"/>
        <v/>
      </c>
      <c r="C932" t="str">
        <f t="shared" si="43"/>
        <v/>
      </c>
      <c r="D932">
        <v>2026</v>
      </c>
      <c r="E932" t="s">
        <v>8039</v>
      </c>
      <c r="F932" t="s">
        <v>1024</v>
      </c>
      <c r="G932" t="s">
        <v>37</v>
      </c>
      <c r="H932" t="s">
        <v>64</v>
      </c>
      <c r="I932">
        <v>2</v>
      </c>
      <c r="J932">
        <v>1</v>
      </c>
      <c r="K932" s="29">
        <v>11.1</v>
      </c>
      <c r="L932">
        <v>23</v>
      </c>
      <c r="M932">
        <v>2</v>
      </c>
      <c r="N932">
        <v>0</v>
      </c>
      <c r="O932">
        <v>0</v>
      </c>
      <c r="P932">
        <v>0</v>
      </c>
      <c r="Q932">
        <v>35.200000000000003</v>
      </c>
      <c r="R932">
        <v>55</v>
      </c>
      <c r="S932">
        <v>56</v>
      </c>
      <c r="T932">
        <v>44</v>
      </c>
      <c r="U932">
        <v>29</v>
      </c>
      <c r="V932">
        <v>18</v>
      </c>
      <c r="W932">
        <v>13</v>
      </c>
      <c r="X932" s="2">
        <v>0.35699999999999998</v>
      </c>
    </row>
    <row r="933" spans="1:24" x14ac:dyDescent="0.25">
      <c r="A933" t="str">
        <f t="shared" si="44"/>
        <v/>
      </c>
      <c r="B933" t="str">
        <f t="shared" si="42"/>
        <v/>
      </c>
      <c r="C933" t="str">
        <f t="shared" si="43"/>
        <v/>
      </c>
      <c r="D933">
        <v>2026</v>
      </c>
      <c r="E933" t="s">
        <v>8040</v>
      </c>
      <c r="F933" t="s">
        <v>1024</v>
      </c>
      <c r="G933" t="s">
        <v>47</v>
      </c>
      <c r="H933" t="s">
        <v>64</v>
      </c>
      <c r="I933">
        <v>0</v>
      </c>
      <c r="J933">
        <v>1</v>
      </c>
      <c r="K933" s="29">
        <v>11.33</v>
      </c>
      <c r="L933">
        <v>16</v>
      </c>
      <c r="M933">
        <v>1</v>
      </c>
      <c r="N933">
        <v>0</v>
      </c>
      <c r="O933">
        <v>0</v>
      </c>
      <c r="P933">
        <v>0</v>
      </c>
      <c r="Q933">
        <v>27</v>
      </c>
      <c r="R933">
        <v>36</v>
      </c>
      <c r="S933">
        <v>34</v>
      </c>
      <c r="T933">
        <v>34</v>
      </c>
      <c r="U933">
        <v>22</v>
      </c>
      <c r="V933">
        <v>25</v>
      </c>
      <c r="W933">
        <v>5</v>
      </c>
      <c r="X933" s="2">
        <v>0.32400000000000001</v>
      </c>
    </row>
    <row r="934" spans="1:24" x14ac:dyDescent="0.25">
      <c r="A934" t="str">
        <f t="shared" si="44"/>
        <v/>
      </c>
      <c r="B934" t="str">
        <f t="shared" si="42"/>
        <v/>
      </c>
      <c r="C934" t="str">
        <f t="shared" si="43"/>
        <v/>
      </c>
      <c r="D934">
        <v>2026</v>
      </c>
      <c r="E934" t="s">
        <v>8041</v>
      </c>
      <c r="F934" t="s">
        <v>1024</v>
      </c>
      <c r="G934" t="s">
        <v>37</v>
      </c>
      <c r="H934" t="s">
        <v>64</v>
      </c>
      <c r="I934">
        <v>3</v>
      </c>
      <c r="J934">
        <v>6</v>
      </c>
      <c r="K934" s="29">
        <v>11.4</v>
      </c>
      <c r="L934">
        <v>19</v>
      </c>
      <c r="M934">
        <v>8</v>
      </c>
      <c r="N934">
        <v>0</v>
      </c>
      <c r="O934">
        <v>0</v>
      </c>
      <c r="P934">
        <v>0</v>
      </c>
      <c r="Q934">
        <v>30</v>
      </c>
      <c r="R934">
        <v>41</v>
      </c>
      <c r="S934">
        <v>42</v>
      </c>
      <c r="T934">
        <v>38</v>
      </c>
      <c r="U934">
        <v>22</v>
      </c>
      <c r="V934">
        <v>30</v>
      </c>
      <c r="W934">
        <v>10</v>
      </c>
      <c r="X934" s="2">
        <v>0.33100000000000002</v>
      </c>
    </row>
    <row r="935" spans="1:24" x14ac:dyDescent="0.25">
      <c r="A935" t="str">
        <f t="shared" si="44"/>
        <v/>
      </c>
      <c r="B935" t="str">
        <f t="shared" si="42"/>
        <v/>
      </c>
      <c r="C935" t="str">
        <f t="shared" si="43"/>
        <v/>
      </c>
      <c r="D935">
        <v>2026</v>
      </c>
      <c r="E935" t="s">
        <v>8042</v>
      </c>
      <c r="F935" t="s">
        <v>1024</v>
      </c>
      <c r="G935" t="s">
        <v>24</v>
      </c>
      <c r="H935" t="s">
        <v>64</v>
      </c>
      <c r="I935">
        <v>0</v>
      </c>
      <c r="J935">
        <v>4</v>
      </c>
      <c r="K935" s="29">
        <v>19.7</v>
      </c>
      <c r="L935">
        <v>10</v>
      </c>
      <c r="M935">
        <v>6</v>
      </c>
      <c r="N935">
        <v>0</v>
      </c>
      <c r="O935">
        <v>0</v>
      </c>
      <c r="P935">
        <v>0</v>
      </c>
      <c r="Q935">
        <v>12.1</v>
      </c>
      <c r="R935">
        <v>19</v>
      </c>
      <c r="S935">
        <v>27</v>
      </c>
      <c r="T935">
        <v>27</v>
      </c>
      <c r="U935">
        <v>15</v>
      </c>
      <c r="V935">
        <v>12</v>
      </c>
      <c r="W935">
        <v>6</v>
      </c>
      <c r="X935" s="2">
        <v>0.35799999999999998</v>
      </c>
    </row>
    <row r="936" spans="1:24" x14ac:dyDescent="0.25">
      <c r="A936" t="str">
        <f t="shared" si="44"/>
        <v/>
      </c>
      <c r="B936" t="str">
        <f t="shared" si="42"/>
        <v/>
      </c>
      <c r="C936" t="str">
        <f t="shared" si="43"/>
        <v/>
      </c>
      <c r="D936">
        <v>2026</v>
      </c>
      <c r="E936" t="s">
        <v>8043</v>
      </c>
      <c r="F936" t="s">
        <v>1024</v>
      </c>
      <c r="G936" t="s">
        <v>47</v>
      </c>
      <c r="H936" t="s">
        <v>64</v>
      </c>
      <c r="I936">
        <v>0</v>
      </c>
      <c r="J936">
        <v>0</v>
      </c>
      <c r="K936" s="29">
        <v>22.5</v>
      </c>
      <c r="L936">
        <v>6</v>
      </c>
      <c r="M936">
        <v>0</v>
      </c>
      <c r="N936">
        <v>0</v>
      </c>
      <c r="O936">
        <v>0</v>
      </c>
      <c r="P936">
        <v>0</v>
      </c>
      <c r="Q936">
        <v>4</v>
      </c>
      <c r="R936">
        <v>8</v>
      </c>
      <c r="S936">
        <v>10</v>
      </c>
      <c r="T936">
        <v>10</v>
      </c>
      <c r="U936">
        <v>9</v>
      </c>
      <c r="V936">
        <v>2</v>
      </c>
      <c r="W936">
        <v>0</v>
      </c>
      <c r="X936" s="2">
        <v>0.44400000000000001</v>
      </c>
    </row>
    <row r="937" spans="1:24" x14ac:dyDescent="0.25">
      <c r="A937">
        <f t="shared" si="44"/>
        <v>1</v>
      </c>
      <c r="B937" t="str">
        <f t="shared" si="42"/>
        <v/>
      </c>
      <c r="C937" t="str">
        <f t="shared" si="43"/>
        <v/>
      </c>
      <c r="D937">
        <v>2026</v>
      </c>
      <c r="E937" t="s">
        <v>8044</v>
      </c>
      <c r="F937" t="s">
        <v>1024</v>
      </c>
      <c r="G937" t="s">
        <v>32</v>
      </c>
      <c r="H937" t="s">
        <v>64</v>
      </c>
      <c r="I937">
        <v>0</v>
      </c>
      <c r="J937">
        <v>2</v>
      </c>
      <c r="K937" s="29">
        <v>30</v>
      </c>
      <c r="L937">
        <v>2</v>
      </c>
      <c r="M937">
        <v>2</v>
      </c>
      <c r="N937">
        <v>0</v>
      </c>
      <c r="O937">
        <v>0</v>
      </c>
      <c r="P937">
        <v>0</v>
      </c>
      <c r="Q937">
        <v>3</v>
      </c>
      <c r="R937">
        <v>13</v>
      </c>
      <c r="S937">
        <v>14</v>
      </c>
      <c r="T937">
        <v>10</v>
      </c>
      <c r="U937">
        <v>2</v>
      </c>
      <c r="V937">
        <v>2</v>
      </c>
      <c r="W937">
        <v>1</v>
      </c>
      <c r="X937" s="2">
        <v>0.59099999999999997</v>
      </c>
    </row>
    <row r="938" spans="1:24" x14ac:dyDescent="0.25">
      <c r="A938" t="str">
        <f t="shared" si="44"/>
        <v/>
      </c>
      <c r="B938" t="str">
        <f t="shared" si="42"/>
        <v/>
      </c>
      <c r="C938">
        <f t="shared" si="43"/>
        <v>1</v>
      </c>
      <c r="D938">
        <v>2026</v>
      </c>
      <c r="E938" t="s">
        <v>5706</v>
      </c>
      <c r="F938" t="s">
        <v>1042</v>
      </c>
      <c r="G938" t="s">
        <v>37</v>
      </c>
      <c r="H938" t="s">
        <v>64</v>
      </c>
      <c r="I938">
        <v>5</v>
      </c>
      <c r="J938">
        <v>8</v>
      </c>
      <c r="K938" s="29">
        <v>4.47</v>
      </c>
      <c r="L938">
        <v>14</v>
      </c>
      <c r="M938">
        <v>14</v>
      </c>
      <c r="N938">
        <v>1</v>
      </c>
      <c r="O938">
        <v>0</v>
      </c>
      <c r="P938">
        <v>0</v>
      </c>
      <c r="Q938">
        <v>90.2</v>
      </c>
      <c r="R938">
        <v>89</v>
      </c>
      <c r="S938">
        <v>50</v>
      </c>
      <c r="T938">
        <v>45</v>
      </c>
      <c r="U938">
        <v>25</v>
      </c>
      <c r="V938">
        <v>79</v>
      </c>
      <c r="W938">
        <v>9</v>
      </c>
      <c r="X938" s="2">
        <v>0.26300000000000001</v>
      </c>
    </row>
    <row r="939" spans="1:24" x14ac:dyDescent="0.25">
      <c r="A939" t="str">
        <f t="shared" si="44"/>
        <v/>
      </c>
      <c r="B939" t="str">
        <f t="shared" si="42"/>
        <v/>
      </c>
      <c r="C939" t="str">
        <f t="shared" si="43"/>
        <v/>
      </c>
      <c r="D939">
        <v>2026</v>
      </c>
      <c r="E939" t="s">
        <v>8045</v>
      </c>
      <c r="F939" t="s">
        <v>1042</v>
      </c>
      <c r="G939" t="s">
        <v>37</v>
      </c>
      <c r="H939" t="s">
        <v>64</v>
      </c>
      <c r="I939">
        <v>1</v>
      </c>
      <c r="J939">
        <v>7</v>
      </c>
      <c r="K939" s="29">
        <v>6.11</v>
      </c>
      <c r="L939">
        <v>15</v>
      </c>
      <c r="M939">
        <v>12</v>
      </c>
      <c r="N939">
        <v>0</v>
      </c>
      <c r="O939">
        <v>0</v>
      </c>
      <c r="P939">
        <v>0</v>
      </c>
      <c r="Q939">
        <v>66.099999999999994</v>
      </c>
      <c r="R939">
        <v>74</v>
      </c>
      <c r="S939">
        <v>48</v>
      </c>
      <c r="T939">
        <v>45</v>
      </c>
      <c r="U939">
        <v>32</v>
      </c>
      <c r="V939">
        <v>40</v>
      </c>
      <c r="W939">
        <v>10</v>
      </c>
      <c r="X939" s="2">
        <v>0.28799999999999998</v>
      </c>
    </row>
    <row r="940" spans="1:24" x14ac:dyDescent="0.25">
      <c r="A940" t="str">
        <f t="shared" si="44"/>
        <v/>
      </c>
      <c r="B940" t="str">
        <f t="shared" si="42"/>
        <v/>
      </c>
      <c r="C940" t="str">
        <f t="shared" si="43"/>
        <v/>
      </c>
      <c r="D940">
        <v>2026</v>
      </c>
      <c r="E940" t="s">
        <v>8046</v>
      </c>
      <c r="F940" t="s">
        <v>1042</v>
      </c>
      <c r="G940" t="s">
        <v>24</v>
      </c>
      <c r="H940" t="s">
        <v>64</v>
      </c>
      <c r="I940">
        <v>3</v>
      </c>
      <c r="J940">
        <v>4</v>
      </c>
      <c r="K940" s="29">
        <v>5.19</v>
      </c>
      <c r="L940">
        <v>10</v>
      </c>
      <c r="M940">
        <v>10</v>
      </c>
      <c r="N940">
        <v>0</v>
      </c>
      <c r="O940">
        <v>0</v>
      </c>
      <c r="P940">
        <v>0</v>
      </c>
      <c r="Q940">
        <v>50.1</v>
      </c>
      <c r="R940">
        <v>56</v>
      </c>
      <c r="S940">
        <v>32</v>
      </c>
      <c r="T940">
        <v>29</v>
      </c>
      <c r="U940">
        <v>18</v>
      </c>
      <c r="V940">
        <v>32</v>
      </c>
      <c r="W940">
        <v>4</v>
      </c>
      <c r="X940" s="2">
        <v>0.28100000000000003</v>
      </c>
    </row>
    <row r="941" spans="1:24" x14ac:dyDescent="0.25">
      <c r="A941">
        <f t="shared" si="44"/>
        <v>1</v>
      </c>
      <c r="B941" t="str">
        <f t="shared" si="42"/>
        <v/>
      </c>
      <c r="C941" t="str">
        <f t="shared" si="43"/>
        <v/>
      </c>
      <c r="D941">
        <v>2026</v>
      </c>
      <c r="E941" t="s">
        <v>8047</v>
      </c>
      <c r="F941" t="s">
        <v>1042</v>
      </c>
      <c r="G941" t="s">
        <v>29</v>
      </c>
      <c r="H941" t="s">
        <v>64</v>
      </c>
      <c r="I941">
        <v>1</v>
      </c>
      <c r="J941">
        <v>3</v>
      </c>
      <c r="K941" s="29">
        <v>6.03</v>
      </c>
      <c r="L941">
        <v>6</v>
      </c>
      <c r="M941">
        <v>6</v>
      </c>
      <c r="N941">
        <v>0</v>
      </c>
      <c r="O941">
        <v>0</v>
      </c>
      <c r="P941">
        <v>0</v>
      </c>
      <c r="Q941">
        <v>31.1</v>
      </c>
      <c r="R941">
        <v>37</v>
      </c>
      <c r="S941">
        <v>22</v>
      </c>
      <c r="T941">
        <v>21</v>
      </c>
      <c r="U941">
        <v>15</v>
      </c>
      <c r="V941">
        <v>28</v>
      </c>
      <c r="W941">
        <v>6</v>
      </c>
      <c r="X941" s="2">
        <v>0.29099999999999998</v>
      </c>
    </row>
    <row r="942" spans="1:24" x14ac:dyDescent="0.25">
      <c r="A942" t="str">
        <f t="shared" si="44"/>
        <v/>
      </c>
      <c r="B942" t="str">
        <f t="shared" si="42"/>
        <v/>
      </c>
      <c r="C942" t="str">
        <f t="shared" si="43"/>
        <v/>
      </c>
      <c r="D942">
        <v>2026</v>
      </c>
      <c r="E942" t="s">
        <v>8048</v>
      </c>
      <c r="F942" t="s">
        <v>1042</v>
      </c>
      <c r="G942" t="s">
        <v>24</v>
      </c>
      <c r="H942" t="s">
        <v>64</v>
      </c>
      <c r="I942">
        <v>0</v>
      </c>
      <c r="J942">
        <v>1</v>
      </c>
      <c r="K942" s="29">
        <v>6.39</v>
      </c>
      <c r="L942">
        <v>8</v>
      </c>
      <c r="M942">
        <v>0</v>
      </c>
      <c r="N942">
        <v>0</v>
      </c>
      <c r="O942">
        <v>0</v>
      </c>
      <c r="P942">
        <v>0</v>
      </c>
      <c r="Q942">
        <v>12.2</v>
      </c>
      <c r="R942">
        <v>14</v>
      </c>
      <c r="S942">
        <v>10</v>
      </c>
      <c r="T942">
        <v>9</v>
      </c>
      <c r="U942">
        <v>4</v>
      </c>
      <c r="V942">
        <v>7</v>
      </c>
      <c r="W942">
        <v>6</v>
      </c>
      <c r="X942" s="2">
        <v>0.30399999999999999</v>
      </c>
    </row>
    <row r="943" spans="1:24" x14ac:dyDescent="0.25">
      <c r="A943" t="str">
        <f t="shared" si="44"/>
        <v/>
      </c>
      <c r="B943" t="str">
        <f t="shared" si="42"/>
        <v/>
      </c>
      <c r="C943">
        <f t="shared" si="43"/>
        <v>1</v>
      </c>
      <c r="D943">
        <v>2026</v>
      </c>
      <c r="E943" t="s">
        <v>5685</v>
      </c>
      <c r="F943" t="s">
        <v>1042</v>
      </c>
      <c r="G943" t="s">
        <v>24</v>
      </c>
      <c r="H943" t="s">
        <v>64</v>
      </c>
      <c r="I943">
        <v>2</v>
      </c>
      <c r="J943">
        <v>3</v>
      </c>
      <c r="K943" s="29">
        <v>6.44</v>
      </c>
      <c r="L943">
        <v>18</v>
      </c>
      <c r="M943">
        <v>2</v>
      </c>
      <c r="N943">
        <v>0</v>
      </c>
      <c r="O943">
        <v>0</v>
      </c>
      <c r="P943">
        <v>3</v>
      </c>
      <c r="Q943">
        <v>36.1</v>
      </c>
      <c r="R943">
        <v>32</v>
      </c>
      <c r="S943">
        <v>26</v>
      </c>
      <c r="T943">
        <v>26</v>
      </c>
      <c r="U943">
        <v>19</v>
      </c>
      <c r="V943">
        <v>39</v>
      </c>
      <c r="W943">
        <v>10</v>
      </c>
      <c r="X943" s="2">
        <v>0.24399999999999999</v>
      </c>
    </row>
    <row r="944" spans="1:24" x14ac:dyDescent="0.25">
      <c r="A944" t="str">
        <f t="shared" si="44"/>
        <v/>
      </c>
      <c r="B944" t="str">
        <f t="shared" si="42"/>
        <v/>
      </c>
      <c r="C944" t="str">
        <f t="shared" si="43"/>
        <v/>
      </c>
      <c r="D944">
        <v>2026</v>
      </c>
      <c r="E944" t="s">
        <v>1056</v>
      </c>
      <c r="F944" t="s">
        <v>1042</v>
      </c>
      <c r="G944" t="s">
        <v>47</v>
      </c>
      <c r="H944" t="s">
        <v>64</v>
      </c>
      <c r="I944">
        <v>2</v>
      </c>
      <c r="J944">
        <v>2</v>
      </c>
      <c r="K944" s="29">
        <v>6.55</v>
      </c>
      <c r="L944">
        <v>17</v>
      </c>
      <c r="M944">
        <v>1</v>
      </c>
      <c r="N944">
        <v>0</v>
      </c>
      <c r="O944">
        <v>0</v>
      </c>
      <c r="P944">
        <v>0</v>
      </c>
      <c r="Q944">
        <v>33</v>
      </c>
      <c r="R944">
        <v>38</v>
      </c>
      <c r="S944">
        <v>27</v>
      </c>
      <c r="T944">
        <v>24</v>
      </c>
      <c r="U944">
        <v>14</v>
      </c>
      <c r="V944">
        <v>21</v>
      </c>
      <c r="W944">
        <v>3</v>
      </c>
      <c r="X944" s="2">
        <v>0.28999999999999998</v>
      </c>
    </row>
    <row r="945" spans="1:24" x14ac:dyDescent="0.25">
      <c r="A945" t="str">
        <f t="shared" si="44"/>
        <v/>
      </c>
      <c r="B945" t="str">
        <f t="shared" si="42"/>
        <v/>
      </c>
      <c r="C945" t="str">
        <f t="shared" si="43"/>
        <v/>
      </c>
      <c r="D945">
        <v>2026</v>
      </c>
      <c r="E945" t="s">
        <v>8049</v>
      </c>
      <c r="F945" t="s">
        <v>1042</v>
      </c>
      <c r="G945" t="s">
        <v>47</v>
      </c>
      <c r="H945" t="s">
        <v>64</v>
      </c>
      <c r="I945">
        <v>0</v>
      </c>
      <c r="J945">
        <v>2</v>
      </c>
      <c r="K945" s="29">
        <v>8.75</v>
      </c>
      <c r="L945">
        <v>22</v>
      </c>
      <c r="M945">
        <v>0</v>
      </c>
      <c r="N945">
        <v>0</v>
      </c>
      <c r="O945">
        <v>0</v>
      </c>
      <c r="P945">
        <v>0</v>
      </c>
      <c r="Q945">
        <v>36</v>
      </c>
      <c r="R945">
        <v>49</v>
      </c>
      <c r="S945">
        <v>41</v>
      </c>
      <c r="T945">
        <v>35</v>
      </c>
      <c r="U945">
        <v>28</v>
      </c>
      <c r="V945">
        <v>28</v>
      </c>
      <c r="W945">
        <v>11</v>
      </c>
      <c r="X945" s="2">
        <v>0.32700000000000001</v>
      </c>
    </row>
    <row r="946" spans="1:24" x14ac:dyDescent="0.25">
      <c r="A946">
        <f t="shared" si="44"/>
        <v>1</v>
      </c>
      <c r="B946" t="str">
        <f t="shared" si="42"/>
        <v/>
      </c>
      <c r="C946" t="str">
        <f t="shared" si="43"/>
        <v/>
      </c>
      <c r="D946">
        <v>2026</v>
      </c>
      <c r="E946" t="s">
        <v>8050</v>
      </c>
      <c r="F946" t="s">
        <v>1042</v>
      </c>
      <c r="G946" t="s">
        <v>29</v>
      </c>
      <c r="H946" t="s">
        <v>64</v>
      </c>
      <c r="I946">
        <v>1</v>
      </c>
      <c r="J946">
        <v>0</v>
      </c>
      <c r="K946" s="29">
        <v>10.31</v>
      </c>
      <c r="L946">
        <v>21</v>
      </c>
      <c r="M946">
        <v>1</v>
      </c>
      <c r="N946">
        <v>0</v>
      </c>
      <c r="O946">
        <v>0</v>
      </c>
      <c r="P946">
        <v>1</v>
      </c>
      <c r="Q946">
        <v>18.100000000000001</v>
      </c>
      <c r="R946">
        <v>16</v>
      </c>
      <c r="S946">
        <v>22</v>
      </c>
      <c r="T946">
        <v>21</v>
      </c>
      <c r="U946">
        <v>27</v>
      </c>
      <c r="V946">
        <v>15</v>
      </c>
      <c r="W946">
        <v>4</v>
      </c>
      <c r="X946" s="2">
        <v>0.23899999999999999</v>
      </c>
    </row>
    <row r="947" spans="1:24" x14ac:dyDescent="0.25">
      <c r="A947" t="str">
        <f t="shared" si="44"/>
        <v/>
      </c>
      <c r="B947" t="str">
        <f t="shared" si="42"/>
        <v/>
      </c>
      <c r="C947" t="str">
        <f t="shared" si="43"/>
        <v/>
      </c>
      <c r="D947">
        <v>2026</v>
      </c>
      <c r="E947" t="s">
        <v>8051</v>
      </c>
      <c r="F947" t="s">
        <v>1042</v>
      </c>
      <c r="G947" t="s">
        <v>24</v>
      </c>
      <c r="H947" t="s">
        <v>64</v>
      </c>
      <c r="I947">
        <v>1</v>
      </c>
      <c r="J947">
        <v>2</v>
      </c>
      <c r="K947" s="29">
        <v>11.37</v>
      </c>
      <c r="L947">
        <v>13</v>
      </c>
      <c r="M947">
        <v>1</v>
      </c>
      <c r="N947">
        <v>0</v>
      </c>
      <c r="O947">
        <v>0</v>
      </c>
      <c r="P947">
        <v>0</v>
      </c>
      <c r="Q947">
        <v>19</v>
      </c>
      <c r="R947">
        <v>21</v>
      </c>
      <c r="S947">
        <v>32</v>
      </c>
      <c r="T947">
        <v>24</v>
      </c>
      <c r="U947">
        <v>24</v>
      </c>
      <c r="V947">
        <v>18</v>
      </c>
      <c r="W947">
        <v>6</v>
      </c>
      <c r="X947" s="2">
        <v>0.28000000000000003</v>
      </c>
    </row>
    <row r="948" spans="1:24" x14ac:dyDescent="0.25">
      <c r="A948" t="str">
        <f t="shared" si="44"/>
        <v/>
      </c>
      <c r="B948" t="str">
        <f t="shared" si="42"/>
        <v/>
      </c>
      <c r="C948" t="str">
        <f t="shared" si="43"/>
        <v/>
      </c>
      <c r="D948">
        <v>2026</v>
      </c>
      <c r="E948" t="s">
        <v>8052</v>
      </c>
      <c r="F948" t="s">
        <v>1042</v>
      </c>
      <c r="G948" t="s">
        <v>37</v>
      </c>
      <c r="H948" t="s">
        <v>64</v>
      </c>
      <c r="I948">
        <v>0</v>
      </c>
      <c r="J948">
        <v>2</v>
      </c>
      <c r="K948" s="29">
        <v>11.93</v>
      </c>
      <c r="L948">
        <v>13</v>
      </c>
      <c r="M948">
        <v>2</v>
      </c>
      <c r="N948">
        <v>0</v>
      </c>
      <c r="O948">
        <v>0</v>
      </c>
      <c r="P948">
        <v>0</v>
      </c>
      <c r="Q948">
        <v>14.1</v>
      </c>
      <c r="R948">
        <v>17</v>
      </c>
      <c r="S948">
        <v>21</v>
      </c>
      <c r="T948">
        <v>19</v>
      </c>
      <c r="U948">
        <v>17</v>
      </c>
      <c r="V948">
        <v>7</v>
      </c>
      <c r="W948">
        <v>7</v>
      </c>
      <c r="X948" s="2">
        <v>0.29299999999999998</v>
      </c>
    </row>
    <row r="949" spans="1:24" x14ac:dyDescent="0.25">
      <c r="A949">
        <f t="shared" si="44"/>
        <v>1</v>
      </c>
      <c r="B949" t="str">
        <f t="shared" si="42"/>
        <v/>
      </c>
      <c r="C949" t="str">
        <f t="shared" si="43"/>
        <v/>
      </c>
      <c r="D949">
        <v>2026</v>
      </c>
      <c r="E949" t="s">
        <v>1054</v>
      </c>
      <c r="F949" t="s">
        <v>1042</v>
      </c>
      <c r="G949" t="s">
        <v>29</v>
      </c>
      <c r="H949" t="s">
        <v>64</v>
      </c>
      <c r="I949">
        <v>0</v>
      </c>
      <c r="J949">
        <v>0</v>
      </c>
      <c r="K949" s="29">
        <v>13.5</v>
      </c>
      <c r="L949">
        <v>5</v>
      </c>
      <c r="M949">
        <v>0</v>
      </c>
      <c r="N949">
        <v>0</v>
      </c>
      <c r="O949">
        <v>0</v>
      </c>
      <c r="P949">
        <v>0</v>
      </c>
      <c r="Q949">
        <v>4</v>
      </c>
      <c r="R949">
        <v>6</v>
      </c>
      <c r="S949">
        <v>6</v>
      </c>
      <c r="T949">
        <v>6</v>
      </c>
      <c r="U949">
        <v>7</v>
      </c>
      <c r="V949">
        <v>4</v>
      </c>
      <c r="W949">
        <v>3</v>
      </c>
      <c r="X949" s="2">
        <v>0.4</v>
      </c>
    </row>
    <row r="950" spans="1:24" x14ac:dyDescent="0.25">
      <c r="A950" t="str">
        <f t="shared" si="44"/>
        <v/>
      </c>
      <c r="B950" t="str">
        <f t="shared" si="42"/>
        <v/>
      </c>
      <c r="C950" t="str">
        <f t="shared" si="43"/>
        <v/>
      </c>
      <c r="D950">
        <v>2026</v>
      </c>
      <c r="E950" t="s">
        <v>8053</v>
      </c>
      <c r="F950" t="s">
        <v>1042</v>
      </c>
      <c r="G950" t="s">
        <v>47</v>
      </c>
      <c r="H950" t="s">
        <v>64</v>
      </c>
      <c r="I950">
        <v>0</v>
      </c>
      <c r="J950">
        <v>3</v>
      </c>
      <c r="K950" s="29">
        <v>13.5</v>
      </c>
      <c r="L950">
        <v>15</v>
      </c>
      <c r="M950">
        <v>4</v>
      </c>
      <c r="N950">
        <v>0</v>
      </c>
      <c r="O950">
        <v>0</v>
      </c>
      <c r="P950">
        <v>0</v>
      </c>
      <c r="Q950">
        <v>20.2</v>
      </c>
      <c r="R950">
        <v>27</v>
      </c>
      <c r="S950">
        <v>32</v>
      </c>
      <c r="T950">
        <v>31</v>
      </c>
      <c r="U950">
        <v>13</v>
      </c>
      <c r="V950">
        <v>18</v>
      </c>
      <c r="W950">
        <v>18</v>
      </c>
      <c r="X950" s="2">
        <v>0.32500000000000001</v>
      </c>
    </row>
    <row r="951" spans="1:24" x14ac:dyDescent="0.25">
      <c r="A951" t="str">
        <f t="shared" si="44"/>
        <v/>
      </c>
      <c r="B951" t="str">
        <f t="shared" si="42"/>
        <v/>
      </c>
      <c r="C951" t="str">
        <f t="shared" si="43"/>
        <v/>
      </c>
      <c r="D951">
        <v>2026</v>
      </c>
      <c r="E951" t="s">
        <v>8054</v>
      </c>
      <c r="F951" t="s">
        <v>1042</v>
      </c>
      <c r="G951" t="s">
        <v>37</v>
      </c>
      <c r="H951" t="s">
        <v>64</v>
      </c>
      <c r="I951">
        <v>0</v>
      </c>
      <c r="J951">
        <v>1</v>
      </c>
      <c r="K951" s="29">
        <v>16.2</v>
      </c>
      <c r="L951">
        <v>16</v>
      </c>
      <c r="M951">
        <v>1</v>
      </c>
      <c r="N951">
        <v>0</v>
      </c>
      <c r="O951">
        <v>0</v>
      </c>
      <c r="P951">
        <v>0</v>
      </c>
      <c r="Q951">
        <v>11.2</v>
      </c>
      <c r="R951">
        <v>13</v>
      </c>
      <c r="S951">
        <v>22</v>
      </c>
      <c r="T951">
        <v>21</v>
      </c>
      <c r="U951">
        <v>19</v>
      </c>
      <c r="V951">
        <v>17</v>
      </c>
      <c r="W951">
        <v>12</v>
      </c>
      <c r="X951" s="2">
        <v>0.28899999999999998</v>
      </c>
    </row>
    <row r="952" spans="1:24" x14ac:dyDescent="0.25">
      <c r="A952" t="str">
        <f t="shared" si="44"/>
        <v/>
      </c>
      <c r="B952" t="str">
        <f t="shared" si="42"/>
        <v/>
      </c>
      <c r="C952" t="str">
        <f t="shared" si="43"/>
        <v/>
      </c>
      <c r="D952">
        <v>2026</v>
      </c>
      <c r="E952" t="s">
        <v>8055</v>
      </c>
      <c r="F952" t="s">
        <v>1042</v>
      </c>
      <c r="G952" t="s">
        <v>37</v>
      </c>
      <c r="H952" t="s">
        <v>64</v>
      </c>
      <c r="I952">
        <v>0</v>
      </c>
      <c r="J952">
        <v>0</v>
      </c>
      <c r="K952" s="29">
        <v>18.29</v>
      </c>
      <c r="L952">
        <v>12</v>
      </c>
      <c r="M952">
        <v>0</v>
      </c>
      <c r="N952">
        <v>0</v>
      </c>
      <c r="O952">
        <v>0</v>
      </c>
      <c r="P952">
        <v>0</v>
      </c>
      <c r="Q952">
        <v>10.1</v>
      </c>
      <c r="R952">
        <v>11</v>
      </c>
      <c r="S952">
        <v>21</v>
      </c>
      <c r="T952">
        <v>21</v>
      </c>
      <c r="U952">
        <v>22</v>
      </c>
      <c r="V952">
        <v>8</v>
      </c>
      <c r="W952">
        <v>4</v>
      </c>
      <c r="X952" s="2">
        <v>0.27500000000000002</v>
      </c>
    </row>
    <row r="953" spans="1:24" x14ac:dyDescent="0.25">
      <c r="A953" t="str">
        <f t="shared" si="44"/>
        <v/>
      </c>
      <c r="B953" t="str">
        <f t="shared" si="42"/>
        <v/>
      </c>
      <c r="C953" t="str">
        <f t="shared" si="43"/>
        <v/>
      </c>
      <c r="D953">
        <v>2026</v>
      </c>
      <c r="E953" t="s">
        <v>8056</v>
      </c>
      <c r="F953" t="s">
        <v>1061</v>
      </c>
      <c r="G953" t="s">
        <v>37</v>
      </c>
      <c r="H953" t="s">
        <v>64</v>
      </c>
      <c r="I953">
        <v>6</v>
      </c>
      <c r="J953">
        <v>3</v>
      </c>
      <c r="K953" s="29">
        <v>4.83</v>
      </c>
      <c r="L953">
        <v>15</v>
      </c>
      <c r="M953">
        <v>14</v>
      </c>
      <c r="N953">
        <v>0</v>
      </c>
      <c r="O953">
        <v>0</v>
      </c>
      <c r="P953">
        <v>0</v>
      </c>
      <c r="Q953">
        <v>85.2</v>
      </c>
      <c r="R953">
        <v>88</v>
      </c>
      <c r="S953">
        <v>53</v>
      </c>
      <c r="T953">
        <v>46</v>
      </c>
      <c r="U953">
        <v>23</v>
      </c>
      <c r="V953">
        <v>67</v>
      </c>
      <c r="W953">
        <v>6</v>
      </c>
      <c r="X953" s="2">
        <v>0.26300000000000001</v>
      </c>
    </row>
    <row r="954" spans="1:24" x14ac:dyDescent="0.25">
      <c r="A954">
        <f t="shared" si="44"/>
        <v>1</v>
      </c>
      <c r="B954" t="str">
        <f t="shared" si="42"/>
        <v/>
      </c>
      <c r="C954" t="str">
        <f t="shared" si="43"/>
        <v/>
      </c>
      <c r="D954">
        <v>2026</v>
      </c>
      <c r="E954" t="s">
        <v>1077</v>
      </c>
      <c r="F954" t="s">
        <v>1061</v>
      </c>
      <c r="G954" t="s">
        <v>29</v>
      </c>
      <c r="H954" t="s">
        <v>64</v>
      </c>
      <c r="I954">
        <v>0</v>
      </c>
      <c r="J954">
        <v>0</v>
      </c>
      <c r="K954" s="29">
        <v>0</v>
      </c>
      <c r="L954">
        <v>3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4</v>
      </c>
      <c r="S954">
        <v>0</v>
      </c>
      <c r="T954">
        <v>0</v>
      </c>
      <c r="U954">
        <v>2</v>
      </c>
      <c r="V954">
        <v>3</v>
      </c>
      <c r="W954">
        <v>0</v>
      </c>
      <c r="X954" s="2">
        <v>0.308</v>
      </c>
    </row>
    <row r="955" spans="1:24" x14ac:dyDescent="0.25">
      <c r="A955">
        <f t="shared" si="44"/>
        <v>1</v>
      </c>
      <c r="B955" t="str">
        <f t="shared" si="42"/>
        <v/>
      </c>
      <c r="C955" t="str">
        <f t="shared" si="43"/>
        <v/>
      </c>
      <c r="D955">
        <v>2026</v>
      </c>
      <c r="E955" t="s">
        <v>8057</v>
      </c>
      <c r="F955" t="s">
        <v>1061</v>
      </c>
      <c r="G955" t="s">
        <v>29</v>
      </c>
      <c r="H955" t="s">
        <v>64</v>
      </c>
      <c r="I955">
        <v>0</v>
      </c>
      <c r="J955">
        <v>0</v>
      </c>
      <c r="K955" s="29">
        <v>4.7</v>
      </c>
      <c r="L955">
        <v>14</v>
      </c>
      <c r="M955">
        <v>0</v>
      </c>
      <c r="N955">
        <v>0</v>
      </c>
      <c r="O955">
        <v>0</v>
      </c>
      <c r="P955">
        <v>0</v>
      </c>
      <c r="Q955">
        <v>15.1</v>
      </c>
      <c r="R955">
        <v>19</v>
      </c>
      <c r="S955">
        <v>9</v>
      </c>
      <c r="T955">
        <v>8</v>
      </c>
      <c r="U955">
        <v>6</v>
      </c>
      <c r="V955">
        <v>13</v>
      </c>
      <c r="W955">
        <v>1</v>
      </c>
      <c r="X955" s="2">
        <v>0.311</v>
      </c>
    </row>
    <row r="956" spans="1:24" x14ac:dyDescent="0.25">
      <c r="A956" t="str">
        <f t="shared" si="44"/>
        <v/>
      </c>
      <c r="B956" t="str">
        <f t="shared" si="42"/>
        <v/>
      </c>
      <c r="C956" t="str">
        <f t="shared" si="43"/>
        <v/>
      </c>
      <c r="D956">
        <v>2026</v>
      </c>
      <c r="E956" t="s">
        <v>8058</v>
      </c>
      <c r="F956" t="s">
        <v>1061</v>
      </c>
      <c r="G956" t="s">
        <v>37</v>
      </c>
      <c r="H956" t="s">
        <v>64</v>
      </c>
      <c r="I956">
        <v>1</v>
      </c>
      <c r="J956">
        <v>3</v>
      </c>
      <c r="K956" s="29">
        <v>4.83</v>
      </c>
      <c r="L956">
        <v>23</v>
      </c>
      <c r="M956">
        <v>0</v>
      </c>
      <c r="N956">
        <v>0</v>
      </c>
      <c r="O956">
        <v>0</v>
      </c>
      <c r="P956">
        <v>3</v>
      </c>
      <c r="Q956">
        <v>31.2</v>
      </c>
      <c r="R956">
        <v>34</v>
      </c>
      <c r="S956">
        <v>22</v>
      </c>
      <c r="T956">
        <v>17</v>
      </c>
      <c r="U956">
        <v>18</v>
      </c>
      <c r="V956">
        <v>26</v>
      </c>
      <c r="W956">
        <v>8</v>
      </c>
      <c r="X956" s="2">
        <v>0.27</v>
      </c>
    </row>
    <row r="957" spans="1:24" x14ac:dyDescent="0.25">
      <c r="A957" t="str">
        <f t="shared" si="44"/>
        <v/>
      </c>
      <c r="B957" t="str">
        <f t="shared" si="42"/>
        <v/>
      </c>
      <c r="C957" t="str">
        <f t="shared" si="43"/>
        <v/>
      </c>
      <c r="D957">
        <v>2026</v>
      </c>
      <c r="E957" t="s">
        <v>8059</v>
      </c>
      <c r="F957" t="s">
        <v>1061</v>
      </c>
      <c r="G957" t="s">
        <v>47</v>
      </c>
      <c r="H957" t="s">
        <v>64</v>
      </c>
      <c r="I957">
        <v>1</v>
      </c>
      <c r="J957">
        <v>1</v>
      </c>
      <c r="K957" s="29">
        <v>5.74</v>
      </c>
      <c r="L957">
        <v>22</v>
      </c>
      <c r="M957">
        <v>0</v>
      </c>
      <c r="N957">
        <v>0</v>
      </c>
      <c r="O957">
        <v>0</v>
      </c>
      <c r="P957">
        <v>0</v>
      </c>
      <c r="Q957">
        <v>26.2</v>
      </c>
      <c r="R957">
        <v>32</v>
      </c>
      <c r="S957">
        <v>23</v>
      </c>
      <c r="T957">
        <v>17</v>
      </c>
      <c r="U957">
        <v>15</v>
      </c>
      <c r="V957">
        <v>24</v>
      </c>
      <c r="W957">
        <v>5</v>
      </c>
      <c r="X957" s="2">
        <v>0.30499999999999999</v>
      </c>
    </row>
    <row r="958" spans="1:24" x14ac:dyDescent="0.25">
      <c r="A958">
        <f t="shared" si="44"/>
        <v>1</v>
      </c>
      <c r="B958" t="str">
        <f t="shared" si="42"/>
        <v/>
      </c>
      <c r="C958" t="str">
        <f t="shared" si="43"/>
        <v/>
      </c>
      <c r="D958">
        <v>2026</v>
      </c>
      <c r="E958" t="s">
        <v>8060</v>
      </c>
      <c r="F958" t="s">
        <v>1061</v>
      </c>
      <c r="G958" t="s">
        <v>29</v>
      </c>
      <c r="H958" t="s">
        <v>64</v>
      </c>
      <c r="I958">
        <v>1</v>
      </c>
      <c r="J958">
        <v>4</v>
      </c>
      <c r="K958" s="29">
        <v>5.75</v>
      </c>
      <c r="L958">
        <v>20</v>
      </c>
      <c r="M958">
        <v>5</v>
      </c>
      <c r="N958">
        <v>0</v>
      </c>
      <c r="O958">
        <v>0</v>
      </c>
      <c r="P958">
        <v>0</v>
      </c>
      <c r="Q958">
        <v>51.2</v>
      </c>
      <c r="R958">
        <v>64</v>
      </c>
      <c r="S958">
        <v>39</v>
      </c>
      <c r="T958">
        <v>33</v>
      </c>
      <c r="U958">
        <v>17</v>
      </c>
      <c r="V958">
        <v>35</v>
      </c>
      <c r="W958">
        <v>3</v>
      </c>
      <c r="X958" s="2">
        <v>0.308</v>
      </c>
    </row>
    <row r="959" spans="1:24" x14ac:dyDescent="0.25">
      <c r="A959">
        <f t="shared" si="44"/>
        <v>1</v>
      </c>
      <c r="B959">
        <f t="shared" si="42"/>
        <v>1</v>
      </c>
      <c r="C959">
        <f t="shared" si="43"/>
        <v>1</v>
      </c>
      <c r="D959">
        <v>2026</v>
      </c>
      <c r="E959" t="s">
        <v>1206</v>
      </c>
      <c r="F959" t="s">
        <v>1061</v>
      </c>
      <c r="G959" t="s">
        <v>29</v>
      </c>
      <c r="H959" t="s">
        <v>64</v>
      </c>
      <c r="I959">
        <v>0</v>
      </c>
      <c r="J959">
        <v>1</v>
      </c>
      <c r="K959" s="29">
        <v>5.93</v>
      </c>
      <c r="L959">
        <v>14</v>
      </c>
      <c r="M959">
        <v>0</v>
      </c>
      <c r="N959">
        <v>0</v>
      </c>
      <c r="O959">
        <v>0</v>
      </c>
      <c r="P959">
        <v>4</v>
      </c>
      <c r="Q959">
        <v>13.2</v>
      </c>
      <c r="R959">
        <v>10</v>
      </c>
      <c r="S959">
        <v>9</v>
      </c>
      <c r="T959">
        <v>9</v>
      </c>
      <c r="U959">
        <v>9</v>
      </c>
      <c r="V959">
        <v>12</v>
      </c>
      <c r="W959">
        <v>2</v>
      </c>
      <c r="X959" s="2">
        <v>0.21299999999999999</v>
      </c>
    </row>
    <row r="960" spans="1:24" x14ac:dyDescent="0.25">
      <c r="A960">
        <f t="shared" si="44"/>
        <v>1</v>
      </c>
      <c r="B960" t="str">
        <f t="shared" si="42"/>
        <v/>
      </c>
      <c r="C960" t="str">
        <f t="shared" si="43"/>
        <v/>
      </c>
      <c r="D960">
        <v>2026</v>
      </c>
      <c r="E960" t="s">
        <v>8061</v>
      </c>
      <c r="F960" t="s">
        <v>1061</v>
      </c>
      <c r="G960" t="s">
        <v>29</v>
      </c>
      <c r="H960" t="s">
        <v>64</v>
      </c>
      <c r="I960">
        <v>2</v>
      </c>
      <c r="J960">
        <v>4</v>
      </c>
      <c r="K960" s="29">
        <v>6.75</v>
      </c>
      <c r="L960">
        <v>26</v>
      </c>
      <c r="M960">
        <v>0</v>
      </c>
      <c r="N960">
        <v>0</v>
      </c>
      <c r="O960">
        <v>0</v>
      </c>
      <c r="P960">
        <v>2</v>
      </c>
      <c r="Q960">
        <v>33.1</v>
      </c>
      <c r="R960">
        <v>29</v>
      </c>
      <c r="S960">
        <v>38</v>
      </c>
      <c r="T960">
        <v>25</v>
      </c>
      <c r="U960">
        <v>20</v>
      </c>
      <c r="V960">
        <v>44</v>
      </c>
      <c r="W960">
        <v>5</v>
      </c>
      <c r="X960" s="2">
        <v>0.22700000000000001</v>
      </c>
    </row>
    <row r="961" spans="1:24" x14ac:dyDescent="0.25">
      <c r="A961">
        <f t="shared" si="44"/>
        <v>1</v>
      </c>
      <c r="B961" t="str">
        <f t="shared" si="42"/>
        <v/>
      </c>
      <c r="C961" t="str">
        <f t="shared" si="43"/>
        <v/>
      </c>
      <c r="D961">
        <v>2026</v>
      </c>
      <c r="E961" t="s">
        <v>8062</v>
      </c>
      <c r="F961" t="s">
        <v>1061</v>
      </c>
      <c r="G961" t="s">
        <v>29</v>
      </c>
      <c r="H961" t="s">
        <v>64</v>
      </c>
      <c r="I961">
        <v>2</v>
      </c>
      <c r="J961">
        <v>3</v>
      </c>
      <c r="K961" s="29">
        <v>6.96</v>
      </c>
      <c r="L961">
        <v>17</v>
      </c>
      <c r="M961">
        <v>6</v>
      </c>
      <c r="N961">
        <v>0</v>
      </c>
      <c r="O961">
        <v>0</v>
      </c>
      <c r="P961">
        <v>0</v>
      </c>
      <c r="Q961">
        <v>32.1</v>
      </c>
      <c r="R961">
        <v>36</v>
      </c>
      <c r="S961">
        <v>26</v>
      </c>
      <c r="T961">
        <v>25</v>
      </c>
      <c r="U961">
        <v>13</v>
      </c>
      <c r="V961">
        <v>14</v>
      </c>
      <c r="W961">
        <v>6</v>
      </c>
      <c r="X961" s="2">
        <v>0.28799999999999998</v>
      </c>
    </row>
    <row r="962" spans="1:24" x14ac:dyDescent="0.25">
      <c r="A962" t="str">
        <f t="shared" si="44"/>
        <v/>
      </c>
      <c r="B962" t="str">
        <f t="shared" ref="B962:B1025" si="45">IF(COUNTIFS(Draft_Player,$E962),COUNTIFS(Draft_Player,$E962),"")</f>
        <v/>
      </c>
      <c r="C962" t="str">
        <f t="shared" ref="C962:C1025" si="46">IF(COUNTIFS(Transfers_Player,$E962),COUNTIFS(Transfers_Player,$E962),"")</f>
        <v/>
      </c>
      <c r="D962">
        <v>2026</v>
      </c>
      <c r="E962" t="s">
        <v>8063</v>
      </c>
      <c r="F962" t="s">
        <v>1061</v>
      </c>
      <c r="G962" t="s">
        <v>37</v>
      </c>
      <c r="H962" t="s">
        <v>64</v>
      </c>
      <c r="I962">
        <v>1</v>
      </c>
      <c r="J962">
        <v>3</v>
      </c>
      <c r="K962" s="29">
        <v>7.88</v>
      </c>
      <c r="L962">
        <v>13</v>
      </c>
      <c r="M962">
        <v>9</v>
      </c>
      <c r="N962">
        <v>0</v>
      </c>
      <c r="O962">
        <v>0</v>
      </c>
      <c r="P962">
        <v>0</v>
      </c>
      <c r="Q962">
        <v>32</v>
      </c>
      <c r="R962">
        <v>43</v>
      </c>
      <c r="S962">
        <v>35</v>
      </c>
      <c r="T962">
        <v>28</v>
      </c>
      <c r="U962">
        <v>22</v>
      </c>
      <c r="V962">
        <v>32</v>
      </c>
      <c r="W962">
        <v>14</v>
      </c>
      <c r="X962" s="2">
        <v>0.32800000000000001</v>
      </c>
    </row>
    <row r="963" spans="1:24" x14ac:dyDescent="0.25">
      <c r="A963">
        <f t="shared" ref="A963:A1026" si="47">IF(OR(G963="SR", G963="GR"), 1, "")</f>
        <v>1</v>
      </c>
      <c r="B963" t="str">
        <f t="shared" si="45"/>
        <v/>
      </c>
      <c r="C963" t="str">
        <f t="shared" si="46"/>
        <v/>
      </c>
      <c r="D963">
        <v>2026</v>
      </c>
      <c r="E963" t="s">
        <v>8064</v>
      </c>
      <c r="F963" t="s">
        <v>1061</v>
      </c>
      <c r="G963" t="s">
        <v>29</v>
      </c>
      <c r="H963" t="s">
        <v>64</v>
      </c>
      <c r="I963">
        <v>1</v>
      </c>
      <c r="J963">
        <v>3</v>
      </c>
      <c r="K963" s="29">
        <v>7.97</v>
      </c>
      <c r="L963">
        <v>20</v>
      </c>
      <c r="M963">
        <v>2</v>
      </c>
      <c r="N963">
        <v>0</v>
      </c>
      <c r="O963">
        <v>0</v>
      </c>
      <c r="P963">
        <v>0</v>
      </c>
      <c r="Q963">
        <v>20.100000000000001</v>
      </c>
      <c r="R963">
        <v>23</v>
      </c>
      <c r="S963">
        <v>20</v>
      </c>
      <c r="T963">
        <v>18</v>
      </c>
      <c r="U963">
        <v>15</v>
      </c>
      <c r="V963">
        <v>11</v>
      </c>
      <c r="W963">
        <v>3</v>
      </c>
      <c r="X963" s="2">
        <v>0.28799999999999998</v>
      </c>
    </row>
    <row r="964" spans="1:24" x14ac:dyDescent="0.25">
      <c r="A964" t="str">
        <f t="shared" si="47"/>
        <v/>
      </c>
      <c r="B964" t="str">
        <f t="shared" si="45"/>
        <v/>
      </c>
      <c r="C964" t="str">
        <f t="shared" si="46"/>
        <v/>
      </c>
      <c r="D964">
        <v>2026</v>
      </c>
      <c r="E964" t="s">
        <v>8065</v>
      </c>
      <c r="F964" t="s">
        <v>1061</v>
      </c>
      <c r="G964" t="s">
        <v>24</v>
      </c>
      <c r="H964" t="s">
        <v>64</v>
      </c>
      <c r="I964">
        <v>1</v>
      </c>
      <c r="J964">
        <v>4</v>
      </c>
      <c r="K964" s="29">
        <v>9.5299999999999994</v>
      </c>
      <c r="L964">
        <v>16</v>
      </c>
      <c r="M964">
        <v>7</v>
      </c>
      <c r="N964">
        <v>0</v>
      </c>
      <c r="O964">
        <v>0</v>
      </c>
      <c r="P964">
        <v>0</v>
      </c>
      <c r="Q964">
        <v>39.200000000000003</v>
      </c>
      <c r="R964">
        <v>54</v>
      </c>
      <c r="S964">
        <v>43</v>
      </c>
      <c r="T964">
        <v>42</v>
      </c>
      <c r="U964">
        <v>21</v>
      </c>
      <c r="V964">
        <v>40</v>
      </c>
      <c r="W964">
        <v>12</v>
      </c>
      <c r="X964" s="2">
        <v>0.32</v>
      </c>
    </row>
    <row r="965" spans="1:24" x14ac:dyDescent="0.25">
      <c r="A965">
        <f t="shared" si="47"/>
        <v>1</v>
      </c>
      <c r="B965" t="str">
        <f t="shared" si="45"/>
        <v/>
      </c>
      <c r="C965" t="str">
        <f t="shared" si="46"/>
        <v/>
      </c>
      <c r="D965">
        <v>2026</v>
      </c>
      <c r="E965" t="s">
        <v>8066</v>
      </c>
      <c r="F965" t="s">
        <v>1061</v>
      </c>
      <c r="G965" t="s">
        <v>29</v>
      </c>
      <c r="H965" t="s">
        <v>64</v>
      </c>
      <c r="I965">
        <v>1</v>
      </c>
      <c r="J965">
        <v>0</v>
      </c>
      <c r="K965" s="29">
        <v>11.57</v>
      </c>
      <c r="L965">
        <v>14</v>
      </c>
      <c r="M965">
        <v>0</v>
      </c>
      <c r="N965">
        <v>0</v>
      </c>
      <c r="O965">
        <v>0</v>
      </c>
      <c r="P965">
        <v>0</v>
      </c>
      <c r="Q965">
        <v>9.1</v>
      </c>
      <c r="R965">
        <v>10</v>
      </c>
      <c r="S965">
        <v>13</v>
      </c>
      <c r="T965">
        <v>12</v>
      </c>
      <c r="U965">
        <v>13</v>
      </c>
      <c r="V965">
        <v>7</v>
      </c>
      <c r="W965">
        <v>6</v>
      </c>
      <c r="X965" s="2">
        <v>0.27800000000000002</v>
      </c>
    </row>
    <row r="966" spans="1:24" x14ac:dyDescent="0.25">
      <c r="A966" t="str">
        <f t="shared" si="47"/>
        <v/>
      </c>
      <c r="B966" t="str">
        <f t="shared" si="45"/>
        <v/>
      </c>
      <c r="C966" t="str">
        <f t="shared" si="46"/>
        <v/>
      </c>
      <c r="D966">
        <v>2026</v>
      </c>
      <c r="E966" t="s">
        <v>8067</v>
      </c>
      <c r="F966" t="s">
        <v>1061</v>
      </c>
      <c r="G966" t="s">
        <v>24</v>
      </c>
      <c r="H966" t="s">
        <v>64</v>
      </c>
      <c r="I966">
        <v>0</v>
      </c>
      <c r="J966">
        <v>1</v>
      </c>
      <c r="K966" s="29">
        <v>12.75</v>
      </c>
      <c r="L966">
        <v>11</v>
      </c>
      <c r="M966">
        <v>1</v>
      </c>
      <c r="N966">
        <v>0</v>
      </c>
      <c r="O966">
        <v>0</v>
      </c>
      <c r="P966">
        <v>0</v>
      </c>
      <c r="Q966">
        <v>12</v>
      </c>
      <c r="R966">
        <v>20</v>
      </c>
      <c r="S966">
        <v>17</v>
      </c>
      <c r="T966">
        <v>17</v>
      </c>
      <c r="U966">
        <v>7</v>
      </c>
      <c r="V966">
        <v>10</v>
      </c>
      <c r="W966">
        <v>4</v>
      </c>
      <c r="X966" s="2">
        <v>0.35099999999999998</v>
      </c>
    </row>
    <row r="967" spans="1:24" x14ac:dyDescent="0.25">
      <c r="A967" t="str">
        <f t="shared" si="47"/>
        <v/>
      </c>
      <c r="B967" t="str">
        <f t="shared" si="45"/>
        <v/>
      </c>
      <c r="C967" t="str">
        <f t="shared" si="46"/>
        <v/>
      </c>
      <c r="D967">
        <v>2026</v>
      </c>
      <c r="E967" t="s">
        <v>8068</v>
      </c>
      <c r="F967" t="s">
        <v>1061</v>
      </c>
      <c r="G967" t="s">
        <v>47</v>
      </c>
      <c r="H967" t="s">
        <v>64</v>
      </c>
      <c r="I967">
        <v>0</v>
      </c>
      <c r="J967">
        <v>2</v>
      </c>
      <c r="K967" s="29">
        <v>13.14</v>
      </c>
      <c r="L967">
        <v>17</v>
      </c>
      <c r="M967">
        <v>3</v>
      </c>
      <c r="N967">
        <v>0</v>
      </c>
      <c r="O967">
        <v>0</v>
      </c>
      <c r="P967">
        <v>0</v>
      </c>
      <c r="Q967">
        <v>12.1</v>
      </c>
      <c r="R967">
        <v>20</v>
      </c>
      <c r="S967">
        <v>23</v>
      </c>
      <c r="T967">
        <v>18</v>
      </c>
      <c r="U967">
        <v>18</v>
      </c>
      <c r="V967">
        <v>11</v>
      </c>
      <c r="W967">
        <v>8</v>
      </c>
      <c r="X967" s="2">
        <v>0.35099999999999998</v>
      </c>
    </row>
    <row r="968" spans="1:24" x14ac:dyDescent="0.25">
      <c r="A968" t="str">
        <f t="shared" si="47"/>
        <v/>
      </c>
      <c r="B968" t="str">
        <f t="shared" si="45"/>
        <v/>
      </c>
      <c r="C968">
        <f t="shared" si="46"/>
        <v>1</v>
      </c>
      <c r="D968">
        <v>2026</v>
      </c>
      <c r="E968" t="s">
        <v>5054</v>
      </c>
      <c r="F968" t="s">
        <v>1061</v>
      </c>
      <c r="G968" t="s">
        <v>24</v>
      </c>
      <c r="H968" t="s">
        <v>64</v>
      </c>
      <c r="I968">
        <v>0</v>
      </c>
      <c r="J968">
        <v>0</v>
      </c>
      <c r="K968" s="29">
        <v>13.5</v>
      </c>
      <c r="L968">
        <v>3</v>
      </c>
      <c r="M968">
        <v>0</v>
      </c>
      <c r="N968">
        <v>0</v>
      </c>
      <c r="O968">
        <v>0</v>
      </c>
      <c r="P968">
        <v>0</v>
      </c>
      <c r="Q968">
        <v>0.2</v>
      </c>
      <c r="R968">
        <v>0</v>
      </c>
      <c r="S968">
        <v>2</v>
      </c>
      <c r="T968">
        <v>1</v>
      </c>
      <c r="U968">
        <v>8</v>
      </c>
      <c r="V968">
        <v>1</v>
      </c>
      <c r="W968">
        <v>0</v>
      </c>
      <c r="X968" s="2">
        <v>0</v>
      </c>
    </row>
    <row r="969" spans="1:24" x14ac:dyDescent="0.25">
      <c r="A969" t="str">
        <f t="shared" si="47"/>
        <v/>
      </c>
      <c r="B969" t="str">
        <f t="shared" si="45"/>
        <v/>
      </c>
      <c r="C969" t="str">
        <f t="shared" si="46"/>
        <v/>
      </c>
      <c r="D969">
        <v>2026</v>
      </c>
      <c r="E969" t="s">
        <v>8069</v>
      </c>
      <c r="F969" t="s">
        <v>1061</v>
      </c>
      <c r="G969" t="s">
        <v>47</v>
      </c>
      <c r="H969" t="s">
        <v>64</v>
      </c>
      <c r="I969">
        <v>0</v>
      </c>
      <c r="J969">
        <v>1</v>
      </c>
      <c r="K969" s="29">
        <v>13.5</v>
      </c>
      <c r="L969">
        <v>6</v>
      </c>
      <c r="M969">
        <v>1</v>
      </c>
      <c r="N969">
        <v>0</v>
      </c>
      <c r="O969">
        <v>0</v>
      </c>
      <c r="P969">
        <v>0</v>
      </c>
      <c r="Q969">
        <v>6</v>
      </c>
      <c r="R969">
        <v>10</v>
      </c>
      <c r="S969">
        <v>11</v>
      </c>
      <c r="T969">
        <v>9</v>
      </c>
      <c r="U969">
        <v>9</v>
      </c>
      <c r="V969">
        <v>2</v>
      </c>
      <c r="W969">
        <v>0</v>
      </c>
      <c r="X969" s="2">
        <v>0.41699999999999998</v>
      </c>
    </row>
    <row r="970" spans="1:24" x14ac:dyDescent="0.25">
      <c r="A970" t="str">
        <f t="shared" si="47"/>
        <v/>
      </c>
      <c r="B970" t="str">
        <f t="shared" si="45"/>
        <v/>
      </c>
      <c r="C970" t="str">
        <f t="shared" si="46"/>
        <v/>
      </c>
      <c r="D970">
        <v>2026</v>
      </c>
      <c r="E970" t="s">
        <v>8070</v>
      </c>
      <c r="F970" t="s">
        <v>1061</v>
      </c>
      <c r="G970" t="s">
        <v>47</v>
      </c>
      <c r="H970" t="s">
        <v>64</v>
      </c>
      <c r="I970">
        <v>0</v>
      </c>
      <c r="J970">
        <v>0</v>
      </c>
      <c r="K970" s="29">
        <v>15.83</v>
      </c>
      <c r="L970">
        <v>9</v>
      </c>
      <c r="M970">
        <v>2</v>
      </c>
      <c r="N970">
        <v>0</v>
      </c>
      <c r="O970">
        <v>0</v>
      </c>
      <c r="P970">
        <v>0</v>
      </c>
      <c r="Q970">
        <v>9.1999999999999993</v>
      </c>
      <c r="R970">
        <v>10</v>
      </c>
      <c r="S970">
        <v>18</v>
      </c>
      <c r="T970">
        <v>17</v>
      </c>
      <c r="U970">
        <v>13</v>
      </c>
      <c r="V970">
        <v>7</v>
      </c>
      <c r="W970">
        <v>3</v>
      </c>
      <c r="X970" s="2">
        <v>0.37</v>
      </c>
    </row>
    <row r="971" spans="1:24" x14ac:dyDescent="0.25">
      <c r="A971" t="str">
        <f t="shared" si="47"/>
        <v/>
      </c>
      <c r="B971" t="str">
        <f t="shared" si="45"/>
        <v/>
      </c>
      <c r="C971">
        <f t="shared" si="46"/>
        <v>1</v>
      </c>
      <c r="D971">
        <v>2026</v>
      </c>
      <c r="E971" t="s">
        <v>6749</v>
      </c>
      <c r="F971" t="s">
        <v>1061</v>
      </c>
      <c r="G971" t="s">
        <v>37</v>
      </c>
      <c r="H971" t="s">
        <v>64</v>
      </c>
      <c r="I971">
        <v>1</v>
      </c>
      <c r="J971">
        <v>0</v>
      </c>
      <c r="K971" s="29">
        <v>17.36</v>
      </c>
      <c r="L971">
        <v>6</v>
      </c>
      <c r="M971">
        <v>0</v>
      </c>
      <c r="N971">
        <v>0</v>
      </c>
      <c r="O971">
        <v>0</v>
      </c>
      <c r="P971">
        <v>0</v>
      </c>
      <c r="Q971">
        <v>4.2</v>
      </c>
      <c r="R971">
        <v>9</v>
      </c>
      <c r="S971">
        <v>10</v>
      </c>
      <c r="T971">
        <v>9</v>
      </c>
      <c r="U971">
        <v>7</v>
      </c>
      <c r="V971">
        <v>7</v>
      </c>
      <c r="W971">
        <v>2</v>
      </c>
      <c r="X971" s="2">
        <v>0.40899999999999997</v>
      </c>
    </row>
    <row r="972" spans="1:24" x14ac:dyDescent="0.25">
      <c r="A972" t="str">
        <f t="shared" si="47"/>
        <v/>
      </c>
      <c r="B972" t="str">
        <f t="shared" si="45"/>
        <v/>
      </c>
      <c r="C972" t="str">
        <f t="shared" si="46"/>
        <v/>
      </c>
      <c r="D972">
        <v>2026</v>
      </c>
      <c r="E972" t="s">
        <v>8071</v>
      </c>
      <c r="F972" t="s">
        <v>1061</v>
      </c>
      <c r="G972" t="s">
        <v>37</v>
      </c>
      <c r="H972" t="s">
        <v>64</v>
      </c>
      <c r="I972">
        <v>0</v>
      </c>
      <c r="J972">
        <v>4</v>
      </c>
      <c r="K972" s="29">
        <v>17.7</v>
      </c>
      <c r="L972">
        <v>19</v>
      </c>
      <c r="M972">
        <v>5</v>
      </c>
      <c r="N972">
        <v>0</v>
      </c>
      <c r="O972">
        <v>0</v>
      </c>
      <c r="P972">
        <v>0</v>
      </c>
      <c r="Q972">
        <v>20.100000000000001</v>
      </c>
      <c r="R972">
        <v>38</v>
      </c>
      <c r="S972">
        <v>41</v>
      </c>
      <c r="T972">
        <v>40</v>
      </c>
      <c r="U972">
        <v>22</v>
      </c>
      <c r="V972">
        <v>12</v>
      </c>
      <c r="W972">
        <v>12</v>
      </c>
      <c r="X972" s="2">
        <v>0.42199999999999999</v>
      </c>
    </row>
    <row r="973" spans="1:24" x14ac:dyDescent="0.25">
      <c r="A973">
        <f t="shared" si="47"/>
        <v>1</v>
      </c>
      <c r="B973" t="str">
        <f t="shared" si="45"/>
        <v/>
      </c>
      <c r="C973" t="str">
        <f t="shared" si="46"/>
        <v/>
      </c>
      <c r="D973">
        <v>2026</v>
      </c>
      <c r="E973" t="s">
        <v>8072</v>
      </c>
      <c r="F973" t="s">
        <v>1079</v>
      </c>
      <c r="G973" t="s">
        <v>29</v>
      </c>
      <c r="H973" t="s">
        <v>64</v>
      </c>
      <c r="I973">
        <v>4</v>
      </c>
      <c r="J973">
        <v>6</v>
      </c>
      <c r="K973" s="29">
        <v>5.12</v>
      </c>
      <c r="L973">
        <v>15</v>
      </c>
      <c r="M973">
        <v>11</v>
      </c>
      <c r="N973">
        <v>0</v>
      </c>
      <c r="O973">
        <v>0</v>
      </c>
      <c r="P973">
        <v>0</v>
      </c>
      <c r="Q973">
        <v>77.099999999999994</v>
      </c>
      <c r="R973">
        <v>85</v>
      </c>
      <c r="S973">
        <v>49</v>
      </c>
      <c r="T973">
        <v>44</v>
      </c>
      <c r="U973">
        <v>24</v>
      </c>
      <c r="V973">
        <v>59</v>
      </c>
      <c r="W973">
        <v>7</v>
      </c>
      <c r="X973" s="2">
        <v>0.27600000000000002</v>
      </c>
    </row>
    <row r="974" spans="1:24" x14ac:dyDescent="0.25">
      <c r="A974">
        <f t="shared" si="47"/>
        <v>1</v>
      </c>
      <c r="B974" t="str">
        <f t="shared" si="45"/>
        <v/>
      </c>
      <c r="C974" t="str">
        <f t="shared" si="46"/>
        <v/>
      </c>
      <c r="D974">
        <v>2026</v>
      </c>
      <c r="E974" t="s">
        <v>8073</v>
      </c>
      <c r="F974" t="s">
        <v>1079</v>
      </c>
      <c r="G974" t="s">
        <v>29</v>
      </c>
      <c r="H974" t="s">
        <v>64</v>
      </c>
      <c r="I974">
        <v>3</v>
      </c>
      <c r="J974">
        <v>2</v>
      </c>
      <c r="K974" s="29">
        <v>6.48</v>
      </c>
      <c r="L974">
        <v>12</v>
      </c>
      <c r="M974">
        <v>12</v>
      </c>
      <c r="N974">
        <v>0</v>
      </c>
      <c r="O974">
        <v>0</v>
      </c>
      <c r="P974">
        <v>0</v>
      </c>
      <c r="Q974">
        <v>58.1</v>
      </c>
      <c r="R974">
        <v>68</v>
      </c>
      <c r="S974">
        <v>45</v>
      </c>
      <c r="T974">
        <v>42</v>
      </c>
      <c r="U974">
        <v>44</v>
      </c>
      <c r="V974">
        <v>54</v>
      </c>
      <c r="W974">
        <v>7</v>
      </c>
      <c r="X974" s="2">
        <v>0.28799999999999998</v>
      </c>
    </row>
    <row r="975" spans="1:24" x14ac:dyDescent="0.25">
      <c r="A975" t="str">
        <f t="shared" si="47"/>
        <v/>
      </c>
      <c r="B975" t="str">
        <f t="shared" si="45"/>
        <v/>
      </c>
      <c r="C975">
        <f t="shared" si="46"/>
        <v>1</v>
      </c>
      <c r="D975">
        <v>2026</v>
      </c>
      <c r="E975" t="s">
        <v>6996</v>
      </c>
      <c r="F975" t="s">
        <v>1079</v>
      </c>
      <c r="G975" t="s">
        <v>24</v>
      </c>
      <c r="H975" t="s">
        <v>64</v>
      </c>
      <c r="I975">
        <v>2</v>
      </c>
      <c r="J975">
        <v>5</v>
      </c>
      <c r="K975" s="29">
        <v>7.45</v>
      </c>
      <c r="L975">
        <v>17</v>
      </c>
      <c r="M975">
        <v>11</v>
      </c>
      <c r="N975">
        <v>0</v>
      </c>
      <c r="O975">
        <v>0</v>
      </c>
      <c r="P975">
        <v>0</v>
      </c>
      <c r="Q975">
        <v>58</v>
      </c>
      <c r="R975">
        <v>73</v>
      </c>
      <c r="S975">
        <v>50</v>
      </c>
      <c r="T975">
        <v>48</v>
      </c>
      <c r="U975">
        <v>28</v>
      </c>
      <c r="V975">
        <v>47</v>
      </c>
      <c r="W975">
        <v>6</v>
      </c>
      <c r="X975" s="2">
        <v>0.30299999999999999</v>
      </c>
    </row>
    <row r="976" spans="1:24" x14ac:dyDescent="0.25">
      <c r="A976" t="str">
        <f t="shared" si="47"/>
        <v/>
      </c>
      <c r="B976" t="str">
        <f t="shared" si="45"/>
        <v/>
      </c>
      <c r="C976" t="str">
        <f t="shared" si="46"/>
        <v/>
      </c>
      <c r="D976">
        <v>2026</v>
      </c>
      <c r="E976" t="s">
        <v>8074</v>
      </c>
      <c r="F976" t="s">
        <v>1079</v>
      </c>
      <c r="G976" t="s">
        <v>47</v>
      </c>
      <c r="H976" t="s">
        <v>64</v>
      </c>
      <c r="I976">
        <v>0</v>
      </c>
      <c r="J976">
        <v>0</v>
      </c>
      <c r="K976" s="29">
        <v>0</v>
      </c>
      <c r="L976">
        <v>1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2</v>
      </c>
      <c r="S976">
        <v>1</v>
      </c>
      <c r="T976">
        <v>0</v>
      </c>
      <c r="U976">
        <v>0</v>
      </c>
      <c r="V976">
        <v>0</v>
      </c>
      <c r="W976">
        <v>1</v>
      </c>
      <c r="X976" s="2">
        <v>1</v>
      </c>
    </row>
    <row r="977" spans="1:24" x14ac:dyDescent="0.25">
      <c r="A977" t="str">
        <f t="shared" si="47"/>
        <v/>
      </c>
      <c r="B977" t="str">
        <f t="shared" si="45"/>
        <v/>
      </c>
      <c r="C977" t="str">
        <f t="shared" si="46"/>
        <v/>
      </c>
      <c r="D977">
        <v>2026</v>
      </c>
      <c r="E977" t="s">
        <v>8075</v>
      </c>
      <c r="F977" t="s">
        <v>1079</v>
      </c>
      <c r="G977" t="s">
        <v>37</v>
      </c>
      <c r="H977" t="s">
        <v>64</v>
      </c>
      <c r="I977">
        <v>1</v>
      </c>
      <c r="J977">
        <v>3</v>
      </c>
      <c r="K977" s="29">
        <v>4.88</v>
      </c>
      <c r="L977">
        <v>26</v>
      </c>
      <c r="M977">
        <v>1</v>
      </c>
      <c r="N977">
        <v>0</v>
      </c>
      <c r="O977">
        <v>0</v>
      </c>
      <c r="P977">
        <v>0</v>
      </c>
      <c r="Q977">
        <v>31.1</v>
      </c>
      <c r="R977">
        <v>40</v>
      </c>
      <c r="S977">
        <v>17</v>
      </c>
      <c r="T977">
        <v>17</v>
      </c>
      <c r="U977">
        <v>14</v>
      </c>
      <c r="V977">
        <v>22</v>
      </c>
      <c r="W977">
        <v>7</v>
      </c>
      <c r="X977" s="2">
        <v>0.317</v>
      </c>
    </row>
    <row r="978" spans="1:24" x14ac:dyDescent="0.25">
      <c r="A978" t="str">
        <f t="shared" si="47"/>
        <v/>
      </c>
      <c r="B978" t="str">
        <f t="shared" si="45"/>
        <v/>
      </c>
      <c r="C978" t="str">
        <f t="shared" si="46"/>
        <v/>
      </c>
      <c r="D978">
        <v>2026</v>
      </c>
      <c r="E978" t="s">
        <v>8076</v>
      </c>
      <c r="F978" t="s">
        <v>1079</v>
      </c>
      <c r="G978" t="s">
        <v>37</v>
      </c>
      <c r="H978" t="s">
        <v>64</v>
      </c>
      <c r="I978">
        <v>0</v>
      </c>
      <c r="J978">
        <v>1</v>
      </c>
      <c r="K978" s="29">
        <v>5.79</v>
      </c>
      <c r="L978">
        <v>4</v>
      </c>
      <c r="M978">
        <v>0</v>
      </c>
      <c r="N978">
        <v>0</v>
      </c>
      <c r="O978">
        <v>0</v>
      </c>
      <c r="P978">
        <v>0</v>
      </c>
      <c r="Q978">
        <v>4.2</v>
      </c>
      <c r="R978">
        <v>4</v>
      </c>
      <c r="S978">
        <v>4</v>
      </c>
      <c r="T978">
        <v>3</v>
      </c>
      <c r="U978">
        <v>4</v>
      </c>
      <c r="V978">
        <v>6</v>
      </c>
      <c r="W978">
        <v>2</v>
      </c>
      <c r="X978" s="2">
        <v>0.2</v>
      </c>
    </row>
    <row r="979" spans="1:24" x14ac:dyDescent="0.25">
      <c r="A979" t="str">
        <f t="shared" si="47"/>
        <v/>
      </c>
      <c r="B979" t="str">
        <f t="shared" si="45"/>
        <v/>
      </c>
      <c r="C979" t="str">
        <f t="shared" si="46"/>
        <v/>
      </c>
      <c r="D979">
        <v>2026</v>
      </c>
      <c r="E979" t="s">
        <v>8077</v>
      </c>
      <c r="F979" t="s">
        <v>1079</v>
      </c>
      <c r="G979" t="s">
        <v>37</v>
      </c>
      <c r="H979" t="s">
        <v>64</v>
      </c>
      <c r="I979">
        <v>1</v>
      </c>
      <c r="J979">
        <v>4</v>
      </c>
      <c r="K979" s="29">
        <v>6.87</v>
      </c>
      <c r="L979">
        <v>23</v>
      </c>
      <c r="M979">
        <v>4</v>
      </c>
      <c r="N979">
        <v>0</v>
      </c>
      <c r="O979">
        <v>0</v>
      </c>
      <c r="P979">
        <v>0</v>
      </c>
      <c r="Q979">
        <v>36.200000000000003</v>
      </c>
      <c r="R979">
        <v>38</v>
      </c>
      <c r="S979">
        <v>29</v>
      </c>
      <c r="T979">
        <v>28</v>
      </c>
      <c r="U979">
        <v>20</v>
      </c>
      <c r="V979">
        <v>24</v>
      </c>
      <c r="W979">
        <v>5</v>
      </c>
      <c r="X979" s="2">
        <v>0.27</v>
      </c>
    </row>
    <row r="980" spans="1:24" x14ac:dyDescent="0.25">
      <c r="A980" t="str">
        <f t="shared" si="47"/>
        <v/>
      </c>
      <c r="B980" t="str">
        <f t="shared" si="45"/>
        <v/>
      </c>
      <c r="C980" t="str">
        <f t="shared" si="46"/>
        <v/>
      </c>
      <c r="D980">
        <v>2026</v>
      </c>
      <c r="E980" t="s">
        <v>8078</v>
      </c>
      <c r="F980" t="s">
        <v>1079</v>
      </c>
      <c r="G980" t="s">
        <v>37</v>
      </c>
      <c r="H980" t="s">
        <v>64</v>
      </c>
      <c r="I980">
        <v>2</v>
      </c>
      <c r="J980">
        <v>2</v>
      </c>
      <c r="K980" s="29">
        <v>6.89</v>
      </c>
      <c r="L980">
        <v>18</v>
      </c>
      <c r="M980">
        <v>3</v>
      </c>
      <c r="N980">
        <v>0</v>
      </c>
      <c r="O980">
        <v>0</v>
      </c>
      <c r="P980">
        <v>0</v>
      </c>
      <c r="Q980">
        <v>32.200000000000003</v>
      </c>
      <c r="R980">
        <v>34</v>
      </c>
      <c r="S980">
        <v>25</v>
      </c>
      <c r="T980">
        <v>25</v>
      </c>
      <c r="U980">
        <v>23</v>
      </c>
      <c r="V980">
        <v>23</v>
      </c>
      <c r="W980">
        <v>5</v>
      </c>
      <c r="X980" s="2">
        <v>0.27</v>
      </c>
    </row>
    <row r="981" spans="1:24" x14ac:dyDescent="0.25">
      <c r="A981" t="str">
        <f t="shared" si="47"/>
        <v/>
      </c>
      <c r="B981" t="str">
        <f t="shared" si="45"/>
        <v/>
      </c>
      <c r="C981" t="str">
        <f t="shared" si="46"/>
        <v/>
      </c>
      <c r="D981">
        <v>2026</v>
      </c>
      <c r="E981" t="s">
        <v>8079</v>
      </c>
      <c r="F981" t="s">
        <v>1079</v>
      </c>
      <c r="G981" t="s">
        <v>37</v>
      </c>
      <c r="H981" t="s">
        <v>64</v>
      </c>
      <c r="I981">
        <v>0</v>
      </c>
      <c r="J981">
        <v>7</v>
      </c>
      <c r="K981" s="29">
        <v>9.16</v>
      </c>
      <c r="L981">
        <v>24</v>
      </c>
      <c r="M981">
        <v>2</v>
      </c>
      <c r="N981">
        <v>0</v>
      </c>
      <c r="O981">
        <v>0</v>
      </c>
      <c r="P981">
        <v>4</v>
      </c>
      <c r="Q981">
        <v>38.1</v>
      </c>
      <c r="R981">
        <v>58</v>
      </c>
      <c r="S981">
        <v>39</v>
      </c>
      <c r="T981">
        <v>39</v>
      </c>
      <c r="U981">
        <v>20</v>
      </c>
      <c r="V981">
        <v>36</v>
      </c>
      <c r="W981">
        <v>3</v>
      </c>
      <c r="X981" s="2">
        <v>0.35599999999999998</v>
      </c>
    </row>
    <row r="982" spans="1:24" x14ac:dyDescent="0.25">
      <c r="A982">
        <f t="shared" si="47"/>
        <v>1</v>
      </c>
      <c r="B982" t="str">
        <f t="shared" si="45"/>
        <v/>
      </c>
      <c r="C982" t="str">
        <f t="shared" si="46"/>
        <v/>
      </c>
      <c r="D982">
        <v>2026</v>
      </c>
      <c r="E982" t="s">
        <v>8080</v>
      </c>
      <c r="F982" t="s">
        <v>1079</v>
      </c>
      <c r="G982" t="s">
        <v>29</v>
      </c>
      <c r="H982" t="s">
        <v>64</v>
      </c>
      <c r="I982">
        <v>0</v>
      </c>
      <c r="J982">
        <v>2</v>
      </c>
      <c r="K982" s="29">
        <v>11.28</v>
      </c>
      <c r="L982">
        <v>15</v>
      </c>
      <c r="M982">
        <v>2</v>
      </c>
      <c r="N982">
        <v>0</v>
      </c>
      <c r="O982">
        <v>0</v>
      </c>
      <c r="P982">
        <v>0</v>
      </c>
      <c r="Q982">
        <v>26.1</v>
      </c>
      <c r="R982">
        <v>39</v>
      </c>
      <c r="S982">
        <v>34</v>
      </c>
      <c r="T982">
        <v>33</v>
      </c>
      <c r="U982">
        <v>15</v>
      </c>
      <c r="V982">
        <v>11</v>
      </c>
      <c r="W982">
        <v>6</v>
      </c>
      <c r="X982" s="2">
        <v>0.35799999999999998</v>
      </c>
    </row>
    <row r="983" spans="1:24" x14ac:dyDescent="0.25">
      <c r="A983" t="str">
        <f t="shared" si="47"/>
        <v/>
      </c>
      <c r="B983" t="str">
        <f t="shared" si="45"/>
        <v/>
      </c>
      <c r="C983" t="str">
        <f t="shared" si="46"/>
        <v/>
      </c>
      <c r="D983">
        <v>2026</v>
      </c>
      <c r="E983" t="s">
        <v>8081</v>
      </c>
      <c r="F983" t="s">
        <v>1079</v>
      </c>
      <c r="G983" t="s">
        <v>24</v>
      </c>
      <c r="H983" t="s">
        <v>64</v>
      </c>
      <c r="I983">
        <v>0</v>
      </c>
      <c r="J983">
        <v>4</v>
      </c>
      <c r="K983" s="29">
        <v>12.18</v>
      </c>
      <c r="L983">
        <v>12</v>
      </c>
      <c r="M983">
        <v>5</v>
      </c>
      <c r="N983">
        <v>0</v>
      </c>
      <c r="O983">
        <v>0</v>
      </c>
      <c r="P983">
        <v>0</v>
      </c>
      <c r="Q983">
        <v>27.1</v>
      </c>
      <c r="R983">
        <v>47</v>
      </c>
      <c r="S983">
        <v>38</v>
      </c>
      <c r="T983">
        <v>37</v>
      </c>
      <c r="U983">
        <v>21</v>
      </c>
      <c r="V983">
        <v>17</v>
      </c>
      <c r="W983">
        <v>4</v>
      </c>
      <c r="X983" s="2">
        <v>0.38500000000000001</v>
      </c>
    </row>
    <row r="984" spans="1:24" x14ac:dyDescent="0.25">
      <c r="A984" t="str">
        <f t="shared" si="47"/>
        <v/>
      </c>
      <c r="B984" t="str">
        <f t="shared" si="45"/>
        <v/>
      </c>
      <c r="C984" t="str">
        <f t="shared" si="46"/>
        <v/>
      </c>
      <c r="D984">
        <v>2026</v>
      </c>
      <c r="E984" t="s">
        <v>8082</v>
      </c>
      <c r="F984" t="s">
        <v>1079</v>
      </c>
      <c r="G984" t="s">
        <v>24</v>
      </c>
      <c r="H984" t="s">
        <v>64</v>
      </c>
      <c r="I984">
        <v>0</v>
      </c>
      <c r="J984">
        <v>0</v>
      </c>
      <c r="K984" s="29">
        <v>12.62</v>
      </c>
      <c r="L984">
        <v>18</v>
      </c>
      <c r="M984">
        <v>0</v>
      </c>
      <c r="N984">
        <v>0</v>
      </c>
      <c r="O984">
        <v>0</v>
      </c>
      <c r="P984">
        <v>1</v>
      </c>
      <c r="Q984">
        <v>25.2</v>
      </c>
      <c r="R984">
        <v>34</v>
      </c>
      <c r="S984">
        <v>39</v>
      </c>
      <c r="T984">
        <v>36</v>
      </c>
      <c r="U984">
        <v>25</v>
      </c>
      <c r="V984">
        <v>29</v>
      </c>
      <c r="W984">
        <v>9</v>
      </c>
      <c r="X984" s="2">
        <v>0.315</v>
      </c>
    </row>
    <row r="985" spans="1:24" x14ac:dyDescent="0.25">
      <c r="A985" t="str">
        <f t="shared" si="47"/>
        <v/>
      </c>
      <c r="B985" t="str">
        <f t="shared" si="45"/>
        <v/>
      </c>
      <c r="C985">
        <f t="shared" si="46"/>
        <v>1</v>
      </c>
      <c r="D985">
        <v>2026</v>
      </c>
      <c r="E985" t="s">
        <v>6579</v>
      </c>
      <c r="F985" t="s">
        <v>1079</v>
      </c>
      <c r="G985" t="s">
        <v>47</v>
      </c>
      <c r="H985" t="s">
        <v>64</v>
      </c>
      <c r="I985">
        <v>0</v>
      </c>
      <c r="J985">
        <v>0</v>
      </c>
      <c r="K985" s="29">
        <v>13.5</v>
      </c>
      <c r="L985">
        <v>2</v>
      </c>
      <c r="M985">
        <v>0</v>
      </c>
      <c r="N985">
        <v>0</v>
      </c>
      <c r="O985">
        <v>0</v>
      </c>
      <c r="P985">
        <v>0</v>
      </c>
      <c r="Q985">
        <v>1.1000000000000001</v>
      </c>
      <c r="R985">
        <v>2</v>
      </c>
      <c r="S985">
        <v>4</v>
      </c>
      <c r="T985">
        <v>2</v>
      </c>
      <c r="U985">
        <v>3</v>
      </c>
      <c r="V985">
        <v>2</v>
      </c>
      <c r="W985">
        <v>1</v>
      </c>
      <c r="X985" s="2">
        <v>0.28599999999999998</v>
      </c>
    </row>
    <row r="986" spans="1:24" x14ac:dyDescent="0.25">
      <c r="A986" t="str">
        <f t="shared" si="47"/>
        <v/>
      </c>
      <c r="B986" t="str">
        <f t="shared" si="45"/>
        <v/>
      </c>
      <c r="C986" t="str">
        <f t="shared" si="46"/>
        <v/>
      </c>
      <c r="D986">
        <v>2026</v>
      </c>
      <c r="E986" t="s">
        <v>1094</v>
      </c>
      <c r="F986" t="s">
        <v>1079</v>
      </c>
      <c r="G986" t="s">
        <v>24</v>
      </c>
      <c r="H986" t="s">
        <v>64</v>
      </c>
      <c r="I986">
        <v>0</v>
      </c>
      <c r="J986">
        <v>3</v>
      </c>
      <c r="K986" s="29">
        <v>15.32</v>
      </c>
      <c r="L986">
        <v>10</v>
      </c>
      <c r="M986">
        <v>1</v>
      </c>
      <c r="N986">
        <v>0</v>
      </c>
      <c r="O986">
        <v>0</v>
      </c>
      <c r="P986">
        <v>0</v>
      </c>
      <c r="Q986">
        <v>12.1</v>
      </c>
      <c r="R986">
        <v>22</v>
      </c>
      <c r="S986">
        <v>23</v>
      </c>
      <c r="T986">
        <v>21</v>
      </c>
      <c r="U986">
        <v>8</v>
      </c>
      <c r="V986">
        <v>12</v>
      </c>
      <c r="W986">
        <v>3</v>
      </c>
      <c r="X986" s="2">
        <v>0.379</v>
      </c>
    </row>
    <row r="987" spans="1:24" x14ac:dyDescent="0.25">
      <c r="A987">
        <f t="shared" si="47"/>
        <v>1</v>
      </c>
      <c r="B987" t="str">
        <f t="shared" si="45"/>
        <v/>
      </c>
      <c r="C987" t="str">
        <f t="shared" si="46"/>
        <v/>
      </c>
      <c r="D987">
        <v>2026</v>
      </c>
      <c r="E987" t="s">
        <v>8083</v>
      </c>
      <c r="F987" t="s">
        <v>1079</v>
      </c>
      <c r="G987" t="s">
        <v>29</v>
      </c>
      <c r="H987" t="s">
        <v>64</v>
      </c>
      <c r="I987">
        <v>0</v>
      </c>
      <c r="J987">
        <v>1</v>
      </c>
      <c r="K987" s="29">
        <v>16.05</v>
      </c>
      <c r="L987">
        <v>11</v>
      </c>
      <c r="M987">
        <v>1</v>
      </c>
      <c r="N987">
        <v>0</v>
      </c>
      <c r="O987">
        <v>0</v>
      </c>
      <c r="P987">
        <v>0</v>
      </c>
      <c r="Q987">
        <v>12.1</v>
      </c>
      <c r="R987">
        <v>20</v>
      </c>
      <c r="S987">
        <v>25</v>
      </c>
      <c r="T987">
        <v>22</v>
      </c>
      <c r="U987">
        <v>15</v>
      </c>
      <c r="V987">
        <v>10</v>
      </c>
      <c r="W987">
        <v>5</v>
      </c>
      <c r="X987" s="2">
        <v>0.36399999999999999</v>
      </c>
    </row>
    <row r="988" spans="1:24" x14ac:dyDescent="0.25">
      <c r="A988" t="str">
        <f t="shared" si="47"/>
        <v/>
      </c>
      <c r="B988" t="str">
        <f t="shared" si="45"/>
        <v/>
      </c>
      <c r="C988" t="str">
        <f t="shared" si="46"/>
        <v/>
      </c>
      <c r="D988">
        <v>2026</v>
      </c>
      <c r="E988" t="s">
        <v>8084</v>
      </c>
      <c r="F988" t="s">
        <v>1079</v>
      </c>
      <c r="G988" t="s">
        <v>37</v>
      </c>
      <c r="H988" t="s">
        <v>64</v>
      </c>
      <c r="I988">
        <v>0</v>
      </c>
      <c r="J988">
        <v>0</v>
      </c>
      <c r="K988" s="29">
        <v>20.25</v>
      </c>
      <c r="L988">
        <v>1</v>
      </c>
      <c r="M988">
        <v>0</v>
      </c>
      <c r="N988">
        <v>0</v>
      </c>
      <c r="O988">
        <v>0</v>
      </c>
      <c r="P988">
        <v>0</v>
      </c>
      <c r="Q988">
        <v>2.2000000000000002</v>
      </c>
      <c r="R988">
        <v>5</v>
      </c>
      <c r="S988">
        <v>6</v>
      </c>
      <c r="T988">
        <v>6</v>
      </c>
      <c r="U988">
        <v>3</v>
      </c>
      <c r="V988">
        <v>1</v>
      </c>
      <c r="W988">
        <v>0</v>
      </c>
      <c r="X988" s="2">
        <v>0.45500000000000002</v>
      </c>
    </row>
    <row r="989" spans="1:24" x14ac:dyDescent="0.25">
      <c r="A989" t="str">
        <f t="shared" si="47"/>
        <v/>
      </c>
      <c r="B989" t="str">
        <f t="shared" si="45"/>
        <v/>
      </c>
      <c r="C989">
        <f t="shared" si="46"/>
        <v>1</v>
      </c>
      <c r="D989">
        <v>2026</v>
      </c>
      <c r="E989" t="s">
        <v>7050</v>
      </c>
      <c r="F989" t="s">
        <v>1079</v>
      </c>
      <c r="G989" t="s">
        <v>47</v>
      </c>
      <c r="H989" t="s">
        <v>64</v>
      </c>
      <c r="I989">
        <v>0</v>
      </c>
      <c r="J989">
        <v>1</v>
      </c>
      <c r="K989" s="29">
        <v>22.24</v>
      </c>
      <c r="L989">
        <v>4</v>
      </c>
      <c r="M989">
        <v>1</v>
      </c>
      <c r="N989">
        <v>0</v>
      </c>
      <c r="O989">
        <v>0</v>
      </c>
      <c r="P989">
        <v>0</v>
      </c>
      <c r="Q989">
        <v>5.2</v>
      </c>
      <c r="R989">
        <v>11</v>
      </c>
      <c r="S989">
        <v>16</v>
      </c>
      <c r="T989">
        <v>14</v>
      </c>
      <c r="U989">
        <v>5</v>
      </c>
      <c r="V989">
        <v>6</v>
      </c>
      <c r="W989">
        <v>6</v>
      </c>
      <c r="X989" s="2">
        <v>0.379</v>
      </c>
    </row>
    <row r="990" spans="1:24" x14ac:dyDescent="0.25">
      <c r="A990" t="str">
        <f t="shared" si="47"/>
        <v/>
      </c>
      <c r="B990" t="str">
        <f t="shared" si="45"/>
        <v/>
      </c>
      <c r="C990">
        <f t="shared" si="46"/>
        <v>1</v>
      </c>
      <c r="D990">
        <v>2026</v>
      </c>
      <c r="E990" t="s">
        <v>7105</v>
      </c>
      <c r="F990" t="s">
        <v>1079</v>
      </c>
      <c r="G990" t="s">
        <v>47</v>
      </c>
      <c r="H990" t="s">
        <v>64</v>
      </c>
      <c r="I990">
        <v>0</v>
      </c>
      <c r="J990">
        <v>0</v>
      </c>
      <c r="K990" s="29">
        <v>48.6</v>
      </c>
      <c r="L990">
        <v>4</v>
      </c>
      <c r="M990">
        <v>0</v>
      </c>
      <c r="N990">
        <v>0</v>
      </c>
      <c r="O990">
        <v>0</v>
      </c>
      <c r="P990">
        <v>0</v>
      </c>
      <c r="Q990">
        <v>1.2</v>
      </c>
      <c r="R990">
        <v>5</v>
      </c>
      <c r="S990">
        <v>9</v>
      </c>
      <c r="T990">
        <v>9</v>
      </c>
      <c r="U990">
        <v>7</v>
      </c>
      <c r="V990">
        <v>1</v>
      </c>
      <c r="W990">
        <v>1</v>
      </c>
      <c r="X990" s="2">
        <v>0.5</v>
      </c>
    </row>
    <row r="991" spans="1:24" x14ac:dyDescent="0.25">
      <c r="A991" t="str">
        <f t="shared" si="47"/>
        <v/>
      </c>
      <c r="B991" t="str">
        <f t="shared" si="45"/>
        <v/>
      </c>
      <c r="C991" t="str">
        <f t="shared" si="46"/>
        <v/>
      </c>
      <c r="D991">
        <v>2026</v>
      </c>
      <c r="E991" t="s">
        <v>8085</v>
      </c>
      <c r="F991" t="s">
        <v>1098</v>
      </c>
      <c r="G991" t="s">
        <v>24</v>
      </c>
      <c r="H991" t="s">
        <v>64</v>
      </c>
      <c r="I991">
        <v>5</v>
      </c>
      <c r="J991">
        <v>1</v>
      </c>
      <c r="K991" s="29">
        <v>4.2300000000000004</v>
      </c>
      <c r="L991">
        <v>17</v>
      </c>
      <c r="M991">
        <v>12</v>
      </c>
      <c r="N991">
        <v>0</v>
      </c>
      <c r="O991">
        <v>0</v>
      </c>
      <c r="P991">
        <v>0</v>
      </c>
      <c r="Q991">
        <v>66</v>
      </c>
      <c r="R991">
        <v>57</v>
      </c>
      <c r="S991">
        <v>35</v>
      </c>
      <c r="T991">
        <v>31</v>
      </c>
      <c r="U991">
        <v>26</v>
      </c>
      <c r="V991">
        <v>65</v>
      </c>
      <c r="W991">
        <v>12</v>
      </c>
      <c r="X991" s="2">
        <v>0.23300000000000001</v>
      </c>
    </row>
    <row r="992" spans="1:24" x14ac:dyDescent="0.25">
      <c r="A992" t="str">
        <f t="shared" si="47"/>
        <v/>
      </c>
      <c r="B992" t="str">
        <f t="shared" si="45"/>
        <v/>
      </c>
      <c r="C992" t="str">
        <f t="shared" si="46"/>
        <v/>
      </c>
      <c r="D992">
        <v>2026</v>
      </c>
      <c r="E992" t="s">
        <v>8086</v>
      </c>
      <c r="F992" t="s">
        <v>1098</v>
      </c>
      <c r="G992" t="s">
        <v>37</v>
      </c>
      <c r="H992" t="s">
        <v>64</v>
      </c>
      <c r="I992">
        <v>4</v>
      </c>
      <c r="J992">
        <v>3</v>
      </c>
      <c r="K992" s="29">
        <v>4.92</v>
      </c>
      <c r="L992">
        <v>17</v>
      </c>
      <c r="M992">
        <v>17</v>
      </c>
      <c r="N992">
        <v>0</v>
      </c>
      <c r="O992">
        <v>0</v>
      </c>
      <c r="P992">
        <v>0</v>
      </c>
      <c r="Q992">
        <v>67.2</v>
      </c>
      <c r="R992">
        <v>68</v>
      </c>
      <c r="S992">
        <v>44</v>
      </c>
      <c r="T992">
        <v>37</v>
      </c>
      <c r="U992">
        <v>28</v>
      </c>
      <c r="V992">
        <v>70</v>
      </c>
      <c r="W992">
        <v>6</v>
      </c>
      <c r="X992" s="2">
        <v>0.25600000000000001</v>
      </c>
    </row>
    <row r="993" spans="1:24" x14ac:dyDescent="0.25">
      <c r="A993" t="str">
        <f t="shared" si="47"/>
        <v/>
      </c>
      <c r="B993">
        <f t="shared" si="45"/>
        <v>1</v>
      </c>
      <c r="C993" t="str">
        <f t="shared" si="46"/>
        <v/>
      </c>
      <c r="D993">
        <v>2026</v>
      </c>
      <c r="E993" t="s">
        <v>6455</v>
      </c>
      <c r="F993" t="s">
        <v>1098</v>
      </c>
      <c r="G993" t="s">
        <v>37</v>
      </c>
      <c r="H993" t="s">
        <v>64</v>
      </c>
      <c r="I993">
        <v>6</v>
      </c>
      <c r="J993">
        <v>3</v>
      </c>
      <c r="K993" s="29">
        <v>5.85</v>
      </c>
      <c r="L993">
        <v>16</v>
      </c>
      <c r="M993">
        <v>16</v>
      </c>
      <c r="N993">
        <v>1</v>
      </c>
      <c r="O993">
        <v>0</v>
      </c>
      <c r="P993">
        <v>0</v>
      </c>
      <c r="Q993">
        <v>92.1</v>
      </c>
      <c r="R993">
        <v>94</v>
      </c>
      <c r="S993">
        <v>61</v>
      </c>
      <c r="T993">
        <v>60</v>
      </c>
      <c r="U993">
        <v>34</v>
      </c>
      <c r="V993">
        <v>117</v>
      </c>
      <c r="W993">
        <v>6</v>
      </c>
      <c r="X993" s="2">
        <v>0.25700000000000001</v>
      </c>
    </row>
    <row r="994" spans="1:24" x14ac:dyDescent="0.25">
      <c r="A994" t="str">
        <f t="shared" si="47"/>
        <v/>
      </c>
      <c r="B994" t="str">
        <f t="shared" si="45"/>
        <v/>
      </c>
      <c r="C994" t="str">
        <f t="shared" si="46"/>
        <v/>
      </c>
      <c r="D994">
        <v>2026</v>
      </c>
      <c r="E994" t="s">
        <v>8087</v>
      </c>
      <c r="F994" t="s">
        <v>1098</v>
      </c>
      <c r="G994" t="s">
        <v>24</v>
      </c>
      <c r="H994" t="s">
        <v>64</v>
      </c>
      <c r="I994">
        <v>0</v>
      </c>
      <c r="J994">
        <v>0</v>
      </c>
      <c r="K994" s="29">
        <v>0</v>
      </c>
      <c r="L994">
        <v>1</v>
      </c>
      <c r="M994">
        <v>0</v>
      </c>
      <c r="N994">
        <v>0</v>
      </c>
      <c r="O994">
        <v>0</v>
      </c>
      <c r="P994">
        <v>0</v>
      </c>
      <c r="Q994">
        <v>0.1</v>
      </c>
      <c r="R994">
        <v>0</v>
      </c>
      <c r="S994">
        <v>1</v>
      </c>
      <c r="T994">
        <v>0</v>
      </c>
      <c r="U994">
        <v>2</v>
      </c>
      <c r="V994">
        <v>0</v>
      </c>
      <c r="W994">
        <v>1</v>
      </c>
      <c r="X994" s="2">
        <v>0</v>
      </c>
    </row>
    <row r="995" spans="1:24" x14ac:dyDescent="0.25">
      <c r="A995" t="str">
        <f t="shared" si="47"/>
        <v/>
      </c>
      <c r="B995" t="str">
        <f t="shared" si="45"/>
        <v/>
      </c>
      <c r="C995" t="str">
        <f t="shared" si="46"/>
        <v/>
      </c>
      <c r="D995">
        <v>2026</v>
      </c>
      <c r="E995" t="s">
        <v>8088</v>
      </c>
      <c r="F995" t="s">
        <v>1098</v>
      </c>
      <c r="G995" t="s">
        <v>37</v>
      </c>
      <c r="H995" t="s">
        <v>64</v>
      </c>
      <c r="I995">
        <v>4</v>
      </c>
      <c r="J995">
        <v>0</v>
      </c>
      <c r="K995" s="29">
        <v>3.86</v>
      </c>
      <c r="L995">
        <v>25</v>
      </c>
      <c r="M995">
        <v>0</v>
      </c>
      <c r="N995">
        <v>0</v>
      </c>
      <c r="O995">
        <v>0</v>
      </c>
      <c r="P995">
        <v>1</v>
      </c>
      <c r="Q995">
        <v>32.200000000000003</v>
      </c>
      <c r="R995">
        <v>26</v>
      </c>
      <c r="S995">
        <v>16</v>
      </c>
      <c r="T995">
        <v>14</v>
      </c>
      <c r="U995">
        <v>22</v>
      </c>
      <c r="V995">
        <v>34</v>
      </c>
      <c r="W995">
        <v>5</v>
      </c>
      <c r="X995" s="2">
        <v>0.23</v>
      </c>
    </row>
    <row r="996" spans="1:24" x14ac:dyDescent="0.25">
      <c r="A996" t="str">
        <f t="shared" si="47"/>
        <v/>
      </c>
      <c r="B996" t="str">
        <f t="shared" si="45"/>
        <v/>
      </c>
      <c r="C996" t="str">
        <f t="shared" si="46"/>
        <v/>
      </c>
      <c r="D996">
        <v>2026</v>
      </c>
      <c r="E996" t="s">
        <v>8089</v>
      </c>
      <c r="F996" t="s">
        <v>1098</v>
      </c>
      <c r="G996" t="s">
        <v>37</v>
      </c>
      <c r="H996" t="s">
        <v>64</v>
      </c>
      <c r="I996">
        <v>7</v>
      </c>
      <c r="J996">
        <v>1</v>
      </c>
      <c r="K996" s="29">
        <v>4.0199999999999996</v>
      </c>
      <c r="L996">
        <v>30</v>
      </c>
      <c r="M996">
        <v>2</v>
      </c>
      <c r="N996">
        <v>0</v>
      </c>
      <c r="O996">
        <v>0</v>
      </c>
      <c r="P996">
        <v>10</v>
      </c>
      <c r="Q996">
        <v>56</v>
      </c>
      <c r="R996">
        <v>46</v>
      </c>
      <c r="S996">
        <v>26</v>
      </c>
      <c r="T996">
        <v>25</v>
      </c>
      <c r="U996">
        <v>17</v>
      </c>
      <c r="V996">
        <v>75</v>
      </c>
      <c r="W996">
        <v>0</v>
      </c>
      <c r="X996" s="2">
        <v>0.218</v>
      </c>
    </row>
    <row r="997" spans="1:24" x14ac:dyDescent="0.25">
      <c r="A997">
        <f t="shared" si="47"/>
        <v>1</v>
      </c>
      <c r="B997" t="str">
        <f t="shared" si="45"/>
        <v/>
      </c>
      <c r="C997" t="str">
        <f t="shared" si="46"/>
        <v/>
      </c>
      <c r="D997">
        <v>2026</v>
      </c>
      <c r="E997" t="s">
        <v>8090</v>
      </c>
      <c r="F997" t="s">
        <v>1098</v>
      </c>
      <c r="G997" t="s">
        <v>29</v>
      </c>
      <c r="H997" t="s">
        <v>64</v>
      </c>
      <c r="I997">
        <v>3</v>
      </c>
      <c r="J997">
        <v>2</v>
      </c>
      <c r="K997" s="29">
        <v>4.7</v>
      </c>
      <c r="L997">
        <v>22</v>
      </c>
      <c r="M997">
        <v>5</v>
      </c>
      <c r="N997">
        <v>0</v>
      </c>
      <c r="O997">
        <v>0</v>
      </c>
      <c r="P997">
        <v>1</v>
      </c>
      <c r="Q997">
        <v>44</v>
      </c>
      <c r="R997">
        <v>44</v>
      </c>
      <c r="S997">
        <v>26</v>
      </c>
      <c r="T997">
        <v>23</v>
      </c>
      <c r="U997">
        <v>20</v>
      </c>
      <c r="V997">
        <v>42</v>
      </c>
      <c r="W997">
        <v>9</v>
      </c>
      <c r="X997" s="2">
        <v>0.26200000000000001</v>
      </c>
    </row>
    <row r="998" spans="1:24" x14ac:dyDescent="0.25">
      <c r="A998">
        <f t="shared" si="47"/>
        <v>1</v>
      </c>
      <c r="B998" t="str">
        <f t="shared" si="45"/>
        <v/>
      </c>
      <c r="C998" t="str">
        <f t="shared" si="46"/>
        <v/>
      </c>
      <c r="D998">
        <v>2026</v>
      </c>
      <c r="E998" t="s">
        <v>8091</v>
      </c>
      <c r="F998" t="s">
        <v>1098</v>
      </c>
      <c r="G998" t="s">
        <v>29</v>
      </c>
      <c r="H998" t="s">
        <v>64</v>
      </c>
      <c r="I998">
        <v>5</v>
      </c>
      <c r="J998">
        <v>1</v>
      </c>
      <c r="K998" s="29">
        <v>5.3</v>
      </c>
      <c r="L998">
        <v>31</v>
      </c>
      <c r="M998">
        <v>0</v>
      </c>
      <c r="N998">
        <v>0</v>
      </c>
      <c r="O998">
        <v>0</v>
      </c>
      <c r="P998">
        <v>0</v>
      </c>
      <c r="Q998">
        <v>37.1</v>
      </c>
      <c r="R998">
        <v>39</v>
      </c>
      <c r="S998">
        <v>23</v>
      </c>
      <c r="T998">
        <v>22</v>
      </c>
      <c r="U998">
        <v>16</v>
      </c>
      <c r="V998">
        <v>43</v>
      </c>
      <c r="W998">
        <v>9</v>
      </c>
      <c r="X998" s="2">
        <v>0.26500000000000001</v>
      </c>
    </row>
    <row r="999" spans="1:24" x14ac:dyDescent="0.25">
      <c r="A999">
        <f t="shared" si="47"/>
        <v>1</v>
      </c>
      <c r="B999" t="str">
        <f t="shared" si="45"/>
        <v/>
      </c>
      <c r="C999" t="str">
        <f t="shared" si="46"/>
        <v/>
      </c>
      <c r="D999">
        <v>2026</v>
      </c>
      <c r="E999" t="s">
        <v>8092</v>
      </c>
      <c r="F999" t="s">
        <v>1098</v>
      </c>
      <c r="G999" t="s">
        <v>32</v>
      </c>
      <c r="H999" t="s">
        <v>64</v>
      </c>
      <c r="I999">
        <v>1</v>
      </c>
      <c r="J999">
        <v>1</v>
      </c>
      <c r="K999" s="29">
        <v>5.4</v>
      </c>
      <c r="L999">
        <v>16</v>
      </c>
      <c r="M999">
        <v>1</v>
      </c>
      <c r="N999">
        <v>0</v>
      </c>
      <c r="O999">
        <v>0</v>
      </c>
      <c r="P999">
        <v>0</v>
      </c>
      <c r="Q999">
        <v>20</v>
      </c>
      <c r="R999">
        <v>16</v>
      </c>
      <c r="S999">
        <v>14</v>
      </c>
      <c r="T999">
        <v>12</v>
      </c>
      <c r="U999">
        <v>10</v>
      </c>
      <c r="V999">
        <v>15</v>
      </c>
      <c r="W999">
        <v>6</v>
      </c>
      <c r="X999" s="2">
        <v>0.23200000000000001</v>
      </c>
    </row>
    <row r="1000" spans="1:24" x14ac:dyDescent="0.25">
      <c r="A1000" t="str">
        <f t="shared" si="47"/>
        <v/>
      </c>
      <c r="B1000" t="str">
        <f t="shared" si="45"/>
        <v/>
      </c>
      <c r="C1000" t="str">
        <f t="shared" si="46"/>
        <v/>
      </c>
      <c r="D1000">
        <v>2026</v>
      </c>
      <c r="E1000" t="s">
        <v>8093</v>
      </c>
      <c r="F1000" t="s">
        <v>1098</v>
      </c>
      <c r="G1000" t="s">
        <v>24</v>
      </c>
      <c r="H1000" t="s">
        <v>64</v>
      </c>
      <c r="I1000">
        <v>7</v>
      </c>
      <c r="J1000">
        <v>2</v>
      </c>
      <c r="K1000" s="29">
        <v>5.49</v>
      </c>
      <c r="L1000">
        <v>37</v>
      </c>
      <c r="M1000">
        <v>0</v>
      </c>
      <c r="N1000">
        <v>0</v>
      </c>
      <c r="O1000">
        <v>0</v>
      </c>
      <c r="P1000">
        <v>2</v>
      </c>
      <c r="Q1000">
        <v>60.2</v>
      </c>
      <c r="R1000">
        <v>58</v>
      </c>
      <c r="S1000">
        <v>40</v>
      </c>
      <c r="T1000">
        <v>37</v>
      </c>
      <c r="U1000">
        <v>22</v>
      </c>
      <c r="V1000">
        <v>74</v>
      </c>
      <c r="W1000">
        <v>10</v>
      </c>
      <c r="X1000" s="2">
        <v>0.25600000000000001</v>
      </c>
    </row>
    <row r="1001" spans="1:24" x14ac:dyDescent="0.25">
      <c r="A1001" t="str">
        <f t="shared" si="47"/>
        <v/>
      </c>
      <c r="B1001" t="str">
        <f t="shared" si="45"/>
        <v/>
      </c>
      <c r="C1001" t="str">
        <f t="shared" si="46"/>
        <v/>
      </c>
      <c r="D1001">
        <v>2026</v>
      </c>
      <c r="E1001" t="s">
        <v>8094</v>
      </c>
      <c r="F1001" t="s">
        <v>1098</v>
      </c>
      <c r="G1001" t="s">
        <v>37</v>
      </c>
      <c r="H1001" t="s">
        <v>64</v>
      </c>
      <c r="I1001">
        <v>0</v>
      </c>
      <c r="J1001">
        <v>0</v>
      </c>
      <c r="K1001" s="29">
        <v>6</v>
      </c>
      <c r="L1001">
        <v>6</v>
      </c>
      <c r="M1001">
        <v>0</v>
      </c>
      <c r="N1001">
        <v>0</v>
      </c>
      <c r="O1001">
        <v>0</v>
      </c>
      <c r="P1001">
        <v>0</v>
      </c>
      <c r="Q1001">
        <v>6</v>
      </c>
      <c r="R1001">
        <v>8</v>
      </c>
      <c r="S1001">
        <v>4</v>
      </c>
      <c r="T1001">
        <v>4</v>
      </c>
      <c r="U1001">
        <v>4</v>
      </c>
      <c r="V1001">
        <v>7</v>
      </c>
      <c r="W1001">
        <v>1</v>
      </c>
      <c r="X1001" s="2">
        <v>0.33300000000000002</v>
      </c>
    </row>
    <row r="1002" spans="1:24" x14ac:dyDescent="0.25">
      <c r="A1002" t="str">
        <f t="shared" si="47"/>
        <v/>
      </c>
      <c r="B1002" t="str">
        <f t="shared" si="45"/>
        <v/>
      </c>
      <c r="C1002" t="str">
        <f t="shared" si="46"/>
        <v/>
      </c>
      <c r="D1002">
        <v>2026</v>
      </c>
      <c r="E1002" t="s">
        <v>8095</v>
      </c>
      <c r="F1002" t="s">
        <v>1098</v>
      </c>
      <c r="G1002" t="s">
        <v>47</v>
      </c>
      <c r="H1002" t="s">
        <v>64</v>
      </c>
      <c r="I1002">
        <v>3</v>
      </c>
      <c r="J1002">
        <v>1</v>
      </c>
      <c r="K1002" s="29">
        <v>6.11</v>
      </c>
      <c r="L1002">
        <v>14</v>
      </c>
      <c r="M1002">
        <v>7</v>
      </c>
      <c r="N1002">
        <v>0</v>
      </c>
      <c r="O1002">
        <v>0</v>
      </c>
      <c r="P1002">
        <v>0</v>
      </c>
      <c r="Q1002">
        <v>28</v>
      </c>
      <c r="R1002">
        <v>37</v>
      </c>
      <c r="S1002">
        <v>21</v>
      </c>
      <c r="T1002">
        <v>19</v>
      </c>
      <c r="U1002">
        <v>14</v>
      </c>
      <c r="V1002">
        <v>26</v>
      </c>
      <c r="W1002">
        <v>3</v>
      </c>
      <c r="X1002" s="2">
        <v>0.32500000000000001</v>
      </c>
    </row>
    <row r="1003" spans="1:24" x14ac:dyDescent="0.25">
      <c r="A1003" t="str">
        <f t="shared" si="47"/>
        <v/>
      </c>
      <c r="B1003" t="str">
        <f t="shared" si="45"/>
        <v/>
      </c>
      <c r="C1003" t="str">
        <f t="shared" si="46"/>
        <v/>
      </c>
      <c r="D1003">
        <v>2026</v>
      </c>
      <c r="E1003" t="s">
        <v>8096</v>
      </c>
      <c r="F1003" t="s">
        <v>1098</v>
      </c>
      <c r="G1003" t="s">
        <v>37</v>
      </c>
      <c r="H1003" t="s">
        <v>64</v>
      </c>
      <c r="I1003">
        <v>0</v>
      </c>
      <c r="J1003">
        <v>0</v>
      </c>
      <c r="K1003" s="29">
        <v>6.75</v>
      </c>
      <c r="L1003">
        <v>3</v>
      </c>
      <c r="M1003">
        <v>0</v>
      </c>
      <c r="N1003">
        <v>0</v>
      </c>
      <c r="O1003">
        <v>0</v>
      </c>
      <c r="P1003">
        <v>0</v>
      </c>
      <c r="Q1003">
        <v>1.1000000000000001</v>
      </c>
      <c r="R1003">
        <v>4</v>
      </c>
      <c r="S1003">
        <v>1</v>
      </c>
      <c r="T1003">
        <v>1</v>
      </c>
      <c r="U1003">
        <v>1</v>
      </c>
      <c r="V1003">
        <v>3</v>
      </c>
      <c r="W1003">
        <v>0</v>
      </c>
      <c r="X1003" s="2">
        <v>0.5</v>
      </c>
    </row>
    <row r="1004" spans="1:24" x14ac:dyDescent="0.25">
      <c r="A1004" t="str">
        <f t="shared" si="47"/>
        <v/>
      </c>
      <c r="B1004" t="str">
        <f t="shared" si="45"/>
        <v/>
      </c>
      <c r="C1004" t="str">
        <f t="shared" si="46"/>
        <v/>
      </c>
      <c r="D1004">
        <v>2026</v>
      </c>
      <c r="E1004" t="s">
        <v>8097</v>
      </c>
      <c r="F1004" t="s">
        <v>1098</v>
      </c>
      <c r="G1004" t="s">
        <v>24</v>
      </c>
      <c r="H1004" t="s">
        <v>64</v>
      </c>
      <c r="I1004">
        <v>0</v>
      </c>
      <c r="J1004">
        <v>0</v>
      </c>
      <c r="K1004" s="29">
        <v>7.59</v>
      </c>
      <c r="L1004">
        <v>8</v>
      </c>
      <c r="M1004">
        <v>1</v>
      </c>
      <c r="N1004">
        <v>0</v>
      </c>
      <c r="O1004">
        <v>0</v>
      </c>
      <c r="P1004">
        <v>0</v>
      </c>
      <c r="Q1004">
        <v>10.199999999999999</v>
      </c>
      <c r="R1004">
        <v>10</v>
      </c>
      <c r="S1004">
        <v>12</v>
      </c>
      <c r="T1004">
        <v>9</v>
      </c>
      <c r="U1004">
        <v>9</v>
      </c>
      <c r="V1004">
        <v>13</v>
      </c>
      <c r="W1004">
        <v>3</v>
      </c>
      <c r="X1004" s="2">
        <v>0.25</v>
      </c>
    </row>
    <row r="1005" spans="1:24" x14ac:dyDescent="0.25">
      <c r="A1005" t="str">
        <f t="shared" si="47"/>
        <v/>
      </c>
      <c r="B1005" t="str">
        <f t="shared" si="45"/>
        <v/>
      </c>
      <c r="C1005" t="str">
        <f t="shared" si="46"/>
        <v/>
      </c>
      <c r="D1005">
        <v>2026</v>
      </c>
      <c r="E1005" t="s">
        <v>8098</v>
      </c>
      <c r="F1005" t="s">
        <v>1098</v>
      </c>
      <c r="G1005" t="s">
        <v>37</v>
      </c>
      <c r="H1005" t="s">
        <v>64</v>
      </c>
      <c r="I1005">
        <v>0</v>
      </c>
      <c r="J1005">
        <v>0</v>
      </c>
      <c r="K1005" s="29">
        <v>12.1</v>
      </c>
      <c r="L1005">
        <v>15</v>
      </c>
      <c r="M1005">
        <v>0</v>
      </c>
      <c r="N1005">
        <v>0</v>
      </c>
      <c r="O1005">
        <v>0</v>
      </c>
      <c r="P1005">
        <v>2</v>
      </c>
      <c r="Q1005">
        <v>9.1999999999999993</v>
      </c>
      <c r="R1005">
        <v>15</v>
      </c>
      <c r="S1005">
        <v>15</v>
      </c>
      <c r="T1005">
        <v>13</v>
      </c>
      <c r="U1005">
        <v>8</v>
      </c>
      <c r="V1005">
        <v>10</v>
      </c>
      <c r="W1005">
        <v>2</v>
      </c>
      <c r="X1005" s="2">
        <v>0.33300000000000002</v>
      </c>
    </row>
    <row r="1006" spans="1:24" x14ac:dyDescent="0.25">
      <c r="A1006" t="str">
        <f t="shared" si="47"/>
        <v/>
      </c>
      <c r="B1006" t="str">
        <f t="shared" si="45"/>
        <v/>
      </c>
      <c r="C1006" t="str">
        <f t="shared" si="46"/>
        <v/>
      </c>
      <c r="D1006">
        <v>2026</v>
      </c>
      <c r="E1006" t="s">
        <v>8099</v>
      </c>
      <c r="F1006" t="s">
        <v>1098</v>
      </c>
      <c r="G1006" t="s">
        <v>47</v>
      </c>
      <c r="H1006" t="s">
        <v>64</v>
      </c>
      <c r="I1006">
        <v>0</v>
      </c>
      <c r="J1006">
        <v>0</v>
      </c>
      <c r="K1006" s="29">
        <v>16.88</v>
      </c>
      <c r="L1006">
        <v>6</v>
      </c>
      <c r="M1006">
        <v>0</v>
      </c>
      <c r="N1006">
        <v>0</v>
      </c>
      <c r="O1006">
        <v>0</v>
      </c>
      <c r="P1006">
        <v>0</v>
      </c>
      <c r="Q1006">
        <v>2.2000000000000002</v>
      </c>
      <c r="R1006">
        <v>3</v>
      </c>
      <c r="S1006">
        <v>5</v>
      </c>
      <c r="T1006">
        <v>5</v>
      </c>
      <c r="U1006">
        <v>4</v>
      </c>
      <c r="V1006">
        <v>1</v>
      </c>
      <c r="W1006">
        <v>0</v>
      </c>
      <c r="X1006" s="2">
        <v>0.27300000000000002</v>
      </c>
    </row>
    <row r="1007" spans="1:24" x14ac:dyDescent="0.25">
      <c r="A1007" t="str">
        <f t="shared" si="47"/>
        <v/>
      </c>
      <c r="B1007" t="str">
        <f t="shared" si="45"/>
        <v/>
      </c>
      <c r="C1007" t="str">
        <f t="shared" si="46"/>
        <v/>
      </c>
      <c r="D1007">
        <v>2026</v>
      </c>
      <c r="E1007" t="s">
        <v>8100</v>
      </c>
      <c r="F1007" t="s">
        <v>1098</v>
      </c>
      <c r="G1007" t="s">
        <v>47</v>
      </c>
      <c r="H1007" t="s">
        <v>64</v>
      </c>
      <c r="I1007">
        <v>0</v>
      </c>
      <c r="J1007">
        <v>1</v>
      </c>
      <c r="K1007" s="29">
        <v>20.25</v>
      </c>
      <c r="L1007">
        <v>3</v>
      </c>
      <c r="M1007">
        <v>0</v>
      </c>
      <c r="N1007">
        <v>0</v>
      </c>
      <c r="O1007">
        <v>0</v>
      </c>
      <c r="P1007">
        <v>0</v>
      </c>
      <c r="Q1007">
        <v>1.1000000000000001</v>
      </c>
      <c r="R1007">
        <v>3</v>
      </c>
      <c r="S1007">
        <v>3</v>
      </c>
      <c r="T1007">
        <v>3</v>
      </c>
      <c r="U1007">
        <v>0</v>
      </c>
      <c r="V1007">
        <v>0</v>
      </c>
      <c r="W1007">
        <v>0</v>
      </c>
      <c r="X1007" s="2">
        <v>0.42899999999999999</v>
      </c>
    </row>
    <row r="1008" spans="1:24" x14ac:dyDescent="0.25">
      <c r="A1008">
        <f t="shared" si="47"/>
        <v>1</v>
      </c>
      <c r="B1008" t="str">
        <f t="shared" si="45"/>
        <v/>
      </c>
      <c r="C1008" t="str">
        <f t="shared" si="46"/>
        <v/>
      </c>
      <c r="D1008">
        <v>2026</v>
      </c>
      <c r="E1008" t="s">
        <v>1100</v>
      </c>
      <c r="F1008" t="s">
        <v>1098</v>
      </c>
      <c r="G1008" t="s">
        <v>29</v>
      </c>
      <c r="H1008" t="s">
        <v>64</v>
      </c>
      <c r="I1008">
        <v>0</v>
      </c>
      <c r="J1008">
        <v>0</v>
      </c>
      <c r="K1008" s="29">
        <v>27</v>
      </c>
      <c r="L1008">
        <v>1</v>
      </c>
      <c r="M1008">
        <v>0</v>
      </c>
      <c r="N1008">
        <v>0</v>
      </c>
      <c r="O1008">
        <v>0</v>
      </c>
      <c r="P1008">
        <v>0</v>
      </c>
      <c r="Q1008">
        <v>0.2</v>
      </c>
      <c r="R1008">
        <v>3</v>
      </c>
      <c r="S1008">
        <v>2</v>
      </c>
      <c r="T1008">
        <v>2</v>
      </c>
      <c r="U1008">
        <v>0</v>
      </c>
      <c r="V1008">
        <v>0</v>
      </c>
      <c r="W1008">
        <v>0</v>
      </c>
      <c r="X1008" s="2">
        <v>0.5</v>
      </c>
    </row>
    <row r="1009" spans="1:24" x14ac:dyDescent="0.25">
      <c r="A1009" t="str">
        <f t="shared" si="47"/>
        <v/>
      </c>
      <c r="B1009">
        <f t="shared" si="45"/>
        <v>1</v>
      </c>
      <c r="C1009" t="str">
        <f t="shared" si="46"/>
        <v/>
      </c>
      <c r="D1009">
        <v>2026</v>
      </c>
      <c r="E1009" t="s">
        <v>6235</v>
      </c>
      <c r="F1009" t="s">
        <v>1111</v>
      </c>
      <c r="G1009" t="s">
        <v>37</v>
      </c>
      <c r="H1009" t="s">
        <v>64</v>
      </c>
      <c r="I1009">
        <v>8</v>
      </c>
      <c r="J1009">
        <v>2</v>
      </c>
      <c r="K1009" s="29">
        <v>2.12</v>
      </c>
      <c r="L1009">
        <v>16</v>
      </c>
      <c r="M1009">
        <v>16</v>
      </c>
      <c r="N1009">
        <v>1</v>
      </c>
      <c r="O1009">
        <v>0</v>
      </c>
      <c r="P1009">
        <v>0</v>
      </c>
      <c r="Q1009">
        <v>85</v>
      </c>
      <c r="R1009">
        <v>66</v>
      </c>
      <c r="S1009">
        <v>27</v>
      </c>
      <c r="T1009">
        <v>20</v>
      </c>
      <c r="U1009">
        <v>24</v>
      </c>
      <c r="V1009">
        <v>101</v>
      </c>
      <c r="W1009">
        <v>17</v>
      </c>
      <c r="X1009" s="2">
        <v>0.218</v>
      </c>
    </row>
    <row r="1010" spans="1:24" x14ac:dyDescent="0.25">
      <c r="A1010" t="str">
        <f t="shared" si="47"/>
        <v/>
      </c>
      <c r="B1010" t="str">
        <f t="shared" si="45"/>
        <v/>
      </c>
      <c r="C1010" t="str">
        <f t="shared" si="46"/>
        <v/>
      </c>
      <c r="D1010">
        <v>2026</v>
      </c>
      <c r="E1010" t="s">
        <v>8101</v>
      </c>
      <c r="F1010" t="s">
        <v>1111</v>
      </c>
      <c r="G1010" t="s">
        <v>24</v>
      </c>
      <c r="H1010" t="s">
        <v>64</v>
      </c>
      <c r="I1010">
        <v>9</v>
      </c>
      <c r="J1010">
        <v>1</v>
      </c>
      <c r="K1010" s="29">
        <v>2.87</v>
      </c>
      <c r="L1010">
        <v>18</v>
      </c>
      <c r="M1010">
        <v>16</v>
      </c>
      <c r="N1010">
        <v>1</v>
      </c>
      <c r="O1010">
        <v>0</v>
      </c>
      <c r="P1010">
        <v>0</v>
      </c>
      <c r="Q1010">
        <v>87.2</v>
      </c>
      <c r="R1010">
        <v>67</v>
      </c>
      <c r="S1010">
        <v>32</v>
      </c>
      <c r="T1010">
        <v>28</v>
      </c>
      <c r="U1010">
        <v>30</v>
      </c>
      <c r="V1010">
        <v>95</v>
      </c>
      <c r="W1010">
        <v>8</v>
      </c>
      <c r="X1010" s="2">
        <v>0.20899999999999999</v>
      </c>
    </row>
    <row r="1011" spans="1:24" x14ac:dyDescent="0.25">
      <c r="A1011">
        <f t="shared" si="47"/>
        <v>1</v>
      </c>
      <c r="B1011" t="str">
        <f t="shared" si="45"/>
        <v/>
      </c>
      <c r="C1011" t="str">
        <f t="shared" si="46"/>
        <v/>
      </c>
      <c r="D1011">
        <v>2026</v>
      </c>
      <c r="E1011" t="s">
        <v>8102</v>
      </c>
      <c r="F1011" t="s">
        <v>1111</v>
      </c>
      <c r="G1011" t="s">
        <v>32</v>
      </c>
      <c r="H1011" t="s">
        <v>64</v>
      </c>
      <c r="I1011">
        <v>5</v>
      </c>
      <c r="J1011">
        <v>1</v>
      </c>
      <c r="K1011" s="29">
        <v>3.12</v>
      </c>
      <c r="L1011">
        <v>21</v>
      </c>
      <c r="M1011">
        <v>3</v>
      </c>
      <c r="N1011">
        <v>0</v>
      </c>
      <c r="O1011">
        <v>0</v>
      </c>
      <c r="P1011">
        <v>2</v>
      </c>
      <c r="Q1011">
        <v>69.099999999999994</v>
      </c>
      <c r="R1011">
        <v>63</v>
      </c>
      <c r="S1011">
        <v>26</v>
      </c>
      <c r="T1011">
        <v>24</v>
      </c>
      <c r="U1011">
        <v>10</v>
      </c>
      <c r="V1011">
        <v>61</v>
      </c>
      <c r="W1011">
        <v>5</v>
      </c>
      <c r="X1011" s="2">
        <v>0.24299999999999999</v>
      </c>
    </row>
    <row r="1012" spans="1:24" x14ac:dyDescent="0.25">
      <c r="A1012" t="str">
        <f t="shared" si="47"/>
        <v/>
      </c>
      <c r="B1012">
        <f t="shared" si="45"/>
        <v>1</v>
      </c>
      <c r="C1012" t="str">
        <f t="shared" si="46"/>
        <v/>
      </c>
      <c r="D1012">
        <v>2026</v>
      </c>
      <c r="E1012" t="s">
        <v>6234</v>
      </c>
      <c r="F1012" t="s">
        <v>1111</v>
      </c>
      <c r="G1012" t="s">
        <v>37</v>
      </c>
      <c r="H1012" t="s">
        <v>64</v>
      </c>
      <c r="I1012">
        <v>5</v>
      </c>
      <c r="J1012">
        <v>5</v>
      </c>
      <c r="K1012" s="29">
        <v>5.78</v>
      </c>
      <c r="L1012">
        <v>18</v>
      </c>
      <c r="M1012">
        <v>14</v>
      </c>
      <c r="N1012">
        <v>0</v>
      </c>
      <c r="O1012">
        <v>0</v>
      </c>
      <c r="P1012">
        <v>1</v>
      </c>
      <c r="Q1012">
        <v>71.2</v>
      </c>
      <c r="R1012">
        <v>64</v>
      </c>
      <c r="S1012">
        <v>49</v>
      </c>
      <c r="T1012">
        <v>46</v>
      </c>
      <c r="U1012">
        <v>40</v>
      </c>
      <c r="V1012">
        <v>85</v>
      </c>
      <c r="W1012">
        <v>8</v>
      </c>
      <c r="X1012" s="2">
        <v>0.23599999999999999</v>
      </c>
    </row>
    <row r="1013" spans="1:24" x14ac:dyDescent="0.25">
      <c r="A1013" t="str">
        <f t="shared" si="47"/>
        <v/>
      </c>
      <c r="B1013" t="str">
        <f t="shared" si="45"/>
        <v/>
      </c>
      <c r="C1013" t="str">
        <f t="shared" si="46"/>
        <v/>
      </c>
      <c r="D1013">
        <v>2026</v>
      </c>
      <c r="E1013" t="s">
        <v>8103</v>
      </c>
      <c r="F1013" t="s">
        <v>1111</v>
      </c>
      <c r="G1013" t="s">
        <v>24</v>
      </c>
      <c r="H1013" t="s">
        <v>64</v>
      </c>
      <c r="I1013">
        <v>0</v>
      </c>
      <c r="J1013">
        <v>0</v>
      </c>
      <c r="K1013" s="29">
        <v>0</v>
      </c>
      <c r="L1013">
        <v>1</v>
      </c>
      <c r="M1013">
        <v>0</v>
      </c>
      <c r="N1013">
        <v>0</v>
      </c>
      <c r="O1013">
        <v>0</v>
      </c>
      <c r="P1013">
        <v>0</v>
      </c>
      <c r="Q1013">
        <v>1</v>
      </c>
      <c r="R1013">
        <v>0</v>
      </c>
      <c r="S1013">
        <v>0</v>
      </c>
      <c r="T1013">
        <v>0</v>
      </c>
      <c r="U1013">
        <v>0</v>
      </c>
      <c r="V1013">
        <v>1</v>
      </c>
      <c r="W1013">
        <v>0</v>
      </c>
      <c r="X1013" s="2">
        <v>0</v>
      </c>
    </row>
    <row r="1014" spans="1:24" x14ac:dyDescent="0.25">
      <c r="A1014" t="str">
        <f t="shared" si="47"/>
        <v/>
      </c>
      <c r="B1014" t="str">
        <f t="shared" si="45"/>
        <v/>
      </c>
      <c r="C1014">
        <f t="shared" si="46"/>
        <v>1</v>
      </c>
      <c r="D1014">
        <v>2026</v>
      </c>
      <c r="E1014" t="s">
        <v>6563</v>
      </c>
      <c r="F1014" t="s">
        <v>1111</v>
      </c>
      <c r="G1014" t="s">
        <v>37</v>
      </c>
      <c r="H1014" t="s">
        <v>64</v>
      </c>
      <c r="I1014">
        <v>0</v>
      </c>
      <c r="J1014">
        <v>0</v>
      </c>
      <c r="K1014" s="29">
        <v>0</v>
      </c>
      <c r="L1014">
        <v>1</v>
      </c>
      <c r="M1014">
        <v>0</v>
      </c>
      <c r="N1014">
        <v>0</v>
      </c>
      <c r="O1014">
        <v>0</v>
      </c>
      <c r="P1014">
        <v>0</v>
      </c>
      <c r="Q1014">
        <v>0.1</v>
      </c>
      <c r="R1014">
        <v>1</v>
      </c>
      <c r="S1014">
        <v>0</v>
      </c>
      <c r="T1014">
        <v>0</v>
      </c>
      <c r="U1014">
        <v>1</v>
      </c>
      <c r="V1014">
        <v>0</v>
      </c>
      <c r="W1014">
        <v>0</v>
      </c>
      <c r="X1014" s="2">
        <v>0.5</v>
      </c>
    </row>
    <row r="1015" spans="1:24" x14ac:dyDescent="0.25">
      <c r="A1015" t="str">
        <f t="shared" si="47"/>
        <v/>
      </c>
      <c r="B1015" t="str">
        <f t="shared" si="45"/>
        <v/>
      </c>
      <c r="C1015">
        <f t="shared" si="46"/>
        <v>1</v>
      </c>
      <c r="D1015">
        <v>2026</v>
      </c>
      <c r="E1015" t="s">
        <v>7141</v>
      </c>
      <c r="F1015" t="s">
        <v>1111</v>
      </c>
      <c r="G1015" t="s">
        <v>37</v>
      </c>
      <c r="H1015" t="s">
        <v>64</v>
      </c>
      <c r="I1015">
        <v>1</v>
      </c>
      <c r="J1015">
        <v>0</v>
      </c>
      <c r="K1015" s="29">
        <v>2.7</v>
      </c>
      <c r="L1015">
        <v>2</v>
      </c>
      <c r="M1015">
        <v>0</v>
      </c>
      <c r="N1015">
        <v>0</v>
      </c>
      <c r="O1015">
        <v>0</v>
      </c>
      <c r="P1015">
        <v>0</v>
      </c>
      <c r="Q1015">
        <v>3.1</v>
      </c>
      <c r="R1015">
        <v>0</v>
      </c>
      <c r="S1015">
        <v>1</v>
      </c>
      <c r="T1015">
        <v>1</v>
      </c>
      <c r="U1015">
        <v>3</v>
      </c>
      <c r="V1015">
        <v>5</v>
      </c>
      <c r="W1015">
        <v>3</v>
      </c>
      <c r="X1015" s="2">
        <v>0</v>
      </c>
    </row>
    <row r="1016" spans="1:24" x14ac:dyDescent="0.25">
      <c r="A1016">
        <f t="shared" si="47"/>
        <v>1</v>
      </c>
      <c r="B1016" t="str">
        <f t="shared" si="45"/>
        <v/>
      </c>
      <c r="C1016" t="str">
        <f t="shared" si="46"/>
        <v/>
      </c>
      <c r="D1016">
        <v>2026</v>
      </c>
      <c r="E1016" t="s">
        <v>8104</v>
      </c>
      <c r="F1016" t="s">
        <v>1111</v>
      </c>
      <c r="G1016" t="s">
        <v>32</v>
      </c>
      <c r="H1016" t="s">
        <v>64</v>
      </c>
      <c r="I1016">
        <v>4</v>
      </c>
      <c r="J1016">
        <v>3</v>
      </c>
      <c r="K1016" s="29">
        <v>3.29</v>
      </c>
      <c r="L1016">
        <v>27</v>
      </c>
      <c r="M1016">
        <v>0</v>
      </c>
      <c r="N1016">
        <v>0</v>
      </c>
      <c r="O1016">
        <v>0</v>
      </c>
      <c r="P1016">
        <v>2</v>
      </c>
      <c r="Q1016">
        <v>54.2</v>
      </c>
      <c r="R1016">
        <v>46</v>
      </c>
      <c r="S1016">
        <v>25</v>
      </c>
      <c r="T1016">
        <v>20</v>
      </c>
      <c r="U1016">
        <v>17</v>
      </c>
      <c r="V1016">
        <v>56</v>
      </c>
      <c r="W1016">
        <v>8</v>
      </c>
      <c r="X1016" s="2">
        <v>0.23</v>
      </c>
    </row>
    <row r="1017" spans="1:24" x14ac:dyDescent="0.25">
      <c r="A1017">
        <f t="shared" si="47"/>
        <v>1</v>
      </c>
      <c r="B1017" t="str">
        <f t="shared" si="45"/>
        <v/>
      </c>
      <c r="C1017" t="str">
        <f t="shared" si="46"/>
        <v/>
      </c>
      <c r="D1017">
        <v>2026</v>
      </c>
      <c r="E1017" t="s">
        <v>8105</v>
      </c>
      <c r="F1017" t="s">
        <v>1111</v>
      </c>
      <c r="G1017" t="s">
        <v>29</v>
      </c>
      <c r="H1017" t="s">
        <v>64</v>
      </c>
      <c r="I1017">
        <v>4</v>
      </c>
      <c r="J1017">
        <v>0</v>
      </c>
      <c r="K1017" s="29">
        <v>3.38</v>
      </c>
      <c r="L1017">
        <v>19</v>
      </c>
      <c r="M1017">
        <v>0</v>
      </c>
      <c r="N1017">
        <v>0</v>
      </c>
      <c r="O1017">
        <v>0</v>
      </c>
      <c r="P1017">
        <v>2</v>
      </c>
      <c r="Q1017">
        <v>32</v>
      </c>
      <c r="R1017">
        <v>32</v>
      </c>
      <c r="S1017">
        <v>15</v>
      </c>
      <c r="T1017">
        <v>12</v>
      </c>
      <c r="U1017">
        <v>12</v>
      </c>
      <c r="V1017">
        <v>30</v>
      </c>
      <c r="W1017">
        <v>7</v>
      </c>
      <c r="X1017" s="2">
        <v>0.26</v>
      </c>
    </row>
    <row r="1018" spans="1:24" x14ac:dyDescent="0.25">
      <c r="A1018" t="str">
        <f t="shared" si="47"/>
        <v/>
      </c>
      <c r="B1018" t="str">
        <f t="shared" si="45"/>
        <v/>
      </c>
      <c r="C1018" t="str">
        <f t="shared" si="46"/>
        <v/>
      </c>
      <c r="D1018">
        <v>2026</v>
      </c>
      <c r="E1018" t="s">
        <v>8106</v>
      </c>
      <c r="F1018" t="s">
        <v>1111</v>
      </c>
      <c r="G1018" t="s">
        <v>24</v>
      </c>
      <c r="H1018" t="s">
        <v>64</v>
      </c>
      <c r="I1018">
        <v>0</v>
      </c>
      <c r="J1018">
        <v>0</v>
      </c>
      <c r="K1018" s="29">
        <v>3.6</v>
      </c>
      <c r="L1018">
        <v>11</v>
      </c>
      <c r="M1018">
        <v>0</v>
      </c>
      <c r="N1018">
        <v>0</v>
      </c>
      <c r="O1018">
        <v>0</v>
      </c>
      <c r="P1018">
        <v>0</v>
      </c>
      <c r="Q1018">
        <v>10</v>
      </c>
      <c r="R1018">
        <v>9</v>
      </c>
      <c r="S1018">
        <v>4</v>
      </c>
      <c r="T1018">
        <v>4</v>
      </c>
      <c r="U1018">
        <v>7</v>
      </c>
      <c r="V1018">
        <v>11</v>
      </c>
      <c r="W1018">
        <v>0</v>
      </c>
      <c r="X1018" s="2">
        <v>0.26500000000000001</v>
      </c>
    </row>
    <row r="1019" spans="1:24" x14ac:dyDescent="0.25">
      <c r="A1019" t="str">
        <f t="shared" si="47"/>
        <v/>
      </c>
      <c r="B1019" t="str">
        <f t="shared" si="45"/>
        <v/>
      </c>
      <c r="C1019" t="str">
        <f t="shared" si="46"/>
        <v/>
      </c>
      <c r="D1019">
        <v>2026</v>
      </c>
      <c r="E1019" t="s">
        <v>8107</v>
      </c>
      <c r="F1019" t="s">
        <v>1111</v>
      </c>
      <c r="G1019" t="s">
        <v>24</v>
      </c>
      <c r="H1019" t="s">
        <v>64</v>
      </c>
      <c r="I1019">
        <v>4</v>
      </c>
      <c r="J1019">
        <v>1</v>
      </c>
      <c r="K1019" s="29">
        <v>3.72</v>
      </c>
      <c r="L1019">
        <v>14</v>
      </c>
      <c r="M1019">
        <v>8</v>
      </c>
      <c r="N1019">
        <v>0</v>
      </c>
      <c r="O1019">
        <v>0</v>
      </c>
      <c r="P1019">
        <v>1</v>
      </c>
      <c r="Q1019">
        <v>29</v>
      </c>
      <c r="R1019">
        <v>19</v>
      </c>
      <c r="S1019">
        <v>15</v>
      </c>
      <c r="T1019">
        <v>12</v>
      </c>
      <c r="U1019">
        <v>20</v>
      </c>
      <c r="V1019">
        <v>22</v>
      </c>
      <c r="W1019">
        <v>5</v>
      </c>
      <c r="X1019" s="2">
        <v>0.184</v>
      </c>
    </row>
    <row r="1020" spans="1:24" x14ac:dyDescent="0.25">
      <c r="A1020">
        <f t="shared" si="47"/>
        <v>1</v>
      </c>
      <c r="B1020" t="str">
        <f t="shared" si="45"/>
        <v/>
      </c>
      <c r="C1020" t="str">
        <f t="shared" si="46"/>
        <v/>
      </c>
      <c r="D1020">
        <v>2026</v>
      </c>
      <c r="E1020" t="s">
        <v>8108</v>
      </c>
      <c r="F1020" t="s">
        <v>1111</v>
      </c>
      <c r="G1020" t="s">
        <v>29</v>
      </c>
      <c r="H1020" t="s">
        <v>64</v>
      </c>
      <c r="I1020">
        <v>1</v>
      </c>
      <c r="J1020">
        <v>0</v>
      </c>
      <c r="K1020" s="29">
        <v>3.97</v>
      </c>
      <c r="L1020">
        <v>9</v>
      </c>
      <c r="M1020">
        <v>0</v>
      </c>
      <c r="N1020">
        <v>0</v>
      </c>
      <c r="O1020">
        <v>0</v>
      </c>
      <c r="P1020">
        <v>0</v>
      </c>
      <c r="Q1020">
        <v>11.1</v>
      </c>
      <c r="R1020">
        <v>9</v>
      </c>
      <c r="S1020">
        <v>9</v>
      </c>
      <c r="T1020">
        <v>5</v>
      </c>
      <c r="U1020">
        <v>6</v>
      </c>
      <c r="V1020">
        <v>10</v>
      </c>
      <c r="W1020">
        <v>3</v>
      </c>
      <c r="X1020" s="2">
        <v>0.20899999999999999</v>
      </c>
    </row>
    <row r="1021" spans="1:24" x14ac:dyDescent="0.25">
      <c r="A1021" t="str">
        <f t="shared" si="47"/>
        <v/>
      </c>
      <c r="B1021" t="str">
        <f t="shared" si="45"/>
        <v/>
      </c>
      <c r="C1021" t="str">
        <f t="shared" si="46"/>
        <v/>
      </c>
      <c r="D1021">
        <v>2026</v>
      </c>
      <c r="E1021" t="s">
        <v>8109</v>
      </c>
      <c r="F1021" t="s">
        <v>1111</v>
      </c>
      <c r="G1021" t="s">
        <v>47</v>
      </c>
      <c r="H1021" t="s">
        <v>64</v>
      </c>
      <c r="I1021">
        <v>2</v>
      </c>
      <c r="J1021">
        <v>1</v>
      </c>
      <c r="K1021" s="29">
        <v>5</v>
      </c>
      <c r="L1021">
        <v>15</v>
      </c>
      <c r="M1021">
        <v>0</v>
      </c>
      <c r="N1021">
        <v>0</v>
      </c>
      <c r="O1021">
        <v>0</v>
      </c>
      <c r="P1021">
        <v>6</v>
      </c>
      <c r="Q1021">
        <v>18</v>
      </c>
      <c r="R1021">
        <v>17</v>
      </c>
      <c r="S1021">
        <v>14</v>
      </c>
      <c r="T1021">
        <v>10</v>
      </c>
      <c r="U1021">
        <v>12</v>
      </c>
      <c r="V1021">
        <v>21</v>
      </c>
      <c r="W1021">
        <v>0</v>
      </c>
      <c r="X1021" s="2">
        <v>0.24299999999999999</v>
      </c>
    </row>
    <row r="1022" spans="1:24" x14ac:dyDescent="0.25">
      <c r="A1022" t="str">
        <f t="shared" si="47"/>
        <v/>
      </c>
      <c r="B1022" t="str">
        <f t="shared" si="45"/>
        <v/>
      </c>
      <c r="C1022" t="str">
        <f t="shared" si="46"/>
        <v/>
      </c>
      <c r="D1022">
        <v>2026</v>
      </c>
      <c r="E1022" t="s">
        <v>8110</v>
      </c>
      <c r="F1022" t="s">
        <v>1111</v>
      </c>
      <c r="G1022" t="s">
        <v>47</v>
      </c>
      <c r="H1022" t="s">
        <v>64</v>
      </c>
      <c r="I1022">
        <v>0</v>
      </c>
      <c r="J1022">
        <v>0</v>
      </c>
      <c r="K1022" s="29">
        <v>6.35</v>
      </c>
      <c r="L1022">
        <v>6</v>
      </c>
      <c r="M1022">
        <v>0</v>
      </c>
      <c r="N1022">
        <v>0</v>
      </c>
      <c r="O1022">
        <v>0</v>
      </c>
      <c r="P1022">
        <v>0</v>
      </c>
      <c r="Q1022">
        <v>5.2</v>
      </c>
      <c r="R1022">
        <v>6</v>
      </c>
      <c r="S1022">
        <v>4</v>
      </c>
      <c r="T1022">
        <v>4</v>
      </c>
      <c r="U1022">
        <v>1</v>
      </c>
      <c r="V1022">
        <v>3</v>
      </c>
      <c r="W1022">
        <v>1</v>
      </c>
      <c r="X1022" s="2">
        <v>0.27300000000000002</v>
      </c>
    </row>
    <row r="1023" spans="1:24" x14ac:dyDescent="0.25">
      <c r="A1023" t="str">
        <f t="shared" si="47"/>
        <v/>
      </c>
      <c r="B1023" t="str">
        <f t="shared" si="45"/>
        <v/>
      </c>
      <c r="C1023">
        <f t="shared" si="46"/>
        <v>1</v>
      </c>
      <c r="D1023">
        <v>2026</v>
      </c>
      <c r="E1023" t="s">
        <v>6564</v>
      </c>
      <c r="F1023" t="s">
        <v>1111</v>
      </c>
      <c r="G1023" t="s">
        <v>24</v>
      </c>
      <c r="H1023" t="s">
        <v>64</v>
      </c>
      <c r="I1023">
        <v>0</v>
      </c>
      <c r="J1023">
        <v>1</v>
      </c>
      <c r="K1023" s="29">
        <v>7.2</v>
      </c>
      <c r="L1023">
        <v>13</v>
      </c>
      <c r="M1023">
        <v>1</v>
      </c>
      <c r="N1023">
        <v>0</v>
      </c>
      <c r="O1023">
        <v>0</v>
      </c>
      <c r="P1023">
        <v>0</v>
      </c>
      <c r="Q1023">
        <v>10</v>
      </c>
      <c r="R1023">
        <v>9</v>
      </c>
      <c r="S1023">
        <v>11</v>
      </c>
      <c r="T1023">
        <v>8</v>
      </c>
      <c r="U1023">
        <v>10</v>
      </c>
      <c r="V1023">
        <v>13</v>
      </c>
      <c r="W1023">
        <v>3</v>
      </c>
      <c r="X1023" s="2">
        <v>0.24299999999999999</v>
      </c>
    </row>
    <row r="1024" spans="1:24" x14ac:dyDescent="0.25">
      <c r="A1024" t="str">
        <f t="shared" si="47"/>
        <v/>
      </c>
      <c r="B1024" t="str">
        <f t="shared" si="45"/>
        <v/>
      </c>
      <c r="C1024" t="str">
        <f t="shared" si="46"/>
        <v/>
      </c>
      <c r="D1024">
        <v>2026</v>
      </c>
      <c r="E1024" t="s">
        <v>8111</v>
      </c>
      <c r="F1024" t="s">
        <v>1111</v>
      </c>
      <c r="G1024" t="s">
        <v>47</v>
      </c>
      <c r="H1024" t="s">
        <v>64</v>
      </c>
      <c r="I1024">
        <v>0</v>
      </c>
      <c r="J1024">
        <v>0</v>
      </c>
      <c r="K1024" s="29">
        <v>7.71</v>
      </c>
      <c r="L1024">
        <v>7</v>
      </c>
      <c r="M1024">
        <v>0</v>
      </c>
      <c r="N1024">
        <v>0</v>
      </c>
      <c r="O1024">
        <v>0</v>
      </c>
      <c r="P1024">
        <v>0</v>
      </c>
      <c r="Q1024">
        <v>4.2</v>
      </c>
      <c r="R1024">
        <v>1</v>
      </c>
      <c r="S1024">
        <v>4</v>
      </c>
      <c r="T1024">
        <v>4</v>
      </c>
      <c r="U1024">
        <v>8</v>
      </c>
      <c r="V1024">
        <v>8</v>
      </c>
      <c r="W1024">
        <v>4</v>
      </c>
      <c r="X1024" s="2">
        <v>6.3E-2</v>
      </c>
    </row>
    <row r="1025" spans="1:24" x14ac:dyDescent="0.25">
      <c r="A1025" t="str">
        <f t="shared" si="47"/>
        <v/>
      </c>
      <c r="B1025" t="str">
        <f t="shared" si="45"/>
        <v/>
      </c>
      <c r="C1025" t="str">
        <f t="shared" si="46"/>
        <v/>
      </c>
      <c r="D1025">
        <v>2026</v>
      </c>
      <c r="E1025" t="s">
        <v>8112</v>
      </c>
      <c r="F1025" t="s">
        <v>1111</v>
      </c>
      <c r="G1025" t="s">
        <v>24</v>
      </c>
      <c r="H1025" t="s">
        <v>64</v>
      </c>
      <c r="I1025">
        <v>0</v>
      </c>
      <c r="J1025">
        <v>0</v>
      </c>
      <c r="K1025" s="29">
        <v>7.94</v>
      </c>
      <c r="L1025">
        <v>7</v>
      </c>
      <c r="M1025">
        <v>0</v>
      </c>
      <c r="N1025">
        <v>0</v>
      </c>
      <c r="O1025">
        <v>0</v>
      </c>
      <c r="P1025">
        <v>0</v>
      </c>
      <c r="Q1025">
        <v>5.2</v>
      </c>
      <c r="R1025">
        <v>8</v>
      </c>
      <c r="S1025">
        <v>7</v>
      </c>
      <c r="T1025">
        <v>5</v>
      </c>
      <c r="U1025">
        <v>6</v>
      </c>
      <c r="V1025">
        <v>10</v>
      </c>
      <c r="W1025">
        <v>3</v>
      </c>
      <c r="X1025" s="2">
        <v>0.32</v>
      </c>
    </row>
    <row r="1026" spans="1:24" x14ac:dyDescent="0.25">
      <c r="A1026" t="str">
        <f t="shared" si="47"/>
        <v/>
      </c>
      <c r="B1026" t="str">
        <f t="shared" ref="B1026:B1089" si="48">IF(COUNTIFS(Draft_Player,$E1026),COUNTIFS(Draft_Player,$E1026),"")</f>
        <v/>
      </c>
      <c r="C1026" t="str">
        <f t="shared" ref="C1026:C1089" si="49">IF(COUNTIFS(Transfers_Player,$E1026),COUNTIFS(Transfers_Player,$E1026),"")</f>
        <v/>
      </c>
      <c r="D1026">
        <v>2026</v>
      </c>
      <c r="E1026" t="s">
        <v>8113</v>
      </c>
      <c r="F1026" t="s">
        <v>1111</v>
      </c>
      <c r="G1026" t="s">
        <v>24</v>
      </c>
      <c r="H1026" t="s">
        <v>64</v>
      </c>
      <c r="I1026">
        <v>0</v>
      </c>
      <c r="J1026">
        <v>0</v>
      </c>
      <c r="K1026" s="29">
        <v>11.05</v>
      </c>
      <c r="L1026">
        <v>9</v>
      </c>
      <c r="M1026">
        <v>0</v>
      </c>
      <c r="N1026">
        <v>0</v>
      </c>
      <c r="O1026">
        <v>0</v>
      </c>
      <c r="P1026">
        <v>0</v>
      </c>
      <c r="Q1026">
        <v>7.1</v>
      </c>
      <c r="R1026">
        <v>6</v>
      </c>
      <c r="S1026">
        <v>10</v>
      </c>
      <c r="T1026">
        <v>9</v>
      </c>
      <c r="U1026">
        <v>9</v>
      </c>
      <c r="V1026">
        <v>11</v>
      </c>
      <c r="W1026">
        <v>3</v>
      </c>
      <c r="X1026" s="2">
        <v>0.214</v>
      </c>
    </row>
    <row r="1027" spans="1:24" x14ac:dyDescent="0.25">
      <c r="A1027" t="str">
        <f t="shared" ref="A1027:A1090" si="50">IF(OR(G1027="SR", G1027="GR"), 1, "")</f>
        <v/>
      </c>
      <c r="B1027" t="str">
        <f t="shared" si="48"/>
        <v/>
      </c>
      <c r="C1027" t="str">
        <f t="shared" si="49"/>
        <v/>
      </c>
      <c r="D1027">
        <v>2026</v>
      </c>
      <c r="E1027" t="s">
        <v>8114</v>
      </c>
      <c r="F1027" t="s">
        <v>1111</v>
      </c>
      <c r="G1027" t="s">
        <v>47</v>
      </c>
      <c r="H1027" t="s">
        <v>64</v>
      </c>
      <c r="I1027">
        <v>0</v>
      </c>
      <c r="J1027">
        <v>0</v>
      </c>
      <c r="K1027" s="29">
        <v>13.5</v>
      </c>
      <c r="L1027">
        <v>1</v>
      </c>
      <c r="M1027">
        <v>0</v>
      </c>
      <c r="N1027">
        <v>0</v>
      </c>
      <c r="O1027">
        <v>0</v>
      </c>
      <c r="P1027">
        <v>0</v>
      </c>
      <c r="Q1027">
        <v>0.2</v>
      </c>
      <c r="R1027">
        <v>2</v>
      </c>
      <c r="S1027">
        <v>1</v>
      </c>
      <c r="T1027">
        <v>1</v>
      </c>
      <c r="U1027">
        <v>2</v>
      </c>
      <c r="V1027">
        <v>0</v>
      </c>
      <c r="W1027">
        <v>0</v>
      </c>
      <c r="X1027" s="2">
        <v>0.66700000000000004</v>
      </c>
    </row>
    <row r="1028" spans="1:24" x14ac:dyDescent="0.25">
      <c r="A1028" t="str">
        <f t="shared" si="50"/>
        <v/>
      </c>
      <c r="B1028" t="str">
        <f t="shared" si="48"/>
        <v/>
      </c>
      <c r="C1028" t="str">
        <f t="shared" si="49"/>
        <v/>
      </c>
      <c r="D1028">
        <v>2026</v>
      </c>
      <c r="E1028" t="s">
        <v>8115</v>
      </c>
      <c r="F1028" t="s">
        <v>1111</v>
      </c>
      <c r="G1028" t="s">
        <v>47</v>
      </c>
      <c r="H1028" t="s">
        <v>64</v>
      </c>
      <c r="I1028">
        <v>0</v>
      </c>
      <c r="J1028">
        <v>0</v>
      </c>
      <c r="K1028" s="29">
        <v>13.5</v>
      </c>
      <c r="L1028">
        <v>4</v>
      </c>
      <c r="M1028">
        <v>0</v>
      </c>
      <c r="N1028">
        <v>0</v>
      </c>
      <c r="O1028">
        <v>0</v>
      </c>
      <c r="P1028">
        <v>0</v>
      </c>
      <c r="Q1028">
        <v>2.2000000000000002</v>
      </c>
      <c r="R1028">
        <v>7</v>
      </c>
      <c r="S1028">
        <v>6</v>
      </c>
      <c r="T1028">
        <v>4</v>
      </c>
      <c r="U1028">
        <v>3</v>
      </c>
      <c r="V1028">
        <v>3</v>
      </c>
      <c r="W1028">
        <v>0</v>
      </c>
      <c r="X1028" s="2">
        <v>0.5</v>
      </c>
    </row>
    <row r="1029" spans="1:24" x14ac:dyDescent="0.25">
      <c r="A1029" t="str">
        <f t="shared" si="50"/>
        <v/>
      </c>
      <c r="B1029" t="str">
        <f t="shared" si="48"/>
        <v/>
      </c>
      <c r="C1029" t="str">
        <f t="shared" si="49"/>
        <v/>
      </c>
      <c r="D1029">
        <v>2026</v>
      </c>
      <c r="E1029" t="s">
        <v>8116</v>
      </c>
      <c r="F1029" t="s">
        <v>1111</v>
      </c>
      <c r="G1029" t="s">
        <v>24</v>
      </c>
      <c r="H1029" t="s">
        <v>64</v>
      </c>
      <c r="I1029">
        <v>0</v>
      </c>
      <c r="J1029">
        <v>0</v>
      </c>
      <c r="K1029" s="29">
        <v>27</v>
      </c>
      <c r="L1029">
        <v>1</v>
      </c>
      <c r="M1029">
        <v>0</v>
      </c>
      <c r="N1029">
        <v>0</v>
      </c>
      <c r="O1029">
        <v>0</v>
      </c>
      <c r="P1029">
        <v>0</v>
      </c>
      <c r="Q1029">
        <v>0.2</v>
      </c>
      <c r="R1029">
        <v>2</v>
      </c>
      <c r="S1029">
        <v>2</v>
      </c>
      <c r="T1029">
        <v>2</v>
      </c>
      <c r="U1029">
        <v>0</v>
      </c>
      <c r="V1029">
        <v>1</v>
      </c>
      <c r="W1029">
        <v>0</v>
      </c>
      <c r="X1029" s="2">
        <v>0.5</v>
      </c>
    </row>
    <row r="1030" spans="1:24" x14ac:dyDescent="0.25">
      <c r="A1030" t="str">
        <f t="shared" si="50"/>
        <v/>
      </c>
      <c r="B1030" t="str">
        <f t="shared" si="48"/>
        <v/>
      </c>
      <c r="C1030" t="str">
        <f t="shared" si="49"/>
        <v/>
      </c>
      <c r="D1030">
        <v>2026</v>
      </c>
      <c r="E1030" t="s">
        <v>8117</v>
      </c>
      <c r="F1030" t="s">
        <v>1111</v>
      </c>
      <c r="G1030" t="s">
        <v>47</v>
      </c>
      <c r="H1030" t="s">
        <v>64</v>
      </c>
      <c r="I1030">
        <v>0</v>
      </c>
      <c r="J1030">
        <v>0</v>
      </c>
      <c r="K1030" s="29">
        <v>27</v>
      </c>
      <c r="L1030">
        <v>1</v>
      </c>
      <c r="M1030">
        <v>0</v>
      </c>
      <c r="N1030">
        <v>0</v>
      </c>
      <c r="O1030">
        <v>0</v>
      </c>
      <c r="P1030">
        <v>0</v>
      </c>
      <c r="Q1030">
        <v>1</v>
      </c>
      <c r="R1030">
        <v>1</v>
      </c>
      <c r="S1030">
        <v>3</v>
      </c>
      <c r="T1030">
        <v>3</v>
      </c>
      <c r="U1030">
        <v>3</v>
      </c>
      <c r="V1030">
        <v>1</v>
      </c>
      <c r="W1030">
        <v>1</v>
      </c>
      <c r="X1030" s="2">
        <v>0.33300000000000002</v>
      </c>
    </row>
    <row r="1031" spans="1:24" x14ac:dyDescent="0.25">
      <c r="A1031" t="str">
        <f t="shared" si="50"/>
        <v/>
      </c>
      <c r="B1031">
        <f t="shared" si="48"/>
        <v>1</v>
      </c>
      <c r="C1031" t="str">
        <f t="shared" si="49"/>
        <v/>
      </c>
      <c r="D1031">
        <v>2026</v>
      </c>
      <c r="E1031" t="s">
        <v>5940</v>
      </c>
      <c r="F1031" t="s">
        <v>1129</v>
      </c>
      <c r="G1031" t="s">
        <v>37</v>
      </c>
      <c r="H1031" t="s">
        <v>64</v>
      </c>
      <c r="I1031">
        <v>5</v>
      </c>
      <c r="J1031">
        <v>2</v>
      </c>
      <c r="K1031" s="29">
        <v>3.87</v>
      </c>
      <c r="L1031">
        <v>16</v>
      </c>
      <c r="M1031">
        <v>16</v>
      </c>
      <c r="N1031">
        <v>0</v>
      </c>
      <c r="O1031">
        <v>0</v>
      </c>
      <c r="P1031">
        <v>0</v>
      </c>
      <c r="Q1031">
        <v>83.2</v>
      </c>
      <c r="R1031">
        <v>69</v>
      </c>
      <c r="S1031">
        <v>37</v>
      </c>
      <c r="T1031">
        <v>36</v>
      </c>
      <c r="U1031">
        <v>31</v>
      </c>
      <c r="V1031">
        <v>133</v>
      </c>
      <c r="W1031">
        <v>4</v>
      </c>
      <c r="X1031" s="2">
        <v>0.221</v>
      </c>
    </row>
    <row r="1032" spans="1:24" x14ac:dyDescent="0.25">
      <c r="A1032">
        <f t="shared" si="50"/>
        <v>1</v>
      </c>
      <c r="B1032" t="str">
        <f t="shared" si="48"/>
        <v/>
      </c>
      <c r="C1032" t="str">
        <f t="shared" si="49"/>
        <v/>
      </c>
      <c r="D1032">
        <v>2026</v>
      </c>
      <c r="E1032" t="s">
        <v>8118</v>
      </c>
      <c r="F1032" t="s">
        <v>1129</v>
      </c>
      <c r="G1032" t="s">
        <v>29</v>
      </c>
      <c r="H1032" t="s">
        <v>64</v>
      </c>
      <c r="I1032">
        <v>7</v>
      </c>
      <c r="J1032">
        <v>2</v>
      </c>
      <c r="K1032" s="29">
        <v>4.57</v>
      </c>
      <c r="L1032">
        <v>14</v>
      </c>
      <c r="M1032">
        <v>13</v>
      </c>
      <c r="N1032">
        <v>0</v>
      </c>
      <c r="O1032">
        <v>0</v>
      </c>
      <c r="P1032">
        <v>0</v>
      </c>
      <c r="Q1032">
        <v>69</v>
      </c>
      <c r="R1032">
        <v>65</v>
      </c>
      <c r="S1032">
        <v>38</v>
      </c>
      <c r="T1032">
        <v>35</v>
      </c>
      <c r="U1032">
        <v>24</v>
      </c>
      <c r="V1032">
        <v>78</v>
      </c>
      <c r="W1032">
        <v>3</v>
      </c>
      <c r="X1032" s="2">
        <v>0.245</v>
      </c>
    </row>
    <row r="1033" spans="1:24" x14ac:dyDescent="0.25">
      <c r="A1033" t="str">
        <f t="shared" si="50"/>
        <v/>
      </c>
      <c r="B1033" t="str">
        <f t="shared" si="48"/>
        <v/>
      </c>
      <c r="C1033" t="str">
        <f t="shared" si="49"/>
        <v/>
      </c>
      <c r="D1033">
        <v>2026</v>
      </c>
      <c r="E1033" t="s">
        <v>8119</v>
      </c>
      <c r="F1033" t="s">
        <v>1129</v>
      </c>
      <c r="G1033" t="s">
        <v>37</v>
      </c>
      <c r="H1033" t="s">
        <v>64</v>
      </c>
      <c r="I1033">
        <v>0</v>
      </c>
      <c r="J1033">
        <v>0</v>
      </c>
      <c r="K1033" s="29">
        <v>0</v>
      </c>
      <c r="L1033">
        <v>3</v>
      </c>
      <c r="M1033">
        <v>0</v>
      </c>
      <c r="N1033">
        <v>0</v>
      </c>
      <c r="O1033">
        <v>0</v>
      </c>
      <c r="P1033">
        <v>0</v>
      </c>
      <c r="Q1033">
        <v>6.2</v>
      </c>
      <c r="R1033">
        <v>1</v>
      </c>
      <c r="S1033">
        <v>0</v>
      </c>
      <c r="T1033">
        <v>0</v>
      </c>
      <c r="U1033">
        <v>2</v>
      </c>
      <c r="V1033">
        <v>7</v>
      </c>
      <c r="W1033">
        <v>1</v>
      </c>
      <c r="X1033" s="2">
        <v>0.05</v>
      </c>
    </row>
    <row r="1034" spans="1:24" x14ac:dyDescent="0.25">
      <c r="A1034">
        <f t="shared" si="50"/>
        <v>1</v>
      </c>
      <c r="B1034" t="str">
        <f t="shared" si="48"/>
        <v/>
      </c>
      <c r="C1034" t="str">
        <f t="shared" si="49"/>
        <v/>
      </c>
      <c r="D1034">
        <v>2026</v>
      </c>
      <c r="E1034" t="s">
        <v>8120</v>
      </c>
      <c r="F1034" t="s">
        <v>1129</v>
      </c>
      <c r="G1034" t="s">
        <v>29</v>
      </c>
      <c r="H1034" t="s">
        <v>64</v>
      </c>
      <c r="I1034">
        <v>4</v>
      </c>
      <c r="J1034">
        <v>0</v>
      </c>
      <c r="K1034" s="29">
        <v>3.12</v>
      </c>
      <c r="L1034">
        <v>31</v>
      </c>
      <c r="M1034">
        <v>0</v>
      </c>
      <c r="N1034">
        <v>0</v>
      </c>
      <c r="O1034">
        <v>0</v>
      </c>
      <c r="P1034">
        <v>0</v>
      </c>
      <c r="Q1034">
        <v>26</v>
      </c>
      <c r="R1034">
        <v>17</v>
      </c>
      <c r="S1034">
        <v>11</v>
      </c>
      <c r="T1034">
        <v>9</v>
      </c>
      <c r="U1034">
        <v>13</v>
      </c>
      <c r="V1034">
        <v>45</v>
      </c>
      <c r="W1034">
        <v>8</v>
      </c>
      <c r="X1034" s="2">
        <v>0.187</v>
      </c>
    </row>
    <row r="1035" spans="1:24" x14ac:dyDescent="0.25">
      <c r="A1035" t="str">
        <f t="shared" si="50"/>
        <v/>
      </c>
      <c r="B1035" t="str">
        <f t="shared" si="48"/>
        <v/>
      </c>
      <c r="C1035" t="str">
        <f t="shared" si="49"/>
        <v/>
      </c>
      <c r="D1035">
        <v>2026</v>
      </c>
      <c r="E1035" t="s">
        <v>8121</v>
      </c>
      <c r="F1035" t="s">
        <v>1129</v>
      </c>
      <c r="G1035" t="s">
        <v>24</v>
      </c>
      <c r="H1035" t="s">
        <v>64</v>
      </c>
      <c r="I1035">
        <v>6</v>
      </c>
      <c r="J1035">
        <v>1</v>
      </c>
      <c r="K1035" s="29">
        <v>3.45</v>
      </c>
      <c r="L1035">
        <v>22</v>
      </c>
      <c r="M1035">
        <v>4</v>
      </c>
      <c r="N1035">
        <v>0</v>
      </c>
      <c r="O1035">
        <v>0</v>
      </c>
      <c r="P1035">
        <v>0</v>
      </c>
      <c r="Q1035">
        <v>47</v>
      </c>
      <c r="R1035">
        <v>42</v>
      </c>
      <c r="S1035">
        <v>18</v>
      </c>
      <c r="T1035">
        <v>18</v>
      </c>
      <c r="U1035">
        <v>18</v>
      </c>
      <c r="V1035">
        <v>50</v>
      </c>
      <c r="W1035">
        <v>4</v>
      </c>
      <c r="X1035" s="2">
        <v>0.247</v>
      </c>
    </row>
    <row r="1036" spans="1:24" x14ac:dyDescent="0.25">
      <c r="A1036">
        <f t="shared" si="50"/>
        <v>1</v>
      </c>
      <c r="B1036" t="str">
        <f t="shared" si="48"/>
        <v/>
      </c>
      <c r="C1036" t="str">
        <f t="shared" si="49"/>
        <v/>
      </c>
      <c r="D1036">
        <v>2026</v>
      </c>
      <c r="E1036" t="s">
        <v>8122</v>
      </c>
      <c r="F1036" t="s">
        <v>1129</v>
      </c>
      <c r="G1036" t="s">
        <v>32</v>
      </c>
      <c r="H1036" t="s">
        <v>64</v>
      </c>
      <c r="I1036">
        <v>2</v>
      </c>
      <c r="J1036">
        <v>0</v>
      </c>
      <c r="K1036" s="29">
        <v>4.97</v>
      </c>
      <c r="L1036">
        <v>15</v>
      </c>
      <c r="M1036">
        <v>2</v>
      </c>
      <c r="N1036">
        <v>0</v>
      </c>
      <c r="O1036">
        <v>0</v>
      </c>
      <c r="P1036">
        <v>0</v>
      </c>
      <c r="Q1036">
        <v>29</v>
      </c>
      <c r="R1036">
        <v>23</v>
      </c>
      <c r="S1036">
        <v>16</v>
      </c>
      <c r="T1036">
        <v>16</v>
      </c>
      <c r="U1036">
        <v>15</v>
      </c>
      <c r="V1036">
        <v>34</v>
      </c>
      <c r="W1036">
        <v>3</v>
      </c>
      <c r="X1036" s="2">
        <v>0.219</v>
      </c>
    </row>
    <row r="1037" spans="1:24" x14ac:dyDescent="0.25">
      <c r="A1037" t="str">
        <f t="shared" si="50"/>
        <v/>
      </c>
      <c r="B1037" t="str">
        <f t="shared" si="48"/>
        <v/>
      </c>
      <c r="C1037" t="str">
        <f t="shared" si="49"/>
        <v/>
      </c>
      <c r="D1037">
        <v>2026</v>
      </c>
      <c r="E1037" t="s">
        <v>8123</v>
      </c>
      <c r="F1037" t="s">
        <v>1129</v>
      </c>
      <c r="G1037" t="s">
        <v>37</v>
      </c>
      <c r="H1037" t="s">
        <v>64</v>
      </c>
      <c r="I1037">
        <v>4</v>
      </c>
      <c r="J1037">
        <v>2</v>
      </c>
      <c r="K1037" s="29">
        <v>5.4</v>
      </c>
      <c r="L1037">
        <v>20</v>
      </c>
      <c r="M1037">
        <v>7</v>
      </c>
      <c r="N1037">
        <v>0</v>
      </c>
      <c r="O1037">
        <v>0</v>
      </c>
      <c r="P1037">
        <v>0</v>
      </c>
      <c r="Q1037">
        <v>50</v>
      </c>
      <c r="R1037">
        <v>43</v>
      </c>
      <c r="S1037">
        <v>33</v>
      </c>
      <c r="T1037">
        <v>30</v>
      </c>
      <c r="U1037">
        <v>36</v>
      </c>
      <c r="V1037">
        <v>62</v>
      </c>
      <c r="W1037">
        <v>6</v>
      </c>
      <c r="X1037" s="2">
        <v>0.23100000000000001</v>
      </c>
    </row>
    <row r="1038" spans="1:24" x14ac:dyDescent="0.25">
      <c r="A1038" t="str">
        <f t="shared" si="50"/>
        <v/>
      </c>
      <c r="B1038" t="str">
        <f t="shared" si="48"/>
        <v/>
      </c>
      <c r="C1038" t="str">
        <f t="shared" si="49"/>
        <v/>
      </c>
      <c r="D1038">
        <v>2026</v>
      </c>
      <c r="E1038" t="s">
        <v>8124</v>
      </c>
      <c r="F1038" t="s">
        <v>1129</v>
      </c>
      <c r="G1038" t="s">
        <v>37</v>
      </c>
      <c r="H1038" t="s">
        <v>64</v>
      </c>
      <c r="I1038">
        <v>0</v>
      </c>
      <c r="J1038">
        <v>0</v>
      </c>
      <c r="K1038" s="29">
        <v>5.4</v>
      </c>
      <c r="L1038">
        <v>8</v>
      </c>
      <c r="M1038">
        <v>0</v>
      </c>
      <c r="N1038">
        <v>0</v>
      </c>
      <c r="O1038">
        <v>0</v>
      </c>
      <c r="P1038">
        <v>0</v>
      </c>
      <c r="Q1038">
        <v>5</v>
      </c>
      <c r="R1038">
        <v>10</v>
      </c>
      <c r="S1038">
        <v>4</v>
      </c>
      <c r="T1038">
        <v>3</v>
      </c>
      <c r="U1038">
        <v>1</v>
      </c>
      <c r="V1038">
        <v>7</v>
      </c>
      <c r="W1038">
        <v>1</v>
      </c>
      <c r="X1038" s="2">
        <v>0.4</v>
      </c>
    </row>
    <row r="1039" spans="1:24" x14ac:dyDescent="0.25">
      <c r="A1039" t="str">
        <f t="shared" si="50"/>
        <v/>
      </c>
      <c r="B1039">
        <f t="shared" si="48"/>
        <v>1</v>
      </c>
      <c r="C1039" t="str">
        <f t="shared" si="49"/>
        <v/>
      </c>
      <c r="D1039">
        <v>2026</v>
      </c>
      <c r="E1039" t="s">
        <v>6105</v>
      </c>
      <c r="F1039" t="s">
        <v>1129</v>
      </c>
      <c r="G1039" t="s">
        <v>37</v>
      </c>
      <c r="H1039" t="s">
        <v>64</v>
      </c>
      <c r="I1039">
        <v>1</v>
      </c>
      <c r="J1039">
        <v>3</v>
      </c>
      <c r="K1039" s="29">
        <v>5.79</v>
      </c>
      <c r="L1039">
        <v>20</v>
      </c>
      <c r="M1039">
        <v>4</v>
      </c>
      <c r="N1039">
        <v>0</v>
      </c>
      <c r="O1039">
        <v>0</v>
      </c>
      <c r="P1039">
        <v>1</v>
      </c>
      <c r="Q1039">
        <v>42</v>
      </c>
      <c r="R1039">
        <v>56</v>
      </c>
      <c r="S1039">
        <v>31</v>
      </c>
      <c r="T1039">
        <v>27</v>
      </c>
      <c r="U1039">
        <v>27</v>
      </c>
      <c r="V1039">
        <v>50</v>
      </c>
      <c r="W1039">
        <v>6</v>
      </c>
      <c r="X1039" s="2">
        <v>0.32400000000000001</v>
      </c>
    </row>
    <row r="1040" spans="1:24" x14ac:dyDescent="0.25">
      <c r="A1040" t="str">
        <f t="shared" si="50"/>
        <v/>
      </c>
      <c r="B1040" t="str">
        <f t="shared" si="48"/>
        <v/>
      </c>
      <c r="C1040" t="str">
        <f t="shared" si="49"/>
        <v/>
      </c>
      <c r="D1040">
        <v>2026</v>
      </c>
      <c r="E1040" t="s">
        <v>8125</v>
      </c>
      <c r="F1040" t="s">
        <v>1129</v>
      </c>
      <c r="G1040" t="s">
        <v>37</v>
      </c>
      <c r="H1040" t="s">
        <v>64</v>
      </c>
      <c r="I1040">
        <v>1</v>
      </c>
      <c r="J1040">
        <v>3</v>
      </c>
      <c r="K1040" s="29">
        <v>5.88</v>
      </c>
      <c r="L1040">
        <v>31</v>
      </c>
      <c r="M1040">
        <v>0</v>
      </c>
      <c r="N1040">
        <v>0</v>
      </c>
      <c r="O1040">
        <v>0</v>
      </c>
      <c r="P1040">
        <v>9</v>
      </c>
      <c r="Q1040">
        <v>33.200000000000003</v>
      </c>
      <c r="R1040">
        <v>34</v>
      </c>
      <c r="S1040">
        <v>23</v>
      </c>
      <c r="T1040">
        <v>22</v>
      </c>
      <c r="U1040">
        <v>14</v>
      </c>
      <c r="V1040">
        <v>42</v>
      </c>
      <c r="W1040">
        <v>4</v>
      </c>
      <c r="X1040" s="2">
        <v>0.27200000000000002</v>
      </c>
    </row>
    <row r="1041" spans="1:24" x14ac:dyDescent="0.25">
      <c r="A1041" t="str">
        <f t="shared" si="50"/>
        <v/>
      </c>
      <c r="B1041" t="str">
        <f t="shared" si="48"/>
        <v/>
      </c>
      <c r="C1041" t="str">
        <f t="shared" si="49"/>
        <v/>
      </c>
      <c r="D1041">
        <v>2026</v>
      </c>
      <c r="E1041" t="s">
        <v>8126</v>
      </c>
      <c r="F1041" t="s">
        <v>1129</v>
      </c>
      <c r="G1041" t="s">
        <v>24</v>
      </c>
      <c r="H1041" t="s">
        <v>64</v>
      </c>
      <c r="I1041">
        <v>1</v>
      </c>
      <c r="J1041">
        <v>3</v>
      </c>
      <c r="K1041" s="29">
        <v>6.59</v>
      </c>
      <c r="L1041">
        <v>18</v>
      </c>
      <c r="M1041">
        <v>0</v>
      </c>
      <c r="N1041">
        <v>0</v>
      </c>
      <c r="O1041">
        <v>0</v>
      </c>
      <c r="P1041">
        <v>0</v>
      </c>
      <c r="Q1041">
        <v>13.2</v>
      </c>
      <c r="R1041">
        <v>16</v>
      </c>
      <c r="S1041">
        <v>11</v>
      </c>
      <c r="T1041">
        <v>10</v>
      </c>
      <c r="U1041">
        <v>11</v>
      </c>
      <c r="V1041">
        <v>25</v>
      </c>
      <c r="W1041">
        <v>0</v>
      </c>
      <c r="X1041" s="2">
        <v>0.28599999999999998</v>
      </c>
    </row>
    <row r="1042" spans="1:24" x14ac:dyDescent="0.25">
      <c r="A1042" t="str">
        <f t="shared" si="50"/>
        <v/>
      </c>
      <c r="B1042" t="str">
        <f t="shared" si="48"/>
        <v/>
      </c>
      <c r="C1042" t="str">
        <f t="shared" si="49"/>
        <v/>
      </c>
      <c r="D1042">
        <v>2026</v>
      </c>
      <c r="E1042" t="s">
        <v>8127</v>
      </c>
      <c r="F1042" t="s">
        <v>1129</v>
      </c>
      <c r="G1042" t="s">
        <v>37</v>
      </c>
      <c r="H1042" t="s">
        <v>64</v>
      </c>
      <c r="I1042">
        <v>3</v>
      </c>
      <c r="J1042">
        <v>3</v>
      </c>
      <c r="K1042" s="29">
        <v>6.7</v>
      </c>
      <c r="L1042">
        <v>17</v>
      </c>
      <c r="M1042">
        <v>4</v>
      </c>
      <c r="N1042">
        <v>0</v>
      </c>
      <c r="O1042">
        <v>0</v>
      </c>
      <c r="P1042">
        <v>2</v>
      </c>
      <c r="Q1042">
        <v>49.2</v>
      </c>
      <c r="R1042">
        <v>58</v>
      </c>
      <c r="S1042">
        <v>39</v>
      </c>
      <c r="T1042">
        <v>37</v>
      </c>
      <c r="U1042">
        <v>25</v>
      </c>
      <c r="V1042">
        <v>59</v>
      </c>
      <c r="W1042">
        <v>5</v>
      </c>
      <c r="X1042" s="2">
        <v>0.28699999999999998</v>
      </c>
    </row>
    <row r="1043" spans="1:24" x14ac:dyDescent="0.25">
      <c r="A1043">
        <f t="shared" si="50"/>
        <v>1</v>
      </c>
      <c r="B1043" t="str">
        <f t="shared" si="48"/>
        <v/>
      </c>
      <c r="C1043" t="str">
        <f t="shared" si="49"/>
        <v/>
      </c>
      <c r="D1043">
        <v>2026</v>
      </c>
      <c r="E1043" t="s">
        <v>8128</v>
      </c>
      <c r="F1043" t="s">
        <v>1129</v>
      </c>
      <c r="G1043" t="s">
        <v>29</v>
      </c>
      <c r="H1043" t="s">
        <v>64</v>
      </c>
      <c r="I1043">
        <v>0</v>
      </c>
      <c r="J1043">
        <v>0</v>
      </c>
      <c r="K1043" s="29">
        <v>8.1</v>
      </c>
      <c r="L1043">
        <v>4</v>
      </c>
      <c r="M1043">
        <v>0</v>
      </c>
      <c r="N1043">
        <v>0</v>
      </c>
      <c r="O1043">
        <v>0</v>
      </c>
      <c r="P1043">
        <v>0</v>
      </c>
      <c r="Q1043">
        <v>3.1</v>
      </c>
      <c r="R1043">
        <v>7</v>
      </c>
      <c r="S1043">
        <v>7</v>
      </c>
      <c r="T1043">
        <v>3</v>
      </c>
      <c r="U1043">
        <v>3</v>
      </c>
      <c r="V1043">
        <v>3</v>
      </c>
      <c r="W1043">
        <v>1</v>
      </c>
      <c r="X1043" s="2">
        <v>0.38900000000000001</v>
      </c>
    </row>
    <row r="1044" spans="1:24" x14ac:dyDescent="0.25">
      <c r="A1044" t="str">
        <f t="shared" si="50"/>
        <v/>
      </c>
      <c r="B1044" t="str">
        <f t="shared" si="48"/>
        <v/>
      </c>
      <c r="C1044" t="str">
        <f t="shared" si="49"/>
        <v/>
      </c>
      <c r="D1044">
        <v>2026</v>
      </c>
      <c r="E1044" t="s">
        <v>8129</v>
      </c>
      <c r="F1044" t="s">
        <v>1129</v>
      </c>
      <c r="G1044" t="s">
        <v>47</v>
      </c>
      <c r="H1044" t="s">
        <v>64</v>
      </c>
      <c r="I1044">
        <v>0</v>
      </c>
      <c r="J1044">
        <v>1</v>
      </c>
      <c r="K1044" s="29">
        <v>8.31</v>
      </c>
      <c r="L1044">
        <v>11</v>
      </c>
      <c r="M1044">
        <v>3</v>
      </c>
      <c r="N1044">
        <v>0</v>
      </c>
      <c r="O1044">
        <v>0</v>
      </c>
      <c r="P1044">
        <v>0</v>
      </c>
      <c r="Q1044">
        <v>17.100000000000001</v>
      </c>
      <c r="R1044">
        <v>24</v>
      </c>
      <c r="S1044">
        <v>18</v>
      </c>
      <c r="T1044">
        <v>16</v>
      </c>
      <c r="U1044">
        <v>8</v>
      </c>
      <c r="V1044">
        <v>20</v>
      </c>
      <c r="W1044">
        <v>0</v>
      </c>
      <c r="X1044" s="2">
        <v>0.32</v>
      </c>
    </row>
    <row r="1045" spans="1:24" x14ac:dyDescent="0.25">
      <c r="A1045" t="str">
        <f t="shared" si="50"/>
        <v/>
      </c>
      <c r="B1045" t="str">
        <f t="shared" si="48"/>
        <v/>
      </c>
      <c r="C1045" t="str">
        <f t="shared" si="49"/>
        <v/>
      </c>
      <c r="D1045">
        <v>2026</v>
      </c>
      <c r="E1045" t="s">
        <v>8130</v>
      </c>
      <c r="F1045" t="s">
        <v>1129</v>
      </c>
      <c r="G1045" t="s">
        <v>24</v>
      </c>
      <c r="H1045" t="s">
        <v>64</v>
      </c>
      <c r="I1045">
        <v>1</v>
      </c>
      <c r="J1045">
        <v>1</v>
      </c>
      <c r="K1045" s="29">
        <v>8.41</v>
      </c>
      <c r="L1045">
        <v>10</v>
      </c>
      <c r="M1045">
        <v>7</v>
      </c>
      <c r="N1045">
        <v>0</v>
      </c>
      <c r="O1045">
        <v>0</v>
      </c>
      <c r="P1045">
        <v>0</v>
      </c>
      <c r="Q1045">
        <v>20.100000000000001</v>
      </c>
      <c r="R1045">
        <v>15</v>
      </c>
      <c r="S1045">
        <v>19</v>
      </c>
      <c r="T1045">
        <v>19</v>
      </c>
      <c r="U1045">
        <v>25</v>
      </c>
      <c r="V1045">
        <v>23</v>
      </c>
      <c r="W1045">
        <v>0</v>
      </c>
      <c r="X1045" s="2">
        <v>0.214</v>
      </c>
    </row>
    <row r="1046" spans="1:24" x14ac:dyDescent="0.25">
      <c r="A1046" t="str">
        <f t="shared" si="50"/>
        <v/>
      </c>
      <c r="B1046" t="str">
        <f t="shared" si="48"/>
        <v/>
      </c>
      <c r="C1046" t="str">
        <f t="shared" si="49"/>
        <v/>
      </c>
      <c r="D1046">
        <v>2026</v>
      </c>
      <c r="E1046" t="s">
        <v>8131</v>
      </c>
      <c r="F1046" t="s">
        <v>1129</v>
      </c>
      <c r="G1046" t="s">
        <v>37</v>
      </c>
      <c r="H1046" t="s">
        <v>64</v>
      </c>
      <c r="I1046">
        <v>3</v>
      </c>
      <c r="J1046">
        <v>0</v>
      </c>
      <c r="K1046" s="29">
        <v>8.5</v>
      </c>
      <c r="L1046">
        <v>16</v>
      </c>
      <c r="M1046">
        <v>0</v>
      </c>
      <c r="N1046">
        <v>0</v>
      </c>
      <c r="O1046">
        <v>0</v>
      </c>
      <c r="P1046">
        <v>0</v>
      </c>
      <c r="Q1046">
        <v>18</v>
      </c>
      <c r="R1046">
        <v>30</v>
      </c>
      <c r="S1046">
        <v>18</v>
      </c>
      <c r="T1046">
        <v>17</v>
      </c>
      <c r="U1046">
        <v>4</v>
      </c>
      <c r="V1046">
        <v>16</v>
      </c>
      <c r="W1046">
        <v>3</v>
      </c>
      <c r="X1046" s="2">
        <v>0.375</v>
      </c>
    </row>
    <row r="1047" spans="1:24" x14ac:dyDescent="0.25">
      <c r="A1047" t="str">
        <f t="shared" si="50"/>
        <v/>
      </c>
      <c r="B1047" t="str">
        <f t="shared" si="48"/>
        <v/>
      </c>
      <c r="C1047" t="str">
        <f t="shared" si="49"/>
        <v/>
      </c>
      <c r="D1047">
        <v>2026</v>
      </c>
      <c r="E1047" t="s">
        <v>8132</v>
      </c>
      <c r="F1047" t="s">
        <v>1129</v>
      </c>
      <c r="G1047" t="s">
        <v>24</v>
      </c>
      <c r="H1047" t="s">
        <v>64</v>
      </c>
      <c r="I1047">
        <v>1</v>
      </c>
      <c r="J1047">
        <v>0</v>
      </c>
      <c r="K1047" s="29">
        <v>9.8699999999999992</v>
      </c>
      <c r="L1047">
        <v>19</v>
      </c>
      <c r="M1047">
        <v>0</v>
      </c>
      <c r="N1047">
        <v>0</v>
      </c>
      <c r="O1047">
        <v>0</v>
      </c>
      <c r="P1047">
        <v>0</v>
      </c>
      <c r="Q1047">
        <v>17.100000000000001</v>
      </c>
      <c r="R1047">
        <v>20</v>
      </c>
      <c r="S1047">
        <v>19</v>
      </c>
      <c r="T1047">
        <v>19</v>
      </c>
      <c r="U1047">
        <v>14</v>
      </c>
      <c r="V1047">
        <v>28</v>
      </c>
      <c r="W1047">
        <v>1</v>
      </c>
      <c r="X1047" s="2">
        <v>0.28999999999999998</v>
      </c>
    </row>
    <row r="1048" spans="1:24" x14ac:dyDescent="0.25">
      <c r="A1048" t="str">
        <f t="shared" si="50"/>
        <v/>
      </c>
      <c r="B1048" t="str">
        <f t="shared" si="48"/>
        <v/>
      </c>
      <c r="C1048" t="str">
        <f t="shared" si="49"/>
        <v/>
      </c>
      <c r="D1048">
        <v>2026</v>
      </c>
      <c r="E1048" t="s">
        <v>8133</v>
      </c>
      <c r="F1048" t="s">
        <v>1148</v>
      </c>
      <c r="G1048" t="s">
        <v>37</v>
      </c>
      <c r="H1048" t="s">
        <v>64</v>
      </c>
      <c r="I1048">
        <v>5</v>
      </c>
      <c r="J1048">
        <v>3</v>
      </c>
      <c r="K1048" s="29">
        <v>4.16</v>
      </c>
      <c r="L1048">
        <v>16</v>
      </c>
      <c r="M1048">
        <v>16</v>
      </c>
      <c r="N1048">
        <v>1</v>
      </c>
      <c r="O1048">
        <v>1</v>
      </c>
      <c r="P1048">
        <v>0</v>
      </c>
      <c r="Q1048">
        <v>75.2</v>
      </c>
      <c r="R1048">
        <v>59</v>
      </c>
      <c r="S1048">
        <v>37</v>
      </c>
      <c r="T1048">
        <v>35</v>
      </c>
      <c r="U1048">
        <v>32</v>
      </c>
      <c r="V1048">
        <v>62</v>
      </c>
      <c r="W1048">
        <v>8</v>
      </c>
      <c r="X1048" s="2">
        <v>0.21099999999999999</v>
      </c>
    </row>
    <row r="1049" spans="1:24" x14ac:dyDescent="0.25">
      <c r="A1049" t="str">
        <f t="shared" si="50"/>
        <v/>
      </c>
      <c r="B1049" t="str">
        <f t="shared" si="48"/>
        <v/>
      </c>
      <c r="C1049" t="str">
        <f t="shared" si="49"/>
        <v/>
      </c>
      <c r="D1049">
        <v>2026</v>
      </c>
      <c r="E1049" t="s">
        <v>8134</v>
      </c>
      <c r="F1049" t="s">
        <v>1148</v>
      </c>
      <c r="G1049" t="s">
        <v>24</v>
      </c>
      <c r="H1049" t="s">
        <v>64</v>
      </c>
      <c r="I1049">
        <v>5</v>
      </c>
      <c r="J1049">
        <v>2</v>
      </c>
      <c r="K1049" s="29">
        <v>5.22</v>
      </c>
      <c r="L1049">
        <v>17</v>
      </c>
      <c r="M1049">
        <v>9</v>
      </c>
      <c r="N1049">
        <v>0</v>
      </c>
      <c r="O1049">
        <v>0</v>
      </c>
      <c r="P1049">
        <v>1</v>
      </c>
      <c r="Q1049">
        <v>58.2</v>
      </c>
      <c r="R1049">
        <v>69</v>
      </c>
      <c r="S1049">
        <v>38</v>
      </c>
      <c r="T1049">
        <v>34</v>
      </c>
      <c r="U1049">
        <v>17</v>
      </c>
      <c r="V1049">
        <v>48</v>
      </c>
      <c r="W1049">
        <v>12</v>
      </c>
      <c r="X1049" s="2">
        <v>0.29899999999999999</v>
      </c>
    </row>
    <row r="1050" spans="1:24" x14ac:dyDescent="0.25">
      <c r="A1050" t="str">
        <f t="shared" si="50"/>
        <v/>
      </c>
      <c r="B1050" t="str">
        <f t="shared" si="48"/>
        <v/>
      </c>
      <c r="C1050" t="str">
        <f t="shared" si="49"/>
        <v/>
      </c>
      <c r="D1050">
        <v>2026</v>
      </c>
      <c r="E1050" t="s">
        <v>8135</v>
      </c>
      <c r="F1050" t="s">
        <v>1148</v>
      </c>
      <c r="G1050" t="s">
        <v>47</v>
      </c>
      <c r="H1050" t="s">
        <v>64</v>
      </c>
      <c r="I1050">
        <v>0</v>
      </c>
      <c r="J1050">
        <v>0</v>
      </c>
      <c r="K1050" s="29">
        <v>0</v>
      </c>
      <c r="L1050">
        <v>2</v>
      </c>
      <c r="M1050">
        <v>0</v>
      </c>
      <c r="N1050">
        <v>0</v>
      </c>
      <c r="O1050">
        <v>0</v>
      </c>
      <c r="P1050">
        <v>0</v>
      </c>
      <c r="Q1050">
        <v>3.1</v>
      </c>
      <c r="R1050">
        <v>0</v>
      </c>
      <c r="S1050">
        <v>0</v>
      </c>
      <c r="T1050">
        <v>0</v>
      </c>
      <c r="U1050">
        <v>5</v>
      </c>
      <c r="V1050">
        <v>1</v>
      </c>
      <c r="W1050">
        <v>0</v>
      </c>
      <c r="X1050" s="2">
        <v>0</v>
      </c>
    </row>
    <row r="1051" spans="1:24" x14ac:dyDescent="0.25">
      <c r="A1051">
        <f t="shared" si="50"/>
        <v>1</v>
      </c>
      <c r="B1051" t="str">
        <f t="shared" si="48"/>
        <v/>
      </c>
      <c r="C1051" t="str">
        <f t="shared" si="49"/>
        <v/>
      </c>
      <c r="D1051">
        <v>2026</v>
      </c>
      <c r="E1051" t="s">
        <v>8136</v>
      </c>
      <c r="F1051" t="s">
        <v>1148</v>
      </c>
      <c r="G1051" t="s">
        <v>29</v>
      </c>
      <c r="H1051" t="s">
        <v>64</v>
      </c>
      <c r="I1051">
        <v>1</v>
      </c>
      <c r="J1051">
        <v>0</v>
      </c>
      <c r="K1051" s="29">
        <v>2.1</v>
      </c>
      <c r="L1051">
        <v>19</v>
      </c>
      <c r="M1051">
        <v>0</v>
      </c>
      <c r="N1051">
        <v>0</v>
      </c>
      <c r="O1051">
        <v>0</v>
      </c>
      <c r="P1051">
        <v>4</v>
      </c>
      <c r="Q1051">
        <v>25.2</v>
      </c>
      <c r="R1051">
        <v>23</v>
      </c>
      <c r="S1051">
        <v>8</v>
      </c>
      <c r="T1051">
        <v>6</v>
      </c>
      <c r="U1051">
        <v>5</v>
      </c>
      <c r="V1051">
        <v>16</v>
      </c>
      <c r="W1051">
        <v>4</v>
      </c>
      <c r="X1051" s="2">
        <v>0.23699999999999999</v>
      </c>
    </row>
    <row r="1052" spans="1:24" x14ac:dyDescent="0.25">
      <c r="A1052" t="str">
        <f t="shared" si="50"/>
        <v/>
      </c>
      <c r="B1052" t="str">
        <f t="shared" si="48"/>
        <v/>
      </c>
      <c r="C1052" t="str">
        <f t="shared" si="49"/>
        <v/>
      </c>
      <c r="D1052">
        <v>2026</v>
      </c>
      <c r="E1052" t="s">
        <v>1161</v>
      </c>
      <c r="F1052" t="s">
        <v>1148</v>
      </c>
      <c r="G1052" t="s">
        <v>47</v>
      </c>
      <c r="H1052" t="s">
        <v>64</v>
      </c>
      <c r="I1052">
        <v>0</v>
      </c>
      <c r="J1052">
        <v>0</v>
      </c>
      <c r="K1052" s="29">
        <v>3.18</v>
      </c>
      <c r="L1052">
        <v>8</v>
      </c>
      <c r="M1052">
        <v>0</v>
      </c>
      <c r="N1052">
        <v>0</v>
      </c>
      <c r="O1052">
        <v>0</v>
      </c>
      <c r="P1052">
        <v>0</v>
      </c>
      <c r="Q1052">
        <v>5.2</v>
      </c>
      <c r="R1052">
        <v>5</v>
      </c>
      <c r="S1052">
        <v>2</v>
      </c>
      <c r="T1052">
        <v>2</v>
      </c>
      <c r="U1052">
        <v>6</v>
      </c>
      <c r="V1052">
        <v>7</v>
      </c>
      <c r="W1052">
        <v>1</v>
      </c>
      <c r="X1052" s="2">
        <v>0.23799999999999999</v>
      </c>
    </row>
    <row r="1053" spans="1:24" x14ac:dyDescent="0.25">
      <c r="A1053" t="str">
        <f t="shared" si="50"/>
        <v/>
      </c>
      <c r="B1053">
        <f t="shared" si="48"/>
        <v>1</v>
      </c>
      <c r="C1053" t="str">
        <f t="shared" si="49"/>
        <v/>
      </c>
      <c r="D1053">
        <v>2026</v>
      </c>
      <c r="E1053" t="s">
        <v>6385</v>
      </c>
      <c r="F1053" t="s">
        <v>1148</v>
      </c>
      <c r="G1053" t="s">
        <v>37</v>
      </c>
      <c r="H1053" t="s">
        <v>64</v>
      </c>
      <c r="I1053">
        <v>2</v>
      </c>
      <c r="J1053">
        <v>3</v>
      </c>
      <c r="K1053" s="29">
        <v>3.22</v>
      </c>
      <c r="L1053">
        <v>9</v>
      </c>
      <c r="M1053">
        <v>8</v>
      </c>
      <c r="N1053">
        <v>0</v>
      </c>
      <c r="O1053">
        <v>0</v>
      </c>
      <c r="P1053">
        <v>0</v>
      </c>
      <c r="Q1053">
        <v>36.1</v>
      </c>
      <c r="R1053">
        <v>27</v>
      </c>
      <c r="S1053">
        <v>14</v>
      </c>
      <c r="T1053">
        <v>13</v>
      </c>
      <c r="U1053">
        <v>11</v>
      </c>
      <c r="V1053">
        <v>30</v>
      </c>
      <c r="W1053">
        <v>4</v>
      </c>
      <c r="X1053" s="2">
        <v>0.20599999999999999</v>
      </c>
    </row>
    <row r="1054" spans="1:24" x14ac:dyDescent="0.25">
      <c r="A1054" t="str">
        <f t="shared" si="50"/>
        <v/>
      </c>
      <c r="B1054" t="str">
        <f t="shared" si="48"/>
        <v/>
      </c>
      <c r="C1054" t="str">
        <f t="shared" si="49"/>
        <v/>
      </c>
      <c r="D1054">
        <v>2026</v>
      </c>
      <c r="E1054" t="s">
        <v>8137</v>
      </c>
      <c r="F1054" t="s">
        <v>1148</v>
      </c>
      <c r="G1054" t="s">
        <v>37</v>
      </c>
      <c r="H1054" t="s">
        <v>64</v>
      </c>
      <c r="I1054">
        <v>1</v>
      </c>
      <c r="J1054">
        <v>1</v>
      </c>
      <c r="K1054" s="29">
        <v>3.63</v>
      </c>
      <c r="L1054">
        <v>4</v>
      </c>
      <c r="M1054">
        <v>4</v>
      </c>
      <c r="N1054">
        <v>0</v>
      </c>
      <c r="O1054">
        <v>0</v>
      </c>
      <c r="P1054">
        <v>0</v>
      </c>
      <c r="Q1054">
        <v>17.100000000000001</v>
      </c>
      <c r="R1054">
        <v>9</v>
      </c>
      <c r="S1054">
        <v>7</v>
      </c>
      <c r="T1054">
        <v>7</v>
      </c>
      <c r="U1054">
        <v>6</v>
      </c>
      <c r="V1054">
        <v>13</v>
      </c>
      <c r="W1054">
        <v>2</v>
      </c>
      <c r="X1054" s="2">
        <v>0.153</v>
      </c>
    </row>
    <row r="1055" spans="1:24" x14ac:dyDescent="0.25">
      <c r="A1055" t="str">
        <f t="shared" si="50"/>
        <v/>
      </c>
      <c r="B1055" t="str">
        <f t="shared" si="48"/>
        <v/>
      </c>
      <c r="C1055" t="str">
        <f t="shared" si="49"/>
        <v/>
      </c>
      <c r="D1055">
        <v>2026</v>
      </c>
      <c r="E1055" t="s">
        <v>8138</v>
      </c>
      <c r="F1055" t="s">
        <v>1148</v>
      </c>
      <c r="G1055" t="s">
        <v>47</v>
      </c>
      <c r="H1055" t="s">
        <v>64</v>
      </c>
      <c r="I1055">
        <v>5</v>
      </c>
      <c r="J1055">
        <v>2</v>
      </c>
      <c r="K1055" s="29">
        <v>3.93</v>
      </c>
      <c r="L1055">
        <v>23</v>
      </c>
      <c r="M1055">
        <v>0</v>
      </c>
      <c r="N1055">
        <v>0</v>
      </c>
      <c r="O1055">
        <v>0</v>
      </c>
      <c r="P1055">
        <v>0</v>
      </c>
      <c r="Q1055">
        <v>34.1</v>
      </c>
      <c r="R1055">
        <v>31</v>
      </c>
      <c r="S1055">
        <v>18</v>
      </c>
      <c r="T1055">
        <v>15</v>
      </c>
      <c r="U1055">
        <v>19</v>
      </c>
      <c r="V1055">
        <v>38</v>
      </c>
      <c r="W1055">
        <v>5</v>
      </c>
      <c r="X1055" s="2">
        <v>0.246</v>
      </c>
    </row>
    <row r="1056" spans="1:24" x14ac:dyDescent="0.25">
      <c r="A1056" t="str">
        <f t="shared" si="50"/>
        <v/>
      </c>
      <c r="B1056" t="str">
        <f t="shared" si="48"/>
        <v/>
      </c>
      <c r="C1056" t="str">
        <f t="shared" si="49"/>
        <v/>
      </c>
      <c r="D1056">
        <v>2026</v>
      </c>
      <c r="E1056" t="s">
        <v>7559</v>
      </c>
      <c r="F1056" t="s">
        <v>1148</v>
      </c>
      <c r="G1056" t="s">
        <v>37</v>
      </c>
      <c r="H1056" t="s">
        <v>64</v>
      </c>
      <c r="I1056">
        <v>1</v>
      </c>
      <c r="J1056">
        <v>3</v>
      </c>
      <c r="K1056" s="29">
        <v>4.1100000000000003</v>
      </c>
      <c r="L1056">
        <v>25</v>
      </c>
      <c r="M1056">
        <v>0</v>
      </c>
      <c r="N1056">
        <v>0</v>
      </c>
      <c r="O1056">
        <v>0</v>
      </c>
      <c r="P1056">
        <v>4</v>
      </c>
      <c r="Q1056">
        <v>46</v>
      </c>
      <c r="R1056">
        <v>36</v>
      </c>
      <c r="S1056">
        <v>26</v>
      </c>
      <c r="T1056">
        <v>21</v>
      </c>
      <c r="U1056">
        <v>17</v>
      </c>
      <c r="V1056">
        <v>52</v>
      </c>
      <c r="W1056">
        <v>4</v>
      </c>
      <c r="X1056" s="2">
        <v>0.21299999999999999</v>
      </c>
    </row>
    <row r="1057" spans="1:24" x14ac:dyDescent="0.25">
      <c r="A1057">
        <f t="shared" si="50"/>
        <v>1</v>
      </c>
      <c r="B1057" t="str">
        <f t="shared" si="48"/>
        <v/>
      </c>
      <c r="C1057" t="str">
        <f t="shared" si="49"/>
        <v/>
      </c>
      <c r="D1057">
        <v>2026</v>
      </c>
      <c r="E1057" t="s">
        <v>8139</v>
      </c>
      <c r="F1057" t="s">
        <v>1148</v>
      </c>
      <c r="G1057" t="s">
        <v>29</v>
      </c>
      <c r="H1057" t="s">
        <v>64</v>
      </c>
      <c r="I1057">
        <v>3</v>
      </c>
      <c r="J1057">
        <v>2</v>
      </c>
      <c r="K1057" s="29">
        <v>4.54</v>
      </c>
      <c r="L1057">
        <v>31</v>
      </c>
      <c r="M1057">
        <v>0</v>
      </c>
      <c r="N1057">
        <v>0</v>
      </c>
      <c r="O1057">
        <v>0</v>
      </c>
      <c r="P1057">
        <v>1</v>
      </c>
      <c r="Q1057">
        <v>37.200000000000003</v>
      </c>
      <c r="R1057">
        <v>38</v>
      </c>
      <c r="S1057">
        <v>24</v>
      </c>
      <c r="T1057">
        <v>19</v>
      </c>
      <c r="U1057">
        <v>22</v>
      </c>
      <c r="V1057">
        <v>33</v>
      </c>
      <c r="W1057">
        <v>10</v>
      </c>
      <c r="X1057" s="2">
        <v>0.26800000000000002</v>
      </c>
    </row>
    <row r="1058" spans="1:24" x14ac:dyDescent="0.25">
      <c r="A1058" t="str">
        <f t="shared" si="50"/>
        <v/>
      </c>
      <c r="B1058" t="str">
        <f t="shared" si="48"/>
        <v/>
      </c>
      <c r="C1058" t="str">
        <f t="shared" si="49"/>
        <v/>
      </c>
      <c r="D1058">
        <v>2026</v>
      </c>
      <c r="E1058" t="s">
        <v>8140</v>
      </c>
      <c r="F1058" t="s">
        <v>1148</v>
      </c>
      <c r="G1058" t="s">
        <v>47</v>
      </c>
      <c r="H1058" t="s">
        <v>64</v>
      </c>
      <c r="I1058">
        <v>4</v>
      </c>
      <c r="J1058">
        <v>0</v>
      </c>
      <c r="K1058" s="29">
        <v>4.55</v>
      </c>
      <c r="L1058">
        <v>25</v>
      </c>
      <c r="M1058">
        <v>0</v>
      </c>
      <c r="N1058">
        <v>0</v>
      </c>
      <c r="O1058">
        <v>0</v>
      </c>
      <c r="P1058">
        <v>0</v>
      </c>
      <c r="Q1058">
        <v>29.2</v>
      </c>
      <c r="R1058">
        <v>20</v>
      </c>
      <c r="S1058">
        <v>15</v>
      </c>
      <c r="T1058">
        <v>15</v>
      </c>
      <c r="U1058">
        <v>14</v>
      </c>
      <c r="V1058">
        <v>33</v>
      </c>
      <c r="W1058">
        <v>8</v>
      </c>
      <c r="X1058" s="2">
        <v>0.19400000000000001</v>
      </c>
    </row>
    <row r="1059" spans="1:24" x14ac:dyDescent="0.25">
      <c r="A1059" t="str">
        <f t="shared" si="50"/>
        <v/>
      </c>
      <c r="B1059" t="str">
        <f t="shared" si="48"/>
        <v/>
      </c>
      <c r="C1059" t="str">
        <f t="shared" si="49"/>
        <v/>
      </c>
      <c r="D1059">
        <v>2026</v>
      </c>
      <c r="E1059" t="s">
        <v>8141</v>
      </c>
      <c r="F1059" t="s">
        <v>1148</v>
      </c>
      <c r="G1059" t="s">
        <v>47</v>
      </c>
      <c r="H1059" t="s">
        <v>64</v>
      </c>
      <c r="I1059">
        <v>1</v>
      </c>
      <c r="J1059">
        <v>3</v>
      </c>
      <c r="K1059" s="29">
        <v>5.68</v>
      </c>
      <c r="L1059">
        <v>15</v>
      </c>
      <c r="M1059">
        <v>2</v>
      </c>
      <c r="N1059">
        <v>0</v>
      </c>
      <c r="O1059">
        <v>0</v>
      </c>
      <c r="P1059">
        <v>0</v>
      </c>
      <c r="Q1059">
        <v>25.1</v>
      </c>
      <c r="R1059">
        <v>19</v>
      </c>
      <c r="S1059">
        <v>19</v>
      </c>
      <c r="T1059">
        <v>16</v>
      </c>
      <c r="U1059">
        <v>17</v>
      </c>
      <c r="V1059">
        <v>18</v>
      </c>
      <c r="W1059">
        <v>6</v>
      </c>
      <c r="X1059" s="2">
        <v>0.20899999999999999</v>
      </c>
    </row>
    <row r="1060" spans="1:24" x14ac:dyDescent="0.25">
      <c r="A1060">
        <f t="shared" si="50"/>
        <v>1</v>
      </c>
      <c r="B1060" t="str">
        <f t="shared" si="48"/>
        <v/>
      </c>
      <c r="C1060" t="str">
        <f t="shared" si="49"/>
        <v/>
      </c>
      <c r="D1060">
        <v>2026</v>
      </c>
      <c r="E1060" t="s">
        <v>8142</v>
      </c>
      <c r="F1060" t="s">
        <v>1148</v>
      </c>
      <c r="G1060" t="s">
        <v>29</v>
      </c>
      <c r="H1060" t="s">
        <v>64</v>
      </c>
      <c r="I1060">
        <v>1</v>
      </c>
      <c r="J1060">
        <v>2</v>
      </c>
      <c r="K1060" s="29">
        <v>5.88</v>
      </c>
      <c r="L1060">
        <v>15</v>
      </c>
      <c r="M1060">
        <v>6</v>
      </c>
      <c r="N1060">
        <v>0</v>
      </c>
      <c r="O1060">
        <v>0</v>
      </c>
      <c r="P1060">
        <v>0</v>
      </c>
      <c r="Q1060">
        <v>33.200000000000003</v>
      </c>
      <c r="R1060">
        <v>33</v>
      </c>
      <c r="S1060">
        <v>23</v>
      </c>
      <c r="T1060">
        <v>22</v>
      </c>
      <c r="U1060">
        <v>18</v>
      </c>
      <c r="V1060">
        <v>36</v>
      </c>
      <c r="W1060">
        <v>3</v>
      </c>
      <c r="X1060" s="2">
        <v>0.25600000000000001</v>
      </c>
    </row>
    <row r="1061" spans="1:24" x14ac:dyDescent="0.25">
      <c r="A1061" t="str">
        <f t="shared" si="50"/>
        <v/>
      </c>
      <c r="B1061" t="str">
        <f t="shared" si="48"/>
        <v/>
      </c>
      <c r="C1061" t="str">
        <f t="shared" si="49"/>
        <v/>
      </c>
      <c r="D1061">
        <v>2026</v>
      </c>
      <c r="E1061" t="s">
        <v>8143</v>
      </c>
      <c r="F1061" t="s">
        <v>1148</v>
      </c>
      <c r="G1061" t="s">
        <v>37</v>
      </c>
      <c r="H1061" t="s">
        <v>64</v>
      </c>
      <c r="I1061">
        <v>3</v>
      </c>
      <c r="J1061">
        <v>1</v>
      </c>
      <c r="K1061" s="29">
        <v>6.21</v>
      </c>
      <c r="L1061">
        <v>8</v>
      </c>
      <c r="M1061">
        <v>8</v>
      </c>
      <c r="N1061">
        <v>0</v>
      </c>
      <c r="O1061">
        <v>0</v>
      </c>
      <c r="P1061">
        <v>0</v>
      </c>
      <c r="Q1061">
        <v>33.1</v>
      </c>
      <c r="R1061">
        <v>42</v>
      </c>
      <c r="S1061">
        <v>23</v>
      </c>
      <c r="T1061">
        <v>23</v>
      </c>
      <c r="U1061">
        <v>9</v>
      </c>
      <c r="V1061">
        <v>23</v>
      </c>
      <c r="W1061">
        <v>1</v>
      </c>
      <c r="X1061" s="2">
        <v>0.30199999999999999</v>
      </c>
    </row>
    <row r="1062" spans="1:24" x14ac:dyDescent="0.25">
      <c r="A1062">
        <f t="shared" si="50"/>
        <v>1</v>
      </c>
      <c r="B1062" t="str">
        <f t="shared" si="48"/>
        <v/>
      </c>
      <c r="C1062" t="str">
        <f t="shared" si="49"/>
        <v/>
      </c>
      <c r="D1062">
        <v>2026</v>
      </c>
      <c r="E1062" t="s">
        <v>8144</v>
      </c>
      <c r="F1062" t="s">
        <v>1148</v>
      </c>
      <c r="G1062" t="s">
        <v>29</v>
      </c>
      <c r="H1062" t="s">
        <v>64</v>
      </c>
      <c r="I1062">
        <v>0</v>
      </c>
      <c r="J1062">
        <v>0</v>
      </c>
      <c r="K1062" s="29">
        <v>6.48</v>
      </c>
      <c r="L1062">
        <v>8</v>
      </c>
      <c r="M1062">
        <v>0</v>
      </c>
      <c r="N1062">
        <v>0</v>
      </c>
      <c r="O1062">
        <v>0</v>
      </c>
      <c r="P1062">
        <v>1</v>
      </c>
      <c r="Q1062">
        <v>8.1</v>
      </c>
      <c r="R1062">
        <v>8</v>
      </c>
      <c r="S1062">
        <v>6</v>
      </c>
      <c r="T1062">
        <v>6</v>
      </c>
      <c r="U1062">
        <v>3</v>
      </c>
      <c r="V1062">
        <v>8</v>
      </c>
      <c r="W1062">
        <v>0</v>
      </c>
      <c r="X1062" s="2">
        <v>0.25800000000000001</v>
      </c>
    </row>
    <row r="1063" spans="1:24" x14ac:dyDescent="0.25">
      <c r="A1063">
        <f t="shared" si="50"/>
        <v>1</v>
      </c>
      <c r="B1063" t="str">
        <f t="shared" si="48"/>
        <v/>
      </c>
      <c r="C1063" t="str">
        <f t="shared" si="49"/>
        <v/>
      </c>
      <c r="D1063">
        <v>2026</v>
      </c>
      <c r="E1063" t="s">
        <v>1162</v>
      </c>
      <c r="F1063" t="s">
        <v>1148</v>
      </c>
      <c r="G1063" t="s">
        <v>29</v>
      </c>
      <c r="H1063" t="s">
        <v>64</v>
      </c>
      <c r="I1063">
        <v>0</v>
      </c>
      <c r="J1063">
        <v>1</v>
      </c>
      <c r="K1063" s="29">
        <v>6.75</v>
      </c>
      <c r="L1063">
        <v>3</v>
      </c>
      <c r="M1063">
        <v>0</v>
      </c>
      <c r="N1063">
        <v>0</v>
      </c>
      <c r="O1063">
        <v>0</v>
      </c>
      <c r="P1063">
        <v>0</v>
      </c>
      <c r="Q1063">
        <v>2.2000000000000002</v>
      </c>
      <c r="R1063">
        <v>3</v>
      </c>
      <c r="S1063">
        <v>2</v>
      </c>
      <c r="T1063">
        <v>2</v>
      </c>
      <c r="U1063">
        <v>3</v>
      </c>
      <c r="V1063">
        <v>0</v>
      </c>
      <c r="W1063">
        <v>1</v>
      </c>
      <c r="X1063" s="2">
        <v>0.33300000000000002</v>
      </c>
    </row>
    <row r="1064" spans="1:24" x14ac:dyDescent="0.25">
      <c r="A1064">
        <f t="shared" si="50"/>
        <v>1</v>
      </c>
      <c r="B1064" t="str">
        <f t="shared" si="48"/>
        <v/>
      </c>
      <c r="C1064" t="str">
        <f t="shared" si="49"/>
        <v/>
      </c>
      <c r="D1064">
        <v>2026</v>
      </c>
      <c r="E1064" t="s">
        <v>8145</v>
      </c>
      <c r="F1064" t="s">
        <v>1148</v>
      </c>
      <c r="G1064" t="s">
        <v>29</v>
      </c>
      <c r="H1064" t="s">
        <v>64</v>
      </c>
      <c r="I1064">
        <v>0</v>
      </c>
      <c r="J1064">
        <v>0</v>
      </c>
      <c r="K1064" s="29">
        <v>10.119999999999999</v>
      </c>
      <c r="L1064">
        <v>6</v>
      </c>
      <c r="M1064">
        <v>1</v>
      </c>
      <c r="N1064">
        <v>0</v>
      </c>
      <c r="O1064">
        <v>0</v>
      </c>
      <c r="P1064">
        <v>0</v>
      </c>
      <c r="Q1064">
        <v>5.0999999999999996</v>
      </c>
      <c r="R1064">
        <v>4</v>
      </c>
      <c r="S1064">
        <v>6</v>
      </c>
      <c r="T1064">
        <v>6</v>
      </c>
      <c r="U1064">
        <v>5</v>
      </c>
      <c r="V1064">
        <v>7</v>
      </c>
      <c r="W1064">
        <v>6</v>
      </c>
      <c r="X1064" s="2">
        <v>0.222</v>
      </c>
    </row>
    <row r="1065" spans="1:24" x14ac:dyDescent="0.25">
      <c r="A1065" t="str">
        <f t="shared" si="50"/>
        <v/>
      </c>
      <c r="B1065" t="str">
        <f t="shared" si="48"/>
        <v/>
      </c>
      <c r="C1065" t="str">
        <f t="shared" si="49"/>
        <v/>
      </c>
      <c r="D1065">
        <v>2026</v>
      </c>
      <c r="E1065" t="s">
        <v>8146</v>
      </c>
      <c r="F1065" t="s">
        <v>1148</v>
      </c>
      <c r="G1065" t="s">
        <v>37</v>
      </c>
      <c r="H1065" t="s">
        <v>64</v>
      </c>
      <c r="I1065">
        <v>0</v>
      </c>
      <c r="J1065">
        <v>0</v>
      </c>
      <c r="K1065" s="29">
        <v>10.119999999999999</v>
      </c>
      <c r="L1065">
        <v>14</v>
      </c>
      <c r="M1065">
        <v>1</v>
      </c>
      <c r="N1065">
        <v>0</v>
      </c>
      <c r="O1065">
        <v>0</v>
      </c>
      <c r="P1065">
        <v>0</v>
      </c>
      <c r="Q1065">
        <v>5.0999999999999996</v>
      </c>
      <c r="R1065">
        <v>8</v>
      </c>
      <c r="S1065">
        <v>6</v>
      </c>
      <c r="T1065">
        <v>6</v>
      </c>
      <c r="U1065">
        <v>9</v>
      </c>
      <c r="V1065">
        <v>3</v>
      </c>
      <c r="W1065">
        <v>1</v>
      </c>
      <c r="X1065" s="2">
        <v>0.38100000000000001</v>
      </c>
    </row>
    <row r="1066" spans="1:24" x14ac:dyDescent="0.25">
      <c r="A1066" t="str">
        <f t="shared" si="50"/>
        <v/>
      </c>
      <c r="B1066" t="str">
        <f t="shared" si="48"/>
        <v/>
      </c>
      <c r="C1066" t="str">
        <f t="shared" si="49"/>
        <v/>
      </c>
      <c r="D1066">
        <v>2026</v>
      </c>
      <c r="E1066" t="s">
        <v>8147</v>
      </c>
      <c r="F1066" t="s">
        <v>1168</v>
      </c>
      <c r="G1066" t="s">
        <v>24</v>
      </c>
      <c r="H1066" t="s">
        <v>64</v>
      </c>
      <c r="I1066">
        <v>4</v>
      </c>
      <c r="J1066">
        <v>2</v>
      </c>
      <c r="K1066" s="29">
        <v>4.0199999999999996</v>
      </c>
      <c r="L1066">
        <v>21</v>
      </c>
      <c r="M1066">
        <v>5</v>
      </c>
      <c r="N1066">
        <v>0</v>
      </c>
      <c r="O1066">
        <v>0</v>
      </c>
      <c r="P1066">
        <v>2</v>
      </c>
      <c r="Q1066">
        <v>65</v>
      </c>
      <c r="R1066">
        <v>67</v>
      </c>
      <c r="S1066">
        <v>37</v>
      </c>
      <c r="T1066">
        <v>29</v>
      </c>
      <c r="U1066">
        <v>20</v>
      </c>
      <c r="V1066">
        <v>62</v>
      </c>
      <c r="W1066">
        <v>8</v>
      </c>
      <c r="X1066" s="2">
        <v>0.26800000000000002</v>
      </c>
    </row>
    <row r="1067" spans="1:24" x14ac:dyDescent="0.25">
      <c r="A1067" t="str">
        <f t="shared" si="50"/>
        <v/>
      </c>
      <c r="B1067" t="str">
        <f t="shared" si="48"/>
        <v/>
      </c>
      <c r="C1067" t="str">
        <f t="shared" si="49"/>
        <v/>
      </c>
      <c r="D1067">
        <v>2026</v>
      </c>
      <c r="E1067" t="s">
        <v>8148</v>
      </c>
      <c r="F1067" t="s">
        <v>1168</v>
      </c>
      <c r="G1067" t="s">
        <v>24</v>
      </c>
      <c r="H1067" t="s">
        <v>64</v>
      </c>
      <c r="I1067">
        <v>5</v>
      </c>
      <c r="J1067">
        <v>3</v>
      </c>
      <c r="K1067" s="29">
        <v>5.34</v>
      </c>
      <c r="L1067">
        <v>17</v>
      </c>
      <c r="M1067">
        <v>16</v>
      </c>
      <c r="N1067">
        <v>1</v>
      </c>
      <c r="O1067">
        <v>0</v>
      </c>
      <c r="P1067">
        <v>0</v>
      </c>
      <c r="Q1067">
        <v>84.1</v>
      </c>
      <c r="R1067">
        <v>66</v>
      </c>
      <c r="S1067">
        <v>52</v>
      </c>
      <c r="T1067">
        <v>50</v>
      </c>
      <c r="U1067">
        <v>53</v>
      </c>
      <c r="V1067">
        <v>137</v>
      </c>
      <c r="W1067">
        <v>2</v>
      </c>
      <c r="X1067" s="2">
        <v>0.21199999999999999</v>
      </c>
    </row>
    <row r="1068" spans="1:24" x14ac:dyDescent="0.25">
      <c r="A1068">
        <f t="shared" si="50"/>
        <v>1</v>
      </c>
      <c r="B1068" t="str">
        <f t="shared" si="48"/>
        <v/>
      </c>
      <c r="C1068" t="str">
        <f t="shared" si="49"/>
        <v/>
      </c>
      <c r="D1068">
        <v>2026</v>
      </c>
      <c r="E1068" t="s">
        <v>8149</v>
      </c>
      <c r="F1068" t="s">
        <v>1168</v>
      </c>
      <c r="G1068" t="s">
        <v>29</v>
      </c>
      <c r="H1068" t="s">
        <v>64</v>
      </c>
      <c r="I1068">
        <v>7</v>
      </c>
      <c r="J1068">
        <v>5</v>
      </c>
      <c r="K1068" s="29">
        <v>5.86</v>
      </c>
      <c r="L1068">
        <v>19</v>
      </c>
      <c r="M1068">
        <v>10</v>
      </c>
      <c r="N1068">
        <v>1</v>
      </c>
      <c r="O1068">
        <v>0</v>
      </c>
      <c r="P1068">
        <v>2</v>
      </c>
      <c r="Q1068">
        <v>70.2</v>
      </c>
      <c r="R1068">
        <v>78</v>
      </c>
      <c r="S1068">
        <v>47</v>
      </c>
      <c r="T1068">
        <v>46</v>
      </c>
      <c r="U1068">
        <v>31</v>
      </c>
      <c r="V1068">
        <v>80</v>
      </c>
      <c r="W1068">
        <v>13</v>
      </c>
      <c r="X1068" s="2">
        <v>0.28000000000000003</v>
      </c>
    </row>
    <row r="1069" spans="1:24" x14ac:dyDescent="0.25">
      <c r="A1069" t="str">
        <f t="shared" si="50"/>
        <v/>
      </c>
      <c r="B1069" t="str">
        <f t="shared" si="48"/>
        <v/>
      </c>
      <c r="C1069" t="str">
        <f t="shared" si="49"/>
        <v/>
      </c>
      <c r="D1069">
        <v>2026</v>
      </c>
      <c r="E1069" t="s">
        <v>8150</v>
      </c>
      <c r="F1069" t="s">
        <v>1168</v>
      </c>
      <c r="G1069" t="s">
        <v>47</v>
      </c>
      <c r="H1069" t="s">
        <v>64</v>
      </c>
      <c r="I1069">
        <v>0</v>
      </c>
      <c r="J1069">
        <v>0</v>
      </c>
      <c r="K1069" s="29">
        <v>0</v>
      </c>
      <c r="L1069">
        <v>1</v>
      </c>
      <c r="M1069">
        <v>0</v>
      </c>
      <c r="N1069">
        <v>0</v>
      </c>
      <c r="O1069">
        <v>0</v>
      </c>
      <c r="P1069">
        <v>0</v>
      </c>
      <c r="Q1069">
        <v>0.2</v>
      </c>
      <c r="R1069">
        <v>0</v>
      </c>
      <c r="S1069">
        <v>0</v>
      </c>
      <c r="T1069">
        <v>0</v>
      </c>
      <c r="U1069">
        <v>2</v>
      </c>
      <c r="V1069">
        <v>0</v>
      </c>
      <c r="W1069">
        <v>0</v>
      </c>
      <c r="X1069" s="2">
        <v>0</v>
      </c>
    </row>
    <row r="1070" spans="1:24" x14ac:dyDescent="0.25">
      <c r="A1070" t="str">
        <f t="shared" si="50"/>
        <v/>
      </c>
      <c r="B1070" t="str">
        <f t="shared" si="48"/>
        <v/>
      </c>
      <c r="C1070" t="str">
        <f t="shared" si="49"/>
        <v/>
      </c>
      <c r="D1070">
        <v>2026</v>
      </c>
      <c r="E1070" t="s">
        <v>8151</v>
      </c>
      <c r="F1070" t="s">
        <v>1168</v>
      </c>
      <c r="G1070" t="s">
        <v>37</v>
      </c>
      <c r="H1070" t="s">
        <v>64</v>
      </c>
      <c r="I1070">
        <v>0</v>
      </c>
      <c r="J1070">
        <v>0</v>
      </c>
      <c r="K1070" s="29">
        <v>0</v>
      </c>
      <c r="L1070">
        <v>2</v>
      </c>
      <c r="M1070">
        <v>0</v>
      </c>
      <c r="N1070">
        <v>0</v>
      </c>
      <c r="O1070">
        <v>0</v>
      </c>
      <c r="P1070">
        <v>0</v>
      </c>
      <c r="Q1070">
        <v>1.2</v>
      </c>
      <c r="R1070">
        <v>1</v>
      </c>
      <c r="S1070">
        <v>0</v>
      </c>
      <c r="T1070">
        <v>0</v>
      </c>
      <c r="U1070">
        <v>2</v>
      </c>
      <c r="V1070">
        <v>0</v>
      </c>
      <c r="W1070">
        <v>0</v>
      </c>
      <c r="X1070" s="2">
        <v>0.16700000000000001</v>
      </c>
    </row>
    <row r="1071" spans="1:24" x14ac:dyDescent="0.25">
      <c r="A1071" t="str">
        <f t="shared" si="50"/>
        <v/>
      </c>
      <c r="B1071">
        <f t="shared" si="48"/>
        <v>1</v>
      </c>
      <c r="C1071" t="str">
        <f t="shared" si="49"/>
        <v/>
      </c>
      <c r="D1071">
        <v>2026</v>
      </c>
      <c r="E1071" t="s">
        <v>6224</v>
      </c>
      <c r="F1071" t="s">
        <v>1168</v>
      </c>
      <c r="G1071" t="s">
        <v>37</v>
      </c>
      <c r="H1071" t="s">
        <v>64</v>
      </c>
      <c r="I1071">
        <v>6</v>
      </c>
      <c r="J1071">
        <v>1</v>
      </c>
      <c r="K1071" s="29">
        <v>2.58</v>
      </c>
      <c r="L1071">
        <v>13</v>
      </c>
      <c r="M1071">
        <v>9</v>
      </c>
      <c r="N1071">
        <v>0</v>
      </c>
      <c r="O1071">
        <v>0</v>
      </c>
      <c r="P1071">
        <v>0</v>
      </c>
      <c r="Q1071">
        <v>45.1</v>
      </c>
      <c r="R1071">
        <v>33</v>
      </c>
      <c r="S1071">
        <v>21</v>
      </c>
      <c r="T1071">
        <v>13</v>
      </c>
      <c r="U1071">
        <v>15</v>
      </c>
      <c r="V1071">
        <v>64</v>
      </c>
      <c r="W1071">
        <v>5</v>
      </c>
      <c r="X1071" s="2">
        <v>0.19400000000000001</v>
      </c>
    </row>
    <row r="1072" spans="1:24" x14ac:dyDescent="0.25">
      <c r="A1072" t="str">
        <f t="shared" si="50"/>
        <v/>
      </c>
      <c r="B1072" t="str">
        <f t="shared" si="48"/>
        <v/>
      </c>
      <c r="C1072" t="str">
        <f t="shared" si="49"/>
        <v/>
      </c>
      <c r="D1072">
        <v>2026</v>
      </c>
      <c r="E1072" t="s">
        <v>8152</v>
      </c>
      <c r="F1072" t="s">
        <v>1168</v>
      </c>
      <c r="G1072" t="s">
        <v>24</v>
      </c>
      <c r="H1072" t="s">
        <v>64</v>
      </c>
      <c r="I1072">
        <v>3</v>
      </c>
      <c r="J1072">
        <v>0</v>
      </c>
      <c r="K1072" s="29">
        <v>2.66</v>
      </c>
      <c r="L1072">
        <v>14</v>
      </c>
      <c r="M1072">
        <v>0</v>
      </c>
      <c r="N1072">
        <v>0</v>
      </c>
      <c r="O1072">
        <v>0</v>
      </c>
      <c r="P1072">
        <v>0</v>
      </c>
      <c r="Q1072">
        <v>20.100000000000001</v>
      </c>
      <c r="R1072">
        <v>17</v>
      </c>
      <c r="S1072">
        <v>6</v>
      </c>
      <c r="T1072">
        <v>6</v>
      </c>
      <c r="U1072">
        <v>18</v>
      </c>
      <c r="V1072">
        <v>22</v>
      </c>
      <c r="W1072">
        <v>7</v>
      </c>
      <c r="X1072" s="2">
        <v>0.22700000000000001</v>
      </c>
    </row>
    <row r="1073" spans="1:24" x14ac:dyDescent="0.25">
      <c r="A1073" t="str">
        <f t="shared" si="50"/>
        <v/>
      </c>
      <c r="B1073" t="str">
        <f t="shared" si="48"/>
        <v/>
      </c>
      <c r="C1073" t="str">
        <f t="shared" si="49"/>
        <v/>
      </c>
      <c r="D1073">
        <v>2026</v>
      </c>
      <c r="E1073" t="s">
        <v>1175</v>
      </c>
      <c r="F1073" t="s">
        <v>1168</v>
      </c>
      <c r="G1073" t="s">
        <v>24</v>
      </c>
      <c r="H1073" t="s">
        <v>64</v>
      </c>
      <c r="I1073">
        <v>1</v>
      </c>
      <c r="J1073">
        <v>0</v>
      </c>
      <c r="K1073" s="29">
        <v>4.3499999999999996</v>
      </c>
      <c r="L1073">
        <v>9</v>
      </c>
      <c r="M1073">
        <v>5</v>
      </c>
      <c r="N1073">
        <v>0</v>
      </c>
      <c r="O1073">
        <v>0</v>
      </c>
      <c r="P1073">
        <v>0</v>
      </c>
      <c r="Q1073">
        <v>20.2</v>
      </c>
      <c r="R1073">
        <v>24</v>
      </c>
      <c r="S1073">
        <v>12</v>
      </c>
      <c r="T1073">
        <v>10</v>
      </c>
      <c r="U1073">
        <v>14</v>
      </c>
      <c r="V1073">
        <v>20</v>
      </c>
      <c r="W1073">
        <v>1</v>
      </c>
      <c r="X1073" s="2">
        <v>0.28599999999999998</v>
      </c>
    </row>
    <row r="1074" spans="1:24" x14ac:dyDescent="0.25">
      <c r="A1074" t="str">
        <f t="shared" si="50"/>
        <v/>
      </c>
      <c r="B1074" t="str">
        <f t="shared" si="48"/>
        <v/>
      </c>
      <c r="C1074" t="str">
        <f t="shared" si="49"/>
        <v/>
      </c>
      <c r="D1074">
        <v>2026</v>
      </c>
      <c r="E1074" t="s">
        <v>8153</v>
      </c>
      <c r="F1074" t="s">
        <v>1168</v>
      </c>
      <c r="G1074" t="s">
        <v>24</v>
      </c>
      <c r="H1074" t="s">
        <v>64</v>
      </c>
      <c r="I1074">
        <v>2</v>
      </c>
      <c r="J1074">
        <v>4</v>
      </c>
      <c r="K1074" s="29">
        <v>4.8600000000000003</v>
      </c>
      <c r="L1074">
        <v>25</v>
      </c>
      <c r="M1074">
        <v>1</v>
      </c>
      <c r="N1074">
        <v>0</v>
      </c>
      <c r="O1074">
        <v>0</v>
      </c>
      <c r="P1074">
        <v>6</v>
      </c>
      <c r="Q1074">
        <v>46.1</v>
      </c>
      <c r="R1074">
        <v>48</v>
      </c>
      <c r="S1074">
        <v>27</v>
      </c>
      <c r="T1074">
        <v>25</v>
      </c>
      <c r="U1074">
        <v>21</v>
      </c>
      <c r="V1074">
        <v>52</v>
      </c>
      <c r="W1074">
        <v>5</v>
      </c>
      <c r="X1074" s="2">
        <v>0.27400000000000002</v>
      </c>
    </row>
    <row r="1075" spans="1:24" x14ac:dyDescent="0.25">
      <c r="A1075" t="str">
        <f t="shared" si="50"/>
        <v/>
      </c>
      <c r="B1075" t="str">
        <f t="shared" si="48"/>
        <v/>
      </c>
      <c r="C1075" t="str">
        <f t="shared" si="49"/>
        <v/>
      </c>
      <c r="D1075">
        <v>2026</v>
      </c>
      <c r="E1075" t="s">
        <v>8154</v>
      </c>
      <c r="F1075" t="s">
        <v>1168</v>
      </c>
      <c r="G1075" t="s">
        <v>37</v>
      </c>
      <c r="H1075" t="s">
        <v>64</v>
      </c>
      <c r="I1075">
        <v>2</v>
      </c>
      <c r="J1075">
        <v>0</v>
      </c>
      <c r="K1075" s="29">
        <v>7.09</v>
      </c>
      <c r="L1075">
        <v>22</v>
      </c>
      <c r="M1075">
        <v>2</v>
      </c>
      <c r="N1075">
        <v>0</v>
      </c>
      <c r="O1075">
        <v>0</v>
      </c>
      <c r="P1075">
        <v>1</v>
      </c>
      <c r="Q1075">
        <v>39.1</v>
      </c>
      <c r="R1075">
        <v>53</v>
      </c>
      <c r="S1075">
        <v>36</v>
      </c>
      <c r="T1075">
        <v>31</v>
      </c>
      <c r="U1075">
        <v>27</v>
      </c>
      <c r="V1075">
        <v>36</v>
      </c>
      <c r="W1075">
        <v>4</v>
      </c>
      <c r="X1075" s="2">
        <v>0.32100000000000001</v>
      </c>
    </row>
    <row r="1076" spans="1:24" x14ac:dyDescent="0.25">
      <c r="A1076" t="str">
        <f t="shared" si="50"/>
        <v/>
      </c>
      <c r="B1076" t="str">
        <f t="shared" si="48"/>
        <v/>
      </c>
      <c r="C1076" t="str">
        <f t="shared" si="49"/>
        <v/>
      </c>
      <c r="D1076">
        <v>2026</v>
      </c>
      <c r="E1076" t="s">
        <v>8155</v>
      </c>
      <c r="F1076" t="s">
        <v>1168</v>
      </c>
      <c r="G1076" t="s">
        <v>47</v>
      </c>
      <c r="H1076" t="s">
        <v>64</v>
      </c>
      <c r="I1076">
        <v>3</v>
      </c>
      <c r="J1076">
        <v>1</v>
      </c>
      <c r="K1076" s="29">
        <v>7.83</v>
      </c>
      <c r="L1076">
        <v>15</v>
      </c>
      <c r="M1076">
        <v>2</v>
      </c>
      <c r="N1076">
        <v>0</v>
      </c>
      <c r="O1076">
        <v>0</v>
      </c>
      <c r="P1076">
        <v>0</v>
      </c>
      <c r="Q1076">
        <v>33.1</v>
      </c>
      <c r="R1076">
        <v>43</v>
      </c>
      <c r="S1076">
        <v>29</v>
      </c>
      <c r="T1076">
        <v>29</v>
      </c>
      <c r="U1076">
        <v>15</v>
      </c>
      <c r="V1076">
        <v>27</v>
      </c>
      <c r="W1076">
        <v>5</v>
      </c>
      <c r="X1076" s="2">
        <v>0.312</v>
      </c>
    </row>
    <row r="1077" spans="1:24" x14ac:dyDescent="0.25">
      <c r="A1077">
        <f t="shared" si="50"/>
        <v>1</v>
      </c>
      <c r="B1077" t="str">
        <f t="shared" si="48"/>
        <v/>
      </c>
      <c r="C1077" t="str">
        <f t="shared" si="49"/>
        <v/>
      </c>
      <c r="D1077">
        <v>2026</v>
      </c>
      <c r="E1077" t="s">
        <v>8156</v>
      </c>
      <c r="F1077" t="s">
        <v>1168</v>
      </c>
      <c r="G1077" t="s">
        <v>29</v>
      </c>
      <c r="H1077" t="s">
        <v>64</v>
      </c>
      <c r="I1077">
        <v>3</v>
      </c>
      <c r="J1077">
        <v>3</v>
      </c>
      <c r="K1077" s="29">
        <v>8.19</v>
      </c>
      <c r="L1077">
        <v>19</v>
      </c>
      <c r="M1077">
        <v>7</v>
      </c>
      <c r="N1077">
        <v>0</v>
      </c>
      <c r="O1077">
        <v>0</v>
      </c>
      <c r="P1077">
        <v>0</v>
      </c>
      <c r="Q1077">
        <v>48.1</v>
      </c>
      <c r="R1077">
        <v>59</v>
      </c>
      <c r="S1077">
        <v>46</v>
      </c>
      <c r="T1077">
        <v>44</v>
      </c>
      <c r="U1077">
        <v>24</v>
      </c>
      <c r="V1077">
        <v>47</v>
      </c>
      <c r="W1077">
        <v>9</v>
      </c>
      <c r="X1077" s="2">
        <v>0.29899999999999999</v>
      </c>
    </row>
    <row r="1078" spans="1:24" x14ac:dyDescent="0.25">
      <c r="A1078">
        <f t="shared" si="50"/>
        <v>1</v>
      </c>
      <c r="B1078" t="str">
        <f t="shared" si="48"/>
        <v/>
      </c>
      <c r="C1078" t="str">
        <f t="shared" si="49"/>
        <v/>
      </c>
      <c r="D1078">
        <v>2026</v>
      </c>
      <c r="E1078" t="s">
        <v>8157</v>
      </c>
      <c r="F1078" t="s">
        <v>1168</v>
      </c>
      <c r="G1078" t="s">
        <v>29</v>
      </c>
      <c r="H1078" t="s">
        <v>64</v>
      </c>
      <c r="I1078">
        <v>0</v>
      </c>
      <c r="J1078">
        <v>1</v>
      </c>
      <c r="K1078" s="29">
        <v>11.08</v>
      </c>
      <c r="L1078">
        <v>18</v>
      </c>
      <c r="M1078">
        <v>0</v>
      </c>
      <c r="N1078">
        <v>0</v>
      </c>
      <c r="O1078">
        <v>0</v>
      </c>
      <c r="P1078">
        <v>0</v>
      </c>
      <c r="Q1078">
        <v>13</v>
      </c>
      <c r="R1078">
        <v>16</v>
      </c>
      <c r="S1078">
        <v>19</v>
      </c>
      <c r="T1078">
        <v>16</v>
      </c>
      <c r="U1078">
        <v>9</v>
      </c>
      <c r="V1078">
        <v>16</v>
      </c>
      <c r="W1078">
        <v>0</v>
      </c>
      <c r="X1078" s="2">
        <v>0.29099999999999998</v>
      </c>
    </row>
    <row r="1079" spans="1:24" x14ac:dyDescent="0.25">
      <c r="A1079" t="str">
        <f t="shared" si="50"/>
        <v/>
      </c>
      <c r="B1079" t="str">
        <f t="shared" si="48"/>
        <v/>
      </c>
      <c r="C1079" t="str">
        <f t="shared" si="49"/>
        <v/>
      </c>
      <c r="D1079">
        <v>2026</v>
      </c>
      <c r="E1079" t="s">
        <v>8158</v>
      </c>
      <c r="F1079" t="s">
        <v>1168</v>
      </c>
      <c r="G1079" t="s">
        <v>24</v>
      </c>
      <c r="H1079" t="s">
        <v>64</v>
      </c>
      <c r="I1079">
        <v>0</v>
      </c>
      <c r="J1079">
        <v>2</v>
      </c>
      <c r="K1079" s="29">
        <v>11.37</v>
      </c>
      <c r="L1079">
        <v>12</v>
      </c>
      <c r="M1079">
        <v>3</v>
      </c>
      <c r="N1079">
        <v>0</v>
      </c>
      <c r="O1079">
        <v>0</v>
      </c>
      <c r="P1079">
        <v>0</v>
      </c>
      <c r="Q1079">
        <v>12.2</v>
      </c>
      <c r="R1079">
        <v>17</v>
      </c>
      <c r="S1079">
        <v>16</v>
      </c>
      <c r="T1079">
        <v>16</v>
      </c>
      <c r="U1079">
        <v>11</v>
      </c>
      <c r="V1079">
        <v>16</v>
      </c>
      <c r="W1079">
        <v>4</v>
      </c>
      <c r="X1079" s="2">
        <v>0.32700000000000001</v>
      </c>
    </row>
    <row r="1080" spans="1:24" x14ac:dyDescent="0.25">
      <c r="A1080" t="str">
        <f t="shared" si="50"/>
        <v/>
      </c>
      <c r="B1080" t="str">
        <f t="shared" si="48"/>
        <v/>
      </c>
      <c r="C1080" t="str">
        <f t="shared" si="49"/>
        <v/>
      </c>
      <c r="D1080">
        <v>2026</v>
      </c>
      <c r="E1080" t="s">
        <v>8159</v>
      </c>
      <c r="F1080" t="s">
        <v>1168</v>
      </c>
      <c r="G1080" t="s">
        <v>47</v>
      </c>
      <c r="H1080" t="s">
        <v>64</v>
      </c>
      <c r="I1080">
        <v>1</v>
      </c>
      <c r="J1080">
        <v>0</v>
      </c>
      <c r="K1080" s="29">
        <v>13.5</v>
      </c>
      <c r="L1080">
        <v>7</v>
      </c>
      <c r="M1080">
        <v>0</v>
      </c>
      <c r="N1080">
        <v>0</v>
      </c>
      <c r="O1080">
        <v>0</v>
      </c>
      <c r="P1080">
        <v>0</v>
      </c>
      <c r="Q1080">
        <v>5.0999999999999996</v>
      </c>
      <c r="R1080">
        <v>6</v>
      </c>
      <c r="S1080">
        <v>9</v>
      </c>
      <c r="T1080">
        <v>8</v>
      </c>
      <c r="U1080">
        <v>5</v>
      </c>
      <c r="V1080">
        <v>5</v>
      </c>
      <c r="W1080">
        <v>3</v>
      </c>
      <c r="X1080" s="2">
        <v>0.28599999999999998</v>
      </c>
    </row>
    <row r="1081" spans="1:24" x14ac:dyDescent="0.25">
      <c r="A1081" t="str">
        <f t="shared" si="50"/>
        <v/>
      </c>
      <c r="B1081" t="str">
        <f t="shared" si="48"/>
        <v/>
      </c>
      <c r="C1081" t="str">
        <f t="shared" si="49"/>
        <v/>
      </c>
      <c r="D1081">
        <v>2026</v>
      </c>
      <c r="E1081" t="s">
        <v>8160</v>
      </c>
      <c r="F1081" t="s">
        <v>1168</v>
      </c>
      <c r="G1081" t="s">
        <v>47</v>
      </c>
      <c r="H1081" t="s">
        <v>64</v>
      </c>
      <c r="I1081">
        <v>1</v>
      </c>
      <c r="J1081">
        <v>0</v>
      </c>
      <c r="K1081" s="29">
        <v>16.95</v>
      </c>
      <c r="L1081">
        <v>12</v>
      </c>
      <c r="M1081">
        <v>1</v>
      </c>
      <c r="N1081">
        <v>0</v>
      </c>
      <c r="O1081">
        <v>0</v>
      </c>
      <c r="P1081">
        <v>0</v>
      </c>
      <c r="Q1081">
        <v>14.1</v>
      </c>
      <c r="R1081">
        <v>25</v>
      </c>
      <c r="S1081">
        <v>28</v>
      </c>
      <c r="T1081">
        <v>27</v>
      </c>
      <c r="U1081">
        <v>15</v>
      </c>
      <c r="V1081">
        <v>16</v>
      </c>
      <c r="W1081">
        <v>2</v>
      </c>
      <c r="X1081" s="2">
        <v>0.373</v>
      </c>
    </row>
    <row r="1082" spans="1:24" x14ac:dyDescent="0.25">
      <c r="A1082" t="str">
        <f t="shared" si="50"/>
        <v/>
      </c>
      <c r="B1082" t="str">
        <f t="shared" si="48"/>
        <v/>
      </c>
      <c r="C1082" t="str">
        <f t="shared" si="49"/>
        <v/>
      </c>
      <c r="D1082">
        <v>2026</v>
      </c>
      <c r="E1082" t="s">
        <v>8161</v>
      </c>
      <c r="F1082" t="s">
        <v>1168</v>
      </c>
      <c r="G1082" t="s">
        <v>24</v>
      </c>
      <c r="H1082" t="s">
        <v>64</v>
      </c>
      <c r="I1082">
        <v>1</v>
      </c>
      <c r="J1082">
        <v>0</v>
      </c>
      <c r="K1082" s="29">
        <v>17.18</v>
      </c>
      <c r="L1082">
        <v>4</v>
      </c>
      <c r="M1082">
        <v>0</v>
      </c>
      <c r="N1082">
        <v>0</v>
      </c>
      <c r="O1082">
        <v>0</v>
      </c>
      <c r="P1082">
        <v>0</v>
      </c>
      <c r="Q1082">
        <v>3.2</v>
      </c>
      <c r="R1082">
        <v>6</v>
      </c>
      <c r="S1082">
        <v>7</v>
      </c>
      <c r="T1082">
        <v>7</v>
      </c>
      <c r="U1082">
        <v>6</v>
      </c>
      <c r="V1082">
        <v>1</v>
      </c>
      <c r="W1082">
        <v>1</v>
      </c>
      <c r="X1082" s="2">
        <v>0.375</v>
      </c>
    </row>
    <row r="1083" spans="1:24" x14ac:dyDescent="0.25">
      <c r="A1083" t="str">
        <f t="shared" si="50"/>
        <v/>
      </c>
      <c r="B1083">
        <f t="shared" si="48"/>
        <v>1</v>
      </c>
      <c r="C1083" t="str">
        <f t="shared" si="49"/>
        <v/>
      </c>
      <c r="D1083">
        <v>2026</v>
      </c>
      <c r="E1083" t="s">
        <v>6172</v>
      </c>
      <c r="F1083" t="s">
        <v>1188</v>
      </c>
      <c r="G1083" t="s">
        <v>37</v>
      </c>
      <c r="H1083" t="s">
        <v>64</v>
      </c>
      <c r="I1083">
        <v>7</v>
      </c>
      <c r="J1083">
        <v>3</v>
      </c>
      <c r="K1083" s="29">
        <v>3.6</v>
      </c>
      <c r="L1083">
        <v>16</v>
      </c>
      <c r="M1083">
        <v>16</v>
      </c>
      <c r="N1083">
        <v>0</v>
      </c>
      <c r="O1083">
        <v>0</v>
      </c>
      <c r="P1083">
        <v>0</v>
      </c>
      <c r="Q1083">
        <v>90</v>
      </c>
      <c r="R1083">
        <v>80</v>
      </c>
      <c r="S1083">
        <v>47</v>
      </c>
      <c r="T1083">
        <v>36</v>
      </c>
      <c r="U1083">
        <v>27</v>
      </c>
      <c r="V1083">
        <v>115</v>
      </c>
      <c r="W1083">
        <v>6</v>
      </c>
      <c r="X1083" s="2">
        <v>0.23499999999999999</v>
      </c>
    </row>
    <row r="1084" spans="1:24" x14ac:dyDescent="0.25">
      <c r="A1084">
        <f t="shared" si="50"/>
        <v>1</v>
      </c>
      <c r="B1084" t="str">
        <f t="shared" si="48"/>
        <v/>
      </c>
      <c r="C1084" t="str">
        <f t="shared" si="49"/>
        <v/>
      </c>
      <c r="D1084">
        <v>2026</v>
      </c>
      <c r="E1084" t="s">
        <v>8162</v>
      </c>
      <c r="F1084" t="s">
        <v>1188</v>
      </c>
      <c r="G1084" t="s">
        <v>29</v>
      </c>
      <c r="H1084" t="s">
        <v>64</v>
      </c>
      <c r="I1084">
        <v>4</v>
      </c>
      <c r="J1084">
        <v>4</v>
      </c>
      <c r="K1084" s="29">
        <v>4.8499999999999996</v>
      </c>
      <c r="L1084">
        <v>16</v>
      </c>
      <c r="M1084">
        <v>14</v>
      </c>
      <c r="N1084">
        <v>0</v>
      </c>
      <c r="O1084">
        <v>0</v>
      </c>
      <c r="P1084">
        <v>0</v>
      </c>
      <c r="Q1084">
        <v>68.2</v>
      </c>
      <c r="R1084">
        <v>70</v>
      </c>
      <c r="S1084">
        <v>41</v>
      </c>
      <c r="T1084">
        <v>37</v>
      </c>
      <c r="U1084">
        <v>18</v>
      </c>
      <c r="V1084">
        <v>63</v>
      </c>
      <c r="W1084">
        <v>2</v>
      </c>
      <c r="X1084" s="2">
        <v>0.255</v>
      </c>
    </row>
    <row r="1085" spans="1:24" x14ac:dyDescent="0.25">
      <c r="A1085" t="str">
        <f t="shared" si="50"/>
        <v/>
      </c>
      <c r="B1085" t="str">
        <f t="shared" si="48"/>
        <v/>
      </c>
      <c r="C1085" t="str">
        <f t="shared" si="49"/>
        <v/>
      </c>
      <c r="D1085">
        <v>2026</v>
      </c>
      <c r="E1085" t="s">
        <v>8163</v>
      </c>
      <c r="F1085" t="s">
        <v>1188</v>
      </c>
      <c r="G1085" t="s">
        <v>47</v>
      </c>
      <c r="H1085" t="s">
        <v>64</v>
      </c>
      <c r="I1085">
        <v>4</v>
      </c>
      <c r="J1085">
        <v>2</v>
      </c>
      <c r="K1085" s="29">
        <v>5.25</v>
      </c>
      <c r="L1085">
        <v>17</v>
      </c>
      <c r="M1085">
        <v>11</v>
      </c>
      <c r="N1085">
        <v>0</v>
      </c>
      <c r="O1085">
        <v>0</v>
      </c>
      <c r="P1085">
        <v>0</v>
      </c>
      <c r="Q1085">
        <v>61.2</v>
      </c>
      <c r="R1085">
        <v>63</v>
      </c>
      <c r="S1085">
        <v>42</v>
      </c>
      <c r="T1085">
        <v>36</v>
      </c>
      <c r="U1085">
        <v>23</v>
      </c>
      <c r="V1085">
        <v>45</v>
      </c>
      <c r="W1085">
        <v>8</v>
      </c>
      <c r="X1085" s="2">
        <v>0.26700000000000002</v>
      </c>
    </row>
    <row r="1086" spans="1:24" x14ac:dyDescent="0.25">
      <c r="A1086" t="str">
        <f t="shared" si="50"/>
        <v/>
      </c>
      <c r="B1086" t="str">
        <f t="shared" si="48"/>
        <v/>
      </c>
      <c r="C1086" t="str">
        <f t="shared" si="49"/>
        <v/>
      </c>
      <c r="D1086">
        <v>2026</v>
      </c>
      <c r="E1086" t="s">
        <v>8164</v>
      </c>
      <c r="F1086" t="s">
        <v>1188</v>
      </c>
      <c r="G1086" t="s">
        <v>47</v>
      </c>
      <c r="H1086" t="s">
        <v>64</v>
      </c>
      <c r="I1086">
        <v>5</v>
      </c>
      <c r="J1086">
        <v>0</v>
      </c>
      <c r="K1086" s="29">
        <v>3.72</v>
      </c>
      <c r="L1086">
        <v>20</v>
      </c>
      <c r="M1086">
        <v>1</v>
      </c>
      <c r="N1086">
        <v>0</v>
      </c>
      <c r="O1086">
        <v>0</v>
      </c>
      <c r="P1086">
        <v>3</v>
      </c>
      <c r="Q1086">
        <v>38.200000000000003</v>
      </c>
      <c r="R1086">
        <v>38</v>
      </c>
      <c r="S1086">
        <v>18</v>
      </c>
      <c r="T1086">
        <v>16</v>
      </c>
      <c r="U1086">
        <v>23</v>
      </c>
      <c r="V1086">
        <v>44</v>
      </c>
      <c r="W1086">
        <v>1</v>
      </c>
      <c r="X1086" s="2">
        <v>0.26200000000000001</v>
      </c>
    </row>
    <row r="1087" spans="1:24" x14ac:dyDescent="0.25">
      <c r="A1087" t="str">
        <f t="shared" si="50"/>
        <v/>
      </c>
      <c r="B1087" t="str">
        <f t="shared" si="48"/>
        <v/>
      </c>
      <c r="C1087" t="str">
        <f t="shared" si="49"/>
        <v/>
      </c>
      <c r="D1087">
        <v>2026</v>
      </c>
      <c r="E1087" t="s">
        <v>8165</v>
      </c>
      <c r="F1087" t="s">
        <v>1188</v>
      </c>
      <c r="G1087" t="s">
        <v>37</v>
      </c>
      <c r="H1087" t="s">
        <v>64</v>
      </c>
      <c r="I1087">
        <v>4</v>
      </c>
      <c r="J1087">
        <v>1</v>
      </c>
      <c r="K1087" s="29">
        <v>4.26</v>
      </c>
      <c r="L1087">
        <v>12</v>
      </c>
      <c r="M1087">
        <v>0</v>
      </c>
      <c r="N1087">
        <v>0</v>
      </c>
      <c r="O1087">
        <v>0</v>
      </c>
      <c r="P1087">
        <v>1</v>
      </c>
      <c r="Q1087">
        <v>19</v>
      </c>
      <c r="R1087">
        <v>14</v>
      </c>
      <c r="S1087">
        <v>10</v>
      </c>
      <c r="T1087">
        <v>9</v>
      </c>
      <c r="U1087">
        <v>4</v>
      </c>
      <c r="V1087">
        <v>16</v>
      </c>
      <c r="W1087">
        <v>1</v>
      </c>
      <c r="X1087" s="2">
        <v>0.20300000000000001</v>
      </c>
    </row>
    <row r="1088" spans="1:24" x14ac:dyDescent="0.25">
      <c r="A1088" t="str">
        <f t="shared" si="50"/>
        <v/>
      </c>
      <c r="B1088" t="str">
        <f t="shared" si="48"/>
        <v/>
      </c>
      <c r="C1088" t="str">
        <f t="shared" si="49"/>
        <v/>
      </c>
      <c r="D1088">
        <v>2026</v>
      </c>
      <c r="E1088" t="s">
        <v>8166</v>
      </c>
      <c r="F1088" t="s">
        <v>1188</v>
      </c>
      <c r="G1088" t="s">
        <v>24</v>
      </c>
      <c r="H1088" t="s">
        <v>64</v>
      </c>
      <c r="I1088">
        <v>4</v>
      </c>
      <c r="J1088">
        <v>2</v>
      </c>
      <c r="K1088" s="29">
        <v>4.3499999999999996</v>
      </c>
      <c r="L1088">
        <v>28</v>
      </c>
      <c r="M1088">
        <v>0</v>
      </c>
      <c r="N1088">
        <v>0</v>
      </c>
      <c r="O1088">
        <v>0</v>
      </c>
      <c r="P1088">
        <v>6</v>
      </c>
      <c r="Q1088">
        <v>41.1</v>
      </c>
      <c r="R1088">
        <v>27</v>
      </c>
      <c r="S1088">
        <v>22</v>
      </c>
      <c r="T1088">
        <v>20</v>
      </c>
      <c r="U1088">
        <v>26</v>
      </c>
      <c r="V1088">
        <v>63</v>
      </c>
      <c r="W1088">
        <v>10</v>
      </c>
      <c r="X1088" s="2">
        <v>0.186</v>
      </c>
    </row>
    <row r="1089" spans="1:24" x14ac:dyDescent="0.25">
      <c r="A1089">
        <f t="shared" si="50"/>
        <v>1</v>
      </c>
      <c r="B1089" t="str">
        <f t="shared" si="48"/>
        <v/>
      </c>
      <c r="C1089" t="str">
        <f t="shared" si="49"/>
        <v/>
      </c>
      <c r="D1089">
        <v>2026</v>
      </c>
      <c r="E1089" t="s">
        <v>8167</v>
      </c>
      <c r="F1089" t="s">
        <v>1188</v>
      </c>
      <c r="G1089" t="s">
        <v>29</v>
      </c>
      <c r="H1089" t="s">
        <v>64</v>
      </c>
      <c r="I1089">
        <v>0</v>
      </c>
      <c r="J1089">
        <v>2</v>
      </c>
      <c r="K1089" s="29">
        <v>4.7300000000000004</v>
      </c>
      <c r="L1089">
        <v>19</v>
      </c>
      <c r="M1089">
        <v>7</v>
      </c>
      <c r="N1089">
        <v>0</v>
      </c>
      <c r="O1089">
        <v>0</v>
      </c>
      <c r="P1089">
        <v>0</v>
      </c>
      <c r="Q1089">
        <v>32.1</v>
      </c>
      <c r="R1089">
        <v>36</v>
      </c>
      <c r="S1089">
        <v>18</v>
      </c>
      <c r="T1089">
        <v>17</v>
      </c>
      <c r="U1089">
        <v>18</v>
      </c>
      <c r="V1089">
        <v>38</v>
      </c>
      <c r="W1089">
        <v>4</v>
      </c>
      <c r="X1089" s="2">
        <v>0.27900000000000003</v>
      </c>
    </row>
    <row r="1090" spans="1:24" x14ac:dyDescent="0.25">
      <c r="A1090" t="str">
        <f t="shared" si="50"/>
        <v/>
      </c>
      <c r="B1090" t="str">
        <f t="shared" ref="B1090:B1153" si="51">IF(COUNTIFS(Draft_Player,$E1090),COUNTIFS(Draft_Player,$E1090),"")</f>
        <v/>
      </c>
      <c r="C1090" t="str">
        <f t="shared" ref="C1090:C1153" si="52">IF(COUNTIFS(Transfers_Player,$E1090),COUNTIFS(Transfers_Player,$E1090),"")</f>
        <v/>
      </c>
      <c r="D1090">
        <v>2026</v>
      </c>
      <c r="E1090" t="s">
        <v>8168</v>
      </c>
      <c r="F1090" t="s">
        <v>1188</v>
      </c>
      <c r="G1090" t="s">
        <v>37</v>
      </c>
      <c r="H1090" t="s">
        <v>64</v>
      </c>
      <c r="I1090">
        <v>2</v>
      </c>
      <c r="J1090">
        <v>3</v>
      </c>
      <c r="K1090" s="29">
        <v>5.27</v>
      </c>
      <c r="L1090">
        <v>21</v>
      </c>
      <c r="M1090">
        <v>0</v>
      </c>
      <c r="N1090">
        <v>0</v>
      </c>
      <c r="O1090">
        <v>0</v>
      </c>
      <c r="P1090">
        <v>5</v>
      </c>
      <c r="Q1090">
        <v>41</v>
      </c>
      <c r="R1090">
        <v>51</v>
      </c>
      <c r="S1090">
        <v>32</v>
      </c>
      <c r="T1090">
        <v>24</v>
      </c>
      <c r="U1090">
        <v>11</v>
      </c>
      <c r="V1090">
        <v>43</v>
      </c>
      <c r="W1090">
        <v>3</v>
      </c>
      <c r="X1090" s="2">
        <v>0.3</v>
      </c>
    </row>
    <row r="1091" spans="1:24" x14ac:dyDescent="0.25">
      <c r="A1091">
        <f t="shared" ref="A1091:A1154" si="53">IF(OR(G1091="SR", G1091="GR"), 1, "")</f>
        <v>1</v>
      </c>
      <c r="B1091" t="str">
        <f t="shared" si="51"/>
        <v/>
      </c>
      <c r="C1091" t="str">
        <f t="shared" si="52"/>
        <v/>
      </c>
      <c r="D1091">
        <v>2026</v>
      </c>
      <c r="E1091" t="s">
        <v>8169</v>
      </c>
      <c r="F1091" t="s">
        <v>1188</v>
      </c>
      <c r="G1091" t="s">
        <v>29</v>
      </c>
      <c r="H1091" t="s">
        <v>64</v>
      </c>
      <c r="I1091">
        <v>2</v>
      </c>
      <c r="J1091">
        <v>3</v>
      </c>
      <c r="K1091" s="29">
        <v>5.57</v>
      </c>
      <c r="L1091">
        <v>19</v>
      </c>
      <c r="M1091">
        <v>8</v>
      </c>
      <c r="N1091">
        <v>0</v>
      </c>
      <c r="O1091">
        <v>0</v>
      </c>
      <c r="P1091">
        <v>1</v>
      </c>
      <c r="Q1091">
        <v>51.2</v>
      </c>
      <c r="R1091">
        <v>56</v>
      </c>
      <c r="S1091">
        <v>33</v>
      </c>
      <c r="T1091">
        <v>32</v>
      </c>
      <c r="U1091">
        <v>16</v>
      </c>
      <c r="V1091">
        <v>39</v>
      </c>
      <c r="W1091">
        <v>3</v>
      </c>
      <c r="X1091" s="2">
        <v>0.28000000000000003</v>
      </c>
    </row>
    <row r="1092" spans="1:24" x14ac:dyDescent="0.25">
      <c r="A1092" t="str">
        <f t="shared" si="53"/>
        <v/>
      </c>
      <c r="B1092" t="str">
        <f t="shared" si="51"/>
        <v/>
      </c>
      <c r="C1092" t="str">
        <f t="shared" si="52"/>
        <v/>
      </c>
      <c r="D1092">
        <v>2026</v>
      </c>
      <c r="E1092" t="s">
        <v>8170</v>
      </c>
      <c r="F1092" t="s">
        <v>1188</v>
      </c>
      <c r="G1092" t="s">
        <v>24</v>
      </c>
      <c r="H1092" t="s">
        <v>64</v>
      </c>
      <c r="I1092">
        <v>0</v>
      </c>
      <c r="J1092">
        <v>0</v>
      </c>
      <c r="K1092" s="29">
        <v>5.79</v>
      </c>
      <c r="L1092">
        <v>11</v>
      </c>
      <c r="M1092">
        <v>0</v>
      </c>
      <c r="N1092">
        <v>0</v>
      </c>
      <c r="O1092">
        <v>0</v>
      </c>
      <c r="P1092">
        <v>0</v>
      </c>
      <c r="Q1092">
        <v>9.1</v>
      </c>
      <c r="R1092">
        <v>9</v>
      </c>
      <c r="S1092">
        <v>6</v>
      </c>
      <c r="T1092">
        <v>6</v>
      </c>
      <c r="U1092">
        <v>6</v>
      </c>
      <c r="V1092">
        <v>11</v>
      </c>
      <c r="W1092">
        <v>5</v>
      </c>
      <c r="X1092" s="2">
        <v>0.25</v>
      </c>
    </row>
    <row r="1093" spans="1:24" x14ac:dyDescent="0.25">
      <c r="A1093" t="str">
        <f t="shared" si="53"/>
        <v/>
      </c>
      <c r="B1093" t="str">
        <f t="shared" si="51"/>
        <v/>
      </c>
      <c r="C1093" t="str">
        <f t="shared" si="52"/>
        <v/>
      </c>
      <c r="D1093">
        <v>2026</v>
      </c>
      <c r="E1093" t="s">
        <v>8171</v>
      </c>
      <c r="F1093" t="s">
        <v>1188</v>
      </c>
      <c r="G1093" t="s">
        <v>37</v>
      </c>
      <c r="H1093" t="s">
        <v>64</v>
      </c>
      <c r="I1093">
        <v>2</v>
      </c>
      <c r="J1093">
        <v>0</v>
      </c>
      <c r="K1093" s="29">
        <v>6.86</v>
      </c>
      <c r="L1093">
        <v>18</v>
      </c>
      <c r="M1093">
        <v>3</v>
      </c>
      <c r="N1093">
        <v>0</v>
      </c>
      <c r="O1093">
        <v>0</v>
      </c>
      <c r="P1093">
        <v>0</v>
      </c>
      <c r="Q1093">
        <v>21</v>
      </c>
      <c r="R1093">
        <v>30</v>
      </c>
      <c r="S1093">
        <v>17</v>
      </c>
      <c r="T1093">
        <v>16</v>
      </c>
      <c r="U1093">
        <v>17</v>
      </c>
      <c r="V1093">
        <v>20</v>
      </c>
      <c r="W1093">
        <v>7</v>
      </c>
      <c r="X1093" s="2">
        <v>0.33700000000000002</v>
      </c>
    </row>
    <row r="1094" spans="1:24" x14ac:dyDescent="0.25">
      <c r="A1094" t="str">
        <f t="shared" si="53"/>
        <v/>
      </c>
      <c r="B1094" t="str">
        <f t="shared" si="51"/>
        <v/>
      </c>
      <c r="C1094" t="str">
        <f t="shared" si="52"/>
        <v/>
      </c>
      <c r="D1094">
        <v>2026</v>
      </c>
      <c r="E1094" t="s">
        <v>8172</v>
      </c>
      <c r="F1094" t="s">
        <v>1188</v>
      </c>
      <c r="G1094" t="s">
        <v>47</v>
      </c>
      <c r="H1094" t="s">
        <v>64</v>
      </c>
      <c r="I1094">
        <v>2</v>
      </c>
      <c r="J1094">
        <v>0</v>
      </c>
      <c r="K1094" s="29">
        <v>7</v>
      </c>
      <c r="L1094">
        <v>10</v>
      </c>
      <c r="M1094">
        <v>0</v>
      </c>
      <c r="N1094">
        <v>0</v>
      </c>
      <c r="O1094">
        <v>0</v>
      </c>
      <c r="P1094">
        <v>0</v>
      </c>
      <c r="Q1094">
        <v>9</v>
      </c>
      <c r="R1094">
        <v>10</v>
      </c>
      <c r="S1094">
        <v>7</v>
      </c>
      <c r="T1094">
        <v>7</v>
      </c>
      <c r="U1094">
        <v>4</v>
      </c>
      <c r="V1094">
        <v>11</v>
      </c>
      <c r="W1094">
        <v>1</v>
      </c>
      <c r="X1094" s="2">
        <v>0.28599999999999998</v>
      </c>
    </row>
    <row r="1095" spans="1:24" x14ac:dyDescent="0.25">
      <c r="A1095" t="str">
        <f t="shared" si="53"/>
        <v/>
      </c>
      <c r="B1095" t="str">
        <f t="shared" si="51"/>
        <v/>
      </c>
      <c r="C1095" t="str">
        <f t="shared" si="52"/>
        <v/>
      </c>
      <c r="D1095">
        <v>2026</v>
      </c>
      <c r="E1095" t="s">
        <v>8173</v>
      </c>
      <c r="F1095" t="s">
        <v>1188</v>
      </c>
      <c r="G1095" t="s">
        <v>24</v>
      </c>
      <c r="H1095" t="s">
        <v>64</v>
      </c>
      <c r="I1095">
        <v>0</v>
      </c>
      <c r="J1095">
        <v>0</v>
      </c>
      <c r="K1095" s="29">
        <v>7.11</v>
      </c>
      <c r="L1095">
        <v>12</v>
      </c>
      <c r="M1095">
        <v>0</v>
      </c>
      <c r="N1095">
        <v>0</v>
      </c>
      <c r="O1095">
        <v>0</v>
      </c>
      <c r="P1095">
        <v>0</v>
      </c>
      <c r="Q1095">
        <v>6.1</v>
      </c>
      <c r="R1095">
        <v>2</v>
      </c>
      <c r="S1095">
        <v>5</v>
      </c>
      <c r="T1095">
        <v>5</v>
      </c>
      <c r="U1095">
        <v>7</v>
      </c>
      <c r="V1095">
        <v>7</v>
      </c>
      <c r="W1095">
        <v>2</v>
      </c>
      <c r="X1095" s="2">
        <v>0.105</v>
      </c>
    </row>
    <row r="1096" spans="1:24" x14ac:dyDescent="0.25">
      <c r="A1096">
        <f t="shared" si="53"/>
        <v>1</v>
      </c>
      <c r="B1096" t="str">
        <f t="shared" si="51"/>
        <v/>
      </c>
      <c r="C1096" t="str">
        <f t="shared" si="52"/>
        <v/>
      </c>
      <c r="D1096">
        <v>2026</v>
      </c>
      <c r="E1096" t="s">
        <v>8174</v>
      </c>
      <c r="F1096" t="s">
        <v>1188</v>
      </c>
      <c r="G1096" t="s">
        <v>29</v>
      </c>
      <c r="H1096" t="s">
        <v>64</v>
      </c>
      <c r="I1096">
        <v>2</v>
      </c>
      <c r="J1096">
        <v>2</v>
      </c>
      <c r="K1096" s="29">
        <v>7.71</v>
      </c>
      <c r="L1096">
        <v>14</v>
      </c>
      <c r="M1096">
        <v>0</v>
      </c>
      <c r="N1096">
        <v>0</v>
      </c>
      <c r="O1096">
        <v>0</v>
      </c>
      <c r="P1096">
        <v>1</v>
      </c>
      <c r="Q1096">
        <v>18.2</v>
      </c>
      <c r="R1096">
        <v>25</v>
      </c>
      <c r="S1096">
        <v>18</v>
      </c>
      <c r="T1096">
        <v>16</v>
      </c>
      <c r="U1096">
        <v>8</v>
      </c>
      <c r="V1096">
        <v>16</v>
      </c>
      <c r="W1096">
        <v>2</v>
      </c>
      <c r="X1096" s="2">
        <v>0.32500000000000001</v>
      </c>
    </row>
    <row r="1097" spans="1:24" x14ac:dyDescent="0.25">
      <c r="A1097" t="str">
        <f t="shared" si="53"/>
        <v/>
      </c>
      <c r="B1097" t="str">
        <f t="shared" si="51"/>
        <v/>
      </c>
      <c r="C1097" t="str">
        <f t="shared" si="52"/>
        <v/>
      </c>
      <c r="D1097">
        <v>2026</v>
      </c>
      <c r="E1097" t="s">
        <v>8175</v>
      </c>
      <c r="F1097" t="s">
        <v>1188</v>
      </c>
      <c r="G1097" t="s">
        <v>24</v>
      </c>
      <c r="H1097" t="s">
        <v>64</v>
      </c>
      <c r="I1097">
        <v>0</v>
      </c>
      <c r="J1097">
        <v>0</v>
      </c>
      <c r="K1097" s="29">
        <v>9</v>
      </c>
      <c r="L1097">
        <v>5</v>
      </c>
      <c r="M1097">
        <v>0</v>
      </c>
      <c r="N1097">
        <v>0</v>
      </c>
      <c r="O1097">
        <v>0</v>
      </c>
      <c r="P1097">
        <v>0</v>
      </c>
      <c r="Q1097">
        <v>2</v>
      </c>
      <c r="R1097">
        <v>1</v>
      </c>
      <c r="S1097">
        <v>2</v>
      </c>
      <c r="T1097">
        <v>2</v>
      </c>
      <c r="U1097">
        <v>5</v>
      </c>
      <c r="V1097">
        <v>4</v>
      </c>
      <c r="W1097">
        <v>0</v>
      </c>
      <c r="X1097" s="2">
        <v>0.14299999999999999</v>
      </c>
    </row>
    <row r="1098" spans="1:24" x14ac:dyDescent="0.25">
      <c r="A1098" t="str">
        <f t="shared" si="53"/>
        <v/>
      </c>
      <c r="B1098" t="str">
        <f t="shared" si="51"/>
        <v/>
      </c>
      <c r="C1098" t="str">
        <f t="shared" si="52"/>
        <v/>
      </c>
      <c r="D1098">
        <v>2026</v>
      </c>
      <c r="E1098" t="s">
        <v>8176</v>
      </c>
      <c r="F1098" t="s">
        <v>1188</v>
      </c>
      <c r="G1098" t="s">
        <v>24</v>
      </c>
      <c r="H1098" t="s">
        <v>64</v>
      </c>
      <c r="I1098">
        <v>0</v>
      </c>
      <c r="J1098">
        <v>0</v>
      </c>
      <c r="K1098" s="29">
        <v>10.119999999999999</v>
      </c>
      <c r="L1098">
        <v>8</v>
      </c>
      <c r="M1098">
        <v>0</v>
      </c>
      <c r="N1098">
        <v>0</v>
      </c>
      <c r="O1098">
        <v>0</v>
      </c>
      <c r="P1098">
        <v>0</v>
      </c>
      <c r="Q1098">
        <v>8</v>
      </c>
      <c r="R1098">
        <v>9</v>
      </c>
      <c r="S1098">
        <v>9</v>
      </c>
      <c r="T1098">
        <v>9</v>
      </c>
      <c r="U1098">
        <v>4</v>
      </c>
      <c r="V1098">
        <v>8</v>
      </c>
      <c r="W1098">
        <v>2</v>
      </c>
      <c r="X1098" s="2">
        <v>0.27300000000000002</v>
      </c>
    </row>
    <row r="1099" spans="1:24" x14ac:dyDescent="0.25">
      <c r="A1099" t="str">
        <f t="shared" si="53"/>
        <v/>
      </c>
      <c r="B1099" t="str">
        <f t="shared" si="51"/>
        <v/>
      </c>
      <c r="C1099" t="str">
        <f t="shared" si="52"/>
        <v/>
      </c>
      <c r="D1099">
        <v>2026</v>
      </c>
      <c r="E1099" t="s">
        <v>8177</v>
      </c>
      <c r="F1099" t="s">
        <v>1188</v>
      </c>
      <c r="G1099" t="s">
        <v>24</v>
      </c>
      <c r="H1099" t="s">
        <v>64</v>
      </c>
      <c r="I1099">
        <v>0</v>
      </c>
      <c r="J1099">
        <v>0</v>
      </c>
      <c r="K1099" s="29">
        <v>10.8</v>
      </c>
      <c r="L1099">
        <v>5</v>
      </c>
      <c r="M1099">
        <v>0</v>
      </c>
      <c r="N1099">
        <v>0</v>
      </c>
      <c r="O1099">
        <v>0</v>
      </c>
      <c r="P1099">
        <v>0</v>
      </c>
      <c r="Q1099">
        <v>3.1</v>
      </c>
      <c r="R1099">
        <v>4</v>
      </c>
      <c r="S1099">
        <v>4</v>
      </c>
      <c r="T1099">
        <v>4</v>
      </c>
      <c r="U1099">
        <v>5</v>
      </c>
      <c r="V1099">
        <v>3</v>
      </c>
      <c r="W1099">
        <v>1</v>
      </c>
      <c r="X1099" s="2">
        <v>0.26700000000000002</v>
      </c>
    </row>
    <row r="1100" spans="1:24" x14ac:dyDescent="0.25">
      <c r="A1100" t="str">
        <f t="shared" si="53"/>
        <v/>
      </c>
      <c r="B1100" t="str">
        <f t="shared" si="51"/>
        <v/>
      </c>
      <c r="C1100" t="str">
        <f t="shared" si="52"/>
        <v/>
      </c>
      <c r="D1100">
        <v>2026</v>
      </c>
      <c r="E1100" t="s">
        <v>8178</v>
      </c>
      <c r="F1100" t="s">
        <v>1204</v>
      </c>
      <c r="G1100" t="s">
        <v>24</v>
      </c>
      <c r="H1100" t="s">
        <v>64</v>
      </c>
      <c r="I1100">
        <v>6</v>
      </c>
      <c r="J1100">
        <v>0</v>
      </c>
      <c r="K1100" s="29">
        <v>3.64</v>
      </c>
      <c r="L1100">
        <v>15</v>
      </c>
      <c r="M1100">
        <v>8</v>
      </c>
      <c r="N1100">
        <v>0</v>
      </c>
      <c r="O1100">
        <v>0</v>
      </c>
      <c r="P1100">
        <v>0</v>
      </c>
      <c r="Q1100">
        <v>59.1</v>
      </c>
      <c r="R1100">
        <v>60</v>
      </c>
      <c r="S1100">
        <v>24</v>
      </c>
      <c r="T1100">
        <v>24</v>
      </c>
      <c r="U1100">
        <v>19</v>
      </c>
      <c r="V1100">
        <v>48</v>
      </c>
      <c r="W1100">
        <v>6</v>
      </c>
      <c r="X1100" s="2">
        <v>0.26400000000000001</v>
      </c>
    </row>
    <row r="1101" spans="1:24" x14ac:dyDescent="0.25">
      <c r="A1101" t="str">
        <f t="shared" si="53"/>
        <v/>
      </c>
      <c r="B1101">
        <f t="shared" si="51"/>
        <v>1</v>
      </c>
      <c r="C1101" t="str">
        <f t="shared" si="52"/>
        <v/>
      </c>
      <c r="D1101">
        <v>2026</v>
      </c>
      <c r="E1101" t="s">
        <v>6470</v>
      </c>
      <c r="F1101" t="s">
        <v>1204</v>
      </c>
      <c r="G1101" t="s">
        <v>47</v>
      </c>
      <c r="H1101" t="s">
        <v>64</v>
      </c>
      <c r="I1101">
        <v>5</v>
      </c>
      <c r="J1101">
        <v>3</v>
      </c>
      <c r="K1101" s="29">
        <v>3.71</v>
      </c>
      <c r="L1101">
        <v>14</v>
      </c>
      <c r="M1101">
        <v>14</v>
      </c>
      <c r="N1101">
        <v>2</v>
      </c>
      <c r="O1101">
        <v>1</v>
      </c>
      <c r="P1101">
        <v>0</v>
      </c>
      <c r="Q1101">
        <v>80</v>
      </c>
      <c r="R1101">
        <v>70</v>
      </c>
      <c r="S1101">
        <v>36</v>
      </c>
      <c r="T1101">
        <v>33</v>
      </c>
      <c r="U1101">
        <v>17</v>
      </c>
      <c r="V1101">
        <v>51</v>
      </c>
      <c r="W1101">
        <v>10</v>
      </c>
      <c r="X1101" s="2">
        <v>0.23599999999999999</v>
      </c>
    </row>
    <row r="1102" spans="1:24" x14ac:dyDescent="0.25">
      <c r="A1102">
        <f t="shared" si="53"/>
        <v>1</v>
      </c>
      <c r="B1102" t="str">
        <f t="shared" si="51"/>
        <v/>
      </c>
      <c r="C1102" t="str">
        <f t="shared" si="52"/>
        <v/>
      </c>
      <c r="D1102">
        <v>2026</v>
      </c>
      <c r="E1102" t="s">
        <v>8179</v>
      </c>
      <c r="F1102" t="s">
        <v>1204</v>
      </c>
      <c r="G1102" t="s">
        <v>29</v>
      </c>
      <c r="H1102" t="s">
        <v>64</v>
      </c>
      <c r="I1102">
        <v>2</v>
      </c>
      <c r="J1102">
        <v>3</v>
      </c>
      <c r="K1102" s="29">
        <v>2.4300000000000002</v>
      </c>
      <c r="L1102">
        <v>20</v>
      </c>
      <c r="M1102">
        <v>0</v>
      </c>
      <c r="N1102">
        <v>0</v>
      </c>
      <c r="O1102">
        <v>0</v>
      </c>
      <c r="P1102">
        <v>5</v>
      </c>
      <c r="Q1102">
        <v>33.1</v>
      </c>
      <c r="R1102">
        <v>22</v>
      </c>
      <c r="S1102">
        <v>10</v>
      </c>
      <c r="T1102">
        <v>9</v>
      </c>
      <c r="U1102">
        <v>13</v>
      </c>
      <c r="V1102">
        <v>43</v>
      </c>
      <c r="W1102">
        <v>2</v>
      </c>
      <c r="X1102" s="2">
        <v>0.193</v>
      </c>
    </row>
    <row r="1103" spans="1:24" x14ac:dyDescent="0.25">
      <c r="A1103" t="str">
        <f t="shared" si="53"/>
        <v/>
      </c>
      <c r="B1103" t="str">
        <f t="shared" si="51"/>
        <v/>
      </c>
      <c r="C1103" t="str">
        <f t="shared" si="52"/>
        <v/>
      </c>
      <c r="D1103">
        <v>2026</v>
      </c>
      <c r="E1103" t="s">
        <v>8180</v>
      </c>
      <c r="F1103" t="s">
        <v>1204</v>
      </c>
      <c r="G1103" t="s">
        <v>24</v>
      </c>
      <c r="H1103" t="s">
        <v>64</v>
      </c>
      <c r="I1103">
        <v>3</v>
      </c>
      <c r="J1103">
        <v>2</v>
      </c>
      <c r="K1103" s="29">
        <v>3.26</v>
      </c>
      <c r="L1103">
        <v>20</v>
      </c>
      <c r="M1103">
        <v>0</v>
      </c>
      <c r="N1103">
        <v>0</v>
      </c>
      <c r="O1103">
        <v>0</v>
      </c>
      <c r="P1103">
        <v>1</v>
      </c>
      <c r="Q1103">
        <v>30.1</v>
      </c>
      <c r="R1103">
        <v>27</v>
      </c>
      <c r="S1103">
        <v>11</v>
      </c>
      <c r="T1103">
        <v>11</v>
      </c>
      <c r="U1103">
        <v>20</v>
      </c>
      <c r="V1103">
        <v>38</v>
      </c>
      <c r="W1103">
        <v>1</v>
      </c>
      <c r="X1103" s="2">
        <v>0.245</v>
      </c>
    </row>
    <row r="1104" spans="1:24" x14ac:dyDescent="0.25">
      <c r="A1104">
        <f t="shared" si="53"/>
        <v>1</v>
      </c>
      <c r="B1104" t="str">
        <f t="shared" si="51"/>
        <v/>
      </c>
      <c r="C1104" t="str">
        <f t="shared" si="52"/>
        <v/>
      </c>
      <c r="D1104">
        <v>2026</v>
      </c>
      <c r="E1104" t="s">
        <v>8181</v>
      </c>
      <c r="F1104" t="s">
        <v>1204</v>
      </c>
      <c r="G1104" t="s">
        <v>29</v>
      </c>
      <c r="H1104" t="s">
        <v>64</v>
      </c>
      <c r="I1104">
        <v>3</v>
      </c>
      <c r="J1104">
        <v>2</v>
      </c>
      <c r="K1104" s="29">
        <v>5.14</v>
      </c>
      <c r="L1104">
        <v>28</v>
      </c>
      <c r="M1104">
        <v>0</v>
      </c>
      <c r="N1104">
        <v>0</v>
      </c>
      <c r="O1104">
        <v>0</v>
      </c>
      <c r="P1104">
        <v>2</v>
      </c>
      <c r="Q1104">
        <v>35</v>
      </c>
      <c r="R1104">
        <v>34</v>
      </c>
      <c r="S1104">
        <v>20</v>
      </c>
      <c r="T1104">
        <v>20</v>
      </c>
      <c r="U1104">
        <v>17</v>
      </c>
      <c r="V1104">
        <v>43</v>
      </c>
      <c r="W1104">
        <v>5</v>
      </c>
      <c r="X1104" s="2">
        <v>0.25800000000000001</v>
      </c>
    </row>
    <row r="1105" spans="1:24" x14ac:dyDescent="0.25">
      <c r="A1105" t="str">
        <f t="shared" si="53"/>
        <v/>
      </c>
      <c r="B1105" t="str">
        <f t="shared" si="51"/>
        <v/>
      </c>
      <c r="C1105" t="str">
        <f t="shared" si="52"/>
        <v/>
      </c>
      <c r="D1105">
        <v>2026</v>
      </c>
      <c r="E1105" t="s">
        <v>8182</v>
      </c>
      <c r="F1105" t="s">
        <v>1204</v>
      </c>
      <c r="G1105" t="s">
        <v>47</v>
      </c>
      <c r="H1105" t="s">
        <v>64</v>
      </c>
      <c r="I1105">
        <v>1</v>
      </c>
      <c r="J1105">
        <v>0</v>
      </c>
      <c r="K1105" s="29">
        <v>5.27</v>
      </c>
      <c r="L1105">
        <v>11</v>
      </c>
      <c r="M1105">
        <v>4</v>
      </c>
      <c r="N1105">
        <v>0</v>
      </c>
      <c r="O1105">
        <v>0</v>
      </c>
      <c r="P1105">
        <v>0</v>
      </c>
      <c r="Q1105">
        <v>27.1</v>
      </c>
      <c r="R1105">
        <v>25</v>
      </c>
      <c r="S1105">
        <v>17</v>
      </c>
      <c r="T1105">
        <v>16</v>
      </c>
      <c r="U1105">
        <v>10</v>
      </c>
      <c r="V1105">
        <v>23</v>
      </c>
      <c r="W1105">
        <v>4</v>
      </c>
      <c r="X1105" s="2">
        <v>0.24299999999999999</v>
      </c>
    </row>
    <row r="1106" spans="1:24" x14ac:dyDescent="0.25">
      <c r="A1106" t="str">
        <f t="shared" si="53"/>
        <v/>
      </c>
      <c r="B1106" t="str">
        <f t="shared" si="51"/>
        <v/>
      </c>
      <c r="C1106" t="str">
        <f t="shared" si="52"/>
        <v/>
      </c>
      <c r="D1106">
        <v>2026</v>
      </c>
      <c r="E1106" t="s">
        <v>8183</v>
      </c>
      <c r="F1106" t="s">
        <v>1204</v>
      </c>
      <c r="G1106" t="s">
        <v>47</v>
      </c>
      <c r="H1106" t="s">
        <v>64</v>
      </c>
      <c r="I1106">
        <v>0</v>
      </c>
      <c r="J1106">
        <v>0</v>
      </c>
      <c r="K1106" s="29">
        <v>5.79</v>
      </c>
      <c r="L1106">
        <v>11</v>
      </c>
      <c r="M1106">
        <v>0</v>
      </c>
      <c r="N1106">
        <v>0</v>
      </c>
      <c r="O1106">
        <v>0</v>
      </c>
      <c r="P1106">
        <v>1</v>
      </c>
      <c r="Q1106">
        <v>14</v>
      </c>
      <c r="R1106">
        <v>22</v>
      </c>
      <c r="S1106">
        <v>14</v>
      </c>
      <c r="T1106">
        <v>9</v>
      </c>
      <c r="U1106">
        <v>16</v>
      </c>
      <c r="V1106">
        <v>10</v>
      </c>
      <c r="W1106">
        <v>1</v>
      </c>
      <c r="X1106" s="2">
        <v>0.36699999999999999</v>
      </c>
    </row>
    <row r="1107" spans="1:24" x14ac:dyDescent="0.25">
      <c r="A1107" t="str">
        <f t="shared" si="53"/>
        <v/>
      </c>
      <c r="B1107" t="str">
        <f t="shared" si="51"/>
        <v/>
      </c>
      <c r="C1107" t="str">
        <f t="shared" si="52"/>
        <v/>
      </c>
      <c r="D1107">
        <v>2026</v>
      </c>
      <c r="E1107" t="s">
        <v>8184</v>
      </c>
      <c r="F1107" t="s">
        <v>1204</v>
      </c>
      <c r="G1107" t="s">
        <v>24</v>
      </c>
      <c r="H1107" t="s">
        <v>64</v>
      </c>
      <c r="I1107">
        <v>4</v>
      </c>
      <c r="J1107">
        <v>3</v>
      </c>
      <c r="K1107" s="29">
        <v>6.33</v>
      </c>
      <c r="L1107">
        <v>16</v>
      </c>
      <c r="M1107">
        <v>8</v>
      </c>
      <c r="N1107">
        <v>0</v>
      </c>
      <c r="O1107">
        <v>0</v>
      </c>
      <c r="P1107">
        <v>0</v>
      </c>
      <c r="Q1107">
        <v>48.1</v>
      </c>
      <c r="R1107">
        <v>59</v>
      </c>
      <c r="S1107">
        <v>39</v>
      </c>
      <c r="T1107">
        <v>34</v>
      </c>
      <c r="U1107">
        <v>28</v>
      </c>
      <c r="V1107">
        <v>68</v>
      </c>
      <c r="W1107">
        <v>6</v>
      </c>
      <c r="X1107" s="2">
        <v>0.29499999999999998</v>
      </c>
    </row>
    <row r="1108" spans="1:24" x14ac:dyDescent="0.25">
      <c r="A1108" t="str">
        <f t="shared" si="53"/>
        <v/>
      </c>
      <c r="B1108">
        <f t="shared" si="51"/>
        <v>1</v>
      </c>
      <c r="C1108" t="str">
        <f t="shared" si="52"/>
        <v/>
      </c>
      <c r="D1108">
        <v>2026</v>
      </c>
      <c r="E1108" t="s">
        <v>6019</v>
      </c>
      <c r="F1108" t="s">
        <v>1204</v>
      </c>
      <c r="G1108" t="s">
        <v>37</v>
      </c>
      <c r="H1108" t="s">
        <v>64</v>
      </c>
      <c r="I1108">
        <v>1</v>
      </c>
      <c r="J1108">
        <v>3</v>
      </c>
      <c r="K1108" s="29">
        <v>6.35</v>
      </c>
      <c r="L1108">
        <v>6</v>
      </c>
      <c r="M1108">
        <v>4</v>
      </c>
      <c r="N1108">
        <v>0</v>
      </c>
      <c r="O1108">
        <v>0</v>
      </c>
      <c r="P1108">
        <v>0</v>
      </c>
      <c r="Q1108">
        <v>17</v>
      </c>
      <c r="R1108">
        <v>18</v>
      </c>
      <c r="S1108">
        <v>12</v>
      </c>
      <c r="T1108">
        <v>12</v>
      </c>
      <c r="U1108">
        <v>10</v>
      </c>
      <c r="V1108">
        <v>17</v>
      </c>
      <c r="W1108">
        <v>2</v>
      </c>
      <c r="X1108" s="2">
        <v>0.27700000000000002</v>
      </c>
    </row>
    <row r="1109" spans="1:24" x14ac:dyDescent="0.25">
      <c r="A1109" t="str">
        <f t="shared" si="53"/>
        <v/>
      </c>
      <c r="B1109" t="str">
        <f t="shared" si="51"/>
        <v/>
      </c>
      <c r="C1109">
        <f t="shared" si="52"/>
        <v>1</v>
      </c>
      <c r="D1109">
        <v>2026</v>
      </c>
      <c r="E1109" t="s">
        <v>7214</v>
      </c>
      <c r="F1109" t="s">
        <v>1204</v>
      </c>
      <c r="G1109" t="s">
        <v>24</v>
      </c>
      <c r="H1109" t="s">
        <v>64</v>
      </c>
      <c r="I1109">
        <v>2</v>
      </c>
      <c r="J1109">
        <v>3</v>
      </c>
      <c r="K1109" s="29">
        <v>6.46</v>
      </c>
      <c r="L1109">
        <v>16</v>
      </c>
      <c r="M1109">
        <v>7</v>
      </c>
      <c r="N1109">
        <v>0</v>
      </c>
      <c r="O1109">
        <v>0</v>
      </c>
      <c r="P1109">
        <v>0</v>
      </c>
      <c r="Q1109">
        <v>46</v>
      </c>
      <c r="R1109">
        <v>57</v>
      </c>
      <c r="S1109">
        <v>34</v>
      </c>
      <c r="T1109">
        <v>33</v>
      </c>
      <c r="U1109">
        <v>17</v>
      </c>
      <c r="V1109">
        <v>33</v>
      </c>
      <c r="W1109">
        <v>8</v>
      </c>
      <c r="X1109" s="2">
        <v>0.30599999999999999</v>
      </c>
    </row>
    <row r="1110" spans="1:24" x14ac:dyDescent="0.25">
      <c r="A1110" t="str">
        <f t="shared" si="53"/>
        <v/>
      </c>
      <c r="B1110" t="str">
        <f t="shared" si="51"/>
        <v/>
      </c>
      <c r="C1110" t="str">
        <f t="shared" si="52"/>
        <v/>
      </c>
      <c r="D1110">
        <v>2026</v>
      </c>
      <c r="E1110" t="s">
        <v>1214</v>
      </c>
      <c r="F1110" t="s">
        <v>1204</v>
      </c>
      <c r="G1110" t="s">
        <v>24</v>
      </c>
      <c r="H1110" t="s">
        <v>64</v>
      </c>
      <c r="I1110">
        <v>2</v>
      </c>
      <c r="J1110">
        <v>0</v>
      </c>
      <c r="K1110" s="29">
        <v>7.2</v>
      </c>
      <c r="L1110">
        <v>13</v>
      </c>
      <c r="M1110">
        <v>1</v>
      </c>
      <c r="N1110">
        <v>0</v>
      </c>
      <c r="O1110">
        <v>0</v>
      </c>
      <c r="P1110">
        <v>1</v>
      </c>
      <c r="Q1110">
        <v>15</v>
      </c>
      <c r="R1110">
        <v>17</v>
      </c>
      <c r="S1110">
        <v>13</v>
      </c>
      <c r="T1110">
        <v>12</v>
      </c>
      <c r="U1110">
        <v>11</v>
      </c>
      <c r="V1110">
        <v>19</v>
      </c>
      <c r="W1110">
        <v>4</v>
      </c>
      <c r="X1110" s="2">
        <v>0.29299999999999998</v>
      </c>
    </row>
    <row r="1111" spans="1:24" x14ac:dyDescent="0.25">
      <c r="A1111" t="str">
        <f t="shared" si="53"/>
        <v/>
      </c>
      <c r="B1111">
        <f t="shared" si="51"/>
        <v>1</v>
      </c>
      <c r="C1111" t="str">
        <f t="shared" si="52"/>
        <v/>
      </c>
      <c r="D1111">
        <v>2026</v>
      </c>
      <c r="E1111" t="s">
        <v>2638</v>
      </c>
      <c r="F1111" t="s">
        <v>1204</v>
      </c>
      <c r="G1111" t="s">
        <v>24</v>
      </c>
      <c r="H1111" t="s">
        <v>64</v>
      </c>
      <c r="I1111">
        <v>2</v>
      </c>
      <c r="J1111">
        <v>0</v>
      </c>
      <c r="K1111" s="29">
        <v>7.42</v>
      </c>
      <c r="L1111">
        <v>6</v>
      </c>
      <c r="M1111">
        <v>0</v>
      </c>
      <c r="N1111">
        <v>0</v>
      </c>
      <c r="O1111">
        <v>0</v>
      </c>
      <c r="P1111">
        <v>0</v>
      </c>
      <c r="Q1111">
        <v>13.1</v>
      </c>
      <c r="R1111">
        <v>16</v>
      </c>
      <c r="S1111">
        <v>12</v>
      </c>
      <c r="T1111">
        <v>11</v>
      </c>
      <c r="U1111">
        <v>9</v>
      </c>
      <c r="V1111">
        <v>17</v>
      </c>
      <c r="W1111">
        <v>1</v>
      </c>
      <c r="X1111" s="2">
        <v>0.29099999999999998</v>
      </c>
    </row>
    <row r="1112" spans="1:24" x14ac:dyDescent="0.25">
      <c r="A1112">
        <f t="shared" si="53"/>
        <v>1</v>
      </c>
      <c r="B1112" t="str">
        <f t="shared" si="51"/>
        <v/>
      </c>
      <c r="C1112" t="str">
        <f t="shared" si="52"/>
        <v/>
      </c>
      <c r="D1112">
        <v>2026</v>
      </c>
      <c r="E1112" t="s">
        <v>548</v>
      </c>
      <c r="F1112" t="s">
        <v>1204</v>
      </c>
      <c r="G1112" t="s">
        <v>29</v>
      </c>
      <c r="H1112" t="s">
        <v>64</v>
      </c>
      <c r="I1112">
        <v>0</v>
      </c>
      <c r="J1112">
        <v>2</v>
      </c>
      <c r="K1112" s="29">
        <v>7.71</v>
      </c>
      <c r="L1112">
        <v>10</v>
      </c>
      <c r="M1112">
        <v>4</v>
      </c>
      <c r="N1112">
        <v>0</v>
      </c>
      <c r="O1112">
        <v>0</v>
      </c>
      <c r="P1112">
        <v>0</v>
      </c>
      <c r="Q1112">
        <v>16.100000000000001</v>
      </c>
      <c r="R1112">
        <v>25</v>
      </c>
      <c r="S1112">
        <v>22</v>
      </c>
      <c r="T1112">
        <v>14</v>
      </c>
      <c r="U1112">
        <v>11</v>
      </c>
      <c r="V1112">
        <v>12</v>
      </c>
      <c r="W1112">
        <v>2</v>
      </c>
      <c r="X1112" s="2">
        <v>0.33800000000000002</v>
      </c>
    </row>
    <row r="1113" spans="1:24" x14ac:dyDescent="0.25">
      <c r="A1113" t="str">
        <f t="shared" si="53"/>
        <v/>
      </c>
      <c r="B1113" t="str">
        <f t="shared" si="51"/>
        <v/>
      </c>
      <c r="C1113" t="str">
        <f t="shared" si="52"/>
        <v/>
      </c>
      <c r="D1113">
        <v>2026</v>
      </c>
      <c r="E1113" t="s">
        <v>8185</v>
      </c>
      <c r="F1113" t="s">
        <v>1204</v>
      </c>
      <c r="G1113" t="s">
        <v>47</v>
      </c>
      <c r="H1113" t="s">
        <v>64</v>
      </c>
      <c r="I1113">
        <v>1</v>
      </c>
      <c r="J1113">
        <v>0</v>
      </c>
      <c r="K1113" s="29">
        <v>9</v>
      </c>
      <c r="L1113">
        <v>2</v>
      </c>
      <c r="M1113">
        <v>0</v>
      </c>
      <c r="N1113">
        <v>0</v>
      </c>
      <c r="O1113">
        <v>0</v>
      </c>
      <c r="P1113">
        <v>0</v>
      </c>
      <c r="Q1113">
        <v>2</v>
      </c>
      <c r="R1113">
        <v>1</v>
      </c>
      <c r="S1113">
        <v>2</v>
      </c>
      <c r="T1113">
        <v>2</v>
      </c>
      <c r="U1113">
        <v>4</v>
      </c>
      <c r="V1113">
        <v>1</v>
      </c>
      <c r="W1113">
        <v>0</v>
      </c>
      <c r="X1113" s="2">
        <v>0.16700000000000001</v>
      </c>
    </row>
    <row r="1114" spans="1:24" x14ac:dyDescent="0.25">
      <c r="A1114" t="str">
        <f t="shared" si="53"/>
        <v/>
      </c>
      <c r="B1114" t="str">
        <f t="shared" si="51"/>
        <v/>
      </c>
      <c r="C1114" t="str">
        <f t="shared" si="52"/>
        <v/>
      </c>
      <c r="D1114">
        <v>2026</v>
      </c>
      <c r="E1114" t="s">
        <v>8186</v>
      </c>
      <c r="F1114" t="s">
        <v>1204</v>
      </c>
      <c r="G1114" t="s">
        <v>47</v>
      </c>
      <c r="H1114" t="s">
        <v>64</v>
      </c>
      <c r="I1114">
        <v>1</v>
      </c>
      <c r="J1114">
        <v>0</v>
      </c>
      <c r="K1114" s="29">
        <v>10.8</v>
      </c>
      <c r="L1114">
        <v>4</v>
      </c>
      <c r="M1114">
        <v>4</v>
      </c>
      <c r="N1114">
        <v>0</v>
      </c>
      <c r="O1114">
        <v>0</v>
      </c>
      <c r="P1114">
        <v>0</v>
      </c>
      <c r="Q1114">
        <v>8.1</v>
      </c>
      <c r="R1114">
        <v>13</v>
      </c>
      <c r="S1114">
        <v>11</v>
      </c>
      <c r="T1114">
        <v>10</v>
      </c>
      <c r="U1114">
        <v>6</v>
      </c>
      <c r="V1114">
        <v>5</v>
      </c>
      <c r="W1114">
        <v>3</v>
      </c>
      <c r="X1114" s="2">
        <v>0.371</v>
      </c>
    </row>
    <row r="1115" spans="1:24" x14ac:dyDescent="0.25">
      <c r="A1115" t="str">
        <f t="shared" si="53"/>
        <v/>
      </c>
      <c r="B1115" t="str">
        <f t="shared" si="51"/>
        <v/>
      </c>
      <c r="C1115">
        <f t="shared" si="52"/>
        <v>1</v>
      </c>
      <c r="D1115">
        <v>2026</v>
      </c>
      <c r="E1115" t="s">
        <v>6821</v>
      </c>
      <c r="F1115" t="s">
        <v>1204</v>
      </c>
      <c r="G1115" t="s">
        <v>24</v>
      </c>
      <c r="H1115" t="s">
        <v>64</v>
      </c>
      <c r="I1115">
        <v>0</v>
      </c>
      <c r="J1115">
        <v>0</v>
      </c>
      <c r="K1115" s="29">
        <v>11.7</v>
      </c>
      <c r="L1115">
        <v>13</v>
      </c>
      <c r="M1115">
        <v>0</v>
      </c>
      <c r="N1115">
        <v>0</v>
      </c>
      <c r="O1115">
        <v>0</v>
      </c>
      <c r="P1115">
        <v>0</v>
      </c>
      <c r="Q1115">
        <v>10</v>
      </c>
      <c r="R1115">
        <v>20</v>
      </c>
      <c r="S1115">
        <v>13</v>
      </c>
      <c r="T1115">
        <v>13</v>
      </c>
      <c r="U1115">
        <v>7</v>
      </c>
      <c r="V1115">
        <v>6</v>
      </c>
      <c r="W1115">
        <v>2</v>
      </c>
      <c r="X1115" s="2">
        <v>0.42599999999999999</v>
      </c>
    </row>
    <row r="1116" spans="1:24" x14ac:dyDescent="0.25">
      <c r="A1116" t="str">
        <f t="shared" si="53"/>
        <v/>
      </c>
      <c r="B1116" t="str">
        <f t="shared" si="51"/>
        <v/>
      </c>
      <c r="C1116" t="str">
        <f t="shared" si="52"/>
        <v/>
      </c>
      <c r="D1116">
        <v>2026</v>
      </c>
      <c r="E1116" t="s">
        <v>1218</v>
      </c>
      <c r="F1116" t="s">
        <v>1204</v>
      </c>
      <c r="G1116" t="s">
        <v>24</v>
      </c>
      <c r="H1116" t="s">
        <v>64</v>
      </c>
      <c r="I1116">
        <v>0</v>
      </c>
      <c r="J1116">
        <v>0</v>
      </c>
      <c r="K1116" s="29">
        <v>27</v>
      </c>
      <c r="L1116">
        <v>3</v>
      </c>
      <c r="M1116">
        <v>0</v>
      </c>
      <c r="N1116">
        <v>0</v>
      </c>
      <c r="O1116">
        <v>0</v>
      </c>
      <c r="P1116">
        <v>0</v>
      </c>
      <c r="Q1116">
        <v>2.1</v>
      </c>
      <c r="R1116">
        <v>4</v>
      </c>
      <c r="S1116">
        <v>7</v>
      </c>
      <c r="T1116">
        <v>7</v>
      </c>
      <c r="U1116">
        <v>9</v>
      </c>
      <c r="V1116">
        <v>0</v>
      </c>
      <c r="W1116">
        <v>1</v>
      </c>
      <c r="X1116" s="2">
        <v>0.44400000000000001</v>
      </c>
    </row>
    <row r="1117" spans="1:24" x14ac:dyDescent="0.25">
      <c r="A1117">
        <f t="shared" si="53"/>
        <v>1</v>
      </c>
      <c r="B1117" t="str">
        <f t="shared" si="51"/>
        <v/>
      </c>
      <c r="C1117" t="str">
        <f t="shared" si="52"/>
        <v/>
      </c>
      <c r="D1117">
        <v>2026</v>
      </c>
      <c r="E1117" t="s">
        <v>8187</v>
      </c>
      <c r="F1117" t="s">
        <v>1221</v>
      </c>
      <c r="G1117" t="s">
        <v>29</v>
      </c>
      <c r="H1117" t="s">
        <v>64</v>
      </c>
      <c r="I1117">
        <v>5</v>
      </c>
      <c r="J1117">
        <v>5</v>
      </c>
      <c r="K1117" s="29">
        <v>5.31</v>
      </c>
      <c r="L1117">
        <v>15</v>
      </c>
      <c r="M1117">
        <v>14</v>
      </c>
      <c r="N1117">
        <v>0</v>
      </c>
      <c r="O1117">
        <v>0</v>
      </c>
      <c r="P1117">
        <v>0</v>
      </c>
      <c r="Q1117">
        <v>76.099999999999994</v>
      </c>
      <c r="R1117">
        <v>93</v>
      </c>
      <c r="S1117">
        <v>53</v>
      </c>
      <c r="T1117">
        <v>45</v>
      </c>
      <c r="U1117">
        <v>18</v>
      </c>
      <c r="V1117">
        <v>63</v>
      </c>
      <c r="W1117">
        <v>5</v>
      </c>
      <c r="X1117" s="2">
        <v>0.30199999999999999</v>
      </c>
    </row>
    <row r="1118" spans="1:24" x14ac:dyDescent="0.25">
      <c r="A1118" t="str">
        <f t="shared" si="53"/>
        <v/>
      </c>
      <c r="B1118" t="str">
        <f t="shared" si="51"/>
        <v/>
      </c>
      <c r="C1118" t="str">
        <f t="shared" si="52"/>
        <v/>
      </c>
      <c r="D1118">
        <v>2026</v>
      </c>
      <c r="E1118" t="s">
        <v>8188</v>
      </c>
      <c r="F1118" t="s">
        <v>1221</v>
      </c>
      <c r="G1118" t="s">
        <v>24</v>
      </c>
      <c r="H1118" t="s">
        <v>64</v>
      </c>
      <c r="I1118">
        <v>5</v>
      </c>
      <c r="J1118">
        <v>5</v>
      </c>
      <c r="K1118" s="29">
        <v>5.74</v>
      </c>
      <c r="L1118">
        <v>17</v>
      </c>
      <c r="M1118">
        <v>12</v>
      </c>
      <c r="N1118">
        <v>0</v>
      </c>
      <c r="O1118">
        <v>0</v>
      </c>
      <c r="P1118">
        <v>0</v>
      </c>
      <c r="Q1118">
        <v>64.099999999999994</v>
      </c>
      <c r="R1118">
        <v>78</v>
      </c>
      <c r="S1118">
        <v>43</v>
      </c>
      <c r="T1118">
        <v>41</v>
      </c>
      <c r="U1118">
        <v>15</v>
      </c>
      <c r="V1118">
        <v>45</v>
      </c>
      <c r="W1118">
        <v>5</v>
      </c>
      <c r="X1118" s="2">
        <v>0.30399999999999999</v>
      </c>
    </row>
    <row r="1119" spans="1:24" x14ac:dyDescent="0.25">
      <c r="A1119" t="str">
        <f t="shared" si="53"/>
        <v/>
      </c>
      <c r="B1119" t="str">
        <f t="shared" si="51"/>
        <v/>
      </c>
      <c r="C1119" t="str">
        <f t="shared" si="52"/>
        <v/>
      </c>
      <c r="D1119">
        <v>2026</v>
      </c>
      <c r="E1119" t="s">
        <v>8189</v>
      </c>
      <c r="F1119" t="s">
        <v>1221</v>
      </c>
      <c r="G1119" t="s">
        <v>37</v>
      </c>
      <c r="H1119" t="s">
        <v>64</v>
      </c>
      <c r="I1119">
        <v>5</v>
      </c>
      <c r="J1119">
        <v>4</v>
      </c>
      <c r="K1119" s="29">
        <v>6.25</v>
      </c>
      <c r="L1119">
        <v>13</v>
      </c>
      <c r="M1119">
        <v>13</v>
      </c>
      <c r="N1119">
        <v>1</v>
      </c>
      <c r="O1119">
        <v>0</v>
      </c>
      <c r="P1119">
        <v>0</v>
      </c>
      <c r="Q1119">
        <v>63.1</v>
      </c>
      <c r="R1119">
        <v>75</v>
      </c>
      <c r="S1119">
        <v>45</v>
      </c>
      <c r="T1119">
        <v>44</v>
      </c>
      <c r="U1119">
        <v>16</v>
      </c>
      <c r="V1119">
        <v>69</v>
      </c>
      <c r="W1119">
        <v>7</v>
      </c>
      <c r="X1119" s="2">
        <v>0.29499999999999998</v>
      </c>
    </row>
    <row r="1120" spans="1:24" x14ac:dyDescent="0.25">
      <c r="A1120">
        <f t="shared" si="53"/>
        <v>1</v>
      </c>
      <c r="B1120" t="str">
        <f t="shared" si="51"/>
        <v/>
      </c>
      <c r="C1120" t="str">
        <f t="shared" si="52"/>
        <v/>
      </c>
      <c r="D1120">
        <v>2026</v>
      </c>
      <c r="E1120" t="s">
        <v>1233</v>
      </c>
      <c r="F1120" t="s">
        <v>1221</v>
      </c>
      <c r="G1120" t="s">
        <v>29</v>
      </c>
      <c r="H1120" t="s">
        <v>64</v>
      </c>
      <c r="I1120">
        <v>0</v>
      </c>
      <c r="J1120">
        <v>0</v>
      </c>
      <c r="K1120" s="29">
        <v>0</v>
      </c>
      <c r="L1120">
        <v>1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1</v>
      </c>
      <c r="S1120">
        <v>0</v>
      </c>
      <c r="T1120">
        <v>0</v>
      </c>
      <c r="U1120">
        <v>1</v>
      </c>
      <c r="V1120">
        <v>2</v>
      </c>
      <c r="W1120">
        <v>0</v>
      </c>
      <c r="X1120" s="2">
        <v>0.2</v>
      </c>
    </row>
    <row r="1121" spans="1:24" x14ac:dyDescent="0.25">
      <c r="A1121">
        <f t="shared" si="53"/>
        <v>1</v>
      </c>
      <c r="B1121" t="str">
        <f t="shared" si="51"/>
        <v/>
      </c>
      <c r="C1121" t="str">
        <f t="shared" si="52"/>
        <v/>
      </c>
      <c r="D1121">
        <v>2026</v>
      </c>
      <c r="E1121" t="s">
        <v>8190</v>
      </c>
      <c r="F1121" t="s">
        <v>1221</v>
      </c>
      <c r="G1121" t="s">
        <v>29</v>
      </c>
      <c r="H1121" t="s">
        <v>64</v>
      </c>
      <c r="I1121">
        <v>1</v>
      </c>
      <c r="J1121">
        <v>0</v>
      </c>
      <c r="K1121" s="29">
        <v>1.32</v>
      </c>
      <c r="L1121">
        <v>7</v>
      </c>
      <c r="M1121">
        <v>3</v>
      </c>
      <c r="N1121">
        <v>0</v>
      </c>
      <c r="O1121">
        <v>0</v>
      </c>
      <c r="P1121">
        <v>0</v>
      </c>
      <c r="Q1121">
        <v>13.2</v>
      </c>
      <c r="R1121">
        <v>10</v>
      </c>
      <c r="S1121">
        <v>2</v>
      </c>
      <c r="T1121">
        <v>2</v>
      </c>
      <c r="U1121">
        <v>5</v>
      </c>
      <c r="V1121">
        <v>18</v>
      </c>
      <c r="W1121">
        <v>1</v>
      </c>
      <c r="X1121" s="2">
        <v>0.19600000000000001</v>
      </c>
    </row>
    <row r="1122" spans="1:24" x14ac:dyDescent="0.25">
      <c r="A1122">
        <f t="shared" si="53"/>
        <v>1</v>
      </c>
      <c r="B1122" t="str">
        <f t="shared" si="51"/>
        <v/>
      </c>
      <c r="C1122" t="str">
        <f t="shared" si="52"/>
        <v/>
      </c>
      <c r="D1122">
        <v>2026</v>
      </c>
      <c r="E1122" t="s">
        <v>8191</v>
      </c>
      <c r="F1122" t="s">
        <v>1221</v>
      </c>
      <c r="G1122" t="s">
        <v>29</v>
      </c>
      <c r="H1122" t="s">
        <v>64</v>
      </c>
      <c r="I1122">
        <v>5</v>
      </c>
      <c r="J1122">
        <v>3</v>
      </c>
      <c r="K1122" s="29">
        <v>3.48</v>
      </c>
      <c r="L1122">
        <v>23</v>
      </c>
      <c r="M1122">
        <v>0</v>
      </c>
      <c r="N1122">
        <v>0</v>
      </c>
      <c r="O1122">
        <v>0</v>
      </c>
      <c r="P1122">
        <v>7</v>
      </c>
      <c r="Q1122">
        <v>41.1</v>
      </c>
      <c r="R1122">
        <v>34</v>
      </c>
      <c r="S1122">
        <v>16</v>
      </c>
      <c r="T1122">
        <v>16</v>
      </c>
      <c r="U1122">
        <v>18</v>
      </c>
      <c r="V1122">
        <v>47</v>
      </c>
      <c r="W1122">
        <v>3</v>
      </c>
      <c r="X1122" s="2">
        <v>0.23100000000000001</v>
      </c>
    </row>
    <row r="1123" spans="1:24" x14ac:dyDescent="0.25">
      <c r="A1123" t="str">
        <f t="shared" si="53"/>
        <v/>
      </c>
      <c r="B1123" t="str">
        <f t="shared" si="51"/>
        <v/>
      </c>
      <c r="C1123" t="str">
        <f t="shared" si="52"/>
        <v/>
      </c>
      <c r="D1123">
        <v>2026</v>
      </c>
      <c r="E1123" t="s">
        <v>8192</v>
      </c>
      <c r="F1123" t="s">
        <v>1221</v>
      </c>
      <c r="G1123" t="s">
        <v>37</v>
      </c>
      <c r="H1123" t="s">
        <v>64</v>
      </c>
      <c r="I1123">
        <v>2</v>
      </c>
      <c r="J1123">
        <v>1</v>
      </c>
      <c r="K1123" s="29">
        <v>3.58</v>
      </c>
      <c r="L1123">
        <v>28</v>
      </c>
      <c r="M1123">
        <v>0</v>
      </c>
      <c r="N1123">
        <v>0</v>
      </c>
      <c r="O1123">
        <v>0</v>
      </c>
      <c r="P1123">
        <v>0</v>
      </c>
      <c r="Q1123">
        <v>27.2</v>
      </c>
      <c r="R1123">
        <v>24</v>
      </c>
      <c r="S1123">
        <v>13</v>
      </c>
      <c r="T1123">
        <v>11</v>
      </c>
      <c r="U1123">
        <v>14</v>
      </c>
      <c r="V1123">
        <v>34</v>
      </c>
      <c r="W1123">
        <v>2</v>
      </c>
      <c r="X1123" s="2">
        <v>0.23799999999999999</v>
      </c>
    </row>
    <row r="1124" spans="1:24" x14ac:dyDescent="0.25">
      <c r="A1124" t="str">
        <f t="shared" si="53"/>
        <v/>
      </c>
      <c r="B1124" t="str">
        <f t="shared" si="51"/>
        <v/>
      </c>
      <c r="C1124" t="str">
        <f t="shared" si="52"/>
        <v/>
      </c>
      <c r="D1124">
        <v>2026</v>
      </c>
      <c r="E1124" t="s">
        <v>8193</v>
      </c>
      <c r="F1124" t="s">
        <v>1221</v>
      </c>
      <c r="G1124" t="s">
        <v>37</v>
      </c>
      <c r="H1124" t="s">
        <v>64</v>
      </c>
      <c r="I1124">
        <v>0</v>
      </c>
      <c r="J1124">
        <v>0</v>
      </c>
      <c r="K1124" s="29">
        <v>4.1500000000000004</v>
      </c>
      <c r="L1124">
        <v>3</v>
      </c>
      <c r="M1124">
        <v>0</v>
      </c>
      <c r="N1124">
        <v>0</v>
      </c>
      <c r="O1124">
        <v>0</v>
      </c>
      <c r="P1124">
        <v>0</v>
      </c>
      <c r="Q1124">
        <v>4.0999999999999996</v>
      </c>
      <c r="R1124">
        <v>2</v>
      </c>
      <c r="S1124">
        <v>2</v>
      </c>
      <c r="T1124">
        <v>2</v>
      </c>
      <c r="U1124">
        <v>3</v>
      </c>
      <c r="V1124">
        <v>7</v>
      </c>
      <c r="W1124">
        <v>1</v>
      </c>
      <c r="X1124" s="2">
        <v>0.14299999999999999</v>
      </c>
    </row>
    <row r="1125" spans="1:24" x14ac:dyDescent="0.25">
      <c r="A1125" t="str">
        <f t="shared" si="53"/>
        <v/>
      </c>
      <c r="B1125" t="str">
        <f t="shared" si="51"/>
        <v/>
      </c>
      <c r="C1125" t="str">
        <f t="shared" si="52"/>
        <v/>
      </c>
      <c r="D1125">
        <v>2026</v>
      </c>
      <c r="E1125" t="s">
        <v>8194</v>
      </c>
      <c r="F1125" t="s">
        <v>1221</v>
      </c>
      <c r="G1125" t="s">
        <v>47</v>
      </c>
      <c r="H1125" t="s">
        <v>64</v>
      </c>
      <c r="I1125">
        <v>0</v>
      </c>
      <c r="J1125">
        <v>0</v>
      </c>
      <c r="K1125" s="29">
        <v>4.37</v>
      </c>
      <c r="L1125">
        <v>17</v>
      </c>
      <c r="M1125">
        <v>1</v>
      </c>
      <c r="N1125">
        <v>0</v>
      </c>
      <c r="O1125">
        <v>0</v>
      </c>
      <c r="P1125">
        <v>1</v>
      </c>
      <c r="Q1125">
        <v>22.2</v>
      </c>
      <c r="R1125">
        <v>30</v>
      </c>
      <c r="S1125">
        <v>13</v>
      </c>
      <c r="T1125">
        <v>11</v>
      </c>
      <c r="U1125">
        <v>6</v>
      </c>
      <c r="V1125">
        <v>15</v>
      </c>
      <c r="W1125">
        <v>2</v>
      </c>
      <c r="X1125" s="2">
        <v>0.33</v>
      </c>
    </row>
    <row r="1126" spans="1:24" x14ac:dyDescent="0.25">
      <c r="A1126" t="str">
        <f t="shared" si="53"/>
        <v/>
      </c>
      <c r="B1126" t="str">
        <f t="shared" si="51"/>
        <v/>
      </c>
      <c r="C1126" t="str">
        <f t="shared" si="52"/>
        <v/>
      </c>
      <c r="D1126">
        <v>2026</v>
      </c>
      <c r="E1126" t="s">
        <v>8195</v>
      </c>
      <c r="F1126" t="s">
        <v>1221</v>
      </c>
      <c r="G1126" t="s">
        <v>47</v>
      </c>
      <c r="H1126" t="s">
        <v>64</v>
      </c>
      <c r="I1126">
        <v>0</v>
      </c>
      <c r="J1126">
        <v>0</v>
      </c>
      <c r="K1126" s="29">
        <v>4.5</v>
      </c>
      <c r="L1126">
        <v>10</v>
      </c>
      <c r="M1126">
        <v>2</v>
      </c>
      <c r="N1126">
        <v>0</v>
      </c>
      <c r="O1126">
        <v>0</v>
      </c>
      <c r="P1126">
        <v>0</v>
      </c>
      <c r="Q1126">
        <v>16</v>
      </c>
      <c r="R1126">
        <v>13</v>
      </c>
      <c r="S1126">
        <v>8</v>
      </c>
      <c r="T1126">
        <v>8</v>
      </c>
      <c r="U1126">
        <v>8</v>
      </c>
      <c r="V1126">
        <v>8</v>
      </c>
      <c r="W1126">
        <v>2</v>
      </c>
      <c r="X1126" s="2">
        <v>0.224</v>
      </c>
    </row>
    <row r="1127" spans="1:24" x14ac:dyDescent="0.25">
      <c r="A1127" t="str">
        <f t="shared" si="53"/>
        <v/>
      </c>
      <c r="B1127" t="str">
        <f t="shared" si="51"/>
        <v/>
      </c>
      <c r="C1127" t="str">
        <f t="shared" si="52"/>
        <v/>
      </c>
      <c r="D1127">
        <v>2026</v>
      </c>
      <c r="E1127" t="s">
        <v>8196</v>
      </c>
      <c r="F1127" t="s">
        <v>1221</v>
      </c>
      <c r="G1127" t="s">
        <v>37</v>
      </c>
      <c r="H1127" t="s">
        <v>64</v>
      </c>
      <c r="I1127">
        <v>2</v>
      </c>
      <c r="J1127">
        <v>0</v>
      </c>
      <c r="K1127" s="29">
        <v>4.67</v>
      </c>
      <c r="L1127">
        <v>23</v>
      </c>
      <c r="M1127">
        <v>0</v>
      </c>
      <c r="N1127">
        <v>0</v>
      </c>
      <c r="O1127">
        <v>0</v>
      </c>
      <c r="P1127">
        <v>0</v>
      </c>
      <c r="Q1127">
        <v>34.200000000000003</v>
      </c>
      <c r="R1127">
        <v>40</v>
      </c>
      <c r="S1127">
        <v>26</v>
      </c>
      <c r="T1127">
        <v>18</v>
      </c>
      <c r="U1127">
        <v>20</v>
      </c>
      <c r="V1127">
        <v>24</v>
      </c>
      <c r="W1127">
        <v>3</v>
      </c>
      <c r="X1127" s="2">
        <v>0.28799999999999998</v>
      </c>
    </row>
    <row r="1128" spans="1:24" x14ac:dyDescent="0.25">
      <c r="A1128" t="str">
        <f t="shared" si="53"/>
        <v/>
      </c>
      <c r="B1128" t="str">
        <f t="shared" si="51"/>
        <v/>
      </c>
      <c r="C1128" t="str">
        <f t="shared" si="52"/>
        <v/>
      </c>
      <c r="D1128">
        <v>2026</v>
      </c>
      <c r="E1128" t="s">
        <v>8197</v>
      </c>
      <c r="F1128" t="s">
        <v>1221</v>
      </c>
      <c r="G1128" t="s">
        <v>47</v>
      </c>
      <c r="H1128" t="s">
        <v>64</v>
      </c>
      <c r="I1128">
        <v>1</v>
      </c>
      <c r="J1128">
        <v>1</v>
      </c>
      <c r="K1128" s="29">
        <v>5.64</v>
      </c>
      <c r="L1128">
        <v>20</v>
      </c>
      <c r="M1128">
        <v>0</v>
      </c>
      <c r="N1128">
        <v>0</v>
      </c>
      <c r="O1128">
        <v>0</v>
      </c>
      <c r="P1128">
        <v>0</v>
      </c>
      <c r="Q1128">
        <v>22.1</v>
      </c>
      <c r="R1128">
        <v>16</v>
      </c>
      <c r="S1128">
        <v>14</v>
      </c>
      <c r="T1128">
        <v>14</v>
      </c>
      <c r="U1128">
        <v>22</v>
      </c>
      <c r="V1128">
        <v>24</v>
      </c>
      <c r="W1128">
        <v>5</v>
      </c>
      <c r="X1128" s="2">
        <v>0.216</v>
      </c>
    </row>
    <row r="1129" spans="1:24" x14ac:dyDescent="0.25">
      <c r="A1129">
        <f t="shared" si="53"/>
        <v>1</v>
      </c>
      <c r="B1129" t="str">
        <f t="shared" si="51"/>
        <v/>
      </c>
      <c r="C1129" t="str">
        <f t="shared" si="52"/>
        <v/>
      </c>
      <c r="D1129">
        <v>2026</v>
      </c>
      <c r="E1129" t="s">
        <v>8198</v>
      </c>
      <c r="F1129" t="s">
        <v>1221</v>
      </c>
      <c r="G1129" t="s">
        <v>29</v>
      </c>
      <c r="H1129" t="s">
        <v>64</v>
      </c>
      <c r="I1129">
        <v>0</v>
      </c>
      <c r="J1129">
        <v>1</v>
      </c>
      <c r="K1129" s="29">
        <v>7.22</v>
      </c>
      <c r="L1129">
        <v>25</v>
      </c>
      <c r="M1129">
        <v>1</v>
      </c>
      <c r="N1129">
        <v>0</v>
      </c>
      <c r="O1129">
        <v>0</v>
      </c>
      <c r="P1129">
        <v>1</v>
      </c>
      <c r="Q1129">
        <v>28.2</v>
      </c>
      <c r="R1129">
        <v>31</v>
      </c>
      <c r="S1129">
        <v>25</v>
      </c>
      <c r="T1129">
        <v>23</v>
      </c>
      <c r="U1129">
        <v>21</v>
      </c>
      <c r="V1129">
        <v>29</v>
      </c>
      <c r="W1129">
        <v>7</v>
      </c>
      <c r="X1129" s="2">
        <v>0.27700000000000002</v>
      </c>
    </row>
    <row r="1130" spans="1:24" x14ac:dyDescent="0.25">
      <c r="A1130" t="str">
        <f t="shared" si="53"/>
        <v/>
      </c>
      <c r="B1130" t="str">
        <f t="shared" si="51"/>
        <v/>
      </c>
      <c r="C1130" t="str">
        <f t="shared" si="52"/>
        <v/>
      </c>
      <c r="D1130">
        <v>2026</v>
      </c>
      <c r="E1130" t="s">
        <v>1228</v>
      </c>
      <c r="F1130" t="s">
        <v>1221</v>
      </c>
      <c r="G1130" t="s">
        <v>47</v>
      </c>
      <c r="H1130" t="s">
        <v>64</v>
      </c>
      <c r="I1130">
        <v>0</v>
      </c>
      <c r="J1130">
        <v>0</v>
      </c>
      <c r="K1130" s="29">
        <v>7.71</v>
      </c>
      <c r="L1130">
        <v>3</v>
      </c>
      <c r="M1130">
        <v>0</v>
      </c>
      <c r="N1130">
        <v>0</v>
      </c>
      <c r="O1130">
        <v>0</v>
      </c>
      <c r="P1130">
        <v>0</v>
      </c>
      <c r="Q1130">
        <v>2.1</v>
      </c>
      <c r="R1130">
        <v>4</v>
      </c>
      <c r="S1130">
        <v>2</v>
      </c>
      <c r="T1130">
        <v>2</v>
      </c>
      <c r="U1130">
        <v>0</v>
      </c>
      <c r="V1130">
        <v>3</v>
      </c>
      <c r="W1130">
        <v>2</v>
      </c>
      <c r="X1130" s="2">
        <v>0.4</v>
      </c>
    </row>
    <row r="1131" spans="1:24" x14ac:dyDescent="0.25">
      <c r="A1131" t="str">
        <f t="shared" si="53"/>
        <v/>
      </c>
      <c r="B1131" t="str">
        <f t="shared" si="51"/>
        <v/>
      </c>
      <c r="C1131">
        <f t="shared" si="52"/>
        <v>1</v>
      </c>
      <c r="D1131">
        <v>2026</v>
      </c>
      <c r="E1131" t="s">
        <v>6959</v>
      </c>
      <c r="F1131" t="s">
        <v>1221</v>
      </c>
      <c r="G1131" t="s">
        <v>47</v>
      </c>
      <c r="H1131" t="s">
        <v>64</v>
      </c>
      <c r="I1131">
        <v>2</v>
      </c>
      <c r="J1131">
        <v>2</v>
      </c>
      <c r="K1131" s="29">
        <v>8.24</v>
      </c>
      <c r="L1131">
        <v>13</v>
      </c>
      <c r="M1131">
        <v>5</v>
      </c>
      <c r="N1131">
        <v>0</v>
      </c>
      <c r="O1131">
        <v>0</v>
      </c>
      <c r="P1131">
        <v>0</v>
      </c>
      <c r="Q1131">
        <v>19.2</v>
      </c>
      <c r="R1131">
        <v>24</v>
      </c>
      <c r="S1131">
        <v>18</v>
      </c>
      <c r="T1131">
        <v>18</v>
      </c>
      <c r="U1131">
        <v>9</v>
      </c>
      <c r="V1131">
        <v>8</v>
      </c>
      <c r="W1131">
        <v>0</v>
      </c>
      <c r="X1131" s="2">
        <v>0.3</v>
      </c>
    </row>
    <row r="1132" spans="1:24" x14ac:dyDescent="0.25">
      <c r="A1132">
        <f t="shared" si="53"/>
        <v>1</v>
      </c>
      <c r="B1132" t="str">
        <f t="shared" si="51"/>
        <v/>
      </c>
      <c r="C1132" t="str">
        <f t="shared" si="52"/>
        <v/>
      </c>
      <c r="D1132">
        <v>2026</v>
      </c>
      <c r="E1132" t="s">
        <v>8199</v>
      </c>
      <c r="F1132" t="s">
        <v>1221</v>
      </c>
      <c r="G1132" t="s">
        <v>29</v>
      </c>
      <c r="H1132" t="s">
        <v>64</v>
      </c>
      <c r="I1132">
        <v>0</v>
      </c>
      <c r="J1132">
        <v>4</v>
      </c>
      <c r="K1132" s="29">
        <v>11.57</v>
      </c>
      <c r="L1132">
        <v>14</v>
      </c>
      <c r="M1132">
        <v>5</v>
      </c>
      <c r="N1132">
        <v>0</v>
      </c>
      <c r="O1132">
        <v>0</v>
      </c>
      <c r="P1132">
        <v>0</v>
      </c>
      <c r="Q1132">
        <v>25.2</v>
      </c>
      <c r="R1132">
        <v>45</v>
      </c>
      <c r="S1132">
        <v>33</v>
      </c>
      <c r="T1132">
        <v>33</v>
      </c>
      <c r="U1132">
        <v>13</v>
      </c>
      <c r="V1132">
        <v>20</v>
      </c>
      <c r="W1132">
        <v>6</v>
      </c>
      <c r="X1132" s="2">
        <v>0.39100000000000001</v>
      </c>
    </row>
    <row r="1133" spans="1:24" x14ac:dyDescent="0.25">
      <c r="A1133">
        <f t="shared" si="53"/>
        <v>1</v>
      </c>
      <c r="B1133" t="str">
        <f t="shared" si="51"/>
        <v/>
      </c>
      <c r="C1133">
        <f t="shared" si="52"/>
        <v>1</v>
      </c>
      <c r="D1133">
        <v>2026</v>
      </c>
      <c r="E1133" t="s">
        <v>6958</v>
      </c>
      <c r="F1133" t="s">
        <v>1221</v>
      </c>
      <c r="G1133" t="s">
        <v>29</v>
      </c>
      <c r="H1133" t="s">
        <v>64</v>
      </c>
      <c r="I1133">
        <v>1</v>
      </c>
      <c r="J1133">
        <v>1</v>
      </c>
      <c r="K1133" s="29">
        <v>11.77</v>
      </c>
      <c r="L1133">
        <v>16</v>
      </c>
      <c r="M1133">
        <v>0</v>
      </c>
      <c r="N1133">
        <v>0</v>
      </c>
      <c r="O1133">
        <v>0</v>
      </c>
      <c r="P1133">
        <v>0</v>
      </c>
      <c r="Q1133">
        <v>13</v>
      </c>
      <c r="R1133">
        <v>23</v>
      </c>
      <c r="S1133">
        <v>22</v>
      </c>
      <c r="T1133">
        <v>17</v>
      </c>
      <c r="U1133">
        <v>9</v>
      </c>
      <c r="V1133">
        <v>13</v>
      </c>
      <c r="W1133">
        <v>1</v>
      </c>
      <c r="X1133" s="2">
        <v>0.377</v>
      </c>
    </row>
    <row r="1134" spans="1:24" x14ac:dyDescent="0.25">
      <c r="A1134" t="str">
        <f t="shared" si="53"/>
        <v/>
      </c>
      <c r="B1134" t="str">
        <f t="shared" si="51"/>
        <v/>
      </c>
      <c r="C1134" t="str">
        <f t="shared" si="52"/>
        <v/>
      </c>
      <c r="D1134">
        <v>2026</v>
      </c>
      <c r="E1134" t="s">
        <v>1238</v>
      </c>
      <c r="F1134" t="s">
        <v>1221</v>
      </c>
      <c r="G1134" t="s">
        <v>24</v>
      </c>
      <c r="H1134" t="s">
        <v>64</v>
      </c>
      <c r="I1134">
        <v>0</v>
      </c>
      <c r="J1134">
        <v>0</v>
      </c>
      <c r="K1134" s="29">
        <v>17.36</v>
      </c>
      <c r="L1134">
        <v>5</v>
      </c>
      <c r="M1134">
        <v>0</v>
      </c>
      <c r="N1134">
        <v>0</v>
      </c>
      <c r="O1134">
        <v>0</v>
      </c>
      <c r="P1134">
        <v>0</v>
      </c>
      <c r="Q1134">
        <v>4.2</v>
      </c>
      <c r="R1134">
        <v>13</v>
      </c>
      <c r="S1134">
        <v>9</v>
      </c>
      <c r="T1134">
        <v>9</v>
      </c>
      <c r="U1134">
        <v>5</v>
      </c>
      <c r="V1134">
        <v>2</v>
      </c>
      <c r="W1134">
        <v>1</v>
      </c>
      <c r="X1134" s="2">
        <v>0.54200000000000004</v>
      </c>
    </row>
    <row r="1135" spans="1:24" x14ac:dyDescent="0.25">
      <c r="A1135">
        <f t="shared" si="53"/>
        <v>1</v>
      </c>
      <c r="B1135" t="str">
        <f t="shared" si="51"/>
        <v/>
      </c>
      <c r="C1135" t="str">
        <f t="shared" si="52"/>
        <v/>
      </c>
      <c r="D1135">
        <v>2026</v>
      </c>
      <c r="E1135" t="s">
        <v>8200</v>
      </c>
      <c r="F1135" t="s">
        <v>1221</v>
      </c>
      <c r="G1135" t="s">
        <v>29</v>
      </c>
      <c r="H1135" t="s">
        <v>64</v>
      </c>
      <c r="I1135">
        <v>0</v>
      </c>
      <c r="J1135">
        <v>0</v>
      </c>
      <c r="K1135" s="29">
        <v>27</v>
      </c>
      <c r="L1135">
        <v>2</v>
      </c>
      <c r="M1135">
        <v>0</v>
      </c>
      <c r="N1135">
        <v>0</v>
      </c>
      <c r="O1135">
        <v>0</v>
      </c>
      <c r="P1135">
        <v>0</v>
      </c>
      <c r="Q1135">
        <v>0.2</v>
      </c>
      <c r="R1135">
        <v>1</v>
      </c>
      <c r="S1135">
        <v>2</v>
      </c>
      <c r="T1135">
        <v>2</v>
      </c>
      <c r="U1135">
        <v>0</v>
      </c>
      <c r="V1135">
        <v>1</v>
      </c>
      <c r="W1135">
        <v>3</v>
      </c>
      <c r="X1135" s="2">
        <v>0.33300000000000002</v>
      </c>
    </row>
    <row r="1136" spans="1:24" x14ac:dyDescent="0.25">
      <c r="A1136" t="str">
        <f t="shared" si="53"/>
        <v/>
      </c>
      <c r="B1136" t="str">
        <f t="shared" si="51"/>
        <v/>
      </c>
      <c r="C1136">
        <f t="shared" si="52"/>
        <v>1</v>
      </c>
      <c r="D1136">
        <v>2026</v>
      </c>
      <c r="E1136" t="s">
        <v>7196</v>
      </c>
      <c r="F1136" t="s">
        <v>1221</v>
      </c>
      <c r="G1136" t="s">
        <v>37</v>
      </c>
      <c r="H1136" t="s">
        <v>64</v>
      </c>
      <c r="I1136">
        <v>0</v>
      </c>
      <c r="J1136">
        <v>0</v>
      </c>
      <c r="K1136" s="29">
        <v>54</v>
      </c>
      <c r="L1136">
        <v>4</v>
      </c>
      <c r="M1136">
        <v>0</v>
      </c>
      <c r="N1136">
        <v>0</v>
      </c>
      <c r="O1136">
        <v>0</v>
      </c>
      <c r="P1136">
        <v>0</v>
      </c>
      <c r="Q1136">
        <v>2</v>
      </c>
      <c r="R1136">
        <v>8</v>
      </c>
      <c r="S1136">
        <v>12</v>
      </c>
      <c r="T1136">
        <v>12</v>
      </c>
      <c r="U1136">
        <v>4</v>
      </c>
      <c r="V1136">
        <v>3</v>
      </c>
      <c r="W1136">
        <v>2</v>
      </c>
      <c r="X1136" s="2">
        <v>0.57099999999999995</v>
      </c>
    </row>
    <row r="1137" spans="1:24" x14ac:dyDescent="0.25">
      <c r="A1137" t="str">
        <f t="shared" si="53"/>
        <v/>
      </c>
      <c r="B1137" t="str">
        <f t="shared" si="51"/>
        <v/>
      </c>
      <c r="C1137" t="str">
        <f t="shared" si="52"/>
        <v/>
      </c>
      <c r="D1137">
        <v>2026</v>
      </c>
      <c r="E1137" t="s">
        <v>8201</v>
      </c>
      <c r="F1137" t="s">
        <v>1240</v>
      </c>
      <c r="G1137" t="s">
        <v>37</v>
      </c>
      <c r="H1137" t="s">
        <v>64</v>
      </c>
      <c r="I1137">
        <v>7</v>
      </c>
      <c r="J1137">
        <v>7</v>
      </c>
      <c r="K1137" s="29">
        <v>6.48</v>
      </c>
      <c r="L1137">
        <v>16</v>
      </c>
      <c r="M1137">
        <v>5</v>
      </c>
      <c r="N1137">
        <v>0</v>
      </c>
      <c r="O1137">
        <v>0</v>
      </c>
      <c r="P1137">
        <v>0</v>
      </c>
      <c r="Q1137">
        <v>58.1</v>
      </c>
      <c r="R1137">
        <v>65</v>
      </c>
      <c r="S1137">
        <v>44</v>
      </c>
      <c r="T1137">
        <v>42</v>
      </c>
      <c r="U1137">
        <v>39</v>
      </c>
      <c r="V1137">
        <v>56</v>
      </c>
      <c r="W1137">
        <v>8</v>
      </c>
      <c r="X1137" s="2">
        <v>0.27900000000000003</v>
      </c>
    </row>
    <row r="1138" spans="1:24" x14ac:dyDescent="0.25">
      <c r="A1138">
        <f t="shared" si="53"/>
        <v>1</v>
      </c>
      <c r="B1138" t="str">
        <f t="shared" si="51"/>
        <v/>
      </c>
      <c r="C1138" t="str">
        <f t="shared" si="52"/>
        <v/>
      </c>
      <c r="D1138">
        <v>2026</v>
      </c>
      <c r="E1138" t="s">
        <v>8202</v>
      </c>
      <c r="F1138" t="s">
        <v>1240</v>
      </c>
      <c r="G1138" t="s">
        <v>29</v>
      </c>
      <c r="H1138" t="s">
        <v>64</v>
      </c>
      <c r="I1138">
        <v>4</v>
      </c>
      <c r="J1138">
        <v>3</v>
      </c>
      <c r="K1138" s="29">
        <v>6.78</v>
      </c>
      <c r="L1138">
        <v>15</v>
      </c>
      <c r="M1138">
        <v>10</v>
      </c>
      <c r="N1138">
        <v>0</v>
      </c>
      <c r="O1138">
        <v>0</v>
      </c>
      <c r="P1138">
        <v>0</v>
      </c>
      <c r="Q1138">
        <v>66.099999999999994</v>
      </c>
      <c r="R1138">
        <v>74</v>
      </c>
      <c r="S1138">
        <v>51</v>
      </c>
      <c r="T1138">
        <v>50</v>
      </c>
      <c r="U1138">
        <v>28</v>
      </c>
      <c r="V1138">
        <v>85</v>
      </c>
      <c r="W1138">
        <v>7</v>
      </c>
      <c r="X1138" s="2">
        <v>0.28399999999999997</v>
      </c>
    </row>
    <row r="1139" spans="1:24" x14ac:dyDescent="0.25">
      <c r="A1139" t="str">
        <f t="shared" si="53"/>
        <v/>
      </c>
      <c r="B1139" t="str">
        <f t="shared" si="51"/>
        <v/>
      </c>
      <c r="C1139" t="str">
        <f t="shared" si="52"/>
        <v/>
      </c>
      <c r="D1139">
        <v>2026</v>
      </c>
      <c r="E1139" t="s">
        <v>8203</v>
      </c>
      <c r="F1139" t="s">
        <v>1240</v>
      </c>
      <c r="G1139" t="s">
        <v>37</v>
      </c>
      <c r="H1139" t="s">
        <v>64</v>
      </c>
      <c r="I1139">
        <v>4</v>
      </c>
      <c r="J1139">
        <v>0</v>
      </c>
      <c r="K1139" s="29">
        <v>2.73</v>
      </c>
      <c r="L1139">
        <v>24</v>
      </c>
      <c r="M1139">
        <v>0</v>
      </c>
      <c r="N1139">
        <v>0</v>
      </c>
      <c r="O1139">
        <v>0</v>
      </c>
      <c r="P1139">
        <v>0</v>
      </c>
      <c r="Q1139">
        <v>29.2</v>
      </c>
      <c r="R1139">
        <v>28</v>
      </c>
      <c r="S1139">
        <v>10</v>
      </c>
      <c r="T1139">
        <v>9</v>
      </c>
      <c r="U1139">
        <v>13</v>
      </c>
      <c r="V1139">
        <v>20</v>
      </c>
      <c r="W1139">
        <v>9</v>
      </c>
      <c r="X1139" s="2">
        <v>0.25900000000000001</v>
      </c>
    </row>
    <row r="1140" spans="1:24" x14ac:dyDescent="0.25">
      <c r="A1140" t="str">
        <f t="shared" si="53"/>
        <v/>
      </c>
      <c r="B1140" t="str">
        <f t="shared" si="51"/>
        <v/>
      </c>
      <c r="C1140" t="str">
        <f t="shared" si="52"/>
        <v/>
      </c>
      <c r="D1140">
        <v>2026</v>
      </c>
      <c r="E1140" t="s">
        <v>8204</v>
      </c>
      <c r="F1140" t="s">
        <v>1240</v>
      </c>
      <c r="G1140" t="s">
        <v>37</v>
      </c>
      <c r="H1140" t="s">
        <v>64</v>
      </c>
      <c r="I1140">
        <v>0</v>
      </c>
      <c r="J1140">
        <v>0</v>
      </c>
      <c r="K1140" s="29">
        <v>4.1500000000000004</v>
      </c>
      <c r="L1140">
        <v>6</v>
      </c>
      <c r="M1140">
        <v>0</v>
      </c>
      <c r="N1140">
        <v>0</v>
      </c>
      <c r="O1140">
        <v>0</v>
      </c>
      <c r="P1140">
        <v>0</v>
      </c>
      <c r="Q1140">
        <v>4.0999999999999996</v>
      </c>
      <c r="R1140">
        <v>7</v>
      </c>
      <c r="S1140">
        <v>3</v>
      </c>
      <c r="T1140">
        <v>2</v>
      </c>
      <c r="U1140">
        <v>4</v>
      </c>
      <c r="V1140">
        <v>3</v>
      </c>
      <c r="W1140">
        <v>2</v>
      </c>
      <c r="X1140" s="2">
        <v>0.38900000000000001</v>
      </c>
    </row>
    <row r="1141" spans="1:24" x14ac:dyDescent="0.25">
      <c r="A1141">
        <f t="shared" si="53"/>
        <v>1</v>
      </c>
      <c r="B1141" t="str">
        <f t="shared" si="51"/>
        <v/>
      </c>
      <c r="C1141" t="str">
        <f t="shared" si="52"/>
        <v/>
      </c>
      <c r="D1141">
        <v>2026</v>
      </c>
      <c r="E1141" t="s">
        <v>8205</v>
      </c>
      <c r="F1141" t="s">
        <v>1240</v>
      </c>
      <c r="G1141" t="s">
        <v>29</v>
      </c>
      <c r="H1141" t="s">
        <v>64</v>
      </c>
      <c r="I1141">
        <v>2</v>
      </c>
      <c r="J1141">
        <v>5</v>
      </c>
      <c r="K1141" s="29">
        <v>4.2300000000000004</v>
      </c>
      <c r="L1141">
        <v>23</v>
      </c>
      <c r="M1141">
        <v>0</v>
      </c>
      <c r="N1141">
        <v>0</v>
      </c>
      <c r="O1141">
        <v>0</v>
      </c>
      <c r="P1141">
        <v>5</v>
      </c>
      <c r="Q1141">
        <v>55.1</v>
      </c>
      <c r="R1141">
        <v>59</v>
      </c>
      <c r="S1141">
        <v>32</v>
      </c>
      <c r="T1141">
        <v>26</v>
      </c>
      <c r="U1141">
        <v>21</v>
      </c>
      <c r="V1141">
        <v>51</v>
      </c>
      <c r="W1141">
        <v>0</v>
      </c>
      <c r="X1141" s="2">
        <v>0.27300000000000002</v>
      </c>
    </row>
    <row r="1142" spans="1:24" x14ac:dyDescent="0.25">
      <c r="A1142" t="str">
        <f t="shared" si="53"/>
        <v/>
      </c>
      <c r="B1142" t="str">
        <f t="shared" si="51"/>
        <v/>
      </c>
      <c r="C1142" t="str">
        <f t="shared" si="52"/>
        <v/>
      </c>
      <c r="D1142">
        <v>2026</v>
      </c>
      <c r="E1142" t="s">
        <v>8206</v>
      </c>
      <c r="F1142" t="s">
        <v>1240</v>
      </c>
      <c r="G1142" t="s">
        <v>24</v>
      </c>
      <c r="H1142" t="s">
        <v>64</v>
      </c>
      <c r="I1142">
        <v>0</v>
      </c>
      <c r="J1142">
        <v>0</v>
      </c>
      <c r="K1142" s="29">
        <v>4.5</v>
      </c>
      <c r="L1142">
        <v>9</v>
      </c>
      <c r="M1142">
        <v>0</v>
      </c>
      <c r="N1142">
        <v>0</v>
      </c>
      <c r="O1142">
        <v>0</v>
      </c>
      <c r="P1142">
        <v>0</v>
      </c>
      <c r="Q1142">
        <v>8</v>
      </c>
      <c r="R1142">
        <v>6</v>
      </c>
      <c r="S1142">
        <v>5</v>
      </c>
      <c r="T1142">
        <v>4</v>
      </c>
      <c r="U1142">
        <v>4</v>
      </c>
      <c r="V1142">
        <v>8</v>
      </c>
      <c r="W1142">
        <v>4</v>
      </c>
      <c r="X1142" s="2">
        <v>0.222</v>
      </c>
    </row>
    <row r="1143" spans="1:24" x14ac:dyDescent="0.25">
      <c r="A1143">
        <f t="shared" si="53"/>
        <v>1</v>
      </c>
      <c r="B1143" t="str">
        <f t="shared" si="51"/>
        <v/>
      </c>
      <c r="C1143" t="str">
        <f t="shared" si="52"/>
        <v/>
      </c>
      <c r="D1143">
        <v>2026</v>
      </c>
      <c r="E1143" t="s">
        <v>8207</v>
      </c>
      <c r="F1143" t="s">
        <v>1240</v>
      </c>
      <c r="G1143" t="s">
        <v>29</v>
      </c>
      <c r="H1143" t="s">
        <v>64</v>
      </c>
      <c r="I1143">
        <v>2</v>
      </c>
      <c r="J1143">
        <v>4</v>
      </c>
      <c r="K1143" s="29">
        <v>6.02</v>
      </c>
      <c r="L1143">
        <v>14</v>
      </c>
      <c r="M1143">
        <v>14</v>
      </c>
      <c r="N1143">
        <v>0</v>
      </c>
      <c r="O1143">
        <v>0</v>
      </c>
      <c r="P1143">
        <v>0</v>
      </c>
      <c r="Q1143">
        <v>55.1</v>
      </c>
      <c r="R1143">
        <v>64</v>
      </c>
      <c r="S1143">
        <v>43</v>
      </c>
      <c r="T1143">
        <v>37</v>
      </c>
      <c r="U1143">
        <v>33</v>
      </c>
      <c r="V1143">
        <v>49</v>
      </c>
      <c r="W1143">
        <v>6</v>
      </c>
      <c r="X1143" s="2">
        <v>0.29799999999999999</v>
      </c>
    </row>
    <row r="1144" spans="1:24" x14ac:dyDescent="0.25">
      <c r="A1144" t="str">
        <f t="shared" si="53"/>
        <v/>
      </c>
      <c r="B1144" t="str">
        <f t="shared" si="51"/>
        <v/>
      </c>
      <c r="C1144" t="str">
        <f t="shared" si="52"/>
        <v/>
      </c>
      <c r="D1144">
        <v>2026</v>
      </c>
      <c r="E1144" t="s">
        <v>1254</v>
      </c>
      <c r="F1144" t="s">
        <v>1240</v>
      </c>
      <c r="G1144" t="s">
        <v>47</v>
      </c>
      <c r="H1144" t="s">
        <v>64</v>
      </c>
      <c r="I1144">
        <v>2</v>
      </c>
      <c r="J1144">
        <v>0</v>
      </c>
      <c r="K1144" s="29">
        <v>6.14</v>
      </c>
      <c r="L1144">
        <v>18</v>
      </c>
      <c r="M1144">
        <v>3</v>
      </c>
      <c r="N1144">
        <v>0</v>
      </c>
      <c r="O1144">
        <v>0</v>
      </c>
      <c r="P1144">
        <v>0</v>
      </c>
      <c r="Q1144">
        <v>29.1</v>
      </c>
      <c r="R1144">
        <v>28</v>
      </c>
      <c r="S1144">
        <v>20</v>
      </c>
      <c r="T1144">
        <v>20</v>
      </c>
      <c r="U1144">
        <v>21</v>
      </c>
      <c r="V1144">
        <v>39</v>
      </c>
      <c r="W1144">
        <v>13</v>
      </c>
      <c r="X1144" s="2">
        <v>0.255</v>
      </c>
    </row>
    <row r="1145" spans="1:24" x14ac:dyDescent="0.25">
      <c r="A1145" t="str">
        <f t="shared" si="53"/>
        <v/>
      </c>
      <c r="B1145" t="str">
        <f t="shared" si="51"/>
        <v/>
      </c>
      <c r="C1145" t="str">
        <f t="shared" si="52"/>
        <v/>
      </c>
      <c r="D1145">
        <v>2026</v>
      </c>
      <c r="E1145" t="s">
        <v>8208</v>
      </c>
      <c r="F1145" t="s">
        <v>1240</v>
      </c>
      <c r="G1145" t="s">
        <v>24</v>
      </c>
      <c r="H1145" t="s">
        <v>64</v>
      </c>
      <c r="I1145">
        <v>1</v>
      </c>
      <c r="J1145">
        <v>1</v>
      </c>
      <c r="K1145" s="29">
        <v>6.19</v>
      </c>
      <c r="L1145">
        <v>14</v>
      </c>
      <c r="M1145">
        <v>8</v>
      </c>
      <c r="N1145">
        <v>0</v>
      </c>
      <c r="O1145">
        <v>0</v>
      </c>
      <c r="P1145">
        <v>0</v>
      </c>
      <c r="Q1145">
        <v>36.1</v>
      </c>
      <c r="R1145">
        <v>36</v>
      </c>
      <c r="S1145">
        <v>26</v>
      </c>
      <c r="T1145">
        <v>25</v>
      </c>
      <c r="U1145">
        <v>20</v>
      </c>
      <c r="V1145">
        <v>21</v>
      </c>
      <c r="W1145">
        <v>11</v>
      </c>
      <c r="X1145" s="2">
        <v>0.26700000000000002</v>
      </c>
    </row>
    <row r="1146" spans="1:24" x14ac:dyDescent="0.25">
      <c r="A1146" t="str">
        <f t="shared" si="53"/>
        <v/>
      </c>
      <c r="B1146" t="str">
        <f t="shared" si="51"/>
        <v/>
      </c>
      <c r="C1146">
        <f t="shared" si="52"/>
        <v>1</v>
      </c>
      <c r="D1146">
        <v>2026</v>
      </c>
      <c r="E1146" t="s">
        <v>7288</v>
      </c>
      <c r="F1146" t="s">
        <v>1240</v>
      </c>
      <c r="G1146" t="s">
        <v>47</v>
      </c>
      <c r="H1146" t="s">
        <v>64</v>
      </c>
      <c r="I1146">
        <v>1</v>
      </c>
      <c r="J1146">
        <v>0</v>
      </c>
      <c r="K1146" s="29">
        <v>6.53</v>
      </c>
      <c r="L1146">
        <v>15</v>
      </c>
      <c r="M1146">
        <v>0</v>
      </c>
      <c r="N1146">
        <v>0</v>
      </c>
      <c r="O1146">
        <v>0</v>
      </c>
      <c r="P1146">
        <v>0</v>
      </c>
      <c r="Q1146">
        <v>20.2</v>
      </c>
      <c r="R1146">
        <v>23</v>
      </c>
      <c r="S1146">
        <v>16</v>
      </c>
      <c r="T1146">
        <v>15</v>
      </c>
      <c r="U1146">
        <v>22</v>
      </c>
      <c r="V1146">
        <v>20</v>
      </c>
      <c r="W1146">
        <v>6</v>
      </c>
      <c r="X1146" s="2">
        <v>0.28799999999999998</v>
      </c>
    </row>
    <row r="1147" spans="1:24" x14ac:dyDescent="0.25">
      <c r="A1147" t="str">
        <f t="shared" si="53"/>
        <v/>
      </c>
      <c r="B1147" t="str">
        <f t="shared" si="51"/>
        <v/>
      </c>
      <c r="C1147" t="str">
        <f t="shared" si="52"/>
        <v/>
      </c>
      <c r="D1147">
        <v>2026</v>
      </c>
      <c r="E1147" t="s">
        <v>8209</v>
      </c>
      <c r="F1147" t="s">
        <v>1240</v>
      </c>
      <c r="G1147" t="s">
        <v>47</v>
      </c>
      <c r="H1147" t="s">
        <v>64</v>
      </c>
      <c r="I1147">
        <v>1</v>
      </c>
      <c r="J1147">
        <v>0</v>
      </c>
      <c r="K1147" s="29">
        <v>6.75</v>
      </c>
      <c r="L1147">
        <v>13</v>
      </c>
      <c r="M1147">
        <v>0</v>
      </c>
      <c r="N1147">
        <v>0</v>
      </c>
      <c r="O1147">
        <v>0</v>
      </c>
      <c r="P1147">
        <v>0</v>
      </c>
      <c r="Q1147">
        <v>12</v>
      </c>
      <c r="R1147">
        <v>9</v>
      </c>
      <c r="S1147">
        <v>9</v>
      </c>
      <c r="T1147">
        <v>9</v>
      </c>
      <c r="U1147">
        <v>10</v>
      </c>
      <c r="V1147">
        <v>20</v>
      </c>
      <c r="W1147">
        <v>3</v>
      </c>
      <c r="X1147" s="2">
        <v>0.20899999999999999</v>
      </c>
    </row>
    <row r="1148" spans="1:24" x14ac:dyDescent="0.25">
      <c r="A1148">
        <f t="shared" si="53"/>
        <v>1</v>
      </c>
      <c r="B1148" t="str">
        <f t="shared" si="51"/>
        <v/>
      </c>
      <c r="C1148" t="str">
        <f t="shared" si="52"/>
        <v/>
      </c>
      <c r="D1148">
        <v>2026</v>
      </c>
      <c r="E1148" t="s">
        <v>8210</v>
      </c>
      <c r="F1148" t="s">
        <v>1240</v>
      </c>
      <c r="G1148" t="s">
        <v>29</v>
      </c>
      <c r="H1148" t="s">
        <v>64</v>
      </c>
      <c r="I1148">
        <v>1</v>
      </c>
      <c r="J1148">
        <v>1</v>
      </c>
      <c r="K1148" s="29">
        <v>7.52</v>
      </c>
      <c r="L1148">
        <v>15</v>
      </c>
      <c r="M1148">
        <v>2</v>
      </c>
      <c r="N1148">
        <v>0</v>
      </c>
      <c r="O1148">
        <v>0</v>
      </c>
      <c r="P1148">
        <v>1</v>
      </c>
      <c r="Q1148">
        <v>20.100000000000001</v>
      </c>
      <c r="R1148">
        <v>23</v>
      </c>
      <c r="S1148">
        <v>18</v>
      </c>
      <c r="T1148">
        <v>17</v>
      </c>
      <c r="U1148">
        <v>10</v>
      </c>
      <c r="V1148">
        <v>19</v>
      </c>
      <c r="W1148">
        <v>4</v>
      </c>
      <c r="X1148" s="2">
        <v>0.29099999999999998</v>
      </c>
    </row>
    <row r="1149" spans="1:24" x14ac:dyDescent="0.25">
      <c r="A1149" t="str">
        <f t="shared" si="53"/>
        <v/>
      </c>
      <c r="B1149" t="str">
        <f t="shared" si="51"/>
        <v/>
      </c>
      <c r="C1149" t="str">
        <f t="shared" si="52"/>
        <v/>
      </c>
      <c r="D1149">
        <v>2026</v>
      </c>
      <c r="E1149" t="s">
        <v>8211</v>
      </c>
      <c r="F1149" t="s">
        <v>1240</v>
      </c>
      <c r="G1149" t="s">
        <v>47</v>
      </c>
      <c r="H1149" t="s">
        <v>64</v>
      </c>
      <c r="I1149">
        <v>1</v>
      </c>
      <c r="J1149">
        <v>1</v>
      </c>
      <c r="K1149" s="29">
        <v>7.66</v>
      </c>
      <c r="L1149">
        <v>16</v>
      </c>
      <c r="M1149">
        <v>3</v>
      </c>
      <c r="N1149">
        <v>0</v>
      </c>
      <c r="O1149">
        <v>0</v>
      </c>
      <c r="P1149">
        <v>1</v>
      </c>
      <c r="Q1149">
        <v>22.1</v>
      </c>
      <c r="R1149">
        <v>23</v>
      </c>
      <c r="S1149">
        <v>22</v>
      </c>
      <c r="T1149">
        <v>19</v>
      </c>
      <c r="U1149">
        <v>19</v>
      </c>
      <c r="V1149">
        <v>20</v>
      </c>
      <c r="W1149">
        <v>8</v>
      </c>
      <c r="X1149" s="2">
        <v>0.29099999999999998</v>
      </c>
    </row>
    <row r="1150" spans="1:24" x14ac:dyDescent="0.25">
      <c r="A1150" t="str">
        <f t="shared" si="53"/>
        <v/>
      </c>
      <c r="B1150" t="str">
        <f t="shared" si="51"/>
        <v/>
      </c>
      <c r="C1150" t="str">
        <f t="shared" si="52"/>
        <v/>
      </c>
      <c r="D1150">
        <v>2026</v>
      </c>
      <c r="E1150" t="s">
        <v>8212</v>
      </c>
      <c r="F1150" t="s">
        <v>1240</v>
      </c>
      <c r="G1150" t="s">
        <v>37</v>
      </c>
      <c r="H1150" t="s">
        <v>64</v>
      </c>
      <c r="I1150">
        <v>0</v>
      </c>
      <c r="J1150">
        <v>4</v>
      </c>
      <c r="K1150" s="29">
        <v>7.91</v>
      </c>
      <c r="L1150">
        <v>15</v>
      </c>
      <c r="M1150">
        <v>6</v>
      </c>
      <c r="N1150">
        <v>0</v>
      </c>
      <c r="O1150">
        <v>0</v>
      </c>
      <c r="P1150">
        <v>1</v>
      </c>
      <c r="Q1150">
        <v>33</v>
      </c>
      <c r="R1150">
        <v>44</v>
      </c>
      <c r="S1150">
        <v>31</v>
      </c>
      <c r="T1150">
        <v>29</v>
      </c>
      <c r="U1150">
        <v>8</v>
      </c>
      <c r="V1150">
        <v>27</v>
      </c>
      <c r="W1150">
        <v>6</v>
      </c>
      <c r="X1150" s="2">
        <v>0.32100000000000001</v>
      </c>
    </row>
    <row r="1151" spans="1:24" x14ac:dyDescent="0.25">
      <c r="A1151" t="str">
        <f t="shared" si="53"/>
        <v/>
      </c>
      <c r="B1151" t="str">
        <f t="shared" si="51"/>
        <v/>
      </c>
      <c r="C1151" t="str">
        <f t="shared" si="52"/>
        <v/>
      </c>
      <c r="D1151">
        <v>2026</v>
      </c>
      <c r="E1151" t="s">
        <v>8213</v>
      </c>
      <c r="F1151" t="s">
        <v>1240</v>
      </c>
      <c r="G1151" t="s">
        <v>47</v>
      </c>
      <c r="H1151" t="s">
        <v>64</v>
      </c>
      <c r="I1151">
        <v>1</v>
      </c>
      <c r="J1151">
        <v>0</v>
      </c>
      <c r="K1151" s="29">
        <v>7.94</v>
      </c>
      <c r="L1151">
        <v>3</v>
      </c>
      <c r="M1151">
        <v>3</v>
      </c>
      <c r="N1151">
        <v>0</v>
      </c>
      <c r="O1151">
        <v>0</v>
      </c>
      <c r="P1151">
        <v>0</v>
      </c>
      <c r="Q1151">
        <v>5.2</v>
      </c>
      <c r="R1151">
        <v>7</v>
      </c>
      <c r="S1151">
        <v>5</v>
      </c>
      <c r="T1151">
        <v>5</v>
      </c>
      <c r="U1151">
        <v>3</v>
      </c>
      <c r="V1151">
        <v>4</v>
      </c>
      <c r="W1151">
        <v>1</v>
      </c>
      <c r="X1151" s="2">
        <v>0.318</v>
      </c>
    </row>
    <row r="1152" spans="1:24" x14ac:dyDescent="0.25">
      <c r="A1152" t="str">
        <f t="shared" si="53"/>
        <v/>
      </c>
      <c r="B1152" t="str">
        <f t="shared" si="51"/>
        <v/>
      </c>
      <c r="C1152">
        <f t="shared" si="52"/>
        <v>1</v>
      </c>
      <c r="D1152">
        <v>2026</v>
      </c>
      <c r="E1152" t="s">
        <v>7251</v>
      </c>
      <c r="F1152" t="s">
        <v>1240</v>
      </c>
      <c r="G1152" t="s">
        <v>37</v>
      </c>
      <c r="H1152" t="s">
        <v>64</v>
      </c>
      <c r="I1152">
        <v>0</v>
      </c>
      <c r="J1152">
        <v>1</v>
      </c>
      <c r="K1152" s="29">
        <v>10.26</v>
      </c>
      <c r="L1152">
        <v>14</v>
      </c>
      <c r="M1152">
        <v>2</v>
      </c>
      <c r="N1152">
        <v>0</v>
      </c>
      <c r="O1152">
        <v>0</v>
      </c>
      <c r="P1152">
        <v>0</v>
      </c>
      <c r="Q1152">
        <v>16.2</v>
      </c>
      <c r="R1152">
        <v>25</v>
      </c>
      <c r="S1152">
        <v>26</v>
      </c>
      <c r="T1152">
        <v>19</v>
      </c>
      <c r="U1152">
        <v>17</v>
      </c>
      <c r="V1152">
        <v>14</v>
      </c>
      <c r="W1152">
        <v>5</v>
      </c>
      <c r="X1152" s="2">
        <v>0.35699999999999998</v>
      </c>
    </row>
    <row r="1153" spans="1:24" x14ac:dyDescent="0.25">
      <c r="A1153" t="str">
        <f t="shared" si="53"/>
        <v/>
      </c>
      <c r="B1153" t="str">
        <f t="shared" si="51"/>
        <v/>
      </c>
      <c r="C1153" t="str">
        <f t="shared" si="52"/>
        <v/>
      </c>
      <c r="D1153">
        <v>2026</v>
      </c>
      <c r="E1153" t="s">
        <v>8214</v>
      </c>
      <c r="F1153" t="s">
        <v>1240</v>
      </c>
      <c r="G1153" t="s">
        <v>47</v>
      </c>
      <c r="H1153" t="s">
        <v>64</v>
      </c>
      <c r="I1153">
        <v>1</v>
      </c>
      <c r="J1153">
        <v>1</v>
      </c>
      <c r="K1153" s="29">
        <v>12</v>
      </c>
      <c r="L1153">
        <v>11</v>
      </c>
      <c r="M1153">
        <v>0</v>
      </c>
      <c r="N1153">
        <v>0</v>
      </c>
      <c r="O1153">
        <v>0</v>
      </c>
      <c r="P1153">
        <v>0</v>
      </c>
      <c r="Q1153">
        <v>9</v>
      </c>
      <c r="R1153">
        <v>15</v>
      </c>
      <c r="S1153">
        <v>12</v>
      </c>
      <c r="T1153">
        <v>12</v>
      </c>
      <c r="U1153">
        <v>13</v>
      </c>
      <c r="V1153">
        <v>10</v>
      </c>
      <c r="W1153">
        <v>4</v>
      </c>
      <c r="X1153" s="2">
        <v>0.38500000000000001</v>
      </c>
    </row>
    <row r="1154" spans="1:24" x14ac:dyDescent="0.25">
      <c r="A1154" t="str">
        <f t="shared" si="53"/>
        <v/>
      </c>
      <c r="B1154" t="str">
        <f t="shared" ref="B1154:B1217" si="54">IF(COUNTIFS(Draft_Player,$E1154),COUNTIFS(Draft_Player,$E1154),"")</f>
        <v/>
      </c>
      <c r="C1154" t="str">
        <f t="shared" ref="C1154:C1217" si="55">IF(COUNTIFS(Transfers_Player,$E1154),COUNTIFS(Transfers_Player,$E1154),"")</f>
        <v/>
      </c>
      <c r="D1154">
        <v>2026</v>
      </c>
      <c r="E1154" t="s">
        <v>8215</v>
      </c>
      <c r="F1154" t="s">
        <v>1256</v>
      </c>
      <c r="G1154" t="s">
        <v>37</v>
      </c>
      <c r="H1154" t="s">
        <v>64</v>
      </c>
      <c r="I1154">
        <v>4</v>
      </c>
      <c r="J1154">
        <v>4</v>
      </c>
      <c r="K1154" s="29">
        <v>6.15</v>
      </c>
      <c r="L1154">
        <v>14</v>
      </c>
      <c r="M1154">
        <v>14</v>
      </c>
      <c r="N1154">
        <v>0</v>
      </c>
      <c r="O1154">
        <v>0</v>
      </c>
      <c r="P1154">
        <v>0</v>
      </c>
      <c r="Q1154">
        <v>60</v>
      </c>
      <c r="R1154">
        <v>72</v>
      </c>
      <c r="S1154">
        <v>42</v>
      </c>
      <c r="T1154">
        <v>41</v>
      </c>
      <c r="U1154">
        <v>18</v>
      </c>
      <c r="V1154">
        <v>42</v>
      </c>
      <c r="W1154">
        <v>6</v>
      </c>
      <c r="X1154" s="2">
        <v>0.29099999999999998</v>
      </c>
    </row>
    <row r="1155" spans="1:24" x14ac:dyDescent="0.25">
      <c r="A1155" t="str">
        <f t="shared" ref="A1155:A1218" si="56">IF(OR(G1155="SR", G1155="GR"), 1, "")</f>
        <v/>
      </c>
      <c r="B1155" t="str">
        <f t="shared" si="54"/>
        <v/>
      </c>
      <c r="C1155" t="str">
        <f t="shared" si="55"/>
        <v/>
      </c>
      <c r="D1155">
        <v>2026</v>
      </c>
      <c r="E1155" t="s">
        <v>8216</v>
      </c>
      <c r="F1155" t="s">
        <v>1256</v>
      </c>
      <c r="G1155" t="s">
        <v>37</v>
      </c>
      <c r="H1155" t="s">
        <v>64</v>
      </c>
      <c r="I1155">
        <v>3</v>
      </c>
      <c r="J1155">
        <v>7</v>
      </c>
      <c r="K1155" s="29">
        <v>6.82</v>
      </c>
      <c r="L1155">
        <v>13</v>
      </c>
      <c r="M1155">
        <v>13</v>
      </c>
      <c r="N1155">
        <v>0</v>
      </c>
      <c r="O1155">
        <v>0</v>
      </c>
      <c r="P1155">
        <v>0</v>
      </c>
      <c r="Q1155">
        <v>67.099999999999994</v>
      </c>
      <c r="R1155">
        <v>71</v>
      </c>
      <c r="S1155">
        <v>55</v>
      </c>
      <c r="T1155">
        <v>51</v>
      </c>
      <c r="U1155">
        <v>31</v>
      </c>
      <c r="V1155">
        <v>70</v>
      </c>
      <c r="W1155">
        <v>3</v>
      </c>
      <c r="X1155" s="2">
        <v>0.26700000000000002</v>
      </c>
    </row>
    <row r="1156" spans="1:24" x14ac:dyDescent="0.25">
      <c r="A1156" t="str">
        <f t="shared" si="56"/>
        <v/>
      </c>
      <c r="B1156" t="str">
        <f t="shared" si="54"/>
        <v/>
      </c>
      <c r="C1156" t="str">
        <f t="shared" si="55"/>
        <v/>
      </c>
      <c r="D1156">
        <v>2026</v>
      </c>
      <c r="E1156" t="s">
        <v>8217</v>
      </c>
      <c r="F1156" t="s">
        <v>1256</v>
      </c>
      <c r="G1156" t="s">
        <v>24</v>
      </c>
      <c r="H1156" t="s">
        <v>64</v>
      </c>
      <c r="I1156">
        <v>2</v>
      </c>
      <c r="J1156">
        <v>0</v>
      </c>
      <c r="K1156" s="29">
        <v>1.38</v>
      </c>
      <c r="L1156">
        <v>7</v>
      </c>
      <c r="M1156">
        <v>0</v>
      </c>
      <c r="N1156">
        <v>0</v>
      </c>
      <c r="O1156">
        <v>0</v>
      </c>
      <c r="P1156">
        <v>0</v>
      </c>
      <c r="Q1156">
        <v>13</v>
      </c>
      <c r="R1156">
        <v>7</v>
      </c>
      <c r="S1156">
        <v>2</v>
      </c>
      <c r="T1156">
        <v>2</v>
      </c>
      <c r="U1156">
        <v>3</v>
      </c>
      <c r="V1156">
        <v>11</v>
      </c>
      <c r="W1156">
        <v>2</v>
      </c>
      <c r="X1156" s="2">
        <v>0.156</v>
      </c>
    </row>
    <row r="1157" spans="1:24" x14ac:dyDescent="0.25">
      <c r="A1157">
        <f t="shared" si="56"/>
        <v>1</v>
      </c>
      <c r="B1157" t="str">
        <f t="shared" si="54"/>
        <v/>
      </c>
      <c r="C1157" t="str">
        <f t="shared" si="55"/>
        <v/>
      </c>
      <c r="D1157">
        <v>2026</v>
      </c>
      <c r="E1157" t="s">
        <v>1269</v>
      </c>
      <c r="F1157" t="s">
        <v>1256</v>
      </c>
      <c r="G1157" t="s">
        <v>29</v>
      </c>
      <c r="H1157" t="s">
        <v>64</v>
      </c>
      <c r="I1157">
        <v>2</v>
      </c>
      <c r="J1157">
        <v>1</v>
      </c>
      <c r="K1157" s="29">
        <v>2.92</v>
      </c>
      <c r="L1157">
        <v>19</v>
      </c>
      <c r="M1157">
        <v>1</v>
      </c>
      <c r="N1157">
        <v>0</v>
      </c>
      <c r="O1157">
        <v>0</v>
      </c>
      <c r="P1157">
        <v>1</v>
      </c>
      <c r="Q1157">
        <v>40</v>
      </c>
      <c r="R1157">
        <v>37</v>
      </c>
      <c r="S1157">
        <v>16</v>
      </c>
      <c r="T1157">
        <v>13</v>
      </c>
      <c r="U1157">
        <v>20</v>
      </c>
      <c r="V1157">
        <v>28</v>
      </c>
      <c r="W1157">
        <v>3</v>
      </c>
      <c r="X1157" s="2">
        <v>0.24299999999999999</v>
      </c>
    </row>
    <row r="1158" spans="1:24" x14ac:dyDescent="0.25">
      <c r="A1158" t="str">
        <f t="shared" si="56"/>
        <v/>
      </c>
      <c r="B1158" t="str">
        <f t="shared" si="54"/>
        <v/>
      </c>
      <c r="C1158">
        <f t="shared" si="55"/>
        <v>1</v>
      </c>
      <c r="D1158">
        <v>2026</v>
      </c>
      <c r="E1158" t="s">
        <v>1243</v>
      </c>
      <c r="F1158" t="s">
        <v>1256</v>
      </c>
      <c r="G1158" t="s">
        <v>24</v>
      </c>
      <c r="H1158" t="s">
        <v>64</v>
      </c>
      <c r="I1158">
        <v>1</v>
      </c>
      <c r="J1158">
        <v>0</v>
      </c>
      <c r="K1158" s="29">
        <v>3.38</v>
      </c>
      <c r="L1158">
        <v>9</v>
      </c>
      <c r="M1158">
        <v>0</v>
      </c>
      <c r="N1158">
        <v>0</v>
      </c>
      <c r="O1158">
        <v>0</v>
      </c>
      <c r="P1158">
        <v>0</v>
      </c>
      <c r="Q1158">
        <v>10.199999999999999</v>
      </c>
      <c r="R1158">
        <v>10</v>
      </c>
      <c r="S1158">
        <v>7</v>
      </c>
      <c r="T1158">
        <v>4</v>
      </c>
      <c r="U1158">
        <v>6</v>
      </c>
      <c r="V1158">
        <v>6</v>
      </c>
      <c r="W1158">
        <v>1</v>
      </c>
      <c r="X1158" s="2">
        <v>0.24399999999999999</v>
      </c>
    </row>
    <row r="1159" spans="1:24" x14ac:dyDescent="0.25">
      <c r="A1159" t="str">
        <f t="shared" si="56"/>
        <v/>
      </c>
      <c r="B1159" t="str">
        <f t="shared" si="54"/>
        <v/>
      </c>
      <c r="C1159">
        <f t="shared" si="55"/>
        <v>1</v>
      </c>
      <c r="D1159">
        <v>2026</v>
      </c>
      <c r="E1159" t="s">
        <v>7154</v>
      </c>
      <c r="F1159" t="s">
        <v>1256</v>
      </c>
      <c r="G1159" t="s">
        <v>37</v>
      </c>
      <c r="H1159" t="s">
        <v>64</v>
      </c>
      <c r="I1159">
        <v>3</v>
      </c>
      <c r="J1159">
        <v>0</v>
      </c>
      <c r="K1159" s="29">
        <v>4.84</v>
      </c>
      <c r="L1159">
        <v>14</v>
      </c>
      <c r="M1159">
        <v>0</v>
      </c>
      <c r="N1159">
        <v>0</v>
      </c>
      <c r="O1159">
        <v>0</v>
      </c>
      <c r="P1159">
        <v>1</v>
      </c>
      <c r="Q1159">
        <v>22.1</v>
      </c>
      <c r="R1159">
        <v>18</v>
      </c>
      <c r="S1159">
        <v>12</v>
      </c>
      <c r="T1159">
        <v>12</v>
      </c>
      <c r="U1159">
        <v>12</v>
      </c>
      <c r="V1159">
        <v>28</v>
      </c>
      <c r="W1159">
        <v>4</v>
      </c>
      <c r="X1159" s="2">
        <v>0.222</v>
      </c>
    </row>
    <row r="1160" spans="1:24" x14ac:dyDescent="0.25">
      <c r="A1160" t="str">
        <f t="shared" si="56"/>
        <v/>
      </c>
      <c r="B1160" t="str">
        <f t="shared" si="54"/>
        <v/>
      </c>
      <c r="C1160">
        <f t="shared" si="55"/>
        <v>1</v>
      </c>
      <c r="D1160">
        <v>2026</v>
      </c>
      <c r="E1160" t="s">
        <v>7012</v>
      </c>
      <c r="F1160" t="s">
        <v>1256</v>
      </c>
      <c r="G1160" t="s">
        <v>24</v>
      </c>
      <c r="H1160" t="s">
        <v>64</v>
      </c>
      <c r="I1160">
        <v>0</v>
      </c>
      <c r="J1160">
        <v>0</v>
      </c>
      <c r="K1160" s="29">
        <v>6.2</v>
      </c>
      <c r="L1160">
        <v>14</v>
      </c>
      <c r="M1160">
        <v>3</v>
      </c>
      <c r="N1160">
        <v>0</v>
      </c>
      <c r="O1160">
        <v>0</v>
      </c>
      <c r="P1160">
        <v>2</v>
      </c>
      <c r="Q1160">
        <v>24.2</v>
      </c>
      <c r="R1160">
        <v>37</v>
      </c>
      <c r="S1160">
        <v>19</v>
      </c>
      <c r="T1160">
        <v>17</v>
      </c>
      <c r="U1160">
        <v>10</v>
      </c>
      <c r="V1160">
        <v>23</v>
      </c>
      <c r="W1160">
        <v>2</v>
      </c>
      <c r="X1160" s="2">
        <v>0.34899999999999998</v>
      </c>
    </row>
    <row r="1161" spans="1:24" x14ac:dyDescent="0.25">
      <c r="A1161">
        <f t="shared" si="56"/>
        <v>1</v>
      </c>
      <c r="B1161" t="str">
        <f t="shared" si="54"/>
        <v/>
      </c>
      <c r="C1161" t="str">
        <f t="shared" si="55"/>
        <v/>
      </c>
      <c r="D1161">
        <v>2026</v>
      </c>
      <c r="E1161" t="s">
        <v>8218</v>
      </c>
      <c r="F1161" t="s">
        <v>1256</v>
      </c>
      <c r="G1161" t="s">
        <v>29</v>
      </c>
      <c r="H1161" t="s">
        <v>64</v>
      </c>
      <c r="I1161">
        <v>1</v>
      </c>
      <c r="J1161">
        <v>1</v>
      </c>
      <c r="K1161" s="29">
        <v>6.23</v>
      </c>
      <c r="L1161">
        <v>15</v>
      </c>
      <c r="M1161">
        <v>0</v>
      </c>
      <c r="N1161">
        <v>0</v>
      </c>
      <c r="O1161">
        <v>0</v>
      </c>
      <c r="P1161">
        <v>0</v>
      </c>
      <c r="Q1161">
        <v>17.100000000000001</v>
      </c>
      <c r="R1161">
        <v>26</v>
      </c>
      <c r="S1161">
        <v>14</v>
      </c>
      <c r="T1161">
        <v>12</v>
      </c>
      <c r="U1161">
        <v>10</v>
      </c>
      <c r="V1161">
        <v>15</v>
      </c>
      <c r="W1161">
        <v>1</v>
      </c>
      <c r="X1161" s="2">
        <v>0.35099999999999998</v>
      </c>
    </row>
    <row r="1162" spans="1:24" x14ac:dyDescent="0.25">
      <c r="A1162">
        <f t="shared" si="56"/>
        <v>1</v>
      </c>
      <c r="B1162" t="str">
        <f t="shared" si="54"/>
        <v/>
      </c>
      <c r="C1162" t="str">
        <f t="shared" si="55"/>
        <v/>
      </c>
      <c r="D1162">
        <v>2026</v>
      </c>
      <c r="E1162" t="s">
        <v>8219</v>
      </c>
      <c r="F1162" t="s">
        <v>1256</v>
      </c>
      <c r="G1162" t="s">
        <v>29</v>
      </c>
      <c r="H1162" t="s">
        <v>64</v>
      </c>
      <c r="I1162">
        <v>1</v>
      </c>
      <c r="J1162">
        <v>1</v>
      </c>
      <c r="K1162" s="29">
        <v>6.75</v>
      </c>
      <c r="L1162">
        <v>19</v>
      </c>
      <c r="M1162">
        <v>4</v>
      </c>
      <c r="N1162">
        <v>0</v>
      </c>
      <c r="O1162">
        <v>0</v>
      </c>
      <c r="P1162">
        <v>0</v>
      </c>
      <c r="Q1162">
        <v>33.1</v>
      </c>
      <c r="R1162">
        <v>52</v>
      </c>
      <c r="S1162">
        <v>26</v>
      </c>
      <c r="T1162">
        <v>25</v>
      </c>
      <c r="U1162">
        <v>13</v>
      </c>
      <c r="V1162">
        <v>22</v>
      </c>
      <c r="W1162">
        <v>3</v>
      </c>
      <c r="X1162" s="2">
        <v>0.371</v>
      </c>
    </row>
    <row r="1163" spans="1:24" x14ac:dyDescent="0.25">
      <c r="A1163">
        <f t="shared" si="56"/>
        <v>1</v>
      </c>
      <c r="B1163" t="str">
        <f t="shared" si="54"/>
        <v/>
      </c>
      <c r="C1163" t="str">
        <f t="shared" si="55"/>
        <v/>
      </c>
      <c r="D1163">
        <v>2026</v>
      </c>
      <c r="E1163" t="s">
        <v>8220</v>
      </c>
      <c r="F1163" t="s">
        <v>1256</v>
      </c>
      <c r="G1163" t="s">
        <v>29</v>
      </c>
      <c r="H1163" t="s">
        <v>64</v>
      </c>
      <c r="I1163">
        <v>4</v>
      </c>
      <c r="J1163">
        <v>1</v>
      </c>
      <c r="K1163" s="29">
        <v>7.05</v>
      </c>
      <c r="L1163">
        <v>20</v>
      </c>
      <c r="M1163">
        <v>1</v>
      </c>
      <c r="N1163">
        <v>0</v>
      </c>
      <c r="O1163">
        <v>0</v>
      </c>
      <c r="P1163">
        <v>1</v>
      </c>
      <c r="Q1163">
        <v>37</v>
      </c>
      <c r="R1163">
        <v>40</v>
      </c>
      <c r="S1163">
        <v>32</v>
      </c>
      <c r="T1163">
        <v>29</v>
      </c>
      <c r="U1163">
        <v>21</v>
      </c>
      <c r="V1163">
        <v>34</v>
      </c>
      <c r="W1163">
        <v>7</v>
      </c>
      <c r="X1163" s="2">
        <v>0.27400000000000002</v>
      </c>
    </row>
    <row r="1164" spans="1:24" x14ac:dyDescent="0.25">
      <c r="A1164">
        <f t="shared" si="56"/>
        <v>1</v>
      </c>
      <c r="B1164" t="str">
        <f t="shared" si="54"/>
        <v/>
      </c>
      <c r="C1164" t="str">
        <f t="shared" si="55"/>
        <v/>
      </c>
      <c r="D1164">
        <v>2026</v>
      </c>
      <c r="E1164" t="s">
        <v>8221</v>
      </c>
      <c r="F1164" t="s">
        <v>1256</v>
      </c>
      <c r="G1164" t="s">
        <v>29</v>
      </c>
      <c r="H1164" t="s">
        <v>64</v>
      </c>
      <c r="I1164">
        <v>1</v>
      </c>
      <c r="J1164">
        <v>3</v>
      </c>
      <c r="K1164" s="29">
        <v>7.48</v>
      </c>
      <c r="L1164">
        <v>17</v>
      </c>
      <c r="M1164">
        <v>3</v>
      </c>
      <c r="N1164">
        <v>0</v>
      </c>
      <c r="O1164">
        <v>0</v>
      </c>
      <c r="P1164">
        <v>3</v>
      </c>
      <c r="Q1164">
        <v>27.2</v>
      </c>
      <c r="R1164">
        <v>36</v>
      </c>
      <c r="S1164">
        <v>27</v>
      </c>
      <c r="T1164">
        <v>23</v>
      </c>
      <c r="U1164">
        <v>14</v>
      </c>
      <c r="V1164">
        <v>24</v>
      </c>
      <c r="W1164">
        <v>1</v>
      </c>
      <c r="X1164" s="2">
        <v>0.316</v>
      </c>
    </row>
    <row r="1165" spans="1:24" x14ac:dyDescent="0.25">
      <c r="A1165" t="str">
        <f t="shared" si="56"/>
        <v/>
      </c>
      <c r="B1165" t="str">
        <f t="shared" si="54"/>
        <v/>
      </c>
      <c r="C1165" t="str">
        <f t="shared" si="55"/>
        <v/>
      </c>
      <c r="D1165">
        <v>2026</v>
      </c>
      <c r="E1165" t="s">
        <v>8222</v>
      </c>
      <c r="F1165" t="s">
        <v>1256</v>
      </c>
      <c r="G1165" t="s">
        <v>37</v>
      </c>
      <c r="H1165" t="s">
        <v>64</v>
      </c>
      <c r="I1165">
        <v>0</v>
      </c>
      <c r="J1165">
        <v>3</v>
      </c>
      <c r="K1165" s="29">
        <v>7.75</v>
      </c>
      <c r="L1165">
        <v>18</v>
      </c>
      <c r="M1165">
        <v>6</v>
      </c>
      <c r="N1165">
        <v>0</v>
      </c>
      <c r="O1165">
        <v>0</v>
      </c>
      <c r="P1165">
        <v>0</v>
      </c>
      <c r="Q1165">
        <v>40.200000000000003</v>
      </c>
      <c r="R1165">
        <v>59</v>
      </c>
      <c r="S1165">
        <v>41</v>
      </c>
      <c r="T1165">
        <v>35</v>
      </c>
      <c r="U1165">
        <v>19</v>
      </c>
      <c r="V1165">
        <v>35</v>
      </c>
      <c r="W1165">
        <v>6</v>
      </c>
      <c r="X1165" s="2">
        <v>0.34499999999999997</v>
      </c>
    </row>
    <row r="1166" spans="1:24" x14ac:dyDescent="0.25">
      <c r="A1166" t="str">
        <f t="shared" si="56"/>
        <v/>
      </c>
      <c r="B1166" t="str">
        <f t="shared" si="54"/>
        <v/>
      </c>
      <c r="C1166" t="str">
        <f t="shared" si="55"/>
        <v/>
      </c>
      <c r="D1166">
        <v>2026</v>
      </c>
      <c r="E1166" t="s">
        <v>8223</v>
      </c>
      <c r="F1166" t="s">
        <v>1256</v>
      </c>
      <c r="G1166" t="s">
        <v>47</v>
      </c>
      <c r="H1166" t="s">
        <v>64</v>
      </c>
      <c r="I1166">
        <v>2</v>
      </c>
      <c r="J1166">
        <v>2</v>
      </c>
      <c r="K1166" s="29">
        <v>8.64</v>
      </c>
      <c r="L1166">
        <v>12</v>
      </c>
      <c r="M1166">
        <v>0</v>
      </c>
      <c r="N1166">
        <v>0</v>
      </c>
      <c r="O1166">
        <v>0</v>
      </c>
      <c r="P1166">
        <v>1</v>
      </c>
      <c r="Q1166">
        <v>8.1</v>
      </c>
      <c r="R1166">
        <v>11</v>
      </c>
      <c r="S1166">
        <v>10</v>
      </c>
      <c r="T1166">
        <v>8</v>
      </c>
      <c r="U1166">
        <v>7</v>
      </c>
      <c r="V1166">
        <v>6</v>
      </c>
      <c r="W1166">
        <v>2</v>
      </c>
      <c r="X1166" s="2">
        <v>0.32400000000000001</v>
      </c>
    </row>
    <row r="1167" spans="1:24" x14ac:dyDescent="0.25">
      <c r="A1167" t="str">
        <f t="shared" si="56"/>
        <v/>
      </c>
      <c r="B1167" t="str">
        <f t="shared" si="54"/>
        <v/>
      </c>
      <c r="C1167">
        <f t="shared" si="55"/>
        <v>1</v>
      </c>
      <c r="D1167">
        <v>2026</v>
      </c>
      <c r="E1167" t="s">
        <v>7018</v>
      </c>
      <c r="F1167" t="s">
        <v>1256</v>
      </c>
      <c r="G1167" t="s">
        <v>37</v>
      </c>
      <c r="H1167" t="s">
        <v>64</v>
      </c>
      <c r="I1167">
        <v>0</v>
      </c>
      <c r="J1167">
        <v>0</v>
      </c>
      <c r="K1167" s="29">
        <v>9.7200000000000006</v>
      </c>
      <c r="L1167">
        <v>12</v>
      </c>
      <c r="M1167">
        <v>0</v>
      </c>
      <c r="N1167">
        <v>0</v>
      </c>
      <c r="O1167">
        <v>0</v>
      </c>
      <c r="P1167">
        <v>0</v>
      </c>
      <c r="Q1167">
        <v>8.1</v>
      </c>
      <c r="R1167">
        <v>11</v>
      </c>
      <c r="S1167">
        <v>9</v>
      </c>
      <c r="T1167">
        <v>9</v>
      </c>
      <c r="U1167">
        <v>9</v>
      </c>
      <c r="V1167">
        <v>7</v>
      </c>
      <c r="W1167">
        <v>2</v>
      </c>
      <c r="X1167" s="2">
        <v>0.32400000000000001</v>
      </c>
    </row>
    <row r="1168" spans="1:24" x14ac:dyDescent="0.25">
      <c r="A1168" t="str">
        <f t="shared" si="56"/>
        <v/>
      </c>
      <c r="B1168" t="str">
        <f t="shared" si="54"/>
        <v/>
      </c>
      <c r="C1168" t="str">
        <f t="shared" si="55"/>
        <v/>
      </c>
      <c r="D1168">
        <v>2026</v>
      </c>
      <c r="E1168" t="s">
        <v>8224</v>
      </c>
      <c r="F1168" t="s">
        <v>1256</v>
      </c>
      <c r="G1168" t="s">
        <v>37</v>
      </c>
      <c r="H1168" t="s">
        <v>64</v>
      </c>
      <c r="I1168">
        <v>1</v>
      </c>
      <c r="J1168">
        <v>1</v>
      </c>
      <c r="K1168" s="29">
        <v>13.14</v>
      </c>
      <c r="L1168">
        <v>10</v>
      </c>
      <c r="M1168">
        <v>3</v>
      </c>
      <c r="N1168">
        <v>0</v>
      </c>
      <c r="O1168">
        <v>0</v>
      </c>
      <c r="P1168">
        <v>0</v>
      </c>
      <c r="Q1168">
        <v>12.1</v>
      </c>
      <c r="R1168">
        <v>20</v>
      </c>
      <c r="S1168">
        <v>22</v>
      </c>
      <c r="T1168">
        <v>18</v>
      </c>
      <c r="U1168">
        <v>5</v>
      </c>
      <c r="V1168">
        <v>9</v>
      </c>
      <c r="W1168">
        <v>5</v>
      </c>
      <c r="X1168" s="2">
        <v>0.36399999999999999</v>
      </c>
    </row>
    <row r="1169" spans="1:24" x14ac:dyDescent="0.25">
      <c r="A1169" t="str">
        <f t="shared" si="56"/>
        <v/>
      </c>
      <c r="B1169" t="str">
        <f t="shared" si="54"/>
        <v/>
      </c>
      <c r="C1169" t="str">
        <f t="shared" si="55"/>
        <v/>
      </c>
      <c r="D1169">
        <v>2026</v>
      </c>
      <c r="E1169" t="s">
        <v>8225</v>
      </c>
      <c r="F1169" t="s">
        <v>1256</v>
      </c>
      <c r="G1169" t="s">
        <v>37</v>
      </c>
      <c r="H1169" t="s">
        <v>64</v>
      </c>
      <c r="I1169">
        <v>0</v>
      </c>
      <c r="J1169">
        <v>1</v>
      </c>
      <c r="K1169" s="29">
        <v>14.18</v>
      </c>
      <c r="L1169">
        <v>12</v>
      </c>
      <c r="M1169">
        <v>1</v>
      </c>
      <c r="N1169">
        <v>0</v>
      </c>
      <c r="O1169">
        <v>0</v>
      </c>
      <c r="P1169">
        <v>0</v>
      </c>
      <c r="Q1169">
        <v>13.1</v>
      </c>
      <c r="R1169">
        <v>30</v>
      </c>
      <c r="S1169">
        <v>22</v>
      </c>
      <c r="T1169">
        <v>21</v>
      </c>
      <c r="U1169">
        <v>6</v>
      </c>
      <c r="V1169">
        <v>7</v>
      </c>
      <c r="W1169">
        <v>2</v>
      </c>
      <c r="X1169" s="2">
        <v>0.41699999999999998</v>
      </c>
    </row>
    <row r="1170" spans="1:24" x14ac:dyDescent="0.25">
      <c r="A1170" t="str">
        <f t="shared" si="56"/>
        <v/>
      </c>
      <c r="B1170" t="str">
        <f t="shared" si="54"/>
        <v/>
      </c>
      <c r="C1170" t="str">
        <f t="shared" si="55"/>
        <v/>
      </c>
      <c r="D1170">
        <v>2026</v>
      </c>
      <c r="E1170" t="s">
        <v>8226</v>
      </c>
      <c r="F1170" t="s">
        <v>1256</v>
      </c>
      <c r="G1170" t="s">
        <v>47</v>
      </c>
      <c r="H1170" t="s">
        <v>64</v>
      </c>
      <c r="I1170">
        <v>0</v>
      </c>
      <c r="J1170">
        <v>0</v>
      </c>
      <c r="K1170" s="29">
        <v>18</v>
      </c>
      <c r="L1170">
        <v>1</v>
      </c>
      <c r="M1170">
        <v>0</v>
      </c>
      <c r="N1170">
        <v>0</v>
      </c>
      <c r="O1170">
        <v>0</v>
      </c>
      <c r="P1170">
        <v>0</v>
      </c>
      <c r="Q1170">
        <v>1</v>
      </c>
      <c r="R1170">
        <v>2</v>
      </c>
      <c r="S1170">
        <v>2</v>
      </c>
      <c r="T1170">
        <v>2</v>
      </c>
      <c r="U1170">
        <v>4</v>
      </c>
      <c r="V1170">
        <v>0</v>
      </c>
      <c r="W1170">
        <v>0</v>
      </c>
      <c r="X1170" s="2">
        <v>0.5</v>
      </c>
    </row>
    <row r="1171" spans="1:24" x14ac:dyDescent="0.25">
      <c r="A1171" t="str">
        <f t="shared" si="56"/>
        <v/>
      </c>
      <c r="B1171" t="str">
        <f t="shared" si="54"/>
        <v/>
      </c>
      <c r="C1171" t="str">
        <f t="shared" si="55"/>
        <v/>
      </c>
      <c r="D1171">
        <v>2026</v>
      </c>
      <c r="E1171" t="s">
        <v>8227</v>
      </c>
      <c r="F1171" t="s">
        <v>1256</v>
      </c>
      <c r="G1171" t="s">
        <v>24</v>
      </c>
      <c r="H1171" t="s">
        <v>64</v>
      </c>
      <c r="I1171">
        <v>1</v>
      </c>
      <c r="J1171">
        <v>0</v>
      </c>
      <c r="K1171" s="29">
        <v>19.64</v>
      </c>
      <c r="L1171">
        <v>6</v>
      </c>
      <c r="M1171">
        <v>2</v>
      </c>
      <c r="N1171">
        <v>0</v>
      </c>
      <c r="O1171">
        <v>0</v>
      </c>
      <c r="P1171">
        <v>1</v>
      </c>
      <c r="Q1171">
        <v>3.2</v>
      </c>
      <c r="R1171">
        <v>8</v>
      </c>
      <c r="S1171">
        <v>11</v>
      </c>
      <c r="T1171">
        <v>8</v>
      </c>
      <c r="U1171">
        <v>3</v>
      </c>
      <c r="V1171">
        <v>4</v>
      </c>
      <c r="W1171">
        <v>1</v>
      </c>
      <c r="X1171" s="2">
        <v>0.38100000000000001</v>
      </c>
    </row>
    <row r="1172" spans="1:24" x14ac:dyDescent="0.25">
      <c r="A1172">
        <f t="shared" si="56"/>
        <v>1</v>
      </c>
      <c r="B1172" t="str">
        <f t="shared" si="54"/>
        <v/>
      </c>
      <c r="C1172" t="str">
        <f t="shared" si="55"/>
        <v/>
      </c>
      <c r="D1172">
        <v>2026</v>
      </c>
      <c r="E1172" t="s">
        <v>8228</v>
      </c>
      <c r="F1172" t="s">
        <v>1272</v>
      </c>
      <c r="G1172" t="s">
        <v>29</v>
      </c>
      <c r="H1172" t="s">
        <v>64</v>
      </c>
      <c r="I1172">
        <v>8</v>
      </c>
      <c r="J1172">
        <v>4</v>
      </c>
      <c r="K1172" s="29">
        <v>4.87</v>
      </c>
      <c r="L1172">
        <v>16</v>
      </c>
      <c r="M1172">
        <v>15</v>
      </c>
      <c r="N1172">
        <v>2</v>
      </c>
      <c r="O1172">
        <v>0</v>
      </c>
      <c r="P1172">
        <v>0</v>
      </c>
      <c r="Q1172">
        <v>88.2</v>
      </c>
      <c r="R1172">
        <v>101</v>
      </c>
      <c r="S1172">
        <v>56</v>
      </c>
      <c r="T1172">
        <v>48</v>
      </c>
      <c r="U1172">
        <v>20</v>
      </c>
      <c r="V1172">
        <v>79</v>
      </c>
      <c r="W1172">
        <v>7</v>
      </c>
      <c r="X1172" s="2">
        <v>0.28499999999999998</v>
      </c>
    </row>
    <row r="1173" spans="1:24" x14ac:dyDescent="0.25">
      <c r="A1173" t="str">
        <f t="shared" si="56"/>
        <v/>
      </c>
      <c r="B1173" t="str">
        <f t="shared" si="54"/>
        <v/>
      </c>
      <c r="C1173" t="str">
        <f t="shared" si="55"/>
        <v/>
      </c>
      <c r="D1173">
        <v>2026</v>
      </c>
      <c r="E1173" t="s">
        <v>8229</v>
      </c>
      <c r="F1173" t="s">
        <v>1272</v>
      </c>
      <c r="G1173" t="s">
        <v>37</v>
      </c>
      <c r="H1173" t="s">
        <v>64</v>
      </c>
      <c r="I1173">
        <v>6</v>
      </c>
      <c r="J1173">
        <v>4</v>
      </c>
      <c r="K1173" s="29">
        <v>5.56</v>
      </c>
      <c r="L1173">
        <v>16</v>
      </c>
      <c r="M1173">
        <v>15</v>
      </c>
      <c r="N1173">
        <v>1</v>
      </c>
      <c r="O1173">
        <v>0</v>
      </c>
      <c r="P1173">
        <v>0</v>
      </c>
      <c r="Q1173">
        <v>79.099999999999994</v>
      </c>
      <c r="R1173">
        <v>90</v>
      </c>
      <c r="S1173">
        <v>62</v>
      </c>
      <c r="T1173">
        <v>49</v>
      </c>
      <c r="U1173">
        <v>35</v>
      </c>
      <c r="V1173">
        <v>105</v>
      </c>
      <c r="W1173">
        <v>20</v>
      </c>
      <c r="X1173" s="2">
        <v>0.28199999999999997</v>
      </c>
    </row>
    <row r="1174" spans="1:24" x14ac:dyDescent="0.25">
      <c r="A1174">
        <f t="shared" si="56"/>
        <v>1</v>
      </c>
      <c r="B1174" t="str">
        <f t="shared" si="54"/>
        <v/>
      </c>
      <c r="C1174" t="str">
        <f t="shared" si="55"/>
        <v/>
      </c>
      <c r="D1174">
        <v>2026</v>
      </c>
      <c r="E1174" t="s">
        <v>8230</v>
      </c>
      <c r="F1174" t="s">
        <v>1272</v>
      </c>
      <c r="G1174" t="s">
        <v>29</v>
      </c>
      <c r="H1174" t="s">
        <v>64</v>
      </c>
      <c r="I1174">
        <v>1</v>
      </c>
      <c r="J1174">
        <v>0</v>
      </c>
      <c r="K1174" s="29">
        <v>0</v>
      </c>
      <c r="L1174">
        <v>3</v>
      </c>
      <c r="M1174">
        <v>1</v>
      </c>
      <c r="N1174">
        <v>0</v>
      </c>
      <c r="O1174">
        <v>0</v>
      </c>
      <c r="P1174">
        <v>0</v>
      </c>
      <c r="Q1174">
        <v>10.1</v>
      </c>
      <c r="R1174">
        <v>4</v>
      </c>
      <c r="S1174">
        <v>0</v>
      </c>
      <c r="T1174">
        <v>0</v>
      </c>
      <c r="U1174">
        <v>4</v>
      </c>
      <c r="V1174">
        <v>8</v>
      </c>
      <c r="W1174">
        <v>0</v>
      </c>
      <c r="X1174" s="2">
        <v>0.11799999999999999</v>
      </c>
    </row>
    <row r="1175" spans="1:24" x14ac:dyDescent="0.25">
      <c r="A1175" t="str">
        <f t="shared" si="56"/>
        <v/>
      </c>
      <c r="B1175" t="str">
        <f t="shared" si="54"/>
        <v/>
      </c>
      <c r="C1175" t="str">
        <f t="shared" si="55"/>
        <v/>
      </c>
      <c r="D1175">
        <v>2026</v>
      </c>
      <c r="E1175" t="s">
        <v>8231</v>
      </c>
      <c r="F1175" t="s">
        <v>1272</v>
      </c>
      <c r="G1175" t="s">
        <v>37</v>
      </c>
      <c r="H1175" t="s">
        <v>64</v>
      </c>
      <c r="I1175">
        <v>0</v>
      </c>
      <c r="J1175">
        <v>0</v>
      </c>
      <c r="K1175" s="29">
        <v>0</v>
      </c>
      <c r="L1175">
        <v>1</v>
      </c>
      <c r="M1175">
        <v>0</v>
      </c>
      <c r="N1175">
        <v>0</v>
      </c>
      <c r="O1175">
        <v>0</v>
      </c>
      <c r="P1175">
        <v>0</v>
      </c>
      <c r="Q1175">
        <v>1</v>
      </c>
      <c r="R1175">
        <v>1</v>
      </c>
      <c r="S1175">
        <v>0</v>
      </c>
      <c r="T1175">
        <v>0</v>
      </c>
      <c r="U1175">
        <v>0</v>
      </c>
      <c r="V1175">
        <v>0</v>
      </c>
      <c r="W1175">
        <v>0</v>
      </c>
      <c r="X1175" s="2">
        <v>0.25</v>
      </c>
    </row>
    <row r="1176" spans="1:24" x14ac:dyDescent="0.25">
      <c r="A1176" t="str">
        <f t="shared" si="56"/>
        <v/>
      </c>
      <c r="B1176" t="str">
        <f t="shared" si="54"/>
        <v/>
      </c>
      <c r="C1176">
        <f t="shared" si="55"/>
        <v>1</v>
      </c>
      <c r="D1176">
        <v>2026</v>
      </c>
      <c r="E1176" t="s">
        <v>1288</v>
      </c>
      <c r="F1176" t="s">
        <v>1272</v>
      </c>
      <c r="G1176" t="s">
        <v>37</v>
      </c>
      <c r="H1176" t="s">
        <v>64</v>
      </c>
      <c r="I1176">
        <v>2</v>
      </c>
      <c r="J1176">
        <v>0</v>
      </c>
      <c r="K1176" s="29">
        <v>3.86</v>
      </c>
      <c r="L1176">
        <v>8</v>
      </c>
      <c r="M1176">
        <v>2</v>
      </c>
      <c r="N1176">
        <v>0</v>
      </c>
      <c r="O1176">
        <v>0</v>
      </c>
      <c r="P1176">
        <v>0</v>
      </c>
      <c r="Q1176">
        <v>21</v>
      </c>
      <c r="R1176">
        <v>25</v>
      </c>
      <c r="S1176">
        <v>13</v>
      </c>
      <c r="T1176">
        <v>9</v>
      </c>
      <c r="U1176">
        <v>4</v>
      </c>
      <c r="V1176">
        <v>11</v>
      </c>
      <c r="W1176">
        <v>1</v>
      </c>
      <c r="X1176" s="2">
        <v>0.30099999999999999</v>
      </c>
    </row>
    <row r="1177" spans="1:24" x14ac:dyDescent="0.25">
      <c r="A1177">
        <f t="shared" si="56"/>
        <v>1</v>
      </c>
      <c r="B1177" t="str">
        <f t="shared" si="54"/>
        <v/>
      </c>
      <c r="C1177" t="str">
        <f t="shared" si="55"/>
        <v/>
      </c>
      <c r="D1177">
        <v>2026</v>
      </c>
      <c r="E1177" t="s">
        <v>8232</v>
      </c>
      <c r="F1177" t="s">
        <v>1272</v>
      </c>
      <c r="G1177" t="s">
        <v>29</v>
      </c>
      <c r="H1177" t="s">
        <v>64</v>
      </c>
      <c r="I1177">
        <v>0</v>
      </c>
      <c r="J1177">
        <v>1</v>
      </c>
      <c r="K1177" s="29">
        <v>4.62</v>
      </c>
      <c r="L1177">
        <v>15</v>
      </c>
      <c r="M1177">
        <v>0</v>
      </c>
      <c r="N1177">
        <v>0</v>
      </c>
      <c r="O1177">
        <v>0</v>
      </c>
      <c r="P1177">
        <v>1</v>
      </c>
      <c r="Q1177">
        <v>25.1</v>
      </c>
      <c r="R1177">
        <v>29</v>
      </c>
      <c r="S1177">
        <v>13</v>
      </c>
      <c r="T1177">
        <v>13</v>
      </c>
      <c r="U1177">
        <v>9</v>
      </c>
      <c r="V1177">
        <v>25</v>
      </c>
      <c r="W1177">
        <v>1</v>
      </c>
      <c r="X1177" s="2">
        <v>0.27900000000000003</v>
      </c>
    </row>
    <row r="1178" spans="1:24" x14ac:dyDescent="0.25">
      <c r="A1178">
        <f t="shared" si="56"/>
        <v>1</v>
      </c>
      <c r="B1178" t="str">
        <f t="shared" si="54"/>
        <v/>
      </c>
      <c r="C1178" t="str">
        <f t="shared" si="55"/>
        <v/>
      </c>
      <c r="D1178">
        <v>2026</v>
      </c>
      <c r="E1178" t="s">
        <v>8233</v>
      </c>
      <c r="F1178" t="s">
        <v>1272</v>
      </c>
      <c r="G1178" t="s">
        <v>29</v>
      </c>
      <c r="H1178" t="s">
        <v>64</v>
      </c>
      <c r="I1178">
        <v>2</v>
      </c>
      <c r="J1178">
        <v>2</v>
      </c>
      <c r="K1178" s="29">
        <v>4.67</v>
      </c>
      <c r="L1178">
        <v>16</v>
      </c>
      <c r="M1178">
        <v>3</v>
      </c>
      <c r="N1178">
        <v>0</v>
      </c>
      <c r="O1178">
        <v>0</v>
      </c>
      <c r="P1178">
        <v>4</v>
      </c>
      <c r="Q1178">
        <v>34.200000000000003</v>
      </c>
      <c r="R1178">
        <v>43</v>
      </c>
      <c r="S1178">
        <v>19</v>
      </c>
      <c r="T1178">
        <v>18</v>
      </c>
      <c r="U1178">
        <v>11</v>
      </c>
      <c r="V1178">
        <v>30</v>
      </c>
      <c r="W1178">
        <v>2</v>
      </c>
      <c r="X1178" s="2">
        <v>0.29099999999999998</v>
      </c>
    </row>
    <row r="1179" spans="1:24" x14ac:dyDescent="0.25">
      <c r="A1179">
        <f t="shared" si="56"/>
        <v>1</v>
      </c>
      <c r="B1179" t="str">
        <f t="shared" si="54"/>
        <v/>
      </c>
      <c r="C1179" t="str">
        <f t="shared" si="55"/>
        <v/>
      </c>
      <c r="D1179">
        <v>2026</v>
      </c>
      <c r="E1179" t="s">
        <v>8234</v>
      </c>
      <c r="F1179" t="s">
        <v>1272</v>
      </c>
      <c r="G1179" t="s">
        <v>29</v>
      </c>
      <c r="H1179" t="s">
        <v>64</v>
      </c>
      <c r="I1179">
        <v>0</v>
      </c>
      <c r="J1179">
        <v>4</v>
      </c>
      <c r="K1179" s="29">
        <v>5.24</v>
      </c>
      <c r="L1179">
        <v>21</v>
      </c>
      <c r="M1179">
        <v>4</v>
      </c>
      <c r="N1179">
        <v>0</v>
      </c>
      <c r="O1179">
        <v>0</v>
      </c>
      <c r="P1179">
        <v>3</v>
      </c>
      <c r="Q1179">
        <v>55</v>
      </c>
      <c r="R1179">
        <v>50</v>
      </c>
      <c r="S1179">
        <v>36</v>
      </c>
      <c r="T1179">
        <v>32</v>
      </c>
      <c r="U1179">
        <v>22</v>
      </c>
      <c r="V1179">
        <v>58</v>
      </c>
      <c r="W1179">
        <v>3</v>
      </c>
      <c r="X1179" s="2">
        <v>0.23899999999999999</v>
      </c>
    </row>
    <row r="1180" spans="1:24" x14ac:dyDescent="0.25">
      <c r="A1180">
        <f t="shared" si="56"/>
        <v>1</v>
      </c>
      <c r="B1180" t="str">
        <f t="shared" si="54"/>
        <v/>
      </c>
      <c r="C1180" t="str">
        <f t="shared" si="55"/>
        <v/>
      </c>
      <c r="D1180">
        <v>2026</v>
      </c>
      <c r="E1180" t="s">
        <v>8235</v>
      </c>
      <c r="F1180" t="s">
        <v>1272</v>
      </c>
      <c r="G1180" t="s">
        <v>29</v>
      </c>
      <c r="H1180" t="s">
        <v>64</v>
      </c>
      <c r="I1180">
        <v>2</v>
      </c>
      <c r="J1180">
        <v>5</v>
      </c>
      <c r="K1180" s="29">
        <v>7.01</v>
      </c>
      <c r="L1180">
        <v>20</v>
      </c>
      <c r="M1180">
        <v>0</v>
      </c>
      <c r="N1180">
        <v>0</v>
      </c>
      <c r="O1180">
        <v>0</v>
      </c>
      <c r="P1180">
        <v>0</v>
      </c>
      <c r="Q1180">
        <v>34.200000000000003</v>
      </c>
      <c r="R1180">
        <v>33</v>
      </c>
      <c r="S1180">
        <v>28</v>
      </c>
      <c r="T1180">
        <v>27</v>
      </c>
      <c r="U1180">
        <v>14</v>
      </c>
      <c r="V1180">
        <v>31</v>
      </c>
      <c r="W1180">
        <v>7</v>
      </c>
      <c r="X1180" s="2">
        <v>0.26600000000000001</v>
      </c>
    </row>
    <row r="1181" spans="1:24" x14ac:dyDescent="0.25">
      <c r="A1181" t="str">
        <f t="shared" si="56"/>
        <v/>
      </c>
      <c r="B1181" t="str">
        <f t="shared" si="54"/>
        <v/>
      </c>
      <c r="C1181">
        <f t="shared" si="55"/>
        <v>1</v>
      </c>
      <c r="D1181">
        <v>2026</v>
      </c>
      <c r="E1181" t="s">
        <v>6580</v>
      </c>
      <c r="F1181" t="s">
        <v>1272</v>
      </c>
      <c r="G1181" t="s">
        <v>37</v>
      </c>
      <c r="H1181" t="s">
        <v>64</v>
      </c>
      <c r="I1181">
        <v>0</v>
      </c>
      <c r="J1181">
        <v>0</v>
      </c>
      <c r="K1181" s="29">
        <v>7.24</v>
      </c>
      <c r="L1181">
        <v>11</v>
      </c>
      <c r="M1181">
        <v>0</v>
      </c>
      <c r="N1181">
        <v>0</v>
      </c>
      <c r="O1181">
        <v>0</v>
      </c>
      <c r="P1181">
        <v>0</v>
      </c>
      <c r="Q1181">
        <v>13.2</v>
      </c>
      <c r="R1181">
        <v>20</v>
      </c>
      <c r="S1181">
        <v>15</v>
      </c>
      <c r="T1181">
        <v>11</v>
      </c>
      <c r="U1181">
        <v>7</v>
      </c>
      <c r="V1181">
        <v>14</v>
      </c>
      <c r="W1181">
        <v>1</v>
      </c>
      <c r="X1181" s="2">
        <v>0.33900000000000002</v>
      </c>
    </row>
    <row r="1182" spans="1:24" x14ac:dyDescent="0.25">
      <c r="A1182" t="str">
        <f t="shared" si="56"/>
        <v/>
      </c>
      <c r="B1182" t="str">
        <f t="shared" si="54"/>
        <v/>
      </c>
      <c r="C1182">
        <f t="shared" si="55"/>
        <v>1</v>
      </c>
      <c r="D1182">
        <v>2026</v>
      </c>
      <c r="E1182" t="s">
        <v>6932</v>
      </c>
      <c r="F1182" t="s">
        <v>1272</v>
      </c>
      <c r="G1182" t="s">
        <v>37</v>
      </c>
      <c r="H1182" t="s">
        <v>64</v>
      </c>
      <c r="I1182">
        <v>3</v>
      </c>
      <c r="J1182">
        <v>2</v>
      </c>
      <c r="K1182" s="29">
        <v>7.34</v>
      </c>
      <c r="L1182">
        <v>8</v>
      </c>
      <c r="M1182">
        <v>8</v>
      </c>
      <c r="N1182">
        <v>1</v>
      </c>
      <c r="O1182">
        <v>0</v>
      </c>
      <c r="P1182">
        <v>0</v>
      </c>
      <c r="Q1182">
        <v>34.1</v>
      </c>
      <c r="R1182">
        <v>46</v>
      </c>
      <c r="S1182">
        <v>34</v>
      </c>
      <c r="T1182">
        <v>28</v>
      </c>
      <c r="U1182">
        <v>9</v>
      </c>
      <c r="V1182">
        <v>39</v>
      </c>
      <c r="W1182">
        <v>7</v>
      </c>
      <c r="X1182" s="2">
        <v>0.313</v>
      </c>
    </row>
    <row r="1183" spans="1:24" x14ac:dyDescent="0.25">
      <c r="A1183" t="str">
        <f t="shared" si="56"/>
        <v/>
      </c>
      <c r="B1183" t="str">
        <f t="shared" si="54"/>
        <v/>
      </c>
      <c r="C1183" t="str">
        <f t="shared" si="55"/>
        <v/>
      </c>
      <c r="D1183">
        <v>2026</v>
      </c>
      <c r="E1183" t="s">
        <v>8236</v>
      </c>
      <c r="F1183" t="s">
        <v>1272</v>
      </c>
      <c r="G1183" t="s">
        <v>37</v>
      </c>
      <c r="H1183" t="s">
        <v>64</v>
      </c>
      <c r="I1183">
        <v>3</v>
      </c>
      <c r="J1183">
        <v>1</v>
      </c>
      <c r="K1183" s="29">
        <v>7.39</v>
      </c>
      <c r="L1183">
        <v>22</v>
      </c>
      <c r="M1183">
        <v>0</v>
      </c>
      <c r="N1183">
        <v>0</v>
      </c>
      <c r="O1183">
        <v>0</v>
      </c>
      <c r="P1183">
        <v>2</v>
      </c>
      <c r="Q1183">
        <v>28</v>
      </c>
      <c r="R1183">
        <v>38</v>
      </c>
      <c r="S1183">
        <v>27</v>
      </c>
      <c r="T1183">
        <v>23</v>
      </c>
      <c r="U1183">
        <v>15</v>
      </c>
      <c r="V1183">
        <v>27</v>
      </c>
      <c r="W1183">
        <v>4</v>
      </c>
      <c r="X1183" s="2">
        <v>0.314</v>
      </c>
    </row>
    <row r="1184" spans="1:24" x14ac:dyDescent="0.25">
      <c r="A1184">
        <f t="shared" si="56"/>
        <v>1</v>
      </c>
      <c r="B1184" t="str">
        <f t="shared" si="54"/>
        <v/>
      </c>
      <c r="C1184" t="str">
        <f t="shared" si="55"/>
        <v/>
      </c>
      <c r="D1184">
        <v>2026</v>
      </c>
      <c r="E1184" t="s">
        <v>8237</v>
      </c>
      <c r="F1184" t="s">
        <v>1272</v>
      </c>
      <c r="G1184" t="s">
        <v>29</v>
      </c>
      <c r="H1184" t="s">
        <v>64</v>
      </c>
      <c r="I1184">
        <v>1</v>
      </c>
      <c r="J1184">
        <v>0</v>
      </c>
      <c r="K1184" s="29">
        <v>7.56</v>
      </c>
      <c r="L1184">
        <v>6</v>
      </c>
      <c r="M1184">
        <v>1</v>
      </c>
      <c r="N1184">
        <v>0</v>
      </c>
      <c r="O1184">
        <v>0</v>
      </c>
      <c r="P1184">
        <v>0</v>
      </c>
      <c r="Q1184">
        <v>8.1</v>
      </c>
      <c r="R1184">
        <v>6</v>
      </c>
      <c r="S1184">
        <v>7</v>
      </c>
      <c r="T1184">
        <v>7</v>
      </c>
      <c r="U1184">
        <v>11</v>
      </c>
      <c r="V1184">
        <v>6</v>
      </c>
      <c r="W1184">
        <v>1</v>
      </c>
      <c r="X1184" s="2">
        <v>0.23100000000000001</v>
      </c>
    </row>
    <row r="1185" spans="1:24" x14ac:dyDescent="0.25">
      <c r="A1185" t="str">
        <f t="shared" si="56"/>
        <v/>
      </c>
      <c r="B1185" t="str">
        <f t="shared" si="54"/>
        <v/>
      </c>
      <c r="C1185" t="str">
        <f t="shared" si="55"/>
        <v/>
      </c>
      <c r="D1185">
        <v>2026</v>
      </c>
      <c r="E1185" t="s">
        <v>1284</v>
      </c>
      <c r="F1185" t="s">
        <v>1272</v>
      </c>
      <c r="G1185" t="s">
        <v>24</v>
      </c>
      <c r="H1185" t="s">
        <v>64</v>
      </c>
      <c r="I1185">
        <v>0</v>
      </c>
      <c r="J1185">
        <v>0</v>
      </c>
      <c r="K1185" s="29">
        <v>8.1</v>
      </c>
      <c r="L1185">
        <v>2</v>
      </c>
      <c r="M1185">
        <v>2</v>
      </c>
      <c r="N1185">
        <v>0</v>
      </c>
      <c r="O1185">
        <v>0</v>
      </c>
      <c r="P1185">
        <v>0</v>
      </c>
      <c r="Q1185">
        <v>6.2</v>
      </c>
      <c r="R1185">
        <v>8</v>
      </c>
      <c r="S1185">
        <v>6</v>
      </c>
      <c r="T1185">
        <v>6</v>
      </c>
      <c r="U1185">
        <v>7</v>
      </c>
      <c r="V1185">
        <v>9</v>
      </c>
      <c r="W1185">
        <v>0</v>
      </c>
      <c r="X1185" s="2">
        <v>0.29599999999999999</v>
      </c>
    </row>
    <row r="1186" spans="1:24" x14ac:dyDescent="0.25">
      <c r="A1186">
        <f t="shared" si="56"/>
        <v>1</v>
      </c>
      <c r="B1186" t="str">
        <f t="shared" si="54"/>
        <v/>
      </c>
      <c r="C1186" t="str">
        <f t="shared" si="55"/>
        <v/>
      </c>
      <c r="D1186">
        <v>2026</v>
      </c>
      <c r="E1186" t="s">
        <v>8238</v>
      </c>
      <c r="F1186" t="s">
        <v>1272</v>
      </c>
      <c r="G1186" t="s">
        <v>29</v>
      </c>
      <c r="H1186" t="s">
        <v>64</v>
      </c>
      <c r="I1186">
        <v>1</v>
      </c>
      <c r="J1186">
        <v>2</v>
      </c>
      <c r="K1186" s="29">
        <v>8.44</v>
      </c>
      <c r="L1186">
        <v>8</v>
      </c>
      <c r="M1186">
        <v>3</v>
      </c>
      <c r="N1186">
        <v>0</v>
      </c>
      <c r="O1186">
        <v>0</v>
      </c>
      <c r="P1186">
        <v>0</v>
      </c>
      <c r="Q1186">
        <v>21.1</v>
      </c>
      <c r="R1186">
        <v>33</v>
      </c>
      <c r="S1186">
        <v>22</v>
      </c>
      <c r="T1186">
        <v>20</v>
      </c>
      <c r="U1186">
        <v>6</v>
      </c>
      <c r="V1186">
        <v>17</v>
      </c>
      <c r="W1186">
        <v>4</v>
      </c>
      <c r="X1186" s="2">
        <v>0.35899999999999999</v>
      </c>
    </row>
    <row r="1187" spans="1:24" x14ac:dyDescent="0.25">
      <c r="A1187">
        <f t="shared" si="56"/>
        <v>1</v>
      </c>
      <c r="B1187" t="str">
        <f t="shared" si="54"/>
        <v/>
      </c>
      <c r="C1187" t="str">
        <f t="shared" si="55"/>
        <v/>
      </c>
      <c r="D1187">
        <v>2026</v>
      </c>
      <c r="E1187" t="s">
        <v>8239</v>
      </c>
      <c r="F1187" t="s">
        <v>1272</v>
      </c>
      <c r="G1187" t="s">
        <v>29</v>
      </c>
      <c r="H1187" t="s">
        <v>64</v>
      </c>
      <c r="I1187">
        <v>1</v>
      </c>
      <c r="J1187">
        <v>1</v>
      </c>
      <c r="K1187" s="29">
        <v>9.39</v>
      </c>
      <c r="L1187">
        <v>12</v>
      </c>
      <c r="M1187">
        <v>3</v>
      </c>
      <c r="N1187">
        <v>0</v>
      </c>
      <c r="O1187">
        <v>0</v>
      </c>
      <c r="P1187">
        <v>0</v>
      </c>
      <c r="Q1187">
        <v>23</v>
      </c>
      <c r="R1187">
        <v>23</v>
      </c>
      <c r="S1187">
        <v>27</v>
      </c>
      <c r="T1187">
        <v>24</v>
      </c>
      <c r="U1187">
        <v>9</v>
      </c>
      <c r="V1187">
        <v>26</v>
      </c>
      <c r="W1187">
        <v>5</v>
      </c>
      <c r="X1187" s="2">
        <v>0.25800000000000001</v>
      </c>
    </row>
    <row r="1188" spans="1:24" x14ac:dyDescent="0.25">
      <c r="A1188" t="str">
        <f t="shared" si="56"/>
        <v/>
      </c>
      <c r="B1188" t="str">
        <f t="shared" si="54"/>
        <v/>
      </c>
      <c r="C1188">
        <f t="shared" si="55"/>
        <v>1</v>
      </c>
      <c r="D1188">
        <v>2026</v>
      </c>
      <c r="E1188" t="s">
        <v>6930</v>
      </c>
      <c r="F1188" t="s">
        <v>1272</v>
      </c>
      <c r="G1188" t="s">
        <v>37</v>
      </c>
      <c r="H1188" t="s">
        <v>64</v>
      </c>
      <c r="I1188">
        <v>0</v>
      </c>
      <c r="J1188">
        <v>1</v>
      </c>
      <c r="K1188" s="29">
        <v>14.85</v>
      </c>
      <c r="L1188">
        <v>14</v>
      </c>
      <c r="M1188">
        <v>0</v>
      </c>
      <c r="N1188">
        <v>0</v>
      </c>
      <c r="O1188">
        <v>0</v>
      </c>
      <c r="P1188">
        <v>0</v>
      </c>
      <c r="Q1188">
        <v>6.2</v>
      </c>
      <c r="R1188">
        <v>14</v>
      </c>
      <c r="S1188">
        <v>11</v>
      </c>
      <c r="T1188">
        <v>11</v>
      </c>
      <c r="U1188">
        <v>6</v>
      </c>
      <c r="V1188">
        <v>9</v>
      </c>
      <c r="W1188">
        <v>2</v>
      </c>
      <c r="X1188" s="2">
        <v>0.46700000000000003</v>
      </c>
    </row>
    <row r="1189" spans="1:24" x14ac:dyDescent="0.25">
      <c r="A1189">
        <f t="shared" si="56"/>
        <v>1</v>
      </c>
      <c r="B1189" t="str">
        <f t="shared" si="54"/>
        <v/>
      </c>
      <c r="C1189" t="str">
        <f t="shared" si="55"/>
        <v/>
      </c>
      <c r="D1189">
        <v>2026</v>
      </c>
      <c r="E1189" t="s">
        <v>8240</v>
      </c>
      <c r="F1189" t="s">
        <v>1290</v>
      </c>
      <c r="G1189" t="s">
        <v>29</v>
      </c>
      <c r="H1189" t="s">
        <v>64</v>
      </c>
      <c r="I1189">
        <v>4</v>
      </c>
      <c r="J1189">
        <v>1</v>
      </c>
      <c r="K1189" s="29">
        <v>4.66</v>
      </c>
      <c r="L1189">
        <v>24</v>
      </c>
      <c r="M1189">
        <v>3</v>
      </c>
      <c r="N1189">
        <v>0</v>
      </c>
      <c r="O1189">
        <v>0</v>
      </c>
      <c r="P1189">
        <v>0</v>
      </c>
      <c r="Q1189">
        <v>36.200000000000003</v>
      </c>
      <c r="R1189">
        <v>39</v>
      </c>
      <c r="S1189">
        <v>19</v>
      </c>
      <c r="T1189">
        <v>19</v>
      </c>
      <c r="U1189">
        <v>10</v>
      </c>
      <c r="V1189">
        <v>37</v>
      </c>
      <c r="W1189">
        <v>5</v>
      </c>
      <c r="X1189" s="2">
        <v>0.27100000000000002</v>
      </c>
    </row>
    <row r="1190" spans="1:24" x14ac:dyDescent="0.25">
      <c r="A1190" t="str">
        <f t="shared" si="56"/>
        <v/>
      </c>
      <c r="B1190" t="str">
        <f t="shared" si="54"/>
        <v/>
      </c>
      <c r="C1190" t="str">
        <f t="shared" si="55"/>
        <v/>
      </c>
      <c r="D1190">
        <v>2026</v>
      </c>
      <c r="E1190" t="s">
        <v>8241</v>
      </c>
      <c r="F1190" t="s">
        <v>1290</v>
      </c>
      <c r="G1190" t="s">
        <v>24</v>
      </c>
      <c r="H1190" t="s">
        <v>64</v>
      </c>
      <c r="I1190">
        <v>2</v>
      </c>
      <c r="J1190">
        <v>1</v>
      </c>
      <c r="K1190" s="29">
        <v>4.97</v>
      </c>
      <c r="L1190">
        <v>12</v>
      </c>
      <c r="M1190">
        <v>0</v>
      </c>
      <c r="N1190">
        <v>0</v>
      </c>
      <c r="O1190">
        <v>0</v>
      </c>
      <c r="P1190">
        <v>1</v>
      </c>
      <c r="Q1190">
        <v>12.2</v>
      </c>
      <c r="R1190">
        <v>14</v>
      </c>
      <c r="S1190">
        <v>9</v>
      </c>
      <c r="T1190">
        <v>7</v>
      </c>
      <c r="U1190">
        <v>12</v>
      </c>
      <c r="V1190">
        <v>15</v>
      </c>
      <c r="W1190">
        <v>2</v>
      </c>
      <c r="X1190" s="2">
        <v>0.26400000000000001</v>
      </c>
    </row>
    <row r="1191" spans="1:24" x14ac:dyDescent="0.25">
      <c r="A1191" t="str">
        <f t="shared" si="56"/>
        <v/>
      </c>
      <c r="B1191">
        <f t="shared" si="54"/>
        <v>1</v>
      </c>
      <c r="C1191" t="str">
        <f t="shared" si="55"/>
        <v/>
      </c>
      <c r="D1191">
        <v>2026</v>
      </c>
      <c r="E1191" t="s">
        <v>1294</v>
      </c>
      <c r="F1191" t="s">
        <v>1290</v>
      </c>
      <c r="G1191" t="s">
        <v>24</v>
      </c>
      <c r="H1191" t="s">
        <v>64</v>
      </c>
      <c r="I1191">
        <v>1</v>
      </c>
      <c r="J1191">
        <v>0</v>
      </c>
      <c r="K1191" s="29">
        <v>5.87</v>
      </c>
      <c r="L1191">
        <v>11</v>
      </c>
      <c r="M1191">
        <v>1</v>
      </c>
      <c r="N1191">
        <v>0</v>
      </c>
      <c r="O1191">
        <v>0</v>
      </c>
      <c r="P1191">
        <v>3</v>
      </c>
      <c r="Q1191">
        <v>15.1</v>
      </c>
      <c r="R1191">
        <v>13</v>
      </c>
      <c r="S1191">
        <v>11</v>
      </c>
      <c r="T1191">
        <v>10</v>
      </c>
      <c r="U1191">
        <v>7</v>
      </c>
      <c r="V1191">
        <v>16</v>
      </c>
      <c r="W1191">
        <v>5</v>
      </c>
      <c r="X1191" s="2">
        <v>0.245</v>
      </c>
    </row>
    <row r="1192" spans="1:24" x14ac:dyDescent="0.25">
      <c r="A1192" t="str">
        <f t="shared" si="56"/>
        <v/>
      </c>
      <c r="B1192" t="str">
        <f t="shared" si="54"/>
        <v/>
      </c>
      <c r="C1192" t="str">
        <f t="shared" si="55"/>
        <v/>
      </c>
      <c r="D1192">
        <v>2026</v>
      </c>
      <c r="E1192" t="s">
        <v>8242</v>
      </c>
      <c r="F1192" t="s">
        <v>1290</v>
      </c>
      <c r="G1192" t="s">
        <v>37</v>
      </c>
      <c r="H1192" t="s">
        <v>64</v>
      </c>
      <c r="I1192">
        <v>3</v>
      </c>
      <c r="J1192">
        <v>3</v>
      </c>
      <c r="K1192" s="29">
        <v>6.17</v>
      </c>
      <c r="L1192">
        <v>9</v>
      </c>
      <c r="M1192">
        <v>9</v>
      </c>
      <c r="N1192">
        <v>1</v>
      </c>
      <c r="O1192">
        <v>0</v>
      </c>
      <c r="P1192">
        <v>0</v>
      </c>
      <c r="Q1192">
        <v>42.1</v>
      </c>
      <c r="R1192">
        <v>56</v>
      </c>
      <c r="S1192">
        <v>44</v>
      </c>
      <c r="T1192">
        <v>29</v>
      </c>
      <c r="U1192">
        <v>18</v>
      </c>
      <c r="V1192">
        <v>34</v>
      </c>
      <c r="W1192">
        <v>1</v>
      </c>
      <c r="X1192" s="2">
        <v>0.308</v>
      </c>
    </row>
    <row r="1193" spans="1:24" x14ac:dyDescent="0.25">
      <c r="A1193" t="str">
        <f t="shared" si="56"/>
        <v/>
      </c>
      <c r="B1193" t="str">
        <f t="shared" si="54"/>
        <v/>
      </c>
      <c r="C1193" t="str">
        <f t="shared" si="55"/>
        <v/>
      </c>
      <c r="D1193">
        <v>2026</v>
      </c>
      <c r="E1193" t="s">
        <v>8243</v>
      </c>
      <c r="F1193" t="s">
        <v>1290</v>
      </c>
      <c r="G1193" t="s">
        <v>37</v>
      </c>
      <c r="H1193" t="s">
        <v>64</v>
      </c>
      <c r="I1193">
        <v>1</v>
      </c>
      <c r="J1193">
        <v>2</v>
      </c>
      <c r="K1193" s="29">
        <v>6.6</v>
      </c>
      <c r="L1193">
        <v>21</v>
      </c>
      <c r="M1193">
        <v>0</v>
      </c>
      <c r="N1193">
        <v>0</v>
      </c>
      <c r="O1193">
        <v>0</v>
      </c>
      <c r="P1193">
        <v>0</v>
      </c>
      <c r="Q1193">
        <v>30</v>
      </c>
      <c r="R1193">
        <v>36</v>
      </c>
      <c r="S1193">
        <v>25</v>
      </c>
      <c r="T1193">
        <v>22</v>
      </c>
      <c r="U1193">
        <v>16</v>
      </c>
      <c r="V1193">
        <v>23</v>
      </c>
      <c r="W1193">
        <v>4</v>
      </c>
      <c r="X1193" s="2">
        <v>0.29799999999999999</v>
      </c>
    </row>
    <row r="1194" spans="1:24" x14ac:dyDescent="0.25">
      <c r="A1194" t="str">
        <f t="shared" si="56"/>
        <v/>
      </c>
      <c r="B1194" t="str">
        <f t="shared" si="54"/>
        <v/>
      </c>
      <c r="C1194" t="str">
        <f t="shared" si="55"/>
        <v/>
      </c>
      <c r="D1194">
        <v>2026</v>
      </c>
      <c r="E1194" t="s">
        <v>8244</v>
      </c>
      <c r="F1194" t="s">
        <v>1290</v>
      </c>
      <c r="G1194" t="s">
        <v>24</v>
      </c>
      <c r="H1194" t="s">
        <v>64</v>
      </c>
      <c r="I1194">
        <v>2</v>
      </c>
      <c r="J1194">
        <v>3</v>
      </c>
      <c r="K1194" s="29">
        <v>6.75</v>
      </c>
      <c r="L1194">
        <v>12</v>
      </c>
      <c r="M1194">
        <v>11</v>
      </c>
      <c r="N1194">
        <v>0</v>
      </c>
      <c r="O1194">
        <v>0</v>
      </c>
      <c r="P1194">
        <v>0</v>
      </c>
      <c r="Q1194">
        <v>52</v>
      </c>
      <c r="R1194">
        <v>60</v>
      </c>
      <c r="S1194">
        <v>41</v>
      </c>
      <c r="T1194">
        <v>39</v>
      </c>
      <c r="U1194">
        <v>24</v>
      </c>
      <c r="V1194">
        <v>53</v>
      </c>
      <c r="W1194">
        <v>6</v>
      </c>
      <c r="X1194" s="2">
        <v>0.29299999999999998</v>
      </c>
    </row>
    <row r="1195" spans="1:24" x14ac:dyDescent="0.25">
      <c r="A1195">
        <f t="shared" si="56"/>
        <v>1</v>
      </c>
      <c r="B1195" t="str">
        <f t="shared" si="54"/>
        <v/>
      </c>
      <c r="C1195" t="str">
        <f t="shared" si="55"/>
        <v/>
      </c>
      <c r="D1195">
        <v>2026</v>
      </c>
      <c r="E1195" t="s">
        <v>8245</v>
      </c>
      <c r="F1195" t="s">
        <v>1290</v>
      </c>
      <c r="G1195" t="s">
        <v>32</v>
      </c>
      <c r="H1195" t="s">
        <v>64</v>
      </c>
      <c r="I1195">
        <v>3</v>
      </c>
      <c r="J1195">
        <v>1</v>
      </c>
      <c r="K1195" s="29">
        <v>6.75</v>
      </c>
      <c r="L1195">
        <v>6</v>
      </c>
      <c r="M1195">
        <v>0</v>
      </c>
      <c r="N1195">
        <v>0</v>
      </c>
      <c r="O1195">
        <v>0</v>
      </c>
      <c r="P1195">
        <v>0</v>
      </c>
      <c r="Q1195">
        <v>10.199999999999999</v>
      </c>
      <c r="R1195">
        <v>8</v>
      </c>
      <c r="S1195">
        <v>8</v>
      </c>
      <c r="T1195">
        <v>8</v>
      </c>
      <c r="U1195">
        <v>8</v>
      </c>
      <c r="V1195">
        <v>10</v>
      </c>
      <c r="W1195">
        <v>1</v>
      </c>
      <c r="X1195" s="2">
        <v>0.21099999999999999</v>
      </c>
    </row>
    <row r="1196" spans="1:24" x14ac:dyDescent="0.25">
      <c r="A1196" t="str">
        <f t="shared" si="56"/>
        <v/>
      </c>
      <c r="B1196" t="str">
        <f t="shared" si="54"/>
        <v/>
      </c>
      <c r="C1196" t="str">
        <f t="shared" si="55"/>
        <v/>
      </c>
      <c r="D1196">
        <v>2026</v>
      </c>
      <c r="E1196" t="s">
        <v>8246</v>
      </c>
      <c r="F1196" t="s">
        <v>1290</v>
      </c>
      <c r="G1196" t="s">
        <v>24</v>
      </c>
      <c r="H1196" t="s">
        <v>64</v>
      </c>
      <c r="I1196">
        <v>1</v>
      </c>
      <c r="J1196">
        <v>1</v>
      </c>
      <c r="K1196" s="29">
        <v>7.01</v>
      </c>
      <c r="L1196">
        <v>18</v>
      </c>
      <c r="M1196">
        <v>0</v>
      </c>
      <c r="N1196">
        <v>0</v>
      </c>
      <c r="O1196">
        <v>0</v>
      </c>
      <c r="P1196">
        <v>0</v>
      </c>
      <c r="Q1196">
        <v>25.2</v>
      </c>
      <c r="R1196">
        <v>27</v>
      </c>
      <c r="S1196">
        <v>24</v>
      </c>
      <c r="T1196">
        <v>20</v>
      </c>
      <c r="U1196">
        <v>19</v>
      </c>
      <c r="V1196">
        <v>31</v>
      </c>
      <c r="W1196">
        <v>8</v>
      </c>
      <c r="X1196" s="2">
        <v>0.27300000000000002</v>
      </c>
    </row>
    <row r="1197" spans="1:24" x14ac:dyDescent="0.25">
      <c r="A1197" t="str">
        <f t="shared" si="56"/>
        <v/>
      </c>
      <c r="B1197" t="str">
        <f t="shared" si="54"/>
        <v/>
      </c>
      <c r="C1197" t="str">
        <f t="shared" si="55"/>
        <v/>
      </c>
      <c r="D1197">
        <v>2026</v>
      </c>
      <c r="E1197" t="s">
        <v>8247</v>
      </c>
      <c r="F1197" t="s">
        <v>1290</v>
      </c>
      <c r="G1197" t="s">
        <v>24</v>
      </c>
      <c r="H1197" t="s">
        <v>64</v>
      </c>
      <c r="I1197">
        <v>0</v>
      </c>
      <c r="J1197">
        <v>1</v>
      </c>
      <c r="K1197" s="29">
        <v>7.71</v>
      </c>
      <c r="L1197">
        <v>20</v>
      </c>
      <c r="M1197">
        <v>0</v>
      </c>
      <c r="N1197">
        <v>0</v>
      </c>
      <c r="O1197">
        <v>0</v>
      </c>
      <c r="P1197">
        <v>1</v>
      </c>
      <c r="Q1197">
        <v>23.1</v>
      </c>
      <c r="R1197">
        <v>25</v>
      </c>
      <c r="S1197">
        <v>20</v>
      </c>
      <c r="T1197">
        <v>20</v>
      </c>
      <c r="U1197">
        <v>9</v>
      </c>
      <c r="V1197">
        <v>29</v>
      </c>
      <c r="W1197">
        <v>5</v>
      </c>
      <c r="X1197" s="2">
        <v>0.28100000000000003</v>
      </c>
    </row>
    <row r="1198" spans="1:24" x14ac:dyDescent="0.25">
      <c r="A1198" t="str">
        <f t="shared" si="56"/>
        <v/>
      </c>
      <c r="B1198" t="str">
        <f t="shared" si="54"/>
        <v/>
      </c>
      <c r="C1198" t="str">
        <f t="shared" si="55"/>
        <v/>
      </c>
      <c r="D1198">
        <v>2026</v>
      </c>
      <c r="E1198" t="s">
        <v>1298</v>
      </c>
      <c r="F1198" t="s">
        <v>1290</v>
      </c>
      <c r="G1198" t="s">
        <v>47</v>
      </c>
      <c r="H1198" t="s">
        <v>64</v>
      </c>
      <c r="I1198">
        <v>1</v>
      </c>
      <c r="J1198">
        <v>0</v>
      </c>
      <c r="K1198" s="29">
        <v>8.31</v>
      </c>
      <c r="L1198">
        <v>11</v>
      </c>
      <c r="M1198">
        <v>0</v>
      </c>
      <c r="N1198">
        <v>0</v>
      </c>
      <c r="O1198">
        <v>0</v>
      </c>
      <c r="P1198">
        <v>0</v>
      </c>
      <c r="Q1198">
        <v>13</v>
      </c>
      <c r="R1198">
        <v>15</v>
      </c>
      <c r="S1198">
        <v>12</v>
      </c>
      <c r="T1198">
        <v>12</v>
      </c>
      <c r="U1198">
        <v>11</v>
      </c>
      <c r="V1198">
        <v>16</v>
      </c>
      <c r="W1198">
        <v>2</v>
      </c>
      <c r="X1198" s="2">
        <v>0.28799999999999998</v>
      </c>
    </row>
    <row r="1199" spans="1:24" x14ac:dyDescent="0.25">
      <c r="A1199" t="str">
        <f t="shared" si="56"/>
        <v/>
      </c>
      <c r="B1199" t="str">
        <f t="shared" si="54"/>
        <v/>
      </c>
      <c r="C1199" t="str">
        <f t="shared" si="55"/>
        <v/>
      </c>
      <c r="D1199">
        <v>2026</v>
      </c>
      <c r="E1199" t="s">
        <v>8248</v>
      </c>
      <c r="F1199" t="s">
        <v>1290</v>
      </c>
      <c r="G1199" t="s">
        <v>37</v>
      </c>
      <c r="H1199" t="s">
        <v>64</v>
      </c>
      <c r="I1199">
        <v>1</v>
      </c>
      <c r="J1199">
        <v>0</v>
      </c>
      <c r="K1199" s="29">
        <v>8.39</v>
      </c>
      <c r="L1199">
        <v>10</v>
      </c>
      <c r="M1199">
        <v>5</v>
      </c>
      <c r="N1199">
        <v>0</v>
      </c>
      <c r="O1199">
        <v>0</v>
      </c>
      <c r="P1199">
        <v>0</v>
      </c>
      <c r="Q1199">
        <v>24.2</v>
      </c>
      <c r="R1199">
        <v>31</v>
      </c>
      <c r="S1199">
        <v>24</v>
      </c>
      <c r="T1199">
        <v>23</v>
      </c>
      <c r="U1199">
        <v>22</v>
      </c>
      <c r="V1199">
        <v>19</v>
      </c>
      <c r="W1199">
        <v>3</v>
      </c>
      <c r="X1199" s="2">
        <v>0.31</v>
      </c>
    </row>
    <row r="1200" spans="1:24" x14ac:dyDescent="0.25">
      <c r="A1200" t="str">
        <f t="shared" si="56"/>
        <v/>
      </c>
      <c r="B1200" t="str">
        <f t="shared" si="54"/>
        <v/>
      </c>
      <c r="C1200" t="str">
        <f t="shared" si="55"/>
        <v/>
      </c>
      <c r="D1200">
        <v>2026</v>
      </c>
      <c r="E1200" t="s">
        <v>8249</v>
      </c>
      <c r="F1200" t="s">
        <v>1290</v>
      </c>
      <c r="G1200" t="s">
        <v>24</v>
      </c>
      <c r="H1200" t="s">
        <v>64</v>
      </c>
      <c r="I1200">
        <v>4</v>
      </c>
      <c r="J1200">
        <v>2</v>
      </c>
      <c r="K1200" s="29">
        <v>8.68</v>
      </c>
      <c r="L1200">
        <v>13</v>
      </c>
      <c r="M1200">
        <v>6</v>
      </c>
      <c r="N1200">
        <v>0</v>
      </c>
      <c r="O1200">
        <v>0</v>
      </c>
      <c r="P1200">
        <v>0</v>
      </c>
      <c r="Q1200">
        <v>37.1</v>
      </c>
      <c r="R1200">
        <v>57</v>
      </c>
      <c r="S1200">
        <v>38</v>
      </c>
      <c r="T1200">
        <v>36</v>
      </c>
      <c r="U1200">
        <v>18</v>
      </c>
      <c r="V1200">
        <v>36</v>
      </c>
      <c r="W1200">
        <v>4</v>
      </c>
      <c r="X1200" s="2">
        <v>0.35</v>
      </c>
    </row>
    <row r="1201" spans="1:24" x14ac:dyDescent="0.25">
      <c r="A1201" t="str">
        <f t="shared" si="56"/>
        <v/>
      </c>
      <c r="B1201" t="str">
        <f t="shared" si="54"/>
        <v/>
      </c>
      <c r="C1201" t="str">
        <f t="shared" si="55"/>
        <v/>
      </c>
      <c r="D1201">
        <v>2026</v>
      </c>
      <c r="E1201" t="s">
        <v>8250</v>
      </c>
      <c r="F1201" t="s">
        <v>1290</v>
      </c>
      <c r="G1201" t="s">
        <v>47</v>
      </c>
      <c r="H1201" t="s">
        <v>64</v>
      </c>
      <c r="I1201">
        <v>0</v>
      </c>
      <c r="J1201">
        <v>0</v>
      </c>
      <c r="K1201" s="29">
        <v>9</v>
      </c>
      <c r="L1201">
        <v>5</v>
      </c>
      <c r="M1201">
        <v>0</v>
      </c>
      <c r="N1201">
        <v>0</v>
      </c>
      <c r="O1201">
        <v>0</v>
      </c>
      <c r="P1201">
        <v>0</v>
      </c>
      <c r="Q1201">
        <v>4</v>
      </c>
      <c r="R1201">
        <v>2</v>
      </c>
      <c r="S1201">
        <v>5</v>
      </c>
      <c r="T1201">
        <v>4</v>
      </c>
      <c r="U1201">
        <v>5</v>
      </c>
      <c r="V1201">
        <v>6</v>
      </c>
      <c r="W1201">
        <v>2</v>
      </c>
      <c r="X1201" s="2">
        <v>0.16700000000000001</v>
      </c>
    </row>
    <row r="1202" spans="1:24" x14ac:dyDescent="0.25">
      <c r="A1202">
        <f t="shared" si="56"/>
        <v>1</v>
      </c>
      <c r="B1202" t="str">
        <f t="shared" si="54"/>
        <v/>
      </c>
      <c r="C1202" t="str">
        <f t="shared" si="55"/>
        <v/>
      </c>
      <c r="D1202">
        <v>2026</v>
      </c>
      <c r="E1202" t="s">
        <v>8251</v>
      </c>
      <c r="F1202" t="s">
        <v>1290</v>
      </c>
      <c r="G1202" t="s">
        <v>29</v>
      </c>
      <c r="H1202" t="s">
        <v>64</v>
      </c>
      <c r="I1202">
        <v>0</v>
      </c>
      <c r="J1202">
        <v>1</v>
      </c>
      <c r="K1202" s="29">
        <v>9.7799999999999994</v>
      </c>
      <c r="L1202">
        <v>19</v>
      </c>
      <c r="M1202">
        <v>0</v>
      </c>
      <c r="N1202">
        <v>0</v>
      </c>
      <c r="O1202">
        <v>0</v>
      </c>
      <c r="P1202">
        <v>0</v>
      </c>
      <c r="Q1202">
        <v>19.100000000000001</v>
      </c>
      <c r="R1202">
        <v>30</v>
      </c>
      <c r="S1202">
        <v>24</v>
      </c>
      <c r="T1202">
        <v>21</v>
      </c>
      <c r="U1202">
        <v>11</v>
      </c>
      <c r="V1202">
        <v>15</v>
      </c>
      <c r="W1202">
        <v>1</v>
      </c>
      <c r="X1202" s="2">
        <v>0.36099999999999999</v>
      </c>
    </row>
    <row r="1203" spans="1:24" x14ac:dyDescent="0.25">
      <c r="A1203" t="str">
        <f t="shared" si="56"/>
        <v/>
      </c>
      <c r="B1203" t="str">
        <f t="shared" si="54"/>
        <v/>
      </c>
      <c r="C1203" t="str">
        <f t="shared" si="55"/>
        <v/>
      </c>
      <c r="D1203">
        <v>2026</v>
      </c>
      <c r="E1203" t="s">
        <v>8252</v>
      </c>
      <c r="F1203" t="s">
        <v>1290</v>
      </c>
      <c r="G1203" t="s">
        <v>47</v>
      </c>
      <c r="H1203" t="s">
        <v>64</v>
      </c>
      <c r="I1203">
        <v>2</v>
      </c>
      <c r="J1203">
        <v>6</v>
      </c>
      <c r="K1203" s="29">
        <v>9.89</v>
      </c>
      <c r="L1203">
        <v>13</v>
      </c>
      <c r="M1203">
        <v>9</v>
      </c>
      <c r="N1203">
        <v>0</v>
      </c>
      <c r="O1203">
        <v>0</v>
      </c>
      <c r="P1203">
        <v>0</v>
      </c>
      <c r="Q1203">
        <v>33.200000000000003</v>
      </c>
      <c r="R1203">
        <v>59</v>
      </c>
      <c r="S1203">
        <v>39</v>
      </c>
      <c r="T1203">
        <v>37</v>
      </c>
      <c r="U1203">
        <v>12</v>
      </c>
      <c r="V1203">
        <v>23</v>
      </c>
      <c r="W1203">
        <v>5</v>
      </c>
      <c r="X1203" s="2">
        <v>0.38100000000000001</v>
      </c>
    </row>
    <row r="1204" spans="1:24" x14ac:dyDescent="0.25">
      <c r="A1204" t="str">
        <f t="shared" si="56"/>
        <v/>
      </c>
      <c r="B1204" t="str">
        <f t="shared" si="54"/>
        <v/>
      </c>
      <c r="C1204" t="str">
        <f t="shared" si="55"/>
        <v/>
      </c>
      <c r="D1204">
        <v>2026</v>
      </c>
      <c r="E1204" t="s">
        <v>8253</v>
      </c>
      <c r="F1204" t="s">
        <v>1290</v>
      </c>
      <c r="G1204" t="s">
        <v>24</v>
      </c>
      <c r="H1204" t="s">
        <v>64</v>
      </c>
      <c r="I1204">
        <v>0</v>
      </c>
      <c r="J1204">
        <v>0</v>
      </c>
      <c r="K1204" s="29">
        <v>10.24</v>
      </c>
      <c r="L1204">
        <v>8</v>
      </c>
      <c r="M1204">
        <v>0</v>
      </c>
      <c r="N1204">
        <v>0</v>
      </c>
      <c r="O1204">
        <v>0</v>
      </c>
      <c r="P1204">
        <v>0</v>
      </c>
      <c r="Q1204">
        <v>9.1999999999999993</v>
      </c>
      <c r="R1204">
        <v>15</v>
      </c>
      <c r="S1204">
        <v>11</v>
      </c>
      <c r="T1204">
        <v>11</v>
      </c>
      <c r="U1204">
        <v>4</v>
      </c>
      <c r="V1204">
        <v>10</v>
      </c>
      <c r="W1204">
        <v>2</v>
      </c>
      <c r="X1204" s="2">
        <v>0.35699999999999998</v>
      </c>
    </row>
    <row r="1205" spans="1:24" x14ac:dyDescent="0.25">
      <c r="A1205" t="str">
        <f t="shared" si="56"/>
        <v/>
      </c>
      <c r="B1205" t="str">
        <f t="shared" si="54"/>
        <v/>
      </c>
      <c r="C1205" t="str">
        <f t="shared" si="55"/>
        <v/>
      </c>
      <c r="D1205">
        <v>2026</v>
      </c>
      <c r="E1205" t="s">
        <v>8254</v>
      </c>
      <c r="F1205" t="s">
        <v>1290</v>
      </c>
      <c r="G1205" t="s">
        <v>37</v>
      </c>
      <c r="H1205" t="s">
        <v>64</v>
      </c>
      <c r="I1205">
        <v>0</v>
      </c>
      <c r="J1205">
        <v>0</v>
      </c>
      <c r="K1205" s="29">
        <v>10.8</v>
      </c>
      <c r="L1205">
        <v>1</v>
      </c>
      <c r="M1205">
        <v>0</v>
      </c>
      <c r="N1205">
        <v>0</v>
      </c>
      <c r="O1205">
        <v>0</v>
      </c>
      <c r="P1205">
        <v>0</v>
      </c>
      <c r="Q1205">
        <v>1.2</v>
      </c>
      <c r="R1205">
        <v>2</v>
      </c>
      <c r="S1205">
        <v>2</v>
      </c>
      <c r="T1205">
        <v>2</v>
      </c>
      <c r="U1205">
        <v>0</v>
      </c>
      <c r="V1205">
        <v>3</v>
      </c>
      <c r="W1205">
        <v>0</v>
      </c>
      <c r="X1205" s="2">
        <v>0.28599999999999998</v>
      </c>
    </row>
    <row r="1206" spans="1:24" x14ac:dyDescent="0.25">
      <c r="A1206" t="str">
        <f t="shared" si="56"/>
        <v/>
      </c>
      <c r="B1206" t="str">
        <f t="shared" si="54"/>
        <v/>
      </c>
      <c r="C1206" t="str">
        <f t="shared" si="55"/>
        <v/>
      </c>
      <c r="D1206">
        <v>2026</v>
      </c>
      <c r="E1206" t="s">
        <v>8255</v>
      </c>
      <c r="F1206" t="s">
        <v>1290</v>
      </c>
      <c r="G1206" t="s">
        <v>24</v>
      </c>
      <c r="H1206" t="s">
        <v>64</v>
      </c>
      <c r="I1206">
        <v>1</v>
      </c>
      <c r="J1206">
        <v>3</v>
      </c>
      <c r="K1206" s="29">
        <v>10.94</v>
      </c>
      <c r="L1206">
        <v>15</v>
      </c>
      <c r="M1206">
        <v>10</v>
      </c>
      <c r="N1206">
        <v>0</v>
      </c>
      <c r="O1206">
        <v>0</v>
      </c>
      <c r="P1206">
        <v>0</v>
      </c>
      <c r="Q1206">
        <v>38.200000000000003</v>
      </c>
      <c r="R1206">
        <v>63</v>
      </c>
      <c r="S1206">
        <v>53</v>
      </c>
      <c r="T1206">
        <v>47</v>
      </c>
      <c r="U1206">
        <v>26</v>
      </c>
      <c r="V1206">
        <v>31</v>
      </c>
      <c r="W1206">
        <v>3</v>
      </c>
      <c r="X1206" s="2">
        <v>0.36</v>
      </c>
    </row>
    <row r="1207" spans="1:24" x14ac:dyDescent="0.25">
      <c r="A1207" t="str">
        <f t="shared" si="56"/>
        <v/>
      </c>
      <c r="B1207" t="str">
        <f t="shared" si="54"/>
        <v/>
      </c>
      <c r="C1207" t="str">
        <f t="shared" si="55"/>
        <v/>
      </c>
      <c r="D1207">
        <v>2026</v>
      </c>
      <c r="E1207" t="s">
        <v>8256</v>
      </c>
      <c r="F1207" t="s">
        <v>1290</v>
      </c>
      <c r="G1207" t="s">
        <v>37</v>
      </c>
      <c r="H1207" t="s">
        <v>64</v>
      </c>
      <c r="I1207">
        <v>0</v>
      </c>
      <c r="J1207">
        <v>2</v>
      </c>
      <c r="K1207" s="29">
        <v>11.15</v>
      </c>
      <c r="L1207">
        <v>19</v>
      </c>
      <c r="M1207">
        <v>0</v>
      </c>
      <c r="N1207">
        <v>0</v>
      </c>
      <c r="O1207">
        <v>0</v>
      </c>
      <c r="P1207">
        <v>0</v>
      </c>
      <c r="Q1207">
        <v>15.1</v>
      </c>
      <c r="R1207">
        <v>27</v>
      </c>
      <c r="S1207">
        <v>22</v>
      </c>
      <c r="T1207">
        <v>19</v>
      </c>
      <c r="U1207">
        <v>15</v>
      </c>
      <c r="V1207">
        <v>5</v>
      </c>
      <c r="W1207">
        <v>5</v>
      </c>
      <c r="X1207" s="2">
        <v>0.38600000000000001</v>
      </c>
    </row>
    <row r="1208" spans="1:24" x14ac:dyDescent="0.25">
      <c r="A1208" t="str">
        <f t="shared" si="56"/>
        <v/>
      </c>
      <c r="B1208" t="str">
        <f t="shared" si="54"/>
        <v/>
      </c>
      <c r="C1208" t="str">
        <f t="shared" si="55"/>
        <v/>
      </c>
      <c r="D1208">
        <v>2026</v>
      </c>
      <c r="E1208" t="s">
        <v>8257</v>
      </c>
      <c r="F1208" t="s">
        <v>1290</v>
      </c>
      <c r="G1208" t="s">
        <v>24</v>
      </c>
      <c r="H1208" t="s">
        <v>64</v>
      </c>
      <c r="I1208">
        <v>1</v>
      </c>
      <c r="J1208">
        <v>1</v>
      </c>
      <c r="K1208" s="29">
        <v>12.33</v>
      </c>
      <c r="L1208">
        <v>15</v>
      </c>
      <c r="M1208">
        <v>1</v>
      </c>
      <c r="N1208">
        <v>0</v>
      </c>
      <c r="O1208">
        <v>0</v>
      </c>
      <c r="P1208">
        <v>0</v>
      </c>
      <c r="Q1208">
        <v>15.1</v>
      </c>
      <c r="R1208">
        <v>21</v>
      </c>
      <c r="S1208">
        <v>21</v>
      </c>
      <c r="T1208">
        <v>21</v>
      </c>
      <c r="U1208">
        <v>23</v>
      </c>
      <c r="V1208">
        <v>13</v>
      </c>
      <c r="W1208">
        <v>5</v>
      </c>
      <c r="X1208" s="2">
        <v>0.34399999999999997</v>
      </c>
    </row>
    <row r="1209" spans="1:24" x14ac:dyDescent="0.25">
      <c r="A1209" t="str">
        <f t="shared" si="56"/>
        <v/>
      </c>
      <c r="B1209" t="str">
        <f t="shared" si="54"/>
        <v/>
      </c>
      <c r="C1209" t="str">
        <f t="shared" si="55"/>
        <v/>
      </c>
      <c r="D1209">
        <v>2026</v>
      </c>
      <c r="E1209" t="s">
        <v>8258</v>
      </c>
      <c r="F1209" t="s">
        <v>1308</v>
      </c>
      <c r="G1209" t="s">
        <v>24</v>
      </c>
      <c r="H1209" t="s">
        <v>64</v>
      </c>
      <c r="I1209">
        <v>3</v>
      </c>
      <c r="J1209">
        <v>4</v>
      </c>
      <c r="K1209" s="29">
        <v>4.67</v>
      </c>
      <c r="L1209">
        <v>12</v>
      </c>
      <c r="M1209">
        <v>12</v>
      </c>
      <c r="N1209">
        <v>0</v>
      </c>
      <c r="O1209">
        <v>0</v>
      </c>
      <c r="P1209">
        <v>0</v>
      </c>
      <c r="Q1209">
        <v>61.2</v>
      </c>
      <c r="R1209">
        <v>62</v>
      </c>
      <c r="S1209">
        <v>35</v>
      </c>
      <c r="T1209">
        <v>32</v>
      </c>
      <c r="U1209">
        <v>23</v>
      </c>
      <c r="V1209">
        <v>65</v>
      </c>
      <c r="W1209">
        <v>4</v>
      </c>
      <c r="X1209" s="2">
        <v>0.26300000000000001</v>
      </c>
    </row>
    <row r="1210" spans="1:24" x14ac:dyDescent="0.25">
      <c r="A1210">
        <f t="shared" si="56"/>
        <v>1</v>
      </c>
      <c r="B1210" t="str">
        <f t="shared" si="54"/>
        <v/>
      </c>
      <c r="C1210" t="str">
        <f t="shared" si="55"/>
        <v/>
      </c>
      <c r="D1210">
        <v>2026</v>
      </c>
      <c r="E1210" t="s">
        <v>8259</v>
      </c>
      <c r="F1210" t="s">
        <v>1308</v>
      </c>
      <c r="G1210" t="s">
        <v>29</v>
      </c>
      <c r="H1210" t="s">
        <v>64</v>
      </c>
      <c r="I1210">
        <v>3</v>
      </c>
      <c r="J1210">
        <v>2</v>
      </c>
      <c r="K1210" s="29">
        <v>5.04</v>
      </c>
      <c r="L1210">
        <v>15</v>
      </c>
      <c r="M1210">
        <v>13</v>
      </c>
      <c r="N1210">
        <v>0</v>
      </c>
      <c r="O1210">
        <v>0</v>
      </c>
      <c r="P1210">
        <v>0</v>
      </c>
      <c r="Q1210">
        <v>75</v>
      </c>
      <c r="R1210">
        <v>85</v>
      </c>
      <c r="S1210">
        <v>45</v>
      </c>
      <c r="T1210">
        <v>42</v>
      </c>
      <c r="U1210">
        <v>8</v>
      </c>
      <c r="V1210">
        <v>63</v>
      </c>
      <c r="W1210">
        <v>2</v>
      </c>
      <c r="X1210" s="2">
        <v>0.28499999999999998</v>
      </c>
    </row>
    <row r="1211" spans="1:24" x14ac:dyDescent="0.25">
      <c r="A1211" t="str">
        <f t="shared" si="56"/>
        <v/>
      </c>
      <c r="B1211">
        <f t="shared" si="54"/>
        <v>1</v>
      </c>
      <c r="C1211" t="str">
        <f t="shared" si="55"/>
        <v/>
      </c>
      <c r="D1211">
        <v>2026</v>
      </c>
      <c r="E1211" t="s">
        <v>6021</v>
      </c>
      <c r="F1211" t="s">
        <v>1308</v>
      </c>
      <c r="G1211" t="s">
        <v>37</v>
      </c>
      <c r="H1211" t="s">
        <v>64</v>
      </c>
      <c r="I1211">
        <v>1</v>
      </c>
      <c r="J1211">
        <v>8</v>
      </c>
      <c r="K1211" s="29">
        <v>6.12</v>
      </c>
      <c r="L1211">
        <v>14</v>
      </c>
      <c r="M1211">
        <v>14</v>
      </c>
      <c r="N1211">
        <v>0</v>
      </c>
      <c r="O1211">
        <v>0</v>
      </c>
      <c r="P1211">
        <v>0</v>
      </c>
      <c r="Q1211">
        <v>72</v>
      </c>
      <c r="R1211">
        <v>98</v>
      </c>
      <c r="S1211">
        <v>59</v>
      </c>
      <c r="T1211">
        <v>49</v>
      </c>
      <c r="U1211">
        <v>15</v>
      </c>
      <c r="V1211">
        <v>75</v>
      </c>
      <c r="W1211">
        <v>5</v>
      </c>
      <c r="X1211" s="2">
        <v>0.32500000000000001</v>
      </c>
    </row>
    <row r="1212" spans="1:24" x14ac:dyDescent="0.25">
      <c r="A1212" t="str">
        <f t="shared" si="56"/>
        <v/>
      </c>
      <c r="B1212" t="str">
        <f t="shared" si="54"/>
        <v/>
      </c>
      <c r="C1212">
        <f t="shared" si="55"/>
        <v>1</v>
      </c>
      <c r="D1212">
        <v>2026</v>
      </c>
      <c r="E1212" t="s">
        <v>6944</v>
      </c>
      <c r="F1212" t="s">
        <v>1308</v>
      </c>
      <c r="G1212" t="s">
        <v>24</v>
      </c>
      <c r="H1212" t="s">
        <v>64</v>
      </c>
      <c r="I1212">
        <v>0</v>
      </c>
      <c r="J1212">
        <v>0</v>
      </c>
      <c r="K1212" s="29">
        <v>2.25</v>
      </c>
      <c r="L1212">
        <v>3</v>
      </c>
      <c r="M1212">
        <v>0</v>
      </c>
      <c r="N1212">
        <v>0</v>
      </c>
      <c r="O1212">
        <v>0</v>
      </c>
      <c r="P1212">
        <v>0</v>
      </c>
      <c r="Q1212">
        <v>4</v>
      </c>
      <c r="R1212">
        <v>2</v>
      </c>
      <c r="S1212">
        <v>1</v>
      </c>
      <c r="T1212">
        <v>1</v>
      </c>
      <c r="U1212">
        <v>4</v>
      </c>
      <c r="V1212">
        <v>6</v>
      </c>
      <c r="W1212">
        <v>0</v>
      </c>
      <c r="X1212" s="2">
        <v>0.154</v>
      </c>
    </row>
    <row r="1213" spans="1:24" x14ac:dyDescent="0.25">
      <c r="A1213">
        <f t="shared" si="56"/>
        <v>1</v>
      </c>
      <c r="B1213" t="str">
        <f t="shared" si="54"/>
        <v/>
      </c>
      <c r="C1213" t="str">
        <f t="shared" si="55"/>
        <v/>
      </c>
      <c r="D1213">
        <v>2026</v>
      </c>
      <c r="E1213" t="s">
        <v>8260</v>
      </c>
      <c r="F1213" t="s">
        <v>1308</v>
      </c>
      <c r="G1213" t="s">
        <v>29</v>
      </c>
      <c r="H1213" t="s">
        <v>64</v>
      </c>
      <c r="I1213">
        <v>3</v>
      </c>
      <c r="J1213">
        <v>2</v>
      </c>
      <c r="K1213" s="29">
        <v>3.94</v>
      </c>
      <c r="L1213">
        <v>21</v>
      </c>
      <c r="M1213">
        <v>0</v>
      </c>
      <c r="N1213">
        <v>0</v>
      </c>
      <c r="O1213">
        <v>0</v>
      </c>
      <c r="P1213">
        <v>6</v>
      </c>
      <c r="Q1213">
        <v>29.2</v>
      </c>
      <c r="R1213">
        <v>29</v>
      </c>
      <c r="S1213">
        <v>13</v>
      </c>
      <c r="T1213">
        <v>13</v>
      </c>
      <c r="U1213">
        <v>15</v>
      </c>
      <c r="V1213">
        <v>28</v>
      </c>
      <c r="W1213">
        <v>3</v>
      </c>
      <c r="X1213" s="2">
        <v>0.26400000000000001</v>
      </c>
    </row>
    <row r="1214" spans="1:24" x14ac:dyDescent="0.25">
      <c r="A1214" t="str">
        <f t="shared" si="56"/>
        <v/>
      </c>
      <c r="B1214" t="str">
        <f t="shared" si="54"/>
        <v/>
      </c>
      <c r="C1214" t="str">
        <f t="shared" si="55"/>
        <v/>
      </c>
      <c r="D1214">
        <v>2026</v>
      </c>
      <c r="E1214" t="s">
        <v>8261</v>
      </c>
      <c r="F1214" t="s">
        <v>1308</v>
      </c>
      <c r="G1214" t="s">
        <v>37</v>
      </c>
      <c r="H1214" t="s">
        <v>64</v>
      </c>
      <c r="I1214">
        <v>1</v>
      </c>
      <c r="J1214">
        <v>1</v>
      </c>
      <c r="K1214" s="29">
        <v>4.28</v>
      </c>
      <c r="L1214">
        <v>20</v>
      </c>
      <c r="M1214">
        <v>0</v>
      </c>
      <c r="N1214">
        <v>0</v>
      </c>
      <c r="O1214">
        <v>0</v>
      </c>
      <c r="P1214">
        <v>0</v>
      </c>
      <c r="Q1214">
        <v>40</v>
      </c>
      <c r="R1214">
        <v>43</v>
      </c>
      <c r="S1214">
        <v>20</v>
      </c>
      <c r="T1214">
        <v>19</v>
      </c>
      <c r="U1214">
        <v>9</v>
      </c>
      <c r="V1214">
        <v>43</v>
      </c>
      <c r="W1214">
        <v>1</v>
      </c>
      <c r="X1214" s="2">
        <v>0.27600000000000002</v>
      </c>
    </row>
    <row r="1215" spans="1:24" x14ac:dyDescent="0.25">
      <c r="A1215" t="str">
        <f t="shared" si="56"/>
        <v/>
      </c>
      <c r="B1215" t="str">
        <f t="shared" si="54"/>
        <v/>
      </c>
      <c r="C1215" t="str">
        <f t="shared" si="55"/>
        <v/>
      </c>
      <c r="D1215">
        <v>2026</v>
      </c>
      <c r="E1215" t="s">
        <v>8262</v>
      </c>
      <c r="F1215" t="s">
        <v>1308</v>
      </c>
      <c r="G1215" t="s">
        <v>37</v>
      </c>
      <c r="H1215" t="s">
        <v>64</v>
      </c>
      <c r="I1215">
        <v>1</v>
      </c>
      <c r="J1215">
        <v>1</v>
      </c>
      <c r="K1215" s="29">
        <v>4.5999999999999996</v>
      </c>
      <c r="L1215">
        <v>20</v>
      </c>
      <c r="M1215">
        <v>0</v>
      </c>
      <c r="N1215">
        <v>0</v>
      </c>
      <c r="O1215">
        <v>0</v>
      </c>
      <c r="P1215">
        <v>0</v>
      </c>
      <c r="Q1215">
        <v>29.1</v>
      </c>
      <c r="R1215">
        <v>29</v>
      </c>
      <c r="S1215">
        <v>15</v>
      </c>
      <c r="T1215">
        <v>15</v>
      </c>
      <c r="U1215">
        <v>14</v>
      </c>
      <c r="V1215">
        <v>32</v>
      </c>
      <c r="W1215">
        <v>6</v>
      </c>
      <c r="X1215" s="2">
        <v>0.26900000000000002</v>
      </c>
    </row>
    <row r="1216" spans="1:24" x14ac:dyDescent="0.25">
      <c r="A1216">
        <f t="shared" si="56"/>
        <v>1</v>
      </c>
      <c r="B1216" t="str">
        <f t="shared" si="54"/>
        <v/>
      </c>
      <c r="C1216" t="str">
        <f t="shared" si="55"/>
        <v/>
      </c>
      <c r="D1216">
        <v>2026</v>
      </c>
      <c r="E1216" t="s">
        <v>8263</v>
      </c>
      <c r="F1216" t="s">
        <v>1308</v>
      </c>
      <c r="G1216" t="s">
        <v>29</v>
      </c>
      <c r="H1216" t="s">
        <v>64</v>
      </c>
      <c r="I1216">
        <v>2</v>
      </c>
      <c r="J1216">
        <v>2</v>
      </c>
      <c r="K1216" s="29">
        <v>6.1</v>
      </c>
      <c r="L1216">
        <v>25</v>
      </c>
      <c r="M1216">
        <v>1</v>
      </c>
      <c r="N1216">
        <v>0</v>
      </c>
      <c r="O1216">
        <v>0</v>
      </c>
      <c r="P1216">
        <v>0</v>
      </c>
      <c r="Q1216">
        <v>41.1</v>
      </c>
      <c r="R1216">
        <v>50</v>
      </c>
      <c r="S1216">
        <v>31</v>
      </c>
      <c r="T1216">
        <v>28</v>
      </c>
      <c r="U1216">
        <v>18</v>
      </c>
      <c r="V1216">
        <v>32</v>
      </c>
      <c r="W1216">
        <v>2</v>
      </c>
      <c r="X1216" s="2">
        <v>0.309</v>
      </c>
    </row>
    <row r="1217" spans="1:24" x14ac:dyDescent="0.25">
      <c r="A1217" t="str">
        <f t="shared" si="56"/>
        <v/>
      </c>
      <c r="B1217" t="str">
        <f t="shared" si="54"/>
        <v/>
      </c>
      <c r="C1217" t="str">
        <f t="shared" si="55"/>
        <v/>
      </c>
      <c r="D1217">
        <v>2026</v>
      </c>
      <c r="E1217" t="s">
        <v>8264</v>
      </c>
      <c r="F1217" t="s">
        <v>1308</v>
      </c>
      <c r="G1217" t="s">
        <v>37</v>
      </c>
      <c r="H1217" t="s">
        <v>64</v>
      </c>
      <c r="I1217">
        <v>3</v>
      </c>
      <c r="J1217">
        <v>7</v>
      </c>
      <c r="K1217" s="29">
        <v>6.27</v>
      </c>
      <c r="L1217">
        <v>17</v>
      </c>
      <c r="M1217">
        <v>6</v>
      </c>
      <c r="N1217">
        <v>0</v>
      </c>
      <c r="O1217">
        <v>0</v>
      </c>
      <c r="P1217">
        <v>1</v>
      </c>
      <c r="Q1217">
        <v>37.1</v>
      </c>
      <c r="R1217">
        <v>51</v>
      </c>
      <c r="S1217">
        <v>31</v>
      </c>
      <c r="T1217">
        <v>26</v>
      </c>
      <c r="U1217">
        <v>18</v>
      </c>
      <c r="V1217">
        <v>49</v>
      </c>
      <c r="W1217">
        <v>5</v>
      </c>
      <c r="X1217" s="2">
        <v>0.317</v>
      </c>
    </row>
    <row r="1218" spans="1:24" x14ac:dyDescent="0.25">
      <c r="A1218" t="str">
        <f t="shared" si="56"/>
        <v/>
      </c>
      <c r="B1218" t="str">
        <f t="shared" ref="B1218:B1281" si="57">IF(COUNTIFS(Draft_Player,$E1218),COUNTIFS(Draft_Player,$E1218),"")</f>
        <v/>
      </c>
      <c r="C1218" t="str">
        <f t="shared" ref="C1218:C1281" si="58">IF(COUNTIFS(Transfers_Player,$E1218),COUNTIFS(Transfers_Player,$E1218),"")</f>
        <v/>
      </c>
      <c r="D1218">
        <v>2026</v>
      </c>
      <c r="E1218" t="s">
        <v>8265</v>
      </c>
      <c r="F1218" t="s">
        <v>1308</v>
      </c>
      <c r="G1218" t="s">
        <v>47</v>
      </c>
      <c r="H1218" t="s">
        <v>64</v>
      </c>
      <c r="I1218">
        <v>0</v>
      </c>
      <c r="J1218">
        <v>2</v>
      </c>
      <c r="K1218" s="29">
        <v>6.63</v>
      </c>
      <c r="L1218">
        <v>18</v>
      </c>
      <c r="M1218">
        <v>0</v>
      </c>
      <c r="N1218">
        <v>0</v>
      </c>
      <c r="O1218">
        <v>0</v>
      </c>
      <c r="P1218">
        <v>0</v>
      </c>
      <c r="Q1218">
        <v>19</v>
      </c>
      <c r="R1218">
        <v>14</v>
      </c>
      <c r="S1218">
        <v>16</v>
      </c>
      <c r="T1218">
        <v>14</v>
      </c>
      <c r="U1218">
        <v>19</v>
      </c>
      <c r="V1218">
        <v>25</v>
      </c>
      <c r="W1218">
        <v>10</v>
      </c>
      <c r="X1218" s="2">
        <v>0.2</v>
      </c>
    </row>
    <row r="1219" spans="1:24" x14ac:dyDescent="0.25">
      <c r="A1219" t="str">
        <f t="shared" ref="A1219:A1282" si="59">IF(OR(G1219="SR", G1219="GR"), 1, "")</f>
        <v/>
      </c>
      <c r="B1219" t="str">
        <f t="shared" si="57"/>
        <v/>
      </c>
      <c r="C1219" t="str">
        <f t="shared" si="58"/>
        <v/>
      </c>
      <c r="D1219">
        <v>2026</v>
      </c>
      <c r="E1219" t="s">
        <v>8266</v>
      </c>
      <c r="F1219" t="s">
        <v>1308</v>
      </c>
      <c r="G1219" t="s">
        <v>47</v>
      </c>
      <c r="H1219" t="s">
        <v>64</v>
      </c>
      <c r="I1219">
        <v>1</v>
      </c>
      <c r="J1219">
        <v>1</v>
      </c>
      <c r="K1219" s="29">
        <v>7.23</v>
      </c>
      <c r="L1219">
        <v>9</v>
      </c>
      <c r="M1219">
        <v>6</v>
      </c>
      <c r="N1219">
        <v>0</v>
      </c>
      <c r="O1219">
        <v>0</v>
      </c>
      <c r="P1219">
        <v>0</v>
      </c>
      <c r="Q1219">
        <v>18.2</v>
      </c>
      <c r="R1219">
        <v>22</v>
      </c>
      <c r="S1219">
        <v>16</v>
      </c>
      <c r="T1219">
        <v>15</v>
      </c>
      <c r="U1219">
        <v>14</v>
      </c>
      <c r="V1219">
        <v>20</v>
      </c>
      <c r="W1219">
        <v>3</v>
      </c>
      <c r="X1219" s="2">
        <v>0.29299999999999998</v>
      </c>
    </row>
    <row r="1220" spans="1:24" x14ac:dyDescent="0.25">
      <c r="A1220" t="str">
        <f t="shared" si="59"/>
        <v/>
      </c>
      <c r="B1220" t="str">
        <f t="shared" si="57"/>
        <v/>
      </c>
      <c r="C1220" t="str">
        <f t="shared" si="58"/>
        <v/>
      </c>
      <c r="D1220">
        <v>2026</v>
      </c>
      <c r="E1220" t="s">
        <v>8267</v>
      </c>
      <c r="F1220" t="s">
        <v>1308</v>
      </c>
      <c r="G1220" t="s">
        <v>37</v>
      </c>
      <c r="H1220" t="s">
        <v>64</v>
      </c>
      <c r="I1220">
        <v>0</v>
      </c>
      <c r="J1220">
        <v>2</v>
      </c>
      <c r="K1220" s="29">
        <v>7.64</v>
      </c>
      <c r="L1220">
        <v>16</v>
      </c>
      <c r="M1220">
        <v>1</v>
      </c>
      <c r="N1220">
        <v>0</v>
      </c>
      <c r="O1220">
        <v>0</v>
      </c>
      <c r="P1220">
        <v>1</v>
      </c>
      <c r="Q1220">
        <v>17.2</v>
      </c>
      <c r="R1220">
        <v>25</v>
      </c>
      <c r="S1220">
        <v>18</v>
      </c>
      <c r="T1220">
        <v>15</v>
      </c>
      <c r="U1220">
        <v>14</v>
      </c>
      <c r="V1220">
        <v>13</v>
      </c>
      <c r="W1220">
        <v>1</v>
      </c>
      <c r="X1220" s="2">
        <v>0.33300000000000002</v>
      </c>
    </row>
    <row r="1221" spans="1:24" x14ac:dyDescent="0.25">
      <c r="A1221">
        <f t="shared" si="59"/>
        <v>1</v>
      </c>
      <c r="B1221" t="str">
        <f t="shared" si="57"/>
        <v/>
      </c>
      <c r="C1221" t="str">
        <f t="shared" si="58"/>
        <v/>
      </c>
      <c r="D1221">
        <v>2026</v>
      </c>
      <c r="E1221" t="s">
        <v>8268</v>
      </c>
      <c r="F1221" t="s">
        <v>1308</v>
      </c>
      <c r="G1221" t="s">
        <v>32</v>
      </c>
      <c r="H1221" t="s">
        <v>64</v>
      </c>
      <c r="I1221">
        <v>1</v>
      </c>
      <c r="J1221">
        <v>1</v>
      </c>
      <c r="K1221" s="29">
        <v>7.77</v>
      </c>
      <c r="L1221">
        <v>20</v>
      </c>
      <c r="M1221">
        <v>0</v>
      </c>
      <c r="N1221">
        <v>0</v>
      </c>
      <c r="O1221">
        <v>0</v>
      </c>
      <c r="P1221">
        <v>0</v>
      </c>
      <c r="Q1221">
        <v>24.1</v>
      </c>
      <c r="R1221">
        <v>20</v>
      </c>
      <c r="S1221">
        <v>21</v>
      </c>
      <c r="T1221">
        <v>21</v>
      </c>
      <c r="U1221">
        <v>22</v>
      </c>
      <c r="V1221">
        <v>37</v>
      </c>
      <c r="W1221">
        <v>4</v>
      </c>
      <c r="X1221" s="2">
        <v>0.22500000000000001</v>
      </c>
    </row>
    <row r="1222" spans="1:24" x14ac:dyDescent="0.25">
      <c r="A1222" t="str">
        <f t="shared" si="59"/>
        <v/>
      </c>
      <c r="B1222" t="str">
        <f t="shared" si="57"/>
        <v/>
      </c>
      <c r="C1222">
        <f t="shared" si="58"/>
        <v>1</v>
      </c>
      <c r="D1222">
        <v>2026</v>
      </c>
      <c r="E1222" t="s">
        <v>6623</v>
      </c>
      <c r="F1222" t="s">
        <v>1308</v>
      </c>
      <c r="G1222" t="s">
        <v>24</v>
      </c>
      <c r="H1222" t="s">
        <v>64</v>
      </c>
      <c r="I1222">
        <v>0</v>
      </c>
      <c r="J1222">
        <v>0</v>
      </c>
      <c r="K1222" s="29">
        <v>9</v>
      </c>
      <c r="L1222">
        <v>2</v>
      </c>
      <c r="M1222">
        <v>0</v>
      </c>
      <c r="N1222">
        <v>0</v>
      </c>
      <c r="O1222">
        <v>0</v>
      </c>
      <c r="P1222">
        <v>0</v>
      </c>
      <c r="Q1222">
        <v>1</v>
      </c>
      <c r="R1222">
        <v>1</v>
      </c>
      <c r="S1222">
        <v>1</v>
      </c>
      <c r="T1222">
        <v>1</v>
      </c>
      <c r="U1222">
        <v>3</v>
      </c>
      <c r="V1222">
        <v>2</v>
      </c>
      <c r="W1222">
        <v>2</v>
      </c>
      <c r="X1222" s="2">
        <v>0.2</v>
      </c>
    </row>
    <row r="1223" spans="1:24" x14ac:dyDescent="0.25">
      <c r="A1223" t="str">
        <f t="shared" si="59"/>
        <v/>
      </c>
      <c r="B1223" t="str">
        <f t="shared" si="57"/>
        <v/>
      </c>
      <c r="C1223">
        <f t="shared" si="58"/>
        <v>1</v>
      </c>
      <c r="D1223">
        <v>2026</v>
      </c>
      <c r="E1223" t="s">
        <v>6910</v>
      </c>
      <c r="F1223" t="s">
        <v>1308</v>
      </c>
      <c r="G1223" t="s">
        <v>47</v>
      </c>
      <c r="H1223" t="s">
        <v>64</v>
      </c>
      <c r="I1223">
        <v>0</v>
      </c>
      <c r="J1223">
        <v>0</v>
      </c>
      <c r="K1223" s="29">
        <v>36</v>
      </c>
      <c r="L1223">
        <v>3</v>
      </c>
      <c r="M1223">
        <v>0</v>
      </c>
      <c r="N1223">
        <v>0</v>
      </c>
      <c r="O1223">
        <v>0</v>
      </c>
      <c r="P1223">
        <v>0</v>
      </c>
      <c r="Q1223">
        <v>1</v>
      </c>
      <c r="R1223">
        <v>1</v>
      </c>
      <c r="S1223">
        <v>4</v>
      </c>
      <c r="T1223">
        <v>4</v>
      </c>
      <c r="U1223">
        <v>4</v>
      </c>
      <c r="V1223">
        <v>1</v>
      </c>
      <c r="W1223">
        <v>1</v>
      </c>
      <c r="X1223" s="2">
        <v>0.5</v>
      </c>
    </row>
    <row r="1224" spans="1:24" x14ac:dyDescent="0.25">
      <c r="A1224">
        <f t="shared" si="59"/>
        <v>1</v>
      </c>
      <c r="B1224" t="str">
        <f t="shared" si="57"/>
        <v/>
      </c>
      <c r="C1224">
        <f t="shared" si="58"/>
        <v>1</v>
      </c>
      <c r="D1224">
        <v>2026</v>
      </c>
      <c r="E1224" t="s">
        <v>6590</v>
      </c>
      <c r="F1224" t="s">
        <v>1308</v>
      </c>
      <c r="G1224" t="s">
        <v>29</v>
      </c>
      <c r="H1224" t="s">
        <v>64</v>
      </c>
      <c r="I1224">
        <v>0</v>
      </c>
      <c r="J1224">
        <v>1</v>
      </c>
      <c r="K1224" s="29">
        <v>54</v>
      </c>
      <c r="L1224">
        <v>1</v>
      </c>
      <c r="M1224">
        <v>0</v>
      </c>
      <c r="N1224">
        <v>0</v>
      </c>
      <c r="O1224">
        <v>0</v>
      </c>
      <c r="P1224">
        <v>0</v>
      </c>
      <c r="Q1224">
        <v>0.2</v>
      </c>
      <c r="R1224">
        <v>1</v>
      </c>
      <c r="S1224">
        <v>4</v>
      </c>
      <c r="T1224">
        <v>4</v>
      </c>
      <c r="U1224">
        <v>3</v>
      </c>
      <c r="V1224">
        <v>1</v>
      </c>
      <c r="W1224">
        <v>0</v>
      </c>
      <c r="X1224" s="2">
        <v>0.33300000000000002</v>
      </c>
    </row>
    <row r="1225" spans="1:24" x14ac:dyDescent="0.25">
      <c r="A1225" t="str">
        <f t="shared" si="59"/>
        <v/>
      </c>
      <c r="B1225" t="str">
        <f t="shared" si="57"/>
        <v/>
      </c>
      <c r="C1225" t="str">
        <f t="shared" si="58"/>
        <v/>
      </c>
      <c r="D1225">
        <v>2026</v>
      </c>
      <c r="E1225" t="s">
        <v>8269</v>
      </c>
      <c r="F1225" t="s">
        <v>1327</v>
      </c>
      <c r="G1225" t="s">
        <v>24</v>
      </c>
      <c r="H1225" t="s">
        <v>64</v>
      </c>
      <c r="I1225">
        <v>3</v>
      </c>
      <c r="J1225">
        <v>6</v>
      </c>
      <c r="K1225" s="29">
        <v>4.67</v>
      </c>
      <c r="L1225">
        <v>15</v>
      </c>
      <c r="M1225">
        <v>14</v>
      </c>
      <c r="N1225">
        <v>0</v>
      </c>
      <c r="O1225">
        <v>0</v>
      </c>
      <c r="P1225">
        <v>0</v>
      </c>
      <c r="Q1225">
        <v>79</v>
      </c>
      <c r="R1225">
        <v>84</v>
      </c>
      <c r="S1225">
        <v>52</v>
      </c>
      <c r="T1225">
        <v>41</v>
      </c>
      <c r="U1225">
        <v>19</v>
      </c>
      <c r="V1225">
        <v>55</v>
      </c>
      <c r="W1225">
        <v>12</v>
      </c>
      <c r="X1225" s="2">
        <v>0.26800000000000002</v>
      </c>
    </row>
    <row r="1226" spans="1:24" x14ac:dyDescent="0.25">
      <c r="A1226">
        <f t="shared" si="59"/>
        <v>1</v>
      </c>
      <c r="B1226" t="str">
        <f t="shared" si="57"/>
        <v/>
      </c>
      <c r="C1226" t="str">
        <f t="shared" si="58"/>
        <v/>
      </c>
      <c r="D1226">
        <v>2026</v>
      </c>
      <c r="E1226" t="s">
        <v>8270</v>
      </c>
      <c r="F1226" t="s">
        <v>1327</v>
      </c>
      <c r="G1226" t="s">
        <v>29</v>
      </c>
      <c r="H1226" t="s">
        <v>64</v>
      </c>
      <c r="I1226">
        <v>2</v>
      </c>
      <c r="J1226">
        <v>6</v>
      </c>
      <c r="K1226" s="29">
        <v>6.46</v>
      </c>
      <c r="L1226">
        <v>14</v>
      </c>
      <c r="M1226">
        <v>14</v>
      </c>
      <c r="N1226">
        <v>0</v>
      </c>
      <c r="O1226">
        <v>0</v>
      </c>
      <c r="P1226">
        <v>0</v>
      </c>
      <c r="Q1226">
        <v>61.1</v>
      </c>
      <c r="R1226">
        <v>67</v>
      </c>
      <c r="S1226">
        <v>47</v>
      </c>
      <c r="T1226">
        <v>44</v>
      </c>
      <c r="U1226">
        <v>30</v>
      </c>
      <c r="V1226">
        <v>55</v>
      </c>
      <c r="W1226">
        <v>6</v>
      </c>
      <c r="X1226" s="2">
        <v>0.28599999999999998</v>
      </c>
    </row>
    <row r="1227" spans="1:24" x14ac:dyDescent="0.25">
      <c r="A1227" t="str">
        <f t="shared" si="59"/>
        <v/>
      </c>
      <c r="B1227" t="str">
        <f t="shared" si="57"/>
        <v/>
      </c>
      <c r="C1227" t="str">
        <f t="shared" si="58"/>
        <v/>
      </c>
      <c r="D1227">
        <v>2026</v>
      </c>
      <c r="E1227" t="s">
        <v>8271</v>
      </c>
      <c r="F1227" t="s">
        <v>1327</v>
      </c>
      <c r="G1227" t="s">
        <v>47</v>
      </c>
      <c r="H1227" t="s">
        <v>64</v>
      </c>
      <c r="I1227">
        <v>1</v>
      </c>
      <c r="J1227">
        <v>0</v>
      </c>
      <c r="K1227" s="29">
        <v>2.79</v>
      </c>
      <c r="L1227">
        <v>19</v>
      </c>
      <c r="M1227">
        <v>0</v>
      </c>
      <c r="N1227">
        <v>0</v>
      </c>
      <c r="O1227">
        <v>0</v>
      </c>
      <c r="P1227">
        <v>0</v>
      </c>
      <c r="Q1227">
        <v>9.1999999999999993</v>
      </c>
      <c r="R1227">
        <v>7</v>
      </c>
      <c r="S1227">
        <v>3</v>
      </c>
      <c r="T1227">
        <v>3</v>
      </c>
      <c r="U1227">
        <v>4</v>
      </c>
      <c r="V1227">
        <v>11</v>
      </c>
      <c r="W1227">
        <v>0</v>
      </c>
      <c r="X1227" s="2">
        <v>0.20599999999999999</v>
      </c>
    </row>
    <row r="1228" spans="1:24" x14ac:dyDescent="0.25">
      <c r="A1228" t="str">
        <f t="shared" si="59"/>
        <v/>
      </c>
      <c r="B1228" t="str">
        <f t="shared" si="57"/>
        <v/>
      </c>
      <c r="C1228" t="str">
        <f t="shared" si="58"/>
        <v/>
      </c>
      <c r="D1228">
        <v>2026</v>
      </c>
      <c r="E1228" t="s">
        <v>8272</v>
      </c>
      <c r="F1228" t="s">
        <v>1327</v>
      </c>
      <c r="G1228" t="s">
        <v>37</v>
      </c>
      <c r="H1228" t="s">
        <v>64</v>
      </c>
      <c r="I1228">
        <v>2</v>
      </c>
      <c r="J1228">
        <v>1</v>
      </c>
      <c r="K1228" s="29">
        <v>3.86</v>
      </c>
      <c r="L1228">
        <v>13</v>
      </c>
      <c r="M1228">
        <v>4</v>
      </c>
      <c r="N1228">
        <v>0</v>
      </c>
      <c r="O1228">
        <v>0</v>
      </c>
      <c r="P1228">
        <v>0</v>
      </c>
      <c r="Q1228">
        <v>30.1</v>
      </c>
      <c r="R1228">
        <v>26</v>
      </c>
      <c r="S1228">
        <v>15</v>
      </c>
      <c r="T1228">
        <v>13</v>
      </c>
      <c r="U1228">
        <v>13</v>
      </c>
      <c r="V1228">
        <v>31</v>
      </c>
      <c r="W1228">
        <v>8</v>
      </c>
      <c r="X1228" s="2">
        <v>0.222</v>
      </c>
    </row>
    <row r="1229" spans="1:24" x14ac:dyDescent="0.25">
      <c r="A1229" t="str">
        <f t="shared" si="59"/>
        <v/>
      </c>
      <c r="B1229" t="str">
        <f t="shared" si="57"/>
        <v/>
      </c>
      <c r="C1229" t="str">
        <f t="shared" si="58"/>
        <v/>
      </c>
      <c r="D1229">
        <v>2026</v>
      </c>
      <c r="E1229" t="s">
        <v>1344</v>
      </c>
      <c r="F1229" t="s">
        <v>1327</v>
      </c>
      <c r="G1229" t="s">
        <v>47</v>
      </c>
      <c r="H1229" t="s">
        <v>64</v>
      </c>
      <c r="I1229">
        <v>0</v>
      </c>
      <c r="J1229">
        <v>1</v>
      </c>
      <c r="K1229" s="29">
        <v>3.97</v>
      </c>
      <c r="L1229">
        <v>14</v>
      </c>
      <c r="M1229">
        <v>2</v>
      </c>
      <c r="N1229">
        <v>0</v>
      </c>
      <c r="O1229">
        <v>0</v>
      </c>
      <c r="P1229">
        <v>0</v>
      </c>
      <c r="Q1229">
        <v>22.2</v>
      </c>
      <c r="R1229">
        <v>13</v>
      </c>
      <c r="S1229">
        <v>10</v>
      </c>
      <c r="T1229">
        <v>10</v>
      </c>
      <c r="U1229">
        <v>14</v>
      </c>
      <c r="V1229">
        <v>24</v>
      </c>
      <c r="W1229">
        <v>2</v>
      </c>
      <c r="X1229" s="2">
        <v>0.16700000000000001</v>
      </c>
    </row>
    <row r="1230" spans="1:24" x14ac:dyDescent="0.25">
      <c r="A1230">
        <f t="shared" si="59"/>
        <v>1</v>
      </c>
      <c r="B1230" t="str">
        <f t="shared" si="57"/>
        <v/>
      </c>
      <c r="C1230" t="str">
        <f t="shared" si="58"/>
        <v/>
      </c>
      <c r="D1230">
        <v>2026</v>
      </c>
      <c r="E1230" t="s">
        <v>8273</v>
      </c>
      <c r="F1230" t="s">
        <v>1327</v>
      </c>
      <c r="G1230" t="s">
        <v>29</v>
      </c>
      <c r="H1230" t="s">
        <v>64</v>
      </c>
      <c r="I1230">
        <v>2</v>
      </c>
      <c r="J1230">
        <v>2</v>
      </c>
      <c r="K1230" s="29">
        <v>4.3899999999999997</v>
      </c>
      <c r="L1230">
        <v>21</v>
      </c>
      <c r="M1230">
        <v>0</v>
      </c>
      <c r="N1230">
        <v>0</v>
      </c>
      <c r="O1230">
        <v>0</v>
      </c>
      <c r="P1230">
        <v>4</v>
      </c>
      <c r="Q1230">
        <v>55.1</v>
      </c>
      <c r="R1230">
        <v>51</v>
      </c>
      <c r="S1230">
        <v>31</v>
      </c>
      <c r="T1230">
        <v>27</v>
      </c>
      <c r="U1230">
        <v>19</v>
      </c>
      <c r="V1230">
        <v>57</v>
      </c>
      <c r="W1230">
        <v>9</v>
      </c>
      <c r="X1230" s="2">
        <v>0.248</v>
      </c>
    </row>
    <row r="1231" spans="1:24" x14ac:dyDescent="0.25">
      <c r="A1231" t="str">
        <f t="shared" si="59"/>
        <v/>
      </c>
      <c r="B1231" t="str">
        <f t="shared" si="57"/>
        <v/>
      </c>
      <c r="C1231" t="str">
        <f t="shared" si="58"/>
        <v/>
      </c>
      <c r="D1231">
        <v>2026</v>
      </c>
      <c r="E1231" t="s">
        <v>8274</v>
      </c>
      <c r="F1231" t="s">
        <v>1327</v>
      </c>
      <c r="G1231" t="s">
        <v>47</v>
      </c>
      <c r="H1231" t="s">
        <v>64</v>
      </c>
      <c r="I1231">
        <v>2</v>
      </c>
      <c r="J1231">
        <v>3</v>
      </c>
      <c r="K1231" s="29">
        <v>4.8</v>
      </c>
      <c r="L1231">
        <v>22</v>
      </c>
      <c r="M1231">
        <v>9</v>
      </c>
      <c r="N1231">
        <v>0</v>
      </c>
      <c r="O1231">
        <v>0</v>
      </c>
      <c r="P1231">
        <v>0</v>
      </c>
      <c r="Q1231">
        <v>45</v>
      </c>
      <c r="R1231">
        <v>49</v>
      </c>
      <c r="S1231">
        <v>28</v>
      </c>
      <c r="T1231">
        <v>24</v>
      </c>
      <c r="U1231">
        <v>23</v>
      </c>
      <c r="V1231">
        <v>41</v>
      </c>
      <c r="W1231">
        <v>5</v>
      </c>
      <c r="X1231" s="2">
        <v>0.27100000000000002</v>
      </c>
    </row>
    <row r="1232" spans="1:24" x14ac:dyDescent="0.25">
      <c r="A1232">
        <f t="shared" si="59"/>
        <v>1</v>
      </c>
      <c r="B1232" t="str">
        <f t="shared" si="57"/>
        <v/>
      </c>
      <c r="C1232" t="str">
        <f t="shared" si="58"/>
        <v/>
      </c>
      <c r="D1232">
        <v>2026</v>
      </c>
      <c r="E1232" t="s">
        <v>8275</v>
      </c>
      <c r="F1232" t="s">
        <v>1327</v>
      </c>
      <c r="G1232" t="s">
        <v>32</v>
      </c>
      <c r="H1232" t="s">
        <v>64</v>
      </c>
      <c r="I1232">
        <v>2</v>
      </c>
      <c r="J1232">
        <v>1</v>
      </c>
      <c r="K1232" s="29">
        <v>5.34</v>
      </c>
      <c r="L1232">
        <v>17</v>
      </c>
      <c r="M1232">
        <v>0</v>
      </c>
      <c r="N1232">
        <v>0</v>
      </c>
      <c r="O1232">
        <v>0</v>
      </c>
      <c r="P1232">
        <v>0</v>
      </c>
      <c r="Q1232">
        <v>28.2</v>
      </c>
      <c r="R1232">
        <v>30</v>
      </c>
      <c r="S1232">
        <v>20</v>
      </c>
      <c r="T1232">
        <v>17</v>
      </c>
      <c r="U1232">
        <v>12</v>
      </c>
      <c r="V1232">
        <v>31</v>
      </c>
      <c r="W1232">
        <v>4</v>
      </c>
      <c r="X1232" s="2">
        <v>0.26300000000000001</v>
      </c>
    </row>
    <row r="1233" spans="1:24" x14ac:dyDescent="0.25">
      <c r="A1233" t="str">
        <f t="shared" si="59"/>
        <v/>
      </c>
      <c r="B1233" t="str">
        <f t="shared" si="57"/>
        <v/>
      </c>
      <c r="C1233" t="str">
        <f t="shared" si="58"/>
        <v/>
      </c>
      <c r="D1233">
        <v>2026</v>
      </c>
      <c r="E1233" t="s">
        <v>8276</v>
      </c>
      <c r="F1233" t="s">
        <v>1327</v>
      </c>
      <c r="G1233" t="s">
        <v>37</v>
      </c>
      <c r="H1233" t="s">
        <v>64</v>
      </c>
      <c r="I1233">
        <v>0</v>
      </c>
      <c r="J1233">
        <v>0</v>
      </c>
      <c r="K1233" s="29">
        <v>5.4</v>
      </c>
      <c r="L1233">
        <v>3</v>
      </c>
      <c r="M1233">
        <v>0</v>
      </c>
      <c r="N1233">
        <v>0</v>
      </c>
      <c r="O1233">
        <v>0</v>
      </c>
      <c r="P1233">
        <v>0</v>
      </c>
      <c r="Q1233">
        <v>1.2</v>
      </c>
      <c r="R1233">
        <v>3</v>
      </c>
      <c r="S1233">
        <v>1</v>
      </c>
      <c r="T1233">
        <v>1</v>
      </c>
      <c r="U1233">
        <v>1</v>
      </c>
      <c r="V1233">
        <v>1</v>
      </c>
      <c r="W1233">
        <v>1</v>
      </c>
      <c r="X1233" s="2">
        <v>0.375</v>
      </c>
    </row>
    <row r="1234" spans="1:24" x14ac:dyDescent="0.25">
      <c r="A1234" t="str">
        <f t="shared" si="59"/>
        <v/>
      </c>
      <c r="B1234" t="str">
        <f t="shared" si="57"/>
        <v/>
      </c>
      <c r="C1234" t="str">
        <f t="shared" si="58"/>
        <v/>
      </c>
      <c r="D1234">
        <v>2026</v>
      </c>
      <c r="E1234" t="s">
        <v>8277</v>
      </c>
      <c r="F1234" t="s">
        <v>1327</v>
      </c>
      <c r="G1234" t="s">
        <v>37</v>
      </c>
      <c r="H1234" t="s">
        <v>64</v>
      </c>
      <c r="I1234">
        <v>3</v>
      </c>
      <c r="J1234">
        <v>2</v>
      </c>
      <c r="K1234" s="29">
        <v>5.5</v>
      </c>
      <c r="L1234">
        <v>23</v>
      </c>
      <c r="M1234">
        <v>1</v>
      </c>
      <c r="N1234">
        <v>0</v>
      </c>
      <c r="O1234">
        <v>0</v>
      </c>
      <c r="P1234">
        <v>0</v>
      </c>
      <c r="Q1234">
        <v>37.200000000000003</v>
      </c>
      <c r="R1234">
        <v>41</v>
      </c>
      <c r="S1234">
        <v>24</v>
      </c>
      <c r="T1234">
        <v>23</v>
      </c>
      <c r="U1234">
        <v>11</v>
      </c>
      <c r="V1234">
        <v>37</v>
      </c>
      <c r="W1234">
        <v>5</v>
      </c>
      <c r="X1234" s="2">
        <v>0.28499999999999998</v>
      </c>
    </row>
    <row r="1235" spans="1:24" x14ac:dyDescent="0.25">
      <c r="A1235" t="str">
        <f t="shared" si="59"/>
        <v/>
      </c>
      <c r="B1235" t="str">
        <f t="shared" si="57"/>
        <v/>
      </c>
      <c r="C1235">
        <f t="shared" si="58"/>
        <v>1</v>
      </c>
      <c r="D1235">
        <v>2026</v>
      </c>
      <c r="E1235" t="s">
        <v>6787</v>
      </c>
      <c r="F1235" t="s">
        <v>1327</v>
      </c>
      <c r="G1235" t="s">
        <v>47</v>
      </c>
      <c r="H1235" t="s">
        <v>64</v>
      </c>
      <c r="I1235">
        <v>3</v>
      </c>
      <c r="J1235">
        <v>3</v>
      </c>
      <c r="K1235" s="29">
        <v>5.87</v>
      </c>
      <c r="L1235">
        <v>15</v>
      </c>
      <c r="M1235">
        <v>7</v>
      </c>
      <c r="N1235">
        <v>0</v>
      </c>
      <c r="O1235">
        <v>0</v>
      </c>
      <c r="P1235">
        <v>0</v>
      </c>
      <c r="Q1235">
        <v>38.1</v>
      </c>
      <c r="R1235">
        <v>35</v>
      </c>
      <c r="S1235">
        <v>27</v>
      </c>
      <c r="T1235">
        <v>25</v>
      </c>
      <c r="U1235">
        <v>22</v>
      </c>
      <c r="V1235">
        <v>44</v>
      </c>
      <c r="W1235">
        <v>1</v>
      </c>
      <c r="X1235" s="2">
        <v>0.23599999999999999</v>
      </c>
    </row>
    <row r="1236" spans="1:24" x14ac:dyDescent="0.25">
      <c r="A1236">
        <f t="shared" si="59"/>
        <v>1</v>
      </c>
      <c r="B1236" t="str">
        <f t="shared" si="57"/>
        <v/>
      </c>
      <c r="C1236" t="str">
        <f t="shared" si="58"/>
        <v/>
      </c>
      <c r="D1236">
        <v>2026</v>
      </c>
      <c r="E1236" t="s">
        <v>8278</v>
      </c>
      <c r="F1236" t="s">
        <v>1327</v>
      </c>
      <c r="G1236" t="s">
        <v>29</v>
      </c>
      <c r="H1236" t="s">
        <v>64</v>
      </c>
      <c r="I1236">
        <v>1</v>
      </c>
      <c r="J1236">
        <v>3</v>
      </c>
      <c r="K1236" s="29">
        <v>7.46</v>
      </c>
      <c r="L1236">
        <v>16</v>
      </c>
      <c r="M1236">
        <v>4</v>
      </c>
      <c r="N1236">
        <v>0</v>
      </c>
      <c r="O1236">
        <v>0</v>
      </c>
      <c r="P1236">
        <v>2</v>
      </c>
      <c r="Q1236">
        <v>25.1</v>
      </c>
      <c r="R1236">
        <v>32</v>
      </c>
      <c r="S1236">
        <v>23</v>
      </c>
      <c r="T1236">
        <v>21</v>
      </c>
      <c r="U1236">
        <v>12</v>
      </c>
      <c r="V1236">
        <v>21</v>
      </c>
      <c r="W1236">
        <v>5</v>
      </c>
      <c r="X1236" s="2">
        <v>0.317</v>
      </c>
    </row>
    <row r="1237" spans="1:24" x14ac:dyDescent="0.25">
      <c r="A1237">
        <f t="shared" si="59"/>
        <v>1</v>
      </c>
      <c r="B1237" t="str">
        <f t="shared" si="57"/>
        <v/>
      </c>
      <c r="C1237" t="str">
        <f t="shared" si="58"/>
        <v/>
      </c>
      <c r="D1237">
        <v>2026</v>
      </c>
      <c r="E1237" t="s">
        <v>8279</v>
      </c>
      <c r="F1237" t="s">
        <v>1327</v>
      </c>
      <c r="G1237" t="s">
        <v>29</v>
      </c>
      <c r="H1237" t="s">
        <v>64</v>
      </c>
      <c r="I1237">
        <v>1</v>
      </c>
      <c r="J1237">
        <v>2</v>
      </c>
      <c r="K1237" s="29">
        <v>8.14</v>
      </c>
      <c r="L1237">
        <v>21</v>
      </c>
      <c r="M1237">
        <v>0</v>
      </c>
      <c r="N1237">
        <v>0</v>
      </c>
      <c r="O1237">
        <v>0</v>
      </c>
      <c r="P1237">
        <v>3</v>
      </c>
      <c r="Q1237">
        <v>24.1</v>
      </c>
      <c r="R1237">
        <v>30</v>
      </c>
      <c r="S1237">
        <v>24</v>
      </c>
      <c r="T1237">
        <v>22</v>
      </c>
      <c r="U1237">
        <v>18</v>
      </c>
      <c r="V1237">
        <v>19</v>
      </c>
      <c r="W1237">
        <v>3</v>
      </c>
      <c r="X1237" s="2">
        <v>0.316</v>
      </c>
    </row>
    <row r="1238" spans="1:24" x14ac:dyDescent="0.25">
      <c r="A1238" t="str">
        <f t="shared" si="59"/>
        <v/>
      </c>
      <c r="B1238" t="str">
        <f t="shared" si="57"/>
        <v/>
      </c>
      <c r="C1238">
        <f t="shared" si="58"/>
        <v>1</v>
      </c>
      <c r="D1238">
        <v>2026</v>
      </c>
      <c r="E1238" t="s">
        <v>7185</v>
      </c>
      <c r="F1238" t="s">
        <v>1327</v>
      </c>
      <c r="G1238" t="s">
        <v>37</v>
      </c>
      <c r="H1238" t="s">
        <v>64</v>
      </c>
      <c r="I1238">
        <v>0</v>
      </c>
      <c r="J1238">
        <v>0</v>
      </c>
      <c r="K1238" s="29">
        <v>8.5299999999999994</v>
      </c>
      <c r="L1238">
        <v>9</v>
      </c>
      <c r="M1238">
        <v>0</v>
      </c>
      <c r="N1238">
        <v>0</v>
      </c>
      <c r="O1238">
        <v>0</v>
      </c>
      <c r="P1238">
        <v>0</v>
      </c>
      <c r="Q1238">
        <v>6.1</v>
      </c>
      <c r="R1238">
        <v>9</v>
      </c>
      <c r="S1238">
        <v>9</v>
      </c>
      <c r="T1238">
        <v>6</v>
      </c>
      <c r="U1238">
        <v>4</v>
      </c>
      <c r="V1238">
        <v>8</v>
      </c>
      <c r="W1238">
        <v>0</v>
      </c>
      <c r="X1238" s="2">
        <v>0.32100000000000001</v>
      </c>
    </row>
    <row r="1239" spans="1:24" x14ac:dyDescent="0.25">
      <c r="A1239" t="str">
        <f t="shared" si="59"/>
        <v/>
      </c>
      <c r="B1239" t="str">
        <f t="shared" si="57"/>
        <v/>
      </c>
      <c r="C1239" t="str">
        <f t="shared" si="58"/>
        <v/>
      </c>
      <c r="D1239">
        <v>2026</v>
      </c>
      <c r="E1239" t="s">
        <v>8280</v>
      </c>
      <c r="F1239" t="s">
        <v>1327</v>
      </c>
      <c r="G1239" t="s">
        <v>37</v>
      </c>
      <c r="H1239" t="s">
        <v>64</v>
      </c>
      <c r="I1239">
        <v>2</v>
      </c>
      <c r="J1239">
        <v>1</v>
      </c>
      <c r="K1239" s="29">
        <v>12.54</v>
      </c>
      <c r="L1239">
        <v>8</v>
      </c>
      <c r="M1239">
        <v>0</v>
      </c>
      <c r="N1239">
        <v>0</v>
      </c>
      <c r="O1239">
        <v>0</v>
      </c>
      <c r="P1239">
        <v>0</v>
      </c>
      <c r="Q1239">
        <v>9.1</v>
      </c>
      <c r="R1239">
        <v>19</v>
      </c>
      <c r="S1239">
        <v>13</v>
      </c>
      <c r="T1239">
        <v>13</v>
      </c>
      <c r="U1239">
        <v>5</v>
      </c>
      <c r="V1239">
        <v>8</v>
      </c>
      <c r="W1239">
        <v>1</v>
      </c>
      <c r="X1239" s="2">
        <v>0.45200000000000001</v>
      </c>
    </row>
    <row r="1240" spans="1:24" x14ac:dyDescent="0.25">
      <c r="A1240" t="str">
        <f t="shared" si="59"/>
        <v/>
      </c>
      <c r="B1240" t="str">
        <f t="shared" si="57"/>
        <v/>
      </c>
      <c r="C1240" t="str">
        <f t="shared" si="58"/>
        <v/>
      </c>
      <c r="D1240">
        <v>2026</v>
      </c>
      <c r="E1240" t="s">
        <v>1341</v>
      </c>
      <c r="F1240" t="s">
        <v>1327</v>
      </c>
      <c r="G1240" t="s">
        <v>47</v>
      </c>
      <c r="H1240" t="s">
        <v>64</v>
      </c>
      <c r="I1240">
        <v>0</v>
      </c>
      <c r="J1240">
        <v>0</v>
      </c>
      <c r="K1240" s="29">
        <v>27</v>
      </c>
      <c r="L1240">
        <v>1</v>
      </c>
      <c r="M1240">
        <v>0</v>
      </c>
      <c r="N1240">
        <v>0</v>
      </c>
      <c r="O1240">
        <v>0</v>
      </c>
      <c r="P1240">
        <v>0</v>
      </c>
      <c r="Q1240">
        <v>0.2</v>
      </c>
      <c r="R1240">
        <v>0</v>
      </c>
      <c r="S1240">
        <v>3</v>
      </c>
      <c r="T1240">
        <v>2</v>
      </c>
      <c r="U1240">
        <v>3</v>
      </c>
      <c r="V1240">
        <v>1</v>
      </c>
      <c r="W1240">
        <v>0</v>
      </c>
      <c r="X1240" s="2">
        <v>0</v>
      </c>
    </row>
    <row r="1241" spans="1:24" x14ac:dyDescent="0.25">
      <c r="A1241" t="str">
        <f t="shared" si="59"/>
        <v/>
      </c>
      <c r="B1241" t="str">
        <f t="shared" si="57"/>
        <v/>
      </c>
      <c r="C1241" t="str">
        <f t="shared" si="58"/>
        <v/>
      </c>
      <c r="D1241">
        <v>2026</v>
      </c>
      <c r="E1241" t="s">
        <v>8281</v>
      </c>
      <c r="F1241" t="s">
        <v>1327</v>
      </c>
      <c r="G1241" t="s">
        <v>24</v>
      </c>
      <c r="H1241" t="s">
        <v>64</v>
      </c>
      <c r="I1241">
        <v>0</v>
      </c>
      <c r="J1241">
        <v>0</v>
      </c>
      <c r="K1241" s="29">
        <v>29.25</v>
      </c>
      <c r="L1241">
        <v>8</v>
      </c>
      <c r="M1241">
        <v>0</v>
      </c>
      <c r="N1241">
        <v>0</v>
      </c>
      <c r="O1241">
        <v>0</v>
      </c>
      <c r="P1241">
        <v>0</v>
      </c>
      <c r="Q1241">
        <v>4</v>
      </c>
      <c r="R1241">
        <v>11</v>
      </c>
      <c r="S1241">
        <v>13</v>
      </c>
      <c r="T1241">
        <v>13</v>
      </c>
      <c r="U1241">
        <v>7</v>
      </c>
      <c r="V1241">
        <v>1</v>
      </c>
      <c r="W1241">
        <v>0</v>
      </c>
      <c r="X1241" s="2">
        <v>0.5</v>
      </c>
    </row>
    <row r="1242" spans="1:24" x14ac:dyDescent="0.25">
      <c r="A1242" t="str">
        <f t="shared" si="59"/>
        <v/>
      </c>
      <c r="B1242" t="str">
        <f t="shared" si="57"/>
        <v/>
      </c>
      <c r="C1242" t="str">
        <f t="shared" si="58"/>
        <v/>
      </c>
      <c r="D1242">
        <v>2026</v>
      </c>
      <c r="E1242" t="s">
        <v>8282</v>
      </c>
      <c r="F1242" t="s">
        <v>5746</v>
      </c>
      <c r="G1242" t="s">
        <v>37</v>
      </c>
      <c r="H1242" t="s">
        <v>64</v>
      </c>
      <c r="I1242">
        <v>8</v>
      </c>
      <c r="J1242">
        <v>4</v>
      </c>
      <c r="K1242" s="29">
        <v>3.25</v>
      </c>
      <c r="L1242">
        <v>16</v>
      </c>
      <c r="M1242">
        <v>16</v>
      </c>
      <c r="N1242">
        <v>3</v>
      </c>
      <c r="O1242">
        <v>1</v>
      </c>
      <c r="P1242">
        <v>0</v>
      </c>
      <c r="Q1242">
        <v>105.1</v>
      </c>
      <c r="R1242">
        <v>95</v>
      </c>
      <c r="S1242">
        <v>41</v>
      </c>
      <c r="T1242">
        <v>38</v>
      </c>
      <c r="U1242">
        <v>28</v>
      </c>
      <c r="V1242">
        <v>74</v>
      </c>
      <c r="W1242">
        <v>9</v>
      </c>
      <c r="X1242" s="2">
        <v>0.24</v>
      </c>
    </row>
    <row r="1243" spans="1:24" x14ac:dyDescent="0.25">
      <c r="A1243" t="str">
        <f t="shared" si="59"/>
        <v/>
      </c>
      <c r="B1243" t="str">
        <f t="shared" si="57"/>
        <v/>
      </c>
      <c r="C1243" t="str">
        <f t="shared" si="58"/>
        <v/>
      </c>
      <c r="D1243">
        <v>2026</v>
      </c>
      <c r="E1243" t="s">
        <v>8283</v>
      </c>
      <c r="F1243" t="s">
        <v>5746</v>
      </c>
      <c r="G1243" t="s">
        <v>37</v>
      </c>
      <c r="H1243" t="s">
        <v>64</v>
      </c>
      <c r="I1243">
        <v>6</v>
      </c>
      <c r="J1243">
        <v>4</v>
      </c>
      <c r="K1243" s="29">
        <v>4.72</v>
      </c>
      <c r="L1243">
        <v>15</v>
      </c>
      <c r="M1243">
        <v>15</v>
      </c>
      <c r="N1243">
        <v>0</v>
      </c>
      <c r="O1243">
        <v>0</v>
      </c>
      <c r="P1243">
        <v>0</v>
      </c>
      <c r="Q1243">
        <v>76.099999999999994</v>
      </c>
      <c r="R1243">
        <v>83</v>
      </c>
      <c r="S1243">
        <v>44</v>
      </c>
      <c r="T1243">
        <v>40</v>
      </c>
      <c r="U1243">
        <v>28</v>
      </c>
      <c r="V1243">
        <v>74</v>
      </c>
      <c r="W1243">
        <v>9</v>
      </c>
      <c r="X1243" s="2">
        <v>0.27800000000000002</v>
      </c>
    </row>
    <row r="1244" spans="1:24" x14ac:dyDescent="0.25">
      <c r="A1244" t="str">
        <f t="shared" si="59"/>
        <v/>
      </c>
      <c r="B1244" t="str">
        <f t="shared" si="57"/>
        <v/>
      </c>
      <c r="C1244" t="str">
        <f t="shared" si="58"/>
        <v/>
      </c>
      <c r="D1244">
        <v>2026</v>
      </c>
      <c r="E1244" t="s">
        <v>8284</v>
      </c>
      <c r="F1244" t="s">
        <v>5746</v>
      </c>
      <c r="G1244" t="s">
        <v>37</v>
      </c>
      <c r="H1244" t="s">
        <v>64</v>
      </c>
      <c r="I1244">
        <v>0</v>
      </c>
      <c r="J1244">
        <v>0</v>
      </c>
      <c r="K1244" s="29">
        <v>0</v>
      </c>
      <c r="L1244">
        <v>2</v>
      </c>
      <c r="M1244">
        <v>0</v>
      </c>
      <c r="N1244">
        <v>0</v>
      </c>
      <c r="O1244">
        <v>0</v>
      </c>
      <c r="P1244">
        <v>0</v>
      </c>
      <c r="Q1244">
        <v>0.2</v>
      </c>
      <c r="R1244">
        <v>1</v>
      </c>
      <c r="S1244">
        <v>0</v>
      </c>
      <c r="T1244">
        <v>0</v>
      </c>
      <c r="U1244">
        <v>2</v>
      </c>
      <c r="V1244">
        <v>0</v>
      </c>
      <c r="W1244">
        <v>0</v>
      </c>
      <c r="X1244" s="2">
        <v>0.5</v>
      </c>
    </row>
    <row r="1245" spans="1:24" x14ac:dyDescent="0.25">
      <c r="A1245" t="str">
        <f t="shared" si="59"/>
        <v/>
      </c>
      <c r="B1245" t="str">
        <f t="shared" si="57"/>
        <v/>
      </c>
      <c r="C1245" t="str">
        <f t="shared" si="58"/>
        <v/>
      </c>
      <c r="D1245">
        <v>2026</v>
      </c>
      <c r="E1245" t="s">
        <v>8285</v>
      </c>
      <c r="F1245" t="s">
        <v>5746</v>
      </c>
      <c r="G1245" t="s">
        <v>47</v>
      </c>
      <c r="H1245" t="s">
        <v>64</v>
      </c>
      <c r="I1245">
        <v>1</v>
      </c>
      <c r="J1245">
        <v>1</v>
      </c>
      <c r="K1245" s="29">
        <v>2.61</v>
      </c>
      <c r="L1245">
        <v>10</v>
      </c>
      <c r="M1245">
        <v>0</v>
      </c>
      <c r="N1245">
        <v>0</v>
      </c>
      <c r="O1245">
        <v>0</v>
      </c>
      <c r="P1245">
        <v>1</v>
      </c>
      <c r="Q1245">
        <v>10.1</v>
      </c>
      <c r="R1245">
        <v>7</v>
      </c>
      <c r="S1245">
        <v>3</v>
      </c>
      <c r="T1245">
        <v>3</v>
      </c>
      <c r="U1245">
        <v>2</v>
      </c>
      <c r="V1245">
        <v>3</v>
      </c>
      <c r="W1245">
        <v>4</v>
      </c>
      <c r="X1245" s="2">
        <v>0.184</v>
      </c>
    </row>
    <row r="1246" spans="1:24" x14ac:dyDescent="0.25">
      <c r="A1246" t="str">
        <f t="shared" si="59"/>
        <v/>
      </c>
      <c r="B1246" t="str">
        <f t="shared" si="57"/>
        <v/>
      </c>
      <c r="C1246" t="str">
        <f t="shared" si="58"/>
        <v/>
      </c>
      <c r="D1246">
        <v>2026</v>
      </c>
      <c r="E1246" t="s">
        <v>8286</v>
      </c>
      <c r="F1246" t="s">
        <v>5746</v>
      </c>
      <c r="G1246" t="s">
        <v>24</v>
      </c>
      <c r="H1246" t="s">
        <v>64</v>
      </c>
      <c r="I1246">
        <v>3</v>
      </c>
      <c r="J1246">
        <v>0</v>
      </c>
      <c r="K1246" s="29">
        <v>3.21</v>
      </c>
      <c r="L1246">
        <v>18</v>
      </c>
      <c r="M1246">
        <v>1</v>
      </c>
      <c r="N1246">
        <v>0</v>
      </c>
      <c r="O1246">
        <v>0</v>
      </c>
      <c r="P1246">
        <v>7</v>
      </c>
      <c r="Q1246">
        <v>33.200000000000003</v>
      </c>
      <c r="R1246">
        <v>27</v>
      </c>
      <c r="S1246">
        <v>12</v>
      </c>
      <c r="T1246">
        <v>12</v>
      </c>
      <c r="U1246">
        <v>9</v>
      </c>
      <c r="V1246">
        <v>38</v>
      </c>
      <c r="W1246">
        <v>6</v>
      </c>
      <c r="X1246" s="2">
        <v>0.22500000000000001</v>
      </c>
    </row>
    <row r="1247" spans="1:24" x14ac:dyDescent="0.25">
      <c r="A1247" t="str">
        <f t="shared" si="59"/>
        <v/>
      </c>
      <c r="B1247" t="str">
        <f t="shared" si="57"/>
        <v/>
      </c>
      <c r="C1247" t="str">
        <f t="shared" si="58"/>
        <v/>
      </c>
      <c r="D1247">
        <v>2026</v>
      </c>
      <c r="E1247" t="s">
        <v>8287</v>
      </c>
      <c r="F1247" t="s">
        <v>5746</v>
      </c>
      <c r="G1247" t="s">
        <v>47</v>
      </c>
      <c r="H1247" t="s">
        <v>64</v>
      </c>
      <c r="I1247">
        <v>2</v>
      </c>
      <c r="J1247">
        <v>0</v>
      </c>
      <c r="K1247" s="29">
        <v>3.3</v>
      </c>
      <c r="L1247">
        <v>17</v>
      </c>
      <c r="M1247">
        <v>0</v>
      </c>
      <c r="N1247">
        <v>0</v>
      </c>
      <c r="O1247">
        <v>0</v>
      </c>
      <c r="P1247">
        <v>2</v>
      </c>
      <c r="Q1247">
        <v>43.2</v>
      </c>
      <c r="R1247">
        <v>37</v>
      </c>
      <c r="S1247">
        <v>19</v>
      </c>
      <c r="T1247">
        <v>16</v>
      </c>
      <c r="U1247">
        <v>19</v>
      </c>
      <c r="V1247">
        <v>34</v>
      </c>
      <c r="W1247">
        <v>3</v>
      </c>
      <c r="X1247" s="2">
        <v>0.22700000000000001</v>
      </c>
    </row>
    <row r="1248" spans="1:24" x14ac:dyDescent="0.25">
      <c r="A1248" t="str">
        <f t="shared" si="59"/>
        <v/>
      </c>
      <c r="B1248" t="str">
        <f t="shared" si="57"/>
        <v/>
      </c>
      <c r="C1248" t="str">
        <f t="shared" si="58"/>
        <v/>
      </c>
      <c r="D1248">
        <v>2026</v>
      </c>
      <c r="E1248" t="s">
        <v>8288</v>
      </c>
      <c r="F1248" t="s">
        <v>5746</v>
      </c>
      <c r="G1248" t="s">
        <v>24</v>
      </c>
      <c r="H1248" t="s">
        <v>64</v>
      </c>
      <c r="I1248">
        <v>0</v>
      </c>
      <c r="J1248">
        <v>0</v>
      </c>
      <c r="K1248" s="29">
        <v>3.43</v>
      </c>
      <c r="L1248">
        <v>11</v>
      </c>
      <c r="M1248">
        <v>1</v>
      </c>
      <c r="N1248">
        <v>0</v>
      </c>
      <c r="O1248">
        <v>0</v>
      </c>
      <c r="P1248">
        <v>0</v>
      </c>
      <c r="Q1248">
        <v>21</v>
      </c>
      <c r="R1248">
        <v>14</v>
      </c>
      <c r="S1248">
        <v>10</v>
      </c>
      <c r="T1248">
        <v>8</v>
      </c>
      <c r="U1248">
        <v>14</v>
      </c>
      <c r="V1248">
        <v>11</v>
      </c>
      <c r="W1248">
        <v>1</v>
      </c>
      <c r="X1248" s="2">
        <v>0.189</v>
      </c>
    </row>
    <row r="1249" spans="1:24" x14ac:dyDescent="0.25">
      <c r="A1249" t="str">
        <f t="shared" si="59"/>
        <v/>
      </c>
      <c r="B1249" t="str">
        <f t="shared" si="57"/>
        <v/>
      </c>
      <c r="C1249" t="str">
        <f t="shared" si="58"/>
        <v/>
      </c>
      <c r="D1249">
        <v>2026</v>
      </c>
      <c r="E1249" t="s">
        <v>8289</v>
      </c>
      <c r="F1249" t="s">
        <v>5746</v>
      </c>
      <c r="G1249" t="s">
        <v>47</v>
      </c>
      <c r="H1249" t="s">
        <v>64</v>
      </c>
      <c r="I1249">
        <v>0</v>
      </c>
      <c r="J1249">
        <v>1</v>
      </c>
      <c r="K1249" s="29">
        <v>5.29</v>
      </c>
      <c r="L1249">
        <v>10</v>
      </c>
      <c r="M1249">
        <v>2</v>
      </c>
      <c r="N1249">
        <v>0</v>
      </c>
      <c r="O1249">
        <v>0</v>
      </c>
      <c r="P1249">
        <v>0</v>
      </c>
      <c r="Q1249">
        <v>17</v>
      </c>
      <c r="R1249">
        <v>17</v>
      </c>
      <c r="S1249">
        <v>11</v>
      </c>
      <c r="T1249">
        <v>10</v>
      </c>
      <c r="U1249">
        <v>6</v>
      </c>
      <c r="V1249">
        <v>9</v>
      </c>
      <c r="W1249">
        <v>3</v>
      </c>
      <c r="X1249" s="2">
        <v>0.25800000000000001</v>
      </c>
    </row>
    <row r="1250" spans="1:24" x14ac:dyDescent="0.25">
      <c r="A1250" t="str">
        <f t="shared" si="59"/>
        <v/>
      </c>
      <c r="B1250" t="str">
        <f t="shared" si="57"/>
        <v/>
      </c>
      <c r="C1250" t="str">
        <f t="shared" si="58"/>
        <v/>
      </c>
      <c r="D1250">
        <v>2026</v>
      </c>
      <c r="E1250" t="s">
        <v>8290</v>
      </c>
      <c r="F1250" t="s">
        <v>5746</v>
      </c>
      <c r="G1250" t="s">
        <v>37</v>
      </c>
      <c r="H1250" t="s">
        <v>64</v>
      </c>
      <c r="I1250">
        <v>2</v>
      </c>
      <c r="J1250">
        <v>5</v>
      </c>
      <c r="K1250" s="29">
        <v>5.4</v>
      </c>
      <c r="L1250">
        <v>15</v>
      </c>
      <c r="M1250">
        <v>11</v>
      </c>
      <c r="N1250">
        <v>0</v>
      </c>
      <c r="O1250">
        <v>0</v>
      </c>
      <c r="P1250">
        <v>0</v>
      </c>
      <c r="Q1250">
        <v>50</v>
      </c>
      <c r="R1250">
        <v>56</v>
      </c>
      <c r="S1250">
        <v>33</v>
      </c>
      <c r="T1250">
        <v>30</v>
      </c>
      <c r="U1250">
        <v>21</v>
      </c>
      <c r="V1250">
        <v>34</v>
      </c>
      <c r="W1250">
        <v>5</v>
      </c>
      <c r="X1250" s="2">
        <v>0.28299999999999997</v>
      </c>
    </row>
    <row r="1251" spans="1:24" x14ac:dyDescent="0.25">
      <c r="A1251" t="str">
        <f t="shared" si="59"/>
        <v/>
      </c>
      <c r="B1251" t="str">
        <f t="shared" si="57"/>
        <v/>
      </c>
      <c r="C1251" t="str">
        <f t="shared" si="58"/>
        <v/>
      </c>
      <c r="D1251">
        <v>2026</v>
      </c>
      <c r="E1251" t="s">
        <v>8291</v>
      </c>
      <c r="F1251" t="s">
        <v>5746</v>
      </c>
      <c r="G1251" t="s">
        <v>47</v>
      </c>
      <c r="H1251" t="s">
        <v>64</v>
      </c>
      <c r="I1251">
        <v>3</v>
      </c>
      <c r="J1251">
        <v>1</v>
      </c>
      <c r="K1251" s="29">
        <v>5.4</v>
      </c>
      <c r="L1251">
        <v>15</v>
      </c>
      <c r="M1251">
        <v>3</v>
      </c>
      <c r="N1251">
        <v>0</v>
      </c>
      <c r="O1251">
        <v>0</v>
      </c>
      <c r="P1251">
        <v>0</v>
      </c>
      <c r="Q1251">
        <v>20</v>
      </c>
      <c r="R1251">
        <v>23</v>
      </c>
      <c r="S1251">
        <v>12</v>
      </c>
      <c r="T1251">
        <v>12</v>
      </c>
      <c r="U1251">
        <v>18</v>
      </c>
      <c r="V1251">
        <v>22</v>
      </c>
      <c r="W1251">
        <v>4</v>
      </c>
      <c r="X1251" s="2">
        <v>0.28399999999999997</v>
      </c>
    </row>
    <row r="1252" spans="1:24" x14ac:dyDescent="0.25">
      <c r="A1252" t="str">
        <f t="shared" si="59"/>
        <v/>
      </c>
      <c r="B1252" t="str">
        <f t="shared" si="57"/>
        <v/>
      </c>
      <c r="C1252" t="str">
        <f t="shared" si="58"/>
        <v/>
      </c>
      <c r="D1252">
        <v>2026</v>
      </c>
      <c r="E1252" t="s">
        <v>8292</v>
      </c>
      <c r="F1252" t="s">
        <v>5746</v>
      </c>
      <c r="G1252" t="s">
        <v>24</v>
      </c>
      <c r="H1252" t="s">
        <v>64</v>
      </c>
      <c r="I1252">
        <v>2</v>
      </c>
      <c r="J1252">
        <v>2</v>
      </c>
      <c r="K1252" s="29">
        <v>6.52</v>
      </c>
      <c r="L1252">
        <v>21</v>
      </c>
      <c r="M1252">
        <v>3</v>
      </c>
      <c r="N1252">
        <v>0</v>
      </c>
      <c r="O1252">
        <v>0</v>
      </c>
      <c r="P1252">
        <v>5</v>
      </c>
      <c r="Q1252">
        <v>38.200000000000003</v>
      </c>
      <c r="R1252">
        <v>50</v>
      </c>
      <c r="S1252">
        <v>28</v>
      </c>
      <c r="T1252">
        <v>28</v>
      </c>
      <c r="U1252">
        <v>12</v>
      </c>
      <c r="V1252">
        <v>38</v>
      </c>
      <c r="W1252">
        <v>15</v>
      </c>
      <c r="X1252" s="2">
        <v>0.32500000000000001</v>
      </c>
    </row>
    <row r="1253" spans="1:24" x14ac:dyDescent="0.25">
      <c r="A1253" t="str">
        <f t="shared" si="59"/>
        <v/>
      </c>
      <c r="B1253" t="str">
        <f t="shared" si="57"/>
        <v/>
      </c>
      <c r="C1253" t="str">
        <f t="shared" si="58"/>
        <v/>
      </c>
      <c r="D1253">
        <v>2026</v>
      </c>
      <c r="E1253" t="s">
        <v>8293</v>
      </c>
      <c r="F1253" t="s">
        <v>5746</v>
      </c>
      <c r="G1253" t="s">
        <v>24</v>
      </c>
      <c r="H1253" t="s">
        <v>64</v>
      </c>
      <c r="I1253">
        <v>3</v>
      </c>
      <c r="J1253">
        <v>1</v>
      </c>
      <c r="K1253" s="29">
        <v>7.02</v>
      </c>
      <c r="L1253">
        <v>14</v>
      </c>
      <c r="M1253">
        <v>0</v>
      </c>
      <c r="N1253">
        <v>0</v>
      </c>
      <c r="O1253">
        <v>0</v>
      </c>
      <c r="P1253">
        <v>1</v>
      </c>
      <c r="Q1253">
        <v>16.2</v>
      </c>
      <c r="R1253">
        <v>24</v>
      </c>
      <c r="S1253">
        <v>16</v>
      </c>
      <c r="T1253">
        <v>13</v>
      </c>
      <c r="U1253">
        <v>6</v>
      </c>
      <c r="V1253">
        <v>17</v>
      </c>
      <c r="W1253">
        <v>6</v>
      </c>
      <c r="X1253" s="2">
        <v>0.32400000000000001</v>
      </c>
    </row>
    <row r="1254" spans="1:24" x14ac:dyDescent="0.25">
      <c r="A1254" t="str">
        <f t="shared" si="59"/>
        <v/>
      </c>
      <c r="B1254" t="str">
        <f t="shared" si="57"/>
        <v/>
      </c>
      <c r="C1254" t="str">
        <f t="shared" si="58"/>
        <v/>
      </c>
      <c r="D1254">
        <v>2026</v>
      </c>
      <c r="E1254" t="s">
        <v>8294</v>
      </c>
      <c r="F1254" t="s">
        <v>5746</v>
      </c>
      <c r="G1254" t="s">
        <v>37</v>
      </c>
      <c r="H1254" t="s">
        <v>64</v>
      </c>
      <c r="I1254">
        <v>0</v>
      </c>
      <c r="J1254">
        <v>0</v>
      </c>
      <c r="K1254" s="29">
        <v>7.8</v>
      </c>
      <c r="L1254">
        <v>10</v>
      </c>
      <c r="M1254">
        <v>0</v>
      </c>
      <c r="N1254">
        <v>0</v>
      </c>
      <c r="O1254">
        <v>0</v>
      </c>
      <c r="P1254">
        <v>0</v>
      </c>
      <c r="Q1254">
        <v>15</v>
      </c>
      <c r="R1254">
        <v>14</v>
      </c>
      <c r="S1254">
        <v>14</v>
      </c>
      <c r="T1254">
        <v>13</v>
      </c>
      <c r="U1254">
        <v>16</v>
      </c>
      <c r="V1254">
        <v>10</v>
      </c>
      <c r="W1254">
        <v>2</v>
      </c>
      <c r="X1254" s="2">
        <v>0.25</v>
      </c>
    </row>
    <row r="1255" spans="1:24" x14ac:dyDescent="0.25">
      <c r="A1255">
        <f t="shared" si="59"/>
        <v>1</v>
      </c>
      <c r="B1255" t="str">
        <f t="shared" si="57"/>
        <v/>
      </c>
      <c r="C1255" t="str">
        <f t="shared" si="58"/>
        <v/>
      </c>
      <c r="D1255">
        <v>2026</v>
      </c>
      <c r="E1255" t="s">
        <v>2429</v>
      </c>
      <c r="F1255" t="s">
        <v>5746</v>
      </c>
      <c r="G1255" t="s">
        <v>29</v>
      </c>
      <c r="H1255" t="s">
        <v>64</v>
      </c>
      <c r="I1255">
        <v>1</v>
      </c>
      <c r="J1255">
        <v>1</v>
      </c>
      <c r="K1255" s="29">
        <v>8.14</v>
      </c>
      <c r="L1255">
        <v>15</v>
      </c>
      <c r="M1255">
        <v>0</v>
      </c>
      <c r="N1255">
        <v>0</v>
      </c>
      <c r="O1255">
        <v>0</v>
      </c>
      <c r="P1255">
        <v>2</v>
      </c>
      <c r="Q1255">
        <v>24.1</v>
      </c>
      <c r="R1255">
        <v>33</v>
      </c>
      <c r="S1255">
        <v>24</v>
      </c>
      <c r="T1255">
        <v>22</v>
      </c>
      <c r="U1255">
        <v>9</v>
      </c>
      <c r="V1255">
        <v>15</v>
      </c>
      <c r="W1255">
        <v>2</v>
      </c>
      <c r="X1255" s="2">
        <v>0.33300000000000002</v>
      </c>
    </row>
    <row r="1256" spans="1:24" x14ac:dyDescent="0.25">
      <c r="A1256" t="str">
        <f t="shared" si="59"/>
        <v/>
      </c>
      <c r="B1256" t="str">
        <f t="shared" si="57"/>
        <v/>
      </c>
      <c r="C1256" t="str">
        <f t="shared" si="58"/>
        <v/>
      </c>
      <c r="D1256">
        <v>2026</v>
      </c>
      <c r="E1256" t="s">
        <v>8295</v>
      </c>
      <c r="F1256" t="s">
        <v>5746</v>
      </c>
      <c r="G1256" t="s">
        <v>37</v>
      </c>
      <c r="H1256" t="s">
        <v>64</v>
      </c>
      <c r="I1256">
        <v>1</v>
      </c>
      <c r="J1256">
        <v>0</v>
      </c>
      <c r="K1256" s="29">
        <v>9</v>
      </c>
      <c r="L1256">
        <v>2</v>
      </c>
      <c r="M1256">
        <v>2</v>
      </c>
      <c r="N1256">
        <v>0</v>
      </c>
      <c r="O1256">
        <v>0</v>
      </c>
      <c r="P1256">
        <v>0</v>
      </c>
      <c r="Q1256">
        <v>2</v>
      </c>
      <c r="R1256">
        <v>4</v>
      </c>
      <c r="S1256">
        <v>2</v>
      </c>
      <c r="T1256">
        <v>2</v>
      </c>
      <c r="U1256">
        <v>0</v>
      </c>
      <c r="V1256">
        <v>0</v>
      </c>
      <c r="W1256">
        <v>0</v>
      </c>
      <c r="X1256" s="2">
        <v>0.44400000000000001</v>
      </c>
    </row>
    <row r="1257" spans="1:24" x14ac:dyDescent="0.25">
      <c r="A1257" t="str">
        <f t="shared" si="59"/>
        <v/>
      </c>
      <c r="B1257" t="str">
        <f t="shared" si="57"/>
        <v/>
      </c>
      <c r="C1257" t="str">
        <f t="shared" si="58"/>
        <v/>
      </c>
      <c r="D1257">
        <v>2026</v>
      </c>
      <c r="E1257" t="s">
        <v>8296</v>
      </c>
      <c r="F1257" t="s">
        <v>5746</v>
      </c>
      <c r="G1257" t="s">
        <v>37</v>
      </c>
      <c r="H1257" t="s">
        <v>64</v>
      </c>
      <c r="I1257">
        <v>0</v>
      </c>
      <c r="J1257">
        <v>0</v>
      </c>
      <c r="K1257" s="29">
        <v>10.38</v>
      </c>
      <c r="L1257">
        <v>8</v>
      </c>
      <c r="M1257">
        <v>0</v>
      </c>
      <c r="N1257">
        <v>0</v>
      </c>
      <c r="O1257">
        <v>0</v>
      </c>
      <c r="P1257">
        <v>0</v>
      </c>
      <c r="Q1257">
        <v>4.0999999999999996</v>
      </c>
      <c r="R1257">
        <v>4</v>
      </c>
      <c r="S1257">
        <v>5</v>
      </c>
      <c r="T1257">
        <v>5</v>
      </c>
      <c r="U1257">
        <v>6</v>
      </c>
      <c r="V1257">
        <v>5</v>
      </c>
      <c r="W1257">
        <v>2</v>
      </c>
      <c r="X1257" s="2">
        <v>0.28599999999999998</v>
      </c>
    </row>
    <row r="1258" spans="1:24" x14ac:dyDescent="0.25">
      <c r="A1258" t="str">
        <f t="shared" si="59"/>
        <v/>
      </c>
      <c r="B1258" t="str">
        <f t="shared" si="57"/>
        <v/>
      </c>
      <c r="C1258" t="str">
        <f t="shared" si="58"/>
        <v/>
      </c>
      <c r="D1258">
        <v>2026</v>
      </c>
      <c r="E1258" t="s">
        <v>8297</v>
      </c>
      <c r="F1258" t="s">
        <v>5746</v>
      </c>
      <c r="G1258" t="s">
        <v>24</v>
      </c>
      <c r="H1258" t="s">
        <v>64</v>
      </c>
      <c r="I1258">
        <v>2</v>
      </c>
      <c r="J1258">
        <v>2</v>
      </c>
      <c r="K1258" s="29">
        <v>14.06</v>
      </c>
      <c r="L1258">
        <v>11</v>
      </c>
      <c r="M1258">
        <v>3</v>
      </c>
      <c r="N1258">
        <v>0</v>
      </c>
      <c r="O1258">
        <v>0</v>
      </c>
      <c r="P1258">
        <v>0</v>
      </c>
      <c r="Q1258">
        <v>16</v>
      </c>
      <c r="R1258">
        <v>17</v>
      </c>
      <c r="S1258">
        <v>25</v>
      </c>
      <c r="T1258">
        <v>25</v>
      </c>
      <c r="U1258">
        <v>17</v>
      </c>
      <c r="V1258">
        <v>16</v>
      </c>
      <c r="W1258">
        <v>10</v>
      </c>
      <c r="X1258" s="2">
        <v>0.27900000000000003</v>
      </c>
    </row>
    <row r="1259" spans="1:24" x14ac:dyDescent="0.25">
      <c r="A1259" t="str">
        <f t="shared" si="59"/>
        <v/>
      </c>
      <c r="B1259" t="str">
        <f t="shared" si="57"/>
        <v/>
      </c>
      <c r="C1259" t="str">
        <f t="shared" si="58"/>
        <v/>
      </c>
      <c r="D1259">
        <v>2026</v>
      </c>
      <c r="E1259" t="s">
        <v>8298</v>
      </c>
      <c r="F1259" t="s">
        <v>5746</v>
      </c>
      <c r="G1259" t="s">
        <v>37</v>
      </c>
      <c r="H1259" t="s">
        <v>64</v>
      </c>
      <c r="I1259">
        <v>0</v>
      </c>
      <c r="J1259">
        <v>1</v>
      </c>
      <c r="K1259" s="29">
        <v>16.5</v>
      </c>
      <c r="L1259">
        <v>10</v>
      </c>
      <c r="M1259">
        <v>0</v>
      </c>
      <c r="N1259">
        <v>0</v>
      </c>
      <c r="O1259">
        <v>0</v>
      </c>
      <c r="P1259">
        <v>1</v>
      </c>
      <c r="Q1259">
        <v>12</v>
      </c>
      <c r="R1259">
        <v>20</v>
      </c>
      <c r="S1259">
        <v>23</v>
      </c>
      <c r="T1259">
        <v>22</v>
      </c>
      <c r="U1259">
        <v>13</v>
      </c>
      <c r="V1259">
        <v>10</v>
      </c>
      <c r="W1259">
        <v>1</v>
      </c>
      <c r="X1259" s="2">
        <v>0.36399999999999999</v>
      </c>
    </row>
    <row r="1260" spans="1:24" x14ac:dyDescent="0.25">
      <c r="A1260" t="str">
        <f t="shared" si="59"/>
        <v/>
      </c>
      <c r="B1260" t="str">
        <f t="shared" si="57"/>
        <v/>
      </c>
      <c r="C1260" t="str">
        <f t="shared" si="58"/>
        <v/>
      </c>
      <c r="D1260">
        <v>2026</v>
      </c>
      <c r="E1260" t="s">
        <v>8299</v>
      </c>
      <c r="F1260" t="s">
        <v>5746</v>
      </c>
      <c r="G1260" t="s">
        <v>37</v>
      </c>
      <c r="H1260" t="s">
        <v>64</v>
      </c>
      <c r="I1260">
        <v>0</v>
      </c>
      <c r="J1260">
        <v>1</v>
      </c>
      <c r="K1260" s="29">
        <v>23.14</v>
      </c>
      <c r="L1260">
        <v>1</v>
      </c>
      <c r="M1260">
        <v>1</v>
      </c>
      <c r="N1260">
        <v>0</v>
      </c>
      <c r="O1260">
        <v>0</v>
      </c>
      <c r="P1260">
        <v>0</v>
      </c>
      <c r="Q1260">
        <v>2.1</v>
      </c>
      <c r="R1260">
        <v>1</v>
      </c>
      <c r="S1260">
        <v>6</v>
      </c>
      <c r="T1260">
        <v>6</v>
      </c>
      <c r="U1260">
        <v>7</v>
      </c>
      <c r="V1260">
        <v>1</v>
      </c>
      <c r="W1260">
        <v>2</v>
      </c>
      <c r="X1260" s="2">
        <v>0.14299999999999999</v>
      </c>
    </row>
    <row r="1261" spans="1:24" x14ac:dyDescent="0.25">
      <c r="A1261" t="str">
        <f t="shared" si="59"/>
        <v/>
      </c>
      <c r="B1261" t="str">
        <f t="shared" si="57"/>
        <v/>
      </c>
      <c r="C1261">
        <f t="shared" si="58"/>
        <v>1</v>
      </c>
      <c r="D1261">
        <v>2026</v>
      </c>
      <c r="E1261" t="s">
        <v>7019</v>
      </c>
      <c r="F1261" t="s">
        <v>1364</v>
      </c>
      <c r="G1261" t="s">
        <v>24</v>
      </c>
      <c r="H1261" t="s">
        <v>64</v>
      </c>
      <c r="I1261">
        <v>5</v>
      </c>
      <c r="J1261">
        <v>3</v>
      </c>
      <c r="K1261" s="29">
        <v>2.82</v>
      </c>
      <c r="L1261">
        <v>15</v>
      </c>
      <c r="M1261">
        <v>15</v>
      </c>
      <c r="N1261">
        <v>1</v>
      </c>
      <c r="O1261">
        <v>0</v>
      </c>
      <c r="P1261">
        <v>0</v>
      </c>
      <c r="Q1261">
        <v>89.1</v>
      </c>
      <c r="R1261">
        <v>77</v>
      </c>
      <c r="S1261">
        <v>33</v>
      </c>
      <c r="T1261">
        <v>28</v>
      </c>
      <c r="U1261">
        <v>23</v>
      </c>
      <c r="V1261">
        <v>105</v>
      </c>
      <c r="W1261">
        <v>4</v>
      </c>
      <c r="X1261" s="2">
        <v>0.23100000000000001</v>
      </c>
    </row>
    <row r="1262" spans="1:24" x14ac:dyDescent="0.25">
      <c r="A1262" t="str">
        <f t="shared" si="59"/>
        <v/>
      </c>
      <c r="B1262" t="str">
        <f t="shared" si="57"/>
        <v/>
      </c>
      <c r="C1262" t="str">
        <f t="shared" si="58"/>
        <v/>
      </c>
      <c r="D1262">
        <v>2026</v>
      </c>
      <c r="E1262" t="s">
        <v>8300</v>
      </c>
      <c r="F1262" t="s">
        <v>1364</v>
      </c>
      <c r="G1262" t="s">
        <v>37</v>
      </c>
      <c r="H1262" t="s">
        <v>64</v>
      </c>
      <c r="I1262">
        <v>7</v>
      </c>
      <c r="J1262">
        <v>0</v>
      </c>
      <c r="K1262" s="29">
        <v>2.89</v>
      </c>
      <c r="L1262">
        <v>19</v>
      </c>
      <c r="M1262">
        <v>7</v>
      </c>
      <c r="N1262">
        <v>0</v>
      </c>
      <c r="O1262">
        <v>0</v>
      </c>
      <c r="P1262">
        <v>2</v>
      </c>
      <c r="Q1262">
        <v>62.1</v>
      </c>
      <c r="R1262">
        <v>56</v>
      </c>
      <c r="S1262">
        <v>23</v>
      </c>
      <c r="T1262">
        <v>20</v>
      </c>
      <c r="U1262">
        <v>19</v>
      </c>
      <c r="V1262">
        <v>60</v>
      </c>
      <c r="W1262">
        <v>9</v>
      </c>
      <c r="X1262" s="2">
        <v>0.24099999999999999</v>
      </c>
    </row>
    <row r="1263" spans="1:24" x14ac:dyDescent="0.25">
      <c r="A1263" t="str">
        <f t="shared" si="59"/>
        <v/>
      </c>
      <c r="B1263" t="str">
        <f t="shared" si="57"/>
        <v/>
      </c>
      <c r="C1263" t="str">
        <f t="shared" si="58"/>
        <v/>
      </c>
      <c r="D1263">
        <v>2026</v>
      </c>
      <c r="E1263" t="s">
        <v>8301</v>
      </c>
      <c r="F1263" t="s">
        <v>1364</v>
      </c>
      <c r="G1263" t="s">
        <v>37</v>
      </c>
      <c r="H1263" t="s">
        <v>64</v>
      </c>
      <c r="I1263">
        <v>6</v>
      </c>
      <c r="J1263">
        <v>6</v>
      </c>
      <c r="K1263" s="29">
        <v>4.2300000000000004</v>
      </c>
      <c r="L1263">
        <v>15</v>
      </c>
      <c r="M1263">
        <v>15</v>
      </c>
      <c r="N1263">
        <v>0</v>
      </c>
      <c r="O1263">
        <v>0</v>
      </c>
      <c r="P1263">
        <v>0</v>
      </c>
      <c r="Q1263">
        <v>87.1</v>
      </c>
      <c r="R1263">
        <v>86</v>
      </c>
      <c r="S1263">
        <v>48</v>
      </c>
      <c r="T1263">
        <v>41</v>
      </c>
      <c r="U1263">
        <v>37</v>
      </c>
      <c r="V1263">
        <v>111</v>
      </c>
      <c r="W1263">
        <v>11</v>
      </c>
      <c r="X1263" s="2">
        <v>0.253</v>
      </c>
    </row>
    <row r="1264" spans="1:24" x14ac:dyDescent="0.25">
      <c r="A1264" t="str">
        <f t="shared" si="59"/>
        <v/>
      </c>
      <c r="B1264" t="str">
        <f t="shared" si="57"/>
        <v/>
      </c>
      <c r="C1264" t="str">
        <f t="shared" si="58"/>
        <v/>
      </c>
      <c r="D1264">
        <v>2026</v>
      </c>
      <c r="E1264" t="s">
        <v>8302</v>
      </c>
      <c r="F1264" t="s">
        <v>1364</v>
      </c>
      <c r="G1264" t="s">
        <v>37</v>
      </c>
      <c r="H1264" t="s">
        <v>64</v>
      </c>
      <c r="I1264">
        <v>7</v>
      </c>
      <c r="J1264">
        <v>4</v>
      </c>
      <c r="K1264" s="29">
        <v>4.54</v>
      </c>
      <c r="L1264">
        <v>16</v>
      </c>
      <c r="M1264">
        <v>14</v>
      </c>
      <c r="N1264">
        <v>2</v>
      </c>
      <c r="O1264">
        <v>2</v>
      </c>
      <c r="P1264">
        <v>0</v>
      </c>
      <c r="Q1264">
        <v>75.099999999999994</v>
      </c>
      <c r="R1264">
        <v>86</v>
      </c>
      <c r="S1264">
        <v>42</v>
      </c>
      <c r="T1264">
        <v>38</v>
      </c>
      <c r="U1264">
        <v>22</v>
      </c>
      <c r="V1264">
        <v>50</v>
      </c>
      <c r="W1264">
        <v>6</v>
      </c>
      <c r="X1264" s="2">
        <v>0.28899999999999998</v>
      </c>
    </row>
    <row r="1265" spans="1:24" x14ac:dyDescent="0.25">
      <c r="A1265" t="str">
        <f t="shared" si="59"/>
        <v/>
      </c>
      <c r="B1265" t="str">
        <f t="shared" si="57"/>
        <v/>
      </c>
      <c r="C1265" t="str">
        <f t="shared" si="58"/>
        <v/>
      </c>
      <c r="D1265">
        <v>2026</v>
      </c>
      <c r="E1265" t="s">
        <v>8303</v>
      </c>
      <c r="F1265" t="s">
        <v>1364</v>
      </c>
      <c r="G1265" t="s">
        <v>24</v>
      </c>
      <c r="H1265" t="s">
        <v>64</v>
      </c>
      <c r="I1265">
        <v>0</v>
      </c>
      <c r="J1265">
        <v>0</v>
      </c>
      <c r="K1265" s="29">
        <v>0</v>
      </c>
      <c r="L1265">
        <v>1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2</v>
      </c>
      <c r="S1265">
        <v>4</v>
      </c>
      <c r="T1265">
        <v>0</v>
      </c>
      <c r="U1265">
        <v>2</v>
      </c>
      <c r="V1265">
        <v>0</v>
      </c>
      <c r="W1265">
        <v>0</v>
      </c>
      <c r="X1265" s="2">
        <v>1</v>
      </c>
    </row>
    <row r="1266" spans="1:24" x14ac:dyDescent="0.25">
      <c r="A1266" t="str">
        <f t="shared" si="59"/>
        <v/>
      </c>
      <c r="B1266" t="str">
        <f t="shared" si="57"/>
        <v/>
      </c>
      <c r="C1266">
        <f t="shared" si="58"/>
        <v>1</v>
      </c>
      <c r="D1266">
        <v>2026</v>
      </c>
      <c r="E1266" t="s">
        <v>6966</v>
      </c>
      <c r="F1266" t="s">
        <v>1364</v>
      </c>
      <c r="G1266" t="s">
        <v>47</v>
      </c>
      <c r="H1266" t="s">
        <v>64</v>
      </c>
      <c r="I1266">
        <v>0</v>
      </c>
      <c r="J1266">
        <v>0</v>
      </c>
      <c r="K1266" s="29">
        <v>0</v>
      </c>
      <c r="L1266">
        <v>1</v>
      </c>
      <c r="M1266">
        <v>0</v>
      </c>
      <c r="N1266">
        <v>0</v>
      </c>
      <c r="O1266">
        <v>0</v>
      </c>
      <c r="P1266">
        <v>0</v>
      </c>
      <c r="Q1266">
        <v>1</v>
      </c>
      <c r="R1266">
        <v>0</v>
      </c>
      <c r="S1266">
        <v>1</v>
      </c>
      <c r="T1266">
        <v>0</v>
      </c>
      <c r="U1266">
        <v>1</v>
      </c>
      <c r="V1266">
        <v>0</v>
      </c>
      <c r="W1266">
        <v>0</v>
      </c>
      <c r="X1266" s="2">
        <v>0</v>
      </c>
    </row>
    <row r="1267" spans="1:24" x14ac:dyDescent="0.25">
      <c r="A1267" t="str">
        <f t="shared" si="59"/>
        <v/>
      </c>
      <c r="B1267" t="str">
        <f t="shared" si="57"/>
        <v/>
      </c>
      <c r="C1267" t="str">
        <f t="shared" si="58"/>
        <v/>
      </c>
      <c r="D1267">
        <v>2026</v>
      </c>
      <c r="E1267" t="s">
        <v>8304</v>
      </c>
      <c r="F1267" t="s">
        <v>1364</v>
      </c>
      <c r="G1267" t="s">
        <v>37</v>
      </c>
      <c r="H1267" t="s">
        <v>64</v>
      </c>
      <c r="I1267">
        <v>0</v>
      </c>
      <c r="J1267">
        <v>0</v>
      </c>
      <c r="K1267" s="29">
        <v>0</v>
      </c>
      <c r="L1267">
        <v>1</v>
      </c>
      <c r="M1267">
        <v>0</v>
      </c>
      <c r="N1267">
        <v>0</v>
      </c>
      <c r="O1267">
        <v>0</v>
      </c>
      <c r="P1267">
        <v>0</v>
      </c>
      <c r="Q1267">
        <v>0.2</v>
      </c>
      <c r="R1267">
        <v>0</v>
      </c>
      <c r="S1267">
        <v>0</v>
      </c>
      <c r="T1267">
        <v>0</v>
      </c>
      <c r="U1267">
        <v>2</v>
      </c>
      <c r="V1267">
        <v>1</v>
      </c>
      <c r="W1267">
        <v>0</v>
      </c>
      <c r="X1267" s="2">
        <v>0</v>
      </c>
    </row>
    <row r="1268" spans="1:24" x14ac:dyDescent="0.25">
      <c r="A1268">
        <f t="shared" si="59"/>
        <v>1</v>
      </c>
      <c r="B1268" t="str">
        <f t="shared" si="57"/>
        <v/>
      </c>
      <c r="C1268" t="str">
        <f t="shared" si="58"/>
        <v/>
      </c>
      <c r="D1268">
        <v>2026</v>
      </c>
      <c r="E1268" t="s">
        <v>8305</v>
      </c>
      <c r="F1268" t="s">
        <v>1364</v>
      </c>
      <c r="G1268" t="s">
        <v>32</v>
      </c>
      <c r="H1268" t="s">
        <v>64</v>
      </c>
      <c r="I1268">
        <v>1</v>
      </c>
      <c r="J1268">
        <v>2</v>
      </c>
      <c r="K1268" s="29">
        <v>3</v>
      </c>
      <c r="L1268">
        <v>11</v>
      </c>
      <c r="M1268">
        <v>2</v>
      </c>
      <c r="N1268">
        <v>0</v>
      </c>
      <c r="O1268">
        <v>0</v>
      </c>
      <c r="P1268">
        <v>1</v>
      </c>
      <c r="Q1268">
        <v>21</v>
      </c>
      <c r="R1268">
        <v>22</v>
      </c>
      <c r="S1268">
        <v>11</v>
      </c>
      <c r="T1268">
        <v>7</v>
      </c>
      <c r="U1268">
        <v>8</v>
      </c>
      <c r="V1268">
        <v>13</v>
      </c>
      <c r="W1268">
        <v>0</v>
      </c>
      <c r="X1268" s="2">
        <v>0.27500000000000002</v>
      </c>
    </row>
    <row r="1269" spans="1:24" x14ac:dyDescent="0.25">
      <c r="A1269">
        <f t="shared" si="59"/>
        <v>1</v>
      </c>
      <c r="B1269" t="str">
        <f t="shared" si="57"/>
        <v/>
      </c>
      <c r="C1269" t="str">
        <f t="shared" si="58"/>
        <v/>
      </c>
      <c r="D1269">
        <v>2026</v>
      </c>
      <c r="E1269" t="s">
        <v>8306</v>
      </c>
      <c r="F1269" t="s">
        <v>1364</v>
      </c>
      <c r="G1269" t="s">
        <v>29</v>
      </c>
      <c r="H1269" t="s">
        <v>64</v>
      </c>
      <c r="I1269">
        <v>4</v>
      </c>
      <c r="J1269">
        <v>1</v>
      </c>
      <c r="K1269" s="29">
        <v>3.59</v>
      </c>
      <c r="L1269">
        <v>21</v>
      </c>
      <c r="M1269">
        <v>0</v>
      </c>
      <c r="N1269">
        <v>0</v>
      </c>
      <c r="O1269">
        <v>0</v>
      </c>
      <c r="P1269">
        <v>4</v>
      </c>
      <c r="Q1269">
        <v>42.2</v>
      </c>
      <c r="R1269">
        <v>49</v>
      </c>
      <c r="S1269">
        <v>22</v>
      </c>
      <c r="T1269">
        <v>17</v>
      </c>
      <c r="U1269">
        <v>18</v>
      </c>
      <c r="V1269">
        <v>40</v>
      </c>
      <c r="W1269">
        <v>5</v>
      </c>
      <c r="X1269" s="2">
        <v>0.28799999999999998</v>
      </c>
    </row>
    <row r="1270" spans="1:24" x14ac:dyDescent="0.25">
      <c r="A1270" t="str">
        <f t="shared" si="59"/>
        <v/>
      </c>
      <c r="B1270" t="str">
        <f t="shared" si="57"/>
        <v/>
      </c>
      <c r="C1270" t="str">
        <f t="shared" si="58"/>
        <v/>
      </c>
      <c r="D1270">
        <v>2026</v>
      </c>
      <c r="E1270" t="s">
        <v>8307</v>
      </c>
      <c r="F1270" t="s">
        <v>1364</v>
      </c>
      <c r="G1270" t="s">
        <v>24</v>
      </c>
      <c r="H1270" t="s">
        <v>64</v>
      </c>
      <c r="I1270">
        <v>0</v>
      </c>
      <c r="J1270">
        <v>0</v>
      </c>
      <c r="K1270" s="29">
        <v>3.86</v>
      </c>
      <c r="L1270">
        <v>7</v>
      </c>
      <c r="M1270">
        <v>0</v>
      </c>
      <c r="N1270">
        <v>0</v>
      </c>
      <c r="O1270">
        <v>0</v>
      </c>
      <c r="P1270">
        <v>0</v>
      </c>
      <c r="Q1270">
        <v>9.1</v>
      </c>
      <c r="R1270">
        <v>8</v>
      </c>
      <c r="S1270">
        <v>7</v>
      </c>
      <c r="T1270">
        <v>4</v>
      </c>
      <c r="U1270">
        <v>4</v>
      </c>
      <c r="V1270">
        <v>7</v>
      </c>
      <c r="W1270">
        <v>0</v>
      </c>
      <c r="X1270" s="2">
        <v>0.23499999999999999</v>
      </c>
    </row>
    <row r="1271" spans="1:24" x14ac:dyDescent="0.25">
      <c r="A1271">
        <f t="shared" si="59"/>
        <v>1</v>
      </c>
      <c r="B1271" t="str">
        <f t="shared" si="57"/>
        <v/>
      </c>
      <c r="C1271" t="str">
        <f t="shared" si="58"/>
        <v/>
      </c>
      <c r="D1271">
        <v>2026</v>
      </c>
      <c r="E1271" t="s">
        <v>8308</v>
      </c>
      <c r="F1271" t="s">
        <v>1364</v>
      </c>
      <c r="G1271" t="s">
        <v>32</v>
      </c>
      <c r="H1271" t="s">
        <v>64</v>
      </c>
      <c r="I1271">
        <v>0</v>
      </c>
      <c r="J1271">
        <v>4</v>
      </c>
      <c r="K1271" s="29">
        <v>4.3499999999999996</v>
      </c>
      <c r="L1271">
        <v>23</v>
      </c>
      <c r="M1271">
        <v>0</v>
      </c>
      <c r="N1271">
        <v>0</v>
      </c>
      <c r="O1271">
        <v>0</v>
      </c>
      <c r="P1271">
        <v>6</v>
      </c>
      <c r="Q1271">
        <v>41.1</v>
      </c>
      <c r="R1271">
        <v>45</v>
      </c>
      <c r="S1271">
        <v>22</v>
      </c>
      <c r="T1271">
        <v>20</v>
      </c>
      <c r="U1271">
        <v>11</v>
      </c>
      <c r="V1271">
        <v>36</v>
      </c>
      <c r="W1271">
        <v>6</v>
      </c>
      <c r="X1271" s="2">
        <v>0.27400000000000002</v>
      </c>
    </row>
    <row r="1272" spans="1:24" x14ac:dyDescent="0.25">
      <c r="A1272" t="str">
        <f t="shared" si="59"/>
        <v/>
      </c>
      <c r="B1272" t="str">
        <f t="shared" si="57"/>
        <v/>
      </c>
      <c r="C1272" t="str">
        <f t="shared" si="58"/>
        <v/>
      </c>
      <c r="D1272">
        <v>2026</v>
      </c>
      <c r="E1272" t="s">
        <v>8309</v>
      </c>
      <c r="F1272" t="s">
        <v>1364</v>
      </c>
      <c r="G1272" t="s">
        <v>37</v>
      </c>
      <c r="H1272" t="s">
        <v>64</v>
      </c>
      <c r="I1272">
        <v>1</v>
      </c>
      <c r="J1272">
        <v>0</v>
      </c>
      <c r="K1272" s="29">
        <v>5.23</v>
      </c>
      <c r="L1272">
        <v>8</v>
      </c>
      <c r="M1272">
        <v>1</v>
      </c>
      <c r="N1272">
        <v>0</v>
      </c>
      <c r="O1272">
        <v>0</v>
      </c>
      <c r="P1272">
        <v>0</v>
      </c>
      <c r="Q1272">
        <v>10.1</v>
      </c>
      <c r="R1272">
        <v>13</v>
      </c>
      <c r="S1272">
        <v>10</v>
      </c>
      <c r="T1272">
        <v>6</v>
      </c>
      <c r="U1272">
        <v>7</v>
      </c>
      <c r="V1272">
        <v>11</v>
      </c>
      <c r="W1272">
        <v>2</v>
      </c>
      <c r="X1272" s="2">
        <v>0.32500000000000001</v>
      </c>
    </row>
    <row r="1273" spans="1:24" x14ac:dyDescent="0.25">
      <c r="A1273" t="str">
        <f t="shared" si="59"/>
        <v/>
      </c>
      <c r="B1273">
        <f t="shared" si="57"/>
        <v>1</v>
      </c>
      <c r="C1273" t="str">
        <f t="shared" si="58"/>
        <v/>
      </c>
      <c r="D1273">
        <v>2026</v>
      </c>
      <c r="E1273" t="s">
        <v>1716</v>
      </c>
      <c r="F1273" t="s">
        <v>1364</v>
      </c>
      <c r="G1273" t="s">
        <v>47</v>
      </c>
      <c r="H1273" t="s">
        <v>64</v>
      </c>
      <c r="I1273">
        <v>0</v>
      </c>
      <c r="J1273">
        <v>0</v>
      </c>
      <c r="K1273" s="29">
        <v>5.4</v>
      </c>
      <c r="L1273">
        <v>8</v>
      </c>
      <c r="M1273">
        <v>0</v>
      </c>
      <c r="N1273">
        <v>0</v>
      </c>
      <c r="O1273">
        <v>0</v>
      </c>
      <c r="P1273">
        <v>0</v>
      </c>
      <c r="Q1273">
        <v>6.2</v>
      </c>
      <c r="R1273">
        <v>10</v>
      </c>
      <c r="S1273">
        <v>5</v>
      </c>
      <c r="T1273">
        <v>4</v>
      </c>
      <c r="U1273">
        <v>4</v>
      </c>
      <c r="V1273">
        <v>5</v>
      </c>
      <c r="W1273">
        <v>1</v>
      </c>
      <c r="X1273" s="2">
        <v>0.33300000000000002</v>
      </c>
    </row>
    <row r="1274" spans="1:24" x14ac:dyDescent="0.25">
      <c r="A1274">
        <f t="shared" si="59"/>
        <v>1</v>
      </c>
      <c r="B1274" t="str">
        <f t="shared" si="57"/>
        <v/>
      </c>
      <c r="C1274" t="str">
        <f t="shared" si="58"/>
        <v/>
      </c>
      <c r="D1274">
        <v>2026</v>
      </c>
      <c r="E1274" t="s">
        <v>8310</v>
      </c>
      <c r="F1274" t="s">
        <v>1364</v>
      </c>
      <c r="G1274" t="s">
        <v>29</v>
      </c>
      <c r="H1274" t="s">
        <v>64</v>
      </c>
      <c r="I1274">
        <v>0</v>
      </c>
      <c r="J1274">
        <v>1</v>
      </c>
      <c r="K1274" s="29">
        <v>5.79</v>
      </c>
      <c r="L1274">
        <v>13</v>
      </c>
      <c r="M1274">
        <v>0</v>
      </c>
      <c r="N1274">
        <v>0</v>
      </c>
      <c r="O1274">
        <v>0</v>
      </c>
      <c r="P1274">
        <v>0</v>
      </c>
      <c r="Q1274">
        <v>4.2</v>
      </c>
      <c r="R1274">
        <v>12</v>
      </c>
      <c r="S1274">
        <v>5</v>
      </c>
      <c r="T1274">
        <v>3</v>
      </c>
      <c r="U1274">
        <v>2</v>
      </c>
      <c r="V1274">
        <v>7</v>
      </c>
      <c r="W1274">
        <v>0</v>
      </c>
      <c r="X1274" s="2">
        <v>0.46200000000000002</v>
      </c>
    </row>
    <row r="1275" spans="1:24" x14ac:dyDescent="0.25">
      <c r="A1275" t="str">
        <f t="shared" si="59"/>
        <v/>
      </c>
      <c r="B1275" t="str">
        <f t="shared" si="57"/>
        <v/>
      </c>
      <c r="C1275" t="str">
        <f t="shared" si="58"/>
        <v/>
      </c>
      <c r="D1275">
        <v>2026</v>
      </c>
      <c r="E1275" t="s">
        <v>8311</v>
      </c>
      <c r="F1275" t="s">
        <v>1364</v>
      </c>
      <c r="G1275" t="s">
        <v>37</v>
      </c>
      <c r="H1275" t="s">
        <v>64</v>
      </c>
      <c r="I1275">
        <v>0</v>
      </c>
      <c r="J1275">
        <v>1</v>
      </c>
      <c r="K1275" s="29">
        <v>7.71</v>
      </c>
      <c r="L1275">
        <v>11</v>
      </c>
      <c r="M1275">
        <v>0</v>
      </c>
      <c r="N1275">
        <v>0</v>
      </c>
      <c r="O1275">
        <v>0</v>
      </c>
      <c r="P1275">
        <v>0</v>
      </c>
      <c r="Q1275">
        <v>16.100000000000001</v>
      </c>
      <c r="R1275">
        <v>29</v>
      </c>
      <c r="S1275">
        <v>18</v>
      </c>
      <c r="T1275">
        <v>14</v>
      </c>
      <c r="U1275">
        <v>5</v>
      </c>
      <c r="V1275">
        <v>18</v>
      </c>
      <c r="W1275">
        <v>0</v>
      </c>
      <c r="X1275" s="2">
        <v>0.38200000000000001</v>
      </c>
    </row>
    <row r="1276" spans="1:24" x14ac:dyDescent="0.25">
      <c r="A1276" t="str">
        <f t="shared" si="59"/>
        <v/>
      </c>
      <c r="B1276" t="str">
        <f t="shared" si="57"/>
        <v/>
      </c>
      <c r="C1276" t="str">
        <f t="shared" si="58"/>
        <v/>
      </c>
      <c r="D1276">
        <v>2026</v>
      </c>
      <c r="E1276" t="s">
        <v>8312</v>
      </c>
      <c r="F1276" t="s">
        <v>1364</v>
      </c>
      <c r="G1276" t="s">
        <v>37</v>
      </c>
      <c r="H1276" t="s">
        <v>64</v>
      </c>
      <c r="I1276">
        <v>1</v>
      </c>
      <c r="J1276">
        <v>2</v>
      </c>
      <c r="K1276" s="29">
        <v>8.49</v>
      </c>
      <c r="L1276">
        <v>4</v>
      </c>
      <c r="M1276">
        <v>3</v>
      </c>
      <c r="N1276">
        <v>0</v>
      </c>
      <c r="O1276">
        <v>0</v>
      </c>
      <c r="P1276">
        <v>0</v>
      </c>
      <c r="Q1276">
        <v>11.2</v>
      </c>
      <c r="R1276">
        <v>17</v>
      </c>
      <c r="S1276">
        <v>11</v>
      </c>
      <c r="T1276">
        <v>11</v>
      </c>
      <c r="U1276">
        <v>5</v>
      </c>
      <c r="V1276">
        <v>12</v>
      </c>
      <c r="W1276">
        <v>0</v>
      </c>
      <c r="X1276" s="2">
        <v>0.35399999999999998</v>
      </c>
    </row>
    <row r="1277" spans="1:24" x14ac:dyDescent="0.25">
      <c r="A1277" t="str">
        <f t="shared" si="59"/>
        <v/>
      </c>
      <c r="B1277" t="str">
        <f t="shared" si="57"/>
        <v/>
      </c>
      <c r="C1277" t="str">
        <f t="shared" si="58"/>
        <v/>
      </c>
      <c r="D1277">
        <v>2026</v>
      </c>
      <c r="E1277" t="s">
        <v>8313</v>
      </c>
      <c r="F1277" t="s">
        <v>1364</v>
      </c>
      <c r="G1277" t="s">
        <v>37</v>
      </c>
      <c r="H1277" t="s">
        <v>64</v>
      </c>
      <c r="I1277">
        <v>0</v>
      </c>
      <c r="J1277">
        <v>1</v>
      </c>
      <c r="K1277" s="29">
        <v>10.8</v>
      </c>
      <c r="L1277">
        <v>10</v>
      </c>
      <c r="M1277">
        <v>0</v>
      </c>
      <c r="N1277">
        <v>0</v>
      </c>
      <c r="O1277">
        <v>0</v>
      </c>
      <c r="P1277">
        <v>0</v>
      </c>
      <c r="Q1277">
        <v>10</v>
      </c>
      <c r="R1277">
        <v>15</v>
      </c>
      <c r="S1277">
        <v>14</v>
      </c>
      <c r="T1277">
        <v>12</v>
      </c>
      <c r="U1277">
        <v>8</v>
      </c>
      <c r="V1277">
        <v>7</v>
      </c>
      <c r="W1277">
        <v>0</v>
      </c>
      <c r="X1277" s="2">
        <v>0.33300000000000002</v>
      </c>
    </row>
    <row r="1278" spans="1:24" x14ac:dyDescent="0.25">
      <c r="A1278" t="str">
        <f t="shared" si="59"/>
        <v/>
      </c>
      <c r="B1278" t="str">
        <f t="shared" si="57"/>
        <v/>
      </c>
      <c r="C1278">
        <f t="shared" si="58"/>
        <v>1</v>
      </c>
      <c r="D1278">
        <v>2026</v>
      </c>
      <c r="E1278" t="s">
        <v>6911</v>
      </c>
      <c r="F1278" t="s">
        <v>1364</v>
      </c>
      <c r="G1278" t="s">
        <v>37</v>
      </c>
      <c r="H1278" t="s">
        <v>64</v>
      </c>
      <c r="I1278">
        <v>0</v>
      </c>
      <c r="J1278">
        <v>1</v>
      </c>
      <c r="K1278" s="29">
        <v>12.38</v>
      </c>
      <c r="L1278">
        <v>10</v>
      </c>
      <c r="M1278">
        <v>1</v>
      </c>
      <c r="N1278">
        <v>0</v>
      </c>
      <c r="O1278">
        <v>0</v>
      </c>
      <c r="P1278">
        <v>1</v>
      </c>
      <c r="Q1278">
        <v>8</v>
      </c>
      <c r="R1278">
        <v>9</v>
      </c>
      <c r="S1278">
        <v>18</v>
      </c>
      <c r="T1278">
        <v>11</v>
      </c>
      <c r="U1278">
        <v>12</v>
      </c>
      <c r="V1278">
        <v>7</v>
      </c>
      <c r="W1278">
        <v>2</v>
      </c>
      <c r="X1278" s="2">
        <v>0.27300000000000002</v>
      </c>
    </row>
    <row r="1279" spans="1:24" x14ac:dyDescent="0.25">
      <c r="A1279" t="str">
        <f t="shared" si="59"/>
        <v/>
      </c>
      <c r="B1279" t="str">
        <f t="shared" si="57"/>
        <v/>
      </c>
      <c r="C1279">
        <f t="shared" si="58"/>
        <v>1</v>
      </c>
      <c r="D1279">
        <v>2026</v>
      </c>
      <c r="E1279" t="s">
        <v>6761</v>
      </c>
      <c r="F1279" t="s">
        <v>1364</v>
      </c>
      <c r="G1279" t="s">
        <v>24</v>
      </c>
      <c r="H1279" t="s">
        <v>64</v>
      </c>
      <c r="I1279">
        <v>0</v>
      </c>
      <c r="J1279">
        <v>0</v>
      </c>
      <c r="K1279" s="29">
        <v>12.79</v>
      </c>
      <c r="L1279">
        <v>3</v>
      </c>
      <c r="M1279">
        <v>0</v>
      </c>
      <c r="N1279">
        <v>0</v>
      </c>
      <c r="O1279">
        <v>0</v>
      </c>
      <c r="P1279">
        <v>0</v>
      </c>
      <c r="Q1279">
        <v>6.1</v>
      </c>
      <c r="R1279">
        <v>12</v>
      </c>
      <c r="S1279">
        <v>9</v>
      </c>
      <c r="T1279">
        <v>9</v>
      </c>
      <c r="U1279">
        <v>0</v>
      </c>
      <c r="V1279">
        <v>5</v>
      </c>
      <c r="W1279">
        <v>2</v>
      </c>
      <c r="X1279" s="2">
        <v>0.38700000000000001</v>
      </c>
    </row>
    <row r="1280" spans="1:24" x14ac:dyDescent="0.25">
      <c r="A1280" t="str">
        <f t="shared" si="59"/>
        <v/>
      </c>
      <c r="B1280" t="str">
        <f t="shared" si="57"/>
        <v/>
      </c>
      <c r="C1280">
        <f t="shared" si="58"/>
        <v>1</v>
      </c>
      <c r="D1280">
        <v>2026</v>
      </c>
      <c r="E1280" t="s">
        <v>6624</v>
      </c>
      <c r="F1280" t="s">
        <v>1364</v>
      </c>
      <c r="G1280" t="s">
        <v>37</v>
      </c>
      <c r="H1280" t="s">
        <v>64</v>
      </c>
      <c r="I1280">
        <v>0</v>
      </c>
      <c r="J1280">
        <v>0</v>
      </c>
      <c r="K1280" s="29">
        <v>20.25</v>
      </c>
      <c r="L1280">
        <v>5</v>
      </c>
      <c r="M1280">
        <v>0</v>
      </c>
      <c r="N1280">
        <v>0</v>
      </c>
      <c r="O1280">
        <v>0</v>
      </c>
      <c r="P1280">
        <v>0</v>
      </c>
      <c r="Q1280">
        <v>1.1000000000000001</v>
      </c>
      <c r="R1280">
        <v>2</v>
      </c>
      <c r="S1280">
        <v>4</v>
      </c>
      <c r="T1280">
        <v>3</v>
      </c>
      <c r="U1280">
        <v>2</v>
      </c>
      <c r="V1280">
        <v>0</v>
      </c>
      <c r="W1280">
        <v>1</v>
      </c>
      <c r="X1280" s="2">
        <v>0.33300000000000002</v>
      </c>
    </row>
    <row r="1281" spans="1:24" x14ac:dyDescent="0.25">
      <c r="A1281" t="str">
        <f t="shared" si="59"/>
        <v/>
      </c>
      <c r="B1281">
        <f t="shared" si="57"/>
        <v>1</v>
      </c>
      <c r="C1281" t="str">
        <f t="shared" si="58"/>
        <v/>
      </c>
      <c r="D1281">
        <v>2026</v>
      </c>
      <c r="E1281" t="s">
        <v>6182</v>
      </c>
      <c r="F1281" t="s">
        <v>1381</v>
      </c>
      <c r="G1281" t="s">
        <v>37</v>
      </c>
      <c r="H1281" t="s">
        <v>64</v>
      </c>
      <c r="I1281">
        <v>8</v>
      </c>
      <c r="J1281">
        <v>3</v>
      </c>
      <c r="K1281" s="29">
        <v>3.18</v>
      </c>
      <c r="L1281">
        <v>14</v>
      </c>
      <c r="M1281">
        <v>14</v>
      </c>
      <c r="N1281">
        <v>0</v>
      </c>
      <c r="O1281">
        <v>0</v>
      </c>
      <c r="P1281">
        <v>0</v>
      </c>
      <c r="Q1281">
        <v>76.099999999999994</v>
      </c>
      <c r="R1281">
        <v>56</v>
      </c>
      <c r="S1281">
        <v>28</v>
      </c>
      <c r="T1281">
        <v>27</v>
      </c>
      <c r="U1281">
        <v>31</v>
      </c>
      <c r="V1281">
        <v>98</v>
      </c>
      <c r="W1281">
        <v>5</v>
      </c>
      <c r="X1281" s="2">
        <v>0.20100000000000001</v>
      </c>
    </row>
    <row r="1282" spans="1:24" x14ac:dyDescent="0.25">
      <c r="A1282" t="str">
        <f t="shared" si="59"/>
        <v/>
      </c>
      <c r="B1282" t="str">
        <f t="shared" ref="B1282:B1345" si="60">IF(COUNTIFS(Draft_Player,$E1282),COUNTIFS(Draft_Player,$E1282),"")</f>
        <v/>
      </c>
      <c r="C1282" t="str">
        <f t="shared" ref="C1282:C1345" si="61">IF(COUNTIFS(Transfers_Player,$E1282),COUNTIFS(Transfers_Player,$E1282),"")</f>
        <v/>
      </c>
      <c r="D1282">
        <v>2026</v>
      </c>
      <c r="E1282" t="s">
        <v>8314</v>
      </c>
      <c r="F1282" t="s">
        <v>1381</v>
      </c>
      <c r="G1282" t="s">
        <v>37</v>
      </c>
      <c r="H1282" t="s">
        <v>64</v>
      </c>
      <c r="I1282">
        <v>3</v>
      </c>
      <c r="J1282">
        <v>3</v>
      </c>
      <c r="K1282" s="29">
        <v>4.79</v>
      </c>
      <c r="L1282">
        <v>17</v>
      </c>
      <c r="M1282">
        <v>13</v>
      </c>
      <c r="N1282">
        <v>0</v>
      </c>
      <c r="O1282">
        <v>0</v>
      </c>
      <c r="P1282">
        <v>0</v>
      </c>
      <c r="Q1282">
        <v>67.2</v>
      </c>
      <c r="R1282">
        <v>75</v>
      </c>
      <c r="S1282">
        <v>38</v>
      </c>
      <c r="T1282">
        <v>36</v>
      </c>
      <c r="U1282">
        <v>18</v>
      </c>
      <c r="V1282">
        <v>41</v>
      </c>
      <c r="W1282">
        <v>4</v>
      </c>
      <c r="X1282" s="2">
        <v>0.28599999999999998</v>
      </c>
    </row>
    <row r="1283" spans="1:24" x14ac:dyDescent="0.25">
      <c r="A1283" t="str">
        <f t="shared" ref="A1283:A1346" si="62">IF(OR(G1283="SR", G1283="GR"), 1, "")</f>
        <v/>
      </c>
      <c r="B1283" t="str">
        <f t="shared" si="60"/>
        <v/>
      </c>
      <c r="C1283" t="str">
        <f t="shared" si="61"/>
        <v/>
      </c>
      <c r="D1283">
        <v>2026</v>
      </c>
      <c r="E1283" t="s">
        <v>8315</v>
      </c>
      <c r="F1283" t="s">
        <v>1381</v>
      </c>
      <c r="G1283" t="s">
        <v>47</v>
      </c>
      <c r="H1283" t="s">
        <v>64</v>
      </c>
      <c r="I1283">
        <v>0</v>
      </c>
      <c r="J1283">
        <v>0</v>
      </c>
      <c r="K1283" s="29">
        <v>0</v>
      </c>
      <c r="L1283">
        <v>1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2</v>
      </c>
      <c r="V1283">
        <v>0</v>
      </c>
      <c r="W1283">
        <v>0</v>
      </c>
      <c r="X1283" s="2">
        <v>0</v>
      </c>
    </row>
    <row r="1284" spans="1:24" x14ac:dyDescent="0.25">
      <c r="A1284" t="str">
        <f t="shared" si="62"/>
        <v/>
      </c>
      <c r="B1284" t="str">
        <f t="shared" si="60"/>
        <v/>
      </c>
      <c r="C1284" t="str">
        <f t="shared" si="61"/>
        <v/>
      </c>
      <c r="D1284">
        <v>2026</v>
      </c>
      <c r="E1284" t="s">
        <v>8316</v>
      </c>
      <c r="F1284" t="s">
        <v>1381</v>
      </c>
      <c r="G1284" t="s">
        <v>24</v>
      </c>
      <c r="H1284" t="s">
        <v>64</v>
      </c>
      <c r="I1284">
        <v>0</v>
      </c>
      <c r="J1284">
        <v>0</v>
      </c>
      <c r="K1284" s="29">
        <v>0</v>
      </c>
      <c r="L1284">
        <v>3</v>
      </c>
      <c r="M1284">
        <v>0</v>
      </c>
      <c r="N1284">
        <v>0</v>
      </c>
      <c r="O1284">
        <v>0</v>
      </c>
      <c r="P1284">
        <v>0</v>
      </c>
      <c r="Q1284">
        <v>2.2000000000000002</v>
      </c>
      <c r="R1284">
        <v>3</v>
      </c>
      <c r="S1284">
        <v>0</v>
      </c>
      <c r="T1284">
        <v>0</v>
      </c>
      <c r="U1284">
        <v>1</v>
      </c>
      <c r="V1284">
        <v>2</v>
      </c>
      <c r="W1284">
        <v>2</v>
      </c>
      <c r="X1284" s="2">
        <v>0.27300000000000002</v>
      </c>
    </row>
    <row r="1285" spans="1:24" x14ac:dyDescent="0.25">
      <c r="A1285">
        <f t="shared" si="62"/>
        <v>1</v>
      </c>
      <c r="B1285" t="str">
        <f t="shared" si="60"/>
        <v/>
      </c>
      <c r="C1285" t="str">
        <f t="shared" si="61"/>
        <v/>
      </c>
      <c r="D1285">
        <v>2026</v>
      </c>
      <c r="E1285" t="s">
        <v>8317</v>
      </c>
      <c r="F1285" t="s">
        <v>1381</v>
      </c>
      <c r="G1285" t="s">
        <v>29</v>
      </c>
      <c r="H1285" t="s">
        <v>64</v>
      </c>
      <c r="I1285">
        <v>4</v>
      </c>
      <c r="J1285">
        <v>2</v>
      </c>
      <c r="K1285" s="29">
        <v>4.74</v>
      </c>
      <c r="L1285">
        <v>24</v>
      </c>
      <c r="M1285">
        <v>1</v>
      </c>
      <c r="N1285">
        <v>0</v>
      </c>
      <c r="O1285">
        <v>0</v>
      </c>
      <c r="P1285">
        <v>6</v>
      </c>
      <c r="Q1285">
        <v>43.2</v>
      </c>
      <c r="R1285">
        <v>45</v>
      </c>
      <c r="S1285">
        <v>23</v>
      </c>
      <c r="T1285">
        <v>23</v>
      </c>
      <c r="U1285">
        <v>17</v>
      </c>
      <c r="V1285">
        <v>43</v>
      </c>
      <c r="W1285">
        <v>5</v>
      </c>
      <c r="X1285" s="2">
        <v>0.26300000000000001</v>
      </c>
    </row>
    <row r="1286" spans="1:24" x14ac:dyDescent="0.25">
      <c r="A1286" t="str">
        <f t="shared" si="62"/>
        <v/>
      </c>
      <c r="B1286" t="str">
        <f t="shared" si="60"/>
        <v/>
      </c>
      <c r="C1286" t="str">
        <f t="shared" si="61"/>
        <v/>
      </c>
      <c r="D1286">
        <v>2026</v>
      </c>
      <c r="E1286" t="s">
        <v>8318</v>
      </c>
      <c r="F1286" t="s">
        <v>1381</v>
      </c>
      <c r="G1286" t="s">
        <v>37</v>
      </c>
      <c r="H1286" t="s">
        <v>64</v>
      </c>
      <c r="I1286">
        <v>3</v>
      </c>
      <c r="J1286">
        <v>2</v>
      </c>
      <c r="K1286" s="29">
        <v>5.04</v>
      </c>
      <c r="L1286">
        <v>21</v>
      </c>
      <c r="M1286">
        <v>2</v>
      </c>
      <c r="N1286">
        <v>0</v>
      </c>
      <c r="O1286">
        <v>0</v>
      </c>
      <c r="P1286">
        <v>1</v>
      </c>
      <c r="Q1286">
        <v>55.1</v>
      </c>
      <c r="R1286">
        <v>60</v>
      </c>
      <c r="S1286">
        <v>33</v>
      </c>
      <c r="T1286">
        <v>31</v>
      </c>
      <c r="U1286">
        <v>18</v>
      </c>
      <c r="V1286">
        <v>47</v>
      </c>
      <c r="W1286">
        <v>11</v>
      </c>
      <c r="X1286" s="2">
        <v>0.28999999999999998</v>
      </c>
    </row>
    <row r="1287" spans="1:24" x14ac:dyDescent="0.25">
      <c r="A1287" t="str">
        <f t="shared" si="62"/>
        <v/>
      </c>
      <c r="B1287" t="str">
        <f t="shared" si="60"/>
        <v/>
      </c>
      <c r="C1287" t="str">
        <f t="shared" si="61"/>
        <v/>
      </c>
      <c r="D1287">
        <v>2026</v>
      </c>
      <c r="E1287" t="s">
        <v>8319</v>
      </c>
      <c r="F1287" t="s">
        <v>1381</v>
      </c>
      <c r="G1287" t="s">
        <v>24</v>
      </c>
      <c r="H1287" t="s">
        <v>64</v>
      </c>
      <c r="I1287">
        <v>1</v>
      </c>
      <c r="J1287">
        <v>2</v>
      </c>
      <c r="K1287" s="29">
        <v>5.04</v>
      </c>
      <c r="L1287">
        <v>5</v>
      </c>
      <c r="M1287">
        <v>5</v>
      </c>
      <c r="N1287">
        <v>0</v>
      </c>
      <c r="O1287">
        <v>0</v>
      </c>
      <c r="P1287">
        <v>0</v>
      </c>
      <c r="Q1287">
        <v>25</v>
      </c>
      <c r="R1287">
        <v>32</v>
      </c>
      <c r="S1287">
        <v>17</v>
      </c>
      <c r="T1287">
        <v>14</v>
      </c>
      <c r="U1287">
        <v>10</v>
      </c>
      <c r="V1287">
        <v>23</v>
      </c>
      <c r="W1287">
        <v>4</v>
      </c>
      <c r="X1287" s="2">
        <v>0.29599999999999999</v>
      </c>
    </row>
    <row r="1288" spans="1:24" x14ac:dyDescent="0.25">
      <c r="A1288" t="str">
        <f t="shared" si="62"/>
        <v/>
      </c>
      <c r="B1288" t="str">
        <f t="shared" si="60"/>
        <v/>
      </c>
      <c r="C1288" t="str">
        <f t="shared" si="61"/>
        <v/>
      </c>
      <c r="D1288">
        <v>2026</v>
      </c>
      <c r="E1288" t="s">
        <v>8320</v>
      </c>
      <c r="F1288" t="s">
        <v>1381</v>
      </c>
      <c r="G1288" t="s">
        <v>24</v>
      </c>
      <c r="H1288" t="s">
        <v>64</v>
      </c>
      <c r="I1288">
        <v>1</v>
      </c>
      <c r="J1288">
        <v>0</v>
      </c>
      <c r="K1288" s="29">
        <v>5.14</v>
      </c>
      <c r="L1288">
        <v>4</v>
      </c>
      <c r="M1288">
        <v>0</v>
      </c>
      <c r="N1288">
        <v>0</v>
      </c>
      <c r="O1288">
        <v>0</v>
      </c>
      <c r="P1288">
        <v>0</v>
      </c>
      <c r="Q1288">
        <v>7</v>
      </c>
      <c r="R1288">
        <v>11</v>
      </c>
      <c r="S1288">
        <v>5</v>
      </c>
      <c r="T1288">
        <v>4</v>
      </c>
      <c r="U1288">
        <v>2</v>
      </c>
      <c r="V1288">
        <v>5</v>
      </c>
      <c r="W1288">
        <v>0</v>
      </c>
      <c r="X1288" s="2">
        <v>0.33300000000000002</v>
      </c>
    </row>
    <row r="1289" spans="1:24" x14ac:dyDescent="0.25">
      <c r="A1289">
        <f t="shared" si="62"/>
        <v>1</v>
      </c>
      <c r="B1289" t="str">
        <f t="shared" si="60"/>
        <v/>
      </c>
      <c r="C1289" t="str">
        <f t="shared" si="61"/>
        <v/>
      </c>
      <c r="D1289">
        <v>2026</v>
      </c>
      <c r="E1289" t="s">
        <v>8321</v>
      </c>
      <c r="F1289" t="s">
        <v>1381</v>
      </c>
      <c r="G1289" t="s">
        <v>29</v>
      </c>
      <c r="H1289" t="s">
        <v>64</v>
      </c>
      <c r="I1289">
        <v>2</v>
      </c>
      <c r="J1289">
        <v>2</v>
      </c>
      <c r="K1289" s="29">
        <v>5.4</v>
      </c>
      <c r="L1289">
        <v>14</v>
      </c>
      <c r="M1289">
        <v>6</v>
      </c>
      <c r="N1289">
        <v>0</v>
      </c>
      <c r="O1289">
        <v>0</v>
      </c>
      <c r="P1289">
        <v>0</v>
      </c>
      <c r="Q1289">
        <v>46.2</v>
      </c>
      <c r="R1289">
        <v>58</v>
      </c>
      <c r="S1289">
        <v>30</v>
      </c>
      <c r="T1289">
        <v>28</v>
      </c>
      <c r="U1289">
        <v>15</v>
      </c>
      <c r="V1289">
        <v>27</v>
      </c>
      <c r="W1289">
        <v>3</v>
      </c>
      <c r="X1289" s="2">
        <v>0.314</v>
      </c>
    </row>
    <row r="1290" spans="1:24" x14ac:dyDescent="0.25">
      <c r="A1290" t="str">
        <f t="shared" si="62"/>
        <v/>
      </c>
      <c r="B1290" t="str">
        <f t="shared" si="60"/>
        <v/>
      </c>
      <c r="C1290" t="str">
        <f t="shared" si="61"/>
        <v/>
      </c>
      <c r="D1290">
        <v>2026</v>
      </c>
      <c r="E1290" t="s">
        <v>8322</v>
      </c>
      <c r="F1290" t="s">
        <v>1381</v>
      </c>
      <c r="G1290" t="s">
        <v>37</v>
      </c>
      <c r="H1290" t="s">
        <v>64</v>
      </c>
      <c r="I1290">
        <v>1</v>
      </c>
      <c r="J1290">
        <v>5</v>
      </c>
      <c r="K1290" s="29">
        <v>6.45</v>
      </c>
      <c r="L1290">
        <v>24</v>
      </c>
      <c r="M1290">
        <v>3</v>
      </c>
      <c r="N1290">
        <v>0</v>
      </c>
      <c r="O1290">
        <v>0</v>
      </c>
      <c r="P1290">
        <v>4</v>
      </c>
      <c r="Q1290">
        <v>37.200000000000003</v>
      </c>
      <c r="R1290">
        <v>42</v>
      </c>
      <c r="S1290">
        <v>31</v>
      </c>
      <c r="T1290">
        <v>27</v>
      </c>
      <c r="U1290">
        <v>21</v>
      </c>
      <c r="V1290">
        <v>36</v>
      </c>
      <c r="W1290">
        <v>10</v>
      </c>
      <c r="X1290" s="2">
        <v>0.28399999999999997</v>
      </c>
    </row>
    <row r="1291" spans="1:24" x14ac:dyDescent="0.25">
      <c r="A1291" t="str">
        <f t="shared" si="62"/>
        <v/>
      </c>
      <c r="B1291" t="str">
        <f t="shared" si="60"/>
        <v/>
      </c>
      <c r="C1291" t="str">
        <f t="shared" si="61"/>
        <v/>
      </c>
      <c r="D1291">
        <v>2026</v>
      </c>
      <c r="E1291" t="s">
        <v>1396</v>
      </c>
      <c r="F1291" t="s">
        <v>1381</v>
      </c>
      <c r="G1291" t="s">
        <v>47</v>
      </c>
      <c r="H1291" t="s">
        <v>64</v>
      </c>
      <c r="I1291">
        <v>1</v>
      </c>
      <c r="J1291">
        <v>1</v>
      </c>
      <c r="K1291" s="29">
        <v>7.62</v>
      </c>
      <c r="L1291">
        <v>15</v>
      </c>
      <c r="M1291">
        <v>1</v>
      </c>
      <c r="N1291">
        <v>0</v>
      </c>
      <c r="O1291">
        <v>0</v>
      </c>
      <c r="P1291">
        <v>1</v>
      </c>
      <c r="Q1291">
        <v>28.1</v>
      </c>
      <c r="R1291">
        <v>40</v>
      </c>
      <c r="S1291">
        <v>26</v>
      </c>
      <c r="T1291">
        <v>24</v>
      </c>
      <c r="U1291">
        <v>14</v>
      </c>
      <c r="V1291">
        <v>27</v>
      </c>
      <c r="W1291">
        <v>6</v>
      </c>
      <c r="X1291" s="2">
        <v>0.33100000000000002</v>
      </c>
    </row>
    <row r="1292" spans="1:24" x14ac:dyDescent="0.25">
      <c r="A1292">
        <f t="shared" si="62"/>
        <v>1</v>
      </c>
      <c r="B1292" t="str">
        <f t="shared" si="60"/>
        <v/>
      </c>
      <c r="C1292">
        <f t="shared" si="61"/>
        <v>1</v>
      </c>
      <c r="D1292">
        <v>2026</v>
      </c>
      <c r="E1292" t="s">
        <v>5883</v>
      </c>
      <c r="F1292" t="s">
        <v>1381</v>
      </c>
      <c r="G1292" t="s">
        <v>29</v>
      </c>
      <c r="H1292" t="s">
        <v>64</v>
      </c>
      <c r="I1292">
        <v>0</v>
      </c>
      <c r="J1292">
        <v>0</v>
      </c>
      <c r="K1292" s="29">
        <v>9.31</v>
      </c>
      <c r="L1292">
        <v>11</v>
      </c>
      <c r="M1292">
        <v>0</v>
      </c>
      <c r="N1292">
        <v>0</v>
      </c>
      <c r="O1292">
        <v>0</v>
      </c>
      <c r="P1292">
        <v>0</v>
      </c>
      <c r="Q1292">
        <v>9.1999999999999993</v>
      </c>
      <c r="R1292">
        <v>21</v>
      </c>
      <c r="S1292">
        <v>11</v>
      </c>
      <c r="T1292">
        <v>10</v>
      </c>
      <c r="U1292">
        <v>8</v>
      </c>
      <c r="V1292">
        <v>9</v>
      </c>
      <c r="W1292">
        <v>2</v>
      </c>
      <c r="X1292" s="2">
        <v>0.42</v>
      </c>
    </row>
    <row r="1293" spans="1:24" x14ac:dyDescent="0.25">
      <c r="A1293">
        <f t="shared" si="62"/>
        <v>1</v>
      </c>
      <c r="B1293" t="str">
        <f t="shared" si="60"/>
        <v/>
      </c>
      <c r="C1293" t="str">
        <f t="shared" si="61"/>
        <v/>
      </c>
      <c r="D1293">
        <v>2026</v>
      </c>
      <c r="E1293" t="s">
        <v>8323</v>
      </c>
      <c r="F1293" t="s">
        <v>1381</v>
      </c>
      <c r="G1293" t="s">
        <v>29</v>
      </c>
      <c r="H1293" t="s">
        <v>64</v>
      </c>
      <c r="I1293">
        <v>1</v>
      </c>
      <c r="J1293">
        <v>1</v>
      </c>
      <c r="K1293" s="29">
        <v>9.5299999999999994</v>
      </c>
      <c r="L1293">
        <v>10</v>
      </c>
      <c r="M1293">
        <v>0</v>
      </c>
      <c r="N1293">
        <v>0</v>
      </c>
      <c r="O1293">
        <v>0</v>
      </c>
      <c r="P1293">
        <v>3</v>
      </c>
      <c r="Q1293">
        <v>11.1</v>
      </c>
      <c r="R1293">
        <v>13</v>
      </c>
      <c r="S1293">
        <v>13</v>
      </c>
      <c r="T1293">
        <v>12</v>
      </c>
      <c r="U1293">
        <v>10</v>
      </c>
      <c r="V1293">
        <v>12</v>
      </c>
      <c r="W1293">
        <v>6</v>
      </c>
      <c r="X1293" s="2">
        <v>0.29499999999999998</v>
      </c>
    </row>
    <row r="1294" spans="1:24" x14ac:dyDescent="0.25">
      <c r="A1294">
        <f t="shared" si="62"/>
        <v>1</v>
      </c>
      <c r="B1294" t="str">
        <f t="shared" si="60"/>
        <v/>
      </c>
      <c r="C1294" t="str">
        <f t="shared" si="61"/>
        <v/>
      </c>
      <c r="D1294">
        <v>2026</v>
      </c>
      <c r="E1294" t="s">
        <v>8324</v>
      </c>
      <c r="F1294" t="s">
        <v>1381</v>
      </c>
      <c r="G1294" t="s">
        <v>32</v>
      </c>
      <c r="H1294" t="s">
        <v>64</v>
      </c>
      <c r="I1294">
        <v>0</v>
      </c>
      <c r="J1294">
        <v>1</v>
      </c>
      <c r="K1294" s="29">
        <v>9.82</v>
      </c>
      <c r="L1294">
        <v>7</v>
      </c>
      <c r="M1294">
        <v>5</v>
      </c>
      <c r="N1294">
        <v>0</v>
      </c>
      <c r="O1294">
        <v>0</v>
      </c>
      <c r="P1294">
        <v>0</v>
      </c>
      <c r="Q1294">
        <v>11</v>
      </c>
      <c r="R1294">
        <v>10</v>
      </c>
      <c r="S1294">
        <v>15</v>
      </c>
      <c r="T1294">
        <v>12</v>
      </c>
      <c r="U1294">
        <v>12</v>
      </c>
      <c r="V1294">
        <v>12</v>
      </c>
      <c r="W1294">
        <v>1</v>
      </c>
      <c r="X1294" s="2">
        <v>0.24399999999999999</v>
      </c>
    </row>
    <row r="1295" spans="1:24" x14ac:dyDescent="0.25">
      <c r="A1295" t="str">
        <f t="shared" si="62"/>
        <v/>
      </c>
      <c r="B1295" t="str">
        <f t="shared" si="60"/>
        <v/>
      </c>
      <c r="C1295" t="str">
        <f t="shared" si="61"/>
        <v/>
      </c>
      <c r="D1295">
        <v>2026</v>
      </c>
      <c r="E1295" t="s">
        <v>8325</v>
      </c>
      <c r="F1295" t="s">
        <v>1381</v>
      </c>
      <c r="G1295" t="s">
        <v>37</v>
      </c>
      <c r="H1295" t="s">
        <v>64</v>
      </c>
      <c r="I1295">
        <v>0</v>
      </c>
      <c r="J1295">
        <v>1</v>
      </c>
      <c r="K1295" s="29">
        <v>10.38</v>
      </c>
      <c r="L1295">
        <v>10</v>
      </c>
      <c r="M1295">
        <v>2</v>
      </c>
      <c r="N1295">
        <v>0</v>
      </c>
      <c r="O1295">
        <v>0</v>
      </c>
      <c r="P1295">
        <v>0</v>
      </c>
      <c r="Q1295">
        <v>13</v>
      </c>
      <c r="R1295">
        <v>24</v>
      </c>
      <c r="S1295">
        <v>15</v>
      </c>
      <c r="T1295">
        <v>15</v>
      </c>
      <c r="U1295">
        <v>9</v>
      </c>
      <c r="V1295">
        <v>21</v>
      </c>
      <c r="W1295">
        <v>2</v>
      </c>
      <c r="X1295" s="2">
        <v>0.38100000000000001</v>
      </c>
    </row>
    <row r="1296" spans="1:24" x14ac:dyDescent="0.25">
      <c r="A1296" t="str">
        <f t="shared" si="62"/>
        <v/>
      </c>
      <c r="B1296" t="str">
        <f t="shared" si="60"/>
        <v/>
      </c>
      <c r="C1296" t="str">
        <f t="shared" si="61"/>
        <v/>
      </c>
      <c r="D1296">
        <v>2026</v>
      </c>
      <c r="E1296" t="s">
        <v>8326</v>
      </c>
      <c r="F1296" t="s">
        <v>1381</v>
      </c>
      <c r="G1296" t="s">
        <v>24</v>
      </c>
      <c r="H1296" t="s">
        <v>64</v>
      </c>
      <c r="I1296">
        <v>0</v>
      </c>
      <c r="J1296">
        <v>5</v>
      </c>
      <c r="K1296" s="29">
        <v>10.93</v>
      </c>
      <c r="L1296">
        <v>15</v>
      </c>
      <c r="M1296">
        <v>5</v>
      </c>
      <c r="N1296">
        <v>0</v>
      </c>
      <c r="O1296">
        <v>0</v>
      </c>
      <c r="P1296">
        <v>0</v>
      </c>
      <c r="Q1296">
        <v>28</v>
      </c>
      <c r="R1296">
        <v>46</v>
      </c>
      <c r="S1296">
        <v>37</v>
      </c>
      <c r="T1296">
        <v>34</v>
      </c>
      <c r="U1296">
        <v>19</v>
      </c>
      <c r="V1296">
        <v>14</v>
      </c>
      <c r="W1296">
        <v>3</v>
      </c>
      <c r="X1296" s="2">
        <v>0.377</v>
      </c>
    </row>
    <row r="1297" spans="1:24" x14ac:dyDescent="0.25">
      <c r="A1297" t="str">
        <f t="shared" si="62"/>
        <v/>
      </c>
      <c r="B1297" t="str">
        <f t="shared" si="60"/>
        <v/>
      </c>
      <c r="C1297" t="str">
        <f t="shared" si="61"/>
        <v/>
      </c>
      <c r="D1297">
        <v>2026</v>
      </c>
      <c r="E1297" t="s">
        <v>8327</v>
      </c>
      <c r="F1297" t="s">
        <v>1381</v>
      </c>
      <c r="G1297" t="s">
        <v>37</v>
      </c>
      <c r="H1297" t="s">
        <v>64</v>
      </c>
      <c r="I1297">
        <v>0</v>
      </c>
      <c r="J1297">
        <v>1</v>
      </c>
      <c r="K1297" s="29">
        <v>11.79</v>
      </c>
      <c r="L1297">
        <v>19</v>
      </c>
      <c r="M1297">
        <v>0</v>
      </c>
      <c r="N1297">
        <v>0</v>
      </c>
      <c r="O1297">
        <v>0</v>
      </c>
      <c r="P1297">
        <v>0</v>
      </c>
      <c r="Q1297">
        <v>23.2</v>
      </c>
      <c r="R1297">
        <v>40</v>
      </c>
      <c r="S1297">
        <v>33</v>
      </c>
      <c r="T1297">
        <v>31</v>
      </c>
      <c r="U1297">
        <v>17</v>
      </c>
      <c r="V1297">
        <v>10</v>
      </c>
      <c r="W1297">
        <v>6</v>
      </c>
      <c r="X1297" s="2">
        <v>0.38100000000000001</v>
      </c>
    </row>
    <row r="1298" spans="1:24" x14ac:dyDescent="0.25">
      <c r="A1298" t="str">
        <f t="shared" si="62"/>
        <v/>
      </c>
      <c r="B1298" t="str">
        <f t="shared" si="60"/>
        <v/>
      </c>
      <c r="C1298">
        <f t="shared" si="61"/>
        <v>1</v>
      </c>
      <c r="D1298">
        <v>2026</v>
      </c>
      <c r="E1298" t="s">
        <v>7170</v>
      </c>
      <c r="F1298" t="s">
        <v>1381</v>
      </c>
      <c r="G1298" t="s">
        <v>37</v>
      </c>
      <c r="H1298" t="s">
        <v>64</v>
      </c>
      <c r="I1298">
        <v>1</v>
      </c>
      <c r="J1298">
        <v>1</v>
      </c>
      <c r="K1298" s="29">
        <v>14.85</v>
      </c>
      <c r="L1298">
        <v>8</v>
      </c>
      <c r="M1298">
        <v>1</v>
      </c>
      <c r="N1298">
        <v>0</v>
      </c>
      <c r="O1298">
        <v>0</v>
      </c>
      <c r="P1298">
        <v>0</v>
      </c>
      <c r="Q1298">
        <v>6.2</v>
      </c>
      <c r="R1298">
        <v>7</v>
      </c>
      <c r="S1298">
        <v>11</v>
      </c>
      <c r="T1298">
        <v>11</v>
      </c>
      <c r="U1298">
        <v>9</v>
      </c>
      <c r="V1298">
        <v>6</v>
      </c>
      <c r="W1298">
        <v>2</v>
      </c>
      <c r="X1298" s="2">
        <v>0.26900000000000002</v>
      </c>
    </row>
    <row r="1299" spans="1:24" x14ac:dyDescent="0.25">
      <c r="A1299" t="str">
        <f t="shared" si="62"/>
        <v/>
      </c>
      <c r="B1299" t="str">
        <f t="shared" si="60"/>
        <v/>
      </c>
      <c r="C1299">
        <f t="shared" si="61"/>
        <v>1</v>
      </c>
      <c r="D1299">
        <v>2026</v>
      </c>
      <c r="E1299" t="s">
        <v>7017</v>
      </c>
      <c r="F1299" t="s">
        <v>1381</v>
      </c>
      <c r="G1299" t="s">
        <v>24</v>
      </c>
      <c r="H1299" t="s">
        <v>64</v>
      </c>
      <c r="I1299">
        <v>1</v>
      </c>
      <c r="J1299">
        <v>0</v>
      </c>
      <c r="K1299" s="29">
        <v>18</v>
      </c>
      <c r="L1299">
        <v>3</v>
      </c>
      <c r="M1299">
        <v>0</v>
      </c>
      <c r="N1299">
        <v>0</v>
      </c>
      <c r="O1299">
        <v>0</v>
      </c>
      <c r="P1299">
        <v>0</v>
      </c>
      <c r="Q1299">
        <v>2</v>
      </c>
      <c r="R1299">
        <v>6</v>
      </c>
      <c r="S1299">
        <v>4</v>
      </c>
      <c r="T1299">
        <v>4</v>
      </c>
      <c r="U1299">
        <v>1</v>
      </c>
      <c r="V1299">
        <v>3</v>
      </c>
      <c r="W1299">
        <v>1</v>
      </c>
      <c r="X1299" s="2">
        <v>0.54500000000000004</v>
      </c>
    </row>
    <row r="1300" spans="1:24" x14ac:dyDescent="0.25">
      <c r="A1300" t="str">
        <f t="shared" si="62"/>
        <v/>
      </c>
      <c r="B1300" t="str">
        <f t="shared" si="60"/>
        <v/>
      </c>
      <c r="C1300" t="str">
        <f t="shared" si="61"/>
        <v/>
      </c>
      <c r="D1300">
        <v>2026</v>
      </c>
      <c r="E1300" t="s">
        <v>8328</v>
      </c>
      <c r="F1300" t="s">
        <v>1381</v>
      </c>
      <c r="G1300" t="s">
        <v>47</v>
      </c>
      <c r="H1300" t="s">
        <v>64</v>
      </c>
      <c r="I1300">
        <v>1</v>
      </c>
      <c r="J1300">
        <v>0</v>
      </c>
      <c r="K1300" s="29">
        <v>25.2</v>
      </c>
      <c r="L1300">
        <v>7</v>
      </c>
      <c r="M1300">
        <v>0</v>
      </c>
      <c r="N1300">
        <v>0</v>
      </c>
      <c r="O1300">
        <v>0</v>
      </c>
      <c r="P1300">
        <v>0</v>
      </c>
      <c r="Q1300">
        <v>5</v>
      </c>
      <c r="R1300">
        <v>12</v>
      </c>
      <c r="S1300">
        <v>16</v>
      </c>
      <c r="T1300">
        <v>14</v>
      </c>
      <c r="U1300">
        <v>5</v>
      </c>
      <c r="V1300">
        <v>4</v>
      </c>
      <c r="W1300">
        <v>2</v>
      </c>
      <c r="X1300" s="2">
        <v>0.44400000000000001</v>
      </c>
    </row>
    <row r="1301" spans="1:24" x14ac:dyDescent="0.25">
      <c r="A1301" t="str">
        <f t="shared" si="62"/>
        <v/>
      </c>
      <c r="B1301" t="str">
        <f t="shared" si="60"/>
        <v/>
      </c>
      <c r="C1301" t="str">
        <f t="shared" si="61"/>
        <v/>
      </c>
      <c r="D1301">
        <v>2026</v>
      </c>
      <c r="E1301" t="s">
        <v>8329</v>
      </c>
      <c r="F1301" t="s">
        <v>1381</v>
      </c>
      <c r="G1301" t="s">
        <v>37</v>
      </c>
      <c r="H1301" t="s">
        <v>64</v>
      </c>
      <c r="I1301">
        <v>0</v>
      </c>
      <c r="J1301">
        <v>0</v>
      </c>
      <c r="K1301" s="29">
        <v>34.71</v>
      </c>
      <c r="L1301">
        <v>3</v>
      </c>
      <c r="M1301">
        <v>0</v>
      </c>
      <c r="N1301">
        <v>0</v>
      </c>
      <c r="O1301">
        <v>0</v>
      </c>
      <c r="P1301">
        <v>0</v>
      </c>
      <c r="Q1301">
        <v>2.1</v>
      </c>
      <c r="R1301">
        <v>6</v>
      </c>
      <c r="S1301">
        <v>9</v>
      </c>
      <c r="T1301">
        <v>9</v>
      </c>
      <c r="U1301">
        <v>2</v>
      </c>
      <c r="V1301">
        <v>1</v>
      </c>
      <c r="W1301">
        <v>2</v>
      </c>
      <c r="X1301" s="2">
        <v>0.54500000000000004</v>
      </c>
    </row>
    <row r="1302" spans="1:24" x14ac:dyDescent="0.25">
      <c r="A1302" t="str">
        <f t="shared" si="62"/>
        <v/>
      </c>
      <c r="B1302" t="str">
        <f t="shared" si="60"/>
        <v/>
      </c>
      <c r="C1302" t="str">
        <f t="shared" si="61"/>
        <v/>
      </c>
      <c r="D1302">
        <v>2026</v>
      </c>
      <c r="E1302" t="s">
        <v>8330</v>
      </c>
      <c r="F1302" t="s">
        <v>1399</v>
      </c>
      <c r="G1302" t="s">
        <v>37</v>
      </c>
      <c r="H1302" t="s">
        <v>64</v>
      </c>
      <c r="I1302">
        <v>7</v>
      </c>
      <c r="J1302">
        <v>3</v>
      </c>
      <c r="K1302" s="29">
        <v>4.21</v>
      </c>
      <c r="L1302">
        <v>16</v>
      </c>
      <c r="M1302">
        <v>16</v>
      </c>
      <c r="N1302">
        <v>0</v>
      </c>
      <c r="O1302">
        <v>0</v>
      </c>
      <c r="P1302">
        <v>0</v>
      </c>
      <c r="Q1302">
        <v>83.1</v>
      </c>
      <c r="R1302">
        <v>73</v>
      </c>
      <c r="S1302">
        <v>42</v>
      </c>
      <c r="T1302">
        <v>39</v>
      </c>
      <c r="U1302">
        <v>26</v>
      </c>
      <c r="V1302">
        <v>82</v>
      </c>
      <c r="W1302">
        <v>19</v>
      </c>
      <c r="X1302" s="2">
        <v>0.23499999999999999</v>
      </c>
    </row>
    <row r="1303" spans="1:24" x14ac:dyDescent="0.25">
      <c r="A1303" t="str">
        <f t="shared" si="62"/>
        <v/>
      </c>
      <c r="B1303" t="str">
        <f t="shared" si="60"/>
        <v/>
      </c>
      <c r="C1303" t="str">
        <f t="shared" si="61"/>
        <v/>
      </c>
      <c r="D1303">
        <v>2026</v>
      </c>
      <c r="E1303" t="s">
        <v>8331</v>
      </c>
      <c r="F1303" t="s">
        <v>1399</v>
      </c>
      <c r="G1303" t="s">
        <v>37</v>
      </c>
      <c r="H1303" t="s">
        <v>64</v>
      </c>
      <c r="I1303">
        <v>0</v>
      </c>
      <c r="J1303">
        <v>0</v>
      </c>
      <c r="K1303" s="29">
        <v>0</v>
      </c>
      <c r="L1303">
        <v>1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2</v>
      </c>
      <c r="T1303">
        <v>0</v>
      </c>
      <c r="U1303">
        <v>4</v>
      </c>
      <c r="V1303">
        <v>0</v>
      </c>
      <c r="W1303">
        <v>0</v>
      </c>
      <c r="X1303" s="2">
        <v>0</v>
      </c>
    </row>
    <row r="1304" spans="1:24" x14ac:dyDescent="0.25">
      <c r="A1304" t="str">
        <f t="shared" si="62"/>
        <v/>
      </c>
      <c r="B1304" t="str">
        <f t="shared" si="60"/>
        <v/>
      </c>
      <c r="C1304" t="str">
        <f t="shared" si="61"/>
        <v/>
      </c>
      <c r="D1304">
        <v>2026</v>
      </c>
      <c r="E1304" t="s">
        <v>8332</v>
      </c>
      <c r="F1304" t="s">
        <v>1399</v>
      </c>
      <c r="G1304" t="s">
        <v>24</v>
      </c>
      <c r="H1304" t="s">
        <v>64</v>
      </c>
      <c r="I1304">
        <v>4</v>
      </c>
      <c r="J1304">
        <v>1</v>
      </c>
      <c r="K1304" s="29">
        <v>0.41</v>
      </c>
      <c r="L1304">
        <v>19</v>
      </c>
      <c r="M1304">
        <v>0</v>
      </c>
      <c r="N1304">
        <v>0</v>
      </c>
      <c r="O1304">
        <v>0</v>
      </c>
      <c r="P1304">
        <v>3</v>
      </c>
      <c r="Q1304">
        <v>22</v>
      </c>
      <c r="R1304">
        <v>11</v>
      </c>
      <c r="S1304">
        <v>2</v>
      </c>
      <c r="T1304">
        <v>1</v>
      </c>
      <c r="U1304">
        <v>15</v>
      </c>
      <c r="V1304">
        <v>21</v>
      </c>
      <c r="W1304">
        <v>1</v>
      </c>
      <c r="X1304" s="2">
        <v>0.153</v>
      </c>
    </row>
    <row r="1305" spans="1:24" x14ac:dyDescent="0.25">
      <c r="A1305" t="str">
        <f t="shared" si="62"/>
        <v/>
      </c>
      <c r="B1305" t="str">
        <f t="shared" si="60"/>
        <v/>
      </c>
      <c r="C1305" t="str">
        <f t="shared" si="61"/>
        <v/>
      </c>
      <c r="D1305">
        <v>2026</v>
      </c>
      <c r="E1305" t="s">
        <v>8333</v>
      </c>
      <c r="F1305" t="s">
        <v>1399</v>
      </c>
      <c r="G1305" t="s">
        <v>37</v>
      </c>
      <c r="H1305" t="s">
        <v>64</v>
      </c>
      <c r="I1305">
        <v>2</v>
      </c>
      <c r="J1305">
        <v>0</v>
      </c>
      <c r="K1305" s="29">
        <v>3.93</v>
      </c>
      <c r="L1305">
        <v>22</v>
      </c>
      <c r="M1305">
        <v>7</v>
      </c>
      <c r="N1305">
        <v>0</v>
      </c>
      <c r="O1305">
        <v>0</v>
      </c>
      <c r="P1305">
        <v>2</v>
      </c>
      <c r="Q1305">
        <v>52.2</v>
      </c>
      <c r="R1305">
        <v>36</v>
      </c>
      <c r="S1305">
        <v>24</v>
      </c>
      <c r="T1305">
        <v>23</v>
      </c>
      <c r="U1305">
        <v>43</v>
      </c>
      <c r="V1305">
        <v>53</v>
      </c>
      <c r="W1305">
        <v>10</v>
      </c>
      <c r="X1305" s="2">
        <v>0.19800000000000001</v>
      </c>
    </row>
    <row r="1306" spans="1:24" x14ac:dyDescent="0.25">
      <c r="A1306" t="str">
        <f t="shared" si="62"/>
        <v/>
      </c>
      <c r="B1306" t="str">
        <f t="shared" si="60"/>
        <v/>
      </c>
      <c r="C1306" t="str">
        <f t="shared" si="61"/>
        <v/>
      </c>
      <c r="D1306">
        <v>2026</v>
      </c>
      <c r="E1306" t="s">
        <v>8334</v>
      </c>
      <c r="F1306" t="s">
        <v>1399</v>
      </c>
      <c r="G1306" t="s">
        <v>24</v>
      </c>
      <c r="H1306" t="s">
        <v>64</v>
      </c>
      <c r="I1306">
        <v>3</v>
      </c>
      <c r="J1306">
        <v>2</v>
      </c>
      <c r="K1306" s="29">
        <v>4.1399999999999997</v>
      </c>
      <c r="L1306">
        <v>9</v>
      </c>
      <c r="M1306">
        <v>8</v>
      </c>
      <c r="N1306">
        <v>0</v>
      </c>
      <c r="O1306">
        <v>0</v>
      </c>
      <c r="P1306">
        <v>0</v>
      </c>
      <c r="Q1306">
        <v>37</v>
      </c>
      <c r="R1306">
        <v>31</v>
      </c>
      <c r="S1306">
        <v>23</v>
      </c>
      <c r="T1306">
        <v>17</v>
      </c>
      <c r="U1306">
        <v>18</v>
      </c>
      <c r="V1306">
        <v>29</v>
      </c>
      <c r="W1306">
        <v>6</v>
      </c>
      <c r="X1306" s="2">
        <v>0.22600000000000001</v>
      </c>
    </row>
    <row r="1307" spans="1:24" x14ac:dyDescent="0.25">
      <c r="A1307" t="str">
        <f t="shared" si="62"/>
        <v/>
      </c>
      <c r="B1307" t="str">
        <f t="shared" si="60"/>
        <v/>
      </c>
      <c r="C1307" t="str">
        <f t="shared" si="61"/>
        <v/>
      </c>
      <c r="D1307">
        <v>2026</v>
      </c>
      <c r="E1307" t="s">
        <v>8335</v>
      </c>
      <c r="F1307" t="s">
        <v>1399</v>
      </c>
      <c r="G1307" t="s">
        <v>47</v>
      </c>
      <c r="H1307" t="s">
        <v>64</v>
      </c>
      <c r="I1307">
        <v>3</v>
      </c>
      <c r="J1307">
        <v>1</v>
      </c>
      <c r="K1307" s="29">
        <v>4.67</v>
      </c>
      <c r="L1307">
        <v>22</v>
      </c>
      <c r="M1307">
        <v>5</v>
      </c>
      <c r="N1307">
        <v>0</v>
      </c>
      <c r="O1307">
        <v>0</v>
      </c>
      <c r="P1307">
        <v>0</v>
      </c>
      <c r="Q1307">
        <v>44.1</v>
      </c>
      <c r="R1307">
        <v>50</v>
      </c>
      <c r="S1307">
        <v>30</v>
      </c>
      <c r="T1307">
        <v>23</v>
      </c>
      <c r="U1307">
        <v>17</v>
      </c>
      <c r="V1307">
        <v>39</v>
      </c>
      <c r="W1307">
        <v>4</v>
      </c>
      <c r="X1307" s="2">
        <v>0.28399999999999997</v>
      </c>
    </row>
    <row r="1308" spans="1:24" x14ac:dyDescent="0.25">
      <c r="A1308" t="str">
        <f t="shared" si="62"/>
        <v/>
      </c>
      <c r="B1308" t="str">
        <f t="shared" si="60"/>
        <v/>
      </c>
      <c r="C1308" t="str">
        <f t="shared" si="61"/>
        <v/>
      </c>
      <c r="D1308">
        <v>2026</v>
      </c>
      <c r="E1308" t="s">
        <v>8336</v>
      </c>
      <c r="F1308" t="s">
        <v>1399</v>
      </c>
      <c r="G1308" t="s">
        <v>24</v>
      </c>
      <c r="H1308" t="s">
        <v>64</v>
      </c>
      <c r="I1308">
        <v>1</v>
      </c>
      <c r="J1308">
        <v>3</v>
      </c>
      <c r="K1308" s="29">
        <v>4.7</v>
      </c>
      <c r="L1308">
        <v>23</v>
      </c>
      <c r="M1308">
        <v>7</v>
      </c>
      <c r="N1308">
        <v>0</v>
      </c>
      <c r="O1308">
        <v>0</v>
      </c>
      <c r="P1308">
        <v>1</v>
      </c>
      <c r="Q1308">
        <v>46</v>
      </c>
      <c r="R1308">
        <v>40</v>
      </c>
      <c r="S1308">
        <v>25</v>
      </c>
      <c r="T1308">
        <v>24</v>
      </c>
      <c r="U1308">
        <v>17</v>
      </c>
      <c r="V1308">
        <v>30</v>
      </c>
      <c r="W1308">
        <v>3</v>
      </c>
      <c r="X1308" s="2">
        <v>0.23300000000000001</v>
      </c>
    </row>
    <row r="1309" spans="1:24" x14ac:dyDescent="0.25">
      <c r="A1309">
        <f t="shared" si="62"/>
        <v>1</v>
      </c>
      <c r="B1309" t="str">
        <f t="shared" si="60"/>
        <v/>
      </c>
      <c r="C1309" t="str">
        <f t="shared" si="61"/>
        <v/>
      </c>
      <c r="D1309">
        <v>2026</v>
      </c>
      <c r="E1309" t="s">
        <v>8337</v>
      </c>
      <c r="F1309" t="s">
        <v>1399</v>
      </c>
      <c r="G1309" t="s">
        <v>32</v>
      </c>
      <c r="H1309" t="s">
        <v>64</v>
      </c>
      <c r="I1309">
        <v>1</v>
      </c>
      <c r="J1309">
        <v>0</v>
      </c>
      <c r="K1309" s="29">
        <v>4.79</v>
      </c>
      <c r="L1309">
        <v>19</v>
      </c>
      <c r="M1309">
        <v>0</v>
      </c>
      <c r="N1309">
        <v>0</v>
      </c>
      <c r="O1309">
        <v>0</v>
      </c>
      <c r="P1309">
        <v>1</v>
      </c>
      <c r="Q1309">
        <v>20.2</v>
      </c>
      <c r="R1309">
        <v>17</v>
      </c>
      <c r="S1309">
        <v>11</v>
      </c>
      <c r="T1309">
        <v>11</v>
      </c>
      <c r="U1309">
        <v>18</v>
      </c>
      <c r="V1309">
        <v>21</v>
      </c>
      <c r="W1309">
        <v>4</v>
      </c>
      <c r="X1309" s="2">
        <v>0.22700000000000001</v>
      </c>
    </row>
    <row r="1310" spans="1:24" x14ac:dyDescent="0.25">
      <c r="A1310" t="str">
        <f t="shared" si="62"/>
        <v/>
      </c>
      <c r="B1310" t="str">
        <f t="shared" si="60"/>
        <v/>
      </c>
      <c r="C1310" t="str">
        <f t="shared" si="61"/>
        <v/>
      </c>
      <c r="D1310">
        <v>2026</v>
      </c>
      <c r="E1310" t="s">
        <v>8338</v>
      </c>
      <c r="F1310" t="s">
        <v>1399</v>
      </c>
      <c r="G1310" t="s">
        <v>24</v>
      </c>
      <c r="H1310" t="s">
        <v>64</v>
      </c>
      <c r="I1310">
        <v>1</v>
      </c>
      <c r="J1310">
        <v>0</v>
      </c>
      <c r="K1310" s="29">
        <v>4.8499999999999996</v>
      </c>
      <c r="L1310">
        <v>11</v>
      </c>
      <c r="M1310">
        <v>0</v>
      </c>
      <c r="N1310">
        <v>0</v>
      </c>
      <c r="O1310">
        <v>0</v>
      </c>
      <c r="P1310">
        <v>0</v>
      </c>
      <c r="Q1310">
        <v>13</v>
      </c>
      <c r="R1310">
        <v>13</v>
      </c>
      <c r="S1310">
        <v>8</v>
      </c>
      <c r="T1310">
        <v>7</v>
      </c>
      <c r="U1310">
        <v>6</v>
      </c>
      <c r="V1310">
        <v>14</v>
      </c>
      <c r="W1310">
        <v>1</v>
      </c>
      <c r="X1310" s="2">
        <v>0.255</v>
      </c>
    </row>
    <row r="1311" spans="1:24" x14ac:dyDescent="0.25">
      <c r="A1311">
        <f t="shared" si="62"/>
        <v>1</v>
      </c>
      <c r="B1311" t="str">
        <f t="shared" si="60"/>
        <v/>
      </c>
      <c r="C1311" t="str">
        <f t="shared" si="61"/>
        <v/>
      </c>
      <c r="D1311">
        <v>2026</v>
      </c>
      <c r="E1311" t="s">
        <v>8339</v>
      </c>
      <c r="F1311" t="s">
        <v>1399</v>
      </c>
      <c r="G1311" t="s">
        <v>29</v>
      </c>
      <c r="H1311" t="s">
        <v>64</v>
      </c>
      <c r="I1311">
        <v>1</v>
      </c>
      <c r="J1311">
        <v>2</v>
      </c>
      <c r="K1311" s="29">
        <v>5.4</v>
      </c>
      <c r="L1311">
        <v>26</v>
      </c>
      <c r="M1311">
        <v>0</v>
      </c>
      <c r="N1311">
        <v>0</v>
      </c>
      <c r="O1311">
        <v>0</v>
      </c>
      <c r="P1311">
        <v>2</v>
      </c>
      <c r="Q1311">
        <v>38.1</v>
      </c>
      <c r="R1311">
        <v>41</v>
      </c>
      <c r="S1311">
        <v>24</v>
      </c>
      <c r="T1311">
        <v>23</v>
      </c>
      <c r="U1311">
        <v>17</v>
      </c>
      <c r="V1311">
        <v>32</v>
      </c>
      <c r="W1311">
        <v>6</v>
      </c>
      <c r="X1311" s="2">
        <v>0.27700000000000002</v>
      </c>
    </row>
    <row r="1312" spans="1:24" x14ac:dyDescent="0.25">
      <c r="A1312" t="str">
        <f t="shared" si="62"/>
        <v/>
      </c>
      <c r="B1312" t="str">
        <f t="shared" si="60"/>
        <v/>
      </c>
      <c r="C1312">
        <f t="shared" si="61"/>
        <v>1</v>
      </c>
      <c r="D1312">
        <v>2026</v>
      </c>
      <c r="E1312" t="s">
        <v>7117</v>
      </c>
      <c r="F1312" t="s">
        <v>1399</v>
      </c>
      <c r="G1312" t="s">
        <v>37</v>
      </c>
      <c r="H1312" t="s">
        <v>64</v>
      </c>
      <c r="I1312">
        <v>2</v>
      </c>
      <c r="J1312">
        <v>1</v>
      </c>
      <c r="K1312" s="29">
        <v>5.62</v>
      </c>
      <c r="L1312">
        <v>14</v>
      </c>
      <c r="M1312">
        <v>0</v>
      </c>
      <c r="N1312">
        <v>0</v>
      </c>
      <c r="O1312">
        <v>0</v>
      </c>
      <c r="P1312">
        <v>0</v>
      </c>
      <c r="Q1312">
        <v>16</v>
      </c>
      <c r="R1312">
        <v>17</v>
      </c>
      <c r="S1312">
        <v>12</v>
      </c>
      <c r="T1312">
        <v>10</v>
      </c>
      <c r="U1312">
        <v>9</v>
      </c>
      <c r="V1312">
        <v>12</v>
      </c>
      <c r="W1312">
        <v>11</v>
      </c>
      <c r="X1312" s="2">
        <v>0.27</v>
      </c>
    </row>
    <row r="1313" spans="1:24" x14ac:dyDescent="0.25">
      <c r="A1313" t="str">
        <f t="shared" si="62"/>
        <v/>
      </c>
      <c r="B1313" t="str">
        <f t="shared" si="60"/>
        <v/>
      </c>
      <c r="C1313" t="str">
        <f t="shared" si="61"/>
        <v/>
      </c>
      <c r="D1313">
        <v>2026</v>
      </c>
      <c r="E1313" t="s">
        <v>8340</v>
      </c>
      <c r="F1313" t="s">
        <v>1399</v>
      </c>
      <c r="G1313" t="s">
        <v>37</v>
      </c>
      <c r="H1313" t="s">
        <v>64</v>
      </c>
      <c r="I1313">
        <v>0</v>
      </c>
      <c r="J1313">
        <v>0</v>
      </c>
      <c r="K1313" s="29">
        <v>6</v>
      </c>
      <c r="L1313">
        <v>5</v>
      </c>
      <c r="M1313">
        <v>0</v>
      </c>
      <c r="N1313">
        <v>0</v>
      </c>
      <c r="O1313">
        <v>0</v>
      </c>
      <c r="P1313">
        <v>0</v>
      </c>
      <c r="Q1313">
        <v>3</v>
      </c>
      <c r="R1313">
        <v>3</v>
      </c>
      <c r="S1313">
        <v>2</v>
      </c>
      <c r="T1313">
        <v>2</v>
      </c>
      <c r="U1313">
        <v>3</v>
      </c>
      <c r="V1313">
        <v>5</v>
      </c>
      <c r="W1313">
        <v>1</v>
      </c>
      <c r="X1313" s="2">
        <v>0.25</v>
      </c>
    </row>
    <row r="1314" spans="1:24" x14ac:dyDescent="0.25">
      <c r="A1314">
        <f t="shared" si="62"/>
        <v>1</v>
      </c>
      <c r="B1314" t="str">
        <f t="shared" si="60"/>
        <v/>
      </c>
      <c r="C1314" t="str">
        <f t="shared" si="61"/>
        <v/>
      </c>
      <c r="D1314">
        <v>2026</v>
      </c>
      <c r="E1314" t="s">
        <v>1413</v>
      </c>
      <c r="F1314" t="s">
        <v>1399</v>
      </c>
      <c r="G1314" t="s">
        <v>29</v>
      </c>
      <c r="H1314" t="s">
        <v>64</v>
      </c>
      <c r="I1314">
        <v>0</v>
      </c>
      <c r="J1314">
        <v>4</v>
      </c>
      <c r="K1314" s="29">
        <v>7.23</v>
      </c>
      <c r="L1314">
        <v>19</v>
      </c>
      <c r="M1314">
        <v>0</v>
      </c>
      <c r="N1314">
        <v>0</v>
      </c>
      <c r="O1314">
        <v>0</v>
      </c>
      <c r="P1314">
        <v>0</v>
      </c>
      <c r="Q1314">
        <v>23.2</v>
      </c>
      <c r="R1314">
        <v>28</v>
      </c>
      <c r="S1314">
        <v>19</v>
      </c>
      <c r="T1314">
        <v>19</v>
      </c>
      <c r="U1314">
        <v>10</v>
      </c>
      <c r="V1314">
        <v>23</v>
      </c>
      <c r="W1314">
        <v>4</v>
      </c>
      <c r="X1314" s="2">
        <v>0.29799999999999999</v>
      </c>
    </row>
    <row r="1315" spans="1:24" x14ac:dyDescent="0.25">
      <c r="A1315">
        <f t="shared" si="62"/>
        <v>1</v>
      </c>
      <c r="B1315" t="str">
        <f t="shared" si="60"/>
        <v/>
      </c>
      <c r="C1315" t="str">
        <f t="shared" si="61"/>
        <v/>
      </c>
      <c r="D1315">
        <v>2026</v>
      </c>
      <c r="E1315" t="s">
        <v>8341</v>
      </c>
      <c r="F1315" t="s">
        <v>1399</v>
      </c>
      <c r="G1315" t="s">
        <v>29</v>
      </c>
      <c r="H1315" t="s">
        <v>64</v>
      </c>
      <c r="I1315">
        <v>0</v>
      </c>
      <c r="J1315">
        <v>4</v>
      </c>
      <c r="K1315" s="29">
        <v>7.3</v>
      </c>
      <c r="L1315">
        <v>19</v>
      </c>
      <c r="M1315">
        <v>7</v>
      </c>
      <c r="N1315">
        <v>0</v>
      </c>
      <c r="O1315">
        <v>0</v>
      </c>
      <c r="P1315">
        <v>1</v>
      </c>
      <c r="Q1315">
        <v>37</v>
      </c>
      <c r="R1315">
        <v>45</v>
      </c>
      <c r="S1315">
        <v>36</v>
      </c>
      <c r="T1315">
        <v>30</v>
      </c>
      <c r="U1315">
        <v>18</v>
      </c>
      <c r="V1315">
        <v>35</v>
      </c>
      <c r="W1315">
        <v>11</v>
      </c>
      <c r="X1315" s="2">
        <v>0.30399999999999999</v>
      </c>
    </row>
    <row r="1316" spans="1:24" x14ac:dyDescent="0.25">
      <c r="A1316" t="str">
        <f t="shared" si="62"/>
        <v/>
      </c>
      <c r="B1316" t="str">
        <f t="shared" si="60"/>
        <v/>
      </c>
      <c r="C1316">
        <f t="shared" si="61"/>
        <v>1</v>
      </c>
      <c r="D1316">
        <v>2026</v>
      </c>
      <c r="E1316" t="s">
        <v>6827</v>
      </c>
      <c r="F1316" t="s">
        <v>1399</v>
      </c>
      <c r="G1316" t="s">
        <v>37</v>
      </c>
      <c r="H1316" t="s">
        <v>64</v>
      </c>
      <c r="I1316">
        <v>2</v>
      </c>
      <c r="J1316">
        <v>1</v>
      </c>
      <c r="K1316" s="29">
        <v>7.54</v>
      </c>
      <c r="L1316">
        <v>14</v>
      </c>
      <c r="M1316">
        <v>2</v>
      </c>
      <c r="N1316">
        <v>0</v>
      </c>
      <c r="O1316">
        <v>0</v>
      </c>
      <c r="P1316">
        <v>0</v>
      </c>
      <c r="Q1316">
        <v>22.2</v>
      </c>
      <c r="R1316">
        <v>32</v>
      </c>
      <c r="S1316">
        <v>20</v>
      </c>
      <c r="T1316">
        <v>19</v>
      </c>
      <c r="U1316">
        <v>15</v>
      </c>
      <c r="V1316">
        <v>19</v>
      </c>
      <c r="W1316">
        <v>2</v>
      </c>
      <c r="X1316" s="2">
        <v>0.34</v>
      </c>
    </row>
    <row r="1317" spans="1:24" x14ac:dyDescent="0.25">
      <c r="A1317" t="str">
        <f t="shared" si="62"/>
        <v/>
      </c>
      <c r="B1317" t="str">
        <f t="shared" si="60"/>
        <v/>
      </c>
      <c r="C1317" t="str">
        <f t="shared" si="61"/>
        <v/>
      </c>
      <c r="D1317">
        <v>2026</v>
      </c>
      <c r="E1317" t="s">
        <v>8342</v>
      </c>
      <c r="F1317" t="s">
        <v>1399</v>
      </c>
      <c r="G1317" t="s">
        <v>47</v>
      </c>
      <c r="H1317" t="s">
        <v>64</v>
      </c>
      <c r="I1317">
        <v>2</v>
      </c>
      <c r="J1317">
        <v>1</v>
      </c>
      <c r="K1317" s="29">
        <v>9.9499999999999993</v>
      </c>
      <c r="L1317">
        <v>16</v>
      </c>
      <c r="M1317">
        <v>1</v>
      </c>
      <c r="N1317">
        <v>0</v>
      </c>
      <c r="O1317">
        <v>0</v>
      </c>
      <c r="P1317">
        <v>0</v>
      </c>
      <c r="Q1317">
        <v>19</v>
      </c>
      <c r="R1317">
        <v>28</v>
      </c>
      <c r="S1317">
        <v>23</v>
      </c>
      <c r="T1317">
        <v>21</v>
      </c>
      <c r="U1317">
        <v>13</v>
      </c>
      <c r="V1317">
        <v>22</v>
      </c>
      <c r="W1317">
        <v>5</v>
      </c>
      <c r="X1317" s="2">
        <v>0.35399999999999998</v>
      </c>
    </row>
    <row r="1318" spans="1:24" x14ac:dyDescent="0.25">
      <c r="A1318" t="str">
        <f t="shared" si="62"/>
        <v/>
      </c>
      <c r="B1318" t="str">
        <f t="shared" si="60"/>
        <v/>
      </c>
      <c r="C1318">
        <f t="shared" si="61"/>
        <v>1</v>
      </c>
      <c r="D1318">
        <v>2026</v>
      </c>
      <c r="E1318" t="s">
        <v>6640</v>
      </c>
      <c r="F1318" t="s">
        <v>1399</v>
      </c>
      <c r="G1318" t="s">
        <v>24</v>
      </c>
      <c r="H1318" t="s">
        <v>64</v>
      </c>
      <c r="I1318">
        <v>0</v>
      </c>
      <c r="J1318">
        <v>1</v>
      </c>
      <c r="K1318" s="29">
        <v>10.8</v>
      </c>
      <c r="L1318">
        <v>9</v>
      </c>
      <c r="M1318">
        <v>0</v>
      </c>
      <c r="N1318">
        <v>0</v>
      </c>
      <c r="O1318">
        <v>0</v>
      </c>
      <c r="P1318">
        <v>0</v>
      </c>
      <c r="Q1318">
        <v>6.2</v>
      </c>
      <c r="R1318">
        <v>13</v>
      </c>
      <c r="S1318">
        <v>10</v>
      </c>
      <c r="T1318">
        <v>8</v>
      </c>
      <c r="U1318">
        <v>5</v>
      </c>
      <c r="V1318">
        <v>10</v>
      </c>
      <c r="W1318">
        <v>2</v>
      </c>
      <c r="X1318" s="2">
        <v>0.39400000000000002</v>
      </c>
    </row>
    <row r="1319" spans="1:24" x14ac:dyDescent="0.25">
      <c r="A1319" t="str">
        <f t="shared" si="62"/>
        <v/>
      </c>
      <c r="B1319" t="str">
        <f t="shared" si="60"/>
        <v/>
      </c>
      <c r="C1319">
        <f t="shared" si="61"/>
        <v>1</v>
      </c>
      <c r="D1319">
        <v>2026</v>
      </c>
      <c r="E1319" t="s">
        <v>6902</v>
      </c>
      <c r="F1319" t="s">
        <v>1399</v>
      </c>
      <c r="G1319" t="s">
        <v>47</v>
      </c>
      <c r="H1319" t="s">
        <v>64</v>
      </c>
      <c r="I1319">
        <v>2</v>
      </c>
      <c r="J1319">
        <v>1</v>
      </c>
      <c r="K1319" s="29">
        <v>10.8</v>
      </c>
      <c r="L1319">
        <v>8</v>
      </c>
      <c r="M1319">
        <v>4</v>
      </c>
      <c r="N1319">
        <v>0</v>
      </c>
      <c r="O1319">
        <v>0</v>
      </c>
      <c r="P1319">
        <v>0</v>
      </c>
      <c r="Q1319">
        <v>11.2</v>
      </c>
      <c r="R1319">
        <v>7</v>
      </c>
      <c r="S1319">
        <v>14</v>
      </c>
      <c r="T1319">
        <v>14</v>
      </c>
      <c r="U1319">
        <v>15</v>
      </c>
      <c r="V1319">
        <v>12</v>
      </c>
      <c r="W1319">
        <v>6</v>
      </c>
      <c r="X1319" s="2">
        <v>0.17499999999999999</v>
      </c>
    </row>
    <row r="1320" spans="1:24" x14ac:dyDescent="0.25">
      <c r="A1320">
        <f t="shared" si="62"/>
        <v>1</v>
      </c>
      <c r="B1320" t="str">
        <f t="shared" si="60"/>
        <v/>
      </c>
      <c r="C1320" t="str">
        <f t="shared" si="61"/>
        <v/>
      </c>
      <c r="D1320">
        <v>2026</v>
      </c>
      <c r="E1320" t="s">
        <v>8343</v>
      </c>
      <c r="F1320" t="s">
        <v>1415</v>
      </c>
      <c r="G1320" t="s">
        <v>29</v>
      </c>
      <c r="H1320" t="s">
        <v>64</v>
      </c>
      <c r="I1320">
        <v>5</v>
      </c>
      <c r="J1320">
        <v>3</v>
      </c>
      <c r="K1320" s="29">
        <v>4.07</v>
      </c>
      <c r="L1320">
        <v>14</v>
      </c>
      <c r="M1320">
        <v>12</v>
      </c>
      <c r="N1320">
        <v>0</v>
      </c>
      <c r="O1320">
        <v>0</v>
      </c>
      <c r="P1320">
        <v>0</v>
      </c>
      <c r="Q1320">
        <v>66.099999999999994</v>
      </c>
      <c r="R1320">
        <v>62</v>
      </c>
      <c r="S1320">
        <v>33</v>
      </c>
      <c r="T1320">
        <v>30</v>
      </c>
      <c r="U1320">
        <v>26</v>
      </c>
      <c r="V1320">
        <v>49</v>
      </c>
      <c r="W1320">
        <v>12</v>
      </c>
      <c r="X1320" s="2">
        <v>0.251</v>
      </c>
    </row>
    <row r="1321" spans="1:24" x14ac:dyDescent="0.25">
      <c r="A1321">
        <f t="shared" si="62"/>
        <v>1</v>
      </c>
      <c r="B1321" t="str">
        <f t="shared" si="60"/>
        <v/>
      </c>
      <c r="C1321" t="str">
        <f t="shared" si="61"/>
        <v/>
      </c>
      <c r="D1321">
        <v>2026</v>
      </c>
      <c r="E1321" t="s">
        <v>8344</v>
      </c>
      <c r="F1321" t="s">
        <v>1415</v>
      </c>
      <c r="G1321" t="s">
        <v>32</v>
      </c>
      <c r="H1321" t="s">
        <v>64</v>
      </c>
      <c r="I1321">
        <v>5</v>
      </c>
      <c r="J1321">
        <v>6</v>
      </c>
      <c r="K1321" s="29">
        <v>4.0999999999999996</v>
      </c>
      <c r="L1321">
        <v>14</v>
      </c>
      <c r="M1321">
        <v>13</v>
      </c>
      <c r="N1321">
        <v>0</v>
      </c>
      <c r="O1321">
        <v>0</v>
      </c>
      <c r="P1321">
        <v>0</v>
      </c>
      <c r="Q1321">
        <v>79</v>
      </c>
      <c r="R1321">
        <v>66</v>
      </c>
      <c r="S1321">
        <v>44</v>
      </c>
      <c r="T1321">
        <v>36</v>
      </c>
      <c r="U1321">
        <v>28</v>
      </c>
      <c r="V1321">
        <v>79</v>
      </c>
      <c r="W1321">
        <v>8</v>
      </c>
      <c r="X1321" s="2">
        <v>0.22600000000000001</v>
      </c>
    </row>
    <row r="1322" spans="1:24" x14ac:dyDescent="0.25">
      <c r="A1322">
        <f t="shared" si="62"/>
        <v>1</v>
      </c>
      <c r="B1322" t="str">
        <f t="shared" si="60"/>
        <v/>
      </c>
      <c r="C1322" t="str">
        <f t="shared" si="61"/>
        <v/>
      </c>
      <c r="D1322">
        <v>2026</v>
      </c>
      <c r="E1322" t="s">
        <v>8345</v>
      </c>
      <c r="F1322" t="s">
        <v>1415</v>
      </c>
      <c r="G1322" t="s">
        <v>32</v>
      </c>
      <c r="H1322" t="s">
        <v>64</v>
      </c>
      <c r="I1322">
        <v>3</v>
      </c>
      <c r="J1322">
        <v>1</v>
      </c>
      <c r="K1322" s="29">
        <v>1.61</v>
      </c>
      <c r="L1322">
        <v>20</v>
      </c>
      <c r="M1322">
        <v>0</v>
      </c>
      <c r="N1322">
        <v>0</v>
      </c>
      <c r="O1322">
        <v>0</v>
      </c>
      <c r="P1322">
        <v>6</v>
      </c>
      <c r="Q1322">
        <v>28</v>
      </c>
      <c r="R1322">
        <v>24</v>
      </c>
      <c r="S1322">
        <v>10</v>
      </c>
      <c r="T1322">
        <v>5</v>
      </c>
      <c r="U1322">
        <v>16</v>
      </c>
      <c r="V1322">
        <v>17</v>
      </c>
      <c r="W1322">
        <v>2</v>
      </c>
      <c r="X1322" s="2">
        <v>0.22900000000000001</v>
      </c>
    </row>
    <row r="1323" spans="1:24" x14ac:dyDescent="0.25">
      <c r="A1323">
        <f t="shared" si="62"/>
        <v>1</v>
      </c>
      <c r="B1323" t="str">
        <f t="shared" si="60"/>
        <v/>
      </c>
      <c r="C1323" t="str">
        <f t="shared" si="61"/>
        <v/>
      </c>
      <c r="D1323">
        <v>2026</v>
      </c>
      <c r="E1323" t="s">
        <v>8346</v>
      </c>
      <c r="F1323" t="s">
        <v>1415</v>
      </c>
      <c r="G1323" t="s">
        <v>32</v>
      </c>
      <c r="H1323" t="s">
        <v>64</v>
      </c>
      <c r="I1323">
        <v>1</v>
      </c>
      <c r="J1323">
        <v>1</v>
      </c>
      <c r="K1323" s="29">
        <v>5.12</v>
      </c>
      <c r="L1323">
        <v>24</v>
      </c>
      <c r="M1323">
        <v>0</v>
      </c>
      <c r="N1323">
        <v>0</v>
      </c>
      <c r="O1323">
        <v>0</v>
      </c>
      <c r="P1323">
        <v>3</v>
      </c>
      <c r="Q1323">
        <v>31.2</v>
      </c>
      <c r="R1323">
        <v>36</v>
      </c>
      <c r="S1323">
        <v>19</v>
      </c>
      <c r="T1323">
        <v>18</v>
      </c>
      <c r="U1323">
        <v>11</v>
      </c>
      <c r="V1323">
        <v>37</v>
      </c>
      <c r="W1323">
        <v>1</v>
      </c>
      <c r="X1323" s="2">
        <v>0.28599999999999998</v>
      </c>
    </row>
    <row r="1324" spans="1:24" x14ac:dyDescent="0.25">
      <c r="A1324" t="str">
        <f t="shared" si="62"/>
        <v/>
      </c>
      <c r="B1324" t="str">
        <f t="shared" si="60"/>
        <v/>
      </c>
      <c r="C1324" t="str">
        <f t="shared" si="61"/>
        <v/>
      </c>
      <c r="D1324">
        <v>2026</v>
      </c>
      <c r="E1324" t="s">
        <v>8347</v>
      </c>
      <c r="F1324" t="s">
        <v>1415</v>
      </c>
      <c r="G1324" t="s">
        <v>47</v>
      </c>
      <c r="H1324" t="s">
        <v>64</v>
      </c>
      <c r="I1324">
        <v>3</v>
      </c>
      <c r="J1324">
        <v>0</v>
      </c>
      <c r="K1324" s="29">
        <v>5.14</v>
      </c>
      <c r="L1324">
        <v>21</v>
      </c>
      <c r="M1324">
        <v>2</v>
      </c>
      <c r="N1324">
        <v>0</v>
      </c>
      <c r="O1324">
        <v>0</v>
      </c>
      <c r="P1324">
        <v>1</v>
      </c>
      <c r="Q1324">
        <v>35</v>
      </c>
      <c r="R1324">
        <v>35</v>
      </c>
      <c r="S1324">
        <v>25</v>
      </c>
      <c r="T1324">
        <v>20</v>
      </c>
      <c r="U1324">
        <v>13</v>
      </c>
      <c r="V1324">
        <v>27</v>
      </c>
      <c r="W1324">
        <v>4</v>
      </c>
      <c r="X1324" s="2">
        <v>0.27100000000000002</v>
      </c>
    </row>
    <row r="1325" spans="1:24" x14ac:dyDescent="0.25">
      <c r="A1325" t="str">
        <f t="shared" si="62"/>
        <v/>
      </c>
      <c r="B1325" t="str">
        <f t="shared" si="60"/>
        <v/>
      </c>
      <c r="C1325" t="str">
        <f t="shared" si="61"/>
        <v/>
      </c>
      <c r="D1325">
        <v>2026</v>
      </c>
      <c r="E1325" t="s">
        <v>8348</v>
      </c>
      <c r="F1325" t="s">
        <v>1415</v>
      </c>
      <c r="G1325" t="s">
        <v>24</v>
      </c>
      <c r="H1325" t="s">
        <v>64</v>
      </c>
      <c r="I1325">
        <v>0</v>
      </c>
      <c r="J1325">
        <v>4</v>
      </c>
      <c r="K1325" s="29">
        <v>5.25</v>
      </c>
      <c r="L1325">
        <v>25</v>
      </c>
      <c r="M1325">
        <v>0</v>
      </c>
      <c r="N1325">
        <v>0</v>
      </c>
      <c r="O1325">
        <v>0</v>
      </c>
      <c r="P1325">
        <v>3</v>
      </c>
      <c r="Q1325">
        <v>24</v>
      </c>
      <c r="R1325">
        <v>15</v>
      </c>
      <c r="S1325">
        <v>18</v>
      </c>
      <c r="T1325">
        <v>14</v>
      </c>
      <c r="U1325">
        <v>21</v>
      </c>
      <c r="V1325">
        <v>28</v>
      </c>
      <c r="W1325">
        <v>8</v>
      </c>
      <c r="X1325" s="2">
        <v>0.17399999999999999</v>
      </c>
    </row>
    <row r="1326" spans="1:24" x14ac:dyDescent="0.25">
      <c r="A1326">
        <f t="shared" si="62"/>
        <v>1</v>
      </c>
      <c r="B1326" t="str">
        <f t="shared" si="60"/>
        <v/>
      </c>
      <c r="C1326" t="str">
        <f t="shared" si="61"/>
        <v/>
      </c>
      <c r="D1326">
        <v>2026</v>
      </c>
      <c r="E1326" t="s">
        <v>8349</v>
      </c>
      <c r="F1326" t="s">
        <v>1415</v>
      </c>
      <c r="G1326" t="s">
        <v>29</v>
      </c>
      <c r="H1326" t="s">
        <v>64</v>
      </c>
      <c r="I1326">
        <v>0</v>
      </c>
      <c r="J1326">
        <v>0</v>
      </c>
      <c r="K1326" s="29">
        <v>6.57</v>
      </c>
      <c r="L1326">
        <v>18</v>
      </c>
      <c r="M1326">
        <v>0</v>
      </c>
      <c r="N1326">
        <v>0</v>
      </c>
      <c r="O1326">
        <v>0</v>
      </c>
      <c r="P1326">
        <v>0</v>
      </c>
      <c r="Q1326">
        <v>12.1</v>
      </c>
      <c r="R1326">
        <v>15</v>
      </c>
      <c r="S1326">
        <v>13</v>
      </c>
      <c r="T1326">
        <v>9</v>
      </c>
      <c r="U1326">
        <v>13</v>
      </c>
      <c r="V1326">
        <v>11</v>
      </c>
      <c r="W1326">
        <v>7</v>
      </c>
      <c r="X1326" s="2">
        <v>0.3</v>
      </c>
    </row>
    <row r="1327" spans="1:24" x14ac:dyDescent="0.25">
      <c r="A1327" t="str">
        <f t="shared" si="62"/>
        <v/>
      </c>
      <c r="B1327" t="str">
        <f t="shared" si="60"/>
        <v/>
      </c>
      <c r="C1327" t="str">
        <f t="shared" si="61"/>
        <v/>
      </c>
      <c r="D1327">
        <v>2026</v>
      </c>
      <c r="E1327" t="s">
        <v>8350</v>
      </c>
      <c r="F1327" t="s">
        <v>1415</v>
      </c>
      <c r="G1327" t="s">
        <v>47</v>
      </c>
      <c r="H1327" t="s">
        <v>64</v>
      </c>
      <c r="I1327">
        <v>2</v>
      </c>
      <c r="J1327">
        <v>1</v>
      </c>
      <c r="K1327" s="29">
        <v>6.81</v>
      </c>
      <c r="L1327">
        <v>11</v>
      </c>
      <c r="M1327">
        <v>7</v>
      </c>
      <c r="N1327">
        <v>0</v>
      </c>
      <c r="O1327">
        <v>0</v>
      </c>
      <c r="P1327">
        <v>0</v>
      </c>
      <c r="Q1327">
        <v>35.200000000000003</v>
      </c>
      <c r="R1327">
        <v>44</v>
      </c>
      <c r="S1327">
        <v>28</v>
      </c>
      <c r="T1327">
        <v>27</v>
      </c>
      <c r="U1327">
        <v>16</v>
      </c>
      <c r="V1327">
        <v>21</v>
      </c>
      <c r="W1327">
        <v>10</v>
      </c>
      <c r="X1327" s="2">
        <v>0.317</v>
      </c>
    </row>
    <row r="1328" spans="1:24" x14ac:dyDescent="0.25">
      <c r="A1328">
        <f t="shared" si="62"/>
        <v>1</v>
      </c>
      <c r="B1328" t="str">
        <f t="shared" si="60"/>
        <v/>
      </c>
      <c r="C1328" t="str">
        <f t="shared" si="61"/>
        <v/>
      </c>
      <c r="D1328">
        <v>2026</v>
      </c>
      <c r="E1328" t="s">
        <v>8351</v>
      </c>
      <c r="F1328" t="s">
        <v>1415</v>
      </c>
      <c r="G1328" t="s">
        <v>32</v>
      </c>
      <c r="H1328" t="s">
        <v>64</v>
      </c>
      <c r="I1328">
        <v>3</v>
      </c>
      <c r="J1328">
        <v>5</v>
      </c>
      <c r="K1328" s="29">
        <v>6.9</v>
      </c>
      <c r="L1328">
        <v>11</v>
      </c>
      <c r="M1328">
        <v>11</v>
      </c>
      <c r="N1328">
        <v>0</v>
      </c>
      <c r="O1328">
        <v>0</v>
      </c>
      <c r="P1328">
        <v>0</v>
      </c>
      <c r="Q1328">
        <v>45.2</v>
      </c>
      <c r="R1328">
        <v>58</v>
      </c>
      <c r="S1328">
        <v>39</v>
      </c>
      <c r="T1328">
        <v>35</v>
      </c>
      <c r="U1328">
        <v>14</v>
      </c>
      <c r="V1328">
        <v>66</v>
      </c>
      <c r="W1328">
        <v>1</v>
      </c>
      <c r="X1328" s="2">
        <v>0.30099999999999999</v>
      </c>
    </row>
    <row r="1329" spans="1:24" x14ac:dyDescent="0.25">
      <c r="A1329">
        <f t="shared" si="62"/>
        <v>1</v>
      </c>
      <c r="B1329" t="str">
        <f t="shared" si="60"/>
        <v/>
      </c>
      <c r="C1329" t="str">
        <f t="shared" si="61"/>
        <v/>
      </c>
      <c r="D1329">
        <v>2026</v>
      </c>
      <c r="E1329" t="s">
        <v>8352</v>
      </c>
      <c r="F1329" t="s">
        <v>1415</v>
      </c>
      <c r="G1329" t="s">
        <v>32</v>
      </c>
      <c r="H1329" t="s">
        <v>64</v>
      </c>
      <c r="I1329">
        <v>0</v>
      </c>
      <c r="J1329">
        <v>0</v>
      </c>
      <c r="K1329" s="29">
        <v>7.36</v>
      </c>
      <c r="L1329">
        <v>14</v>
      </c>
      <c r="M1329">
        <v>0</v>
      </c>
      <c r="N1329">
        <v>0</v>
      </c>
      <c r="O1329">
        <v>0</v>
      </c>
      <c r="P1329">
        <v>0</v>
      </c>
      <c r="Q1329">
        <v>11</v>
      </c>
      <c r="R1329">
        <v>14</v>
      </c>
      <c r="S1329">
        <v>9</v>
      </c>
      <c r="T1329">
        <v>9</v>
      </c>
      <c r="U1329">
        <v>6</v>
      </c>
      <c r="V1329">
        <v>12</v>
      </c>
      <c r="W1329">
        <v>2</v>
      </c>
      <c r="X1329" s="2">
        <v>0.33300000000000002</v>
      </c>
    </row>
    <row r="1330" spans="1:24" x14ac:dyDescent="0.25">
      <c r="A1330">
        <f t="shared" si="62"/>
        <v>1</v>
      </c>
      <c r="B1330" t="str">
        <f t="shared" si="60"/>
        <v/>
      </c>
      <c r="C1330" t="str">
        <f t="shared" si="61"/>
        <v/>
      </c>
      <c r="D1330">
        <v>2026</v>
      </c>
      <c r="E1330" t="s">
        <v>8353</v>
      </c>
      <c r="F1330" t="s">
        <v>1415</v>
      </c>
      <c r="G1330" t="s">
        <v>32</v>
      </c>
      <c r="H1330" t="s">
        <v>64</v>
      </c>
      <c r="I1330">
        <v>3</v>
      </c>
      <c r="J1330">
        <v>4</v>
      </c>
      <c r="K1330" s="29">
        <v>7.42</v>
      </c>
      <c r="L1330">
        <v>16</v>
      </c>
      <c r="M1330">
        <v>10</v>
      </c>
      <c r="N1330">
        <v>0</v>
      </c>
      <c r="O1330">
        <v>0</v>
      </c>
      <c r="P1330">
        <v>0</v>
      </c>
      <c r="Q1330">
        <v>53.1</v>
      </c>
      <c r="R1330">
        <v>54</v>
      </c>
      <c r="S1330">
        <v>53</v>
      </c>
      <c r="T1330">
        <v>44</v>
      </c>
      <c r="U1330">
        <v>30</v>
      </c>
      <c r="V1330">
        <v>53</v>
      </c>
      <c r="W1330">
        <v>19</v>
      </c>
      <c r="X1330" s="2">
        <v>0.26600000000000001</v>
      </c>
    </row>
    <row r="1331" spans="1:24" x14ac:dyDescent="0.25">
      <c r="A1331">
        <f t="shared" si="62"/>
        <v>1</v>
      </c>
      <c r="B1331" t="str">
        <f t="shared" si="60"/>
        <v/>
      </c>
      <c r="C1331" t="str">
        <f t="shared" si="61"/>
        <v/>
      </c>
      <c r="D1331">
        <v>2026</v>
      </c>
      <c r="E1331" t="s">
        <v>8354</v>
      </c>
      <c r="F1331" t="s">
        <v>1415</v>
      </c>
      <c r="G1331" t="s">
        <v>29</v>
      </c>
      <c r="H1331" t="s">
        <v>64</v>
      </c>
      <c r="I1331">
        <v>0</v>
      </c>
      <c r="J1331">
        <v>0</v>
      </c>
      <c r="K1331" s="29">
        <v>7.85</v>
      </c>
      <c r="L1331">
        <v>21</v>
      </c>
      <c r="M1331">
        <v>0</v>
      </c>
      <c r="N1331">
        <v>0</v>
      </c>
      <c r="O1331">
        <v>0</v>
      </c>
      <c r="P1331">
        <v>0</v>
      </c>
      <c r="Q1331">
        <v>18.100000000000001</v>
      </c>
      <c r="R1331">
        <v>19</v>
      </c>
      <c r="S1331">
        <v>21</v>
      </c>
      <c r="T1331">
        <v>16</v>
      </c>
      <c r="U1331">
        <v>18</v>
      </c>
      <c r="V1331">
        <v>15</v>
      </c>
      <c r="W1331">
        <v>8</v>
      </c>
      <c r="X1331" s="2">
        <v>0.27900000000000003</v>
      </c>
    </row>
    <row r="1332" spans="1:24" x14ac:dyDescent="0.25">
      <c r="A1332" t="str">
        <f t="shared" si="62"/>
        <v/>
      </c>
      <c r="B1332" t="str">
        <f t="shared" si="60"/>
        <v/>
      </c>
      <c r="C1332" t="str">
        <f t="shared" si="61"/>
        <v/>
      </c>
      <c r="D1332">
        <v>2026</v>
      </c>
      <c r="E1332" t="s">
        <v>8355</v>
      </c>
      <c r="F1332" t="s">
        <v>1415</v>
      </c>
      <c r="G1332" t="s">
        <v>37</v>
      </c>
      <c r="H1332" t="s">
        <v>64</v>
      </c>
      <c r="I1332">
        <v>1</v>
      </c>
      <c r="J1332">
        <v>1</v>
      </c>
      <c r="K1332" s="29">
        <v>8.7100000000000009</v>
      </c>
      <c r="L1332">
        <v>22</v>
      </c>
      <c r="M1332">
        <v>0</v>
      </c>
      <c r="N1332">
        <v>0</v>
      </c>
      <c r="O1332">
        <v>0</v>
      </c>
      <c r="P1332">
        <v>0</v>
      </c>
      <c r="Q1332">
        <v>20.2</v>
      </c>
      <c r="R1332">
        <v>25</v>
      </c>
      <c r="S1332">
        <v>32</v>
      </c>
      <c r="T1332">
        <v>20</v>
      </c>
      <c r="U1332">
        <v>25</v>
      </c>
      <c r="V1332">
        <v>26</v>
      </c>
      <c r="W1332">
        <v>9</v>
      </c>
      <c r="X1332" s="2">
        <v>0.29399999999999998</v>
      </c>
    </row>
    <row r="1333" spans="1:24" x14ac:dyDescent="0.25">
      <c r="A1333" t="str">
        <f t="shared" si="62"/>
        <v/>
      </c>
      <c r="B1333" t="str">
        <f t="shared" si="60"/>
        <v/>
      </c>
      <c r="C1333" t="str">
        <f t="shared" si="61"/>
        <v/>
      </c>
      <c r="D1333">
        <v>2026</v>
      </c>
      <c r="E1333" t="s">
        <v>8356</v>
      </c>
      <c r="F1333" t="s">
        <v>1415</v>
      </c>
      <c r="G1333" t="s">
        <v>47</v>
      </c>
      <c r="H1333" t="s">
        <v>64</v>
      </c>
      <c r="I1333">
        <v>1</v>
      </c>
      <c r="J1333">
        <v>0</v>
      </c>
      <c r="K1333" s="29">
        <v>8.7100000000000009</v>
      </c>
      <c r="L1333">
        <v>9</v>
      </c>
      <c r="M1333">
        <v>0</v>
      </c>
      <c r="N1333">
        <v>0</v>
      </c>
      <c r="O1333">
        <v>0</v>
      </c>
      <c r="P1333">
        <v>0</v>
      </c>
      <c r="Q1333">
        <v>10.1</v>
      </c>
      <c r="R1333">
        <v>17</v>
      </c>
      <c r="S1333">
        <v>13</v>
      </c>
      <c r="T1333">
        <v>10</v>
      </c>
      <c r="U1333">
        <v>9</v>
      </c>
      <c r="V1333">
        <v>10</v>
      </c>
      <c r="W1333">
        <v>2</v>
      </c>
      <c r="X1333" s="2">
        <v>0.37</v>
      </c>
    </row>
    <row r="1334" spans="1:24" x14ac:dyDescent="0.25">
      <c r="A1334">
        <f t="shared" si="62"/>
        <v>1</v>
      </c>
      <c r="B1334" t="str">
        <f t="shared" si="60"/>
        <v/>
      </c>
      <c r="C1334" t="str">
        <f t="shared" si="61"/>
        <v/>
      </c>
      <c r="D1334">
        <v>2026</v>
      </c>
      <c r="E1334" t="s">
        <v>8357</v>
      </c>
      <c r="F1334" t="s">
        <v>1415</v>
      </c>
      <c r="G1334" t="s">
        <v>32</v>
      </c>
      <c r="H1334" t="s">
        <v>64</v>
      </c>
      <c r="I1334">
        <v>0</v>
      </c>
      <c r="J1334">
        <v>0</v>
      </c>
      <c r="K1334" s="29">
        <v>9</v>
      </c>
      <c r="L1334">
        <v>5</v>
      </c>
      <c r="M1334">
        <v>1</v>
      </c>
      <c r="N1334">
        <v>0</v>
      </c>
      <c r="O1334">
        <v>0</v>
      </c>
      <c r="P1334">
        <v>0</v>
      </c>
      <c r="Q1334">
        <v>4</v>
      </c>
      <c r="R1334">
        <v>6</v>
      </c>
      <c r="S1334">
        <v>11</v>
      </c>
      <c r="T1334">
        <v>4</v>
      </c>
      <c r="U1334">
        <v>3</v>
      </c>
      <c r="V1334">
        <v>0</v>
      </c>
      <c r="W1334">
        <v>1</v>
      </c>
      <c r="X1334" s="2">
        <v>0.316</v>
      </c>
    </row>
    <row r="1335" spans="1:24" x14ac:dyDescent="0.25">
      <c r="A1335">
        <f t="shared" si="62"/>
        <v>1</v>
      </c>
      <c r="B1335" t="str">
        <f t="shared" si="60"/>
        <v/>
      </c>
      <c r="C1335" t="str">
        <f t="shared" si="61"/>
        <v/>
      </c>
      <c r="D1335">
        <v>2026</v>
      </c>
      <c r="E1335" t="s">
        <v>8358</v>
      </c>
      <c r="F1335" t="s">
        <v>1415</v>
      </c>
      <c r="G1335" t="s">
        <v>32</v>
      </c>
      <c r="H1335" t="s">
        <v>64</v>
      </c>
      <c r="I1335">
        <v>0</v>
      </c>
      <c r="J1335">
        <v>2</v>
      </c>
      <c r="K1335" s="29">
        <v>15.75</v>
      </c>
      <c r="L1335">
        <v>15</v>
      </c>
      <c r="M1335">
        <v>0</v>
      </c>
      <c r="N1335">
        <v>0</v>
      </c>
      <c r="O1335">
        <v>0</v>
      </c>
      <c r="P1335">
        <v>0</v>
      </c>
      <c r="Q1335">
        <v>8</v>
      </c>
      <c r="R1335">
        <v>19</v>
      </c>
      <c r="S1335">
        <v>14</v>
      </c>
      <c r="T1335">
        <v>14</v>
      </c>
      <c r="U1335">
        <v>4</v>
      </c>
      <c r="V1335">
        <v>5</v>
      </c>
      <c r="W1335">
        <v>1</v>
      </c>
      <c r="X1335" s="2">
        <v>0.373</v>
      </c>
    </row>
    <row r="1336" spans="1:24" x14ac:dyDescent="0.25">
      <c r="A1336">
        <f t="shared" si="62"/>
        <v>1</v>
      </c>
      <c r="B1336" t="str">
        <f t="shared" si="60"/>
        <v/>
      </c>
      <c r="C1336" t="str">
        <f t="shared" si="61"/>
        <v/>
      </c>
      <c r="D1336">
        <v>2026</v>
      </c>
      <c r="E1336" t="s">
        <v>8359</v>
      </c>
      <c r="F1336" t="s">
        <v>1415</v>
      </c>
      <c r="G1336" t="s">
        <v>32</v>
      </c>
      <c r="H1336" t="s">
        <v>64</v>
      </c>
      <c r="I1336">
        <v>0</v>
      </c>
      <c r="J1336">
        <v>0</v>
      </c>
      <c r="K1336" s="29">
        <v>16.88</v>
      </c>
      <c r="L1336">
        <v>3</v>
      </c>
      <c r="M1336">
        <v>0</v>
      </c>
      <c r="N1336">
        <v>0</v>
      </c>
      <c r="O1336">
        <v>0</v>
      </c>
      <c r="P1336">
        <v>0</v>
      </c>
      <c r="Q1336">
        <v>2.2000000000000002</v>
      </c>
      <c r="R1336">
        <v>8</v>
      </c>
      <c r="S1336">
        <v>6</v>
      </c>
      <c r="T1336">
        <v>5</v>
      </c>
      <c r="U1336">
        <v>1</v>
      </c>
      <c r="V1336">
        <v>0</v>
      </c>
      <c r="W1336">
        <v>2</v>
      </c>
      <c r="X1336" s="2">
        <v>0.57099999999999995</v>
      </c>
    </row>
    <row r="1337" spans="1:24" x14ac:dyDescent="0.25">
      <c r="A1337" t="str">
        <f t="shared" si="62"/>
        <v/>
      </c>
      <c r="B1337" t="str">
        <f t="shared" si="60"/>
        <v/>
      </c>
      <c r="C1337" t="str">
        <f t="shared" si="61"/>
        <v/>
      </c>
      <c r="D1337">
        <v>2026</v>
      </c>
      <c r="E1337" t="s">
        <v>8360</v>
      </c>
      <c r="F1337" t="s">
        <v>1415</v>
      </c>
      <c r="G1337" t="s">
        <v>37</v>
      </c>
      <c r="H1337" t="s">
        <v>64</v>
      </c>
      <c r="I1337">
        <v>0</v>
      </c>
      <c r="J1337">
        <v>0</v>
      </c>
      <c r="K1337" s="29">
        <v>27</v>
      </c>
      <c r="L1337">
        <v>9</v>
      </c>
      <c r="M1337">
        <v>0</v>
      </c>
      <c r="N1337">
        <v>0</v>
      </c>
      <c r="O1337">
        <v>0</v>
      </c>
      <c r="P1337">
        <v>0</v>
      </c>
      <c r="Q1337">
        <v>3</v>
      </c>
      <c r="R1337">
        <v>4</v>
      </c>
      <c r="S1337">
        <v>12</v>
      </c>
      <c r="T1337">
        <v>9</v>
      </c>
      <c r="U1337">
        <v>9</v>
      </c>
      <c r="V1337">
        <v>1</v>
      </c>
      <c r="W1337">
        <v>7</v>
      </c>
      <c r="X1337" s="2">
        <v>0.28599999999999998</v>
      </c>
    </row>
    <row r="1338" spans="1:24" x14ac:dyDescent="0.25">
      <c r="A1338" t="str">
        <f t="shared" si="62"/>
        <v/>
      </c>
      <c r="B1338" t="str">
        <f t="shared" si="60"/>
        <v/>
      </c>
      <c r="C1338" t="str">
        <f t="shared" si="61"/>
        <v/>
      </c>
      <c r="D1338">
        <v>2026</v>
      </c>
      <c r="E1338" t="s">
        <v>8361</v>
      </c>
      <c r="F1338" t="s">
        <v>1432</v>
      </c>
      <c r="G1338" t="s">
        <v>24</v>
      </c>
      <c r="H1338" t="s">
        <v>64</v>
      </c>
      <c r="I1338">
        <v>4</v>
      </c>
      <c r="J1338">
        <v>4</v>
      </c>
      <c r="K1338" s="29">
        <v>4.4800000000000004</v>
      </c>
      <c r="L1338">
        <v>15</v>
      </c>
      <c r="M1338">
        <v>10</v>
      </c>
      <c r="N1338">
        <v>1</v>
      </c>
      <c r="O1338">
        <v>0</v>
      </c>
      <c r="P1338">
        <v>1</v>
      </c>
      <c r="Q1338">
        <v>70.099999999999994</v>
      </c>
      <c r="R1338">
        <v>71</v>
      </c>
      <c r="S1338">
        <v>39</v>
      </c>
      <c r="T1338">
        <v>35</v>
      </c>
      <c r="U1338">
        <v>12</v>
      </c>
      <c r="V1338">
        <v>61</v>
      </c>
      <c r="W1338">
        <v>3</v>
      </c>
      <c r="X1338" s="2">
        <v>0.25800000000000001</v>
      </c>
    </row>
    <row r="1339" spans="1:24" x14ac:dyDescent="0.25">
      <c r="A1339">
        <f t="shared" si="62"/>
        <v>1</v>
      </c>
      <c r="B1339" t="str">
        <f t="shared" si="60"/>
        <v/>
      </c>
      <c r="C1339" t="str">
        <f t="shared" si="61"/>
        <v/>
      </c>
      <c r="D1339">
        <v>2026</v>
      </c>
      <c r="E1339" t="s">
        <v>8362</v>
      </c>
      <c r="F1339" t="s">
        <v>1432</v>
      </c>
      <c r="G1339" t="s">
        <v>29</v>
      </c>
      <c r="H1339" t="s">
        <v>64</v>
      </c>
      <c r="I1339">
        <v>4</v>
      </c>
      <c r="J1339">
        <v>9</v>
      </c>
      <c r="K1339" s="29">
        <v>4.63</v>
      </c>
      <c r="L1339">
        <v>17</v>
      </c>
      <c r="M1339">
        <v>13</v>
      </c>
      <c r="N1339">
        <v>1</v>
      </c>
      <c r="O1339">
        <v>0</v>
      </c>
      <c r="P1339">
        <v>1</v>
      </c>
      <c r="Q1339">
        <v>79.2</v>
      </c>
      <c r="R1339">
        <v>92</v>
      </c>
      <c r="S1339">
        <v>48</v>
      </c>
      <c r="T1339">
        <v>41</v>
      </c>
      <c r="U1339">
        <v>21</v>
      </c>
      <c r="V1339">
        <v>75</v>
      </c>
      <c r="W1339">
        <v>11</v>
      </c>
      <c r="X1339" s="2">
        <v>0.29299999999999998</v>
      </c>
    </row>
    <row r="1340" spans="1:24" x14ac:dyDescent="0.25">
      <c r="A1340" t="str">
        <f t="shared" si="62"/>
        <v/>
      </c>
      <c r="B1340" t="str">
        <f t="shared" si="60"/>
        <v/>
      </c>
      <c r="C1340" t="str">
        <f t="shared" si="61"/>
        <v/>
      </c>
      <c r="D1340">
        <v>2026</v>
      </c>
      <c r="E1340" t="s">
        <v>8363</v>
      </c>
      <c r="F1340" t="s">
        <v>1432</v>
      </c>
      <c r="G1340" t="s">
        <v>47</v>
      </c>
      <c r="H1340" t="s">
        <v>64</v>
      </c>
      <c r="I1340">
        <v>5</v>
      </c>
      <c r="J1340">
        <v>4</v>
      </c>
      <c r="K1340" s="29">
        <v>6.4</v>
      </c>
      <c r="L1340">
        <v>15</v>
      </c>
      <c r="M1340">
        <v>11</v>
      </c>
      <c r="N1340">
        <v>0</v>
      </c>
      <c r="O1340">
        <v>0</v>
      </c>
      <c r="P1340">
        <v>0</v>
      </c>
      <c r="Q1340">
        <v>57.2</v>
      </c>
      <c r="R1340">
        <v>60</v>
      </c>
      <c r="S1340">
        <v>46</v>
      </c>
      <c r="T1340">
        <v>41</v>
      </c>
      <c r="U1340">
        <v>28</v>
      </c>
      <c r="V1340">
        <v>58</v>
      </c>
      <c r="W1340">
        <v>14</v>
      </c>
      <c r="X1340" s="2">
        <v>0.26900000000000002</v>
      </c>
    </row>
    <row r="1341" spans="1:24" x14ac:dyDescent="0.25">
      <c r="A1341">
        <f t="shared" si="62"/>
        <v>1</v>
      </c>
      <c r="B1341" t="str">
        <f t="shared" si="60"/>
        <v/>
      </c>
      <c r="C1341" t="str">
        <f t="shared" si="61"/>
        <v/>
      </c>
      <c r="D1341">
        <v>2026</v>
      </c>
      <c r="E1341" t="s">
        <v>8364</v>
      </c>
      <c r="F1341" t="s">
        <v>1432</v>
      </c>
      <c r="G1341" t="s">
        <v>29</v>
      </c>
      <c r="H1341" t="s">
        <v>64</v>
      </c>
      <c r="I1341">
        <v>3</v>
      </c>
      <c r="J1341">
        <v>0</v>
      </c>
      <c r="K1341" s="29">
        <v>5.8</v>
      </c>
      <c r="L1341">
        <v>18</v>
      </c>
      <c r="M1341">
        <v>1</v>
      </c>
      <c r="N1341">
        <v>0</v>
      </c>
      <c r="O1341">
        <v>0</v>
      </c>
      <c r="P1341">
        <v>0</v>
      </c>
      <c r="Q1341">
        <v>35.200000000000003</v>
      </c>
      <c r="R1341">
        <v>46</v>
      </c>
      <c r="S1341">
        <v>24</v>
      </c>
      <c r="T1341">
        <v>23</v>
      </c>
      <c r="U1341">
        <v>15</v>
      </c>
      <c r="V1341">
        <v>19</v>
      </c>
      <c r="W1341">
        <v>4</v>
      </c>
      <c r="X1341" s="2">
        <v>0.32200000000000001</v>
      </c>
    </row>
    <row r="1342" spans="1:24" x14ac:dyDescent="0.25">
      <c r="A1342" t="str">
        <f t="shared" si="62"/>
        <v/>
      </c>
      <c r="B1342" t="str">
        <f t="shared" si="60"/>
        <v/>
      </c>
      <c r="C1342">
        <f t="shared" si="61"/>
        <v>1</v>
      </c>
      <c r="D1342">
        <v>2026</v>
      </c>
      <c r="E1342" t="s">
        <v>6629</v>
      </c>
      <c r="F1342" t="s">
        <v>1432</v>
      </c>
      <c r="G1342" t="s">
        <v>24</v>
      </c>
      <c r="H1342" t="s">
        <v>64</v>
      </c>
      <c r="I1342">
        <v>1</v>
      </c>
      <c r="J1342">
        <v>1</v>
      </c>
      <c r="K1342" s="29">
        <v>7.29</v>
      </c>
      <c r="L1342">
        <v>12</v>
      </c>
      <c r="M1342">
        <v>0</v>
      </c>
      <c r="N1342">
        <v>0</v>
      </c>
      <c r="O1342">
        <v>0</v>
      </c>
      <c r="P1342">
        <v>0</v>
      </c>
      <c r="Q1342">
        <v>21</v>
      </c>
      <c r="R1342">
        <v>30</v>
      </c>
      <c r="S1342">
        <v>23</v>
      </c>
      <c r="T1342">
        <v>17</v>
      </c>
      <c r="U1342">
        <v>14</v>
      </c>
      <c r="V1342">
        <v>22</v>
      </c>
      <c r="W1342">
        <v>4</v>
      </c>
      <c r="X1342" s="2">
        <v>0.32600000000000001</v>
      </c>
    </row>
    <row r="1343" spans="1:24" x14ac:dyDescent="0.25">
      <c r="A1343">
        <f t="shared" si="62"/>
        <v>1</v>
      </c>
      <c r="B1343" t="str">
        <f t="shared" si="60"/>
        <v/>
      </c>
      <c r="C1343" t="str">
        <f t="shared" si="61"/>
        <v/>
      </c>
      <c r="D1343">
        <v>2026</v>
      </c>
      <c r="E1343" t="s">
        <v>8365</v>
      </c>
      <c r="F1343" t="s">
        <v>1432</v>
      </c>
      <c r="G1343" t="s">
        <v>29</v>
      </c>
      <c r="H1343" t="s">
        <v>64</v>
      </c>
      <c r="I1343">
        <v>0</v>
      </c>
      <c r="J1343">
        <v>0</v>
      </c>
      <c r="K1343" s="29">
        <v>7.45</v>
      </c>
      <c r="L1343">
        <v>9</v>
      </c>
      <c r="M1343">
        <v>0</v>
      </c>
      <c r="N1343">
        <v>0</v>
      </c>
      <c r="O1343">
        <v>0</v>
      </c>
      <c r="P1343">
        <v>0</v>
      </c>
      <c r="Q1343">
        <v>9.1999999999999993</v>
      </c>
      <c r="R1343">
        <v>12</v>
      </c>
      <c r="S1343">
        <v>10</v>
      </c>
      <c r="T1343">
        <v>8</v>
      </c>
      <c r="U1343">
        <v>7</v>
      </c>
      <c r="V1343">
        <v>7</v>
      </c>
      <c r="W1343">
        <v>3</v>
      </c>
      <c r="X1343" s="2">
        <v>0.32400000000000001</v>
      </c>
    </row>
    <row r="1344" spans="1:24" x14ac:dyDescent="0.25">
      <c r="A1344" t="str">
        <f t="shared" si="62"/>
        <v/>
      </c>
      <c r="B1344" t="str">
        <f t="shared" si="60"/>
        <v/>
      </c>
      <c r="C1344">
        <f t="shared" si="61"/>
        <v>1</v>
      </c>
      <c r="D1344">
        <v>2026</v>
      </c>
      <c r="E1344" t="s">
        <v>6574</v>
      </c>
      <c r="F1344" t="s">
        <v>1432</v>
      </c>
      <c r="G1344" t="s">
        <v>37</v>
      </c>
      <c r="H1344" t="s">
        <v>64</v>
      </c>
      <c r="I1344">
        <v>0</v>
      </c>
      <c r="J1344">
        <v>3</v>
      </c>
      <c r="K1344" s="29">
        <v>7.96</v>
      </c>
      <c r="L1344">
        <v>18</v>
      </c>
      <c r="M1344">
        <v>3</v>
      </c>
      <c r="N1344">
        <v>0</v>
      </c>
      <c r="O1344">
        <v>0</v>
      </c>
      <c r="P1344">
        <v>1</v>
      </c>
      <c r="Q1344">
        <v>26</v>
      </c>
      <c r="R1344">
        <v>35</v>
      </c>
      <c r="S1344">
        <v>26</v>
      </c>
      <c r="T1344">
        <v>23</v>
      </c>
      <c r="U1344">
        <v>18</v>
      </c>
      <c r="V1344">
        <v>18</v>
      </c>
      <c r="W1344">
        <v>3</v>
      </c>
      <c r="X1344" s="2">
        <v>0.32700000000000001</v>
      </c>
    </row>
    <row r="1345" spans="1:24" x14ac:dyDescent="0.25">
      <c r="A1345" t="str">
        <f t="shared" si="62"/>
        <v/>
      </c>
      <c r="B1345" t="str">
        <f t="shared" si="60"/>
        <v/>
      </c>
      <c r="C1345" t="str">
        <f t="shared" si="61"/>
        <v/>
      </c>
      <c r="D1345">
        <v>2026</v>
      </c>
      <c r="E1345" t="s">
        <v>8366</v>
      </c>
      <c r="F1345" t="s">
        <v>1432</v>
      </c>
      <c r="G1345" t="s">
        <v>47</v>
      </c>
      <c r="H1345" t="s">
        <v>64</v>
      </c>
      <c r="I1345">
        <v>0</v>
      </c>
      <c r="J1345">
        <v>7</v>
      </c>
      <c r="K1345" s="29">
        <v>9.31</v>
      </c>
      <c r="L1345">
        <v>13</v>
      </c>
      <c r="M1345">
        <v>3</v>
      </c>
      <c r="N1345">
        <v>0</v>
      </c>
      <c r="O1345">
        <v>0</v>
      </c>
      <c r="P1345">
        <v>0</v>
      </c>
      <c r="Q1345">
        <v>38.200000000000003</v>
      </c>
      <c r="R1345">
        <v>57</v>
      </c>
      <c r="S1345">
        <v>43</v>
      </c>
      <c r="T1345">
        <v>40</v>
      </c>
      <c r="U1345">
        <v>25</v>
      </c>
      <c r="V1345">
        <v>24</v>
      </c>
      <c r="W1345">
        <v>2</v>
      </c>
      <c r="X1345" s="2">
        <v>0.35</v>
      </c>
    </row>
    <row r="1346" spans="1:24" x14ac:dyDescent="0.25">
      <c r="A1346">
        <f t="shared" si="62"/>
        <v>1</v>
      </c>
      <c r="B1346" t="str">
        <f t="shared" ref="B1346:B1409" si="63">IF(COUNTIFS(Draft_Player,$E1346),COUNTIFS(Draft_Player,$E1346),"")</f>
        <v/>
      </c>
      <c r="C1346" t="str">
        <f t="shared" ref="C1346:C1409" si="64">IF(COUNTIFS(Transfers_Player,$E1346),COUNTIFS(Transfers_Player,$E1346),"")</f>
        <v/>
      </c>
      <c r="D1346">
        <v>2026</v>
      </c>
      <c r="E1346" t="s">
        <v>8367</v>
      </c>
      <c r="F1346" t="s">
        <v>1432</v>
      </c>
      <c r="G1346" t="s">
        <v>29</v>
      </c>
      <c r="H1346" t="s">
        <v>64</v>
      </c>
      <c r="I1346">
        <v>0</v>
      </c>
      <c r="J1346">
        <v>0</v>
      </c>
      <c r="K1346" s="29">
        <v>9.6</v>
      </c>
      <c r="L1346">
        <v>16</v>
      </c>
      <c r="M1346">
        <v>0</v>
      </c>
      <c r="N1346">
        <v>0</v>
      </c>
      <c r="O1346">
        <v>0</v>
      </c>
      <c r="P1346">
        <v>1</v>
      </c>
      <c r="Q1346">
        <v>15</v>
      </c>
      <c r="R1346">
        <v>29</v>
      </c>
      <c r="S1346">
        <v>19</v>
      </c>
      <c r="T1346">
        <v>16</v>
      </c>
      <c r="U1346">
        <v>12</v>
      </c>
      <c r="V1346">
        <v>13</v>
      </c>
      <c r="W1346">
        <v>2</v>
      </c>
      <c r="X1346" s="2">
        <v>0.40300000000000002</v>
      </c>
    </row>
    <row r="1347" spans="1:24" x14ac:dyDescent="0.25">
      <c r="A1347" t="str">
        <f t="shared" ref="A1347:A1410" si="65">IF(OR(G1347="SR", G1347="GR"), 1, "")</f>
        <v/>
      </c>
      <c r="B1347" t="str">
        <f t="shared" si="63"/>
        <v/>
      </c>
      <c r="C1347" t="str">
        <f t="shared" si="64"/>
        <v/>
      </c>
      <c r="D1347">
        <v>2026</v>
      </c>
      <c r="E1347" t="s">
        <v>8368</v>
      </c>
      <c r="F1347" t="s">
        <v>1432</v>
      </c>
      <c r="G1347" t="s">
        <v>37</v>
      </c>
      <c r="H1347" t="s">
        <v>64</v>
      </c>
      <c r="I1347">
        <v>1</v>
      </c>
      <c r="J1347">
        <v>0</v>
      </c>
      <c r="K1347" s="29">
        <v>10.9</v>
      </c>
      <c r="L1347">
        <v>12</v>
      </c>
      <c r="M1347">
        <v>1</v>
      </c>
      <c r="N1347">
        <v>0</v>
      </c>
      <c r="O1347">
        <v>0</v>
      </c>
      <c r="P1347">
        <v>0</v>
      </c>
      <c r="Q1347">
        <v>17.100000000000001</v>
      </c>
      <c r="R1347">
        <v>18</v>
      </c>
      <c r="S1347">
        <v>25</v>
      </c>
      <c r="T1347">
        <v>21</v>
      </c>
      <c r="U1347">
        <v>22</v>
      </c>
      <c r="V1347">
        <v>16</v>
      </c>
      <c r="W1347">
        <v>3</v>
      </c>
      <c r="X1347" s="2">
        <v>0.25700000000000001</v>
      </c>
    </row>
    <row r="1348" spans="1:24" x14ac:dyDescent="0.25">
      <c r="A1348" t="str">
        <f t="shared" si="65"/>
        <v/>
      </c>
      <c r="B1348" t="str">
        <f t="shared" si="63"/>
        <v/>
      </c>
      <c r="C1348" t="str">
        <f t="shared" si="64"/>
        <v/>
      </c>
      <c r="D1348">
        <v>2026</v>
      </c>
      <c r="E1348" t="s">
        <v>8369</v>
      </c>
      <c r="F1348" t="s">
        <v>1432</v>
      </c>
      <c r="G1348" t="s">
        <v>47</v>
      </c>
      <c r="H1348" t="s">
        <v>64</v>
      </c>
      <c r="I1348">
        <v>0</v>
      </c>
      <c r="J1348">
        <v>1</v>
      </c>
      <c r="K1348" s="29">
        <v>11.32</v>
      </c>
      <c r="L1348">
        <v>8</v>
      </c>
      <c r="M1348">
        <v>2</v>
      </c>
      <c r="N1348">
        <v>0</v>
      </c>
      <c r="O1348">
        <v>0</v>
      </c>
      <c r="P1348">
        <v>0</v>
      </c>
      <c r="Q1348">
        <v>10.1</v>
      </c>
      <c r="R1348">
        <v>11</v>
      </c>
      <c r="S1348">
        <v>15</v>
      </c>
      <c r="T1348">
        <v>13</v>
      </c>
      <c r="U1348">
        <v>11</v>
      </c>
      <c r="V1348">
        <v>4</v>
      </c>
      <c r="W1348">
        <v>6</v>
      </c>
      <c r="X1348" s="2">
        <v>0.27500000000000002</v>
      </c>
    </row>
    <row r="1349" spans="1:24" x14ac:dyDescent="0.25">
      <c r="A1349" t="str">
        <f t="shared" si="65"/>
        <v/>
      </c>
      <c r="B1349" t="str">
        <f t="shared" si="63"/>
        <v/>
      </c>
      <c r="C1349" t="str">
        <f t="shared" si="64"/>
        <v/>
      </c>
      <c r="D1349">
        <v>2026</v>
      </c>
      <c r="E1349" t="s">
        <v>8370</v>
      </c>
      <c r="F1349" t="s">
        <v>1432</v>
      </c>
      <c r="G1349" t="s">
        <v>24</v>
      </c>
      <c r="H1349" t="s">
        <v>64</v>
      </c>
      <c r="I1349">
        <v>2</v>
      </c>
      <c r="J1349">
        <v>3</v>
      </c>
      <c r="K1349" s="29">
        <v>11.64</v>
      </c>
      <c r="L1349">
        <v>18</v>
      </c>
      <c r="M1349">
        <v>8</v>
      </c>
      <c r="N1349">
        <v>0</v>
      </c>
      <c r="O1349">
        <v>0</v>
      </c>
      <c r="P1349">
        <v>1</v>
      </c>
      <c r="Q1349">
        <v>38.200000000000003</v>
      </c>
      <c r="R1349">
        <v>58</v>
      </c>
      <c r="S1349">
        <v>54</v>
      </c>
      <c r="T1349">
        <v>50</v>
      </c>
      <c r="U1349">
        <v>31</v>
      </c>
      <c r="V1349">
        <v>16</v>
      </c>
      <c r="W1349">
        <v>10</v>
      </c>
      <c r="X1349" s="2">
        <v>0.36</v>
      </c>
    </row>
    <row r="1350" spans="1:24" x14ac:dyDescent="0.25">
      <c r="A1350" t="str">
        <f t="shared" si="65"/>
        <v/>
      </c>
      <c r="B1350" t="str">
        <f t="shared" si="63"/>
        <v/>
      </c>
      <c r="C1350" t="str">
        <f t="shared" si="64"/>
        <v/>
      </c>
      <c r="D1350">
        <v>2026</v>
      </c>
      <c r="E1350" t="s">
        <v>8371</v>
      </c>
      <c r="F1350" t="s">
        <v>1432</v>
      </c>
      <c r="G1350" t="s">
        <v>37</v>
      </c>
      <c r="H1350" t="s">
        <v>64</v>
      </c>
      <c r="I1350">
        <v>0</v>
      </c>
      <c r="J1350">
        <v>0</v>
      </c>
      <c r="K1350" s="29">
        <v>15.43</v>
      </c>
      <c r="L1350">
        <v>3</v>
      </c>
      <c r="M1350">
        <v>0</v>
      </c>
      <c r="N1350">
        <v>0</v>
      </c>
      <c r="O1350">
        <v>0</v>
      </c>
      <c r="P1350">
        <v>0</v>
      </c>
      <c r="Q1350">
        <v>2.1</v>
      </c>
      <c r="R1350">
        <v>5</v>
      </c>
      <c r="S1350">
        <v>10</v>
      </c>
      <c r="T1350">
        <v>4</v>
      </c>
      <c r="U1350">
        <v>6</v>
      </c>
      <c r="V1350">
        <v>2</v>
      </c>
      <c r="W1350">
        <v>1</v>
      </c>
      <c r="X1350" s="2">
        <v>0.45500000000000002</v>
      </c>
    </row>
    <row r="1351" spans="1:24" x14ac:dyDescent="0.25">
      <c r="A1351" t="str">
        <f t="shared" si="65"/>
        <v/>
      </c>
      <c r="B1351" t="str">
        <f t="shared" si="63"/>
        <v/>
      </c>
      <c r="C1351" t="str">
        <f t="shared" si="64"/>
        <v/>
      </c>
      <c r="D1351">
        <v>2026</v>
      </c>
      <c r="E1351" t="s">
        <v>8372</v>
      </c>
      <c r="F1351" t="s">
        <v>1432</v>
      </c>
      <c r="G1351" t="s">
        <v>37</v>
      </c>
      <c r="H1351" t="s">
        <v>64</v>
      </c>
      <c r="I1351">
        <v>0</v>
      </c>
      <c r="J1351">
        <v>0</v>
      </c>
      <c r="K1351" s="29">
        <v>15.88</v>
      </c>
      <c r="L1351">
        <v>6</v>
      </c>
      <c r="M1351">
        <v>0</v>
      </c>
      <c r="N1351">
        <v>0</v>
      </c>
      <c r="O1351">
        <v>0</v>
      </c>
      <c r="P1351">
        <v>1</v>
      </c>
      <c r="Q1351">
        <v>5.2</v>
      </c>
      <c r="R1351">
        <v>12</v>
      </c>
      <c r="S1351">
        <v>11</v>
      </c>
      <c r="T1351">
        <v>10</v>
      </c>
      <c r="U1351">
        <v>4</v>
      </c>
      <c r="V1351">
        <v>6</v>
      </c>
      <c r="W1351">
        <v>2</v>
      </c>
      <c r="X1351" s="2">
        <v>0.44400000000000001</v>
      </c>
    </row>
    <row r="1352" spans="1:24" x14ac:dyDescent="0.25">
      <c r="A1352" t="str">
        <f t="shared" si="65"/>
        <v/>
      </c>
      <c r="B1352" t="str">
        <f t="shared" si="63"/>
        <v/>
      </c>
      <c r="C1352" t="str">
        <f t="shared" si="64"/>
        <v/>
      </c>
      <c r="D1352">
        <v>2026</v>
      </c>
      <c r="E1352" t="s">
        <v>8373</v>
      </c>
      <c r="F1352" t="s">
        <v>1432</v>
      </c>
      <c r="G1352" t="s">
        <v>24</v>
      </c>
      <c r="H1352" t="s">
        <v>64</v>
      </c>
      <c r="I1352">
        <v>0</v>
      </c>
      <c r="J1352">
        <v>2</v>
      </c>
      <c r="K1352" s="29">
        <v>28.17</v>
      </c>
      <c r="L1352">
        <v>7</v>
      </c>
      <c r="M1352">
        <v>0</v>
      </c>
      <c r="N1352">
        <v>0</v>
      </c>
      <c r="O1352">
        <v>0</v>
      </c>
      <c r="P1352">
        <v>0</v>
      </c>
      <c r="Q1352">
        <v>7.2</v>
      </c>
      <c r="R1352">
        <v>28</v>
      </c>
      <c r="S1352">
        <v>26</v>
      </c>
      <c r="T1352">
        <v>24</v>
      </c>
      <c r="U1352">
        <v>5</v>
      </c>
      <c r="V1352">
        <v>7</v>
      </c>
      <c r="W1352">
        <v>3</v>
      </c>
      <c r="X1352" s="2">
        <v>0.57099999999999995</v>
      </c>
    </row>
    <row r="1353" spans="1:24" x14ac:dyDescent="0.25">
      <c r="A1353" t="str">
        <f t="shared" si="65"/>
        <v/>
      </c>
      <c r="B1353" t="str">
        <f t="shared" si="63"/>
        <v/>
      </c>
      <c r="C1353" t="str">
        <f t="shared" si="64"/>
        <v/>
      </c>
      <c r="D1353">
        <v>2026</v>
      </c>
      <c r="E1353" t="s">
        <v>8374</v>
      </c>
      <c r="F1353" t="s">
        <v>1432</v>
      </c>
      <c r="G1353" t="s">
        <v>37</v>
      </c>
      <c r="H1353" t="s">
        <v>64</v>
      </c>
      <c r="I1353">
        <v>0</v>
      </c>
      <c r="J1353">
        <v>0</v>
      </c>
      <c r="K1353" s="29">
        <v>29.08</v>
      </c>
      <c r="L1353">
        <v>6</v>
      </c>
      <c r="M1353">
        <v>0</v>
      </c>
      <c r="N1353">
        <v>0</v>
      </c>
      <c r="O1353">
        <v>0</v>
      </c>
      <c r="P1353">
        <v>0</v>
      </c>
      <c r="Q1353">
        <v>4.0999999999999996</v>
      </c>
      <c r="R1353">
        <v>13</v>
      </c>
      <c r="S1353">
        <v>16</v>
      </c>
      <c r="T1353">
        <v>14</v>
      </c>
      <c r="U1353">
        <v>3</v>
      </c>
      <c r="V1353">
        <v>2</v>
      </c>
      <c r="W1353">
        <v>4</v>
      </c>
      <c r="X1353" s="2">
        <v>0.5</v>
      </c>
    </row>
    <row r="1354" spans="1:24" x14ac:dyDescent="0.25">
      <c r="A1354" t="str">
        <f t="shared" si="65"/>
        <v/>
      </c>
      <c r="B1354" t="str">
        <f t="shared" si="63"/>
        <v/>
      </c>
      <c r="C1354" t="str">
        <f t="shared" si="64"/>
        <v/>
      </c>
      <c r="D1354">
        <v>2026</v>
      </c>
      <c r="E1354" t="s">
        <v>8375</v>
      </c>
      <c r="F1354" t="s">
        <v>1432</v>
      </c>
      <c r="G1354" t="s">
        <v>37</v>
      </c>
      <c r="H1354" t="s">
        <v>64</v>
      </c>
      <c r="I1354">
        <v>0</v>
      </c>
      <c r="J1354">
        <v>0</v>
      </c>
      <c r="K1354" s="29">
        <v>29.45</v>
      </c>
      <c r="L1354">
        <v>5</v>
      </c>
      <c r="M1354">
        <v>1</v>
      </c>
      <c r="N1354">
        <v>0</v>
      </c>
      <c r="O1354">
        <v>0</v>
      </c>
      <c r="P1354">
        <v>0</v>
      </c>
      <c r="Q1354">
        <v>3.2</v>
      </c>
      <c r="R1354">
        <v>9</v>
      </c>
      <c r="S1354">
        <v>12</v>
      </c>
      <c r="T1354">
        <v>12</v>
      </c>
      <c r="U1354">
        <v>9</v>
      </c>
      <c r="V1354">
        <v>2</v>
      </c>
      <c r="W1354">
        <v>3</v>
      </c>
      <c r="X1354" s="2">
        <v>0.5</v>
      </c>
    </row>
    <row r="1355" spans="1:24" x14ac:dyDescent="0.25">
      <c r="A1355" t="str">
        <f t="shared" si="65"/>
        <v/>
      </c>
      <c r="B1355" t="str">
        <f t="shared" si="63"/>
        <v/>
      </c>
      <c r="C1355" t="str">
        <f t="shared" si="64"/>
        <v/>
      </c>
      <c r="D1355">
        <v>2026</v>
      </c>
      <c r="E1355" t="s">
        <v>8376</v>
      </c>
      <c r="F1355" t="s">
        <v>1432</v>
      </c>
      <c r="G1355" t="s">
        <v>37</v>
      </c>
      <c r="H1355" t="s">
        <v>64</v>
      </c>
      <c r="I1355">
        <v>0</v>
      </c>
      <c r="J1355">
        <v>0</v>
      </c>
      <c r="K1355" s="29">
        <v>45</v>
      </c>
      <c r="L1355">
        <v>1</v>
      </c>
      <c r="M1355">
        <v>1</v>
      </c>
      <c r="N1355">
        <v>0</v>
      </c>
      <c r="O1355">
        <v>0</v>
      </c>
      <c r="P1355">
        <v>0</v>
      </c>
      <c r="Q1355">
        <v>1</v>
      </c>
      <c r="R1355">
        <v>2</v>
      </c>
      <c r="S1355">
        <v>5</v>
      </c>
      <c r="T1355">
        <v>5</v>
      </c>
      <c r="U1355">
        <v>2</v>
      </c>
      <c r="V1355">
        <v>1</v>
      </c>
      <c r="W1355">
        <v>1</v>
      </c>
      <c r="X1355" s="2">
        <v>0.4</v>
      </c>
    </row>
    <row r="1356" spans="1:24" x14ac:dyDescent="0.25">
      <c r="A1356">
        <f t="shared" si="65"/>
        <v>1</v>
      </c>
      <c r="B1356" t="str">
        <f t="shared" si="63"/>
        <v/>
      </c>
      <c r="C1356" t="str">
        <f t="shared" si="64"/>
        <v/>
      </c>
      <c r="D1356">
        <v>2026</v>
      </c>
      <c r="E1356" t="s">
        <v>8377</v>
      </c>
      <c r="F1356" t="s">
        <v>1452</v>
      </c>
      <c r="G1356" t="s">
        <v>32</v>
      </c>
      <c r="H1356" t="s">
        <v>64</v>
      </c>
      <c r="I1356">
        <v>2</v>
      </c>
      <c r="J1356">
        <v>7</v>
      </c>
      <c r="K1356" s="29">
        <v>6.05</v>
      </c>
      <c r="L1356">
        <v>14</v>
      </c>
      <c r="M1356">
        <v>14</v>
      </c>
      <c r="N1356">
        <v>0</v>
      </c>
      <c r="O1356">
        <v>0</v>
      </c>
      <c r="P1356">
        <v>0</v>
      </c>
      <c r="Q1356">
        <v>64</v>
      </c>
      <c r="R1356">
        <v>60</v>
      </c>
      <c r="S1356">
        <v>48</v>
      </c>
      <c r="T1356">
        <v>43</v>
      </c>
      <c r="U1356">
        <v>31</v>
      </c>
      <c r="V1356">
        <v>56</v>
      </c>
      <c r="W1356">
        <v>5</v>
      </c>
      <c r="X1356" s="2">
        <v>0.24199999999999999</v>
      </c>
    </row>
    <row r="1357" spans="1:24" x14ac:dyDescent="0.25">
      <c r="A1357" t="str">
        <f t="shared" si="65"/>
        <v/>
      </c>
      <c r="B1357" t="str">
        <f t="shared" si="63"/>
        <v/>
      </c>
      <c r="C1357" t="str">
        <f t="shared" si="64"/>
        <v/>
      </c>
      <c r="D1357">
        <v>2026</v>
      </c>
      <c r="E1357" t="s">
        <v>8378</v>
      </c>
      <c r="F1357" t="s">
        <v>1452</v>
      </c>
      <c r="G1357" t="s">
        <v>37</v>
      </c>
      <c r="H1357" t="s">
        <v>64</v>
      </c>
      <c r="I1357">
        <v>1</v>
      </c>
      <c r="J1357">
        <v>5</v>
      </c>
      <c r="K1357" s="29">
        <v>7.21</v>
      </c>
      <c r="L1357">
        <v>21</v>
      </c>
      <c r="M1357">
        <v>11</v>
      </c>
      <c r="N1357">
        <v>0</v>
      </c>
      <c r="O1357">
        <v>0</v>
      </c>
      <c r="P1357">
        <v>1</v>
      </c>
      <c r="Q1357">
        <v>53.2</v>
      </c>
      <c r="R1357">
        <v>76</v>
      </c>
      <c r="S1357">
        <v>48</v>
      </c>
      <c r="T1357">
        <v>43</v>
      </c>
      <c r="U1357">
        <v>13</v>
      </c>
      <c r="V1357">
        <v>34</v>
      </c>
      <c r="W1357">
        <v>14</v>
      </c>
      <c r="X1357" s="2">
        <v>0.34100000000000003</v>
      </c>
    </row>
    <row r="1358" spans="1:24" x14ac:dyDescent="0.25">
      <c r="A1358" t="str">
        <f t="shared" si="65"/>
        <v/>
      </c>
      <c r="B1358" t="str">
        <f t="shared" si="63"/>
        <v/>
      </c>
      <c r="C1358" t="str">
        <f t="shared" si="64"/>
        <v/>
      </c>
      <c r="D1358">
        <v>2026</v>
      </c>
      <c r="E1358" t="s">
        <v>8379</v>
      </c>
      <c r="F1358" t="s">
        <v>1452</v>
      </c>
      <c r="G1358" t="s">
        <v>24</v>
      </c>
      <c r="H1358" t="s">
        <v>64</v>
      </c>
      <c r="I1358">
        <v>0</v>
      </c>
      <c r="J1358">
        <v>0</v>
      </c>
      <c r="K1358" s="29">
        <v>0</v>
      </c>
      <c r="L1358">
        <v>1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2</v>
      </c>
      <c r="T1358">
        <v>0</v>
      </c>
      <c r="U1358">
        <v>2</v>
      </c>
      <c r="V1358">
        <v>0</v>
      </c>
      <c r="W1358">
        <v>0</v>
      </c>
      <c r="X1358" s="2">
        <v>0</v>
      </c>
    </row>
    <row r="1359" spans="1:24" x14ac:dyDescent="0.25">
      <c r="A1359" t="str">
        <f t="shared" si="65"/>
        <v/>
      </c>
      <c r="B1359" t="str">
        <f t="shared" si="63"/>
        <v/>
      </c>
      <c r="C1359" t="str">
        <f t="shared" si="64"/>
        <v/>
      </c>
      <c r="D1359">
        <v>2026</v>
      </c>
      <c r="E1359" t="s">
        <v>8380</v>
      </c>
      <c r="F1359" t="s">
        <v>1452</v>
      </c>
      <c r="G1359" t="s">
        <v>24</v>
      </c>
      <c r="H1359" t="s">
        <v>64</v>
      </c>
      <c r="I1359">
        <v>0</v>
      </c>
      <c r="J1359">
        <v>0</v>
      </c>
      <c r="K1359" s="29">
        <v>0</v>
      </c>
      <c r="L1359">
        <v>1</v>
      </c>
      <c r="M1359">
        <v>0</v>
      </c>
      <c r="N1359">
        <v>0</v>
      </c>
      <c r="O1359">
        <v>0</v>
      </c>
      <c r="P1359">
        <v>0</v>
      </c>
      <c r="Q1359">
        <v>0.2</v>
      </c>
      <c r="R1359">
        <v>1</v>
      </c>
      <c r="S1359">
        <v>0</v>
      </c>
      <c r="T1359">
        <v>0</v>
      </c>
      <c r="U1359">
        <v>0</v>
      </c>
      <c r="V1359">
        <v>0</v>
      </c>
      <c r="W1359">
        <v>1</v>
      </c>
      <c r="X1359" s="2">
        <v>0.5</v>
      </c>
    </row>
    <row r="1360" spans="1:24" x14ac:dyDescent="0.25">
      <c r="A1360" t="str">
        <f t="shared" si="65"/>
        <v/>
      </c>
      <c r="B1360" t="str">
        <f t="shared" si="63"/>
        <v/>
      </c>
      <c r="C1360" t="str">
        <f t="shared" si="64"/>
        <v/>
      </c>
      <c r="D1360">
        <v>2026</v>
      </c>
      <c r="E1360" t="s">
        <v>1466</v>
      </c>
      <c r="F1360" t="s">
        <v>1452</v>
      </c>
      <c r="G1360" t="s">
        <v>37</v>
      </c>
      <c r="H1360" t="s">
        <v>64</v>
      </c>
      <c r="I1360">
        <v>0</v>
      </c>
      <c r="J1360">
        <v>0</v>
      </c>
      <c r="K1360" s="29">
        <v>0</v>
      </c>
      <c r="L1360">
        <v>3</v>
      </c>
      <c r="M1360">
        <v>0</v>
      </c>
      <c r="N1360">
        <v>0</v>
      </c>
      <c r="O1360">
        <v>0</v>
      </c>
      <c r="P1360">
        <v>0</v>
      </c>
      <c r="Q1360">
        <v>2</v>
      </c>
      <c r="R1360">
        <v>2</v>
      </c>
      <c r="S1360">
        <v>1</v>
      </c>
      <c r="T1360">
        <v>0</v>
      </c>
      <c r="U1360">
        <v>1</v>
      </c>
      <c r="V1360">
        <v>0</v>
      </c>
      <c r="W1360">
        <v>0</v>
      </c>
      <c r="X1360" s="2">
        <v>0.25</v>
      </c>
    </row>
    <row r="1361" spans="1:24" x14ac:dyDescent="0.25">
      <c r="A1361">
        <f t="shared" si="65"/>
        <v>1</v>
      </c>
      <c r="B1361" t="str">
        <f t="shared" si="63"/>
        <v/>
      </c>
      <c r="C1361" t="str">
        <f t="shared" si="64"/>
        <v/>
      </c>
      <c r="D1361">
        <v>2026</v>
      </c>
      <c r="E1361" t="s">
        <v>8381</v>
      </c>
      <c r="F1361" t="s">
        <v>1452</v>
      </c>
      <c r="G1361" t="s">
        <v>29</v>
      </c>
      <c r="H1361" t="s">
        <v>64</v>
      </c>
      <c r="I1361">
        <v>5</v>
      </c>
      <c r="J1361">
        <v>0</v>
      </c>
      <c r="K1361" s="29">
        <v>3.52</v>
      </c>
      <c r="L1361">
        <v>21</v>
      </c>
      <c r="M1361">
        <v>0</v>
      </c>
      <c r="N1361">
        <v>0</v>
      </c>
      <c r="O1361">
        <v>0</v>
      </c>
      <c r="P1361">
        <v>2</v>
      </c>
      <c r="Q1361">
        <v>30.2</v>
      </c>
      <c r="R1361">
        <v>24</v>
      </c>
      <c r="S1361">
        <v>14</v>
      </c>
      <c r="T1361">
        <v>12</v>
      </c>
      <c r="U1361">
        <v>10</v>
      </c>
      <c r="V1361">
        <v>30</v>
      </c>
      <c r="W1361">
        <v>5</v>
      </c>
      <c r="X1361" s="2">
        <v>0.20300000000000001</v>
      </c>
    </row>
    <row r="1362" spans="1:24" x14ac:dyDescent="0.25">
      <c r="A1362" t="str">
        <f t="shared" si="65"/>
        <v/>
      </c>
      <c r="B1362" t="str">
        <f t="shared" si="63"/>
        <v/>
      </c>
      <c r="C1362" t="str">
        <f t="shared" si="64"/>
        <v/>
      </c>
      <c r="D1362">
        <v>2026</v>
      </c>
      <c r="E1362" t="s">
        <v>8382</v>
      </c>
      <c r="F1362" t="s">
        <v>1452</v>
      </c>
      <c r="G1362" t="s">
        <v>24</v>
      </c>
      <c r="H1362" t="s">
        <v>64</v>
      </c>
      <c r="I1362">
        <v>0</v>
      </c>
      <c r="J1362">
        <v>0</v>
      </c>
      <c r="K1362" s="29">
        <v>6</v>
      </c>
      <c r="L1362">
        <v>18</v>
      </c>
      <c r="M1362">
        <v>5</v>
      </c>
      <c r="N1362">
        <v>0</v>
      </c>
      <c r="O1362">
        <v>0</v>
      </c>
      <c r="P1362">
        <v>0</v>
      </c>
      <c r="Q1362">
        <v>27</v>
      </c>
      <c r="R1362">
        <v>30</v>
      </c>
      <c r="S1362">
        <v>19</v>
      </c>
      <c r="T1362">
        <v>18</v>
      </c>
      <c r="U1362">
        <v>16</v>
      </c>
      <c r="V1362">
        <v>21</v>
      </c>
      <c r="W1362">
        <v>3</v>
      </c>
      <c r="X1362" s="2">
        <v>0.29099999999999998</v>
      </c>
    </row>
    <row r="1363" spans="1:24" x14ac:dyDescent="0.25">
      <c r="A1363" t="str">
        <f t="shared" si="65"/>
        <v/>
      </c>
      <c r="B1363" t="str">
        <f t="shared" si="63"/>
        <v/>
      </c>
      <c r="C1363" t="str">
        <f t="shared" si="64"/>
        <v/>
      </c>
      <c r="D1363">
        <v>2026</v>
      </c>
      <c r="E1363" t="s">
        <v>8383</v>
      </c>
      <c r="F1363" t="s">
        <v>1452</v>
      </c>
      <c r="G1363" t="s">
        <v>24</v>
      </c>
      <c r="H1363" t="s">
        <v>64</v>
      </c>
      <c r="I1363">
        <v>3</v>
      </c>
      <c r="J1363">
        <v>2</v>
      </c>
      <c r="K1363" s="29">
        <v>6.13</v>
      </c>
      <c r="L1363">
        <v>22</v>
      </c>
      <c r="M1363">
        <v>1</v>
      </c>
      <c r="N1363">
        <v>0</v>
      </c>
      <c r="O1363">
        <v>0</v>
      </c>
      <c r="P1363">
        <v>1</v>
      </c>
      <c r="Q1363">
        <v>39.200000000000003</v>
      </c>
      <c r="R1363">
        <v>45</v>
      </c>
      <c r="S1363">
        <v>28</v>
      </c>
      <c r="T1363">
        <v>27</v>
      </c>
      <c r="U1363">
        <v>21</v>
      </c>
      <c r="V1363">
        <v>39</v>
      </c>
      <c r="W1363">
        <v>4</v>
      </c>
      <c r="X1363" s="2">
        <v>0.28799999999999998</v>
      </c>
    </row>
    <row r="1364" spans="1:24" x14ac:dyDescent="0.25">
      <c r="A1364">
        <f t="shared" si="65"/>
        <v>1</v>
      </c>
      <c r="B1364" t="str">
        <f t="shared" si="63"/>
        <v/>
      </c>
      <c r="C1364" t="str">
        <f t="shared" si="64"/>
        <v/>
      </c>
      <c r="D1364">
        <v>2026</v>
      </c>
      <c r="E1364" t="s">
        <v>8384</v>
      </c>
      <c r="F1364" t="s">
        <v>1452</v>
      </c>
      <c r="G1364" t="s">
        <v>32</v>
      </c>
      <c r="H1364" t="s">
        <v>64</v>
      </c>
      <c r="I1364">
        <v>2</v>
      </c>
      <c r="J1364">
        <v>5</v>
      </c>
      <c r="K1364" s="29">
        <v>7.22</v>
      </c>
      <c r="L1364">
        <v>19</v>
      </c>
      <c r="M1364">
        <v>5</v>
      </c>
      <c r="N1364">
        <v>0</v>
      </c>
      <c r="O1364">
        <v>0</v>
      </c>
      <c r="P1364">
        <v>0</v>
      </c>
      <c r="Q1364">
        <v>38.200000000000003</v>
      </c>
      <c r="R1364">
        <v>49</v>
      </c>
      <c r="S1364">
        <v>38</v>
      </c>
      <c r="T1364">
        <v>31</v>
      </c>
      <c r="U1364">
        <v>20</v>
      </c>
      <c r="V1364">
        <v>37</v>
      </c>
      <c r="W1364">
        <v>8</v>
      </c>
      <c r="X1364" s="2">
        <v>0.314</v>
      </c>
    </row>
    <row r="1365" spans="1:24" x14ac:dyDescent="0.25">
      <c r="A1365" t="str">
        <f t="shared" si="65"/>
        <v/>
      </c>
      <c r="B1365" t="str">
        <f t="shared" si="63"/>
        <v/>
      </c>
      <c r="C1365" t="str">
        <f t="shared" si="64"/>
        <v/>
      </c>
      <c r="D1365">
        <v>2026</v>
      </c>
      <c r="E1365" t="s">
        <v>8385</v>
      </c>
      <c r="F1365" t="s">
        <v>1452</v>
      </c>
      <c r="G1365" t="s">
        <v>37</v>
      </c>
      <c r="H1365" t="s">
        <v>64</v>
      </c>
      <c r="I1365">
        <v>0</v>
      </c>
      <c r="J1365">
        <v>2</v>
      </c>
      <c r="K1365" s="29">
        <v>7.4</v>
      </c>
      <c r="L1365">
        <v>22</v>
      </c>
      <c r="M1365">
        <v>0</v>
      </c>
      <c r="N1365">
        <v>0</v>
      </c>
      <c r="O1365">
        <v>0</v>
      </c>
      <c r="P1365">
        <v>2</v>
      </c>
      <c r="Q1365">
        <v>20.2</v>
      </c>
      <c r="R1365">
        <v>22</v>
      </c>
      <c r="S1365">
        <v>18</v>
      </c>
      <c r="T1365">
        <v>17</v>
      </c>
      <c r="U1365">
        <v>21</v>
      </c>
      <c r="V1365">
        <v>20</v>
      </c>
      <c r="W1365">
        <v>2</v>
      </c>
      <c r="X1365" s="2">
        <v>0.27800000000000002</v>
      </c>
    </row>
    <row r="1366" spans="1:24" x14ac:dyDescent="0.25">
      <c r="A1366" t="str">
        <f t="shared" si="65"/>
        <v/>
      </c>
      <c r="B1366" t="str">
        <f t="shared" si="63"/>
        <v/>
      </c>
      <c r="C1366" t="str">
        <f t="shared" si="64"/>
        <v/>
      </c>
      <c r="D1366">
        <v>2026</v>
      </c>
      <c r="E1366" t="s">
        <v>8386</v>
      </c>
      <c r="F1366" t="s">
        <v>1452</v>
      </c>
      <c r="G1366" t="s">
        <v>24</v>
      </c>
      <c r="H1366" t="s">
        <v>64</v>
      </c>
      <c r="I1366">
        <v>1</v>
      </c>
      <c r="J1366">
        <v>4</v>
      </c>
      <c r="K1366" s="29">
        <v>8.5299999999999994</v>
      </c>
      <c r="L1366">
        <v>20</v>
      </c>
      <c r="M1366">
        <v>5</v>
      </c>
      <c r="N1366">
        <v>0</v>
      </c>
      <c r="O1366">
        <v>0</v>
      </c>
      <c r="P1366">
        <v>0</v>
      </c>
      <c r="Q1366">
        <v>44.1</v>
      </c>
      <c r="R1366">
        <v>51</v>
      </c>
      <c r="S1366">
        <v>42</v>
      </c>
      <c r="T1366">
        <v>42</v>
      </c>
      <c r="U1366">
        <v>16</v>
      </c>
      <c r="V1366">
        <v>26</v>
      </c>
      <c r="W1366">
        <v>8</v>
      </c>
      <c r="X1366" s="2">
        <v>0.29499999999999998</v>
      </c>
    </row>
    <row r="1367" spans="1:24" x14ac:dyDescent="0.25">
      <c r="A1367" t="str">
        <f t="shared" si="65"/>
        <v/>
      </c>
      <c r="B1367" t="str">
        <f t="shared" si="63"/>
        <v/>
      </c>
      <c r="C1367" t="str">
        <f t="shared" si="64"/>
        <v/>
      </c>
      <c r="D1367">
        <v>2026</v>
      </c>
      <c r="E1367" t="s">
        <v>8387</v>
      </c>
      <c r="F1367" t="s">
        <v>1452</v>
      </c>
      <c r="G1367" t="s">
        <v>37</v>
      </c>
      <c r="H1367" t="s">
        <v>64</v>
      </c>
      <c r="I1367">
        <v>2</v>
      </c>
      <c r="J1367">
        <v>1</v>
      </c>
      <c r="K1367" s="29">
        <v>8.66</v>
      </c>
      <c r="L1367">
        <v>13</v>
      </c>
      <c r="M1367">
        <v>1</v>
      </c>
      <c r="N1367">
        <v>0</v>
      </c>
      <c r="O1367">
        <v>0</v>
      </c>
      <c r="P1367">
        <v>0</v>
      </c>
      <c r="Q1367">
        <v>17.2</v>
      </c>
      <c r="R1367">
        <v>25</v>
      </c>
      <c r="S1367">
        <v>17</v>
      </c>
      <c r="T1367">
        <v>17</v>
      </c>
      <c r="U1367">
        <v>11</v>
      </c>
      <c r="V1367">
        <v>19</v>
      </c>
      <c r="W1367">
        <v>4</v>
      </c>
      <c r="X1367" s="2">
        <v>0.34200000000000003</v>
      </c>
    </row>
    <row r="1368" spans="1:24" x14ac:dyDescent="0.25">
      <c r="A1368">
        <f t="shared" si="65"/>
        <v>1</v>
      </c>
      <c r="B1368" t="str">
        <f t="shared" si="63"/>
        <v/>
      </c>
      <c r="C1368" t="str">
        <f t="shared" si="64"/>
        <v/>
      </c>
      <c r="D1368">
        <v>2026</v>
      </c>
      <c r="E1368" t="s">
        <v>8388</v>
      </c>
      <c r="F1368" t="s">
        <v>1452</v>
      </c>
      <c r="G1368" t="s">
        <v>29</v>
      </c>
      <c r="H1368" t="s">
        <v>64</v>
      </c>
      <c r="I1368">
        <v>1</v>
      </c>
      <c r="J1368">
        <v>3</v>
      </c>
      <c r="K1368" s="29">
        <v>9.1999999999999993</v>
      </c>
      <c r="L1368">
        <v>17</v>
      </c>
      <c r="M1368">
        <v>4</v>
      </c>
      <c r="N1368">
        <v>0</v>
      </c>
      <c r="O1368">
        <v>0</v>
      </c>
      <c r="P1368">
        <v>0</v>
      </c>
      <c r="Q1368">
        <v>30.1</v>
      </c>
      <c r="R1368">
        <v>33</v>
      </c>
      <c r="S1368">
        <v>36</v>
      </c>
      <c r="T1368">
        <v>31</v>
      </c>
      <c r="U1368">
        <v>26</v>
      </c>
      <c r="V1368">
        <v>32</v>
      </c>
      <c r="W1368">
        <v>11</v>
      </c>
      <c r="X1368" s="2">
        <v>0.27700000000000002</v>
      </c>
    </row>
    <row r="1369" spans="1:24" x14ac:dyDescent="0.25">
      <c r="A1369" t="str">
        <f t="shared" si="65"/>
        <v/>
      </c>
      <c r="B1369" t="str">
        <f t="shared" si="63"/>
        <v/>
      </c>
      <c r="C1369" t="str">
        <f t="shared" si="64"/>
        <v/>
      </c>
      <c r="D1369">
        <v>2026</v>
      </c>
      <c r="E1369" t="s">
        <v>8389</v>
      </c>
      <c r="F1369" t="s">
        <v>1452</v>
      </c>
      <c r="G1369" t="s">
        <v>47</v>
      </c>
      <c r="H1369" t="s">
        <v>64</v>
      </c>
      <c r="I1369">
        <v>0</v>
      </c>
      <c r="J1369">
        <v>0</v>
      </c>
      <c r="K1369" s="29">
        <v>9.64</v>
      </c>
      <c r="L1369">
        <v>12</v>
      </c>
      <c r="M1369">
        <v>0</v>
      </c>
      <c r="N1369">
        <v>0</v>
      </c>
      <c r="O1369">
        <v>0</v>
      </c>
      <c r="P1369">
        <v>0</v>
      </c>
      <c r="Q1369">
        <v>9.1</v>
      </c>
      <c r="R1369">
        <v>12</v>
      </c>
      <c r="S1369">
        <v>11</v>
      </c>
      <c r="T1369">
        <v>10</v>
      </c>
      <c r="U1369">
        <v>7</v>
      </c>
      <c r="V1369">
        <v>9</v>
      </c>
      <c r="W1369">
        <v>3</v>
      </c>
      <c r="X1369" s="2">
        <v>0.3</v>
      </c>
    </row>
    <row r="1370" spans="1:24" x14ac:dyDescent="0.25">
      <c r="A1370" t="str">
        <f t="shared" si="65"/>
        <v/>
      </c>
      <c r="B1370" t="str">
        <f t="shared" si="63"/>
        <v/>
      </c>
      <c r="C1370" t="str">
        <f t="shared" si="64"/>
        <v/>
      </c>
      <c r="D1370">
        <v>2026</v>
      </c>
      <c r="E1370" t="s">
        <v>8390</v>
      </c>
      <c r="F1370" t="s">
        <v>1452</v>
      </c>
      <c r="G1370" t="s">
        <v>37</v>
      </c>
      <c r="H1370" t="s">
        <v>64</v>
      </c>
      <c r="I1370">
        <v>0</v>
      </c>
      <c r="J1370">
        <v>0</v>
      </c>
      <c r="K1370" s="29">
        <v>10.38</v>
      </c>
      <c r="L1370">
        <v>6</v>
      </c>
      <c r="M1370">
        <v>0</v>
      </c>
      <c r="N1370">
        <v>0</v>
      </c>
      <c r="O1370">
        <v>0</v>
      </c>
      <c r="P1370">
        <v>0</v>
      </c>
      <c r="Q1370">
        <v>4.0999999999999996</v>
      </c>
      <c r="R1370">
        <v>4</v>
      </c>
      <c r="S1370">
        <v>5</v>
      </c>
      <c r="T1370">
        <v>5</v>
      </c>
      <c r="U1370">
        <v>4</v>
      </c>
      <c r="V1370">
        <v>1</v>
      </c>
      <c r="W1370">
        <v>1</v>
      </c>
      <c r="X1370" s="2">
        <v>0.25</v>
      </c>
    </row>
    <row r="1371" spans="1:24" x14ac:dyDescent="0.25">
      <c r="A1371" t="str">
        <f t="shared" si="65"/>
        <v/>
      </c>
      <c r="B1371" t="str">
        <f t="shared" si="63"/>
        <v/>
      </c>
      <c r="C1371" t="str">
        <f t="shared" si="64"/>
        <v/>
      </c>
      <c r="D1371">
        <v>2026</v>
      </c>
      <c r="E1371" t="s">
        <v>8391</v>
      </c>
      <c r="F1371" t="s">
        <v>1452</v>
      </c>
      <c r="G1371" t="s">
        <v>24</v>
      </c>
      <c r="H1371" t="s">
        <v>64</v>
      </c>
      <c r="I1371">
        <v>2</v>
      </c>
      <c r="J1371">
        <v>0</v>
      </c>
      <c r="K1371" s="29">
        <v>10.61</v>
      </c>
      <c r="L1371">
        <v>13</v>
      </c>
      <c r="M1371">
        <v>1</v>
      </c>
      <c r="N1371">
        <v>0</v>
      </c>
      <c r="O1371">
        <v>0</v>
      </c>
      <c r="P1371">
        <v>0</v>
      </c>
      <c r="Q1371">
        <v>9.1</v>
      </c>
      <c r="R1371">
        <v>12</v>
      </c>
      <c r="S1371">
        <v>17</v>
      </c>
      <c r="T1371">
        <v>11</v>
      </c>
      <c r="U1371">
        <v>18</v>
      </c>
      <c r="V1371">
        <v>3</v>
      </c>
      <c r="W1371">
        <v>2</v>
      </c>
      <c r="X1371" s="2">
        <v>0.29299999999999998</v>
      </c>
    </row>
    <row r="1372" spans="1:24" x14ac:dyDescent="0.25">
      <c r="A1372">
        <f t="shared" si="65"/>
        <v>1</v>
      </c>
      <c r="B1372" t="str">
        <f t="shared" si="63"/>
        <v/>
      </c>
      <c r="C1372" t="str">
        <f t="shared" si="64"/>
        <v/>
      </c>
      <c r="D1372">
        <v>2026</v>
      </c>
      <c r="E1372" t="s">
        <v>8392</v>
      </c>
      <c r="F1372" t="s">
        <v>1452</v>
      </c>
      <c r="G1372" t="s">
        <v>32</v>
      </c>
      <c r="H1372" t="s">
        <v>64</v>
      </c>
      <c r="I1372">
        <v>0</v>
      </c>
      <c r="J1372">
        <v>1</v>
      </c>
      <c r="K1372" s="29">
        <v>10.64</v>
      </c>
      <c r="L1372">
        <v>9</v>
      </c>
      <c r="M1372">
        <v>2</v>
      </c>
      <c r="N1372">
        <v>0</v>
      </c>
      <c r="O1372">
        <v>0</v>
      </c>
      <c r="P1372">
        <v>0</v>
      </c>
      <c r="Q1372">
        <v>11</v>
      </c>
      <c r="R1372">
        <v>22</v>
      </c>
      <c r="S1372">
        <v>13</v>
      </c>
      <c r="T1372">
        <v>13</v>
      </c>
      <c r="U1372">
        <v>5</v>
      </c>
      <c r="V1372">
        <v>8</v>
      </c>
      <c r="W1372">
        <v>1</v>
      </c>
      <c r="X1372" s="2">
        <v>0.43099999999999999</v>
      </c>
    </row>
    <row r="1373" spans="1:24" x14ac:dyDescent="0.25">
      <c r="A1373" t="str">
        <f t="shared" si="65"/>
        <v/>
      </c>
      <c r="B1373" t="str">
        <f t="shared" si="63"/>
        <v/>
      </c>
      <c r="C1373" t="str">
        <f t="shared" si="64"/>
        <v/>
      </c>
      <c r="D1373">
        <v>2026</v>
      </c>
      <c r="E1373" t="s">
        <v>1458</v>
      </c>
      <c r="F1373" t="s">
        <v>1452</v>
      </c>
      <c r="G1373" t="s">
        <v>47</v>
      </c>
      <c r="H1373" t="s">
        <v>64</v>
      </c>
      <c r="I1373">
        <v>0</v>
      </c>
      <c r="J1373">
        <v>0</v>
      </c>
      <c r="K1373" s="29">
        <v>12.27</v>
      </c>
      <c r="L1373">
        <v>8</v>
      </c>
      <c r="M1373">
        <v>0</v>
      </c>
      <c r="N1373">
        <v>0</v>
      </c>
      <c r="O1373">
        <v>0</v>
      </c>
      <c r="P1373">
        <v>0</v>
      </c>
      <c r="Q1373">
        <v>7.1</v>
      </c>
      <c r="R1373">
        <v>15</v>
      </c>
      <c r="S1373">
        <v>14</v>
      </c>
      <c r="T1373">
        <v>10</v>
      </c>
      <c r="U1373">
        <v>7</v>
      </c>
      <c r="V1373">
        <v>8</v>
      </c>
      <c r="W1373">
        <v>1</v>
      </c>
      <c r="X1373" s="2">
        <v>0.39500000000000002</v>
      </c>
    </row>
    <row r="1374" spans="1:24" x14ac:dyDescent="0.25">
      <c r="A1374" t="str">
        <f t="shared" si="65"/>
        <v/>
      </c>
      <c r="B1374" t="str">
        <f t="shared" si="63"/>
        <v/>
      </c>
      <c r="C1374" t="str">
        <f t="shared" si="64"/>
        <v/>
      </c>
      <c r="D1374">
        <v>2026</v>
      </c>
      <c r="E1374" t="s">
        <v>8393</v>
      </c>
      <c r="F1374" t="s">
        <v>1469</v>
      </c>
      <c r="G1374" t="s">
        <v>24</v>
      </c>
      <c r="H1374" t="s">
        <v>64</v>
      </c>
      <c r="I1374">
        <v>3</v>
      </c>
      <c r="J1374">
        <v>6</v>
      </c>
      <c r="K1374" s="29">
        <v>4.43</v>
      </c>
      <c r="L1374">
        <v>13</v>
      </c>
      <c r="M1374">
        <v>13</v>
      </c>
      <c r="N1374">
        <v>0</v>
      </c>
      <c r="O1374">
        <v>0</v>
      </c>
      <c r="P1374">
        <v>0</v>
      </c>
      <c r="Q1374">
        <v>65</v>
      </c>
      <c r="R1374">
        <v>66</v>
      </c>
      <c r="S1374">
        <v>45</v>
      </c>
      <c r="T1374">
        <v>32</v>
      </c>
      <c r="U1374">
        <v>18</v>
      </c>
      <c r="V1374">
        <v>48</v>
      </c>
      <c r="W1374">
        <v>12</v>
      </c>
      <c r="X1374" s="2">
        <v>0.26700000000000002</v>
      </c>
    </row>
    <row r="1375" spans="1:24" x14ac:dyDescent="0.25">
      <c r="A1375" t="str">
        <f t="shared" si="65"/>
        <v/>
      </c>
      <c r="B1375" t="str">
        <f t="shared" si="63"/>
        <v/>
      </c>
      <c r="C1375" t="str">
        <f t="shared" si="64"/>
        <v/>
      </c>
      <c r="D1375">
        <v>2026</v>
      </c>
      <c r="E1375" t="s">
        <v>8394</v>
      </c>
      <c r="F1375" t="s">
        <v>1469</v>
      </c>
      <c r="G1375" t="s">
        <v>24</v>
      </c>
      <c r="H1375" t="s">
        <v>64</v>
      </c>
      <c r="I1375">
        <v>4</v>
      </c>
      <c r="J1375">
        <v>6</v>
      </c>
      <c r="K1375" s="29">
        <v>6.66</v>
      </c>
      <c r="L1375">
        <v>14</v>
      </c>
      <c r="M1375">
        <v>11</v>
      </c>
      <c r="N1375">
        <v>0</v>
      </c>
      <c r="O1375">
        <v>0</v>
      </c>
      <c r="P1375">
        <v>0</v>
      </c>
      <c r="Q1375">
        <v>48.2</v>
      </c>
      <c r="R1375">
        <v>59</v>
      </c>
      <c r="S1375">
        <v>37</v>
      </c>
      <c r="T1375">
        <v>36</v>
      </c>
      <c r="U1375">
        <v>21</v>
      </c>
      <c r="V1375">
        <v>45</v>
      </c>
      <c r="W1375">
        <v>4</v>
      </c>
      <c r="X1375" s="2">
        <v>0.28499999999999998</v>
      </c>
    </row>
    <row r="1376" spans="1:24" x14ac:dyDescent="0.25">
      <c r="A1376">
        <f t="shared" si="65"/>
        <v>1</v>
      </c>
      <c r="B1376" t="str">
        <f t="shared" si="63"/>
        <v/>
      </c>
      <c r="C1376">
        <f t="shared" si="64"/>
        <v>1</v>
      </c>
      <c r="D1376">
        <v>2026</v>
      </c>
      <c r="E1376" t="s">
        <v>5671</v>
      </c>
      <c r="F1376" t="s">
        <v>1469</v>
      </c>
      <c r="G1376" t="s">
        <v>29</v>
      </c>
      <c r="H1376" t="s">
        <v>64</v>
      </c>
      <c r="I1376">
        <v>0</v>
      </c>
      <c r="J1376">
        <v>0</v>
      </c>
      <c r="K1376" s="29">
        <v>0</v>
      </c>
      <c r="L1376">
        <v>2</v>
      </c>
      <c r="M1376">
        <v>0</v>
      </c>
      <c r="N1376">
        <v>0</v>
      </c>
      <c r="O1376">
        <v>0</v>
      </c>
      <c r="P1376">
        <v>0</v>
      </c>
      <c r="Q1376">
        <v>2.1</v>
      </c>
      <c r="R1376">
        <v>1</v>
      </c>
      <c r="S1376">
        <v>0</v>
      </c>
      <c r="T1376">
        <v>0</v>
      </c>
      <c r="U1376">
        <v>0</v>
      </c>
      <c r="V1376">
        <v>5</v>
      </c>
      <c r="W1376">
        <v>2</v>
      </c>
      <c r="X1376" s="2">
        <v>0.125</v>
      </c>
    </row>
    <row r="1377" spans="1:24" x14ac:dyDescent="0.25">
      <c r="A1377">
        <f t="shared" si="65"/>
        <v>1</v>
      </c>
      <c r="B1377" t="str">
        <f t="shared" si="63"/>
        <v/>
      </c>
      <c r="C1377" t="str">
        <f t="shared" si="64"/>
        <v/>
      </c>
      <c r="D1377">
        <v>2026</v>
      </c>
      <c r="E1377" t="s">
        <v>8395</v>
      </c>
      <c r="F1377" t="s">
        <v>1469</v>
      </c>
      <c r="G1377" t="s">
        <v>32</v>
      </c>
      <c r="H1377" t="s">
        <v>64</v>
      </c>
      <c r="I1377">
        <v>0</v>
      </c>
      <c r="J1377">
        <v>1</v>
      </c>
      <c r="K1377" s="29">
        <v>3.16</v>
      </c>
      <c r="L1377">
        <v>21</v>
      </c>
      <c r="M1377">
        <v>0</v>
      </c>
      <c r="N1377">
        <v>0</v>
      </c>
      <c r="O1377">
        <v>0</v>
      </c>
      <c r="P1377">
        <v>8</v>
      </c>
      <c r="Q1377">
        <v>31.1</v>
      </c>
      <c r="R1377">
        <v>22</v>
      </c>
      <c r="S1377">
        <v>11</v>
      </c>
      <c r="T1377">
        <v>11</v>
      </c>
      <c r="U1377">
        <v>12</v>
      </c>
      <c r="V1377">
        <v>35</v>
      </c>
      <c r="W1377">
        <v>2</v>
      </c>
      <c r="X1377" s="2">
        <v>0.20599999999999999</v>
      </c>
    </row>
    <row r="1378" spans="1:24" x14ac:dyDescent="0.25">
      <c r="A1378">
        <f t="shared" si="65"/>
        <v>1</v>
      </c>
      <c r="B1378" t="str">
        <f t="shared" si="63"/>
        <v/>
      </c>
      <c r="C1378">
        <f t="shared" si="64"/>
        <v>1</v>
      </c>
      <c r="D1378">
        <v>2026</v>
      </c>
      <c r="E1378" t="s">
        <v>5682</v>
      </c>
      <c r="F1378" t="s">
        <v>1469</v>
      </c>
      <c r="G1378" t="s">
        <v>29</v>
      </c>
      <c r="H1378" t="s">
        <v>64</v>
      </c>
      <c r="I1378">
        <v>0</v>
      </c>
      <c r="J1378">
        <v>0</v>
      </c>
      <c r="K1378" s="29">
        <v>4.5</v>
      </c>
      <c r="L1378">
        <v>2</v>
      </c>
      <c r="M1378">
        <v>2</v>
      </c>
      <c r="N1378">
        <v>0</v>
      </c>
      <c r="O1378">
        <v>0</v>
      </c>
      <c r="P1378">
        <v>0</v>
      </c>
      <c r="Q1378">
        <v>8</v>
      </c>
      <c r="R1378">
        <v>9</v>
      </c>
      <c r="S1378">
        <v>4</v>
      </c>
      <c r="T1378">
        <v>4</v>
      </c>
      <c r="U1378">
        <v>6</v>
      </c>
      <c r="V1378">
        <v>11</v>
      </c>
      <c r="W1378">
        <v>1</v>
      </c>
      <c r="X1378" s="2">
        <v>0.28100000000000003</v>
      </c>
    </row>
    <row r="1379" spans="1:24" x14ac:dyDescent="0.25">
      <c r="A1379" t="str">
        <f t="shared" si="65"/>
        <v/>
      </c>
      <c r="B1379" t="str">
        <f t="shared" si="63"/>
        <v/>
      </c>
      <c r="C1379" t="str">
        <f t="shared" si="64"/>
        <v/>
      </c>
      <c r="D1379">
        <v>2026</v>
      </c>
      <c r="E1379" t="s">
        <v>8396</v>
      </c>
      <c r="F1379" t="s">
        <v>1469</v>
      </c>
      <c r="G1379" t="s">
        <v>24</v>
      </c>
      <c r="H1379" t="s">
        <v>64</v>
      </c>
      <c r="I1379">
        <v>2</v>
      </c>
      <c r="J1379">
        <v>1</v>
      </c>
      <c r="K1379" s="29">
        <v>4.55</v>
      </c>
      <c r="L1379">
        <v>21</v>
      </c>
      <c r="M1379">
        <v>0</v>
      </c>
      <c r="N1379">
        <v>0</v>
      </c>
      <c r="O1379">
        <v>0</v>
      </c>
      <c r="P1379">
        <v>0</v>
      </c>
      <c r="Q1379">
        <v>31.2</v>
      </c>
      <c r="R1379">
        <v>29</v>
      </c>
      <c r="S1379">
        <v>19</v>
      </c>
      <c r="T1379">
        <v>16</v>
      </c>
      <c r="U1379">
        <v>19</v>
      </c>
      <c r="V1379">
        <v>22</v>
      </c>
      <c r="W1379">
        <v>8</v>
      </c>
      <c r="X1379" s="2">
        <v>0.23799999999999999</v>
      </c>
    </row>
    <row r="1380" spans="1:24" x14ac:dyDescent="0.25">
      <c r="A1380">
        <f t="shared" si="65"/>
        <v>1</v>
      </c>
      <c r="B1380" t="str">
        <f t="shared" si="63"/>
        <v/>
      </c>
      <c r="C1380" t="str">
        <f t="shared" si="64"/>
        <v/>
      </c>
      <c r="D1380">
        <v>2026</v>
      </c>
      <c r="E1380" t="s">
        <v>8397</v>
      </c>
      <c r="F1380" t="s">
        <v>1469</v>
      </c>
      <c r="G1380" t="s">
        <v>29</v>
      </c>
      <c r="H1380" t="s">
        <v>64</v>
      </c>
      <c r="I1380">
        <v>1</v>
      </c>
      <c r="J1380">
        <v>2</v>
      </c>
      <c r="K1380" s="29">
        <v>4.78</v>
      </c>
      <c r="L1380">
        <v>20</v>
      </c>
      <c r="M1380">
        <v>1</v>
      </c>
      <c r="N1380">
        <v>0</v>
      </c>
      <c r="O1380">
        <v>0</v>
      </c>
      <c r="P1380">
        <v>2</v>
      </c>
      <c r="Q1380">
        <v>32</v>
      </c>
      <c r="R1380">
        <v>35</v>
      </c>
      <c r="S1380">
        <v>18</v>
      </c>
      <c r="T1380">
        <v>17</v>
      </c>
      <c r="U1380">
        <v>26</v>
      </c>
      <c r="V1380">
        <v>35</v>
      </c>
      <c r="W1380">
        <v>0</v>
      </c>
      <c r="X1380" s="2">
        <v>0.28699999999999998</v>
      </c>
    </row>
    <row r="1381" spans="1:24" x14ac:dyDescent="0.25">
      <c r="A1381">
        <f t="shared" si="65"/>
        <v>1</v>
      </c>
      <c r="B1381" t="str">
        <f t="shared" si="63"/>
        <v/>
      </c>
      <c r="C1381" t="str">
        <f t="shared" si="64"/>
        <v/>
      </c>
      <c r="D1381">
        <v>2026</v>
      </c>
      <c r="E1381" t="s">
        <v>8398</v>
      </c>
      <c r="F1381" t="s">
        <v>1469</v>
      </c>
      <c r="G1381" t="s">
        <v>32</v>
      </c>
      <c r="H1381" t="s">
        <v>64</v>
      </c>
      <c r="I1381">
        <v>1</v>
      </c>
      <c r="J1381">
        <v>0</v>
      </c>
      <c r="K1381" s="29">
        <v>6.57</v>
      </c>
      <c r="L1381">
        <v>20</v>
      </c>
      <c r="M1381">
        <v>0</v>
      </c>
      <c r="N1381">
        <v>0</v>
      </c>
      <c r="O1381">
        <v>0</v>
      </c>
      <c r="P1381">
        <v>0</v>
      </c>
      <c r="Q1381">
        <v>24.2</v>
      </c>
      <c r="R1381">
        <v>36</v>
      </c>
      <c r="S1381">
        <v>20</v>
      </c>
      <c r="T1381">
        <v>18</v>
      </c>
      <c r="U1381">
        <v>18</v>
      </c>
      <c r="V1381">
        <v>19</v>
      </c>
      <c r="W1381">
        <v>5</v>
      </c>
      <c r="X1381" s="2">
        <v>0.36699999999999999</v>
      </c>
    </row>
    <row r="1382" spans="1:24" x14ac:dyDescent="0.25">
      <c r="A1382">
        <f t="shared" si="65"/>
        <v>1</v>
      </c>
      <c r="B1382" t="str">
        <f t="shared" si="63"/>
        <v/>
      </c>
      <c r="C1382" t="str">
        <f t="shared" si="64"/>
        <v/>
      </c>
      <c r="D1382">
        <v>2026</v>
      </c>
      <c r="E1382" t="s">
        <v>8399</v>
      </c>
      <c r="F1382" t="s">
        <v>1469</v>
      </c>
      <c r="G1382" t="s">
        <v>32</v>
      </c>
      <c r="H1382" t="s">
        <v>64</v>
      </c>
      <c r="I1382">
        <v>1</v>
      </c>
      <c r="J1382">
        <v>2</v>
      </c>
      <c r="K1382" s="29">
        <v>6.59</v>
      </c>
      <c r="L1382">
        <v>23</v>
      </c>
      <c r="M1382">
        <v>2</v>
      </c>
      <c r="N1382">
        <v>0</v>
      </c>
      <c r="O1382">
        <v>0</v>
      </c>
      <c r="P1382">
        <v>0</v>
      </c>
      <c r="Q1382">
        <v>42.1</v>
      </c>
      <c r="R1382">
        <v>50</v>
      </c>
      <c r="S1382">
        <v>38</v>
      </c>
      <c r="T1382">
        <v>31</v>
      </c>
      <c r="U1382">
        <v>32</v>
      </c>
      <c r="V1382">
        <v>32</v>
      </c>
      <c r="W1382">
        <v>4</v>
      </c>
      <c r="X1382" s="2">
        <v>0.29199999999999998</v>
      </c>
    </row>
    <row r="1383" spans="1:24" x14ac:dyDescent="0.25">
      <c r="A1383">
        <f t="shared" si="65"/>
        <v>1</v>
      </c>
      <c r="B1383" t="str">
        <f t="shared" si="63"/>
        <v/>
      </c>
      <c r="C1383" t="str">
        <f t="shared" si="64"/>
        <v/>
      </c>
      <c r="D1383">
        <v>2026</v>
      </c>
      <c r="E1383" t="s">
        <v>8400</v>
      </c>
      <c r="F1383" t="s">
        <v>1469</v>
      </c>
      <c r="G1383" t="s">
        <v>32</v>
      </c>
      <c r="H1383" t="s">
        <v>64</v>
      </c>
      <c r="I1383">
        <v>0</v>
      </c>
      <c r="J1383">
        <v>7</v>
      </c>
      <c r="K1383" s="29">
        <v>6.94</v>
      </c>
      <c r="L1383">
        <v>19</v>
      </c>
      <c r="M1383">
        <v>6</v>
      </c>
      <c r="N1383">
        <v>0</v>
      </c>
      <c r="O1383">
        <v>0</v>
      </c>
      <c r="P1383">
        <v>0</v>
      </c>
      <c r="Q1383">
        <v>46.2</v>
      </c>
      <c r="R1383">
        <v>57</v>
      </c>
      <c r="S1383">
        <v>48</v>
      </c>
      <c r="T1383">
        <v>36</v>
      </c>
      <c r="U1383">
        <v>17</v>
      </c>
      <c r="V1383">
        <v>38</v>
      </c>
      <c r="W1383">
        <v>3</v>
      </c>
      <c r="X1383" s="2">
        <v>0.29499999999999998</v>
      </c>
    </row>
    <row r="1384" spans="1:24" x14ac:dyDescent="0.25">
      <c r="A1384" t="str">
        <f t="shared" si="65"/>
        <v/>
      </c>
      <c r="B1384" t="str">
        <f t="shared" si="63"/>
        <v/>
      </c>
      <c r="C1384" t="str">
        <f t="shared" si="64"/>
        <v/>
      </c>
      <c r="D1384">
        <v>2026</v>
      </c>
      <c r="E1384" t="s">
        <v>8401</v>
      </c>
      <c r="F1384" t="s">
        <v>1469</v>
      </c>
      <c r="G1384" t="s">
        <v>47</v>
      </c>
      <c r="H1384" t="s">
        <v>64</v>
      </c>
      <c r="I1384">
        <v>0</v>
      </c>
      <c r="J1384">
        <v>1</v>
      </c>
      <c r="K1384" s="29">
        <v>8.4</v>
      </c>
      <c r="L1384">
        <v>12</v>
      </c>
      <c r="M1384">
        <v>3</v>
      </c>
      <c r="N1384">
        <v>0</v>
      </c>
      <c r="O1384">
        <v>0</v>
      </c>
      <c r="P1384">
        <v>0</v>
      </c>
      <c r="Q1384">
        <v>15</v>
      </c>
      <c r="R1384">
        <v>16</v>
      </c>
      <c r="S1384">
        <v>16</v>
      </c>
      <c r="T1384">
        <v>14</v>
      </c>
      <c r="U1384">
        <v>10</v>
      </c>
      <c r="V1384">
        <v>10</v>
      </c>
      <c r="W1384">
        <v>2</v>
      </c>
      <c r="X1384" s="2">
        <v>0.28599999999999998</v>
      </c>
    </row>
    <row r="1385" spans="1:24" x14ac:dyDescent="0.25">
      <c r="A1385" t="str">
        <f t="shared" si="65"/>
        <v/>
      </c>
      <c r="B1385" t="str">
        <f t="shared" si="63"/>
        <v/>
      </c>
      <c r="C1385" t="str">
        <f t="shared" si="64"/>
        <v/>
      </c>
      <c r="D1385">
        <v>2026</v>
      </c>
      <c r="E1385" t="s">
        <v>8402</v>
      </c>
      <c r="F1385" t="s">
        <v>1469</v>
      </c>
      <c r="G1385" t="s">
        <v>47</v>
      </c>
      <c r="H1385" t="s">
        <v>64</v>
      </c>
      <c r="I1385">
        <v>1</v>
      </c>
      <c r="J1385">
        <v>4</v>
      </c>
      <c r="K1385" s="29">
        <v>8.65</v>
      </c>
      <c r="L1385">
        <v>11</v>
      </c>
      <c r="M1385">
        <v>8</v>
      </c>
      <c r="N1385">
        <v>0</v>
      </c>
      <c r="O1385">
        <v>0</v>
      </c>
      <c r="P1385">
        <v>0</v>
      </c>
      <c r="Q1385">
        <v>26</v>
      </c>
      <c r="R1385">
        <v>30</v>
      </c>
      <c r="S1385">
        <v>29</v>
      </c>
      <c r="T1385">
        <v>25</v>
      </c>
      <c r="U1385">
        <v>19</v>
      </c>
      <c r="V1385">
        <v>19</v>
      </c>
      <c r="W1385">
        <v>5</v>
      </c>
      <c r="X1385" s="2">
        <v>0.29099999999999998</v>
      </c>
    </row>
    <row r="1386" spans="1:24" x14ac:dyDescent="0.25">
      <c r="A1386" t="str">
        <f t="shared" si="65"/>
        <v/>
      </c>
      <c r="B1386" t="str">
        <f t="shared" si="63"/>
        <v/>
      </c>
      <c r="C1386" t="str">
        <f t="shared" si="64"/>
        <v/>
      </c>
      <c r="D1386">
        <v>2026</v>
      </c>
      <c r="E1386" t="s">
        <v>8403</v>
      </c>
      <c r="F1386" t="s">
        <v>1469</v>
      </c>
      <c r="G1386" t="s">
        <v>24</v>
      </c>
      <c r="H1386" t="s">
        <v>64</v>
      </c>
      <c r="I1386">
        <v>1</v>
      </c>
      <c r="J1386">
        <v>0</v>
      </c>
      <c r="K1386" s="29">
        <v>9.39</v>
      </c>
      <c r="L1386">
        <v>9</v>
      </c>
      <c r="M1386">
        <v>0</v>
      </c>
      <c r="N1386">
        <v>0</v>
      </c>
      <c r="O1386">
        <v>0</v>
      </c>
      <c r="P1386">
        <v>0</v>
      </c>
      <c r="Q1386">
        <v>7.2</v>
      </c>
      <c r="R1386">
        <v>5</v>
      </c>
      <c r="S1386">
        <v>8</v>
      </c>
      <c r="T1386">
        <v>8</v>
      </c>
      <c r="U1386">
        <v>9</v>
      </c>
      <c r="V1386">
        <v>8</v>
      </c>
      <c r="W1386">
        <v>5</v>
      </c>
      <c r="X1386" s="2">
        <v>0.192</v>
      </c>
    </row>
    <row r="1387" spans="1:24" x14ac:dyDescent="0.25">
      <c r="A1387">
        <f t="shared" si="65"/>
        <v>1</v>
      </c>
      <c r="B1387" t="str">
        <f t="shared" si="63"/>
        <v/>
      </c>
      <c r="C1387" t="str">
        <f t="shared" si="64"/>
        <v/>
      </c>
      <c r="D1387">
        <v>2026</v>
      </c>
      <c r="E1387" t="s">
        <v>8404</v>
      </c>
      <c r="F1387" t="s">
        <v>1469</v>
      </c>
      <c r="G1387" t="s">
        <v>32</v>
      </c>
      <c r="H1387" t="s">
        <v>64</v>
      </c>
      <c r="I1387">
        <v>2</v>
      </c>
      <c r="J1387">
        <v>0</v>
      </c>
      <c r="K1387" s="29">
        <v>10</v>
      </c>
      <c r="L1387">
        <v>8</v>
      </c>
      <c r="M1387">
        <v>0</v>
      </c>
      <c r="N1387">
        <v>0</v>
      </c>
      <c r="O1387">
        <v>0</v>
      </c>
      <c r="P1387">
        <v>0</v>
      </c>
      <c r="Q1387">
        <v>9</v>
      </c>
      <c r="R1387">
        <v>4</v>
      </c>
      <c r="S1387">
        <v>13</v>
      </c>
      <c r="T1387">
        <v>10</v>
      </c>
      <c r="U1387">
        <v>10</v>
      </c>
      <c r="V1387">
        <v>7</v>
      </c>
      <c r="W1387">
        <v>7</v>
      </c>
      <c r="X1387" s="2">
        <v>0.16</v>
      </c>
    </row>
    <row r="1388" spans="1:24" x14ac:dyDescent="0.25">
      <c r="A1388" t="str">
        <f t="shared" si="65"/>
        <v/>
      </c>
      <c r="B1388" t="str">
        <f t="shared" si="63"/>
        <v/>
      </c>
      <c r="C1388" t="str">
        <f t="shared" si="64"/>
        <v/>
      </c>
      <c r="D1388">
        <v>2026</v>
      </c>
      <c r="E1388" t="s">
        <v>8405</v>
      </c>
      <c r="F1388" t="s">
        <v>1469</v>
      </c>
      <c r="G1388" t="s">
        <v>37</v>
      </c>
      <c r="H1388" t="s">
        <v>64</v>
      </c>
      <c r="I1388">
        <v>0</v>
      </c>
      <c r="J1388">
        <v>0</v>
      </c>
      <c r="K1388" s="29">
        <v>17.47</v>
      </c>
      <c r="L1388">
        <v>6</v>
      </c>
      <c r="M1388">
        <v>0</v>
      </c>
      <c r="N1388">
        <v>0</v>
      </c>
      <c r="O1388">
        <v>0</v>
      </c>
      <c r="P1388">
        <v>0</v>
      </c>
      <c r="Q1388">
        <v>5.2</v>
      </c>
      <c r="R1388">
        <v>11</v>
      </c>
      <c r="S1388">
        <v>11</v>
      </c>
      <c r="T1388">
        <v>11</v>
      </c>
      <c r="U1388">
        <v>9</v>
      </c>
      <c r="V1388">
        <v>3</v>
      </c>
      <c r="W1388">
        <v>0</v>
      </c>
      <c r="X1388" s="2">
        <v>0.44</v>
      </c>
    </row>
    <row r="1389" spans="1:24" x14ac:dyDescent="0.25">
      <c r="A1389" t="str">
        <f t="shared" si="65"/>
        <v/>
      </c>
      <c r="B1389" t="str">
        <f t="shared" si="63"/>
        <v/>
      </c>
      <c r="C1389" t="str">
        <f t="shared" si="64"/>
        <v/>
      </c>
      <c r="D1389">
        <v>2026</v>
      </c>
      <c r="E1389" t="s">
        <v>8406</v>
      </c>
      <c r="F1389" t="s">
        <v>1489</v>
      </c>
      <c r="G1389" t="s">
        <v>37</v>
      </c>
      <c r="H1389" t="s">
        <v>64</v>
      </c>
      <c r="I1389">
        <v>11</v>
      </c>
      <c r="J1389">
        <v>2</v>
      </c>
      <c r="K1389" s="29">
        <v>3.59</v>
      </c>
      <c r="L1389">
        <v>15</v>
      </c>
      <c r="M1389">
        <v>15</v>
      </c>
      <c r="N1389">
        <v>3</v>
      </c>
      <c r="O1389">
        <v>1</v>
      </c>
      <c r="P1389">
        <v>0</v>
      </c>
      <c r="Q1389">
        <v>90.1</v>
      </c>
      <c r="R1389">
        <v>84</v>
      </c>
      <c r="S1389">
        <v>42</v>
      </c>
      <c r="T1389">
        <v>36</v>
      </c>
      <c r="U1389">
        <v>24</v>
      </c>
      <c r="V1389">
        <v>81</v>
      </c>
      <c r="W1389">
        <v>4</v>
      </c>
      <c r="X1389" s="2">
        <v>0.245</v>
      </c>
    </row>
    <row r="1390" spans="1:24" x14ac:dyDescent="0.25">
      <c r="A1390" t="str">
        <f t="shared" si="65"/>
        <v/>
      </c>
      <c r="B1390" t="str">
        <f t="shared" si="63"/>
        <v/>
      </c>
      <c r="C1390" t="str">
        <f t="shared" si="64"/>
        <v/>
      </c>
      <c r="D1390">
        <v>2026</v>
      </c>
      <c r="E1390" t="s">
        <v>8407</v>
      </c>
      <c r="F1390" t="s">
        <v>1489</v>
      </c>
      <c r="G1390" t="s">
        <v>24</v>
      </c>
      <c r="H1390" t="s">
        <v>64</v>
      </c>
      <c r="I1390">
        <v>4</v>
      </c>
      <c r="J1390">
        <v>3</v>
      </c>
      <c r="K1390" s="29">
        <v>4.21</v>
      </c>
      <c r="L1390">
        <v>15</v>
      </c>
      <c r="M1390">
        <v>15</v>
      </c>
      <c r="N1390">
        <v>0</v>
      </c>
      <c r="O1390">
        <v>0</v>
      </c>
      <c r="P1390">
        <v>0</v>
      </c>
      <c r="Q1390">
        <v>77</v>
      </c>
      <c r="R1390">
        <v>74</v>
      </c>
      <c r="S1390">
        <v>50</v>
      </c>
      <c r="T1390">
        <v>36</v>
      </c>
      <c r="U1390">
        <v>40</v>
      </c>
      <c r="V1390">
        <v>77</v>
      </c>
      <c r="W1390">
        <v>5</v>
      </c>
      <c r="X1390" s="2">
        <v>0.25</v>
      </c>
    </row>
    <row r="1391" spans="1:24" x14ac:dyDescent="0.25">
      <c r="A1391" t="str">
        <f t="shared" si="65"/>
        <v/>
      </c>
      <c r="B1391" t="str">
        <f t="shared" si="63"/>
        <v/>
      </c>
      <c r="C1391" t="str">
        <f t="shared" si="64"/>
        <v/>
      </c>
      <c r="D1391">
        <v>2026</v>
      </c>
      <c r="E1391" t="s">
        <v>8408</v>
      </c>
      <c r="F1391" t="s">
        <v>1489</v>
      </c>
      <c r="G1391" t="s">
        <v>37</v>
      </c>
      <c r="H1391" t="s">
        <v>64</v>
      </c>
      <c r="I1391">
        <v>5</v>
      </c>
      <c r="J1391">
        <v>3</v>
      </c>
      <c r="K1391" s="29">
        <v>4.88</v>
      </c>
      <c r="L1391">
        <v>15</v>
      </c>
      <c r="M1391">
        <v>15</v>
      </c>
      <c r="N1391">
        <v>1</v>
      </c>
      <c r="O1391">
        <v>0</v>
      </c>
      <c r="P1391">
        <v>0</v>
      </c>
      <c r="Q1391">
        <v>72</v>
      </c>
      <c r="R1391">
        <v>71</v>
      </c>
      <c r="S1391">
        <v>46</v>
      </c>
      <c r="T1391">
        <v>39</v>
      </c>
      <c r="U1391">
        <v>30</v>
      </c>
      <c r="V1391">
        <v>51</v>
      </c>
      <c r="W1391">
        <v>6</v>
      </c>
      <c r="X1391" s="2">
        <v>0.25600000000000001</v>
      </c>
    </row>
    <row r="1392" spans="1:24" x14ac:dyDescent="0.25">
      <c r="A1392" t="str">
        <f t="shared" si="65"/>
        <v/>
      </c>
      <c r="B1392" t="str">
        <f t="shared" si="63"/>
        <v/>
      </c>
      <c r="C1392" t="str">
        <f t="shared" si="64"/>
        <v/>
      </c>
      <c r="D1392">
        <v>2026</v>
      </c>
      <c r="E1392" t="s">
        <v>2281</v>
      </c>
      <c r="F1392" t="s">
        <v>1489</v>
      </c>
      <c r="G1392" t="s">
        <v>37</v>
      </c>
      <c r="H1392" t="s">
        <v>64</v>
      </c>
      <c r="I1392">
        <v>0</v>
      </c>
      <c r="J1392">
        <v>0</v>
      </c>
      <c r="K1392" s="29">
        <v>1.17</v>
      </c>
      <c r="L1392">
        <v>8</v>
      </c>
      <c r="M1392">
        <v>0</v>
      </c>
      <c r="N1392">
        <v>0</v>
      </c>
      <c r="O1392">
        <v>0</v>
      </c>
      <c r="P1392">
        <v>0</v>
      </c>
      <c r="Q1392">
        <v>7.2</v>
      </c>
      <c r="R1392">
        <v>3</v>
      </c>
      <c r="S1392">
        <v>3</v>
      </c>
      <c r="T1392">
        <v>1</v>
      </c>
      <c r="U1392">
        <v>9</v>
      </c>
      <c r="V1392">
        <v>8</v>
      </c>
      <c r="W1392">
        <v>3</v>
      </c>
      <c r="X1392" s="2">
        <v>0.12</v>
      </c>
    </row>
    <row r="1393" spans="1:24" x14ac:dyDescent="0.25">
      <c r="A1393" t="str">
        <f t="shared" si="65"/>
        <v/>
      </c>
      <c r="B1393" t="str">
        <f t="shared" si="63"/>
        <v/>
      </c>
      <c r="C1393" t="str">
        <f t="shared" si="64"/>
        <v/>
      </c>
      <c r="D1393">
        <v>2026</v>
      </c>
      <c r="E1393" t="s">
        <v>8409</v>
      </c>
      <c r="F1393" t="s">
        <v>1489</v>
      </c>
      <c r="G1393" t="s">
        <v>37</v>
      </c>
      <c r="H1393" t="s">
        <v>64</v>
      </c>
      <c r="I1393">
        <v>2</v>
      </c>
      <c r="J1393">
        <v>2</v>
      </c>
      <c r="K1393" s="29">
        <v>2.66</v>
      </c>
      <c r="L1393">
        <v>21</v>
      </c>
      <c r="M1393">
        <v>0</v>
      </c>
      <c r="N1393">
        <v>0</v>
      </c>
      <c r="O1393">
        <v>0</v>
      </c>
      <c r="P1393">
        <v>11</v>
      </c>
      <c r="Q1393">
        <v>23.2</v>
      </c>
      <c r="R1393">
        <v>17</v>
      </c>
      <c r="S1393">
        <v>11</v>
      </c>
      <c r="T1393">
        <v>7</v>
      </c>
      <c r="U1393">
        <v>13</v>
      </c>
      <c r="V1393">
        <v>30</v>
      </c>
      <c r="W1393">
        <v>1</v>
      </c>
      <c r="X1393" s="2">
        <v>0.19800000000000001</v>
      </c>
    </row>
    <row r="1394" spans="1:24" x14ac:dyDescent="0.25">
      <c r="A1394" t="str">
        <f t="shared" si="65"/>
        <v/>
      </c>
      <c r="B1394" t="str">
        <f t="shared" si="63"/>
        <v/>
      </c>
      <c r="C1394" t="str">
        <f t="shared" si="64"/>
        <v/>
      </c>
      <c r="D1394">
        <v>2026</v>
      </c>
      <c r="E1394" t="s">
        <v>8410</v>
      </c>
      <c r="F1394" t="s">
        <v>1489</v>
      </c>
      <c r="G1394" t="s">
        <v>24</v>
      </c>
      <c r="H1394" t="s">
        <v>64</v>
      </c>
      <c r="I1394">
        <v>3</v>
      </c>
      <c r="J1394">
        <v>1</v>
      </c>
      <c r="K1394" s="29">
        <v>3.32</v>
      </c>
      <c r="L1394">
        <v>19</v>
      </c>
      <c r="M1394">
        <v>1</v>
      </c>
      <c r="N1394">
        <v>0</v>
      </c>
      <c r="O1394">
        <v>0</v>
      </c>
      <c r="P1394">
        <v>0</v>
      </c>
      <c r="Q1394">
        <v>38</v>
      </c>
      <c r="R1394">
        <v>31</v>
      </c>
      <c r="S1394">
        <v>14</v>
      </c>
      <c r="T1394">
        <v>14</v>
      </c>
      <c r="U1394">
        <v>14</v>
      </c>
      <c r="V1394">
        <v>19</v>
      </c>
      <c r="W1394">
        <v>9</v>
      </c>
      <c r="X1394" s="2">
        <v>0.23499999999999999</v>
      </c>
    </row>
    <row r="1395" spans="1:24" x14ac:dyDescent="0.25">
      <c r="A1395" t="str">
        <f t="shared" si="65"/>
        <v/>
      </c>
      <c r="B1395" t="str">
        <f t="shared" si="63"/>
        <v/>
      </c>
      <c r="C1395" t="str">
        <f t="shared" si="64"/>
        <v/>
      </c>
      <c r="D1395">
        <v>2026</v>
      </c>
      <c r="E1395" t="s">
        <v>8411</v>
      </c>
      <c r="F1395" t="s">
        <v>1489</v>
      </c>
      <c r="G1395" t="s">
        <v>37</v>
      </c>
      <c r="H1395" t="s">
        <v>64</v>
      </c>
      <c r="I1395">
        <v>2</v>
      </c>
      <c r="J1395">
        <v>1</v>
      </c>
      <c r="K1395" s="29">
        <v>3.86</v>
      </c>
      <c r="L1395">
        <v>21</v>
      </c>
      <c r="M1395">
        <v>0</v>
      </c>
      <c r="N1395">
        <v>0</v>
      </c>
      <c r="O1395">
        <v>0</v>
      </c>
      <c r="P1395">
        <v>3</v>
      </c>
      <c r="Q1395">
        <v>35</v>
      </c>
      <c r="R1395">
        <v>32</v>
      </c>
      <c r="S1395">
        <v>20</v>
      </c>
      <c r="T1395">
        <v>15</v>
      </c>
      <c r="U1395">
        <v>11</v>
      </c>
      <c r="V1395">
        <v>32</v>
      </c>
      <c r="W1395">
        <v>6</v>
      </c>
      <c r="X1395" s="2">
        <v>0.23699999999999999</v>
      </c>
    </row>
    <row r="1396" spans="1:24" x14ac:dyDescent="0.25">
      <c r="A1396" t="str">
        <f t="shared" si="65"/>
        <v/>
      </c>
      <c r="B1396" t="str">
        <f t="shared" si="63"/>
        <v/>
      </c>
      <c r="C1396" t="str">
        <f t="shared" si="64"/>
        <v/>
      </c>
      <c r="D1396">
        <v>2026</v>
      </c>
      <c r="E1396" t="s">
        <v>8412</v>
      </c>
      <c r="F1396" t="s">
        <v>1489</v>
      </c>
      <c r="G1396" t="s">
        <v>37</v>
      </c>
      <c r="H1396" t="s">
        <v>64</v>
      </c>
      <c r="I1396">
        <v>1</v>
      </c>
      <c r="J1396">
        <v>0</v>
      </c>
      <c r="K1396" s="29">
        <v>4</v>
      </c>
      <c r="L1396">
        <v>7</v>
      </c>
      <c r="M1396">
        <v>0</v>
      </c>
      <c r="N1396">
        <v>0</v>
      </c>
      <c r="O1396">
        <v>0</v>
      </c>
      <c r="P1396">
        <v>1</v>
      </c>
      <c r="Q1396">
        <v>9</v>
      </c>
      <c r="R1396">
        <v>4</v>
      </c>
      <c r="S1396">
        <v>4</v>
      </c>
      <c r="T1396">
        <v>4</v>
      </c>
      <c r="U1396">
        <v>5</v>
      </c>
      <c r="V1396">
        <v>8</v>
      </c>
      <c r="W1396">
        <v>4</v>
      </c>
      <c r="X1396" s="2">
        <v>0.129</v>
      </c>
    </row>
    <row r="1397" spans="1:24" x14ac:dyDescent="0.25">
      <c r="A1397">
        <f t="shared" si="65"/>
        <v>1</v>
      </c>
      <c r="B1397" t="str">
        <f t="shared" si="63"/>
        <v/>
      </c>
      <c r="C1397" t="str">
        <f t="shared" si="64"/>
        <v/>
      </c>
      <c r="D1397">
        <v>2026</v>
      </c>
      <c r="E1397" t="s">
        <v>8413</v>
      </c>
      <c r="F1397" t="s">
        <v>1489</v>
      </c>
      <c r="G1397" t="s">
        <v>29</v>
      </c>
      <c r="H1397" t="s">
        <v>64</v>
      </c>
      <c r="I1397">
        <v>0</v>
      </c>
      <c r="J1397">
        <v>0</v>
      </c>
      <c r="K1397" s="29">
        <v>4.05</v>
      </c>
      <c r="L1397">
        <v>5</v>
      </c>
      <c r="M1397">
        <v>0</v>
      </c>
      <c r="N1397">
        <v>0</v>
      </c>
      <c r="O1397">
        <v>0</v>
      </c>
      <c r="P1397">
        <v>0</v>
      </c>
      <c r="Q1397">
        <v>6.2</v>
      </c>
      <c r="R1397">
        <v>7</v>
      </c>
      <c r="S1397">
        <v>3</v>
      </c>
      <c r="T1397">
        <v>3</v>
      </c>
      <c r="U1397">
        <v>2</v>
      </c>
      <c r="V1397">
        <v>4</v>
      </c>
      <c r="W1397">
        <v>5</v>
      </c>
      <c r="X1397" s="2">
        <v>0.29199999999999998</v>
      </c>
    </row>
    <row r="1398" spans="1:24" x14ac:dyDescent="0.25">
      <c r="A1398">
        <f t="shared" si="65"/>
        <v>1</v>
      </c>
      <c r="B1398" t="str">
        <f t="shared" si="63"/>
        <v/>
      </c>
      <c r="C1398" t="str">
        <f t="shared" si="64"/>
        <v/>
      </c>
      <c r="D1398">
        <v>2026</v>
      </c>
      <c r="E1398" t="s">
        <v>8414</v>
      </c>
      <c r="F1398" t="s">
        <v>1489</v>
      </c>
      <c r="G1398" t="s">
        <v>32</v>
      </c>
      <c r="H1398" t="s">
        <v>64</v>
      </c>
      <c r="I1398">
        <v>1</v>
      </c>
      <c r="J1398">
        <v>1</v>
      </c>
      <c r="K1398" s="29">
        <v>4.29</v>
      </c>
      <c r="L1398">
        <v>19</v>
      </c>
      <c r="M1398">
        <v>0</v>
      </c>
      <c r="N1398">
        <v>0</v>
      </c>
      <c r="O1398">
        <v>0</v>
      </c>
      <c r="P1398">
        <v>1</v>
      </c>
      <c r="Q1398">
        <v>21</v>
      </c>
      <c r="R1398">
        <v>25</v>
      </c>
      <c r="S1398">
        <v>10</v>
      </c>
      <c r="T1398">
        <v>10</v>
      </c>
      <c r="U1398">
        <v>7</v>
      </c>
      <c r="V1398">
        <v>17</v>
      </c>
      <c r="W1398">
        <v>4</v>
      </c>
      <c r="X1398" s="2">
        <v>0.29799999999999999</v>
      </c>
    </row>
    <row r="1399" spans="1:24" x14ac:dyDescent="0.25">
      <c r="A1399" t="str">
        <f t="shared" si="65"/>
        <v/>
      </c>
      <c r="B1399" t="str">
        <f t="shared" si="63"/>
        <v/>
      </c>
      <c r="C1399" t="str">
        <f t="shared" si="64"/>
        <v/>
      </c>
      <c r="D1399">
        <v>2026</v>
      </c>
      <c r="E1399" t="s">
        <v>8415</v>
      </c>
      <c r="F1399" t="s">
        <v>1489</v>
      </c>
      <c r="G1399" t="s">
        <v>24</v>
      </c>
      <c r="H1399" t="s">
        <v>64</v>
      </c>
      <c r="I1399">
        <v>3</v>
      </c>
      <c r="J1399">
        <v>2</v>
      </c>
      <c r="K1399" s="29">
        <v>4.32</v>
      </c>
      <c r="L1399">
        <v>18</v>
      </c>
      <c r="M1399">
        <v>3</v>
      </c>
      <c r="N1399">
        <v>0</v>
      </c>
      <c r="O1399">
        <v>0</v>
      </c>
      <c r="P1399">
        <v>0</v>
      </c>
      <c r="Q1399">
        <v>50</v>
      </c>
      <c r="R1399">
        <v>46</v>
      </c>
      <c r="S1399">
        <v>27</v>
      </c>
      <c r="T1399">
        <v>24</v>
      </c>
      <c r="U1399">
        <v>17</v>
      </c>
      <c r="V1399">
        <v>58</v>
      </c>
      <c r="W1399">
        <v>3</v>
      </c>
      <c r="X1399" s="2">
        <v>0.24299999999999999</v>
      </c>
    </row>
    <row r="1400" spans="1:24" x14ac:dyDescent="0.25">
      <c r="A1400" t="str">
        <f t="shared" si="65"/>
        <v/>
      </c>
      <c r="B1400" t="str">
        <f t="shared" si="63"/>
        <v/>
      </c>
      <c r="C1400" t="str">
        <f t="shared" si="64"/>
        <v/>
      </c>
      <c r="D1400">
        <v>2026</v>
      </c>
      <c r="E1400" t="s">
        <v>8416</v>
      </c>
      <c r="F1400" t="s">
        <v>1489</v>
      </c>
      <c r="G1400" t="s">
        <v>37</v>
      </c>
      <c r="H1400" t="s">
        <v>64</v>
      </c>
      <c r="I1400">
        <v>2</v>
      </c>
      <c r="J1400">
        <v>1</v>
      </c>
      <c r="K1400" s="29">
        <v>5.29</v>
      </c>
      <c r="L1400">
        <v>12</v>
      </c>
      <c r="M1400">
        <v>2</v>
      </c>
      <c r="N1400">
        <v>0</v>
      </c>
      <c r="O1400">
        <v>0</v>
      </c>
      <c r="P1400">
        <v>2</v>
      </c>
      <c r="Q1400">
        <v>34</v>
      </c>
      <c r="R1400">
        <v>27</v>
      </c>
      <c r="S1400">
        <v>24</v>
      </c>
      <c r="T1400">
        <v>20</v>
      </c>
      <c r="U1400">
        <v>19</v>
      </c>
      <c r="V1400">
        <v>40</v>
      </c>
      <c r="W1400">
        <v>9</v>
      </c>
      <c r="X1400" s="2">
        <v>0.216</v>
      </c>
    </row>
    <row r="1401" spans="1:24" x14ac:dyDescent="0.25">
      <c r="A1401">
        <f t="shared" si="65"/>
        <v>1</v>
      </c>
      <c r="B1401" t="str">
        <f t="shared" si="63"/>
        <v/>
      </c>
      <c r="C1401">
        <f t="shared" si="64"/>
        <v>1</v>
      </c>
      <c r="D1401">
        <v>2026</v>
      </c>
      <c r="E1401" t="s">
        <v>5713</v>
      </c>
      <c r="F1401" t="s">
        <v>1489</v>
      </c>
      <c r="G1401" t="s">
        <v>29</v>
      </c>
      <c r="H1401" t="s">
        <v>64</v>
      </c>
      <c r="I1401">
        <v>0</v>
      </c>
      <c r="J1401">
        <v>0</v>
      </c>
      <c r="K1401" s="29">
        <v>5.79</v>
      </c>
      <c r="L1401">
        <v>8</v>
      </c>
      <c r="M1401">
        <v>0</v>
      </c>
      <c r="N1401">
        <v>0</v>
      </c>
      <c r="O1401">
        <v>0</v>
      </c>
      <c r="P1401">
        <v>1</v>
      </c>
      <c r="Q1401">
        <v>4.2</v>
      </c>
      <c r="R1401">
        <v>4</v>
      </c>
      <c r="S1401">
        <v>3</v>
      </c>
      <c r="T1401">
        <v>3</v>
      </c>
      <c r="U1401">
        <v>5</v>
      </c>
      <c r="V1401">
        <v>1</v>
      </c>
      <c r="W1401">
        <v>2</v>
      </c>
      <c r="X1401" s="2">
        <v>0.25</v>
      </c>
    </row>
    <row r="1402" spans="1:24" x14ac:dyDescent="0.25">
      <c r="A1402" t="str">
        <f t="shared" si="65"/>
        <v/>
      </c>
      <c r="B1402" t="str">
        <f t="shared" si="63"/>
        <v/>
      </c>
      <c r="C1402" t="str">
        <f t="shared" si="64"/>
        <v/>
      </c>
      <c r="D1402">
        <v>2026</v>
      </c>
      <c r="E1402" t="s">
        <v>8417</v>
      </c>
      <c r="F1402" t="s">
        <v>1489</v>
      </c>
      <c r="G1402" t="s">
        <v>24</v>
      </c>
      <c r="H1402" t="s">
        <v>64</v>
      </c>
      <c r="I1402">
        <v>1</v>
      </c>
      <c r="J1402">
        <v>3</v>
      </c>
      <c r="K1402" s="29">
        <v>7.88</v>
      </c>
      <c r="L1402">
        <v>14</v>
      </c>
      <c r="M1402">
        <v>6</v>
      </c>
      <c r="N1402">
        <v>0</v>
      </c>
      <c r="O1402">
        <v>0</v>
      </c>
      <c r="P1402">
        <v>0</v>
      </c>
      <c r="Q1402">
        <v>16</v>
      </c>
      <c r="R1402">
        <v>11</v>
      </c>
      <c r="S1402">
        <v>20</v>
      </c>
      <c r="T1402">
        <v>14</v>
      </c>
      <c r="U1402">
        <v>21</v>
      </c>
      <c r="V1402">
        <v>26</v>
      </c>
      <c r="W1402">
        <v>5</v>
      </c>
      <c r="X1402" s="2">
        <v>0.19</v>
      </c>
    </row>
    <row r="1403" spans="1:24" x14ac:dyDescent="0.25">
      <c r="A1403" t="str">
        <f t="shared" si="65"/>
        <v/>
      </c>
      <c r="B1403" t="str">
        <f t="shared" si="63"/>
        <v/>
      </c>
      <c r="C1403" t="str">
        <f t="shared" si="64"/>
        <v/>
      </c>
      <c r="D1403">
        <v>2026</v>
      </c>
      <c r="E1403" t="s">
        <v>8418</v>
      </c>
      <c r="F1403" t="s">
        <v>1489</v>
      </c>
      <c r="G1403" t="s">
        <v>24</v>
      </c>
      <c r="H1403" t="s">
        <v>64</v>
      </c>
      <c r="I1403">
        <v>1</v>
      </c>
      <c r="J1403">
        <v>1</v>
      </c>
      <c r="K1403" s="29">
        <v>8.44</v>
      </c>
      <c r="L1403">
        <v>11</v>
      </c>
      <c r="M1403">
        <v>0</v>
      </c>
      <c r="N1403">
        <v>0</v>
      </c>
      <c r="O1403">
        <v>0</v>
      </c>
      <c r="P1403">
        <v>0</v>
      </c>
      <c r="Q1403">
        <v>10.199999999999999</v>
      </c>
      <c r="R1403">
        <v>12</v>
      </c>
      <c r="S1403">
        <v>13</v>
      </c>
      <c r="T1403">
        <v>10</v>
      </c>
      <c r="U1403">
        <v>12</v>
      </c>
      <c r="V1403">
        <v>8</v>
      </c>
      <c r="W1403">
        <v>2</v>
      </c>
      <c r="X1403" s="2">
        <v>0.32400000000000001</v>
      </c>
    </row>
    <row r="1404" spans="1:24" x14ac:dyDescent="0.25">
      <c r="A1404">
        <f t="shared" si="65"/>
        <v>1</v>
      </c>
      <c r="B1404" t="str">
        <f t="shared" si="63"/>
        <v/>
      </c>
      <c r="C1404" t="str">
        <f t="shared" si="64"/>
        <v/>
      </c>
      <c r="D1404">
        <v>2026</v>
      </c>
      <c r="E1404" t="s">
        <v>8419</v>
      </c>
      <c r="F1404" t="s">
        <v>1489</v>
      </c>
      <c r="G1404" t="s">
        <v>29</v>
      </c>
      <c r="H1404" t="s">
        <v>64</v>
      </c>
      <c r="I1404">
        <v>1</v>
      </c>
      <c r="J1404">
        <v>0</v>
      </c>
      <c r="K1404" s="29">
        <v>12.79</v>
      </c>
      <c r="L1404">
        <v>6</v>
      </c>
      <c r="M1404">
        <v>0</v>
      </c>
      <c r="N1404">
        <v>0</v>
      </c>
      <c r="O1404">
        <v>0</v>
      </c>
      <c r="P1404">
        <v>0</v>
      </c>
      <c r="Q1404">
        <v>6.1</v>
      </c>
      <c r="R1404">
        <v>12</v>
      </c>
      <c r="S1404">
        <v>9</v>
      </c>
      <c r="T1404">
        <v>9</v>
      </c>
      <c r="U1404">
        <v>4</v>
      </c>
      <c r="V1404">
        <v>3</v>
      </c>
      <c r="W1404">
        <v>1</v>
      </c>
      <c r="X1404" s="2">
        <v>0.4</v>
      </c>
    </row>
    <row r="1405" spans="1:24" x14ac:dyDescent="0.25">
      <c r="A1405" t="str">
        <f t="shared" si="65"/>
        <v/>
      </c>
      <c r="B1405" t="str">
        <f t="shared" si="63"/>
        <v/>
      </c>
      <c r="C1405" t="str">
        <f t="shared" si="64"/>
        <v/>
      </c>
      <c r="D1405">
        <v>2026</v>
      </c>
      <c r="E1405" t="s">
        <v>8420</v>
      </c>
      <c r="F1405" t="s">
        <v>1508</v>
      </c>
      <c r="G1405" t="s">
        <v>37</v>
      </c>
      <c r="H1405" t="s">
        <v>64</v>
      </c>
      <c r="I1405">
        <v>5</v>
      </c>
      <c r="J1405">
        <v>3</v>
      </c>
      <c r="K1405" s="29">
        <v>4.72</v>
      </c>
      <c r="L1405">
        <v>14</v>
      </c>
      <c r="M1405">
        <v>14</v>
      </c>
      <c r="N1405">
        <v>0</v>
      </c>
      <c r="O1405">
        <v>0</v>
      </c>
      <c r="P1405">
        <v>0</v>
      </c>
      <c r="Q1405">
        <v>66.2</v>
      </c>
      <c r="R1405">
        <v>59</v>
      </c>
      <c r="S1405">
        <v>42</v>
      </c>
      <c r="T1405">
        <v>35</v>
      </c>
      <c r="U1405">
        <v>37</v>
      </c>
      <c r="V1405">
        <v>79</v>
      </c>
      <c r="W1405">
        <v>9</v>
      </c>
      <c r="X1405" s="2">
        <v>0.23799999999999999</v>
      </c>
    </row>
    <row r="1406" spans="1:24" x14ac:dyDescent="0.25">
      <c r="A1406" t="str">
        <f t="shared" si="65"/>
        <v/>
      </c>
      <c r="B1406" t="str">
        <f t="shared" si="63"/>
        <v/>
      </c>
      <c r="C1406">
        <f t="shared" si="64"/>
        <v>1</v>
      </c>
      <c r="D1406">
        <v>2026</v>
      </c>
      <c r="E1406" t="s">
        <v>6681</v>
      </c>
      <c r="F1406" t="s">
        <v>1508</v>
      </c>
      <c r="G1406" t="s">
        <v>37</v>
      </c>
      <c r="H1406" t="s">
        <v>64</v>
      </c>
      <c r="I1406">
        <v>7</v>
      </c>
      <c r="J1406">
        <v>6</v>
      </c>
      <c r="K1406" s="29">
        <v>5.27</v>
      </c>
      <c r="L1406">
        <v>15</v>
      </c>
      <c r="M1406">
        <v>15</v>
      </c>
      <c r="N1406">
        <v>0</v>
      </c>
      <c r="O1406">
        <v>0</v>
      </c>
      <c r="P1406">
        <v>0</v>
      </c>
      <c r="Q1406">
        <v>80.099999999999994</v>
      </c>
      <c r="R1406">
        <v>92</v>
      </c>
      <c r="S1406">
        <v>52</v>
      </c>
      <c r="T1406">
        <v>47</v>
      </c>
      <c r="U1406">
        <v>24</v>
      </c>
      <c r="V1406">
        <v>64</v>
      </c>
      <c r="W1406">
        <v>11</v>
      </c>
      <c r="X1406" s="2">
        <v>0.28799999999999998</v>
      </c>
    </row>
    <row r="1407" spans="1:24" x14ac:dyDescent="0.25">
      <c r="A1407" t="str">
        <f t="shared" si="65"/>
        <v/>
      </c>
      <c r="B1407" t="str">
        <f t="shared" si="63"/>
        <v/>
      </c>
      <c r="C1407" t="str">
        <f t="shared" si="64"/>
        <v/>
      </c>
      <c r="D1407">
        <v>2026</v>
      </c>
      <c r="E1407" t="s">
        <v>8421</v>
      </c>
      <c r="F1407" t="s">
        <v>1508</v>
      </c>
      <c r="G1407" t="s">
        <v>24</v>
      </c>
      <c r="H1407" t="s">
        <v>64</v>
      </c>
      <c r="I1407">
        <v>1</v>
      </c>
      <c r="J1407">
        <v>0</v>
      </c>
      <c r="K1407" s="29">
        <v>1.5</v>
      </c>
      <c r="L1407">
        <v>10</v>
      </c>
      <c r="M1407">
        <v>0</v>
      </c>
      <c r="N1407">
        <v>0</v>
      </c>
      <c r="O1407">
        <v>0</v>
      </c>
      <c r="P1407">
        <v>0</v>
      </c>
      <c r="Q1407">
        <v>12</v>
      </c>
      <c r="R1407">
        <v>9</v>
      </c>
      <c r="S1407">
        <v>3</v>
      </c>
      <c r="T1407">
        <v>2</v>
      </c>
      <c r="U1407">
        <v>8</v>
      </c>
      <c r="V1407">
        <v>11</v>
      </c>
      <c r="W1407">
        <v>4</v>
      </c>
      <c r="X1407" s="2">
        <v>0.20899999999999999</v>
      </c>
    </row>
    <row r="1408" spans="1:24" x14ac:dyDescent="0.25">
      <c r="A1408" t="str">
        <f t="shared" si="65"/>
        <v/>
      </c>
      <c r="B1408" t="str">
        <f t="shared" si="63"/>
        <v/>
      </c>
      <c r="C1408">
        <f t="shared" si="64"/>
        <v>1</v>
      </c>
      <c r="D1408">
        <v>2026</v>
      </c>
      <c r="E1408" t="s">
        <v>6604</v>
      </c>
      <c r="F1408" t="s">
        <v>1508</v>
      </c>
      <c r="G1408" t="s">
        <v>37</v>
      </c>
      <c r="H1408" t="s">
        <v>64</v>
      </c>
      <c r="I1408">
        <v>2</v>
      </c>
      <c r="J1408">
        <v>1</v>
      </c>
      <c r="K1408" s="29">
        <v>3.48</v>
      </c>
      <c r="L1408">
        <v>26</v>
      </c>
      <c r="M1408">
        <v>1</v>
      </c>
      <c r="N1408">
        <v>0</v>
      </c>
      <c r="O1408">
        <v>0</v>
      </c>
      <c r="P1408">
        <v>1</v>
      </c>
      <c r="Q1408">
        <v>44</v>
      </c>
      <c r="R1408">
        <v>48</v>
      </c>
      <c r="S1408">
        <v>20</v>
      </c>
      <c r="T1408">
        <v>17</v>
      </c>
      <c r="U1408">
        <v>14</v>
      </c>
      <c r="V1408">
        <v>37</v>
      </c>
      <c r="W1408">
        <v>8</v>
      </c>
      <c r="X1408" s="2">
        <v>0.28199999999999997</v>
      </c>
    </row>
    <row r="1409" spans="1:24" x14ac:dyDescent="0.25">
      <c r="A1409">
        <f t="shared" si="65"/>
        <v>1</v>
      </c>
      <c r="B1409" t="str">
        <f t="shared" si="63"/>
        <v/>
      </c>
      <c r="C1409" t="str">
        <f t="shared" si="64"/>
        <v/>
      </c>
      <c r="D1409">
        <v>2026</v>
      </c>
      <c r="E1409" t="s">
        <v>8422</v>
      </c>
      <c r="F1409" t="s">
        <v>1508</v>
      </c>
      <c r="G1409" t="s">
        <v>29</v>
      </c>
      <c r="H1409" t="s">
        <v>64</v>
      </c>
      <c r="I1409">
        <v>2</v>
      </c>
      <c r="J1409">
        <v>2</v>
      </c>
      <c r="K1409" s="29">
        <v>3.6</v>
      </c>
      <c r="L1409">
        <v>21</v>
      </c>
      <c r="M1409">
        <v>0</v>
      </c>
      <c r="N1409">
        <v>0</v>
      </c>
      <c r="O1409">
        <v>0</v>
      </c>
      <c r="P1409">
        <v>4</v>
      </c>
      <c r="Q1409">
        <v>30</v>
      </c>
      <c r="R1409">
        <v>23</v>
      </c>
      <c r="S1409">
        <v>13</v>
      </c>
      <c r="T1409">
        <v>12</v>
      </c>
      <c r="U1409">
        <v>13</v>
      </c>
      <c r="V1409">
        <v>25</v>
      </c>
      <c r="W1409">
        <v>8</v>
      </c>
      <c r="X1409" s="2">
        <v>0.219</v>
      </c>
    </row>
    <row r="1410" spans="1:24" x14ac:dyDescent="0.25">
      <c r="A1410">
        <f t="shared" si="65"/>
        <v>1</v>
      </c>
      <c r="B1410" t="str">
        <f t="shared" ref="B1410:B1473" si="66">IF(COUNTIFS(Draft_Player,$E1410),COUNTIFS(Draft_Player,$E1410),"")</f>
        <v/>
      </c>
      <c r="C1410" t="str">
        <f t="shared" ref="C1410:C1473" si="67">IF(COUNTIFS(Transfers_Player,$E1410),COUNTIFS(Transfers_Player,$E1410),"")</f>
        <v/>
      </c>
      <c r="D1410">
        <v>2026</v>
      </c>
      <c r="E1410" t="s">
        <v>1524</v>
      </c>
      <c r="F1410" t="s">
        <v>1508</v>
      </c>
      <c r="G1410" t="s">
        <v>29</v>
      </c>
      <c r="H1410" t="s">
        <v>64</v>
      </c>
      <c r="I1410">
        <v>4</v>
      </c>
      <c r="J1410">
        <v>2</v>
      </c>
      <c r="K1410" s="29">
        <v>4.22</v>
      </c>
      <c r="L1410">
        <v>24</v>
      </c>
      <c r="M1410">
        <v>0</v>
      </c>
      <c r="N1410">
        <v>0</v>
      </c>
      <c r="O1410">
        <v>0</v>
      </c>
      <c r="P1410">
        <v>6</v>
      </c>
      <c r="Q1410">
        <v>49</v>
      </c>
      <c r="R1410">
        <v>54</v>
      </c>
      <c r="S1410">
        <v>33</v>
      </c>
      <c r="T1410">
        <v>23</v>
      </c>
      <c r="U1410">
        <v>11</v>
      </c>
      <c r="V1410">
        <v>44</v>
      </c>
      <c r="W1410">
        <v>1</v>
      </c>
      <c r="X1410" s="2">
        <v>0.28599999999999998</v>
      </c>
    </row>
    <row r="1411" spans="1:24" x14ac:dyDescent="0.25">
      <c r="A1411" t="str">
        <f t="shared" ref="A1411:A1474" si="68">IF(OR(G1411="SR", G1411="GR"), 1, "")</f>
        <v/>
      </c>
      <c r="B1411" t="str">
        <f t="shared" si="66"/>
        <v/>
      </c>
      <c r="C1411" t="str">
        <f t="shared" si="67"/>
        <v/>
      </c>
      <c r="D1411">
        <v>2026</v>
      </c>
      <c r="E1411" t="s">
        <v>8423</v>
      </c>
      <c r="F1411" t="s">
        <v>1508</v>
      </c>
      <c r="G1411" t="s">
        <v>24</v>
      </c>
      <c r="H1411" t="s">
        <v>64</v>
      </c>
      <c r="I1411">
        <v>0</v>
      </c>
      <c r="J1411">
        <v>1</v>
      </c>
      <c r="K1411" s="29">
        <v>4.26</v>
      </c>
      <c r="L1411">
        <v>10</v>
      </c>
      <c r="M1411">
        <v>2</v>
      </c>
      <c r="N1411">
        <v>0</v>
      </c>
      <c r="O1411">
        <v>0</v>
      </c>
      <c r="P1411">
        <v>0</v>
      </c>
      <c r="Q1411">
        <v>12.2</v>
      </c>
      <c r="R1411">
        <v>12</v>
      </c>
      <c r="S1411">
        <v>8</v>
      </c>
      <c r="T1411">
        <v>6</v>
      </c>
      <c r="U1411">
        <v>5</v>
      </c>
      <c r="V1411">
        <v>13</v>
      </c>
      <c r="W1411">
        <v>5</v>
      </c>
      <c r="X1411" s="2">
        <v>0.255</v>
      </c>
    </row>
    <row r="1412" spans="1:24" x14ac:dyDescent="0.25">
      <c r="A1412" t="str">
        <f t="shared" si="68"/>
        <v/>
      </c>
      <c r="B1412" t="str">
        <f t="shared" si="66"/>
        <v/>
      </c>
      <c r="C1412">
        <f t="shared" si="67"/>
        <v>1</v>
      </c>
      <c r="D1412">
        <v>2026</v>
      </c>
      <c r="E1412" t="s">
        <v>6717</v>
      </c>
      <c r="F1412" t="s">
        <v>1508</v>
      </c>
      <c r="G1412" t="s">
        <v>24</v>
      </c>
      <c r="H1412" t="s">
        <v>64</v>
      </c>
      <c r="I1412">
        <v>3</v>
      </c>
      <c r="J1412">
        <v>2</v>
      </c>
      <c r="K1412" s="29">
        <v>4.7</v>
      </c>
      <c r="L1412">
        <v>12</v>
      </c>
      <c r="M1412">
        <v>5</v>
      </c>
      <c r="N1412">
        <v>0</v>
      </c>
      <c r="O1412">
        <v>0</v>
      </c>
      <c r="P1412">
        <v>0</v>
      </c>
      <c r="Q1412">
        <v>44</v>
      </c>
      <c r="R1412">
        <v>44</v>
      </c>
      <c r="S1412">
        <v>31</v>
      </c>
      <c r="T1412">
        <v>23</v>
      </c>
      <c r="U1412">
        <v>13</v>
      </c>
      <c r="V1412">
        <v>27</v>
      </c>
      <c r="W1412">
        <v>9</v>
      </c>
      <c r="X1412" s="2">
        <v>0.26800000000000002</v>
      </c>
    </row>
    <row r="1413" spans="1:24" x14ac:dyDescent="0.25">
      <c r="A1413">
        <f t="shared" si="68"/>
        <v>1</v>
      </c>
      <c r="B1413" t="str">
        <f t="shared" si="66"/>
        <v/>
      </c>
      <c r="C1413" t="str">
        <f t="shared" si="67"/>
        <v/>
      </c>
      <c r="D1413">
        <v>2026</v>
      </c>
      <c r="E1413" t="s">
        <v>8424</v>
      </c>
      <c r="F1413" t="s">
        <v>1508</v>
      </c>
      <c r="G1413" t="s">
        <v>29</v>
      </c>
      <c r="H1413" t="s">
        <v>64</v>
      </c>
      <c r="I1413">
        <v>5</v>
      </c>
      <c r="J1413">
        <v>0</v>
      </c>
      <c r="K1413" s="29">
        <v>5.7</v>
      </c>
      <c r="L1413">
        <v>20</v>
      </c>
      <c r="M1413">
        <v>0</v>
      </c>
      <c r="N1413">
        <v>0</v>
      </c>
      <c r="O1413">
        <v>0</v>
      </c>
      <c r="P1413">
        <v>2</v>
      </c>
      <c r="Q1413">
        <v>36.1</v>
      </c>
      <c r="R1413">
        <v>38</v>
      </c>
      <c r="S1413">
        <v>25</v>
      </c>
      <c r="T1413">
        <v>23</v>
      </c>
      <c r="U1413">
        <v>15</v>
      </c>
      <c r="V1413">
        <v>30</v>
      </c>
      <c r="W1413">
        <v>13</v>
      </c>
      <c r="X1413" s="2">
        <v>0.27100000000000002</v>
      </c>
    </row>
    <row r="1414" spans="1:24" x14ac:dyDescent="0.25">
      <c r="A1414" t="str">
        <f t="shared" si="68"/>
        <v/>
      </c>
      <c r="B1414" t="str">
        <f t="shared" si="66"/>
        <v/>
      </c>
      <c r="C1414" t="str">
        <f t="shared" si="67"/>
        <v/>
      </c>
      <c r="D1414">
        <v>2026</v>
      </c>
      <c r="E1414" t="s">
        <v>8425</v>
      </c>
      <c r="F1414" t="s">
        <v>1508</v>
      </c>
      <c r="G1414" t="s">
        <v>47</v>
      </c>
      <c r="H1414" t="s">
        <v>64</v>
      </c>
      <c r="I1414">
        <v>2</v>
      </c>
      <c r="J1414">
        <v>1</v>
      </c>
      <c r="K1414" s="29">
        <v>6.08</v>
      </c>
      <c r="L1414">
        <v>18</v>
      </c>
      <c r="M1414">
        <v>2</v>
      </c>
      <c r="N1414">
        <v>0</v>
      </c>
      <c r="O1414">
        <v>0</v>
      </c>
      <c r="P1414">
        <v>1</v>
      </c>
      <c r="Q1414">
        <v>40</v>
      </c>
      <c r="R1414">
        <v>40</v>
      </c>
      <c r="S1414">
        <v>31</v>
      </c>
      <c r="T1414">
        <v>27</v>
      </c>
      <c r="U1414">
        <v>24</v>
      </c>
      <c r="V1414">
        <v>28</v>
      </c>
      <c r="W1414">
        <v>9</v>
      </c>
      <c r="X1414" s="2">
        <v>0.26</v>
      </c>
    </row>
    <row r="1415" spans="1:24" x14ac:dyDescent="0.25">
      <c r="A1415" t="str">
        <f t="shared" si="68"/>
        <v/>
      </c>
      <c r="B1415" t="str">
        <f t="shared" si="66"/>
        <v/>
      </c>
      <c r="C1415">
        <f t="shared" si="67"/>
        <v>1</v>
      </c>
      <c r="D1415">
        <v>2026</v>
      </c>
      <c r="E1415" t="s">
        <v>7039</v>
      </c>
      <c r="F1415" t="s">
        <v>1508</v>
      </c>
      <c r="G1415" t="s">
        <v>37</v>
      </c>
      <c r="H1415" t="s">
        <v>64</v>
      </c>
      <c r="I1415">
        <v>0</v>
      </c>
      <c r="J1415">
        <v>0</v>
      </c>
      <c r="K1415" s="29">
        <v>6.23</v>
      </c>
      <c r="L1415">
        <v>10</v>
      </c>
      <c r="M1415">
        <v>1</v>
      </c>
      <c r="N1415">
        <v>0</v>
      </c>
      <c r="O1415">
        <v>0</v>
      </c>
      <c r="P1415">
        <v>0</v>
      </c>
      <c r="Q1415">
        <v>13</v>
      </c>
      <c r="R1415">
        <v>12</v>
      </c>
      <c r="S1415">
        <v>13</v>
      </c>
      <c r="T1415">
        <v>9</v>
      </c>
      <c r="U1415">
        <v>10</v>
      </c>
      <c r="V1415">
        <v>14</v>
      </c>
      <c r="W1415">
        <v>1</v>
      </c>
      <c r="X1415" s="2">
        <v>0.27300000000000002</v>
      </c>
    </row>
    <row r="1416" spans="1:24" x14ac:dyDescent="0.25">
      <c r="A1416" t="str">
        <f t="shared" si="68"/>
        <v/>
      </c>
      <c r="B1416" t="str">
        <f t="shared" si="66"/>
        <v/>
      </c>
      <c r="C1416">
        <f t="shared" si="67"/>
        <v>1</v>
      </c>
      <c r="D1416">
        <v>2026</v>
      </c>
      <c r="E1416" t="s">
        <v>6701</v>
      </c>
      <c r="F1416" t="s">
        <v>1508</v>
      </c>
      <c r="G1416" t="s">
        <v>37</v>
      </c>
      <c r="H1416" t="s">
        <v>64</v>
      </c>
      <c r="I1416">
        <v>0</v>
      </c>
      <c r="J1416">
        <v>0</v>
      </c>
      <c r="K1416" s="29">
        <v>6.48</v>
      </c>
      <c r="L1416">
        <v>7</v>
      </c>
      <c r="M1416">
        <v>0</v>
      </c>
      <c r="N1416">
        <v>0</v>
      </c>
      <c r="O1416">
        <v>0</v>
      </c>
      <c r="P1416">
        <v>0</v>
      </c>
      <c r="Q1416">
        <v>8.1</v>
      </c>
      <c r="R1416">
        <v>8</v>
      </c>
      <c r="S1416">
        <v>7</v>
      </c>
      <c r="T1416">
        <v>6</v>
      </c>
      <c r="U1416">
        <v>8</v>
      </c>
      <c r="V1416">
        <v>5</v>
      </c>
      <c r="W1416">
        <v>3</v>
      </c>
      <c r="X1416" s="2">
        <v>0.25</v>
      </c>
    </row>
    <row r="1417" spans="1:24" x14ac:dyDescent="0.25">
      <c r="A1417" t="str">
        <f t="shared" si="68"/>
        <v/>
      </c>
      <c r="B1417" t="str">
        <f t="shared" si="66"/>
        <v/>
      </c>
      <c r="C1417">
        <f t="shared" si="67"/>
        <v>1</v>
      </c>
      <c r="D1417">
        <v>2026</v>
      </c>
      <c r="E1417" t="s">
        <v>6695</v>
      </c>
      <c r="F1417" t="s">
        <v>1508</v>
      </c>
      <c r="G1417" t="s">
        <v>37</v>
      </c>
      <c r="H1417" t="s">
        <v>64</v>
      </c>
      <c r="I1417">
        <v>1</v>
      </c>
      <c r="J1417">
        <v>4</v>
      </c>
      <c r="K1417" s="29">
        <v>7.25</v>
      </c>
      <c r="L1417">
        <v>17</v>
      </c>
      <c r="M1417">
        <v>13</v>
      </c>
      <c r="N1417">
        <v>0</v>
      </c>
      <c r="O1417">
        <v>0</v>
      </c>
      <c r="P1417">
        <v>0</v>
      </c>
      <c r="Q1417">
        <v>49.2</v>
      </c>
      <c r="R1417">
        <v>57</v>
      </c>
      <c r="S1417">
        <v>45</v>
      </c>
      <c r="T1417">
        <v>40</v>
      </c>
      <c r="U1417">
        <v>33</v>
      </c>
      <c r="V1417">
        <v>43</v>
      </c>
      <c r="W1417">
        <v>5</v>
      </c>
      <c r="X1417" s="2">
        <v>0.27900000000000003</v>
      </c>
    </row>
    <row r="1418" spans="1:24" x14ac:dyDescent="0.25">
      <c r="A1418" t="str">
        <f t="shared" si="68"/>
        <v/>
      </c>
      <c r="B1418" t="str">
        <f t="shared" si="66"/>
        <v/>
      </c>
      <c r="C1418">
        <f t="shared" si="67"/>
        <v>1</v>
      </c>
      <c r="D1418">
        <v>2026</v>
      </c>
      <c r="E1418" t="s">
        <v>1525</v>
      </c>
      <c r="F1418" t="s">
        <v>1508</v>
      </c>
      <c r="G1418" t="s">
        <v>47</v>
      </c>
      <c r="H1418" t="s">
        <v>64</v>
      </c>
      <c r="I1418">
        <v>0</v>
      </c>
      <c r="J1418">
        <v>0</v>
      </c>
      <c r="K1418" s="29">
        <v>7.5</v>
      </c>
      <c r="L1418">
        <v>4</v>
      </c>
      <c r="M1418">
        <v>0</v>
      </c>
      <c r="N1418">
        <v>0</v>
      </c>
      <c r="O1418">
        <v>0</v>
      </c>
      <c r="P1418">
        <v>1</v>
      </c>
      <c r="Q1418">
        <v>6</v>
      </c>
      <c r="R1418">
        <v>9</v>
      </c>
      <c r="S1418">
        <v>5</v>
      </c>
      <c r="T1418">
        <v>5</v>
      </c>
      <c r="U1418">
        <v>5</v>
      </c>
      <c r="V1418">
        <v>7</v>
      </c>
      <c r="W1418">
        <v>2</v>
      </c>
      <c r="X1418" s="2">
        <v>0.36</v>
      </c>
    </row>
    <row r="1419" spans="1:24" x14ac:dyDescent="0.25">
      <c r="A1419">
        <f t="shared" si="68"/>
        <v>1</v>
      </c>
      <c r="B1419" t="str">
        <f t="shared" si="66"/>
        <v/>
      </c>
      <c r="C1419" t="str">
        <f t="shared" si="67"/>
        <v/>
      </c>
      <c r="D1419">
        <v>2026</v>
      </c>
      <c r="E1419" t="s">
        <v>8426</v>
      </c>
      <c r="F1419" t="s">
        <v>1508</v>
      </c>
      <c r="G1419" t="s">
        <v>29</v>
      </c>
      <c r="H1419" t="s">
        <v>64</v>
      </c>
      <c r="I1419">
        <v>1</v>
      </c>
      <c r="J1419">
        <v>2</v>
      </c>
      <c r="K1419" s="29">
        <v>9.49</v>
      </c>
      <c r="L1419">
        <v>5</v>
      </c>
      <c r="M1419">
        <v>4</v>
      </c>
      <c r="N1419">
        <v>0</v>
      </c>
      <c r="O1419">
        <v>0</v>
      </c>
      <c r="P1419">
        <v>0</v>
      </c>
      <c r="Q1419">
        <v>12.1</v>
      </c>
      <c r="R1419">
        <v>12</v>
      </c>
      <c r="S1419">
        <v>13</v>
      </c>
      <c r="T1419">
        <v>13</v>
      </c>
      <c r="U1419">
        <v>11</v>
      </c>
      <c r="V1419">
        <v>13</v>
      </c>
      <c r="W1419">
        <v>0</v>
      </c>
      <c r="X1419" s="2">
        <v>0.255</v>
      </c>
    </row>
    <row r="1420" spans="1:24" x14ac:dyDescent="0.25">
      <c r="A1420" t="str">
        <f t="shared" si="68"/>
        <v/>
      </c>
      <c r="B1420" t="str">
        <f t="shared" si="66"/>
        <v/>
      </c>
      <c r="C1420" t="str">
        <f t="shared" si="67"/>
        <v/>
      </c>
      <c r="D1420">
        <v>2026</v>
      </c>
      <c r="E1420" t="s">
        <v>8427</v>
      </c>
      <c r="F1420" t="s">
        <v>1508</v>
      </c>
      <c r="G1420" t="s">
        <v>37</v>
      </c>
      <c r="H1420" t="s">
        <v>64</v>
      </c>
      <c r="I1420">
        <v>0</v>
      </c>
      <c r="J1420">
        <v>0</v>
      </c>
      <c r="K1420" s="29">
        <v>11.57</v>
      </c>
      <c r="L1420">
        <v>9</v>
      </c>
      <c r="M1420">
        <v>0</v>
      </c>
      <c r="N1420">
        <v>0</v>
      </c>
      <c r="O1420">
        <v>0</v>
      </c>
      <c r="P1420">
        <v>0</v>
      </c>
      <c r="Q1420">
        <v>4.2</v>
      </c>
      <c r="R1420">
        <v>9</v>
      </c>
      <c r="S1420">
        <v>6</v>
      </c>
      <c r="T1420">
        <v>6</v>
      </c>
      <c r="U1420">
        <v>5</v>
      </c>
      <c r="V1420">
        <v>2</v>
      </c>
      <c r="W1420">
        <v>4</v>
      </c>
      <c r="X1420" s="2">
        <v>0.40899999999999997</v>
      </c>
    </row>
    <row r="1421" spans="1:24" x14ac:dyDescent="0.25">
      <c r="A1421" t="str">
        <f t="shared" si="68"/>
        <v/>
      </c>
      <c r="B1421" t="str">
        <f t="shared" si="66"/>
        <v/>
      </c>
      <c r="C1421" t="str">
        <f t="shared" si="67"/>
        <v/>
      </c>
      <c r="D1421">
        <v>2026</v>
      </c>
      <c r="E1421" t="s">
        <v>8428</v>
      </c>
      <c r="F1421" t="s">
        <v>1528</v>
      </c>
      <c r="G1421" t="s">
        <v>37</v>
      </c>
      <c r="H1421" t="s">
        <v>64</v>
      </c>
      <c r="I1421">
        <v>7</v>
      </c>
      <c r="J1421">
        <v>4</v>
      </c>
      <c r="K1421" s="29">
        <v>5.55</v>
      </c>
      <c r="L1421">
        <v>14</v>
      </c>
      <c r="M1421">
        <v>14</v>
      </c>
      <c r="N1421">
        <v>2</v>
      </c>
      <c r="O1421">
        <v>1</v>
      </c>
      <c r="P1421">
        <v>0</v>
      </c>
      <c r="Q1421">
        <v>82.2</v>
      </c>
      <c r="R1421">
        <v>90</v>
      </c>
      <c r="S1421">
        <v>55</v>
      </c>
      <c r="T1421">
        <v>51</v>
      </c>
      <c r="U1421">
        <v>40</v>
      </c>
      <c r="V1421">
        <v>56</v>
      </c>
      <c r="W1421">
        <v>12</v>
      </c>
      <c r="X1421" s="2">
        <v>0.28100000000000003</v>
      </c>
    </row>
    <row r="1422" spans="1:24" x14ac:dyDescent="0.25">
      <c r="A1422" t="str">
        <f t="shared" si="68"/>
        <v/>
      </c>
      <c r="B1422" t="str">
        <f t="shared" si="66"/>
        <v/>
      </c>
      <c r="C1422" t="str">
        <f t="shared" si="67"/>
        <v/>
      </c>
      <c r="D1422">
        <v>2026</v>
      </c>
      <c r="E1422" t="s">
        <v>8429</v>
      </c>
      <c r="F1422" t="s">
        <v>1528</v>
      </c>
      <c r="G1422" t="s">
        <v>24</v>
      </c>
      <c r="H1422" t="s">
        <v>64</v>
      </c>
      <c r="I1422">
        <v>6</v>
      </c>
      <c r="J1422">
        <v>0</v>
      </c>
      <c r="K1422" s="29">
        <v>5.62</v>
      </c>
      <c r="L1422">
        <v>13</v>
      </c>
      <c r="M1422">
        <v>13</v>
      </c>
      <c r="N1422">
        <v>0</v>
      </c>
      <c r="O1422">
        <v>0</v>
      </c>
      <c r="P1422">
        <v>0</v>
      </c>
      <c r="Q1422">
        <v>57.2</v>
      </c>
      <c r="R1422">
        <v>75</v>
      </c>
      <c r="S1422">
        <v>42</v>
      </c>
      <c r="T1422">
        <v>36</v>
      </c>
      <c r="U1422">
        <v>14</v>
      </c>
      <c r="V1422">
        <v>40</v>
      </c>
      <c r="W1422">
        <v>4</v>
      </c>
      <c r="X1422" s="2">
        <v>0.315</v>
      </c>
    </row>
    <row r="1423" spans="1:24" x14ac:dyDescent="0.25">
      <c r="A1423">
        <f t="shared" si="68"/>
        <v>1</v>
      </c>
      <c r="B1423" t="str">
        <f t="shared" si="66"/>
        <v/>
      </c>
      <c r="C1423" t="str">
        <f t="shared" si="67"/>
        <v/>
      </c>
      <c r="D1423">
        <v>2026</v>
      </c>
      <c r="E1423" t="s">
        <v>8430</v>
      </c>
      <c r="F1423" t="s">
        <v>1528</v>
      </c>
      <c r="G1423" t="s">
        <v>32</v>
      </c>
      <c r="H1423" t="s">
        <v>64</v>
      </c>
      <c r="I1423">
        <v>3</v>
      </c>
      <c r="J1423">
        <v>1</v>
      </c>
      <c r="K1423" s="29">
        <v>3.98</v>
      </c>
      <c r="L1423">
        <v>12</v>
      </c>
      <c r="M1423">
        <v>0</v>
      </c>
      <c r="N1423">
        <v>0</v>
      </c>
      <c r="O1423">
        <v>0</v>
      </c>
      <c r="P1423">
        <v>3</v>
      </c>
      <c r="Q1423">
        <v>31.2</v>
      </c>
      <c r="R1423">
        <v>35</v>
      </c>
      <c r="S1423">
        <v>15</v>
      </c>
      <c r="T1423">
        <v>14</v>
      </c>
      <c r="U1423">
        <v>6</v>
      </c>
      <c r="V1423">
        <v>23</v>
      </c>
      <c r="W1423">
        <v>1</v>
      </c>
      <c r="X1423" s="2">
        <v>0.28699999999999998</v>
      </c>
    </row>
    <row r="1424" spans="1:24" x14ac:dyDescent="0.25">
      <c r="A1424">
        <f t="shared" si="68"/>
        <v>1</v>
      </c>
      <c r="B1424" t="str">
        <f t="shared" si="66"/>
        <v/>
      </c>
      <c r="C1424" t="str">
        <f t="shared" si="67"/>
        <v/>
      </c>
      <c r="D1424">
        <v>2026</v>
      </c>
      <c r="E1424" t="s">
        <v>8431</v>
      </c>
      <c r="F1424" t="s">
        <v>1528</v>
      </c>
      <c r="G1424" t="s">
        <v>32</v>
      </c>
      <c r="H1424" t="s">
        <v>64</v>
      </c>
      <c r="I1424">
        <v>0</v>
      </c>
      <c r="J1424">
        <v>1</v>
      </c>
      <c r="K1424" s="29">
        <v>5.4</v>
      </c>
      <c r="L1424">
        <v>9</v>
      </c>
      <c r="M1424">
        <v>4</v>
      </c>
      <c r="N1424">
        <v>0</v>
      </c>
      <c r="O1424">
        <v>0</v>
      </c>
      <c r="P1424">
        <v>0</v>
      </c>
      <c r="Q1424">
        <v>15</v>
      </c>
      <c r="R1424">
        <v>13</v>
      </c>
      <c r="S1424">
        <v>11</v>
      </c>
      <c r="T1424">
        <v>9</v>
      </c>
      <c r="U1424">
        <v>16</v>
      </c>
      <c r="V1424">
        <v>15</v>
      </c>
      <c r="W1424">
        <v>6</v>
      </c>
      <c r="X1424" s="2">
        <v>0.23599999999999999</v>
      </c>
    </row>
    <row r="1425" spans="1:24" x14ac:dyDescent="0.25">
      <c r="A1425">
        <f t="shared" si="68"/>
        <v>1</v>
      </c>
      <c r="B1425" t="str">
        <f t="shared" si="66"/>
        <v/>
      </c>
      <c r="C1425" t="str">
        <f t="shared" si="67"/>
        <v/>
      </c>
      <c r="D1425">
        <v>2026</v>
      </c>
      <c r="E1425" t="s">
        <v>8432</v>
      </c>
      <c r="F1425" t="s">
        <v>1528</v>
      </c>
      <c r="G1425" t="s">
        <v>32</v>
      </c>
      <c r="H1425" t="s">
        <v>64</v>
      </c>
      <c r="I1425">
        <v>2</v>
      </c>
      <c r="J1425">
        <v>4</v>
      </c>
      <c r="K1425" s="29">
        <v>5.59</v>
      </c>
      <c r="L1425">
        <v>20</v>
      </c>
      <c r="M1425">
        <v>0</v>
      </c>
      <c r="N1425">
        <v>0</v>
      </c>
      <c r="O1425">
        <v>0</v>
      </c>
      <c r="P1425">
        <v>4</v>
      </c>
      <c r="Q1425">
        <v>29</v>
      </c>
      <c r="R1425">
        <v>35</v>
      </c>
      <c r="S1425">
        <v>22</v>
      </c>
      <c r="T1425">
        <v>18</v>
      </c>
      <c r="U1425">
        <v>16</v>
      </c>
      <c r="V1425">
        <v>36</v>
      </c>
      <c r="W1425">
        <v>3</v>
      </c>
      <c r="X1425" s="2">
        <v>0.307</v>
      </c>
    </row>
    <row r="1426" spans="1:24" x14ac:dyDescent="0.25">
      <c r="A1426" t="str">
        <f t="shared" si="68"/>
        <v/>
      </c>
      <c r="B1426" t="str">
        <f t="shared" si="66"/>
        <v/>
      </c>
      <c r="C1426">
        <f t="shared" si="67"/>
        <v>1</v>
      </c>
      <c r="D1426">
        <v>2026</v>
      </c>
      <c r="E1426" t="s">
        <v>6690</v>
      </c>
      <c r="F1426" t="s">
        <v>1528</v>
      </c>
      <c r="G1426" t="s">
        <v>37</v>
      </c>
      <c r="H1426" t="s">
        <v>64</v>
      </c>
      <c r="I1426">
        <v>1</v>
      </c>
      <c r="J1426">
        <v>1</v>
      </c>
      <c r="K1426" s="29">
        <v>5.65</v>
      </c>
      <c r="L1426">
        <v>22</v>
      </c>
      <c r="M1426">
        <v>0</v>
      </c>
      <c r="N1426">
        <v>0</v>
      </c>
      <c r="O1426">
        <v>0</v>
      </c>
      <c r="P1426">
        <v>3</v>
      </c>
      <c r="Q1426">
        <v>28.2</v>
      </c>
      <c r="R1426">
        <v>36</v>
      </c>
      <c r="S1426">
        <v>20</v>
      </c>
      <c r="T1426">
        <v>18</v>
      </c>
      <c r="U1426">
        <v>12</v>
      </c>
      <c r="V1426">
        <v>33</v>
      </c>
      <c r="W1426">
        <v>6</v>
      </c>
      <c r="X1426" s="2">
        <v>0.313</v>
      </c>
    </row>
    <row r="1427" spans="1:24" x14ac:dyDescent="0.25">
      <c r="A1427">
        <f t="shared" si="68"/>
        <v>1</v>
      </c>
      <c r="B1427" t="str">
        <f t="shared" si="66"/>
        <v/>
      </c>
      <c r="C1427" t="str">
        <f t="shared" si="67"/>
        <v/>
      </c>
      <c r="D1427">
        <v>2026</v>
      </c>
      <c r="E1427" t="s">
        <v>8433</v>
      </c>
      <c r="F1427" t="s">
        <v>1528</v>
      </c>
      <c r="G1427" t="s">
        <v>32</v>
      </c>
      <c r="H1427" t="s">
        <v>64</v>
      </c>
      <c r="I1427">
        <v>2</v>
      </c>
      <c r="J1427">
        <v>0</v>
      </c>
      <c r="K1427" s="29">
        <v>5.79</v>
      </c>
      <c r="L1427">
        <v>8</v>
      </c>
      <c r="M1427">
        <v>0</v>
      </c>
      <c r="N1427">
        <v>0</v>
      </c>
      <c r="O1427">
        <v>0</v>
      </c>
      <c r="P1427">
        <v>0</v>
      </c>
      <c r="Q1427">
        <v>14</v>
      </c>
      <c r="R1427">
        <v>12</v>
      </c>
      <c r="S1427">
        <v>9</v>
      </c>
      <c r="T1427">
        <v>9</v>
      </c>
      <c r="U1427">
        <v>3</v>
      </c>
      <c r="V1427">
        <v>19</v>
      </c>
      <c r="W1427">
        <v>1</v>
      </c>
      <c r="X1427" s="2">
        <v>0.23100000000000001</v>
      </c>
    </row>
    <row r="1428" spans="1:24" x14ac:dyDescent="0.25">
      <c r="A1428">
        <f t="shared" si="68"/>
        <v>1</v>
      </c>
      <c r="B1428" t="str">
        <f t="shared" si="66"/>
        <v/>
      </c>
      <c r="C1428" t="str">
        <f t="shared" si="67"/>
        <v/>
      </c>
      <c r="D1428">
        <v>2026</v>
      </c>
      <c r="E1428" t="s">
        <v>8434</v>
      </c>
      <c r="F1428" t="s">
        <v>1528</v>
      </c>
      <c r="G1428" t="s">
        <v>29</v>
      </c>
      <c r="H1428" t="s">
        <v>64</v>
      </c>
      <c r="I1428">
        <v>2</v>
      </c>
      <c r="J1428">
        <v>0</v>
      </c>
      <c r="K1428" s="29">
        <v>6.66</v>
      </c>
      <c r="L1428">
        <v>16</v>
      </c>
      <c r="M1428">
        <v>0</v>
      </c>
      <c r="N1428">
        <v>0</v>
      </c>
      <c r="O1428">
        <v>0</v>
      </c>
      <c r="P1428">
        <v>0</v>
      </c>
      <c r="Q1428">
        <v>24.1</v>
      </c>
      <c r="R1428">
        <v>22</v>
      </c>
      <c r="S1428">
        <v>19</v>
      </c>
      <c r="T1428">
        <v>18</v>
      </c>
      <c r="U1428">
        <v>13</v>
      </c>
      <c r="V1428">
        <v>9</v>
      </c>
      <c r="W1428">
        <v>4</v>
      </c>
      <c r="X1428" s="2">
        <v>0.25</v>
      </c>
    </row>
    <row r="1429" spans="1:24" x14ac:dyDescent="0.25">
      <c r="A1429" t="str">
        <f t="shared" si="68"/>
        <v/>
      </c>
      <c r="B1429" t="str">
        <f t="shared" si="66"/>
        <v/>
      </c>
      <c r="C1429" t="str">
        <f t="shared" si="67"/>
        <v/>
      </c>
      <c r="D1429">
        <v>2026</v>
      </c>
      <c r="E1429" t="s">
        <v>8435</v>
      </c>
      <c r="F1429" t="s">
        <v>1528</v>
      </c>
      <c r="G1429" t="s">
        <v>47</v>
      </c>
      <c r="H1429" t="s">
        <v>64</v>
      </c>
      <c r="I1429">
        <v>2</v>
      </c>
      <c r="J1429">
        <v>3</v>
      </c>
      <c r="K1429" s="29">
        <v>6.69</v>
      </c>
      <c r="L1429">
        <v>16</v>
      </c>
      <c r="M1429">
        <v>5</v>
      </c>
      <c r="N1429">
        <v>0</v>
      </c>
      <c r="O1429">
        <v>0</v>
      </c>
      <c r="P1429">
        <v>1</v>
      </c>
      <c r="Q1429">
        <v>40.1</v>
      </c>
      <c r="R1429">
        <v>51</v>
      </c>
      <c r="S1429">
        <v>37</v>
      </c>
      <c r="T1429">
        <v>30</v>
      </c>
      <c r="U1429">
        <v>10</v>
      </c>
      <c r="V1429">
        <v>31</v>
      </c>
      <c r="W1429">
        <v>2</v>
      </c>
      <c r="X1429" s="2">
        <v>0.30199999999999999</v>
      </c>
    </row>
    <row r="1430" spans="1:24" x14ac:dyDescent="0.25">
      <c r="A1430" t="str">
        <f t="shared" si="68"/>
        <v/>
      </c>
      <c r="B1430" t="str">
        <f t="shared" si="66"/>
        <v/>
      </c>
      <c r="C1430">
        <f t="shared" si="67"/>
        <v>1</v>
      </c>
      <c r="D1430">
        <v>2026</v>
      </c>
      <c r="E1430" t="s">
        <v>6889</v>
      </c>
      <c r="F1430" t="s">
        <v>1528</v>
      </c>
      <c r="G1430" t="s">
        <v>37</v>
      </c>
      <c r="H1430" t="s">
        <v>64</v>
      </c>
      <c r="I1430">
        <v>2</v>
      </c>
      <c r="J1430">
        <v>4</v>
      </c>
      <c r="K1430" s="29">
        <v>7.07</v>
      </c>
      <c r="L1430">
        <v>15</v>
      </c>
      <c r="M1430">
        <v>10</v>
      </c>
      <c r="N1430">
        <v>0</v>
      </c>
      <c r="O1430">
        <v>0</v>
      </c>
      <c r="P1430">
        <v>0</v>
      </c>
      <c r="Q1430">
        <v>42</v>
      </c>
      <c r="R1430">
        <v>45</v>
      </c>
      <c r="S1430">
        <v>39</v>
      </c>
      <c r="T1430">
        <v>33</v>
      </c>
      <c r="U1430">
        <v>27</v>
      </c>
      <c r="V1430">
        <v>29</v>
      </c>
      <c r="W1430">
        <v>9</v>
      </c>
      <c r="X1430" s="2">
        <v>0.28100000000000003</v>
      </c>
    </row>
    <row r="1431" spans="1:24" x14ac:dyDescent="0.25">
      <c r="A1431" t="str">
        <f t="shared" si="68"/>
        <v/>
      </c>
      <c r="B1431" t="str">
        <f t="shared" si="66"/>
        <v/>
      </c>
      <c r="C1431">
        <f t="shared" si="67"/>
        <v>1</v>
      </c>
      <c r="D1431">
        <v>2026</v>
      </c>
      <c r="E1431" t="s">
        <v>6710</v>
      </c>
      <c r="F1431" t="s">
        <v>1528</v>
      </c>
      <c r="G1431" t="s">
        <v>47</v>
      </c>
      <c r="H1431" t="s">
        <v>64</v>
      </c>
      <c r="I1431">
        <v>0</v>
      </c>
      <c r="J1431">
        <v>1</v>
      </c>
      <c r="K1431" s="29">
        <v>8.1</v>
      </c>
      <c r="L1431">
        <v>10</v>
      </c>
      <c r="M1431">
        <v>0</v>
      </c>
      <c r="N1431">
        <v>0</v>
      </c>
      <c r="O1431">
        <v>0</v>
      </c>
      <c r="P1431">
        <v>0</v>
      </c>
      <c r="Q1431">
        <v>13.1</v>
      </c>
      <c r="R1431">
        <v>22</v>
      </c>
      <c r="S1431">
        <v>17</v>
      </c>
      <c r="T1431">
        <v>12</v>
      </c>
      <c r="U1431">
        <v>11</v>
      </c>
      <c r="V1431">
        <v>10</v>
      </c>
      <c r="W1431">
        <v>1</v>
      </c>
      <c r="X1431" s="2">
        <v>0.373</v>
      </c>
    </row>
    <row r="1432" spans="1:24" x14ac:dyDescent="0.25">
      <c r="A1432" t="str">
        <f t="shared" si="68"/>
        <v/>
      </c>
      <c r="B1432" t="str">
        <f t="shared" si="66"/>
        <v/>
      </c>
      <c r="C1432">
        <f t="shared" si="67"/>
        <v>1</v>
      </c>
      <c r="D1432">
        <v>2026</v>
      </c>
      <c r="E1432" t="s">
        <v>6901</v>
      </c>
      <c r="F1432" t="s">
        <v>1528</v>
      </c>
      <c r="G1432" t="s">
        <v>24</v>
      </c>
      <c r="H1432" t="s">
        <v>64</v>
      </c>
      <c r="I1432">
        <v>0</v>
      </c>
      <c r="J1432">
        <v>0</v>
      </c>
      <c r="K1432" s="29">
        <v>9.39</v>
      </c>
      <c r="L1432">
        <v>6</v>
      </c>
      <c r="M1432">
        <v>0</v>
      </c>
      <c r="N1432">
        <v>0</v>
      </c>
      <c r="O1432">
        <v>0</v>
      </c>
      <c r="P1432">
        <v>0</v>
      </c>
      <c r="Q1432">
        <v>7.2</v>
      </c>
      <c r="R1432">
        <v>8</v>
      </c>
      <c r="S1432">
        <v>8</v>
      </c>
      <c r="T1432">
        <v>8</v>
      </c>
      <c r="U1432">
        <v>11</v>
      </c>
      <c r="V1432">
        <v>7</v>
      </c>
      <c r="W1432">
        <v>1</v>
      </c>
      <c r="X1432" s="2">
        <v>0.27600000000000002</v>
      </c>
    </row>
    <row r="1433" spans="1:24" x14ac:dyDescent="0.25">
      <c r="A1433" t="str">
        <f t="shared" si="68"/>
        <v/>
      </c>
      <c r="B1433" t="str">
        <f t="shared" si="66"/>
        <v/>
      </c>
      <c r="C1433" t="str">
        <f t="shared" si="67"/>
        <v/>
      </c>
      <c r="D1433">
        <v>2026</v>
      </c>
      <c r="E1433" t="s">
        <v>8436</v>
      </c>
      <c r="F1433" t="s">
        <v>1528</v>
      </c>
      <c r="G1433" t="s">
        <v>37</v>
      </c>
      <c r="H1433" t="s">
        <v>64</v>
      </c>
      <c r="I1433">
        <v>1</v>
      </c>
      <c r="J1433">
        <v>1</v>
      </c>
      <c r="K1433" s="29">
        <v>9.82</v>
      </c>
      <c r="L1433">
        <v>16</v>
      </c>
      <c r="M1433">
        <v>4</v>
      </c>
      <c r="N1433">
        <v>0</v>
      </c>
      <c r="O1433">
        <v>0</v>
      </c>
      <c r="P1433">
        <v>0</v>
      </c>
      <c r="Q1433">
        <v>25.2</v>
      </c>
      <c r="R1433">
        <v>32</v>
      </c>
      <c r="S1433">
        <v>31</v>
      </c>
      <c r="T1433">
        <v>28</v>
      </c>
      <c r="U1433">
        <v>14</v>
      </c>
      <c r="V1433">
        <v>30</v>
      </c>
      <c r="W1433">
        <v>6</v>
      </c>
      <c r="X1433" s="2">
        <v>0.30499999999999999</v>
      </c>
    </row>
    <row r="1434" spans="1:24" x14ac:dyDescent="0.25">
      <c r="A1434" t="str">
        <f t="shared" si="68"/>
        <v/>
      </c>
      <c r="B1434" t="str">
        <f t="shared" si="66"/>
        <v/>
      </c>
      <c r="C1434">
        <f t="shared" si="67"/>
        <v>1</v>
      </c>
      <c r="D1434">
        <v>2026</v>
      </c>
      <c r="E1434" t="s">
        <v>5679</v>
      </c>
      <c r="F1434" t="s">
        <v>1528</v>
      </c>
      <c r="G1434" t="s">
        <v>37</v>
      </c>
      <c r="H1434" t="s">
        <v>64</v>
      </c>
      <c r="I1434">
        <v>1</v>
      </c>
      <c r="J1434">
        <v>1</v>
      </c>
      <c r="K1434" s="29">
        <v>10.5</v>
      </c>
      <c r="L1434">
        <v>3</v>
      </c>
      <c r="M1434">
        <v>3</v>
      </c>
      <c r="N1434">
        <v>0</v>
      </c>
      <c r="O1434">
        <v>0</v>
      </c>
      <c r="P1434">
        <v>0</v>
      </c>
      <c r="Q1434">
        <v>6</v>
      </c>
      <c r="R1434">
        <v>7</v>
      </c>
      <c r="S1434">
        <v>7</v>
      </c>
      <c r="T1434">
        <v>7</v>
      </c>
      <c r="U1434">
        <v>8</v>
      </c>
      <c r="V1434">
        <v>8</v>
      </c>
      <c r="W1434">
        <v>0</v>
      </c>
      <c r="X1434" s="2">
        <v>0.29199999999999998</v>
      </c>
    </row>
    <row r="1435" spans="1:24" x14ac:dyDescent="0.25">
      <c r="A1435" t="str">
        <f t="shared" si="68"/>
        <v/>
      </c>
      <c r="B1435" t="str">
        <f t="shared" si="66"/>
        <v/>
      </c>
      <c r="C1435">
        <f t="shared" si="67"/>
        <v>1</v>
      </c>
      <c r="D1435">
        <v>2026</v>
      </c>
      <c r="E1435" t="s">
        <v>6977</v>
      </c>
      <c r="F1435" t="s">
        <v>1528</v>
      </c>
      <c r="G1435" t="s">
        <v>37</v>
      </c>
      <c r="H1435" t="s">
        <v>64</v>
      </c>
      <c r="I1435">
        <v>1</v>
      </c>
      <c r="J1435">
        <v>0</v>
      </c>
      <c r="K1435" s="29">
        <v>10.57</v>
      </c>
      <c r="L1435">
        <v>7</v>
      </c>
      <c r="M1435">
        <v>0</v>
      </c>
      <c r="N1435">
        <v>0</v>
      </c>
      <c r="O1435">
        <v>0</v>
      </c>
      <c r="P1435">
        <v>0</v>
      </c>
      <c r="Q1435">
        <v>7.2</v>
      </c>
      <c r="R1435">
        <v>11</v>
      </c>
      <c r="S1435">
        <v>9</v>
      </c>
      <c r="T1435">
        <v>9</v>
      </c>
      <c r="U1435">
        <v>1</v>
      </c>
      <c r="V1435">
        <v>2</v>
      </c>
      <c r="W1435">
        <v>4</v>
      </c>
      <c r="X1435" s="2">
        <v>0.34399999999999997</v>
      </c>
    </row>
    <row r="1436" spans="1:24" x14ac:dyDescent="0.25">
      <c r="A1436" t="str">
        <f t="shared" si="68"/>
        <v/>
      </c>
      <c r="B1436" t="str">
        <f t="shared" si="66"/>
        <v/>
      </c>
      <c r="C1436">
        <f t="shared" si="67"/>
        <v>1</v>
      </c>
      <c r="D1436">
        <v>2026</v>
      </c>
      <c r="E1436" t="s">
        <v>6699</v>
      </c>
      <c r="F1436" t="s">
        <v>1528</v>
      </c>
      <c r="G1436" t="s">
        <v>37</v>
      </c>
      <c r="H1436" t="s">
        <v>64</v>
      </c>
      <c r="I1436">
        <v>0</v>
      </c>
      <c r="J1436">
        <v>0</v>
      </c>
      <c r="K1436" s="29">
        <v>10.59</v>
      </c>
      <c r="L1436">
        <v>14</v>
      </c>
      <c r="M1436">
        <v>0</v>
      </c>
      <c r="N1436">
        <v>0</v>
      </c>
      <c r="O1436">
        <v>0</v>
      </c>
      <c r="P1436">
        <v>0</v>
      </c>
      <c r="Q1436">
        <v>17</v>
      </c>
      <c r="R1436">
        <v>24</v>
      </c>
      <c r="S1436">
        <v>20</v>
      </c>
      <c r="T1436">
        <v>20</v>
      </c>
      <c r="U1436">
        <v>15</v>
      </c>
      <c r="V1436">
        <v>20</v>
      </c>
      <c r="W1436">
        <v>2</v>
      </c>
      <c r="X1436" s="2">
        <v>0.36399999999999999</v>
      </c>
    </row>
    <row r="1437" spans="1:24" x14ac:dyDescent="0.25">
      <c r="A1437" t="str">
        <f t="shared" si="68"/>
        <v/>
      </c>
      <c r="B1437" t="str">
        <f t="shared" si="66"/>
        <v/>
      </c>
      <c r="C1437">
        <f t="shared" si="67"/>
        <v>1</v>
      </c>
      <c r="D1437">
        <v>2026</v>
      </c>
      <c r="E1437" t="s">
        <v>6894</v>
      </c>
      <c r="F1437" t="s">
        <v>1528</v>
      </c>
      <c r="G1437" t="s">
        <v>37</v>
      </c>
      <c r="H1437" t="s">
        <v>64</v>
      </c>
      <c r="I1437">
        <v>0</v>
      </c>
      <c r="J1437">
        <v>2</v>
      </c>
      <c r="K1437" s="29">
        <v>12.34</v>
      </c>
      <c r="L1437">
        <v>10</v>
      </c>
      <c r="M1437">
        <v>0</v>
      </c>
      <c r="N1437">
        <v>0</v>
      </c>
      <c r="O1437">
        <v>0</v>
      </c>
      <c r="P1437">
        <v>0</v>
      </c>
      <c r="Q1437">
        <v>11.2</v>
      </c>
      <c r="R1437">
        <v>25</v>
      </c>
      <c r="S1437">
        <v>20</v>
      </c>
      <c r="T1437">
        <v>16</v>
      </c>
      <c r="U1437">
        <v>10</v>
      </c>
      <c r="V1437">
        <v>13</v>
      </c>
      <c r="W1437">
        <v>4</v>
      </c>
      <c r="X1437" s="2">
        <v>0.43099999999999999</v>
      </c>
    </row>
    <row r="1438" spans="1:24" x14ac:dyDescent="0.25">
      <c r="A1438" t="str">
        <f t="shared" si="68"/>
        <v/>
      </c>
      <c r="B1438" t="str">
        <f t="shared" si="66"/>
        <v/>
      </c>
      <c r="C1438" t="str">
        <f t="shared" si="67"/>
        <v/>
      </c>
      <c r="D1438">
        <v>2026</v>
      </c>
      <c r="E1438" t="s">
        <v>8437</v>
      </c>
      <c r="F1438" t="s">
        <v>1547</v>
      </c>
      <c r="G1438" t="s">
        <v>37</v>
      </c>
      <c r="H1438" t="s">
        <v>64</v>
      </c>
      <c r="I1438">
        <v>5</v>
      </c>
      <c r="J1438">
        <v>4</v>
      </c>
      <c r="K1438" s="29">
        <v>5.28</v>
      </c>
      <c r="L1438">
        <v>18</v>
      </c>
      <c r="M1438">
        <v>16</v>
      </c>
      <c r="N1438">
        <v>0</v>
      </c>
      <c r="O1438">
        <v>0</v>
      </c>
      <c r="P1438">
        <v>0</v>
      </c>
      <c r="Q1438">
        <v>76.2</v>
      </c>
      <c r="R1438">
        <v>86</v>
      </c>
      <c r="S1438">
        <v>60</v>
      </c>
      <c r="T1438">
        <v>45</v>
      </c>
      <c r="U1438">
        <v>32</v>
      </c>
      <c r="V1438">
        <v>71</v>
      </c>
      <c r="W1438">
        <v>7</v>
      </c>
      <c r="X1438" s="2">
        <v>0.28399999999999997</v>
      </c>
    </row>
    <row r="1439" spans="1:24" x14ac:dyDescent="0.25">
      <c r="A1439" t="str">
        <f t="shared" si="68"/>
        <v/>
      </c>
      <c r="B1439" t="str">
        <f t="shared" si="66"/>
        <v/>
      </c>
      <c r="C1439" t="str">
        <f t="shared" si="67"/>
        <v/>
      </c>
      <c r="D1439">
        <v>2026</v>
      </c>
      <c r="E1439" t="s">
        <v>8438</v>
      </c>
      <c r="F1439" t="s">
        <v>1547</v>
      </c>
      <c r="G1439" t="s">
        <v>37</v>
      </c>
      <c r="H1439" t="s">
        <v>64</v>
      </c>
      <c r="I1439">
        <v>8</v>
      </c>
      <c r="J1439">
        <v>3</v>
      </c>
      <c r="K1439" s="29">
        <v>5.65</v>
      </c>
      <c r="L1439">
        <v>16</v>
      </c>
      <c r="M1439">
        <v>16</v>
      </c>
      <c r="N1439">
        <v>0</v>
      </c>
      <c r="O1439">
        <v>0</v>
      </c>
      <c r="P1439">
        <v>0</v>
      </c>
      <c r="Q1439">
        <v>78</v>
      </c>
      <c r="R1439">
        <v>86</v>
      </c>
      <c r="S1439">
        <v>52</v>
      </c>
      <c r="T1439">
        <v>49</v>
      </c>
      <c r="U1439">
        <v>39</v>
      </c>
      <c r="V1439">
        <v>56</v>
      </c>
      <c r="W1439">
        <v>12</v>
      </c>
      <c r="X1439" s="2">
        <v>0.27900000000000003</v>
      </c>
    </row>
    <row r="1440" spans="1:24" x14ac:dyDescent="0.25">
      <c r="A1440" t="str">
        <f t="shared" si="68"/>
        <v/>
      </c>
      <c r="B1440" t="str">
        <f t="shared" si="66"/>
        <v/>
      </c>
      <c r="C1440" t="str">
        <f t="shared" si="67"/>
        <v/>
      </c>
      <c r="D1440">
        <v>2026</v>
      </c>
      <c r="E1440" t="s">
        <v>8439</v>
      </c>
      <c r="F1440" t="s">
        <v>1547</v>
      </c>
      <c r="G1440" t="s">
        <v>24</v>
      </c>
      <c r="H1440" t="s">
        <v>64</v>
      </c>
      <c r="I1440">
        <v>5</v>
      </c>
      <c r="J1440">
        <v>5</v>
      </c>
      <c r="K1440" s="29">
        <v>5.78</v>
      </c>
      <c r="L1440">
        <v>20</v>
      </c>
      <c r="M1440">
        <v>12</v>
      </c>
      <c r="N1440">
        <v>1</v>
      </c>
      <c r="O1440">
        <v>0</v>
      </c>
      <c r="P1440">
        <v>2</v>
      </c>
      <c r="Q1440">
        <v>71.2</v>
      </c>
      <c r="R1440">
        <v>76</v>
      </c>
      <c r="S1440">
        <v>50</v>
      </c>
      <c r="T1440">
        <v>46</v>
      </c>
      <c r="U1440">
        <v>20</v>
      </c>
      <c r="V1440">
        <v>64</v>
      </c>
      <c r="W1440">
        <v>14</v>
      </c>
      <c r="X1440" s="2">
        <v>0.28000000000000003</v>
      </c>
    </row>
    <row r="1441" spans="1:24" x14ac:dyDescent="0.25">
      <c r="A1441" t="str">
        <f t="shared" si="68"/>
        <v/>
      </c>
      <c r="B1441" t="str">
        <f t="shared" si="66"/>
        <v/>
      </c>
      <c r="C1441" t="str">
        <f t="shared" si="67"/>
        <v/>
      </c>
      <c r="D1441">
        <v>2026</v>
      </c>
      <c r="E1441" t="s">
        <v>8440</v>
      </c>
      <c r="F1441" t="s">
        <v>1547</v>
      </c>
      <c r="G1441" t="s">
        <v>47</v>
      </c>
      <c r="H1441" t="s">
        <v>64</v>
      </c>
      <c r="I1441">
        <v>5</v>
      </c>
      <c r="J1441">
        <v>1</v>
      </c>
      <c r="K1441" s="29">
        <v>3.81</v>
      </c>
      <c r="L1441">
        <v>24</v>
      </c>
      <c r="M1441">
        <v>0</v>
      </c>
      <c r="N1441">
        <v>0</v>
      </c>
      <c r="O1441">
        <v>0</v>
      </c>
      <c r="P1441">
        <v>4</v>
      </c>
      <c r="Q1441">
        <v>49.2</v>
      </c>
      <c r="R1441">
        <v>43</v>
      </c>
      <c r="S1441">
        <v>21</v>
      </c>
      <c r="T1441">
        <v>21</v>
      </c>
      <c r="U1441">
        <v>20</v>
      </c>
      <c r="V1441">
        <v>37</v>
      </c>
      <c r="W1441">
        <v>14</v>
      </c>
      <c r="X1441" s="2">
        <v>0.23499999999999999</v>
      </c>
    </row>
    <row r="1442" spans="1:24" x14ac:dyDescent="0.25">
      <c r="A1442">
        <f t="shared" si="68"/>
        <v>1</v>
      </c>
      <c r="B1442" t="str">
        <f t="shared" si="66"/>
        <v/>
      </c>
      <c r="C1442" t="str">
        <f t="shared" si="67"/>
        <v/>
      </c>
      <c r="D1442">
        <v>2026</v>
      </c>
      <c r="E1442" t="s">
        <v>8441</v>
      </c>
      <c r="F1442" t="s">
        <v>1547</v>
      </c>
      <c r="G1442" t="s">
        <v>29</v>
      </c>
      <c r="H1442" t="s">
        <v>64</v>
      </c>
      <c r="I1442">
        <v>1</v>
      </c>
      <c r="J1442">
        <v>3</v>
      </c>
      <c r="K1442" s="29">
        <v>4.97</v>
      </c>
      <c r="L1442">
        <v>17</v>
      </c>
      <c r="M1442">
        <v>4</v>
      </c>
      <c r="N1442">
        <v>0</v>
      </c>
      <c r="O1442">
        <v>0</v>
      </c>
      <c r="P1442">
        <v>1</v>
      </c>
      <c r="Q1442">
        <v>38</v>
      </c>
      <c r="R1442">
        <v>37</v>
      </c>
      <c r="S1442">
        <v>27</v>
      </c>
      <c r="T1442">
        <v>21</v>
      </c>
      <c r="U1442">
        <v>17</v>
      </c>
      <c r="V1442">
        <v>33</v>
      </c>
      <c r="W1442">
        <v>11</v>
      </c>
      <c r="X1442" s="2">
        <v>0.25900000000000001</v>
      </c>
    </row>
    <row r="1443" spans="1:24" x14ac:dyDescent="0.25">
      <c r="A1443" t="str">
        <f t="shared" si="68"/>
        <v/>
      </c>
      <c r="B1443" t="str">
        <f t="shared" si="66"/>
        <v/>
      </c>
      <c r="C1443" t="str">
        <f t="shared" si="67"/>
        <v/>
      </c>
      <c r="D1443">
        <v>2026</v>
      </c>
      <c r="E1443" t="s">
        <v>8442</v>
      </c>
      <c r="F1443" t="s">
        <v>1547</v>
      </c>
      <c r="G1443" t="s">
        <v>37</v>
      </c>
      <c r="H1443" t="s">
        <v>64</v>
      </c>
      <c r="I1443">
        <v>0</v>
      </c>
      <c r="J1443">
        <v>1</v>
      </c>
      <c r="K1443" s="29">
        <v>5.4</v>
      </c>
      <c r="L1443">
        <v>12</v>
      </c>
      <c r="M1443">
        <v>2</v>
      </c>
      <c r="N1443">
        <v>0</v>
      </c>
      <c r="O1443">
        <v>0</v>
      </c>
      <c r="P1443">
        <v>0</v>
      </c>
      <c r="Q1443">
        <v>16.2</v>
      </c>
      <c r="R1443">
        <v>22</v>
      </c>
      <c r="S1443">
        <v>12</v>
      </c>
      <c r="T1443">
        <v>10</v>
      </c>
      <c r="U1443">
        <v>10</v>
      </c>
      <c r="V1443">
        <v>9</v>
      </c>
      <c r="W1443">
        <v>0</v>
      </c>
      <c r="X1443" s="2">
        <v>0.30099999999999999</v>
      </c>
    </row>
    <row r="1444" spans="1:24" x14ac:dyDescent="0.25">
      <c r="A1444" t="str">
        <f t="shared" si="68"/>
        <v/>
      </c>
      <c r="B1444" t="str">
        <f t="shared" si="66"/>
        <v/>
      </c>
      <c r="C1444" t="str">
        <f t="shared" si="67"/>
        <v/>
      </c>
      <c r="D1444">
        <v>2026</v>
      </c>
      <c r="E1444" t="s">
        <v>8443</v>
      </c>
      <c r="F1444" t="s">
        <v>1547</v>
      </c>
      <c r="G1444" t="s">
        <v>47</v>
      </c>
      <c r="H1444" t="s">
        <v>64</v>
      </c>
      <c r="I1444">
        <v>2</v>
      </c>
      <c r="J1444">
        <v>2</v>
      </c>
      <c r="K1444" s="29">
        <v>5.5</v>
      </c>
      <c r="L1444">
        <v>27</v>
      </c>
      <c r="M1444">
        <v>1</v>
      </c>
      <c r="N1444">
        <v>0</v>
      </c>
      <c r="O1444">
        <v>0</v>
      </c>
      <c r="P1444">
        <v>1</v>
      </c>
      <c r="Q1444">
        <v>36</v>
      </c>
      <c r="R1444">
        <v>38</v>
      </c>
      <c r="S1444">
        <v>25</v>
      </c>
      <c r="T1444">
        <v>22</v>
      </c>
      <c r="U1444">
        <v>12</v>
      </c>
      <c r="V1444">
        <v>28</v>
      </c>
      <c r="W1444">
        <v>7</v>
      </c>
      <c r="X1444" s="2">
        <v>0.26400000000000001</v>
      </c>
    </row>
    <row r="1445" spans="1:24" x14ac:dyDescent="0.25">
      <c r="A1445" t="str">
        <f t="shared" si="68"/>
        <v/>
      </c>
      <c r="B1445" t="str">
        <f t="shared" si="66"/>
        <v/>
      </c>
      <c r="C1445" t="str">
        <f t="shared" si="67"/>
        <v/>
      </c>
      <c r="D1445">
        <v>2026</v>
      </c>
      <c r="E1445" t="s">
        <v>8444</v>
      </c>
      <c r="F1445" t="s">
        <v>1547</v>
      </c>
      <c r="G1445" t="s">
        <v>37</v>
      </c>
      <c r="H1445" t="s">
        <v>64</v>
      </c>
      <c r="I1445">
        <v>1</v>
      </c>
      <c r="J1445">
        <v>1</v>
      </c>
      <c r="K1445" s="29">
        <v>5.59</v>
      </c>
      <c r="L1445">
        <v>15</v>
      </c>
      <c r="M1445">
        <v>0</v>
      </c>
      <c r="N1445">
        <v>0</v>
      </c>
      <c r="O1445">
        <v>0</v>
      </c>
      <c r="P1445">
        <v>0</v>
      </c>
      <c r="Q1445">
        <v>19.100000000000001</v>
      </c>
      <c r="R1445">
        <v>22</v>
      </c>
      <c r="S1445">
        <v>12</v>
      </c>
      <c r="T1445">
        <v>12</v>
      </c>
      <c r="U1445">
        <v>11</v>
      </c>
      <c r="V1445">
        <v>20</v>
      </c>
      <c r="W1445">
        <v>1</v>
      </c>
      <c r="X1445" s="2">
        <v>0.27800000000000002</v>
      </c>
    </row>
    <row r="1446" spans="1:24" x14ac:dyDescent="0.25">
      <c r="A1446" t="str">
        <f t="shared" si="68"/>
        <v/>
      </c>
      <c r="B1446" t="str">
        <f t="shared" si="66"/>
        <v/>
      </c>
      <c r="C1446" t="str">
        <f t="shared" si="67"/>
        <v/>
      </c>
      <c r="D1446">
        <v>2026</v>
      </c>
      <c r="E1446" t="s">
        <v>8445</v>
      </c>
      <c r="F1446" t="s">
        <v>1547</v>
      </c>
      <c r="G1446" t="s">
        <v>37</v>
      </c>
      <c r="H1446" t="s">
        <v>64</v>
      </c>
      <c r="I1446">
        <v>1</v>
      </c>
      <c r="J1446">
        <v>2</v>
      </c>
      <c r="K1446" s="29">
        <v>5.66</v>
      </c>
      <c r="L1446">
        <v>17</v>
      </c>
      <c r="M1446">
        <v>1</v>
      </c>
      <c r="N1446">
        <v>0</v>
      </c>
      <c r="O1446">
        <v>0</v>
      </c>
      <c r="P1446">
        <v>0</v>
      </c>
      <c r="Q1446">
        <v>20.2</v>
      </c>
      <c r="R1446">
        <v>17</v>
      </c>
      <c r="S1446">
        <v>14</v>
      </c>
      <c r="T1446">
        <v>13</v>
      </c>
      <c r="U1446">
        <v>10</v>
      </c>
      <c r="V1446">
        <v>19</v>
      </c>
      <c r="W1446">
        <v>5</v>
      </c>
      <c r="X1446" s="2">
        <v>0.221</v>
      </c>
    </row>
    <row r="1447" spans="1:24" x14ac:dyDescent="0.25">
      <c r="A1447" t="str">
        <f t="shared" si="68"/>
        <v/>
      </c>
      <c r="B1447" t="str">
        <f t="shared" si="66"/>
        <v/>
      </c>
      <c r="C1447" t="str">
        <f t="shared" si="67"/>
        <v/>
      </c>
      <c r="D1447">
        <v>2026</v>
      </c>
      <c r="E1447" t="s">
        <v>8446</v>
      </c>
      <c r="F1447" t="s">
        <v>1547</v>
      </c>
      <c r="G1447" t="s">
        <v>37</v>
      </c>
      <c r="H1447" t="s">
        <v>64</v>
      </c>
      <c r="I1447">
        <v>4</v>
      </c>
      <c r="J1447">
        <v>3</v>
      </c>
      <c r="K1447" s="29">
        <v>6.18</v>
      </c>
      <c r="L1447">
        <v>19</v>
      </c>
      <c r="M1447">
        <v>6</v>
      </c>
      <c r="N1447">
        <v>0</v>
      </c>
      <c r="O1447">
        <v>0</v>
      </c>
      <c r="P1447">
        <v>0</v>
      </c>
      <c r="Q1447">
        <v>43.2</v>
      </c>
      <c r="R1447">
        <v>51</v>
      </c>
      <c r="S1447">
        <v>32</v>
      </c>
      <c r="T1447">
        <v>30</v>
      </c>
      <c r="U1447">
        <v>18</v>
      </c>
      <c r="V1447">
        <v>42</v>
      </c>
      <c r="W1447">
        <v>5</v>
      </c>
      <c r="X1447" s="2">
        <v>0.29299999999999998</v>
      </c>
    </row>
    <row r="1448" spans="1:24" x14ac:dyDescent="0.25">
      <c r="A1448" t="str">
        <f t="shared" si="68"/>
        <v/>
      </c>
      <c r="B1448" t="str">
        <f t="shared" si="66"/>
        <v/>
      </c>
      <c r="C1448" t="str">
        <f t="shared" si="67"/>
        <v/>
      </c>
      <c r="D1448">
        <v>2026</v>
      </c>
      <c r="E1448" t="s">
        <v>8447</v>
      </c>
      <c r="F1448" t="s">
        <v>1547</v>
      </c>
      <c r="G1448" t="s">
        <v>24</v>
      </c>
      <c r="H1448" t="s">
        <v>64</v>
      </c>
      <c r="I1448">
        <v>0</v>
      </c>
      <c r="J1448">
        <v>0</v>
      </c>
      <c r="K1448" s="29">
        <v>6.65</v>
      </c>
      <c r="L1448">
        <v>16</v>
      </c>
      <c r="M1448">
        <v>0</v>
      </c>
      <c r="N1448">
        <v>0</v>
      </c>
      <c r="O1448">
        <v>0</v>
      </c>
      <c r="P1448">
        <v>0</v>
      </c>
      <c r="Q1448">
        <v>23</v>
      </c>
      <c r="R1448">
        <v>20</v>
      </c>
      <c r="S1448">
        <v>23</v>
      </c>
      <c r="T1448">
        <v>17</v>
      </c>
      <c r="U1448">
        <v>15</v>
      </c>
      <c r="V1448">
        <v>16</v>
      </c>
      <c r="W1448">
        <v>7</v>
      </c>
      <c r="X1448" s="2">
        <v>0.23799999999999999</v>
      </c>
    </row>
    <row r="1449" spans="1:24" x14ac:dyDescent="0.25">
      <c r="A1449" t="str">
        <f t="shared" si="68"/>
        <v/>
      </c>
      <c r="B1449" t="str">
        <f t="shared" si="66"/>
        <v/>
      </c>
      <c r="C1449" t="str">
        <f t="shared" si="67"/>
        <v/>
      </c>
      <c r="D1449">
        <v>2026</v>
      </c>
      <c r="E1449" t="s">
        <v>8448</v>
      </c>
      <c r="F1449" t="s">
        <v>1547</v>
      </c>
      <c r="G1449" t="s">
        <v>24</v>
      </c>
      <c r="H1449" t="s">
        <v>64</v>
      </c>
      <c r="I1449">
        <v>0</v>
      </c>
      <c r="J1449">
        <v>2</v>
      </c>
      <c r="K1449" s="29">
        <v>8.77</v>
      </c>
      <c r="L1449">
        <v>16</v>
      </c>
      <c r="M1449">
        <v>1</v>
      </c>
      <c r="N1449">
        <v>0</v>
      </c>
      <c r="O1449">
        <v>0</v>
      </c>
      <c r="P1449">
        <v>1</v>
      </c>
      <c r="Q1449">
        <v>25.2</v>
      </c>
      <c r="R1449">
        <v>29</v>
      </c>
      <c r="S1449">
        <v>25</v>
      </c>
      <c r="T1449">
        <v>25</v>
      </c>
      <c r="U1449">
        <v>12</v>
      </c>
      <c r="V1449">
        <v>19</v>
      </c>
      <c r="W1449">
        <v>1</v>
      </c>
      <c r="X1449" s="2">
        <v>0.30199999999999999</v>
      </c>
    </row>
    <row r="1450" spans="1:24" x14ac:dyDescent="0.25">
      <c r="A1450">
        <f t="shared" si="68"/>
        <v>1</v>
      </c>
      <c r="B1450" t="str">
        <f t="shared" si="66"/>
        <v/>
      </c>
      <c r="C1450" t="str">
        <f t="shared" si="67"/>
        <v/>
      </c>
      <c r="D1450">
        <v>2026</v>
      </c>
      <c r="E1450" t="s">
        <v>8449</v>
      </c>
      <c r="F1450" t="s">
        <v>1547</v>
      </c>
      <c r="G1450" t="s">
        <v>29</v>
      </c>
      <c r="H1450" t="s">
        <v>64</v>
      </c>
      <c r="I1450">
        <v>0</v>
      </c>
      <c r="J1450">
        <v>0</v>
      </c>
      <c r="K1450" s="29">
        <v>9.19</v>
      </c>
      <c r="L1450">
        <v>13</v>
      </c>
      <c r="M1450">
        <v>0</v>
      </c>
      <c r="N1450">
        <v>0</v>
      </c>
      <c r="O1450">
        <v>0</v>
      </c>
      <c r="P1450">
        <v>1</v>
      </c>
      <c r="Q1450">
        <v>15.2</v>
      </c>
      <c r="R1450">
        <v>17</v>
      </c>
      <c r="S1450">
        <v>16</v>
      </c>
      <c r="T1450">
        <v>16</v>
      </c>
      <c r="U1450">
        <v>21</v>
      </c>
      <c r="V1450">
        <v>13</v>
      </c>
      <c r="W1450">
        <v>4</v>
      </c>
      <c r="X1450" s="2">
        <v>0.29299999999999998</v>
      </c>
    </row>
    <row r="1451" spans="1:24" x14ac:dyDescent="0.25">
      <c r="A1451" t="str">
        <f t="shared" si="68"/>
        <v/>
      </c>
      <c r="B1451" t="str">
        <f t="shared" si="66"/>
        <v/>
      </c>
      <c r="C1451" t="str">
        <f t="shared" si="67"/>
        <v/>
      </c>
      <c r="D1451">
        <v>2026</v>
      </c>
      <c r="E1451" t="s">
        <v>8450</v>
      </c>
      <c r="F1451" t="s">
        <v>1547</v>
      </c>
      <c r="G1451" t="s">
        <v>24</v>
      </c>
      <c r="H1451" t="s">
        <v>64</v>
      </c>
      <c r="I1451">
        <v>1</v>
      </c>
      <c r="J1451">
        <v>3</v>
      </c>
      <c r="K1451" s="29">
        <v>10.119999999999999</v>
      </c>
      <c r="L1451">
        <v>16</v>
      </c>
      <c r="M1451">
        <v>4</v>
      </c>
      <c r="N1451">
        <v>0</v>
      </c>
      <c r="O1451">
        <v>0</v>
      </c>
      <c r="P1451">
        <v>0</v>
      </c>
      <c r="Q1451">
        <v>26.2</v>
      </c>
      <c r="R1451">
        <v>39</v>
      </c>
      <c r="S1451">
        <v>32</v>
      </c>
      <c r="T1451">
        <v>30</v>
      </c>
      <c r="U1451">
        <v>20</v>
      </c>
      <c r="V1451">
        <v>38</v>
      </c>
      <c r="W1451">
        <v>2</v>
      </c>
      <c r="X1451" s="2">
        <v>0.33300000000000002</v>
      </c>
    </row>
    <row r="1452" spans="1:24" x14ac:dyDescent="0.25">
      <c r="A1452" t="str">
        <f t="shared" si="68"/>
        <v/>
      </c>
      <c r="B1452" t="str">
        <f t="shared" si="66"/>
        <v/>
      </c>
      <c r="C1452" t="str">
        <f t="shared" si="67"/>
        <v/>
      </c>
      <c r="D1452">
        <v>2026</v>
      </c>
      <c r="E1452" t="s">
        <v>8451</v>
      </c>
      <c r="F1452" t="s">
        <v>1547</v>
      </c>
      <c r="G1452" t="s">
        <v>47</v>
      </c>
      <c r="H1452" t="s">
        <v>64</v>
      </c>
      <c r="I1452">
        <v>0</v>
      </c>
      <c r="J1452">
        <v>0</v>
      </c>
      <c r="K1452" s="29">
        <v>10.119999999999999</v>
      </c>
      <c r="L1452">
        <v>5</v>
      </c>
      <c r="M1452">
        <v>0</v>
      </c>
      <c r="N1452">
        <v>0</v>
      </c>
      <c r="O1452">
        <v>0</v>
      </c>
      <c r="P1452">
        <v>0</v>
      </c>
      <c r="Q1452">
        <v>2.2000000000000002</v>
      </c>
      <c r="R1452">
        <v>6</v>
      </c>
      <c r="S1452">
        <v>3</v>
      </c>
      <c r="T1452">
        <v>3</v>
      </c>
      <c r="U1452">
        <v>6</v>
      </c>
      <c r="V1452">
        <v>6</v>
      </c>
      <c r="W1452">
        <v>0</v>
      </c>
      <c r="X1452" s="2">
        <v>0.42899999999999999</v>
      </c>
    </row>
    <row r="1453" spans="1:24" x14ac:dyDescent="0.25">
      <c r="A1453" t="str">
        <f t="shared" si="68"/>
        <v/>
      </c>
      <c r="B1453" t="str">
        <f t="shared" si="66"/>
        <v/>
      </c>
      <c r="C1453" t="str">
        <f t="shared" si="67"/>
        <v/>
      </c>
      <c r="D1453">
        <v>2026</v>
      </c>
      <c r="E1453" t="s">
        <v>8452</v>
      </c>
      <c r="F1453" t="s">
        <v>1547</v>
      </c>
      <c r="G1453" t="s">
        <v>47</v>
      </c>
      <c r="H1453" t="s">
        <v>64</v>
      </c>
      <c r="I1453">
        <v>1</v>
      </c>
      <c r="J1453">
        <v>0</v>
      </c>
      <c r="K1453" s="29">
        <v>13.5</v>
      </c>
      <c r="L1453">
        <v>7</v>
      </c>
      <c r="M1453">
        <v>1</v>
      </c>
      <c r="N1453">
        <v>0</v>
      </c>
      <c r="O1453">
        <v>0</v>
      </c>
      <c r="P1453">
        <v>0</v>
      </c>
      <c r="Q1453">
        <v>5.0999999999999996</v>
      </c>
      <c r="R1453">
        <v>8</v>
      </c>
      <c r="S1453">
        <v>9</v>
      </c>
      <c r="T1453">
        <v>8</v>
      </c>
      <c r="U1453">
        <v>4</v>
      </c>
      <c r="V1453">
        <v>4</v>
      </c>
      <c r="W1453">
        <v>0</v>
      </c>
      <c r="X1453" s="2">
        <v>0.32</v>
      </c>
    </row>
    <row r="1454" spans="1:24" x14ac:dyDescent="0.25">
      <c r="A1454" t="str">
        <f t="shared" si="68"/>
        <v/>
      </c>
      <c r="B1454" t="str">
        <f t="shared" si="66"/>
        <v/>
      </c>
      <c r="C1454" t="str">
        <f t="shared" si="67"/>
        <v/>
      </c>
      <c r="D1454">
        <v>2026</v>
      </c>
      <c r="E1454" t="s">
        <v>8453</v>
      </c>
      <c r="F1454" t="s">
        <v>1564</v>
      </c>
      <c r="G1454" t="s">
        <v>24</v>
      </c>
      <c r="H1454" t="s">
        <v>64</v>
      </c>
      <c r="I1454">
        <v>3</v>
      </c>
      <c r="J1454">
        <v>1</v>
      </c>
      <c r="K1454" s="29">
        <v>4.68</v>
      </c>
      <c r="L1454">
        <v>15</v>
      </c>
      <c r="M1454">
        <v>15</v>
      </c>
      <c r="N1454">
        <v>0</v>
      </c>
      <c r="O1454">
        <v>0</v>
      </c>
      <c r="P1454">
        <v>0</v>
      </c>
      <c r="Q1454">
        <v>59.2</v>
      </c>
      <c r="R1454">
        <v>62</v>
      </c>
      <c r="S1454">
        <v>41</v>
      </c>
      <c r="T1454">
        <v>31</v>
      </c>
      <c r="U1454">
        <v>20</v>
      </c>
      <c r="V1454">
        <v>57</v>
      </c>
      <c r="W1454">
        <v>8</v>
      </c>
      <c r="X1454" s="2">
        <v>0.26300000000000001</v>
      </c>
    </row>
    <row r="1455" spans="1:24" x14ac:dyDescent="0.25">
      <c r="A1455" t="str">
        <f t="shared" si="68"/>
        <v/>
      </c>
      <c r="B1455" t="str">
        <f t="shared" si="66"/>
        <v/>
      </c>
      <c r="C1455" t="str">
        <f t="shared" si="67"/>
        <v/>
      </c>
      <c r="D1455">
        <v>2026</v>
      </c>
      <c r="E1455" t="s">
        <v>8454</v>
      </c>
      <c r="F1455" t="s">
        <v>1564</v>
      </c>
      <c r="G1455" t="s">
        <v>47</v>
      </c>
      <c r="H1455" t="s">
        <v>64</v>
      </c>
      <c r="I1455">
        <v>0</v>
      </c>
      <c r="J1455">
        <v>0</v>
      </c>
      <c r="K1455" s="29">
        <v>0</v>
      </c>
      <c r="L1455">
        <v>1</v>
      </c>
      <c r="M1455">
        <v>0</v>
      </c>
      <c r="N1455">
        <v>0</v>
      </c>
      <c r="O1455">
        <v>0</v>
      </c>
      <c r="P1455">
        <v>0</v>
      </c>
      <c r="Q1455">
        <v>0.2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 s="2">
        <v>0</v>
      </c>
    </row>
    <row r="1456" spans="1:24" x14ac:dyDescent="0.25">
      <c r="A1456" t="str">
        <f t="shared" si="68"/>
        <v/>
      </c>
      <c r="B1456" t="str">
        <f t="shared" si="66"/>
        <v/>
      </c>
      <c r="C1456" t="str">
        <f t="shared" si="67"/>
        <v/>
      </c>
      <c r="D1456">
        <v>2026</v>
      </c>
      <c r="E1456" t="s">
        <v>1578</v>
      </c>
      <c r="F1456" t="s">
        <v>1564</v>
      </c>
      <c r="G1456" t="s">
        <v>37</v>
      </c>
      <c r="H1456" t="s">
        <v>64</v>
      </c>
      <c r="I1456">
        <v>0</v>
      </c>
      <c r="J1456">
        <v>1</v>
      </c>
      <c r="K1456" s="29">
        <v>3.72</v>
      </c>
      <c r="L1456">
        <v>14</v>
      </c>
      <c r="M1456">
        <v>0</v>
      </c>
      <c r="N1456">
        <v>0</v>
      </c>
      <c r="O1456">
        <v>0</v>
      </c>
      <c r="P1456">
        <v>0</v>
      </c>
      <c r="Q1456">
        <v>9.1999999999999993</v>
      </c>
      <c r="R1456">
        <v>9</v>
      </c>
      <c r="S1456">
        <v>5</v>
      </c>
      <c r="T1456">
        <v>4</v>
      </c>
      <c r="U1456">
        <v>8</v>
      </c>
      <c r="V1456">
        <v>8</v>
      </c>
      <c r="W1456">
        <v>0</v>
      </c>
      <c r="X1456" s="2">
        <v>0.25</v>
      </c>
    </row>
    <row r="1457" spans="1:24" x14ac:dyDescent="0.25">
      <c r="A1457" t="str">
        <f t="shared" si="68"/>
        <v/>
      </c>
      <c r="B1457" t="str">
        <f t="shared" si="66"/>
        <v/>
      </c>
      <c r="C1457" t="str">
        <f t="shared" si="67"/>
        <v/>
      </c>
      <c r="D1457">
        <v>2026</v>
      </c>
      <c r="E1457" t="s">
        <v>8455</v>
      </c>
      <c r="F1457" t="s">
        <v>1564</v>
      </c>
      <c r="G1457" t="s">
        <v>37</v>
      </c>
      <c r="H1457" t="s">
        <v>64</v>
      </c>
      <c r="I1457">
        <v>3</v>
      </c>
      <c r="J1457">
        <v>2</v>
      </c>
      <c r="K1457" s="29">
        <v>3.73</v>
      </c>
      <c r="L1457">
        <v>27</v>
      </c>
      <c r="M1457">
        <v>0</v>
      </c>
      <c r="N1457">
        <v>0</v>
      </c>
      <c r="O1457">
        <v>0</v>
      </c>
      <c r="P1457">
        <v>6</v>
      </c>
      <c r="Q1457">
        <v>50.2</v>
      </c>
      <c r="R1457">
        <v>47</v>
      </c>
      <c r="S1457">
        <v>26</v>
      </c>
      <c r="T1457">
        <v>21</v>
      </c>
      <c r="U1457">
        <v>8</v>
      </c>
      <c r="V1457">
        <v>55</v>
      </c>
      <c r="W1457">
        <v>1</v>
      </c>
      <c r="X1457" s="2">
        <v>0.245</v>
      </c>
    </row>
    <row r="1458" spans="1:24" x14ac:dyDescent="0.25">
      <c r="A1458" t="str">
        <f t="shared" si="68"/>
        <v/>
      </c>
      <c r="B1458" t="str">
        <f t="shared" si="66"/>
        <v/>
      </c>
      <c r="C1458" t="str">
        <f t="shared" si="67"/>
        <v/>
      </c>
      <c r="D1458">
        <v>2026</v>
      </c>
      <c r="E1458" t="s">
        <v>8456</v>
      </c>
      <c r="F1458" t="s">
        <v>1564</v>
      </c>
      <c r="G1458" t="s">
        <v>47</v>
      </c>
      <c r="H1458" t="s">
        <v>64</v>
      </c>
      <c r="I1458">
        <v>0</v>
      </c>
      <c r="J1458">
        <v>3</v>
      </c>
      <c r="K1458" s="29">
        <v>4.5</v>
      </c>
      <c r="L1458">
        <v>20</v>
      </c>
      <c r="M1458">
        <v>0</v>
      </c>
      <c r="N1458">
        <v>0</v>
      </c>
      <c r="O1458">
        <v>0</v>
      </c>
      <c r="P1458">
        <v>4</v>
      </c>
      <c r="Q1458">
        <v>20</v>
      </c>
      <c r="R1458">
        <v>12</v>
      </c>
      <c r="S1458">
        <v>12</v>
      </c>
      <c r="T1458">
        <v>10</v>
      </c>
      <c r="U1458">
        <v>10</v>
      </c>
      <c r="V1458">
        <v>29</v>
      </c>
      <c r="W1458">
        <v>4</v>
      </c>
      <c r="X1458" s="2">
        <v>0.16900000000000001</v>
      </c>
    </row>
    <row r="1459" spans="1:24" x14ac:dyDescent="0.25">
      <c r="A1459" t="str">
        <f t="shared" si="68"/>
        <v/>
      </c>
      <c r="B1459" t="str">
        <f t="shared" si="66"/>
        <v/>
      </c>
      <c r="C1459" t="str">
        <f t="shared" si="67"/>
        <v/>
      </c>
      <c r="D1459">
        <v>2026</v>
      </c>
      <c r="E1459" t="s">
        <v>8457</v>
      </c>
      <c r="F1459" t="s">
        <v>1564</v>
      </c>
      <c r="G1459" t="s">
        <v>24</v>
      </c>
      <c r="H1459" t="s">
        <v>64</v>
      </c>
      <c r="I1459">
        <v>0</v>
      </c>
      <c r="J1459">
        <v>1</v>
      </c>
      <c r="K1459" s="29">
        <v>4.7</v>
      </c>
      <c r="L1459">
        <v>9</v>
      </c>
      <c r="M1459">
        <v>0</v>
      </c>
      <c r="N1459">
        <v>0</v>
      </c>
      <c r="O1459">
        <v>0</v>
      </c>
      <c r="P1459">
        <v>1</v>
      </c>
      <c r="Q1459">
        <v>7.2</v>
      </c>
      <c r="R1459">
        <v>4</v>
      </c>
      <c r="S1459">
        <v>4</v>
      </c>
      <c r="T1459">
        <v>4</v>
      </c>
      <c r="U1459">
        <v>7</v>
      </c>
      <c r="V1459">
        <v>10</v>
      </c>
      <c r="W1459">
        <v>2</v>
      </c>
      <c r="X1459" s="2">
        <v>0.16</v>
      </c>
    </row>
    <row r="1460" spans="1:24" x14ac:dyDescent="0.25">
      <c r="A1460" t="str">
        <f t="shared" si="68"/>
        <v/>
      </c>
      <c r="B1460" t="str">
        <f t="shared" si="66"/>
        <v/>
      </c>
      <c r="C1460" t="str">
        <f t="shared" si="67"/>
        <v/>
      </c>
      <c r="D1460">
        <v>2026</v>
      </c>
      <c r="E1460" t="s">
        <v>8458</v>
      </c>
      <c r="F1460" t="s">
        <v>1564</v>
      </c>
      <c r="G1460" t="s">
        <v>37</v>
      </c>
      <c r="H1460" t="s">
        <v>64</v>
      </c>
      <c r="I1460">
        <v>4</v>
      </c>
      <c r="J1460">
        <v>3</v>
      </c>
      <c r="K1460" s="29">
        <v>4.88</v>
      </c>
      <c r="L1460">
        <v>15</v>
      </c>
      <c r="M1460">
        <v>4</v>
      </c>
      <c r="N1460">
        <v>0</v>
      </c>
      <c r="O1460">
        <v>0</v>
      </c>
      <c r="P1460">
        <v>0</v>
      </c>
      <c r="Q1460">
        <v>51.2</v>
      </c>
      <c r="R1460">
        <v>50</v>
      </c>
      <c r="S1460">
        <v>30</v>
      </c>
      <c r="T1460">
        <v>28</v>
      </c>
      <c r="U1460">
        <v>22</v>
      </c>
      <c r="V1460">
        <v>41</v>
      </c>
      <c r="W1460">
        <v>9</v>
      </c>
      <c r="X1460" s="2">
        <v>0.255</v>
      </c>
    </row>
    <row r="1461" spans="1:24" x14ac:dyDescent="0.25">
      <c r="A1461" t="str">
        <f t="shared" si="68"/>
        <v/>
      </c>
      <c r="B1461" t="str">
        <f t="shared" si="66"/>
        <v/>
      </c>
      <c r="C1461" t="str">
        <f t="shared" si="67"/>
        <v/>
      </c>
      <c r="D1461">
        <v>2026</v>
      </c>
      <c r="E1461" t="s">
        <v>8459</v>
      </c>
      <c r="F1461" t="s">
        <v>1564</v>
      </c>
      <c r="G1461" t="s">
        <v>24</v>
      </c>
      <c r="H1461" t="s">
        <v>64</v>
      </c>
      <c r="I1461">
        <v>5</v>
      </c>
      <c r="J1461">
        <v>3</v>
      </c>
      <c r="K1461" s="29">
        <v>5.8</v>
      </c>
      <c r="L1461">
        <v>15</v>
      </c>
      <c r="M1461">
        <v>10</v>
      </c>
      <c r="N1461">
        <v>0</v>
      </c>
      <c r="O1461">
        <v>0</v>
      </c>
      <c r="P1461">
        <v>0</v>
      </c>
      <c r="Q1461">
        <v>45</v>
      </c>
      <c r="R1461">
        <v>58</v>
      </c>
      <c r="S1461">
        <v>29</v>
      </c>
      <c r="T1461">
        <v>29</v>
      </c>
      <c r="U1461">
        <v>13</v>
      </c>
      <c r="V1461">
        <v>15</v>
      </c>
      <c r="W1461">
        <v>4</v>
      </c>
      <c r="X1461" s="2">
        <v>0.32200000000000001</v>
      </c>
    </row>
    <row r="1462" spans="1:24" x14ac:dyDescent="0.25">
      <c r="A1462" t="str">
        <f t="shared" si="68"/>
        <v/>
      </c>
      <c r="B1462" t="str">
        <f t="shared" si="66"/>
        <v/>
      </c>
      <c r="C1462" t="str">
        <f t="shared" si="67"/>
        <v/>
      </c>
      <c r="D1462">
        <v>2026</v>
      </c>
      <c r="E1462" t="s">
        <v>8460</v>
      </c>
      <c r="F1462" t="s">
        <v>1564</v>
      </c>
      <c r="G1462" t="s">
        <v>37</v>
      </c>
      <c r="H1462" t="s">
        <v>64</v>
      </c>
      <c r="I1462">
        <v>1</v>
      </c>
      <c r="J1462">
        <v>0</v>
      </c>
      <c r="K1462" s="29">
        <v>5.87</v>
      </c>
      <c r="L1462">
        <v>12</v>
      </c>
      <c r="M1462">
        <v>0</v>
      </c>
      <c r="N1462">
        <v>0</v>
      </c>
      <c r="O1462">
        <v>0</v>
      </c>
      <c r="P1462">
        <v>0</v>
      </c>
      <c r="Q1462">
        <v>7.2</v>
      </c>
      <c r="R1462">
        <v>10</v>
      </c>
      <c r="S1462">
        <v>5</v>
      </c>
      <c r="T1462">
        <v>5</v>
      </c>
      <c r="U1462">
        <v>6</v>
      </c>
      <c r="V1462">
        <v>12</v>
      </c>
      <c r="W1462">
        <v>0</v>
      </c>
      <c r="X1462" s="2">
        <v>0.32300000000000001</v>
      </c>
    </row>
    <row r="1463" spans="1:24" x14ac:dyDescent="0.25">
      <c r="A1463" t="str">
        <f t="shared" si="68"/>
        <v/>
      </c>
      <c r="B1463" t="str">
        <f t="shared" si="66"/>
        <v/>
      </c>
      <c r="C1463" t="str">
        <f t="shared" si="67"/>
        <v/>
      </c>
      <c r="D1463">
        <v>2026</v>
      </c>
      <c r="E1463" t="s">
        <v>8461</v>
      </c>
      <c r="F1463" t="s">
        <v>1564</v>
      </c>
      <c r="G1463" t="s">
        <v>37</v>
      </c>
      <c r="H1463" t="s">
        <v>64</v>
      </c>
      <c r="I1463">
        <v>3</v>
      </c>
      <c r="J1463">
        <v>3</v>
      </c>
      <c r="K1463" s="29">
        <v>6.94</v>
      </c>
      <c r="L1463">
        <v>20</v>
      </c>
      <c r="M1463">
        <v>7</v>
      </c>
      <c r="N1463">
        <v>0</v>
      </c>
      <c r="O1463">
        <v>0</v>
      </c>
      <c r="P1463">
        <v>0</v>
      </c>
      <c r="Q1463">
        <v>46.2</v>
      </c>
      <c r="R1463">
        <v>49</v>
      </c>
      <c r="S1463">
        <v>41</v>
      </c>
      <c r="T1463">
        <v>36</v>
      </c>
      <c r="U1463">
        <v>32</v>
      </c>
      <c r="V1463">
        <v>49</v>
      </c>
      <c r="W1463">
        <v>12</v>
      </c>
      <c r="X1463" s="2">
        <v>0.27400000000000002</v>
      </c>
    </row>
    <row r="1464" spans="1:24" x14ac:dyDescent="0.25">
      <c r="A1464" t="str">
        <f t="shared" si="68"/>
        <v/>
      </c>
      <c r="B1464" t="str">
        <f t="shared" si="66"/>
        <v/>
      </c>
      <c r="C1464" t="str">
        <f t="shared" si="67"/>
        <v/>
      </c>
      <c r="D1464">
        <v>2026</v>
      </c>
      <c r="E1464" t="s">
        <v>8462</v>
      </c>
      <c r="F1464" t="s">
        <v>1564</v>
      </c>
      <c r="G1464" t="s">
        <v>37</v>
      </c>
      <c r="H1464" t="s">
        <v>64</v>
      </c>
      <c r="I1464">
        <v>2</v>
      </c>
      <c r="J1464">
        <v>4</v>
      </c>
      <c r="K1464" s="29">
        <v>7.14</v>
      </c>
      <c r="L1464">
        <v>17</v>
      </c>
      <c r="M1464">
        <v>6</v>
      </c>
      <c r="N1464">
        <v>0</v>
      </c>
      <c r="O1464">
        <v>0</v>
      </c>
      <c r="P1464">
        <v>1</v>
      </c>
      <c r="Q1464">
        <v>46.2</v>
      </c>
      <c r="R1464">
        <v>55</v>
      </c>
      <c r="S1464">
        <v>42</v>
      </c>
      <c r="T1464">
        <v>37</v>
      </c>
      <c r="U1464">
        <v>28</v>
      </c>
      <c r="V1464">
        <v>37</v>
      </c>
      <c r="W1464">
        <v>4</v>
      </c>
      <c r="X1464" s="2">
        <v>0.29099999999999998</v>
      </c>
    </row>
    <row r="1465" spans="1:24" x14ac:dyDescent="0.25">
      <c r="A1465">
        <f t="shared" si="68"/>
        <v>1</v>
      </c>
      <c r="B1465" t="str">
        <f t="shared" si="66"/>
        <v/>
      </c>
      <c r="C1465" t="str">
        <f t="shared" si="67"/>
        <v/>
      </c>
      <c r="D1465">
        <v>2026</v>
      </c>
      <c r="E1465" t="s">
        <v>8463</v>
      </c>
      <c r="F1465" t="s">
        <v>1564</v>
      </c>
      <c r="G1465" t="s">
        <v>29</v>
      </c>
      <c r="H1465" t="s">
        <v>64</v>
      </c>
      <c r="I1465">
        <v>1</v>
      </c>
      <c r="J1465">
        <v>1</v>
      </c>
      <c r="K1465" s="29">
        <v>7.23</v>
      </c>
      <c r="L1465">
        <v>20</v>
      </c>
      <c r="M1465">
        <v>1</v>
      </c>
      <c r="N1465">
        <v>0</v>
      </c>
      <c r="O1465">
        <v>0</v>
      </c>
      <c r="P1465">
        <v>1</v>
      </c>
      <c r="Q1465">
        <v>37.1</v>
      </c>
      <c r="R1465">
        <v>51</v>
      </c>
      <c r="S1465">
        <v>33</v>
      </c>
      <c r="T1465">
        <v>30</v>
      </c>
      <c r="U1465">
        <v>26</v>
      </c>
      <c r="V1465">
        <v>27</v>
      </c>
      <c r="W1465">
        <v>8</v>
      </c>
      <c r="X1465" s="2">
        <v>0.33800000000000002</v>
      </c>
    </row>
    <row r="1466" spans="1:24" x14ac:dyDescent="0.25">
      <c r="A1466" t="str">
        <f t="shared" si="68"/>
        <v/>
      </c>
      <c r="B1466" t="str">
        <f t="shared" si="66"/>
        <v/>
      </c>
      <c r="C1466" t="str">
        <f t="shared" si="67"/>
        <v/>
      </c>
      <c r="D1466">
        <v>2026</v>
      </c>
      <c r="E1466" t="s">
        <v>1567</v>
      </c>
      <c r="F1466" t="s">
        <v>1564</v>
      </c>
      <c r="G1466" t="s">
        <v>37</v>
      </c>
      <c r="H1466" t="s">
        <v>64</v>
      </c>
      <c r="I1466">
        <v>0</v>
      </c>
      <c r="J1466">
        <v>3</v>
      </c>
      <c r="K1466" s="29">
        <v>7.61</v>
      </c>
      <c r="L1466">
        <v>9</v>
      </c>
      <c r="M1466">
        <v>4</v>
      </c>
      <c r="N1466">
        <v>0</v>
      </c>
      <c r="O1466">
        <v>0</v>
      </c>
      <c r="P1466">
        <v>1</v>
      </c>
      <c r="Q1466">
        <v>23.2</v>
      </c>
      <c r="R1466">
        <v>24</v>
      </c>
      <c r="S1466">
        <v>23</v>
      </c>
      <c r="T1466">
        <v>20</v>
      </c>
      <c r="U1466">
        <v>12</v>
      </c>
      <c r="V1466">
        <v>20</v>
      </c>
      <c r="W1466">
        <v>7</v>
      </c>
      <c r="X1466" s="2">
        <v>0.26100000000000001</v>
      </c>
    </row>
    <row r="1467" spans="1:24" x14ac:dyDescent="0.25">
      <c r="A1467" t="str">
        <f t="shared" si="68"/>
        <v/>
      </c>
      <c r="B1467" t="str">
        <f t="shared" si="66"/>
        <v/>
      </c>
      <c r="C1467" t="str">
        <f t="shared" si="67"/>
        <v/>
      </c>
      <c r="D1467">
        <v>2026</v>
      </c>
      <c r="E1467" t="s">
        <v>8464</v>
      </c>
      <c r="F1467" t="s">
        <v>1564</v>
      </c>
      <c r="G1467" t="s">
        <v>47</v>
      </c>
      <c r="H1467" t="s">
        <v>64</v>
      </c>
      <c r="I1467">
        <v>2</v>
      </c>
      <c r="J1467">
        <v>1</v>
      </c>
      <c r="K1467" s="29">
        <v>7.91</v>
      </c>
      <c r="L1467">
        <v>11</v>
      </c>
      <c r="M1467">
        <v>2</v>
      </c>
      <c r="N1467">
        <v>0</v>
      </c>
      <c r="O1467">
        <v>0</v>
      </c>
      <c r="P1467">
        <v>0</v>
      </c>
      <c r="Q1467">
        <v>19.100000000000001</v>
      </c>
      <c r="R1467">
        <v>32</v>
      </c>
      <c r="S1467">
        <v>21</v>
      </c>
      <c r="T1467">
        <v>17</v>
      </c>
      <c r="U1467">
        <v>3</v>
      </c>
      <c r="V1467">
        <v>15</v>
      </c>
      <c r="W1467">
        <v>1</v>
      </c>
      <c r="X1467" s="2">
        <v>0.36399999999999999</v>
      </c>
    </row>
    <row r="1468" spans="1:24" x14ac:dyDescent="0.25">
      <c r="A1468">
        <f t="shared" si="68"/>
        <v>1</v>
      </c>
      <c r="B1468" t="str">
        <f t="shared" si="66"/>
        <v/>
      </c>
      <c r="C1468" t="str">
        <f t="shared" si="67"/>
        <v/>
      </c>
      <c r="D1468">
        <v>2026</v>
      </c>
      <c r="E1468" t="s">
        <v>8465</v>
      </c>
      <c r="F1468" t="s">
        <v>1564</v>
      </c>
      <c r="G1468" t="s">
        <v>29</v>
      </c>
      <c r="H1468" t="s">
        <v>64</v>
      </c>
      <c r="I1468">
        <v>0</v>
      </c>
      <c r="J1468">
        <v>0</v>
      </c>
      <c r="K1468" s="29">
        <v>12.38</v>
      </c>
      <c r="L1468">
        <v>8</v>
      </c>
      <c r="M1468">
        <v>2</v>
      </c>
      <c r="N1468">
        <v>0</v>
      </c>
      <c r="O1468">
        <v>0</v>
      </c>
      <c r="P1468">
        <v>0</v>
      </c>
      <c r="Q1468">
        <v>8</v>
      </c>
      <c r="R1468">
        <v>10</v>
      </c>
      <c r="S1468">
        <v>12</v>
      </c>
      <c r="T1468">
        <v>11</v>
      </c>
      <c r="U1468">
        <v>8</v>
      </c>
      <c r="V1468">
        <v>10</v>
      </c>
      <c r="W1468">
        <v>2</v>
      </c>
      <c r="X1468" s="2">
        <v>0.33300000000000002</v>
      </c>
    </row>
    <row r="1469" spans="1:24" x14ac:dyDescent="0.25">
      <c r="A1469" t="str">
        <f t="shared" si="68"/>
        <v/>
      </c>
      <c r="B1469" t="str">
        <f t="shared" si="66"/>
        <v/>
      </c>
      <c r="C1469">
        <f t="shared" si="67"/>
        <v>1</v>
      </c>
      <c r="D1469">
        <v>2026</v>
      </c>
      <c r="E1469" t="s">
        <v>7296</v>
      </c>
      <c r="F1469" t="s">
        <v>1564</v>
      </c>
      <c r="G1469" t="s">
        <v>47</v>
      </c>
      <c r="H1469" t="s">
        <v>64</v>
      </c>
      <c r="I1469">
        <v>1</v>
      </c>
      <c r="J1469">
        <v>0</v>
      </c>
      <c r="K1469" s="29">
        <v>14.81</v>
      </c>
      <c r="L1469">
        <v>10</v>
      </c>
      <c r="M1469">
        <v>0</v>
      </c>
      <c r="N1469">
        <v>0</v>
      </c>
      <c r="O1469">
        <v>0</v>
      </c>
      <c r="P1469">
        <v>0</v>
      </c>
      <c r="Q1469">
        <v>10.1</v>
      </c>
      <c r="R1469">
        <v>21</v>
      </c>
      <c r="S1469">
        <v>18</v>
      </c>
      <c r="T1469">
        <v>17</v>
      </c>
      <c r="U1469">
        <v>5</v>
      </c>
      <c r="V1469">
        <v>10</v>
      </c>
      <c r="W1469">
        <v>4</v>
      </c>
      <c r="X1469" s="2">
        <v>0.42</v>
      </c>
    </row>
    <row r="1470" spans="1:24" x14ac:dyDescent="0.25">
      <c r="A1470">
        <f t="shared" si="68"/>
        <v>1</v>
      </c>
      <c r="B1470" t="str">
        <f t="shared" si="66"/>
        <v/>
      </c>
      <c r="C1470" t="str">
        <f t="shared" si="67"/>
        <v/>
      </c>
      <c r="D1470">
        <v>2026</v>
      </c>
      <c r="E1470" t="s">
        <v>8466</v>
      </c>
      <c r="F1470" t="s">
        <v>1583</v>
      </c>
      <c r="G1470" t="s">
        <v>32</v>
      </c>
      <c r="H1470" t="s">
        <v>64</v>
      </c>
      <c r="I1470">
        <v>6</v>
      </c>
      <c r="J1470">
        <v>3</v>
      </c>
      <c r="K1470" s="29">
        <v>3.9</v>
      </c>
      <c r="L1470">
        <v>15</v>
      </c>
      <c r="M1470">
        <v>13</v>
      </c>
      <c r="N1470">
        <v>0</v>
      </c>
      <c r="O1470">
        <v>0</v>
      </c>
      <c r="P1470">
        <v>0</v>
      </c>
      <c r="Q1470">
        <v>83</v>
      </c>
      <c r="R1470">
        <v>79</v>
      </c>
      <c r="S1470">
        <v>39</v>
      </c>
      <c r="T1470">
        <v>36</v>
      </c>
      <c r="U1470">
        <v>30</v>
      </c>
      <c r="V1470">
        <v>79</v>
      </c>
      <c r="W1470">
        <v>8</v>
      </c>
      <c r="X1470" s="2">
        <v>0.25600000000000001</v>
      </c>
    </row>
    <row r="1471" spans="1:24" x14ac:dyDescent="0.25">
      <c r="A1471" t="str">
        <f t="shared" si="68"/>
        <v/>
      </c>
      <c r="B1471" t="str">
        <f t="shared" si="66"/>
        <v/>
      </c>
      <c r="C1471" t="str">
        <f t="shared" si="67"/>
        <v/>
      </c>
      <c r="D1471">
        <v>2026</v>
      </c>
      <c r="E1471" t="s">
        <v>8467</v>
      </c>
      <c r="F1471" t="s">
        <v>1583</v>
      </c>
      <c r="G1471" t="s">
        <v>47</v>
      </c>
      <c r="H1471" t="s">
        <v>64</v>
      </c>
      <c r="I1471">
        <v>5</v>
      </c>
      <c r="J1471">
        <v>5</v>
      </c>
      <c r="K1471" s="29">
        <v>5.71</v>
      </c>
      <c r="L1471">
        <v>17</v>
      </c>
      <c r="M1471">
        <v>11</v>
      </c>
      <c r="N1471">
        <v>0</v>
      </c>
      <c r="O1471">
        <v>0</v>
      </c>
      <c r="P1471">
        <v>1</v>
      </c>
      <c r="Q1471">
        <v>64.2</v>
      </c>
      <c r="R1471">
        <v>77</v>
      </c>
      <c r="S1471">
        <v>49</v>
      </c>
      <c r="T1471">
        <v>41</v>
      </c>
      <c r="U1471">
        <v>14</v>
      </c>
      <c r="V1471">
        <v>42</v>
      </c>
      <c r="W1471">
        <v>10</v>
      </c>
      <c r="X1471" s="2">
        <v>0.29499999999999998</v>
      </c>
    </row>
    <row r="1472" spans="1:24" x14ac:dyDescent="0.25">
      <c r="A1472">
        <f t="shared" si="68"/>
        <v>1</v>
      </c>
      <c r="B1472" t="str">
        <f t="shared" si="66"/>
        <v/>
      </c>
      <c r="C1472" t="str">
        <f t="shared" si="67"/>
        <v/>
      </c>
      <c r="D1472">
        <v>2026</v>
      </c>
      <c r="E1472" t="s">
        <v>8468</v>
      </c>
      <c r="F1472" t="s">
        <v>1583</v>
      </c>
      <c r="G1472" t="s">
        <v>32</v>
      </c>
      <c r="H1472" t="s">
        <v>64</v>
      </c>
      <c r="I1472">
        <v>0</v>
      </c>
      <c r="J1472">
        <v>0</v>
      </c>
      <c r="K1472" s="29">
        <v>0</v>
      </c>
      <c r="L1472">
        <v>1</v>
      </c>
      <c r="M1472">
        <v>0</v>
      </c>
      <c r="N1472">
        <v>0</v>
      </c>
      <c r="O1472">
        <v>0</v>
      </c>
      <c r="P1472">
        <v>1</v>
      </c>
      <c r="Q1472">
        <v>3</v>
      </c>
      <c r="R1472">
        <v>0</v>
      </c>
      <c r="S1472">
        <v>0</v>
      </c>
      <c r="T1472">
        <v>0</v>
      </c>
      <c r="U1472">
        <v>2</v>
      </c>
      <c r="V1472">
        <v>5</v>
      </c>
      <c r="W1472">
        <v>0</v>
      </c>
      <c r="X1472" s="2">
        <v>0</v>
      </c>
    </row>
    <row r="1473" spans="1:24" x14ac:dyDescent="0.25">
      <c r="A1473" t="str">
        <f t="shared" si="68"/>
        <v/>
      </c>
      <c r="B1473" t="str">
        <f t="shared" si="66"/>
        <v/>
      </c>
      <c r="C1473" t="str">
        <f t="shared" si="67"/>
        <v/>
      </c>
      <c r="D1473">
        <v>2026</v>
      </c>
      <c r="E1473" t="s">
        <v>8469</v>
      </c>
      <c r="F1473" t="s">
        <v>1583</v>
      </c>
      <c r="G1473" t="s">
        <v>37</v>
      </c>
      <c r="H1473" t="s">
        <v>64</v>
      </c>
      <c r="I1473">
        <v>0</v>
      </c>
      <c r="J1473">
        <v>0</v>
      </c>
      <c r="K1473" s="29">
        <v>0</v>
      </c>
      <c r="L1473">
        <v>1</v>
      </c>
      <c r="M1473">
        <v>1</v>
      </c>
      <c r="N1473">
        <v>0</v>
      </c>
      <c r="O1473">
        <v>0</v>
      </c>
      <c r="P1473">
        <v>0</v>
      </c>
      <c r="Q1473">
        <v>0.1</v>
      </c>
      <c r="R1473">
        <v>0</v>
      </c>
      <c r="S1473">
        <v>0</v>
      </c>
      <c r="T1473">
        <v>0</v>
      </c>
      <c r="U1473">
        <v>0</v>
      </c>
      <c r="V1473">
        <v>1</v>
      </c>
      <c r="W1473">
        <v>0</v>
      </c>
      <c r="X1473" s="2">
        <v>0</v>
      </c>
    </row>
    <row r="1474" spans="1:24" x14ac:dyDescent="0.25">
      <c r="A1474">
        <f t="shared" si="68"/>
        <v>1</v>
      </c>
      <c r="B1474" t="str">
        <f t="shared" ref="B1474:B1537" si="69">IF(COUNTIFS(Draft_Player,$E1474),COUNTIFS(Draft_Player,$E1474),"")</f>
        <v/>
      </c>
      <c r="C1474" t="str">
        <f t="shared" ref="C1474:C1537" si="70">IF(COUNTIFS(Transfers_Player,$E1474),COUNTIFS(Transfers_Player,$E1474),"")</f>
        <v/>
      </c>
      <c r="D1474">
        <v>2026</v>
      </c>
      <c r="E1474" t="s">
        <v>8470</v>
      </c>
      <c r="F1474" t="s">
        <v>1583</v>
      </c>
      <c r="G1474" t="s">
        <v>32</v>
      </c>
      <c r="H1474" t="s">
        <v>64</v>
      </c>
      <c r="I1474">
        <v>3</v>
      </c>
      <c r="J1474">
        <v>2</v>
      </c>
      <c r="K1474" s="29">
        <v>2.84</v>
      </c>
      <c r="L1474">
        <v>31</v>
      </c>
      <c r="M1474">
        <v>0</v>
      </c>
      <c r="N1474">
        <v>0</v>
      </c>
      <c r="O1474">
        <v>0</v>
      </c>
      <c r="P1474">
        <v>9</v>
      </c>
      <c r="Q1474">
        <v>44.1</v>
      </c>
      <c r="R1474">
        <v>30</v>
      </c>
      <c r="S1474">
        <v>17</v>
      </c>
      <c r="T1474">
        <v>14</v>
      </c>
      <c r="U1474">
        <v>21</v>
      </c>
      <c r="V1474">
        <v>66</v>
      </c>
      <c r="W1474">
        <v>9</v>
      </c>
      <c r="X1474" s="2">
        <v>0.188</v>
      </c>
    </row>
    <row r="1475" spans="1:24" x14ac:dyDescent="0.25">
      <c r="A1475" t="str">
        <f t="shared" ref="A1475:A1538" si="71">IF(OR(G1475="SR", G1475="GR"), 1, "")</f>
        <v/>
      </c>
      <c r="B1475" t="str">
        <f t="shared" si="69"/>
        <v/>
      </c>
      <c r="C1475" t="str">
        <f t="shared" si="70"/>
        <v/>
      </c>
      <c r="D1475">
        <v>2026</v>
      </c>
      <c r="E1475" t="s">
        <v>8471</v>
      </c>
      <c r="F1475" t="s">
        <v>1583</v>
      </c>
      <c r="G1475" t="s">
        <v>24</v>
      </c>
      <c r="H1475" t="s">
        <v>64</v>
      </c>
      <c r="I1475">
        <v>1</v>
      </c>
      <c r="J1475">
        <v>0</v>
      </c>
      <c r="K1475" s="29">
        <v>3.63</v>
      </c>
      <c r="L1475">
        <v>18</v>
      </c>
      <c r="M1475">
        <v>0</v>
      </c>
      <c r="N1475">
        <v>0</v>
      </c>
      <c r="O1475">
        <v>0</v>
      </c>
      <c r="P1475">
        <v>0</v>
      </c>
      <c r="Q1475">
        <v>17.100000000000001</v>
      </c>
      <c r="R1475">
        <v>11</v>
      </c>
      <c r="S1475">
        <v>10</v>
      </c>
      <c r="T1475">
        <v>7</v>
      </c>
      <c r="U1475">
        <v>15</v>
      </c>
      <c r="V1475">
        <v>24</v>
      </c>
      <c r="W1475">
        <v>4</v>
      </c>
      <c r="X1475" s="2">
        <v>0.17499999999999999</v>
      </c>
    </row>
    <row r="1476" spans="1:24" x14ac:dyDescent="0.25">
      <c r="A1476" t="str">
        <f t="shared" si="71"/>
        <v/>
      </c>
      <c r="B1476" t="str">
        <f t="shared" si="69"/>
        <v/>
      </c>
      <c r="C1476" t="str">
        <f t="shared" si="70"/>
        <v/>
      </c>
      <c r="D1476">
        <v>2026</v>
      </c>
      <c r="E1476" t="s">
        <v>8472</v>
      </c>
      <c r="F1476" t="s">
        <v>1583</v>
      </c>
      <c r="G1476" t="s">
        <v>37</v>
      </c>
      <c r="H1476" t="s">
        <v>64</v>
      </c>
      <c r="I1476">
        <v>4</v>
      </c>
      <c r="J1476">
        <v>2</v>
      </c>
      <c r="K1476" s="29">
        <v>4.47</v>
      </c>
      <c r="L1476">
        <v>19</v>
      </c>
      <c r="M1476">
        <v>2</v>
      </c>
      <c r="N1476">
        <v>0</v>
      </c>
      <c r="O1476">
        <v>0</v>
      </c>
      <c r="P1476">
        <v>1</v>
      </c>
      <c r="Q1476">
        <v>44.1</v>
      </c>
      <c r="R1476">
        <v>53</v>
      </c>
      <c r="S1476">
        <v>31</v>
      </c>
      <c r="T1476">
        <v>22</v>
      </c>
      <c r="U1476">
        <v>18</v>
      </c>
      <c r="V1476">
        <v>59</v>
      </c>
      <c r="W1476">
        <v>8</v>
      </c>
      <c r="X1476" s="2">
        <v>0.28799999999999998</v>
      </c>
    </row>
    <row r="1477" spans="1:24" x14ac:dyDescent="0.25">
      <c r="A1477" t="str">
        <f t="shared" si="71"/>
        <v/>
      </c>
      <c r="B1477" t="str">
        <f t="shared" si="69"/>
        <v/>
      </c>
      <c r="C1477" t="str">
        <f t="shared" si="70"/>
        <v/>
      </c>
      <c r="D1477">
        <v>2026</v>
      </c>
      <c r="E1477" t="s">
        <v>8473</v>
      </c>
      <c r="F1477" t="s">
        <v>1583</v>
      </c>
      <c r="G1477" t="s">
        <v>47</v>
      </c>
      <c r="H1477" t="s">
        <v>64</v>
      </c>
      <c r="I1477">
        <v>1</v>
      </c>
      <c r="J1477">
        <v>2</v>
      </c>
      <c r="K1477" s="29">
        <v>4.72</v>
      </c>
      <c r="L1477">
        <v>16</v>
      </c>
      <c r="M1477">
        <v>4</v>
      </c>
      <c r="N1477">
        <v>0</v>
      </c>
      <c r="O1477">
        <v>0</v>
      </c>
      <c r="P1477">
        <v>0</v>
      </c>
      <c r="Q1477">
        <v>26.2</v>
      </c>
      <c r="R1477">
        <v>23</v>
      </c>
      <c r="S1477">
        <v>17</v>
      </c>
      <c r="T1477">
        <v>14</v>
      </c>
      <c r="U1477">
        <v>20</v>
      </c>
      <c r="V1477">
        <v>34</v>
      </c>
      <c r="W1477">
        <v>9</v>
      </c>
      <c r="X1477" s="2">
        <v>0.245</v>
      </c>
    </row>
    <row r="1478" spans="1:24" x14ac:dyDescent="0.25">
      <c r="A1478">
        <f t="shared" si="71"/>
        <v>1</v>
      </c>
      <c r="B1478" t="str">
        <f t="shared" si="69"/>
        <v/>
      </c>
      <c r="C1478" t="str">
        <f t="shared" si="70"/>
        <v/>
      </c>
      <c r="D1478">
        <v>2026</v>
      </c>
      <c r="E1478" t="s">
        <v>8474</v>
      </c>
      <c r="F1478" t="s">
        <v>1583</v>
      </c>
      <c r="G1478" t="s">
        <v>32</v>
      </c>
      <c r="H1478" t="s">
        <v>64</v>
      </c>
      <c r="I1478">
        <v>2</v>
      </c>
      <c r="J1478">
        <v>1</v>
      </c>
      <c r="K1478" s="29">
        <v>4.8099999999999996</v>
      </c>
      <c r="L1478">
        <v>16</v>
      </c>
      <c r="M1478">
        <v>5</v>
      </c>
      <c r="N1478">
        <v>0</v>
      </c>
      <c r="O1478">
        <v>0</v>
      </c>
      <c r="P1478">
        <v>0</v>
      </c>
      <c r="Q1478">
        <v>43</v>
      </c>
      <c r="R1478">
        <v>50</v>
      </c>
      <c r="S1478">
        <v>27</v>
      </c>
      <c r="T1478">
        <v>23</v>
      </c>
      <c r="U1478">
        <v>15</v>
      </c>
      <c r="V1478">
        <v>24</v>
      </c>
      <c r="W1478">
        <v>3</v>
      </c>
      <c r="X1478" s="2">
        <v>0.28899999999999998</v>
      </c>
    </row>
    <row r="1479" spans="1:24" x14ac:dyDescent="0.25">
      <c r="A1479" t="str">
        <f t="shared" si="71"/>
        <v/>
      </c>
      <c r="B1479" t="str">
        <f t="shared" si="69"/>
        <v/>
      </c>
      <c r="C1479" t="str">
        <f t="shared" si="70"/>
        <v/>
      </c>
      <c r="D1479">
        <v>2026</v>
      </c>
      <c r="E1479" t="s">
        <v>8475</v>
      </c>
      <c r="F1479" t="s">
        <v>1583</v>
      </c>
      <c r="G1479" t="s">
        <v>37</v>
      </c>
      <c r="H1479" t="s">
        <v>64</v>
      </c>
      <c r="I1479">
        <v>0</v>
      </c>
      <c r="J1479">
        <v>2</v>
      </c>
      <c r="K1479" s="29">
        <v>4.91</v>
      </c>
      <c r="L1479">
        <v>9</v>
      </c>
      <c r="M1479">
        <v>6</v>
      </c>
      <c r="N1479">
        <v>0</v>
      </c>
      <c r="O1479">
        <v>0</v>
      </c>
      <c r="P1479">
        <v>0</v>
      </c>
      <c r="Q1479">
        <v>14.2</v>
      </c>
      <c r="R1479">
        <v>16</v>
      </c>
      <c r="S1479">
        <v>12</v>
      </c>
      <c r="T1479">
        <v>8</v>
      </c>
      <c r="U1479">
        <v>4</v>
      </c>
      <c r="V1479">
        <v>7</v>
      </c>
      <c r="W1479">
        <v>0</v>
      </c>
      <c r="X1479" s="2">
        <v>0.27600000000000002</v>
      </c>
    </row>
    <row r="1480" spans="1:24" x14ac:dyDescent="0.25">
      <c r="A1480">
        <f t="shared" si="71"/>
        <v>1</v>
      </c>
      <c r="B1480" t="str">
        <f t="shared" si="69"/>
        <v/>
      </c>
      <c r="C1480" t="str">
        <f t="shared" si="70"/>
        <v/>
      </c>
      <c r="D1480">
        <v>2026</v>
      </c>
      <c r="E1480" t="s">
        <v>8476</v>
      </c>
      <c r="F1480" t="s">
        <v>1583</v>
      </c>
      <c r="G1480" t="s">
        <v>29</v>
      </c>
      <c r="H1480" t="s">
        <v>64</v>
      </c>
      <c r="I1480">
        <v>3</v>
      </c>
      <c r="J1480">
        <v>1</v>
      </c>
      <c r="K1480" s="29">
        <v>5.0599999999999996</v>
      </c>
      <c r="L1480">
        <v>22</v>
      </c>
      <c r="M1480">
        <v>2</v>
      </c>
      <c r="N1480">
        <v>0</v>
      </c>
      <c r="O1480">
        <v>0</v>
      </c>
      <c r="P1480">
        <v>1</v>
      </c>
      <c r="Q1480">
        <v>48</v>
      </c>
      <c r="R1480">
        <v>58</v>
      </c>
      <c r="S1480">
        <v>29</v>
      </c>
      <c r="T1480">
        <v>27</v>
      </c>
      <c r="U1480">
        <v>8</v>
      </c>
      <c r="V1480">
        <v>28</v>
      </c>
      <c r="W1480">
        <v>5</v>
      </c>
      <c r="X1480" s="2">
        <v>0.307</v>
      </c>
    </row>
    <row r="1481" spans="1:24" x14ac:dyDescent="0.25">
      <c r="A1481" t="str">
        <f t="shared" si="71"/>
        <v/>
      </c>
      <c r="B1481" t="str">
        <f t="shared" si="69"/>
        <v/>
      </c>
      <c r="C1481" t="str">
        <f t="shared" si="70"/>
        <v/>
      </c>
      <c r="D1481">
        <v>2026</v>
      </c>
      <c r="E1481" t="s">
        <v>8477</v>
      </c>
      <c r="F1481" t="s">
        <v>1583</v>
      </c>
      <c r="G1481" t="s">
        <v>47</v>
      </c>
      <c r="H1481" t="s">
        <v>64</v>
      </c>
      <c r="I1481">
        <v>5</v>
      </c>
      <c r="J1481">
        <v>3</v>
      </c>
      <c r="K1481" s="29">
        <v>5.47</v>
      </c>
      <c r="L1481">
        <v>19</v>
      </c>
      <c r="M1481">
        <v>3</v>
      </c>
      <c r="N1481">
        <v>0</v>
      </c>
      <c r="O1481">
        <v>0</v>
      </c>
      <c r="P1481">
        <v>0</v>
      </c>
      <c r="Q1481">
        <v>51</v>
      </c>
      <c r="R1481">
        <v>46</v>
      </c>
      <c r="S1481">
        <v>33</v>
      </c>
      <c r="T1481">
        <v>31</v>
      </c>
      <c r="U1481">
        <v>25</v>
      </c>
      <c r="V1481">
        <v>54</v>
      </c>
      <c r="W1481">
        <v>4</v>
      </c>
      <c r="X1481" s="2">
        <v>0.24299999999999999</v>
      </c>
    </row>
    <row r="1482" spans="1:24" x14ac:dyDescent="0.25">
      <c r="A1482" t="str">
        <f t="shared" si="71"/>
        <v/>
      </c>
      <c r="B1482" t="str">
        <f t="shared" si="69"/>
        <v/>
      </c>
      <c r="C1482" t="str">
        <f t="shared" si="70"/>
        <v/>
      </c>
      <c r="D1482">
        <v>2026</v>
      </c>
      <c r="E1482" t="s">
        <v>8478</v>
      </c>
      <c r="F1482" t="s">
        <v>1583</v>
      </c>
      <c r="G1482" t="s">
        <v>24</v>
      </c>
      <c r="H1482" t="s">
        <v>64</v>
      </c>
      <c r="I1482">
        <v>0</v>
      </c>
      <c r="J1482">
        <v>1</v>
      </c>
      <c r="K1482" s="29">
        <v>6.97</v>
      </c>
      <c r="L1482">
        <v>9</v>
      </c>
      <c r="M1482">
        <v>1</v>
      </c>
      <c r="N1482">
        <v>0</v>
      </c>
      <c r="O1482">
        <v>0</v>
      </c>
      <c r="P1482">
        <v>0</v>
      </c>
      <c r="Q1482">
        <v>10.1</v>
      </c>
      <c r="R1482">
        <v>11</v>
      </c>
      <c r="S1482">
        <v>11</v>
      </c>
      <c r="T1482">
        <v>8</v>
      </c>
      <c r="U1482">
        <v>9</v>
      </c>
      <c r="V1482">
        <v>8</v>
      </c>
      <c r="W1482">
        <v>5</v>
      </c>
      <c r="X1482" s="2">
        <v>0.29699999999999999</v>
      </c>
    </row>
    <row r="1483" spans="1:24" x14ac:dyDescent="0.25">
      <c r="A1483">
        <f t="shared" si="71"/>
        <v>1</v>
      </c>
      <c r="B1483" t="str">
        <f t="shared" si="69"/>
        <v/>
      </c>
      <c r="C1483" t="str">
        <f t="shared" si="70"/>
        <v/>
      </c>
      <c r="D1483">
        <v>2026</v>
      </c>
      <c r="E1483" t="s">
        <v>8479</v>
      </c>
      <c r="F1483" t="s">
        <v>1583</v>
      </c>
      <c r="G1483" t="s">
        <v>32</v>
      </c>
      <c r="H1483" t="s">
        <v>64</v>
      </c>
      <c r="I1483">
        <v>2</v>
      </c>
      <c r="J1483">
        <v>2</v>
      </c>
      <c r="K1483" s="29">
        <v>7.23</v>
      </c>
      <c r="L1483">
        <v>15</v>
      </c>
      <c r="M1483">
        <v>10</v>
      </c>
      <c r="N1483">
        <v>0</v>
      </c>
      <c r="O1483">
        <v>0</v>
      </c>
      <c r="P1483">
        <v>0</v>
      </c>
      <c r="Q1483">
        <v>42.1</v>
      </c>
      <c r="R1483">
        <v>53</v>
      </c>
      <c r="S1483">
        <v>36</v>
      </c>
      <c r="T1483">
        <v>34</v>
      </c>
      <c r="U1483">
        <v>17</v>
      </c>
      <c r="V1483">
        <v>44</v>
      </c>
      <c r="W1483">
        <v>10</v>
      </c>
      <c r="X1483" s="2">
        <v>0.29299999999999998</v>
      </c>
    </row>
    <row r="1484" spans="1:24" x14ac:dyDescent="0.25">
      <c r="A1484" t="str">
        <f t="shared" si="71"/>
        <v/>
      </c>
      <c r="B1484" t="str">
        <f t="shared" si="69"/>
        <v/>
      </c>
      <c r="C1484" t="str">
        <f t="shared" si="70"/>
        <v/>
      </c>
      <c r="D1484">
        <v>2026</v>
      </c>
      <c r="E1484" t="s">
        <v>8480</v>
      </c>
      <c r="F1484" t="s">
        <v>1583</v>
      </c>
      <c r="G1484" t="s">
        <v>37</v>
      </c>
      <c r="H1484" t="s">
        <v>64</v>
      </c>
      <c r="I1484">
        <v>1</v>
      </c>
      <c r="J1484">
        <v>2</v>
      </c>
      <c r="K1484" s="29">
        <v>8</v>
      </c>
      <c r="L1484">
        <v>18</v>
      </c>
      <c r="M1484">
        <v>1</v>
      </c>
      <c r="N1484">
        <v>0</v>
      </c>
      <c r="O1484">
        <v>0</v>
      </c>
      <c r="P1484">
        <v>0</v>
      </c>
      <c r="Q1484">
        <v>18</v>
      </c>
      <c r="R1484">
        <v>21</v>
      </c>
      <c r="S1484">
        <v>16</v>
      </c>
      <c r="T1484">
        <v>16</v>
      </c>
      <c r="U1484">
        <v>18</v>
      </c>
      <c r="V1484">
        <v>23</v>
      </c>
      <c r="W1484">
        <v>6</v>
      </c>
      <c r="X1484" s="2">
        <v>0.3</v>
      </c>
    </row>
    <row r="1485" spans="1:24" x14ac:dyDescent="0.25">
      <c r="A1485" t="str">
        <f t="shared" si="71"/>
        <v/>
      </c>
      <c r="B1485" t="str">
        <f t="shared" si="69"/>
        <v/>
      </c>
      <c r="C1485" t="str">
        <f t="shared" si="70"/>
        <v/>
      </c>
      <c r="D1485">
        <v>2026</v>
      </c>
      <c r="E1485" t="s">
        <v>8481</v>
      </c>
      <c r="F1485" t="s">
        <v>1583</v>
      </c>
      <c r="G1485" t="s">
        <v>37</v>
      </c>
      <c r="H1485" t="s">
        <v>64</v>
      </c>
      <c r="I1485">
        <v>0</v>
      </c>
      <c r="J1485">
        <v>0</v>
      </c>
      <c r="K1485" s="29">
        <v>11.32</v>
      </c>
      <c r="L1485">
        <v>10</v>
      </c>
      <c r="M1485">
        <v>1</v>
      </c>
      <c r="N1485">
        <v>0</v>
      </c>
      <c r="O1485">
        <v>0</v>
      </c>
      <c r="P1485">
        <v>0</v>
      </c>
      <c r="Q1485">
        <v>10.1</v>
      </c>
      <c r="R1485">
        <v>14</v>
      </c>
      <c r="S1485">
        <v>15</v>
      </c>
      <c r="T1485">
        <v>13</v>
      </c>
      <c r="U1485">
        <v>8</v>
      </c>
      <c r="V1485">
        <v>5</v>
      </c>
      <c r="W1485">
        <v>4</v>
      </c>
      <c r="X1485" s="2">
        <v>0.33300000000000002</v>
      </c>
    </row>
    <row r="1486" spans="1:24" x14ac:dyDescent="0.25">
      <c r="A1486" t="str">
        <f t="shared" si="71"/>
        <v/>
      </c>
      <c r="B1486" t="str">
        <f t="shared" si="69"/>
        <v/>
      </c>
      <c r="C1486" t="str">
        <f t="shared" si="70"/>
        <v/>
      </c>
      <c r="D1486">
        <v>2026</v>
      </c>
      <c r="E1486" t="s">
        <v>8482</v>
      </c>
      <c r="F1486" t="s">
        <v>1583</v>
      </c>
      <c r="G1486" t="s">
        <v>24</v>
      </c>
      <c r="H1486" t="s">
        <v>64</v>
      </c>
      <c r="I1486">
        <v>1</v>
      </c>
      <c r="J1486">
        <v>0</v>
      </c>
      <c r="K1486" s="29">
        <v>11.37</v>
      </c>
      <c r="L1486">
        <v>7</v>
      </c>
      <c r="M1486">
        <v>0</v>
      </c>
      <c r="N1486">
        <v>0</v>
      </c>
      <c r="O1486">
        <v>0</v>
      </c>
      <c r="P1486">
        <v>0</v>
      </c>
      <c r="Q1486">
        <v>6.1</v>
      </c>
      <c r="R1486">
        <v>9</v>
      </c>
      <c r="S1486">
        <v>12</v>
      </c>
      <c r="T1486">
        <v>8</v>
      </c>
      <c r="U1486">
        <v>10</v>
      </c>
      <c r="V1486">
        <v>4</v>
      </c>
      <c r="W1486">
        <v>2</v>
      </c>
      <c r="X1486" s="2">
        <v>0.34599999999999997</v>
      </c>
    </row>
    <row r="1487" spans="1:24" x14ac:dyDescent="0.25">
      <c r="A1487" t="str">
        <f t="shared" si="71"/>
        <v/>
      </c>
      <c r="B1487" t="str">
        <f t="shared" si="69"/>
        <v/>
      </c>
      <c r="C1487">
        <f t="shared" si="70"/>
        <v>1</v>
      </c>
      <c r="D1487">
        <v>2026</v>
      </c>
      <c r="E1487" t="s">
        <v>6714</v>
      </c>
      <c r="F1487" t="s">
        <v>1583</v>
      </c>
      <c r="G1487" t="s">
        <v>24</v>
      </c>
      <c r="H1487" t="s">
        <v>64</v>
      </c>
      <c r="I1487">
        <v>0</v>
      </c>
      <c r="J1487">
        <v>1</v>
      </c>
      <c r="K1487" s="29">
        <v>20.65</v>
      </c>
      <c r="L1487">
        <v>6</v>
      </c>
      <c r="M1487">
        <v>1</v>
      </c>
      <c r="N1487">
        <v>0</v>
      </c>
      <c r="O1487">
        <v>0</v>
      </c>
      <c r="P1487">
        <v>0</v>
      </c>
      <c r="Q1487">
        <v>5.2</v>
      </c>
      <c r="R1487">
        <v>13</v>
      </c>
      <c r="S1487">
        <v>14</v>
      </c>
      <c r="T1487">
        <v>13</v>
      </c>
      <c r="U1487">
        <v>6</v>
      </c>
      <c r="V1487">
        <v>2</v>
      </c>
      <c r="W1487">
        <v>5</v>
      </c>
      <c r="X1487" s="2">
        <v>0.44800000000000001</v>
      </c>
    </row>
    <row r="1488" spans="1:24" x14ac:dyDescent="0.25">
      <c r="A1488" t="str">
        <f t="shared" si="71"/>
        <v/>
      </c>
      <c r="B1488" t="str">
        <f t="shared" si="69"/>
        <v/>
      </c>
      <c r="C1488" t="str">
        <f t="shared" si="70"/>
        <v/>
      </c>
      <c r="D1488">
        <v>2026</v>
      </c>
      <c r="E1488" t="s">
        <v>8483</v>
      </c>
      <c r="F1488" t="s">
        <v>1602</v>
      </c>
      <c r="G1488" t="s">
        <v>47</v>
      </c>
      <c r="H1488" t="s">
        <v>64</v>
      </c>
      <c r="I1488">
        <v>5</v>
      </c>
      <c r="J1488">
        <v>2</v>
      </c>
      <c r="K1488" s="29">
        <v>4.9400000000000004</v>
      </c>
      <c r="L1488">
        <v>17</v>
      </c>
      <c r="M1488">
        <v>1</v>
      </c>
      <c r="N1488">
        <v>0</v>
      </c>
      <c r="O1488">
        <v>0</v>
      </c>
      <c r="P1488">
        <v>0</v>
      </c>
      <c r="Q1488">
        <v>58.1</v>
      </c>
      <c r="R1488">
        <v>58</v>
      </c>
      <c r="S1488">
        <v>38</v>
      </c>
      <c r="T1488">
        <v>32</v>
      </c>
      <c r="U1488">
        <v>24</v>
      </c>
      <c r="V1488">
        <v>40</v>
      </c>
      <c r="W1488">
        <v>9</v>
      </c>
      <c r="X1488" s="2">
        <v>0.26200000000000001</v>
      </c>
    </row>
    <row r="1489" spans="1:24" x14ac:dyDescent="0.25">
      <c r="A1489" t="str">
        <f t="shared" si="71"/>
        <v/>
      </c>
      <c r="B1489" t="str">
        <f t="shared" si="69"/>
        <v/>
      </c>
      <c r="C1489" t="str">
        <f t="shared" si="70"/>
        <v/>
      </c>
      <c r="D1489">
        <v>2026</v>
      </c>
      <c r="E1489" t="s">
        <v>8484</v>
      </c>
      <c r="F1489" t="s">
        <v>1602</v>
      </c>
      <c r="G1489" t="s">
        <v>37</v>
      </c>
      <c r="H1489" t="s">
        <v>64</v>
      </c>
      <c r="I1489">
        <v>5</v>
      </c>
      <c r="J1489">
        <v>7</v>
      </c>
      <c r="K1489" s="29">
        <v>5.31</v>
      </c>
      <c r="L1489">
        <v>13</v>
      </c>
      <c r="M1489">
        <v>13</v>
      </c>
      <c r="N1489">
        <v>2</v>
      </c>
      <c r="O1489">
        <v>1</v>
      </c>
      <c r="P1489">
        <v>0</v>
      </c>
      <c r="Q1489">
        <v>79.2</v>
      </c>
      <c r="R1489">
        <v>109</v>
      </c>
      <c r="S1489">
        <v>55</v>
      </c>
      <c r="T1489">
        <v>47</v>
      </c>
      <c r="U1489">
        <v>27</v>
      </c>
      <c r="V1489">
        <v>63</v>
      </c>
      <c r="W1489">
        <v>7</v>
      </c>
      <c r="X1489" s="2">
        <v>0.33300000000000002</v>
      </c>
    </row>
    <row r="1490" spans="1:24" x14ac:dyDescent="0.25">
      <c r="A1490" t="str">
        <f t="shared" si="71"/>
        <v/>
      </c>
      <c r="B1490" t="str">
        <f t="shared" si="69"/>
        <v/>
      </c>
      <c r="C1490" t="str">
        <f t="shared" si="70"/>
        <v/>
      </c>
      <c r="D1490">
        <v>2026</v>
      </c>
      <c r="E1490" t="s">
        <v>8485</v>
      </c>
      <c r="F1490" t="s">
        <v>1602</v>
      </c>
      <c r="G1490" t="s">
        <v>47</v>
      </c>
      <c r="H1490" t="s">
        <v>64</v>
      </c>
      <c r="I1490">
        <v>4</v>
      </c>
      <c r="J1490">
        <v>3</v>
      </c>
      <c r="K1490" s="29">
        <v>6.23</v>
      </c>
      <c r="L1490">
        <v>15</v>
      </c>
      <c r="M1490">
        <v>13</v>
      </c>
      <c r="N1490">
        <v>1</v>
      </c>
      <c r="O1490">
        <v>1</v>
      </c>
      <c r="P1490">
        <v>0</v>
      </c>
      <c r="Q1490">
        <v>60.2</v>
      </c>
      <c r="R1490">
        <v>79</v>
      </c>
      <c r="S1490">
        <v>49</v>
      </c>
      <c r="T1490">
        <v>42</v>
      </c>
      <c r="U1490">
        <v>26</v>
      </c>
      <c r="V1490">
        <v>30</v>
      </c>
      <c r="W1490">
        <v>6</v>
      </c>
      <c r="X1490" s="2">
        <v>0.32200000000000001</v>
      </c>
    </row>
    <row r="1491" spans="1:24" x14ac:dyDescent="0.25">
      <c r="A1491">
        <f t="shared" si="71"/>
        <v>1</v>
      </c>
      <c r="B1491" t="str">
        <f t="shared" si="69"/>
        <v/>
      </c>
      <c r="C1491" t="str">
        <f t="shared" si="70"/>
        <v/>
      </c>
      <c r="D1491">
        <v>2026</v>
      </c>
      <c r="E1491" t="s">
        <v>8486</v>
      </c>
      <c r="F1491" t="s">
        <v>1602</v>
      </c>
      <c r="G1491" t="s">
        <v>29</v>
      </c>
      <c r="H1491" t="s">
        <v>64</v>
      </c>
      <c r="I1491">
        <v>3</v>
      </c>
      <c r="J1491">
        <v>4</v>
      </c>
      <c r="K1491" s="29">
        <v>7.15</v>
      </c>
      <c r="L1491">
        <v>13</v>
      </c>
      <c r="M1491">
        <v>13</v>
      </c>
      <c r="N1491">
        <v>1</v>
      </c>
      <c r="O1491">
        <v>0</v>
      </c>
      <c r="P1491">
        <v>0</v>
      </c>
      <c r="Q1491">
        <v>61.2</v>
      </c>
      <c r="R1491">
        <v>78</v>
      </c>
      <c r="S1491">
        <v>52</v>
      </c>
      <c r="T1491">
        <v>49</v>
      </c>
      <c r="U1491">
        <v>20</v>
      </c>
      <c r="V1491">
        <v>40</v>
      </c>
      <c r="W1491">
        <v>12</v>
      </c>
      <c r="X1491" s="2">
        <v>0.317</v>
      </c>
    </row>
    <row r="1492" spans="1:24" x14ac:dyDescent="0.25">
      <c r="A1492" t="str">
        <f t="shared" si="71"/>
        <v/>
      </c>
      <c r="B1492" t="str">
        <f t="shared" si="69"/>
        <v/>
      </c>
      <c r="C1492" t="str">
        <f t="shared" si="70"/>
        <v/>
      </c>
      <c r="D1492">
        <v>2026</v>
      </c>
      <c r="E1492" t="s">
        <v>8487</v>
      </c>
      <c r="F1492" t="s">
        <v>1602</v>
      </c>
      <c r="G1492" t="s">
        <v>37</v>
      </c>
      <c r="H1492" t="s">
        <v>64</v>
      </c>
      <c r="I1492">
        <v>0</v>
      </c>
      <c r="J1492">
        <v>0</v>
      </c>
      <c r="K1492" s="29">
        <v>0</v>
      </c>
      <c r="L1492">
        <v>1</v>
      </c>
      <c r="M1492">
        <v>1</v>
      </c>
      <c r="N1492">
        <v>0</v>
      </c>
      <c r="O1492">
        <v>0</v>
      </c>
      <c r="P1492">
        <v>0</v>
      </c>
      <c r="Q1492">
        <v>1</v>
      </c>
      <c r="R1492">
        <v>2</v>
      </c>
      <c r="S1492">
        <v>0</v>
      </c>
      <c r="T1492">
        <v>0</v>
      </c>
      <c r="U1492">
        <v>0</v>
      </c>
      <c r="V1492">
        <v>1</v>
      </c>
      <c r="W1492">
        <v>0</v>
      </c>
      <c r="X1492" s="2">
        <v>0.4</v>
      </c>
    </row>
    <row r="1493" spans="1:24" x14ac:dyDescent="0.25">
      <c r="A1493" t="str">
        <f t="shared" si="71"/>
        <v/>
      </c>
      <c r="B1493" t="str">
        <f t="shared" si="69"/>
        <v/>
      </c>
      <c r="C1493" t="str">
        <f t="shared" si="70"/>
        <v/>
      </c>
      <c r="D1493">
        <v>2026</v>
      </c>
      <c r="E1493" t="s">
        <v>8488</v>
      </c>
      <c r="F1493" t="s">
        <v>1602</v>
      </c>
      <c r="G1493" t="s">
        <v>37</v>
      </c>
      <c r="H1493" t="s">
        <v>64</v>
      </c>
      <c r="I1493">
        <v>0</v>
      </c>
      <c r="J1493">
        <v>1</v>
      </c>
      <c r="K1493" s="29">
        <v>4.7</v>
      </c>
      <c r="L1493">
        <v>2</v>
      </c>
      <c r="M1493">
        <v>2</v>
      </c>
      <c r="N1493">
        <v>0</v>
      </c>
      <c r="O1493">
        <v>0</v>
      </c>
      <c r="P1493">
        <v>0</v>
      </c>
      <c r="Q1493">
        <v>7.2</v>
      </c>
      <c r="R1493">
        <v>6</v>
      </c>
      <c r="S1493">
        <v>6</v>
      </c>
      <c r="T1493">
        <v>4</v>
      </c>
      <c r="U1493">
        <v>8</v>
      </c>
      <c r="V1493">
        <v>7</v>
      </c>
      <c r="W1493">
        <v>2</v>
      </c>
      <c r="X1493" s="2">
        <v>0.2</v>
      </c>
    </row>
    <row r="1494" spans="1:24" x14ac:dyDescent="0.25">
      <c r="A1494">
        <f t="shared" si="71"/>
        <v>1</v>
      </c>
      <c r="B1494" t="str">
        <f t="shared" si="69"/>
        <v/>
      </c>
      <c r="C1494" t="str">
        <f t="shared" si="70"/>
        <v/>
      </c>
      <c r="D1494">
        <v>2026</v>
      </c>
      <c r="E1494" t="s">
        <v>8489</v>
      </c>
      <c r="F1494" t="s">
        <v>1602</v>
      </c>
      <c r="G1494" t="s">
        <v>29</v>
      </c>
      <c r="H1494" t="s">
        <v>64</v>
      </c>
      <c r="I1494">
        <v>1</v>
      </c>
      <c r="J1494">
        <v>0</v>
      </c>
      <c r="K1494" s="29">
        <v>5</v>
      </c>
      <c r="L1494">
        <v>12</v>
      </c>
      <c r="M1494">
        <v>0</v>
      </c>
      <c r="N1494">
        <v>0</v>
      </c>
      <c r="O1494">
        <v>0</v>
      </c>
      <c r="P1494">
        <v>0</v>
      </c>
      <c r="Q1494">
        <v>9</v>
      </c>
      <c r="R1494">
        <v>11</v>
      </c>
      <c r="S1494">
        <v>5</v>
      </c>
      <c r="T1494">
        <v>5</v>
      </c>
      <c r="U1494">
        <v>7</v>
      </c>
      <c r="V1494">
        <v>5</v>
      </c>
      <c r="W1494">
        <v>0</v>
      </c>
      <c r="X1494" s="2">
        <v>0.30599999999999999</v>
      </c>
    </row>
    <row r="1495" spans="1:24" x14ac:dyDescent="0.25">
      <c r="A1495">
        <f t="shared" si="71"/>
        <v>1</v>
      </c>
      <c r="B1495" t="str">
        <f t="shared" si="69"/>
        <v/>
      </c>
      <c r="C1495" t="str">
        <f t="shared" si="70"/>
        <v/>
      </c>
      <c r="D1495">
        <v>2026</v>
      </c>
      <c r="E1495" t="s">
        <v>8490</v>
      </c>
      <c r="F1495" t="s">
        <v>1602</v>
      </c>
      <c r="G1495" t="s">
        <v>29</v>
      </c>
      <c r="H1495" t="s">
        <v>64</v>
      </c>
      <c r="I1495">
        <v>1</v>
      </c>
      <c r="J1495">
        <v>1</v>
      </c>
      <c r="K1495" s="29">
        <v>5.29</v>
      </c>
      <c r="L1495">
        <v>21</v>
      </c>
      <c r="M1495">
        <v>0</v>
      </c>
      <c r="N1495">
        <v>0</v>
      </c>
      <c r="O1495">
        <v>0</v>
      </c>
      <c r="P1495">
        <v>2</v>
      </c>
      <c r="Q1495">
        <v>32.1</v>
      </c>
      <c r="R1495">
        <v>37</v>
      </c>
      <c r="S1495">
        <v>21</v>
      </c>
      <c r="T1495">
        <v>19</v>
      </c>
      <c r="U1495">
        <v>22</v>
      </c>
      <c r="V1495">
        <v>24</v>
      </c>
      <c r="W1495">
        <v>3</v>
      </c>
      <c r="X1495" s="2">
        <v>0.29599999999999999</v>
      </c>
    </row>
    <row r="1496" spans="1:24" x14ac:dyDescent="0.25">
      <c r="A1496">
        <f t="shared" si="71"/>
        <v>1</v>
      </c>
      <c r="B1496" t="str">
        <f t="shared" si="69"/>
        <v/>
      </c>
      <c r="C1496" t="str">
        <f t="shared" si="70"/>
        <v/>
      </c>
      <c r="D1496">
        <v>2026</v>
      </c>
      <c r="E1496" t="s">
        <v>1616</v>
      </c>
      <c r="F1496" t="s">
        <v>1602</v>
      </c>
      <c r="G1496" t="s">
        <v>29</v>
      </c>
      <c r="H1496" t="s">
        <v>64</v>
      </c>
      <c r="I1496">
        <v>2</v>
      </c>
      <c r="J1496">
        <v>5</v>
      </c>
      <c r="K1496" s="29">
        <v>8.16</v>
      </c>
      <c r="L1496">
        <v>13</v>
      </c>
      <c r="M1496">
        <v>7</v>
      </c>
      <c r="N1496">
        <v>0</v>
      </c>
      <c r="O1496">
        <v>0</v>
      </c>
      <c r="P1496">
        <v>0</v>
      </c>
      <c r="Q1496">
        <v>32</v>
      </c>
      <c r="R1496">
        <v>47</v>
      </c>
      <c r="S1496">
        <v>41</v>
      </c>
      <c r="T1496">
        <v>29</v>
      </c>
      <c r="U1496">
        <v>12</v>
      </c>
      <c r="V1496">
        <v>22</v>
      </c>
      <c r="W1496">
        <v>5</v>
      </c>
      <c r="X1496" s="2">
        <v>0.33100000000000002</v>
      </c>
    </row>
    <row r="1497" spans="1:24" x14ac:dyDescent="0.25">
      <c r="A1497" t="str">
        <f t="shared" si="71"/>
        <v/>
      </c>
      <c r="B1497" t="str">
        <f t="shared" si="69"/>
        <v/>
      </c>
      <c r="C1497">
        <f t="shared" si="70"/>
        <v>1</v>
      </c>
      <c r="D1497">
        <v>2026</v>
      </c>
      <c r="E1497" t="s">
        <v>6562</v>
      </c>
      <c r="F1497" t="s">
        <v>1602</v>
      </c>
      <c r="G1497" t="s">
        <v>37</v>
      </c>
      <c r="H1497" t="s">
        <v>64</v>
      </c>
      <c r="I1497">
        <v>0</v>
      </c>
      <c r="J1497">
        <v>0</v>
      </c>
      <c r="K1497" s="29">
        <v>8.74</v>
      </c>
      <c r="L1497">
        <v>14</v>
      </c>
      <c r="M1497">
        <v>0</v>
      </c>
      <c r="N1497">
        <v>0</v>
      </c>
      <c r="O1497">
        <v>0</v>
      </c>
      <c r="P1497">
        <v>0</v>
      </c>
      <c r="Q1497">
        <v>11.1</v>
      </c>
      <c r="R1497">
        <v>10</v>
      </c>
      <c r="S1497">
        <v>11</v>
      </c>
      <c r="T1497">
        <v>11</v>
      </c>
      <c r="U1497">
        <v>12</v>
      </c>
      <c r="V1497">
        <v>12</v>
      </c>
      <c r="W1497">
        <v>3</v>
      </c>
      <c r="X1497" s="2">
        <v>0.222</v>
      </c>
    </row>
    <row r="1498" spans="1:24" x14ac:dyDescent="0.25">
      <c r="A1498">
        <f t="shared" si="71"/>
        <v>1</v>
      </c>
      <c r="B1498" t="str">
        <f t="shared" si="69"/>
        <v/>
      </c>
      <c r="C1498" t="str">
        <f t="shared" si="70"/>
        <v/>
      </c>
      <c r="D1498">
        <v>2026</v>
      </c>
      <c r="E1498" t="s">
        <v>8491</v>
      </c>
      <c r="F1498" t="s">
        <v>1602</v>
      </c>
      <c r="G1498" t="s">
        <v>29</v>
      </c>
      <c r="H1498" t="s">
        <v>64</v>
      </c>
      <c r="I1498">
        <v>2</v>
      </c>
      <c r="J1498">
        <v>0</v>
      </c>
      <c r="K1498" s="29">
        <v>8.91</v>
      </c>
      <c r="L1498">
        <v>18</v>
      </c>
      <c r="M1498">
        <v>0</v>
      </c>
      <c r="N1498">
        <v>0</v>
      </c>
      <c r="O1498">
        <v>0</v>
      </c>
      <c r="P1498">
        <v>0</v>
      </c>
      <c r="Q1498">
        <v>34.1</v>
      </c>
      <c r="R1498">
        <v>42</v>
      </c>
      <c r="S1498">
        <v>37</v>
      </c>
      <c r="T1498">
        <v>34</v>
      </c>
      <c r="U1498">
        <v>23</v>
      </c>
      <c r="V1498">
        <v>43</v>
      </c>
      <c r="W1498">
        <v>8</v>
      </c>
      <c r="X1498" s="2">
        <v>0.29399999999999998</v>
      </c>
    </row>
    <row r="1499" spans="1:24" x14ac:dyDescent="0.25">
      <c r="A1499" t="str">
        <f t="shared" si="71"/>
        <v/>
      </c>
      <c r="B1499" t="str">
        <f t="shared" si="69"/>
        <v/>
      </c>
      <c r="C1499" t="str">
        <f t="shared" si="70"/>
        <v/>
      </c>
      <c r="D1499">
        <v>2026</v>
      </c>
      <c r="E1499" t="s">
        <v>8492</v>
      </c>
      <c r="F1499" t="s">
        <v>1602</v>
      </c>
      <c r="G1499" t="s">
        <v>37</v>
      </c>
      <c r="H1499" t="s">
        <v>64</v>
      </c>
      <c r="I1499">
        <v>1</v>
      </c>
      <c r="J1499">
        <v>0</v>
      </c>
      <c r="K1499" s="29">
        <v>9.39</v>
      </c>
      <c r="L1499">
        <v>10</v>
      </c>
      <c r="M1499">
        <v>0</v>
      </c>
      <c r="N1499">
        <v>0</v>
      </c>
      <c r="O1499">
        <v>0</v>
      </c>
      <c r="P1499">
        <v>0</v>
      </c>
      <c r="Q1499">
        <v>7.2</v>
      </c>
      <c r="R1499">
        <v>8</v>
      </c>
      <c r="S1499">
        <v>8</v>
      </c>
      <c r="T1499">
        <v>8</v>
      </c>
      <c r="U1499">
        <v>6</v>
      </c>
      <c r="V1499">
        <v>7</v>
      </c>
      <c r="W1499">
        <v>3</v>
      </c>
      <c r="X1499" s="2">
        <v>0.27600000000000002</v>
      </c>
    </row>
    <row r="1500" spans="1:24" x14ac:dyDescent="0.25">
      <c r="A1500">
        <f t="shared" si="71"/>
        <v>1</v>
      </c>
      <c r="B1500" t="str">
        <f t="shared" si="69"/>
        <v/>
      </c>
      <c r="C1500" t="str">
        <f t="shared" si="70"/>
        <v/>
      </c>
      <c r="D1500">
        <v>2026</v>
      </c>
      <c r="E1500" t="s">
        <v>8493</v>
      </c>
      <c r="F1500" t="s">
        <v>1602</v>
      </c>
      <c r="G1500" t="s">
        <v>29</v>
      </c>
      <c r="H1500" t="s">
        <v>64</v>
      </c>
      <c r="I1500">
        <v>1</v>
      </c>
      <c r="J1500">
        <v>1</v>
      </c>
      <c r="K1500" s="29">
        <v>9.5299999999999994</v>
      </c>
      <c r="L1500">
        <v>16</v>
      </c>
      <c r="M1500">
        <v>0</v>
      </c>
      <c r="N1500">
        <v>0</v>
      </c>
      <c r="O1500">
        <v>0</v>
      </c>
      <c r="P1500">
        <v>0</v>
      </c>
      <c r="Q1500">
        <v>22.2</v>
      </c>
      <c r="R1500">
        <v>31</v>
      </c>
      <c r="S1500">
        <v>26</v>
      </c>
      <c r="T1500">
        <v>24</v>
      </c>
      <c r="U1500">
        <v>21</v>
      </c>
      <c r="V1500">
        <v>16</v>
      </c>
      <c r="W1500">
        <v>6</v>
      </c>
      <c r="X1500" s="2">
        <v>0.33300000000000002</v>
      </c>
    </row>
    <row r="1501" spans="1:24" x14ac:dyDescent="0.25">
      <c r="A1501" t="str">
        <f t="shared" si="71"/>
        <v/>
      </c>
      <c r="B1501" t="str">
        <f t="shared" si="69"/>
        <v/>
      </c>
      <c r="C1501" t="str">
        <f t="shared" si="70"/>
        <v/>
      </c>
      <c r="D1501">
        <v>2026</v>
      </c>
      <c r="E1501" t="s">
        <v>8494</v>
      </c>
      <c r="F1501" t="s">
        <v>1602</v>
      </c>
      <c r="G1501" t="s">
        <v>47</v>
      </c>
      <c r="H1501" t="s">
        <v>64</v>
      </c>
      <c r="I1501">
        <v>0</v>
      </c>
      <c r="J1501">
        <v>0</v>
      </c>
      <c r="K1501" s="29">
        <v>10.029999999999999</v>
      </c>
      <c r="L1501">
        <v>6</v>
      </c>
      <c r="M1501">
        <v>1</v>
      </c>
      <c r="N1501">
        <v>0</v>
      </c>
      <c r="O1501">
        <v>0</v>
      </c>
      <c r="P1501">
        <v>0</v>
      </c>
      <c r="Q1501">
        <v>11.2</v>
      </c>
      <c r="R1501">
        <v>20</v>
      </c>
      <c r="S1501">
        <v>13</v>
      </c>
      <c r="T1501">
        <v>13</v>
      </c>
      <c r="U1501">
        <v>5</v>
      </c>
      <c r="V1501">
        <v>11</v>
      </c>
      <c r="W1501">
        <v>1</v>
      </c>
      <c r="X1501" s="2">
        <v>0.4</v>
      </c>
    </row>
    <row r="1502" spans="1:24" x14ac:dyDescent="0.25">
      <c r="A1502" t="str">
        <f t="shared" si="71"/>
        <v/>
      </c>
      <c r="B1502" t="str">
        <f t="shared" si="69"/>
        <v/>
      </c>
      <c r="C1502" t="str">
        <f t="shared" si="70"/>
        <v/>
      </c>
      <c r="D1502">
        <v>2026</v>
      </c>
      <c r="E1502" t="s">
        <v>8495</v>
      </c>
      <c r="F1502" t="s">
        <v>1602</v>
      </c>
      <c r="G1502" t="s">
        <v>24</v>
      </c>
      <c r="H1502" t="s">
        <v>64</v>
      </c>
      <c r="I1502">
        <v>0</v>
      </c>
      <c r="J1502">
        <v>1</v>
      </c>
      <c r="K1502" s="29">
        <v>10.32</v>
      </c>
      <c r="L1502">
        <v>8</v>
      </c>
      <c r="M1502">
        <v>1</v>
      </c>
      <c r="N1502">
        <v>0</v>
      </c>
      <c r="O1502">
        <v>0</v>
      </c>
      <c r="P1502">
        <v>1</v>
      </c>
      <c r="Q1502">
        <v>11.1</v>
      </c>
      <c r="R1502">
        <v>13</v>
      </c>
      <c r="S1502">
        <v>13</v>
      </c>
      <c r="T1502">
        <v>13</v>
      </c>
      <c r="U1502">
        <v>7</v>
      </c>
      <c r="V1502">
        <v>10</v>
      </c>
      <c r="W1502">
        <v>6</v>
      </c>
      <c r="X1502" s="2">
        <v>0.28899999999999998</v>
      </c>
    </row>
    <row r="1503" spans="1:24" x14ac:dyDescent="0.25">
      <c r="A1503" t="str">
        <f t="shared" si="71"/>
        <v/>
      </c>
      <c r="B1503" t="str">
        <f t="shared" si="69"/>
        <v/>
      </c>
      <c r="C1503">
        <f t="shared" si="70"/>
        <v>1</v>
      </c>
      <c r="D1503">
        <v>2026</v>
      </c>
      <c r="E1503" t="s">
        <v>6577</v>
      </c>
      <c r="F1503" t="s">
        <v>1602</v>
      </c>
      <c r="G1503" t="s">
        <v>37</v>
      </c>
      <c r="H1503" t="s">
        <v>64</v>
      </c>
      <c r="I1503">
        <v>0</v>
      </c>
      <c r="J1503">
        <v>3</v>
      </c>
      <c r="K1503" s="29">
        <v>16.62</v>
      </c>
      <c r="L1503">
        <v>11</v>
      </c>
      <c r="M1503">
        <v>3</v>
      </c>
      <c r="N1503">
        <v>0</v>
      </c>
      <c r="O1503">
        <v>0</v>
      </c>
      <c r="P1503">
        <v>0</v>
      </c>
      <c r="Q1503">
        <v>13</v>
      </c>
      <c r="R1503">
        <v>22</v>
      </c>
      <c r="S1503">
        <v>25</v>
      </c>
      <c r="T1503">
        <v>24</v>
      </c>
      <c r="U1503">
        <v>21</v>
      </c>
      <c r="V1503">
        <v>14</v>
      </c>
      <c r="W1503">
        <v>3</v>
      </c>
      <c r="X1503" s="2">
        <v>0.379</v>
      </c>
    </row>
    <row r="1504" spans="1:24" x14ac:dyDescent="0.25">
      <c r="A1504" t="str">
        <f t="shared" si="71"/>
        <v/>
      </c>
      <c r="B1504" t="str">
        <f t="shared" si="69"/>
        <v/>
      </c>
      <c r="C1504" t="str">
        <f t="shared" si="70"/>
        <v/>
      </c>
      <c r="D1504">
        <v>2026</v>
      </c>
      <c r="E1504" t="s">
        <v>8496</v>
      </c>
      <c r="F1504" t="s">
        <v>1602</v>
      </c>
      <c r="G1504" t="s">
        <v>37</v>
      </c>
      <c r="H1504" t="s">
        <v>64</v>
      </c>
      <c r="I1504">
        <v>0</v>
      </c>
      <c r="J1504">
        <v>0</v>
      </c>
      <c r="K1504" s="29">
        <v>18</v>
      </c>
      <c r="L1504">
        <v>1</v>
      </c>
      <c r="M1504">
        <v>0</v>
      </c>
      <c r="N1504">
        <v>0</v>
      </c>
      <c r="O1504">
        <v>0</v>
      </c>
      <c r="P1504">
        <v>0</v>
      </c>
      <c r="Q1504">
        <v>1</v>
      </c>
      <c r="R1504">
        <v>1</v>
      </c>
      <c r="S1504">
        <v>2</v>
      </c>
      <c r="T1504">
        <v>2</v>
      </c>
      <c r="U1504">
        <v>1</v>
      </c>
      <c r="V1504">
        <v>1</v>
      </c>
      <c r="W1504">
        <v>1</v>
      </c>
      <c r="X1504" s="2">
        <v>0.33300000000000002</v>
      </c>
    </row>
    <row r="1505" spans="1:24" x14ac:dyDescent="0.25">
      <c r="A1505" t="str">
        <f t="shared" si="71"/>
        <v/>
      </c>
      <c r="B1505" t="str">
        <f t="shared" si="69"/>
        <v/>
      </c>
      <c r="C1505" t="str">
        <f t="shared" si="70"/>
        <v/>
      </c>
      <c r="D1505">
        <v>2026</v>
      </c>
      <c r="E1505" t="s">
        <v>8497</v>
      </c>
      <c r="F1505" t="s">
        <v>1602</v>
      </c>
      <c r="G1505" t="s">
        <v>24</v>
      </c>
      <c r="H1505" t="s">
        <v>64</v>
      </c>
      <c r="I1505">
        <v>0</v>
      </c>
      <c r="J1505">
        <v>1</v>
      </c>
      <c r="K1505" s="29">
        <v>22.5</v>
      </c>
      <c r="L1505">
        <v>3</v>
      </c>
      <c r="M1505">
        <v>0</v>
      </c>
      <c r="N1505">
        <v>0</v>
      </c>
      <c r="O1505">
        <v>0</v>
      </c>
      <c r="P1505">
        <v>0</v>
      </c>
      <c r="Q1505">
        <v>2</v>
      </c>
      <c r="R1505">
        <v>5</v>
      </c>
      <c r="S1505">
        <v>5</v>
      </c>
      <c r="T1505">
        <v>5</v>
      </c>
      <c r="U1505">
        <v>2</v>
      </c>
      <c r="V1505">
        <v>2</v>
      </c>
      <c r="W1505">
        <v>1</v>
      </c>
      <c r="X1505" s="2">
        <v>0.45500000000000002</v>
      </c>
    </row>
    <row r="1506" spans="1:24" x14ac:dyDescent="0.25">
      <c r="A1506">
        <f t="shared" si="71"/>
        <v>1</v>
      </c>
      <c r="B1506" t="str">
        <f t="shared" si="69"/>
        <v/>
      </c>
      <c r="C1506" t="str">
        <f t="shared" si="70"/>
        <v/>
      </c>
      <c r="D1506">
        <v>2026</v>
      </c>
      <c r="E1506" t="s">
        <v>8498</v>
      </c>
      <c r="F1506" t="s">
        <v>1602</v>
      </c>
      <c r="G1506" t="s">
        <v>29</v>
      </c>
      <c r="H1506" t="s">
        <v>64</v>
      </c>
      <c r="I1506">
        <v>0</v>
      </c>
      <c r="J1506">
        <v>1</v>
      </c>
      <c r="K1506" s="29">
        <v>32.79</v>
      </c>
      <c r="L1506">
        <v>11</v>
      </c>
      <c r="M1506">
        <v>0</v>
      </c>
      <c r="N1506">
        <v>0</v>
      </c>
      <c r="O1506">
        <v>0</v>
      </c>
      <c r="P1506">
        <v>0</v>
      </c>
      <c r="Q1506">
        <v>4.2</v>
      </c>
      <c r="R1506">
        <v>5</v>
      </c>
      <c r="S1506">
        <v>20</v>
      </c>
      <c r="T1506">
        <v>17</v>
      </c>
      <c r="U1506">
        <v>20</v>
      </c>
      <c r="V1506">
        <v>11</v>
      </c>
      <c r="W1506">
        <v>3</v>
      </c>
      <c r="X1506" s="2">
        <v>0.25</v>
      </c>
    </row>
    <row r="1507" spans="1:24" x14ac:dyDescent="0.25">
      <c r="A1507" t="str">
        <f t="shared" si="71"/>
        <v/>
      </c>
      <c r="B1507" t="str">
        <f t="shared" si="69"/>
        <v/>
      </c>
      <c r="C1507" t="str">
        <f t="shared" si="70"/>
        <v/>
      </c>
      <c r="D1507">
        <v>2026</v>
      </c>
      <c r="E1507" t="s">
        <v>8499</v>
      </c>
      <c r="F1507" t="s">
        <v>1624</v>
      </c>
      <c r="G1507" t="s">
        <v>47</v>
      </c>
      <c r="H1507" t="s">
        <v>64</v>
      </c>
      <c r="I1507">
        <v>4</v>
      </c>
      <c r="J1507">
        <v>8</v>
      </c>
      <c r="K1507" s="29">
        <v>6.15</v>
      </c>
      <c r="L1507">
        <v>16</v>
      </c>
      <c r="M1507">
        <v>11</v>
      </c>
      <c r="N1507">
        <v>1</v>
      </c>
      <c r="O1507">
        <v>0</v>
      </c>
      <c r="P1507">
        <v>2</v>
      </c>
      <c r="Q1507">
        <v>79</v>
      </c>
      <c r="R1507">
        <v>85</v>
      </c>
      <c r="S1507">
        <v>64</v>
      </c>
      <c r="T1507">
        <v>54</v>
      </c>
      <c r="U1507">
        <v>38</v>
      </c>
      <c r="V1507">
        <v>83</v>
      </c>
      <c r="W1507">
        <v>10</v>
      </c>
      <c r="X1507" s="2">
        <v>0.28299999999999997</v>
      </c>
    </row>
    <row r="1508" spans="1:24" x14ac:dyDescent="0.25">
      <c r="A1508">
        <f t="shared" si="71"/>
        <v>1</v>
      </c>
      <c r="B1508" t="str">
        <f t="shared" si="69"/>
        <v/>
      </c>
      <c r="C1508" t="str">
        <f t="shared" si="70"/>
        <v/>
      </c>
      <c r="D1508">
        <v>2026</v>
      </c>
      <c r="E1508" t="s">
        <v>8500</v>
      </c>
      <c r="F1508" t="s">
        <v>1624</v>
      </c>
      <c r="G1508" t="s">
        <v>29</v>
      </c>
      <c r="H1508" t="s">
        <v>64</v>
      </c>
      <c r="I1508">
        <v>3</v>
      </c>
      <c r="J1508">
        <v>3</v>
      </c>
      <c r="K1508" s="29">
        <v>6.34</v>
      </c>
      <c r="L1508">
        <v>16</v>
      </c>
      <c r="M1508">
        <v>13</v>
      </c>
      <c r="N1508">
        <v>1</v>
      </c>
      <c r="O1508">
        <v>0</v>
      </c>
      <c r="P1508">
        <v>0</v>
      </c>
      <c r="Q1508">
        <v>71</v>
      </c>
      <c r="R1508">
        <v>76</v>
      </c>
      <c r="S1508">
        <v>56</v>
      </c>
      <c r="T1508">
        <v>50</v>
      </c>
      <c r="U1508">
        <v>57</v>
      </c>
      <c r="V1508">
        <v>69</v>
      </c>
      <c r="W1508">
        <v>7</v>
      </c>
      <c r="X1508" s="2">
        <v>0.27500000000000002</v>
      </c>
    </row>
    <row r="1509" spans="1:24" x14ac:dyDescent="0.25">
      <c r="A1509">
        <f t="shared" si="71"/>
        <v>1</v>
      </c>
      <c r="B1509" t="str">
        <f t="shared" si="69"/>
        <v/>
      </c>
      <c r="C1509">
        <f t="shared" si="70"/>
        <v>1</v>
      </c>
      <c r="D1509">
        <v>2026</v>
      </c>
      <c r="E1509" t="s">
        <v>103</v>
      </c>
      <c r="F1509" t="s">
        <v>1624</v>
      </c>
      <c r="G1509" t="s">
        <v>29</v>
      </c>
      <c r="H1509" t="s">
        <v>64</v>
      </c>
      <c r="I1509">
        <v>4</v>
      </c>
      <c r="J1509">
        <v>3</v>
      </c>
      <c r="K1509" s="29">
        <v>6.37</v>
      </c>
      <c r="L1509">
        <v>15</v>
      </c>
      <c r="M1509">
        <v>13</v>
      </c>
      <c r="N1509">
        <v>3</v>
      </c>
      <c r="O1509">
        <v>1</v>
      </c>
      <c r="P1509">
        <v>1</v>
      </c>
      <c r="Q1509">
        <v>70.2</v>
      </c>
      <c r="R1509">
        <v>80</v>
      </c>
      <c r="S1509">
        <v>57</v>
      </c>
      <c r="T1509">
        <v>50</v>
      </c>
      <c r="U1509">
        <v>18</v>
      </c>
      <c r="V1509">
        <v>48</v>
      </c>
      <c r="W1509">
        <v>6</v>
      </c>
      <c r="X1509" s="2">
        <v>0.28100000000000003</v>
      </c>
    </row>
    <row r="1510" spans="1:24" x14ac:dyDescent="0.25">
      <c r="A1510" t="str">
        <f t="shared" si="71"/>
        <v/>
      </c>
      <c r="B1510" t="str">
        <f t="shared" si="69"/>
        <v/>
      </c>
      <c r="C1510">
        <f t="shared" si="70"/>
        <v>1</v>
      </c>
      <c r="D1510">
        <v>2026</v>
      </c>
      <c r="E1510" t="s">
        <v>5769</v>
      </c>
      <c r="F1510" t="s">
        <v>1624</v>
      </c>
      <c r="G1510" t="s">
        <v>37</v>
      </c>
      <c r="H1510" t="s">
        <v>64</v>
      </c>
      <c r="I1510">
        <v>2</v>
      </c>
      <c r="J1510">
        <v>1</v>
      </c>
      <c r="K1510" s="29">
        <v>4.1900000000000004</v>
      </c>
      <c r="L1510">
        <v>20</v>
      </c>
      <c r="M1510">
        <v>0</v>
      </c>
      <c r="N1510">
        <v>0</v>
      </c>
      <c r="O1510">
        <v>0</v>
      </c>
      <c r="P1510">
        <v>2</v>
      </c>
      <c r="Q1510">
        <v>38.200000000000003</v>
      </c>
      <c r="R1510">
        <v>52</v>
      </c>
      <c r="S1510">
        <v>23</v>
      </c>
      <c r="T1510">
        <v>18</v>
      </c>
      <c r="U1510">
        <v>23</v>
      </c>
      <c r="V1510">
        <v>15</v>
      </c>
      <c r="W1510">
        <v>2</v>
      </c>
      <c r="X1510" s="2">
        <v>0.34</v>
      </c>
    </row>
    <row r="1511" spans="1:24" x14ac:dyDescent="0.25">
      <c r="A1511" t="str">
        <f t="shared" si="71"/>
        <v/>
      </c>
      <c r="B1511" t="str">
        <f t="shared" si="69"/>
        <v/>
      </c>
      <c r="C1511" t="str">
        <f t="shared" si="70"/>
        <v/>
      </c>
      <c r="D1511">
        <v>2026</v>
      </c>
      <c r="E1511" t="s">
        <v>8501</v>
      </c>
      <c r="F1511" t="s">
        <v>1624</v>
      </c>
      <c r="G1511" t="s">
        <v>37</v>
      </c>
      <c r="H1511" t="s">
        <v>64</v>
      </c>
      <c r="I1511">
        <v>0</v>
      </c>
      <c r="J1511">
        <v>0</v>
      </c>
      <c r="K1511" s="29">
        <v>5.68</v>
      </c>
      <c r="L1511">
        <v>12</v>
      </c>
      <c r="M1511">
        <v>0</v>
      </c>
      <c r="N1511">
        <v>0</v>
      </c>
      <c r="O1511">
        <v>0</v>
      </c>
      <c r="P1511">
        <v>0</v>
      </c>
      <c r="Q1511">
        <v>12.2</v>
      </c>
      <c r="R1511">
        <v>15</v>
      </c>
      <c r="S1511">
        <v>9</v>
      </c>
      <c r="T1511">
        <v>8</v>
      </c>
      <c r="U1511">
        <v>11</v>
      </c>
      <c r="V1511">
        <v>13</v>
      </c>
      <c r="W1511">
        <v>7</v>
      </c>
      <c r="X1511" s="2">
        <v>0.31900000000000001</v>
      </c>
    </row>
    <row r="1512" spans="1:24" x14ac:dyDescent="0.25">
      <c r="A1512">
        <f t="shared" si="71"/>
        <v>1</v>
      </c>
      <c r="B1512" t="str">
        <f t="shared" si="69"/>
        <v/>
      </c>
      <c r="C1512" t="str">
        <f t="shared" si="70"/>
        <v/>
      </c>
      <c r="D1512">
        <v>2026</v>
      </c>
      <c r="E1512" t="s">
        <v>8502</v>
      </c>
      <c r="F1512" t="s">
        <v>1624</v>
      </c>
      <c r="G1512" t="s">
        <v>29</v>
      </c>
      <c r="H1512" t="s">
        <v>64</v>
      </c>
      <c r="I1512">
        <v>4</v>
      </c>
      <c r="J1512">
        <v>2</v>
      </c>
      <c r="K1512" s="29">
        <v>7.83</v>
      </c>
      <c r="L1512">
        <v>15</v>
      </c>
      <c r="M1512">
        <v>0</v>
      </c>
      <c r="N1512">
        <v>0</v>
      </c>
      <c r="O1512">
        <v>0</v>
      </c>
      <c r="P1512">
        <v>0</v>
      </c>
      <c r="Q1512">
        <v>33.1</v>
      </c>
      <c r="R1512">
        <v>31</v>
      </c>
      <c r="S1512">
        <v>29</v>
      </c>
      <c r="T1512">
        <v>29</v>
      </c>
      <c r="U1512">
        <v>23</v>
      </c>
      <c r="V1512">
        <v>31</v>
      </c>
      <c r="W1512">
        <v>12</v>
      </c>
      <c r="X1512" s="2">
        <v>0.248</v>
      </c>
    </row>
    <row r="1513" spans="1:24" x14ac:dyDescent="0.25">
      <c r="A1513" t="str">
        <f t="shared" si="71"/>
        <v/>
      </c>
      <c r="B1513" t="str">
        <f t="shared" si="69"/>
        <v/>
      </c>
      <c r="C1513" t="str">
        <f t="shared" si="70"/>
        <v/>
      </c>
      <c r="D1513">
        <v>2026</v>
      </c>
      <c r="E1513" t="s">
        <v>8503</v>
      </c>
      <c r="F1513" t="s">
        <v>1624</v>
      </c>
      <c r="G1513" t="s">
        <v>24</v>
      </c>
      <c r="H1513" t="s">
        <v>64</v>
      </c>
      <c r="I1513">
        <v>0</v>
      </c>
      <c r="J1513">
        <v>7</v>
      </c>
      <c r="K1513" s="29">
        <v>8.01</v>
      </c>
      <c r="L1513">
        <v>18</v>
      </c>
      <c r="M1513">
        <v>6</v>
      </c>
      <c r="N1513">
        <v>0</v>
      </c>
      <c r="O1513">
        <v>0</v>
      </c>
      <c r="P1513">
        <v>1</v>
      </c>
      <c r="Q1513">
        <v>51.2</v>
      </c>
      <c r="R1513">
        <v>64</v>
      </c>
      <c r="S1513">
        <v>52</v>
      </c>
      <c r="T1513">
        <v>46</v>
      </c>
      <c r="U1513">
        <v>34</v>
      </c>
      <c r="V1513">
        <v>38</v>
      </c>
      <c r="W1513">
        <v>7</v>
      </c>
      <c r="X1513" s="2">
        <v>0.29599999999999999</v>
      </c>
    </row>
    <row r="1514" spans="1:24" x14ac:dyDescent="0.25">
      <c r="A1514" t="str">
        <f t="shared" si="71"/>
        <v/>
      </c>
      <c r="B1514" t="str">
        <f t="shared" si="69"/>
        <v/>
      </c>
      <c r="C1514" t="str">
        <f t="shared" si="70"/>
        <v/>
      </c>
      <c r="D1514">
        <v>2026</v>
      </c>
      <c r="E1514" t="s">
        <v>8504</v>
      </c>
      <c r="F1514" t="s">
        <v>1624</v>
      </c>
      <c r="G1514" t="s">
        <v>24</v>
      </c>
      <c r="H1514" t="s">
        <v>64</v>
      </c>
      <c r="I1514">
        <v>0</v>
      </c>
      <c r="J1514">
        <v>0</v>
      </c>
      <c r="K1514" s="29">
        <v>8.2200000000000006</v>
      </c>
      <c r="L1514">
        <v>12</v>
      </c>
      <c r="M1514">
        <v>0</v>
      </c>
      <c r="N1514">
        <v>0</v>
      </c>
      <c r="O1514">
        <v>0</v>
      </c>
      <c r="P1514">
        <v>0</v>
      </c>
      <c r="Q1514">
        <v>15.1</v>
      </c>
      <c r="R1514">
        <v>21</v>
      </c>
      <c r="S1514">
        <v>14</v>
      </c>
      <c r="T1514">
        <v>14</v>
      </c>
      <c r="U1514">
        <v>13</v>
      </c>
      <c r="V1514">
        <v>11</v>
      </c>
      <c r="W1514">
        <v>7</v>
      </c>
      <c r="X1514" s="2">
        <v>0.33900000000000002</v>
      </c>
    </row>
    <row r="1515" spans="1:24" x14ac:dyDescent="0.25">
      <c r="A1515" t="str">
        <f t="shared" si="71"/>
        <v/>
      </c>
      <c r="B1515" t="str">
        <f t="shared" si="69"/>
        <v/>
      </c>
      <c r="C1515">
        <f t="shared" si="70"/>
        <v>1</v>
      </c>
      <c r="D1515">
        <v>2026</v>
      </c>
      <c r="E1515" t="s">
        <v>6721</v>
      </c>
      <c r="F1515" t="s">
        <v>1624</v>
      </c>
      <c r="G1515" t="s">
        <v>24</v>
      </c>
      <c r="H1515" t="s">
        <v>64</v>
      </c>
      <c r="I1515">
        <v>0</v>
      </c>
      <c r="J1515">
        <v>1</v>
      </c>
      <c r="K1515" s="29">
        <v>9.8699999999999992</v>
      </c>
      <c r="L1515">
        <v>13</v>
      </c>
      <c r="M1515">
        <v>0</v>
      </c>
      <c r="N1515">
        <v>0</v>
      </c>
      <c r="O1515">
        <v>0</v>
      </c>
      <c r="P1515">
        <v>1</v>
      </c>
      <c r="Q1515">
        <v>17.100000000000001</v>
      </c>
      <c r="R1515">
        <v>24</v>
      </c>
      <c r="S1515">
        <v>21</v>
      </c>
      <c r="T1515">
        <v>19</v>
      </c>
      <c r="U1515">
        <v>18</v>
      </c>
      <c r="V1515">
        <v>15</v>
      </c>
      <c r="W1515">
        <v>7</v>
      </c>
      <c r="X1515" s="2">
        <v>0.35799999999999998</v>
      </c>
    </row>
    <row r="1516" spans="1:24" x14ac:dyDescent="0.25">
      <c r="A1516" t="str">
        <f t="shared" si="71"/>
        <v/>
      </c>
      <c r="B1516" t="str">
        <f t="shared" si="69"/>
        <v/>
      </c>
      <c r="C1516">
        <f t="shared" si="70"/>
        <v>1</v>
      </c>
      <c r="D1516">
        <v>2026</v>
      </c>
      <c r="E1516" t="s">
        <v>6734</v>
      </c>
      <c r="F1516" t="s">
        <v>1624</v>
      </c>
      <c r="G1516" t="s">
        <v>47</v>
      </c>
      <c r="H1516" t="s">
        <v>64</v>
      </c>
      <c r="I1516">
        <v>0</v>
      </c>
      <c r="J1516">
        <v>1</v>
      </c>
      <c r="K1516" s="29">
        <v>11.17</v>
      </c>
      <c r="L1516">
        <v>7</v>
      </c>
      <c r="M1516">
        <v>2</v>
      </c>
      <c r="N1516">
        <v>0</v>
      </c>
      <c r="O1516">
        <v>0</v>
      </c>
      <c r="P1516">
        <v>0</v>
      </c>
      <c r="Q1516">
        <v>9.1999999999999993</v>
      </c>
      <c r="R1516">
        <v>10</v>
      </c>
      <c r="S1516">
        <v>13</v>
      </c>
      <c r="T1516">
        <v>12</v>
      </c>
      <c r="U1516">
        <v>4</v>
      </c>
      <c r="V1516">
        <v>4</v>
      </c>
      <c r="W1516">
        <v>7</v>
      </c>
      <c r="X1516" s="2">
        <v>0.27</v>
      </c>
    </row>
    <row r="1517" spans="1:24" x14ac:dyDescent="0.25">
      <c r="A1517">
        <f t="shared" si="71"/>
        <v>1</v>
      </c>
      <c r="B1517" t="str">
        <f t="shared" si="69"/>
        <v/>
      </c>
      <c r="C1517">
        <f t="shared" si="70"/>
        <v>1</v>
      </c>
      <c r="D1517">
        <v>2026</v>
      </c>
      <c r="E1517" t="s">
        <v>5832</v>
      </c>
      <c r="F1517" t="s">
        <v>1624</v>
      </c>
      <c r="G1517" t="s">
        <v>29</v>
      </c>
      <c r="H1517" t="s">
        <v>64</v>
      </c>
      <c r="I1517">
        <v>2</v>
      </c>
      <c r="J1517">
        <v>0</v>
      </c>
      <c r="K1517" s="29">
        <v>12.33</v>
      </c>
      <c r="L1517">
        <v>12</v>
      </c>
      <c r="M1517">
        <v>0</v>
      </c>
      <c r="N1517">
        <v>0</v>
      </c>
      <c r="O1517">
        <v>0</v>
      </c>
      <c r="P1517">
        <v>0</v>
      </c>
      <c r="Q1517">
        <v>15.1</v>
      </c>
      <c r="R1517">
        <v>22</v>
      </c>
      <c r="S1517">
        <v>23</v>
      </c>
      <c r="T1517">
        <v>21</v>
      </c>
      <c r="U1517">
        <v>16</v>
      </c>
      <c r="V1517">
        <v>10</v>
      </c>
      <c r="W1517">
        <v>3</v>
      </c>
      <c r="X1517" s="2">
        <v>0.36699999999999999</v>
      </c>
    </row>
    <row r="1518" spans="1:24" x14ac:dyDescent="0.25">
      <c r="A1518" t="str">
        <f t="shared" si="71"/>
        <v/>
      </c>
      <c r="B1518" t="str">
        <f t="shared" si="69"/>
        <v/>
      </c>
      <c r="C1518" t="str">
        <f t="shared" si="70"/>
        <v/>
      </c>
      <c r="D1518">
        <v>2026</v>
      </c>
      <c r="E1518" t="s">
        <v>8505</v>
      </c>
      <c r="F1518" t="s">
        <v>1624</v>
      </c>
      <c r="G1518" t="s">
        <v>37</v>
      </c>
      <c r="H1518" t="s">
        <v>64</v>
      </c>
      <c r="I1518">
        <v>2</v>
      </c>
      <c r="J1518">
        <v>3</v>
      </c>
      <c r="K1518" s="29">
        <v>12.73</v>
      </c>
      <c r="L1518">
        <v>10</v>
      </c>
      <c r="M1518">
        <v>5</v>
      </c>
      <c r="N1518">
        <v>0</v>
      </c>
      <c r="O1518">
        <v>0</v>
      </c>
      <c r="P1518">
        <v>0</v>
      </c>
      <c r="Q1518">
        <v>23.1</v>
      </c>
      <c r="R1518">
        <v>36</v>
      </c>
      <c r="S1518">
        <v>41</v>
      </c>
      <c r="T1518">
        <v>33</v>
      </c>
      <c r="U1518">
        <v>23</v>
      </c>
      <c r="V1518">
        <v>11</v>
      </c>
      <c r="W1518">
        <v>5</v>
      </c>
      <c r="X1518" s="2">
        <v>0.35</v>
      </c>
    </row>
    <row r="1519" spans="1:24" x14ac:dyDescent="0.25">
      <c r="A1519" t="str">
        <f t="shared" si="71"/>
        <v/>
      </c>
      <c r="B1519" t="str">
        <f t="shared" si="69"/>
        <v/>
      </c>
      <c r="C1519" t="str">
        <f t="shared" si="70"/>
        <v/>
      </c>
      <c r="D1519">
        <v>2026</v>
      </c>
      <c r="E1519" t="s">
        <v>1629</v>
      </c>
      <c r="F1519" t="s">
        <v>1624</v>
      </c>
      <c r="G1519" t="s">
        <v>47</v>
      </c>
      <c r="H1519" t="s">
        <v>64</v>
      </c>
      <c r="I1519">
        <v>0</v>
      </c>
      <c r="J1519">
        <v>3</v>
      </c>
      <c r="K1519" s="29">
        <v>12.82</v>
      </c>
      <c r="L1519">
        <v>7</v>
      </c>
      <c r="M1519">
        <v>4</v>
      </c>
      <c r="N1519">
        <v>0</v>
      </c>
      <c r="O1519">
        <v>0</v>
      </c>
      <c r="P1519">
        <v>0</v>
      </c>
      <c r="Q1519">
        <v>13.1</v>
      </c>
      <c r="R1519">
        <v>28</v>
      </c>
      <c r="S1519">
        <v>19</v>
      </c>
      <c r="T1519">
        <v>19</v>
      </c>
      <c r="U1519">
        <v>7</v>
      </c>
      <c r="V1519">
        <v>7</v>
      </c>
      <c r="W1519">
        <v>3</v>
      </c>
      <c r="X1519" s="2">
        <v>0.438</v>
      </c>
    </row>
    <row r="1520" spans="1:24" x14ac:dyDescent="0.25">
      <c r="A1520">
        <f t="shared" si="71"/>
        <v>1</v>
      </c>
      <c r="B1520" t="str">
        <f t="shared" si="69"/>
        <v/>
      </c>
      <c r="C1520" t="str">
        <f t="shared" si="70"/>
        <v/>
      </c>
      <c r="D1520">
        <v>2026</v>
      </c>
      <c r="E1520" t="s">
        <v>8506</v>
      </c>
      <c r="F1520" t="s">
        <v>1624</v>
      </c>
      <c r="G1520" t="s">
        <v>29</v>
      </c>
      <c r="H1520" t="s">
        <v>64</v>
      </c>
      <c r="I1520">
        <v>0</v>
      </c>
      <c r="J1520">
        <v>2</v>
      </c>
      <c r="K1520" s="29">
        <v>16.5</v>
      </c>
      <c r="L1520">
        <v>12</v>
      </c>
      <c r="M1520">
        <v>1</v>
      </c>
      <c r="N1520">
        <v>0</v>
      </c>
      <c r="O1520">
        <v>0</v>
      </c>
      <c r="P1520">
        <v>0</v>
      </c>
      <c r="Q1520">
        <v>12</v>
      </c>
      <c r="R1520">
        <v>20</v>
      </c>
      <c r="S1520">
        <v>27</v>
      </c>
      <c r="T1520">
        <v>22</v>
      </c>
      <c r="U1520">
        <v>17</v>
      </c>
      <c r="V1520">
        <v>9</v>
      </c>
      <c r="W1520">
        <v>7</v>
      </c>
      <c r="X1520" s="2">
        <v>0.36399999999999999</v>
      </c>
    </row>
    <row r="1521" spans="1:24" x14ac:dyDescent="0.25">
      <c r="A1521" t="str">
        <f t="shared" si="71"/>
        <v/>
      </c>
      <c r="B1521" t="str">
        <f t="shared" si="69"/>
        <v/>
      </c>
      <c r="C1521">
        <f t="shared" si="70"/>
        <v>1</v>
      </c>
      <c r="D1521">
        <v>2026</v>
      </c>
      <c r="E1521" t="s">
        <v>6683</v>
      </c>
      <c r="F1521" t="s">
        <v>1640</v>
      </c>
      <c r="G1521" t="s">
        <v>37</v>
      </c>
      <c r="H1521" t="s">
        <v>64</v>
      </c>
      <c r="I1521">
        <v>2</v>
      </c>
      <c r="J1521">
        <v>3</v>
      </c>
      <c r="K1521" s="29">
        <v>4.8600000000000003</v>
      </c>
      <c r="L1521">
        <v>17</v>
      </c>
      <c r="M1521">
        <v>12</v>
      </c>
      <c r="N1521">
        <v>0</v>
      </c>
      <c r="O1521">
        <v>0</v>
      </c>
      <c r="P1521">
        <v>0</v>
      </c>
      <c r="Q1521">
        <v>70.099999999999994</v>
      </c>
      <c r="R1521">
        <v>74</v>
      </c>
      <c r="S1521">
        <v>48</v>
      </c>
      <c r="T1521">
        <v>38</v>
      </c>
      <c r="U1521">
        <v>30</v>
      </c>
      <c r="V1521">
        <v>51</v>
      </c>
      <c r="W1521">
        <v>6</v>
      </c>
      <c r="X1521" s="2">
        <v>0.27</v>
      </c>
    </row>
    <row r="1522" spans="1:24" x14ac:dyDescent="0.25">
      <c r="A1522" t="str">
        <f t="shared" si="71"/>
        <v/>
      </c>
      <c r="B1522" t="str">
        <f t="shared" si="69"/>
        <v/>
      </c>
      <c r="C1522" t="str">
        <f t="shared" si="70"/>
        <v/>
      </c>
      <c r="D1522">
        <v>2026</v>
      </c>
      <c r="E1522" t="s">
        <v>8507</v>
      </c>
      <c r="F1522" t="s">
        <v>1640</v>
      </c>
      <c r="G1522" t="s">
        <v>24</v>
      </c>
      <c r="H1522" t="s">
        <v>64</v>
      </c>
      <c r="I1522">
        <v>2</v>
      </c>
      <c r="J1522">
        <v>6</v>
      </c>
      <c r="K1522" s="29">
        <v>6.89</v>
      </c>
      <c r="L1522">
        <v>14</v>
      </c>
      <c r="M1522">
        <v>14</v>
      </c>
      <c r="N1522">
        <v>1</v>
      </c>
      <c r="O1522">
        <v>1</v>
      </c>
      <c r="P1522">
        <v>0</v>
      </c>
      <c r="Q1522">
        <v>64</v>
      </c>
      <c r="R1522">
        <v>79</v>
      </c>
      <c r="S1522">
        <v>54</v>
      </c>
      <c r="T1522">
        <v>49</v>
      </c>
      <c r="U1522">
        <v>24</v>
      </c>
      <c r="V1522">
        <v>50</v>
      </c>
      <c r="W1522">
        <v>9</v>
      </c>
      <c r="X1522" s="2">
        <v>0.307</v>
      </c>
    </row>
    <row r="1523" spans="1:24" x14ac:dyDescent="0.25">
      <c r="A1523" t="str">
        <f t="shared" si="71"/>
        <v/>
      </c>
      <c r="B1523" t="str">
        <f t="shared" si="69"/>
        <v/>
      </c>
      <c r="C1523" t="str">
        <f t="shared" si="70"/>
        <v/>
      </c>
      <c r="D1523">
        <v>2026</v>
      </c>
      <c r="E1523" t="s">
        <v>8508</v>
      </c>
      <c r="F1523" t="s">
        <v>1640</v>
      </c>
      <c r="G1523" t="s">
        <v>37</v>
      </c>
      <c r="H1523" t="s">
        <v>64</v>
      </c>
      <c r="I1523">
        <v>0</v>
      </c>
      <c r="J1523">
        <v>0</v>
      </c>
      <c r="K1523" s="29">
        <v>0</v>
      </c>
      <c r="L1523">
        <v>2</v>
      </c>
      <c r="M1523">
        <v>1</v>
      </c>
      <c r="N1523">
        <v>0</v>
      </c>
      <c r="O1523">
        <v>0</v>
      </c>
      <c r="P1523">
        <v>0</v>
      </c>
      <c r="Q1523">
        <v>4.2</v>
      </c>
      <c r="R1523">
        <v>3</v>
      </c>
      <c r="S1523">
        <v>0</v>
      </c>
      <c r="T1523">
        <v>0</v>
      </c>
      <c r="U1523">
        <v>4</v>
      </c>
      <c r="V1523">
        <v>1</v>
      </c>
      <c r="W1523">
        <v>0</v>
      </c>
      <c r="X1523" s="2">
        <v>0.17599999999999999</v>
      </c>
    </row>
    <row r="1524" spans="1:24" x14ac:dyDescent="0.25">
      <c r="A1524">
        <f t="shared" si="71"/>
        <v>1</v>
      </c>
      <c r="B1524" t="str">
        <f t="shared" si="69"/>
        <v/>
      </c>
      <c r="C1524">
        <f t="shared" si="70"/>
        <v>1</v>
      </c>
      <c r="D1524">
        <v>2026</v>
      </c>
      <c r="E1524" t="s">
        <v>5727</v>
      </c>
      <c r="F1524" t="s">
        <v>1640</v>
      </c>
      <c r="G1524" t="s">
        <v>29</v>
      </c>
      <c r="H1524" t="s">
        <v>64</v>
      </c>
      <c r="I1524">
        <v>3</v>
      </c>
      <c r="J1524">
        <v>2</v>
      </c>
      <c r="K1524" s="29">
        <v>6.75</v>
      </c>
      <c r="L1524">
        <v>23</v>
      </c>
      <c r="M1524">
        <v>0</v>
      </c>
      <c r="N1524">
        <v>0</v>
      </c>
      <c r="O1524">
        <v>0</v>
      </c>
      <c r="P1524">
        <v>1</v>
      </c>
      <c r="Q1524">
        <v>38.200000000000003</v>
      </c>
      <c r="R1524">
        <v>43</v>
      </c>
      <c r="S1524">
        <v>32</v>
      </c>
      <c r="T1524">
        <v>29</v>
      </c>
      <c r="U1524">
        <v>17</v>
      </c>
      <c r="V1524">
        <v>32</v>
      </c>
      <c r="W1524">
        <v>5</v>
      </c>
      <c r="X1524" s="2">
        <v>0.28100000000000003</v>
      </c>
    </row>
    <row r="1525" spans="1:24" x14ac:dyDescent="0.25">
      <c r="A1525" t="str">
        <f t="shared" si="71"/>
        <v/>
      </c>
      <c r="B1525" t="str">
        <f t="shared" si="69"/>
        <v/>
      </c>
      <c r="C1525" t="str">
        <f t="shared" si="70"/>
        <v/>
      </c>
      <c r="D1525">
        <v>2026</v>
      </c>
      <c r="E1525" t="s">
        <v>8509</v>
      </c>
      <c r="F1525" t="s">
        <v>1640</v>
      </c>
      <c r="G1525" t="s">
        <v>37</v>
      </c>
      <c r="H1525" t="s">
        <v>64</v>
      </c>
      <c r="I1525">
        <v>1</v>
      </c>
      <c r="J1525">
        <v>6</v>
      </c>
      <c r="K1525" s="29">
        <v>7.16</v>
      </c>
      <c r="L1525">
        <v>17</v>
      </c>
      <c r="M1525">
        <v>12</v>
      </c>
      <c r="N1525">
        <v>1</v>
      </c>
      <c r="O1525">
        <v>0</v>
      </c>
      <c r="P1525">
        <v>0</v>
      </c>
      <c r="Q1525">
        <v>49</v>
      </c>
      <c r="R1525">
        <v>69</v>
      </c>
      <c r="S1525">
        <v>46</v>
      </c>
      <c r="T1525">
        <v>39</v>
      </c>
      <c r="U1525">
        <v>16</v>
      </c>
      <c r="V1525">
        <v>38</v>
      </c>
      <c r="W1525">
        <v>12</v>
      </c>
      <c r="X1525" s="2">
        <v>0.33300000000000002</v>
      </c>
    </row>
    <row r="1526" spans="1:24" x14ac:dyDescent="0.25">
      <c r="A1526">
        <f t="shared" si="71"/>
        <v>1</v>
      </c>
      <c r="B1526" t="str">
        <f t="shared" si="69"/>
        <v/>
      </c>
      <c r="C1526">
        <f t="shared" si="70"/>
        <v>1</v>
      </c>
      <c r="D1526">
        <v>2026</v>
      </c>
      <c r="E1526" t="s">
        <v>5714</v>
      </c>
      <c r="F1526" t="s">
        <v>1640</v>
      </c>
      <c r="G1526" t="s">
        <v>29</v>
      </c>
      <c r="H1526" t="s">
        <v>64</v>
      </c>
      <c r="I1526">
        <v>0</v>
      </c>
      <c r="J1526">
        <v>2</v>
      </c>
      <c r="K1526" s="29">
        <v>7.32</v>
      </c>
      <c r="L1526">
        <v>20</v>
      </c>
      <c r="M1526">
        <v>2</v>
      </c>
      <c r="N1526">
        <v>0</v>
      </c>
      <c r="O1526">
        <v>0</v>
      </c>
      <c r="P1526">
        <v>0</v>
      </c>
      <c r="Q1526">
        <v>19.2</v>
      </c>
      <c r="R1526">
        <v>23</v>
      </c>
      <c r="S1526">
        <v>19</v>
      </c>
      <c r="T1526">
        <v>16</v>
      </c>
      <c r="U1526">
        <v>22</v>
      </c>
      <c r="V1526">
        <v>14</v>
      </c>
      <c r="W1526">
        <v>3</v>
      </c>
      <c r="X1526" s="2">
        <v>0.29899999999999999</v>
      </c>
    </row>
    <row r="1527" spans="1:24" x14ac:dyDescent="0.25">
      <c r="A1527" t="str">
        <f t="shared" si="71"/>
        <v/>
      </c>
      <c r="B1527" t="str">
        <f t="shared" si="69"/>
        <v/>
      </c>
      <c r="C1527">
        <f t="shared" si="70"/>
        <v>1</v>
      </c>
      <c r="D1527">
        <v>2026</v>
      </c>
      <c r="E1527" t="s">
        <v>6732</v>
      </c>
      <c r="F1527" t="s">
        <v>1640</v>
      </c>
      <c r="G1527" t="s">
        <v>47</v>
      </c>
      <c r="H1527" t="s">
        <v>64</v>
      </c>
      <c r="I1527">
        <v>0</v>
      </c>
      <c r="J1527">
        <v>0</v>
      </c>
      <c r="K1527" s="29">
        <v>7.71</v>
      </c>
      <c r="L1527">
        <v>6</v>
      </c>
      <c r="M1527">
        <v>0</v>
      </c>
      <c r="N1527">
        <v>0</v>
      </c>
      <c r="O1527">
        <v>0</v>
      </c>
      <c r="P1527">
        <v>0</v>
      </c>
      <c r="Q1527">
        <v>7</v>
      </c>
      <c r="R1527">
        <v>10</v>
      </c>
      <c r="S1527">
        <v>6</v>
      </c>
      <c r="T1527">
        <v>6</v>
      </c>
      <c r="U1527">
        <v>6</v>
      </c>
      <c r="V1527">
        <v>4</v>
      </c>
      <c r="W1527">
        <v>2</v>
      </c>
      <c r="X1527" s="2">
        <v>0.34499999999999997</v>
      </c>
    </row>
    <row r="1528" spans="1:24" x14ac:dyDescent="0.25">
      <c r="A1528" t="str">
        <f t="shared" si="71"/>
        <v/>
      </c>
      <c r="B1528" t="str">
        <f t="shared" si="69"/>
        <v/>
      </c>
      <c r="C1528" t="str">
        <f t="shared" si="70"/>
        <v/>
      </c>
      <c r="D1528">
        <v>2026</v>
      </c>
      <c r="E1528" t="s">
        <v>8510</v>
      </c>
      <c r="F1528" t="s">
        <v>1640</v>
      </c>
      <c r="G1528" t="s">
        <v>24</v>
      </c>
      <c r="H1528" t="s">
        <v>64</v>
      </c>
      <c r="I1528">
        <v>0</v>
      </c>
      <c r="J1528">
        <v>3</v>
      </c>
      <c r="K1528" s="29">
        <v>7.82</v>
      </c>
      <c r="L1528">
        <v>15</v>
      </c>
      <c r="M1528">
        <v>2</v>
      </c>
      <c r="N1528">
        <v>0</v>
      </c>
      <c r="O1528">
        <v>0</v>
      </c>
      <c r="P1528">
        <v>1</v>
      </c>
      <c r="Q1528">
        <v>25.1</v>
      </c>
      <c r="R1528">
        <v>29</v>
      </c>
      <c r="S1528">
        <v>23</v>
      </c>
      <c r="T1528">
        <v>22</v>
      </c>
      <c r="U1528">
        <v>21</v>
      </c>
      <c r="V1528">
        <v>23</v>
      </c>
      <c r="W1528">
        <v>4</v>
      </c>
      <c r="X1528" s="2">
        <v>0.29599999999999999</v>
      </c>
    </row>
    <row r="1529" spans="1:24" x14ac:dyDescent="0.25">
      <c r="A1529" t="str">
        <f t="shared" si="71"/>
        <v/>
      </c>
      <c r="B1529" t="str">
        <f t="shared" si="69"/>
        <v/>
      </c>
      <c r="C1529" t="str">
        <f t="shared" si="70"/>
        <v/>
      </c>
      <c r="D1529">
        <v>2026</v>
      </c>
      <c r="E1529" t="s">
        <v>8511</v>
      </c>
      <c r="F1529" t="s">
        <v>1640</v>
      </c>
      <c r="G1529" t="s">
        <v>37</v>
      </c>
      <c r="H1529" t="s">
        <v>64</v>
      </c>
      <c r="I1529">
        <v>2</v>
      </c>
      <c r="J1529">
        <v>5</v>
      </c>
      <c r="K1529" s="29">
        <v>8.67</v>
      </c>
      <c r="L1529">
        <v>22</v>
      </c>
      <c r="M1529">
        <v>0</v>
      </c>
      <c r="N1529">
        <v>0</v>
      </c>
      <c r="O1529">
        <v>0</v>
      </c>
      <c r="P1529">
        <v>1</v>
      </c>
      <c r="Q1529">
        <v>27</v>
      </c>
      <c r="R1529">
        <v>28</v>
      </c>
      <c r="S1529">
        <v>32</v>
      </c>
      <c r="T1529">
        <v>26</v>
      </c>
      <c r="U1529">
        <v>26</v>
      </c>
      <c r="V1529">
        <v>25</v>
      </c>
      <c r="W1529">
        <v>5</v>
      </c>
      <c r="X1529" s="2">
        <v>0.26700000000000002</v>
      </c>
    </row>
    <row r="1530" spans="1:24" x14ac:dyDescent="0.25">
      <c r="A1530" t="str">
        <f t="shared" si="71"/>
        <v/>
      </c>
      <c r="B1530" t="str">
        <f t="shared" si="69"/>
        <v/>
      </c>
      <c r="C1530" t="str">
        <f t="shared" si="70"/>
        <v/>
      </c>
      <c r="D1530">
        <v>2026</v>
      </c>
      <c r="E1530" t="s">
        <v>8512</v>
      </c>
      <c r="F1530" t="s">
        <v>1640</v>
      </c>
      <c r="G1530" t="s">
        <v>24</v>
      </c>
      <c r="H1530" t="s">
        <v>64</v>
      </c>
      <c r="I1530">
        <v>0</v>
      </c>
      <c r="J1530">
        <v>2</v>
      </c>
      <c r="K1530" s="29">
        <v>8.92</v>
      </c>
      <c r="L1530">
        <v>21</v>
      </c>
      <c r="M1530">
        <v>1</v>
      </c>
      <c r="N1530">
        <v>0</v>
      </c>
      <c r="O1530">
        <v>0</v>
      </c>
      <c r="P1530">
        <v>1</v>
      </c>
      <c r="Q1530">
        <v>35.1</v>
      </c>
      <c r="R1530">
        <v>56</v>
      </c>
      <c r="S1530">
        <v>40</v>
      </c>
      <c r="T1530">
        <v>35</v>
      </c>
      <c r="U1530">
        <v>22</v>
      </c>
      <c r="V1530">
        <v>29</v>
      </c>
      <c r="W1530">
        <v>4</v>
      </c>
      <c r="X1530" s="2">
        <v>0.36799999999999999</v>
      </c>
    </row>
    <row r="1531" spans="1:24" x14ac:dyDescent="0.25">
      <c r="A1531">
        <f t="shared" si="71"/>
        <v>1</v>
      </c>
      <c r="B1531" t="str">
        <f t="shared" si="69"/>
        <v/>
      </c>
      <c r="C1531">
        <f t="shared" si="70"/>
        <v>1</v>
      </c>
      <c r="D1531">
        <v>2026</v>
      </c>
      <c r="E1531" t="s">
        <v>5730</v>
      </c>
      <c r="F1531" t="s">
        <v>1640</v>
      </c>
      <c r="G1531" t="s">
        <v>29</v>
      </c>
      <c r="H1531" t="s">
        <v>64</v>
      </c>
      <c r="I1531">
        <v>0</v>
      </c>
      <c r="J1531">
        <v>0</v>
      </c>
      <c r="K1531" s="29">
        <v>9</v>
      </c>
      <c r="L1531">
        <v>1</v>
      </c>
      <c r="M1531">
        <v>1</v>
      </c>
      <c r="N1531">
        <v>0</v>
      </c>
      <c r="O1531">
        <v>0</v>
      </c>
      <c r="P1531">
        <v>0</v>
      </c>
      <c r="Q1531">
        <v>3</v>
      </c>
      <c r="R1531">
        <v>4</v>
      </c>
      <c r="S1531">
        <v>3</v>
      </c>
      <c r="T1531">
        <v>3</v>
      </c>
      <c r="U1531">
        <v>3</v>
      </c>
      <c r="V1531">
        <v>2</v>
      </c>
      <c r="W1531">
        <v>0</v>
      </c>
      <c r="X1531" s="2">
        <v>0.308</v>
      </c>
    </row>
    <row r="1532" spans="1:24" x14ac:dyDescent="0.25">
      <c r="A1532">
        <f t="shared" si="71"/>
        <v>1</v>
      </c>
      <c r="B1532" t="str">
        <f t="shared" si="69"/>
        <v/>
      </c>
      <c r="C1532" t="str">
        <f t="shared" si="70"/>
        <v/>
      </c>
      <c r="D1532">
        <v>2026</v>
      </c>
      <c r="E1532" t="s">
        <v>8513</v>
      </c>
      <c r="F1532" t="s">
        <v>1640</v>
      </c>
      <c r="G1532" t="s">
        <v>29</v>
      </c>
      <c r="H1532" t="s">
        <v>64</v>
      </c>
      <c r="I1532">
        <v>0</v>
      </c>
      <c r="J1532">
        <v>1</v>
      </c>
      <c r="K1532" s="29">
        <v>9.91</v>
      </c>
      <c r="L1532">
        <v>22</v>
      </c>
      <c r="M1532">
        <v>0</v>
      </c>
      <c r="N1532">
        <v>0</v>
      </c>
      <c r="O1532">
        <v>0</v>
      </c>
      <c r="P1532">
        <v>0</v>
      </c>
      <c r="Q1532">
        <v>26.1</v>
      </c>
      <c r="R1532">
        <v>30</v>
      </c>
      <c r="S1532">
        <v>31</v>
      </c>
      <c r="T1532">
        <v>29</v>
      </c>
      <c r="U1532">
        <v>19</v>
      </c>
      <c r="V1532">
        <v>12</v>
      </c>
      <c r="W1532">
        <v>2</v>
      </c>
      <c r="X1532" s="2">
        <v>0.30599999999999999</v>
      </c>
    </row>
    <row r="1533" spans="1:24" x14ac:dyDescent="0.25">
      <c r="A1533" t="str">
        <f t="shared" si="71"/>
        <v/>
      </c>
      <c r="B1533" t="str">
        <f t="shared" si="69"/>
        <v/>
      </c>
      <c r="C1533" t="str">
        <f t="shared" si="70"/>
        <v/>
      </c>
      <c r="D1533">
        <v>2026</v>
      </c>
      <c r="E1533" t="s">
        <v>8514</v>
      </c>
      <c r="F1533" t="s">
        <v>1640</v>
      </c>
      <c r="G1533" t="s">
        <v>24</v>
      </c>
      <c r="H1533" t="s">
        <v>64</v>
      </c>
      <c r="I1533">
        <v>0</v>
      </c>
      <c r="J1533">
        <v>1</v>
      </c>
      <c r="K1533" s="29">
        <v>10.26</v>
      </c>
      <c r="L1533">
        <v>15</v>
      </c>
      <c r="M1533">
        <v>0</v>
      </c>
      <c r="N1533">
        <v>0</v>
      </c>
      <c r="O1533">
        <v>0</v>
      </c>
      <c r="P1533">
        <v>1</v>
      </c>
      <c r="Q1533">
        <v>16.2</v>
      </c>
      <c r="R1533">
        <v>20</v>
      </c>
      <c r="S1533">
        <v>21</v>
      </c>
      <c r="T1533">
        <v>19</v>
      </c>
      <c r="U1533">
        <v>10</v>
      </c>
      <c r="V1533">
        <v>13</v>
      </c>
      <c r="W1533">
        <v>1</v>
      </c>
      <c r="X1533" s="2">
        <v>0.29399999999999998</v>
      </c>
    </row>
    <row r="1534" spans="1:24" x14ac:dyDescent="0.25">
      <c r="A1534" t="str">
        <f t="shared" si="71"/>
        <v/>
      </c>
      <c r="B1534" t="str">
        <f t="shared" si="69"/>
        <v/>
      </c>
      <c r="C1534" t="str">
        <f t="shared" si="70"/>
        <v/>
      </c>
      <c r="D1534">
        <v>2026</v>
      </c>
      <c r="E1534" t="s">
        <v>8515</v>
      </c>
      <c r="F1534" t="s">
        <v>1640</v>
      </c>
      <c r="G1534" t="s">
        <v>47</v>
      </c>
      <c r="H1534" t="s">
        <v>64</v>
      </c>
      <c r="I1534">
        <v>1</v>
      </c>
      <c r="J1534">
        <v>4</v>
      </c>
      <c r="K1534" s="29">
        <v>11.65</v>
      </c>
      <c r="L1534">
        <v>11</v>
      </c>
      <c r="M1534">
        <v>5</v>
      </c>
      <c r="N1534">
        <v>0</v>
      </c>
      <c r="O1534">
        <v>0</v>
      </c>
      <c r="P1534">
        <v>0</v>
      </c>
      <c r="Q1534">
        <v>17</v>
      </c>
      <c r="R1534">
        <v>16</v>
      </c>
      <c r="S1534">
        <v>22</v>
      </c>
      <c r="T1534">
        <v>22</v>
      </c>
      <c r="U1534">
        <v>22</v>
      </c>
      <c r="V1534">
        <v>17</v>
      </c>
      <c r="W1534">
        <v>1</v>
      </c>
      <c r="X1534" s="2">
        <v>0.246</v>
      </c>
    </row>
    <row r="1535" spans="1:24" x14ac:dyDescent="0.25">
      <c r="A1535" t="str">
        <f t="shared" si="71"/>
        <v/>
      </c>
      <c r="B1535" t="str">
        <f t="shared" si="69"/>
        <v/>
      </c>
      <c r="C1535" t="str">
        <f t="shared" si="70"/>
        <v/>
      </c>
      <c r="D1535">
        <v>2026</v>
      </c>
      <c r="E1535" t="s">
        <v>8516</v>
      </c>
      <c r="F1535" t="s">
        <v>1640</v>
      </c>
      <c r="G1535" t="s">
        <v>47</v>
      </c>
      <c r="H1535" t="s">
        <v>64</v>
      </c>
      <c r="I1535">
        <v>0</v>
      </c>
      <c r="J1535">
        <v>2</v>
      </c>
      <c r="K1535" s="29">
        <v>12.27</v>
      </c>
      <c r="L1535">
        <v>6</v>
      </c>
      <c r="M1535">
        <v>1</v>
      </c>
      <c r="N1535">
        <v>0</v>
      </c>
      <c r="O1535">
        <v>0</v>
      </c>
      <c r="P1535">
        <v>0</v>
      </c>
      <c r="Q1535">
        <v>7.1</v>
      </c>
      <c r="R1535">
        <v>13</v>
      </c>
      <c r="S1535">
        <v>11</v>
      </c>
      <c r="T1535">
        <v>10</v>
      </c>
      <c r="U1535">
        <v>2</v>
      </c>
      <c r="V1535">
        <v>8</v>
      </c>
      <c r="W1535">
        <v>3</v>
      </c>
      <c r="X1535" s="2">
        <v>0.38200000000000001</v>
      </c>
    </row>
    <row r="1536" spans="1:24" x14ac:dyDescent="0.25">
      <c r="A1536" t="str">
        <f t="shared" si="71"/>
        <v/>
      </c>
      <c r="B1536" t="str">
        <f t="shared" si="69"/>
        <v/>
      </c>
      <c r="C1536">
        <f t="shared" si="70"/>
        <v>1</v>
      </c>
      <c r="D1536">
        <v>2026</v>
      </c>
      <c r="E1536" t="s">
        <v>6575</v>
      </c>
      <c r="F1536" t="s">
        <v>1640</v>
      </c>
      <c r="G1536" t="s">
        <v>37</v>
      </c>
      <c r="H1536" t="s">
        <v>64</v>
      </c>
      <c r="I1536">
        <v>1</v>
      </c>
      <c r="J1536">
        <v>3</v>
      </c>
      <c r="K1536" s="29">
        <v>12.71</v>
      </c>
      <c r="L1536">
        <v>14</v>
      </c>
      <c r="M1536">
        <v>4</v>
      </c>
      <c r="N1536">
        <v>0</v>
      </c>
      <c r="O1536">
        <v>0</v>
      </c>
      <c r="P1536">
        <v>0</v>
      </c>
      <c r="Q1536">
        <v>17</v>
      </c>
      <c r="R1536">
        <v>24</v>
      </c>
      <c r="S1536">
        <v>28</v>
      </c>
      <c r="T1536">
        <v>24</v>
      </c>
      <c r="U1536">
        <v>21</v>
      </c>
      <c r="V1536">
        <v>11</v>
      </c>
      <c r="W1536">
        <v>7</v>
      </c>
      <c r="X1536" s="2">
        <v>0.34799999999999998</v>
      </c>
    </row>
    <row r="1537" spans="1:24" x14ac:dyDescent="0.25">
      <c r="A1537" t="str">
        <f t="shared" si="71"/>
        <v/>
      </c>
      <c r="B1537" t="str">
        <f t="shared" si="69"/>
        <v/>
      </c>
      <c r="C1537" t="str">
        <f t="shared" si="70"/>
        <v/>
      </c>
      <c r="D1537">
        <v>2026</v>
      </c>
      <c r="E1537" t="s">
        <v>8517</v>
      </c>
      <c r="F1537" t="s">
        <v>1640</v>
      </c>
      <c r="G1537" t="s">
        <v>37</v>
      </c>
      <c r="H1537" t="s">
        <v>64</v>
      </c>
      <c r="I1537">
        <v>0</v>
      </c>
      <c r="J1537">
        <v>2</v>
      </c>
      <c r="K1537" s="29">
        <v>13.21</v>
      </c>
      <c r="L1537">
        <v>14</v>
      </c>
      <c r="M1537">
        <v>0</v>
      </c>
      <c r="N1537">
        <v>0</v>
      </c>
      <c r="O1537">
        <v>0</v>
      </c>
      <c r="P1537">
        <v>0</v>
      </c>
      <c r="Q1537">
        <v>15.2</v>
      </c>
      <c r="R1537">
        <v>29</v>
      </c>
      <c r="S1537">
        <v>26</v>
      </c>
      <c r="T1537">
        <v>23</v>
      </c>
      <c r="U1537">
        <v>12</v>
      </c>
      <c r="V1537">
        <v>5</v>
      </c>
      <c r="W1537">
        <v>2</v>
      </c>
      <c r="X1537" s="2">
        <v>0.42</v>
      </c>
    </row>
    <row r="1538" spans="1:24" x14ac:dyDescent="0.25">
      <c r="A1538" t="str">
        <f t="shared" si="71"/>
        <v/>
      </c>
      <c r="B1538" t="str">
        <f t="shared" ref="B1538:B1601" si="72">IF(COUNTIFS(Draft_Player,$E1538),COUNTIFS(Draft_Player,$E1538),"")</f>
        <v/>
      </c>
      <c r="C1538" t="str">
        <f t="shared" ref="C1538:C1601" si="73">IF(COUNTIFS(Transfers_Player,$E1538),COUNTIFS(Transfers_Player,$E1538),"")</f>
        <v/>
      </c>
      <c r="D1538">
        <v>2026</v>
      </c>
      <c r="E1538" t="s">
        <v>1652</v>
      </c>
      <c r="F1538" t="s">
        <v>1640</v>
      </c>
      <c r="G1538" t="s">
        <v>24</v>
      </c>
      <c r="H1538" t="s">
        <v>64</v>
      </c>
      <c r="I1538">
        <v>0</v>
      </c>
      <c r="J1538">
        <v>1</v>
      </c>
      <c r="K1538" s="29">
        <v>14.21</v>
      </c>
      <c r="L1538">
        <v>7</v>
      </c>
      <c r="M1538">
        <v>1</v>
      </c>
      <c r="N1538">
        <v>0</v>
      </c>
      <c r="O1538">
        <v>0</v>
      </c>
      <c r="P1538">
        <v>0</v>
      </c>
      <c r="Q1538">
        <v>6.1</v>
      </c>
      <c r="R1538">
        <v>12</v>
      </c>
      <c r="S1538">
        <v>10</v>
      </c>
      <c r="T1538">
        <v>10</v>
      </c>
      <c r="U1538">
        <v>6</v>
      </c>
      <c r="V1538">
        <v>6</v>
      </c>
      <c r="W1538">
        <v>1</v>
      </c>
      <c r="X1538" s="2">
        <v>0.44400000000000001</v>
      </c>
    </row>
    <row r="1539" spans="1:24" x14ac:dyDescent="0.25">
      <c r="A1539" t="str">
        <f t="shared" ref="A1539:A1602" si="74">IF(OR(G1539="SR", G1539="GR"), 1, "")</f>
        <v/>
      </c>
      <c r="B1539" t="str">
        <f t="shared" si="72"/>
        <v/>
      </c>
      <c r="C1539" t="str">
        <f t="shared" si="73"/>
        <v/>
      </c>
      <c r="D1539">
        <v>2026</v>
      </c>
      <c r="E1539" t="s">
        <v>1651</v>
      </c>
      <c r="F1539" t="s">
        <v>1640</v>
      </c>
      <c r="G1539" t="s">
        <v>47</v>
      </c>
      <c r="H1539" t="s">
        <v>64</v>
      </c>
      <c r="I1539">
        <v>0</v>
      </c>
      <c r="J1539">
        <v>1</v>
      </c>
      <c r="K1539" s="29">
        <v>15.63</v>
      </c>
      <c r="L1539">
        <v>5</v>
      </c>
      <c r="M1539">
        <v>0</v>
      </c>
      <c r="N1539">
        <v>0</v>
      </c>
      <c r="O1539">
        <v>0</v>
      </c>
      <c r="P1539">
        <v>0</v>
      </c>
      <c r="Q1539">
        <v>6.1</v>
      </c>
      <c r="R1539">
        <v>8</v>
      </c>
      <c r="S1539">
        <v>11</v>
      </c>
      <c r="T1539">
        <v>11</v>
      </c>
      <c r="U1539">
        <v>7</v>
      </c>
      <c r="V1539">
        <v>1</v>
      </c>
      <c r="W1539">
        <v>2</v>
      </c>
      <c r="X1539" s="2">
        <v>0.32</v>
      </c>
    </row>
    <row r="1540" spans="1:24" x14ac:dyDescent="0.25">
      <c r="A1540" t="str">
        <f t="shared" si="74"/>
        <v/>
      </c>
      <c r="B1540" t="str">
        <f t="shared" si="72"/>
        <v/>
      </c>
      <c r="C1540" t="str">
        <f t="shared" si="73"/>
        <v/>
      </c>
      <c r="D1540">
        <v>2026</v>
      </c>
      <c r="E1540" t="s">
        <v>8518</v>
      </c>
      <c r="F1540" t="s">
        <v>1640</v>
      </c>
      <c r="G1540" t="s">
        <v>24</v>
      </c>
      <c r="H1540" t="s">
        <v>64</v>
      </c>
      <c r="I1540">
        <v>0</v>
      </c>
      <c r="J1540">
        <v>0</v>
      </c>
      <c r="K1540" s="29">
        <v>16.88</v>
      </c>
      <c r="L1540">
        <v>4</v>
      </c>
      <c r="M1540">
        <v>0</v>
      </c>
      <c r="N1540">
        <v>0</v>
      </c>
      <c r="O1540">
        <v>0</v>
      </c>
      <c r="P1540">
        <v>0</v>
      </c>
      <c r="Q1540">
        <v>2.2000000000000002</v>
      </c>
      <c r="R1540">
        <v>6</v>
      </c>
      <c r="S1540">
        <v>5</v>
      </c>
      <c r="T1540">
        <v>5</v>
      </c>
      <c r="U1540">
        <v>2</v>
      </c>
      <c r="V1540">
        <v>2</v>
      </c>
      <c r="W1540">
        <v>0</v>
      </c>
      <c r="X1540" s="2">
        <v>0.5</v>
      </c>
    </row>
    <row r="1541" spans="1:24" x14ac:dyDescent="0.25">
      <c r="A1541" t="str">
        <f t="shared" si="74"/>
        <v/>
      </c>
      <c r="B1541" t="str">
        <f t="shared" si="72"/>
        <v/>
      </c>
      <c r="C1541">
        <f t="shared" si="73"/>
        <v>1</v>
      </c>
      <c r="D1541">
        <v>2026</v>
      </c>
      <c r="E1541" t="s">
        <v>6733</v>
      </c>
      <c r="F1541" t="s">
        <v>1640</v>
      </c>
      <c r="G1541" t="s">
        <v>47</v>
      </c>
      <c r="H1541" t="s">
        <v>64</v>
      </c>
      <c r="I1541">
        <v>0</v>
      </c>
      <c r="J1541">
        <v>0</v>
      </c>
      <c r="K1541" s="29">
        <v>19.8</v>
      </c>
      <c r="L1541">
        <v>5</v>
      </c>
      <c r="M1541">
        <v>0</v>
      </c>
      <c r="N1541">
        <v>0</v>
      </c>
      <c r="O1541">
        <v>0</v>
      </c>
      <c r="P1541">
        <v>0</v>
      </c>
      <c r="Q1541">
        <v>5</v>
      </c>
      <c r="R1541">
        <v>13</v>
      </c>
      <c r="S1541">
        <v>13</v>
      </c>
      <c r="T1541">
        <v>11</v>
      </c>
      <c r="U1541">
        <v>3</v>
      </c>
      <c r="V1541">
        <v>3</v>
      </c>
      <c r="W1541">
        <v>0</v>
      </c>
      <c r="X1541" s="2">
        <v>0.48099999999999998</v>
      </c>
    </row>
    <row r="1542" spans="1:24" x14ac:dyDescent="0.25">
      <c r="A1542" t="str">
        <f t="shared" si="74"/>
        <v/>
      </c>
      <c r="B1542" t="str">
        <f t="shared" si="72"/>
        <v/>
      </c>
      <c r="C1542" t="str">
        <f t="shared" si="73"/>
        <v/>
      </c>
      <c r="D1542">
        <v>2026</v>
      </c>
      <c r="E1542" t="s">
        <v>8519</v>
      </c>
      <c r="F1542" t="s">
        <v>1661</v>
      </c>
      <c r="G1542" t="s">
        <v>24</v>
      </c>
      <c r="H1542" t="s">
        <v>64</v>
      </c>
      <c r="I1542">
        <v>5</v>
      </c>
      <c r="J1542">
        <v>1</v>
      </c>
      <c r="K1542" s="29">
        <v>2.4900000000000002</v>
      </c>
      <c r="L1542">
        <v>17</v>
      </c>
      <c r="M1542">
        <v>6</v>
      </c>
      <c r="N1542">
        <v>1</v>
      </c>
      <c r="O1542">
        <v>0</v>
      </c>
      <c r="P1542">
        <v>1</v>
      </c>
      <c r="Q1542">
        <v>65</v>
      </c>
      <c r="R1542">
        <v>44</v>
      </c>
      <c r="S1542">
        <v>21</v>
      </c>
      <c r="T1542">
        <v>18</v>
      </c>
      <c r="U1542">
        <v>24</v>
      </c>
      <c r="V1542">
        <v>76</v>
      </c>
      <c r="W1542">
        <v>7</v>
      </c>
      <c r="X1542" s="2">
        <v>0.19400000000000001</v>
      </c>
    </row>
    <row r="1543" spans="1:24" x14ac:dyDescent="0.25">
      <c r="A1543">
        <f t="shared" si="74"/>
        <v>1</v>
      </c>
      <c r="B1543" t="str">
        <f t="shared" si="72"/>
        <v/>
      </c>
      <c r="C1543" t="str">
        <f t="shared" si="73"/>
        <v/>
      </c>
      <c r="D1543">
        <v>2026</v>
      </c>
      <c r="E1543" t="s">
        <v>8520</v>
      </c>
      <c r="F1543" t="s">
        <v>1661</v>
      </c>
      <c r="G1543" t="s">
        <v>29</v>
      </c>
      <c r="H1543" t="s">
        <v>64</v>
      </c>
      <c r="I1543">
        <v>6</v>
      </c>
      <c r="J1543">
        <v>0</v>
      </c>
      <c r="K1543" s="29">
        <v>4.3099999999999996</v>
      </c>
      <c r="L1543">
        <v>16</v>
      </c>
      <c r="M1543">
        <v>16</v>
      </c>
      <c r="N1543">
        <v>0</v>
      </c>
      <c r="O1543">
        <v>0</v>
      </c>
      <c r="P1543">
        <v>0</v>
      </c>
      <c r="Q1543">
        <v>71</v>
      </c>
      <c r="R1543">
        <v>64</v>
      </c>
      <c r="S1543">
        <v>36</v>
      </c>
      <c r="T1543">
        <v>34</v>
      </c>
      <c r="U1543">
        <v>29</v>
      </c>
      <c r="V1543">
        <v>58</v>
      </c>
      <c r="W1543">
        <v>8</v>
      </c>
      <c r="X1543" s="2">
        <v>0.24399999999999999</v>
      </c>
    </row>
    <row r="1544" spans="1:24" x14ac:dyDescent="0.25">
      <c r="A1544" t="str">
        <f t="shared" si="74"/>
        <v/>
      </c>
      <c r="B1544" t="str">
        <f t="shared" si="72"/>
        <v/>
      </c>
      <c r="C1544" t="str">
        <f t="shared" si="73"/>
        <v/>
      </c>
      <c r="D1544">
        <v>2026</v>
      </c>
      <c r="E1544" t="s">
        <v>8521</v>
      </c>
      <c r="F1544" t="s">
        <v>1661</v>
      </c>
      <c r="G1544" t="s">
        <v>24</v>
      </c>
      <c r="H1544" t="s">
        <v>64</v>
      </c>
      <c r="I1544">
        <v>7</v>
      </c>
      <c r="J1544">
        <v>4</v>
      </c>
      <c r="K1544" s="29">
        <v>1.93</v>
      </c>
      <c r="L1544">
        <v>34</v>
      </c>
      <c r="M1544">
        <v>0</v>
      </c>
      <c r="N1544">
        <v>0</v>
      </c>
      <c r="O1544">
        <v>0</v>
      </c>
      <c r="P1544">
        <v>14</v>
      </c>
      <c r="Q1544">
        <v>42</v>
      </c>
      <c r="R1544">
        <v>29</v>
      </c>
      <c r="S1544">
        <v>14</v>
      </c>
      <c r="T1544">
        <v>9</v>
      </c>
      <c r="U1544">
        <v>19</v>
      </c>
      <c r="V1544">
        <v>52</v>
      </c>
      <c r="W1544">
        <v>2</v>
      </c>
      <c r="X1544" s="2">
        <v>0.187</v>
      </c>
    </row>
    <row r="1545" spans="1:24" x14ac:dyDescent="0.25">
      <c r="A1545">
        <f t="shared" si="74"/>
        <v>1</v>
      </c>
      <c r="B1545" t="str">
        <f t="shared" si="72"/>
        <v/>
      </c>
      <c r="C1545" t="str">
        <f t="shared" si="73"/>
        <v/>
      </c>
      <c r="D1545">
        <v>2026</v>
      </c>
      <c r="E1545" t="s">
        <v>8522</v>
      </c>
      <c r="F1545" t="s">
        <v>1661</v>
      </c>
      <c r="G1545" t="s">
        <v>29</v>
      </c>
      <c r="H1545" t="s">
        <v>64</v>
      </c>
      <c r="I1545">
        <v>2</v>
      </c>
      <c r="J1545">
        <v>0</v>
      </c>
      <c r="K1545" s="29">
        <v>2.08</v>
      </c>
      <c r="L1545">
        <v>26</v>
      </c>
      <c r="M1545">
        <v>0</v>
      </c>
      <c r="N1545">
        <v>0</v>
      </c>
      <c r="O1545">
        <v>0</v>
      </c>
      <c r="P1545">
        <v>0</v>
      </c>
      <c r="Q1545">
        <v>39</v>
      </c>
      <c r="R1545">
        <v>27</v>
      </c>
      <c r="S1545">
        <v>13</v>
      </c>
      <c r="T1545">
        <v>9</v>
      </c>
      <c r="U1545">
        <v>10</v>
      </c>
      <c r="V1545">
        <v>47</v>
      </c>
      <c r="W1545">
        <v>4</v>
      </c>
      <c r="X1545" s="2">
        <v>0.189</v>
      </c>
    </row>
    <row r="1546" spans="1:24" x14ac:dyDescent="0.25">
      <c r="A1546" t="str">
        <f t="shared" si="74"/>
        <v/>
      </c>
      <c r="B1546" t="str">
        <f t="shared" si="72"/>
        <v/>
      </c>
      <c r="C1546" t="str">
        <f t="shared" si="73"/>
        <v/>
      </c>
      <c r="D1546">
        <v>2026</v>
      </c>
      <c r="E1546" t="s">
        <v>8523</v>
      </c>
      <c r="F1546" t="s">
        <v>1661</v>
      </c>
      <c r="G1546" t="s">
        <v>47</v>
      </c>
      <c r="H1546" t="s">
        <v>64</v>
      </c>
      <c r="I1546">
        <v>2</v>
      </c>
      <c r="J1546">
        <v>0</v>
      </c>
      <c r="K1546" s="29">
        <v>2.31</v>
      </c>
      <c r="L1546">
        <v>14</v>
      </c>
      <c r="M1546">
        <v>0</v>
      </c>
      <c r="N1546">
        <v>0</v>
      </c>
      <c r="O1546">
        <v>0</v>
      </c>
      <c r="P1546">
        <v>0</v>
      </c>
      <c r="Q1546">
        <v>11.2</v>
      </c>
      <c r="R1546">
        <v>10</v>
      </c>
      <c r="S1546">
        <v>3</v>
      </c>
      <c r="T1546">
        <v>3</v>
      </c>
      <c r="U1546">
        <v>6</v>
      </c>
      <c r="V1546">
        <v>15</v>
      </c>
      <c r="W1546">
        <v>3</v>
      </c>
      <c r="X1546" s="2">
        <v>0.23300000000000001</v>
      </c>
    </row>
    <row r="1547" spans="1:24" x14ac:dyDescent="0.25">
      <c r="A1547" t="str">
        <f t="shared" si="74"/>
        <v/>
      </c>
      <c r="B1547" t="str">
        <f t="shared" si="72"/>
        <v/>
      </c>
      <c r="C1547" t="str">
        <f t="shared" si="73"/>
        <v/>
      </c>
      <c r="D1547">
        <v>2026</v>
      </c>
      <c r="E1547" t="s">
        <v>8524</v>
      </c>
      <c r="F1547" t="s">
        <v>1661</v>
      </c>
      <c r="G1547" t="s">
        <v>47</v>
      </c>
      <c r="H1547" t="s">
        <v>64</v>
      </c>
      <c r="I1547">
        <v>6</v>
      </c>
      <c r="J1547">
        <v>1</v>
      </c>
      <c r="K1547" s="29">
        <v>2.82</v>
      </c>
      <c r="L1547">
        <v>27</v>
      </c>
      <c r="M1547">
        <v>0</v>
      </c>
      <c r="N1547">
        <v>0</v>
      </c>
      <c r="O1547">
        <v>0</v>
      </c>
      <c r="P1547">
        <v>1</v>
      </c>
      <c r="Q1547">
        <v>38.1</v>
      </c>
      <c r="R1547">
        <v>27</v>
      </c>
      <c r="S1547">
        <v>15</v>
      </c>
      <c r="T1547">
        <v>12</v>
      </c>
      <c r="U1547">
        <v>6</v>
      </c>
      <c r="V1547">
        <v>52</v>
      </c>
      <c r="W1547">
        <v>4</v>
      </c>
      <c r="X1547" s="2">
        <v>0.193</v>
      </c>
    </row>
    <row r="1548" spans="1:24" x14ac:dyDescent="0.25">
      <c r="A1548" t="str">
        <f t="shared" si="74"/>
        <v/>
      </c>
      <c r="B1548">
        <f t="shared" si="72"/>
        <v>1</v>
      </c>
      <c r="C1548" t="str">
        <f t="shared" si="73"/>
        <v/>
      </c>
      <c r="D1548">
        <v>2026</v>
      </c>
      <c r="E1548" t="s">
        <v>5931</v>
      </c>
      <c r="F1548" t="s">
        <v>1661</v>
      </c>
      <c r="G1548" t="s">
        <v>37</v>
      </c>
      <c r="H1548" t="s">
        <v>64</v>
      </c>
      <c r="I1548">
        <v>8</v>
      </c>
      <c r="J1548">
        <v>0</v>
      </c>
      <c r="K1548" s="29">
        <v>2.87</v>
      </c>
      <c r="L1548">
        <v>10</v>
      </c>
      <c r="M1548">
        <v>10</v>
      </c>
      <c r="N1548">
        <v>0</v>
      </c>
      <c r="O1548">
        <v>0</v>
      </c>
      <c r="P1548">
        <v>0</v>
      </c>
      <c r="Q1548">
        <v>59.2</v>
      </c>
      <c r="R1548">
        <v>47</v>
      </c>
      <c r="S1548">
        <v>19</v>
      </c>
      <c r="T1548">
        <v>19</v>
      </c>
      <c r="U1548">
        <v>11</v>
      </c>
      <c r="V1548">
        <v>84</v>
      </c>
      <c r="W1548">
        <v>2</v>
      </c>
      <c r="X1548" s="2">
        <v>0.21199999999999999</v>
      </c>
    </row>
    <row r="1549" spans="1:24" x14ac:dyDescent="0.25">
      <c r="A1549" t="str">
        <f t="shared" si="74"/>
        <v/>
      </c>
      <c r="B1549">
        <f t="shared" si="72"/>
        <v>1</v>
      </c>
      <c r="C1549" t="str">
        <f t="shared" si="73"/>
        <v/>
      </c>
      <c r="D1549">
        <v>2026</v>
      </c>
      <c r="E1549" t="s">
        <v>6189</v>
      </c>
      <c r="F1549" t="s">
        <v>1661</v>
      </c>
      <c r="G1549" t="s">
        <v>37</v>
      </c>
      <c r="H1549" t="s">
        <v>64</v>
      </c>
      <c r="I1549">
        <v>3</v>
      </c>
      <c r="J1549">
        <v>0</v>
      </c>
      <c r="K1549" s="29">
        <v>3.19</v>
      </c>
      <c r="L1549">
        <v>34</v>
      </c>
      <c r="M1549">
        <v>0</v>
      </c>
      <c r="N1549">
        <v>0</v>
      </c>
      <c r="O1549">
        <v>0</v>
      </c>
      <c r="P1549">
        <v>1</v>
      </c>
      <c r="Q1549">
        <v>31</v>
      </c>
      <c r="R1549">
        <v>15</v>
      </c>
      <c r="S1549">
        <v>11</v>
      </c>
      <c r="T1549">
        <v>11</v>
      </c>
      <c r="U1549">
        <v>19</v>
      </c>
      <c r="V1549">
        <v>57</v>
      </c>
      <c r="W1549">
        <v>3</v>
      </c>
      <c r="X1549" s="2">
        <v>0.14199999999999999</v>
      </c>
    </row>
    <row r="1550" spans="1:24" x14ac:dyDescent="0.25">
      <c r="A1550" t="str">
        <f t="shared" si="74"/>
        <v/>
      </c>
      <c r="B1550" t="str">
        <f t="shared" si="72"/>
        <v/>
      </c>
      <c r="C1550" t="str">
        <f t="shared" si="73"/>
        <v/>
      </c>
      <c r="D1550">
        <v>2026</v>
      </c>
      <c r="E1550" t="s">
        <v>8525</v>
      </c>
      <c r="F1550" t="s">
        <v>1661</v>
      </c>
      <c r="G1550" t="s">
        <v>37</v>
      </c>
      <c r="H1550" t="s">
        <v>64</v>
      </c>
      <c r="I1550">
        <v>3</v>
      </c>
      <c r="J1550">
        <v>0</v>
      </c>
      <c r="K1550" s="29">
        <v>3.26</v>
      </c>
      <c r="L1550">
        <v>23</v>
      </c>
      <c r="M1550">
        <v>0</v>
      </c>
      <c r="N1550">
        <v>0</v>
      </c>
      <c r="O1550">
        <v>0</v>
      </c>
      <c r="P1550">
        <v>0</v>
      </c>
      <c r="Q1550">
        <v>19.100000000000001</v>
      </c>
      <c r="R1550">
        <v>14</v>
      </c>
      <c r="S1550">
        <v>10</v>
      </c>
      <c r="T1550">
        <v>7</v>
      </c>
      <c r="U1550">
        <v>11</v>
      </c>
      <c r="V1550">
        <v>26</v>
      </c>
      <c r="W1550">
        <v>1</v>
      </c>
      <c r="X1550" s="2">
        <v>0.19700000000000001</v>
      </c>
    </row>
    <row r="1551" spans="1:24" x14ac:dyDescent="0.25">
      <c r="A1551">
        <f t="shared" si="74"/>
        <v>1</v>
      </c>
      <c r="B1551" t="str">
        <f t="shared" si="72"/>
        <v/>
      </c>
      <c r="C1551" t="str">
        <f t="shared" si="73"/>
        <v/>
      </c>
      <c r="D1551">
        <v>2026</v>
      </c>
      <c r="E1551" t="s">
        <v>8526</v>
      </c>
      <c r="F1551" t="s">
        <v>1661</v>
      </c>
      <c r="G1551" t="s">
        <v>29</v>
      </c>
      <c r="H1551" t="s">
        <v>64</v>
      </c>
      <c r="I1551">
        <v>1</v>
      </c>
      <c r="J1551">
        <v>0</v>
      </c>
      <c r="K1551" s="29">
        <v>3.52</v>
      </c>
      <c r="L1551">
        <v>20</v>
      </c>
      <c r="M1551">
        <v>0</v>
      </c>
      <c r="N1551">
        <v>0</v>
      </c>
      <c r="O1551">
        <v>0</v>
      </c>
      <c r="P1551">
        <v>0</v>
      </c>
      <c r="Q1551">
        <v>15.1</v>
      </c>
      <c r="R1551">
        <v>16</v>
      </c>
      <c r="S1551">
        <v>8</v>
      </c>
      <c r="T1551">
        <v>6</v>
      </c>
      <c r="U1551">
        <v>7</v>
      </c>
      <c r="V1551">
        <v>8</v>
      </c>
      <c r="W1551">
        <v>1</v>
      </c>
      <c r="X1551" s="2">
        <v>0.27100000000000002</v>
      </c>
    </row>
    <row r="1552" spans="1:24" x14ac:dyDescent="0.25">
      <c r="A1552" t="str">
        <f t="shared" si="74"/>
        <v/>
      </c>
      <c r="B1552" t="str">
        <f t="shared" si="72"/>
        <v/>
      </c>
      <c r="C1552" t="str">
        <f t="shared" si="73"/>
        <v/>
      </c>
      <c r="D1552">
        <v>2026</v>
      </c>
      <c r="E1552" t="s">
        <v>8527</v>
      </c>
      <c r="F1552" t="s">
        <v>1661</v>
      </c>
      <c r="G1552" t="s">
        <v>37</v>
      </c>
      <c r="H1552" t="s">
        <v>64</v>
      </c>
      <c r="I1552">
        <v>2</v>
      </c>
      <c r="J1552">
        <v>1</v>
      </c>
      <c r="K1552" s="29">
        <v>4.12</v>
      </c>
      <c r="L1552">
        <v>18</v>
      </c>
      <c r="M1552">
        <v>13</v>
      </c>
      <c r="N1552">
        <v>0</v>
      </c>
      <c r="O1552">
        <v>0</v>
      </c>
      <c r="P1552">
        <v>0</v>
      </c>
      <c r="Q1552">
        <v>54.2</v>
      </c>
      <c r="R1552">
        <v>48</v>
      </c>
      <c r="S1552">
        <v>30</v>
      </c>
      <c r="T1552">
        <v>25</v>
      </c>
      <c r="U1552">
        <v>22</v>
      </c>
      <c r="V1552">
        <v>43</v>
      </c>
      <c r="W1552">
        <v>4</v>
      </c>
      <c r="X1552" s="2">
        <v>0.24099999999999999</v>
      </c>
    </row>
    <row r="1553" spans="1:24" x14ac:dyDescent="0.25">
      <c r="A1553" t="str">
        <f t="shared" si="74"/>
        <v/>
      </c>
      <c r="B1553" t="str">
        <f t="shared" si="72"/>
        <v/>
      </c>
      <c r="C1553" t="str">
        <f t="shared" si="73"/>
        <v/>
      </c>
      <c r="D1553">
        <v>2026</v>
      </c>
      <c r="E1553" t="s">
        <v>8528</v>
      </c>
      <c r="F1553" t="s">
        <v>1661</v>
      </c>
      <c r="G1553" t="s">
        <v>47</v>
      </c>
      <c r="H1553" t="s">
        <v>64</v>
      </c>
      <c r="I1553">
        <v>4</v>
      </c>
      <c r="J1553">
        <v>1</v>
      </c>
      <c r="K1553" s="29">
        <v>4.17</v>
      </c>
      <c r="L1553">
        <v>19</v>
      </c>
      <c r="M1553">
        <v>15</v>
      </c>
      <c r="N1553">
        <v>0</v>
      </c>
      <c r="O1553">
        <v>0</v>
      </c>
      <c r="P1553">
        <v>0</v>
      </c>
      <c r="Q1553">
        <v>49.2</v>
      </c>
      <c r="R1553">
        <v>57</v>
      </c>
      <c r="S1553">
        <v>25</v>
      </c>
      <c r="T1553">
        <v>23</v>
      </c>
      <c r="U1553">
        <v>15</v>
      </c>
      <c r="V1553">
        <v>37</v>
      </c>
      <c r="W1553">
        <v>5</v>
      </c>
      <c r="X1553" s="2">
        <v>0.29099999999999998</v>
      </c>
    </row>
    <row r="1554" spans="1:24" x14ac:dyDescent="0.25">
      <c r="A1554" t="str">
        <f t="shared" si="74"/>
        <v/>
      </c>
      <c r="B1554" t="str">
        <f t="shared" si="72"/>
        <v/>
      </c>
      <c r="C1554" t="str">
        <f t="shared" si="73"/>
        <v/>
      </c>
      <c r="D1554">
        <v>2026</v>
      </c>
      <c r="E1554" t="s">
        <v>8529</v>
      </c>
      <c r="F1554" t="s">
        <v>1661</v>
      </c>
      <c r="G1554" t="s">
        <v>37</v>
      </c>
      <c r="H1554" t="s">
        <v>64</v>
      </c>
      <c r="I1554">
        <v>2</v>
      </c>
      <c r="J1554">
        <v>0</v>
      </c>
      <c r="K1554" s="29">
        <v>5.1100000000000003</v>
      </c>
      <c r="L1554">
        <v>18</v>
      </c>
      <c r="M1554">
        <v>0</v>
      </c>
      <c r="N1554">
        <v>0</v>
      </c>
      <c r="O1554">
        <v>0</v>
      </c>
      <c r="P1554">
        <v>0</v>
      </c>
      <c r="Q1554">
        <v>12.1</v>
      </c>
      <c r="R1554">
        <v>11</v>
      </c>
      <c r="S1554">
        <v>7</v>
      </c>
      <c r="T1554">
        <v>7</v>
      </c>
      <c r="U1554">
        <v>8</v>
      </c>
      <c r="V1554">
        <v>13</v>
      </c>
      <c r="W1554">
        <v>2</v>
      </c>
      <c r="X1554" s="2">
        <v>0.25</v>
      </c>
    </row>
    <row r="1555" spans="1:24" x14ac:dyDescent="0.25">
      <c r="A1555" t="str">
        <f t="shared" si="74"/>
        <v/>
      </c>
      <c r="B1555" t="str">
        <f t="shared" si="72"/>
        <v/>
      </c>
      <c r="C1555" t="str">
        <f t="shared" si="73"/>
        <v/>
      </c>
      <c r="D1555">
        <v>2026</v>
      </c>
      <c r="E1555" t="s">
        <v>8530</v>
      </c>
      <c r="F1555" t="s">
        <v>1661</v>
      </c>
      <c r="G1555" t="s">
        <v>24</v>
      </c>
      <c r="H1555" t="s">
        <v>64</v>
      </c>
      <c r="I1555">
        <v>0</v>
      </c>
      <c r="J1555">
        <v>0</v>
      </c>
      <c r="K1555" s="29">
        <v>5.4</v>
      </c>
      <c r="L1555">
        <v>8</v>
      </c>
      <c r="M1555">
        <v>0</v>
      </c>
      <c r="N1555">
        <v>0</v>
      </c>
      <c r="O1555">
        <v>0</v>
      </c>
      <c r="P1555">
        <v>0</v>
      </c>
      <c r="Q1555">
        <v>10</v>
      </c>
      <c r="R1555">
        <v>10</v>
      </c>
      <c r="S1555">
        <v>6</v>
      </c>
      <c r="T1555">
        <v>6</v>
      </c>
      <c r="U1555">
        <v>6</v>
      </c>
      <c r="V1555">
        <v>8</v>
      </c>
      <c r="W1555">
        <v>0</v>
      </c>
      <c r="X1555" s="2">
        <v>0.26300000000000001</v>
      </c>
    </row>
    <row r="1556" spans="1:24" x14ac:dyDescent="0.25">
      <c r="A1556" t="str">
        <f t="shared" si="74"/>
        <v/>
      </c>
      <c r="B1556" t="str">
        <f t="shared" si="72"/>
        <v/>
      </c>
      <c r="C1556" t="str">
        <f t="shared" si="73"/>
        <v/>
      </c>
      <c r="D1556">
        <v>2026</v>
      </c>
      <c r="E1556" t="s">
        <v>8531</v>
      </c>
      <c r="F1556" t="s">
        <v>1661</v>
      </c>
      <c r="G1556" t="s">
        <v>37</v>
      </c>
      <c r="H1556" t="s">
        <v>64</v>
      </c>
      <c r="I1556">
        <v>1</v>
      </c>
      <c r="J1556">
        <v>0</v>
      </c>
      <c r="K1556" s="29">
        <v>5.93</v>
      </c>
      <c r="L1556">
        <v>19</v>
      </c>
      <c r="M1556">
        <v>0</v>
      </c>
      <c r="N1556">
        <v>0</v>
      </c>
      <c r="O1556">
        <v>0</v>
      </c>
      <c r="P1556">
        <v>0</v>
      </c>
      <c r="Q1556">
        <v>13.2</v>
      </c>
      <c r="R1556">
        <v>13</v>
      </c>
      <c r="S1556">
        <v>9</v>
      </c>
      <c r="T1556">
        <v>9</v>
      </c>
      <c r="U1556">
        <v>8</v>
      </c>
      <c r="V1556">
        <v>13</v>
      </c>
      <c r="W1556">
        <v>2</v>
      </c>
      <c r="X1556" s="2">
        <v>0.27100000000000002</v>
      </c>
    </row>
    <row r="1557" spans="1:24" x14ac:dyDescent="0.25">
      <c r="A1557" t="str">
        <f t="shared" si="74"/>
        <v/>
      </c>
      <c r="B1557" t="str">
        <f t="shared" si="72"/>
        <v/>
      </c>
      <c r="C1557" t="str">
        <f t="shared" si="73"/>
        <v/>
      </c>
      <c r="D1557">
        <v>2026</v>
      </c>
      <c r="E1557" t="s">
        <v>8532</v>
      </c>
      <c r="F1557" t="s">
        <v>1661</v>
      </c>
      <c r="G1557" t="s">
        <v>47</v>
      </c>
      <c r="H1557" t="s">
        <v>64</v>
      </c>
      <c r="I1557">
        <v>0</v>
      </c>
      <c r="J1557">
        <v>0</v>
      </c>
      <c r="K1557" s="29">
        <v>9</v>
      </c>
      <c r="L1557">
        <v>2</v>
      </c>
      <c r="M1557">
        <v>0</v>
      </c>
      <c r="N1557">
        <v>0</v>
      </c>
      <c r="O1557">
        <v>0</v>
      </c>
      <c r="P1557">
        <v>0</v>
      </c>
      <c r="Q1557">
        <v>1</v>
      </c>
      <c r="R1557">
        <v>1</v>
      </c>
      <c r="S1557">
        <v>1</v>
      </c>
      <c r="T1557">
        <v>1</v>
      </c>
      <c r="U1557">
        <v>0</v>
      </c>
      <c r="V1557">
        <v>2</v>
      </c>
      <c r="W1557">
        <v>0</v>
      </c>
      <c r="X1557" s="2">
        <v>0.25</v>
      </c>
    </row>
    <row r="1558" spans="1:24" x14ac:dyDescent="0.25">
      <c r="A1558" t="str">
        <f t="shared" si="74"/>
        <v/>
      </c>
      <c r="B1558">
        <f t="shared" si="72"/>
        <v>1</v>
      </c>
      <c r="C1558" t="str">
        <f t="shared" si="73"/>
        <v/>
      </c>
      <c r="D1558">
        <v>2026</v>
      </c>
      <c r="E1558" t="s">
        <v>6116</v>
      </c>
      <c r="F1558" t="s">
        <v>1677</v>
      </c>
      <c r="G1558" t="s">
        <v>24</v>
      </c>
      <c r="H1558" t="s">
        <v>64</v>
      </c>
      <c r="I1558">
        <v>10</v>
      </c>
      <c r="J1558">
        <v>2</v>
      </c>
      <c r="K1558" s="29">
        <v>3.7</v>
      </c>
      <c r="L1558">
        <v>16</v>
      </c>
      <c r="M1558">
        <v>16</v>
      </c>
      <c r="N1558">
        <v>2</v>
      </c>
      <c r="O1558">
        <v>0</v>
      </c>
      <c r="P1558">
        <v>0</v>
      </c>
      <c r="Q1558">
        <v>87.2</v>
      </c>
      <c r="R1558">
        <v>67</v>
      </c>
      <c r="S1558">
        <v>39</v>
      </c>
      <c r="T1558">
        <v>36</v>
      </c>
      <c r="U1558">
        <v>47</v>
      </c>
      <c r="V1558">
        <v>117</v>
      </c>
      <c r="W1558">
        <v>13</v>
      </c>
      <c r="X1558" s="2">
        <v>0.21299999999999999</v>
      </c>
    </row>
    <row r="1559" spans="1:24" x14ac:dyDescent="0.25">
      <c r="A1559" t="str">
        <f t="shared" si="74"/>
        <v/>
      </c>
      <c r="B1559" t="str">
        <f t="shared" si="72"/>
        <v/>
      </c>
      <c r="C1559" t="str">
        <f t="shared" si="73"/>
        <v/>
      </c>
      <c r="D1559">
        <v>2026</v>
      </c>
      <c r="E1559" t="s">
        <v>8533</v>
      </c>
      <c r="F1559" t="s">
        <v>1677</v>
      </c>
      <c r="G1559" t="s">
        <v>24</v>
      </c>
      <c r="H1559" t="s">
        <v>64</v>
      </c>
      <c r="I1559">
        <v>4</v>
      </c>
      <c r="J1559">
        <v>4</v>
      </c>
      <c r="K1559" s="29">
        <v>3.89</v>
      </c>
      <c r="L1559">
        <v>16</v>
      </c>
      <c r="M1559">
        <v>15</v>
      </c>
      <c r="N1559">
        <v>1</v>
      </c>
      <c r="O1559">
        <v>0</v>
      </c>
      <c r="P1559">
        <v>0</v>
      </c>
      <c r="Q1559">
        <v>69.099999999999994</v>
      </c>
      <c r="R1559">
        <v>65</v>
      </c>
      <c r="S1559">
        <v>39</v>
      </c>
      <c r="T1559">
        <v>30</v>
      </c>
      <c r="U1559">
        <v>27</v>
      </c>
      <c r="V1559">
        <v>81</v>
      </c>
      <c r="W1559">
        <v>9</v>
      </c>
      <c r="X1559" s="2">
        <v>0.251</v>
      </c>
    </row>
    <row r="1560" spans="1:24" x14ac:dyDescent="0.25">
      <c r="A1560" t="str">
        <f t="shared" si="74"/>
        <v/>
      </c>
      <c r="B1560">
        <f t="shared" si="72"/>
        <v>1</v>
      </c>
      <c r="C1560" t="str">
        <f t="shared" si="73"/>
        <v/>
      </c>
      <c r="D1560">
        <v>2026</v>
      </c>
      <c r="E1560" t="s">
        <v>6292</v>
      </c>
      <c r="F1560" t="s">
        <v>1677</v>
      </c>
      <c r="G1560" t="s">
        <v>37</v>
      </c>
      <c r="H1560" t="s">
        <v>64</v>
      </c>
      <c r="I1560">
        <v>3</v>
      </c>
      <c r="J1560">
        <v>3</v>
      </c>
      <c r="K1560" s="29">
        <v>4.03</v>
      </c>
      <c r="L1560">
        <v>22</v>
      </c>
      <c r="M1560">
        <v>12</v>
      </c>
      <c r="N1560">
        <v>0</v>
      </c>
      <c r="O1560">
        <v>0</v>
      </c>
      <c r="P1560">
        <v>1</v>
      </c>
      <c r="Q1560">
        <v>82.2</v>
      </c>
      <c r="R1560">
        <v>76</v>
      </c>
      <c r="S1560">
        <v>39</v>
      </c>
      <c r="T1560">
        <v>37</v>
      </c>
      <c r="U1560">
        <v>26</v>
      </c>
      <c r="V1560">
        <v>87</v>
      </c>
      <c r="W1560">
        <v>7</v>
      </c>
      <c r="X1560" s="2">
        <v>0.24099999999999999</v>
      </c>
    </row>
    <row r="1561" spans="1:24" x14ac:dyDescent="0.25">
      <c r="A1561" t="str">
        <f t="shared" si="74"/>
        <v/>
      </c>
      <c r="B1561" t="str">
        <f t="shared" si="72"/>
        <v/>
      </c>
      <c r="C1561" t="str">
        <f t="shared" si="73"/>
        <v/>
      </c>
      <c r="D1561">
        <v>2026</v>
      </c>
      <c r="E1561" t="s">
        <v>8534</v>
      </c>
      <c r="F1561" t="s">
        <v>1677</v>
      </c>
      <c r="G1561" t="s">
        <v>37</v>
      </c>
      <c r="H1561" t="s">
        <v>64</v>
      </c>
      <c r="I1561">
        <v>6</v>
      </c>
      <c r="J1561">
        <v>2</v>
      </c>
      <c r="K1561" s="29">
        <v>5.86</v>
      </c>
      <c r="L1561">
        <v>18</v>
      </c>
      <c r="M1561">
        <v>10</v>
      </c>
      <c r="N1561">
        <v>0</v>
      </c>
      <c r="O1561">
        <v>0</v>
      </c>
      <c r="P1561">
        <v>2</v>
      </c>
      <c r="Q1561">
        <v>63</v>
      </c>
      <c r="R1561">
        <v>58</v>
      </c>
      <c r="S1561">
        <v>48</v>
      </c>
      <c r="T1561">
        <v>41</v>
      </c>
      <c r="U1561">
        <v>24</v>
      </c>
      <c r="V1561">
        <v>65</v>
      </c>
      <c r="W1561">
        <v>5</v>
      </c>
      <c r="X1561" s="2">
        <v>0.24099999999999999</v>
      </c>
    </row>
    <row r="1562" spans="1:24" x14ac:dyDescent="0.25">
      <c r="A1562">
        <f t="shared" si="74"/>
        <v>1</v>
      </c>
      <c r="B1562" t="str">
        <f t="shared" si="72"/>
        <v/>
      </c>
      <c r="C1562" t="str">
        <f t="shared" si="73"/>
        <v/>
      </c>
      <c r="D1562">
        <v>2026</v>
      </c>
      <c r="E1562" t="s">
        <v>8535</v>
      </c>
      <c r="F1562" t="s">
        <v>1677</v>
      </c>
      <c r="G1562" t="s">
        <v>29</v>
      </c>
      <c r="H1562" t="s">
        <v>64</v>
      </c>
      <c r="I1562">
        <v>0</v>
      </c>
      <c r="J1562">
        <v>0</v>
      </c>
      <c r="K1562" s="29">
        <v>0</v>
      </c>
      <c r="L1562">
        <v>1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4</v>
      </c>
      <c r="S1562">
        <v>4</v>
      </c>
      <c r="T1562">
        <v>0</v>
      </c>
      <c r="U1562">
        <v>0</v>
      </c>
      <c r="V1562">
        <v>0</v>
      </c>
      <c r="W1562">
        <v>0</v>
      </c>
      <c r="X1562" s="2">
        <v>1</v>
      </c>
    </row>
    <row r="1563" spans="1:24" x14ac:dyDescent="0.25">
      <c r="A1563" t="str">
        <f t="shared" si="74"/>
        <v/>
      </c>
      <c r="B1563" t="str">
        <f t="shared" si="72"/>
        <v/>
      </c>
      <c r="C1563" t="str">
        <f t="shared" si="73"/>
        <v/>
      </c>
      <c r="D1563">
        <v>2026</v>
      </c>
      <c r="E1563" t="s">
        <v>8536</v>
      </c>
      <c r="F1563" t="s">
        <v>1677</v>
      </c>
      <c r="G1563" t="s">
        <v>47</v>
      </c>
      <c r="H1563" t="s">
        <v>64</v>
      </c>
      <c r="I1563">
        <v>0</v>
      </c>
      <c r="J1563">
        <v>0</v>
      </c>
      <c r="K1563" s="29">
        <v>0</v>
      </c>
      <c r="L1563">
        <v>1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1</v>
      </c>
      <c r="T1563">
        <v>0</v>
      </c>
      <c r="U1563">
        <v>3</v>
      </c>
      <c r="V1563">
        <v>0</v>
      </c>
      <c r="W1563">
        <v>0</v>
      </c>
      <c r="X1563" s="2">
        <v>0</v>
      </c>
    </row>
    <row r="1564" spans="1:24" x14ac:dyDescent="0.25">
      <c r="A1564" t="str">
        <f t="shared" si="74"/>
        <v/>
      </c>
      <c r="B1564" t="str">
        <f t="shared" si="72"/>
        <v/>
      </c>
      <c r="C1564" t="str">
        <f t="shared" si="73"/>
        <v/>
      </c>
      <c r="D1564">
        <v>2026</v>
      </c>
      <c r="E1564" t="s">
        <v>8537</v>
      </c>
      <c r="F1564" t="s">
        <v>1677</v>
      </c>
      <c r="G1564" t="s">
        <v>47</v>
      </c>
      <c r="H1564" t="s">
        <v>64</v>
      </c>
      <c r="I1564">
        <v>0</v>
      </c>
      <c r="J1564">
        <v>0</v>
      </c>
      <c r="K1564" s="29">
        <v>0</v>
      </c>
      <c r="L1564">
        <v>2</v>
      </c>
      <c r="M1564">
        <v>0</v>
      </c>
      <c r="N1564">
        <v>0</v>
      </c>
      <c r="O1564">
        <v>0</v>
      </c>
      <c r="P1564">
        <v>0</v>
      </c>
      <c r="Q1564">
        <v>1</v>
      </c>
      <c r="R1564">
        <v>3</v>
      </c>
      <c r="S1564">
        <v>0</v>
      </c>
      <c r="T1564">
        <v>0</v>
      </c>
      <c r="U1564">
        <v>3</v>
      </c>
      <c r="V1564">
        <v>1</v>
      </c>
      <c r="W1564">
        <v>0</v>
      </c>
      <c r="X1564" s="2">
        <v>0.5</v>
      </c>
    </row>
    <row r="1565" spans="1:24" x14ac:dyDescent="0.25">
      <c r="A1565" t="str">
        <f t="shared" si="74"/>
        <v/>
      </c>
      <c r="B1565" t="str">
        <f t="shared" si="72"/>
        <v/>
      </c>
      <c r="C1565" t="str">
        <f t="shared" si="73"/>
        <v/>
      </c>
      <c r="D1565">
        <v>2026</v>
      </c>
      <c r="E1565" t="s">
        <v>8538</v>
      </c>
      <c r="F1565" t="s">
        <v>1677</v>
      </c>
      <c r="G1565" t="s">
        <v>37</v>
      </c>
      <c r="H1565" t="s">
        <v>64</v>
      </c>
      <c r="I1565">
        <v>1</v>
      </c>
      <c r="J1565">
        <v>0</v>
      </c>
      <c r="K1565" s="29">
        <v>1.69</v>
      </c>
      <c r="L1565">
        <v>15</v>
      </c>
      <c r="M1565">
        <v>0</v>
      </c>
      <c r="N1565">
        <v>0</v>
      </c>
      <c r="O1565">
        <v>0</v>
      </c>
      <c r="P1565">
        <v>0</v>
      </c>
      <c r="Q1565">
        <v>16</v>
      </c>
      <c r="R1565">
        <v>13</v>
      </c>
      <c r="S1565">
        <v>3</v>
      </c>
      <c r="T1565">
        <v>3</v>
      </c>
      <c r="U1565">
        <v>8</v>
      </c>
      <c r="V1565">
        <v>12</v>
      </c>
      <c r="W1565">
        <v>3</v>
      </c>
      <c r="X1565" s="2">
        <v>0.217</v>
      </c>
    </row>
    <row r="1566" spans="1:24" x14ac:dyDescent="0.25">
      <c r="A1566">
        <f t="shared" si="74"/>
        <v>1</v>
      </c>
      <c r="B1566" t="str">
        <f t="shared" si="72"/>
        <v/>
      </c>
      <c r="C1566" t="str">
        <f t="shared" si="73"/>
        <v/>
      </c>
      <c r="D1566">
        <v>2026</v>
      </c>
      <c r="E1566" t="s">
        <v>8539</v>
      </c>
      <c r="F1566" t="s">
        <v>1677</v>
      </c>
      <c r="G1566" t="s">
        <v>29</v>
      </c>
      <c r="H1566" t="s">
        <v>64</v>
      </c>
      <c r="I1566">
        <v>2</v>
      </c>
      <c r="J1566">
        <v>0</v>
      </c>
      <c r="K1566" s="29">
        <v>3.07</v>
      </c>
      <c r="L1566">
        <v>13</v>
      </c>
      <c r="M1566">
        <v>0</v>
      </c>
      <c r="N1566">
        <v>0</v>
      </c>
      <c r="O1566">
        <v>0</v>
      </c>
      <c r="P1566">
        <v>0</v>
      </c>
      <c r="Q1566">
        <v>14.2</v>
      </c>
      <c r="R1566">
        <v>10</v>
      </c>
      <c r="S1566">
        <v>8</v>
      </c>
      <c r="T1566">
        <v>5</v>
      </c>
      <c r="U1566">
        <v>9</v>
      </c>
      <c r="V1566">
        <v>13</v>
      </c>
      <c r="W1566">
        <v>0</v>
      </c>
      <c r="X1566" s="2">
        <v>0.192</v>
      </c>
    </row>
    <row r="1567" spans="1:24" x14ac:dyDescent="0.25">
      <c r="A1567" t="str">
        <f t="shared" si="74"/>
        <v/>
      </c>
      <c r="B1567" t="str">
        <f t="shared" si="72"/>
        <v/>
      </c>
      <c r="C1567" t="str">
        <f t="shared" si="73"/>
        <v/>
      </c>
      <c r="D1567">
        <v>2026</v>
      </c>
      <c r="E1567" t="s">
        <v>8540</v>
      </c>
      <c r="F1567" t="s">
        <v>1677</v>
      </c>
      <c r="G1567" t="s">
        <v>24</v>
      </c>
      <c r="H1567" t="s">
        <v>64</v>
      </c>
      <c r="I1567">
        <v>6</v>
      </c>
      <c r="J1567">
        <v>1</v>
      </c>
      <c r="K1567" s="29">
        <v>4.05</v>
      </c>
      <c r="L1567">
        <v>25</v>
      </c>
      <c r="M1567">
        <v>0</v>
      </c>
      <c r="N1567">
        <v>0</v>
      </c>
      <c r="O1567">
        <v>0</v>
      </c>
      <c r="P1567">
        <v>13</v>
      </c>
      <c r="Q1567">
        <v>40</v>
      </c>
      <c r="R1567">
        <v>29</v>
      </c>
      <c r="S1567">
        <v>18</v>
      </c>
      <c r="T1567">
        <v>18</v>
      </c>
      <c r="U1567">
        <v>18</v>
      </c>
      <c r="V1567">
        <v>39</v>
      </c>
      <c r="W1567">
        <v>2</v>
      </c>
      <c r="X1567" s="2">
        <v>0.20300000000000001</v>
      </c>
    </row>
    <row r="1568" spans="1:24" x14ac:dyDescent="0.25">
      <c r="A1568" t="str">
        <f t="shared" si="74"/>
        <v/>
      </c>
      <c r="B1568" t="str">
        <f t="shared" si="72"/>
        <v/>
      </c>
      <c r="C1568" t="str">
        <f t="shared" si="73"/>
        <v/>
      </c>
      <c r="D1568">
        <v>2026</v>
      </c>
      <c r="E1568" t="s">
        <v>8541</v>
      </c>
      <c r="F1568" t="s">
        <v>1677</v>
      </c>
      <c r="G1568" t="s">
        <v>37</v>
      </c>
      <c r="H1568" t="s">
        <v>64</v>
      </c>
      <c r="I1568">
        <v>3</v>
      </c>
      <c r="J1568">
        <v>1</v>
      </c>
      <c r="K1568" s="29">
        <v>4.43</v>
      </c>
      <c r="L1568">
        <v>25</v>
      </c>
      <c r="M1568">
        <v>2</v>
      </c>
      <c r="N1568">
        <v>0</v>
      </c>
      <c r="O1568">
        <v>0</v>
      </c>
      <c r="P1568">
        <v>1</v>
      </c>
      <c r="Q1568">
        <v>42.2</v>
      </c>
      <c r="R1568">
        <v>42</v>
      </c>
      <c r="S1568">
        <v>24</v>
      </c>
      <c r="T1568">
        <v>21</v>
      </c>
      <c r="U1568">
        <v>9</v>
      </c>
      <c r="V1568">
        <v>31</v>
      </c>
      <c r="W1568">
        <v>6</v>
      </c>
      <c r="X1568" s="2">
        <v>0.255</v>
      </c>
    </row>
    <row r="1569" spans="1:24" x14ac:dyDescent="0.25">
      <c r="A1569">
        <f t="shared" si="74"/>
        <v>1</v>
      </c>
      <c r="B1569" t="str">
        <f t="shared" si="72"/>
        <v/>
      </c>
      <c r="C1569" t="str">
        <f t="shared" si="73"/>
        <v/>
      </c>
      <c r="D1569">
        <v>2026</v>
      </c>
      <c r="E1569" t="s">
        <v>8542</v>
      </c>
      <c r="F1569" t="s">
        <v>1677</v>
      </c>
      <c r="G1569" t="s">
        <v>29</v>
      </c>
      <c r="H1569" t="s">
        <v>64</v>
      </c>
      <c r="I1569">
        <v>1</v>
      </c>
      <c r="J1569">
        <v>0</v>
      </c>
      <c r="K1569" s="29">
        <v>4.43</v>
      </c>
      <c r="L1569">
        <v>17</v>
      </c>
      <c r="M1569">
        <v>0</v>
      </c>
      <c r="N1569">
        <v>0</v>
      </c>
      <c r="O1569">
        <v>0</v>
      </c>
      <c r="P1569">
        <v>1</v>
      </c>
      <c r="Q1569">
        <v>20.100000000000001</v>
      </c>
      <c r="R1569">
        <v>18</v>
      </c>
      <c r="S1569">
        <v>10</v>
      </c>
      <c r="T1569">
        <v>10</v>
      </c>
      <c r="U1569">
        <v>13</v>
      </c>
      <c r="V1569">
        <v>20</v>
      </c>
      <c r="W1569">
        <v>6</v>
      </c>
      <c r="X1569" s="2">
        <v>0.24299999999999999</v>
      </c>
    </row>
    <row r="1570" spans="1:24" x14ac:dyDescent="0.25">
      <c r="A1570" t="str">
        <f t="shared" si="74"/>
        <v/>
      </c>
      <c r="B1570" t="str">
        <f t="shared" si="72"/>
        <v/>
      </c>
      <c r="C1570" t="str">
        <f t="shared" si="73"/>
        <v/>
      </c>
      <c r="D1570">
        <v>2026</v>
      </c>
      <c r="E1570" t="s">
        <v>8543</v>
      </c>
      <c r="F1570" t="s">
        <v>1677</v>
      </c>
      <c r="G1570" t="s">
        <v>24</v>
      </c>
      <c r="H1570" t="s">
        <v>64</v>
      </c>
      <c r="I1570">
        <v>1</v>
      </c>
      <c r="J1570">
        <v>0</v>
      </c>
      <c r="K1570" s="29">
        <v>5.55</v>
      </c>
      <c r="L1570">
        <v>15</v>
      </c>
      <c r="M1570">
        <v>4</v>
      </c>
      <c r="N1570">
        <v>0</v>
      </c>
      <c r="O1570">
        <v>0</v>
      </c>
      <c r="P1570">
        <v>1</v>
      </c>
      <c r="Q1570">
        <v>24.1</v>
      </c>
      <c r="R1570">
        <v>29</v>
      </c>
      <c r="S1570">
        <v>16</v>
      </c>
      <c r="T1570">
        <v>15</v>
      </c>
      <c r="U1570">
        <v>11</v>
      </c>
      <c r="V1570">
        <v>16</v>
      </c>
      <c r="W1570">
        <v>1</v>
      </c>
      <c r="X1570" s="2">
        <v>0.29899999999999999</v>
      </c>
    </row>
    <row r="1571" spans="1:24" x14ac:dyDescent="0.25">
      <c r="A1571">
        <f t="shared" si="74"/>
        <v>1</v>
      </c>
      <c r="B1571" t="str">
        <f t="shared" si="72"/>
        <v/>
      </c>
      <c r="C1571" t="str">
        <f t="shared" si="73"/>
        <v/>
      </c>
      <c r="D1571">
        <v>2026</v>
      </c>
      <c r="E1571" t="s">
        <v>8544</v>
      </c>
      <c r="F1571" t="s">
        <v>1677</v>
      </c>
      <c r="G1571" t="s">
        <v>29</v>
      </c>
      <c r="H1571" t="s">
        <v>64</v>
      </c>
      <c r="I1571">
        <v>2</v>
      </c>
      <c r="J1571">
        <v>2</v>
      </c>
      <c r="K1571" s="29">
        <v>6.64</v>
      </c>
      <c r="L1571">
        <v>23</v>
      </c>
      <c r="M1571">
        <v>0</v>
      </c>
      <c r="N1571">
        <v>0</v>
      </c>
      <c r="O1571">
        <v>0</v>
      </c>
      <c r="P1571">
        <v>0</v>
      </c>
      <c r="Q1571">
        <v>20.100000000000001</v>
      </c>
      <c r="R1571">
        <v>10</v>
      </c>
      <c r="S1571">
        <v>19</v>
      </c>
      <c r="T1571">
        <v>15</v>
      </c>
      <c r="U1571">
        <v>21</v>
      </c>
      <c r="V1571">
        <v>23</v>
      </c>
      <c r="W1571">
        <v>5</v>
      </c>
      <c r="X1571" s="2">
        <v>0.14299999999999999</v>
      </c>
    </row>
    <row r="1572" spans="1:24" x14ac:dyDescent="0.25">
      <c r="A1572" t="str">
        <f t="shared" si="74"/>
        <v/>
      </c>
      <c r="B1572" t="str">
        <f t="shared" si="72"/>
        <v/>
      </c>
      <c r="C1572" t="str">
        <f t="shared" si="73"/>
        <v/>
      </c>
      <c r="D1572">
        <v>2026</v>
      </c>
      <c r="E1572" t="s">
        <v>8545</v>
      </c>
      <c r="F1572" t="s">
        <v>1677</v>
      </c>
      <c r="G1572" t="s">
        <v>47</v>
      </c>
      <c r="H1572" t="s">
        <v>64</v>
      </c>
      <c r="I1572">
        <v>1</v>
      </c>
      <c r="J1572">
        <v>0</v>
      </c>
      <c r="K1572" s="29">
        <v>6.75</v>
      </c>
      <c r="L1572">
        <v>11</v>
      </c>
      <c r="M1572">
        <v>0</v>
      </c>
      <c r="N1572">
        <v>0</v>
      </c>
      <c r="O1572">
        <v>0</v>
      </c>
      <c r="P1572">
        <v>0</v>
      </c>
      <c r="Q1572">
        <v>9.1</v>
      </c>
      <c r="R1572">
        <v>8</v>
      </c>
      <c r="S1572">
        <v>7</v>
      </c>
      <c r="T1572">
        <v>7</v>
      </c>
      <c r="U1572">
        <v>8</v>
      </c>
      <c r="V1572">
        <v>14</v>
      </c>
      <c r="W1572">
        <v>3</v>
      </c>
      <c r="X1572" s="2">
        <v>0.222</v>
      </c>
    </row>
    <row r="1573" spans="1:24" x14ac:dyDescent="0.25">
      <c r="A1573">
        <f t="shared" si="74"/>
        <v>1</v>
      </c>
      <c r="B1573" t="str">
        <f t="shared" si="72"/>
        <v/>
      </c>
      <c r="C1573" t="str">
        <f t="shared" si="73"/>
        <v/>
      </c>
      <c r="D1573">
        <v>2026</v>
      </c>
      <c r="E1573" t="s">
        <v>8546</v>
      </c>
      <c r="F1573" t="s">
        <v>1677</v>
      </c>
      <c r="G1573" t="s">
        <v>29</v>
      </c>
      <c r="H1573" t="s">
        <v>64</v>
      </c>
      <c r="I1573">
        <v>0</v>
      </c>
      <c r="J1573">
        <v>1</v>
      </c>
      <c r="K1573" s="29">
        <v>10.119999999999999</v>
      </c>
      <c r="L1573">
        <v>12</v>
      </c>
      <c r="M1573">
        <v>0</v>
      </c>
      <c r="N1573">
        <v>0</v>
      </c>
      <c r="O1573">
        <v>0</v>
      </c>
      <c r="P1573">
        <v>0</v>
      </c>
      <c r="Q1573">
        <v>5.0999999999999996</v>
      </c>
      <c r="R1573">
        <v>2</v>
      </c>
      <c r="S1573">
        <v>6</v>
      </c>
      <c r="T1573">
        <v>6</v>
      </c>
      <c r="U1573">
        <v>5</v>
      </c>
      <c r="V1573">
        <v>9</v>
      </c>
      <c r="W1573">
        <v>7</v>
      </c>
      <c r="X1573" s="2">
        <v>0.125</v>
      </c>
    </row>
    <row r="1574" spans="1:24" x14ac:dyDescent="0.25">
      <c r="A1574" t="str">
        <f t="shared" si="74"/>
        <v/>
      </c>
      <c r="B1574" t="str">
        <f t="shared" si="72"/>
        <v/>
      </c>
      <c r="C1574" t="str">
        <f t="shared" si="73"/>
        <v/>
      </c>
      <c r="D1574">
        <v>2026</v>
      </c>
      <c r="E1574" t="s">
        <v>8547</v>
      </c>
      <c r="F1574" t="s">
        <v>1677</v>
      </c>
      <c r="G1574" t="s">
        <v>24</v>
      </c>
      <c r="H1574" t="s">
        <v>64</v>
      </c>
      <c r="I1574">
        <v>0</v>
      </c>
      <c r="J1574">
        <v>0</v>
      </c>
      <c r="K1574" s="29">
        <v>10.38</v>
      </c>
      <c r="L1574">
        <v>8</v>
      </c>
      <c r="M1574">
        <v>0</v>
      </c>
      <c r="N1574">
        <v>0</v>
      </c>
      <c r="O1574">
        <v>0</v>
      </c>
      <c r="P1574">
        <v>0</v>
      </c>
      <c r="Q1574">
        <v>4.0999999999999996</v>
      </c>
      <c r="R1574">
        <v>3</v>
      </c>
      <c r="S1574">
        <v>5</v>
      </c>
      <c r="T1574">
        <v>5</v>
      </c>
      <c r="U1574">
        <v>5</v>
      </c>
      <c r="V1574">
        <v>3</v>
      </c>
      <c r="W1574">
        <v>1</v>
      </c>
      <c r="X1574" s="2">
        <v>0.188</v>
      </c>
    </row>
    <row r="1575" spans="1:24" x14ac:dyDescent="0.25">
      <c r="A1575" t="str">
        <f t="shared" si="74"/>
        <v/>
      </c>
      <c r="B1575" t="str">
        <f t="shared" si="72"/>
        <v/>
      </c>
      <c r="C1575" t="str">
        <f t="shared" si="73"/>
        <v/>
      </c>
      <c r="D1575">
        <v>2026</v>
      </c>
      <c r="E1575" t="s">
        <v>8548</v>
      </c>
      <c r="F1575" t="s">
        <v>1677</v>
      </c>
      <c r="G1575" t="s">
        <v>24</v>
      </c>
      <c r="H1575" t="s">
        <v>64</v>
      </c>
      <c r="I1575">
        <v>3</v>
      </c>
      <c r="J1575">
        <v>1</v>
      </c>
      <c r="K1575" s="29">
        <v>17.510000000000002</v>
      </c>
      <c r="L1575">
        <v>15</v>
      </c>
      <c r="M1575">
        <v>1</v>
      </c>
      <c r="N1575">
        <v>0</v>
      </c>
      <c r="O1575">
        <v>0</v>
      </c>
      <c r="P1575">
        <v>0</v>
      </c>
      <c r="Q1575">
        <v>12.1</v>
      </c>
      <c r="R1575">
        <v>20</v>
      </c>
      <c r="S1575">
        <v>24</v>
      </c>
      <c r="T1575">
        <v>24</v>
      </c>
      <c r="U1575">
        <v>14</v>
      </c>
      <c r="V1575">
        <v>14</v>
      </c>
      <c r="W1575">
        <v>2</v>
      </c>
      <c r="X1575" s="2">
        <v>0.35099999999999998</v>
      </c>
    </row>
    <row r="1576" spans="1:24" x14ac:dyDescent="0.25">
      <c r="A1576" t="str">
        <f t="shared" si="74"/>
        <v/>
      </c>
      <c r="B1576" t="str">
        <f t="shared" si="72"/>
        <v/>
      </c>
      <c r="C1576" t="str">
        <f t="shared" si="73"/>
        <v/>
      </c>
      <c r="D1576">
        <v>2026</v>
      </c>
      <c r="E1576" t="s">
        <v>8549</v>
      </c>
      <c r="F1576" t="s">
        <v>1677</v>
      </c>
      <c r="G1576" t="s">
        <v>47</v>
      </c>
      <c r="H1576" t="s">
        <v>64</v>
      </c>
      <c r="I1576">
        <v>0</v>
      </c>
      <c r="J1576">
        <v>0</v>
      </c>
      <c r="K1576" s="29">
        <v>23.14</v>
      </c>
      <c r="L1576">
        <v>5</v>
      </c>
      <c r="M1576">
        <v>0</v>
      </c>
      <c r="N1576">
        <v>0</v>
      </c>
      <c r="O1576">
        <v>0</v>
      </c>
      <c r="P1576">
        <v>0</v>
      </c>
      <c r="Q1576">
        <v>2.1</v>
      </c>
      <c r="R1576">
        <v>1</v>
      </c>
      <c r="S1576">
        <v>6</v>
      </c>
      <c r="T1576">
        <v>6</v>
      </c>
      <c r="U1576">
        <v>6</v>
      </c>
      <c r="V1576">
        <v>3</v>
      </c>
      <c r="W1576">
        <v>2</v>
      </c>
      <c r="X1576" s="2">
        <v>0.125</v>
      </c>
    </row>
    <row r="1577" spans="1:24" x14ac:dyDescent="0.25">
      <c r="A1577" t="str">
        <f t="shared" si="74"/>
        <v/>
      </c>
      <c r="B1577">
        <f t="shared" si="72"/>
        <v>1</v>
      </c>
      <c r="C1577" t="str">
        <f t="shared" si="73"/>
        <v/>
      </c>
      <c r="D1577">
        <v>2026</v>
      </c>
      <c r="E1577" t="s">
        <v>5930</v>
      </c>
      <c r="F1577" t="s">
        <v>1696</v>
      </c>
      <c r="G1577" t="s">
        <v>37</v>
      </c>
      <c r="H1577" t="s">
        <v>64</v>
      </c>
      <c r="I1577">
        <v>8</v>
      </c>
      <c r="J1577">
        <v>0</v>
      </c>
      <c r="K1577" s="29">
        <v>1.85</v>
      </c>
      <c r="L1577">
        <v>16</v>
      </c>
      <c r="M1577">
        <v>16</v>
      </c>
      <c r="N1577">
        <v>0</v>
      </c>
      <c r="O1577">
        <v>0</v>
      </c>
      <c r="P1577">
        <v>0</v>
      </c>
      <c r="Q1577">
        <v>92.2</v>
      </c>
      <c r="R1577">
        <v>50</v>
      </c>
      <c r="S1577">
        <v>22</v>
      </c>
      <c r="T1577">
        <v>19</v>
      </c>
      <c r="U1577">
        <v>43</v>
      </c>
      <c r="V1577">
        <v>164</v>
      </c>
      <c r="W1577">
        <v>5</v>
      </c>
      <c r="X1577" s="2">
        <v>0.153</v>
      </c>
    </row>
    <row r="1578" spans="1:24" x14ac:dyDescent="0.25">
      <c r="A1578" t="str">
        <f t="shared" si="74"/>
        <v/>
      </c>
      <c r="B1578">
        <f t="shared" si="72"/>
        <v>1</v>
      </c>
      <c r="C1578" t="str">
        <f t="shared" si="73"/>
        <v/>
      </c>
      <c r="D1578">
        <v>2026</v>
      </c>
      <c r="E1578" t="s">
        <v>6171</v>
      </c>
      <c r="F1578" t="s">
        <v>1696</v>
      </c>
      <c r="G1578" t="s">
        <v>24</v>
      </c>
      <c r="H1578" t="s">
        <v>64</v>
      </c>
      <c r="I1578">
        <v>10</v>
      </c>
      <c r="J1578">
        <v>2</v>
      </c>
      <c r="K1578" s="29">
        <v>2.93</v>
      </c>
      <c r="L1578">
        <v>18</v>
      </c>
      <c r="M1578">
        <v>17</v>
      </c>
      <c r="N1578">
        <v>1</v>
      </c>
      <c r="O1578">
        <v>0</v>
      </c>
      <c r="P1578">
        <v>0</v>
      </c>
      <c r="Q1578">
        <v>98.1</v>
      </c>
      <c r="R1578">
        <v>72</v>
      </c>
      <c r="S1578">
        <v>34</v>
      </c>
      <c r="T1578">
        <v>32</v>
      </c>
      <c r="U1578">
        <v>15</v>
      </c>
      <c r="V1578">
        <v>96</v>
      </c>
      <c r="W1578">
        <v>3</v>
      </c>
      <c r="X1578" s="2">
        <v>0.2</v>
      </c>
    </row>
    <row r="1579" spans="1:24" x14ac:dyDescent="0.25">
      <c r="A1579" t="str">
        <f t="shared" si="74"/>
        <v/>
      </c>
      <c r="B1579" t="str">
        <f t="shared" si="72"/>
        <v/>
      </c>
      <c r="C1579" t="str">
        <f t="shared" si="73"/>
        <v/>
      </c>
      <c r="D1579">
        <v>2026</v>
      </c>
      <c r="E1579" t="s">
        <v>8550</v>
      </c>
      <c r="F1579" t="s">
        <v>1696</v>
      </c>
      <c r="G1579" t="s">
        <v>24</v>
      </c>
      <c r="H1579" t="s">
        <v>64</v>
      </c>
      <c r="I1579">
        <v>8</v>
      </c>
      <c r="J1579">
        <v>2</v>
      </c>
      <c r="K1579" s="29">
        <v>3.46</v>
      </c>
      <c r="L1579">
        <v>21</v>
      </c>
      <c r="M1579">
        <v>11</v>
      </c>
      <c r="N1579">
        <v>0</v>
      </c>
      <c r="O1579">
        <v>0</v>
      </c>
      <c r="P1579">
        <v>0</v>
      </c>
      <c r="Q1579">
        <v>80.2</v>
      </c>
      <c r="R1579">
        <v>74</v>
      </c>
      <c r="S1579">
        <v>36</v>
      </c>
      <c r="T1579">
        <v>31</v>
      </c>
      <c r="U1579">
        <v>27</v>
      </c>
      <c r="V1579">
        <v>79</v>
      </c>
      <c r="W1579">
        <v>5</v>
      </c>
      <c r="X1579" s="2">
        <v>0.23799999999999999</v>
      </c>
    </row>
    <row r="1580" spans="1:24" x14ac:dyDescent="0.25">
      <c r="A1580" t="str">
        <f t="shared" si="74"/>
        <v/>
      </c>
      <c r="B1580" t="str">
        <f t="shared" si="72"/>
        <v/>
      </c>
      <c r="C1580" t="str">
        <f t="shared" si="73"/>
        <v/>
      </c>
      <c r="D1580">
        <v>2026</v>
      </c>
      <c r="E1580" t="s">
        <v>8551</v>
      </c>
      <c r="F1580" t="s">
        <v>1696</v>
      </c>
      <c r="G1580" t="s">
        <v>47</v>
      </c>
      <c r="H1580" t="s">
        <v>64</v>
      </c>
      <c r="I1580">
        <v>0</v>
      </c>
      <c r="J1580">
        <v>0</v>
      </c>
      <c r="K1580" s="29">
        <v>0</v>
      </c>
      <c r="L1580">
        <v>8</v>
      </c>
      <c r="M1580">
        <v>0</v>
      </c>
      <c r="N1580">
        <v>0</v>
      </c>
      <c r="O1580">
        <v>0</v>
      </c>
      <c r="P1580">
        <v>0</v>
      </c>
      <c r="Q1580">
        <v>7.1</v>
      </c>
      <c r="R1580">
        <v>2</v>
      </c>
      <c r="S1580">
        <v>0</v>
      </c>
      <c r="T1580">
        <v>0</v>
      </c>
      <c r="U1580">
        <v>4</v>
      </c>
      <c r="V1580">
        <v>12</v>
      </c>
      <c r="W1580">
        <v>1</v>
      </c>
      <c r="X1580" s="2">
        <v>8.3000000000000004E-2</v>
      </c>
    </row>
    <row r="1581" spans="1:24" x14ac:dyDescent="0.25">
      <c r="A1581" t="str">
        <f t="shared" si="74"/>
        <v/>
      </c>
      <c r="B1581" t="str">
        <f t="shared" si="72"/>
        <v/>
      </c>
      <c r="C1581" t="str">
        <f t="shared" si="73"/>
        <v/>
      </c>
      <c r="D1581">
        <v>2026</v>
      </c>
      <c r="E1581" t="s">
        <v>8552</v>
      </c>
      <c r="F1581" t="s">
        <v>1696</v>
      </c>
      <c r="G1581" t="s">
        <v>24</v>
      </c>
      <c r="H1581" t="s">
        <v>64</v>
      </c>
      <c r="I1581">
        <v>0</v>
      </c>
      <c r="J1581">
        <v>0</v>
      </c>
      <c r="K1581" s="29">
        <v>1.66</v>
      </c>
      <c r="L1581">
        <v>17</v>
      </c>
      <c r="M1581">
        <v>0</v>
      </c>
      <c r="N1581">
        <v>0</v>
      </c>
      <c r="O1581">
        <v>0</v>
      </c>
      <c r="P1581">
        <v>0</v>
      </c>
      <c r="Q1581">
        <v>21.2</v>
      </c>
      <c r="R1581">
        <v>14</v>
      </c>
      <c r="S1581">
        <v>5</v>
      </c>
      <c r="T1581">
        <v>4</v>
      </c>
      <c r="U1581">
        <v>8</v>
      </c>
      <c r="V1581">
        <v>13</v>
      </c>
      <c r="W1581">
        <v>3</v>
      </c>
      <c r="X1581" s="2">
        <v>0.182</v>
      </c>
    </row>
    <row r="1582" spans="1:24" x14ac:dyDescent="0.25">
      <c r="A1582">
        <f t="shared" si="74"/>
        <v>1</v>
      </c>
      <c r="B1582" t="str">
        <f t="shared" si="72"/>
        <v/>
      </c>
      <c r="C1582" t="str">
        <f t="shared" si="73"/>
        <v/>
      </c>
      <c r="D1582">
        <v>2026</v>
      </c>
      <c r="E1582" t="s">
        <v>8553</v>
      </c>
      <c r="F1582" t="s">
        <v>1696</v>
      </c>
      <c r="G1582" t="s">
        <v>32</v>
      </c>
      <c r="H1582" t="s">
        <v>64</v>
      </c>
      <c r="I1582">
        <v>2</v>
      </c>
      <c r="J1582">
        <v>0</v>
      </c>
      <c r="K1582" s="29">
        <v>2.2000000000000002</v>
      </c>
      <c r="L1582">
        <v>17</v>
      </c>
      <c r="M1582">
        <v>0</v>
      </c>
      <c r="N1582">
        <v>0</v>
      </c>
      <c r="O1582">
        <v>0</v>
      </c>
      <c r="P1582">
        <v>0</v>
      </c>
      <c r="Q1582">
        <v>16.100000000000001</v>
      </c>
      <c r="R1582">
        <v>9</v>
      </c>
      <c r="S1582">
        <v>6</v>
      </c>
      <c r="T1582">
        <v>4</v>
      </c>
      <c r="U1582">
        <v>14</v>
      </c>
      <c r="V1582">
        <v>20</v>
      </c>
      <c r="W1582">
        <v>3</v>
      </c>
      <c r="X1582" s="2">
        <v>0.16400000000000001</v>
      </c>
    </row>
    <row r="1583" spans="1:24" x14ac:dyDescent="0.25">
      <c r="A1583" t="str">
        <f t="shared" si="74"/>
        <v/>
      </c>
      <c r="B1583" t="str">
        <f t="shared" si="72"/>
        <v/>
      </c>
      <c r="C1583" t="str">
        <f t="shared" si="73"/>
        <v/>
      </c>
      <c r="D1583">
        <v>2026</v>
      </c>
      <c r="E1583" t="s">
        <v>8554</v>
      </c>
      <c r="F1583" t="s">
        <v>1696</v>
      </c>
      <c r="G1583" t="s">
        <v>37</v>
      </c>
      <c r="H1583" t="s">
        <v>64</v>
      </c>
      <c r="I1583">
        <v>2</v>
      </c>
      <c r="J1583">
        <v>2</v>
      </c>
      <c r="K1583" s="29">
        <v>3.64</v>
      </c>
      <c r="L1583">
        <v>35</v>
      </c>
      <c r="M1583">
        <v>0</v>
      </c>
      <c r="N1583">
        <v>0</v>
      </c>
      <c r="O1583">
        <v>0</v>
      </c>
      <c r="P1583">
        <v>1</v>
      </c>
      <c r="Q1583">
        <v>42</v>
      </c>
      <c r="R1583">
        <v>30</v>
      </c>
      <c r="S1583">
        <v>19</v>
      </c>
      <c r="T1583">
        <v>17</v>
      </c>
      <c r="U1583">
        <v>21</v>
      </c>
      <c r="V1583">
        <v>54</v>
      </c>
      <c r="W1583">
        <v>7</v>
      </c>
      <c r="X1583" s="2">
        <v>0.19900000000000001</v>
      </c>
    </row>
    <row r="1584" spans="1:24" x14ac:dyDescent="0.25">
      <c r="A1584" t="str">
        <f t="shared" si="74"/>
        <v/>
      </c>
      <c r="B1584" t="str">
        <f t="shared" si="72"/>
        <v/>
      </c>
      <c r="C1584" t="str">
        <f t="shared" si="73"/>
        <v/>
      </c>
      <c r="D1584">
        <v>2026</v>
      </c>
      <c r="E1584" t="s">
        <v>8555</v>
      </c>
      <c r="F1584" t="s">
        <v>1696</v>
      </c>
      <c r="G1584" t="s">
        <v>47</v>
      </c>
      <c r="H1584" t="s">
        <v>64</v>
      </c>
      <c r="I1584">
        <v>1</v>
      </c>
      <c r="J1584">
        <v>4</v>
      </c>
      <c r="K1584" s="29">
        <v>4.09</v>
      </c>
      <c r="L1584">
        <v>30</v>
      </c>
      <c r="M1584">
        <v>0</v>
      </c>
      <c r="N1584">
        <v>0</v>
      </c>
      <c r="O1584">
        <v>0</v>
      </c>
      <c r="P1584">
        <v>12</v>
      </c>
      <c r="Q1584">
        <v>33</v>
      </c>
      <c r="R1584">
        <v>28</v>
      </c>
      <c r="S1584">
        <v>18</v>
      </c>
      <c r="T1584">
        <v>15</v>
      </c>
      <c r="U1584">
        <v>18</v>
      </c>
      <c r="V1584">
        <v>38</v>
      </c>
      <c r="W1584">
        <v>1</v>
      </c>
      <c r="X1584" s="2">
        <v>0.222</v>
      </c>
    </row>
    <row r="1585" spans="1:24" x14ac:dyDescent="0.25">
      <c r="A1585" t="str">
        <f t="shared" si="74"/>
        <v/>
      </c>
      <c r="B1585" t="str">
        <f t="shared" si="72"/>
        <v/>
      </c>
      <c r="C1585" t="str">
        <f t="shared" si="73"/>
        <v/>
      </c>
      <c r="D1585">
        <v>2026</v>
      </c>
      <c r="E1585" t="s">
        <v>1711</v>
      </c>
      <c r="F1585" t="s">
        <v>1696</v>
      </c>
      <c r="G1585" t="s">
        <v>47</v>
      </c>
      <c r="H1585" t="s">
        <v>64</v>
      </c>
      <c r="I1585">
        <v>5</v>
      </c>
      <c r="J1585">
        <v>1</v>
      </c>
      <c r="K1585" s="29">
        <v>4.26</v>
      </c>
      <c r="L1585">
        <v>15</v>
      </c>
      <c r="M1585">
        <v>5</v>
      </c>
      <c r="N1585">
        <v>0</v>
      </c>
      <c r="O1585">
        <v>0</v>
      </c>
      <c r="P1585">
        <v>0</v>
      </c>
      <c r="Q1585">
        <v>31.2</v>
      </c>
      <c r="R1585">
        <v>24</v>
      </c>
      <c r="S1585">
        <v>15</v>
      </c>
      <c r="T1585">
        <v>15</v>
      </c>
      <c r="U1585">
        <v>9</v>
      </c>
      <c r="V1585">
        <v>34</v>
      </c>
      <c r="W1585">
        <v>2</v>
      </c>
      <c r="X1585" s="2">
        <v>0.20699999999999999</v>
      </c>
    </row>
    <row r="1586" spans="1:24" x14ac:dyDescent="0.25">
      <c r="A1586">
        <f t="shared" si="74"/>
        <v>1</v>
      </c>
      <c r="B1586" t="str">
        <f t="shared" si="72"/>
        <v/>
      </c>
      <c r="C1586" t="str">
        <f t="shared" si="73"/>
        <v/>
      </c>
      <c r="D1586">
        <v>2026</v>
      </c>
      <c r="E1586" t="s">
        <v>8556</v>
      </c>
      <c r="F1586" t="s">
        <v>1696</v>
      </c>
      <c r="G1586" t="s">
        <v>32</v>
      </c>
      <c r="H1586" t="s">
        <v>64</v>
      </c>
      <c r="I1586">
        <v>0</v>
      </c>
      <c r="J1586">
        <v>0</v>
      </c>
      <c r="K1586" s="29">
        <v>4.5</v>
      </c>
      <c r="L1586">
        <v>3</v>
      </c>
      <c r="M1586">
        <v>2</v>
      </c>
      <c r="N1586">
        <v>0</v>
      </c>
      <c r="O1586">
        <v>0</v>
      </c>
      <c r="P1586">
        <v>0</v>
      </c>
      <c r="Q1586">
        <v>4</v>
      </c>
      <c r="R1586">
        <v>3</v>
      </c>
      <c r="S1586">
        <v>2</v>
      </c>
      <c r="T1586">
        <v>2</v>
      </c>
      <c r="U1586">
        <v>1</v>
      </c>
      <c r="V1586">
        <v>3</v>
      </c>
      <c r="W1586">
        <v>0</v>
      </c>
      <c r="X1586" s="2">
        <v>0.2</v>
      </c>
    </row>
    <row r="1587" spans="1:24" x14ac:dyDescent="0.25">
      <c r="A1587" t="str">
        <f t="shared" si="74"/>
        <v/>
      </c>
      <c r="B1587" t="str">
        <f t="shared" si="72"/>
        <v/>
      </c>
      <c r="C1587" t="str">
        <f t="shared" si="73"/>
        <v/>
      </c>
      <c r="D1587">
        <v>2026</v>
      </c>
      <c r="E1587" t="s">
        <v>8557</v>
      </c>
      <c r="F1587" t="s">
        <v>1696</v>
      </c>
      <c r="G1587" t="s">
        <v>47</v>
      </c>
      <c r="H1587" t="s">
        <v>64</v>
      </c>
      <c r="I1587">
        <v>3</v>
      </c>
      <c r="J1587">
        <v>1</v>
      </c>
      <c r="K1587" s="29">
        <v>4.84</v>
      </c>
      <c r="L1587">
        <v>25</v>
      </c>
      <c r="M1587">
        <v>2</v>
      </c>
      <c r="N1587">
        <v>0</v>
      </c>
      <c r="O1587">
        <v>0</v>
      </c>
      <c r="P1587">
        <v>3</v>
      </c>
      <c r="Q1587">
        <v>44.2</v>
      </c>
      <c r="R1587">
        <v>40</v>
      </c>
      <c r="S1587">
        <v>25</v>
      </c>
      <c r="T1587">
        <v>24</v>
      </c>
      <c r="U1587">
        <v>25</v>
      </c>
      <c r="V1587">
        <v>40</v>
      </c>
      <c r="W1587">
        <v>5</v>
      </c>
      <c r="X1587" s="2">
        <v>0.247</v>
      </c>
    </row>
    <row r="1588" spans="1:24" x14ac:dyDescent="0.25">
      <c r="A1588" t="str">
        <f t="shared" si="74"/>
        <v/>
      </c>
      <c r="B1588" t="str">
        <f t="shared" si="72"/>
        <v/>
      </c>
      <c r="C1588" t="str">
        <f t="shared" si="73"/>
        <v/>
      </c>
      <c r="D1588">
        <v>2026</v>
      </c>
      <c r="E1588" t="s">
        <v>8558</v>
      </c>
      <c r="F1588" t="s">
        <v>1696</v>
      </c>
      <c r="G1588" t="s">
        <v>47</v>
      </c>
      <c r="H1588" t="s">
        <v>64</v>
      </c>
      <c r="I1588">
        <v>1</v>
      </c>
      <c r="J1588">
        <v>0</v>
      </c>
      <c r="K1588" s="29">
        <v>4.91</v>
      </c>
      <c r="L1588">
        <v>6</v>
      </c>
      <c r="M1588">
        <v>0</v>
      </c>
      <c r="N1588">
        <v>0</v>
      </c>
      <c r="O1588">
        <v>0</v>
      </c>
      <c r="P1588">
        <v>0</v>
      </c>
      <c r="Q1588">
        <v>3.2</v>
      </c>
      <c r="R1588">
        <v>4</v>
      </c>
      <c r="S1588">
        <v>2</v>
      </c>
      <c r="T1588">
        <v>2</v>
      </c>
      <c r="U1588">
        <v>4</v>
      </c>
      <c r="V1588">
        <v>2</v>
      </c>
      <c r="W1588">
        <v>1</v>
      </c>
      <c r="X1588" s="2">
        <v>0.33300000000000002</v>
      </c>
    </row>
    <row r="1589" spans="1:24" x14ac:dyDescent="0.25">
      <c r="A1589" t="str">
        <f t="shared" si="74"/>
        <v/>
      </c>
      <c r="B1589" t="str">
        <f t="shared" si="72"/>
        <v/>
      </c>
      <c r="C1589" t="str">
        <f t="shared" si="73"/>
        <v/>
      </c>
      <c r="D1589">
        <v>2026</v>
      </c>
      <c r="E1589" t="s">
        <v>8559</v>
      </c>
      <c r="F1589" t="s">
        <v>1696</v>
      </c>
      <c r="G1589" t="s">
        <v>47</v>
      </c>
      <c r="H1589" t="s">
        <v>64</v>
      </c>
      <c r="I1589">
        <v>5</v>
      </c>
      <c r="J1589">
        <v>4</v>
      </c>
      <c r="K1589" s="29">
        <v>4.95</v>
      </c>
      <c r="L1589">
        <v>23</v>
      </c>
      <c r="M1589">
        <v>8</v>
      </c>
      <c r="N1589">
        <v>0</v>
      </c>
      <c r="O1589">
        <v>0</v>
      </c>
      <c r="P1589">
        <v>0</v>
      </c>
      <c r="Q1589">
        <v>56.1</v>
      </c>
      <c r="R1589">
        <v>58</v>
      </c>
      <c r="S1589">
        <v>35</v>
      </c>
      <c r="T1589">
        <v>31</v>
      </c>
      <c r="U1589">
        <v>26</v>
      </c>
      <c r="V1589">
        <v>46</v>
      </c>
      <c r="W1589">
        <v>5</v>
      </c>
      <c r="X1589" s="2">
        <v>0.25900000000000001</v>
      </c>
    </row>
    <row r="1590" spans="1:24" x14ac:dyDescent="0.25">
      <c r="A1590" t="str">
        <f t="shared" si="74"/>
        <v/>
      </c>
      <c r="B1590" t="str">
        <f t="shared" si="72"/>
        <v/>
      </c>
      <c r="C1590" t="str">
        <f t="shared" si="73"/>
        <v/>
      </c>
      <c r="D1590">
        <v>2026</v>
      </c>
      <c r="E1590" t="s">
        <v>8560</v>
      </c>
      <c r="F1590" t="s">
        <v>1696</v>
      </c>
      <c r="G1590" t="s">
        <v>47</v>
      </c>
      <c r="H1590" t="s">
        <v>64</v>
      </c>
      <c r="I1590">
        <v>1</v>
      </c>
      <c r="J1590">
        <v>0</v>
      </c>
      <c r="K1590" s="29">
        <v>6.3</v>
      </c>
      <c r="L1590">
        <v>8</v>
      </c>
      <c r="M1590">
        <v>0</v>
      </c>
      <c r="N1590">
        <v>0</v>
      </c>
      <c r="O1590">
        <v>0</v>
      </c>
      <c r="P1590">
        <v>0</v>
      </c>
      <c r="Q1590">
        <v>10</v>
      </c>
      <c r="R1590">
        <v>8</v>
      </c>
      <c r="S1590">
        <v>7</v>
      </c>
      <c r="T1590">
        <v>7</v>
      </c>
      <c r="U1590">
        <v>10</v>
      </c>
      <c r="V1590">
        <v>8</v>
      </c>
      <c r="W1590">
        <v>4</v>
      </c>
      <c r="X1590" s="2">
        <v>0.21099999999999999</v>
      </c>
    </row>
    <row r="1591" spans="1:24" x14ac:dyDescent="0.25">
      <c r="A1591" t="str">
        <f t="shared" si="74"/>
        <v/>
      </c>
      <c r="B1591" t="str">
        <f t="shared" si="72"/>
        <v/>
      </c>
      <c r="C1591" t="str">
        <f t="shared" si="73"/>
        <v/>
      </c>
      <c r="D1591">
        <v>2026</v>
      </c>
      <c r="E1591" t="s">
        <v>8561</v>
      </c>
      <c r="F1591" t="s">
        <v>1696</v>
      </c>
      <c r="G1591" t="s">
        <v>37</v>
      </c>
      <c r="H1591" t="s">
        <v>64</v>
      </c>
      <c r="I1591">
        <v>1</v>
      </c>
      <c r="J1591">
        <v>0</v>
      </c>
      <c r="K1591" s="29">
        <v>6.75</v>
      </c>
      <c r="L1591">
        <v>10</v>
      </c>
      <c r="M1591">
        <v>1</v>
      </c>
      <c r="N1591">
        <v>0</v>
      </c>
      <c r="O1591">
        <v>0</v>
      </c>
      <c r="P1591">
        <v>0</v>
      </c>
      <c r="Q1591">
        <v>8</v>
      </c>
      <c r="R1591">
        <v>13</v>
      </c>
      <c r="S1591">
        <v>8</v>
      </c>
      <c r="T1591">
        <v>6</v>
      </c>
      <c r="U1591">
        <v>3</v>
      </c>
      <c r="V1591">
        <v>7</v>
      </c>
      <c r="W1591">
        <v>1</v>
      </c>
      <c r="X1591" s="2">
        <v>0.35099999999999998</v>
      </c>
    </row>
    <row r="1592" spans="1:24" x14ac:dyDescent="0.25">
      <c r="A1592" t="str">
        <f t="shared" si="74"/>
        <v/>
      </c>
      <c r="B1592" t="str">
        <f t="shared" si="72"/>
        <v/>
      </c>
      <c r="C1592" t="str">
        <f t="shared" si="73"/>
        <v/>
      </c>
      <c r="D1592">
        <v>2026</v>
      </c>
      <c r="E1592" t="s">
        <v>8562</v>
      </c>
      <c r="F1592" t="s">
        <v>1696</v>
      </c>
      <c r="G1592" t="s">
        <v>37</v>
      </c>
      <c r="H1592" t="s">
        <v>64</v>
      </c>
      <c r="I1592">
        <v>0</v>
      </c>
      <c r="J1592">
        <v>0</v>
      </c>
      <c r="K1592" s="29">
        <v>11.57</v>
      </c>
      <c r="L1592">
        <v>3</v>
      </c>
      <c r="M1592">
        <v>0</v>
      </c>
      <c r="N1592">
        <v>0</v>
      </c>
      <c r="O1592">
        <v>0</v>
      </c>
      <c r="P1592">
        <v>0</v>
      </c>
      <c r="Q1592">
        <v>2.1</v>
      </c>
      <c r="R1592">
        <v>2</v>
      </c>
      <c r="S1592">
        <v>3</v>
      </c>
      <c r="T1592">
        <v>3</v>
      </c>
      <c r="U1592">
        <v>2</v>
      </c>
      <c r="V1592">
        <v>0</v>
      </c>
      <c r="W1592">
        <v>0</v>
      </c>
      <c r="X1592" s="2">
        <v>0.222</v>
      </c>
    </row>
    <row r="1593" spans="1:24" x14ac:dyDescent="0.25">
      <c r="A1593" t="str">
        <f t="shared" si="74"/>
        <v/>
      </c>
      <c r="B1593" t="str">
        <f t="shared" si="72"/>
        <v/>
      </c>
      <c r="C1593" t="str">
        <f t="shared" si="73"/>
        <v/>
      </c>
      <c r="D1593">
        <v>2026</v>
      </c>
      <c r="E1593" t="s">
        <v>8563</v>
      </c>
      <c r="F1593" t="s">
        <v>1696</v>
      </c>
      <c r="G1593" t="s">
        <v>47</v>
      </c>
      <c r="H1593" t="s">
        <v>64</v>
      </c>
      <c r="I1593">
        <v>0</v>
      </c>
      <c r="J1593">
        <v>0</v>
      </c>
      <c r="K1593" s="29">
        <v>13.5</v>
      </c>
      <c r="L1593">
        <v>1</v>
      </c>
      <c r="M1593">
        <v>1</v>
      </c>
      <c r="N1593">
        <v>0</v>
      </c>
      <c r="O1593">
        <v>0</v>
      </c>
      <c r="P1593">
        <v>0</v>
      </c>
      <c r="Q1593">
        <v>0.2</v>
      </c>
      <c r="R1593">
        <v>0</v>
      </c>
      <c r="S1593">
        <v>1</v>
      </c>
      <c r="T1593">
        <v>1</v>
      </c>
      <c r="U1593">
        <v>1</v>
      </c>
      <c r="V1593">
        <v>0</v>
      </c>
      <c r="W1593">
        <v>0</v>
      </c>
      <c r="X1593" s="2">
        <v>0</v>
      </c>
    </row>
    <row r="1594" spans="1:24" x14ac:dyDescent="0.25">
      <c r="A1594" t="str">
        <f t="shared" si="74"/>
        <v/>
      </c>
      <c r="B1594" t="str">
        <f t="shared" si="72"/>
        <v/>
      </c>
      <c r="C1594" t="str">
        <f t="shared" si="73"/>
        <v/>
      </c>
      <c r="D1594">
        <v>2026</v>
      </c>
      <c r="E1594" t="s">
        <v>8564</v>
      </c>
      <c r="F1594" t="s">
        <v>1696</v>
      </c>
      <c r="G1594" t="s">
        <v>47</v>
      </c>
      <c r="H1594" t="s">
        <v>64</v>
      </c>
      <c r="I1594">
        <v>0</v>
      </c>
      <c r="J1594">
        <v>0</v>
      </c>
      <c r="K1594" s="29">
        <v>13.5</v>
      </c>
      <c r="L1594">
        <v>1</v>
      </c>
      <c r="M1594">
        <v>0</v>
      </c>
      <c r="N1594">
        <v>0</v>
      </c>
      <c r="O1594">
        <v>0</v>
      </c>
      <c r="P1594">
        <v>0</v>
      </c>
      <c r="Q1594">
        <v>0.2</v>
      </c>
      <c r="R1594">
        <v>1</v>
      </c>
      <c r="S1594">
        <v>1</v>
      </c>
      <c r="T1594">
        <v>1</v>
      </c>
      <c r="U1594">
        <v>1</v>
      </c>
      <c r="V1594">
        <v>1</v>
      </c>
      <c r="W1594">
        <v>0</v>
      </c>
      <c r="X1594" s="2">
        <v>0.33300000000000002</v>
      </c>
    </row>
    <row r="1595" spans="1:24" x14ac:dyDescent="0.25">
      <c r="A1595" t="str">
        <f t="shared" si="74"/>
        <v/>
      </c>
      <c r="B1595" t="str">
        <f t="shared" si="72"/>
        <v/>
      </c>
      <c r="C1595" t="str">
        <f t="shared" si="73"/>
        <v/>
      </c>
      <c r="D1595">
        <v>2026</v>
      </c>
      <c r="E1595" t="s">
        <v>8565</v>
      </c>
      <c r="F1595" t="s">
        <v>1715</v>
      </c>
      <c r="G1595" t="s">
        <v>24</v>
      </c>
      <c r="H1595" t="s">
        <v>64</v>
      </c>
      <c r="I1595">
        <v>9</v>
      </c>
      <c r="J1595">
        <v>2</v>
      </c>
      <c r="K1595" s="29">
        <v>3.46</v>
      </c>
      <c r="L1595">
        <v>16</v>
      </c>
      <c r="M1595">
        <v>16</v>
      </c>
      <c r="N1595">
        <v>0</v>
      </c>
      <c r="O1595">
        <v>0</v>
      </c>
      <c r="P1595">
        <v>0</v>
      </c>
      <c r="Q1595">
        <v>80.2</v>
      </c>
      <c r="R1595">
        <v>51</v>
      </c>
      <c r="S1595">
        <v>34</v>
      </c>
      <c r="T1595">
        <v>31</v>
      </c>
      <c r="U1595">
        <v>41</v>
      </c>
      <c r="V1595">
        <v>119</v>
      </c>
      <c r="W1595">
        <v>13</v>
      </c>
      <c r="X1595" s="2">
        <v>0.17499999999999999</v>
      </c>
    </row>
    <row r="1596" spans="1:24" x14ac:dyDescent="0.25">
      <c r="A1596" t="str">
        <f t="shared" si="74"/>
        <v/>
      </c>
      <c r="B1596" t="str">
        <f t="shared" si="72"/>
        <v/>
      </c>
      <c r="C1596" t="str">
        <f t="shared" si="73"/>
        <v/>
      </c>
      <c r="D1596">
        <v>2026</v>
      </c>
      <c r="E1596" t="s">
        <v>8566</v>
      </c>
      <c r="F1596" t="s">
        <v>1715</v>
      </c>
      <c r="G1596" t="s">
        <v>37</v>
      </c>
      <c r="H1596" t="s">
        <v>64</v>
      </c>
      <c r="I1596">
        <v>3</v>
      </c>
      <c r="J1596">
        <v>3</v>
      </c>
      <c r="K1596" s="29">
        <v>3.61</v>
      </c>
      <c r="L1596">
        <v>17</v>
      </c>
      <c r="M1596">
        <v>10</v>
      </c>
      <c r="N1596">
        <v>0</v>
      </c>
      <c r="O1596">
        <v>0</v>
      </c>
      <c r="P1596">
        <v>0</v>
      </c>
      <c r="Q1596">
        <v>62.1</v>
      </c>
      <c r="R1596">
        <v>52</v>
      </c>
      <c r="S1596">
        <v>25</v>
      </c>
      <c r="T1596">
        <v>25</v>
      </c>
      <c r="U1596">
        <v>25</v>
      </c>
      <c r="V1596">
        <v>69</v>
      </c>
      <c r="W1596">
        <v>7</v>
      </c>
      <c r="X1596" s="2">
        <v>0.22800000000000001</v>
      </c>
    </row>
    <row r="1597" spans="1:24" x14ac:dyDescent="0.25">
      <c r="A1597" t="str">
        <f t="shared" si="74"/>
        <v/>
      </c>
      <c r="B1597" t="str">
        <f t="shared" si="72"/>
        <v/>
      </c>
      <c r="C1597" t="str">
        <f t="shared" si="73"/>
        <v/>
      </c>
      <c r="D1597">
        <v>2026</v>
      </c>
      <c r="E1597" t="s">
        <v>8567</v>
      </c>
      <c r="F1597" t="s">
        <v>1715</v>
      </c>
      <c r="G1597" t="s">
        <v>37</v>
      </c>
      <c r="H1597" t="s">
        <v>64</v>
      </c>
      <c r="I1597">
        <v>6</v>
      </c>
      <c r="J1597">
        <v>3</v>
      </c>
      <c r="K1597" s="29">
        <v>4.5999999999999996</v>
      </c>
      <c r="L1597">
        <v>17</v>
      </c>
      <c r="M1597">
        <v>13</v>
      </c>
      <c r="N1597">
        <v>1</v>
      </c>
      <c r="O1597">
        <v>0</v>
      </c>
      <c r="P1597">
        <v>0</v>
      </c>
      <c r="Q1597">
        <v>76.099999999999994</v>
      </c>
      <c r="R1597">
        <v>72</v>
      </c>
      <c r="S1597">
        <v>44</v>
      </c>
      <c r="T1597">
        <v>39</v>
      </c>
      <c r="U1597">
        <v>19</v>
      </c>
      <c r="V1597">
        <v>75</v>
      </c>
      <c r="W1597">
        <v>15</v>
      </c>
      <c r="X1597" s="2">
        <v>0.246</v>
      </c>
    </row>
    <row r="1598" spans="1:24" x14ac:dyDescent="0.25">
      <c r="A1598">
        <f t="shared" si="74"/>
        <v>1</v>
      </c>
      <c r="B1598" t="str">
        <f t="shared" si="72"/>
        <v/>
      </c>
      <c r="C1598" t="str">
        <f t="shared" si="73"/>
        <v/>
      </c>
      <c r="D1598">
        <v>2026</v>
      </c>
      <c r="E1598" t="s">
        <v>8568</v>
      </c>
      <c r="F1598" t="s">
        <v>1715</v>
      </c>
      <c r="G1598" t="s">
        <v>29</v>
      </c>
      <c r="H1598" t="s">
        <v>64</v>
      </c>
      <c r="I1598">
        <v>0</v>
      </c>
      <c r="J1598">
        <v>0</v>
      </c>
      <c r="K1598" s="29">
        <v>0</v>
      </c>
      <c r="L1598">
        <v>2</v>
      </c>
      <c r="M1598">
        <v>0</v>
      </c>
      <c r="N1598">
        <v>0</v>
      </c>
      <c r="O1598">
        <v>0</v>
      </c>
      <c r="P1598">
        <v>0</v>
      </c>
      <c r="Q1598">
        <v>1.2</v>
      </c>
      <c r="R1598">
        <v>0</v>
      </c>
      <c r="S1598">
        <v>0</v>
      </c>
      <c r="T1598">
        <v>0</v>
      </c>
      <c r="U1598">
        <v>1</v>
      </c>
      <c r="V1598">
        <v>0</v>
      </c>
      <c r="W1598">
        <v>2</v>
      </c>
      <c r="X1598" s="2">
        <v>0</v>
      </c>
    </row>
    <row r="1599" spans="1:24" x14ac:dyDescent="0.25">
      <c r="A1599">
        <f t="shared" si="74"/>
        <v>1</v>
      </c>
      <c r="B1599" t="str">
        <f t="shared" si="72"/>
        <v/>
      </c>
      <c r="C1599" t="str">
        <f t="shared" si="73"/>
        <v/>
      </c>
      <c r="D1599">
        <v>2026</v>
      </c>
      <c r="E1599" t="s">
        <v>8569</v>
      </c>
      <c r="F1599" t="s">
        <v>1715</v>
      </c>
      <c r="G1599" t="s">
        <v>29</v>
      </c>
      <c r="H1599" t="s">
        <v>64</v>
      </c>
      <c r="I1599">
        <v>0</v>
      </c>
      <c r="J1599">
        <v>0</v>
      </c>
      <c r="K1599" s="29">
        <v>0</v>
      </c>
      <c r="L1599">
        <v>1</v>
      </c>
      <c r="M1599">
        <v>0</v>
      </c>
      <c r="N1599">
        <v>0</v>
      </c>
      <c r="O1599">
        <v>0</v>
      </c>
      <c r="P1599">
        <v>0</v>
      </c>
      <c r="Q1599">
        <v>2</v>
      </c>
      <c r="R1599">
        <v>2</v>
      </c>
      <c r="S1599">
        <v>0</v>
      </c>
      <c r="T1599">
        <v>0</v>
      </c>
      <c r="U1599">
        <v>0</v>
      </c>
      <c r="V1599">
        <v>3</v>
      </c>
      <c r="W1599">
        <v>1</v>
      </c>
      <c r="X1599" s="2">
        <v>0.25</v>
      </c>
    </row>
    <row r="1600" spans="1:24" x14ac:dyDescent="0.25">
      <c r="A1600" t="str">
        <f t="shared" si="74"/>
        <v/>
      </c>
      <c r="B1600" t="str">
        <f t="shared" si="72"/>
        <v/>
      </c>
      <c r="C1600" t="str">
        <f t="shared" si="73"/>
        <v/>
      </c>
      <c r="D1600">
        <v>2026</v>
      </c>
      <c r="E1600" t="s">
        <v>8570</v>
      </c>
      <c r="F1600" t="s">
        <v>1715</v>
      </c>
      <c r="G1600" t="s">
        <v>47</v>
      </c>
      <c r="H1600" t="s">
        <v>64</v>
      </c>
      <c r="I1600">
        <v>0</v>
      </c>
      <c r="J1600">
        <v>0</v>
      </c>
      <c r="K1600" s="29">
        <v>1.69</v>
      </c>
      <c r="L1600">
        <v>5</v>
      </c>
      <c r="M1600">
        <v>0</v>
      </c>
      <c r="N1600">
        <v>0</v>
      </c>
      <c r="O1600">
        <v>0</v>
      </c>
      <c r="P1600">
        <v>0</v>
      </c>
      <c r="Q1600">
        <v>5.0999999999999996</v>
      </c>
      <c r="R1600">
        <v>5</v>
      </c>
      <c r="S1600">
        <v>3</v>
      </c>
      <c r="T1600">
        <v>1</v>
      </c>
      <c r="U1600">
        <v>5</v>
      </c>
      <c r="V1600">
        <v>9</v>
      </c>
      <c r="W1600">
        <v>0</v>
      </c>
      <c r="X1600" s="2">
        <v>0.22700000000000001</v>
      </c>
    </row>
    <row r="1601" spans="1:24" x14ac:dyDescent="0.25">
      <c r="A1601" t="str">
        <f t="shared" si="74"/>
        <v/>
      </c>
      <c r="B1601" t="str">
        <f t="shared" si="72"/>
        <v/>
      </c>
      <c r="C1601" t="str">
        <f t="shared" si="73"/>
        <v/>
      </c>
      <c r="D1601">
        <v>2026</v>
      </c>
      <c r="E1601" t="s">
        <v>8571</v>
      </c>
      <c r="F1601" t="s">
        <v>1715</v>
      </c>
      <c r="G1601" t="s">
        <v>24</v>
      </c>
      <c r="H1601" t="s">
        <v>64</v>
      </c>
      <c r="I1601">
        <v>5</v>
      </c>
      <c r="J1601">
        <v>1</v>
      </c>
      <c r="K1601" s="29">
        <v>1.76</v>
      </c>
      <c r="L1601">
        <v>30</v>
      </c>
      <c r="M1601">
        <v>0</v>
      </c>
      <c r="N1601">
        <v>0</v>
      </c>
      <c r="O1601">
        <v>0</v>
      </c>
      <c r="P1601">
        <v>1</v>
      </c>
      <c r="Q1601">
        <v>51</v>
      </c>
      <c r="R1601">
        <v>24</v>
      </c>
      <c r="S1601">
        <v>12</v>
      </c>
      <c r="T1601">
        <v>10</v>
      </c>
      <c r="U1601">
        <v>18</v>
      </c>
      <c r="V1601">
        <v>79</v>
      </c>
      <c r="W1601">
        <v>10</v>
      </c>
      <c r="X1601" s="2">
        <v>0.14000000000000001</v>
      </c>
    </row>
    <row r="1602" spans="1:24" x14ac:dyDescent="0.25">
      <c r="A1602" t="str">
        <f t="shared" si="74"/>
        <v/>
      </c>
      <c r="B1602" t="str">
        <f t="shared" ref="B1602:B1665" si="75">IF(COUNTIFS(Draft_Player,$E1602),COUNTIFS(Draft_Player,$E1602),"")</f>
        <v/>
      </c>
      <c r="C1602" t="str">
        <f t="shared" ref="C1602:C1665" si="76">IF(COUNTIFS(Transfers_Player,$E1602),COUNTIFS(Transfers_Player,$E1602),"")</f>
        <v/>
      </c>
      <c r="D1602">
        <v>2026</v>
      </c>
      <c r="E1602" t="s">
        <v>8572</v>
      </c>
      <c r="F1602" t="s">
        <v>1715</v>
      </c>
      <c r="G1602" t="s">
        <v>37</v>
      </c>
      <c r="H1602" t="s">
        <v>64</v>
      </c>
      <c r="I1602">
        <v>3</v>
      </c>
      <c r="J1602">
        <v>0</v>
      </c>
      <c r="K1602" s="29">
        <v>2.4500000000000002</v>
      </c>
      <c r="L1602">
        <v>6</v>
      </c>
      <c r="M1602">
        <v>2</v>
      </c>
      <c r="N1602">
        <v>0</v>
      </c>
      <c r="O1602">
        <v>0</v>
      </c>
      <c r="P1602">
        <v>1</v>
      </c>
      <c r="Q1602">
        <v>14.2</v>
      </c>
      <c r="R1602">
        <v>8</v>
      </c>
      <c r="S1602">
        <v>4</v>
      </c>
      <c r="T1602">
        <v>4</v>
      </c>
      <c r="U1602">
        <v>0</v>
      </c>
      <c r="V1602">
        <v>22</v>
      </c>
      <c r="W1602">
        <v>0</v>
      </c>
      <c r="X1602" s="2">
        <v>0.154</v>
      </c>
    </row>
    <row r="1603" spans="1:24" x14ac:dyDescent="0.25">
      <c r="A1603" t="str">
        <f t="shared" ref="A1603:A1666" si="77">IF(OR(G1603="SR", G1603="GR"), 1, "")</f>
        <v/>
      </c>
      <c r="B1603">
        <f t="shared" si="75"/>
        <v>1</v>
      </c>
      <c r="C1603" t="str">
        <f t="shared" si="76"/>
        <v/>
      </c>
      <c r="D1603">
        <v>2026</v>
      </c>
      <c r="E1603" t="s">
        <v>6071</v>
      </c>
      <c r="F1603" t="s">
        <v>1715</v>
      </c>
      <c r="G1603" t="s">
        <v>24</v>
      </c>
      <c r="H1603" t="s">
        <v>64</v>
      </c>
      <c r="I1603">
        <v>5</v>
      </c>
      <c r="J1603">
        <v>0</v>
      </c>
      <c r="K1603" s="29">
        <v>2.7</v>
      </c>
      <c r="L1603">
        <v>13</v>
      </c>
      <c r="M1603">
        <v>11</v>
      </c>
      <c r="N1603">
        <v>0</v>
      </c>
      <c r="O1603">
        <v>0</v>
      </c>
      <c r="P1603">
        <v>0</v>
      </c>
      <c r="Q1603">
        <v>53.1</v>
      </c>
      <c r="R1603">
        <v>42</v>
      </c>
      <c r="S1603">
        <v>17</v>
      </c>
      <c r="T1603">
        <v>16</v>
      </c>
      <c r="U1603">
        <v>29</v>
      </c>
      <c r="V1603">
        <v>81</v>
      </c>
      <c r="W1603">
        <v>6</v>
      </c>
      <c r="X1603" s="2">
        <v>0.222</v>
      </c>
    </row>
    <row r="1604" spans="1:24" x14ac:dyDescent="0.25">
      <c r="A1604">
        <f t="shared" si="77"/>
        <v>1</v>
      </c>
      <c r="B1604" t="str">
        <f t="shared" si="75"/>
        <v/>
      </c>
      <c r="C1604" t="str">
        <f t="shared" si="76"/>
        <v/>
      </c>
      <c r="D1604">
        <v>2026</v>
      </c>
      <c r="E1604" t="s">
        <v>8573</v>
      </c>
      <c r="F1604" t="s">
        <v>1715</v>
      </c>
      <c r="G1604" t="s">
        <v>29</v>
      </c>
      <c r="H1604" t="s">
        <v>64</v>
      </c>
      <c r="I1604">
        <v>2</v>
      </c>
      <c r="J1604">
        <v>6</v>
      </c>
      <c r="K1604" s="29">
        <v>3.75</v>
      </c>
      <c r="L1604">
        <v>27</v>
      </c>
      <c r="M1604">
        <v>0</v>
      </c>
      <c r="N1604">
        <v>0</v>
      </c>
      <c r="O1604">
        <v>0</v>
      </c>
      <c r="P1604">
        <v>12</v>
      </c>
      <c r="Q1604">
        <v>36</v>
      </c>
      <c r="R1604">
        <v>30</v>
      </c>
      <c r="S1604">
        <v>15</v>
      </c>
      <c r="T1604">
        <v>15</v>
      </c>
      <c r="U1604">
        <v>9</v>
      </c>
      <c r="V1604">
        <v>40</v>
      </c>
      <c r="W1604">
        <v>6</v>
      </c>
      <c r="X1604" s="2">
        <v>0.22700000000000001</v>
      </c>
    </row>
    <row r="1605" spans="1:24" x14ac:dyDescent="0.25">
      <c r="A1605" t="str">
        <f t="shared" si="77"/>
        <v/>
      </c>
      <c r="B1605" t="str">
        <f t="shared" si="75"/>
        <v/>
      </c>
      <c r="C1605" t="str">
        <f t="shared" si="76"/>
        <v/>
      </c>
      <c r="D1605">
        <v>2026</v>
      </c>
      <c r="E1605" t="s">
        <v>8574</v>
      </c>
      <c r="F1605" t="s">
        <v>1715</v>
      </c>
      <c r="G1605" t="s">
        <v>37</v>
      </c>
      <c r="H1605" t="s">
        <v>64</v>
      </c>
      <c r="I1605">
        <v>4</v>
      </c>
      <c r="J1605">
        <v>0</v>
      </c>
      <c r="K1605" s="29">
        <v>3.82</v>
      </c>
      <c r="L1605">
        <v>19</v>
      </c>
      <c r="M1605">
        <v>3</v>
      </c>
      <c r="N1605">
        <v>0</v>
      </c>
      <c r="O1605">
        <v>0</v>
      </c>
      <c r="P1605">
        <v>0</v>
      </c>
      <c r="Q1605">
        <v>40</v>
      </c>
      <c r="R1605">
        <v>30</v>
      </c>
      <c r="S1605">
        <v>22</v>
      </c>
      <c r="T1605">
        <v>17</v>
      </c>
      <c r="U1605">
        <v>16</v>
      </c>
      <c r="V1605">
        <v>50</v>
      </c>
      <c r="W1605">
        <v>7</v>
      </c>
      <c r="X1605" s="2">
        <v>0.20799999999999999</v>
      </c>
    </row>
    <row r="1606" spans="1:24" x14ac:dyDescent="0.25">
      <c r="A1606" t="str">
        <f t="shared" si="77"/>
        <v/>
      </c>
      <c r="B1606" t="str">
        <f t="shared" si="75"/>
        <v/>
      </c>
      <c r="C1606" t="str">
        <f t="shared" si="76"/>
        <v/>
      </c>
      <c r="D1606">
        <v>2026</v>
      </c>
      <c r="E1606" t="s">
        <v>8575</v>
      </c>
      <c r="F1606" t="s">
        <v>1715</v>
      </c>
      <c r="G1606" t="s">
        <v>47</v>
      </c>
      <c r="H1606" t="s">
        <v>64</v>
      </c>
      <c r="I1606">
        <v>0</v>
      </c>
      <c r="J1606">
        <v>0</v>
      </c>
      <c r="K1606" s="29">
        <v>4.7</v>
      </c>
      <c r="L1606">
        <v>9</v>
      </c>
      <c r="M1606">
        <v>0</v>
      </c>
      <c r="N1606">
        <v>0</v>
      </c>
      <c r="O1606">
        <v>0</v>
      </c>
      <c r="P1606">
        <v>0</v>
      </c>
      <c r="Q1606">
        <v>7.2</v>
      </c>
      <c r="R1606">
        <v>5</v>
      </c>
      <c r="S1606">
        <v>4</v>
      </c>
      <c r="T1606">
        <v>4</v>
      </c>
      <c r="U1606">
        <v>7</v>
      </c>
      <c r="V1606">
        <v>7</v>
      </c>
      <c r="W1606">
        <v>0</v>
      </c>
      <c r="X1606" s="2">
        <v>0.192</v>
      </c>
    </row>
    <row r="1607" spans="1:24" x14ac:dyDescent="0.25">
      <c r="A1607" t="str">
        <f t="shared" si="77"/>
        <v/>
      </c>
      <c r="B1607" t="str">
        <f t="shared" si="75"/>
        <v/>
      </c>
      <c r="C1607" t="str">
        <f t="shared" si="76"/>
        <v/>
      </c>
      <c r="D1607">
        <v>2026</v>
      </c>
      <c r="E1607" t="s">
        <v>8576</v>
      </c>
      <c r="F1607" t="s">
        <v>1715</v>
      </c>
      <c r="G1607" t="s">
        <v>47</v>
      </c>
      <c r="H1607" t="s">
        <v>64</v>
      </c>
      <c r="I1607">
        <v>0</v>
      </c>
      <c r="J1607">
        <v>0</v>
      </c>
      <c r="K1607" s="29">
        <v>4.76</v>
      </c>
      <c r="L1607">
        <v>9</v>
      </c>
      <c r="M1607">
        <v>0</v>
      </c>
      <c r="N1607">
        <v>0</v>
      </c>
      <c r="O1607">
        <v>0</v>
      </c>
      <c r="P1607">
        <v>0</v>
      </c>
      <c r="Q1607">
        <v>5.2</v>
      </c>
      <c r="R1607">
        <v>3</v>
      </c>
      <c r="S1607">
        <v>3</v>
      </c>
      <c r="T1607">
        <v>3</v>
      </c>
      <c r="U1607">
        <v>8</v>
      </c>
      <c r="V1607">
        <v>6</v>
      </c>
      <c r="W1607">
        <v>1</v>
      </c>
      <c r="X1607" s="2">
        <v>0.158</v>
      </c>
    </row>
    <row r="1608" spans="1:24" x14ac:dyDescent="0.25">
      <c r="A1608" t="str">
        <f t="shared" si="77"/>
        <v/>
      </c>
      <c r="B1608" t="str">
        <f t="shared" si="75"/>
        <v/>
      </c>
      <c r="C1608" t="str">
        <f t="shared" si="76"/>
        <v/>
      </c>
      <c r="D1608">
        <v>2026</v>
      </c>
      <c r="E1608" t="s">
        <v>8577</v>
      </c>
      <c r="F1608" t="s">
        <v>1715</v>
      </c>
      <c r="G1608" t="s">
        <v>24</v>
      </c>
      <c r="H1608" t="s">
        <v>64</v>
      </c>
      <c r="I1608">
        <v>1</v>
      </c>
      <c r="J1608">
        <v>0</v>
      </c>
      <c r="K1608" s="29">
        <v>5.16</v>
      </c>
      <c r="L1608">
        <v>20</v>
      </c>
      <c r="M1608">
        <v>1</v>
      </c>
      <c r="N1608">
        <v>0</v>
      </c>
      <c r="O1608">
        <v>0</v>
      </c>
      <c r="P1608">
        <v>0</v>
      </c>
      <c r="Q1608">
        <v>22.2</v>
      </c>
      <c r="R1608">
        <v>26</v>
      </c>
      <c r="S1608">
        <v>16</v>
      </c>
      <c r="T1608">
        <v>13</v>
      </c>
      <c r="U1608">
        <v>12</v>
      </c>
      <c r="V1608">
        <v>24</v>
      </c>
      <c r="W1608">
        <v>2</v>
      </c>
      <c r="X1608" s="2">
        <v>0.30199999999999999</v>
      </c>
    </row>
    <row r="1609" spans="1:24" x14ac:dyDescent="0.25">
      <c r="A1609" t="str">
        <f t="shared" si="77"/>
        <v/>
      </c>
      <c r="B1609" t="str">
        <f t="shared" si="75"/>
        <v/>
      </c>
      <c r="C1609" t="str">
        <f t="shared" si="76"/>
        <v/>
      </c>
      <c r="D1609">
        <v>2026</v>
      </c>
      <c r="E1609" t="s">
        <v>8578</v>
      </c>
      <c r="F1609" t="s">
        <v>1715</v>
      </c>
      <c r="G1609" t="s">
        <v>24</v>
      </c>
      <c r="H1609" t="s">
        <v>64</v>
      </c>
      <c r="I1609">
        <v>1</v>
      </c>
      <c r="J1609">
        <v>1</v>
      </c>
      <c r="K1609" s="29">
        <v>5.18</v>
      </c>
      <c r="L1609">
        <v>23</v>
      </c>
      <c r="M1609">
        <v>0</v>
      </c>
      <c r="N1609">
        <v>0</v>
      </c>
      <c r="O1609">
        <v>0</v>
      </c>
      <c r="P1609">
        <v>0</v>
      </c>
      <c r="Q1609">
        <v>24.1</v>
      </c>
      <c r="R1609">
        <v>18</v>
      </c>
      <c r="S1609">
        <v>15</v>
      </c>
      <c r="T1609">
        <v>14</v>
      </c>
      <c r="U1609">
        <v>9</v>
      </c>
      <c r="V1609">
        <v>30</v>
      </c>
      <c r="W1609">
        <v>5</v>
      </c>
      <c r="X1609" s="2">
        <v>0.20899999999999999</v>
      </c>
    </row>
    <row r="1610" spans="1:24" x14ac:dyDescent="0.25">
      <c r="A1610" t="str">
        <f t="shared" si="77"/>
        <v/>
      </c>
      <c r="B1610" t="str">
        <f t="shared" si="75"/>
        <v/>
      </c>
      <c r="C1610" t="str">
        <f t="shared" si="76"/>
        <v/>
      </c>
      <c r="D1610">
        <v>2026</v>
      </c>
      <c r="E1610" t="s">
        <v>8579</v>
      </c>
      <c r="F1610" t="s">
        <v>1715</v>
      </c>
      <c r="G1610" t="s">
        <v>24</v>
      </c>
      <c r="H1610" t="s">
        <v>64</v>
      </c>
      <c r="I1610">
        <v>2</v>
      </c>
      <c r="J1610">
        <v>0</v>
      </c>
      <c r="K1610" s="29">
        <v>6.32</v>
      </c>
      <c r="L1610">
        <v>13</v>
      </c>
      <c r="M1610">
        <v>1</v>
      </c>
      <c r="N1610">
        <v>0</v>
      </c>
      <c r="O1610">
        <v>0</v>
      </c>
      <c r="P1610">
        <v>0</v>
      </c>
      <c r="Q1610">
        <v>15.2</v>
      </c>
      <c r="R1610">
        <v>15</v>
      </c>
      <c r="S1610">
        <v>13</v>
      </c>
      <c r="T1610">
        <v>11</v>
      </c>
      <c r="U1610">
        <v>6</v>
      </c>
      <c r="V1610">
        <v>19</v>
      </c>
      <c r="W1610">
        <v>4</v>
      </c>
      <c r="X1610" s="2">
        <v>0.254</v>
      </c>
    </row>
    <row r="1611" spans="1:24" x14ac:dyDescent="0.25">
      <c r="A1611" t="str">
        <f t="shared" si="77"/>
        <v/>
      </c>
      <c r="B1611" t="str">
        <f t="shared" si="75"/>
        <v/>
      </c>
      <c r="C1611" t="str">
        <f t="shared" si="76"/>
        <v/>
      </c>
      <c r="D1611">
        <v>2026</v>
      </c>
      <c r="E1611" t="s">
        <v>8580</v>
      </c>
      <c r="F1611" t="s">
        <v>1715</v>
      </c>
      <c r="G1611" t="s">
        <v>24</v>
      </c>
      <c r="H1611" t="s">
        <v>64</v>
      </c>
      <c r="I1611">
        <v>1</v>
      </c>
      <c r="J1611">
        <v>0</v>
      </c>
      <c r="K1611" s="29">
        <v>6.35</v>
      </c>
      <c r="L1611">
        <v>8</v>
      </c>
      <c r="M1611">
        <v>0</v>
      </c>
      <c r="N1611">
        <v>0</v>
      </c>
      <c r="O1611">
        <v>0</v>
      </c>
      <c r="P1611">
        <v>0</v>
      </c>
      <c r="Q1611">
        <v>5.2</v>
      </c>
      <c r="R1611">
        <v>5</v>
      </c>
      <c r="S1611">
        <v>5</v>
      </c>
      <c r="T1611">
        <v>4</v>
      </c>
      <c r="U1611">
        <v>3</v>
      </c>
      <c r="V1611">
        <v>3</v>
      </c>
      <c r="W1611">
        <v>0</v>
      </c>
      <c r="X1611" s="2">
        <v>0.26300000000000001</v>
      </c>
    </row>
    <row r="1612" spans="1:24" x14ac:dyDescent="0.25">
      <c r="A1612" t="str">
        <f t="shared" si="77"/>
        <v/>
      </c>
      <c r="B1612" t="str">
        <f t="shared" si="75"/>
        <v/>
      </c>
      <c r="C1612" t="str">
        <f t="shared" si="76"/>
        <v/>
      </c>
      <c r="D1612">
        <v>2026</v>
      </c>
      <c r="E1612" t="s">
        <v>8581</v>
      </c>
      <c r="F1612" t="s">
        <v>1715</v>
      </c>
      <c r="G1612" t="s">
        <v>24</v>
      </c>
      <c r="H1612" t="s">
        <v>64</v>
      </c>
      <c r="I1612">
        <v>0</v>
      </c>
      <c r="J1612">
        <v>0</v>
      </c>
      <c r="K1612" s="29">
        <v>6.75</v>
      </c>
      <c r="L1612">
        <v>4</v>
      </c>
      <c r="M1612">
        <v>1</v>
      </c>
      <c r="N1612">
        <v>0</v>
      </c>
      <c r="O1612">
        <v>0</v>
      </c>
      <c r="P1612">
        <v>0</v>
      </c>
      <c r="Q1612">
        <v>2.2000000000000002</v>
      </c>
      <c r="R1612">
        <v>5</v>
      </c>
      <c r="S1612">
        <v>2</v>
      </c>
      <c r="T1612">
        <v>2</v>
      </c>
      <c r="U1612">
        <v>3</v>
      </c>
      <c r="V1612">
        <v>4</v>
      </c>
      <c r="W1612">
        <v>1</v>
      </c>
      <c r="X1612" s="2">
        <v>0.41699999999999998</v>
      </c>
    </row>
    <row r="1613" spans="1:24" x14ac:dyDescent="0.25">
      <c r="A1613" t="str">
        <f t="shared" si="77"/>
        <v/>
      </c>
      <c r="B1613" t="str">
        <f t="shared" si="75"/>
        <v/>
      </c>
      <c r="C1613" t="str">
        <f t="shared" si="76"/>
        <v/>
      </c>
      <c r="D1613">
        <v>2026</v>
      </c>
      <c r="E1613" t="s">
        <v>8582</v>
      </c>
      <c r="F1613" t="s">
        <v>1715</v>
      </c>
      <c r="G1613" t="s">
        <v>47</v>
      </c>
      <c r="H1613" t="s">
        <v>64</v>
      </c>
      <c r="I1613">
        <v>1</v>
      </c>
      <c r="J1613">
        <v>0</v>
      </c>
      <c r="K1613" s="29">
        <v>8.31</v>
      </c>
      <c r="L1613">
        <v>6</v>
      </c>
      <c r="M1613">
        <v>0</v>
      </c>
      <c r="N1613">
        <v>0</v>
      </c>
      <c r="O1613">
        <v>0</v>
      </c>
      <c r="P1613">
        <v>0</v>
      </c>
      <c r="Q1613">
        <v>4.0999999999999996</v>
      </c>
      <c r="R1613">
        <v>4</v>
      </c>
      <c r="S1613">
        <v>4</v>
      </c>
      <c r="T1613">
        <v>4</v>
      </c>
      <c r="U1613">
        <v>4</v>
      </c>
      <c r="V1613">
        <v>6</v>
      </c>
      <c r="W1613">
        <v>2</v>
      </c>
      <c r="X1613" s="2">
        <v>0.25</v>
      </c>
    </row>
    <row r="1614" spans="1:24" x14ac:dyDescent="0.25">
      <c r="A1614" t="str">
        <f t="shared" si="77"/>
        <v/>
      </c>
      <c r="B1614" t="str">
        <f t="shared" si="75"/>
        <v/>
      </c>
      <c r="C1614" t="str">
        <f t="shared" si="76"/>
        <v/>
      </c>
      <c r="D1614">
        <v>2026</v>
      </c>
      <c r="E1614" t="s">
        <v>8583</v>
      </c>
      <c r="F1614" t="s">
        <v>1715</v>
      </c>
      <c r="G1614" t="s">
        <v>47</v>
      </c>
      <c r="H1614" t="s">
        <v>64</v>
      </c>
      <c r="I1614">
        <v>0</v>
      </c>
      <c r="J1614">
        <v>0</v>
      </c>
      <c r="K1614" s="29">
        <v>9.5299999999999994</v>
      </c>
      <c r="L1614">
        <v>5</v>
      </c>
      <c r="M1614">
        <v>1</v>
      </c>
      <c r="N1614">
        <v>0</v>
      </c>
      <c r="O1614">
        <v>0</v>
      </c>
      <c r="P1614">
        <v>0</v>
      </c>
      <c r="Q1614">
        <v>11.1</v>
      </c>
      <c r="R1614">
        <v>13</v>
      </c>
      <c r="S1614">
        <v>12</v>
      </c>
      <c r="T1614">
        <v>12</v>
      </c>
      <c r="U1614">
        <v>6</v>
      </c>
      <c r="V1614">
        <v>8</v>
      </c>
      <c r="W1614">
        <v>4</v>
      </c>
      <c r="X1614" s="2">
        <v>0.31</v>
      </c>
    </row>
    <row r="1615" spans="1:24" x14ac:dyDescent="0.25">
      <c r="A1615" t="str">
        <f t="shared" si="77"/>
        <v/>
      </c>
      <c r="B1615" t="str">
        <f t="shared" si="75"/>
        <v/>
      </c>
      <c r="C1615" t="str">
        <f t="shared" si="76"/>
        <v/>
      </c>
      <c r="D1615">
        <v>2026</v>
      </c>
      <c r="E1615" t="s">
        <v>8584</v>
      </c>
      <c r="F1615" t="s">
        <v>1715</v>
      </c>
      <c r="G1615" t="s">
        <v>47</v>
      </c>
      <c r="H1615" t="s">
        <v>64</v>
      </c>
      <c r="I1615">
        <v>0</v>
      </c>
      <c r="J1615">
        <v>0</v>
      </c>
      <c r="K1615" s="29">
        <v>37.799999999999997</v>
      </c>
      <c r="L1615">
        <v>4</v>
      </c>
      <c r="M1615">
        <v>0</v>
      </c>
      <c r="N1615">
        <v>0</v>
      </c>
      <c r="O1615">
        <v>0</v>
      </c>
      <c r="P1615">
        <v>0</v>
      </c>
      <c r="Q1615">
        <v>1.2</v>
      </c>
      <c r="R1615">
        <v>2</v>
      </c>
      <c r="S1615">
        <v>7</v>
      </c>
      <c r="T1615">
        <v>7</v>
      </c>
      <c r="U1615">
        <v>8</v>
      </c>
      <c r="V1615">
        <v>1</v>
      </c>
      <c r="W1615">
        <v>1</v>
      </c>
      <c r="X1615" s="2">
        <v>0.33300000000000002</v>
      </c>
    </row>
    <row r="1616" spans="1:24" x14ac:dyDescent="0.25">
      <c r="A1616">
        <f t="shared" si="77"/>
        <v>1</v>
      </c>
      <c r="B1616" t="str">
        <f t="shared" si="75"/>
        <v/>
      </c>
      <c r="C1616" t="str">
        <f t="shared" si="76"/>
        <v/>
      </c>
      <c r="D1616">
        <v>2026</v>
      </c>
      <c r="E1616" t="s">
        <v>8585</v>
      </c>
      <c r="F1616" t="s">
        <v>1732</v>
      </c>
      <c r="G1616" t="s">
        <v>29</v>
      </c>
      <c r="H1616" t="s">
        <v>64</v>
      </c>
      <c r="I1616">
        <v>4</v>
      </c>
      <c r="J1616">
        <v>1</v>
      </c>
      <c r="K1616" s="29">
        <v>4.5999999999999996</v>
      </c>
      <c r="L1616">
        <v>15</v>
      </c>
      <c r="M1616">
        <v>15</v>
      </c>
      <c r="N1616">
        <v>0</v>
      </c>
      <c r="O1616">
        <v>0</v>
      </c>
      <c r="P1616">
        <v>0</v>
      </c>
      <c r="Q1616">
        <v>72.099999999999994</v>
      </c>
      <c r="R1616">
        <v>95</v>
      </c>
      <c r="S1616">
        <v>46</v>
      </c>
      <c r="T1616">
        <v>37</v>
      </c>
      <c r="U1616">
        <v>16</v>
      </c>
      <c r="V1616">
        <v>61</v>
      </c>
      <c r="W1616">
        <v>4</v>
      </c>
      <c r="X1616" s="2">
        <v>0.31900000000000001</v>
      </c>
    </row>
    <row r="1617" spans="1:24" x14ac:dyDescent="0.25">
      <c r="A1617">
        <f t="shared" si="77"/>
        <v>1</v>
      </c>
      <c r="B1617" t="str">
        <f t="shared" si="75"/>
        <v/>
      </c>
      <c r="C1617" t="str">
        <f t="shared" si="76"/>
        <v/>
      </c>
      <c r="D1617">
        <v>2026</v>
      </c>
      <c r="E1617" t="s">
        <v>8586</v>
      </c>
      <c r="F1617" t="s">
        <v>1732</v>
      </c>
      <c r="G1617" t="s">
        <v>29</v>
      </c>
      <c r="H1617" t="s">
        <v>64</v>
      </c>
      <c r="I1617">
        <v>6</v>
      </c>
      <c r="J1617">
        <v>3</v>
      </c>
      <c r="K1617" s="29">
        <v>5.28</v>
      </c>
      <c r="L1617">
        <v>19</v>
      </c>
      <c r="M1617">
        <v>13</v>
      </c>
      <c r="N1617">
        <v>0</v>
      </c>
      <c r="O1617">
        <v>0</v>
      </c>
      <c r="P1617">
        <v>0</v>
      </c>
      <c r="Q1617">
        <v>58</v>
      </c>
      <c r="R1617">
        <v>61</v>
      </c>
      <c r="S1617">
        <v>39</v>
      </c>
      <c r="T1617">
        <v>34</v>
      </c>
      <c r="U1617">
        <v>27</v>
      </c>
      <c r="V1617">
        <v>40</v>
      </c>
      <c r="W1617">
        <v>5</v>
      </c>
      <c r="X1617" s="2">
        <v>0.26400000000000001</v>
      </c>
    </row>
    <row r="1618" spans="1:24" x14ac:dyDescent="0.25">
      <c r="A1618" t="str">
        <f t="shared" si="77"/>
        <v/>
      </c>
      <c r="B1618" t="str">
        <f t="shared" si="75"/>
        <v/>
      </c>
      <c r="C1618" t="str">
        <f t="shared" si="76"/>
        <v/>
      </c>
      <c r="D1618">
        <v>2026</v>
      </c>
      <c r="E1618" t="s">
        <v>8587</v>
      </c>
      <c r="F1618" t="s">
        <v>1732</v>
      </c>
      <c r="G1618" t="s">
        <v>37</v>
      </c>
      <c r="H1618" t="s">
        <v>64</v>
      </c>
      <c r="I1618">
        <v>6</v>
      </c>
      <c r="J1618">
        <v>5</v>
      </c>
      <c r="K1618" s="29">
        <v>5.96</v>
      </c>
      <c r="L1618">
        <v>15</v>
      </c>
      <c r="M1618">
        <v>15</v>
      </c>
      <c r="N1618">
        <v>0</v>
      </c>
      <c r="O1618">
        <v>0</v>
      </c>
      <c r="P1618">
        <v>0</v>
      </c>
      <c r="Q1618">
        <v>80</v>
      </c>
      <c r="R1618">
        <v>104</v>
      </c>
      <c r="S1618">
        <v>62</v>
      </c>
      <c r="T1618">
        <v>53</v>
      </c>
      <c r="U1618">
        <v>17</v>
      </c>
      <c r="V1618">
        <v>65</v>
      </c>
      <c r="W1618">
        <v>9</v>
      </c>
      <c r="X1618" s="2">
        <v>0.309</v>
      </c>
    </row>
    <row r="1619" spans="1:24" x14ac:dyDescent="0.25">
      <c r="A1619" t="str">
        <f t="shared" si="77"/>
        <v/>
      </c>
      <c r="B1619" t="str">
        <f t="shared" si="75"/>
        <v/>
      </c>
      <c r="C1619" t="str">
        <f t="shared" si="76"/>
        <v/>
      </c>
      <c r="D1619">
        <v>2026</v>
      </c>
      <c r="E1619" t="s">
        <v>8588</v>
      </c>
      <c r="F1619" t="s">
        <v>1732</v>
      </c>
      <c r="G1619" t="s">
        <v>47</v>
      </c>
      <c r="H1619" t="s">
        <v>64</v>
      </c>
      <c r="I1619">
        <v>0</v>
      </c>
      <c r="J1619">
        <v>0</v>
      </c>
      <c r="K1619" s="29">
        <v>0</v>
      </c>
      <c r="L1619">
        <v>1</v>
      </c>
      <c r="M1619">
        <v>0</v>
      </c>
      <c r="N1619">
        <v>0</v>
      </c>
      <c r="O1619">
        <v>0</v>
      </c>
      <c r="P1619">
        <v>0</v>
      </c>
      <c r="Q1619">
        <v>0.1</v>
      </c>
      <c r="R1619">
        <v>0</v>
      </c>
      <c r="S1619">
        <v>0</v>
      </c>
      <c r="T1619">
        <v>0</v>
      </c>
      <c r="U1619">
        <v>0</v>
      </c>
      <c r="V1619">
        <v>1</v>
      </c>
      <c r="W1619">
        <v>0</v>
      </c>
      <c r="X1619" s="2">
        <v>0</v>
      </c>
    </row>
    <row r="1620" spans="1:24" x14ac:dyDescent="0.25">
      <c r="A1620" t="str">
        <f t="shared" si="77"/>
        <v/>
      </c>
      <c r="B1620" t="str">
        <f t="shared" si="75"/>
        <v/>
      </c>
      <c r="C1620" t="str">
        <f t="shared" si="76"/>
        <v/>
      </c>
      <c r="D1620">
        <v>2026</v>
      </c>
      <c r="E1620" t="s">
        <v>8589</v>
      </c>
      <c r="F1620" t="s">
        <v>1732</v>
      </c>
      <c r="G1620" t="s">
        <v>24</v>
      </c>
      <c r="H1620" t="s">
        <v>64</v>
      </c>
      <c r="I1620">
        <v>1</v>
      </c>
      <c r="J1620">
        <v>1</v>
      </c>
      <c r="K1620" s="29">
        <v>3.72</v>
      </c>
      <c r="L1620">
        <v>12</v>
      </c>
      <c r="M1620">
        <v>0</v>
      </c>
      <c r="N1620">
        <v>0</v>
      </c>
      <c r="O1620">
        <v>0</v>
      </c>
      <c r="P1620">
        <v>0</v>
      </c>
      <c r="Q1620">
        <v>19.100000000000001</v>
      </c>
      <c r="R1620">
        <v>20</v>
      </c>
      <c r="S1620">
        <v>8</v>
      </c>
      <c r="T1620">
        <v>8</v>
      </c>
      <c r="U1620">
        <v>13</v>
      </c>
      <c r="V1620">
        <v>19</v>
      </c>
      <c r="W1620">
        <v>2</v>
      </c>
      <c r="X1620" s="2">
        <v>0.28199999999999997</v>
      </c>
    </row>
    <row r="1621" spans="1:24" x14ac:dyDescent="0.25">
      <c r="A1621" t="str">
        <f t="shared" si="77"/>
        <v/>
      </c>
      <c r="B1621" t="str">
        <f t="shared" si="75"/>
        <v/>
      </c>
      <c r="C1621" t="str">
        <f t="shared" si="76"/>
        <v/>
      </c>
      <c r="D1621">
        <v>2026</v>
      </c>
      <c r="E1621" t="s">
        <v>8590</v>
      </c>
      <c r="F1621" t="s">
        <v>1732</v>
      </c>
      <c r="G1621" t="s">
        <v>24</v>
      </c>
      <c r="H1621" t="s">
        <v>64</v>
      </c>
      <c r="I1621">
        <v>6</v>
      </c>
      <c r="J1621">
        <v>0</v>
      </c>
      <c r="K1621" s="29">
        <v>3.91</v>
      </c>
      <c r="L1621">
        <v>26</v>
      </c>
      <c r="M1621">
        <v>1</v>
      </c>
      <c r="N1621">
        <v>0</v>
      </c>
      <c r="O1621">
        <v>0</v>
      </c>
      <c r="P1621">
        <v>2</v>
      </c>
      <c r="Q1621">
        <v>53</v>
      </c>
      <c r="R1621">
        <v>52</v>
      </c>
      <c r="S1621">
        <v>27</v>
      </c>
      <c r="T1621">
        <v>23</v>
      </c>
      <c r="U1621">
        <v>20</v>
      </c>
      <c r="V1621">
        <v>30</v>
      </c>
      <c r="W1621">
        <v>5</v>
      </c>
      <c r="X1621" s="2">
        <v>0.25</v>
      </c>
    </row>
    <row r="1622" spans="1:24" x14ac:dyDescent="0.25">
      <c r="A1622">
        <f t="shared" si="77"/>
        <v>1</v>
      </c>
      <c r="B1622" t="str">
        <f t="shared" si="75"/>
        <v/>
      </c>
      <c r="C1622" t="str">
        <f t="shared" si="76"/>
        <v/>
      </c>
      <c r="D1622">
        <v>2026</v>
      </c>
      <c r="E1622" t="s">
        <v>8591</v>
      </c>
      <c r="F1622" t="s">
        <v>1732</v>
      </c>
      <c r="G1622" t="s">
        <v>29</v>
      </c>
      <c r="H1622" t="s">
        <v>64</v>
      </c>
      <c r="I1622">
        <v>4</v>
      </c>
      <c r="J1622">
        <v>4</v>
      </c>
      <c r="K1622" s="29">
        <v>4.29</v>
      </c>
      <c r="L1622">
        <v>29</v>
      </c>
      <c r="M1622">
        <v>0</v>
      </c>
      <c r="N1622">
        <v>0</v>
      </c>
      <c r="O1622">
        <v>0</v>
      </c>
      <c r="P1622">
        <v>10</v>
      </c>
      <c r="Q1622">
        <v>42</v>
      </c>
      <c r="R1622">
        <v>35</v>
      </c>
      <c r="S1622">
        <v>22</v>
      </c>
      <c r="T1622">
        <v>20</v>
      </c>
      <c r="U1622">
        <v>17</v>
      </c>
      <c r="V1622">
        <v>35</v>
      </c>
      <c r="W1622">
        <v>2</v>
      </c>
      <c r="X1622" s="2">
        <v>0.23300000000000001</v>
      </c>
    </row>
    <row r="1623" spans="1:24" x14ac:dyDescent="0.25">
      <c r="A1623">
        <f t="shared" si="77"/>
        <v>1</v>
      </c>
      <c r="B1623" t="str">
        <f t="shared" si="75"/>
        <v/>
      </c>
      <c r="C1623" t="str">
        <f t="shared" si="76"/>
        <v/>
      </c>
      <c r="D1623">
        <v>2026</v>
      </c>
      <c r="E1623" t="s">
        <v>8592</v>
      </c>
      <c r="F1623" t="s">
        <v>1732</v>
      </c>
      <c r="G1623" t="s">
        <v>29</v>
      </c>
      <c r="H1623" t="s">
        <v>64</v>
      </c>
      <c r="I1623">
        <v>4</v>
      </c>
      <c r="J1623">
        <v>0</v>
      </c>
      <c r="K1623" s="29">
        <v>4.55</v>
      </c>
      <c r="L1623">
        <v>16</v>
      </c>
      <c r="M1623">
        <v>0</v>
      </c>
      <c r="N1623">
        <v>0</v>
      </c>
      <c r="O1623">
        <v>0</v>
      </c>
      <c r="P1623">
        <v>0</v>
      </c>
      <c r="Q1623">
        <v>29.2</v>
      </c>
      <c r="R1623">
        <v>38</v>
      </c>
      <c r="S1623">
        <v>16</v>
      </c>
      <c r="T1623">
        <v>15</v>
      </c>
      <c r="U1623">
        <v>7</v>
      </c>
      <c r="V1623">
        <v>18</v>
      </c>
      <c r="W1623">
        <v>3</v>
      </c>
      <c r="X1623" s="2">
        <v>0.317</v>
      </c>
    </row>
    <row r="1624" spans="1:24" x14ac:dyDescent="0.25">
      <c r="A1624" t="str">
        <f t="shared" si="77"/>
        <v/>
      </c>
      <c r="B1624" t="str">
        <f t="shared" si="75"/>
        <v/>
      </c>
      <c r="C1624" t="str">
        <f t="shared" si="76"/>
        <v/>
      </c>
      <c r="D1624">
        <v>2026</v>
      </c>
      <c r="E1624" t="s">
        <v>8593</v>
      </c>
      <c r="F1624" t="s">
        <v>1732</v>
      </c>
      <c r="G1624" t="s">
        <v>24</v>
      </c>
      <c r="H1624" t="s">
        <v>64</v>
      </c>
      <c r="I1624">
        <v>1</v>
      </c>
      <c r="J1624">
        <v>1</v>
      </c>
      <c r="K1624" s="29">
        <v>5</v>
      </c>
      <c r="L1624">
        <v>17</v>
      </c>
      <c r="M1624">
        <v>1</v>
      </c>
      <c r="N1624">
        <v>0</v>
      </c>
      <c r="O1624">
        <v>0</v>
      </c>
      <c r="P1624">
        <v>1</v>
      </c>
      <c r="Q1624">
        <v>18</v>
      </c>
      <c r="R1624">
        <v>15</v>
      </c>
      <c r="S1624">
        <v>11</v>
      </c>
      <c r="T1624">
        <v>10</v>
      </c>
      <c r="U1624">
        <v>9</v>
      </c>
      <c r="V1624">
        <v>13</v>
      </c>
      <c r="W1624">
        <v>4</v>
      </c>
      <c r="X1624" s="2">
        <v>0.23799999999999999</v>
      </c>
    </row>
    <row r="1625" spans="1:24" x14ac:dyDescent="0.25">
      <c r="A1625" t="str">
        <f t="shared" si="77"/>
        <v/>
      </c>
      <c r="B1625" t="str">
        <f t="shared" si="75"/>
        <v/>
      </c>
      <c r="C1625" t="str">
        <f t="shared" si="76"/>
        <v/>
      </c>
      <c r="D1625">
        <v>2026</v>
      </c>
      <c r="E1625" t="s">
        <v>8594</v>
      </c>
      <c r="F1625" t="s">
        <v>1732</v>
      </c>
      <c r="G1625" t="s">
        <v>24</v>
      </c>
      <c r="H1625" t="s">
        <v>64</v>
      </c>
      <c r="I1625">
        <v>0</v>
      </c>
      <c r="J1625">
        <v>0</v>
      </c>
      <c r="K1625" s="29">
        <v>5.62</v>
      </c>
      <c r="L1625">
        <v>15</v>
      </c>
      <c r="M1625">
        <v>0</v>
      </c>
      <c r="N1625">
        <v>0</v>
      </c>
      <c r="O1625">
        <v>0</v>
      </c>
      <c r="P1625">
        <v>1</v>
      </c>
      <c r="Q1625">
        <v>8</v>
      </c>
      <c r="R1625">
        <v>9</v>
      </c>
      <c r="S1625">
        <v>6</v>
      </c>
      <c r="T1625">
        <v>5</v>
      </c>
      <c r="U1625">
        <v>5</v>
      </c>
      <c r="V1625">
        <v>9</v>
      </c>
      <c r="W1625">
        <v>0</v>
      </c>
      <c r="X1625" s="2">
        <v>0.28999999999999998</v>
      </c>
    </row>
    <row r="1626" spans="1:24" x14ac:dyDescent="0.25">
      <c r="A1626">
        <f t="shared" si="77"/>
        <v>1</v>
      </c>
      <c r="B1626" t="str">
        <f t="shared" si="75"/>
        <v/>
      </c>
      <c r="C1626" t="str">
        <f t="shared" si="76"/>
        <v/>
      </c>
      <c r="D1626">
        <v>2026</v>
      </c>
      <c r="E1626" t="s">
        <v>8595</v>
      </c>
      <c r="F1626" t="s">
        <v>1732</v>
      </c>
      <c r="G1626" t="s">
        <v>29</v>
      </c>
      <c r="H1626" t="s">
        <v>64</v>
      </c>
      <c r="I1626">
        <v>4</v>
      </c>
      <c r="J1626">
        <v>3</v>
      </c>
      <c r="K1626" s="29">
        <v>6.11</v>
      </c>
      <c r="L1626">
        <v>15</v>
      </c>
      <c r="M1626">
        <v>8</v>
      </c>
      <c r="N1626">
        <v>0</v>
      </c>
      <c r="O1626">
        <v>0</v>
      </c>
      <c r="P1626">
        <v>0</v>
      </c>
      <c r="Q1626">
        <v>45.2</v>
      </c>
      <c r="R1626">
        <v>48</v>
      </c>
      <c r="S1626">
        <v>35</v>
      </c>
      <c r="T1626">
        <v>31</v>
      </c>
      <c r="U1626">
        <v>20</v>
      </c>
      <c r="V1626">
        <v>37</v>
      </c>
      <c r="W1626">
        <v>6</v>
      </c>
      <c r="X1626" s="2">
        <v>0.26200000000000001</v>
      </c>
    </row>
    <row r="1627" spans="1:24" x14ac:dyDescent="0.25">
      <c r="A1627">
        <f t="shared" si="77"/>
        <v>1</v>
      </c>
      <c r="B1627" t="str">
        <f t="shared" si="75"/>
        <v/>
      </c>
      <c r="C1627" t="str">
        <f t="shared" si="76"/>
        <v/>
      </c>
      <c r="D1627">
        <v>2026</v>
      </c>
      <c r="E1627" t="s">
        <v>8596</v>
      </c>
      <c r="F1627" t="s">
        <v>1732</v>
      </c>
      <c r="G1627" t="s">
        <v>32</v>
      </c>
      <c r="H1627" t="s">
        <v>64</v>
      </c>
      <c r="I1627">
        <v>1</v>
      </c>
      <c r="J1627">
        <v>1</v>
      </c>
      <c r="K1627" s="29">
        <v>6.67</v>
      </c>
      <c r="L1627">
        <v>20</v>
      </c>
      <c r="M1627">
        <v>2</v>
      </c>
      <c r="N1627">
        <v>0</v>
      </c>
      <c r="O1627">
        <v>0</v>
      </c>
      <c r="P1627">
        <v>0</v>
      </c>
      <c r="Q1627">
        <v>27</v>
      </c>
      <c r="R1627">
        <v>35</v>
      </c>
      <c r="S1627">
        <v>20</v>
      </c>
      <c r="T1627">
        <v>20</v>
      </c>
      <c r="U1627">
        <v>7</v>
      </c>
      <c r="V1627">
        <v>23</v>
      </c>
      <c r="W1627">
        <v>8</v>
      </c>
      <c r="X1627" s="2">
        <v>0.32100000000000001</v>
      </c>
    </row>
    <row r="1628" spans="1:24" x14ac:dyDescent="0.25">
      <c r="A1628" t="str">
        <f t="shared" si="77"/>
        <v/>
      </c>
      <c r="B1628" t="str">
        <f t="shared" si="75"/>
        <v/>
      </c>
      <c r="C1628" t="str">
        <f t="shared" si="76"/>
        <v/>
      </c>
      <c r="D1628">
        <v>2026</v>
      </c>
      <c r="E1628" t="s">
        <v>8597</v>
      </c>
      <c r="F1628" t="s">
        <v>1732</v>
      </c>
      <c r="G1628" t="s">
        <v>37</v>
      </c>
      <c r="H1628" t="s">
        <v>64</v>
      </c>
      <c r="I1628">
        <v>0</v>
      </c>
      <c r="J1628">
        <v>1</v>
      </c>
      <c r="K1628" s="29">
        <v>6.75</v>
      </c>
      <c r="L1628">
        <v>31</v>
      </c>
      <c r="M1628">
        <v>0</v>
      </c>
      <c r="N1628">
        <v>0</v>
      </c>
      <c r="O1628">
        <v>0</v>
      </c>
      <c r="P1628">
        <v>0</v>
      </c>
      <c r="Q1628">
        <v>17.100000000000001</v>
      </c>
      <c r="R1628">
        <v>18</v>
      </c>
      <c r="S1628">
        <v>15</v>
      </c>
      <c r="T1628">
        <v>13</v>
      </c>
      <c r="U1628">
        <v>8</v>
      </c>
      <c r="V1628">
        <v>14</v>
      </c>
      <c r="W1628">
        <v>4</v>
      </c>
      <c r="X1628" s="2">
        <v>0.26500000000000001</v>
      </c>
    </row>
    <row r="1629" spans="1:24" x14ac:dyDescent="0.25">
      <c r="A1629" t="str">
        <f t="shared" si="77"/>
        <v/>
      </c>
      <c r="B1629" t="str">
        <f t="shared" si="75"/>
        <v/>
      </c>
      <c r="C1629" t="str">
        <f t="shared" si="76"/>
        <v/>
      </c>
      <c r="D1629">
        <v>2026</v>
      </c>
      <c r="E1629" t="s">
        <v>8598</v>
      </c>
      <c r="F1629" t="s">
        <v>1732</v>
      </c>
      <c r="G1629" t="s">
        <v>47</v>
      </c>
      <c r="H1629" t="s">
        <v>64</v>
      </c>
      <c r="I1629">
        <v>0</v>
      </c>
      <c r="J1629">
        <v>0</v>
      </c>
      <c r="K1629" s="29">
        <v>7.36</v>
      </c>
      <c r="L1629">
        <v>7</v>
      </c>
      <c r="M1629">
        <v>0</v>
      </c>
      <c r="N1629">
        <v>0</v>
      </c>
      <c r="O1629">
        <v>0</v>
      </c>
      <c r="P1629">
        <v>0</v>
      </c>
      <c r="Q1629">
        <v>3.2</v>
      </c>
      <c r="R1629">
        <v>5</v>
      </c>
      <c r="S1629">
        <v>3</v>
      </c>
      <c r="T1629">
        <v>3</v>
      </c>
      <c r="U1629">
        <v>5</v>
      </c>
      <c r="V1629">
        <v>2</v>
      </c>
      <c r="W1629">
        <v>0</v>
      </c>
      <c r="X1629" s="2">
        <v>0.313</v>
      </c>
    </row>
    <row r="1630" spans="1:24" x14ac:dyDescent="0.25">
      <c r="A1630">
        <f t="shared" si="77"/>
        <v>1</v>
      </c>
      <c r="B1630" t="str">
        <f t="shared" si="75"/>
        <v/>
      </c>
      <c r="C1630" t="str">
        <f t="shared" si="76"/>
        <v/>
      </c>
      <c r="D1630">
        <v>2026</v>
      </c>
      <c r="E1630" t="s">
        <v>8599</v>
      </c>
      <c r="F1630" t="s">
        <v>1732</v>
      </c>
      <c r="G1630" t="s">
        <v>29</v>
      </c>
      <c r="H1630" t="s">
        <v>64</v>
      </c>
      <c r="I1630">
        <v>0</v>
      </c>
      <c r="J1630">
        <v>0</v>
      </c>
      <c r="K1630" s="29">
        <v>8.31</v>
      </c>
      <c r="L1630">
        <v>14</v>
      </c>
      <c r="M1630">
        <v>1</v>
      </c>
      <c r="N1630">
        <v>0</v>
      </c>
      <c r="O1630">
        <v>0</v>
      </c>
      <c r="P1630">
        <v>0</v>
      </c>
      <c r="Q1630">
        <v>13</v>
      </c>
      <c r="R1630">
        <v>19</v>
      </c>
      <c r="S1630">
        <v>12</v>
      </c>
      <c r="T1630">
        <v>12</v>
      </c>
      <c r="U1630">
        <v>14</v>
      </c>
      <c r="V1630">
        <v>9</v>
      </c>
      <c r="W1630">
        <v>5</v>
      </c>
      <c r="X1630" s="2">
        <v>0.35199999999999998</v>
      </c>
    </row>
    <row r="1631" spans="1:24" x14ac:dyDescent="0.25">
      <c r="A1631" t="str">
        <f t="shared" si="77"/>
        <v/>
      </c>
      <c r="B1631" t="str">
        <f t="shared" si="75"/>
        <v/>
      </c>
      <c r="C1631" t="str">
        <f t="shared" si="76"/>
        <v/>
      </c>
      <c r="D1631">
        <v>2026</v>
      </c>
      <c r="E1631" t="s">
        <v>8600</v>
      </c>
      <c r="F1631" t="s">
        <v>1732</v>
      </c>
      <c r="G1631" t="s">
        <v>47</v>
      </c>
      <c r="H1631" t="s">
        <v>64</v>
      </c>
      <c r="I1631">
        <v>0</v>
      </c>
      <c r="J1631">
        <v>0</v>
      </c>
      <c r="K1631" s="29">
        <v>9.1999999999999993</v>
      </c>
      <c r="L1631">
        <v>11</v>
      </c>
      <c r="M1631">
        <v>1</v>
      </c>
      <c r="N1631">
        <v>0</v>
      </c>
      <c r="O1631">
        <v>0</v>
      </c>
      <c r="P1631">
        <v>1</v>
      </c>
      <c r="Q1631">
        <v>14.2</v>
      </c>
      <c r="R1631">
        <v>19</v>
      </c>
      <c r="S1631">
        <v>17</v>
      </c>
      <c r="T1631">
        <v>15</v>
      </c>
      <c r="U1631">
        <v>4</v>
      </c>
      <c r="V1631">
        <v>10</v>
      </c>
      <c r="W1631">
        <v>3</v>
      </c>
      <c r="X1631" s="2">
        <v>0.30199999999999999</v>
      </c>
    </row>
    <row r="1632" spans="1:24" x14ac:dyDescent="0.25">
      <c r="A1632" t="str">
        <f t="shared" si="77"/>
        <v/>
      </c>
      <c r="B1632" t="str">
        <f t="shared" si="75"/>
        <v/>
      </c>
      <c r="C1632" t="str">
        <f t="shared" si="76"/>
        <v/>
      </c>
      <c r="D1632">
        <v>2026</v>
      </c>
      <c r="E1632" t="s">
        <v>8601</v>
      </c>
      <c r="F1632" t="s">
        <v>1751</v>
      </c>
      <c r="G1632" t="s">
        <v>37</v>
      </c>
      <c r="H1632" t="s">
        <v>64</v>
      </c>
      <c r="I1632">
        <v>7</v>
      </c>
      <c r="J1632">
        <v>3</v>
      </c>
      <c r="K1632" s="29">
        <v>3.72</v>
      </c>
      <c r="L1632">
        <v>15</v>
      </c>
      <c r="M1632">
        <v>15</v>
      </c>
      <c r="N1632">
        <v>1</v>
      </c>
      <c r="O1632">
        <v>0</v>
      </c>
      <c r="P1632">
        <v>0</v>
      </c>
      <c r="Q1632">
        <v>82.1</v>
      </c>
      <c r="R1632">
        <v>82</v>
      </c>
      <c r="S1632">
        <v>44</v>
      </c>
      <c r="T1632">
        <v>34</v>
      </c>
      <c r="U1632">
        <v>24</v>
      </c>
      <c r="V1632">
        <v>58</v>
      </c>
      <c r="W1632">
        <v>15</v>
      </c>
      <c r="X1632" s="2">
        <v>0.252</v>
      </c>
    </row>
    <row r="1633" spans="1:24" x14ac:dyDescent="0.25">
      <c r="A1633" t="str">
        <f t="shared" si="77"/>
        <v/>
      </c>
      <c r="B1633" t="str">
        <f t="shared" si="75"/>
        <v/>
      </c>
      <c r="C1633" t="str">
        <f t="shared" si="76"/>
        <v/>
      </c>
      <c r="D1633">
        <v>2026</v>
      </c>
      <c r="E1633" t="s">
        <v>8602</v>
      </c>
      <c r="F1633" t="s">
        <v>1751</v>
      </c>
      <c r="G1633" t="s">
        <v>47</v>
      </c>
      <c r="H1633" t="s">
        <v>64</v>
      </c>
      <c r="I1633">
        <v>6</v>
      </c>
      <c r="J1633">
        <v>3</v>
      </c>
      <c r="K1633" s="29">
        <v>4.66</v>
      </c>
      <c r="L1633">
        <v>15</v>
      </c>
      <c r="M1633">
        <v>15</v>
      </c>
      <c r="N1633">
        <v>1</v>
      </c>
      <c r="O1633">
        <v>1</v>
      </c>
      <c r="P1633">
        <v>0</v>
      </c>
      <c r="Q1633">
        <v>83</v>
      </c>
      <c r="R1633">
        <v>70</v>
      </c>
      <c r="S1633">
        <v>50</v>
      </c>
      <c r="T1633">
        <v>43</v>
      </c>
      <c r="U1633">
        <v>40</v>
      </c>
      <c r="V1633">
        <v>69</v>
      </c>
      <c r="W1633">
        <v>15</v>
      </c>
      <c r="X1633" s="2">
        <v>0.22600000000000001</v>
      </c>
    </row>
    <row r="1634" spans="1:24" x14ac:dyDescent="0.25">
      <c r="A1634" t="str">
        <f t="shared" si="77"/>
        <v/>
      </c>
      <c r="B1634" t="str">
        <f t="shared" si="75"/>
        <v/>
      </c>
      <c r="C1634" t="str">
        <f t="shared" si="76"/>
        <v/>
      </c>
      <c r="D1634">
        <v>2026</v>
      </c>
      <c r="E1634" t="s">
        <v>8603</v>
      </c>
      <c r="F1634" t="s">
        <v>1751</v>
      </c>
      <c r="G1634" t="s">
        <v>24</v>
      </c>
      <c r="H1634" t="s">
        <v>64</v>
      </c>
      <c r="I1634">
        <v>6</v>
      </c>
      <c r="J1634">
        <v>6</v>
      </c>
      <c r="K1634" s="29">
        <v>5.55</v>
      </c>
      <c r="L1634">
        <v>14</v>
      </c>
      <c r="M1634">
        <v>13</v>
      </c>
      <c r="N1634">
        <v>2</v>
      </c>
      <c r="O1634">
        <v>0</v>
      </c>
      <c r="P1634">
        <v>0</v>
      </c>
      <c r="Q1634">
        <v>73</v>
      </c>
      <c r="R1634">
        <v>76</v>
      </c>
      <c r="S1634">
        <v>49</v>
      </c>
      <c r="T1634">
        <v>45</v>
      </c>
      <c r="U1634">
        <v>21</v>
      </c>
      <c r="V1634">
        <v>59</v>
      </c>
      <c r="W1634">
        <v>7</v>
      </c>
      <c r="X1634" s="2">
        <v>0.26900000000000002</v>
      </c>
    </row>
    <row r="1635" spans="1:24" x14ac:dyDescent="0.25">
      <c r="A1635" t="str">
        <f t="shared" si="77"/>
        <v/>
      </c>
      <c r="B1635" t="str">
        <f t="shared" si="75"/>
        <v/>
      </c>
      <c r="C1635">
        <f t="shared" si="76"/>
        <v>1</v>
      </c>
      <c r="D1635">
        <v>2026</v>
      </c>
      <c r="E1635" t="s">
        <v>6705</v>
      </c>
      <c r="F1635" t="s">
        <v>1751</v>
      </c>
      <c r="G1635" t="s">
        <v>37</v>
      </c>
      <c r="H1635" t="s">
        <v>64</v>
      </c>
      <c r="I1635">
        <v>0</v>
      </c>
      <c r="J1635">
        <v>0</v>
      </c>
      <c r="K1635" s="29">
        <v>0</v>
      </c>
      <c r="L1635">
        <v>2</v>
      </c>
      <c r="M1635">
        <v>0</v>
      </c>
      <c r="N1635">
        <v>0</v>
      </c>
      <c r="O1635">
        <v>0</v>
      </c>
      <c r="P1635">
        <v>1</v>
      </c>
      <c r="Q1635">
        <v>1.1000000000000001</v>
      </c>
      <c r="R1635">
        <v>0</v>
      </c>
      <c r="S1635">
        <v>0</v>
      </c>
      <c r="T1635">
        <v>0</v>
      </c>
      <c r="U1635">
        <v>1</v>
      </c>
      <c r="V1635">
        <v>0</v>
      </c>
      <c r="W1635">
        <v>0</v>
      </c>
      <c r="X1635" s="2">
        <v>0</v>
      </c>
    </row>
    <row r="1636" spans="1:24" x14ac:dyDescent="0.25">
      <c r="A1636" t="str">
        <f t="shared" si="77"/>
        <v/>
      </c>
      <c r="B1636" t="str">
        <f t="shared" si="75"/>
        <v/>
      </c>
      <c r="C1636" t="str">
        <f t="shared" si="76"/>
        <v/>
      </c>
      <c r="D1636">
        <v>2026</v>
      </c>
      <c r="E1636" t="s">
        <v>8604</v>
      </c>
      <c r="F1636" t="s">
        <v>1751</v>
      </c>
      <c r="G1636" t="s">
        <v>37</v>
      </c>
      <c r="H1636" t="s">
        <v>64</v>
      </c>
      <c r="I1636">
        <v>2</v>
      </c>
      <c r="J1636">
        <v>0</v>
      </c>
      <c r="K1636" s="29">
        <v>3.79</v>
      </c>
      <c r="L1636">
        <v>21</v>
      </c>
      <c r="M1636">
        <v>0</v>
      </c>
      <c r="N1636">
        <v>0</v>
      </c>
      <c r="O1636">
        <v>0</v>
      </c>
      <c r="P1636">
        <v>3</v>
      </c>
      <c r="Q1636">
        <v>35.200000000000003</v>
      </c>
      <c r="R1636">
        <v>27</v>
      </c>
      <c r="S1636">
        <v>18</v>
      </c>
      <c r="T1636">
        <v>15</v>
      </c>
      <c r="U1636">
        <v>24</v>
      </c>
      <c r="V1636">
        <v>39</v>
      </c>
      <c r="W1636">
        <v>6</v>
      </c>
      <c r="X1636" s="2">
        <v>0.20599999999999999</v>
      </c>
    </row>
    <row r="1637" spans="1:24" x14ac:dyDescent="0.25">
      <c r="A1637" t="str">
        <f t="shared" si="77"/>
        <v/>
      </c>
      <c r="B1637" t="str">
        <f t="shared" si="75"/>
        <v/>
      </c>
      <c r="C1637" t="str">
        <f t="shared" si="76"/>
        <v/>
      </c>
      <c r="D1637">
        <v>2026</v>
      </c>
      <c r="E1637" t="s">
        <v>8605</v>
      </c>
      <c r="F1637" t="s">
        <v>1751</v>
      </c>
      <c r="G1637" t="s">
        <v>37</v>
      </c>
      <c r="H1637" t="s">
        <v>64</v>
      </c>
      <c r="I1637">
        <v>0</v>
      </c>
      <c r="J1637">
        <v>1</v>
      </c>
      <c r="K1637" s="29">
        <v>3.95</v>
      </c>
      <c r="L1637">
        <v>21</v>
      </c>
      <c r="M1637">
        <v>1</v>
      </c>
      <c r="N1637">
        <v>0</v>
      </c>
      <c r="O1637">
        <v>0</v>
      </c>
      <c r="P1637">
        <v>0</v>
      </c>
      <c r="Q1637">
        <v>27.1</v>
      </c>
      <c r="R1637">
        <v>23</v>
      </c>
      <c r="S1637">
        <v>12</v>
      </c>
      <c r="T1637">
        <v>12</v>
      </c>
      <c r="U1637">
        <v>11</v>
      </c>
      <c r="V1637">
        <v>32</v>
      </c>
      <c r="W1637">
        <v>4</v>
      </c>
      <c r="X1637" s="2">
        <v>0.223</v>
      </c>
    </row>
    <row r="1638" spans="1:24" x14ac:dyDescent="0.25">
      <c r="A1638">
        <f t="shared" si="77"/>
        <v>1</v>
      </c>
      <c r="B1638" t="str">
        <f t="shared" si="75"/>
        <v/>
      </c>
      <c r="C1638" t="str">
        <f t="shared" si="76"/>
        <v/>
      </c>
      <c r="D1638">
        <v>2026</v>
      </c>
      <c r="E1638" t="s">
        <v>8606</v>
      </c>
      <c r="F1638" t="s">
        <v>1751</v>
      </c>
      <c r="G1638" t="s">
        <v>32</v>
      </c>
      <c r="H1638" t="s">
        <v>64</v>
      </c>
      <c r="I1638">
        <v>1</v>
      </c>
      <c r="J1638">
        <v>0</v>
      </c>
      <c r="K1638" s="29">
        <v>4.5</v>
      </c>
      <c r="L1638">
        <v>27</v>
      </c>
      <c r="M1638">
        <v>0</v>
      </c>
      <c r="N1638">
        <v>0</v>
      </c>
      <c r="O1638">
        <v>0</v>
      </c>
      <c r="P1638">
        <v>1</v>
      </c>
      <c r="Q1638">
        <v>26</v>
      </c>
      <c r="R1638">
        <v>27</v>
      </c>
      <c r="S1638">
        <v>17</v>
      </c>
      <c r="T1638">
        <v>13</v>
      </c>
      <c r="U1638">
        <v>5</v>
      </c>
      <c r="V1638">
        <v>28</v>
      </c>
      <c r="W1638">
        <v>5</v>
      </c>
      <c r="X1638" s="2">
        <v>0.26500000000000001</v>
      </c>
    </row>
    <row r="1639" spans="1:24" x14ac:dyDescent="0.25">
      <c r="A1639" t="str">
        <f t="shared" si="77"/>
        <v/>
      </c>
      <c r="B1639" t="str">
        <f t="shared" si="75"/>
        <v/>
      </c>
      <c r="C1639" t="str">
        <f t="shared" si="76"/>
        <v/>
      </c>
      <c r="D1639">
        <v>2026</v>
      </c>
      <c r="E1639" t="s">
        <v>8607</v>
      </c>
      <c r="F1639" t="s">
        <v>1751</v>
      </c>
      <c r="G1639" t="s">
        <v>24</v>
      </c>
      <c r="H1639" t="s">
        <v>64</v>
      </c>
      <c r="I1639">
        <v>5</v>
      </c>
      <c r="J1639">
        <v>2</v>
      </c>
      <c r="K1639" s="29">
        <v>4.5</v>
      </c>
      <c r="L1639">
        <v>20</v>
      </c>
      <c r="M1639">
        <v>0</v>
      </c>
      <c r="N1639">
        <v>0</v>
      </c>
      <c r="O1639">
        <v>0</v>
      </c>
      <c r="P1639">
        <v>1</v>
      </c>
      <c r="Q1639">
        <v>44</v>
      </c>
      <c r="R1639">
        <v>37</v>
      </c>
      <c r="S1639">
        <v>28</v>
      </c>
      <c r="T1639">
        <v>22</v>
      </c>
      <c r="U1639">
        <v>26</v>
      </c>
      <c r="V1639">
        <v>46</v>
      </c>
      <c r="W1639">
        <v>11</v>
      </c>
      <c r="X1639" s="2">
        <v>0.222</v>
      </c>
    </row>
    <row r="1640" spans="1:24" x14ac:dyDescent="0.25">
      <c r="A1640" t="str">
        <f t="shared" si="77"/>
        <v/>
      </c>
      <c r="B1640" t="str">
        <f t="shared" si="75"/>
        <v/>
      </c>
      <c r="C1640" t="str">
        <f t="shared" si="76"/>
        <v/>
      </c>
      <c r="D1640">
        <v>2026</v>
      </c>
      <c r="E1640" t="s">
        <v>8608</v>
      </c>
      <c r="F1640" t="s">
        <v>1751</v>
      </c>
      <c r="G1640" t="s">
        <v>37</v>
      </c>
      <c r="H1640" t="s">
        <v>64</v>
      </c>
      <c r="I1640">
        <v>0</v>
      </c>
      <c r="J1640">
        <v>2</v>
      </c>
      <c r="K1640" s="29">
        <v>5.4</v>
      </c>
      <c r="L1640">
        <v>19</v>
      </c>
      <c r="M1640">
        <v>0</v>
      </c>
      <c r="N1640">
        <v>0</v>
      </c>
      <c r="O1640">
        <v>0</v>
      </c>
      <c r="P1640">
        <v>0</v>
      </c>
      <c r="Q1640">
        <v>18.100000000000001</v>
      </c>
      <c r="R1640">
        <v>21</v>
      </c>
      <c r="S1640">
        <v>12</v>
      </c>
      <c r="T1640">
        <v>11</v>
      </c>
      <c r="U1640">
        <v>8</v>
      </c>
      <c r="V1640">
        <v>21</v>
      </c>
      <c r="W1640">
        <v>5</v>
      </c>
      <c r="X1640" s="2">
        <v>0.3</v>
      </c>
    </row>
    <row r="1641" spans="1:24" x14ac:dyDescent="0.25">
      <c r="A1641" t="str">
        <f t="shared" si="77"/>
        <v/>
      </c>
      <c r="B1641" t="str">
        <f t="shared" si="75"/>
        <v/>
      </c>
      <c r="C1641" t="str">
        <f t="shared" si="76"/>
        <v/>
      </c>
      <c r="D1641">
        <v>2026</v>
      </c>
      <c r="E1641" t="s">
        <v>1765</v>
      </c>
      <c r="F1641" t="s">
        <v>1751</v>
      </c>
      <c r="G1641" t="s">
        <v>24</v>
      </c>
      <c r="H1641" t="s">
        <v>64</v>
      </c>
      <c r="I1641">
        <v>0</v>
      </c>
      <c r="J1641">
        <v>2</v>
      </c>
      <c r="K1641" s="29">
        <v>5.6</v>
      </c>
      <c r="L1641">
        <v>18</v>
      </c>
      <c r="M1641">
        <v>0</v>
      </c>
      <c r="N1641">
        <v>0</v>
      </c>
      <c r="O1641">
        <v>0</v>
      </c>
      <c r="P1641">
        <v>1</v>
      </c>
      <c r="Q1641">
        <v>17.2</v>
      </c>
      <c r="R1641">
        <v>19</v>
      </c>
      <c r="S1641">
        <v>11</v>
      </c>
      <c r="T1641">
        <v>11</v>
      </c>
      <c r="U1641">
        <v>15</v>
      </c>
      <c r="V1641">
        <v>21</v>
      </c>
      <c r="W1641">
        <v>2</v>
      </c>
      <c r="X1641" s="2">
        <v>0.27500000000000002</v>
      </c>
    </row>
    <row r="1642" spans="1:24" x14ac:dyDescent="0.25">
      <c r="A1642">
        <f t="shared" si="77"/>
        <v>1</v>
      </c>
      <c r="B1642" t="str">
        <f t="shared" si="75"/>
        <v/>
      </c>
      <c r="C1642" t="str">
        <f t="shared" si="76"/>
        <v/>
      </c>
      <c r="D1642">
        <v>2026</v>
      </c>
      <c r="E1642" t="s">
        <v>8609</v>
      </c>
      <c r="F1642" t="s">
        <v>1751</v>
      </c>
      <c r="G1642" t="s">
        <v>32</v>
      </c>
      <c r="H1642" t="s">
        <v>64</v>
      </c>
      <c r="I1642">
        <v>0</v>
      </c>
      <c r="J1642">
        <v>0</v>
      </c>
      <c r="K1642" s="29">
        <v>6</v>
      </c>
      <c r="L1642">
        <v>6</v>
      </c>
      <c r="M1642">
        <v>0</v>
      </c>
      <c r="N1642">
        <v>0</v>
      </c>
      <c r="O1642">
        <v>0</v>
      </c>
      <c r="P1642">
        <v>0</v>
      </c>
      <c r="Q1642">
        <v>6</v>
      </c>
      <c r="R1642">
        <v>2</v>
      </c>
      <c r="S1642">
        <v>6</v>
      </c>
      <c r="T1642">
        <v>4</v>
      </c>
      <c r="U1642">
        <v>6</v>
      </c>
      <c r="V1642">
        <v>8</v>
      </c>
      <c r="W1642">
        <v>2</v>
      </c>
      <c r="X1642" s="2">
        <v>0.1</v>
      </c>
    </row>
    <row r="1643" spans="1:24" x14ac:dyDescent="0.25">
      <c r="A1643" t="str">
        <f t="shared" si="77"/>
        <v/>
      </c>
      <c r="B1643" t="str">
        <f t="shared" si="75"/>
        <v/>
      </c>
      <c r="C1643" t="str">
        <f t="shared" si="76"/>
        <v/>
      </c>
      <c r="D1643">
        <v>2026</v>
      </c>
      <c r="E1643" t="s">
        <v>8610</v>
      </c>
      <c r="F1643" t="s">
        <v>1751</v>
      </c>
      <c r="G1643" t="s">
        <v>47</v>
      </c>
      <c r="H1643" t="s">
        <v>64</v>
      </c>
      <c r="I1643">
        <v>0</v>
      </c>
      <c r="J1643">
        <v>1</v>
      </c>
      <c r="K1643" s="29">
        <v>6.75</v>
      </c>
      <c r="L1643">
        <v>4</v>
      </c>
      <c r="M1643">
        <v>0</v>
      </c>
      <c r="N1643">
        <v>0</v>
      </c>
      <c r="O1643">
        <v>0</v>
      </c>
      <c r="P1643">
        <v>0</v>
      </c>
      <c r="Q1643">
        <v>5.0999999999999996</v>
      </c>
      <c r="R1643">
        <v>5</v>
      </c>
      <c r="S1643">
        <v>4</v>
      </c>
      <c r="T1643">
        <v>4</v>
      </c>
      <c r="U1643">
        <v>8</v>
      </c>
      <c r="V1643">
        <v>10</v>
      </c>
      <c r="W1643">
        <v>0</v>
      </c>
      <c r="X1643" s="2">
        <v>0.25</v>
      </c>
    </row>
    <row r="1644" spans="1:24" x14ac:dyDescent="0.25">
      <c r="A1644" t="str">
        <f t="shared" si="77"/>
        <v/>
      </c>
      <c r="B1644" t="str">
        <f t="shared" si="75"/>
        <v/>
      </c>
      <c r="C1644" t="str">
        <f t="shared" si="76"/>
        <v/>
      </c>
      <c r="D1644">
        <v>2026</v>
      </c>
      <c r="E1644" t="s">
        <v>8611</v>
      </c>
      <c r="F1644" t="s">
        <v>1751</v>
      </c>
      <c r="G1644" t="s">
        <v>37</v>
      </c>
      <c r="H1644" t="s">
        <v>64</v>
      </c>
      <c r="I1644">
        <v>0</v>
      </c>
      <c r="J1644">
        <v>0</v>
      </c>
      <c r="K1644" s="29">
        <v>7.71</v>
      </c>
      <c r="L1644">
        <v>5</v>
      </c>
      <c r="M1644">
        <v>0</v>
      </c>
      <c r="N1644">
        <v>0</v>
      </c>
      <c r="O1644">
        <v>0</v>
      </c>
      <c r="P1644">
        <v>0</v>
      </c>
      <c r="Q1644">
        <v>7</v>
      </c>
      <c r="R1644">
        <v>9</v>
      </c>
      <c r="S1644">
        <v>6</v>
      </c>
      <c r="T1644">
        <v>6</v>
      </c>
      <c r="U1644">
        <v>8</v>
      </c>
      <c r="V1644">
        <v>8</v>
      </c>
      <c r="W1644">
        <v>1</v>
      </c>
      <c r="X1644" s="2">
        <v>0.3</v>
      </c>
    </row>
    <row r="1645" spans="1:24" x14ac:dyDescent="0.25">
      <c r="A1645" t="str">
        <f t="shared" si="77"/>
        <v/>
      </c>
      <c r="B1645" t="str">
        <f t="shared" si="75"/>
        <v/>
      </c>
      <c r="C1645" t="str">
        <f t="shared" si="76"/>
        <v/>
      </c>
      <c r="D1645">
        <v>2026</v>
      </c>
      <c r="E1645" t="s">
        <v>8612</v>
      </c>
      <c r="F1645" t="s">
        <v>1751</v>
      </c>
      <c r="G1645" t="s">
        <v>47</v>
      </c>
      <c r="H1645" t="s">
        <v>64</v>
      </c>
      <c r="I1645">
        <v>1</v>
      </c>
      <c r="J1645">
        <v>1</v>
      </c>
      <c r="K1645" s="29">
        <v>8.7100000000000009</v>
      </c>
      <c r="L1645">
        <v>10</v>
      </c>
      <c r="M1645">
        <v>3</v>
      </c>
      <c r="N1645">
        <v>0</v>
      </c>
      <c r="O1645">
        <v>0</v>
      </c>
      <c r="P1645">
        <v>0</v>
      </c>
      <c r="Q1645">
        <v>20.2</v>
      </c>
      <c r="R1645">
        <v>24</v>
      </c>
      <c r="S1645">
        <v>22</v>
      </c>
      <c r="T1645">
        <v>20</v>
      </c>
      <c r="U1645">
        <v>18</v>
      </c>
      <c r="V1645">
        <v>26</v>
      </c>
      <c r="W1645">
        <v>2</v>
      </c>
      <c r="X1645" s="2">
        <v>0.29599999999999999</v>
      </c>
    </row>
    <row r="1646" spans="1:24" x14ac:dyDescent="0.25">
      <c r="A1646" t="str">
        <f t="shared" si="77"/>
        <v/>
      </c>
      <c r="B1646" t="str">
        <f t="shared" si="75"/>
        <v/>
      </c>
      <c r="C1646" t="str">
        <f t="shared" si="76"/>
        <v/>
      </c>
      <c r="D1646">
        <v>2026</v>
      </c>
      <c r="E1646" t="s">
        <v>8613</v>
      </c>
      <c r="F1646" t="s">
        <v>1751</v>
      </c>
      <c r="G1646" t="s">
        <v>37</v>
      </c>
      <c r="H1646" t="s">
        <v>64</v>
      </c>
      <c r="I1646">
        <v>1</v>
      </c>
      <c r="J1646">
        <v>1</v>
      </c>
      <c r="K1646" s="29">
        <v>8.74</v>
      </c>
      <c r="L1646">
        <v>5</v>
      </c>
      <c r="M1646">
        <v>0</v>
      </c>
      <c r="N1646">
        <v>0</v>
      </c>
      <c r="O1646">
        <v>0</v>
      </c>
      <c r="P1646">
        <v>0</v>
      </c>
      <c r="Q1646">
        <v>11.1</v>
      </c>
      <c r="R1646">
        <v>17</v>
      </c>
      <c r="S1646">
        <v>12</v>
      </c>
      <c r="T1646">
        <v>11</v>
      </c>
      <c r="U1646">
        <v>8</v>
      </c>
      <c r="V1646">
        <v>11</v>
      </c>
      <c r="W1646">
        <v>1</v>
      </c>
      <c r="X1646" s="2">
        <v>0.33300000000000002</v>
      </c>
    </row>
    <row r="1647" spans="1:24" x14ac:dyDescent="0.25">
      <c r="A1647" t="str">
        <f t="shared" si="77"/>
        <v/>
      </c>
      <c r="B1647" t="str">
        <f t="shared" si="75"/>
        <v/>
      </c>
      <c r="C1647" t="str">
        <f t="shared" si="76"/>
        <v/>
      </c>
      <c r="D1647">
        <v>2026</v>
      </c>
      <c r="E1647" t="s">
        <v>8614</v>
      </c>
      <c r="F1647" t="s">
        <v>1751</v>
      </c>
      <c r="G1647" t="s">
        <v>47</v>
      </c>
      <c r="H1647" t="s">
        <v>64</v>
      </c>
      <c r="I1647">
        <v>1</v>
      </c>
      <c r="J1647">
        <v>2</v>
      </c>
      <c r="K1647" s="29">
        <v>9.26</v>
      </c>
      <c r="L1647">
        <v>3</v>
      </c>
      <c r="M1647">
        <v>3</v>
      </c>
      <c r="N1647">
        <v>0</v>
      </c>
      <c r="O1647">
        <v>0</v>
      </c>
      <c r="P1647">
        <v>0</v>
      </c>
      <c r="Q1647">
        <v>11.2</v>
      </c>
      <c r="R1647">
        <v>12</v>
      </c>
      <c r="S1647">
        <v>12</v>
      </c>
      <c r="T1647">
        <v>12</v>
      </c>
      <c r="U1647">
        <v>5</v>
      </c>
      <c r="V1647">
        <v>13</v>
      </c>
      <c r="W1647">
        <v>1</v>
      </c>
      <c r="X1647" s="2">
        <v>0.26700000000000002</v>
      </c>
    </row>
    <row r="1648" spans="1:24" x14ac:dyDescent="0.25">
      <c r="A1648">
        <f t="shared" si="77"/>
        <v>1</v>
      </c>
      <c r="B1648" t="str">
        <f t="shared" si="75"/>
        <v/>
      </c>
      <c r="C1648" t="str">
        <f t="shared" si="76"/>
        <v/>
      </c>
      <c r="D1648">
        <v>2026</v>
      </c>
      <c r="E1648" t="s">
        <v>8615</v>
      </c>
      <c r="F1648" t="s">
        <v>1751</v>
      </c>
      <c r="G1648" t="s">
        <v>32</v>
      </c>
      <c r="H1648" t="s">
        <v>64</v>
      </c>
      <c r="I1648">
        <v>0</v>
      </c>
      <c r="J1648">
        <v>1</v>
      </c>
      <c r="K1648" s="29">
        <v>18</v>
      </c>
      <c r="L1648">
        <v>5</v>
      </c>
      <c r="M1648">
        <v>5</v>
      </c>
      <c r="N1648">
        <v>0</v>
      </c>
      <c r="O1648">
        <v>0</v>
      </c>
      <c r="P1648">
        <v>0</v>
      </c>
      <c r="Q1648">
        <v>7</v>
      </c>
      <c r="R1648">
        <v>15</v>
      </c>
      <c r="S1648">
        <v>18</v>
      </c>
      <c r="T1648">
        <v>14</v>
      </c>
      <c r="U1648">
        <v>7</v>
      </c>
      <c r="V1648">
        <v>9</v>
      </c>
      <c r="W1648">
        <v>3</v>
      </c>
      <c r="X1648" s="2">
        <v>0.42899999999999999</v>
      </c>
    </row>
    <row r="1649" spans="1:24" x14ac:dyDescent="0.25">
      <c r="A1649" t="str">
        <f t="shared" si="77"/>
        <v/>
      </c>
      <c r="B1649" t="str">
        <f t="shared" si="75"/>
        <v/>
      </c>
      <c r="C1649" t="str">
        <f t="shared" si="76"/>
        <v/>
      </c>
      <c r="D1649">
        <v>2026</v>
      </c>
      <c r="E1649" t="s">
        <v>8616</v>
      </c>
      <c r="F1649" t="s">
        <v>1751</v>
      </c>
      <c r="G1649" t="s">
        <v>24</v>
      </c>
      <c r="H1649" t="s">
        <v>64</v>
      </c>
      <c r="I1649">
        <v>0</v>
      </c>
      <c r="J1649">
        <v>0</v>
      </c>
      <c r="K1649" s="29">
        <v>27</v>
      </c>
      <c r="L1649">
        <v>5</v>
      </c>
      <c r="M1649">
        <v>0</v>
      </c>
      <c r="N1649">
        <v>0</v>
      </c>
      <c r="O1649">
        <v>0</v>
      </c>
      <c r="P1649">
        <v>0</v>
      </c>
      <c r="Q1649">
        <v>1.1000000000000001</v>
      </c>
      <c r="R1649">
        <v>1</v>
      </c>
      <c r="S1649">
        <v>4</v>
      </c>
      <c r="T1649">
        <v>4</v>
      </c>
      <c r="U1649">
        <v>6</v>
      </c>
      <c r="V1649">
        <v>1</v>
      </c>
      <c r="W1649">
        <v>0</v>
      </c>
      <c r="X1649" s="2">
        <v>0.25</v>
      </c>
    </row>
    <row r="1650" spans="1:24" x14ac:dyDescent="0.25">
      <c r="A1650" t="str">
        <f t="shared" si="77"/>
        <v/>
      </c>
      <c r="B1650" t="str">
        <f t="shared" si="75"/>
        <v/>
      </c>
      <c r="C1650">
        <f t="shared" si="76"/>
        <v>1</v>
      </c>
      <c r="D1650">
        <v>2026</v>
      </c>
      <c r="E1650" t="s">
        <v>6696</v>
      </c>
      <c r="F1650" t="s">
        <v>1751</v>
      </c>
      <c r="G1650" t="s">
        <v>37</v>
      </c>
      <c r="H1650" t="s">
        <v>64</v>
      </c>
      <c r="I1650">
        <v>0</v>
      </c>
      <c r="J1650">
        <v>0</v>
      </c>
      <c r="K1650" s="29">
        <v>67.5</v>
      </c>
      <c r="L1650">
        <v>2</v>
      </c>
      <c r="M1650">
        <v>0</v>
      </c>
      <c r="N1650">
        <v>0</v>
      </c>
      <c r="O1650">
        <v>0</v>
      </c>
      <c r="P1650">
        <v>0</v>
      </c>
      <c r="Q1650">
        <v>0.2</v>
      </c>
      <c r="R1650">
        <v>0</v>
      </c>
      <c r="S1650">
        <v>5</v>
      </c>
      <c r="T1650">
        <v>5</v>
      </c>
      <c r="U1650">
        <v>5</v>
      </c>
      <c r="V1650">
        <v>1</v>
      </c>
      <c r="W1650">
        <v>1</v>
      </c>
      <c r="X1650" s="2">
        <v>0</v>
      </c>
    </row>
    <row r="1651" spans="1:24" x14ac:dyDescent="0.25">
      <c r="A1651" t="str">
        <f t="shared" si="77"/>
        <v/>
      </c>
      <c r="B1651" t="str">
        <f t="shared" si="75"/>
        <v/>
      </c>
      <c r="C1651" t="str">
        <f t="shared" si="76"/>
        <v/>
      </c>
      <c r="D1651">
        <v>2026</v>
      </c>
      <c r="E1651" t="s">
        <v>8617</v>
      </c>
      <c r="F1651" t="s">
        <v>1767</v>
      </c>
      <c r="G1651" t="s">
        <v>47</v>
      </c>
      <c r="H1651" t="s">
        <v>64</v>
      </c>
      <c r="I1651">
        <v>6</v>
      </c>
      <c r="J1651">
        <v>4</v>
      </c>
      <c r="K1651" s="29">
        <v>3.88</v>
      </c>
      <c r="L1651">
        <v>18</v>
      </c>
      <c r="M1651">
        <v>10</v>
      </c>
      <c r="N1651">
        <v>2</v>
      </c>
      <c r="O1651">
        <v>2</v>
      </c>
      <c r="P1651">
        <v>1</v>
      </c>
      <c r="Q1651">
        <v>65</v>
      </c>
      <c r="R1651">
        <v>60</v>
      </c>
      <c r="S1651">
        <v>30</v>
      </c>
      <c r="T1651">
        <v>28</v>
      </c>
      <c r="U1651">
        <v>34</v>
      </c>
      <c r="V1651">
        <v>61</v>
      </c>
      <c r="W1651">
        <v>4</v>
      </c>
      <c r="X1651" s="2">
        <v>0.245</v>
      </c>
    </row>
    <row r="1652" spans="1:24" x14ac:dyDescent="0.25">
      <c r="A1652">
        <f t="shared" si="77"/>
        <v>1</v>
      </c>
      <c r="B1652" t="str">
        <f t="shared" si="75"/>
        <v/>
      </c>
      <c r="C1652" t="str">
        <f t="shared" si="76"/>
        <v/>
      </c>
      <c r="D1652">
        <v>2026</v>
      </c>
      <c r="E1652" t="s">
        <v>8618</v>
      </c>
      <c r="F1652" t="s">
        <v>1767</v>
      </c>
      <c r="G1652" t="s">
        <v>29</v>
      </c>
      <c r="H1652" t="s">
        <v>64</v>
      </c>
      <c r="I1652">
        <v>2</v>
      </c>
      <c r="J1652">
        <v>4</v>
      </c>
      <c r="K1652" s="29">
        <v>4.1500000000000004</v>
      </c>
      <c r="L1652">
        <v>16</v>
      </c>
      <c r="M1652">
        <v>9</v>
      </c>
      <c r="N1652">
        <v>1</v>
      </c>
      <c r="O1652">
        <v>0</v>
      </c>
      <c r="P1652">
        <v>1</v>
      </c>
      <c r="Q1652">
        <v>69.099999999999994</v>
      </c>
      <c r="R1652">
        <v>60</v>
      </c>
      <c r="S1652">
        <v>37</v>
      </c>
      <c r="T1652">
        <v>32</v>
      </c>
      <c r="U1652">
        <v>30</v>
      </c>
      <c r="V1652">
        <v>65</v>
      </c>
      <c r="W1652">
        <v>12</v>
      </c>
      <c r="X1652" s="2">
        <v>0.23100000000000001</v>
      </c>
    </row>
    <row r="1653" spans="1:24" x14ac:dyDescent="0.25">
      <c r="A1653">
        <f t="shared" si="77"/>
        <v>1</v>
      </c>
      <c r="B1653" t="str">
        <f t="shared" si="75"/>
        <v/>
      </c>
      <c r="C1653" t="str">
        <f t="shared" si="76"/>
        <v/>
      </c>
      <c r="D1653">
        <v>2026</v>
      </c>
      <c r="E1653" t="s">
        <v>8619</v>
      </c>
      <c r="F1653" t="s">
        <v>1767</v>
      </c>
      <c r="G1653" t="s">
        <v>29</v>
      </c>
      <c r="H1653" t="s">
        <v>64</v>
      </c>
      <c r="I1653">
        <v>5</v>
      </c>
      <c r="J1653">
        <v>6</v>
      </c>
      <c r="K1653" s="29">
        <v>4.5199999999999996</v>
      </c>
      <c r="L1653">
        <v>16</v>
      </c>
      <c r="M1653">
        <v>15</v>
      </c>
      <c r="N1653">
        <v>1</v>
      </c>
      <c r="O1653">
        <v>0</v>
      </c>
      <c r="P1653">
        <v>0</v>
      </c>
      <c r="Q1653">
        <v>79.2</v>
      </c>
      <c r="R1653">
        <v>68</v>
      </c>
      <c r="S1653">
        <v>41</v>
      </c>
      <c r="T1653">
        <v>40</v>
      </c>
      <c r="U1653">
        <v>45</v>
      </c>
      <c r="V1653">
        <v>105</v>
      </c>
      <c r="W1653">
        <v>6</v>
      </c>
      <c r="X1653" s="2">
        <v>0.23100000000000001</v>
      </c>
    </row>
    <row r="1654" spans="1:24" x14ac:dyDescent="0.25">
      <c r="A1654" t="str">
        <f t="shared" si="77"/>
        <v/>
      </c>
      <c r="B1654" t="str">
        <f t="shared" si="75"/>
        <v/>
      </c>
      <c r="C1654" t="str">
        <f t="shared" si="76"/>
        <v/>
      </c>
      <c r="D1654">
        <v>2026</v>
      </c>
      <c r="E1654" t="s">
        <v>8620</v>
      </c>
      <c r="F1654" t="s">
        <v>1767</v>
      </c>
      <c r="G1654" t="s">
        <v>24</v>
      </c>
      <c r="H1654" t="s">
        <v>64</v>
      </c>
      <c r="I1654">
        <v>1</v>
      </c>
      <c r="J1654">
        <v>1</v>
      </c>
      <c r="K1654" s="29">
        <v>3.06</v>
      </c>
      <c r="L1654">
        <v>4</v>
      </c>
      <c r="M1654">
        <v>4</v>
      </c>
      <c r="N1654">
        <v>0</v>
      </c>
      <c r="O1654">
        <v>0</v>
      </c>
      <c r="P1654">
        <v>0</v>
      </c>
      <c r="Q1654">
        <v>17.2</v>
      </c>
      <c r="R1654">
        <v>21</v>
      </c>
      <c r="S1654">
        <v>6</v>
      </c>
      <c r="T1654">
        <v>6</v>
      </c>
      <c r="U1654">
        <v>6</v>
      </c>
      <c r="V1654">
        <v>17</v>
      </c>
      <c r="W1654">
        <v>3</v>
      </c>
      <c r="X1654" s="2">
        <v>0.318</v>
      </c>
    </row>
    <row r="1655" spans="1:24" x14ac:dyDescent="0.25">
      <c r="A1655" t="str">
        <f t="shared" si="77"/>
        <v/>
      </c>
      <c r="B1655" t="str">
        <f t="shared" si="75"/>
        <v/>
      </c>
      <c r="C1655" t="str">
        <f t="shared" si="76"/>
        <v/>
      </c>
      <c r="D1655">
        <v>2026</v>
      </c>
      <c r="E1655" t="s">
        <v>8621</v>
      </c>
      <c r="F1655" t="s">
        <v>1767</v>
      </c>
      <c r="G1655" t="s">
        <v>24</v>
      </c>
      <c r="H1655" t="s">
        <v>64</v>
      </c>
      <c r="I1655">
        <v>2</v>
      </c>
      <c r="J1655">
        <v>0</v>
      </c>
      <c r="K1655" s="29">
        <v>4.46</v>
      </c>
      <c r="L1655">
        <v>13</v>
      </c>
      <c r="M1655">
        <v>4</v>
      </c>
      <c r="N1655">
        <v>0</v>
      </c>
      <c r="O1655">
        <v>0</v>
      </c>
      <c r="P1655">
        <v>1</v>
      </c>
      <c r="Q1655">
        <v>36.1</v>
      </c>
      <c r="R1655">
        <v>36</v>
      </c>
      <c r="S1655">
        <v>22</v>
      </c>
      <c r="T1655">
        <v>18</v>
      </c>
      <c r="U1655">
        <v>8</v>
      </c>
      <c r="V1655">
        <v>18</v>
      </c>
      <c r="W1655">
        <v>7</v>
      </c>
      <c r="X1655" s="2">
        <v>0.254</v>
      </c>
    </row>
    <row r="1656" spans="1:24" x14ac:dyDescent="0.25">
      <c r="A1656" t="str">
        <f t="shared" si="77"/>
        <v/>
      </c>
      <c r="B1656" t="str">
        <f t="shared" si="75"/>
        <v/>
      </c>
      <c r="C1656" t="str">
        <f t="shared" si="76"/>
        <v/>
      </c>
      <c r="D1656">
        <v>2026</v>
      </c>
      <c r="E1656" t="s">
        <v>8622</v>
      </c>
      <c r="F1656" t="s">
        <v>1767</v>
      </c>
      <c r="G1656" t="s">
        <v>37</v>
      </c>
      <c r="H1656" t="s">
        <v>64</v>
      </c>
      <c r="I1656">
        <v>4</v>
      </c>
      <c r="J1656">
        <v>1</v>
      </c>
      <c r="K1656" s="29">
        <v>4.6100000000000003</v>
      </c>
      <c r="L1656">
        <v>16</v>
      </c>
      <c r="M1656">
        <v>7</v>
      </c>
      <c r="N1656">
        <v>1</v>
      </c>
      <c r="O1656">
        <v>1</v>
      </c>
      <c r="P1656">
        <v>6</v>
      </c>
      <c r="Q1656">
        <v>52.2</v>
      </c>
      <c r="R1656">
        <v>46</v>
      </c>
      <c r="S1656">
        <v>28</v>
      </c>
      <c r="T1656">
        <v>27</v>
      </c>
      <c r="U1656">
        <v>18</v>
      </c>
      <c r="V1656">
        <v>45</v>
      </c>
      <c r="W1656">
        <v>5</v>
      </c>
      <c r="X1656" s="2">
        <v>0.23400000000000001</v>
      </c>
    </row>
    <row r="1657" spans="1:24" x14ac:dyDescent="0.25">
      <c r="A1657" t="str">
        <f t="shared" si="77"/>
        <v/>
      </c>
      <c r="B1657" t="str">
        <f t="shared" si="75"/>
        <v/>
      </c>
      <c r="C1657" t="str">
        <f t="shared" si="76"/>
        <v/>
      </c>
      <c r="D1657">
        <v>2026</v>
      </c>
      <c r="E1657" t="s">
        <v>8623</v>
      </c>
      <c r="F1657" t="s">
        <v>1767</v>
      </c>
      <c r="G1657" t="s">
        <v>37</v>
      </c>
      <c r="H1657" t="s">
        <v>64</v>
      </c>
      <c r="I1657">
        <v>2</v>
      </c>
      <c r="J1657">
        <v>3</v>
      </c>
      <c r="K1657" s="29">
        <v>4.95</v>
      </c>
      <c r="L1657">
        <v>25</v>
      </c>
      <c r="M1657">
        <v>0</v>
      </c>
      <c r="N1657">
        <v>0</v>
      </c>
      <c r="O1657">
        <v>0</v>
      </c>
      <c r="P1657">
        <v>9</v>
      </c>
      <c r="Q1657">
        <v>40</v>
      </c>
      <c r="R1657">
        <v>40</v>
      </c>
      <c r="S1657">
        <v>23</v>
      </c>
      <c r="T1657">
        <v>22</v>
      </c>
      <c r="U1657">
        <v>23</v>
      </c>
      <c r="V1657">
        <v>36</v>
      </c>
      <c r="W1657">
        <v>10</v>
      </c>
      <c r="X1657" s="2">
        <v>0.26</v>
      </c>
    </row>
    <row r="1658" spans="1:24" x14ac:dyDescent="0.25">
      <c r="A1658" t="str">
        <f t="shared" si="77"/>
        <v/>
      </c>
      <c r="B1658" t="str">
        <f t="shared" si="75"/>
        <v/>
      </c>
      <c r="C1658" t="str">
        <f t="shared" si="76"/>
        <v/>
      </c>
      <c r="D1658">
        <v>2026</v>
      </c>
      <c r="E1658" t="s">
        <v>8624</v>
      </c>
      <c r="F1658" t="s">
        <v>1767</v>
      </c>
      <c r="G1658" t="s">
        <v>47</v>
      </c>
      <c r="H1658" t="s">
        <v>64</v>
      </c>
      <c r="I1658">
        <v>3</v>
      </c>
      <c r="J1658">
        <v>0</v>
      </c>
      <c r="K1658" s="29">
        <v>5</v>
      </c>
      <c r="L1658">
        <v>17</v>
      </c>
      <c r="M1658">
        <v>0</v>
      </c>
      <c r="N1658">
        <v>0</v>
      </c>
      <c r="O1658">
        <v>0</v>
      </c>
      <c r="P1658">
        <v>0</v>
      </c>
      <c r="Q1658">
        <v>18</v>
      </c>
      <c r="R1658">
        <v>22</v>
      </c>
      <c r="S1658">
        <v>10</v>
      </c>
      <c r="T1658">
        <v>10</v>
      </c>
      <c r="U1658">
        <v>9</v>
      </c>
      <c r="V1658">
        <v>19</v>
      </c>
      <c r="W1658">
        <v>4</v>
      </c>
      <c r="X1658" s="2">
        <v>0.30599999999999999</v>
      </c>
    </row>
    <row r="1659" spans="1:24" x14ac:dyDescent="0.25">
      <c r="A1659" t="str">
        <f t="shared" si="77"/>
        <v/>
      </c>
      <c r="B1659" t="str">
        <f t="shared" si="75"/>
        <v/>
      </c>
      <c r="C1659" t="str">
        <f t="shared" si="76"/>
        <v/>
      </c>
      <c r="D1659">
        <v>2026</v>
      </c>
      <c r="E1659" t="s">
        <v>8625</v>
      </c>
      <c r="F1659" t="s">
        <v>1767</v>
      </c>
      <c r="G1659" t="s">
        <v>47</v>
      </c>
      <c r="H1659" t="s">
        <v>64</v>
      </c>
      <c r="I1659">
        <v>2</v>
      </c>
      <c r="J1659">
        <v>0</v>
      </c>
      <c r="K1659" s="29">
        <v>5.59</v>
      </c>
      <c r="L1659">
        <v>14</v>
      </c>
      <c r="M1659">
        <v>5</v>
      </c>
      <c r="N1659">
        <v>0</v>
      </c>
      <c r="O1659">
        <v>0</v>
      </c>
      <c r="P1659">
        <v>0</v>
      </c>
      <c r="Q1659">
        <v>29</v>
      </c>
      <c r="R1659">
        <v>31</v>
      </c>
      <c r="S1659">
        <v>18</v>
      </c>
      <c r="T1659">
        <v>18</v>
      </c>
      <c r="U1659">
        <v>11</v>
      </c>
      <c r="V1659">
        <v>31</v>
      </c>
      <c r="W1659">
        <v>3</v>
      </c>
      <c r="X1659" s="2">
        <v>0.26700000000000002</v>
      </c>
    </row>
    <row r="1660" spans="1:24" x14ac:dyDescent="0.25">
      <c r="A1660" t="str">
        <f t="shared" si="77"/>
        <v/>
      </c>
      <c r="B1660" t="str">
        <f t="shared" si="75"/>
        <v/>
      </c>
      <c r="C1660" t="str">
        <f t="shared" si="76"/>
        <v/>
      </c>
      <c r="D1660">
        <v>2026</v>
      </c>
      <c r="E1660" t="s">
        <v>8626</v>
      </c>
      <c r="F1660" t="s">
        <v>1767</v>
      </c>
      <c r="G1660" t="s">
        <v>24</v>
      </c>
      <c r="H1660" t="s">
        <v>64</v>
      </c>
      <c r="I1660">
        <v>3</v>
      </c>
      <c r="J1660">
        <v>1</v>
      </c>
      <c r="K1660" s="29">
        <v>5.82</v>
      </c>
      <c r="L1660">
        <v>12</v>
      </c>
      <c r="M1660">
        <v>2</v>
      </c>
      <c r="N1660">
        <v>0</v>
      </c>
      <c r="O1660">
        <v>0</v>
      </c>
      <c r="P1660">
        <v>0</v>
      </c>
      <c r="Q1660">
        <v>17</v>
      </c>
      <c r="R1660">
        <v>15</v>
      </c>
      <c r="S1660">
        <v>13</v>
      </c>
      <c r="T1660">
        <v>11</v>
      </c>
      <c r="U1660">
        <v>8</v>
      </c>
      <c r="V1660">
        <v>9</v>
      </c>
      <c r="W1660">
        <v>4</v>
      </c>
      <c r="X1660" s="2">
        <v>0.24199999999999999</v>
      </c>
    </row>
    <row r="1661" spans="1:24" x14ac:dyDescent="0.25">
      <c r="A1661" t="str">
        <f t="shared" si="77"/>
        <v/>
      </c>
      <c r="B1661" t="str">
        <f t="shared" si="75"/>
        <v/>
      </c>
      <c r="C1661">
        <f t="shared" si="76"/>
        <v>1</v>
      </c>
      <c r="D1661">
        <v>2026</v>
      </c>
      <c r="E1661" t="s">
        <v>6762</v>
      </c>
      <c r="F1661" t="s">
        <v>1767</v>
      </c>
      <c r="G1661" t="s">
        <v>24</v>
      </c>
      <c r="H1661" t="s">
        <v>64</v>
      </c>
      <c r="I1661">
        <v>0</v>
      </c>
      <c r="J1661">
        <v>0</v>
      </c>
      <c r="K1661" s="29">
        <v>6.14</v>
      </c>
      <c r="L1661">
        <v>11</v>
      </c>
      <c r="M1661">
        <v>0</v>
      </c>
      <c r="N1661">
        <v>0</v>
      </c>
      <c r="O1661">
        <v>0</v>
      </c>
      <c r="P1661">
        <v>0</v>
      </c>
      <c r="Q1661">
        <v>7.1</v>
      </c>
      <c r="R1661">
        <v>6</v>
      </c>
      <c r="S1661">
        <v>5</v>
      </c>
      <c r="T1661">
        <v>5</v>
      </c>
      <c r="U1661">
        <v>9</v>
      </c>
      <c r="V1661">
        <v>6</v>
      </c>
      <c r="W1661">
        <v>4</v>
      </c>
      <c r="X1661" s="2">
        <v>0.23100000000000001</v>
      </c>
    </row>
    <row r="1662" spans="1:24" x14ac:dyDescent="0.25">
      <c r="A1662" t="str">
        <f t="shared" si="77"/>
        <v/>
      </c>
      <c r="B1662" t="str">
        <f t="shared" si="75"/>
        <v/>
      </c>
      <c r="C1662" t="str">
        <f t="shared" si="76"/>
        <v/>
      </c>
      <c r="D1662">
        <v>2026</v>
      </c>
      <c r="E1662" t="s">
        <v>8627</v>
      </c>
      <c r="F1662" t="s">
        <v>1767</v>
      </c>
      <c r="G1662" t="s">
        <v>24</v>
      </c>
      <c r="H1662" t="s">
        <v>64</v>
      </c>
      <c r="I1662">
        <v>1</v>
      </c>
      <c r="J1662">
        <v>1</v>
      </c>
      <c r="K1662" s="29">
        <v>6.3</v>
      </c>
      <c r="L1662">
        <v>9</v>
      </c>
      <c r="M1662">
        <v>1</v>
      </c>
      <c r="N1662">
        <v>0</v>
      </c>
      <c r="O1662">
        <v>0</v>
      </c>
      <c r="P1662">
        <v>0</v>
      </c>
      <c r="Q1662">
        <v>10</v>
      </c>
      <c r="R1662">
        <v>11</v>
      </c>
      <c r="S1662">
        <v>8</v>
      </c>
      <c r="T1662">
        <v>7</v>
      </c>
      <c r="U1662">
        <v>3</v>
      </c>
      <c r="V1662">
        <v>8</v>
      </c>
      <c r="W1662">
        <v>1</v>
      </c>
      <c r="X1662" s="2">
        <v>0.26800000000000002</v>
      </c>
    </row>
    <row r="1663" spans="1:24" x14ac:dyDescent="0.25">
      <c r="A1663" t="str">
        <f t="shared" si="77"/>
        <v/>
      </c>
      <c r="B1663" t="str">
        <f t="shared" si="75"/>
        <v/>
      </c>
      <c r="C1663" t="str">
        <f t="shared" si="76"/>
        <v/>
      </c>
      <c r="D1663">
        <v>2026</v>
      </c>
      <c r="E1663" t="s">
        <v>8628</v>
      </c>
      <c r="F1663" t="s">
        <v>1767</v>
      </c>
      <c r="G1663" t="s">
        <v>37</v>
      </c>
      <c r="H1663" t="s">
        <v>64</v>
      </c>
      <c r="I1663">
        <v>1</v>
      </c>
      <c r="J1663">
        <v>0</v>
      </c>
      <c r="K1663" s="29">
        <v>6.75</v>
      </c>
      <c r="L1663">
        <v>10</v>
      </c>
      <c r="M1663">
        <v>0</v>
      </c>
      <c r="N1663">
        <v>0</v>
      </c>
      <c r="O1663">
        <v>0</v>
      </c>
      <c r="P1663">
        <v>0</v>
      </c>
      <c r="Q1663">
        <v>8</v>
      </c>
      <c r="R1663">
        <v>10</v>
      </c>
      <c r="S1663">
        <v>6</v>
      </c>
      <c r="T1663">
        <v>6</v>
      </c>
      <c r="U1663">
        <v>3</v>
      </c>
      <c r="V1663">
        <v>9</v>
      </c>
      <c r="W1663">
        <v>2</v>
      </c>
      <c r="X1663" s="2">
        <v>0.313</v>
      </c>
    </row>
    <row r="1664" spans="1:24" x14ac:dyDescent="0.25">
      <c r="A1664">
        <f t="shared" si="77"/>
        <v>1</v>
      </c>
      <c r="B1664" t="str">
        <f t="shared" si="75"/>
        <v/>
      </c>
      <c r="C1664" t="str">
        <f t="shared" si="76"/>
        <v/>
      </c>
      <c r="D1664">
        <v>2026</v>
      </c>
      <c r="E1664" t="s">
        <v>8629</v>
      </c>
      <c r="F1664" t="s">
        <v>1767</v>
      </c>
      <c r="G1664" t="s">
        <v>29</v>
      </c>
      <c r="H1664" t="s">
        <v>64</v>
      </c>
      <c r="I1664">
        <v>0</v>
      </c>
      <c r="J1664">
        <v>2</v>
      </c>
      <c r="K1664" s="29">
        <v>8.1</v>
      </c>
      <c r="L1664">
        <v>20</v>
      </c>
      <c r="M1664">
        <v>1</v>
      </c>
      <c r="N1664">
        <v>0</v>
      </c>
      <c r="O1664">
        <v>0</v>
      </c>
      <c r="P1664">
        <v>1</v>
      </c>
      <c r="Q1664">
        <v>20</v>
      </c>
      <c r="R1664">
        <v>25</v>
      </c>
      <c r="S1664">
        <v>18</v>
      </c>
      <c r="T1664">
        <v>18</v>
      </c>
      <c r="U1664">
        <v>15</v>
      </c>
      <c r="V1664">
        <v>18</v>
      </c>
      <c r="W1664">
        <v>3</v>
      </c>
      <c r="X1664" s="2">
        <v>0.32100000000000001</v>
      </c>
    </row>
    <row r="1665" spans="1:24" x14ac:dyDescent="0.25">
      <c r="A1665">
        <f t="shared" si="77"/>
        <v>1</v>
      </c>
      <c r="B1665" t="str">
        <f t="shared" si="75"/>
        <v/>
      </c>
      <c r="C1665" t="str">
        <f t="shared" si="76"/>
        <v/>
      </c>
      <c r="D1665">
        <v>2026</v>
      </c>
      <c r="E1665" t="s">
        <v>8630</v>
      </c>
      <c r="F1665" t="s">
        <v>1767</v>
      </c>
      <c r="G1665" t="s">
        <v>29</v>
      </c>
      <c r="H1665" t="s">
        <v>64</v>
      </c>
      <c r="I1665">
        <v>1</v>
      </c>
      <c r="J1665">
        <v>0</v>
      </c>
      <c r="K1665" s="29">
        <v>8.64</v>
      </c>
      <c r="L1665">
        <v>12</v>
      </c>
      <c r="M1665">
        <v>0</v>
      </c>
      <c r="N1665">
        <v>0</v>
      </c>
      <c r="O1665">
        <v>0</v>
      </c>
      <c r="P1665">
        <v>0</v>
      </c>
      <c r="Q1665">
        <v>8.1</v>
      </c>
      <c r="R1665">
        <v>14</v>
      </c>
      <c r="S1665">
        <v>8</v>
      </c>
      <c r="T1665">
        <v>8</v>
      </c>
      <c r="U1665">
        <v>4</v>
      </c>
      <c r="V1665">
        <v>3</v>
      </c>
      <c r="W1665">
        <v>3</v>
      </c>
      <c r="X1665" s="2">
        <v>0.38900000000000001</v>
      </c>
    </row>
    <row r="1666" spans="1:24" x14ac:dyDescent="0.25">
      <c r="A1666" t="str">
        <f t="shared" si="77"/>
        <v/>
      </c>
      <c r="B1666" t="str">
        <f t="shared" ref="B1666:B1729" si="78">IF(COUNTIFS(Draft_Player,$E1666),COUNTIFS(Draft_Player,$E1666),"")</f>
        <v/>
      </c>
      <c r="C1666" t="str">
        <f t="shared" ref="C1666:C1729" si="79">IF(COUNTIFS(Transfers_Player,$E1666),COUNTIFS(Transfers_Player,$E1666),"")</f>
        <v/>
      </c>
      <c r="D1666">
        <v>2026</v>
      </c>
      <c r="E1666" t="s">
        <v>8631</v>
      </c>
      <c r="F1666" t="s">
        <v>1767</v>
      </c>
      <c r="G1666" t="s">
        <v>47</v>
      </c>
      <c r="H1666" t="s">
        <v>64</v>
      </c>
      <c r="I1666">
        <v>1</v>
      </c>
      <c r="J1666">
        <v>1</v>
      </c>
      <c r="K1666" s="29">
        <v>8.7899999999999991</v>
      </c>
      <c r="L1666">
        <v>12</v>
      </c>
      <c r="M1666">
        <v>0</v>
      </c>
      <c r="N1666">
        <v>0</v>
      </c>
      <c r="O1666">
        <v>0</v>
      </c>
      <c r="P1666">
        <v>0</v>
      </c>
      <c r="Q1666">
        <v>14.1</v>
      </c>
      <c r="R1666">
        <v>13</v>
      </c>
      <c r="S1666">
        <v>14</v>
      </c>
      <c r="T1666">
        <v>14</v>
      </c>
      <c r="U1666">
        <v>13</v>
      </c>
      <c r="V1666">
        <v>15</v>
      </c>
      <c r="W1666">
        <v>1</v>
      </c>
      <c r="X1666" s="2">
        <v>0.24099999999999999</v>
      </c>
    </row>
    <row r="1667" spans="1:24" x14ac:dyDescent="0.25">
      <c r="A1667" t="str">
        <f t="shared" ref="A1667:A1730" si="80">IF(OR(G1667="SR", G1667="GR"), 1, "")</f>
        <v/>
      </c>
      <c r="B1667" t="str">
        <f t="shared" si="78"/>
        <v/>
      </c>
      <c r="C1667" t="str">
        <f t="shared" si="79"/>
        <v/>
      </c>
      <c r="D1667">
        <v>2026</v>
      </c>
      <c r="E1667" t="s">
        <v>8632</v>
      </c>
      <c r="F1667" t="s">
        <v>1767</v>
      </c>
      <c r="G1667" t="s">
        <v>47</v>
      </c>
      <c r="H1667" t="s">
        <v>64</v>
      </c>
      <c r="I1667">
        <v>0</v>
      </c>
      <c r="J1667">
        <v>0</v>
      </c>
      <c r="K1667" s="29">
        <v>10.29</v>
      </c>
      <c r="L1667">
        <v>8</v>
      </c>
      <c r="M1667">
        <v>0</v>
      </c>
      <c r="N1667">
        <v>0</v>
      </c>
      <c r="O1667">
        <v>0</v>
      </c>
      <c r="P1667">
        <v>0</v>
      </c>
      <c r="Q1667">
        <v>7</v>
      </c>
      <c r="R1667">
        <v>8</v>
      </c>
      <c r="S1667">
        <v>8</v>
      </c>
      <c r="T1667">
        <v>8</v>
      </c>
      <c r="U1667">
        <v>6</v>
      </c>
      <c r="V1667">
        <v>8</v>
      </c>
      <c r="W1667">
        <v>4</v>
      </c>
      <c r="X1667" s="2">
        <v>0.28599999999999998</v>
      </c>
    </row>
    <row r="1668" spans="1:24" x14ac:dyDescent="0.25">
      <c r="A1668" t="str">
        <f t="shared" si="80"/>
        <v/>
      </c>
      <c r="B1668" t="str">
        <f t="shared" si="78"/>
        <v/>
      </c>
      <c r="C1668" t="str">
        <f t="shared" si="79"/>
        <v/>
      </c>
      <c r="D1668">
        <v>2026</v>
      </c>
      <c r="E1668" t="s">
        <v>8633</v>
      </c>
      <c r="F1668" t="s">
        <v>1787</v>
      </c>
      <c r="G1668" t="s">
        <v>37</v>
      </c>
      <c r="H1668" t="s">
        <v>64</v>
      </c>
      <c r="I1668">
        <v>4</v>
      </c>
      <c r="J1668">
        <v>2</v>
      </c>
      <c r="K1668" s="29">
        <v>4.0599999999999996</v>
      </c>
      <c r="L1668">
        <v>15</v>
      </c>
      <c r="M1668">
        <v>9</v>
      </c>
      <c r="N1668">
        <v>0</v>
      </c>
      <c r="O1668">
        <v>0</v>
      </c>
      <c r="P1668">
        <v>1</v>
      </c>
      <c r="Q1668">
        <v>68.2</v>
      </c>
      <c r="R1668">
        <v>68</v>
      </c>
      <c r="S1668">
        <v>36</v>
      </c>
      <c r="T1668">
        <v>31</v>
      </c>
      <c r="U1668">
        <v>23</v>
      </c>
      <c r="V1668">
        <v>43</v>
      </c>
      <c r="W1668">
        <v>2</v>
      </c>
      <c r="X1668" s="2">
        <v>0.25800000000000001</v>
      </c>
    </row>
    <row r="1669" spans="1:24" x14ac:dyDescent="0.25">
      <c r="A1669" t="str">
        <f t="shared" si="80"/>
        <v/>
      </c>
      <c r="B1669" t="str">
        <f t="shared" si="78"/>
        <v/>
      </c>
      <c r="C1669" t="str">
        <f t="shared" si="79"/>
        <v/>
      </c>
      <c r="D1669">
        <v>2026</v>
      </c>
      <c r="E1669" t="s">
        <v>8634</v>
      </c>
      <c r="F1669" t="s">
        <v>1787</v>
      </c>
      <c r="G1669" t="s">
        <v>24</v>
      </c>
      <c r="H1669" t="s">
        <v>64</v>
      </c>
      <c r="I1669">
        <v>7</v>
      </c>
      <c r="J1669">
        <v>5</v>
      </c>
      <c r="K1669" s="29">
        <v>4.9000000000000004</v>
      </c>
      <c r="L1669">
        <v>18</v>
      </c>
      <c r="M1669">
        <v>5</v>
      </c>
      <c r="N1669">
        <v>0</v>
      </c>
      <c r="O1669">
        <v>0</v>
      </c>
      <c r="P1669">
        <v>0</v>
      </c>
      <c r="Q1669">
        <v>64.099999999999994</v>
      </c>
      <c r="R1669">
        <v>75</v>
      </c>
      <c r="S1669">
        <v>40</v>
      </c>
      <c r="T1669">
        <v>35</v>
      </c>
      <c r="U1669">
        <v>18</v>
      </c>
      <c r="V1669">
        <v>56</v>
      </c>
      <c r="W1669">
        <v>10</v>
      </c>
      <c r="X1669" s="2">
        <v>0.29199999999999998</v>
      </c>
    </row>
    <row r="1670" spans="1:24" x14ac:dyDescent="0.25">
      <c r="A1670" t="str">
        <f t="shared" si="80"/>
        <v/>
      </c>
      <c r="B1670" t="str">
        <f t="shared" si="78"/>
        <v/>
      </c>
      <c r="C1670" t="str">
        <f t="shared" si="79"/>
        <v/>
      </c>
      <c r="D1670">
        <v>2026</v>
      </c>
      <c r="E1670" t="s">
        <v>1804</v>
      </c>
      <c r="F1670" t="s">
        <v>1787</v>
      </c>
      <c r="G1670" t="s">
        <v>47</v>
      </c>
      <c r="H1670" t="s">
        <v>64</v>
      </c>
      <c r="I1670">
        <v>1</v>
      </c>
      <c r="J1670">
        <v>1</v>
      </c>
      <c r="K1670" s="29">
        <v>3.43</v>
      </c>
      <c r="L1670">
        <v>18</v>
      </c>
      <c r="M1670">
        <v>0</v>
      </c>
      <c r="N1670">
        <v>0</v>
      </c>
      <c r="O1670">
        <v>0</v>
      </c>
      <c r="P1670">
        <v>0</v>
      </c>
      <c r="Q1670">
        <v>21</v>
      </c>
      <c r="R1670">
        <v>13</v>
      </c>
      <c r="S1670">
        <v>9</v>
      </c>
      <c r="T1670">
        <v>8</v>
      </c>
      <c r="U1670">
        <v>9</v>
      </c>
      <c r="V1670">
        <v>19</v>
      </c>
      <c r="W1670">
        <v>3</v>
      </c>
      <c r="X1670" s="2">
        <v>0.17100000000000001</v>
      </c>
    </row>
    <row r="1671" spans="1:24" x14ac:dyDescent="0.25">
      <c r="A1671" t="str">
        <f t="shared" si="80"/>
        <v/>
      </c>
      <c r="B1671" t="str">
        <f t="shared" si="78"/>
        <v/>
      </c>
      <c r="C1671" t="str">
        <f t="shared" si="79"/>
        <v/>
      </c>
      <c r="D1671">
        <v>2026</v>
      </c>
      <c r="E1671" t="s">
        <v>1799</v>
      </c>
      <c r="F1671" t="s">
        <v>1787</v>
      </c>
      <c r="G1671" t="s">
        <v>47</v>
      </c>
      <c r="H1671" t="s">
        <v>64</v>
      </c>
      <c r="I1671">
        <v>3</v>
      </c>
      <c r="J1671">
        <v>3</v>
      </c>
      <c r="K1671" s="29">
        <v>3.48</v>
      </c>
      <c r="L1671">
        <v>17</v>
      </c>
      <c r="M1671">
        <v>2</v>
      </c>
      <c r="N1671">
        <v>0</v>
      </c>
      <c r="O1671">
        <v>0</v>
      </c>
      <c r="P1671">
        <v>4</v>
      </c>
      <c r="Q1671">
        <v>51.2</v>
      </c>
      <c r="R1671">
        <v>47</v>
      </c>
      <c r="S1671">
        <v>23</v>
      </c>
      <c r="T1671">
        <v>20</v>
      </c>
      <c r="U1671">
        <v>24</v>
      </c>
      <c r="V1671">
        <v>67</v>
      </c>
      <c r="W1671">
        <v>13</v>
      </c>
      <c r="X1671" s="2">
        <v>0.245</v>
      </c>
    </row>
    <row r="1672" spans="1:24" x14ac:dyDescent="0.25">
      <c r="A1672" t="str">
        <f t="shared" si="80"/>
        <v/>
      </c>
      <c r="B1672" t="str">
        <f t="shared" si="78"/>
        <v/>
      </c>
      <c r="C1672">
        <f t="shared" si="79"/>
        <v>1</v>
      </c>
      <c r="D1672">
        <v>2026</v>
      </c>
      <c r="E1672" t="s">
        <v>6728</v>
      </c>
      <c r="F1672" t="s">
        <v>1787</v>
      </c>
      <c r="G1672" t="s">
        <v>47</v>
      </c>
      <c r="H1672" t="s">
        <v>64</v>
      </c>
      <c r="I1672">
        <v>3</v>
      </c>
      <c r="J1672">
        <v>0</v>
      </c>
      <c r="K1672" s="29">
        <v>4.68</v>
      </c>
      <c r="L1672">
        <v>20</v>
      </c>
      <c r="M1672">
        <v>7</v>
      </c>
      <c r="N1672">
        <v>0</v>
      </c>
      <c r="O1672">
        <v>0</v>
      </c>
      <c r="P1672">
        <v>0</v>
      </c>
      <c r="Q1672">
        <v>25</v>
      </c>
      <c r="R1672">
        <v>21</v>
      </c>
      <c r="S1672">
        <v>14</v>
      </c>
      <c r="T1672">
        <v>13</v>
      </c>
      <c r="U1672">
        <v>17</v>
      </c>
      <c r="V1672">
        <v>23</v>
      </c>
      <c r="W1672">
        <v>10</v>
      </c>
      <c r="X1672" s="2">
        <v>0.22600000000000001</v>
      </c>
    </row>
    <row r="1673" spans="1:24" x14ac:dyDescent="0.25">
      <c r="A1673">
        <f t="shared" si="80"/>
        <v>1</v>
      </c>
      <c r="B1673" t="str">
        <f t="shared" si="78"/>
        <v/>
      </c>
      <c r="C1673" t="str">
        <f t="shared" si="79"/>
        <v/>
      </c>
      <c r="D1673">
        <v>2026</v>
      </c>
      <c r="E1673" t="s">
        <v>8635</v>
      </c>
      <c r="F1673" t="s">
        <v>1787</v>
      </c>
      <c r="G1673" t="s">
        <v>32</v>
      </c>
      <c r="H1673" t="s">
        <v>64</v>
      </c>
      <c r="I1673">
        <v>3</v>
      </c>
      <c r="J1673">
        <v>4</v>
      </c>
      <c r="K1673" s="29">
        <v>6.18</v>
      </c>
      <c r="L1673">
        <v>16</v>
      </c>
      <c r="M1673">
        <v>13</v>
      </c>
      <c r="N1673">
        <v>0</v>
      </c>
      <c r="O1673">
        <v>0</v>
      </c>
      <c r="P1673">
        <v>0</v>
      </c>
      <c r="Q1673">
        <v>51</v>
      </c>
      <c r="R1673">
        <v>60</v>
      </c>
      <c r="S1673">
        <v>38</v>
      </c>
      <c r="T1673">
        <v>35</v>
      </c>
      <c r="U1673">
        <v>18</v>
      </c>
      <c r="V1673">
        <v>46</v>
      </c>
      <c r="W1673">
        <v>10</v>
      </c>
      <c r="X1673" s="2">
        <v>0.29099999999999998</v>
      </c>
    </row>
    <row r="1674" spans="1:24" x14ac:dyDescent="0.25">
      <c r="A1674">
        <f t="shared" si="80"/>
        <v>1</v>
      </c>
      <c r="B1674" t="str">
        <f t="shared" si="78"/>
        <v/>
      </c>
      <c r="C1674" t="str">
        <f t="shared" si="79"/>
        <v/>
      </c>
      <c r="D1674">
        <v>2026</v>
      </c>
      <c r="E1674" t="s">
        <v>8636</v>
      </c>
      <c r="F1674" t="s">
        <v>1787</v>
      </c>
      <c r="G1674" t="s">
        <v>32</v>
      </c>
      <c r="H1674" t="s">
        <v>64</v>
      </c>
      <c r="I1674">
        <v>1</v>
      </c>
      <c r="J1674">
        <v>1</v>
      </c>
      <c r="K1674" s="29">
        <v>6.6</v>
      </c>
      <c r="L1674">
        <v>22</v>
      </c>
      <c r="M1674">
        <v>1</v>
      </c>
      <c r="N1674">
        <v>0</v>
      </c>
      <c r="O1674">
        <v>0</v>
      </c>
      <c r="P1674">
        <v>3</v>
      </c>
      <c r="Q1674">
        <v>30</v>
      </c>
      <c r="R1674">
        <v>30</v>
      </c>
      <c r="S1674">
        <v>23</v>
      </c>
      <c r="T1674">
        <v>22</v>
      </c>
      <c r="U1674">
        <v>9</v>
      </c>
      <c r="V1674">
        <v>23</v>
      </c>
      <c r="W1674">
        <v>7</v>
      </c>
      <c r="X1674" s="2">
        <v>0.27800000000000002</v>
      </c>
    </row>
    <row r="1675" spans="1:24" x14ac:dyDescent="0.25">
      <c r="A1675" t="str">
        <f t="shared" si="80"/>
        <v/>
      </c>
      <c r="B1675" t="str">
        <f t="shared" si="78"/>
        <v/>
      </c>
      <c r="C1675" t="str">
        <f t="shared" si="79"/>
        <v/>
      </c>
      <c r="D1675">
        <v>2026</v>
      </c>
      <c r="E1675" t="s">
        <v>8637</v>
      </c>
      <c r="F1675" t="s">
        <v>1787</v>
      </c>
      <c r="G1675" t="s">
        <v>47</v>
      </c>
      <c r="H1675" t="s">
        <v>64</v>
      </c>
      <c r="I1675">
        <v>1</v>
      </c>
      <c r="J1675">
        <v>0</v>
      </c>
      <c r="K1675" s="29">
        <v>6.94</v>
      </c>
      <c r="L1675">
        <v>15</v>
      </c>
      <c r="M1675">
        <v>0</v>
      </c>
      <c r="N1675">
        <v>0</v>
      </c>
      <c r="O1675">
        <v>0</v>
      </c>
      <c r="P1675">
        <v>0</v>
      </c>
      <c r="Q1675">
        <v>11.2</v>
      </c>
      <c r="R1675">
        <v>9</v>
      </c>
      <c r="S1675">
        <v>9</v>
      </c>
      <c r="T1675">
        <v>9</v>
      </c>
      <c r="U1675">
        <v>8</v>
      </c>
      <c r="V1675">
        <v>16</v>
      </c>
      <c r="W1675">
        <v>2</v>
      </c>
      <c r="X1675" s="2">
        <v>0.20499999999999999</v>
      </c>
    </row>
    <row r="1676" spans="1:24" x14ac:dyDescent="0.25">
      <c r="A1676">
        <f t="shared" si="80"/>
        <v>1</v>
      </c>
      <c r="B1676" t="str">
        <f t="shared" si="78"/>
        <v/>
      </c>
      <c r="C1676" t="str">
        <f t="shared" si="79"/>
        <v/>
      </c>
      <c r="D1676">
        <v>2026</v>
      </c>
      <c r="E1676" t="s">
        <v>617</v>
      </c>
      <c r="F1676" t="s">
        <v>1787</v>
      </c>
      <c r="G1676" t="s">
        <v>29</v>
      </c>
      <c r="H1676" t="s">
        <v>64</v>
      </c>
      <c r="I1676">
        <v>1</v>
      </c>
      <c r="J1676">
        <v>1</v>
      </c>
      <c r="K1676" s="29">
        <v>7.09</v>
      </c>
      <c r="L1676">
        <v>19</v>
      </c>
      <c r="M1676">
        <v>1</v>
      </c>
      <c r="N1676">
        <v>0</v>
      </c>
      <c r="O1676">
        <v>0</v>
      </c>
      <c r="P1676">
        <v>1</v>
      </c>
      <c r="Q1676">
        <v>26.2</v>
      </c>
      <c r="R1676">
        <v>28</v>
      </c>
      <c r="S1676">
        <v>21</v>
      </c>
      <c r="T1676">
        <v>21</v>
      </c>
      <c r="U1676">
        <v>19</v>
      </c>
      <c r="V1676">
        <v>28</v>
      </c>
      <c r="W1676">
        <v>2</v>
      </c>
      <c r="X1676" s="2">
        <v>0.28000000000000003</v>
      </c>
    </row>
    <row r="1677" spans="1:24" x14ac:dyDescent="0.25">
      <c r="A1677" t="str">
        <f t="shared" si="80"/>
        <v/>
      </c>
      <c r="B1677" t="str">
        <f t="shared" si="78"/>
        <v/>
      </c>
      <c r="C1677">
        <f t="shared" si="79"/>
        <v>1</v>
      </c>
      <c r="D1677">
        <v>2026</v>
      </c>
      <c r="E1677" t="s">
        <v>1803</v>
      </c>
      <c r="F1677" t="s">
        <v>1787</v>
      </c>
      <c r="G1677" t="s">
        <v>24</v>
      </c>
      <c r="H1677" t="s">
        <v>64</v>
      </c>
      <c r="I1677">
        <v>2</v>
      </c>
      <c r="J1677">
        <v>3</v>
      </c>
      <c r="K1677" s="29">
        <v>7.49</v>
      </c>
      <c r="L1677">
        <v>18</v>
      </c>
      <c r="M1677">
        <v>8</v>
      </c>
      <c r="N1677">
        <v>0</v>
      </c>
      <c r="O1677">
        <v>0</v>
      </c>
      <c r="P1677">
        <v>1</v>
      </c>
      <c r="Q1677">
        <v>51.2</v>
      </c>
      <c r="R1677">
        <v>59</v>
      </c>
      <c r="S1677">
        <v>43</v>
      </c>
      <c r="T1677">
        <v>43</v>
      </c>
      <c r="U1677">
        <v>35</v>
      </c>
      <c r="V1677">
        <v>42</v>
      </c>
      <c r="W1677">
        <v>19</v>
      </c>
      <c r="X1677" s="2">
        <v>0.30399999999999999</v>
      </c>
    </row>
    <row r="1678" spans="1:24" x14ac:dyDescent="0.25">
      <c r="A1678" t="str">
        <f t="shared" si="80"/>
        <v/>
      </c>
      <c r="B1678" t="str">
        <f t="shared" si="78"/>
        <v/>
      </c>
      <c r="C1678" t="str">
        <f t="shared" si="79"/>
        <v/>
      </c>
      <c r="D1678">
        <v>2026</v>
      </c>
      <c r="E1678" t="s">
        <v>8638</v>
      </c>
      <c r="F1678" t="s">
        <v>1787</v>
      </c>
      <c r="G1678" t="s">
        <v>47</v>
      </c>
      <c r="H1678" t="s">
        <v>64</v>
      </c>
      <c r="I1678">
        <v>2</v>
      </c>
      <c r="J1678">
        <v>1</v>
      </c>
      <c r="K1678" s="29">
        <v>7.59</v>
      </c>
      <c r="L1678">
        <v>10</v>
      </c>
      <c r="M1678">
        <v>4</v>
      </c>
      <c r="N1678">
        <v>0</v>
      </c>
      <c r="O1678">
        <v>0</v>
      </c>
      <c r="P1678">
        <v>0</v>
      </c>
      <c r="Q1678">
        <v>10.199999999999999</v>
      </c>
      <c r="R1678">
        <v>10</v>
      </c>
      <c r="S1678">
        <v>11</v>
      </c>
      <c r="T1678">
        <v>9</v>
      </c>
      <c r="U1678">
        <v>12</v>
      </c>
      <c r="V1678">
        <v>16</v>
      </c>
      <c r="W1678">
        <v>5</v>
      </c>
      <c r="X1678" s="2">
        <v>0.24399999999999999</v>
      </c>
    </row>
    <row r="1679" spans="1:24" x14ac:dyDescent="0.25">
      <c r="A1679">
        <f t="shared" si="80"/>
        <v>1</v>
      </c>
      <c r="B1679" t="str">
        <f t="shared" si="78"/>
        <v/>
      </c>
      <c r="C1679" t="str">
        <f t="shared" si="79"/>
        <v/>
      </c>
      <c r="D1679">
        <v>2026</v>
      </c>
      <c r="E1679" t="s">
        <v>8639</v>
      </c>
      <c r="F1679" t="s">
        <v>1787</v>
      </c>
      <c r="G1679" t="s">
        <v>29</v>
      </c>
      <c r="H1679" t="s">
        <v>64</v>
      </c>
      <c r="I1679">
        <v>1</v>
      </c>
      <c r="J1679">
        <v>0</v>
      </c>
      <c r="K1679" s="29">
        <v>9.2200000000000006</v>
      </c>
      <c r="L1679">
        <v>17</v>
      </c>
      <c r="M1679">
        <v>0</v>
      </c>
      <c r="N1679">
        <v>0</v>
      </c>
      <c r="O1679">
        <v>0</v>
      </c>
      <c r="P1679">
        <v>0</v>
      </c>
      <c r="Q1679">
        <v>13.2</v>
      </c>
      <c r="R1679">
        <v>14</v>
      </c>
      <c r="S1679">
        <v>14</v>
      </c>
      <c r="T1679">
        <v>14</v>
      </c>
      <c r="U1679">
        <v>9</v>
      </c>
      <c r="V1679">
        <v>5</v>
      </c>
      <c r="W1679">
        <v>3</v>
      </c>
      <c r="X1679" s="2">
        <v>0.27500000000000002</v>
      </c>
    </row>
    <row r="1680" spans="1:24" x14ac:dyDescent="0.25">
      <c r="A1680" t="str">
        <f t="shared" si="80"/>
        <v/>
      </c>
      <c r="B1680" t="str">
        <f t="shared" si="78"/>
        <v/>
      </c>
      <c r="C1680" t="str">
        <f t="shared" si="79"/>
        <v/>
      </c>
      <c r="D1680">
        <v>2026</v>
      </c>
      <c r="E1680" t="s">
        <v>8640</v>
      </c>
      <c r="F1680" t="s">
        <v>1787</v>
      </c>
      <c r="G1680" t="s">
        <v>47</v>
      </c>
      <c r="H1680" t="s">
        <v>64</v>
      </c>
      <c r="I1680">
        <v>1</v>
      </c>
      <c r="J1680">
        <v>0</v>
      </c>
      <c r="K1680" s="29">
        <v>9.2799999999999994</v>
      </c>
      <c r="L1680">
        <v>14</v>
      </c>
      <c r="M1680">
        <v>5</v>
      </c>
      <c r="N1680">
        <v>0</v>
      </c>
      <c r="O1680">
        <v>0</v>
      </c>
      <c r="P1680">
        <v>0</v>
      </c>
      <c r="Q1680">
        <v>21.1</v>
      </c>
      <c r="R1680">
        <v>20</v>
      </c>
      <c r="S1680">
        <v>22</v>
      </c>
      <c r="T1680">
        <v>22</v>
      </c>
      <c r="U1680">
        <v>17</v>
      </c>
      <c r="V1680">
        <v>23</v>
      </c>
      <c r="W1680">
        <v>7</v>
      </c>
      <c r="X1680" s="2">
        <v>0.26300000000000001</v>
      </c>
    </row>
    <row r="1681" spans="1:24" x14ac:dyDescent="0.25">
      <c r="A1681" t="str">
        <f t="shared" si="80"/>
        <v/>
      </c>
      <c r="B1681" t="str">
        <f t="shared" si="78"/>
        <v/>
      </c>
      <c r="C1681" t="str">
        <f t="shared" si="79"/>
        <v/>
      </c>
      <c r="D1681">
        <v>2026</v>
      </c>
      <c r="E1681" t="s">
        <v>8641</v>
      </c>
      <c r="F1681" t="s">
        <v>1787</v>
      </c>
      <c r="G1681" t="s">
        <v>47</v>
      </c>
      <c r="H1681" t="s">
        <v>64</v>
      </c>
      <c r="I1681">
        <v>2</v>
      </c>
      <c r="J1681">
        <v>0</v>
      </c>
      <c r="K1681" s="29">
        <v>11.57</v>
      </c>
      <c r="L1681">
        <v>10</v>
      </c>
      <c r="M1681">
        <v>1</v>
      </c>
      <c r="N1681">
        <v>0</v>
      </c>
      <c r="O1681">
        <v>0</v>
      </c>
      <c r="P1681">
        <v>0</v>
      </c>
      <c r="Q1681">
        <v>9.1</v>
      </c>
      <c r="R1681">
        <v>8</v>
      </c>
      <c r="S1681">
        <v>12</v>
      </c>
      <c r="T1681">
        <v>12</v>
      </c>
      <c r="U1681">
        <v>14</v>
      </c>
      <c r="V1681">
        <v>13</v>
      </c>
      <c r="W1681">
        <v>7</v>
      </c>
      <c r="X1681" s="2">
        <v>0.23499999999999999</v>
      </c>
    </row>
    <row r="1682" spans="1:24" x14ac:dyDescent="0.25">
      <c r="A1682" t="str">
        <f t="shared" si="80"/>
        <v/>
      </c>
      <c r="B1682" t="str">
        <f t="shared" si="78"/>
        <v/>
      </c>
      <c r="C1682" t="str">
        <f t="shared" si="79"/>
        <v/>
      </c>
      <c r="D1682">
        <v>2026</v>
      </c>
      <c r="E1682" t="s">
        <v>8642</v>
      </c>
      <c r="F1682" t="s">
        <v>1787</v>
      </c>
      <c r="G1682" t="s">
        <v>37</v>
      </c>
      <c r="H1682" t="s">
        <v>64</v>
      </c>
      <c r="I1682">
        <v>1</v>
      </c>
      <c r="J1682">
        <v>2</v>
      </c>
      <c r="K1682" s="29">
        <v>12</v>
      </c>
      <c r="L1682">
        <v>16</v>
      </c>
      <c r="M1682">
        <v>0</v>
      </c>
      <c r="N1682">
        <v>0</v>
      </c>
      <c r="O1682">
        <v>0</v>
      </c>
      <c r="P1682">
        <v>1</v>
      </c>
      <c r="Q1682">
        <v>12</v>
      </c>
      <c r="R1682">
        <v>13</v>
      </c>
      <c r="S1682">
        <v>16</v>
      </c>
      <c r="T1682">
        <v>16</v>
      </c>
      <c r="U1682">
        <v>12</v>
      </c>
      <c r="V1682">
        <v>14</v>
      </c>
      <c r="W1682">
        <v>5</v>
      </c>
      <c r="X1682" s="2">
        <v>0.27100000000000002</v>
      </c>
    </row>
    <row r="1683" spans="1:24" x14ac:dyDescent="0.25">
      <c r="A1683" t="str">
        <f t="shared" si="80"/>
        <v/>
      </c>
      <c r="B1683" t="str">
        <f t="shared" si="78"/>
        <v/>
      </c>
      <c r="C1683" t="str">
        <f t="shared" si="79"/>
        <v/>
      </c>
      <c r="D1683">
        <v>2026</v>
      </c>
      <c r="E1683" t="s">
        <v>8643</v>
      </c>
      <c r="F1683" t="s">
        <v>1787</v>
      </c>
      <c r="G1683" t="s">
        <v>47</v>
      </c>
      <c r="H1683" t="s">
        <v>64</v>
      </c>
      <c r="I1683">
        <v>0</v>
      </c>
      <c r="J1683">
        <v>0</v>
      </c>
      <c r="K1683" s="29">
        <v>14.4</v>
      </c>
      <c r="L1683">
        <v>9</v>
      </c>
      <c r="M1683">
        <v>0</v>
      </c>
      <c r="N1683">
        <v>0</v>
      </c>
      <c r="O1683">
        <v>0</v>
      </c>
      <c r="P1683">
        <v>0</v>
      </c>
      <c r="Q1683">
        <v>5</v>
      </c>
      <c r="R1683">
        <v>11</v>
      </c>
      <c r="S1683">
        <v>8</v>
      </c>
      <c r="T1683">
        <v>8</v>
      </c>
      <c r="U1683">
        <v>2</v>
      </c>
      <c r="V1683">
        <v>4</v>
      </c>
      <c r="W1683">
        <v>2</v>
      </c>
      <c r="X1683" s="2">
        <v>0.40699999999999997</v>
      </c>
    </row>
    <row r="1684" spans="1:24" x14ac:dyDescent="0.25">
      <c r="A1684" t="str">
        <f t="shared" si="80"/>
        <v/>
      </c>
      <c r="B1684" t="str">
        <f t="shared" si="78"/>
        <v/>
      </c>
      <c r="C1684" t="str">
        <f t="shared" si="79"/>
        <v/>
      </c>
      <c r="D1684">
        <v>2026</v>
      </c>
      <c r="E1684" t="s">
        <v>8644</v>
      </c>
      <c r="F1684" t="s">
        <v>1787</v>
      </c>
      <c r="G1684" t="s">
        <v>47</v>
      </c>
      <c r="H1684" t="s">
        <v>64</v>
      </c>
      <c r="I1684">
        <v>0</v>
      </c>
      <c r="J1684">
        <v>0</v>
      </c>
      <c r="K1684" s="29">
        <v>21.6</v>
      </c>
      <c r="L1684">
        <v>2</v>
      </c>
      <c r="M1684">
        <v>0</v>
      </c>
      <c r="N1684">
        <v>0</v>
      </c>
      <c r="O1684">
        <v>0</v>
      </c>
      <c r="P1684">
        <v>0</v>
      </c>
      <c r="Q1684">
        <v>1.2</v>
      </c>
      <c r="R1684">
        <v>2</v>
      </c>
      <c r="S1684">
        <v>4</v>
      </c>
      <c r="T1684">
        <v>4</v>
      </c>
      <c r="U1684">
        <v>2</v>
      </c>
      <c r="V1684">
        <v>4</v>
      </c>
      <c r="W1684">
        <v>1</v>
      </c>
      <c r="X1684" s="2">
        <v>0.28599999999999998</v>
      </c>
    </row>
    <row r="1685" spans="1:24" x14ac:dyDescent="0.25">
      <c r="A1685" t="str">
        <f t="shared" si="80"/>
        <v/>
      </c>
      <c r="B1685" t="str">
        <f t="shared" si="78"/>
        <v/>
      </c>
      <c r="C1685" t="str">
        <f t="shared" si="79"/>
        <v/>
      </c>
      <c r="D1685">
        <v>2026</v>
      </c>
      <c r="E1685" t="s">
        <v>8645</v>
      </c>
      <c r="F1685" t="s">
        <v>1787</v>
      </c>
      <c r="G1685" t="s">
        <v>47</v>
      </c>
      <c r="H1685" t="s">
        <v>64</v>
      </c>
      <c r="I1685">
        <v>0</v>
      </c>
      <c r="J1685">
        <v>0</v>
      </c>
      <c r="K1685" s="29">
        <v>36</v>
      </c>
      <c r="L1685">
        <v>4</v>
      </c>
      <c r="M1685">
        <v>0</v>
      </c>
      <c r="N1685">
        <v>0</v>
      </c>
      <c r="O1685">
        <v>0</v>
      </c>
      <c r="P1685">
        <v>0</v>
      </c>
      <c r="Q1685">
        <v>1</v>
      </c>
      <c r="R1685">
        <v>0</v>
      </c>
      <c r="S1685">
        <v>4</v>
      </c>
      <c r="T1685">
        <v>4</v>
      </c>
      <c r="U1685">
        <v>6</v>
      </c>
      <c r="V1685">
        <v>2</v>
      </c>
      <c r="W1685">
        <v>2</v>
      </c>
      <c r="X1685" s="2">
        <v>0</v>
      </c>
    </row>
    <row r="1686" spans="1:24" x14ac:dyDescent="0.25">
      <c r="A1686" t="str">
        <f t="shared" si="80"/>
        <v/>
      </c>
      <c r="B1686" t="str">
        <f t="shared" si="78"/>
        <v/>
      </c>
      <c r="C1686" t="str">
        <f t="shared" si="79"/>
        <v/>
      </c>
      <c r="D1686">
        <v>2026</v>
      </c>
      <c r="E1686" t="s">
        <v>8646</v>
      </c>
      <c r="F1686" t="s">
        <v>1806</v>
      </c>
      <c r="G1686" t="s">
        <v>47</v>
      </c>
      <c r="H1686" t="s">
        <v>64</v>
      </c>
      <c r="I1686">
        <v>1</v>
      </c>
      <c r="J1686">
        <v>3</v>
      </c>
      <c r="K1686" s="29">
        <v>2.79</v>
      </c>
      <c r="L1686">
        <v>15</v>
      </c>
      <c r="M1686">
        <v>13</v>
      </c>
      <c r="N1686">
        <v>0</v>
      </c>
      <c r="O1686">
        <v>0</v>
      </c>
      <c r="P1686">
        <v>0</v>
      </c>
      <c r="Q1686">
        <v>61.1</v>
      </c>
      <c r="R1686">
        <v>38</v>
      </c>
      <c r="S1686">
        <v>21</v>
      </c>
      <c r="T1686">
        <v>19</v>
      </c>
      <c r="U1686">
        <v>13</v>
      </c>
      <c r="V1686">
        <v>58</v>
      </c>
      <c r="W1686">
        <v>14</v>
      </c>
      <c r="X1686" s="2">
        <v>0.17799999999999999</v>
      </c>
    </row>
    <row r="1687" spans="1:24" x14ac:dyDescent="0.25">
      <c r="A1687" t="str">
        <f t="shared" si="80"/>
        <v/>
      </c>
      <c r="B1687" t="str">
        <f t="shared" si="78"/>
        <v/>
      </c>
      <c r="C1687" t="str">
        <f t="shared" si="79"/>
        <v/>
      </c>
      <c r="D1687">
        <v>2026</v>
      </c>
      <c r="E1687" t="s">
        <v>8647</v>
      </c>
      <c r="F1687" t="s">
        <v>1806</v>
      </c>
      <c r="G1687" t="s">
        <v>37</v>
      </c>
      <c r="H1687" t="s">
        <v>64</v>
      </c>
      <c r="I1687">
        <v>7</v>
      </c>
      <c r="J1687">
        <v>6</v>
      </c>
      <c r="K1687" s="29">
        <v>6.03</v>
      </c>
      <c r="L1687">
        <v>15</v>
      </c>
      <c r="M1687">
        <v>15</v>
      </c>
      <c r="N1687">
        <v>0</v>
      </c>
      <c r="O1687">
        <v>0</v>
      </c>
      <c r="P1687">
        <v>0</v>
      </c>
      <c r="Q1687">
        <v>77.2</v>
      </c>
      <c r="R1687">
        <v>101</v>
      </c>
      <c r="S1687">
        <v>59</v>
      </c>
      <c r="T1687">
        <v>52</v>
      </c>
      <c r="U1687">
        <v>19</v>
      </c>
      <c r="V1687">
        <v>75</v>
      </c>
      <c r="W1687">
        <v>8</v>
      </c>
      <c r="X1687" s="2">
        <v>0.314</v>
      </c>
    </row>
    <row r="1688" spans="1:24" x14ac:dyDescent="0.25">
      <c r="A1688" t="str">
        <f t="shared" si="80"/>
        <v/>
      </c>
      <c r="B1688" t="str">
        <f t="shared" si="78"/>
        <v/>
      </c>
      <c r="C1688" t="str">
        <f t="shared" si="79"/>
        <v/>
      </c>
      <c r="D1688">
        <v>2026</v>
      </c>
      <c r="E1688" t="s">
        <v>8648</v>
      </c>
      <c r="F1688" t="s">
        <v>1806</v>
      </c>
      <c r="G1688" t="s">
        <v>37</v>
      </c>
      <c r="H1688" t="s">
        <v>64</v>
      </c>
      <c r="I1688">
        <v>0</v>
      </c>
      <c r="J1688">
        <v>0</v>
      </c>
      <c r="K1688" s="29">
        <v>2.12</v>
      </c>
      <c r="L1688">
        <v>6</v>
      </c>
      <c r="M1688">
        <v>2</v>
      </c>
      <c r="N1688">
        <v>0</v>
      </c>
      <c r="O1688">
        <v>0</v>
      </c>
      <c r="P1688">
        <v>0</v>
      </c>
      <c r="Q1688">
        <v>17</v>
      </c>
      <c r="R1688">
        <v>11</v>
      </c>
      <c r="S1688">
        <v>5</v>
      </c>
      <c r="T1688">
        <v>4</v>
      </c>
      <c r="U1688">
        <v>3</v>
      </c>
      <c r="V1688">
        <v>14</v>
      </c>
      <c r="W1688">
        <v>3</v>
      </c>
      <c r="X1688" s="2">
        <v>0.18</v>
      </c>
    </row>
    <row r="1689" spans="1:24" x14ac:dyDescent="0.25">
      <c r="A1689">
        <f t="shared" si="80"/>
        <v>1</v>
      </c>
      <c r="B1689" t="str">
        <f t="shared" si="78"/>
        <v/>
      </c>
      <c r="C1689" t="str">
        <f t="shared" si="79"/>
        <v/>
      </c>
      <c r="D1689">
        <v>2026</v>
      </c>
      <c r="E1689" t="s">
        <v>8649</v>
      </c>
      <c r="F1689" t="s">
        <v>1806</v>
      </c>
      <c r="G1689" t="s">
        <v>29</v>
      </c>
      <c r="H1689" t="s">
        <v>64</v>
      </c>
      <c r="I1689">
        <v>2</v>
      </c>
      <c r="J1689">
        <v>1</v>
      </c>
      <c r="K1689" s="29">
        <v>2.79</v>
      </c>
      <c r="L1689">
        <v>18</v>
      </c>
      <c r="M1689">
        <v>1</v>
      </c>
      <c r="N1689">
        <v>0</v>
      </c>
      <c r="O1689">
        <v>0</v>
      </c>
      <c r="P1689">
        <v>0</v>
      </c>
      <c r="Q1689">
        <v>29</v>
      </c>
      <c r="R1689">
        <v>27</v>
      </c>
      <c r="S1689">
        <v>13</v>
      </c>
      <c r="T1689">
        <v>9</v>
      </c>
      <c r="U1689">
        <v>16</v>
      </c>
      <c r="V1689">
        <v>18</v>
      </c>
      <c r="W1689">
        <v>3</v>
      </c>
      <c r="X1689" s="2">
        <v>0.248</v>
      </c>
    </row>
    <row r="1690" spans="1:24" x14ac:dyDescent="0.25">
      <c r="A1690" t="str">
        <f t="shared" si="80"/>
        <v/>
      </c>
      <c r="B1690" t="str">
        <f t="shared" si="78"/>
        <v/>
      </c>
      <c r="C1690" t="str">
        <f t="shared" si="79"/>
        <v/>
      </c>
      <c r="D1690">
        <v>2026</v>
      </c>
      <c r="E1690" t="s">
        <v>8650</v>
      </c>
      <c r="F1690" t="s">
        <v>1806</v>
      </c>
      <c r="G1690" t="s">
        <v>24</v>
      </c>
      <c r="H1690" t="s">
        <v>64</v>
      </c>
      <c r="I1690">
        <v>4</v>
      </c>
      <c r="J1690">
        <v>2</v>
      </c>
      <c r="K1690" s="29">
        <v>3.43</v>
      </c>
      <c r="L1690">
        <v>18</v>
      </c>
      <c r="M1690">
        <v>4</v>
      </c>
      <c r="N1690">
        <v>0</v>
      </c>
      <c r="O1690">
        <v>0</v>
      </c>
      <c r="P1690">
        <v>1</v>
      </c>
      <c r="Q1690">
        <v>44.2</v>
      </c>
      <c r="R1690">
        <v>31</v>
      </c>
      <c r="S1690">
        <v>21</v>
      </c>
      <c r="T1690">
        <v>17</v>
      </c>
      <c r="U1690">
        <v>19</v>
      </c>
      <c r="V1690">
        <v>38</v>
      </c>
      <c r="W1690">
        <v>3</v>
      </c>
      <c r="X1690" s="2">
        <v>0.19500000000000001</v>
      </c>
    </row>
    <row r="1691" spans="1:24" x14ac:dyDescent="0.25">
      <c r="A1691" t="str">
        <f t="shared" si="80"/>
        <v/>
      </c>
      <c r="B1691" t="str">
        <f t="shared" si="78"/>
        <v/>
      </c>
      <c r="C1691" t="str">
        <f t="shared" si="79"/>
        <v/>
      </c>
      <c r="D1691">
        <v>2026</v>
      </c>
      <c r="E1691" t="s">
        <v>8651</v>
      </c>
      <c r="F1691" t="s">
        <v>1806</v>
      </c>
      <c r="G1691" t="s">
        <v>37</v>
      </c>
      <c r="H1691" t="s">
        <v>64</v>
      </c>
      <c r="I1691">
        <v>4</v>
      </c>
      <c r="J1691">
        <v>2</v>
      </c>
      <c r="K1691" s="29">
        <v>3.49</v>
      </c>
      <c r="L1691">
        <v>11</v>
      </c>
      <c r="M1691">
        <v>0</v>
      </c>
      <c r="N1691">
        <v>0</v>
      </c>
      <c r="O1691">
        <v>0</v>
      </c>
      <c r="P1691">
        <v>1</v>
      </c>
      <c r="Q1691">
        <v>28.1</v>
      </c>
      <c r="R1691">
        <v>22</v>
      </c>
      <c r="S1691">
        <v>11</v>
      </c>
      <c r="T1691">
        <v>11</v>
      </c>
      <c r="U1691">
        <v>11</v>
      </c>
      <c r="V1691">
        <v>27</v>
      </c>
      <c r="W1691">
        <v>2</v>
      </c>
      <c r="X1691" s="2">
        <v>0.216</v>
      </c>
    </row>
    <row r="1692" spans="1:24" x14ac:dyDescent="0.25">
      <c r="A1692">
        <f t="shared" si="80"/>
        <v>1</v>
      </c>
      <c r="B1692" t="str">
        <f t="shared" si="78"/>
        <v/>
      </c>
      <c r="C1692" t="str">
        <f t="shared" si="79"/>
        <v/>
      </c>
      <c r="D1692">
        <v>2026</v>
      </c>
      <c r="E1692" t="s">
        <v>8652</v>
      </c>
      <c r="F1692" t="s">
        <v>1806</v>
      </c>
      <c r="G1692" t="s">
        <v>29</v>
      </c>
      <c r="H1692" t="s">
        <v>64</v>
      </c>
      <c r="I1692">
        <v>5</v>
      </c>
      <c r="J1692">
        <v>2</v>
      </c>
      <c r="K1692" s="29">
        <v>4.3</v>
      </c>
      <c r="L1692">
        <v>21</v>
      </c>
      <c r="M1692">
        <v>0</v>
      </c>
      <c r="N1692">
        <v>0</v>
      </c>
      <c r="O1692">
        <v>0</v>
      </c>
      <c r="P1692">
        <v>3</v>
      </c>
      <c r="Q1692">
        <v>37.200000000000003</v>
      </c>
      <c r="R1692">
        <v>35</v>
      </c>
      <c r="S1692">
        <v>20</v>
      </c>
      <c r="T1692">
        <v>18</v>
      </c>
      <c r="U1692">
        <v>7</v>
      </c>
      <c r="V1692">
        <v>29</v>
      </c>
      <c r="W1692">
        <v>7</v>
      </c>
      <c r="X1692" s="2">
        <v>0.248</v>
      </c>
    </row>
    <row r="1693" spans="1:24" x14ac:dyDescent="0.25">
      <c r="A1693">
        <f t="shared" si="80"/>
        <v>1</v>
      </c>
      <c r="B1693" t="str">
        <f t="shared" si="78"/>
        <v/>
      </c>
      <c r="C1693" t="str">
        <f t="shared" si="79"/>
        <v/>
      </c>
      <c r="D1693">
        <v>2026</v>
      </c>
      <c r="E1693" t="s">
        <v>8653</v>
      </c>
      <c r="F1693" t="s">
        <v>1806</v>
      </c>
      <c r="G1693" t="s">
        <v>32</v>
      </c>
      <c r="H1693" t="s">
        <v>64</v>
      </c>
      <c r="I1693">
        <v>1</v>
      </c>
      <c r="J1693">
        <v>0</v>
      </c>
      <c r="K1693" s="29">
        <v>5.79</v>
      </c>
      <c r="L1693">
        <v>7</v>
      </c>
      <c r="M1693">
        <v>1</v>
      </c>
      <c r="N1693">
        <v>0</v>
      </c>
      <c r="O1693">
        <v>0</v>
      </c>
      <c r="P1693">
        <v>0</v>
      </c>
      <c r="Q1693">
        <v>9.1</v>
      </c>
      <c r="R1693">
        <v>11</v>
      </c>
      <c r="S1693">
        <v>7</v>
      </c>
      <c r="T1693">
        <v>6</v>
      </c>
      <c r="U1693">
        <v>5</v>
      </c>
      <c r="V1693">
        <v>7</v>
      </c>
      <c r="W1693">
        <v>1</v>
      </c>
      <c r="X1693" s="2">
        <v>0.28199999999999997</v>
      </c>
    </row>
    <row r="1694" spans="1:24" x14ac:dyDescent="0.25">
      <c r="A1694" t="str">
        <f t="shared" si="80"/>
        <v/>
      </c>
      <c r="B1694" t="str">
        <f t="shared" si="78"/>
        <v/>
      </c>
      <c r="C1694" t="str">
        <f t="shared" si="79"/>
        <v/>
      </c>
      <c r="D1694">
        <v>2026</v>
      </c>
      <c r="E1694" t="s">
        <v>8654</v>
      </c>
      <c r="F1694" t="s">
        <v>1806</v>
      </c>
      <c r="G1694" t="s">
        <v>37</v>
      </c>
      <c r="H1694" t="s">
        <v>64</v>
      </c>
      <c r="I1694">
        <v>0</v>
      </c>
      <c r="J1694">
        <v>0</v>
      </c>
      <c r="K1694" s="29">
        <v>6</v>
      </c>
      <c r="L1694">
        <v>3</v>
      </c>
      <c r="M1694">
        <v>0</v>
      </c>
      <c r="N1694">
        <v>0</v>
      </c>
      <c r="O1694">
        <v>0</v>
      </c>
      <c r="P1694">
        <v>0</v>
      </c>
      <c r="Q1694">
        <v>3</v>
      </c>
      <c r="R1694">
        <v>4</v>
      </c>
      <c r="S1694">
        <v>5</v>
      </c>
      <c r="T1694">
        <v>2</v>
      </c>
      <c r="U1694">
        <v>6</v>
      </c>
      <c r="V1694">
        <v>3</v>
      </c>
      <c r="W1694">
        <v>1</v>
      </c>
      <c r="X1694" s="2">
        <v>0.33300000000000002</v>
      </c>
    </row>
    <row r="1695" spans="1:24" x14ac:dyDescent="0.25">
      <c r="A1695">
        <f t="shared" si="80"/>
        <v>1</v>
      </c>
      <c r="B1695" t="str">
        <f t="shared" si="78"/>
        <v/>
      </c>
      <c r="C1695" t="str">
        <f t="shared" si="79"/>
        <v/>
      </c>
      <c r="D1695">
        <v>2026</v>
      </c>
      <c r="E1695" t="s">
        <v>8655</v>
      </c>
      <c r="F1695" t="s">
        <v>1806</v>
      </c>
      <c r="G1695" t="s">
        <v>29</v>
      </c>
      <c r="H1695" t="s">
        <v>64</v>
      </c>
      <c r="I1695">
        <v>1</v>
      </c>
      <c r="J1695">
        <v>2</v>
      </c>
      <c r="K1695" s="29">
        <v>6.57</v>
      </c>
      <c r="L1695">
        <v>15</v>
      </c>
      <c r="M1695">
        <v>8</v>
      </c>
      <c r="N1695">
        <v>0</v>
      </c>
      <c r="O1695">
        <v>0</v>
      </c>
      <c r="P1695">
        <v>0</v>
      </c>
      <c r="Q1695">
        <v>50.2</v>
      </c>
      <c r="R1695">
        <v>52</v>
      </c>
      <c r="S1695">
        <v>42</v>
      </c>
      <c r="T1695">
        <v>37</v>
      </c>
      <c r="U1695">
        <v>25</v>
      </c>
      <c r="V1695">
        <v>46</v>
      </c>
      <c r="W1695">
        <v>6</v>
      </c>
      <c r="X1695" s="2">
        <v>0.26100000000000001</v>
      </c>
    </row>
    <row r="1696" spans="1:24" x14ac:dyDescent="0.25">
      <c r="A1696">
        <f t="shared" si="80"/>
        <v>1</v>
      </c>
      <c r="B1696" t="str">
        <f t="shared" si="78"/>
        <v/>
      </c>
      <c r="C1696" t="str">
        <f t="shared" si="79"/>
        <v/>
      </c>
      <c r="D1696">
        <v>2026</v>
      </c>
      <c r="E1696" t="s">
        <v>8656</v>
      </c>
      <c r="F1696" t="s">
        <v>1806</v>
      </c>
      <c r="G1696" t="s">
        <v>32</v>
      </c>
      <c r="H1696" t="s">
        <v>64</v>
      </c>
      <c r="I1696">
        <v>0</v>
      </c>
      <c r="J1696">
        <v>1</v>
      </c>
      <c r="K1696" s="29">
        <v>6.59</v>
      </c>
      <c r="L1696">
        <v>15</v>
      </c>
      <c r="M1696">
        <v>0</v>
      </c>
      <c r="N1696">
        <v>0</v>
      </c>
      <c r="O1696">
        <v>0</v>
      </c>
      <c r="P1696">
        <v>0</v>
      </c>
      <c r="Q1696">
        <v>13.2</v>
      </c>
      <c r="R1696">
        <v>11</v>
      </c>
      <c r="S1696">
        <v>11</v>
      </c>
      <c r="T1696">
        <v>10</v>
      </c>
      <c r="U1696">
        <v>10</v>
      </c>
      <c r="V1696">
        <v>15</v>
      </c>
      <c r="W1696">
        <v>1</v>
      </c>
      <c r="X1696" s="2">
        <v>0.224</v>
      </c>
    </row>
    <row r="1697" spans="1:24" x14ac:dyDescent="0.25">
      <c r="A1697" t="str">
        <f t="shared" si="80"/>
        <v/>
      </c>
      <c r="B1697" t="str">
        <f t="shared" si="78"/>
        <v/>
      </c>
      <c r="C1697">
        <f t="shared" si="79"/>
        <v>1</v>
      </c>
      <c r="D1697">
        <v>2026</v>
      </c>
      <c r="E1697" t="s">
        <v>1819</v>
      </c>
      <c r="F1697" t="s">
        <v>1806</v>
      </c>
      <c r="G1697" t="s">
        <v>24</v>
      </c>
      <c r="H1697" t="s">
        <v>64</v>
      </c>
      <c r="I1697">
        <v>0</v>
      </c>
      <c r="J1697">
        <v>0</v>
      </c>
      <c r="K1697" s="29">
        <v>7.04</v>
      </c>
      <c r="L1697">
        <v>6</v>
      </c>
      <c r="M1697">
        <v>0</v>
      </c>
      <c r="N1697">
        <v>0</v>
      </c>
      <c r="O1697">
        <v>0</v>
      </c>
      <c r="P1697">
        <v>0</v>
      </c>
      <c r="Q1697">
        <v>7.2</v>
      </c>
      <c r="R1697">
        <v>12</v>
      </c>
      <c r="S1697">
        <v>6</v>
      </c>
      <c r="T1697">
        <v>6</v>
      </c>
      <c r="U1697">
        <v>7</v>
      </c>
      <c r="V1697">
        <v>7</v>
      </c>
      <c r="W1697">
        <v>1</v>
      </c>
      <c r="X1697" s="2">
        <v>0.36399999999999999</v>
      </c>
    </row>
    <row r="1698" spans="1:24" x14ac:dyDescent="0.25">
      <c r="A1698" t="str">
        <f t="shared" si="80"/>
        <v/>
      </c>
      <c r="B1698" t="str">
        <f t="shared" si="78"/>
        <v/>
      </c>
      <c r="C1698" t="str">
        <f t="shared" si="79"/>
        <v/>
      </c>
      <c r="D1698">
        <v>2026</v>
      </c>
      <c r="E1698" t="s">
        <v>8657</v>
      </c>
      <c r="F1698" t="s">
        <v>1806</v>
      </c>
      <c r="G1698" t="s">
        <v>37</v>
      </c>
      <c r="H1698" t="s">
        <v>64</v>
      </c>
      <c r="I1698">
        <v>0</v>
      </c>
      <c r="J1698">
        <v>1</v>
      </c>
      <c r="K1698" s="29">
        <v>7.11</v>
      </c>
      <c r="L1698">
        <v>16</v>
      </c>
      <c r="M1698">
        <v>0</v>
      </c>
      <c r="N1698">
        <v>0</v>
      </c>
      <c r="O1698">
        <v>0</v>
      </c>
      <c r="P1698">
        <v>0</v>
      </c>
      <c r="Q1698">
        <v>19</v>
      </c>
      <c r="R1698">
        <v>25</v>
      </c>
      <c r="S1698">
        <v>15</v>
      </c>
      <c r="T1698">
        <v>15</v>
      </c>
      <c r="U1698">
        <v>15</v>
      </c>
      <c r="V1698">
        <v>21</v>
      </c>
      <c r="W1698">
        <v>2</v>
      </c>
      <c r="X1698" s="2">
        <v>0.33800000000000002</v>
      </c>
    </row>
    <row r="1699" spans="1:24" x14ac:dyDescent="0.25">
      <c r="A1699">
        <f t="shared" si="80"/>
        <v>1</v>
      </c>
      <c r="B1699" t="str">
        <f t="shared" si="78"/>
        <v/>
      </c>
      <c r="C1699" t="str">
        <f t="shared" si="79"/>
        <v/>
      </c>
      <c r="D1699">
        <v>2026</v>
      </c>
      <c r="E1699" t="s">
        <v>8658</v>
      </c>
      <c r="F1699" t="s">
        <v>1806</v>
      </c>
      <c r="G1699" t="s">
        <v>29</v>
      </c>
      <c r="H1699" t="s">
        <v>64</v>
      </c>
      <c r="I1699">
        <v>1</v>
      </c>
      <c r="J1699">
        <v>3</v>
      </c>
      <c r="K1699" s="29">
        <v>7.33</v>
      </c>
      <c r="L1699">
        <v>12</v>
      </c>
      <c r="M1699">
        <v>5</v>
      </c>
      <c r="N1699">
        <v>0</v>
      </c>
      <c r="O1699">
        <v>0</v>
      </c>
      <c r="P1699">
        <v>0</v>
      </c>
      <c r="Q1699">
        <v>27</v>
      </c>
      <c r="R1699">
        <v>31</v>
      </c>
      <c r="S1699">
        <v>23</v>
      </c>
      <c r="T1699">
        <v>22</v>
      </c>
      <c r="U1699">
        <v>12</v>
      </c>
      <c r="V1699">
        <v>11</v>
      </c>
      <c r="W1699">
        <v>5</v>
      </c>
      <c r="X1699" s="2">
        <v>0.29799999999999999</v>
      </c>
    </row>
    <row r="1700" spans="1:24" x14ac:dyDescent="0.25">
      <c r="A1700" t="str">
        <f t="shared" si="80"/>
        <v/>
      </c>
      <c r="B1700" t="str">
        <f t="shared" si="78"/>
        <v/>
      </c>
      <c r="C1700">
        <f t="shared" si="79"/>
        <v>1</v>
      </c>
      <c r="D1700">
        <v>2026</v>
      </c>
      <c r="E1700" t="s">
        <v>6852</v>
      </c>
      <c r="F1700" t="s">
        <v>1806</v>
      </c>
      <c r="G1700" t="s">
        <v>24</v>
      </c>
      <c r="H1700" t="s">
        <v>64</v>
      </c>
      <c r="I1700">
        <v>1</v>
      </c>
      <c r="J1700">
        <v>1</v>
      </c>
      <c r="K1700" s="29">
        <v>8.31</v>
      </c>
      <c r="L1700">
        <v>12</v>
      </c>
      <c r="M1700">
        <v>0</v>
      </c>
      <c r="N1700">
        <v>0</v>
      </c>
      <c r="O1700">
        <v>0</v>
      </c>
      <c r="P1700">
        <v>0</v>
      </c>
      <c r="Q1700">
        <v>17.100000000000001</v>
      </c>
      <c r="R1700">
        <v>22</v>
      </c>
      <c r="S1700">
        <v>16</v>
      </c>
      <c r="T1700">
        <v>16</v>
      </c>
      <c r="U1700">
        <v>7</v>
      </c>
      <c r="V1700">
        <v>16</v>
      </c>
      <c r="W1700">
        <v>1</v>
      </c>
      <c r="X1700" s="2">
        <v>0.31</v>
      </c>
    </row>
    <row r="1701" spans="1:24" x14ac:dyDescent="0.25">
      <c r="A1701" t="str">
        <f t="shared" si="80"/>
        <v/>
      </c>
      <c r="B1701" t="str">
        <f t="shared" si="78"/>
        <v/>
      </c>
      <c r="C1701" t="str">
        <f t="shared" si="79"/>
        <v/>
      </c>
      <c r="D1701">
        <v>2026</v>
      </c>
      <c r="E1701" t="s">
        <v>8659</v>
      </c>
      <c r="F1701" t="s">
        <v>1806</v>
      </c>
      <c r="G1701" t="s">
        <v>47</v>
      </c>
      <c r="H1701" t="s">
        <v>64</v>
      </c>
      <c r="I1701">
        <v>1</v>
      </c>
      <c r="J1701">
        <v>3</v>
      </c>
      <c r="K1701" s="29">
        <v>10.38</v>
      </c>
      <c r="L1701">
        <v>17</v>
      </c>
      <c r="M1701">
        <v>5</v>
      </c>
      <c r="N1701">
        <v>0</v>
      </c>
      <c r="O1701">
        <v>0</v>
      </c>
      <c r="P1701">
        <v>0</v>
      </c>
      <c r="Q1701">
        <v>30.1</v>
      </c>
      <c r="R1701">
        <v>37</v>
      </c>
      <c r="S1701">
        <v>37</v>
      </c>
      <c r="T1701">
        <v>35</v>
      </c>
      <c r="U1701">
        <v>22</v>
      </c>
      <c r="V1701">
        <v>39</v>
      </c>
      <c r="W1701">
        <v>5</v>
      </c>
      <c r="X1701" s="2">
        <v>0.30299999999999999</v>
      </c>
    </row>
    <row r="1702" spans="1:24" x14ac:dyDescent="0.25">
      <c r="A1702" t="str">
        <f t="shared" si="80"/>
        <v/>
      </c>
      <c r="B1702" t="str">
        <f t="shared" si="78"/>
        <v/>
      </c>
      <c r="C1702">
        <f t="shared" si="79"/>
        <v>1</v>
      </c>
      <c r="D1702">
        <v>2026</v>
      </c>
      <c r="E1702" t="s">
        <v>1076</v>
      </c>
      <c r="F1702" t="s">
        <v>1806</v>
      </c>
      <c r="G1702" t="s">
        <v>24</v>
      </c>
      <c r="H1702" t="s">
        <v>64</v>
      </c>
      <c r="I1702">
        <v>0</v>
      </c>
      <c r="J1702">
        <v>0</v>
      </c>
      <c r="K1702" s="29">
        <v>27</v>
      </c>
      <c r="L1702">
        <v>4</v>
      </c>
      <c r="M1702">
        <v>1</v>
      </c>
      <c r="N1702">
        <v>0</v>
      </c>
      <c r="O1702">
        <v>0</v>
      </c>
      <c r="P1702">
        <v>0</v>
      </c>
      <c r="Q1702">
        <v>3</v>
      </c>
      <c r="R1702">
        <v>7</v>
      </c>
      <c r="S1702">
        <v>10</v>
      </c>
      <c r="T1702">
        <v>9</v>
      </c>
      <c r="U1702">
        <v>2</v>
      </c>
      <c r="V1702">
        <v>2</v>
      </c>
      <c r="W1702">
        <v>4</v>
      </c>
      <c r="X1702" s="2">
        <v>0.438</v>
      </c>
    </row>
    <row r="1703" spans="1:24" x14ac:dyDescent="0.25">
      <c r="A1703">
        <f t="shared" si="80"/>
        <v>1</v>
      </c>
      <c r="B1703" t="str">
        <f t="shared" si="78"/>
        <v/>
      </c>
      <c r="C1703" t="str">
        <f t="shared" si="79"/>
        <v/>
      </c>
      <c r="D1703">
        <v>2026</v>
      </c>
      <c r="E1703" t="s">
        <v>8660</v>
      </c>
      <c r="F1703" t="s">
        <v>1821</v>
      </c>
      <c r="G1703" t="s">
        <v>29</v>
      </c>
      <c r="H1703" t="s">
        <v>64</v>
      </c>
      <c r="I1703">
        <v>4</v>
      </c>
      <c r="J1703">
        <v>5</v>
      </c>
      <c r="K1703" s="29">
        <v>4.21</v>
      </c>
      <c r="L1703">
        <v>15</v>
      </c>
      <c r="M1703">
        <v>10</v>
      </c>
      <c r="N1703">
        <v>0</v>
      </c>
      <c r="O1703">
        <v>0</v>
      </c>
      <c r="P1703">
        <v>1</v>
      </c>
      <c r="Q1703">
        <v>62</v>
      </c>
      <c r="R1703">
        <v>65</v>
      </c>
      <c r="S1703">
        <v>32</v>
      </c>
      <c r="T1703">
        <v>29</v>
      </c>
      <c r="U1703">
        <v>27</v>
      </c>
      <c r="V1703">
        <v>62</v>
      </c>
      <c r="W1703">
        <v>3</v>
      </c>
      <c r="X1703" s="2">
        <v>0.26400000000000001</v>
      </c>
    </row>
    <row r="1704" spans="1:24" x14ac:dyDescent="0.25">
      <c r="A1704" t="str">
        <f t="shared" si="80"/>
        <v/>
      </c>
      <c r="B1704" t="str">
        <f t="shared" si="78"/>
        <v/>
      </c>
      <c r="C1704" t="str">
        <f t="shared" si="79"/>
        <v/>
      </c>
      <c r="D1704">
        <v>2026</v>
      </c>
      <c r="E1704" t="s">
        <v>8661</v>
      </c>
      <c r="F1704" t="s">
        <v>1821</v>
      </c>
      <c r="G1704" t="s">
        <v>24</v>
      </c>
      <c r="H1704" t="s">
        <v>64</v>
      </c>
      <c r="I1704">
        <v>4</v>
      </c>
      <c r="J1704">
        <v>5</v>
      </c>
      <c r="K1704" s="29">
        <v>5.48</v>
      </c>
      <c r="L1704">
        <v>15</v>
      </c>
      <c r="M1704">
        <v>15</v>
      </c>
      <c r="N1704">
        <v>0</v>
      </c>
      <c r="O1704">
        <v>0</v>
      </c>
      <c r="P1704">
        <v>0</v>
      </c>
      <c r="Q1704">
        <v>70.2</v>
      </c>
      <c r="R1704">
        <v>80</v>
      </c>
      <c r="S1704">
        <v>46</v>
      </c>
      <c r="T1704">
        <v>43</v>
      </c>
      <c r="U1704">
        <v>21</v>
      </c>
      <c r="V1704">
        <v>83</v>
      </c>
      <c r="W1704">
        <v>5</v>
      </c>
      <c r="X1704" s="2">
        <v>0.29299999999999998</v>
      </c>
    </row>
    <row r="1705" spans="1:24" x14ac:dyDescent="0.25">
      <c r="A1705" t="str">
        <f t="shared" si="80"/>
        <v/>
      </c>
      <c r="B1705" t="str">
        <f t="shared" si="78"/>
        <v/>
      </c>
      <c r="C1705">
        <f t="shared" si="79"/>
        <v>1</v>
      </c>
      <c r="D1705">
        <v>2026</v>
      </c>
      <c r="E1705" t="s">
        <v>7048</v>
      </c>
      <c r="F1705" t="s">
        <v>1821</v>
      </c>
      <c r="G1705" t="s">
        <v>24</v>
      </c>
      <c r="H1705" t="s">
        <v>64</v>
      </c>
      <c r="I1705">
        <v>1</v>
      </c>
      <c r="J1705">
        <v>0</v>
      </c>
      <c r="K1705" s="29">
        <v>2.16</v>
      </c>
      <c r="L1705">
        <v>11</v>
      </c>
      <c r="M1705">
        <v>0</v>
      </c>
      <c r="N1705">
        <v>0</v>
      </c>
      <c r="O1705">
        <v>0</v>
      </c>
      <c r="P1705">
        <v>1</v>
      </c>
      <c r="Q1705">
        <v>25</v>
      </c>
      <c r="R1705">
        <v>17</v>
      </c>
      <c r="S1705">
        <v>7</v>
      </c>
      <c r="T1705">
        <v>6</v>
      </c>
      <c r="U1705">
        <v>10</v>
      </c>
      <c r="V1705">
        <v>20</v>
      </c>
      <c r="W1705">
        <v>2</v>
      </c>
      <c r="X1705" s="2">
        <v>0.193</v>
      </c>
    </row>
    <row r="1706" spans="1:24" x14ac:dyDescent="0.25">
      <c r="A1706">
        <f t="shared" si="80"/>
        <v>1</v>
      </c>
      <c r="B1706" t="str">
        <f t="shared" si="78"/>
        <v/>
      </c>
      <c r="C1706" t="str">
        <f t="shared" si="79"/>
        <v/>
      </c>
      <c r="D1706">
        <v>2026</v>
      </c>
      <c r="E1706" t="s">
        <v>8662</v>
      </c>
      <c r="F1706" t="s">
        <v>1821</v>
      </c>
      <c r="G1706" t="s">
        <v>32</v>
      </c>
      <c r="H1706" t="s">
        <v>64</v>
      </c>
      <c r="I1706">
        <v>3</v>
      </c>
      <c r="J1706">
        <v>3</v>
      </c>
      <c r="K1706" s="29">
        <v>3.1</v>
      </c>
      <c r="L1706">
        <v>14</v>
      </c>
      <c r="M1706">
        <v>1</v>
      </c>
      <c r="N1706">
        <v>0</v>
      </c>
      <c r="O1706">
        <v>0</v>
      </c>
      <c r="P1706">
        <v>4</v>
      </c>
      <c r="Q1706">
        <v>40.200000000000003</v>
      </c>
      <c r="R1706">
        <v>47</v>
      </c>
      <c r="S1706">
        <v>16</v>
      </c>
      <c r="T1706">
        <v>14</v>
      </c>
      <c r="U1706">
        <v>13</v>
      </c>
      <c r="V1706">
        <v>48</v>
      </c>
      <c r="W1706">
        <v>1</v>
      </c>
      <c r="X1706" s="2">
        <v>0.28100000000000003</v>
      </c>
    </row>
    <row r="1707" spans="1:24" x14ac:dyDescent="0.25">
      <c r="A1707">
        <f t="shared" si="80"/>
        <v>1</v>
      </c>
      <c r="B1707" t="str">
        <f t="shared" si="78"/>
        <v/>
      </c>
      <c r="C1707" t="str">
        <f t="shared" si="79"/>
        <v/>
      </c>
      <c r="D1707">
        <v>2026</v>
      </c>
      <c r="E1707" t="s">
        <v>8663</v>
      </c>
      <c r="F1707" t="s">
        <v>1821</v>
      </c>
      <c r="G1707" t="s">
        <v>29</v>
      </c>
      <c r="H1707" t="s">
        <v>64</v>
      </c>
      <c r="I1707">
        <v>1</v>
      </c>
      <c r="J1707">
        <v>3</v>
      </c>
      <c r="K1707" s="29">
        <v>3.66</v>
      </c>
      <c r="L1707">
        <v>20</v>
      </c>
      <c r="M1707">
        <v>1</v>
      </c>
      <c r="N1707">
        <v>0</v>
      </c>
      <c r="O1707">
        <v>0</v>
      </c>
      <c r="P1707">
        <v>1</v>
      </c>
      <c r="Q1707">
        <v>32</v>
      </c>
      <c r="R1707">
        <v>31</v>
      </c>
      <c r="S1707">
        <v>16</v>
      </c>
      <c r="T1707">
        <v>13</v>
      </c>
      <c r="U1707">
        <v>21</v>
      </c>
      <c r="V1707">
        <v>32</v>
      </c>
      <c r="W1707">
        <v>1</v>
      </c>
      <c r="X1707" s="2">
        <v>0.25600000000000001</v>
      </c>
    </row>
    <row r="1708" spans="1:24" x14ac:dyDescent="0.25">
      <c r="A1708">
        <f t="shared" si="80"/>
        <v>1</v>
      </c>
      <c r="B1708" t="str">
        <f t="shared" si="78"/>
        <v/>
      </c>
      <c r="C1708" t="str">
        <f t="shared" si="79"/>
        <v/>
      </c>
      <c r="D1708">
        <v>2026</v>
      </c>
      <c r="E1708" t="s">
        <v>8664</v>
      </c>
      <c r="F1708" t="s">
        <v>1821</v>
      </c>
      <c r="G1708" t="s">
        <v>29</v>
      </c>
      <c r="H1708" t="s">
        <v>64</v>
      </c>
      <c r="I1708">
        <v>3</v>
      </c>
      <c r="J1708">
        <v>2</v>
      </c>
      <c r="K1708" s="29">
        <v>4.63</v>
      </c>
      <c r="L1708">
        <v>11</v>
      </c>
      <c r="M1708">
        <v>0</v>
      </c>
      <c r="N1708">
        <v>0</v>
      </c>
      <c r="O1708">
        <v>0</v>
      </c>
      <c r="P1708">
        <v>0</v>
      </c>
      <c r="Q1708">
        <v>23.1</v>
      </c>
      <c r="R1708">
        <v>26</v>
      </c>
      <c r="S1708">
        <v>13</v>
      </c>
      <c r="T1708">
        <v>12</v>
      </c>
      <c r="U1708">
        <v>7</v>
      </c>
      <c r="V1708">
        <v>21</v>
      </c>
      <c r="W1708">
        <v>0</v>
      </c>
      <c r="X1708" s="2">
        <v>0.29499999999999998</v>
      </c>
    </row>
    <row r="1709" spans="1:24" x14ac:dyDescent="0.25">
      <c r="A1709">
        <f t="shared" si="80"/>
        <v>1</v>
      </c>
      <c r="B1709" t="str">
        <f t="shared" si="78"/>
        <v/>
      </c>
      <c r="C1709" t="str">
        <f t="shared" si="79"/>
        <v/>
      </c>
      <c r="D1709">
        <v>2026</v>
      </c>
      <c r="E1709" t="s">
        <v>8665</v>
      </c>
      <c r="F1709" t="s">
        <v>1821</v>
      </c>
      <c r="G1709" t="s">
        <v>29</v>
      </c>
      <c r="H1709" t="s">
        <v>64</v>
      </c>
      <c r="I1709">
        <v>1</v>
      </c>
      <c r="J1709">
        <v>1</v>
      </c>
      <c r="K1709" s="29">
        <v>5.14</v>
      </c>
      <c r="L1709">
        <v>17</v>
      </c>
      <c r="M1709">
        <v>0</v>
      </c>
      <c r="N1709">
        <v>0</v>
      </c>
      <c r="O1709">
        <v>0</v>
      </c>
      <c r="P1709">
        <v>2</v>
      </c>
      <c r="Q1709">
        <v>28</v>
      </c>
      <c r="R1709">
        <v>29</v>
      </c>
      <c r="S1709">
        <v>16</v>
      </c>
      <c r="T1709">
        <v>16</v>
      </c>
      <c r="U1709">
        <v>15</v>
      </c>
      <c r="V1709">
        <v>26</v>
      </c>
      <c r="W1709">
        <v>2</v>
      </c>
      <c r="X1709" s="2">
        <v>0.26600000000000001</v>
      </c>
    </row>
    <row r="1710" spans="1:24" x14ac:dyDescent="0.25">
      <c r="A1710">
        <f t="shared" si="80"/>
        <v>1</v>
      </c>
      <c r="B1710" t="str">
        <f t="shared" si="78"/>
        <v/>
      </c>
      <c r="C1710" t="str">
        <f t="shared" si="79"/>
        <v/>
      </c>
      <c r="D1710">
        <v>2026</v>
      </c>
      <c r="E1710" t="s">
        <v>8666</v>
      </c>
      <c r="F1710" t="s">
        <v>1821</v>
      </c>
      <c r="G1710" t="s">
        <v>32</v>
      </c>
      <c r="H1710" t="s">
        <v>64</v>
      </c>
      <c r="I1710">
        <v>1</v>
      </c>
      <c r="J1710">
        <v>1</v>
      </c>
      <c r="K1710" s="29">
        <v>5.59</v>
      </c>
      <c r="L1710">
        <v>19</v>
      </c>
      <c r="M1710">
        <v>2</v>
      </c>
      <c r="N1710">
        <v>0</v>
      </c>
      <c r="O1710">
        <v>0</v>
      </c>
      <c r="P1710">
        <v>0</v>
      </c>
      <c r="Q1710">
        <v>29</v>
      </c>
      <c r="R1710">
        <v>32</v>
      </c>
      <c r="S1710">
        <v>19</v>
      </c>
      <c r="T1710">
        <v>18</v>
      </c>
      <c r="U1710">
        <v>17</v>
      </c>
      <c r="V1710">
        <v>29</v>
      </c>
      <c r="W1710">
        <v>1</v>
      </c>
      <c r="X1710" s="2">
        <v>0.29399999999999998</v>
      </c>
    </row>
    <row r="1711" spans="1:24" x14ac:dyDescent="0.25">
      <c r="A1711" t="str">
        <f t="shared" si="80"/>
        <v/>
      </c>
      <c r="B1711" t="str">
        <f t="shared" si="78"/>
        <v/>
      </c>
      <c r="C1711" t="str">
        <f t="shared" si="79"/>
        <v/>
      </c>
      <c r="D1711">
        <v>2026</v>
      </c>
      <c r="E1711" t="s">
        <v>8667</v>
      </c>
      <c r="F1711" t="s">
        <v>1821</v>
      </c>
      <c r="G1711" t="s">
        <v>47</v>
      </c>
      <c r="H1711" t="s">
        <v>64</v>
      </c>
      <c r="I1711">
        <v>0</v>
      </c>
      <c r="J1711">
        <v>0</v>
      </c>
      <c r="K1711" s="29">
        <v>5.73</v>
      </c>
      <c r="L1711">
        <v>14</v>
      </c>
      <c r="M1711">
        <v>0</v>
      </c>
      <c r="N1711">
        <v>0</v>
      </c>
      <c r="O1711">
        <v>0</v>
      </c>
      <c r="P1711">
        <v>0</v>
      </c>
      <c r="Q1711">
        <v>11</v>
      </c>
      <c r="R1711">
        <v>10</v>
      </c>
      <c r="S1711">
        <v>7</v>
      </c>
      <c r="T1711">
        <v>7</v>
      </c>
      <c r="U1711">
        <v>10</v>
      </c>
      <c r="V1711">
        <v>10</v>
      </c>
      <c r="W1711">
        <v>0</v>
      </c>
      <c r="X1711" s="2">
        <v>0.25</v>
      </c>
    </row>
    <row r="1712" spans="1:24" x14ac:dyDescent="0.25">
      <c r="A1712" t="str">
        <f t="shared" si="80"/>
        <v/>
      </c>
      <c r="B1712" t="str">
        <f t="shared" si="78"/>
        <v/>
      </c>
      <c r="C1712" t="str">
        <f t="shared" si="79"/>
        <v/>
      </c>
      <c r="D1712">
        <v>2026</v>
      </c>
      <c r="E1712" t="s">
        <v>8668</v>
      </c>
      <c r="F1712" t="s">
        <v>1821</v>
      </c>
      <c r="G1712" t="s">
        <v>47</v>
      </c>
      <c r="H1712" t="s">
        <v>64</v>
      </c>
      <c r="I1712">
        <v>4</v>
      </c>
      <c r="J1712">
        <v>3</v>
      </c>
      <c r="K1712" s="29">
        <v>6.58</v>
      </c>
      <c r="L1712">
        <v>15</v>
      </c>
      <c r="M1712">
        <v>8</v>
      </c>
      <c r="N1712">
        <v>0</v>
      </c>
      <c r="O1712">
        <v>0</v>
      </c>
      <c r="P1712">
        <v>0</v>
      </c>
      <c r="Q1712">
        <v>39.200000000000003</v>
      </c>
      <c r="R1712">
        <v>48</v>
      </c>
      <c r="S1712">
        <v>31</v>
      </c>
      <c r="T1712">
        <v>29</v>
      </c>
      <c r="U1712">
        <v>13</v>
      </c>
      <c r="V1712">
        <v>20</v>
      </c>
      <c r="W1712">
        <v>5</v>
      </c>
      <c r="X1712" s="2">
        <v>0.30199999999999999</v>
      </c>
    </row>
    <row r="1713" spans="1:24" x14ac:dyDescent="0.25">
      <c r="A1713" t="str">
        <f t="shared" si="80"/>
        <v/>
      </c>
      <c r="B1713" t="str">
        <f t="shared" si="78"/>
        <v/>
      </c>
      <c r="C1713">
        <f t="shared" si="79"/>
        <v>1</v>
      </c>
      <c r="D1713">
        <v>2026</v>
      </c>
      <c r="E1713" t="s">
        <v>6806</v>
      </c>
      <c r="F1713" t="s">
        <v>1821</v>
      </c>
      <c r="G1713" t="s">
        <v>24</v>
      </c>
      <c r="H1713" t="s">
        <v>64</v>
      </c>
      <c r="I1713">
        <v>1</v>
      </c>
      <c r="J1713">
        <v>1</v>
      </c>
      <c r="K1713" s="29">
        <v>7.66</v>
      </c>
      <c r="L1713">
        <v>15</v>
      </c>
      <c r="M1713">
        <v>1</v>
      </c>
      <c r="N1713">
        <v>0</v>
      </c>
      <c r="O1713">
        <v>0</v>
      </c>
      <c r="P1713">
        <v>0</v>
      </c>
      <c r="Q1713">
        <v>22.1</v>
      </c>
      <c r="R1713">
        <v>23</v>
      </c>
      <c r="S1713">
        <v>21</v>
      </c>
      <c r="T1713">
        <v>19</v>
      </c>
      <c r="U1713">
        <v>15</v>
      </c>
      <c r="V1713">
        <v>19</v>
      </c>
      <c r="W1713">
        <v>4</v>
      </c>
      <c r="X1713" s="2">
        <v>0.27400000000000002</v>
      </c>
    </row>
    <row r="1714" spans="1:24" x14ac:dyDescent="0.25">
      <c r="A1714" t="str">
        <f t="shared" si="80"/>
        <v/>
      </c>
      <c r="B1714" t="str">
        <f t="shared" si="78"/>
        <v/>
      </c>
      <c r="C1714" t="str">
        <f t="shared" si="79"/>
        <v/>
      </c>
      <c r="D1714">
        <v>2026</v>
      </c>
      <c r="E1714" t="s">
        <v>8669</v>
      </c>
      <c r="F1714" t="s">
        <v>1821</v>
      </c>
      <c r="G1714" t="s">
        <v>47</v>
      </c>
      <c r="H1714" t="s">
        <v>64</v>
      </c>
      <c r="I1714">
        <v>0</v>
      </c>
      <c r="J1714">
        <v>0</v>
      </c>
      <c r="K1714" s="29">
        <v>8.14</v>
      </c>
      <c r="L1714">
        <v>18</v>
      </c>
      <c r="M1714">
        <v>7</v>
      </c>
      <c r="N1714">
        <v>0</v>
      </c>
      <c r="O1714">
        <v>0</v>
      </c>
      <c r="P1714">
        <v>0</v>
      </c>
      <c r="Q1714">
        <v>24.1</v>
      </c>
      <c r="R1714">
        <v>42</v>
      </c>
      <c r="S1714">
        <v>28</v>
      </c>
      <c r="T1714">
        <v>22</v>
      </c>
      <c r="U1714">
        <v>21</v>
      </c>
      <c r="V1714">
        <v>21</v>
      </c>
      <c r="W1714">
        <v>6</v>
      </c>
      <c r="X1714" s="2">
        <v>0.375</v>
      </c>
    </row>
    <row r="1715" spans="1:24" x14ac:dyDescent="0.25">
      <c r="A1715" t="str">
        <f t="shared" si="80"/>
        <v/>
      </c>
      <c r="B1715" t="str">
        <f t="shared" si="78"/>
        <v/>
      </c>
      <c r="C1715">
        <f t="shared" si="79"/>
        <v>1</v>
      </c>
      <c r="D1715">
        <v>2026</v>
      </c>
      <c r="E1715" t="s">
        <v>6993</v>
      </c>
      <c r="F1715" t="s">
        <v>1821</v>
      </c>
      <c r="G1715" t="s">
        <v>24</v>
      </c>
      <c r="H1715" t="s">
        <v>64</v>
      </c>
      <c r="I1715">
        <v>0</v>
      </c>
      <c r="J1715">
        <v>1</v>
      </c>
      <c r="K1715" s="29">
        <v>8.2200000000000006</v>
      </c>
      <c r="L1715">
        <v>17</v>
      </c>
      <c r="M1715">
        <v>0</v>
      </c>
      <c r="N1715">
        <v>0</v>
      </c>
      <c r="O1715">
        <v>0</v>
      </c>
      <c r="P1715">
        <v>0</v>
      </c>
      <c r="Q1715">
        <v>15.1</v>
      </c>
      <c r="R1715">
        <v>18</v>
      </c>
      <c r="S1715">
        <v>19</v>
      </c>
      <c r="T1715">
        <v>14</v>
      </c>
      <c r="U1715">
        <v>15</v>
      </c>
      <c r="V1715">
        <v>12</v>
      </c>
      <c r="W1715">
        <v>3</v>
      </c>
      <c r="X1715" s="2">
        <v>0.316</v>
      </c>
    </row>
    <row r="1716" spans="1:24" x14ac:dyDescent="0.25">
      <c r="A1716" t="str">
        <f t="shared" si="80"/>
        <v/>
      </c>
      <c r="B1716" t="str">
        <f t="shared" si="78"/>
        <v/>
      </c>
      <c r="C1716" t="str">
        <f t="shared" si="79"/>
        <v/>
      </c>
      <c r="D1716">
        <v>2026</v>
      </c>
      <c r="E1716" t="s">
        <v>8670</v>
      </c>
      <c r="F1716" t="s">
        <v>1821</v>
      </c>
      <c r="G1716" t="s">
        <v>37</v>
      </c>
      <c r="H1716" t="s">
        <v>64</v>
      </c>
      <c r="I1716">
        <v>1</v>
      </c>
      <c r="J1716">
        <v>1</v>
      </c>
      <c r="K1716" s="29">
        <v>8.7799999999999994</v>
      </c>
      <c r="L1716">
        <v>14</v>
      </c>
      <c r="M1716">
        <v>0</v>
      </c>
      <c r="N1716">
        <v>0</v>
      </c>
      <c r="O1716">
        <v>0</v>
      </c>
      <c r="P1716">
        <v>0</v>
      </c>
      <c r="Q1716">
        <v>13.1</v>
      </c>
      <c r="R1716">
        <v>11</v>
      </c>
      <c r="S1716">
        <v>13</v>
      </c>
      <c r="T1716">
        <v>13</v>
      </c>
      <c r="U1716">
        <v>11</v>
      </c>
      <c r="V1716">
        <v>10</v>
      </c>
      <c r="W1716">
        <v>1</v>
      </c>
      <c r="X1716" s="2">
        <v>0.224</v>
      </c>
    </row>
    <row r="1717" spans="1:24" x14ac:dyDescent="0.25">
      <c r="A1717" t="str">
        <f t="shared" si="80"/>
        <v/>
      </c>
      <c r="B1717" t="str">
        <f t="shared" si="78"/>
        <v/>
      </c>
      <c r="C1717" t="str">
        <f t="shared" si="79"/>
        <v/>
      </c>
      <c r="D1717">
        <v>2026</v>
      </c>
      <c r="E1717" t="s">
        <v>8671</v>
      </c>
      <c r="F1717" t="s">
        <v>1821</v>
      </c>
      <c r="G1717" t="s">
        <v>37</v>
      </c>
      <c r="H1717" t="s">
        <v>64</v>
      </c>
      <c r="I1717">
        <v>2</v>
      </c>
      <c r="J1717">
        <v>4</v>
      </c>
      <c r="K1717" s="29">
        <v>10.26</v>
      </c>
      <c r="L1717">
        <v>16</v>
      </c>
      <c r="M1717">
        <v>11</v>
      </c>
      <c r="N1717">
        <v>0</v>
      </c>
      <c r="O1717">
        <v>0</v>
      </c>
      <c r="P1717">
        <v>0</v>
      </c>
      <c r="Q1717">
        <v>40.1</v>
      </c>
      <c r="R1717">
        <v>68</v>
      </c>
      <c r="S1717">
        <v>53</v>
      </c>
      <c r="T1717">
        <v>46</v>
      </c>
      <c r="U1717">
        <v>19</v>
      </c>
      <c r="V1717">
        <v>35</v>
      </c>
      <c r="W1717">
        <v>9</v>
      </c>
      <c r="X1717" s="2">
        <v>0.372</v>
      </c>
    </row>
    <row r="1718" spans="1:24" x14ac:dyDescent="0.25">
      <c r="A1718" t="str">
        <f t="shared" si="80"/>
        <v/>
      </c>
      <c r="B1718" t="str">
        <f t="shared" si="78"/>
        <v/>
      </c>
      <c r="C1718" t="str">
        <f t="shared" si="79"/>
        <v/>
      </c>
      <c r="D1718">
        <v>2026</v>
      </c>
      <c r="E1718" t="s">
        <v>8672</v>
      </c>
      <c r="F1718" t="s">
        <v>1838</v>
      </c>
      <c r="G1718" t="s">
        <v>37</v>
      </c>
      <c r="H1718" t="s">
        <v>64</v>
      </c>
      <c r="I1718">
        <v>4</v>
      </c>
      <c r="J1718">
        <v>7</v>
      </c>
      <c r="K1718" s="29">
        <v>4.74</v>
      </c>
      <c r="L1718">
        <v>15</v>
      </c>
      <c r="M1718">
        <v>14</v>
      </c>
      <c r="N1718">
        <v>0</v>
      </c>
      <c r="O1718">
        <v>0</v>
      </c>
      <c r="P1718">
        <v>0</v>
      </c>
      <c r="Q1718">
        <v>81.2</v>
      </c>
      <c r="R1718">
        <v>74</v>
      </c>
      <c r="S1718">
        <v>48</v>
      </c>
      <c r="T1718">
        <v>43</v>
      </c>
      <c r="U1718">
        <v>37</v>
      </c>
      <c r="V1718">
        <v>90</v>
      </c>
      <c r="W1718">
        <v>8</v>
      </c>
      <c r="X1718" s="2">
        <v>0.23799999999999999</v>
      </c>
    </row>
    <row r="1719" spans="1:24" x14ac:dyDescent="0.25">
      <c r="A1719">
        <f t="shared" si="80"/>
        <v>1</v>
      </c>
      <c r="B1719" t="str">
        <f t="shared" si="78"/>
        <v/>
      </c>
      <c r="C1719" t="str">
        <f t="shared" si="79"/>
        <v/>
      </c>
      <c r="D1719">
        <v>2026</v>
      </c>
      <c r="E1719" t="s">
        <v>1427</v>
      </c>
      <c r="F1719" t="s">
        <v>1838</v>
      </c>
      <c r="G1719" t="s">
        <v>32</v>
      </c>
      <c r="H1719" t="s">
        <v>64</v>
      </c>
      <c r="I1719">
        <v>3</v>
      </c>
      <c r="J1719">
        <v>4</v>
      </c>
      <c r="K1719" s="29">
        <v>4.76</v>
      </c>
      <c r="L1719">
        <v>14</v>
      </c>
      <c r="M1719">
        <v>11</v>
      </c>
      <c r="N1719">
        <v>0</v>
      </c>
      <c r="O1719">
        <v>0</v>
      </c>
      <c r="P1719">
        <v>0</v>
      </c>
      <c r="Q1719">
        <v>58.2</v>
      </c>
      <c r="R1719">
        <v>64</v>
      </c>
      <c r="S1719">
        <v>37</v>
      </c>
      <c r="T1719">
        <v>31</v>
      </c>
      <c r="U1719">
        <v>18</v>
      </c>
      <c r="V1719">
        <v>51</v>
      </c>
      <c r="W1719">
        <v>8</v>
      </c>
      <c r="X1719" s="2">
        <v>0.27400000000000002</v>
      </c>
    </row>
    <row r="1720" spans="1:24" x14ac:dyDescent="0.25">
      <c r="A1720">
        <f t="shared" si="80"/>
        <v>1</v>
      </c>
      <c r="B1720" t="str">
        <f t="shared" si="78"/>
        <v/>
      </c>
      <c r="C1720" t="str">
        <f t="shared" si="79"/>
        <v/>
      </c>
      <c r="D1720">
        <v>2026</v>
      </c>
      <c r="E1720" t="s">
        <v>4809</v>
      </c>
      <c r="F1720" t="s">
        <v>1838</v>
      </c>
      <c r="G1720" t="s">
        <v>29</v>
      </c>
      <c r="H1720" t="s">
        <v>64</v>
      </c>
      <c r="I1720">
        <v>6</v>
      </c>
      <c r="J1720">
        <v>5</v>
      </c>
      <c r="K1720" s="29">
        <v>5.94</v>
      </c>
      <c r="L1720">
        <v>16</v>
      </c>
      <c r="M1720">
        <v>12</v>
      </c>
      <c r="N1720">
        <v>0</v>
      </c>
      <c r="O1720">
        <v>0</v>
      </c>
      <c r="P1720">
        <v>0</v>
      </c>
      <c r="Q1720">
        <v>69.2</v>
      </c>
      <c r="R1720">
        <v>74</v>
      </c>
      <c r="S1720">
        <v>51</v>
      </c>
      <c r="T1720">
        <v>46</v>
      </c>
      <c r="U1720">
        <v>26</v>
      </c>
      <c r="V1720">
        <v>59</v>
      </c>
      <c r="W1720">
        <v>6</v>
      </c>
      <c r="X1720" s="2">
        <v>0.27700000000000002</v>
      </c>
    </row>
    <row r="1721" spans="1:24" x14ac:dyDescent="0.25">
      <c r="A1721">
        <f t="shared" si="80"/>
        <v>1</v>
      </c>
      <c r="B1721" t="str">
        <f t="shared" si="78"/>
        <v/>
      </c>
      <c r="C1721" t="str">
        <f t="shared" si="79"/>
        <v/>
      </c>
      <c r="D1721">
        <v>2026</v>
      </c>
      <c r="E1721" t="s">
        <v>8673</v>
      </c>
      <c r="F1721" t="s">
        <v>1838</v>
      </c>
      <c r="G1721" t="s">
        <v>29</v>
      </c>
      <c r="H1721" t="s">
        <v>64</v>
      </c>
      <c r="I1721">
        <v>0</v>
      </c>
      <c r="J1721">
        <v>0</v>
      </c>
      <c r="K1721" s="29">
        <v>2.25</v>
      </c>
      <c r="L1721">
        <v>5</v>
      </c>
      <c r="M1721">
        <v>0</v>
      </c>
      <c r="N1721">
        <v>0</v>
      </c>
      <c r="O1721">
        <v>0</v>
      </c>
      <c r="P1721">
        <v>0</v>
      </c>
      <c r="Q1721">
        <v>4</v>
      </c>
      <c r="R1721">
        <v>4</v>
      </c>
      <c r="S1721">
        <v>1</v>
      </c>
      <c r="T1721">
        <v>1</v>
      </c>
      <c r="U1721">
        <v>3</v>
      </c>
      <c r="V1721">
        <v>3</v>
      </c>
      <c r="W1721">
        <v>0</v>
      </c>
      <c r="X1721" s="2">
        <v>0.28599999999999998</v>
      </c>
    </row>
    <row r="1722" spans="1:24" x14ac:dyDescent="0.25">
      <c r="A1722" t="str">
        <f t="shared" si="80"/>
        <v/>
      </c>
      <c r="B1722" t="str">
        <f t="shared" si="78"/>
        <v/>
      </c>
      <c r="C1722" t="str">
        <f t="shared" si="79"/>
        <v/>
      </c>
      <c r="D1722">
        <v>2026</v>
      </c>
      <c r="E1722" t="s">
        <v>8674</v>
      </c>
      <c r="F1722" t="s">
        <v>1838</v>
      </c>
      <c r="G1722" t="s">
        <v>47</v>
      </c>
      <c r="H1722" t="s">
        <v>64</v>
      </c>
      <c r="I1722">
        <v>1</v>
      </c>
      <c r="J1722">
        <v>0</v>
      </c>
      <c r="K1722" s="29">
        <v>3.48</v>
      </c>
      <c r="L1722">
        <v>11</v>
      </c>
      <c r="M1722">
        <v>0</v>
      </c>
      <c r="N1722">
        <v>0</v>
      </c>
      <c r="O1722">
        <v>0</v>
      </c>
      <c r="P1722">
        <v>0</v>
      </c>
      <c r="Q1722">
        <v>10.1</v>
      </c>
      <c r="R1722">
        <v>10</v>
      </c>
      <c r="S1722">
        <v>7</v>
      </c>
      <c r="T1722">
        <v>4</v>
      </c>
      <c r="U1722">
        <v>1</v>
      </c>
      <c r="V1722">
        <v>9</v>
      </c>
      <c r="W1722">
        <v>3</v>
      </c>
      <c r="X1722" s="2">
        <v>0.25600000000000001</v>
      </c>
    </row>
    <row r="1723" spans="1:24" x14ac:dyDescent="0.25">
      <c r="A1723">
        <f t="shared" si="80"/>
        <v>1</v>
      </c>
      <c r="B1723" t="str">
        <f t="shared" si="78"/>
        <v/>
      </c>
      <c r="C1723" t="str">
        <f t="shared" si="79"/>
        <v/>
      </c>
      <c r="D1723">
        <v>2026</v>
      </c>
      <c r="E1723" t="s">
        <v>8675</v>
      </c>
      <c r="F1723" t="s">
        <v>1838</v>
      </c>
      <c r="G1723" t="s">
        <v>29</v>
      </c>
      <c r="H1723" t="s">
        <v>64</v>
      </c>
      <c r="I1723">
        <v>3</v>
      </c>
      <c r="J1723">
        <v>2</v>
      </c>
      <c r="K1723" s="29">
        <v>4.0999999999999996</v>
      </c>
      <c r="L1723">
        <v>25</v>
      </c>
      <c r="M1723">
        <v>2</v>
      </c>
      <c r="N1723">
        <v>0</v>
      </c>
      <c r="O1723">
        <v>0</v>
      </c>
      <c r="P1723">
        <v>5</v>
      </c>
      <c r="Q1723">
        <v>48.1</v>
      </c>
      <c r="R1723">
        <v>40</v>
      </c>
      <c r="S1723">
        <v>22</v>
      </c>
      <c r="T1723">
        <v>22</v>
      </c>
      <c r="U1723">
        <v>20</v>
      </c>
      <c r="V1723">
        <v>44</v>
      </c>
      <c r="W1723">
        <v>0</v>
      </c>
      <c r="X1723" s="2">
        <v>0.23300000000000001</v>
      </c>
    </row>
    <row r="1724" spans="1:24" x14ac:dyDescent="0.25">
      <c r="A1724" t="str">
        <f t="shared" si="80"/>
        <v/>
      </c>
      <c r="B1724" t="str">
        <f t="shared" si="78"/>
        <v/>
      </c>
      <c r="C1724" t="str">
        <f t="shared" si="79"/>
        <v/>
      </c>
      <c r="D1724">
        <v>2026</v>
      </c>
      <c r="E1724" t="s">
        <v>8676</v>
      </c>
      <c r="F1724" t="s">
        <v>1838</v>
      </c>
      <c r="G1724" t="s">
        <v>37</v>
      </c>
      <c r="H1724" t="s">
        <v>64</v>
      </c>
      <c r="I1724">
        <v>1</v>
      </c>
      <c r="J1724">
        <v>0</v>
      </c>
      <c r="K1724" s="29">
        <v>4.75</v>
      </c>
      <c r="L1724">
        <v>21</v>
      </c>
      <c r="M1724">
        <v>0</v>
      </c>
      <c r="N1724">
        <v>0</v>
      </c>
      <c r="O1724">
        <v>0</v>
      </c>
      <c r="P1724">
        <v>1</v>
      </c>
      <c r="Q1724">
        <v>36</v>
      </c>
      <c r="R1724">
        <v>39</v>
      </c>
      <c r="S1724">
        <v>19</v>
      </c>
      <c r="T1724">
        <v>19</v>
      </c>
      <c r="U1724">
        <v>9</v>
      </c>
      <c r="V1724">
        <v>30</v>
      </c>
      <c r="W1724">
        <v>7</v>
      </c>
      <c r="X1724" s="2">
        <v>0.28499999999999998</v>
      </c>
    </row>
    <row r="1725" spans="1:24" x14ac:dyDescent="0.25">
      <c r="A1725" t="str">
        <f t="shared" si="80"/>
        <v/>
      </c>
      <c r="B1725" t="str">
        <f t="shared" si="78"/>
        <v/>
      </c>
      <c r="C1725" t="str">
        <f t="shared" si="79"/>
        <v/>
      </c>
      <c r="D1725">
        <v>2026</v>
      </c>
      <c r="E1725" t="s">
        <v>8677</v>
      </c>
      <c r="F1725" t="s">
        <v>1838</v>
      </c>
      <c r="G1725" t="s">
        <v>47</v>
      </c>
      <c r="H1725" t="s">
        <v>64</v>
      </c>
      <c r="I1725">
        <v>3</v>
      </c>
      <c r="J1725">
        <v>2</v>
      </c>
      <c r="K1725" s="29">
        <v>5.2</v>
      </c>
      <c r="L1725">
        <v>16</v>
      </c>
      <c r="M1725">
        <v>3</v>
      </c>
      <c r="N1725">
        <v>0</v>
      </c>
      <c r="O1725">
        <v>0</v>
      </c>
      <c r="P1725">
        <v>0</v>
      </c>
      <c r="Q1725">
        <v>36.1</v>
      </c>
      <c r="R1725">
        <v>42</v>
      </c>
      <c r="S1725">
        <v>27</v>
      </c>
      <c r="T1725">
        <v>21</v>
      </c>
      <c r="U1725">
        <v>15</v>
      </c>
      <c r="V1725">
        <v>37</v>
      </c>
      <c r="W1725">
        <v>0</v>
      </c>
      <c r="X1725" s="2">
        <v>0.29199999999999998</v>
      </c>
    </row>
    <row r="1726" spans="1:24" x14ac:dyDescent="0.25">
      <c r="A1726">
        <f t="shared" si="80"/>
        <v>1</v>
      </c>
      <c r="B1726" t="str">
        <f t="shared" si="78"/>
        <v/>
      </c>
      <c r="C1726" t="str">
        <f t="shared" si="79"/>
        <v/>
      </c>
      <c r="D1726">
        <v>2026</v>
      </c>
      <c r="E1726" t="s">
        <v>8678</v>
      </c>
      <c r="F1726" t="s">
        <v>1838</v>
      </c>
      <c r="G1726" t="s">
        <v>29</v>
      </c>
      <c r="H1726" t="s">
        <v>64</v>
      </c>
      <c r="I1726">
        <v>3</v>
      </c>
      <c r="J1726">
        <v>3</v>
      </c>
      <c r="K1726" s="29">
        <v>5.59</v>
      </c>
      <c r="L1726">
        <v>19</v>
      </c>
      <c r="M1726">
        <v>5</v>
      </c>
      <c r="N1726">
        <v>0</v>
      </c>
      <c r="O1726">
        <v>0</v>
      </c>
      <c r="P1726">
        <v>1</v>
      </c>
      <c r="Q1726">
        <v>46.2</v>
      </c>
      <c r="R1726">
        <v>38</v>
      </c>
      <c r="S1726">
        <v>29</v>
      </c>
      <c r="T1726">
        <v>29</v>
      </c>
      <c r="U1726">
        <v>23</v>
      </c>
      <c r="V1726">
        <v>49</v>
      </c>
      <c r="W1726">
        <v>8</v>
      </c>
      <c r="X1726" s="2">
        <v>0.22500000000000001</v>
      </c>
    </row>
    <row r="1727" spans="1:24" x14ac:dyDescent="0.25">
      <c r="A1727" t="str">
        <f t="shared" si="80"/>
        <v/>
      </c>
      <c r="B1727" t="str">
        <f t="shared" si="78"/>
        <v/>
      </c>
      <c r="C1727" t="str">
        <f t="shared" si="79"/>
        <v/>
      </c>
      <c r="D1727">
        <v>2026</v>
      </c>
      <c r="E1727" t="s">
        <v>1854</v>
      </c>
      <c r="F1727" t="s">
        <v>1838</v>
      </c>
      <c r="G1727" t="s">
        <v>24</v>
      </c>
      <c r="H1727" t="s">
        <v>64</v>
      </c>
      <c r="I1727">
        <v>0</v>
      </c>
      <c r="J1727">
        <v>4</v>
      </c>
      <c r="K1727" s="29">
        <v>5.9</v>
      </c>
      <c r="L1727">
        <v>20</v>
      </c>
      <c r="M1727">
        <v>2</v>
      </c>
      <c r="N1727">
        <v>0</v>
      </c>
      <c r="O1727">
        <v>0</v>
      </c>
      <c r="P1727">
        <v>3</v>
      </c>
      <c r="Q1727">
        <v>39.200000000000003</v>
      </c>
      <c r="R1727">
        <v>45</v>
      </c>
      <c r="S1727">
        <v>32</v>
      </c>
      <c r="T1727">
        <v>26</v>
      </c>
      <c r="U1727">
        <v>16</v>
      </c>
      <c r="V1727">
        <v>39</v>
      </c>
      <c r="W1727">
        <v>4</v>
      </c>
      <c r="X1727" s="2">
        <v>0.27800000000000002</v>
      </c>
    </row>
    <row r="1728" spans="1:24" x14ac:dyDescent="0.25">
      <c r="A1728" t="str">
        <f t="shared" si="80"/>
        <v/>
      </c>
      <c r="B1728" t="str">
        <f t="shared" si="78"/>
        <v/>
      </c>
      <c r="C1728" t="str">
        <f t="shared" si="79"/>
        <v/>
      </c>
      <c r="D1728">
        <v>2026</v>
      </c>
      <c r="E1728" t="s">
        <v>8679</v>
      </c>
      <c r="F1728" t="s">
        <v>1838</v>
      </c>
      <c r="G1728" t="s">
        <v>37</v>
      </c>
      <c r="H1728" t="s">
        <v>64</v>
      </c>
      <c r="I1728">
        <v>0</v>
      </c>
      <c r="J1728">
        <v>2</v>
      </c>
      <c r="K1728" s="29">
        <v>6</v>
      </c>
      <c r="L1728">
        <v>17</v>
      </c>
      <c r="M1728">
        <v>1</v>
      </c>
      <c r="N1728">
        <v>0</v>
      </c>
      <c r="O1728">
        <v>0</v>
      </c>
      <c r="P1728">
        <v>0</v>
      </c>
      <c r="Q1728">
        <v>21</v>
      </c>
      <c r="R1728">
        <v>11</v>
      </c>
      <c r="S1728">
        <v>15</v>
      </c>
      <c r="T1728">
        <v>14</v>
      </c>
      <c r="U1728">
        <v>28</v>
      </c>
      <c r="V1728">
        <v>33</v>
      </c>
      <c r="W1728">
        <v>6</v>
      </c>
      <c r="X1728" s="2">
        <v>0.151</v>
      </c>
    </row>
    <row r="1729" spans="1:24" x14ac:dyDescent="0.25">
      <c r="A1729" t="str">
        <f t="shared" si="80"/>
        <v/>
      </c>
      <c r="B1729" t="str">
        <f t="shared" si="78"/>
        <v/>
      </c>
      <c r="C1729" t="str">
        <f t="shared" si="79"/>
        <v/>
      </c>
      <c r="D1729">
        <v>2026</v>
      </c>
      <c r="E1729" t="s">
        <v>8680</v>
      </c>
      <c r="F1729" t="s">
        <v>1838</v>
      </c>
      <c r="G1729" t="s">
        <v>24</v>
      </c>
      <c r="H1729" t="s">
        <v>64</v>
      </c>
      <c r="I1729">
        <v>1</v>
      </c>
      <c r="J1729">
        <v>2</v>
      </c>
      <c r="K1729" s="29">
        <v>6.26</v>
      </c>
      <c r="L1729">
        <v>15</v>
      </c>
      <c r="M1729">
        <v>4</v>
      </c>
      <c r="N1729">
        <v>0</v>
      </c>
      <c r="O1729">
        <v>0</v>
      </c>
      <c r="P1729">
        <v>0</v>
      </c>
      <c r="Q1729">
        <v>27.1</v>
      </c>
      <c r="R1729">
        <v>26</v>
      </c>
      <c r="S1729">
        <v>19</v>
      </c>
      <c r="T1729">
        <v>19</v>
      </c>
      <c r="U1729">
        <v>13</v>
      </c>
      <c r="V1729">
        <v>24</v>
      </c>
      <c r="W1729">
        <v>9</v>
      </c>
      <c r="X1729" s="2">
        <v>0.25</v>
      </c>
    </row>
    <row r="1730" spans="1:24" x14ac:dyDescent="0.25">
      <c r="A1730" t="str">
        <f t="shared" si="80"/>
        <v/>
      </c>
      <c r="B1730" t="str">
        <f t="shared" ref="B1730:B1793" si="81">IF(COUNTIFS(Draft_Player,$E1730),COUNTIFS(Draft_Player,$E1730),"")</f>
        <v/>
      </c>
      <c r="C1730" t="str">
        <f t="shared" ref="C1730:C1793" si="82">IF(COUNTIFS(Transfers_Player,$E1730),COUNTIFS(Transfers_Player,$E1730),"")</f>
        <v/>
      </c>
      <c r="D1730">
        <v>2026</v>
      </c>
      <c r="E1730" t="s">
        <v>8681</v>
      </c>
      <c r="F1730" t="s">
        <v>1838</v>
      </c>
      <c r="G1730" t="s">
        <v>37</v>
      </c>
      <c r="H1730" t="s">
        <v>64</v>
      </c>
      <c r="I1730">
        <v>0</v>
      </c>
      <c r="J1730">
        <v>0</v>
      </c>
      <c r="K1730" s="29">
        <v>6.75</v>
      </c>
      <c r="L1730">
        <v>2</v>
      </c>
      <c r="M1730">
        <v>0</v>
      </c>
      <c r="N1730">
        <v>0</v>
      </c>
      <c r="O1730">
        <v>0</v>
      </c>
      <c r="P1730">
        <v>0</v>
      </c>
      <c r="Q1730">
        <v>2.2000000000000002</v>
      </c>
      <c r="R1730">
        <v>4</v>
      </c>
      <c r="S1730">
        <v>2</v>
      </c>
      <c r="T1730">
        <v>2</v>
      </c>
      <c r="U1730">
        <v>1</v>
      </c>
      <c r="V1730">
        <v>4</v>
      </c>
      <c r="W1730">
        <v>0</v>
      </c>
      <c r="X1730" s="2">
        <v>0.33300000000000002</v>
      </c>
    </row>
    <row r="1731" spans="1:24" x14ac:dyDescent="0.25">
      <c r="A1731">
        <f t="shared" ref="A1731:A1794" si="83">IF(OR(G1731="SR", G1731="GR"), 1, "")</f>
        <v>1</v>
      </c>
      <c r="B1731" t="str">
        <f t="shared" si="81"/>
        <v/>
      </c>
      <c r="C1731" t="str">
        <f t="shared" si="82"/>
        <v/>
      </c>
      <c r="D1731">
        <v>2026</v>
      </c>
      <c r="E1731" t="s">
        <v>8682</v>
      </c>
      <c r="F1731" t="s">
        <v>1838</v>
      </c>
      <c r="G1731" t="s">
        <v>29</v>
      </c>
      <c r="H1731" t="s">
        <v>64</v>
      </c>
      <c r="I1731">
        <v>0</v>
      </c>
      <c r="J1731">
        <v>1</v>
      </c>
      <c r="K1731" s="29">
        <v>9</v>
      </c>
      <c r="L1731">
        <v>6</v>
      </c>
      <c r="M1731">
        <v>3</v>
      </c>
      <c r="N1731">
        <v>0</v>
      </c>
      <c r="O1731">
        <v>0</v>
      </c>
      <c r="P1731">
        <v>0</v>
      </c>
      <c r="Q1731">
        <v>11</v>
      </c>
      <c r="R1731">
        <v>17</v>
      </c>
      <c r="S1731">
        <v>11</v>
      </c>
      <c r="T1731">
        <v>11</v>
      </c>
      <c r="U1731">
        <v>6</v>
      </c>
      <c r="V1731">
        <v>14</v>
      </c>
      <c r="W1731">
        <v>1</v>
      </c>
      <c r="X1731" s="2">
        <v>0.33300000000000002</v>
      </c>
    </row>
    <row r="1732" spans="1:24" x14ac:dyDescent="0.25">
      <c r="A1732" t="str">
        <f t="shared" si="83"/>
        <v/>
      </c>
      <c r="B1732">
        <f t="shared" si="81"/>
        <v>1</v>
      </c>
      <c r="C1732" t="str">
        <f t="shared" si="82"/>
        <v/>
      </c>
      <c r="D1732">
        <v>2026</v>
      </c>
      <c r="E1732" t="s">
        <v>6183</v>
      </c>
      <c r="F1732" t="s">
        <v>1856</v>
      </c>
      <c r="G1732" t="s">
        <v>37</v>
      </c>
      <c r="H1732" t="s">
        <v>64</v>
      </c>
      <c r="I1732">
        <v>4</v>
      </c>
      <c r="J1732">
        <v>2</v>
      </c>
      <c r="K1732" s="29">
        <v>3.26</v>
      </c>
      <c r="L1732">
        <v>13</v>
      </c>
      <c r="M1732">
        <v>13</v>
      </c>
      <c r="N1732">
        <v>0</v>
      </c>
      <c r="O1732">
        <v>0</v>
      </c>
      <c r="P1732">
        <v>0</v>
      </c>
      <c r="Q1732">
        <v>60.2</v>
      </c>
      <c r="R1732">
        <v>46</v>
      </c>
      <c r="S1732">
        <v>28</v>
      </c>
      <c r="T1732">
        <v>22</v>
      </c>
      <c r="U1732">
        <v>25</v>
      </c>
      <c r="V1732">
        <v>63</v>
      </c>
      <c r="W1732">
        <v>12</v>
      </c>
      <c r="X1732" s="2">
        <v>0.21099999999999999</v>
      </c>
    </row>
    <row r="1733" spans="1:24" x14ac:dyDescent="0.25">
      <c r="A1733" t="str">
        <f t="shared" si="83"/>
        <v/>
      </c>
      <c r="B1733" t="str">
        <f t="shared" si="81"/>
        <v/>
      </c>
      <c r="C1733" t="str">
        <f t="shared" si="82"/>
        <v/>
      </c>
      <c r="D1733">
        <v>2026</v>
      </c>
      <c r="E1733" t="s">
        <v>8683</v>
      </c>
      <c r="F1733" t="s">
        <v>1856</v>
      </c>
      <c r="G1733" t="s">
        <v>37</v>
      </c>
      <c r="H1733" t="s">
        <v>64</v>
      </c>
      <c r="I1733">
        <v>5</v>
      </c>
      <c r="J1733">
        <v>4</v>
      </c>
      <c r="K1733" s="29">
        <v>5.21</v>
      </c>
      <c r="L1733">
        <v>14</v>
      </c>
      <c r="M1733">
        <v>14</v>
      </c>
      <c r="N1733">
        <v>0</v>
      </c>
      <c r="O1733">
        <v>0</v>
      </c>
      <c r="P1733">
        <v>0</v>
      </c>
      <c r="Q1733">
        <v>67.099999999999994</v>
      </c>
      <c r="R1733">
        <v>70</v>
      </c>
      <c r="S1733">
        <v>42</v>
      </c>
      <c r="T1733">
        <v>39</v>
      </c>
      <c r="U1733">
        <v>23</v>
      </c>
      <c r="V1733">
        <v>58</v>
      </c>
      <c r="W1733">
        <v>6</v>
      </c>
      <c r="X1733" s="2">
        <v>0.27500000000000002</v>
      </c>
    </row>
    <row r="1734" spans="1:24" x14ac:dyDescent="0.25">
      <c r="A1734" t="str">
        <f t="shared" si="83"/>
        <v/>
      </c>
      <c r="B1734" t="str">
        <f t="shared" si="81"/>
        <v/>
      </c>
      <c r="C1734">
        <f t="shared" si="82"/>
        <v>1</v>
      </c>
      <c r="D1734">
        <v>2026</v>
      </c>
      <c r="E1734" t="s">
        <v>6656</v>
      </c>
      <c r="F1734" t="s">
        <v>1856</v>
      </c>
      <c r="G1734" t="s">
        <v>24</v>
      </c>
      <c r="H1734" t="s">
        <v>64</v>
      </c>
      <c r="I1734">
        <v>0</v>
      </c>
      <c r="J1734">
        <v>0</v>
      </c>
      <c r="K1734" s="29">
        <v>1.29</v>
      </c>
      <c r="L1734">
        <v>5</v>
      </c>
      <c r="M1734">
        <v>3</v>
      </c>
      <c r="N1734">
        <v>0</v>
      </c>
      <c r="O1734">
        <v>0</v>
      </c>
      <c r="P1734">
        <v>0</v>
      </c>
      <c r="Q1734">
        <v>7</v>
      </c>
      <c r="R1734">
        <v>2</v>
      </c>
      <c r="S1734">
        <v>2</v>
      </c>
      <c r="T1734">
        <v>1</v>
      </c>
      <c r="U1734">
        <v>5</v>
      </c>
      <c r="V1734">
        <v>4</v>
      </c>
      <c r="W1734">
        <v>0</v>
      </c>
      <c r="X1734" s="2">
        <v>8.6999999999999994E-2</v>
      </c>
    </row>
    <row r="1735" spans="1:24" x14ac:dyDescent="0.25">
      <c r="A1735">
        <f t="shared" si="83"/>
        <v>1</v>
      </c>
      <c r="B1735" t="str">
        <f t="shared" si="81"/>
        <v/>
      </c>
      <c r="C1735" t="str">
        <f t="shared" si="82"/>
        <v/>
      </c>
      <c r="D1735">
        <v>2026</v>
      </c>
      <c r="E1735" t="s">
        <v>8684</v>
      </c>
      <c r="F1735" t="s">
        <v>1856</v>
      </c>
      <c r="G1735" t="s">
        <v>29</v>
      </c>
      <c r="H1735" t="s">
        <v>64</v>
      </c>
      <c r="I1735">
        <v>1</v>
      </c>
      <c r="J1735">
        <v>0</v>
      </c>
      <c r="K1735" s="29">
        <v>1.65</v>
      </c>
      <c r="L1735">
        <v>12</v>
      </c>
      <c r="M1735">
        <v>0</v>
      </c>
      <c r="N1735">
        <v>0</v>
      </c>
      <c r="O1735">
        <v>0</v>
      </c>
      <c r="P1735">
        <v>0</v>
      </c>
      <c r="Q1735">
        <v>16.100000000000001</v>
      </c>
      <c r="R1735">
        <v>15</v>
      </c>
      <c r="S1735">
        <v>3</v>
      </c>
      <c r="T1735">
        <v>3</v>
      </c>
      <c r="U1735">
        <v>7</v>
      </c>
      <c r="V1735">
        <v>8</v>
      </c>
      <c r="W1735">
        <v>2</v>
      </c>
      <c r="X1735" s="2">
        <v>0.254</v>
      </c>
    </row>
    <row r="1736" spans="1:24" x14ac:dyDescent="0.25">
      <c r="A1736">
        <f t="shared" si="83"/>
        <v>1</v>
      </c>
      <c r="B1736" t="str">
        <f t="shared" si="81"/>
        <v/>
      </c>
      <c r="C1736" t="str">
        <f t="shared" si="82"/>
        <v/>
      </c>
      <c r="D1736">
        <v>2026</v>
      </c>
      <c r="E1736" t="s">
        <v>8685</v>
      </c>
      <c r="F1736" t="s">
        <v>1856</v>
      </c>
      <c r="G1736" t="s">
        <v>29</v>
      </c>
      <c r="H1736" t="s">
        <v>64</v>
      </c>
      <c r="I1736">
        <v>1</v>
      </c>
      <c r="J1736">
        <v>0</v>
      </c>
      <c r="K1736" s="29">
        <v>2.5299999999999998</v>
      </c>
      <c r="L1736">
        <v>9</v>
      </c>
      <c r="M1736">
        <v>2</v>
      </c>
      <c r="N1736">
        <v>0</v>
      </c>
      <c r="O1736">
        <v>0</v>
      </c>
      <c r="P1736">
        <v>0</v>
      </c>
      <c r="Q1736">
        <v>10.199999999999999</v>
      </c>
      <c r="R1736">
        <v>8</v>
      </c>
      <c r="S1736">
        <v>4</v>
      </c>
      <c r="T1736">
        <v>3</v>
      </c>
      <c r="U1736">
        <v>6</v>
      </c>
      <c r="V1736">
        <v>16</v>
      </c>
      <c r="W1736">
        <v>1</v>
      </c>
      <c r="X1736" s="2">
        <v>0.216</v>
      </c>
    </row>
    <row r="1737" spans="1:24" x14ac:dyDescent="0.25">
      <c r="A1737">
        <f t="shared" si="83"/>
        <v>1</v>
      </c>
      <c r="B1737" t="str">
        <f t="shared" si="81"/>
        <v/>
      </c>
      <c r="C1737" t="str">
        <f t="shared" si="82"/>
        <v/>
      </c>
      <c r="D1737">
        <v>2026</v>
      </c>
      <c r="E1737" t="s">
        <v>8686</v>
      </c>
      <c r="F1737" t="s">
        <v>1856</v>
      </c>
      <c r="G1737" t="s">
        <v>29</v>
      </c>
      <c r="H1737" t="s">
        <v>64</v>
      </c>
      <c r="I1737">
        <v>4</v>
      </c>
      <c r="J1737">
        <v>3</v>
      </c>
      <c r="K1737" s="29">
        <v>2.87</v>
      </c>
      <c r="L1737">
        <v>24</v>
      </c>
      <c r="M1737">
        <v>0</v>
      </c>
      <c r="N1737">
        <v>0</v>
      </c>
      <c r="O1737">
        <v>0</v>
      </c>
      <c r="P1737">
        <v>1</v>
      </c>
      <c r="Q1737">
        <v>47</v>
      </c>
      <c r="R1737">
        <v>41</v>
      </c>
      <c r="S1737">
        <v>16</v>
      </c>
      <c r="T1737">
        <v>15</v>
      </c>
      <c r="U1737">
        <v>13</v>
      </c>
      <c r="V1737">
        <v>51</v>
      </c>
      <c r="W1737">
        <v>4</v>
      </c>
      <c r="X1737" s="2">
        <v>0.24</v>
      </c>
    </row>
    <row r="1738" spans="1:24" x14ac:dyDescent="0.25">
      <c r="A1738">
        <f t="shared" si="83"/>
        <v>1</v>
      </c>
      <c r="B1738" t="str">
        <f t="shared" si="81"/>
        <v/>
      </c>
      <c r="C1738">
        <f t="shared" si="82"/>
        <v>1</v>
      </c>
      <c r="D1738">
        <v>2026</v>
      </c>
      <c r="E1738" t="s">
        <v>5684</v>
      </c>
      <c r="F1738" t="s">
        <v>1856</v>
      </c>
      <c r="G1738" t="s">
        <v>29</v>
      </c>
      <c r="H1738" t="s">
        <v>64</v>
      </c>
      <c r="I1738">
        <v>3</v>
      </c>
      <c r="J1738">
        <v>0</v>
      </c>
      <c r="K1738" s="29">
        <v>3.66</v>
      </c>
      <c r="L1738">
        <v>13</v>
      </c>
      <c r="M1738">
        <v>0</v>
      </c>
      <c r="N1738">
        <v>0</v>
      </c>
      <c r="O1738">
        <v>0</v>
      </c>
      <c r="P1738">
        <v>0</v>
      </c>
      <c r="Q1738">
        <v>19.2</v>
      </c>
      <c r="R1738">
        <v>14</v>
      </c>
      <c r="S1738">
        <v>9</v>
      </c>
      <c r="T1738">
        <v>8</v>
      </c>
      <c r="U1738">
        <v>9</v>
      </c>
      <c r="V1738">
        <v>15</v>
      </c>
      <c r="W1738">
        <v>3</v>
      </c>
      <c r="X1738" s="2">
        <v>0.20899999999999999</v>
      </c>
    </row>
    <row r="1739" spans="1:24" x14ac:dyDescent="0.25">
      <c r="A1739">
        <f t="shared" si="83"/>
        <v>1</v>
      </c>
      <c r="B1739" t="str">
        <f t="shared" si="81"/>
        <v/>
      </c>
      <c r="C1739" t="str">
        <f t="shared" si="82"/>
        <v/>
      </c>
      <c r="D1739">
        <v>2026</v>
      </c>
      <c r="E1739" t="s">
        <v>8687</v>
      </c>
      <c r="F1739" t="s">
        <v>1856</v>
      </c>
      <c r="G1739" t="s">
        <v>29</v>
      </c>
      <c r="H1739" t="s">
        <v>64</v>
      </c>
      <c r="I1739">
        <v>2</v>
      </c>
      <c r="J1739">
        <v>3</v>
      </c>
      <c r="K1739" s="29">
        <v>4.08</v>
      </c>
      <c r="L1739">
        <v>22</v>
      </c>
      <c r="M1739">
        <v>0</v>
      </c>
      <c r="N1739">
        <v>0</v>
      </c>
      <c r="O1739">
        <v>0</v>
      </c>
      <c r="P1739">
        <v>4</v>
      </c>
      <c r="Q1739">
        <v>28.2</v>
      </c>
      <c r="R1739">
        <v>23</v>
      </c>
      <c r="S1739">
        <v>14</v>
      </c>
      <c r="T1739">
        <v>13</v>
      </c>
      <c r="U1739">
        <v>14</v>
      </c>
      <c r="V1739">
        <v>30</v>
      </c>
      <c r="W1739">
        <v>3</v>
      </c>
      <c r="X1739" s="2">
        <v>0.217</v>
      </c>
    </row>
    <row r="1740" spans="1:24" x14ac:dyDescent="0.25">
      <c r="A1740" t="str">
        <f t="shared" si="83"/>
        <v/>
      </c>
      <c r="B1740" t="str">
        <f t="shared" si="81"/>
        <v/>
      </c>
      <c r="C1740" t="str">
        <f t="shared" si="82"/>
        <v/>
      </c>
      <c r="D1740">
        <v>2026</v>
      </c>
      <c r="E1740" t="s">
        <v>8688</v>
      </c>
      <c r="F1740" t="s">
        <v>1856</v>
      </c>
      <c r="G1740" t="s">
        <v>37</v>
      </c>
      <c r="H1740" t="s">
        <v>64</v>
      </c>
      <c r="I1740">
        <v>4</v>
      </c>
      <c r="J1740">
        <v>5</v>
      </c>
      <c r="K1740" s="29">
        <v>4.0999999999999996</v>
      </c>
      <c r="L1740">
        <v>14</v>
      </c>
      <c r="M1740">
        <v>12</v>
      </c>
      <c r="N1740">
        <v>0</v>
      </c>
      <c r="O1740">
        <v>0</v>
      </c>
      <c r="P1740">
        <v>0</v>
      </c>
      <c r="Q1740">
        <v>52.2</v>
      </c>
      <c r="R1740">
        <v>41</v>
      </c>
      <c r="S1740">
        <v>28</v>
      </c>
      <c r="T1740">
        <v>24</v>
      </c>
      <c r="U1740">
        <v>16</v>
      </c>
      <c r="V1740">
        <v>54</v>
      </c>
      <c r="W1740">
        <v>4</v>
      </c>
      <c r="X1740" s="2">
        <v>0.21199999999999999</v>
      </c>
    </row>
    <row r="1741" spans="1:24" x14ac:dyDescent="0.25">
      <c r="A1741" t="str">
        <f t="shared" si="83"/>
        <v/>
      </c>
      <c r="B1741" t="str">
        <f t="shared" si="81"/>
        <v/>
      </c>
      <c r="C1741" t="str">
        <f t="shared" si="82"/>
        <v/>
      </c>
      <c r="D1741">
        <v>2026</v>
      </c>
      <c r="E1741" t="s">
        <v>8689</v>
      </c>
      <c r="F1741" t="s">
        <v>1856</v>
      </c>
      <c r="G1741" t="s">
        <v>24</v>
      </c>
      <c r="H1741" t="s">
        <v>64</v>
      </c>
      <c r="I1741">
        <v>0</v>
      </c>
      <c r="J1741">
        <v>2</v>
      </c>
      <c r="K1741" s="29">
        <v>4.26</v>
      </c>
      <c r="L1741">
        <v>15</v>
      </c>
      <c r="M1741">
        <v>4</v>
      </c>
      <c r="N1741">
        <v>0</v>
      </c>
      <c r="O1741">
        <v>0</v>
      </c>
      <c r="P1741">
        <v>1</v>
      </c>
      <c r="Q1741">
        <v>25.1</v>
      </c>
      <c r="R1741">
        <v>17</v>
      </c>
      <c r="S1741">
        <v>13</v>
      </c>
      <c r="T1741">
        <v>12</v>
      </c>
      <c r="U1741">
        <v>18</v>
      </c>
      <c r="V1741">
        <v>24</v>
      </c>
      <c r="W1741">
        <v>3</v>
      </c>
      <c r="X1741" s="2">
        <v>0.189</v>
      </c>
    </row>
    <row r="1742" spans="1:24" x14ac:dyDescent="0.25">
      <c r="A1742">
        <f t="shared" si="83"/>
        <v>1</v>
      </c>
      <c r="B1742" t="str">
        <f t="shared" si="81"/>
        <v/>
      </c>
      <c r="C1742" t="str">
        <f t="shared" si="82"/>
        <v/>
      </c>
      <c r="D1742">
        <v>2026</v>
      </c>
      <c r="E1742" t="s">
        <v>8690</v>
      </c>
      <c r="F1742" t="s">
        <v>1856</v>
      </c>
      <c r="G1742" t="s">
        <v>29</v>
      </c>
      <c r="H1742" t="s">
        <v>64</v>
      </c>
      <c r="I1742">
        <v>0</v>
      </c>
      <c r="J1742">
        <v>1</v>
      </c>
      <c r="K1742" s="29">
        <v>4.74</v>
      </c>
      <c r="L1742">
        <v>16</v>
      </c>
      <c r="M1742">
        <v>4</v>
      </c>
      <c r="N1742">
        <v>0</v>
      </c>
      <c r="O1742">
        <v>0</v>
      </c>
      <c r="P1742">
        <v>2</v>
      </c>
      <c r="Q1742">
        <v>38</v>
      </c>
      <c r="R1742">
        <v>42</v>
      </c>
      <c r="S1742">
        <v>21</v>
      </c>
      <c r="T1742">
        <v>20</v>
      </c>
      <c r="U1742">
        <v>12</v>
      </c>
      <c r="V1742">
        <v>35</v>
      </c>
      <c r="W1742">
        <v>8</v>
      </c>
      <c r="X1742" s="2">
        <v>0.28799999999999998</v>
      </c>
    </row>
    <row r="1743" spans="1:24" x14ac:dyDescent="0.25">
      <c r="A1743" t="str">
        <f t="shared" si="83"/>
        <v/>
      </c>
      <c r="B1743" t="str">
        <f t="shared" si="81"/>
        <v/>
      </c>
      <c r="C1743" t="str">
        <f t="shared" si="82"/>
        <v/>
      </c>
      <c r="D1743">
        <v>2026</v>
      </c>
      <c r="E1743" t="s">
        <v>8691</v>
      </c>
      <c r="F1743" t="s">
        <v>1856</v>
      </c>
      <c r="G1743" t="s">
        <v>24</v>
      </c>
      <c r="H1743" t="s">
        <v>64</v>
      </c>
      <c r="I1743">
        <v>2</v>
      </c>
      <c r="J1743">
        <v>1</v>
      </c>
      <c r="K1743" s="29">
        <v>5.12</v>
      </c>
      <c r="L1743">
        <v>21</v>
      </c>
      <c r="M1743">
        <v>1</v>
      </c>
      <c r="N1743">
        <v>0</v>
      </c>
      <c r="O1743">
        <v>0</v>
      </c>
      <c r="P1743">
        <v>1</v>
      </c>
      <c r="Q1743">
        <v>31.2</v>
      </c>
      <c r="R1743">
        <v>33</v>
      </c>
      <c r="S1743">
        <v>20</v>
      </c>
      <c r="T1743">
        <v>18</v>
      </c>
      <c r="U1743">
        <v>18</v>
      </c>
      <c r="V1743">
        <v>46</v>
      </c>
      <c r="W1743">
        <v>5</v>
      </c>
      <c r="X1743" s="2">
        <v>0.26600000000000001</v>
      </c>
    </row>
    <row r="1744" spans="1:24" x14ac:dyDescent="0.25">
      <c r="A1744" t="str">
        <f t="shared" si="83"/>
        <v/>
      </c>
      <c r="B1744" t="str">
        <f t="shared" si="81"/>
        <v/>
      </c>
      <c r="C1744" t="str">
        <f t="shared" si="82"/>
        <v/>
      </c>
      <c r="D1744">
        <v>2026</v>
      </c>
      <c r="E1744" t="s">
        <v>8692</v>
      </c>
      <c r="F1744" t="s">
        <v>1856</v>
      </c>
      <c r="G1744" t="s">
        <v>37</v>
      </c>
      <c r="H1744" t="s">
        <v>64</v>
      </c>
      <c r="I1744">
        <v>0</v>
      </c>
      <c r="J1744">
        <v>0</v>
      </c>
      <c r="K1744" s="29">
        <v>6.19</v>
      </c>
      <c r="L1744">
        <v>12</v>
      </c>
      <c r="M1744">
        <v>0</v>
      </c>
      <c r="N1744">
        <v>0</v>
      </c>
      <c r="O1744">
        <v>0</v>
      </c>
      <c r="P1744">
        <v>0</v>
      </c>
      <c r="Q1744">
        <v>16</v>
      </c>
      <c r="R1744">
        <v>17</v>
      </c>
      <c r="S1744">
        <v>12</v>
      </c>
      <c r="T1744">
        <v>11</v>
      </c>
      <c r="U1744">
        <v>6</v>
      </c>
      <c r="V1744">
        <v>19</v>
      </c>
      <c r="W1744">
        <v>5</v>
      </c>
      <c r="X1744" s="2">
        <v>0.27400000000000002</v>
      </c>
    </row>
    <row r="1745" spans="1:24" x14ac:dyDescent="0.25">
      <c r="A1745" t="str">
        <f t="shared" si="83"/>
        <v/>
      </c>
      <c r="B1745" t="str">
        <f t="shared" si="81"/>
        <v/>
      </c>
      <c r="C1745" t="str">
        <f t="shared" si="82"/>
        <v/>
      </c>
      <c r="D1745">
        <v>2026</v>
      </c>
      <c r="E1745" t="s">
        <v>8693</v>
      </c>
      <c r="F1745" t="s">
        <v>1856</v>
      </c>
      <c r="G1745" t="s">
        <v>37</v>
      </c>
      <c r="H1745" t="s">
        <v>64</v>
      </c>
      <c r="I1745">
        <v>2</v>
      </c>
      <c r="J1745">
        <v>2</v>
      </c>
      <c r="K1745" s="29">
        <v>9</v>
      </c>
      <c r="L1745">
        <v>17</v>
      </c>
      <c r="M1745">
        <v>0</v>
      </c>
      <c r="N1745">
        <v>0</v>
      </c>
      <c r="O1745">
        <v>0</v>
      </c>
      <c r="P1745">
        <v>0</v>
      </c>
      <c r="Q1745">
        <v>19</v>
      </c>
      <c r="R1745">
        <v>23</v>
      </c>
      <c r="S1745">
        <v>19</v>
      </c>
      <c r="T1745">
        <v>19</v>
      </c>
      <c r="U1745">
        <v>6</v>
      </c>
      <c r="V1745">
        <v>24</v>
      </c>
      <c r="W1745">
        <v>6</v>
      </c>
      <c r="X1745" s="2">
        <v>0.30299999999999999</v>
      </c>
    </row>
    <row r="1746" spans="1:24" x14ac:dyDescent="0.25">
      <c r="A1746" t="str">
        <f t="shared" si="83"/>
        <v/>
      </c>
      <c r="B1746" t="str">
        <f t="shared" si="81"/>
        <v/>
      </c>
      <c r="C1746" t="str">
        <f t="shared" si="82"/>
        <v/>
      </c>
      <c r="D1746">
        <v>2026</v>
      </c>
      <c r="E1746" t="s">
        <v>8694</v>
      </c>
      <c r="F1746" t="s">
        <v>1856</v>
      </c>
      <c r="G1746" t="s">
        <v>47</v>
      </c>
      <c r="H1746" t="s">
        <v>64</v>
      </c>
      <c r="I1746">
        <v>0</v>
      </c>
      <c r="J1746">
        <v>0</v>
      </c>
      <c r="K1746" s="29">
        <v>9</v>
      </c>
      <c r="L1746">
        <v>5</v>
      </c>
      <c r="M1746">
        <v>0</v>
      </c>
      <c r="N1746">
        <v>0</v>
      </c>
      <c r="O1746">
        <v>0</v>
      </c>
      <c r="P1746">
        <v>0</v>
      </c>
      <c r="Q1746">
        <v>6</v>
      </c>
      <c r="R1746">
        <v>9</v>
      </c>
      <c r="S1746">
        <v>10</v>
      </c>
      <c r="T1746">
        <v>6</v>
      </c>
      <c r="U1746">
        <v>5</v>
      </c>
      <c r="V1746">
        <v>4</v>
      </c>
      <c r="W1746">
        <v>1</v>
      </c>
      <c r="X1746" s="2">
        <v>0.31</v>
      </c>
    </row>
    <row r="1747" spans="1:24" x14ac:dyDescent="0.25">
      <c r="A1747" t="str">
        <f t="shared" si="83"/>
        <v/>
      </c>
      <c r="B1747" t="str">
        <f t="shared" si="81"/>
        <v/>
      </c>
      <c r="C1747">
        <f t="shared" si="82"/>
        <v>1</v>
      </c>
      <c r="D1747">
        <v>2026</v>
      </c>
      <c r="E1747" t="s">
        <v>1871</v>
      </c>
      <c r="F1747" t="s">
        <v>1856</v>
      </c>
      <c r="G1747" t="s">
        <v>47</v>
      </c>
      <c r="H1747" t="s">
        <v>64</v>
      </c>
      <c r="I1747">
        <v>2</v>
      </c>
      <c r="J1747">
        <v>0</v>
      </c>
      <c r="K1747" s="29">
        <v>10.119999999999999</v>
      </c>
      <c r="L1747">
        <v>5</v>
      </c>
      <c r="M1747">
        <v>0</v>
      </c>
      <c r="N1747">
        <v>0</v>
      </c>
      <c r="O1747">
        <v>0</v>
      </c>
      <c r="P1747">
        <v>0</v>
      </c>
      <c r="Q1747">
        <v>5.0999999999999996</v>
      </c>
      <c r="R1747">
        <v>3</v>
      </c>
      <c r="S1747">
        <v>6</v>
      </c>
      <c r="T1747">
        <v>6</v>
      </c>
      <c r="U1747">
        <v>3</v>
      </c>
      <c r="V1747">
        <v>3</v>
      </c>
      <c r="W1747">
        <v>3</v>
      </c>
      <c r="X1747" s="2">
        <v>0.158</v>
      </c>
    </row>
    <row r="1748" spans="1:24" x14ac:dyDescent="0.25">
      <c r="A1748" t="str">
        <f t="shared" si="83"/>
        <v/>
      </c>
      <c r="B1748" t="str">
        <f t="shared" si="81"/>
        <v/>
      </c>
      <c r="C1748" t="str">
        <f t="shared" si="82"/>
        <v/>
      </c>
      <c r="D1748">
        <v>2026</v>
      </c>
      <c r="E1748" t="s">
        <v>8695</v>
      </c>
      <c r="F1748" t="s">
        <v>1856</v>
      </c>
      <c r="G1748" t="s">
        <v>47</v>
      </c>
      <c r="H1748" t="s">
        <v>64</v>
      </c>
      <c r="I1748">
        <v>0</v>
      </c>
      <c r="J1748">
        <v>0</v>
      </c>
      <c r="K1748" s="29">
        <v>19.29</v>
      </c>
      <c r="L1748">
        <v>4</v>
      </c>
      <c r="M1748">
        <v>0</v>
      </c>
      <c r="N1748">
        <v>0</v>
      </c>
      <c r="O1748">
        <v>0</v>
      </c>
      <c r="P1748">
        <v>0</v>
      </c>
      <c r="Q1748">
        <v>2.1</v>
      </c>
      <c r="R1748">
        <v>4</v>
      </c>
      <c r="S1748">
        <v>6</v>
      </c>
      <c r="T1748">
        <v>5</v>
      </c>
      <c r="U1748">
        <v>4</v>
      </c>
      <c r="V1748">
        <v>6</v>
      </c>
      <c r="W1748">
        <v>3</v>
      </c>
      <c r="X1748" s="2">
        <v>0.36399999999999999</v>
      </c>
    </row>
    <row r="1749" spans="1:24" x14ac:dyDescent="0.25">
      <c r="A1749" t="str">
        <f t="shared" si="83"/>
        <v/>
      </c>
      <c r="B1749" t="str">
        <f t="shared" si="81"/>
        <v/>
      </c>
      <c r="C1749" t="str">
        <f t="shared" si="82"/>
        <v/>
      </c>
      <c r="D1749">
        <v>2026</v>
      </c>
      <c r="E1749" t="s">
        <v>8696</v>
      </c>
      <c r="F1749" t="s">
        <v>1874</v>
      </c>
      <c r="G1749" t="s">
        <v>24</v>
      </c>
      <c r="H1749" t="s">
        <v>64</v>
      </c>
      <c r="I1749">
        <v>6</v>
      </c>
      <c r="J1749">
        <v>3</v>
      </c>
      <c r="K1749" s="29">
        <v>3.71</v>
      </c>
      <c r="L1749">
        <v>15</v>
      </c>
      <c r="M1749">
        <v>15</v>
      </c>
      <c r="N1749">
        <v>0</v>
      </c>
      <c r="O1749">
        <v>0</v>
      </c>
      <c r="P1749">
        <v>0</v>
      </c>
      <c r="Q1749">
        <v>87.1</v>
      </c>
      <c r="R1749">
        <v>86</v>
      </c>
      <c r="S1749">
        <v>40</v>
      </c>
      <c r="T1749">
        <v>36</v>
      </c>
      <c r="U1749">
        <v>21</v>
      </c>
      <c r="V1749">
        <v>62</v>
      </c>
      <c r="W1749">
        <v>4</v>
      </c>
      <c r="X1749" s="2">
        <v>0.25600000000000001</v>
      </c>
    </row>
    <row r="1750" spans="1:24" x14ac:dyDescent="0.25">
      <c r="A1750">
        <f t="shared" si="83"/>
        <v>1</v>
      </c>
      <c r="B1750" t="str">
        <f t="shared" si="81"/>
        <v/>
      </c>
      <c r="C1750" t="str">
        <f t="shared" si="82"/>
        <v/>
      </c>
      <c r="D1750">
        <v>2026</v>
      </c>
      <c r="E1750" t="s">
        <v>8697</v>
      </c>
      <c r="F1750" t="s">
        <v>1874</v>
      </c>
      <c r="G1750" t="s">
        <v>32</v>
      </c>
      <c r="H1750" t="s">
        <v>64</v>
      </c>
      <c r="I1750">
        <v>4</v>
      </c>
      <c r="J1750">
        <v>5</v>
      </c>
      <c r="K1750" s="29">
        <v>4.8899999999999997</v>
      </c>
      <c r="L1750">
        <v>15</v>
      </c>
      <c r="M1750">
        <v>15</v>
      </c>
      <c r="N1750">
        <v>0</v>
      </c>
      <c r="O1750">
        <v>0</v>
      </c>
      <c r="P1750">
        <v>0</v>
      </c>
      <c r="Q1750">
        <v>73.2</v>
      </c>
      <c r="R1750">
        <v>88</v>
      </c>
      <c r="S1750">
        <v>44</v>
      </c>
      <c r="T1750">
        <v>40</v>
      </c>
      <c r="U1750">
        <v>15</v>
      </c>
      <c r="V1750">
        <v>51</v>
      </c>
      <c r="W1750">
        <v>8</v>
      </c>
      <c r="X1750" s="2">
        <v>0.29599999999999999</v>
      </c>
    </row>
    <row r="1751" spans="1:24" x14ac:dyDescent="0.25">
      <c r="A1751">
        <f t="shared" si="83"/>
        <v>1</v>
      </c>
      <c r="B1751" t="str">
        <f t="shared" si="81"/>
        <v/>
      </c>
      <c r="C1751" t="str">
        <f t="shared" si="82"/>
        <v/>
      </c>
      <c r="D1751">
        <v>2026</v>
      </c>
      <c r="E1751" t="s">
        <v>8698</v>
      </c>
      <c r="F1751" t="s">
        <v>1874</v>
      </c>
      <c r="G1751" t="s">
        <v>32</v>
      </c>
      <c r="H1751" t="s">
        <v>64</v>
      </c>
      <c r="I1751">
        <v>1</v>
      </c>
      <c r="J1751">
        <v>0</v>
      </c>
      <c r="K1751" s="29">
        <v>1.17</v>
      </c>
      <c r="L1751">
        <v>8</v>
      </c>
      <c r="M1751">
        <v>0</v>
      </c>
      <c r="N1751">
        <v>0</v>
      </c>
      <c r="O1751">
        <v>0</v>
      </c>
      <c r="P1751">
        <v>0</v>
      </c>
      <c r="Q1751">
        <v>7.2</v>
      </c>
      <c r="R1751">
        <v>5</v>
      </c>
      <c r="S1751">
        <v>1</v>
      </c>
      <c r="T1751">
        <v>1</v>
      </c>
      <c r="U1751">
        <v>4</v>
      </c>
      <c r="V1751">
        <v>7</v>
      </c>
      <c r="W1751">
        <v>0</v>
      </c>
      <c r="X1751" s="2">
        <v>0.185</v>
      </c>
    </row>
    <row r="1752" spans="1:24" x14ac:dyDescent="0.25">
      <c r="A1752" t="str">
        <f t="shared" si="83"/>
        <v/>
      </c>
      <c r="B1752" t="str">
        <f t="shared" si="81"/>
        <v/>
      </c>
      <c r="C1752" t="str">
        <f t="shared" si="82"/>
        <v/>
      </c>
      <c r="D1752">
        <v>2026</v>
      </c>
      <c r="E1752" t="s">
        <v>8699</v>
      </c>
      <c r="F1752" t="s">
        <v>1874</v>
      </c>
      <c r="G1752" t="s">
        <v>37</v>
      </c>
      <c r="H1752" t="s">
        <v>64</v>
      </c>
      <c r="I1752">
        <v>2</v>
      </c>
      <c r="J1752">
        <v>0</v>
      </c>
      <c r="K1752" s="29">
        <v>2.2000000000000002</v>
      </c>
      <c r="L1752">
        <v>12</v>
      </c>
      <c r="M1752">
        <v>0</v>
      </c>
      <c r="N1752">
        <v>0</v>
      </c>
      <c r="O1752">
        <v>0</v>
      </c>
      <c r="P1752">
        <v>0</v>
      </c>
      <c r="Q1752">
        <v>16.100000000000001</v>
      </c>
      <c r="R1752">
        <v>16</v>
      </c>
      <c r="S1752">
        <v>5</v>
      </c>
      <c r="T1752">
        <v>4</v>
      </c>
      <c r="U1752">
        <v>7</v>
      </c>
      <c r="V1752">
        <v>11</v>
      </c>
      <c r="W1752">
        <v>1</v>
      </c>
      <c r="X1752" s="2">
        <v>0.24199999999999999</v>
      </c>
    </row>
    <row r="1753" spans="1:24" x14ac:dyDescent="0.25">
      <c r="A1753">
        <f t="shared" si="83"/>
        <v>1</v>
      </c>
      <c r="B1753" t="str">
        <f t="shared" si="81"/>
        <v/>
      </c>
      <c r="C1753" t="str">
        <f t="shared" si="82"/>
        <v/>
      </c>
      <c r="D1753">
        <v>2026</v>
      </c>
      <c r="E1753" t="s">
        <v>8700</v>
      </c>
      <c r="F1753" t="s">
        <v>1874</v>
      </c>
      <c r="G1753" t="s">
        <v>29</v>
      </c>
      <c r="H1753" t="s">
        <v>64</v>
      </c>
      <c r="I1753">
        <v>3</v>
      </c>
      <c r="J1753">
        <v>4</v>
      </c>
      <c r="K1753" s="29">
        <v>5.2</v>
      </c>
      <c r="L1753">
        <v>27</v>
      </c>
      <c r="M1753">
        <v>0</v>
      </c>
      <c r="N1753">
        <v>0</v>
      </c>
      <c r="O1753">
        <v>0</v>
      </c>
      <c r="P1753">
        <v>4</v>
      </c>
      <c r="Q1753">
        <v>45</v>
      </c>
      <c r="R1753">
        <v>54</v>
      </c>
      <c r="S1753">
        <v>34</v>
      </c>
      <c r="T1753">
        <v>26</v>
      </c>
      <c r="U1753">
        <v>13</v>
      </c>
      <c r="V1753">
        <v>62</v>
      </c>
      <c r="W1753">
        <v>5</v>
      </c>
      <c r="X1753" s="2">
        <v>0.29299999999999998</v>
      </c>
    </row>
    <row r="1754" spans="1:24" x14ac:dyDescent="0.25">
      <c r="A1754" t="str">
        <f t="shared" si="83"/>
        <v/>
      </c>
      <c r="B1754" t="str">
        <f t="shared" si="81"/>
        <v/>
      </c>
      <c r="C1754" t="str">
        <f t="shared" si="82"/>
        <v/>
      </c>
      <c r="D1754">
        <v>2026</v>
      </c>
      <c r="E1754" t="s">
        <v>8701</v>
      </c>
      <c r="F1754" t="s">
        <v>1874</v>
      </c>
      <c r="G1754" t="s">
        <v>37</v>
      </c>
      <c r="H1754" t="s">
        <v>64</v>
      </c>
      <c r="I1754">
        <v>2</v>
      </c>
      <c r="J1754">
        <v>3</v>
      </c>
      <c r="K1754" s="29">
        <v>5.45</v>
      </c>
      <c r="L1754">
        <v>26</v>
      </c>
      <c r="M1754">
        <v>0</v>
      </c>
      <c r="N1754">
        <v>0</v>
      </c>
      <c r="O1754">
        <v>0</v>
      </c>
      <c r="P1754">
        <v>0</v>
      </c>
      <c r="Q1754">
        <v>38</v>
      </c>
      <c r="R1754">
        <v>46</v>
      </c>
      <c r="S1754">
        <v>26</v>
      </c>
      <c r="T1754">
        <v>23</v>
      </c>
      <c r="U1754">
        <v>15</v>
      </c>
      <c r="V1754">
        <v>31</v>
      </c>
      <c r="W1754">
        <v>9</v>
      </c>
      <c r="X1754" s="2">
        <v>0.307</v>
      </c>
    </row>
    <row r="1755" spans="1:24" x14ac:dyDescent="0.25">
      <c r="A1755">
        <f t="shared" si="83"/>
        <v>1</v>
      </c>
      <c r="B1755" t="str">
        <f t="shared" si="81"/>
        <v/>
      </c>
      <c r="C1755" t="str">
        <f t="shared" si="82"/>
        <v/>
      </c>
      <c r="D1755">
        <v>2026</v>
      </c>
      <c r="E1755" t="s">
        <v>8702</v>
      </c>
      <c r="F1755" t="s">
        <v>1874</v>
      </c>
      <c r="G1755" t="s">
        <v>29</v>
      </c>
      <c r="H1755" t="s">
        <v>64</v>
      </c>
      <c r="I1755">
        <v>0</v>
      </c>
      <c r="J1755">
        <v>3</v>
      </c>
      <c r="K1755" s="29">
        <v>5.77</v>
      </c>
      <c r="L1755">
        <v>23</v>
      </c>
      <c r="M1755">
        <v>0</v>
      </c>
      <c r="N1755">
        <v>0</v>
      </c>
      <c r="O1755">
        <v>0</v>
      </c>
      <c r="P1755">
        <v>2</v>
      </c>
      <c r="Q1755">
        <v>34.1</v>
      </c>
      <c r="R1755">
        <v>30</v>
      </c>
      <c r="S1755">
        <v>23</v>
      </c>
      <c r="T1755">
        <v>22</v>
      </c>
      <c r="U1755">
        <v>27</v>
      </c>
      <c r="V1755">
        <v>55</v>
      </c>
      <c r="W1755">
        <v>10</v>
      </c>
      <c r="X1755" s="2">
        <v>0.23599999999999999</v>
      </c>
    </row>
    <row r="1756" spans="1:24" x14ac:dyDescent="0.25">
      <c r="A1756" t="str">
        <f t="shared" si="83"/>
        <v/>
      </c>
      <c r="B1756" t="str">
        <f t="shared" si="81"/>
        <v/>
      </c>
      <c r="C1756" t="str">
        <f t="shared" si="82"/>
        <v/>
      </c>
      <c r="D1756">
        <v>2026</v>
      </c>
      <c r="E1756" t="s">
        <v>8703</v>
      </c>
      <c r="F1756" t="s">
        <v>1874</v>
      </c>
      <c r="G1756" t="s">
        <v>37</v>
      </c>
      <c r="H1756" t="s">
        <v>64</v>
      </c>
      <c r="I1756">
        <v>1</v>
      </c>
      <c r="J1756">
        <v>3</v>
      </c>
      <c r="K1756" s="29">
        <v>6.48</v>
      </c>
      <c r="L1756">
        <v>23</v>
      </c>
      <c r="M1756">
        <v>4</v>
      </c>
      <c r="N1756">
        <v>0</v>
      </c>
      <c r="O1756">
        <v>0</v>
      </c>
      <c r="P1756">
        <v>0</v>
      </c>
      <c r="Q1756">
        <v>50</v>
      </c>
      <c r="R1756">
        <v>66</v>
      </c>
      <c r="S1756">
        <v>39</v>
      </c>
      <c r="T1756">
        <v>36</v>
      </c>
      <c r="U1756">
        <v>14</v>
      </c>
      <c r="V1756">
        <v>36</v>
      </c>
      <c r="W1756">
        <v>9</v>
      </c>
      <c r="X1756" s="2">
        <v>0.314</v>
      </c>
    </row>
    <row r="1757" spans="1:24" x14ac:dyDescent="0.25">
      <c r="A1757" t="str">
        <f t="shared" si="83"/>
        <v/>
      </c>
      <c r="B1757" t="str">
        <f t="shared" si="81"/>
        <v/>
      </c>
      <c r="C1757" t="str">
        <f t="shared" si="82"/>
        <v/>
      </c>
      <c r="D1757">
        <v>2026</v>
      </c>
      <c r="E1757" t="s">
        <v>8704</v>
      </c>
      <c r="F1757" t="s">
        <v>1874</v>
      </c>
      <c r="G1757" t="s">
        <v>47</v>
      </c>
      <c r="H1757" t="s">
        <v>64</v>
      </c>
      <c r="I1757">
        <v>3</v>
      </c>
      <c r="J1757">
        <v>3</v>
      </c>
      <c r="K1757" s="29">
        <v>6.81</v>
      </c>
      <c r="L1757">
        <v>21</v>
      </c>
      <c r="M1757">
        <v>4</v>
      </c>
      <c r="N1757">
        <v>0</v>
      </c>
      <c r="O1757">
        <v>0</v>
      </c>
      <c r="P1757">
        <v>2</v>
      </c>
      <c r="Q1757">
        <v>35.200000000000003</v>
      </c>
      <c r="R1757">
        <v>42</v>
      </c>
      <c r="S1757">
        <v>27</v>
      </c>
      <c r="T1757">
        <v>27</v>
      </c>
      <c r="U1757">
        <v>16</v>
      </c>
      <c r="V1757">
        <v>29</v>
      </c>
      <c r="W1757">
        <v>4</v>
      </c>
      <c r="X1757" s="2">
        <v>0.28999999999999998</v>
      </c>
    </row>
    <row r="1758" spans="1:24" x14ac:dyDescent="0.25">
      <c r="A1758" t="str">
        <f t="shared" si="83"/>
        <v/>
      </c>
      <c r="B1758" t="str">
        <f t="shared" si="81"/>
        <v/>
      </c>
      <c r="C1758" t="str">
        <f t="shared" si="82"/>
        <v/>
      </c>
      <c r="D1758">
        <v>2026</v>
      </c>
      <c r="E1758" t="s">
        <v>8705</v>
      </c>
      <c r="F1758" t="s">
        <v>1874</v>
      </c>
      <c r="G1758" t="s">
        <v>47</v>
      </c>
      <c r="H1758" t="s">
        <v>64</v>
      </c>
      <c r="I1758">
        <v>1</v>
      </c>
      <c r="J1758">
        <v>3</v>
      </c>
      <c r="K1758" s="29">
        <v>6.99</v>
      </c>
      <c r="L1758">
        <v>11</v>
      </c>
      <c r="M1758">
        <v>6</v>
      </c>
      <c r="N1758">
        <v>0</v>
      </c>
      <c r="O1758">
        <v>0</v>
      </c>
      <c r="P1758">
        <v>0</v>
      </c>
      <c r="Q1758">
        <v>28.1</v>
      </c>
      <c r="R1758">
        <v>30</v>
      </c>
      <c r="S1758">
        <v>23</v>
      </c>
      <c r="T1758">
        <v>22</v>
      </c>
      <c r="U1758">
        <v>8</v>
      </c>
      <c r="V1758">
        <v>24</v>
      </c>
      <c r="W1758">
        <v>4</v>
      </c>
      <c r="X1758" s="2">
        <v>0.26100000000000001</v>
      </c>
    </row>
    <row r="1759" spans="1:24" x14ac:dyDescent="0.25">
      <c r="A1759" t="str">
        <f t="shared" si="83"/>
        <v/>
      </c>
      <c r="B1759" t="str">
        <f t="shared" si="81"/>
        <v/>
      </c>
      <c r="C1759" t="str">
        <f t="shared" si="82"/>
        <v/>
      </c>
      <c r="D1759">
        <v>2026</v>
      </c>
      <c r="E1759" t="s">
        <v>8706</v>
      </c>
      <c r="F1759" t="s">
        <v>1874</v>
      </c>
      <c r="G1759" t="s">
        <v>47</v>
      </c>
      <c r="H1759" t="s">
        <v>64</v>
      </c>
      <c r="I1759">
        <v>1</v>
      </c>
      <c r="J1759">
        <v>1</v>
      </c>
      <c r="K1759" s="29">
        <v>7.06</v>
      </c>
      <c r="L1759">
        <v>15</v>
      </c>
      <c r="M1759">
        <v>1</v>
      </c>
      <c r="N1759">
        <v>0</v>
      </c>
      <c r="O1759">
        <v>0</v>
      </c>
      <c r="P1759">
        <v>0</v>
      </c>
      <c r="Q1759">
        <v>21.2</v>
      </c>
      <c r="R1759">
        <v>27</v>
      </c>
      <c r="S1759">
        <v>19</v>
      </c>
      <c r="T1759">
        <v>17</v>
      </c>
      <c r="U1759">
        <v>6</v>
      </c>
      <c r="V1759">
        <v>19</v>
      </c>
      <c r="W1759">
        <v>10</v>
      </c>
      <c r="X1759" s="2">
        <v>0.31</v>
      </c>
    </row>
    <row r="1760" spans="1:24" x14ac:dyDescent="0.25">
      <c r="A1760">
        <f t="shared" si="83"/>
        <v>1</v>
      </c>
      <c r="B1760" t="str">
        <f t="shared" si="81"/>
        <v/>
      </c>
      <c r="C1760" t="str">
        <f t="shared" si="82"/>
        <v/>
      </c>
      <c r="D1760">
        <v>2026</v>
      </c>
      <c r="E1760" t="s">
        <v>8707</v>
      </c>
      <c r="F1760" t="s">
        <v>1874</v>
      </c>
      <c r="G1760" t="s">
        <v>32</v>
      </c>
      <c r="H1760" t="s">
        <v>64</v>
      </c>
      <c r="I1760">
        <v>0</v>
      </c>
      <c r="J1760">
        <v>4</v>
      </c>
      <c r="K1760" s="29">
        <v>7.76</v>
      </c>
      <c r="L1760">
        <v>15</v>
      </c>
      <c r="M1760">
        <v>11</v>
      </c>
      <c r="N1760">
        <v>0</v>
      </c>
      <c r="O1760">
        <v>0</v>
      </c>
      <c r="P1760">
        <v>0</v>
      </c>
      <c r="Q1760">
        <v>29</v>
      </c>
      <c r="R1760">
        <v>26</v>
      </c>
      <c r="S1760">
        <v>27</v>
      </c>
      <c r="T1760">
        <v>25</v>
      </c>
      <c r="U1760">
        <v>15</v>
      </c>
      <c r="V1760">
        <v>25</v>
      </c>
      <c r="W1760">
        <v>7</v>
      </c>
      <c r="X1760" s="2">
        <v>0.23</v>
      </c>
    </row>
    <row r="1761" spans="1:24" x14ac:dyDescent="0.25">
      <c r="A1761" t="str">
        <f t="shared" si="83"/>
        <v/>
      </c>
      <c r="B1761" t="str">
        <f t="shared" si="81"/>
        <v/>
      </c>
      <c r="C1761" t="str">
        <f t="shared" si="82"/>
        <v/>
      </c>
      <c r="D1761">
        <v>2026</v>
      </c>
      <c r="E1761" t="s">
        <v>8708</v>
      </c>
      <c r="F1761" t="s">
        <v>1874</v>
      </c>
      <c r="G1761" t="s">
        <v>47</v>
      </c>
      <c r="H1761" t="s">
        <v>64</v>
      </c>
      <c r="I1761">
        <v>0</v>
      </c>
      <c r="J1761">
        <v>0</v>
      </c>
      <c r="K1761" s="29">
        <v>11.32</v>
      </c>
      <c r="L1761">
        <v>10</v>
      </c>
      <c r="M1761">
        <v>0</v>
      </c>
      <c r="N1761">
        <v>0</v>
      </c>
      <c r="O1761">
        <v>0</v>
      </c>
      <c r="P1761">
        <v>0</v>
      </c>
      <c r="Q1761">
        <v>10.1</v>
      </c>
      <c r="R1761">
        <v>17</v>
      </c>
      <c r="S1761">
        <v>13</v>
      </c>
      <c r="T1761">
        <v>13</v>
      </c>
      <c r="U1761">
        <v>8</v>
      </c>
      <c r="V1761">
        <v>11</v>
      </c>
      <c r="W1761">
        <v>5</v>
      </c>
      <c r="X1761" s="2">
        <v>0.38600000000000001</v>
      </c>
    </row>
    <row r="1762" spans="1:24" x14ac:dyDescent="0.25">
      <c r="A1762" t="str">
        <f t="shared" si="83"/>
        <v/>
      </c>
      <c r="B1762" t="str">
        <f t="shared" si="81"/>
        <v/>
      </c>
      <c r="C1762" t="str">
        <f t="shared" si="82"/>
        <v/>
      </c>
      <c r="D1762">
        <v>2026</v>
      </c>
      <c r="E1762" t="s">
        <v>8709</v>
      </c>
      <c r="F1762" t="s">
        <v>1874</v>
      </c>
      <c r="G1762" t="s">
        <v>37</v>
      </c>
      <c r="H1762" t="s">
        <v>64</v>
      </c>
      <c r="I1762">
        <v>0</v>
      </c>
      <c r="J1762">
        <v>0</v>
      </c>
      <c r="K1762" s="29">
        <v>19.29</v>
      </c>
      <c r="L1762">
        <v>7</v>
      </c>
      <c r="M1762">
        <v>0</v>
      </c>
      <c r="N1762">
        <v>0</v>
      </c>
      <c r="O1762">
        <v>0</v>
      </c>
      <c r="P1762">
        <v>0</v>
      </c>
      <c r="Q1762">
        <v>4.2</v>
      </c>
      <c r="R1762">
        <v>8</v>
      </c>
      <c r="S1762">
        <v>10</v>
      </c>
      <c r="T1762">
        <v>10</v>
      </c>
      <c r="U1762">
        <v>7</v>
      </c>
      <c r="V1762">
        <v>1</v>
      </c>
      <c r="W1762">
        <v>2</v>
      </c>
      <c r="X1762" s="2">
        <v>0.38100000000000001</v>
      </c>
    </row>
    <row r="1763" spans="1:24" x14ac:dyDescent="0.25">
      <c r="A1763" t="str">
        <f t="shared" si="83"/>
        <v/>
      </c>
      <c r="B1763" t="str">
        <f t="shared" si="81"/>
        <v/>
      </c>
      <c r="C1763">
        <f t="shared" si="82"/>
        <v>1</v>
      </c>
      <c r="D1763">
        <v>2026</v>
      </c>
      <c r="E1763" t="s">
        <v>6767</v>
      </c>
      <c r="F1763" t="s">
        <v>1890</v>
      </c>
      <c r="G1763" t="s">
        <v>24</v>
      </c>
      <c r="H1763" t="s">
        <v>64</v>
      </c>
      <c r="I1763">
        <v>5</v>
      </c>
      <c r="J1763">
        <v>4</v>
      </c>
      <c r="K1763" s="29">
        <v>5.52</v>
      </c>
      <c r="L1763">
        <v>17</v>
      </c>
      <c r="M1763">
        <v>6</v>
      </c>
      <c r="N1763">
        <v>1</v>
      </c>
      <c r="O1763">
        <v>0</v>
      </c>
      <c r="P1763">
        <v>3</v>
      </c>
      <c r="Q1763">
        <v>62</v>
      </c>
      <c r="R1763">
        <v>56</v>
      </c>
      <c r="S1763">
        <v>45</v>
      </c>
      <c r="T1763">
        <v>38</v>
      </c>
      <c r="U1763">
        <v>30</v>
      </c>
      <c r="V1763">
        <v>71</v>
      </c>
      <c r="W1763">
        <v>11</v>
      </c>
      <c r="X1763" s="2">
        <v>0.23899999999999999</v>
      </c>
    </row>
    <row r="1764" spans="1:24" x14ac:dyDescent="0.25">
      <c r="A1764" t="str">
        <f t="shared" si="83"/>
        <v/>
      </c>
      <c r="B1764" t="str">
        <f t="shared" si="81"/>
        <v/>
      </c>
      <c r="C1764">
        <f t="shared" si="82"/>
        <v>1</v>
      </c>
      <c r="D1764">
        <v>2026</v>
      </c>
      <c r="E1764" t="s">
        <v>1905</v>
      </c>
      <c r="F1764" t="s">
        <v>1890</v>
      </c>
      <c r="G1764" t="s">
        <v>24</v>
      </c>
      <c r="H1764" t="s">
        <v>64</v>
      </c>
      <c r="I1764">
        <v>0</v>
      </c>
      <c r="J1764">
        <v>0</v>
      </c>
      <c r="K1764" s="29">
        <v>0</v>
      </c>
      <c r="L1764">
        <v>1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1</v>
      </c>
      <c r="S1764">
        <v>0</v>
      </c>
      <c r="T1764">
        <v>0</v>
      </c>
      <c r="U1764">
        <v>0</v>
      </c>
      <c r="V1764">
        <v>2</v>
      </c>
      <c r="W1764">
        <v>0</v>
      </c>
      <c r="X1764" s="2">
        <v>0.2</v>
      </c>
    </row>
    <row r="1765" spans="1:24" x14ac:dyDescent="0.25">
      <c r="A1765" t="str">
        <f t="shared" si="83"/>
        <v/>
      </c>
      <c r="B1765" t="str">
        <f t="shared" si="81"/>
        <v/>
      </c>
      <c r="C1765">
        <f t="shared" si="82"/>
        <v>1</v>
      </c>
      <c r="D1765">
        <v>2026</v>
      </c>
      <c r="E1765" t="s">
        <v>7083</v>
      </c>
      <c r="F1765" t="s">
        <v>1890</v>
      </c>
      <c r="G1765" t="s">
        <v>47</v>
      </c>
      <c r="H1765" t="s">
        <v>64</v>
      </c>
      <c r="I1765">
        <v>0</v>
      </c>
      <c r="J1765">
        <v>0</v>
      </c>
      <c r="K1765" s="29">
        <v>0</v>
      </c>
      <c r="L1765">
        <v>2</v>
      </c>
      <c r="M1765">
        <v>0</v>
      </c>
      <c r="N1765">
        <v>0</v>
      </c>
      <c r="O1765">
        <v>0</v>
      </c>
      <c r="P1765">
        <v>0</v>
      </c>
      <c r="Q1765">
        <v>2.1</v>
      </c>
      <c r="R1765">
        <v>0</v>
      </c>
      <c r="S1765">
        <v>0</v>
      </c>
      <c r="T1765">
        <v>0</v>
      </c>
      <c r="U1765">
        <v>1</v>
      </c>
      <c r="V1765">
        <v>2</v>
      </c>
      <c r="W1765">
        <v>0</v>
      </c>
      <c r="X1765" s="2">
        <v>0</v>
      </c>
    </row>
    <row r="1766" spans="1:24" x14ac:dyDescent="0.25">
      <c r="A1766" t="str">
        <f t="shared" si="83"/>
        <v/>
      </c>
      <c r="B1766" t="str">
        <f t="shared" si="81"/>
        <v/>
      </c>
      <c r="C1766">
        <f t="shared" si="82"/>
        <v>1</v>
      </c>
      <c r="D1766">
        <v>2026</v>
      </c>
      <c r="E1766" t="s">
        <v>6708</v>
      </c>
      <c r="F1766" t="s">
        <v>1890</v>
      </c>
      <c r="G1766" t="s">
        <v>24</v>
      </c>
      <c r="H1766" t="s">
        <v>64</v>
      </c>
      <c r="I1766">
        <v>4</v>
      </c>
      <c r="J1766">
        <v>2</v>
      </c>
      <c r="K1766" s="29">
        <v>4.18</v>
      </c>
      <c r="L1766">
        <v>21</v>
      </c>
      <c r="M1766">
        <v>3</v>
      </c>
      <c r="N1766">
        <v>0</v>
      </c>
      <c r="O1766">
        <v>0</v>
      </c>
      <c r="P1766">
        <v>2</v>
      </c>
      <c r="Q1766">
        <v>51.2</v>
      </c>
      <c r="R1766">
        <v>47</v>
      </c>
      <c r="S1766">
        <v>30</v>
      </c>
      <c r="T1766">
        <v>24</v>
      </c>
      <c r="U1766">
        <v>24</v>
      </c>
      <c r="V1766">
        <v>70</v>
      </c>
      <c r="W1766">
        <v>8</v>
      </c>
      <c r="X1766" s="2">
        <v>0.23499999999999999</v>
      </c>
    </row>
    <row r="1767" spans="1:24" x14ac:dyDescent="0.25">
      <c r="A1767" t="str">
        <f t="shared" si="83"/>
        <v/>
      </c>
      <c r="B1767" t="str">
        <f t="shared" si="81"/>
        <v/>
      </c>
      <c r="C1767">
        <f t="shared" si="82"/>
        <v>1</v>
      </c>
      <c r="D1767">
        <v>2026</v>
      </c>
      <c r="E1767" t="s">
        <v>6764</v>
      </c>
      <c r="F1767" t="s">
        <v>1890</v>
      </c>
      <c r="G1767" t="s">
        <v>37</v>
      </c>
      <c r="H1767" t="s">
        <v>64</v>
      </c>
      <c r="I1767">
        <v>2</v>
      </c>
      <c r="J1767">
        <v>1</v>
      </c>
      <c r="K1767" s="29">
        <v>5.84</v>
      </c>
      <c r="L1767">
        <v>25</v>
      </c>
      <c r="M1767">
        <v>0</v>
      </c>
      <c r="N1767">
        <v>0</v>
      </c>
      <c r="O1767">
        <v>0</v>
      </c>
      <c r="P1767">
        <v>0</v>
      </c>
      <c r="Q1767">
        <v>44.2</v>
      </c>
      <c r="R1767">
        <v>41</v>
      </c>
      <c r="S1767">
        <v>34</v>
      </c>
      <c r="T1767">
        <v>29</v>
      </c>
      <c r="U1767">
        <v>30</v>
      </c>
      <c r="V1767">
        <v>42</v>
      </c>
      <c r="W1767">
        <v>16</v>
      </c>
      <c r="X1767" s="2">
        <v>0.25</v>
      </c>
    </row>
    <row r="1768" spans="1:24" x14ac:dyDescent="0.25">
      <c r="A1768" t="str">
        <f t="shared" si="83"/>
        <v/>
      </c>
      <c r="B1768" t="str">
        <f t="shared" si="81"/>
        <v/>
      </c>
      <c r="C1768">
        <f t="shared" si="82"/>
        <v>1</v>
      </c>
      <c r="D1768">
        <v>2026</v>
      </c>
      <c r="E1768" t="s">
        <v>6709</v>
      </c>
      <c r="F1768" t="s">
        <v>1890</v>
      </c>
      <c r="G1768" t="s">
        <v>24</v>
      </c>
      <c r="H1768" t="s">
        <v>64</v>
      </c>
      <c r="I1768">
        <v>3</v>
      </c>
      <c r="J1768">
        <v>2</v>
      </c>
      <c r="K1768" s="29">
        <v>6.1</v>
      </c>
      <c r="L1768">
        <v>24</v>
      </c>
      <c r="M1768">
        <v>0</v>
      </c>
      <c r="N1768">
        <v>0</v>
      </c>
      <c r="O1768">
        <v>0</v>
      </c>
      <c r="P1768">
        <v>1</v>
      </c>
      <c r="Q1768">
        <v>38.1</v>
      </c>
      <c r="R1768">
        <v>43</v>
      </c>
      <c r="S1768">
        <v>31</v>
      </c>
      <c r="T1768">
        <v>26</v>
      </c>
      <c r="U1768">
        <v>16</v>
      </c>
      <c r="V1768">
        <v>36</v>
      </c>
      <c r="W1768">
        <v>4</v>
      </c>
      <c r="X1768" s="2">
        <v>0.30499999999999999</v>
      </c>
    </row>
    <row r="1769" spans="1:24" x14ac:dyDescent="0.25">
      <c r="A1769" t="str">
        <f t="shared" si="83"/>
        <v/>
      </c>
      <c r="B1769" t="str">
        <f t="shared" si="81"/>
        <v/>
      </c>
      <c r="C1769" t="str">
        <f t="shared" si="82"/>
        <v/>
      </c>
      <c r="D1769">
        <v>2026</v>
      </c>
      <c r="E1769" t="s">
        <v>8710</v>
      </c>
      <c r="F1769" t="s">
        <v>1890</v>
      </c>
      <c r="G1769" t="s">
        <v>24</v>
      </c>
      <c r="H1769" t="s">
        <v>64</v>
      </c>
      <c r="I1769">
        <v>2</v>
      </c>
      <c r="J1769">
        <v>4</v>
      </c>
      <c r="K1769" s="29">
        <v>6.16</v>
      </c>
      <c r="L1769">
        <v>16</v>
      </c>
      <c r="M1769">
        <v>8</v>
      </c>
      <c r="N1769">
        <v>0</v>
      </c>
      <c r="O1769">
        <v>0</v>
      </c>
      <c r="P1769">
        <v>3</v>
      </c>
      <c r="Q1769">
        <v>57</v>
      </c>
      <c r="R1769">
        <v>57</v>
      </c>
      <c r="S1769">
        <v>44</v>
      </c>
      <c r="T1769">
        <v>39</v>
      </c>
      <c r="U1769">
        <v>29</v>
      </c>
      <c r="V1769">
        <v>69</v>
      </c>
      <c r="W1769">
        <v>12</v>
      </c>
      <c r="X1769" s="2">
        <v>0.25900000000000001</v>
      </c>
    </row>
    <row r="1770" spans="1:24" x14ac:dyDescent="0.25">
      <c r="A1770" t="str">
        <f t="shared" si="83"/>
        <v/>
      </c>
      <c r="B1770" t="str">
        <f t="shared" si="81"/>
        <v/>
      </c>
      <c r="C1770" t="str">
        <f t="shared" si="82"/>
        <v/>
      </c>
      <c r="D1770">
        <v>2026</v>
      </c>
      <c r="E1770" t="s">
        <v>8711</v>
      </c>
      <c r="F1770" t="s">
        <v>1890</v>
      </c>
      <c r="G1770" t="s">
        <v>47</v>
      </c>
      <c r="H1770" t="s">
        <v>64</v>
      </c>
      <c r="I1770">
        <v>0</v>
      </c>
      <c r="J1770">
        <v>0</v>
      </c>
      <c r="K1770" s="29">
        <v>6.75</v>
      </c>
      <c r="L1770">
        <v>3</v>
      </c>
      <c r="M1770">
        <v>0</v>
      </c>
      <c r="N1770">
        <v>0</v>
      </c>
      <c r="O1770">
        <v>0</v>
      </c>
      <c r="P1770">
        <v>0</v>
      </c>
      <c r="Q1770">
        <v>2.2000000000000002</v>
      </c>
      <c r="R1770">
        <v>3</v>
      </c>
      <c r="S1770">
        <v>2</v>
      </c>
      <c r="T1770">
        <v>2</v>
      </c>
      <c r="U1770">
        <v>2</v>
      </c>
      <c r="V1770">
        <v>2</v>
      </c>
      <c r="W1770">
        <v>1</v>
      </c>
      <c r="X1770" s="2">
        <v>0.27300000000000002</v>
      </c>
    </row>
    <row r="1771" spans="1:24" x14ac:dyDescent="0.25">
      <c r="A1771" t="str">
        <f t="shared" si="83"/>
        <v/>
      </c>
      <c r="B1771" t="str">
        <f t="shared" si="81"/>
        <v/>
      </c>
      <c r="C1771" t="str">
        <f t="shared" si="82"/>
        <v/>
      </c>
      <c r="D1771">
        <v>2026</v>
      </c>
      <c r="E1771" t="s">
        <v>1901</v>
      </c>
      <c r="F1771" t="s">
        <v>1890</v>
      </c>
      <c r="G1771" t="s">
        <v>47</v>
      </c>
      <c r="H1771" t="s">
        <v>64</v>
      </c>
      <c r="I1771">
        <v>0</v>
      </c>
      <c r="J1771">
        <v>1</v>
      </c>
      <c r="K1771" s="29">
        <v>7.04</v>
      </c>
      <c r="L1771">
        <v>6</v>
      </c>
      <c r="M1771">
        <v>2</v>
      </c>
      <c r="N1771">
        <v>0</v>
      </c>
      <c r="O1771">
        <v>0</v>
      </c>
      <c r="P1771">
        <v>0</v>
      </c>
      <c r="Q1771">
        <v>7.2</v>
      </c>
      <c r="R1771">
        <v>5</v>
      </c>
      <c r="S1771">
        <v>8</v>
      </c>
      <c r="T1771">
        <v>6</v>
      </c>
      <c r="U1771">
        <v>9</v>
      </c>
      <c r="V1771">
        <v>6</v>
      </c>
      <c r="W1771">
        <v>2</v>
      </c>
      <c r="X1771" s="2">
        <v>0.17899999999999999</v>
      </c>
    </row>
    <row r="1772" spans="1:24" x14ac:dyDescent="0.25">
      <c r="A1772" t="str">
        <f t="shared" si="83"/>
        <v/>
      </c>
      <c r="B1772" t="str">
        <f t="shared" si="81"/>
        <v/>
      </c>
      <c r="C1772">
        <f t="shared" si="82"/>
        <v>1</v>
      </c>
      <c r="D1772">
        <v>2026</v>
      </c>
      <c r="E1772" t="s">
        <v>5691</v>
      </c>
      <c r="F1772" t="s">
        <v>1890</v>
      </c>
      <c r="G1772" t="s">
        <v>37</v>
      </c>
      <c r="H1772" t="s">
        <v>64</v>
      </c>
      <c r="I1772">
        <v>0</v>
      </c>
      <c r="J1772">
        <v>1</v>
      </c>
      <c r="K1772" s="29">
        <v>8.0500000000000007</v>
      </c>
      <c r="L1772">
        <v>14</v>
      </c>
      <c r="M1772">
        <v>1</v>
      </c>
      <c r="N1772">
        <v>0</v>
      </c>
      <c r="O1772">
        <v>0</v>
      </c>
      <c r="P1772">
        <v>0</v>
      </c>
      <c r="Q1772">
        <v>19</v>
      </c>
      <c r="R1772">
        <v>17</v>
      </c>
      <c r="S1772">
        <v>19</v>
      </c>
      <c r="T1772">
        <v>17</v>
      </c>
      <c r="U1772">
        <v>23</v>
      </c>
      <c r="V1772">
        <v>24</v>
      </c>
      <c r="W1772">
        <v>8</v>
      </c>
      <c r="X1772" s="2">
        <v>0.23899999999999999</v>
      </c>
    </row>
    <row r="1773" spans="1:24" x14ac:dyDescent="0.25">
      <c r="A1773" t="str">
        <f t="shared" si="83"/>
        <v/>
      </c>
      <c r="B1773" t="str">
        <f t="shared" si="81"/>
        <v/>
      </c>
      <c r="C1773" t="str">
        <f t="shared" si="82"/>
        <v/>
      </c>
      <c r="D1773">
        <v>2026</v>
      </c>
      <c r="E1773" t="s">
        <v>8712</v>
      </c>
      <c r="F1773" t="s">
        <v>1890</v>
      </c>
      <c r="G1773" t="s">
        <v>47</v>
      </c>
      <c r="H1773" t="s">
        <v>64</v>
      </c>
      <c r="I1773">
        <v>3</v>
      </c>
      <c r="J1773">
        <v>4</v>
      </c>
      <c r="K1773" s="29">
        <v>8.2200000000000006</v>
      </c>
      <c r="L1773">
        <v>15</v>
      </c>
      <c r="M1773">
        <v>11</v>
      </c>
      <c r="N1773">
        <v>0</v>
      </c>
      <c r="O1773">
        <v>0</v>
      </c>
      <c r="P1773">
        <v>0</v>
      </c>
      <c r="Q1773">
        <v>38.1</v>
      </c>
      <c r="R1773">
        <v>61</v>
      </c>
      <c r="S1773">
        <v>43</v>
      </c>
      <c r="T1773">
        <v>35</v>
      </c>
      <c r="U1773">
        <v>27</v>
      </c>
      <c r="V1773">
        <v>30</v>
      </c>
      <c r="W1773">
        <v>3</v>
      </c>
      <c r="X1773" s="2">
        <v>0.35899999999999999</v>
      </c>
    </row>
    <row r="1774" spans="1:24" x14ac:dyDescent="0.25">
      <c r="A1774" t="str">
        <f t="shared" si="83"/>
        <v/>
      </c>
      <c r="B1774" t="str">
        <f t="shared" si="81"/>
        <v/>
      </c>
      <c r="C1774" t="str">
        <f t="shared" si="82"/>
        <v/>
      </c>
      <c r="D1774">
        <v>2026</v>
      </c>
      <c r="E1774" t="s">
        <v>8713</v>
      </c>
      <c r="F1774" t="s">
        <v>1890</v>
      </c>
      <c r="G1774" t="s">
        <v>24</v>
      </c>
      <c r="H1774" t="s">
        <v>64</v>
      </c>
      <c r="I1774">
        <v>0</v>
      </c>
      <c r="J1774">
        <v>5</v>
      </c>
      <c r="K1774" s="29">
        <v>8.4499999999999993</v>
      </c>
      <c r="L1774">
        <v>8</v>
      </c>
      <c r="M1774">
        <v>8</v>
      </c>
      <c r="N1774">
        <v>0</v>
      </c>
      <c r="O1774">
        <v>0</v>
      </c>
      <c r="P1774">
        <v>0</v>
      </c>
      <c r="Q1774">
        <v>33</v>
      </c>
      <c r="R1774">
        <v>48</v>
      </c>
      <c r="S1774">
        <v>39</v>
      </c>
      <c r="T1774">
        <v>31</v>
      </c>
      <c r="U1774">
        <v>17</v>
      </c>
      <c r="V1774">
        <v>21</v>
      </c>
      <c r="W1774">
        <v>8</v>
      </c>
      <c r="X1774" s="2">
        <v>0.33100000000000002</v>
      </c>
    </row>
    <row r="1775" spans="1:24" x14ac:dyDescent="0.25">
      <c r="A1775" t="str">
        <f t="shared" si="83"/>
        <v/>
      </c>
      <c r="B1775" t="str">
        <f t="shared" si="81"/>
        <v/>
      </c>
      <c r="C1775">
        <f t="shared" si="82"/>
        <v>1</v>
      </c>
      <c r="D1775">
        <v>2026</v>
      </c>
      <c r="E1775" t="s">
        <v>7270</v>
      </c>
      <c r="F1775" t="s">
        <v>1890</v>
      </c>
      <c r="G1775" t="s">
        <v>24</v>
      </c>
      <c r="H1775" t="s">
        <v>64</v>
      </c>
      <c r="I1775">
        <v>4</v>
      </c>
      <c r="J1775">
        <v>2</v>
      </c>
      <c r="K1775" s="29">
        <v>8.85</v>
      </c>
      <c r="L1775">
        <v>17</v>
      </c>
      <c r="M1775">
        <v>9</v>
      </c>
      <c r="N1775">
        <v>0</v>
      </c>
      <c r="O1775">
        <v>0</v>
      </c>
      <c r="P1775">
        <v>0</v>
      </c>
      <c r="Q1775">
        <v>40.200000000000003</v>
      </c>
      <c r="R1775">
        <v>52</v>
      </c>
      <c r="S1775">
        <v>47</v>
      </c>
      <c r="T1775">
        <v>40</v>
      </c>
      <c r="U1775">
        <v>30</v>
      </c>
      <c r="V1775">
        <v>29</v>
      </c>
      <c r="W1775">
        <v>13</v>
      </c>
      <c r="X1775" s="2">
        <v>0.32500000000000001</v>
      </c>
    </row>
    <row r="1776" spans="1:24" x14ac:dyDescent="0.25">
      <c r="A1776" t="str">
        <f t="shared" si="83"/>
        <v/>
      </c>
      <c r="B1776" t="str">
        <f t="shared" si="81"/>
        <v/>
      </c>
      <c r="C1776">
        <f t="shared" si="82"/>
        <v>1</v>
      </c>
      <c r="D1776">
        <v>2026</v>
      </c>
      <c r="E1776" t="s">
        <v>5668</v>
      </c>
      <c r="F1776" t="s">
        <v>1890</v>
      </c>
      <c r="G1776" t="s">
        <v>37</v>
      </c>
      <c r="H1776" t="s">
        <v>64</v>
      </c>
      <c r="I1776">
        <v>3</v>
      </c>
      <c r="J1776">
        <v>2</v>
      </c>
      <c r="K1776" s="29">
        <v>9.27</v>
      </c>
      <c r="L1776">
        <v>21</v>
      </c>
      <c r="M1776">
        <v>5</v>
      </c>
      <c r="N1776">
        <v>0</v>
      </c>
      <c r="O1776">
        <v>0</v>
      </c>
      <c r="P1776">
        <v>0</v>
      </c>
      <c r="Q1776">
        <v>43.2</v>
      </c>
      <c r="R1776">
        <v>69</v>
      </c>
      <c r="S1776">
        <v>51</v>
      </c>
      <c r="T1776">
        <v>45</v>
      </c>
      <c r="U1776">
        <v>15</v>
      </c>
      <c r="V1776">
        <v>42</v>
      </c>
      <c r="W1776">
        <v>7</v>
      </c>
      <c r="X1776" s="2">
        <v>0.32900000000000001</v>
      </c>
    </row>
    <row r="1777" spans="1:24" x14ac:dyDescent="0.25">
      <c r="A1777" t="str">
        <f t="shared" si="83"/>
        <v/>
      </c>
      <c r="B1777" t="str">
        <f t="shared" si="81"/>
        <v/>
      </c>
      <c r="C1777" t="str">
        <f t="shared" si="82"/>
        <v/>
      </c>
      <c r="D1777">
        <v>2026</v>
      </c>
      <c r="E1777" t="s">
        <v>8714</v>
      </c>
      <c r="F1777" t="s">
        <v>1890</v>
      </c>
      <c r="G1777" t="s">
        <v>37</v>
      </c>
      <c r="H1777" t="s">
        <v>64</v>
      </c>
      <c r="I1777">
        <v>1</v>
      </c>
      <c r="J1777">
        <v>0</v>
      </c>
      <c r="K1777" s="29">
        <v>9.64</v>
      </c>
      <c r="L1777">
        <v>7</v>
      </c>
      <c r="M1777">
        <v>0</v>
      </c>
      <c r="N1777">
        <v>0</v>
      </c>
      <c r="O1777">
        <v>0</v>
      </c>
      <c r="P1777">
        <v>0</v>
      </c>
      <c r="Q1777">
        <v>4.2</v>
      </c>
      <c r="R1777">
        <v>4</v>
      </c>
      <c r="S1777">
        <v>6</v>
      </c>
      <c r="T1777">
        <v>5</v>
      </c>
      <c r="U1777">
        <v>7</v>
      </c>
      <c r="V1777">
        <v>3</v>
      </c>
      <c r="W1777">
        <v>4</v>
      </c>
      <c r="X1777" s="2">
        <v>0.23499999999999999</v>
      </c>
    </row>
    <row r="1778" spans="1:24" x14ac:dyDescent="0.25">
      <c r="A1778" t="str">
        <f t="shared" si="83"/>
        <v/>
      </c>
      <c r="B1778" t="str">
        <f t="shared" si="81"/>
        <v/>
      </c>
      <c r="C1778" t="str">
        <f t="shared" si="82"/>
        <v/>
      </c>
      <c r="D1778">
        <v>2026</v>
      </c>
      <c r="E1778" t="s">
        <v>8715</v>
      </c>
      <c r="F1778" t="s">
        <v>1890</v>
      </c>
      <c r="G1778" t="s">
        <v>47</v>
      </c>
      <c r="H1778" t="s">
        <v>64</v>
      </c>
      <c r="I1778">
        <v>0</v>
      </c>
      <c r="J1778">
        <v>0</v>
      </c>
      <c r="K1778" s="29">
        <v>13.5</v>
      </c>
      <c r="L1778">
        <v>3</v>
      </c>
      <c r="M1778">
        <v>0</v>
      </c>
      <c r="N1778">
        <v>0</v>
      </c>
      <c r="O1778">
        <v>0</v>
      </c>
      <c r="P1778">
        <v>0</v>
      </c>
      <c r="Q1778">
        <v>2.2000000000000002</v>
      </c>
      <c r="R1778">
        <v>5</v>
      </c>
      <c r="S1778">
        <v>4</v>
      </c>
      <c r="T1778">
        <v>4</v>
      </c>
      <c r="U1778">
        <v>2</v>
      </c>
      <c r="V1778">
        <v>2</v>
      </c>
      <c r="W1778">
        <v>0</v>
      </c>
      <c r="X1778" s="2">
        <v>0.38500000000000001</v>
      </c>
    </row>
    <row r="1779" spans="1:24" x14ac:dyDescent="0.25">
      <c r="A1779" t="str">
        <f t="shared" si="83"/>
        <v/>
      </c>
      <c r="B1779" t="str">
        <f t="shared" si="81"/>
        <v/>
      </c>
      <c r="C1779">
        <f t="shared" si="82"/>
        <v>1</v>
      </c>
      <c r="D1779">
        <v>2026</v>
      </c>
      <c r="E1779" t="s">
        <v>7009</v>
      </c>
      <c r="F1779" t="s">
        <v>1890</v>
      </c>
      <c r="G1779" t="s">
        <v>37</v>
      </c>
      <c r="H1779" t="s">
        <v>64</v>
      </c>
      <c r="I1779">
        <v>0</v>
      </c>
      <c r="J1779">
        <v>1</v>
      </c>
      <c r="K1779" s="29">
        <v>15.26</v>
      </c>
      <c r="L1779">
        <v>13</v>
      </c>
      <c r="M1779">
        <v>3</v>
      </c>
      <c r="N1779">
        <v>0</v>
      </c>
      <c r="O1779">
        <v>0</v>
      </c>
      <c r="P1779">
        <v>0</v>
      </c>
      <c r="Q1779">
        <v>15.1</v>
      </c>
      <c r="R1779">
        <v>23</v>
      </c>
      <c r="S1779">
        <v>27</v>
      </c>
      <c r="T1779">
        <v>26</v>
      </c>
      <c r="U1779">
        <v>23</v>
      </c>
      <c r="V1779">
        <v>14</v>
      </c>
      <c r="W1779">
        <v>3</v>
      </c>
      <c r="X1779" s="2">
        <v>0.35899999999999999</v>
      </c>
    </row>
    <row r="1780" spans="1:24" x14ac:dyDescent="0.25">
      <c r="A1780" t="str">
        <f t="shared" si="83"/>
        <v/>
      </c>
      <c r="B1780" t="str">
        <f t="shared" si="81"/>
        <v/>
      </c>
      <c r="C1780" t="str">
        <f t="shared" si="82"/>
        <v/>
      </c>
      <c r="D1780">
        <v>2026</v>
      </c>
      <c r="E1780" t="s">
        <v>8716</v>
      </c>
      <c r="F1780" t="s">
        <v>1890</v>
      </c>
      <c r="G1780" t="s">
        <v>37</v>
      </c>
      <c r="H1780" t="s">
        <v>64</v>
      </c>
      <c r="I1780">
        <v>0</v>
      </c>
      <c r="J1780">
        <v>0</v>
      </c>
      <c r="K1780" s="29">
        <v>18.899999999999999</v>
      </c>
      <c r="L1780">
        <v>5</v>
      </c>
      <c r="M1780">
        <v>0</v>
      </c>
      <c r="N1780">
        <v>0</v>
      </c>
      <c r="O1780">
        <v>0</v>
      </c>
      <c r="P1780">
        <v>0</v>
      </c>
      <c r="Q1780">
        <v>3.1</v>
      </c>
      <c r="R1780">
        <v>6</v>
      </c>
      <c r="S1780">
        <v>7</v>
      </c>
      <c r="T1780">
        <v>7</v>
      </c>
      <c r="U1780">
        <v>6</v>
      </c>
      <c r="V1780">
        <v>2</v>
      </c>
      <c r="W1780">
        <v>1</v>
      </c>
      <c r="X1780" s="2">
        <v>0.46200000000000002</v>
      </c>
    </row>
    <row r="1781" spans="1:24" x14ac:dyDescent="0.25">
      <c r="A1781" t="str">
        <f t="shared" si="83"/>
        <v/>
      </c>
      <c r="B1781" t="str">
        <f t="shared" si="81"/>
        <v/>
      </c>
      <c r="C1781" t="str">
        <f t="shared" si="82"/>
        <v/>
      </c>
      <c r="D1781">
        <v>2026</v>
      </c>
      <c r="E1781" t="s">
        <v>8717</v>
      </c>
      <c r="F1781" t="s">
        <v>1890</v>
      </c>
      <c r="G1781" t="s">
        <v>47</v>
      </c>
      <c r="H1781" t="s">
        <v>64</v>
      </c>
      <c r="I1781">
        <v>0</v>
      </c>
      <c r="J1781">
        <v>0</v>
      </c>
      <c r="K1781" s="29">
        <v>54</v>
      </c>
      <c r="L1781">
        <v>1</v>
      </c>
      <c r="M1781">
        <v>0</v>
      </c>
      <c r="N1781">
        <v>0</v>
      </c>
      <c r="O1781">
        <v>0</v>
      </c>
      <c r="P1781">
        <v>0</v>
      </c>
      <c r="Q1781">
        <v>0.1</v>
      </c>
      <c r="R1781">
        <v>2</v>
      </c>
      <c r="S1781">
        <v>2</v>
      </c>
      <c r="T1781">
        <v>2</v>
      </c>
      <c r="U1781">
        <v>1</v>
      </c>
      <c r="V1781">
        <v>0</v>
      </c>
      <c r="W1781">
        <v>0</v>
      </c>
      <c r="X1781" s="2">
        <v>0.66700000000000004</v>
      </c>
    </row>
    <row r="1782" spans="1:24" x14ac:dyDescent="0.25">
      <c r="A1782">
        <f t="shared" si="83"/>
        <v>1</v>
      </c>
      <c r="B1782" t="str">
        <f t="shared" si="81"/>
        <v/>
      </c>
      <c r="C1782" t="str">
        <f t="shared" si="82"/>
        <v/>
      </c>
      <c r="D1782">
        <v>2026</v>
      </c>
      <c r="E1782" t="s">
        <v>8718</v>
      </c>
      <c r="F1782" t="s">
        <v>1910</v>
      </c>
      <c r="G1782" t="s">
        <v>32</v>
      </c>
      <c r="H1782" t="s">
        <v>64</v>
      </c>
      <c r="I1782">
        <v>7</v>
      </c>
      <c r="J1782">
        <v>4</v>
      </c>
      <c r="K1782" s="29">
        <v>3.95</v>
      </c>
      <c r="L1782">
        <v>14</v>
      </c>
      <c r="M1782">
        <v>14</v>
      </c>
      <c r="N1782">
        <v>0</v>
      </c>
      <c r="O1782">
        <v>0</v>
      </c>
      <c r="P1782">
        <v>0</v>
      </c>
      <c r="Q1782">
        <v>70.2</v>
      </c>
      <c r="R1782">
        <v>68</v>
      </c>
      <c r="S1782">
        <v>32</v>
      </c>
      <c r="T1782">
        <v>31</v>
      </c>
      <c r="U1782">
        <v>27</v>
      </c>
      <c r="V1782">
        <v>75</v>
      </c>
      <c r="W1782">
        <v>6</v>
      </c>
      <c r="X1782" s="2">
        <v>0.255</v>
      </c>
    </row>
    <row r="1783" spans="1:24" x14ac:dyDescent="0.25">
      <c r="A1783" t="str">
        <f t="shared" si="83"/>
        <v/>
      </c>
      <c r="B1783" t="str">
        <f t="shared" si="81"/>
        <v/>
      </c>
      <c r="C1783" t="str">
        <f t="shared" si="82"/>
        <v/>
      </c>
      <c r="D1783">
        <v>2026</v>
      </c>
      <c r="E1783" t="s">
        <v>8719</v>
      </c>
      <c r="F1783" t="s">
        <v>1910</v>
      </c>
      <c r="G1783" t="s">
        <v>24</v>
      </c>
      <c r="H1783" t="s">
        <v>64</v>
      </c>
      <c r="I1783">
        <v>1</v>
      </c>
      <c r="J1783">
        <v>5</v>
      </c>
      <c r="K1783" s="29">
        <v>5.4</v>
      </c>
      <c r="L1783">
        <v>14</v>
      </c>
      <c r="M1783">
        <v>14</v>
      </c>
      <c r="N1783">
        <v>0</v>
      </c>
      <c r="O1783">
        <v>0</v>
      </c>
      <c r="P1783">
        <v>0</v>
      </c>
      <c r="Q1783">
        <v>55</v>
      </c>
      <c r="R1783">
        <v>45</v>
      </c>
      <c r="S1783">
        <v>33</v>
      </c>
      <c r="T1783">
        <v>33</v>
      </c>
      <c r="U1783">
        <v>36</v>
      </c>
      <c r="V1783">
        <v>55</v>
      </c>
      <c r="W1783">
        <v>21</v>
      </c>
      <c r="X1783" s="2">
        <v>0.22</v>
      </c>
    </row>
    <row r="1784" spans="1:24" x14ac:dyDescent="0.25">
      <c r="A1784" t="str">
        <f t="shared" si="83"/>
        <v/>
      </c>
      <c r="B1784" t="str">
        <f t="shared" si="81"/>
        <v/>
      </c>
      <c r="C1784" t="str">
        <f t="shared" si="82"/>
        <v/>
      </c>
      <c r="D1784">
        <v>2026</v>
      </c>
      <c r="E1784" t="s">
        <v>8720</v>
      </c>
      <c r="F1784" t="s">
        <v>1910</v>
      </c>
      <c r="G1784" t="s">
        <v>24</v>
      </c>
      <c r="H1784" t="s">
        <v>64</v>
      </c>
      <c r="I1784">
        <v>0</v>
      </c>
      <c r="J1784">
        <v>0</v>
      </c>
      <c r="K1784" s="29">
        <v>3.6</v>
      </c>
      <c r="L1784">
        <v>6</v>
      </c>
      <c r="M1784">
        <v>0</v>
      </c>
      <c r="N1784">
        <v>0</v>
      </c>
      <c r="O1784">
        <v>0</v>
      </c>
      <c r="P1784">
        <v>0</v>
      </c>
      <c r="Q1784">
        <v>5</v>
      </c>
      <c r="R1784">
        <v>3</v>
      </c>
      <c r="S1784">
        <v>2</v>
      </c>
      <c r="T1784">
        <v>2</v>
      </c>
      <c r="U1784">
        <v>1</v>
      </c>
      <c r="V1784">
        <v>7</v>
      </c>
      <c r="W1784">
        <v>2</v>
      </c>
      <c r="X1784" s="2">
        <v>0.17599999999999999</v>
      </c>
    </row>
    <row r="1785" spans="1:24" x14ac:dyDescent="0.25">
      <c r="A1785" t="str">
        <f t="shared" si="83"/>
        <v/>
      </c>
      <c r="B1785" t="str">
        <f t="shared" si="81"/>
        <v/>
      </c>
      <c r="C1785" t="str">
        <f t="shared" si="82"/>
        <v/>
      </c>
      <c r="D1785">
        <v>2026</v>
      </c>
      <c r="E1785" t="s">
        <v>8721</v>
      </c>
      <c r="F1785" t="s">
        <v>1910</v>
      </c>
      <c r="G1785" t="s">
        <v>47</v>
      </c>
      <c r="H1785" t="s">
        <v>64</v>
      </c>
      <c r="I1785">
        <v>1</v>
      </c>
      <c r="J1785">
        <v>0</v>
      </c>
      <c r="K1785" s="29">
        <v>3.89</v>
      </c>
      <c r="L1785">
        <v>19</v>
      </c>
      <c r="M1785">
        <v>4</v>
      </c>
      <c r="N1785">
        <v>0</v>
      </c>
      <c r="O1785">
        <v>0</v>
      </c>
      <c r="P1785">
        <v>0</v>
      </c>
      <c r="Q1785">
        <v>34.200000000000003</v>
      </c>
      <c r="R1785">
        <v>35</v>
      </c>
      <c r="S1785">
        <v>19</v>
      </c>
      <c r="T1785">
        <v>15</v>
      </c>
      <c r="U1785">
        <v>14</v>
      </c>
      <c r="V1785">
        <v>33</v>
      </c>
      <c r="W1785">
        <v>8</v>
      </c>
      <c r="X1785" s="2">
        <v>0.25700000000000001</v>
      </c>
    </row>
    <row r="1786" spans="1:24" x14ac:dyDescent="0.25">
      <c r="A1786">
        <f t="shared" si="83"/>
        <v>1</v>
      </c>
      <c r="B1786" t="str">
        <f t="shared" si="81"/>
        <v/>
      </c>
      <c r="C1786">
        <f t="shared" si="82"/>
        <v>1</v>
      </c>
      <c r="D1786">
        <v>2026</v>
      </c>
      <c r="E1786" t="s">
        <v>5683</v>
      </c>
      <c r="F1786" t="s">
        <v>1910</v>
      </c>
      <c r="G1786" t="s">
        <v>29</v>
      </c>
      <c r="H1786" t="s">
        <v>64</v>
      </c>
      <c r="I1786">
        <v>2</v>
      </c>
      <c r="J1786">
        <v>1</v>
      </c>
      <c r="K1786" s="29">
        <v>4.26</v>
      </c>
      <c r="L1786">
        <v>10</v>
      </c>
      <c r="M1786">
        <v>0</v>
      </c>
      <c r="N1786">
        <v>0</v>
      </c>
      <c r="O1786">
        <v>0</v>
      </c>
      <c r="P1786">
        <v>0</v>
      </c>
      <c r="Q1786">
        <v>12.2</v>
      </c>
      <c r="R1786">
        <v>11</v>
      </c>
      <c r="S1786">
        <v>6</v>
      </c>
      <c r="T1786">
        <v>6</v>
      </c>
      <c r="U1786">
        <v>8</v>
      </c>
      <c r="V1786">
        <v>12</v>
      </c>
      <c r="W1786">
        <v>4</v>
      </c>
      <c r="X1786" s="2">
        <v>0.25600000000000001</v>
      </c>
    </row>
    <row r="1787" spans="1:24" x14ac:dyDescent="0.25">
      <c r="A1787">
        <f t="shared" si="83"/>
        <v>1</v>
      </c>
      <c r="B1787" t="str">
        <f t="shared" si="81"/>
        <v/>
      </c>
      <c r="C1787" t="str">
        <f t="shared" si="82"/>
        <v/>
      </c>
      <c r="D1787">
        <v>2026</v>
      </c>
      <c r="E1787" t="s">
        <v>8722</v>
      </c>
      <c r="F1787" t="s">
        <v>1910</v>
      </c>
      <c r="G1787" t="s">
        <v>29</v>
      </c>
      <c r="H1787" t="s">
        <v>64</v>
      </c>
      <c r="I1787">
        <v>1</v>
      </c>
      <c r="J1787">
        <v>1</v>
      </c>
      <c r="K1787" s="29">
        <v>4.5</v>
      </c>
      <c r="L1787">
        <v>3</v>
      </c>
      <c r="M1787">
        <v>3</v>
      </c>
      <c r="N1787">
        <v>0</v>
      </c>
      <c r="O1787">
        <v>0</v>
      </c>
      <c r="P1787">
        <v>0</v>
      </c>
      <c r="Q1787">
        <v>14</v>
      </c>
      <c r="R1787">
        <v>18</v>
      </c>
      <c r="S1787">
        <v>8</v>
      </c>
      <c r="T1787">
        <v>7</v>
      </c>
      <c r="U1787">
        <v>5</v>
      </c>
      <c r="V1787">
        <v>9</v>
      </c>
      <c r="W1787">
        <v>6</v>
      </c>
      <c r="X1787" s="2">
        <v>0.30499999999999999</v>
      </c>
    </row>
    <row r="1788" spans="1:24" x14ac:dyDescent="0.25">
      <c r="A1788">
        <f t="shared" si="83"/>
        <v>1</v>
      </c>
      <c r="B1788" t="str">
        <f t="shared" si="81"/>
        <v/>
      </c>
      <c r="C1788" t="str">
        <f t="shared" si="82"/>
        <v/>
      </c>
      <c r="D1788">
        <v>2026</v>
      </c>
      <c r="E1788" t="s">
        <v>8723</v>
      </c>
      <c r="F1788" t="s">
        <v>1910</v>
      </c>
      <c r="G1788" t="s">
        <v>32</v>
      </c>
      <c r="H1788" t="s">
        <v>64</v>
      </c>
      <c r="I1788">
        <v>2</v>
      </c>
      <c r="J1788">
        <v>4</v>
      </c>
      <c r="K1788" s="29">
        <v>4.67</v>
      </c>
      <c r="L1788">
        <v>17</v>
      </c>
      <c r="M1788">
        <v>0</v>
      </c>
      <c r="N1788">
        <v>0</v>
      </c>
      <c r="O1788">
        <v>0</v>
      </c>
      <c r="P1788">
        <v>2</v>
      </c>
      <c r="Q1788">
        <v>44.1</v>
      </c>
      <c r="R1788">
        <v>40</v>
      </c>
      <c r="S1788">
        <v>26</v>
      </c>
      <c r="T1788">
        <v>23</v>
      </c>
      <c r="U1788">
        <v>26</v>
      </c>
      <c r="V1788">
        <v>56</v>
      </c>
      <c r="W1788">
        <v>6</v>
      </c>
      <c r="X1788" s="2">
        <v>0.245</v>
      </c>
    </row>
    <row r="1789" spans="1:24" x14ac:dyDescent="0.25">
      <c r="A1789" t="str">
        <f t="shared" si="83"/>
        <v/>
      </c>
      <c r="B1789" t="str">
        <f t="shared" si="81"/>
        <v/>
      </c>
      <c r="C1789" t="str">
        <f t="shared" si="82"/>
        <v/>
      </c>
      <c r="D1789">
        <v>2026</v>
      </c>
      <c r="E1789" t="s">
        <v>8724</v>
      </c>
      <c r="F1789" t="s">
        <v>1910</v>
      </c>
      <c r="G1789" t="s">
        <v>37</v>
      </c>
      <c r="H1789" t="s">
        <v>64</v>
      </c>
      <c r="I1789">
        <v>1</v>
      </c>
      <c r="J1789">
        <v>1</v>
      </c>
      <c r="K1789" s="29">
        <v>5.09</v>
      </c>
      <c r="L1789">
        <v>22</v>
      </c>
      <c r="M1789">
        <v>0</v>
      </c>
      <c r="N1789">
        <v>0</v>
      </c>
      <c r="O1789">
        <v>0</v>
      </c>
      <c r="P1789">
        <v>0</v>
      </c>
      <c r="Q1789">
        <v>35.1</v>
      </c>
      <c r="R1789">
        <v>31</v>
      </c>
      <c r="S1789">
        <v>20</v>
      </c>
      <c r="T1789">
        <v>20</v>
      </c>
      <c r="U1789">
        <v>13</v>
      </c>
      <c r="V1789">
        <v>30</v>
      </c>
      <c r="W1789">
        <v>6</v>
      </c>
      <c r="X1789" s="2">
        <v>0.24</v>
      </c>
    </row>
    <row r="1790" spans="1:24" x14ac:dyDescent="0.25">
      <c r="A1790">
        <f t="shared" si="83"/>
        <v>1</v>
      </c>
      <c r="B1790" t="str">
        <f t="shared" si="81"/>
        <v/>
      </c>
      <c r="C1790" t="str">
        <f t="shared" si="82"/>
        <v/>
      </c>
      <c r="D1790">
        <v>2026</v>
      </c>
      <c r="E1790" t="s">
        <v>8725</v>
      </c>
      <c r="F1790" t="s">
        <v>1910</v>
      </c>
      <c r="G1790" t="s">
        <v>32</v>
      </c>
      <c r="H1790" t="s">
        <v>64</v>
      </c>
      <c r="I1790">
        <v>0</v>
      </c>
      <c r="J1790">
        <v>1</v>
      </c>
      <c r="K1790" s="29">
        <v>6.97</v>
      </c>
      <c r="L1790">
        <v>19</v>
      </c>
      <c r="M1790">
        <v>0</v>
      </c>
      <c r="N1790">
        <v>0</v>
      </c>
      <c r="O1790">
        <v>0</v>
      </c>
      <c r="P1790">
        <v>1</v>
      </c>
      <c r="Q1790">
        <v>20.2</v>
      </c>
      <c r="R1790">
        <v>26</v>
      </c>
      <c r="S1790">
        <v>16</v>
      </c>
      <c r="T1790">
        <v>16</v>
      </c>
      <c r="U1790">
        <v>17</v>
      </c>
      <c r="V1790">
        <v>23</v>
      </c>
      <c r="W1790">
        <v>5</v>
      </c>
      <c r="X1790" s="2">
        <v>0.317</v>
      </c>
    </row>
    <row r="1791" spans="1:24" x14ac:dyDescent="0.25">
      <c r="A1791" t="str">
        <f t="shared" si="83"/>
        <v/>
      </c>
      <c r="B1791" t="str">
        <f t="shared" si="81"/>
        <v/>
      </c>
      <c r="C1791" t="str">
        <f t="shared" si="82"/>
        <v/>
      </c>
      <c r="D1791">
        <v>2026</v>
      </c>
      <c r="E1791" t="s">
        <v>8726</v>
      </c>
      <c r="F1791" t="s">
        <v>1910</v>
      </c>
      <c r="G1791" t="s">
        <v>37</v>
      </c>
      <c r="H1791" t="s">
        <v>64</v>
      </c>
      <c r="I1791">
        <v>0</v>
      </c>
      <c r="J1791">
        <v>5</v>
      </c>
      <c r="K1791" s="29">
        <v>7.59</v>
      </c>
      <c r="L1791">
        <v>19</v>
      </c>
      <c r="M1791">
        <v>1</v>
      </c>
      <c r="N1791">
        <v>0</v>
      </c>
      <c r="O1791">
        <v>0</v>
      </c>
      <c r="P1791">
        <v>2</v>
      </c>
      <c r="Q1791">
        <v>40.1</v>
      </c>
      <c r="R1791">
        <v>50</v>
      </c>
      <c r="S1791">
        <v>37</v>
      </c>
      <c r="T1791">
        <v>34</v>
      </c>
      <c r="U1791">
        <v>21</v>
      </c>
      <c r="V1791">
        <v>47</v>
      </c>
      <c r="W1791">
        <v>3</v>
      </c>
      <c r="X1791" s="2">
        <v>0.29899999999999999</v>
      </c>
    </row>
    <row r="1792" spans="1:24" x14ac:dyDescent="0.25">
      <c r="A1792">
        <f t="shared" si="83"/>
        <v>1</v>
      </c>
      <c r="B1792" t="str">
        <f t="shared" si="81"/>
        <v/>
      </c>
      <c r="C1792" t="str">
        <f t="shared" si="82"/>
        <v/>
      </c>
      <c r="D1792">
        <v>2026</v>
      </c>
      <c r="E1792" t="s">
        <v>8727</v>
      </c>
      <c r="F1792" t="s">
        <v>1910</v>
      </c>
      <c r="G1792" t="s">
        <v>32</v>
      </c>
      <c r="H1792" t="s">
        <v>64</v>
      </c>
      <c r="I1792">
        <v>4</v>
      </c>
      <c r="J1792">
        <v>1</v>
      </c>
      <c r="K1792" s="29">
        <v>7.82</v>
      </c>
      <c r="L1792">
        <v>18</v>
      </c>
      <c r="M1792">
        <v>9</v>
      </c>
      <c r="N1792">
        <v>0</v>
      </c>
      <c r="O1792">
        <v>0</v>
      </c>
      <c r="P1792">
        <v>0</v>
      </c>
      <c r="Q1792">
        <v>35.200000000000003</v>
      </c>
      <c r="R1792">
        <v>51</v>
      </c>
      <c r="S1792">
        <v>32</v>
      </c>
      <c r="T1792">
        <v>31</v>
      </c>
      <c r="U1792">
        <v>18</v>
      </c>
      <c r="V1792">
        <v>32</v>
      </c>
      <c r="W1792">
        <v>5</v>
      </c>
      <c r="X1792" s="2">
        <v>0.33100000000000002</v>
      </c>
    </row>
    <row r="1793" spans="1:24" x14ac:dyDescent="0.25">
      <c r="A1793">
        <f t="shared" si="83"/>
        <v>1</v>
      </c>
      <c r="B1793" t="str">
        <f t="shared" si="81"/>
        <v/>
      </c>
      <c r="C1793" t="str">
        <f t="shared" si="82"/>
        <v/>
      </c>
      <c r="D1793">
        <v>2026</v>
      </c>
      <c r="E1793" t="s">
        <v>8728</v>
      </c>
      <c r="F1793" t="s">
        <v>1910</v>
      </c>
      <c r="G1793" t="s">
        <v>29</v>
      </c>
      <c r="H1793" t="s">
        <v>64</v>
      </c>
      <c r="I1793">
        <v>1</v>
      </c>
      <c r="J1793">
        <v>0</v>
      </c>
      <c r="K1793" s="29">
        <v>9.18</v>
      </c>
      <c r="L1793">
        <v>13</v>
      </c>
      <c r="M1793">
        <v>1</v>
      </c>
      <c r="N1793">
        <v>0</v>
      </c>
      <c r="O1793">
        <v>0</v>
      </c>
      <c r="P1793">
        <v>0</v>
      </c>
      <c r="Q1793">
        <v>16.2</v>
      </c>
      <c r="R1793">
        <v>23</v>
      </c>
      <c r="S1793">
        <v>17</v>
      </c>
      <c r="T1793">
        <v>17</v>
      </c>
      <c r="U1793">
        <v>8</v>
      </c>
      <c r="V1793">
        <v>6</v>
      </c>
      <c r="W1793">
        <v>3</v>
      </c>
      <c r="X1793" s="2">
        <v>0.32400000000000001</v>
      </c>
    </row>
    <row r="1794" spans="1:24" x14ac:dyDescent="0.25">
      <c r="A1794">
        <f t="shared" si="83"/>
        <v>1</v>
      </c>
      <c r="B1794" t="str">
        <f t="shared" ref="B1794:B1857" si="84">IF(COUNTIFS(Draft_Player,$E1794),COUNTIFS(Draft_Player,$E1794),"")</f>
        <v/>
      </c>
      <c r="C1794" t="str">
        <f t="shared" ref="C1794:C1857" si="85">IF(COUNTIFS(Transfers_Player,$E1794),COUNTIFS(Transfers_Player,$E1794),"")</f>
        <v/>
      </c>
      <c r="D1794">
        <v>2026</v>
      </c>
      <c r="E1794" t="s">
        <v>8729</v>
      </c>
      <c r="F1794" t="s">
        <v>1910</v>
      </c>
      <c r="G1794" t="s">
        <v>32</v>
      </c>
      <c r="H1794" t="s">
        <v>64</v>
      </c>
      <c r="I1794">
        <v>0</v>
      </c>
      <c r="J1794">
        <v>5</v>
      </c>
      <c r="K1794" s="29">
        <v>9.35</v>
      </c>
      <c r="L1794">
        <v>19</v>
      </c>
      <c r="M1794">
        <v>8</v>
      </c>
      <c r="N1794">
        <v>0</v>
      </c>
      <c r="O1794">
        <v>0</v>
      </c>
      <c r="P1794">
        <v>3</v>
      </c>
      <c r="Q1794">
        <v>43.1</v>
      </c>
      <c r="R1794">
        <v>54</v>
      </c>
      <c r="S1794">
        <v>52</v>
      </c>
      <c r="T1794">
        <v>45</v>
      </c>
      <c r="U1794">
        <v>25</v>
      </c>
      <c r="V1794">
        <v>52</v>
      </c>
      <c r="W1794">
        <v>8</v>
      </c>
      <c r="X1794" s="2">
        <v>0.29499999999999998</v>
      </c>
    </row>
    <row r="1795" spans="1:24" x14ac:dyDescent="0.25">
      <c r="A1795" t="str">
        <f t="shared" ref="A1795:A1858" si="86">IF(OR(G1795="SR", G1795="GR"), 1, "")</f>
        <v/>
      </c>
      <c r="B1795" t="str">
        <f t="shared" si="84"/>
        <v/>
      </c>
      <c r="C1795" t="str">
        <f t="shared" si="85"/>
        <v/>
      </c>
      <c r="D1795">
        <v>2026</v>
      </c>
      <c r="E1795" t="s">
        <v>8730</v>
      </c>
      <c r="F1795" t="s">
        <v>1910</v>
      </c>
      <c r="G1795" t="s">
        <v>47</v>
      </c>
      <c r="H1795" t="s">
        <v>64</v>
      </c>
      <c r="I1795">
        <v>1</v>
      </c>
      <c r="J1795">
        <v>1</v>
      </c>
      <c r="K1795" s="29">
        <v>10.8</v>
      </c>
      <c r="L1795">
        <v>15</v>
      </c>
      <c r="M1795">
        <v>0</v>
      </c>
      <c r="N1795">
        <v>0</v>
      </c>
      <c r="O1795">
        <v>0</v>
      </c>
      <c r="P1795">
        <v>0</v>
      </c>
      <c r="Q1795">
        <v>13.1</v>
      </c>
      <c r="R1795">
        <v>13</v>
      </c>
      <c r="S1795">
        <v>16</v>
      </c>
      <c r="T1795">
        <v>16</v>
      </c>
      <c r="U1795">
        <v>15</v>
      </c>
      <c r="V1795">
        <v>22</v>
      </c>
      <c r="W1795">
        <v>4</v>
      </c>
      <c r="X1795" s="2">
        <v>0.25</v>
      </c>
    </row>
    <row r="1796" spans="1:24" x14ac:dyDescent="0.25">
      <c r="A1796">
        <f t="shared" si="86"/>
        <v>1</v>
      </c>
      <c r="B1796" t="str">
        <f t="shared" si="84"/>
        <v/>
      </c>
      <c r="C1796" t="str">
        <f t="shared" si="85"/>
        <v/>
      </c>
      <c r="D1796">
        <v>2026</v>
      </c>
      <c r="E1796" t="s">
        <v>8731</v>
      </c>
      <c r="F1796" t="s">
        <v>1910</v>
      </c>
      <c r="G1796" t="s">
        <v>32</v>
      </c>
      <c r="H1796" t="s">
        <v>64</v>
      </c>
      <c r="I1796">
        <v>1</v>
      </c>
      <c r="J1796">
        <v>2</v>
      </c>
      <c r="K1796" s="29">
        <v>14.11</v>
      </c>
      <c r="L1796">
        <v>17</v>
      </c>
      <c r="M1796">
        <v>0</v>
      </c>
      <c r="N1796">
        <v>0</v>
      </c>
      <c r="O1796">
        <v>0</v>
      </c>
      <c r="P1796">
        <v>0</v>
      </c>
      <c r="Q1796">
        <v>14.2</v>
      </c>
      <c r="R1796">
        <v>27</v>
      </c>
      <c r="S1796">
        <v>23</v>
      </c>
      <c r="T1796">
        <v>23</v>
      </c>
      <c r="U1796">
        <v>15</v>
      </c>
      <c r="V1796">
        <v>16</v>
      </c>
      <c r="W1796">
        <v>5</v>
      </c>
      <c r="X1796" s="2">
        <v>0.39100000000000001</v>
      </c>
    </row>
    <row r="1797" spans="1:24" x14ac:dyDescent="0.25">
      <c r="A1797" t="str">
        <f t="shared" si="86"/>
        <v/>
      </c>
      <c r="B1797" t="str">
        <f t="shared" si="84"/>
        <v/>
      </c>
      <c r="C1797">
        <f t="shared" si="85"/>
        <v>1</v>
      </c>
      <c r="D1797">
        <v>2026</v>
      </c>
      <c r="E1797" t="s">
        <v>6566</v>
      </c>
      <c r="F1797" t="s">
        <v>1910</v>
      </c>
      <c r="G1797" t="s">
        <v>24</v>
      </c>
      <c r="H1797" t="s">
        <v>64</v>
      </c>
      <c r="I1797">
        <v>0</v>
      </c>
      <c r="J1797">
        <v>0</v>
      </c>
      <c r="K1797" s="29">
        <v>15.43</v>
      </c>
      <c r="L1797">
        <v>3</v>
      </c>
      <c r="M1797">
        <v>0</v>
      </c>
      <c r="N1797">
        <v>0</v>
      </c>
      <c r="O1797">
        <v>0</v>
      </c>
      <c r="P1797">
        <v>0</v>
      </c>
      <c r="Q1797">
        <v>2.1</v>
      </c>
      <c r="R1797">
        <v>4</v>
      </c>
      <c r="S1797">
        <v>4</v>
      </c>
      <c r="T1797">
        <v>4</v>
      </c>
      <c r="U1797">
        <v>3</v>
      </c>
      <c r="V1797">
        <v>4</v>
      </c>
      <c r="W1797">
        <v>1</v>
      </c>
      <c r="X1797" s="2">
        <v>0.4</v>
      </c>
    </row>
    <row r="1798" spans="1:24" x14ac:dyDescent="0.25">
      <c r="A1798" t="str">
        <f t="shared" si="86"/>
        <v/>
      </c>
      <c r="B1798" t="str">
        <f t="shared" si="84"/>
        <v/>
      </c>
      <c r="C1798" t="str">
        <f t="shared" si="85"/>
        <v/>
      </c>
      <c r="D1798">
        <v>2026</v>
      </c>
      <c r="E1798" t="s">
        <v>8732</v>
      </c>
      <c r="F1798" t="s">
        <v>1910</v>
      </c>
      <c r="G1798" t="s">
        <v>47</v>
      </c>
      <c r="H1798" t="s">
        <v>64</v>
      </c>
      <c r="I1798">
        <v>1</v>
      </c>
      <c r="J1798">
        <v>0</v>
      </c>
      <c r="K1798" s="29">
        <v>18</v>
      </c>
      <c r="L1798">
        <v>7</v>
      </c>
      <c r="M1798">
        <v>0</v>
      </c>
      <c r="N1798">
        <v>0</v>
      </c>
      <c r="O1798">
        <v>0</v>
      </c>
      <c r="P1798">
        <v>0</v>
      </c>
      <c r="Q1798">
        <v>4</v>
      </c>
      <c r="R1798">
        <v>4</v>
      </c>
      <c r="S1798">
        <v>8</v>
      </c>
      <c r="T1798">
        <v>8</v>
      </c>
      <c r="U1798">
        <v>8</v>
      </c>
      <c r="V1798">
        <v>4</v>
      </c>
      <c r="W1798">
        <v>4</v>
      </c>
      <c r="X1798" s="2">
        <v>0.308</v>
      </c>
    </row>
    <row r="1799" spans="1:24" x14ac:dyDescent="0.25">
      <c r="A1799">
        <f t="shared" si="86"/>
        <v>1</v>
      </c>
      <c r="B1799" t="str">
        <f t="shared" si="84"/>
        <v/>
      </c>
      <c r="C1799" t="str">
        <f t="shared" si="85"/>
        <v/>
      </c>
      <c r="D1799">
        <v>2026</v>
      </c>
      <c r="E1799" t="s">
        <v>8733</v>
      </c>
      <c r="F1799" t="s">
        <v>1910</v>
      </c>
      <c r="G1799" t="s">
        <v>29</v>
      </c>
      <c r="H1799" t="s">
        <v>64</v>
      </c>
      <c r="I1799">
        <v>0</v>
      </c>
      <c r="J1799">
        <v>0</v>
      </c>
      <c r="K1799" s="29">
        <v>67.5</v>
      </c>
      <c r="L1799">
        <v>3</v>
      </c>
      <c r="M1799">
        <v>0</v>
      </c>
      <c r="N1799">
        <v>0</v>
      </c>
      <c r="O1799">
        <v>0</v>
      </c>
      <c r="P1799">
        <v>0</v>
      </c>
      <c r="Q1799">
        <v>1.1000000000000001</v>
      </c>
      <c r="R1799">
        <v>5</v>
      </c>
      <c r="S1799">
        <v>10</v>
      </c>
      <c r="T1799">
        <v>10</v>
      </c>
      <c r="U1799">
        <v>4</v>
      </c>
      <c r="V1799">
        <v>1</v>
      </c>
      <c r="W1799">
        <v>2</v>
      </c>
      <c r="X1799" s="2">
        <v>0.625</v>
      </c>
    </row>
    <row r="1800" spans="1:24" x14ac:dyDescent="0.25">
      <c r="A1800">
        <f t="shared" si="86"/>
        <v>1</v>
      </c>
      <c r="B1800" t="str">
        <f t="shared" si="84"/>
        <v/>
      </c>
      <c r="C1800" t="str">
        <f t="shared" si="85"/>
        <v/>
      </c>
      <c r="D1800">
        <v>2026</v>
      </c>
      <c r="E1800" t="s">
        <v>8734</v>
      </c>
      <c r="F1800" t="s">
        <v>1928</v>
      </c>
      <c r="G1800" t="s">
        <v>29</v>
      </c>
      <c r="H1800" t="s">
        <v>64</v>
      </c>
      <c r="I1800">
        <v>2</v>
      </c>
      <c r="J1800">
        <v>6</v>
      </c>
      <c r="K1800" s="29">
        <v>6.51</v>
      </c>
      <c r="L1800">
        <v>13</v>
      </c>
      <c r="M1800">
        <v>13</v>
      </c>
      <c r="N1800">
        <v>0</v>
      </c>
      <c r="O1800">
        <v>0</v>
      </c>
      <c r="P1800">
        <v>0</v>
      </c>
      <c r="Q1800">
        <v>56.2</v>
      </c>
      <c r="R1800">
        <v>79</v>
      </c>
      <c r="S1800">
        <v>54</v>
      </c>
      <c r="T1800">
        <v>41</v>
      </c>
      <c r="U1800">
        <v>31</v>
      </c>
      <c r="V1800">
        <v>67</v>
      </c>
      <c r="W1800">
        <v>5</v>
      </c>
      <c r="X1800" s="2">
        <v>0.32500000000000001</v>
      </c>
    </row>
    <row r="1801" spans="1:24" x14ac:dyDescent="0.25">
      <c r="A1801" t="str">
        <f t="shared" si="86"/>
        <v/>
      </c>
      <c r="B1801" t="str">
        <f t="shared" si="84"/>
        <v/>
      </c>
      <c r="C1801" t="str">
        <f t="shared" si="85"/>
        <v/>
      </c>
      <c r="D1801">
        <v>2026</v>
      </c>
      <c r="E1801" t="s">
        <v>8735</v>
      </c>
      <c r="F1801" t="s">
        <v>1928</v>
      </c>
      <c r="G1801" t="s">
        <v>24</v>
      </c>
      <c r="H1801" t="s">
        <v>64</v>
      </c>
      <c r="I1801">
        <v>2</v>
      </c>
      <c r="J1801">
        <v>10</v>
      </c>
      <c r="K1801" s="29">
        <v>7.83</v>
      </c>
      <c r="L1801">
        <v>14</v>
      </c>
      <c r="M1801">
        <v>14</v>
      </c>
      <c r="N1801">
        <v>0</v>
      </c>
      <c r="O1801">
        <v>0</v>
      </c>
      <c r="P1801">
        <v>0</v>
      </c>
      <c r="Q1801">
        <v>64.099999999999994</v>
      </c>
      <c r="R1801">
        <v>76</v>
      </c>
      <c r="S1801">
        <v>59</v>
      </c>
      <c r="T1801">
        <v>56</v>
      </c>
      <c r="U1801">
        <v>22</v>
      </c>
      <c r="V1801">
        <v>49</v>
      </c>
      <c r="W1801">
        <v>13</v>
      </c>
      <c r="X1801" s="2">
        <v>0.29599999999999999</v>
      </c>
    </row>
    <row r="1802" spans="1:24" x14ac:dyDescent="0.25">
      <c r="A1802">
        <f t="shared" si="86"/>
        <v>1</v>
      </c>
      <c r="B1802" t="str">
        <f t="shared" si="84"/>
        <v/>
      </c>
      <c r="C1802" t="str">
        <f t="shared" si="85"/>
        <v/>
      </c>
      <c r="D1802">
        <v>2026</v>
      </c>
      <c r="E1802" t="s">
        <v>1927</v>
      </c>
      <c r="F1802" t="s">
        <v>1928</v>
      </c>
      <c r="G1802" t="s">
        <v>29</v>
      </c>
      <c r="H1802" t="s">
        <v>64</v>
      </c>
      <c r="I1802">
        <v>0</v>
      </c>
      <c r="J1802">
        <v>0</v>
      </c>
      <c r="K1802" s="29">
        <v>0</v>
      </c>
      <c r="L1802">
        <v>2</v>
      </c>
      <c r="M1802">
        <v>0</v>
      </c>
      <c r="N1802">
        <v>0</v>
      </c>
      <c r="O1802">
        <v>0</v>
      </c>
      <c r="P1802">
        <v>0</v>
      </c>
      <c r="Q1802">
        <v>1.2</v>
      </c>
      <c r="R1802">
        <v>0</v>
      </c>
      <c r="S1802">
        <v>0</v>
      </c>
      <c r="T1802">
        <v>0</v>
      </c>
      <c r="U1802">
        <v>1</v>
      </c>
      <c r="V1802">
        <v>1</v>
      </c>
      <c r="W1802">
        <v>2</v>
      </c>
      <c r="X1802" s="2">
        <v>0</v>
      </c>
    </row>
    <row r="1803" spans="1:24" x14ac:dyDescent="0.25">
      <c r="A1803" t="str">
        <f t="shared" si="86"/>
        <v/>
      </c>
      <c r="B1803" t="str">
        <f t="shared" si="84"/>
        <v/>
      </c>
      <c r="C1803">
        <f t="shared" si="85"/>
        <v>1</v>
      </c>
      <c r="D1803">
        <v>2026</v>
      </c>
      <c r="E1803" t="s">
        <v>6858</v>
      </c>
      <c r="F1803" t="s">
        <v>1928</v>
      </c>
      <c r="G1803" t="s">
        <v>24</v>
      </c>
      <c r="H1803" t="s">
        <v>64</v>
      </c>
      <c r="I1803">
        <v>0</v>
      </c>
      <c r="J1803">
        <v>0</v>
      </c>
      <c r="K1803" s="29">
        <v>4.05</v>
      </c>
      <c r="L1803">
        <v>11</v>
      </c>
      <c r="M1803">
        <v>0</v>
      </c>
      <c r="N1803">
        <v>0</v>
      </c>
      <c r="O1803">
        <v>0</v>
      </c>
      <c r="P1803">
        <v>1</v>
      </c>
      <c r="Q1803">
        <v>13.1</v>
      </c>
      <c r="R1803">
        <v>16</v>
      </c>
      <c r="S1803">
        <v>8</v>
      </c>
      <c r="T1803">
        <v>6</v>
      </c>
      <c r="U1803">
        <v>11</v>
      </c>
      <c r="V1803">
        <v>14</v>
      </c>
      <c r="W1803">
        <v>0</v>
      </c>
      <c r="X1803" s="2">
        <v>0.30199999999999999</v>
      </c>
    </row>
    <row r="1804" spans="1:24" x14ac:dyDescent="0.25">
      <c r="A1804">
        <f t="shared" si="86"/>
        <v>1</v>
      </c>
      <c r="B1804" t="str">
        <f t="shared" si="84"/>
        <v/>
      </c>
      <c r="C1804" t="str">
        <f t="shared" si="85"/>
        <v/>
      </c>
      <c r="D1804">
        <v>2026</v>
      </c>
      <c r="E1804" t="s">
        <v>8736</v>
      </c>
      <c r="F1804" t="s">
        <v>1928</v>
      </c>
      <c r="G1804" t="s">
        <v>29</v>
      </c>
      <c r="H1804" t="s">
        <v>64</v>
      </c>
      <c r="I1804">
        <v>2</v>
      </c>
      <c r="J1804">
        <v>2</v>
      </c>
      <c r="K1804" s="29">
        <v>5.28</v>
      </c>
      <c r="L1804">
        <v>23</v>
      </c>
      <c r="M1804">
        <v>0</v>
      </c>
      <c r="N1804">
        <v>0</v>
      </c>
      <c r="O1804">
        <v>0</v>
      </c>
      <c r="P1804">
        <v>1</v>
      </c>
      <c r="Q1804">
        <v>29</v>
      </c>
      <c r="R1804">
        <v>32</v>
      </c>
      <c r="S1804">
        <v>18</v>
      </c>
      <c r="T1804">
        <v>17</v>
      </c>
      <c r="U1804">
        <v>20</v>
      </c>
      <c r="V1804">
        <v>25</v>
      </c>
      <c r="W1804">
        <v>2</v>
      </c>
      <c r="X1804" s="2">
        <v>0.28100000000000003</v>
      </c>
    </row>
    <row r="1805" spans="1:24" x14ac:dyDescent="0.25">
      <c r="A1805" t="str">
        <f t="shared" si="86"/>
        <v/>
      </c>
      <c r="B1805" t="str">
        <f t="shared" si="84"/>
        <v/>
      </c>
      <c r="C1805">
        <f t="shared" si="85"/>
        <v>1</v>
      </c>
      <c r="D1805">
        <v>2026</v>
      </c>
      <c r="E1805" t="s">
        <v>7053</v>
      </c>
      <c r="F1805" t="s">
        <v>1928</v>
      </c>
      <c r="G1805" t="s">
        <v>37</v>
      </c>
      <c r="H1805" t="s">
        <v>64</v>
      </c>
      <c r="I1805">
        <v>1</v>
      </c>
      <c r="J1805">
        <v>0</v>
      </c>
      <c r="K1805" s="29">
        <v>5.49</v>
      </c>
      <c r="L1805">
        <v>25</v>
      </c>
      <c r="M1805">
        <v>3</v>
      </c>
      <c r="N1805">
        <v>0</v>
      </c>
      <c r="O1805">
        <v>0</v>
      </c>
      <c r="P1805">
        <v>1</v>
      </c>
      <c r="Q1805">
        <v>41</v>
      </c>
      <c r="R1805">
        <v>38</v>
      </c>
      <c r="S1805">
        <v>30</v>
      </c>
      <c r="T1805">
        <v>25</v>
      </c>
      <c r="U1805">
        <v>21</v>
      </c>
      <c r="V1805">
        <v>33</v>
      </c>
      <c r="W1805">
        <v>9</v>
      </c>
      <c r="X1805" s="2">
        <v>0.23899999999999999</v>
      </c>
    </row>
    <row r="1806" spans="1:24" x14ac:dyDescent="0.25">
      <c r="A1806" t="str">
        <f t="shared" si="86"/>
        <v/>
      </c>
      <c r="B1806" t="str">
        <f t="shared" si="84"/>
        <v/>
      </c>
      <c r="C1806" t="str">
        <f t="shared" si="85"/>
        <v/>
      </c>
      <c r="D1806">
        <v>2026</v>
      </c>
      <c r="E1806" t="s">
        <v>8737</v>
      </c>
      <c r="F1806" t="s">
        <v>1928</v>
      </c>
      <c r="G1806" t="s">
        <v>37</v>
      </c>
      <c r="H1806" t="s">
        <v>64</v>
      </c>
      <c r="I1806">
        <v>1</v>
      </c>
      <c r="J1806">
        <v>3</v>
      </c>
      <c r="K1806" s="29">
        <v>5.5</v>
      </c>
      <c r="L1806">
        <v>20</v>
      </c>
      <c r="M1806">
        <v>0</v>
      </c>
      <c r="N1806">
        <v>0</v>
      </c>
      <c r="O1806">
        <v>0</v>
      </c>
      <c r="P1806">
        <v>2</v>
      </c>
      <c r="Q1806">
        <v>37.200000000000003</v>
      </c>
      <c r="R1806">
        <v>40</v>
      </c>
      <c r="S1806">
        <v>25</v>
      </c>
      <c r="T1806">
        <v>23</v>
      </c>
      <c r="U1806">
        <v>18</v>
      </c>
      <c r="V1806">
        <v>28</v>
      </c>
      <c r="W1806">
        <v>3</v>
      </c>
      <c r="X1806" s="2">
        <v>0.27400000000000002</v>
      </c>
    </row>
    <row r="1807" spans="1:24" x14ac:dyDescent="0.25">
      <c r="A1807">
        <f t="shared" si="86"/>
        <v>1</v>
      </c>
      <c r="B1807" t="str">
        <f t="shared" si="84"/>
        <v/>
      </c>
      <c r="C1807">
        <f t="shared" si="85"/>
        <v>1</v>
      </c>
      <c r="D1807">
        <v>2026</v>
      </c>
      <c r="E1807" t="s">
        <v>6877</v>
      </c>
      <c r="F1807" t="s">
        <v>1928</v>
      </c>
      <c r="G1807" t="s">
        <v>29</v>
      </c>
      <c r="H1807" t="s">
        <v>64</v>
      </c>
      <c r="I1807">
        <v>2</v>
      </c>
      <c r="J1807">
        <v>0</v>
      </c>
      <c r="K1807" s="29">
        <v>5.66</v>
      </c>
      <c r="L1807">
        <v>21</v>
      </c>
      <c r="M1807">
        <v>0</v>
      </c>
      <c r="N1807">
        <v>0</v>
      </c>
      <c r="O1807">
        <v>0</v>
      </c>
      <c r="P1807">
        <v>0</v>
      </c>
      <c r="Q1807">
        <v>20.2</v>
      </c>
      <c r="R1807">
        <v>22</v>
      </c>
      <c r="S1807">
        <v>18</v>
      </c>
      <c r="T1807">
        <v>13</v>
      </c>
      <c r="U1807">
        <v>22</v>
      </c>
      <c r="V1807">
        <v>26</v>
      </c>
      <c r="W1807">
        <v>3</v>
      </c>
      <c r="X1807" s="2">
        <v>0.26200000000000001</v>
      </c>
    </row>
    <row r="1808" spans="1:24" x14ac:dyDescent="0.25">
      <c r="A1808" t="str">
        <f t="shared" si="86"/>
        <v/>
      </c>
      <c r="B1808" t="str">
        <f t="shared" si="84"/>
        <v/>
      </c>
      <c r="C1808">
        <f t="shared" si="85"/>
        <v>1</v>
      </c>
      <c r="D1808">
        <v>2026</v>
      </c>
      <c r="E1808" t="s">
        <v>7011</v>
      </c>
      <c r="F1808" t="s">
        <v>1928</v>
      </c>
      <c r="G1808" t="s">
        <v>37</v>
      </c>
      <c r="H1808" t="s">
        <v>64</v>
      </c>
      <c r="I1808">
        <v>0</v>
      </c>
      <c r="J1808">
        <v>2</v>
      </c>
      <c r="K1808" s="29">
        <v>8.36</v>
      </c>
      <c r="L1808">
        <v>14</v>
      </c>
      <c r="M1808">
        <v>2</v>
      </c>
      <c r="N1808">
        <v>0</v>
      </c>
      <c r="O1808">
        <v>0</v>
      </c>
      <c r="P1808">
        <v>0</v>
      </c>
      <c r="Q1808">
        <v>28</v>
      </c>
      <c r="R1808">
        <v>38</v>
      </c>
      <c r="S1808">
        <v>28</v>
      </c>
      <c r="T1808">
        <v>26</v>
      </c>
      <c r="U1808">
        <v>17</v>
      </c>
      <c r="V1808">
        <v>22</v>
      </c>
      <c r="W1808">
        <v>2</v>
      </c>
      <c r="X1808" s="2">
        <v>0.35199999999999998</v>
      </c>
    </row>
    <row r="1809" spans="1:24" x14ac:dyDescent="0.25">
      <c r="A1809" t="str">
        <f t="shared" si="86"/>
        <v/>
      </c>
      <c r="B1809" t="str">
        <f t="shared" si="84"/>
        <v/>
      </c>
      <c r="C1809" t="str">
        <f t="shared" si="85"/>
        <v/>
      </c>
      <c r="D1809">
        <v>2026</v>
      </c>
      <c r="E1809" t="s">
        <v>8738</v>
      </c>
      <c r="F1809" t="s">
        <v>1928</v>
      </c>
      <c r="G1809" t="s">
        <v>47</v>
      </c>
      <c r="H1809" t="s">
        <v>64</v>
      </c>
      <c r="I1809">
        <v>2</v>
      </c>
      <c r="J1809">
        <v>2</v>
      </c>
      <c r="K1809" s="29">
        <v>8.5</v>
      </c>
      <c r="L1809">
        <v>14</v>
      </c>
      <c r="M1809">
        <v>0</v>
      </c>
      <c r="N1809">
        <v>0</v>
      </c>
      <c r="O1809">
        <v>0</v>
      </c>
      <c r="P1809">
        <v>0</v>
      </c>
      <c r="Q1809">
        <v>18</v>
      </c>
      <c r="R1809">
        <v>22</v>
      </c>
      <c r="S1809">
        <v>17</v>
      </c>
      <c r="T1809">
        <v>17</v>
      </c>
      <c r="U1809">
        <v>9</v>
      </c>
      <c r="V1809">
        <v>13</v>
      </c>
      <c r="W1809">
        <v>3</v>
      </c>
      <c r="X1809" s="2">
        <v>0.29699999999999999</v>
      </c>
    </row>
    <row r="1810" spans="1:24" x14ac:dyDescent="0.25">
      <c r="A1810" t="str">
        <f t="shared" si="86"/>
        <v/>
      </c>
      <c r="B1810" t="str">
        <f t="shared" si="84"/>
        <v/>
      </c>
      <c r="C1810">
        <f t="shared" si="85"/>
        <v>1</v>
      </c>
      <c r="D1810">
        <v>2026</v>
      </c>
      <c r="E1810" t="s">
        <v>6770</v>
      </c>
      <c r="F1810" t="s">
        <v>1928</v>
      </c>
      <c r="G1810" t="s">
        <v>24</v>
      </c>
      <c r="H1810" t="s">
        <v>64</v>
      </c>
      <c r="I1810">
        <v>0</v>
      </c>
      <c r="J1810">
        <v>1</v>
      </c>
      <c r="K1810" s="29">
        <v>9</v>
      </c>
      <c r="L1810">
        <v>13</v>
      </c>
      <c r="M1810">
        <v>0</v>
      </c>
      <c r="N1810">
        <v>0</v>
      </c>
      <c r="O1810">
        <v>0</v>
      </c>
      <c r="P1810">
        <v>0</v>
      </c>
      <c r="Q1810">
        <v>10</v>
      </c>
      <c r="R1810">
        <v>10</v>
      </c>
      <c r="S1810">
        <v>13</v>
      </c>
      <c r="T1810">
        <v>10</v>
      </c>
      <c r="U1810">
        <v>12</v>
      </c>
      <c r="V1810">
        <v>14</v>
      </c>
      <c r="W1810">
        <v>4</v>
      </c>
      <c r="X1810" s="2">
        <v>0.25</v>
      </c>
    </row>
    <row r="1811" spans="1:24" x14ac:dyDescent="0.25">
      <c r="A1811" t="str">
        <f t="shared" si="86"/>
        <v/>
      </c>
      <c r="B1811" t="str">
        <f t="shared" si="84"/>
        <v/>
      </c>
      <c r="C1811" t="str">
        <f t="shared" si="85"/>
        <v/>
      </c>
      <c r="D1811">
        <v>2026</v>
      </c>
      <c r="E1811" t="s">
        <v>8739</v>
      </c>
      <c r="F1811" t="s">
        <v>1928</v>
      </c>
      <c r="G1811" t="s">
        <v>47</v>
      </c>
      <c r="H1811" t="s">
        <v>64</v>
      </c>
      <c r="I1811">
        <v>2</v>
      </c>
      <c r="J1811">
        <v>7</v>
      </c>
      <c r="K1811" s="29">
        <v>9.43</v>
      </c>
      <c r="L1811">
        <v>14</v>
      </c>
      <c r="M1811">
        <v>14</v>
      </c>
      <c r="N1811">
        <v>0</v>
      </c>
      <c r="O1811">
        <v>0</v>
      </c>
      <c r="P1811">
        <v>0</v>
      </c>
      <c r="Q1811">
        <v>48.2</v>
      </c>
      <c r="R1811">
        <v>74</v>
      </c>
      <c r="S1811">
        <v>53</v>
      </c>
      <c r="T1811">
        <v>51</v>
      </c>
      <c r="U1811">
        <v>30</v>
      </c>
      <c r="V1811">
        <v>38</v>
      </c>
      <c r="W1811">
        <v>7</v>
      </c>
      <c r="X1811" s="2">
        <v>0.36499999999999999</v>
      </c>
    </row>
    <row r="1812" spans="1:24" x14ac:dyDescent="0.25">
      <c r="A1812">
        <f t="shared" si="86"/>
        <v>1</v>
      </c>
      <c r="B1812" t="str">
        <f t="shared" si="84"/>
        <v/>
      </c>
      <c r="C1812" t="str">
        <f t="shared" si="85"/>
        <v/>
      </c>
      <c r="D1812">
        <v>2026</v>
      </c>
      <c r="E1812" t="s">
        <v>8740</v>
      </c>
      <c r="F1812" t="s">
        <v>1928</v>
      </c>
      <c r="G1812" t="s">
        <v>29</v>
      </c>
      <c r="H1812" t="s">
        <v>64</v>
      </c>
      <c r="I1812">
        <v>2</v>
      </c>
      <c r="J1812">
        <v>1</v>
      </c>
      <c r="K1812" s="29">
        <v>9.9499999999999993</v>
      </c>
      <c r="L1812">
        <v>14</v>
      </c>
      <c r="M1812">
        <v>3</v>
      </c>
      <c r="N1812">
        <v>0</v>
      </c>
      <c r="O1812">
        <v>0</v>
      </c>
      <c r="P1812">
        <v>0</v>
      </c>
      <c r="Q1812">
        <v>25.1</v>
      </c>
      <c r="R1812">
        <v>33</v>
      </c>
      <c r="S1812">
        <v>29</v>
      </c>
      <c r="T1812">
        <v>28</v>
      </c>
      <c r="U1812">
        <v>17</v>
      </c>
      <c r="V1812">
        <v>18</v>
      </c>
      <c r="W1812">
        <v>4</v>
      </c>
      <c r="X1812" s="2">
        <v>0.317</v>
      </c>
    </row>
    <row r="1813" spans="1:24" x14ac:dyDescent="0.25">
      <c r="A1813" t="str">
        <f t="shared" si="86"/>
        <v/>
      </c>
      <c r="B1813" t="str">
        <f t="shared" si="84"/>
        <v/>
      </c>
      <c r="C1813" t="str">
        <f t="shared" si="85"/>
        <v/>
      </c>
      <c r="D1813">
        <v>2026</v>
      </c>
      <c r="E1813" t="s">
        <v>8741</v>
      </c>
      <c r="F1813" t="s">
        <v>1928</v>
      </c>
      <c r="G1813" t="s">
        <v>47</v>
      </c>
      <c r="H1813" t="s">
        <v>64</v>
      </c>
      <c r="I1813">
        <v>0</v>
      </c>
      <c r="J1813">
        <v>1</v>
      </c>
      <c r="K1813" s="29">
        <v>9.9499999999999993</v>
      </c>
      <c r="L1813">
        <v>13</v>
      </c>
      <c r="M1813">
        <v>2</v>
      </c>
      <c r="N1813">
        <v>0</v>
      </c>
      <c r="O1813">
        <v>0</v>
      </c>
      <c r="P1813">
        <v>0</v>
      </c>
      <c r="Q1813">
        <v>19</v>
      </c>
      <c r="R1813">
        <v>24</v>
      </c>
      <c r="S1813">
        <v>26</v>
      </c>
      <c r="T1813">
        <v>21</v>
      </c>
      <c r="U1813">
        <v>14</v>
      </c>
      <c r="V1813">
        <v>8</v>
      </c>
      <c r="W1813">
        <v>5</v>
      </c>
      <c r="X1813" s="2">
        <v>0.308</v>
      </c>
    </row>
    <row r="1814" spans="1:24" x14ac:dyDescent="0.25">
      <c r="A1814">
        <f t="shared" si="86"/>
        <v>1</v>
      </c>
      <c r="B1814" t="str">
        <f t="shared" si="84"/>
        <v/>
      </c>
      <c r="C1814" t="str">
        <f t="shared" si="85"/>
        <v/>
      </c>
      <c r="D1814">
        <v>2026</v>
      </c>
      <c r="E1814" t="s">
        <v>8742</v>
      </c>
      <c r="F1814" t="s">
        <v>1928</v>
      </c>
      <c r="G1814" t="s">
        <v>29</v>
      </c>
      <c r="H1814" t="s">
        <v>64</v>
      </c>
      <c r="I1814">
        <v>0</v>
      </c>
      <c r="J1814">
        <v>0</v>
      </c>
      <c r="K1814" s="29">
        <v>11.12</v>
      </c>
      <c r="L1814">
        <v>5</v>
      </c>
      <c r="M1814">
        <v>0</v>
      </c>
      <c r="N1814">
        <v>0</v>
      </c>
      <c r="O1814">
        <v>0</v>
      </c>
      <c r="P1814">
        <v>0</v>
      </c>
      <c r="Q1814">
        <v>5.2</v>
      </c>
      <c r="R1814">
        <v>11</v>
      </c>
      <c r="S1814">
        <v>7</v>
      </c>
      <c r="T1814">
        <v>7</v>
      </c>
      <c r="U1814">
        <v>2</v>
      </c>
      <c r="V1814">
        <v>7</v>
      </c>
      <c r="W1814">
        <v>3</v>
      </c>
      <c r="X1814" s="2">
        <v>0.42299999999999999</v>
      </c>
    </row>
    <row r="1815" spans="1:24" x14ac:dyDescent="0.25">
      <c r="A1815" t="str">
        <f t="shared" si="86"/>
        <v/>
      </c>
      <c r="B1815" t="str">
        <f t="shared" si="84"/>
        <v/>
      </c>
      <c r="C1815" t="str">
        <f t="shared" si="85"/>
        <v/>
      </c>
      <c r="D1815">
        <v>2026</v>
      </c>
      <c r="E1815" t="s">
        <v>8743</v>
      </c>
      <c r="F1815" t="s">
        <v>1928</v>
      </c>
      <c r="G1815" t="s">
        <v>47</v>
      </c>
      <c r="H1815" t="s">
        <v>64</v>
      </c>
      <c r="I1815">
        <v>0</v>
      </c>
      <c r="J1815">
        <v>0</v>
      </c>
      <c r="K1815" s="29">
        <v>13.5</v>
      </c>
      <c r="L1815">
        <v>4</v>
      </c>
      <c r="M1815">
        <v>0</v>
      </c>
      <c r="N1815">
        <v>0</v>
      </c>
      <c r="O1815">
        <v>0</v>
      </c>
      <c r="P1815">
        <v>0</v>
      </c>
      <c r="Q1815">
        <v>3.1</v>
      </c>
      <c r="R1815">
        <v>7</v>
      </c>
      <c r="S1815">
        <v>8</v>
      </c>
      <c r="T1815">
        <v>5</v>
      </c>
      <c r="U1815">
        <v>4</v>
      </c>
      <c r="V1815">
        <v>3</v>
      </c>
      <c r="W1815">
        <v>1</v>
      </c>
      <c r="X1815" s="2">
        <v>0.438</v>
      </c>
    </row>
    <row r="1816" spans="1:24" x14ac:dyDescent="0.25">
      <c r="A1816">
        <f t="shared" si="86"/>
        <v>1</v>
      </c>
      <c r="B1816" t="str">
        <f t="shared" si="84"/>
        <v/>
      </c>
      <c r="C1816" t="str">
        <f t="shared" si="85"/>
        <v/>
      </c>
      <c r="D1816">
        <v>2026</v>
      </c>
      <c r="E1816" t="s">
        <v>8744</v>
      </c>
      <c r="F1816" t="s">
        <v>1928</v>
      </c>
      <c r="G1816" t="s">
        <v>29</v>
      </c>
      <c r="H1816" t="s">
        <v>64</v>
      </c>
      <c r="I1816">
        <v>0</v>
      </c>
      <c r="J1816">
        <v>0</v>
      </c>
      <c r="K1816" s="29">
        <v>27</v>
      </c>
      <c r="L1816">
        <v>4</v>
      </c>
      <c r="M1816">
        <v>0</v>
      </c>
      <c r="N1816">
        <v>0</v>
      </c>
      <c r="O1816">
        <v>0</v>
      </c>
      <c r="P1816">
        <v>0</v>
      </c>
      <c r="Q1816">
        <v>1.2</v>
      </c>
      <c r="R1816">
        <v>4</v>
      </c>
      <c r="S1816">
        <v>5</v>
      </c>
      <c r="T1816">
        <v>5</v>
      </c>
      <c r="U1816">
        <v>6</v>
      </c>
      <c r="V1816">
        <v>2</v>
      </c>
      <c r="W1816">
        <v>2</v>
      </c>
      <c r="X1816" s="2">
        <v>0.44400000000000001</v>
      </c>
    </row>
    <row r="1817" spans="1:24" x14ac:dyDescent="0.25">
      <c r="A1817" t="str">
        <f t="shared" si="86"/>
        <v/>
      </c>
      <c r="B1817" t="str">
        <f t="shared" si="84"/>
        <v/>
      </c>
      <c r="C1817">
        <f t="shared" si="85"/>
        <v>1</v>
      </c>
      <c r="D1817">
        <v>2026</v>
      </c>
      <c r="E1817" t="s">
        <v>6857</v>
      </c>
      <c r="F1817" t="s">
        <v>1943</v>
      </c>
      <c r="G1817" t="s">
        <v>24</v>
      </c>
      <c r="H1817" t="s">
        <v>64</v>
      </c>
      <c r="I1817">
        <v>2</v>
      </c>
      <c r="J1817">
        <v>5</v>
      </c>
      <c r="K1817" s="29">
        <v>4.75</v>
      </c>
      <c r="L1817">
        <v>15</v>
      </c>
      <c r="M1817">
        <v>12</v>
      </c>
      <c r="N1817">
        <v>0</v>
      </c>
      <c r="O1817">
        <v>0</v>
      </c>
      <c r="P1817">
        <v>0</v>
      </c>
      <c r="Q1817">
        <v>66.099999999999994</v>
      </c>
      <c r="R1817">
        <v>68</v>
      </c>
      <c r="S1817">
        <v>48</v>
      </c>
      <c r="T1817">
        <v>35</v>
      </c>
      <c r="U1817">
        <v>38</v>
      </c>
      <c r="V1817">
        <v>44</v>
      </c>
      <c r="W1817">
        <v>7</v>
      </c>
      <c r="X1817" s="2">
        <v>0.27100000000000002</v>
      </c>
    </row>
    <row r="1818" spans="1:24" x14ac:dyDescent="0.25">
      <c r="A1818">
        <f t="shared" si="86"/>
        <v>1</v>
      </c>
      <c r="B1818" t="str">
        <f t="shared" si="84"/>
        <v/>
      </c>
      <c r="C1818" t="str">
        <f t="shared" si="85"/>
        <v/>
      </c>
      <c r="D1818">
        <v>2026</v>
      </c>
      <c r="E1818" t="s">
        <v>8745</v>
      </c>
      <c r="F1818" t="s">
        <v>1943</v>
      </c>
      <c r="G1818" t="s">
        <v>32</v>
      </c>
      <c r="H1818" t="s">
        <v>64</v>
      </c>
      <c r="I1818">
        <v>1</v>
      </c>
      <c r="J1818">
        <v>7</v>
      </c>
      <c r="K1818" s="29">
        <v>7.39</v>
      </c>
      <c r="L1818">
        <v>15</v>
      </c>
      <c r="M1818">
        <v>13</v>
      </c>
      <c r="N1818">
        <v>0</v>
      </c>
      <c r="O1818">
        <v>0</v>
      </c>
      <c r="P1818">
        <v>0</v>
      </c>
      <c r="Q1818">
        <v>70.2</v>
      </c>
      <c r="R1818">
        <v>87</v>
      </c>
      <c r="S1818">
        <v>61</v>
      </c>
      <c r="T1818">
        <v>58</v>
      </c>
      <c r="U1818">
        <v>26</v>
      </c>
      <c r="V1818">
        <v>54</v>
      </c>
      <c r="W1818">
        <v>11</v>
      </c>
      <c r="X1818" s="2">
        <v>0.31</v>
      </c>
    </row>
    <row r="1819" spans="1:24" x14ac:dyDescent="0.25">
      <c r="A1819">
        <f t="shared" si="86"/>
        <v>1</v>
      </c>
      <c r="B1819" t="str">
        <f t="shared" si="84"/>
        <v/>
      </c>
      <c r="C1819" t="str">
        <f t="shared" si="85"/>
        <v/>
      </c>
      <c r="D1819">
        <v>2026</v>
      </c>
      <c r="E1819" t="s">
        <v>8746</v>
      </c>
      <c r="F1819" t="s">
        <v>1943</v>
      </c>
      <c r="G1819" t="s">
        <v>32</v>
      </c>
      <c r="H1819" t="s">
        <v>64</v>
      </c>
      <c r="I1819">
        <v>0</v>
      </c>
      <c r="J1819">
        <v>0</v>
      </c>
      <c r="K1819" s="29">
        <v>0</v>
      </c>
      <c r="L1819">
        <v>1</v>
      </c>
      <c r="M1819">
        <v>0</v>
      </c>
      <c r="N1819">
        <v>0</v>
      </c>
      <c r="O1819">
        <v>0</v>
      </c>
      <c r="P1819">
        <v>0</v>
      </c>
      <c r="Q1819">
        <v>0.2</v>
      </c>
      <c r="R1819">
        <v>1</v>
      </c>
      <c r="S1819">
        <v>0</v>
      </c>
      <c r="T1819">
        <v>0</v>
      </c>
      <c r="U1819">
        <v>0</v>
      </c>
      <c r="V1819">
        <v>1</v>
      </c>
      <c r="W1819">
        <v>0</v>
      </c>
      <c r="X1819" s="2">
        <v>0.33300000000000002</v>
      </c>
    </row>
    <row r="1820" spans="1:24" x14ac:dyDescent="0.25">
      <c r="A1820">
        <f t="shared" si="86"/>
        <v>1</v>
      </c>
      <c r="B1820" t="str">
        <f t="shared" si="84"/>
        <v/>
      </c>
      <c r="C1820" t="str">
        <f t="shared" si="85"/>
        <v/>
      </c>
      <c r="D1820">
        <v>2026</v>
      </c>
      <c r="E1820" t="s">
        <v>8747</v>
      </c>
      <c r="F1820" t="s">
        <v>1943</v>
      </c>
      <c r="G1820" t="s">
        <v>29</v>
      </c>
      <c r="H1820" t="s">
        <v>64</v>
      </c>
      <c r="I1820">
        <v>2</v>
      </c>
      <c r="J1820">
        <v>1</v>
      </c>
      <c r="K1820" s="29">
        <v>5.1100000000000003</v>
      </c>
      <c r="L1820">
        <v>15</v>
      </c>
      <c r="M1820">
        <v>0</v>
      </c>
      <c r="N1820">
        <v>0</v>
      </c>
      <c r="O1820">
        <v>0</v>
      </c>
      <c r="P1820">
        <v>2</v>
      </c>
      <c r="Q1820">
        <v>24.2</v>
      </c>
      <c r="R1820">
        <v>30</v>
      </c>
      <c r="S1820">
        <v>21</v>
      </c>
      <c r="T1820">
        <v>14</v>
      </c>
      <c r="U1820">
        <v>13</v>
      </c>
      <c r="V1820">
        <v>20</v>
      </c>
      <c r="W1820">
        <v>1</v>
      </c>
      <c r="X1820" s="2">
        <v>0.29399999999999998</v>
      </c>
    </row>
    <row r="1821" spans="1:24" x14ac:dyDescent="0.25">
      <c r="A1821" t="str">
        <f t="shared" si="86"/>
        <v/>
      </c>
      <c r="B1821" t="str">
        <f t="shared" si="84"/>
        <v/>
      </c>
      <c r="C1821" t="str">
        <f t="shared" si="85"/>
        <v/>
      </c>
      <c r="D1821">
        <v>2026</v>
      </c>
      <c r="E1821" t="s">
        <v>8748</v>
      </c>
      <c r="F1821" t="s">
        <v>1943</v>
      </c>
      <c r="G1821" t="s">
        <v>47</v>
      </c>
      <c r="H1821" t="s">
        <v>64</v>
      </c>
      <c r="I1821">
        <v>2</v>
      </c>
      <c r="J1821">
        <v>2</v>
      </c>
      <c r="K1821" s="29">
        <v>5.34</v>
      </c>
      <c r="L1821">
        <v>16</v>
      </c>
      <c r="M1821">
        <v>2</v>
      </c>
      <c r="N1821">
        <v>0</v>
      </c>
      <c r="O1821">
        <v>0</v>
      </c>
      <c r="P1821">
        <v>1</v>
      </c>
      <c r="Q1821">
        <v>32</v>
      </c>
      <c r="R1821">
        <v>33</v>
      </c>
      <c r="S1821">
        <v>21</v>
      </c>
      <c r="T1821">
        <v>19</v>
      </c>
      <c r="U1821">
        <v>16</v>
      </c>
      <c r="V1821">
        <v>16</v>
      </c>
      <c r="W1821">
        <v>9</v>
      </c>
      <c r="X1821" s="2">
        <v>0.26800000000000002</v>
      </c>
    </row>
    <row r="1822" spans="1:24" x14ac:dyDescent="0.25">
      <c r="A1822" t="str">
        <f t="shared" si="86"/>
        <v/>
      </c>
      <c r="B1822" t="str">
        <f t="shared" si="84"/>
        <v/>
      </c>
      <c r="C1822" t="str">
        <f t="shared" si="85"/>
        <v/>
      </c>
      <c r="D1822">
        <v>2026</v>
      </c>
      <c r="E1822" t="s">
        <v>1962</v>
      </c>
      <c r="F1822" t="s">
        <v>1943</v>
      </c>
      <c r="G1822" t="s">
        <v>47</v>
      </c>
      <c r="H1822" t="s">
        <v>64</v>
      </c>
      <c r="I1822">
        <v>2</v>
      </c>
      <c r="J1822">
        <v>7</v>
      </c>
      <c r="K1822" s="29">
        <v>6.49</v>
      </c>
      <c r="L1822">
        <v>17</v>
      </c>
      <c r="M1822">
        <v>4</v>
      </c>
      <c r="N1822">
        <v>0</v>
      </c>
      <c r="O1822">
        <v>0</v>
      </c>
      <c r="P1822">
        <v>2</v>
      </c>
      <c r="Q1822">
        <v>51.1</v>
      </c>
      <c r="R1822">
        <v>66</v>
      </c>
      <c r="S1822">
        <v>40</v>
      </c>
      <c r="T1822">
        <v>37</v>
      </c>
      <c r="U1822">
        <v>20</v>
      </c>
      <c r="V1822">
        <v>39</v>
      </c>
      <c r="W1822">
        <v>11</v>
      </c>
      <c r="X1822" s="2">
        <v>0.314</v>
      </c>
    </row>
    <row r="1823" spans="1:24" x14ac:dyDescent="0.25">
      <c r="A1823" t="str">
        <f t="shared" si="86"/>
        <v/>
      </c>
      <c r="B1823" t="str">
        <f t="shared" si="84"/>
        <v/>
      </c>
      <c r="C1823" t="str">
        <f t="shared" si="85"/>
        <v/>
      </c>
      <c r="D1823">
        <v>2026</v>
      </c>
      <c r="E1823" t="s">
        <v>1961</v>
      </c>
      <c r="F1823" t="s">
        <v>1943</v>
      </c>
      <c r="G1823" t="s">
        <v>24</v>
      </c>
      <c r="H1823" t="s">
        <v>64</v>
      </c>
      <c r="I1823">
        <v>1</v>
      </c>
      <c r="J1823">
        <v>0</v>
      </c>
      <c r="K1823" s="29">
        <v>7.03</v>
      </c>
      <c r="L1823">
        <v>16</v>
      </c>
      <c r="M1823">
        <v>2</v>
      </c>
      <c r="N1823">
        <v>0</v>
      </c>
      <c r="O1823">
        <v>0</v>
      </c>
      <c r="P1823">
        <v>1</v>
      </c>
      <c r="Q1823">
        <v>24.1</v>
      </c>
      <c r="R1823">
        <v>30</v>
      </c>
      <c r="S1823">
        <v>23</v>
      </c>
      <c r="T1823">
        <v>19</v>
      </c>
      <c r="U1823">
        <v>15</v>
      </c>
      <c r="V1823">
        <v>18</v>
      </c>
      <c r="W1823">
        <v>7</v>
      </c>
      <c r="X1823" s="2">
        <v>0.29099999999999998</v>
      </c>
    </row>
    <row r="1824" spans="1:24" x14ac:dyDescent="0.25">
      <c r="A1824" t="str">
        <f t="shared" si="86"/>
        <v/>
      </c>
      <c r="B1824" t="str">
        <f t="shared" si="84"/>
        <v/>
      </c>
      <c r="C1824" t="str">
        <f t="shared" si="85"/>
        <v/>
      </c>
      <c r="D1824">
        <v>2026</v>
      </c>
      <c r="E1824" t="s">
        <v>8749</v>
      </c>
      <c r="F1824" t="s">
        <v>1943</v>
      </c>
      <c r="G1824" t="s">
        <v>24</v>
      </c>
      <c r="H1824" t="s">
        <v>64</v>
      </c>
      <c r="I1824">
        <v>2</v>
      </c>
      <c r="J1824">
        <v>0</v>
      </c>
      <c r="K1824" s="29">
        <v>7.09</v>
      </c>
      <c r="L1824">
        <v>15</v>
      </c>
      <c r="M1824">
        <v>2</v>
      </c>
      <c r="N1824">
        <v>0</v>
      </c>
      <c r="O1824">
        <v>0</v>
      </c>
      <c r="P1824">
        <v>1</v>
      </c>
      <c r="Q1824">
        <v>26.2</v>
      </c>
      <c r="R1824">
        <v>35</v>
      </c>
      <c r="S1824">
        <v>24</v>
      </c>
      <c r="T1824">
        <v>21</v>
      </c>
      <c r="U1824">
        <v>14</v>
      </c>
      <c r="V1824">
        <v>18</v>
      </c>
      <c r="W1824">
        <v>5</v>
      </c>
      <c r="X1824" s="2">
        <v>0.313</v>
      </c>
    </row>
    <row r="1825" spans="1:24" x14ac:dyDescent="0.25">
      <c r="A1825" t="str">
        <f t="shared" si="86"/>
        <v/>
      </c>
      <c r="B1825" t="str">
        <f t="shared" si="84"/>
        <v/>
      </c>
      <c r="C1825" t="str">
        <f t="shared" si="85"/>
        <v/>
      </c>
      <c r="D1825">
        <v>2026</v>
      </c>
      <c r="E1825" t="s">
        <v>8750</v>
      </c>
      <c r="F1825" t="s">
        <v>1943</v>
      </c>
      <c r="G1825" t="s">
        <v>37</v>
      </c>
      <c r="H1825" t="s">
        <v>64</v>
      </c>
      <c r="I1825">
        <v>1</v>
      </c>
      <c r="J1825">
        <v>2</v>
      </c>
      <c r="K1825" s="29">
        <v>7.13</v>
      </c>
      <c r="L1825">
        <v>16</v>
      </c>
      <c r="M1825">
        <v>7</v>
      </c>
      <c r="N1825">
        <v>0</v>
      </c>
      <c r="O1825">
        <v>0</v>
      </c>
      <c r="P1825">
        <v>1</v>
      </c>
      <c r="Q1825">
        <v>41.2</v>
      </c>
      <c r="R1825">
        <v>37</v>
      </c>
      <c r="S1825">
        <v>35</v>
      </c>
      <c r="T1825">
        <v>33</v>
      </c>
      <c r="U1825">
        <v>27</v>
      </c>
      <c r="V1825">
        <v>38</v>
      </c>
      <c r="W1825">
        <v>9</v>
      </c>
      <c r="X1825" s="2">
        <v>0.24199999999999999</v>
      </c>
    </row>
    <row r="1826" spans="1:24" x14ac:dyDescent="0.25">
      <c r="A1826" t="str">
        <f t="shared" si="86"/>
        <v/>
      </c>
      <c r="B1826" t="str">
        <f t="shared" si="84"/>
        <v/>
      </c>
      <c r="C1826" t="str">
        <f t="shared" si="85"/>
        <v/>
      </c>
      <c r="D1826">
        <v>2026</v>
      </c>
      <c r="E1826" t="s">
        <v>8751</v>
      </c>
      <c r="F1826" t="s">
        <v>1943</v>
      </c>
      <c r="G1826" t="s">
        <v>47</v>
      </c>
      <c r="H1826" t="s">
        <v>64</v>
      </c>
      <c r="I1826">
        <v>1</v>
      </c>
      <c r="J1826">
        <v>0</v>
      </c>
      <c r="K1826" s="29">
        <v>8.1</v>
      </c>
      <c r="L1826">
        <v>14</v>
      </c>
      <c r="M1826">
        <v>0</v>
      </c>
      <c r="N1826">
        <v>0</v>
      </c>
      <c r="O1826">
        <v>0</v>
      </c>
      <c r="P1826">
        <v>0</v>
      </c>
      <c r="Q1826">
        <v>13.1</v>
      </c>
      <c r="R1826">
        <v>22</v>
      </c>
      <c r="S1826">
        <v>16</v>
      </c>
      <c r="T1826">
        <v>12</v>
      </c>
      <c r="U1826">
        <v>10</v>
      </c>
      <c r="V1826">
        <v>7</v>
      </c>
      <c r="W1826">
        <v>3</v>
      </c>
      <c r="X1826" s="2">
        <v>0.36699999999999999</v>
      </c>
    </row>
    <row r="1827" spans="1:24" x14ac:dyDescent="0.25">
      <c r="A1827">
        <f t="shared" si="86"/>
        <v>1</v>
      </c>
      <c r="B1827" t="str">
        <f t="shared" si="84"/>
        <v/>
      </c>
      <c r="C1827" t="str">
        <f t="shared" si="85"/>
        <v/>
      </c>
      <c r="D1827">
        <v>2026</v>
      </c>
      <c r="E1827" t="s">
        <v>8752</v>
      </c>
      <c r="F1827" t="s">
        <v>1943</v>
      </c>
      <c r="G1827" t="s">
        <v>32</v>
      </c>
      <c r="H1827" t="s">
        <v>64</v>
      </c>
      <c r="I1827">
        <v>4</v>
      </c>
      <c r="J1827">
        <v>5</v>
      </c>
      <c r="K1827" s="29">
        <v>8.42</v>
      </c>
      <c r="L1827">
        <v>17</v>
      </c>
      <c r="M1827">
        <v>8</v>
      </c>
      <c r="N1827">
        <v>0</v>
      </c>
      <c r="O1827">
        <v>0</v>
      </c>
      <c r="P1827">
        <v>0</v>
      </c>
      <c r="Q1827">
        <v>51.1</v>
      </c>
      <c r="R1827">
        <v>68</v>
      </c>
      <c r="S1827">
        <v>51</v>
      </c>
      <c r="T1827">
        <v>48</v>
      </c>
      <c r="U1827">
        <v>15</v>
      </c>
      <c r="V1827">
        <v>39</v>
      </c>
      <c r="W1827">
        <v>9</v>
      </c>
      <c r="X1827" s="2">
        <v>0.31900000000000001</v>
      </c>
    </row>
    <row r="1828" spans="1:24" x14ac:dyDescent="0.25">
      <c r="A1828" t="str">
        <f t="shared" si="86"/>
        <v/>
      </c>
      <c r="B1828" t="str">
        <f t="shared" si="84"/>
        <v/>
      </c>
      <c r="C1828" t="str">
        <f t="shared" si="85"/>
        <v/>
      </c>
      <c r="D1828">
        <v>2026</v>
      </c>
      <c r="E1828" t="s">
        <v>8753</v>
      </c>
      <c r="F1828" t="s">
        <v>1943</v>
      </c>
      <c r="G1828" t="s">
        <v>24</v>
      </c>
      <c r="H1828" t="s">
        <v>64</v>
      </c>
      <c r="I1828">
        <v>0</v>
      </c>
      <c r="J1828">
        <v>0</v>
      </c>
      <c r="K1828" s="29">
        <v>9.82</v>
      </c>
      <c r="L1828">
        <v>6</v>
      </c>
      <c r="M1828">
        <v>1</v>
      </c>
      <c r="N1828">
        <v>0</v>
      </c>
      <c r="O1828">
        <v>0</v>
      </c>
      <c r="P1828">
        <v>0</v>
      </c>
      <c r="Q1828">
        <v>7.1</v>
      </c>
      <c r="R1828">
        <v>5</v>
      </c>
      <c r="S1828">
        <v>8</v>
      </c>
      <c r="T1828">
        <v>8</v>
      </c>
      <c r="U1828">
        <v>10</v>
      </c>
      <c r="V1828">
        <v>6</v>
      </c>
      <c r="W1828">
        <v>5</v>
      </c>
      <c r="X1828" s="2">
        <v>0.20799999999999999</v>
      </c>
    </row>
    <row r="1829" spans="1:24" x14ac:dyDescent="0.25">
      <c r="A1829" t="str">
        <f t="shared" si="86"/>
        <v/>
      </c>
      <c r="B1829" t="str">
        <f t="shared" si="84"/>
        <v/>
      </c>
      <c r="C1829" t="str">
        <f t="shared" si="85"/>
        <v/>
      </c>
      <c r="D1829">
        <v>2026</v>
      </c>
      <c r="E1829" t="s">
        <v>8754</v>
      </c>
      <c r="F1829" t="s">
        <v>1943</v>
      </c>
      <c r="G1829" t="s">
        <v>47</v>
      </c>
      <c r="H1829" t="s">
        <v>64</v>
      </c>
      <c r="I1829">
        <v>3</v>
      </c>
      <c r="J1829">
        <v>1</v>
      </c>
      <c r="K1829" s="29">
        <v>11.78</v>
      </c>
      <c r="L1829">
        <v>16</v>
      </c>
      <c r="M1829">
        <v>1</v>
      </c>
      <c r="N1829">
        <v>0</v>
      </c>
      <c r="O1829">
        <v>0</v>
      </c>
      <c r="P1829">
        <v>1</v>
      </c>
      <c r="Q1829">
        <v>18.100000000000001</v>
      </c>
      <c r="R1829">
        <v>31</v>
      </c>
      <c r="S1829">
        <v>24</v>
      </c>
      <c r="T1829">
        <v>24</v>
      </c>
      <c r="U1829">
        <v>15</v>
      </c>
      <c r="V1829">
        <v>10</v>
      </c>
      <c r="W1829">
        <v>6</v>
      </c>
      <c r="X1829" s="2">
        <v>0.373</v>
      </c>
    </row>
    <row r="1830" spans="1:24" x14ac:dyDescent="0.25">
      <c r="A1830" t="str">
        <f t="shared" si="86"/>
        <v/>
      </c>
      <c r="B1830" t="str">
        <f t="shared" si="84"/>
        <v/>
      </c>
      <c r="C1830" t="str">
        <f t="shared" si="85"/>
        <v/>
      </c>
      <c r="D1830">
        <v>2026</v>
      </c>
      <c r="E1830" t="s">
        <v>1955</v>
      </c>
      <c r="F1830" t="s">
        <v>1943</v>
      </c>
      <c r="G1830" t="s">
        <v>24</v>
      </c>
      <c r="H1830" t="s">
        <v>64</v>
      </c>
      <c r="I1830">
        <v>0</v>
      </c>
      <c r="J1830">
        <v>0</v>
      </c>
      <c r="K1830" s="29">
        <v>16.2</v>
      </c>
      <c r="L1830">
        <v>2</v>
      </c>
      <c r="M1830">
        <v>0</v>
      </c>
      <c r="N1830">
        <v>0</v>
      </c>
      <c r="O1830">
        <v>0</v>
      </c>
      <c r="P1830">
        <v>0</v>
      </c>
      <c r="Q1830">
        <v>1.2</v>
      </c>
      <c r="R1830">
        <v>3</v>
      </c>
      <c r="S1830">
        <v>3</v>
      </c>
      <c r="T1830">
        <v>3</v>
      </c>
      <c r="U1830">
        <v>1</v>
      </c>
      <c r="V1830">
        <v>2</v>
      </c>
      <c r="W1830">
        <v>1</v>
      </c>
      <c r="X1830" s="2">
        <v>0.375</v>
      </c>
    </row>
    <row r="1831" spans="1:24" x14ac:dyDescent="0.25">
      <c r="A1831" t="str">
        <f t="shared" si="86"/>
        <v/>
      </c>
      <c r="B1831" t="str">
        <f t="shared" si="84"/>
        <v/>
      </c>
      <c r="C1831" t="str">
        <f t="shared" si="85"/>
        <v/>
      </c>
      <c r="D1831">
        <v>2026</v>
      </c>
      <c r="E1831" t="s">
        <v>8755</v>
      </c>
      <c r="F1831" t="s">
        <v>1943</v>
      </c>
      <c r="G1831" t="s">
        <v>47</v>
      </c>
      <c r="H1831" t="s">
        <v>64</v>
      </c>
      <c r="I1831">
        <v>0</v>
      </c>
      <c r="J1831">
        <v>0</v>
      </c>
      <c r="K1831" s="29">
        <v>21.94</v>
      </c>
      <c r="L1831">
        <v>7</v>
      </c>
      <c r="M1831">
        <v>0</v>
      </c>
      <c r="N1831">
        <v>0</v>
      </c>
      <c r="O1831">
        <v>0</v>
      </c>
      <c r="P1831">
        <v>0</v>
      </c>
      <c r="Q1831">
        <v>5.0999999999999996</v>
      </c>
      <c r="R1831">
        <v>13</v>
      </c>
      <c r="S1831">
        <v>13</v>
      </c>
      <c r="T1831">
        <v>13</v>
      </c>
      <c r="U1831">
        <v>6</v>
      </c>
      <c r="V1831">
        <v>1</v>
      </c>
      <c r="W1831">
        <v>2</v>
      </c>
      <c r="X1831" s="2">
        <v>0.48099999999999998</v>
      </c>
    </row>
    <row r="1832" spans="1:24" x14ac:dyDescent="0.25">
      <c r="A1832" t="str">
        <f t="shared" si="86"/>
        <v/>
      </c>
      <c r="B1832" t="str">
        <f t="shared" si="84"/>
        <v/>
      </c>
      <c r="C1832">
        <f t="shared" si="85"/>
        <v>1</v>
      </c>
      <c r="D1832">
        <v>2026</v>
      </c>
      <c r="E1832" t="s">
        <v>6963</v>
      </c>
      <c r="F1832" t="s">
        <v>1943</v>
      </c>
      <c r="G1832" t="s">
        <v>24</v>
      </c>
      <c r="H1832" t="s">
        <v>64</v>
      </c>
      <c r="I1832">
        <v>0</v>
      </c>
      <c r="J1832">
        <v>0</v>
      </c>
      <c r="K1832" s="29">
        <v>36</v>
      </c>
      <c r="L1832">
        <v>2</v>
      </c>
      <c r="M1832">
        <v>0</v>
      </c>
      <c r="N1832">
        <v>0</v>
      </c>
      <c r="O1832">
        <v>0</v>
      </c>
      <c r="P1832">
        <v>0</v>
      </c>
      <c r="Q1832">
        <v>1</v>
      </c>
      <c r="R1832">
        <v>3</v>
      </c>
      <c r="S1832">
        <v>4</v>
      </c>
      <c r="T1832">
        <v>4</v>
      </c>
      <c r="U1832">
        <v>3</v>
      </c>
      <c r="V1832">
        <v>0</v>
      </c>
      <c r="W1832">
        <v>0</v>
      </c>
      <c r="X1832" s="2">
        <v>1</v>
      </c>
    </row>
    <row r="1833" spans="1:24" x14ac:dyDescent="0.25">
      <c r="A1833" t="str">
        <f t="shared" si="86"/>
        <v/>
      </c>
      <c r="B1833">
        <f t="shared" si="84"/>
        <v>1</v>
      </c>
      <c r="C1833" t="str">
        <f t="shared" si="85"/>
        <v/>
      </c>
      <c r="D1833">
        <v>2026</v>
      </c>
      <c r="E1833" t="s">
        <v>5896</v>
      </c>
      <c r="F1833" t="s">
        <v>1964</v>
      </c>
      <c r="G1833" t="s">
        <v>37</v>
      </c>
      <c r="H1833" t="s">
        <v>64</v>
      </c>
      <c r="I1833">
        <v>11</v>
      </c>
      <c r="J1833">
        <v>0</v>
      </c>
      <c r="K1833" s="29">
        <v>1.05</v>
      </c>
      <c r="L1833">
        <v>15</v>
      </c>
      <c r="M1833">
        <v>15</v>
      </c>
      <c r="N1833">
        <v>2</v>
      </c>
      <c r="O1833">
        <v>2</v>
      </c>
      <c r="P1833">
        <v>0</v>
      </c>
      <c r="Q1833">
        <v>94.1</v>
      </c>
      <c r="R1833">
        <v>53</v>
      </c>
      <c r="S1833">
        <v>13</v>
      </c>
      <c r="T1833">
        <v>11</v>
      </c>
      <c r="U1833">
        <v>30</v>
      </c>
      <c r="V1833">
        <v>124</v>
      </c>
      <c r="W1833">
        <v>7</v>
      </c>
      <c r="X1833" s="2">
        <v>0.161</v>
      </c>
    </row>
    <row r="1834" spans="1:24" x14ac:dyDescent="0.25">
      <c r="A1834">
        <f t="shared" si="86"/>
        <v>1</v>
      </c>
      <c r="B1834" t="str">
        <f t="shared" si="84"/>
        <v/>
      </c>
      <c r="C1834" t="str">
        <f t="shared" si="85"/>
        <v/>
      </c>
      <c r="D1834">
        <v>2026</v>
      </c>
      <c r="E1834" t="s">
        <v>8756</v>
      </c>
      <c r="F1834" t="s">
        <v>1964</v>
      </c>
      <c r="G1834" t="s">
        <v>29</v>
      </c>
      <c r="H1834" t="s">
        <v>64</v>
      </c>
      <c r="I1834">
        <v>8</v>
      </c>
      <c r="J1834">
        <v>4</v>
      </c>
      <c r="K1834" s="29">
        <v>4.0599999999999996</v>
      </c>
      <c r="L1834">
        <v>15</v>
      </c>
      <c r="M1834">
        <v>15</v>
      </c>
      <c r="N1834">
        <v>0</v>
      </c>
      <c r="O1834">
        <v>0</v>
      </c>
      <c r="P1834">
        <v>0</v>
      </c>
      <c r="Q1834">
        <v>75.099999999999994</v>
      </c>
      <c r="R1834">
        <v>67</v>
      </c>
      <c r="S1834">
        <v>40</v>
      </c>
      <c r="T1834">
        <v>34</v>
      </c>
      <c r="U1834">
        <v>24</v>
      </c>
      <c r="V1834">
        <v>64</v>
      </c>
      <c r="W1834">
        <v>9</v>
      </c>
      <c r="X1834" s="2">
        <v>0.24299999999999999</v>
      </c>
    </row>
    <row r="1835" spans="1:24" x14ac:dyDescent="0.25">
      <c r="A1835" t="str">
        <f t="shared" si="86"/>
        <v/>
      </c>
      <c r="B1835">
        <f t="shared" si="84"/>
        <v>1</v>
      </c>
      <c r="C1835" t="str">
        <f t="shared" si="85"/>
        <v/>
      </c>
      <c r="D1835">
        <v>2026</v>
      </c>
      <c r="E1835" t="s">
        <v>6179</v>
      </c>
      <c r="F1835" t="s">
        <v>1964</v>
      </c>
      <c r="G1835" t="s">
        <v>24</v>
      </c>
      <c r="H1835" t="s">
        <v>64</v>
      </c>
      <c r="I1835">
        <v>3</v>
      </c>
      <c r="J1835">
        <v>3</v>
      </c>
      <c r="K1835" s="29">
        <v>4.3</v>
      </c>
      <c r="L1835">
        <v>14</v>
      </c>
      <c r="M1835">
        <v>12</v>
      </c>
      <c r="N1835">
        <v>0</v>
      </c>
      <c r="O1835">
        <v>0</v>
      </c>
      <c r="P1835">
        <v>0</v>
      </c>
      <c r="Q1835">
        <v>58.2</v>
      </c>
      <c r="R1835">
        <v>49</v>
      </c>
      <c r="S1835">
        <v>32</v>
      </c>
      <c r="T1835">
        <v>28</v>
      </c>
      <c r="U1835">
        <v>26</v>
      </c>
      <c r="V1835">
        <v>65</v>
      </c>
      <c r="W1835">
        <v>9</v>
      </c>
      <c r="X1835" s="2">
        <v>0.22600000000000001</v>
      </c>
    </row>
    <row r="1836" spans="1:24" x14ac:dyDescent="0.25">
      <c r="A1836" t="str">
        <f t="shared" si="86"/>
        <v/>
      </c>
      <c r="B1836" t="str">
        <f t="shared" si="84"/>
        <v/>
      </c>
      <c r="C1836" t="str">
        <f t="shared" si="85"/>
        <v/>
      </c>
      <c r="D1836">
        <v>2026</v>
      </c>
      <c r="E1836" t="s">
        <v>8757</v>
      </c>
      <c r="F1836" t="s">
        <v>1964</v>
      </c>
      <c r="G1836" t="s">
        <v>47</v>
      </c>
      <c r="H1836" t="s">
        <v>64</v>
      </c>
      <c r="I1836">
        <v>0</v>
      </c>
      <c r="J1836">
        <v>0</v>
      </c>
      <c r="K1836" s="29">
        <v>0</v>
      </c>
      <c r="L1836">
        <v>3</v>
      </c>
      <c r="M1836">
        <v>0</v>
      </c>
      <c r="N1836">
        <v>0</v>
      </c>
      <c r="O1836">
        <v>0</v>
      </c>
      <c r="P1836">
        <v>0</v>
      </c>
      <c r="Q1836">
        <v>2.2000000000000002</v>
      </c>
      <c r="R1836">
        <v>2</v>
      </c>
      <c r="S1836">
        <v>0</v>
      </c>
      <c r="T1836">
        <v>0</v>
      </c>
      <c r="U1836">
        <v>2</v>
      </c>
      <c r="V1836">
        <v>2</v>
      </c>
      <c r="W1836">
        <v>0</v>
      </c>
      <c r="X1836" s="2">
        <v>0.2</v>
      </c>
    </row>
    <row r="1837" spans="1:24" x14ac:dyDescent="0.25">
      <c r="A1837" t="str">
        <f t="shared" si="86"/>
        <v/>
      </c>
      <c r="B1837">
        <f t="shared" si="84"/>
        <v>1</v>
      </c>
      <c r="C1837" t="str">
        <f t="shared" si="85"/>
        <v/>
      </c>
      <c r="D1837">
        <v>2026</v>
      </c>
      <c r="E1837" t="s">
        <v>6229</v>
      </c>
      <c r="F1837" t="s">
        <v>1964</v>
      </c>
      <c r="G1837" t="s">
        <v>37</v>
      </c>
      <c r="H1837" t="s">
        <v>64</v>
      </c>
      <c r="I1837">
        <v>0</v>
      </c>
      <c r="J1837">
        <v>0</v>
      </c>
      <c r="K1837" s="29">
        <v>2.25</v>
      </c>
      <c r="L1837">
        <v>7</v>
      </c>
      <c r="M1837">
        <v>7</v>
      </c>
      <c r="N1837">
        <v>0</v>
      </c>
      <c r="O1837">
        <v>0</v>
      </c>
      <c r="P1837">
        <v>0</v>
      </c>
      <c r="Q1837">
        <v>28</v>
      </c>
      <c r="R1837">
        <v>26</v>
      </c>
      <c r="S1837">
        <v>7</v>
      </c>
      <c r="T1837">
        <v>7</v>
      </c>
      <c r="U1837">
        <v>7</v>
      </c>
      <c r="V1837">
        <v>20</v>
      </c>
      <c r="W1837">
        <v>3</v>
      </c>
      <c r="X1837" s="2">
        <v>0.248</v>
      </c>
    </row>
    <row r="1838" spans="1:24" x14ac:dyDescent="0.25">
      <c r="A1838" t="str">
        <f t="shared" si="86"/>
        <v/>
      </c>
      <c r="B1838" t="str">
        <f t="shared" si="84"/>
        <v/>
      </c>
      <c r="C1838" t="str">
        <f t="shared" si="85"/>
        <v/>
      </c>
      <c r="D1838">
        <v>2026</v>
      </c>
      <c r="E1838" t="s">
        <v>8758</v>
      </c>
      <c r="F1838" t="s">
        <v>1964</v>
      </c>
      <c r="G1838" t="s">
        <v>37</v>
      </c>
      <c r="H1838" t="s">
        <v>64</v>
      </c>
      <c r="I1838">
        <v>1</v>
      </c>
      <c r="J1838">
        <v>1</v>
      </c>
      <c r="K1838" s="29">
        <v>3.07</v>
      </c>
      <c r="L1838">
        <v>22</v>
      </c>
      <c r="M1838">
        <v>0</v>
      </c>
      <c r="N1838">
        <v>0</v>
      </c>
      <c r="O1838">
        <v>0</v>
      </c>
      <c r="P1838">
        <v>4</v>
      </c>
      <c r="Q1838">
        <v>44</v>
      </c>
      <c r="R1838">
        <v>38</v>
      </c>
      <c r="S1838">
        <v>18</v>
      </c>
      <c r="T1838">
        <v>15</v>
      </c>
      <c r="U1838">
        <v>19</v>
      </c>
      <c r="V1838">
        <v>54</v>
      </c>
      <c r="W1838">
        <v>2</v>
      </c>
      <c r="X1838" s="2">
        <v>0.22900000000000001</v>
      </c>
    </row>
    <row r="1839" spans="1:24" x14ac:dyDescent="0.25">
      <c r="A1839" t="str">
        <f t="shared" si="86"/>
        <v/>
      </c>
      <c r="B1839">
        <f t="shared" si="84"/>
        <v>1</v>
      </c>
      <c r="C1839" t="str">
        <f t="shared" si="85"/>
        <v/>
      </c>
      <c r="D1839">
        <v>2026</v>
      </c>
      <c r="E1839" t="s">
        <v>6208</v>
      </c>
      <c r="F1839" t="s">
        <v>1964</v>
      </c>
      <c r="G1839" t="s">
        <v>37</v>
      </c>
      <c r="H1839" t="s">
        <v>64</v>
      </c>
      <c r="I1839">
        <v>5</v>
      </c>
      <c r="J1839">
        <v>4</v>
      </c>
      <c r="K1839" s="29">
        <v>3.29</v>
      </c>
      <c r="L1839">
        <v>14</v>
      </c>
      <c r="M1839">
        <v>1</v>
      </c>
      <c r="N1839">
        <v>0</v>
      </c>
      <c r="O1839">
        <v>0</v>
      </c>
      <c r="P1839">
        <v>4</v>
      </c>
      <c r="Q1839">
        <v>38.1</v>
      </c>
      <c r="R1839">
        <v>27</v>
      </c>
      <c r="S1839">
        <v>18</v>
      </c>
      <c r="T1839">
        <v>14</v>
      </c>
      <c r="U1839">
        <v>13</v>
      </c>
      <c r="V1839">
        <v>52</v>
      </c>
      <c r="W1839">
        <v>9</v>
      </c>
      <c r="X1839" s="2">
        <v>0.193</v>
      </c>
    </row>
    <row r="1840" spans="1:24" x14ac:dyDescent="0.25">
      <c r="A1840" t="str">
        <f t="shared" si="86"/>
        <v/>
      </c>
      <c r="B1840" t="str">
        <f t="shared" si="84"/>
        <v/>
      </c>
      <c r="C1840" t="str">
        <f t="shared" si="85"/>
        <v/>
      </c>
      <c r="D1840">
        <v>2026</v>
      </c>
      <c r="E1840" t="s">
        <v>1982</v>
      </c>
      <c r="F1840" t="s">
        <v>1964</v>
      </c>
      <c r="G1840" t="s">
        <v>47</v>
      </c>
      <c r="H1840" t="s">
        <v>64</v>
      </c>
      <c r="I1840">
        <v>2</v>
      </c>
      <c r="J1840">
        <v>1</v>
      </c>
      <c r="K1840" s="29">
        <v>3.82</v>
      </c>
      <c r="L1840">
        <v>16</v>
      </c>
      <c r="M1840">
        <v>5</v>
      </c>
      <c r="N1840">
        <v>0</v>
      </c>
      <c r="O1840">
        <v>0</v>
      </c>
      <c r="P1840">
        <v>3</v>
      </c>
      <c r="Q1840">
        <v>33</v>
      </c>
      <c r="R1840">
        <v>21</v>
      </c>
      <c r="S1840">
        <v>16</v>
      </c>
      <c r="T1840">
        <v>14</v>
      </c>
      <c r="U1840">
        <v>19</v>
      </c>
      <c r="V1840">
        <v>47</v>
      </c>
      <c r="W1840">
        <v>4</v>
      </c>
      <c r="X1840" s="2">
        <v>0.18099999999999999</v>
      </c>
    </row>
    <row r="1841" spans="1:24" x14ac:dyDescent="0.25">
      <c r="A1841" t="str">
        <f t="shared" si="86"/>
        <v/>
      </c>
      <c r="B1841" t="str">
        <f t="shared" si="84"/>
        <v/>
      </c>
      <c r="C1841" t="str">
        <f t="shared" si="85"/>
        <v/>
      </c>
      <c r="D1841">
        <v>2026</v>
      </c>
      <c r="E1841" t="s">
        <v>8759</v>
      </c>
      <c r="F1841" t="s">
        <v>1964</v>
      </c>
      <c r="G1841" t="s">
        <v>24</v>
      </c>
      <c r="H1841" t="s">
        <v>64</v>
      </c>
      <c r="I1841">
        <v>2</v>
      </c>
      <c r="J1841">
        <v>1</v>
      </c>
      <c r="K1841" s="29">
        <v>3.9</v>
      </c>
      <c r="L1841">
        <v>26</v>
      </c>
      <c r="M1841">
        <v>0</v>
      </c>
      <c r="N1841">
        <v>0</v>
      </c>
      <c r="O1841">
        <v>0</v>
      </c>
      <c r="P1841">
        <v>2</v>
      </c>
      <c r="Q1841">
        <v>32.1</v>
      </c>
      <c r="R1841">
        <v>37</v>
      </c>
      <c r="S1841">
        <v>16</v>
      </c>
      <c r="T1841">
        <v>14</v>
      </c>
      <c r="U1841">
        <v>7</v>
      </c>
      <c r="V1841">
        <v>23</v>
      </c>
      <c r="W1841">
        <v>0</v>
      </c>
      <c r="X1841" s="2">
        <v>0.29799999999999999</v>
      </c>
    </row>
    <row r="1842" spans="1:24" x14ac:dyDescent="0.25">
      <c r="A1842" t="str">
        <f t="shared" si="86"/>
        <v/>
      </c>
      <c r="B1842" t="str">
        <f t="shared" si="84"/>
        <v/>
      </c>
      <c r="C1842" t="str">
        <f t="shared" si="85"/>
        <v/>
      </c>
      <c r="D1842">
        <v>2026</v>
      </c>
      <c r="E1842" t="s">
        <v>8760</v>
      </c>
      <c r="F1842" t="s">
        <v>1964</v>
      </c>
      <c r="G1842" t="s">
        <v>24</v>
      </c>
      <c r="H1842" t="s">
        <v>64</v>
      </c>
      <c r="I1842">
        <v>0</v>
      </c>
      <c r="J1842">
        <v>0</v>
      </c>
      <c r="K1842" s="29">
        <v>4.1500000000000004</v>
      </c>
      <c r="L1842">
        <v>9</v>
      </c>
      <c r="M1842">
        <v>0</v>
      </c>
      <c r="N1842">
        <v>0</v>
      </c>
      <c r="O1842">
        <v>0</v>
      </c>
      <c r="P1842">
        <v>0</v>
      </c>
      <c r="Q1842">
        <v>8.1999999999999993</v>
      </c>
      <c r="R1842">
        <v>6</v>
      </c>
      <c r="S1842">
        <v>4</v>
      </c>
      <c r="T1842">
        <v>4</v>
      </c>
      <c r="U1842">
        <v>5</v>
      </c>
      <c r="V1842">
        <v>7</v>
      </c>
      <c r="W1842">
        <v>0</v>
      </c>
      <c r="X1842" s="2">
        <v>0.214</v>
      </c>
    </row>
    <row r="1843" spans="1:24" x14ac:dyDescent="0.25">
      <c r="A1843">
        <f t="shared" si="86"/>
        <v>1</v>
      </c>
      <c r="B1843" t="str">
        <f t="shared" si="84"/>
        <v/>
      </c>
      <c r="C1843" t="str">
        <f t="shared" si="85"/>
        <v/>
      </c>
      <c r="D1843">
        <v>2026</v>
      </c>
      <c r="E1843" t="s">
        <v>8761</v>
      </c>
      <c r="F1843" t="s">
        <v>1964</v>
      </c>
      <c r="G1843" t="s">
        <v>29</v>
      </c>
      <c r="H1843" t="s">
        <v>64</v>
      </c>
      <c r="I1843">
        <v>1</v>
      </c>
      <c r="J1843">
        <v>0</v>
      </c>
      <c r="K1843" s="29">
        <v>5.09</v>
      </c>
      <c r="L1843">
        <v>10</v>
      </c>
      <c r="M1843">
        <v>0</v>
      </c>
      <c r="N1843">
        <v>0</v>
      </c>
      <c r="O1843">
        <v>0</v>
      </c>
      <c r="P1843">
        <v>1</v>
      </c>
      <c r="Q1843">
        <v>17.2</v>
      </c>
      <c r="R1843">
        <v>16</v>
      </c>
      <c r="S1843">
        <v>10</v>
      </c>
      <c r="T1843">
        <v>10</v>
      </c>
      <c r="U1843">
        <v>9</v>
      </c>
      <c r="V1843">
        <v>20</v>
      </c>
      <c r="W1843">
        <v>1</v>
      </c>
      <c r="X1843" s="2">
        <v>0.246</v>
      </c>
    </row>
    <row r="1844" spans="1:24" x14ac:dyDescent="0.25">
      <c r="A1844" t="str">
        <f t="shared" si="86"/>
        <v/>
      </c>
      <c r="B1844" t="str">
        <f t="shared" si="84"/>
        <v/>
      </c>
      <c r="C1844" t="str">
        <f t="shared" si="85"/>
        <v/>
      </c>
      <c r="D1844">
        <v>2026</v>
      </c>
      <c r="E1844" t="s">
        <v>8762</v>
      </c>
      <c r="F1844" t="s">
        <v>1964</v>
      </c>
      <c r="G1844" t="s">
        <v>24</v>
      </c>
      <c r="H1844" t="s">
        <v>64</v>
      </c>
      <c r="I1844">
        <v>2</v>
      </c>
      <c r="J1844">
        <v>2</v>
      </c>
      <c r="K1844" s="29">
        <v>5.16</v>
      </c>
      <c r="L1844">
        <v>17</v>
      </c>
      <c r="M1844">
        <v>1</v>
      </c>
      <c r="N1844">
        <v>0</v>
      </c>
      <c r="O1844">
        <v>0</v>
      </c>
      <c r="P1844">
        <v>2</v>
      </c>
      <c r="Q1844">
        <v>22.2</v>
      </c>
      <c r="R1844">
        <v>23</v>
      </c>
      <c r="S1844">
        <v>15</v>
      </c>
      <c r="T1844">
        <v>13</v>
      </c>
      <c r="U1844">
        <v>10</v>
      </c>
      <c r="V1844">
        <v>28</v>
      </c>
      <c r="W1844">
        <v>2</v>
      </c>
      <c r="X1844" s="2">
        <v>0.25800000000000001</v>
      </c>
    </row>
    <row r="1845" spans="1:24" x14ac:dyDescent="0.25">
      <c r="A1845" t="str">
        <f t="shared" si="86"/>
        <v/>
      </c>
      <c r="B1845" t="str">
        <f t="shared" si="84"/>
        <v/>
      </c>
      <c r="C1845" t="str">
        <f t="shared" si="85"/>
        <v/>
      </c>
      <c r="D1845">
        <v>2026</v>
      </c>
      <c r="E1845" t="s">
        <v>8763</v>
      </c>
      <c r="F1845" t="s">
        <v>1964</v>
      </c>
      <c r="G1845" t="s">
        <v>37</v>
      </c>
      <c r="H1845" t="s">
        <v>64</v>
      </c>
      <c r="I1845">
        <v>3</v>
      </c>
      <c r="J1845">
        <v>2</v>
      </c>
      <c r="K1845" s="29">
        <v>5.74</v>
      </c>
      <c r="L1845">
        <v>23</v>
      </c>
      <c r="M1845">
        <v>0</v>
      </c>
      <c r="N1845">
        <v>0</v>
      </c>
      <c r="O1845">
        <v>0</v>
      </c>
      <c r="P1845">
        <v>4</v>
      </c>
      <c r="Q1845">
        <v>31.1</v>
      </c>
      <c r="R1845">
        <v>38</v>
      </c>
      <c r="S1845">
        <v>22</v>
      </c>
      <c r="T1845">
        <v>20</v>
      </c>
      <c r="U1845">
        <v>15</v>
      </c>
      <c r="V1845">
        <v>38</v>
      </c>
      <c r="W1845">
        <v>1</v>
      </c>
      <c r="X1845" s="2">
        <v>0.29199999999999998</v>
      </c>
    </row>
    <row r="1846" spans="1:24" x14ac:dyDescent="0.25">
      <c r="A1846" t="str">
        <f t="shared" si="86"/>
        <v/>
      </c>
      <c r="B1846" t="str">
        <f t="shared" si="84"/>
        <v/>
      </c>
      <c r="C1846" t="str">
        <f t="shared" si="85"/>
        <v/>
      </c>
      <c r="D1846">
        <v>2026</v>
      </c>
      <c r="E1846" t="s">
        <v>8764</v>
      </c>
      <c r="F1846" t="s">
        <v>1964</v>
      </c>
      <c r="G1846" t="s">
        <v>37</v>
      </c>
      <c r="H1846" t="s">
        <v>64</v>
      </c>
      <c r="I1846">
        <v>0</v>
      </c>
      <c r="J1846">
        <v>0</v>
      </c>
      <c r="K1846" s="29">
        <v>6.35</v>
      </c>
      <c r="L1846">
        <v>6</v>
      </c>
      <c r="M1846">
        <v>0</v>
      </c>
      <c r="N1846">
        <v>0</v>
      </c>
      <c r="O1846">
        <v>0</v>
      </c>
      <c r="P1846">
        <v>0</v>
      </c>
      <c r="Q1846">
        <v>5.2</v>
      </c>
      <c r="R1846">
        <v>6</v>
      </c>
      <c r="S1846">
        <v>4</v>
      </c>
      <c r="T1846">
        <v>4</v>
      </c>
      <c r="U1846">
        <v>8</v>
      </c>
      <c r="V1846">
        <v>5</v>
      </c>
      <c r="W1846">
        <v>1</v>
      </c>
      <c r="X1846" s="2">
        <v>0.28599999999999998</v>
      </c>
    </row>
    <row r="1847" spans="1:24" x14ac:dyDescent="0.25">
      <c r="A1847" t="str">
        <f t="shared" si="86"/>
        <v/>
      </c>
      <c r="B1847" t="str">
        <f t="shared" si="84"/>
        <v/>
      </c>
      <c r="C1847" t="str">
        <f t="shared" si="85"/>
        <v/>
      </c>
      <c r="D1847">
        <v>2026</v>
      </c>
      <c r="E1847" t="s">
        <v>8765</v>
      </c>
      <c r="F1847" t="s">
        <v>1964</v>
      </c>
      <c r="G1847" t="s">
        <v>47</v>
      </c>
      <c r="H1847" t="s">
        <v>64</v>
      </c>
      <c r="I1847">
        <v>0</v>
      </c>
      <c r="J1847">
        <v>0</v>
      </c>
      <c r="K1847" s="29">
        <v>10.8</v>
      </c>
      <c r="L1847">
        <v>2</v>
      </c>
      <c r="M1847">
        <v>0</v>
      </c>
      <c r="N1847">
        <v>0</v>
      </c>
      <c r="O1847">
        <v>0</v>
      </c>
      <c r="P1847">
        <v>0</v>
      </c>
      <c r="Q1847">
        <v>1.2</v>
      </c>
      <c r="R1847">
        <v>3</v>
      </c>
      <c r="S1847">
        <v>2</v>
      </c>
      <c r="T1847">
        <v>2</v>
      </c>
      <c r="U1847">
        <v>0</v>
      </c>
      <c r="V1847">
        <v>1</v>
      </c>
      <c r="W1847">
        <v>0</v>
      </c>
      <c r="X1847" s="2">
        <v>0.33300000000000002</v>
      </c>
    </row>
    <row r="1848" spans="1:24" x14ac:dyDescent="0.25">
      <c r="A1848" t="str">
        <f t="shared" si="86"/>
        <v/>
      </c>
      <c r="B1848" t="str">
        <f t="shared" si="84"/>
        <v/>
      </c>
      <c r="C1848" t="str">
        <f t="shared" si="85"/>
        <v/>
      </c>
      <c r="D1848">
        <v>2026</v>
      </c>
      <c r="E1848" t="s">
        <v>8766</v>
      </c>
      <c r="F1848" t="s">
        <v>1984</v>
      </c>
      <c r="G1848" t="s">
        <v>37</v>
      </c>
      <c r="H1848" t="s">
        <v>64</v>
      </c>
      <c r="I1848">
        <v>9</v>
      </c>
      <c r="J1848">
        <v>2</v>
      </c>
      <c r="K1848" s="29">
        <v>3.46</v>
      </c>
      <c r="L1848">
        <v>15</v>
      </c>
      <c r="M1848">
        <v>13</v>
      </c>
      <c r="N1848">
        <v>0</v>
      </c>
      <c r="O1848">
        <v>0</v>
      </c>
      <c r="P1848">
        <v>0</v>
      </c>
      <c r="Q1848">
        <v>75.099999999999994</v>
      </c>
      <c r="R1848">
        <v>53</v>
      </c>
      <c r="S1848">
        <v>30</v>
      </c>
      <c r="T1848">
        <v>29</v>
      </c>
      <c r="U1848">
        <v>38</v>
      </c>
      <c r="V1848">
        <v>90</v>
      </c>
      <c r="W1848">
        <v>16</v>
      </c>
      <c r="X1848" s="2">
        <v>0.191</v>
      </c>
    </row>
    <row r="1849" spans="1:24" x14ac:dyDescent="0.25">
      <c r="A1849" t="str">
        <f t="shared" si="86"/>
        <v/>
      </c>
      <c r="B1849" t="str">
        <f t="shared" si="84"/>
        <v/>
      </c>
      <c r="C1849" t="str">
        <f t="shared" si="85"/>
        <v/>
      </c>
      <c r="D1849">
        <v>2026</v>
      </c>
      <c r="E1849" t="s">
        <v>8767</v>
      </c>
      <c r="F1849" t="s">
        <v>1984</v>
      </c>
      <c r="G1849" t="s">
        <v>37</v>
      </c>
      <c r="H1849" t="s">
        <v>64</v>
      </c>
      <c r="I1849">
        <v>8</v>
      </c>
      <c r="J1849">
        <v>4</v>
      </c>
      <c r="K1849" s="29">
        <v>4</v>
      </c>
      <c r="L1849">
        <v>16</v>
      </c>
      <c r="M1849">
        <v>16</v>
      </c>
      <c r="N1849">
        <v>0</v>
      </c>
      <c r="O1849">
        <v>0</v>
      </c>
      <c r="P1849">
        <v>0</v>
      </c>
      <c r="Q1849">
        <v>87.2</v>
      </c>
      <c r="R1849">
        <v>82</v>
      </c>
      <c r="S1849">
        <v>42</v>
      </c>
      <c r="T1849">
        <v>39</v>
      </c>
      <c r="U1849">
        <v>32</v>
      </c>
      <c r="V1849">
        <v>96</v>
      </c>
      <c r="W1849">
        <v>8</v>
      </c>
      <c r="X1849" s="2">
        <v>0.24299999999999999</v>
      </c>
    </row>
    <row r="1850" spans="1:24" x14ac:dyDescent="0.25">
      <c r="A1850">
        <f t="shared" si="86"/>
        <v>1</v>
      </c>
      <c r="B1850" t="str">
        <f t="shared" si="84"/>
        <v/>
      </c>
      <c r="C1850" t="str">
        <f t="shared" si="85"/>
        <v/>
      </c>
      <c r="D1850">
        <v>2026</v>
      </c>
      <c r="E1850" t="s">
        <v>8768</v>
      </c>
      <c r="F1850" t="s">
        <v>1984</v>
      </c>
      <c r="G1850" t="s">
        <v>29</v>
      </c>
      <c r="H1850" t="s">
        <v>64</v>
      </c>
      <c r="I1850">
        <v>0</v>
      </c>
      <c r="J1850">
        <v>0</v>
      </c>
      <c r="K1850" s="29">
        <v>0</v>
      </c>
      <c r="L1850">
        <v>2</v>
      </c>
      <c r="M1850">
        <v>0</v>
      </c>
      <c r="N1850">
        <v>0</v>
      </c>
      <c r="O1850">
        <v>0</v>
      </c>
      <c r="P1850">
        <v>0</v>
      </c>
      <c r="Q1850">
        <v>2.2000000000000002</v>
      </c>
      <c r="R1850">
        <v>2</v>
      </c>
      <c r="S1850">
        <v>0</v>
      </c>
      <c r="T1850">
        <v>0</v>
      </c>
      <c r="U1850">
        <v>1</v>
      </c>
      <c r="V1850">
        <v>2</v>
      </c>
      <c r="W1850">
        <v>0</v>
      </c>
      <c r="X1850" s="2">
        <v>0.2</v>
      </c>
    </row>
    <row r="1851" spans="1:24" x14ac:dyDescent="0.25">
      <c r="A1851" t="str">
        <f t="shared" si="86"/>
        <v/>
      </c>
      <c r="B1851" t="str">
        <f t="shared" si="84"/>
        <v/>
      </c>
      <c r="C1851" t="str">
        <f t="shared" si="85"/>
        <v/>
      </c>
      <c r="D1851">
        <v>2026</v>
      </c>
      <c r="E1851" t="s">
        <v>1998</v>
      </c>
      <c r="F1851" t="s">
        <v>1984</v>
      </c>
      <c r="G1851" t="s">
        <v>47</v>
      </c>
      <c r="H1851" t="s">
        <v>64</v>
      </c>
      <c r="I1851">
        <v>0</v>
      </c>
      <c r="J1851">
        <v>0</v>
      </c>
      <c r="K1851" s="29">
        <v>2.25</v>
      </c>
      <c r="L1851">
        <v>8</v>
      </c>
      <c r="M1851">
        <v>0</v>
      </c>
      <c r="N1851">
        <v>0</v>
      </c>
      <c r="O1851">
        <v>0</v>
      </c>
      <c r="P1851">
        <v>0</v>
      </c>
      <c r="Q1851">
        <v>8</v>
      </c>
      <c r="R1851">
        <v>4</v>
      </c>
      <c r="S1851">
        <v>2</v>
      </c>
      <c r="T1851">
        <v>2</v>
      </c>
      <c r="U1851">
        <v>4</v>
      </c>
      <c r="V1851">
        <v>5</v>
      </c>
      <c r="W1851">
        <v>2</v>
      </c>
      <c r="X1851" s="2">
        <v>0.14799999999999999</v>
      </c>
    </row>
    <row r="1852" spans="1:24" x14ac:dyDescent="0.25">
      <c r="A1852">
        <f t="shared" si="86"/>
        <v>1</v>
      </c>
      <c r="B1852" t="str">
        <f t="shared" si="84"/>
        <v/>
      </c>
      <c r="C1852" t="str">
        <f t="shared" si="85"/>
        <v/>
      </c>
      <c r="D1852">
        <v>2026</v>
      </c>
      <c r="E1852" t="s">
        <v>8769</v>
      </c>
      <c r="F1852" t="s">
        <v>1984</v>
      </c>
      <c r="G1852" t="s">
        <v>29</v>
      </c>
      <c r="H1852" t="s">
        <v>64</v>
      </c>
      <c r="I1852">
        <v>1</v>
      </c>
      <c r="J1852">
        <v>4</v>
      </c>
      <c r="K1852" s="29">
        <v>3.49</v>
      </c>
      <c r="L1852">
        <v>27</v>
      </c>
      <c r="M1852">
        <v>0</v>
      </c>
      <c r="N1852">
        <v>0</v>
      </c>
      <c r="O1852">
        <v>0</v>
      </c>
      <c r="P1852">
        <v>17</v>
      </c>
      <c r="Q1852">
        <v>49</v>
      </c>
      <c r="R1852">
        <v>42</v>
      </c>
      <c r="S1852">
        <v>19</v>
      </c>
      <c r="T1852">
        <v>19</v>
      </c>
      <c r="U1852">
        <v>21</v>
      </c>
      <c r="V1852">
        <v>50</v>
      </c>
      <c r="W1852">
        <v>8</v>
      </c>
      <c r="X1852" s="2">
        <v>0.23499999999999999</v>
      </c>
    </row>
    <row r="1853" spans="1:24" x14ac:dyDescent="0.25">
      <c r="A1853" t="str">
        <f t="shared" si="86"/>
        <v/>
      </c>
      <c r="B1853" t="str">
        <f t="shared" si="84"/>
        <v/>
      </c>
      <c r="C1853" t="str">
        <f t="shared" si="85"/>
        <v/>
      </c>
      <c r="D1853">
        <v>2026</v>
      </c>
      <c r="E1853" t="s">
        <v>8770</v>
      </c>
      <c r="F1853" t="s">
        <v>1984</v>
      </c>
      <c r="G1853" t="s">
        <v>47</v>
      </c>
      <c r="H1853" t="s">
        <v>64</v>
      </c>
      <c r="I1853">
        <v>4</v>
      </c>
      <c r="J1853">
        <v>1</v>
      </c>
      <c r="K1853" s="29">
        <v>3.66</v>
      </c>
      <c r="L1853">
        <v>26</v>
      </c>
      <c r="M1853">
        <v>1</v>
      </c>
      <c r="N1853">
        <v>0</v>
      </c>
      <c r="O1853">
        <v>0</v>
      </c>
      <c r="P1853">
        <v>2</v>
      </c>
      <c r="Q1853">
        <v>46.2</v>
      </c>
      <c r="R1853">
        <v>34</v>
      </c>
      <c r="S1853">
        <v>19</v>
      </c>
      <c r="T1853">
        <v>19</v>
      </c>
      <c r="U1853">
        <v>30</v>
      </c>
      <c r="V1853">
        <v>54</v>
      </c>
      <c r="W1853">
        <v>7</v>
      </c>
      <c r="X1853" s="2">
        <v>0.20499999999999999</v>
      </c>
    </row>
    <row r="1854" spans="1:24" x14ac:dyDescent="0.25">
      <c r="A1854" t="str">
        <f t="shared" si="86"/>
        <v/>
      </c>
      <c r="B1854" t="str">
        <f t="shared" si="84"/>
        <v/>
      </c>
      <c r="C1854" t="str">
        <f t="shared" si="85"/>
        <v/>
      </c>
      <c r="D1854">
        <v>2026</v>
      </c>
      <c r="E1854" t="s">
        <v>8771</v>
      </c>
      <c r="F1854" t="s">
        <v>1984</v>
      </c>
      <c r="G1854" t="s">
        <v>47</v>
      </c>
      <c r="H1854" t="s">
        <v>64</v>
      </c>
      <c r="I1854">
        <v>4</v>
      </c>
      <c r="J1854">
        <v>2</v>
      </c>
      <c r="K1854" s="29">
        <v>4.68</v>
      </c>
      <c r="L1854">
        <v>15</v>
      </c>
      <c r="M1854">
        <v>10</v>
      </c>
      <c r="N1854">
        <v>0</v>
      </c>
      <c r="O1854">
        <v>0</v>
      </c>
      <c r="P1854">
        <v>1</v>
      </c>
      <c r="Q1854">
        <v>59.2</v>
      </c>
      <c r="R1854">
        <v>65</v>
      </c>
      <c r="S1854">
        <v>34</v>
      </c>
      <c r="T1854">
        <v>31</v>
      </c>
      <c r="U1854">
        <v>23</v>
      </c>
      <c r="V1854">
        <v>66</v>
      </c>
      <c r="W1854">
        <v>4</v>
      </c>
      <c r="X1854" s="2">
        <v>0.27800000000000002</v>
      </c>
    </row>
    <row r="1855" spans="1:24" x14ac:dyDescent="0.25">
      <c r="A1855" t="str">
        <f t="shared" si="86"/>
        <v/>
      </c>
      <c r="B1855" t="str">
        <f t="shared" si="84"/>
        <v/>
      </c>
      <c r="C1855" t="str">
        <f t="shared" si="85"/>
        <v/>
      </c>
      <c r="D1855">
        <v>2026</v>
      </c>
      <c r="E1855" t="s">
        <v>8772</v>
      </c>
      <c r="F1855" t="s">
        <v>1984</v>
      </c>
      <c r="G1855" t="s">
        <v>37</v>
      </c>
      <c r="H1855" t="s">
        <v>64</v>
      </c>
      <c r="I1855">
        <v>3</v>
      </c>
      <c r="J1855">
        <v>1</v>
      </c>
      <c r="K1855" s="29">
        <v>5.01</v>
      </c>
      <c r="L1855">
        <v>26</v>
      </c>
      <c r="M1855">
        <v>0</v>
      </c>
      <c r="N1855">
        <v>0</v>
      </c>
      <c r="O1855">
        <v>0</v>
      </c>
      <c r="P1855">
        <v>2</v>
      </c>
      <c r="Q1855">
        <v>55.2</v>
      </c>
      <c r="R1855">
        <v>63</v>
      </c>
      <c r="S1855">
        <v>40</v>
      </c>
      <c r="T1855">
        <v>31</v>
      </c>
      <c r="U1855">
        <v>21</v>
      </c>
      <c r="V1855">
        <v>55</v>
      </c>
      <c r="W1855">
        <v>8</v>
      </c>
      <c r="X1855" s="2">
        <v>0.27500000000000002</v>
      </c>
    </row>
    <row r="1856" spans="1:24" x14ac:dyDescent="0.25">
      <c r="A1856" t="str">
        <f t="shared" si="86"/>
        <v/>
      </c>
      <c r="B1856" t="str">
        <f t="shared" si="84"/>
        <v/>
      </c>
      <c r="C1856" t="str">
        <f t="shared" si="85"/>
        <v/>
      </c>
      <c r="D1856">
        <v>2026</v>
      </c>
      <c r="E1856" t="s">
        <v>8773</v>
      </c>
      <c r="F1856" t="s">
        <v>1984</v>
      </c>
      <c r="G1856" t="s">
        <v>24</v>
      </c>
      <c r="H1856" t="s">
        <v>64</v>
      </c>
      <c r="I1856">
        <v>2</v>
      </c>
      <c r="J1856">
        <v>0</v>
      </c>
      <c r="K1856" s="29">
        <v>5.34</v>
      </c>
      <c r="L1856">
        <v>20</v>
      </c>
      <c r="M1856">
        <v>0</v>
      </c>
      <c r="N1856">
        <v>0</v>
      </c>
      <c r="O1856">
        <v>0</v>
      </c>
      <c r="P1856">
        <v>0</v>
      </c>
      <c r="Q1856">
        <v>28.2</v>
      </c>
      <c r="R1856">
        <v>35</v>
      </c>
      <c r="S1856">
        <v>19</v>
      </c>
      <c r="T1856">
        <v>17</v>
      </c>
      <c r="U1856">
        <v>14</v>
      </c>
      <c r="V1856">
        <v>23</v>
      </c>
      <c r="W1856">
        <v>1</v>
      </c>
      <c r="X1856" s="2">
        <v>0.30199999999999999</v>
      </c>
    </row>
    <row r="1857" spans="1:24" x14ac:dyDescent="0.25">
      <c r="A1857" t="str">
        <f t="shared" si="86"/>
        <v/>
      </c>
      <c r="B1857" t="str">
        <f t="shared" si="84"/>
        <v/>
      </c>
      <c r="C1857" t="str">
        <f t="shared" si="85"/>
        <v/>
      </c>
      <c r="D1857">
        <v>2026</v>
      </c>
      <c r="E1857" t="s">
        <v>8774</v>
      </c>
      <c r="F1857" t="s">
        <v>1984</v>
      </c>
      <c r="G1857" t="s">
        <v>37</v>
      </c>
      <c r="H1857" t="s">
        <v>64</v>
      </c>
      <c r="I1857">
        <v>3</v>
      </c>
      <c r="J1857">
        <v>1</v>
      </c>
      <c r="K1857" s="29">
        <v>5.6</v>
      </c>
      <c r="L1857">
        <v>19</v>
      </c>
      <c r="M1857">
        <v>0</v>
      </c>
      <c r="N1857">
        <v>0</v>
      </c>
      <c r="O1857">
        <v>0</v>
      </c>
      <c r="P1857">
        <v>0</v>
      </c>
      <c r="Q1857">
        <v>35.1</v>
      </c>
      <c r="R1857">
        <v>38</v>
      </c>
      <c r="S1857">
        <v>26</v>
      </c>
      <c r="T1857">
        <v>22</v>
      </c>
      <c r="U1857">
        <v>17</v>
      </c>
      <c r="V1857">
        <v>39</v>
      </c>
      <c r="W1857">
        <v>6</v>
      </c>
      <c r="X1857" s="2">
        <v>0.27700000000000002</v>
      </c>
    </row>
    <row r="1858" spans="1:24" x14ac:dyDescent="0.25">
      <c r="A1858" t="str">
        <f t="shared" si="86"/>
        <v/>
      </c>
      <c r="B1858">
        <f t="shared" ref="B1858:B1921" si="87">IF(COUNTIFS(Draft_Player,$E1858),COUNTIFS(Draft_Player,$E1858),"")</f>
        <v>1</v>
      </c>
      <c r="C1858" t="str">
        <f t="shared" ref="C1858:C1921" si="88">IF(COUNTIFS(Transfers_Player,$E1858),COUNTIFS(Transfers_Player,$E1858),"")</f>
        <v/>
      </c>
      <c r="D1858">
        <v>2026</v>
      </c>
      <c r="E1858" t="s">
        <v>6466</v>
      </c>
      <c r="F1858" t="s">
        <v>1984</v>
      </c>
      <c r="G1858" t="s">
        <v>37</v>
      </c>
      <c r="H1858" t="s">
        <v>64</v>
      </c>
      <c r="I1858">
        <v>1</v>
      </c>
      <c r="J1858">
        <v>1</v>
      </c>
      <c r="K1858" s="29">
        <v>6.58</v>
      </c>
      <c r="L1858">
        <v>9</v>
      </c>
      <c r="M1858">
        <v>8</v>
      </c>
      <c r="N1858">
        <v>0</v>
      </c>
      <c r="O1858">
        <v>0</v>
      </c>
      <c r="P1858">
        <v>0</v>
      </c>
      <c r="Q1858">
        <v>26</v>
      </c>
      <c r="R1858">
        <v>30</v>
      </c>
      <c r="S1858">
        <v>22</v>
      </c>
      <c r="T1858">
        <v>19</v>
      </c>
      <c r="U1858">
        <v>8</v>
      </c>
      <c r="V1858">
        <v>28</v>
      </c>
      <c r="W1858">
        <v>5</v>
      </c>
      <c r="X1858" s="2">
        <v>0.30599999999999999</v>
      </c>
    </row>
    <row r="1859" spans="1:24" x14ac:dyDescent="0.25">
      <c r="A1859" t="str">
        <f t="shared" ref="A1859:A1922" si="89">IF(OR(G1859="SR", G1859="GR"), 1, "")</f>
        <v/>
      </c>
      <c r="B1859" t="str">
        <f t="shared" si="87"/>
        <v/>
      </c>
      <c r="C1859" t="str">
        <f t="shared" si="88"/>
        <v/>
      </c>
      <c r="D1859">
        <v>2026</v>
      </c>
      <c r="E1859" t="s">
        <v>8775</v>
      </c>
      <c r="F1859" t="s">
        <v>1984</v>
      </c>
      <c r="G1859" t="s">
        <v>24</v>
      </c>
      <c r="H1859" t="s">
        <v>64</v>
      </c>
      <c r="I1859">
        <v>0</v>
      </c>
      <c r="J1859">
        <v>0</v>
      </c>
      <c r="K1859" s="29">
        <v>6.97</v>
      </c>
      <c r="L1859">
        <v>12</v>
      </c>
      <c r="M1859">
        <v>3</v>
      </c>
      <c r="N1859">
        <v>0</v>
      </c>
      <c r="O1859">
        <v>0</v>
      </c>
      <c r="P1859">
        <v>0</v>
      </c>
      <c r="Q1859">
        <v>20.2</v>
      </c>
      <c r="R1859">
        <v>26</v>
      </c>
      <c r="S1859">
        <v>18</v>
      </c>
      <c r="T1859">
        <v>16</v>
      </c>
      <c r="U1859">
        <v>8</v>
      </c>
      <c r="V1859">
        <v>17</v>
      </c>
      <c r="W1859">
        <v>3</v>
      </c>
      <c r="X1859" s="2">
        <v>0.30199999999999999</v>
      </c>
    </row>
    <row r="1860" spans="1:24" x14ac:dyDescent="0.25">
      <c r="A1860" t="str">
        <f t="shared" si="89"/>
        <v/>
      </c>
      <c r="B1860" t="str">
        <f t="shared" si="87"/>
        <v/>
      </c>
      <c r="C1860" t="str">
        <f t="shared" si="88"/>
        <v/>
      </c>
      <c r="D1860">
        <v>2026</v>
      </c>
      <c r="E1860" t="s">
        <v>8776</v>
      </c>
      <c r="F1860" t="s">
        <v>1984</v>
      </c>
      <c r="G1860" t="s">
        <v>47</v>
      </c>
      <c r="H1860" t="s">
        <v>64</v>
      </c>
      <c r="I1860">
        <v>3</v>
      </c>
      <c r="J1860">
        <v>4</v>
      </c>
      <c r="K1860" s="29">
        <v>7.34</v>
      </c>
      <c r="L1860">
        <v>15</v>
      </c>
      <c r="M1860">
        <v>6</v>
      </c>
      <c r="N1860">
        <v>0</v>
      </c>
      <c r="O1860">
        <v>0</v>
      </c>
      <c r="P1860">
        <v>1</v>
      </c>
      <c r="Q1860">
        <v>34.1</v>
      </c>
      <c r="R1860">
        <v>53</v>
      </c>
      <c r="S1860">
        <v>31</v>
      </c>
      <c r="T1860">
        <v>28</v>
      </c>
      <c r="U1860">
        <v>9</v>
      </c>
      <c r="V1860">
        <v>35</v>
      </c>
      <c r="W1860">
        <v>3</v>
      </c>
      <c r="X1860" s="2">
        <v>0.34599999999999997</v>
      </c>
    </row>
    <row r="1861" spans="1:24" x14ac:dyDescent="0.25">
      <c r="A1861" t="str">
        <f t="shared" si="89"/>
        <v/>
      </c>
      <c r="B1861">
        <f t="shared" si="87"/>
        <v>1</v>
      </c>
      <c r="C1861" t="str">
        <f t="shared" si="88"/>
        <v/>
      </c>
      <c r="D1861">
        <v>2026</v>
      </c>
      <c r="E1861" t="s">
        <v>6472</v>
      </c>
      <c r="F1861" t="s">
        <v>1984</v>
      </c>
      <c r="G1861" t="s">
        <v>37</v>
      </c>
      <c r="H1861" t="s">
        <v>64</v>
      </c>
      <c r="I1861">
        <v>1</v>
      </c>
      <c r="J1861">
        <v>2</v>
      </c>
      <c r="K1861" s="29">
        <v>7.8</v>
      </c>
      <c r="L1861">
        <v>4</v>
      </c>
      <c r="M1861">
        <v>4</v>
      </c>
      <c r="N1861">
        <v>0</v>
      </c>
      <c r="O1861">
        <v>0</v>
      </c>
      <c r="P1861">
        <v>0</v>
      </c>
      <c r="Q1861">
        <v>15</v>
      </c>
      <c r="R1861">
        <v>19</v>
      </c>
      <c r="S1861">
        <v>13</v>
      </c>
      <c r="T1861">
        <v>13</v>
      </c>
      <c r="U1861">
        <v>8</v>
      </c>
      <c r="V1861">
        <v>12</v>
      </c>
      <c r="W1861">
        <v>1</v>
      </c>
      <c r="X1861" s="2">
        <v>0.311</v>
      </c>
    </row>
    <row r="1862" spans="1:24" x14ac:dyDescent="0.25">
      <c r="A1862" t="str">
        <f t="shared" si="89"/>
        <v/>
      </c>
      <c r="B1862" t="str">
        <f t="shared" si="87"/>
        <v/>
      </c>
      <c r="C1862" t="str">
        <f t="shared" si="88"/>
        <v/>
      </c>
      <c r="D1862">
        <v>2026</v>
      </c>
      <c r="E1862" t="s">
        <v>8777</v>
      </c>
      <c r="F1862" t="s">
        <v>2000</v>
      </c>
      <c r="G1862" t="s">
        <v>24</v>
      </c>
      <c r="H1862" t="s">
        <v>64</v>
      </c>
      <c r="I1862">
        <v>3</v>
      </c>
      <c r="J1862">
        <v>3</v>
      </c>
      <c r="K1862" s="29">
        <v>4.8099999999999996</v>
      </c>
      <c r="L1862">
        <v>18</v>
      </c>
      <c r="M1862">
        <v>6</v>
      </c>
      <c r="N1862">
        <v>1</v>
      </c>
      <c r="O1862">
        <v>1</v>
      </c>
      <c r="P1862">
        <v>0</v>
      </c>
      <c r="Q1862">
        <v>58</v>
      </c>
      <c r="R1862">
        <v>62</v>
      </c>
      <c r="S1862">
        <v>33</v>
      </c>
      <c r="T1862">
        <v>31</v>
      </c>
      <c r="U1862">
        <v>20</v>
      </c>
      <c r="V1862">
        <v>45</v>
      </c>
      <c r="W1862">
        <v>3</v>
      </c>
      <c r="X1862" s="2">
        <v>0.27400000000000002</v>
      </c>
    </row>
    <row r="1863" spans="1:24" x14ac:dyDescent="0.25">
      <c r="A1863" t="str">
        <f t="shared" si="89"/>
        <v/>
      </c>
      <c r="B1863">
        <f t="shared" si="87"/>
        <v>1</v>
      </c>
      <c r="C1863" t="str">
        <f t="shared" si="88"/>
        <v/>
      </c>
      <c r="D1863">
        <v>2026</v>
      </c>
      <c r="E1863" t="s">
        <v>6215</v>
      </c>
      <c r="F1863" t="s">
        <v>2000</v>
      </c>
      <c r="G1863" t="s">
        <v>24</v>
      </c>
      <c r="H1863" t="s">
        <v>64</v>
      </c>
      <c r="I1863">
        <v>4</v>
      </c>
      <c r="J1863">
        <v>3</v>
      </c>
      <c r="K1863" s="29">
        <v>5.23</v>
      </c>
      <c r="L1863">
        <v>15</v>
      </c>
      <c r="M1863">
        <v>15</v>
      </c>
      <c r="N1863">
        <v>1</v>
      </c>
      <c r="O1863">
        <v>0</v>
      </c>
      <c r="P1863">
        <v>0</v>
      </c>
      <c r="Q1863">
        <v>74</v>
      </c>
      <c r="R1863">
        <v>70</v>
      </c>
      <c r="S1863">
        <v>53</v>
      </c>
      <c r="T1863">
        <v>43</v>
      </c>
      <c r="U1863">
        <v>45</v>
      </c>
      <c r="V1863">
        <v>104</v>
      </c>
      <c r="W1863">
        <v>13</v>
      </c>
      <c r="X1863" s="2">
        <v>0.23799999999999999</v>
      </c>
    </row>
    <row r="1864" spans="1:24" x14ac:dyDescent="0.25">
      <c r="A1864">
        <f t="shared" si="89"/>
        <v>1</v>
      </c>
      <c r="B1864" t="str">
        <f t="shared" si="87"/>
        <v/>
      </c>
      <c r="C1864" t="str">
        <f t="shared" si="88"/>
        <v/>
      </c>
      <c r="D1864">
        <v>2026</v>
      </c>
      <c r="E1864" t="s">
        <v>8778</v>
      </c>
      <c r="F1864" t="s">
        <v>2000</v>
      </c>
      <c r="G1864" t="s">
        <v>32</v>
      </c>
      <c r="H1864" t="s">
        <v>64</v>
      </c>
      <c r="I1864">
        <v>1</v>
      </c>
      <c r="J1864">
        <v>7</v>
      </c>
      <c r="K1864" s="29">
        <v>6.12</v>
      </c>
      <c r="L1864">
        <v>15</v>
      </c>
      <c r="M1864">
        <v>14</v>
      </c>
      <c r="N1864">
        <v>0</v>
      </c>
      <c r="O1864">
        <v>0</v>
      </c>
      <c r="P1864">
        <v>0</v>
      </c>
      <c r="Q1864">
        <v>72</v>
      </c>
      <c r="R1864">
        <v>101</v>
      </c>
      <c r="S1864">
        <v>57</v>
      </c>
      <c r="T1864">
        <v>49</v>
      </c>
      <c r="U1864">
        <v>16</v>
      </c>
      <c r="V1864">
        <v>60</v>
      </c>
      <c r="W1864">
        <v>8</v>
      </c>
      <c r="X1864" s="2">
        <v>0.33300000000000002</v>
      </c>
    </row>
    <row r="1865" spans="1:24" x14ac:dyDescent="0.25">
      <c r="A1865" t="str">
        <f t="shared" si="89"/>
        <v/>
      </c>
      <c r="B1865" t="str">
        <f t="shared" si="87"/>
        <v/>
      </c>
      <c r="C1865" t="str">
        <f t="shared" si="88"/>
        <v/>
      </c>
      <c r="D1865">
        <v>2026</v>
      </c>
      <c r="E1865" t="s">
        <v>2012</v>
      </c>
      <c r="F1865" t="s">
        <v>2000</v>
      </c>
      <c r="G1865" t="s">
        <v>37</v>
      </c>
      <c r="H1865" t="s">
        <v>64</v>
      </c>
      <c r="I1865">
        <v>0</v>
      </c>
      <c r="J1865">
        <v>0</v>
      </c>
      <c r="K1865" s="29">
        <v>0</v>
      </c>
      <c r="L1865">
        <v>3</v>
      </c>
      <c r="M1865">
        <v>0</v>
      </c>
      <c r="N1865">
        <v>0</v>
      </c>
      <c r="O1865">
        <v>0</v>
      </c>
      <c r="P1865">
        <v>0</v>
      </c>
      <c r="Q1865">
        <v>3.1</v>
      </c>
      <c r="R1865">
        <v>1</v>
      </c>
      <c r="S1865">
        <v>0</v>
      </c>
      <c r="T1865">
        <v>0</v>
      </c>
      <c r="U1865">
        <v>0</v>
      </c>
      <c r="V1865">
        <v>2</v>
      </c>
      <c r="W1865">
        <v>0</v>
      </c>
      <c r="X1865" s="2">
        <v>0.1</v>
      </c>
    </row>
    <row r="1866" spans="1:24" x14ac:dyDescent="0.25">
      <c r="A1866" t="str">
        <f t="shared" si="89"/>
        <v/>
      </c>
      <c r="B1866" t="str">
        <f t="shared" si="87"/>
        <v/>
      </c>
      <c r="C1866">
        <f t="shared" si="88"/>
        <v>1</v>
      </c>
      <c r="D1866">
        <v>2026</v>
      </c>
      <c r="E1866" t="s">
        <v>5840</v>
      </c>
      <c r="F1866" t="s">
        <v>2000</v>
      </c>
      <c r="G1866" t="s">
        <v>37</v>
      </c>
      <c r="H1866" t="s">
        <v>64</v>
      </c>
      <c r="I1866">
        <v>1</v>
      </c>
      <c r="J1866">
        <v>2</v>
      </c>
      <c r="K1866" s="29">
        <v>2.08</v>
      </c>
      <c r="L1866">
        <v>20</v>
      </c>
      <c r="M1866">
        <v>0</v>
      </c>
      <c r="N1866">
        <v>0</v>
      </c>
      <c r="O1866">
        <v>0</v>
      </c>
      <c r="P1866">
        <v>1</v>
      </c>
      <c r="Q1866">
        <v>17.100000000000001</v>
      </c>
      <c r="R1866">
        <v>10</v>
      </c>
      <c r="S1866">
        <v>6</v>
      </c>
      <c r="T1866">
        <v>4</v>
      </c>
      <c r="U1866">
        <v>6</v>
      </c>
      <c r="V1866">
        <v>15</v>
      </c>
      <c r="W1866">
        <v>0</v>
      </c>
      <c r="X1866" s="2">
        <v>0.16400000000000001</v>
      </c>
    </row>
    <row r="1867" spans="1:24" x14ac:dyDescent="0.25">
      <c r="A1867" t="str">
        <f t="shared" si="89"/>
        <v/>
      </c>
      <c r="B1867" t="str">
        <f t="shared" si="87"/>
        <v/>
      </c>
      <c r="C1867" t="str">
        <f t="shared" si="88"/>
        <v/>
      </c>
      <c r="D1867">
        <v>2026</v>
      </c>
      <c r="E1867" t="s">
        <v>8779</v>
      </c>
      <c r="F1867" t="s">
        <v>2000</v>
      </c>
      <c r="G1867" t="s">
        <v>37</v>
      </c>
      <c r="H1867" t="s">
        <v>64</v>
      </c>
      <c r="I1867">
        <v>3</v>
      </c>
      <c r="J1867">
        <v>0</v>
      </c>
      <c r="K1867" s="29">
        <v>3.48</v>
      </c>
      <c r="L1867">
        <v>22</v>
      </c>
      <c r="M1867">
        <v>0</v>
      </c>
      <c r="N1867">
        <v>0</v>
      </c>
      <c r="O1867">
        <v>0</v>
      </c>
      <c r="P1867">
        <v>3</v>
      </c>
      <c r="Q1867">
        <v>33.200000000000003</v>
      </c>
      <c r="R1867">
        <v>24</v>
      </c>
      <c r="S1867">
        <v>17</v>
      </c>
      <c r="T1867">
        <v>13</v>
      </c>
      <c r="U1867">
        <v>11</v>
      </c>
      <c r="V1867">
        <v>37</v>
      </c>
      <c r="W1867">
        <v>6</v>
      </c>
      <c r="X1867" s="2">
        <v>0.19700000000000001</v>
      </c>
    </row>
    <row r="1868" spans="1:24" x14ac:dyDescent="0.25">
      <c r="A1868" t="str">
        <f t="shared" si="89"/>
        <v/>
      </c>
      <c r="B1868" t="str">
        <f t="shared" si="87"/>
        <v/>
      </c>
      <c r="C1868" t="str">
        <f t="shared" si="88"/>
        <v/>
      </c>
      <c r="D1868">
        <v>2026</v>
      </c>
      <c r="E1868" t="s">
        <v>2017</v>
      </c>
      <c r="F1868" t="s">
        <v>2000</v>
      </c>
      <c r="G1868" t="s">
        <v>24</v>
      </c>
      <c r="H1868" t="s">
        <v>64</v>
      </c>
      <c r="I1868">
        <v>0</v>
      </c>
      <c r="J1868">
        <v>0</v>
      </c>
      <c r="K1868" s="29">
        <v>4.91</v>
      </c>
      <c r="L1868">
        <v>3</v>
      </c>
      <c r="M1868">
        <v>0</v>
      </c>
      <c r="N1868">
        <v>0</v>
      </c>
      <c r="O1868">
        <v>0</v>
      </c>
      <c r="P1868">
        <v>0</v>
      </c>
      <c r="Q1868">
        <v>3.2</v>
      </c>
      <c r="R1868">
        <v>2</v>
      </c>
      <c r="S1868">
        <v>2</v>
      </c>
      <c r="T1868">
        <v>2</v>
      </c>
      <c r="U1868">
        <v>2</v>
      </c>
      <c r="V1868">
        <v>3</v>
      </c>
      <c r="W1868">
        <v>0</v>
      </c>
      <c r="X1868" s="2">
        <v>0.16700000000000001</v>
      </c>
    </row>
    <row r="1869" spans="1:24" x14ac:dyDescent="0.25">
      <c r="A1869">
        <f t="shared" si="89"/>
        <v>1</v>
      </c>
      <c r="B1869">
        <f t="shared" si="87"/>
        <v>1</v>
      </c>
      <c r="C1869" t="str">
        <f t="shared" si="88"/>
        <v/>
      </c>
      <c r="D1869">
        <v>2026</v>
      </c>
      <c r="E1869" t="s">
        <v>6330</v>
      </c>
      <c r="F1869" t="s">
        <v>2000</v>
      </c>
      <c r="G1869" t="s">
        <v>29</v>
      </c>
      <c r="H1869" t="s">
        <v>64</v>
      </c>
      <c r="I1869">
        <v>2</v>
      </c>
      <c r="J1869">
        <v>2</v>
      </c>
      <c r="K1869" s="29">
        <v>5.4</v>
      </c>
      <c r="L1869">
        <v>23</v>
      </c>
      <c r="M1869">
        <v>0</v>
      </c>
      <c r="N1869">
        <v>0</v>
      </c>
      <c r="O1869">
        <v>0</v>
      </c>
      <c r="P1869">
        <v>2</v>
      </c>
      <c r="Q1869">
        <v>30</v>
      </c>
      <c r="R1869">
        <v>40</v>
      </c>
      <c r="S1869">
        <v>20</v>
      </c>
      <c r="T1869">
        <v>18</v>
      </c>
      <c r="U1869">
        <v>7</v>
      </c>
      <c r="V1869">
        <v>29</v>
      </c>
      <c r="W1869">
        <v>3</v>
      </c>
      <c r="X1869" s="2">
        <v>0.33100000000000002</v>
      </c>
    </row>
    <row r="1870" spans="1:24" x14ac:dyDescent="0.25">
      <c r="A1870" t="str">
        <f t="shared" si="89"/>
        <v/>
      </c>
      <c r="B1870" t="str">
        <f t="shared" si="87"/>
        <v/>
      </c>
      <c r="C1870" t="str">
        <f t="shared" si="88"/>
        <v/>
      </c>
      <c r="D1870">
        <v>2026</v>
      </c>
      <c r="E1870" t="s">
        <v>8780</v>
      </c>
      <c r="F1870" t="s">
        <v>2000</v>
      </c>
      <c r="G1870" t="s">
        <v>47</v>
      </c>
      <c r="H1870" t="s">
        <v>64</v>
      </c>
      <c r="I1870">
        <v>0</v>
      </c>
      <c r="J1870">
        <v>1</v>
      </c>
      <c r="K1870" s="29">
        <v>5.87</v>
      </c>
      <c r="L1870">
        <v>3</v>
      </c>
      <c r="M1870">
        <v>2</v>
      </c>
      <c r="N1870">
        <v>0</v>
      </c>
      <c r="O1870">
        <v>0</v>
      </c>
      <c r="P1870">
        <v>0</v>
      </c>
      <c r="Q1870">
        <v>7.2</v>
      </c>
      <c r="R1870">
        <v>7</v>
      </c>
      <c r="S1870">
        <v>6</v>
      </c>
      <c r="T1870">
        <v>5</v>
      </c>
      <c r="U1870">
        <v>4</v>
      </c>
      <c r="V1870">
        <v>3</v>
      </c>
      <c r="W1870">
        <v>0</v>
      </c>
      <c r="X1870" s="2">
        <v>0.22600000000000001</v>
      </c>
    </row>
    <row r="1871" spans="1:24" x14ac:dyDescent="0.25">
      <c r="A1871" t="str">
        <f t="shared" si="89"/>
        <v/>
      </c>
      <c r="B1871" t="str">
        <f t="shared" si="87"/>
        <v/>
      </c>
      <c r="C1871" t="str">
        <f t="shared" si="88"/>
        <v/>
      </c>
      <c r="D1871">
        <v>2026</v>
      </c>
      <c r="E1871" t="s">
        <v>8781</v>
      </c>
      <c r="F1871" t="s">
        <v>2000</v>
      </c>
      <c r="G1871" t="s">
        <v>24</v>
      </c>
      <c r="H1871" t="s">
        <v>64</v>
      </c>
      <c r="I1871">
        <v>5</v>
      </c>
      <c r="J1871">
        <v>1</v>
      </c>
      <c r="K1871" s="29">
        <v>6.62</v>
      </c>
      <c r="L1871">
        <v>15</v>
      </c>
      <c r="M1871">
        <v>8</v>
      </c>
      <c r="N1871">
        <v>0</v>
      </c>
      <c r="O1871">
        <v>0</v>
      </c>
      <c r="P1871">
        <v>0</v>
      </c>
      <c r="Q1871">
        <v>51.2</v>
      </c>
      <c r="R1871">
        <v>57</v>
      </c>
      <c r="S1871">
        <v>43</v>
      </c>
      <c r="T1871">
        <v>38</v>
      </c>
      <c r="U1871">
        <v>20</v>
      </c>
      <c r="V1871">
        <v>27</v>
      </c>
      <c r="W1871">
        <v>16</v>
      </c>
      <c r="X1871" s="2">
        <v>0.29099999999999998</v>
      </c>
    </row>
    <row r="1872" spans="1:24" x14ac:dyDescent="0.25">
      <c r="A1872" t="str">
        <f t="shared" si="89"/>
        <v/>
      </c>
      <c r="B1872" t="str">
        <f t="shared" si="87"/>
        <v/>
      </c>
      <c r="C1872" t="str">
        <f t="shared" si="88"/>
        <v/>
      </c>
      <c r="D1872">
        <v>2026</v>
      </c>
      <c r="E1872" t="s">
        <v>8782</v>
      </c>
      <c r="F1872" t="s">
        <v>2000</v>
      </c>
      <c r="G1872" t="s">
        <v>47</v>
      </c>
      <c r="H1872" t="s">
        <v>64</v>
      </c>
      <c r="I1872">
        <v>0</v>
      </c>
      <c r="J1872">
        <v>0</v>
      </c>
      <c r="K1872" s="29">
        <v>6.75</v>
      </c>
      <c r="L1872">
        <v>8</v>
      </c>
      <c r="M1872">
        <v>0</v>
      </c>
      <c r="N1872">
        <v>0</v>
      </c>
      <c r="O1872">
        <v>0</v>
      </c>
      <c r="P1872">
        <v>0</v>
      </c>
      <c r="Q1872">
        <v>8</v>
      </c>
      <c r="R1872">
        <v>11</v>
      </c>
      <c r="S1872">
        <v>7</v>
      </c>
      <c r="T1872">
        <v>6</v>
      </c>
      <c r="U1872">
        <v>5</v>
      </c>
      <c r="V1872">
        <v>5</v>
      </c>
      <c r="W1872">
        <v>0</v>
      </c>
      <c r="X1872" s="2">
        <v>0.34399999999999997</v>
      </c>
    </row>
    <row r="1873" spans="1:24" x14ac:dyDescent="0.25">
      <c r="A1873">
        <f t="shared" si="89"/>
        <v>1</v>
      </c>
      <c r="B1873" t="str">
        <f t="shared" si="87"/>
        <v/>
      </c>
      <c r="C1873" t="str">
        <f t="shared" si="88"/>
        <v/>
      </c>
      <c r="D1873">
        <v>2026</v>
      </c>
      <c r="E1873" t="s">
        <v>8783</v>
      </c>
      <c r="F1873" t="s">
        <v>2000</v>
      </c>
      <c r="G1873" t="s">
        <v>29</v>
      </c>
      <c r="H1873" t="s">
        <v>64</v>
      </c>
      <c r="I1873">
        <v>1</v>
      </c>
      <c r="J1873">
        <v>4</v>
      </c>
      <c r="K1873" s="29">
        <v>7.07</v>
      </c>
      <c r="L1873">
        <v>24</v>
      </c>
      <c r="M1873">
        <v>1</v>
      </c>
      <c r="N1873">
        <v>0</v>
      </c>
      <c r="O1873">
        <v>0</v>
      </c>
      <c r="P1873">
        <v>0</v>
      </c>
      <c r="Q1873">
        <v>42</v>
      </c>
      <c r="R1873">
        <v>58</v>
      </c>
      <c r="S1873">
        <v>35</v>
      </c>
      <c r="T1873">
        <v>33</v>
      </c>
      <c r="U1873">
        <v>18</v>
      </c>
      <c r="V1873">
        <v>36</v>
      </c>
      <c r="W1873">
        <v>3</v>
      </c>
      <c r="X1873" s="2">
        <v>0.33500000000000002</v>
      </c>
    </row>
    <row r="1874" spans="1:24" x14ac:dyDescent="0.25">
      <c r="A1874" t="str">
        <f t="shared" si="89"/>
        <v/>
      </c>
      <c r="B1874" t="str">
        <f t="shared" si="87"/>
        <v/>
      </c>
      <c r="C1874" t="str">
        <f t="shared" si="88"/>
        <v/>
      </c>
      <c r="D1874">
        <v>2026</v>
      </c>
      <c r="E1874" t="s">
        <v>8784</v>
      </c>
      <c r="F1874" t="s">
        <v>2000</v>
      </c>
      <c r="G1874" t="s">
        <v>47</v>
      </c>
      <c r="H1874" t="s">
        <v>64</v>
      </c>
      <c r="I1874">
        <v>5</v>
      </c>
      <c r="J1874">
        <v>1</v>
      </c>
      <c r="K1874" s="29">
        <v>7.76</v>
      </c>
      <c r="L1874">
        <v>22</v>
      </c>
      <c r="M1874">
        <v>2</v>
      </c>
      <c r="N1874">
        <v>0</v>
      </c>
      <c r="O1874">
        <v>0</v>
      </c>
      <c r="P1874">
        <v>1</v>
      </c>
      <c r="Q1874">
        <v>29</v>
      </c>
      <c r="R1874">
        <v>36</v>
      </c>
      <c r="S1874">
        <v>26</v>
      </c>
      <c r="T1874">
        <v>25</v>
      </c>
      <c r="U1874">
        <v>13</v>
      </c>
      <c r="V1874">
        <v>27</v>
      </c>
      <c r="W1874">
        <v>3</v>
      </c>
      <c r="X1874" s="2">
        <v>0.30299999999999999</v>
      </c>
    </row>
    <row r="1875" spans="1:24" x14ac:dyDescent="0.25">
      <c r="A1875" t="str">
        <f t="shared" si="89"/>
        <v/>
      </c>
      <c r="B1875" t="str">
        <f t="shared" si="87"/>
        <v/>
      </c>
      <c r="C1875" t="str">
        <f t="shared" si="88"/>
        <v/>
      </c>
      <c r="D1875">
        <v>2026</v>
      </c>
      <c r="E1875" t="s">
        <v>8785</v>
      </c>
      <c r="F1875" t="s">
        <v>2000</v>
      </c>
      <c r="G1875" t="s">
        <v>47</v>
      </c>
      <c r="H1875" t="s">
        <v>64</v>
      </c>
      <c r="I1875">
        <v>2</v>
      </c>
      <c r="J1875">
        <v>0</v>
      </c>
      <c r="K1875" s="29">
        <v>8.27</v>
      </c>
      <c r="L1875">
        <v>15</v>
      </c>
      <c r="M1875">
        <v>0</v>
      </c>
      <c r="N1875">
        <v>0</v>
      </c>
      <c r="O1875">
        <v>0</v>
      </c>
      <c r="P1875">
        <v>0</v>
      </c>
      <c r="Q1875">
        <v>16.100000000000001</v>
      </c>
      <c r="R1875">
        <v>22</v>
      </c>
      <c r="S1875">
        <v>16</v>
      </c>
      <c r="T1875">
        <v>15</v>
      </c>
      <c r="U1875">
        <v>9</v>
      </c>
      <c r="V1875">
        <v>16</v>
      </c>
      <c r="W1875">
        <v>2</v>
      </c>
      <c r="X1875" s="2">
        <v>0.31900000000000001</v>
      </c>
    </row>
    <row r="1876" spans="1:24" x14ac:dyDescent="0.25">
      <c r="A1876" t="str">
        <f t="shared" si="89"/>
        <v/>
      </c>
      <c r="B1876" t="str">
        <f t="shared" si="87"/>
        <v/>
      </c>
      <c r="C1876">
        <f t="shared" si="88"/>
        <v>1</v>
      </c>
      <c r="D1876">
        <v>2026</v>
      </c>
      <c r="E1876" t="s">
        <v>7280</v>
      </c>
      <c r="F1876" t="s">
        <v>2000</v>
      </c>
      <c r="G1876" t="s">
        <v>24</v>
      </c>
      <c r="H1876" t="s">
        <v>64</v>
      </c>
      <c r="I1876">
        <v>0</v>
      </c>
      <c r="J1876">
        <v>0</v>
      </c>
      <c r="K1876" s="29">
        <v>8.44</v>
      </c>
      <c r="L1876">
        <v>5</v>
      </c>
      <c r="M1876">
        <v>0</v>
      </c>
      <c r="N1876">
        <v>0</v>
      </c>
      <c r="O1876">
        <v>0</v>
      </c>
      <c r="P1876">
        <v>0</v>
      </c>
      <c r="Q1876">
        <v>5.0999999999999996</v>
      </c>
      <c r="R1876">
        <v>7</v>
      </c>
      <c r="S1876">
        <v>8</v>
      </c>
      <c r="T1876">
        <v>5</v>
      </c>
      <c r="U1876">
        <v>6</v>
      </c>
      <c r="V1876">
        <v>7</v>
      </c>
      <c r="W1876">
        <v>0</v>
      </c>
      <c r="X1876" s="2">
        <v>0.318</v>
      </c>
    </row>
    <row r="1877" spans="1:24" x14ac:dyDescent="0.25">
      <c r="A1877" t="str">
        <f t="shared" si="89"/>
        <v/>
      </c>
      <c r="B1877" t="str">
        <f t="shared" si="87"/>
        <v/>
      </c>
      <c r="C1877" t="str">
        <f t="shared" si="88"/>
        <v/>
      </c>
      <c r="D1877">
        <v>2026</v>
      </c>
      <c r="E1877" t="s">
        <v>8786</v>
      </c>
      <c r="F1877" t="s">
        <v>2000</v>
      </c>
      <c r="G1877" t="s">
        <v>47</v>
      </c>
      <c r="H1877" t="s">
        <v>64</v>
      </c>
      <c r="I1877">
        <v>0</v>
      </c>
      <c r="J1877">
        <v>0</v>
      </c>
      <c r="K1877" s="29">
        <v>9</v>
      </c>
      <c r="L1877">
        <v>10</v>
      </c>
      <c r="M1877">
        <v>0</v>
      </c>
      <c r="N1877">
        <v>0</v>
      </c>
      <c r="O1877">
        <v>0</v>
      </c>
      <c r="P1877">
        <v>3</v>
      </c>
      <c r="Q1877">
        <v>10</v>
      </c>
      <c r="R1877">
        <v>15</v>
      </c>
      <c r="S1877">
        <v>10</v>
      </c>
      <c r="T1877">
        <v>10</v>
      </c>
      <c r="U1877">
        <v>6</v>
      </c>
      <c r="V1877">
        <v>10</v>
      </c>
      <c r="W1877">
        <v>0</v>
      </c>
      <c r="X1877" s="2">
        <v>0.34899999999999998</v>
      </c>
    </row>
    <row r="1878" spans="1:24" x14ac:dyDescent="0.25">
      <c r="A1878" t="str">
        <f t="shared" si="89"/>
        <v/>
      </c>
      <c r="B1878" t="str">
        <f t="shared" si="87"/>
        <v/>
      </c>
      <c r="C1878" t="str">
        <f t="shared" si="88"/>
        <v/>
      </c>
      <c r="D1878">
        <v>2026</v>
      </c>
      <c r="E1878" t="s">
        <v>8787</v>
      </c>
      <c r="F1878" t="s">
        <v>2000</v>
      </c>
      <c r="G1878" t="s">
        <v>37</v>
      </c>
      <c r="H1878" t="s">
        <v>64</v>
      </c>
      <c r="I1878">
        <v>0</v>
      </c>
      <c r="J1878">
        <v>4</v>
      </c>
      <c r="K1878" s="29">
        <v>10.57</v>
      </c>
      <c r="L1878">
        <v>9</v>
      </c>
      <c r="M1878">
        <v>7</v>
      </c>
      <c r="N1878">
        <v>0</v>
      </c>
      <c r="O1878">
        <v>0</v>
      </c>
      <c r="P1878">
        <v>0</v>
      </c>
      <c r="Q1878">
        <v>15.1</v>
      </c>
      <c r="R1878">
        <v>24</v>
      </c>
      <c r="S1878">
        <v>18</v>
      </c>
      <c r="T1878">
        <v>18</v>
      </c>
      <c r="U1878">
        <v>10</v>
      </c>
      <c r="V1878">
        <v>16</v>
      </c>
      <c r="W1878">
        <v>5</v>
      </c>
      <c r="X1878" s="2">
        <v>0.36899999999999999</v>
      </c>
    </row>
    <row r="1879" spans="1:24" x14ac:dyDescent="0.25">
      <c r="A1879" t="str">
        <f t="shared" si="89"/>
        <v/>
      </c>
      <c r="B1879" t="str">
        <f t="shared" si="87"/>
        <v/>
      </c>
      <c r="C1879">
        <f t="shared" si="88"/>
        <v>1</v>
      </c>
      <c r="D1879">
        <v>2026</v>
      </c>
      <c r="E1879" t="s">
        <v>7279</v>
      </c>
      <c r="F1879" t="s">
        <v>2000</v>
      </c>
      <c r="G1879" t="s">
        <v>24</v>
      </c>
      <c r="H1879" t="s">
        <v>64</v>
      </c>
      <c r="I1879">
        <v>0</v>
      </c>
      <c r="J1879">
        <v>0</v>
      </c>
      <c r="K1879" s="29">
        <v>45</v>
      </c>
      <c r="L1879">
        <v>2</v>
      </c>
      <c r="M1879">
        <v>0</v>
      </c>
      <c r="N1879">
        <v>0</v>
      </c>
      <c r="O1879">
        <v>0</v>
      </c>
      <c r="P1879">
        <v>0</v>
      </c>
      <c r="Q1879">
        <v>1</v>
      </c>
      <c r="R1879">
        <v>4</v>
      </c>
      <c r="S1879">
        <v>5</v>
      </c>
      <c r="T1879">
        <v>5</v>
      </c>
      <c r="U1879">
        <v>3</v>
      </c>
      <c r="V1879">
        <v>1</v>
      </c>
      <c r="W1879">
        <v>1</v>
      </c>
      <c r="X1879" s="2">
        <v>0.57099999999999995</v>
      </c>
    </row>
    <row r="1880" spans="1:24" x14ac:dyDescent="0.25">
      <c r="A1880" t="str">
        <f t="shared" si="89"/>
        <v/>
      </c>
      <c r="B1880" t="str">
        <f t="shared" si="87"/>
        <v/>
      </c>
      <c r="C1880" t="str">
        <f t="shared" si="88"/>
        <v/>
      </c>
      <c r="D1880">
        <v>2026</v>
      </c>
      <c r="E1880" t="s">
        <v>8788</v>
      </c>
      <c r="F1880" t="s">
        <v>2019</v>
      </c>
      <c r="G1880" t="s">
        <v>37</v>
      </c>
      <c r="H1880" t="s">
        <v>64</v>
      </c>
      <c r="I1880">
        <v>7</v>
      </c>
      <c r="J1880">
        <v>5</v>
      </c>
      <c r="K1880" s="29">
        <v>2.36</v>
      </c>
      <c r="L1880">
        <v>15</v>
      </c>
      <c r="M1880">
        <v>15</v>
      </c>
      <c r="N1880">
        <v>2</v>
      </c>
      <c r="O1880">
        <v>2</v>
      </c>
      <c r="P1880">
        <v>0</v>
      </c>
      <c r="Q1880">
        <v>95.1</v>
      </c>
      <c r="R1880">
        <v>57</v>
      </c>
      <c r="S1880">
        <v>28</v>
      </c>
      <c r="T1880">
        <v>25</v>
      </c>
      <c r="U1880">
        <v>31</v>
      </c>
      <c r="V1880">
        <v>116</v>
      </c>
      <c r="W1880">
        <v>11</v>
      </c>
      <c r="X1880" s="2">
        <v>0.17100000000000001</v>
      </c>
    </row>
    <row r="1881" spans="1:24" x14ac:dyDescent="0.25">
      <c r="A1881" t="str">
        <f t="shared" si="89"/>
        <v/>
      </c>
      <c r="B1881" t="str">
        <f t="shared" si="87"/>
        <v/>
      </c>
      <c r="C1881" t="str">
        <f t="shared" si="88"/>
        <v/>
      </c>
      <c r="D1881">
        <v>2026</v>
      </c>
      <c r="E1881" t="s">
        <v>8789</v>
      </c>
      <c r="F1881" t="s">
        <v>2019</v>
      </c>
      <c r="G1881" t="s">
        <v>37</v>
      </c>
      <c r="H1881" t="s">
        <v>64</v>
      </c>
      <c r="I1881">
        <v>9</v>
      </c>
      <c r="J1881">
        <v>4</v>
      </c>
      <c r="K1881" s="29">
        <v>3.07</v>
      </c>
      <c r="L1881">
        <v>15</v>
      </c>
      <c r="M1881">
        <v>14</v>
      </c>
      <c r="N1881">
        <v>0</v>
      </c>
      <c r="O1881">
        <v>0</v>
      </c>
      <c r="P1881">
        <v>0</v>
      </c>
      <c r="Q1881">
        <v>85</v>
      </c>
      <c r="R1881">
        <v>75</v>
      </c>
      <c r="S1881">
        <v>36</v>
      </c>
      <c r="T1881">
        <v>29</v>
      </c>
      <c r="U1881">
        <v>19</v>
      </c>
      <c r="V1881">
        <v>77</v>
      </c>
      <c r="W1881">
        <v>9</v>
      </c>
      <c r="X1881" s="2">
        <v>0.23699999999999999</v>
      </c>
    </row>
    <row r="1882" spans="1:24" x14ac:dyDescent="0.25">
      <c r="A1882" t="str">
        <f t="shared" si="89"/>
        <v/>
      </c>
      <c r="B1882" t="str">
        <f t="shared" si="87"/>
        <v/>
      </c>
      <c r="C1882">
        <f t="shared" si="88"/>
        <v>1</v>
      </c>
      <c r="D1882">
        <v>2026</v>
      </c>
      <c r="E1882" t="s">
        <v>2031</v>
      </c>
      <c r="F1882" t="s">
        <v>2019</v>
      </c>
      <c r="G1882" t="s">
        <v>37</v>
      </c>
      <c r="H1882" t="s">
        <v>64</v>
      </c>
      <c r="I1882">
        <v>0</v>
      </c>
      <c r="J1882">
        <v>0</v>
      </c>
      <c r="K1882" s="29">
        <v>0</v>
      </c>
      <c r="L1882">
        <v>1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4</v>
      </c>
      <c r="S1882">
        <v>0</v>
      </c>
      <c r="T1882">
        <v>0</v>
      </c>
      <c r="U1882">
        <v>1</v>
      </c>
      <c r="V1882">
        <v>3</v>
      </c>
      <c r="W1882">
        <v>0</v>
      </c>
      <c r="X1882" s="2">
        <v>0.26700000000000002</v>
      </c>
    </row>
    <row r="1883" spans="1:24" x14ac:dyDescent="0.25">
      <c r="A1883" t="str">
        <f t="shared" si="89"/>
        <v/>
      </c>
      <c r="B1883" t="str">
        <f t="shared" si="87"/>
        <v/>
      </c>
      <c r="C1883" t="str">
        <f t="shared" si="88"/>
        <v/>
      </c>
      <c r="D1883">
        <v>2026</v>
      </c>
      <c r="E1883" t="s">
        <v>8790</v>
      </c>
      <c r="F1883" t="s">
        <v>2019</v>
      </c>
      <c r="G1883" t="s">
        <v>24</v>
      </c>
      <c r="H1883" t="s">
        <v>64</v>
      </c>
      <c r="I1883">
        <v>0</v>
      </c>
      <c r="J1883">
        <v>0</v>
      </c>
      <c r="K1883" s="29">
        <v>0</v>
      </c>
      <c r="L1883">
        <v>2</v>
      </c>
      <c r="M1883">
        <v>0</v>
      </c>
      <c r="N1883">
        <v>0</v>
      </c>
      <c r="O1883">
        <v>0</v>
      </c>
      <c r="P1883">
        <v>0</v>
      </c>
      <c r="Q1883">
        <v>2</v>
      </c>
      <c r="R1883">
        <v>0</v>
      </c>
      <c r="S1883">
        <v>0</v>
      </c>
      <c r="T1883">
        <v>0</v>
      </c>
      <c r="U1883">
        <v>0</v>
      </c>
      <c r="V1883">
        <v>3</v>
      </c>
      <c r="W1883">
        <v>0</v>
      </c>
      <c r="X1883" s="2">
        <v>0</v>
      </c>
    </row>
    <row r="1884" spans="1:24" x14ac:dyDescent="0.25">
      <c r="A1884" t="str">
        <f t="shared" si="89"/>
        <v/>
      </c>
      <c r="B1884" t="str">
        <f t="shared" si="87"/>
        <v/>
      </c>
      <c r="C1884">
        <f t="shared" si="88"/>
        <v>1</v>
      </c>
      <c r="D1884">
        <v>2026</v>
      </c>
      <c r="E1884" t="s">
        <v>6582</v>
      </c>
      <c r="F1884" t="s">
        <v>2019</v>
      </c>
      <c r="G1884" t="s">
        <v>37</v>
      </c>
      <c r="H1884" t="s">
        <v>64</v>
      </c>
      <c r="I1884">
        <v>0</v>
      </c>
      <c r="J1884">
        <v>0</v>
      </c>
      <c r="K1884" s="29">
        <v>0</v>
      </c>
      <c r="L1884">
        <v>4</v>
      </c>
      <c r="M1884">
        <v>0</v>
      </c>
      <c r="N1884">
        <v>0</v>
      </c>
      <c r="O1884">
        <v>0</v>
      </c>
      <c r="P1884">
        <v>0</v>
      </c>
      <c r="Q1884">
        <v>7</v>
      </c>
      <c r="R1884">
        <v>2</v>
      </c>
      <c r="S1884">
        <v>0</v>
      </c>
      <c r="T1884">
        <v>0</v>
      </c>
      <c r="U1884">
        <v>5</v>
      </c>
      <c r="V1884">
        <v>2</v>
      </c>
      <c r="W1884">
        <v>1</v>
      </c>
      <c r="X1884" s="2">
        <v>9.0999999999999998E-2</v>
      </c>
    </row>
    <row r="1885" spans="1:24" x14ac:dyDescent="0.25">
      <c r="A1885">
        <f t="shared" si="89"/>
        <v>1</v>
      </c>
      <c r="B1885" t="str">
        <f t="shared" si="87"/>
        <v/>
      </c>
      <c r="C1885" t="str">
        <f t="shared" si="88"/>
        <v/>
      </c>
      <c r="D1885">
        <v>2026</v>
      </c>
      <c r="E1885" t="s">
        <v>8791</v>
      </c>
      <c r="F1885" t="s">
        <v>2019</v>
      </c>
      <c r="G1885" t="s">
        <v>29</v>
      </c>
      <c r="H1885" t="s">
        <v>64</v>
      </c>
      <c r="I1885">
        <v>2</v>
      </c>
      <c r="J1885">
        <v>0</v>
      </c>
      <c r="K1885" s="29">
        <v>1.29</v>
      </c>
      <c r="L1885">
        <v>7</v>
      </c>
      <c r="M1885">
        <v>0</v>
      </c>
      <c r="N1885">
        <v>0</v>
      </c>
      <c r="O1885">
        <v>0</v>
      </c>
      <c r="P1885">
        <v>0</v>
      </c>
      <c r="Q1885">
        <v>7</v>
      </c>
      <c r="R1885">
        <v>5</v>
      </c>
      <c r="S1885">
        <v>1</v>
      </c>
      <c r="T1885">
        <v>1</v>
      </c>
      <c r="U1885">
        <v>1</v>
      </c>
      <c r="V1885">
        <v>9</v>
      </c>
      <c r="W1885">
        <v>2</v>
      </c>
      <c r="X1885" s="2">
        <v>0.217</v>
      </c>
    </row>
    <row r="1886" spans="1:24" x14ac:dyDescent="0.25">
      <c r="A1886" t="str">
        <f t="shared" si="89"/>
        <v/>
      </c>
      <c r="B1886" t="str">
        <f t="shared" si="87"/>
        <v/>
      </c>
      <c r="C1886" t="str">
        <f t="shared" si="88"/>
        <v/>
      </c>
      <c r="D1886">
        <v>2026</v>
      </c>
      <c r="E1886" t="s">
        <v>8792</v>
      </c>
      <c r="F1886" t="s">
        <v>2019</v>
      </c>
      <c r="G1886" t="s">
        <v>37</v>
      </c>
      <c r="H1886" t="s">
        <v>64</v>
      </c>
      <c r="I1886">
        <v>3</v>
      </c>
      <c r="J1886">
        <v>1</v>
      </c>
      <c r="K1886" s="29">
        <v>1.82</v>
      </c>
      <c r="L1886">
        <v>26</v>
      </c>
      <c r="M1886">
        <v>0</v>
      </c>
      <c r="N1886">
        <v>0</v>
      </c>
      <c r="O1886">
        <v>0</v>
      </c>
      <c r="P1886">
        <v>1</v>
      </c>
      <c r="Q1886">
        <v>34.200000000000003</v>
      </c>
      <c r="R1886">
        <v>22</v>
      </c>
      <c r="S1886">
        <v>10</v>
      </c>
      <c r="T1886">
        <v>7</v>
      </c>
      <c r="U1886">
        <v>11</v>
      </c>
      <c r="V1886">
        <v>29</v>
      </c>
      <c r="W1886">
        <v>4</v>
      </c>
      <c r="X1886" s="2">
        <v>0.17599999999999999</v>
      </c>
    </row>
    <row r="1887" spans="1:24" x14ac:dyDescent="0.25">
      <c r="A1887">
        <f t="shared" si="89"/>
        <v>1</v>
      </c>
      <c r="B1887" t="str">
        <f t="shared" si="87"/>
        <v/>
      </c>
      <c r="C1887" t="str">
        <f t="shared" si="88"/>
        <v/>
      </c>
      <c r="D1887">
        <v>2026</v>
      </c>
      <c r="E1887" t="s">
        <v>8793</v>
      </c>
      <c r="F1887" t="s">
        <v>2019</v>
      </c>
      <c r="G1887" t="s">
        <v>29</v>
      </c>
      <c r="H1887" t="s">
        <v>64</v>
      </c>
      <c r="I1887">
        <v>0</v>
      </c>
      <c r="J1887">
        <v>0</v>
      </c>
      <c r="K1887" s="29">
        <v>3.18</v>
      </c>
      <c r="L1887">
        <v>14</v>
      </c>
      <c r="M1887">
        <v>0</v>
      </c>
      <c r="N1887">
        <v>0</v>
      </c>
      <c r="O1887">
        <v>0</v>
      </c>
      <c r="P1887">
        <v>1</v>
      </c>
      <c r="Q1887">
        <v>11.1</v>
      </c>
      <c r="R1887">
        <v>15</v>
      </c>
      <c r="S1887">
        <v>6</v>
      </c>
      <c r="T1887">
        <v>4</v>
      </c>
      <c r="U1887">
        <v>5</v>
      </c>
      <c r="V1887">
        <v>17</v>
      </c>
      <c r="W1887">
        <v>1</v>
      </c>
      <c r="X1887" s="2">
        <v>0.31900000000000001</v>
      </c>
    </row>
    <row r="1888" spans="1:24" x14ac:dyDescent="0.25">
      <c r="A1888" t="str">
        <f t="shared" si="89"/>
        <v/>
      </c>
      <c r="B1888" t="str">
        <f t="shared" si="87"/>
        <v/>
      </c>
      <c r="C1888">
        <f t="shared" si="88"/>
        <v>1</v>
      </c>
      <c r="D1888">
        <v>2026</v>
      </c>
      <c r="E1888" t="s">
        <v>6803</v>
      </c>
      <c r="F1888" t="s">
        <v>2019</v>
      </c>
      <c r="G1888" t="s">
        <v>37</v>
      </c>
      <c r="H1888" t="s">
        <v>64</v>
      </c>
      <c r="I1888">
        <v>0</v>
      </c>
      <c r="J1888">
        <v>0</v>
      </c>
      <c r="K1888" s="29">
        <v>3.65</v>
      </c>
      <c r="L1888">
        <v>9</v>
      </c>
      <c r="M1888">
        <v>1</v>
      </c>
      <c r="N1888">
        <v>0</v>
      </c>
      <c r="O1888">
        <v>0</v>
      </c>
      <c r="P1888">
        <v>0</v>
      </c>
      <c r="Q1888">
        <v>12.1</v>
      </c>
      <c r="R1888">
        <v>16</v>
      </c>
      <c r="S1888">
        <v>5</v>
      </c>
      <c r="T1888">
        <v>5</v>
      </c>
      <c r="U1888">
        <v>2</v>
      </c>
      <c r="V1888">
        <v>11</v>
      </c>
      <c r="W1888">
        <v>1</v>
      </c>
      <c r="X1888" s="2">
        <v>0.30199999999999999</v>
      </c>
    </row>
    <row r="1889" spans="1:24" x14ac:dyDescent="0.25">
      <c r="A1889" t="str">
        <f t="shared" si="89"/>
        <v/>
      </c>
      <c r="B1889" t="str">
        <f t="shared" si="87"/>
        <v/>
      </c>
      <c r="C1889" t="str">
        <f t="shared" si="88"/>
        <v/>
      </c>
      <c r="D1889">
        <v>2026</v>
      </c>
      <c r="E1889" t="s">
        <v>8794</v>
      </c>
      <c r="F1889" t="s">
        <v>2019</v>
      </c>
      <c r="G1889" t="s">
        <v>47</v>
      </c>
      <c r="H1889" t="s">
        <v>64</v>
      </c>
      <c r="I1889">
        <v>0</v>
      </c>
      <c r="J1889">
        <v>5</v>
      </c>
      <c r="K1889" s="29">
        <v>4.0199999999999996</v>
      </c>
      <c r="L1889">
        <v>15</v>
      </c>
      <c r="M1889">
        <v>9</v>
      </c>
      <c r="N1889">
        <v>0</v>
      </c>
      <c r="O1889">
        <v>0</v>
      </c>
      <c r="P1889">
        <v>2</v>
      </c>
      <c r="Q1889">
        <v>47</v>
      </c>
      <c r="R1889">
        <v>40</v>
      </c>
      <c r="S1889">
        <v>23</v>
      </c>
      <c r="T1889">
        <v>21</v>
      </c>
      <c r="U1889">
        <v>17</v>
      </c>
      <c r="V1889">
        <v>43</v>
      </c>
      <c r="W1889">
        <v>6</v>
      </c>
      <c r="X1889" s="2">
        <v>0.245</v>
      </c>
    </row>
    <row r="1890" spans="1:24" x14ac:dyDescent="0.25">
      <c r="A1890" t="str">
        <f t="shared" si="89"/>
        <v/>
      </c>
      <c r="B1890" t="str">
        <f t="shared" si="87"/>
        <v/>
      </c>
      <c r="C1890" t="str">
        <f t="shared" si="88"/>
        <v/>
      </c>
      <c r="D1890">
        <v>2026</v>
      </c>
      <c r="E1890" t="s">
        <v>8795</v>
      </c>
      <c r="F1890" t="s">
        <v>2019</v>
      </c>
      <c r="G1890" t="s">
        <v>37</v>
      </c>
      <c r="H1890" t="s">
        <v>64</v>
      </c>
      <c r="I1890">
        <v>0</v>
      </c>
      <c r="J1890">
        <v>0</v>
      </c>
      <c r="K1890" s="29">
        <v>4.26</v>
      </c>
      <c r="L1890">
        <v>9</v>
      </c>
      <c r="M1890">
        <v>0</v>
      </c>
      <c r="N1890">
        <v>0</v>
      </c>
      <c r="O1890">
        <v>0</v>
      </c>
      <c r="P1890">
        <v>0</v>
      </c>
      <c r="Q1890">
        <v>6.1</v>
      </c>
      <c r="R1890">
        <v>7</v>
      </c>
      <c r="S1890">
        <v>3</v>
      </c>
      <c r="T1890">
        <v>3</v>
      </c>
      <c r="U1890">
        <v>5</v>
      </c>
      <c r="V1890">
        <v>5</v>
      </c>
      <c r="W1890">
        <v>4</v>
      </c>
      <c r="X1890" s="2">
        <v>0.28000000000000003</v>
      </c>
    </row>
    <row r="1891" spans="1:24" x14ac:dyDescent="0.25">
      <c r="A1891">
        <f t="shared" si="89"/>
        <v>1</v>
      </c>
      <c r="B1891" t="str">
        <f t="shared" si="87"/>
        <v/>
      </c>
      <c r="C1891" t="str">
        <f t="shared" si="88"/>
        <v/>
      </c>
      <c r="D1891">
        <v>2026</v>
      </c>
      <c r="E1891" t="s">
        <v>8796</v>
      </c>
      <c r="F1891" t="s">
        <v>2019</v>
      </c>
      <c r="G1891" t="s">
        <v>29</v>
      </c>
      <c r="H1891" t="s">
        <v>64</v>
      </c>
      <c r="I1891">
        <v>1</v>
      </c>
      <c r="J1891">
        <v>4</v>
      </c>
      <c r="K1891" s="29">
        <v>4.55</v>
      </c>
      <c r="L1891">
        <v>10</v>
      </c>
      <c r="M1891">
        <v>7</v>
      </c>
      <c r="N1891">
        <v>0</v>
      </c>
      <c r="O1891">
        <v>0</v>
      </c>
      <c r="P1891">
        <v>0</v>
      </c>
      <c r="Q1891">
        <v>31.2</v>
      </c>
      <c r="R1891">
        <v>18</v>
      </c>
      <c r="S1891">
        <v>20</v>
      </c>
      <c r="T1891">
        <v>16</v>
      </c>
      <c r="U1891">
        <v>23</v>
      </c>
      <c r="V1891">
        <v>30</v>
      </c>
      <c r="W1891">
        <v>4</v>
      </c>
      <c r="X1891" s="2">
        <v>0.159</v>
      </c>
    </row>
    <row r="1892" spans="1:24" x14ac:dyDescent="0.25">
      <c r="A1892" t="str">
        <f t="shared" si="89"/>
        <v/>
      </c>
      <c r="B1892" t="str">
        <f t="shared" si="87"/>
        <v/>
      </c>
      <c r="C1892" t="str">
        <f t="shared" si="88"/>
        <v/>
      </c>
      <c r="D1892">
        <v>2026</v>
      </c>
      <c r="E1892" t="s">
        <v>8797</v>
      </c>
      <c r="F1892" t="s">
        <v>2019</v>
      </c>
      <c r="G1892" t="s">
        <v>24</v>
      </c>
      <c r="H1892" t="s">
        <v>64</v>
      </c>
      <c r="I1892">
        <v>1</v>
      </c>
      <c r="J1892">
        <v>1</v>
      </c>
      <c r="K1892" s="29">
        <v>4.68</v>
      </c>
      <c r="L1892">
        <v>20</v>
      </c>
      <c r="M1892">
        <v>1</v>
      </c>
      <c r="N1892">
        <v>0</v>
      </c>
      <c r="O1892">
        <v>0</v>
      </c>
      <c r="P1892">
        <v>0</v>
      </c>
      <c r="Q1892">
        <v>25</v>
      </c>
      <c r="R1892">
        <v>25</v>
      </c>
      <c r="S1892">
        <v>14</v>
      </c>
      <c r="T1892">
        <v>13</v>
      </c>
      <c r="U1892">
        <v>14</v>
      </c>
      <c r="V1892">
        <v>34</v>
      </c>
      <c r="W1892">
        <v>6</v>
      </c>
      <c r="X1892" s="2">
        <v>0.26900000000000002</v>
      </c>
    </row>
    <row r="1893" spans="1:24" x14ac:dyDescent="0.25">
      <c r="A1893">
        <f t="shared" si="89"/>
        <v>1</v>
      </c>
      <c r="B1893" t="str">
        <f t="shared" si="87"/>
        <v/>
      </c>
      <c r="C1893" t="str">
        <f t="shared" si="88"/>
        <v/>
      </c>
      <c r="D1893">
        <v>2026</v>
      </c>
      <c r="E1893" t="s">
        <v>8798</v>
      </c>
      <c r="F1893" t="s">
        <v>2019</v>
      </c>
      <c r="G1893" t="s">
        <v>29</v>
      </c>
      <c r="H1893" t="s">
        <v>64</v>
      </c>
      <c r="I1893">
        <v>1</v>
      </c>
      <c r="J1893">
        <v>2</v>
      </c>
      <c r="K1893" s="29">
        <v>4.76</v>
      </c>
      <c r="L1893">
        <v>19</v>
      </c>
      <c r="M1893">
        <v>1</v>
      </c>
      <c r="N1893">
        <v>0</v>
      </c>
      <c r="O1893">
        <v>0</v>
      </c>
      <c r="P1893">
        <v>2</v>
      </c>
      <c r="Q1893">
        <v>28.1</v>
      </c>
      <c r="R1893">
        <v>29</v>
      </c>
      <c r="S1893">
        <v>16</v>
      </c>
      <c r="T1893">
        <v>15</v>
      </c>
      <c r="U1893">
        <v>10</v>
      </c>
      <c r="V1893">
        <v>36</v>
      </c>
      <c r="W1893">
        <v>3</v>
      </c>
      <c r="X1893" s="2">
        <v>0.23799999999999999</v>
      </c>
    </row>
    <row r="1894" spans="1:24" x14ac:dyDescent="0.25">
      <c r="A1894" t="str">
        <f t="shared" si="89"/>
        <v/>
      </c>
      <c r="B1894" t="str">
        <f t="shared" si="87"/>
        <v/>
      </c>
      <c r="C1894" t="str">
        <f t="shared" si="88"/>
        <v/>
      </c>
      <c r="D1894">
        <v>2026</v>
      </c>
      <c r="E1894" t="s">
        <v>8799</v>
      </c>
      <c r="F1894" t="s">
        <v>2019</v>
      </c>
      <c r="G1894" t="s">
        <v>37</v>
      </c>
      <c r="H1894" t="s">
        <v>64</v>
      </c>
      <c r="I1894">
        <v>0</v>
      </c>
      <c r="J1894">
        <v>0</v>
      </c>
      <c r="K1894" s="29">
        <v>4.82</v>
      </c>
      <c r="L1894">
        <v>10</v>
      </c>
      <c r="M1894">
        <v>0</v>
      </c>
      <c r="N1894">
        <v>0</v>
      </c>
      <c r="O1894">
        <v>0</v>
      </c>
      <c r="P1894">
        <v>0</v>
      </c>
      <c r="Q1894">
        <v>9.1</v>
      </c>
      <c r="R1894">
        <v>8</v>
      </c>
      <c r="S1894">
        <v>7</v>
      </c>
      <c r="T1894">
        <v>5</v>
      </c>
      <c r="U1894">
        <v>10</v>
      </c>
      <c r="V1894">
        <v>11</v>
      </c>
      <c r="W1894">
        <v>3</v>
      </c>
      <c r="X1894" s="2">
        <v>0.23499999999999999</v>
      </c>
    </row>
    <row r="1895" spans="1:24" x14ac:dyDescent="0.25">
      <c r="A1895">
        <f t="shared" si="89"/>
        <v>1</v>
      </c>
      <c r="B1895" t="str">
        <f t="shared" si="87"/>
        <v/>
      </c>
      <c r="C1895" t="str">
        <f t="shared" si="88"/>
        <v/>
      </c>
      <c r="D1895">
        <v>2026</v>
      </c>
      <c r="E1895" t="s">
        <v>8800</v>
      </c>
      <c r="F1895" t="s">
        <v>2019</v>
      </c>
      <c r="G1895" t="s">
        <v>29</v>
      </c>
      <c r="H1895" t="s">
        <v>64</v>
      </c>
      <c r="I1895">
        <v>2</v>
      </c>
      <c r="J1895">
        <v>0</v>
      </c>
      <c r="K1895" s="29">
        <v>5.87</v>
      </c>
      <c r="L1895">
        <v>17</v>
      </c>
      <c r="M1895">
        <v>2</v>
      </c>
      <c r="N1895">
        <v>0</v>
      </c>
      <c r="O1895">
        <v>0</v>
      </c>
      <c r="P1895">
        <v>1</v>
      </c>
      <c r="Q1895">
        <v>23</v>
      </c>
      <c r="R1895">
        <v>24</v>
      </c>
      <c r="S1895">
        <v>17</v>
      </c>
      <c r="T1895">
        <v>15</v>
      </c>
      <c r="U1895">
        <v>14</v>
      </c>
      <c r="V1895">
        <v>20</v>
      </c>
      <c r="W1895">
        <v>4</v>
      </c>
      <c r="X1895" s="2">
        <v>0.26100000000000001</v>
      </c>
    </row>
    <row r="1896" spans="1:24" x14ac:dyDescent="0.25">
      <c r="A1896" t="str">
        <f t="shared" si="89"/>
        <v/>
      </c>
      <c r="B1896" t="str">
        <f t="shared" si="87"/>
        <v/>
      </c>
      <c r="C1896">
        <f t="shared" si="88"/>
        <v>1</v>
      </c>
      <c r="D1896">
        <v>2026</v>
      </c>
      <c r="E1896" t="s">
        <v>7150</v>
      </c>
      <c r="F1896" t="s">
        <v>2019</v>
      </c>
      <c r="G1896" t="s">
        <v>37</v>
      </c>
      <c r="H1896" t="s">
        <v>64</v>
      </c>
      <c r="I1896">
        <v>0</v>
      </c>
      <c r="J1896">
        <v>1</v>
      </c>
      <c r="K1896" s="29">
        <v>7.71</v>
      </c>
      <c r="L1896">
        <v>8</v>
      </c>
      <c r="M1896">
        <v>0</v>
      </c>
      <c r="N1896">
        <v>0</v>
      </c>
      <c r="O1896">
        <v>0</v>
      </c>
      <c r="P1896">
        <v>0</v>
      </c>
      <c r="Q1896">
        <v>9.1</v>
      </c>
      <c r="R1896">
        <v>11</v>
      </c>
      <c r="S1896">
        <v>14</v>
      </c>
      <c r="T1896">
        <v>8</v>
      </c>
      <c r="U1896">
        <v>4</v>
      </c>
      <c r="V1896">
        <v>9</v>
      </c>
      <c r="W1896">
        <v>3</v>
      </c>
      <c r="X1896" s="2">
        <v>0.28899999999999998</v>
      </c>
    </row>
    <row r="1897" spans="1:24" x14ac:dyDescent="0.25">
      <c r="A1897" t="str">
        <f t="shared" si="89"/>
        <v/>
      </c>
      <c r="B1897" t="str">
        <f t="shared" si="87"/>
        <v/>
      </c>
      <c r="C1897" t="str">
        <f t="shared" si="88"/>
        <v/>
      </c>
      <c r="D1897">
        <v>2026</v>
      </c>
      <c r="E1897" t="s">
        <v>8801</v>
      </c>
      <c r="F1897" t="s">
        <v>2019</v>
      </c>
      <c r="G1897" t="s">
        <v>37</v>
      </c>
      <c r="H1897" t="s">
        <v>64</v>
      </c>
      <c r="I1897">
        <v>0</v>
      </c>
      <c r="J1897">
        <v>0</v>
      </c>
      <c r="K1897" s="29">
        <v>9</v>
      </c>
      <c r="L1897">
        <v>2</v>
      </c>
      <c r="M1897">
        <v>0</v>
      </c>
      <c r="N1897">
        <v>0</v>
      </c>
      <c r="O1897">
        <v>0</v>
      </c>
      <c r="P1897">
        <v>0</v>
      </c>
      <c r="Q1897">
        <v>2</v>
      </c>
      <c r="R1897">
        <v>3</v>
      </c>
      <c r="S1897">
        <v>2</v>
      </c>
      <c r="T1897">
        <v>2</v>
      </c>
      <c r="U1897">
        <v>1</v>
      </c>
      <c r="V1897">
        <v>3</v>
      </c>
      <c r="W1897">
        <v>0</v>
      </c>
      <c r="X1897" s="2">
        <v>0.375</v>
      </c>
    </row>
    <row r="1898" spans="1:24" x14ac:dyDescent="0.25">
      <c r="A1898">
        <f t="shared" si="89"/>
        <v>1</v>
      </c>
      <c r="B1898" t="str">
        <f t="shared" si="87"/>
        <v/>
      </c>
      <c r="C1898" t="str">
        <f t="shared" si="88"/>
        <v/>
      </c>
      <c r="D1898">
        <v>2026</v>
      </c>
      <c r="E1898" t="s">
        <v>8802</v>
      </c>
      <c r="F1898" t="s">
        <v>2038</v>
      </c>
      <c r="G1898" t="s">
        <v>29</v>
      </c>
      <c r="H1898" t="s">
        <v>64</v>
      </c>
      <c r="I1898">
        <v>9</v>
      </c>
      <c r="J1898">
        <v>4</v>
      </c>
      <c r="K1898" s="29">
        <v>2.7</v>
      </c>
      <c r="L1898">
        <v>15</v>
      </c>
      <c r="M1898">
        <v>15</v>
      </c>
      <c r="N1898">
        <v>3</v>
      </c>
      <c r="O1898">
        <v>1</v>
      </c>
      <c r="P1898">
        <v>0</v>
      </c>
      <c r="Q1898">
        <v>100</v>
      </c>
      <c r="R1898">
        <v>83</v>
      </c>
      <c r="S1898">
        <v>33</v>
      </c>
      <c r="T1898">
        <v>30</v>
      </c>
      <c r="U1898">
        <v>17</v>
      </c>
      <c r="V1898">
        <v>94</v>
      </c>
      <c r="W1898">
        <v>10</v>
      </c>
      <c r="X1898" s="2">
        <v>0.224</v>
      </c>
    </row>
    <row r="1899" spans="1:24" x14ac:dyDescent="0.25">
      <c r="A1899" t="str">
        <f t="shared" si="89"/>
        <v/>
      </c>
      <c r="B1899" t="str">
        <f t="shared" si="87"/>
        <v/>
      </c>
      <c r="C1899" t="str">
        <f t="shared" si="88"/>
        <v/>
      </c>
      <c r="D1899">
        <v>2026</v>
      </c>
      <c r="E1899" t="s">
        <v>8803</v>
      </c>
      <c r="F1899" t="s">
        <v>2038</v>
      </c>
      <c r="G1899" t="s">
        <v>47</v>
      </c>
      <c r="H1899" t="s">
        <v>64</v>
      </c>
      <c r="I1899">
        <v>2</v>
      </c>
      <c r="J1899">
        <v>3</v>
      </c>
      <c r="K1899" s="29">
        <v>4.28</v>
      </c>
      <c r="L1899">
        <v>15</v>
      </c>
      <c r="M1899">
        <v>10</v>
      </c>
      <c r="N1899">
        <v>0</v>
      </c>
      <c r="O1899">
        <v>0</v>
      </c>
      <c r="P1899">
        <v>0</v>
      </c>
      <c r="Q1899">
        <v>61</v>
      </c>
      <c r="R1899">
        <v>50</v>
      </c>
      <c r="S1899">
        <v>34</v>
      </c>
      <c r="T1899">
        <v>29</v>
      </c>
      <c r="U1899">
        <v>29</v>
      </c>
      <c r="V1899">
        <v>40</v>
      </c>
      <c r="W1899">
        <v>17</v>
      </c>
      <c r="X1899" s="2">
        <v>0.23</v>
      </c>
    </row>
    <row r="1900" spans="1:24" x14ac:dyDescent="0.25">
      <c r="A1900" t="str">
        <f t="shared" si="89"/>
        <v/>
      </c>
      <c r="B1900" t="str">
        <f t="shared" si="87"/>
        <v/>
      </c>
      <c r="C1900">
        <f t="shared" si="88"/>
        <v>1</v>
      </c>
      <c r="D1900">
        <v>2026</v>
      </c>
      <c r="E1900" t="s">
        <v>6547</v>
      </c>
      <c r="F1900" t="s">
        <v>2038</v>
      </c>
      <c r="G1900" t="s">
        <v>24</v>
      </c>
      <c r="H1900" t="s">
        <v>64</v>
      </c>
      <c r="I1900">
        <v>4</v>
      </c>
      <c r="J1900">
        <v>7</v>
      </c>
      <c r="K1900" s="29">
        <v>4.54</v>
      </c>
      <c r="L1900">
        <v>15</v>
      </c>
      <c r="M1900">
        <v>14</v>
      </c>
      <c r="N1900">
        <v>0</v>
      </c>
      <c r="O1900">
        <v>0</v>
      </c>
      <c r="P1900">
        <v>0</v>
      </c>
      <c r="Q1900">
        <v>79.099999999999994</v>
      </c>
      <c r="R1900">
        <v>90</v>
      </c>
      <c r="S1900">
        <v>46</v>
      </c>
      <c r="T1900">
        <v>40</v>
      </c>
      <c r="U1900">
        <v>15</v>
      </c>
      <c r="V1900">
        <v>45</v>
      </c>
      <c r="W1900">
        <v>12</v>
      </c>
      <c r="X1900" s="2">
        <v>0.28799999999999998</v>
      </c>
    </row>
    <row r="1901" spans="1:24" x14ac:dyDescent="0.25">
      <c r="A1901" t="str">
        <f t="shared" si="89"/>
        <v/>
      </c>
      <c r="B1901" t="str">
        <f t="shared" si="87"/>
        <v/>
      </c>
      <c r="C1901" t="str">
        <f t="shared" si="88"/>
        <v/>
      </c>
      <c r="D1901">
        <v>2026</v>
      </c>
      <c r="E1901" t="s">
        <v>8804</v>
      </c>
      <c r="F1901" t="s">
        <v>2038</v>
      </c>
      <c r="G1901" t="s">
        <v>24</v>
      </c>
      <c r="H1901" t="s">
        <v>64</v>
      </c>
      <c r="I1901">
        <v>2</v>
      </c>
      <c r="J1901">
        <v>1</v>
      </c>
      <c r="K1901" s="29">
        <v>2.81</v>
      </c>
      <c r="L1901">
        <v>18</v>
      </c>
      <c r="M1901">
        <v>0</v>
      </c>
      <c r="N1901">
        <v>0</v>
      </c>
      <c r="O1901">
        <v>0</v>
      </c>
      <c r="P1901">
        <v>0</v>
      </c>
      <c r="Q1901">
        <v>16</v>
      </c>
      <c r="R1901">
        <v>19</v>
      </c>
      <c r="S1901">
        <v>6</v>
      </c>
      <c r="T1901">
        <v>5</v>
      </c>
      <c r="U1901">
        <v>4</v>
      </c>
      <c r="V1901">
        <v>11</v>
      </c>
      <c r="W1901">
        <v>4</v>
      </c>
      <c r="X1901" s="2">
        <v>0.28799999999999998</v>
      </c>
    </row>
    <row r="1902" spans="1:24" x14ac:dyDescent="0.25">
      <c r="A1902" t="str">
        <f t="shared" si="89"/>
        <v/>
      </c>
      <c r="B1902" t="str">
        <f t="shared" si="87"/>
        <v/>
      </c>
      <c r="C1902" t="str">
        <f t="shared" si="88"/>
        <v/>
      </c>
      <c r="D1902">
        <v>2026</v>
      </c>
      <c r="E1902" t="s">
        <v>8805</v>
      </c>
      <c r="F1902" t="s">
        <v>2038</v>
      </c>
      <c r="G1902" t="s">
        <v>24</v>
      </c>
      <c r="H1902" t="s">
        <v>64</v>
      </c>
      <c r="I1902">
        <v>1</v>
      </c>
      <c r="J1902">
        <v>0</v>
      </c>
      <c r="K1902" s="29">
        <v>2.93</v>
      </c>
      <c r="L1902">
        <v>15</v>
      </c>
      <c r="M1902">
        <v>0</v>
      </c>
      <c r="N1902">
        <v>0</v>
      </c>
      <c r="O1902">
        <v>0</v>
      </c>
      <c r="P1902">
        <v>0</v>
      </c>
      <c r="Q1902">
        <v>15.1</v>
      </c>
      <c r="R1902">
        <v>17</v>
      </c>
      <c r="S1902">
        <v>6</v>
      </c>
      <c r="T1902">
        <v>5</v>
      </c>
      <c r="U1902">
        <v>4</v>
      </c>
      <c r="V1902">
        <v>12</v>
      </c>
      <c r="W1902">
        <v>2</v>
      </c>
      <c r="X1902" s="2">
        <v>0.27900000000000003</v>
      </c>
    </row>
    <row r="1903" spans="1:24" x14ac:dyDescent="0.25">
      <c r="A1903" t="str">
        <f t="shared" si="89"/>
        <v/>
      </c>
      <c r="B1903" t="str">
        <f t="shared" si="87"/>
        <v/>
      </c>
      <c r="C1903" t="str">
        <f t="shared" si="88"/>
        <v/>
      </c>
      <c r="D1903">
        <v>2026</v>
      </c>
      <c r="E1903" t="s">
        <v>8806</v>
      </c>
      <c r="F1903" t="s">
        <v>2038</v>
      </c>
      <c r="G1903" t="s">
        <v>37</v>
      </c>
      <c r="H1903" t="s">
        <v>64</v>
      </c>
      <c r="I1903">
        <v>3</v>
      </c>
      <c r="J1903">
        <v>6</v>
      </c>
      <c r="K1903" s="29">
        <v>3.82</v>
      </c>
      <c r="L1903">
        <v>24</v>
      </c>
      <c r="M1903">
        <v>0</v>
      </c>
      <c r="N1903">
        <v>0</v>
      </c>
      <c r="O1903">
        <v>0</v>
      </c>
      <c r="P1903">
        <v>5</v>
      </c>
      <c r="Q1903">
        <v>35.1</v>
      </c>
      <c r="R1903">
        <v>41</v>
      </c>
      <c r="S1903">
        <v>18</v>
      </c>
      <c r="T1903">
        <v>15</v>
      </c>
      <c r="U1903">
        <v>15</v>
      </c>
      <c r="V1903">
        <v>50</v>
      </c>
      <c r="W1903">
        <v>4</v>
      </c>
      <c r="X1903" s="2">
        <v>0.27300000000000002</v>
      </c>
    </row>
    <row r="1904" spans="1:24" x14ac:dyDescent="0.25">
      <c r="A1904" t="str">
        <f t="shared" si="89"/>
        <v/>
      </c>
      <c r="B1904" t="str">
        <f t="shared" si="87"/>
        <v/>
      </c>
      <c r="C1904" t="str">
        <f t="shared" si="88"/>
        <v/>
      </c>
      <c r="D1904">
        <v>2026</v>
      </c>
      <c r="E1904" t="s">
        <v>8807</v>
      </c>
      <c r="F1904" t="s">
        <v>2038</v>
      </c>
      <c r="G1904" t="s">
        <v>24</v>
      </c>
      <c r="H1904" t="s">
        <v>64</v>
      </c>
      <c r="I1904">
        <v>1</v>
      </c>
      <c r="J1904">
        <v>1</v>
      </c>
      <c r="K1904" s="29">
        <v>3.94</v>
      </c>
      <c r="L1904">
        <v>17</v>
      </c>
      <c r="M1904">
        <v>0</v>
      </c>
      <c r="N1904">
        <v>0</v>
      </c>
      <c r="O1904">
        <v>0</v>
      </c>
      <c r="P1904">
        <v>1</v>
      </c>
      <c r="Q1904">
        <v>32</v>
      </c>
      <c r="R1904">
        <v>31</v>
      </c>
      <c r="S1904">
        <v>14</v>
      </c>
      <c r="T1904">
        <v>14</v>
      </c>
      <c r="U1904">
        <v>2</v>
      </c>
      <c r="V1904">
        <v>25</v>
      </c>
      <c r="W1904">
        <v>2</v>
      </c>
      <c r="X1904" s="2">
        <v>0.26300000000000001</v>
      </c>
    </row>
    <row r="1905" spans="1:24" x14ac:dyDescent="0.25">
      <c r="A1905" t="str">
        <f t="shared" si="89"/>
        <v/>
      </c>
      <c r="B1905" t="str">
        <f t="shared" si="87"/>
        <v/>
      </c>
      <c r="C1905" t="str">
        <f t="shared" si="88"/>
        <v/>
      </c>
      <c r="D1905">
        <v>2026</v>
      </c>
      <c r="E1905" t="s">
        <v>8808</v>
      </c>
      <c r="F1905" t="s">
        <v>2038</v>
      </c>
      <c r="G1905" t="s">
        <v>24</v>
      </c>
      <c r="H1905" t="s">
        <v>64</v>
      </c>
      <c r="I1905">
        <v>2</v>
      </c>
      <c r="J1905">
        <v>2</v>
      </c>
      <c r="K1905" s="29">
        <v>5</v>
      </c>
      <c r="L1905">
        <v>12</v>
      </c>
      <c r="M1905">
        <v>8</v>
      </c>
      <c r="N1905">
        <v>0</v>
      </c>
      <c r="O1905">
        <v>0</v>
      </c>
      <c r="P1905">
        <v>0</v>
      </c>
      <c r="Q1905">
        <v>18</v>
      </c>
      <c r="R1905">
        <v>12</v>
      </c>
      <c r="S1905">
        <v>11</v>
      </c>
      <c r="T1905">
        <v>10</v>
      </c>
      <c r="U1905">
        <v>9</v>
      </c>
      <c r="V1905">
        <v>18</v>
      </c>
      <c r="W1905">
        <v>2</v>
      </c>
      <c r="X1905" s="2">
        <v>0.182</v>
      </c>
    </row>
    <row r="1906" spans="1:24" x14ac:dyDescent="0.25">
      <c r="A1906">
        <f t="shared" si="89"/>
        <v>1</v>
      </c>
      <c r="B1906" t="str">
        <f t="shared" si="87"/>
        <v/>
      </c>
      <c r="C1906" t="str">
        <f t="shared" si="88"/>
        <v/>
      </c>
      <c r="D1906">
        <v>2026</v>
      </c>
      <c r="E1906" t="s">
        <v>8809</v>
      </c>
      <c r="F1906" t="s">
        <v>2038</v>
      </c>
      <c r="G1906" t="s">
        <v>29</v>
      </c>
      <c r="H1906" t="s">
        <v>64</v>
      </c>
      <c r="I1906">
        <v>0</v>
      </c>
      <c r="J1906">
        <v>0</v>
      </c>
      <c r="K1906" s="29">
        <v>5.52</v>
      </c>
      <c r="L1906">
        <v>24</v>
      </c>
      <c r="M1906">
        <v>0</v>
      </c>
      <c r="N1906">
        <v>0</v>
      </c>
      <c r="O1906">
        <v>0</v>
      </c>
      <c r="P1906">
        <v>2</v>
      </c>
      <c r="Q1906">
        <v>31</v>
      </c>
      <c r="R1906">
        <v>25</v>
      </c>
      <c r="S1906">
        <v>20</v>
      </c>
      <c r="T1906">
        <v>19</v>
      </c>
      <c r="U1906">
        <v>12</v>
      </c>
      <c r="V1906">
        <v>27</v>
      </c>
      <c r="W1906">
        <v>6</v>
      </c>
      <c r="X1906" s="2">
        <v>0.22500000000000001</v>
      </c>
    </row>
    <row r="1907" spans="1:24" x14ac:dyDescent="0.25">
      <c r="A1907" t="str">
        <f t="shared" si="89"/>
        <v/>
      </c>
      <c r="B1907" t="str">
        <f t="shared" si="87"/>
        <v/>
      </c>
      <c r="C1907" t="str">
        <f t="shared" si="88"/>
        <v/>
      </c>
      <c r="D1907">
        <v>2026</v>
      </c>
      <c r="E1907" t="s">
        <v>8810</v>
      </c>
      <c r="F1907" t="s">
        <v>2038</v>
      </c>
      <c r="G1907" t="s">
        <v>24</v>
      </c>
      <c r="H1907" t="s">
        <v>64</v>
      </c>
      <c r="I1907">
        <v>0</v>
      </c>
      <c r="J1907">
        <v>2</v>
      </c>
      <c r="K1907" s="29">
        <v>6.06</v>
      </c>
      <c r="L1907">
        <v>19</v>
      </c>
      <c r="M1907">
        <v>0</v>
      </c>
      <c r="N1907">
        <v>0</v>
      </c>
      <c r="O1907">
        <v>0</v>
      </c>
      <c r="P1907">
        <v>0</v>
      </c>
      <c r="Q1907">
        <v>16.100000000000001</v>
      </c>
      <c r="R1907">
        <v>18</v>
      </c>
      <c r="S1907">
        <v>11</v>
      </c>
      <c r="T1907">
        <v>11</v>
      </c>
      <c r="U1907">
        <v>6</v>
      </c>
      <c r="V1907">
        <v>13</v>
      </c>
      <c r="W1907">
        <v>0</v>
      </c>
      <c r="X1907" s="2">
        <v>0.28100000000000003</v>
      </c>
    </row>
    <row r="1908" spans="1:24" x14ac:dyDescent="0.25">
      <c r="A1908" t="str">
        <f t="shared" si="89"/>
        <v/>
      </c>
      <c r="B1908" t="str">
        <f t="shared" si="87"/>
        <v/>
      </c>
      <c r="C1908" t="str">
        <f t="shared" si="88"/>
        <v/>
      </c>
      <c r="D1908">
        <v>2026</v>
      </c>
      <c r="E1908" t="s">
        <v>8811</v>
      </c>
      <c r="F1908" t="s">
        <v>2038</v>
      </c>
      <c r="G1908" t="s">
        <v>37</v>
      </c>
      <c r="H1908" t="s">
        <v>64</v>
      </c>
      <c r="I1908">
        <v>0</v>
      </c>
      <c r="J1908">
        <v>1</v>
      </c>
      <c r="K1908" s="29">
        <v>6.16</v>
      </c>
      <c r="L1908">
        <v>20</v>
      </c>
      <c r="M1908">
        <v>0</v>
      </c>
      <c r="N1908">
        <v>0</v>
      </c>
      <c r="O1908">
        <v>0</v>
      </c>
      <c r="P1908">
        <v>0</v>
      </c>
      <c r="Q1908">
        <v>19</v>
      </c>
      <c r="R1908">
        <v>20</v>
      </c>
      <c r="S1908">
        <v>14</v>
      </c>
      <c r="T1908">
        <v>13</v>
      </c>
      <c r="U1908">
        <v>11</v>
      </c>
      <c r="V1908">
        <v>25</v>
      </c>
      <c r="W1908">
        <v>1</v>
      </c>
      <c r="X1908" s="2">
        <v>0.27400000000000002</v>
      </c>
    </row>
    <row r="1909" spans="1:24" x14ac:dyDescent="0.25">
      <c r="A1909">
        <f t="shared" si="89"/>
        <v>1</v>
      </c>
      <c r="B1909" t="str">
        <f t="shared" si="87"/>
        <v/>
      </c>
      <c r="C1909" t="str">
        <f t="shared" si="88"/>
        <v/>
      </c>
      <c r="D1909">
        <v>2026</v>
      </c>
      <c r="E1909" t="s">
        <v>8812</v>
      </c>
      <c r="F1909" t="s">
        <v>2038</v>
      </c>
      <c r="G1909" t="s">
        <v>29</v>
      </c>
      <c r="H1909" t="s">
        <v>64</v>
      </c>
      <c r="I1909">
        <v>0</v>
      </c>
      <c r="J1909">
        <v>2</v>
      </c>
      <c r="K1909" s="29">
        <v>6.7</v>
      </c>
      <c r="L1909">
        <v>13</v>
      </c>
      <c r="M1909">
        <v>8</v>
      </c>
      <c r="N1909">
        <v>0</v>
      </c>
      <c r="O1909">
        <v>0</v>
      </c>
      <c r="P1909">
        <v>0</v>
      </c>
      <c r="Q1909">
        <v>45.2</v>
      </c>
      <c r="R1909">
        <v>57</v>
      </c>
      <c r="S1909">
        <v>35</v>
      </c>
      <c r="T1909">
        <v>34</v>
      </c>
      <c r="U1909">
        <v>24</v>
      </c>
      <c r="V1909">
        <v>49</v>
      </c>
      <c r="W1909">
        <v>3</v>
      </c>
      <c r="X1909" s="2">
        <v>0.308</v>
      </c>
    </row>
    <row r="1910" spans="1:24" x14ac:dyDescent="0.25">
      <c r="A1910">
        <f t="shared" si="89"/>
        <v>1</v>
      </c>
      <c r="B1910" t="str">
        <f t="shared" si="87"/>
        <v/>
      </c>
      <c r="C1910" t="str">
        <f t="shared" si="88"/>
        <v/>
      </c>
      <c r="D1910">
        <v>2026</v>
      </c>
      <c r="E1910" t="s">
        <v>8813</v>
      </c>
      <c r="F1910" t="s">
        <v>2038</v>
      </c>
      <c r="G1910" t="s">
        <v>29</v>
      </c>
      <c r="H1910" t="s">
        <v>64</v>
      </c>
      <c r="I1910">
        <v>0</v>
      </c>
      <c r="J1910">
        <v>1</v>
      </c>
      <c r="K1910" s="29">
        <v>8.1</v>
      </c>
      <c r="L1910">
        <v>9</v>
      </c>
      <c r="M1910">
        <v>0</v>
      </c>
      <c r="N1910">
        <v>0</v>
      </c>
      <c r="O1910">
        <v>0</v>
      </c>
      <c r="P1910">
        <v>0</v>
      </c>
      <c r="Q1910">
        <v>6.2</v>
      </c>
      <c r="R1910">
        <v>8</v>
      </c>
      <c r="S1910">
        <v>6</v>
      </c>
      <c r="T1910">
        <v>6</v>
      </c>
      <c r="U1910">
        <v>4</v>
      </c>
      <c r="V1910">
        <v>10</v>
      </c>
      <c r="W1910">
        <v>2</v>
      </c>
      <c r="X1910" s="2">
        <v>0.308</v>
      </c>
    </row>
    <row r="1911" spans="1:24" x14ac:dyDescent="0.25">
      <c r="A1911" t="str">
        <f t="shared" si="89"/>
        <v/>
      </c>
      <c r="B1911" t="str">
        <f t="shared" si="87"/>
        <v/>
      </c>
      <c r="C1911" t="str">
        <f t="shared" si="88"/>
        <v/>
      </c>
      <c r="D1911">
        <v>2026</v>
      </c>
      <c r="E1911" t="s">
        <v>8814</v>
      </c>
      <c r="F1911" t="s">
        <v>2038</v>
      </c>
      <c r="G1911" t="s">
        <v>47</v>
      </c>
      <c r="H1911" t="s">
        <v>64</v>
      </c>
      <c r="I1911">
        <v>0</v>
      </c>
      <c r="J1911">
        <v>0</v>
      </c>
      <c r="K1911" s="29">
        <v>8.1</v>
      </c>
      <c r="L1911">
        <v>7</v>
      </c>
      <c r="M1911">
        <v>0</v>
      </c>
      <c r="N1911">
        <v>0</v>
      </c>
      <c r="O1911">
        <v>0</v>
      </c>
      <c r="P1911">
        <v>0</v>
      </c>
      <c r="Q1911">
        <v>6.2</v>
      </c>
      <c r="R1911">
        <v>9</v>
      </c>
      <c r="S1911">
        <v>9</v>
      </c>
      <c r="T1911">
        <v>6</v>
      </c>
      <c r="U1911">
        <v>4</v>
      </c>
      <c r="V1911">
        <v>3</v>
      </c>
      <c r="W1911">
        <v>1</v>
      </c>
      <c r="X1911" s="2">
        <v>0.33300000000000002</v>
      </c>
    </row>
    <row r="1912" spans="1:24" x14ac:dyDescent="0.25">
      <c r="A1912" t="str">
        <f t="shared" si="89"/>
        <v/>
      </c>
      <c r="B1912" t="str">
        <f t="shared" si="87"/>
        <v/>
      </c>
      <c r="C1912" t="str">
        <f t="shared" si="88"/>
        <v/>
      </c>
      <c r="D1912">
        <v>2026</v>
      </c>
      <c r="E1912" t="s">
        <v>8815</v>
      </c>
      <c r="F1912" t="s">
        <v>2038</v>
      </c>
      <c r="G1912" t="s">
        <v>47</v>
      </c>
      <c r="H1912" t="s">
        <v>64</v>
      </c>
      <c r="I1912">
        <v>0</v>
      </c>
      <c r="J1912">
        <v>0</v>
      </c>
      <c r="K1912" s="29">
        <v>9</v>
      </c>
      <c r="L1912">
        <v>1</v>
      </c>
      <c r="M1912">
        <v>0</v>
      </c>
      <c r="N1912">
        <v>0</v>
      </c>
      <c r="O1912">
        <v>0</v>
      </c>
      <c r="P1912">
        <v>0</v>
      </c>
      <c r="Q1912">
        <v>1</v>
      </c>
      <c r="R1912">
        <v>2</v>
      </c>
      <c r="S1912">
        <v>1</v>
      </c>
      <c r="T1912">
        <v>1</v>
      </c>
      <c r="U1912">
        <v>1</v>
      </c>
      <c r="V1912">
        <v>0</v>
      </c>
      <c r="W1912">
        <v>0</v>
      </c>
      <c r="X1912" s="2">
        <v>0.5</v>
      </c>
    </row>
    <row r="1913" spans="1:24" x14ac:dyDescent="0.25">
      <c r="A1913" t="str">
        <f t="shared" si="89"/>
        <v/>
      </c>
      <c r="B1913" t="str">
        <f t="shared" si="87"/>
        <v/>
      </c>
      <c r="C1913" t="str">
        <f t="shared" si="88"/>
        <v/>
      </c>
      <c r="D1913">
        <v>2026</v>
      </c>
      <c r="E1913" t="s">
        <v>8816</v>
      </c>
      <c r="F1913" t="s">
        <v>2038</v>
      </c>
      <c r="G1913" t="s">
        <v>24</v>
      </c>
      <c r="H1913" t="s">
        <v>64</v>
      </c>
      <c r="I1913">
        <v>0</v>
      </c>
      <c r="J1913">
        <v>2</v>
      </c>
      <c r="K1913" s="29">
        <v>9.31</v>
      </c>
      <c r="L1913">
        <v>11</v>
      </c>
      <c r="M1913">
        <v>0</v>
      </c>
      <c r="N1913">
        <v>0</v>
      </c>
      <c r="O1913">
        <v>0</v>
      </c>
      <c r="P1913">
        <v>0</v>
      </c>
      <c r="Q1913">
        <v>9.1999999999999993</v>
      </c>
      <c r="R1913">
        <v>15</v>
      </c>
      <c r="S1913">
        <v>10</v>
      </c>
      <c r="T1913">
        <v>10</v>
      </c>
      <c r="U1913">
        <v>8</v>
      </c>
      <c r="V1913">
        <v>12</v>
      </c>
      <c r="W1913">
        <v>0</v>
      </c>
      <c r="X1913" s="2">
        <v>0.38500000000000001</v>
      </c>
    </row>
    <row r="1914" spans="1:24" x14ac:dyDescent="0.25">
      <c r="A1914" t="str">
        <f t="shared" si="89"/>
        <v/>
      </c>
      <c r="B1914" t="str">
        <f t="shared" si="87"/>
        <v/>
      </c>
      <c r="C1914" t="str">
        <f t="shared" si="88"/>
        <v/>
      </c>
      <c r="D1914">
        <v>2026</v>
      </c>
      <c r="E1914" t="s">
        <v>8817</v>
      </c>
      <c r="F1914" t="s">
        <v>2038</v>
      </c>
      <c r="G1914" t="s">
        <v>37</v>
      </c>
      <c r="H1914" t="s">
        <v>64</v>
      </c>
      <c r="I1914">
        <v>0</v>
      </c>
      <c r="J1914">
        <v>0</v>
      </c>
      <c r="K1914" s="29">
        <v>10.8</v>
      </c>
      <c r="L1914">
        <v>3</v>
      </c>
      <c r="M1914">
        <v>1</v>
      </c>
      <c r="N1914">
        <v>0</v>
      </c>
      <c r="O1914">
        <v>0</v>
      </c>
      <c r="P1914">
        <v>0</v>
      </c>
      <c r="Q1914">
        <v>1.2</v>
      </c>
      <c r="R1914">
        <v>0</v>
      </c>
      <c r="S1914">
        <v>2</v>
      </c>
      <c r="T1914">
        <v>2</v>
      </c>
      <c r="U1914">
        <v>7</v>
      </c>
      <c r="V1914">
        <v>1</v>
      </c>
      <c r="W1914">
        <v>1</v>
      </c>
      <c r="X1914" s="2">
        <v>0</v>
      </c>
    </row>
    <row r="1915" spans="1:24" x14ac:dyDescent="0.25">
      <c r="A1915" t="str">
        <f t="shared" si="89"/>
        <v/>
      </c>
      <c r="B1915" t="str">
        <f t="shared" si="87"/>
        <v/>
      </c>
      <c r="C1915" t="str">
        <f t="shared" si="88"/>
        <v/>
      </c>
      <c r="D1915">
        <v>2026</v>
      </c>
      <c r="E1915" t="s">
        <v>2048</v>
      </c>
      <c r="F1915" t="s">
        <v>2038</v>
      </c>
      <c r="G1915" t="s">
        <v>37</v>
      </c>
      <c r="H1915" t="s">
        <v>64</v>
      </c>
      <c r="I1915">
        <v>0</v>
      </c>
      <c r="J1915">
        <v>0</v>
      </c>
      <c r="K1915" s="29">
        <v>18</v>
      </c>
      <c r="L1915">
        <v>1</v>
      </c>
      <c r="M1915">
        <v>0</v>
      </c>
      <c r="N1915">
        <v>0</v>
      </c>
      <c r="O1915">
        <v>0</v>
      </c>
      <c r="P1915">
        <v>0</v>
      </c>
      <c r="Q1915">
        <v>1</v>
      </c>
      <c r="R1915">
        <v>3</v>
      </c>
      <c r="S1915">
        <v>2</v>
      </c>
      <c r="T1915">
        <v>2</v>
      </c>
      <c r="U1915">
        <v>0</v>
      </c>
      <c r="V1915">
        <v>0</v>
      </c>
      <c r="W1915">
        <v>0</v>
      </c>
      <c r="X1915" s="2">
        <v>0.5</v>
      </c>
    </row>
    <row r="1916" spans="1:24" x14ac:dyDescent="0.25">
      <c r="A1916">
        <f t="shared" si="89"/>
        <v>1</v>
      </c>
      <c r="B1916" t="str">
        <f t="shared" si="87"/>
        <v/>
      </c>
      <c r="C1916" t="str">
        <f t="shared" si="88"/>
        <v/>
      </c>
      <c r="D1916">
        <v>2026</v>
      </c>
      <c r="E1916" t="s">
        <v>8818</v>
      </c>
      <c r="F1916" t="s">
        <v>2057</v>
      </c>
      <c r="G1916" t="s">
        <v>29</v>
      </c>
      <c r="H1916" t="s">
        <v>64</v>
      </c>
      <c r="I1916">
        <v>1</v>
      </c>
      <c r="J1916">
        <v>6</v>
      </c>
      <c r="K1916" s="29">
        <v>4.58</v>
      </c>
      <c r="L1916">
        <v>14</v>
      </c>
      <c r="M1916">
        <v>14</v>
      </c>
      <c r="N1916">
        <v>0</v>
      </c>
      <c r="O1916">
        <v>0</v>
      </c>
      <c r="P1916">
        <v>0</v>
      </c>
      <c r="Q1916">
        <v>70.2</v>
      </c>
      <c r="R1916">
        <v>96</v>
      </c>
      <c r="S1916">
        <v>40</v>
      </c>
      <c r="T1916">
        <v>36</v>
      </c>
      <c r="U1916">
        <v>25</v>
      </c>
      <c r="V1916">
        <v>60</v>
      </c>
      <c r="W1916">
        <v>1</v>
      </c>
      <c r="X1916" s="2">
        <v>0.33700000000000002</v>
      </c>
    </row>
    <row r="1917" spans="1:24" x14ac:dyDescent="0.25">
      <c r="A1917">
        <f t="shared" si="89"/>
        <v>1</v>
      </c>
      <c r="B1917" t="str">
        <f t="shared" si="87"/>
        <v/>
      </c>
      <c r="C1917" t="str">
        <f t="shared" si="88"/>
        <v/>
      </c>
      <c r="D1917">
        <v>2026</v>
      </c>
      <c r="E1917" t="s">
        <v>8819</v>
      </c>
      <c r="F1917" t="s">
        <v>2057</v>
      </c>
      <c r="G1917" t="s">
        <v>32</v>
      </c>
      <c r="H1917" t="s">
        <v>64</v>
      </c>
      <c r="I1917">
        <v>2</v>
      </c>
      <c r="J1917">
        <v>0</v>
      </c>
      <c r="K1917" s="29">
        <v>0.8</v>
      </c>
      <c r="L1917">
        <v>27</v>
      </c>
      <c r="M1917">
        <v>0</v>
      </c>
      <c r="N1917">
        <v>0</v>
      </c>
      <c r="O1917">
        <v>0</v>
      </c>
      <c r="P1917">
        <v>12</v>
      </c>
      <c r="Q1917">
        <v>33.200000000000003</v>
      </c>
      <c r="R1917">
        <v>21</v>
      </c>
      <c r="S1917">
        <v>4</v>
      </c>
      <c r="T1917">
        <v>3</v>
      </c>
      <c r="U1917">
        <v>11</v>
      </c>
      <c r="V1917">
        <v>31</v>
      </c>
      <c r="W1917">
        <v>3</v>
      </c>
      <c r="X1917" s="2">
        <v>0.18099999999999999</v>
      </c>
    </row>
    <row r="1918" spans="1:24" x14ac:dyDescent="0.25">
      <c r="A1918" t="str">
        <f t="shared" si="89"/>
        <v/>
      </c>
      <c r="B1918" t="str">
        <f t="shared" si="87"/>
        <v/>
      </c>
      <c r="C1918" t="str">
        <f t="shared" si="88"/>
        <v/>
      </c>
      <c r="D1918">
        <v>2026</v>
      </c>
      <c r="E1918" t="s">
        <v>8820</v>
      </c>
      <c r="F1918" t="s">
        <v>2057</v>
      </c>
      <c r="G1918" t="s">
        <v>37</v>
      </c>
      <c r="H1918" t="s">
        <v>64</v>
      </c>
      <c r="I1918">
        <v>4</v>
      </c>
      <c r="J1918">
        <v>1</v>
      </c>
      <c r="K1918" s="29">
        <v>2.76</v>
      </c>
      <c r="L1918">
        <v>23</v>
      </c>
      <c r="M1918">
        <v>0</v>
      </c>
      <c r="N1918">
        <v>0</v>
      </c>
      <c r="O1918">
        <v>0</v>
      </c>
      <c r="P1918">
        <v>0</v>
      </c>
      <c r="Q1918">
        <v>32.200000000000003</v>
      </c>
      <c r="R1918">
        <v>28</v>
      </c>
      <c r="S1918">
        <v>18</v>
      </c>
      <c r="T1918">
        <v>10</v>
      </c>
      <c r="U1918">
        <v>11</v>
      </c>
      <c r="V1918">
        <v>31</v>
      </c>
      <c r="W1918">
        <v>5</v>
      </c>
      <c r="X1918" s="2">
        <v>0.23699999999999999</v>
      </c>
    </row>
    <row r="1919" spans="1:24" x14ac:dyDescent="0.25">
      <c r="A1919" t="str">
        <f t="shared" si="89"/>
        <v/>
      </c>
      <c r="B1919" t="str">
        <f t="shared" si="87"/>
        <v/>
      </c>
      <c r="C1919" t="str">
        <f t="shared" si="88"/>
        <v/>
      </c>
      <c r="D1919">
        <v>2026</v>
      </c>
      <c r="E1919" t="s">
        <v>8821</v>
      </c>
      <c r="F1919" t="s">
        <v>2057</v>
      </c>
      <c r="G1919" t="s">
        <v>37</v>
      </c>
      <c r="H1919" t="s">
        <v>64</v>
      </c>
      <c r="I1919">
        <v>4</v>
      </c>
      <c r="J1919">
        <v>2</v>
      </c>
      <c r="K1919" s="29">
        <v>2.96</v>
      </c>
      <c r="L1919">
        <v>26</v>
      </c>
      <c r="M1919">
        <v>0</v>
      </c>
      <c r="N1919">
        <v>0</v>
      </c>
      <c r="O1919">
        <v>0</v>
      </c>
      <c r="P1919">
        <v>0</v>
      </c>
      <c r="Q1919">
        <v>54.2</v>
      </c>
      <c r="R1919">
        <v>54</v>
      </c>
      <c r="S1919">
        <v>25</v>
      </c>
      <c r="T1919">
        <v>18</v>
      </c>
      <c r="U1919">
        <v>23</v>
      </c>
      <c r="V1919">
        <v>53</v>
      </c>
      <c r="W1919">
        <v>2</v>
      </c>
      <c r="X1919" s="2">
        <v>0.26</v>
      </c>
    </row>
    <row r="1920" spans="1:24" x14ac:dyDescent="0.25">
      <c r="A1920" t="str">
        <f t="shared" si="89"/>
        <v/>
      </c>
      <c r="B1920" t="str">
        <f t="shared" si="87"/>
        <v/>
      </c>
      <c r="C1920">
        <f t="shared" si="88"/>
        <v>1</v>
      </c>
      <c r="D1920">
        <v>2026</v>
      </c>
      <c r="E1920" t="s">
        <v>6792</v>
      </c>
      <c r="F1920" t="s">
        <v>2057</v>
      </c>
      <c r="G1920" t="s">
        <v>47</v>
      </c>
      <c r="H1920" t="s">
        <v>64</v>
      </c>
      <c r="I1920">
        <v>2</v>
      </c>
      <c r="J1920">
        <v>2</v>
      </c>
      <c r="K1920" s="29">
        <v>3.35</v>
      </c>
      <c r="L1920">
        <v>13</v>
      </c>
      <c r="M1920">
        <v>11</v>
      </c>
      <c r="N1920">
        <v>0</v>
      </c>
      <c r="O1920">
        <v>0</v>
      </c>
      <c r="P1920">
        <v>0</v>
      </c>
      <c r="Q1920">
        <v>43</v>
      </c>
      <c r="R1920">
        <v>34</v>
      </c>
      <c r="S1920">
        <v>17</v>
      </c>
      <c r="T1920">
        <v>16</v>
      </c>
      <c r="U1920">
        <v>37</v>
      </c>
      <c r="V1920">
        <v>45</v>
      </c>
      <c r="W1920">
        <v>2</v>
      </c>
      <c r="X1920" s="2">
        <v>0.23</v>
      </c>
    </row>
    <row r="1921" spans="1:24" x14ac:dyDescent="0.25">
      <c r="A1921" t="str">
        <f t="shared" si="89"/>
        <v/>
      </c>
      <c r="B1921" t="str">
        <f t="shared" si="87"/>
        <v/>
      </c>
      <c r="C1921" t="str">
        <f t="shared" si="88"/>
        <v/>
      </c>
      <c r="D1921">
        <v>2026</v>
      </c>
      <c r="E1921" t="s">
        <v>2069</v>
      </c>
      <c r="F1921" t="s">
        <v>2057</v>
      </c>
      <c r="G1921" t="s">
        <v>24</v>
      </c>
      <c r="H1921" t="s">
        <v>64</v>
      </c>
      <c r="I1921">
        <v>4</v>
      </c>
      <c r="J1921">
        <v>2</v>
      </c>
      <c r="K1921" s="29">
        <v>4.12</v>
      </c>
      <c r="L1921">
        <v>12</v>
      </c>
      <c r="M1921">
        <v>9</v>
      </c>
      <c r="N1921">
        <v>1</v>
      </c>
      <c r="O1921">
        <v>1</v>
      </c>
      <c r="P1921">
        <v>0</v>
      </c>
      <c r="Q1921">
        <v>54.2</v>
      </c>
      <c r="R1921">
        <v>56</v>
      </c>
      <c r="S1921">
        <v>31</v>
      </c>
      <c r="T1921">
        <v>25</v>
      </c>
      <c r="U1921">
        <v>19</v>
      </c>
      <c r="V1921">
        <v>53</v>
      </c>
      <c r="W1921">
        <v>5</v>
      </c>
      <c r="X1921" s="2">
        <v>0.26800000000000002</v>
      </c>
    </row>
    <row r="1922" spans="1:24" x14ac:dyDescent="0.25">
      <c r="A1922">
        <f t="shared" si="89"/>
        <v>1</v>
      </c>
      <c r="B1922" t="str">
        <f t="shared" ref="B1922:B1985" si="90">IF(COUNTIFS(Draft_Player,$E1922),COUNTIFS(Draft_Player,$E1922),"")</f>
        <v/>
      </c>
      <c r="C1922" t="str">
        <f t="shared" ref="C1922:C1985" si="91">IF(COUNTIFS(Transfers_Player,$E1922),COUNTIFS(Transfers_Player,$E1922),"")</f>
        <v/>
      </c>
      <c r="D1922">
        <v>2026</v>
      </c>
      <c r="E1922" t="s">
        <v>2061</v>
      </c>
      <c r="F1922" t="s">
        <v>2057</v>
      </c>
      <c r="G1922" t="s">
        <v>29</v>
      </c>
      <c r="H1922" t="s">
        <v>64</v>
      </c>
      <c r="I1922">
        <v>2</v>
      </c>
      <c r="J1922">
        <v>1</v>
      </c>
      <c r="K1922" s="29">
        <v>4.3499999999999996</v>
      </c>
      <c r="L1922">
        <v>10</v>
      </c>
      <c r="M1922">
        <v>6</v>
      </c>
      <c r="N1922">
        <v>0</v>
      </c>
      <c r="O1922">
        <v>0</v>
      </c>
      <c r="P1922">
        <v>0</v>
      </c>
      <c r="Q1922">
        <v>31</v>
      </c>
      <c r="R1922">
        <v>41</v>
      </c>
      <c r="S1922">
        <v>16</v>
      </c>
      <c r="T1922">
        <v>15</v>
      </c>
      <c r="U1922">
        <v>8</v>
      </c>
      <c r="V1922">
        <v>9</v>
      </c>
      <c r="W1922">
        <v>1</v>
      </c>
      <c r="X1922" s="2">
        <v>0.32300000000000001</v>
      </c>
    </row>
    <row r="1923" spans="1:24" x14ac:dyDescent="0.25">
      <c r="A1923">
        <f t="shared" ref="A1923:A1986" si="92">IF(OR(G1923="SR", G1923="GR"), 1, "")</f>
        <v>1</v>
      </c>
      <c r="B1923" t="str">
        <f t="shared" si="90"/>
        <v/>
      </c>
      <c r="C1923" t="str">
        <f t="shared" si="91"/>
        <v/>
      </c>
      <c r="D1923">
        <v>2026</v>
      </c>
      <c r="E1923" t="s">
        <v>8822</v>
      </c>
      <c r="F1923" t="s">
        <v>2057</v>
      </c>
      <c r="G1923" t="s">
        <v>29</v>
      </c>
      <c r="H1923" t="s">
        <v>64</v>
      </c>
      <c r="I1923">
        <v>0</v>
      </c>
      <c r="J1923">
        <v>0</v>
      </c>
      <c r="K1923" s="29">
        <v>4.8</v>
      </c>
      <c r="L1923">
        <v>21</v>
      </c>
      <c r="M1923">
        <v>0</v>
      </c>
      <c r="N1923">
        <v>0</v>
      </c>
      <c r="O1923">
        <v>0</v>
      </c>
      <c r="P1923">
        <v>0</v>
      </c>
      <c r="Q1923">
        <v>15</v>
      </c>
      <c r="R1923">
        <v>16</v>
      </c>
      <c r="S1923">
        <v>9</v>
      </c>
      <c r="T1923">
        <v>8</v>
      </c>
      <c r="U1923">
        <v>9</v>
      </c>
      <c r="V1923">
        <v>9</v>
      </c>
      <c r="W1923">
        <v>1</v>
      </c>
      <c r="X1923" s="2">
        <v>0.28100000000000003</v>
      </c>
    </row>
    <row r="1924" spans="1:24" x14ac:dyDescent="0.25">
      <c r="A1924" t="str">
        <f t="shared" si="92"/>
        <v/>
      </c>
      <c r="B1924" t="str">
        <f t="shared" si="90"/>
        <v/>
      </c>
      <c r="C1924" t="str">
        <f t="shared" si="91"/>
        <v/>
      </c>
      <c r="D1924">
        <v>2026</v>
      </c>
      <c r="E1924" t="s">
        <v>2076</v>
      </c>
      <c r="F1924" t="s">
        <v>2057</v>
      </c>
      <c r="G1924" t="s">
        <v>24</v>
      </c>
      <c r="H1924" t="s">
        <v>64</v>
      </c>
      <c r="I1924">
        <v>0</v>
      </c>
      <c r="J1924">
        <v>3</v>
      </c>
      <c r="K1924" s="29">
        <v>4.9400000000000004</v>
      </c>
      <c r="L1924">
        <v>13</v>
      </c>
      <c r="M1924">
        <v>7</v>
      </c>
      <c r="N1924">
        <v>0</v>
      </c>
      <c r="O1924">
        <v>0</v>
      </c>
      <c r="P1924">
        <v>0</v>
      </c>
      <c r="Q1924">
        <v>27.1</v>
      </c>
      <c r="R1924">
        <v>34</v>
      </c>
      <c r="S1924">
        <v>18</v>
      </c>
      <c r="T1924">
        <v>15</v>
      </c>
      <c r="U1924">
        <v>8</v>
      </c>
      <c r="V1924">
        <v>13</v>
      </c>
      <c r="W1924">
        <v>6</v>
      </c>
      <c r="X1924" s="2">
        <v>0.30599999999999999</v>
      </c>
    </row>
    <row r="1925" spans="1:24" x14ac:dyDescent="0.25">
      <c r="A1925" t="str">
        <f t="shared" si="92"/>
        <v/>
      </c>
      <c r="B1925" t="str">
        <f t="shared" si="90"/>
        <v/>
      </c>
      <c r="C1925">
        <f t="shared" si="91"/>
        <v>1</v>
      </c>
      <c r="D1925">
        <v>2026</v>
      </c>
      <c r="E1925" t="s">
        <v>2075</v>
      </c>
      <c r="F1925" t="s">
        <v>2057</v>
      </c>
      <c r="G1925" t="s">
        <v>37</v>
      </c>
      <c r="H1925" t="s">
        <v>64</v>
      </c>
      <c r="I1925">
        <v>2</v>
      </c>
      <c r="J1925">
        <v>3</v>
      </c>
      <c r="K1925" s="29">
        <v>5.68</v>
      </c>
      <c r="L1925">
        <v>27</v>
      </c>
      <c r="M1925">
        <v>0</v>
      </c>
      <c r="N1925">
        <v>0</v>
      </c>
      <c r="O1925">
        <v>0</v>
      </c>
      <c r="P1925">
        <v>0</v>
      </c>
      <c r="Q1925">
        <v>38</v>
      </c>
      <c r="R1925">
        <v>41</v>
      </c>
      <c r="S1925">
        <v>27</v>
      </c>
      <c r="T1925">
        <v>24</v>
      </c>
      <c r="U1925">
        <v>23</v>
      </c>
      <c r="V1925">
        <v>33</v>
      </c>
      <c r="W1925">
        <v>1</v>
      </c>
      <c r="X1925" s="2">
        <v>0.28699999999999998</v>
      </c>
    </row>
    <row r="1926" spans="1:24" x14ac:dyDescent="0.25">
      <c r="A1926" t="str">
        <f t="shared" si="92"/>
        <v/>
      </c>
      <c r="B1926" t="str">
        <f t="shared" si="90"/>
        <v/>
      </c>
      <c r="C1926" t="str">
        <f t="shared" si="91"/>
        <v/>
      </c>
      <c r="D1926">
        <v>2026</v>
      </c>
      <c r="E1926" t="s">
        <v>8823</v>
      </c>
      <c r="F1926" t="s">
        <v>2057</v>
      </c>
      <c r="G1926" t="s">
        <v>47</v>
      </c>
      <c r="H1926" t="s">
        <v>64</v>
      </c>
      <c r="I1926">
        <v>0</v>
      </c>
      <c r="J1926">
        <v>0</v>
      </c>
      <c r="K1926" s="29">
        <v>5.68</v>
      </c>
      <c r="L1926">
        <v>15</v>
      </c>
      <c r="M1926">
        <v>3</v>
      </c>
      <c r="N1926">
        <v>0</v>
      </c>
      <c r="O1926">
        <v>0</v>
      </c>
      <c r="P1926">
        <v>0</v>
      </c>
      <c r="Q1926">
        <v>19</v>
      </c>
      <c r="R1926">
        <v>22</v>
      </c>
      <c r="S1926">
        <v>16</v>
      </c>
      <c r="T1926">
        <v>12</v>
      </c>
      <c r="U1926">
        <v>13</v>
      </c>
      <c r="V1926">
        <v>15</v>
      </c>
      <c r="W1926">
        <v>8</v>
      </c>
      <c r="X1926" s="2">
        <v>0.314</v>
      </c>
    </row>
    <row r="1927" spans="1:24" x14ac:dyDescent="0.25">
      <c r="A1927" t="str">
        <f t="shared" si="92"/>
        <v/>
      </c>
      <c r="B1927" t="str">
        <f t="shared" si="90"/>
        <v/>
      </c>
      <c r="C1927" t="str">
        <f t="shared" si="91"/>
        <v/>
      </c>
      <c r="D1927">
        <v>2026</v>
      </c>
      <c r="E1927" t="s">
        <v>8824</v>
      </c>
      <c r="F1927" t="s">
        <v>2057</v>
      </c>
      <c r="G1927" t="s">
        <v>37</v>
      </c>
      <c r="H1927" t="s">
        <v>64</v>
      </c>
      <c r="I1927">
        <v>2</v>
      </c>
      <c r="J1927">
        <v>3</v>
      </c>
      <c r="K1927" s="29">
        <v>6.75</v>
      </c>
      <c r="L1927">
        <v>16</v>
      </c>
      <c r="M1927">
        <v>2</v>
      </c>
      <c r="N1927">
        <v>0</v>
      </c>
      <c r="O1927">
        <v>0</v>
      </c>
      <c r="P1927">
        <v>0</v>
      </c>
      <c r="Q1927">
        <v>20</v>
      </c>
      <c r="R1927">
        <v>25</v>
      </c>
      <c r="S1927">
        <v>17</v>
      </c>
      <c r="T1927">
        <v>15</v>
      </c>
      <c r="U1927">
        <v>9</v>
      </c>
      <c r="V1927">
        <v>12</v>
      </c>
      <c r="W1927">
        <v>3</v>
      </c>
      <c r="X1927" s="2">
        <v>0.30499999999999999</v>
      </c>
    </row>
    <row r="1928" spans="1:24" x14ac:dyDescent="0.25">
      <c r="A1928" t="str">
        <f t="shared" si="92"/>
        <v/>
      </c>
      <c r="B1928" t="str">
        <f t="shared" si="90"/>
        <v/>
      </c>
      <c r="C1928" t="str">
        <f t="shared" si="91"/>
        <v/>
      </c>
      <c r="D1928">
        <v>2026</v>
      </c>
      <c r="E1928" t="s">
        <v>8825</v>
      </c>
      <c r="F1928" t="s">
        <v>2057</v>
      </c>
      <c r="G1928" t="s">
        <v>47</v>
      </c>
      <c r="H1928" t="s">
        <v>64</v>
      </c>
      <c r="I1928">
        <v>2</v>
      </c>
      <c r="J1928">
        <v>2</v>
      </c>
      <c r="K1928" s="29">
        <v>6.85</v>
      </c>
      <c r="L1928">
        <v>21</v>
      </c>
      <c r="M1928">
        <v>0</v>
      </c>
      <c r="N1928">
        <v>0</v>
      </c>
      <c r="O1928">
        <v>0</v>
      </c>
      <c r="P1928">
        <v>0</v>
      </c>
      <c r="Q1928">
        <v>23.2</v>
      </c>
      <c r="R1928">
        <v>30</v>
      </c>
      <c r="S1928">
        <v>19</v>
      </c>
      <c r="T1928">
        <v>18</v>
      </c>
      <c r="U1928">
        <v>9</v>
      </c>
      <c r="V1928">
        <v>22</v>
      </c>
      <c r="W1928">
        <v>4</v>
      </c>
      <c r="X1928" s="2">
        <v>0.313</v>
      </c>
    </row>
    <row r="1929" spans="1:24" x14ac:dyDescent="0.25">
      <c r="A1929" t="str">
        <f t="shared" si="92"/>
        <v/>
      </c>
      <c r="B1929" t="str">
        <f t="shared" si="90"/>
        <v/>
      </c>
      <c r="C1929" t="str">
        <f t="shared" si="91"/>
        <v/>
      </c>
      <c r="D1929">
        <v>2026</v>
      </c>
      <c r="E1929" t="s">
        <v>8826</v>
      </c>
      <c r="F1929" t="s">
        <v>2057</v>
      </c>
      <c r="G1929" t="s">
        <v>24</v>
      </c>
      <c r="H1929" t="s">
        <v>64</v>
      </c>
      <c r="I1929">
        <v>1</v>
      </c>
      <c r="J1929">
        <v>2</v>
      </c>
      <c r="K1929" s="29">
        <v>11.81</v>
      </c>
      <c r="L1929">
        <v>8</v>
      </c>
      <c r="M1929">
        <v>2</v>
      </c>
      <c r="N1929">
        <v>0</v>
      </c>
      <c r="O1929">
        <v>0</v>
      </c>
      <c r="P1929">
        <v>0</v>
      </c>
      <c r="Q1929">
        <v>10.199999999999999</v>
      </c>
      <c r="R1929">
        <v>19</v>
      </c>
      <c r="S1929">
        <v>16</v>
      </c>
      <c r="T1929">
        <v>14</v>
      </c>
      <c r="U1929">
        <v>6</v>
      </c>
      <c r="V1929">
        <v>8</v>
      </c>
      <c r="W1929">
        <v>2</v>
      </c>
      <c r="X1929" s="2">
        <v>0.40400000000000003</v>
      </c>
    </row>
    <row r="1930" spans="1:24" x14ac:dyDescent="0.25">
      <c r="A1930">
        <f t="shared" si="92"/>
        <v>1</v>
      </c>
      <c r="B1930" t="str">
        <f t="shared" si="90"/>
        <v/>
      </c>
      <c r="C1930" t="str">
        <f t="shared" si="91"/>
        <v/>
      </c>
      <c r="D1930">
        <v>2026</v>
      </c>
      <c r="E1930" t="s">
        <v>8827</v>
      </c>
      <c r="F1930" t="s">
        <v>2057</v>
      </c>
      <c r="G1930" t="s">
        <v>29</v>
      </c>
      <c r="H1930" t="s">
        <v>64</v>
      </c>
      <c r="I1930">
        <v>0</v>
      </c>
      <c r="J1930">
        <v>1</v>
      </c>
      <c r="K1930" s="29">
        <v>24.92</v>
      </c>
      <c r="L1930">
        <v>7</v>
      </c>
      <c r="M1930">
        <v>0</v>
      </c>
      <c r="N1930">
        <v>0</v>
      </c>
      <c r="O1930">
        <v>0</v>
      </c>
      <c r="P1930">
        <v>0</v>
      </c>
      <c r="Q1930">
        <v>4.0999999999999996</v>
      </c>
      <c r="R1930">
        <v>10</v>
      </c>
      <c r="S1930">
        <v>12</v>
      </c>
      <c r="T1930">
        <v>12</v>
      </c>
      <c r="U1930">
        <v>7</v>
      </c>
      <c r="V1930">
        <v>2</v>
      </c>
      <c r="W1930">
        <v>1</v>
      </c>
      <c r="X1930" s="2">
        <v>0.47599999999999998</v>
      </c>
    </row>
    <row r="1931" spans="1:24" x14ac:dyDescent="0.25">
      <c r="A1931" t="str">
        <f t="shared" si="92"/>
        <v/>
      </c>
      <c r="B1931">
        <f t="shared" si="90"/>
        <v>1</v>
      </c>
      <c r="C1931" t="str">
        <f t="shared" si="91"/>
        <v/>
      </c>
      <c r="D1931">
        <v>2026</v>
      </c>
      <c r="E1931" t="s">
        <v>6029</v>
      </c>
      <c r="F1931" t="s">
        <v>2078</v>
      </c>
      <c r="G1931" t="s">
        <v>37</v>
      </c>
      <c r="H1931" t="s">
        <v>64</v>
      </c>
      <c r="I1931">
        <v>3</v>
      </c>
      <c r="J1931">
        <v>3</v>
      </c>
      <c r="K1931" s="29">
        <v>3.77</v>
      </c>
      <c r="L1931">
        <v>18</v>
      </c>
      <c r="M1931">
        <v>7</v>
      </c>
      <c r="N1931">
        <v>0</v>
      </c>
      <c r="O1931">
        <v>0</v>
      </c>
      <c r="P1931">
        <v>3</v>
      </c>
      <c r="Q1931">
        <v>62</v>
      </c>
      <c r="R1931">
        <v>50</v>
      </c>
      <c r="S1931">
        <v>30</v>
      </c>
      <c r="T1931">
        <v>26</v>
      </c>
      <c r="U1931">
        <v>20</v>
      </c>
      <c r="V1931">
        <v>62</v>
      </c>
      <c r="W1931">
        <v>12</v>
      </c>
      <c r="X1931" s="2">
        <v>0.22800000000000001</v>
      </c>
    </row>
    <row r="1932" spans="1:24" x14ac:dyDescent="0.25">
      <c r="A1932">
        <f t="shared" si="92"/>
        <v>1</v>
      </c>
      <c r="B1932" t="str">
        <f t="shared" si="90"/>
        <v/>
      </c>
      <c r="C1932" t="str">
        <f t="shared" si="91"/>
        <v/>
      </c>
      <c r="D1932">
        <v>2026</v>
      </c>
      <c r="E1932" t="s">
        <v>8828</v>
      </c>
      <c r="F1932" t="s">
        <v>2078</v>
      </c>
      <c r="G1932" t="s">
        <v>29</v>
      </c>
      <c r="H1932" t="s">
        <v>64</v>
      </c>
      <c r="I1932">
        <v>3</v>
      </c>
      <c r="J1932">
        <v>5</v>
      </c>
      <c r="K1932" s="29">
        <v>4.03</v>
      </c>
      <c r="L1932">
        <v>14</v>
      </c>
      <c r="M1932">
        <v>12</v>
      </c>
      <c r="N1932">
        <v>0</v>
      </c>
      <c r="O1932">
        <v>0</v>
      </c>
      <c r="P1932">
        <v>0</v>
      </c>
      <c r="Q1932">
        <v>58</v>
      </c>
      <c r="R1932">
        <v>67</v>
      </c>
      <c r="S1932">
        <v>31</v>
      </c>
      <c r="T1932">
        <v>26</v>
      </c>
      <c r="U1932">
        <v>19</v>
      </c>
      <c r="V1932">
        <v>47</v>
      </c>
      <c r="W1932">
        <v>6</v>
      </c>
      <c r="X1932" s="2">
        <v>0.29299999999999998</v>
      </c>
    </row>
    <row r="1933" spans="1:24" x14ac:dyDescent="0.25">
      <c r="A1933" t="str">
        <f t="shared" si="92"/>
        <v/>
      </c>
      <c r="B1933">
        <f t="shared" si="90"/>
        <v>1</v>
      </c>
      <c r="C1933" t="str">
        <f t="shared" si="91"/>
        <v/>
      </c>
      <c r="D1933">
        <v>2026</v>
      </c>
      <c r="E1933" t="s">
        <v>3042</v>
      </c>
      <c r="F1933" t="s">
        <v>2078</v>
      </c>
      <c r="G1933" t="s">
        <v>37</v>
      </c>
      <c r="H1933" t="s">
        <v>64</v>
      </c>
      <c r="I1933">
        <v>7</v>
      </c>
      <c r="J1933">
        <v>4</v>
      </c>
      <c r="K1933" s="29">
        <v>4.9400000000000004</v>
      </c>
      <c r="L1933">
        <v>14</v>
      </c>
      <c r="M1933">
        <v>14</v>
      </c>
      <c r="N1933">
        <v>0</v>
      </c>
      <c r="O1933">
        <v>0</v>
      </c>
      <c r="P1933">
        <v>0</v>
      </c>
      <c r="Q1933">
        <v>78.099999999999994</v>
      </c>
      <c r="R1933">
        <v>76</v>
      </c>
      <c r="S1933">
        <v>53</v>
      </c>
      <c r="T1933">
        <v>43</v>
      </c>
      <c r="U1933">
        <v>28</v>
      </c>
      <c r="V1933">
        <v>96</v>
      </c>
      <c r="W1933">
        <v>9</v>
      </c>
      <c r="X1933" s="2">
        <v>0.252</v>
      </c>
    </row>
    <row r="1934" spans="1:24" x14ac:dyDescent="0.25">
      <c r="A1934">
        <f t="shared" si="92"/>
        <v>1</v>
      </c>
      <c r="B1934" t="str">
        <f t="shared" si="90"/>
        <v/>
      </c>
      <c r="C1934" t="str">
        <f t="shared" si="91"/>
        <v/>
      </c>
      <c r="D1934">
        <v>2026</v>
      </c>
      <c r="E1934" t="s">
        <v>8829</v>
      </c>
      <c r="F1934" t="s">
        <v>2078</v>
      </c>
      <c r="G1934" t="s">
        <v>29</v>
      </c>
      <c r="H1934" t="s">
        <v>64</v>
      </c>
      <c r="I1934">
        <v>3</v>
      </c>
      <c r="J1934">
        <v>3</v>
      </c>
      <c r="K1934" s="29">
        <v>3.26</v>
      </c>
      <c r="L1934">
        <v>16</v>
      </c>
      <c r="M1934">
        <v>0</v>
      </c>
      <c r="N1934">
        <v>0</v>
      </c>
      <c r="O1934">
        <v>0</v>
      </c>
      <c r="P1934">
        <v>2</v>
      </c>
      <c r="Q1934">
        <v>38.200000000000003</v>
      </c>
      <c r="R1934">
        <v>25</v>
      </c>
      <c r="S1934">
        <v>16</v>
      </c>
      <c r="T1934">
        <v>14</v>
      </c>
      <c r="U1934">
        <v>4</v>
      </c>
      <c r="V1934">
        <v>30</v>
      </c>
      <c r="W1934">
        <v>3</v>
      </c>
      <c r="X1934" s="2">
        <v>0.18099999999999999</v>
      </c>
    </row>
    <row r="1935" spans="1:24" x14ac:dyDescent="0.25">
      <c r="A1935" t="str">
        <f t="shared" si="92"/>
        <v/>
      </c>
      <c r="B1935" t="str">
        <f t="shared" si="90"/>
        <v/>
      </c>
      <c r="C1935" t="str">
        <f t="shared" si="91"/>
        <v/>
      </c>
      <c r="D1935">
        <v>2026</v>
      </c>
      <c r="E1935" t="s">
        <v>8830</v>
      </c>
      <c r="F1935" t="s">
        <v>2078</v>
      </c>
      <c r="G1935" t="s">
        <v>24</v>
      </c>
      <c r="H1935" t="s">
        <v>64</v>
      </c>
      <c r="I1935">
        <v>1</v>
      </c>
      <c r="J1935">
        <v>1</v>
      </c>
      <c r="K1935" s="29">
        <v>4.43</v>
      </c>
      <c r="L1935">
        <v>20</v>
      </c>
      <c r="M1935">
        <v>0</v>
      </c>
      <c r="N1935">
        <v>0</v>
      </c>
      <c r="O1935">
        <v>0</v>
      </c>
      <c r="P1935">
        <v>3</v>
      </c>
      <c r="Q1935">
        <v>22.1</v>
      </c>
      <c r="R1935">
        <v>27</v>
      </c>
      <c r="S1935">
        <v>12</v>
      </c>
      <c r="T1935">
        <v>11</v>
      </c>
      <c r="U1935">
        <v>10</v>
      </c>
      <c r="V1935">
        <v>21</v>
      </c>
      <c r="W1935">
        <v>3</v>
      </c>
      <c r="X1935" s="2">
        <v>0.307</v>
      </c>
    </row>
    <row r="1936" spans="1:24" x14ac:dyDescent="0.25">
      <c r="A1936">
        <f t="shared" si="92"/>
        <v>1</v>
      </c>
      <c r="B1936" t="str">
        <f t="shared" si="90"/>
        <v/>
      </c>
      <c r="C1936" t="str">
        <f t="shared" si="91"/>
        <v/>
      </c>
      <c r="D1936">
        <v>2026</v>
      </c>
      <c r="E1936" t="s">
        <v>8831</v>
      </c>
      <c r="F1936" t="s">
        <v>2078</v>
      </c>
      <c r="G1936" t="s">
        <v>29</v>
      </c>
      <c r="H1936" t="s">
        <v>64</v>
      </c>
      <c r="I1936">
        <v>2</v>
      </c>
      <c r="J1936">
        <v>1</v>
      </c>
      <c r="K1936" s="29">
        <v>4.76</v>
      </c>
      <c r="L1936">
        <v>11</v>
      </c>
      <c r="M1936">
        <v>6</v>
      </c>
      <c r="N1936">
        <v>0</v>
      </c>
      <c r="O1936">
        <v>0</v>
      </c>
      <c r="P1936">
        <v>0</v>
      </c>
      <c r="Q1936">
        <v>28.1</v>
      </c>
      <c r="R1936">
        <v>28</v>
      </c>
      <c r="S1936">
        <v>16</v>
      </c>
      <c r="T1936">
        <v>15</v>
      </c>
      <c r="U1936">
        <v>12</v>
      </c>
      <c r="V1936">
        <v>17</v>
      </c>
      <c r="W1936">
        <v>2</v>
      </c>
      <c r="X1936" s="2">
        <v>0.26900000000000002</v>
      </c>
    </row>
    <row r="1937" spans="1:24" x14ac:dyDescent="0.25">
      <c r="A1937" t="str">
        <f t="shared" si="92"/>
        <v/>
      </c>
      <c r="B1937" t="str">
        <f t="shared" si="90"/>
        <v/>
      </c>
      <c r="C1937" t="str">
        <f t="shared" si="91"/>
        <v/>
      </c>
      <c r="D1937">
        <v>2026</v>
      </c>
      <c r="E1937" t="s">
        <v>8832</v>
      </c>
      <c r="F1937" t="s">
        <v>2078</v>
      </c>
      <c r="G1937" t="s">
        <v>37</v>
      </c>
      <c r="H1937" t="s">
        <v>64</v>
      </c>
      <c r="I1937">
        <v>2</v>
      </c>
      <c r="J1937">
        <v>3</v>
      </c>
      <c r="K1937" s="29">
        <v>4.8600000000000003</v>
      </c>
      <c r="L1937">
        <v>18</v>
      </c>
      <c r="M1937">
        <v>1</v>
      </c>
      <c r="N1937">
        <v>0</v>
      </c>
      <c r="O1937">
        <v>0</v>
      </c>
      <c r="P1937">
        <v>2</v>
      </c>
      <c r="Q1937">
        <v>33.1</v>
      </c>
      <c r="R1937">
        <v>32</v>
      </c>
      <c r="S1937">
        <v>21</v>
      </c>
      <c r="T1937">
        <v>18</v>
      </c>
      <c r="U1937">
        <v>11</v>
      </c>
      <c r="V1937">
        <v>41</v>
      </c>
      <c r="W1937">
        <v>7</v>
      </c>
      <c r="X1937" s="2">
        <v>0.254</v>
      </c>
    </row>
    <row r="1938" spans="1:24" x14ac:dyDescent="0.25">
      <c r="A1938" t="str">
        <f t="shared" si="92"/>
        <v/>
      </c>
      <c r="B1938" t="str">
        <f t="shared" si="90"/>
        <v/>
      </c>
      <c r="C1938" t="str">
        <f t="shared" si="91"/>
        <v/>
      </c>
      <c r="D1938">
        <v>2026</v>
      </c>
      <c r="E1938" t="s">
        <v>8833</v>
      </c>
      <c r="F1938" t="s">
        <v>2078</v>
      </c>
      <c r="G1938" t="s">
        <v>47</v>
      </c>
      <c r="H1938" t="s">
        <v>64</v>
      </c>
      <c r="I1938">
        <v>0</v>
      </c>
      <c r="J1938">
        <v>1</v>
      </c>
      <c r="K1938" s="29">
        <v>5.24</v>
      </c>
      <c r="L1938">
        <v>19</v>
      </c>
      <c r="M1938">
        <v>1</v>
      </c>
      <c r="N1938">
        <v>0</v>
      </c>
      <c r="O1938">
        <v>0</v>
      </c>
      <c r="P1938">
        <v>0</v>
      </c>
      <c r="Q1938">
        <v>22.1</v>
      </c>
      <c r="R1938">
        <v>26</v>
      </c>
      <c r="S1938">
        <v>14</v>
      </c>
      <c r="T1938">
        <v>13</v>
      </c>
      <c r="U1938">
        <v>14</v>
      </c>
      <c r="V1938">
        <v>25</v>
      </c>
      <c r="W1938">
        <v>7</v>
      </c>
      <c r="X1938" s="2">
        <v>0.28599999999999998</v>
      </c>
    </row>
    <row r="1939" spans="1:24" x14ac:dyDescent="0.25">
      <c r="A1939" t="str">
        <f t="shared" si="92"/>
        <v/>
      </c>
      <c r="B1939" t="str">
        <f t="shared" si="90"/>
        <v/>
      </c>
      <c r="C1939" t="str">
        <f t="shared" si="91"/>
        <v/>
      </c>
      <c r="D1939">
        <v>2026</v>
      </c>
      <c r="E1939" t="s">
        <v>8834</v>
      </c>
      <c r="F1939" t="s">
        <v>2078</v>
      </c>
      <c r="G1939" t="s">
        <v>24</v>
      </c>
      <c r="H1939" t="s">
        <v>64</v>
      </c>
      <c r="I1939">
        <v>1</v>
      </c>
      <c r="J1939">
        <v>1</v>
      </c>
      <c r="K1939" s="29">
        <v>5.52</v>
      </c>
      <c r="L1939">
        <v>15</v>
      </c>
      <c r="M1939">
        <v>1</v>
      </c>
      <c r="N1939">
        <v>0</v>
      </c>
      <c r="O1939">
        <v>0</v>
      </c>
      <c r="P1939">
        <v>0</v>
      </c>
      <c r="Q1939">
        <v>31</v>
      </c>
      <c r="R1939">
        <v>33</v>
      </c>
      <c r="S1939">
        <v>20</v>
      </c>
      <c r="T1939">
        <v>19</v>
      </c>
      <c r="U1939">
        <v>4</v>
      </c>
      <c r="V1939">
        <v>29</v>
      </c>
      <c r="W1939">
        <v>3</v>
      </c>
      <c r="X1939" s="2">
        <v>0.27300000000000002</v>
      </c>
    </row>
    <row r="1940" spans="1:24" x14ac:dyDescent="0.25">
      <c r="A1940" t="str">
        <f t="shared" si="92"/>
        <v/>
      </c>
      <c r="B1940" t="str">
        <f t="shared" si="90"/>
        <v/>
      </c>
      <c r="C1940" t="str">
        <f t="shared" si="91"/>
        <v/>
      </c>
      <c r="D1940">
        <v>2026</v>
      </c>
      <c r="E1940" t="s">
        <v>8835</v>
      </c>
      <c r="F1940" t="s">
        <v>2078</v>
      </c>
      <c r="G1940" t="s">
        <v>47</v>
      </c>
      <c r="H1940" t="s">
        <v>64</v>
      </c>
      <c r="I1940">
        <v>0</v>
      </c>
      <c r="J1940">
        <v>1</v>
      </c>
      <c r="K1940" s="29">
        <v>6.04</v>
      </c>
      <c r="L1940">
        <v>17</v>
      </c>
      <c r="M1940">
        <v>4</v>
      </c>
      <c r="N1940">
        <v>0</v>
      </c>
      <c r="O1940">
        <v>0</v>
      </c>
      <c r="P1940">
        <v>1</v>
      </c>
      <c r="Q1940">
        <v>25.1</v>
      </c>
      <c r="R1940">
        <v>23</v>
      </c>
      <c r="S1940">
        <v>19</v>
      </c>
      <c r="T1940">
        <v>17</v>
      </c>
      <c r="U1940">
        <v>15</v>
      </c>
      <c r="V1940">
        <v>30</v>
      </c>
      <c r="W1940">
        <v>1</v>
      </c>
      <c r="X1940" s="2">
        <v>0.24</v>
      </c>
    </row>
    <row r="1941" spans="1:24" x14ac:dyDescent="0.25">
      <c r="A1941">
        <f t="shared" si="92"/>
        <v>1</v>
      </c>
      <c r="B1941" t="str">
        <f t="shared" si="90"/>
        <v/>
      </c>
      <c r="C1941" t="str">
        <f t="shared" si="91"/>
        <v/>
      </c>
      <c r="D1941">
        <v>2026</v>
      </c>
      <c r="E1941" t="s">
        <v>8836</v>
      </c>
      <c r="F1941" t="s">
        <v>2078</v>
      </c>
      <c r="G1941" t="s">
        <v>32</v>
      </c>
      <c r="H1941" t="s">
        <v>64</v>
      </c>
      <c r="I1941">
        <v>1</v>
      </c>
      <c r="J1941">
        <v>0</v>
      </c>
      <c r="K1941" s="29">
        <v>6.91</v>
      </c>
      <c r="L1941">
        <v>12</v>
      </c>
      <c r="M1941">
        <v>0</v>
      </c>
      <c r="N1941">
        <v>0</v>
      </c>
      <c r="O1941">
        <v>0</v>
      </c>
      <c r="P1941">
        <v>0</v>
      </c>
      <c r="Q1941">
        <v>14.1</v>
      </c>
      <c r="R1941">
        <v>15</v>
      </c>
      <c r="S1941">
        <v>11</v>
      </c>
      <c r="T1941">
        <v>11</v>
      </c>
      <c r="U1941">
        <v>7</v>
      </c>
      <c r="V1941">
        <v>11</v>
      </c>
      <c r="W1941">
        <v>3</v>
      </c>
      <c r="X1941" s="2">
        <v>0.28799999999999998</v>
      </c>
    </row>
    <row r="1942" spans="1:24" x14ac:dyDescent="0.25">
      <c r="A1942" t="str">
        <f t="shared" si="92"/>
        <v/>
      </c>
      <c r="B1942" t="str">
        <f t="shared" si="90"/>
        <v/>
      </c>
      <c r="C1942" t="str">
        <f t="shared" si="91"/>
        <v/>
      </c>
      <c r="D1942">
        <v>2026</v>
      </c>
      <c r="E1942" t="s">
        <v>8837</v>
      </c>
      <c r="F1942" t="s">
        <v>2078</v>
      </c>
      <c r="G1942" t="s">
        <v>24</v>
      </c>
      <c r="H1942" t="s">
        <v>64</v>
      </c>
      <c r="I1942">
        <v>2</v>
      </c>
      <c r="J1942">
        <v>1</v>
      </c>
      <c r="K1942" s="29">
        <v>8.5500000000000007</v>
      </c>
      <c r="L1942">
        <v>12</v>
      </c>
      <c r="M1942">
        <v>0</v>
      </c>
      <c r="N1942">
        <v>0</v>
      </c>
      <c r="O1942">
        <v>0</v>
      </c>
      <c r="P1942">
        <v>0</v>
      </c>
      <c r="Q1942">
        <v>20</v>
      </c>
      <c r="R1942">
        <v>20</v>
      </c>
      <c r="S1942">
        <v>24</v>
      </c>
      <c r="T1942">
        <v>19</v>
      </c>
      <c r="U1942">
        <v>17</v>
      </c>
      <c r="V1942">
        <v>22</v>
      </c>
      <c r="W1942">
        <v>4</v>
      </c>
      <c r="X1942" s="2">
        <v>0.26</v>
      </c>
    </row>
    <row r="1943" spans="1:24" x14ac:dyDescent="0.25">
      <c r="A1943" t="str">
        <f t="shared" si="92"/>
        <v/>
      </c>
      <c r="B1943" t="str">
        <f t="shared" si="90"/>
        <v/>
      </c>
      <c r="C1943" t="str">
        <f t="shared" si="91"/>
        <v/>
      </c>
      <c r="D1943">
        <v>2026</v>
      </c>
      <c r="E1943" t="s">
        <v>8838</v>
      </c>
      <c r="F1943" t="s">
        <v>2078</v>
      </c>
      <c r="G1943" t="s">
        <v>24</v>
      </c>
      <c r="H1943" t="s">
        <v>64</v>
      </c>
      <c r="I1943">
        <v>0</v>
      </c>
      <c r="J1943">
        <v>0</v>
      </c>
      <c r="K1943" s="29">
        <v>9</v>
      </c>
      <c r="L1943">
        <v>4</v>
      </c>
      <c r="M1943">
        <v>2</v>
      </c>
      <c r="N1943">
        <v>0</v>
      </c>
      <c r="O1943">
        <v>0</v>
      </c>
      <c r="P1943">
        <v>0</v>
      </c>
      <c r="Q1943">
        <v>4</v>
      </c>
      <c r="R1943">
        <v>5</v>
      </c>
      <c r="S1943">
        <v>5</v>
      </c>
      <c r="T1943">
        <v>4</v>
      </c>
      <c r="U1943">
        <v>2</v>
      </c>
      <c r="V1943">
        <v>3</v>
      </c>
      <c r="W1943">
        <v>1</v>
      </c>
      <c r="X1943" s="2">
        <v>0.27800000000000002</v>
      </c>
    </row>
    <row r="1944" spans="1:24" x14ac:dyDescent="0.25">
      <c r="A1944" t="str">
        <f t="shared" si="92"/>
        <v/>
      </c>
      <c r="B1944" t="str">
        <f t="shared" si="90"/>
        <v/>
      </c>
      <c r="C1944" t="str">
        <f t="shared" si="91"/>
        <v/>
      </c>
      <c r="D1944">
        <v>2026</v>
      </c>
      <c r="E1944" t="s">
        <v>8839</v>
      </c>
      <c r="F1944" t="s">
        <v>2078</v>
      </c>
      <c r="G1944" t="s">
        <v>47</v>
      </c>
      <c r="H1944" t="s">
        <v>64</v>
      </c>
      <c r="I1944">
        <v>0</v>
      </c>
      <c r="J1944">
        <v>3</v>
      </c>
      <c r="K1944" s="29">
        <v>9</v>
      </c>
      <c r="L1944">
        <v>9</v>
      </c>
      <c r="M1944">
        <v>4</v>
      </c>
      <c r="N1944">
        <v>0</v>
      </c>
      <c r="O1944">
        <v>0</v>
      </c>
      <c r="P1944">
        <v>0</v>
      </c>
      <c r="Q1944">
        <v>16</v>
      </c>
      <c r="R1944">
        <v>24</v>
      </c>
      <c r="S1944">
        <v>20</v>
      </c>
      <c r="T1944">
        <v>16</v>
      </c>
      <c r="U1944">
        <v>5</v>
      </c>
      <c r="V1944">
        <v>6</v>
      </c>
      <c r="W1944">
        <v>6</v>
      </c>
      <c r="X1944" s="2">
        <v>0.34799999999999998</v>
      </c>
    </row>
    <row r="1945" spans="1:24" x14ac:dyDescent="0.25">
      <c r="A1945" t="str">
        <f t="shared" si="92"/>
        <v/>
      </c>
      <c r="B1945" t="str">
        <f t="shared" si="90"/>
        <v/>
      </c>
      <c r="C1945" t="str">
        <f t="shared" si="91"/>
        <v/>
      </c>
      <c r="D1945">
        <v>2026</v>
      </c>
      <c r="E1945" t="s">
        <v>8840</v>
      </c>
      <c r="F1945" t="s">
        <v>2078</v>
      </c>
      <c r="G1945" t="s">
        <v>24</v>
      </c>
      <c r="H1945" t="s">
        <v>64</v>
      </c>
      <c r="I1945">
        <v>0</v>
      </c>
      <c r="J1945">
        <v>0</v>
      </c>
      <c r="K1945" s="29">
        <v>13.5</v>
      </c>
      <c r="L1945">
        <v>3</v>
      </c>
      <c r="M1945">
        <v>0</v>
      </c>
      <c r="N1945">
        <v>0</v>
      </c>
      <c r="O1945">
        <v>0</v>
      </c>
      <c r="P1945">
        <v>0</v>
      </c>
      <c r="Q1945">
        <v>2</v>
      </c>
      <c r="R1945">
        <v>2</v>
      </c>
      <c r="S1945">
        <v>3</v>
      </c>
      <c r="T1945">
        <v>3</v>
      </c>
      <c r="U1945">
        <v>4</v>
      </c>
      <c r="V1945">
        <v>1</v>
      </c>
      <c r="W1945">
        <v>3</v>
      </c>
      <c r="X1945" s="2">
        <v>0.33300000000000002</v>
      </c>
    </row>
    <row r="1946" spans="1:24" x14ac:dyDescent="0.25">
      <c r="A1946" t="str">
        <f t="shared" si="92"/>
        <v/>
      </c>
      <c r="B1946" t="str">
        <f t="shared" si="90"/>
        <v/>
      </c>
      <c r="C1946" t="str">
        <f t="shared" si="91"/>
        <v/>
      </c>
      <c r="D1946">
        <v>2026</v>
      </c>
      <c r="E1946" t="s">
        <v>8841</v>
      </c>
      <c r="F1946" t="s">
        <v>2098</v>
      </c>
      <c r="G1946" t="s">
        <v>24</v>
      </c>
      <c r="H1946" t="s">
        <v>64</v>
      </c>
      <c r="I1946">
        <v>4</v>
      </c>
      <c r="J1946">
        <v>4</v>
      </c>
      <c r="K1946" s="29">
        <v>5.38</v>
      </c>
      <c r="L1946">
        <v>15</v>
      </c>
      <c r="M1946">
        <v>14</v>
      </c>
      <c r="N1946">
        <v>0</v>
      </c>
      <c r="O1946">
        <v>0</v>
      </c>
      <c r="P1946">
        <v>0</v>
      </c>
      <c r="Q1946">
        <v>73.2</v>
      </c>
      <c r="R1946">
        <v>89</v>
      </c>
      <c r="S1946">
        <v>48</v>
      </c>
      <c r="T1946">
        <v>44</v>
      </c>
      <c r="U1946">
        <v>15</v>
      </c>
      <c r="V1946">
        <v>46</v>
      </c>
      <c r="W1946">
        <v>7</v>
      </c>
      <c r="X1946" s="2">
        <v>0.30099999999999999</v>
      </c>
    </row>
    <row r="1947" spans="1:24" x14ac:dyDescent="0.25">
      <c r="A1947" t="str">
        <f t="shared" si="92"/>
        <v/>
      </c>
      <c r="B1947" t="str">
        <f t="shared" si="90"/>
        <v/>
      </c>
      <c r="C1947" t="str">
        <f t="shared" si="91"/>
        <v/>
      </c>
      <c r="D1947">
        <v>2026</v>
      </c>
      <c r="E1947" t="s">
        <v>8842</v>
      </c>
      <c r="F1947" t="s">
        <v>2098</v>
      </c>
      <c r="G1947" t="s">
        <v>37</v>
      </c>
      <c r="H1947" t="s">
        <v>64</v>
      </c>
      <c r="I1947">
        <v>1</v>
      </c>
      <c r="J1947">
        <v>0</v>
      </c>
      <c r="K1947" s="29">
        <v>2.25</v>
      </c>
      <c r="L1947">
        <v>19</v>
      </c>
      <c r="M1947">
        <v>0</v>
      </c>
      <c r="N1947">
        <v>0</v>
      </c>
      <c r="O1947">
        <v>0</v>
      </c>
      <c r="P1947">
        <v>2</v>
      </c>
      <c r="Q1947">
        <v>20</v>
      </c>
      <c r="R1947">
        <v>18</v>
      </c>
      <c r="S1947">
        <v>6</v>
      </c>
      <c r="T1947">
        <v>5</v>
      </c>
      <c r="U1947">
        <v>9</v>
      </c>
      <c r="V1947">
        <v>20</v>
      </c>
      <c r="W1947">
        <v>1</v>
      </c>
      <c r="X1947" s="2">
        <v>0.22800000000000001</v>
      </c>
    </row>
    <row r="1948" spans="1:24" x14ac:dyDescent="0.25">
      <c r="A1948" t="str">
        <f t="shared" si="92"/>
        <v/>
      </c>
      <c r="B1948" t="str">
        <f t="shared" si="90"/>
        <v/>
      </c>
      <c r="C1948">
        <f t="shared" si="91"/>
        <v>1</v>
      </c>
      <c r="D1948">
        <v>2026</v>
      </c>
      <c r="E1948" t="s">
        <v>7305</v>
      </c>
      <c r="F1948" t="s">
        <v>2098</v>
      </c>
      <c r="G1948" t="s">
        <v>47</v>
      </c>
      <c r="H1948" t="s">
        <v>64</v>
      </c>
      <c r="I1948">
        <v>4</v>
      </c>
      <c r="J1948">
        <v>3</v>
      </c>
      <c r="K1948" s="29">
        <v>3.16</v>
      </c>
      <c r="L1948">
        <v>17</v>
      </c>
      <c r="M1948">
        <v>2</v>
      </c>
      <c r="N1948">
        <v>0</v>
      </c>
      <c r="O1948">
        <v>0</v>
      </c>
      <c r="P1948">
        <v>5</v>
      </c>
      <c r="Q1948">
        <v>42.2</v>
      </c>
      <c r="R1948">
        <v>27</v>
      </c>
      <c r="S1948">
        <v>16</v>
      </c>
      <c r="T1948">
        <v>15</v>
      </c>
      <c r="U1948">
        <v>15</v>
      </c>
      <c r="V1948">
        <v>46</v>
      </c>
      <c r="W1948">
        <v>2</v>
      </c>
      <c r="X1948" s="2">
        <v>0.18</v>
      </c>
    </row>
    <row r="1949" spans="1:24" x14ac:dyDescent="0.25">
      <c r="A1949" t="str">
        <f t="shared" si="92"/>
        <v/>
      </c>
      <c r="B1949" t="str">
        <f t="shared" si="90"/>
        <v/>
      </c>
      <c r="C1949" t="str">
        <f t="shared" si="91"/>
        <v/>
      </c>
      <c r="D1949">
        <v>2026</v>
      </c>
      <c r="E1949" t="s">
        <v>2113</v>
      </c>
      <c r="F1949" t="s">
        <v>2098</v>
      </c>
      <c r="G1949" t="s">
        <v>47</v>
      </c>
      <c r="H1949" t="s">
        <v>64</v>
      </c>
      <c r="I1949">
        <v>0</v>
      </c>
      <c r="J1949">
        <v>1</v>
      </c>
      <c r="K1949" s="29">
        <v>3.45</v>
      </c>
      <c r="L1949">
        <v>12</v>
      </c>
      <c r="M1949">
        <v>1</v>
      </c>
      <c r="N1949">
        <v>0</v>
      </c>
      <c r="O1949">
        <v>0</v>
      </c>
      <c r="P1949">
        <v>0</v>
      </c>
      <c r="Q1949">
        <v>15.2</v>
      </c>
      <c r="R1949">
        <v>17</v>
      </c>
      <c r="S1949">
        <v>8</v>
      </c>
      <c r="T1949">
        <v>6</v>
      </c>
      <c r="U1949">
        <v>6</v>
      </c>
      <c r="V1949">
        <v>8</v>
      </c>
      <c r="W1949">
        <v>0</v>
      </c>
      <c r="X1949" s="2">
        <v>0.27900000000000003</v>
      </c>
    </row>
    <row r="1950" spans="1:24" x14ac:dyDescent="0.25">
      <c r="A1950" t="str">
        <f t="shared" si="92"/>
        <v/>
      </c>
      <c r="B1950" t="str">
        <f t="shared" si="90"/>
        <v/>
      </c>
      <c r="C1950" t="str">
        <f t="shared" si="91"/>
        <v/>
      </c>
      <c r="D1950">
        <v>2026</v>
      </c>
      <c r="E1950" t="s">
        <v>8843</v>
      </c>
      <c r="F1950" t="s">
        <v>2098</v>
      </c>
      <c r="G1950" t="s">
        <v>24</v>
      </c>
      <c r="H1950" t="s">
        <v>64</v>
      </c>
      <c r="I1950">
        <v>3</v>
      </c>
      <c r="J1950">
        <v>2</v>
      </c>
      <c r="K1950" s="29">
        <v>3.8</v>
      </c>
      <c r="L1950">
        <v>18</v>
      </c>
      <c r="M1950">
        <v>0</v>
      </c>
      <c r="N1950">
        <v>0</v>
      </c>
      <c r="O1950">
        <v>0</v>
      </c>
      <c r="P1950">
        <v>0</v>
      </c>
      <c r="Q1950">
        <v>21.1</v>
      </c>
      <c r="R1950">
        <v>25</v>
      </c>
      <c r="S1950">
        <v>12</v>
      </c>
      <c r="T1950">
        <v>9</v>
      </c>
      <c r="U1950">
        <v>9</v>
      </c>
      <c r="V1950">
        <v>20</v>
      </c>
      <c r="W1950">
        <v>2</v>
      </c>
      <c r="X1950" s="2">
        <v>0.27800000000000002</v>
      </c>
    </row>
    <row r="1951" spans="1:24" x14ac:dyDescent="0.25">
      <c r="A1951">
        <f t="shared" si="92"/>
        <v>1</v>
      </c>
      <c r="B1951" t="str">
        <f t="shared" si="90"/>
        <v/>
      </c>
      <c r="C1951" t="str">
        <f t="shared" si="91"/>
        <v/>
      </c>
      <c r="D1951">
        <v>2026</v>
      </c>
      <c r="E1951" t="s">
        <v>8844</v>
      </c>
      <c r="F1951" t="s">
        <v>2098</v>
      </c>
      <c r="G1951" t="s">
        <v>29</v>
      </c>
      <c r="H1951" t="s">
        <v>64</v>
      </c>
      <c r="I1951">
        <v>0</v>
      </c>
      <c r="J1951">
        <v>0</v>
      </c>
      <c r="K1951" s="29">
        <v>3.86</v>
      </c>
      <c r="L1951">
        <v>3</v>
      </c>
      <c r="M1951">
        <v>2</v>
      </c>
      <c r="N1951">
        <v>0</v>
      </c>
      <c r="O1951">
        <v>0</v>
      </c>
      <c r="P1951">
        <v>0</v>
      </c>
      <c r="Q1951">
        <v>2.1</v>
      </c>
      <c r="R1951">
        <v>2</v>
      </c>
      <c r="S1951">
        <v>1</v>
      </c>
      <c r="T1951">
        <v>1</v>
      </c>
      <c r="U1951">
        <v>3</v>
      </c>
      <c r="V1951">
        <v>1</v>
      </c>
      <c r="W1951">
        <v>0</v>
      </c>
      <c r="X1951" s="2">
        <v>0.222</v>
      </c>
    </row>
    <row r="1952" spans="1:24" x14ac:dyDescent="0.25">
      <c r="A1952" t="str">
        <f t="shared" si="92"/>
        <v/>
      </c>
      <c r="B1952" t="str">
        <f t="shared" si="90"/>
        <v/>
      </c>
      <c r="C1952" t="str">
        <f t="shared" si="91"/>
        <v/>
      </c>
      <c r="D1952">
        <v>2026</v>
      </c>
      <c r="E1952" t="s">
        <v>8845</v>
      </c>
      <c r="F1952" t="s">
        <v>2098</v>
      </c>
      <c r="G1952" t="s">
        <v>37</v>
      </c>
      <c r="H1952" t="s">
        <v>64</v>
      </c>
      <c r="I1952">
        <v>0</v>
      </c>
      <c r="J1952">
        <v>1</v>
      </c>
      <c r="K1952" s="29">
        <v>4.26</v>
      </c>
      <c r="L1952">
        <v>26</v>
      </c>
      <c r="M1952">
        <v>0</v>
      </c>
      <c r="N1952">
        <v>0</v>
      </c>
      <c r="O1952">
        <v>0</v>
      </c>
      <c r="P1952">
        <v>0</v>
      </c>
      <c r="Q1952">
        <v>19</v>
      </c>
      <c r="R1952">
        <v>21</v>
      </c>
      <c r="S1952">
        <v>9</v>
      </c>
      <c r="T1952">
        <v>9</v>
      </c>
      <c r="U1952">
        <v>3</v>
      </c>
      <c r="V1952">
        <v>12</v>
      </c>
      <c r="W1952">
        <v>2</v>
      </c>
      <c r="X1952" s="2">
        <v>0.28000000000000003</v>
      </c>
    </row>
    <row r="1953" spans="1:24" x14ac:dyDescent="0.25">
      <c r="A1953" t="str">
        <f t="shared" si="92"/>
        <v/>
      </c>
      <c r="B1953" t="str">
        <f t="shared" si="90"/>
        <v/>
      </c>
      <c r="C1953" t="str">
        <f t="shared" si="91"/>
        <v/>
      </c>
      <c r="D1953">
        <v>2026</v>
      </c>
      <c r="E1953" t="s">
        <v>5404</v>
      </c>
      <c r="F1953" t="s">
        <v>2098</v>
      </c>
      <c r="G1953" t="s">
        <v>37</v>
      </c>
      <c r="H1953" t="s">
        <v>64</v>
      </c>
      <c r="I1953">
        <v>0</v>
      </c>
      <c r="J1953">
        <v>0</v>
      </c>
      <c r="K1953" s="29">
        <v>4.6100000000000003</v>
      </c>
      <c r="L1953">
        <v>8</v>
      </c>
      <c r="M1953">
        <v>0</v>
      </c>
      <c r="N1953">
        <v>0</v>
      </c>
      <c r="O1953">
        <v>0</v>
      </c>
      <c r="P1953">
        <v>0</v>
      </c>
      <c r="Q1953">
        <v>13.2</v>
      </c>
      <c r="R1953">
        <v>14</v>
      </c>
      <c r="S1953">
        <v>7</v>
      </c>
      <c r="T1953">
        <v>7</v>
      </c>
      <c r="U1953">
        <v>4</v>
      </c>
      <c r="V1953">
        <v>14</v>
      </c>
      <c r="W1953">
        <v>2</v>
      </c>
      <c r="X1953" s="2">
        <v>0.25900000000000001</v>
      </c>
    </row>
    <row r="1954" spans="1:24" x14ac:dyDescent="0.25">
      <c r="A1954">
        <f t="shared" si="92"/>
        <v>1</v>
      </c>
      <c r="B1954" t="str">
        <f t="shared" si="90"/>
        <v/>
      </c>
      <c r="C1954" t="str">
        <f t="shared" si="91"/>
        <v/>
      </c>
      <c r="D1954">
        <v>2026</v>
      </c>
      <c r="E1954" t="s">
        <v>8846</v>
      </c>
      <c r="F1954" t="s">
        <v>2098</v>
      </c>
      <c r="G1954" t="s">
        <v>29</v>
      </c>
      <c r="H1954" t="s">
        <v>64</v>
      </c>
      <c r="I1954">
        <v>4</v>
      </c>
      <c r="J1954">
        <v>3</v>
      </c>
      <c r="K1954" s="29">
        <v>5.08</v>
      </c>
      <c r="L1954">
        <v>15</v>
      </c>
      <c r="M1954">
        <v>4</v>
      </c>
      <c r="N1954">
        <v>1</v>
      </c>
      <c r="O1954">
        <v>0</v>
      </c>
      <c r="P1954">
        <v>0</v>
      </c>
      <c r="Q1954">
        <v>51.1</v>
      </c>
      <c r="R1954">
        <v>56</v>
      </c>
      <c r="S1954">
        <v>32</v>
      </c>
      <c r="T1954">
        <v>29</v>
      </c>
      <c r="U1954">
        <v>11</v>
      </c>
      <c r="V1954">
        <v>45</v>
      </c>
      <c r="W1954">
        <v>11</v>
      </c>
      <c r="X1954" s="2">
        <v>0.27700000000000002</v>
      </c>
    </row>
    <row r="1955" spans="1:24" x14ac:dyDescent="0.25">
      <c r="A1955">
        <f t="shared" si="92"/>
        <v>1</v>
      </c>
      <c r="B1955" t="str">
        <f t="shared" si="90"/>
        <v/>
      </c>
      <c r="C1955" t="str">
        <f t="shared" si="91"/>
        <v/>
      </c>
      <c r="D1955">
        <v>2026</v>
      </c>
      <c r="E1955" t="s">
        <v>8847</v>
      </c>
      <c r="F1955" t="s">
        <v>2098</v>
      </c>
      <c r="G1955" t="s">
        <v>29</v>
      </c>
      <c r="H1955" t="s">
        <v>64</v>
      </c>
      <c r="I1955">
        <v>2</v>
      </c>
      <c r="J1955">
        <v>3</v>
      </c>
      <c r="K1955" s="29">
        <v>5.4</v>
      </c>
      <c r="L1955">
        <v>21</v>
      </c>
      <c r="M1955">
        <v>2</v>
      </c>
      <c r="N1955">
        <v>0</v>
      </c>
      <c r="O1955">
        <v>0</v>
      </c>
      <c r="P1955">
        <v>0</v>
      </c>
      <c r="Q1955">
        <v>35</v>
      </c>
      <c r="R1955">
        <v>33</v>
      </c>
      <c r="S1955">
        <v>23</v>
      </c>
      <c r="T1955">
        <v>21</v>
      </c>
      <c r="U1955">
        <v>15</v>
      </c>
      <c r="V1955">
        <v>26</v>
      </c>
      <c r="W1955">
        <v>11</v>
      </c>
      <c r="X1955" s="2">
        <v>0.254</v>
      </c>
    </row>
    <row r="1956" spans="1:24" x14ac:dyDescent="0.25">
      <c r="A1956">
        <f t="shared" si="92"/>
        <v>1</v>
      </c>
      <c r="B1956" t="str">
        <f t="shared" si="90"/>
        <v/>
      </c>
      <c r="C1956" t="str">
        <f t="shared" si="91"/>
        <v/>
      </c>
      <c r="D1956">
        <v>2026</v>
      </c>
      <c r="E1956" t="s">
        <v>8848</v>
      </c>
      <c r="F1956" t="s">
        <v>2098</v>
      </c>
      <c r="G1956" t="s">
        <v>29</v>
      </c>
      <c r="H1956" t="s">
        <v>64</v>
      </c>
      <c r="I1956">
        <v>1</v>
      </c>
      <c r="J1956">
        <v>1</v>
      </c>
      <c r="K1956" s="29">
        <v>6.14</v>
      </c>
      <c r="L1956">
        <v>16</v>
      </c>
      <c r="M1956">
        <v>0</v>
      </c>
      <c r="N1956">
        <v>0</v>
      </c>
      <c r="O1956">
        <v>0</v>
      </c>
      <c r="P1956">
        <v>0</v>
      </c>
      <c r="Q1956">
        <v>14.2</v>
      </c>
      <c r="R1956">
        <v>23</v>
      </c>
      <c r="S1956">
        <v>10</v>
      </c>
      <c r="T1956">
        <v>10</v>
      </c>
      <c r="U1956">
        <v>9</v>
      </c>
      <c r="V1956">
        <v>9</v>
      </c>
      <c r="W1956">
        <v>5</v>
      </c>
      <c r="X1956" s="2">
        <v>0.31900000000000001</v>
      </c>
    </row>
    <row r="1957" spans="1:24" x14ac:dyDescent="0.25">
      <c r="A1957" t="str">
        <f t="shared" si="92"/>
        <v/>
      </c>
      <c r="B1957" t="str">
        <f t="shared" si="90"/>
        <v/>
      </c>
      <c r="C1957" t="str">
        <f t="shared" si="91"/>
        <v/>
      </c>
      <c r="D1957">
        <v>2026</v>
      </c>
      <c r="E1957" t="s">
        <v>8849</v>
      </c>
      <c r="F1957" t="s">
        <v>2098</v>
      </c>
      <c r="G1957" t="s">
        <v>37</v>
      </c>
      <c r="H1957" t="s">
        <v>64</v>
      </c>
      <c r="I1957">
        <v>4</v>
      </c>
      <c r="J1957">
        <v>2</v>
      </c>
      <c r="K1957" s="29">
        <v>6.39</v>
      </c>
      <c r="L1957">
        <v>14</v>
      </c>
      <c r="M1957">
        <v>9</v>
      </c>
      <c r="N1957">
        <v>0</v>
      </c>
      <c r="O1957">
        <v>0</v>
      </c>
      <c r="P1957">
        <v>0</v>
      </c>
      <c r="Q1957">
        <v>50.2</v>
      </c>
      <c r="R1957">
        <v>61</v>
      </c>
      <c r="S1957">
        <v>43</v>
      </c>
      <c r="T1957">
        <v>36</v>
      </c>
      <c r="U1957">
        <v>20</v>
      </c>
      <c r="V1957">
        <v>39</v>
      </c>
      <c r="W1957">
        <v>17</v>
      </c>
      <c r="X1957" s="2">
        <v>0.30199999999999999</v>
      </c>
    </row>
    <row r="1958" spans="1:24" x14ac:dyDescent="0.25">
      <c r="A1958" t="str">
        <f t="shared" si="92"/>
        <v/>
      </c>
      <c r="B1958" t="str">
        <f t="shared" si="90"/>
        <v/>
      </c>
      <c r="C1958" t="str">
        <f t="shared" si="91"/>
        <v/>
      </c>
      <c r="D1958">
        <v>2026</v>
      </c>
      <c r="E1958" t="s">
        <v>8850</v>
      </c>
      <c r="F1958" t="s">
        <v>2098</v>
      </c>
      <c r="G1958" t="s">
        <v>47</v>
      </c>
      <c r="H1958" t="s">
        <v>64</v>
      </c>
      <c r="I1958">
        <v>0</v>
      </c>
      <c r="J1958">
        <v>3</v>
      </c>
      <c r="K1958" s="29">
        <v>6.75</v>
      </c>
      <c r="L1958">
        <v>25</v>
      </c>
      <c r="M1958">
        <v>14</v>
      </c>
      <c r="N1958">
        <v>0</v>
      </c>
      <c r="O1958">
        <v>0</v>
      </c>
      <c r="P1958">
        <v>0</v>
      </c>
      <c r="Q1958">
        <v>36</v>
      </c>
      <c r="R1958">
        <v>39</v>
      </c>
      <c r="S1958">
        <v>33</v>
      </c>
      <c r="T1958">
        <v>27</v>
      </c>
      <c r="U1958">
        <v>9</v>
      </c>
      <c r="V1958">
        <v>20</v>
      </c>
      <c r="W1958">
        <v>5</v>
      </c>
      <c r="X1958" s="2">
        <v>0.28100000000000003</v>
      </c>
    </row>
    <row r="1959" spans="1:24" x14ac:dyDescent="0.25">
      <c r="A1959">
        <f t="shared" si="92"/>
        <v>1</v>
      </c>
      <c r="B1959" t="str">
        <f t="shared" si="90"/>
        <v/>
      </c>
      <c r="C1959" t="str">
        <f t="shared" si="91"/>
        <v/>
      </c>
      <c r="D1959">
        <v>2026</v>
      </c>
      <c r="E1959" t="s">
        <v>8851</v>
      </c>
      <c r="F1959" t="s">
        <v>2098</v>
      </c>
      <c r="G1959" t="s">
        <v>32</v>
      </c>
      <c r="H1959" t="s">
        <v>64</v>
      </c>
      <c r="I1959">
        <v>1</v>
      </c>
      <c r="J1959">
        <v>4</v>
      </c>
      <c r="K1959" s="29">
        <v>7.16</v>
      </c>
      <c r="L1959">
        <v>14</v>
      </c>
      <c r="M1959">
        <v>2</v>
      </c>
      <c r="N1959">
        <v>0</v>
      </c>
      <c r="O1959">
        <v>0</v>
      </c>
      <c r="P1959">
        <v>1</v>
      </c>
      <c r="Q1959">
        <v>44</v>
      </c>
      <c r="R1959">
        <v>53</v>
      </c>
      <c r="S1959">
        <v>39</v>
      </c>
      <c r="T1959">
        <v>35</v>
      </c>
      <c r="U1959">
        <v>15</v>
      </c>
      <c r="V1959">
        <v>40</v>
      </c>
      <c r="W1959">
        <v>10</v>
      </c>
      <c r="X1959" s="2">
        <v>0.31</v>
      </c>
    </row>
    <row r="1960" spans="1:24" x14ac:dyDescent="0.25">
      <c r="A1960">
        <f t="shared" si="92"/>
        <v>1</v>
      </c>
      <c r="B1960" t="str">
        <f t="shared" si="90"/>
        <v/>
      </c>
      <c r="C1960" t="str">
        <f t="shared" si="91"/>
        <v/>
      </c>
      <c r="D1960">
        <v>2026</v>
      </c>
      <c r="E1960" t="s">
        <v>8852</v>
      </c>
      <c r="F1960" t="s">
        <v>2098</v>
      </c>
      <c r="G1960" t="s">
        <v>29</v>
      </c>
      <c r="H1960" t="s">
        <v>64</v>
      </c>
      <c r="I1960">
        <v>0</v>
      </c>
      <c r="J1960">
        <v>1</v>
      </c>
      <c r="K1960" s="29">
        <v>7.2</v>
      </c>
      <c r="L1960">
        <v>7</v>
      </c>
      <c r="M1960">
        <v>1</v>
      </c>
      <c r="N1960">
        <v>0</v>
      </c>
      <c r="O1960">
        <v>0</v>
      </c>
      <c r="P1960">
        <v>0</v>
      </c>
      <c r="Q1960">
        <v>5</v>
      </c>
      <c r="R1960">
        <v>5</v>
      </c>
      <c r="S1960">
        <v>5</v>
      </c>
      <c r="T1960">
        <v>4</v>
      </c>
      <c r="U1960">
        <v>9</v>
      </c>
      <c r="V1960">
        <v>4</v>
      </c>
      <c r="W1960">
        <v>0</v>
      </c>
      <c r="X1960" s="2">
        <v>0.26300000000000001</v>
      </c>
    </row>
    <row r="1961" spans="1:24" x14ac:dyDescent="0.25">
      <c r="A1961" t="str">
        <f t="shared" si="92"/>
        <v/>
      </c>
      <c r="B1961" t="str">
        <f t="shared" si="90"/>
        <v/>
      </c>
      <c r="C1961" t="str">
        <f t="shared" si="91"/>
        <v/>
      </c>
      <c r="D1961">
        <v>2026</v>
      </c>
      <c r="E1961" t="s">
        <v>8853</v>
      </c>
      <c r="F1961" t="s">
        <v>2098</v>
      </c>
      <c r="G1961" t="s">
        <v>47</v>
      </c>
      <c r="H1961" t="s">
        <v>64</v>
      </c>
      <c r="I1961">
        <v>0</v>
      </c>
      <c r="J1961">
        <v>0</v>
      </c>
      <c r="K1961" s="29">
        <v>8.56</v>
      </c>
      <c r="L1961">
        <v>11</v>
      </c>
      <c r="M1961">
        <v>2</v>
      </c>
      <c r="N1961">
        <v>0</v>
      </c>
      <c r="O1961">
        <v>0</v>
      </c>
      <c r="P1961">
        <v>0</v>
      </c>
      <c r="Q1961">
        <v>13.2</v>
      </c>
      <c r="R1961">
        <v>21</v>
      </c>
      <c r="S1961">
        <v>17</v>
      </c>
      <c r="T1961">
        <v>13</v>
      </c>
      <c r="U1961">
        <v>7</v>
      </c>
      <c r="V1961">
        <v>10</v>
      </c>
      <c r="W1961">
        <v>1</v>
      </c>
      <c r="X1961" s="2">
        <v>0.33900000000000002</v>
      </c>
    </row>
    <row r="1962" spans="1:24" x14ac:dyDescent="0.25">
      <c r="A1962" t="str">
        <f t="shared" si="92"/>
        <v/>
      </c>
      <c r="B1962" t="str">
        <f t="shared" si="90"/>
        <v/>
      </c>
      <c r="C1962">
        <f t="shared" si="91"/>
        <v>1</v>
      </c>
      <c r="D1962">
        <v>2026</v>
      </c>
      <c r="E1962" t="s">
        <v>7272</v>
      </c>
      <c r="F1962" t="s">
        <v>2098</v>
      </c>
      <c r="G1962" t="s">
        <v>24</v>
      </c>
      <c r="H1962" t="s">
        <v>64</v>
      </c>
      <c r="I1962">
        <v>1</v>
      </c>
      <c r="J1962">
        <v>0</v>
      </c>
      <c r="K1962" s="29">
        <v>8.59</v>
      </c>
      <c r="L1962">
        <v>6</v>
      </c>
      <c r="M1962">
        <v>0</v>
      </c>
      <c r="N1962">
        <v>0</v>
      </c>
      <c r="O1962">
        <v>0</v>
      </c>
      <c r="P1962">
        <v>0</v>
      </c>
      <c r="Q1962">
        <v>7.1</v>
      </c>
      <c r="R1962">
        <v>10</v>
      </c>
      <c r="S1962">
        <v>7</v>
      </c>
      <c r="T1962">
        <v>7</v>
      </c>
      <c r="U1962">
        <v>4</v>
      </c>
      <c r="V1962">
        <v>3</v>
      </c>
      <c r="W1962">
        <v>6</v>
      </c>
      <c r="X1962" s="2">
        <v>0.35699999999999998</v>
      </c>
    </row>
    <row r="1963" spans="1:24" x14ac:dyDescent="0.25">
      <c r="A1963" t="str">
        <f t="shared" si="92"/>
        <v/>
      </c>
      <c r="B1963" t="str">
        <f t="shared" si="90"/>
        <v/>
      </c>
      <c r="C1963" t="str">
        <f t="shared" si="91"/>
        <v/>
      </c>
      <c r="D1963">
        <v>2026</v>
      </c>
      <c r="E1963" t="s">
        <v>8854</v>
      </c>
      <c r="F1963" t="s">
        <v>2098</v>
      </c>
      <c r="G1963" t="s">
        <v>24</v>
      </c>
      <c r="H1963" t="s">
        <v>64</v>
      </c>
      <c r="I1963">
        <v>0</v>
      </c>
      <c r="J1963">
        <v>0</v>
      </c>
      <c r="K1963" s="29">
        <v>9</v>
      </c>
      <c r="L1963">
        <v>1</v>
      </c>
      <c r="M1963">
        <v>0</v>
      </c>
      <c r="N1963">
        <v>0</v>
      </c>
      <c r="O1963">
        <v>0</v>
      </c>
      <c r="P1963">
        <v>0</v>
      </c>
      <c r="Q1963">
        <v>1</v>
      </c>
      <c r="R1963">
        <v>1</v>
      </c>
      <c r="S1963">
        <v>2</v>
      </c>
      <c r="T1963">
        <v>1</v>
      </c>
      <c r="U1963">
        <v>2</v>
      </c>
      <c r="V1963">
        <v>2</v>
      </c>
      <c r="W1963">
        <v>0</v>
      </c>
      <c r="X1963" s="2">
        <v>0.25</v>
      </c>
    </row>
    <row r="1964" spans="1:24" x14ac:dyDescent="0.25">
      <c r="A1964" t="str">
        <f t="shared" si="92"/>
        <v/>
      </c>
      <c r="B1964" t="str">
        <f t="shared" si="90"/>
        <v/>
      </c>
      <c r="C1964">
        <f t="shared" si="91"/>
        <v>1</v>
      </c>
      <c r="D1964">
        <v>2026</v>
      </c>
      <c r="E1964" t="s">
        <v>6606</v>
      </c>
      <c r="F1964" t="s">
        <v>2115</v>
      </c>
      <c r="G1964" t="s">
        <v>37</v>
      </c>
      <c r="H1964" t="s">
        <v>64</v>
      </c>
      <c r="I1964">
        <v>1</v>
      </c>
      <c r="J1964">
        <v>4</v>
      </c>
      <c r="K1964" s="29">
        <v>4.3099999999999996</v>
      </c>
      <c r="L1964">
        <v>16</v>
      </c>
      <c r="M1964">
        <v>8</v>
      </c>
      <c r="N1964">
        <v>0</v>
      </c>
      <c r="O1964">
        <v>0</v>
      </c>
      <c r="P1964">
        <v>0</v>
      </c>
      <c r="Q1964">
        <v>56.1</v>
      </c>
      <c r="R1964">
        <v>48</v>
      </c>
      <c r="S1964">
        <v>43</v>
      </c>
      <c r="T1964">
        <v>27</v>
      </c>
      <c r="U1964">
        <v>24</v>
      </c>
      <c r="V1964">
        <v>38</v>
      </c>
      <c r="W1964">
        <v>13</v>
      </c>
      <c r="X1964" s="2">
        <v>0.23400000000000001</v>
      </c>
    </row>
    <row r="1965" spans="1:24" x14ac:dyDescent="0.25">
      <c r="A1965" t="str">
        <f t="shared" si="92"/>
        <v/>
      </c>
      <c r="B1965" t="str">
        <f t="shared" si="90"/>
        <v/>
      </c>
      <c r="C1965" t="str">
        <f t="shared" si="91"/>
        <v/>
      </c>
      <c r="D1965">
        <v>2026</v>
      </c>
      <c r="E1965" t="s">
        <v>127</v>
      </c>
      <c r="F1965" t="s">
        <v>2115</v>
      </c>
      <c r="G1965" t="s">
        <v>24</v>
      </c>
      <c r="H1965" t="s">
        <v>64</v>
      </c>
      <c r="I1965">
        <v>4</v>
      </c>
      <c r="J1965">
        <v>6</v>
      </c>
      <c r="K1965" s="29">
        <v>5.09</v>
      </c>
      <c r="L1965">
        <v>13</v>
      </c>
      <c r="M1965">
        <v>13</v>
      </c>
      <c r="N1965">
        <v>0</v>
      </c>
      <c r="O1965">
        <v>0</v>
      </c>
      <c r="P1965">
        <v>0</v>
      </c>
      <c r="Q1965">
        <v>63.2</v>
      </c>
      <c r="R1965">
        <v>69</v>
      </c>
      <c r="S1965">
        <v>42</v>
      </c>
      <c r="T1965">
        <v>36</v>
      </c>
      <c r="U1965">
        <v>36</v>
      </c>
      <c r="V1965">
        <v>56</v>
      </c>
      <c r="W1965">
        <v>8</v>
      </c>
      <c r="X1965" s="2">
        <v>0.28299999999999997</v>
      </c>
    </row>
    <row r="1966" spans="1:24" x14ac:dyDescent="0.25">
      <c r="A1966">
        <f t="shared" si="92"/>
        <v>1</v>
      </c>
      <c r="B1966" t="str">
        <f t="shared" si="90"/>
        <v/>
      </c>
      <c r="C1966" t="str">
        <f t="shared" si="91"/>
        <v/>
      </c>
      <c r="D1966">
        <v>2026</v>
      </c>
      <c r="E1966" t="s">
        <v>784</v>
      </c>
      <c r="F1966" t="s">
        <v>2115</v>
      </c>
      <c r="G1966" t="s">
        <v>29</v>
      </c>
      <c r="H1966" t="s">
        <v>64</v>
      </c>
      <c r="I1966">
        <v>5</v>
      </c>
      <c r="J1966">
        <v>3</v>
      </c>
      <c r="K1966" s="29">
        <v>5.0999999999999996</v>
      </c>
      <c r="L1966">
        <v>21</v>
      </c>
      <c r="M1966">
        <v>0</v>
      </c>
      <c r="N1966">
        <v>0</v>
      </c>
      <c r="O1966">
        <v>0</v>
      </c>
      <c r="P1966">
        <v>4</v>
      </c>
      <c r="Q1966">
        <v>60</v>
      </c>
      <c r="R1966">
        <v>68</v>
      </c>
      <c r="S1966">
        <v>38</v>
      </c>
      <c r="T1966">
        <v>34</v>
      </c>
      <c r="U1966">
        <v>19</v>
      </c>
      <c r="V1966">
        <v>55</v>
      </c>
      <c r="W1966">
        <v>9</v>
      </c>
      <c r="X1966" s="2">
        <v>0.29199999999999998</v>
      </c>
    </row>
    <row r="1967" spans="1:24" x14ac:dyDescent="0.25">
      <c r="A1967" t="str">
        <f t="shared" si="92"/>
        <v/>
      </c>
      <c r="B1967" t="str">
        <f t="shared" si="90"/>
        <v/>
      </c>
      <c r="C1967" t="str">
        <f t="shared" si="91"/>
        <v/>
      </c>
      <c r="D1967">
        <v>2026</v>
      </c>
      <c r="E1967" t="s">
        <v>8855</v>
      </c>
      <c r="F1967" t="s">
        <v>2115</v>
      </c>
      <c r="G1967" t="s">
        <v>37</v>
      </c>
      <c r="H1967" t="s">
        <v>64</v>
      </c>
      <c r="I1967">
        <v>3</v>
      </c>
      <c r="J1967">
        <v>6</v>
      </c>
      <c r="K1967" s="29">
        <v>7.51</v>
      </c>
      <c r="L1967">
        <v>14</v>
      </c>
      <c r="M1967">
        <v>13</v>
      </c>
      <c r="N1967">
        <v>0</v>
      </c>
      <c r="O1967">
        <v>0</v>
      </c>
      <c r="P1967">
        <v>0</v>
      </c>
      <c r="Q1967">
        <v>56.1</v>
      </c>
      <c r="R1967">
        <v>77</v>
      </c>
      <c r="S1967">
        <v>57</v>
      </c>
      <c r="T1967">
        <v>47</v>
      </c>
      <c r="U1967">
        <v>37</v>
      </c>
      <c r="V1967">
        <v>33</v>
      </c>
      <c r="W1967">
        <v>7</v>
      </c>
      <c r="X1967" s="2">
        <v>0.33500000000000002</v>
      </c>
    </row>
    <row r="1968" spans="1:24" x14ac:dyDescent="0.25">
      <c r="A1968" t="str">
        <f t="shared" si="92"/>
        <v/>
      </c>
      <c r="B1968" t="str">
        <f t="shared" si="90"/>
        <v/>
      </c>
      <c r="C1968" t="str">
        <f t="shared" si="91"/>
        <v/>
      </c>
      <c r="D1968">
        <v>2026</v>
      </c>
      <c r="E1968" t="s">
        <v>8856</v>
      </c>
      <c r="F1968" t="s">
        <v>2115</v>
      </c>
      <c r="G1968" t="s">
        <v>47</v>
      </c>
      <c r="H1968" t="s">
        <v>64</v>
      </c>
      <c r="I1968">
        <v>0</v>
      </c>
      <c r="J1968">
        <v>0</v>
      </c>
      <c r="K1968" s="29">
        <v>0</v>
      </c>
      <c r="L1968">
        <v>1</v>
      </c>
      <c r="M1968">
        <v>0</v>
      </c>
      <c r="N1968">
        <v>0</v>
      </c>
      <c r="O1968">
        <v>0</v>
      </c>
      <c r="P1968">
        <v>0</v>
      </c>
      <c r="Q1968">
        <v>0.2</v>
      </c>
      <c r="R1968">
        <v>0</v>
      </c>
      <c r="S1968">
        <v>0</v>
      </c>
      <c r="T1968">
        <v>0</v>
      </c>
      <c r="U1968">
        <v>0</v>
      </c>
      <c r="V1968">
        <v>1</v>
      </c>
      <c r="W1968">
        <v>0</v>
      </c>
      <c r="X1968" s="2">
        <v>0</v>
      </c>
    </row>
    <row r="1969" spans="1:24" x14ac:dyDescent="0.25">
      <c r="A1969">
        <f t="shared" si="92"/>
        <v>1</v>
      </c>
      <c r="B1969" t="str">
        <f t="shared" si="90"/>
        <v/>
      </c>
      <c r="C1969" t="str">
        <f t="shared" si="91"/>
        <v/>
      </c>
      <c r="D1969">
        <v>2026</v>
      </c>
      <c r="E1969" t="s">
        <v>8857</v>
      </c>
      <c r="F1969" t="s">
        <v>2115</v>
      </c>
      <c r="G1969" t="s">
        <v>29</v>
      </c>
      <c r="H1969" t="s">
        <v>64</v>
      </c>
      <c r="I1969">
        <v>2</v>
      </c>
      <c r="J1969">
        <v>2</v>
      </c>
      <c r="K1969" s="29">
        <v>4.1100000000000003</v>
      </c>
      <c r="L1969">
        <v>12</v>
      </c>
      <c r="M1969">
        <v>4</v>
      </c>
      <c r="N1969">
        <v>0</v>
      </c>
      <c r="O1969">
        <v>0</v>
      </c>
      <c r="P1969">
        <v>0</v>
      </c>
      <c r="Q1969">
        <v>30.2</v>
      </c>
      <c r="R1969">
        <v>35</v>
      </c>
      <c r="S1969">
        <v>14</v>
      </c>
      <c r="T1969">
        <v>14</v>
      </c>
      <c r="U1969">
        <v>7</v>
      </c>
      <c r="V1969">
        <v>8</v>
      </c>
      <c r="W1969">
        <v>3</v>
      </c>
      <c r="X1969" s="2">
        <v>0.29199999999999998</v>
      </c>
    </row>
    <row r="1970" spans="1:24" x14ac:dyDescent="0.25">
      <c r="A1970">
        <f t="shared" si="92"/>
        <v>1</v>
      </c>
      <c r="B1970" t="str">
        <f t="shared" si="90"/>
        <v/>
      </c>
      <c r="C1970" t="str">
        <f t="shared" si="91"/>
        <v/>
      </c>
      <c r="D1970">
        <v>2026</v>
      </c>
      <c r="E1970" t="s">
        <v>8858</v>
      </c>
      <c r="F1970" t="s">
        <v>2115</v>
      </c>
      <c r="G1970" t="s">
        <v>29</v>
      </c>
      <c r="H1970" t="s">
        <v>64</v>
      </c>
      <c r="I1970">
        <v>2</v>
      </c>
      <c r="J1970">
        <v>1</v>
      </c>
      <c r="K1970" s="29">
        <v>4.84</v>
      </c>
      <c r="L1970">
        <v>16</v>
      </c>
      <c r="M1970">
        <v>1</v>
      </c>
      <c r="N1970">
        <v>0</v>
      </c>
      <c r="O1970">
        <v>0</v>
      </c>
      <c r="P1970">
        <v>1</v>
      </c>
      <c r="Q1970">
        <v>22.1</v>
      </c>
      <c r="R1970">
        <v>22</v>
      </c>
      <c r="S1970">
        <v>20</v>
      </c>
      <c r="T1970">
        <v>12</v>
      </c>
      <c r="U1970">
        <v>14</v>
      </c>
      <c r="V1970">
        <v>20</v>
      </c>
      <c r="W1970">
        <v>7</v>
      </c>
      <c r="X1970" s="2">
        <v>0.26200000000000001</v>
      </c>
    </row>
    <row r="1971" spans="1:24" x14ac:dyDescent="0.25">
      <c r="A1971" t="str">
        <f t="shared" si="92"/>
        <v/>
      </c>
      <c r="B1971" t="str">
        <f t="shared" si="90"/>
        <v/>
      </c>
      <c r="C1971">
        <f t="shared" si="91"/>
        <v>1</v>
      </c>
      <c r="D1971">
        <v>2026</v>
      </c>
      <c r="E1971" t="s">
        <v>7255</v>
      </c>
      <c r="F1971" t="s">
        <v>2115</v>
      </c>
      <c r="G1971" t="s">
        <v>24</v>
      </c>
      <c r="H1971" t="s">
        <v>64</v>
      </c>
      <c r="I1971">
        <v>0</v>
      </c>
      <c r="J1971">
        <v>0</v>
      </c>
      <c r="K1971" s="29">
        <v>5.65</v>
      </c>
      <c r="L1971">
        <v>22</v>
      </c>
      <c r="M1971">
        <v>0</v>
      </c>
      <c r="N1971">
        <v>0</v>
      </c>
      <c r="O1971">
        <v>0</v>
      </c>
      <c r="P1971">
        <v>0</v>
      </c>
      <c r="Q1971">
        <v>14.1</v>
      </c>
      <c r="R1971">
        <v>15</v>
      </c>
      <c r="S1971">
        <v>10</v>
      </c>
      <c r="T1971">
        <v>9</v>
      </c>
      <c r="U1971">
        <v>4</v>
      </c>
      <c r="V1971">
        <v>15</v>
      </c>
      <c r="W1971">
        <v>8</v>
      </c>
      <c r="X1971" s="2">
        <v>0.27800000000000002</v>
      </c>
    </row>
    <row r="1972" spans="1:24" x14ac:dyDescent="0.25">
      <c r="A1972" t="str">
        <f t="shared" si="92"/>
        <v/>
      </c>
      <c r="B1972" t="str">
        <f t="shared" si="90"/>
        <v/>
      </c>
      <c r="C1972">
        <f t="shared" si="91"/>
        <v>1</v>
      </c>
      <c r="D1972">
        <v>2026</v>
      </c>
      <c r="E1972" t="s">
        <v>7260</v>
      </c>
      <c r="F1972" t="s">
        <v>2115</v>
      </c>
      <c r="G1972" t="s">
        <v>37</v>
      </c>
      <c r="H1972" t="s">
        <v>64</v>
      </c>
      <c r="I1972">
        <v>0</v>
      </c>
      <c r="J1972">
        <v>0</v>
      </c>
      <c r="K1972" s="29">
        <v>5.79</v>
      </c>
      <c r="L1972">
        <v>8</v>
      </c>
      <c r="M1972">
        <v>0</v>
      </c>
      <c r="N1972">
        <v>0</v>
      </c>
      <c r="O1972">
        <v>0</v>
      </c>
      <c r="P1972">
        <v>0</v>
      </c>
      <c r="Q1972">
        <v>4.2</v>
      </c>
      <c r="R1972">
        <v>6</v>
      </c>
      <c r="S1972">
        <v>3</v>
      </c>
      <c r="T1972">
        <v>3</v>
      </c>
      <c r="U1972">
        <v>2</v>
      </c>
      <c r="V1972">
        <v>2</v>
      </c>
      <c r="W1972">
        <v>1</v>
      </c>
      <c r="X1972" s="2">
        <v>0.3</v>
      </c>
    </row>
    <row r="1973" spans="1:24" x14ac:dyDescent="0.25">
      <c r="A1973">
        <f t="shared" si="92"/>
        <v>1</v>
      </c>
      <c r="B1973" t="str">
        <f t="shared" si="90"/>
        <v/>
      </c>
      <c r="C1973" t="str">
        <f t="shared" si="91"/>
        <v/>
      </c>
      <c r="D1973">
        <v>2026</v>
      </c>
      <c r="E1973" t="s">
        <v>8859</v>
      </c>
      <c r="F1973" t="s">
        <v>2115</v>
      </c>
      <c r="G1973" t="s">
        <v>29</v>
      </c>
      <c r="H1973" t="s">
        <v>64</v>
      </c>
      <c r="I1973">
        <v>0</v>
      </c>
      <c r="J1973">
        <v>1</v>
      </c>
      <c r="K1973" s="29">
        <v>6.62</v>
      </c>
      <c r="L1973">
        <v>23</v>
      </c>
      <c r="M1973">
        <v>0</v>
      </c>
      <c r="N1973">
        <v>0</v>
      </c>
      <c r="O1973">
        <v>0</v>
      </c>
      <c r="P1973">
        <v>0</v>
      </c>
      <c r="Q1973">
        <v>17.2</v>
      </c>
      <c r="R1973">
        <v>22</v>
      </c>
      <c r="S1973">
        <v>13</v>
      </c>
      <c r="T1973">
        <v>13</v>
      </c>
      <c r="U1973">
        <v>8</v>
      </c>
      <c r="V1973">
        <v>14</v>
      </c>
      <c r="W1973">
        <v>7</v>
      </c>
      <c r="X1973" s="2">
        <v>0.314</v>
      </c>
    </row>
    <row r="1974" spans="1:24" x14ac:dyDescent="0.25">
      <c r="A1974">
        <f t="shared" si="92"/>
        <v>1</v>
      </c>
      <c r="B1974" t="str">
        <f t="shared" si="90"/>
        <v/>
      </c>
      <c r="C1974" t="str">
        <f t="shared" si="91"/>
        <v/>
      </c>
      <c r="D1974">
        <v>2026</v>
      </c>
      <c r="E1974" t="s">
        <v>8860</v>
      </c>
      <c r="F1974" t="s">
        <v>2115</v>
      </c>
      <c r="G1974" t="s">
        <v>32</v>
      </c>
      <c r="H1974" t="s">
        <v>64</v>
      </c>
      <c r="I1974">
        <v>0</v>
      </c>
      <c r="J1974">
        <v>1</v>
      </c>
      <c r="K1974" s="29">
        <v>7.11</v>
      </c>
      <c r="L1974">
        <v>22</v>
      </c>
      <c r="M1974">
        <v>0</v>
      </c>
      <c r="N1974">
        <v>0</v>
      </c>
      <c r="O1974">
        <v>0</v>
      </c>
      <c r="P1974">
        <v>1</v>
      </c>
      <c r="Q1974">
        <v>19</v>
      </c>
      <c r="R1974">
        <v>21</v>
      </c>
      <c r="S1974">
        <v>17</v>
      </c>
      <c r="T1974">
        <v>15</v>
      </c>
      <c r="U1974">
        <v>18</v>
      </c>
      <c r="V1974">
        <v>20</v>
      </c>
      <c r="W1974">
        <v>4</v>
      </c>
      <c r="X1974" s="2">
        <v>0.28399999999999997</v>
      </c>
    </row>
    <row r="1975" spans="1:24" x14ac:dyDescent="0.25">
      <c r="A1975" t="str">
        <f t="shared" si="92"/>
        <v/>
      </c>
      <c r="B1975" t="str">
        <f t="shared" si="90"/>
        <v/>
      </c>
      <c r="C1975" t="str">
        <f t="shared" si="91"/>
        <v/>
      </c>
      <c r="D1975">
        <v>2026</v>
      </c>
      <c r="E1975" t="s">
        <v>8861</v>
      </c>
      <c r="F1975" t="s">
        <v>2115</v>
      </c>
      <c r="G1975" t="s">
        <v>37</v>
      </c>
      <c r="H1975" t="s">
        <v>64</v>
      </c>
      <c r="I1975">
        <v>0</v>
      </c>
      <c r="J1975">
        <v>2</v>
      </c>
      <c r="K1975" s="29">
        <v>7.14</v>
      </c>
      <c r="L1975">
        <v>19</v>
      </c>
      <c r="M1975">
        <v>3</v>
      </c>
      <c r="N1975">
        <v>0</v>
      </c>
      <c r="O1975">
        <v>0</v>
      </c>
      <c r="P1975">
        <v>1</v>
      </c>
      <c r="Q1975">
        <v>29</v>
      </c>
      <c r="R1975">
        <v>36</v>
      </c>
      <c r="S1975">
        <v>23</v>
      </c>
      <c r="T1975">
        <v>23</v>
      </c>
      <c r="U1975">
        <v>5</v>
      </c>
      <c r="V1975">
        <v>19</v>
      </c>
      <c r="W1975">
        <v>7</v>
      </c>
      <c r="X1975" s="2">
        <v>0.32100000000000001</v>
      </c>
    </row>
    <row r="1976" spans="1:24" x14ac:dyDescent="0.25">
      <c r="A1976" t="str">
        <f t="shared" si="92"/>
        <v/>
      </c>
      <c r="B1976" t="str">
        <f t="shared" si="90"/>
        <v/>
      </c>
      <c r="C1976" t="str">
        <f t="shared" si="91"/>
        <v/>
      </c>
      <c r="D1976">
        <v>2026</v>
      </c>
      <c r="E1976" t="s">
        <v>8862</v>
      </c>
      <c r="F1976" t="s">
        <v>2115</v>
      </c>
      <c r="G1976" t="s">
        <v>47</v>
      </c>
      <c r="H1976" t="s">
        <v>64</v>
      </c>
      <c r="I1976">
        <v>3</v>
      </c>
      <c r="J1976">
        <v>3</v>
      </c>
      <c r="K1976" s="29">
        <v>8.58</v>
      </c>
      <c r="L1976">
        <v>21</v>
      </c>
      <c r="M1976">
        <v>5</v>
      </c>
      <c r="N1976">
        <v>0</v>
      </c>
      <c r="O1976">
        <v>0</v>
      </c>
      <c r="P1976">
        <v>0</v>
      </c>
      <c r="Q1976">
        <v>43</v>
      </c>
      <c r="R1976">
        <v>63</v>
      </c>
      <c r="S1976">
        <v>49</v>
      </c>
      <c r="T1976">
        <v>41</v>
      </c>
      <c r="U1976">
        <v>18</v>
      </c>
      <c r="V1976">
        <v>35</v>
      </c>
      <c r="W1976">
        <v>11</v>
      </c>
      <c r="X1976" s="2">
        <v>0.34799999999999998</v>
      </c>
    </row>
    <row r="1977" spans="1:24" x14ac:dyDescent="0.25">
      <c r="A1977" t="str">
        <f t="shared" si="92"/>
        <v/>
      </c>
      <c r="B1977" t="str">
        <f t="shared" si="90"/>
        <v/>
      </c>
      <c r="C1977">
        <f t="shared" si="91"/>
        <v>1</v>
      </c>
      <c r="D1977">
        <v>2026</v>
      </c>
      <c r="E1977" t="s">
        <v>7290</v>
      </c>
      <c r="F1977" t="s">
        <v>2115</v>
      </c>
      <c r="G1977" t="s">
        <v>37</v>
      </c>
      <c r="H1977" t="s">
        <v>64</v>
      </c>
      <c r="I1977">
        <v>0</v>
      </c>
      <c r="J1977">
        <v>1</v>
      </c>
      <c r="K1977" s="29">
        <v>10.32</v>
      </c>
      <c r="L1977">
        <v>8</v>
      </c>
      <c r="M1977">
        <v>1</v>
      </c>
      <c r="N1977">
        <v>0</v>
      </c>
      <c r="O1977">
        <v>0</v>
      </c>
      <c r="P1977">
        <v>0</v>
      </c>
      <c r="Q1977">
        <v>11.1</v>
      </c>
      <c r="R1977">
        <v>18</v>
      </c>
      <c r="S1977">
        <v>14</v>
      </c>
      <c r="T1977">
        <v>13</v>
      </c>
      <c r="U1977">
        <v>10</v>
      </c>
      <c r="V1977">
        <v>8</v>
      </c>
      <c r="W1977">
        <v>2</v>
      </c>
      <c r="X1977" s="2">
        <v>0.36</v>
      </c>
    </row>
    <row r="1978" spans="1:24" x14ac:dyDescent="0.25">
      <c r="A1978">
        <f t="shared" si="92"/>
        <v>1</v>
      </c>
      <c r="B1978" t="str">
        <f t="shared" si="90"/>
        <v/>
      </c>
      <c r="C1978" t="str">
        <f t="shared" si="91"/>
        <v/>
      </c>
      <c r="D1978">
        <v>2026</v>
      </c>
      <c r="E1978" t="s">
        <v>8863</v>
      </c>
      <c r="F1978" t="s">
        <v>2115</v>
      </c>
      <c r="G1978" t="s">
        <v>32</v>
      </c>
      <c r="H1978" t="s">
        <v>64</v>
      </c>
      <c r="I1978">
        <v>0</v>
      </c>
      <c r="J1978">
        <v>1</v>
      </c>
      <c r="K1978" s="29">
        <v>10.61</v>
      </c>
      <c r="L1978">
        <v>13</v>
      </c>
      <c r="M1978">
        <v>0</v>
      </c>
      <c r="N1978">
        <v>0</v>
      </c>
      <c r="O1978">
        <v>0</v>
      </c>
      <c r="P1978">
        <v>0</v>
      </c>
      <c r="Q1978">
        <v>9.1</v>
      </c>
      <c r="R1978">
        <v>19</v>
      </c>
      <c r="S1978">
        <v>12</v>
      </c>
      <c r="T1978">
        <v>11</v>
      </c>
      <c r="U1978">
        <v>5</v>
      </c>
      <c r="V1978">
        <v>10</v>
      </c>
      <c r="W1978">
        <v>3</v>
      </c>
      <c r="X1978" s="2">
        <v>0.442</v>
      </c>
    </row>
    <row r="1979" spans="1:24" x14ac:dyDescent="0.25">
      <c r="A1979" t="str">
        <f t="shared" si="92"/>
        <v/>
      </c>
      <c r="B1979" t="str">
        <f t="shared" si="90"/>
        <v/>
      </c>
      <c r="C1979">
        <f t="shared" si="91"/>
        <v>1</v>
      </c>
      <c r="D1979">
        <v>2026</v>
      </c>
      <c r="E1979" t="s">
        <v>7261</v>
      </c>
      <c r="F1979" t="s">
        <v>2115</v>
      </c>
      <c r="G1979" t="s">
        <v>37</v>
      </c>
      <c r="H1979" t="s">
        <v>64</v>
      </c>
      <c r="I1979">
        <v>2</v>
      </c>
      <c r="J1979">
        <v>0</v>
      </c>
      <c r="K1979" s="29">
        <v>10.8</v>
      </c>
      <c r="L1979">
        <v>13</v>
      </c>
      <c r="M1979">
        <v>1</v>
      </c>
      <c r="N1979">
        <v>0</v>
      </c>
      <c r="O1979">
        <v>0</v>
      </c>
      <c r="P1979">
        <v>0</v>
      </c>
      <c r="Q1979">
        <v>15</v>
      </c>
      <c r="R1979">
        <v>20</v>
      </c>
      <c r="S1979">
        <v>20</v>
      </c>
      <c r="T1979">
        <v>18</v>
      </c>
      <c r="U1979">
        <v>11</v>
      </c>
      <c r="V1979">
        <v>15</v>
      </c>
      <c r="W1979">
        <v>4</v>
      </c>
      <c r="X1979" s="2">
        <v>0.308</v>
      </c>
    </row>
    <row r="1980" spans="1:24" x14ac:dyDescent="0.25">
      <c r="A1980" t="str">
        <f t="shared" si="92"/>
        <v/>
      </c>
      <c r="B1980" t="str">
        <f t="shared" si="90"/>
        <v/>
      </c>
      <c r="C1980" t="str">
        <f t="shared" si="91"/>
        <v/>
      </c>
      <c r="D1980">
        <v>2026</v>
      </c>
      <c r="E1980" t="s">
        <v>8864</v>
      </c>
      <c r="F1980" t="s">
        <v>2115</v>
      </c>
      <c r="G1980" t="s">
        <v>37</v>
      </c>
      <c r="H1980" t="s">
        <v>64</v>
      </c>
      <c r="I1980">
        <v>0</v>
      </c>
      <c r="J1980">
        <v>1</v>
      </c>
      <c r="K1980" s="29">
        <v>12.21</v>
      </c>
      <c r="L1980">
        <v>8</v>
      </c>
      <c r="M1980">
        <v>6</v>
      </c>
      <c r="N1980">
        <v>0</v>
      </c>
      <c r="O1980">
        <v>0</v>
      </c>
      <c r="P1980">
        <v>0</v>
      </c>
      <c r="Q1980">
        <v>14</v>
      </c>
      <c r="R1980">
        <v>26</v>
      </c>
      <c r="S1980">
        <v>21</v>
      </c>
      <c r="T1980">
        <v>19</v>
      </c>
      <c r="U1980">
        <v>9</v>
      </c>
      <c r="V1980">
        <v>6</v>
      </c>
      <c r="W1980">
        <v>2</v>
      </c>
      <c r="X1980" s="2">
        <v>0.39400000000000002</v>
      </c>
    </row>
    <row r="1981" spans="1:24" x14ac:dyDescent="0.25">
      <c r="A1981" t="str">
        <f t="shared" si="92"/>
        <v/>
      </c>
      <c r="B1981" t="str">
        <f t="shared" si="90"/>
        <v/>
      </c>
      <c r="C1981">
        <f t="shared" si="91"/>
        <v>1</v>
      </c>
      <c r="D1981">
        <v>2026</v>
      </c>
      <c r="E1981" t="s">
        <v>6613</v>
      </c>
      <c r="F1981" t="s">
        <v>2115</v>
      </c>
      <c r="G1981" t="s">
        <v>47</v>
      </c>
      <c r="H1981" t="s">
        <v>64</v>
      </c>
      <c r="I1981">
        <v>1</v>
      </c>
      <c r="J1981">
        <v>0</v>
      </c>
      <c r="K1981" s="29">
        <v>12.38</v>
      </c>
      <c r="L1981">
        <v>9</v>
      </c>
      <c r="M1981">
        <v>0</v>
      </c>
      <c r="N1981">
        <v>0</v>
      </c>
      <c r="O1981">
        <v>0</v>
      </c>
      <c r="P1981">
        <v>0</v>
      </c>
      <c r="Q1981">
        <v>8</v>
      </c>
      <c r="R1981">
        <v>11</v>
      </c>
      <c r="S1981">
        <v>12</v>
      </c>
      <c r="T1981">
        <v>11</v>
      </c>
      <c r="U1981">
        <v>9</v>
      </c>
      <c r="V1981">
        <v>9</v>
      </c>
      <c r="W1981">
        <v>3</v>
      </c>
      <c r="X1981" s="2">
        <v>0.32400000000000001</v>
      </c>
    </row>
    <row r="1982" spans="1:24" x14ac:dyDescent="0.25">
      <c r="A1982" t="str">
        <f t="shared" si="92"/>
        <v/>
      </c>
      <c r="B1982" t="str">
        <f t="shared" si="90"/>
        <v/>
      </c>
      <c r="C1982" t="str">
        <f t="shared" si="91"/>
        <v/>
      </c>
      <c r="D1982">
        <v>2026</v>
      </c>
      <c r="E1982" t="s">
        <v>8865</v>
      </c>
      <c r="F1982" t="s">
        <v>2115</v>
      </c>
      <c r="G1982" t="s">
        <v>47</v>
      </c>
      <c r="H1982" t="s">
        <v>64</v>
      </c>
      <c r="I1982">
        <v>0</v>
      </c>
      <c r="J1982">
        <v>0</v>
      </c>
      <c r="K1982" s="29">
        <v>15.43</v>
      </c>
      <c r="L1982">
        <v>3</v>
      </c>
      <c r="M1982">
        <v>0</v>
      </c>
      <c r="N1982">
        <v>0</v>
      </c>
      <c r="O1982">
        <v>0</v>
      </c>
      <c r="P1982">
        <v>0</v>
      </c>
      <c r="Q1982">
        <v>2.1</v>
      </c>
      <c r="R1982">
        <v>5</v>
      </c>
      <c r="S1982">
        <v>4</v>
      </c>
      <c r="T1982">
        <v>4</v>
      </c>
      <c r="U1982">
        <v>2</v>
      </c>
      <c r="V1982">
        <v>5</v>
      </c>
      <c r="W1982">
        <v>0</v>
      </c>
      <c r="X1982" s="2">
        <v>0.41699999999999998</v>
      </c>
    </row>
    <row r="1983" spans="1:24" x14ac:dyDescent="0.25">
      <c r="A1983" t="str">
        <f t="shared" si="92"/>
        <v/>
      </c>
      <c r="B1983" t="str">
        <f t="shared" si="90"/>
        <v/>
      </c>
      <c r="C1983">
        <f t="shared" si="91"/>
        <v>1</v>
      </c>
      <c r="D1983">
        <v>2026</v>
      </c>
      <c r="E1983" t="s">
        <v>6615</v>
      </c>
      <c r="F1983" t="s">
        <v>2138</v>
      </c>
      <c r="G1983" t="s">
        <v>47</v>
      </c>
      <c r="H1983" t="s">
        <v>64</v>
      </c>
      <c r="I1983">
        <v>5</v>
      </c>
      <c r="J1983">
        <v>4</v>
      </c>
      <c r="K1983" s="29">
        <v>5.04</v>
      </c>
      <c r="L1983">
        <v>14</v>
      </c>
      <c r="M1983">
        <v>14</v>
      </c>
      <c r="N1983">
        <v>0</v>
      </c>
      <c r="O1983">
        <v>0</v>
      </c>
      <c r="P1983">
        <v>0</v>
      </c>
      <c r="Q1983">
        <v>85.2</v>
      </c>
      <c r="R1983">
        <v>99</v>
      </c>
      <c r="S1983">
        <v>51</v>
      </c>
      <c r="T1983">
        <v>48</v>
      </c>
      <c r="U1983">
        <v>21</v>
      </c>
      <c r="V1983">
        <v>67</v>
      </c>
      <c r="W1983">
        <v>8</v>
      </c>
      <c r="X1983" s="2">
        <v>0.29199999999999998</v>
      </c>
    </row>
    <row r="1984" spans="1:24" x14ac:dyDescent="0.25">
      <c r="A1984" t="str">
        <f t="shared" si="92"/>
        <v/>
      </c>
      <c r="B1984" t="str">
        <f t="shared" si="90"/>
        <v/>
      </c>
      <c r="C1984" t="str">
        <f t="shared" si="91"/>
        <v/>
      </c>
      <c r="D1984">
        <v>2026</v>
      </c>
      <c r="E1984" t="s">
        <v>8866</v>
      </c>
      <c r="F1984" t="s">
        <v>2138</v>
      </c>
      <c r="G1984" t="s">
        <v>47</v>
      </c>
      <c r="H1984" t="s">
        <v>64</v>
      </c>
      <c r="I1984">
        <v>4</v>
      </c>
      <c r="J1984">
        <v>8</v>
      </c>
      <c r="K1984" s="29">
        <v>5.75</v>
      </c>
      <c r="L1984">
        <v>15</v>
      </c>
      <c r="M1984">
        <v>14</v>
      </c>
      <c r="N1984">
        <v>2</v>
      </c>
      <c r="O1984">
        <v>0</v>
      </c>
      <c r="P1984">
        <v>0</v>
      </c>
      <c r="Q1984">
        <v>76.2</v>
      </c>
      <c r="R1984">
        <v>74</v>
      </c>
      <c r="S1984">
        <v>58</v>
      </c>
      <c r="T1984">
        <v>49</v>
      </c>
      <c r="U1984">
        <v>42</v>
      </c>
      <c r="V1984">
        <v>74</v>
      </c>
      <c r="W1984">
        <v>19</v>
      </c>
      <c r="X1984" s="2">
        <v>0.25700000000000001</v>
      </c>
    </row>
    <row r="1985" spans="1:24" x14ac:dyDescent="0.25">
      <c r="A1985">
        <f t="shared" si="92"/>
        <v>1</v>
      </c>
      <c r="B1985" t="str">
        <f t="shared" si="90"/>
        <v/>
      </c>
      <c r="C1985" t="str">
        <f t="shared" si="91"/>
        <v/>
      </c>
      <c r="D1985">
        <v>2026</v>
      </c>
      <c r="E1985" t="s">
        <v>7696</v>
      </c>
      <c r="F1985" t="s">
        <v>2138</v>
      </c>
      <c r="G1985" t="s">
        <v>32</v>
      </c>
      <c r="H1985" t="s">
        <v>64</v>
      </c>
      <c r="I1985">
        <v>3</v>
      </c>
      <c r="J1985">
        <v>5</v>
      </c>
      <c r="K1985" s="29">
        <v>6.28</v>
      </c>
      <c r="L1985">
        <v>21</v>
      </c>
      <c r="M1985">
        <v>5</v>
      </c>
      <c r="N1985">
        <v>0</v>
      </c>
      <c r="O1985">
        <v>0</v>
      </c>
      <c r="P1985">
        <v>0</v>
      </c>
      <c r="Q1985">
        <v>53</v>
      </c>
      <c r="R1985">
        <v>55</v>
      </c>
      <c r="S1985">
        <v>39</v>
      </c>
      <c r="T1985">
        <v>37</v>
      </c>
      <c r="U1985">
        <v>19</v>
      </c>
      <c r="V1985">
        <v>63</v>
      </c>
      <c r="W1985">
        <v>10</v>
      </c>
      <c r="X1985" s="2">
        <v>0.26200000000000001</v>
      </c>
    </row>
    <row r="1986" spans="1:24" x14ac:dyDescent="0.25">
      <c r="A1986" t="str">
        <f t="shared" si="92"/>
        <v/>
      </c>
      <c r="B1986" t="str">
        <f t="shared" ref="B1986:B2049" si="93">IF(COUNTIFS(Draft_Player,$E1986),COUNTIFS(Draft_Player,$E1986),"")</f>
        <v/>
      </c>
      <c r="C1986">
        <f t="shared" ref="C1986:C2049" si="94">IF(COUNTIFS(Transfers_Player,$E1986),COUNTIFS(Transfers_Player,$E1986),"")</f>
        <v>1</v>
      </c>
      <c r="D1986">
        <v>2026</v>
      </c>
      <c r="E1986" t="s">
        <v>7247</v>
      </c>
      <c r="F1986" t="s">
        <v>2138</v>
      </c>
      <c r="G1986" t="s">
        <v>24</v>
      </c>
      <c r="H1986" t="s">
        <v>64</v>
      </c>
      <c r="I1986">
        <v>0</v>
      </c>
      <c r="J1986">
        <v>0</v>
      </c>
      <c r="K1986" s="29">
        <v>0</v>
      </c>
      <c r="L1986">
        <v>1</v>
      </c>
      <c r="M1986">
        <v>1</v>
      </c>
      <c r="N1986">
        <v>0</v>
      </c>
      <c r="O1986">
        <v>0</v>
      </c>
      <c r="P1986">
        <v>0</v>
      </c>
      <c r="Q1986">
        <v>0</v>
      </c>
      <c r="R1986">
        <v>1</v>
      </c>
      <c r="S1986">
        <v>0</v>
      </c>
      <c r="T1986">
        <v>0</v>
      </c>
      <c r="U1986">
        <v>0</v>
      </c>
      <c r="V1986">
        <v>0</v>
      </c>
      <c r="W1986">
        <v>0</v>
      </c>
      <c r="X1986" s="2">
        <v>1</v>
      </c>
    </row>
    <row r="1987" spans="1:24" x14ac:dyDescent="0.25">
      <c r="A1987" t="str">
        <f t="shared" ref="A1987:A2050" si="95">IF(OR(G1987="SR", G1987="GR"), 1, "")</f>
        <v/>
      </c>
      <c r="B1987" t="str">
        <f t="shared" si="93"/>
        <v/>
      </c>
      <c r="C1987">
        <f t="shared" si="94"/>
        <v>1</v>
      </c>
      <c r="D1987">
        <v>2026</v>
      </c>
      <c r="E1987" t="s">
        <v>7239</v>
      </c>
      <c r="F1987" t="s">
        <v>2138</v>
      </c>
      <c r="G1987" t="s">
        <v>24</v>
      </c>
      <c r="H1987" t="s">
        <v>64</v>
      </c>
      <c r="I1987">
        <v>0</v>
      </c>
      <c r="J1987">
        <v>0</v>
      </c>
      <c r="K1987" s="29">
        <v>1.35</v>
      </c>
      <c r="L1987">
        <v>7</v>
      </c>
      <c r="M1987">
        <v>0</v>
      </c>
      <c r="N1987">
        <v>0</v>
      </c>
      <c r="O1987">
        <v>0</v>
      </c>
      <c r="P1987">
        <v>0</v>
      </c>
      <c r="Q1987">
        <v>6.2</v>
      </c>
      <c r="R1987">
        <v>3</v>
      </c>
      <c r="S1987">
        <v>3</v>
      </c>
      <c r="T1987">
        <v>1</v>
      </c>
      <c r="U1987">
        <v>6</v>
      </c>
      <c r="V1987">
        <v>6</v>
      </c>
      <c r="W1987">
        <v>1</v>
      </c>
      <c r="X1987" s="2">
        <v>0.13600000000000001</v>
      </c>
    </row>
    <row r="1988" spans="1:24" x14ac:dyDescent="0.25">
      <c r="A1988" t="str">
        <f t="shared" si="95"/>
        <v/>
      </c>
      <c r="B1988" t="str">
        <f t="shared" si="93"/>
        <v/>
      </c>
      <c r="C1988">
        <f t="shared" si="94"/>
        <v>1</v>
      </c>
      <c r="D1988">
        <v>2026</v>
      </c>
      <c r="E1988" t="s">
        <v>7236</v>
      </c>
      <c r="F1988" t="s">
        <v>2138</v>
      </c>
      <c r="G1988" t="s">
        <v>37</v>
      </c>
      <c r="H1988" t="s">
        <v>64</v>
      </c>
      <c r="I1988">
        <v>3</v>
      </c>
      <c r="J1988">
        <v>0</v>
      </c>
      <c r="K1988" s="29">
        <v>3.44</v>
      </c>
      <c r="L1988">
        <v>26</v>
      </c>
      <c r="M1988">
        <v>0</v>
      </c>
      <c r="N1988">
        <v>0</v>
      </c>
      <c r="O1988">
        <v>0</v>
      </c>
      <c r="P1988">
        <v>2</v>
      </c>
      <c r="Q1988">
        <v>34</v>
      </c>
      <c r="R1988">
        <v>22</v>
      </c>
      <c r="S1988">
        <v>15</v>
      </c>
      <c r="T1988">
        <v>13</v>
      </c>
      <c r="U1988">
        <v>14</v>
      </c>
      <c r="V1988">
        <v>30</v>
      </c>
      <c r="W1988">
        <v>4</v>
      </c>
      <c r="X1988" s="2">
        <v>0.185</v>
      </c>
    </row>
    <row r="1989" spans="1:24" x14ac:dyDescent="0.25">
      <c r="A1989">
        <f t="shared" si="95"/>
        <v>1</v>
      </c>
      <c r="B1989" t="str">
        <f t="shared" si="93"/>
        <v/>
      </c>
      <c r="C1989" t="str">
        <f t="shared" si="94"/>
        <v/>
      </c>
      <c r="D1989">
        <v>2026</v>
      </c>
      <c r="E1989" t="s">
        <v>8867</v>
      </c>
      <c r="F1989" t="s">
        <v>2138</v>
      </c>
      <c r="G1989" t="s">
        <v>29</v>
      </c>
      <c r="H1989" t="s">
        <v>64</v>
      </c>
      <c r="I1989">
        <v>0</v>
      </c>
      <c r="J1989">
        <v>0</v>
      </c>
      <c r="K1989" s="29">
        <v>4.33</v>
      </c>
      <c r="L1989">
        <v>17</v>
      </c>
      <c r="M1989">
        <v>0</v>
      </c>
      <c r="N1989">
        <v>0</v>
      </c>
      <c r="O1989">
        <v>0</v>
      </c>
      <c r="P1989">
        <v>0</v>
      </c>
      <c r="Q1989">
        <v>27</v>
      </c>
      <c r="R1989">
        <v>24</v>
      </c>
      <c r="S1989">
        <v>14</v>
      </c>
      <c r="T1989">
        <v>13</v>
      </c>
      <c r="U1989">
        <v>19</v>
      </c>
      <c r="V1989">
        <v>25</v>
      </c>
      <c r="W1989">
        <v>5</v>
      </c>
      <c r="X1989" s="2">
        <v>0.26100000000000001</v>
      </c>
    </row>
    <row r="1990" spans="1:24" x14ac:dyDescent="0.25">
      <c r="A1990" t="str">
        <f t="shared" si="95"/>
        <v/>
      </c>
      <c r="B1990" t="str">
        <f t="shared" si="93"/>
        <v/>
      </c>
      <c r="C1990" t="str">
        <f t="shared" si="94"/>
        <v/>
      </c>
      <c r="D1990">
        <v>2026</v>
      </c>
      <c r="E1990" t="s">
        <v>8868</v>
      </c>
      <c r="F1990" t="s">
        <v>2138</v>
      </c>
      <c r="G1990" t="s">
        <v>47</v>
      </c>
      <c r="H1990" t="s">
        <v>64</v>
      </c>
      <c r="I1990">
        <v>1</v>
      </c>
      <c r="J1990">
        <v>0</v>
      </c>
      <c r="K1990" s="29">
        <v>4.34</v>
      </c>
      <c r="L1990">
        <v>18</v>
      </c>
      <c r="M1990">
        <v>1</v>
      </c>
      <c r="N1990">
        <v>0</v>
      </c>
      <c r="O1990">
        <v>0</v>
      </c>
      <c r="P1990">
        <v>0</v>
      </c>
      <c r="Q1990">
        <v>18.2</v>
      </c>
      <c r="R1990">
        <v>19</v>
      </c>
      <c r="S1990">
        <v>10</v>
      </c>
      <c r="T1990">
        <v>9</v>
      </c>
      <c r="U1990">
        <v>14</v>
      </c>
      <c r="V1990">
        <v>19</v>
      </c>
      <c r="W1990">
        <v>8</v>
      </c>
      <c r="X1990" s="2">
        <v>0.26800000000000002</v>
      </c>
    </row>
    <row r="1991" spans="1:24" x14ac:dyDescent="0.25">
      <c r="A1991" t="str">
        <f t="shared" si="95"/>
        <v/>
      </c>
      <c r="B1991" t="str">
        <f t="shared" si="93"/>
        <v/>
      </c>
      <c r="C1991">
        <f t="shared" si="94"/>
        <v>1</v>
      </c>
      <c r="D1991">
        <v>2026</v>
      </c>
      <c r="E1991" t="s">
        <v>6614</v>
      </c>
      <c r="F1991" t="s">
        <v>2138</v>
      </c>
      <c r="G1991" t="s">
        <v>47</v>
      </c>
      <c r="H1991" t="s">
        <v>64</v>
      </c>
      <c r="I1991">
        <v>0</v>
      </c>
      <c r="J1991">
        <v>1</v>
      </c>
      <c r="K1991" s="29">
        <v>6.32</v>
      </c>
      <c r="L1991">
        <v>17</v>
      </c>
      <c r="M1991">
        <v>4</v>
      </c>
      <c r="N1991">
        <v>0</v>
      </c>
      <c r="O1991">
        <v>0</v>
      </c>
      <c r="P1991">
        <v>0</v>
      </c>
      <c r="Q1991">
        <v>31.1</v>
      </c>
      <c r="R1991">
        <v>35</v>
      </c>
      <c r="S1991">
        <v>25</v>
      </c>
      <c r="T1991">
        <v>22</v>
      </c>
      <c r="U1991">
        <v>22</v>
      </c>
      <c r="V1991">
        <v>41</v>
      </c>
      <c r="W1991">
        <v>8</v>
      </c>
      <c r="X1991" s="2">
        <v>0.28499999999999998</v>
      </c>
    </row>
    <row r="1992" spans="1:24" x14ac:dyDescent="0.25">
      <c r="A1992">
        <f t="shared" si="95"/>
        <v>1</v>
      </c>
      <c r="B1992" t="str">
        <f t="shared" si="93"/>
        <v/>
      </c>
      <c r="C1992" t="str">
        <f t="shared" si="94"/>
        <v/>
      </c>
      <c r="D1992">
        <v>2026</v>
      </c>
      <c r="E1992" t="s">
        <v>8869</v>
      </c>
      <c r="F1992" t="s">
        <v>2138</v>
      </c>
      <c r="G1992" t="s">
        <v>29</v>
      </c>
      <c r="H1992" t="s">
        <v>64</v>
      </c>
      <c r="I1992">
        <v>0</v>
      </c>
      <c r="J1992">
        <v>2</v>
      </c>
      <c r="K1992" s="29">
        <v>6.35</v>
      </c>
      <c r="L1992">
        <v>20</v>
      </c>
      <c r="M1992">
        <v>0</v>
      </c>
      <c r="N1992">
        <v>0</v>
      </c>
      <c r="O1992">
        <v>0</v>
      </c>
      <c r="P1992">
        <v>2</v>
      </c>
      <c r="Q1992">
        <v>22.2</v>
      </c>
      <c r="R1992">
        <v>21</v>
      </c>
      <c r="S1992">
        <v>16</v>
      </c>
      <c r="T1992">
        <v>16</v>
      </c>
      <c r="U1992">
        <v>16</v>
      </c>
      <c r="V1992">
        <v>32</v>
      </c>
      <c r="W1992">
        <v>2</v>
      </c>
      <c r="X1992" s="2">
        <v>0.253</v>
      </c>
    </row>
    <row r="1993" spans="1:24" x14ac:dyDescent="0.25">
      <c r="A1993" t="str">
        <f t="shared" si="95"/>
        <v/>
      </c>
      <c r="B1993" t="str">
        <f t="shared" si="93"/>
        <v/>
      </c>
      <c r="C1993">
        <f t="shared" si="94"/>
        <v>1</v>
      </c>
      <c r="D1993">
        <v>2026</v>
      </c>
      <c r="E1993" t="s">
        <v>7232</v>
      </c>
      <c r="F1993" t="s">
        <v>2138</v>
      </c>
      <c r="G1993" t="s">
        <v>37</v>
      </c>
      <c r="H1993" t="s">
        <v>64</v>
      </c>
      <c r="I1993">
        <v>0</v>
      </c>
      <c r="J1993">
        <v>1</v>
      </c>
      <c r="K1993" s="29">
        <v>6.59</v>
      </c>
      <c r="L1993">
        <v>11</v>
      </c>
      <c r="M1993">
        <v>0</v>
      </c>
      <c r="N1993">
        <v>0</v>
      </c>
      <c r="O1993">
        <v>0</v>
      </c>
      <c r="P1993">
        <v>0</v>
      </c>
      <c r="Q1993">
        <v>13.2</v>
      </c>
      <c r="R1993">
        <v>12</v>
      </c>
      <c r="S1993">
        <v>12</v>
      </c>
      <c r="T1993">
        <v>10</v>
      </c>
      <c r="U1993">
        <v>16</v>
      </c>
      <c r="V1993">
        <v>12</v>
      </c>
      <c r="W1993">
        <v>5</v>
      </c>
      <c r="X1993" s="2">
        <v>0.245</v>
      </c>
    </row>
    <row r="1994" spans="1:24" x14ac:dyDescent="0.25">
      <c r="A1994" t="str">
        <f t="shared" si="95"/>
        <v/>
      </c>
      <c r="B1994" t="str">
        <f t="shared" si="93"/>
        <v/>
      </c>
      <c r="C1994" t="str">
        <f t="shared" si="94"/>
        <v/>
      </c>
      <c r="D1994">
        <v>2026</v>
      </c>
      <c r="E1994" t="s">
        <v>8870</v>
      </c>
      <c r="F1994" t="s">
        <v>2138</v>
      </c>
      <c r="G1994" t="s">
        <v>24</v>
      </c>
      <c r="H1994" t="s">
        <v>64</v>
      </c>
      <c r="I1994">
        <v>0</v>
      </c>
      <c r="J1994">
        <v>5</v>
      </c>
      <c r="K1994" s="29">
        <v>6.86</v>
      </c>
      <c r="L1994">
        <v>20</v>
      </c>
      <c r="M1994">
        <v>5</v>
      </c>
      <c r="N1994">
        <v>0</v>
      </c>
      <c r="O1994">
        <v>0</v>
      </c>
      <c r="P1994">
        <v>1</v>
      </c>
      <c r="Q1994">
        <v>42</v>
      </c>
      <c r="R1994">
        <v>47</v>
      </c>
      <c r="S1994">
        <v>34</v>
      </c>
      <c r="T1994">
        <v>32</v>
      </c>
      <c r="U1994">
        <v>29</v>
      </c>
      <c r="V1994">
        <v>43</v>
      </c>
      <c r="W1994">
        <v>11</v>
      </c>
      <c r="X1994" s="2">
        <v>0.27800000000000002</v>
      </c>
    </row>
    <row r="1995" spans="1:24" x14ac:dyDescent="0.25">
      <c r="A1995" t="str">
        <f t="shared" si="95"/>
        <v/>
      </c>
      <c r="B1995" t="str">
        <f t="shared" si="93"/>
        <v/>
      </c>
      <c r="C1995">
        <f t="shared" si="94"/>
        <v>1</v>
      </c>
      <c r="D1995">
        <v>2026</v>
      </c>
      <c r="E1995" t="s">
        <v>7249</v>
      </c>
      <c r="F1995" t="s">
        <v>2138</v>
      </c>
      <c r="G1995" t="s">
        <v>24</v>
      </c>
      <c r="H1995" t="s">
        <v>64</v>
      </c>
      <c r="I1995">
        <v>1</v>
      </c>
      <c r="J1995">
        <v>4</v>
      </c>
      <c r="K1995" s="29">
        <v>7.28</v>
      </c>
      <c r="L1995">
        <v>11</v>
      </c>
      <c r="M1995">
        <v>7</v>
      </c>
      <c r="N1995">
        <v>0</v>
      </c>
      <c r="O1995">
        <v>0</v>
      </c>
      <c r="P1995">
        <v>0</v>
      </c>
      <c r="Q1995">
        <v>29.2</v>
      </c>
      <c r="R1995">
        <v>22</v>
      </c>
      <c r="S1995">
        <v>25</v>
      </c>
      <c r="T1995">
        <v>24</v>
      </c>
      <c r="U1995">
        <v>34</v>
      </c>
      <c r="V1995">
        <v>31</v>
      </c>
      <c r="W1995">
        <v>8</v>
      </c>
      <c r="X1995" s="2">
        <v>0.21199999999999999</v>
      </c>
    </row>
    <row r="1996" spans="1:24" x14ac:dyDescent="0.25">
      <c r="A1996" t="str">
        <f t="shared" si="95"/>
        <v/>
      </c>
      <c r="B1996" t="str">
        <f t="shared" si="93"/>
        <v/>
      </c>
      <c r="C1996" t="str">
        <f t="shared" si="94"/>
        <v/>
      </c>
      <c r="D1996">
        <v>2026</v>
      </c>
      <c r="E1996" t="s">
        <v>8871</v>
      </c>
      <c r="F1996" t="s">
        <v>2138</v>
      </c>
      <c r="G1996" t="s">
        <v>47</v>
      </c>
      <c r="H1996" t="s">
        <v>64</v>
      </c>
      <c r="I1996">
        <v>0</v>
      </c>
      <c r="J1996">
        <v>0</v>
      </c>
      <c r="K1996" s="29">
        <v>9</v>
      </c>
      <c r="L1996">
        <v>2</v>
      </c>
      <c r="M1996">
        <v>0</v>
      </c>
      <c r="N1996">
        <v>0</v>
      </c>
      <c r="O1996">
        <v>0</v>
      </c>
      <c r="P1996">
        <v>0</v>
      </c>
      <c r="Q1996">
        <v>2</v>
      </c>
      <c r="R1996">
        <v>1</v>
      </c>
      <c r="S1996">
        <v>2</v>
      </c>
      <c r="T1996">
        <v>2</v>
      </c>
      <c r="U1996">
        <v>1</v>
      </c>
      <c r="V1996">
        <v>5</v>
      </c>
      <c r="W1996">
        <v>1</v>
      </c>
      <c r="X1996" s="2">
        <v>0.14299999999999999</v>
      </c>
    </row>
    <row r="1997" spans="1:24" x14ac:dyDescent="0.25">
      <c r="A1997">
        <f t="shared" si="95"/>
        <v>1</v>
      </c>
      <c r="B1997" t="str">
        <f t="shared" si="93"/>
        <v/>
      </c>
      <c r="C1997" t="str">
        <f t="shared" si="94"/>
        <v/>
      </c>
      <c r="D1997">
        <v>2026</v>
      </c>
      <c r="E1997" t="s">
        <v>8872</v>
      </c>
      <c r="F1997" t="s">
        <v>2138</v>
      </c>
      <c r="G1997" t="s">
        <v>29</v>
      </c>
      <c r="H1997" t="s">
        <v>64</v>
      </c>
      <c r="I1997">
        <v>0</v>
      </c>
      <c r="J1997">
        <v>1</v>
      </c>
      <c r="K1997" s="29">
        <v>11.12</v>
      </c>
      <c r="L1997">
        <v>7</v>
      </c>
      <c r="M1997">
        <v>0</v>
      </c>
      <c r="N1997">
        <v>0</v>
      </c>
      <c r="O1997">
        <v>0</v>
      </c>
      <c r="P1997">
        <v>0</v>
      </c>
      <c r="Q1997">
        <v>5.2</v>
      </c>
      <c r="R1997">
        <v>7</v>
      </c>
      <c r="S1997">
        <v>7</v>
      </c>
      <c r="T1997">
        <v>7</v>
      </c>
      <c r="U1997">
        <v>4</v>
      </c>
      <c r="V1997">
        <v>6</v>
      </c>
      <c r="W1997">
        <v>3</v>
      </c>
      <c r="X1997" s="2">
        <v>0.29199999999999998</v>
      </c>
    </row>
    <row r="1998" spans="1:24" x14ac:dyDescent="0.25">
      <c r="A1998" t="str">
        <f t="shared" si="95"/>
        <v/>
      </c>
      <c r="B1998" t="str">
        <f t="shared" si="93"/>
        <v/>
      </c>
      <c r="C1998">
        <f t="shared" si="94"/>
        <v>1</v>
      </c>
      <c r="D1998">
        <v>2026</v>
      </c>
      <c r="E1998" t="s">
        <v>7233</v>
      </c>
      <c r="F1998" t="s">
        <v>2138</v>
      </c>
      <c r="G1998" t="s">
        <v>37</v>
      </c>
      <c r="H1998" t="s">
        <v>64</v>
      </c>
      <c r="I1998">
        <v>0</v>
      </c>
      <c r="J1998">
        <v>0</v>
      </c>
      <c r="K1998" s="29">
        <v>16.2</v>
      </c>
      <c r="L1998">
        <v>5</v>
      </c>
      <c r="M1998">
        <v>0</v>
      </c>
      <c r="N1998">
        <v>0</v>
      </c>
      <c r="O1998">
        <v>0</v>
      </c>
      <c r="P1998">
        <v>0</v>
      </c>
      <c r="Q1998">
        <v>1.2</v>
      </c>
      <c r="R1998">
        <v>0</v>
      </c>
      <c r="S1998">
        <v>3</v>
      </c>
      <c r="T1998">
        <v>3</v>
      </c>
      <c r="U1998">
        <v>5</v>
      </c>
      <c r="V1998">
        <v>1</v>
      </c>
      <c r="W1998">
        <v>1</v>
      </c>
      <c r="X1998" s="2">
        <v>0</v>
      </c>
    </row>
    <row r="1999" spans="1:24" x14ac:dyDescent="0.25">
      <c r="A1999">
        <f t="shared" si="95"/>
        <v>1</v>
      </c>
      <c r="B1999" t="str">
        <f t="shared" si="93"/>
        <v/>
      </c>
      <c r="C1999" t="str">
        <f t="shared" si="94"/>
        <v/>
      </c>
      <c r="D1999">
        <v>2026</v>
      </c>
      <c r="E1999" t="s">
        <v>8873</v>
      </c>
      <c r="F1999" t="s">
        <v>2138</v>
      </c>
      <c r="G1999" t="s">
        <v>29</v>
      </c>
      <c r="H1999" t="s">
        <v>64</v>
      </c>
      <c r="I1999">
        <v>0</v>
      </c>
      <c r="J1999">
        <v>4</v>
      </c>
      <c r="K1999" s="29">
        <v>17.690000000000001</v>
      </c>
      <c r="L1999">
        <v>7</v>
      </c>
      <c r="M1999">
        <v>1</v>
      </c>
      <c r="N1999">
        <v>0</v>
      </c>
      <c r="O1999">
        <v>0</v>
      </c>
      <c r="P1999">
        <v>0</v>
      </c>
      <c r="Q1999">
        <v>9.1999999999999993</v>
      </c>
      <c r="R1999">
        <v>18</v>
      </c>
      <c r="S1999">
        <v>19</v>
      </c>
      <c r="T1999">
        <v>19</v>
      </c>
      <c r="U1999">
        <v>17</v>
      </c>
      <c r="V1999">
        <v>7</v>
      </c>
      <c r="W1999">
        <v>1</v>
      </c>
      <c r="X1999" s="2">
        <v>0.41899999999999998</v>
      </c>
    </row>
    <row r="2000" spans="1:24" x14ac:dyDescent="0.25">
      <c r="A2000">
        <f t="shared" si="95"/>
        <v>1</v>
      </c>
      <c r="B2000" t="str">
        <f t="shared" si="93"/>
        <v/>
      </c>
      <c r="C2000" t="str">
        <f t="shared" si="94"/>
        <v/>
      </c>
      <c r="D2000">
        <v>2026</v>
      </c>
      <c r="E2000" t="s">
        <v>8874</v>
      </c>
      <c r="F2000" t="s">
        <v>2158</v>
      </c>
      <c r="G2000" t="s">
        <v>29</v>
      </c>
      <c r="H2000" t="s">
        <v>64</v>
      </c>
      <c r="I2000">
        <v>3</v>
      </c>
      <c r="J2000">
        <v>7</v>
      </c>
      <c r="K2000" s="29">
        <v>4.75</v>
      </c>
      <c r="L2000">
        <v>14</v>
      </c>
      <c r="M2000">
        <v>14</v>
      </c>
      <c r="N2000">
        <v>1</v>
      </c>
      <c r="O2000">
        <v>0</v>
      </c>
      <c r="P2000">
        <v>0</v>
      </c>
      <c r="Q2000">
        <v>77.2</v>
      </c>
      <c r="R2000">
        <v>86</v>
      </c>
      <c r="S2000">
        <v>51</v>
      </c>
      <c r="T2000">
        <v>41</v>
      </c>
      <c r="U2000">
        <v>32</v>
      </c>
      <c r="V2000">
        <v>40</v>
      </c>
      <c r="W2000">
        <v>8</v>
      </c>
      <c r="X2000" s="2">
        <v>0.28000000000000003</v>
      </c>
    </row>
    <row r="2001" spans="1:24" x14ac:dyDescent="0.25">
      <c r="A2001" t="str">
        <f t="shared" si="95"/>
        <v/>
      </c>
      <c r="B2001" t="str">
        <f t="shared" si="93"/>
        <v/>
      </c>
      <c r="C2001">
        <f t="shared" si="94"/>
        <v>1</v>
      </c>
      <c r="D2001">
        <v>2026</v>
      </c>
      <c r="E2001" t="s">
        <v>5866</v>
      </c>
      <c r="F2001" t="s">
        <v>2158</v>
      </c>
      <c r="G2001" t="s">
        <v>37</v>
      </c>
      <c r="H2001" t="s">
        <v>64</v>
      </c>
      <c r="I2001">
        <v>1</v>
      </c>
      <c r="J2001">
        <v>5</v>
      </c>
      <c r="K2001" s="29">
        <v>5.66</v>
      </c>
      <c r="L2001">
        <v>14</v>
      </c>
      <c r="M2001">
        <v>9</v>
      </c>
      <c r="N2001">
        <v>1</v>
      </c>
      <c r="O2001">
        <v>0</v>
      </c>
      <c r="P2001">
        <v>0</v>
      </c>
      <c r="Q2001">
        <v>62</v>
      </c>
      <c r="R2001">
        <v>74</v>
      </c>
      <c r="S2001">
        <v>48</v>
      </c>
      <c r="T2001">
        <v>39</v>
      </c>
      <c r="U2001">
        <v>34</v>
      </c>
      <c r="V2001">
        <v>35</v>
      </c>
      <c r="W2001">
        <v>11</v>
      </c>
      <c r="X2001" s="2">
        <v>0.29699999999999999</v>
      </c>
    </row>
    <row r="2002" spans="1:24" x14ac:dyDescent="0.25">
      <c r="A2002">
        <f t="shared" si="95"/>
        <v>1</v>
      </c>
      <c r="B2002" t="str">
        <f t="shared" si="93"/>
        <v/>
      </c>
      <c r="C2002" t="str">
        <f t="shared" si="94"/>
        <v/>
      </c>
      <c r="D2002">
        <v>2026</v>
      </c>
      <c r="E2002" t="s">
        <v>8875</v>
      </c>
      <c r="F2002" t="s">
        <v>2158</v>
      </c>
      <c r="G2002" t="s">
        <v>29</v>
      </c>
      <c r="H2002" t="s">
        <v>64</v>
      </c>
      <c r="I2002">
        <v>0</v>
      </c>
      <c r="J2002">
        <v>0</v>
      </c>
      <c r="K2002" s="29">
        <v>0</v>
      </c>
      <c r="L2002">
        <v>1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1</v>
      </c>
      <c r="V2002">
        <v>0</v>
      </c>
      <c r="W2002">
        <v>0</v>
      </c>
      <c r="X2002" s="2">
        <v>0</v>
      </c>
    </row>
    <row r="2003" spans="1:24" x14ac:dyDescent="0.25">
      <c r="A2003">
        <f t="shared" si="95"/>
        <v>1</v>
      </c>
      <c r="B2003" t="str">
        <f t="shared" si="93"/>
        <v/>
      </c>
      <c r="C2003" t="str">
        <f t="shared" si="94"/>
        <v/>
      </c>
      <c r="D2003">
        <v>2026</v>
      </c>
      <c r="E2003" t="s">
        <v>2165</v>
      </c>
      <c r="F2003" t="s">
        <v>2158</v>
      </c>
      <c r="G2003" t="s">
        <v>29</v>
      </c>
      <c r="H2003" t="s">
        <v>64</v>
      </c>
      <c r="I2003">
        <v>2</v>
      </c>
      <c r="J2003">
        <v>1</v>
      </c>
      <c r="K2003" s="29">
        <v>4.3899999999999997</v>
      </c>
      <c r="L2003">
        <v>16</v>
      </c>
      <c r="M2003">
        <v>9</v>
      </c>
      <c r="N2003">
        <v>0</v>
      </c>
      <c r="O2003">
        <v>0</v>
      </c>
      <c r="P2003">
        <v>1</v>
      </c>
      <c r="Q2003">
        <v>26.2</v>
      </c>
      <c r="R2003">
        <v>31</v>
      </c>
      <c r="S2003">
        <v>16</v>
      </c>
      <c r="T2003">
        <v>13</v>
      </c>
      <c r="U2003">
        <v>14</v>
      </c>
      <c r="V2003">
        <v>25</v>
      </c>
      <c r="W2003">
        <v>3</v>
      </c>
      <c r="X2003" s="2">
        <v>0.29499999999999998</v>
      </c>
    </row>
    <row r="2004" spans="1:24" x14ac:dyDescent="0.25">
      <c r="A2004">
        <f t="shared" si="95"/>
        <v>1</v>
      </c>
      <c r="B2004" t="str">
        <f t="shared" si="93"/>
        <v/>
      </c>
      <c r="C2004" t="str">
        <f t="shared" si="94"/>
        <v/>
      </c>
      <c r="D2004">
        <v>2026</v>
      </c>
      <c r="E2004" t="s">
        <v>2172</v>
      </c>
      <c r="F2004" t="s">
        <v>2158</v>
      </c>
      <c r="G2004" t="s">
        <v>29</v>
      </c>
      <c r="H2004" t="s">
        <v>64</v>
      </c>
      <c r="I2004">
        <v>0</v>
      </c>
      <c r="J2004">
        <v>0</v>
      </c>
      <c r="K2004" s="29">
        <v>4.5</v>
      </c>
      <c r="L2004">
        <v>3</v>
      </c>
      <c r="M2004">
        <v>0</v>
      </c>
      <c r="N2004">
        <v>0</v>
      </c>
      <c r="O2004">
        <v>0</v>
      </c>
      <c r="P2004">
        <v>0</v>
      </c>
      <c r="Q2004">
        <v>2</v>
      </c>
      <c r="R2004">
        <v>1</v>
      </c>
      <c r="S2004">
        <v>1</v>
      </c>
      <c r="T2004">
        <v>1</v>
      </c>
      <c r="U2004">
        <v>4</v>
      </c>
      <c r="V2004">
        <v>2</v>
      </c>
      <c r="W2004">
        <v>1</v>
      </c>
      <c r="X2004" s="2">
        <v>0.14299999999999999</v>
      </c>
    </row>
    <row r="2005" spans="1:24" x14ac:dyDescent="0.25">
      <c r="A2005">
        <f t="shared" si="95"/>
        <v>1</v>
      </c>
      <c r="B2005" t="str">
        <f t="shared" si="93"/>
        <v/>
      </c>
      <c r="C2005" t="str">
        <f t="shared" si="94"/>
        <v/>
      </c>
      <c r="D2005">
        <v>2026</v>
      </c>
      <c r="E2005" t="s">
        <v>8876</v>
      </c>
      <c r="F2005" t="s">
        <v>2158</v>
      </c>
      <c r="G2005" t="s">
        <v>29</v>
      </c>
      <c r="H2005" t="s">
        <v>64</v>
      </c>
      <c r="I2005">
        <v>3</v>
      </c>
      <c r="J2005">
        <v>0</v>
      </c>
      <c r="K2005" s="29">
        <v>5.13</v>
      </c>
      <c r="L2005">
        <v>23</v>
      </c>
      <c r="M2005">
        <v>0</v>
      </c>
      <c r="N2005">
        <v>0</v>
      </c>
      <c r="O2005">
        <v>0</v>
      </c>
      <c r="P2005">
        <v>1</v>
      </c>
      <c r="Q2005">
        <v>26.1</v>
      </c>
      <c r="R2005">
        <v>33</v>
      </c>
      <c r="S2005">
        <v>16</v>
      </c>
      <c r="T2005">
        <v>15</v>
      </c>
      <c r="U2005">
        <v>12</v>
      </c>
      <c r="V2005">
        <v>16</v>
      </c>
      <c r="W2005">
        <v>2</v>
      </c>
      <c r="X2005" s="2">
        <v>0.314</v>
      </c>
    </row>
    <row r="2006" spans="1:24" x14ac:dyDescent="0.25">
      <c r="A2006" t="str">
        <f t="shared" si="95"/>
        <v/>
      </c>
      <c r="B2006" t="str">
        <f t="shared" si="93"/>
        <v/>
      </c>
      <c r="C2006">
        <f t="shared" si="94"/>
        <v>1</v>
      </c>
      <c r="D2006">
        <v>2026</v>
      </c>
      <c r="E2006" t="s">
        <v>5870</v>
      </c>
      <c r="F2006" t="s">
        <v>2158</v>
      </c>
      <c r="G2006" t="s">
        <v>37</v>
      </c>
      <c r="H2006" t="s">
        <v>64</v>
      </c>
      <c r="I2006">
        <v>1</v>
      </c>
      <c r="J2006">
        <v>6</v>
      </c>
      <c r="K2006" s="29">
        <v>6.21</v>
      </c>
      <c r="L2006">
        <v>27</v>
      </c>
      <c r="M2006">
        <v>3</v>
      </c>
      <c r="N2006">
        <v>0</v>
      </c>
      <c r="O2006">
        <v>0</v>
      </c>
      <c r="P2006">
        <v>0</v>
      </c>
      <c r="Q2006">
        <v>33.1</v>
      </c>
      <c r="R2006">
        <v>52</v>
      </c>
      <c r="S2006">
        <v>27</v>
      </c>
      <c r="T2006">
        <v>23</v>
      </c>
      <c r="U2006">
        <v>19</v>
      </c>
      <c r="V2006">
        <v>24</v>
      </c>
      <c r="W2006">
        <v>6</v>
      </c>
      <c r="X2006" s="2">
        <v>0.34699999999999998</v>
      </c>
    </row>
    <row r="2007" spans="1:24" x14ac:dyDescent="0.25">
      <c r="A2007">
        <f t="shared" si="95"/>
        <v>1</v>
      </c>
      <c r="B2007" t="str">
        <f t="shared" si="93"/>
        <v/>
      </c>
      <c r="C2007" t="str">
        <f t="shared" si="94"/>
        <v/>
      </c>
      <c r="D2007">
        <v>2026</v>
      </c>
      <c r="E2007" t="s">
        <v>8877</v>
      </c>
      <c r="F2007" t="s">
        <v>2158</v>
      </c>
      <c r="G2007" t="s">
        <v>29</v>
      </c>
      <c r="H2007" t="s">
        <v>64</v>
      </c>
      <c r="I2007">
        <v>1</v>
      </c>
      <c r="J2007">
        <v>2</v>
      </c>
      <c r="K2007" s="29">
        <v>6.33</v>
      </c>
      <c r="L2007">
        <v>32</v>
      </c>
      <c r="M2007">
        <v>1</v>
      </c>
      <c r="N2007">
        <v>0</v>
      </c>
      <c r="O2007">
        <v>0</v>
      </c>
      <c r="P2007">
        <v>0</v>
      </c>
      <c r="Q2007">
        <v>27</v>
      </c>
      <c r="R2007">
        <v>32</v>
      </c>
      <c r="S2007">
        <v>22</v>
      </c>
      <c r="T2007">
        <v>19</v>
      </c>
      <c r="U2007">
        <v>11</v>
      </c>
      <c r="V2007">
        <v>25</v>
      </c>
      <c r="W2007">
        <v>5</v>
      </c>
      <c r="X2007" s="2">
        <v>0.29599999999999999</v>
      </c>
    </row>
    <row r="2008" spans="1:24" x14ac:dyDescent="0.25">
      <c r="A2008" t="str">
        <f t="shared" si="95"/>
        <v/>
      </c>
      <c r="B2008" t="str">
        <f t="shared" si="93"/>
        <v/>
      </c>
      <c r="C2008">
        <f t="shared" si="94"/>
        <v>1</v>
      </c>
      <c r="D2008">
        <v>2026</v>
      </c>
      <c r="E2008" t="s">
        <v>6875</v>
      </c>
      <c r="F2008" t="s">
        <v>2158</v>
      </c>
      <c r="G2008" t="s">
        <v>37</v>
      </c>
      <c r="H2008" t="s">
        <v>64</v>
      </c>
      <c r="I2008">
        <v>3</v>
      </c>
      <c r="J2008">
        <v>2</v>
      </c>
      <c r="K2008" s="29">
        <v>6.48</v>
      </c>
      <c r="L2008">
        <v>21</v>
      </c>
      <c r="M2008">
        <v>2</v>
      </c>
      <c r="N2008">
        <v>0</v>
      </c>
      <c r="O2008">
        <v>0</v>
      </c>
      <c r="P2008">
        <v>1</v>
      </c>
      <c r="Q2008">
        <v>41.2</v>
      </c>
      <c r="R2008">
        <v>54</v>
      </c>
      <c r="S2008">
        <v>31</v>
      </c>
      <c r="T2008">
        <v>30</v>
      </c>
      <c r="U2008">
        <v>13</v>
      </c>
      <c r="V2008">
        <v>23</v>
      </c>
      <c r="W2008">
        <v>8</v>
      </c>
      <c r="X2008" s="2">
        <v>0.318</v>
      </c>
    </row>
    <row r="2009" spans="1:24" x14ac:dyDescent="0.25">
      <c r="A2009" t="str">
        <f t="shared" si="95"/>
        <v/>
      </c>
      <c r="B2009" t="str">
        <f t="shared" si="93"/>
        <v/>
      </c>
      <c r="C2009">
        <f t="shared" si="94"/>
        <v>1</v>
      </c>
      <c r="D2009">
        <v>2026</v>
      </c>
      <c r="E2009" t="s">
        <v>7045</v>
      </c>
      <c r="F2009" t="s">
        <v>2158</v>
      </c>
      <c r="G2009" t="s">
        <v>37</v>
      </c>
      <c r="H2009" t="s">
        <v>64</v>
      </c>
      <c r="I2009">
        <v>0</v>
      </c>
      <c r="J2009">
        <v>1</v>
      </c>
      <c r="K2009" s="29">
        <v>8.19</v>
      </c>
      <c r="L2009">
        <v>26</v>
      </c>
      <c r="M2009">
        <v>2</v>
      </c>
      <c r="N2009">
        <v>0</v>
      </c>
      <c r="O2009">
        <v>0</v>
      </c>
      <c r="P2009">
        <v>0</v>
      </c>
      <c r="Q2009">
        <v>29.2</v>
      </c>
      <c r="R2009">
        <v>35</v>
      </c>
      <c r="S2009">
        <v>29</v>
      </c>
      <c r="T2009">
        <v>27</v>
      </c>
      <c r="U2009">
        <v>21</v>
      </c>
      <c r="V2009">
        <v>21</v>
      </c>
      <c r="W2009">
        <v>8</v>
      </c>
      <c r="X2009" s="2">
        <v>0.28699999999999998</v>
      </c>
    </row>
    <row r="2010" spans="1:24" x14ac:dyDescent="0.25">
      <c r="A2010" t="str">
        <f t="shared" si="95"/>
        <v/>
      </c>
      <c r="B2010" t="str">
        <f t="shared" si="93"/>
        <v/>
      </c>
      <c r="C2010">
        <f t="shared" si="94"/>
        <v>1</v>
      </c>
      <c r="D2010">
        <v>2026</v>
      </c>
      <c r="E2010" t="s">
        <v>5867</v>
      </c>
      <c r="F2010" t="s">
        <v>2158</v>
      </c>
      <c r="G2010" t="s">
        <v>37</v>
      </c>
      <c r="H2010" t="s">
        <v>64</v>
      </c>
      <c r="I2010">
        <v>1</v>
      </c>
      <c r="J2010">
        <v>5</v>
      </c>
      <c r="K2010" s="29">
        <v>9.08</v>
      </c>
      <c r="L2010">
        <v>19</v>
      </c>
      <c r="M2010">
        <v>7</v>
      </c>
      <c r="N2010">
        <v>0</v>
      </c>
      <c r="O2010">
        <v>0</v>
      </c>
      <c r="P2010">
        <v>0</v>
      </c>
      <c r="Q2010">
        <v>35.200000000000003</v>
      </c>
      <c r="R2010">
        <v>41</v>
      </c>
      <c r="S2010">
        <v>37</v>
      </c>
      <c r="T2010">
        <v>36</v>
      </c>
      <c r="U2010">
        <v>32</v>
      </c>
      <c r="V2010">
        <v>29</v>
      </c>
      <c r="W2010">
        <v>14</v>
      </c>
      <c r="X2010" s="2">
        <v>0.29699999999999999</v>
      </c>
    </row>
    <row r="2011" spans="1:24" x14ac:dyDescent="0.25">
      <c r="A2011" t="str">
        <f t="shared" si="95"/>
        <v/>
      </c>
      <c r="B2011" t="str">
        <f t="shared" si="93"/>
        <v/>
      </c>
      <c r="C2011" t="str">
        <f t="shared" si="94"/>
        <v/>
      </c>
      <c r="D2011">
        <v>2026</v>
      </c>
      <c r="E2011" t="s">
        <v>2177</v>
      </c>
      <c r="F2011" t="s">
        <v>2158</v>
      </c>
      <c r="G2011" t="s">
        <v>24</v>
      </c>
      <c r="H2011" t="s">
        <v>64</v>
      </c>
      <c r="I2011">
        <v>0</v>
      </c>
      <c r="J2011">
        <v>3</v>
      </c>
      <c r="K2011" s="29">
        <v>10.88</v>
      </c>
      <c r="L2011">
        <v>23</v>
      </c>
      <c r="M2011">
        <v>1</v>
      </c>
      <c r="N2011">
        <v>0</v>
      </c>
      <c r="O2011">
        <v>0</v>
      </c>
      <c r="P2011">
        <v>0</v>
      </c>
      <c r="Q2011">
        <v>22.1</v>
      </c>
      <c r="R2011">
        <v>33</v>
      </c>
      <c r="S2011">
        <v>32</v>
      </c>
      <c r="T2011">
        <v>27</v>
      </c>
      <c r="U2011">
        <v>16</v>
      </c>
      <c r="V2011">
        <v>24</v>
      </c>
      <c r="W2011">
        <v>2</v>
      </c>
      <c r="X2011" s="2">
        <v>0.34</v>
      </c>
    </row>
    <row r="2012" spans="1:24" x14ac:dyDescent="0.25">
      <c r="A2012" t="str">
        <f t="shared" si="95"/>
        <v/>
      </c>
      <c r="B2012" t="str">
        <f t="shared" si="93"/>
        <v/>
      </c>
      <c r="C2012" t="str">
        <f t="shared" si="94"/>
        <v/>
      </c>
      <c r="D2012">
        <v>2026</v>
      </c>
      <c r="E2012" t="s">
        <v>8878</v>
      </c>
      <c r="F2012" t="s">
        <v>2158</v>
      </c>
      <c r="G2012" t="s">
        <v>47</v>
      </c>
      <c r="H2012" t="s">
        <v>64</v>
      </c>
      <c r="I2012">
        <v>0</v>
      </c>
      <c r="J2012">
        <v>2</v>
      </c>
      <c r="K2012" s="29">
        <v>12</v>
      </c>
      <c r="L2012">
        <v>10</v>
      </c>
      <c r="M2012">
        <v>4</v>
      </c>
      <c r="N2012">
        <v>0</v>
      </c>
      <c r="O2012">
        <v>0</v>
      </c>
      <c r="P2012">
        <v>0</v>
      </c>
      <c r="Q2012">
        <v>18</v>
      </c>
      <c r="R2012">
        <v>23</v>
      </c>
      <c r="S2012">
        <v>25</v>
      </c>
      <c r="T2012">
        <v>24</v>
      </c>
      <c r="U2012">
        <v>18</v>
      </c>
      <c r="V2012">
        <v>9</v>
      </c>
      <c r="W2012">
        <v>8</v>
      </c>
      <c r="X2012" s="2">
        <v>0.33300000000000002</v>
      </c>
    </row>
    <row r="2013" spans="1:24" x14ac:dyDescent="0.25">
      <c r="A2013" t="str">
        <f t="shared" si="95"/>
        <v/>
      </c>
      <c r="B2013" t="str">
        <f t="shared" si="93"/>
        <v/>
      </c>
      <c r="C2013" t="str">
        <f t="shared" si="94"/>
        <v/>
      </c>
      <c r="D2013">
        <v>2026</v>
      </c>
      <c r="E2013" t="s">
        <v>8879</v>
      </c>
      <c r="F2013" t="s">
        <v>2158</v>
      </c>
      <c r="G2013" t="s">
        <v>47</v>
      </c>
      <c r="H2013" t="s">
        <v>64</v>
      </c>
      <c r="I2013">
        <v>0</v>
      </c>
      <c r="J2013">
        <v>2</v>
      </c>
      <c r="K2013" s="29">
        <v>13.24</v>
      </c>
      <c r="L2013">
        <v>22</v>
      </c>
      <c r="M2013">
        <v>0</v>
      </c>
      <c r="N2013">
        <v>0</v>
      </c>
      <c r="O2013">
        <v>0</v>
      </c>
      <c r="P2013">
        <v>1</v>
      </c>
      <c r="Q2013">
        <v>17</v>
      </c>
      <c r="R2013">
        <v>22</v>
      </c>
      <c r="S2013">
        <v>26</v>
      </c>
      <c r="T2013">
        <v>25</v>
      </c>
      <c r="U2013">
        <v>14</v>
      </c>
      <c r="V2013">
        <v>12</v>
      </c>
      <c r="W2013">
        <v>5</v>
      </c>
      <c r="X2013" s="2">
        <v>0.31900000000000001</v>
      </c>
    </row>
    <row r="2014" spans="1:24" x14ac:dyDescent="0.25">
      <c r="A2014" t="str">
        <f t="shared" si="95"/>
        <v/>
      </c>
      <c r="B2014" t="str">
        <f t="shared" si="93"/>
        <v/>
      </c>
      <c r="C2014">
        <f t="shared" si="94"/>
        <v>1</v>
      </c>
      <c r="D2014">
        <v>2026</v>
      </c>
      <c r="E2014" t="s">
        <v>5871</v>
      </c>
      <c r="F2014" t="s">
        <v>2158</v>
      </c>
      <c r="G2014" t="s">
        <v>37</v>
      </c>
      <c r="H2014" t="s">
        <v>64</v>
      </c>
      <c r="I2014">
        <v>0</v>
      </c>
      <c r="J2014">
        <v>1</v>
      </c>
      <c r="K2014" s="29">
        <v>17.399999999999999</v>
      </c>
      <c r="L2014">
        <v>18</v>
      </c>
      <c r="M2014">
        <v>0</v>
      </c>
      <c r="N2014">
        <v>0</v>
      </c>
      <c r="O2014">
        <v>0</v>
      </c>
      <c r="P2014">
        <v>0</v>
      </c>
      <c r="Q2014">
        <v>15</v>
      </c>
      <c r="R2014">
        <v>28</v>
      </c>
      <c r="S2014">
        <v>30</v>
      </c>
      <c r="T2014">
        <v>29</v>
      </c>
      <c r="U2014">
        <v>11</v>
      </c>
      <c r="V2014">
        <v>8</v>
      </c>
      <c r="W2014">
        <v>5</v>
      </c>
      <c r="X2014" s="2">
        <v>0.41799999999999998</v>
      </c>
    </row>
    <row r="2015" spans="1:24" x14ac:dyDescent="0.25">
      <c r="A2015" t="str">
        <f t="shared" si="95"/>
        <v/>
      </c>
      <c r="B2015" t="str">
        <f t="shared" si="93"/>
        <v/>
      </c>
      <c r="C2015">
        <f t="shared" si="94"/>
        <v>1</v>
      </c>
      <c r="D2015">
        <v>2026</v>
      </c>
      <c r="E2015" t="s">
        <v>5869</v>
      </c>
      <c r="F2015" t="s">
        <v>2158</v>
      </c>
      <c r="G2015" t="s">
        <v>24</v>
      </c>
      <c r="H2015" t="s">
        <v>64</v>
      </c>
      <c r="I2015">
        <v>0</v>
      </c>
      <c r="J2015">
        <v>0</v>
      </c>
      <c r="K2015" s="29">
        <v>19.29</v>
      </c>
      <c r="L2015">
        <v>15</v>
      </c>
      <c r="M2015">
        <v>0</v>
      </c>
      <c r="N2015">
        <v>0</v>
      </c>
      <c r="O2015">
        <v>0</v>
      </c>
      <c r="P2015">
        <v>0</v>
      </c>
      <c r="Q2015">
        <v>11.2</v>
      </c>
      <c r="R2015">
        <v>20</v>
      </c>
      <c r="S2015">
        <v>27</v>
      </c>
      <c r="T2015">
        <v>25</v>
      </c>
      <c r="U2015">
        <v>18</v>
      </c>
      <c r="V2015">
        <v>10</v>
      </c>
      <c r="W2015">
        <v>6</v>
      </c>
      <c r="X2015" s="2">
        <v>0.39200000000000002</v>
      </c>
    </row>
    <row r="2016" spans="1:24" x14ac:dyDescent="0.25">
      <c r="A2016">
        <f t="shared" si="95"/>
        <v>1</v>
      </c>
      <c r="B2016" t="str">
        <f t="shared" si="93"/>
        <v/>
      </c>
      <c r="C2016" t="str">
        <f t="shared" si="94"/>
        <v/>
      </c>
      <c r="D2016">
        <v>2026</v>
      </c>
      <c r="E2016" t="s">
        <v>8880</v>
      </c>
      <c r="F2016" t="s">
        <v>2179</v>
      </c>
      <c r="G2016" t="s">
        <v>29</v>
      </c>
      <c r="H2016" t="s">
        <v>64</v>
      </c>
      <c r="I2016">
        <v>9</v>
      </c>
      <c r="J2016">
        <v>2</v>
      </c>
      <c r="K2016" s="29">
        <v>3.01</v>
      </c>
      <c r="L2016">
        <v>17</v>
      </c>
      <c r="M2016">
        <v>17</v>
      </c>
      <c r="N2016">
        <v>1</v>
      </c>
      <c r="O2016">
        <v>1</v>
      </c>
      <c r="P2016">
        <v>0</v>
      </c>
      <c r="Q2016">
        <v>89.2</v>
      </c>
      <c r="R2016">
        <v>64</v>
      </c>
      <c r="S2016">
        <v>32</v>
      </c>
      <c r="T2016">
        <v>30</v>
      </c>
      <c r="U2016">
        <v>32</v>
      </c>
      <c r="V2016">
        <v>103</v>
      </c>
      <c r="W2016">
        <v>11</v>
      </c>
      <c r="X2016" s="2">
        <v>0.19900000000000001</v>
      </c>
    </row>
    <row r="2017" spans="1:24" x14ac:dyDescent="0.25">
      <c r="A2017">
        <f t="shared" si="95"/>
        <v>1</v>
      </c>
      <c r="B2017">
        <f t="shared" si="93"/>
        <v>1</v>
      </c>
      <c r="C2017" t="str">
        <f t="shared" si="94"/>
        <v/>
      </c>
      <c r="D2017">
        <v>2026</v>
      </c>
      <c r="E2017" t="s">
        <v>6324</v>
      </c>
      <c r="F2017" t="s">
        <v>2179</v>
      </c>
      <c r="G2017" t="s">
        <v>29</v>
      </c>
      <c r="H2017" t="s">
        <v>64</v>
      </c>
      <c r="I2017">
        <v>7</v>
      </c>
      <c r="J2017">
        <v>1</v>
      </c>
      <c r="K2017" s="29">
        <v>3.66</v>
      </c>
      <c r="L2017">
        <v>15</v>
      </c>
      <c r="M2017">
        <v>15</v>
      </c>
      <c r="N2017">
        <v>0</v>
      </c>
      <c r="O2017">
        <v>0</v>
      </c>
      <c r="P2017">
        <v>0</v>
      </c>
      <c r="Q2017">
        <v>66.099999999999994</v>
      </c>
      <c r="R2017">
        <v>54</v>
      </c>
      <c r="S2017">
        <v>32</v>
      </c>
      <c r="T2017">
        <v>27</v>
      </c>
      <c r="U2017">
        <v>44</v>
      </c>
      <c r="V2017">
        <v>78</v>
      </c>
      <c r="W2017">
        <v>13</v>
      </c>
      <c r="X2017" s="2">
        <v>0.22600000000000001</v>
      </c>
    </row>
    <row r="2018" spans="1:24" x14ac:dyDescent="0.25">
      <c r="A2018">
        <f t="shared" si="95"/>
        <v>1</v>
      </c>
      <c r="B2018" t="str">
        <f t="shared" si="93"/>
        <v/>
      </c>
      <c r="C2018" t="str">
        <f t="shared" si="94"/>
        <v/>
      </c>
      <c r="D2018">
        <v>2026</v>
      </c>
      <c r="E2018" t="s">
        <v>8881</v>
      </c>
      <c r="F2018" t="s">
        <v>2179</v>
      </c>
      <c r="G2018" t="s">
        <v>29</v>
      </c>
      <c r="H2018" t="s">
        <v>64</v>
      </c>
      <c r="I2018">
        <v>6</v>
      </c>
      <c r="J2018">
        <v>3</v>
      </c>
      <c r="K2018" s="29">
        <v>4.1900000000000004</v>
      </c>
      <c r="L2018">
        <v>16</v>
      </c>
      <c r="M2018">
        <v>16</v>
      </c>
      <c r="N2018">
        <v>0</v>
      </c>
      <c r="O2018">
        <v>0</v>
      </c>
      <c r="P2018">
        <v>0</v>
      </c>
      <c r="Q2018">
        <v>77.099999999999994</v>
      </c>
      <c r="R2018">
        <v>68</v>
      </c>
      <c r="S2018">
        <v>42</v>
      </c>
      <c r="T2018">
        <v>36</v>
      </c>
      <c r="U2018">
        <v>29</v>
      </c>
      <c r="V2018">
        <v>89</v>
      </c>
      <c r="W2018">
        <v>9</v>
      </c>
      <c r="X2018" s="2">
        <v>0.23599999999999999</v>
      </c>
    </row>
    <row r="2019" spans="1:24" x14ac:dyDescent="0.25">
      <c r="A2019">
        <f t="shared" si="95"/>
        <v>1</v>
      </c>
      <c r="B2019" t="str">
        <f t="shared" si="93"/>
        <v/>
      </c>
      <c r="C2019" t="str">
        <f t="shared" si="94"/>
        <v/>
      </c>
      <c r="D2019">
        <v>2026</v>
      </c>
      <c r="E2019" t="s">
        <v>8882</v>
      </c>
      <c r="F2019" t="s">
        <v>2179</v>
      </c>
      <c r="G2019" t="s">
        <v>29</v>
      </c>
      <c r="H2019" t="s">
        <v>64</v>
      </c>
      <c r="I2019">
        <v>0</v>
      </c>
      <c r="J2019">
        <v>0</v>
      </c>
      <c r="K2019" s="29">
        <v>0</v>
      </c>
      <c r="L2019">
        <v>1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1</v>
      </c>
      <c r="V2019">
        <v>0</v>
      </c>
      <c r="W2019">
        <v>0</v>
      </c>
      <c r="X2019" s="2">
        <v>0</v>
      </c>
    </row>
    <row r="2020" spans="1:24" x14ac:dyDescent="0.25">
      <c r="A2020">
        <f t="shared" si="95"/>
        <v>1</v>
      </c>
      <c r="B2020" t="str">
        <f t="shared" si="93"/>
        <v/>
      </c>
      <c r="C2020" t="str">
        <f t="shared" si="94"/>
        <v/>
      </c>
      <c r="D2020">
        <v>2026</v>
      </c>
      <c r="E2020" t="s">
        <v>8883</v>
      </c>
      <c r="F2020" t="s">
        <v>2179</v>
      </c>
      <c r="G2020" t="s">
        <v>29</v>
      </c>
      <c r="H2020" t="s">
        <v>64</v>
      </c>
      <c r="I2020">
        <v>3</v>
      </c>
      <c r="J2020">
        <v>1</v>
      </c>
      <c r="K2020" s="29">
        <v>2</v>
      </c>
      <c r="L2020">
        <v>23</v>
      </c>
      <c r="M2020">
        <v>0</v>
      </c>
      <c r="N2020">
        <v>0</v>
      </c>
      <c r="O2020">
        <v>0</v>
      </c>
      <c r="P2020">
        <v>2</v>
      </c>
      <c r="Q2020">
        <v>27</v>
      </c>
      <c r="R2020">
        <v>18</v>
      </c>
      <c r="S2020">
        <v>10</v>
      </c>
      <c r="T2020">
        <v>6</v>
      </c>
      <c r="U2020">
        <v>14</v>
      </c>
      <c r="V2020">
        <v>23</v>
      </c>
      <c r="W2020">
        <v>6</v>
      </c>
      <c r="X2020" s="2">
        <v>0.19400000000000001</v>
      </c>
    </row>
    <row r="2021" spans="1:24" x14ac:dyDescent="0.25">
      <c r="A2021" t="str">
        <f t="shared" si="95"/>
        <v/>
      </c>
      <c r="B2021" t="str">
        <f t="shared" si="93"/>
        <v/>
      </c>
      <c r="C2021" t="str">
        <f t="shared" si="94"/>
        <v/>
      </c>
      <c r="D2021">
        <v>2026</v>
      </c>
      <c r="E2021" t="s">
        <v>8884</v>
      </c>
      <c r="F2021" t="s">
        <v>2179</v>
      </c>
      <c r="G2021" t="s">
        <v>37</v>
      </c>
      <c r="H2021" t="s">
        <v>64</v>
      </c>
      <c r="I2021">
        <v>2</v>
      </c>
      <c r="J2021">
        <v>0</v>
      </c>
      <c r="K2021" s="29">
        <v>2.14</v>
      </c>
      <c r="L2021">
        <v>14</v>
      </c>
      <c r="M2021">
        <v>0</v>
      </c>
      <c r="N2021">
        <v>0</v>
      </c>
      <c r="O2021">
        <v>0</v>
      </c>
      <c r="P2021">
        <v>0</v>
      </c>
      <c r="Q2021">
        <v>21</v>
      </c>
      <c r="R2021">
        <v>18</v>
      </c>
      <c r="S2021">
        <v>5</v>
      </c>
      <c r="T2021">
        <v>5</v>
      </c>
      <c r="U2021">
        <v>11</v>
      </c>
      <c r="V2021">
        <v>21</v>
      </c>
      <c r="W2021">
        <v>4</v>
      </c>
      <c r="X2021" s="2">
        <v>0.22800000000000001</v>
      </c>
    </row>
    <row r="2022" spans="1:24" x14ac:dyDescent="0.25">
      <c r="A2022" t="str">
        <f t="shared" si="95"/>
        <v/>
      </c>
      <c r="B2022" t="str">
        <f t="shared" si="93"/>
        <v/>
      </c>
      <c r="C2022" t="str">
        <f t="shared" si="94"/>
        <v/>
      </c>
      <c r="D2022">
        <v>2026</v>
      </c>
      <c r="E2022" t="s">
        <v>8885</v>
      </c>
      <c r="F2022" t="s">
        <v>2179</v>
      </c>
      <c r="G2022" t="s">
        <v>37</v>
      </c>
      <c r="H2022" t="s">
        <v>64</v>
      </c>
      <c r="I2022">
        <v>6</v>
      </c>
      <c r="J2022">
        <v>4</v>
      </c>
      <c r="K2022" s="29">
        <v>2.2000000000000002</v>
      </c>
      <c r="L2022">
        <v>29</v>
      </c>
      <c r="M2022">
        <v>0</v>
      </c>
      <c r="N2022">
        <v>0</v>
      </c>
      <c r="O2022">
        <v>0</v>
      </c>
      <c r="P2022">
        <v>12</v>
      </c>
      <c r="Q2022">
        <v>41</v>
      </c>
      <c r="R2022">
        <v>23</v>
      </c>
      <c r="S2022">
        <v>12</v>
      </c>
      <c r="T2022">
        <v>10</v>
      </c>
      <c r="U2022">
        <v>19</v>
      </c>
      <c r="V2022">
        <v>41</v>
      </c>
      <c r="W2022">
        <v>2</v>
      </c>
      <c r="X2022" s="2">
        <v>0.16400000000000001</v>
      </c>
    </row>
    <row r="2023" spans="1:24" x14ac:dyDescent="0.25">
      <c r="A2023" t="str">
        <f t="shared" si="95"/>
        <v/>
      </c>
      <c r="B2023" t="str">
        <f t="shared" si="93"/>
        <v/>
      </c>
      <c r="C2023" t="str">
        <f t="shared" si="94"/>
        <v/>
      </c>
      <c r="D2023">
        <v>2026</v>
      </c>
      <c r="E2023" t="s">
        <v>8886</v>
      </c>
      <c r="F2023" t="s">
        <v>2179</v>
      </c>
      <c r="G2023" t="s">
        <v>24</v>
      </c>
      <c r="H2023" t="s">
        <v>64</v>
      </c>
      <c r="I2023">
        <v>5</v>
      </c>
      <c r="J2023">
        <v>0</v>
      </c>
      <c r="K2023" s="29">
        <v>2.76</v>
      </c>
      <c r="L2023">
        <v>23</v>
      </c>
      <c r="M2023">
        <v>1</v>
      </c>
      <c r="N2023">
        <v>0</v>
      </c>
      <c r="O2023">
        <v>0</v>
      </c>
      <c r="P2023">
        <v>1</v>
      </c>
      <c r="Q2023">
        <v>49</v>
      </c>
      <c r="R2023">
        <v>43</v>
      </c>
      <c r="S2023">
        <v>15</v>
      </c>
      <c r="T2023">
        <v>15</v>
      </c>
      <c r="U2023">
        <v>18</v>
      </c>
      <c r="V2023">
        <v>54</v>
      </c>
      <c r="W2023">
        <v>2</v>
      </c>
      <c r="X2023" s="2">
        <v>0.23799999999999999</v>
      </c>
    </row>
    <row r="2024" spans="1:24" x14ac:dyDescent="0.25">
      <c r="A2024">
        <f t="shared" si="95"/>
        <v>1</v>
      </c>
      <c r="B2024" t="str">
        <f t="shared" si="93"/>
        <v/>
      </c>
      <c r="C2024" t="str">
        <f t="shared" si="94"/>
        <v/>
      </c>
      <c r="D2024">
        <v>2026</v>
      </c>
      <c r="E2024" t="s">
        <v>8887</v>
      </c>
      <c r="F2024" t="s">
        <v>2179</v>
      </c>
      <c r="G2024" t="s">
        <v>29</v>
      </c>
      <c r="H2024" t="s">
        <v>64</v>
      </c>
      <c r="I2024">
        <v>4</v>
      </c>
      <c r="J2024">
        <v>1</v>
      </c>
      <c r="K2024" s="29">
        <v>3.74</v>
      </c>
      <c r="L2024">
        <v>27</v>
      </c>
      <c r="M2024">
        <v>0</v>
      </c>
      <c r="N2024">
        <v>0</v>
      </c>
      <c r="O2024">
        <v>0</v>
      </c>
      <c r="P2024">
        <v>4</v>
      </c>
      <c r="Q2024">
        <v>43.1</v>
      </c>
      <c r="R2024">
        <v>30</v>
      </c>
      <c r="S2024">
        <v>18</v>
      </c>
      <c r="T2024">
        <v>18</v>
      </c>
      <c r="U2024">
        <v>20</v>
      </c>
      <c r="V2024">
        <v>58</v>
      </c>
      <c r="W2024">
        <v>5</v>
      </c>
      <c r="X2024" s="2">
        <v>0.19700000000000001</v>
      </c>
    </row>
    <row r="2025" spans="1:24" x14ac:dyDescent="0.25">
      <c r="A2025" t="str">
        <f t="shared" si="95"/>
        <v/>
      </c>
      <c r="B2025" t="str">
        <f t="shared" si="93"/>
        <v/>
      </c>
      <c r="C2025" t="str">
        <f t="shared" si="94"/>
        <v/>
      </c>
      <c r="D2025">
        <v>2026</v>
      </c>
      <c r="E2025" t="s">
        <v>8888</v>
      </c>
      <c r="F2025" t="s">
        <v>2179</v>
      </c>
      <c r="G2025" t="s">
        <v>37</v>
      </c>
      <c r="H2025" t="s">
        <v>64</v>
      </c>
      <c r="I2025">
        <v>0</v>
      </c>
      <c r="J2025">
        <v>0</v>
      </c>
      <c r="K2025" s="29">
        <v>4.05</v>
      </c>
      <c r="L2025">
        <v>17</v>
      </c>
      <c r="M2025">
        <v>1</v>
      </c>
      <c r="N2025">
        <v>0</v>
      </c>
      <c r="O2025">
        <v>0</v>
      </c>
      <c r="P2025">
        <v>1</v>
      </c>
      <c r="Q2025">
        <v>13.1</v>
      </c>
      <c r="R2025">
        <v>12</v>
      </c>
      <c r="S2025">
        <v>8</v>
      </c>
      <c r="T2025">
        <v>6</v>
      </c>
      <c r="U2025">
        <v>7</v>
      </c>
      <c r="V2025">
        <v>22</v>
      </c>
      <c r="W2025">
        <v>0</v>
      </c>
      <c r="X2025" s="2">
        <v>0.23499999999999999</v>
      </c>
    </row>
    <row r="2026" spans="1:24" x14ac:dyDescent="0.25">
      <c r="A2026" t="str">
        <f t="shared" si="95"/>
        <v/>
      </c>
      <c r="B2026" t="str">
        <f t="shared" si="93"/>
        <v/>
      </c>
      <c r="C2026" t="str">
        <f t="shared" si="94"/>
        <v/>
      </c>
      <c r="D2026">
        <v>2026</v>
      </c>
      <c r="E2026" t="s">
        <v>8889</v>
      </c>
      <c r="F2026" t="s">
        <v>2179</v>
      </c>
      <c r="G2026" t="s">
        <v>37</v>
      </c>
      <c r="H2026" t="s">
        <v>64</v>
      </c>
      <c r="I2026">
        <v>1</v>
      </c>
      <c r="J2026">
        <v>0</v>
      </c>
      <c r="K2026" s="29">
        <v>4.58</v>
      </c>
      <c r="L2026">
        <v>15</v>
      </c>
      <c r="M2026">
        <v>0</v>
      </c>
      <c r="N2026">
        <v>0</v>
      </c>
      <c r="O2026">
        <v>0</v>
      </c>
      <c r="P2026">
        <v>0</v>
      </c>
      <c r="Q2026">
        <v>17.2</v>
      </c>
      <c r="R2026">
        <v>18</v>
      </c>
      <c r="S2026">
        <v>14</v>
      </c>
      <c r="T2026">
        <v>9</v>
      </c>
      <c r="U2026">
        <v>11</v>
      </c>
      <c r="V2026">
        <v>20</v>
      </c>
      <c r="W2026">
        <v>3</v>
      </c>
      <c r="X2026" s="2">
        <v>0.26500000000000001</v>
      </c>
    </row>
    <row r="2027" spans="1:24" x14ac:dyDescent="0.25">
      <c r="A2027" t="str">
        <f t="shared" si="95"/>
        <v/>
      </c>
      <c r="B2027" t="str">
        <f t="shared" si="93"/>
        <v/>
      </c>
      <c r="C2027" t="str">
        <f t="shared" si="94"/>
        <v/>
      </c>
      <c r="D2027">
        <v>2026</v>
      </c>
      <c r="E2027" t="s">
        <v>8890</v>
      </c>
      <c r="F2027" t="s">
        <v>2179</v>
      </c>
      <c r="G2027" t="s">
        <v>37</v>
      </c>
      <c r="H2027" t="s">
        <v>64</v>
      </c>
      <c r="I2027">
        <v>0</v>
      </c>
      <c r="J2027">
        <v>0</v>
      </c>
      <c r="K2027" s="29">
        <v>5.4</v>
      </c>
      <c r="L2027">
        <v>6</v>
      </c>
      <c r="M2027">
        <v>0</v>
      </c>
      <c r="N2027">
        <v>0</v>
      </c>
      <c r="O2027">
        <v>0</v>
      </c>
      <c r="P2027">
        <v>0</v>
      </c>
      <c r="Q2027">
        <v>5</v>
      </c>
      <c r="R2027">
        <v>5</v>
      </c>
      <c r="S2027">
        <v>4</v>
      </c>
      <c r="T2027">
        <v>3</v>
      </c>
      <c r="U2027">
        <v>3</v>
      </c>
      <c r="V2027">
        <v>10</v>
      </c>
      <c r="W2027">
        <v>0</v>
      </c>
      <c r="X2027" s="2">
        <v>0.25</v>
      </c>
    </row>
    <row r="2028" spans="1:24" x14ac:dyDescent="0.25">
      <c r="A2028" t="str">
        <f t="shared" si="95"/>
        <v/>
      </c>
      <c r="B2028" t="str">
        <f t="shared" si="93"/>
        <v/>
      </c>
      <c r="C2028" t="str">
        <f t="shared" si="94"/>
        <v/>
      </c>
      <c r="D2028">
        <v>2026</v>
      </c>
      <c r="E2028" t="s">
        <v>8891</v>
      </c>
      <c r="F2028" t="s">
        <v>2179</v>
      </c>
      <c r="G2028" t="s">
        <v>37</v>
      </c>
      <c r="H2028" t="s">
        <v>64</v>
      </c>
      <c r="I2028">
        <v>2</v>
      </c>
      <c r="J2028">
        <v>2</v>
      </c>
      <c r="K2028" s="29">
        <v>5.44</v>
      </c>
      <c r="L2028">
        <v>19</v>
      </c>
      <c r="M2028">
        <v>4</v>
      </c>
      <c r="N2028">
        <v>0</v>
      </c>
      <c r="O2028">
        <v>0</v>
      </c>
      <c r="P2028">
        <v>0</v>
      </c>
      <c r="Q2028">
        <v>41.1</v>
      </c>
      <c r="R2028">
        <v>38</v>
      </c>
      <c r="S2028">
        <v>28</v>
      </c>
      <c r="T2028">
        <v>25</v>
      </c>
      <c r="U2028">
        <v>26</v>
      </c>
      <c r="V2028">
        <v>45</v>
      </c>
      <c r="W2028">
        <v>7</v>
      </c>
      <c r="X2028" s="2">
        <v>0.23799999999999999</v>
      </c>
    </row>
    <row r="2029" spans="1:24" x14ac:dyDescent="0.25">
      <c r="A2029" t="str">
        <f t="shared" si="95"/>
        <v/>
      </c>
      <c r="B2029" t="str">
        <f t="shared" si="93"/>
        <v/>
      </c>
      <c r="C2029" t="str">
        <f t="shared" si="94"/>
        <v/>
      </c>
      <c r="D2029">
        <v>2026</v>
      </c>
      <c r="E2029" t="s">
        <v>8892</v>
      </c>
      <c r="F2029" t="s">
        <v>2179</v>
      </c>
      <c r="G2029" t="s">
        <v>24</v>
      </c>
      <c r="H2029" t="s">
        <v>64</v>
      </c>
      <c r="I2029">
        <v>1</v>
      </c>
      <c r="J2029">
        <v>1</v>
      </c>
      <c r="K2029" s="29">
        <v>5.59</v>
      </c>
      <c r="L2029">
        <v>9</v>
      </c>
      <c r="M2029">
        <v>1</v>
      </c>
      <c r="N2029">
        <v>0</v>
      </c>
      <c r="O2029">
        <v>0</v>
      </c>
      <c r="P2029">
        <v>0</v>
      </c>
      <c r="Q2029">
        <v>9.1999999999999993</v>
      </c>
      <c r="R2029">
        <v>6</v>
      </c>
      <c r="S2029">
        <v>7</v>
      </c>
      <c r="T2029">
        <v>6</v>
      </c>
      <c r="U2029">
        <v>7</v>
      </c>
      <c r="V2029">
        <v>19</v>
      </c>
      <c r="W2029">
        <v>5</v>
      </c>
      <c r="X2029" s="2">
        <v>0.16700000000000001</v>
      </c>
    </row>
    <row r="2030" spans="1:24" x14ac:dyDescent="0.25">
      <c r="A2030">
        <f t="shared" si="95"/>
        <v>1</v>
      </c>
      <c r="B2030" t="str">
        <f t="shared" si="93"/>
        <v/>
      </c>
      <c r="C2030" t="str">
        <f t="shared" si="94"/>
        <v/>
      </c>
      <c r="D2030">
        <v>2026</v>
      </c>
      <c r="E2030" t="s">
        <v>8893</v>
      </c>
      <c r="F2030" t="s">
        <v>2179</v>
      </c>
      <c r="G2030" t="s">
        <v>29</v>
      </c>
      <c r="H2030" t="s">
        <v>64</v>
      </c>
      <c r="I2030">
        <v>0</v>
      </c>
      <c r="J2030">
        <v>0</v>
      </c>
      <c r="K2030" s="29">
        <v>7.5</v>
      </c>
      <c r="L2030">
        <v>7</v>
      </c>
      <c r="M2030">
        <v>0</v>
      </c>
      <c r="N2030">
        <v>0</v>
      </c>
      <c r="O2030">
        <v>0</v>
      </c>
      <c r="P2030">
        <v>0</v>
      </c>
      <c r="Q2030">
        <v>6</v>
      </c>
      <c r="R2030">
        <v>9</v>
      </c>
      <c r="S2030">
        <v>6</v>
      </c>
      <c r="T2030">
        <v>5</v>
      </c>
      <c r="U2030">
        <v>6</v>
      </c>
      <c r="V2030">
        <v>7</v>
      </c>
      <c r="W2030">
        <v>2</v>
      </c>
      <c r="X2030" s="2">
        <v>0.32100000000000001</v>
      </c>
    </row>
    <row r="2031" spans="1:24" x14ac:dyDescent="0.25">
      <c r="A2031">
        <f t="shared" si="95"/>
        <v>1</v>
      </c>
      <c r="B2031" t="str">
        <f t="shared" si="93"/>
        <v/>
      </c>
      <c r="C2031" t="str">
        <f t="shared" si="94"/>
        <v/>
      </c>
      <c r="D2031">
        <v>2026</v>
      </c>
      <c r="E2031" t="s">
        <v>2182</v>
      </c>
      <c r="F2031" t="s">
        <v>2179</v>
      </c>
      <c r="G2031" t="s">
        <v>29</v>
      </c>
      <c r="H2031" t="s">
        <v>64</v>
      </c>
      <c r="I2031">
        <v>2</v>
      </c>
      <c r="J2031">
        <v>0</v>
      </c>
      <c r="K2031" s="29">
        <v>7.53</v>
      </c>
      <c r="L2031">
        <v>8</v>
      </c>
      <c r="M2031">
        <v>2</v>
      </c>
      <c r="N2031">
        <v>0</v>
      </c>
      <c r="O2031">
        <v>0</v>
      </c>
      <c r="P2031">
        <v>0</v>
      </c>
      <c r="Q2031">
        <v>14.1</v>
      </c>
      <c r="R2031">
        <v>15</v>
      </c>
      <c r="S2031">
        <v>13</v>
      </c>
      <c r="T2031">
        <v>12</v>
      </c>
      <c r="U2031">
        <v>9</v>
      </c>
      <c r="V2031">
        <v>18</v>
      </c>
      <c r="W2031">
        <v>4</v>
      </c>
      <c r="X2031" s="2">
        <v>0.25900000000000001</v>
      </c>
    </row>
    <row r="2032" spans="1:24" x14ac:dyDescent="0.25">
      <c r="A2032">
        <f t="shared" si="95"/>
        <v>1</v>
      </c>
      <c r="B2032" t="str">
        <f t="shared" si="93"/>
        <v/>
      </c>
      <c r="C2032" t="str">
        <f t="shared" si="94"/>
        <v/>
      </c>
      <c r="D2032">
        <v>2026</v>
      </c>
      <c r="E2032" t="s">
        <v>8894</v>
      </c>
      <c r="F2032" t="s">
        <v>2179</v>
      </c>
      <c r="G2032" t="s">
        <v>29</v>
      </c>
      <c r="H2032" t="s">
        <v>64</v>
      </c>
      <c r="I2032">
        <v>0</v>
      </c>
      <c r="J2032">
        <v>0</v>
      </c>
      <c r="K2032" s="29">
        <v>9</v>
      </c>
      <c r="L2032">
        <v>2</v>
      </c>
      <c r="M2032">
        <v>0</v>
      </c>
      <c r="N2032">
        <v>0</v>
      </c>
      <c r="O2032">
        <v>0</v>
      </c>
      <c r="P2032">
        <v>0</v>
      </c>
      <c r="Q2032">
        <v>1</v>
      </c>
      <c r="R2032">
        <v>1</v>
      </c>
      <c r="S2032">
        <v>1</v>
      </c>
      <c r="T2032">
        <v>1</v>
      </c>
      <c r="U2032">
        <v>3</v>
      </c>
      <c r="V2032">
        <v>1</v>
      </c>
      <c r="W2032">
        <v>0</v>
      </c>
      <c r="X2032" s="2">
        <v>0.33300000000000002</v>
      </c>
    </row>
    <row r="2033" spans="1:24" x14ac:dyDescent="0.25">
      <c r="A2033">
        <f t="shared" si="95"/>
        <v>1</v>
      </c>
      <c r="B2033" t="str">
        <f t="shared" si="93"/>
        <v/>
      </c>
      <c r="C2033" t="str">
        <f t="shared" si="94"/>
        <v/>
      </c>
      <c r="D2033">
        <v>2026</v>
      </c>
      <c r="E2033" t="s">
        <v>8895</v>
      </c>
      <c r="F2033" t="s">
        <v>2179</v>
      </c>
      <c r="G2033" t="s">
        <v>29</v>
      </c>
      <c r="H2033" t="s">
        <v>64</v>
      </c>
      <c r="I2033">
        <v>0</v>
      </c>
      <c r="J2033">
        <v>0</v>
      </c>
      <c r="K2033" s="29">
        <v>9</v>
      </c>
      <c r="L2033">
        <v>4</v>
      </c>
      <c r="M2033">
        <v>0</v>
      </c>
      <c r="N2033">
        <v>0</v>
      </c>
      <c r="O2033">
        <v>0</v>
      </c>
      <c r="P2033">
        <v>0</v>
      </c>
      <c r="Q2033">
        <v>3</v>
      </c>
      <c r="R2033">
        <v>4</v>
      </c>
      <c r="S2033">
        <v>3</v>
      </c>
      <c r="T2033">
        <v>3</v>
      </c>
      <c r="U2033">
        <v>2</v>
      </c>
      <c r="V2033">
        <v>4</v>
      </c>
      <c r="W2033">
        <v>0</v>
      </c>
      <c r="X2033" s="2">
        <v>0.33300000000000002</v>
      </c>
    </row>
    <row r="2034" spans="1:24" x14ac:dyDescent="0.25">
      <c r="A2034" t="str">
        <f t="shared" si="95"/>
        <v/>
      </c>
      <c r="B2034" t="str">
        <f t="shared" si="93"/>
        <v/>
      </c>
      <c r="C2034">
        <f t="shared" si="94"/>
        <v>1</v>
      </c>
      <c r="D2034">
        <v>2026</v>
      </c>
      <c r="E2034" t="s">
        <v>7265</v>
      </c>
      <c r="F2034" t="s">
        <v>2179</v>
      </c>
      <c r="G2034" t="s">
        <v>37</v>
      </c>
      <c r="H2034" t="s">
        <v>64</v>
      </c>
      <c r="I2034">
        <v>0</v>
      </c>
      <c r="J2034">
        <v>0</v>
      </c>
      <c r="K2034" s="29">
        <v>10.050000000000001</v>
      </c>
      <c r="L2034">
        <v>6</v>
      </c>
      <c r="M2034">
        <v>5</v>
      </c>
      <c r="N2034">
        <v>0</v>
      </c>
      <c r="O2034">
        <v>0</v>
      </c>
      <c r="P2034">
        <v>0</v>
      </c>
      <c r="Q2034">
        <v>14.1</v>
      </c>
      <c r="R2034">
        <v>16</v>
      </c>
      <c r="S2034">
        <v>17</v>
      </c>
      <c r="T2034">
        <v>16</v>
      </c>
      <c r="U2034">
        <v>8</v>
      </c>
      <c r="V2034">
        <v>14</v>
      </c>
      <c r="W2034">
        <v>5</v>
      </c>
      <c r="X2034" s="2">
        <v>0.29099999999999998</v>
      </c>
    </row>
    <row r="2035" spans="1:24" x14ac:dyDescent="0.25">
      <c r="A2035" t="str">
        <f t="shared" si="95"/>
        <v/>
      </c>
      <c r="B2035" t="str">
        <f t="shared" si="93"/>
        <v/>
      </c>
      <c r="C2035" t="str">
        <f t="shared" si="94"/>
        <v/>
      </c>
      <c r="D2035">
        <v>2026</v>
      </c>
      <c r="E2035" t="s">
        <v>8896</v>
      </c>
      <c r="F2035" t="s">
        <v>2179</v>
      </c>
      <c r="G2035" t="s">
        <v>37</v>
      </c>
      <c r="H2035" t="s">
        <v>64</v>
      </c>
      <c r="I2035">
        <v>0</v>
      </c>
      <c r="J2035">
        <v>0</v>
      </c>
      <c r="K2035" s="29">
        <v>12.46</v>
      </c>
      <c r="L2035">
        <v>2</v>
      </c>
      <c r="M2035">
        <v>1</v>
      </c>
      <c r="N2035">
        <v>0</v>
      </c>
      <c r="O2035">
        <v>0</v>
      </c>
      <c r="P2035">
        <v>0</v>
      </c>
      <c r="Q2035">
        <v>4.0999999999999996</v>
      </c>
      <c r="R2035">
        <v>5</v>
      </c>
      <c r="S2035">
        <v>6</v>
      </c>
      <c r="T2035">
        <v>6</v>
      </c>
      <c r="U2035">
        <v>2</v>
      </c>
      <c r="V2035">
        <v>6</v>
      </c>
      <c r="W2035">
        <v>1</v>
      </c>
      <c r="X2035" s="2">
        <v>0.29399999999999998</v>
      </c>
    </row>
    <row r="2036" spans="1:24" x14ac:dyDescent="0.25">
      <c r="A2036">
        <f t="shared" si="95"/>
        <v>1</v>
      </c>
      <c r="B2036" t="str">
        <f t="shared" si="93"/>
        <v/>
      </c>
      <c r="C2036" t="str">
        <f t="shared" si="94"/>
        <v/>
      </c>
      <c r="D2036">
        <v>2026</v>
      </c>
      <c r="E2036" t="s">
        <v>8897</v>
      </c>
      <c r="F2036" t="s">
        <v>2179</v>
      </c>
      <c r="G2036" t="s">
        <v>29</v>
      </c>
      <c r="H2036" t="s">
        <v>64</v>
      </c>
      <c r="I2036">
        <v>0</v>
      </c>
      <c r="J2036">
        <v>0</v>
      </c>
      <c r="K2036" s="29">
        <v>13.5</v>
      </c>
      <c r="L2036">
        <v>2</v>
      </c>
      <c r="M2036">
        <v>0</v>
      </c>
      <c r="N2036">
        <v>0</v>
      </c>
      <c r="O2036">
        <v>0</v>
      </c>
      <c r="P2036">
        <v>0</v>
      </c>
      <c r="Q2036">
        <v>0.2</v>
      </c>
      <c r="R2036">
        <v>0</v>
      </c>
      <c r="S2036">
        <v>1</v>
      </c>
      <c r="T2036">
        <v>1</v>
      </c>
      <c r="U2036">
        <v>4</v>
      </c>
      <c r="V2036">
        <v>0</v>
      </c>
      <c r="W2036">
        <v>0</v>
      </c>
      <c r="X2036" s="2">
        <v>0</v>
      </c>
    </row>
    <row r="2037" spans="1:24" x14ac:dyDescent="0.25">
      <c r="A2037" t="str">
        <f t="shared" si="95"/>
        <v/>
      </c>
      <c r="B2037">
        <f t="shared" si="93"/>
        <v>1</v>
      </c>
      <c r="C2037" t="str">
        <f t="shared" si="94"/>
        <v/>
      </c>
      <c r="D2037">
        <v>2026</v>
      </c>
      <c r="E2037" t="s">
        <v>5950</v>
      </c>
      <c r="F2037" t="s">
        <v>2196</v>
      </c>
      <c r="G2037" t="s">
        <v>37</v>
      </c>
      <c r="H2037" t="s">
        <v>64</v>
      </c>
      <c r="I2037">
        <v>7</v>
      </c>
      <c r="J2037">
        <v>5</v>
      </c>
      <c r="K2037" s="29">
        <v>3.53</v>
      </c>
      <c r="L2037">
        <v>16</v>
      </c>
      <c r="M2037">
        <v>16</v>
      </c>
      <c r="N2037">
        <v>0</v>
      </c>
      <c r="O2037">
        <v>0</v>
      </c>
      <c r="P2037">
        <v>0</v>
      </c>
      <c r="Q2037">
        <v>94.1</v>
      </c>
      <c r="R2037">
        <v>80</v>
      </c>
      <c r="S2037">
        <v>41</v>
      </c>
      <c r="T2037">
        <v>37</v>
      </c>
      <c r="U2037">
        <v>17</v>
      </c>
      <c r="V2037">
        <v>113</v>
      </c>
      <c r="W2037">
        <v>11</v>
      </c>
      <c r="X2037" s="2">
        <v>0.224</v>
      </c>
    </row>
    <row r="2038" spans="1:24" x14ac:dyDescent="0.25">
      <c r="A2038" t="str">
        <f t="shared" si="95"/>
        <v/>
      </c>
      <c r="B2038" t="str">
        <f t="shared" si="93"/>
        <v/>
      </c>
      <c r="C2038" t="str">
        <f t="shared" si="94"/>
        <v/>
      </c>
      <c r="D2038">
        <v>2026</v>
      </c>
      <c r="E2038" t="s">
        <v>8898</v>
      </c>
      <c r="F2038" t="s">
        <v>2196</v>
      </c>
      <c r="G2038" t="s">
        <v>24</v>
      </c>
      <c r="H2038" t="s">
        <v>64</v>
      </c>
      <c r="I2038">
        <v>9</v>
      </c>
      <c r="J2038">
        <v>1</v>
      </c>
      <c r="K2038" s="29">
        <v>3.64</v>
      </c>
      <c r="L2038">
        <v>16</v>
      </c>
      <c r="M2038">
        <v>15</v>
      </c>
      <c r="N2038">
        <v>0</v>
      </c>
      <c r="O2038">
        <v>0</v>
      </c>
      <c r="P2038">
        <v>0</v>
      </c>
      <c r="Q2038">
        <v>84</v>
      </c>
      <c r="R2038">
        <v>81</v>
      </c>
      <c r="S2038">
        <v>38</v>
      </c>
      <c r="T2038">
        <v>34</v>
      </c>
      <c r="U2038">
        <v>21</v>
      </c>
      <c r="V2038">
        <v>69</v>
      </c>
      <c r="W2038">
        <v>7</v>
      </c>
      <c r="X2038" s="2">
        <v>0.25900000000000001</v>
      </c>
    </row>
    <row r="2039" spans="1:24" x14ac:dyDescent="0.25">
      <c r="A2039" t="str">
        <f t="shared" si="95"/>
        <v/>
      </c>
      <c r="B2039" t="str">
        <f t="shared" si="93"/>
        <v/>
      </c>
      <c r="C2039" t="str">
        <f t="shared" si="94"/>
        <v/>
      </c>
      <c r="D2039">
        <v>2026</v>
      </c>
      <c r="E2039" t="s">
        <v>8899</v>
      </c>
      <c r="F2039" t="s">
        <v>2196</v>
      </c>
      <c r="G2039" t="s">
        <v>37</v>
      </c>
      <c r="H2039" t="s">
        <v>64</v>
      </c>
      <c r="I2039">
        <v>3</v>
      </c>
      <c r="J2039">
        <v>2</v>
      </c>
      <c r="K2039" s="29">
        <v>5.24</v>
      </c>
      <c r="L2039">
        <v>20</v>
      </c>
      <c r="M2039">
        <v>15</v>
      </c>
      <c r="N2039">
        <v>0</v>
      </c>
      <c r="O2039">
        <v>0</v>
      </c>
      <c r="P2039">
        <v>0</v>
      </c>
      <c r="Q2039">
        <v>67</v>
      </c>
      <c r="R2039">
        <v>72</v>
      </c>
      <c r="S2039">
        <v>40</v>
      </c>
      <c r="T2039">
        <v>39</v>
      </c>
      <c r="U2039">
        <v>27</v>
      </c>
      <c r="V2039">
        <v>48</v>
      </c>
      <c r="W2039">
        <v>4</v>
      </c>
      <c r="X2039" s="2">
        <v>0.27800000000000002</v>
      </c>
    </row>
    <row r="2040" spans="1:24" x14ac:dyDescent="0.25">
      <c r="A2040" t="str">
        <f t="shared" si="95"/>
        <v/>
      </c>
      <c r="B2040" t="str">
        <f t="shared" si="93"/>
        <v/>
      </c>
      <c r="C2040" t="str">
        <f t="shared" si="94"/>
        <v/>
      </c>
      <c r="D2040">
        <v>2026</v>
      </c>
      <c r="E2040" t="s">
        <v>8900</v>
      </c>
      <c r="F2040" t="s">
        <v>2196</v>
      </c>
      <c r="G2040" t="s">
        <v>47</v>
      </c>
      <c r="H2040" t="s">
        <v>64</v>
      </c>
      <c r="I2040">
        <v>0</v>
      </c>
      <c r="J2040">
        <v>0</v>
      </c>
      <c r="K2040" s="29">
        <v>0</v>
      </c>
      <c r="L2040">
        <v>1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4</v>
      </c>
      <c r="S2040">
        <v>0</v>
      </c>
      <c r="T2040">
        <v>0</v>
      </c>
      <c r="U2040">
        <v>0</v>
      </c>
      <c r="V2040">
        <v>4</v>
      </c>
      <c r="W2040">
        <v>0</v>
      </c>
      <c r="X2040" s="2">
        <v>0.28599999999999998</v>
      </c>
    </row>
    <row r="2041" spans="1:24" x14ac:dyDescent="0.25">
      <c r="A2041" t="str">
        <f t="shared" si="95"/>
        <v/>
      </c>
      <c r="B2041" t="str">
        <f t="shared" si="93"/>
        <v/>
      </c>
      <c r="C2041" t="str">
        <f t="shared" si="94"/>
        <v/>
      </c>
      <c r="D2041">
        <v>2026</v>
      </c>
      <c r="E2041" t="s">
        <v>8901</v>
      </c>
      <c r="F2041" t="s">
        <v>2196</v>
      </c>
      <c r="G2041" t="s">
        <v>24</v>
      </c>
      <c r="H2041" t="s">
        <v>64</v>
      </c>
      <c r="I2041">
        <v>0</v>
      </c>
      <c r="J2041">
        <v>0</v>
      </c>
      <c r="K2041" s="29">
        <v>0</v>
      </c>
      <c r="L2041">
        <v>2</v>
      </c>
      <c r="M2041">
        <v>0</v>
      </c>
      <c r="N2041">
        <v>0</v>
      </c>
      <c r="O2041">
        <v>0</v>
      </c>
      <c r="P2041">
        <v>0</v>
      </c>
      <c r="Q2041">
        <v>2</v>
      </c>
      <c r="R2041">
        <v>1</v>
      </c>
      <c r="S2041">
        <v>0</v>
      </c>
      <c r="T2041">
        <v>0</v>
      </c>
      <c r="U2041">
        <v>2</v>
      </c>
      <c r="V2041">
        <v>1</v>
      </c>
      <c r="W2041">
        <v>0</v>
      </c>
      <c r="X2041" s="2">
        <v>0.14299999999999999</v>
      </c>
    </row>
    <row r="2042" spans="1:24" x14ac:dyDescent="0.25">
      <c r="A2042">
        <f t="shared" si="95"/>
        <v>1</v>
      </c>
      <c r="B2042" t="str">
        <f t="shared" si="93"/>
        <v/>
      </c>
      <c r="C2042" t="str">
        <f t="shared" si="94"/>
        <v/>
      </c>
      <c r="D2042">
        <v>2026</v>
      </c>
      <c r="E2042" t="s">
        <v>8902</v>
      </c>
      <c r="F2042" t="s">
        <v>2196</v>
      </c>
      <c r="G2042" t="s">
        <v>29</v>
      </c>
      <c r="H2042" t="s">
        <v>64</v>
      </c>
      <c r="I2042">
        <v>0</v>
      </c>
      <c r="J2042">
        <v>0</v>
      </c>
      <c r="K2042" s="29">
        <v>0</v>
      </c>
      <c r="L2042">
        <v>4</v>
      </c>
      <c r="M2042">
        <v>0</v>
      </c>
      <c r="N2042">
        <v>0</v>
      </c>
      <c r="O2042">
        <v>0</v>
      </c>
      <c r="P2042">
        <v>0</v>
      </c>
      <c r="Q2042">
        <v>3</v>
      </c>
      <c r="R2042">
        <v>0</v>
      </c>
      <c r="S2042">
        <v>0</v>
      </c>
      <c r="T2042">
        <v>0</v>
      </c>
      <c r="U2042">
        <v>4</v>
      </c>
      <c r="V2042">
        <v>4</v>
      </c>
      <c r="W2042">
        <v>0</v>
      </c>
      <c r="X2042" s="2">
        <v>0</v>
      </c>
    </row>
    <row r="2043" spans="1:24" x14ac:dyDescent="0.25">
      <c r="A2043" t="str">
        <f t="shared" si="95"/>
        <v/>
      </c>
      <c r="B2043" t="str">
        <f t="shared" si="93"/>
        <v/>
      </c>
      <c r="C2043" t="str">
        <f t="shared" si="94"/>
        <v/>
      </c>
      <c r="D2043">
        <v>2026</v>
      </c>
      <c r="E2043" t="s">
        <v>8903</v>
      </c>
      <c r="F2043" t="s">
        <v>2196</v>
      </c>
      <c r="G2043" t="s">
        <v>37</v>
      </c>
      <c r="H2043" t="s">
        <v>64</v>
      </c>
      <c r="I2043">
        <v>7</v>
      </c>
      <c r="J2043">
        <v>0</v>
      </c>
      <c r="K2043" s="29">
        <v>3.47</v>
      </c>
      <c r="L2043">
        <v>28</v>
      </c>
      <c r="M2043">
        <v>0</v>
      </c>
      <c r="N2043">
        <v>0</v>
      </c>
      <c r="O2043">
        <v>0</v>
      </c>
      <c r="P2043">
        <v>1</v>
      </c>
      <c r="Q2043">
        <v>46.2</v>
      </c>
      <c r="R2043">
        <v>33</v>
      </c>
      <c r="S2043">
        <v>18</v>
      </c>
      <c r="T2043">
        <v>18</v>
      </c>
      <c r="U2043">
        <v>26</v>
      </c>
      <c r="V2043">
        <v>60</v>
      </c>
      <c r="W2043">
        <v>6</v>
      </c>
      <c r="X2043" s="2">
        <v>0.20200000000000001</v>
      </c>
    </row>
    <row r="2044" spans="1:24" x14ac:dyDescent="0.25">
      <c r="A2044" t="str">
        <f t="shared" si="95"/>
        <v/>
      </c>
      <c r="B2044" t="str">
        <f t="shared" si="93"/>
        <v/>
      </c>
      <c r="C2044" t="str">
        <f t="shared" si="94"/>
        <v/>
      </c>
      <c r="D2044">
        <v>2026</v>
      </c>
      <c r="E2044" t="s">
        <v>8904</v>
      </c>
      <c r="F2044" t="s">
        <v>2196</v>
      </c>
      <c r="G2044" t="s">
        <v>24</v>
      </c>
      <c r="H2044" t="s">
        <v>64</v>
      </c>
      <c r="I2044">
        <v>2</v>
      </c>
      <c r="J2044">
        <v>2</v>
      </c>
      <c r="K2044" s="29">
        <v>3.61</v>
      </c>
      <c r="L2044">
        <v>25</v>
      </c>
      <c r="M2044">
        <v>3</v>
      </c>
      <c r="N2044">
        <v>0</v>
      </c>
      <c r="O2044">
        <v>0</v>
      </c>
      <c r="P2044">
        <v>14</v>
      </c>
      <c r="Q2044">
        <v>52.1</v>
      </c>
      <c r="R2044">
        <v>38</v>
      </c>
      <c r="S2044">
        <v>21</v>
      </c>
      <c r="T2044">
        <v>21</v>
      </c>
      <c r="U2044">
        <v>13</v>
      </c>
      <c r="V2044">
        <v>56</v>
      </c>
      <c r="W2044">
        <v>8</v>
      </c>
      <c r="X2044" s="2">
        <v>0.21299999999999999</v>
      </c>
    </row>
    <row r="2045" spans="1:24" x14ac:dyDescent="0.25">
      <c r="A2045" t="str">
        <f t="shared" si="95"/>
        <v/>
      </c>
      <c r="B2045" t="str">
        <f t="shared" si="93"/>
        <v/>
      </c>
      <c r="C2045" t="str">
        <f t="shared" si="94"/>
        <v/>
      </c>
      <c r="D2045">
        <v>2026</v>
      </c>
      <c r="E2045" t="s">
        <v>8905</v>
      </c>
      <c r="F2045" t="s">
        <v>2196</v>
      </c>
      <c r="G2045" t="s">
        <v>37</v>
      </c>
      <c r="H2045" t="s">
        <v>64</v>
      </c>
      <c r="I2045">
        <v>3</v>
      </c>
      <c r="J2045">
        <v>3</v>
      </c>
      <c r="K2045" s="29">
        <v>4.1500000000000004</v>
      </c>
      <c r="L2045">
        <v>21</v>
      </c>
      <c r="M2045">
        <v>5</v>
      </c>
      <c r="N2045">
        <v>0</v>
      </c>
      <c r="O2045">
        <v>0</v>
      </c>
      <c r="P2045">
        <v>3</v>
      </c>
      <c r="Q2045">
        <v>56.1</v>
      </c>
      <c r="R2045">
        <v>54</v>
      </c>
      <c r="S2045">
        <v>33</v>
      </c>
      <c r="T2045">
        <v>26</v>
      </c>
      <c r="U2045">
        <v>24</v>
      </c>
      <c r="V2045">
        <v>60</v>
      </c>
      <c r="W2045">
        <v>6</v>
      </c>
      <c r="X2045" s="2">
        <v>0.25700000000000001</v>
      </c>
    </row>
    <row r="2046" spans="1:24" x14ac:dyDescent="0.25">
      <c r="A2046">
        <f t="shared" si="95"/>
        <v>1</v>
      </c>
      <c r="B2046" t="str">
        <f t="shared" si="93"/>
        <v/>
      </c>
      <c r="C2046" t="str">
        <f t="shared" si="94"/>
        <v/>
      </c>
      <c r="D2046">
        <v>2026</v>
      </c>
      <c r="E2046" t="s">
        <v>8906</v>
      </c>
      <c r="F2046" t="s">
        <v>2196</v>
      </c>
      <c r="G2046" t="s">
        <v>32</v>
      </c>
      <c r="H2046" t="s">
        <v>64</v>
      </c>
      <c r="I2046">
        <v>4</v>
      </c>
      <c r="J2046">
        <v>2</v>
      </c>
      <c r="K2046" s="29">
        <v>4.5</v>
      </c>
      <c r="L2046">
        <v>21</v>
      </c>
      <c r="M2046">
        <v>3</v>
      </c>
      <c r="N2046">
        <v>0</v>
      </c>
      <c r="O2046">
        <v>0</v>
      </c>
      <c r="P2046">
        <v>1</v>
      </c>
      <c r="Q2046">
        <v>38</v>
      </c>
      <c r="R2046">
        <v>34</v>
      </c>
      <c r="S2046">
        <v>27</v>
      </c>
      <c r="T2046">
        <v>19</v>
      </c>
      <c r="U2046">
        <v>22</v>
      </c>
      <c r="V2046">
        <v>28</v>
      </c>
      <c r="W2046">
        <v>4</v>
      </c>
      <c r="X2046" s="2">
        <v>0.24099999999999999</v>
      </c>
    </row>
    <row r="2047" spans="1:24" x14ac:dyDescent="0.25">
      <c r="A2047" t="str">
        <f t="shared" si="95"/>
        <v/>
      </c>
      <c r="B2047" t="str">
        <f t="shared" si="93"/>
        <v/>
      </c>
      <c r="C2047" t="str">
        <f t="shared" si="94"/>
        <v/>
      </c>
      <c r="D2047">
        <v>2026</v>
      </c>
      <c r="E2047" t="s">
        <v>8907</v>
      </c>
      <c r="F2047" t="s">
        <v>2196</v>
      </c>
      <c r="G2047" t="s">
        <v>37</v>
      </c>
      <c r="H2047" t="s">
        <v>64</v>
      </c>
      <c r="I2047">
        <v>1</v>
      </c>
      <c r="J2047">
        <v>0</v>
      </c>
      <c r="K2047" s="29">
        <v>5.87</v>
      </c>
      <c r="L2047">
        <v>6</v>
      </c>
      <c r="M2047">
        <v>1</v>
      </c>
      <c r="N2047">
        <v>0</v>
      </c>
      <c r="O2047">
        <v>0</v>
      </c>
      <c r="P2047">
        <v>0</v>
      </c>
      <c r="Q2047">
        <v>7.2</v>
      </c>
      <c r="R2047">
        <v>6</v>
      </c>
      <c r="S2047">
        <v>5</v>
      </c>
      <c r="T2047">
        <v>5</v>
      </c>
      <c r="U2047">
        <v>12</v>
      </c>
      <c r="V2047">
        <v>7</v>
      </c>
      <c r="W2047">
        <v>2</v>
      </c>
      <c r="X2047" s="2">
        <v>0.24</v>
      </c>
    </row>
    <row r="2048" spans="1:24" x14ac:dyDescent="0.25">
      <c r="A2048" t="str">
        <f t="shared" si="95"/>
        <v/>
      </c>
      <c r="B2048" t="str">
        <f t="shared" si="93"/>
        <v/>
      </c>
      <c r="C2048" t="str">
        <f t="shared" si="94"/>
        <v/>
      </c>
      <c r="D2048">
        <v>2026</v>
      </c>
      <c r="E2048" t="s">
        <v>8908</v>
      </c>
      <c r="F2048" t="s">
        <v>2196</v>
      </c>
      <c r="G2048" t="s">
        <v>47</v>
      </c>
      <c r="H2048" t="s">
        <v>64</v>
      </c>
      <c r="I2048">
        <v>1</v>
      </c>
      <c r="J2048">
        <v>0</v>
      </c>
      <c r="K2048" s="29">
        <v>6.3</v>
      </c>
      <c r="L2048">
        <v>10</v>
      </c>
      <c r="M2048">
        <v>0</v>
      </c>
      <c r="N2048">
        <v>0</v>
      </c>
      <c r="O2048">
        <v>0</v>
      </c>
      <c r="P2048">
        <v>0</v>
      </c>
      <c r="Q2048">
        <v>10</v>
      </c>
      <c r="R2048">
        <v>12</v>
      </c>
      <c r="S2048">
        <v>7</v>
      </c>
      <c r="T2048">
        <v>7</v>
      </c>
      <c r="U2048">
        <v>4</v>
      </c>
      <c r="V2048">
        <v>9</v>
      </c>
      <c r="W2048">
        <v>3</v>
      </c>
      <c r="X2048" s="2">
        <v>0.308</v>
      </c>
    </row>
    <row r="2049" spans="1:24" x14ac:dyDescent="0.25">
      <c r="A2049">
        <f t="shared" si="95"/>
        <v>1</v>
      </c>
      <c r="B2049" t="str">
        <f t="shared" si="93"/>
        <v/>
      </c>
      <c r="C2049" t="str">
        <f t="shared" si="94"/>
        <v/>
      </c>
      <c r="D2049">
        <v>2026</v>
      </c>
      <c r="E2049" t="s">
        <v>8909</v>
      </c>
      <c r="F2049" t="s">
        <v>2196</v>
      </c>
      <c r="G2049" t="s">
        <v>29</v>
      </c>
      <c r="H2049" t="s">
        <v>64</v>
      </c>
      <c r="I2049">
        <v>2</v>
      </c>
      <c r="J2049">
        <v>4</v>
      </c>
      <c r="K2049" s="29">
        <v>6.55</v>
      </c>
      <c r="L2049">
        <v>20</v>
      </c>
      <c r="M2049">
        <v>1</v>
      </c>
      <c r="N2049">
        <v>0</v>
      </c>
      <c r="O2049">
        <v>0</v>
      </c>
      <c r="P2049">
        <v>0</v>
      </c>
      <c r="Q2049">
        <v>22</v>
      </c>
      <c r="R2049">
        <v>22</v>
      </c>
      <c r="S2049">
        <v>17</v>
      </c>
      <c r="T2049">
        <v>16</v>
      </c>
      <c r="U2049">
        <v>18</v>
      </c>
      <c r="V2049">
        <v>28</v>
      </c>
      <c r="W2049">
        <v>2</v>
      </c>
      <c r="X2049" s="2">
        <v>0.26200000000000001</v>
      </c>
    </row>
    <row r="2050" spans="1:24" x14ac:dyDescent="0.25">
      <c r="A2050" t="str">
        <f t="shared" si="95"/>
        <v/>
      </c>
      <c r="B2050" t="str">
        <f t="shared" ref="B2050:B2113" si="96">IF(COUNTIFS(Draft_Player,$E2050),COUNTIFS(Draft_Player,$E2050),"")</f>
        <v/>
      </c>
      <c r="C2050" t="str">
        <f t="shared" ref="C2050:C2113" si="97">IF(COUNTIFS(Transfers_Player,$E2050),COUNTIFS(Transfers_Player,$E2050),"")</f>
        <v/>
      </c>
      <c r="D2050">
        <v>2026</v>
      </c>
      <c r="E2050" t="s">
        <v>8910</v>
      </c>
      <c r="F2050" t="s">
        <v>2196</v>
      </c>
      <c r="G2050" t="s">
        <v>47</v>
      </c>
      <c r="H2050" t="s">
        <v>64</v>
      </c>
      <c r="I2050">
        <v>4</v>
      </c>
      <c r="J2050">
        <v>0</v>
      </c>
      <c r="K2050" s="29">
        <v>7.29</v>
      </c>
      <c r="L2050">
        <v>11</v>
      </c>
      <c r="M2050">
        <v>2</v>
      </c>
      <c r="N2050">
        <v>0</v>
      </c>
      <c r="O2050">
        <v>0</v>
      </c>
      <c r="P2050">
        <v>0</v>
      </c>
      <c r="Q2050">
        <v>21</v>
      </c>
      <c r="R2050">
        <v>23</v>
      </c>
      <c r="S2050">
        <v>17</v>
      </c>
      <c r="T2050">
        <v>17</v>
      </c>
      <c r="U2050">
        <v>5</v>
      </c>
      <c r="V2050">
        <v>30</v>
      </c>
      <c r="W2050">
        <v>5</v>
      </c>
      <c r="X2050" s="2">
        <v>0.28399999999999997</v>
      </c>
    </row>
    <row r="2051" spans="1:24" x14ac:dyDescent="0.25">
      <c r="A2051">
        <f t="shared" ref="A2051:A2085" si="98">IF(OR(G2051="SR", G2051="GR"), 1, "")</f>
        <v>1</v>
      </c>
      <c r="B2051" t="str">
        <f t="shared" si="96"/>
        <v/>
      </c>
      <c r="C2051" t="str">
        <f t="shared" si="97"/>
        <v/>
      </c>
      <c r="D2051">
        <v>2026</v>
      </c>
      <c r="E2051" t="s">
        <v>8911</v>
      </c>
      <c r="F2051" t="s">
        <v>2196</v>
      </c>
      <c r="G2051" t="s">
        <v>29</v>
      </c>
      <c r="H2051" t="s">
        <v>64</v>
      </c>
      <c r="I2051">
        <v>0</v>
      </c>
      <c r="J2051">
        <v>2</v>
      </c>
      <c r="K2051" s="29">
        <v>7.92</v>
      </c>
      <c r="L2051">
        <v>15</v>
      </c>
      <c r="M2051">
        <v>1</v>
      </c>
      <c r="N2051">
        <v>0</v>
      </c>
      <c r="O2051">
        <v>0</v>
      </c>
      <c r="P2051">
        <v>1</v>
      </c>
      <c r="Q2051">
        <v>25</v>
      </c>
      <c r="R2051">
        <v>40</v>
      </c>
      <c r="S2051">
        <v>23</v>
      </c>
      <c r="T2051">
        <v>22</v>
      </c>
      <c r="U2051">
        <v>8</v>
      </c>
      <c r="V2051">
        <v>22</v>
      </c>
      <c r="W2051">
        <v>2</v>
      </c>
      <c r="X2051" s="2">
        <v>0.38100000000000001</v>
      </c>
    </row>
    <row r="2052" spans="1:24" x14ac:dyDescent="0.25">
      <c r="A2052">
        <f t="shared" si="98"/>
        <v>1</v>
      </c>
      <c r="B2052" t="str">
        <f t="shared" si="96"/>
        <v/>
      </c>
      <c r="C2052" t="str">
        <f t="shared" si="97"/>
        <v/>
      </c>
      <c r="D2052">
        <v>2026</v>
      </c>
      <c r="E2052" t="s">
        <v>8912</v>
      </c>
      <c r="F2052" t="s">
        <v>2196</v>
      </c>
      <c r="G2052" t="s">
        <v>32</v>
      </c>
      <c r="H2052" t="s">
        <v>64</v>
      </c>
      <c r="I2052">
        <v>0</v>
      </c>
      <c r="J2052">
        <v>0</v>
      </c>
      <c r="K2052" s="29">
        <v>8.24</v>
      </c>
      <c r="L2052">
        <v>16</v>
      </c>
      <c r="M2052">
        <v>2</v>
      </c>
      <c r="N2052">
        <v>0</v>
      </c>
      <c r="O2052">
        <v>0</v>
      </c>
      <c r="P2052">
        <v>0</v>
      </c>
      <c r="Q2052">
        <v>19.2</v>
      </c>
      <c r="R2052">
        <v>20</v>
      </c>
      <c r="S2052">
        <v>23</v>
      </c>
      <c r="T2052">
        <v>18</v>
      </c>
      <c r="U2052">
        <v>14</v>
      </c>
      <c r="V2052">
        <v>25</v>
      </c>
      <c r="W2052">
        <v>6</v>
      </c>
      <c r="X2052" s="2">
        <v>0.28599999999999998</v>
      </c>
    </row>
    <row r="2053" spans="1:24" x14ac:dyDescent="0.25">
      <c r="A2053">
        <f t="shared" si="98"/>
        <v>1</v>
      </c>
      <c r="B2053" t="str">
        <f t="shared" si="96"/>
        <v/>
      </c>
      <c r="C2053" t="str">
        <f t="shared" si="97"/>
        <v/>
      </c>
      <c r="D2053">
        <v>2026</v>
      </c>
      <c r="E2053" t="s">
        <v>8913</v>
      </c>
      <c r="F2053" t="s">
        <v>2196</v>
      </c>
      <c r="G2053" t="s">
        <v>29</v>
      </c>
      <c r="H2053" t="s">
        <v>64</v>
      </c>
      <c r="I2053">
        <v>0</v>
      </c>
      <c r="J2053">
        <v>0</v>
      </c>
      <c r="K2053" s="29">
        <v>13.5</v>
      </c>
      <c r="L2053">
        <v>10</v>
      </c>
      <c r="M2053">
        <v>0</v>
      </c>
      <c r="N2053">
        <v>0</v>
      </c>
      <c r="O2053">
        <v>0</v>
      </c>
      <c r="P2053">
        <v>0</v>
      </c>
      <c r="Q2053">
        <v>8.1999999999999993</v>
      </c>
      <c r="R2053">
        <v>16</v>
      </c>
      <c r="S2053">
        <v>13</v>
      </c>
      <c r="T2053">
        <v>13</v>
      </c>
      <c r="U2053">
        <v>4</v>
      </c>
      <c r="V2053">
        <v>12</v>
      </c>
      <c r="W2053">
        <v>4</v>
      </c>
      <c r="X2053" s="2">
        <v>0.372</v>
      </c>
    </row>
    <row r="2054" spans="1:24" x14ac:dyDescent="0.25">
      <c r="A2054" t="str">
        <f t="shared" si="98"/>
        <v/>
      </c>
      <c r="B2054" t="str">
        <f t="shared" si="96"/>
        <v/>
      </c>
      <c r="C2054" t="str">
        <f t="shared" si="97"/>
        <v/>
      </c>
      <c r="D2054">
        <v>2026</v>
      </c>
      <c r="E2054" t="s">
        <v>8914</v>
      </c>
      <c r="F2054" t="s">
        <v>2213</v>
      </c>
      <c r="G2054" t="s">
        <v>47</v>
      </c>
      <c r="H2054" t="s">
        <v>64</v>
      </c>
      <c r="I2054">
        <v>3</v>
      </c>
      <c r="J2054">
        <v>2</v>
      </c>
      <c r="K2054" s="29">
        <v>4.9800000000000004</v>
      </c>
      <c r="L2054">
        <v>22</v>
      </c>
      <c r="M2054">
        <v>5</v>
      </c>
      <c r="N2054">
        <v>0</v>
      </c>
      <c r="O2054">
        <v>0</v>
      </c>
      <c r="P2054">
        <v>0</v>
      </c>
      <c r="Q2054">
        <v>56</v>
      </c>
      <c r="R2054">
        <v>72</v>
      </c>
      <c r="S2054">
        <v>36</v>
      </c>
      <c r="T2054">
        <v>31</v>
      </c>
      <c r="U2054">
        <v>8</v>
      </c>
      <c r="V2054">
        <v>54</v>
      </c>
      <c r="W2054">
        <v>3</v>
      </c>
      <c r="X2054" s="2">
        <v>0.308</v>
      </c>
    </row>
    <row r="2055" spans="1:24" x14ac:dyDescent="0.25">
      <c r="A2055">
        <f t="shared" si="98"/>
        <v>1</v>
      </c>
      <c r="B2055" t="str">
        <f t="shared" si="96"/>
        <v/>
      </c>
      <c r="C2055" t="str">
        <f t="shared" si="97"/>
        <v/>
      </c>
      <c r="D2055">
        <v>2026</v>
      </c>
      <c r="E2055" t="s">
        <v>8915</v>
      </c>
      <c r="F2055" t="s">
        <v>2213</v>
      </c>
      <c r="G2055" t="s">
        <v>29</v>
      </c>
      <c r="H2055" t="s">
        <v>64</v>
      </c>
      <c r="I2055">
        <v>4</v>
      </c>
      <c r="J2055">
        <v>3</v>
      </c>
      <c r="K2055" s="29">
        <v>5.84</v>
      </c>
      <c r="L2055">
        <v>19</v>
      </c>
      <c r="M2055">
        <v>14</v>
      </c>
      <c r="N2055">
        <v>1</v>
      </c>
      <c r="O2055">
        <v>1</v>
      </c>
      <c r="P2055">
        <v>0</v>
      </c>
      <c r="Q2055">
        <v>69.099999999999994</v>
      </c>
      <c r="R2055">
        <v>99</v>
      </c>
      <c r="S2055">
        <v>55</v>
      </c>
      <c r="T2055">
        <v>45</v>
      </c>
      <c r="U2055">
        <v>21</v>
      </c>
      <c r="V2055">
        <v>67</v>
      </c>
      <c r="W2055">
        <v>3</v>
      </c>
      <c r="X2055" s="2">
        <v>0.32600000000000001</v>
      </c>
    </row>
    <row r="2056" spans="1:24" x14ac:dyDescent="0.25">
      <c r="A2056">
        <f t="shared" si="98"/>
        <v>1</v>
      </c>
      <c r="B2056" t="str">
        <f t="shared" si="96"/>
        <v/>
      </c>
      <c r="C2056" t="str">
        <f t="shared" si="97"/>
        <v/>
      </c>
      <c r="D2056">
        <v>2026</v>
      </c>
      <c r="E2056" t="s">
        <v>8916</v>
      </c>
      <c r="F2056" t="s">
        <v>2213</v>
      </c>
      <c r="G2056" t="s">
        <v>29</v>
      </c>
      <c r="H2056" t="s">
        <v>64</v>
      </c>
      <c r="I2056">
        <v>6</v>
      </c>
      <c r="J2056">
        <v>6</v>
      </c>
      <c r="K2056" s="29">
        <v>5.98</v>
      </c>
      <c r="L2056">
        <v>19</v>
      </c>
      <c r="M2056">
        <v>9</v>
      </c>
      <c r="N2056">
        <v>0</v>
      </c>
      <c r="O2056">
        <v>0</v>
      </c>
      <c r="P2056">
        <v>2</v>
      </c>
      <c r="Q2056">
        <v>64.2</v>
      </c>
      <c r="R2056">
        <v>68</v>
      </c>
      <c r="S2056">
        <v>49</v>
      </c>
      <c r="T2056">
        <v>43</v>
      </c>
      <c r="U2056">
        <v>37</v>
      </c>
      <c r="V2056">
        <v>56</v>
      </c>
      <c r="W2056">
        <v>4</v>
      </c>
      <c r="X2056" s="2">
        <v>0.27100000000000002</v>
      </c>
    </row>
    <row r="2057" spans="1:24" x14ac:dyDescent="0.25">
      <c r="A2057" t="str">
        <f t="shared" si="98"/>
        <v/>
      </c>
      <c r="B2057" t="str">
        <f t="shared" si="96"/>
        <v/>
      </c>
      <c r="C2057" t="str">
        <f t="shared" si="97"/>
        <v/>
      </c>
      <c r="D2057">
        <v>2026</v>
      </c>
      <c r="E2057" t="s">
        <v>8917</v>
      </c>
      <c r="F2057" t="s">
        <v>2213</v>
      </c>
      <c r="G2057" t="s">
        <v>24</v>
      </c>
      <c r="H2057" t="s">
        <v>64</v>
      </c>
      <c r="I2057">
        <v>4</v>
      </c>
      <c r="J2057">
        <v>3</v>
      </c>
      <c r="K2057" s="29">
        <v>6.79</v>
      </c>
      <c r="L2057">
        <v>16</v>
      </c>
      <c r="M2057">
        <v>12</v>
      </c>
      <c r="N2057">
        <v>0</v>
      </c>
      <c r="O2057">
        <v>0</v>
      </c>
      <c r="P2057">
        <v>0</v>
      </c>
      <c r="Q2057">
        <v>58.1</v>
      </c>
      <c r="R2057">
        <v>72</v>
      </c>
      <c r="S2057">
        <v>48</v>
      </c>
      <c r="T2057">
        <v>44</v>
      </c>
      <c r="U2057">
        <v>34</v>
      </c>
      <c r="V2057">
        <v>40</v>
      </c>
      <c r="W2057">
        <v>16</v>
      </c>
      <c r="X2057" s="2">
        <v>0.309</v>
      </c>
    </row>
    <row r="2058" spans="1:24" x14ac:dyDescent="0.25">
      <c r="A2058">
        <f t="shared" si="98"/>
        <v>1</v>
      </c>
      <c r="B2058" t="str">
        <f t="shared" si="96"/>
        <v/>
      </c>
      <c r="C2058" t="str">
        <f t="shared" si="97"/>
        <v/>
      </c>
      <c r="D2058">
        <v>2026</v>
      </c>
      <c r="E2058" t="s">
        <v>2222</v>
      </c>
      <c r="F2058" t="s">
        <v>2213</v>
      </c>
      <c r="G2058" t="s">
        <v>32</v>
      </c>
      <c r="H2058" t="s">
        <v>64</v>
      </c>
      <c r="I2058">
        <v>0</v>
      </c>
      <c r="J2058">
        <v>0</v>
      </c>
      <c r="K2058" s="29">
        <v>0</v>
      </c>
      <c r="L2058">
        <v>1</v>
      </c>
      <c r="M2058">
        <v>1</v>
      </c>
      <c r="N2058">
        <v>0</v>
      </c>
      <c r="O2058">
        <v>0</v>
      </c>
      <c r="P2058">
        <v>0</v>
      </c>
      <c r="Q2058">
        <v>0</v>
      </c>
      <c r="R2058">
        <v>1</v>
      </c>
      <c r="S2058">
        <v>0</v>
      </c>
      <c r="T2058">
        <v>0</v>
      </c>
      <c r="U2058">
        <v>1</v>
      </c>
      <c r="V2058">
        <v>1</v>
      </c>
      <c r="W2058">
        <v>0</v>
      </c>
      <c r="X2058" s="2">
        <v>0.25</v>
      </c>
    </row>
    <row r="2059" spans="1:24" x14ac:dyDescent="0.25">
      <c r="A2059" t="str">
        <f t="shared" si="98"/>
        <v/>
      </c>
      <c r="B2059" t="str">
        <f t="shared" si="96"/>
        <v/>
      </c>
      <c r="C2059" t="str">
        <f t="shared" si="97"/>
        <v/>
      </c>
      <c r="D2059">
        <v>2026</v>
      </c>
      <c r="E2059" t="s">
        <v>8918</v>
      </c>
      <c r="F2059" t="s">
        <v>2213</v>
      </c>
      <c r="G2059" t="s">
        <v>47</v>
      </c>
      <c r="H2059" t="s">
        <v>64</v>
      </c>
      <c r="I2059">
        <v>0</v>
      </c>
      <c r="J2059">
        <v>0</v>
      </c>
      <c r="K2059" s="29">
        <v>0</v>
      </c>
      <c r="L2059">
        <v>1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2</v>
      </c>
      <c r="S2059">
        <v>4</v>
      </c>
      <c r="T2059">
        <v>0</v>
      </c>
      <c r="U2059">
        <v>1</v>
      </c>
      <c r="V2059">
        <v>0</v>
      </c>
      <c r="W2059">
        <v>1</v>
      </c>
      <c r="X2059" s="2">
        <v>1</v>
      </c>
    </row>
    <row r="2060" spans="1:24" x14ac:dyDescent="0.25">
      <c r="A2060" t="str">
        <f t="shared" si="98"/>
        <v/>
      </c>
      <c r="B2060" t="str">
        <f t="shared" si="96"/>
        <v/>
      </c>
      <c r="C2060" t="str">
        <f t="shared" si="97"/>
        <v/>
      </c>
      <c r="D2060">
        <v>2026</v>
      </c>
      <c r="E2060" t="s">
        <v>2224</v>
      </c>
      <c r="F2060" t="s">
        <v>2213</v>
      </c>
      <c r="G2060" t="s">
        <v>37</v>
      </c>
      <c r="H2060" t="s">
        <v>64</v>
      </c>
      <c r="I2060">
        <v>6</v>
      </c>
      <c r="J2060">
        <v>3</v>
      </c>
      <c r="K2060" s="29">
        <v>4.47</v>
      </c>
      <c r="L2060">
        <v>24</v>
      </c>
      <c r="M2060">
        <v>5</v>
      </c>
      <c r="N2060">
        <v>0</v>
      </c>
      <c r="O2060">
        <v>0</v>
      </c>
      <c r="P2060">
        <v>4</v>
      </c>
      <c r="Q2060">
        <v>44.1</v>
      </c>
      <c r="R2060">
        <v>48</v>
      </c>
      <c r="S2060">
        <v>28</v>
      </c>
      <c r="T2060">
        <v>22</v>
      </c>
      <c r="U2060">
        <v>35</v>
      </c>
      <c r="V2060">
        <v>64</v>
      </c>
      <c r="W2060">
        <v>6</v>
      </c>
      <c r="X2060" s="2">
        <v>0.28899999999999998</v>
      </c>
    </row>
    <row r="2061" spans="1:24" x14ac:dyDescent="0.25">
      <c r="A2061" t="str">
        <f t="shared" si="98"/>
        <v/>
      </c>
      <c r="B2061" t="str">
        <f t="shared" si="96"/>
        <v/>
      </c>
      <c r="C2061" t="str">
        <f t="shared" si="97"/>
        <v/>
      </c>
      <c r="D2061">
        <v>2026</v>
      </c>
      <c r="E2061" t="s">
        <v>8919</v>
      </c>
      <c r="F2061" t="s">
        <v>2213</v>
      </c>
      <c r="G2061" t="s">
        <v>37</v>
      </c>
      <c r="H2061" t="s">
        <v>64</v>
      </c>
      <c r="I2061">
        <v>2</v>
      </c>
      <c r="J2061">
        <v>2</v>
      </c>
      <c r="K2061" s="29">
        <v>5</v>
      </c>
      <c r="L2061">
        <v>24</v>
      </c>
      <c r="M2061">
        <v>1</v>
      </c>
      <c r="N2061">
        <v>0</v>
      </c>
      <c r="O2061">
        <v>0</v>
      </c>
      <c r="P2061">
        <v>5</v>
      </c>
      <c r="Q2061">
        <v>36</v>
      </c>
      <c r="R2061">
        <v>36</v>
      </c>
      <c r="S2061">
        <v>22</v>
      </c>
      <c r="T2061">
        <v>20</v>
      </c>
      <c r="U2061">
        <v>14</v>
      </c>
      <c r="V2061">
        <v>43</v>
      </c>
      <c r="W2061">
        <v>0</v>
      </c>
      <c r="X2061" s="2">
        <v>0.25700000000000001</v>
      </c>
    </row>
    <row r="2062" spans="1:24" x14ac:dyDescent="0.25">
      <c r="A2062" t="str">
        <f t="shared" si="98"/>
        <v/>
      </c>
      <c r="B2062" t="str">
        <f t="shared" si="96"/>
        <v/>
      </c>
      <c r="C2062" t="str">
        <f t="shared" si="97"/>
        <v/>
      </c>
      <c r="D2062">
        <v>2026</v>
      </c>
      <c r="E2062" t="s">
        <v>8920</v>
      </c>
      <c r="F2062" t="s">
        <v>2213</v>
      </c>
      <c r="G2062" t="s">
        <v>24</v>
      </c>
      <c r="H2062" t="s">
        <v>64</v>
      </c>
      <c r="I2062">
        <v>0</v>
      </c>
      <c r="J2062">
        <v>0</v>
      </c>
      <c r="K2062" s="29">
        <v>5.0599999999999996</v>
      </c>
      <c r="L2062">
        <v>10</v>
      </c>
      <c r="M2062">
        <v>0</v>
      </c>
      <c r="N2062">
        <v>0</v>
      </c>
      <c r="O2062">
        <v>0</v>
      </c>
      <c r="P2062">
        <v>0</v>
      </c>
      <c r="Q2062">
        <v>5.0999999999999996</v>
      </c>
      <c r="R2062">
        <v>6</v>
      </c>
      <c r="S2062">
        <v>3</v>
      </c>
      <c r="T2062">
        <v>3</v>
      </c>
      <c r="U2062">
        <v>9</v>
      </c>
      <c r="V2062">
        <v>5</v>
      </c>
      <c r="W2062">
        <v>4</v>
      </c>
      <c r="X2062" s="2">
        <v>0.316</v>
      </c>
    </row>
    <row r="2063" spans="1:24" x14ac:dyDescent="0.25">
      <c r="A2063">
        <f t="shared" si="98"/>
        <v>1</v>
      </c>
      <c r="B2063" t="str">
        <f t="shared" si="96"/>
        <v/>
      </c>
      <c r="C2063" t="str">
        <f t="shared" si="97"/>
        <v/>
      </c>
      <c r="D2063">
        <v>2026</v>
      </c>
      <c r="E2063" t="s">
        <v>8921</v>
      </c>
      <c r="F2063" t="s">
        <v>2213</v>
      </c>
      <c r="G2063" t="s">
        <v>32</v>
      </c>
      <c r="H2063" t="s">
        <v>64</v>
      </c>
      <c r="I2063">
        <v>1</v>
      </c>
      <c r="J2063">
        <v>0</v>
      </c>
      <c r="K2063" s="29">
        <v>5.32</v>
      </c>
      <c r="L2063">
        <v>21</v>
      </c>
      <c r="M2063">
        <v>0</v>
      </c>
      <c r="N2063">
        <v>0</v>
      </c>
      <c r="O2063">
        <v>0</v>
      </c>
      <c r="P2063">
        <v>0</v>
      </c>
      <c r="Q2063">
        <v>22</v>
      </c>
      <c r="R2063">
        <v>19</v>
      </c>
      <c r="S2063">
        <v>13</v>
      </c>
      <c r="T2063">
        <v>13</v>
      </c>
      <c r="U2063">
        <v>17</v>
      </c>
      <c r="V2063">
        <v>22</v>
      </c>
      <c r="W2063">
        <v>2</v>
      </c>
      <c r="X2063" s="2">
        <v>0.23200000000000001</v>
      </c>
    </row>
    <row r="2064" spans="1:24" x14ac:dyDescent="0.25">
      <c r="A2064" t="str">
        <f t="shared" si="98"/>
        <v/>
      </c>
      <c r="B2064" t="str">
        <f t="shared" si="96"/>
        <v/>
      </c>
      <c r="C2064" t="str">
        <f t="shared" si="97"/>
        <v/>
      </c>
      <c r="D2064">
        <v>2026</v>
      </c>
      <c r="E2064" t="s">
        <v>8922</v>
      </c>
      <c r="F2064" t="s">
        <v>2213</v>
      </c>
      <c r="G2064" t="s">
        <v>24</v>
      </c>
      <c r="H2064" t="s">
        <v>64</v>
      </c>
      <c r="I2064">
        <v>1</v>
      </c>
      <c r="J2064">
        <v>1</v>
      </c>
      <c r="K2064" s="29">
        <v>5.59</v>
      </c>
      <c r="L2064">
        <v>14</v>
      </c>
      <c r="M2064">
        <v>0</v>
      </c>
      <c r="N2064">
        <v>0</v>
      </c>
      <c r="O2064">
        <v>0</v>
      </c>
      <c r="P2064">
        <v>0</v>
      </c>
      <c r="Q2064">
        <v>9.1999999999999993</v>
      </c>
      <c r="R2064">
        <v>9</v>
      </c>
      <c r="S2064">
        <v>7</v>
      </c>
      <c r="T2064">
        <v>6</v>
      </c>
      <c r="U2064">
        <v>5</v>
      </c>
      <c r="V2064">
        <v>7</v>
      </c>
      <c r="W2064">
        <v>2</v>
      </c>
      <c r="X2064" s="2">
        <v>0.25700000000000001</v>
      </c>
    </row>
    <row r="2065" spans="1:24" x14ac:dyDescent="0.25">
      <c r="A2065" t="str">
        <f t="shared" si="98"/>
        <v/>
      </c>
      <c r="B2065" t="str">
        <f t="shared" si="96"/>
        <v/>
      </c>
      <c r="C2065" t="str">
        <f t="shared" si="97"/>
        <v/>
      </c>
      <c r="D2065">
        <v>2026</v>
      </c>
      <c r="E2065" t="s">
        <v>2215</v>
      </c>
      <c r="F2065" t="s">
        <v>2213</v>
      </c>
      <c r="G2065" t="s">
        <v>37</v>
      </c>
      <c r="H2065" t="s">
        <v>64</v>
      </c>
      <c r="I2065">
        <v>2</v>
      </c>
      <c r="J2065">
        <v>0</v>
      </c>
      <c r="K2065" s="29">
        <v>5.79</v>
      </c>
      <c r="L2065">
        <v>13</v>
      </c>
      <c r="M2065">
        <v>0</v>
      </c>
      <c r="N2065">
        <v>0</v>
      </c>
      <c r="O2065">
        <v>0</v>
      </c>
      <c r="P2065">
        <v>2</v>
      </c>
      <c r="Q2065">
        <v>14</v>
      </c>
      <c r="R2065">
        <v>11</v>
      </c>
      <c r="S2065">
        <v>9</v>
      </c>
      <c r="T2065">
        <v>9</v>
      </c>
      <c r="U2065">
        <v>9</v>
      </c>
      <c r="V2065">
        <v>18</v>
      </c>
      <c r="W2065">
        <v>0</v>
      </c>
      <c r="X2065" s="2">
        <v>0.23400000000000001</v>
      </c>
    </row>
    <row r="2066" spans="1:24" x14ac:dyDescent="0.25">
      <c r="A2066" t="str">
        <f t="shared" si="98"/>
        <v/>
      </c>
      <c r="B2066" t="str">
        <f t="shared" si="96"/>
        <v/>
      </c>
      <c r="C2066" t="str">
        <f t="shared" si="97"/>
        <v/>
      </c>
      <c r="D2066">
        <v>2026</v>
      </c>
      <c r="E2066" t="s">
        <v>8923</v>
      </c>
      <c r="F2066" t="s">
        <v>2213</v>
      </c>
      <c r="G2066" t="s">
        <v>47</v>
      </c>
      <c r="H2066" t="s">
        <v>64</v>
      </c>
      <c r="I2066">
        <v>0</v>
      </c>
      <c r="J2066">
        <v>0</v>
      </c>
      <c r="K2066" s="29">
        <v>6.39</v>
      </c>
      <c r="L2066">
        <v>9</v>
      </c>
      <c r="M2066">
        <v>1</v>
      </c>
      <c r="N2066">
        <v>0</v>
      </c>
      <c r="O2066">
        <v>0</v>
      </c>
      <c r="P2066">
        <v>0</v>
      </c>
      <c r="Q2066">
        <v>12.2</v>
      </c>
      <c r="R2066">
        <v>16</v>
      </c>
      <c r="S2066">
        <v>9</v>
      </c>
      <c r="T2066">
        <v>9</v>
      </c>
      <c r="U2066">
        <v>6</v>
      </c>
      <c r="V2066">
        <v>12</v>
      </c>
      <c r="W2066">
        <v>3</v>
      </c>
      <c r="X2066" s="2">
        <v>0.314</v>
      </c>
    </row>
    <row r="2067" spans="1:24" x14ac:dyDescent="0.25">
      <c r="A2067" t="str">
        <f t="shared" si="98"/>
        <v/>
      </c>
      <c r="B2067" t="str">
        <f t="shared" si="96"/>
        <v/>
      </c>
      <c r="C2067" t="str">
        <f t="shared" si="97"/>
        <v/>
      </c>
      <c r="D2067">
        <v>2026</v>
      </c>
      <c r="E2067" t="s">
        <v>8924</v>
      </c>
      <c r="F2067" t="s">
        <v>2213</v>
      </c>
      <c r="G2067" t="s">
        <v>24</v>
      </c>
      <c r="H2067" t="s">
        <v>64</v>
      </c>
      <c r="I2067">
        <v>2</v>
      </c>
      <c r="J2067">
        <v>1</v>
      </c>
      <c r="K2067" s="29">
        <v>7.3</v>
      </c>
      <c r="L2067">
        <v>7</v>
      </c>
      <c r="M2067">
        <v>5</v>
      </c>
      <c r="N2067">
        <v>0</v>
      </c>
      <c r="O2067">
        <v>0</v>
      </c>
      <c r="P2067">
        <v>0</v>
      </c>
      <c r="Q2067">
        <v>24.2</v>
      </c>
      <c r="R2067">
        <v>32</v>
      </c>
      <c r="S2067">
        <v>20</v>
      </c>
      <c r="T2067">
        <v>20</v>
      </c>
      <c r="U2067">
        <v>6</v>
      </c>
      <c r="V2067">
        <v>24</v>
      </c>
      <c r="W2067">
        <v>8</v>
      </c>
      <c r="X2067" s="2">
        <v>0.311</v>
      </c>
    </row>
    <row r="2068" spans="1:24" x14ac:dyDescent="0.25">
      <c r="A2068" t="str">
        <f t="shared" si="98"/>
        <v/>
      </c>
      <c r="B2068" t="str">
        <f t="shared" si="96"/>
        <v/>
      </c>
      <c r="C2068" t="str">
        <f t="shared" si="97"/>
        <v/>
      </c>
      <c r="D2068">
        <v>2026</v>
      </c>
      <c r="E2068" t="s">
        <v>8925</v>
      </c>
      <c r="F2068" t="s">
        <v>2213</v>
      </c>
      <c r="G2068" t="s">
        <v>37</v>
      </c>
      <c r="H2068" t="s">
        <v>64</v>
      </c>
      <c r="I2068">
        <v>2</v>
      </c>
      <c r="J2068">
        <v>0</v>
      </c>
      <c r="K2068" s="29">
        <v>8.1300000000000008</v>
      </c>
      <c r="L2068">
        <v>20</v>
      </c>
      <c r="M2068">
        <v>2</v>
      </c>
      <c r="N2068">
        <v>0</v>
      </c>
      <c r="O2068">
        <v>0</v>
      </c>
      <c r="P2068">
        <v>0</v>
      </c>
      <c r="Q2068">
        <v>27.2</v>
      </c>
      <c r="R2068">
        <v>21</v>
      </c>
      <c r="S2068">
        <v>27</v>
      </c>
      <c r="T2068">
        <v>25</v>
      </c>
      <c r="U2068">
        <v>24</v>
      </c>
      <c r="V2068">
        <v>41</v>
      </c>
      <c r="W2068">
        <v>8</v>
      </c>
      <c r="X2068" s="2">
        <v>0.20799999999999999</v>
      </c>
    </row>
    <row r="2069" spans="1:24" x14ac:dyDescent="0.25">
      <c r="A2069" t="str">
        <f t="shared" si="98"/>
        <v/>
      </c>
      <c r="B2069" t="str">
        <f t="shared" si="96"/>
        <v/>
      </c>
      <c r="C2069" t="str">
        <f t="shared" si="97"/>
        <v/>
      </c>
      <c r="D2069">
        <v>2026</v>
      </c>
      <c r="E2069" t="s">
        <v>2228</v>
      </c>
      <c r="F2069" t="s">
        <v>2213</v>
      </c>
      <c r="G2069" t="s">
        <v>47</v>
      </c>
      <c r="H2069" t="s">
        <v>64</v>
      </c>
      <c r="I2069">
        <v>1</v>
      </c>
      <c r="J2069">
        <v>0</v>
      </c>
      <c r="K2069" s="29">
        <v>8.2200000000000006</v>
      </c>
      <c r="L2069">
        <v>15</v>
      </c>
      <c r="M2069">
        <v>0</v>
      </c>
      <c r="N2069">
        <v>0</v>
      </c>
      <c r="O2069">
        <v>0</v>
      </c>
      <c r="P2069">
        <v>0</v>
      </c>
      <c r="Q2069">
        <v>15.1</v>
      </c>
      <c r="R2069">
        <v>16</v>
      </c>
      <c r="S2069">
        <v>14</v>
      </c>
      <c r="T2069">
        <v>14</v>
      </c>
      <c r="U2069">
        <v>10</v>
      </c>
      <c r="V2069">
        <v>14</v>
      </c>
      <c r="W2069">
        <v>3</v>
      </c>
      <c r="X2069" s="2">
        <v>0.27100000000000002</v>
      </c>
    </row>
    <row r="2070" spans="1:24" x14ac:dyDescent="0.25">
      <c r="A2070" t="str">
        <f t="shared" si="98"/>
        <v/>
      </c>
      <c r="B2070" t="str">
        <f t="shared" si="96"/>
        <v/>
      </c>
      <c r="C2070" t="str">
        <f t="shared" si="97"/>
        <v/>
      </c>
      <c r="D2070">
        <v>2026</v>
      </c>
      <c r="E2070" t="s">
        <v>8926</v>
      </c>
      <c r="F2070" t="s">
        <v>2213</v>
      </c>
      <c r="G2070" t="s">
        <v>24</v>
      </c>
      <c r="H2070" t="s">
        <v>64</v>
      </c>
      <c r="I2070">
        <v>0</v>
      </c>
      <c r="J2070">
        <v>0</v>
      </c>
      <c r="K2070" s="29">
        <v>8.7899999999999991</v>
      </c>
      <c r="L2070">
        <v>16</v>
      </c>
      <c r="M2070">
        <v>0</v>
      </c>
      <c r="N2070">
        <v>0</v>
      </c>
      <c r="O2070">
        <v>0</v>
      </c>
      <c r="P2070">
        <v>0</v>
      </c>
      <c r="Q2070">
        <v>14.1</v>
      </c>
      <c r="R2070">
        <v>24</v>
      </c>
      <c r="S2070">
        <v>14</v>
      </c>
      <c r="T2070">
        <v>14</v>
      </c>
      <c r="U2070">
        <v>5</v>
      </c>
      <c r="V2070">
        <v>13</v>
      </c>
      <c r="W2070">
        <v>2</v>
      </c>
      <c r="X2070" s="2">
        <v>0.375</v>
      </c>
    </row>
    <row r="2071" spans="1:24" x14ac:dyDescent="0.25">
      <c r="A2071" t="str">
        <f t="shared" si="98"/>
        <v/>
      </c>
      <c r="B2071" t="str">
        <f t="shared" si="96"/>
        <v/>
      </c>
      <c r="C2071" t="str">
        <f t="shared" si="97"/>
        <v/>
      </c>
      <c r="D2071">
        <v>2026</v>
      </c>
      <c r="E2071" t="s">
        <v>8927</v>
      </c>
      <c r="F2071" t="s">
        <v>2230</v>
      </c>
      <c r="G2071" t="s">
        <v>37</v>
      </c>
      <c r="H2071" t="s">
        <v>64</v>
      </c>
      <c r="I2071">
        <v>7</v>
      </c>
      <c r="J2071">
        <v>4</v>
      </c>
      <c r="K2071" s="29">
        <v>3.43</v>
      </c>
      <c r="L2071">
        <v>15</v>
      </c>
      <c r="M2071">
        <v>15</v>
      </c>
      <c r="N2071">
        <v>0</v>
      </c>
      <c r="O2071">
        <v>0</v>
      </c>
      <c r="P2071">
        <v>0</v>
      </c>
      <c r="Q2071">
        <v>81.099999999999994</v>
      </c>
      <c r="R2071">
        <v>73</v>
      </c>
      <c r="S2071">
        <v>37</v>
      </c>
      <c r="T2071">
        <v>31</v>
      </c>
      <c r="U2071">
        <v>23</v>
      </c>
      <c r="V2071">
        <v>101</v>
      </c>
      <c r="W2071">
        <v>5</v>
      </c>
      <c r="X2071" s="2">
        <v>0.23599999999999999</v>
      </c>
    </row>
    <row r="2072" spans="1:24" x14ac:dyDescent="0.25">
      <c r="A2072" t="str">
        <f t="shared" si="98"/>
        <v/>
      </c>
      <c r="B2072" t="str">
        <f t="shared" si="96"/>
        <v/>
      </c>
      <c r="C2072" t="str">
        <f t="shared" si="97"/>
        <v/>
      </c>
      <c r="D2072">
        <v>2026</v>
      </c>
      <c r="E2072" t="s">
        <v>8928</v>
      </c>
      <c r="F2072" t="s">
        <v>2230</v>
      </c>
      <c r="G2072" t="s">
        <v>37</v>
      </c>
      <c r="H2072" t="s">
        <v>64</v>
      </c>
      <c r="I2072">
        <v>6</v>
      </c>
      <c r="J2072">
        <v>4</v>
      </c>
      <c r="K2072" s="29">
        <v>4.01</v>
      </c>
      <c r="L2072">
        <v>17</v>
      </c>
      <c r="M2072">
        <v>15</v>
      </c>
      <c r="N2072">
        <v>0</v>
      </c>
      <c r="O2072">
        <v>0</v>
      </c>
      <c r="P2072">
        <v>0</v>
      </c>
      <c r="Q2072">
        <v>74</v>
      </c>
      <c r="R2072">
        <v>53</v>
      </c>
      <c r="S2072">
        <v>40</v>
      </c>
      <c r="T2072">
        <v>33</v>
      </c>
      <c r="U2072">
        <v>43</v>
      </c>
      <c r="V2072">
        <v>65</v>
      </c>
      <c r="W2072">
        <v>11</v>
      </c>
      <c r="X2072" s="2">
        <v>0.20399999999999999</v>
      </c>
    </row>
    <row r="2073" spans="1:24" x14ac:dyDescent="0.25">
      <c r="A2073">
        <f t="shared" si="98"/>
        <v>1</v>
      </c>
      <c r="B2073" t="str">
        <f t="shared" si="96"/>
        <v/>
      </c>
      <c r="C2073" t="str">
        <f t="shared" si="97"/>
        <v/>
      </c>
      <c r="D2073">
        <v>2026</v>
      </c>
      <c r="E2073" t="s">
        <v>8929</v>
      </c>
      <c r="F2073" t="s">
        <v>2230</v>
      </c>
      <c r="G2073" t="s">
        <v>29</v>
      </c>
      <c r="H2073" t="s">
        <v>64</v>
      </c>
      <c r="I2073">
        <v>0</v>
      </c>
      <c r="J2073">
        <v>0</v>
      </c>
      <c r="K2073" s="29">
        <v>2.08</v>
      </c>
      <c r="L2073">
        <v>7</v>
      </c>
      <c r="M2073">
        <v>0</v>
      </c>
      <c r="N2073">
        <v>0</v>
      </c>
      <c r="O2073">
        <v>0</v>
      </c>
      <c r="P2073">
        <v>0</v>
      </c>
      <c r="Q2073">
        <v>4.0999999999999996</v>
      </c>
      <c r="R2073">
        <v>5</v>
      </c>
      <c r="S2073">
        <v>1</v>
      </c>
      <c r="T2073">
        <v>1</v>
      </c>
      <c r="U2073">
        <v>5</v>
      </c>
      <c r="V2073">
        <v>7</v>
      </c>
      <c r="W2073">
        <v>1</v>
      </c>
      <c r="X2073" s="2">
        <v>0.33300000000000002</v>
      </c>
    </row>
    <row r="2074" spans="1:24" x14ac:dyDescent="0.25">
      <c r="A2074" t="str">
        <f t="shared" si="98"/>
        <v/>
      </c>
      <c r="B2074" t="str">
        <f t="shared" si="96"/>
        <v/>
      </c>
      <c r="C2074" t="str">
        <f t="shared" si="97"/>
        <v/>
      </c>
      <c r="D2074">
        <v>2026</v>
      </c>
      <c r="E2074" t="s">
        <v>8930</v>
      </c>
      <c r="F2074" t="s">
        <v>2230</v>
      </c>
      <c r="G2074" t="s">
        <v>24</v>
      </c>
      <c r="H2074" t="s">
        <v>64</v>
      </c>
      <c r="I2074">
        <v>3</v>
      </c>
      <c r="J2074">
        <v>1</v>
      </c>
      <c r="K2074" s="29">
        <v>2.19</v>
      </c>
      <c r="L2074">
        <v>5</v>
      </c>
      <c r="M2074">
        <v>5</v>
      </c>
      <c r="N2074">
        <v>0</v>
      </c>
      <c r="O2074">
        <v>0</v>
      </c>
      <c r="P2074">
        <v>0</v>
      </c>
      <c r="Q2074">
        <v>24.2</v>
      </c>
      <c r="R2074">
        <v>15</v>
      </c>
      <c r="S2074">
        <v>7</v>
      </c>
      <c r="T2074">
        <v>6</v>
      </c>
      <c r="U2074">
        <v>11</v>
      </c>
      <c r="V2074">
        <v>18</v>
      </c>
      <c r="W2074">
        <v>4</v>
      </c>
      <c r="X2074" s="2">
        <v>0.185</v>
      </c>
    </row>
    <row r="2075" spans="1:24" x14ac:dyDescent="0.25">
      <c r="A2075" t="str">
        <f t="shared" si="98"/>
        <v/>
      </c>
      <c r="B2075" t="str">
        <f t="shared" si="96"/>
        <v/>
      </c>
      <c r="C2075" t="str">
        <f t="shared" si="97"/>
        <v/>
      </c>
      <c r="D2075">
        <v>2026</v>
      </c>
      <c r="E2075" t="s">
        <v>8931</v>
      </c>
      <c r="F2075" t="s">
        <v>2230</v>
      </c>
      <c r="G2075" t="s">
        <v>47</v>
      </c>
      <c r="H2075" t="s">
        <v>64</v>
      </c>
      <c r="I2075">
        <v>5</v>
      </c>
      <c r="J2075">
        <v>3</v>
      </c>
      <c r="K2075" s="29">
        <v>3.54</v>
      </c>
      <c r="L2075">
        <v>19</v>
      </c>
      <c r="M2075">
        <v>1</v>
      </c>
      <c r="N2075">
        <v>0</v>
      </c>
      <c r="O2075">
        <v>0</v>
      </c>
      <c r="P2075">
        <v>5</v>
      </c>
      <c r="Q2075">
        <v>48.1</v>
      </c>
      <c r="R2075">
        <v>34</v>
      </c>
      <c r="S2075">
        <v>21</v>
      </c>
      <c r="T2075">
        <v>19</v>
      </c>
      <c r="U2075">
        <v>15</v>
      </c>
      <c r="V2075">
        <v>49</v>
      </c>
      <c r="W2075">
        <v>1</v>
      </c>
      <c r="X2075" s="2">
        <v>0.19500000000000001</v>
      </c>
    </row>
    <row r="2076" spans="1:24" x14ac:dyDescent="0.25">
      <c r="A2076">
        <f t="shared" si="98"/>
        <v>1</v>
      </c>
      <c r="B2076" t="str">
        <f t="shared" si="96"/>
        <v/>
      </c>
      <c r="C2076" t="str">
        <f t="shared" si="97"/>
        <v/>
      </c>
      <c r="D2076">
        <v>2026</v>
      </c>
      <c r="E2076" t="s">
        <v>8932</v>
      </c>
      <c r="F2076" t="s">
        <v>2230</v>
      </c>
      <c r="G2076" t="s">
        <v>32</v>
      </c>
      <c r="H2076" t="s">
        <v>64</v>
      </c>
      <c r="I2076">
        <v>3</v>
      </c>
      <c r="J2076">
        <v>2</v>
      </c>
      <c r="K2076" s="29">
        <v>4.34</v>
      </c>
      <c r="L2076">
        <v>27</v>
      </c>
      <c r="M2076">
        <v>0</v>
      </c>
      <c r="N2076">
        <v>0</v>
      </c>
      <c r="O2076">
        <v>0</v>
      </c>
      <c r="P2076">
        <v>2</v>
      </c>
      <c r="Q2076">
        <v>47.2</v>
      </c>
      <c r="R2076">
        <v>48</v>
      </c>
      <c r="S2076">
        <v>32</v>
      </c>
      <c r="T2076">
        <v>23</v>
      </c>
      <c r="U2076">
        <v>15</v>
      </c>
      <c r="V2076">
        <v>47</v>
      </c>
      <c r="W2076">
        <v>9</v>
      </c>
      <c r="X2076" s="2">
        <v>0.26500000000000001</v>
      </c>
    </row>
    <row r="2077" spans="1:24" x14ac:dyDescent="0.25">
      <c r="A2077" t="str">
        <f t="shared" si="98"/>
        <v/>
      </c>
      <c r="B2077" t="str">
        <f t="shared" si="96"/>
        <v/>
      </c>
      <c r="C2077" t="str">
        <f t="shared" si="97"/>
        <v/>
      </c>
      <c r="D2077">
        <v>2026</v>
      </c>
      <c r="E2077" t="s">
        <v>8933</v>
      </c>
      <c r="F2077" t="s">
        <v>2230</v>
      </c>
      <c r="G2077" t="s">
        <v>37</v>
      </c>
      <c r="H2077" t="s">
        <v>64</v>
      </c>
      <c r="I2077">
        <v>3</v>
      </c>
      <c r="J2077">
        <v>2</v>
      </c>
      <c r="K2077" s="29">
        <v>4.42</v>
      </c>
      <c r="L2077">
        <v>24</v>
      </c>
      <c r="M2077">
        <v>0</v>
      </c>
      <c r="N2077">
        <v>0</v>
      </c>
      <c r="O2077">
        <v>0</v>
      </c>
      <c r="P2077">
        <v>5</v>
      </c>
      <c r="Q2077">
        <v>36.200000000000003</v>
      </c>
      <c r="R2077">
        <v>41</v>
      </c>
      <c r="S2077">
        <v>19</v>
      </c>
      <c r="T2077">
        <v>18</v>
      </c>
      <c r="U2077">
        <v>17</v>
      </c>
      <c r="V2077">
        <v>42</v>
      </c>
      <c r="W2077">
        <v>7</v>
      </c>
      <c r="X2077" s="2">
        <v>0.28100000000000003</v>
      </c>
    </row>
    <row r="2078" spans="1:24" x14ac:dyDescent="0.25">
      <c r="A2078" t="str">
        <f t="shared" si="98"/>
        <v/>
      </c>
      <c r="B2078" t="str">
        <f t="shared" si="96"/>
        <v/>
      </c>
      <c r="C2078" t="str">
        <f t="shared" si="97"/>
        <v/>
      </c>
      <c r="D2078">
        <v>2026</v>
      </c>
      <c r="E2078" t="s">
        <v>8934</v>
      </c>
      <c r="F2078" t="s">
        <v>2230</v>
      </c>
      <c r="G2078" t="s">
        <v>24</v>
      </c>
      <c r="H2078" t="s">
        <v>64</v>
      </c>
      <c r="I2078">
        <v>0</v>
      </c>
      <c r="J2078">
        <v>3</v>
      </c>
      <c r="K2078" s="29">
        <v>4.8099999999999996</v>
      </c>
      <c r="L2078">
        <v>19</v>
      </c>
      <c r="M2078">
        <v>10</v>
      </c>
      <c r="N2078">
        <v>0</v>
      </c>
      <c r="O2078">
        <v>0</v>
      </c>
      <c r="P2078">
        <v>0</v>
      </c>
      <c r="Q2078">
        <v>48.2</v>
      </c>
      <c r="R2078">
        <v>40</v>
      </c>
      <c r="S2078">
        <v>27</v>
      </c>
      <c r="T2078">
        <v>26</v>
      </c>
      <c r="U2078">
        <v>26</v>
      </c>
      <c r="V2078">
        <v>47</v>
      </c>
      <c r="W2078">
        <v>7</v>
      </c>
      <c r="X2078" s="2">
        <v>0.22700000000000001</v>
      </c>
    </row>
    <row r="2079" spans="1:24" x14ac:dyDescent="0.25">
      <c r="A2079" t="str">
        <f t="shared" si="98"/>
        <v/>
      </c>
      <c r="B2079" t="str">
        <f t="shared" si="96"/>
        <v/>
      </c>
      <c r="C2079" t="str">
        <f t="shared" si="97"/>
        <v/>
      </c>
      <c r="D2079">
        <v>2026</v>
      </c>
      <c r="E2079" t="s">
        <v>8935</v>
      </c>
      <c r="F2079" t="s">
        <v>2230</v>
      </c>
      <c r="G2079" t="s">
        <v>37</v>
      </c>
      <c r="H2079" t="s">
        <v>64</v>
      </c>
      <c r="I2079">
        <v>0</v>
      </c>
      <c r="J2079">
        <v>0</v>
      </c>
      <c r="K2079" s="29">
        <v>5.17</v>
      </c>
      <c r="L2079">
        <v>12</v>
      </c>
      <c r="M2079">
        <v>1</v>
      </c>
      <c r="N2079">
        <v>0</v>
      </c>
      <c r="O2079">
        <v>0</v>
      </c>
      <c r="P2079">
        <v>0</v>
      </c>
      <c r="Q2079">
        <v>15.2</v>
      </c>
      <c r="R2079">
        <v>16</v>
      </c>
      <c r="S2079">
        <v>9</v>
      </c>
      <c r="T2079">
        <v>9</v>
      </c>
      <c r="U2079">
        <v>4</v>
      </c>
      <c r="V2079">
        <v>10</v>
      </c>
      <c r="W2079">
        <v>5</v>
      </c>
      <c r="X2079" s="2">
        <v>0.28599999999999998</v>
      </c>
    </row>
    <row r="2080" spans="1:24" x14ac:dyDescent="0.25">
      <c r="A2080">
        <f t="shared" si="98"/>
        <v>1</v>
      </c>
      <c r="B2080" t="str">
        <f t="shared" si="96"/>
        <v/>
      </c>
      <c r="C2080" t="str">
        <f t="shared" si="97"/>
        <v/>
      </c>
      <c r="D2080">
        <v>2026</v>
      </c>
      <c r="E2080" t="s">
        <v>8936</v>
      </c>
      <c r="F2080" t="s">
        <v>2230</v>
      </c>
      <c r="G2080" t="s">
        <v>32</v>
      </c>
      <c r="H2080" t="s">
        <v>64</v>
      </c>
      <c r="I2080">
        <v>1</v>
      </c>
      <c r="J2080">
        <v>0</v>
      </c>
      <c r="K2080" s="29">
        <v>5.64</v>
      </c>
      <c r="L2080">
        <v>29</v>
      </c>
      <c r="M2080">
        <v>0</v>
      </c>
      <c r="N2080">
        <v>0</v>
      </c>
      <c r="O2080">
        <v>0</v>
      </c>
      <c r="P2080">
        <v>1</v>
      </c>
      <c r="Q2080">
        <v>22.1</v>
      </c>
      <c r="R2080">
        <v>23</v>
      </c>
      <c r="S2080">
        <v>16</v>
      </c>
      <c r="T2080">
        <v>14</v>
      </c>
      <c r="U2080">
        <v>21</v>
      </c>
      <c r="V2080">
        <v>38</v>
      </c>
      <c r="W2080">
        <v>2</v>
      </c>
      <c r="X2080" s="2">
        <v>0.25800000000000001</v>
      </c>
    </row>
    <row r="2081" spans="1:24" x14ac:dyDescent="0.25">
      <c r="A2081">
        <f t="shared" si="98"/>
        <v>1</v>
      </c>
      <c r="B2081" t="str">
        <f t="shared" si="96"/>
        <v/>
      </c>
      <c r="C2081" t="str">
        <f t="shared" si="97"/>
        <v/>
      </c>
      <c r="D2081">
        <v>2026</v>
      </c>
      <c r="E2081" t="s">
        <v>8937</v>
      </c>
      <c r="F2081" t="s">
        <v>2230</v>
      </c>
      <c r="G2081" t="s">
        <v>29</v>
      </c>
      <c r="H2081" t="s">
        <v>64</v>
      </c>
      <c r="I2081">
        <v>2</v>
      </c>
      <c r="J2081">
        <v>2</v>
      </c>
      <c r="K2081" s="29">
        <v>6.04</v>
      </c>
      <c r="L2081">
        <v>10</v>
      </c>
      <c r="M2081">
        <v>4</v>
      </c>
      <c r="N2081">
        <v>0</v>
      </c>
      <c r="O2081">
        <v>0</v>
      </c>
      <c r="P2081">
        <v>0</v>
      </c>
      <c r="Q2081">
        <v>22.1</v>
      </c>
      <c r="R2081">
        <v>30</v>
      </c>
      <c r="S2081">
        <v>19</v>
      </c>
      <c r="T2081">
        <v>15</v>
      </c>
      <c r="U2081">
        <v>5</v>
      </c>
      <c r="V2081">
        <v>17</v>
      </c>
      <c r="W2081">
        <v>7</v>
      </c>
      <c r="X2081" s="2">
        <v>0.33</v>
      </c>
    </row>
    <row r="2082" spans="1:24" x14ac:dyDescent="0.25">
      <c r="A2082" t="str">
        <f t="shared" si="98"/>
        <v/>
      </c>
      <c r="B2082" t="str">
        <f t="shared" si="96"/>
        <v/>
      </c>
      <c r="C2082">
        <f t="shared" si="97"/>
        <v>1</v>
      </c>
      <c r="D2082">
        <v>2026</v>
      </c>
      <c r="E2082" t="s">
        <v>7268</v>
      </c>
      <c r="F2082" t="s">
        <v>2230</v>
      </c>
      <c r="G2082" t="s">
        <v>37</v>
      </c>
      <c r="H2082" t="s">
        <v>64</v>
      </c>
      <c r="I2082">
        <v>0</v>
      </c>
      <c r="J2082">
        <v>0</v>
      </c>
      <c r="K2082" s="29">
        <v>6.75</v>
      </c>
      <c r="L2082">
        <v>2</v>
      </c>
      <c r="M2082">
        <v>0</v>
      </c>
      <c r="N2082">
        <v>0</v>
      </c>
      <c r="O2082">
        <v>0</v>
      </c>
      <c r="P2082">
        <v>0</v>
      </c>
      <c r="Q2082">
        <v>1.1000000000000001</v>
      </c>
      <c r="R2082">
        <v>2</v>
      </c>
      <c r="S2082">
        <v>1</v>
      </c>
      <c r="T2082">
        <v>1</v>
      </c>
      <c r="U2082">
        <v>1</v>
      </c>
      <c r="V2082">
        <v>0</v>
      </c>
      <c r="W2082">
        <v>0</v>
      </c>
      <c r="X2082" s="2">
        <v>0.5</v>
      </c>
    </row>
    <row r="2083" spans="1:24" x14ac:dyDescent="0.25">
      <c r="A2083">
        <f t="shared" si="98"/>
        <v>1</v>
      </c>
      <c r="B2083" t="str">
        <f t="shared" si="96"/>
        <v/>
      </c>
      <c r="C2083" t="str">
        <f t="shared" si="97"/>
        <v/>
      </c>
      <c r="D2083">
        <v>2026</v>
      </c>
      <c r="E2083" t="s">
        <v>8938</v>
      </c>
      <c r="F2083" t="s">
        <v>2230</v>
      </c>
      <c r="G2083" t="s">
        <v>32</v>
      </c>
      <c r="H2083" t="s">
        <v>64</v>
      </c>
      <c r="I2083">
        <v>1</v>
      </c>
      <c r="J2083">
        <v>0</v>
      </c>
      <c r="K2083" s="29">
        <v>7</v>
      </c>
      <c r="L2083">
        <v>9</v>
      </c>
      <c r="M2083">
        <v>1</v>
      </c>
      <c r="N2083">
        <v>0</v>
      </c>
      <c r="O2083">
        <v>0</v>
      </c>
      <c r="P2083">
        <v>0</v>
      </c>
      <c r="Q2083">
        <v>9</v>
      </c>
      <c r="R2083">
        <v>9</v>
      </c>
      <c r="S2083">
        <v>7</v>
      </c>
      <c r="T2083">
        <v>7</v>
      </c>
      <c r="U2083">
        <v>9</v>
      </c>
      <c r="V2083">
        <v>15</v>
      </c>
      <c r="W2083">
        <v>2</v>
      </c>
      <c r="X2083" s="2">
        <v>0.25</v>
      </c>
    </row>
    <row r="2084" spans="1:24" x14ac:dyDescent="0.25">
      <c r="A2084">
        <f t="shared" si="98"/>
        <v>1</v>
      </c>
      <c r="B2084" t="str">
        <f t="shared" si="96"/>
        <v/>
      </c>
      <c r="C2084" t="str">
        <f t="shared" si="97"/>
        <v/>
      </c>
      <c r="D2084">
        <v>2026</v>
      </c>
      <c r="E2084" t="s">
        <v>8939</v>
      </c>
      <c r="F2084" t="s">
        <v>2230</v>
      </c>
      <c r="G2084" t="s">
        <v>32</v>
      </c>
      <c r="H2084" t="s">
        <v>64</v>
      </c>
      <c r="I2084">
        <v>2</v>
      </c>
      <c r="J2084">
        <v>1</v>
      </c>
      <c r="K2084" s="29">
        <v>7.42</v>
      </c>
      <c r="L2084">
        <v>24</v>
      </c>
      <c r="M2084">
        <v>0</v>
      </c>
      <c r="N2084">
        <v>0</v>
      </c>
      <c r="O2084">
        <v>0</v>
      </c>
      <c r="P2084">
        <v>0</v>
      </c>
      <c r="Q2084">
        <v>26.2</v>
      </c>
      <c r="R2084">
        <v>32</v>
      </c>
      <c r="S2084">
        <v>29</v>
      </c>
      <c r="T2084">
        <v>22</v>
      </c>
      <c r="U2084">
        <v>11</v>
      </c>
      <c r="V2084">
        <v>29</v>
      </c>
      <c r="W2084">
        <v>6</v>
      </c>
      <c r="X2084" s="2">
        <v>0.29099999999999998</v>
      </c>
    </row>
    <row r="2085" spans="1:24" x14ac:dyDescent="0.25">
      <c r="A2085">
        <f t="shared" si="98"/>
        <v>1</v>
      </c>
      <c r="B2085" t="str">
        <f t="shared" si="96"/>
        <v/>
      </c>
      <c r="C2085" t="str">
        <f t="shared" si="97"/>
        <v/>
      </c>
      <c r="D2085">
        <v>2026</v>
      </c>
      <c r="E2085" t="s">
        <v>8940</v>
      </c>
      <c r="F2085" t="s">
        <v>2230</v>
      </c>
      <c r="G2085" t="s">
        <v>29</v>
      </c>
      <c r="H2085" t="s">
        <v>64</v>
      </c>
      <c r="I2085">
        <v>0</v>
      </c>
      <c r="J2085">
        <v>1</v>
      </c>
      <c r="K2085" s="29">
        <v>8.5299999999999994</v>
      </c>
      <c r="L2085">
        <v>9</v>
      </c>
      <c r="M2085">
        <v>1</v>
      </c>
      <c r="N2085">
        <v>0</v>
      </c>
      <c r="O2085">
        <v>0</v>
      </c>
      <c r="P2085">
        <v>0</v>
      </c>
      <c r="Q2085">
        <v>12.2</v>
      </c>
      <c r="R2085">
        <v>22</v>
      </c>
      <c r="S2085">
        <v>12</v>
      </c>
      <c r="T2085">
        <v>12</v>
      </c>
      <c r="U2085">
        <v>7</v>
      </c>
      <c r="V2085">
        <v>10</v>
      </c>
      <c r="W2085">
        <v>5</v>
      </c>
      <c r="X2085" s="2">
        <v>0.4</v>
      </c>
    </row>
    <row r="2086" spans="1:24" x14ac:dyDescent="0.25">
      <c r="A2086" t="str">
        <f t="shared" ref="A2086:A2149" si="99">IF(OR(G2086="SR", G2086="GR"), 1, "")</f>
        <v/>
      </c>
      <c r="B2086" t="str">
        <f t="shared" si="96"/>
        <v/>
      </c>
      <c r="C2086" t="str">
        <f t="shared" si="97"/>
        <v/>
      </c>
      <c r="D2086">
        <v>2026</v>
      </c>
      <c r="E2086" t="s">
        <v>8941</v>
      </c>
      <c r="F2086" t="s">
        <v>2230</v>
      </c>
      <c r="G2086" t="s">
        <v>47</v>
      </c>
      <c r="H2086" t="s">
        <v>64</v>
      </c>
      <c r="I2086">
        <v>0</v>
      </c>
      <c r="J2086">
        <v>0</v>
      </c>
      <c r="K2086" s="29">
        <v>9</v>
      </c>
      <c r="L2086">
        <v>5</v>
      </c>
      <c r="M2086">
        <v>0</v>
      </c>
      <c r="N2086">
        <v>0</v>
      </c>
      <c r="O2086">
        <v>0</v>
      </c>
      <c r="P2086">
        <v>0</v>
      </c>
      <c r="Q2086">
        <v>5</v>
      </c>
      <c r="R2086">
        <v>8</v>
      </c>
      <c r="S2086">
        <v>5</v>
      </c>
      <c r="T2086">
        <v>5</v>
      </c>
      <c r="U2086">
        <v>1</v>
      </c>
      <c r="V2086">
        <v>8</v>
      </c>
      <c r="W2086">
        <v>2</v>
      </c>
      <c r="X2086" s="2">
        <v>0.36399999999999999</v>
      </c>
    </row>
    <row r="2087" spans="1:24" x14ac:dyDescent="0.25">
      <c r="A2087" t="str">
        <f t="shared" si="99"/>
        <v/>
      </c>
      <c r="B2087" t="str">
        <f t="shared" si="96"/>
        <v/>
      </c>
      <c r="C2087" t="str">
        <f t="shared" si="97"/>
        <v/>
      </c>
      <c r="D2087">
        <v>2026</v>
      </c>
      <c r="E2087" t="s">
        <v>8942</v>
      </c>
      <c r="F2087" t="s">
        <v>2230</v>
      </c>
      <c r="G2087" t="s">
        <v>47</v>
      </c>
      <c r="H2087" t="s">
        <v>64</v>
      </c>
      <c r="I2087">
        <v>0</v>
      </c>
      <c r="J2087">
        <v>2</v>
      </c>
      <c r="K2087" s="29">
        <v>11.08</v>
      </c>
      <c r="L2087">
        <v>8</v>
      </c>
      <c r="M2087">
        <v>5</v>
      </c>
      <c r="N2087">
        <v>0</v>
      </c>
      <c r="O2087">
        <v>0</v>
      </c>
      <c r="P2087">
        <v>0</v>
      </c>
      <c r="Q2087">
        <v>13</v>
      </c>
      <c r="R2087">
        <v>22</v>
      </c>
      <c r="S2087">
        <v>16</v>
      </c>
      <c r="T2087">
        <v>16</v>
      </c>
      <c r="U2087">
        <v>3</v>
      </c>
      <c r="V2087">
        <v>11</v>
      </c>
      <c r="W2087">
        <v>1</v>
      </c>
      <c r="X2087" s="2">
        <v>0.36099999999999999</v>
      </c>
    </row>
    <row r="2088" spans="1:24" x14ac:dyDescent="0.25">
      <c r="A2088" t="str">
        <f t="shared" si="99"/>
        <v/>
      </c>
      <c r="B2088" t="str">
        <f t="shared" si="96"/>
        <v/>
      </c>
      <c r="C2088" t="str">
        <f t="shared" si="97"/>
        <v/>
      </c>
      <c r="D2088">
        <v>2026</v>
      </c>
      <c r="E2088" t="s">
        <v>8943</v>
      </c>
      <c r="F2088" t="s">
        <v>2230</v>
      </c>
      <c r="G2088" t="s">
        <v>47</v>
      </c>
      <c r="H2088" t="s">
        <v>64</v>
      </c>
      <c r="I2088">
        <v>0</v>
      </c>
      <c r="J2088">
        <v>0</v>
      </c>
      <c r="K2088" s="29">
        <v>13.5</v>
      </c>
      <c r="L2088">
        <v>1</v>
      </c>
      <c r="M2088">
        <v>0</v>
      </c>
      <c r="N2088">
        <v>0</v>
      </c>
      <c r="O2088">
        <v>0</v>
      </c>
      <c r="P2088">
        <v>0</v>
      </c>
      <c r="Q2088">
        <v>0.2</v>
      </c>
      <c r="R2088">
        <v>2</v>
      </c>
      <c r="S2088">
        <v>1</v>
      </c>
      <c r="T2088">
        <v>1</v>
      </c>
      <c r="U2088">
        <v>2</v>
      </c>
      <c r="V2088">
        <v>0</v>
      </c>
      <c r="W2088">
        <v>0</v>
      </c>
      <c r="X2088" s="2">
        <v>0.5</v>
      </c>
    </row>
    <row r="2089" spans="1:24" x14ac:dyDescent="0.25">
      <c r="A2089" t="str">
        <f t="shared" si="99"/>
        <v/>
      </c>
      <c r="B2089" t="str">
        <f t="shared" si="96"/>
        <v/>
      </c>
      <c r="C2089" t="str">
        <f t="shared" si="97"/>
        <v/>
      </c>
      <c r="D2089">
        <v>2026</v>
      </c>
      <c r="E2089" t="s">
        <v>8944</v>
      </c>
      <c r="F2089" t="s">
        <v>2230</v>
      </c>
      <c r="G2089" t="s">
        <v>47</v>
      </c>
      <c r="H2089" t="s">
        <v>64</v>
      </c>
      <c r="I2089">
        <v>0</v>
      </c>
      <c r="J2089">
        <v>0</v>
      </c>
      <c r="K2089" s="29">
        <v>20.25</v>
      </c>
      <c r="L2089">
        <v>3</v>
      </c>
      <c r="M2089">
        <v>0</v>
      </c>
      <c r="N2089">
        <v>0</v>
      </c>
      <c r="O2089">
        <v>0</v>
      </c>
      <c r="P2089">
        <v>0</v>
      </c>
      <c r="Q2089">
        <v>1.1000000000000001</v>
      </c>
      <c r="R2089">
        <v>1</v>
      </c>
      <c r="S2089">
        <v>4</v>
      </c>
      <c r="T2089">
        <v>3</v>
      </c>
      <c r="U2089">
        <v>3</v>
      </c>
      <c r="V2089">
        <v>1</v>
      </c>
      <c r="W2089">
        <v>1</v>
      </c>
      <c r="X2089" s="2">
        <v>0.16700000000000001</v>
      </c>
    </row>
    <row r="2090" spans="1:24" x14ac:dyDescent="0.25">
      <c r="A2090">
        <f t="shared" si="99"/>
        <v>1</v>
      </c>
      <c r="B2090" t="str">
        <f t="shared" si="96"/>
        <v/>
      </c>
      <c r="C2090" t="str">
        <f t="shared" si="97"/>
        <v/>
      </c>
      <c r="D2090">
        <v>2026</v>
      </c>
      <c r="E2090" t="s">
        <v>8945</v>
      </c>
      <c r="F2090" t="s">
        <v>2245</v>
      </c>
      <c r="G2090" t="s">
        <v>29</v>
      </c>
      <c r="H2090" t="s">
        <v>64</v>
      </c>
      <c r="I2090">
        <v>8</v>
      </c>
      <c r="J2090">
        <v>2</v>
      </c>
      <c r="K2090" s="29">
        <v>3.9</v>
      </c>
      <c r="L2090">
        <v>22</v>
      </c>
      <c r="M2090">
        <v>10</v>
      </c>
      <c r="N2090">
        <v>1</v>
      </c>
      <c r="O2090">
        <v>0</v>
      </c>
      <c r="P2090">
        <v>1</v>
      </c>
      <c r="Q2090">
        <v>85.1</v>
      </c>
      <c r="R2090">
        <v>78</v>
      </c>
      <c r="S2090">
        <v>37</v>
      </c>
      <c r="T2090">
        <v>37</v>
      </c>
      <c r="U2090">
        <v>15</v>
      </c>
      <c r="V2090">
        <v>63</v>
      </c>
      <c r="W2090">
        <v>5</v>
      </c>
      <c r="X2090" s="2">
        <v>0.24199999999999999</v>
      </c>
    </row>
    <row r="2091" spans="1:24" x14ac:dyDescent="0.25">
      <c r="A2091" t="str">
        <f t="shared" si="99"/>
        <v/>
      </c>
      <c r="B2091" t="str">
        <f t="shared" si="96"/>
        <v/>
      </c>
      <c r="C2091" t="str">
        <f t="shared" si="97"/>
        <v/>
      </c>
      <c r="D2091">
        <v>2026</v>
      </c>
      <c r="E2091" t="s">
        <v>8946</v>
      </c>
      <c r="F2091" t="s">
        <v>2245</v>
      </c>
      <c r="G2091" t="s">
        <v>24</v>
      </c>
      <c r="H2091" t="s">
        <v>64</v>
      </c>
      <c r="I2091">
        <v>5</v>
      </c>
      <c r="J2091">
        <v>4</v>
      </c>
      <c r="K2091" s="29">
        <v>5.78</v>
      </c>
      <c r="L2091">
        <v>20</v>
      </c>
      <c r="M2091">
        <v>7</v>
      </c>
      <c r="N2091">
        <v>0</v>
      </c>
      <c r="O2091">
        <v>0</v>
      </c>
      <c r="P2091">
        <v>2</v>
      </c>
      <c r="Q2091">
        <v>62.1</v>
      </c>
      <c r="R2091">
        <v>61</v>
      </c>
      <c r="S2091">
        <v>42</v>
      </c>
      <c r="T2091">
        <v>40</v>
      </c>
      <c r="U2091">
        <v>35</v>
      </c>
      <c r="V2091">
        <v>61</v>
      </c>
      <c r="W2091">
        <v>10</v>
      </c>
      <c r="X2091" s="2">
        <v>0.26300000000000001</v>
      </c>
    </row>
    <row r="2092" spans="1:24" x14ac:dyDescent="0.25">
      <c r="A2092">
        <f t="shared" si="99"/>
        <v>1</v>
      </c>
      <c r="B2092" t="str">
        <f t="shared" si="96"/>
        <v/>
      </c>
      <c r="C2092" t="str">
        <f t="shared" si="97"/>
        <v/>
      </c>
      <c r="D2092">
        <v>2026</v>
      </c>
      <c r="E2092" t="s">
        <v>8947</v>
      </c>
      <c r="F2092" t="s">
        <v>2245</v>
      </c>
      <c r="G2092" t="s">
        <v>29</v>
      </c>
      <c r="H2092" t="s">
        <v>64</v>
      </c>
      <c r="I2092">
        <v>1</v>
      </c>
      <c r="J2092">
        <v>1</v>
      </c>
      <c r="K2092" s="29">
        <v>7.02</v>
      </c>
      <c r="L2092">
        <v>15</v>
      </c>
      <c r="M2092">
        <v>15</v>
      </c>
      <c r="N2092">
        <v>0</v>
      </c>
      <c r="O2092">
        <v>0</v>
      </c>
      <c r="P2092">
        <v>0</v>
      </c>
      <c r="Q2092">
        <v>59</v>
      </c>
      <c r="R2092">
        <v>71</v>
      </c>
      <c r="S2092">
        <v>52</v>
      </c>
      <c r="T2092">
        <v>46</v>
      </c>
      <c r="U2092">
        <v>23</v>
      </c>
      <c r="V2092">
        <v>45</v>
      </c>
      <c r="W2092">
        <v>11</v>
      </c>
      <c r="X2092" s="2">
        <v>0.29599999999999999</v>
      </c>
    </row>
    <row r="2093" spans="1:24" x14ac:dyDescent="0.25">
      <c r="A2093" t="str">
        <f t="shared" si="99"/>
        <v/>
      </c>
      <c r="B2093" t="str">
        <f t="shared" si="96"/>
        <v/>
      </c>
      <c r="C2093" t="str">
        <f t="shared" si="97"/>
        <v/>
      </c>
      <c r="D2093">
        <v>2026</v>
      </c>
      <c r="E2093" t="s">
        <v>8948</v>
      </c>
      <c r="F2093" t="s">
        <v>2245</v>
      </c>
      <c r="G2093" t="s">
        <v>47</v>
      </c>
      <c r="H2093" t="s">
        <v>64</v>
      </c>
      <c r="I2093">
        <v>2</v>
      </c>
      <c r="J2093">
        <v>0</v>
      </c>
      <c r="K2093" s="29">
        <v>3.04</v>
      </c>
      <c r="L2093">
        <v>15</v>
      </c>
      <c r="M2093">
        <v>0</v>
      </c>
      <c r="N2093">
        <v>0</v>
      </c>
      <c r="O2093">
        <v>0</v>
      </c>
      <c r="P2093">
        <v>0</v>
      </c>
      <c r="Q2093">
        <v>23.2</v>
      </c>
      <c r="R2093">
        <v>16</v>
      </c>
      <c r="S2093">
        <v>9</v>
      </c>
      <c r="T2093">
        <v>8</v>
      </c>
      <c r="U2093">
        <v>9</v>
      </c>
      <c r="V2093">
        <v>27</v>
      </c>
      <c r="W2093">
        <v>6</v>
      </c>
      <c r="X2093" s="2">
        <v>0.186</v>
      </c>
    </row>
    <row r="2094" spans="1:24" x14ac:dyDescent="0.25">
      <c r="A2094">
        <f t="shared" si="99"/>
        <v>1</v>
      </c>
      <c r="B2094" t="str">
        <f t="shared" si="96"/>
        <v/>
      </c>
      <c r="C2094" t="str">
        <f t="shared" si="97"/>
        <v/>
      </c>
      <c r="D2094">
        <v>2026</v>
      </c>
      <c r="E2094" t="s">
        <v>8949</v>
      </c>
      <c r="F2094" t="s">
        <v>2245</v>
      </c>
      <c r="G2094" t="s">
        <v>29</v>
      </c>
      <c r="H2094" t="s">
        <v>64</v>
      </c>
      <c r="I2094">
        <v>2</v>
      </c>
      <c r="J2094">
        <v>0</v>
      </c>
      <c r="K2094" s="29">
        <v>5.4</v>
      </c>
      <c r="L2094">
        <v>19</v>
      </c>
      <c r="M2094">
        <v>0</v>
      </c>
      <c r="N2094">
        <v>0</v>
      </c>
      <c r="O2094">
        <v>0</v>
      </c>
      <c r="P2094">
        <v>0</v>
      </c>
      <c r="Q2094">
        <v>16.2</v>
      </c>
      <c r="R2094">
        <v>13</v>
      </c>
      <c r="S2094">
        <v>10</v>
      </c>
      <c r="T2094">
        <v>10</v>
      </c>
      <c r="U2094">
        <v>19</v>
      </c>
      <c r="V2094">
        <v>25</v>
      </c>
      <c r="W2094">
        <v>5</v>
      </c>
      <c r="X2094" s="2">
        <v>0.22</v>
      </c>
    </row>
    <row r="2095" spans="1:24" x14ac:dyDescent="0.25">
      <c r="A2095" t="str">
        <f t="shared" si="99"/>
        <v/>
      </c>
      <c r="B2095" t="str">
        <f t="shared" si="96"/>
        <v/>
      </c>
      <c r="C2095">
        <f t="shared" si="97"/>
        <v>1</v>
      </c>
      <c r="D2095">
        <v>2026</v>
      </c>
      <c r="E2095" t="s">
        <v>7204</v>
      </c>
      <c r="F2095" t="s">
        <v>2245</v>
      </c>
      <c r="G2095" t="s">
        <v>24</v>
      </c>
      <c r="H2095" t="s">
        <v>64</v>
      </c>
      <c r="I2095">
        <v>1</v>
      </c>
      <c r="J2095">
        <v>2</v>
      </c>
      <c r="K2095" s="29">
        <v>5.57</v>
      </c>
      <c r="L2095">
        <v>19</v>
      </c>
      <c r="M2095">
        <v>0</v>
      </c>
      <c r="N2095">
        <v>0</v>
      </c>
      <c r="O2095">
        <v>0</v>
      </c>
      <c r="P2095">
        <v>0</v>
      </c>
      <c r="Q2095">
        <v>21</v>
      </c>
      <c r="R2095">
        <v>17</v>
      </c>
      <c r="S2095">
        <v>13</v>
      </c>
      <c r="T2095">
        <v>13</v>
      </c>
      <c r="U2095">
        <v>24</v>
      </c>
      <c r="V2095">
        <v>24</v>
      </c>
      <c r="W2095">
        <v>13</v>
      </c>
      <c r="X2095" s="2">
        <v>0.224</v>
      </c>
    </row>
    <row r="2096" spans="1:24" x14ac:dyDescent="0.25">
      <c r="A2096" t="str">
        <f t="shared" si="99"/>
        <v/>
      </c>
      <c r="B2096" t="str">
        <f t="shared" si="96"/>
        <v/>
      </c>
      <c r="C2096" t="str">
        <f t="shared" si="97"/>
        <v/>
      </c>
      <c r="D2096">
        <v>2026</v>
      </c>
      <c r="E2096" t="s">
        <v>8950</v>
      </c>
      <c r="F2096" t="s">
        <v>2245</v>
      </c>
      <c r="G2096" t="s">
        <v>24</v>
      </c>
      <c r="H2096" t="s">
        <v>64</v>
      </c>
      <c r="I2096">
        <v>2</v>
      </c>
      <c r="J2096">
        <v>3</v>
      </c>
      <c r="K2096" s="29">
        <v>6.1</v>
      </c>
      <c r="L2096">
        <v>17</v>
      </c>
      <c r="M2096">
        <v>4</v>
      </c>
      <c r="N2096">
        <v>0</v>
      </c>
      <c r="O2096">
        <v>0</v>
      </c>
      <c r="P2096">
        <v>1</v>
      </c>
      <c r="Q2096">
        <v>31</v>
      </c>
      <c r="R2096">
        <v>39</v>
      </c>
      <c r="S2096">
        <v>23</v>
      </c>
      <c r="T2096">
        <v>21</v>
      </c>
      <c r="U2096">
        <v>12</v>
      </c>
      <c r="V2096">
        <v>35</v>
      </c>
      <c r="W2096">
        <v>9</v>
      </c>
      <c r="X2096" s="2">
        <v>0.315</v>
      </c>
    </row>
    <row r="2097" spans="1:24" x14ac:dyDescent="0.25">
      <c r="A2097" t="str">
        <f t="shared" si="99"/>
        <v/>
      </c>
      <c r="B2097" t="str">
        <f t="shared" si="96"/>
        <v/>
      </c>
      <c r="C2097" t="str">
        <f t="shared" si="97"/>
        <v/>
      </c>
      <c r="D2097">
        <v>2026</v>
      </c>
      <c r="E2097" t="s">
        <v>8951</v>
      </c>
      <c r="F2097" t="s">
        <v>2245</v>
      </c>
      <c r="G2097" t="s">
        <v>37</v>
      </c>
      <c r="H2097" t="s">
        <v>64</v>
      </c>
      <c r="I2097">
        <v>1</v>
      </c>
      <c r="J2097">
        <v>1</v>
      </c>
      <c r="K2097" s="29">
        <v>6.23</v>
      </c>
      <c r="L2097">
        <v>19</v>
      </c>
      <c r="M2097">
        <v>0</v>
      </c>
      <c r="N2097">
        <v>0</v>
      </c>
      <c r="O2097">
        <v>0</v>
      </c>
      <c r="P2097">
        <v>0</v>
      </c>
      <c r="Q2097">
        <v>17.100000000000001</v>
      </c>
      <c r="R2097">
        <v>6</v>
      </c>
      <c r="S2097">
        <v>13</v>
      </c>
      <c r="T2097">
        <v>12</v>
      </c>
      <c r="U2097">
        <v>19</v>
      </c>
      <c r="V2097">
        <v>22</v>
      </c>
      <c r="W2097">
        <v>8</v>
      </c>
      <c r="X2097" s="2">
        <v>0.109</v>
      </c>
    </row>
    <row r="2098" spans="1:24" x14ac:dyDescent="0.25">
      <c r="A2098">
        <f t="shared" si="99"/>
        <v>1</v>
      </c>
      <c r="B2098" t="str">
        <f t="shared" si="96"/>
        <v/>
      </c>
      <c r="C2098" t="str">
        <f t="shared" si="97"/>
        <v/>
      </c>
      <c r="D2098">
        <v>2026</v>
      </c>
      <c r="E2098" t="s">
        <v>8952</v>
      </c>
      <c r="F2098" t="s">
        <v>2245</v>
      </c>
      <c r="G2098" t="s">
        <v>29</v>
      </c>
      <c r="H2098" t="s">
        <v>64</v>
      </c>
      <c r="I2098">
        <v>4</v>
      </c>
      <c r="J2098">
        <v>1</v>
      </c>
      <c r="K2098" s="29">
        <v>6.71</v>
      </c>
      <c r="L2098">
        <v>13</v>
      </c>
      <c r="M2098">
        <v>12</v>
      </c>
      <c r="N2098">
        <v>0</v>
      </c>
      <c r="O2098">
        <v>0</v>
      </c>
      <c r="P2098">
        <v>0</v>
      </c>
      <c r="Q2098">
        <v>51</v>
      </c>
      <c r="R2098">
        <v>65</v>
      </c>
      <c r="S2098">
        <v>42</v>
      </c>
      <c r="T2098">
        <v>38</v>
      </c>
      <c r="U2098">
        <v>16</v>
      </c>
      <c r="V2098">
        <v>42</v>
      </c>
      <c r="W2098">
        <v>12</v>
      </c>
      <c r="X2098" s="2">
        <v>0.31</v>
      </c>
    </row>
    <row r="2099" spans="1:24" x14ac:dyDescent="0.25">
      <c r="A2099" t="str">
        <f t="shared" si="99"/>
        <v/>
      </c>
      <c r="B2099" t="str">
        <f t="shared" si="96"/>
        <v/>
      </c>
      <c r="C2099" t="str">
        <f t="shared" si="97"/>
        <v/>
      </c>
      <c r="D2099">
        <v>2026</v>
      </c>
      <c r="E2099" t="s">
        <v>8953</v>
      </c>
      <c r="F2099" t="s">
        <v>2245</v>
      </c>
      <c r="G2099" t="s">
        <v>24</v>
      </c>
      <c r="H2099" t="s">
        <v>64</v>
      </c>
      <c r="I2099">
        <v>0</v>
      </c>
      <c r="J2099">
        <v>0</v>
      </c>
      <c r="K2099" s="29">
        <v>6.75</v>
      </c>
      <c r="L2099">
        <v>2</v>
      </c>
      <c r="M2099">
        <v>0</v>
      </c>
      <c r="N2099">
        <v>0</v>
      </c>
      <c r="O2099">
        <v>0</v>
      </c>
      <c r="P2099">
        <v>0</v>
      </c>
      <c r="Q2099">
        <v>1.1000000000000001</v>
      </c>
      <c r="R2099">
        <v>3</v>
      </c>
      <c r="S2099">
        <v>1</v>
      </c>
      <c r="T2099">
        <v>1</v>
      </c>
      <c r="U2099">
        <v>0</v>
      </c>
      <c r="V2099">
        <v>3</v>
      </c>
      <c r="W2099">
        <v>0</v>
      </c>
      <c r="X2099" s="2">
        <v>0.42899999999999999</v>
      </c>
    </row>
    <row r="2100" spans="1:24" x14ac:dyDescent="0.25">
      <c r="A2100" t="str">
        <f t="shared" si="99"/>
        <v/>
      </c>
      <c r="B2100" t="str">
        <f t="shared" si="96"/>
        <v/>
      </c>
      <c r="C2100" t="str">
        <f t="shared" si="97"/>
        <v/>
      </c>
      <c r="D2100">
        <v>2026</v>
      </c>
      <c r="E2100" t="s">
        <v>8954</v>
      </c>
      <c r="F2100" t="s">
        <v>2245</v>
      </c>
      <c r="G2100" t="s">
        <v>24</v>
      </c>
      <c r="H2100" t="s">
        <v>64</v>
      </c>
      <c r="I2100">
        <v>0</v>
      </c>
      <c r="J2100">
        <v>4</v>
      </c>
      <c r="K2100" s="29">
        <v>6.95</v>
      </c>
      <c r="L2100">
        <v>26</v>
      </c>
      <c r="M2100">
        <v>1</v>
      </c>
      <c r="N2100">
        <v>0</v>
      </c>
      <c r="O2100">
        <v>0</v>
      </c>
      <c r="P2100">
        <v>9</v>
      </c>
      <c r="Q2100">
        <v>33.200000000000003</v>
      </c>
      <c r="R2100">
        <v>33</v>
      </c>
      <c r="S2100">
        <v>30</v>
      </c>
      <c r="T2100">
        <v>26</v>
      </c>
      <c r="U2100">
        <v>22</v>
      </c>
      <c r="V2100">
        <v>38</v>
      </c>
      <c r="W2100">
        <v>10</v>
      </c>
      <c r="X2100" s="2">
        <v>0.25</v>
      </c>
    </row>
    <row r="2101" spans="1:24" x14ac:dyDescent="0.25">
      <c r="A2101" t="str">
        <f t="shared" si="99"/>
        <v/>
      </c>
      <c r="B2101" t="str">
        <f t="shared" si="96"/>
        <v/>
      </c>
      <c r="C2101">
        <f t="shared" si="97"/>
        <v>1</v>
      </c>
      <c r="D2101">
        <v>2026</v>
      </c>
      <c r="E2101" t="s">
        <v>7190</v>
      </c>
      <c r="F2101" t="s">
        <v>2245</v>
      </c>
      <c r="G2101" t="s">
        <v>37</v>
      </c>
      <c r="H2101" t="s">
        <v>64</v>
      </c>
      <c r="I2101">
        <v>1</v>
      </c>
      <c r="J2101">
        <v>0</v>
      </c>
      <c r="K2101" s="29">
        <v>7.11</v>
      </c>
      <c r="L2101">
        <v>10</v>
      </c>
      <c r="M2101">
        <v>3</v>
      </c>
      <c r="N2101">
        <v>0</v>
      </c>
      <c r="O2101">
        <v>0</v>
      </c>
      <c r="P2101">
        <v>0</v>
      </c>
      <c r="Q2101">
        <v>19</v>
      </c>
      <c r="R2101">
        <v>25</v>
      </c>
      <c r="S2101">
        <v>17</v>
      </c>
      <c r="T2101">
        <v>15</v>
      </c>
      <c r="U2101">
        <v>7</v>
      </c>
      <c r="V2101">
        <v>16</v>
      </c>
      <c r="W2101">
        <v>1</v>
      </c>
      <c r="X2101" s="2">
        <v>0.32500000000000001</v>
      </c>
    </row>
    <row r="2102" spans="1:24" x14ac:dyDescent="0.25">
      <c r="A2102">
        <f t="shared" si="99"/>
        <v>1</v>
      </c>
      <c r="B2102" t="str">
        <f t="shared" si="96"/>
        <v/>
      </c>
      <c r="C2102" t="str">
        <f t="shared" si="97"/>
        <v/>
      </c>
      <c r="D2102">
        <v>2026</v>
      </c>
      <c r="E2102" t="s">
        <v>8955</v>
      </c>
      <c r="F2102" t="s">
        <v>2245</v>
      </c>
      <c r="G2102" t="s">
        <v>29</v>
      </c>
      <c r="H2102" t="s">
        <v>64</v>
      </c>
      <c r="I2102">
        <v>2</v>
      </c>
      <c r="J2102">
        <v>3</v>
      </c>
      <c r="K2102" s="29">
        <v>7.42</v>
      </c>
      <c r="L2102">
        <v>20</v>
      </c>
      <c r="M2102">
        <v>6</v>
      </c>
      <c r="N2102">
        <v>0</v>
      </c>
      <c r="O2102">
        <v>0</v>
      </c>
      <c r="P2102">
        <v>1</v>
      </c>
      <c r="Q2102">
        <v>43.2</v>
      </c>
      <c r="R2102">
        <v>51</v>
      </c>
      <c r="S2102">
        <v>41</v>
      </c>
      <c r="T2102">
        <v>36</v>
      </c>
      <c r="U2102">
        <v>34</v>
      </c>
      <c r="V2102">
        <v>37</v>
      </c>
      <c r="W2102">
        <v>7</v>
      </c>
      <c r="X2102" s="2">
        <v>0.29099999999999998</v>
      </c>
    </row>
    <row r="2103" spans="1:24" x14ac:dyDescent="0.25">
      <c r="A2103" t="str">
        <f t="shared" si="99"/>
        <v/>
      </c>
      <c r="B2103" t="str">
        <f t="shared" si="96"/>
        <v/>
      </c>
      <c r="C2103" t="str">
        <f t="shared" si="97"/>
        <v/>
      </c>
      <c r="D2103">
        <v>2026</v>
      </c>
      <c r="E2103" t="s">
        <v>8956</v>
      </c>
      <c r="F2103" t="s">
        <v>2245</v>
      </c>
      <c r="G2103" t="s">
        <v>37</v>
      </c>
      <c r="H2103" t="s">
        <v>64</v>
      </c>
      <c r="I2103">
        <v>1</v>
      </c>
      <c r="J2103">
        <v>4</v>
      </c>
      <c r="K2103" s="29">
        <v>8.82</v>
      </c>
      <c r="L2103">
        <v>17</v>
      </c>
      <c r="M2103">
        <v>0</v>
      </c>
      <c r="N2103">
        <v>0</v>
      </c>
      <c r="O2103">
        <v>0</v>
      </c>
      <c r="P2103">
        <v>0</v>
      </c>
      <c r="Q2103">
        <v>16.100000000000001</v>
      </c>
      <c r="R2103">
        <v>18</v>
      </c>
      <c r="S2103">
        <v>20</v>
      </c>
      <c r="T2103">
        <v>16</v>
      </c>
      <c r="U2103">
        <v>11</v>
      </c>
      <c r="V2103">
        <v>22</v>
      </c>
      <c r="W2103">
        <v>4</v>
      </c>
      <c r="X2103" s="2">
        <v>0.27700000000000002</v>
      </c>
    </row>
    <row r="2104" spans="1:24" x14ac:dyDescent="0.25">
      <c r="A2104">
        <f t="shared" si="99"/>
        <v>1</v>
      </c>
      <c r="B2104" t="str">
        <f t="shared" si="96"/>
        <v/>
      </c>
      <c r="C2104" t="str">
        <f t="shared" si="97"/>
        <v/>
      </c>
      <c r="D2104">
        <v>2026</v>
      </c>
      <c r="E2104" t="s">
        <v>8957</v>
      </c>
      <c r="F2104" t="s">
        <v>2245</v>
      </c>
      <c r="G2104" t="s">
        <v>32</v>
      </c>
      <c r="H2104" t="s">
        <v>64</v>
      </c>
      <c r="I2104">
        <v>1</v>
      </c>
      <c r="J2104">
        <v>1</v>
      </c>
      <c r="K2104" s="29">
        <v>9.2799999999999994</v>
      </c>
      <c r="L2104">
        <v>12</v>
      </c>
      <c r="M2104">
        <v>0</v>
      </c>
      <c r="N2104">
        <v>0</v>
      </c>
      <c r="O2104">
        <v>0</v>
      </c>
      <c r="P2104">
        <v>0</v>
      </c>
      <c r="Q2104">
        <v>10.199999999999999</v>
      </c>
      <c r="R2104">
        <v>13</v>
      </c>
      <c r="S2104">
        <v>12</v>
      </c>
      <c r="T2104">
        <v>11</v>
      </c>
      <c r="U2104">
        <v>15</v>
      </c>
      <c r="V2104">
        <v>19</v>
      </c>
      <c r="W2104">
        <v>2</v>
      </c>
      <c r="X2104" s="2">
        <v>0.30199999999999999</v>
      </c>
    </row>
    <row r="2105" spans="1:24" x14ac:dyDescent="0.25">
      <c r="A2105">
        <f t="shared" si="99"/>
        <v>1</v>
      </c>
      <c r="B2105" t="str">
        <f t="shared" si="96"/>
        <v/>
      </c>
      <c r="C2105" t="str">
        <f t="shared" si="97"/>
        <v/>
      </c>
      <c r="D2105">
        <v>2026</v>
      </c>
      <c r="E2105" t="s">
        <v>8958</v>
      </c>
      <c r="F2105" t="s">
        <v>2245</v>
      </c>
      <c r="G2105" t="s">
        <v>32</v>
      </c>
      <c r="H2105" t="s">
        <v>64</v>
      </c>
      <c r="I2105">
        <v>0</v>
      </c>
      <c r="J2105">
        <v>0</v>
      </c>
      <c r="K2105" s="29">
        <v>27</v>
      </c>
      <c r="L2105">
        <v>2</v>
      </c>
      <c r="M2105">
        <v>0</v>
      </c>
      <c r="N2105">
        <v>0</v>
      </c>
      <c r="O2105">
        <v>0</v>
      </c>
      <c r="P2105">
        <v>0</v>
      </c>
      <c r="Q2105">
        <v>1</v>
      </c>
      <c r="R2105">
        <v>1</v>
      </c>
      <c r="S2105">
        <v>3</v>
      </c>
      <c r="T2105">
        <v>3</v>
      </c>
      <c r="U2105">
        <v>2</v>
      </c>
      <c r="V2105">
        <v>1</v>
      </c>
      <c r="W2105">
        <v>0</v>
      </c>
      <c r="X2105" s="2">
        <v>0.25</v>
      </c>
    </row>
    <row r="2106" spans="1:24" x14ac:dyDescent="0.25">
      <c r="A2106">
        <f t="shared" si="99"/>
        <v>1</v>
      </c>
      <c r="B2106" t="str">
        <f t="shared" si="96"/>
        <v/>
      </c>
      <c r="C2106" t="str">
        <f t="shared" si="97"/>
        <v/>
      </c>
      <c r="D2106">
        <v>2026</v>
      </c>
      <c r="E2106" t="s">
        <v>8959</v>
      </c>
      <c r="F2106" t="s">
        <v>2245</v>
      </c>
      <c r="G2106" t="s">
        <v>29</v>
      </c>
      <c r="H2106" t="s">
        <v>64</v>
      </c>
      <c r="I2106">
        <v>1</v>
      </c>
      <c r="J2106">
        <v>0</v>
      </c>
      <c r="K2106" s="29">
        <v>27</v>
      </c>
      <c r="L2106">
        <v>8</v>
      </c>
      <c r="M2106">
        <v>0</v>
      </c>
      <c r="N2106">
        <v>0</v>
      </c>
      <c r="O2106">
        <v>0</v>
      </c>
      <c r="P2106">
        <v>0</v>
      </c>
      <c r="Q2106">
        <v>4.2</v>
      </c>
      <c r="R2106">
        <v>14</v>
      </c>
      <c r="S2106">
        <v>14</v>
      </c>
      <c r="T2106">
        <v>14</v>
      </c>
      <c r="U2106">
        <v>7</v>
      </c>
      <c r="V2106">
        <v>6</v>
      </c>
      <c r="W2106">
        <v>2</v>
      </c>
      <c r="X2106" s="2">
        <v>0.53800000000000003</v>
      </c>
    </row>
    <row r="2107" spans="1:24" x14ac:dyDescent="0.25">
      <c r="A2107">
        <f t="shared" si="99"/>
        <v>1</v>
      </c>
      <c r="B2107" t="str">
        <f t="shared" si="96"/>
        <v/>
      </c>
      <c r="C2107" t="str">
        <f t="shared" si="97"/>
        <v/>
      </c>
      <c r="D2107">
        <v>2026</v>
      </c>
      <c r="E2107" t="s">
        <v>8960</v>
      </c>
      <c r="F2107" t="s">
        <v>2251</v>
      </c>
      <c r="G2107" t="s">
        <v>32</v>
      </c>
      <c r="H2107" t="s">
        <v>64</v>
      </c>
      <c r="I2107">
        <v>8</v>
      </c>
      <c r="J2107">
        <v>2</v>
      </c>
      <c r="K2107" s="29">
        <v>3.89</v>
      </c>
      <c r="L2107">
        <v>15</v>
      </c>
      <c r="M2107">
        <v>15</v>
      </c>
      <c r="N2107">
        <v>1</v>
      </c>
      <c r="O2107">
        <v>1</v>
      </c>
      <c r="P2107">
        <v>0</v>
      </c>
      <c r="Q2107">
        <v>85.2</v>
      </c>
      <c r="R2107">
        <v>87</v>
      </c>
      <c r="S2107">
        <v>39</v>
      </c>
      <c r="T2107">
        <v>37</v>
      </c>
      <c r="U2107">
        <v>19</v>
      </c>
      <c r="V2107">
        <v>83</v>
      </c>
      <c r="W2107">
        <v>2</v>
      </c>
      <c r="X2107" s="2">
        <v>0.26400000000000001</v>
      </c>
    </row>
    <row r="2108" spans="1:24" x14ac:dyDescent="0.25">
      <c r="A2108" t="str">
        <f t="shared" si="99"/>
        <v/>
      </c>
      <c r="B2108" t="str">
        <f t="shared" si="96"/>
        <v/>
      </c>
      <c r="C2108" t="str">
        <f t="shared" si="97"/>
        <v/>
      </c>
      <c r="D2108">
        <v>2026</v>
      </c>
      <c r="E2108" t="s">
        <v>8961</v>
      </c>
      <c r="F2108" t="s">
        <v>2251</v>
      </c>
      <c r="G2108" t="s">
        <v>47</v>
      </c>
      <c r="H2108" t="s">
        <v>64</v>
      </c>
      <c r="I2108">
        <v>0</v>
      </c>
      <c r="J2108">
        <v>0</v>
      </c>
      <c r="K2108" s="29">
        <v>0</v>
      </c>
      <c r="L2108">
        <v>2</v>
      </c>
      <c r="M2108">
        <v>0</v>
      </c>
      <c r="N2108">
        <v>0</v>
      </c>
      <c r="O2108">
        <v>0</v>
      </c>
      <c r="P2108">
        <v>0</v>
      </c>
      <c r="Q2108">
        <v>1.2</v>
      </c>
      <c r="R2108">
        <v>0</v>
      </c>
      <c r="S2108">
        <v>0</v>
      </c>
      <c r="T2108">
        <v>0</v>
      </c>
      <c r="U2108">
        <v>1</v>
      </c>
      <c r="V2108">
        <v>2</v>
      </c>
      <c r="W2108">
        <v>0</v>
      </c>
      <c r="X2108" s="2">
        <v>0</v>
      </c>
    </row>
    <row r="2109" spans="1:24" x14ac:dyDescent="0.25">
      <c r="A2109">
        <f t="shared" si="99"/>
        <v>1</v>
      </c>
      <c r="B2109" t="str">
        <f t="shared" si="96"/>
        <v/>
      </c>
      <c r="C2109" t="str">
        <f t="shared" si="97"/>
        <v/>
      </c>
      <c r="D2109">
        <v>2026</v>
      </c>
      <c r="E2109" t="s">
        <v>8962</v>
      </c>
      <c r="F2109" t="s">
        <v>2251</v>
      </c>
      <c r="G2109" t="s">
        <v>32</v>
      </c>
      <c r="H2109" t="s">
        <v>64</v>
      </c>
      <c r="I2109">
        <v>0</v>
      </c>
      <c r="J2109">
        <v>0</v>
      </c>
      <c r="K2109" s="29">
        <v>3.18</v>
      </c>
      <c r="L2109">
        <v>11</v>
      </c>
      <c r="M2109">
        <v>0</v>
      </c>
      <c r="N2109">
        <v>0</v>
      </c>
      <c r="O2109">
        <v>0</v>
      </c>
      <c r="P2109">
        <v>0</v>
      </c>
      <c r="Q2109">
        <v>17</v>
      </c>
      <c r="R2109">
        <v>17</v>
      </c>
      <c r="S2109">
        <v>9</v>
      </c>
      <c r="T2109">
        <v>6</v>
      </c>
      <c r="U2109">
        <v>8</v>
      </c>
      <c r="V2109">
        <v>9</v>
      </c>
      <c r="W2109">
        <v>4</v>
      </c>
      <c r="X2109" s="2">
        <v>0.25800000000000001</v>
      </c>
    </row>
    <row r="2110" spans="1:24" x14ac:dyDescent="0.25">
      <c r="A2110" t="str">
        <f t="shared" si="99"/>
        <v/>
      </c>
      <c r="B2110" t="str">
        <f t="shared" si="96"/>
        <v/>
      </c>
      <c r="C2110" t="str">
        <f t="shared" si="97"/>
        <v/>
      </c>
      <c r="D2110">
        <v>2026</v>
      </c>
      <c r="E2110" t="s">
        <v>8963</v>
      </c>
      <c r="F2110" t="s">
        <v>2251</v>
      </c>
      <c r="G2110" t="s">
        <v>37</v>
      </c>
      <c r="H2110" t="s">
        <v>64</v>
      </c>
      <c r="I2110">
        <v>3</v>
      </c>
      <c r="J2110">
        <v>2</v>
      </c>
      <c r="K2110" s="29">
        <v>3.43</v>
      </c>
      <c r="L2110">
        <v>18</v>
      </c>
      <c r="M2110">
        <v>1</v>
      </c>
      <c r="N2110">
        <v>0</v>
      </c>
      <c r="O2110">
        <v>0</v>
      </c>
      <c r="P2110">
        <v>4</v>
      </c>
      <c r="Q2110">
        <v>44.2</v>
      </c>
      <c r="R2110">
        <v>32</v>
      </c>
      <c r="S2110">
        <v>18</v>
      </c>
      <c r="T2110">
        <v>17</v>
      </c>
      <c r="U2110">
        <v>12</v>
      </c>
      <c r="V2110">
        <v>59</v>
      </c>
      <c r="W2110">
        <v>4</v>
      </c>
      <c r="X2110" s="2">
        <v>0.20399999999999999</v>
      </c>
    </row>
    <row r="2111" spans="1:24" x14ac:dyDescent="0.25">
      <c r="A2111" t="str">
        <f t="shared" si="99"/>
        <v/>
      </c>
      <c r="B2111" t="str">
        <f t="shared" si="96"/>
        <v/>
      </c>
      <c r="C2111">
        <f t="shared" si="97"/>
        <v>1</v>
      </c>
      <c r="D2111">
        <v>2026</v>
      </c>
      <c r="E2111" t="s">
        <v>7051</v>
      </c>
      <c r="F2111" t="s">
        <v>2251</v>
      </c>
      <c r="G2111" t="s">
        <v>37</v>
      </c>
      <c r="H2111" t="s">
        <v>64</v>
      </c>
      <c r="I2111">
        <v>2</v>
      </c>
      <c r="J2111">
        <v>3</v>
      </c>
      <c r="K2111" s="29">
        <v>4.1100000000000003</v>
      </c>
      <c r="L2111">
        <v>23</v>
      </c>
      <c r="M2111">
        <v>2</v>
      </c>
      <c r="N2111">
        <v>0</v>
      </c>
      <c r="O2111">
        <v>0</v>
      </c>
      <c r="P2111">
        <v>3</v>
      </c>
      <c r="Q2111">
        <v>35</v>
      </c>
      <c r="R2111">
        <v>33</v>
      </c>
      <c r="S2111">
        <v>18</v>
      </c>
      <c r="T2111">
        <v>16</v>
      </c>
      <c r="U2111">
        <v>16</v>
      </c>
      <c r="V2111">
        <v>32</v>
      </c>
      <c r="W2111">
        <v>4</v>
      </c>
      <c r="X2111" s="2">
        <v>0.254</v>
      </c>
    </row>
    <row r="2112" spans="1:24" x14ac:dyDescent="0.25">
      <c r="A2112" t="str">
        <f t="shared" si="99"/>
        <v/>
      </c>
      <c r="B2112" t="str">
        <f t="shared" si="96"/>
        <v/>
      </c>
      <c r="C2112">
        <f t="shared" si="97"/>
        <v>1</v>
      </c>
      <c r="D2112">
        <v>2026</v>
      </c>
      <c r="E2112" t="s">
        <v>7109</v>
      </c>
      <c r="F2112" t="s">
        <v>2251</v>
      </c>
      <c r="G2112" t="s">
        <v>37</v>
      </c>
      <c r="H2112" t="s">
        <v>64</v>
      </c>
      <c r="I2112">
        <v>3</v>
      </c>
      <c r="J2112">
        <v>2</v>
      </c>
      <c r="K2112" s="29">
        <v>4.45</v>
      </c>
      <c r="L2112">
        <v>19</v>
      </c>
      <c r="M2112">
        <v>2</v>
      </c>
      <c r="N2112">
        <v>0</v>
      </c>
      <c r="O2112">
        <v>0</v>
      </c>
      <c r="P2112">
        <v>0</v>
      </c>
      <c r="Q2112">
        <v>28.1</v>
      </c>
      <c r="R2112">
        <v>37</v>
      </c>
      <c r="S2112">
        <v>18</v>
      </c>
      <c r="T2112">
        <v>14</v>
      </c>
      <c r="U2112">
        <v>9</v>
      </c>
      <c r="V2112">
        <v>25</v>
      </c>
      <c r="W2112">
        <v>4</v>
      </c>
      <c r="X2112" s="2">
        <v>0.316</v>
      </c>
    </row>
    <row r="2113" spans="1:24" x14ac:dyDescent="0.25">
      <c r="A2113">
        <f t="shared" si="99"/>
        <v>1</v>
      </c>
      <c r="B2113" t="str">
        <f t="shared" si="96"/>
        <v/>
      </c>
      <c r="C2113" t="str">
        <f t="shared" si="97"/>
        <v/>
      </c>
      <c r="D2113">
        <v>2026</v>
      </c>
      <c r="E2113" t="s">
        <v>8964</v>
      </c>
      <c r="F2113" t="s">
        <v>2251</v>
      </c>
      <c r="G2113" t="s">
        <v>29</v>
      </c>
      <c r="H2113" t="s">
        <v>64</v>
      </c>
      <c r="I2113">
        <v>2</v>
      </c>
      <c r="J2113">
        <v>2</v>
      </c>
      <c r="K2113" s="29">
        <v>4.5999999999999996</v>
      </c>
      <c r="L2113">
        <v>17</v>
      </c>
      <c r="M2113">
        <v>3</v>
      </c>
      <c r="N2113">
        <v>0</v>
      </c>
      <c r="O2113">
        <v>0</v>
      </c>
      <c r="P2113">
        <v>0</v>
      </c>
      <c r="Q2113">
        <v>29.1</v>
      </c>
      <c r="R2113">
        <v>26</v>
      </c>
      <c r="S2113">
        <v>19</v>
      </c>
      <c r="T2113">
        <v>15</v>
      </c>
      <c r="U2113">
        <v>22</v>
      </c>
      <c r="V2113">
        <v>30</v>
      </c>
      <c r="W2113">
        <v>4</v>
      </c>
      <c r="X2113" s="2">
        <v>0.24099999999999999</v>
      </c>
    </row>
    <row r="2114" spans="1:24" x14ac:dyDescent="0.25">
      <c r="A2114" t="str">
        <f t="shared" si="99"/>
        <v/>
      </c>
      <c r="B2114" t="str">
        <f t="shared" ref="B2114:B2177" si="100">IF(COUNTIFS(Draft_Player,$E2114),COUNTIFS(Draft_Player,$E2114),"")</f>
        <v/>
      </c>
      <c r="C2114">
        <f t="shared" ref="C2114:C2177" si="101">IF(COUNTIFS(Transfers_Player,$E2114),COUNTIFS(Transfers_Player,$E2114),"")</f>
        <v>1</v>
      </c>
      <c r="D2114">
        <v>2026</v>
      </c>
      <c r="E2114" t="s">
        <v>7115</v>
      </c>
      <c r="F2114" t="s">
        <v>2251</v>
      </c>
      <c r="G2114" t="s">
        <v>47</v>
      </c>
      <c r="H2114" t="s">
        <v>64</v>
      </c>
      <c r="I2114">
        <v>1</v>
      </c>
      <c r="J2114">
        <v>0</v>
      </c>
      <c r="K2114" s="29">
        <v>4.76</v>
      </c>
      <c r="L2114">
        <v>4</v>
      </c>
      <c r="M2114">
        <v>0</v>
      </c>
      <c r="N2114">
        <v>0</v>
      </c>
      <c r="O2114">
        <v>0</v>
      </c>
      <c r="P2114">
        <v>0</v>
      </c>
      <c r="Q2114">
        <v>5.2</v>
      </c>
      <c r="R2114">
        <v>4</v>
      </c>
      <c r="S2114">
        <v>3</v>
      </c>
      <c r="T2114">
        <v>3</v>
      </c>
      <c r="U2114">
        <v>2</v>
      </c>
      <c r="V2114">
        <v>5</v>
      </c>
      <c r="W2114">
        <v>0</v>
      </c>
      <c r="X2114" s="2">
        <v>0.2</v>
      </c>
    </row>
    <row r="2115" spans="1:24" x14ac:dyDescent="0.25">
      <c r="A2115">
        <f t="shared" si="99"/>
        <v>1</v>
      </c>
      <c r="B2115" t="str">
        <f t="shared" si="100"/>
        <v/>
      </c>
      <c r="C2115" t="str">
        <f t="shared" si="101"/>
        <v/>
      </c>
      <c r="D2115">
        <v>2026</v>
      </c>
      <c r="E2115" t="s">
        <v>8965</v>
      </c>
      <c r="F2115" t="s">
        <v>2251</v>
      </c>
      <c r="G2115" t="s">
        <v>32</v>
      </c>
      <c r="H2115" t="s">
        <v>64</v>
      </c>
      <c r="I2115">
        <v>2</v>
      </c>
      <c r="J2115">
        <v>2</v>
      </c>
      <c r="K2115" s="29">
        <v>5.14</v>
      </c>
      <c r="L2115">
        <v>20</v>
      </c>
      <c r="M2115">
        <v>2</v>
      </c>
      <c r="N2115">
        <v>0</v>
      </c>
      <c r="O2115">
        <v>0</v>
      </c>
      <c r="P2115">
        <v>4</v>
      </c>
      <c r="Q2115">
        <v>35</v>
      </c>
      <c r="R2115">
        <v>36</v>
      </c>
      <c r="S2115">
        <v>21</v>
      </c>
      <c r="T2115">
        <v>20</v>
      </c>
      <c r="U2115">
        <v>7</v>
      </c>
      <c r="V2115">
        <v>28</v>
      </c>
      <c r="W2115">
        <v>4</v>
      </c>
      <c r="X2115" s="2">
        <v>0.26100000000000001</v>
      </c>
    </row>
    <row r="2116" spans="1:24" x14ac:dyDescent="0.25">
      <c r="A2116">
        <f t="shared" si="99"/>
        <v>1</v>
      </c>
      <c r="B2116" t="str">
        <f t="shared" si="100"/>
        <v/>
      </c>
      <c r="C2116" t="str">
        <f t="shared" si="101"/>
        <v/>
      </c>
      <c r="D2116">
        <v>2026</v>
      </c>
      <c r="E2116" t="s">
        <v>8966</v>
      </c>
      <c r="F2116" t="s">
        <v>2251</v>
      </c>
      <c r="G2116" t="s">
        <v>32</v>
      </c>
      <c r="H2116" t="s">
        <v>64</v>
      </c>
      <c r="I2116">
        <v>1</v>
      </c>
      <c r="J2116">
        <v>3</v>
      </c>
      <c r="K2116" s="29">
        <v>5.86</v>
      </c>
      <c r="L2116">
        <v>13</v>
      </c>
      <c r="M2116">
        <v>11</v>
      </c>
      <c r="N2116">
        <v>0</v>
      </c>
      <c r="O2116">
        <v>0</v>
      </c>
      <c r="P2116">
        <v>0</v>
      </c>
      <c r="Q2116">
        <v>43</v>
      </c>
      <c r="R2116">
        <v>53</v>
      </c>
      <c r="S2116">
        <v>29</v>
      </c>
      <c r="T2116">
        <v>28</v>
      </c>
      <c r="U2116">
        <v>10</v>
      </c>
      <c r="V2116">
        <v>34</v>
      </c>
      <c r="W2116">
        <v>11</v>
      </c>
      <c r="X2116" s="2">
        <v>0.314</v>
      </c>
    </row>
    <row r="2117" spans="1:24" x14ac:dyDescent="0.25">
      <c r="A2117" t="str">
        <f t="shared" si="99"/>
        <v/>
      </c>
      <c r="B2117" t="str">
        <f t="shared" si="100"/>
        <v/>
      </c>
      <c r="C2117" t="str">
        <f t="shared" si="101"/>
        <v/>
      </c>
      <c r="D2117">
        <v>2026</v>
      </c>
      <c r="E2117" t="s">
        <v>8967</v>
      </c>
      <c r="F2117" t="s">
        <v>2251</v>
      </c>
      <c r="G2117" t="s">
        <v>37</v>
      </c>
      <c r="H2117" t="s">
        <v>64</v>
      </c>
      <c r="I2117">
        <v>3</v>
      </c>
      <c r="J2117">
        <v>2</v>
      </c>
      <c r="K2117" s="29">
        <v>6</v>
      </c>
      <c r="L2117">
        <v>16</v>
      </c>
      <c r="M2117">
        <v>2</v>
      </c>
      <c r="N2117">
        <v>0</v>
      </c>
      <c r="O2117">
        <v>0</v>
      </c>
      <c r="P2117">
        <v>0</v>
      </c>
      <c r="Q2117">
        <v>33</v>
      </c>
      <c r="R2117">
        <v>40</v>
      </c>
      <c r="S2117">
        <v>26</v>
      </c>
      <c r="T2117">
        <v>22</v>
      </c>
      <c r="U2117">
        <v>16</v>
      </c>
      <c r="V2117">
        <v>28</v>
      </c>
      <c r="W2117">
        <v>2</v>
      </c>
      <c r="X2117" s="2">
        <v>0.315</v>
      </c>
    </row>
    <row r="2118" spans="1:24" x14ac:dyDescent="0.25">
      <c r="A2118" t="str">
        <f t="shared" si="99"/>
        <v/>
      </c>
      <c r="B2118" t="str">
        <f t="shared" si="100"/>
        <v/>
      </c>
      <c r="C2118">
        <f t="shared" si="101"/>
        <v>1</v>
      </c>
      <c r="D2118">
        <v>2026</v>
      </c>
      <c r="E2118" t="s">
        <v>7002</v>
      </c>
      <c r="F2118" t="s">
        <v>2251</v>
      </c>
      <c r="G2118" t="s">
        <v>24</v>
      </c>
      <c r="H2118" t="s">
        <v>64</v>
      </c>
      <c r="I2118">
        <v>1</v>
      </c>
      <c r="J2118">
        <v>4</v>
      </c>
      <c r="K2118" s="29">
        <v>6.39</v>
      </c>
      <c r="L2118">
        <v>15</v>
      </c>
      <c r="M2118">
        <v>5</v>
      </c>
      <c r="N2118">
        <v>0</v>
      </c>
      <c r="O2118">
        <v>0</v>
      </c>
      <c r="P2118">
        <v>0</v>
      </c>
      <c r="Q2118">
        <v>25.1</v>
      </c>
      <c r="R2118">
        <v>29</v>
      </c>
      <c r="S2118">
        <v>19</v>
      </c>
      <c r="T2118">
        <v>18</v>
      </c>
      <c r="U2118">
        <v>8</v>
      </c>
      <c r="V2118">
        <v>32</v>
      </c>
      <c r="W2118">
        <v>1</v>
      </c>
      <c r="X2118" s="2">
        <v>0.28999999999999998</v>
      </c>
    </row>
    <row r="2119" spans="1:24" x14ac:dyDescent="0.25">
      <c r="A2119" t="str">
        <f t="shared" si="99"/>
        <v/>
      </c>
      <c r="B2119" t="str">
        <f t="shared" si="100"/>
        <v/>
      </c>
      <c r="C2119">
        <f t="shared" si="101"/>
        <v>1</v>
      </c>
      <c r="D2119">
        <v>2026</v>
      </c>
      <c r="E2119" t="s">
        <v>7302</v>
      </c>
      <c r="F2119" t="s">
        <v>2251</v>
      </c>
      <c r="G2119" t="s">
        <v>37</v>
      </c>
      <c r="H2119" t="s">
        <v>64</v>
      </c>
      <c r="I2119">
        <v>0</v>
      </c>
      <c r="J2119">
        <v>0</v>
      </c>
      <c r="K2119" s="29">
        <v>6.75</v>
      </c>
      <c r="L2119">
        <v>5</v>
      </c>
      <c r="M2119">
        <v>0</v>
      </c>
      <c r="N2119">
        <v>0</v>
      </c>
      <c r="O2119">
        <v>0</v>
      </c>
      <c r="P2119">
        <v>0</v>
      </c>
      <c r="Q2119">
        <v>5.0999999999999996</v>
      </c>
      <c r="R2119">
        <v>9</v>
      </c>
      <c r="S2119">
        <v>4</v>
      </c>
      <c r="T2119">
        <v>4</v>
      </c>
      <c r="U2119">
        <v>0</v>
      </c>
      <c r="V2119">
        <v>5</v>
      </c>
      <c r="W2119">
        <v>1</v>
      </c>
      <c r="X2119" s="2">
        <v>0.375</v>
      </c>
    </row>
    <row r="2120" spans="1:24" x14ac:dyDescent="0.25">
      <c r="A2120">
        <f t="shared" si="99"/>
        <v>1</v>
      </c>
      <c r="B2120" t="str">
        <f t="shared" si="100"/>
        <v/>
      </c>
      <c r="C2120" t="str">
        <f t="shared" si="101"/>
        <v/>
      </c>
      <c r="D2120">
        <v>2026</v>
      </c>
      <c r="E2120" t="s">
        <v>8968</v>
      </c>
      <c r="F2120" t="s">
        <v>2251</v>
      </c>
      <c r="G2120" t="s">
        <v>32</v>
      </c>
      <c r="H2120" t="s">
        <v>64</v>
      </c>
      <c r="I2120">
        <v>0</v>
      </c>
      <c r="J2120">
        <v>0</v>
      </c>
      <c r="K2120" s="29">
        <v>6.97</v>
      </c>
      <c r="L2120">
        <v>16</v>
      </c>
      <c r="M2120">
        <v>0</v>
      </c>
      <c r="N2120">
        <v>0</v>
      </c>
      <c r="O2120">
        <v>0</v>
      </c>
      <c r="P2120">
        <v>1</v>
      </c>
      <c r="Q2120">
        <v>10.1</v>
      </c>
      <c r="R2120">
        <v>11</v>
      </c>
      <c r="S2120">
        <v>8</v>
      </c>
      <c r="T2120">
        <v>8</v>
      </c>
      <c r="U2120">
        <v>3</v>
      </c>
      <c r="V2120">
        <v>15</v>
      </c>
      <c r="W2120">
        <v>1</v>
      </c>
      <c r="X2120" s="2">
        <v>0.28199999999999997</v>
      </c>
    </row>
    <row r="2121" spans="1:24" x14ac:dyDescent="0.25">
      <c r="A2121" t="str">
        <f t="shared" si="99"/>
        <v/>
      </c>
      <c r="B2121" t="str">
        <f t="shared" si="100"/>
        <v/>
      </c>
      <c r="C2121" t="str">
        <f t="shared" si="101"/>
        <v/>
      </c>
      <c r="D2121">
        <v>2026</v>
      </c>
      <c r="E2121" t="s">
        <v>8969</v>
      </c>
      <c r="F2121" t="s">
        <v>2251</v>
      </c>
      <c r="G2121" t="s">
        <v>24</v>
      </c>
      <c r="H2121" t="s">
        <v>64</v>
      </c>
      <c r="I2121">
        <v>1</v>
      </c>
      <c r="J2121">
        <v>3</v>
      </c>
      <c r="K2121" s="29">
        <v>7.2</v>
      </c>
      <c r="L2121">
        <v>12</v>
      </c>
      <c r="M2121">
        <v>6</v>
      </c>
      <c r="N2121">
        <v>0</v>
      </c>
      <c r="O2121">
        <v>0</v>
      </c>
      <c r="P2121">
        <v>0</v>
      </c>
      <c r="Q2121">
        <v>20</v>
      </c>
      <c r="R2121">
        <v>14</v>
      </c>
      <c r="S2121">
        <v>16</v>
      </c>
      <c r="T2121">
        <v>16</v>
      </c>
      <c r="U2121">
        <v>18</v>
      </c>
      <c r="V2121">
        <v>29</v>
      </c>
      <c r="W2121">
        <v>6</v>
      </c>
      <c r="X2121" s="2">
        <v>0.20300000000000001</v>
      </c>
    </row>
    <row r="2122" spans="1:24" x14ac:dyDescent="0.25">
      <c r="A2122" t="str">
        <f t="shared" si="99"/>
        <v/>
      </c>
      <c r="B2122" t="str">
        <f t="shared" si="100"/>
        <v/>
      </c>
      <c r="C2122" t="str">
        <f t="shared" si="101"/>
        <v/>
      </c>
      <c r="D2122">
        <v>2026</v>
      </c>
      <c r="E2122" t="s">
        <v>8970</v>
      </c>
      <c r="F2122" t="s">
        <v>2251</v>
      </c>
      <c r="G2122" t="s">
        <v>37</v>
      </c>
      <c r="H2122" t="s">
        <v>64</v>
      </c>
      <c r="I2122">
        <v>0</v>
      </c>
      <c r="J2122">
        <v>1</v>
      </c>
      <c r="K2122" s="29">
        <v>7.5</v>
      </c>
      <c r="L2122">
        <v>14</v>
      </c>
      <c r="M2122">
        <v>1</v>
      </c>
      <c r="N2122">
        <v>0</v>
      </c>
      <c r="O2122">
        <v>0</v>
      </c>
      <c r="P2122">
        <v>1</v>
      </c>
      <c r="Q2122">
        <v>24</v>
      </c>
      <c r="R2122">
        <v>35</v>
      </c>
      <c r="S2122">
        <v>26</v>
      </c>
      <c r="T2122">
        <v>20</v>
      </c>
      <c r="U2122">
        <v>11</v>
      </c>
      <c r="V2122">
        <v>19</v>
      </c>
      <c r="W2122">
        <v>2</v>
      </c>
      <c r="X2122" s="2">
        <v>0.33</v>
      </c>
    </row>
    <row r="2123" spans="1:24" x14ac:dyDescent="0.25">
      <c r="A2123" t="str">
        <f t="shared" si="99"/>
        <v/>
      </c>
      <c r="B2123" t="str">
        <f t="shared" si="100"/>
        <v/>
      </c>
      <c r="C2123" t="str">
        <f t="shared" si="101"/>
        <v/>
      </c>
      <c r="D2123">
        <v>2026</v>
      </c>
      <c r="E2123" t="s">
        <v>8971</v>
      </c>
      <c r="F2123" t="s">
        <v>2251</v>
      </c>
      <c r="G2123" t="s">
        <v>24</v>
      </c>
      <c r="H2123" t="s">
        <v>64</v>
      </c>
      <c r="I2123">
        <v>3</v>
      </c>
      <c r="J2123">
        <v>0</v>
      </c>
      <c r="K2123" s="29">
        <v>7.52</v>
      </c>
      <c r="L2123">
        <v>17</v>
      </c>
      <c r="M2123">
        <v>1</v>
      </c>
      <c r="N2123">
        <v>0</v>
      </c>
      <c r="O2123">
        <v>0</v>
      </c>
      <c r="P2123">
        <v>0</v>
      </c>
      <c r="Q2123">
        <v>20.100000000000001</v>
      </c>
      <c r="R2123">
        <v>24</v>
      </c>
      <c r="S2123">
        <v>17</v>
      </c>
      <c r="T2123">
        <v>17</v>
      </c>
      <c r="U2123">
        <v>14</v>
      </c>
      <c r="V2123">
        <v>18</v>
      </c>
      <c r="W2123">
        <v>4</v>
      </c>
      <c r="X2123" s="2">
        <v>0.29599999999999999</v>
      </c>
    </row>
    <row r="2124" spans="1:24" x14ac:dyDescent="0.25">
      <c r="A2124" t="str">
        <f t="shared" si="99"/>
        <v/>
      </c>
      <c r="B2124" t="str">
        <f t="shared" si="100"/>
        <v/>
      </c>
      <c r="C2124">
        <f t="shared" si="101"/>
        <v>1</v>
      </c>
      <c r="D2124">
        <v>2026</v>
      </c>
      <c r="E2124" t="s">
        <v>6957</v>
      </c>
      <c r="F2124" t="s">
        <v>2251</v>
      </c>
      <c r="G2124" t="s">
        <v>37</v>
      </c>
      <c r="H2124" t="s">
        <v>64</v>
      </c>
      <c r="I2124">
        <v>0</v>
      </c>
      <c r="J2124">
        <v>1</v>
      </c>
      <c r="K2124" s="29">
        <v>8.2799999999999994</v>
      </c>
      <c r="L2124">
        <v>15</v>
      </c>
      <c r="M2124">
        <v>5</v>
      </c>
      <c r="N2124">
        <v>0</v>
      </c>
      <c r="O2124">
        <v>0</v>
      </c>
      <c r="P2124">
        <v>0</v>
      </c>
      <c r="Q2124">
        <v>29.1</v>
      </c>
      <c r="R2124">
        <v>41</v>
      </c>
      <c r="S2124">
        <v>31</v>
      </c>
      <c r="T2124">
        <v>27</v>
      </c>
      <c r="U2124">
        <v>12</v>
      </c>
      <c r="V2124">
        <v>38</v>
      </c>
      <c r="W2124">
        <v>4</v>
      </c>
      <c r="X2124" s="2">
        <v>0.33300000000000002</v>
      </c>
    </row>
    <row r="2125" spans="1:24" x14ac:dyDescent="0.25">
      <c r="A2125" t="str">
        <f t="shared" si="99"/>
        <v/>
      </c>
      <c r="B2125" t="str">
        <f t="shared" si="100"/>
        <v/>
      </c>
      <c r="C2125">
        <f t="shared" si="101"/>
        <v>1</v>
      </c>
      <c r="D2125">
        <v>2026</v>
      </c>
      <c r="E2125" t="s">
        <v>7068</v>
      </c>
      <c r="F2125" t="s">
        <v>2251</v>
      </c>
      <c r="G2125" t="s">
        <v>37</v>
      </c>
      <c r="H2125" t="s">
        <v>64</v>
      </c>
      <c r="I2125">
        <v>0</v>
      </c>
      <c r="J2125">
        <v>0</v>
      </c>
      <c r="K2125" s="29">
        <v>9</v>
      </c>
      <c r="L2125">
        <v>5</v>
      </c>
      <c r="M2125">
        <v>0</v>
      </c>
      <c r="N2125">
        <v>0</v>
      </c>
      <c r="O2125">
        <v>0</v>
      </c>
      <c r="P2125">
        <v>0</v>
      </c>
      <c r="Q2125">
        <v>3</v>
      </c>
      <c r="R2125">
        <v>1</v>
      </c>
      <c r="S2125">
        <v>3</v>
      </c>
      <c r="T2125">
        <v>3</v>
      </c>
      <c r="U2125">
        <v>4</v>
      </c>
      <c r="V2125">
        <v>2</v>
      </c>
      <c r="W2125">
        <v>1</v>
      </c>
      <c r="X2125" s="2">
        <v>9.0999999999999998E-2</v>
      </c>
    </row>
    <row r="2126" spans="1:24" x14ac:dyDescent="0.25">
      <c r="A2126" t="str">
        <f t="shared" si="99"/>
        <v/>
      </c>
      <c r="B2126" t="str">
        <f t="shared" si="100"/>
        <v/>
      </c>
      <c r="C2126">
        <f t="shared" si="101"/>
        <v>1</v>
      </c>
      <c r="D2126">
        <v>2026</v>
      </c>
      <c r="E2126" t="s">
        <v>7127</v>
      </c>
      <c r="F2126" t="s">
        <v>2251</v>
      </c>
      <c r="G2126" t="s">
        <v>37</v>
      </c>
      <c r="H2126" t="s">
        <v>64</v>
      </c>
      <c r="I2126">
        <v>0</v>
      </c>
      <c r="J2126">
        <v>0</v>
      </c>
      <c r="K2126" s="29">
        <v>33.75</v>
      </c>
      <c r="L2126">
        <v>2</v>
      </c>
      <c r="M2126">
        <v>1</v>
      </c>
      <c r="N2126">
        <v>0</v>
      </c>
      <c r="O2126">
        <v>0</v>
      </c>
      <c r="P2126">
        <v>0</v>
      </c>
      <c r="Q2126">
        <v>1.1000000000000001</v>
      </c>
      <c r="R2126">
        <v>4</v>
      </c>
      <c r="S2126">
        <v>5</v>
      </c>
      <c r="T2126">
        <v>5</v>
      </c>
      <c r="U2126">
        <v>1</v>
      </c>
      <c r="V2126">
        <v>2</v>
      </c>
      <c r="W2126">
        <v>1</v>
      </c>
      <c r="X2126" s="2">
        <v>0.5</v>
      </c>
    </row>
    <row r="2127" spans="1:24" x14ac:dyDescent="0.25">
      <c r="A2127" t="str">
        <f t="shared" si="99"/>
        <v/>
      </c>
      <c r="B2127" t="str">
        <f t="shared" si="100"/>
        <v/>
      </c>
      <c r="C2127">
        <f t="shared" si="101"/>
        <v>1</v>
      </c>
      <c r="D2127">
        <v>2026</v>
      </c>
      <c r="E2127" t="s">
        <v>7122</v>
      </c>
      <c r="F2127" t="s">
        <v>2251</v>
      </c>
      <c r="G2127" t="s">
        <v>47</v>
      </c>
      <c r="H2127" t="s">
        <v>64</v>
      </c>
      <c r="I2127">
        <v>0</v>
      </c>
      <c r="J2127">
        <v>0</v>
      </c>
      <c r="K2127" s="29">
        <v>54</v>
      </c>
      <c r="L2127">
        <v>2</v>
      </c>
      <c r="M2127">
        <v>0</v>
      </c>
      <c r="N2127">
        <v>0</v>
      </c>
      <c r="O2127">
        <v>0</v>
      </c>
      <c r="P2127">
        <v>0</v>
      </c>
      <c r="Q2127">
        <v>0.1</v>
      </c>
      <c r="R2127">
        <v>0</v>
      </c>
      <c r="S2127">
        <v>2</v>
      </c>
      <c r="T2127">
        <v>2</v>
      </c>
      <c r="U2127">
        <v>2</v>
      </c>
      <c r="V2127">
        <v>1</v>
      </c>
      <c r="W2127">
        <v>1</v>
      </c>
      <c r="X2127" s="2">
        <v>0</v>
      </c>
    </row>
    <row r="2128" spans="1:24" x14ac:dyDescent="0.25">
      <c r="A2128" t="str">
        <f t="shared" si="99"/>
        <v/>
      </c>
      <c r="B2128" t="str">
        <f t="shared" si="100"/>
        <v/>
      </c>
      <c r="C2128">
        <f t="shared" si="101"/>
        <v>1</v>
      </c>
      <c r="D2128">
        <v>2026</v>
      </c>
      <c r="E2128" t="s">
        <v>7241</v>
      </c>
      <c r="F2128" t="s">
        <v>2270</v>
      </c>
      <c r="G2128" t="s">
        <v>37</v>
      </c>
      <c r="H2128" t="s">
        <v>64</v>
      </c>
      <c r="I2128">
        <v>6</v>
      </c>
      <c r="J2128">
        <v>3</v>
      </c>
      <c r="K2128" s="29">
        <v>3.27</v>
      </c>
      <c r="L2128">
        <v>26</v>
      </c>
      <c r="M2128">
        <v>0</v>
      </c>
      <c r="N2128">
        <v>0</v>
      </c>
      <c r="O2128">
        <v>0</v>
      </c>
      <c r="P2128">
        <v>7</v>
      </c>
      <c r="Q2128">
        <v>55</v>
      </c>
      <c r="R2128">
        <v>42</v>
      </c>
      <c r="S2128">
        <v>22</v>
      </c>
      <c r="T2128">
        <v>20</v>
      </c>
      <c r="U2128">
        <v>24</v>
      </c>
      <c r="V2128">
        <v>64</v>
      </c>
      <c r="W2128">
        <v>4</v>
      </c>
      <c r="X2128" s="2">
        <v>0.223</v>
      </c>
    </row>
    <row r="2129" spans="1:24" x14ac:dyDescent="0.25">
      <c r="A2129">
        <f t="shared" si="99"/>
        <v>1</v>
      </c>
      <c r="B2129" t="str">
        <f t="shared" si="100"/>
        <v/>
      </c>
      <c r="C2129" t="str">
        <f t="shared" si="101"/>
        <v/>
      </c>
      <c r="D2129">
        <v>2026</v>
      </c>
      <c r="E2129" t="s">
        <v>8972</v>
      </c>
      <c r="F2129" t="s">
        <v>2270</v>
      </c>
      <c r="G2129" t="s">
        <v>29</v>
      </c>
      <c r="H2129" t="s">
        <v>64</v>
      </c>
      <c r="I2129">
        <v>3</v>
      </c>
      <c r="J2129">
        <v>3</v>
      </c>
      <c r="K2129" s="29">
        <v>4.37</v>
      </c>
      <c r="L2129">
        <v>20</v>
      </c>
      <c r="M2129">
        <v>6</v>
      </c>
      <c r="N2129">
        <v>0</v>
      </c>
      <c r="O2129">
        <v>0</v>
      </c>
      <c r="P2129">
        <v>4</v>
      </c>
      <c r="Q2129">
        <v>57.2</v>
      </c>
      <c r="R2129">
        <v>48</v>
      </c>
      <c r="S2129">
        <v>31</v>
      </c>
      <c r="T2129">
        <v>28</v>
      </c>
      <c r="U2129">
        <v>15</v>
      </c>
      <c r="V2129">
        <v>59</v>
      </c>
      <c r="W2129">
        <v>4</v>
      </c>
      <c r="X2129" s="2">
        <v>0.219</v>
      </c>
    </row>
    <row r="2130" spans="1:24" x14ac:dyDescent="0.25">
      <c r="A2130">
        <f t="shared" si="99"/>
        <v>1</v>
      </c>
      <c r="B2130" t="str">
        <f t="shared" si="100"/>
        <v/>
      </c>
      <c r="C2130" t="str">
        <f t="shared" si="101"/>
        <v/>
      </c>
      <c r="D2130">
        <v>2026</v>
      </c>
      <c r="E2130" t="s">
        <v>8973</v>
      </c>
      <c r="F2130" t="s">
        <v>2270</v>
      </c>
      <c r="G2130" t="s">
        <v>29</v>
      </c>
      <c r="H2130" t="s">
        <v>64</v>
      </c>
      <c r="I2130">
        <v>0</v>
      </c>
      <c r="J2130">
        <v>2</v>
      </c>
      <c r="K2130" s="29">
        <v>5.23</v>
      </c>
      <c r="L2130">
        <v>16</v>
      </c>
      <c r="M2130">
        <v>13</v>
      </c>
      <c r="N2130">
        <v>0</v>
      </c>
      <c r="O2130">
        <v>0</v>
      </c>
      <c r="P2130">
        <v>0</v>
      </c>
      <c r="Q2130">
        <v>62</v>
      </c>
      <c r="R2130">
        <v>77</v>
      </c>
      <c r="S2130">
        <v>37</v>
      </c>
      <c r="T2130">
        <v>36</v>
      </c>
      <c r="U2130">
        <v>26</v>
      </c>
      <c r="V2130">
        <v>50</v>
      </c>
      <c r="W2130">
        <v>8</v>
      </c>
      <c r="X2130" s="2">
        <v>0.30599999999999999</v>
      </c>
    </row>
    <row r="2131" spans="1:24" x14ac:dyDescent="0.25">
      <c r="A2131" t="str">
        <f t="shared" si="99"/>
        <v/>
      </c>
      <c r="B2131" t="str">
        <f t="shared" si="100"/>
        <v/>
      </c>
      <c r="C2131" t="str">
        <f t="shared" si="101"/>
        <v/>
      </c>
      <c r="D2131">
        <v>2026</v>
      </c>
      <c r="E2131" t="s">
        <v>8974</v>
      </c>
      <c r="F2131" t="s">
        <v>2270</v>
      </c>
      <c r="G2131" t="s">
        <v>24</v>
      </c>
      <c r="H2131" t="s">
        <v>64</v>
      </c>
      <c r="I2131">
        <v>2</v>
      </c>
      <c r="J2131">
        <v>4</v>
      </c>
      <c r="K2131" s="29">
        <v>6.05</v>
      </c>
      <c r="L2131">
        <v>16</v>
      </c>
      <c r="M2131">
        <v>13</v>
      </c>
      <c r="N2131">
        <v>0</v>
      </c>
      <c r="O2131">
        <v>0</v>
      </c>
      <c r="P2131">
        <v>0</v>
      </c>
      <c r="Q2131">
        <v>58</v>
      </c>
      <c r="R2131">
        <v>73</v>
      </c>
      <c r="S2131">
        <v>43</v>
      </c>
      <c r="T2131">
        <v>39</v>
      </c>
      <c r="U2131">
        <v>31</v>
      </c>
      <c r="V2131">
        <v>32</v>
      </c>
      <c r="W2131">
        <v>3</v>
      </c>
      <c r="X2131" s="2">
        <v>0.308</v>
      </c>
    </row>
    <row r="2132" spans="1:24" x14ac:dyDescent="0.25">
      <c r="A2132" t="str">
        <f t="shared" si="99"/>
        <v/>
      </c>
      <c r="B2132" t="str">
        <f t="shared" si="100"/>
        <v/>
      </c>
      <c r="C2132" t="str">
        <f t="shared" si="101"/>
        <v/>
      </c>
      <c r="D2132">
        <v>2026</v>
      </c>
      <c r="E2132" t="s">
        <v>8975</v>
      </c>
      <c r="F2132" t="s">
        <v>2270</v>
      </c>
      <c r="G2132" t="s">
        <v>37</v>
      </c>
      <c r="H2132" t="s">
        <v>64</v>
      </c>
      <c r="I2132">
        <v>0</v>
      </c>
      <c r="J2132">
        <v>0</v>
      </c>
      <c r="K2132" s="29">
        <v>1.04</v>
      </c>
      <c r="L2132">
        <v>10</v>
      </c>
      <c r="M2132">
        <v>0</v>
      </c>
      <c r="N2132">
        <v>0</v>
      </c>
      <c r="O2132">
        <v>0</v>
      </c>
      <c r="P2132">
        <v>0</v>
      </c>
      <c r="Q2132">
        <v>8.1999999999999993</v>
      </c>
      <c r="R2132">
        <v>8</v>
      </c>
      <c r="S2132">
        <v>2</v>
      </c>
      <c r="T2132">
        <v>1</v>
      </c>
      <c r="U2132">
        <v>6</v>
      </c>
      <c r="V2132">
        <v>11</v>
      </c>
      <c r="W2132">
        <v>0</v>
      </c>
      <c r="X2132" s="2">
        <v>0.25800000000000001</v>
      </c>
    </row>
    <row r="2133" spans="1:24" x14ac:dyDescent="0.25">
      <c r="A2133" t="str">
        <f t="shared" si="99"/>
        <v/>
      </c>
      <c r="B2133" t="str">
        <f t="shared" si="100"/>
        <v/>
      </c>
      <c r="C2133" t="str">
        <f t="shared" si="101"/>
        <v/>
      </c>
      <c r="D2133">
        <v>2026</v>
      </c>
      <c r="E2133" t="s">
        <v>8976</v>
      </c>
      <c r="F2133" t="s">
        <v>2270</v>
      </c>
      <c r="G2133" t="s">
        <v>37</v>
      </c>
      <c r="H2133" t="s">
        <v>64</v>
      </c>
      <c r="I2133">
        <v>0</v>
      </c>
      <c r="J2133">
        <v>2</v>
      </c>
      <c r="K2133" s="29">
        <v>4.66</v>
      </c>
      <c r="L2133">
        <v>16</v>
      </c>
      <c r="M2133">
        <v>1</v>
      </c>
      <c r="N2133">
        <v>0</v>
      </c>
      <c r="O2133">
        <v>0</v>
      </c>
      <c r="P2133">
        <v>0</v>
      </c>
      <c r="Q2133">
        <v>29</v>
      </c>
      <c r="R2133">
        <v>35</v>
      </c>
      <c r="S2133">
        <v>19</v>
      </c>
      <c r="T2133">
        <v>15</v>
      </c>
      <c r="U2133">
        <v>11</v>
      </c>
      <c r="V2133">
        <v>30</v>
      </c>
      <c r="W2133">
        <v>7</v>
      </c>
      <c r="X2133" s="2">
        <v>0.30399999999999999</v>
      </c>
    </row>
    <row r="2134" spans="1:24" x14ac:dyDescent="0.25">
      <c r="A2134" t="str">
        <f t="shared" si="99"/>
        <v/>
      </c>
      <c r="B2134" t="str">
        <f t="shared" si="100"/>
        <v/>
      </c>
      <c r="C2134" t="str">
        <f t="shared" si="101"/>
        <v/>
      </c>
      <c r="D2134">
        <v>2026</v>
      </c>
      <c r="E2134" t="s">
        <v>8977</v>
      </c>
      <c r="F2134" t="s">
        <v>2270</v>
      </c>
      <c r="G2134" t="s">
        <v>37</v>
      </c>
      <c r="H2134" t="s">
        <v>64</v>
      </c>
      <c r="I2134">
        <v>2</v>
      </c>
      <c r="J2134">
        <v>2</v>
      </c>
      <c r="K2134" s="29">
        <v>5.12</v>
      </c>
      <c r="L2134">
        <v>22</v>
      </c>
      <c r="M2134">
        <v>0</v>
      </c>
      <c r="N2134">
        <v>0</v>
      </c>
      <c r="O2134">
        <v>0</v>
      </c>
      <c r="P2134">
        <v>0</v>
      </c>
      <c r="Q2134">
        <v>19.100000000000001</v>
      </c>
      <c r="R2134">
        <v>11</v>
      </c>
      <c r="S2134">
        <v>14</v>
      </c>
      <c r="T2134">
        <v>11</v>
      </c>
      <c r="U2134">
        <v>20</v>
      </c>
      <c r="V2134">
        <v>21</v>
      </c>
      <c r="W2134">
        <v>3</v>
      </c>
      <c r="X2134" s="2">
        <v>0.159</v>
      </c>
    </row>
    <row r="2135" spans="1:24" x14ac:dyDescent="0.25">
      <c r="A2135" t="str">
        <f t="shared" si="99"/>
        <v/>
      </c>
      <c r="B2135" t="str">
        <f t="shared" si="100"/>
        <v/>
      </c>
      <c r="C2135" t="str">
        <f t="shared" si="101"/>
        <v/>
      </c>
      <c r="D2135">
        <v>2026</v>
      </c>
      <c r="E2135" t="s">
        <v>8978</v>
      </c>
      <c r="F2135" t="s">
        <v>2270</v>
      </c>
      <c r="G2135" t="s">
        <v>37</v>
      </c>
      <c r="H2135" t="s">
        <v>64</v>
      </c>
      <c r="I2135">
        <v>3</v>
      </c>
      <c r="J2135">
        <v>1</v>
      </c>
      <c r="K2135" s="29">
        <v>5.81</v>
      </c>
      <c r="L2135">
        <v>17</v>
      </c>
      <c r="M2135">
        <v>2</v>
      </c>
      <c r="N2135">
        <v>0</v>
      </c>
      <c r="O2135">
        <v>0</v>
      </c>
      <c r="P2135">
        <v>0</v>
      </c>
      <c r="Q2135">
        <v>31</v>
      </c>
      <c r="R2135">
        <v>33</v>
      </c>
      <c r="S2135">
        <v>21</v>
      </c>
      <c r="T2135">
        <v>20</v>
      </c>
      <c r="U2135">
        <v>15</v>
      </c>
      <c r="V2135">
        <v>40</v>
      </c>
      <c r="W2135">
        <v>3</v>
      </c>
      <c r="X2135" s="2">
        <v>0.27300000000000002</v>
      </c>
    </row>
    <row r="2136" spans="1:24" x14ac:dyDescent="0.25">
      <c r="A2136" t="str">
        <f t="shared" si="99"/>
        <v/>
      </c>
      <c r="B2136" t="str">
        <f t="shared" si="100"/>
        <v/>
      </c>
      <c r="C2136" t="str">
        <f t="shared" si="101"/>
        <v/>
      </c>
      <c r="D2136">
        <v>2026</v>
      </c>
      <c r="E2136" t="s">
        <v>8979</v>
      </c>
      <c r="F2136" t="s">
        <v>2270</v>
      </c>
      <c r="G2136" t="s">
        <v>24</v>
      </c>
      <c r="H2136" t="s">
        <v>64</v>
      </c>
      <c r="I2136">
        <v>6</v>
      </c>
      <c r="J2136">
        <v>6</v>
      </c>
      <c r="K2136" s="29">
        <v>7.26</v>
      </c>
      <c r="L2136">
        <v>20</v>
      </c>
      <c r="M2136">
        <v>4</v>
      </c>
      <c r="N2136">
        <v>0</v>
      </c>
      <c r="O2136">
        <v>0</v>
      </c>
      <c r="P2136">
        <v>0</v>
      </c>
      <c r="Q2136">
        <v>48.1</v>
      </c>
      <c r="R2136">
        <v>66</v>
      </c>
      <c r="S2136">
        <v>43</v>
      </c>
      <c r="T2136">
        <v>39</v>
      </c>
      <c r="U2136">
        <v>23</v>
      </c>
      <c r="V2136">
        <v>33</v>
      </c>
      <c r="W2136">
        <v>10</v>
      </c>
      <c r="X2136" s="2">
        <v>0.34399999999999997</v>
      </c>
    </row>
    <row r="2137" spans="1:24" x14ac:dyDescent="0.25">
      <c r="A2137" t="str">
        <f t="shared" si="99"/>
        <v/>
      </c>
      <c r="B2137" t="str">
        <f t="shared" si="100"/>
        <v/>
      </c>
      <c r="C2137" t="str">
        <f t="shared" si="101"/>
        <v/>
      </c>
      <c r="D2137">
        <v>2026</v>
      </c>
      <c r="E2137" t="s">
        <v>8980</v>
      </c>
      <c r="F2137" t="s">
        <v>2270</v>
      </c>
      <c r="G2137" t="s">
        <v>24</v>
      </c>
      <c r="H2137" t="s">
        <v>64</v>
      </c>
      <c r="I2137">
        <v>2</v>
      </c>
      <c r="J2137">
        <v>0</v>
      </c>
      <c r="K2137" s="29">
        <v>7.79</v>
      </c>
      <c r="L2137">
        <v>12</v>
      </c>
      <c r="M2137">
        <v>6</v>
      </c>
      <c r="N2137">
        <v>0</v>
      </c>
      <c r="O2137">
        <v>0</v>
      </c>
      <c r="P2137">
        <v>0</v>
      </c>
      <c r="Q2137">
        <v>17.100000000000001</v>
      </c>
      <c r="R2137">
        <v>18</v>
      </c>
      <c r="S2137">
        <v>15</v>
      </c>
      <c r="T2137">
        <v>15</v>
      </c>
      <c r="U2137">
        <v>19</v>
      </c>
      <c r="V2137">
        <v>13</v>
      </c>
      <c r="W2137">
        <v>6</v>
      </c>
      <c r="X2137" s="2">
        <v>0.27700000000000002</v>
      </c>
    </row>
    <row r="2138" spans="1:24" x14ac:dyDescent="0.25">
      <c r="A2138" t="str">
        <f t="shared" si="99"/>
        <v/>
      </c>
      <c r="B2138" t="str">
        <f t="shared" si="100"/>
        <v/>
      </c>
      <c r="C2138" t="str">
        <f t="shared" si="101"/>
        <v/>
      </c>
      <c r="D2138">
        <v>2026</v>
      </c>
      <c r="E2138" t="s">
        <v>8981</v>
      </c>
      <c r="F2138" t="s">
        <v>2270</v>
      </c>
      <c r="G2138" t="s">
        <v>24</v>
      </c>
      <c r="H2138" t="s">
        <v>64</v>
      </c>
      <c r="I2138">
        <v>1</v>
      </c>
      <c r="J2138">
        <v>0</v>
      </c>
      <c r="K2138" s="29">
        <v>8.31</v>
      </c>
      <c r="L2138">
        <v>18</v>
      </c>
      <c r="M2138">
        <v>1</v>
      </c>
      <c r="N2138">
        <v>0</v>
      </c>
      <c r="O2138">
        <v>0</v>
      </c>
      <c r="P2138">
        <v>0</v>
      </c>
      <c r="Q2138">
        <v>17.100000000000001</v>
      </c>
      <c r="R2138">
        <v>20</v>
      </c>
      <c r="S2138">
        <v>16</v>
      </c>
      <c r="T2138">
        <v>16</v>
      </c>
      <c r="U2138">
        <v>10</v>
      </c>
      <c r="V2138">
        <v>20</v>
      </c>
      <c r="W2138">
        <v>6</v>
      </c>
      <c r="X2138" s="2">
        <v>0.28599999999999998</v>
      </c>
    </row>
    <row r="2139" spans="1:24" x14ac:dyDescent="0.25">
      <c r="A2139" t="str">
        <f t="shared" si="99"/>
        <v/>
      </c>
      <c r="B2139" t="str">
        <f t="shared" si="100"/>
        <v/>
      </c>
      <c r="C2139" t="str">
        <f t="shared" si="101"/>
        <v/>
      </c>
      <c r="D2139">
        <v>2026</v>
      </c>
      <c r="E2139" t="s">
        <v>8982</v>
      </c>
      <c r="F2139" t="s">
        <v>2270</v>
      </c>
      <c r="G2139" t="s">
        <v>47</v>
      </c>
      <c r="H2139" t="s">
        <v>64</v>
      </c>
      <c r="I2139">
        <v>0</v>
      </c>
      <c r="J2139">
        <v>3</v>
      </c>
      <c r="K2139" s="29">
        <v>9.27</v>
      </c>
      <c r="L2139">
        <v>17</v>
      </c>
      <c r="M2139">
        <v>4</v>
      </c>
      <c r="N2139">
        <v>0</v>
      </c>
      <c r="O2139">
        <v>0</v>
      </c>
      <c r="P2139">
        <v>1</v>
      </c>
      <c r="Q2139">
        <v>22.1</v>
      </c>
      <c r="R2139">
        <v>30</v>
      </c>
      <c r="S2139">
        <v>27</v>
      </c>
      <c r="T2139">
        <v>23</v>
      </c>
      <c r="U2139">
        <v>15</v>
      </c>
      <c r="V2139">
        <v>24</v>
      </c>
      <c r="W2139">
        <v>4</v>
      </c>
      <c r="X2139" s="2">
        <v>0.313</v>
      </c>
    </row>
    <row r="2140" spans="1:24" x14ac:dyDescent="0.25">
      <c r="A2140" t="str">
        <f t="shared" si="99"/>
        <v/>
      </c>
      <c r="B2140" t="str">
        <f t="shared" si="100"/>
        <v/>
      </c>
      <c r="C2140" t="str">
        <f t="shared" si="101"/>
        <v/>
      </c>
      <c r="D2140">
        <v>2026</v>
      </c>
      <c r="E2140" t="s">
        <v>8983</v>
      </c>
      <c r="F2140" t="s">
        <v>2270</v>
      </c>
      <c r="G2140" t="s">
        <v>24</v>
      </c>
      <c r="H2140" t="s">
        <v>64</v>
      </c>
      <c r="I2140">
        <v>0</v>
      </c>
      <c r="J2140">
        <v>2</v>
      </c>
      <c r="K2140" s="29">
        <v>9.42</v>
      </c>
      <c r="L2140">
        <v>8</v>
      </c>
      <c r="M2140">
        <v>3</v>
      </c>
      <c r="N2140">
        <v>0</v>
      </c>
      <c r="O2140">
        <v>0</v>
      </c>
      <c r="P2140">
        <v>0</v>
      </c>
      <c r="Q2140">
        <v>14.1</v>
      </c>
      <c r="R2140">
        <v>25</v>
      </c>
      <c r="S2140">
        <v>19</v>
      </c>
      <c r="T2140">
        <v>15</v>
      </c>
      <c r="U2140">
        <v>10</v>
      </c>
      <c r="V2140">
        <v>11</v>
      </c>
      <c r="W2140">
        <v>3</v>
      </c>
      <c r="X2140" s="2">
        <v>0.38500000000000001</v>
      </c>
    </row>
    <row r="2141" spans="1:24" x14ac:dyDescent="0.25">
      <c r="A2141" t="str">
        <f t="shared" si="99"/>
        <v/>
      </c>
      <c r="B2141" t="str">
        <f t="shared" si="100"/>
        <v/>
      </c>
      <c r="C2141">
        <f t="shared" si="101"/>
        <v>1</v>
      </c>
      <c r="D2141">
        <v>2026</v>
      </c>
      <c r="E2141" t="s">
        <v>7020</v>
      </c>
      <c r="F2141" t="s">
        <v>2270</v>
      </c>
      <c r="G2141" t="s">
        <v>24</v>
      </c>
      <c r="H2141" t="s">
        <v>64</v>
      </c>
      <c r="I2141">
        <v>0</v>
      </c>
      <c r="J2141">
        <v>0</v>
      </c>
      <c r="K2141" s="29">
        <v>13.5</v>
      </c>
      <c r="L2141">
        <v>2</v>
      </c>
      <c r="M2141">
        <v>0</v>
      </c>
      <c r="N2141">
        <v>0</v>
      </c>
      <c r="O2141">
        <v>0</v>
      </c>
      <c r="P2141">
        <v>0</v>
      </c>
      <c r="Q2141">
        <v>2</v>
      </c>
      <c r="R2141">
        <v>3</v>
      </c>
      <c r="S2141">
        <v>3</v>
      </c>
      <c r="T2141">
        <v>3</v>
      </c>
      <c r="U2141">
        <v>3</v>
      </c>
      <c r="V2141">
        <v>2</v>
      </c>
      <c r="W2141">
        <v>0</v>
      </c>
      <c r="X2141" s="2">
        <v>0.375</v>
      </c>
    </row>
    <row r="2142" spans="1:24" x14ac:dyDescent="0.25">
      <c r="A2142" t="str">
        <f t="shared" si="99"/>
        <v/>
      </c>
      <c r="B2142" t="str">
        <f t="shared" si="100"/>
        <v/>
      </c>
      <c r="C2142" t="str">
        <f t="shared" si="101"/>
        <v/>
      </c>
      <c r="D2142">
        <v>2026</v>
      </c>
      <c r="E2142" t="s">
        <v>8984</v>
      </c>
      <c r="F2142" t="s">
        <v>2270</v>
      </c>
      <c r="G2142" t="s">
        <v>47</v>
      </c>
      <c r="H2142" t="s">
        <v>64</v>
      </c>
      <c r="I2142">
        <v>0</v>
      </c>
      <c r="J2142">
        <v>0</v>
      </c>
      <c r="K2142" s="29">
        <v>14.29</v>
      </c>
      <c r="L2142">
        <v>8</v>
      </c>
      <c r="M2142">
        <v>0</v>
      </c>
      <c r="N2142">
        <v>0</v>
      </c>
      <c r="O2142">
        <v>0</v>
      </c>
      <c r="P2142">
        <v>0</v>
      </c>
      <c r="Q2142">
        <v>11.1</v>
      </c>
      <c r="R2142">
        <v>19</v>
      </c>
      <c r="S2142">
        <v>21</v>
      </c>
      <c r="T2142">
        <v>18</v>
      </c>
      <c r="U2142">
        <v>11</v>
      </c>
      <c r="V2142">
        <v>7</v>
      </c>
      <c r="W2142">
        <v>0</v>
      </c>
      <c r="X2142" s="2">
        <v>0.38</v>
      </c>
    </row>
    <row r="2143" spans="1:24" x14ac:dyDescent="0.25">
      <c r="A2143" t="str">
        <f t="shared" si="99"/>
        <v/>
      </c>
      <c r="B2143" t="str">
        <f t="shared" si="100"/>
        <v/>
      </c>
      <c r="C2143" t="str">
        <f t="shared" si="101"/>
        <v/>
      </c>
      <c r="D2143">
        <v>2026</v>
      </c>
      <c r="E2143" t="s">
        <v>8985</v>
      </c>
      <c r="F2143" t="s">
        <v>2270</v>
      </c>
      <c r="G2143" t="s">
        <v>47</v>
      </c>
      <c r="H2143" t="s">
        <v>64</v>
      </c>
      <c r="I2143">
        <v>0</v>
      </c>
      <c r="J2143">
        <v>0</v>
      </c>
      <c r="K2143" s="29">
        <v>30.86</v>
      </c>
      <c r="L2143">
        <v>3</v>
      </c>
      <c r="M2143">
        <v>0</v>
      </c>
      <c r="N2143">
        <v>0</v>
      </c>
      <c r="O2143">
        <v>0</v>
      </c>
      <c r="P2143">
        <v>0</v>
      </c>
      <c r="Q2143">
        <v>2.1</v>
      </c>
      <c r="R2143">
        <v>7</v>
      </c>
      <c r="S2143">
        <v>8</v>
      </c>
      <c r="T2143">
        <v>8</v>
      </c>
      <c r="U2143">
        <v>2</v>
      </c>
      <c r="V2143">
        <v>0</v>
      </c>
      <c r="W2143">
        <v>1</v>
      </c>
      <c r="X2143" s="2">
        <v>0.53800000000000003</v>
      </c>
    </row>
    <row r="2144" spans="1:24" x14ac:dyDescent="0.25">
      <c r="A2144" t="str">
        <f t="shared" si="99"/>
        <v/>
      </c>
      <c r="B2144">
        <f t="shared" si="100"/>
        <v>1</v>
      </c>
      <c r="C2144" t="str">
        <f t="shared" si="101"/>
        <v/>
      </c>
      <c r="D2144">
        <v>2026</v>
      </c>
      <c r="E2144" t="s">
        <v>6170</v>
      </c>
      <c r="F2144" t="s">
        <v>2287</v>
      </c>
      <c r="G2144" t="s">
        <v>37</v>
      </c>
      <c r="H2144" t="s">
        <v>64</v>
      </c>
      <c r="I2144">
        <v>6</v>
      </c>
      <c r="J2144">
        <v>5</v>
      </c>
      <c r="K2144" s="29">
        <v>3.38</v>
      </c>
      <c r="L2144">
        <v>15</v>
      </c>
      <c r="M2144">
        <v>15</v>
      </c>
      <c r="N2144">
        <v>1</v>
      </c>
      <c r="O2144">
        <v>1</v>
      </c>
      <c r="P2144">
        <v>0</v>
      </c>
      <c r="Q2144">
        <v>88</v>
      </c>
      <c r="R2144">
        <v>77</v>
      </c>
      <c r="S2144">
        <v>38</v>
      </c>
      <c r="T2144">
        <v>33</v>
      </c>
      <c r="U2144">
        <v>23</v>
      </c>
      <c r="V2144">
        <v>105</v>
      </c>
      <c r="W2144">
        <v>13</v>
      </c>
      <c r="X2144" s="2">
        <v>0.23599999999999999</v>
      </c>
    </row>
    <row r="2145" spans="1:24" x14ac:dyDescent="0.25">
      <c r="A2145" t="str">
        <f t="shared" si="99"/>
        <v/>
      </c>
      <c r="B2145" t="str">
        <f t="shared" si="100"/>
        <v/>
      </c>
      <c r="C2145">
        <f t="shared" si="101"/>
        <v>1</v>
      </c>
      <c r="D2145">
        <v>2026</v>
      </c>
      <c r="E2145" t="s">
        <v>6706</v>
      </c>
      <c r="F2145" t="s">
        <v>2287</v>
      </c>
      <c r="G2145" t="s">
        <v>37</v>
      </c>
      <c r="H2145" t="s">
        <v>64</v>
      </c>
      <c r="I2145">
        <v>2</v>
      </c>
      <c r="J2145">
        <v>0</v>
      </c>
      <c r="K2145" s="29">
        <v>3.12</v>
      </c>
      <c r="L2145">
        <v>23</v>
      </c>
      <c r="M2145">
        <v>1</v>
      </c>
      <c r="N2145">
        <v>0</v>
      </c>
      <c r="O2145">
        <v>0</v>
      </c>
      <c r="P2145">
        <v>0</v>
      </c>
      <c r="Q2145">
        <v>40.1</v>
      </c>
      <c r="R2145">
        <v>35</v>
      </c>
      <c r="S2145">
        <v>14</v>
      </c>
      <c r="T2145">
        <v>14</v>
      </c>
      <c r="U2145">
        <v>20</v>
      </c>
      <c r="V2145">
        <v>27</v>
      </c>
      <c r="W2145">
        <v>3</v>
      </c>
      <c r="X2145" s="2">
        <v>0.24299999999999999</v>
      </c>
    </row>
    <row r="2146" spans="1:24" x14ac:dyDescent="0.25">
      <c r="A2146">
        <f t="shared" si="99"/>
        <v>1</v>
      </c>
      <c r="B2146" t="str">
        <f t="shared" si="100"/>
        <v/>
      </c>
      <c r="C2146" t="str">
        <f t="shared" si="101"/>
        <v/>
      </c>
      <c r="D2146">
        <v>2026</v>
      </c>
      <c r="E2146" t="s">
        <v>8986</v>
      </c>
      <c r="F2146" t="s">
        <v>2287</v>
      </c>
      <c r="G2146" t="s">
        <v>29</v>
      </c>
      <c r="H2146" t="s">
        <v>64</v>
      </c>
      <c r="I2146">
        <v>2</v>
      </c>
      <c r="J2146">
        <v>3</v>
      </c>
      <c r="K2146" s="29">
        <v>4.7</v>
      </c>
      <c r="L2146">
        <v>27</v>
      </c>
      <c r="M2146">
        <v>0</v>
      </c>
      <c r="N2146">
        <v>0</v>
      </c>
      <c r="O2146">
        <v>0</v>
      </c>
      <c r="P2146">
        <v>5</v>
      </c>
      <c r="Q2146">
        <v>30.2</v>
      </c>
      <c r="R2146">
        <v>36</v>
      </c>
      <c r="S2146">
        <v>21</v>
      </c>
      <c r="T2146">
        <v>16</v>
      </c>
      <c r="U2146">
        <v>15</v>
      </c>
      <c r="V2146">
        <v>30</v>
      </c>
      <c r="W2146">
        <v>3</v>
      </c>
      <c r="X2146" s="2">
        <v>0.3</v>
      </c>
    </row>
    <row r="2147" spans="1:24" x14ac:dyDescent="0.25">
      <c r="A2147" t="str">
        <f t="shared" si="99"/>
        <v/>
      </c>
      <c r="B2147" t="str">
        <f t="shared" si="100"/>
        <v/>
      </c>
      <c r="C2147" t="str">
        <f t="shared" si="101"/>
        <v/>
      </c>
      <c r="D2147">
        <v>2026</v>
      </c>
      <c r="E2147" t="s">
        <v>8987</v>
      </c>
      <c r="F2147" t="s">
        <v>2287</v>
      </c>
      <c r="G2147" t="s">
        <v>24</v>
      </c>
      <c r="H2147" t="s">
        <v>64</v>
      </c>
      <c r="I2147">
        <v>1</v>
      </c>
      <c r="J2147">
        <v>3</v>
      </c>
      <c r="K2147" s="29">
        <v>5.76</v>
      </c>
      <c r="L2147">
        <v>16</v>
      </c>
      <c r="M2147">
        <v>1</v>
      </c>
      <c r="N2147">
        <v>0</v>
      </c>
      <c r="O2147">
        <v>0</v>
      </c>
      <c r="P2147">
        <v>0</v>
      </c>
      <c r="Q2147">
        <v>25</v>
      </c>
      <c r="R2147">
        <v>24</v>
      </c>
      <c r="S2147">
        <v>17</v>
      </c>
      <c r="T2147">
        <v>16</v>
      </c>
      <c r="U2147">
        <v>17</v>
      </c>
      <c r="V2147">
        <v>20</v>
      </c>
      <c r="W2147">
        <v>3</v>
      </c>
      <c r="X2147" s="2">
        <v>0.253</v>
      </c>
    </row>
    <row r="2148" spans="1:24" x14ac:dyDescent="0.25">
      <c r="A2148" t="str">
        <f t="shared" si="99"/>
        <v/>
      </c>
      <c r="B2148" t="str">
        <f t="shared" si="100"/>
        <v/>
      </c>
      <c r="C2148" t="str">
        <f t="shared" si="101"/>
        <v/>
      </c>
      <c r="D2148">
        <v>2026</v>
      </c>
      <c r="E2148" t="s">
        <v>8988</v>
      </c>
      <c r="F2148" t="s">
        <v>2287</v>
      </c>
      <c r="G2148" t="s">
        <v>24</v>
      </c>
      <c r="H2148" t="s">
        <v>64</v>
      </c>
      <c r="I2148">
        <v>2</v>
      </c>
      <c r="J2148">
        <v>4</v>
      </c>
      <c r="K2148" s="29">
        <v>5.92</v>
      </c>
      <c r="L2148">
        <v>13</v>
      </c>
      <c r="M2148">
        <v>10</v>
      </c>
      <c r="N2148">
        <v>0</v>
      </c>
      <c r="O2148">
        <v>0</v>
      </c>
      <c r="P2148">
        <v>0</v>
      </c>
      <c r="Q2148">
        <v>51.2</v>
      </c>
      <c r="R2148">
        <v>58</v>
      </c>
      <c r="S2148">
        <v>39</v>
      </c>
      <c r="T2148">
        <v>34</v>
      </c>
      <c r="U2148">
        <v>29</v>
      </c>
      <c r="V2148">
        <v>39</v>
      </c>
      <c r="W2148">
        <v>10</v>
      </c>
      <c r="X2148" s="2">
        <v>0.28599999999999998</v>
      </c>
    </row>
    <row r="2149" spans="1:24" x14ac:dyDescent="0.25">
      <c r="A2149" t="str">
        <f t="shared" si="99"/>
        <v/>
      </c>
      <c r="B2149" t="str">
        <f t="shared" si="100"/>
        <v/>
      </c>
      <c r="C2149" t="str">
        <f t="shared" si="101"/>
        <v/>
      </c>
      <c r="D2149">
        <v>2026</v>
      </c>
      <c r="E2149" t="s">
        <v>8989</v>
      </c>
      <c r="F2149" t="s">
        <v>2287</v>
      </c>
      <c r="G2149" t="s">
        <v>24</v>
      </c>
      <c r="H2149" t="s">
        <v>64</v>
      </c>
      <c r="I2149">
        <v>2</v>
      </c>
      <c r="J2149">
        <v>4</v>
      </c>
      <c r="K2149" s="29">
        <v>5.92</v>
      </c>
      <c r="L2149">
        <v>15</v>
      </c>
      <c r="M2149">
        <v>12</v>
      </c>
      <c r="N2149">
        <v>0</v>
      </c>
      <c r="O2149">
        <v>0</v>
      </c>
      <c r="P2149">
        <v>0</v>
      </c>
      <c r="Q2149">
        <v>51.2</v>
      </c>
      <c r="R2149">
        <v>63</v>
      </c>
      <c r="S2149">
        <v>36</v>
      </c>
      <c r="T2149">
        <v>34</v>
      </c>
      <c r="U2149">
        <v>26</v>
      </c>
      <c r="V2149">
        <v>35</v>
      </c>
      <c r="W2149">
        <v>6</v>
      </c>
      <c r="X2149" s="2">
        <v>0.3</v>
      </c>
    </row>
    <row r="2150" spans="1:24" x14ac:dyDescent="0.25">
      <c r="A2150" t="str">
        <f t="shared" ref="A2150:A2213" si="102">IF(OR(G2150="SR", G2150="GR"), 1, "")</f>
        <v/>
      </c>
      <c r="B2150" t="str">
        <f t="shared" si="100"/>
        <v/>
      </c>
      <c r="C2150" t="str">
        <f t="shared" si="101"/>
        <v/>
      </c>
      <c r="D2150">
        <v>2026</v>
      </c>
      <c r="E2150" t="s">
        <v>8990</v>
      </c>
      <c r="F2150" t="s">
        <v>2287</v>
      </c>
      <c r="G2150" t="s">
        <v>37</v>
      </c>
      <c r="H2150" t="s">
        <v>64</v>
      </c>
      <c r="I2150">
        <v>0</v>
      </c>
      <c r="J2150">
        <v>3</v>
      </c>
      <c r="K2150" s="29">
        <v>6.23</v>
      </c>
      <c r="L2150">
        <v>13</v>
      </c>
      <c r="M2150">
        <v>0</v>
      </c>
      <c r="N2150">
        <v>0</v>
      </c>
      <c r="O2150">
        <v>0</v>
      </c>
      <c r="P2150">
        <v>2</v>
      </c>
      <c r="Q2150">
        <v>13</v>
      </c>
      <c r="R2150">
        <v>17</v>
      </c>
      <c r="S2150">
        <v>11</v>
      </c>
      <c r="T2150">
        <v>9</v>
      </c>
      <c r="U2150">
        <v>9</v>
      </c>
      <c r="V2150">
        <v>15</v>
      </c>
      <c r="W2150">
        <v>1</v>
      </c>
      <c r="X2150" s="2">
        <v>0.29799999999999999</v>
      </c>
    </row>
    <row r="2151" spans="1:24" x14ac:dyDescent="0.25">
      <c r="A2151" t="str">
        <f t="shared" si="102"/>
        <v/>
      </c>
      <c r="B2151" t="str">
        <f t="shared" si="100"/>
        <v/>
      </c>
      <c r="C2151" t="str">
        <f t="shared" si="101"/>
        <v/>
      </c>
      <c r="D2151">
        <v>2026</v>
      </c>
      <c r="E2151" t="s">
        <v>8991</v>
      </c>
      <c r="F2151" t="s">
        <v>2287</v>
      </c>
      <c r="G2151" t="s">
        <v>47</v>
      </c>
      <c r="H2151" t="s">
        <v>64</v>
      </c>
      <c r="I2151">
        <v>2</v>
      </c>
      <c r="J2151">
        <v>0</v>
      </c>
      <c r="K2151" s="29">
        <v>7.02</v>
      </c>
      <c r="L2151">
        <v>20</v>
      </c>
      <c r="M2151">
        <v>4</v>
      </c>
      <c r="N2151">
        <v>0</v>
      </c>
      <c r="O2151">
        <v>0</v>
      </c>
      <c r="P2151">
        <v>1</v>
      </c>
      <c r="Q2151">
        <v>33.1</v>
      </c>
      <c r="R2151">
        <v>31</v>
      </c>
      <c r="S2151">
        <v>27</v>
      </c>
      <c r="T2151">
        <v>26</v>
      </c>
      <c r="U2151">
        <v>24</v>
      </c>
      <c r="V2151">
        <v>42</v>
      </c>
      <c r="W2151">
        <v>3</v>
      </c>
      <c r="X2151" s="2">
        <v>0.248</v>
      </c>
    </row>
    <row r="2152" spans="1:24" x14ac:dyDescent="0.25">
      <c r="A2152" t="str">
        <f t="shared" si="102"/>
        <v/>
      </c>
      <c r="B2152" t="str">
        <f t="shared" si="100"/>
        <v/>
      </c>
      <c r="C2152" t="str">
        <f t="shared" si="101"/>
        <v/>
      </c>
      <c r="D2152">
        <v>2026</v>
      </c>
      <c r="E2152" t="s">
        <v>8992</v>
      </c>
      <c r="F2152" t="s">
        <v>2287</v>
      </c>
      <c r="G2152" t="s">
        <v>47</v>
      </c>
      <c r="H2152" t="s">
        <v>64</v>
      </c>
      <c r="I2152">
        <v>1</v>
      </c>
      <c r="J2152">
        <v>2</v>
      </c>
      <c r="K2152" s="29">
        <v>7.06</v>
      </c>
      <c r="L2152">
        <v>11</v>
      </c>
      <c r="M2152">
        <v>1</v>
      </c>
      <c r="N2152">
        <v>0</v>
      </c>
      <c r="O2152">
        <v>0</v>
      </c>
      <c r="P2152">
        <v>1</v>
      </c>
      <c r="Q2152">
        <v>21.2</v>
      </c>
      <c r="R2152">
        <v>25</v>
      </c>
      <c r="S2152">
        <v>17</v>
      </c>
      <c r="T2152">
        <v>17</v>
      </c>
      <c r="U2152">
        <v>6</v>
      </c>
      <c r="V2152">
        <v>15</v>
      </c>
      <c r="W2152">
        <v>1</v>
      </c>
      <c r="X2152" s="2">
        <v>0.29099999999999998</v>
      </c>
    </row>
    <row r="2153" spans="1:24" x14ac:dyDescent="0.25">
      <c r="A2153" t="str">
        <f t="shared" si="102"/>
        <v/>
      </c>
      <c r="B2153" t="str">
        <f t="shared" si="100"/>
        <v/>
      </c>
      <c r="C2153" t="str">
        <f t="shared" si="101"/>
        <v/>
      </c>
      <c r="D2153">
        <v>2026</v>
      </c>
      <c r="E2153" t="s">
        <v>8993</v>
      </c>
      <c r="F2153" t="s">
        <v>2287</v>
      </c>
      <c r="G2153" t="s">
        <v>47</v>
      </c>
      <c r="H2153" t="s">
        <v>64</v>
      </c>
      <c r="I2153">
        <v>4</v>
      </c>
      <c r="J2153">
        <v>2</v>
      </c>
      <c r="K2153" s="29">
        <v>7.36</v>
      </c>
      <c r="L2153">
        <v>17</v>
      </c>
      <c r="M2153">
        <v>7</v>
      </c>
      <c r="N2153">
        <v>0</v>
      </c>
      <c r="O2153">
        <v>0</v>
      </c>
      <c r="P2153">
        <v>1</v>
      </c>
      <c r="Q2153">
        <v>40.1</v>
      </c>
      <c r="R2153">
        <v>48</v>
      </c>
      <c r="S2153">
        <v>36</v>
      </c>
      <c r="T2153">
        <v>33</v>
      </c>
      <c r="U2153">
        <v>15</v>
      </c>
      <c r="V2153">
        <v>30</v>
      </c>
      <c r="W2153">
        <v>5</v>
      </c>
      <c r="X2153" s="2">
        <v>0.28100000000000003</v>
      </c>
    </row>
    <row r="2154" spans="1:24" x14ac:dyDescent="0.25">
      <c r="A2154" t="str">
        <f t="shared" si="102"/>
        <v/>
      </c>
      <c r="B2154" t="str">
        <f t="shared" si="100"/>
        <v/>
      </c>
      <c r="C2154" t="str">
        <f t="shared" si="101"/>
        <v/>
      </c>
      <c r="D2154">
        <v>2026</v>
      </c>
      <c r="E2154" t="s">
        <v>8994</v>
      </c>
      <c r="F2154" t="s">
        <v>2287</v>
      </c>
      <c r="G2154" t="s">
        <v>47</v>
      </c>
      <c r="H2154" t="s">
        <v>64</v>
      </c>
      <c r="I2154">
        <v>1</v>
      </c>
      <c r="J2154">
        <v>0</v>
      </c>
      <c r="K2154" s="29">
        <v>8.02</v>
      </c>
      <c r="L2154">
        <v>17</v>
      </c>
      <c r="M2154">
        <v>2</v>
      </c>
      <c r="N2154">
        <v>0</v>
      </c>
      <c r="O2154">
        <v>0</v>
      </c>
      <c r="P2154">
        <v>0</v>
      </c>
      <c r="Q2154">
        <v>21.1</v>
      </c>
      <c r="R2154">
        <v>23</v>
      </c>
      <c r="S2154">
        <v>24</v>
      </c>
      <c r="T2154">
        <v>19</v>
      </c>
      <c r="U2154">
        <v>22</v>
      </c>
      <c r="V2154">
        <v>27</v>
      </c>
      <c r="W2154">
        <v>9</v>
      </c>
      <c r="X2154" s="2">
        <v>0.26700000000000002</v>
      </c>
    </row>
    <row r="2155" spans="1:24" x14ac:dyDescent="0.25">
      <c r="A2155" t="str">
        <f t="shared" si="102"/>
        <v/>
      </c>
      <c r="B2155">
        <f t="shared" si="100"/>
        <v>1</v>
      </c>
      <c r="C2155">
        <f t="shared" si="101"/>
        <v>1</v>
      </c>
      <c r="D2155">
        <v>2026</v>
      </c>
      <c r="E2155" t="s">
        <v>5329</v>
      </c>
      <c r="F2155" t="s">
        <v>2287</v>
      </c>
      <c r="G2155" t="s">
        <v>47</v>
      </c>
      <c r="H2155" t="s">
        <v>64</v>
      </c>
      <c r="I2155">
        <v>1</v>
      </c>
      <c r="J2155">
        <v>1</v>
      </c>
      <c r="K2155" s="29">
        <v>8.07</v>
      </c>
      <c r="L2155">
        <v>20</v>
      </c>
      <c r="M2155">
        <v>1</v>
      </c>
      <c r="N2155">
        <v>0</v>
      </c>
      <c r="O2155">
        <v>0</v>
      </c>
      <c r="P2155">
        <v>1</v>
      </c>
      <c r="Q2155">
        <v>29</v>
      </c>
      <c r="R2155">
        <v>29</v>
      </c>
      <c r="S2155">
        <v>26</v>
      </c>
      <c r="T2155">
        <v>26</v>
      </c>
      <c r="U2155">
        <v>23</v>
      </c>
      <c r="V2155">
        <v>20</v>
      </c>
      <c r="W2155">
        <v>4</v>
      </c>
      <c r="X2155" s="2">
        <v>0.26900000000000002</v>
      </c>
    </row>
    <row r="2156" spans="1:24" x14ac:dyDescent="0.25">
      <c r="A2156" t="str">
        <f t="shared" si="102"/>
        <v/>
      </c>
      <c r="B2156" t="str">
        <f t="shared" si="100"/>
        <v/>
      </c>
      <c r="C2156" t="str">
        <f t="shared" si="101"/>
        <v/>
      </c>
      <c r="D2156">
        <v>2026</v>
      </c>
      <c r="E2156" t="s">
        <v>2297</v>
      </c>
      <c r="F2156" t="s">
        <v>2287</v>
      </c>
      <c r="G2156" t="s">
        <v>37</v>
      </c>
      <c r="H2156" t="s">
        <v>64</v>
      </c>
      <c r="I2156">
        <v>0</v>
      </c>
      <c r="J2156">
        <v>0</v>
      </c>
      <c r="K2156" s="29">
        <v>8.31</v>
      </c>
      <c r="L2156">
        <v>4</v>
      </c>
      <c r="M2156">
        <v>0</v>
      </c>
      <c r="N2156">
        <v>0</v>
      </c>
      <c r="O2156">
        <v>0</v>
      </c>
      <c r="P2156">
        <v>0</v>
      </c>
      <c r="Q2156">
        <v>4.0999999999999996</v>
      </c>
      <c r="R2156">
        <v>6</v>
      </c>
      <c r="S2156">
        <v>4</v>
      </c>
      <c r="T2156">
        <v>4</v>
      </c>
      <c r="U2156">
        <v>6</v>
      </c>
      <c r="V2156">
        <v>3</v>
      </c>
      <c r="W2156">
        <v>1</v>
      </c>
      <c r="X2156" s="2">
        <v>0.375</v>
      </c>
    </row>
    <row r="2157" spans="1:24" x14ac:dyDescent="0.25">
      <c r="A2157" t="str">
        <f t="shared" si="102"/>
        <v/>
      </c>
      <c r="B2157" t="str">
        <f t="shared" si="100"/>
        <v/>
      </c>
      <c r="C2157" t="str">
        <f t="shared" si="101"/>
        <v/>
      </c>
      <c r="D2157">
        <v>2026</v>
      </c>
      <c r="E2157" t="s">
        <v>8995</v>
      </c>
      <c r="F2157" t="s">
        <v>2287</v>
      </c>
      <c r="G2157" t="s">
        <v>37</v>
      </c>
      <c r="H2157" t="s">
        <v>64</v>
      </c>
      <c r="I2157">
        <v>0</v>
      </c>
      <c r="J2157">
        <v>4</v>
      </c>
      <c r="K2157" s="29">
        <v>8.42</v>
      </c>
      <c r="L2157">
        <v>15</v>
      </c>
      <c r="M2157">
        <v>2</v>
      </c>
      <c r="N2157">
        <v>0</v>
      </c>
      <c r="O2157">
        <v>0</v>
      </c>
      <c r="P2157">
        <v>0</v>
      </c>
      <c r="Q2157">
        <v>25.2</v>
      </c>
      <c r="R2157">
        <v>37</v>
      </c>
      <c r="S2157">
        <v>26</v>
      </c>
      <c r="T2157">
        <v>24</v>
      </c>
      <c r="U2157">
        <v>11</v>
      </c>
      <c r="V2157">
        <v>26</v>
      </c>
      <c r="W2157">
        <v>3</v>
      </c>
      <c r="X2157" s="2">
        <v>0.33300000000000002</v>
      </c>
    </row>
    <row r="2158" spans="1:24" x14ac:dyDescent="0.25">
      <c r="A2158" t="str">
        <f t="shared" si="102"/>
        <v/>
      </c>
      <c r="B2158" t="str">
        <f t="shared" si="100"/>
        <v/>
      </c>
      <c r="C2158">
        <f t="shared" si="101"/>
        <v>1</v>
      </c>
      <c r="D2158">
        <v>2026</v>
      </c>
      <c r="E2158" t="s">
        <v>6684</v>
      </c>
      <c r="F2158" t="s">
        <v>2287</v>
      </c>
      <c r="G2158" t="s">
        <v>37</v>
      </c>
      <c r="H2158" t="s">
        <v>64</v>
      </c>
      <c r="I2158">
        <v>1</v>
      </c>
      <c r="J2158">
        <v>2</v>
      </c>
      <c r="K2158" s="29">
        <v>12.18</v>
      </c>
      <c r="L2158">
        <v>12</v>
      </c>
      <c r="M2158">
        <v>1</v>
      </c>
      <c r="N2158">
        <v>0</v>
      </c>
      <c r="O2158">
        <v>0</v>
      </c>
      <c r="P2158">
        <v>0</v>
      </c>
      <c r="Q2158">
        <v>17</v>
      </c>
      <c r="R2158">
        <v>31</v>
      </c>
      <c r="S2158">
        <v>25</v>
      </c>
      <c r="T2158">
        <v>23</v>
      </c>
      <c r="U2158">
        <v>5</v>
      </c>
      <c r="V2158">
        <v>12</v>
      </c>
      <c r="W2158">
        <v>3</v>
      </c>
      <c r="X2158" s="2">
        <v>0.38800000000000001</v>
      </c>
    </row>
    <row r="2159" spans="1:24" x14ac:dyDescent="0.25">
      <c r="A2159">
        <f t="shared" si="102"/>
        <v>1</v>
      </c>
      <c r="B2159" t="str">
        <f t="shared" si="100"/>
        <v/>
      </c>
      <c r="C2159" t="str">
        <f t="shared" si="101"/>
        <v/>
      </c>
      <c r="D2159">
        <v>2026</v>
      </c>
      <c r="E2159" t="s">
        <v>8996</v>
      </c>
      <c r="F2159" t="s">
        <v>2287</v>
      </c>
      <c r="G2159" t="s">
        <v>29</v>
      </c>
      <c r="H2159" t="s">
        <v>64</v>
      </c>
      <c r="I2159">
        <v>0</v>
      </c>
      <c r="J2159">
        <v>0</v>
      </c>
      <c r="K2159" s="29">
        <v>19.29</v>
      </c>
      <c r="L2159">
        <v>2</v>
      </c>
      <c r="M2159">
        <v>1</v>
      </c>
      <c r="N2159">
        <v>0</v>
      </c>
      <c r="O2159">
        <v>0</v>
      </c>
      <c r="P2159">
        <v>0</v>
      </c>
      <c r="Q2159">
        <v>2.1</v>
      </c>
      <c r="R2159">
        <v>7</v>
      </c>
      <c r="S2159">
        <v>6</v>
      </c>
      <c r="T2159">
        <v>5</v>
      </c>
      <c r="U2159">
        <v>3</v>
      </c>
      <c r="V2159">
        <v>0</v>
      </c>
      <c r="W2159">
        <v>0</v>
      </c>
      <c r="X2159" s="2">
        <v>0.63600000000000001</v>
      </c>
    </row>
    <row r="2160" spans="1:24" x14ac:dyDescent="0.25">
      <c r="A2160" t="str">
        <f t="shared" si="102"/>
        <v/>
      </c>
      <c r="B2160" t="str">
        <f t="shared" si="100"/>
        <v/>
      </c>
      <c r="C2160">
        <f t="shared" si="101"/>
        <v>1</v>
      </c>
      <c r="D2160">
        <v>2026</v>
      </c>
      <c r="E2160" t="s">
        <v>6702</v>
      </c>
      <c r="F2160" t="s">
        <v>2287</v>
      </c>
      <c r="G2160" t="s">
        <v>37</v>
      </c>
      <c r="H2160" t="s">
        <v>64</v>
      </c>
      <c r="I2160">
        <v>0</v>
      </c>
      <c r="J2160">
        <v>0</v>
      </c>
      <c r="K2160" s="29">
        <v>27</v>
      </c>
      <c r="L2160">
        <v>2</v>
      </c>
      <c r="M2160">
        <v>0</v>
      </c>
      <c r="N2160">
        <v>0</v>
      </c>
      <c r="O2160">
        <v>0</v>
      </c>
      <c r="P2160">
        <v>0</v>
      </c>
      <c r="Q2160">
        <v>0.1</v>
      </c>
      <c r="R2160">
        <v>0</v>
      </c>
      <c r="S2160">
        <v>2</v>
      </c>
      <c r="T2160">
        <v>1</v>
      </c>
      <c r="U2160">
        <v>2</v>
      </c>
      <c r="V2160">
        <v>0</v>
      </c>
      <c r="W2160">
        <v>0</v>
      </c>
      <c r="X2160" s="2">
        <v>0</v>
      </c>
    </row>
    <row r="2161" spans="1:24" x14ac:dyDescent="0.25">
      <c r="A2161" t="str">
        <f t="shared" si="102"/>
        <v/>
      </c>
      <c r="B2161" t="str">
        <f t="shared" si="100"/>
        <v/>
      </c>
      <c r="C2161">
        <f t="shared" si="101"/>
        <v>1</v>
      </c>
      <c r="D2161">
        <v>2026</v>
      </c>
      <c r="E2161" t="s">
        <v>6638</v>
      </c>
      <c r="F2161" t="s">
        <v>2287</v>
      </c>
      <c r="G2161" t="s">
        <v>37</v>
      </c>
      <c r="H2161" t="s">
        <v>64</v>
      </c>
      <c r="I2161">
        <v>0</v>
      </c>
      <c r="J2161">
        <v>0</v>
      </c>
      <c r="K2161" s="29">
        <v>121.5</v>
      </c>
      <c r="L2161">
        <v>3</v>
      </c>
      <c r="M2161">
        <v>0</v>
      </c>
      <c r="N2161">
        <v>0</v>
      </c>
      <c r="O2161">
        <v>0</v>
      </c>
      <c r="P2161">
        <v>0</v>
      </c>
      <c r="Q2161">
        <v>0.2</v>
      </c>
      <c r="R2161">
        <v>8</v>
      </c>
      <c r="S2161">
        <v>9</v>
      </c>
      <c r="T2161">
        <v>9</v>
      </c>
      <c r="U2161">
        <v>1</v>
      </c>
      <c r="V2161">
        <v>1</v>
      </c>
      <c r="W2161">
        <v>1</v>
      </c>
      <c r="X2161" s="2">
        <v>0.8</v>
      </c>
    </row>
    <row r="2162" spans="1:24" x14ac:dyDescent="0.25">
      <c r="A2162">
        <f t="shared" si="102"/>
        <v>1</v>
      </c>
      <c r="B2162" t="str">
        <f t="shared" si="100"/>
        <v/>
      </c>
      <c r="C2162" t="str">
        <f t="shared" si="101"/>
        <v/>
      </c>
      <c r="D2162">
        <v>2026</v>
      </c>
      <c r="E2162" t="s">
        <v>8997</v>
      </c>
      <c r="F2162" t="s">
        <v>2304</v>
      </c>
      <c r="G2162" t="s">
        <v>29</v>
      </c>
      <c r="H2162" t="s">
        <v>64</v>
      </c>
      <c r="I2162">
        <v>3</v>
      </c>
      <c r="J2162">
        <v>4</v>
      </c>
      <c r="K2162" s="29">
        <v>4.3099999999999996</v>
      </c>
      <c r="L2162">
        <v>14</v>
      </c>
      <c r="M2162">
        <v>13</v>
      </c>
      <c r="N2162">
        <v>0</v>
      </c>
      <c r="O2162">
        <v>0</v>
      </c>
      <c r="P2162">
        <v>0</v>
      </c>
      <c r="Q2162">
        <v>71</v>
      </c>
      <c r="R2162">
        <v>76</v>
      </c>
      <c r="S2162">
        <v>43</v>
      </c>
      <c r="T2162">
        <v>34</v>
      </c>
      <c r="U2162">
        <v>34</v>
      </c>
      <c r="V2162">
        <v>79</v>
      </c>
      <c r="W2162">
        <v>10</v>
      </c>
      <c r="X2162" s="2">
        <v>0.27300000000000002</v>
      </c>
    </row>
    <row r="2163" spans="1:24" x14ac:dyDescent="0.25">
      <c r="A2163" t="str">
        <f t="shared" si="102"/>
        <v/>
      </c>
      <c r="B2163" t="str">
        <f t="shared" si="100"/>
        <v/>
      </c>
      <c r="C2163" t="str">
        <f t="shared" si="101"/>
        <v/>
      </c>
      <c r="D2163">
        <v>2026</v>
      </c>
      <c r="E2163" t="s">
        <v>8998</v>
      </c>
      <c r="F2163" t="s">
        <v>2304</v>
      </c>
      <c r="G2163" t="s">
        <v>37</v>
      </c>
      <c r="H2163" t="s">
        <v>64</v>
      </c>
      <c r="I2163">
        <v>2</v>
      </c>
      <c r="J2163">
        <v>5</v>
      </c>
      <c r="K2163" s="29">
        <v>5.89</v>
      </c>
      <c r="L2163">
        <v>15</v>
      </c>
      <c r="M2163">
        <v>15</v>
      </c>
      <c r="N2163">
        <v>0</v>
      </c>
      <c r="O2163">
        <v>0</v>
      </c>
      <c r="P2163">
        <v>0</v>
      </c>
      <c r="Q2163">
        <v>65.2</v>
      </c>
      <c r="R2163">
        <v>81</v>
      </c>
      <c r="S2163">
        <v>57</v>
      </c>
      <c r="T2163">
        <v>43</v>
      </c>
      <c r="U2163">
        <v>25</v>
      </c>
      <c r="V2163">
        <v>43</v>
      </c>
      <c r="W2163">
        <v>10</v>
      </c>
      <c r="X2163" s="2">
        <v>0.30599999999999999</v>
      </c>
    </row>
    <row r="2164" spans="1:24" x14ac:dyDescent="0.25">
      <c r="A2164">
        <f t="shared" si="102"/>
        <v>1</v>
      </c>
      <c r="B2164" t="str">
        <f t="shared" si="100"/>
        <v/>
      </c>
      <c r="C2164" t="str">
        <f t="shared" si="101"/>
        <v/>
      </c>
      <c r="D2164">
        <v>2026</v>
      </c>
      <c r="E2164" t="s">
        <v>8999</v>
      </c>
      <c r="F2164" t="s">
        <v>2304</v>
      </c>
      <c r="G2164" t="s">
        <v>29</v>
      </c>
      <c r="H2164" t="s">
        <v>64</v>
      </c>
      <c r="I2164">
        <v>0</v>
      </c>
      <c r="J2164">
        <v>0</v>
      </c>
      <c r="K2164" s="29">
        <v>0</v>
      </c>
      <c r="L2164">
        <v>5</v>
      </c>
      <c r="M2164">
        <v>0</v>
      </c>
      <c r="N2164">
        <v>0</v>
      </c>
      <c r="O2164">
        <v>0</v>
      </c>
      <c r="P2164">
        <v>0</v>
      </c>
      <c r="Q2164">
        <v>8.1</v>
      </c>
      <c r="R2164">
        <v>7</v>
      </c>
      <c r="S2164">
        <v>2</v>
      </c>
      <c r="T2164">
        <v>0</v>
      </c>
      <c r="U2164">
        <v>2</v>
      </c>
      <c r="V2164">
        <v>7</v>
      </c>
      <c r="W2164">
        <v>3</v>
      </c>
      <c r="X2164" s="2">
        <v>0.22600000000000001</v>
      </c>
    </row>
    <row r="2165" spans="1:24" x14ac:dyDescent="0.25">
      <c r="A2165" t="str">
        <f t="shared" si="102"/>
        <v/>
      </c>
      <c r="B2165" t="str">
        <f t="shared" si="100"/>
        <v/>
      </c>
      <c r="C2165" t="str">
        <f t="shared" si="101"/>
        <v/>
      </c>
      <c r="D2165">
        <v>2026</v>
      </c>
      <c r="E2165" t="s">
        <v>9000</v>
      </c>
      <c r="F2165" t="s">
        <v>2304</v>
      </c>
      <c r="G2165" t="s">
        <v>24</v>
      </c>
      <c r="H2165" t="s">
        <v>64</v>
      </c>
      <c r="I2165">
        <v>0</v>
      </c>
      <c r="J2165">
        <v>0</v>
      </c>
      <c r="K2165" s="29">
        <v>1.93</v>
      </c>
      <c r="L2165">
        <v>3</v>
      </c>
      <c r="M2165">
        <v>2</v>
      </c>
      <c r="N2165">
        <v>0</v>
      </c>
      <c r="O2165">
        <v>0</v>
      </c>
      <c r="P2165">
        <v>0</v>
      </c>
      <c r="Q2165">
        <v>4.2</v>
      </c>
      <c r="R2165">
        <v>5</v>
      </c>
      <c r="S2165">
        <v>5</v>
      </c>
      <c r="T2165">
        <v>1</v>
      </c>
      <c r="U2165">
        <v>8</v>
      </c>
      <c r="V2165">
        <v>10</v>
      </c>
      <c r="W2165">
        <v>0</v>
      </c>
      <c r="X2165" s="2">
        <v>0.25</v>
      </c>
    </row>
    <row r="2166" spans="1:24" x14ac:dyDescent="0.25">
      <c r="A2166" t="str">
        <f t="shared" si="102"/>
        <v/>
      </c>
      <c r="B2166" t="str">
        <f t="shared" si="100"/>
        <v/>
      </c>
      <c r="C2166" t="str">
        <f t="shared" si="101"/>
        <v/>
      </c>
      <c r="D2166">
        <v>2026</v>
      </c>
      <c r="E2166" t="s">
        <v>9001</v>
      </c>
      <c r="F2166" t="s">
        <v>2304</v>
      </c>
      <c r="G2166" t="s">
        <v>37</v>
      </c>
      <c r="H2166" t="s">
        <v>64</v>
      </c>
      <c r="I2166">
        <v>2</v>
      </c>
      <c r="J2166">
        <v>2</v>
      </c>
      <c r="K2166" s="29">
        <v>3.86</v>
      </c>
      <c r="L2166">
        <v>26</v>
      </c>
      <c r="M2166">
        <v>1</v>
      </c>
      <c r="N2166">
        <v>0</v>
      </c>
      <c r="O2166">
        <v>0</v>
      </c>
      <c r="P2166">
        <v>2</v>
      </c>
      <c r="Q2166">
        <v>42</v>
      </c>
      <c r="R2166">
        <v>43</v>
      </c>
      <c r="S2166">
        <v>21</v>
      </c>
      <c r="T2166">
        <v>18</v>
      </c>
      <c r="U2166">
        <v>20</v>
      </c>
      <c r="V2166">
        <v>29</v>
      </c>
      <c r="W2166">
        <v>4</v>
      </c>
      <c r="X2166" s="2">
        <v>0.254</v>
      </c>
    </row>
    <row r="2167" spans="1:24" x14ac:dyDescent="0.25">
      <c r="A2167" t="str">
        <f t="shared" si="102"/>
        <v/>
      </c>
      <c r="B2167" t="str">
        <f t="shared" si="100"/>
        <v/>
      </c>
      <c r="C2167" t="str">
        <f t="shared" si="101"/>
        <v/>
      </c>
      <c r="D2167">
        <v>2026</v>
      </c>
      <c r="E2167" t="s">
        <v>9002</v>
      </c>
      <c r="F2167" t="s">
        <v>2304</v>
      </c>
      <c r="G2167" t="s">
        <v>24</v>
      </c>
      <c r="H2167" t="s">
        <v>64</v>
      </c>
      <c r="I2167">
        <v>0</v>
      </c>
      <c r="J2167">
        <v>0</v>
      </c>
      <c r="K2167" s="29">
        <v>3.86</v>
      </c>
      <c r="L2167">
        <v>6</v>
      </c>
      <c r="M2167">
        <v>0</v>
      </c>
      <c r="N2167">
        <v>0</v>
      </c>
      <c r="O2167">
        <v>0</v>
      </c>
      <c r="P2167">
        <v>0</v>
      </c>
      <c r="Q2167">
        <v>4.2</v>
      </c>
      <c r="R2167">
        <v>2</v>
      </c>
      <c r="S2167">
        <v>2</v>
      </c>
      <c r="T2167">
        <v>2</v>
      </c>
      <c r="U2167">
        <v>6</v>
      </c>
      <c r="V2167">
        <v>5</v>
      </c>
      <c r="W2167">
        <v>2</v>
      </c>
      <c r="X2167" s="2">
        <v>0.14299999999999999</v>
      </c>
    </row>
    <row r="2168" spans="1:24" x14ac:dyDescent="0.25">
      <c r="A2168">
        <f t="shared" si="102"/>
        <v>1</v>
      </c>
      <c r="B2168" t="str">
        <f t="shared" si="100"/>
        <v/>
      </c>
      <c r="C2168" t="str">
        <f t="shared" si="101"/>
        <v/>
      </c>
      <c r="D2168">
        <v>2026</v>
      </c>
      <c r="E2168" t="s">
        <v>9003</v>
      </c>
      <c r="F2168" t="s">
        <v>2304</v>
      </c>
      <c r="G2168" t="s">
        <v>29</v>
      </c>
      <c r="H2168" t="s">
        <v>64</v>
      </c>
      <c r="I2168">
        <v>1</v>
      </c>
      <c r="J2168">
        <v>3</v>
      </c>
      <c r="K2168" s="29">
        <v>4.2699999999999996</v>
      </c>
      <c r="L2168">
        <v>20</v>
      </c>
      <c r="M2168">
        <v>4</v>
      </c>
      <c r="N2168">
        <v>0</v>
      </c>
      <c r="O2168">
        <v>0</v>
      </c>
      <c r="P2168">
        <v>0</v>
      </c>
      <c r="Q2168">
        <v>46.1</v>
      </c>
      <c r="R2168">
        <v>47</v>
      </c>
      <c r="S2168">
        <v>22</v>
      </c>
      <c r="T2168">
        <v>22</v>
      </c>
      <c r="U2168">
        <v>8</v>
      </c>
      <c r="V2168">
        <v>30</v>
      </c>
      <c r="W2168">
        <v>8</v>
      </c>
      <c r="X2168" s="2">
        <v>0.27300000000000002</v>
      </c>
    </row>
    <row r="2169" spans="1:24" x14ac:dyDescent="0.25">
      <c r="A2169" t="str">
        <f t="shared" si="102"/>
        <v/>
      </c>
      <c r="B2169" t="str">
        <f t="shared" si="100"/>
        <v/>
      </c>
      <c r="C2169" t="str">
        <f t="shared" si="101"/>
        <v/>
      </c>
      <c r="D2169">
        <v>2026</v>
      </c>
      <c r="E2169" t="s">
        <v>2317</v>
      </c>
      <c r="F2169" t="s">
        <v>2304</v>
      </c>
      <c r="G2169" t="s">
        <v>37</v>
      </c>
      <c r="H2169" t="s">
        <v>64</v>
      </c>
      <c r="I2169">
        <v>0</v>
      </c>
      <c r="J2169">
        <v>0</v>
      </c>
      <c r="K2169" s="29">
        <v>4.76</v>
      </c>
      <c r="L2169">
        <v>10</v>
      </c>
      <c r="M2169">
        <v>0</v>
      </c>
      <c r="N2169">
        <v>0</v>
      </c>
      <c r="O2169">
        <v>0</v>
      </c>
      <c r="P2169">
        <v>0</v>
      </c>
      <c r="Q2169">
        <v>5.2</v>
      </c>
      <c r="R2169">
        <v>5</v>
      </c>
      <c r="S2169">
        <v>4</v>
      </c>
      <c r="T2169">
        <v>3</v>
      </c>
      <c r="U2169">
        <v>5</v>
      </c>
      <c r="V2169">
        <v>5</v>
      </c>
      <c r="W2169">
        <v>1</v>
      </c>
      <c r="X2169" s="2">
        <v>0.20799999999999999</v>
      </c>
    </row>
    <row r="2170" spans="1:24" x14ac:dyDescent="0.25">
      <c r="A2170" t="str">
        <f t="shared" si="102"/>
        <v/>
      </c>
      <c r="B2170" t="str">
        <f t="shared" si="100"/>
        <v/>
      </c>
      <c r="C2170" t="str">
        <f t="shared" si="101"/>
        <v/>
      </c>
      <c r="D2170">
        <v>2026</v>
      </c>
      <c r="E2170" t="s">
        <v>9004</v>
      </c>
      <c r="F2170" t="s">
        <v>2304</v>
      </c>
      <c r="G2170" t="s">
        <v>37</v>
      </c>
      <c r="H2170" t="s">
        <v>64</v>
      </c>
      <c r="I2170">
        <v>2</v>
      </c>
      <c r="J2170">
        <v>1</v>
      </c>
      <c r="K2170" s="29">
        <v>5.0199999999999996</v>
      </c>
      <c r="L2170">
        <v>10</v>
      </c>
      <c r="M2170">
        <v>5</v>
      </c>
      <c r="N2170">
        <v>0</v>
      </c>
      <c r="O2170">
        <v>0</v>
      </c>
      <c r="P2170">
        <v>0</v>
      </c>
      <c r="Q2170">
        <v>28.2</v>
      </c>
      <c r="R2170">
        <v>31</v>
      </c>
      <c r="S2170">
        <v>19</v>
      </c>
      <c r="T2170">
        <v>16</v>
      </c>
      <c r="U2170">
        <v>14</v>
      </c>
      <c r="V2170">
        <v>18</v>
      </c>
      <c r="W2170">
        <v>6</v>
      </c>
      <c r="X2170" s="2">
        <v>0.27700000000000002</v>
      </c>
    </row>
    <row r="2171" spans="1:24" x14ac:dyDescent="0.25">
      <c r="A2171">
        <f t="shared" si="102"/>
        <v>1</v>
      </c>
      <c r="B2171" t="str">
        <f t="shared" si="100"/>
        <v/>
      </c>
      <c r="C2171" t="str">
        <f t="shared" si="101"/>
        <v/>
      </c>
      <c r="D2171">
        <v>2026</v>
      </c>
      <c r="E2171" t="s">
        <v>9005</v>
      </c>
      <c r="F2171" t="s">
        <v>2304</v>
      </c>
      <c r="G2171" t="s">
        <v>29</v>
      </c>
      <c r="H2171" t="s">
        <v>64</v>
      </c>
      <c r="I2171">
        <v>4</v>
      </c>
      <c r="J2171">
        <v>4</v>
      </c>
      <c r="K2171" s="29">
        <v>5.45</v>
      </c>
      <c r="L2171">
        <v>22</v>
      </c>
      <c r="M2171">
        <v>0</v>
      </c>
      <c r="N2171">
        <v>0</v>
      </c>
      <c r="O2171">
        <v>0</v>
      </c>
      <c r="P2171">
        <v>2</v>
      </c>
      <c r="Q2171">
        <v>36.1</v>
      </c>
      <c r="R2171">
        <v>37</v>
      </c>
      <c r="S2171">
        <v>24</v>
      </c>
      <c r="T2171">
        <v>22</v>
      </c>
      <c r="U2171">
        <v>17</v>
      </c>
      <c r="V2171">
        <v>34</v>
      </c>
      <c r="W2171">
        <v>5</v>
      </c>
      <c r="X2171" s="2">
        <v>0.26600000000000001</v>
      </c>
    </row>
    <row r="2172" spans="1:24" x14ac:dyDescent="0.25">
      <c r="A2172" t="str">
        <f t="shared" si="102"/>
        <v/>
      </c>
      <c r="B2172" t="str">
        <f t="shared" si="100"/>
        <v/>
      </c>
      <c r="C2172" t="str">
        <f t="shared" si="101"/>
        <v/>
      </c>
      <c r="D2172">
        <v>2026</v>
      </c>
      <c r="E2172" t="s">
        <v>9006</v>
      </c>
      <c r="F2172" t="s">
        <v>2304</v>
      </c>
      <c r="G2172" t="s">
        <v>24</v>
      </c>
      <c r="H2172" t="s">
        <v>64</v>
      </c>
      <c r="I2172">
        <v>3</v>
      </c>
      <c r="J2172">
        <v>2</v>
      </c>
      <c r="K2172" s="29">
        <v>6</v>
      </c>
      <c r="L2172">
        <v>19</v>
      </c>
      <c r="M2172">
        <v>3</v>
      </c>
      <c r="N2172">
        <v>0</v>
      </c>
      <c r="O2172">
        <v>0</v>
      </c>
      <c r="P2172">
        <v>5</v>
      </c>
      <c r="Q2172">
        <v>42</v>
      </c>
      <c r="R2172">
        <v>40</v>
      </c>
      <c r="S2172">
        <v>33</v>
      </c>
      <c r="T2172">
        <v>28</v>
      </c>
      <c r="U2172">
        <v>31</v>
      </c>
      <c r="V2172">
        <v>59</v>
      </c>
      <c r="W2172">
        <v>1</v>
      </c>
      <c r="X2172" s="2">
        <v>0.247</v>
      </c>
    </row>
    <row r="2173" spans="1:24" x14ac:dyDescent="0.25">
      <c r="A2173" t="str">
        <f t="shared" si="102"/>
        <v/>
      </c>
      <c r="B2173" t="str">
        <f t="shared" si="100"/>
        <v/>
      </c>
      <c r="C2173" t="str">
        <f t="shared" si="101"/>
        <v/>
      </c>
      <c r="D2173">
        <v>2026</v>
      </c>
      <c r="E2173" t="s">
        <v>9007</v>
      </c>
      <c r="F2173" t="s">
        <v>2304</v>
      </c>
      <c r="G2173" t="s">
        <v>37</v>
      </c>
      <c r="H2173" t="s">
        <v>64</v>
      </c>
      <c r="I2173">
        <v>3</v>
      </c>
      <c r="J2173">
        <v>2</v>
      </c>
      <c r="K2173" s="29">
        <v>6.47</v>
      </c>
      <c r="L2173">
        <v>24</v>
      </c>
      <c r="M2173">
        <v>0</v>
      </c>
      <c r="N2173">
        <v>0</v>
      </c>
      <c r="O2173">
        <v>0</v>
      </c>
      <c r="P2173">
        <v>2</v>
      </c>
      <c r="Q2173">
        <v>32</v>
      </c>
      <c r="R2173">
        <v>35</v>
      </c>
      <c r="S2173">
        <v>27</v>
      </c>
      <c r="T2173">
        <v>23</v>
      </c>
      <c r="U2173">
        <v>21</v>
      </c>
      <c r="V2173">
        <v>37</v>
      </c>
      <c r="W2173">
        <v>1</v>
      </c>
      <c r="X2173" s="2">
        <v>0.28199999999999997</v>
      </c>
    </row>
    <row r="2174" spans="1:24" x14ac:dyDescent="0.25">
      <c r="A2174" t="str">
        <f t="shared" si="102"/>
        <v/>
      </c>
      <c r="B2174" t="str">
        <f t="shared" si="100"/>
        <v/>
      </c>
      <c r="C2174" t="str">
        <f t="shared" si="101"/>
        <v/>
      </c>
      <c r="D2174">
        <v>2026</v>
      </c>
      <c r="E2174" t="s">
        <v>9008</v>
      </c>
      <c r="F2174" t="s">
        <v>2304</v>
      </c>
      <c r="G2174" t="s">
        <v>37</v>
      </c>
      <c r="H2174" t="s">
        <v>64</v>
      </c>
      <c r="I2174">
        <v>2</v>
      </c>
      <c r="J2174">
        <v>2</v>
      </c>
      <c r="K2174" s="29">
        <v>6.75</v>
      </c>
      <c r="L2174">
        <v>16</v>
      </c>
      <c r="M2174">
        <v>0</v>
      </c>
      <c r="N2174">
        <v>0</v>
      </c>
      <c r="O2174">
        <v>0</v>
      </c>
      <c r="P2174">
        <v>2</v>
      </c>
      <c r="Q2174">
        <v>20</v>
      </c>
      <c r="R2174">
        <v>25</v>
      </c>
      <c r="S2174">
        <v>17</v>
      </c>
      <c r="T2174">
        <v>15</v>
      </c>
      <c r="U2174">
        <v>11</v>
      </c>
      <c r="V2174">
        <v>16</v>
      </c>
      <c r="W2174">
        <v>1</v>
      </c>
      <c r="X2174" s="2">
        <v>0.313</v>
      </c>
    </row>
    <row r="2175" spans="1:24" x14ac:dyDescent="0.25">
      <c r="A2175" t="str">
        <f t="shared" si="102"/>
        <v/>
      </c>
      <c r="B2175" t="str">
        <f t="shared" si="100"/>
        <v/>
      </c>
      <c r="C2175">
        <f t="shared" si="101"/>
        <v>1</v>
      </c>
      <c r="D2175">
        <v>2026</v>
      </c>
      <c r="E2175" t="s">
        <v>6844</v>
      </c>
      <c r="F2175" t="s">
        <v>2304</v>
      </c>
      <c r="G2175" t="s">
        <v>37</v>
      </c>
      <c r="H2175" t="s">
        <v>64</v>
      </c>
      <c r="I2175">
        <v>0</v>
      </c>
      <c r="J2175">
        <v>1</v>
      </c>
      <c r="K2175" s="29">
        <v>7.18</v>
      </c>
      <c r="L2175">
        <v>15</v>
      </c>
      <c r="M2175">
        <v>4</v>
      </c>
      <c r="N2175">
        <v>0</v>
      </c>
      <c r="O2175">
        <v>0</v>
      </c>
      <c r="P2175">
        <v>0</v>
      </c>
      <c r="Q2175">
        <v>31.1</v>
      </c>
      <c r="R2175">
        <v>42</v>
      </c>
      <c r="S2175">
        <v>31</v>
      </c>
      <c r="T2175">
        <v>25</v>
      </c>
      <c r="U2175">
        <v>15</v>
      </c>
      <c r="V2175">
        <v>23</v>
      </c>
      <c r="W2175">
        <v>5</v>
      </c>
      <c r="X2175" s="2">
        <v>0.313</v>
      </c>
    </row>
    <row r="2176" spans="1:24" x14ac:dyDescent="0.25">
      <c r="A2176">
        <f t="shared" si="102"/>
        <v>1</v>
      </c>
      <c r="B2176" t="str">
        <f t="shared" si="100"/>
        <v/>
      </c>
      <c r="C2176" t="str">
        <f t="shared" si="101"/>
        <v/>
      </c>
      <c r="D2176">
        <v>2026</v>
      </c>
      <c r="E2176" t="s">
        <v>9009</v>
      </c>
      <c r="F2176" t="s">
        <v>2304</v>
      </c>
      <c r="G2176" t="s">
        <v>29</v>
      </c>
      <c r="H2176" t="s">
        <v>64</v>
      </c>
      <c r="I2176">
        <v>1</v>
      </c>
      <c r="J2176">
        <v>1</v>
      </c>
      <c r="K2176" s="29">
        <v>7.36</v>
      </c>
      <c r="L2176">
        <v>8</v>
      </c>
      <c r="M2176">
        <v>1</v>
      </c>
      <c r="N2176">
        <v>0</v>
      </c>
      <c r="O2176">
        <v>0</v>
      </c>
      <c r="P2176">
        <v>0</v>
      </c>
      <c r="Q2176">
        <v>7.1</v>
      </c>
      <c r="R2176">
        <v>6</v>
      </c>
      <c r="S2176">
        <v>6</v>
      </c>
      <c r="T2176">
        <v>6</v>
      </c>
      <c r="U2176">
        <v>8</v>
      </c>
      <c r="V2176">
        <v>5</v>
      </c>
      <c r="W2176">
        <v>4</v>
      </c>
      <c r="X2176" s="2">
        <v>0.23100000000000001</v>
      </c>
    </row>
    <row r="2177" spans="1:24" x14ac:dyDescent="0.25">
      <c r="A2177" t="str">
        <f t="shared" si="102"/>
        <v/>
      </c>
      <c r="B2177">
        <f t="shared" si="100"/>
        <v>1</v>
      </c>
      <c r="C2177" t="str">
        <f t="shared" si="101"/>
        <v/>
      </c>
      <c r="D2177">
        <v>2026</v>
      </c>
      <c r="E2177" t="s">
        <v>6453</v>
      </c>
      <c r="F2177" t="s">
        <v>2304</v>
      </c>
      <c r="G2177" t="s">
        <v>37</v>
      </c>
      <c r="H2177" t="s">
        <v>64</v>
      </c>
      <c r="I2177">
        <v>3</v>
      </c>
      <c r="J2177">
        <v>4</v>
      </c>
      <c r="K2177" s="29">
        <v>9.08</v>
      </c>
      <c r="L2177">
        <v>11</v>
      </c>
      <c r="M2177">
        <v>9</v>
      </c>
      <c r="N2177">
        <v>0</v>
      </c>
      <c r="O2177">
        <v>0</v>
      </c>
      <c r="P2177">
        <v>0</v>
      </c>
      <c r="Q2177">
        <v>36.200000000000003</v>
      </c>
      <c r="R2177">
        <v>46</v>
      </c>
      <c r="S2177">
        <v>40</v>
      </c>
      <c r="T2177">
        <v>37</v>
      </c>
      <c r="U2177">
        <v>18</v>
      </c>
      <c r="V2177">
        <v>44</v>
      </c>
      <c r="W2177">
        <v>9</v>
      </c>
      <c r="X2177" s="2">
        <v>0.311</v>
      </c>
    </row>
    <row r="2178" spans="1:24" x14ac:dyDescent="0.25">
      <c r="A2178">
        <f t="shared" si="102"/>
        <v>1</v>
      </c>
      <c r="B2178" t="str">
        <f t="shared" ref="B2178:B2241" si="103">IF(COUNTIFS(Draft_Player,$E2178),COUNTIFS(Draft_Player,$E2178),"")</f>
        <v/>
      </c>
      <c r="C2178" t="str">
        <f t="shared" ref="C2178:C2241" si="104">IF(COUNTIFS(Transfers_Player,$E2178),COUNTIFS(Transfers_Player,$E2178),"")</f>
        <v/>
      </c>
      <c r="D2178">
        <v>2026</v>
      </c>
      <c r="E2178" t="s">
        <v>9010</v>
      </c>
      <c r="F2178" t="s">
        <v>2304</v>
      </c>
      <c r="G2178" t="s">
        <v>29</v>
      </c>
      <c r="H2178" t="s">
        <v>64</v>
      </c>
      <c r="I2178">
        <v>0</v>
      </c>
      <c r="J2178">
        <v>0</v>
      </c>
      <c r="K2178" s="29">
        <v>16.2</v>
      </c>
      <c r="L2178">
        <v>2</v>
      </c>
      <c r="M2178">
        <v>0</v>
      </c>
      <c r="N2178">
        <v>0</v>
      </c>
      <c r="O2178">
        <v>0</v>
      </c>
      <c r="P2178">
        <v>0</v>
      </c>
      <c r="Q2178">
        <v>1.2</v>
      </c>
      <c r="R2178">
        <v>2</v>
      </c>
      <c r="S2178">
        <v>3</v>
      </c>
      <c r="T2178">
        <v>3</v>
      </c>
      <c r="U2178">
        <v>0</v>
      </c>
      <c r="V2178">
        <v>3</v>
      </c>
      <c r="W2178">
        <v>1</v>
      </c>
      <c r="X2178" s="2">
        <v>0.28599999999999998</v>
      </c>
    </row>
    <row r="2179" spans="1:24" x14ac:dyDescent="0.25">
      <c r="A2179">
        <f t="shared" si="102"/>
        <v>1</v>
      </c>
      <c r="B2179" t="str">
        <f t="shared" si="103"/>
        <v/>
      </c>
      <c r="C2179" t="str">
        <f t="shared" si="104"/>
        <v/>
      </c>
      <c r="D2179">
        <v>2026</v>
      </c>
      <c r="E2179" t="s">
        <v>9011</v>
      </c>
      <c r="F2179" t="s">
        <v>2322</v>
      </c>
      <c r="G2179" t="s">
        <v>29</v>
      </c>
      <c r="H2179" t="s">
        <v>64</v>
      </c>
      <c r="I2179">
        <v>3</v>
      </c>
      <c r="J2179">
        <v>8</v>
      </c>
      <c r="K2179" s="29">
        <v>6.36</v>
      </c>
      <c r="L2179">
        <v>16</v>
      </c>
      <c r="M2179">
        <v>13</v>
      </c>
      <c r="N2179">
        <v>0</v>
      </c>
      <c r="O2179">
        <v>0</v>
      </c>
      <c r="P2179">
        <v>0</v>
      </c>
      <c r="Q2179">
        <v>58</v>
      </c>
      <c r="R2179">
        <v>77</v>
      </c>
      <c r="S2179">
        <v>49</v>
      </c>
      <c r="T2179">
        <v>41</v>
      </c>
      <c r="U2179">
        <v>27</v>
      </c>
      <c r="V2179">
        <v>33</v>
      </c>
      <c r="W2179">
        <v>4</v>
      </c>
      <c r="X2179" s="2">
        <v>0.32100000000000001</v>
      </c>
    </row>
    <row r="2180" spans="1:24" x14ac:dyDescent="0.25">
      <c r="A2180" t="str">
        <f t="shared" si="102"/>
        <v/>
      </c>
      <c r="B2180" t="str">
        <f t="shared" si="103"/>
        <v/>
      </c>
      <c r="C2180" t="str">
        <f t="shared" si="104"/>
        <v/>
      </c>
      <c r="D2180">
        <v>2026</v>
      </c>
      <c r="E2180" t="s">
        <v>9012</v>
      </c>
      <c r="F2180" t="s">
        <v>2322</v>
      </c>
      <c r="G2180" t="s">
        <v>47</v>
      </c>
      <c r="H2180" t="s">
        <v>64</v>
      </c>
      <c r="I2180">
        <v>0</v>
      </c>
      <c r="J2180">
        <v>0</v>
      </c>
      <c r="K2180" s="29">
        <v>3.68</v>
      </c>
      <c r="L2180">
        <v>6</v>
      </c>
      <c r="M2180">
        <v>0</v>
      </c>
      <c r="N2180">
        <v>0</v>
      </c>
      <c r="O2180">
        <v>0</v>
      </c>
      <c r="P2180">
        <v>0</v>
      </c>
      <c r="Q2180">
        <v>7.1</v>
      </c>
      <c r="R2180">
        <v>6</v>
      </c>
      <c r="S2180">
        <v>3</v>
      </c>
      <c r="T2180">
        <v>3</v>
      </c>
      <c r="U2180">
        <v>3</v>
      </c>
      <c r="V2180">
        <v>5</v>
      </c>
      <c r="W2180">
        <v>2</v>
      </c>
      <c r="X2180" s="2">
        <v>0.222</v>
      </c>
    </row>
    <row r="2181" spans="1:24" x14ac:dyDescent="0.25">
      <c r="A2181" t="str">
        <f t="shared" si="102"/>
        <v/>
      </c>
      <c r="B2181" t="str">
        <f t="shared" si="103"/>
        <v/>
      </c>
      <c r="C2181" t="str">
        <f t="shared" si="104"/>
        <v/>
      </c>
      <c r="D2181">
        <v>2026</v>
      </c>
      <c r="E2181" t="s">
        <v>9013</v>
      </c>
      <c r="F2181" t="s">
        <v>2322</v>
      </c>
      <c r="G2181" t="s">
        <v>37</v>
      </c>
      <c r="H2181" t="s">
        <v>64</v>
      </c>
      <c r="I2181">
        <v>2</v>
      </c>
      <c r="J2181">
        <v>0</v>
      </c>
      <c r="K2181" s="29">
        <v>5.3</v>
      </c>
      <c r="L2181">
        <v>21</v>
      </c>
      <c r="M2181">
        <v>4</v>
      </c>
      <c r="N2181">
        <v>0</v>
      </c>
      <c r="O2181">
        <v>0</v>
      </c>
      <c r="P2181">
        <v>1</v>
      </c>
      <c r="Q2181">
        <v>35.200000000000003</v>
      </c>
      <c r="R2181">
        <v>43</v>
      </c>
      <c r="S2181">
        <v>26</v>
      </c>
      <c r="T2181">
        <v>21</v>
      </c>
      <c r="U2181">
        <v>9</v>
      </c>
      <c r="V2181">
        <v>30</v>
      </c>
      <c r="W2181">
        <v>8</v>
      </c>
      <c r="X2181" s="2">
        <v>0.29699999999999999</v>
      </c>
    </row>
    <row r="2182" spans="1:24" x14ac:dyDescent="0.25">
      <c r="A2182">
        <f t="shared" si="102"/>
        <v>1</v>
      </c>
      <c r="B2182" t="str">
        <f t="shared" si="103"/>
        <v/>
      </c>
      <c r="C2182" t="str">
        <f t="shared" si="104"/>
        <v/>
      </c>
      <c r="D2182">
        <v>2026</v>
      </c>
      <c r="E2182" t="s">
        <v>9014</v>
      </c>
      <c r="F2182" t="s">
        <v>2322</v>
      </c>
      <c r="G2182" t="s">
        <v>32</v>
      </c>
      <c r="H2182" t="s">
        <v>64</v>
      </c>
      <c r="I2182">
        <v>3</v>
      </c>
      <c r="J2182">
        <v>3</v>
      </c>
      <c r="K2182" s="29">
        <v>5.44</v>
      </c>
      <c r="L2182">
        <v>21</v>
      </c>
      <c r="M2182">
        <v>0</v>
      </c>
      <c r="N2182">
        <v>0</v>
      </c>
      <c r="O2182">
        <v>0</v>
      </c>
      <c r="P2182">
        <v>2</v>
      </c>
      <c r="Q2182">
        <v>41.1</v>
      </c>
      <c r="R2182">
        <v>32</v>
      </c>
      <c r="S2182">
        <v>27</v>
      </c>
      <c r="T2182">
        <v>25</v>
      </c>
      <c r="U2182">
        <v>31</v>
      </c>
      <c r="V2182">
        <v>44</v>
      </c>
      <c r="W2182">
        <v>5</v>
      </c>
      <c r="X2182" s="2">
        <v>0.21099999999999999</v>
      </c>
    </row>
    <row r="2183" spans="1:24" x14ac:dyDescent="0.25">
      <c r="A2183">
        <f t="shared" si="102"/>
        <v>1</v>
      </c>
      <c r="B2183" t="str">
        <f t="shared" si="103"/>
        <v/>
      </c>
      <c r="C2183" t="str">
        <f t="shared" si="104"/>
        <v/>
      </c>
      <c r="D2183">
        <v>2026</v>
      </c>
      <c r="E2183" t="s">
        <v>9015</v>
      </c>
      <c r="F2183" t="s">
        <v>2322</v>
      </c>
      <c r="G2183" t="s">
        <v>29</v>
      </c>
      <c r="H2183" t="s">
        <v>64</v>
      </c>
      <c r="I2183">
        <v>0</v>
      </c>
      <c r="J2183">
        <v>4</v>
      </c>
      <c r="K2183" s="29">
        <v>6.13</v>
      </c>
      <c r="L2183">
        <v>11</v>
      </c>
      <c r="M2183">
        <v>11</v>
      </c>
      <c r="N2183">
        <v>0</v>
      </c>
      <c r="O2183">
        <v>0</v>
      </c>
      <c r="P2183">
        <v>0</v>
      </c>
      <c r="Q2183">
        <v>47</v>
      </c>
      <c r="R2183">
        <v>46</v>
      </c>
      <c r="S2183">
        <v>35</v>
      </c>
      <c r="T2183">
        <v>32</v>
      </c>
      <c r="U2183">
        <v>42</v>
      </c>
      <c r="V2183">
        <v>54</v>
      </c>
      <c r="W2183">
        <v>0</v>
      </c>
      <c r="X2183" s="2">
        <v>0.25</v>
      </c>
    </row>
    <row r="2184" spans="1:24" x14ac:dyDescent="0.25">
      <c r="A2184" t="str">
        <f t="shared" si="102"/>
        <v/>
      </c>
      <c r="B2184" t="str">
        <f t="shared" si="103"/>
        <v/>
      </c>
      <c r="C2184" t="str">
        <f t="shared" si="104"/>
        <v/>
      </c>
      <c r="D2184">
        <v>2026</v>
      </c>
      <c r="E2184" t="s">
        <v>9016</v>
      </c>
      <c r="F2184" t="s">
        <v>2322</v>
      </c>
      <c r="G2184" t="s">
        <v>24</v>
      </c>
      <c r="H2184" t="s">
        <v>64</v>
      </c>
      <c r="I2184">
        <v>1</v>
      </c>
      <c r="J2184">
        <v>0</v>
      </c>
      <c r="K2184" s="29">
        <v>6.31</v>
      </c>
      <c r="L2184">
        <v>16</v>
      </c>
      <c r="M2184">
        <v>6</v>
      </c>
      <c r="N2184">
        <v>0</v>
      </c>
      <c r="O2184">
        <v>0</v>
      </c>
      <c r="P2184">
        <v>0</v>
      </c>
      <c r="Q2184">
        <v>45.2</v>
      </c>
      <c r="R2184">
        <v>55</v>
      </c>
      <c r="S2184">
        <v>32</v>
      </c>
      <c r="T2184">
        <v>32</v>
      </c>
      <c r="U2184">
        <v>23</v>
      </c>
      <c r="V2184">
        <v>45</v>
      </c>
      <c r="W2184">
        <v>4</v>
      </c>
      <c r="X2184" s="2">
        <v>0.30399999999999999</v>
      </c>
    </row>
    <row r="2185" spans="1:24" x14ac:dyDescent="0.25">
      <c r="A2185" t="str">
        <f t="shared" si="102"/>
        <v/>
      </c>
      <c r="B2185" t="str">
        <f t="shared" si="103"/>
        <v/>
      </c>
      <c r="C2185" t="str">
        <f t="shared" si="104"/>
        <v/>
      </c>
      <c r="D2185">
        <v>2026</v>
      </c>
      <c r="E2185" t="s">
        <v>2341</v>
      </c>
      <c r="F2185" t="s">
        <v>2322</v>
      </c>
      <c r="G2185" t="s">
        <v>47</v>
      </c>
      <c r="H2185" t="s">
        <v>64</v>
      </c>
      <c r="I2185">
        <v>0</v>
      </c>
      <c r="J2185">
        <v>0</v>
      </c>
      <c r="K2185" s="29">
        <v>6.75</v>
      </c>
      <c r="L2185">
        <v>4</v>
      </c>
      <c r="M2185">
        <v>0</v>
      </c>
      <c r="N2185">
        <v>0</v>
      </c>
      <c r="O2185">
        <v>0</v>
      </c>
      <c r="P2185">
        <v>0</v>
      </c>
      <c r="Q2185">
        <v>4</v>
      </c>
      <c r="R2185">
        <v>5</v>
      </c>
      <c r="S2185">
        <v>3</v>
      </c>
      <c r="T2185">
        <v>3</v>
      </c>
      <c r="U2185">
        <v>4</v>
      </c>
      <c r="V2185">
        <v>6</v>
      </c>
      <c r="W2185">
        <v>1</v>
      </c>
      <c r="X2185" s="2">
        <v>0.313</v>
      </c>
    </row>
    <row r="2186" spans="1:24" x14ac:dyDescent="0.25">
      <c r="A2186" t="str">
        <f t="shared" si="102"/>
        <v/>
      </c>
      <c r="B2186" t="str">
        <f t="shared" si="103"/>
        <v/>
      </c>
      <c r="C2186">
        <f t="shared" si="104"/>
        <v>1</v>
      </c>
      <c r="D2186">
        <v>2026</v>
      </c>
      <c r="E2186" t="s">
        <v>7171</v>
      </c>
      <c r="F2186" t="s">
        <v>2322</v>
      </c>
      <c r="G2186" t="s">
        <v>37</v>
      </c>
      <c r="H2186" t="s">
        <v>64</v>
      </c>
      <c r="I2186">
        <v>1</v>
      </c>
      <c r="J2186">
        <v>0</v>
      </c>
      <c r="K2186" s="29">
        <v>7.9</v>
      </c>
      <c r="L2186">
        <v>20</v>
      </c>
      <c r="M2186">
        <v>0</v>
      </c>
      <c r="N2186">
        <v>0</v>
      </c>
      <c r="O2186">
        <v>0</v>
      </c>
      <c r="P2186">
        <v>0</v>
      </c>
      <c r="Q2186">
        <v>27.1</v>
      </c>
      <c r="R2186">
        <v>25</v>
      </c>
      <c r="S2186">
        <v>26</v>
      </c>
      <c r="T2186">
        <v>24</v>
      </c>
      <c r="U2186">
        <v>30</v>
      </c>
      <c r="V2186">
        <v>31</v>
      </c>
      <c r="W2186">
        <v>4</v>
      </c>
      <c r="X2186" s="2">
        <v>0.248</v>
      </c>
    </row>
    <row r="2187" spans="1:24" x14ac:dyDescent="0.25">
      <c r="A2187" t="str">
        <f t="shared" si="102"/>
        <v/>
      </c>
      <c r="B2187" t="str">
        <f t="shared" si="103"/>
        <v/>
      </c>
      <c r="C2187" t="str">
        <f t="shared" si="104"/>
        <v/>
      </c>
      <c r="D2187">
        <v>2026</v>
      </c>
      <c r="E2187" t="s">
        <v>9017</v>
      </c>
      <c r="F2187" t="s">
        <v>2322</v>
      </c>
      <c r="G2187" t="s">
        <v>24</v>
      </c>
      <c r="H2187" t="s">
        <v>64</v>
      </c>
      <c r="I2187">
        <v>2</v>
      </c>
      <c r="J2187">
        <v>2</v>
      </c>
      <c r="K2187" s="29">
        <v>8.06</v>
      </c>
      <c r="L2187">
        <v>19</v>
      </c>
      <c r="M2187">
        <v>0</v>
      </c>
      <c r="N2187">
        <v>0</v>
      </c>
      <c r="O2187">
        <v>0</v>
      </c>
      <c r="P2187">
        <v>1</v>
      </c>
      <c r="Q2187">
        <v>25.2</v>
      </c>
      <c r="R2187">
        <v>26</v>
      </c>
      <c r="S2187">
        <v>27</v>
      </c>
      <c r="T2187">
        <v>23</v>
      </c>
      <c r="U2187">
        <v>17</v>
      </c>
      <c r="V2187">
        <v>24</v>
      </c>
      <c r="W2187">
        <v>5</v>
      </c>
      <c r="X2187" s="2">
        <v>0.26300000000000001</v>
      </c>
    </row>
    <row r="2188" spans="1:24" x14ac:dyDescent="0.25">
      <c r="A2188" t="str">
        <f t="shared" si="102"/>
        <v/>
      </c>
      <c r="B2188" t="str">
        <f t="shared" si="103"/>
        <v/>
      </c>
      <c r="C2188" t="str">
        <f t="shared" si="104"/>
        <v/>
      </c>
      <c r="D2188">
        <v>2026</v>
      </c>
      <c r="E2188" t="s">
        <v>9018</v>
      </c>
      <c r="F2188" t="s">
        <v>2322</v>
      </c>
      <c r="G2188" t="s">
        <v>37</v>
      </c>
      <c r="H2188" t="s">
        <v>64</v>
      </c>
      <c r="I2188">
        <v>1</v>
      </c>
      <c r="J2188">
        <v>1</v>
      </c>
      <c r="K2188" s="29">
        <v>8.34</v>
      </c>
      <c r="L2188">
        <v>17</v>
      </c>
      <c r="M2188">
        <v>1</v>
      </c>
      <c r="N2188">
        <v>0</v>
      </c>
      <c r="O2188">
        <v>0</v>
      </c>
      <c r="P2188">
        <v>0</v>
      </c>
      <c r="Q2188">
        <v>22.2</v>
      </c>
      <c r="R2188">
        <v>24</v>
      </c>
      <c r="S2188">
        <v>21</v>
      </c>
      <c r="T2188">
        <v>21</v>
      </c>
      <c r="U2188">
        <v>14</v>
      </c>
      <c r="V2188">
        <v>29</v>
      </c>
      <c r="W2188">
        <v>3</v>
      </c>
      <c r="X2188" s="2">
        <v>0.27</v>
      </c>
    </row>
    <row r="2189" spans="1:24" x14ac:dyDescent="0.25">
      <c r="A2189" t="str">
        <f t="shared" si="102"/>
        <v/>
      </c>
      <c r="B2189" t="str">
        <f t="shared" si="103"/>
        <v/>
      </c>
      <c r="C2189">
        <f t="shared" si="104"/>
        <v>1</v>
      </c>
      <c r="D2189">
        <v>2026</v>
      </c>
      <c r="E2189" t="s">
        <v>5889</v>
      </c>
      <c r="F2189" t="s">
        <v>2322</v>
      </c>
      <c r="G2189" t="s">
        <v>37</v>
      </c>
      <c r="H2189" t="s">
        <v>64</v>
      </c>
      <c r="I2189">
        <v>2</v>
      </c>
      <c r="J2189">
        <v>6</v>
      </c>
      <c r="K2189" s="29">
        <v>8.56</v>
      </c>
      <c r="L2189">
        <v>19</v>
      </c>
      <c r="M2189">
        <v>4</v>
      </c>
      <c r="N2189">
        <v>0</v>
      </c>
      <c r="O2189">
        <v>0</v>
      </c>
      <c r="P2189">
        <v>0</v>
      </c>
      <c r="Q2189">
        <v>41</v>
      </c>
      <c r="R2189">
        <v>49</v>
      </c>
      <c r="S2189">
        <v>40</v>
      </c>
      <c r="T2189">
        <v>39</v>
      </c>
      <c r="U2189">
        <v>31</v>
      </c>
      <c r="V2189">
        <v>38</v>
      </c>
      <c r="W2189">
        <v>4</v>
      </c>
      <c r="X2189" s="2">
        <v>0.308</v>
      </c>
    </row>
    <row r="2190" spans="1:24" x14ac:dyDescent="0.25">
      <c r="A2190">
        <f t="shared" si="102"/>
        <v>1</v>
      </c>
      <c r="B2190" t="str">
        <f t="shared" si="103"/>
        <v/>
      </c>
      <c r="C2190" t="str">
        <f t="shared" si="104"/>
        <v/>
      </c>
      <c r="D2190">
        <v>2026</v>
      </c>
      <c r="E2190" t="s">
        <v>9019</v>
      </c>
      <c r="F2190" t="s">
        <v>2322</v>
      </c>
      <c r="G2190" t="s">
        <v>29</v>
      </c>
      <c r="H2190" t="s">
        <v>64</v>
      </c>
      <c r="I2190">
        <v>0</v>
      </c>
      <c r="J2190">
        <v>0</v>
      </c>
      <c r="K2190" s="29">
        <v>9</v>
      </c>
      <c r="L2190">
        <v>7</v>
      </c>
      <c r="M2190">
        <v>2</v>
      </c>
      <c r="N2190">
        <v>0</v>
      </c>
      <c r="O2190">
        <v>0</v>
      </c>
      <c r="P2190">
        <v>0</v>
      </c>
      <c r="Q2190">
        <v>9</v>
      </c>
      <c r="R2190">
        <v>14</v>
      </c>
      <c r="S2190">
        <v>9</v>
      </c>
      <c r="T2190">
        <v>9</v>
      </c>
      <c r="U2190">
        <v>4</v>
      </c>
      <c r="V2190">
        <v>5</v>
      </c>
      <c r="W2190">
        <v>4</v>
      </c>
      <c r="X2190" s="2">
        <v>0.378</v>
      </c>
    </row>
    <row r="2191" spans="1:24" x14ac:dyDescent="0.25">
      <c r="A2191">
        <f t="shared" si="102"/>
        <v>1</v>
      </c>
      <c r="B2191" t="str">
        <f t="shared" si="103"/>
        <v/>
      </c>
      <c r="C2191" t="str">
        <f t="shared" si="104"/>
        <v/>
      </c>
      <c r="D2191">
        <v>2026</v>
      </c>
      <c r="E2191" t="s">
        <v>9020</v>
      </c>
      <c r="F2191" t="s">
        <v>2322</v>
      </c>
      <c r="G2191" t="s">
        <v>29</v>
      </c>
      <c r="H2191" t="s">
        <v>64</v>
      </c>
      <c r="I2191">
        <v>0</v>
      </c>
      <c r="J2191">
        <v>3</v>
      </c>
      <c r="K2191" s="29">
        <v>9.3800000000000008</v>
      </c>
      <c r="L2191">
        <v>14</v>
      </c>
      <c r="M2191">
        <v>5</v>
      </c>
      <c r="N2191">
        <v>0</v>
      </c>
      <c r="O2191">
        <v>0</v>
      </c>
      <c r="P2191">
        <v>1</v>
      </c>
      <c r="Q2191">
        <v>31.2</v>
      </c>
      <c r="R2191">
        <v>57</v>
      </c>
      <c r="S2191">
        <v>38</v>
      </c>
      <c r="T2191">
        <v>33</v>
      </c>
      <c r="U2191">
        <v>11</v>
      </c>
      <c r="V2191">
        <v>30</v>
      </c>
      <c r="W2191">
        <v>5</v>
      </c>
      <c r="X2191" s="2">
        <v>0.38300000000000001</v>
      </c>
    </row>
    <row r="2192" spans="1:24" x14ac:dyDescent="0.25">
      <c r="A2192">
        <f t="shared" si="102"/>
        <v>1</v>
      </c>
      <c r="B2192" t="str">
        <f t="shared" si="103"/>
        <v/>
      </c>
      <c r="C2192" t="str">
        <f t="shared" si="104"/>
        <v/>
      </c>
      <c r="D2192">
        <v>2026</v>
      </c>
      <c r="E2192" t="s">
        <v>9021</v>
      </c>
      <c r="F2192" t="s">
        <v>2322</v>
      </c>
      <c r="G2192" t="s">
        <v>29</v>
      </c>
      <c r="H2192" t="s">
        <v>64</v>
      </c>
      <c r="I2192">
        <v>0</v>
      </c>
      <c r="J2192">
        <v>1</v>
      </c>
      <c r="K2192" s="29">
        <v>9.5</v>
      </c>
      <c r="L2192">
        <v>9</v>
      </c>
      <c r="M2192">
        <v>4</v>
      </c>
      <c r="N2192">
        <v>0</v>
      </c>
      <c r="O2192">
        <v>0</v>
      </c>
      <c r="P2192">
        <v>0</v>
      </c>
      <c r="Q2192">
        <v>18</v>
      </c>
      <c r="R2192">
        <v>23</v>
      </c>
      <c r="S2192">
        <v>19</v>
      </c>
      <c r="T2192">
        <v>19</v>
      </c>
      <c r="U2192">
        <v>10</v>
      </c>
      <c r="V2192">
        <v>10</v>
      </c>
      <c r="W2192">
        <v>1</v>
      </c>
      <c r="X2192" s="2">
        <v>0.315</v>
      </c>
    </row>
    <row r="2193" spans="1:24" x14ac:dyDescent="0.25">
      <c r="A2193" t="str">
        <f t="shared" si="102"/>
        <v/>
      </c>
      <c r="B2193" t="str">
        <f t="shared" si="103"/>
        <v/>
      </c>
      <c r="C2193" t="str">
        <f t="shared" si="104"/>
        <v/>
      </c>
      <c r="D2193">
        <v>2026</v>
      </c>
      <c r="E2193" t="s">
        <v>2337</v>
      </c>
      <c r="F2193" t="s">
        <v>2322</v>
      </c>
      <c r="G2193" t="s">
        <v>24</v>
      </c>
      <c r="H2193" t="s">
        <v>64</v>
      </c>
      <c r="I2193">
        <v>3</v>
      </c>
      <c r="J2193">
        <v>3</v>
      </c>
      <c r="K2193" s="29">
        <v>10.72</v>
      </c>
      <c r="L2193">
        <v>16</v>
      </c>
      <c r="M2193">
        <v>0</v>
      </c>
      <c r="N2193">
        <v>0</v>
      </c>
      <c r="O2193">
        <v>0</v>
      </c>
      <c r="P2193">
        <v>0</v>
      </c>
      <c r="Q2193">
        <v>22.2</v>
      </c>
      <c r="R2193">
        <v>30</v>
      </c>
      <c r="S2193">
        <v>31</v>
      </c>
      <c r="T2193">
        <v>27</v>
      </c>
      <c r="U2193">
        <v>14</v>
      </c>
      <c r="V2193">
        <v>18</v>
      </c>
      <c r="W2193">
        <v>4</v>
      </c>
      <c r="X2193" s="2">
        <v>0.30299999999999999</v>
      </c>
    </row>
    <row r="2194" spans="1:24" x14ac:dyDescent="0.25">
      <c r="A2194">
        <f t="shared" si="102"/>
        <v>1</v>
      </c>
      <c r="B2194" t="str">
        <f t="shared" si="103"/>
        <v/>
      </c>
      <c r="C2194" t="str">
        <f t="shared" si="104"/>
        <v/>
      </c>
      <c r="D2194">
        <v>2026</v>
      </c>
      <c r="E2194" t="s">
        <v>9022</v>
      </c>
      <c r="F2194" t="s">
        <v>2322</v>
      </c>
      <c r="G2194" t="s">
        <v>29</v>
      </c>
      <c r="H2194" t="s">
        <v>64</v>
      </c>
      <c r="I2194">
        <v>0</v>
      </c>
      <c r="J2194">
        <v>1</v>
      </c>
      <c r="K2194" s="29">
        <v>11.08</v>
      </c>
      <c r="L2194">
        <v>13</v>
      </c>
      <c r="M2194">
        <v>2</v>
      </c>
      <c r="N2194">
        <v>0</v>
      </c>
      <c r="O2194">
        <v>0</v>
      </c>
      <c r="P2194">
        <v>0</v>
      </c>
      <c r="Q2194">
        <v>13</v>
      </c>
      <c r="R2194">
        <v>13</v>
      </c>
      <c r="S2194">
        <v>18</v>
      </c>
      <c r="T2194">
        <v>16</v>
      </c>
      <c r="U2194">
        <v>13</v>
      </c>
      <c r="V2194">
        <v>7</v>
      </c>
      <c r="W2194">
        <v>1</v>
      </c>
      <c r="X2194" s="2">
        <v>0.26500000000000001</v>
      </c>
    </row>
    <row r="2195" spans="1:24" x14ac:dyDescent="0.25">
      <c r="A2195">
        <f t="shared" si="102"/>
        <v>1</v>
      </c>
      <c r="B2195" t="str">
        <f t="shared" si="103"/>
        <v/>
      </c>
      <c r="C2195" t="str">
        <f t="shared" si="104"/>
        <v/>
      </c>
      <c r="D2195">
        <v>2026</v>
      </c>
      <c r="E2195" t="s">
        <v>9023</v>
      </c>
      <c r="F2195" t="s">
        <v>2322</v>
      </c>
      <c r="G2195" t="s">
        <v>29</v>
      </c>
      <c r="H2195" t="s">
        <v>64</v>
      </c>
      <c r="I2195">
        <v>1</v>
      </c>
      <c r="J2195">
        <v>0</v>
      </c>
      <c r="K2195" s="29">
        <v>12.27</v>
      </c>
      <c r="L2195">
        <v>5</v>
      </c>
      <c r="M2195">
        <v>0</v>
      </c>
      <c r="N2195">
        <v>0</v>
      </c>
      <c r="O2195">
        <v>0</v>
      </c>
      <c r="P2195">
        <v>0</v>
      </c>
      <c r="Q2195">
        <v>3.2</v>
      </c>
      <c r="R2195">
        <v>3</v>
      </c>
      <c r="S2195">
        <v>5</v>
      </c>
      <c r="T2195">
        <v>5</v>
      </c>
      <c r="U2195">
        <v>5</v>
      </c>
      <c r="V2195">
        <v>5</v>
      </c>
      <c r="W2195">
        <v>2</v>
      </c>
      <c r="X2195" s="2">
        <v>0.214</v>
      </c>
    </row>
    <row r="2196" spans="1:24" x14ac:dyDescent="0.25">
      <c r="A2196">
        <f t="shared" si="102"/>
        <v>1</v>
      </c>
      <c r="B2196" t="str">
        <f t="shared" si="103"/>
        <v/>
      </c>
      <c r="C2196" t="str">
        <f t="shared" si="104"/>
        <v/>
      </c>
      <c r="D2196">
        <v>2026</v>
      </c>
      <c r="E2196" t="s">
        <v>9024</v>
      </c>
      <c r="F2196" t="s">
        <v>2322</v>
      </c>
      <c r="G2196" t="s">
        <v>29</v>
      </c>
      <c r="H2196" t="s">
        <v>64</v>
      </c>
      <c r="I2196">
        <v>0</v>
      </c>
      <c r="J2196">
        <v>2</v>
      </c>
      <c r="K2196" s="29">
        <v>13.14</v>
      </c>
      <c r="L2196">
        <v>9</v>
      </c>
      <c r="M2196">
        <v>2</v>
      </c>
      <c r="N2196">
        <v>0</v>
      </c>
      <c r="O2196">
        <v>0</v>
      </c>
      <c r="P2196">
        <v>0</v>
      </c>
      <c r="Q2196">
        <v>12.1</v>
      </c>
      <c r="R2196">
        <v>15</v>
      </c>
      <c r="S2196">
        <v>22</v>
      </c>
      <c r="T2196">
        <v>18</v>
      </c>
      <c r="U2196">
        <v>9</v>
      </c>
      <c r="V2196">
        <v>11</v>
      </c>
      <c r="W2196">
        <v>3</v>
      </c>
      <c r="X2196" s="2">
        <v>0.28799999999999998</v>
      </c>
    </row>
    <row r="2197" spans="1:24" x14ac:dyDescent="0.25">
      <c r="A2197" t="str">
        <f t="shared" si="102"/>
        <v/>
      </c>
      <c r="B2197" t="str">
        <f t="shared" si="103"/>
        <v/>
      </c>
      <c r="C2197" t="str">
        <f t="shared" si="104"/>
        <v/>
      </c>
      <c r="D2197">
        <v>2026</v>
      </c>
      <c r="E2197" t="s">
        <v>9025</v>
      </c>
      <c r="F2197" t="s">
        <v>2322</v>
      </c>
      <c r="G2197" t="s">
        <v>37</v>
      </c>
      <c r="H2197" t="s">
        <v>64</v>
      </c>
      <c r="I2197">
        <v>0</v>
      </c>
      <c r="J2197">
        <v>1</v>
      </c>
      <c r="K2197" s="29">
        <v>21.6</v>
      </c>
      <c r="L2197">
        <v>5</v>
      </c>
      <c r="M2197">
        <v>0</v>
      </c>
      <c r="N2197">
        <v>0</v>
      </c>
      <c r="O2197">
        <v>0</v>
      </c>
      <c r="P2197">
        <v>0</v>
      </c>
      <c r="Q2197">
        <v>3.1</v>
      </c>
      <c r="R2197">
        <v>9</v>
      </c>
      <c r="S2197">
        <v>8</v>
      </c>
      <c r="T2197">
        <v>8</v>
      </c>
      <c r="U2197">
        <v>5</v>
      </c>
      <c r="V2197">
        <v>4</v>
      </c>
      <c r="W2197">
        <v>2</v>
      </c>
      <c r="X2197" s="2">
        <v>0.5</v>
      </c>
    </row>
    <row r="2198" spans="1:24" x14ac:dyDescent="0.25">
      <c r="A2198">
        <f t="shared" si="102"/>
        <v>1</v>
      </c>
      <c r="B2198" t="str">
        <f t="shared" si="103"/>
        <v/>
      </c>
      <c r="C2198" t="str">
        <f t="shared" si="104"/>
        <v/>
      </c>
      <c r="D2198">
        <v>2026</v>
      </c>
      <c r="E2198" t="s">
        <v>9026</v>
      </c>
      <c r="F2198" t="s">
        <v>2345</v>
      </c>
      <c r="G2198" t="s">
        <v>29</v>
      </c>
      <c r="H2198" t="s">
        <v>64</v>
      </c>
      <c r="I2198">
        <v>4</v>
      </c>
      <c r="J2198">
        <v>2</v>
      </c>
      <c r="K2198" s="29">
        <v>6.37</v>
      </c>
      <c r="L2198">
        <v>16</v>
      </c>
      <c r="M2198">
        <v>8</v>
      </c>
      <c r="N2198">
        <v>0</v>
      </c>
      <c r="O2198">
        <v>0</v>
      </c>
      <c r="P2198">
        <v>1</v>
      </c>
      <c r="Q2198">
        <v>53.2</v>
      </c>
      <c r="R2198">
        <v>60</v>
      </c>
      <c r="S2198">
        <v>43</v>
      </c>
      <c r="T2198">
        <v>38</v>
      </c>
      <c r="U2198">
        <v>35</v>
      </c>
      <c r="V2198">
        <v>32</v>
      </c>
      <c r="W2198">
        <v>16</v>
      </c>
      <c r="X2198" s="2">
        <v>0.29599999999999999</v>
      </c>
    </row>
    <row r="2199" spans="1:24" x14ac:dyDescent="0.25">
      <c r="A2199">
        <f t="shared" si="102"/>
        <v>1</v>
      </c>
      <c r="B2199" t="str">
        <f t="shared" si="103"/>
        <v/>
      </c>
      <c r="C2199" t="str">
        <f t="shared" si="104"/>
        <v/>
      </c>
      <c r="D2199">
        <v>2026</v>
      </c>
      <c r="E2199" t="s">
        <v>9027</v>
      </c>
      <c r="F2199" t="s">
        <v>2345</v>
      </c>
      <c r="G2199" t="s">
        <v>29</v>
      </c>
      <c r="H2199" t="s">
        <v>64</v>
      </c>
      <c r="I2199">
        <v>4</v>
      </c>
      <c r="J2199">
        <v>7</v>
      </c>
      <c r="K2199" s="29">
        <v>6.48</v>
      </c>
      <c r="L2199">
        <v>14</v>
      </c>
      <c r="M2199">
        <v>7</v>
      </c>
      <c r="N2199">
        <v>0</v>
      </c>
      <c r="O2199">
        <v>0</v>
      </c>
      <c r="P2199">
        <v>1</v>
      </c>
      <c r="Q2199">
        <v>58.1</v>
      </c>
      <c r="R2199">
        <v>70</v>
      </c>
      <c r="S2199">
        <v>49</v>
      </c>
      <c r="T2199">
        <v>42</v>
      </c>
      <c r="U2199">
        <v>33</v>
      </c>
      <c r="V2199">
        <v>61</v>
      </c>
      <c r="W2199">
        <v>8</v>
      </c>
      <c r="X2199" s="2">
        <v>0.29799999999999999</v>
      </c>
    </row>
    <row r="2200" spans="1:24" x14ac:dyDescent="0.25">
      <c r="A2200" t="str">
        <f t="shared" si="102"/>
        <v/>
      </c>
      <c r="B2200" t="str">
        <f t="shared" si="103"/>
        <v/>
      </c>
      <c r="C2200">
        <f t="shared" si="104"/>
        <v>1</v>
      </c>
      <c r="D2200">
        <v>2026</v>
      </c>
      <c r="E2200" t="s">
        <v>6663</v>
      </c>
      <c r="F2200" t="s">
        <v>2345</v>
      </c>
      <c r="G2200" t="s">
        <v>47</v>
      </c>
      <c r="H2200" t="s">
        <v>64</v>
      </c>
      <c r="I2200">
        <v>1</v>
      </c>
      <c r="J2200">
        <v>1</v>
      </c>
      <c r="K2200" s="29">
        <v>5.27</v>
      </c>
      <c r="L2200">
        <v>15</v>
      </c>
      <c r="M2200">
        <v>0</v>
      </c>
      <c r="N2200">
        <v>0</v>
      </c>
      <c r="O2200">
        <v>0</v>
      </c>
      <c r="P2200">
        <v>0</v>
      </c>
      <c r="Q2200">
        <v>13.2</v>
      </c>
      <c r="R2200">
        <v>11</v>
      </c>
      <c r="S2200">
        <v>14</v>
      </c>
      <c r="T2200">
        <v>8</v>
      </c>
      <c r="U2200">
        <v>13</v>
      </c>
      <c r="V2200">
        <v>4</v>
      </c>
      <c r="W2200">
        <v>1</v>
      </c>
      <c r="X2200" s="2">
        <v>0.22900000000000001</v>
      </c>
    </row>
    <row r="2201" spans="1:24" x14ac:dyDescent="0.25">
      <c r="A2201" t="str">
        <f t="shared" si="102"/>
        <v/>
      </c>
      <c r="B2201" t="str">
        <f t="shared" si="103"/>
        <v/>
      </c>
      <c r="C2201" t="str">
        <f t="shared" si="104"/>
        <v/>
      </c>
      <c r="D2201">
        <v>2026</v>
      </c>
      <c r="E2201" t="s">
        <v>9028</v>
      </c>
      <c r="F2201" t="s">
        <v>2345</v>
      </c>
      <c r="G2201" t="s">
        <v>24</v>
      </c>
      <c r="H2201" t="s">
        <v>64</v>
      </c>
      <c r="I2201">
        <v>2</v>
      </c>
      <c r="J2201">
        <v>1</v>
      </c>
      <c r="K2201" s="29">
        <v>5.88</v>
      </c>
      <c r="L2201">
        <v>18</v>
      </c>
      <c r="M2201">
        <v>0</v>
      </c>
      <c r="N2201">
        <v>0</v>
      </c>
      <c r="O2201">
        <v>0</v>
      </c>
      <c r="P2201">
        <v>2</v>
      </c>
      <c r="Q2201">
        <v>33.200000000000003</v>
      </c>
      <c r="R2201">
        <v>33</v>
      </c>
      <c r="S2201">
        <v>27</v>
      </c>
      <c r="T2201">
        <v>22</v>
      </c>
      <c r="U2201">
        <v>14</v>
      </c>
      <c r="V2201">
        <v>28</v>
      </c>
      <c r="W2201">
        <v>0</v>
      </c>
      <c r="X2201" s="2">
        <v>0.25</v>
      </c>
    </row>
    <row r="2202" spans="1:24" x14ac:dyDescent="0.25">
      <c r="A2202" t="str">
        <f t="shared" si="102"/>
        <v/>
      </c>
      <c r="B2202" t="str">
        <f t="shared" si="103"/>
        <v/>
      </c>
      <c r="C2202" t="str">
        <f t="shared" si="104"/>
        <v/>
      </c>
      <c r="D2202">
        <v>2026</v>
      </c>
      <c r="E2202" t="s">
        <v>9029</v>
      </c>
      <c r="F2202" t="s">
        <v>2345</v>
      </c>
      <c r="G2202" t="s">
        <v>24</v>
      </c>
      <c r="H2202" t="s">
        <v>64</v>
      </c>
      <c r="I2202">
        <v>2</v>
      </c>
      <c r="J2202">
        <v>1</v>
      </c>
      <c r="K2202" s="29">
        <v>6.67</v>
      </c>
      <c r="L2202">
        <v>18</v>
      </c>
      <c r="M2202">
        <v>0</v>
      </c>
      <c r="N2202">
        <v>0</v>
      </c>
      <c r="O2202">
        <v>0</v>
      </c>
      <c r="P2202">
        <v>0</v>
      </c>
      <c r="Q2202">
        <v>28.1</v>
      </c>
      <c r="R2202">
        <v>24</v>
      </c>
      <c r="S2202">
        <v>23</v>
      </c>
      <c r="T2202">
        <v>21</v>
      </c>
      <c r="U2202">
        <v>27</v>
      </c>
      <c r="V2202">
        <v>40</v>
      </c>
      <c r="W2202">
        <v>4</v>
      </c>
      <c r="X2202" s="2">
        <v>0.22600000000000001</v>
      </c>
    </row>
    <row r="2203" spans="1:24" x14ac:dyDescent="0.25">
      <c r="A2203">
        <f t="shared" si="102"/>
        <v>1</v>
      </c>
      <c r="B2203" t="str">
        <f t="shared" si="103"/>
        <v/>
      </c>
      <c r="C2203" t="str">
        <f t="shared" si="104"/>
        <v/>
      </c>
      <c r="D2203">
        <v>2026</v>
      </c>
      <c r="E2203" t="s">
        <v>9030</v>
      </c>
      <c r="F2203" t="s">
        <v>2345</v>
      </c>
      <c r="G2203" t="s">
        <v>29</v>
      </c>
      <c r="H2203" t="s">
        <v>64</v>
      </c>
      <c r="I2203">
        <v>1</v>
      </c>
      <c r="J2203">
        <v>2</v>
      </c>
      <c r="K2203" s="29">
        <v>6.86</v>
      </c>
      <c r="L2203">
        <v>19</v>
      </c>
      <c r="M2203">
        <v>0</v>
      </c>
      <c r="N2203">
        <v>0</v>
      </c>
      <c r="O2203">
        <v>0</v>
      </c>
      <c r="P2203">
        <v>0</v>
      </c>
      <c r="Q2203">
        <v>21</v>
      </c>
      <c r="R2203">
        <v>25</v>
      </c>
      <c r="S2203">
        <v>17</v>
      </c>
      <c r="T2203">
        <v>16</v>
      </c>
      <c r="U2203">
        <v>10</v>
      </c>
      <c r="V2203">
        <v>25</v>
      </c>
      <c r="W2203">
        <v>4</v>
      </c>
      <c r="X2203" s="2">
        <v>0.29399999999999998</v>
      </c>
    </row>
    <row r="2204" spans="1:24" x14ac:dyDescent="0.25">
      <c r="A2204" t="str">
        <f t="shared" si="102"/>
        <v/>
      </c>
      <c r="B2204" t="str">
        <f t="shared" si="103"/>
        <v/>
      </c>
      <c r="C2204" t="str">
        <f t="shared" si="104"/>
        <v/>
      </c>
      <c r="D2204">
        <v>2026</v>
      </c>
      <c r="E2204" t="s">
        <v>9031</v>
      </c>
      <c r="F2204" t="s">
        <v>2345</v>
      </c>
      <c r="G2204" t="s">
        <v>47</v>
      </c>
      <c r="H2204" t="s">
        <v>64</v>
      </c>
      <c r="I2204">
        <v>3</v>
      </c>
      <c r="J2204">
        <v>4</v>
      </c>
      <c r="K2204" s="29">
        <v>8.34</v>
      </c>
      <c r="L2204">
        <v>20</v>
      </c>
      <c r="M2204">
        <v>12</v>
      </c>
      <c r="N2204">
        <v>0</v>
      </c>
      <c r="O2204">
        <v>0</v>
      </c>
      <c r="P2204">
        <v>0</v>
      </c>
      <c r="Q2204">
        <v>41</v>
      </c>
      <c r="R2204">
        <v>56</v>
      </c>
      <c r="S2204">
        <v>48</v>
      </c>
      <c r="T2204">
        <v>38</v>
      </c>
      <c r="U2204">
        <v>21</v>
      </c>
      <c r="V2204">
        <v>40</v>
      </c>
      <c r="W2204">
        <v>9</v>
      </c>
      <c r="X2204" s="2">
        <v>0.315</v>
      </c>
    </row>
    <row r="2205" spans="1:24" x14ac:dyDescent="0.25">
      <c r="A2205" t="str">
        <f t="shared" si="102"/>
        <v/>
      </c>
      <c r="B2205" t="str">
        <f t="shared" si="103"/>
        <v/>
      </c>
      <c r="C2205" t="str">
        <f t="shared" si="104"/>
        <v/>
      </c>
      <c r="D2205">
        <v>2026</v>
      </c>
      <c r="E2205" t="s">
        <v>9032</v>
      </c>
      <c r="F2205" t="s">
        <v>2345</v>
      </c>
      <c r="G2205" t="s">
        <v>24</v>
      </c>
      <c r="H2205" t="s">
        <v>64</v>
      </c>
      <c r="I2205">
        <v>1</v>
      </c>
      <c r="J2205">
        <v>0</v>
      </c>
      <c r="K2205" s="29">
        <v>8.3800000000000008</v>
      </c>
      <c r="L2205">
        <v>20</v>
      </c>
      <c r="M2205">
        <v>0</v>
      </c>
      <c r="N2205">
        <v>0</v>
      </c>
      <c r="O2205">
        <v>0</v>
      </c>
      <c r="P2205">
        <v>1</v>
      </c>
      <c r="Q2205">
        <v>19.100000000000001</v>
      </c>
      <c r="R2205">
        <v>22</v>
      </c>
      <c r="S2205">
        <v>20</v>
      </c>
      <c r="T2205">
        <v>18</v>
      </c>
      <c r="U2205">
        <v>17</v>
      </c>
      <c r="V2205">
        <v>13</v>
      </c>
      <c r="W2205">
        <v>5</v>
      </c>
      <c r="X2205" s="2">
        <v>0.29299999999999998</v>
      </c>
    </row>
    <row r="2206" spans="1:24" x14ac:dyDescent="0.25">
      <c r="A2206" t="str">
        <f t="shared" si="102"/>
        <v/>
      </c>
      <c r="B2206" t="str">
        <f t="shared" si="103"/>
        <v/>
      </c>
      <c r="C2206">
        <f t="shared" si="104"/>
        <v>1</v>
      </c>
      <c r="D2206">
        <v>2026</v>
      </c>
      <c r="E2206" t="s">
        <v>6647</v>
      </c>
      <c r="F2206" t="s">
        <v>2345</v>
      </c>
      <c r="G2206" t="s">
        <v>24</v>
      </c>
      <c r="H2206" t="s">
        <v>64</v>
      </c>
      <c r="I2206">
        <v>0</v>
      </c>
      <c r="J2206">
        <v>2</v>
      </c>
      <c r="K2206" s="29">
        <v>8.49</v>
      </c>
      <c r="L2206">
        <v>19</v>
      </c>
      <c r="M2206">
        <v>2</v>
      </c>
      <c r="N2206">
        <v>0</v>
      </c>
      <c r="O2206">
        <v>0</v>
      </c>
      <c r="P2206">
        <v>0</v>
      </c>
      <c r="Q2206">
        <v>35</v>
      </c>
      <c r="R2206">
        <v>39</v>
      </c>
      <c r="S2206">
        <v>39</v>
      </c>
      <c r="T2206">
        <v>33</v>
      </c>
      <c r="U2206">
        <v>24</v>
      </c>
      <c r="V2206">
        <v>37</v>
      </c>
      <c r="W2206">
        <v>8</v>
      </c>
      <c r="X2206" s="2">
        <v>0.27100000000000002</v>
      </c>
    </row>
    <row r="2207" spans="1:24" x14ac:dyDescent="0.25">
      <c r="A2207">
        <f t="shared" si="102"/>
        <v>1</v>
      </c>
      <c r="B2207" t="str">
        <f t="shared" si="103"/>
        <v/>
      </c>
      <c r="C2207" t="str">
        <f t="shared" si="104"/>
        <v/>
      </c>
      <c r="D2207">
        <v>2026</v>
      </c>
      <c r="E2207" t="s">
        <v>9033</v>
      </c>
      <c r="F2207" t="s">
        <v>2345</v>
      </c>
      <c r="G2207" t="s">
        <v>29</v>
      </c>
      <c r="H2207" t="s">
        <v>64</v>
      </c>
      <c r="I2207">
        <v>1</v>
      </c>
      <c r="J2207">
        <v>4</v>
      </c>
      <c r="K2207" s="29">
        <v>9.32</v>
      </c>
      <c r="L2207">
        <v>21</v>
      </c>
      <c r="M2207">
        <v>13</v>
      </c>
      <c r="N2207">
        <v>0</v>
      </c>
      <c r="O2207">
        <v>0</v>
      </c>
      <c r="P2207">
        <v>0</v>
      </c>
      <c r="Q2207">
        <v>37.200000000000003</v>
      </c>
      <c r="R2207">
        <v>59</v>
      </c>
      <c r="S2207">
        <v>42</v>
      </c>
      <c r="T2207">
        <v>39</v>
      </c>
      <c r="U2207">
        <v>24</v>
      </c>
      <c r="V2207">
        <v>17</v>
      </c>
      <c r="W2207">
        <v>5</v>
      </c>
      <c r="X2207" s="2">
        <v>0.36399999999999999</v>
      </c>
    </row>
    <row r="2208" spans="1:24" x14ac:dyDescent="0.25">
      <c r="A2208" t="str">
        <f t="shared" si="102"/>
        <v/>
      </c>
      <c r="B2208" t="str">
        <f t="shared" si="103"/>
        <v/>
      </c>
      <c r="C2208" t="str">
        <f t="shared" si="104"/>
        <v/>
      </c>
      <c r="D2208">
        <v>2026</v>
      </c>
      <c r="E2208" t="s">
        <v>9034</v>
      </c>
      <c r="F2208" t="s">
        <v>2345</v>
      </c>
      <c r="G2208" t="s">
        <v>37</v>
      </c>
      <c r="H2208" t="s">
        <v>64</v>
      </c>
      <c r="I2208">
        <v>0</v>
      </c>
      <c r="J2208">
        <v>4</v>
      </c>
      <c r="K2208" s="29">
        <v>9.6</v>
      </c>
      <c r="L2208">
        <v>14</v>
      </c>
      <c r="M2208">
        <v>6</v>
      </c>
      <c r="N2208">
        <v>0</v>
      </c>
      <c r="O2208">
        <v>0</v>
      </c>
      <c r="P2208">
        <v>0</v>
      </c>
      <c r="Q2208">
        <v>30</v>
      </c>
      <c r="R2208">
        <v>39</v>
      </c>
      <c r="S2208">
        <v>37</v>
      </c>
      <c r="T2208">
        <v>32</v>
      </c>
      <c r="U2208">
        <v>25</v>
      </c>
      <c r="V2208">
        <v>30</v>
      </c>
      <c r="W2208">
        <v>4</v>
      </c>
      <c r="X2208" s="2">
        <v>0.32500000000000001</v>
      </c>
    </row>
    <row r="2209" spans="1:24" x14ac:dyDescent="0.25">
      <c r="A2209">
        <f t="shared" si="102"/>
        <v>1</v>
      </c>
      <c r="B2209" t="str">
        <f t="shared" si="103"/>
        <v/>
      </c>
      <c r="C2209" t="str">
        <f t="shared" si="104"/>
        <v/>
      </c>
      <c r="D2209">
        <v>2026</v>
      </c>
      <c r="E2209" t="s">
        <v>9035</v>
      </c>
      <c r="F2209" t="s">
        <v>2345</v>
      </c>
      <c r="G2209" t="s">
        <v>29</v>
      </c>
      <c r="H2209" t="s">
        <v>64</v>
      </c>
      <c r="I2209">
        <v>1</v>
      </c>
      <c r="J2209">
        <v>2</v>
      </c>
      <c r="K2209" s="29">
        <v>9.7200000000000006</v>
      </c>
      <c r="L2209">
        <v>23</v>
      </c>
      <c r="M2209">
        <v>2</v>
      </c>
      <c r="N2209">
        <v>0</v>
      </c>
      <c r="O2209">
        <v>0</v>
      </c>
      <c r="P2209">
        <v>0</v>
      </c>
      <c r="Q2209">
        <v>33.1</v>
      </c>
      <c r="R2209">
        <v>44</v>
      </c>
      <c r="S2209">
        <v>39</v>
      </c>
      <c r="T2209">
        <v>36</v>
      </c>
      <c r="U2209">
        <v>18</v>
      </c>
      <c r="V2209">
        <v>18</v>
      </c>
      <c r="W2209">
        <v>4</v>
      </c>
      <c r="X2209" s="2">
        <v>0.32400000000000001</v>
      </c>
    </row>
    <row r="2210" spans="1:24" x14ac:dyDescent="0.25">
      <c r="A2210" t="str">
        <f t="shared" si="102"/>
        <v/>
      </c>
      <c r="B2210" t="str">
        <f t="shared" si="103"/>
        <v/>
      </c>
      <c r="C2210">
        <f t="shared" si="104"/>
        <v>1</v>
      </c>
      <c r="D2210">
        <v>2026</v>
      </c>
      <c r="E2210" t="s">
        <v>6648</v>
      </c>
      <c r="F2210" t="s">
        <v>2345</v>
      </c>
      <c r="G2210" t="s">
        <v>24</v>
      </c>
      <c r="H2210" t="s">
        <v>64</v>
      </c>
      <c r="I2210">
        <v>0</v>
      </c>
      <c r="J2210">
        <v>0</v>
      </c>
      <c r="K2210" s="29">
        <v>11.57</v>
      </c>
      <c r="L2210">
        <v>11</v>
      </c>
      <c r="M2210">
        <v>0</v>
      </c>
      <c r="N2210">
        <v>0</v>
      </c>
      <c r="O2210">
        <v>0</v>
      </c>
      <c r="P2210">
        <v>0</v>
      </c>
      <c r="Q2210">
        <v>9.1</v>
      </c>
      <c r="R2210">
        <v>12</v>
      </c>
      <c r="S2210">
        <v>12</v>
      </c>
      <c r="T2210">
        <v>12</v>
      </c>
      <c r="U2210">
        <v>8</v>
      </c>
      <c r="V2210">
        <v>9</v>
      </c>
      <c r="W2210">
        <v>7</v>
      </c>
      <c r="X2210" s="2">
        <v>0.316</v>
      </c>
    </row>
    <row r="2211" spans="1:24" x14ac:dyDescent="0.25">
      <c r="A2211" t="str">
        <f t="shared" si="102"/>
        <v/>
      </c>
      <c r="B2211" t="str">
        <f t="shared" si="103"/>
        <v/>
      </c>
      <c r="C2211">
        <f t="shared" si="104"/>
        <v>1</v>
      </c>
      <c r="D2211">
        <v>2026</v>
      </c>
      <c r="E2211" t="s">
        <v>6646</v>
      </c>
      <c r="F2211" t="s">
        <v>2345</v>
      </c>
      <c r="G2211" t="s">
        <v>24</v>
      </c>
      <c r="H2211" t="s">
        <v>64</v>
      </c>
      <c r="I2211">
        <v>0</v>
      </c>
      <c r="J2211">
        <v>2</v>
      </c>
      <c r="K2211" s="29">
        <v>12.49</v>
      </c>
      <c r="L2211">
        <v>15</v>
      </c>
      <c r="M2211">
        <v>2</v>
      </c>
      <c r="N2211">
        <v>0</v>
      </c>
      <c r="O2211">
        <v>0</v>
      </c>
      <c r="P2211">
        <v>0</v>
      </c>
      <c r="Q2211">
        <v>22.1</v>
      </c>
      <c r="R2211">
        <v>39</v>
      </c>
      <c r="S2211">
        <v>41</v>
      </c>
      <c r="T2211">
        <v>31</v>
      </c>
      <c r="U2211">
        <v>25</v>
      </c>
      <c r="V2211">
        <v>17</v>
      </c>
      <c r="W2211">
        <v>3</v>
      </c>
      <c r="X2211" s="2">
        <v>0.38200000000000001</v>
      </c>
    </row>
    <row r="2212" spans="1:24" x14ac:dyDescent="0.25">
      <c r="A2212" t="str">
        <f t="shared" si="102"/>
        <v/>
      </c>
      <c r="B2212" t="str">
        <f t="shared" si="103"/>
        <v/>
      </c>
      <c r="C2212">
        <f t="shared" si="104"/>
        <v>1</v>
      </c>
      <c r="D2212">
        <v>2026</v>
      </c>
      <c r="E2212" t="s">
        <v>6639</v>
      </c>
      <c r="F2212" t="s">
        <v>2345</v>
      </c>
      <c r="G2212" t="s">
        <v>37</v>
      </c>
      <c r="H2212" t="s">
        <v>64</v>
      </c>
      <c r="I2212">
        <v>0</v>
      </c>
      <c r="J2212">
        <v>1</v>
      </c>
      <c r="K2212" s="29">
        <v>13.5</v>
      </c>
      <c r="L2212">
        <v>12</v>
      </c>
      <c r="M2212">
        <v>2</v>
      </c>
      <c r="N2212">
        <v>0</v>
      </c>
      <c r="O2212">
        <v>0</v>
      </c>
      <c r="P2212">
        <v>0</v>
      </c>
      <c r="Q2212">
        <v>12.2</v>
      </c>
      <c r="R2212">
        <v>17</v>
      </c>
      <c r="S2212">
        <v>20</v>
      </c>
      <c r="T2212">
        <v>19</v>
      </c>
      <c r="U2212">
        <v>16</v>
      </c>
      <c r="V2212">
        <v>9</v>
      </c>
      <c r="W2212">
        <v>7</v>
      </c>
      <c r="X2212" s="2">
        <v>0.35399999999999998</v>
      </c>
    </row>
    <row r="2213" spans="1:24" x14ac:dyDescent="0.25">
      <c r="A2213" t="str">
        <f t="shared" si="102"/>
        <v/>
      </c>
      <c r="B2213" t="str">
        <f t="shared" si="103"/>
        <v/>
      </c>
      <c r="C2213">
        <f t="shared" si="104"/>
        <v>1</v>
      </c>
      <c r="D2213">
        <v>2026</v>
      </c>
      <c r="E2213" t="s">
        <v>7207</v>
      </c>
      <c r="F2213" t="s">
        <v>2345</v>
      </c>
      <c r="G2213" t="s">
        <v>47</v>
      </c>
      <c r="H2213" t="s">
        <v>64</v>
      </c>
      <c r="I2213">
        <v>0</v>
      </c>
      <c r="J2213">
        <v>1</v>
      </c>
      <c r="K2213" s="29">
        <v>27</v>
      </c>
      <c r="L2213">
        <v>4</v>
      </c>
      <c r="M2213">
        <v>0</v>
      </c>
      <c r="N2213">
        <v>0</v>
      </c>
      <c r="O2213">
        <v>0</v>
      </c>
      <c r="P2213">
        <v>0</v>
      </c>
      <c r="Q2213">
        <v>3.2</v>
      </c>
      <c r="R2213">
        <v>7</v>
      </c>
      <c r="S2213">
        <v>13</v>
      </c>
      <c r="T2213">
        <v>11</v>
      </c>
      <c r="U2213">
        <v>9</v>
      </c>
      <c r="V2213">
        <v>2</v>
      </c>
      <c r="W2213">
        <v>0</v>
      </c>
      <c r="X2213" s="2">
        <v>0.38900000000000001</v>
      </c>
    </row>
    <row r="2214" spans="1:24" x14ac:dyDescent="0.25">
      <c r="A2214">
        <f t="shared" ref="A2214:A2277" si="105">IF(OR(G2214="SR", G2214="GR"), 1, "")</f>
        <v>1</v>
      </c>
      <c r="B2214" t="str">
        <f t="shared" si="103"/>
        <v/>
      </c>
      <c r="C2214" t="str">
        <f t="shared" si="104"/>
        <v/>
      </c>
      <c r="D2214">
        <v>2026</v>
      </c>
      <c r="E2214" t="s">
        <v>2349</v>
      </c>
      <c r="F2214" t="s">
        <v>2345</v>
      </c>
      <c r="G2214" t="s">
        <v>29</v>
      </c>
      <c r="H2214" t="s">
        <v>64</v>
      </c>
      <c r="I2214">
        <v>0</v>
      </c>
      <c r="J2214">
        <v>0</v>
      </c>
      <c r="K2214" s="29">
        <v>54</v>
      </c>
      <c r="L2214">
        <v>1</v>
      </c>
      <c r="M2214">
        <v>0</v>
      </c>
      <c r="N2214">
        <v>0</v>
      </c>
      <c r="O2214">
        <v>0</v>
      </c>
      <c r="P2214">
        <v>0</v>
      </c>
      <c r="Q2214">
        <v>0.2</v>
      </c>
      <c r="R2214">
        <v>3</v>
      </c>
      <c r="S2214">
        <v>4</v>
      </c>
      <c r="T2214">
        <v>4</v>
      </c>
      <c r="U2214">
        <v>2</v>
      </c>
      <c r="V2214">
        <v>1</v>
      </c>
      <c r="W2214">
        <v>1</v>
      </c>
      <c r="X2214" s="2">
        <v>0.6</v>
      </c>
    </row>
    <row r="2215" spans="1:24" x14ac:dyDescent="0.25">
      <c r="A2215" t="str">
        <f t="shared" si="105"/>
        <v/>
      </c>
      <c r="B2215" t="str">
        <f t="shared" si="103"/>
        <v/>
      </c>
      <c r="C2215" t="str">
        <f t="shared" si="104"/>
        <v/>
      </c>
      <c r="D2215">
        <v>2026</v>
      </c>
      <c r="E2215" t="s">
        <v>9036</v>
      </c>
      <c r="F2215" t="s">
        <v>2360</v>
      </c>
      <c r="G2215" t="s">
        <v>37</v>
      </c>
      <c r="H2215" t="s">
        <v>64</v>
      </c>
      <c r="I2215">
        <v>2</v>
      </c>
      <c r="J2215">
        <v>5</v>
      </c>
      <c r="K2215" s="29">
        <v>5.58</v>
      </c>
      <c r="L2215">
        <v>17</v>
      </c>
      <c r="M2215">
        <v>8</v>
      </c>
      <c r="N2215">
        <v>0</v>
      </c>
      <c r="O2215">
        <v>0</v>
      </c>
      <c r="P2215">
        <v>2</v>
      </c>
      <c r="Q2215">
        <v>59.2</v>
      </c>
      <c r="R2215">
        <v>71</v>
      </c>
      <c r="S2215">
        <v>46</v>
      </c>
      <c r="T2215">
        <v>37</v>
      </c>
      <c r="U2215">
        <v>22</v>
      </c>
      <c r="V2215">
        <v>42</v>
      </c>
      <c r="W2215">
        <v>13</v>
      </c>
      <c r="X2215" s="2">
        <v>0.29699999999999999</v>
      </c>
    </row>
    <row r="2216" spans="1:24" x14ac:dyDescent="0.25">
      <c r="A2216" t="str">
        <f t="shared" si="105"/>
        <v/>
      </c>
      <c r="B2216" t="str">
        <f t="shared" si="103"/>
        <v/>
      </c>
      <c r="C2216" t="str">
        <f t="shared" si="104"/>
        <v/>
      </c>
      <c r="D2216">
        <v>2026</v>
      </c>
      <c r="E2216" t="s">
        <v>9037</v>
      </c>
      <c r="F2216" t="s">
        <v>2360</v>
      </c>
      <c r="G2216" t="s">
        <v>37</v>
      </c>
      <c r="H2216" t="s">
        <v>64</v>
      </c>
      <c r="I2216">
        <v>1</v>
      </c>
      <c r="J2216">
        <v>3</v>
      </c>
      <c r="K2216" s="29">
        <v>4.66</v>
      </c>
      <c r="L2216">
        <v>17</v>
      </c>
      <c r="M2216">
        <v>3</v>
      </c>
      <c r="N2216">
        <v>0</v>
      </c>
      <c r="O2216">
        <v>0</v>
      </c>
      <c r="P2216">
        <v>2</v>
      </c>
      <c r="Q2216">
        <v>38.200000000000003</v>
      </c>
      <c r="R2216">
        <v>48</v>
      </c>
      <c r="S2216">
        <v>31</v>
      </c>
      <c r="T2216">
        <v>20</v>
      </c>
      <c r="U2216">
        <v>15</v>
      </c>
      <c r="V2216">
        <v>33</v>
      </c>
      <c r="W2216">
        <v>4</v>
      </c>
      <c r="X2216" s="2">
        <v>0.30599999999999999</v>
      </c>
    </row>
    <row r="2217" spans="1:24" x14ac:dyDescent="0.25">
      <c r="A2217" t="str">
        <f t="shared" si="105"/>
        <v/>
      </c>
      <c r="B2217" t="str">
        <f t="shared" si="103"/>
        <v/>
      </c>
      <c r="C2217" t="str">
        <f t="shared" si="104"/>
        <v/>
      </c>
      <c r="D2217">
        <v>2026</v>
      </c>
      <c r="E2217" t="s">
        <v>9038</v>
      </c>
      <c r="F2217" t="s">
        <v>2360</v>
      </c>
      <c r="G2217" t="s">
        <v>37</v>
      </c>
      <c r="H2217" t="s">
        <v>64</v>
      </c>
      <c r="I2217">
        <v>0</v>
      </c>
      <c r="J2217">
        <v>1</v>
      </c>
      <c r="K2217" s="29">
        <v>5.27</v>
      </c>
      <c r="L2217">
        <v>7</v>
      </c>
      <c r="M2217">
        <v>2</v>
      </c>
      <c r="N2217">
        <v>0</v>
      </c>
      <c r="O2217">
        <v>0</v>
      </c>
      <c r="P2217">
        <v>2</v>
      </c>
      <c r="Q2217">
        <v>13.2</v>
      </c>
      <c r="R2217">
        <v>9</v>
      </c>
      <c r="S2217">
        <v>8</v>
      </c>
      <c r="T2217">
        <v>8</v>
      </c>
      <c r="U2217">
        <v>10</v>
      </c>
      <c r="V2217">
        <v>18</v>
      </c>
      <c r="W2217">
        <v>5</v>
      </c>
      <c r="X2217" s="2">
        <v>0.191</v>
      </c>
    </row>
    <row r="2218" spans="1:24" x14ac:dyDescent="0.25">
      <c r="A2218" t="str">
        <f t="shared" si="105"/>
        <v/>
      </c>
      <c r="B2218" t="str">
        <f t="shared" si="103"/>
        <v/>
      </c>
      <c r="C2218" t="str">
        <f t="shared" si="104"/>
        <v/>
      </c>
      <c r="D2218">
        <v>2026</v>
      </c>
      <c r="E2218" t="s">
        <v>9039</v>
      </c>
      <c r="F2218" t="s">
        <v>2360</v>
      </c>
      <c r="G2218" t="s">
        <v>37</v>
      </c>
      <c r="H2218" t="s">
        <v>64</v>
      </c>
      <c r="I2218">
        <v>1</v>
      </c>
      <c r="J2218">
        <v>1</v>
      </c>
      <c r="K2218" s="29">
        <v>5.4</v>
      </c>
      <c r="L2218">
        <v>6</v>
      </c>
      <c r="M2218">
        <v>6</v>
      </c>
      <c r="N2218">
        <v>0</v>
      </c>
      <c r="O2218">
        <v>0</v>
      </c>
      <c r="P2218">
        <v>0</v>
      </c>
      <c r="Q2218">
        <v>15</v>
      </c>
      <c r="R2218">
        <v>13</v>
      </c>
      <c r="S2218">
        <v>13</v>
      </c>
      <c r="T2218">
        <v>9</v>
      </c>
      <c r="U2218">
        <v>16</v>
      </c>
      <c r="V2218">
        <v>17</v>
      </c>
      <c r="W2218">
        <v>2</v>
      </c>
      <c r="X2218" s="2">
        <v>0.22800000000000001</v>
      </c>
    </row>
    <row r="2219" spans="1:24" x14ac:dyDescent="0.25">
      <c r="A2219" t="str">
        <f t="shared" si="105"/>
        <v/>
      </c>
      <c r="B2219" t="str">
        <f t="shared" si="103"/>
        <v/>
      </c>
      <c r="C2219" t="str">
        <f t="shared" si="104"/>
        <v/>
      </c>
      <c r="D2219">
        <v>2026</v>
      </c>
      <c r="E2219" t="s">
        <v>9040</v>
      </c>
      <c r="F2219" t="s">
        <v>2360</v>
      </c>
      <c r="G2219" t="s">
        <v>37</v>
      </c>
      <c r="H2219" t="s">
        <v>64</v>
      </c>
      <c r="I2219">
        <v>3</v>
      </c>
      <c r="J2219">
        <v>1</v>
      </c>
      <c r="K2219" s="29">
        <v>5.45</v>
      </c>
      <c r="L2219">
        <v>16</v>
      </c>
      <c r="M2219">
        <v>1</v>
      </c>
      <c r="N2219">
        <v>0</v>
      </c>
      <c r="O2219">
        <v>0</v>
      </c>
      <c r="P2219">
        <v>0</v>
      </c>
      <c r="Q2219">
        <v>34.200000000000003</v>
      </c>
      <c r="R2219">
        <v>32</v>
      </c>
      <c r="S2219">
        <v>22</v>
      </c>
      <c r="T2219">
        <v>21</v>
      </c>
      <c r="U2219">
        <v>26</v>
      </c>
      <c r="V2219">
        <v>34</v>
      </c>
      <c r="W2219">
        <v>3</v>
      </c>
      <c r="X2219" s="2">
        <v>0.248</v>
      </c>
    </row>
    <row r="2220" spans="1:24" x14ac:dyDescent="0.25">
      <c r="A2220" t="str">
        <f t="shared" si="105"/>
        <v/>
      </c>
      <c r="B2220" t="str">
        <f t="shared" si="103"/>
        <v/>
      </c>
      <c r="C2220" t="str">
        <f t="shared" si="104"/>
        <v/>
      </c>
      <c r="D2220">
        <v>2026</v>
      </c>
      <c r="E2220" t="s">
        <v>9041</v>
      </c>
      <c r="F2220" t="s">
        <v>2360</v>
      </c>
      <c r="G2220" t="s">
        <v>47</v>
      </c>
      <c r="H2220" t="s">
        <v>64</v>
      </c>
      <c r="I2220">
        <v>0</v>
      </c>
      <c r="J2220">
        <v>0</v>
      </c>
      <c r="K2220" s="29">
        <v>5.91</v>
      </c>
      <c r="L2220">
        <v>12</v>
      </c>
      <c r="M2220">
        <v>0</v>
      </c>
      <c r="N2220">
        <v>0</v>
      </c>
      <c r="O2220">
        <v>0</v>
      </c>
      <c r="P2220">
        <v>0</v>
      </c>
      <c r="Q2220">
        <v>21.1</v>
      </c>
      <c r="R2220">
        <v>27</v>
      </c>
      <c r="S2220">
        <v>16</v>
      </c>
      <c r="T2220">
        <v>14</v>
      </c>
      <c r="U2220">
        <v>13</v>
      </c>
      <c r="V2220">
        <v>17</v>
      </c>
      <c r="W2220">
        <v>2</v>
      </c>
      <c r="X2220" s="2">
        <v>0.318</v>
      </c>
    </row>
    <row r="2221" spans="1:24" x14ac:dyDescent="0.25">
      <c r="A2221" t="str">
        <f t="shared" si="105"/>
        <v/>
      </c>
      <c r="B2221" t="str">
        <f t="shared" si="103"/>
        <v/>
      </c>
      <c r="C2221" t="str">
        <f t="shared" si="104"/>
        <v/>
      </c>
      <c r="D2221">
        <v>2026</v>
      </c>
      <c r="E2221" t="s">
        <v>9042</v>
      </c>
      <c r="F2221" t="s">
        <v>2360</v>
      </c>
      <c r="G2221" t="s">
        <v>47</v>
      </c>
      <c r="H2221" t="s">
        <v>64</v>
      </c>
      <c r="I2221">
        <v>2</v>
      </c>
      <c r="J2221">
        <v>2</v>
      </c>
      <c r="K2221" s="29">
        <v>5.91</v>
      </c>
      <c r="L2221">
        <v>16</v>
      </c>
      <c r="M2221">
        <v>1</v>
      </c>
      <c r="N2221">
        <v>0</v>
      </c>
      <c r="O2221">
        <v>0</v>
      </c>
      <c r="P2221">
        <v>0</v>
      </c>
      <c r="Q2221">
        <v>35</v>
      </c>
      <c r="R2221">
        <v>37</v>
      </c>
      <c r="S2221">
        <v>28</v>
      </c>
      <c r="T2221">
        <v>23</v>
      </c>
      <c r="U2221">
        <v>21</v>
      </c>
      <c r="V2221">
        <v>38</v>
      </c>
      <c r="W2221">
        <v>7</v>
      </c>
      <c r="X2221" s="2">
        <v>0.26600000000000001</v>
      </c>
    </row>
    <row r="2222" spans="1:24" x14ac:dyDescent="0.25">
      <c r="A2222" t="str">
        <f t="shared" si="105"/>
        <v/>
      </c>
      <c r="B2222" t="str">
        <f t="shared" si="103"/>
        <v/>
      </c>
      <c r="C2222" t="str">
        <f t="shared" si="104"/>
        <v/>
      </c>
      <c r="D2222">
        <v>2026</v>
      </c>
      <c r="E2222" t="s">
        <v>9043</v>
      </c>
      <c r="F2222" t="s">
        <v>2360</v>
      </c>
      <c r="G2222" t="s">
        <v>47</v>
      </c>
      <c r="H2222" t="s">
        <v>64</v>
      </c>
      <c r="I2222">
        <v>3</v>
      </c>
      <c r="J2222">
        <v>3</v>
      </c>
      <c r="K2222" s="29">
        <v>6.55</v>
      </c>
      <c r="L2222">
        <v>16</v>
      </c>
      <c r="M2222">
        <v>12</v>
      </c>
      <c r="N2222">
        <v>0</v>
      </c>
      <c r="O2222">
        <v>0</v>
      </c>
      <c r="P2222">
        <v>0</v>
      </c>
      <c r="Q2222">
        <v>44</v>
      </c>
      <c r="R2222">
        <v>46</v>
      </c>
      <c r="S2222">
        <v>33</v>
      </c>
      <c r="T2222">
        <v>32</v>
      </c>
      <c r="U2222">
        <v>26</v>
      </c>
      <c r="V2222">
        <v>28</v>
      </c>
      <c r="W2222">
        <v>3</v>
      </c>
      <c r="X2222" s="2">
        <v>0.27700000000000002</v>
      </c>
    </row>
    <row r="2223" spans="1:24" x14ac:dyDescent="0.25">
      <c r="A2223">
        <f t="shared" si="105"/>
        <v>1</v>
      </c>
      <c r="B2223" t="str">
        <f t="shared" si="103"/>
        <v/>
      </c>
      <c r="C2223" t="str">
        <f t="shared" si="104"/>
        <v/>
      </c>
      <c r="D2223">
        <v>2026</v>
      </c>
      <c r="E2223" t="s">
        <v>9044</v>
      </c>
      <c r="F2223" t="s">
        <v>2360</v>
      </c>
      <c r="G2223" t="s">
        <v>32</v>
      </c>
      <c r="H2223" t="s">
        <v>64</v>
      </c>
      <c r="I2223">
        <v>1</v>
      </c>
      <c r="J2223">
        <v>7</v>
      </c>
      <c r="K2223" s="29">
        <v>6.56</v>
      </c>
      <c r="L2223">
        <v>12</v>
      </c>
      <c r="M2223">
        <v>11</v>
      </c>
      <c r="N2223">
        <v>0</v>
      </c>
      <c r="O2223">
        <v>0</v>
      </c>
      <c r="P2223">
        <v>0</v>
      </c>
      <c r="Q2223">
        <v>46.2</v>
      </c>
      <c r="R2223">
        <v>64</v>
      </c>
      <c r="S2223">
        <v>40</v>
      </c>
      <c r="T2223">
        <v>34</v>
      </c>
      <c r="U2223">
        <v>19</v>
      </c>
      <c r="V2223">
        <v>28</v>
      </c>
      <c r="W2223">
        <v>3</v>
      </c>
      <c r="X2223" s="2">
        <v>0.33900000000000002</v>
      </c>
    </row>
    <row r="2224" spans="1:24" x14ac:dyDescent="0.25">
      <c r="A2224">
        <f t="shared" si="105"/>
        <v>1</v>
      </c>
      <c r="B2224" t="str">
        <f t="shared" si="103"/>
        <v/>
      </c>
      <c r="C2224" t="str">
        <f t="shared" si="104"/>
        <v/>
      </c>
      <c r="D2224">
        <v>2026</v>
      </c>
      <c r="E2224" t="s">
        <v>9045</v>
      </c>
      <c r="F2224" t="s">
        <v>2360</v>
      </c>
      <c r="G2224" t="s">
        <v>29</v>
      </c>
      <c r="H2224" t="s">
        <v>64</v>
      </c>
      <c r="I2224">
        <v>2</v>
      </c>
      <c r="J2224">
        <v>1</v>
      </c>
      <c r="K2224" s="29">
        <v>6.85</v>
      </c>
      <c r="L2224">
        <v>9</v>
      </c>
      <c r="M2224">
        <v>1</v>
      </c>
      <c r="N2224">
        <v>0</v>
      </c>
      <c r="O2224">
        <v>0</v>
      </c>
      <c r="P2224">
        <v>0</v>
      </c>
      <c r="Q2224">
        <v>22.1</v>
      </c>
      <c r="R2224">
        <v>20</v>
      </c>
      <c r="S2224">
        <v>19</v>
      </c>
      <c r="T2224">
        <v>17</v>
      </c>
      <c r="U2224">
        <v>14</v>
      </c>
      <c r="V2224">
        <v>20</v>
      </c>
      <c r="W2224">
        <v>12</v>
      </c>
      <c r="X2224" s="2">
        <v>0.23</v>
      </c>
    </row>
    <row r="2225" spans="1:24" x14ac:dyDescent="0.25">
      <c r="A2225" t="str">
        <f t="shared" si="105"/>
        <v/>
      </c>
      <c r="B2225" t="str">
        <f t="shared" si="103"/>
        <v/>
      </c>
      <c r="C2225">
        <f t="shared" si="104"/>
        <v>1</v>
      </c>
      <c r="D2225">
        <v>2026</v>
      </c>
      <c r="E2225" t="s">
        <v>6766</v>
      </c>
      <c r="F2225" t="s">
        <v>2360</v>
      </c>
      <c r="G2225" t="s">
        <v>37</v>
      </c>
      <c r="H2225" t="s">
        <v>64</v>
      </c>
      <c r="I2225">
        <v>2</v>
      </c>
      <c r="J2225">
        <v>3</v>
      </c>
      <c r="K2225" s="29">
        <v>8.0299999999999994</v>
      </c>
      <c r="L2225">
        <v>17</v>
      </c>
      <c r="M2225">
        <v>2</v>
      </c>
      <c r="N2225">
        <v>0</v>
      </c>
      <c r="O2225">
        <v>0</v>
      </c>
      <c r="P2225">
        <v>1</v>
      </c>
      <c r="Q2225">
        <v>37</v>
      </c>
      <c r="R2225">
        <v>36</v>
      </c>
      <c r="S2225">
        <v>34</v>
      </c>
      <c r="T2225">
        <v>33</v>
      </c>
      <c r="U2225">
        <v>31</v>
      </c>
      <c r="V2225">
        <v>43</v>
      </c>
      <c r="W2225">
        <v>5</v>
      </c>
      <c r="X2225" s="2">
        <v>0.25700000000000001</v>
      </c>
    </row>
    <row r="2226" spans="1:24" x14ac:dyDescent="0.25">
      <c r="A2226" t="str">
        <f t="shared" si="105"/>
        <v/>
      </c>
      <c r="B2226" t="str">
        <f t="shared" si="103"/>
        <v/>
      </c>
      <c r="C2226" t="str">
        <f t="shared" si="104"/>
        <v/>
      </c>
      <c r="D2226">
        <v>2026</v>
      </c>
      <c r="E2226" t="s">
        <v>9046</v>
      </c>
      <c r="F2226" t="s">
        <v>2360</v>
      </c>
      <c r="G2226" t="s">
        <v>24</v>
      </c>
      <c r="H2226" t="s">
        <v>64</v>
      </c>
      <c r="I2226">
        <v>1</v>
      </c>
      <c r="J2226">
        <v>2</v>
      </c>
      <c r="K2226" s="29">
        <v>8.15</v>
      </c>
      <c r="L2226">
        <v>13</v>
      </c>
      <c r="M2226">
        <v>2</v>
      </c>
      <c r="N2226">
        <v>0</v>
      </c>
      <c r="O2226">
        <v>0</v>
      </c>
      <c r="P2226">
        <v>2</v>
      </c>
      <c r="Q2226">
        <v>35.1</v>
      </c>
      <c r="R2226">
        <v>46</v>
      </c>
      <c r="S2226">
        <v>37</v>
      </c>
      <c r="T2226">
        <v>32</v>
      </c>
      <c r="U2226">
        <v>24</v>
      </c>
      <c r="V2226">
        <v>22</v>
      </c>
      <c r="W2226">
        <v>3</v>
      </c>
      <c r="X2226" s="2">
        <v>0.315</v>
      </c>
    </row>
    <row r="2227" spans="1:24" x14ac:dyDescent="0.25">
      <c r="A2227" t="str">
        <f t="shared" si="105"/>
        <v/>
      </c>
      <c r="B2227" t="str">
        <f t="shared" si="103"/>
        <v/>
      </c>
      <c r="C2227" t="str">
        <f t="shared" si="104"/>
        <v/>
      </c>
      <c r="D2227">
        <v>2026</v>
      </c>
      <c r="E2227" t="s">
        <v>9047</v>
      </c>
      <c r="F2227" t="s">
        <v>2360</v>
      </c>
      <c r="G2227" t="s">
        <v>24</v>
      </c>
      <c r="H2227" t="s">
        <v>64</v>
      </c>
      <c r="I2227">
        <v>1</v>
      </c>
      <c r="J2227">
        <v>2</v>
      </c>
      <c r="K2227" s="29">
        <v>8.31</v>
      </c>
      <c r="L2227">
        <v>5</v>
      </c>
      <c r="M2227">
        <v>0</v>
      </c>
      <c r="N2227">
        <v>0</v>
      </c>
      <c r="O2227">
        <v>0</v>
      </c>
      <c r="P2227">
        <v>0</v>
      </c>
      <c r="Q2227">
        <v>8.1999999999999993</v>
      </c>
      <c r="R2227">
        <v>7</v>
      </c>
      <c r="S2227">
        <v>10</v>
      </c>
      <c r="T2227">
        <v>8</v>
      </c>
      <c r="U2227">
        <v>14</v>
      </c>
      <c r="V2227">
        <v>13</v>
      </c>
      <c r="W2227">
        <v>3</v>
      </c>
      <c r="X2227" s="2">
        <v>0.219</v>
      </c>
    </row>
    <row r="2228" spans="1:24" x14ac:dyDescent="0.25">
      <c r="A2228" t="str">
        <f t="shared" si="105"/>
        <v/>
      </c>
      <c r="B2228" t="str">
        <f t="shared" si="103"/>
        <v/>
      </c>
      <c r="C2228" t="str">
        <f t="shared" si="104"/>
        <v/>
      </c>
      <c r="D2228">
        <v>2026</v>
      </c>
      <c r="E2228" t="s">
        <v>2364</v>
      </c>
      <c r="F2228" t="s">
        <v>2360</v>
      </c>
      <c r="G2228" t="s">
        <v>37</v>
      </c>
      <c r="H2228" t="s">
        <v>64</v>
      </c>
      <c r="I2228">
        <v>0</v>
      </c>
      <c r="J2228">
        <v>0</v>
      </c>
      <c r="K2228" s="29">
        <v>10.5</v>
      </c>
      <c r="L2228">
        <v>4</v>
      </c>
      <c r="M2228">
        <v>0</v>
      </c>
      <c r="N2228">
        <v>0</v>
      </c>
      <c r="O2228">
        <v>0</v>
      </c>
      <c r="P2228">
        <v>0</v>
      </c>
      <c r="Q2228">
        <v>6</v>
      </c>
      <c r="R2228">
        <v>11</v>
      </c>
      <c r="S2228">
        <v>8</v>
      </c>
      <c r="T2228">
        <v>7</v>
      </c>
      <c r="U2228">
        <v>0</v>
      </c>
      <c r="V2228">
        <v>7</v>
      </c>
      <c r="W2228">
        <v>5</v>
      </c>
      <c r="X2228" s="2">
        <v>0.379</v>
      </c>
    </row>
    <row r="2229" spans="1:24" x14ac:dyDescent="0.25">
      <c r="A2229">
        <f t="shared" si="105"/>
        <v>1</v>
      </c>
      <c r="B2229" t="str">
        <f t="shared" si="103"/>
        <v/>
      </c>
      <c r="C2229" t="str">
        <f t="shared" si="104"/>
        <v/>
      </c>
      <c r="D2229">
        <v>2026</v>
      </c>
      <c r="E2229" t="s">
        <v>2373</v>
      </c>
      <c r="F2229" t="s">
        <v>2360</v>
      </c>
      <c r="G2229" t="s">
        <v>32</v>
      </c>
      <c r="H2229" t="s">
        <v>64</v>
      </c>
      <c r="I2229">
        <v>0</v>
      </c>
      <c r="J2229">
        <v>2</v>
      </c>
      <c r="K2229" s="29">
        <v>11.7</v>
      </c>
      <c r="L2229">
        <v>8</v>
      </c>
      <c r="M2229">
        <v>2</v>
      </c>
      <c r="N2229">
        <v>0</v>
      </c>
      <c r="O2229">
        <v>0</v>
      </c>
      <c r="P2229">
        <v>0</v>
      </c>
      <c r="Q2229">
        <v>10</v>
      </c>
      <c r="R2229">
        <v>21</v>
      </c>
      <c r="S2229">
        <v>17</v>
      </c>
      <c r="T2229">
        <v>13</v>
      </c>
      <c r="U2229">
        <v>5</v>
      </c>
      <c r="V2229">
        <v>8</v>
      </c>
      <c r="W2229">
        <v>1</v>
      </c>
      <c r="X2229" s="2">
        <v>0.40400000000000003</v>
      </c>
    </row>
    <row r="2230" spans="1:24" x14ac:dyDescent="0.25">
      <c r="A2230">
        <f t="shared" si="105"/>
        <v>1</v>
      </c>
      <c r="B2230" t="str">
        <f t="shared" si="103"/>
        <v/>
      </c>
      <c r="C2230" t="str">
        <f t="shared" si="104"/>
        <v/>
      </c>
      <c r="D2230">
        <v>2026</v>
      </c>
      <c r="E2230" t="s">
        <v>9048</v>
      </c>
      <c r="F2230" t="s">
        <v>2360</v>
      </c>
      <c r="G2230" t="s">
        <v>32</v>
      </c>
      <c r="H2230" t="s">
        <v>64</v>
      </c>
      <c r="I2230">
        <v>0</v>
      </c>
      <c r="J2230">
        <v>0</v>
      </c>
      <c r="K2230" s="29">
        <v>14.54</v>
      </c>
      <c r="L2230">
        <v>8</v>
      </c>
      <c r="M2230">
        <v>1</v>
      </c>
      <c r="N2230">
        <v>0</v>
      </c>
      <c r="O2230">
        <v>0</v>
      </c>
      <c r="P2230">
        <v>0</v>
      </c>
      <c r="Q2230">
        <v>8.1999999999999993</v>
      </c>
      <c r="R2230">
        <v>9</v>
      </c>
      <c r="S2230">
        <v>18</v>
      </c>
      <c r="T2230">
        <v>14</v>
      </c>
      <c r="U2230">
        <v>20</v>
      </c>
      <c r="V2230">
        <v>8</v>
      </c>
      <c r="W2230">
        <v>8</v>
      </c>
      <c r="X2230" s="2">
        <v>0.27300000000000002</v>
      </c>
    </row>
    <row r="2231" spans="1:24" x14ac:dyDescent="0.25">
      <c r="A2231" t="str">
        <f t="shared" si="105"/>
        <v/>
      </c>
      <c r="B2231" t="str">
        <f t="shared" si="103"/>
        <v/>
      </c>
      <c r="C2231">
        <f t="shared" si="104"/>
        <v>1</v>
      </c>
      <c r="D2231">
        <v>2026</v>
      </c>
      <c r="E2231" t="s">
        <v>6772</v>
      </c>
      <c r="F2231" t="s">
        <v>2360</v>
      </c>
      <c r="G2231" t="s">
        <v>24</v>
      </c>
      <c r="H2231" t="s">
        <v>64</v>
      </c>
      <c r="I2231">
        <v>0</v>
      </c>
      <c r="J2231">
        <v>0</v>
      </c>
      <c r="K2231" s="29">
        <v>14.62</v>
      </c>
      <c r="L2231">
        <v>9</v>
      </c>
      <c r="M2231">
        <v>0</v>
      </c>
      <c r="N2231">
        <v>0</v>
      </c>
      <c r="O2231">
        <v>0</v>
      </c>
      <c r="P2231">
        <v>0</v>
      </c>
      <c r="Q2231">
        <v>8</v>
      </c>
      <c r="R2231">
        <v>13</v>
      </c>
      <c r="S2231">
        <v>13</v>
      </c>
      <c r="T2231">
        <v>13</v>
      </c>
      <c r="U2231">
        <v>16</v>
      </c>
      <c r="V2231">
        <v>9</v>
      </c>
      <c r="W2231">
        <v>2</v>
      </c>
      <c r="X2231" s="2">
        <v>0.38200000000000001</v>
      </c>
    </row>
    <row r="2232" spans="1:24" x14ac:dyDescent="0.25">
      <c r="A2232" t="str">
        <f t="shared" si="105"/>
        <v/>
      </c>
      <c r="B2232" t="str">
        <f t="shared" si="103"/>
        <v/>
      </c>
      <c r="C2232" t="str">
        <f t="shared" si="104"/>
        <v/>
      </c>
      <c r="D2232">
        <v>2026</v>
      </c>
      <c r="E2232" t="s">
        <v>9049</v>
      </c>
      <c r="F2232" t="s">
        <v>2360</v>
      </c>
      <c r="G2232" t="s">
        <v>24</v>
      </c>
      <c r="H2232" t="s">
        <v>64</v>
      </c>
      <c r="I2232">
        <v>0</v>
      </c>
      <c r="J2232">
        <v>2</v>
      </c>
      <c r="K2232" s="29">
        <v>18.29</v>
      </c>
      <c r="L2232">
        <v>6</v>
      </c>
      <c r="M2232">
        <v>2</v>
      </c>
      <c r="N2232">
        <v>0</v>
      </c>
      <c r="O2232">
        <v>0</v>
      </c>
      <c r="P2232">
        <v>0</v>
      </c>
      <c r="Q2232">
        <v>10.1</v>
      </c>
      <c r="R2232">
        <v>20</v>
      </c>
      <c r="S2232">
        <v>21</v>
      </c>
      <c r="T2232">
        <v>21</v>
      </c>
      <c r="U2232">
        <v>13</v>
      </c>
      <c r="V2232">
        <v>8</v>
      </c>
      <c r="W2232">
        <v>1</v>
      </c>
      <c r="X2232" s="2">
        <v>0.38500000000000001</v>
      </c>
    </row>
    <row r="2233" spans="1:24" x14ac:dyDescent="0.25">
      <c r="A2233">
        <f t="shared" si="105"/>
        <v>1</v>
      </c>
      <c r="B2233" t="str">
        <f t="shared" si="103"/>
        <v/>
      </c>
      <c r="C2233" t="str">
        <f t="shared" si="104"/>
        <v/>
      </c>
      <c r="D2233">
        <v>2026</v>
      </c>
      <c r="E2233" t="s">
        <v>9050</v>
      </c>
      <c r="F2233" t="s">
        <v>2376</v>
      </c>
      <c r="G2233" t="s">
        <v>29</v>
      </c>
      <c r="H2233" t="s">
        <v>64</v>
      </c>
      <c r="I2233">
        <v>10</v>
      </c>
      <c r="J2233">
        <v>2</v>
      </c>
      <c r="K2233" s="29">
        <v>2.5099999999999998</v>
      </c>
      <c r="L2233">
        <v>16</v>
      </c>
      <c r="M2233">
        <v>13</v>
      </c>
      <c r="N2233">
        <v>2</v>
      </c>
      <c r="O2233">
        <v>1</v>
      </c>
      <c r="P2233">
        <v>0</v>
      </c>
      <c r="Q2233">
        <v>82.1</v>
      </c>
      <c r="R2233">
        <v>63</v>
      </c>
      <c r="S2233">
        <v>31</v>
      </c>
      <c r="T2233">
        <v>23</v>
      </c>
      <c r="U2233">
        <v>22</v>
      </c>
      <c r="V2233">
        <v>104</v>
      </c>
      <c r="W2233">
        <v>10</v>
      </c>
      <c r="X2233" s="2">
        <v>0.20599999999999999</v>
      </c>
    </row>
    <row r="2234" spans="1:24" x14ac:dyDescent="0.25">
      <c r="A2234" t="str">
        <f t="shared" si="105"/>
        <v/>
      </c>
      <c r="B2234" t="str">
        <f t="shared" si="103"/>
        <v/>
      </c>
      <c r="C2234" t="str">
        <f t="shared" si="104"/>
        <v/>
      </c>
      <c r="D2234">
        <v>2026</v>
      </c>
      <c r="E2234" t="s">
        <v>9051</v>
      </c>
      <c r="F2234" t="s">
        <v>2376</v>
      </c>
      <c r="G2234" t="s">
        <v>37</v>
      </c>
      <c r="H2234" t="s">
        <v>64</v>
      </c>
      <c r="I2234">
        <v>1</v>
      </c>
      <c r="J2234">
        <v>0</v>
      </c>
      <c r="K2234" s="29">
        <v>1.17</v>
      </c>
      <c r="L2234">
        <v>2</v>
      </c>
      <c r="M2234">
        <v>2</v>
      </c>
      <c r="N2234">
        <v>0</v>
      </c>
      <c r="O2234">
        <v>0</v>
      </c>
      <c r="P2234">
        <v>0</v>
      </c>
      <c r="Q2234">
        <v>7.2</v>
      </c>
      <c r="R2234">
        <v>6</v>
      </c>
      <c r="S2234">
        <v>1</v>
      </c>
      <c r="T2234">
        <v>1</v>
      </c>
      <c r="U2234">
        <v>2</v>
      </c>
      <c r="V2234">
        <v>7</v>
      </c>
      <c r="W2234">
        <v>1</v>
      </c>
      <c r="X2234" s="2">
        <v>0.2</v>
      </c>
    </row>
    <row r="2235" spans="1:24" x14ac:dyDescent="0.25">
      <c r="A2235" t="str">
        <f t="shared" si="105"/>
        <v/>
      </c>
      <c r="B2235" t="str">
        <f t="shared" si="103"/>
        <v/>
      </c>
      <c r="C2235" t="str">
        <f t="shared" si="104"/>
        <v/>
      </c>
      <c r="D2235">
        <v>2026</v>
      </c>
      <c r="E2235" t="s">
        <v>9052</v>
      </c>
      <c r="F2235" t="s">
        <v>2376</v>
      </c>
      <c r="G2235" t="s">
        <v>24</v>
      </c>
      <c r="H2235" t="s">
        <v>64</v>
      </c>
      <c r="I2235">
        <v>5</v>
      </c>
      <c r="J2235">
        <v>0</v>
      </c>
      <c r="K2235" s="29">
        <v>1.76</v>
      </c>
      <c r="L2235">
        <v>27</v>
      </c>
      <c r="M2235">
        <v>0</v>
      </c>
      <c r="N2235">
        <v>0</v>
      </c>
      <c r="O2235">
        <v>0</v>
      </c>
      <c r="P2235">
        <v>2</v>
      </c>
      <c r="Q2235">
        <v>30.2</v>
      </c>
      <c r="R2235">
        <v>27</v>
      </c>
      <c r="S2235">
        <v>7</v>
      </c>
      <c r="T2235">
        <v>6</v>
      </c>
      <c r="U2235">
        <v>17</v>
      </c>
      <c r="V2235">
        <v>24</v>
      </c>
      <c r="W2235">
        <v>3</v>
      </c>
      <c r="X2235" s="2">
        <v>0.245</v>
      </c>
    </row>
    <row r="2236" spans="1:24" x14ac:dyDescent="0.25">
      <c r="A2236">
        <f t="shared" si="105"/>
        <v>1</v>
      </c>
      <c r="B2236" t="str">
        <f t="shared" si="103"/>
        <v/>
      </c>
      <c r="C2236" t="str">
        <f t="shared" si="104"/>
        <v/>
      </c>
      <c r="D2236">
        <v>2026</v>
      </c>
      <c r="E2236" t="s">
        <v>9053</v>
      </c>
      <c r="F2236" t="s">
        <v>2376</v>
      </c>
      <c r="G2236" t="s">
        <v>29</v>
      </c>
      <c r="H2236" t="s">
        <v>64</v>
      </c>
      <c r="I2236">
        <v>1</v>
      </c>
      <c r="J2236">
        <v>0</v>
      </c>
      <c r="K2236" s="29">
        <v>2.2200000000000002</v>
      </c>
      <c r="L2236">
        <v>11</v>
      </c>
      <c r="M2236">
        <v>6</v>
      </c>
      <c r="N2236">
        <v>0</v>
      </c>
      <c r="O2236">
        <v>0</v>
      </c>
      <c r="P2236">
        <v>0</v>
      </c>
      <c r="Q2236">
        <v>24.1</v>
      </c>
      <c r="R2236">
        <v>14</v>
      </c>
      <c r="S2236">
        <v>8</v>
      </c>
      <c r="T2236">
        <v>6</v>
      </c>
      <c r="U2236">
        <v>9</v>
      </c>
      <c r="V2236">
        <v>17</v>
      </c>
      <c r="W2236">
        <v>4</v>
      </c>
      <c r="X2236" s="2">
        <v>0.16500000000000001</v>
      </c>
    </row>
    <row r="2237" spans="1:24" x14ac:dyDescent="0.25">
      <c r="A2237" t="str">
        <f t="shared" si="105"/>
        <v/>
      </c>
      <c r="B2237" t="str">
        <f t="shared" si="103"/>
        <v/>
      </c>
      <c r="C2237" t="str">
        <f t="shared" si="104"/>
        <v/>
      </c>
      <c r="D2237">
        <v>2026</v>
      </c>
      <c r="E2237" t="s">
        <v>9054</v>
      </c>
      <c r="F2237" t="s">
        <v>2376</v>
      </c>
      <c r="G2237" t="s">
        <v>37</v>
      </c>
      <c r="H2237" t="s">
        <v>64</v>
      </c>
      <c r="I2237">
        <v>2</v>
      </c>
      <c r="J2237">
        <v>0</v>
      </c>
      <c r="K2237" s="29">
        <v>3.42</v>
      </c>
      <c r="L2237">
        <v>20</v>
      </c>
      <c r="M2237">
        <v>0</v>
      </c>
      <c r="N2237">
        <v>0</v>
      </c>
      <c r="O2237">
        <v>0</v>
      </c>
      <c r="P2237">
        <v>3</v>
      </c>
      <c r="Q2237">
        <v>26.1</v>
      </c>
      <c r="R2237">
        <v>14</v>
      </c>
      <c r="S2237">
        <v>13</v>
      </c>
      <c r="T2237">
        <v>10</v>
      </c>
      <c r="U2237">
        <v>18</v>
      </c>
      <c r="V2237">
        <v>39</v>
      </c>
      <c r="W2237">
        <v>7</v>
      </c>
      <c r="X2237" s="2">
        <v>0.154</v>
      </c>
    </row>
    <row r="2238" spans="1:24" x14ac:dyDescent="0.25">
      <c r="A2238">
        <f t="shared" si="105"/>
        <v>1</v>
      </c>
      <c r="B2238" t="str">
        <f t="shared" si="103"/>
        <v/>
      </c>
      <c r="C2238" t="str">
        <f t="shared" si="104"/>
        <v/>
      </c>
      <c r="D2238">
        <v>2026</v>
      </c>
      <c r="E2238" t="s">
        <v>9055</v>
      </c>
      <c r="F2238" t="s">
        <v>2376</v>
      </c>
      <c r="G2238" t="s">
        <v>29</v>
      </c>
      <c r="H2238" t="s">
        <v>64</v>
      </c>
      <c r="I2238">
        <v>5</v>
      </c>
      <c r="J2238">
        <v>2</v>
      </c>
      <c r="K2238" s="29">
        <v>3.47</v>
      </c>
      <c r="L2238">
        <v>15</v>
      </c>
      <c r="M2238">
        <v>7</v>
      </c>
      <c r="N2238">
        <v>0</v>
      </c>
      <c r="O2238">
        <v>0</v>
      </c>
      <c r="P2238">
        <v>0</v>
      </c>
      <c r="Q2238">
        <v>49.1</v>
      </c>
      <c r="R2238">
        <v>44</v>
      </c>
      <c r="S2238">
        <v>29</v>
      </c>
      <c r="T2238">
        <v>19</v>
      </c>
      <c r="U2238">
        <v>25</v>
      </c>
      <c r="V2238">
        <v>46</v>
      </c>
      <c r="W2238">
        <v>15</v>
      </c>
      <c r="X2238" s="2">
        <v>0.23</v>
      </c>
    </row>
    <row r="2239" spans="1:24" x14ac:dyDescent="0.25">
      <c r="A2239" t="str">
        <f t="shared" si="105"/>
        <v/>
      </c>
      <c r="B2239" t="str">
        <f t="shared" si="103"/>
        <v/>
      </c>
      <c r="C2239" t="str">
        <f t="shared" si="104"/>
        <v/>
      </c>
      <c r="D2239">
        <v>2026</v>
      </c>
      <c r="E2239" t="s">
        <v>2375</v>
      </c>
      <c r="F2239" t="s">
        <v>2376</v>
      </c>
      <c r="G2239" t="s">
        <v>47</v>
      </c>
      <c r="H2239" t="s">
        <v>64</v>
      </c>
      <c r="I2239">
        <v>0</v>
      </c>
      <c r="J2239">
        <v>1</v>
      </c>
      <c r="K2239" s="29">
        <v>3.48</v>
      </c>
      <c r="L2239">
        <v>8</v>
      </c>
      <c r="M2239">
        <v>0</v>
      </c>
      <c r="N2239">
        <v>0</v>
      </c>
      <c r="O2239">
        <v>0</v>
      </c>
      <c r="P2239">
        <v>2</v>
      </c>
      <c r="Q2239">
        <v>10.1</v>
      </c>
      <c r="R2239">
        <v>7</v>
      </c>
      <c r="S2239">
        <v>4</v>
      </c>
      <c r="T2239">
        <v>4</v>
      </c>
      <c r="U2239">
        <v>7</v>
      </c>
      <c r="V2239">
        <v>12</v>
      </c>
      <c r="W2239">
        <v>4</v>
      </c>
      <c r="X2239" s="2">
        <v>0.19400000000000001</v>
      </c>
    </row>
    <row r="2240" spans="1:24" x14ac:dyDescent="0.25">
      <c r="A2240">
        <f t="shared" si="105"/>
        <v>1</v>
      </c>
      <c r="B2240" t="str">
        <f t="shared" si="103"/>
        <v/>
      </c>
      <c r="C2240" t="str">
        <f t="shared" si="104"/>
        <v/>
      </c>
      <c r="D2240">
        <v>2026</v>
      </c>
      <c r="E2240" t="s">
        <v>9056</v>
      </c>
      <c r="F2240" t="s">
        <v>2376</v>
      </c>
      <c r="G2240" t="s">
        <v>29</v>
      </c>
      <c r="H2240" t="s">
        <v>64</v>
      </c>
      <c r="I2240">
        <v>4</v>
      </c>
      <c r="J2240">
        <v>2</v>
      </c>
      <c r="K2240" s="29">
        <v>4.5599999999999996</v>
      </c>
      <c r="L2240">
        <v>15</v>
      </c>
      <c r="M2240">
        <v>9</v>
      </c>
      <c r="N2240">
        <v>0</v>
      </c>
      <c r="O2240">
        <v>0</v>
      </c>
      <c r="P2240">
        <v>1</v>
      </c>
      <c r="Q2240">
        <v>53.1</v>
      </c>
      <c r="R2240">
        <v>56</v>
      </c>
      <c r="S2240">
        <v>36</v>
      </c>
      <c r="T2240">
        <v>27</v>
      </c>
      <c r="U2240">
        <v>24</v>
      </c>
      <c r="V2240">
        <v>65</v>
      </c>
      <c r="W2240">
        <v>5</v>
      </c>
      <c r="X2240" s="2">
        <v>0.27300000000000002</v>
      </c>
    </row>
    <row r="2241" spans="1:24" x14ac:dyDescent="0.25">
      <c r="A2241" t="str">
        <f t="shared" si="105"/>
        <v/>
      </c>
      <c r="B2241" t="str">
        <f t="shared" si="103"/>
        <v/>
      </c>
      <c r="C2241" t="str">
        <f t="shared" si="104"/>
        <v/>
      </c>
      <c r="D2241">
        <v>2026</v>
      </c>
      <c r="E2241" t="s">
        <v>9057</v>
      </c>
      <c r="F2241" t="s">
        <v>2376</v>
      </c>
      <c r="G2241" t="s">
        <v>24</v>
      </c>
      <c r="H2241" t="s">
        <v>64</v>
      </c>
      <c r="I2241">
        <v>2</v>
      </c>
      <c r="J2241">
        <v>3</v>
      </c>
      <c r="K2241" s="29">
        <v>5.05</v>
      </c>
      <c r="L2241">
        <v>13</v>
      </c>
      <c r="M2241">
        <v>6</v>
      </c>
      <c r="N2241">
        <v>0</v>
      </c>
      <c r="O2241">
        <v>0</v>
      </c>
      <c r="P2241">
        <v>0</v>
      </c>
      <c r="Q2241">
        <v>41</v>
      </c>
      <c r="R2241">
        <v>40</v>
      </c>
      <c r="S2241">
        <v>26</v>
      </c>
      <c r="T2241">
        <v>23</v>
      </c>
      <c r="U2241">
        <v>10</v>
      </c>
      <c r="V2241">
        <v>38</v>
      </c>
      <c r="W2241">
        <v>7</v>
      </c>
      <c r="X2241" s="2">
        <v>0.248</v>
      </c>
    </row>
    <row r="2242" spans="1:24" x14ac:dyDescent="0.25">
      <c r="A2242" t="str">
        <f t="shared" si="105"/>
        <v/>
      </c>
      <c r="B2242" t="str">
        <f t="shared" ref="B2242:B2305" si="106">IF(COUNTIFS(Draft_Player,$E2242),COUNTIFS(Draft_Player,$E2242),"")</f>
        <v/>
      </c>
      <c r="C2242" t="str">
        <f t="shared" ref="C2242:C2305" si="107">IF(COUNTIFS(Transfers_Player,$E2242),COUNTIFS(Transfers_Player,$E2242),"")</f>
        <v/>
      </c>
      <c r="D2242">
        <v>2026</v>
      </c>
      <c r="E2242" t="s">
        <v>2378</v>
      </c>
      <c r="F2242" t="s">
        <v>2376</v>
      </c>
      <c r="G2242" t="s">
        <v>24</v>
      </c>
      <c r="H2242" t="s">
        <v>64</v>
      </c>
      <c r="I2242">
        <v>3</v>
      </c>
      <c r="J2242">
        <v>1</v>
      </c>
      <c r="K2242" s="29">
        <v>5.1100000000000003</v>
      </c>
      <c r="L2242">
        <v>17</v>
      </c>
      <c r="M2242">
        <v>0</v>
      </c>
      <c r="N2242">
        <v>0</v>
      </c>
      <c r="O2242">
        <v>0</v>
      </c>
      <c r="P2242">
        <v>4</v>
      </c>
      <c r="Q2242">
        <v>24.2</v>
      </c>
      <c r="R2242">
        <v>21</v>
      </c>
      <c r="S2242">
        <v>16</v>
      </c>
      <c r="T2242">
        <v>14</v>
      </c>
      <c r="U2242">
        <v>17</v>
      </c>
      <c r="V2242">
        <v>34</v>
      </c>
      <c r="W2242">
        <v>3</v>
      </c>
      <c r="X2242" s="2">
        <v>0.22800000000000001</v>
      </c>
    </row>
    <row r="2243" spans="1:24" x14ac:dyDescent="0.25">
      <c r="A2243" t="str">
        <f t="shared" si="105"/>
        <v/>
      </c>
      <c r="B2243">
        <f t="shared" si="106"/>
        <v>1</v>
      </c>
      <c r="C2243" t="str">
        <f t="shared" si="107"/>
        <v/>
      </c>
      <c r="D2243">
        <v>2026</v>
      </c>
      <c r="E2243" t="s">
        <v>6422</v>
      </c>
      <c r="F2243" t="s">
        <v>2376</v>
      </c>
      <c r="G2243" t="s">
        <v>37</v>
      </c>
      <c r="H2243" t="s">
        <v>64</v>
      </c>
      <c r="I2243">
        <v>2</v>
      </c>
      <c r="J2243">
        <v>2</v>
      </c>
      <c r="K2243" s="29">
        <v>5.61</v>
      </c>
      <c r="L2243">
        <v>16</v>
      </c>
      <c r="M2243">
        <v>7</v>
      </c>
      <c r="N2243">
        <v>0</v>
      </c>
      <c r="O2243">
        <v>0</v>
      </c>
      <c r="P2243">
        <v>0</v>
      </c>
      <c r="Q2243">
        <v>51.1</v>
      </c>
      <c r="R2243">
        <v>51</v>
      </c>
      <c r="S2243">
        <v>37</v>
      </c>
      <c r="T2243">
        <v>32</v>
      </c>
      <c r="U2243">
        <v>17</v>
      </c>
      <c r="V2243">
        <v>59</v>
      </c>
      <c r="W2243">
        <v>8</v>
      </c>
      <c r="X2243" s="2">
        <v>0.251</v>
      </c>
    </row>
    <row r="2244" spans="1:24" x14ac:dyDescent="0.25">
      <c r="A2244" t="str">
        <f t="shared" si="105"/>
        <v/>
      </c>
      <c r="B2244" t="str">
        <f t="shared" si="106"/>
        <v/>
      </c>
      <c r="C2244" t="str">
        <f t="shared" si="107"/>
        <v/>
      </c>
      <c r="D2244">
        <v>2026</v>
      </c>
      <c r="E2244" t="s">
        <v>9058</v>
      </c>
      <c r="F2244" t="s">
        <v>2376</v>
      </c>
      <c r="G2244" t="s">
        <v>37</v>
      </c>
      <c r="H2244" t="s">
        <v>64</v>
      </c>
      <c r="I2244">
        <v>4</v>
      </c>
      <c r="J2244">
        <v>2</v>
      </c>
      <c r="K2244" s="29">
        <v>5.91</v>
      </c>
      <c r="L2244">
        <v>21</v>
      </c>
      <c r="M2244">
        <v>0</v>
      </c>
      <c r="N2244">
        <v>0</v>
      </c>
      <c r="O2244">
        <v>0</v>
      </c>
      <c r="P2244">
        <v>1</v>
      </c>
      <c r="Q2244">
        <v>35</v>
      </c>
      <c r="R2244">
        <v>35</v>
      </c>
      <c r="S2244">
        <v>25</v>
      </c>
      <c r="T2244">
        <v>23</v>
      </c>
      <c r="U2244">
        <v>17</v>
      </c>
      <c r="V2244">
        <v>30</v>
      </c>
      <c r="W2244">
        <v>10</v>
      </c>
      <c r="X2244" s="2">
        <v>0.25700000000000001</v>
      </c>
    </row>
    <row r="2245" spans="1:24" x14ac:dyDescent="0.25">
      <c r="A2245" t="str">
        <f t="shared" si="105"/>
        <v/>
      </c>
      <c r="B2245" t="str">
        <f t="shared" si="106"/>
        <v/>
      </c>
      <c r="C2245" t="str">
        <f t="shared" si="107"/>
        <v/>
      </c>
      <c r="D2245">
        <v>2026</v>
      </c>
      <c r="E2245" t="s">
        <v>2822</v>
      </c>
      <c r="F2245" t="s">
        <v>2376</v>
      </c>
      <c r="G2245" t="s">
        <v>37</v>
      </c>
      <c r="H2245" t="s">
        <v>64</v>
      </c>
      <c r="I2245">
        <v>2</v>
      </c>
      <c r="J2245">
        <v>1</v>
      </c>
      <c r="K2245" s="29">
        <v>6.4</v>
      </c>
      <c r="L2245">
        <v>20</v>
      </c>
      <c r="M2245">
        <v>7</v>
      </c>
      <c r="N2245">
        <v>0</v>
      </c>
      <c r="O2245">
        <v>0</v>
      </c>
      <c r="P2245">
        <v>2</v>
      </c>
      <c r="Q2245">
        <v>52</v>
      </c>
      <c r="R2245">
        <v>50</v>
      </c>
      <c r="S2245">
        <v>40</v>
      </c>
      <c r="T2245">
        <v>37</v>
      </c>
      <c r="U2245">
        <v>19</v>
      </c>
      <c r="V2245">
        <v>61</v>
      </c>
      <c r="W2245">
        <v>7</v>
      </c>
      <c r="X2245" s="2">
        <v>0.249</v>
      </c>
    </row>
    <row r="2246" spans="1:24" x14ac:dyDescent="0.25">
      <c r="A2246" t="str">
        <f t="shared" si="105"/>
        <v/>
      </c>
      <c r="B2246" t="str">
        <f t="shared" si="106"/>
        <v/>
      </c>
      <c r="C2246" t="str">
        <f t="shared" si="107"/>
        <v/>
      </c>
      <c r="D2246">
        <v>2026</v>
      </c>
      <c r="E2246" t="s">
        <v>9059</v>
      </c>
      <c r="F2246" t="s">
        <v>2376</v>
      </c>
      <c r="G2246" t="s">
        <v>37</v>
      </c>
      <c r="H2246" t="s">
        <v>64</v>
      </c>
      <c r="I2246">
        <v>0</v>
      </c>
      <c r="J2246">
        <v>1</v>
      </c>
      <c r="K2246" s="29">
        <v>9</v>
      </c>
      <c r="L2246">
        <v>12</v>
      </c>
      <c r="M2246">
        <v>1</v>
      </c>
      <c r="N2246">
        <v>0</v>
      </c>
      <c r="O2246">
        <v>0</v>
      </c>
      <c r="P2246">
        <v>0</v>
      </c>
      <c r="Q2246">
        <v>11</v>
      </c>
      <c r="R2246">
        <v>10</v>
      </c>
      <c r="S2246">
        <v>12</v>
      </c>
      <c r="T2246">
        <v>11</v>
      </c>
      <c r="U2246">
        <v>11</v>
      </c>
      <c r="V2246">
        <v>10</v>
      </c>
      <c r="W2246">
        <v>2</v>
      </c>
      <c r="X2246" s="2">
        <v>0.23300000000000001</v>
      </c>
    </row>
    <row r="2247" spans="1:24" x14ac:dyDescent="0.25">
      <c r="A2247" t="str">
        <f t="shared" si="105"/>
        <v/>
      </c>
      <c r="B2247" t="str">
        <f t="shared" si="106"/>
        <v/>
      </c>
      <c r="C2247" t="str">
        <f t="shared" si="107"/>
        <v/>
      </c>
      <c r="D2247">
        <v>2026</v>
      </c>
      <c r="E2247" t="s">
        <v>9060</v>
      </c>
      <c r="F2247" t="s">
        <v>2376</v>
      </c>
      <c r="G2247" t="s">
        <v>24</v>
      </c>
      <c r="H2247" t="s">
        <v>64</v>
      </c>
      <c r="I2247">
        <v>0</v>
      </c>
      <c r="J2247">
        <v>0</v>
      </c>
      <c r="K2247" s="29">
        <v>13.5</v>
      </c>
      <c r="L2247">
        <v>4</v>
      </c>
      <c r="M2247">
        <v>0</v>
      </c>
      <c r="N2247">
        <v>0</v>
      </c>
      <c r="O2247">
        <v>0</v>
      </c>
      <c r="P2247">
        <v>0</v>
      </c>
      <c r="Q2247">
        <v>4</v>
      </c>
      <c r="R2247">
        <v>7</v>
      </c>
      <c r="S2247">
        <v>6</v>
      </c>
      <c r="T2247">
        <v>6</v>
      </c>
      <c r="U2247">
        <v>2</v>
      </c>
      <c r="V2247">
        <v>3</v>
      </c>
      <c r="W2247">
        <v>3</v>
      </c>
      <c r="X2247" s="2">
        <v>0.36799999999999999</v>
      </c>
    </row>
    <row r="2248" spans="1:24" x14ac:dyDescent="0.25">
      <c r="A2248">
        <f t="shared" si="105"/>
        <v>1</v>
      </c>
      <c r="B2248" t="str">
        <f t="shared" si="106"/>
        <v/>
      </c>
      <c r="C2248" t="str">
        <f t="shared" si="107"/>
        <v/>
      </c>
      <c r="D2248">
        <v>2026</v>
      </c>
      <c r="E2248" t="s">
        <v>2394</v>
      </c>
      <c r="F2248" t="s">
        <v>2376</v>
      </c>
      <c r="G2248" t="s">
        <v>29</v>
      </c>
      <c r="H2248" t="s">
        <v>64</v>
      </c>
      <c r="I2248">
        <v>0</v>
      </c>
      <c r="J2248">
        <v>0</v>
      </c>
      <c r="K2248" s="29">
        <v>27</v>
      </c>
      <c r="L2248">
        <v>1</v>
      </c>
      <c r="M2248">
        <v>0</v>
      </c>
      <c r="N2248">
        <v>0</v>
      </c>
      <c r="O2248">
        <v>0</v>
      </c>
      <c r="P2248">
        <v>0</v>
      </c>
      <c r="Q2248">
        <v>0.1</v>
      </c>
      <c r="R2248">
        <v>3</v>
      </c>
      <c r="S2248">
        <v>2</v>
      </c>
      <c r="T2248">
        <v>1</v>
      </c>
      <c r="U2248">
        <v>0</v>
      </c>
      <c r="V2248">
        <v>0</v>
      </c>
      <c r="W2248">
        <v>0</v>
      </c>
      <c r="X2248" s="2">
        <v>0.6</v>
      </c>
    </row>
    <row r="2249" spans="1:24" x14ac:dyDescent="0.25">
      <c r="A2249" t="str">
        <f t="shared" si="105"/>
        <v/>
      </c>
      <c r="B2249" t="str">
        <f t="shared" si="106"/>
        <v/>
      </c>
      <c r="C2249">
        <f t="shared" si="107"/>
        <v>1</v>
      </c>
      <c r="D2249">
        <v>2026</v>
      </c>
      <c r="E2249" t="s">
        <v>6885</v>
      </c>
      <c r="F2249" t="s">
        <v>2376</v>
      </c>
      <c r="G2249" t="s">
        <v>37</v>
      </c>
      <c r="H2249" t="s">
        <v>64</v>
      </c>
      <c r="I2249">
        <v>0</v>
      </c>
      <c r="J2249">
        <v>0</v>
      </c>
      <c r="K2249" s="29">
        <v>108</v>
      </c>
      <c r="L2249">
        <v>1</v>
      </c>
      <c r="M2249">
        <v>0</v>
      </c>
      <c r="N2249">
        <v>0</v>
      </c>
      <c r="O2249">
        <v>0</v>
      </c>
      <c r="P2249">
        <v>0</v>
      </c>
      <c r="Q2249">
        <v>0.1</v>
      </c>
      <c r="R2249">
        <v>2</v>
      </c>
      <c r="S2249">
        <v>4</v>
      </c>
      <c r="T2249">
        <v>4</v>
      </c>
      <c r="U2249">
        <v>1</v>
      </c>
      <c r="V2249">
        <v>0</v>
      </c>
      <c r="W2249">
        <v>1</v>
      </c>
      <c r="X2249" s="2">
        <v>0.66700000000000004</v>
      </c>
    </row>
    <row r="2250" spans="1:24" x14ac:dyDescent="0.25">
      <c r="A2250">
        <f t="shared" si="105"/>
        <v>1</v>
      </c>
      <c r="B2250" t="str">
        <f t="shared" si="106"/>
        <v/>
      </c>
      <c r="C2250" t="str">
        <f t="shared" si="107"/>
        <v/>
      </c>
      <c r="D2250">
        <v>2026</v>
      </c>
      <c r="E2250" t="s">
        <v>9061</v>
      </c>
      <c r="F2250" t="s">
        <v>2396</v>
      </c>
      <c r="G2250" t="s">
        <v>29</v>
      </c>
      <c r="H2250" t="s">
        <v>64</v>
      </c>
      <c r="I2250">
        <v>5</v>
      </c>
      <c r="J2250">
        <v>5</v>
      </c>
      <c r="K2250" s="29">
        <v>3.54</v>
      </c>
      <c r="L2250">
        <v>16</v>
      </c>
      <c r="M2250">
        <v>13</v>
      </c>
      <c r="N2250">
        <v>0</v>
      </c>
      <c r="O2250">
        <v>0</v>
      </c>
      <c r="P2250">
        <v>0</v>
      </c>
      <c r="Q2250">
        <v>81.099999999999994</v>
      </c>
      <c r="R2250">
        <v>64</v>
      </c>
      <c r="S2250">
        <v>38</v>
      </c>
      <c r="T2250">
        <v>32</v>
      </c>
      <c r="U2250">
        <v>24</v>
      </c>
      <c r="V2250">
        <v>84</v>
      </c>
      <c r="W2250">
        <v>12</v>
      </c>
      <c r="X2250" s="2">
        <v>0.21299999999999999</v>
      </c>
    </row>
    <row r="2251" spans="1:24" x14ac:dyDescent="0.25">
      <c r="A2251" t="str">
        <f t="shared" si="105"/>
        <v/>
      </c>
      <c r="B2251" t="str">
        <f t="shared" si="106"/>
        <v/>
      </c>
      <c r="C2251" t="str">
        <f t="shared" si="107"/>
        <v/>
      </c>
      <c r="D2251">
        <v>2026</v>
      </c>
      <c r="E2251" t="s">
        <v>9062</v>
      </c>
      <c r="F2251" t="s">
        <v>2396</v>
      </c>
      <c r="G2251" t="s">
        <v>37</v>
      </c>
      <c r="H2251" t="s">
        <v>64</v>
      </c>
      <c r="I2251">
        <v>10</v>
      </c>
      <c r="J2251">
        <v>2</v>
      </c>
      <c r="K2251" s="29">
        <v>3.95</v>
      </c>
      <c r="L2251">
        <v>16</v>
      </c>
      <c r="M2251">
        <v>16</v>
      </c>
      <c r="N2251">
        <v>1</v>
      </c>
      <c r="O2251">
        <v>1</v>
      </c>
      <c r="P2251">
        <v>0</v>
      </c>
      <c r="Q2251">
        <v>84.1</v>
      </c>
      <c r="R2251">
        <v>67</v>
      </c>
      <c r="S2251">
        <v>41</v>
      </c>
      <c r="T2251">
        <v>37</v>
      </c>
      <c r="U2251">
        <v>21</v>
      </c>
      <c r="V2251">
        <v>59</v>
      </c>
      <c r="W2251">
        <v>28</v>
      </c>
      <c r="X2251" s="2">
        <v>0.22</v>
      </c>
    </row>
    <row r="2252" spans="1:24" x14ac:dyDescent="0.25">
      <c r="A2252">
        <f t="shared" si="105"/>
        <v>1</v>
      </c>
      <c r="B2252" t="str">
        <f t="shared" si="106"/>
        <v/>
      </c>
      <c r="C2252" t="str">
        <f t="shared" si="107"/>
        <v/>
      </c>
      <c r="D2252">
        <v>2026</v>
      </c>
      <c r="E2252" t="s">
        <v>9063</v>
      </c>
      <c r="F2252" t="s">
        <v>2396</v>
      </c>
      <c r="G2252" t="s">
        <v>32</v>
      </c>
      <c r="H2252" t="s">
        <v>64</v>
      </c>
      <c r="I2252">
        <v>2</v>
      </c>
      <c r="J2252">
        <v>2</v>
      </c>
      <c r="K2252" s="29">
        <v>3.46</v>
      </c>
      <c r="L2252">
        <v>22</v>
      </c>
      <c r="M2252">
        <v>4</v>
      </c>
      <c r="N2252">
        <v>0</v>
      </c>
      <c r="O2252">
        <v>0</v>
      </c>
      <c r="P2252">
        <v>6</v>
      </c>
      <c r="Q2252">
        <v>41.2</v>
      </c>
      <c r="R2252">
        <v>35</v>
      </c>
      <c r="S2252">
        <v>18</v>
      </c>
      <c r="T2252">
        <v>16</v>
      </c>
      <c r="U2252">
        <v>13</v>
      </c>
      <c r="V2252">
        <v>43</v>
      </c>
      <c r="W2252">
        <v>3</v>
      </c>
      <c r="X2252" s="2">
        <v>0.22700000000000001</v>
      </c>
    </row>
    <row r="2253" spans="1:24" x14ac:dyDescent="0.25">
      <c r="A2253" t="str">
        <f t="shared" si="105"/>
        <v/>
      </c>
      <c r="B2253" t="str">
        <f t="shared" si="106"/>
        <v/>
      </c>
      <c r="C2253" t="str">
        <f t="shared" si="107"/>
        <v/>
      </c>
      <c r="D2253">
        <v>2026</v>
      </c>
      <c r="E2253" t="s">
        <v>9064</v>
      </c>
      <c r="F2253" t="s">
        <v>2396</v>
      </c>
      <c r="G2253" t="s">
        <v>47</v>
      </c>
      <c r="H2253" t="s">
        <v>64</v>
      </c>
      <c r="I2253">
        <v>6</v>
      </c>
      <c r="J2253">
        <v>1</v>
      </c>
      <c r="K2253" s="29">
        <v>3.74</v>
      </c>
      <c r="L2253">
        <v>14</v>
      </c>
      <c r="M2253">
        <v>2</v>
      </c>
      <c r="N2253">
        <v>0</v>
      </c>
      <c r="O2253">
        <v>0</v>
      </c>
      <c r="P2253">
        <v>2</v>
      </c>
      <c r="Q2253">
        <v>43.1</v>
      </c>
      <c r="R2253">
        <v>34</v>
      </c>
      <c r="S2253">
        <v>24</v>
      </c>
      <c r="T2253">
        <v>18</v>
      </c>
      <c r="U2253">
        <v>20</v>
      </c>
      <c r="V2253">
        <v>35</v>
      </c>
      <c r="W2253">
        <v>7</v>
      </c>
      <c r="X2253" s="2">
        <v>0.20599999999999999</v>
      </c>
    </row>
    <row r="2254" spans="1:24" x14ac:dyDescent="0.25">
      <c r="A2254">
        <f t="shared" si="105"/>
        <v>1</v>
      </c>
      <c r="B2254" t="str">
        <f t="shared" si="106"/>
        <v/>
      </c>
      <c r="C2254" t="str">
        <f t="shared" si="107"/>
        <v/>
      </c>
      <c r="D2254">
        <v>2026</v>
      </c>
      <c r="E2254" t="s">
        <v>9065</v>
      </c>
      <c r="F2254" t="s">
        <v>2396</v>
      </c>
      <c r="G2254" t="s">
        <v>29</v>
      </c>
      <c r="H2254" t="s">
        <v>64</v>
      </c>
      <c r="I2254">
        <v>7</v>
      </c>
      <c r="J2254">
        <v>2</v>
      </c>
      <c r="K2254" s="29">
        <v>3.9</v>
      </c>
      <c r="L2254">
        <v>14</v>
      </c>
      <c r="M2254">
        <v>10</v>
      </c>
      <c r="N2254">
        <v>0</v>
      </c>
      <c r="O2254">
        <v>0</v>
      </c>
      <c r="P2254">
        <v>1</v>
      </c>
      <c r="Q2254">
        <v>55.1</v>
      </c>
      <c r="R2254">
        <v>45</v>
      </c>
      <c r="S2254">
        <v>33</v>
      </c>
      <c r="T2254">
        <v>24</v>
      </c>
      <c r="U2254">
        <v>27</v>
      </c>
      <c r="V2254">
        <v>38</v>
      </c>
      <c r="W2254">
        <v>8</v>
      </c>
      <c r="X2254" s="2">
        <v>0.222</v>
      </c>
    </row>
    <row r="2255" spans="1:24" x14ac:dyDescent="0.25">
      <c r="A2255" t="str">
        <f t="shared" si="105"/>
        <v/>
      </c>
      <c r="B2255" t="str">
        <f t="shared" si="106"/>
        <v/>
      </c>
      <c r="C2255" t="str">
        <f t="shared" si="107"/>
        <v/>
      </c>
      <c r="D2255">
        <v>2026</v>
      </c>
      <c r="E2255" t="s">
        <v>9066</v>
      </c>
      <c r="F2255" t="s">
        <v>2396</v>
      </c>
      <c r="G2255" t="s">
        <v>24</v>
      </c>
      <c r="H2255" t="s">
        <v>64</v>
      </c>
      <c r="I2255">
        <v>2</v>
      </c>
      <c r="J2255">
        <v>1</v>
      </c>
      <c r="K2255" s="29">
        <v>4.05</v>
      </c>
      <c r="L2255">
        <v>16</v>
      </c>
      <c r="M2255">
        <v>3</v>
      </c>
      <c r="N2255">
        <v>0</v>
      </c>
      <c r="O2255">
        <v>0</v>
      </c>
      <c r="P2255">
        <v>0</v>
      </c>
      <c r="Q2255">
        <v>33.1</v>
      </c>
      <c r="R2255">
        <v>31</v>
      </c>
      <c r="S2255">
        <v>16</v>
      </c>
      <c r="T2255">
        <v>15</v>
      </c>
      <c r="U2255">
        <v>15</v>
      </c>
      <c r="V2255">
        <v>26</v>
      </c>
      <c r="W2255">
        <v>9</v>
      </c>
      <c r="X2255" s="2">
        <v>0.246</v>
      </c>
    </row>
    <row r="2256" spans="1:24" x14ac:dyDescent="0.25">
      <c r="A2256" t="str">
        <f t="shared" si="105"/>
        <v/>
      </c>
      <c r="B2256" t="str">
        <f t="shared" si="106"/>
        <v/>
      </c>
      <c r="C2256" t="str">
        <f t="shared" si="107"/>
        <v/>
      </c>
      <c r="D2256">
        <v>2026</v>
      </c>
      <c r="E2256" t="s">
        <v>9067</v>
      </c>
      <c r="F2256" t="s">
        <v>2396</v>
      </c>
      <c r="G2256" t="s">
        <v>24</v>
      </c>
      <c r="H2256" t="s">
        <v>64</v>
      </c>
      <c r="I2256">
        <v>4</v>
      </c>
      <c r="J2256">
        <v>2</v>
      </c>
      <c r="K2256" s="29">
        <v>4.3099999999999996</v>
      </c>
      <c r="L2256">
        <v>23</v>
      </c>
      <c r="M2256">
        <v>2</v>
      </c>
      <c r="N2256">
        <v>0</v>
      </c>
      <c r="O2256">
        <v>0</v>
      </c>
      <c r="P2256">
        <v>3</v>
      </c>
      <c r="Q2256">
        <v>39.200000000000003</v>
      </c>
      <c r="R2256">
        <v>23</v>
      </c>
      <c r="S2256">
        <v>20</v>
      </c>
      <c r="T2256">
        <v>19</v>
      </c>
      <c r="U2256">
        <v>27</v>
      </c>
      <c r="V2256">
        <v>60</v>
      </c>
      <c r="W2256">
        <v>3</v>
      </c>
      <c r="X2256" s="2">
        <v>0.16900000000000001</v>
      </c>
    </row>
    <row r="2257" spans="1:24" x14ac:dyDescent="0.25">
      <c r="A2257" t="str">
        <f t="shared" si="105"/>
        <v/>
      </c>
      <c r="B2257" t="str">
        <f t="shared" si="106"/>
        <v/>
      </c>
      <c r="C2257" t="str">
        <f t="shared" si="107"/>
        <v/>
      </c>
      <c r="D2257">
        <v>2026</v>
      </c>
      <c r="E2257" t="s">
        <v>9068</v>
      </c>
      <c r="F2257" t="s">
        <v>2396</v>
      </c>
      <c r="G2257" t="s">
        <v>37</v>
      </c>
      <c r="H2257" t="s">
        <v>64</v>
      </c>
      <c r="I2257">
        <v>0</v>
      </c>
      <c r="J2257">
        <v>0</v>
      </c>
      <c r="K2257" s="29">
        <v>6</v>
      </c>
      <c r="L2257">
        <v>18</v>
      </c>
      <c r="M2257">
        <v>0</v>
      </c>
      <c r="N2257">
        <v>0</v>
      </c>
      <c r="O2257">
        <v>0</v>
      </c>
      <c r="P2257">
        <v>0</v>
      </c>
      <c r="Q2257">
        <v>21</v>
      </c>
      <c r="R2257">
        <v>29</v>
      </c>
      <c r="S2257">
        <v>17</v>
      </c>
      <c r="T2257">
        <v>14</v>
      </c>
      <c r="U2257">
        <v>10</v>
      </c>
      <c r="V2257">
        <v>24</v>
      </c>
      <c r="W2257">
        <v>2</v>
      </c>
      <c r="X2257" s="2">
        <v>0.33300000000000002</v>
      </c>
    </row>
    <row r="2258" spans="1:24" x14ac:dyDescent="0.25">
      <c r="A2258" t="str">
        <f t="shared" si="105"/>
        <v/>
      </c>
      <c r="B2258" t="str">
        <f t="shared" si="106"/>
        <v/>
      </c>
      <c r="C2258" t="str">
        <f t="shared" si="107"/>
        <v/>
      </c>
      <c r="D2258">
        <v>2026</v>
      </c>
      <c r="E2258" t="s">
        <v>9069</v>
      </c>
      <c r="F2258" t="s">
        <v>2396</v>
      </c>
      <c r="G2258" t="s">
        <v>47</v>
      </c>
      <c r="H2258" t="s">
        <v>64</v>
      </c>
      <c r="I2258">
        <v>1</v>
      </c>
      <c r="J2258">
        <v>0</v>
      </c>
      <c r="K2258" s="29">
        <v>6</v>
      </c>
      <c r="L2258">
        <v>3</v>
      </c>
      <c r="M2258">
        <v>0</v>
      </c>
      <c r="N2258">
        <v>0</v>
      </c>
      <c r="O2258">
        <v>0</v>
      </c>
      <c r="P2258">
        <v>0</v>
      </c>
      <c r="Q2258">
        <v>3</v>
      </c>
      <c r="R2258">
        <v>3</v>
      </c>
      <c r="S2258">
        <v>2</v>
      </c>
      <c r="T2258">
        <v>2</v>
      </c>
      <c r="U2258">
        <v>3</v>
      </c>
      <c r="V2258">
        <v>0</v>
      </c>
      <c r="W2258">
        <v>0</v>
      </c>
      <c r="X2258" s="2">
        <v>0.27300000000000002</v>
      </c>
    </row>
    <row r="2259" spans="1:24" x14ac:dyDescent="0.25">
      <c r="A2259" t="str">
        <f t="shared" si="105"/>
        <v/>
      </c>
      <c r="B2259" t="str">
        <f t="shared" si="106"/>
        <v/>
      </c>
      <c r="C2259" t="str">
        <f t="shared" si="107"/>
        <v/>
      </c>
      <c r="D2259">
        <v>2026</v>
      </c>
      <c r="E2259" t="s">
        <v>9070</v>
      </c>
      <c r="F2259" t="s">
        <v>2396</v>
      </c>
      <c r="G2259" t="s">
        <v>47</v>
      </c>
      <c r="H2259" t="s">
        <v>64</v>
      </c>
      <c r="I2259">
        <v>0</v>
      </c>
      <c r="J2259">
        <v>1</v>
      </c>
      <c r="K2259" s="29">
        <v>6.32</v>
      </c>
      <c r="L2259">
        <v>15</v>
      </c>
      <c r="M2259">
        <v>0</v>
      </c>
      <c r="N2259">
        <v>0</v>
      </c>
      <c r="O2259">
        <v>0</v>
      </c>
      <c r="P2259">
        <v>0</v>
      </c>
      <c r="Q2259">
        <v>15.2</v>
      </c>
      <c r="R2259">
        <v>14</v>
      </c>
      <c r="S2259">
        <v>11</v>
      </c>
      <c r="T2259">
        <v>11</v>
      </c>
      <c r="U2259">
        <v>10</v>
      </c>
      <c r="V2259">
        <v>14</v>
      </c>
      <c r="W2259">
        <v>3</v>
      </c>
      <c r="X2259" s="2">
        <v>0.23699999999999999</v>
      </c>
    </row>
    <row r="2260" spans="1:24" x14ac:dyDescent="0.25">
      <c r="A2260" t="str">
        <f t="shared" si="105"/>
        <v/>
      </c>
      <c r="B2260" t="str">
        <f t="shared" si="106"/>
        <v/>
      </c>
      <c r="C2260" t="str">
        <f t="shared" si="107"/>
        <v/>
      </c>
      <c r="D2260">
        <v>2026</v>
      </c>
      <c r="E2260" t="s">
        <v>9071</v>
      </c>
      <c r="F2260" t="s">
        <v>2396</v>
      </c>
      <c r="G2260" t="s">
        <v>24</v>
      </c>
      <c r="H2260" t="s">
        <v>64</v>
      </c>
      <c r="I2260">
        <v>1</v>
      </c>
      <c r="J2260">
        <v>1</v>
      </c>
      <c r="K2260" s="29">
        <v>6.75</v>
      </c>
      <c r="L2260">
        <v>15</v>
      </c>
      <c r="M2260">
        <v>5</v>
      </c>
      <c r="N2260">
        <v>0</v>
      </c>
      <c r="O2260">
        <v>0</v>
      </c>
      <c r="P2260">
        <v>2</v>
      </c>
      <c r="Q2260">
        <v>29.1</v>
      </c>
      <c r="R2260">
        <v>27</v>
      </c>
      <c r="S2260">
        <v>22</v>
      </c>
      <c r="T2260">
        <v>22</v>
      </c>
      <c r="U2260">
        <v>14</v>
      </c>
      <c r="V2260">
        <v>19</v>
      </c>
      <c r="W2260">
        <v>4</v>
      </c>
      <c r="X2260" s="2">
        <v>0.245</v>
      </c>
    </row>
    <row r="2261" spans="1:24" x14ac:dyDescent="0.25">
      <c r="A2261">
        <f t="shared" si="105"/>
        <v>1</v>
      </c>
      <c r="B2261" t="str">
        <f t="shared" si="106"/>
        <v/>
      </c>
      <c r="C2261" t="str">
        <f t="shared" si="107"/>
        <v/>
      </c>
      <c r="D2261">
        <v>2026</v>
      </c>
      <c r="E2261" t="s">
        <v>9072</v>
      </c>
      <c r="F2261" t="s">
        <v>2396</v>
      </c>
      <c r="G2261" t="s">
        <v>32</v>
      </c>
      <c r="H2261" t="s">
        <v>64</v>
      </c>
      <c r="I2261">
        <v>1</v>
      </c>
      <c r="J2261">
        <v>3</v>
      </c>
      <c r="K2261" s="29">
        <v>7.47</v>
      </c>
      <c r="L2261">
        <v>19</v>
      </c>
      <c r="M2261">
        <v>1</v>
      </c>
      <c r="N2261">
        <v>0</v>
      </c>
      <c r="O2261">
        <v>0</v>
      </c>
      <c r="P2261">
        <v>1</v>
      </c>
      <c r="Q2261">
        <v>31.1</v>
      </c>
      <c r="R2261">
        <v>35</v>
      </c>
      <c r="S2261">
        <v>26</v>
      </c>
      <c r="T2261">
        <v>26</v>
      </c>
      <c r="U2261">
        <v>26</v>
      </c>
      <c r="V2261">
        <v>28</v>
      </c>
      <c r="W2261">
        <v>6</v>
      </c>
      <c r="X2261" s="2">
        <v>0.29699999999999999</v>
      </c>
    </row>
    <row r="2262" spans="1:24" x14ac:dyDescent="0.25">
      <c r="A2262">
        <f t="shared" si="105"/>
        <v>1</v>
      </c>
      <c r="B2262" t="str">
        <f t="shared" si="106"/>
        <v/>
      </c>
      <c r="C2262" t="str">
        <f t="shared" si="107"/>
        <v/>
      </c>
      <c r="D2262">
        <v>2026</v>
      </c>
      <c r="E2262" t="s">
        <v>9073</v>
      </c>
      <c r="F2262" t="s">
        <v>2396</v>
      </c>
      <c r="G2262" t="s">
        <v>29</v>
      </c>
      <c r="H2262" t="s">
        <v>64</v>
      </c>
      <c r="I2262">
        <v>0</v>
      </c>
      <c r="J2262">
        <v>1</v>
      </c>
      <c r="K2262" s="29">
        <v>7.78</v>
      </c>
      <c r="L2262">
        <v>10</v>
      </c>
      <c r="M2262">
        <v>5</v>
      </c>
      <c r="N2262">
        <v>0</v>
      </c>
      <c r="O2262">
        <v>0</v>
      </c>
      <c r="P2262">
        <v>0</v>
      </c>
      <c r="Q2262">
        <v>19.2</v>
      </c>
      <c r="R2262">
        <v>23</v>
      </c>
      <c r="S2262">
        <v>17</v>
      </c>
      <c r="T2262">
        <v>17</v>
      </c>
      <c r="U2262">
        <v>3</v>
      </c>
      <c r="V2262">
        <v>18</v>
      </c>
      <c r="W2262">
        <v>4</v>
      </c>
      <c r="X2262" s="2">
        <v>0.29499999999999998</v>
      </c>
    </row>
    <row r="2263" spans="1:24" x14ac:dyDescent="0.25">
      <c r="A2263" t="str">
        <f t="shared" si="105"/>
        <v/>
      </c>
      <c r="B2263" t="str">
        <f t="shared" si="106"/>
        <v/>
      </c>
      <c r="C2263" t="str">
        <f t="shared" si="107"/>
        <v/>
      </c>
      <c r="D2263">
        <v>2026</v>
      </c>
      <c r="E2263" t="s">
        <v>9074</v>
      </c>
      <c r="F2263" t="s">
        <v>2396</v>
      </c>
      <c r="G2263" t="s">
        <v>24</v>
      </c>
      <c r="H2263" t="s">
        <v>64</v>
      </c>
      <c r="I2263">
        <v>0</v>
      </c>
      <c r="J2263">
        <v>1</v>
      </c>
      <c r="K2263" s="29">
        <v>8.59</v>
      </c>
      <c r="L2263">
        <v>7</v>
      </c>
      <c r="M2263">
        <v>0</v>
      </c>
      <c r="N2263">
        <v>0</v>
      </c>
      <c r="O2263">
        <v>0</v>
      </c>
      <c r="P2263">
        <v>0</v>
      </c>
      <c r="Q2263">
        <v>7.1</v>
      </c>
      <c r="R2263">
        <v>3</v>
      </c>
      <c r="S2263">
        <v>7</v>
      </c>
      <c r="T2263">
        <v>7</v>
      </c>
      <c r="U2263">
        <v>10</v>
      </c>
      <c r="V2263">
        <v>9</v>
      </c>
      <c r="W2263">
        <v>2</v>
      </c>
      <c r="X2263" s="2">
        <v>0.12</v>
      </c>
    </row>
    <row r="2264" spans="1:24" x14ac:dyDescent="0.25">
      <c r="A2264" t="str">
        <f t="shared" si="105"/>
        <v/>
      </c>
      <c r="B2264" t="str">
        <f t="shared" si="106"/>
        <v/>
      </c>
      <c r="C2264" t="str">
        <f t="shared" si="107"/>
        <v/>
      </c>
      <c r="D2264">
        <v>2026</v>
      </c>
      <c r="E2264" t="s">
        <v>9075</v>
      </c>
      <c r="F2264" t="s">
        <v>2396</v>
      </c>
      <c r="G2264" t="s">
        <v>47</v>
      </c>
      <c r="H2264" t="s">
        <v>64</v>
      </c>
      <c r="I2264">
        <v>0</v>
      </c>
      <c r="J2264">
        <v>0</v>
      </c>
      <c r="K2264" s="29">
        <v>9</v>
      </c>
      <c r="L2264">
        <v>3</v>
      </c>
      <c r="M2264">
        <v>0</v>
      </c>
      <c r="N2264">
        <v>0</v>
      </c>
      <c r="O2264">
        <v>0</v>
      </c>
      <c r="P2264">
        <v>0</v>
      </c>
      <c r="Q2264">
        <v>3</v>
      </c>
      <c r="R2264">
        <v>3</v>
      </c>
      <c r="S2264">
        <v>3</v>
      </c>
      <c r="T2264">
        <v>3</v>
      </c>
      <c r="U2264">
        <v>1</v>
      </c>
      <c r="V2264">
        <v>3</v>
      </c>
      <c r="W2264">
        <v>2</v>
      </c>
      <c r="X2264" s="2">
        <v>0.3</v>
      </c>
    </row>
    <row r="2265" spans="1:24" x14ac:dyDescent="0.25">
      <c r="A2265" t="str">
        <f t="shared" si="105"/>
        <v/>
      </c>
      <c r="B2265" t="str">
        <f t="shared" si="106"/>
        <v/>
      </c>
      <c r="C2265" t="str">
        <f t="shared" si="107"/>
        <v/>
      </c>
      <c r="D2265">
        <v>2026</v>
      </c>
      <c r="E2265" t="s">
        <v>9076</v>
      </c>
      <c r="F2265" t="s">
        <v>2396</v>
      </c>
      <c r="G2265" t="s">
        <v>37</v>
      </c>
      <c r="H2265" t="s">
        <v>64</v>
      </c>
      <c r="I2265">
        <v>0</v>
      </c>
      <c r="J2265">
        <v>0</v>
      </c>
      <c r="K2265" s="29">
        <v>11.12</v>
      </c>
      <c r="L2265">
        <v>8</v>
      </c>
      <c r="M2265">
        <v>0</v>
      </c>
      <c r="N2265">
        <v>0</v>
      </c>
      <c r="O2265">
        <v>0</v>
      </c>
      <c r="P2265">
        <v>0</v>
      </c>
      <c r="Q2265">
        <v>5.2</v>
      </c>
      <c r="R2265">
        <v>5</v>
      </c>
      <c r="S2265">
        <v>8</v>
      </c>
      <c r="T2265">
        <v>7</v>
      </c>
      <c r="U2265">
        <v>12</v>
      </c>
      <c r="V2265">
        <v>7</v>
      </c>
      <c r="W2265">
        <v>0</v>
      </c>
      <c r="X2265" s="2">
        <v>0.22700000000000001</v>
      </c>
    </row>
    <row r="2266" spans="1:24" x14ac:dyDescent="0.25">
      <c r="A2266">
        <f t="shared" si="105"/>
        <v>1</v>
      </c>
      <c r="B2266" t="str">
        <f t="shared" si="106"/>
        <v/>
      </c>
      <c r="C2266" t="str">
        <f t="shared" si="107"/>
        <v/>
      </c>
      <c r="D2266">
        <v>2026</v>
      </c>
      <c r="E2266" t="s">
        <v>9077</v>
      </c>
      <c r="F2266" t="s">
        <v>2396</v>
      </c>
      <c r="G2266" t="s">
        <v>29</v>
      </c>
      <c r="H2266" t="s">
        <v>64</v>
      </c>
      <c r="I2266">
        <v>0</v>
      </c>
      <c r="J2266">
        <v>0</v>
      </c>
      <c r="K2266" s="29">
        <v>12.91</v>
      </c>
      <c r="L2266">
        <v>9</v>
      </c>
      <c r="M2266">
        <v>0</v>
      </c>
      <c r="N2266">
        <v>0</v>
      </c>
      <c r="O2266">
        <v>0</v>
      </c>
      <c r="P2266">
        <v>0</v>
      </c>
      <c r="Q2266">
        <v>7.2</v>
      </c>
      <c r="R2266">
        <v>10</v>
      </c>
      <c r="S2266">
        <v>11</v>
      </c>
      <c r="T2266">
        <v>11</v>
      </c>
      <c r="U2266">
        <v>12</v>
      </c>
      <c r="V2266">
        <v>13</v>
      </c>
      <c r="W2266">
        <v>1</v>
      </c>
      <c r="X2266" s="2">
        <v>0.33300000000000002</v>
      </c>
    </row>
    <row r="2267" spans="1:24" x14ac:dyDescent="0.25">
      <c r="A2267" t="str">
        <f t="shared" si="105"/>
        <v/>
      </c>
      <c r="B2267" t="str">
        <f t="shared" si="106"/>
        <v/>
      </c>
      <c r="C2267" t="str">
        <f t="shared" si="107"/>
        <v/>
      </c>
      <c r="D2267">
        <v>2026</v>
      </c>
      <c r="E2267" t="s">
        <v>2412</v>
      </c>
      <c r="F2267" t="s">
        <v>2396</v>
      </c>
      <c r="G2267" t="s">
        <v>24</v>
      </c>
      <c r="H2267" t="s">
        <v>64</v>
      </c>
      <c r="I2267">
        <v>0</v>
      </c>
      <c r="J2267">
        <v>0</v>
      </c>
      <c r="K2267" s="29">
        <v>16.88</v>
      </c>
      <c r="L2267">
        <v>3</v>
      </c>
      <c r="M2267">
        <v>0</v>
      </c>
      <c r="N2267">
        <v>0</v>
      </c>
      <c r="O2267">
        <v>0</v>
      </c>
      <c r="P2267">
        <v>0</v>
      </c>
      <c r="Q2267">
        <v>2.2000000000000002</v>
      </c>
      <c r="R2267">
        <v>5</v>
      </c>
      <c r="S2267">
        <v>5</v>
      </c>
      <c r="T2267">
        <v>5</v>
      </c>
      <c r="U2267">
        <v>2</v>
      </c>
      <c r="V2267">
        <v>1</v>
      </c>
      <c r="W2267">
        <v>0</v>
      </c>
      <c r="X2267" s="2">
        <v>0.41699999999999998</v>
      </c>
    </row>
    <row r="2268" spans="1:24" x14ac:dyDescent="0.25">
      <c r="A2268">
        <f t="shared" si="105"/>
        <v>1</v>
      </c>
      <c r="B2268" t="str">
        <f t="shared" si="106"/>
        <v/>
      </c>
      <c r="C2268" t="str">
        <f t="shared" si="107"/>
        <v/>
      </c>
      <c r="D2268">
        <v>2026</v>
      </c>
      <c r="E2268" t="s">
        <v>2401</v>
      </c>
      <c r="F2268" t="s">
        <v>2396</v>
      </c>
      <c r="G2268" t="s">
        <v>29</v>
      </c>
      <c r="H2268" t="s">
        <v>64</v>
      </c>
      <c r="I2268">
        <v>0</v>
      </c>
      <c r="J2268">
        <v>0</v>
      </c>
      <c r="K2268" s="29">
        <v>20.25</v>
      </c>
      <c r="L2268">
        <v>7</v>
      </c>
      <c r="M2268">
        <v>0</v>
      </c>
      <c r="N2268">
        <v>0</v>
      </c>
      <c r="O2268">
        <v>0</v>
      </c>
      <c r="P2268">
        <v>0</v>
      </c>
      <c r="Q2268">
        <v>4</v>
      </c>
      <c r="R2268">
        <v>7</v>
      </c>
      <c r="S2268">
        <v>9</v>
      </c>
      <c r="T2268">
        <v>9</v>
      </c>
      <c r="U2268">
        <v>4</v>
      </c>
      <c r="V2268">
        <v>4</v>
      </c>
      <c r="W2268">
        <v>2</v>
      </c>
      <c r="X2268" s="2">
        <v>0.38900000000000001</v>
      </c>
    </row>
    <row r="2269" spans="1:24" x14ac:dyDescent="0.25">
      <c r="A2269" t="str">
        <f t="shared" si="105"/>
        <v/>
      </c>
      <c r="B2269" t="str">
        <f t="shared" si="106"/>
        <v/>
      </c>
      <c r="C2269" t="str">
        <f t="shared" si="107"/>
        <v/>
      </c>
      <c r="D2269">
        <v>2026</v>
      </c>
      <c r="E2269" t="s">
        <v>9078</v>
      </c>
      <c r="F2269" t="s">
        <v>2396</v>
      </c>
      <c r="G2269" t="s">
        <v>24</v>
      </c>
      <c r="H2269" t="s">
        <v>64</v>
      </c>
      <c r="I2269">
        <v>0</v>
      </c>
      <c r="J2269">
        <v>0</v>
      </c>
      <c r="K2269" s="29">
        <v>54</v>
      </c>
      <c r="L2269">
        <v>1</v>
      </c>
      <c r="M2269">
        <v>0</v>
      </c>
      <c r="N2269">
        <v>0</v>
      </c>
      <c r="O2269">
        <v>0</v>
      </c>
      <c r="P2269">
        <v>0</v>
      </c>
      <c r="Q2269">
        <v>0.1</v>
      </c>
      <c r="R2269">
        <v>0</v>
      </c>
      <c r="S2269">
        <v>2</v>
      </c>
      <c r="T2269">
        <v>2</v>
      </c>
      <c r="U2269">
        <v>1</v>
      </c>
      <c r="V2269">
        <v>0</v>
      </c>
      <c r="W2269">
        <v>1</v>
      </c>
      <c r="X2269" s="2">
        <v>0</v>
      </c>
    </row>
    <row r="2270" spans="1:24" x14ac:dyDescent="0.25">
      <c r="A2270">
        <f t="shared" si="105"/>
        <v>1</v>
      </c>
      <c r="B2270" t="str">
        <f t="shared" si="106"/>
        <v/>
      </c>
      <c r="C2270" t="str">
        <f t="shared" si="107"/>
        <v/>
      </c>
      <c r="D2270">
        <v>2026</v>
      </c>
      <c r="E2270" t="s">
        <v>9079</v>
      </c>
      <c r="F2270" t="s">
        <v>2414</v>
      </c>
      <c r="G2270" t="s">
        <v>32</v>
      </c>
      <c r="H2270" t="s">
        <v>64</v>
      </c>
      <c r="I2270">
        <v>6</v>
      </c>
      <c r="J2270">
        <v>3</v>
      </c>
      <c r="K2270" s="29">
        <v>4.72</v>
      </c>
      <c r="L2270">
        <v>15</v>
      </c>
      <c r="M2270">
        <v>14</v>
      </c>
      <c r="N2270">
        <v>1</v>
      </c>
      <c r="O2270">
        <v>0</v>
      </c>
      <c r="P2270">
        <v>0</v>
      </c>
      <c r="Q2270">
        <v>80</v>
      </c>
      <c r="R2270">
        <v>95</v>
      </c>
      <c r="S2270">
        <v>55</v>
      </c>
      <c r="T2270">
        <v>42</v>
      </c>
      <c r="U2270">
        <v>21</v>
      </c>
      <c r="V2270">
        <v>63</v>
      </c>
      <c r="W2270">
        <v>5</v>
      </c>
      <c r="X2270" s="2">
        <v>0.29799999999999999</v>
      </c>
    </row>
    <row r="2271" spans="1:24" x14ac:dyDescent="0.25">
      <c r="A2271" t="str">
        <f t="shared" si="105"/>
        <v/>
      </c>
      <c r="B2271" t="str">
        <f t="shared" si="106"/>
        <v/>
      </c>
      <c r="C2271">
        <f t="shared" si="107"/>
        <v>1</v>
      </c>
      <c r="D2271">
        <v>2026</v>
      </c>
      <c r="E2271" t="s">
        <v>6715</v>
      </c>
      <c r="F2271" t="s">
        <v>2414</v>
      </c>
      <c r="G2271" t="s">
        <v>24</v>
      </c>
      <c r="H2271" t="s">
        <v>64</v>
      </c>
      <c r="I2271">
        <v>5</v>
      </c>
      <c r="J2271">
        <v>5</v>
      </c>
      <c r="K2271" s="29">
        <v>5.92</v>
      </c>
      <c r="L2271">
        <v>14</v>
      </c>
      <c r="M2271">
        <v>14</v>
      </c>
      <c r="N2271">
        <v>0</v>
      </c>
      <c r="O2271">
        <v>0</v>
      </c>
      <c r="P2271">
        <v>0</v>
      </c>
      <c r="Q2271">
        <v>76</v>
      </c>
      <c r="R2271">
        <v>100</v>
      </c>
      <c r="S2271">
        <v>54</v>
      </c>
      <c r="T2271">
        <v>50</v>
      </c>
      <c r="U2271">
        <v>24</v>
      </c>
      <c r="V2271">
        <v>59</v>
      </c>
      <c r="W2271">
        <v>3</v>
      </c>
      <c r="X2271" s="2">
        <v>0.32600000000000001</v>
      </c>
    </row>
    <row r="2272" spans="1:24" x14ac:dyDescent="0.25">
      <c r="A2272">
        <f t="shared" si="105"/>
        <v>1</v>
      </c>
      <c r="B2272" t="str">
        <f t="shared" si="106"/>
        <v/>
      </c>
      <c r="C2272">
        <f t="shared" si="107"/>
        <v>1</v>
      </c>
      <c r="D2272">
        <v>2026</v>
      </c>
      <c r="E2272" t="s">
        <v>7040</v>
      </c>
      <c r="F2272" t="s">
        <v>2414</v>
      </c>
      <c r="G2272" t="s">
        <v>32</v>
      </c>
      <c r="H2272" t="s">
        <v>64</v>
      </c>
      <c r="I2272">
        <v>1</v>
      </c>
      <c r="J2272">
        <v>0</v>
      </c>
      <c r="K2272" s="29">
        <v>0.68</v>
      </c>
      <c r="L2272">
        <v>6</v>
      </c>
      <c r="M2272">
        <v>2</v>
      </c>
      <c r="N2272">
        <v>0</v>
      </c>
      <c r="O2272">
        <v>0</v>
      </c>
      <c r="P2272">
        <v>0</v>
      </c>
      <c r="Q2272">
        <v>13.1</v>
      </c>
      <c r="R2272">
        <v>12</v>
      </c>
      <c r="S2272">
        <v>4</v>
      </c>
      <c r="T2272">
        <v>1</v>
      </c>
      <c r="U2272">
        <v>8</v>
      </c>
      <c r="V2272">
        <v>4</v>
      </c>
      <c r="W2272">
        <v>2</v>
      </c>
      <c r="X2272" s="2">
        <v>0.245</v>
      </c>
    </row>
    <row r="2273" spans="1:24" x14ac:dyDescent="0.25">
      <c r="A2273">
        <f t="shared" si="105"/>
        <v>1</v>
      </c>
      <c r="B2273" t="str">
        <f t="shared" si="106"/>
        <v/>
      </c>
      <c r="C2273" t="str">
        <f t="shared" si="107"/>
        <v/>
      </c>
      <c r="D2273">
        <v>2026</v>
      </c>
      <c r="E2273" t="s">
        <v>9080</v>
      </c>
      <c r="F2273" t="s">
        <v>2414</v>
      </c>
      <c r="G2273" t="s">
        <v>29</v>
      </c>
      <c r="H2273" t="s">
        <v>64</v>
      </c>
      <c r="I2273">
        <v>0</v>
      </c>
      <c r="J2273">
        <v>0</v>
      </c>
      <c r="K2273" s="29">
        <v>1.29</v>
      </c>
      <c r="L2273">
        <v>5</v>
      </c>
      <c r="M2273">
        <v>0</v>
      </c>
      <c r="N2273">
        <v>0</v>
      </c>
      <c r="O2273">
        <v>0</v>
      </c>
      <c r="P2273">
        <v>0</v>
      </c>
      <c r="Q2273">
        <v>7</v>
      </c>
      <c r="R2273">
        <v>4</v>
      </c>
      <c r="S2273">
        <v>2</v>
      </c>
      <c r="T2273">
        <v>1</v>
      </c>
      <c r="U2273">
        <v>2</v>
      </c>
      <c r="V2273">
        <v>5</v>
      </c>
      <c r="W2273">
        <v>0</v>
      </c>
      <c r="X2273" s="2">
        <v>0.16</v>
      </c>
    </row>
    <row r="2274" spans="1:24" x14ac:dyDescent="0.25">
      <c r="A2274" t="str">
        <f t="shared" si="105"/>
        <v/>
      </c>
      <c r="B2274" t="str">
        <f t="shared" si="106"/>
        <v/>
      </c>
      <c r="C2274" t="str">
        <f t="shared" si="107"/>
        <v/>
      </c>
      <c r="D2274">
        <v>2026</v>
      </c>
      <c r="E2274" t="s">
        <v>9081</v>
      </c>
      <c r="F2274" t="s">
        <v>2414</v>
      </c>
      <c r="G2274" t="s">
        <v>24</v>
      </c>
      <c r="H2274" t="s">
        <v>64</v>
      </c>
      <c r="I2274">
        <v>0</v>
      </c>
      <c r="J2274">
        <v>0</v>
      </c>
      <c r="K2274" s="29">
        <v>2.7</v>
      </c>
      <c r="L2274">
        <v>2</v>
      </c>
      <c r="M2274">
        <v>0</v>
      </c>
      <c r="N2274">
        <v>0</v>
      </c>
      <c r="O2274">
        <v>0</v>
      </c>
      <c r="P2274">
        <v>0</v>
      </c>
      <c r="Q2274">
        <v>3.1</v>
      </c>
      <c r="R2274">
        <v>1</v>
      </c>
      <c r="S2274">
        <v>1</v>
      </c>
      <c r="T2274">
        <v>1</v>
      </c>
      <c r="U2274">
        <v>4</v>
      </c>
      <c r="V2274">
        <v>2</v>
      </c>
      <c r="W2274">
        <v>1</v>
      </c>
      <c r="X2274" s="2">
        <v>0.111</v>
      </c>
    </row>
    <row r="2275" spans="1:24" x14ac:dyDescent="0.25">
      <c r="A2275">
        <f t="shared" si="105"/>
        <v>1</v>
      </c>
      <c r="B2275" t="str">
        <f t="shared" si="106"/>
        <v/>
      </c>
      <c r="C2275" t="str">
        <f t="shared" si="107"/>
        <v/>
      </c>
      <c r="D2275">
        <v>2026</v>
      </c>
      <c r="E2275" t="s">
        <v>9082</v>
      </c>
      <c r="F2275" t="s">
        <v>2414</v>
      </c>
      <c r="G2275" t="s">
        <v>32</v>
      </c>
      <c r="H2275" t="s">
        <v>64</v>
      </c>
      <c r="I2275">
        <v>0</v>
      </c>
      <c r="J2275">
        <v>1</v>
      </c>
      <c r="K2275" s="29">
        <v>3.21</v>
      </c>
      <c r="L2275">
        <v>13</v>
      </c>
      <c r="M2275">
        <v>0</v>
      </c>
      <c r="N2275">
        <v>0</v>
      </c>
      <c r="O2275">
        <v>0</v>
      </c>
      <c r="P2275">
        <v>3</v>
      </c>
      <c r="Q2275">
        <v>14</v>
      </c>
      <c r="R2275">
        <v>14</v>
      </c>
      <c r="S2275">
        <v>7</v>
      </c>
      <c r="T2275">
        <v>5</v>
      </c>
      <c r="U2275">
        <v>6</v>
      </c>
      <c r="V2275">
        <v>7</v>
      </c>
      <c r="W2275">
        <v>0</v>
      </c>
      <c r="X2275" s="2">
        <v>0.26900000000000002</v>
      </c>
    </row>
    <row r="2276" spans="1:24" x14ac:dyDescent="0.25">
      <c r="A2276">
        <f t="shared" si="105"/>
        <v>1</v>
      </c>
      <c r="B2276" t="str">
        <f t="shared" si="106"/>
        <v/>
      </c>
      <c r="C2276" t="str">
        <f t="shared" si="107"/>
        <v/>
      </c>
      <c r="D2276">
        <v>2026</v>
      </c>
      <c r="E2276" t="s">
        <v>9083</v>
      </c>
      <c r="F2276" t="s">
        <v>2414</v>
      </c>
      <c r="G2276" t="s">
        <v>32</v>
      </c>
      <c r="H2276" t="s">
        <v>64</v>
      </c>
      <c r="I2276">
        <v>5</v>
      </c>
      <c r="J2276">
        <v>1</v>
      </c>
      <c r="K2276" s="29">
        <v>4.34</v>
      </c>
      <c r="L2276">
        <v>19</v>
      </c>
      <c r="M2276">
        <v>0</v>
      </c>
      <c r="N2276">
        <v>0</v>
      </c>
      <c r="O2276">
        <v>0</v>
      </c>
      <c r="P2276">
        <v>2</v>
      </c>
      <c r="Q2276">
        <v>45.2</v>
      </c>
      <c r="R2276">
        <v>44</v>
      </c>
      <c r="S2276">
        <v>25</v>
      </c>
      <c r="T2276">
        <v>22</v>
      </c>
      <c r="U2276">
        <v>15</v>
      </c>
      <c r="V2276">
        <v>28</v>
      </c>
      <c r="W2276">
        <v>5</v>
      </c>
      <c r="X2276" s="2">
        <v>0.25900000000000001</v>
      </c>
    </row>
    <row r="2277" spans="1:24" x14ac:dyDescent="0.25">
      <c r="A2277">
        <f t="shared" si="105"/>
        <v>1</v>
      </c>
      <c r="B2277" t="str">
        <f t="shared" si="106"/>
        <v/>
      </c>
      <c r="C2277" t="str">
        <f t="shared" si="107"/>
        <v/>
      </c>
      <c r="D2277">
        <v>2026</v>
      </c>
      <c r="E2277" t="s">
        <v>9084</v>
      </c>
      <c r="F2277" t="s">
        <v>2414</v>
      </c>
      <c r="G2277" t="s">
        <v>29</v>
      </c>
      <c r="H2277" t="s">
        <v>64</v>
      </c>
      <c r="I2277">
        <v>3</v>
      </c>
      <c r="J2277">
        <v>3</v>
      </c>
      <c r="K2277" s="29">
        <v>5.36</v>
      </c>
      <c r="L2277">
        <v>17</v>
      </c>
      <c r="M2277">
        <v>2</v>
      </c>
      <c r="N2277">
        <v>0</v>
      </c>
      <c r="O2277">
        <v>0</v>
      </c>
      <c r="P2277">
        <v>2</v>
      </c>
      <c r="Q2277">
        <v>47</v>
      </c>
      <c r="R2277">
        <v>44</v>
      </c>
      <c r="S2277">
        <v>29</v>
      </c>
      <c r="T2277">
        <v>28</v>
      </c>
      <c r="U2277">
        <v>25</v>
      </c>
      <c r="V2277">
        <v>34</v>
      </c>
      <c r="W2277">
        <v>11</v>
      </c>
      <c r="X2277" s="2">
        <v>0.25600000000000001</v>
      </c>
    </row>
    <row r="2278" spans="1:24" x14ac:dyDescent="0.25">
      <c r="A2278" t="str">
        <f t="shared" ref="A2278:A2341" si="108">IF(OR(G2278="SR", G2278="GR"), 1, "")</f>
        <v/>
      </c>
      <c r="B2278" t="str">
        <f t="shared" si="106"/>
        <v/>
      </c>
      <c r="C2278" t="str">
        <f t="shared" si="107"/>
        <v/>
      </c>
      <c r="D2278">
        <v>2026</v>
      </c>
      <c r="E2278" t="s">
        <v>9085</v>
      </c>
      <c r="F2278" t="s">
        <v>2414</v>
      </c>
      <c r="G2278" t="s">
        <v>47</v>
      </c>
      <c r="H2278" t="s">
        <v>64</v>
      </c>
      <c r="I2278">
        <v>0</v>
      </c>
      <c r="J2278">
        <v>1</v>
      </c>
      <c r="K2278" s="29">
        <v>5.87</v>
      </c>
      <c r="L2278">
        <v>9</v>
      </c>
      <c r="M2278">
        <v>3</v>
      </c>
      <c r="N2278">
        <v>0</v>
      </c>
      <c r="O2278">
        <v>0</v>
      </c>
      <c r="P2278">
        <v>1</v>
      </c>
      <c r="Q2278">
        <v>23</v>
      </c>
      <c r="R2278">
        <v>26</v>
      </c>
      <c r="S2278">
        <v>17</v>
      </c>
      <c r="T2278">
        <v>15</v>
      </c>
      <c r="U2278">
        <v>12</v>
      </c>
      <c r="V2278">
        <v>20</v>
      </c>
      <c r="W2278">
        <v>4</v>
      </c>
      <c r="X2278" s="2">
        <v>0.28899999999999998</v>
      </c>
    </row>
    <row r="2279" spans="1:24" x14ac:dyDescent="0.25">
      <c r="A2279">
        <f t="shared" si="108"/>
        <v>1</v>
      </c>
      <c r="B2279" t="str">
        <f t="shared" si="106"/>
        <v/>
      </c>
      <c r="C2279" t="str">
        <f t="shared" si="107"/>
        <v/>
      </c>
      <c r="D2279">
        <v>2026</v>
      </c>
      <c r="E2279" t="s">
        <v>2428</v>
      </c>
      <c r="F2279" t="s">
        <v>2414</v>
      </c>
      <c r="G2279" t="s">
        <v>29</v>
      </c>
      <c r="H2279" t="s">
        <v>64</v>
      </c>
      <c r="I2279">
        <v>1</v>
      </c>
      <c r="J2279">
        <v>2</v>
      </c>
      <c r="K2279" s="29">
        <v>6.91</v>
      </c>
      <c r="L2279">
        <v>4</v>
      </c>
      <c r="M2279">
        <v>4</v>
      </c>
      <c r="N2279">
        <v>0</v>
      </c>
      <c r="O2279">
        <v>0</v>
      </c>
      <c r="P2279">
        <v>0</v>
      </c>
      <c r="Q2279">
        <v>14.1</v>
      </c>
      <c r="R2279">
        <v>17</v>
      </c>
      <c r="S2279">
        <v>12</v>
      </c>
      <c r="T2279">
        <v>11</v>
      </c>
      <c r="U2279">
        <v>5</v>
      </c>
      <c r="V2279">
        <v>18</v>
      </c>
      <c r="W2279">
        <v>2</v>
      </c>
      <c r="X2279" s="2">
        <v>0.28799999999999998</v>
      </c>
    </row>
    <row r="2280" spans="1:24" x14ac:dyDescent="0.25">
      <c r="A2280">
        <f t="shared" si="108"/>
        <v>1</v>
      </c>
      <c r="B2280" t="str">
        <f t="shared" si="106"/>
        <v/>
      </c>
      <c r="C2280" t="str">
        <f t="shared" si="107"/>
        <v/>
      </c>
      <c r="D2280">
        <v>2026</v>
      </c>
      <c r="E2280" t="s">
        <v>9086</v>
      </c>
      <c r="F2280" t="s">
        <v>2414</v>
      </c>
      <c r="G2280" t="s">
        <v>29</v>
      </c>
      <c r="H2280" t="s">
        <v>64</v>
      </c>
      <c r="I2280">
        <v>4</v>
      </c>
      <c r="J2280">
        <v>3</v>
      </c>
      <c r="K2280" s="29">
        <v>7.59</v>
      </c>
      <c r="L2280">
        <v>15</v>
      </c>
      <c r="M2280">
        <v>7</v>
      </c>
      <c r="N2280">
        <v>0</v>
      </c>
      <c r="O2280">
        <v>0</v>
      </c>
      <c r="P2280">
        <v>0</v>
      </c>
      <c r="Q2280">
        <v>40.1</v>
      </c>
      <c r="R2280">
        <v>53</v>
      </c>
      <c r="S2280">
        <v>40</v>
      </c>
      <c r="T2280">
        <v>34</v>
      </c>
      <c r="U2280">
        <v>29</v>
      </c>
      <c r="V2280">
        <v>20</v>
      </c>
      <c r="W2280">
        <v>10</v>
      </c>
      <c r="X2280" s="2">
        <v>0.32100000000000001</v>
      </c>
    </row>
    <row r="2281" spans="1:24" x14ac:dyDescent="0.25">
      <c r="A2281">
        <f t="shared" si="108"/>
        <v>1</v>
      </c>
      <c r="B2281" t="str">
        <f t="shared" si="106"/>
        <v/>
      </c>
      <c r="C2281" t="str">
        <f t="shared" si="107"/>
        <v/>
      </c>
      <c r="D2281">
        <v>2026</v>
      </c>
      <c r="E2281" t="s">
        <v>9087</v>
      </c>
      <c r="F2281" t="s">
        <v>2414</v>
      </c>
      <c r="G2281" t="s">
        <v>29</v>
      </c>
      <c r="H2281" t="s">
        <v>64</v>
      </c>
      <c r="I2281">
        <v>2</v>
      </c>
      <c r="J2281">
        <v>0</v>
      </c>
      <c r="K2281" s="29">
        <v>8.44</v>
      </c>
      <c r="L2281">
        <v>12</v>
      </c>
      <c r="M2281">
        <v>0</v>
      </c>
      <c r="N2281">
        <v>0</v>
      </c>
      <c r="O2281">
        <v>0</v>
      </c>
      <c r="P2281">
        <v>0</v>
      </c>
      <c r="Q2281">
        <v>16</v>
      </c>
      <c r="R2281">
        <v>20</v>
      </c>
      <c r="S2281">
        <v>19</v>
      </c>
      <c r="T2281">
        <v>15</v>
      </c>
      <c r="U2281">
        <v>10</v>
      </c>
      <c r="V2281">
        <v>10</v>
      </c>
      <c r="W2281">
        <v>1</v>
      </c>
      <c r="X2281" s="2">
        <v>0.29899999999999999</v>
      </c>
    </row>
    <row r="2282" spans="1:24" x14ac:dyDescent="0.25">
      <c r="A2282" t="str">
        <f t="shared" si="108"/>
        <v/>
      </c>
      <c r="B2282" t="str">
        <f t="shared" si="106"/>
        <v/>
      </c>
      <c r="C2282" t="str">
        <f t="shared" si="107"/>
        <v/>
      </c>
      <c r="D2282">
        <v>2026</v>
      </c>
      <c r="E2282" t="s">
        <v>9088</v>
      </c>
      <c r="F2282" t="s">
        <v>2414</v>
      </c>
      <c r="G2282" t="s">
        <v>37</v>
      </c>
      <c r="H2282" t="s">
        <v>64</v>
      </c>
      <c r="I2282">
        <v>0</v>
      </c>
      <c r="J2282">
        <v>0</v>
      </c>
      <c r="K2282" s="29">
        <v>9</v>
      </c>
      <c r="L2282">
        <v>1</v>
      </c>
      <c r="M2282">
        <v>0</v>
      </c>
      <c r="N2282">
        <v>0</v>
      </c>
      <c r="O2282">
        <v>0</v>
      </c>
      <c r="P2282">
        <v>0</v>
      </c>
      <c r="Q2282">
        <v>1</v>
      </c>
      <c r="R2282">
        <v>0</v>
      </c>
      <c r="S2282">
        <v>2</v>
      </c>
      <c r="T2282">
        <v>1</v>
      </c>
      <c r="U2282">
        <v>3</v>
      </c>
      <c r="V2282">
        <v>1</v>
      </c>
      <c r="W2282">
        <v>0</v>
      </c>
      <c r="X2282" s="2">
        <v>0</v>
      </c>
    </row>
    <row r="2283" spans="1:24" x14ac:dyDescent="0.25">
      <c r="A2283" t="str">
        <f t="shared" si="108"/>
        <v/>
      </c>
      <c r="B2283" t="str">
        <f t="shared" si="106"/>
        <v/>
      </c>
      <c r="C2283" t="str">
        <f t="shared" si="107"/>
        <v/>
      </c>
      <c r="D2283">
        <v>2026</v>
      </c>
      <c r="E2283" t="s">
        <v>9089</v>
      </c>
      <c r="F2283" t="s">
        <v>2414</v>
      </c>
      <c r="G2283" t="s">
        <v>37</v>
      </c>
      <c r="H2283" t="s">
        <v>64</v>
      </c>
      <c r="I2283">
        <v>0</v>
      </c>
      <c r="J2283">
        <v>1</v>
      </c>
      <c r="K2283" s="29">
        <v>9.1999999999999993</v>
      </c>
      <c r="L2283">
        <v>13</v>
      </c>
      <c r="M2283">
        <v>0</v>
      </c>
      <c r="N2283">
        <v>0</v>
      </c>
      <c r="O2283">
        <v>0</v>
      </c>
      <c r="P2283">
        <v>0</v>
      </c>
      <c r="Q2283">
        <v>14.2</v>
      </c>
      <c r="R2283">
        <v>23</v>
      </c>
      <c r="S2283">
        <v>24</v>
      </c>
      <c r="T2283">
        <v>15</v>
      </c>
      <c r="U2283">
        <v>14</v>
      </c>
      <c r="V2283">
        <v>9</v>
      </c>
      <c r="W2283">
        <v>5</v>
      </c>
      <c r="X2283" s="2">
        <v>0.33800000000000002</v>
      </c>
    </row>
    <row r="2284" spans="1:24" x14ac:dyDescent="0.25">
      <c r="A2284">
        <f t="shared" si="108"/>
        <v>1</v>
      </c>
      <c r="B2284" t="str">
        <f t="shared" si="106"/>
        <v/>
      </c>
      <c r="C2284" t="str">
        <f t="shared" si="107"/>
        <v/>
      </c>
      <c r="D2284">
        <v>2026</v>
      </c>
      <c r="E2284" t="s">
        <v>9090</v>
      </c>
      <c r="F2284" t="s">
        <v>2414</v>
      </c>
      <c r="G2284" t="s">
        <v>29</v>
      </c>
      <c r="H2284" t="s">
        <v>64</v>
      </c>
      <c r="I2284">
        <v>1</v>
      </c>
      <c r="J2284">
        <v>0</v>
      </c>
      <c r="K2284" s="29">
        <v>9.3699999999999992</v>
      </c>
      <c r="L2284">
        <v>16</v>
      </c>
      <c r="M2284">
        <v>0</v>
      </c>
      <c r="N2284">
        <v>0</v>
      </c>
      <c r="O2284">
        <v>0</v>
      </c>
      <c r="P2284">
        <v>5</v>
      </c>
      <c r="Q2284">
        <v>16.100000000000001</v>
      </c>
      <c r="R2284">
        <v>31</v>
      </c>
      <c r="S2284">
        <v>18</v>
      </c>
      <c r="T2284">
        <v>17</v>
      </c>
      <c r="U2284">
        <v>7</v>
      </c>
      <c r="V2284">
        <v>14</v>
      </c>
      <c r="W2284">
        <v>4</v>
      </c>
      <c r="X2284" s="2">
        <v>0.38800000000000001</v>
      </c>
    </row>
    <row r="2285" spans="1:24" x14ac:dyDescent="0.25">
      <c r="A2285" t="str">
        <f t="shared" si="108"/>
        <v/>
      </c>
      <c r="B2285" t="str">
        <f t="shared" si="106"/>
        <v/>
      </c>
      <c r="C2285" t="str">
        <f t="shared" si="107"/>
        <v/>
      </c>
      <c r="D2285">
        <v>2026</v>
      </c>
      <c r="E2285" t="s">
        <v>9091</v>
      </c>
      <c r="F2285" t="s">
        <v>2414</v>
      </c>
      <c r="G2285" t="s">
        <v>47</v>
      </c>
      <c r="H2285" t="s">
        <v>64</v>
      </c>
      <c r="I2285">
        <v>2</v>
      </c>
      <c r="J2285">
        <v>3</v>
      </c>
      <c r="K2285" s="29">
        <v>9.6199999999999992</v>
      </c>
      <c r="L2285">
        <v>12</v>
      </c>
      <c r="M2285">
        <v>7</v>
      </c>
      <c r="N2285">
        <v>0</v>
      </c>
      <c r="O2285">
        <v>0</v>
      </c>
      <c r="P2285">
        <v>0</v>
      </c>
      <c r="Q2285">
        <v>33.200000000000003</v>
      </c>
      <c r="R2285">
        <v>47</v>
      </c>
      <c r="S2285">
        <v>45</v>
      </c>
      <c r="T2285">
        <v>36</v>
      </c>
      <c r="U2285">
        <v>19</v>
      </c>
      <c r="V2285">
        <v>28</v>
      </c>
      <c r="W2285">
        <v>5</v>
      </c>
      <c r="X2285" s="2">
        <v>0.32600000000000001</v>
      </c>
    </row>
    <row r="2286" spans="1:24" x14ac:dyDescent="0.25">
      <c r="A2286">
        <f t="shared" si="108"/>
        <v>1</v>
      </c>
      <c r="B2286" t="str">
        <f t="shared" si="106"/>
        <v/>
      </c>
      <c r="C2286" t="str">
        <f t="shared" si="107"/>
        <v/>
      </c>
      <c r="D2286">
        <v>2026</v>
      </c>
      <c r="E2286" t="s">
        <v>9092</v>
      </c>
      <c r="F2286" t="s">
        <v>2414</v>
      </c>
      <c r="G2286" t="s">
        <v>29</v>
      </c>
      <c r="H2286" t="s">
        <v>64</v>
      </c>
      <c r="I2286">
        <v>0</v>
      </c>
      <c r="J2286">
        <v>0</v>
      </c>
      <c r="K2286" s="29">
        <v>11.25</v>
      </c>
      <c r="L2286">
        <v>3</v>
      </c>
      <c r="M2286">
        <v>0</v>
      </c>
      <c r="N2286">
        <v>0</v>
      </c>
      <c r="O2286">
        <v>0</v>
      </c>
      <c r="P2286">
        <v>0</v>
      </c>
      <c r="Q2286">
        <v>4</v>
      </c>
      <c r="R2286">
        <v>4</v>
      </c>
      <c r="S2286">
        <v>5</v>
      </c>
      <c r="T2286">
        <v>5</v>
      </c>
      <c r="U2286">
        <v>3</v>
      </c>
      <c r="V2286">
        <v>1</v>
      </c>
      <c r="W2286">
        <v>0</v>
      </c>
      <c r="X2286" s="2">
        <v>0.308</v>
      </c>
    </row>
    <row r="2287" spans="1:24" x14ac:dyDescent="0.25">
      <c r="A2287" t="str">
        <f t="shared" si="108"/>
        <v/>
      </c>
      <c r="B2287" t="str">
        <f t="shared" si="106"/>
        <v/>
      </c>
      <c r="C2287" t="str">
        <f t="shared" si="107"/>
        <v/>
      </c>
      <c r="D2287">
        <v>2026</v>
      </c>
      <c r="E2287" t="s">
        <v>9093</v>
      </c>
      <c r="F2287" t="s">
        <v>2414</v>
      </c>
      <c r="G2287" t="s">
        <v>37</v>
      </c>
      <c r="H2287" t="s">
        <v>64</v>
      </c>
      <c r="I2287">
        <v>0</v>
      </c>
      <c r="J2287">
        <v>0</v>
      </c>
      <c r="K2287" s="29">
        <v>47.25</v>
      </c>
      <c r="L2287">
        <v>3</v>
      </c>
      <c r="M2287">
        <v>0</v>
      </c>
      <c r="N2287">
        <v>0</v>
      </c>
      <c r="O2287">
        <v>0</v>
      </c>
      <c r="P2287">
        <v>0</v>
      </c>
      <c r="Q2287">
        <v>1.1000000000000001</v>
      </c>
      <c r="R2287">
        <v>3</v>
      </c>
      <c r="S2287">
        <v>7</v>
      </c>
      <c r="T2287">
        <v>7</v>
      </c>
      <c r="U2287">
        <v>5</v>
      </c>
      <c r="V2287">
        <v>0</v>
      </c>
      <c r="W2287">
        <v>0</v>
      </c>
      <c r="X2287" s="2">
        <v>0.375</v>
      </c>
    </row>
    <row r="2288" spans="1:24" x14ac:dyDescent="0.25">
      <c r="A2288">
        <f t="shared" si="108"/>
        <v>1</v>
      </c>
      <c r="B2288" t="str">
        <f t="shared" si="106"/>
        <v/>
      </c>
      <c r="C2288" t="str">
        <f t="shared" si="107"/>
        <v/>
      </c>
      <c r="D2288">
        <v>2026</v>
      </c>
      <c r="E2288" t="s">
        <v>9105</v>
      </c>
      <c r="F2288" t="s">
        <v>2430</v>
      </c>
      <c r="G2288" t="s">
        <v>29</v>
      </c>
      <c r="H2288" t="s">
        <v>64</v>
      </c>
      <c r="I2288">
        <v>3</v>
      </c>
      <c r="J2288">
        <v>1</v>
      </c>
      <c r="K2288" s="29">
        <v>4.0199999999999996</v>
      </c>
      <c r="L2288">
        <v>23</v>
      </c>
      <c r="M2288">
        <v>0</v>
      </c>
      <c r="N2288">
        <v>0</v>
      </c>
      <c r="O2288">
        <v>0</v>
      </c>
      <c r="P2288">
        <v>2</v>
      </c>
      <c r="Q2288">
        <v>65</v>
      </c>
      <c r="R2288">
        <v>64</v>
      </c>
      <c r="S2288">
        <v>32</v>
      </c>
      <c r="T2288">
        <v>29</v>
      </c>
      <c r="U2288">
        <v>12</v>
      </c>
      <c r="V2288">
        <v>30</v>
      </c>
      <c r="W2288">
        <v>9</v>
      </c>
      <c r="X2288" s="2">
        <v>0.25900000000000001</v>
      </c>
    </row>
    <row r="2289" spans="1:24" x14ac:dyDescent="0.25">
      <c r="A2289" t="str">
        <f t="shared" si="108"/>
        <v/>
      </c>
      <c r="B2289" t="str">
        <f t="shared" si="106"/>
        <v/>
      </c>
      <c r="C2289">
        <f t="shared" si="107"/>
        <v>1</v>
      </c>
      <c r="D2289">
        <v>2026</v>
      </c>
      <c r="E2289" t="s">
        <v>7033</v>
      </c>
      <c r="F2289" t="s">
        <v>2430</v>
      </c>
      <c r="G2289" t="s">
        <v>47</v>
      </c>
      <c r="H2289" t="s">
        <v>64</v>
      </c>
      <c r="I2289">
        <v>3</v>
      </c>
      <c r="J2289">
        <v>5</v>
      </c>
      <c r="K2289" s="29">
        <v>5.23</v>
      </c>
      <c r="L2289">
        <v>15</v>
      </c>
      <c r="M2289">
        <v>14</v>
      </c>
      <c r="N2289">
        <v>0</v>
      </c>
      <c r="O2289">
        <v>0</v>
      </c>
      <c r="P2289">
        <v>0</v>
      </c>
      <c r="Q2289">
        <v>63.2</v>
      </c>
      <c r="R2289">
        <v>78</v>
      </c>
      <c r="S2289">
        <v>53</v>
      </c>
      <c r="T2289">
        <v>37</v>
      </c>
      <c r="U2289">
        <v>27</v>
      </c>
      <c r="V2289">
        <v>49</v>
      </c>
      <c r="W2289">
        <v>11</v>
      </c>
      <c r="X2289" s="2">
        <v>0.30399999999999999</v>
      </c>
    </row>
    <row r="2290" spans="1:24" x14ac:dyDescent="0.25">
      <c r="A2290" t="str">
        <f t="shared" si="108"/>
        <v/>
      </c>
      <c r="B2290" t="str">
        <f t="shared" si="106"/>
        <v/>
      </c>
      <c r="C2290" t="str">
        <f t="shared" si="107"/>
        <v/>
      </c>
      <c r="D2290">
        <v>2026</v>
      </c>
      <c r="E2290" t="s">
        <v>9106</v>
      </c>
      <c r="F2290" t="s">
        <v>2430</v>
      </c>
      <c r="G2290" t="s">
        <v>24</v>
      </c>
      <c r="H2290" t="s">
        <v>64</v>
      </c>
      <c r="I2290">
        <v>0</v>
      </c>
      <c r="J2290">
        <v>0</v>
      </c>
      <c r="K2290" s="29">
        <v>0</v>
      </c>
      <c r="L2290">
        <v>2</v>
      </c>
      <c r="M2290">
        <v>0</v>
      </c>
      <c r="N2290">
        <v>0</v>
      </c>
      <c r="O2290">
        <v>0</v>
      </c>
      <c r="P2290">
        <v>0</v>
      </c>
      <c r="Q2290">
        <v>2.1</v>
      </c>
      <c r="R2290">
        <v>3</v>
      </c>
      <c r="S2290">
        <v>0</v>
      </c>
      <c r="T2290">
        <v>0</v>
      </c>
      <c r="U2290">
        <v>0</v>
      </c>
      <c r="V2290">
        <v>4</v>
      </c>
      <c r="W2290">
        <v>0</v>
      </c>
      <c r="X2290" s="2">
        <v>0.33300000000000002</v>
      </c>
    </row>
    <row r="2291" spans="1:24" x14ac:dyDescent="0.25">
      <c r="A2291" t="str">
        <f t="shared" si="108"/>
        <v/>
      </c>
      <c r="B2291" t="str">
        <f t="shared" si="106"/>
        <v/>
      </c>
      <c r="C2291" t="str">
        <f t="shared" si="107"/>
        <v/>
      </c>
      <c r="D2291">
        <v>2026</v>
      </c>
      <c r="E2291" t="s">
        <v>9107</v>
      </c>
      <c r="F2291" t="s">
        <v>2430</v>
      </c>
      <c r="G2291" t="s">
        <v>24</v>
      </c>
      <c r="H2291" t="s">
        <v>64</v>
      </c>
      <c r="I2291">
        <v>2</v>
      </c>
      <c r="J2291">
        <v>0</v>
      </c>
      <c r="K2291" s="29">
        <v>2.02</v>
      </c>
      <c r="L2291">
        <v>21</v>
      </c>
      <c r="M2291">
        <v>0</v>
      </c>
      <c r="N2291">
        <v>0</v>
      </c>
      <c r="O2291">
        <v>0</v>
      </c>
      <c r="P2291">
        <v>1</v>
      </c>
      <c r="Q2291">
        <v>26.2</v>
      </c>
      <c r="R2291">
        <v>19</v>
      </c>
      <c r="S2291">
        <v>7</v>
      </c>
      <c r="T2291">
        <v>6</v>
      </c>
      <c r="U2291">
        <v>17</v>
      </c>
      <c r="V2291">
        <v>26</v>
      </c>
      <c r="W2291">
        <v>2</v>
      </c>
      <c r="X2291" s="2">
        <v>0.20699999999999999</v>
      </c>
    </row>
    <row r="2292" spans="1:24" x14ac:dyDescent="0.25">
      <c r="A2292" t="str">
        <f t="shared" si="108"/>
        <v/>
      </c>
      <c r="B2292" t="str">
        <f t="shared" si="106"/>
        <v/>
      </c>
      <c r="C2292" t="str">
        <f t="shared" si="107"/>
        <v/>
      </c>
      <c r="D2292">
        <v>2026</v>
      </c>
      <c r="E2292" t="s">
        <v>9108</v>
      </c>
      <c r="F2292" t="s">
        <v>2430</v>
      </c>
      <c r="G2292" t="s">
        <v>47</v>
      </c>
      <c r="H2292" t="s">
        <v>64</v>
      </c>
      <c r="I2292">
        <v>2</v>
      </c>
      <c r="J2292">
        <v>1</v>
      </c>
      <c r="K2292" s="29">
        <v>2.5299999999999998</v>
      </c>
      <c r="L2292">
        <v>9</v>
      </c>
      <c r="M2292">
        <v>1</v>
      </c>
      <c r="N2292">
        <v>0</v>
      </c>
      <c r="O2292">
        <v>0</v>
      </c>
      <c r="P2292">
        <v>0</v>
      </c>
      <c r="Q2292">
        <v>21.1</v>
      </c>
      <c r="R2292">
        <v>12</v>
      </c>
      <c r="S2292">
        <v>7</v>
      </c>
      <c r="T2292">
        <v>6</v>
      </c>
      <c r="U2292">
        <v>7</v>
      </c>
      <c r="V2292">
        <v>22</v>
      </c>
      <c r="W2292">
        <v>5</v>
      </c>
      <c r="X2292" s="2">
        <v>0.16400000000000001</v>
      </c>
    </row>
    <row r="2293" spans="1:24" x14ac:dyDescent="0.25">
      <c r="A2293" t="str">
        <f t="shared" si="108"/>
        <v/>
      </c>
      <c r="B2293" t="str">
        <f t="shared" si="106"/>
        <v/>
      </c>
      <c r="C2293" t="str">
        <f t="shared" si="107"/>
        <v/>
      </c>
      <c r="D2293">
        <v>2026</v>
      </c>
      <c r="E2293" t="s">
        <v>9109</v>
      </c>
      <c r="F2293" t="s">
        <v>2430</v>
      </c>
      <c r="G2293" t="s">
        <v>37</v>
      </c>
      <c r="H2293" t="s">
        <v>64</v>
      </c>
      <c r="I2293">
        <v>3</v>
      </c>
      <c r="J2293">
        <v>3</v>
      </c>
      <c r="K2293" s="29">
        <v>3.4</v>
      </c>
      <c r="L2293">
        <v>15</v>
      </c>
      <c r="M2293">
        <v>14</v>
      </c>
      <c r="N2293">
        <v>0</v>
      </c>
      <c r="O2293">
        <v>0</v>
      </c>
      <c r="P2293">
        <v>0</v>
      </c>
      <c r="Q2293">
        <v>53</v>
      </c>
      <c r="R2293">
        <v>56</v>
      </c>
      <c r="S2293">
        <v>26</v>
      </c>
      <c r="T2293">
        <v>20</v>
      </c>
      <c r="U2293">
        <v>17</v>
      </c>
      <c r="V2293">
        <v>45</v>
      </c>
      <c r="W2293">
        <v>5</v>
      </c>
      <c r="X2293" s="2">
        <v>0.27700000000000002</v>
      </c>
    </row>
    <row r="2294" spans="1:24" x14ac:dyDescent="0.25">
      <c r="A2294">
        <f t="shared" si="108"/>
        <v>1</v>
      </c>
      <c r="B2294" t="str">
        <f t="shared" si="106"/>
        <v/>
      </c>
      <c r="C2294" t="str">
        <f t="shared" si="107"/>
        <v/>
      </c>
      <c r="D2294">
        <v>2026</v>
      </c>
      <c r="E2294" t="s">
        <v>2442</v>
      </c>
      <c r="F2294" t="s">
        <v>2430</v>
      </c>
      <c r="G2294" t="s">
        <v>32</v>
      </c>
      <c r="H2294" t="s">
        <v>64</v>
      </c>
      <c r="I2294">
        <v>5</v>
      </c>
      <c r="J2294">
        <v>4</v>
      </c>
      <c r="K2294" s="29">
        <v>3.79</v>
      </c>
      <c r="L2294">
        <v>19</v>
      </c>
      <c r="M2294">
        <v>4</v>
      </c>
      <c r="N2294">
        <v>0</v>
      </c>
      <c r="O2294">
        <v>0</v>
      </c>
      <c r="P2294">
        <v>2</v>
      </c>
      <c r="Q2294">
        <v>38</v>
      </c>
      <c r="R2294">
        <v>39</v>
      </c>
      <c r="S2294">
        <v>20</v>
      </c>
      <c r="T2294">
        <v>16</v>
      </c>
      <c r="U2294">
        <v>11</v>
      </c>
      <c r="V2294">
        <v>23</v>
      </c>
      <c r="W2294">
        <v>1</v>
      </c>
      <c r="X2294" s="2">
        <v>0.26200000000000001</v>
      </c>
    </row>
    <row r="2295" spans="1:24" x14ac:dyDescent="0.25">
      <c r="A2295" t="str">
        <f t="shared" si="108"/>
        <v/>
      </c>
      <c r="B2295" t="str">
        <f t="shared" si="106"/>
        <v/>
      </c>
      <c r="C2295" t="str">
        <f t="shared" si="107"/>
        <v/>
      </c>
      <c r="D2295">
        <v>2026</v>
      </c>
      <c r="E2295" t="s">
        <v>2444</v>
      </c>
      <c r="F2295" t="s">
        <v>2430</v>
      </c>
      <c r="G2295" t="s">
        <v>24</v>
      </c>
      <c r="H2295" t="s">
        <v>64</v>
      </c>
      <c r="I2295">
        <v>4</v>
      </c>
      <c r="J2295">
        <v>2</v>
      </c>
      <c r="K2295" s="29">
        <v>3.93</v>
      </c>
      <c r="L2295">
        <v>20</v>
      </c>
      <c r="M2295">
        <v>0</v>
      </c>
      <c r="N2295">
        <v>0</v>
      </c>
      <c r="O2295">
        <v>0</v>
      </c>
      <c r="P2295">
        <v>0</v>
      </c>
      <c r="Q2295">
        <v>36.200000000000003</v>
      </c>
      <c r="R2295">
        <v>32</v>
      </c>
      <c r="S2295">
        <v>18</v>
      </c>
      <c r="T2295">
        <v>16</v>
      </c>
      <c r="U2295">
        <v>16</v>
      </c>
      <c r="V2295">
        <v>46</v>
      </c>
      <c r="W2295">
        <v>4</v>
      </c>
      <c r="X2295" s="2">
        <v>0.23699999999999999</v>
      </c>
    </row>
    <row r="2296" spans="1:24" x14ac:dyDescent="0.25">
      <c r="A2296" t="str">
        <f t="shared" si="108"/>
        <v/>
      </c>
      <c r="B2296" t="str">
        <f t="shared" si="106"/>
        <v/>
      </c>
      <c r="C2296" t="str">
        <f t="shared" si="107"/>
        <v/>
      </c>
      <c r="D2296">
        <v>2026</v>
      </c>
      <c r="E2296" t="s">
        <v>9110</v>
      </c>
      <c r="F2296" t="s">
        <v>2430</v>
      </c>
      <c r="G2296" t="s">
        <v>47</v>
      </c>
      <c r="H2296" t="s">
        <v>64</v>
      </c>
      <c r="I2296">
        <v>1</v>
      </c>
      <c r="J2296">
        <v>6</v>
      </c>
      <c r="K2296" s="29">
        <v>5.44</v>
      </c>
      <c r="L2296">
        <v>11</v>
      </c>
      <c r="M2296">
        <v>11</v>
      </c>
      <c r="N2296">
        <v>0</v>
      </c>
      <c r="O2296">
        <v>0</v>
      </c>
      <c r="P2296">
        <v>0</v>
      </c>
      <c r="Q2296">
        <v>46.1</v>
      </c>
      <c r="R2296">
        <v>55</v>
      </c>
      <c r="S2296">
        <v>32</v>
      </c>
      <c r="T2296">
        <v>28</v>
      </c>
      <c r="U2296">
        <v>16</v>
      </c>
      <c r="V2296">
        <v>43</v>
      </c>
      <c r="W2296">
        <v>6</v>
      </c>
      <c r="X2296" s="2">
        <v>0.29899999999999999</v>
      </c>
    </row>
    <row r="2297" spans="1:24" x14ac:dyDescent="0.25">
      <c r="A2297" t="str">
        <f t="shared" si="108"/>
        <v/>
      </c>
      <c r="B2297" t="str">
        <f t="shared" si="106"/>
        <v/>
      </c>
      <c r="C2297" t="str">
        <f t="shared" si="107"/>
        <v/>
      </c>
      <c r="D2297">
        <v>2026</v>
      </c>
      <c r="E2297" t="s">
        <v>9111</v>
      </c>
      <c r="F2297" t="s">
        <v>2430</v>
      </c>
      <c r="G2297" t="s">
        <v>47</v>
      </c>
      <c r="H2297" t="s">
        <v>64</v>
      </c>
      <c r="I2297">
        <v>4</v>
      </c>
      <c r="J2297">
        <v>2</v>
      </c>
      <c r="K2297" s="29">
        <v>5.55</v>
      </c>
      <c r="L2297">
        <v>26</v>
      </c>
      <c r="M2297">
        <v>0</v>
      </c>
      <c r="N2297">
        <v>0</v>
      </c>
      <c r="O2297">
        <v>0</v>
      </c>
      <c r="P2297">
        <v>1</v>
      </c>
      <c r="Q2297">
        <v>47</v>
      </c>
      <c r="R2297">
        <v>52</v>
      </c>
      <c r="S2297">
        <v>30</v>
      </c>
      <c r="T2297">
        <v>29</v>
      </c>
      <c r="U2297">
        <v>17</v>
      </c>
      <c r="V2297">
        <v>28</v>
      </c>
      <c r="W2297">
        <v>6</v>
      </c>
      <c r="X2297" s="2">
        <v>0.28899999999999998</v>
      </c>
    </row>
    <row r="2298" spans="1:24" x14ac:dyDescent="0.25">
      <c r="A2298" t="str">
        <f t="shared" si="108"/>
        <v/>
      </c>
      <c r="B2298" t="str">
        <f t="shared" si="106"/>
        <v/>
      </c>
      <c r="C2298" t="str">
        <f t="shared" si="107"/>
        <v/>
      </c>
      <c r="D2298">
        <v>2026</v>
      </c>
      <c r="E2298" t="s">
        <v>9112</v>
      </c>
      <c r="F2298" t="s">
        <v>2430</v>
      </c>
      <c r="G2298" t="s">
        <v>37</v>
      </c>
      <c r="H2298" t="s">
        <v>64</v>
      </c>
      <c r="I2298">
        <v>0</v>
      </c>
      <c r="J2298">
        <v>0</v>
      </c>
      <c r="K2298" s="29">
        <v>6.75</v>
      </c>
      <c r="L2298">
        <v>2</v>
      </c>
      <c r="M2298">
        <v>0</v>
      </c>
      <c r="N2298">
        <v>0</v>
      </c>
      <c r="O2298">
        <v>0</v>
      </c>
      <c r="P2298">
        <v>0</v>
      </c>
      <c r="Q2298">
        <v>1.1000000000000001</v>
      </c>
      <c r="R2298">
        <v>2</v>
      </c>
      <c r="S2298">
        <v>2</v>
      </c>
      <c r="T2298">
        <v>1</v>
      </c>
      <c r="U2298">
        <v>2</v>
      </c>
      <c r="V2298">
        <v>0</v>
      </c>
      <c r="W2298">
        <v>1</v>
      </c>
      <c r="X2298" s="2">
        <v>0.28599999999999998</v>
      </c>
    </row>
    <row r="2299" spans="1:24" x14ac:dyDescent="0.25">
      <c r="A2299" t="str">
        <f t="shared" si="108"/>
        <v/>
      </c>
      <c r="B2299" t="str">
        <f t="shared" si="106"/>
        <v/>
      </c>
      <c r="C2299" t="str">
        <f t="shared" si="107"/>
        <v/>
      </c>
      <c r="D2299">
        <v>2026</v>
      </c>
      <c r="E2299" t="s">
        <v>9113</v>
      </c>
      <c r="F2299" t="s">
        <v>2430</v>
      </c>
      <c r="G2299" t="s">
        <v>24</v>
      </c>
      <c r="H2299" t="s">
        <v>64</v>
      </c>
      <c r="I2299">
        <v>0</v>
      </c>
      <c r="J2299">
        <v>0</v>
      </c>
      <c r="K2299" s="29">
        <v>7.47</v>
      </c>
      <c r="L2299">
        <v>10</v>
      </c>
      <c r="M2299">
        <v>1</v>
      </c>
      <c r="N2299">
        <v>0</v>
      </c>
      <c r="O2299">
        <v>0</v>
      </c>
      <c r="P2299">
        <v>0</v>
      </c>
      <c r="Q2299">
        <v>15.2</v>
      </c>
      <c r="R2299">
        <v>17</v>
      </c>
      <c r="S2299">
        <v>14</v>
      </c>
      <c r="T2299">
        <v>13</v>
      </c>
      <c r="U2299">
        <v>5</v>
      </c>
      <c r="V2299">
        <v>5</v>
      </c>
      <c r="W2299">
        <v>2</v>
      </c>
      <c r="X2299" s="2">
        <v>0.28299999999999997</v>
      </c>
    </row>
    <row r="2300" spans="1:24" x14ac:dyDescent="0.25">
      <c r="A2300">
        <f t="shared" si="108"/>
        <v>1</v>
      </c>
      <c r="B2300" t="str">
        <f t="shared" si="106"/>
        <v/>
      </c>
      <c r="C2300" t="str">
        <f t="shared" si="107"/>
        <v/>
      </c>
      <c r="D2300">
        <v>2026</v>
      </c>
      <c r="E2300" t="s">
        <v>9114</v>
      </c>
      <c r="F2300" t="s">
        <v>2430</v>
      </c>
      <c r="G2300" t="s">
        <v>32</v>
      </c>
      <c r="H2300" t="s">
        <v>64</v>
      </c>
      <c r="I2300">
        <v>0</v>
      </c>
      <c r="J2300">
        <v>0</v>
      </c>
      <c r="K2300" s="29">
        <v>8.64</v>
      </c>
      <c r="L2300">
        <v>11</v>
      </c>
      <c r="M2300">
        <v>0</v>
      </c>
      <c r="N2300">
        <v>0</v>
      </c>
      <c r="O2300">
        <v>0</v>
      </c>
      <c r="P2300">
        <v>0</v>
      </c>
      <c r="Q2300">
        <v>8.1</v>
      </c>
      <c r="R2300">
        <v>12</v>
      </c>
      <c r="S2300">
        <v>8</v>
      </c>
      <c r="T2300">
        <v>8</v>
      </c>
      <c r="U2300">
        <v>6</v>
      </c>
      <c r="V2300">
        <v>6</v>
      </c>
      <c r="W2300">
        <v>0</v>
      </c>
      <c r="X2300" s="2">
        <v>0.34300000000000003</v>
      </c>
    </row>
    <row r="2301" spans="1:24" x14ac:dyDescent="0.25">
      <c r="A2301" t="str">
        <f t="shared" si="108"/>
        <v/>
      </c>
      <c r="B2301" t="str">
        <f t="shared" si="106"/>
        <v/>
      </c>
      <c r="C2301">
        <f t="shared" si="107"/>
        <v>1</v>
      </c>
      <c r="D2301">
        <v>2026</v>
      </c>
      <c r="E2301" t="s">
        <v>6707</v>
      </c>
      <c r="F2301" t="s">
        <v>2430</v>
      </c>
      <c r="G2301" t="s">
        <v>37</v>
      </c>
      <c r="H2301" t="s">
        <v>64</v>
      </c>
      <c r="I2301">
        <v>1</v>
      </c>
      <c r="J2301">
        <v>3</v>
      </c>
      <c r="K2301" s="29">
        <v>9.69</v>
      </c>
      <c r="L2301">
        <v>10</v>
      </c>
      <c r="M2301">
        <v>7</v>
      </c>
      <c r="N2301">
        <v>0</v>
      </c>
      <c r="O2301">
        <v>0</v>
      </c>
      <c r="P2301">
        <v>0</v>
      </c>
      <c r="Q2301">
        <v>26</v>
      </c>
      <c r="R2301">
        <v>48</v>
      </c>
      <c r="S2301">
        <v>30</v>
      </c>
      <c r="T2301">
        <v>28</v>
      </c>
      <c r="U2301">
        <v>7</v>
      </c>
      <c r="V2301">
        <v>10</v>
      </c>
      <c r="W2301">
        <v>1</v>
      </c>
      <c r="X2301" s="2">
        <v>0.39700000000000002</v>
      </c>
    </row>
    <row r="2302" spans="1:24" x14ac:dyDescent="0.25">
      <c r="A2302" t="str">
        <f t="shared" si="108"/>
        <v/>
      </c>
      <c r="B2302" t="str">
        <f t="shared" si="106"/>
        <v/>
      </c>
      <c r="C2302">
        <f t="shared" si="107"/>
        <v>1</v>
      </c>
      <c r="D2302">
        <v>2026</v>
      </c>
      <c r="E2302" t="s">
        <v>7034</v>
      </c>
      <c r="F2302" t="s">
        <v>2430</v>
      </c>
      <c r="G2302" t="s">
        <v>47</v>
      </c>
      <c r="H2302" t="s">
        <v>64</v>
      </c>
      <c r="I2302">
        <v>0</v>
      </c>
      <c r="J2302">
        <v>0</v>
      </c>
      <c r="K2302" s="29">
        <v>10.8</v>
      </c>
      <c r="L2302">
        <v>4</v>
      </c>
      <c r="M2302">
        <v>0</v>
      </c>
      <c r="N2302">
        <v>0</v>
      </c>
      <c r="O2302">
        <v>0</v>
      </c>
      <c r="P2302">
        <v>0</v>
      </c>
      <c r="Q2302">
        <v>5</v>
      </c>
      <c r="R2302">
        <v>9</v>
      </c>
      <c r="S2302">
        <v>6</v>
      </c>
      <c r="T2302">
        <v>6</v>
      </c>
      <c r="U2302">
        <v>2</v>
      </c>
      <c r="V2302">
        <v>6</v>
      </c>
      <c r="W2302">
        <v>0</v>
      </c>
      <c r="X2302" s="2">
        <v>0.375</v>
      </c>
    </row>
    <row r="2303" spans="1:24" x14ac:dyDescent="0.25">
      <c r="A2303" t="str">
        <f t="shared" si="108"/>
        <v/>
      </c>
      <c r="B2303" t="str">
        <f t="shared" si="106"/>
        <v/>
      </c>
      <c r="C2303" t="str">
        <f t="shared" si="107"/>
        <v/>
      </c>
      <c r="D2303">
        <v>2026</v>
      </c>
      <c r="E2303" t="s">
        <v>9115</v>
      </c>
      <c r="F2303" t="s">
        <v>2430</v>
      </c>
      <c r="G2303" t="s">
        <v>37</v>
      </c>
      <c r="H2303" t="s">
        <v>64</v>
      </c>
      <c r="I2303">
        <v>0</v>
      </c>
      <c r="J2303">
        <v>1</v>
      </c>
      <c r="K2303" s="29">
        <v>11.66</v>
      </c>
      <c r="L2303">
        <v>11</v>
      </c>
      <c r="M2303">
        <v>4</v>
      </c>
      <c r="N2303">
        <v>0</v>
      </c>
      <c r="O2303">
        <v>0</v>
      </c>
      <c r="P2303">
        <v>0</v>
      </c>
      <c r="Q2303">
        <v>14.2</v>
      </c>
      <c r="R2303">
        <v>32</v>
      </c>
      <c r="S2303">
        <v>25</v>
      </c>
      <c r="T2303">
        <v>19</v>
      </c>
      <c r="U2303">
        <v>7</v>
      </c>
      <c r="V2303">
        <v>11</v>
      </c>
      <c r="W2303">
        <v>4</v>
      </c>
      <c r="X2303" s="2">
        <v>0.41599999999999998</v>
      </c>
    </row>
    <row r="2304" spans="1:24" x14ac:dyDescent="0.25">
      <c r="A2304" t="str">
        <f t="shared" si="108"/>
        <v/>
      </c>
      <c r="B2304" t="str">
        <f t="shared" si="106"/>
        <v/>
      </c>
      <c r="C2304" t="str">
        <f t="shared" si="107"/>
        <v/>
      </c>
      <c r="D2304">
        <v>2026</v>
      </c>
      <c r="E2304" t="s">
        <v>2445</v>
      </c>
      <c r="F2304" t="s">
        <v>2430</v>
      </c>
      <c r="G2304" t="s">
        <v>24</v>
      </c>
      <c r="H2304" t="s">
        <v>64</v>
      </c>
      <c r="I2304">
        <v>0</v>
      </c>
      <c r="J2304">
        <v>0</v>
      </c>
      <c r="K2304" s="29">
        <v>13.5</v>
      </c>
      <c r="L2304">
        <v>4</v>
      </c>
      <c r="M2304">
        <v>0</v>
      </c>
      <c r="N2304">
        <v>0</v>
      </c>
      <c r="O2304">
        <v>0</v>
      </c>
      <c r="P2304">
        <v>0</v>
      </c>
      <c r="Q2304">
        <v>6</v>
      </c>
      <c r="R2304">
        <v>10</v>
      </c>
      <c r="S2304">
        <v>9</v>
      </c>
      <c r="T2304">
        <v>9</v>
      </c>
      <c r="U2304">
        <v>3</v>
      </c>
      <c r="V2304">
        <v>4</v>
      </c>
      <c r="W2304">
        <v>1</v>
      </c>
      <c r="X2304" s="2">
        <v>0.41699999999999998</v>
      </c>
    </row>
    <row r="2305" spans="1:24" x14ac:dyDescent="0.25">
      <c r="A2305" t="str">
        <f t="shared" si="108"/>
        <v/>
      </c>
      <c r="B2305" t="str">
        <f t="shared" si="106"/>
        <v/>
      </c>
      <c r="C2305" t="str">
        <f t="shared" si="107"/>
        <v/>
      </c>
      <c r="D2305">
        <v>2026</v>
      </c>
      <c r="E2305" t="s">
        <v>9116</v>
      </c>
      <c r="F2305" t="s">
        <v>2430</v>
      </c>
      <c r="G2305" t="s">
        <v>24</v>
      </c>
      <c r="H2305" t="s">
        <v>64</v>
      </c>
      <c r="I2305">
        <v>0</v>
      </c>
      <c r="J2305">
        <v>0</v>
      </c>
      <c r="K2305" s="29">
        <v>13.5</v>
      </c>
      <c r="L2305">
        <v>1</v>
      </c>
      <c r="M2305">
        <v>0</v>
      </c>
      <c r="N2305">
        <v>0</v>
      </c>
      <c r="O2305">
        <v>0</v>
      </c>
      <c r="P2305">
        <v>0</v>
      </c>
      <c r="Q2305">
        <v>0.2</v>
      </c>
      <c r="R2305">
        <v>2</v>
      </c>
      <c r="S2305">
        <v>1</v>
      </c>
      <c r="T2305">
        <v>1</v>
      </c>
      <c r="U2305">
        <v>1</v>
      </c>
      <c r="V2305">
        <v>1</v>
      </c>
      <c r="W2305">
        <v>0</v>
      </c>
      <c r="X2305" s="2">
        <v>0.5</v>
      </c>
    </row>
    <row r="2306" spans="1:24" x14ac:dyDescent="0.25">
      <c r="A2306">
        <f t="shared" si="108"/>
        <v>1</v>
      </c>
      <c r="B2306" t="str">
        <f t="shared" ref="B2306:B2369" si="109">IF(COUNTIFS(Draft_Player,$E2306),COUNTIFS(Draft_Player,$E2306),"")</f>
        <v/>
      </c>
      <c r="C2306" t="str">
        <f t="shared" ref="C2306:C2369" si="110">IF(COUNTIFS(Transfers_Player,$E2306),COUNTIFS(Transfers_Player,$E2306),"")</f>
        <v/>
      </c>
      <c r="D2306">
        <v>2026</v>
      </c>
      <c r="E2306" t="s">
        <v>9117</v>
      </c>
      <c r="F2306" t="s">
        <v>2430</v>
      </c>
      <c r="G2306" t="s">
        <v>32</v>
      </c>
      <c r="H2306" t="s">
        <v>64</v>
      </c>
      <c r="I2306">
        <v>0</v>
      </c>
      <c r="J2306">
        <v>0</v>
      </c>
      <c r="K2306" s="29">
        <v>27</v>
      </c>
      <c r="L2306">
        <v>3</v>
      </c>
      <c r="M2306">
        <v>0</v>
      </c>
      <c r="N2306">
        <v>0</v>
      </c>
      <c r="O2306">
        <v>0</v>
      </c>
      <c r="P2306">
        <v>0</v>
      </c>
      <c r="Q2306">
        <v>1.2</v>
      </c>
      <c r="R2306">
        <v>3</v>
      </c>
      <c r="S2306">
        <v>5</v>
      </c>
      <c r="T2306">
        <v>5</v>
      </c>
      <c r="U2306">
        <v>5</v>
      </c>
      <c r="V2306">
        <v>1</v>
      </c>
      <c r="W2306">
        <v>0</v>
      </c>
      <c r="X2306" s="2">
        <v>0.375</v>
      </c>
    </row>
    <row r="2307" spans="1:24" x14ac:dyDescent="0.25">
      <c r="A2307" t="str">
        <f t="shared" si="108"/>
        <v/>
      </c>
      <c r="B2307" t="str">
        <f t="shared" si="109"/>
        <v/>
      </c>
      <c r="C2307" t="str">
        <f t="shared" si="110"/>
        <v/>
      </c>
      <c r="D2307">
        <v>2026</v>
      </c>
      <c r="E2307" t="s">
        <v>9118</v>
      </c>
      <c r="F2307" t="s">
        <v>2430</v>
      </c>
      <c r="G2307" t="s">
        <v>37</v>
      </c>
      <c r="H2307" t="s">
        <v>64</v>
      </c>
      <c r="I2307">
        <v>0</v>
      </c>
      <c r="J2307">
        <v>0</v>
      </c>
      <c r="K2307" s="29">
        <v>81</v>
      </c>
      <c r="L2307">
        <v>2</v>
      </c>
      <c r="M2307">
        <v>0</v>
      </c>
      <c r="N2307">
        <v>0</v>
      </c>
      <c r="O2307">
        <v>0</v>
      </c>
      <c r="P2307">
        <v>0</v>
      </c>
      <c r="Q2307">
        <v>0.1</v>
      </c>
      <c r="R2307">
        <v>1</v>
      </c>
      <c r="S2307">
        <v>3</v>
      </c>
      <c r="T2307">
        <v>3</v>
      </c>
      <c r="U2307">
        <v>3</v>
      </c>
      <c r="V2307">
        <v>1</v>
      </c>
      <c r="W2307">
        <v>0</v>
      </c>
      <c r="X2307" s="2">
        <v>0.5</v>
      </c>
    </row>
    <row r="2308" spans="1:24" x14ac:dyDescent="0.25">
      <c r="A2308" t="str">
        <f t="shared" si="108"/>
        <v/>
      </c>
      <c r="B2308" t="str">
        <f t="shared" si="109"/>
        <v/>
      </c>
      <c r="C2308" t="str">
        <f t="shared" si="110"/>
        <v/>
      </c>
      <c r="D2308">
        <v>2026</v>
      </c>
      <c r="E2308" t="s">
        <v>9119</v>
      </c>
      <c r="F2308" t="s">
        <v>2449</v>
      </c>
      <c r="G2308" t="s">
        <v>37</v>
      </c>
      <c r="H2308" t="s">
        <v>64</v>
      </c>
      <c r="I2308">
        <v>9</v>
      </c>
      <c r="J2308">
        <v>4</v>
      </c>
      <c r="K2308" s="29">
        <v>2.79</v>
      </c>
      <c r="L2308">
        <v>15</v>
      </c>
      <c r="M2308">
        <v>15</v>
      </c>
      <c r="N2308">
        <v>2</v>
      </c>
      <c r="O2308">
        <v>1</v>
      </c>
      <c r="P2308">
        <v>0</v>
      </c>
      <c r="Q2308">
        <v>87</v>
      </c>
      <c r="R2308">
        <v>65</v>
      </c>
      <c r="S2308">
        <v>30</v>
      </c>
      <c r="T2308">
        <v>27</v>
      </c>
      <c r="U2308">
        <v>23</v>
      </c>
      <c r="V2308">
        <v>96</v>
      </c>
      <c r="W2308">
        <v>8</v>
      </c>
      <c r="X2308" s="2">
        <v>0.21</v>
      </c>
    </row>
    <row r="2309" spans="1:24" x14ac:dyDescent="0.25">
      <c r="A2309" t="str">
        <f t="shared" si="108"/>
        <v/>
      </c>
      <c r="B2309" t="str">
        <f t="shared" si="109"/>
        <v/>
      </c>
      <c r="C2309" t="str">
        <f t="shared" si="110"/>
        <v/>
      </c>
      <c r="D2309">
        <v>2026</v>
      </c>
      <c r="E2309" t="s">
        <v>9120</v>
      </c>
      <c r="F2309" t="s">
        <v>2449</v>
      </c>
      <c r="G2309" t="s">
        <v>47</v>
      </c>
      <c r="H2309" t="s">
        <v>64</v>
      </c>
      <c r="I2309">
        <v>6</v>
      </c>
      <c r="J2309">
        <v>2</v>
      </c>
      <c r="K2309" s="29">
        <v>3.34</v>
      </c>
      <c r="L2309">
        <v>17</v>
      </c>
      <c r="M2309">
        <v>8</v>
      </c>
      <c r="N2309">
        <v>1</v>
      </c>
      <c r="O2309">
        <v>0</v>
      </c>
      <c r="P2309">
        <v>1</v>
      </c>
      <c r="Q2309">
        <v>67.099999999999994</v>
      </c>
      <c r="R2309">
        <v>51</v>
      </c>
      <c r="S2309">
        <v>29</v>
      </c>
      <c r="T2309">
        <v>25</v>
      </c>
      <c r="U2309">
        <v>28</v>
      </c>
      <c r="V2309">
        <v>89</v>
      </c>
      <c r="W2309">
        <v>5</v>
      </c>
      <c r="X2309" s="2">
        <v>0.21099999999999999</v>
      </c>
    </row>
    <row r="2310" spans="1:24" x14ac:dyDescent="0.25">
      <c r="A2310" t="str">
        <f t="shared" si="108"/>
        <v/>
      </c>
      <c r="B2310">
        <f t="shared" si="109"/>
        <v>1</v>
      </c>
      <c r="C2310" t="str">
        <f t="shared" si="110"/>
        <v/>
      </c>
      <c r="D2310">
        <v>2026</v>
      </c>
      <c r="E2310" t="s">
        <v>6325</v>
      </c>
      <c r="F2310" t="s">
        <v>2449</v>
      </c>
      <c r="G2310" t="s">
        <v>37</v>
      </c>
      <c r="H2310" t="s">
        <v>64</v>
      </c>
      <c r="I2310">
        <v>4</v>
      </c>
      <c r="J2310">
        <v>6</v>
      </c>
      <c r="K2310" s="29">
        <v>4.57</v>
      </c>
      <c r="L2310">
        <v>15</v>
      </c>
      <c r="M2310">
        <v>15</v>
      </c>
      <c r="N2310">
        <v>0</v>
      </c>
      <c r="O2310">
        <v>0</v>
      </c>
      <c r="P2310">
        <v>0</v>
      </c>
      <c r="Q2310">
        <v>80.2</v>
      </c>
      <c r="R2310">
        <v>80</v>
      </c>
      <c r="S2310">
        <v>49</v>
      </c>
      <c r="T2310">
        <v>41</v>
      </c>
      <c r="U2310">
        <v>29</v>
      </c>
      <c r="V2310">
        <v>81</v>
      </c>
      <c r="W2310">
        <v>14</v>
      </c>
      <c r="X2310" s="2">
        <v>0.25800000000000001</v>
      </c>
    </row>
    <row r="2311" spans="1:24" x14ac:dyDescent="0.25">
      <c r="A2311" t="str">
        <f t="shared" si="108"/>
        <v/>
      </c>
      <c r="B2311" t="str">
        <f t="shared" si="109"/>
        <v/>
      </c>
      <c r="C2311" t="str">
        <f t="shared" si="110"/>
        <v/>
      </c>
      <c r="D2311">
        <v>2026</v>
      </c>
      <c r="E2311" t="s">
        <v>2464</v>
      </c>
      <c r="F2311" t="s">
        <v>2449</v>
      </c>
      <c r="G2311" t="s">
        <v>24</v>
      </c>
      <c r="H2311" t="s">
        <v>64</v>
      </c>
      <c r="I2311">
        <v>1</v>
      </c>
      <c r="J2311">
        <v>0</v>
      </c>
      <c r="K2311" s="29">
        <v>0</v>
      </c>
      <c r="L2311">
        <v>6</v>
      </c>
      <c r="M2311">
        <v>0</v>
      </c>
      <c r="N2311">
        <v>0</v>
      </c>
      <c r="O2311">
        <v>0</v>
      </c>
      <c r="P2311">
        <v>0</v>
      </c>
      <c r="Q2311">
        <v>5.0999999999999996</v>
      </c>
      <c r="R2311">
        <v>3</v>
      </c>
      <c r="S2311">
        <v>0</v>
      </c>
      <c r="T2311">
        <v>0</v>
      </c>
      <c r="U2311">
        <v>1</v>
      </c>
      <c r="V2311">
        <v>5</v>
      </c>
      <c r="W2311">
        <v>2</v>
      </c>
      <c r="X2311" s="2">
        <v>0.16700000000000001</v>
      </c>
    </row>
    <row r="2312" spans="1:24" x14ac:dyDescent="0.25">
      <c r="A2312">
        <f t="shared" si="108"/>
        <v>1</v>
      </c>
      <c r="B2312" t="str">
        <f t="shared" si="109"/>
        <v/>
      </c>
      <c r="C2312" t="str">
        <f t="shared" si="110"/>
        <v/>
      </c>
      <c r="D2312">
        <v>2026</v>
      </c>
      <c r="E2312" t="s">
        <v>9121</v>
      </c>
      <c r="F2312" t="s">
        <v>2449</v>
      </c>
      <c r="G2312" t="s">
        <v>29</v>
      </c>
      <c r="H2312" t="s">
        <v>64</v>
      </c>
      <c r="I2312">
        <v>0</v>
      </c>
      <c r="J2312">
        <v>0</v>
      </c>
      <c r="K2312" s="29">
        <v>1.59</v>
      </c>
      <c r="L2312">
        <v>8</v>
      </c>
      <c r="M2312">
        <v>0</v>
      </c>
      <c r="N2312">
        <v>0</v>
      </c>
      <c r="O2312">
        <v>0</v>
      </c>
      <c r="P2312">
        <v>0</v>
      </c>
      <c r="Q2312">
        <v>5.2</v>
      </c>
      <c r="R2312">
        <v>3</v>
      </c>
      <c r="S2312">
        <v>1</v>
      </c>
      <c r="T2312">
        <v>1</v>
      </c>
      <c r="U2312">
        <v>4</v>
      </c>
      <c r="V2312">
        <v>4</v>
      </c>
      <c r="W2312">
        <v>4</v>
      </c>
      <c r="X2312" s="2">
        <v>0.158</v>
      </c>
    </row>
    <row r="2313" spans="1:24" x14ac:dyDescent="0.25">
      <c r="A2313">
        <f t="shared" si="108"/>
        <v>1</v>
      </c>
      <c r="B2313" t="str">
        <f t="shared" si="109"/>
        <v/>
      </c>
      <c r="C2313" t="str">
        <f t="shared" si="110"/>
        <v/>
      </c>
      <c r="D2313">
        <v>2026</v>
      </c>
      <c r="E2313" t="s">
        <v>9122</v>
      </c>
      <c r="F2313" t="s">
        <v>2449</v>
      </c>
      <c r="G2313" t="s">
        <v>32</v>
      </c>
      <c r="H2313" t="s">
        <v>64</v>
      </c>
      <c r="I2313">
        <v>5</v>
      </c>
      <c r="J2313">
        <v>1</v>
      </c>
      <c r="K2313" s="29">
        <v>4.33</v>
      </c>
      <c r="L2313">
        <v>21</v>
      </c>
      <c r="M2313">
        <v>2</v>
      </c>
      <c r="N2313">
        <v>1</v>
      </c>
      <c r="O2313">
        <v>1</v>
      </c>
      <c r="P2313">
        <v>1</v>
      </c>
      <c r="Q2313">
        <v>43.2</v>
      </c>
      <c r="R2313">
        <v>32</v>
      </c>
      <c r="S2313">
        <v>21</v>
      </c>
      <c r="T2313">
        <v>21</v>
      </c>
      <c r="U2313">
        <v>7</v>
      </c>
      <c r="V2313">
        <v>48</v>
      </c>
      <c r="W2313">
        <v>1</v>
      </c>
      <c r="X2313" s="2">
        <v>0.20100000000000001</v>
      </c>
    </row>
    <row r="2314" spans="1:24" x14ac:dyDescent="0.25">
      <c r="A2314" t="str">
        <f t="shared" si="108"/>
        <v/>
      </c>
      <c r="B2314" t="str">
        <f t="shared" si="109"/>
        <v/>
      </c>
      <c r="C2314" t="str">
        <f t="shared" si="110"/>
        <v/>
      </c>
      <c r="D2314">
        <v>2026</v>
      </c>
      <c r="E2314" t="s">
        <v>9123</v>
      </c>
      <c r="F2314" t="s">
        <v>2449</v>
      </c>
      <c r="G2314" t="s">
        <v>37</v>
      </c>
      <c r="H2314" t="s">
        <v>64</v>
      </c>
      <c r="I2314">
        <v>3</v>
      </c>
      <c r="J2314">
        <v>3</v>
      </c>
      <c r="K2314" s="29">
        <v>4.66</v>
      </c>
      <c r="L2314">
        <v>16</v>
      </c>
      <c r="M2314">
        <v>11</v>
      </c>
      <c r="N2314">
        <v>2</v>
      </c>
      <c r="O2314">
        <v>1</v>
      </c>
      <c r="P2314">
        <v>0</v>
      </c>
      <c r="Q2314">
        <v>58</v>
      </c>
      <c r="R2314">
        <v>50</v>
      </c>
      <c r="S2314">
        <v>32</v>
      </c>
      <c r="T2314">
        <v>30</v>
      </c>
      <c r="U2314">
        <v>29</v>
      </c>
      <c r="V2314">
        <v>62</v>
      </c>
      <c r="W2314">
        <v>16</v>
      </c>
      <c r="X2314" s="2">
        <v>0.22900000000000001</v>
      </c>
    </row>
    <row r="2315" spans="1:24" x14ac:dyDescent="0.25">
      <c r="A2315" t="str">
        <f t="shared" si="108"/>
        <v/>
      </c>
      <c r="B2315" t="str">
        <f t="shared" si="109"/>
        <v/>
      </c>
      <c r="C2315" t="str">
        <f t="shared" si="110"/>
        <v/>
      </c>
      <c r="D2315">
        <v>2026</v>
      </c>
      <c r="E2315" t="s">
        <v>9124</v>
      </c>
      <c r="F2315" t="s">
        <v>2449</v>
      </c>
      <c r="G2315" t="s">
        <v>47</v>
      </c>
      <c r="H2315" t="s">
        <v>64</v>
      </c>
      <c r="I2315">
        <v>0</v>
      </c>
      <c r="J2315">
        <v>4</v>
      </c>
      <c r="K2315" s="29">
        <v>5.4</v>
      </c>
      <c r="L2315">
        <v>21</v>
      </c>
      <c r="M2315">
        <v>0</v>
      </c>
      <c r="N2315">
        <v>0</v>
      </c>
      <c r="O2315">
        <v>0</v>
      </c>
      <c r="P2315">
        <v>5</v>
      </c>
      <c r="Q2315">
        <v>36.200000000000003</v>
      </c>
      <c r="R2315">
        <v>31</v>
      </c>
      <c r="S2315">
        <v>23</v>
      </c>
      <c r="T2315">
        <v>22</v>
      </c>
      <c r="U2315">
        <v>23</v>
      </c>
      <c r="V2315">
        <v>44</v>
      </c>
      <c r="W2315">
        <v>3</v>
      </c>
      <c r="X2315" s="2">
        <v>0.24</v>
      </c>
    </row>
    <row r="2316" spans="1:24" x14ac:dyDescent="0.25">
      <c r="A2316" t="str">
        <f t="shared" si="108"/>
        <v/>
      </c>
      <c r="B2316" t="str">
        <f t="shared" si="109"/>
        <v/>
      </c>
      <c r="C2316" t="str">
        <f t="shared" si="110"/>
        <v/>
      </c>
      <c r="D2316">
        <v>2026</v>
      </c>
      <c r="E2316" t="s">
        <v>9125</v>
      </c>
      <c r="F2316" t="s">
        <v>2449</v>
      </c>
      <c r="G2316" t="s">
        <v>47</v>
      </c>
      <c r="H2316" t="s">
        <v>64</v>
      </c>
      <c r="I2316">
        <v>1</v>
      </c>
      <c r="J2316">
        <v>0</v>
      </c>
      <c r="K2316" s="29">
        <v>5.59</v>
      </c>
      <c r="L2316">
        <v>16</v>
      </c>
      <c r="M2316">
        <v>0</v>
      </c>
      <c r="N2316">
        <v>0</v>
      </c>
      <c r="O2316">
        <v>0</v>
      </c>
      <c r="P2316">
        <v>0</v>
      </c>
      <c r="Q2316">
        <v>19.100000000000001</v>
      </c>
      <c r="R2316">
        <v>16</v>
      </c>
      <c r="S2316">
        <v>12</v>
      </c>
      <c r="T2316">
        <v>12</v>
      </c>
      <c r="U2316">
        <v>16</v>
      </c>
      <c r="V2316">
        <v>17</v>
      </c>
      <c r="W2316">
        <v>1</v>
      </c>
      <c r="X2316" s="2">
        <v>0.23499999999999999</v>
      </c>
    </row>
    <row r="2317" spans="1:24" x14ac:dyDescent="0.25">
      <c r="A2317" t="str">
        <f t="shared" si="108"/>
        <v/>
      </c>
      <c r="B2317" t="str">
        <f t="shared" si="109"/>
        <v/>
      </c>
      <c r="C2317" t="str">
        <f t="shared" si="110"/>
        <v/>
      </c>
      <c r="D2317">
        <v>2026</v>
      </c>
      <c r="E2317" t="s">
        <v>9126</v>
      </c>
      <c r="F2317" t="s">
        <v>2449</v>
      </c>
      <c r="G2317" t="s">
        <v>47</v>
      </c>
      <c r="H2317" t="s">
        <v>64</v>
      </c>
      <c r="I2317">
        <v>0</v>
      </c>
      <c r="J2317">
        <v>0</v>
      </c>
      <c r="K2317" s="29">
        <v>6.91</v>
      </c>
      <c r="L2317">
        <v>17</v>
      </c>
      <c r="M2317">
        <v>0</v>
      </c>
      <c r="N2317">
        <v>0</v>
      </c>
      <c r="O2317">
        <v>0</v>
      </c>
      <c r="P2317">
        <v>1</v>
      </c>
      <c r="Q2317">
        <v>27.1</v>
      </c>
      <c r="R2317">
        <v>21</v>
      </c>
      <c r="S2317">
        <v>23</v>
      </c>
      <c r="T2317">
        <v>21</v>
      </c>
      <c r="U2317">
        <v>26</v>
      </c>
      <c r="V2317">
        <v>34</v>
      </c>
      <c r="W2317">
        <v>3</v>
      </c>
      <c r="X2317" s="2">
        <v>0.214</v>
      </c>
    </row>
    <row r="2318" spans="1:24" x14ac:dyDescent="0.25">
      <c r="A2318">
        <f t="shared" si="108"/>
        <v>1</v>
      </c>
      <c r="B2318" t="str">
        <f t="shared" si="109"/>
        <v/>
      </c>
      <c r="C2318" t="str">
        <f t="shared" si="110"/>
        <v/>
      </c>
      <c r="D2318">
        <v>2026</v>
      </c>
      <c r="E2318" t="s">
        <v>9127</v>
      </c>
      <c r="F2318" t="s">
        <v>2449</v>
      </c>
      <c r="G2318" t="s">
        <v>29</v>
      </c>
      <c r="H2318" t="s">
        <v>64</v>
      </c>
      <c r="I2318">
        <v>0</v>
      </c>
      <c r="J2318">
        <v>0</v>
      </c>
      <c r="K2318" s="29">
        <v>7</v>
      </c>
      <c r="L2318">
        <v>11</v>
      </c>
      <c r="M2318">
        <v>0</v>
      </c>
      <c r="N2318">
        <v>0</v>
      </c>
      <c r="O2318">
        <v>0</v>
      </c>
      <c r="P2318">
        <v>0</v>
      </c>
      <c r="Q2318">
        <v>9</v>
      </c>
      <c r="R2318">
        <v>10</v>
      </c>
      <c r="S2318">
        <v>7</v>
      </c>
      <c r="T2318">
        <v>7</v>
      </c>
      <c r="U2318">
        <v>10</v>
      </c>
      <c r="V2318">
        <v>11</v>
      </c>
      <c r="W2318">
        <v>1</v>
      </c>
      <c r="X2318" s="2">
        <v>0.27</v>
      </c>
    </row>
    <row r="2319" spans="1:24" x14ac:dyDescent="0.25">
      <c r="A2319" t="str">
        <f t="shared" si="108"/>
        <v/>
      </c>
      <c r="B2319" t="str">
        <f t="shared" si="109"/>
        <v/>
      </c>
      <c r="C2319" t="str">
        <f t="shared" si="110"/>
        <v/>
      </c>
      <c r="D2319">
        <v>2026</v>
      </c>
      <c r="E2319" t="s">
        <v>9128</v>
      </c>
      <c r="F2319" t="s">
        <v>2449</v>
      </c>
      <c r="G2319" t="s">
        <v>24</v>
      </c>
      <c r="H2319" t="s">
        <v>64</v>
      </c>
      <c r="I2319">
        <v>0</v>
      </c>
      <c r="J2319">
        <v>3</v>
      </c>
      <c r="K2319" s="29">
        <v>7.11</v>
      </c>
      <c r="L2319">
        <v>14</v>
      </c>
      <c r="M2319">
        <v>6</v>
      </c>
      <c r="N2319">
        <v>0</v>
      </c>
      <c r="O2319">
        <v>0</v>
      </c>
      <c r="P2319">
        <v>0</v>
      </c>
      <c r="Q2319">
        <v>25.1</v>
      </c>
      <c r="R2319">
        <v>23</v>
      </c>
      <c r="S2319">
        <v>22</v>
      </c>
      <c r="T2319">
        <v>20</v>
      </c>
      <c r="U2319">
        <v>17</v>
      </c>
      <c r="V2319">
        <v>22</v>
      </c>
      <c r="W2319">
        <v>8</v>
      </c>
      <c r="X2319" s="2">
        <v>0.23699999999999999</v>
      </c>
    </row>
    <row r="2320" spans="1:24" x14ac:dyDescent="0.25">
      <c r="A2320" t="str">
        <f t="shared" si="108"/>
        <v/>
      </c>
      <c r="B2320" t="str">
        <f t="shared" si="109"/>
        <v/>
      </c>
      <c r="C2320" t="str">
        <f t="shared" si="110"/>
        <v/>
      </c>
      <c r="D2320">
        <v>2026</v>
      </c>
      <c r="E2320" t="s">
        <v>9129</v>
      </c>
      <c r="F2320" t="s">
        <v>2449</v>
      </c>
      <c r="G2320" t="s">
        <v>37</v>
      </c>
      <c r="H2320" t="s">
        <v>64</v>
      </c>
      <c r="I2320">
        <v>1</v>
      </c>
      <c r="J2320">
        <v>3</v>
      </c>
      <c r="K2320" s="29">
        <v>7.16</v>
      </c>
      <c r="L2320">
        <v>20</v>
      </c>
      <c r="M2320">
        <v>1</v>
      </c>
      <c r="N2320">
        <v>0</v>
      </c>
      <c r="O2320">
        <v>0</v>
      </c>
      <c r="P2320">
        <v>0</v>
      </c>
      <c r="Q2320">
        <v>27.2</v>
      </c>
      <c r="R2320">
        <v>29</v>
      </c>
      <c r="S2320">
        <v>24</v>
      </c>
      <c r="T2320">
        <v>22</v>
      </c>
      <c r="U2320">
        <v>20</v>
      </c>
      <c r="V2320">
        <v>37</v>
      </c>
      <c r="W2320">
        <v>5</v>
      </c>
      <c r="X2320" s="2">
        <v>0.27400000000000002</v>
      </c>
    </row>
    <row r="2321" spans="1:24" x14ac:dyDescent="0.25">
      <c r="A2321" t="str">
        <f t="shared" si="108"/>
        <v/>
      </c>
      <c r="B2321" t="str">
        <f t="shared" si="109"/>
        <v/>
      </c>
      <c r="C2321" t="str">
        <f t="shared" si="110"/>
        <v/>
      </c>
      <c r="D2321">
        <v>2026</v>
      </c>
      <c r="E2321" t="s">
        <v>9130</v>
      </c>
      <c r="F2321" t="s">
        <v>2449</v>
      </c>
      <c r="G2321" t="s">
        <v>24</v>
      </c>
      <c r="H2321" t="s">
        <v>64</v>
      </c>
      <c r="I2321">
        <v>0</v>
      </c>
      <c r="J2321">
        <v>1</v>
      </c>
      <c r="K2321" s="29">
        <v>8.5299999999999994</v>
      </c>
      <c r="L2321">
        <v>11</v>
      </c>
      <c r="M2321">
        <v>0</v>
      </c>
      <c r="N2321">
        <v>0</v>
      </c>
      <c r="O2321">
        <v>0</v>
      </c>
      <c r="P2321">
        <v>0</v>
      </c>
      <c r="Q2321">
        <v>6.1</v>
      </c>
      <c r="R2321">
        <v>10</v>
      </c>
      <c r="S2321">
        <v>7</v>
      </c>
      <c r="T2321">
        <v>6</v>
      </c>
      <c r="U2321">
        <v>3</v>
      </c>
      <c r="V2321">
        <v>6</v>
      </c>
      <c r="W2321">
        <v>1</v>
      </c>
      <c r="X2321" s="2">
        <v>0.33300000000000002</v>
      </c>
    </row>
    <row r="2322" spans="1:24" x14ac:dyDescent="0.25">
      <c r="A2322">
        <f t="shared" si="108"/>
        <v>1</v>
      </c>
      <c r="B2322" t="str">
        <f t="shared" si="109"/>
        <v/>
      </c>
      <c r="C2322" t="str">
        <f t="shared" si="110"/>
        <v/>
      </c>
      <c r="D2322">
        <v>2026</v>
      </c>
      <c r="E2322" t="s">
        <v>9131</v>
      </c>
      <c r="F2322" t="s">
        <v>2449</v>
      </c>
      <c r="G2322" t="s">
        <v>29</v>
      </c>
      <c r="H2322" t="s">
        <v>64</v>
      </c>
      <c r="I2322">
        <v>0</v>
      </c>
      <c r="J2322">
        <v>1</v>
      </c>
      <c r="K2322" s="29">
        <v>9</v>
      </c>
      <c r="L2322">
        <v>7</v>
      </c>
      <c r="M2322">
        <v>0</v>
      </c>
      <c r="N2322">
        <v>0</v>
      </c>
      <c r="O2322">
        <v>0</v>
      </c>
      <c r="P2322">
        <v>0</v>
      </c>
      <c r="Q2322">
        <v>5</v>
      </c>
      <c r="R2322">
        <v>5</v>
      </c>
      <c r="S2322">
        <v>6</v>
      </c>
      <c r="T2322">
        <v>5</v>
      </c>
      <c r="U2322">
        <v>6</v>
      </c>
      <c r="V2322">
        <v>2</v>
      </c>
      <c r="W2322">
        <v>0</v>
      </c>
      <c r="X2322" s="2">
        <v>0.25</v>
      </c>
    </row>
    <row r="2323" spans="1:24" x14ac:dyDescent="0.25">
      <c r="A2323" t="str">
        <f t="shared" si="108"/>
        <v/>
      </c>
      <c r="B2323" t="str">
        <f t="shared" si="109"/>
        <v/>
      </c>
      <c r="C2323" t="str">
        <f t="shared" si="110"/>
        <v/>
      </c>
      <c r="D2323">
        <v>2026</v>
      </c>
      <c r="E2323" t="s">
        <v>2459</v>
      </c>
      <c r="F2323" t="s">
        <v>2449</v>
      </c>
      <c r="G2323" t="s">
        <v>47</v>
      </c>
      <c r="H2323" t="s">
        <v>64</v>
      </c>
      <c r="I2323">
        <v>0</v>
      </c>
      <c r="J2323">
        <v>0</v>
      </c>
      <c r="K2323" s="29">
        <v>9</v>
      </c>
      <c r="L2323">
        <v>1</v>
      </c>
      <c r="M2323">
        <v>0</v>
      </c>
      <c r="N2323">
        <v>0</v>
      </c>
      <c r="O2323">
        <v>0</v>
      </c>
      <c r="P2323">
        <v>0</v>
      </c>
      <c r="Q2323">
        <v>1</v>
      </c>
      <c r="R2323">
        <v>1</v>
      </c>
      <c r="S2323">
        <v>1</v>
      </c>
      <c r="T2323">
        <v>1</v>
      </c>
      <c r="U2323">
        <v>0</v>
      </c>
      <c r="V2323">
        <v>0</v>
      </c>
      <c r="W2323">
        <v>0</v>
      </c>
      <c r="X2323" s="2">
        <v>0.25</v>
      </c>
    </row>
    <row r="2324" spans="1:24" x14ac:dyDescent="0.25">
      <c r="A2324">
        <f t="shared" si="108"/>
        <v>1</v>
      </c>
      <c r="B2324" t="str">
        <f t="shared" si="109"/>
        <v/>
      </c>
      <c r="C2324" t="str">
        <f t="shared" si="110"/>
        <v/>
      </c>
      <c r="D2324">
        <v>2026</v>
      </c>
      <c r="E2324" t="s">
        <v>633</v>
      </c>
      <c r="F2324" t="s">
        <v>2469</v>
      </c>
      <c r="G2324" t="s">
        <v>29</v>
      </c>
      <c r="H2324" t="s">
        <v>64</v>
      </c>
      <c r="I2324">
        <v>6</v>
      </c>
      <c r="J2324">
        <v>3</v>
      </c>
      <c r="K2324" s="29">
        <v>3.3</v>
      </c>
      <c r="L2324">
        <v>13</v>
      </c>
      <c r="M2324">
        <v>13</v>
      </c>
      <c r="N2324">
        <v>1</v>
      </c>
      <c r="O2324">
        <v>0</v>
      </c>
      <c r="P2324">
        <v>0</v>
      </c>
      <c r="Q2324">
        <v>76.099999999999994</v>
      </c>
      <c r="R2324">
        <v>63</v>
      </c>
      <c r="S2324">
        <v>31</v>
      </c>
      <c r="T2324">
        <v>28</v>
      </c>
      <c r="U2324">
        <v>27</v>
      </c>
      <c r="V2324">
        <v>96</v>
      </c>
      <c r="W2324">
        <v>5</v>
      </c>
      <c r="X2324" s="2">
        <v>0.22800000000000001</v>
      </c>
    </row>
    <row r="2325" spans="1:24" x14ac:dyDescent="0.25">
      <c r="A2325" t="str">
        <f t="shared" si="108"/>
        <v/>
      </c>
      <c r="B2325" t="str">
        <f t="shared" si="109"/>
        <v/>
      </c>
      <c r="C2325" t="str">
        <f t="shared" si="110"/>
        <v/>
      </c>
      <c r="D2325">
        <v>2026</v>
      </c>
      <c r="E2325" t="s">
        <v>9132</v>
      </c>
      <c r="F2325" t="s">
        <v>2469</v>
      </c>
      <c r="G2325" t="s">
        <v>24</v>
      </c>
      <c r="H2325" t="s">
        <v>64</v>
      </c>
      <c r="I2325">
        <v>0</v>
      </c>
      <c r="J2325">
        <v>0</v>
      </c>
      <c r="K2325" s="29">
        <v>0</v>
      </c>
      <c r="L2325">
        <v>1</v>
      </c>
      <c r="M2325">
        <v>0</v>
      </c>
      <c r="N2325">
        <v>0</v>
      </c>
      <c r="O2325">
        <v>0</v>
      </c>
      <c r="P2325">
        <v>0</v>
      </c>
      <c r="Q2325">
        <v>1</v>
      </c>
      <c r="R2325">
        <v>1</v>
      </c>
      <c r="S2325">
        <v>0</v>
      </c>
      <c r="T2325">
        <v>0</v>
      </c>
      <c r="U2325">
        <v>0</v>
      </c>
      <c r="V2325">
        <v>0</v>
      </c>
      <c r="W2325">
        <v>0</v>
      </c>
      <c r="X2325" s="2">
        <v>0.33300000000000002</v>
      </c>
    </row>
    <row r="2326" spans="1:24" x14ac:dyDescent="0.25">
      <c r="A2326" t="str">
        <f t="shared" si="108"/>
        <v/>
      </c>
      <c r="B2326" t="str">
        <f t="shared" si="109"/>
        <v/>
      </c>
      <c r="C2326" t="str">
        <f t="shared" si="110"/>
        <v/>
      </c>
      <c r="D2326">
        <v>2026</v>
      </c>
      <c r="E2326" t="s">
        <v>9133</v>
      </c>
      <c r="F2326" t="s">
        <v>2469</v>
      </c>
      <c r="G2326" t="s">
        <v>37</v>
      </c>
      <c r="H2326" t="s">
        <v>64</v>
      </c>
      <c r="I2326">
        <v>1</v>
      </c>
      <c r="J2326">
        <v>1</v>
      </c>
      <c r="K2326" s="29">
        <v>3.57</v>
      </c>
      <c r="L2326">
        <v>15</v>
      </c>
      <c r="M2326">
        <v>2</v>
      </c>
      <c r="N2326">
        <v>0</v>
      </c>
      <c r="O2326">
        <v>0</v>
      </c>
      <c r="P2326">
        <v>0</v>
      </c>
      <c r="Q2326">
        <v>35.1</v>
      </c>
      <c r="R2326">
        <v>34</v>
      </c>
      <c r="S2326">
        <v>21</v>
      </c>
      <c r="T2326">
        <v>14</v>
      </c>
      <c r="U2326">
        <v>15</v>
      </c>
      <c r="V2326">
        <v>25</v>
      </c>
      <c r="W2326">
        <v>3</v>
      </c>
      <c r="X2326" s="2">
        <v>0.25800000000000001</v>
      </c>
    </row>
    <row r="2327" spans="1:24" x14ac:dyDescent="0.25">
      <c r="A2327" t="str">
        <f t="shared" si="108"/>
        <v/>
      </c>
      <c r="B2327" t="str">
        <f t="shared" si="109"/>
        <v/>
      </c>
      <c r="C2327" t="str">
        <f t="shared" si="110"/>
        <v/>
      </c>
      <c r="D2327">
        <v>2026</v>
      </c>
      <c r="E2327" t="s">
        <v>9134</v>
      </c>
      <c r="F2327" t="s">
        <v>2469</v>
      </c>
      <c r="G2327" t="s">
        <v>24</v>
      </c>
      <c r="H2327" t="s">
        <v>64</v>
      </c>
      <c r="I2327">
        <v>2</v>
      </c>
      <c r="J2327">
        <v>2</v>
      </c>
      <c r="K2327" s="29">
        <v>4.4000000000000004</v>
      </c>
      <c r="L2327">
        <v>18</v>
      </c>
      <c r="M2327">
        <v>2</v>
      </c>
      <c r="N2327">
        <v>0</v>
      </c>
      <c r="O2327">
        <v>0</v>
      </c>
      <c r="P2327">
        <v>1</v>
      </c>
      <c r="Q2327">
        <v>30.2</v>
      </c>
      <c r="R2327">
        <v>26</v>
      </c>
      <c r="S2327">
        <v>20</v>
      </c>
      <c r="T2327">
        <v>15</v>
      </c>
      <c r="U2327">
        <v>21</v>
      </c>
      <c r="V2327">
        <v>25</v>
      </c>
      <c r="W2327">
        <v>8</v>
      </c>
      <c r="X2327" s="2">
        <v>0.23599999999999999</v>
      </c>
    </row>
    <row r="2328" spans="1:24" x14ac:dyDescent="0.25">
      <c r="A2328" t="str">
        <f t="shared" si="108"/>
        <v/>
      </c>
      <c r="B2328" t="str">
        <f t="shared" si="109"/>
        <v/>
      </c>
      <c r="C2328" t="str">
        <f t="shared" si="110"/>
        <v/>
      </c>
      <c r="D2328">
        <v>2026</v>
      </c>
      <c r="E2328" t="s">
        <v>9135</v>
      </c>
      <c r="F2328" t="s">
        <v>2469</v>
      </c>
      <c r="G2328" t="s">
        <v>37</v>
      </c>
      <c r="H2328" t="s">
        <v>64</v>
      </c>
      <c r="I2328">
        <v>3</v>
      </c>
      <c r="J2328">
        <v>5</v>
      </c>
      <c r="K2328" s="29">
        <v>4.8499999999999996</v>
      </c>
      <c r="L2328">
        <v>19</v>
      </c>
      <c r="M2328">
        <v>1</v>
      </c>
      <c r="N2328">
        <v>0</v>
      </c>
      <c r="O2328">
        <v>0</v>
      </c>
      <c r="P2328">
        <v>2</v>
      </c>
      <c r="Q2328">
        <v>29.2</v>
      </c>
      <c r="R2328">
        <v>25</v>
      </c>
      <c r="S2328">
        <v>18</v>
      </c>
      <c r="T2328">
        <v>16</v>
      </c>
      <c r="U2328">
        <v>22</v>
      </c>
      <c r="V2328">
        <v>42</v>
      </c>
      <c r="W2328">
        <v>2</v>
      </c>
      <c r="X2328" s="2">
        <v>0.22900000000000001</v>
      </c>
    </row>
    <row r="2329" spans="1:24" x14ac:dyDescent="0.25">
      <c r="A2329" t="str">
        <f t="shared" si="108"/>
        <v/>
      </c>
      <c r="B2329" t="str">
        <f t="shared" si="109"/>
        <v/>
      </c>
      <c r="C2329" t="str">
        <f t="shared" si="110"/>
        <v/>
      </c>
      <c r="D2329">
        <v>2026</v>
      </c>
      <c r="E2329" t="s">
        <v>9136</v>
      </c>
      <c r="F2329" t="s">
        <v>2469</v>
      </c>
      <c r="G2329" t="s">
        <v>47</v>
      </c>
      <c r="H2329" t="s">
        <v>64</v>
      </c>
      <c r="I2329">
        <v>4</v>
      </c>
      <c r="J2329">
        <v>2</v>
      </c>
      <c r="K2329" s="29">
        <v>5.32</v>
      </c>
      <c r="L2329">
        <v>14</v>
      </c>
      <c r="M2329">
        <v>10</v>
      </c>
      <c r="N2329">
        <v>2</v>
      </c>
      <c r="O2329">
        <v>1</v>
      </c>
      <c r="P2329">
        <v>0</v>
      </c>
      <c r="Q2329">
        <v>44</v>
      </c>
      <c r="R2329">
        <v>41</v>
      </c>
      <c r="S2329">
        <v>35</v>
      </c>
      <c r="T2329">
        <v>26</v>
      </c>
      <c r="U2329">
        <v>28</v>
      </c>
      <c r="V2329">
        <v>32</v>
      </c>
      <c r="W2329">
        <v>8</v>
      </c>
      <c r="X2329" s="2">
        <v>0.247</v>
      </c>
    </row>
    <row r="2330" spans="1:24" x14ac:dyDescent="0.25">
      <c r="A2330" t="str">
        <f t="shared" si="108"/>
        <v/>
      </c>
      <c r="B2330" t="str">
        <f t="shared" si="109"/>
        <v/>
      </c>
      <c r="C2330" t="str">
        <f t="shared" si="110"/>
        <v/>
      </c>
      <c r="D2330">
        <v>2026</v>
      </c>
      <c r="E2330" t="s">
        <v>9137</v>
      </c>
      <c r="F2330" t="s">
        <v>2469</v>
      </c>
      <c r="G2330" t="s">
        <v>24</v>
      </c>
      <c r="H2330" t="s">
        <v>64</v>
      </c>
      <c r="I2330">
        <v>2</v>
      </c>
      <c r="J2330">
        <v>1</v>
      </c>
      <c r="K2330" s="29">
        <v>5.33</v>
      </c>
      <c r="L2330">
        <v>19</v>
      </c>
      <c r="M2330">
        <v>0</v>
      </c>
      <c r="N2330">
        <v>0</v>
      </c>
      <c r="O2330">
        <v>0</v>
      </c>
      <c r="P2330">
        <v>1</v>
      </c>
      <c r="Q2330">
        <v>25.1</v>
      </c>
      <c r="R2330">
        <v>24</v>
      </c>
      <c r="S2330">
        <v>16</v>
      </c>
      <c r="T2330">
        <v>15</v>
      </c>
      <c r="U2330">
        <v>21</v>
      </c>
      <c r="V2330">
        <v>21</v>
      </c>
      <c r="W2330">
        <v>6</v>
      </c>
      <c r="X2330" s="2">
        <v>0.25800000000000001</v>
      </c>
    </row>
    <row r="2331" spans="1:24" x14ac:dyDescent="0.25">
      <c r="A2331">
        <f t="shared" si="108"/>
        <v>1</v>
      </c>
      <c r="B2331" t="str">
        <f t="shared" si="109"/>
        <v/>
      </c>
      <c r="C2331" t="str">
        <f t="shared" si="110"/>
        <v/>
      </c>
      <c r="D2331">
        <v>2026</v>
      </c>
      <c r="E2331" t="s">
        <v>9138</v>
      </c>
      <c r="F2331" t="s">
        <v>2469</v>
      </c>
      <c r="G2331" t="s">
        <v>29</v>
      </c>
      <c r="H2331" t="s">
        <v>64</v>
      </c>
      <c r="I2331">
        <v>2</v>
      </c>
      <c r="J2331">
        <v>1</v>
      </c>
      <c r="K2331" s="29">
        <v>5.67</v>
      </c>
      <c r="L2331">
        <v>14</v>
      </c>
      <c r="M2331">
        <v>0</v>
      </c>
      <c r="N2331">
        <v>0</v>
      </c>
      <c r="O2331">
        <v>0</v>
      </c>
      <c r="P2331">
        <v>0</v>
      </c>
      <c r="Q2331">
        <v>39.200000000000003</v>
      </c>
      <c r="R2331">
        <v>46</v>
      </c>
      <c r="S2331">
        <v>27</v>
      </c>
      <c r="T2331">
        <v>25</v>
      </c>
      <c r="U2331">
        <v>8</v>
      </c>
      <c r="V2331">
        <v>28</v>
      </c>
      <c r="W2331">
        <v>4</v>
      </c>
      <c r="X2331" s="2">
        <v>0.29299999999999998</v>
      </c>
    </row>
    <row r="2332" spans="1:24" x14ac:dyDescent="0.25">
      <c r="A2332" t="str">
        <f t="shared" si="108"/>
        <v/>
      </c>
      <c r="B2332" t="str">
        <f t="shared" si="109"/>
        <v/>
      </c>
      <c r="C2332" t="str">
        <f t="shared" si="110"/>
        <v/>
      </c>
      <c r="D2332">
        <v>2026</v>
      </c>
      <c r="E2332" t="s">
        <v>9139</v>
      </c>
      <c r="F2332" t="s">
        <v>2469</v>
      </c>
      <c r="G2332" t="s">
        <v>24</v>
      </c>
      <c r="H2332" t="s">
        <v>64</v>
      </c>
      <c r="I2332">
        <v>0</v>
      </c>
      <c r="J2332">
        <v>0</v>
      </c>
      <c r="K2332" s="29">
        <v>6.92</v>
      </c>
      <c r="L2332">
        <v>13</v>
      </c>
      <c r="M2332">
        <v>0</v>
      </c>
      <c r="N2332">
        <v>0</v>
      </c>
      <c r="O2332">
        <v>0</v>
      </c>
      <c r="P2332">
        <v>1</v>
      </c>
      <c r="Q2332">
        <v>13</v>
      </c>
      <c r="R2332">
        <v>20</v>
      </c>
      <c r="S2332">
        <v>10</v>
      </c>
      <c r="T2332">
        <v>10</v>
      </c>
      <c r="U2332">
        <v>11</v>
      </c>
      <c r="V2332">
        <v>10</v>
      </c>
      <c r="W2332">
        <v>2</v>
      </c>
      <c r="X2332" s="2">
        <v>0.35699999999999998</v>
      </c>
    </row>
    <row r="2333" spans="1:24" x14ac:dyDescent="0.25">
      <c r="A2333">
        <f t="shared" si="108"/>
        <v>1</v>
      </c>
      <c r="B2333" t="str">
        <f t="shared" si="109"/>
        <v/>
      </c>
      <c r="C2333" t="str">
        <f t="shared" si="110"/>
        <v/>
      </c>
      <c r="D2333">
        <v>2026</v>
      </c>
      <c r="E2333" t="s">
        <v>9140</v>
      </c>
      <c r="F2333" t="s">
        <v>2469</v>
      </c>
      <c r="G2333" t="s">
        <v>29</v>
      </c>
      <c r="H2333" t="s">
        <v>64</v>
      </c>
      <c r="I2333">
        <v>0</v>
      </c>
      <c r="J2333">
        <v>4</v>
      </c>
      <c r="K2333" s="29">
        <v>8.23</v>
      </c>
      <c r="L2333">
        <v>14</v>
      </c>
      <c r="M2333">
        <v>10</v>
      </c>
      <c r="N2333">
        <v>0</v>
      </c>
      <c r="O2333">
        <v>0</v>
      </c>
      <c r="P2333">
        <v>0</v>
      </c>
      <c r="Q2333">
        <v>42.2</v>
      </c>
      <c r="R2333">
        <v>60</v>
      </c>
      <c r="S2333">
        <v>41</v>
      </c>
      <c r="T2333">
        <v>39</v>
      </c>
      <c r="U2333">
        <v>26</v>
      </c>
      <c r="V2333">
        <v>32</v>
      </c>
      <c r="W2333">
        <v>16</v>
      </c>
      <c r="X2333" s="2">
        <v>0.35499999999999998</v>
      </c>
    </row>
    <row r="2334" spans="1:24" x14ac:dyDescent="0.25">
      <c r="A2334" t="str">
        <f t="shared" si="108"/>
        <v/>
      </c>
      <c r="B2334" t="str">
        <f t="shared" si="109"/>
        <v/>
      </c>
      <c r="C2334">
        <f t="shared" si="110"/>
        <v>1</v>
      </c>
      <c r="D2334">
        <v>2026</v>
      </c>
      <c r="E2334" t="s">
        <v>2483</v>
      </c>
      <c r="F2334" t="s">
        <v>2469</v>
      </c>
      <c r="G2334" t="s">
        <v>24</v>
      </c>
      <c r="H2334" t="s">
        <v>64</v>
      </c>
      <c r="I2334">
        <v>1</v>
      </c>
      <c r="J2334">
        <v>0</v>
      </c>
      <c r="K2334" s="29">
        <v>8.76</v>
      </c>
      <c r="L2334">
        <v>9</v>
      </c>
      <c r="M2334">
        <v>0</v>
      </c>
      <c r="N2334">
        <v>0</v>
      </c>
      <c r="O2334">
        <v>0</v>
      </c>
      <c r="P2334">
        <v>0</v>
      </c>
      <c r="Q2334">
        <v>12.1</v>
      </c>
      <c r="R2334">
        <v>9</v>
      </c>
      <c r="S2334">
        <v>12</v>
      </c>
      <c r="T2334">
        <v>12</v>
      </c>
      <c r="U2334">
        <v>13</v>
      </c>
      <c r="V2334">
        <v>10</v>
      </c>
      <c r="W2334">
        <v>5</v>
      </c>
      <c r="X2334" s="2">
        <v>0.214</v>
      </c>
    </row>
    <row r="2335" spans="1:24" x14ac:dyDescent="0.25">
      <c r="A2335" t="str">
        <f t="shared" si="108"/>
        <v/>
      </c>
      <c r="B2335" t="str">
        <f t="shared" si="109"/>
        <v/>
      </c>
      <c r="C2335" t="str">
        <f t="shared" si="110"/>
        <v/>
      </c>
      <c r="D2335">
        <v>2026</v>
      </c>
      <c r="E2335" t="s">
        <v>9141</v>
      </c>
      <c r="F2335" t="s">
        <v>2469</v>
      </c>
      <c r="G2335" t="s">
        <v>24</v>
      </c>
      <c r="H2335" t="s">
        <v>64</v>
      </c>
      <c r="I2335">
        <v>1</v>
      </c>
      <c r="J2335">
        <v>2</v>
      </c>
      <c r="K2335" s="29">
        <v>9.56</v>
      </c>
      <c r="L2335">
        <v>11</v>
      </c>
      <c r="M2335">
        <v>1</v>
      </c>
      <c r="N2335">
        <v>0</v>
      </c>
      <c r="O2335">
        <v>0</v>
      </c>
      <c r="P2335">
        <v>0</v>
      </c>
      <c r="Q2335">
        <v>16</v>
      </c>
      <c r="R2335">
        <v>13</v>
      </c>
      <c r="S2335">
        <v>17</v>
      </c>
      <c r="T2335">
        <v>17</v>
      </c>
      <c r="U2335">
        <v>16</v>
      </c>
      <c r="V2335">
        <v>15</v>
      </c>
      <c r="W2335">
        <v>7</v>
      </c>
      <c r="X2335" s="2">
        <v>0.224</v>
      </c>
    </row>
    <row r="2336" spans="1:24" x14ac:dyDescent="0.25">
      <c r="A2336" t="str">
        <f t="shared" si="108"/>
        <v/>
      </c>
      <c r="B2336" t="str">
        <f t="shared" si="109"/>
        <v/>
      </c>
      <c r="C2336" t="str">
        <f t="shared" si="110"/>
        <v/>
      </c>
      <c r="D2336">
        <v>2026</v>
      </c>
      <c r="E2336" t="s">
        <v>9142</v>
      </c>
      <c r="F2336" t="s">
        <v>2469</v>
      </c>
      <c r="G2336" t="s">
        <v>24</v>
      </c>
      <c r="H2336" t="s">
        <v>64</v>
      </c>
      <c r="I2336">
        <v>0</v>
      </c>
      <c r="J2336">
        <v>6</v>
      </c>
      <c r="K2336" s="29">
        <v>10.52</v>
      </c>
      <c r="L2336">
        <v>13</v>
      </c>
      <c r="M2336">
        <v>8</v>
      </c>
      <c r="N2336">
        <v>0</v>
      </c>
      <c r="O2336">
        <v>0</v>
      </c>
      <c r="P2336">
        <v>0</v>
      </c>
      <c r="Q2336">
        <v>31.2</v>
      </c>
      <c r="R2336">
        <v>48</v>
      </c>
      <c r="S2336">
        <v>43</v>
      </c>
      <c r="T2336">
        <v>37</v>
      </c>
      <c r="U2336">
        <v>33</v>
      </c>
      <c r="V2336">
        <v>28</v>
      </c>
      <c r="W2336">
        <v>10</v>
      </c>
      <c r="X2336" s="2">
        <v>0.35799999999999998</v>
      </c>
    </row>
    <row r="2337" spans="1:24" x14ac:dyDescent="0.25">
      <c r="A2337">
        <f t="shared" si="108"/>
        <v>1</v>
      </c>
      <c r="B2337" t="str">
        <f t="shared" si="109"/>
        <v/>
      </c>
      <c r="C2337" t="str">
        <f t="shared" si="110"/>
        <v/>
      </c>
      <c r="D2337">
        <v>2026</v>
      </c>
      <c r="E2337" t="s">
        <v>9143</v>
      </c>
      <c r="F2337" t="s">
        <v>2469</v>
      </c>
      <c r="G2337" t="s">
        <v>29</v>
      </c>
      <c r="H2337" t="s">
        <v>64</v>
      </c>
      <c r="I2337">
        <v>0</v>
      </c>
      <c r="J2337">
        <v>2</v>
      </c>
      <c r="K2337" s="29">
        <v>13.5</v>
      </c>
      <c r="L2337">
        <v>10</v>
      </c>
      <c r="M2337">
        <v>3</v>
      </c>
      <c r="N2337">
        <v>0</v>
      </c>
      <c r="O2337">
        <v>0</v>
      </c>
      <c r="P2337">
        <v>0</v>
      </c>
      <c r="Q2337">
        <v>18</v>
      </c>
      <c r="R2337">
        <v>30</v>
      </c>
      <c r="S2337">
        <v>28</v>
      </c>
      <c r="T2337">
        <v>27</v>
      </c>
      <c r="U2337">
        <v>15</v>
      </c>
      <c r="V2337">
        <v>20</v>
      </c>
      <c r="W2337">
        <v>4</v>
      </c>
      <c r="X2337" s="2">
        <v>0.38500000000000001</v>
      </c>
    </row>
    <row r="2338" spans="1:24" x14ac:dyDescent="0.25">
      <c r="A2338" t="str">
        <f t="shared" si="108"/>
        <v/>
      </c>
      <c r="B2338" t="str">
        <f t="shared" si="109"/>
        <v/>
      </c>
      <c r="C2338" t="str">
        <f t="shared" si="110"/>
        <v/>
      </c>
      <c r="D2338">
        <v>2026</v>
      </c>
      <c r="E2338" t="s">
        <v>9144</v>
      </c>
      <c r="F2338" t="s">
        <v>2469</v>
      </c>
      <c r="G2338" t="s">
        <v>24</v>
      </c>
      <c r="H2338" t="s">
        <v>64</v>
      </c>
      <c r="I2338">
        <v>0</v>
      </c>
      <c r="J2338">
        <v>0</v>
      </c>
      <c r="K2338" s="29">
        <v>16.2</v>
      </c>
      <c r="L2338">
        <v>1</v>
      </c>
      <c r="M2338">
        <v>1</v>
      </c>
      <c r="N2338">
        <v>0</v>
      </c>
      <c r="O2338">
        <v>0</v>
      </c>
      <c r="P2338">
        <v>0</v>
      </c>
      <c r="Q2338">
        <v>1.2</v>
      </c>
      <c r="R2338">
        <v>3</v>
      </c>
      <c r="S2338">
        <v>3</v>
      </c>
      <c r="T2338">
        <v>3</v>
      </c>
      <c r="U2338">
        <v>2</v>
      </c>
      <c r="V2338">
        <v>0</v>
      </c>
      <c r="W2338">
        <v>0</v>
      </c>
      <c r="X2338" s="2">
        <v>0.375</v>
      </c>
    </row>
    <row r="2339" spans="1:24" x14ac:dyDescent="0.25">
      <c r="A2339" t="str">
        <f t="shared" si="108"/>
        <v/>
      </c>
      <c r="B2339" t="str">
        <f t="shared" si="109"/>
        <v/>
      </c>
      <c r="C2339" t="str">
        <f t="shared" si="110"/>
        <v/>
      </c>
      <c r="D2339">
        <v>2026</v>
      </c>
      <c r="E2339" t="s">
        <v>9145</v>
      </c>
      <c r="F2339" t="s">
        <v>2469</v>
      </c>
      <c r="G2339" t="s">
        <v>47</v>
      </c>
      <c r="H2339" t="s">
        <v>64</v>
      </c>
      <c r="I2339">
        <v>0</v>
      </c>
      <c r="J2339">
        <v>0</v>
      </c>
      <c r="K2339" s="29">
        <v>17.05</v>
      </c>
      <c r="L2339">
        <v>6</v>
      </c>
      <c r="M2339">
        <v>0</v>
      </c>
      <c r="N2339">
        <v>0</v>
      </c>
      <c r="O2339">
        <v>0</v>
      </c>
      <c r="P2339">
        <v>0</v>
      </c>
      <c r="Q2339">
        <v>6.1</v>
      </c>
      <c r="R2339">
        <v>6</v>
      </c>
      <c r="S2339">
        <v>13</v>
      </c>
      <c r="T2339">
        <v>12</v>
      </c>
      <c r="U2339">
        <v>11</v>
      </c>
      <c r="V2339">
        <v>5</v>
      </c>
      <c r="W2339">
        <v>3</v>
      </c>
      <c r="X2339" s="2">
        <v>0.26100000000000001</v>
      </c>
    </row>
    <row r="2340" spans="1:24" x14ac:dyDescent="0.25">
      <c r="A2340">
        <f t="shared" si="108"/>
        <v>1</v>
      </c>
      <c r="B2340" t="str">
        <f t="shared" si="109"/>
        <v/>
      </c>
      <c r="C2340">
        <f t="shared" si="110"/>
        <v>1</v>
      </c>
      <c r="D2340">
        <v>2026</v>
      </c>
      <c r="E2340" t="s">
        <v>7213</v>
      </c>
      <c r="F2340" t="s">
        <v>2486</v>
      </c>
      <c r="G2340" t="s">
        <v>29</v>
      </c>
      <c r="H2340" t="s">
        <v>64</v>
      </c>
      <c r="I2340">
        <v>6</v>
      </c>
      <c r="J2340">
        <v>4</v>
      </c>
      <c r="K2340" s="29">
        <v>2.98</v>
      </c>
      <c r="L2340">
        <v>13</v>
      </c>
      <c r="M2340">
        <v>13</v>
      </c>
      <c r="N2340">
        <v>0</v>
      </c>
      <c r="O2340">
        <v>0</v>
      </c>
      <c r="P2340">
        <v>0</v>
      </c>
      <c r="Q2340">
        <v>66.099999999999994</v>
      </c>
      <c r="R2340">
        <v>53</v>
      </c>
      <c r="S2340">
        <v>32</v>
      </c>
      <c r="T2340">
        <v>22</v>
      </c>
      <c r="U2340">
        <v>28</v>
      </c>
      <c r="V2340">
        <v>87</v>
      </c>
      <c r="W2340">
        <v>6</v>
      </c>
      <c r="X2340" s="2">
        <v>0.218</v>
      </c>
    </row>
    <row r="2341" spans="1:24" x14ac:dyDescent="0.25">
      <c r="A2341" t="str">
        <f t="shared" si="108"/>
        <v/>
      </c>
      <c r="B2341" t="str">
        <f t="shared" si="109"/>
        <v/>
      </c>
      <c r="C2341" t="str">
        <f t="shared" si="110"/>
        <v/>
      </c>
      <c r="D2341">
        <v>2026</v>
      </c>
      <c r="E2341" t="s">
        <v>9146</v>
      </c>
      <c r="F2341" t="s">
        <v>2486</v>
      </c>
      <c r="G2341" t="s">
        <v>24</v>
      </c>
      <c r="H2341" t="s">
        <v>64</v>
      </c>
      <c r="I2341">
        <v>1</v>
      </c>
      <c r="J2341">
        <v>4</v>
      </c>
      <c r="K2341" s="29">
        <v>7.14</v>
      </c>
      <c r="L2341">
        <v>14</v>
      </c>
      <c r="M2341">
        <v>14</v>
      </c>
      <c r="N2341">
        <v>0</v>
      </c>
      <c r="O2341">
        <v>0</v>
      </c>
      <c r="P2341">
        <v>0</v>
      </c>
      <c r="Q2341">
        <v>58</v>
      </c>
      <c r="R2341">
        <v>78</v>
      </c>
      <c r="S2341">
        <v>52</v>
      </c>
      <c r="T2341">
        <v>46</v>
      </c>
      <c r="U2341">
        <v>21</v>
      </c>
      <c r="V2341">
        <v>62</v>
      </c>
      <c r="W2341">
        <v>11</v>
      </c>
      <c r="X2341" s="2">
        <v>0.32</v>
      </c>
    </row>
    <row r="2342" spans="1:24" x14ac:dyDescent="0.25">
      <c r="A2342">
        <f t="shared" ref="A2342:A2405" si="111">IF(OR(G2342="SR", G2342="GR"), 1, "")</f>
        <v>1</v>
      </c>
      <c r="B2342" t="str">
        <f t="shared" si="109"/>
        <v/>
      </c>
      <c r="C2342" t="str">
        <f t="shared" si="110"/>
        <v/>
      </c>
      <c r="D2342">
        <v>2026</v>
      </c>
      <c r="E2342" t="s">
        <v>9147</v>
      </c>
      <c r="F2342" t="s">
        <v>2486</v>
      </c>
      <c r="G2342" t="s">
        <v>29</v>
      </c>
      <c r="H2342" t="s">
        <v>64</v>
      </c>
      <c r="I2342">
        <v>4</v>
      </c>
      <c r="J2342">
        <v>1</v>
      </c>
      <c r="K2342" s="29">
        <v>3.31</v>
      </c>
      <c r="L2342">
        <v>22</v>
      </c>
      <c r="M2342">
        <v>0</v>
      </c>
      <c r="N2342">
        <v>0</v>
      </c>
      <c r="O2342">
        <v>0</v>
      </c>
      <c r="P2342">
        <v>2</v>
      </c>
      <c r="Q2342">
        <v>32.200000000000003</v>
      </c>
      <c r="R2342">
        <v>33</v>
      </c>
      <c r="S2342">
        <v>14</v>
      </c>
      <c r="T2342">
        <v>12</v>
      </c>
      <c r="U2342">
        <v>17</v>
      </c>
      <c r="V2342">
        <v>31</v>
      </c>
      <c r="W2342">
        <v>4</v>
      </c>
      <c r="X2342" s="2">
        <v>0.26800000000000002</v>
      </c>
    </row>
    <row r="2343" spans="1:24" x14ac:dyDescent="0.25">
      <c r="A2343" t="str">
        <f t="shared" si="111"/>
        <v/>
      </c>
      <c r="B2343" t="str">
        <f t="shared" si="109"/>
        <v/>
      </c>
      <c r="C2343" t="str">
        <f t="shared" si="110"/>
        <v/>
      </c>
      <c r="D2343">
        <v>2026</v>
      </c>
      <c r="E2343" t="s">
        <v>9148</v>
      </c>
      <c r="F2343" t="s">
        <v>2486</v>
      </c>
      <c r="G2343" t="s">
        <v>47</v>
      </c>
      <c r="H2343" t="s">
        <v>64</v>
      </c>
      <c r="I2343">
        <v>2</v>
      </c>
      <c r="J2343">
        <v>1</v>
      </c>
      <c r="K2343" s="29">
        <v>3.86</v>
      </c>
      <c r="L2343">
        <v>18</v>
      </c>
      <c r="M2343">
        <v>6</v>
      </c>
      <c r="N2343">
        <v>0</v>
      </c>
      <c r="O2343">
        <v>0</v>
      </c>
      <c r="P2343">
        <v>0</v>
      </c>
      <c r="Q2343">
        <v>37.1</v>
      </c>
      <c r="R2343">
        <v>29</v>
      </c>
      <c r="S2343">
        <v>24</v>
      </c>
      <c r="T2343">
        <v>16</v>
      </c>
      <c r="U2343">
        <v>25</v>
      </c>
      <c r="V2343">
        <v>22</v>
      </c>
      <c r="W2343">
        <v>5</v>
      </c>
      <c r="X2343" s="2">
        <v>0.215</v>
      </c>
    </row>
    <row r="2344" spans="1:24" x14ac:dyDescent="0.25">
      <c r="A2344">
        <f t="shared" si="111"/>
        <v>1</v>
      </c>
      <c r="B2344" t="str">
        <f t="shared" si="109"/>
        <v/>
      </c>
      <c r="C2344" t="str">
        <f t="shared" si="110"/>
        <v/>
      </c>
      <c r="D2344">
        <v>2026</v>
      </c>
      <c r="E2344" t="s">
        <v>9094</v>
      </c>
      <c r="F2344" t="s">
        <v>2486</v>
      </c>
      <c r="G2344" t="s">
        <v>29</v>
      </c>
      <c r="H2344" t="s">
        <v>64</v>
      </c>
      <c r="I2344">
        <v>2</v>
      </c>
      <c r="J2344">
        <v>4</v>
      </c>
      <c r="K2344" s="29">
        <v>5.48</v>
      </c>
      <c r="L2344">
        <v>18</v>
      </c>
      <c r="M2344">
        <v>2</v>
      </c>
      <c r="N2344">
        <v>0</v>
      </c>
      <c r="O2344">
        <v>0</v>
      </c>
      <c r="P2344">
        <v>5</v>
      </c>
      <c r="Q2344">
        <v>42.2</v>
      </c>
      <c r="R2344">
        <v>44</v>
      </c>
      <c r="S2344">
        <v>28</v>
      </c>
      <c r="T2344">
        <v>26</v>
      </c>
      <c r="U2344">
        <v>19</v>
      </c>
      <c r="V2344">
        <v>38</v>
      </c>
      <c r="W2344">
        <v>6</v>
      </c>
      <c r="X2344" s="2">
        <v>0.28199999999999997</v>
      </c>
    </row>
    <row r="2345" spans="1:24" x14ac:dyDescent="0.25">
      <c r="A2345" t="str">
        <f t="shared" si="111"/>
        <v/>
      </c>
      <c r="B2345" t="str">
        <f t="shared" si="109"/>
        <v/>
      </c>
      <c r="C2345">
        <f t="shared" si="110"/>
        <v>1</v>
      </c>
      <c r="D2345">
        <v>2026</v>
      </c>
      <c r="E2345" t="s">
        <v>7084</v>
      </c>
      <c r="F2345" t="s">
        <v>2486</v>
      </c>
      <c r="G2345" t="s">
        <v>37</v>
      </c>
      <c r="H2345" t="s">
        <v>64</v>
      </c>
      <c r="I2345">
        <v>0</v>
      </c>
      <c r="J2345">
        <v>0</v>
      </c>
      <c r="K2345" s="29">
        <v>5.68</v>
      </c>
      <c r="L2345">
        <v>4</v>
      </c>
      <c r="M2345">
        <v>0</v>
      </c>
      <c r="N2345">
        <v>0</v>
      </c>
      <c r="O2345">
        <v>0</v>
      </c>
      <c r="P2345">
        <v>0</v>
      </c>
      <c r="Q2345">
        <v>6.1</v>
      </c>
      <c r="R2345">
        <v>12</v>
      </c>
      <c r="S2345">
        <v>5</v>
      </c>
      <c r="T2345">
        <v>4</v>
      </c>
      <c r="U2345">
        <v>4</v>
      </c>
      <c r="V2345">
        <v>4</v>
      </c>
      <c r="W2345">
        <v>0</v>
      </c>
      <c r="X2345" s="2">
        <v>0.42899999999999999</v>
      </c>
    </row>
    <row r="2346" spans="1:24" x14ac:dyDescent="0.25">
      <c r="A2346" t="str">
        <f t="shared" si="111"/>
        <v/>
      </c>
      <c r="B2346" t="str">
        <f t="shared" si="109"/>
        <v/>
      </c>
      <c r="C2346" t="str">
        <f t="shared" si="110"/>
        <v/>
      </c>
      <c r="D2346">
        <v>2026</v>
      </c>
      <c r="E2346" t="s">
        <v>9149</v>
      </c>
      <c r="F2346" t="s">
        <v>2486</v>
      </c>
      <c r="G2346" t="s">
        <v>37</v>
      </c>
      <c r="H2346" t="s">
        <v>64</v>
      </c>
      <c r="I2346">
        <v>1</v>
      </c>
      <c r="J2346">
        <v>2</v>
      </c>
      <c r="K2346" s="29">
        <v>6.15</v>
      </c>
      <c r="L2346">
        <v>17</v>
      </c>
      <c r="M2346">
        <v>2</v>
      </c>
      <c r="N2346">
        <v>0</v>
      </c>
      <c r="O2346">
        <v>0</v>
      </c>
      <c r="P2346">
        <v>0</v>
      </c>
      <c r="Q2346">
        <v>33.200000000000003</v>
      </c>
      <c r="R2346">
        <v>41</v>
      </c>
      <c r="S2346">
        <v>27</v>
      </c>
      <c r="T2346">
        <v>23</v>
      </c>
      <c r="U2346">
        <v>15</v>
      </c>
      <c r="V2346">
        <v>19</v>
      </c>
      <c r="W2346">
        <v>2</v>
      </c>
      <c r="X2346" s="2">
        <v>0.318</v>
      </c>
    </row>
    <row r="2347" spans="1:24" x14ac:dyDescent="0.25">
      <c r="A2347" t="str">
        <f t="shared" si="111"/>
        <v/>
      </c>
      <c r="B2347" t="str">
        <f t="shared" si="109"/>
        <v/>
      </c>
      <c r="C2347">
        <f t="shared" si="110"/>
        <v>1</v>
      </c>
      <c r="D2347">
        <v>2026</v>
      </c>
      <c r="E2347" t="s">
        <v>7059</v>
      </c>
      <c r="F2347" t="s">
        <v>2486</v>
      </c>
      <c r="G2347" t="s">
        <v>37</v>
      </c>
      <c r="H2347" t="s">
        <v>64</v>
      </c>
      <c r="I2347">
        <v>1</v>
      </c>
      <c r="J2347">
        <v>4</v>
      </c>
      <c r="K2347" s="29">
        <v>6.25</v>
      </c>
      <c r="L2347">
        <v>16</v>
      </c>
      <c r="M2347">
        <v>1</v>
      </c>
      <c r="N2347">
        <v>0</v>
      </c>
      <c r="O2347">
        <v>0</v>
      </c>
      <c r="P2347">
        <v>1</v>
      </c>
      <c r="Q2347">
        <v>31.2</v>
      </c>
      <c r="R2347">
        <v>39</v>
      </c>
      <c r="S2347">
        <v>26</v>
      </c>
      <c r="T2347">
        <v>22</v>
      </c>
      <c r="U2347">
        <v>21</v>
      </c>
      <c r="V2347">
        <v>30</v>
      </c>
      <c r="W2347">
        <v>6</v>
      </c>
      <c r="X2347" s="2">
        <v>0.33600000000000002</v>
      </c>
    </row>
    <row r="2348" spans="1:24" x14ac:dyDescent="0.25">
      <c r="A2348" t="str">
        <f t="shared" si="111"/>
        <v/>
      </c>
      <c r="B2348" t="str">
        <f t="shared" si="109"/>
        <v/>
      </c>
      <c r="C2348" t="str">
        <f t="shared" si="110"/>
        <v/>
      </c>
      <c r="D2348">
        <v>2026</v>
      </c>
      <c r="E2348" t="s">
        <v>9150</v>
      </c>
      <c r="F2348" t="s">
        <v>2486</v>
      </c>
      <c r="G2348" t="s">
        <v>47</v>
      </c>
      <c r="H2348" t="s">
        <v>64</v>
      </c>
      <c r="I2348">
        <v>0</v>
      </c>
      <c r="J2348">
        <v>0</v>
      </c>
      <c r="K2348" s="29">
        <v>7.77</v>
      </c>
      <c r="L2348">
        <v>13</v>
      </c>
      <c r="M2348">
        <v>1</v>
      </c>
      <c r="N2348">
        <v>0</v>
      </c>
      <c r="O2348">
        <v>0</v>
      </c>
      <c r="P2348">
        <v>1</v>
      </c>
      <c r="Q2348">
        <v>22</v>
      </c>
      <c r="R2348">
        <v>27</v>
      </c>
      <c r="S2348">
        <v>21</v>
      </c>
      <c r="T2348">
        <v>19</v>
      </c>
      <c r="U2348">
        <v>13</v>
      </c>
      <c r="V2348">
        <v>19</v>
      </c>
      <c r="W2348">
        <v>5</v>
      </c>
      <c r="X2348" s="2">
        <v>0.3</v>
      </c>
    </row>
    <row r="2349" spans="1:24" x14ac:dyDescent="0.25">
      <c r="A2349" t="str">
        <f t="shared" si="111"/>
        <v/>
      </c>
      <c r="B2349" t="str">
        <f t="shared" si="109"/>
        <v/>
      </c>
      <c r="C2349">
        <f t="shared" si="110"/>
        <v>1</v>
      </c>
      <c r="D2349">
        <v>2026</v>
      </c>
      <c r="E2349" t="s">
        <v>7087</v>
      </c>
      <c r="F2349" t="s">
        <v>2486</v>
      </c>
      <c r="G2349" t="s">
        <v>24</v>
      </c>
      <c r="H2349" t="s">
        <v>64</v>
      </c>
      <c r="I2349">
        <v>1</v>
      </c>
      <c r="J2349">
        <v>2</v>
      </c>
      <c r="K2349" s="29">
        <v>8.16</v>
      </c>
      <c r="L2349">
        <v>10</v>
      </c>
      <c r="M2349">
        <v>1</v>
      </c>
      <c r="N2349">
        <v>0</v>
      </c>
      <c r="O2349">
        <v>0</v>
      </c>
      <c r="P2349">
        <v>0</v>
      </c>
      <c r="Q2349">
        <v>14.1</v>
      </c>
      <c r="R2349">
        <v>27</v>
      </c>
      <c r="S2349">
        <v>13</v>
      </c>
      <c r="T2349">
        <v>13</v>
      </c>
      <c r="U2349">
        <v>7</v>
      </c>
      <c r="V2349">
        <v>12</v>
      </c>
      <c r="W2349">
        <v>0</v>
      </c>
      <c r="X2349" s="2">
        <v>0.41499999999999998</v>
      </c>
    </row>
    <row r="2350" spans="1:24" x14ac:dyDescent="0.25">
      <c r="A2350" t="str">
        <f t="shared" si="111"/>
        <v/>
      </c>
      <c r="B2350" t="str">
        <f t="shared" si="109"/>
        <v/>
      </c>
      <c r="C2350" t="str">
        <f t="shared" si="110"/>
        <v/>
      </c>
      <c r="D2350">
        <v>2026</v>
      </c>
      <c r="E2350" t="s">
        <v>2494</v>
      </c>
      <c r="F2350" t="s">
        <v>2486</v>
      </c>
      <c r="G2350" t="s">
        <v>37</v>
      </c>
      <c r="H2350" t="s">
        <v>64</v>
      </c>
      <c r="I2350">
        <v>1</v>
      </c>
      <c r="J2350">
        <v>4</v>
      </c>
      <c r="K2350" s="29">
        <v>9.08</v>
      </c>
      <c r="L2350">
        <v>15</v>
      </c>
      <c r="M2350">
        <v>7</v>
      </c>
      <c r="N2350">
        <v>0</v>
      </c>
      <c r="O2350">
        <v>0</v>
      </c>
      <c r="P2350">
        <v>0</v>
      </c>
      <c r="Q2350">
        <v>39.200000000000003</v>
      </c>
      <c r="R2350">
        <v>56</v>
      </c>
      <c r="S2350">
        <v>45</v>
      </c>
      <c r="T2350">
        <v>40</v>
      </c>
      <c r="U2350">
        <v>28</v>
      </c>
      <c r="V2350">
        <v>35</v>
      </c>
      <c r="W2350">
        <v>7</v>
      </c>
      <c r="X2350" s="2">
        <v>0.34100000000000003</v>
      </c>
    </row>
    <row r="2351" spans="1:24" x14ac:dyDescent="0.25">
      <c r="A2351" t="str">
        <f t="shared" si="111"/>
        <v/>
      </c>
      <c r="B2351" t="str">
        <f t="shared" si="109"/>
        <v/>
      </c>
      <c r="C2351" t="str">
        <f t="shared" si="110"/>
        <v/>
      </c>
      <c r="D2351">
        <v>2026</v>
      </c>
      <c r="E2351" t="s">
        <v>9151</v>
      </c>
      <c r="F2351" t="s">
        <v>2486</v>
      </c>
      <c r="G2351" t="s">
        <v>47</v>
      </c>
      <c r="H2351" t="s">
        <v>64</v>
      </c>
      <c r="I2351">
        <v>1</v>
      </c>
      <c r="J2351">
        <v>0</v>
      </c>
      <c r="K2351" s="29">
        <v>9.9</v>
      </c>
      <c r="L2351">
        <v>9</v>
      </c>
      <c r="M2351">
        <v>0</v>
      </c>
      <c r="N2351">
        <v>0</v>
      </c>
      <c r="O2351">
        <v>0</v>
      </c>
      <c r="P2351">
        <v>0</v>
      </c>
      <c r="Q2351">
        <v>10</v>
      </c>
      <c r="R2351">
        <v>15</v>
      </c>
      <c r="S2351">
        <v>16</v>
      </c>
      <c r="T2351">
        <v>11</v>
      </c>
      <c r="U2351">
        <v>13</v>
      </c>
      <c r="V2351">
        <v>10</v>
      </c>
      <c r="W2351">
        <v>2</v>
      </c>
      <c r="X2351" s="2">
        <v>0.38500000000000001</v>
      </c>
    </row>
    <row r="2352" spans="1:24" x14ac:dyDescent="0.25">
      <c r="A2352">
        <f t="shared" si="111"/>
        <v>1</v>
      </c>
      <c r="B2352" t="str">
        <f t="shared" si="109"/>
        <v/>
      </c>
      <c r="C2352" t="str">
        <f t="shared" si="110"/>
        <v/>
      </c>
      <c r="D2352">
        <v>2026</v>
      </c>
      <c r="E2352" t="s">
        <v>9152</v>
      </c>
      <c r="F2352" t="s">
        <v>2486</v>
      </c>
      <c r="G2352" t="s">
        <v>29</v>
      </c>
      <c r="H2352" t="s">
        <v>64</v>
      </c>
      <c r="I2352">
        <v>1</v>
      </c>
      <c r="J2352">
        <v>3</v>
      </c>
      <c r="K2352" s="29">
        <v>10.18</v>
      </c>
      <c r="L2352">
        <v>12</v>
      </c>
      <c r="M2352">
        <v>3</v>
      </c>
      <c r="N2352">
        <v>0</v>
      </c>
      <c r="O2352">
        <v>0</v>
      </c>
      <c r="P2352">
        <v>0</v>
      </c>
      <c r="Q2352">
        <v>20.100000000000001</v>
      </c>
      <c r="R2352">
        <v>31</v>
      </c>
      <c r="S2352">
        <v>26</v>
      </c>
      <c r="T2352">
        <v>23</v>
      </c>
      <c r="U2352">
        <v>21</v>
      </c>
      <c r="V2352">
        <v>12</v>
      </c>
      <c r="W2352">
        <v>4</v>
      </c>
      <c r="X2352" s="2">
        <v>0.34799999999999998</v>
      </c>
    </row>
    <row r="2353" spans="1:24" x14ac:dyDescent="0.25">
      <c r="A2353">
        <f t="shared" si="111"/>
        <v>1</v>
      </c>
      <c r="B2353" t="str">
        <f t="shared" si="109"/>
        <v/>
      </c>
      <c r="C2353">
        <f t="shared" si="110"/>
        <v>1</v>
      </c>
      <c r="D2353">
        <v>2026</v>
      </c>
      <c r="E2353" t="s">
        <v>6678</v>
      </c>
      <c r="F2353" t="s">
        <v>2486</v>
      </c>
      <c r="G2353" t="s">
        <v>29</v>
      </c>
      <c r="H2353" t="s">
        <v>64</v>
      </c>
      <c r="I2353">
        <v>0</v>
      </c>
      <c r="J2353">
        <v>0</v>
      </c>
      <c r="K2353" s="29">
        <v>16.2</v>
      </c>
      <c r="L2353">
        <v>2</v>
      </c>
      <c r="M2353">
        <v>0</v>
      </c>
      <c r="N2353">
        <v>0</v>
      </c>
      <c r="O2353">
        <v>0</v>
      </c>
      <c r="P2353">
        <v>0</v>
      </c>
      <c r="Q2353">
        <v>1.2</v>
      </c>
      <c r="R2353">
        <v>2</v>
      </c>
      <c r="S2353">
        <v>5</v>
      </c>
      <c r="T2353">
        <v>3</v>
      </c>
      <c r="U2353">
        <v>6</v>
      </c>
      <c r="V2353">
        <v>3</v>
      </c>
      <c r="W2353">
        <v>0</v>
      </c>
      <c r="X2353" s="2">
        <v>0.28599999999999998</v>
      </c>
    </row>
    <row r="2354" spans="1:24" x14ac:dyDescent="0.25">
      <c r="A2354" t="str">
        <f t="shared" si="111"/>
        <v/>
      </c>
      <c r="B2354" t="str">
        <f t="shared" si="109"/>
        <v/>
      </c>
      <c r="C2354">
        <f t="shared" si="110"/>
        <v>1</v>
      </c>
      <c r="D2354">
        <v>2026</v>
      </c>
      <c r="E2354" t="s">
        <v>7077</v>
      </c>
      <c r="F2354" t="s">
        <v>2486</v>
      </c>
      <c r="G2354" t="s">
        <v>24</v>
      </c>
      <c r="H2354" t="s">
        <v>64</v>
      </c>
      <c r="I2354">
        <v>0</v>
      </c>
      <c r="J2354">
        <v>0</v>
      </c>
      <c r="K2354" s="29">
        <v>16.2</v>
      </c>
      <c r="L2354">
        <v>1</v>
      </c>
      <c r="M2354">
        <v>0</v>
      </c>
      <c r="N2354">
        <v>0</v>
      </c>
      <c r="O2354">
        <v>0</v>
      </c>
      <c r="P2354">
        <v>0</v>
      </c>
      <c r="Q2354">
        <v>1.2</v>
      </c>
      <c r="R2354">
        <v>2</v>
      </c>
      <c r="S2354">
        <v>3</v>
      </c>
      <c r="T2354">
        <v>3</v>
      </c>
      <c r="U2354">
        <v>4</v>
      </c>
      <c r="V2354">
        <v>2</v>
      </c>
      <c r="W2354">
        <v>0</v>
      </c>
      <c r="X2354" s="2">
        <v>0.28599999999999998</v>
      </c>
    </row>
    <row r="2355" spans="1:24" x14ac:dyDescent="0.25">
      <c r="A2355" t="str">
        <f t="shared" si="111"/>
        <v/>
      </c>
      <c r="B2355" t="str">
        <f t="shared" si="109"/>
        <v/>
      </c>
      <c r="C2355" t="str">
        <f t="shared" si="110"/>
        <v/>
      </c>
      <c r="D2355">
        <v>2026</v>
      </c>
      <c r="E2355" t="s">
        <v>9153</v>
      </c>
      <c r="F2355" t="s">
        <v>2486</v>
      </c>
      <c r="G2355" t="s">
        <v>24</v>
      </c>
      <c r="H2355" t="s">
        <v>64</v>
      </c>
      <c r="I2355">
        <v>0</v>
      </c>
      <c r="J2355">
        <v>0</v>
      </c>
      <c r="K2355" s="29">
        <v>18</v>
      </c>
      <c r="L2355">
        <v>4</v>
      </c>
      <c r="M2355">
        <v>0</v>
      </c>
      <c r="N2355">
        <v>0</v>
      </c>
      <c r="O2355">
        <v>0</v>
      </c>
      <c r="P2355">
        <v>0</v>
      </c>
      <c r="Q2355">
        <v>4</v>
      </c>
      <c r="R2355">
        <v>5</v>
      </c>
      <c r="S2355">
        <v>8</v>
      </c>
      <c r="T2355">
        <v>8</v>
      </c>
      <c r="U2355">
        <v>5</v>
      </c>
      <c r="V2355">
        <v>1</v>
      </c>
      <c r="W2355">
        <v>1</v>
      </c>
      <c r="X2355" s="2">
        <v>0.29399999999999998</v>
      </c>
    </row>
    <row r="2356" spans="1:24" x14ac:dyDescent="0.25">
      <c r="A2356" t="str">
        <f t="shared" si="111"/>
        <v/>
      </c>
      <c r="B2356" t="str">
        <f t="shared" si="109"/>
        <v/>
      </c>
      <c r="C2356" t="str">
        <f t="shared" si="110"/>
        <v/>
      </c>
      <c r="D2356">
        <v>2026</v>
      </c>
      <c r="E2356" t="s">
        <v>9154</v>
      </c>
      <c r="F2356" t="s">
        <v>2506</v>
      </c>
      <c r="G2356" t="s">
        <v>24</v>
      </c>
      <c r="H2356" t="s">
        <v>64</v>
      </c>
      <c r="I2356">
        <v>4</v>
      </c>
      <c r="J2356">
        <v>3</v>
      </c>
      <c r="K2356" s="29">
        <v>3.52</v>
      </c>
      <c r="L2356">
        <v>17</v>
      </c>
      <c r="M2356">
        <v>0</v>
      </c>
      <c r="N2356">
        <v>0</v>
      </c>
      <c r="O2356">
        <v>0</v>
      </c>
      <c r="P2356">
        <v>1</v>
      </c>
      <c r="Q2356">
        <v>38.1</v>
      </c>
      <c r="R2356">
        <v>34</v>
      </c>
      <c r="S2356">
        <v>20</v>
      </c>
      <c r="T2356">
        <v>15</v>
      </c>
      <c r="U2356">
        <v>19</v>
      </c>
      <c r="V2356">
        <v>44</v>
      </c>
      <c r="W2356">
        <v>4</v>
      </c>
      <c r="X2356" s="2">
        <v>0.23899999999999999</v>
      </c>
    </row>
    <row r="2357" spans="1:24" x14ac:dyDescent="0.25">
      <c r="A2357" t="str">
        <f t="shared" si="111"/>
        <v/>
      </c>
      <c r="B2357" t="str">
        <f t="shared" si="109"/>
        <v/>
      </c>
      <c r="C2357" t="str">
        <f t="shared" si="110"/>
        <v/>
      </c>
      <c r="D2357">
        <v>2026</v>
      </c>
      <c r="E2357" t="s">
        <v>9155</v>
      </c>
      <c r="F2357" t="s">
        <v>2506</v>
      </c>
      <c r="G2357" t="s">
        <v>47</v>
      </c>
      <c r="H2357" t="s">
        <v>64</v>
      </c>
      <c r="I2357">
        <v>1</v>
      </c>
      <c r="J2357">
        <v>0</v>
      </c>
      <c r="K2357" s="29">
        <v>4.58</v>
      </c>
      <c r="L2357">
        <v>13</v>
      </c>
      <c r="M2357">
        <v>3</v>
      </c>
      <c r="N2357">
        <v>0</v>
      </c>
      <c r="O2357">
        <v>0</v>
      </c>
      <c r="P2357">
        <v>0</v>
      </c>
      <c r="Q2357">
        <v>19.2</v>
      </c>
      <c r="R2357">
        <v>16</v>
      </c>
      <c r="S2357">
        <v>10</v>
      </c>
      <c r="T2357">
        <v>10</v>
      </c>
      <c r="U2357">
        <v>13</v>
      </c>
      <c r="V2357">
        <v>15</v>
      </c>
      <c r="W2357">
        <v>3</v>
      </c>
      <c r="X2357" s="2">
        <v>0.22500000000000001</v>
      </c>
    </row>
    <row r="2358" spans="1:24" x14ac:dyDescent="0.25">
      <c r="A2358" t="str">
        <f t="shared" si="111"/>
        <v/>
      </c>
      <c r="B2358" t="str">
        <f t="shared" si="109"/>
        <v/>
      </c>
      <c r="C2358" t="str">
        <f t="shared" si="110"/>
        <v/>
      </c>
      <c r="D2358">
        <v>2026</v>
      </c>
      <c r="E2358" t="s">
        <v>9156</v>
      </c>
      <c r="F2358" t="s">
        <v>2506</v>
      </c>
      <c r="G2358" t="s">
        <v>37</v>
      </c>
      <c r="H2358" t="s">
        <v>64</v>
      </c>
      <c r="I2358">
        <v>0</v>
      </c>
      <c r="J2358">
        <v>0</v>
      </c>
      <c r="K2358" s="29">
        <v>4.91</v>
      </c>
      <c r="L2358">
        <v>6</v>
      </c>
      <c r="M2358">
        <v>5</v>
      </c>
      <c r="N2358">
        <v>0</v>
      </c>
      <c r="O2358">
        <v>0</v>
      </c>
      <c r="P2358">
        <v>0</v>
      </c>
      <c r="Q2358">
        <v>11</v>
      </c>
      <c r="R2358">
        <v>10</v>
      </c>
      <c r="S2358">
        <v>6</v>
      </c>
      <c r="T2358">
        <v>6</v>
      </c>
      <c r="U2358">
        <v>1</v>
      </c>
      <c r="V2358">
        <v>10</v>
      </c>
      <c r="W2358">
        <v>2</v>
      </c>
      <c r="X2358" s="2">
        <v>0.23799999999999999</v>
      </c>
    </row>
    <row r="2359" spans="1:24" x14ac:dyDescent="0.25">
      <c r="A2359" t="str">
        <f t="shared" si="111"/>
        <v/>
      </c>
      <c r="B2359" t="str">
        <f t="shared" si="109"/>
        <v/>
      </c>
      <c r="C2359" t="str">
        <f t="shared" si="110"/>
        <v/>
      </c>
      <c r="D2359">
        <v>2026</v>
      </c>
      <c r="E2359" t="s">
        <v>9157</v>
      </c>
      <c r="F2359" t="s">
        <v>2506</v>
      </c>
      <c r="G2359" t="s">
        <v>24</v>
      </c>
      <c r="H2359" t="s">
        <v>64</v>
      </c>
      <c r="I2359">
        <v>0</v>
      </c>
      <c r="J2359">
        <v>1</v>
      </c>
      <c r="K2359" s="29">
        <v>5.52</v>
      </c>
      <c r="L2359">
        <v>18</v>
      </c>
      <c r="M2359">
        <v>0</v>
      </c>
      <c r="N2359">
        <v>0</v>
      </c>
      <c r="O2359">
        <v>0</v>
      </c>
      <c r="P2359">
        <v>1</v>
      </c>
      <c r="Q2359">
        <v>14.2</v>
      </c>
      <c r="R2359">
        <v>18</v>
      </c>
      <c r="S2359">
        <v>12</v>
      </c>
      <c r="T2359">
        <v>9</v>
      </c>
      <c r="U2359">
        <v>14</v>
      </c>
      <c r="V2359">
        <v>12</v>
      </c>
      <c r="W2359">
        <v>0</v>
      </c>
      <c r="X2359" s="2">
        <v>0.31</v>
      </c>
    </row>
    <row r="2360" spans="1:24" x14ac:dyDescent="0.25">
      <c r="A2360">
        <f t="shared" si="111"/>
        <v>1</v>
      </c>
      <c r="B2360" t="str">
        <f t="shared" si="109"/>
        <v/>
      </c>
      <c r="C2360" t="str">
        <f t="shared" si="110"/>
        <v/>
      </c>
      <c r="D2360">
        <v>2026</v>
      </c>
      <c r="E2360" t="s">
        <v>9158</v>
      </c>
      <c r="F2360" t="s">
        <v>2506</v>
      </c>
      <c r="G2360" t="s">
        <v>29</v>
      </c>
      <c r="H2360" t="s">
        <v>64</v>
      </c>
      <c r="I2360">
        <v>1</v>
      </c>
      <c r="J2360">
        <v>1</v>
      </c>
      <c r="K2360" s="29">
        <v>5.79</v>
      </c>
      <c r="L2360">
        <v>16</v>
      </c>
      <c r="M2360">
        <v>0</v>
      </c>
      <c r="N2360">
        <v>0</v>
      </c>
      <c r="O2360">
        <v>0</v>
      </c>
      <c r="P2360">
        <v>0</v>
      </c>
      <c r="Q2360">
        <v>28</v>
      </c>
      <c r="R2360">
        <v>27</v>
      </c>
      <c r="S2360">
        <v>19</v>
      </c>
      <c r="T2360">
        <v>18</v>
      </c>
      <c r="U2360">
        <v>17</v>
      </c>
      <c r="V2360">
        <v>30</v>
      </c>
      <c r="W2360">
        <v>9</v>
      </c>
      <c r="X2360" s="2">
        <v>0.255</v>
      </c>
    </row>
    <row r="2361" spans="1:24" x14ac:dyDescent="0.25">
      <c r="A2361" t="str">
        <f t="shared" si="111"/>
        <v/>
      </c>
      <c r="B2361" t="str">
        <f t="shared" si="109"/>
        <v/>
      </c>
      <c r="C2361">
        <f t="shared" si="110"/>
        <v>1</v>
      </c>
      <c r="D2361">
        <v>2026</v>
      </c>
      <c r="E2361" t="s">
        <v>5882</v>
      </c>
      <c r="F2361" t="s">
        <v>2506</v>
      </c>
      <c r="G2361" t="s">
        <v>37</v>
      </c>
      <c r="H2361" t="s">
        <v>64</v>
      </c>
      <c r="I2361">
        <v>5</v>
      </c>
      <c r="J2361">
        <v>4</v>
      </c>
      <c r="K2361" s="29">
        <v>5.91</v>
      </c>
      <c r="L2361">
        <v>19</v>
      </c>
      <c r="M2361">
        <v>4</v>
      </c>
      <c r="N2361">
        <v>0</v>
      </c>
      <c r="O2361">
        <v>0</v>
      </c>
      <c r="P2361">
        <v>1</v>
      </c>
      <c r="Q2361">
        <v>42.2</v>
      </c>
      <c r="R2361">
        <v>32</v>
      </c>
      <c r="S2361">
        <v>32</v>
      </c>
      <c r="T2361">
        <v>28</v>
      </c>
      <c r="U2361">
        <v>28</v>
      </c>
      <c r="V2361">
        <v>41</v>
      </c>
      <c r="W2361">
        <v>8</v>
      </c>
      <c r="X2361" s="2">
        <v>0.19900000000000001</v>
      </c>
    </row>
    <row r="2362" spans="1:24" x14ac:dyDescent="0.25">
      <c r="A2362" t="str">
        <f t="shared" si="111"/>
        <v/>
      </c>
      <c r="B2362" t="str">
        <f t="shared" si="109"/>
        <v/>
      </c>
      <c r="C2362" t="str">
        <f t="shared" si="110"/>
        <v/>
      </c>
      <c r="D2362">
        <v>2026</v>
      </c>
      <c r="E2362" t="s">
        <v>9159</v>
      </c>
      <c r="F2362" t="s">
        <v>2506</v>
      </c>
      <c r="G2362" t="s">
        <v>24</v>
      </c>
      <c r="H2362" t="s">
        <v>64</v>
      </c>
      <c r="I2362">
        <v>1</v>
      </c>
      <c r="J2362">
        <v>2</v>
      </c>
      <c r="K2362" s="29">
        <v>6.09</v>
      </c>
      <c r="L2362">
        <v>15</v>
      </c>
      <c r="M2362">
        <v>12</v>
      </c>
      <c r="N2362">
        <v>0</v>
      </c>
      <c r="O2362">
        <v>0</v>
      </c>
      <c r="P2362">
        <v>0</v>
      </c>
      <c r="Q2362">
        <v>44.1</v>
      </c>
      <c r="R2362">
        <v>53</v>
      </c>
      <c r="S2362">
        <v>33</v>
      </c>
      <c r="T2362">
        <v>30</v>
      </c>
      <c r="U2362">
        <v>21</v>
      </c>
      <c r="V2362">
        <v>32</v>
      </c>
      <c r="W2362">
        <v>6</v>
      </c>
      <c r="X2362" s="2">
        <v>0.29399999999999998</v>
      </c>
    </row>
    <row r="2363" spans="1:24" x14ac:dyDescent="0.25">
      <c r="A2363" t="str">
        <f t="shared" si="111"/>
        <v/>
      </c>
      <c r="B2363" t="str">
        <f t="shared" si="109"/>
        <v/>
      </c>
      <c r="C2363" t="str">
        <f t="shared" si="110"/>
        <v/>
      </c>
      <c r="D2363">
        <v>2026</v>
      </c>
      <c r="E2363" t="s">
        <v>9160</v>
      </c>
      <c r="F2363" t="s">
        <v>2506</v>
      </c>
      <c r="G2363" t="s">
        <v>47</v>
      </c>
      <c r="H2363" t="s">
        <v>64</v>
      </c>
      <c r="I2363">
        <v>3</v>
      </c>
      <c r="J2363">
        <v>2</v>
      </c>
      <c r="K2363" s="29">
        <v>6.18</v>
      </c>
      <c r="L2363">
        <v>15</v>
      </c>
      <c r="M2363">
        <v>4</v>
      </c>
      <c r="N2363">
        <v>0</v>
      </c>
      <c r="O2363">
        <v>0</v>
      </c>
      <c r="P2363">
        <v>0</v>
      </c>
      <c r="Q2363">
        <v>39.1</v>
      </c>
      <c r="R2363">
        <v>38</v>
      </c>
      <c r="S2363">
        <v>30</v>
      </c>
      <c r="T2363">
        <v>27</v>
      </c>
      <c r="U2363">
        <v>29</v>
      </c>
      <c r="V2363">
        <v>26</v>
      </c>
      <c r="W2363">
        <v>6</v>
      </c>
      <c r="X2363" s="2">
        <v>0.26</v>
      </c>
    </row>
    <row r="2364" spans="1:24" x14ac:dyDescent="0.25">
      <c r="A2364" t="str">
        <f t="shared" si="111"/>
        <v/>
      </c>
      <c r="B2364" t="str">
        <f t="shared" si="109"/>
        <v/>
      </c>
      <c r="C2364" t="str">
        <f t="shared" si="110"/>
        <v/>
      </c>
      <c r="D2364">
        <v>2026</v>
      </c>
      <c r="E2364" t="s">
        <v>2514</v>
      </c>
      <c r="F2364" t="s">
        <v>2506</v>
      </c>
      <c r="G2364" t="s">
        <v>47</v>
      </c>
      <c r="H2364" t="s">
        <v>64</v>
      </c>
      <c r="I2364">
        <v>2</v>
      </c>
      <c r="J2364">
        <v>0</v>
      </c>
      <c r="K2364" s="29">
        <v>6.52</v>
      </c>
      <c r="L2364">
        <v>8</v>
      </c>
      <c r="M2364">
        <v>1</v>
      </c>
      <c r="N2364">
        <v>0</v>
      </c>
      <c r="O2364">
        <v>0</v>
      </c>
      <c r="P2364">
        <v>0</v>
      </c>
      <c r="Q2364">
        <v>9.1999999999999993</v>
      </c>
      <c r="R2364">
        <v>6</v>
      </c>
      <c r="S2364">
        <v>7</v>
      </c>
      <c r="T2364">
        <v>7</v>
      </c>
      <c r="U2364">
        <v>10</v>
      </c>
      <c r="V2364">
        <v>8</v>
      </c>
      <c r="W2364">
        <v>3</v>
      </c>
      <c r="X2364" s="2">
        <v>0.17100000000000001</v>
      </c>
    </row>
    <row r="2365" spans="1:24" x14ac:dyDescent="0.25">
      <c r="A2365">
        <f t="shared" si="111"/>
        <v>1</v>
      </c>
      <c r="B2365" t="str">
        <f t="shared" si="109"/>
        <v/>
      </c>
      <c r="C2365" t="str">
        <f t="shared" si="110"/>
        <v/>
      </c>
      <c r="D2365">
        <v>2026</v>
      </c>
      <c r="E2365" t="s">
        <v>9161</v>
      </c>
      <c r="F2365" t="s">
        <v>2506</v>
      </c>
      <c r="G2365" t="s">
        <v>32</v>
      </c>
      <c r="H2365" t="s">
        <v>64</v>
      </c>
      <c r="I2365">
        <v>1</v>
      </c>
      <c r="J2365">
        <v>3</v>
      </c>
      <c r="K2365" s="29">
        <v>7.07</v>
      </c>
      <c r="L2365">
        <v>8</v>
      </c>
      <c r="M2365">
        <v>8</v>
      </c>
      <c r="N2365">
        <v>0</v>
      </c>
      <c r="O2365">
        <v>0</v>
      </c>
      <c r="P2365">
        <v>0</v>
      </c>
      <c r="Q2365">
        <v>28</v>
      </c>
      <c r="R2365">
        <v>38</v>
      </c>
      <c r="S2365">
        <v>28</v>
      </c>
      <c r="T2365">
        <v>22</v>
      </c>
      <c r="U2365">
        <v>6</v>
      </c>
      <c r="V2365">
        <v>17</v>
      </c>
      <c r="W2365">
        <v>4</v>
      </c>
      <c r="X2365" s="2">
        <v>0.31900000000000001</v>
      </c>
    </row>
    <row r="2366" spans="1:24" x14ac:dyDescent="0.25">
      <c r="A2366" t="str">
        <f t="shared" si="111"/>
        <v/>
      </c>
      <c r="B2366" t="str">
        <f t="shared" si="109"/>
        <v/>
      </c>
      <c r="C2366" t="str">
        <f t="shared" si="110"/>
        <v/>
      </c>
      <c r="D2366">
        <v>2026</v>
      </c>
      <c r="E2366" t="s">
        <v>9162</v>
      </c>
      <c r="F2366" t="s">
        <v>2506</v>
      </c>
      <c r="G2366" t="s">
        <v>47</v>
      </c>
      <c r="H2366" t="s">
        <v>64</v>
      </c>
      <c r="I2366">
        <v>0</v>
      </c>
      <c r="J2366">
        <v>1</v>
      </c>
      <c r="K2366" s="29">
        <v>8.68</v>
      </c>
      <c r="L2366">
        <v>8</v>
      </c>
      <c r="M2366">
        <v>0</v>
      </c>
      <c r="N2366">
        <v>0</v>
      </c>
      <c r="O2366">
        <v>0</v>
      </c>
      <c r="P2366">
        <v>0</v>
      </c>
      <c r="Q2366">
        <v>9.1</v>
      </c>
      <c r="R2366">
        <v>10</v>
      </c>
      <c r="S2366">
        <v>9</v>
      </c>
      <c r="T2366">
        <v>9</v>
      </c>
      <c r="U2366">
        <v>10</v>
      </c>
      <c r="V2366">
        <v>6</v>
      </c>
      <c r="W2366">
        <v>3</v>
      </c>
      <c r="X2366" s="2">
        <v>0.27800000000000002</v>
      </c>
    </row>
    <row r="2367" spans="1:24" x14ac:dyDescent="0.25">
      <c r="A2367" t="str">
        <f t="shared" si="111"/>
        <v/>
      </c>
      <c r="B2367" t="str">
        <f t="shared" si="109"/>
        <v/>
      </c>
      <c r="C2367" t="str">
        <f t="shared" si="110"/>
        <v/>
      </c>
      <c r="D2367">
        <v>2026</v>
      </c>
      <c r="E2367" t="s">
        <v>9163</v>
      </c>
      <c r="F2367" t="s">
        <v>2506</v>
      </c>
      <c r="G2367" t="s">
        <v>24</v>
      </c>
      <c r="H2367" t="s">
        <v>64</v>
      </c>
      <c r="I2367">
        <v>1</v>
      </c>
      <c r="J2367">
        <v>2</v>
      </c>
      <c r="K2367" s="29">
        <v>9</v>
      </c>
      <c r="L2367">
        <v>16</v>
      </c>
      <c r="M2367">
        <v>0</v>
      </c>
      <c r="N2367">
        <v>0</v>
      </c>
      <c r="O2367">
        <v>0</v>
      </c>
      <c r="P2367">
        <v>0</v>
      </c>
      <c r="Q2367">
        <v>29</v>
      </c>
      <c r="R2367">
        <v>33</v>
      </c>
      <c r="S2367">
        <v>33</v>
      </c>
      <c r="T2367">
        <v>29</v>
      </c>
      <c r="U2367">
        <v>19</v>
      </c>
      <c r="V2367">
        <v>38</v>
      </c>
      <c r="W2367">
        <v>5</v>
      </c>
      <c r="X2367" s="2">
        <v>0.28000000000000003</v>
      </c>
    </row>
    <row r="2368" spans="1:24" x14ac:dyDescent="0.25">
      <c r="A2368" t="str">
        <f t="shared" si="111"/>
        <v/>
      </c>
      <c r="B2368" t="str">
        <f t="shared" si="109"/>
        <v/>
      </c>
      <c r="C2368" t="str">
        <f t="shared" si="110"/>
        <v/>
      </c>
      <c r="D2368">
        <v>2026</v>
      </c>
      <c r="E2368" t="s">
        <v>9164</v>
      </c>
      <c r="F2368" t="s">
        <v>2506</v>
      </c>
      <c r="G2368" t="s">
        <v>24</v>
      </c>
      <c r="H2368" t="s">
        <v>64</v>
      </c>
      <c r="I2368">
        <v>0</v>
      </c>
      <c r="J2368">
        <v>0</v>
      </c>
      <c r="K2368" s="29">
        <v>9</v>
      </c>
      <c r="L2368">
        <v>1</v>
      </c>
      <c r="M2368">
        <v>0</v>
      </c>
      <c r="N2368">
        <v>0</v>
      </c>
      <c r="O2368">
        <v>0</v>
      </c>
      <c r="P2368">
        <v>0</v>
      </c>
      <c r="Q2368">
        <v>1</v>
      </c>
      <c r="R2368">
        <v>0</v>
      </c>
      <c r="S2368">
        <v>1</v>
      </c>
      <c r="T2368">
        <v>1</v>
      </c>
      <c r="U2368">
        <v>5</v>
      </c>
      <c r="V2368">
        <v>1</v>
      </c>
      <c r="W2368">
        <v>0</v>
      </c>
      <c r="X2368" s="2">
        <v>0</v>
      </c>
    </row>
    <row r="2369" spans="1:24" x14ac:dyDescent="0.25">
      <c r="A2369" t="str">
        <f t="shared" si="111"/>
        <v/>
      </c>
      <c r="B2369" t="str">
        <f t="shared" si="109"/>
        <v/>
      </c>
      <c r="C2369" t="str">
        <f t="shared" si="110"/>
        <v/>
      </c>
      <c r="D2369">
        <v>2026</v>
      </c>
      <c r="E2369" t="s">
        <v>9165</v>
      </c>
      <c r="F2369" t="s">
        <v>2506</v>
      </c>
      <c r="G2369" t="s">
        <v>47</v>
      </c>
      <c r="H2369" t="s">
        <v>64</v>
      </c>
      <c r="I2369">
        <v>1</v>
      </c>
      <c r="J2369">
        <v>2</v>
      </c>
      <c r="K2369" s="29">
        <v>9.5500000000000007</v>
      </c>
      <c r="L2369">
        <v>15</v>
      </c>
      <c r="M2369">
        <v>0</v>
      </c>
      <c r="N2369">
        <v>0</v>
      </c>
      <c r="O2369">
        <v>0</v>
      </c>
      <c r="P2369">
        <v>0</v>
      </c>
      <c r="Q2369">
        <v>33</v>
      </c>
      <c r="R2369">
        <v>44</v>
      </c>
      <c r="S2369">
        <v>36</v>
      </c>
      <c r="T2369">
        <v>35</v>
      </c>
      <c r="U2369">
        <v>17</v>
      </c>
      <c r="V2369">
        <v>21</v>
      </c>
      <c r="W2369">
        <v>8</v>
      </c>
      <c r="X2369" s="2">
        <v>0.32800000000000001</v>
      </c>
    </row>
    <row r="2370" spans="1:24" x14ac:dyDescent="0.25">
      <c r="A2370" t="str">
        <f t="shared" si="111"/>
        <v/>
      </c>
      <c r="B2370" t="str">
        <f t="shared" ref="B2370:B2433" si="112">IF(COUNTIFS(Draft_Player,$E2370),COUNTIFS(Draft_Player,$E2370),"")</f>
        <v/>
      </c>
      <c r="C2370" t="str">
        <f t="shared" ref="C2370:C2433" si="113">IF(COUNTIFS(Transfers_Player,$E2370),COUNTIFS(Transfers_Player,$E2370),"")</f>
        <v/>
      </c>
      <c r="D2370">
        <v>2026</v>
      </c>
      <c r="E2370" t="s">
        <v>9166</v>
      </c>
      <c r="F2370" t="s">
        <v>2506</v>
      </c>
      <c r="G2370" t="s">
        <v>47</v>
      </c>
      <c r="H2370" t="s">
        <v>64</v>
      </c>
      <c r="I2370">
        <v>0</v>
      </c>
      <c r="J2370">
        <v>2</v>
      </c>
      <c r="K2370" s="29">
        <v>9.84</v>
      </c>
      <c r="L2370">
        <v>18</v>
      </c>
      <c r="M2370">
        <v>6</v>
      </c>
      <c r="N2370">
        <v>0</v>
      </c>
      <c r="O2370">
        <v>0</v>
      </c>
      <c r="P2370">
        <v>0</v>
      </c>
      <c r="Q2370">
        <v>43</v>
      </c>
      <c r="R2370">
        <v>59</v>
      </c>
      <c r="S2370">
        <v>55</v>
      </c>
      <c r="T2370">
        <v>47</v>
      </c>
      <c r="U2370">
        <v>31</v>
      </c>
      <c r="V2370">
        <v>34</v>
      </c>
      <c r="W2370">
        <v>8</v>
      </c>
      <c r="X2370" s="2">
        <v>0.32800000000000001</v>
      </c>
    </row>
    <row r="2371" spans="1:24" x14ac:dyDescent="0.25">
      <c r="A2371" t="str">
        <f t="shared" si="111"/>
        <v/>
      </c>
      <c r="B2371" t="str">
        <f t="shared" si="112"/>
        <v/>
      </c>
      <c r="C2371">
        <f t="shared" si="113"/>
        <v>1</v>
      </c>
      <c r="D2371">
        <v>2026</v>
      </c>
      <c r="E2371" t="s">
        <v>5662</v>
      </c>
      <c r="F2371" t="s">
        <v>2506</v>
      </c>
      <c r="G2371" t="s">
        <v>37</v>
      </c>
      <c r="H2371" t="s">
        <v>64</v>
      </c>
      <c r="I2371">
        <v>0</v>
      </c>
      <c r="J2371">
        <v>5</v>
      </c>
      <c r="K2371" s="29">
        <v>11.14</v>
      </c>
      <c r="L2371">
        <v>13</v>
      </c>
      <c r="M2371">
        <v>9</v>
      </c>
      <c r="N2371">
        <v>0</v>
      </c>
      <c r="O2371">
        <v>0</v>
      </c>
      <c r="P2371">
        <v>0</v>
      </c>
      <c r="Q2371">
        <v>26.2</v>
      </c>
      <c r="R2371">
        <v>34</v>
      </c>
      <c r="S2371">
        <v>39</v>
      </c>
      <c r="T2371">
        <v>33</v>
      </c>
      <c r="U2371">
        <v>37</v>
      </c>
      <c r="V2371">
        <v>25</v>
      </c>
      <c r="W2371">
        <v>13</v>
      </c>
      <c r="X2371" s="2">
        <v>0.32100000000000001</v>
      </c>
    </row>
    <row r="2372" spans="1:24" x14ac:dyDescent="0.25">
      <c r="A2372" t="str">
        <f t="shared" si="111"/>
        <v/>
      </c>
      <c r="B2372" t="str">
        <f t="shared" si="112"/>
        <v/>
      </c>
      <c r="C2372" t="str">
        <f t="shared" si="113"/>
        <v/>
      </c>
      <c r="D2372">
        <v>2026</v>
      </c>
      <c r="E2372" t="s">
        <v>9167</v>
      </c>
      <c r="F2372" t="s">
        <v>2506</v>
      </c>
      <c r="G2372" t="s">
        <v>47</v>
      </c>
      <c r="H2372" t="s">
        <v>64</v>
      </c>
      <c r="I2372">
        <v>1</v>
      </c>
      <c r="J2372">
        <v>3</v>
      </c>
      <c r="K2372" s="29">
        <v>11.25</v>
      </c>
      <c r="L2372">
        <v>15</v>
      </c>
      <c r="M2372">
        <v>0</v>
      </c>
      <c r="N2372">
        <v>0</v>
      </c>
      <c r="O2372">
        <v>0</v>
      </c>
      <c r="P2372">
        <v>1</v>
      </c>
      <c r="Q2372">
        <v>24</v>
      </c>
      <c r="R2372">
        <v>32</v>
      </c>
      <c r="S2372">
        <v>33</v>
      </c>
      <c r="T2372">
        <v>30</v>
      </c>
      <c r="U2372">
        <v>24</v>
      </c>
      <c r="V2372">
        <v>17</v>
      </c>
      <c r="W2372">
        <v>5</v>
      </c>
      <c r="X2372" s="2">
        <v>0.32</v>
      </c>
    </row>
    <row r="2373" spans="1:24" x14ac:dyDescent="0.25">
      <c r="A2373" t="str">
        <f t="shared" si="111"/>
        <v/>
      </c>
      <c r="B2373" t="str">
        <f t="shared" si="112"/>
        <v/>
      </c>
      <c r="C2373" t="str">
        <f t="shared" si="113"/>
        <v/>
      </c>
      <c r="D2373">
        <v>2026</v>
      </c>
      <c r="E2373" t="s">
        <v>9168</v>
      </c>
      <c r="F2373" t="s">
        <v>2506</v>
      </c>
      <c r="G2373" t="s">
        <v>47</v>
      </c>
      <c r="H2373" t="s">
        <v>64</v>
      </c>
      <c r="I2373">
        <v>0</v>
      </c>
      <c r="J2373">
        <v>0</v>
      </c>
      <c r="K2373" s="29">
        <v>19.73</v>
      </c>
      <c r="L2373">
        <v>9</v>
      </c>
      <c r="M2373">
        <v>1</v>
      </c>
      <c r="N2373">
        <v>0</v>
      </c>
      <c r="O2373">
        <v>0</v>
      </c>
      <c r="P2373">
        <v>0</v>
      </c>
      <c r="Q2373">
        <v>8.1999999999999993</v>
      </c>
      <c r="R2373">
        <v>17</v>
      </c>
      <c r="S2373">
        <v>19</v>
      </c>
      <c r="T2373">
        <v>19</v>
      </c>
      <c r="U2373">
        <v>15</v>
      </c>
      <c r="V2373">
        <v>9</v>
      </c>
      <c r="W2373">
        <v>3</v>
      </c>
      <c r="X2373" s="2">
        <v>0.39500000000000002</v>
      </c>
    </row>
    <row r="2374" spans="1:24" x14ac:dyDescent="0.25">
      <c r="A2374">
        <f t="shared" si="111"/>
        <v>1</v>
      </c>
      <c r="B2374" t="str">
        <f t="shared" si="112"/>
        <v/>
      </c>
      <c r="C2374" t="str">
        <f t="shared" si="113"/>
        <v/>
      </c>
      <c r="D2374">
        <v>2026</v>
      </c>
      <c r="E2374" t="s">
        <v>9169</v>
      </c>
      <c r="F2374" t="s">
        <v>2526</v>
      </c>
      <c r="G2374" t="s">
        <v>32</v>
      </c>
      <c r="H2374" t="s">
        <v>64</v>
      </c>
      <c r="I2374">
        <v>3</v>
      </c>
      <c r="J2374">
        <v>3</v>
      </c>
      <c r="K2374" s="29">
        <v>5.26</v>
      </c>
      <c r="L2374">
        <v>14</v>
      </c>
      <c r="M2374">
        <v>14</v>
      </c>
      <c r="N2374">
        <v>0</v>
      </c>
      <c r="O2374">
        <v>0</v>
      </c>
      <c r="P2374">
        <v>0</v>
      </c>
      <c r="Q2374">
        <v>75.099999999999994</v>
      </c>
      <c r="R2374">
        <v>78</v>
      </c>
      <c r="S2374">
        <v>59</v>
      </c>
      <c r="T2374">
        <v>44</v>
      </c>
      <c r="U2374">
        <v>31</v>
      </c>
      <c r="V2374">
        <v>74</v>
      </c>
      <c r="W2374">
        <v>7</v>
      </c>
      <c r="X2374" s="2">
        <v>0.26500000000000001</v>
      </c>
    </row>
    <row r="2375" spans="1:24" x14ac:dyDescent="0.25">
      <c r="A2375" t="str">
        <f t="shared" si="111"/>
        <v/>
      </c>
      <c r="B2375" t="str">
        <f t="shared" si="112"/>
        <v/>
      </c>
      <c r="C2375" t="str">
        <f t="shared" si="113"/>
        <v/>
      </c>
      <c r="D2375">
        <v>2026</v>
      </c>
      <c r="E2375" t="s">
        <v>9170</v>
      </c>
      <c r="F2375" t="s">
        <v>2526</v>
      </c>
      <c r="G2375" t="s">
        <v>24</v>
      </c>
      <c r="H2375" t="s">
        <v>64</v>
      </c>
      <c r="I2375">
        <v>4</v>
      </c>
      <c r="J2375">
        <v>4</v>
      </c>
      <c r="K2375" s="29">
        <v>5.64</v>
      </c>
      <c r="L2375">
        <v>14</v>
      </c>
      <c r="M2375">
        <v>11</v>
      </c>
      <c r="N2375">
        <v>0</v>
      </c>
      <c r="O2375">
        <v>0</v>
      </c>
      <c r="P2375">
        <v>0</v>
      </c>
      <c r="Q2375">
        <v>67</v>
      </c>
      <c r="R2375">
        <v>76</v>
      </c>
      <c r="S2375">
        <v>47</v>
      </c>
      <c r="T2375">
        <v>42</v>
      </c>
      <c r="U2375">
        <v>17</v>
      </c>
      <c r="V2375">
        <v>40</v>
      </c>
      <c r="W2375">
        <v>3</v>
      </c>
      <c r="X2375" s="2">
        <v>0.29599999999999999</v>
      </c>
    </row>
    <row r="2376" spans="1:24" x14ac:dyDescent="0.25">
      <c r="A2376" t="str">
        <f t="shared" si="111"/>
        <v/>
      </c>
      <c r="B2376" t="str">
        <f t="shared" si="112"/>
        <v/>
      </c>
      <c r="C2376" t="str">
        <f t="shared" si="113"/>
        <v/>
      </c>
      <c r="D2376">
        <v>2026</v>
      </c>
      <c r="E2376" t="s">
        <v>9171</v>
      </c>
      <c r="F2376" t="s">
        <v>2526</v>
      </c>
      <c r="G2376" t="s">
        <v>24</v>
      </c>
      <c r="H2376" t="s">
        <v>64</v>
      </c>
      <c r="I2376">
        <v>0</v>
      </c>
      <c r="J2376">
        <v>0</v>
      </c>
      <c r="K2376" s="29">
        <v>0</v>
      </c>
      <c r="L2376">
        <v>1</v>
      </c>
      <c r="M2376">
        <v>0</v>
      </c>
      <c r="N2376">
        <v>0</v>
      </c>
      <c r="O2376">
        <v>0</v>
      </c>
      <c r="P2376">
        <v>0</v>
      </c>
      <c r="Q2376">
        <v>1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 s="2">
        <v>0</v>
      </c>
    </row>
    <row r="2377" spans="1:24" x14ac:dyDescent="0.25">
      <c r="A2377">
        <f t="shared" si="111"/>
        <v>1</v>
      </c>
      <c r="B2377" t="str">
        <f t="shared" si="112"/>
        <v/>
      </c>
      <c r="C2377" t="str">
        <f t="shared" si="113"/>
        <v/>
      </c>
      <c r="D2377">
        <v>2026</v>
      </c>
      <c r="E2377" t="s">
        <v>9172</v>
      </c>
      <c r="F2377" t="s">
        <v>2526</v>
      </c>
      <c r="G2377" t="s">
        <v>29</v>
      </c>
      <c r="H2377" t="s">
        <v>64</v>
      </c>
      <c r="I2377">
        <v>2</v>
      </c>
      <c r="J2377">
        <v>3</v>
      </c>
      <c r="K2377" s="29">
        <v>2.68</v>
      </c>
      <c r="L2377">
        <v>23</v>
      </c>
      <c r="M2377">
        <v>0</v>
      </c>
      <c r="N2377">
        <v>0</v>
      </c>
      <c r="O2377">
        <v>0</v>
      </c>
      <c r="P2377">
        <v>0</v>
      </c>
      <c r="Q2377">
        <v>40.1</v>
      </c>
      <c r="R2377">
        <v>41</v>
      </c>
      <c r="S2377">
        <v>16</v>
      </c>
      <c r="T2377">
        <v>12</v>
      </c>
      <c r="U2377">
        <v>12</v>
      </c>
      <c r="V2377">
        <v>26</v>
      </c>
      <c r="W2377">
        <v>4</v>
      </c>
      <c r="X2377" s="2">
        <v>0.26600000000000001</v>
      </c>
    </row>
    <row r="2378" spans="1:24" x14ac:dyDescent="0.25">
      <c r="A2378" t="str">
        <f t="shared" si="111"/>
        <v/>
      </c>
      <c r="B2378" t="str">
        <f t="shared" si="112"/>
        <v/>
      </c>
      <c r="C2378" t="str">
        <f t="shared" si="113"/>
        <v/>
      </c>
      <c r="D2378">
        <v>2026</v>
      </c>
      <c r="E2378" t="s">
        <v>9173</v>
      </c>
      <c r="F2378" t="s">
        <v>2526</v>
      </c>
      <c r="G2378" t="s">
        <v>37</v>
      </c>
      <c r="H2378" t="s">
        <v>64</v>
      </c>
      <c r="I2378">
        <v>1</v>
      </c>
      <c r="J2378">
        <v>2</v>
      </c>
      <c r="K2378" s="29">
        <v>3.78</v>
      </c>
      <c r="L2378">
        <v>21</v>
      </c>
      <c r="M2378">
        <v>1</v>
      </c>
      <c r="N2378">
        <v>0</v>
      </c>
      <c r="O2378">
        <v>0</v>
      </c>
      <c r="P2378">
        <v>6</v>
      </c>
      <c r="Q2378">
        <v>33.1</v>
      </c>
      <c r="R2378">
        <v>38</v>
      </c>
      <c r="S2378">
        <v>14</v>
      </c>
      <c r="T2378">
        <v>14</v>
      </c>
      <c r="U2378">
        <v>14</v>
      </c>
      <c r="V2378">
        <v>35</v>
      </c>
      <c r="W2378">
        <v>3</v>
      </c>
      <c r="X2378" s="2">
        <v>0.28999999999999998</v>
      </c>
    </row>
    <row r="2379" spans="1:24" x14ac:dyDescent="0.25">
      <c r="A2379" t="str">
        <f t="shared" si="111"/>
        <v/>
      </c>
      <c r="B2379" t="str">
        <f t="shared" si="112"/>
        <v/>
      </c>
      <c r="C2379" t="str">
        <f t="shared" si="113"/>
        <v/>
      </c>
      <c r="D2379">
        <v>2026</v>
      </c>
      <c r="E2379" t="s">
        <v>9174</v>
      </c>
      <c r="F2379" t="s">
        <v>2526</v>
      </c>
      <c r="G2379" t="s">
        <v>24</v>
      </c>
      <c r="H2379" t="s">
        <v>64</v>
      </c>
      <c r="I2379">
        <v>1</v>
      </c>
      <c r="J2379">
        <v>6</v>
      </c>
      <c r="K2379" s="29">
        <v>3.99</v>
      </c>
      <c r="L2379">
        <v>15</v>
      </c>
      <c r="M2379">
        <v>7</v>
      </c>
      <c r="N2379">
        <v>0</v>
      </c>
      <c r="O2379">
        <v>0</v>
      </c>
      <c r="P2379">
        <v>0</v>
      </c>
      <c r="Q2379">
        <v>47.1</v>
      </c>
      <c r="R2379">
        <v>59</v>
      </c>
      <c r="S2379">
        <v>38</v>
      </c>
      <c r="T2379">
        <v>21</v>
      </c>
      <c r="U2379">
        <v>22</v>
      </c>
      <c r="V2379">
        <v>36</v>
      </c>
      <c r="W2379">
        <v>4</v>
      </c>
      <c r="X2379" s="2">
        <v>0.311</v>
      </c>
    </row>
    <row r="2380" spans="1:24" x14ac:dyDescent="0.25">
      <c r="A2380" t="str">
        <f t="shared" si="111"/>
        <v/>
      </c>
      <c r="B2380" t="str">
        <f t="shared" si="112"/>
        <v/>
      </c>
      <c r="C2380" t="str">
        <f t="shared" si="113"/>
        <v/>
      </c>
      <c r="D2380">
        <v>2026</v>
      </c>
      <c r="E2380" t="s">
        <v>9175</v>
      </c>
      <c r="F2380" t="s">
        <v>2526</v>
      </c>
      <c r="G2380" t="s">
        <v>37</v>
      </c>
      <c r="H2380" t="s">
        <v>64</v>
      </c>
      <c r="I2380">
        <v>0</v>
      </c>
      <c r="J2380">
        <v>0</v>
      </c>
      <c r="K2380" s="29">
        <v>4.5</v>
      </c>
      <c r="L2380">
        <v>3</v>
      </c>
      <c r="M2380">
        <v>0</v>
      </c>
      <c r="N2380">
        <v>0</v>
      </c>
      <c r="O2380">
        <v>0</v>
      </c>
      <c r="P2380">
        <v>0</v>
      </c>
      <c r="Q2380">
        <v>2</v>
      </c>
      <c r="R2380">
        <v>4</v>
      </c>
      <c r="S2380">
        <v>1</v>
      </c>
      <c r="T2380">
        <v>1</v>
      </c>
      <c r="U2380">
        <v>4</v>
      </c>
      <c r="V2380">
        <v>1</v>
      </c>
      <c r="W2380">
        <v>0</v>
      </c>
      <c r="X2380" s="2">
        <v>0.5</v>
      </c>
    </row>
    <row r="2381" spans="1:24" x14ac:dyDescent="0.25">
      <c r="A2381" t="str">
        <f t="shared" si="111"/>
        <v/>
      </c>
      <c r="B2381" t="str">
        <f t="shared" si="112"/>
        <v/>
      </c>
      <c r="C2381" t="str">
        <f t="shared" si="113"/>
        <v/>
      </c>
      <c r="D2381">
        <v>2026</v>
      </c>
      <c r="E2381" t="s">
        <v>9176</v>
      </c>
      <c r="F2381" t="s">
        <v>2526</v>
      </c>
      <c r="G2381" t="s">
        <v>24</v>
      </c>
      <c r="H2381" t="s">
        <v>64</v>
      </c>
      <c r="I2381">
        <v>0</v>
      </c>
      <c r="J2381">
        <v>2</v>
      </c>
      <c r="K2381" s="29">
        <v>4.8</v>
      </c>
      <c r="L2381">
        <v>21</v>
      </c>
      <c r="M2381">
        <v>0</v>
      </c>
      <c r="N2381">
        <v>0</v>
      </c>
      <c r="O2381">
        <v>0</v>
      </c>
      <c r="P2381">
        <v>1</v>
      </c>
      <c r="Q2381">
        <v>30</v>
      </c>
      <c r="R2381">
        <v>29</v>
      </c>
      <c r="S2381">
        <v>21</v>
      </c>
      <c r="T2381">
        <v>16</v>
      </c>
      <c r="U2381">
        <v>14</v>
      </c>
      <c r="V2381">
        <v>27</v>
      </c>
      <c r="W2381">
        <v>7</v>
      </c>
      <c r="X2381" s="2">
        <v>0.25900000000000001</v>
      </c>
    </row>
    <row r="2382" spans="1:24" x14ac:dyDescent="0.25">
      <c r="A2382" t="str">
        <f t="shared" si="111"/>
        <v/>
      </c>
      <c r="B2382" t="str">
        <f t="shared" si="112"/>
        <v/>
      </c>
      <c r="C2382" t="str">
        <f t="shared" si="113"/>
        <v/>
      </c>
      <c r="D2382">
        <v>2026</v>
      </c>
      <c r="E2382" t="s">
        <v>9177</v>
      </c>
      <c r="F2382" t="s">
        <v>2526</v>
      </c>
      <c r="G2382" t="s">
        <v>47</v>
      </c>
      <c r="H2382" t="s">
        <v>64</v>
      </c>
      <c r="I2382">
        <v>0</v>
      </c>
      <c r="J2382">
        <v>3</v>
      </c>
      <c r="K2382" s="29">
        <v>4.9400000000000004</v>
      </c>
      <c r="L2382">
        <v>14</v>
      </c>
      <c r="M2382">
        <v>6</v>
      </c>
      <c r="N2382">
        <v>0</v>
      </c>
      <c r="O2382">
        <v>0</v>
      </c>
      <c r="P2382">
        <v>0</v>
      </c>
      <c r="Q2382">
        <v>27.1</v>
      </c>
      <c r="R2382">
        <v>28</v>
      </c>
      <c r="S2382">
        <v>18</v>
      </c>
      <c r="T2382">
        <v>15</v>
      </c>
      <c r="U2382">
        <v>11</v>
      </c>
      <c r="V2382">
        <v>11</v>
      </c>
      <c r="W2382">
        <v>6</v>
      </c>
      <c r="X2382" s="2">
        <v>0.28000000000000003</v>
      </c>
    </row>
    <row r="2383" spans="1:24" x14ac:dyDescent="0.25">
      <c r="A2383" t="str">
        <f t="shared" si="111"/>
        <v/>
      </c>
      <c r="B2383" t="str">
        <f t="shared" si="112"/>
        <v/>
      </c>
      <c r="C2383" t="str">
        <f t="shared" si="113"/>
        <v/>
      </c>
      <c r="D2383">
        <v>2026</v>
      </c>
      <c r="E2383" t="s">
        <v>9178</v>
      </c>
      <c r="F2383" t="s">
        <v>2526</v>
      </c>
      <c r="G2383" t="s">
        <v>47</v>
      </c>
      <c r="H2383" t="s">
        <v>64</v>
      </c>
      <c r="I2383">
        <v>3</v>
      </c>
      <c r="J2383">
        <v>1</v>
      </c>
      <c r="K2383" s="29">
        <v>5.68</v>
      </c>
      <c r="L2383">
        <v>5</v>
      </c>
      <c r="M2383">
        <v>3</v>
      </c>
      <c r="N2383">
        <v>0</v>
      </c>
      <c r="O2383">
        <v>0</v>
      </c>
      <c r="P2383">
        <v>0</v>
      </c>
      <c r="Q2383">
        <v>19</v>
      </c>
      <c r="R2383">
        <v>15</v>
      </c>
      <c r="S2383">
        <v>12</v>
      </c>
      <c r="T2383">
        <v>12</v>
      </c>
      <c r="U2383">
        <v>6</v>
      </c>
      <c r="V2383">
        <v>18</v>
      </c>
      <c r="W2383">
        <v>0</v>
      </c>
      <c r="X2383" s="2">
        <v>0.20799999999999999</v>
      </c>
    </row>
    <row r="2384" spans="1:24" x14ac:dyDescent="0.25">
      <c r="A2384">
        <f t="shared" si="111"/>
        <v>1</v>
      </c>
      <c r="B2384" t="str">
        <f t="shared" si="112"/>
        <v/>
      </c>
      <c r="C2384" t="str">
        <f t="shared" si="113"/>
        <v/>
      </c>
      <c r="D2384">
        <v>2026</v>
      </c>
      <c r="E2384" t="s">
        <v>9179</v>
      </c>
      <c r="F2384" t="s">
        <v>2526</v>
      </c>
      <c r="G2384" t="s">
        <v>32</v>
      </c>
      <c r="H2384" t="s">
        <v>64</v>
      </c>
      <c r="I2384">
        <v>2</v>
      </c>
      <c r="J2384">
        <v>3</v>
      </c>
      <c r="K2384" s="29">
        <v>7.3</v>
      </c>
      <c r="L2384">
        <v>23</v>
      </c>
      <c r="M2384">
        <v>1</v>
      </c>
      <c r="N2384">
        <v>0</v>
      </c>
      <c r="O2384">
        <v>0</v>
      </c>
      <c r="P2384">
        <v>6</v>
      </c>
      <c r="Q2384">
        <v>24.2</v>
      </c>
      <c r="R2384">
        <v>22</v>
      </c>
      <c r="S2384">
        <v>23</v>
      </c>
      <c r="T2384">
        <v>20</v>
      </c>
      <c r="U2384">
        <v>18</v>
      </c>
      <c r="V2384">
        <v>23</v>
      </c>
      <c r="W2384">
        <v>5</v>
      </c>
      <c r="X2384" s="2">
        <v>0.23699999999999999</v>
      </c>
    </row>
    <row r="2385" spans="1:24" x14ac:dyDescent="0.25">
      <c r="A2385">
        <f t="shared" si="111"/>
        <v>1</v>
      </c>
      <c r="B2385" t="str">
        <f t="shared" si="112"/>
        <v/>
      </c>
      <c r="C2385" t="str">
        <f t="shared" si="113"/>
        <v/>
      </c>
      <c r="D2385">
        <v>2026</v>
      </c>
      <c r="E2385" t="s">
        <v>5361</v>
      </c>
      <c r="F2385" t="s">
        <v>2526</v>
      </c>
      <c r="G2385" t="s">
        <v>32</v>
      </c>
      <c r="H2385" t="s">
        <v>64</v>
      </c>
      <c r="I2385">
        <v>4</v>
      </c>
      <c r="J2385">
        <v>3</v>
      </c>
      <c r="K2385" s="29">
        <v>7.83</v>
      </c>
      <c r="L2385">
        <v>14</v>
      </c>
      <c r="M2385">
        <v>6</v>
      </c>
      <c r="N2385">
        <v>0</v>
      </c>
      <c r="O2385">
        <v>0</v>
      </c>
      <c r="P2385">
        <v>0</v>
      </c>
      <c r="Q2385">
        <v>46</v>
      </c>
      <c r="R2385">
        <v>55</v>
      </c>
      <c r="S2385">
        <v>41</v>
      </c>
      <c r="T2385">
        <v>40</v>
      </c>
      <c r="U2385">
        <v>16</v>
      </c>
      <c r="V2385">
        <v>40</v>
      </c>
      <c r="W2385">
        <v>4</v>
      </c>
      <c r="X2385" s="2">
        <v>0.29599999999999999</v>
      </c>
    </row>
    <row r="2386" spans="1:24" x14ac:dyDescent="0.25">
      <c r="A2386" t="str">
        <f t="shared" si="111"/>
        <v/>
      </c>
      <c r="B2386" t="str">
        <f t="shared" si="112"/>
        <v/>
      </c>
      <c r="C2386" t="str">
        <f t="shared" si="113"/>
        <v/>
      </c>
      <c r="D2386">
        <v>2026</v>
      </c>
      <c r="E2386" t="s">
        <v>9180</v>
      </c>
      <c r="F2386" t="s">
        <v>2526</v>
      </c>
      <c r="G2386" t="s">
        <v>47</v>
      </c>
      <c r="H2386" t="s">
        <v>64</v>
      </c>
      <c r="I2386">
        <v>0</v>
      </c>
      <c r="J2386">
        <v>1</v>
      </c>
      <c r="K2386" s="29">
        <v>10.29</v>
      </c>
      <c r="L2386">
        <v>8</v>
      </c>
      <c r="M2386">
        <v>1</v>
      </c>
      <c r="N2386">
        <v>0</v>
      </c>
      <c r="O2386">
        <v>0</v>
      </c>
      <c r="P2386">
        <v>0</v>
      </c>
      <c r="Q2386">
        <v>7</v>
      </c>
      <c r="R2386">
        <v>10</v>
      </c>
      <c r="S2386">
        <v>11</v>
      </c>
      <c r="T2386">
        <v>8</v>
      </c>
      <c r="U2386">
        <v>7</v>
      </c>
      <c r="V2386">
        <v>3</v>
      </c>
      <c r="W2386">
        <v>1</v>
      </c>
      <c r="X2386" s="2">
        <v>0.33300000000000002</v>
      </c>
    </row>
    <row r="2387" spans="1:24" x14ac:dyDescent="0.25">
      <c r="A2387" t="str">
        <f t="shared" si="111"/>
        <v/>
      </c>
      <c r="B2387" t="str">
        <f t="shared" si="112"/>
        <v/>
      </c>
      <c r="C2387">
        <f t="shared" si="113"/>
        <v>1</v>
      </c>
      <c r="D2387">
        <v>2026</v>
      </c>
      <c r="E2387" t="s">
        <v>6641</v>
      </c>
      <c r="F2387" t="s">
        <v>2526</v>
      </c>
      <c r="G2387" t="s">
        <v>24</v>
      </c>
      <c r="H2387" t="s">
        <v>64</v>
      </c>
      <c r="I2387">
        <v>0</v>
      </c>
      <c r="J2387">
        <v>1</v>
      </c>
      <c r="K2387" s="29">
        <v>13.03</v>
      </c>
      <c r="L2387">
        <v>11</v>
      </c>
      <c r="M2387">
        <v>3</v>
      </c>
      <c r="N2387">
        <v>0</v>
      </c>
      <c r="O2387">
        <v>0</v>
      </c>
      <c r="P2387">
        <v>0</v>
      </c>
      <c r="Q2387">
        <v>19.100000000000001</v>
      </c>
      <c r="R2387">
        <v>25</v>
      </c>
      <c r="S2387">
        <v>31</v>
      </c>
      <c r="T2387">
        <v>28</v>
      </c>
      <c r="U2387">
        <v>17</v>
      </c>
      <c r="V2387">
        <v>16</v>
      </c>
      <c r="W2387">
        <v>12</v>
      </c>
      <c r="X2387" s="2">
        <v>0.309</v>
      </c>
    </row>
    <row r="2388" spans="1:24" x14ac:dyDescent="0.25">
      <c r="A2388" t="str">
        <f t="shared" si="111"/>
        <v/>
      </c>
      <c r="B2388" t="str">
        <f t="shared" si="112"/>
        <v/>
      </c>
      <c r="C2388">
        <f t="shared" si="113"/>
        <v>1</v>
      </c>
      <c r="D2388">
        <v>2026</v>
      </c>
      <c r="E2388" t="s">
        <v>7085</v>
      </c>
      <c r="F2388" t="s">
        <v>2526</v>
      </c>
      <c r="G2388" t="s">
        <v>24</v>
      </c>
      <c r="H2388" t="s">
        <v>64</v>
      </c>
      <c r="I2388">
        <v>0</v>
      </c>
      <c r="J2388">
        <v>1</v>
      </c>
      <c r="K2388" s="29">
        <v>15.83</v>
      </c>
      <c r="L2388">
        <v>9</v>
      </c>
      <c r="M2388">
        <v>0</v>
      </c>
      <c r="N2388">
        <v>0</v>
      </c>
      <c r="O2388">
        <v>0</v>
      </c>
      <c r="P2388">
        <v>0</v>
      </c>
      <c r="Q2388">
        <v>9.1999999999999993</v>
      </c>
      <c r="R2388">
        <v>16</v>
      </c>
      <c r="S2388">
        <v>18</v>
      </c>
      <c r="T2388">
        <v>17</v>
      </c>
      <c r="U2388">
        <v>12</v>
      </c>
      <c r="V2388">
        <v>8</v>
      </c>
      <c r="W2388">
        <v>0</v>
      </c>
      <c r="X2388" s="2">
        <v>0.36399999999999999</v>
      </c>
    </row>
    <row r="2389" spans="1:24" x14ac:dyDescent="0.25">
      <c r="A2389" t="str">
        <f t="shared" si="111"/>
        <v/>
      </c>
      <c r="B2389" t="str">
        <f t="shared" si="112"/>
        <v/>
      </c>
      <c r="C2389" t="str">
        <f t="shared" si="113"/>
        <v/>
      </c>
      <c r="D2389">
        <v>2026</v>
      </c>
      <c r="E2389" t="s">
        <v>9181</v>
      </c>
      <c r="F2389" t="s">
        <v>2526</v>
      </c>
      <c r="G2389" t="s">
        <v>24</v>
      </c>
      <c r="H2389" t="s">
        <v>64</v>
      </c>
      <c r="I2389">
        <v>0</v>
      </c>
      <c r="J2389">
        <v>0</v>
      </c>
      <c r="K2389" s="29">
        <v>16.68</v>
      </c>
      <c r="L2389">
        <v>13</v>
      </c>
      <c r="M2389">
        <v>0</v>
      </c>
      <c r="N2389">
        <v>0</v>
      </c>
      <c r="O2389">
        <v>0</v>
      </c>
      <c r="P2389">
        <v>0</v>
      </c>
      <c r="Q2389">
        <v>11.1</v>
      </c>
      <c r="R2389">
        <v>21</v>
      </c>
      <c r="S2389">
        <v>23</v>
      </c>
      <c r="T2389">
        <v>21</v>
      </c>
      <c r="U2389">
        <v>13</v>
      </c>
      <c r="V2389">
        <v>6</v>
      </c>
      <c r="W2389">
        <v>3</v>
      </c>
      <c r="X2389" s="2">
        <v>0.40400000000000003</v>
      </c>
    </row>
    <row r="2390" spans="1:24" x14ac:dyDescent="0.25">
      <c r="A2390">
        <f t="shared" si="111"/>
        <v>1</v>
      </c>
      <c r="B2390" t="str">
        <f t="shared" si="112"/>
        <v/>
      </c>
      <c r="C2390" t="str">
        <f t="shared" si="113"/>
        <v/>
      </c>
      <c r="D2390">
        <v>2026</v>
      </c>
      <c r="E2390" t="s">
        <v>2564</v>
      </c>
      <c r="F2390" t="s">
        <v>2545</v>
      </c>
      <c r="G2390" t="s">
        <v>29</v>
      </c>
      <c r="H2390" t="s">
        <v>64</v>
      </c>
      <c r="I2390">
        <v>3</v>
      </c>
      <c r="J2390">
        <v>8</v>
      </c>
      <c r="K2390" s="29">
        <v>7.43</v>
      </c>
      <c r="L2390">
        <v>15</v>
      </c>
      <c r="M2390">
        <v>14</v>
      </c>
      <c r="N2390">
        <v>0</v>
      </c>
      <c r="O2390">
        <v>0</v>
      </c>
      <c r="P2390">
        <v>0</v>
      </c>
      <c r="Q2390">
        <v>59.1</v>
      </c>
      <c r="R2390">
        <v>92</v>
      </c>
      <c r="S2390">
        <v>59</v>
      </c>
      <c r="T2390">
        <v>49</v>
      </c>
      <c r="U2390">
        <v>24</v>
      </c>
      <c r="V2390">
        <v>48</v>
      </c>
      <c r="W2390">
        <v>10</v>
      </c>
      <c r="X2390" s="2">
        <v>0.34699999999999998</v>
      </c>
    </row>
    <row r="2391" spans="1:24" x14ac:dyDescent="0.25">
      <c r="A2391" t="str">
        <f t="shared" si="111"/>
        <v/>
      </c>
      <c r="B2391" t="str">
        <f t="shared" si="112"/>
        <v/>
      </c>
      <c r="C2391" t="str">
        <f t="shared" si="113"/>
        <v/>
      </c>
      <c r="D2391">
        <v>2026</v>
      </c>
      <c r="E2391" t="s">
        <v>9182</v>
      </c>
      <c r="F2391" t="s">
        <v>2545</v>
      </c>
      <c r="G2391" t="s">
        <v>47</v>
      </c>
      <c r="H2391" t="s">
        <v>64</v>
      </c>
      <c r="I2391">
        <v>2</v>
      </c>
      <c r="J2391">
        <v>4</v>
      </c>
      <c r="K2391" s="29">
        <v>7.97</v>
      </c>
      <c r="L2391">
        <v>17</v>
      </c>
      <c r="M2391">
        <v>9</v>
      </c>
      <c r="N2391">
        <v>0</v>
      </c>
      <c r="O2391">
        <v>0</v>
      </c>
      <c r="P2391">
        <v>0</v>
      </c>
      <c r="Q2391">
        <v>61</v>
      </c>
      <c r="R2391">
        <v>76</v>
      </c>
      <c r="S2391">
        <v>57</v>
      </c>
      <c r="T2391">
        <v>54</v>
      </c>
      <c r="U2391">
        <v>29</v>
      </c>
      <c r="V2391">
        <v>54</v>
      </c>
      <c r="W2391">
        <v>7</v>
      </c>
      <c r="X2391" s="2">
        <v>0.31</v>
      </c>
    </row>
    <row r="2392" spans="1:24" x14ac:dyDescent="0.25">
      <c r="A2392" t="str">
        <f t="shared" si="111"/>
        <v/>
      </c>
      <c r="B2392" t="str">
        <f t="shared" si="112"/>
        <v/>
      </c>
      <c r="C2392">
        <f t="shared" si="113"/>
        <v>1</v>
      </c>
      <c r="D2392">
        <v>2026</v>
      </c>
      <c r="E2392" t="s">
        <v>5693</v>
      </c>
      <c r="F2392" t="s">
        <v>2545</v>
      </c>
      <c r="G2392" t="s">
        <v>37</v>
      </c>
      <c r="H2392" t="s">
        <v>64</v>
      </c>
      <c r="I2392">
        <v>2</v>
      </c>
      <c r="J2392">
        <v>0</v>
      </c>
      <c r="K2392" s="29">
        <v>3.68</v>
      </c>
      <c r="L2392">
        <v>7</v>
      </c>
      <c r="M2392">
        <v>3</v>
      </c>
      <c r="N2392">
        <v>0</v>
      </c>
      <c r="O2392">
        <v>0</v>
      </c>
      <c r="P2392">
        <v>0</v>
      </c>
      <c r="Q2392">
        <v>22</v>
      </c>
      <c r="R2392">
        <v>18</v>
      </c>
      <c r="S2392">
        <v>10</v>
      </c>
      <c r="T2392">
        <v>9</v>
      </c>
      <c r="U2392">
        <v>12</v>
      </c>
      <c r="V2392">
        <v>22</v>
      </c>
      <c r="W2392">
        <v>3</v>
      </c>
      <c r="X2392" s="2">
        <v>0.22500000000000001</v>
      </c>
    </row>
    <row r="2393" spans="1:24" x14ac:dyDescent="0.25">
      <c r="A2393" t="str">
        <f t="shared" si="111"/>
        <v/>
      </c>
      <c r="B2393" t="str">
        <f t="shared" si="112"/>
        <v/>
      </c>
      <c r="C2393" t="str">
        <f t="shared" si="113"/>
        <v/>
      </c>
      <c r="D2393">
        <v>2026</v>
      </c>
      <c r="E2393" t="s">
        <v>9183</v>
      </c>
      <c r="F2393" t="s">
        <v>2545</v>
      </c>
      <c r="G2393" t="s">
        <v>24</v>
      </c>
      <c r="H2393" t="s">
        <v>64</v>
      </c>
      <c r="I2393">
        <v>3</v>
      </c>
      <c r="J2393">
        <v>1</v>
      </c>
      <c r="K2393" s="29">
        <v>3.82</v>
      </c>
      <c r="L2393">
        <v>15</v>
      </c>
      <c r="M2393">
        <v>2</v>
      </c>
      <c r="N2393">
        <v>0</v>
      </c>
      <c r="O2393">
        <v>0</v>
      </c>
      <c r="P2393">
        <v>0</v>
      </c>
      <c r="Q2393">
        <v>30.2</v>
      </c>
      <c r="R2393">
        <v>25</v>
      </c>
      <c r="S2393">
        <v>14</v>
      </c>
      <c r="T2393">
        <v>13</v>
      </c>
      <c r="U2393">
        <v>14</v>
      </c>
      <c r="V2393">
        <v>11</v>
      </c>
      <c r="W2393">
        <v>4</v>
      </c>
      <c r="X2393" s="2">
        <v>0.23400000000000001</v>
      </c>
    </row>
    <row r="2394" spans="1:24" x14ac:dyDescent="0.25">
      <c r="A2394" t="str">
        <f t="shared" si="111"/>
        <v/>
      </c>
      <c r="B2394" t="str">
        <f t="shared" si="112"/>
        <v/>
      </c>
      <c r="C2394" t="str">
        <f t="shared" si="113"/>
        <v/>
      </c>
      <c r="D2394">
        <v>2026</v>
      </c>
      <c r="E2394" t="s">
        <v>9184</v>
      </c>
      <c r="F2394" t="s">
        <v>2545</v>
      </c>
      <c r="G2394" t="s">
        <v>24</v>
      </c>
      <c r="H2394" t="s">
        <v>64</v>
      </c>
      <c r="I2394">
        <v>2</v>
      </c>
      <c r="J2394">
        <v>0</v>
      </c>
      <c r="K2394" s="29">
        <v>4.09</v>
      </c>
      <c r="L2394">
        <v>7</v>
      </c>
      <c r="M2394">
        <v>0</v>
      </c>
      <c r="N2394">
        <v>0</v>
      </c>
      <c r="O2394">
        <v>0</v>
      </c>
      <c r="P2394">
        <v>0</v>
      </c>
      <c r="Q2394">
        <v>11</v>
      </c>
      <c r="R2394">
        <v>7</v>
      </c>
      <c r="S2394">
        <v>5</v>
      </c>
      <c r="T2394">
        <v>5</v>
      </c>
      <c r="U2394">
        <v>7</v>
      </c>
      <c r="V2394">
        <v>10</v>
      </c>
      <c r="W2394">
        <v>1</v>
      </c>
      <c r="X2394" s="2">
        <v>0.17899999999999999</v>
      </c>
    </row>
    <row r="2395" spans="1:24" x14ac:dyDescent="0.25">
      <c r="A2395">
        <f t="shared" si="111"/>
        <v>1</v>
      </c>
      <c r="B2395" t="str">
        <f t="shared" si="112"/>
        <v/>
      </c>
      <c r="C2395" t="str">
        <f t="shared" si="113"/>
        <v/>
      </c>
      <c r="D2395">
        <v>2026</v>
      </c>
      <c r="E2395" t="s">
        <v>2563</v>
      </c>
      <c r="F2395" t="s">
        <v>2545</v>
      </c>
      <c r="G2395" t="s">
        <v>29</v>
      </c>
      <c r="H2395" t="s">
        <v>64</v>
      </c>
      <c r="I2395">
        <v>3</v>
      </c>
      <c r="J2395">
        <v>2</v>
      </c>
      <c r="K2395" s="29">
        <v>4.13</v>
      </c>
      <c r="L2395">
        <v>18</v>
      </c>
      <c r="M2395">
        <v>0</v>
      </c>
      <c r="N2395">
        <v>0</v>
      </c>
      <c r="O2395">
        <v>0</v>
      </c>
      <c r="P2395">
        <v>5</v>
      </c>
      <c r="Q2395">
        <v>32.200000000000003</v>
      </c>
      <c r="R2395">
        <v>21</v>
      </c>
      <c r="S2395">
        <v>16</v>
      </c>
      <c r="T2395">
        <v>15</v>
      </c>
      <c r="U2395">
        <v>16</v>
      </c>
      <c r="V2395">
        <v>30</v>
      </c>
      <c r="W2395">
        <v>4</v>
      </c>
      <c r="X2395" s="2">
        <v>0.188</v>
      </c>
    </row>
    <row r="2396" spans="1:24" x14ac:dyDescent="0.25">
      <c r="A2396" t="str">
        <f t="shared" si="111"/>
        <v/>
      </c>
      <c r="B2396" t="str">
        <f t="shared" si="112"/>
        <v/>
      </c>
      <c r="C2396" t="str">
        <f t="shared" si="113"/>
        <v/>
      </c>
      <c r="D2396">
        <v>2026</v>
      </c>
      <c r="E2396" t="s">
        <v>9185</v>
      </c>
      <c r="F2396" t="s">
        <v>2545</v>
      </c>
      <c r="G2396" t="s">
        <v>37</v>
      </c>
      <c r="H2396" t="s">
        <v>64</v>
      </c>
      <c r="I2396">
        <v>2</v>
      </c>
      <c r="J2396">
        <v>3</v>
      </c>
      <c r="K2396" s="29">
        <v>5.8</v>
      </c>
      <c r="L2396">
        <v>16</v>
      </c>
      <c r="M2396">
        <v>1</v>
      </c>
      <c r="N2396">
        <v>0</v>
      </c>
      <c r="O2396">
        <v>0</v>
      </c>
      <c r="P2396">
        <v>0</v>
      </c>
      <c r="Q2396">
        <v>45</v>
      </c>
      <c r="R2396">
        <v>50</v>
      </c>
      <c r="S2396">
        <v>30</v>
      </c>
      <c r="T2396">
        <v>29</v>
      </c>
      <c r="U2396">
        <v>24</v>
      </c>
      <c r="V2396">
        <v>48</v>
      </c>
      <c r="W2396">
        <v>6</v>
      </c>
      <c r="X2396" s="2">
        <v>0.27900000000000003</v>
      </c>
    </row>
    <row r="2397" spans="1:24" x14ac:dyDescent="0.25">
      <c r="A2397" t="str">
        <f t="shared" si="111"/>
        <v/>
      </c>
      <c r="B2397" t="str">
        <f t="shared" si="112"/>
        <v/>
      </c>
      <c r="C2397" t="str">
        <f t="shared" si="113"/>
        <v/>
      </c>
      <c r="D2397">
        <v>2026</v>
      </c>
      <c r="E2397" t="s">
        <v>9186</v>
      </c>
      <c r="F2397" t="s">
        <v>2545</v>
      </c>
      <c r="G2397" t="s">
        <v>47</v>
      </c>
      <c r="H2397" t="s">
        <v>64</v>
      </c>
      <c r="I2397">
        <v>0</v>
      </c>
      <c r="J2397">
        <v>0</v>
      </c>
      <c r="K2397" s="29">
        <v>7.27</v>
      </c>
      <c r="L2397">
        <v>9</v>
      </c>
      <c r="M2397">
        <v>0</v>
      </c>
      <c r="N2397">
        <v>0</v>
      </c>
      <c r="O2397">
        <v>0</v>
      </c>
      <c r="P2397">
        <v>0</v>
      </c>
      <c r="Q2397">
        <v>8.1999999999999993</v>
      </c>
      <c r="R2397">
        <v>9</v>
      </c>
      <c r="S2397">
        <v>8</v>
      </c>
      <c r="T2397">
        <v>7</v>
      </c>
      <c r="U2397">
        <v>8</v>
      </c>
      <c r="V2397">
        <v>9</v>
      </c>
      <c r="W2397">
        <v>1</v>
      </c>
      <c r="X2397" s="2">
        <v>0.28100000000000003</v>
      </c>
    </row>
    <row r="2398" spans="1:24" x14ac:dyDescent="0.25">
      <c r="A2398" t="str">
        <f t="shared" si="111"/>
        <v/>
      </c>
      <c r="B2398" t="str">
        <f t="shared" si="112"/>
        <v/>
      </c>
      <c r="C2398" t="str">
        <f t="shared" si="113"/>
        <v/>
      </c>
      <c r="D2398">
        <v>2026</v>
      </c>
      <c r="E2398" t="s">
        <v>9187</v>
      </c>
      <c r="F2398" t="s">
        <v>2545</v>
      </c>
      <c r="G2398" t="s">
        <v>37</v>
      </c>
      <c r="H2398" t="s">
        <v>64</v>
      </c>
      <c r="I2398">
        <v>1</v>
      </c>
      <c r="J2398">
        <v>7</v>
      </c>
      <c r="K2398" s="29">
        <v>7.32</v>
      </c>
      <c r="L2398">
        <v>13</v>
      </c>
      <c r="M2398">
        <v>13</v>
      </c>
      <c r="N2398">
        <v>0</v>
      </c>
      <c r="O2398">
        <v>0</v>
      </c>
      <c r="P2398">
        <v>0</v>
      </c>
      <c r="Q2398">
        <v>55.1</v>
      </c>
      <c r="R2398">
        <v>66</v>
      </c>
      <c r="S2398">
        <v>55</v>
      </c>
      <c r="T2398">
        <v>45</v>
      </c>
      <c r="U2398">
        <v>30</v>
      </c>
      <c r="V2398">
        <v>62</v>
      </c>
      <c r="W2398">
        <v>22</v>
      </c>
      <c r="X2398" s="2">
        <v>0.30299999999999999</v>
      </c>
    </row>
    <row r="2399" spans="1:24" x14ac:dyDescent="0.25">
      <c r="A2399" t="str">
        <f t="shared" si="111"/>
        <v/>
      </c>
      <c r="B2399" t="str">
        <f t="shared" si="112"/>
        <v/>
      </c>
      <c r="C2399" t="str">
        <f t="shared" si="113"/>
        <v/>
      </c>
      <c r="D2399">
        <v>2026</v>
      </c>
      <c r="E2399" t="s">
        <v>9188</v>
      </c>
      <c r="F2399" t="s">
        <v>2545</v>
      </c>
      <c r="G2399" t="s">
        <v>37</v>
      </c>
      <c r="H2399" t="s">
        <v>64</v>
      </c>
      <c r="I2399">
        <v>2</v>
      </c>
      <c r="J2399">
        <v>2</v>
      </c>
      <c r="K2399" s="29">
        <v>7.4</v>
      </c>
      <c r="L2399">
        <v>18</v>
      </c>
      <c r="M2399">
        <v>2</v>
      </c>
      <c r="N2399">
        <v>0</v>
      </c>
      <c r="O2399">
        <v>0</v>
      </c>
      <c r="P2399">
        <v>0</v>
      </c>
      <c r="Q2399">
        <v>41.1</v>
      </c>
      <c r="R2399">
        <v>48</v>
      </c>
      <c r="S2399">
        <v>37</v>
      </c>
      <c r="T2399">
        <v>34</v>
      </c>
      <c r="U2399">
        <v>23</v>
      </c>
      <c r="V2399">
        <v>46</v>
      </c>
      <c r="W2399">
        <v>8</v>
      </c>
      <c r="X2399" s="2">
        <v>0.28199999999999997</v>
      </c>
    </row>
    <row r="2400" spans="1:24" x14ac:dyDescent="0.25">
      <c r="A2400">
        <f t="shared" si="111"/>
        <v>1</v>
      </c>
      <c r="B2400" t="str">
        <f t="shared" si="112"/>
        <v/>
      </c>
      <c r="C2400" t="str">
        <f t="shared" si="113"/>
        <v/>
      </c>
      <c r="D2400">
        <v>2026</v>
      </c>
      <c r="E2400" t="s">
        <v>2562</v>
      </c>
      <c r="F2400" t="s">
        <v>2545</v>
      </c>
      <c r="G2400" t="s">
        <v>29</v>
      </c>
      <c r="H2400" t="s">
        <v>64</v>
      </c>
      <c r="I2400">
        <v>1</v>
      </c>
      <c r="J2400">
        <v>3</v>
      </c>
      <c r="K2400" s="29">
        <v>7.81</v>
      </c>
      <c r="L2400">
        <v>19</v>
      </c>
      <c r="M2400">
        <v>5</v>
      </c>
      <c r="N2400">
        <v>0</v>
      </c>
      <c r="O2400">
        <v>0</v>
      </c>
      <c r="P2400">
        <v>2</v>
      </c>
      <c r="Q2400">
        <v>40.1</v>
      </c>
      <c r="R2400">
        <v>58</v>
      </c>
      <c r="S2400">
        <v>46</v>
      </c>
      <c r="T2400">
        <v>35</v>
      </c>
      <c r="U2400">
        <v>33</v>
      </c>
      <c r="V2400">
        <v>30</v>
      </c>
      <c r="W2400">
        <v>3</v>
      </c>
      <c r="X2400" s="2">
        <v>0.35199999999999998</v>
      </c>
    </row>
    <row r="2401" spans="1:24" x14ac:dyDescent="0.25">
      <c r="A2401">
        <f t="shared" si="111"/>
        <v>1</v>
      </c>
      <c r="B2401" t="str">
        <f t="shared" si="112"/>
        <v/>
      </c>
      <c r="C2401" t="str">
        <f t="shared" si="113"/>
        <v/>
      </c>
      <c r="D2401">
        <v>2026</v>
      </c>
      <c r="E2401" t="s">
        <v>2548</v>
      </c>
      <c r="F2401" t="s">
        <v>2545</v>
      </c>
      <c r="G2401" t="s">
        <v>29</v>
      </c>
      <c r="H2401" t="s">
        <v>64</v>
      </c>
      <c r="I2401">
        <v>0</v>
      </c>
      <c r="J2401">
        <v>0</v>
      </c>
      <c r="K2401" s="29">
        <v>9</v>
      </c>
      <c r="L2401">
        <v>2</v>
      </c>
      <c r="M2401">
        <v>0</v>
      </c>
      <c r="N2401">
        <v>0</v>
      </c>
      <c r="O2401">
        <v>0</v>
      </c>
      <c r="P2401">
        <v>0</v>
      </c>
      <c r="Q2401">
        <v>1</v>
      </c>
      <c r="R2401">
        <v>1</v>
      </c>
      <c r="S2401">
        <v>1</v>
      </c>
      <c r="T2401">
        <v>1</v>
      </c>
      <c r="U2401">
        <v>1</v>
      </c>
      <c r="V2401">
        <v>1</v>
      </c>
      <c r="W2401">
        <v>0</v>
      </c>
      <c r="X2401" s="2">
        <v>0.33300000000000002</v>
      </c>
    </row>
    <row r="2402" spans="1:24" x14ac:dyDescent="0.25">
      <c r="A2402" t="str">
        <f t="shared" si="111"/>
        <v/>
      </c>
      <c r="B2402" t="str">
        <f t="shared" si="112"/>
        <v/>
      </c>
      <c r="C2402" t="str">
        <f t="shared" si="113"/>
        <v/>
      </c>
      <c r="D2402">
        <v>2026</v>
      </c>
      <c r="E2402" t="s">
        <v>9189</v>
      </c>
      <c r="F2402" t="s">
        <v>2545</v>
      </c>
      <c r="G2402" t="s">
        <v>37</v>
      </c>
      <c r="H2402" t="s">
        <v>64</v>
      </c>
      <c r="I2402">
        <v>0</v>
      </c>
      <c r="J2402">
        <v>0</v>
      </c>
      <c r="K2402" s="29">
        <v>13.5</v>
      </c>
      <c r="L2402">
        <v>7</v>
      </c>
      <c r="M2402">
        <v>0</v>
      </c>
      <c r="N2402">
        <v>0</v>
      </c>
      <c r="O2402">
        <v>0</v>
      </c>
      <c r="P2402">
        <v>0</v>
      </c>
      <c r="Q2402">
        <v>6</v>
      </c>
      <c r="R2402">
        <v>9</v>
      </c>
      <c r="S2402">
        <v>13</v>
      </c>
      <c r="T2402">
        <v>9</v>
      </c>
      <c r="U2402">
        <v>10</v>
      </c>
      <c r="V2402">
        <v>3</v>
      </c>
      <c r="W2402">
        <v>2</v>
      </c>
      <c r="X2402" s="2">
        <v>0.32100000000000001</v>
      </c>
    </row>
    <row r="2403" spans="1:24" x14ac:dyDescent="0.25">
      <c r="A2403">
        <f t="shared" si="111"/>
        <v>1</v>
      </c>
      <c r="B2403" t="str">
        <f t="shared" si="112"/>
        <v/>
      </c>
      <c r="C2403" t="str">
        <f t="shared" si="113"/>
        <v/>
      </c>
      <c r="D2403">
        <v>2026</v>
      </c>
      <c r="E2403" t="s">
        <v>9190</v>
      </c>
      <c r="F2403" t="s">
        <v>2545</v>
      </c>
      <c r="G2403" t="s">
        <v>29</v>
      </c>
      <c r="H2403" t="s">
        <v>64</v>
      </c>
      <c r="I2403">
        <v>1</v>
      </c>
      <c r="J2403">
        <v>1</v>
      </c>
      <c r="K2403" s="29">
        <v>15</v>
      </c>
      <c r="L2403">
        <v>14</v>
      </c>
      <c r="M2403">
        <v>5</v>
      </c>
      <c r="N2403">
        <v>0</v>
      </c>
      <c r="O2403">
        <v>0</v>
      </c>
      <c r="P2403">
        <v>0</v>
      </c>
      <c r="Q2403">
        <v>18</v>
      </c>
      <c r="R2403">
        <v>22</v>
      </c>
      <c r="S2403">
        <v>34</v>
      </c>
      <c r="T2403">
        <v>30</v>
      </c>
      <c r="U2403">
        <v>26</v>
      </c>
      <c r="V2403">
        <v>13</v>
      </c>
      <c r="W2403">
        <v>11</v>
      </c>
      <c r="X2403" s="2">
        <v>0.28599999999999998</v>
      </c>
    </row>
    <row r="2404" spans="1:24" x14ac:dyDescent="0.25">
      <c r="A2404" t="str">
        <f t="shared" si="111"/>
        <v/>
      </c>
      <c r="B2404" t="str">
        <f t="shared" si="112"/>
        <v/>
      </c>
      <c r="C2404" t="str">
        <f t="shared" si="113"/>
        <v/>
      </c>
      <c r="D2404">
        <v>2026</v>
      </c>
      <c r="E2404" t="s">
        <v>9191</v>
      </c>
      <c r="F2404" t="s">
        <v>2545</v>
      </c>
      <c r="G2404" t="s">
        <v>47</v>
      </c>
      <c r="H2404" t="s">
        <v>64</v>
      </c>
      <c r="I2404">
        <v>0</v>
      </c>
      <c r="J2404">
        <v>1</v>
      </c>
      <c r="K2404" s="29">
        <v>15.92</v>
      </c>
      <c r="L2404">
        <v>13</v>
      </c>
      <c r="M2404">
        <v>0</v>
      </c>
      <c r="N2404">
        <v>0</v>
      </c>
      <c r="O2404">
        <v>0</v>
      </c>
      <c r="P2404">
        <v>0</v>
      </c>
      <c r="Q2404">
        <v>13</v>
      </c>
      <c r="R2404">
        <v>18</v>
      </c>
      <c r="S2404">
        <v>23</v>
      </c>
      <c r="T2404">
        <v>23</v>
      </c>
      <c r="U2404">
        <v>13</v>
      </c>
      <c r="V2404">
        <v>16</v>
      </c>
      <c r="W2404">
        <v>8</v>
      </c>
      <c r="X2404" s="2">
        <v>0.34599999999999997</v>
      </c>
    </row>
    <row r="2405" spans="1:24" x14ac:dyDescent="0.25">
      <c r="A2405">
        <f t="shared" si="111"/>
        <v>1</v>
      </c>
      <c r="B2405" t="str">
        <f t="shared" si="112"/>
        <v/>
      </c>
      <c r="C2405" t="str">
        <f t="shared" si="113"/>
        <v/>
      </c>
      <c r="D2405">
        <v>2026</v>
      </c>
      <c r="E2405" t="s">
        <v>9192</v>
      </c>
      <c r="F2405" t="s">
        <v>2545</v>
      </c>
      <c r="G2405" t="s">
        <v>29</v>
      </c>
      <c r="H2405" t="s">
        <v>64</v>
      </c>
      <c r="I2405">
        <v>0</v>
      </c>
      <c r="J2405">
        <v>0</v>
      </c>
      <c r="K2405" s="29">
        <v>20.25</v>
      </c>
      <c r="L2405">
        <v>1</v>
      </c>
      <c r="M2405">
        <v>0</v>
      </c>
      <c r="N2405">
        <v>0</v>
      </c>
      <c r="O2405">
        <v>0</v>
      </c>
      <c r="P2405">
        <v>0</v>
      </c>
      <c r="Q2405">
        <v>1.1000000000000001</v>
      </c>
      <c r="R2405">
        <v>0</v>
      </c>
      <c r="S2405">
        <v>3</v>
      </c>
      <c r="T2405">
        <v>3</v>
      </c>
      <c r="U2405">
        <v>5</v>
      </c>
      <c r="V2405">
        <v>1</v>
      </c>
      <c r="W2405">
        <v>0</v>
      </c>
      <c r="X2405" s="2">
        <v>0</v>
      </c>
    </row>
    <row r="2406" spans="1:24" x14ac:dyDescent="0.25">
      <c r="A2406" t="str">
        <f t="shared" ref="A2406:A2469" si="114">IF(OR(G2406="SR", G2406="GR"), 1, "")</f>
        <v/>
      </c>
      <c r="B2406" t="str">
        <f t="shared" si="112"/>
        <v/>
      </c>
      <c r="C2406" t="str">
        <f t="shared" si="113"/>
        <v/>
      </c>
      <c r="D2406">
        <v>2026</v>
      </c>
      <c r="E2406" t="s">
        <v>2555</v>
      </c>
      <c r="F2406" t="s">
        <v>2545</v>
      </c>
      <c r="G2406" t="s">
        <v>24</v>
      </c>
      <c r="H2406" t="s">
        <v>64</v>
      </c>
      <c r="I2406">
        <v>0</v>
      </c>
      <c r="J2406">
        <v>0</v>
      </c>
      <c r="K2406" s="29">
        <v>22.5</v>
      </c>
      <c r="L2406">
        <v>2</v>
      </c>
      <c r="M2406">
        <v>0</v>
      </c>
      <c r="N2406">
        <v>0</v>
      </c>
      <c r="O2406">
        <v>0</v>
      </c>
      <c r="P2406">
        <v>0</v>
      </c>
      <c r="Q2406">
        <v>2</v>
      </c>
      <c r="R2406">
        <v>1</v>
      </c>
      <c r="S2406">
        <v>5</v>
      </c>
      <c r="T2406">
        <v>5</v>
      </c>
      <c r="U2406">
        <v>8</v>
      </c>
      <c r="V2406">
        <v>1</v>
      </c>
      <c r="W2406">
        <v>1</v>
      </c>
      <c r="X2406" s="2">
        <v>0.16700000000000001</v>
      </c>
    </row>
    <row r="2407" spans="1:24" x14ac:dyDescent="0.25">
      <c r="A2407" t="str">
        <f t="shared" si="114"/>
        <v/>
      </c>
      <c r="B2407" t="str">
        <f t="shared" si="112"/>
        <v/>
      </c>
      <c r="C2407" t="str">
        <f t="shared" si="113"/>
        <v/>
      </c>
      <c r="D2407">
        <v>2026</v>
      </c>
      <c r="E2407" t="s">
        <v>9193</v>
      </c>
      <c r="F2407" t="s">
        <v>2566</v>
      </c>
      <c r="G2407" t="s">
        <v>47</v>
      </c>
      <c r="H2407" t="s">
        <v>64</v>
      </c>
      <c r="I2407">
        <v>0</v>
      </c>
      <c r="J2407">
        <v>0</v>
      </c>
      <c r="K2407" s="29">
        <v>3.18</v>
      </c>
      <c r="L2407">
        <v>9</v>
      </c>
      <c r="M2407">
        <v>1</v>
      </c>
      <c r="N2407">
        <v>0</v>
      </c>
      <c r="O2407">
        <v>0</v>
      </c>
      <c r="P2407">
        <v>0</v>
      </c>
      <c r="Q2407">
        <v>11.1</v>
      </c>
      <c r="R2407">
        <v>8</v>
      </c>
      <c r="S2407">
        <v>6</v>
      </c>
      <c r="T2407">
        <v>4</v>
      </c>
      <c r="U2407">
        <v>6</v>
      </c>
      <c r="V2407">
        <v>6</v>
      </c>
      <c r="W2407">
        <v>4</v>
      </c>
      <c r="X2407" s="2">
        <v>0.19500000000000001</v>
      </c>
    </row>
    <row r="2408" spans="1:24" x14ac:dyDescent="0.25">
      <c r="A2408">
        <f t="shared" si="114"/>
        <v>1</v>
      </c>
      <c r="B2408" t="str">
        <f t="shared" si="112"/>
        <v/>
      </c>
      <c r="C2408" t="str">
        <f t="shared" si="113"/>
        <v/>
      </c>
      <c r="D2408">
        <v>2026</v>
      </c>
      <c r="E2408" t="s">
        <v>9194</v>
      </c>
      <c r="F2408" t="s">
        <v>2566</v>
      </c>
      <c r="G2408" t="s">
        <v>32</v>
      </c>
      <c r="H2408" t="s">
        <v>64</v>
      </c>
      <c r="I2408">
        <v>1</v>
      </c>
      <c r="J2408">
        <v>4</v>
      </c>
      <c r="K2408" s="29">
        <v>5.84</v>
      </c>
      <c r="L2408">
        <v>12</v>
      </c>
      <c r="M2408">
        <v>12</v>
      </c>
      <c r="N2408">
        <v>0</v>
      </c>
      <c r="O2408">
        <v>0</v>
      </c>
      <c r="P2408">
        <v>0</v>
      </c>
      <c r="Q2408">
        <v>44.2</v>
      </c>
      <c r="R2408">
        <v>61</v>
      </c>
      <c r="S2408">
        <v>38</v>
      </c>
      <c r="T2408">
        <v>29</v>
      </c>
      <c r="U2408">
        <v>19</v>
      </c>
      <c r="V2408">
        <v>34</v>
      </c>
      <c r="W2408">
        <v>6</v>
      </c>
      <c r="X2408" s="2">
        <v>0.313</v>
      </c>
    </row>
    <row r="2409" spans="1:24" x14ac:dyDescent="0.25">
      <c r="A2409" t="str">
        <f t="shared" si="114"/>
        <v/>
      </c>
      <c r="B2409" t="str">
        <f t="shared" si="112"/>
        <v/>
      </c>
      <c r="C2409" t="str">
        <f t="shared" si="113"/>
        <v/>
      </c>
      <c r="D2409">
        <v>2026</v>
      </c>
      <c r="E2409" t="s">
        <v>9195</v>
      </c>
      <c r="F2409" t="s">
        <v>2566</v>
      </c>
      <c r="G2409" t="s">
        <v>37</v>
      </c>
      <c r="H2409" t="s">
        <v>64</v>
      </c>
      <c r="I2409">
        <v>2</v>
      </c>
      <c r="J2409">
        <v>2</v>
      </c>
      <c r="K2409" s="29">
        <v>6</v>
      </c>
      <c r="L2409">
        <v>10</v>
      </c>
      <c r="M2409">
        <v>1</v>
      </c>
      <c r="N2409">
        <v>0</v>
      </c>
      <c r="O2409">
        <v>0</v>
      </c>
      <c r="P2409">
        <v>0</v>
      </c>
      <c r="Q2409">
        <v>27</v>
      </c>
      <c r="R2409">
        <v>29</v>
      </c>
      <c r="S2409">
        <v>22</v>
      </c>
      <c r="T2409">
        <v>18</v>
      </c>
      <c r="U2409">
        <v>11</v>
      </c>
      <c r="V2409">
        <v>16</v>
      </c>
      <c r="W2409">
        <v>4</v>
      </c>
      <c r="X2409" s="2">
        <v>0.26600000000000001</v>
      </c>
    </row>
    <row r="2410" spans="1:24" x14ac:dyDescent="0.25">
      <c r="A2410">
        <f t="shared" si="114"/>
        <v>1</v>
      </c>
      <c r="B2410" t="str">
        <f t="shared" si="112"/>
        <v/>
      </c>
      <c r="C2410" t="str">
        <f t="shared" si="113"/>
        <v/>
      </c>
      <c r="D2410">
        <v>2026</v>
      </c>
      <c r="E2410" t="s">
        <v>9196</v>
      </c>
      <c r="F2410" t="s">
        <v>2566</v>
      </c>
      <c r="G2410" t="s">
        <v>32</v>
      </c>
      <c r="H2410" t="s">
        <v>64</v>
      </c>
      <c r="I2410">
        <v>3</v>
      </c>
      <c r="J2410">
        <v>2</v>
      </c>
      <c r="K2410" s="29">
        <v>6.26</v>
      </c>
      <c r="L2410">
        <v>23</v>
      </c>
      <c r="M2410">
        <v>3</v>
      </c>
      <c r="N2410">
        <v>0</v>
      </c>
      <c r="O2410">
        <v>0</v>
      </c>
      <c r="P2410">
        <v>0</v>
      </c>
      <c r="Q2410">
        <v>46</v>
      </c>
      <c r="R2410">
        <v>43</v>
      </c>
      <c r="S2410">
        <v>36</v>
      </c>
      <c r="T2410">
        <v>32</v>
      </c>
      <c r="U2410">
        <v>25</v>
      </c>
      <c r="V2410">
        <v>37</v>
      </c>
      <c r="W2410">
        <v>9</v>
      </c>
      <c r="X2410" s="2">
        <v>0.253</v>
      </c>
    </row>
    <row r="2411" spans="1:24" x14ac:dyDescent="0.25">
      <c r="A2411">
        <f t="shared" si="114"/>
        <v>1</v>
      </c>
      <c r="B2411" t="str">
        <f t="shared" si="112"/>
        <v/>
      </c>
      <c r="C2411" t="str">
        <f t="shared" si="113"/>
        <v/>
      </c>
      <c r="D2411">
        <v>2026</v>
      </c>
      <c r="E2411" t="s">
        <v>9197</v>
      </c>
      <c r="F2411" t="s">
        <v>2566</v>
      </c>
      <c r="G2411" t="s">
        <v>32</v>
      </c>
      <c r="H2411" t="s">
        <v>64</v>
      </c>
      <c r="I2411">
        <v>1</v>
      </c>
      <c r="J2411">
        <v>3</v>
      </c>
      <c r="K2411" s="29">
        <v>6.31</v>
      </c>
      <c r="L2411">
        <v>22</v>
      </c>
      <c r="M2411">
        <v>0</v>
      </c>
      <c r="N2411">
        <v>0</v>
      </c>
      <c r="O2411">
        <v>0</v>
      </c>
      <c r="P2411">
        <v>3</v>
      </c>
      <c r="Q2411">
        <v>41.1</v>
      </c>
      <c r="R2411">
        <v>48</v>
      </c>
      <c r="S2411">
        <v>35</v>
      </c>
      <c r="T2411">
        <v>29</v>
      </c>
      <c r="U2411">
        <v>31</v>
      </c>
      <c r="V2411">
        <v>35</v>
      </c>
      <c r="W2411">
        <v>5</v>
      </c>
      <c r="X2411" s="2">
        <v>0.27600000000000002</v>
      </c>
    </row>
    <row r="2412" spans="1:24" x14ac:dyDescent="0.25">
      <c r="A2412" t="str">
        <f t="shared" si="114"/>
        <v/>
      </c>
      <c r="B2412" t="str">
        <f t="shared" si="112"/>
        <v/>
      </c>
      <c r="C2412" t="str">
        <f t="shared" si="113"/>
        <v/>
      </c>
      <c r="D2412">
        <v>2026</v>
      </c>
      <c r="E2412" t="s">
        <v>9198</v>
      </c>
      <c r="F2412" t="s">
        <v>2566</v>
      </c>
      <c r="G2412" t="s">
        <v>37</v>
      </c>
      <c r="H2412" t="s">
        <v>64</v>
      </c>
      <c r="I2412">
        <v>0</v>
      </c>
      <c r="J2412">
        <v>0</v>
      </c>
      <c r="K2412" s="29">
        <v>6.64</v>
      </c>
      <c r="L2412">
        <v>12</v>
      </c>
      <c r="M2412">
        <v>3</v>
      </c>
      <c r="N2412">
        <v>0</v>
      </c>
      <c r="O2412">
        <v>0</v>
      </c>
      <c r="P2412">
        <v>0</v>
      </c>
      <c r="Q2412">
        <v>20.100000000000001</v>
      </c>
      <c r="R2412">
        <v>22</v>
      </c>
      <c r="S2412">
        <v>15</v>
      </c>
      <c r="T2412">
        <v>15</v>
      </c>
      <c r="U2412">
        <v>18</v>
      </c>
      <c r="V2412">
        <v>16</v>
      </c>
      <c r="W2412">
        <v>3</v>
      </c>
      <c r="X2412" s="2">
        <v>0.28199999999999997</v>
      </c>
    </row>
    <row r="2413" spans="1:24" x14ac:dyDescent="0.25">
      <c r="A2413" t="str">
        <f t="shared" si="114"/>
        <v/>
      </c>
      <c r="B2413" t="str">
        <f t="shared" si="112"/>
        <v/>
      </c>
      <c r="C2413">
        <f t="shared" si="113"/>
        <v>1</v>
      </c>
      <c r="D2413">
        <v>2026</v>
      </c>
      <c r="E2413" t="s">
        <v>6608</v>
      </c>
      <c r="F2413" t="s">
        <v>2566</v>
      </c>
      <c r="G2413" t="s">
        <v>24</v>
      </c>
      <c r="H2413" t="s">
        <v>64</v>
      </c>
      <c r="I2413">
        <v>3</v>
      </c>
      <c r="J2413">
        <v>1</v>
      </c>
      <c r="K2413" s="29">
        <v>6.64</v>
      </c>
      <c r="L2413">
        <v>13</v>
      </c>
      <c r="M2413">
        <v>1</v>
      </c>
      <c r="N2413">
        <v>0</v>
      </c>
      <c r="O2413">
        <v>0</v>
      </c>
      <c r="P2413">
        <v>0</v>
      </c>
      <c r="Q2413">
        <v>20.100000000000001</v>
      </c>
      <c r="R2413">
        <v>18</v>
      </c>
      <c r="S2413">
        <v>17</v>
      </c>
      <c r="T2413">
        <v>15</v>
      </c>
      <c r="U2413">
        <v>20</v>
      </c>
      <c r="V2413">
        <v>14</v>
      </c>
      <c r="W2413">
        <v>6</v>
      </c>
      <c r="X2413" s="2">
        <v>0.247</v>
      </c>
    </row>
    <row r="2414" spans="1:24" x14ac:dyDescent="0.25">
      <c r="A2414" t="str">
        <f t="shared" si="114"/>
        <v/>
      </c>
      <c r="B2414" t="str">
        <f t="shared" si="112"/>
        <v/>
      </c>
      <c r="C2414" t="str">
        <f t="shared" si="113"/>
        <v/>
      </c>
      <c r="D2414">
        <v>2026</v>
      </c>
      <c r="E2414" t="s">
        <v>9199</v>
      </c>
      <c r="F2414" t="s">
        <v>2566</v>
      </c>
      <c r="G2414" t="s">
        <v>37</v>
      </c>
      <c r="H2414" t="s">
        <v>64</v>
      </c>
      <c r="I2414">
        <v>0</v>
      </c>
      <c r="J2414">
        <v>1</v>
      </c>
      <c r="K2414" s="29">
        <v>8.2799999999999994</v>
      </c>
      <c r="L2414">
        <v>20</v>
      </c>
      <c r="M2414">
        <v>1</v>
      </c>
      <c r="N2414">
        <v>0</v>
      </c>
      <c r="O2414">
        <v>0</v>
      </c>
      <c r="P2414">
        <v>0</v>
      </c>
      <c r="Q2414">
        <v>25</v>
      </c>
      <c r="R2414">
        <v>20</v>
      </c>
      <c r="S2414">
        <v>31</v>
      </c>
      <c r="T2414">
        <v>23</v>
      </c>
      <c r="U2414">
        <v>29</v>
      </c>
      <c r="V2414">
        <v>23</v>
      </c>
      <c r="W2414">
        <v>7</v>
      </c>
      <c r="X2414" s="2">
        <v>0.21099999999999999</v>
      </c>
    </row>
    <row r="2415" spans="1:24" x14ac:dyDescent="0.25">
      <c r="A2415" t="str">
        <f t="shared" si="114"/>
        <v/>
      </c>
      <c r="B2415" t="str">
        <f t="shared" si="112"/>
        <v/>
      </c>
      <c r="C2415" t="str">
        <f t="shared" si="113"/>
        <v/>
      </c>
      <c r="D2415">
        <v>2026</v>
      </c>
      <c r="E2415" t="s">
        <v>9200</v>
      </c>
      <c r="F2415" t="s">
        <v>2566</v>
      </c>
      <c r="G2415" t="s">
        <v>24</v>
      </c>
      <c r="H2415" t="s">
        <v>64</v>
      </c>
      <c r="I2415">
        <v>0</v>
      </c>
      <c r="J2415">
        <v>0</v>
      </c>
      <c r="K2415" s="29">
        <v>9</v>
      </c>
      <c r="L2415">
        <v>2</v>
      </c>
      <c r="M2415">
        <v>0</v>
      </c>
      <c r="N2415">
        <v>0</v>
      </c>
      <c r="O2415">
        <v>0</v>
      </c>
      <c r="P2415">
        <v>0</v>
      </c>
      <c r="Q2415">
        <v>2</v>
      </c>
      <c r="R2415">
        <v>2</v>
      </c>
      <c r="S2415">
        <v>2</v>
      </c>
      <c r="T2415">
        <v>2</v>
      </c>
      <c r="U2415">
        <v>1</v>
      </c>
      <c r="V2415">
        <v>2</v>
      </c>
      <c r="W2415">
        <v>1</v>
      </c>
      <c r="X2415" s="2">
        <v>0.25</v>
      </c>
    </row>
    <row r="2416" spans="1:24" x14ac:dyDescent="0.25">
      <c r="A2416" t="str">
        <f t="shared" si="114"/>
        <v/>
      </c>
      <c r="B2416" t="str">
        <f t="shared" si="112"/>
        <v/>
      </c>
      <c r="C2416" t="str">
        <f t="shared" si="113"/>
        <v/>
      </c>
      <c r="D2416">
        <v>2026</v>
      </c>
      <c r="E2416" t="s">
        <v>9201</v>
      </c>
      <c r="F2416" t="s">
        <v>2566</v>
      </c>
      <c r="G2416" t="s">
        <v>24</v>
      </c>
      <c r="H2416" t="s">
        <v>64</v>
      </c>
      <c r="I2416">
        <v>1</v>
      </c>
      <c r="J2416">
        <v>2</v>
      </c>
      <c r="K2416" s="29">
        <v>9.33</v>
      </c>
      <c r="L2416">
        <v>24</v>
      </c>
      <c r="M2416">
        <v>0</v>
      </c>
      <c r="N2416">
        <v>0</v>
      </c>
      <c r="O2416">
        <v>0</v>
      </c>
      <c r="P2416">
        <v>0</v>
      </c>
      <c r="Q2416">
        <v>27</v>
      </c>
      <c r="R2416">
        <v>37</v>
      </c>
      <c r="S2416">
        <v>29</v>
      </c>
      <c r="T2416">
        <v>28</v>
      </c>
      <c r="U2416">
        <v>14</v>
      </c>
      <c r="V2416">
        <v>19</v>
      </c>
      <c r="W2416">
        <v>6</v>
      </c>
      <c r="X2416" s="2">
        <v>0.314</v>
      </c>
    </row>
    <row r="2417" spans="1:24" x14ac:dyDescent="0.25">
      <c r="A2417">
        <f t="shared" si="114"/>
        <v>1</v>
      </c>
      <c r="B2417" t="str">
        <f t="shared" si="112"/>
        <v/>
      </c>
      <c r="C2417" t="str">
        <f t="shared" si="113"/>
        <v/>
      </c>
      <c r="D2417">
        <v>2026</v>
      </c>
      <c r="E2417" t="s">
        <v>9202</v>
      </c>
      <c r="F2417" t="s">
        <v>2566</v>
      </c>
      <c r="G2417" t="s">
        <v>29</v>
      </c>
      <c r="H2417" t="s">
        <v>64</v>
      </c>
      <c r="I2417">
        <v>1</v>
      </c>
      <c r="J2417">
        <v>8</v>
      </c>
      <c r="K2417" s="29">
        <v>9.48</v>
      </c>
      <c r="L2417">
        <v>13</v>
      </c>
      <c r="M2417">
        <v>13</v>
      </c>
      <c r="N2417">
        <v>0</v>
      </c>
      <c r="O2417">
        <v>0</v>
      </c>
      <c r="P2417">
        <v>0</v>
      </c>
      <c r="Q2417">
        <v>50.1</v>
      </c>
      <c r="R2417">
        <v>77</v>
      </c>
      <c r="S2417">
        <v>68</v>
      </c>
      <c r="T2417">
        <v>53</v>
      </c>
      <c r="U2417">
        <v>22</v>
      </c>
      <c r="V2417">
        <v>35</v>
      </c>
      <c r="W2417">
        <v>10</v>
      </c>
      <c r="X2417" s="2">
        <v>0.33800000000000002</v>
      </c>
    </row>
    <row r="2418" spans="1:24" x14ac:dyDescent="0.25">
      <c r="A2418" t="str">
        <f t="shared" si="114"/>
        <v/>
      </c>
      <c r="B2418" t="str">
        <f t="shared" si="112"/>
        <v/>
      </c>
      <c r="C2418" t="str">
        <f t="shared" si="113"/>
        <v/>
      </c>
      <c r="D2418">
        <v>2026</v>
      </c>
      <c r="E2418" t="s">
        <v>9203</v>
      </c>
      <c r="F2418" t="s">
        <v>2566</v>
      </c>
      <c r="G2418" t="s">
        <v>24</v>
      </c>
      <c r="H2418" t="s">
        <v>64</v>
      </c>
      <c r="I2418">
        <v>1</v>
      </c>
      <c r="J2418">
        <v>7</v>
      </c>
      <c r="K2418" s="29">
        <v>9.49</v>
      </c>
      <c r="L2418">
        <v>15</v>
      </c>
      <c r="M2418">
        <v>10</v>
      </c>
      <c r="N2418">
        <v>0</v>
      </c>
      <c r="O2418">
        <v>0</v>
      </c>
      <c r="P2418">
        <v>0</v>
      </c>
      <c r="Q2418">
        <v>42.2</v>
      </c>
      <c r="R2418">
        <v>63</v>
      </c>
      <c r="S2418">
        <v>51</v>
      </c>
      <c r="T2418">
        <v>45</v>
      </c>
      <c r="U2418">
        <v>29</v>
      </c>
      <c r="V2418">
        <v>42</v>
      </c>
      <c r="W2418">
        <v>6</v>
      </c>
      <c r="X2418" s="2">
        <v>0.35199999999999998</v>
      </c>
    </row>
    <row r="2419" spans="1:24" x14ac:dyDescent="0.25">
      <c r="A2419" t="str">
        <f t="shared" si="114"/>
        <v/>
      </c>
      <c r="B2419" t="str">
        <f t="shared" si="112"/>
        <v/>
      </c>
      <c r="C2419">
        <f t="shared" si="113"/>
        <v>1</v>
      </c>
      <c r="D2419">
        <v>2026</v>
      </c>
      <c r="E2419" t="s">
        <v>7234</v>
      </c>
      <c r="F2419" t="s">
        <v>2566</v>
      </c>
      <c r="G2419" t="s">
        <v>37</v>
      </c>
      <c r="H2419" t="s">
        <v>64</v>
      </c>
      <c r="I2419">
        <v>1</v>
      </c>
      <c r="J2419">
        <v>5</v>
      </c>
      <c r="K2419" s="29">
        <v>9.9700000000000006</v>
      </c>
      <c r="L2419">
        <v>18</v>
      </c>
      <c r="M2419">
        <v>5</v>
      </c>
      <c r="N2419">
        <v>0</v>
      </c>
      <c r="O2419">
        <v>0</v>
      </c>
      <c r="P2419">
        <v>2</v>
      </c>
      <c r="Q2419">
        <v>37</v>
      </c>
      <c r="R2419">
        <v>43</v>
      </c>
      <c r="S2419">
        <v>44</v>
      </c>
      <c r="T2419">
        <v>41</v>
      </c>
      <c r="U2419">
        <v>31</v>
      </c>
      <c r="V2419">
        <v>37</v>
      </c>
      <c r="W2419">
        <v>3</v>
      </c>
      <c r="X2419" s="2">
        <v>0.28499999999999998</v>
      </c>
    </row>
    <row r="2420" spans="1:24" x14ac:dyDescent="0.25">
      <c r="A2420" t="str">
        <f t="shared" si="114"/>
        <v/>
      </c>
      <c r="B2420" t="str">
        <f t="shared" si="112"/>
        <v/>
      </c>
      <c r="C2420" t="str">
        <f t="shared" si="113"/>
        <v/>
      </c>
      <c r="D2420">
        <v>2026</v>
      </c>
      <c r="E2420" t="s">
        <v>9204</v>
      </c>
      <c r="F2420" t="s">
        <v>2566</v>
      </c>
      <c r="G2420" t="s">
        <v>47</v>
      </c>
      <c r="H2420" t="s">
        <v>64</v>
      </c>
      <c r="I2420">
        <v>0</v>
      </c>
      <c r="J2420">
        <v>2</v>
      </c>
      <c r="K2420" s="29">
        <v>10.29</v>
      </c>
      <c r="L2420">
        <v>16</v>
      </c>
      <c r="M2420">
        <v>2</v>
      </c>
      <c r="N2420">
        <v>0</v>
      </c>
      <c r="O2420">
        <v>0</v>
      </c>
      <c r="P2420">
        <v>1</v>
      </c>
      <c r="Q2420">
        <v>28</v>
      </c>
      <c r="R2420">
        <v>41</v>
      </c>
      <c r="S2420">
        <v>33</v>
      </c>
      <c r="T2420">
        <v>32</v>
      </c>
      <c r="U2420">
        <v>23</v>
      </c>
      <c r="V2420">
        <v>26</v>
      </c>
      <c r="W2420">
        <v>8</v>
      </c>
      <c r="X2420" s="2">
        <v>0.33100000000000002</v>
      </c>
    </row>
    <row r="2421" spans="1:24" x14ac:dyDescent="0.25">
      <c r="A2421">
        <f t="shared" si="114"/>
        <v>1</v>
      </c>
      <c r="B2421" t="str">
        <f t="shared" si="112"/>
        <v/>
      </c>
      <c r="C2421" t="str">
        <f t="shared" si="113"/>
        <v/>
      </c>
      <c r="D2421">
        <v>2026</v>
      </c>
      <c r="E2421" t="s">
        <v>9205</v>
      </c>
      <c r="F2421" t="s">
        <v>2566</v>
      </c>
      <c r="G2421" t="s">
        <v>32</v>
      </c>
      <c r="H2421" t="s">
        <v>64</v>
      </c>
      <c r="I2421">
        <v>0</v>
      </c>
      <c r="J2421">
        <v>0</v>
      </c>
      <c r="K2421" s="29">
        <v>11.57</v>
      </c>
      <c r="L2421">
        <v>6</v>
      </c>
      <c r="M2421">
        <v>0</v>
      </c>
      <c r="N2421">
        <v>0</v>
      </c>
      <c r="O2421">
        <v>0</v>
      </c>
      <c r="P2421">
        <v>0</v>
      </c>
      <c r="Q2421">
        <v>4.2</v>
      </c>
      <c r="R2421">
        <v>5</v>
      </c>
      <c r="S2421">
        <v>6</v>
      </c>
      <c r="T2421">
        <v>6</v>
      </c>
      <c r="U2421">
        <v>6</v>
      </c>
      <c r="V2421">
        <v>5</v>
      </c>
      <c r="W2421">
        <v>5</v>
      </c>
      <c r="X2421" s="2">
        <v>0.26300000000000001</v>
      </c>
    </row>
    <row r="2422" spans="1:24" x14ac:dyDescent="0.25">
      <c r="A2422">
        <f t="shared" si="114"/>
        <v>1</v>
      </c>
      <c r="B2422" t="str">
        <f t="shared" si="112"/>
        <v/>
      </c>
      <c r="C2422" t="str">
        <f t="shared" si="113"/>
        <v/>
      </c>
      <c r="D2422">
        <v>2026</v>
      </c>
      <c r="E2422" t="s">
        <v>9206</v>
      </c>
      <c r="F2422" t="s">
        <v>2566</v>
      </c>
      <c r="G2422" t="s">
        <v>29</v>
      </c>
      <c r="H2422" t="s">
        <v>64</v>
      </c>
      <c r="I2422">
        <v>0</v>
      </c>
      <c r="J2422">
        <v>1</v>
      </c>
      <c r="K2422" s="29">
        <v>25.77</v>
      </c>
      <c r="L2422">
        <v>9</v>
      </c>
      <c r="M2422">
        <v>0</v>
      </c>
      <c r="N2422">
        <v>0</v>
      </c>
      <c r="O2422">
        <v>0</v>
      </c>
      <c r="P2422">
        <v>0</v>
      </c>
      <c r="Q2422">
        <v>7.1</v>
      </c>
      <c r="R2422">
        <v>16</v>
      </c>
      <c r="S2422">
        <v>21</v>
      </c>
      <c r="T2422">
        <v>21</v>
      </c>
      <c r="U2422">
        <v>6</v>
      </c>
      <c r="V2422">
        <v>3</v>
      </c>
      <c r="W2422">
        <v>5</v>
      </c>
      <c r="X2422" s="2">
        <v>0.45700000000000002</v>
      </c>
    </row>
    <row r="2423" spans="1:24" x14ac:dyDescent="0.25">
      <c r="A2423" t="str">
        <f t="shared" si="114"/>
        <v/>
      </c>
      <c r="B2423" t="str">
        <f t="shared" si="112"/>
        <v/>
      </c>
      <c r="C2423" t="str">
        <f t="shared" si="113"/>
        <v/>
      </c>
      <c r="D2423">
        <v>2026</v>
      </c>
      <c r="E2423" t="s">
        <v>9207</v>
      </c>
      <c r="F2423" t="s">
        <v>2585</v>
      </c>
      <c r="G2423" t="s">
        <v>24</v>
      </c>
      <c r="H2423" t="s">
        <v>64</v>
      </c>
      <c r="I2423">
        <v>6</v>
      </c>
      <c r="J2423">
        <v>1</v>
      </c>
      <c r="K2423" s="29">
        <v>2</v>
      </c>
      <c r="L2423">
        <v>11</v>
      </c>
      <c r="M2423">
        <v>11</v>
      </c>
      <c r="N2423">
        <v>0</v>
      </c>
      <c r="O2423">
        <v>0</v>
      </c>
      <c r="P2423">
        <v>0</v>
      </c>
      <c r="Q2423">
        <v>63</v>
      </c>
      <c r="R2423">
        <v>42</v>
      </c>
      <c r="S2423">
        <v>16</v>
      </c>
      <c r="T2423">
        <v>14</v>
      </c>
      <c r="U2423">
        <v>18</v>
      </c>
      <c r="V2423">
        <v>104</v>
      </c>
      <c r="W2423">
        <v>2</v>
      </c>
      <c r="X2423" s="2">
        <v>0.185</v>
      </c>
    </row>
    <row r="2424" spans="1:24" x14ac:dyDescent="0.25">
      <c r="A2424" t="str">
        <f t="shared" si="114"/>
        <v/>
      </c>
      <c r="B2424">
        <f t="shared" si="112"/>
        <v>1</v>
      </c>
      <c r="C2424" t="str">
        <f t="shared" si="113"/>
        <v/>
      </c>
      <c r="D2424">
        <v>2026</v>
      </c>
      <c r="E2424" t="s">
        <v>6205</v>
      </c>
      <c r="F2424" t="s">
        <v>2585</v>
      </c>
      <c r="G2424" t="s">
        <v>37</v>
      </c>
      <c r="H2424" t="s">
        <v>64</v>
      </c>
      <c r="I2424">
        <v>6</v>
      </c>
      <c r="J2424">
        <v>2</v>
      </c>
      <c r="K2424" s="29">
        <v>2.2200000000000002</v>
      </c>
      <c r="L2424">
        <v>15</v>
      </c>
      <c r="M2424">
        <v>15</v>
      </c>
      <c r="N2424">
        <v>0</v>
      </c>
      <c r="O2424">
        <v>0</v>
      </c>
      <c r="P2424">
        <v>0</v>
      </c>
      <c r="Q2424">
        <v>73</v>
      </c>
      <c r="R2424">
        <v>56</v>
      </c>
      <c r="S2424">
        <v>23</v>
      </c>
      <c r="T2424">
        <v>18</v>
      </c>
      <c r="U2424">
        <v>27</v>
      </c>
      <c r="V2424">
        <v>82</v>
      </c>
      <c r="W2424">
        <v>12</v>
      </c>
      <c r="X2424" s="2">
        <v>0.219</v>
      </c>
    </row>
    <row r="2425" spans="1:24" x14ac:dyDescent="0.25">
      <c r="A2425" t="str">
        <f t="shared" si="114"/>
        <v/>
      </c>
      <c r="B2425">
        <f t="shared" si="112"/>
        <v>1</v>
      </c>
      <c r="C2425" t="str">
        <f t="shared" si="113"/>
        <v/>
      </c>
      <c r="D2425">
        <v>2026</v>
      </c>
      <c r="E2425" t="s">
        <v>5979</v>
      </c>
      <c r="F2425" t="s">
        <v>2585</v>
      </c>
      <c r="G2425" t="s">
        <v>37</v>
      </c>
      <c r="H2425" t="s">
        <v>64</v>
      </c>
      <c r="I2425">
        <v>9</v>
      </c>
      <c r="J2425">
        <v>2</v>
      </c>
      <c r="K2425" s="29">
        <v>3.74</v>
      </c>
      <c r="L2425">
        <v>15</v>
      </c>
      <c r="M2425">
        <v>15</v>
      </c>
      <c r="N2425">
        <v>0</v>
      </c>
      <c r="O2425">
        <v>0</v>
      </c>
      <c r="P2425">
        <v>0</v>
      </c>
      <c r="Q2425">
        <v>77</v>
      </c>
      <c r="R2425">
        <v>63</v>
      </c>
      <c r="S2425">
        <v>37</v>
      </c>
      <c r="T2425">
        <v>32</v>
      </c>
      <c r="U2425">
        <v>27</v>
      </c>
      <c r="V2425">
        <v>97</v>
      </c>
      <c r="W2425">
        <v>12</v>
      </c>
      <c r="X2425" s="2">
        <v>0.222</v>
      </c>
    </row>
    <row r="2426" spans="1:24" x14ac:dyDescent="0.25">
      <c r="A2426">
        <f t="shared" si="114"/>
        <v>1</v>
      </c>
      <c r="B2426" t="str">
        <f t="shared" si="112"/>
        <v/>
      </c>
      <c r="C2426" t="str">
        <f t="shared" si="113"/>
        <v/>
      </c>
      <c r="D2426">
        <v>2026</v>
      </c>
      <c r="E2426" t="s">
        <v>9208</v>
      </c>
      <c r="F2426" t="s">
        <v>2585</v>
      </c>
      <c r="G2426" t="s">
        <v>29</v>
      </c>
      <c r="H2426" t="s">
        <v>64</v>
      </c>
      <c r="I2426">
        <v>2</v>
      </c>
      <c r="J2426">
        <v>1</v>
      </c>
      <c r="K2426" s="29">
        <v>1.5</v>
      </c>
      <c r="L2426">
        <v>24</v>
      </c>
      <c r="M2426">
        <v>0</v>
      </c>
      <c r="N2426">
        <v>0</v>
      </c>
      <c r="O2426">
        <v>0</v>
      </c>
      <c r="P2426">
        <v>14</v>
      </c>
      <c r="Q2426">
        <v>30</v>
      </c>
      <c r="R2426">
        <v>18</v>
      </c>
      <c r="S2426">
        <v>5</v>
      </c>
      <c r="T2426">
        <v>5</v>
      </c>
      <c r="U2426">
        <v>13</v>
      </c>
      <c r="V2426">
        <v>53</v>
      </c>
      <c r="W2426">
        <v>1</v>
      </c>
      <c r="X2426" s="2">
        <v>0.17299999999999999</v>
      </c>
    </row>
    <row r="2427" spans="1:24" x14ac:dyDescent="0.25">
      <c r="A2427">
        <f t="shared" si="114"/>
        <v>1</v>
      </c>
      <c r="B2427" t="str">
        <f t="shared" si="112"/>
        <v/>
      </c>
      <c r="C2427" t="str">
        <f t="shared" si="113"/>
        <v/>
      </c>
      <c r="D2427">
        <v>2026</v>
      </c>
      <c r="E2427" t="s">
        <v>9209</v>
      </c>
      <c r="F2427" t="s">
        <v>2585</v>
      </c>
      <c r="G2427" t="s">
        <v>29</v>
      </c>
      <c r="H2427" t="s">
        <v>64</v>
      </c>
      <c r="I2427">
        <v>0</v>
      </c>
      <c r="J2427">
        <v>0</v>
      </c>
      <c r="K2427" s="29">
        <v>1.62</v>
      </c>
      <c r="L2427">
        <v>16</v>
      </c>
      <c r="M2427">
        <v>0</v>
      </c>
      <c r="N2427">
        <v>0</v>
      </c>
      <c r="O2427">
        <v>0</v>
      </c>
      <c r="P2427">
        <v>0</v>
      </c>
      <c r="Q2427">
        <v>16.2</v>
      </c>
      <c r="R2427">
        <v>10</v>
      </c>
      <c r="S2427">
        <v>5</v>
      </c>
      <c r="T2427">
        <v>3</v>
      </c>
      <c r="U2427">
        <v>7</v>
      </c>
      <c r="V2427">
        <v>30</v>
      </c>
      <c r="W2427">
        <v>3</v>
      </c>
      <c r="X2427" s="2">
        <v>0.16700000000000001</v>
      </c>
    </row>
    <row r="2428" spans="1:24" x14ac:dyDescent="0.25">
      <c r="A2428" t="str">
        <f t="shared" si="114"/>
        <v/>
      </c>
      <c r="B2428" t="str">
        <f t="shared" si="112"/>
        <v/>
      </c>
      <c r="C2428" t="str">
        <f t="shared" si="113"/>
        <v/>
      </c>
      <c r="D2428">
        <v>2026</v>
      </c>
      <c r="E2428" t="s">
        <v>9210</v>
      </c>
      <c r="F2428" t="s">
        <v>2585</v>
      </c>
      <c r="G2428" t="s">
        <v>47</v>
      </c>
      <c r="H2428" t="s">
        <v>64</v>
      </c>
      <c r="I2428">
        <v>7</v>
      </c>
      <c r="J2428">
        <v>0</v>
      </c>
      <c r="K2428" s="29">
        <v>1.98</v>
      </c>
      <c r="L2428">
        <v>16</v>
      </c>
      <c r="M2428">
        <v>8</v>
      </c>
      <c r="N2428">
        <v>0</v>
      </c>
      <c r="O2428">
        <v>0</v>
      </c>
      <c r="P2428">
        <v>0</v>
      </c>
      <c r="Q2428">
        <v>59</v>
      </c>
      <c r="R2428">
        <v>34</v>
      </c>
      <c r="S2428">
        <v>18</v>
      </c>
      <c r="T2428">
        <v>13</v>
      </c>
      <c r="U2428">
        <v>15</v>
      </c>
      <c r="V2428">
        <v>67</v>
      </c>
      <c r="W2428">
        <v>7</v>
      </c>
      <c r="X2428" s="2">
        <v>0.16600000000000001</v>
      </c>
    </row>
    <row r="2429" spans="1:24" x14ac:dyDescent="0.25">
      <c r="A2429">
        <f t="shared" si="114"/>
        <v>1</v>
      </c>
      <c r="B2429" t="str">
        <f t="shared" si="112"/>
        <v/>
      </c>
      <c r="C2429" t="str">
        <f t="shared" si="113"/>
        <v/>
      </c>
      <c r="D2429">
        <v>2026</v>
      </c>
      <c r="E2429" t="s">
        <v>9211</v>
      </c>
      <c r="F2429" t="s">
        <v>2585</v>
      </c>
      <c r="G2429" t="s">
        <v>29</v>
      </c>
      <c r="H2429" t="s">
        <v>64</v>
      </c>
      <c r="I2429">
        <v>6</v>
      </c>
      <c r="J2429">
        <v>2</v>
      </c>
      <c r="K2429" s="29">
        <v>2.04</v>
      </c>
      <c r="L2429">
        <v>25</v>
      </c>
      <c r="M2429">
        <v>0</v>
      </c>
      <c r="N2429">
        <v>0</v>
      </c>
      <c r="O2429">
        <v>0</v>
      </c>
      <c r="P2429">
        <v>0</v>
      </c>
      <c r="Q2429">
        <v>39.200000000000003</v>
      </c>
      <c r="R2429">
        <v>25</v>
      </c>
      <c r="S2429">
        <v>9</v>
      </c>
      <c r="T2429">
        <v>9</v>
      </c>
      <c r="U2429">
        <v>11</v>
      </c>
      <c r="V2429">
        <v>49</v>
      </c>
      <c r="W2429">
        <v>7</v>
      </c>
      <c r="X2429" s="2">
        <v>0.184</v>
      </c>
    </row>
    <row r="2430" spans="1:24" x14ac:dyDescent="0.25">
      <c r="A2430" t="str">
        <f t="shared" si="114"/>
        <v/>
      </c>
      <c r="B2430" t="str">
        <f t="shared" si="112"/>
        <v/>
      </c>
      <c r="C2430" t="str">
        <f t="shared" si="113"/>
        <v/>
      </c>
      <c r="D2430">
        <v>2026</v>
      </c>
      <c r="E2430" t="s">
        <v>9212</v>
      </c>
      <c r="F2430" t="s">
        <v>2585</v>
      </c>
      <c r="G2430" t="s">
        <v>37</v>
      </c>
      <c r="H2430" t="s">
        <v>64</v>
      </c>
      <c r="I2430">
        <v>1</v>
      </c>
      <c r="J2430">
        <v>2</v>
      </c>
      <c r="K2430" s="29">
        <v>2.4900000000000002</v>
      </c>
      <c r="L2430">
        <v>21</v>
      </c>
      <c r="M2430">
        <v>1</v>
      </c>
      <c r="N2430">
        <v>0</v>
      </c>
      <c r="O2430">
        <v>0</v>
      </c>
      <c r="P2430">
        <v>2</v>
      </c>
      <c r="Q2430">
        <v>47</v>
      </c>
      <c r="R2430">
        <v>35</v>
      </c>
      <c r="S2430">
        <v>16</v>
      </c>
      <c r="T2430">
        <v>13</v>
      </c>
      <c r="U2430">
        <v>18</v>
      </c>
      <c r="V2430">
        <v>78</v>
      </c>
      <c r="W2430">
        <v>3</v>
      </c>
      <c r="X2430" s="2">
        <v>0.20499999999999999</v>
      </c>
    </row>
    <row r="2431" spans="1:24" x14ac:dyDescent="0.25">
      <c r="A2431" t="str">
        <f t="shared" si="114"/>
        <v/>
      </c>
      <c r="B2431" t="str">
        <f t="shared" si="112"/>
        <v/>
      </c>
      <c r="C2431" t="str">
        <f t="shared" si="113"/>
        <v/>
      </c>
      <c r="D2431">
        <v>2026</v>
      </c>
      <c r="E2431" t="s">
        <v>9213</v>
      </c>
      <c r="F2431" t="s">
        <v>2585</v>
      </c>
      <c r="G2431" t="s">
        <v>47</v>
      </c>
      <c r="H2431" t="s">
        <v>64</v>
      </c>
      <c r="I2431">
        <v>0</v>
      </c>
      <c r="J2431">
        <v>0</v>
      </c>
      <c r="K2431" s="29">
        <v>3.38</v>
      </c>
      <c r="L2431">
        <v>4</v>
      </c>
      <c r="M2431">
        <v>0</v>
      </c>
      <c r="N2431">
        <v>0</v>
      </c>
      <c r="O2431">
        <v>0</v>
      </c>
      <c r="P2431">
        <v>0</v>
      </c>
      <c r="Q2431">
        <v>2.2000000000000002</v>
      </c>
      <c r="R2431">
        <v>1</v>
      </c>
      <c r="S2431">
        <v>1</v>
      </c>
      <c r="T2431">
        <v>1</v>
      </c>
      <c r="U2431">
        <v>1</v>
      </c>
      <c r="V2431">
        <v>3</v>
      </c>
      <c r="W2431">
        <v>0</v>
      </c>
      <c r="X2431" s="2">
        <v>0.111</v>
      </c>
    </row>
    <row r="2432" spans="1:24" x14ac:dyDescent="0.25">
      <c r="A2432">
        <f t="shared" si="114"/>
        <v>1</v>
      </c>
      <c r="B2432" t="str">
        <f t="shared" si="112"/>
        <v/>
      </c>
      <c r="C2432" t="str">
        <f t="shared" si="113"/>
        <v/>
      </c>
      <c r="D2432">
        <v>2026</v>
      </c>
      <c r="E2432" t="s">
        <v>9214</v>
      </c>
      <c r="F2432" t="s">
        <v>2585</v>
      </c>
      <c r="G2432" t="s">
        <v>29</v>
      </c>
      <c r="H2432" t="s">
        <v>64</v>
      </c>
      <c r="I2432">
        <v>1</v>
      </c>
      <c r="J2432">
        <v>0</v>
      </c>
      <c r="K2432" s="29">
        <v>4.12</v>
      </c>
      <c r="L2432">
        <v>19</v>
      </c>
      <c r="M2432">
        <v>0</v>
      </c>
      <c r="N2432">
        <v>0</v>
      </c>
      <c r="O2432">
        <v>0</v>
      </c>
      <c r="P2432">
        <v>0</v>
      </c>
      <c r="Q2432">
        <v>24</v>
      </c>
      <c r="R2432">
        <v>22</v>
      </c>
      <c r="S2432">
        <v>12</v>
      </c>
      <c r="T2432">
        <v>11</v>
      </c>
      <c r="U2432">
        <v>11</v>
      </c>
      <c r="V2432">
        <v>25</v>
      </c>
      <c r="W2432">
        <v>12</v>
      </c>
      <c r="X2432" s="2">
        <v>0.253</v>
      </c>
    </row>
    <row r="2433" spans="1:24" x14ac:dyDescent="0.25">
      <c r="A2433" t="str">
        <f t="shared" si="114"/>
        <v/>
      </c>
      <c r="B2433" t="str">
        <f t="shared" si="112"/>
        <v/>
      </c>
      <c r="C2433" t="str">
        <f t="shared" si="113"/>
        <v/>
      </c>
      <c r="D2433">
        <v>2026</v>
      </c>
      <c r="E2433" t="s">
        <v>9215</v>
      </c>
      <c r="F2433" t="s">
        <v>2585</v>
      </c>
      <c r="G2433" t="s">
        <v>24</v>
      </c>
      <c r="H2433" t="s">
        <v>64</v>
      </c>
      <c r="I2433">
        <v>0</v>
      </c>
      <c r="J2433">
        <v>0</v>
      </c>
      <c r="K2433" s="29">
        <v>5.3</v>
      </c>
      <c r="L2433">
        <v>14</v>
      </c>
      <c r="M2433">
        <v>0</v>
      </c>
      <c r="N2433">
        <v>0</v>
      </c>
      <c r="O2433">
        <v>0</v>
      </c>
      <c r="P2433">
        <v>0</v>
      </c>
      <c r="Q2433">
        <v>18.2</v>
      </c>
      <c r="R2433">
        <v>27</v>
      </c>
      <c r="S2433">
        <v>12</v>
      </c>
      <c r="T2433">
        <v>11</v>
      </c>
      <c r="U2433">
        <v>4</v>
      </c>
      <c r="V2433">
        <v>20</v>
      </c>
      <c r="W2433">
        <v>4</v>
      </c>
      <c r="X2433" s="2">
        <v>0.35499999999999998</v>
      </c>
    </row>
    <row r="2434" spans="1:24" x14ac:dyDescent="0.25">
      <c r="A2434" t="str">
        <f t="shared" si="114"/>
        <v/>
      </c>
      <c r="B2434" t="str">
        <f t="shared" ref="B2434:B2497" si="115">IF(COUNTIFS(Draft_Player,$E2434),COUNTIFS(Draft_Player,$E2434),"")</f>
        <v/>
      </c>
      <c r="C2434" t="str">
        <f t="shared" ref="C2434:C2497" si="116">IF(COUNTIFS(Transfers_Player,$E2434),COUNTIFS(Transfers_Player,$E2434),"")</f>
        <v/>
      </c>
      <c r="D2434">
        <v>2026</v>
      </c>
      <c r="E2434" t="s">
        <v>9216</v>
      </c>
      <c r="F2434" t="s">
        <v>2585</v>
      </c>
      <c r="G2434" t="s">
        <v>37</v>
      </c>
      <c r="H2434" t="s">
        <v>64</v>
      </c>
      <c r="I2434">
        <v>2</v>
      </c>
      <c r="J2434">
        <v>1</v>
      </c>
      <c r="K2434" s="29">
        <v>5.48</v>
      </c>
      <c r="L2434">
        <v>16</v>
      </c>
      <c r="M2434">
        <v>1</v>
      </c>
      <c r="N2434">
        <v>0</v>
      </c>
      <c r="O2434">
        <v>0</v>
      </c>
      <c r="P2434">
        <v>1</v>
      </c>
      <c r="Q2434">
        <v>23</v>
      </c>
      <c r="R2434">
        <v>27</v>
      </c>
      <c r="S2434">
        <v>14</v>
      </c>
      <c r="T2434">
        <v>14</v>
      </c>
      <c r="U2434">
        <v>10</v>
      </c>
      <c r="V2434">
        <v>22</v>
      </c>
      <c r="W2434">
        <v>5</v>
      </c>
      <c r="X2434" s="2">
        <v>0.29299999999999998</v>
      </c>
    </row>
    <row r="2435" spans="1:24" x14ac:dyDescent="0.25">
      <c r="A2435" t="str">
        <f t="shared" si="114"/>
        <v/>
      </c>
      <c r="B2435" t="str">
        <f t="shared" si="115"/>
        <v/>
      </c>
      <c r="C2435" t="str">
        <f t="shared" si="116"/>
        <v/>
      </c>
      <c r="D2435">
        <v>2026</v>
      </c>
      <c r="E2435" t="s">
        <v>9217</v>
      </c>
      <c r="F2435" t="s">
        <v>2585</v>
      </c>
      <c r="G2435" t="s">
        <v>24</v>
      </c>
      <c r="H2435" t="s">
        <v>64</v>
      </c>
      <c r="I2435">
        <v>2</v>
      </c>
      <c r="J2435">
        <v>0</v>
      </c>
      <c r="K2435" s="29">
        <v>5.61</v>
      </c>
      <c r="L2435">
        <v>18</v>
      </c>
      <c r="M2435">
        <v>0</v>
      </c>
      <c r="N2435">
        <v>0</v>
      </c>
      <c r="O2435">
        <v>0</v>
      </c>
      <c r="P2435">
        <v>2</v>
      </c>
      <c r="Q2435">
        <v>25.2</v>
      </c>
      <c r="R2435">
        <v>22</v>
      </c>
      <c r="S2435">
        <v>17</v>
      </c>
      <c r="T2435">
        <v>16</v>
      </c>
      <c r="U2435">
        <v>11</v>
      </c>
      <c r="V2435">
        <v>37</v>
      </c>
      <c r="W2435">
        <v>2</v>
      </c>
      <c r="X2435" s="2">
        <v>0.224</v>
      </c>
    </row>
    <row r="2436" spans="1:24" x14ac:dyDescent="0.25">
      <c r="A2436" t="str">
        <f t="shared" si="114"/>
        <v/>
      </c>
      <c r="B2436" t="str">
        <f t="shared" si="115"/>
        <v/>
      </c>
      <c r="C2436" t="str">
        <f t="shared" si="116"/>
        <v/>
      </c>
      <c r="D2436">
        <v>2026</v>
      </c>
      <c r="E2436" t="s">
        <v>9218</v>
      </c>
      <c r="F2436" t="s">
        <v>2585</v>
      </c>
      <c r="G2436" t="s">
        <v>47</v>
      </c>
      <c r="H2436" t="s">
        <v>64</v>
      </c>
      <c r="I2436">
        <v>0</v>
      </c>
      <c r="J2436">
        <v>0</v>
      </c>
      <c r="K2436" s="29">
        <v>6.75</v>
      </c>
      <c r="L2436">
        <v>1</v>
      </c>
      <c r="M2436">
        <v>0</v>
      </c>
      <c r="N2436">
        <v>0</v>
      </c>
      <c r="O2436">
        <v>0</v>
      </c>
      <c r="P2436">
        <v>0</v>
      </c>
      <c r="Q2436">
        <v>1.1000000000000001</v>
      </c>
      <c r="R2436">
        <v>1</v>
      </c>
      <c r="S2436">
        <v>1</v>
      </c>
      <c r="T2436">
        <v>1</v>
      </c>
      <c r="U2436">
        <v>0</v>
      </c>
      <c r="V2436">
        <v>1</v>
      </c>
      <c r="W2436">
        <v>0</v>
      </c>
      <c r="X2436" s="2">
        <v>0.2</v>
      </c>
    </row>
    <row r="2437" spans="1:24" x14ac:dyDescent="0.25">
      <c r="A2437" t="str">
        <f t="shared" si="114"/>
        <v/>
      </c>
      <c r="B2437" t="str">
        <f t="shared" si="115"/>
        <v/>
      </c>
      <c r="C2437" t="str">
        <f t="shared" si="116"/>
        <v/>
      </c>
      <c r="D2437">
        <v>2026</v>
      </c>
      <c r="E2437" t="s">
        <v>9219</v>
      </c>
      <c r="F2437" t="s">
        <v>2585</v>
      </c>
      <c r="G2437" t="s">
        <v>37</v>
      </c>
      <c r="H2437" t="s">
        <v>64</v>
      </c>
      <c r="I2437">
        <v>2</v>
      </c>
      <c r="J2437">
        <v>3</v>
      </c>
      <c r="K2437" s="29">
        <v>7.27</v>
      </c>
      <c r="L2437">
        <v>8</v>
      </c>
      <c r="M2437">
        <v>7</v>
      </c>
      <c r="N2437">
        <v>0</v>
      </c>
      <c r="O2437">
        <v>0</v>
      </c>
      <c r="P2437">
        <v>0</v>
      </c>
      <c r="Q2437">
        <v>26</v>
      </c>
      <c r="R2437">
        <v>24</v>
      </c>
      <c r="S2437">
        <v>21</v>
      </c>
      <c r="T2437">
        <v>21</v>
      </c>
      <c r="U2437">
        <v>11</v>
      </c>
      <c r="V2437">
        <v>21</v>
      </c>
      <c r="W2437">
        <v>2</v>
      </c>
      <c r="X2437" s="2">
        <v>0.24199999999999999</v>
      </c>
    </row>
    <row r="2438" spans="1:24" x14ac:dyDescent="0.25">
      <c r="A2438" t="str">
        <f t="shared" si="114"/>
        <v/>
      </c>
      <c r="B2438" t="str">
        <f t="shared" si="115"/>
        <v/>
      </c>
      <c r="C2438" t="str">
        <f t="shared" si="116"/>
        <v/>
      </c>
      <c r="D2438">
        <v>2026</v>
      </c>
      <c r="E2438" t="s">
        <v>9220</v>
      </c>
      <c r="F2438" t="s">
        <v>2585</v>
      </c>
      <c r="G2438" t="s">
        <v>24</v>
      </c>
      <c r="H2438" t="s">
        <v>64</v>
      </c>
      <c r="I2438">
        <v>1</v>
      </c>
      <c r="J2438">
        <v>0</v>
      </c>
      <c r="K2438" s="29">
        <v>10.8</v>
      </c>
      <c r="L2438">
        <v>9</v>
      </c>
      <c r="M2438">
        <v>0</v>
      </c>
      <c r="N2438">
        <v>0</v>
      </c>
      <c r="O2438">
        <v>0</v>
      </c>
      <c r="P2438">
        <v>0</v>
      </c>
      <c r="Q2438">
        <v>6.2</v>
      </c>
      <c r="R2438">
        <v>4</v>
      </c>
      <c r="S2438">
        <v>8</v>
      </c>
      <c r="T2438">
        <v>8</v>
      </c>
      <c r="U2438">
        <v>12</v>
      </c>
      <c r="V2438">
        <v>10</v>
      </c>
      <c r="W2438">
        <v>3</v>
      </c>
      <c r="X2438" s="2">
        <v>0.182</v>
      </c>
    </row>
    <row r="2439" spans="1:24" x14ac:dyDescent="0.25">
      <c r="A2439" t="str">
        <f t="shared" si="114"/>
        <v/>
      </c>
      <c r="B2439" t="str">
        <f t="shared" si="115"/>
        <v/>
      </c>
      <c r="C2439" t="str">
        <f t="shared" si="116"/>
        <v/>
      </c>
      <c r="D2439">
        <v>2026</v>
      </c>
      <c r="E2439" t="s">
        <v>9221</v>
      </c>
      <c r="F2439" t="s">
        <v>2585</v>
      </c>
      <c r="G2439" t="s">
        <v>47</v>
      </c>
      <c r="H2439" t="s">
        <v>64</v>
      </c>
      <c r="I2439">
        <v>0</v>
      </c>
      <c r="J2439">
        <v>0</v>
      </c>
      <c r="K2439" s="29">
        <v>13.5</v>
      </c>
      <c r="L2439">
        <v>2</v>
      </c>
      <c r="M2439">
        <v>1</v>
      </c>
      <c r="N2439">
        <v>0</v>
      </c>
      <c r="O2439">
        <v>0</v>
      </c>
      <c r="P2439">
        <v>0</v>
      </c>
      <c r="Q2439">
        <v>0.2</v>
      </c>
      <c r="R2439">
        <v>1</v>
      </c>
      <c r="S2439">
        <v>1</v>
      </c>
      <c r="T2439">
        <v>1</v>
      </c>
      <c r="U2439">
        <v>1</v>
      </c>
      <c r="V2439">
        <v>0</v>
      </c>
      <c r="W2439">
        <v>1</v>
      </c>
      <c r="X2439" s="2">
        <v>0.33300000000000002</v>
      </c>
    </row>
    <row r="2440" spans="1:24" x14ac:dyDescent="0.25">
      <c r="A2440" t="str">
        <f t="shared" si="114"/>
        <v/>
      </c>
      <c r="B2440" t="str">
        <f t="shared" si="115"/>
        <v/>
      </c>
      <c r="C2440">
        <f t="shared" si="116"/>
        <v>1</v>
      </c>
      <c r="D2440">
        <v>2026</v>
      </c>
      <c r="E2440" t="s">
        <v>6605</v>
      </c>
      <c r="F2440" t="s">
        <v>2603</v>
      </c>
      <c r="G2440" t="s">
        <v>37</v>
      </c>
      <c r="H2440" t="s">
        <v>64</v>
      </c>
      <c r="I2440">
        <v>3</v>
      </c>
      <c r="J2440">
        <v>7</v>
      </c>
      <c r="K2440" s="29">
        <v>4.1399999999999997</v>
      </c>
      <c r="L2440">
        <v>14</v>
      </c>
      <c r="M2440">
        <v>14</v>
      </c>
      <c r="N2440">
        <v>0</v>
      </c>
      <c r="O2440">
        <v>0</v>
      </c>
      <c r="P2440">
        <v>0</v>
      </c>
      <c r="Q2440">
        <v>76</v>
      </c>
      <c r="R2440">
        <v>53</v>
      </c>
      <c r="S2440">
        <v>39</v>
      </c>
      <c r="T2440">
        <v>35</v>
      </c>
      <c r="U2440">
        <v>35</v>
      </c>
      <c r="V2440">
        <v>77</v>
      </c>
      <c r="W2440">
        <v>8</v>
      </c>
      <c r="X2440" s="2">
        <v>0.19900000000000001</v>
      </c>
    </row>
    <row r="2441" spans="1:24" x14ac:dyDescent="0.25">
      <c r="A2441" t="str">
        <f t="shared" si="114"/>
        <v/>
      </c>
      <c r="B2441" t="str">
        <f t="shared" si="115"/>
        <v/>
      </c>
      <c r="C2441">
        <f t="shared" si="116"/>
        <v>1</v>
      </c>
      <c r="D2441">
        <v>2026</v>
      </c>
      <c r="E2441" t="s">
        <v>7244</v>
      </c>
      <c r="F2441" t="s">
        <v>2603</v>
      </c>
      <c r="G2441" t="s">
        <v>37</v>
      </c>
      <c r="H2441" t="s">
        <v>64</v>
      </c>
      <c r="I2441">
        <v>9</v>
      </c>
      <c r="J2441">
        <v>1</v>
      </c>
      <c r="K2441" s="29">
        <v>4.2300000000000004</v>
      </c>
      <c r="L2441">
        <v>17</v>
      </c>
      <c r="M2441">
        <v>13</v>
      </c>
      <c r="N2441">
        <v>0</v>
      </c>
      <c r="O2441">
        <v>0</v>
      </c>
      <c r="P2441">
        <v>0</v>
      </c>
      <c r="Q2441">
        <v>78.2</v>
      </c>
      <c r="R2441">
        <v>86</v>
      </c>
      <c r="S2441">
        <v>40</v>
      </c>
      <c r="T2441">
        <v>37</v>
      </c>
      <c r="U2441">
        <v>20</v>
      </c>
      <c r="V2441">
        <v>69</v>
      </c>
      <c r="W2441">
        <v>4</v>
      </c>
      <c r="X2441" s="2">
        <v>0.27600000000000002</v>
      </c>
    </row>
    <row r="2442" spans="1:24" x14ac:dyDescent="0.25">
      <c r="A2442" t="str">
        <f t="shared" si="114"/>
        <v/>
      </c>
      <c r="B2442" t="str">
        <f t="shared" si="115"/>
        <v/>
      </c>
      <c r="C2442">
        <f t="shared" si="116"/>
        <v>1</v>
      </c>
      <c r="D2442">
        <v>2026</v>
      </c>
      <c r="E2442" t="s">
        <v>6808</v>
      </c>
      <c r="F2442" t="s">
        <v>2603</v>
      </c>
      <c r="G2442" t="s">
        <v>37</v>
      </c>
      <c r="H2442" t="s">
        <v>64</v>
      </c>
      <c r="I2442">
        <v>5</v>
      </c>
      <c r="J2442">
        <v>3</v>
      </c>
      <c r="K2442" s="29">
        <v>6.38</v>
      </c>
      <c r="L2442">
        <v>15</v>
      </c>
      <c r="M2442">
        <v>15</v>
      </c>
      <c r="N2442">
        <v>0</v>
      </c>
      <c r="O2442">
        <v>0</v>
      </c>
      <c r="P2442">
        <v>0</v>
      </c>
      <c r="Q2442">
        <v>66.099999999999994</v>
      </c>
      <c r="R2442">
        <v>68</v>
      </c>
      <c r="S2442">
        <v>49</v>
      </c>
      <c r="T2442">
        <v>47</v>
      </c>
      <c r="U2442">
        <v>30</v>
      </c>
      <c r="V2442">
        <v>60</v>
      </c>
      <c r="W2442">
        <v>9</v>
      </c>
      <c r="X2442" s="2">
        <v>0.26700000000000002</v>
      </c>
    </row>
    <row r="2443" spans="1:24" x14ac:dyDescent="0.25">
      <c r="A2443" t="str">
        <f t="shared" si="114"/>
        <v/>
      </c>
      <c r="B2443" t="str">
        <f t="shared" si="115"/>
        <v/>
      </c>
      <c r="C2443" t="str">
        <f t="shared" si="116"/>
        <v/>
      </c>
      <c r="D2443">
        <v>2026</v>
      </c>
      <c r="E2443" t="s">
        <v>2614</v>
      </c>
      <c r="F2443" t="s">
        <v>2603</v>
      </c>
      <c r="G2443" t="s">
        <v>24</v>
      </c>
      <c r="H2443" t="s">
        <v>64</v>
      </c>
      <c r="I2443">
        <v>0</v>
      </c>
      <c r="J2443">
        <v>0</v>
      </c>
      <c r="K2443" s="29">
        <v>0</v>
      </c>
      <c r="L2443">
        <v>4</v>
      </c>
      <c r="M2443">
        <v>0</v>
      </c>
      <c r="N2443">
        <v>0</v>
      </c>
      <c r="O2443">
        <v>0</v>
      </c>
      <c r="P2443">
        <v>0</v>
      </c>
      <c r="Q2443">
        <v>5.2</v>
      </c>
      <c r="R2443">
        <v>0</v>
      </c>
      <c r="S2443">
        <v>0</v>
      </c>
      <c r="T2443">
        <v>0</v>
      </c>
      <c r="U2443">
        <v>4</v>
      </c>
      <c r="V2443">
        <v>6</v>
      </c>
      <c r="W2443">
        <v>1</v>
      </c>
      <c r="X2443" s="2">
        <v>0</v>
      </c>
    </row>
    <row r="2444" spans="1:24" x14ac:dyDescent="0.25">
      <c r="A2444">
        <f t="shared" si="114"/>
        <v>1</v>
      </c>
      <c r="B2444" t="str">
        <f t="shared" si="115"/>
        <v/>
      </c>
      <c r="C2444" t="str">
        <f t="shared" si="116"/>
        <v/>
      </c>
      <c r="D2444">
        <v>2026</v>
      </c>
      <c r="E2444" t="s">
        <v>9222</v>
      </c>
      <c r="F2444" t="s">
        <v>2603</v>
      </c>
      <c r="G2444" t="s">
        <v>29</v>
      </c>
      <c r="H2444" t="s">
        <v>64</v>
      </c>
      <c r="I2444">
        <v>0</v>
      </c>
      <c r="J2444">
        <v>0</v>
      </c>
      <c r="K2444" s="29">
        <v>3.6</v>
      </c>
      <c r="L2444">
        <v>5</v>
      </c>
      <c r="M2444">
        <v>0</v>
      </c>
      <c r="N2444">
        <v>0</v>
      </c>
      <c r="O2444">
        <v>0</v>
      </c>
      <c r="P2444">
        <v>0</v>
      </c>
      <c r="Q2444">
        <v>5</v>
      </c>
      <c r="R2444">
        <v>4</v>
      </c>
      <c r="S2444">
        <v>2</v>
      </c>
      <c r="T2444">
        <v>2</v>
      </c>
      <c r="U2444">
        <v>3</v>
      </c>
      <c r="V2444">
        <v>6</v>
      </c>
      <c r="W2444">
        <v>1</v>
      </c>
      <c r="X2444" s="2">
        <v>0.222</v>
      </c>
    </row>
    <row r="2445" spans="1:24" x14ac:dyDescent="0.25">
      <c r="A2445">
        <f t="shared" si="114"/>
        <v>1</v>
      </c>
      <c r="B2445" t="str">
        <f t="shared" si="115"/>
        <v/>
      </c>
      <c r="C2445" t="str">
        <f t="shared" si="116"/>
        <v/>
      </c>
      <c r="D2445">
        <v>2026</v>
      </c>
      <c r="E2445" t="s">
        <v>9223</v>
      </c>
      <c r="F2445" t="s">
        <v>2603</v>
      </c>
      <c r="G2445" t="s">
        <v>29</v>
      </c>
      <c r="H2445" t="s">
        <v>64</v>
      </c>
      <c r="I2445">
        <v>2</v>
      </c>
      <c r="J2445">
        <v>0</v>
      </c>
      <c r="K2445" s="29">
        <v>3.63</v>
      </c>
      <c r="L2445">
        <v>16</v>
      </c>
      <c r="M2445">
        <v>0</v>
      </c>
      <c r="N2445">
        <v>0</v>
      </c>
      <c r="O2445">
        <v>0</v>
      </c>
      <c r="P2445">
        <v>0</v>
      </c>
      <c r="Q2445">
        <v>17.100000000000001</v>
      </c>
      <c r="R2445">
        <v>11</v>
      </c>
      <c r="S2445">
        <v>9</v>
      </c>
      <c r="T2445">
        <v>7</v>
      </c>
      <c r="U2445">
        <v>16</v>
      </c>
      <c r="V2445">
        <v>11</v>
      </c>
      <c r="W2445">
        <v>4</v>
      </c>
      <c r="X2445" s="2">
        <v>0.19</v>
      </c>
    </row>
    <row r="2446" spans="1:24" x14ac:dyDescent="0.25">
      <c r="A2446" t="str">
        <f t="shared" si="114"/>
        <v/>
      </c>
      <c r="B2446" t="str">
        <f t="shared" si="115"/>
        <v/>
      </c>
      <c r="C2446" t="str">
        <f t="shared" si="116"/>
        <v/>
      </c>
      <c r="D2446">
        <v>2026</v>
      </c>
      <c r="E2446" t="s">
        <v>9224</v>
      </c>
      <c r="F2446" t="s">
        <v>2603</v>
      </c>
      <c r="G2446" t="s">
        <v>24</v>
      </c>
      <c r="H2446" t="s">
        <v>64</v>
      </c>
      <c r="I2446">
        <v>1</v>
      </c>
      <c r="J2446">
        <v>2</v>
      </c>
      <c r="K2446" s="29">
        <v>3.95</v>
      </c>
      <c r="L2446">
        <v>16</v>
      </c>
      <c r="M2446">
        <v>0</v>
      </c>
      <c r="N2446">
        <v>0</v>
      </c>
      <c r="O2446">
        <v>0</v>
      </c>
      <c r="P2446">
        <v>2</v>
      </c>
      <c r="Q2446">
        <v>27.1</v>
      </c>
      <c r="R2446">
        <v>18</v>
      </c>
      <c r="S2446">
        <v>12</v>
      </c>
      <c r="T2446">
        <v>12</v>
      </c>
      <c r="U2446">
        <v>19</v>
      </c>
      <c r="V2446">
        <v>29</v>
      </c>
      <c r="W2446">
        <v>4</v>
      </c>
      <c r="X2446" s="2">
        <v>0.189</v>
      </c>
    </row>
    <row r="2447" spans="1:24" x14ac:dyDescent="0.25">
      <c r="A2447" t="str">
        <f t="shared" si="114"/>
        <v/>
      </c>
      <c r="B2447" t="str">
        <f t="shared" si="115"/>
        <v/>
      </c>
      <c r="C2447" t="str">
        <f t="shared" si="116"/>
        <v/>
      </c>
      <c r="D2447">
        <v>2026</v>
      </c>
      <c r="E2447" t="s">
        <v>9225</v>
      </c>
      <c r="F2447" t="s">
        <v>2603</v>
      </c>
      <c r="G2447" t="s">
        <v>47</v>
      </c>
      <c r="H2447" t="s">
        <v>64</v>
      </c>
      <c r="I2447">
        <v>0</v>
      </c>
      <c r="J2447">
        <v>1</v>
      </c>
      <c r="K2447" s="29">
        <v>4.7</v>
      </c>
      <c r="L2447">
        <v>11</v>
      </c>
      <c r="M2447">
        <v>0</v>
      </c>
      <c r="N2447">
        <v>0</v>
      </c>
      <c r="O2447">
        <v>0</v>
      </c>
      <c r="P2447">
        <v>0</v>
      </c>
      <c r="Q2447">
        <v>15.1</v>
      </c>
      <c r="R2447">
        <v>12</v>
      </c>
      <c r="S2447">
        <v>9</v>
      </c>
      <c r="T2447">
        <v>8</v>
      </c>
      <c r="U2447">
        <v>9</v>
      </c>
      <c r="V2447">
        <v>15</v>
      </c>
      <c r="W2447">
        <v>5</v>
      </c>
      <c r="X2447" s="2">
        <v>0.218</v>
      </c>
    </row>
    <row r="2448" spans="1:24" x14ac:dyDescent="0.25">
      <c r="A2448">
        <f t="shared" si="114"/>
        <v>1</v>
      </c>
      <c r="B2448" t="str">
        <f t="shared" si="115"/>
        <v/>
      </c>
      <c r="C2448" t="str">
        <f t="shared" si="116"/>
        <v/>
      </c>
      <c r="D2448">
        <v>2026</v>
      </c>
      <c r="E2448" t="s">
        <v>9226</v>
      </c>
      <c r="F2448" t="s">
        <v>2603</v>
      </c>
      <c r="G2448" t="s">
        <v>29</v>
      </c>
      <c r="H2448" t="s">
        <v>64</v>
      </c>
      <c r="I2448">
        <v>0</v>
      </c>
      <c r="J2448">
        <v>1</v>
      </c>
      <c r="K2448" s="29">
        <v>4.91</v>
      </c>
      <c r="L2448">
        <v>3</v>
      </c>
      <c r="M2448">
        <v>3</v>
      </c>
      <c r="N2448">
        <v>0</v>
      </c>
      <c r="O2448">
        <v>0</v>
      </c>
      <c r="P2448">
        <v>0</v>
      </c>
      <c r="Q2448">
        <v>11</v>
      </c>
      <c r="R2448">
        <v>13</v>
      </c>
      <c r="S2448">
        <v>6</v>
      </c>
      <c r="T2448">
        <v>6</v>
      </c>
      <c r="U2448">
        <v>5</v>
      </c>
      <c r="V2448">
        <v>12</v>
      </c>
      <c r="W2448">
        <v>1</v>
      </c>
      <c r="X2448" s="2">
        <v>0.29499999999999998</v>
      </c>
    </row>
    <row r="2449" spans="1:24" x14ac:dyDescent="0.25">
      <c r="A2449" t="str">
        <f t="shared" si="114"/>
        <v/>
      </c>
      <c r="B2449" t="str">
        <f t="shared" si="115"/>
        <v/>
      </c>
      <c r="C2449" t="str">
        <f t="shared" si="116"/>
        <v/>
      </c>
      <c r="D2449">
        <v>2026</v>
      </c>
      <c r="E2449" t="s">
        <v>9227</v>
      </c>
      <c r="F2449" t="s">
        <v>2603</v>
      </c>
      <c r="G2449" t="s">
        <v>47</v>
      </c>
      <c r="H2449" t="s">
        <v>64</v>
      </c>
      <c r="I2449">
        <v>0</v>
      </c>
      <c r="J2449">
        <v>0</v>
      </c>
      <c r="K2449" s="29">
        <v>5.34</v>
      </c>
      <c r="L2449">
        <v>18</v>
      </c>
      <c r="M2449">
        <v>1</v>
      </c>
      <c r="N2449">
        <v>0</v>
      </c>
      <c r="O2449">
        <v>0</v>
      </c>
      <c r="P2449">
        <v>1</v>
      </c>
      <c r="Q2449">
        <v>30.1</v>
      </c>
      <c r="R2449">
        <v>41</v>
      </c>
      <c r="S2449">
        <v>21</v>
      </c>
      <c r="T2449">
        <v>18</v>
      </c>
      <c r="U2449">
        <v>16</v>
      </c>
      <c r="V2449">
        <v>25</v>
      </c>
      <c r="W2449">
        <v>1</v>
      </c>
      <c r="X2449" s="2">
        <v>0.32300000000000001</v>
      </c>
    </row>
    <row r="2450" spans="1:24" x14ac:dyDescent="0.25">
      <c r="A2450" t="str">
        <f t="shared" si="114"/>
        <v/>
      </c>
      <c r="B2450" t="str">
        <f t="shared" si="115"/>
        <v/>
      </c>
      <c r="C2450" t="str">
        <f t="shared" si="116"/>
        <v/>
      </c>
      <c r="D2450">
        <v>2026</v>
      </c>
      <c r="E2450" t="s">
        <v>9228</v>
      </c>
      <c r="F2450" t="s">
        <v>2603</v>
      </c>
      <c r="G2450" t="s">
        <v>47</v>
      </c>
      <c r="H2450" t="s">
        <v>64</v>
      </c>
      <c r="I2450">
        <v>1</v>
      </c>
      <c r="J2450">
        <v>2</v>
      </c>
      <c r="K2450" s="29">
        <v>5.4</v>
      </c>
      <c r="L2450">
        <v>20</v>
      </c>
      <c r="M2450">
        <v>0</v>
      </c>
      <c r="N2450">
        <v>0</v>
      </c>
      <c r="O2450">
        <v>0</v>
      </c>
      <c r="P2450">
        <v>2</v>
      </c>
      <c r="Q2450">
        <v>28.1</v>
      </c>
      <c r="R2450">
        <v>24</v>
      </c>
      <c r="S2450">
        <v>19</v>
      </c>
      <c r="T2450">
        <v>17</v>
      </c>
      <c r="U2450">
        <v>22</v>
      </c>
      <c r="V2450">
        <v>29</v>
      </c>
      <c r="W2450">
        <v>5</v>
      </c>
      <c r="X2450" s="2">
        <v>0.22900000000000001</v>
      </c>
    </row>
    <row r="2451" spans="1:24" x14ac:dyDescent="0.25">
      <c r="A2451" t="str">
        <f t="shared" si="114"/>
        <v/>
      </c>
      <c r="B2451" t="str">
        <f t="shared" si="115"/>
        <v/>
      </c>
      <c r="C2451" t="str">
        <f t="shared" si="116"/>
        <v/>
      </c>
      <c r="D2451">
        <v>2026</v>
      </c>
      <c r="E2451" t="s">
        <v>9229</v>
      </c>
      <c r="F2451" t="s">
        <v>2603</v>
      </c>
      <c r="G2451" t="s">
        <v>24</v>
      </c>
      <c r="H2451" t="s">
        <v>64</v>
      </c>
      <c r="I2451">
        <v>1</v>
      </c>
      <c r="J2451">
        <v>5</v>
      </c>
      <c r="K2451" s="29">
        <v>5.65</v>
      </c>
      <c r="L2451">
        <v>18</v>
      </c>
      <c r="M2451">
        <v>0</v>
      </c>
      <c r="N2451">
        <v>0</v>
      </c>
      <c r="O2451">
        <v>0</v>
      </c>
      <c r="P2451">
        <v>4</v>
      </c>
      <c r="Q2451">
        <v>28.2</v>
      </c>
      <c r="R2451">
        <v>26</v>
      </c>
      <c r="S2451">
        <v>18</v>
      </c>
      <c r="T2451">
        <v>18</v>
      </c>
      <c r="U2451">
        <v>20</v>
      </c>
      <c r="V2451">
        <v>25</v>
      </c>
      <c r="W2451">
        <v>1</v>
      </c>
      <c r="X2451" s="2">
        <v>0.24299999999999999</v>
      </c>
    </row>
    <row r="2452" spans="1:24" x14ac:dyDescent="0.25">
      <c r="A2452" t="str">
        <f t="shared" si="114"/>
        <v/>
      </c>
      <c r="B2452" t="str">
        <f t="shared" si="115"/>
        <v/>
      </c>
      <c r="C2452">
        <f t="shared" si="116"/>
        <v>1</v>
      </c>
      <c r="D2452">
        <v>2026</v>
      </c>
      <c r="E2452" t="s">
        <v>2616</v>
      </c>
      <c r="F2452" t="s">
        <v>2603</v>
      </c>
      <c r="G2452" t="s">
        <v>24</v>
      </c>
      <c r="H2452" t="s">
        <v>64</v>
      </c>
      <c r="I2452">
        <v>1</v>
      </c>
      <c r="J2452">
        <v>0</v>
      </c>
      <c r="K2452" s="29">
        <v>6.59</v>
      </c>
      <c r="L2452">
        <v>18</v>
      </c>
      <c r="M2452">
        <v>0</v>
      </c>
      <c r="N2452">
        <v>0</v>
      </c>
      <c r="O2452">
        <v>0</v>
      </c>
      <c r="P2452">
        <v>0</v>
      </c>
      <c r="Q2452">
        <v>13.2</v>
      </c>
      <c r="R2452">
        <v>15</v>
      </c>
      <c r="S2452">
        <v>10</v>
      </c>
      <c r="T2452">
        <v>10</v>
      </c>
      <c r="U2452">
        <v>10</v>
      </c>
      <c r="V2452">
        <v>14</v>
      </c>
      <c r="W2452">
        <v>5</v>
      </c>
      <c r="X2452" s="2">
        <v>0.27800000000000002</v>
      </c>
    </row>
    <row r="2453" spans="1:24" x14ac:dyDescent="0.25">
      <c r="A2453" t="str">
        <f t="shared" si="114"/>
        <v/>
      </c>
      <c r="B2453" t="str">
        <f t="shared" si="115"/>
        <v/>
      </c>
      <c r="C2453" t="str">
        <f t="shared" si="116"/>
        <v/>
      </c>
      <c r="D2453">
        <v>2026</v>
      </c>
      <c r="E2453" t="s">
        <v>9230</v>
      </c>
      <c r="F2453" t="s">
        <v>2603</v>
      </c>
      <c r="G2453" t="s">
        <v>24</v>
      </c>
      <c r="H2453" t="s">
        <v>64</v>
      </c>
      <c r="I2453">
        <v>1</v>
      </c>
      <c r="J2453">
        <v>0</v>
      </c>
      <c r="K2453" s="29">
        <v>6.75</v>
      </c>
      <c r="L2453">
        <v>12</v>
      </c>
      <c r="M2453">
        <v>0</v>
      </c>
      <c r="N2453">
        <v>0</v>
      </c>
      <c r="O2453">
        <v>0</v>
      </c>
      <c r="P2453">
        <v>0</v>
      </c>
      <c r="Q2453">
        <v>10.199999999999999</v>
      </c>
      <c r="R2453">
        <v>8</v>
      </c>
      <c r="S2453">
        <v>8</v>
      </c>
      <c r="T2453">
        <v>8</v>
      </c>
      <c r="U2453">
        <v>13</v>
      </c>
      <c r="V2453">
        <v>10</v>
      </c>
      <c r="W2453">
        <v>4</v>
      </c>
      <c r="X2453" s="2">
        <v>0.222</v>
      </c>
    </row>
    <row r="2454" spans="1:24" x14ac:dyDescent="0.25">
      <c r="A2454" t="str">
        <f t="shared" si="114"/>
        <v/>
      </c>
      <c r="B2454" t="str">
        <f t="shared" si="115"/>
        <v/>
      </c>
      <c r="C2454">
        <f t="shared" si="116"/>
        <v>1</v>
      </c>
      <c r="D2454">
        <v>2026</v>
      </c>
      <c r="E2454" t="s">
        <v>7277</v>
      </c>
      <c r="F2454" t="s">
        <v>2603</v>
      </c>
      <c r="G2454" t="s">
        <v>24</v>
      </c>
      <c r="H2454" t="s">
        <v>64</v>
      </c>
      <c r="I2454">
        <v>3</v>
      </c>
      <c r="J2454">
        <v>4</v>
      </c>
      <c r="K2454" s="29">
        <v>7.49</v>
      </c>
      <c r="L2454">
        <v>18</v>
      </c>
      <c r="M2454">
        <v>4</v>
      </c>
      <c r="N2454">
        <v>0</v>
      </c>
      <c r="O2454">
        <v>0</v>
      </c>
      <c r="P2454">
        <v>0</v>
      </c>
      <c r="Q2454">
        <v>39.200000000000003</v>
      </c>
      <c r="R2454">
        <v>41</v>
      </c>
      <c r="S2454">
        <v>38</v>
      </c>
      <c r="T2454">
        <v>33</v>
      </c>
      <c r="U2454">
        <v>38</v>
      </c>
      <c r="V2454">
        <v>44</v>
      </c>
      <c r="W2454">
        <v>8</v>
      </c>
      <c r="X2454" s="2">
        <v>0.28499999999999998</v>
      </c>
    </row>
    <row r="2455" spans="1:24" x14ac:dyDescent="0.25">
      <c r="A2455" t="str">
        <f t="shared" si="114"/>
        <v/>
      </c>
      <c r="B2455" t="str">
        <f t="shared" si="115"/>
        <v/>
      </c>
      <c r="C2455" t="str">
        <f t="shared" si="116"/>
        <v/>
      </c>
      <c r="D2455">
        <v>2026</v>
      </c>
      <c r="E2455" t="s">
        <v>9231</v>
      </c>
      <c r="F2455" t="s">
        <v>2603</v>
      </c>
      <c r="G2455" t="s">
        <v>24</v>
      </c>
      <c r="H2455" t="s">
        <v>64</v>
      </c>
      <c r="I2455">
        <v>0</v>
      </c>
      <c r="J2455">
        <v>0</v>
      </c>
      <c r="K2455" s="29">
        <v>7.71</v>
      </c>
      <c r="L2455">
        <v>10</v>
      </c>
      <c r="M2455">
        <v>0</v>
      </c>
      <c r="N2455">
        <v>0</v>
      </c>
      <c r="O2455">
        <v>0</v>
      </c>
      <c r="P2455">
        <v>0</v>
      </c>
      <c r="Q2455">
        <v>7</v>
      </c>
      <c r="R2455">
        <v>10</v>
      </c>
      <c r="S2455">
        <v>6</v>
      </c>
      <c r="T2455">
        <v>6</v>
      </c>
      <c r="U2455">
        <v>17</v>
      </c>
      <c r="V2455">
        <v>7</v>
      </c>
      <c r="W2455">
        <v>3</v>
      </c>
      <c r="X2455" s="2">
        <v>0.35699999999999998</v>
      </c>
    </row>
    <row r="2456" spans="1:24" x14ac:dyDescent="0.25">
      <c r="A2456" t="str">
        <f t="shared" si="114"/>
        <v/>
      </c>
      <c r="B2456" t="str">
        <f t="shared" si="115"/>
        <v/>
      </c>
      <c r="C2456" t="str">
        <f t="shared" si="116"/>
        <v/>
      </c>
      <c r="D2456">
        <v>2026</v>
      </c>
      <c r="E2456" t="s">
        <v>9232</v>
      </c>
      <c r="F2456" t="s">
        <v>2603</v>
      </c>
      <c r="G2456" t="s">
        <v>24</v>
      </c>
      <c r="H2456" t="s">
        <v>64</v>
      </c>
      <c r="I2456">
        <v>0</v>
      </c>
      <c r="J2456">
        <v>0</v>
      </c>
      <c r="K2456" s="29">
        <v>9</v>
      </c>
      <c r="L2456">
        <v>2</v>
      </c>
      <c r="M2456">
        <v>0</v>
      </c>
      <c r="N2456">
        <v>0</v>
      </c>
      <c r="O2456">
        <v>0</v>
      </c>
      <c r="P2456">
        <v>0</v>
      </c>
      <c r="Q2456">
        <v>2</v>
      </c>
      <c r="R2456">
        <v>4</v>
      </c>
      <c r="S2456">
        <v>3</v>
      </c>
      <c r="T2456">
        <v>2</v>
      </c>
      <c r="U2456">
        <v>2</v>
      </c>
      <c r="V2456">
        <v>3</v>
      </c>
      <c r="W2456">
        <v>1</v>
      </c>
      <c r="X2456" s="2">
        <v>0.36399999999999999</v>
      </c>
    </row>
    <row r="2457" spans="1:24" x14ac:dyDescent="0.25">
      <c r="A2457" t="str">
        <f t="shared" si="114"/>
        <v/>
      </c>
      <c r="B2457" t="str">
        <f t="shared" si="115"/>
        <v/>
      </c>
      <c r="C2457" t="str">
        <f t="shared" si="116"/>
        <v/>
      </c>
      <c r="D2457">
        <v>2026</v>
      </c>
      <c r="E2457" t="s">
        <v>9233</v>
      </c>
      <c r="F2457" t="s">
        <v>2603</v>
      </c>
      <c r="G2457" t="s">
        <v>37</v>
      </c>
      <c r="H2457" t="s">
        <v>64</v>
      </c>
      <c r="I2457">
        <v>0</v>
      </c>
      <c r="J2457">
        <v>0</v>
      </c>
      <c r="K2457" s="29">
        <v>14.92</v>
      </c>
      <c r="L2457">
        <v>9</v>
      </c>
      <c r="M2457">
        <v>4</v>
      </c>
      <c r="N2457">
        <v>0</v>
      </c>
      <c r="O2457">
        <v>0</v>
      </c>
      <c r="P2457">
        <v>0</v>
      </c>
      <c r="Q2457">
        <v>12.2</v>
      </c>
      <c r="R2457">
        <v>22</v>
      </c>
      <c r="S2457">
        <v>25</v>
      </c>
      <c r="T2457">
        <v>21</v>
      </c>
      <c r="U2457">
        <v>10</v>
      </c>
      <c r="V2457">
        <v>13</v>
      </c>
      <c r="W2457">
        <v>5</v>
      </c>
      <c r="X2457" s="2">
        <v>0.36699999999999999</v>
      </c>
    </row>
    <row r="2458" spans="1:24" x14ac:dyDescent="0.25">
      <c r="A2458" t="str">
        <f t="shared" si="114"/>
        <v/>
      </c>
      <c r="B2458" t="str">
        <f t="shared" si="115"/>
        <v/>
      </c>
      <c r="C2458" t="str">
        <f t="shared" si="116"/>
        <v/>
      </c>
      <c r="D2458">
        <v>2026</v>
      </c>
      <c r="E2458" t="s">
        <v>2604</v>
      </c>
      <c r="F2458" t="s">
        <v>2603</v>
      </c>
      <c r="G2458" t="s">
        <v>47</v>
      </c>
      <c r="H2458" t="s">
        <v>64</v>
      </c>
      <c r="I2458">
        <v>0</v>
      </c>
      <c r="J2458">
        <v>2</v>
      </c>
      <c r="K2458" s="29">
        <v>16.88</v>
      </c>
      <c r="L2458">
        <v>5</v>
      </c>
      <c r="M2458">
        <v>1</v>
      </c>
      <c r="N2458">
        <v>0</v>
      </c>
      <c r="O2458">
        <v>0</v>
      </c>
      <c r="P2458">
        <v>0</v>
      </c>
      <c r="Q2458">
        <v>5.0999999999999996</v>
      </c>
      <c r="R2458">
        <v>14</v>
      </c>
      <c r="S2458">
        <v>10</v>
      </c>
      <c r="T2458">
        <v>10</v>
      </c>
      <c r="U2458">
        <v>3</v>
      </c>
      <c r="V2458">
        <v>5</v>
      </c>
      <c r="W2458">
        <v>2</v>
      </c>
      <c r="X2458" s="2">
        <v>0.48299999999999998</v>
      </c>
    </row>
    <row r="2459" spans="1:24" x14ac:dyDescent="0.25">
      <c r="A2459">
        <f t="shared" si="114"/>
        <v>1</v>
      </c>
      <c r="B2459" t="str">
        <f t="shared" si="115"/>
        <v/>
      </c>
      <c r="C2459" t="str">
        <f t="shared" si="116"/>
        <v/>
      </c>
      <c r="D2459">
        <v>2026</v>
      </c>
      <c r="E2459" t="s">
        <v>9234</v>
      </c>
      <c r="F2459" t="s">
        <v>2618</v>
      </c>
      <c r="G2459" t="s">
        <v>29</v>
      </c>
      <c r="H2459" t="s">
        <v>64</v>
      </c>
      <c r="I2459">
        <v>6</v>
      </c>
      <c r="J2459">
        <v>6</v>
      </c>
      <c r="K2459" s="29">
        <v>4.88</v>
      </c>
      <c r="L2459">
        <v>15</v>
      </c>
      <c r="M2459">
        <v>14</v>
      </c>
      <c r="N2459">
        <v>0</v>
      </c>
      <c r="O2459">
        <v>0</v>
      </c>
      <c r="P2459">
        <v>0</v>
      </c>
      <c r="Q2459">
        <v>75.2</v>
      </c>
      <c r="R2459">
        <v>82</v>
      </c>
      <c r="S2459">
        <v>53</v>
      </c>
      <c r="T2459">
        <v>41</v>
      </c>
      <c r="U2459">
        <v>23</v>
      </c>
      <c r="V2459">
        <v>49</v>
      </c>
      <c r="W2459">
        <v>14</v>
      </c>
      <c r="X2459" s="2">
        <v>0.28299999999999997</v>
      </c>
    </row>
    <row r="2460" spans="1:24" x14ac:dyDescent="0.25">
      <c r="A2460">
        <f t="shared" si="114"/>
        <v>1</v>
      </c>
      <c r="B2460" t="str">
        <f t="shared" si="115"/>
        <v/>
      </c>
      <c r="C2460" t="str">
        <f t="shared" si="116"/>
        <v/>
      </c>
      <c r="D2460">
        <v>2026</v>
      </c>
      <c r="E2460" t="s">
        <v>9235</v>
      </c>
      <c r="F2460" t="s">
        <v>2618</v>
      </c>
      <c r="G2460" t="s">
        <v>32</v>
      </c>
      <c r="H2460" t="s">
        <v>64</v>
      </c>
      <c r="I2460">
        <v>1</v>
      </c>
      <c r="J2460">
        <v>3</v>
      </c>
      <c r="K2460" s="29">
        <v>5.13</v>
      </c>
      <c r="L2460">
        <v>14</v>
      </c>
      <c r="M2460">
        <v>14</v>
      </c>
      <c r="N2460">
        <v>0</v>
      </c>
      <c r="O2460">
        <v>0</v>
      </c>
      <c r="P2460">
        <v>0</v>
      </c>
      <c r="Q2460">
        <v>73.2</v>
      </c>
      <c r="R2460">
        <v>77</v>
      </c>
      <c r="S2460">
        <v>50</v>
      </c>
      <c r="T2460">
        <v>42</v>
      </c>
      <c r="U2460">
        <v>31</v>
      </c>
      <c r="V2460">
        <v>58</v>
      </c>
      <c r="W2460">
        <v>11</v>
      </c>
      <c r="X2460" s="2">
        <v>0.26300000000000001</v>
      </c>
    </row>
    <row r="2461" spans="1:24" x14ac:dyDescent="0.25">
      <c r="A2461" t="str">
        <f t="shared" si="114"/>
        <v/>
      </c>
      <c r="B2461" t="str">
        <f t="shared" si="115"/>
        <v/>
      </c>
      <c r="C2461" t="str">
        <f t="shared" si="116"/>
        <v/>
      </c>
      <c r="D2461">
        <v>2026</v>
      </c>
      <c r="E2461" t="s">
        <v>9095</v>
      </c>
      <c r="F2461" t="s">
        <v>2618</v>
      </c>
      <c r="G2461" t="s">
        <v>37</v>
      </c>
      <c r="H2461" t="s">
        <v>64</v>
      </c>
      <c r="I2461">
        <v>6</v>
      </c>
      <c r="J2461">
        <v>4</v>
      </c>
      <c r="K2461" s="29">
        <v>7.03</v>
      </c>
      <c r="L2461">
        <v>17</v>
      </c>
      <c r="M2461">
        <v>15</v>
      </c>
      <c r="N2461">
        <v>0</v>
      </c>
      <c r="O2461">
        <v>0</v>
      </c>
      <c r="P2461">
        <v>0</v>
      </c>
      <c r="Q2461">
        <v>71.2</v>
      </c>
      <c r="R2461">
        <v>77</v>
      </c>
      <c r="S2461">
        <v>60</v>
      </c>
      <c r="T2461">
        <v>56</v>
      </c>
      <c r="U2461">
        <v>27</v>
      </c>
      <c r="V2461">
        <v>75</v>
      </c>
      <c r="W2461">
        <v>18</v>
      </c>
      <c r="X2461" s="2">
        <v>0.27800000000000002</v>
      </c>
    </row>
    <row r="2462" spans="1:24" x14ac:dyDescent="0.25">
      <c r="A2462" t="str">
        <f t="shared" si="114"/>
        <v/>
      </c>
      <c r="B2462" t="str">
        <f t="shared" si="115"/>
        <v/>
      </c>
      <c r="C2462" t="str">
        <f t="shared" si="116"/>
        <v/>
      </c>
      <c r="D2462">
        <v>2026</v>
      </c>
      <c r="E2462" t="s">
        <v>9236</v>
      </c>
      <c r="F2462" t="s">
        <v>2618</v>
      </c>
      <c r="G2462" t="s">
        <v>37</v>
      </c>
      <c r="H2462" t="s">
        <v>64</v>
      </c>
      <c r="I2462">
        <v>4</v>
      </c>
      <c r="J2462">
        <v>2</v>
      </c>
      <c r="K2462" s="29">
        <v>4.54</v>
      </c>
      <c r="L2462">
        <v>25</v>
      </c>
      <c r="M2462">
        <v>1</v>
      </c>
      <c r="N2462">
        <v>0</v>
      </c>
      <c r="O2462">
        <v>0</v>
      </c>
      <c r="P2462">
        <v>6</v>
      </c>
      <c r="Q2462">
        <v>33.200000000000003</v>
      </c>
      <c r="R2462">
        <v>29</v>
      </c>
      <c r="S2462">
        <v>20</v>
      </c>
      <c r="T2462">
        <v>17</v>
      </c>
      <c r="U2462">
        <v>19</v>
      </c>
      <c r="V2462">
        <v>33</v>
      </c>
      <c r="W2462">
        <v>7</v>
      </c>
      <c r="X2462" s="2">
        <v>0.23200000000000001</v>
      </c>
    </row>
    <row r="2463" spans="1:24" x14ac:dyDescent="0.25">
      <c r="A2463" t="str">
        <f t="shared" si="114"/>
        <v/>
      </c>
      <c r="B2463" t="str">
        <f t="shared" si="115"/>
        <v/>
      </c>
      <c r="C2463" t="str">
        <f t="shared" si="116"/>
        <v/>
      </c>
      <c r="D2463">
        <v>2026</v>
      </c>
      <c r="E2463" t="s">
        <v>9237</v>
      </c>
      <c r="F2463" t="s">
        <v>2618</v>
      </c>
      <c r="G2463" t="s">
        <v>37</v>
      </c>
      <c r="H2463" t="s">
        <v>64</v>
      </c>
      <c r="I2463">
        <v>0</v>
      </c>
      <c r="J2463">
        <v>0</v>
      </c>
      <c r="K2463" s="29">
        <v>4.75</v>
      </c>
      <c r="L2463">
        <v>19</v>
      </c>
      <c r="M2463">
        <v>1</v>
      </c>
      <c r="N2463">
        <v>0</v>
      </c>
      <c r="O2463">
        <v>0</v>
      </c>
      <c r="P2463">
        <v>0</v>
      </c>
      <c r="Q2463">
        <v>36</v>
      </c>
      <c r="R2463">
        <v>36</v>
      </c>
      <c r="S2463">
        <v>31</v>
      </c>
      <c r="T2463">
        <v>19</v>
      </c>
      <c r="U2463">
        <v>22</v>
      </c>
      <c r="V2463">
        <v>25</v>
      </c>
      <c r="W2463">
        <v>10</v>
      </c>
      <c r="X2463" s="2">
        <v>0.254</v>
      </c>
    </row>
    <row r="2464" spans="1:24" x14ac:dyDescent="0.25">
      <c r="A2464">
        <f t="shared" si="114"/>
        <v>1</v>
      </c>
      <c r="B2464" t="str">
        <f t="shared" si="115"/>
        <v/>
      </c>
      <c r="C2464" t="str">
        <f t="shared" si="116"/>
        <v/>
      </c>
      <c r="D2464">
        <v>2026</v>
      </c>
      <c r="E2464" t="s">
        <v>9238</v>
      </c>
      <c r="F2464" t="s">
        <v>2618</v>
      </c>
      <c r="G2464" t="s">
        <v>29</v>
      </c>
      <c r="H2464" t="s">
        <v>64</v>
      </c>
      <c r="I2464">
        <v>0</v>
      </c>
      <c r="J2464">
        <v>1</v>
      </c>
      <c r="K2464" s="29">
        <v>5.4</v>
      </c>
      <c r="L2464">
        <v>5</v>
      </c>
      <c r="M2464">
        <v>3</v>
      </c>
      <c r="N2464">
        <v>0</v>
      </c>
      <c r="O2464">
        <v>0</v>
      </c>
      <c r="P2464">
        <v>0</v>
      </c>
      <c r="Q2464">
        <v>10</v>
      </c>
      <c r="R2464">
        <v>5</v>
      </c>
      <c r="S2464">
        <v>6</v>
      </c>
      <c r="T2464">
        <v>6</v>
      </c>
      <c r="U2464">
        <v>12</v>
      </c>
      <c r="V2464">
        <v>9</v>
      </c>
      <c r="W2464">
        <v>1</v>
      </c>
      <c r="X2464" s="2">
        <v>0.152</v>
      </c>
    </row>
    <row r="2465" spans="1:24" x14ac:dyDescent="0.25">
      <c r="A2465" t="str">
        <f t="shared" si="114"/>
        <v/>
      </c>
      <c r="B2465" t="str">
        <f t="shared" si="115"/>
        <v/>
      </c>
      <c r="C2465" t="str">
        <f t="shared" si="116"/>
        <v/>
      </c>
      <c r="D2465">
        <v>2026</v>
      </c>
      <c r="E2465" t="s">
        <v>9239</v>
      </c>
      <c r="F2465" t="s">
        <v>2618</v>
      </c>
      <c r="G2465" t="s">
        <v>37</v>
      </c>
      <c r="H2465" t="s">
        <v>64</v>
      </c>
      <c r="I2465">
        <v>2</v>
      </c>
      <c r="J2465">
        <v>0</v>
      </c>
      <c r="K2465" s="29">
        <v>6.23</v>
      </c>
      <c r="L2465">
        <v>23</v>
      </c>
      <c r="M2465">
        <v>0</v>
      </c>
      <c r="N2465">
        <v>0</v>
      </c>
      <c r="O2465">
        <v>0</v>
      </c>
      <c r="P2465">
        <v>0</v>
      </c>
      <c r="Q2465">
        <v>21.2</v>
      </c>
      <c r="R2465">
        <v>28</v>
      </c>
      <c r="S2465">
        <v>18</v>
      </c>
      <c r="T2465">
        <v>15</v>
      </c>
      <c r="U2465">
        <v>18</v>
      </c>
      <c r="V2465">
        <v>20</v>
      </c>
      <c r="W2465">
        <v>7</v>
      </c>
      <c r="X2465" s="2">
        <v>0.30099999999999999</v>
      </c>
    </row>
    <row r="2466" spans="1:24" x14ac:dyDescent="0.25">
      <c r="A2466" t="str">
        <f t="shared" si="114"/>
        <v/>
      </c>
      <c r="B2466" t="str">
        <f t="shared" si="115"/>
        <v/>
      </c>
      <c r="C2466" t="str">
        <f t="shared" si="116"/>
        <v/>
      </c>
      <c r="D2466">
        <v>2026</v>
      </c>
      <c r="E2466" t="s">
        <v>2626</v>
      </c>
      <c r="F2466" t="s">
        <v>2618</v>
      </c>
      <c r="G2466" t="s">
        <v>37</v>
      </c>
      <c r="H2466" t="s">
        <v>64</v>
      </c>
      <c r="I2466">
        <v>4</v>
      </c>
      <c r="J2466">
        <v>2</v>
      </c>
      <c r="K2466" s="29">
        <v>6.29</v>
      </c>
      <c r="L2466">
        <v>14</v>
      </c>
      <c r="M2466">
        <v>3</v>
      </c>
      <c r="N2466">
        <v>0</v>
      </c>
      <c r="O2466">
        <v>0</v>
      </c>
      <c r="P2466">
        <v>0</v>
      </c>
      <c r="Q2466">
        <v>34.1</v>
      </c>
      <c r="R2466">
        <v>31</v>
      </c>
      <c r="S2466">
        <v>33</v>
      </c>
      <c r="T2466">
        <v>24</v>
      </c>
      <c r="U2466">
        <v>31</v>
      </c>
      <c r="V2466">
        <v>28</v>
      </c>
      <c r="W2466">
        <v>12</v>
      </c>
      <c r="X2466" s="2">
        <v>0.25800000000000001</v>
      </c>
    </row>
    <row r="2467" spans="1:24" x14ac:dyDescent="0.25">
      <c r="A2467" t="str">
        <f t="shared" si="114"/>
        <v/>
      </c>
      <c r="B2467" t="str">
        <f t="shared" si="115"/>
        <v/>
      </c>
      <c r="C2467" t="str">
        <f t="shared" si="116"/>
        <v/>
      </c>
      <c r="D2467">
        <v>2026</v>
      </c>
      <c r="E2467" t="s">
        <v>9240</v>
      </c>
      <c r="F2467" t="s">
        <v>2618</v>
      </c>
      <c r="G2467" t="s">
        <v>37</v>
      </c>
      <c r="H2467" t="s">
        <v>64</v>
      </c>
      <c r="I2467">
        <v>1</v>
      </c>
      <c r="J2467">
        <v>7</v>
      </c>
      <c r="K2467" s="29">
        <v>8.7100000000000009</v>
      </c>
      <c r="L2467">
        <v>20</v>
      </c>
      <c r="M2467">
        <v>1</v>
      </c>
      <c r="N2467">
        <v>0</v>
      </c>
      <c r="O2467">
        <v>0</v>
      </c>
      <c r="P2467">
        <v>1</v>
      </c>
      <c r="Q2467">
        <v>41.1</v>
      </c>
      <c r="R2467">
        <v>61</v>
      </c>
      <c r="S2467">
        <v>48</v>
      </c>
      <c r="T2467">
        <v>40</v>
      </c>
      <c r="U2467">
        <v>17</v>
      </c>
      <c r="V2467">
        <v>35</v>
      </c>
      <c r="W2467">
        <v>10</v>
      </c>
      <c r="X2467" s="2">
        <v>0.33200000000000002</v>
      </c>
    </row>
    <row r="2468" spans="1:24" x14ac:dyDescent="0.25">
      <c r="A2468">
        <f t="shared" si="114"/>
        <v>1</v>
      </c>
      <c r="B2468" t="str">
        <f t="shared" si="115"/>
        <v/>
      </c>
      <c r="C2468" t="str">
        <f t="shared" si="116"/>
        <v/>
      </c>
      <c r="D2468">
        <v>2026</v>
      </c>
      <c r="E2468" t="s">
        <v>2622</v>
      </c>
      <c r="F2468" t="s">
        <v>2618</v>
      </c>
      <c r="G2468" t="s">
        <v>29</v>
      </c>
      <c r="H2468" t="s">
        <v>64</v>
      </c>
      <c r="I2468">
        <v>0</v>
      </c>
      <c r="J2468">
        <v>0</v>
      </c>
      <c r="K2468" s="29">
        <v>9</v>
      </c>
      <c r="L2468">
        <v>1</v>
      </c>
      <c r="M2468">
        <v>0</v>
      </c>
      <c r="N2468">
        <v>0</v>
      </c>
      <c r="O2468">
        <v>0</v>
      </c>
      <c r="P2468">
        <v>0</v>
      </c>
      <c r="Q2468">
        <v>1</v>
      </c>
      <c r="R2468">
        <v>2</v>
      </c>
      <c r="S2468">
        <v>1</v>
      </c>
      <c r="T2468">
        <v>1</v>
      </c>
      <c r="U2468">
        <v>0</v>
      </c>
      <c r="V2468">
        <v>1</v>
      </c>
      <c r="W2468">
        <v>0</v>
      </c>
      <c r="X2468" s="2">
        <v>0.4</v>
      </c>
    </row>
    <row r="2469" spans="1:24" x14ac:dyDescent="0.25">
      <c r="A2469" t="str">
        <f t="shared" si="114"/>
        <v/>
      </c>
      <c r="B2469" t="str">
        <f t="shared" si="115"/>
        <v/>
      </c>
      <c r="C2469" t="str">
        <f t="shared" si="116"/>
        <v/>
      </c>
      <c r="D2469">
        <v>2026</v>
      </c>
      <c r="E2469" t="s">
        <v>9241</v>
      </c>
      <c r="F2469" t="s">
        <v>2618</v>
      </c>
      <c r="G2469" t="s">
        <v>47</v>
      </c>
      <c r="H2469" t="s">
        <v>64</v>
      </c>
      <c r="I2469">
        <v>2</v>
      </c>
      <c r="J2469">
        <v>1</v>
      </c>
      <c r="K2469" s="29">
        <v>9.7100000000000009</v>
      </c>
      <c r="L2469">
        <v>12</v>
      </c>
      <c r="M2469">
        <v>3</v>
      </c>
      <c r="N2469">
        <v>0</v>
      </c>
      <c r="O2469">
        <v>0</v>
      </c>
      <c r="P2469">
        <v>0</v>
      </c>
      <c r="Q2469">
        <v>29.2</v>
      </c>
      <c r="R2469">
        <v>45</v>
      </c>
      <c r="S2469">
        <v>33</v>
      </c>
      <c r="T2469">
        <v>32</v>
      </c>
      <c r="U2469">
        <v>13</v>
      </c>
      <c r="V2469">
        <v>22</v>
      </c>
      <c r="W2469">
        <v>7</v>
      </c>
      <c r="X2469" s="2">
        <v>0.35199999999999998</v>
      </c>
    </row>
    <row r="2470" spans="1:24" x14ac:dyDescent="0.25">
      <c r="A2470">
        <f t="shared" ref="A2470:A2533" si="117">IF(OR(G2470="SR", G2470="GR"), 1, "")</f>
        <v>1</v>
      </c>
      <c r="B2470" t="str">
        <f t="shared" si="115"/>
        <v/>
      </c>
      <c r="C2470" t="str">
        <f t="shared" si="116"/>
        <v/>
      </c>
      <c r="D2470">
        <v>2026</v>
      </c>
      <c r="E2470" t="s">
        <v>9242</v>
      </c>
      <c r="F2470" t="s">
        <v>2618</v>
      </c>
      <c r="G2470" t="s">
        <v>32</v>
      </c>
      <c r="H2470" t="s">
        <v>64</v>
      </c>
      <c r="I2470">
        <v>0</v>
      </c>
      <c r="J2470">
        <v>1</v>
      </c>
      <c r="K2470" s="29">
        <v>9.7799999999999994</v>
      </c>
      <c r="L2470">
        <v>22</v>
      </c>
      <c r="M2470">
        <v>0</v>
      </c>
      <c r="N2470">
        <v>0</v>
      </c>
      <c r="O2470">
        <v>0</v>
      </c>
      <c r="P2470">
        <v>0</v>
      </c>
      <c r="Q2470">
        <v>19.100000000000001</v>
      </c>
      <c r="R2470">
        <v>27</v>
      </c>
      <c r="S2470">
        <v>24</v>
      </c>
      <c r="T2470">
        <v>21</v>
      </c>
      <c r="U2470">
        <v>19</v>
      </c>
      <c r="V2470">
        <v>22</v>
      </c>
      <c r="W2470">
        <v>3</v>
      </c>
      <c r="X2470" s="2">
        <v>0.32100000000000001</v>
      </c>
    </row>
    <row r="2471" spans="1:24" x14ac:dyDescent="0.25">
      <c r="A2471" t="str">
        <f t="shared" si="117"/>
        <v/>
      </c>
      <c r="B2471" t="str">
        <f t="shared" si="115"/>
        <v/>
      </c>
      <c r="C2471" t="str">
        <f t="shared" si="116"/>
        <v/>
      </c>
      <c r="D2471">
        <v>2026</v>
      </c>
      <c r="E2471" t="s">
        <v>9243</v>
      </c>
      <c r="F2471" t="s">
        <v>2618</v>
      </c>
      <c r="G2471" t="s">
        <v>24</v>
      </c>
      <c r="H2471" t="s">
        <v>64</v>
      </c>
      <c r="I2471">
        <v>1</v>
      </c>
      <c r="J2471">
        <v>3</v>
      </c>
      <c r="K2471" s="29">
        <v>11.5</v>
      </c>
      <c r="L2471">
        <v>14</v>
      </c>
      <c r="M2471">
        <v>3</v>
      </c>
      <c r="N2471">
        <v>0</v>
      </c>
      <c r="O2471">
        <v>0</v>
      </c>
      <c r="P2471">
        <v>1</v>
      </c>
      <c r="Q2471">
        <v>18</v>
      </c>
      <c r="R2471">
        <v>31</v>
      </c>
      <c r="S2471">
        <v>26</v>
      </c>
      <c r="T2471">
        <v>23</v>
      </c>
      <c r="U2471">
        <v>15</v>
      </c>
      <c r="V2471">
        <v>11</v>
      </c>
      <c r="W2471">
        <v>6</v>
      </c>
      <c r="X2471" s="2">
        <v>0.373</v>
      </c>
    </row>
    <row r="2472" spans="1:24" x14ac:dyDescent="0.25">
      <c r="A2472" t="str">
        <f t="shared" si="117"/>
        <v/>
      </c>
      <c r="B2472" t="str">
        <f t="shared" si="115"/>
        <v/>
      </c>
      <c r="C2472" t="str">
        <f t="shared" si="116"/>
        <v/>
      </c>
      <c r="D2472">
        <v>2026</v>
      </c>
      <c r="E2472" t="s">
        <v>9244</v>
      </c>
      <c r="F2472" t="s">
        <v>2618</v>
      </c>
      <c r="G2472" t="s">
        <v>37</v>
      </c>
      <c r="H2472" t="s">
        <v>64</v>
      </c>
      <c r="I2472">
        <v>0</v>
      </c>
      <c r="J2472">
        <v>1</v>
      </c>
      <c r="K2472" s="29">
        <v>12.15</v>
      </c>
      <c r="L2472">
        <v>7</v>
      </c>
      <c r="M2472">
        <v>2</v>
      </c>
      <c r="N2472">
        <v>0</v>
      </c>
      <c r="O2472">
        <v>0</v>
      </c>
      <c r="P2472">
        <v>0</v>
      </c>
      <c r="Q2472">
        <v>13.1</v>
      </c>
      <c r="R2472">
        <v>27</v>
      </c>
      <c r="S2472">
        <v>24</v>
      </c>
      <c r="T2472">
        <v>18</v>
      </c>
      <c r="U2472">
        <v>15</v>
      </c>
      <c r="V2472">
        <v>14</v>
      </c>
      <c r="W2472">
        <v>2</v>
      </c>
      <c r="X2472" s="2">
        <v>0.39700000000000002</v>
      </c>
    </row>
    <row r="2473" spans="1:24" x14ac:dyDescent="0.25">
      <c r="A2473" t="str">
        <f t="shared" si="117"/>
        <v/>
      </c>
      <c r="B2473" t="str">
        <f t="shared" si="115"/>
        <v/>
      </c>
      <c r="C2473" t="str">
        <f t="shared" si="116"/>
        <v/>
      </c>
      <c r="D2473">
        <v>2026</v>
      </c>
      <c r="E2473" t="s">
        <v>9245</v>
      </c>
      <c r="F2473" t="s">
        <v>2618</v>
      </c>
      <c r="G2473" t="s">
        <v>24</v>
      </c>
      <c r="H2473" t="s">
        <v>64</v>
      </c>
      <c r="I2473">
        <v>0</v>
      </c>
      <c r="J2473">
        <v>2</v>
      </c>
      <c r="K2473" s="29">
        <v>12.66</v>
      </c>
      <c r="L2473">
        <v>15</v>
      </c>
      <c r="M2473">
        <v>0</v>
      </c>
      <c r="N2473">
        <v>0</v>
      </c>
      <c r="O2473">
        <v>0</v>
      </c>
      <c r="P2473">
        <v>0</v>
      </c>
      <c r="Q2473">
        <v>10.199999999999999</v>
      </c>
      <c r="R2473">
        <v>13</v>
      </c>
      <c r="S2473">
        <v>17</v>
      </c>
      <c r="T2473">
        <v>15</v>
      </c>
      <c r="U2473">
        <v>9</v>
      </c>
      <c r="V2473">
        <v>4</v>
      </c>
      <c r="W2473">
        <v>7</v>
      </c>
      <c r="X2473" s="2">
        <v>0.317</v>
      </c>
    </row>
    <row r="2474" spans="1:24" x14ac:dyDescent="0.25">
      <c r="A2474" t="str">
        <f t="shared" si="117"/>
        <v/>
      </c>
      <c r="B2474" t="str">
        <f t="shared" si="115"/>
        <v/>
      </c>
      <c r="C2474" t="str">
        <f t="shared" si="116"/>
        <v/>
      </c>
      <c r="D2474">
        <v>2026</v>
      </c>
      <c r="E2474" t="s">
        <v>9246</v>
      </c>
      <c r="F2474" t="s">
        <v>2618</v>
      </c>
      <c r="G2474" t="s">
        <v>47</v>
      </c>
      <c r="H2474" t="s">
        <v>64</v>
      </c>
      <c r="I2474">
        <v>0</v>
      </c>
      <c r="J2474">
        <v>0</v>
      </c>
      <c r="K2474" s="29">
        <v>12.71</v>
      </c>
      <c r="L2474">
        <v>11</v>
      </c>
      <c r="M2474">
        <v>0</v>
      </c>
      <c r="N2474">
        <v>0</v>
      </c>
      <c r="O2474">
        <v>0</v>
      </c>
      <c r="P2474">
        <v>0</v>
      </c>
      <c r="Q2474">
        <v>5.2</v>
      </c>
      <c r="R2474">
        <v>12</v>
      </c>
      <c r="S2474">
        <v>8</v>
      </c>
      <c r="T2474">
        <v>8</v>
      </c>
      <c r="U2474">
        <v>7</v>
      </c>
      <c r="V2474">
        <v>2</v>
      </c>
      <c r="W2474">
        <v>3</v>
      </c>
      <c r="X2474" s="2">
        <v>0.44400000000000001</v>
      </c>
    </row>
    <row r="2475" spans="1:24" x14ac:dyDescent="0.25">
      <c r="A2475" t="str">
        <f t="shared" si="117"/>
        <v/>
      </c>
      <c r="B2475" t="str">
        <f t="shared" si="115"/>
        <v/>
      </c>
      <c r="C2475" t="str">
        <f t="shared" si="116"/>
        <v/>
      </c>
      <c r="D2475">
        <v>2026</v>
      </c>
      <c r="E2475" t="s">
        <v>9247</v>
      </c>
      <c r="F2475" t="s">
        <v>2618</v>
      </c>
      <c r="G2475" t="s">
        <v>47</v>
      </c>
      <c r="H2475" t="s">
        <v>64</v>
      </c>
      <c r="I2475">
        <v>0</v>
      </c>
      <c r="J2475">
        <v>0</v>
      </c>
      <c r="K2475" s="29">
        <v>20.25</v>
      </c>
      <c r="L2475">
        <v>6</v>
      </c>
      <c r="M2475">
        <v>0</v>
      </c>
      <c r="N2475">
        <v>0</v>
      </c>
      <c r="O2475">
        <v>0</v>
      </c>
      <c r="P2475">
        <v>0</v>
      </c>
      <c r="Q2475">
        <v>5.0999999999999996</v>
      </c>
      <c r="R2475">
        <v>12</v>
      </c>
      <c r="S2475">
        <v>15</v>
      </c>
      <c r="T2475">
        <v>12</v>
      </c>
      <c r="U2475">
        <v>4</v>
      </c>
      <c r="V2475">
        <v>4</v>
      </c>
      <c r="W2475">
        <v>2</v>
      </c>
      <c r="X2475" s="2">
        <v>0.42899999999999999</v>
      </c>
    </row>
    <row r="2476" spans="1:24" x14ac:dyDescent="0.25">
      <c r="A2476">
        <f t="shared" si="117"/>
        <v>1</v>
      </c>
      <c r="B2476" t="str">
        <f t="shared" si="115"/>
        <v/>
      </c>
      <c r="C2476" t="str">
        <f t="shared" si="116"/>
        <v/>
      </c>
      <c r="D2476">
        <v>2026</v>
      </c>
      <c r="E2476" t="s">
        <v>9248</v>
      </c>
      <c r="F2476" t="s">
        <v>2636</v>
      </c>
      <c r="G2476" t="s">
        <v>32</v>
      </c>
      <c r="H2476" t="s">
        <v>64</v>
      </c>
      <c r="I2476">
        <v>4</v>
      </c>
      <c r="J2476">
        <v>5</v>
      </c>
      <c r="K2476" s="29">
        <v>5.79</v>
      </c>
      <c r="L2476">
        <v>14</v>
      </c>
      <c r="M2476">
        <v>14</v>
      </c>
      <c r="N2476">
        <v>1</v>
      </c>
      <c r="O2476">
        <v>0</v>
      </c>
      <c r="P2476">
        <v>0</v>
      </c>
      <c r="Q2476">
        <v>60.2</v>
      </c>
      <c r="R2476">
        <v>58</v>
      </c>
      <c r="S2476">
        <v>46</v>
      </c>
      <c r="T2476">
        <v>39</v>
      </c>
      <c r="U2476">
        <v>25</v>
      </c>
      <c r="V2476">
        <v>49</v>
      </c>
      <c r="W2476">
        <v>5</v>
      </c>
      <c r="X2476" s="2">
        <v>0.249</v>
      </c>
    </row>
    <row r="2477" spans="1:24" x14ac:dyDescent="0.25">
      <c r="A2477">
        <f t="shared" si="117"/>
        <v>1</v>
      </c>
      <c r="B2477" t="str">
        <f t="shared" si="115"/>
        <v/>
      </c>
      <c r="C2477" t="str">
        <f t="shared" si="116"/>
        <v/>
      </c>
      <c r="D2477">
        <v>2026</v>
      </c>
      <c r="E2477" t="s">
        <v>9249</v>
      </c>
      <c r="F2477" t="s">
        <v>2636</v>
      </c>
      <c r="G2477" t="s">
        <v>29</v>
      </c>
      <c r="H2477" t="s">
        <v>64</v>
      </c>
      <c r="I2477">
        <v>1</v>
      </c>
      <c r="J2477">
        <v>3</v>
      </c>
      <c r="K2477" s="29">
        <v>7.11</v>
      </c>
      <c r="L2477">
        <v>17</v>
      </c>
      <c r="M2477">
        <v>9</v>
      </c>
      <c r="N2477">
        <v>0</v>
      </c>
      <c r="O2477">
        <v>0</v>
      </c>
      <c r="P2477">
        <v>1</v>
      </c>
      <c r="Q2477">
        <v>55.2</v>
      </c>
      <c r="R2477">
        <v>60</v>
      </c>
      <c r="S2477">
        <v>44</v>
      </c>
      <c r="T2477">
        <v>44</v>
      </c>
      <c r="U2477">
        <v>33</v>
      </c>
      <c r="V2477">
        <v>49</v>
      </c>
      <c r="W2477">
        <v>7</v>
      </c>
      <c r="X2477" s="2">
        <v>0.27400000000000002</v>
      </c>
    </row>
    <row r="2478" spans="1:24" x14ac:dyDescent="0.25">
      <c r="A2478" t="str">
        <f t="shared" si="117"/>
        <v/>
      </c>
      <c r="B2478" t="str">
        <f t="shared" si="115"/>
        <v/>
      </c>
      <c r="C2478" t="str">
        <f t="shared" si="116"/>
        <v/>
      </c>
      <c r="D2478">
        <v>2026</v>
      </c>
      <c r="E2478" t="s">
        <v>9250</v>
      </c>
      <c r="F2478" t="s">
        <v>2636</v>
      </c>
      <c r="G2478" t="s">
        <v>37</v>
      </c>
      <c r="H2478" t="s">
        <v>64</v>
      </c>
      <c r="I2478">
        <v>0</v>
      </c>
      <c r="J2478">
        <v>1</v>
      </c>
      <c r="K2478" s="29">
        <v>5.19</v>
      </c>
      <c r="L2478">
        <v>3</v>
      </c>
      <c r="M2478">
        <v>2</v>
      </c>
      <c r="N2478">
        <v>0</v>
      </c>
      <c r="O2478">
        <v>0</v>
      </c>
      <c r="P2478">
        <v>0</v>
      </c>
      <c r="Q2478">
        <v>8.1999999999999993</v>
      </c>
      <c r="R2478">
        <v>9</v>
      </c>
      <c r="S2478">
        <v>5</v>
      </c>
      <c r="T2478">
        <v>5</v>
      </c>
      <c r="U2478">
        <v>4</v>
      </c>
      <c r="V2478">
        <v>7</v>
      </c>
      <c r="W2478">
        <v>2</v>
      </c>
      <c r="X2478" s="2">
        <v>0.26500000000000001</v>
      </c>
    </row>
    <row r="2479" spans="1:24" x14ac:dyDescent="0.25">
      <c r="A2479" t="str">
        <f t="shared" si="117"/>
        <v/>
      </c>
      <c r="B2479" t="str">
        <f t="shared" si="115"/>
        <v/>
      </c>
      <c r="C2479" t="str">
        <f t="shared" si="116"/>
        <v/>
      </c>
      <c r="D2479">
        <v>2026</v>
      </c>
      <c r="E2479" t="s">
        <v>9251</v>
      </c>
      <c r="F2479" t="s">
        <v>2636</v>
      </c>
      <c r="G2479" t="s">
        <v>37</v>
      </c>
      <c r="H2479" t="s">
        <v>64</v>
      </c>
      <c r="I2479">
        <v>4</v>
      </c>
      <c r="J2479">
        <v>1</v>
      </c>
      <c r="K2479" s="29">
        <v>6</v>
      </c>
      <c r="L2479">
        <v>23</v>
      </c>
      <c r="M2479">
        <v>0</v>
      </c>
      <c r="N2479">
        <v>0</v>
      </c>
      <c r="O2479">
        <v>0</v>
      </c>
      <c r="P2479">
        <v>4</v>
      </c>
      <c r="Q2479">
        <v>18</v>
      </c>
      <c r="R2479">
        <v>17</v>
      </c>
      <c r="S2479">
        <v>13</v>
      </c>
      <c r="T2479">
        <v>12</v>
      </c>
      <c r="U2479">
        <v>16</v>
      </c>
      <c r="V2479">
        <v>12</v>
      </c>
      <c r="W2479">
        <v>5</v>
      </c>
      <c r="X2479" s="2">
        <v>0.254</v>
      </c>
    </row>
    <row r="2480" spans="1:24" x14ac:dyDescent="0.25">
      <c r="A2480">
        <f t="shared" si="117"/>
        <v>1</v>
      </c>
      <c r="B2480" t="str">
        <f t="shared" si="115"/>
        <v/>
      </c>
      <c r="C2480" t="str">
        <f t="shared" si="116"/>
        <v/>
      </c>
      <c r="D2480">
        <v>2026</v>
      </c>
      <c r="E2480" t="s">
        <v>9252</v>
      </c>
      <c r="F2480" t="s">
        <v>2636</v>
      </c>
      <c r="G2480" t="s">
        <v>29</v>
      </c>
      <c r="H2480" t="s">
        <v>64</v>
      </c>
      <c r="I2480">
        <v>2</v>
      </c>
      <c r="J2480">
        <v>2</v>
      </c>
      <c r="K2480" s="29">
        <v>7.88</v>
      </c>
      <c r="L2480">
        <v>26</v>
      </c>
      <c r="M2480">
        <v>1</v>
      </c>
      <c r="N2480">
        <v>0</v>
      </c>
      <c r="O2480">
        <v>0</v>
      </c>
      <c r="P2480">
        <v>3</v>
      </c>
      <c r="Q2480">
        <v>32</v>
      </c>
      <c r="R2480">
        <v>39</v>
      </c>
      <c r="S2480">
        <v>31</v>
      </c>
      <c r="T2480">
        <v>28</v>
      </c>
      <c r="U2480">
        <v>24</v>
      </c>
      <c r="V2480">
        <v>24</v>
      </c>
      <c r="W2480">
        <v>11</v>
      </c>
      <c r="X2480" s="2">
        <v>0.3</v>
      </c>
    </row>
    <row r="2481" spans="1:24" x14ac:dyDescent="0.25">
      <c r="A2481" t="str">
        <f t="shared" si="117"/>
        <v/>
      </c>
      <c r="B2481" t="str">
        <f t="shared" si="115"/>
        <v/>
      </c>
      <c r="C2481" t="str">
        <f t="shared" si="116"/>
        <v/>
      </c>
      <c r="D2481">
        <v>2026</v>
      </c>
      <c r="E2481" t="s">
        <v>9253</v>
      </c>
      <c r="F2481" t="s">
        <v>2636</v>
      </c>
      <c r="G2481" t="s">
        <v>24</v>
      </c>
      <c r="H2481" t="s">
        <v>64</v>
      </c>
      <c r="I2481">
        <v>2</v>
      </c>
      <c r="J2481">
        <v>2</v>
      </c>
      <c r="K2481" s="29">
        <v>7.93</v>
      </c>
      <c r="L2481">
        <v>24</v>
      </c>
      <c r="M2481">
        <v>2</v>
      </c>
      <c r="N2481">
        <v>0</v>
      </c>
      <c r="O2481">
        <v>0</v>
      </c>
      <c r="P2481">
        <v>0</v>
      </c>
      <c r="Q2481">
        <v>36.1</v>
      </c>
      <c r="R2481">
        <v>36</v>
      </c>
      <c r="S2481">
        <v>37</v>
      </c>
      <c r="T2481">
        <v>32</v>
      </c>
      <c r="U2481">
        <v>26</v>
      </c>
      <c r="V2481">
        <v>36</v>
      </c>
      <c r="W2481">
        <v>6</v>
      </c>
      <c r="X2481" s="2">
        <v>0.255</v>
      </c>
    </row>
    <row r="2482" spans="1:24" x14ac:dyDescent="0.25">
      <c r="A2482" t="str">
        <f t="shared" si="117"/>
        <v/>
      </c>
      <c r="B2482" t="str">
        <f t="shared" si="115"/>
        <v/>
      </c>
      <c r="C2482" t="str">
        <f t="shared" si="116"/>
        <v/>
      </c>
      <c r="D2482">
        <v>2026</v>
      </c>
      <c r="E2482" t="s">
        <v>9254</v>
      </c>
      <c r="F2482" t="s">
        <v>2636</v>
      </c>
      <c r="G2482" t="s">
        <v>37</v>
      </c>
      <c r="H2482" t="s">
        <v>64</v>
      </c>
      <c r="I2482">
        <v>1</v>
      </c>
      <c r="J2482">
        <v>2</v>
      </c>
      <c r="K2482" s="29">
        <v>8.02</v>
      </c>
      <c r="L2482">
        <v>26</v>
      </c>
      <c r="M2482">
        <v>0</v>
      </c>
      <c r="N2482">
        <v>0</v>
      </c>
      <c r="O2482">
        <v>0</v>
      </c>
      <c r="P2482">
        <v>0</v>
      </c>
      <c r="Q2482">
        <v>33.200000000000003</v>
      </c>
      <c r="R2482">
        <v>35</v>
      </c>
      <c r="S2482">
        <v>39</v>
      </c>
      <c r="T2482">
        <v>30</v>
      </c>
      <c r="U2482">
        <v>25</v>
      </c>
      <c r="V2482">
        <v>31</v>
      </c>
      <c r="W2482">
        <v>8</v>
      </c>
      <c r="X2482" s="2">
        <v>0.26700000000000002</v>
      </c>
    </row>
    <row r="2483" spans="1:24" x14ac:dyDescent="0.25">
      <c r="A2483" t="str">
        <f t="shared" si="117"/>
        <v/>
      </c>
      <c r="B2483" t="str">
        <f t="shared" si="115"/>
        <v/>
      </c>
      <c r="C2483" t="str">
        <f t="shared" si="116"/>
        <v/>
      </c>
      <c r="D2483">
        <v>2026</v>
      </c>
      <c r="E2483" t="s">
        <v>9255</v>
      </c>
      <c r="F2483" t="s">
        <v>2636</v>
      </c>
      <c r="G2483" t="s">
        <v>37</v>
      </c>
      <c r="H2483" t="s">
        <v>64</v>
      </c>
      <c r="I2483">
        <v>1</v>
      </c>
      <c r="J2483">
        <v>3</v>
      </c>
      <c r="K2483" s="29">
        <v>8.69</v>
      </c>
      <c r="L2483">
        <v>19</v>
      </c>
      <c r="M2483">
        <v>3</v>
      </c>
      <c r="N2483">
        <v>0</v>
      </c>
      <c r="O2483">
        <v>0</v>
      </c>
      <c r="P2483">
        <v>1</v>
      </c>
      <c r="Q2483">
        <v>29</v>
      </c>
      <c r="R2483">
        <v>38</v>
      </c>
      <c r="S2483">
        <v>28</v>
      </c>
      <c r="T2483">
        <v>28</v>
      </c>
      <c r="U2483">
        <v>15</v>
      </c>
      <c r="V2483">
        <v>9</v>
      </c>
      <c r="W2483">
        <v>7</v>
      </c>
      <c r="X2483" s="2">
        <v>0.317</v>
      </c>
    </row>
    <row r="2484" spans="1:24" x14ac:dyDescent="0.25">
      <c r="A2484">
        <f t="shared" si="117"/>
        <v>1</v>
      </c>
      <c r="B2484" t="str">
        <f t="shared" si="115"/>
        <v/>
      </c>
      <c r="C2484" t="str">
        <f t="shared" si="116"/>
        <v/>
      </c>
      <c r="D2484">
        <v>2026</v>
      </c>
      <c r="E2484" t="s">
        <v>9256</v>
      </c>
      <c r="F2484" t="s">
        <v>2636</v>
      </c>
      <c r="G2484" t="s">
        <v>29</v>
      </c>
      <c r="H2484" t="s">
        <v>64</v>
      </c>
      <c r="I2484">
        <v>2</v>
      </c>
      <c r="J2484">
        <v>3</v>
      </c>
      <c r="K2484" s="29">
        <v>8.81</v>
      </c>
      <c r="L2484">
        <v>15</v>
      </c>
      <c r="M2484">
        <v>11</v>
      </c>
      <c r="N2484">
        <v>0</v>
      </c>
      <c r="O2484">
        <v>0</v>
      </c>
      <c r="P2484">
        <v>0</v>
      </c>
      <c r="Q2484">
        <v>48</v>
      </c>
      <c r="R2484">
        <v>75</v>
      </c>
      <c r="S2484">
        <v>54</v>
      </c>
      <c r="T2484">
        <v>47</v>
      </c>
      <c r="U2484">
        <v>30</v>
      </c>
      <c r="V2484">
        <v>37</v>
      </c>
      <c r="W2484">
        <v>7</v>
      </c>
      <c r="X2484" s="2">
        <v>0.34599999999999997</v>
      </c>
    </row>
    <row r="2485" spans="1:24" x14ac:dyDescent="0.25">
      <c r="A2485" t="str">
        <f t="shared" si="117"/>
        <v/>
      </c>
      <c r="B2485" t="str">
        <f t="shared" si="115"/>
        <v/>
      </c>
      <c r="C2485">
        <f t="shared" si="116"/>
        <v>1</v>
      </c>
      <c r="D2485">
        <v>2026</v>
      </c>
      <c r="E2485" t="s">
        <v>6601</v>
      </c>
      <c r="F2485" t="s">
        <v>2636</v>
      </c>
      <c r="G2485" t="s">
        <v>24</v>
      </c>
      <c r="H2485" t="s">
        <v>64</v>
      </c>
      <c r="I2485">
        <v>0</v>
      </c>
      <c r="J2485">
        <v>1</v>
      </c>
      <c r="K2485" s="29">
        <v>9.2200000000000006</v>
      </c>
      <c r="L2485">
        <v>13</v>
      </c>
      <c r="M2485">
        <v>0</v>
      </c>
      <c r="N2485">
        <v>0</v>
      </c>
      <c r="O2485">
        <v>0</v>
      </c>
      <c r="P2485">
        <v>0</v>
      </c>
      <c r="Q2485">
        <v>13.2</v>
      </c>
      <c r="R2485">
        <v>17</v>
      </c>
      <c r="S2485">
        <v>18</v>
      </c>
      <c r="T2485">
        <v>14</v>
      </c>
      <c r="U2485">
        <v>20</v>
      </c>
      <c r="V2485">
        <v>10</v>
      </c>
      <c r="W2485">
        <v>5</v>
      </c>
      <c r="X2485" s="2">
        <v>0.30399999999999999</v>
      </c>
    </row>
    <row r="2486" spans="1:24" x14ac:dyDescent="0.25">
      <c r="A2486" t="str">
        <f t="shared" si="117"/>
        <v/>
      </c>
      <c r="B2486" t="str">
        <f t="shared" si="115"/>
        <v/>
      </c>
      <c r="C2486" t="str">
        <f t="shared" si="116"/>
        <v/>
      </c>
      <c r="D2486">
        <v>2026</v>
      </c>
      <c r="E2486" t="s">
        <v>2651</v>
      </c>
      <c r="F2486" t="s">
        <v>2636</v>
      </c>
      <c r="G2486" t="s">
        <v>37</v>
      </c>
      <c r="H2486" t="s">
        <v>64</v>
      </c>
      <c r="I2486">
        <v>2</v>
      </c>
      <c r="J2486">
        <v>1</v>
      </c>
      <c r="K2486" s="29">
        <v>9.6199999999999992</v>
      </c>
      <c r="L2486">
        <v>21</v>
      </c>
      <c r="M2486">
        <v>2</v>
      </c>
      <c r="N2486">
        <v>0</v>
      </c>
      <c r="O2486">
        <v>0</v>
      </c>
      <c r="P2486">
        <v>0</v>
      </c>
      <c r="Q2486">
        <v>29</v>
      </c>
      <c r="R2486">
        <v>40</v>
      </c>
      <c r="S2486">
        <v>36</v>
      </c>
      <c r="T2486">
        <v>31</v>
      </c>
      <c r="U2486">
        <v>15</v>
      </c>
      <c r="V2486">
        <v>33</v>
      </c>
      <c r="W2486">
        <v>5</v>
      </c>
      <c r="X2486" s="2">
        <v>0.32800000000000001</v>
      </c>
    </row>
    <row r="2487" spans="1:24" x14ac:dyDescent="0.25">
      <c r="A2487">
        <f t="shared" si="117"/>
        <v>1</v>
      </c>
      <c r="B2487" t="str">
        <f t="shared" si="115"/>
        <v/>
      </c>
      <c r="C2487" t="str">
        <f t="shared" si="116"/>
        <v/>
      </c>
      <c r="D2487">
        <v>2026</v>
      </c>
      <c r="E2487" t="s">
        <v>9257</v>
      </c>
      <c r="F2487" t="s">
        <v>2636</v>
      </c>
      <c r="G2487" t="s">
        <v>32</v>
      </c>
      <c r="H2487" t="s">
        <v>64</v>
      </c>
      <c r="I2487">
        <v>4</v>
      </c>
      <c r="J2487">
        <v>3</v>
      </c>
      <c r="K2487" s="29">
        <v>9.74</v>
      </c>
      <c r="L2487">
        <v>19</v>
      </c>
      <c r="M2487">
        <v>5</v>
      </c>
      <c r="N2487">
        <v>0</v>
      </c>
      <c r="O2487">
        <v>0</v>
      </c>
      <c r="P2487">
        <v>0</v>
      </c>
      <c r="Q2487">
        <v>32.1</v>
      </c>
      <c r="R2487">
        <v>42</v>
      </c>
      <c r="S2487">
        <v>35</v>
      </c>
      <c r="T2487">
        <v>35</v>
      </c>
      <c r="U2487">
        <v>16</v>
      </c>
      <c r="V2487">
        <v>24</v>
      </c>
      <c r="W2487">
        <v>10</v>
      </c>
      <c r="X2487" s="2">
        <v>0.318</v>
      </c>
    </row>
    <row r="2488" spans="1:24" x14ac:dyDescent="0.25">
      <c r="A2488">
        <f t="shared" si="117"/>
        <v>1</v>
      </c>
      <c r="B2488" t="str">
        <f t="shared" si="115"/>
        <v/>
      </c>
      <c r="C2488" t="str">
        <f t="shared" si="116"/>
        <v/>
      </c>
      <c r="D2488">
        <v>2026</v>
      </c>
      <c r="E2488" t="s">
        <v>9258</v>
      </c>
      <c r="F2488" t="s">
        <v>2636</v>
      </c>
      <c r="G2488" t="s">
        <v>32</v>
      </c>
      <c r="H2488" t="s">
        <v>64</v>
      </c>
      <c r="I2488">
        <v>0</v>
      </c>
      <c r="J2488">
        <v>0</v>
      </c>
      <c r="K2488" s="29">
        <v>10.119999999999999</v>
      </c>
      <c r="L2488">
        <v>4</v>
      </c>
      <c r="M2488">
        <v>0</v>
      </c>
      <c r="N2488">
        <v>0</v>
      </c>
      <c r="O2488">
        <v>0</v>
      </c>
      <c r="P2488">
        <v>0</v>
      </c>
      <c r="Q2488">
        <v>2.2000000000000002</v>
      </c>
      <c r="R2488">
        <v>2</v>
      </c>
      <c r="S2488">
        <v>3</v>
      </c>
      <c r="T2488">
        <v>3</v>
      </c>
      <c r="U2488">
        <v>6</v>
      </c>
      <c r="V2488">
        <v>5</v>
      </c>
      <c r="W2488">
        <v>0</v>
      </c>
      <c r="X2488" s="2">
        <v>0.2</v>
      </c>
    </row>
    <row r="2489" spans="1:24" x14ac:dyDescent="0.25">
      <c r="A2489">
        <f t="shared" si="117"/>
        <v>1</v>
      </c>
      <c r="B2489" t="str">
        <f t="shared" si="115"/>
        <v/>
      </c>
      <c r="C2489" t="str">
        <f t="shared" si="116"/>
        <v/>
      </c>
      <c r="D2489">
        <v>2026</v>
      </c>
      <c r="E2489" t="s">
        <v>9259</v>
      </c>
      <c r="F2489" t="s">
        <v>2636</v>
      </c>
      <c r="G2489" t="s">
        <v>29</v>
      </c>
      <c r="H2489" t="s">
        <v>64</v>
      </c>
      <c r="I2489">
        <v>0</v>
      </c>
      <c r="J2489">
        <v>0</v>
      </c>
      <c r="K2489" s="29">
        <v>10.34</v>
      </c>
      <c r="L2489">
        <v>15</v>
      </c>
      <c r="M2489">
        <v>1</v>
      </c>
      <c r="N2489">
        <v>0</v>
      </c>
      <c r="O2489">
        <v>0</v>
      </c>
      <c r="P2489">
        <v>0</v>
      </c>
      <c r="Q2489">
        <v>15.2</v>
      </c>
      <c r="R2489">
        <v>24</v>
      </c>
      <c r="S2489">
        <v>19</v>
      </c>
      <c r="T2489">
        <v>18</v>
      </c>
      <c r="U2489">
        <v>8</v>
      </c>
      <c r="V2489">
        <v>13</v>
      </c>
      <c r="W2489">
        <v>4</v>
      </c>
      <c r="X2489" s="2">
        <v>0.34300000000000003</v>
      </c>
    </row>
    <row r="2490" spans="1:24" x14ac:dyDescent="0.25">
      <c r="A2490">
        <f t="shared" si="117"/>
        <v>1</v>
      </c>
      <c r="B2490" t="str">
        <f t="shared" si="115"/>
        <v/>
      </c>
      <c r="C2490" t="str">
        <f t="shared" si="116"/>
        <v/>
      </c>
      <c r="D2490">
        <v>2026</v>
      </c>
      <c r="E2490" t="s">
        <v>9260</v>
      </c>
      <c r="F2490" t="s">
        <v>2636</v>
      </c>
      <c r="G2490" t="s">
        <v>32</v>
      </c>
      <c r="H2490" t="s">
        <v>64</v>
      </c>
      <c r="I2490">
        <v>2</v>
      </c>
      <c r="J2490">
        <v>0</v>
      </c>
      <c r="K2490" s="29">
        <v>10.34</v>
      </c>
      <c r="L2490">
        <v>14</v>
      </c>
      <c r="M2490">
        <v>1</v>
      </c>
      <c r="N2490">
        <v>0</v>
      </c>
      <c r="O2490">
        <v>0</v>
      </c>
      <c r="P2490">
        <v>0</v>
      </c>
      <c r="Q2490">
        <v>15.2</v>
      </c>
      <c r="R2490">
        <v>24</v>
      </c>
      <c r="S2490">
        <v>18</v>
      </c>
      <c r="T2490">
        <v>18</v>
      </c>
      <c r="U2490">
        <v>13</v>
      </c>
      <c r="V2490">
        <v>7</v>
      </c>
      <c r="W2490">
        <v>6</v>
      </c>
      <c r="X2490" s="2">
        <v>0.375</v>
      </c>
    </row>
    <row r="2491" spans="1:24" x14ac:dyDescent="0.25">
      <c r="A2491">
        <f t="shared" si="117"/>
        <v>1</v>
      </c>
      <c r="B2491" t="str">
        <f t="shared" si="115"/>
        <v/>
      </c>
      <c r="C2491" t="str">
        <f t="shared" si="116"/>
        <v/>
      </c>
      <c r="D2491">
        <v>2026</v>
      </c>
      <c r="E2491" t="s">
        <v>9261</v>
      </c>
      <c r="F2491" t="s">
        <v>2636</v>
      </c>
      <c r="G2491" t="s">
        <v>29</v>
      </c>
      <c r="H2491" t="s">
        <v>64</v>
      </c>
      <c r="I2491">
        <v>0</v>
      </c>
      <c r="J2491">
        <v>0</v>
      </c>
      <c r="K2491" s="29">
        <v>12.76</v>
      </c>
      <c r="L2491">
        <v>15</v>
      </c>
      <c r="M2491">
        <v>2</v>
      </c>
      <c r="N2491">
        <v>0</v>
      </c>
      <c r="O2491">
        <v>0</v>
      </c>
      <c r="P2491">
        <v>1</v>
      </c>
      <c r="Q2491">
        <v>18.100000000000001</v>
      </c>
      <c r="R2491">
        <v>35</v>
      </c>
      <c r="S2491">
        <v>28</v>
      </c>
      <c r="T2491">
        <v>26</v>
      </c>
      <c r="U2491">
        <v>7</v>
      </c>
      <c r="V2491">
        <v>18</v>
      </c>
      <c r="W2491">
        <v>5</v>
      </c>
      <c r="X2491" s="2">
        <v>0.38</v>
      </c>
    </row>
    <row r="2492" spans="1:24" x14ac:dyDescent="0.25">
      <c r="A2492">
        <f t="shared" si="117"/>
        <v>1</v>
      </c>
      <c r="B2492" t="str">
        <f t="shared" si="115"/>
        <v/>
      </c>
      <c r="C2492" t="str">
        <f t="shared" si="116"/>
        <v/>
      </c>
      <c r="D2492">
        <v>2026</v>
      </c>
      <c r="E2492" t="s">
        <v>9262</v>
      </c>
      <c r="F2492" t="s">
        <v>2636</v>
      </c>
      <c r="G2492" t="s">
        <v>29</v>
      </c>
      <c r="H2492" t="s">
        <v>64</v>
      </c>
      <c r="I2492">
        <v>0</v>
      </c>
      <c r="J2492">
        <v>0</v>
      </c>
      <c r="K2492" s="29">
        <v>13.5</v>
      </c>
      <c r="L2492">
        <v>3</v>
      </c>
      <c r="M2492">
        <v>0</v>
      </c>
      <c r="N2492">
        <v>0</v>
      </c>
      <c r="O2492">
        <v>0</v>
      </c>
      <c r="P2492">
        <v>0</v>
      </c>
      <c r="Q2492">
        <v>1.1000000000000001</v>
      </c>
      <c r="R2492">
        <v>1</v>
      </c>
      <c r="S2492">
        <v>2</v>
      </c>
      <c r="T2492">
        <v>2</v>
      </c>
      <c r="U2492">
        <v>3</v>
      </c>
      <c r="V2492">
        <v>2</v>
      </c>
      <c r="W2492">
        <v>1</v>
      </c>
      <c r="X2492" s="2">
        <v>0.2</v>
      </c>
    </row>
    <row r="2493" spans="1:24" x14ac:dyDescent="0.25">
      <c r="A2493" t="str">
        <f t="shared" si="117"/>
        <v/>
      </c>
      <c r="B2493" t="str">
        <f t="shared" si="115"/>
        <v/>
      </c>
      <c r="C2493" t="str">
        <f t="shared" si="116"/>
        <v/>
      </c>
      <c r="D2493">
        <v>2026</v>
      </c>
      <c r="E2493" t="s">
        <v>9263</v>
      </c>
      <c r="F2493" t="s">
        <v>2636</v>
      </c>
      <c r="G2493" t="s">
        <v>37</v>
      </c>
      <c r="H2493" t="s">
        <v>64</v>
      </c>
      <c r="I2493">
        <v>0</v>
      </c>
      <c r="J2493">
        <v>3</v>
      </c>
      <c r="K2493" s="29">
        <v>16.95</v>
      </c>
      <c r="L2493">
        <v>16</v>
      </c>
      <c r="M2493">
        <v>2</v>
      </c>
      <c r="N2493">
        <v>0</v>
      </c>
      <c r="O2493">
        <v>0</v>
      </c>
      <c r="P2493">
        <v>1</v>
      </c>
      <c r="Q2493">
        <v>14.1</v>
      </c>
      <c r="R2493">
        <v>25</v>
      </c>
      <c r="S2493">
        <v>31</v>
      </c>
      <c r="T2493">
        <v>27</v>
      </c>
      <c r="U2493">
        <v>18</v>
      </c>
      <c r="V2493">
        <v>11</v>
      </c>
      <c r="W2493">
        <v>7</v>
      </c>
      <c r="X2493" s="2">
        <v>0.373</v>
      </c>
    </row>
    <row r="2494" spans="1:24" x14ac:dyDescent="0.25">
      <c r="A2494">
        <f t="shared" si="117"/>
        <v>1</v>
      </c>
      <c r="B2494" t="str">
        <f t="shared" si="115"/>
        <v/>
      </c>
      <c r="C2494" t="str">
        <f t="shared" si="116"/>
        <v/>
      </c>
      <c r="D2494">
        <v>2026</v>
      </c>
      <c r="E2494" t="s">
        <v>9264</v>
      </c>
      <c r="F2494" t="s">
        <v>2654</v>
      </c>
      <c r="G2494" t="s">
        <v>29</v>
      </c>
      <c r="H2494" t="s">
        <v>64</v>
      </c>
      <c r="I2494">
        <v>5</v>
      </c>
      <c r="J2494">
        <v>4</v>
      </c>
      <c r="K2494" s="29">
        <v>3.19</v>
      </c>
      <c r="L2494">
        <v>15</v>
      </c>
      <c r="M2494">
        <v>15</v>
      </c>
      <c r="N2494">
        <v>0</v>
      </c>
      <c r="O2494">
        <v>0</v>
      </c>
      <c r="P2494">
        <v>0</v>
      </c>
      <c r="Q2494">
        <v>87.1</v>
      </c>
      <c r="R2494">
        <v>77</v>
      </c>
      <c r="S2494">
        <v>42</v>
      </c>
      <c r="T2494">
        <v>31</v>
      </c>
      <c r="U2494">
        <v>29</v>
      </c>
      <c r="V2494">
        <v>104</v>
      </c>
      <c r="W2494">
        <v>8</v>
      </c>
      <c r="X2494" s="2">
        <v>0.23</v>
      </c>
    </row>
    <row r="2495" spans="1:24" x14ac:dyDescent="0.25">
      <c r="A2495">
        <f t="shared" si="117"/>
        <v>1</v>
      </c>
      <c r="B2495" t="str">
        <f t="shared" si="115"/>
        <v/>
      </c>
      <c r="C2495" t="str">
        <f t="shared" si="116"/>
        <v/>
      </c>
      <c r="D2495">
        <v>2026</v>
      </c>
      <c r="E2495" t="s">
        <v>2659</v>
      </c>
      <c r="F2495" t="s">
        <v>2654</v>
      </c>
      <c r="G2495" t="s">
        <v>29</v>
      </c>
      <c r="H2495" t="s">
        <v>64</v>
      </c>
      <c r="I2495">
        <v>2</v>
      </c>
      <c r="J2495">
        <v>6</v>
      </c>
      <c r="K2495" s="29">
        <v>5.85</v>
      </c>
      <c r="L2495">
        <v>14</v>
      </c>
      <c r="M2495">
        <v>14</v>
      </c>
      <c r="N2495">
        <v>0</v>
      </c>
      <c r="O2495">
        <v>0</v>
      </c>
      <c r="P2495">
        <v>0</v>
      </c>
      <c r="Q2495">
        <v>72.099999999999994</v>
      </c>
      <c r="R2495">
        <v>81</v>
      </c>
      <c r="S2495">
        <v>50</v>
      </c>
      <c r="T2495">
        <v>47</v>
      </c>
      <c r="U2495">
        <v>30</v>
      </c>
      <c r="V2495">
        <v>46</v>
      </c>
      <c r="W2495">
        <v>4</v>
      </c>
      <c r="X2495" s="2">
        <v>0.28499999999999998</v>
      </c>
    </row>
    <row r="2496" spans="1:24" x14ac:dyDescent="0.25">
      <c r="A2496">
        <f t="shared" si="117"/>
        <v>1</v>
      </c>
      <c r="B2496" t="str">
        <f t="shared" si="115"/>
        <v/>
      </c>
      <c r="C2496" t="str">
        <f t="shared" si="116"/>
        <v/>
      </c>
      <c r="D2496">
        <v>2026</v>
      </c>
      <c r="E2496" t="s">
        <v>9265</v>
      </c>
      <c r="F2496" t="s">
        <v>2654</v>
      </c>
      <c r="G2496" t="s">
        <v>29</v>
      </c>
      <c r="H2496" t="s">
        <v>64</v>
      </c>
      <c r="I2496">
        <v>1</v>
      </c>
      <c r="J2496">
        <v>8</v>
      </c>
      <c r="K2496" s="29">
        <v>8.4600000000000009</v>
      </c>
      <c r="L2496">
        <v>14</v>
      </c>
      <c r="M2496">
        <v>10</v>
      </c>
      <c r="N2496">
        <v>0</v>
      </c>
      <c r="O2496">
        <v>0</v>
      </c>
      <c r="P2496">
        <v>0</v>
      </c>
      <c r="Q2496">
        <v>55.1</v>
      </c>
      <c r="R2496">
        <v>81</v>
      </c>
      <c r="S2496">
        <v>55</v>
      </c>
      <c r="T2496">
        <v>52</v>
      </c>
      <c r="U2496">
        <v>26</v>
      </c>
      <c r="V2496">
        <v>37</v>
      </c>
      <c r="W2496">
        <v>4</v>
      </c>
      <c r="X2496" s="2">
        <v>0.34499999999999997</v>
      </c>
    </row>
    <row r="2497" spans="1:24" x14ac:dyDescent="0.25">
      <c r="A2497" t="str">
        <f t="shared" si="117"/>
        <v/>
      </c>
      <c r="B2497" t="str">
        <f t="shared" si="115"/>
        <v/>
      </c>
      <c r="C2497" t="str">
        <f t="shared" si="116"/>
        <v/>
      </c>
      <c r="D2497">
        <v>2026</v>
      </c>
      <c r="E2497" t="s">
        <v>2655</v>
      </c>
      <c r="F2497" t="s">
        <v>2654</v>
      </c>
      <c r="G2497" t="s">
        <v>37</v>
      </c>
      <c r="H2497" t="s">
        <v>64</v>
      </c>
      <c r="I2497">
        <v>0</v>
      </c>
      <c r="J2497">
        <v>0</v>
      </c>
      <c r="K2497" s="29">
        <v>0</v>
      </c>
      <c r="L2497">
        <v>1</v>
      </c>
      <c r="M2497">
        <v>0</v>
      </c>
      <c r="N2497">
        <v>0</v>
      </c>
      <c r="O2497">
        <v>0</v>
      </c>
      <c r="P2497">
        <v>0</v>
      </c>
      <c r="Q2497">
        <v>1</v>
      </c>
      <c r="R2497">
        <v>1</v>
      </c>
      <c r="S2497">
        <v>0</v>
      </c>
      <c r="T2497">
        <v>0</v>
      </c>
      <c r="U2497">
        <v>0</v>
      </c>
      <c r="V2497">
        <v>0</v>
      </c>
      <c r="W2497">
        <v>0</v>
      </c>
      <c r="X2497" s="2">
        <v>0.25</v>
      </c>
    </row>
    <row r="2498" spans="1:24" x14ac:dyDescent="0.25">
      <c r="A2498" t="str">
        <f t="shared" si="117"/>
        <v/>
      </c>
      <c r="B2498" t="str">
        <f t="shared" ref="B2498:B2561" si="118">IF(COUNTIFS(Draft_Player,$E2498),COUNTIFS(Draft_Player,$E2498),"")</f>
        <v/>
      </c>
      <c r="C2498" t="str">
        <f t="shared" ref="C2498:C2561" si="119">IF(COUNTIFS(Transfers_Player,$E2498),COUNTIFS(Transfers_Player,$E2498),"")</f>
        <v/>
      </c>
      <c r="D2498">
        <v>2026</v>
      </c>
      <c r="E2498" t="s">
        <v>9266</v>
      </c>
      <c r="F2498" t="s">
        <v>2654</v>
      </c>
      <c r="G2498" t="s">
        <v>24</v>
      </c>
      <c r="H2498" t="s">
        <v>64</v>
      </c>
      <c r="I2498">
        <v>0</v>
      </c>
      <c r="J2498">
        <v>0</v>
      </c>
      <c r="K2498" s="29">
        <v>1.29</v>
      </c>
      <c r="L2498">
        <v>8</v>
      </c>
      <c r="M2498">
        <v>0</v>
      </c>
      <c r="N2498">
        <v>0</v>
      </c>
      <c r="O2498">
        <v>0</v>
      </c>
      <c r="P2498">
        <v>2</v>
      </c>
      <c r="Q2498">
        <v>7</v>
      </c>
      <c r="R2498">
        <v>4</v>
      </c>
      <c r="S2498">
        <v>6</v>
      </c>
      <c r="T2498">
        <v>1</v>
      </c>
      <c r="U2498">
        <v>6</v>
      </c>
      <c r="V2498">
        <v>5</v>
      </c>
      <c r="W2498">
        <v>1</v>
      </c>
      <c r="X2498" s="2">
        <v>0.16</v>
      </c>
    </row>
    <row r="2499" spans="1:24" x14ac:dyDescent="0.25">
      <c r="A2499" t="str">
        <f t="shared" si="117"/>
        <v/>
      </c>
      <c r="B2499" t="str">
        <f t="shared" si="118"/>
        <v/>
      </c>
      <c r="C2499" t="str">
        <f t="shared" si="119"/>
        <v/>
      </c>
      <c r="D2499">
        <v>2026</v>
      </c>
      <c r="E2499" t="s">
        <v>9267</v>
      </c>
      <c r="F2499" t="s">
        <v>2654</v>
      </c>
      <c r="G2499" t="s">
        <v>47</v>
      </c>
      <c r="H2499" t="s">
        <v>64</v>
      </c>
      <c r="I2499">
        <v>1</v>
      </c>
      <c r="J2499">
        <v>1</v>
      </c>
      <c r="K2499" s="29">
        <v>3.31</v>
      </c>
      <c r="L2499">
        <v>12</v>
      </c>
      <c r="M2499">
        <v>0</v>
      </c>
      <c r="N2499">
        <v>0</v>
      </c>
      <c r="O2499">
        <v>0</v>
      </c>
      <c r="P2499">
        <v>1</v>
      </c>
      <c r="Q2499">
        <v>16.100000000000001</v>
      </c>
      <c r="R2499">
        <v>11</v>
      </c>
      <c r="S2499">
        <v>8</v>
      </c>
      <c r="T2499">
        <v>6</v>
      </c>
      <c r="U2499">
        <v>10</v>
      </c>
      <c r="V2499">
        <v>15</v>
      </c>
      <c r="W2499">
        <v>1</v>
      </c>
      <c r="X2499" s="2">
        <v>0.19600000000000001</v>
      </c>
    </row>
    <row r="2500" spans="1:24" x14ac:dyDescent="0.25">
      <c r="A2500">
        <f t="shared" si="117"/>
        <v>1</v>
      </c>
      <c r="B2500" t="str">
        <f t="shared" si="118"/>
        <v/>
      </c>
      <c r="C2500" t="str">
        <f t="shared" si="119"/>
        <v/>
      </c>
      <c r="D2500">
        <v>2026</v>
      </c>
      <c r="E2500" t="s">
        <v>9268</v>
      </c>
      <c r="F2500" t="s">
        <v>2654</v>
      </c>
      <c r="G2500" t="s">
        <v>32</v>
      </c>
      <c r="H2500" t="s">
        <v>64</v>
      </c>
      <c r="I2500">
        <v>1</v>
      </c>
      <c r="J2500">
        <v>4</v>
      </c>
      <c r="K2500" s="29">
        <v>5.8</v>
      </c>
      <c r="L2500">
        <v>17</v>
      </c>
      <c r="M2500">
        <v>1</v>
      </c>
      <c r="N2500">
        <v>0</v>
      </c>
      <c r="O2500">
        <v>0</v>
      </c>
      <c r="P2500">
        <v>0</v>
      </c>
      <c r="Q2500">
        <v>35.200000000000003</v>
      </c>
      <c r="R2500">
        <v>33</v>
      </c>
      <c r="S2500">
        <v>24</v>
      </c>
      <c r="T2500">
        <v>23</v>
      </c>
      <c r="U2500">
        <v>22</v>
      </c>
      <c r="V2500">
        <v>33</v>
      </c>
      <c r="W2500">
        <v>3</v>
      </c>
      <c r="X2500" s="2">
        <v>0.254</v>
      </c>
    </row>
    <row r="2501" spans="1:24" x14ac:dyDescent="0.25">
      <c r="A2501" t="str">
        <f t="shared" si="117"/>
        <v/>
      </c>
      <c r="B2501" t="str">
        <f t="shared" si="118"/>
        <v/>
      </c>
      <c r="C2501" t="str">
        <f t="shared" si="119"/>
        <v/>
      </c>
      <c r="D2501">
        <v>2026</v>
      </c>
      <c r="E2501" t="s">
        <v>9269</v>
      </c>
      <c r="F2501" t="s">
        <v>2654</v>
      </c>
      <c r="G2501" t="s">
        <v>24</v>
      </c>
      <c r="H2501" t="s">
        <v>64</v>
      </c>
      <c r="I2501">
        <v>2</v>
      </c>
      <c r="J2501">
        <v>1</v>
      </c>
      <c r="K2501" s="29">
        <v>6.39</v>
      </c>
      <c r="L2501">
        <v>15</v>
      </c>
      <c r="M2501">
        <v>0</v>
      </c>
      <c r="N2501">
        <v>0</v>
      </c>
      <c r="O2501">
        <v>0</v>
      </c>
      <c r="P2501">
        <v>2</v>
      </c>
      <c r="Q2501">
        <v>31</v>
      </c>
      <c r="R2501">
        <v>45</v>
      </c>
      <c r="S2501">
        <v>34</v>
      </c>
      <c r="T2501">
        <v>22</v>
      </c>
      <c r="U2501">
        <v>18</v>
      </c>
      <c r="V2501">
        <v>26</v>
      </c>
      <c r="W2501">
        <v>13</v>
      </c>
      <c r="X2501" s="2">
        <v>0.33300000000000002</v>
      </c>
    </row>
    <row r="2502" spans="1:24" x14ac:dyDescent="0.25">
      <c r="A2502" t="str">
        <f t="shared" si="117"/>
        <v/>
      </c>
      <c r="B2502" t="str">
        <f t="shared" si="118"/>
        <v/>
      </c>
      <c r="C2502" t="str">
        <f t="shared" si="119"/>
        <v/>
      </c>
      <c r="D2502">
        <v>2026</v>
      </c>
      <c r="E2502" t="s">
        <v>9270</v>
      </c>
      <c r="F2502" t="s">
        <v>2654</v>
      </c>
      <c r="G2502" t="s">
        <v>47</v>
      </c>
      <c r="H2502" t="s">
        <v>64</v>
      </c>
      <c r="I2502">
        <v>0</v>
      </c>
      <c r="J2502">
        <v>0</v>
      </c>
      <c r="K2502" s="29">
        <v>6.93</v>
      </c>
      <c r="L2502">
        <v>13</v>
      </c>
      <c r="M2502">
        <v>1</v>
      </c>
      <c r="N2502">
        <v>0</v>
      </c>
      <c r="O2502">
        <v>0</v>
      </c>
      <c r="P2502">
        <v>1</v>
      </c>
      <c r="Q2502">
        <v>24.2</v>
      </c>
      <c r="R2502">
        <v>38</v>
      </c>
      <c r="S2502">
        <v>23</v>
      </c>
      <c r="T2502">
        <v>19</v>
      </c>
      <c r="U2502">
        <v>9</v>
      </c>
      <c r="V2502">
        <v>17</v>
      </c>
      <c r="W2502">
        <v>4</v>
      </c>
      <c r="X2502" s="2">
        <v>0.34899999999999998</v>
      </c>
    </row>
    <row r="2503" spans="1:24" x14ac:dyDescent="0.25">
      <c r="A2503">
        <f t="shared" si="117"/>
        <v>1</v>
      </c>
      <c r="B2503" t="str">
        <f t="shared" si="118"/>
        <v/>
      </c>
      <c r="C2503" t="str">
        <f t="shared" si="119"/>
        <v/>
      </c>
      <c r="D2503">
        <v>2026</v>
      </c>
      <c r="E2503" t="s">
        <v>9271</v>
      </c>
      <c r="F2503" t="s">
        <v>2654</v>
      </c>
      <c r="G2503" t="s">
        <v>29</v>
      </c>
      <c r="H2503" t="s">
        <v>64</v>
      </c>
      <c r="I2503">
        <v>2</v>
      </c>
      <c r="J2503">
        <v>2</v>
      </c>
      <c r="K2503" s="29">
        <v>7.71</v>
      </c>
      <c r="L2503">
        <v>14</v>
      </c>
      <c r="M2503">
        <v>1</v>
      </c>
      <c r="N2503">
        <v>0</v>
      </c>
      <c r="O2503">
        <v>0</v>
      </c>
      <c r="P2503">
        <v>0</v>
      </c>
      <c r="Q2503">
        <v>23.1</v>
      </c>
      <c r="R2503">
        <v>29</v>
      </c>
      <c r="S2503">
        <v>32</v>
      </c>
      <c r="T2503">
        <v>20</v>
      </c>
      <c r="U2503">
        <v>21</v>
      </c>
      <c r="V2503">
        <v>20</v>
      </c>
      <c r="W2503">
        <v>6</v>
      </c>
      <c r="X2503" s="2">
        <v>0.29299999999999998</v>
      </c>
    </row>
    <row r="2504" spans="1:24" x14ac:dyDescent="0.25">
      <c r="A2504" t="str">
        <f t="shared" si="117"/>
        <v/>
      </c>
      <c r="B2504" t="str">
        <f t="shared" si="118"/>
        <v/>
      </c>
      <c r="C2504">
        <f t="shared" si="119"/>
        <v>1</v>
      </c>
      <c r="D2504">
        <v>2026</v>
      </c>
      <c r="E2504" t="s">
        <v>6689</v>
      </c>
      <c r="F2504" t="s">
        <v>2654</v>
      </c>
      <c r="G2504" t="s">
        <v>37</v>
      </c>
      <c r="H2504" t="s">
        <v>64</v>
      </c>
      <c r="I2504">
        <v>0</v>
      </c>
      <c r="J2504">
        <v>5</v>
      </c>
      <c r="K2504" s="29">
        <v>8.18</v>
      </c>
      <c r="L2504">
        <v>13</v>
      </c>
      <c r="M2504">
        <v>6</v>
      </c>
      <c r="N2504">
        <v>0</v>
      </c>
      <c r="O2504">
        <v>0</v>
      </c>
      <c r="P2504">
        <v>1</v>
      </c>
      <c r="Q2504">
        <v>22</v>
      </c>
      <c r="R2504">
        <v>24</v>
      </c>
      <c r="S2504">
        <v>21</v>
      </c>
      <c r="T2504">
        <v>20</v>
      </c>
      <c r="U2504">
        <v>21</v>
      </c>
      <c r="V2504">
        <v>24</v>
      </c>
      <c r="W2504">
        <v>6</v>
      </c>
      <c r="X2504" s="2">
        <v>0.27300000000000002</v>
      </c>
    </row>
    <row r="2505" spans="1:24" x14ac:dyDescent="0.25">
      <c r="A2505">
        <f t="shared" si="117"/>
        <v>1</v>
      </c>
      <c r="B2505" t="str">
        <f t="shared" si="118"/>
        <v/>
      </c>
      <c r="C2505" t="str">
        <f t="shared" si="119"/>
        <v/>
      </c>
      <c r="D2505">
        <v>2026</v>
      </c>
      <c r="E2505" t="s">
        <v>9272</v>
      </c>
      <c r="F2505" t="s">
        <v>2654</v>
      </c>
      <c r="G2505" t="s">
        <v>29</v>
      </c>
      <c r="H2505" t="s">
        <v>64</v>
      </c>
      <c r="I2505">
        <v>1</v>
      </c>
      <c r="J2505">
        <v>2</v>
      </c>
      <c r="K2505" s="29">
        <v>8.44</v>
      </c>
      <c r="L2505">
        <v>12</v>
      </c>
      <c r="M2505">
        <v>0</v>
      </c>
      <c r="N2505">
        <v>0</v>
      </c>
      <c r="O2505">
        <v>0</v>
      </c>
      <c r="P2505">
        <v>1</v>
      </c>
      <c r="Q2505">
        <v>16</v>
      </c>
      <c r="R2505">
        <v>25</v>
      </c>
      <c r="S2505">
        <v>16</v>
      </c>
      <c r="T2505">
        <v>15</v>
      </c>
      <c r="U2505">
        <v>16</v>
      </c>
      <c r="V2505">
        <v>9</v>
      </c>
      <c r="W2505">
        <v>4</v>
      </c>
      <c r="X2505" s="2">
        <v>0.40300000000000002</v>
      </c>
    </row>
    <row r="2506" spans="1:24" x14ac:dyDescent="0.25">
      <c r="A2506" t="str">
        <f t="shared" si="117"/>
        <v/>
      </c>
      <c r="B2506" t="str">
        <f t="shared" si="118"/>
        <v/>
      </c>
      <c r="C2506" t="str">
        <f t="shared" si="119"/>
        <v/>
      </c>
      <c r="D2506">
        <v>2026</v>
      </c>
      <c r="E2506" t="s">
        <v>2670</v>
      </c>
      <c r="F2506" t="s">
        <v>2654</v>
      </c>
      <c r="G2506" t="s">
        <v>37</v>
      </c>
      <c r="H2506" t="s">
        <v>64</v>
      </c>
      <c r="I2506">
        <v>0</v>
      </c>
      <c r="J2506">
        <v>1</v>
      </c>
      <c r="K2506" s="29">
        <v>9</v>
      </c>
      <c r="L2506">
        <v>6</v>
      </c>
      <c r="M2506">
        <v>2</v>
      </c>
      <c r="N2506">
        <v>0</v>
      </c>
      <c r="O2506">
        <v>0</v>
      </c>
      <c r="P2506">
        <v>1</v>
      </c>
      <c r="Q2506">
        <v>11</v>
      </c>
      <c r="R2506">
        <v>16</v>
      </c>
      <c r="S2506">
        <v>11</v>
      </c>
      <c r="T2506">
        <v>11</v>
      </c>
      <c r="U2506">
        <v>5</v>
      </c>
      <c r="V2506">
        <v>10</v>
      </c>
      <c r="W2506">
        <v>2</v>
      </c>
      <c r="X2506" s="2">
        <v>0.34799999999999998</v>
      </c>
    </row>
    <row r="2507" spans="1:24" x14ac:dyDescent="0.25">
      <c r="A2507">
        <f t="shared" si="117"/>
        <v>1</v>
      </c>
      <c r="B2507" t="str">
        <f t="shared" si="118"/>
        <v/>
      </c>
      <c r="C2507" t="str">
        <f t="shared" si="119"/>
        <v/>
      </c>
      <c r="D2507">
        <v>2026</v>
      </c>
      <c r="E2507" t="s">
        <v>9273</v>
      </c>
      <c r="F2507" t="s">
        <v>2654</v>
      </c>
      <c r="G2507" t="s">
        <v>32</v>
      </c>
      <c r="H2507" t="s">
        <v>64</v>
      </c>
      <c r="I2507">
        <v>0</v>
      </c>
      <c r="J2507">
        <v>2</v>
      </c>
      <c r="K2507" s="29">
        <v>13.5</v>
      </c>
      <c r="L2507">
        <v>14</v>
      </c>
      <c r="M2507">
        <v>0</v>
      </c>
      <c r="N2507">
        <v>0</v>
      </c>
      <c r="O2507">
        <v>0</v>
      </c>
      <c r="P2507">
        <v>0</v>
      </c>
      <c r="Q2507">
        <v>13.1</v>
      </c>
      <c r="R2507">
        <v>18</v>
      </c>
      <c r="S2507">
        <v>26</v>
      </c>
      <c r="T2507">
        <v>20</v>
      </c>
      <c r="U2507">
        <v>16</v>
      </c>
      <c r="V2507">
        <v>7</v>
      </c>
      <c r="W2507">
        <v>3</v>
      </c>
      <c r="X2507" s="2">
        <v>0.34599999999999997</v>
      </c>
    </row>
    <row r="2508" spans="1:24" x14ac:dyDescent="0.25">
      <c r="A2508">
        <f t="shared" si="117"/>
        <v>1</v>
      </c>
      <c r="B2508" t="str">
        <f t="shared" si="118"/>
        <v/>
      </c>
      <c r="C2508" t="str">
        <f t="shared" si="119"/>
        <v/>
      </c>
      <c r="D2508">
        <v>2026</v>
      </c>
      <c r="E2508" t="s">
        <v>9274</v>
      </c>
      <c r="F2508" t="s">
        <v>2654</v>
      </c>
      <c r="G2508" t="s">
        <v>29</v>
      </c>
      <c r="H2508" t="s">
        <v>64</v>
      </c>
      <c r="I2508">
        <v>0</v>
      </c>
      <c r="J2508">
        <v>1</v>
      </c>
      <c r="K2508" s="29">
        <v>15.85</v>
      </c>
      <c r="L2508">
        <v>10</v>
      </c>
      <c r="M2508">
        <v>1</v>
      </c>
      <c r="N2508">
        <v>0</v>
      </c>
      <c r="O2508">
        <v>0</v>
      </c>
      <c r="P2508">
        <v>0</v>
      </c>
      <c r="Q2508">
        <v>15.1</v>
      </c>
      <c r="R2508">
        <v>27</v>
      </c>
      <c r="S2508">
        <v>27</v>
      </c>
      <c r="T2508">
        <v>27</v>
      </c>
      <c r="U2508">
        <v>13</v>
      </c>
      <c r="V2508">
        <v>8</v>
      </c>
      <c r="W2508">
        <v>6</v>
      </c>
      <c r="X2508" s="2">
        <v>0.40899999999999997</v>
      </c>
    </row>
    <row r="2509" spans="1:24" x14ac:dyDescent="0.25">
      <c r="A2509" t="str">
        <f t="shared" si="117"/>
        <v/>
      </c>
      <c r="B2509" t="str">
        <f t="shared" si="118"/>
        <v/>
      </c>
      <c r="C2509" t="str">
        <f t="shared" si="119"/>
        <v/>
      </c>
      <c r="D2509">
        <v>2026</v>
      </c>
      <c r="E2509" t="s">
        <v>9275</v>
      </c>
      <c r="F2509" t="s">
        <v>2654</v>
      </c>
      <c r="G2509" t="s">
        <v>37</v>
      </c>
      <c r="H2509" t="s">
        <v>64</v>
      </c>
      <c r="I2509">
        <v>0</v>
      </c>
      <c r="J2509">
        <v>0</v>
      </c>
      <c r="K2509" s="29">
        <v>17</v>
      </c>
      <c r="L2509">
        <v>11</v>
      </c>
      <c r="M2509">
        <v>0</v>
      </c>
      <c r="N2509">
        <v>0</v>
      </c>
      <c r="O2509">
        <v>0</v>
      </c>
      <c r="P2509">
        <v>0</v>
      </c>
      <c r="Q2509">
        <v>9</v>
      </c>
      <c r="R2509">
        <v>12</v>
      </c>
      <c r="S2509">
        <v>17</v>
      </c>
      <c r="T2509">
        <v>17</v>
      </c>
      <c r="U2509">
        <v>12</v>
      </c>
      <c r="V2509">
        <v>10</v>
      </c>
      <c r="W2509">
        <v>7</v>
      </c>
      <c r="X2509" s="2">
        <v>0.308</v>
      </c>
    </row>
    <row r="2510" spans="1:24" x14ac:dyDescent="0.25">
      <c r="A2510" t="str">
        <f t="shared" si="117"/>
        <v/>
      </c>
      <c r="B2510" t="str">
        <f t="shared" si="118"/>
        <v/>
      </c>
      <c r="C2510">
        <f t="shared" si="119"/>
        <v>1</v>
      </c>
      <c r="D2510">
        <v>2026</v>
      </c>
      <c r="E2510" t="s">
        <v>7179</v>
      </c>
      <c r="F2510" t="s">
        <v>2654</v>
      </c>
      <c r="G2510" t="s">
        <v>24</v>
      </c>
      <c r="H2510" t="s">
        <v>64</v>
      </c>
      <c r="I2510">
        <v>0</v>
      </c>
      <c r="J2510">
        <v>2</v>
      </c>
      <c r="K2510" s="29">
        <v>20.77</v>
      </c>
      <c r="L2510">
        <v>8</v>
      </c>
      <c r="M2510">
        <v>3</v>
      </c>
      <c r="N2510">
        <v>0</v>
      </c>
      <c r="O2510">
        <v>0</v>
      </c>
      <c r="P2510">
        <v>0</v>
      </c>
      <c r="Q2510">
        <v>8.1999999999999993</v>
      </c>
      <c r="R2510">
        <v>19</v>
      </c>
      <c r="S2510">
        <v>21</v>
      </c>
      <c r="T2510">
        <v>20</v>
      </c>
      <c r="U2510">
        <v>10</v>
      </c>
      <c r="V2510">
        <v>6</v>
      </c>
      <c r="W2510">
        <v>4</v>
      </c>
      <c r="X2510" s="2">
        <v>0.432</v>
      </c>
    </row>
    <row r="2511" spans="1:24" x14ac:dyDescent="0.25">
      <c r="A2511">
        <f t="shared" si="117"/>
        <v>1</v>
      </c>
      <c r="B2511" t="str">
        <f t="shared" si="118"/>
        <v/>
      </c>
      <c r="C2511" t="str">
        <f t="shared" si="119"/>
        <v/>
      </c>
      <c r="D2511">
        <v>2026</v>
      </c>
      <c r="E2511" t="s">
        <v>9276</v>
      </c>
      <c r="F2511" t="s">
        <v>2654</v>
      </c>
      <c r="G2511" t="s">
        <v>29</v>
      </c>
      <c r="H2511" t="s">
        <v>64</v>
      </c>
      <c r="I2511">
        <v>0</v>
      </c>
      <c r="J2511">
        <v>0</v>
      </c>
      <c r="K2511" s="29">
        <v>27</v>
      </c>
      <c r="L2511">
        <v>5</v>
      </c>
      <c r="M2511">
        <v>0</v>
      </c>
      <c r="N2511">
        <v>0</v>
      </c>
      <c r="O2511">
        <v>0</v>
      </c>
      <c r="P2511">
        <v>0</v>
      </c>
      <c r="Q2511">
        <v>2.2000000000000002</v>
      </c>
      <c r="R2511">
        <v>3</v>
      </c>
      <c r="S2511">
        <v>8</v>
      </c>
      <c r="T2511">
        <v>8</v>
      </c>
      <c r="U2511">
        <v>5</v>
      </c>
      <c r="V2511">
        <v>1</v>
      </c>
      <c r="W2511">
        <v>3</v>
      </c>
      <c r="X2511" s="2">
        <v>0.33300000000000002</v>
      </c>
    </row>
    <row r="2512" spans="1:24" x14ac:dyDescent="0.25">
      <c r="A2512" t="str">
        <f t="shared" si="117"/>
        <v/>
      </c>
      <c r="B2512" t="str">
        <f t="shared" si="118"/>
        <v/>
      </c>
      <c r="C2512" t="str">
        <f t="shared" si="119"/>
        <v/>
      </c>
      <c r="D2512">
        <v>2026</v>
      </c>
      <c r="E2512" t="s">
        <v>9277</v>
      </c>
      <c r="F2512" t="s">
        <v>2654</v>
      </c>
      <c r="G2512" t="s">
        <v>37</v>
      </c>
      <c r="H2512" t="s">
        <v>64</v>
      </c>
      <c r="I2512">
        <v>0</v>
      </c>
      <c r="J2512">
        <v>0</v>
      </c>
      <c r="K2512" s="29">
        <v>33</v>
      </c>
      <c r="L2512">
        <v>5</v>
      </c>
      <c r="M2512">
        <v>0</v>
      </c>
      <c r="N2512">
        <v>0</v>
      </c>
      <c r="O2512">
        <v>0</v>
      </c>
      <c r="P2512">
        <v>0</v>
      </c>
      <c r="Q2512">
        <v>3</v>
      </c>
      <c r="R2512">
        <v>4</v>
      </c>
      <c r="S2512">
        <v>11</v>
      </c>
      <c r="T2512">
        <v>11</v>
      </c>
      <c r="U2512">
        <v>10</v>
      </c>
      <c r="V2512">
        <v>1</v>
      </c>
      <c r="W2512">
        <v>5</v>
      </c>
      <c r="X2512" s="2">
        <v>0.4</v>
      </c>
    </row>
    <row r="2513" spans="1:24" x14ac:dyDescent="0.25">
      <c r="A2513">
        <f t="shared" si="117"/>
        <v>1</v>
      </c>
      <c r="B2513" t="str">
        <f t="shared" si="118"/>
        <v/>
      </c>
      <c r="C2513" t="str">
        <f t="shared" si="119"/>
        <v/>
      </c>
      <c r="D2513">
        <v>2026</v>
      </c>
      <c r="E2513" t="s">
        <v>2677</v>
      </c>
      <c r="F2513" t="s">
        <v>2674</v>
      </c>
      <c r="G2513" t="s">
        <v>32</v>
      </c>
      <c r="H2513" t="s">
        <v>64</v>
      </c>
      <c r="I2513">
        <v>0</v>
      </c>
      <c r="J2513">
        <v>0</v>
      </c>
      <c r="K2513" s="29">
        <v>0</v>
      </c>
      <c r="L2513">
        <v>1</v>
      </c>
      <c r="M2513">
        <v>0</v>
      </c>
      <c r="N2513">
        <v>0</v>
      </c>
      <c r="O2513">
        <v>0</v>
      </c>
      <c r="P2513">
        <v>0</v>
      </c>
      <c r="Q2513">
        <v>1</v>
      </c>
      <c r="R2513">
        <v>1</v>
      </c>
      <c r="S2513">
        <v>0</v>
      </c>
      <c r="T2513">
        <v>0</v>
      </c>
      <c r="U2513">
        <v>0</v>
      </c>
      <c r="V2513">
        <v>1</v>
      </c>
      <c r="W2513">
        <v>0</v>
      </c>
      <c r="X2513" s="2">
        <v>0.25</v>
      </c>
    </row>
    <row r="2514" spans="1:24" x14ac:dyDescent="0.25">
      <c r="A2514" t="str">
        <f t="shared" si="117"/>
        <v/>
      </c>
      <c r="B2514" t="str">
        <f t="shared" si="118"/>
        <v/>
      </c>
      <c r="C2514" t="str">
        <f t="shared" si="119"/>
        <v/>
      </c>
      <c r="D2514">
        <v>2026</v>
      </c>
      <c r="E2514" t="s">
        <v>1629</v>
      </c>
      <c r="F2514" t="s">
        <v>2674</v>
      </c>
      <c r="G2514" t="s">
        <v>47</v>
      </c>
      <c r="H2514" t="s">
        <v>64</v>
      </c>
      <c r="I2514">
        <v>2</v>
      </c>
      <c r="J2514">
        <v>6</v>
      </c>
      <c r="K2514" s="29">
        <v>4.9800000000000004</v>
      </c>
      <c r="L2514">
        <v>13</v>
      </c>
      <c r="M2514">
        <v>11</v>
      </c>
      <c r="N2514">
        <v>0</v>
      </c>
      <c r="O2514">
        <v>0</v>
      </c>
      <c r="P2514">
        <v>0</v>
      </c>
      <c r="Q2514">
        <v>56</v>
      </c>
      <c r="R2514">
        <v>63</v>
      </c>
      <c r="S2514">
        <v>41</v>
      </c>
      <c r="T2514">
        <v>31</v>
      </c>
      <c r="U2514">
        <v>23</v>
      </c>
      <c r="V2514">
        <v>45</v>
      </c>
      <c r="W2514">
        <v>14</v>
      </c>
      <c r="X2514" s="2">
        <v>0.29599999999999999</v>
      </c>
    </row>
    <row r="2515" spans="1:24" x14ac:dyDescent="0.25">
      <c r="A2515" t="str">
        <f t="shared" si="117"/>
        <v/>
      </c>
      <c r="B2515" t="str">
        <f t="shared" si="118"/>
        <v/>
      </c>
      <c r="C2515" t="str">
        <f t="shared" si="119"/>
        <v/>
      </c>
      <c r="D2515">
        <v>2026</v>
      </c>
      <c r="E2515" t="s">
        <v>9278</v>
      </c>
      <c r="F2515" t="s">
        <v>2674</v>
      </c>
      <c r="G2515" t="s">
        <v>24</v>
      </c>
      <c r="H2515" t="s">
        <v>64</v>
      </c>
      <c r="I2515">
        <v>2</v>
      </c>
      <c r="J2515">
        <v>0</v>
      </c>
      <c r="K2515" s="29">
        <v>6.52</v>
      </c>
      <c r="L2515">
        <v>16</v>
      </c>
      <c r="M2515">
        <v>0</v>
      </c>
      <c r="N2515">
        <v>0</v>
      </c>
      <c r="O2515">
        <v>0</v>
      </c>
      <c r="P2515">
        <v>0</v>
      </c>
      <c r="Q2515">
        <v>19.100000000000001</v>
      </c>
      <c r="R2515">
        <v>19</v>
      </c>
      <c r="S2515">
        <v>15</v>
      </c>
      <c r="T2515">
        <v>14</v>
      </c>
      <c r="U2515">
        <v>12</v>
      </c>
      <c r="V2515">
        <v>13</v>
      </c>
      <c r="W2515">
        <v>6</v>
      </c>
      <c r="X2515" s="2">
        <v>0.26400000000000001</v>
      </c>
    </row>
    <row r="2516" spans="1:24" x14ac:dyDescent="0.25">
      <c r="A2516" t="str">
        <f t="shared" si="117"/>
        <v/>
      </c>
      <c r="B2516" t="str">
        <f t="shared" si="118"/>
        <v/>
      </c>
      <c r="C2516" t="str">
        <f t="shared" si="119"/>
        <v/>
      </c>
      <c r="D2516">
        <v>2026</v>
      </c>
      <c r="E2516" t="s">
        <v>9279</v>
      </c>
      <c r="F2516" t="s">
        <v>2674</v>
      </c>
      <c r="G2516" t="s">
        <v>47</v>
      </c>
      <c r="H2516" t="s">
        <v>64</v>
      </c>
      <c r="I2516">
        <v>1</v>
      </c>
      <c r="J2516">
        <v>4</v>
      </c>
      <c r="K2516" s="29">
        <v>6.82</v>
      </c>
      <c r="L2516">
        <v>11</v>
      </c>
      <c r="M2516">
        <v>7</v>
      </c>
      <c r="N2516">
        <v>0</v>
      </c>
      <c r="O2516">
        <v>0</v>
      </c>
      <c r="P2516">
        <v>0</v>
      </c>
      <c r="Q2516">
        <v>31.2</v>
      </c>
      <c r="R2516">
        <v>41</v>
      </c>
      <c r="S2516">
        <v>28</v>
      </c>
      <c r="T2516">
        <v>24</v>
      </c>
      <c r="U2516">
        <v>17</v>
      </c>
      <c r="V2516">
        <v>18</v>
      </c>
      <c r="W2516">
        <v>3</v>
      </c>
      <c r="X2516" s="2">
        <v>0.318</v>
      </c>
    </row>
    <row r="2517" spans="1:24" x14ac:dyDescent="0.25">
      <c r="A2517" t="str">
        <f t="shared" si="117"/>
        <v/>
      </c>
      <c r="B2517" t="str">
        <f t="shared" si="118"/>
        <v/>
      </c>
      <c r="C2517">
        <f t="shared" si="119"/>
        <v>1</v>
      </c>
      <c r="D2517">
        <v>2026</v>
      </c>
      <c r="E2517" t="s">
        <v>7152</v>
      </c>
      <c r="F2517" t="s">
        <v>2674</v>
      </c>
      <c r="G2517" t="s">
        <v>37</v>
      </c>
      <c r="H2517" t="s">
        <v>64</v>
      </c>
      <c r="I2517">
        <v>0</v>
      </c>
      <c r="J2517">
        <v>1</v>
      </c>
      <c r="K2517" s="29">
        <v>7.47</v>
      </c>
      <c r="L2517">
        <v>10</v>
      </c>
      <c r="M2517">
        <v>0</v>
      </c>
      <c r="N2517">
        <v>0</v>
      </c>
      <c r="O2517">
        <v>0</v>
      </c>
      <c r="P2517">
        <v>1</v>
      </c>
      <c r="Q2517">
        <v>15.2</v>
      </c>
      <c r="R2517">
        <v>18</v>
      </c>
      <c r="S2517">
        <v>14</v>
      </c>
      <c r="T2517">
        <v>13</v>
      </c>
      <c r="U2517">
        <v>3</v>
      </c>
      <c r="V2517">
        <v>7</v>
      </c>
      <c r="W2517">
        <v>6</v>
      </c>
      <c r="X2517" s="2">
        <v>0.316</v>
      </c>
    </row>
    <row r="2518" spans="1:24" x14ac:dyDescent="0.25">
      <c r="A2518">
        <f t="shared" si="117"/>
        <v>1</v>
      </c>
      <c r="B2518" t="str">
        <f t="shared" si="118"/>
        <v/>
      </c>
      <c r="C2518" t="str">
        <f t="shared" si="119"/>
        <v/>
      </c>
      <c r="D2518">
        <v>2026</v>
      </c>
      <c r="E2518" t="s">
        <v>9280</v>
      </c>
      <c r="F2518" t="s">
        <v>2674</v>
      </c>
      <c r="G2518" t="s">
        <v>29</v>
      </c>
      <c r="H2518" t="s">
        <v>64</v>
      </c>
      <c r="I2518">
        <v>2</v>
      </c>
      <c r="J2518">
        <v>2</v>
      </c>
      <c r="K2518" s="29">
        <v>7.85</v>
      </c>
      <c r="L2518">
        <v>26</v>
      </c>
      <c r="M2518">
        <v>0</v>
      </c>
      <c r="N2518">
        <v>0</v>
      </c>
      <c r="O2518">
        <v>0</v>
      </c>
      <c r="P2518">
        <v>0</v>
      </c>
      <c r="Q2518">
        <v>39</v>
      </c>
      <c r="R2518">
        <v>57</v>
      </c>
      <c r="S2518">
        <v>38</v>
      </c>
      <c r="T2518">
        <v>34</v>
      </c>
      <c r="U2518">
        <v>10</v>
      </c>
      <c r="V2518">
        <v>21</v>
      </c>
      <c r="W2518">
        <v>2</v>
      </c>
      <c r="X2518" s="2">
        <v>0.35599999999999998</v>
      </c>
    </row>
    <row r="2519" spans="1:24" x14ac:dyDescent="0.25">
      <c r="A2519">
        <f t="shared" si="117"/>
        <v>1</v>
      </c>
      <c r="B2519" t="str">
        <f t="shared" si="118"/>
        <v/>
      </c>
      <c r="C2519" t="str">
        <f t="shared" si="119"/>
        <v/>
      </c>
      <c r="D2519">
        <v>2026</v>
      </c>
      <c r="E2519" t="s">
        <v>9281</v>
      </c>
      <c r="F2519" t="s">
        <v>2674</v>
      </c>
      <c r="G2519" t="s">
        <v>32</v>
      </c>
      <c r="H2519" t="s">
        <v>64</v>
      </c>
      <c r="I2519">
        <v>2</v>
      </c>
      <c r="J2519">
        <v>0</v>
      </c>
      <c r="K2519" s="29">
        <v>8.1</v>
      </c>
      <c r="L2519">
        <v>10</v>
      </c>
      <c r="M2519">
        <v>0</v>
      </c>
      <c r="N2519">
        <v>0</v>
      </c>
      <c r="O2519">
        <v>0</v>
      </c>
      <c r="P2519">
        <v>0</v>
      </c>
      <c r="Q2519">
        <v>10</v>
      </c>
      <c r="R2519">
        <v>8</v>
      </c>
      <c r="S2519">
        <v>12</v>
      </c>
      <c r="T2519">
        <v>9</v>
      </c>
      <c r="U2519">
        <v>17</v>
      </c>
      <c r="V2519">
        <v>13</v>
      </c>
      <c r="W2519">
        <v>1</v>
      </c>
      <c r="X2519" s="2">
        <v>0.216</v>
      </c>
    </row>
    <row r="2520" spans="1:24" x14ac:dyDescent="0.25">
      <c r="A2520" t="str">
        <f t="shared" si="117"/>
        <v/>
      </c>
      <c r="B2520" t="str">
        <f t="shared" si="118"/>
        <v/>
      </c>
      <c r="C2520" t="str">
        <f t="shared" si="119"/>
        <v/>
      </c>
      <c r="D2520">
        <v>2026</v>
      </c>
      <c r="E2520" t="s">
        <v>2686</v>
      </c>
      <c r="F2520" t="s">
        <v>2674</v>
      </c>
      <c r="G2520" t="s">
        <v>24</v>
      </c>
      <c r="H2520" t="s">
        <v>64</v>
      </c>
      <c r="I2520">
        <v>0</v>
      </c>
      <c r="J2520">
        <v>0</v>
      </c>
      <c r="K2520" s="29">
        <v>8.31</v>
      </c>
      <c r="L2520">
        <v>4</v>
      </c>
      <c r="M2520">
        <v>0</v>
      </c>
      <c r="N2520">
        <v>0</v>
      </c>
      <c r="O2520">
        <v>0</v>
      </c>
      <c r="P2520">
        <v>0</v>
      </c>
      <c r="Q2520">
        <v>4.0999999999999996</v>
      </c>
      <c r="R2520">
        <v>7</v>
      </c>
      <c r="S2520">
        <v>4</v>
      </c>
      <c r="T2520">
        <v>4</v>
      </c>
      <c r="U2520">
        <v>3</v>
      </c>
      <c r="V2520">
        <v>2</v>
      </c>
      <c r="W2520">
        <v>1</v>
      </c>
      <c r="X2520" s="2">
        <v>0.35</v>
      </c>
    </row>
    <row r="2521" spans="1:24" x14ac:dyDescent="0.25">
      <c r="A2521" t="str">
        <f t="shared" si="117"/>
        <v/>
      </c>
      <c r="B2521" t="str">
        <f t="shared" si="118"/>
        <v/>
      </c>
      <c r="C2521" t="str">
        <f t="shared" si="119"/>
        <v/>
      </c>
      <c r="D2521">
        <v>2026</v>
      </c>
      <c r="E2521" t="s">
        <v>9282</v>
      </c>
      <c r="F2521" t="s">
        <v>2674</v>
      </c>
      <c r="G2521" t="s">
        <v>37</v>
      </c>
      <c r="H2521" t="s">
        <v>64</v>
      </c>
      <c r="I2521">
        <v>2</v>
      </c>
      <c r="J2521">
        <v>1</v>
      </c>
      <c r="K2521" s="29">
        <v>8.64</v>
      </c>
      <c r="L2521">
        <v>23</v>
      </c>
      <c r="M2521">
        <v>0</v>
      </c>
      <c r="N2521">
        <v>0</v>
      </c>
      <c r="O2521">
        <v>0</v>
      </c>
      <c r="P2521">
        <v>1</v>
      </c>
      <c r="Q2521">
        <v>16.2</v>
      </c>
      <c r="R2521">
        <v>27</v>
      </c>
      <c r="S2521">
        <v>17</v>
      </c>
      <c r="T2521">
        <v>16</v>
      </c>
      <c r="U2521">
        <v>5</v>
      </c>
      <c r="V2521">
        <v>6</v>
      </c>
      <c r="W2521">
        <v>7</v>
      </c>
      <c r="X2521" s="2">
        <v>0.375</v>
      </c>
    </row>
    <row r="2522" spans="1:24" x14ac:dyDescent="0.25">
      <c r="A2522" t="str">
        <f t="shared" si="117"/>
        <v/>
      </c>
      <c r="B2522" t="str">
        <f t="shared" si="118"/>
        <v/>
      </c>
      <c r="C2522" t="str">
        <f t="shared" si="119"/>
        <v/>
      </c>
      <c r="D2522">
        <v>2026</v>
      </c>
      <c r="E2522" t="s">
        <v>9283</v>
      </c>
      <c r="F2522" t="s">
        <v>2674</v>
      </c>
      <c r="G2522" t="s">
        <v>24</v>
      </c>
      <c r="H2522" t="s">
        <v>64</v>
      </c>
      <c r="I2522">
        <v>0</v>
      </c>
      <c r="J2522">
        <v>1</v>
      </c>
      <c r="K2522" s="29">
        <v>9</v>
      </c>
      <c r="L2522">
        <v>1</v>
      </c>
      <c r="M2522">
        <v>1</v>
      </c>
      <c r="N2522">
        <v>0</v>
      </c>
      <c r="O2522">
        <v>0</v>
      </c>
      <c r="P2522">
        <v>0</v>
      </c>
      <c r="Q2522">
        <v>4</v>
      </c>
      <c r="R2522">
        <v>4</v>
      </c>
      <c r="S2522">
        <v>5</v>
      </c>
      <c r="T2522">
        <v>4</v>
      </c>
      <c r="U2522">
        <v>2</v>
      </c>
      <c r="V2522">
        <v>6</v>
      </c>
      <c r="W2522">
        <v>2</v>
      </c>
      <c r="X2522" s="2">
        <v>0.23499999999999999</v>
      </c>
    </row>
    <row r="2523" spans="1:24" x14ac:dyDescent="0.25">
      <c r="A2523">
        <f t="shared" si="117"/>
        <v>1</v>
      </c>
      <c r="B2523" t="str">
        <f t="shared" si="118"/>
        <v/>
      </c>
      <c r="C2523" t="str">
        <f t="shared" si="119"/>
        <v/>
      </c>
      <c r="D2523">
        <v>2026</v>
      </c>
      <c r="E2523" t="s">
        <v>9284</v>
      </c>
      <c r="F2523" t="s">
        <v>2674</v>
      </c>
      <c r="G2523" t="s">
        <v>29</v>
      </c>
      <c r="H2523" t="s">
        <v>64</v>
      </c>
      <c r="I2523">
        <v>1</v>
      </c>
      <c r="J2523">
        <v>5</v>
      </c>
      <c r="K2523" s="29">
        <v>9.31</v>
      </c>
      <c r="L2523">
        <v>13</v>
      </c>
      <c r="M2523">
        <v>10</v>
      </c>
      <c r="N2523">
        <v>0</v>
      </c>
      <c r="O2523">
        <v>0</v>
      </c>
      <c r="P2523">
        <v>0</v>
      </c>
      <c r="Q2523">
        <v>38.200000000000003</v>
      </c>
      <c r="R2523">
        <v>69</v>
      </c>
      <c r="S2523">
        <v>55</v>
      </c>
      <c r="T2523">
        <v>40</v>
      </c>
      <c r="U2523">
        <v>25</v>
      </c>
      <c r="V2523">
        <v>24</v>
      </c>
      <c r="W2523">
        <v>4</v>
      </c>
      <c r="X2523" s="2">
        <v>0.38800000000000001</v>
      </c>
    </row>
    <row r="2524" spans="1:24" x14ac:dyDescent="0.25">
      <c r="A2524" t="str">
        <f t="shared" si="117"/>
        <v/>
      </c>
      <c r="B2524" t="str">
        <f t="shared" si="118"/>
        <v/>
      </c>
      <c r="C2524">
        <f t="shared" si="119"/>
        <v>1</v>
      </c>
      <c r="D2524">
        <v>2026</v>
      </c>
      <c r="E2524" t="s">
        <v>6686</v>
      </c>
      <c r="F2524" t="s">
        <v>2674</v>
      </c>
      <c r="G2524" t="s">
        <v>37</v>
      </c>
      <c r="H2524" t="s">
        <v>64</v>
      </c>
      <c r="I2524">
        <v>1</v>
      </c>
      <c r="J2524">
        <v>5</v>
      </c>
      <c r="K2524" s="29">
        <v>9.57</v>
      </c>
      <c r="L2524">
        <v>17</v>
      </c>
      <c r="M2524">
        <v>7</v>
      </c>
      <c r="N2524">
        <v>0</v>
      </c>
      <c r="O2524">
        <v>0</v>
      </c>
      <c r="P2524">
        <v>0</v>
      </c>
      <c r="Q2524">
        <v>47</v>
      </c>
      <c r="R2524">
        <v>62</v>
      </c>
      <c r="S2524">
        <v>56</v>
      </c>
      <c r="T2524">
        <v>50</v>
      </c>
      <c r="U2524">
        <v>33</v>
      </c>
      <c r="V2524">
        <v>24</v>
      </c>
      <c r="W2524">
        <v>11</v>
      </c>
      <c r="X2524" s="2">
        <v>0.32100000000000001</v>
      </c>
    </row>
    <row r="2525" spans="1:24" x14ac:dyDescent="0.25">
      <c r="A2525" t="str">
        <f t="shared" si="117"/>
        <v/>
      </c>
      <c r="B2525" t="str">
        <f t="shared" si="118"/>
        <v/>
      </c>
      <c r="C2525" t="str">
        <f t="shared" si="119"/>
        <v/>
      </c>
      <c r="D2525">
        <v>2026</v>
      </c>
      <c r="E2525" t="s">
        <v>9285</v>
      </c>
      <c r="F2525" t="s">
        <v>2674</v>
      </c>
      <c r="G2525" t="s">
        <v>47</v>
      </c>
      <c r="H2525" t="s">
        <v>64</v>
      </c>
      <c r="I2525">
        <v>0</v>
      </c>
      <c r="J2525">
        <v>1</v>
      </c>
      <c r="K2525" s="29">
        <v>10.119999999999999</v>
      </c>
      <c r="L2525">
        <v>14</v>
      </c>
      <c r="M2525">
        <v>0</v>
      </c>
      <c r="N2525">
        <v>0</v>
      </c>
      <c r="O2525">
        <v>0</v>
      </c>
      <c r="P2525">
        <v>0</v>
      </c>
      <c r="Q2525">
        <v>13.1</v>
      </c>
      <c r="R2525">
        <v>12</v>
      </c>
      <c r="S2525">
        <v>16</v>
      </c>
      <c r="T2525">
        <v>15</v>
      </c>
      <c r="U2525">
        <v>12</v>
      </c>
      <c r="V2525">
        <v>8</v>
      </c>
      <c r="W2525">
        <v>7</v>
      </c>
      <c r="X2525" s="2">
        <v>0.26100000000000001</v>
      </c>
    </row>
    <row r="2526" spans="1:24" x14ac:dyDescent="0.25">
      <c r="A2526">
        <f t="shared" si="117"/>
        <v>1</v>
      </c>
      <c r="B2526" t="str">
        <f t="shared" si="118"/>
        <v/>
      </c>
      <c r="C2526" t="str">
        <f t="shared" si="119"/>
        <v/>
      </c>
      <c r="D2526">
        <v>2026</v>
      </c>
      <c r="E2526" t="s">
        <v>9286</v>
      </c>
      <c r="F2526" t="s">
        <v>2674</v>
      </c>
      <c r="G2526" t="s">
        <v>32</v>
      </c>
      <c r="H2526" t="s">
        <v>64</v>
      </c>
      <c r="I2526">
        <v>0</v>
      </c>
      <c r="J2526">
        <v>5</v>
      </c>
      <c r="K2526" s="29">
        <v>10.7</v>
      </c>
      <c r="L2526">
        <v>12</v>
      </c>
      <c r="M2526">
        <v>5</v>
      </c>
      <c r="N2526">
        <v>0</v>
      </c>
      <c r="O2526">
        <v>0</v>
      </c>
      <c r="P2526">
        <v>1</v>
      </c>
      <c r="Q2526">
        <v>37</v>
      </c>
      <c r="R2526">
        <v>54</v>
      </c>
      <c r="S2526">
        <v>49</v>
      </c>
      <c r="T2526">
        <v>44</v>
      </c>
      <c r="U2526">
        <v>33</v>
      </c>
      <c r="V2526">
        <v>33</v>
      </c>
      <c r="W2526">
        <v>11</v>
      </c>
      <c r="X2526" s="2">
        <v>0.34200000000000003</v>
      </c>
    </row>
    <row r="2527" spans="1:24" x14ac:dyDescent="0.25">
      <c r="A2527" t="str">
        <f t="shared" si="117"/>
        <v/>
      </c>
      <c r="B2527" t="str">
        <f t="shared" si="118"/>
        <v/>
      </c>
      <c r="C2527" t="str">
        <f t="shared" si="119"/>
        <v/>
      </c>
      <c r="D2527">
        <v>2026</v>
      </c>
      <c r="E2527" t="s">
        <v>9287</v>
      </c>
      <c r="F2527" t="s">
        <v>2674</v>
      </c>
      <c r="G2527" t="s">
        <v>24</v>
      </c>
      <c r="H2527" t="s">
        <v>64</v>
      </c>
      <c r="I2527">
        <v>0</v>
      </c>
      <c r="J2527">
        <v>1</v>
      </c>
      <c r="K2527" s="29">
        <v>10.8</v>
      </c>
      <c r="L2527">
        <v>18</v>
      </c>
      <c r="M2527">
        <v>1</v>
      </c>
      <c r="N2527">
        <v>0</v>
      </c>
      <c r="O2527">
        <v>0</v>
      </c>
      <c r="P2527">
        <v>0</v>
      </c>
      <c r="Q2527">
        <v>20</v>
      </c>
      <c r="R2527">
        <v>32</v>
      </c>
      <c r="S2527">
        <v>25</v>
      </c>
      <c r="T2527">
        <v>24</v>
      </c>
      <c r="U2527">
        <v>11</v>
      </c>
      <c r="V2527">
        <v>18</v>
      </c>
      <c r="W2527">
        <v>9</v>
      </c>
      <c r="X2527" s="2">
        <v>0.36</v>
      </c>
    </row>
    <row r="2528" spans="1:24" x14ac:dyDescent="0.25">
      <c r="A2528" t="str">
        <f t="shared" si="117"/>
        <v/>
      </c>
      <c r="B2528" t="str">
        <f t="shared" si="118"/>
        <v/>
      </c>
      <c r="C2528" t="str">
        <f t="shared" si="119"/>
        <v/>
      </c>
      <c r="D2528">
        <v>2026</v>
      </c>
      <c r="E2528" t="s">
        <v>2687</v>
      </c>
      <c r="F2528" t="s">
        <v>2674</v>
      </c>
      <c r="G2528" t="s">
        <v>24</v>
      </c>
      <c r="H2528" t="s">
        <v>64</v>
      </c>
      <c r="I2528">
        <v>0</v>
      </c>
      <c r="J2528">
        <v>3</v>
      </c>
      <c r="K2528" s="29">
        <v>11.42</v>
      </c>
      <c r="L2528">
        <v>15</v>
      </c>
      <c r="M2528">
        <v>1</v>
      </c>
      <c r="N2528">
        <v>0</v>
      </c>
      <c r="O2528">
        <v>0</v>
      </c>
      <c r="P2528">
        <v>1</v>
      </c>
      <c r="Q2528">
        <v>17.100000000000001</v>
      </c>
      <c r="R2528">
        <v>26</v>
      </c>
      <c r="S2528">
        <v>22</v>
      </c>
      <c r="T2528">
        <v>22</v>
      </c>
      <c r="U2528">
        <v>16</v>
      </c>
      <c r="V2528">
        <v>14</v>
      </c>
      <c r="W2528">
        <v>6</v>
      </c>
      <c r="X2528" s="2">
        <v>0.35099999999999998</v>
      </c>
    </row>
    <row r="2529" spans="1:24" x14ac:dyDescent="0.25">
      <c r="A2529" t="str">
        <f t="shared" si="117"/>
        <v/>
      </c>
      <c r="B2529" t="str">
        <f t="shared" si="118"/>
        <v/>
      </c>
      <c r="C2529" t="str">
        <f t="shared" si="119"/>
        <v/>
      </c>
      <c r="D2529">
        <v>2026</v>
      </c>
      <c r="E2529" t="s">
        <v>9288</v>
      </c>
      <c r="F2529" t="s">
        <v>2674</v>
      </c>
      <c r="G2529" t="s">
        <v>24</v>
      </c>
      <c r="H2529" t="s">
        <v>64</v>
      </c>
      <c r="I2529">
        <v>0</v>
      </c>
      <c r="J2529">
        <v>0</v>
      </c>
      <c r="K2529" s="29">
        <v>12.46</v>
      </c>
      <c r="L2529">
        <v>5</v>
      </c>
      <c r="M2529">
        <v>0</v>
      </c>
      <c r="N2529">
        <v>0</v>
      </c>
      <c r="O2529">
        <v>0</v>
      </c>
      <c r="P2529">
        <v>0</v>
      </c>
      <c r="Q2529">
        <v>4.0999999999999996</v>
      </c>
      <c r="R2529">
        <v>6</v>
      </c>
      <c r="S2529">
        <v>6</v>
      </c>
      <c r="T2529">
        <v>6</v>
      </c>
      <c r="U2529">
        <v>6</v>
      </c>
      <c r="V2529">
        <v>3</v>
      </c>
      <c r="W2529">
        <v>2</v>
      </c>
      <c r="X2529" s="2">
        <v>0.316</v>
      </c>
    </row>
    <row r="2530" spans="1:24" x14ac:dyDescent="0.25">
      <c r="A2530" t="str">
        <f t="shared" si="117"/>
        <v/>
      </c>
      <c r="B2530" t="str">
        <f t="shared" si="118"/>
        <v/>
      </c>
      <c r="C2530" t="str">
        <f t="shared" si="119"/>
        <v/>
      </c>
      <c r="D2530">
        <v>2026</v>
      </c>
      <c r="E2530" t="s">
        <v>9289</v>
      </c>
      <c r="F2530" t="s">
        <v>2674</v>
      </c>
      <c r="G2530" t="s">
        <v>37</v>
      </c>
      <c r="H2530" t="s">
        <v>64</v>
      </c>
      <c r="I2530">
        <v>0</v>
      </c>
      <c r="J2530">
        <v>0</v>
      </c>
      <c r="K2530" s="29">
        <v>12.96</v>
      </c>
      <c r="L2530">
        <v>10</v>
      </c>
      <c r="M2530">
        <v>0</v>
      </c>
      <c r="N2530">
        <v>0</v>
      </c>
      <c r="O2530">
        <v>0</v>
      </c>
      <c r="P2530">
        <v>0</v>
      </c>
      <c r="Q2530">
        <v>8.1</v>
      </c>
      <c r="R2530">
        <v>9</v>
      </c>
      <c r="S2530">
        <v>12</v>
      </c>
      <c r="T2530">
        <v>12</v>
      </c>
      <c r="U2530">
        <v>5</v>
      </c>
      <c r="V2530">
        <v>5</v>
      </c>
      <c r="W2530">
        <v>9</v>
      </c>
      <c r="X2530" s="2">
        <v>0.28100000000000003</v>
      </c>
    </row>
    <row r="2531" spans="1:24" x14ac:dyDescent="0.25">
      <c r="A2531" t="str">
        <f t="shared" si="117"/>
        <v/>
      </c>
      <c r="B2531" t="str">
        <f t="shared" si="118"/>
        <v/>
      </c>
      <c r="C2531" t="str">
        <f t="shared" si="119"/>
        <v/>
      </c>
      <c r="D2531">
        <v>2026</v>
      </c>
      <c r="E2531" t="s">
        <v>9290</v>
      </c>
      <c r="F2531" t="s">
        <v>2674</v>
      </c>
      <c r="G2531" t="s">
        <v>37</v>
      </c>
      <c r="H2531" t="s">
        <v>64</v>
      </c>
      <c r="I2531">
        <v>0</v>
      </c>
      <c r="J2531">
        <v>3</v>
      </c>
      <c r="K2531" s="29">
        <v>13.85</v>
      </c>
      <c r="L2531">
        <v>13</v>
      </c>
      <c r="M2531">
        <v>6</v>
      </c>
      <c r="N2531">
        <v>0</v>
      </c>
      <c r="O2531">
        <v>0</v>
      </c>
      <c r="P2531">
        <v>0</v>
      </c>
      <c r="Q2531">
        <v>26</v>
      </c>
      <c r="R2531">
        <v>34</v>
      </c>
      <c r="S2531">
        <v>41</v>
      </c>
      <c r="T2531">
        <v>40</v>
      </c>
      <c r="U2531">
        <v>30</v>
      </c>
      <c r="V2531">
        <v>16</v>
      </c>
      <c r="W2531">
        <v>8</v>
      </c>
      <c r="X2531" s="2">
        <v>0.32400000000000001</v>
      </c>
    </row>
    <row r="2532" spans="1:24" x14ac:dyDescent="0.25">
      <c r="A2532">
        <f t="shared" si="117"/>
        <v>1</v>
      </c>
      <c r="B2532" t="str">
        <f t="shared" si="118"/>
        <v/>
      </c>
      <c r="C2532" t="str">
        <f t="shared" si="119"/>
        <v/>
      </c>
      <c r="D2532">
        <v>2026</v>
      </c>
      <c r="E2532" t="s">
        <v>9291</v>
      </c>
      <c r="F2532" t="s">
        <v>2674</v>
      </c>
      <c r="G2532" t="s">
        <v>29</v>
      </c>
      <c r="H2532" t="s">
        <v>64</v>
      </c>
      <c r="I2532">
        <v>0</v>
      </c>
      <c r="J2532">
        <v>2</v>
      </c>
      <c r="K2532" s="29">
        <v>15.28</v>
      </c>
      <c r="L2532">
        <v>13</v>
      </c>
      <c r="M2532">
        <v>1</v>
      </c>
      <c r="N2532">
        <v>0</v>
      </c>
      <c r="O2532">
        <v>0</v>
      </c>
      <c r="P2532">
        <v>1</v>
      </c>
      <c r="Q2532">
        <v>17.2</v>
      </c>
      <c r="R2532">
        <v>37</v>
      </c>
      <c r="S2532">
        <v>31</v>
      </c>
      <c r="T2532">
        <v>30</v>
      </c>
      <c r="U2532">
        <v>13</v>
      </c>
      <c r="V2532">
        <v>6</v>
      </c>
      <c r="W2532">
        <v>4</v>
      </c>
      <c r="X2532" s="2">
        <v>0.435</v>
      </c>
    </row>
    <row r="2533" spans="1:24" x14ac:dyDescent="0.25">
      <c r="A2533">
        <f t="shared" si="117"/>
        <v>1</v>
      </c>
      <c r="B2533" t="str">
        <f t="shared" si="118"/>
        <v/>
      </c>
      <c r="C2533" t="str">
        <f t="shared" si="119"/>
        <v/>
      </c>
      <c r="D2533">
        <v>2026</v>
      </c>
      <c r="E2533" t="s">
        <v>9292</v>
      </c>
      <c r="F2533" t="s">
        <v>2674</v>
      </c>
      <c r="G2533" t="s">
        <v>29</v>
      </c>
      <c r="H2533" t="s">
        <v>64</v>
      </c>
      <c r="I2533">
        <v>0</v>
      </c>
      <c r="J2533">
        <v>0</v>
      </c>
      <c r="K2533" s="29">
        <v>18</v>
      </c>
      <c r="L2533">
        <v>7</v>
      </c>
      <c r="M2533">
        <v>0</v>
      </c>
      <c r="N2533">
        <v>0</v>
      </c>
      <c r="O2533">
        <v>0</v>
      </c>
      <c r="P2533">
        <v>0</v>
      </c>
      <c r="Q2533">
        <v>6</v>
      </c>
      <c r="R2533">
        <v>12</v>
      </c>
      <c r="S2533">
        <v>12</v>
      </c>
      <c r="T2533">
        <v>12</v>
      </c>
      <c r="U2533">
        <v>7</v>
      </c>
      <c r="V2533">
        <v>4</v>
      </c>
      <c r="W2533">
        <v>3</v>
      </c>
      <c r="X2533" s="2">
        <v>0.44400000000000001</v>
      </c>
    </row>
    <row r="2534" spans="1:24" x14ac:dyDescent="0.25">
      <c r="A2534" t="str">
        <f t="shared" ref="A2534:A2597" si="120">IF(OR(G2534="SR", G2534="GR"), 1, "")</f>
        <v/>
      </c>
      <c r="B2534" t="str">
        <f t="shared" si="118"/>
        <v/>
      </c>
      <c r="C2534" t="str">
        <f t="shared" si="119"/>
        <v/>
      </c>
      <c r="D2534">
        <v>2026</v>
      </c>
      <c r="E2534" t="s">
        <v>9293</v>
      </c>
      <c r="F2534" t="s">
        <v>2674</v>
      </c>
      <c r="G2534" t="s">
        <v>47</v>
      </c>
      <c r="H2534" t="s">
        <v>64</v>
      </c>
      <c r="I2534">
        <v>0</v>
      </c>
      <c r="J2534">
        <v>2</v>
      </c>
      <c r="K2534" s="29">
        <v>18.440000000000001</v>
      </c>
      <c r="L2534">
        <v>8</v>
      </c>
      <c r="M2534">
        <v>5</v>
      </c>
      <c r="N2534">
        <v>0</v>
      </c>
      <c r="O2534">
        <v>0</v>
      </c>
      <c r="P2534">
        <v>0</v>
      </c>
      <c r="Q2534">
        <v>13.2</v>
      </c>
      <c r="R2534">
        <v>27</v>
      </c>
      <c r="S2534">
        <v>31</v>
      </c>
      <c r="T2534">
        <v>28</v>
      </c>
      <c r="U2534">
        <v>14</v>
      </c>
      <c r="V2534">
        <v>9</v>
      </c>
      <c r="W2534">
        <v>12</v>
      </c>
      <c r="X2534" s="2">
        <v>0.435</v>
      </c>
    </row>
    <row r="2535" spans="1:24" x14ac:dyDescent="0.25">
      <c r="A2535" t="str">
        <f t="shared" si="120"/>
        <v/>
      </c>
      <c r="B2535" t="str">
        <f t="shared" si="118"/>
        <v/>
      </c>
      <c r="C2535" t="str">
        <f t="shared" si="119"/>
        <v/>
      </c>
      <c r="D2535">
        <v>2026</v>
      </c>
      <c r="E2535" t="s">
        <v>9294</v>
      </c>
      <c r="F2535" t="s">
        <v>2674</v>
      </c>
      <c r="G2535" t="s">
        <v>37</v>
      </c>
      <c r="H2535" t="s">
        <v>64</v>
      </c>
      <c r="I2535">
        <v>0</v>
      </c>
      <c r="J2535">
        <v>0</v>
      </c>
      <c r="K2535" s="29">
        <v>36</v>
      </c>
      <c r="L2535">
        <v>4</v>
      </c>
      <c r="M2535">
        <v>0</v>
      </c>
      <c r="N2535">
        <v>0</v>
      </c>
      <c r="O2535">
        <v>0</v>
      </c>
      <c r="P2535">
        <v>0</v>
      </c>
      <c r="Q2535">
        <v>2</v>
      </c>
      <c r="R2535">
        <v>8</v>
      </c>
      <c r="S2535">
        <v>8</v>
      </c>
      <c r="T2535">
        <v>8</v>
      </c>
      <c r="U2535">
        <v>5</v>
      </c>
      <c r="V2535">
        <v>4</v>
      </c>
      <c r="W2535">
        <v>2</v>
      </c>
      <c r="X2535" s="2">
        <v>0.57099999999999995</v>
      </c>
    </row>
    <row r="2536" spans="1:24" x14ac:dyDescent="0.25">
      <c r="A2536">
        <f t="shared" si="120"/>
        <v>1</v>
      </c>
      <c r="B2536" t="str">
        <f t="shared" si="118"/>
        <v/>
      </c>
      <c r="C2536" t="str">
        <f t="shared" si="119"/>
        <v/>
      </c>
      <c r="D2536">
        <v>2026</v>
      </c>
      <c r="E2536" t="s">
        <v>9295</v>
      </c>
      <c r="F2536" t="s">
        <v>2691</v>
      </c>
      <c r="G2536" t="s">
        <v>29</v>
      </c>
      <c r="H2536" t="s">
        <v>64</v>
      </c>
      <c r="I2536">
        <v>7</v>
      </c>
      <c r="J2536">
        <v>2</v>
      </c>
      <c r="K2536" s="29">
        <v>2.87</v>
      </c>
      <c r="L2536">
        <v>22</v>
      </c>
      <c r="M2536">
        <v>8</v>
      </c>
      <c r="N2536">
        <v>0</v>
      </c>
      <c r="O2536">
        <v>0</v>
      </c>
      <c r="P2536">
        <v>2</v>
      </c>
      <c r="Q2536">
        <v>84.2</v>
      </c>
      <c r="R2536">
        <v>77</v>
      </c>
      <c r="S2536">
        <v>30</v>
      </c>
      <c r="T2536">
        <v>27</v>
      </c>
      <c r="U2536">
        <v>15</v>
      </c>
      <c r="V2536">
        <v>80</v>
      </c>
      <c r="W2536">
        <v>13</v>
      </c>
      <c r="X2536" s="2">
        <v>0.24099999999999999</v>
      </c>
    </row>
    <row r="2537" spans="1:24" x14ac:dyDescent="0.25">
      <c r="A2537" t="str">
        <f t="shared" si="120"/>
        <v/>
      </c>
      <c r="B2537" t="str">
        <f t="shared" si="118"/>
        <v/>
      </c>
      <c r="C2537" t="str">
        <f t="shared" si="119"/>
        <v/>
      </c>
      <c r="D2537">
        <v>2026</v>
      </c>
      <c r="E2537" t="s">
        <v>9296</v>
      </c>
      <c r="F2537" t="s">
        <v>2691</v>
      </c>
      <c r="G2537" t="s">
        <v>24</v>
      </c>
      <c r="H2537" t="s">
        <v>64</v>
      </c>
      <c r="I2537">
        <v>5</v>
      </c>
      <c r="J2537">
        <v>3</v>
      </c>
      <c r="K2537" s="29">
        <v>5.53</v>
      </c>
      <c r="L2537">
        <v>13</v>
      </c>
      <c r="M2537">
        <v>12</v>
      </c>
      <c r="N2537">
        <v>0</v>
      </c>
      <c r="O2537">
        <v>0</v>
      </c>
      <c r="P2537">
        <v>1</v>
      </c>
      <c r="Q2537">
        <v>66.2</v>
      </c>
      <c r="R2537">
        <v>67</v>
      </c>
      <c r="S2537">
        <v>43</v>
      </c>
      <c r="T2537">
        <v>41</v>
      </c>
      <c r="U2537">
        <v>30</v>
      </c>
      <c r="V2537">
        <v>90</v>
      </c>
      <c r="W2537">
        <v>8</v>
      </c>
      <c r="X2537" s="2">
        <v>0.255</v>
      </c>
    </row>
    <row r="2538" spans="1:24" x14ac:dyDescent="0.25">
      <c r="A2538">
        <f t="shared" si="120"/>
        <v>1</v>
      </c>
      <c r="B2538" t="str">
        <f t="shared" si="118"/>
        <v/>
      </c>
      <c r="C2538" t="str">
        <f t="shared" si="119"/>
        <v/>
      </c>
      <c r="D2538">
        <v>2026</v>
      </c>
      <c r="E2538" t="s">
        <v>9297</v>
      </c>
      <c r="F2538" t="s">
        <v>2691</v>
      </c>
      <c r="G2538" t="s">
        <v>29</v>
      </c>
      <c r="H2538" t="s">
        <v>64</v>
      </c>
      <c r="I2538">
        <v>5</v>
      </c>
      <c r="J2538">
        <v>3</v>
      </c>
      <c r="K2538" s="29">
        <v>5.64</v>
      </c>
      <c r="L2538">
        <v>14</v>
      </c>
      <c r="M2538">
        <v>12</v>
      </c>
      <c r="N2538">
        <v>2</v>
      </c>
      <c r="O2538">
        <v>1</v>
      </c>
      <c r="P2538">
        <v>0</v>
      </c>
      <c r="Q2538">
        <v>59</v>
      </c>
      <c r="R2538">
        <v>66</v>
      </c>
      <c r="S2538">
        <v>42</v>
      </c>
      <c r="T2538">
        <v>37</v>
      </c>
      <c r="U2538">
        <v>22</v>
      </c>
      <c r="V2538">
        <v>31</v>
      </c>
      <c r="W2538">
        <v>2</v>
      </c>
      <c r="X2538" s="2">
        <v>0.28599999999999998</v>
      </c>
    </row>
    <row r="2539" spans="1:24" x14ac:dyDescent="0.25">
      <c r="A2539" t="str">
        <f t="shared" si="120"/>
        <v/>
      </c>
      <c r="B2539" t="str">
        <f t="shared" si="118"/>
        <v/>
      </c>
      <c r="C2539" t="str">
        <f t="shared" si="119"/>
        <v/>
      </c>
      <c r="D2539">
        <v>2026</v>
      </c>
      <c r="E2539" t="s">
        <v>9298</v>
      </c>
      <c r="F2539" t="s">
        <v>2691</v>
      </c>
      <c r="G2539" t="s">
        <v>37</v>
      </c>
      <c r="H2539" t="s">
        <v>64</v>
      </c>
      <c r="I2539">
        <v>1</v>
      </c>
      <c r="J2539">
        <v>3</v>
      </c>
      <c r="K2539" s="29">
        <v>3.61</v>
      </c>
      <c r="L2539">
        <v>15</v>
      </c>
      <c r="M2539">
        <v>0</v>
      </c>
      <c r="N2539">
        <v>0</v>
      </c>
      <c r="O2539">
        <v>0</v>
      </c>
      <c r="P2539">
        <v>2</v>
      </c>
      <c r="Q2539">
        <v>42.1</v>
      </c>
      <c r="R2539">
        <v>32</v>
      </c>
      <c r="S2539">
        <v>19</v>
      </c>
      <c r="T2539">
        <v>17</v>
      </c>
      <c r="U2539">
        <v>9</v>
      </c>
      <c r="V2539">
        <v>52</v>
      </c>
      <c r="W2539">
        <v>4</v>
      </c>
      <c r="X2539" s="2">
        <v>0.20599999999999999</v>
      </c>
    </row>
    <row r="2540" spans="1:24" x14ac:dyDescent="0.25">
      <c r="A2540" t="str">
        <f t="shared" si="120"/>
        <v/>
      </c>
      <c r="B2540" t="str">
        <f t="shared" si="118"/>
        <v/>
      </c>
      <c r="C2540" t="str">
        <f t="shared" si="119"/>
        <v/>
      </c>
      <c r="D2540">
        <v>2026</v>
      </c>
      <c r="E2540" t="s">
        <v>9299</v>
      </c>
      <c r="F2540" t="s">
        <v>2691</v>
      </c>
      <c r="G2540" t="s">
        <v>37</v>
      </c>
      <c r="H2540" t="s">
        <v>64</v>
      </c>
      <c r="I2540">
        <v>5</v>
      </c>
      <c r="J2540">
        <v>1</v>
      </c>
      <c r="K2540" s="29">
        <v>4.29</v>
      </c>
      <c r="L2540">
        <v>18</v>
      </c>
      <c r="M2540">
        <v>1</v>
      </c>
      <c r="N2540">
        <v>0</v>
      </c>
      <c r="O2540">
        <v>0</v>
      </c>
      <c r="P2540">
        <v>2</v>
      </c>
      <c r="Q2540">
        <v>35.200000000000003</v>
      </c>
      <c r="R2540">
        <v>31</v>
      </c>
      <c r="S2540">
        <v>19</v>
      </c>
      <c r="T2540">
        <v>17</v>
      </c>
      <c r="U2540">
        <v>13</v>
      </c>
      <c r="V2540">
        <v>22</v>
      </c>
      <c r="W2540">
        <v>4</v>
      </c>
      <c r="X2540" s="2">
        <v>0.223</v>
      </c>
    </row>
    <row r="2541" spans="1:24" x14ac:dyDescent="0.25">
      <c r="A2541" t="str">
        <f t="shared" si="120"/>
        <v/>
      </c>
      <c r="B2541" t="str">
        <f t="shared" si="118"/>
        <v/>
      </c>
      <c r="C2541" t="str">
        <f t="shared" si="119"/>
        <v/>
      </c>
      <c r="D2541">
        <v>2026</v>
      </c>
      <c r="E2541" t="s">
        <v>9300</v>
      </c>
      <c r="F2541" t="s">
        <v>2691</v>
      </c>
      <c r="G2541" t="s">
        <v>37</v>
      </c>
      <c r="H2541" t="s">
        <v>64</v>
      </c>
      <c r="I2541">
        <v>0</v>
      </c>
      <c r="J2541">
        <v>0</v>
      </c>
      <c r="K2541" s="29">
        <v>4.5</v>
      </c>
      <c r="L2541">
        <v>2</v>
      </c>
      <c r="M2541">
        <v>0</v>
      </c>
      <c r="N2541">
        <v>0</v>
      </c>
      <c r="O2541">
        <v>0</v>
      </c>
      <c r="P2541">
        <v>0</v>
      </c>
      <c r="Q2541">
        <v>2</v>
      </c>
      <c r="R2541">
        <v>3</v>
      </c>
      <c r="S2541">
        <v>1</v>
      </c>
      <c r="T2541">
        <v>1</v>
      </c>
      <c r="U2541">
        <v>3</v>
      </c>
      <c r="V2541">
        <v>2</v>
      </c>
      <c r="W2541">
        <v>1</v>
      </c>
      <c r="X2541" s="2">
        <v>0.375</v>
      </c>
    </row>
    <row r="2542" spans="1:24" x14ac:dyDescent="0.25">
      <c r="A2542" t="str">
        <f t="shared" si="120"/>
        <v/>
      </c>
      <c r="B2542" t="str">
        <f t="shared" si="118"/>
        <v/>
      </c>
      <c r="C2542" t="str">
        <f t="shared" si="119"/>
        <v/>
      </c>
      <c r="D2542">
        <v>2026</v>
      </c>
      <c r="E2542" t="s">
        <v>9301</v>
      </c>
      <c r="F2542" t="s">
        <v>2691</v>
      </c>
      <c r="G2542" t="s">
        <v>47</v>
      </c>
      <c r="H2542" t="s">
        <v>64</v>
      </c>
      <c r="I2542">
        <v>4</v>
      </c>
      <c r="J2542">
        <v>1</v>
      </c>
      <c r="K2542" s="29">
        <v>5.08</v>
      </c>
      <c r="L2542">
        <v>13</v>
      </c>
      <c r="M2542">
        <v>1</v>
      </c>
      <c r="N2542">
        <v>0</v>
      </c>
      <c r="O2542">
        <v>0</v>
      </c>
      <c r="P2542">
        <v>1</v>
      </c>
      <c r="Q2542">
        <v>28.1</v>
      </c>
      <c r="R2542">
        <v>29</v>
      </c>
      <c r="S2542">
        <v>16</v>
      </c>
      <c r="T2542">
        <v>16</v>
      </c>
      <c r="U2542">
        <v>14</v>
      </c>
      <c r="V2542">
        <v>18</v>
      </c>
      <c r="W2542">
        <v>2</v>
      </c>
      <c r="X2542" s="2">
        <v>0.26400000000000001</v>
      </c>
    </row>
    <row r="2543" spans="1:24" x14ac:dyDescent="0.25">
      <c r="A2543" t="str">
        <f t="shared" si="120"/>
        <v/>
      </c>
      <c r="B2543" t="str">
        <f t="shared" si="118"/>
        <v/>
      </c>
      <c r="C2543" t="str">
        <f t="shared" si="119"/>
        <v/>
      </c>
      <c r="D2543">
        <v>2026</v>
      </c>
      <c r="E2543" t="s">
        <v>9302</v>
      </c>
      <c r="F2543" t="s">
        <v>2691</v>
      </c>
      <c r="G2543" t="s">
        <v>24</v>
      </c>
      <c r="H2543" t="s">
        <v>64</v>
      </c>
      <c r="I2543">
        <v>2</v>
      </c>
      <c r="J2543">
        <v>1</v>
      </c>
      <c r="K2543" s="29">
        <v>6.47</v>
      </c>
      <c r="L2543">
        <v>18</v>
      </c>
      <c r="M2543">
        <v>6</v>
      </c>
      <c r="N2543">
        <v>0</v>
      </c>
      <c r="O2543">
        <v>0</v>
      </c>
      <c r="P2543">
        <v>1</v>
      </c>
      <c r="Q2543">
        <v>40.1</v>
      </c>
      <c r="R2543">
        <v>38</v>
      </c>
      <c r="S2543">
        <v>31</v>
      </c>
      <c r="T2543">
        <v>29</v>
      </c>
      <c r="U2543">
        <v>25</v>
      </c>
      <c r="V2543">
        <v>36</v>
      </c>
      <c r="W2543">
        <v>10</v>
      </c>
      <c r="X2543" s="2">
        <v>0.255</v>
      </c>
    </row>
    <row r="2544" spans="1:24" x14ac:dyDescent="0.25">
      <c r="A2544" t="str">
        <f t="shared" si="120"/>
        <v/>
      </c>
      <c r="B2544" t="str">
        <f t="shared" si="118"/>
        <v/>
      </c>
      <c r="C2544" t="str">
        <f t="shared" si="119"/>
        <v/>
      </c>
      <c r="D2544">
        <v>2026</v>
      </c>
      <c r="E2544" t="s">
        <v>2705</v>
      </c>
      <c r="F2544" t="s">
        <v>2691</v>
      </c>
      <c r="G2544" t="s">
        <v>47</v>
      </c>
      <c r="H2544" t="s">
        <v>64</v>
      </c>
      <c r="I2544">
        <v>0</v>
      </c>
      <c r="J2544">
        <v>0</v>
      </c>
      <c r="K2544" s="29">
        <v>7.27</v>
      </c>
      <c r="L2544">
        <v>5</v>
      </c>
      <c r="M2544">
        <v>3</v>
      </c>
      <c r="N2544">
        <v>0</v>
      </c>
      <c r="O2544">
        <v>0</v>
      </c>
      <c r="P2544">
        <v>0</v>
      </c>
      <c r="Q2544">
        <v>8.1999999999999993</v>
      </c>
      <c r="R2544">
        <v>8</v>
      </c>
      <c r="S2544">
        <v>8</v>
      </c>
      <c r="T2544">
        <v>7</v>
      </c>
      <c r="U2544">
        <v>8</v>
      </c>
      <c r="V2544">
        <v>7</v>
      </c>
      <c r="W2544">
        <v>2</v>
      </c>
      <c r="X2544" s="2">
        <v>0.24199999999999999</v>
      </c>
    </row>
    <row r="2545" spans="1:24" x14ac:dyDescent="0.25">
      <c r="A2545">
        <f t="shared" si="120"/>
        <v>1</v>
      </c>
      <c r="B2545" t="str">
        <f t="shared" si="118"/>
        <v/>
      </c>
      <c r="C2545" t="str">
        <f t="shared" si="119"/>
        <v/>
      </c>
      <c r="D2545">
        <v>2026</v>
      </c>
      <c r="E2545" t="s">
        <v>9303</v>
      </c>
      <c r="F2545" t="s">
        <v>2691</v>
      </c>
      <c r="G2545" t="s">
        <v>29</v>
      </c>
      <c r="H2545" t="s">
        <v>64</v>
      </c>
      <c r="I2545">
        <v>0</v>
      </c>
      <c r="J2545">
        <v>1</v>
      </c>
      <c r="K2545" s="29">
        <v>7.9</v>
      </c>
      <c r="L2545">
        <v>9</v>
      </c>
      <c r="M2545">
        <v>0</v>
      </c>
      <c r="N2545">
        <v>0</v>
      </c>
      <c r="O2545">
        <v>0</v>
      </c>
      <c r="P2545">
        <v>0</v>
      </c>
      <c r="Q2545">
        <v>13.2</v>
      </c>
      <c r="R2545">
        <v>13</v>
      </c>
      <c r="S2545">
        <v>14</v>
      </c>
      <c r="T2545">
        <v>12</v>
      </c>
      <c r="U2545">
        <v>11</v>
      </c>
      <c r="V2545">
        <v>6</v>
      </c>
      <c r="W2545">
        <v>6</v>
      </c>
      <c r="X2545" s="2">
        <v>0.26</v>
      </c>
    </row>
    <row r="2546" spans="1:24" x14ac:dyDescent="0.25">
      <c r="A2546" t="str">
        <f t="shared" si="120"/>
        <v/>
      </c>
      <c r="B2546" t="str">
        <f t="shared" si="118"/>
        <v/>
      </c>
      <c r="C2546" t="str">
        <f t="shared" si="119"/>
        <v/>
      </c>
      <c r="D2546">
        <v>2026</v>
      </c>
      <c r="E2546" t="s">
        <v>9304</v>
      </c>
      <c r="F2546" t="s">
        <v>2691</v>
      </c>
      <c r="G2546" t="s">
        <v>47</v>
      </c>
      <c r="H2546" t="s">
        <v>64</v>
      </c>
      <c r="I2546">
        <v>1</v>
      </c>
      <c r="J2546">
        <v>0</v>
      </c>
      <c r="K2546" s="29">
        <v>7.98</v>
      </c>
      <c r="L2546">
        <v>17</v>
      </c>
      <c r="M2546">
        <v>3</v>
      </c>
      <c r="N2546">
        <v>0</v>
      </c>
      <c r="O2546">
        <v>0</v>
      </c>
      <c r="P2546">
        <v>0</v>
      </c>
      <c r="Q2546">
        <v>29.1</v>
      </c>
      <c r="R2546">
        <v>35</v>
      </c>
      <c r="S2546">
        <v>30</v>
      </c>
      <c r="T2546">
        <v>26</v>
      </c>
      <c r="U2546">
        <v>27</v>
      </c>
      <c r="V2546">
        <v>31</v>
      </c>
      <c r="W2546">
        <v>2</v>
      </c>
      <c r="X2546" s="2">
        <v>0.29399999999999998</v>
      </c>
    </row>
    <row r="2547" spans="1:24" x14ac:dyDescent="0.25">
      <c r="A2547">
        <f t="shared" si="120"/>
        <v>1</v>
      </c>
      <c r="B2547" t="str">
        <f t="shared" si="118"/>
        <v/>
      </c>
      <c r="C2547" t="str">
        <f t="shared" si="119"/>
        <v/>
      </c>
      <c r="D2547">
        <v>2026</v>
      </c>
      <c r="E2547" t="s">
        <v>9305</v>
      </c>
      <c r="F2547" t="s">
        <v>2707</v>
      </c>
      <c r="G2547" t="s">
        <v>29</v>
      </c>
      <c r="H2547" t="s">
        <v>64</v>
      </c>
      <c r="I2547">
        <v>6</v>
      </c>
      <c r="J2547">
        <v>2</v>
      </c>
      <c r="K2547" s="29">
        <v>3.25</v>
      </c>
      <c r="L2547">
        <v>11</v>
      </c>
      <c r="M2547">
        <v>4</v>
      </c>
      <c r="N2547">
        <v>0</v>
      </c>
      <c r="O2547">
        <v>0</v>
      </c>
      <c r="P2547">
        <v>0</v>
      </c>
      <c r="Q2547">
        <v>61</v>
      </c>
      <c r="R2547">
        <v>56</v>
      </c>
      <c r="S2547">
        <v>23</v>
      </c>
      <c r="T2547">
        <v>22</v>
      </c>
      <c r="U2547">
        <v>15</v>
      </c>
      <c r="V2547">
        <v>52</v>
      </c>
      <c r="W2547">
        <v>7</v>
      </c>
      <c r="X2547" s="2">
        <v>0.249</v>
      </c>
    </row>
    <row r="2548" spans="1:24" x14ac:dyDescent="0.25">
      <c r="A2548" t="str">
        <f t="shared" si="120"/>
        <v/>
      </c>
      <c r="B2548" t="str">
        <f t="shared" si="118"/>
        <v/>
      </c>
      <c r="C2548" t="str">
        <f t="shared" si="119"/>
        <v/>
      </c>
      <c r="D2548">
        <v>2026</v>
      </c>
      <c r="E2548" t="s">
        <v>9306</v>
      </c>
      <c r="F2548" t="s">
        <v>2707</v>
      </c>
      <c r="G2548" t="s">
        <v>37</v>
      </c>
      <c r="H2548" t="s">
        <v>64</v>
      </c>
      <c r="I2548">
        <v>5</v>
      </c>
      <c r="J2548">
        <v>5</v>
      </c>
      <c r="K2548" s="29">
        <v>4.46</v>
      </c>
      <c r="L2548">
        <v>12</v>
      </c>
      <c r="M2548">
        <v>6</v>
      </c>
      <c r="N2548">
        <v>0</v>
      </c>
      <c r="O2548">
        <v>0</v>
      </c>
      <c r="P2548">
        <v>0</v>
      </c>
      <c r="Q2548">
        <v>70.2</v>
      </c>
      <c r="R2548">
        <v>64</v>
      </c>
      <c r="S2548">
        <v>38</v>
      </c>
      <c r="T2548">
        <v>35</v>
      </c>
      <c r="U2548">
        <v>15</v>
      </c>
      <c r="V2548">
        <v>66</v>
      </c>
      <c r="W2548">
        <v>15</v>
      </c>
      <c r="X2548" s="2">
        <v>0.245</v>
      </c>
    </row>
    <row r="2549" spans="1:24" x14ac:dyDescent="0.25">
      <c r="A2549">
        <f t="shared" si="120"/>
        <v>1</v>
      </c>
      <c r="B2549" t="str">
        <f t="shared" si="118"/>
        <v/>
      </c>
      <c r="C2549">
        <f t="shared" si="119"/>
        <v>1</v>
      </c>
      <c r="D2549">
        <v>2026</v>
      </c>
      <c r="E2549" t="s">
        <v>5846</v>
      </c>
      <c r="F2549" t="s">
        <v>2707</v>
      </c>
      <c r="G2549" t="s">
        <v>29</v>
      </c>
      <c r="H2549" t="s">
        <v>64</v>
      </c>
      <c r="I2549">
        <v>4</v>
      </c>
      <c r="J2549">
        <v>2</v>
      </c>
      <c r="K2549" s="29">
        <v>6.46</v>
      </c>
      <c r="L2549">
        <v>11</v>
      </c>
      <c r="M2549">
        <v>7</v>
      </c>
      <c r="N2549">
        <v>0</v>
      </c>
      <c r="O2549">
        <v>0</v>
      </c>
      <c r="P2549">
        <v>0</v>
      </c>
      <c r="Q2549">
        <v>47.1</v>
      </c>
      <c r="R2549">
        <v>61</v>
      </c>
      <c r="S2549">
        <v>41</v>
      </c>
      <c r="T2549">
        <v>34</v>
      </c>
      <c r="U2549">
        <v>25</v>
      </c>
      <c r="V2549">
        <v>46</v>
      </c>
      <c r="W2549">
        <v>2</v>
      </c>
      <c r="X2549" s="2">
        <v>0.30499999999999999</v>
      </c>
    </row>
    <row r="2550" spans="1:24" x14ac:dyDescent="0.25">
      <c r="A2550">
        <f t="shared" si="120"/>
        <v>1</v>
      </c>
      <c r="B2550" t="str">
        <f t="shared" si="118"/>
        <v/>
      </c>
      <c r="C2550" t="str">
        <f t="shared" si="119"/>
        <v/>
      </c>
      <c r="D2550">
        <v>2026</v>
      </c>
      <c r="E2550" t="s">
        <v>2706</v>
      </c>
      <c r="F2550" t="s">
        <v>2707</v>
      </c>
      <c r="G2550" t="s">
        <v>29</v>
      </c>
      <c r="H2550" t="s">
        <v>64</v>
      </c>
      <c r="I2550">
        <v>0</v>
      </c>
      <c r="J2550">
        <v>0</v>
      </c>
      <c r="K2550" s="29">
        <v>0</v>
      </c>
      <c r="L2550">
        <v>1</v>
      </c>
      <c r="M2550">
        <v>0</v>
      </c>
      <c r="N2550">
        <v>0</v>
      </c>
      <c r="O2550">
        <v>0</v>
      </c>
      <c r="P2550">
        <v>0</v>
      </c>
      <c r="Q2550">
        <v>1</v>
      </c>
      <c r="R2550">
        <v>0</v>
      </c>
      <c r="S2550">
        <v>0</v>
      </c>
      <c r="T2550">
        <v>0</v>
      </c>
      <c r="U2550">
        <v>1</v>
      </c>
      <c r="V2550">
        <v>0</v>
      </c>
      <c r="W2550">
        <v>0</v>
      </c>
      <c r="X2550" s="2">
        <v>0</v>
      </c>
    </row>
    <row r="2551" spans="1:24" x14ac:dyDescent="0.25">
      <c r="A2551" t="str">
        <f t="shared" si="120"/>
        <v/>
      </c>
      <c r="B2551" t="str">
        <f t="shared" si="118"/>
        <v/>
      </c>
      <c r="C2551" t="str">
        <f t="shared" si="119"/>
        <v/>
      </c>
      <c r="D2551">
        <v>2026</v>
      </c>
      <c r="E2551" t="s">
        <v>9307</v>
      </c>
      <c r="F2551" t="s">
        <v>2707</v>
      </c>
      <c r="G2551" t="s">
        <v>47</v>
      </c>
      <c r="H2551" t="s">
        <v>64</v>
      </c>
      <c r="I2551">
        <v>1</v>
      </c>
      <c r="J2551">
        <v>0</v>
      </c>
      <c r="K2551" s="29">
        <v>2.7</v>
      </c>
      <c r="L2551">
        <v>8</v>
      </c>
      <c r="M2551">
        <v>1</v>
      </c>
      <c r="N2551">
        <v>0</v>
      </c>
      <c r="O2551">
        <v>0</v>
      </c>
      <c r="P2551">
        <v>0</v>
      </c>
      <c r="Q2551">
        <v>10</v>
      </c>
      <c r="R2551">
        <v>5</v>
      </c>
      <c r="S2551">
        <v>3</v>
      </c>
      <c r="T2551">
        <v>3</v>
      </c>
      <c r="U2551">
        <v>8</v>
      </c>
      <c r="V2551">
        <v>12</v>
      </c>
      <c r="W2551">
        <v>5</v>
      </c>
      <c r="X2551" s="2">
        <v>0.152</v>
      </c>
    </row>
    <row r="2552" spans="1:24" x14ac:dyDescent="0.25">
      <c r="A2552" t="str">
        <f t="shared" si="120"/>
        <v/>
      </c>
      <c r="B2552" t="str">
        <f t="shared" si="118"/>
        <v/>
      </c>
      <c r="C2552" t="str">
        <f t="shared" si="119"/>
        <v/>
      </c>
      <c r="D2552">
        <v>2026</v>
      </c>
      <c r="E2552" t="s">
        <v>9308</v>
      </c>
      <c r="F2552" t="s">
        <v>2707</v>
      </c>
      <c r="G2552" t="s">
        <v>47</v>
      </c>
      <c r="H2552" t="s">
        <v>64</v>
      </c>
      <c r="I2552">
        <v>2</v>
      </c>
      <c r="J2552">
        <v>3</v>
      </c>
      <c r="K2552" s="29">
        <v>4.1500000000000004</v>
      </c>
      <c r="L2552">
        <v>16</v>
      </c>
      <c r="M2552">
        <v>9</v>
      </c>
      <c r="N2552">
        <v>0</v>
      </c>
      <c r="O2552">
        <v>0</v>
      </c>
      <c r="P2552">
        <v>0</v>
      </c>
      <c r="Q2552">
        <v>34.200000000000003</v>
      </c>
      <c r="R2552">
        <v>35</v>
      </c>
      <c r="S2552">
        <v>18</v>
      </c>
      <c r="T2552">
        <v>16</v>
      </c>
      <c r="U2552">
        <v>17</v>
      </c>
      <c r="V2552">
        <v>26</v>
      </c>
      <c r="W2552">
        <v>5</v>
      </c>
      <c r="X2552" s="2">
        <v>0.25900000000000001</v>
      </c>
    </row>
    <row r="2553" spans="1:24" x14ac:dyDescent="0.25">
      <c r="A2553">
        <f t="shared" si="120"/>
        <v>1</v>
      </c>
      <c r="B2553" t="str">
        <f t="shared" si="118"/>
        <v/>
      </c>
      <c r="C2553">
        <f t="shared" si="119"/>
        <v>1</v>
      </c>
      <c r="D2553">
        <v>2026</v>
      </c>
      <c r="E2553" t="s">
        <v>5851</v>
      </c>
      <c r="F2553" t="s">
        <v>2707</v>
      </c>
      <c r="G2553" t="s">
        <v>29</v>
      </c>
      <c r="H2553" t="s">
        <v>64</v>
      </c>
      <c r="I2553">
        <v>0</v>
      </c>
      <c r="J2553">
        <v>0</v>
      </c>
      <c r="K2553" s="29">
        <v>4.3</v>
      </c>
      <c r="L2553">
        <v>11</v>
      </c>
      <c r="M2553">
        <v>0</v>
      </c>
      <c r="N2553">
        <v>0</v>
      </c>
      <c r="O2553">
        <v>0</v>
      </c>
      <c r="P2553">
        <v>0</v>
      </c>
      <c r="Q2553">
        <v>14.2</v>
      </c>
      <c r="R2553">
        <v>17</v>
      </c>
      <c r="S2553">
        <v>12</v>
      </c>
      <c r="T2553">
        <v>7</v>
      </c>
      <c r="U2553">
        <v>11</v>
      </c>
      <c r="V2553">
        <v>8</v>
      </c>
      <c r="W2553">
        <v>3</v>
      </c>
      <c r="X2553" s="2">
        <v>0.28299999999999997</v>
      </c>
    </row>
    <row r="2554" spans="1:24" x14ac:dyDescent="0.25">
      <c r="A2554" t="str">
        <f t="shared" si="120"/>
        <v/>
      </c>
      <c r="B2554" t="str">
        <f t="shared" si="118"/>
        <v/>
      </c>
      <c r="C2554" t="str">
        <f t="shared" si="119"/>
        <v/>
      </c>
      <c r="D2554">
        <v>2026</v>
      </c>
      <c r="E2554" t="s">
        <v>9309</v>
      </c>
      <c r="F2554" t="s">
        <v>2707</v>
      </c>
      <c r="G2554" t="s">
        <v>47</v>
      </c>
      <c r="H2554" t="s">
        <v>64</v>
      </c>
      <c r="I2554">
        <v>0</v>
      </c>
      <c r="J2554">
        <v>1</v>
      </c>
      <c r="K2554" s="29">
        <v>4.3899999999999997</v>
      </c>
      <c r="L2554">
        <v>17</v>
      </c>
      <c r="M2554">
        <v>6</v>
      </c>
      <c r="N2554">
        <v>0</v>
      </c>
      <c r="O2554">
        <v>0</v>
      </c>
      <c r="P2554">
        <v>2</v>
      </c>
      <c r="Q2554">
        <v>26.2</v>
      </c>
      <c r="R2554">
        <v>24</v>
      </c>
      <c r="S2554">
        <v>13</v>
      </c>
      <c r="T2554">
        <v>13</v>
      </c>
      <c r="U2554">
        <v>13</v>
      </c>
      <c r="V2554">
        <v>26</v>
      </c>
      <c r="W2554">
        <v>4</v>
      </c>
      <c r="X2554" s="2">
        <v>0.245</v>
      </c>
    </row>
    <row r="2555" spans="1:24" x14ac:dyDescent="0.25">
      <c r="A2555" t="str">
        <f t="shared" si="120"/>
        <v/>
      </c>
      <c r="B2555" t="str">
        <f t="shared" si="118"/>
        <v/>
      </c>
      <c r="C2555" t="str">
        <f t="shared" si="119"/>
        <v/>
      </c>
      <c r="D2555">
        <v>2026</v>
      </c>
      <c r="E2555" t="s">
        <v>9310</v>
      </c>
      <c r="F2555" t="s">
        <v>2707</v>
      </c>
      <c r="G2555" t="s">
        <v>37</v>
      </c>
      <c r="H2555" t="s">
        <v>64</v>
      </c>
      <c r="I2555">
        <v>0</v>
      </c>
      <c r="J2555">
        <v>1</v>
      </c>
      <c r="K2555" s="29">
        <v>4.91</v>
      </c>
      <c r="L2555">
        <v>5</v>
      </c>
      <c r="M2555">
        <v>1</v>
      </c>
      <c r="N2555">
        <v>0</v>
      </c>
      <c r="O2555">
        <v>0</v>
      </c>
      <c r="P2555">
        <v>0</v>
      </c>
      <c r="Q2555">
        <v>3.2</v>
      </c>
      <c r="R2555">
        <v>1</v>
      </c>
      <c r="S2555">
        <v>2</v>
      </c>
      <c r="T2555">
        <v>2</v>
      </c>
      <c r="U2555">
        <v>5</v>
      </c>
      <c r="V2555">
        <v>1</v>
      </c>
      <c r="W2555">
        <v>4</v>
      </c>
      <c r="X2555" s="2">
        <v>9.0999999999999998E-2</v>
      </c>
    </row>
    <row r="2556" spans="1:24" x14ac:dyDescent="0.25">
      <c r="A2556" t="str">
        <f t="shared" si="120"/>
        <v/>
      </c>
      <c r="B2556" t="str">
        <f t="shared" si="118"/>
        <v/>
      </c>
      <c r="C2556" t="str">
        <f t="shared" si="119"/>
        <v/>
      </c>
      <c r="D2556">
        <v>2026</v>
      </c>
      <c r="E2556" t="s">
        <v>9311</v>
      </c>
      <c r="F2556" t="s">
        <v>2707</v>
      </c>
      <c r="G2556" t="s">
        <v>37</v>
      </c>
      <c r="H2556" t="s">
        <v>64</v>
      </c>
      <c r="I2556">
        <v>0</v>
      </c>
      <c r="J2556">
        <v>4</v>
      </c>
      <c r="K2556" s="29">
        <v>5.72</v>
      </c>
      <c r="L2556">
        <v>18</v>
      </c>
      <c r="M2556">
        <v>2</v>
      </c>
      <c r="N2556">
        <v>0</v>
      </c>
      <c r="O2556">
        <v>0</v>
      </c>
      <c r="P2556">
        <v>0</v>
      </c>
      <c r="Q2556">
        <v>28.1</v>
      </c>
      <c r="R2556">
        <v>44</v>
      </c>
      <c r="S2556">
        <v>26</v>
      </c>
      <c r="T2556">
        <v>18</v>
      </c>
      <c r="U2556">
        <v>12</v>
      </c>
      <c r="V2556">
        <v>19</v>
      </c>
      <c r="W2556">
        <v>8</v>
      </c>
      <c r="X2556" s="2">
        <v>0.35499999999999998</v>
      </c>
    </row>
    <row r="2557" spans="1:24" x14ac:dyDescent="0.25">
      <c r="A2557" t="str">
        <f t="shared" si="120"/>
        <v/>
      </c>
      <c r="B2557" t="str">
        <f t="shared" si="118"/>
        <v/>
      </c>
      <c r="C2557" t="str">
        <f t="shared" si="119"/>
        <v/>
      </c>
      <c r="D2557">
        <v>2026</v>
      </c>
      <c r="E2557" t="s">
        <v>9312</v>
      </c>
      <c r="F2557" t="s">
        <v>2707</v>
      </c>
      <c r="G2557" t="s">
        <v>24</v>
      </c>
      <c r="H2557" t="s">
        <v>64</v>
      </c>
      <c r="I2557">
        <v>1</v>
      </c>
      <c r="J2557">
        <v>1</v>
      </c>
      <c r="K2557" s="29">
        <v>6.75</v>
      </c>
      <c r="L2557">
        <v>14</v>
      </c>
      <c r="M2557">
        <v>5</v>
      </c>
      <c r="N2557">
        <v>0</v>
      </c>
      <c r="O2557">
        <v>0</v>
      </c>
      <c r="P2557">
        <v>3</v>
      </c>
      <c r="Q2557">
        <v>18.2</v>
      </c>
      <c r="R2557">
        <v>21</v>
      </c>
      <c r="S2557">
        <v>17</v>
      </c>
      <c r="T2557">
        <v>14</v>
      </c>
      <c r="U2557">
        <v>19</v>
      </c>
      <c r="V2557">
        <v>24</v>
      </c>
      <c r="W2557">
        <v>7</v>
      </c>
      <c r="X2557" s="2">
        <v>0.28799999999999998</v>
      </c>
    </row>
    <row r="2558" spans="1:24" x14ac:dyDescent="0.25">
      <c r="A2558" t="str">
        <f t="shared" si="120"/>
        <v/>
      </c>
      <c r="B2558" t="str">
        <f t="shared" si="118"/>
        <v/>
      </c>
      <c r="C2558" t="str">
        <f t="shared" si="119"/>
        <v/>
      </c>
      <c r="D2558">
        <v>2026</v>
      </c>
      <c r="E2558" t="s">
        <v>9313</v>
      </c>
      <c r="F2558" t="s">
        <v>2707</v>
      </c>
      <c r="G2558" t="s">
        <v>24</v>
      </c>
      <c r="H2558" t="s">
        <v>64</v>
      </c>
      <c r="I2558">
        <v>0</v>
      </c>
      <c r="J2558">
        <v>2</v>
      </c>
      <c r="K2558" s="29">
        <v>6.83</v>
      </c>
      <c r="L2558">
        <v>14</v>
      </c>
      <c r="M2558">
        <v>1</v>
      </c>
      <c r="N2558">
        <v>0</v>
      </c>
      <c r="O2558">
        <v>0</v>
      </c>
      <c r="P2558">
        <v>2</v>
      </c>
      <c r="Q2558">
        <v>27.2</v>
      </c>
      <c r="R2558">
        <v>34</v>
      </c>
      <c r="S2558">
        <v>21</v>
      </c>
      <c r="T2558">
        <v>21</v>
      </c>
      <c r="U2558">
        <v>23</v>
      </c>
      <c r="V2558">
        <v>23</v>
      </c>
      <c r="W2558">
        <v>4</v>
      </c>
      <c r="X2558" s="2">
        <v>0.318</v>
      </c>
    </row>
    <row r="2559" spans="1:24" x14ac:dyDescent="0.25">
      <c r="A2559" t="str">
        <f t="shared" si="120"/>
        <v/>
      </c>
      <c r="B2559" t="str">
        <f t="shared" si="118"/>
        <v/>
      </c>
      <c r="C2559" t="str">
        <f t="shared" si="119"/>
        <v/>
      </c>
      <c r="D2559">
        <v>2026</v>
      </c>
      <c r="E2559" t="s">
        <v>9314</v>
      </c>
      <c r="F2559" t="s">
        <v>2707</v>
      </c>
      <c r="G2559" t="s">
        <v>24</v>
      </c>
      <c r="H2559" t="s">
        <v>64</v>
      </c>
      <c r="I2559">
        <v>0</v>
      </c>
      <c r="J2559">
        <v>0</v>
      </c>
      <c r="K2559" s="29">
        <v>12</v>
      </c>
      <c r="L2559">
        <v>4</v>
      </c>
      <c r="M2559">
        <v>0</v>
      </c>
      <c r="N2559">
        <v>0</v>
      </c>
      <c r="O2559">
        <v>0</v>
      </c>
      <c r="P2559">
        <v>0</v>
      </c>
      <c r="Q2559">
        <v>3</v>
      </c>
      <c r="R2559">
        <v>5</v>
      </c>
      <c r="S2559">
        <v>7</v>
      </c>
      <c r="T2559">
        <v>4</v>
      </c>
      <c r="U2559">
        <v>6</v>
      </c>
      <c r="V2559">
        <v>3</v>
      </c>
      <c r="W2559">
        <v>3</v>
      </c>
      <c r="X2559" s="2">
        <v>0.35699999999999998</v>
      </c>
    </row>
    <row r="2560" spans="1:24" x14ac:dyDescent="0.25">
      <c r="A2560" t="str">
        <f t="shared" si="120"/>
        <v/>
      </c>
      <c r="B2560" t="str">
        <f t="shared" si="118"/>
        <v/>
      </c>
      <c r="C2560" t="str">
        <f t="shared" si="119"/>
        <v/>
      </c>
      <c r="D2560">
        <v>2026</v>
      </c>
      <c r="E2560" t="s">
        <v>9315</v>
      </c>
      <c r="F2560" t="s">
        <v>2707</v>
      </c>
      <c r="G2560" t="s">
        <v>47</v>
      </c>
      <c r="H2560" t="s">
        <v>64</v>
      </c>
      <c r="I2560">
        <v>0</v>
      </c>
      <c r="J2560">
        <v>1</v>
      </c>
      <c r="K2560" s="29">
        <v>13.83</v>
      </c>
      <c r="L2560">
        <v>11</v>
      </c>
      <c r="M2560">
        <v>0</v>
      </c>
      <c r="N2560">
        <v>0</v>
      </c>
      <c r="O2560">
        <v>0</v>
      </c>
      <c r="P2560">
        <v>0</v>
      </c>
      <c r="Q2560">
        <v>13.2</v>
      </c>
      <c r="R2560">
        <v>23</v>
      </c>
      <c r="S2560">
        <v>23</v>
      </c>
      <c r="T2560">
        <v>21</v>
      </c>
      <c r="U2560">
        <v>12</v>
      </c>
      <c r="V2560">
        <v>15</v>
      </c>
      <c r="W2560">
        <v>4</v>
      </c>
      <c r="X2560" s="2">
        <v>0.377</v>
      </c>
    </row>
    <row r="2561" spans="1:24" x14ac:dyDescent="0.25">
      <c r="A2561">
        <f t="shared" si="120"/>
        <v>1</v>
      </c>
      <c r="B2561" t="str">
        <f t="shared" si="118"/>
        <v/>
      </c>
      <c r="C2561">
        <f t="shared" si="119"/>
        <v>1</v>
      </c>
      <c r="D2561">
        <v>2026</v>
      </c>
      <c r="E2561" t="s">
        <v>5836</v>
      </c>
      <c r="F2561" t="s">
        <v>2725</v>
      </c>
      <c r="G2561" t="s">
        <v>29</v>
      </c>
      <c r="H2561" t="s">
        <v>64</v>
      </c>
      <c r="I2561">
        <v>4</v>
      </c>
      <c r="J2561">
        <v>4</v>
      </c>
      <c r="K2561" s="29">
        <v>3.77</v>
      </c>
      <c r="L2561">
        <v>12</v>
      </c>
      <c r="M2561">
        <v>10</v>
      </c>
      <c r="N2561">
        <v>0</v>
      </c>
      <c r="O2561">
        <v>0</v>
      </c>
      <c r="P2561">
        <v>1</v>
      </c>
      <c r="Q2561">
        <v>59.2</v>
      </c>
      <c r="R2561">
        <v>49</v>
      </c>
      <c r="S2561">
        <v>28</v>
      </c>
      <c r="T2561">
        <v>25</v>
      </c>
      <c r="U2561">
        <v>28</v>
      </c>
      <c r="V2561">
        <v>47</v>
      </c>
      <c r="W2561">
        <v>2</v>
      </c>
      <c r="X2561" s="2">
        <v>0.23200000000000001</v>
      </c>
    </row>
    <row r="2562" spans="1:24" x14ac:dyDescent="0.25">
      <c r="A2562" t="str">
        <f t="shared" si="120"/>
        <v/>
      </c>
      <c r="B2562" t="str">
        <f t="shared" ref="B2562:B2625" si="121">IF(COUNTIFS(Draft_Player,$E2562),COUNTIFS(Draft_Player,$E2562),"")</f>
        <v/>
      </c>
      <c r="C2562" t="str">
        <f t="shared" ref="C2562:C2625" si="122">IF(COUNTIFS(Transfers_Player,$E2562),COUNTIFS(Transfers_Player,$E2562),"")</f>
        <v/>
      </c>
      <c r="D2562">
        <v>2026</v>
      </c>
      <c r="E2562" t="s">
        <v>4960</v>
      </c>
      <c r="F2562" t="s">
        <v>2725</v>
      </c>
      <c r="G2562" t="s">
        <v>47</v>
      </c>
      <c r="H2562" t="s">
        <v>64</v>
      </c>
      <c r="I2562">
        <v>6</v>
      </c>
      <c r="J2562">
        <v>3</v>
      </c>
      <c r="K2562" s="29">
        <v>3.93</v>
      </c>
      <c r="L2562">
        <v>12</v>
      </c>
      <c r="M2562">
        <v>12</v>
      </c>
      <c r="N2562">
        <v>0</v>
      </c>
      <c r="O2562">
        <v>0</v>
      </c>
      <c r="P2562">
        <v>0</v>
      </c>
      <c r="Q2562">
        <v>71</v>
      </c>
      <c r="R2562">
        <v>75</v>
      </c>
      <c r="S2562">
        <v>37</v>
      </c>
      <c r="T2562">
        <v>31</v>
      </c>
      <c r="U2562">
        <v>25</v>
      </c>
      <c r="V2562">
        <v>40</v>
      </c>
      <c r="W2562">
        <v>6</v>
      </c>
      <c r="X2562" s="2">
        <v>0.27700000000000002</v>
      </c>
    </row>
    <row r="2563" spans="1:24" x14ac:dyDescent="0.25">
      <c r="A2563">
        <f t="shared" si="120"/>
        <v>1</v>
      </c>
      <c r="B2563" t="str">
        <f t="shared" si="121"/>
        <v/>
      </c>
      <c r="C2563">
        <f t="shared" si="122"/>
        <v>1</v>
      </c>
      <c r="D2563">
        <v>2026</v>
      </c>
      <c r="E2563" t="s">
        <v>5845</v>
      </c>
      <c r="F2563" t="s">
        <v>2725</v>
      </c>
      <c r="G2563" t="s">
        <v>29</v>
      </c>
      <c r="H2563" t="s">
        <v>64</v>
      </c>
      <c r="I2563">
        <v>3</v>
      </c>
      <c r="J2563">
        <v>4</v>
      </c>
      <c r="K2563" s="29">
        <v>4.55</v>
      </c>
      <c r="L2563">
        <v>12</v>
      </c>
      <c r="M2563">
        <v>12</v>
      </c>
      <c r="N2563">
        <v>0</v>
      </c>
      <c r="O2563">
        <v>0</v>
      </c>
      <c r="P2563">
        <v>0</v>
      </c>
      <c r="Q2563">
        <v>65.099999999999994</v>
      </c>
      <c r="R2563">
        <v>58</v>
      </c>
      <c r="S2563">
        <v>38</v>
      </c>
      <c r="T2563">
        <v>33</v>
      </c>
      <c r="U2563">
        <v>34</v>
      </c>
      <c r="V2563">
        <v>65</v>
      </c>
      <c r="W2563">
        <v>9</v>
      </c>
      <c r="X2563" s="2">
        <v>0.24099999999999999</v>
      </c>
    </row>
    <row r="2564" spans="1:24" x14ac:dyDescent="0.25">
      <c r="A2564">
        <f t="shared" si="120"/>
        <v>1</v>
      </c>
      <c r="B2564" t="str">
        <f t="shared" si="121"/>
        <v/>
      </c>
      <c r="C2564" t="str">
        <f t="shared" si="122"/>
        <v/>
      </c>
      <c r="D2564">
        <v>2026</v>
      </c>
      <c r="E2564" t="s">
        <v>9316</v>
      </c>
      <c r="F2564" t="s">
        <v>2725</v>
      </c>
      <c r="G2564" t="s">
        <v>29</v>
      </c>
      <c r="H2564" t="s">
        <v>64</v>
      </c>
      <c r="I2564">
        <v>0</v>
      </c>
      <c r="J2564">
        <v>0</v>
      </c>
      <c r="K2564" s="29">
        <v>0</v>
      </c>
      <c r="L2564">
        <v>1</v>
      </c>
      <c r="M2564">
        <v>0</v>
      </c>
      <c r="N2564">
        <v>0</v>
      </c>
      <c r="O2564">
        <v>0</v>
      </c>
      <c r="P2564">
        <v>0</v>
      </c>
      <c r="Q2564">
        <v>0.1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 s="2">
        <v>0</v>
      </c>
    </row>
    <row r="2565" spans="1:24" x14ac:dyDescent="0.25">
      <c r="A2565" t="str">
        <f t="shared" si="120"/>
        <v/>
      </c>
      <c r="B2565" t="str">
        <f t="shared" si="121"/>
        <v/>
      </c>
      <c r="C2565" t="str">
        <f t="shared" si="122"/>
        <v/>
      </c>
      <c r="D2565">
        <v>2026</v>
      </c>
      <c r="E2565" t="s">
        <v>9317</v>
      </c>
      <c r="F2565" t="s">
        <v>2725</v>
      </c>
      <c r="G2565" t="s">
        <v>37</v>
      </c>
      <c r="H2565" t="s">
        <v>64</v>
      </c>
      <c r="I2565">
        <v>0</v>
      </c>
      <c r="J2565">
        <v>0</v>
      </c>
      <c r="K2565" s="29">
        <v>0</v>
      </c>
      <c r="L2565">
        <v>1</v>
      </c>
      <c r="M2565">
        <v>0</v>
      </c>
      <c r="N2565">
        <v>0</v>
      </c>
      <c r="O2565">
        <v>0</v>
      </c>
      <c r="P2565">
        <v>0</v>
      </c>
      <c r="Q2565">
        <v>1</v>
      </c>
      <c r="R2565">
        <v>0</v>
      </c>
      <c r="S2565">
        <v>2</v>
      </c>
      <c r="T2565">
        <v>0</v>
      </c>
      <c r="U2565">
        <v>2</v>
      </c>
      <c r="V2565">
        <v>0</v>
      </c>
      <c r="W2565">
        <v>0</v>
      </c>
      <c r="X2565" s="2">
        <v>0</v>
      </c>
    </row>
    <row r="2566" spans="1:24" x14ac:dyDescent="0.25">
      <c r="A2566" t="str">
        <f t="shared" si="120"/>
        <v/>
      </c>
      <c r="B2566" t="str">
        <f t="shared" si="121"/>
        <v/>
      </c>
      <c r="C2566" t="str">
        <f t="shared" si="122"/>
        <v/>
      </c>
      <c r="D2566">
        <v>2026</v>
      </c>
      <c r="E2566" t="s">
        <v>9318</v>
      </c>
      <c r="F2566" t="s">
        <v>2725</v>
      </c>
      <c r="G2566" t="s">
        <v>24</v>
      </c>
      <c r="H2566" t="s">
        <v>64</v>
      </c>
      <c r="I2566">
        <v>0</v>
      </c>
      <c r="J2566">
        <v>1</v>
      </c>
      <c r="K2566" s="29">
        <v>3.24</v>
      </c>
      <c r="L2566">
        <v>5</v>
      </c>
      <c r="M2566">
        <v>2</v>
      </c>
      <c r="N2566">
        <v>0</v>
      </c>
      <c r="O2566">
        <v>0</v>
      </c>
      <c r="P2566">
        <v>0</v>
      </c>
      <c r="Q2566">
        <v>8.1</v>
      </c>
      <c r="R2566">
        <v>5</v>
      </c>
      <c r="S2566">
        <v>4</v>
      </c>
      <c r="T2566">
        <v>3</v>
      </c>
      <c r="U2566">
        <v>10</v>
      </c>
      <c r="V2566">
        <v>1</v>
      </c>
      <c r="W2566">
        <v>3</v>
      </c>
      <c r="X2566" s="2">
        <v>0.17899999999999999</v>
      </c>
    </row>
    <row r="2567" spans="1:24" x14ac:dyDescent="0.25">
      <c r="A2567">
        <f t="shared" si="120"/>
        <v>1</v>
      </c>
      <c r="B2567" t="str">
        <f t="shared" si="121"/>
        <v/>
      </c>
      <c r="C2567" t="str">
        <f t="shared" si="122"/>
        <v/>
      </c>
      <c r="D2567">
        <v>2026</v>
      </c>
      <c r="E2567" t="s">
        <v>9319</v>
      </c>
      <c r="F2567" t="s">
        <v>2725</v>
      </c>
      <c r="G2567" t="s">
        <v>29</v>
      </c>
      <c r="H2567" t="s">
        <v>64</v>
      </c>
      <c r="I2567">
        <v>2</v>
      </c>
      <c r="J2567">
        <v>3</v>
      </c>
      <c r="K2567" s="29">
        <v>3.86</v>
      </c>
      <c r="L2567">
        <v>21</v>
      </c>
      <c r="M2567">
        <v>0</v>
      </c>
      <c r="N2567">
        <v>0</v>
      </c>
      <c r="O2567">
        <v>0</v>
      </c>
      <c r="P2567">
        <v>6</v>
      </c>
      <c r="Q2567">
        <v>39.200000000000003</v>
      </c>
      <c r="R2567">
        <v>29</v>
      </c>
      <c r="S2567">
        <v>22</v>
      </c>
      <c r="T2567">
        <v>17</v>
      </c>
      <c r="U2567">
        <v>27</v>
      </c>
      <c r="V2567">
        <v>37</v>
      </c>
      <c r="W2567">
        <v>7</v>
      </c>
      <c r="X2567" s="2">
        <v>0.2</v>
      </c>
    </row>
    <row r="2568" spans="1:24" x14ac:dyDescent="0.25">
      <c r="A2568" t="str">
        <f t="shared" si="120"/>
        <v/>
      </c>
      <c r="B2568" t="str">
        <f t="shared" si="121"/>
        <v/>
      </c>
      <c r="C2568" t="str">
        <f t="shared" si="122"/>
        <v/>
      </c>
      <c r="D2568">
        <v>2026</v>
      </c>
      <c r="E2568" t="s">
        <v>9320</v>
      </c>
      <c r="F2568" t="s">
        <v>2725</v>
      </c>
      <c r="G2568" t="s">
        <v>47</v>
      </c>
      <c r="H2568" t="s">
        <v>64</v>
      </c>
      <c r="I2568">
        <v>4</v>
      </c>
      <c r="J2568">
        <v>2</v>
      </c>
      <c r="K2568" s="29">
        <v>4.04</v>
      </c>
      <c r="L2568">
        <v>20</v>
      </c>
      <c r="M2568">
        <v>1</v>
      </c>
      <c r="N2568">
        <v>0</v>
      </c>
      <c r="O2568">
        <v>0</v>
      </c>
      <c r="P2568">
        <v>1</v>
      </c>
      <c r="Q2568">
        <v>42.1</v>
      </c>
      <c r="R2568">
        <v>39</v>
      </c>
      <c r="S2568">
        <v>20</v>
      </c>
      <c r="T2568">
        <v>19</v>
      </c>
      <c r="U2568">
        <v>14</v>
      </c>
      <c r="V2568">
        <v>23</v>
      </c>
      <c r="W2568">
        <v>7</v>
      </c>
      <c r="X2568" s="2">
        <v>0.247</v>
      </c>
    </row>
    <row r="2569" spans="1:24" x14ac:dyDescent="0.25">
      <c r="A2569" t="str">
        <f t="shared" si="120"/>
        <v/>
      </c>
      <c r="B2569" t="str">
        <f t="shared" si="121"/>
        <v/>
      </c>
      <c r="C2569" t="str">
        <f t="shared" si="122"/>
        <v/>
      </c>
      <c r="D2569">
        <v>2026</v>
      </c>
      <c r="E2569" t="s">
        <v>9321</v>
      </c>
      <c r="F2569" t="s">
        <v>2725</v>
      </c>
      <c r="G2569" t="s">
        <v>37</v>
      </c>
      <c r="H2569" t="s">
        <v>64</v>
      </c>
      <c r="I2569">
        <v>2</v>
      </c>
      <c r="J2569">
        <v>0</v>
      </c>
      <c r="K2569" s="29">
        <v>5.29</v>
      </c>
      <c r="L2569">
        <v>12</v>
      </c>
      <c r="M2569">
        <v>0</v>
      </c>
      <c r="N2569">
        <v>0</v>
      </c>
      <c r="O2569">
        <v>0</v>
      </c>
      <c r="P2569">
        <v>0</v>
      </c>
      <c r="Q2569">
        <v>17</v>
      </c>
      <c r="R2569">
        <v>22</v>
      </c>
      <c r="S2569">
        <v>14</v>
      </c>
      <c r="T2569">
        <v>10</v>
      </c>
      <c r="U2569">
        <v>10</v>
      </c>
      <c r="V2569">
        <v>9</v>
      </c>
      <c r="W2569">
        <v>4</v>
      </c>
      <c r="X2569" s="2">
        <v>0.314</v>
      </c>
    </row>
    <row r="2570" spans="1:24" x14ac:dyDescent="0.25">
      <c r="A2570" t="str">
        <f t="shared" si="120"/>
        <v/>
      </c>
      <c r="B2570" t="str">
        <f t="shared" si="121"/>
        <v/>
      </c>
      <c r="C2570" t="str">
        <f t="shared" si="122"/>
        <v/>
      </c>
      <c r="D2570">
        <v>2026</v>
      </c>
      <c r="E2570" t="s">
        <v>9322</v>
      </c>
      <c r="F2570" t="s">
        <v>2725</v>
      </c>
      <c r="G2570" t="s">
        <v>24</v>
      </c>
      <c r="H2570" t="s">
        <v>64</v>
      </c>
      <c r="I2570">
        <v>0</v>
      </c>
      <c r="J2570">
        <v>1</v>
      </c>
      <c r="K2570" s="29">
        <v>5.4</v>
      </c>
      <c r="L2570">
        <v>14</v>
      </c>
      <c r="M2570">
        <v>0</v>
      </c>
      <c r="N2570">
        <v>0</v>
      </c>
      <c r="O2570">
        <v>0</v>
      </c>
      <c r="P2570">
        <v>0</v>
      </c>
      <c r="Q2570">
        <v>21.2</v>
      </c>
      <c r="R2570">
        <v>27</v>
      </c>
      <c r="S2570">
        <v>14</v>
      </c>
      <c r="T2570">
        <v>13</v>
      </c>
      <c r="U2570">
        <v>11</v>
      </c>
      <c r="V2570">
        <v>15</v>
      </c>
      <c r="W2570">
        <v>2</v>
      </c>
      <c r="X2570" s="2">
        <v>0.31</v>
      </c>
    </row>
    <row r="2571" spans="1:24" x14ac:dyDescent="0.25">
      <c r="A2571" t="str">
        <f t="shared" si="120"/>
        <v/>
      </c>
      <c r="B2571" t="str">
        <f t="shared" si="121"/>
        <v/>
      </c>
      <c r="C2571" t="str">
        <f t="shared" si="122"/>
        <v/>
      </c>
      <c r="D2571">
        <v>2026</v>
      </c>
      <c r="E2571" t="s">
        <v>9323</v>
      </c>
      <c r="F2571" t="s">
        <v>2725</v>
      </c>
      <c r="G2571" t="s">
        <v>47</v>
      </c>
      <c r="H2571" t="s">
        <v>64</v>
      </c>
      <c r="I2571">
        <v>0</v>
      </c>
      <c r="J2571">
        <v>1</v>
      </c>
      <c r="K2571" s="29">
        <v>5.4</v>
      </c>
      <c r="L2571">
        <v>2</v>
      </c>
      <c r="M2571">
        <v>1</v>
      </c>
      <c r="N2571">
        <v>0</v>
      </c>
      <c r="O2571">
        <v>0</v>
      </c>
      <c r="P2571">
        <v>0</v>
      </c>
      <c r="Q2571">
        <v>5</v>
      </c>
      <c r="R2571">
        <v>7</v>
      </c>
      <c r="S2571">
        <v>7</v>
      </c>
      <c r="T2571">
        <v>3</v>
      </c>
      <c r="U2571">
        <v>4</v>
      </c>
      <c r="V2571">
        <v>7</v>
      </c>
      <c r="W2571">
        <v>3</v>
      </c>
      <c r="X2571" s="2">
        <v>0.318</v>
      </c>
    </row>
    <row r="2572" spans="1:24" x14ac:dyDescent="0.25">
      <c r="A2572" t="str">
        <f t="shared" si="120"/>
        <v/>
      </c>
      <c r="B2572" t="str">
        <f t="shared" si="121"/>
        <v/>
      </c>
      <c r="C2572" t="str">
        <f t="shared" si="122"/>
        <v/>
      </c>
      <c r="D2572">
        <v>2026</v>
      </c>
      <c r="E2572" t="s">
        <v>9324</v>
      </c>
      <c r="F2572" t="s">
        <v>2725</v>
      </c>
      <c r="G2572" t="s">
        <v>24</v>
      </c>
      <c r="H2572" t="s">
        <v>64</v>
      </c>
      <c r="I2572">
        <v>2</v>
      </c>
      <c r="J2572">
        <v>1</v>
      </c>
      <c r="K2572" s="29">
        <v>5.87</v>
      </c>
      <c r="L2572">
        <v>9</v>
      </c>
      <c r="M2572">
        <v>5</v>
      </c>
      <c r="N2572">
        <v>0</v>
      </c>
      <c r="O2572">
        <v>0</v>
      </c>
      <c r="P2572">
        <v>0</v>
      </c>
      <c r="Q2572">
        <v>30.2</v>
      </c>
      <c r="R2572">
        <v>39</v>
      </c>
      <c r="S2572">
        <v>24</v>
      </c>
      <c r="T2572">
        <v>20</v>
      </c>
      <c r="U2572">
        <v>16</v>
      </c>
      <c r="V2572">
        <v>16</v>
      </c>
      <c r="W2572">
        <v>3</v>
      </c>
      <c r="X2572" s="2">
        <v>0.315</v>
      </c>
    </row>
    <row r="2573" spans="1:24" x14ac:dyDescent="0.25">
      <c r="A2573" t="str">
        <f t="shared" si="120"/>
        <v/>
      </c>
      <c r="B2573" t="str">
        <f t="shared" si="121"/>
        <v/>
      </c>
      <c r="C2573" t="str">
        <f t="shared" si="122"/>
        <v/>
      </c>
      <c r="D2573">
        <v>2026</v>
      </c>
      <c r="E2573" t="s">
        <v>9325</v>
      </c>
      <c r="F2573" t="s">
        <v>2725</v>
      </c>
      <c r="G2573" t="s">
        <v>24</v>
      </c>
      <c r="H2573" t="s">
        <v>64</v>
      </c>
      <c r="I2573">
        <v>0</v>
      </c>
      <c r="J2573">
        <v>0</v>
      </c>
      <c r="K2573" s="29">
        <v>6.75</v>
      </c>
      <c r="L2573">
        <v>3</v>
      </c>
      <c r="M2573">
        <v>0</v>
      </c>
      <c r="N2573">
        <v>0</v>
      </c>
      <c r="O2573">
        <v>0</v>
      </c>
      <c r="P2573">
        <v>0</v>
      </c>
      <c r="Q2573">
        <v>1.1000000000000001</v>
      </c>
      <c r="R2573">
        <v>2</v>
      </c>
      <c r="S2573">
        <v>1</v>
      </c>
      <c r="T2573">
        <v>1</v>
      </c>
      <c r="U2573">
        <v>3</v>
      </c>
      <c r="V2573">
        <v>2</v>
      </c>
      <c r="W2573">
        <v>1</v>
      </c>
      <c r="X2573" s="2">
        <v>0.4</v>
      </c>
    </row>
    <row r="2574" spans="1:24" x14ac:dyDescent="0.25">
      <c r="A2574" t="str">
        <f t="shared" si="120"/>
        <v/>
      </c>
      <c r="B2574" t="str">
        <f t="shared" si="121"/>
        <v/>
      </c>
      <c r="C2574" t="str">
        <f t="shared" si="122"/>
        <v/>
      </c>
      <c r="D2574">
        <v>2026</v>
      </c>
      <c r="E2574" t="s">
        <v>9326</v>
      </c>
      <c r="F2574" t="s">
        <v>2725</v>
      </c>
      <c r="G2574" t="s">
        <v>47</v>
      </c>
      <c r="H2574" t="s">
        <v>64</v>
      </c>
      <c r="I2574">
        <v>0</v>
      </c>
      <c r="J2574">
        <v>0</v>
      </c>
      <c r="K2574" s="29">
        <v>11.57</v>
      </c>
      <c r="L2574">
        <v>5</v>
      </c>
      <c r="M2574">
        <v>0</v>
      </c>
      <c r="N2574">
        <v>0</v>
      </c>
      <c r="O2574">
        <v>0</v>
      </c>
      <c r="P2574">
        <v>0</v>
      </c>
      <c r="Q2574">
        <v>4.2</v>
      </c>
      <c r="R2574">
        <v>10</v>
      </c>
      <c r="S2574">
        <v>8</v>
      </c>
      <c r="T2574">
        <v>6</v>
      </c>
      <c r="U2574">
        <v>6</v>
      </c>
      <c r="V2574">
        <v>2</v>
      </c>
      <c r="W2574">
        <v>1</v>
      </c>
      <c r="X2574" s="2">
        <v>0.45500000000000002</v>
      </c>
    </row>
    <row r="2575" spans="1:24" x14ac:dyDescent="0.25">
      <c r="A2575">
        <f t="shared" si="120"/>
        <v>1</v>
      </c>
      <c r="B2575" t="str">
        <f t="shared" si="121"/>
        <v/>
      </c>
      <c r="C2575">
        <f t="shared" si="122"/>
        <v>1</v>
      </c>
      <c r="D2575">
        <v>2026</v>
      </c>
      <c r="E2575" t="s">
        <v>5838</v>
      </c>
      <c r="F2575" t="s">
        <v>2725</v>
      </c>
      <c r="G2575" t="s">
        <v>29</v>
      </c>
      <c r="H2575" t="s">
        <v>64</v>
      </c>
      <c r="I2575">
        <v>0</v>
      </c>
      <c r="J2575">
        <v>0</v>
      </c>
      <c r="K2575" s="29">
        <v>13.5</v>
      </c>
      <c r="L2575">
        <v>3</v>
      </c>
      <c r="M2575">
        <v>0</v>
      </c>
      <c r="N2575">
        <v>0</v>
      </c>
      <c r="O2575">
        <v>0</v>
      </c>
      <c r="P2575">
        <v>0</v>
      </c>
      <c r="Q2575">
        <v>3.1</v>
      </c>
      <c r="R2575">
        <v>5</v>
      </c>
      <c r="S2575">
        <v>10</v>
      </c>
      <c r="T2575">
        <v>5</v>
      </c>
      <c r="U2575">
        <v>5</v>
      </c>
      <c r="V2575">
        <v>4</v>
      </c>
      <c r="W2575">
        <v>2</v>
      </c>
      <c r="X2575" s="2">
        <v>0.313</v>
      </c>
    </row>
    <row r="2576" spans="1:24" x14ac:dyDescent="0.25">
      <c r="A2576" t="str">
        <f t="shared" si="120"/>
        <v/>
      </c>
      <c r="B2576" t="str">
        <f t="shared" si="121"/>
        <v/>
      </c>
      <c r="C2576" t="str">
        <f t="shared" si="122"/>
        <v/>
      </c>
      <c r="D2576">
        <v>2026</v>
      </c>
      <c r="E2576" t="s">
        <v>2741</v>
      </c>
      <c r="F2576" t="s">
        <v>2725</v>
      </c>
      <c r="G2576" t="s">
        <v>47</v>
      </c>
      <c r="H2576" t="s">
        <v>64</v>
      </c>
      <c r="I2576">
        <v>0</v>
      </c>
      <c r="J2576">
        <v>0</v>
      </c>
      <c r="K2576" s="29">
        <v>108</v>
      </c>
      <c r="L2576">
        <v>1</v>
      </c>
      <c r="M2576">
        <v>0</v>
      </c>
      <c r="N2576">
        <v>0</v>
      </c>
      <c r="O2576">
        <v>0</v>
      </c>
      <c r="P2576">
        <v>0</v>
      </c>
      <c r="Q2576">
        <v>0.1</v>
      </c>
      <c r="R2576">
        <v>2</v>
      </c>
      <c r="S2576">
        <v>4</v>
      </c>
      <c r="T2576">
        <v>4</v>
      </c>
      <c r="U2576">
        <v>3</v>
      </c>
      <c r="V2576">
        <v>0</v>
      </c>
      <c r="W2576">
        <v>0</v>
      </c>
      <c r="X2576" s="2">
        <v>0.66700000000000004</v>
      </c>
    </row>
    <row r="2577" spans="1:24" x14ac:dyDescent="0.25">
      <c r="A2577">
        <f t="shared" si="120"/>
        <v>1</v>
      </c>
      <c r="B2577" t="str">
        <f t="shared" si="121"/>
        <v/>
      </c>
      <c r="C2577">
        <f t="shared" si="122"/>
        <v>1</v>
      </c>
      <c r="D2577">
        <v>2026</v>
      </c>
      <c r="E2577" t="s">
        <v>5849</v>
      </c>
      <c r="F2577" t="s">
        <v>2743</v>
      </c>
      <c r="G2577" t="s">
        <v>29</v>
      </c>
      <c r="H2577" t="s">
        <v>64</v>
      </c>
      <c r="I2577">
        <v>3</v>
      </c>
      <c r="J2577">
        <v>2</v>
      </c>
      <c r="K2577" s="29">
        <v>4.4400000000000004</v>
      </c>
      <c r="L2577">
        <v>23</v>
      </c>
      <c r="M2577">
        <v>3</v>
      </c>
      <c r="N2577">
        <v>0</v>
      </c>
      <c r="O2577">
        <v>0</v>
      </c>
      <c r="P2577">
        <v>2</v>
      </c>
      <c r="Q2577">
        <v>48.2</v>
      </c>
      <c r="R2577">
        <v>55</v>
      </c>
      <c r="S2577">
        <v>26</v>
      </c>
      <c r="T2577">
        <v>24</v>
      </c>
      <c r="U2577">
        <v>13</v>
      </c>
      <c r="V2577">
        <v>40</v>
      </c>
      <c r="W2577">
        <v>10</v>
      </c>
      <c r="X2577" s="2">
        <v>0.28799999999999998</v>
      </c>
    </row>
    <row r="2578" spans="1:24" x14ac:dyDescent="0.25">
      <c r="A2578">
        <f t="shared" si="120"/>
        <v>1</v>
      </c>
      <c r="B2578" t="str">
        <f t="shared" si="121"/>
        <v/>
      </c>
      <c r="C2578" t="str">
        <f t="shared" si="122"/>
        <v/>
      </c>
      <c r="D2578">
        <v>2026</v>
      </c>
      <c r="E2578" t="s">
        <v>9327</v>
      </c>
      <c r="F2578" t="s">
        <v>2743</v>
      </c>
      <c r="G2578" t="s">
        <v>29</v>
      </c>
      <c r="H2578" t="s">
        <v>64</v>
      </c>
      <c r="I2578">
        <v>5</v>
      </c>
      <c r="J2578">
        <v>5</v>
      </c>
      <c r="K2578" s="29">
        <v>5.28</v>
      </c>
      <c r="L2578">
        <v>12</v>
      </c>
      <c r="M2578">
        <v>12</v>
      </c>
      <c r="N2578">
        <v>0</v>
      </c>
      <c r="O2578">
        <v>0</v>
      </c>
      <c r="P2578">
        <v>0</v>
      </c>
      <c r="Q2578">
        <v>59.2</v>
      </c>
      <c r="R2578">
        <v>62</v>
      </c>
      <c r="S2578">
        <v>41</v>
      </c>
      <c r="T2578">
        <v>35</v>
      </c>
      <c r="U2578">
        <v>29</v>
      </c>
      <c r="V2578">
        <v>51</v>
      </c>
      <c r="W2578">
        <v>16</v>
      </c>
      <c r="X2578" s="2">
        <v>0.27</v>
      </c>
    </row>
    <row r="2579" spans="1:24" x14ac:dyDescent="0.25">
      <c r="A2579" t="str">
        <f t="shared" si="120"/>
        <v/>
      </c>
      <c r="B2579" t="str">
        <f t="shared" si="121"/>
        <v/>
      </c>
      <c r="C2579" t="str">
        <f t="shared" si="122"/>
        <v/>
      </c>
      <c r="D2579">
        <v>2026</v>
      </c>
      <c r="E2579" t="s">
        <v>9328</v>
      </c>
      <c r="F2579" t="s">
        <v>2743</v>
      </c>
      <c r="G2579" t="s">
        <v>24</v>
      </c>
      <c r="H2579" t="s">
        <v>64</v>
      </c>
      <c r="I2579">
        <v>2</v>
      </c>
      <c r="J2579">
        <v>4</v>
      </c>
      <c r="K2579" s="29">
        <v>6.57</v>
      </c>
      <c r="L2579">
        <v>12</v>
      </c>
      <c r="M2579">
        <v>11</v>
      </c>
      <c r="N2579">
        <v>0</v>
      </c>
      <c r="O2579">
        <v>0</v>
      </c>
      <c r="P2579">
        <v>0</v>
      </c>
      <c r="Q2579">
        <v>61.2</v>
      </c>
      <c r="R2579">
        <v>62</v>
      </c>
      <c r="S2579">
        <v>50</v>
      </c>
      <c r="T2579">
        <v>45</v>
      </c>
      <c r="U2579">
        <v>39</v>
      </c>
      <c r="V2579">
        <v>51</v>
      </c>
      <c r="W2579">
        <v>8</v>
      </c>
      <c r="X2579" s="2">
        <v>0.26200000000000001</v>
      </c>
    </row>
    <row r="2580" spans="1:24" x14ac:dyDescent="0.25">
      <c r="A2580" t="str">
        <f t="shared" si="120"/>
        <v/>
      </c>
      <c r="B2580" t="str">
        <f t="shared" si="121"/>
        <v/>
      </c>
      <c r="C2580" t="str">
        <f t="shared" si="122"/>
        <v/>
      </c>
      <c r="D2580">
        <v>2026</v>
      </c>
      <c r="E2580" t="s">
        <v>9329</v>
      </c>
      <c r="F2580" t="s">
        <v>2743</v>
      </c>
      <c r="G2580" t="s">
        <v>37</v>
      </c>
      <c r="H2580" t="s">
        <v>64</v>
      </c>
      <c r="I2580">
        <v>0</v>
      </c>
      <c r="J2580">
        <v>0</v>
      </c>
      <c r="K2580" s="29">
        <v>0</v>
      </c>
      <c r="L2580">
        <v>1</v>
      </c>
      <c r="M2580">
        <v>0</v>
      </c>
      <c r="N2580">
        <v>0</v>
      </c>
      <c r="O2580">
        <v>0</v>
      </c>
      <c r="P2580">
        <v>0</v>
      </c>
      <c r="Q2580">
        <v>1</v>
      </c>
      <c r="R2580">
        <v>1</v>
      </c>
      <c r="S2580">
        <v>0</v>
      </c>
      <c r="T2580">
        <v>0</v>
      </c>
      <c r="U2580">
        <v>0</v>
      </c>
      <c r="V2580">
        <v>1</v>
      </c>
      <c r="W2580">
        <v>0</v>
      </c>
      <c r="X2580" s="2">
        <v>0.25</v>
      </c>
    </row>
    <row r="2581" spans="1:24" x14ac:dyDescent="0.25">
      <c r="A2581" t="str">
        <f t="shared" si="120"/>
        <v/>
      </c>
      <c r="B2581" t="str">
        <f t="shared" si="121"/>
        <v/>
      </c>
      <c r="C2581" t="str">
        <f t="shared" si="122"/>
        <v/>
      </c>
      <c r="D2581">
        <v>2026</v>
      </c>
      <c r="E2581" t="s">
        <v>9330</v>
      </c>
      <c r="F2581" t="s">
        <v>2743</v>
      </c>
      <c r="G2581" t="s">
        <v>37</v>
      </c>
      <c r="H2581" t="s">
        <v>64</v>
      </c>
      <c r="I2581">
        <v>0</v>
      </c>
      <c r="J2581">
        <v>2</v>
      </c>
      <c r="K2581" s="29">
        <v>3.06</v>
      </c>
      <c r="L2581">
        <v>4</v>
      </c>
      <c r="M2581">
        <v>4</v>
      </c>
      <c r="N2581">
        <v>0</v>
      </c>
      <c r="O2581">
        <v>0</v>
      </c>
      <c r="P2581">
        <v>0</v>
      </c>
      <c r="Q2581">
        <v>17.2</v>
      </c>
      <c r="R2581">
        <v>15</v>
      </c>
      <c r="S2581">
        <v>6</v>
      </c>
      <c r="T2581">
        <v>6</v>
      </c>
      <c r="U2581">
        <v>8</v>
      </c>
      <c r="V2581">
        <v>13</v>
      </c>
      <c r="W2581">
        <v>1</v>
      </c>
      <c r="X2581" s="2">
        <v>0.22700000000000001</v>
      </c>
    </row>
    <row r="2582" spans="1:24" x14ac:dyDescent="0.25">
      <c r="A2582" t="str">
        <f t="shared" si="120"/>
        <v/>
      </c>
      <c r="B2582" t="str">
        <f t="shared" si="121"/>
        <v/>
      </c>
      <c r="C2582" t="str">
        <f t="shared" si="122"/>
        <v/>
      </c>
      <c r="D2582">
        <v>2026</v>
      </c>
      <c r="E2582" t="s">
        <v>9331</v>
      </c>
      <c r="F2582" t="s">
        <v>2743</v>
      </c>
      <c r="G2582" t="s">
        <v>37</v>
      </c>
      <c r="H2582" t="s">
        <v>64</v>
      </c>
      <c r="I2582">
        <v>1</v>
      </c>
      <c r="J2582">
        <v>0</v>
      </c>
      <c r="K2582" s="29">
        <v>3.26</v>
      </c>
      <c r="L2582">
        <v>12</v>
      </c>
      <c r="M2582">
        <v>0</v>
      </c>
      <c r="N2582">
        <v>0</v>
      </c>
      <c r="O2582">
        <v>0</v>
      </c>
      <c r="P2582">
        <v>2</v>
      </c>
      <c r="Q2582">
        <v>19.100000000000001</v>
      </c>
      <c r="R2582">
        <v>15</v>
      </c>
      <c r="S2582">
        <v>9</v>
      </c>
      <c r="T2582">
        <v>7</v>
      </c>
      <c r="U2582">
        <v>8</v>
      </c>
      <c r="V2582">
        <v>26</v>
      </c>
      <c r="W2582">
        <v>6</v>
      </c>
      <c r="X2582" s="2">
        <v>0.217</v>
      </c>
    </row>
    <row r="2583" spans="1:24" x14ac:dyDescent="0.25">
      <c r="A2583" t="str">
        <f t="shared" si="120"/>
        <v/>
      </c>
      <c r="B2583" t="str">
        <f t="shared" si="121"/>
        <v/>
      </c>
      <c r="C2583" t="str">
        <f t="shared" si="122"/>
        <v/>
      </c>
      <c r="D2583">
        <v>2026</v>
      </c>
      <c r="E2583" t="s">
        <v>9332</v>
      </c>
      <c r="F2583" t="s">
        <v>2743</v>
      </c>
      <c r="G2583" t="s">
        <v>24</v>
      </c>
      <c r="H2583" t="s">
        <v>64</v>
      </c>
      <c r="I2583">
        <v>0</v>
      </c>
      <c r="J2583">
        <v>1</v>
      </c>
      <c r="K2583" s="29">
        <v>5.53</v>
      </c>
      <c r="L2583">
        <v>12</v>
      </c>
      <c r="M2583">
        <v>1</v>
      </c>
      <c r="N2583">
        <v>0</v>
      </c>
      <c r="O2583">
        <v>0</v>
      </c>
      <c r="P2583">
        <v>0</v>
      </c>
      <c r="Q2583">
        <v>27.2</v>
      </c>
      <c r="R2583">
        <v>32</v>
      </c>
      <c r="S2583">
        <v>19</v>
      </c>
      <c r="T2583">
        <v>17</v>
      </c>
      <c r="U2583">
        <v>10</v>
      </c>
      <c r="V2583">
        <v>20</v>
      </c>
      <c r="W2583">
        <v>2</v>
      </c>
      <c r="X2583" s="2">
        <v>0.30199999999999999</v>
      </c>
    </row>
    <row r="2584" spans="1:24" x14ac:dyDescent="0.25">
      <c r="A2584" t="str">
        <f t="shared" si="120"/>
        <v/>
      </c>
      <c r="B2584" t="str">
        <f t="shared" si="121"/>
        <v/>
      </c>
      <c r="C2584" t="str">
        <f t="shared" si="122"/>
        <v/>
      </c>
      <c r="D2584">
        <v>2026</v>
      </c>
      <c r="E2584" t="s">
        <v>9333</v>
      </c>
      <c r="F2584" t="s">
        <v>2743</v>
      </c>
      <c r="G2584" t="s">
        <v>37</v>
      </c>
      <c r="H2584" t="s">
        <v>64</v>
      </c>
      <c r="I2584">
        <v>1</v>
      </c>
      <c r="J2584">
        <v>4</v>
      </c>
      <c r="K2584" s="29">
        <v>8</v>
      </c>
      <c r="L2584">
        <v>15</v>
      </c>
      <c r="M2584">
        <v>1</v>
      </c>
      <c r="N2584">
        <v>0</v>
      </c>
      <c r="O2584">
        <v>0</v>
      </c>
      <c r="P2584">
        <v>1</v>
      </c>
      <c r="Q2584">
        <v>27</v>
      </c>
      <c r="R2584">
        <v>35</v>
      </c>
      <c r="S2584">
        <v>31</v>
      </c>
      <c r="T2584">
        <v>24</v>
      </c>
      <c r="U2584">
        <v>14</v>
      </c>
      <c r="V2584">
        <v>27</v>
      </c>
      <c r="W2584">
        <v>3</v>
      </c>
      <c r="X2584" s="2">
        <v>0.315</v>
      </c>
    </row>
    <row r="2585" spans="1:24" x14ac:dyDescent="0.25">
      <c r="A2585" t="str">
        <f t="shared" si="120"/>
        <v/>
      </c>
      <c r="B2585" t="str">
        <f t="shared" si="121"/>
        <v/>
      </c>
      <c r="C2585" t="str">
        <f t="shared" si="122"/>
        <v/>
      </c>
      <c r="D2585">
        <v>2026</v>
      </c>
      <c r="E2585" t="s">
        <v>9334</v>
      </c>
      <c r="F2585" t="s">
        <v>2743</v>
      </c>
      <c r="G2585" t="s">
        <v>24</v>
      </c>
      <c r="H2585" t="s">
        <v>64</v>
      </c>
      <c r="I2585">
        <v>0</v>
      </c>
      <c r="J2585">
        <v>1</v>
      </c>
      <c r="K2585" s="29">
        <v>8.31</v>
      </c>
      <c r="L2585">
        <v>14</v>
      </c>
      <c r="M2585">
        <v>1</v>
      </c>
      <c r="N2585">
        <v>0</v>
      </c>
      <c r="O2585">
        <v>0</v>
      </c>
      <c r="P2585">
        <v>0</v>
      </c>
      <c r="Q2585">
        <v>21.2</v>
      </c>
      <c r="R2585">
        <v>38</v>
      </c>
      <c r="S2585">
        <v>21</v>
      </c>
      <c r="T2585">
        <v>20</v>
      </c>
      <c r="U2585">
        <v>16</v>
      </c>
      <c r="V2585">
        <v>10</v>
      </c>
      <c r="W2585">
        <v>6</v>
      </c>
      <c r="X2585" s="2">
        <v>0.40400000000000003</v>
      </c>
    </row>
    <row r="2586" spans="1:24" x14ac:dyDescent="0.25">
      <c r="A2586" t="str">
        <f t="shared" si="120"/>
        <v/>
      </c>
      <c r="B2586" t="str">
        <f t="shared" si="121"/>
        <v/>
      </c>
      <c r="C2586" t="str">
        <f t="shared" si="122"/>
        <v/>
      </c>
      <c r="D2586">
        <v>2026</v>
      </c>
      <c r="E2586" t="s">
        <v>9335</v>
      </c>
      <c r="F2586" t="s">
        <v>2743</v>
      </c>
      <c r="G2586" t="s">
        <v>47</v>
      </c>
      <c r="H2586" t="s">
        <v>64</v>
      </c>
      <c r="I2586">
        <v>1</v>
      </c>
      <c r="J2586">
        <v>3</v>
      </c>
      <c r="K2586" s="29">
        <v>8.84</v>
      </c>
      <c r="L2586">
        <v>12</v>
      </c>
      <c r="M2586">
        <v>3</v>
      </c>
      <c r="N2586">
        <v>0</v>
      </c>
      <c r="O2586">
        <v>0</v>
      </c>
      <c r="P2586">
        <v>0</v>
      </c>
      <c r="Q2586">
        <v>18.100000000000001</v>
      </c>
      <c r="R2586">
        <v>18</v>
      </c>
      <c r="S2586">
        <v>19</v>
      </c>
      <c r="T2586">
        <v>18</v>
      </c>
      <c r="U2586">
        <v>16</v>
      </c>
      <c r="V2586">
        <v>12</v>
      </c>
      <c r="W2586">
        <v>2</v>
      </c>
      <c r="X2586" s="2">
        <v>0.26900000000000002</v>
      </c>
    </row>
    <row r="2587" spans="1:24" x14ac:dyDescent="0.25">
      <c r="A2587">
        <f t="shared" si="120"/>
        <v>1</v>
      </c>
      <c r="B2587" t="str">
        <f t="shared" si="121"/>
        <v/>
      </c>
      <c r="C2587" t="str">
        <f t="shared" si="122"/>
        <v/>
      </c>
      <c r="D2587">
        <v>2026</v>
      </c>
      <c r="E2587" t="s">
        <v>9336</v>
      </c>
      <c r="F2587" t="s">
        <v>2743</v>
      </c>
      <c r="G2587" t="s">
        <v>29</v>
      </c>
      <c r="H2587" t="s">
        <v>64</v>
      </c>
      <c r="I2587">
        <v>0</v>
      </c>
      <c r="J2587">
        <v>0</v>
      </c>
      <c r="K2587" s="29">
        <v>9</v>
      </c>
      <c r="L2587">
        <v>2</v>
      </c>
      <c r="M2587">
        <v>0</v>
      </c>
      <c r="N2587">
        <v>0</v>
      </c>
      <c r="O2587">
        <v>0</v>
      </c>
      <c r="P2587">
        <v>0</v>
      </c>
      <c r="Q2587">
        <v>2</v>
      </c>
      <c r="R2587">
        <v>4</v>
      </c>
      <c r="S2587">
        <v>2</v>
      </c>
      <c r="T2587">
        <v>2</v>
      </c>
      <c r="U2587">
        <v>3</v>
      </c>
      <c r="V2587">
        <v>2</v>
      </c>
      <c r="W2587">
        <v>0</v>
      </c>
      <c r="X2587" s="2">
        <v>0.4</v>
      </c>
    </row>
    <row r="2588" spans="1:24" x14ac:dyDescent="0.25">
      <c r="A2588" t="str">
        <f t="shared" si="120"/>
        <v/>
      </c>
      <c r="B2588" t="str">
        <f t="shared" si="121"/>
        <v/>
      </c>
      <c r="C2588" t="str">
        <f t="shared" si="122"/>
        <v/>
      </c>
      <c r="D2588">
        <v>2026</v>
      </c>
      <c r="E2588" t="s">
        <v>9337</v>
      </c>
      <c r="F2588" t="s">
        <v>2743</v>
      </c>
      <c r="G2588" t="s">
        <v>37</v>
      </c>
      <c r="H2588" t="s">
        <v>64</v>
      </c>
      <c r="I2588">
        <v>1</v>
      </c>
      <c r="J2588">
        <v>1</v>
      </c>
      <c r="K2588" s="29">
        <v>9</v>
      </c>
      <c r="L2588">
        <v>15</v>
      </c>
      <c r="M2588">
        <v>5</v>
      </c>
      <c r="N2588">
        <v>0</v>
      </c>
      <c r="O2588">
        <v>0</v>
      </c>
      <c r="P2588">
        <v>2</v>
      </c>
      <c r="Q2588">
        <v>33</v>
      </c>
      <c r="R2588">
        <v>46</v>
      </c>
      <c r="S2588">
        <v>37</v>
      </c>
      <c r="T2588">
        <v>33</v>
      </c>
      <c r="U2588">
        <v>29</v>
      </c>
      <c r="V2588">
        <v>31</v>
      </c>
      <c r="W2588">
        <v>7</v>
      </c>
      <c r="X2588" s="2">
        <v>0.33300000000000002</v>
      </c>
    </row>
    <row r="2589" spans="1:24" x14ac:dyDescent="0.25">
      <c r="A2589" t="str">
        <f t="shared" si="120"/>
        <v/>
      </c>
      <c r="B2589" t="str">
        <f t="shared" si="121"/>
        <v/>
      </c>
      <c r="C2589" t="str">
        <f t="shared" si="122"/>
        <v/>
      </c>
      <c r="D2589">
        <v>2026</v>
      </c>
      <c r="E2589" t="s">
        <v>9338</v>
      </c>
      <c r="F2589" t="s">
        <v>2743</v>
      </c>
      <c r="G2589" t="s">
        <v>24</v>
      </c>
      <c r="H2589" t="s">
        <v>64</v>
      </c>
      <c r="I2589">
        <v>0</v>
      </c>
      <c r="J2589">
        <v>1</v>
      </c>
      <c r="K2589" s="29">
        <v>10.029999999999999</v>
      </c>
      <c r="L2589">
        <v>8</v>
      </c>
      <c r="M2589">
        <v>0</v>
      </c>
      <c r="N2589">
        <v>0</v>
      </c>
      <c r="O2589">
        <v>0</v>
      </c>
      <c r="P2589">
        <v>0</v>
      </c>
      <c r="Q2589">
        <v>11.2</v>
      </c>
      <c r="R2589">
        <v>18</v>
      </c>
      <c r="S2589">
        <v>13</v>
      </c>
      <c r="T2589">
        <v>13</v>
      </c>
      <c r="U2589">
        <v>11</v>
      </c>
      <c r="V2589">
        <v>10</v>
      </c>
      <c r="W2589">
        <v>4</v>
      </c>
      <c r="X2589" s="2">
        <v>0.36</v>
      </c>
    </row>
    <row r="2590" spans="1:24" x14ac:dyDescent="0.25">
      <c r="A2590" t="str">
        <f t="shared" si="120"/>
        <v/>
      </c>
      <c r="B2590" t="str">
        <f t="shared" si="121"/>
        <v/>
      </c>
      <c r="C2590" t="str">
        <f t="shared" si="122"/>
        <v/>
      </c>
      <c r="D2590">
        <v>2026</v>
      </c>
      <c r="E2590" t="s">
        <v>9339</v>
      </c>
      <c r="F2590" t="s">
        <v>2743</v>
      </c>
      <c r="G2590" t="s">
        <v>47</v>
      </c>
      <c r="H2590" t="s">
        <v>64</v>
      </c>
      <c r="I2590">
        <v>1</v>
      </c>
      <c r="J2590">
        <v>0</v>
      </c>
      <c r="K2590" s="29">
        <v>12.96</v>
      </c>
      <c r="L2590">
        <v>7</v>
      </c>
      <c r="M2590">
        <v>1</v>
      </c>
      <c r="N2590">
        <v>0</v>
      </c>
      <c r="O2590">
        <v>0</v>
      </c>
      <c r="P2590">
        <v>0</v>
      </c>
      <c r="Q2590">
        <v>8.1</v>
      </c>
      <c r="R2590">
        <v>8</v>
      </c>
      <c r="S2590">
        <v>14</v>
      </c>
      <c r="T2590">
        <v>12</v>
      </c>
      <c r="U2590">
        <v>15</v>
      </c>
      <c r="V2590">
        <v>5</v>
      </c>
      <c r="W2590">
        <v>2</v>
      </c>
      <c r="X2590" s="2">
        <v>0.24199999999999999</v>
      </c>
    </row>
    <row r="2591" spans="1:24" x14ac:dyDescent="0.25">
      <c r="A2591">
        <f t="shared" si="120"/>
        <v>1</v>
      </c>
      <c r="B2591" t="str">
        <f t="shared" si="121"/>
        <v/>
      </c>
      <c r="C2591">
        <f t="shared" si="122"/>
        <v>1</v>
      </c>
      <c r="D2591">
        <v>2026</v>
      </c>
      <c r="E2591" t="s">
        <v>5835</v>
      </c>
      <c r="F2591" t="s">
        <v>2743</v>
      </c>
      <c r="G2591" t="s">
        <v>29</v>
      </c>
      <c r="H2591" t="s">
        <v>64</v>
      </c>
      <c r="I2591">
        <v>1</v>
      </c>
      <c r="J2591">
        <v>0</v>
      </c>
      <c r="K2591" s="29">
        <v>13.5</v>
      </c>
      <c r="L2591">
        <v>2</v>
      </c>
      <c r="M2591">
        <v>0</v>
      </c>
      <c r="N2591">
        <v>0</v>
      </c>
      <c r="O2591">
        <v>0</v>
      </c>
      <c r="P2591">
        <v>0</v>
      </c>
      <c r="Q2591">
        <v>1.1000000000000001</v>
      </c>
      <c r="R2591">
        <v>1</v>
      </c>
      <c r="S2591">
        <v>2</v>
      </c>
      <c r="T2591">
        <v>2</v>
      </c>
      <c r="U2591">
        <v>2</v>
      </c>
      <c r="V2591">
        <v>0</v>
      </c>
      <c r="W2591">
        <v>0</v>
      </c>
      <c r="X2591" s="2">
        <v>0.2</v>
      </c>
    </row>
    <row r="2592" spans="1:24" x14ac:dyDescent="0.25">
      <c r="A2592" t="str">
        <f t="shared" si="120"/>
        <v/>
      </c>
      <c r="B2592" t="str">
        <f t="shared" si="121"/>
        <v/>
      </c>
      <c r="C2592" t="str">
        <f t="shared" si="122"/>
        <v/>
      </c>
      <c r="D2592">
        <v>2026</v>
      </c>
      <c r="E2592" t="s">
        <v>9340</v>
      </c>
      <c r="F2592" t="s">
        <v>2743</v>
      </c>
      <c r="G2592" t="s">
        <v>47</v>
      </c>
      <c r="H2592" t="s">
        <v>64</v>
      </c>
      <c r="I2592">
        <v>0</v>
      </c>
      <c r="J2592">
        <v>1</v>
      </c>
      <c r="K2592" s="29">
        <v>18</v>
      </c>
      <c r="L2592">
        <v>3</v>
      </c>
      <c r="M2592">
        <v>0</v>
      </c>
      <c r="N2592">
        <v>0</v>
      </c>
      <c r="O2592">
        <v>0</v>
      </c>
      <c r="P2592">
        <v>0</v>
      </c>
      <c r="Q2592">
        <v>3</v>
      </c>
      <c r="R2592">
        <v>6</v>
      </c>
      <c r="S2592">
        <v>7</v>
      </c>
      <c r="T2592">
        <v>6</v>
      </c>
      <c r="U2592">
        <v>3</v>
      </c>
      <c r="V2592">
        <v>3</v>
      </c>
      <c r="W2592">
        <v>3</v>
      </c>
      <c r="X2592" s="2">
        <v>0.46200000000000002</v>
      </c>
    </row>
    <row r="2593" spans="1:24" x14ac:dyDescent="0.25">
      <c r="A2593">
        <f t="shared" si="120"/>
        <v>1</v>
      </c>
      <c r="B2593" t="str">
        <f t="shared" si="121"/>
        <v/>
      </c>
      <c r="C2593">
        <f t="shared" si="122"/>
        <v>1</v>
      </c>
      <c r="D2593">
        <v>2026</v>
      </c>
      <c r="E2593" t="s">
        <v>2758</v>
      </c>
      <c r="F2593" t="s">
        <v>2759</v>
      </c>
      <c r="G2593" t="s">
        <v>29</v>
      </c>
      <c r="H2593" t="s">
        <v>64</v>
      </c>
      <c r="I2593">
        <v>3</v>
      </c>
      <c r="J2593">
        <v>5</v>
      </c>
      <c r="K2593" s="29">
        <v>4.47</v>
      </c>
      <c r="L2593">
        <v>11</v>
      </c>
      <c r="M2593">
        <v>11</v>
      </c>
      <c r="N2593">
        <v>0</v>
      </c>
      <c r="O2593">
        <v>0</v>
      </c>
      <c r="P2593">
        <v>0</v>
      </c>
      <c r="Q2593">
        <v>54.1</v>
      </c>
      <c r="R2593">
        <v>46</v>
      </c>
      <c r="S2593">
        <v>41</v>
      </c>
      <c r="T2593">
        <v>27</v>
      </c>
      <c r="U2593">
        <v>24</v>
      </c>
      <c r="V2593">
        <v>38</v>
      </c>
      <c r="W2593">
        <v>17</v>
      </c>
      <c r="X2593" s="2">
        <v>0.223</v>
      </c>
    </row>
    <row r="2594" spans="1:24" x14ac:dyDescent="0.25">
      <c r="A2594" t="str">
        <f t="shared" si="120"/>
        <v/>
      </c>
      <c r="B2594" t="str">
        <f t="shared" si="121"/>
        <v/>
      </c>
      <c r="C2594" t="str">
        <f t="shared" si="122"/>
        <v/>
      </c>
      <c r="D2594">
        <v>2026</v>
      </c>
      <c r="E2594" t="s">
        <v>9341</v>
      </c>
      <c r="F2594" t="s">
        <v>2759</v>
      </c>
      <c r="G2594" t="s">
        <v>37</v>
      </c>
      <c r="H2594" t="s">
        <v>64</v>
      </c>
      <c r="I2594">
        <v>2</v>
      </c>
      <c r="J2594">
        <v>5</v>
      </c>
      <c r="K2594" s="29">
        <v>5.72</v>
      </c>
      <c r="L2594">
        <v>11</v>
      </c>
      <c r="M2594">
        <v>10</v>
      </c>
      <c r="N2594">
        <v>0</v>
      </c>
      <c r="O2594">
        <v>0</v>
      </c>
      <c r="P2594">
        <v>0</v>
      </c>
      <c r="Q2594">
        <v>56.2</v>
      </c>
      <c r="R2594">
        <v>66</v>
      </c>
      <c r="S2594">
        <v>39</v>
      </c>
      <c r="T2594">
        <v>36</v>
      </c>
      <c r="U2594">
        <v>17</v>
      </c>
      <c r="V2594">
        <v>37</v>
      </c>
      <c r="W2594">
        <v>6</v>
      </c>
      <c r="X2594" s="2">
        <v>0.28699999999999998</v>
      </c>
    </row>
    <row r="2595" spans="1:24" x14ac:dyDescent="0.25">
      <c r="A2595" t="str">
        <f t="shared" si="120"/>
        <v/>
      </c>
      <c r="B2595" t="str">
        <f t="shared" si="121"/>
        <v/>
      </c>
      <c r="C2595" t="str">
        <f t="shared" si="122"/>
        <v/>
      </c>
      <c r="D2595">
        <v>2026</v>
      </c>
      <c r="E2595" t="s">
        <v>9342</v>
      </c>
      <c r="F2595" t="s">
        <v>2759</v>
      </c>
      <c r="G2595" t="s">
        <v>24</v>
      </c>
      <c r="H2595" t="s">
        <v>64</v>
      </c>
      <c r="I2595">
        <v>1</v>
      </c>
      <c r="J2595">
        <v>4</v>
      </c>
      <c r="K2595" s="29">
        <v>5.72</v>
      </c>
      <c r="L2595">
        <v>12</v>
      </c>
      <c r="M2595">
        <v>10</v>
      </c>
      <c r="N2595">
        <v>0</v>
      </c>
      <c r="O2595">
        <v>0</v>
      </c>
      <c r="P2595">
        <v>1</v>
      </c>
      <c r="Q2595">
        <v>45.2</v>
      </c>
      <c r="R2595">
        <v>39</v>
      </c>
      <c r="S2595">
        <v>35</v>
      </c>
      <c r="T2595">
        <v>29</v>
      </c>
      <c r="U2595">
        <v>19</v>
      </c>
      <c r="V2595">
        <v>43</v>
      </c>
      <c r="W2595">
        <v>16</v>
      </c>
      <c r="X2595" s="2">
        <v>0.22500000000000001</v>
      </c>
    </row>
    <row r="2596" spans="1:24" x14ac:dyDescent="0.25">
      <c r="A2596" t="str">
        <f t="shared" si="120"/>
        <v/>
      </c>
      <c r="B2596" t="str">
        <f t="shared" si="121"/>
        <v/>
      </c>
      <c r="C2596" t="str">
        <f t="shared" si="122"/>
        <v/>
      </c>
      <c r="D2596">
        <v>2026</v>
      </c>
      <c r="E2596" t="s">
        <v>9343</v>
      </c>
      <c r="F2596" t="s">
        <v>2759</v>
      </c>
      <c r="G2596" t="s">
        <v>47</v>
      </c>
      <c r="H2596" t="s">
        <v>64</v>
      </c>
      <c r="I2596">
        <v>1</v>
      </c>
      <c r="J2596">
        <v>1</v>
      </c>
      <c r="K2596" s="29">
        <v>6.86</v>
      </c>
      <c r="L2596">
        <v>13</v>
      </c>
      <c r="M2596">
        <v>3</v>
      </c>
      <c r="N2596">
        <v>0</v>
      </c>
      <c r="O2596">
        <v>0</v>
      </c>
      <c r="P2596">
        <v>0</v>
      </c>
      <c r="Q2596">
        <v>40.200000000000003</v>
      </c>
      <c r="R2596">
        <v>58</v>
      </c>
      <c r="S2596">
        <v>34</v>
      </c>
      <c r="T2596">
        <v>31</v>
      </c>
      <c r="U2596">
        <v>13</v>
      </c>
      <c r="V2596">
        <v>23</v>
      </c>
      <c r="W2596">
        <v>4</v>
      </c>
      <c r="X2596" s="2">
        <v>0.32400000000000001</v>
      </c>
    </row>
    <row r="2597" spans="1:24" x14ac:dyDescent="0.25">
      <c r="A2597" t="str">
        <f t="shared" si="120"/>
        <v/>
      </c>
      <c r="B2597" t="str">
        <f t="shared" si="121"/>
        <v/>
      </c>
      <c r="C2597" t="str">
        <f t="shared" si="122"/>
        <v/>
      </c>
      <c r="D2597">
        <v>2026</v>
      </c>
      <c r="E2597" t="s">
        <v>9344</v>
      </c>
      <c r="F2597" t="s">
        <v>2759</v>
      </c>
      <c r="G2597" t="s">
        <v>47</v>
      </c>
      <c r="H2597" t="s">
        <v>64</v>
      </c>
      <c r="I2597">
        <v>1</v>
      </c>
      <c r="J2597">
        <v>0</v>
      </c>
      <c r="K2597" s="29">
        <v>2.42</v>
      </c>
      <c r="L2597">
        <v>17</v>
      </c>
      <c r="M2597">
        <v>0</v>
      </c>
      <c r="N2597">
        <v>0</v>
      </c>
      <c r="O2597">
        <v>0</v>
      </c>
      <c r="P2597">
        <v>3</v>
      </c>
      <c r="Q2597">
        <v>22.1</v>
      </c>
      <c r="R2597">
        <v>15</v>
      </c>
      <c r="S2597">
        <v>7</v>
      </c>
      <c r="T2597">
        <v>6</v>
      </c>
      <c r="U2597">
        <v>12</v>
      </c>
      <c r="V2597">
        <v>21</v>
      </c>
      <c r="W2597">
        <v>2</v>
      </c>
      <c r="X2597" s="2">
        <v>0.2</v>
      </c>
    </row>
    <row r="2598" spans="1:24" x14ac:dyDescent="0.25">
      <c r="A2598" t="str">
        <f t="shared" ref="A2598:A2661" si="123">IF(OR(G2598="SR", G2598="GR"), 1, "")</f>
        <v/>
      </c>
      <c r="B2598" t="str">
        <f t="shared" si="121"/>
        <v/>
      </c>
      <c r="C2598" t="str">
        <f t="shared" si="122"/>
        <v/>
      </c>
      <c r="D2598">
        <v>2026</v>
      </c>
      <c r="E2598" t="s">
        <v>9345</v>
      </c>
      <c r="F2598" t="s">
        <v>2759</v>
      </c>
      <c r="G2598" t="s">
        <v>37</v>
      </c>
      <c r="H2598" t="s">
        <v>64</v>
      </c>
      <c r="I2598">
        <v>1</v>
      </c>
      <c r="J2598">
        <v>3</v>
      </c>
      <c r="K2598" s="29">
        <v>3.75</v>
      </c>
      <c r="L2598">
        <v>15</v>
      </c>
      <c r="M2598">
        <v>0</v>
      </c>
      <c r="N2598">
        <v>0</v>
      </c>
      <c r="O2598">
        <v>0</v>
      </c>
      <c r="P2598">
        <v>2</v>
      </c>
      <c r="Q2598">
        <v>24</v>
      </c>
      <c r="R2598">
        <v>25</v>
      </c>
      <c r="S2598">
        <v>11</v>
      </c>
      <c r="T2598">
        <v>10</v>
      </c>
      <c r="U2598">
        <v>8</v>
      </c>
      <c r="V2598">
        <v>19</v>
      </c>
      <c r="W2598">
        <v>2</v>
      </c>
      <c r="X2598" s="2">
        <v>0.26</v>
      </c>
    </row>
    <row r="2599" spans="1:24" x14ac:dyDescent="0.25">
      <c r="A2599" t="str">
        <f t="shared" si="123"/>
        <v/>
      </c>
      <c r="B2599" t="str">
        <f t="shared" si="121"/>
        <v/>
      </c>
      <c r="C2599" t="str">
        <f t="shared" si="122"/>
        <v/>
      </c>
      <c r="D2599">
        <v>2026</v>
      </c>
      <c r="E2599" t="s">
        <v>9346</v>
      </c>
      <c r="F2599" t="s">
        <v>2759</v>
      </c>
      <c r="G2599" t="s">
        <v>24</v>
      </c>
      <c r="H2599" t="s">
        <v>64</v>
      </c>
      <c r="I2599">
        <v>0</v>
      </c>
      <c r="J2599">
        <v>1</v>
      </c>
      <c r="K2599" s="29">
        <v>6.75</v>
      </c>
      <c r="L2599">
        <v>4</v>
      </c>
      <c r="M2599">
        <v>0</v>
      </c>
      <c r="N2599">
        <v>0</v>
      </c>
      <c r="O2599">
        <v>0</v>
      </c>
      <c r="P2599">
        <v>1</v>
      </c>
      <c r="Q2599">
        <v>4</v>
      </c>
      <c r="R2599">
        <v>2</v>
      </c>
      <c r="S2599">
        <v>3</v>
      </c>
      <c r="T2599">
        <v>3</v>
      </c>
      <c r="U2599">
        <v>6</v>
      </c>
      <c r="V2599">
        <v>3</v>
      </c>
      <c r="W2599">
        <v>3</v>
      </c>
      <c r="X2599" s="2">
        <v>0.154</v>
      </c>
    </row>
    <row r="2600" spans="1:24" x14ac:dyDescent="0.25">
      <c r="A2600">
        <f t="shared" si="123"/>
        <v>1</v>
      </c>
      <c r="B2600" t="str">
        <f t="shared" si="121"/>
        <v/>
      </c>
      <c r="C2600">
        <f t="shared" si="122"/>
        <v>1</v>
      </c>
      <c r="D2600">
        <v>2026</v>
      </c>
      <c r="E2600" t="s">
        <v>5054</v>
      </c>
      <c r="F2600" t="s">
        <v>2759</v>
      </c>
      <c r="G2600" t="s">
        <v>29</v>
      </c>
      <c r="H2600" t="s">
        <v>64</v>
      </c>
      <c r="I2600">
        <v>0</v>
      </c>
      <c r="J2600">
        <v>2</v>
      </c>
      <c r="K2600" s="29">
        <v>8.0299999999999994</v>
      </c>
      <c r="L2600">
        <v>13</v>
      </c>
      <c r="M2600">
        <v>0</v>
      </c>
      <c r="N2600">
        <v>0</v>
      </c>
      <c r="O2600">
        <v>0</v>
      </c>
      <c r="P2600">
        <v>1</v>
      </c>
      <c r="Q2600">
        <v>24.2</v>
      </c>
      <c r="R2600">
        <v>27</v>
      </c>
      <c r="S2600">
        <v>28</v>
      </c>
      <c r="T2600">
        <v>22</v>
      </c>
      <c r="U2600">
        <v>16</v>
      </c>
      <c r="V2600">
        <v>20</v>
      </c>
      <c r="W2600">
        <v>5</v>
      </c>
      <c r="X2600" s="2">
        <v>0.27800000000000002</v>
      </c>
    </row>
    <row r="2601" spans="1:24" x14ac:dyDescent="0.25">
      <c r="A2601" t="str">
        <f t="shared" si="123"/>
        <v/>
      </c>
      <c r="B2601" t="str">
        <f t="shared" si="121"/>
        <v/>
      </c>
      <c r="C2601" t="str">
        <f t="shared" si="122"/>
        <v/>
      </c>
      <c r="D2601">
        <v>2026</v>
      </c>
      <c r="E2601" t="s">
        <v>9347</v>
      </c>
      <c r="F2601" t="s">
        <v>2759</v>
      </c>
      <c r="G2601" t="s">
        <v>24</v>
      </c>
      <c r="H2601" t="s">
        <v>64</v>
      </c>
      <c r="I2601">
        <v>1</v>
      </c>
      <c r="J2601">
        <v>2</v>
      </c>
      <c r="K2601" s="29">
        <v>8.35</v>
      </c>
      <c r="L2601">
        <v>12</v>
      </c>
      <c r="M2601">
        <v>0</v>
      </c>
      <c r="N2601">
        <v>0</v>
      </c>
      <c r="O2601">
        <v>0</v>
      </c>
      <c r="P2601">
        <v>0</v>
      </c>
      <c r="Q2601">
        <v>18.100000000000001</v>
      </c>
      <c r="R2601">
        <v>26</v>
      </c>
      <c r="S2601">
        <v>17</v>
      </c>
      <c r="T2601">
        <v>17</v>
      </c>
      <c r="U2601">
        <v>13</v>
      </c>
      <c r="V2601">
        <v>16</v>
      </c>
      <c r="W2601">
        <v>8</v>
      </c>
      <c r="X2601" s="2">
        <v>0.32900000000000001</v>
      </c>
    </row>
    <row r="2602" spans="1:24" x14ac:dyDescent="0.25">
      <c r="A2602" t="str">
        <f t="shared" si="123"/>
        <v/>
      </c>
      <c r="B2602" t="str">
        <f t="shared" si="121"/>
        <v/>
      </c>
      <c r="C2602" t="str">
        <f t="shared" si="122"/>
        <v/>
      </c>
      <c r="D2602">
        <v>2026</v>
      </c>
      <c r="E2602" t="s">
        <v>9348</v>
      </c>
      <c r="F2602" t="s">
        <v>2759</v>
      </c>
      <c r="G2602" t="s">
        <v>37</v>
      </c>
      <c r="H2602" t="s">
        <v>64</v>
      </c>
      <c r="I2602">
        <v>0</v>
      </c>
      <c r="J2602">
        <v>0</v>
      </c>
      <c r="K2602" s="29">
        <v>9</v>
      </c>
      <c r="L2602">
        <v>3</v>
      </c>
      <c r="M2602">
        <v>0</v>
      </c>
      <c r="N2602">
        <v>0</v>
      </c>
      <c r="O2602">
        <v>0</v>
      </c>
      <c r="P2602">
        <v>0</v>
      </c>
      <c r="Q2602">
        <v>2</v>
      </c>
      <c r="R2602">
        <v>2</v>
      </c>
      <c r="S2602">
        <v>3</v>
      </c>
      <c r="T2602">
        <v>2</v>
      </c>
      <c r="U2602">
        <v>2</v>
      </c>
      <c r="V2602">
        <v>1</v>
      </c>
      <c r="W2602">
        <v>1</v>
      </c>
      <c r="X2602" s="2">
        <v>0.33300000000000002</v>
      </c>
    </row>
    <row r="2603" spans="1:24" x14ac:dyDescent="0.25">
      <c r="A2603">
        <f t="shared" si="123"/>
        <v>1</v>
      </c>
      <c r="B2603" t="str">
        <f t="shared" si="121"/>
        <v/>
      </c>
      <c r="C2603" t="str">
        <f t="shared" si="122"/>
        <v/>
      </c>
      <c r="D2603">
        <v>2026</v>
      </c>
      <c r="E2603" t="s">
        <v>9349</v>
      </c>
      <c r="F2603" t="s">
        <v>2759</v>
      </c>
      <c r="G2603" t="s">
        <v>29</v>
      </c>
      <c r="H2603" t="s">
        <v>64</v>
      </c>
      <c r="I2603">
        <v>1</v>
      </c>
      <c r="J2603">
        <v>2</v>
      </c>
      <c r="K2603" s="29">
        <v>9.39</v>
      </c>
      <c r="L2603">
        <v>14</v>
      </c>
      <c r="M2603">
        <v>2</v>
      </c>
      <c r="N2603">
        <v>0</v>
      </c>
      <c r="O2603">
        <v>0</v>
      </c>
      <c r="P2603">
        <v>0</v>
      </c>
      <c r="Q2603">
        <v>23</v>
      </c>
      <c r="R2603">
        <v>31</v>
      </c>
      <c r="S2603">
        <v>29</v>
      </c>
      <c r="T2603">
        <v>24</v>
      </c>
      <c r="U2603">
        <v>15</v>
      </c>
      <c r="V2603">
        <v>15</v>
      </c>
      <c r="W2603">
        <v>4</v>
      </c>
      <c r="X2603" s="2">
        <v>0.33</v>
      </c>
    </row>
    <row r="2604" spans="1:24" x14ac:dyDescent="0.25">
      <c r="A2604" t="str">
        <f t="shared" si="123"/>
        <v/>
      </c>
      <c r="B2604" t="str">
        <f t="shared" si="121"/>
        <v/>
      </c>
      <c r="C2604" t="str">
        <f t="shared" si="122"/>
        <v/>
      </c>
      <c r="D2604">
        <v>2026</v>
      </c>
      <c r="E2604" t="s">
        <v>9350</v>
      </c>
      <c r="F2604" t="s">
        <v>2759</v>
      </c>
      <c r="G2604" t="s">
        <v>47</v>
      </c>
      <c r="H2604" t="s">
        <v>64</v>
      </c>
      <c r="I2604">
        <v>0</v>
      </c>
      <c r="J2604">
        <v>1</v>
      </c>
      <c r="K2604" s="29">
        <v>13.5</v>
      </c>
      <c r="L2604">
        <v>1</v>
      </c>
      <c r="M2604">
        <v>1</v>
      </c>
      <c r="N2604">
        <v>0</v>
      </c>
      <c r="O2604">
        <v>0</v>
      </c>
      <c r="P2604">
        <v>0</v>
      </c>
      <c r="Q2604">
        <v>2.2000000000000002</v>
      </c>
      <c r="R2604">
        <v>1</v>
      </c>
      <c r="S2604">
        <v>4</v>
      </c>
      <c r="T2604">
        <v>4</v>
      </c>
      <c r="U2604">
        <v>7</v>
      </c>
      <c r="V2604">
        <v>2</v>
      </c>
      <c r="W2604">
        <v>1</v>
      </c>
      <c r="X2604" s="2">
        <v>0.125</v>
      </c>
    </row>
    <row r="2605" spans="1:24" x14ac:dyDescent="0.25">
      <c r="A2605">
        <f t="shared" si="123"/>
        <v>1</v>
      </c>
      <c r="B2605" t="str">
        <f t="shared" si="121"/>
        <v/>
      </c>
      <c r="C2605" t="str">
        <f t="shared" si="122"/>
        <v/>
      </c>
      <c r="D2605">
        <v>2026</v>
      </c>
      <c r="E2605" t="s">
        <v>9351</v>
      </c>
      <c r="F2605" t="s">
        <v>2776</v>
      </c>
      <c r="G2605" t="s">
        <v>29</v>
      </c>
      <c r="H2605" t="s">
        <v>64</v>
      </c>
      <c r="I2605">
        <v>4</v>
      </c>
      <c r="J2605">
        <v>5</v>
      </c>
      <c r="K2605" s="29">
        <v>4.6500000000000004</v>
      </c>
      <c r="L2605">
        <v>13</v>
      </c>
      <c r="M2605">
        <v>11</v>
      </c>
      <c r="N2605">
        <v>1</v>
      </c>
      <c r="O2605">
        <v>1</v>
      </c>
      <c r="P2605">
        <v>0</v>
      </c>
      <c r="Q2605">
        <v>60</v>
      </c>
      <c r="R2605">
        <v>59</v>
      </c>
      <c r="S2605">
        <v>34</v>
      </c>
      <c r="T2605">
        <v>31</v>
      </c>
      <c r="U2605">
        <v>26</v>
      </c>
      <c r="V2605">
        <v>55</v>
      </c>
      <c r="W2605">
        <v>5</v>
      </c>
      <c r="X2605" s="2">
        <v>0.248</v>
      </c>
    </row>
    <row r="2606" spans="1:24" x14ac:dyDescent="0.25">
      <c r="A2606" t="str">
        <f t="shared" si="123"/>
        <v/>
      </c>
      <c r="B2606" t="str">
        <f t="shared" si="121"/>
        <v/>
      </c>
      <c r="C2606" t="str">
        <f t="shared" si="122"/>
        <v/>
      </c>
      <c r="D2606">
        <v>2026</v>
      </c>
      <c r="E2606" t="s">
        <v>9352</v>
      </c>
      <c r="F2606" t="s">
        <v>2776</v>
      </c>
      <c r="G2606" t="s">
        <v>24</v>
      </c>
      <c r="H2606" t="s">
        <v>64</v>
      </c>
      <c r="I2606">
        <v>2</v>
      </c>
      <c r="J2606">
        <v>4</v>
      </c>
      <c r="K2606" s="29">
        <v>5.98</v>
      </c>
      <c r="L2606">
        <v>11</v>
      </c>
      <c r="M2606">
        <v>11</v>
      </c>
      <c r="N2606">
        <v>0</v>
      </c>
      <c r="O2606">
        <v>0</v>
      </c>
      <c r="P2606">
        <v>0</v>
      </c>
      <c r="Q2606">
        <v>58.2</v>
      </c>
      <c r="R2606">
        <v>56</v>
      </c>
      <c r="S2606">
        <v>45</v>
      </c>
      <c r="T2606">
        <v>39</v>
      </c>
      <c r="U2606">
        <v>32</v>
      </c>
      <c r="V2606">
        <v>42</v>
      </c>
      <c r="W2606">
        <v>17</v>
      </c>
      <c r="X2606" s="2">
        <v>0.26</v>
      </c>
    </row>
    <row r="2607" spans="1:24" x14ac:dyDescent="0.25">
      <c r="A2607" t="str">
        <f t="shared" si="123"/>
        <v/>
      </c>
      <c r="B2607" t="str">
        <f t="shared" si="121"/>
        <v/>
      </c>
      <c r="C2607" t="str">
        <f t="shared" si="122"/>
        <v/>
      </c>
      <c r="D2607">
        <v>2026</v>
      </c>
      <c r="E2607" t="s">
        <v>9353</v>
      </c>
      <c r="F2607" t="s">
        <v>2776</v>
      </c>
      <c r="G2607" t="s">
        <v>37</v>
      </c>
      <c r="H2607" t="s">
        <v>64</v>
      </c>
      <c r="I2607">
        <v>2</v>
      </c>
      <c r="J2607">
        <v>6</v>
      </c>
      <c r="K2607" s="29">
        <v>7.5</v>
      </c>
      <c r="L2607">
        <v>14</v>
      </c>
      <c r="M2607">
        <v>6</v>
      </c>
      <c r="N2607">
        <v>0</v>
      </c>
      <c r="O2607">
        <v>0</v>
      </c>
      <c r="P2607">
        <v>1</v>
      </c>
      <c r="Q2607">
        <v>48</v>
      </c>
      <c r="R2607">
        <v>52</v>
      </c>
      <c r="S2607">
        <v>43</v>
      </c>
      <c r="T2607">
        <v>40</v>
      </c>
      <c r="U2607">
        <v>23</v>
      </c>
      <c r="V2607">
        <v>37</v>
      </c>
      <c r="W2607">
        <v>17</v>
      </c>
      <c r="X2607" s="2">
        <v>0.28100000000000003</v>
      </c>
    </row>
    <row r="2608" spans="1:24" x14ac:dyDescent="0.25">
      <c r="A2608" t="str">
        <f t="shared" si="123"/>
        <v/>
      </c>
      <c r="B2608" t="str">
        <f t="shared" si="121"/>
        <v/>
      </c>
      <c r="C2608" t="str">
        <f t="shared" si="122"/>
        <v/>
      </c>
      <c r="D2608">
        <v>2026</v>
      </c>
      <c r="E2608" t="s">
        <v>9354</v>
      </c>
      <c r="F2608" t="s">
        <v>2776</v>
      </c>
      <c r="G2608" t="s">
        <v>47</v>
      </c>
      <c r="H2608" t="s">
        <v>64</v>
      </c>
      <c r="I2608">
        <v>0</v>
      </c>
      <c r="J2608">
        <v>4</v>
      </c>
      <c r="K2608" s="29">
        <v>5.45</v>
      </c>
      <c r="L2608">
        <v>14</v>
      </c>
      <c r="M2608">
        <v>1</v>
      </c>
      <c r="N2608">
        <v>0</v>
      </c>
      <c r="O2608">
        <v>0</v>
      </c>
      <c r="P2608">
        <v>4</v>
      </c>
      <c r="Q2608">
        <v>34.200000000000003</v>
      </c>
      <c r="R2608">
        <v>32</v>
      </c>
      <c r="S2608">
        <v>24</v>
      </c>
      <c r="T2608">
        <v>21</v>
      </c>
      <c r="U2608">
        <v>12</v>
      </c>
      <c r="V2608">
        <v>27</v>
      </c>
      <c r="W2608">
        <v>12</v>
      </c>
      <c r="X2608" s="2">
        <v>0.246</v>
      </c>
    </row>
    <row r="2609" spans="1:24" x14ac:dyDescent="0.25">
      <c r="A2609">
        <f t="shared" si="123"/>
        <v>1</v>
      </c>
      <c r="B2609" t="str">
        <f t="shared" si="121"/>
        <v/>
      </c>
      <c r="C2609" t="str">
        <f t="shared" si="122"/>
        <v/>
      </c>
      <c r="D2609">
        <v>2026</v>
      </c>
      <c r="E2609" t="s">
        <v>9355</v>
      </c>
      <c r="F2609" t="s">
        <v>2776</v>
      </c>
      <c r="G2609" t="s">
        <v>29</v>
      </c>
      <c r="H2609" t="s">
        <v>64</v>
      </c>
      <c r="I2609">
        <v>0</v>
      </c>
      <c r="J2609">
        <v>0</v>
      </c>
      <c r="K2609" s="29">
        <v>6</v>
      </c>
      <c r="L2609">
        <v>3</v>
      </c>
      <c r="M2609">
        <v>0</v>
      </c>
      <c r="N2609">
        <v>0</v>
      </c>
      <c r="O2609">
        <v>0</v>
      </c>
      <c r="P2609">
        <v>0</v>
      </c>
      <c r="Q2609">
        <v>3</v>
      </c>
      <c r="R2609">
        <v>1</v>
      </c>
      <c r="S2609">
        <v>2</v>
      </c>
      <c r="T2609">
        <v>2</v>
      </c>
      <c r="U2609">
        <v>3</v>
      </c>
      <c r="V2609">
        <v>2</v>
      </c>
      <c r="W2609">
        <v>2</v>
      </c>
      <c r="X2609" s="2">
        <v>0.125</v>
      </c>
    </row>
    <row r="2610" spans="1:24" x14ac:dyDescent="0.25">
      <c r="A2610" t="str">
        <f t="shared" si="123"/>
        <v/>
      </c>
      <c r="B2610" t="str">
        <f t="shared" si="121"/>
        <v/>
      </c>
      <c r="C2610" t="str">
        <f t="shared" si="122"/>
        <v/>
      </c>
      <c r="D2610">
        <v>2026</v>
      </c>
      <c r="E2610" t="s">
        <v>9356</v>
      </c>
      <c r="F2610" t="s">
        <v>2776</v>
      </c>
      <c r="G2610" t="s">
        <v>24</v>
      </c>
      <c r="H2610" t="s">
        <v>64</v>
      </c>
      <c r="I2610">
        <v>3</v>
      </c>
      <c r="J2610">
        <v>2</v>
      </c>
      <c r="K2610" s="29">
        <v>6.05</v>
      </c>
      <c r="L2610">
        <v>10</v>
      </c>
      <c r="M2610">
        <v>8</v>
      </c>
      <c r="N2610">
        <v>0</v>
      </c>
      <c r="O2610">
        <v>0</v>
      </c>
      <c r="P2610">
        <v>0</v>
      </c>
      <c r="Q2610">
        <v>38.200000000000003</v>
      </c>
      <c r="R2610">
        <v>42</v>
      </c>
      <c r="S2610">
        <v>30</v>
      </c>
      <c r="T2610">
        <v>26</v>
      </c>
      <c r="U2610">
        <v>26</v>
      </c>
      <c r="V2610">
        <v>17</v>
      </c>
      <c r="W2610">
        <v>15</v>
      </c>
      <c r="X2610" s="2">
        <v>0.28000000000000003</v>
      </c>
    </row>
    <row r="2611" spans="1:24" x14ac:dyDescent="0.25">
      <c r="A2611" t="str">
        <f t="shared" si="123"/>
        <v/>
      </c>
      <c r="B2611" t="str">
        <f t="shared" si="121"/>
        <v/>
      </c>
      <c r="C2611" t="str">
        <f t="shared" si="122"/>
        <v/>
      </c>
      <c r="D2611">
        <v>2026</v>
      </c>
      <c r="E2611" t="s">
        <v>2777</v>
      </c>
      <c r="F2611" t="s">
        <v>2776</v>
      </c>
      <c r="G2611" t="s">
        <v>47</v>
      </c>
      <c r="H2611" t="s">
        <v>64</v>
      </c>
      <c r="I2611">
        <v>1</v>
      </c>
      <c r="J2611">
        <v>1</v>
      </c>
      <c r="K2611" s="29">
        <v>7.2</v>
      </c>
      <c r="L2611">
        <v>4</v>
      </c>
      <c r="M2611">
        <v>4</v>
      </c>
      <c r="N2611">
        <v>0</v>
      </c>
      <c r="O2611">
        <v>0</v>
      </c>
      <c r="P2611">
        <v>0</v>
      </c>
      <c r="Q2611">
        <v>15</v>
      </c>
      <c r="R2611">
        <v>12</v>
      </c>
      <c r="S2611">
        <v>12</v>
      </c>
      <c r="T2611">
        <v>12</v>
      </c>
      <c r="U2611">
        <v>13</v>
      </c>
      <c r="V2611">
        <v>8</v>
      </c>
      <c r="W2611">
        <v>4</v>
      </c>
      <c r="X2611" s="2">
        <v>0.218</v>
      </c>
    </row>
    <row r="2612" spans="1:24" x14ac:dyDescent="0.25">
      <c r="A2612" t="str">
        <f t="shared" si="123"/>
        <v/>
      </c>
      <c r="B2612" t="str">
        <f t="shared" si="121"/>
        <v/>
      </c>
      <c r="C2612" t="str">
        <f t="shared" si="122"/>
        <v/>
      </c>
      <c r="D2612">
        <v>2026</v>
      </c>
      <c r="E2612" t="s">
        <v>9357</v>
      </c>
      <c r="F2612" t="s">
        <v>2776</v>
      </c>
      <c r="G2612" t="s">
        <v>37</v>
      </c>
      <c r="H2612" t="s">
        <v>64</v>
      </c>
      <c r="I2612">
        <v>0</v>
      </c>
      <c r="J2612">
        <v>1</v>
      </c>
      <c r="K2612" s="29">
        <v>8.1999999999999993</v>
      </c>
      <c r="L2612">
        <v>12</v>
      </c>
      <c r="M2612">
        <v>0</v>
      </c>
      <c r="N2612">
        <v>0</v>
      </c>
      <c r="O2612">
        <v>0</v>
      </c>
      <c r="P2612">
        <v>1</v>
      </c>
      <c r="Q2612">
        <v>18.2</v>
      </c>
      <c r="R2612">
        <v>34</v>
      </c>
      <c r="S2612">
        <v>19</v>
      </c>
      <c r="T2612">
        <v>17</v>
      </c>
      <c r="U2612">
        <v>11</v>
      </c>
      <c r="V2612">
        <v>13</v>
      </c>
      <c r="W2612">
        <v>4</v>
      </c>
      <c r="X2612" s="2">
        <v>0.41</v>
      </c>
    </row>
    <row r="2613" spans="1:24" x14ac:dyDescent="0.25">
      <c r="A2613" t="str">
        <f t="shared" si="123"/>
        <v/>
      </c>
      <c r="B2613" t="str">
        <f t="shared" si="121"/>
        <v/>
      </c>
      <c r="C2613" t="str">
        <f t="shared" si="122"/>
        <v/>
      </c>
      <c r="D2613">
        <v>2026</v>
      </c>
      <c r="E2613" t="s">
        <v>9358</v>
      </c>
      <c r="F2613" t="s">
        <v>2776</v>
      </c>
      <c r="G2613" t="s">
        <v>37</v>
      </c>
      <c r="H2613" t="s">
        <v>64</v>
      </c>
      <c r="I2613">
        <v>1</v>
      </c>
      <c r="J2613">
        <v>2</v>
      </c>
      <c r="K2613" s="29">
        <v>8.59</v>
      </c>
      <c r="L2613">
        <v>15</v>
      </c>
      <c r="M2613">
        <v>0</v>
      </c>
      <c r="N2613">
        <v>0</v>
      </c>
      <c r="O2613">
        <v>0</v>
      </c>
      <c r="P2613">
        <v>0</v>
      </c>
      <c r="Q2613">
        <v>22</v>
      </c>
      <c r="R2613">
        <v>28</v>
      </c>
      <c r="S2613">
        <v>23</v>
      </c>
      <c r="T2613">
        <v>21</v>
      </c>
      <c r="U2613">
        <v>17</v>
      </c>
      <c r="V2613">
        <v>18</v>
      </c>
      <c r="W2613">
        <v>7</v>
      </c>
      <c r="X2613" s="2">
        <v>0.32200000000000001</v>
      </c>
    </row>
    <row r="2614" spans="1:24" x14ac:dyDescent="0.25">
      <c r="A2614">
        <f t="shared" si="123"/>
        <v>1</v>
      </c>
      <c r="B2614" t="str">
        <f t="shared" si="121"/>
        <v/>
      </c>
      <c r="C2614">
        <f t="shared" si="122"/>
        <v>1</v>
      </c>
      <c r="D2614">
        <v>2026</v>
      </c>
      <c r="E2614" t="s">
        <v>5833</v>
      </c>
      <c r="F2614" t="s">
        <v>2776</v>
      </c>
      <c r="G2614" t="s">
        <v>29</v>
      </c>
      <c r="H2614" t="s">
        <v>64</v>
      </c>
      <c r="I2614">
        <v>1</v>
      </c>
      <c r="J2614">
        <v>2</v>
      </c>
      <c r="K2614" s="29">
        <v>8.6999999999999993</v>
      </c>
      <c r="L2614">
        <v>13</v>
      </c>
      <c r="M2614">
        <v>1</v>
      </c>
      <c r="N2614">
        <v>0</v>
      </c>
      <c r="O2614">
        <v>0</v>
      </c>
      <c r="P2614">
        <v>1</v>
      </c>
      <c r="Q2614">
        <v>30</v>
      </c>
      <c r="R2614">
        <v>42</v>
      </c>
      <c r="S2614">
        <v>33</v>
      </c>
      <c r="T2614">
        <v>29</v>
      </c>
      <c r="U2614">
        <v>17</v>
      </c>
      <c r="V2614">
        <v>27</v>
      </c>
      <c r="W2614">
        <v>11</v>
      </c>
      <c r="X2614" s="2">
        <v>0.34699999999999998</v>
      </c>
    </row>
    <row r="2615" spans="1:24" x14ac:dyDescent="0.25">
      <c r="A2615" t="str">
        <f t="shared" si="123"/>
        <v/>
      </c>
      <c r="B2615" t="str">
        <f t="shared" si="121"/>
        <v/>
      </c>
      <c r="C2615" t="str">
        <f t="shared" si="122"/>
        <v/>
      </c>
      <c r="D2615">
        <v>2026</v>
      </c>
      <c r="E2615" t="s">
        <v>9359</v>
      </c>
      <c r="F2615" t="s">
        <v>2776</v>
      </c>
      <c r="G2615" t="s">
        <v>47</v>
      </c>
      <c r="H2615" t="s">
        <v>64</v>
      </c>
      <c r="I2615">
        <v>1</v>
      </c>
      <c r="J2615">
        <v>0</v>
      </c>
      <c r="K2615" s="29">
        <v>9.17</v>
      </c>
      <c r="L2615">
        <v>12</v>
      </c>
      <c r="M2615">
        <v>0</v>
      </c>
      <c r="N2615">
        <v>0</v>
      </c>
      <c r="O2615">
        <v>0</v>
      </c>
      <c r="P2615">
        <v>0</v>
      </c>
      <c r="Q2615">
        <v>17.2</v>
      </c>
      <c r="R2615">
        <v>14</v>
      </c>
      <c r="S2615">
        <v>20</v>
      </c>
      <c r="T2615">
        <v>18</v>
      </c>
      <c r="U2615">
        <v>15</v>
      </c>
      <c r="V2615">
        <v>11</v>
      </c>
      <c r="W2615">
        <v>5</v>
      </c>
      <c r="X2615" s="2">
        <v>0.23300000000000001</v>
      </c>
    </row>
    <row r="2616" spans="1:24" x14ac:dyDescent="0.25">
      <c r="A2616" t="str">
        <f t="shared" si="123"/>
        <v/>
      </c>
      <c r="B2616" t="str">
        <f t="shared" si="121"/>
        <v/>
      </c>
      <c r="C2616" t="str">
        <f t="shared" si="122"/>
        <v/>
      </c>
      <c r="D2616">
        <v>2026</v>
      </c>
      <c r="E2616" t="s">
        <v>2786</v>
      </c>
      <c r="F2616" t="s">
        <v>2776</v>
      </c>
      <c r="G2616" t="s">
        <v>47</v>
      </c>
      <c r="H2616" t="s">
        <v>64</v>
      </c>
      <c r="I2616">
        <v>0</v>
      </c>
      <c r="J2616">
        <v>0</v>
      </c>
      <c r="K2616" s="29">
        <v>10.38</v>
      </c>
      <c r="L2616">
        <v>5</v>
      </c>
      <c r="M2616">
        <v>0</v>
      </c>
      <c r="N2616">
        <v>0</v>
      </c>
      <c r="O2616">
        <v>0</v>
      </c>
      <c r="P2616">
        <v>0</v>
      </c>
      <c r="Q2616">
        <v>4.0999999999999996</v>
      </c>
      <c r="R2616">
        <v>6</v>
      </c>
      <c r="S2616">
        <v>6</v>
      </c>
      <c r="T2616">
        <v>5</v>
      </c>
      <c r="U2616">
        <v>4</v>
      </c>
      <c r="V2616">
        <v>2</v>
      </c>
      <c r="W2616">
        <v>2</v>
      </c>
      <c r="X2616" s="2">
        <v>0.33300000000000002</v>
      </c>
    </row>
    <row r="2617" spans="1:24" x14ac:dyDescent="0.25">
      <c r="A2617" t="str">
        <f t="shared" si="123"/>
        <v/>
      </c>
      <c r="B2617" t="str">
        <f t="shared" si="121"/>
        <v/>
      </c>
      <c r="C2617" t="str">
        <f t="shared" si="122"/>
        <v/>
      </c>
      <c r="D2617">
        <v>2026</v>
      </c>
      <c r="E2617" t="s">
        <v>9360</v>
      </c>
      <c r="F2617" t="s">
        <v>2776</v>
      </c>
      <c r="G2617" t="s">
        <v>37</v>
      </c>
      <c r="H2617" t="s">
        <v>64</v>
      </c>
      <c r="I2617">
        <v>0</v>
      </c>
      <c r="J2617">
        <v>0</v>
      </c>
      <c r="K2617" s="29">
        <v>10.8</v>
      </c>
      <c r="L2617">
        <v>6</v>
      </c>
      <c r="M2617">
        <v>0</v>
      </c>
      <c r="N2617">
        <v>0</v>
      </c>
      <c r="O2617">
        <v>0</v>
      </c>
      <c r="P2617">
        <v>0</v>
      </c>
      <c r="Q2617">
        <v>5</v>
      </c>
      <c r="R2617">
        <v>8</v>
      </c>
      <c r="S2617">
        <v>6</v>
      </c>
      <c r="T2617">
        <v>6</v>
      </c>
      <c r="U2617">
        <v>4</v>
      </c>
      <c r="V2617">
        <v>3</v>
      </c>
      <c r="W2617">
        <v>3</v>
      </c>
      <c r="X2617" s="2">
        <v>0.4</v>
      </c>
    </row>
    <row r="2618" spans="1:24" x14ac:dyDescent="0.25">
      <c r="A2618" t="str">
        <f t="shared" si="123"/>
        <v/>
      </c>
      <c r="B2618" t="str">
        <f t="shared" si="121"/>
        <v/>
      </c>
      <c r="C2618" t="str">
        <f t="shared" si="122"/>
        <v/>
      </c>
      <c r="D2618">
        <v>2026</v>
      </c>
      <c r="E2618" t="s">
        <v>9361</v>
      </c>
      <c r="F2618" t="s">
        <v>2791</v>
      </c>
      <c r="G2618" t="s">
        <v>47</v>
      </c>
      <c r="H2618" t="s">
        <v>64</v>
      </c>
      <c r="I2618">
        <v>3</v>
      </c>
      <c r="J2618">
        <v>1</v>
      </c>
      <c r="K2618" s="29">
        <v>2.89</v>
      </c>
      <c r="L2618">
        <v>16</v>
      </c>
      <c r="M2618">
        <v>0</v>
      </c>
      <c r="N2618">
        <v>0</v>
      </c>
      <c r="O2618">
        <v>0</v>
      </c>
      <c r="P2618">
        <v>1</v>
      </c>
      <c r="Q2618">
        <v>43.2</v>
      </c>
      <c r="R2618">
        <v>31</v>
      </c>
      <c r="S2618">
        <v>16</v>
      </c>
      <c r="T2618">
        <v>14</v>
      </c>
      <c r="U2618">
        <v>13</v>
      </c>
      <c r="V2618">
        <v>42</v>
      </c>
      <c r="W2618">
        <v>5</v>
      </c>
      <c r="X2618" s="2">
        <v>0.19900000000000001</v>
      </c>
    </row>
    <row r="2619" spans="1:24" x14ac:dyDescent="0.25">
      <c r="A2619" t="str">
        <f t="shared" si="123"/>
        <v/>
      </c>
      <c r="B2619" t="str">
        <f t="shared" si="121"/>
        <v/>
      </c>
      <c r="C2619" t="str">
        <f t="shared" si="122"/>
        <v/>
      </c>
      <c r="D2619">
        <v>2026</v>
      </c>
      <c r="E2619" t="s">
        <v>9362</v>
      </c>
      <c r="F2619" t="s">
        <v>2791</v>
      </c>
      <c r="G2619" t="s">
        <v>37</v>
      </c>
      <c r="H2619" t="s">
        <v>64</v>
      </c>
      <c r="I2619">
        <v>1</v>
      </c>
      <c r="J2619">
        <v>7</v>
      </c>
      <c r="K2619" s="29">
        <v>5.22</v>
      </c>
      <c r="L2619">
        <v>11</v>
      </c>
      <c r="M2619">
        <v>11</v>
      </c>
      <c r="N2619">
        <v>0</v>
      </c>
      <c r="O2619">
        <v>0</v>
      </c>
      <c r="P2619">
        <v>0</v>
      </c>
      <c r="Q2619">
        <v>50</v>
      </c>
      <c r="R2619">
        <v>46</v>
      </c>
      <c r="S2619">
        <v>35</v>
      </c>
      <c r="T2619">
        <v>29</v>
      </c>
      <c r="U2619">
        <v>26</v>
      </c>
      <c r="V2619">
        <v>45</v>
      </c>
      <c r="W2619">
        <v>10</v>
      </c>
      <c r="X2619" s="2">
        <v>0.247</v>
      </c>
    </row>
    <row r="2620" spans="1:24" x14ac:dyDescent="0.25">
      <c r="A2620">
        <f t="shared" si="123"/>
        <v>1</v>
      </c>
      <c r="B2620" t="str">
        <f t="shared" si="121"/>
        <v/>
      </c>
      <c r="C2620">
        <f t="shared" si="122"/>
        <v>1</v>
      </c>
      <c r="D2620">
        <v>2026</v>
      </c>
      <c r="E2620" t="s">
        <v>5718</v>
      </c>
      <c r="F2620" t="s">
        <v>2791</v>
      </c>
      <c r="G2620" t="s">
        <v>29</v>
      </c>
      <c r="H2620" t="s">
        <v>64</v>
      </c>
      <c r="I2620">
        <v>1</v>
      </c>
      <c r="J2620">
        <v>4</v>
      </c>
      <c r="K2620" s="29">
        <v>6.56</v>
      </c>
      <c r="L2620">
        <v>12</v>
      </c>
      <c r="M2620">
        <v>11</v>
      </c>
      <c r="N2620">
        <v>0</v>
      </c>
      <c r="O2620">
        <v>0</v>
      </c>
      <c r="P2620">
        <v>1</v>
      </c>
      <c r="Q2620">
        <v>48</v>
      </c>
      <c r="R2620">
        <v>45</v>
      </c>
      <c r="S2620">
        <v>36</v>
      </c>
      <c r="T2620">
        <v>35</v>
      </c>
      <c r="U2620">
        <v>25</v>
      </c>
      <c r="V2620">
        <v>36</v>
      </c>
      <c r="W2620">
        <v>12</v>
      </c>
      <c r="X2620" s="2">
        <v>0.25600000000000001</v>
      </c>
    </row>
    <row r="2621" spans="1:24" x14ac:dyDescent="0.25">
      <c r="A2621">
        <f t="shared" si="123"/>
        <v>1</v>
      </c>
      <c r="B2621" t="str">
        <f t="shared" si="121"/>
        <v/>
      </c>
      <c r="C2621">
        <f t="shared" si="122"/>
        <v>1</v>
      </c>
      <c r="D2621">
        <v>2026</v>
      </c>
      <c r="E2621" t="s">
        <v>5724</v>
      </c>
      <c r="F2621" t="s">
        <v>2791</v>
      </c>
      <c r="G2621" t="s">
        <v>29</v>
      </c>
      <c r="H2621" t="s">
        <v>64</v>
      </c>
      <c r="I2621">
        <v>0</v>
      </c>
      <c r="J2621">
        <v>0</v>
      </c>
      <c r="K2621" s="29">
        <v>0</v>
      </c>
      <c r="L2621">
        <v>1</v>
      </c>
      <c r="M2621">
        <v>0</v>
      </c>
      <c r="N2621">
        <v>0</v>
      </c>
      <c r="O2621">
        <v>0</v>
      </c>
      <c r="P2621">
        <v>0</v>
      </c>
      <c r="Q2621">
        <v>1</v>
      </c>
      <c r="R2621">
        <v>1</v>
      </c>
      <c r="S2621">
        <v>0</v>
      </c>
      <c r="T2621">
        <v>0</v>
      </c>
      <c r="U2621">
        <v>0</v>
      </c>
      <c r="V2621">
        <v>0</v>
      </c>
      <c r="W2621">
        <v>0</v>
      </c>
      <c r="X2621" s="2">
        <v>0.25</v>
      </c>
    </row>
    <row r="2622" spans="1:24" x14ac:dyDescent="0.25">
      <c r="A2622" t="str">
        <f t="shared" si="123"/>
        <v/>
      </c>
      <c r="B2622" t="str">
        <f t="shared" si="121"/>
        <v/>
      </c>
      <c r="C2622" t="str">
        <f t="shared" si="122"/>
        <v/>
      </c>
      <c r="D2622">
        <v>2026</v>
      </c>
      <c r="E2622" t="s">
        <v>9363</v>
      </c>
      <c r="F2622" t="s">
        <v>2791</v>
      </c>
      <c r="G2622" t="s">
        <v>37</v>
      </c>
      <c r="H2622" t="s">
        <v>64</v>
      </c>
      <c r="I2622">
        <v>0</v>
      </c>
      <c r="J2622">
        <v>0</v>
      </c>
      <c r="K2622" s="29">
        <v>0</v>
      </c>
      <c r="L2622">
        <v>1</v>
      </c>
      <c r="M2622">
        <v>0</v>
      </c>
      <c r="N2622">
        <v>0</v>
      </c>
      <c r="O2622">
        <v>0</v>
      </c>
      <c r="P2622">
        <v>0</v>
      </c>
      <c r="Q2622">
        <v>0.2</v>
      </c>
      <c r="R2622">
        <v>1</v>
      </c>
      <c r="S2622">
        <v>0</v>
      </c>
      <c r="T2622">
        <v>0</v>
      </c>
      <c r="U2622">
        <v>1</v>
      </c>
      <c r="V2622">
        <v>0</v>
      </c>
      <c r="W2622">
        <v>1</v>
      </c>
      <c r="X2622" s="2">
        <v>0.33300000000000002</v>
      </c>
    </row>
    <row r="2623" spans="1:24" x14ac:dyDescent="0.25">
      <c r="A2623" t="str">
        <f t="shared" si="123"/>
        <v/>
      </c>
      <c r="B2623" t="str">
        <f t="shared" si="121"/>
        <v/>
      </c>
      <c r="C2623" t="str">
        <f t="shared" si="122"/>
        <v/>
      </c>
      <c r="D2623">
        <v>2026</v>
      </c>
      <c r="E2623" t="s">
        <v>9364</v>
      </c>
      <c r="F2623" t="s">
        <v>2791</v>
      </c>
      <c r="G2623" t="s">
        <v>24</v>
      </c>
      <c r="H2623" t="s">
        <v>64</v>
      </c>
      <c r="I2623">
        <v>3</v>
      </c>
      <c r="J2623">
        <v>1</v>
      </c>
      <c r="K2623" s="29">
        <v>2.65</v>
      </c>
      <c r="L2623">
        <v>11</v>
      </c>
      <c r="M2623">
        <v>3</v>
      </c>
      <c r="N2623">
        <v>0</v>
      </c>
      <c r="O2623">
        <v>0</v>
      </c>
      <c r="P2623">
        <v>0</v>
      </c>
      <c r="Q2623">
        <v>34</v>
      </c>
      <c r="R2623">
        <v>22</v>
      </c>
      <c r="S2623">
        <v>10</v>
      </c>
      <c r="T2623">
        <v>10</v>
      </c>
      <c r="U2623">
        <v>19</v>
      </c>
      <c r="V2623">
        <v>19</v>
      </c>
      <c r="W2623">
        <v>10</v>
      </c>
      <c r="X2623" s="2">
        <v>0.19600000000000001</v>
      </c>
    </row>
    <row r="2624" spans="1:24" x14ac:dyDescent="0.25">
      <c r="A2624" t="str">
        <f t="shared" si="123"/>
        <v/>
      </c>
      <c r="B2624" t="str">
        <f t="shared" si="121"/>
        <v/>
      </c>
      <c r="C2624" t="str">
        <f t="shared" si="122"/>
        <v/>
      </c>
      <c r="D2624">
        <v>2026</v>
      </c>
      <c r="E2624" t="s">
        <v>9365</v>
      </c>
      <c r="F2624" t="s">
        <v>2791</v>
      </c>
      <c r="G2624" t="s">
        <v>47</v>
      </c>
      <c r="H2624" t="s">
        <v>64</v>
      </c>
      <c r="I2624">
        <v>0</v>
      </c>
      <c r="J2624">
        <v>0</v>
      </c>
      <c r="K2624" s="29">
        <v>2.7</v>
      </c>
      <c r="L2624">
        <v>5</v>
      </c>
      <c r="M2624">
        <v>0</v>
      </c>
      <c r="N2624">
        <v>0</v>
      </c>
      <c r="O2624">
        <v>0</v>
      </c>
      <c r="P2624">
        <v>0</v>
      </c>
      <c r="Q2624">
        <v>3.1</v>
      </c>
      <c r="R2624">
        <v>3</v>
      </c>
      <c r="S2624">
        <v>1</v>
      </c>
      <c r="T2624">
        <v>1</v>
      </c>
      <c r="U2624">
        <v>1</v>
      </c>
      <c r="V2624">
        <v>0</v>
      </c>
      <c r="W2624">
        <v>3</v>
      </c>
      <c r="X2624" s="2">
        <v>0.25</v>
      </c>
    </row>
    <row r="2625" spans="1:24" x14ac:dyDescent="0.25">
      <c r="A2625" t="str">
        <f t="shared" si="123"/>
        <v/>
      </c>
      <c r="B2625" t="str">
        <f t="shared" si="121"/>
        <v/>
      </c>
      <c r="C2625" t="str">
        <f t="shared" si="122"/>
        <v/>
      </c>
      <c r="D2625">
        <v>2026</v>
      </c>
      <c r="E2625" t="s">
        <v>9366</v>
      </c>
      <c r="F2625" t="s">
        <v>2791</v>
      </c>
      <c r="G2625" t="s">
        <v>47</v>
      </c>
      <c r="H2625" t="s">
        <v>64</v>
      </c>
      <c r="I2625">
        <v>0</v>
      </c>
      <c r="J2625">
        <v>0</v>
      </c>
      <c r="K2625" s="29">
        <v>5.46</v>
      </c>
      <c r="L2625">
        <v>12</v>
      </c>
      <c r="M2625">
        <v>0</v>
      </c>
      <c r="N2625">
        <v>0</v>
      </c>
      <c r="O2625">
        <v>0</v>
      </c>
      <c r="P2625">
        <v>0</v>
      </c>
      <c r="Q2625">
        <v>29.2</v>
      </c>
      <c r="R2625">
        <v>31</v>
      </c>
      <c r="S2625">
        <v>28</v>
      </c>
      <c r="T2625">
        <v>18</v>
      </c>
      <c r="U2625">
        <v>14</v>
      </c>
      <c r="V2625">
        <v>22</v>
      </c>
      <c r="W2625">
        <v>5</v>
      </c>
      <c r="X2625" s="2">
        <v>0.26500000000000001</v>
      </c>
    </row>
    <row r="2626" spans="1:24" x14ac:dyDescent="0.25">
      <c r="A2626">
        <f t="shared" si="123"/>
        <v>1</v>
      </c>
      <c r="B2626" t="str">
        <f t="shared" ref="B2626:B2689" si="124">IF(COUNTIFS(Draft_Player,$E2626),COUNTIFS(Draft_Player,$E2626),"")</f>
        <v/>
      </c>
      <c r="C2626">
        <f t="shared" ref="C2626:C2689" si="125">IF(COUNTIFS(Transfers_Player,$E2626),COUNTIFS(Transfers_Player,$E2626),"")</f>
        <v>1</v>
      </c>
      <c r="D2626">
        <v>2026</v>
      </c>
      <c r="E2626" t="s">
        <v>5852</v>
      </c>
      <c r="F2626" t="s">
        <v>2791</v>
      </c>
      <c r="G2626" t="s">
        <v>29</v>
      </c>
      <c r="H2626" t="s">
        <v>64</v>
      </c>
      <c r="I2626">
        <v>1</v>
      </c>
      <c r="J2626">
        <v>4</v>
      </c>
      <c r="K2626" s="29">
        <v>8.3800000000000008</v>
      </c>
      <c r="L2626">
        <v>5</v>
      </c>
      <c r="M2626">
        <v>5</v>
      </c>
      <c r="N2626">
        <v>0</v>
      </c>
      <c r="O2626">
        <v>0</v>
      </c>
      <c r="P2626">
        <v>0</v>
      </c>
      <c r="Q2626">
        <v>19.100000000000001</v>
      </c>
      <c r="R2626">
        <v>29</v>
      </c>
      <c r="S2626">
        <v>23</v>
      </c>
      <c r="T2626">
        <v>18</v>
      </c>
      <c r="U2626">
        <v>6</v>
      </c>
      <c r="V2626">
        <v>18</v>
      </c>
      <c r="W2626">
        <v>2</v>
      </c>
      <c r="X2626" s="2">
        <v>0.34499999999999997</v>
      </c>
    </row>
    <row r="2627" spans="1:24" x14ac:dyDescent="0.25">
      <c r="A2627" t="str">
        <f t="shared" si="123"/>
        <v/>
      </c>
      <c r="B2627" t="str">
        <f t="shared" si="124"/>
        <v/>
      </c>
      <c r="C2627" t="str">
        <f t="shared" si="125"/>
        <v/>
      </c>
      <c r="D2627">
        <v>2026</v>
      </c>
      <c r="E2627" t="s">
        <v>9367</v>
      </c>
      <c r="F2627" t="s">
        <v>2791</v>
      </c>
      <c r="G2627" t="s">
        <v>37</v>
      </c>
      <c r="H2627" t="s">
        <v>64</v>
      </c>
      <c r="I2627">
        <v>1</v>
      </c>
      <c r="J2627">
        <v>2</v>
      </c>
      <c r="K2627" s="29">
        <v>9.64</v>
      </c>
      <c r="L2627">
        <v>10</v>
      </c>
      <c r="M2627">
        <v>5</v>
      </c>
      <c r="N2627">
        <v>0</v>
      </c>
      <c r="O2627">
        <v>0</v>
      </c>
      <c r="P2627">
        <v>0</v>
      </c>
      <c r="Q2627">
        <v>23.1</v>
      </c>
      <c r="R2627">
        <v>29</v>
      </c>
      <c r="S2627">
        <v>34</v>
      </c>
      <c r="T2627">
        <v>25</v>
      </c>
      <c r="U2627">
        <v>21</v>
      </c>
      <c r="V2627">
        <v>22</v>
      </c>
      <c r="W2627">
        <v>6</v>
      </c>
      <c r="X2627" s="2">
        <v>0.29599999999999999</v>
      </c>
    </row>
    <row r="2628" spans="1:24" x14ac:dyDescent="0.25">
      <c r="A2628">
        <f t="shared" si="123"/>
        <v>1</v>
      </c>
      <c r="B2628" t="str">
        <f t="shared" si="124"/>
        <v/>
      </c>
      <c r="C2628" t="str">
        <f t="shared" si="125"/>
        <v/>
      </c>
      <c r="D2628">
        <v>2026</v>
      </c>
      <c r="E2628" t="s">
        <v>9368</v>
      </c>
      <c r="F2628" t="s">
        <v>2791</v>
      </c>
      <c r="G2628" t="s">
        <v>29</v>
      </c>
      <c r="H2628" t="s">
        <v>64</v>
      </c>
      <c r="I2628">
        <v>0</v>
      </c>
      <c r="J2628">
        <v>2</v>
      </c>
      <c r="K2628" s="29">
        <v>11.4</v>
      </c>
      <c r="L2628">
        <v>13</v>
      </c>
      <c r="M2628">
        <v>0</v>
      </c>
      <c r="N2628">
        <v>0</v>
      </c>
      <c r="O2628">
        <v>0</v>
      </c>
      <c r="P2628">
        <v>0</v>
      </c>
      <c r="Q2628">
        <v>15</v>
      </c>
      <c r="R2628">
        <v>23</v>
      </c>
      <c r="S2628">
        <v>19</v>
      </c>
      <c r="T2628">
        <v>19</v>
      </c>
      <c r="U2628">
        <v>5</v>
      </c>
      <c r="V2628">
        <v>8</v>
      </c>
      <c r="W2628">
        <v>5</v>
      </c>
      <c r="X2628" s="2">
        <v>0.377</v>
      </c>
    </row>
    <row r="2629" spans="1:24" x14ac:dyDescent="0.25">
      <c r="A2629" t="str">
        <f t="shared" si="123"/>
        <v/>
      </c>
      <c r="B2629" t="str">
        <f t="shared" si="124"/>
        <v/>
      </c>
      <c r="C2629" t="str">
        <f t="shared" si="125"/>
        <v/>
      </c>
      <c r="D2629">
        <v>2026</v>
      </c>
      <c r="E2629" t="s">
        <v>9369</v>
      </c>
      <c r="F2629" t="s">
        <v>2791</v>
      </c>
      <c r="G2629" t="s">
        <v>37</v>
      </c>
      <c r="H2629" t="s">
        <v>64</v>
      </c>
      <c r="I2629">
        <v>0</v>
      </c>
      <c r="J2629">
        <v>2</v>
      </c>
      <c r="K2629" s="29">
        <v>11.74</v>
      </c>
      <c r="L2629">
        <v>13</v>
      </c>
      <c r="M2629">
        <v>0</v>
      </c>
      <c r="N2629">
        <v>0</v>
      </c>
      <c r="O2629">
        <v>0</v>
      </c>
      <c r="P2629">
        <v>3</v>
      </c>
      <c r="Q2629">
        <v>15.1</v>
      </c>
      <c r="R2629">
        <v>18</v>
      </c>
      <c r="S2629">
        <v>22</v>
      </c>
      <c r="T2629">
        <v>20</v>
      </c>
      <c r="U2629">
        <v>14</v>
      </c>
      <c r="V2629">
        <v>19</v>
      </c>
      <c r="W2629">
        <v>9</v>
      </c>
      <c r="X2629" s="2">
        <v>0.29499999999999998</v>
      </c>
    </row>
    <row r="2630" spans="1:24" x14ac:dyDescent="0.25">
      <c r="A2630">
        <f t="shared" si="123"/>
        <v>1</v>
      </c>
      <c r="B2630" t="str">
        <f t="shared" si="124"/>
        <v/>
      </c>
      <c r="C2630" t="str">
        <f t="shared" si="125"/>
        <v/>
      </c>
      <c r="D2630">
        <v>2026</v>
      </c>
      <c r="E2630" t="s">
        <v>2797</v>
      </c>
      <c r="F2630" t="s">
        <v>2791</v>
      </c>
      <c r="G2630" t="s">
        <v>29</v>
      </c>
      <c r="H2630" t="s">
        <v>64</v>
      </c>
      <c r="I2630">
        <v>0</v>
      </c>
      <c r="J2630">
        <v>0</v>
      </c>
      <c r="K2630" s="29">
        <v>12.27</v>
      </c>
      <c r="L2630">
        <v>3</v>
      </c>
      <c r="M2630">
        <v>0</v>
      </c>
      <c r="N2630">
        <v>0</v>
      </c>
      <c r="O2630">
        <v>0</v>
      </c>
      <c r="P2630">
        <v>0</v>
      </c>
      <c r="Q2630">
        <v>3.2</v>
      </c>
      <c r="R2630">
        <v>10</v>
      </c>
      <c r="S2630">
        <v>7</v>
      </c>
      <c r="T2630">
        <v>5</v>
      </c>
      <c r="U2630">
        <v>1</v>
      </c>
      <c r="V2630">
        <v>4</v>
      </c>
      <c r="W2630">
        <v>2</v>
      </c>
      <c r="X2630" s="2">
        <v>0.47599999999999998</v>
      </c>
    </row>
    <row r="2631" spans="1:24" x14ac:dyDescent="0.25">
      <c r="A2631" t="str">
        <f t="shared" si="123"/>
        <v/>
      </c>
      <c r="B2631" t="str">
        <f t="shared" si="124"/>
        <v/>
      </c>
      <c r="C2631" t="str">
        <f t="shared" si="125"/>
        <v/>
      </c>
      <c r="D2631">
        <v>2026</v>
      </c>
      <c r="E2631" t="s">
        <v>9370</v>
      </c>
      <c r="F2631" t="s">
        <v>2791</v>
      </c>
      <c r="G2631" t="s">
        <v>24</v>
      </c>
      <c r="H2631" t="s">
        <v>64</v>
      </c>
      <c r="I2631">
        <v>1</v>
      </c>
      <c r="J2631">
        <v>1</v>
      </c>
      <c r="K2631" s="29">
        <v>13.5</v>
      </c>
      <c r="L2631">
        <v>3</v>
      </c>
      <c r="M2631">
        <v>0</v>
      </c>
      <c r="N2631">
        <v>0</v>
      </c>
      <c r="O2631">
        <v>0</v>
      </c>
      <c r="P2631">
        <v>0</v>
      </c>
      <c r="Q2631">
        <v>2</v>
      </c>
      <c r="R2631">
        <v>0</v>
      </c>
      <c r="S2631">
        <v>3</v>
      </c>
      <c r="T2631">
        <v>3</v>
      </c>
      <c r="U2631">
        <v>4</v>
      </c>
      <c r="V2631">
        <v>4</v>
      </c>
      <c r="W2631">
        <v>2</v>
      </c>
      <c r="X2631" s="2">
        <v>0</v>
      </c>
    </row>
    <row r="2632" spans="1:24" x14ac:dyDescent="0.25">
      <c r="A2632" t="str">
        <f t="shared" si="123"/>
        <v/>
      </c>
      <c r="B2632" t="str">
        <f t="shared" si="124"/>
        <v/>
      </c>
      <c r="C2632" t="str">
        <f t="shared" si="125"/>
        <v/>
      </c>
      <c r="D2632">
        <v>2026</v>
      </c>
      <c r="E2632" t="s">
        <v>9371</v>
      </c>
      <c r="F2632" t="s">
        <v>2791</v>
      </c>
      <c r="G2632" t="s">
        <v>37</v>
      </c>
      <c r="H2632" t="s">
        <v>64</v>
      </c>
      <c r="I2632">
        <v>0</v>
      </c>
      <c r="J2632">
        <v>0</v>
      </c>
      <c r="K2632" s="29">
        <v>13.76</v>
      </c>
      <c r="L2632">
        <v>12</v>
      </c>
      <c r="M2632">
        <v>1</v>
      </c>
      <c r="N2632">
        <v>0</v>
      </c>
      <c r="O2632">
        <v>0</v>
      </c>
      <c r="P2632">
        <v>0</v>
      </c>
      <c r="Q2632">
        <v>17</v>
      </c>
      <c r="R2632">
        <v>24</v>
      </c>
      <c r="S2632">
        <v>27</v>
      </c>
      <c r="T2632">
        <v>26</v>
      </c>
      <c r="U2632">
        <v>17</v>
      </c>
      <c r="V2632">
        <v>10</v>
      </c>
      <c r="W2632">
        <v>8</v>
      </c>
      <c r="X2632" s="2">
        <v>0.34799999999999998</v>
      </c>
    </row>
    <row r="2633" spans="1:24" x14ac:dyDescent="0.25">
      <c r="A2633">
        <f t="shared" si="123"/>
        <v>1</v>
      </c>
      <c r="B2633" t="str">
        <f t="shared" si="124"/>
        <v/>
      </c>
      <c r="C2633" t="str">
        <f t="shared" si="125"/>
        <v/>
      </c>
      <c r="D2633">
        <v>2026</v>
      </c>
      <c r="E2633" t="s">
        <v>9372</v>
      </c>
      <c r="F2633" t="s">
        <v>2791</v>
      </c>
      <c r="G2633" t="s">
        <v>29</v>
      </c>
      <c r="H2633" t="s">
        <v>64</v>
      </c>
      <c r="I2633">
        <v>0</v>
      </c>
      <c r="J2633">
        <v>2</v>
      </c>
      <c r="K2633" s="29">
        <v>13.91</v>
      </c>
      <c r="L2633">
        <v>10</v>
      </c>
      <c r="M2633">
        <v>1</v>
      </c>
      <c r="N2633">
        <v>0</v>
      </c>
      <c r="O2633">
        <v>0</v>
      </c>
      <c r="P2633">
        <v>0</v>
      </c>
      <c r="Q2633">
        <v>11</v>
      </c>
      <c r="R2633">
        <v>12</v>
      </c>
      <c r="S2633">
        <v>19</v>
      </c>
      <c r="T2633">
        <v>17</v>
      </c>
      <c r="U2633">
        <v>10</v>
      </c>
      <c r="V2633">
        <v>15</v>
      </c>
      <c r="W2633">
        <v>8</v>
      </c>
      <c r="X2633" s="2">
        <v>0.27300000000000002</v>
      </c>
    </row>
    <row r="2634" spans="1:24" x14ac:dyDescent="0.25">
      <c r="A2634" t="str">
        <f t="shared" si="123"/>
        <v/>
      </c>
      <c r="B2634" t="str">
        <f t="shared" si="124"/>
        <v/>
      </c>
      <c r="C2634" t="str">
        <f t="shared" si="125"/>
        <v/>
      </c>
      <c r="D2634">
        <v>2026</v>
      </c>
      <c r="E2634" t="s">
        <v>9373</v>
      </c>
      <c r="F2634" t="s">
        <v>2791</v>
      </c>
      <c r="G2634" t="s">
        <v>24</v>
      </c>
      <c r="H2634" t="s">
        <v>64</v>
      </c>
      <c r="I2634">
        <v>0</v>
      </c>
      <c r="J2634">
        <v>0</v>
      </c>
      <c r="K2634" s="29">
        <v>15.43</v>
      </c>
      <c r="L2634">
        <v>6</v>
      </c>
      <c r="M2634">
        <v>0</v>
      </c>
      <c r="N2634">
        <v>0</v>
      </c>
      <c r="O2634">
        <v>0</v>
      </c>
      <c r="P2634">
        <v>0</v>
      </c>
      <c r="Q2634">
        <v>7</v>
      </c>
      <c r="R2634">
        <v>10</v>
      </c>
      <c r="S2634">
        <v>12</v>
      </c>
      <c r="T2634">
        <v>12</v>
      </c>
      <c r="U2634">
        <v>11</v>
      </c>
      <c r="V2634">
        <v>3</v>
      </c>
      <c r="W2634">
        <v>2</v>
      </c>
      <c r="X2634" s="2">
        <v>0.37</v>
      </c>
    </row>
    <row r="2635" spans="1:24" x14ac:dyDescent="0.25">
      <c r="A2635" t="str">
        <f t="shared" si="123"/>
        <v/>
      </c>
      <c r="B2635" t="str">
        <f t="shared" si="124"/>
        <v/>
      </c>
      <c r="C2635">
        <f t="shared" si="125"/>
        <v>1</v>
      </c>
      <c r="D2635">
        <v>2026</v>
      </c>
      <c r="E2635" t="s">
        <v>6712</v>
      </c>
      <c r="F2635" t="s">
        <v>2807</v>
      </c>
      <c r="G2635" t="s">
        <v>24</v>
      </c>
      <c r="H2635" t="s">
        <v>64</v>
      </c>
      <c r="I2635">
        <v>2</v>
      </c>
      <c r="J2635">
        <v>4</v>
      </c>
      <c r="K2635" s="29">
        <v>3.28</v>
      </c>
      <c r="L2635">
        <v>13</v>
      </c>
      <c r="M2635">
        <v>7</v>
      </c>
      <c r="N2635">
        <v>0</v>
      </c>
      <c r="O2635">
        <v>0</v>
      </c>
      <c r="P2635">
        <v>0</v>
      </c>
      <c r="Q2635">
        <v>46.2</v>
      </c>
      <c r="R2635">
        <v>42</v>
      </c>
      <c r="S2635">
        <v>23</v>
      </c>
      <c r="T2635">
        <v>17</v>
      </c>
      <c r="U2635">
        <v>17</v>
      </c>
      <c r="V2635">
        <v>29</v>
      </c>
      <c r="W2635">
        <v>8</v>
      </c>
      <c r="X2635" s="2">
        <v>0.247</v>
      </c>
    </row>
    <row r="2636" spans="1:24" x14ac:dyDescent="0.25">
      <c r="A2636" t="str">
        <f t="shared" si="123"/>
        <v/>
      </c>
      <c r="B2636" t="str">
        <f t="shared" si="124"/>
        <v/>
      </c>
      <c r="C2636" t="str">
        <f t="shared" si="125"/>
        <v/>
      </c>
      <c r="D2636">
        <v>2026</v>
      </c>
      <c r="E2636" t="s">
        <v>9374</v>
      </c>
      <c r="F2636" t="s">
        <v>2807</v>
      </c>
      <c r="G2636" t="s">
        <v>37</v>
      </c>
      <c r="H2636" t="s">
        <v>64</v>
      </c>
      <c r="I2636">
        <v>1</v>
      </c>
      <c r="J2636">
        <v>6</v>
      </c>
      <c r="K2636" s="29">
        <v>4.9800000000000004</v>
      </c>
      <c r="L2636">
        <v>11</v>
      </c>
      <c r="M2636">
        <v>11</v>
      </c>
      <c r="N2636">
        <v>0</v>
      </c>
      <c r="O2636">
        <v>0</v>
      </c>
      <c r="P2636">
        <v>0</v>
      </c>
      <c r="Q2636">
        <v>65</v>
      </c>
      <c r="R2636">
        <v>68</v>
      </c>
      <c r="S2636">
        <v>39</v>
      </c>
      <c r="T2636">
        <v>36</v>
      </c>
      <c r="U2636">
        <v>25</v>
      </c>
      <c r="V2636">
        <v>80</v>
      </c>
      <c r="W2636">
        <v>5</v>
      </c>
      <c r="X2636" s="2">
        <v>0.26500000000000001</v>
      </c>
    </row>
    <row r="2637" spans="1:24" x14ac:dyDescent="0.25">
      <c r="A2637">
        <f t="shared" si="123"/>
        <v>1</v>
      </c>
      <c r="B2637" t="str">
        <f t="shared" si="124"/>
        <v/>
      </c>
      <c r="C2637">
        <f t="shared" si="125"/>
        <v>1</v>
      </c>
      <c r="D2637">
        <v>2026</v>
      </c>
      <c r="E2637" t="s">
        <v>5834</v>
      </c>
      <c r="F2637" t="s">
        <v>2807</v>
      </c>
      <c r="G2637" t="s">
        <v>29</v>
      </c>
      <c r="H2637" t="s">
        <v>64</v>
      </c>
      <c r="I2637">
        <v>4</v>
      </c>
      <c r="J2637">
        <v>3</v>
      </c>
      <c r="K2637" s="29">
        <v>2.25</v>
      </c>
      <c r="L2637">
        <v>19</v>
      </c>
      <c r="M2637">
        <v>0</v>
      </c>
      <c r="N2637">
        <v>0</v>
      </c>
      <c r="O2637">
        <v>0</v>
      </c>
      <c r="P2637">
        <v>3</v>
      </c>
      <c r="Q2637">
        <v>36</v>
      </c>
      <c r="R2637">
        <v>25</v>
      </c>
      <c r="S2637">
        <v>13</v>
      </c>
      <c r="T2637">
        <v>9</v>
      </c>
      <c r="U2637">
        <v>10</v>
      </c>
      <c r="V2637">
        <v>34</v>
      </c>
      <c r="W2637">
        <v>7</v>
      </c>
      <c r="X2637" s="2">
        <v>0.19500000000000001</v>
      </c>
    </row>
    <row r="2638" spans="1:24" x14ac:dyDescent="0.25">
      <c r="A2638" t="str">
        <f t="shared" si="123"/>
        <v/>
      </c>
      <c r="B2638" t="str">
        <f t="shared" si="124"/>
        <v/>
      </c>
      <c r="C2638" t="str">
        <f t="shared" si="125"/>
        <v/>
      </c>
      <c r="D2638">
        <v>2026</v>
      </c>
      <c r="E2638" t="s">
        <v>9375</v>
      </c>
      <c r="F2638" t="s">
        <v>2807</v>
      </c>
      <c r="G2638" t="s">
        <v>24</v>
      </c>
      <c r="H2638" t="s">
        <v>64</v>
      </c>
      <c r="I2638">
        <v>0</v>
      </c>
      <c r="J2638">
        <v>1</v>
      </c>
      <c r="K2638" s="29">
        <v>3.42</v>
      </c>
      <c r="L2638">
        <v>10</v>
      </c>
      <c r="M2638">
        <v>1</v>
      </c>
      <c r="N2638">
        <v>0</v>
      </c>
      <c r="O2638">
        <v>0</v>
      </c>
      <c r="P2638">
        <v>0</v>
      </c>
      <c r="Q2638">
        <v>26.1</v>
      </c>
      <c r="R2638">
        <v>23</v>
      </c>
      <c r="S2638">
        <v>10</v>
      </c>
      <c r="T2638">
        <v>10</v>
      </c>
      <c r="U2638">
        <v>8</v>
      </c>
      <c r="V2638">
        <v>23</v>
      </c>
      <c r="W2638">
        <v>5</v>
      </c>
      <c r="X2638" s="2">
        <v>0.23</v>
      </c>
    </row>
    <row r="2639" spans="1:24" x14ac:dyDescent="0.25">
      <c r="A2639">
        <f t="shared" si="123"/>
        <v>1</v>
      </c>
      <c r="B2639" t="str">
        <f t="shared" si="124"/>
        <v/>
      </c>
      <c r="C2639">
        <f t="shared" si="125"/>
        <v>1</v>
      </c>
      <c r="D2639">
        <v>2026</v>
      </c>
      <c r="E2639" t="s">
        <v>5726</v>
      </c>
      <c r="F2639" t="s">
        <v>2807</v>
      </c>
      <c r="G2639" t="s">
        <v>29</v>
      </c>
      <c r="H2639" t="s">
        <v>64</v>
      </c>
      <c r="I2639">
        <v>0</v>
      </c>
      <c r="J2639">
        <v>2</v>
      </c>
      <c r="K2639" s="29">
        <v>3.72</v>
      </c>
      <c r="L2639">
        <v>2</v>
      </c>
      <c r="M2639">
        <v>2</v>
      </c>
      <c r="N2639">
        <v>0</v>
      </c>
      <c r="O2639">
        <v>0</v>
      </c>
      <c r="P2639">
        <v>0</v>
      </c>
      <c r="Q2639">
        <v>9.1999999999999993</v>
      </c>
      <c r="R2639">
        <v>7</v>
      </c>
      <c r="S2639">
        <v>6</v>
      </c>
      <c r="T2639">
        <v>4</v>
      </c>
      <c r="U2639">
        <v>3</v>
      </c>
      <c r="V2639">
        <v>11</v>
      </c>
      <c r="W2639">
        <v>3</v>
      </c>
      <c r="X2639" s="2">
        <v>0.189</v>
      </c>
    </row>
    <row r="2640" spans="1:24" x14ac:dyDescent="0.25">
      <c r="A2640">
        <f t="shared" si="123"/>
        <v>1</v>
      </c>
      <c r="B2640" t="str">
        <f t="shared" si="124"/>
        <v/>
      </c>
      <c r="C2640" t="str">
        <f t="shared" si="125"/>
        <v/>
      </c>
      <c r="D2640">
        <v>2026</v>
      </c>
      <c r="E2640" t="s">
        <v>9376</v>
      </c>
      <c r="F2640" t="s">
        <v>2807</v>
      </c>
      <c r="G2640" t="s">
        <v>29</v>
      </c>
      <c r="H2640" t="s">
        <v>64</v>
      </c>
      <c r="I2640">
        <v>1</v>
      </c>
      <c r="J2640">
        <v>0</v>
      </c>
      <c r="K2640" s="29">
        <v>3.95</v>
      </c>
      <c r="L2640">
        <v>9</v>
      </c>
      <c r="M2640">
        <v>0</v>
      </c>
      <c r="N2640">
        <v>0</v>
      </c>
      <c r="O2640">
        <v>0</v>
      </c>
      <c r="P2640">
        <v>0</v>
      </c>
      <c r="Q2640">
        <v>13.2</v>
      </c>
      <c r="R2640">
        <v>19</v>
      </c>
      <c r="S2640">
        <v>13</v>
      </c>
      <c r="T2640">
        <v>6</v>
      </c>
      <c r="U2640">
        <v>7</v>
      </c>
      <c r="V2640">
        <v>7</v>
      </c>
      <c r="W2640">
        <v>5</v>
      </c>
      <c r="X2640" s="2">
        <v>0.35799999999999998</v>
      </c>
    </row>
    <row r="2641" spans="1:24" x14ac:dyDescent="0.25">
      <c r="A2641" t="str">
        <f t="shared" si="123"/>
        <v/>
      </c>
      <c r="B2641" t="str">
        <f t="shared" si="124"/>
        <v/>
      </c>
      <c r="C2641" t="str">
        <f t="shared" si="125"/>
        <v/>
      </c>
      <c r="D2641">
        <v>2026</v>
      </c>
      <c r="E2641" t="s">
        <v>9377</v>
      </c>
      <c r="F2641" t="s">
        <v>2807</v>
      </c>
      <c r="G2641" t="s">
        <v>47</v>
      </c>
      <c r="H2641" t="s">
        <v>64</v>
      </c>
      <c r="I2641">
        <v>0</v>
      </c>
      <c r="J2641">
        <v>2</v>
      </c>
      <c r="K2641" s="29">
        <v>4.05</v>
      </c>
      <c r="L2641">
        <v>13</v>
      </c>
      <c r="M2641">
        <v>3</v>
      </c>
      <c r="N2641">
        <v>0</v>
      </c>
      <c r="O2641">
        <v>0</v>
      </c>
      <c r="P2641">
        <v>1</v>
      </c>
      <c r="Q2641">
        <v>26.2</v>
      </c>
      <c r="R2641">
        <v>22</v>
      </c>
      <c r="S2641">
        <v>15</v>
      </c>
      <c r="T2641">
        <v>12</v>
      </c>
      <c r="U2641">
        <v>17</v>
      </c>
      <c r="V2641">
        <v>20</v>
      </c>
      <c r="W2641">
        <v>1</v>
      </c>
      <c r="X2641" s="2">
        <v>0.23400000000000001</v>
      </c>
    </row>
    <row r="2642" spans="1:24" x14ac:dyDescent="0.25">
      <c r="A2642" t="str">
        <f t="shared" si="123"/>
        <v/>
      </c>
      <c r="B2642" t="str">
        <f t="shared" si="124"/>
        <v/>
      </c>
      <c r="C2642" t="str">
        <f t="shared" si="125"/>
        <v/>
      </c>
      <c r="D2642">
        <v>2026</v>
      </c>
      <c r="E2642" t="s">
        <v>9378</v>
      </c>
      <c r="F2642" t="s">
        <v>2807</v>
      </c>
      <c r="G2642" t="s">
        <v>24</v>
      </c>
      <c r="H2642" t="s">
        <v>64</v>
      </c>
      <c r="I2642">
        <v>1</v>
      </c>
      <c r="J2642">
        <v>0</v>
      </c>
      <c r="K2642" s="29">
        <v>4.21</v>
      </c>
      <c r="L2642">
        <v>8</v>
      </c>
      <c r="M2642">
        <v>5</v>
      </c>
      <c r="N2642">
        <v>0</v>
      </c>
      <c r="O2642">
        <v>0</v>
      </c>
      <c r="P2642">
        <v>0</v>
      </c>
      <c r="Q2642">
        <v>25.2</v>
      </c>
      <c r="R2642">
        <v>23</v>
      </c>
      <c r="S2642">
        <v>20</v>
      </c>
      <c r="T2642">
        <v>12</v>
      </c>
      <c r="U2642">
        <v>11</v>
      </c>
      <c r="V2642">
        <v>16</v>
      </c>
      <c r="W2642">
        <v>5</v>
      </c>
      <c r="X2642" s="2">
        <v>0.23</v>
      </c>
    </row>
    <row r="2643" spans="1:24" x14ac:dyDescent="0.25">
      <c r="A2643" t="str">
        <f t="shared" si="123"/>
        <v/>
      </c>
      <c r="B2643" t="str">
        <f t="shared" si="124"/>
        <v/>
      </c>
      <c r="C2643" t="str">
        <f t="shared" si="125"/>
        <v/>
      </c>
      <c r="D2643">
        <v>2026</v>
      </c>
      <c r="E2643" t="s">
        <v>9379</v>
      </c>
      <c r="F2643" t="s">
        <v>2807</v>
      </c>
      <c r="G2643" t="s">
        <v>37</v>
      </c>
      <c r="H2643" t="s">
        <v>64</v>
      </c>
      <c r="I2643">
        <v>4</v>
      </c>
      <c r="J2643">
        <v>2</v>
      </c>
      <c r="K2643" s="29">
        <v>4.34</v>
      </c>
      <c r="L2643">
        <v>16</v>
      </c>
      <c r="M2643">
        <v>0</v>
      </c>
      <c r="N2643">
        <v>0</v>
      </c>
      <c r="O2643">
        <v>0</v>
      </c>
      <c r="P2643">
        <v>1</v>
      </c>
      <c r="Q2643">
        <v>37.1</v>
      </c>
      <c r="R2643">
        <v>30</v>
      </c>
      <c r="S2643">
        <v>21</v>
      </c>
      <c r="T2643">
        <v>18</v>
      </c>
      <c r="U2643">
        <v>21</v>
      </c>
      <c r="V2643">
        <v>47</v>
      </c>
      <c r="W2643">
        <v>5</v>
      </c>
      <c r="X2643" s="2">
        <v>0.214</v>
      </c>
    </row>
    <row r="2644" spans="1:24" x14ac:dyDescent="0.25">
      <c r="A2644" t="str">
        <f t="shared" si="123"/>
        <v/>
      </c>
      <c r="B2644" t="str">
        <f t="shared" si="124"/>
        <v/>
      </c>
      <c r="C2644" t="str">
        <f t="shared" si="125"/>
        <v/>
      </c>
      <c r="D2644">
        <v>2026</v>
      </c>
      <c r="E2644" t="s">
        <v>9380</v>
      </c>
      <c r="F2644" t="s">
        <v>2807</v>
      </c>
      <c r="G2644" t="s">
        <v>47</v>
      </c>
      <c r="H2644" t="s">
        <v>64</v>
      </c>
      <c r="I2644">
        <v>0</v>
      </c>
      <c r="J2644">
        <v>0</v>
      </c>
      <c r="K2644" s="29">
        <v>4.63</v>
      </c>
      <c r="L2644">
        <v>3</v>
      </c>
      <c r="M2644">
        <v>3</v>
      </c>
      <c r="N2644">
        <v>0</v>
      </c>
      <c r="O2644">
        <v>0</v>
      </c>
      <c r="P2644">
        <v>0</v>
      </c>
      <c r="Q2644">
        <v>11.2</v>
      </c>
      <c r="R2644">
        <v>12</v>
      </c>
      <c r="S2644">
        <v>6</v>
      </c>
      <c r="T2644">
        <v>6</v>
      </c>
      <c r="U2644">
        <v>10</v>
      </c>
      <c r="V2644">
        <v>10</v>
      </c>
      <c r="W2644">
        <v>7</v>
      </c>
      <c r="X2644" s="2">
        <v>0.26700000000000002</v>
      </c>
    </row>
    <row r="2645" spans="1:24" x14ac:dyDescent="0.25">
      <c r="A2645" t="str">
        <f t="shared" si="123"/>
        <v/>
      </c>
      <c r="B2645" t="str">
        <f t="shared" si="124"/>
        <v/>
      </c>
      <c r="C2645" t="str">
        <f t="shared" si="125"/>
        <v/>
      </c>
      <c r="D2645">
        <v>2026</v>
      </c>
      <c r="E2645" t="s">
        <v>9381</v>
      </c>
      <c r="F2645" t="s">
        <v>2807</v>
      </c>
      <c r="G2645" t="s">
        <v>37</v>
      </c>
      <c r="H2645" t="s">
        <v>64</v>
      </c>
      <c r="I2645">
        <v>2</v>
      </c>
      <c r="J2645">
        <v>4</v>
      </c>
      <c r="K2645" s="29">
        <v>5.8</v>
      </c>
      <c r="L2645">
        <v>10</v>
      </c>
      <c r="M2645">
        <v>8</v>
      </c>
      <c r="N2645">
        <v>0</v>
      </c>
      <c r="O2645">
        <v>0</v>
      </c>
      <c r="P2645">
        <v>0</v>
      </c>
      <c r="Q2645">
        <v>40.1</v>
      </c>
      <c r="R2645">
        <v>49</v>
      </c>
      <c r="S2645">
        <v>37</v>
      </c>
      <c r="T2645">
        <v>26</v>
      </c>
      <c r="U2645">
        <v>23</v>
      </c>
      <c r="V2645">
        <v>38</v>
      </c>
      <c r="W2645">
        <v>6</v>
      </c>
      <c r="X2645" s="2">
        <v>0.29299999999999998</v>
      </c>
    </row>
    <row r="2646" spans="1:24" x14ac:dyDescent="0.25">
      <c r="A2646" t="str">
        <f t="shared" si="123"/>
        <v/>
      </c>
      <c r="B2646" t="str">
        <f t="shared" si="124"/>
        <v/>
      </c>
      <c r="C2646" t="str">
        <f t="shared" si="125"/>
        <v/>
      </c>
      <c r="D2646">
        <v>2026</v>
      </c>
      <c r="E2646" t="s">
        <v>2821</v>
      </c>
      <c r="F2646" t="s">
        <v>2807</v>
      </c>
      <c r="G2646" t="s">
        <v>47</v>
      </c>
      <c r="H2646" t="s">
        <v>64</v>
      </c>
      <c r="I2646">
        <v>0</v>
      </c>
      <c r="J2646">
        <v>0</v>
      </c>
      <c r="K2646" s="29">
        <v>9</v>
      </c>
      <c r="L2646">
        <v>1</v>
      </c>
      <c r="M2646">
        <v>0</v>
      </c>
      <c r="N2646">
        <v>0</v>
      </c>
      <c r="O2646">
        <v>0</v>
      </c>
      <c r="P2646">
        <v>0</v>
      </c>
      <c r="Q2646">
        <v>1</v>
      </c>
      <c r="R2646">
        <v>0</v>
      </c>
      <c r="S2646">
        <v>1</v>
      </c>
      <c r="T2646">
        <v>1</v>
      </c>
      <c r="U2646">
        <v>0</v>
      </c>
      <c r="V2646">
        <v>0</v>
      </c>
      <c r="W2646">
        <v>1</v>
      </c>
      <c r="X2646" s="2">
        <v>0</v>
      </c>
    </row>
    <row r="2647" spans="1:24" x14ac:dyDescent="0.25">
      <c r="A2647" t="str">
        <f t="shared" si="123"/>
        <v/>
      </c>
      <c r="B2647" t="str">
        <f t="shared" si="124"/>
        <v/>
      </c>
      <c r="C2647" t="str">
        <f t="shared" si="125"/>
        <v/>
      </c>
      <c r="D2647">
        <v>2026</v>
      </c>
      <c r="E2647" t="s">
        <v>9382</v>
      </c>
      <c r="F2647" t="s">
        <v>2807</v>
      </c>
      <c r="G2647" t="s">
        <v>47</v>
      </c>
      <c r="H2647" t="s">
        <v>64</v>
      </c>
      <c r="I2647">
        <v>0</v>
      </c>
      <c r="J2647">
        <v>1</v>
      </c>
      <c r="K2647" s="29">
        <v>36</v>
      </c>
      <c r="L2647">
        <v>1</v>
      </c>
      <c r="M2647">
        <v>0</v>
      </c>
      <c r="N2647">
        <v>0</v>
      </c>
      <c r="O2647">
        <v>0</v>
      </c>
      <c r="P2647">
        <v>0</v>
      </c>
      <c r="Q2647">
        <v>1</v>
      </c>
      <c r="R2647">
        <v>1</v>
      </c>
      <c r="S2647">
        <v>4</v>
      </c>
      <c r="T2647">
        <v>4</v>
      </c>
      <c r="U2647">
        <v>2</v>
      </c>
      <c r="V2647">
        <v>0</v>
      </c>
      <c r="W2647">
        <v>1</v>
      </c>
      <c r="X2647" s="2">
        <v>0.33300000000000002</v>
      </c>
    </row>
    <row r="2648" spans="1:24" x14ac:dyDescent="0.25">
      <c r="A2648">
        <f t="shared" si="123"/>
        <v>1</v>
      </c>
      <c r="B2648" t="str">
        <f t="shared" si="124"/>
        <v/>
      </c>
      <c r="C2648" t="str">
        <f t="shared" si="125"/>
        <v/>
      </c>
      <c r="D2648">
        <v>2026</v>
      </c>
      <c r="E2648" t="s">
        <v>9383</v>
      </c>
      <c r="F2648" t="s">
        <v>2807</v>
      </c>
      <c r="G2648" t="s">
        <v>29</v>
      </c>
      <c r="H2648" t="s">
        <v>64</v>
      </c>
      <c r="I2648">
        <v>0</v>
      </c>
      <c r="J2648">
        <v>0</v>
      </c>
      <c r="K2648" s="29">
        <v>81</v>
      </c>
      <c r="L2648">
        <v>1</v>
      </c>
      <c r="M2648">
        <v>0</v>
      </c>
      <c r="N2648">
        <v>0</v>
      </c>
      <c r="O2648">
        <v>0</v>
      </c>
      <c r="P2648">
        <v>0</v>
      </c>
      <c r="Q2648">
        <v>0.1</v>
      </c>
      <c r="R2648">
        <v>0</v>
      </c>
      <c r="S2648">
        <v>3</v>
      </c>
      <c r="T2648">
        <v>3</v>
      </c>
      <c r="U2648">
        <v>2</v>
      </c>
      <c r="V2648">
        <v>0</v>
      </c>
      <c r="W2648">
        <v>2</v>
      </c>
      <c r="X2648" s="2">
        <v>0</v>
      </c>
    </row>
    <row r="2649" spans="1:24" x14ac:dyDescent="0.25">
      <c r="A2649">
        <f t="shared" si="123"/>
        <v>1</v>
      </c>
      <c r="B2649" t="str">
        <f t="shared" si="124"/>
        <v/>
      </c>
      <c r="C2649">
        <f t="shared" si="125"/>
        <v>1</v>
      </c>
      <c r="D2649">
        <v>2026</v>
      </c>
      <c r="E2649" t="s">
        <v>6744</v>
      </c>
      <c r="F2649" t="s">
        <v>2824</v>
      </c>
      <c r="G2649" t="s">
        <v>29</v>
      </c>
      <c r="H2649" t="s">
        <v>64</v>
      </c>
      <c r="I2649">
        <v>9</v>
      </c>
      <c r="J2649">
        <v>3</v>
      </c>
      <c r="K2649" s="29">
        <v>3.59</v>
      </c>
      <c r="L2649">
        <v>16</v>
      </c>
      <c r="M2649">
        <v>15</v>
      </c>
      <c r="N2649">
        <v>2</v>
      </c>
      <c r="O2649">
        <v>0</v>
      </c>
      <c r="P2649">
        <v>0</v>
      </c>
      <c r="Q2649">
        <v>102.2</v>
      </c>
      <c r="R2649">
        <v>90</v>
      </c>
      <c r="S2649">
        <v>44</v>
      </c>
      <c r="T2649">
        <v>41</v>
      </c>
      <c r="U2649">
        <v>42</v>
      </c>
      <c r="V2649">
        <v>90</v>
      </c>
      <c r="W2649">
        <v>8</v>
      </c>
      <c r="X2649" s="2">
        <v>0.23899999999999999</v>
      </c>
    </row>
    <row r="2650" spans="1:24" x14ac:dyDescent="0.25">
      <c r="A2650">
        <f t="shared" si="123"/>
        <v>1</v>
      </c>
      <c r="B2650" t="str">
        <f t="shared" si="124"/>
        <v/>
      </c>
      <c r="C2650">
        <f t="shared" si="125"/>
        <v>1</v>
      </c>
      <c r="D2650">
        <v>2026</v>
      </c>
      <c r="E2650" t="s">
        <v>5698</v>
      </c>
      <c r="F2650" t="s">
        <v>2824</v>
      </c>
      <c r="G2650" t="s">
        <v>29</v>
      </c>
      <c r="H2650" t="s">
        <v>64</v>
      </c>
      <c r="I2650">
        <v>8</v>
      </c>
      <c r="J2650">
        <v>3</v>
      </c>
      <c r="K2650" s="29">
        <v>3.64</v>
      </c>
      <c r="L2650">
        <v>21</v>
      </c>
      <c r="M2650">
        <v>3</v>
      </c>
      <c r="N2650">
        <v>0</v>
      </c>
      <c r="O2650">
        <v>0</v>
      </c>
      <c r="P2650">
        <v>1</v>
      </c>
      <c r="Q2650">
        <v>54.1</v>
      </c>
      <c r="R2650">
        <v>45</v>
      </c>
      <c r="S2650">
        <v>23</v>
      </c>
      <c r="T2650">
        <v>22</v>
      </c>
      <c r="U2650">
        <v>22</v>
      </c>
      <c r="V2650">
        <v>71</v>
      </c>
      <c r="W2650">
        <v>6</v>
      </c>
      <c r="X2650" s="2">
        <v>0.22</v>
      </c>
    </row>
    <row r="2651" spans="1:24" x14ac:dyDescent="0.25">
      <c r="A2651" t="str">
        <f t="shared" si="123"/>
        <v/>
      </c>
      <c r="B2651" t="str">
        <f t="shared" si="124"/>
        <v/>
      </c>
      <c r="C2651">
        <f t="shared" si="125"/>
        <v>1</v>
      </c>
      <c r="D2651">
        <v>2026</v>
      </c>
      <c r="E2651" t="s">
        <v>7209</v>
      </c>
      <c r="F2651" t="s">
        <v>2824</v>
      </c>
      <c r="G2651" t="s">
        <v>24</v>
      </c>
      <c r="H2651" t="s">
        <v>64</v>
      </c>
      <c r="I2651">
        <v>4</v>
      </c>
      <c r="J2651">
        <v>5</v>
      </c>
      <c r="K2651" s="29">
        <v>4.8600000000000003</v>
      </c>
      <c r="L2651">
        <v>16</v>
      </c>
      <c r="M2651">
        <v>15</v>
      </c>
      <c r="N2651">
        <v>0</v>
      </c>
      <c r="O2651">
        <v>0</v>
      </c>
      <c r="P2651">
        <v>0</v>
      </c>
      <c r="Q2651">
        <v>74</v>
      </c>
      <c r="R2651">
        <v>86</v>
      </c>
      <c r="S2651">
        <v>47</v>
      </c>
      <c r="T2651">
        <v>40</v>
      </c>
      <c r="U2651">
        <v>37</v>
      </c>
      <c r="V2651">
        <v>35</v>
      </c>
      <c r="W2651">
        <v>15</v>
      </c>
      <c r="X2651" s="2">
        <v>0.30299999999999999</v>
      </c>
    </row>
    <row r="2652" spans="1:24" x14ac:dyDescent="0.25">
      <c r="A2652">
        <f t="shared" si="123"/>
        <v>1</v>
      </c>
      <c r="B2652" t="str">
        <f t="shared" si="124"/>
        <v/>
      </c>
      <c r="C2652" t="str">
        <f t="shared" si="125"/>
        <v/>
      </c>
      <c r="D2652">
        <v>2026</v>
      </c>
      <c r="E2652" t="s">
        <v>9384</v>
      </c>
      <c r="F2652" t="s">
        <v>2824</v>
      </c>
      <c r="G2652" t="s">
        <v>29</v>
      </c>
      <c r="H2652" t="s">
        <v>64</v>
      </c>
      <c r="I2652">
        <v>3</v>
      </c>
      <c r="J2652">
        <v>2</v>
      </c>
      <c r="K2652" s="29">
        <v>6.03</v>
      </c>
      <c r="L2652">
        <v>17</v>
      </c>
      <c r="M2652">
        <v>14</v>
      </c>
      <c r="N2652">
        <v>1</v>
      </c>
      <c r="O2652">
        <v>0</v>
      </c>
      <c r="P2652">
        <v>0</v>
      </c>
      <c r="Q2652">
        <v>59.2</v>
      </c>
      <c r="R2652">
        <v>66</v>
      </c>
      <c r="S2652">
        <v>46</v>
      </c>
      <c r="T2652">
        <v>40</v>
      </c>
      <c r="U2652">
        <v>31</v>
      </c>
      <c r="V2652">
        <v>39</v>
      </c>
      <c r="W2652">
        <v>4</v>
      </c>
      <c r="X2652" s="2">
        <v>0.28699999999999998</v>
      </c>
    </row>
    <row r="2653" spans="1:24" x14ac:dyDescent="0.25">
      <c r="A2653">
        <f t="shared" si="123"/>
        <v>1</v>
      </c>
      <c r="B2653" t="str">
        <f t="shared" si="124"/>
        <v/>
      </c>
      <c r="C2653" t="str">
        <f t="shared" si="125"/>
        <v/>
      </c>
      <c r="D2653">
        <v>2026</v>
      </c>
      <c r="E2653" t="s">
        <v>2829</v>
      </c>
      <c r="F2653" t="s">
        <v>2824</v>
      </c>
      <c r="G2653" t="s">
        <v>29</v>
      </c>
      <c r="H2653" t="s">
        <v>64</v>
      </c>
      <c r="I2653">
        <v>0</v>
      </c>
      <c r="J2653">
        <v>0</v>
      </c>
      <c r="K2653" s="29">
        <v>2.25</v>
      </c>
      <c r="L2653">
        <v>3</v>
      </c>
      <c r="M2653">
        <v>0</v>
      </c>
      <c r="N2653">
        <v>0</v>
      </c>
      <c r="O2653">
        <v>0</v>
      </c>
      <c r="P2653">
        <v>0</v>
      </c>
      <c r="Q2653">
        <v>4</v>
      </c>
      <c r="R2653">
        <v>4</v>
      </c>
      <c r="S2653">
        <v>1</v>
      </c>
      <c r="T2653">
        <v>1</v>
      </c>
      <c r="U2653">
        <v>1</v>
      </c>
      <c r="V2653">
        <v>2</v>
      </c>
      <c r="W2653">
        <v>0</v>
      </c>
      <c r="X2653" s="2">
        <v>0.26700000000000002</v>
      </c>
    </row>
    <row r="2654" spans="1:24" x14ac:dyDescent="0.25">
      <c r="A2654" t="str">
        <f t="shared" si="123"/>
        <v/>
      </c>
      <c r="B2654" t="str">
        <f t="shared" si="124"/>
        <v/>
      </c>
      <c r="C2654" t="str">
        <f t="shared" si="125"/>
        <v/>
      </c>
      <c r="D2654">
        <v>2026</v>
      </c>
      <c r="E2654" t="s">
        <v>9385</v>
      </c>
      <c r="F2654" t="s">
        <v>2824</v>
      </c>
      <c r="G2654" t="s">
        <v>37</v>
      </c>
      <c r="H2654" t="s">
        <v>64</v>
      </c>
      <c r="I2654">
        <v>0</v>
      </c>
      <c r="J2654">
        <v>0</v>
      </c>
      <c r="K2654" s="29">
        <v>3.86</v>
      </c>
      <c r="L2654">
        <v>3</v>
      </c>
      <c r="M2654">
        <v>0</v>
      </c>
      <c r="N2654">
        <v>0</v>
      </c>
      <c r="O2654">
        <v>0</v>
      </c>
      <c r="P2654">
        <v>0</v>
      </c>
      <c r="Q2654">
        <v>2.1</v>
      </c>
      <c r="R2654">
        <v>0</v>
      </c>
      <c r="S2654">
        <v>2</v>
      </c>
      <c r="T2654">
        <v>1</v>
      </c>
      <c r="U2654">
        <v>3</v>
      </c>
      <c r="V2654">
        <v>3</v>
      </c>
      <c r="W2654">
        <v>4</v>
      </c>
      <c r="X2654" s="2">
        <v>0</v>
      </c>
    </row>
    <row r="2655" spans="1:24" x14ac:dyDescent="0.25">
      <c r="A2655">
        <f t="shared" si="123"/>
        <v>1</v>
      </c>
      <c r="B2655" t="str">
        <f t="shared" si="124"/>
        <v/>
      </c>
      <c r="C2655" t="str">
        <f t="shared" si="125"/>
        <v/>
      </c>
      <c r="D2655">
        <v>2026</v>
      </c>
      <c r="E2655" t="s">
        <v>9386</v>
      </c>
      <c r="F2655" t="s">
        <v>2824</v>
      </c>
      <c r="G2655" t="s">
        <v>29</v>
      </c>
      <c r="H2655" t="s">
        <v>64</v>
      </c>
      <c r="I2655">
        <v>1</v>
      </c>
      <c r="J2655">
        <v>1</v>
      </c>
      <c r="K2655" s="29">
        <v>4.97</v>
      </c>
      <c r="L2655">
        <v>20</v>
      </c>
      <c r="M2655">
        <v>0</v>
      </c>
      <c r="N2655">
        <v>0</v>
      </c>
      <c r="O2655">
        <v>0</v>
      </c>
      <c r="P2655">
        <v>2</v>
      </c>
      <c r="Q2655">
        <v>25.1</v>
      </c>
      <c r="R2655">
        <v>30</v>
      </c>
      <c r="S2655">
        <v>20</v>
      </c>
      <c r="T2655">
        <v>14</v>
      </c>
      <c r="U2655">
        <v>22</v>
      </c>
      <c r="V2655">
        <v>13</v>
      </c>
      <c r="W2655">
        <v>2</v>
      </c>
      <c r="X2655" s="2">
        <v>0.29399999999999998</v>
      </c>
    </row>
    <row r="2656" spans="1:24" x14ac:dyDescent="0.25">
      <c r="A2656" t="str">
        <f t="shared" si="123"/>
        <v/>
      </c>
      <c r="B2656" t="str">
        <f t="shared" si="124"/>
        <v/>
      </c>
      <c r="C2656" t="str">
        <f t="shared" si="125"/>
        <v/>
      </c>
      <c r="D2656">
        <v>2026</v>
      </c>
      <c r="E2656" t="s">
        <v>9387</v>
      </c>
      <c r="F2656" t="s">
        <v>2824</v>
      </c>
      <c r="G2656" t="s">
        <v>47</v>
      </c>
      <c r="H2656" t="s">
        <v>64</v>
      </c>
      <c r="I2656">
        <v>2</v>
      </c>
      <c r="J2656">
        <v>2</v>
      </c>
      <c r="K2656" s="29">
        <v>5.33</v>
      </c>
      <c r="L2656">
        <v>18</v>
      </c>
      <c r="M2656">
        <v>0</v>
      </c>
      <c r="N2656">
        <v>0</v>
      </c>
      <c r="O2656">
        <v>0</v>
      </c>
      <c r="P2656">
        <v>1</v>
      </c>
      <c r="Q2656">
        <v>25.1</v>
      </c>
      <c r="R2656">
        <v>18</v>
      </c>
      <c r="S2656">
        <v>15</v>
      </c>
      <c r="T2656">
        <v>15</v>
      </c>
      <c r="U2656">
        <v>23</v>
      </c>
      <c r="V2656">
        <v>19</v>
      </c>
      <c r="W2656">
        <v>3</v>
      </c>
      <c r="X2656" s="2">
        <v>0.2</v>
      </c>
    </row>
    <row r="2657" spans="1:24" x14ac:dyDescent="0.25">
      <c r="A2657">
        <f t="shared" si="123"/>
        <v>1</v>
      </c>
      <c r="B2657" t="str">
        <f t="shared" si="124"/>
        <v/>
      </c>
      <c r="C2657" t="str">
        <f t="shared" si="125"/>
        <v/>
      </c>
      <c r="D2657">
        <v>2026</v>
      </c>
      <c r="E2657" t="s">
        <v>9388</v>
      </c>
      <c r="F2657" t="s">
        <v>2824</v>
      </c>
      <c r="G2657" t="s">
        <v>29</v>
      </c>
      <c r="H2657" t="s">
        <v>64</v>
      </c>
      <c r="I2657">
        <v>0</v>
      </c>
      <c r="J2657">
        <v>0</v>
      </c>
      <c r="K2657" s="29">
        <v>5.79</v>
      </c>
      <c r="L2657">
        <v>4</v>
      </c>
      <c r="M2657">
        <v>0</v>
      </c>
      <c r="N2657">
        <v>0</v>
      </c>
      <c r="O2657">
        <v>0</v>
      </c>
      <c r="P2657">
        <v>0</v>
      </c>
      <c r="Q2657">
        <v>4.2</v>
      </c>
      <c r="R2657">
        <v>2</v>
      </c>
      <c r="S2657">
        <v>3</v>
      </c>
      <c r="T2657">
        <v>3</v>
      </c>
      <c r="U2657">
        <v>6</v>
      </c>
      <c r="V2657">
        <v>4</v>
      </c>
      <c r="W2657">
        <v>0</v>
      </c>
      <c r="X2657" s="2">
        <v>0.14299999999999999</v>
      </c>
    </row>
    <row r="2658" spans="1:24" x14ac:dyDescent="0.25">
      <c r="A2658" t="str">
        <f t="shared" si="123"/>
        <v/>
      </c>
      <c r="B2658" t="str">
        <f t="shared" si="124"/>
        <v/>
      </c>
      <c r="C2658" t="str">
        <f t="shared" si="125"/>
        <v/>
      </c>
      <c r="D2658">
        <v>2026</v>
      </c>
      <c r="E2658" t="s">
        <v>9389</v>
      </c>
      <c r="F2658" t="s">
        <v>2824</v>
      </c>
      <c r="G2658" t="s">
        <v>37</v>
      </c>
      <c r="H2658" t="s">
        <v>64</v>
      </c>
      <c r="I2658">
        <v>1</v>
      </c>
      <c r="J2658">
        <v>1</v>
      </c>
      <c r="K2658" s="29">
        <v>6.04</v>
      </c>
      <c r="L2658">
        <v>18</v>
      </c>
      <c r="M2658">
        <v>0</v>
      </c>
      <c r="N2658">
        <v>0</v>
      </c>
      <c r="O2658">
        <v>0</v>
      </c>
      <c r="P2658">
        <v>1</v>
      </c>
      <c r="Q2658">
        <v>25.1</v>
      </c>
      <c r="R2658">
        <v>32</v>
      </c>
      <c r="S2658">
        <v>22</v>
      </c>
      <c r="T2658">
        <v>17</v>
      </c>
      <c r="U2658">
        <v>18</v>
      </c>
      <c r="V2658">
        <v>21</v>
      </c>
      <c r="W2658">
        <v>2</v>
      </c>
      <c r="X2658" s="2">
        <v>0.311</v>
      </c>
    </row>
    <row r="2659" spans="1:24" x14ac:dyDescent="0.25">
      <c r="A2659" t="str">
        <f t="shared" si="123"/>
        <v/>
      </c>
      <c r="B2659" t="str">
        <f t="shared" si="124"/>
        <v/>
      </c>
      <c r="C2659" t="str">
        <f t="shared" si="125"/>
        <v/>
      </c>
      <c r="D2659">
        <v>2026</v>
      </c>
      <c r="E2659" t="s">
        <v>9390</v>
      </c>
      <c r="F2659" t="s">
        <v>2824</v>
      </c>
      <c r="G2659" t="s">
        <v>37</v>
      </c>
      <c r="H2659" t="s">
        <v>64</v>
      </c>
      <c r="I2659">
        <v>1</v>
      </c>
      <c r="J2659">
        <v>1</v>
      </c>
      <c r="K2659" s="29">
        <v>6.32</v>
      </c>
      <c r="L2659">
        <v>13</v>
      </c>
      <c r="M2659">
        <v>1</v>
      </c>
      <c r="N2659">
        <v>0</v>
      </c>
      <c r="O2659">
        <v>0</v>
      </c>
      <c r="P2659">
        <v>2</v>
      </c>
      <c r="Q2659">
        <v>15.2</v>
      </c>
      <c r="R2659">
        <v>10</v>
      </c>
      <c r="S2659">
        <v>12</v>
      </c>
      <c r="T2659">
        <v>11</v>
      </c>
      <c r="U2659">
        <v>15</v>
      </c>
      <c r="V2659">
        <v>15</v>
      </c>
      <c r="W2659">
        <v>3</v>
      </c>
      <c r="X2659" s="2">
        <v>0.182</v>
      </c>
    </row>
    <row r="2660" spans="1:24" x14ac:dyDescent="0.25">
      <c r="A2660" t="str">
        <f t="shared" si="123"/>
        <v/>
      </c>
      <c r="B2660" t="str">
        <f t="shared" si="124"/>
        <v/>
      </c>
      <c r="C2660" t="str">
        <f t="shared" si="125"/>
        <v/>
      </c>
      <c r="D2660">
        <v>2026</v>
      </c>
      <c r="E2660" t="s">
        <v>9391</v>
      </c>
      <c r="F2660" t="s">
        <v>2824</v>
      </c>
      <c r="G2660" t="s">
        <v>47</v>
      </c>
      <c r="H2660" t="s">
        <v>64</v>
      </c>
      <c r="I2660">
        <v>2</v>
      </c>
      <c r="J2660">
        <v>1</v>
      </c>
      <c r="K2660" s="29">
        <v>6.6</v>
      </c>
      <c r="L2660">
        <v>15</v>
      </c>
      <c r="M2660">
        <v>3</v>
      </c>
      <c r="N2660">
        <v>0</v>
      </c>
      <c r="O2660">
        <v>0</v>
      </c>
      <c r="P2660">
        <v>0</v>
      </c>
      <c r="Q2660">
        <v>30</v>
      </c>
      <c r="R2660">
        <v>37</v>
      </c>
      <c r="S2660">
        <v>24</v>
      </c>
      <c r="T2660">
        <v>22</v>
      </c>
      <c r="U2660">
        <v>18</v>
      </c>
      <c r="V2660">
        <v>18</v>
      </c>
      <c r="W2660">
        <v>2</v>
      </c>
      <c r="X2660" s="2">
        <v>0.33300000000000002</v>
      </c>
    </row>
    <row r="2661" spans="1:24" x14ac:dyDescent="0.25">
      <c r="A2661" t="str">
        <f t="shared" si="123"/>
        <v/>
      </c>
      <c r="B2661" t="str">
        <f t="shared" si="124"/>
        <v/>
      </c>
      <c r="C2661" t="str">
        <f t="shared" si="125"/>
        <v/>
      </c>
      <c r="D2661">
        <v>2026</v>
      </c>
      <c r="E2661" t="s">
        <v>9392</v>
      </c>
      <c r="F2661" t="s">
        <v>2824</v>
      </c>
      <c r="G2661" t="s">
        <v>24</v>
      </c>
      <c r="H2661" t="s">
        <v>64</v>
      </c>
      <c r="I2661">
        <v>0</v>
      </c>
      <c r="J2661">
        <v>0</v>
      </c>
      <c r="K2661" s="29">
        <v>7.07</v>
      </c>
      <c r="L2661">
        <v>18</v>
      </c>
      <c r="M2661">
        <v>0</v>
      </c>
      <c r="N2661">
        <v>0</v>
      </c>
      <c r="O2661">
        <v>0</v>
      </c>
      <c r="P2661">
        <v>0</v>
      </c>
      <c r="Q2661">
        <v>14</v>
      </c>
      <c r="R2661">
        <v>12</v>
      </c>
      <c r="S2661">
        <v>12</v>
      </c>
      <c r="T2661">
        <v>11</v>
      </c>
      <c r="U2661">
        <v>7</v>
      </c>
      <c r="V2661">
        <v>9</v>
      </c>
      <c r="W2661">
        <v>4</v>
      </c>
      <c r="X2661" s="2">
        <v>0.22600000000000001</v>
      </c>
    </row>
    <row r="2662" spans="1:24" x14ac:dyDescent="0.25">
      <c r="A2662" t="str">
        <f t="shared" ref="A2662:A2725" si="126">IF(OR(G2662="SR", G2662="GR"), 1, "")</f>
        <v/>
      </c>
      <c r="B2662" t="str">
        <f t="shared" si="124"/>
        <v/>
      </c>
      <c r="C2662">
        <f t="shared" si="125"/>
        <v>1</v>
      </c>
      <c r="D2662">
        <v>2026</v>
      </c>
      <c r="E2662" t="s">
        <v>6632</v>
      </c>
      <c r="F2662" t="s">
        <v>2824</v>
      </c>
      <c r="G2662" t="s">
        <v>37</v>
      </c>
      <c r="H2662" t="s">
        <v>64</v>
      </c>
      <c r="I2662">
        <v>1</v>
      </c>
      <c r="J2662">
        <v>1</v>
      </c>
      <c r="K2662" s="29">
        <v>10.71</v>
      </c>
      <c r="L2662">
        <v>16</v>
      </c>
      <c r="M2662">
        <v>2</v>
      </c>
      <c r="N2662">
        <v>0</v>
      </c>
      <c r="O2662">
        <v>0</v>
      </c>
      <c r="P2662">
        <v>1</v>
      </c>
      <c r="Q2662">
        <v>19.100000000000001</v>
      </c>
      <c r="R2662">
        <v>27</v>
      </c>
      <c r="S2662">
        <v>23</v>
      </c>
      <c r="T2662">
        <v>23</v>
      </c>
      <c r="U2662">
        <v>14</v>
      </c>
      <c r="V2662">
        <v>13</v>
      </c>
      <c r="W2662">
        <v>5</v>
      </c>
      <c r="X2662" s="2">
        <v>0.32900000000000001</v>
      </c>
    </row>
    <row r="2663" spans="1:24" x14ac:dyDescent="0.25">
      <c r="A2663" t="str">
        <f t="shared" si="126"/>
        <v/>
      </c>
      <c r="B2663" t="str">
        <f t="shared" si="124"/>
        <v/>
      </c>
      <c r="C2663">
        <f t="shared" si="125"/>
        <v>1</v>
      </c>
      <c r="D2663">
        <v>2026</v>
      </c>
      <c r="E2663" t="s">
        <v>2837</v>
      </c>
      <c r="F2663" t="s">
        <v>2824</v>
      </c>
      <c r="G2663" t="s">
        <v>47</v>
      </c>
      <c r="H2663" t="s">
        <v>64</v>
      </c>
      <c r="I2663">
        <v>1</v>
      </c>
      <c r="J2663">
        <v>0</v>
      </c>
      <c r="K2663" s="29">
        <v>12.46</v>
      </c>
      <c r="L2663">
        <v>5</v>
      </c>
      <c r="M2663">
        <v>0</v>
      </c>
      <c r="N2663">
        <v>0</v>
      </c>
      <c r="O2663">
        <v>0</v>
      </c>
      <c r="P2663">
        <v>0</v>
      </c>
      <c r="Q2663">
        <v>4.0999999999999996</v>
      </c>
      <c r="R2663">
        <v>4</v>
      </c>
      <c r="S2663">
        <v>6</v>
      </c>
      <c r="T2663">
        <v>6</v>
      </c>
      <c r="U2663">
        <v>5</v>
      </c>
      <c r="V2663">
        <v>4</v>
      </c>
      <c r="W2663">
        <v>0</v>
      </c>
      <c r="X2663" s="2">
        <v>0.26700000000000002</v>
      </c>
    </row>
    <row r="2664" spans="1:24" x14ac:dyDescent="0.25">
      <c r="A2664">
        <f t="shared" si="126"/>
        <v>1</v>
      </c>
      <c r="B2664" t="str">
        <f t="shared" si="124"/>
        <v/>
      </c>
      <c r="C2664" t="str">
        <f t="shared" si="125"/>
        <v/>
      </c>
      <c r="D2664">
        <v>2026</v>
      </c>
      <c r="E2664" t="s">
        <v>9393</v>
      </c>
      <c r="F2664" t="s">
        <v>2824</v>
      </c>
      <c r="G2664" t="s">
        <v>29</v>
      </c>
      <c r="H2664" t="s">
        <v>64</v>
      </c>
      <c r="I2664">
        <v>0</v>
      </c>
      <c r="J2664">
        <v>0</v>
      </c>
      <c r="K2664" s="29">
        <v>27</v>
      </c>
      <c r="L2664">
        <v>3</v>
      </c>
      <c r="M2664">
        <v>0</v>
      </c>
      <c r="N2664">
        <v>0</v>
      </c>
      <c r="O2664">
        <v>0</v>
      </c>
      <c r="P2664">
        <v>0</v>
      </c>
      <c r="Q2664">
        <v>2.2000000000000002</v>
      </c>
      <c r="R2664">
        <v>3</v>
      </c>
      <c r="S2664">
        <v>8</v>
      </c>
      <c r="T2664">
        <v>8</v>
      </c>
      <c r="U2664">
        <v>7</v>
      </c>
      <c r="V2664">
        <v>1</v>
      </c>
      <c r="W2664">
        <v>4</v>
      </c>
      <c r="X2664" s="2">
        <v>0.27300000000000002</v>
      </c>
    </row>
    <row r="2665" spans="1:24" x14ac:dyDescent="0.25">
      <c r="A2665" t="str">
        <f t="shared" si="126"/>
        <v/>
      </c>
      <c r="B2665" t="str">
        <f t="shared" si="124"/>
        <v/>
      </c>
      <c r="C2665" t="str">
        <f t="shared" si="125"/>
        <v/>
      </c>
      <c r="D2665">
        <v>2026</v>
      </c>
      <c r="E2665" t="s">
        <v>9394</v>
      </c>
      <c r="F2665" t="s">
        <v>2843</v>
      </c>
      <c r="G2665" t="s">
        <v>37</v>
      </c>
      <c r="H2665" t="s">
        <v>64</v>
      </c>
      <c r="I2665">
        <v>7</v>
      </c>
      <c r="J2665">
        <v>4</v>
      </c>
      <c r="K2665" s="29">
        <v>2.4700000000000002</v>
      </c>
      <c r="L2665">
        <v>15</v>
      </c>
      <c r="M2665">
        <v>15</v>
      </c>
      <c r="N2665">
        <v>1</v>
      </c>
      <c r="O2665">
        <v>0</v>
      </c>
      <c r="P2665">
        <v>0</v>
      </c>
      <c r="Q2665">
        <v>87.1</v>
      </c>
      <c r="R2665">
        <v>76</v>
      </c>
      <c r="S2665">
        <v>30</v>
      </c>
      <c r="T2665">
        <v>24</v>
      </c>
      <c r="U2665">
        <v>29</v>
      </c>
      <c r="V2665">
        <v>63</v>
      </c>
      <c r="W2665">
        <v>7</v>
      </c>
      <c r="X2665" s="2">
        <v>0.23100000000000001</v>
      </c>
    </row>
    <row r="2666" spans="1:24" x14ac:dyDescent="0.25">
      <c r="A2666" t="str">
        <f t="shared" si="126"/>
        <v/>
      </c>
      <c r="B2666" t="str">
        <f t="shared" si="124"/>
        <v/>
      </c>
      <c r="C2666" t="str">
        <f t="shared" si="125"/>
        <v/>
      </c>
      <c r="D2666">
        <v>2026</v>
      </c>
      <c r="E2666" t="s">
        <v>9395</v>
      </c>
      <c r="F2666" t="s">
        <v>2843</v>
      </c>
      <c r="G2666" t="s">
        <v>47</v>
      </c>
      <c r="H2666" t="s">
        <v>64</v>
      </c>
      <c r="I2666">
        <v>7</v>
      </c>
      <c r="J2666">
        <v>2</v>
      </c>
      <c r="K2666" s="29">
        <v>3.71</v>
      </c>
      <c r="L2666">
        <v>19</v>
      </c>
      <c r="M2666">
        <v>10</v>
      </c>
      <c r="N2666">
        <v>0</v>
      </c>
      <c r="O2666">
        <v>0</v>
      </c>
      <c r="P2666">
        <v>1</v>
      </c>
      <c r="Q2666">
        <v>63</v>
      </c>
      <c r="R2666">
        <v>48</v>
      </c>
      <c r="S2666">
        <v>31</v>
      </c>
      <c r="T2666">
        <v>26</v>
      </c>
      <c r="U2666">
        <v>43</v>
      </c>
      <c r="V2666">
        <v>59</v>
      </c>
      <c r="W2666">
        <v>3</v>
      </c>
      <c r="X2666" s="2">
        <v>0.20699999999999999</v>
      </c>
    </row>
    <row r="2667" spans="1:24" x14ac:dyDescent="0.25">
      <c r="A2667" t="str">
        <f t="shared" si="126"/>
        <v/>
      </c>
      <c r="B2667" t="str">
        <f t="shared" si="124"/>
        <v/>
      </c>
      <c r="C2667" t="str">
        <f t="shared" si="125"/>
        <v/>
      </c>
      <c r="D2667">
        <v>2026</v>
      </c>
      <c r="E2667" t="s">
        <v>9396</v>
      </c>
      <c r="F2667" t="s">
        <v>2843</v>
      </c>
      <c r="G2667" t="s">
        <v>24</v>
      </c>
      <c r="H2667" t="s">
        <v>64</v>
      </c>
      <c r="I2667">
        <v>4</v>
      </c>
      <c r="J2667">
        <v>1</v>
      </c>
      <c r="K2667" s="29">
        <v>4.32</v>
      </c>
      <c r="L2667">
        <v>19</v>
      </c>
      <c r="M2667">
        <v>9</v>
      </c>
      <c r="N2667">
        <v>0</v>
      </c>
      <c r="O2667">
        <v>0</v>
      </c>
      <c r="P2667">
        <v>0</v>
      </c>
      <c r="Q2667">
        <v>58.1</v>
      </c>
      <c r="R2667">
        <v>58</v>
      </c>
      <c r="S2667">
        <v>36</v>
      </c>
      <c r="T2667">
        <v>28</v>
      </c>
      <c r="U2667">
        <v>36</v>
      </c>
      <c r="V2667">
        <v>66</v>
      </c>
      <c r="W2667">
        <v>13</v>
      </c>
      <c r="X2667" s="2">
        <v>0.254</v>
      </c>
    </row>
    <row r="2668" spans="1:24" x14ac:dyDescent="0.25">
      <c r="A2668">
        <f t="shared" si="126"/>
        <v>1</v>
      </c>
      <c r="B2668" t="str">
        <f t="shared" si="124"/>
        <v/>
      </c>
      <c r="C2668" t="str">
        <f t="shared" si="125"/>
        <v/>
      </c>
      <c r="D2668">
        <v>2026</v>
      </c>
      <c r="E2668" t="s">
        <v>2854</v>
      </c>
      <c r="F2668" t="s">
        <v>2843</v>
      </c>
      <c r="G2668" t="s">
        <v>32</v>
      </c>
      <c r="H2668" t="s">
        <v>64</v>
      </c>
      <c r="I2668">
        <v>0</v>
      </c>
      <c r="J2668">
        <v>0</v>
      </c>
      <c r="K2668" s="29">
        <v>0</v>
      </c>
      <c r="L2668">
        <v>1</v>
      </c>
      <c r="M2668">
        <v>0</v>
      </c>
      <c r="N2668">
        <v>0</v>
      </c>
      <c r="O2668">
        <v>0</v>
      </c>
      <c r="P2668">
        <v>0</v>
      </c>
      <c r="Q2668">
        <v>0.2</v>
      </c>
      <c r="R2668">
        <v>0</v>
      </c>
      <c r="S2668">
        <v>0</v>
      </c>
      <c r="T2668">
        <v>0</v>
      </c>
      <c r="U2668">
        <v>1</v>
      </c>
      <c r="V2668">
        <v>1</v>
      </c>
      <c r="W2668">
        <v>0</v>
      </c>
      <c r="X2668" s="2">
        <v>0</v>
      </c>
    </row>
    <row r="2669" spans="1:24" x14ac:dyDescent="0.25">
      <c r="A2669">
        <f t="shared" si="126"/>
        <v>1</v>
      </c>
      <c r="B2669" t="str">
        <f t="shared" si="124"/>
        <v/>
      </c>
      <c r="C2669" t="str">
        <f t="shared" si="125"/>
        <v/>
      </c>
      <c r="D2669">
        <v>2026</v>
      </c>
      <c r="E2669" t="s">
        <v>9397</v>
      </c>
      <c r="F2669" t="s">
        <v>2843</v>
      </c>
      <c r="G2669" t="s">
        <v>32</v>
      </c>
      <c r="H2669" t="s">
        <v>64</v>
      </c>
      <c r="I2669">
        <v>0</v>
      </c>
      <c r="J2669">
        <v>0</v>
      </c>
      <c r="K2669" s="29">
        <v>1.29</v>
      </c>
      <c r="L2669">
        <v>4</v>
      </c>
      <c r="M2669">
        <v>0</v>
      </c>
      <c r="N2669">
        <v>0</v>
      </c>
      <c r="O2669">
        <v>0</v>
      </c>
      <c r="P2669">
        <v>0</v>
      </c>
      <c r="Q2669">
        <v>7</v>
      </c>
      <c r="R2669">
        <v>4</v>
      </c>
      <c r="S2669">
        <v>1</v>
      </c>
      <c r="T2669">
        <v>1</v>
      </c>
      <c r="U2669">
        <v>1</v>
      </c>
      <c r="V2669">
        <v>7</v>
      </c>
      <c r="W2669">
        <v>0</v>
      </c>
      <c r="X2669" s="2">
        <v>0.16</v>
      </c>
    </row>
    <row r="2670" spans="1:24" x14ac:dyDescent="0.25">
      <c r="A2670" t="str">
        <f t="shared" si="126"/>
        <v/>
      </c>
      <c r="B2670" t="str">
        <f t="shared" si="124"/>
        <v/>
      </c>
      <c r="C2670" t="str">
        <f t="shared" si="125"/>
        <v/>
      </c>
      <c r="D2670">
        <v>2026</v>
      </c>
      <c r="E2670" t="s">
        <v>9398</v>
      </c>
      <c r="F2670" t="s">
        <v>2843</v>
      </c>
      <c r="G2670" t="s">
        <v>37</v>
      </c>
      <c r="H2670" t="s">
        <v>64</v>
      </c>
      <c r="I2670">
        <v>2</v>
      </c>
      <c r="J2670">
        <v>2</v>
      </c>
      <c r="K2670" s="29">
        <v>2.81</v>
      </c>
      <c r="L2670">
        <v>24</v>
      </c>
      <c r="M2670">
        <v>1</v>
      </c>
      <c r="N2670">
        <v>0</v>
      </c>
      <c r="O2670">
        <v>0</v>
      </c>
      <c r="P2670">
        <v>8</v>
      </c>
      <c r="Q2670">
        <v>32</v>
      </c>
      <c r="R2670">
        <v>29</v>
      </c>
      <c r="S2670">
        <v>10</v>
      </c>
      <c r="T2670">
        <v>10</v>
      </c>
      <c r="U2670">
        <v>16</v>
      </c>
      <c r="V2670">
        <v>24</v>
      </c>
      <c r="W2670">
        <v>4</v>
      </c>
      <c r="X2670" s="2">
        <v>0.25</v>
      </c>
    </row>
    <row r="2671" spans="1:24" x14ac:dyDescent="0.25">
      <c r="A2671" t="str">
        <f t="shared" si="126"/>
        <v/>
      </c>
      <c r="B2671" t="str">
        <f t="shared" si="124"/>
        <v/>
      </c>
      <c r="C2671" t="str">
        <f t="shared" si="125"/>
        <v/>
      </c>
      <c r="D2671">
        <v>2026</v>
      </c>
      <c r="E2671" t="s">
        <v>9399</v>
      </c>
      <c r="F2671" t="s">
        <v>2843</v>
      </c>
      <c r="G2671" t="s">
        <v>37</v>
      </c>
      <c r="H2671" t="s">
        <v>64</v>
      </c>
      <c r="I2671">
        <v>2</v>
      </c>
      <c r="J2671">
        <v>2</v>
      </c>
      <c r="K2671" s="29">
        <v>3.67</v>
      </c>
      <c r="L2671">
        <v>21</v>
      </c>
      <c r="M2671">
        <v>0</v>
      </c>
      <c r="N2671">
        <v>0</v>
      </c>
      <c r="O2671">
        <v>0</v>
      </c>
      <c r="P2671">
        <v>1</v>
      </c>
      <c r="Q2671">
        <v>27</v>
      </c>
      <c r="R2671">
        <v>29</v>
      </c>
      <c r="S2671">
        <v>11</v>
      </c>
      <c r="T2671">
        <v>11</v>
      </c>
      <c r="U2671">
        <v>14</v>
      </c>
      <c r="V2671">
        <v>20</v>
      </c>
      <c r="W2671">
        <v>9</v>
      </c>
      <c r="X2671" s="2">
        <v>0.27900000000000003</v>
      </c>
    </row>
    <row r="2672" spans="1:24" x14ac:dyDescent="0.25">
      <c r="A2672" t="str">
        <f t="shared" si="126"/>
        <v/>
      </c>
      <c r="B2672" t="str">
        <f t="shared" si="124"/>
        <v/>
      </c>
      <c r="C2672" t="str">
        <f t="shared" si="125"/>
        <v/>
      </c>
      <c r="D2672">
        <v>2026</v>
      </c>
      <c r="E2672" t="s">
        <v>9400</v>
      </c>
      <c r="F2672" t="s">
        <v>2843</v>
      </c>
      <c r="G2672" t="s">
        <v>37</v>
      </c>
      <c r="H2672" t="s">
        <v>64</v>
      </c>
      <c r="I2672">
        <v>0</v>
      </c>
      <c r="J2672">
        <v>2</v>
      </c>
      <c r="K2672" s="29">
        <v>3.8</v>
      </c>
      <c r="L2672">
        <v>23</v>
      </c>
      <c r="M2672">
        <v>0</v>
      </c>
      <c r="N2672">
        <v>0</v>
      </c>
      <c r="O2672">
        <v>0</v>
      </c>
      <c r="P2672">
        <v>2</v>
      </c>
      <c r="Q2672">
        <v>23.2</v>
      </c>
      <c r="R2672">
        <v>13</v>
      </c>
      <c r="S2672">
        <v>10</v>
      </c>
      <c r="T2672">
        <v>10</v>
      </c>
      <c r="U2672">
        <v>16</v>
      </c>
      <c r="V2672">
        <v>22</v>
      </c>
      <c r="W2672">
        <v>8</v>
      </c>
      <c r="X2672" s="2">
        <v>0.159</v>
      </c>
    </row>
    <row r="2673" spans="1:24" x14ac:dyDescent="0.25">
      <c r="A2673">
        <f t="shared" si="126"/>
        <v>1</v>
      </c>
      <c r="B2673" t="str">
        <f t="shared" si="124"/>
        <v/>
      </c>
      <c r="C2673" t="str">
        <f t="shared" si="125"/>
        <v/>
      </c>
      <c r="D2673">
        <v>2026</v>
      </c>
      <c r="E2673" t="s">
        <v>9401</v>
      </c>
      <c r="F2673" t="s">
        <v>2843</v>
      </c>
      <c r="G2673" t="s">
        <v>29</v>
      </c>
      <c r="H2673" t="s">
        <v>64</v>
      </c>
      <c r="I2673">
        <v>3</v>
      </c>
      <c r="J2673">
        <v>3</v>
      </c>
      <c r="K2673" s="29">
        <v>4.95</v>
      </c>
      <c r="L2673">
        <v>20</v>
      </c>
      <c r="M2673">
        <v>0</v>
      </c>
      <c r="N2673">
        <v>0</v>
      </c>
      <c r="O2673">
        <v>0</v>
      </c>
      <c r="P2673">
        <v>1</v>
      </c>
      <c r="Q2673">
        <v>36.1</v>
      </c>
      <c r="R2673">
        <v>45</v>
      </c>
      <c r="S2673">
        <v>22</v>
      </c>
      <c r="T2673">
        <v>20</v>
      </c>
      <c r="U2673">
        <v>15</v>
      </c>
      <c r="V2673">
        <v>24</v>
      </c>
      <c r="W2673">
        <v>1</v>
      </c>
      <c r="X2673" s="2">
        <v>0.313</v>
      </c>
    </row>
    <row r="2674" spans="1:24" x14ac:dyDescent="0.25">
      <c r="A2674" t="str">
        <f t="shared" si="126"/>
        <v/>
      </c>
      <c r="B2674" t="str">
        <f t="shared" si="124"/>
        <v/>
      </c>
      <c r="C2674" t="str">
        <f t="shared" si="125"/>
        <v/>
      </c>
      <c r="D2674">
        <v>2026</v>
      </c>
      <c r="E2674" t="s">
        <v>9402</v>
      </c>
      <c r="F2674" t="s">
        <v>2843</v>
      </c>
      <c r="G2674" t="s">
        <v>24</v>
      </c>
      <c r="H2674" t="s">
        <v>64</v>
      </c>
      <c r="I2674">
        <v>3</v>
      </c>
      <c r="J2674">
        <v>3</v>
      </c>
      <c r="K2674" s="29">
        <v>5.01</v>
      </c>
      <c r="L2674">
        <v>20</v>
      </c>
      <c r="M2674">
        <v>6</v>
      </c>
      <c r="N2674">
        <v>0</v>
      </c>
      <c r="O2674">
        <v>0</v>
      </c>
      <c r="P2674">
        <v>0</v>
      </c>
      <c r="Q2674">
        <v>50.1</v>
      </c>
      <c r="R2674">
        <v>58</v>
      </c>
      <c r="S2674">
        <v>30</v>
      </c>
      <c r="T2674">
        <v>28</v>
      </c>
      <c r="U2674">
        <v>18</v>
      </c>
      <c r="V2674">
        <v>31</v>
      </c>
      <c r="W2674">
        <v>9</v>
      </c>
      <c r="X2674" s="2">
        <v>0.30199999999999999</v>
      </c>
    </row>
    <row r="2675" spans="1:24" x14ac:dyDescent="0.25">
      <c r="A2675" t="str">
        <f t="shared" si="126"/>
        <v/>
      </c>
      <c r="B2675" t="str">
        <f t="shared" si="124"/>
        <v/>
      </c>
      <c r="C2675" t="str">
        <f t="shared" si="125"/>
        <v/>
      </c>
      <c r="D2675">
        <v>2026</v>
      </c>
      <c r="E2675" t="s">
        <v>9403</v>
      </c>
      <c r="F2675" t="s">
        <v>2843</v>
      </c>
      <c r="G2675" t="s">
        <v>24</v>
      </c>
      <c r="H2675" t="s">
        <v>64</v>
      </c>
      <c r="I2675">
        <v>2</v>
      </c>
      <c r="J2675">
        <v>0</v>
      </c>
      <c r="K2675" s="29">
        <v>5.34</v>
      </c>
      <c r="L2675">
        <v>20</v>
      </c>
      <c r="M2675">
        <v>3</v>
      </c>
      <c r="N2675">
        <v>0</v>
      </c>
      <c r="O2675">
        <v>0</v>
      </c>
      <c r="P2675">
        <v>2</v>
      </c>
      <c r="Q2675">
        <v>32</v>
      </c>
      <c r="R2675">
        <v>36</v>
      </c>
      <c r="S2675">
        <v>23</v>
      </c>
      <c r="T2675">
        <v>19</v>
      </c>
      <c r="U2675">
        <v>13</v>
      </c>
      <c r="V2675">
        <v>17</v>
      </c>
      <c r="W2675">
        <v>2</v>
      </c>
      <c r="X2675" s="2">
        <v>0.27700000000000002</v>
      </c>
    </row>
    <row r="2676" spans="1:24" x14ac:dyDescent="0.25">
      <c r="A2676" t="str">
        <f t="shared" si="126"/>
        <v/>
      </c>
      <c r="B2676" t="str">
        <f t="shared" si="124"/>
        <v/>
      </c>
      <c r="C2676" t="str">
        <f t="shared" si="125"/>
        <v/>
      </c>
      <c r="D2676">
        <v>2026</v>
      </c>
      <c r="E2676" t="s">
        <v>9404</v>
      </c>
      <c r="F2676" t="s">
        <v>2843</v>
      </c>
      <c r="G2676" t="s">
        <v>24</v>
      </c>
      <c r="H2676" t="s">
        <v>64</v>
      </c>
      <c r="I2676">
        <v>1</v>
      </c>
      <c r="J2676">
        <v>1</v>
      </c>
      <c r="K2676" s="29">
        <v>6.87</v>
      </c>
      <c r="L2676">
        <v>13</v>
      </c>
      <c r="M2676">
        <v>8</v>
      </c>
      <c r="N2676">
        <v>0</v>
      </c>
      <c r="O2676">
        <v>0</v>
      </c>
      <c r="P2676">
        <v>0</v>
      </c>
      <c r="Q2676">
        <v>38</v>
      </c>
      <c r="R2676">
        <v>44</v>
      </c>
      <c r="S2676">
        <v>32</v>
      </c>
      <c r="T2676">
        <v>29</v>
      </c>
      <c r="U2676">
        <v>35</v>
      </c>
      <c r="V2676">
        <v>21</v>
      </c>
      <c r="W2676">
        <v>6</v>
      </c>
      <c r="X2676" s="2">
        <v>0.31</v>
      </c>
    </row>
    <row r="2677" spans="1:24" x14ac:dyDescent="0.25">
      <c r="A2677" t="str">
        <f t="shared" si="126"/>
        <v/>
      </c>
      <c r="B2677" t="str">
        <f t="shared" si="124"/>
        <v/>
      </c>
      <c r="C2677" t="str">
        <f t="shared" si="125"/>
        <v/>
      </c>
      <c r="D2677">
        <v>2026</v>
      </c>
      <c r="E2677" t="s">
        <v>9405</v>
      </c>
      <c r="F2677" t="s">
        <v>2843</v>
      </c>
      <c r="G2677" t="s">
        <v>37</v>
      </c>
      <c r="H2677" t="s">
        <v>64</v>
      </c>
      <c r="I2677">
        <v>0</v>
      </c>
      <c r="J2677">
        <v>0</v>
      </c>
      <c r="K2677" s="29">
        <v>9.64</v>
      </c>
      <c r="L2677">
        <v>6</v>
      </c>
      <c r="M2677">
        <v>1</v>
      </c>
      <c r="N2677">
        <v>0</v>
      </c>
      <c r="O2677">
        <v>0</v>
      </c>
      <c r="P2677">
        <v>0</v>
      </c>
      <c r="Q2677">
        <v>9.1</v>
      </c>
      <c r="R2677">
        <v>11</v>
      </c>
      <c r="S2677">
        <v>10</v>
      </c>
      <c r="T2677">
        <v>10</v>
      </c>
      <c r="U2677">
        <v>10</v>
      </c>
      <c r="V2677">
        <v>7</v>
      </c>
      <c r="W2677">
        <v>0</v>
      </c>
      <c r="X2677" s="2">
        <v>0.29699999999999999</v>
      </c>
    </row>
    <row r="2678" spans="1:24" x14ac:dyDescent="0.25">
      <c r="A2678" t="str">
        <f t="shared" si="126"/>
        <v/>
      </c>
      <c r="B2678" t="str">
        <f t="shared" si="124"/>
        <v/>
      </c>
      <c r="C2678" t="str">
        <f t="shared" si="125"/>
        <v/>
      </c>
      <c r="D2678">
        <v>2026</v>
      </c>
      <c r="E2678" t="s">
        <v>9406</v>
      </c>
      <c r="F2678" t="s">
        <v>2843</v>
      </c>
      <c r="G2678" t="s">
        <v>37</v>
      </c>
      <c r="H2678" t="s">
        <v>64</v>
      </c>
      <c r="I2678">
        <v>0</v>
      </c>
      <c r="J2678">
        <v>1</v>
      </c>
      <c r="K2678" s="29">
        <v>16.5</v>
      </c>
      <c r="L2678">
        <v>4</v>
      </c>
      <c r="M2678">
        <v>0</v>
      </c>
      <c r="N2678">
        <v>0</v>
      </c>
      <c r="O2678">
        <v>0</v>
      </c>
      <c r="P2678">
        <v>0</v>
      </c>
      <c r="Q2678">
        <v>6</v>
      </c>
      <c r="R2678">
        <v>9</v>
      </c>
      <c r="S2678">
        <v>12</v>
      </c>
      <c r="T2678">
        <v>11</v>
      </c>
      <c r="U2678">
        <v>9</v>
      </c>
      <c r="V2678">
        <v>6</v>
      </c>
      <c r="W2678">
        <v>1</v>
      </c>
      <c r="X2678" s="2">
        <v>0.34599999999999997</v>
      </c>
    </row>
    <row r="2679" spans="1:24" x14ac:dyDescent="0.25">
      <c r="A2679">
        <f t="shared" si="126"/>
        <v>1</v>
      </c>
      <c r="B2679" t="str">
        <f t="shared" si="124"/>
        <v/>
      </c>
      <c r="C2679" t="str">
        <f t="shared" si="125"/>
        <v/>
      </c>
      <c r="D2679">
        <v>2026</v>
      </c>
      <c r="E2679" t="s">
        <v>9407</v>
      </c>
      <c r="F2679" t="s">
        <v>2843</v>
      </c>
      <c r="G2679" t="s">
        <v>29</v>
      </c>
      <c r="H2679" t="s">
        <v>64</v>
      </c>
      <c r="I2679">
        <v>0</v>
      </c>
      <c r="J2679">
        <v>1</v>
      </c>
      <c r="K2679" s="29">
        <v>19.29</v>
      </c>
      <c r="L2679">
        <v>1</v>
      </c>
      <c r="M2679">
        <v>1</v>
      </c>
      <c r="N2679">
        <v>0</v>
      </c>
      <c r="O2679">
        <v>0</v>
      </c>
      <c r="P2679">
        <v>0</v>
      </c>
      <c r="Q2679">
        <v>2.1</v>
      </c>
      <c r="R2679">
        <v>3</v>
      </c>
      <c r="S2679">
        <v>5</v>
      </c>
      <c r="T2679">
        <v>5</v>
      </c>
      <c r="U2679">
        <v>4</v>
      </c>
      <c r="V2679">
        <v>0</v>
      </c>
      <c r="W2679">
        <v>1</v>
      </c>
      <c r="X2679" s="2">
        <v>0.3</v>
      </c>
    </row>
    <row r="2680" spans="1:24" x14ac:dyDescent="0.25">
      <c r="A2680">
        <f t="shared" si="126"/>
        <v>1</v>
      </c>
      <c r="B2680" t="str">
        <f t="shared" si="124"/>
        <v/>
      </c>
      <c r="C2680" t="str">
        <f t="shared" si="125"/>
        <v/>
      </c>
      <c r="D2680">
        <v>2026</v>
      </c>
      <c r="E2680" t="s">
        <v>9408</v>
      </c>
      <c r="F2680" t="s">
        <v>2843</v>
      </c>
      <c r="G2680" t="s">
        <v>29</v>
      </c>
      <c r="H2680" t="s">
        <v>64</v>
      </c>
      <c r="I2680">
        <v>0</v>
      </c>
      <c r="J2680">
        <v>1</v>
      </c>
      <c r="K2680" s="29">
        <v>43.2</v>
      </c>
      <c r="L2680">
        <v>3</v>
      </c>
      <c r="M2680">
        <v>0</v>
      </c>
      <c r="N2680">
        <v>0</v>
      </c>
      <c r="O2680">
        <v>0</v>
      </c>
      <c r="P2680">
        <v>0</v>
      </c>
      <c r="Q2680">
        <v>1.2</v>
      </c>
      <c r="R2680">
        <v>3</v>
      </c>
      <c r="S2680">
        <v>8</v>
      </c>
      <c r="T2680">
        <v>8</v>
      </c>
      <c r="U2680">
        <v>8</v>
      </c>
      <c r="V2680">
        <v>0</v>
      </c>
      <c r="W2680">
        <v>1</v>
      </c>
      <c r="X2680" s="2">
        <v>0.42899999999999999</v>
      </c>
    </row>
    <row r="2681" spans="1:24" x14ac:dyDescent="0.25">
      <c r="A2681" t="str">
        <f t="shared" si="126"/>
        <v/>
      </c>
      <c r="B2681" t="str">
        <f t="shared" si="124"/>
        <v/>
      </c>
      <c r="C2681">
        <f t="shared" si="125"/>
        <v>1</v>
      </c>
      <c r="D2681">
        <v>2026</v>
      </c>
      <c r="E2681" t="s">
        <v>6649</v>
      </c>
      <c r="F2681" t="s">
        <v>2859</v>
      </c>
      <c r="G2681" t="s">
        <v>24</v>
      </c>
      <c r="H2681" t="s">
        <v>64</v>
      </c>
      <c r="I2681">
        <v>4</v>
      </c>
      <c r="J2681">
        <v>1</v>
      </c>
      <c r="K2681" s="29">
        <v>4.9400000000000004</v>
      </c>
      <c r="L2681">
        <v>12</v>
      </c>
      <c r="M2681">
        <v>8</v>
      </c>
      <c r="N2681">
        <v>0</v>
      </c>
      <c r="O2681">
        <v>0</v>
      </c>
      <c r="P2681">
        <v>2</v>
      </c>
      <c r="Q2681">
        <v>51</v>
      </c>
      <c r="R2681">
        <v>55</v>
      </c>
      <c r="S2681">
        <v>33</v>
      </c>
      <c r="T2681">
        <v>28</v>
      </c>
      <c r="U2681">
        <v>19</v>
      </c>
      <c r="V2681">
        <v>59</v>
      </c>
      <c r="W2681">
        <v>4</v>
      </c>
      <c r="X2681" s="2">
        <v>0.27500000000000002</v>
      </c>
    </row>
    <row r="2682" spans="1:24" x14ac:dyDescent="0.25">
      <c r="A2682" t="str">
        <f t="shared" si="126"/>
        <v/>
      </c>
      <c r="B2682" t="str">
        <f t="shared" si="124"/>
        <v/>
      </c>
      <c r="C2682" t="str">
        <f t="shared" si="125"/>
        <v/>
      </c>
      <c r="D2682">
        <v>2026</v>
      </c>
      <c r="E2682" t="s">
        <v>9409</v>
      </c>
      <c r="F2682" t="s">
        <v>2859</v>
      </c>
      <c r="G2682" t="s">
        <v>37</v>
      </c>
      <c r="H2682" t="s">
        <v>64</v>
      </c>
      <c r="I2682">
        <v>2</v>
      </c>
      <c r="J2682">
        <v>5</v>
      </c>
      <c r="K2682" s="29">
        <v>5.37</v>
      </c>
      <c r="L2682">
        <v>15</v>
      </c>
      <c r="M2682">
        <v>15</v>
      </c>
      <c r="N2682">
        <v>0</v>
      </c>
      <c r="O2682">
        <v>0</v>
      </c>
      <c r="P2682">
        <v>0</v>
      </c>
      <c r="Q2682">
        <v>63.2</v>
      </c>
      <c r="R2682">
        <v>67</v>
      </c>
      <c r="S2682">
        <v>44</v>
      </c>
      <c r="T2682">
        <v>38</v>
      </c>
      <c r="U2682">
        <v>48</v>
      </c>
      <c r="V2682">
        <v>47</v>
      </c>
      <c r="W2682">
        <v>5</v>
      </c>
      <c r="X2682" s="2">
        <v>0.27300000000000002</v>
      </c>
    </row>
    <row r="2683" spans="1:24" x14ac:dyDescent="0.25">
      <c r="A2683" t="str">
        <f t="shared" si="126"/>
        <v/>
      </c>
      <c r="B2683" t="str">
        <f t="shared" si="124"/>
        <v/>
      </c>
      <c r="C2683" t="str">
        <f t="shared" si="125"/>
        <v/>
      </c>
      <c r="D2683">
        <v>2026</v>
      </c>
      <c r="E2683" t="s">
        <v>8092</v>
      </c>
      <c r="F2683" t="s">
        <v>2859</v>
      </c>
      <c r="G2683" t="s">
        <v>37</v>
      </c>
      <c r="H2683" t="s">
        <v>64</v>
      </c>
      <c r="I2683">
        <v>2</v>
      </c>
      <c r="J2683">
        <v>4</v>
      </c>
      <c r="K2683" s="29">
        <v>7.76</v>
      </c>
      <c r="L2683">
        <v>15</v>
      </c>
      <c r="M2683">
        <v>11</v>
      </c>
      <c r="N2683">
        <v>0</v>
      </c>
      <c r="O2683">
        <v>0</v>
      </c>
      <c r="P2683">
        <v>0</v>
      </c>
      <c r="Q2683">
        <v>55.2</v>
      </c>
      <c r="R2683">
        <v>84</v>
      </c>
      <c r="S2683">
        <v>56</v>
      </c>
      <c r="T2683">
        <v>48</v>
      </c>
      <c r="U2683">
        <v>25</v>
      </c>
      <c r="V2683">
        <v>46</v>
      </c>
      <c r="W2683">
        <v>9</v>
      </c>
      <c r="X2683" s="2">
        <v>0.35099999999999998</v>
      </c>
    </row>
    <row r="2684" spans="1:24" x14ac:dyDescent="0.25">
      <c r="A2684" t="str">
        <f t="shared" si="126"/>
        <v/>
      </c>
      <c r="B2684" t="str">
        <f t="shared" si="124"/>
        <v/>
      </c>
      <c r="C2684" t="str">
        <f t="shared" si="125"/>
        <v/>
      </c>
      <c r="D2684">
        <v>2026</v>
      </c>
      <c r="E2684" t="s">
        <v>9410</v>
      </c>
      <c r="F2684" t="s">
        <v>2859</v>
      </c>
      <c r="G2684" t="s">
        <v>37</v>
      </c>
      <c r="H2684" t="s">
        <v>64</v>
      </c>
      <c r="I2684">
        <v>0</v>
      </c>
      <c r="J2684">
        <v>0</v>
      </c>
      <c r="K2684" s="29">
        <v>2.4500000000000002</v>
      </c>
      <c r="L2684">
        <v>4</v>
      </c>
      <c r="M2684">
        <v>0</v>
      </c>
      <c r="N2684">
        <v>0</v>
      </c>
      <c r="O2684">
        <v>0</v>
      </c>
      <c r="P2684">
        <v>0</v>
      </c>
      <c r="Q2684">
        <v>3.2</v>
      </c>
      <c r="R2684">
        <v>2</v>
      </c>
      <c r="S2684">
        <v>1</v>
      </c>
      <c r="T2684">
        <v>1</v>
      </c>
      <c r="U2684">
        <v>2</v>
      </c>
      <c r="V2684">
        <v>3</v>
      </c>
      <c r="W2684">
        <v>2</v>
      </c>
      <c r="X2684" s="2">
        <v>0.16700000000000001</v>
      </c>
    </row>
    <row r="2685" spans="1:24" x14ac:dyDescent="0.25">
      <c r="A2685">
        <f t="shared" si="126"/>
        <v>1</v>
      </c>
      <c r="B2685" t="str">
        <f t="shared" si="124"/>
        <v/>
      </c>
      <c r="C2685" t="str">
        <f t="shared" si="125"/>
        <v/>
      </c>
      <c r="D2685">
        <v>2026</v>
      </c>
      <c r="E2685" t="s">
        <v>9411</v>
      </c>
      <c r="F2685" t="s">
        <v>2859</v>
      </c>
      <c r="G2685" t="s">
        <v>29</v>
      </c>
      <c r="H2685" t="s">
        <v>64</v>
      </c>
      <c r="I2685">
        <v>5</v>
      </c>
      <c r="J2685">
        <v>5</v>
      </c>
      <c r="K2685" s="29">
        <v>2.5499999999999998</v>
      </c>
      <c r="L2685">
        <v>28</v>
      </c>
      <c r="M2685">
        <v>0</v>
      </c>
      <c r="N2685">
        <v>0</v>
      </c>
      <c r="O2685">
        <v>0</v>
      </c>
      <c r="P2685">
        <v>12</v>
      </c>
      <c r="Q2685">
        <v>49.1</v>
      </c>
      <c r="R2685">
        <v>29</v>
      </c>
      <c r="S2685">
        <v>16</v>
      </c>
      <c r="T2685">
        <v>14</v>
      </c>
      <c r="U2685">
        <v>18</v>
      </c>
      <c r="V2685">
        <v>51</v>
      </c>
      <c r="W2685">
        <v>5</v>
      </c>
      <c r="X2685" s="2">
        <v>0.16500000000000001</v>
      </c>
    </row>
    <row r="2686" spans="1:24" x14ac:dyDescent="0.25">
      <c r="A2686" t="str">
        <f t="shared" si="126"/>
        <v/>
      </c>
      <c r="B2686" t="str">
        <f t="shared" si="124"/>
        <v/>
      </c>
      <c r="C2686" t="str">
        <f t="shared" si="125"/>
        <v/>
      </c>
      <c r="D2686">
        <v>2026</v>
      </c>
      <c r="E2686" t="s">
        <v>9412</v>
      </c>
      <c r="F2686" t="s">
        <v>2859</v>
      </c>
      <c r="G2686" t="s">
        <v>37</v>
      </c>
      <c r="H2686" t="s">
        <v>64</v>
      </c>
      <c r="I2686">
        <v>1</v>
      </c>
      <c r="J2686">
        <v>1</v>
      </c>
      <c r="K2686" s="29">
        <v>3.33</v>
      </c>
      <c r="L2686">
        <v>16</v>
      </c>
      <c r="M2686">
        <v>1</v>
      </c>
      <c r="N2686">
        <v>0</v>
      </c>
      <c r="O2686">
        <v>0</v>
      </c>
      <c r="P2686">
        <v>0</v>
      </c>
      <c r="Q2686">
        <v>24.1</v>
      </c>
      <c r="R2686">
        <v>20</v>
      </c>
      <c r="S2686">
        <v>10</v>
      </c>
      <c r="T2686">
        <v>9</v>
      </c>
      <c r="U2686">
        <v>14</v>
      </c>
      <c r="V2686">
        <v>25</v>
      </c>
      <c r="W2686">
        <v>1</v>
      </c>
      <c r="X2686" s="2">
        <v>0.23</v>
      </c>
    </row>
    <row r="2687" spans="1:24" x14ac:dyDescent="0.25">
      <c r="A2687" t="str">
        <f t="shared" si="126"/>
        <v/>
      </c>
      <c r="B2687" t="str">
        <f t="shared" si="124"/>
        <v/>
      </c>
      <c r="C2687" t="str">
        <f t="shared" si="125"/>
        <v/>
      </c>
      <c r="D2687">
        <v>2026</v>
      </c>
      <c r="E2687" t="s">
        <v>9413</v>
      </c>
      <c r="F2687" t="s">
        <v>2859</v>
      </c>
      <c r="G2687" t="s">
        <v>37</v>
      </c>
      <c r="H2687" t="s">
        <v>64</v>
      </c>
      <c r="I2687">
        <v>3</v>
      </c>
      <c r="J2687">
        <v>0</v>
      </c>
      <c r="K2687" s="29">
        <v>3.76</v>
      </c>
      <c r="L2687">
        <v>17</v>
      </c>
      <c r="M2687">
        <v>0</v>
      </c>
      <c r="N2687">
        <v>0</v>
      </c>
      <c r="O2687">
        <v>0</v>
      </c>
      <c r="P2687">
        <v>0</v>
      </c>
      <c r="Q2687">
        <v>26.1</v>
      </c>
      <c r="R2687">
        <v>26</v>
      </c>
      <c r="S2687">
        <v>15</v>
      </c>
      <c r="T2687">
        <v>11</v>
      </c>
      <c r="U2687">
        <v>20</v>
      </c>
      <c r="V2687">
        <v>21</v>
      </c>
      <c r="W2687">
        <v>2</v>
      </c>
      <c r="X2687" s="2">
        <v>0.255</v>
      </c>
    </row>
    <row r="2688" spans="1:24" x14ac:dyDescent="0.25">
      <c r="A2688" t="str">
        <f t="shared" si="126"/>
        <v/>
      </c>
      <c r="B2688" t="str">
        <f t="shared" si="124"/>
        <v/>
      </c>
      <c r="C2688" t="str">
        <f t="shared" si="125"/>
        <v/>
      </c>
      <c r="D2688">
        <v>2026</v>
      </c>
      <c r="E2688" t="s">
        <v>9414</v>
      </c>
      <c r="F2688" t="s">
        <v>2859</v>
      </c>
      <c r="G2688" t="s">
        <v>24</v>
      </c>
      <c r="H2688" t="s">
        <v>64</v>
      </c>
      <c r="I2688">
        <v>1</v>
      </c>
      <c r="J2688">
        <v>0</v>
      </c>
      <c r="K2688" s="29">
        <v>4.5</v>
      </c>
      <c r="L2688">
        <v>6</v>
      </c>
      <c r="M2688">
        <v>0</v>
      </c>
      <c r="N2688">
        <v>0</v>
      </c>
      <c r="O2688">
        <v>0</v>
      </c>
      <c r="P2688">
        <v>0</v>
      </c>
      <c r="Q2688">
        <v>6</v>
      </c>
      <c r="R2688">
        <v>6</v>
      </c>
      <c r="S2688">
        <v>4</v>
      </c>
      <c r="T2688">
        <v>3</v>
      </c>
      <c r="U2688">
        <v>7</v>
      </c>
      <c r="V2688">
        <v>5</v>
      </c>
      <c r="W2688">
        <v>3</v>
      </c>
      <c r="X2688" s="2">
        <v>0.25</v>
      </c>
    </row>
    <row r="2689" spans="1:24" x14ac:dyDescent="0.25">
      <c r="A2689">
        <f t="shared" si="126"/>
        <v>1</v>
      </c>
      <c r="B2689" t="str">
        <f t="shared" si="124"/>
        <v/>
      </c>
      <c r="C2689" t="str">
        <f t="shared" si="125"/>
        <v/>
      </c>
      <c r="D2689">
        <v>2026</v>
      </c>
      <c r="E2689" t="s">
        <v>9415</v>
      </c>
      <c r="F2689" t="s">
        <v>2859</v>
      </c>
      <c r="G2689" t="s">
        <v>29</v>
      </c>
      <c r="H2689" t="s">
        <v>64</v>
      </c>
      <c r="I2689">
        <v>0</v>
      </c>
      <c r="J2689">
        <v>0</v>
      </c>
      <c r="K2689" s="29">
        <v>5.4</v>
      </c>
      <c r="L2689">
        <v>4</v>
      </c>
      <c r="M2689">
        <v>2</v>
      </c>
      <c r="N2689">
        <v>0</v>
      </c>
      <c r="O2689">
        <v>0</v>
      </c>
      <c r="P2689">
        <v>0</v>
      </c>
      <c r="Q2689">
        <v>6.2</v>
      </c>
      <c r="R2689">
        <v>8</v>
      </c>
      <c r="S2689">
        <v>4</v>
      </c>
      <c r="T2689">
        <v>4</v>
      </c>
      <c r="U2689">
        <v>4</v>
      </c>
      <c r="V2689">
        <v>2</v>
      </c>
      <c r="W2689">
        <v>1</v>
      </c>
      <c r="X2689" s="2">
        <v>0.29599999999999999</v>
      </c>
    </row>
    <row r="2690" spans="1:24" x14ac:dyDescent="0.25">
      <c r="A2690" t="str">
        <f t="shared" si="126"/>
        <v/>
      </c>
      <c r="B2690" t="str">
        <f t="shared" ref="B2690:B2753" si="127">IF(COUNTIFS(Draft_Player,$E2690),COUNTIFS(Draft_Player,$E2690),"")</f>
        <v/>
      </c>
      <c r="C2690" t="str">
        <f t="shared" ref="C2690:C2753" si="128">IF(COUNTIFS(Transfers_Player,$E2690),COUNTIFS(Transfers_Player,$E2690),"")</f>
        <v/>
      </c>
      <c r="D2690">
        <v>2026</v>
      </c>
      <c r="E2690" t="s">
        <v>9416</v>
      </c>
      <c r="F2690" t="s">
        <v>2859</v>
      </c>
      <c r="G2690" t="s">
        <v>47</v>
      </c>
      <c r="H2690" t="s">
        <v>64</v>
      </c>
      <c r="I2690">
        <v>1</v>
      </c>
      <c r="J2690">
        <v>0</v>
      </c>
      <c r="K2690" s="29">
        <v>6.1</v>
      </c>
      <c r="L2690">
        <v>12</v>
      </c>
      <c r="M2690">
        <v>11</v>
      </c>
      <c r="N2690">
        <v>0</v>
      </c>
      <c r="O2690">
        <v>0</v>
      </c>
      <c r="P2690">
        <v>0</v>
      </c>
      <c r="Q2690">
        <v>31</v>
      </c>
      <c r="R2690">
        <v>32</v>
      </c>
      <c r="S2690">
        <v>26</v>
      </c>
      <c r="T2690">
        <v>21</v>
      </c>
      <c r="U2690">
        <v>32</v>
      </c>
      <c r="V2690">
        <v>32</v>
      </c>
      <c r="W2690">
        <v>4</v>
      </c>
      <c r="X2690" s="2">
        <v>0.26200000000000001</v>
      </c>
    </row>
    <row r="2691" spans="1:24" x14ac:dyDescent="0.25">
      <c r="A2691" t="str">
        <f t="shared" si="126"/>
        <v/>
      </c>
      <c r="B2691" t="str">
        <f t="shared" si="127"/>
        <v/>
      </c>
      <c r="C2691" t="str">
        <f t="shared" si="128"/>
        <v/>
      </c>
      <c r="D2691">
        <v>2026</v>
      </c>
      <c r="E2691" t="s">
        <v>2867</v>
      </c>
      <c r="F2691" t="s">
        <v>2859</v>
      </c>
      <c r="G2691" t="s">
        <v>24</v>
      </c>
      <c r="H2691" t="s">
        <v>64</v>
      </c>
      <c r="I2691">
        <v>1</v>
      </c>
      <c r="J2691">
        <v>1</v>
      </c>
      <c r="K2691" s="29">
        <v>6.53</v>
      </c>
      <c r="L2691">
        <v>16</v>
      </c>
      <c r="M2691">
        <v>0</v>
      </c>
      <c r="N2691">
        <v>0</v>
      </c>
      <c r="O2691">
        <v>0</v>
      </c>
      <c r="P2691">
        <v>0</v>
      </c>
      <c r="Q2691">
        <v>20.2</v>
      </c>
      <c r="R2691">
        <v>29</v>
      </c>
      <c r="S2691">
        <v>20</v>
      </c>
      <c r="T2691">
        <v>15</v>
      </c>
      <c r="U2691">
        <v>14</v>
      </c>
      <c r="V2691">
        <v>21</v>
      </c>
      <c r="W2691">
        <v>2</v>
      </c>
      <c r="X2691" s="2">
        <v>0.32600000000000001</v>
      </c>
    </row>
    <row r="2692" spans="1:24" x14ac:dyDescent="0.25">
      <c r="A2692" t="str">
        <f t="shared" si="126"/>
        <v/>
      </c>
      <c r="B2692" t="str">
        <f t="shared" si="127"/>
        <v/>
      </c>
      <c r="C2692" t="str">
        <f t="shared" si="128"/>
        <v/>
      </c>
      <c r="D2692">
        <v>2026</v>
      </c>
      <c r="E2692" t="s">
        <v>9417</v>
      </c>
      <c r="F2692" t="s">
        <v>2859</v>
      </c>
      <c r="G2692" t="s">
        <v>24</v>
      </c>
      <c r="H2692" t="s">
        <v>64</v>
      </c>
      <c r="I2692">
        <v>2</v>
      </c>
      <c r="J2692">
        <v>1</v>
      </c>
      <c r="K2692" s="29">
        <v>7.71</v>
      </c>
      <c r="L2692">
        <v>19</v>
      </c>
      <c r="M2692">
        <v>0</v>
      </c>
      <c r="N2692">
        <v>0</v>
      </c>
      <c r="O2692">
        <v>0</v>
      </c>
      <c r="P2692">
        <v>1</v>
      </c>
      <c r="Q2692">
        <v>30.1</v>
      </c>
      <c r="R2692">
        <v>43</v>
      </c>
      <c r="S2692">
        <v>30</v>
      </c>
      <c r="T2692">
        <v>26</v>
      </c>
      <c r="U2692">
        <v>12</v>
      </c>
      <c r="V2692">
        <v>18</v>
      </c>
      <c r="W2692">
        <v>5</v>
      </c>
      <c r="X2692" s="2">
        <v>0.34699999999999998</v>
      </c>
    </row>
    <row r="2693" spans="1:24" x14ac:dyDescent="0.25">
      <c r="A2693" t="str">
        <f t="shared" si="126"/>
        <v/>
      </c>
      <c r="B2693" t="str">
        <f t="shared" si="127"/>
        <v/>
      </c>
      <c r="C2693" t="str">
        <f t="shared" si="128"/>
        <v/>
      </c>
      <c r="D2693">
        <v>2026</v>
      </c>
      <c r="E2693" t="s">
        <v>9418</v>
      </c>
      <c r="F2693" t="s">
        <v>2859</v>
      </c>
      <c r="G2693" t="s">
        <v>37</v>
      </c>
      <c r="H2693" t="s">
        <v>64</v>
      </c>
      <c r="I2693">
        <v>4</v>
      </c>
      <c r="J2693">
        <v>0</v>
      </c>
      <c r="K2693" s="29">
        <v>7.82</v>
      </c>
      <c r="L2693">
        <v>13</v>
      </c>
      <c r="M2693">
        <v>0</v>
      </c>
      <c r="N2693">
        <v>0</v>
      </c>
      <c r="O2693">
        <v>0</v>
      </c>
      <c r="P2693">
        <v>0</v>
      </c>
      <c r="Q2693">
        <v>25.1</v>
      </c>
      <c r="R2693">
        <v>27</v>
      </c>
      <c r="S2693">
        <v>23</v>
      </c>
      <c r="T2693">
        <v>22</v>
      </c>
      <c r="U2693">
        <v>16</v>
      </c>
      <c r="V2693">
        <v>23</v>
      </c>
      <c r="W2693">
        <v>7</v>
      </c>
      <c r="X2693" s="2">
        <v>0.27800000000000002</v>
      </c>
    </row>
    <row r="2694" spans="1:24" x14ac:dyDescent="0.25">
      <c r="A2694" t="str">
        <f t="shared" si="126"/>
        <v/>
      </c>
      <c r="B2694" t="str">
        <f t="shared" si="127"/>
        <v/>
      </c>
      <c r="C2694" t="str">
        <f t="shared" si="128"/>
        <v/>
      </c>
      <c r="D2694">
        <v>2026</v>
      </c>
      <c r="E2694" t="s">
        <v>9419</v>
      </c>
      <c r="F2694" t="s">
        <v>2859</v>
      </c>
      <c r="G2694" t="s">
        <v>37</v>
      </c>
      <c r="H2694" t="s">
        <v>64</v>
      </c>
      <c r="I2694">
        <v>1</v>
      </c>
      <c r="J2694">
        <v>1</v>
      </c>
      <c r="K2694" s="29">
        <v>8.0500000000000007</v>
      </c>
      <c r="L2694">
        <v>14</v>
      </c>
      <c r="M2694">
        <v>0</v>
      </c>
      <c r="N2694">
        <v>0</v>
      </c>
      <c r="O2694">
        <v>0</v>
      </c>
      <c r="P2694">
        <v>0</v>
      </c>
      <c r="Q2694">
        <v>19</v>
      </c>
      <c r="R2694">
        <v>18</v>
      </c>
      <c r="S2694">
        <v>17</v>
      </c>
      <c r="T2694">
        <v>17</v>
      </c>
      <c r="U2694">
        <v>17</v>
      </c>
      <c r="V2694">
        <v>17</v>
      </c>
      <c r="W2694">
        <v>5</v>
      </c>
      <c r="X2694" s="2">
        <v>0.25700000000000001</v>
      </c>
    </row>
    <row r="2695" spans="1:24" x14ac:dyDescent="0.25">
      <c r="A2695">
        <f t="shared" si="126"/>
        <v>1</v>
      </c>
      <c r="B2695" t="str">
        <f t="shared" si="127"/>
        <v/>
      </c>
      <c r="C2695" t="str">
        <f t="shared" si="128"/>
        <v/>
      </c>
      <c r="D2695">
        <v>2026</v>
      </c>
      <c r="E2695" t="s">
        <v>9420</v>
      </c>
      <c r="F2695" t="s">
        <v>2859</v>
      </c>
      <c r="G2695" t="s">
        <v>29</v>
      </c>
      <c r="H2695" t="s">
        <v>64</v>
      </c>
      <c r="I2695">
        <v>0</v>
      </c>
      <c r="J2695">
        <v>1</v>
      </c>
      <c r="K2695" s="29">
        <v>9.64</v>
      </c>
      <c r="L2695">
        <v>11</v>
      </c>
      <c r="M2695">
        <v>1</v>
      </c>
      <c r="N2695">
        <v>0</v>
      </c>
      <c r="O2695">
        <v>0</v>
      </c>
      <c r="P2695">
        <v>0</v>
      </c>
      <c r="Q2695">
        <v>18.2</v>
      </c>
      <c r="R2695">
        <v>19</v>
      </c>
      <c r="S2695">
        <v>24</v>
      </c>
      <c r="T2695">
        <v>20</v>
      </c>
      <c r="U2695">
        <v>11</v>
      </c>
      <c r="V2695">
        <v>6</v>
      </c>
      <c r="W2695">
        <v>12</v>
      </c>
      <c r="X2695" s="2">
        <v>0.25700000000000001</v>
      </c>
    </row>
    <row r="2696" spans="1:24" x14ac:dyDescent="0.25">
      <c r="A2696" t="str">
        <f t="shared" si="126"/>
        <v/>
      </c>
      <c r="B2696" t="str">
        <f t="shared" si="127"/>
        <v/>
      </c>
      <c r="C2696" t="str">
        <f t="shared" si="128"/>
        <v/>
      </c>
      <c r="D2696">
        <v>2026</v>
      </c>
      <c r="E2696" t="s">
        <v>9421</v>
      </c>
      <c r="F2696" t="s">
        <v>2859</v>
      </c>
      <c r="G2696" t="s">
        <v>24</v>
      </c>
      <c r="H2696" t="s">
        <v>64</v>
      </c>
      <c r="I2696">
        <v>0</v>
      </c>
      <c r="J2696">
        <v>1</v>
      </c>
      <c r="K2696" s="29">
        <v>13.5</v>
      </c>
      <c r="L2696">
        <v>2</v>
      </c>
      <c r="M2696">
        <v>0</v>
      </c>
      <c r="N2696">
        <v>0</v>
      </c>
      <c r="O2696">
        <v>0</v>
      </c>
      <c r="P2696">
        <v>0</v>
      </c>
      <c r="Q2696">
        <v>0.2</v>
      </c>
      <c r="R2696">
        <v>1</v>
      </c>
      <c r="S2696">
        <v>1</v>
      </c>
      <c r="T2696">
        <v>1</v>
      </c>
      <c r="U2696">
        <v>2</v>
      </c>
      <c r="V2696">
        <v>0</v>
      </c>
      <c r="W2696">
        <v>0</v>
      </c>
      <c r="X2696" s="2">
        <v>1</v>
      </c>
    </row>
    <row r="2697" spans="1:24" x14ac:dyDescent="0.25">
      <c r="A2697" t="str">
        <f t="shared" si="126"/>
        <v/>
      </c>
      <c r="B2697" t="str">
        <f t="shared" si="127"/>
        <v/>
      </c>
      <c r="C2697">
        <f t="shared" si="128"/>
        <v>1</v>
      </c>
      <c r="D2697">
        <v>2026</v>
      </c>
      <c r="E2697" t="s">
        <v>2893</v>
      </c>
      <c r="F2697" t="s">
        <v>2874</v>
      </c>
      <c r="G2697" t="s">
        <v>37</v>
      </c>
      <c r="H2697" t="s">
        <v>64</v>
      </c>
      <c r="I2697">
        <v>10</v>
      </c>
      <c r="J2697">
        <v>3</v>
      </c>
      <c r="K2697" s="29">
        <v>3.97</v>
      </c>
      <c r="L2697">
        <v>15</v>
      </c>
      <c r="M2697">
        <v>9</v>
      </c>
      <c r="N2697">
        <v>1</v>
      </c>
      <c r="O2697">
        <v>0</v>
      </c>
      <c r="P2697">
        <v>0</v>
      </c>
      <c r="Q2697">
        <v>70.099999999999994</v>
      </c>
      <c r="R2697">
        <v>70</v>
      </c>
      <c r="S2697">
        <v>34</v>
      </c>
      <c r="T2697">
        <v>31</v>
      </c>
      <c r="U2697">
        <v>40</v>
      </c>
      <c r="V2697">
        <v>59</v>
      </c>
      <c r="W2697">
        <v>6</v>
      </c>
      <c r="X2697" s="2">
        <v>0.24199999999999999</v>
      </c>
    </row>
    <row r="2698" spans="1:24" x14ac:dyDescent="0.25">
      <c r="A2698" t="str">
        <f t="shared" si="126"/>
        <v/>
      </c>
      <c r="B2698" t="str">
        <f t="shared" si="127"/>
        <v/>
      </c>
      <c r="C2698" t="str">
        <f t="shared" si="128"/>
        <v/>
      </c>
      <c r="D2698">
        <v>2026</v>
      </c>
      <c r="E2698" t="s">
        <v>9422</v>
      </c>
      <c r="F2698" t="s">
        <v>2874</v>
      </c>
      <c r="G2698" t="s">
        <v>24</v>
      </c>
      <c r="H2698" t="s">
        <v>64</v>
      </c>
      <c r="I2698">
        <v>2</v>
      </c>
      <c r="J2698">
        <v>4</v>
      </c>
      <c r="K2698" s="29">
        <v>4.8499999999999996</v>
      </c>
      <c r="L2698">
        <v>15</v>
      </c>
      <c r="M2698">
        <v>11</v>
      </c>
      <c r="N2698">
        <v>0</v>
      </c>
      <c r="O2698">
        <v>0</v>
      </c>
      <c r="P2698">
        <v>1</v>
      </c>
      <c r="Q2698">
        <v>59.1</v>
      </c>
      <c r="R2698">
        <v>63</v>
      </c>
      <c r="S2698">
        <v>32</v>
      </c>
      <c r="T2698">
        <v>32</v>
      </c>
      <c r="U2698">
        <v>23</v>
      </c>
      <c r="V2698">
        <v>59</v>
      </c>
      <c r="W2698">
        <v>11</v>
      </c>
      <c r="X2698" s="2">
        <v>0.248</v>
      </c>
    </row>
    <row r="2699" spans="1:24" x14ac:dyDescent="0.25">
      <c r="A2699">
        <f t="shared" si="126"/>
        <v>1</v>
      </c>
      <c r="B2699" t="str">
        <f t="shared" si="127"/>
        <v/>
      </c>
      <c r="C2699" t="str">
        <f t="shared" si="128"/>
        <v/>
      </c>
      <c r="D2699">
        <v>2026</v>
      </c>
      <c r="E2699" t="s">
        <v>2890</v>
      </c>
      <c r="F2699" t="s">
        <v>2874</v>
      </c>
      <c r="G2699" t="s">
        <v>29</v>
      </c>
      <c r="H2699" t="s">
        <v>64</v>
      </c>
      <c r="I2699">
        <v>0</v>
      </c>
      <c r="J2699">
        <v>0</v>
      </c>
      <c r="K2699" s="29">
        <v>0</v>
      </c>
      <c r="L2699">
        <v>1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4</v>
      </c>
      <c r="S2699">
        <v>7</v>
      </c>
      <c r="T2699">
        <v>0</v>
      </c>
      <c r="U2699">
        <v>3</v>
      </c>
      <c r="V2699">
        <v>0</v>
      </c>
      <c r="W2699">
        <v>0</v>
      </c>
      <c r="X2699" s="2">
        <v>1</v>
      </c>
    </row>
    <row r="2700" spans="1:24" x14ac:dyDescent="0.25">
      <c r="A2700" t="str">
        <f t="shared" si="126"/>
        <v/>
      </c>
      <c r="B2700" t="str">
        <f t="shared" si="127"/>
        <v/>
      </c>
      <c r="C2700" t="str">
        <f t="shared" si="128"/>
        <v/>
      </c>
      <c r="D2700">
        <v>2026</v>
      </c>
      <c r="E2700" t="s">
        <v>2896</v>
      </c>
      <c r="F2700" t="s">
        <v>2874</v>
      </c>
      <c r="G2700" t="s">
        <v>47</v>
      </c>
      <c r="H2700" t="s">
        <v>64</v>
      </c>
      <c r="I2700">
        <v>0</v>
      </c>
      <c r="J2700">
        <v>0</v>
      </c>
      <c r="K2700" s="29">
        <v>0</v>
      </c>
      <c r="L2700">
        <v>1</v>
      </c>
      <c r="M2700">
        <v>1</v>
      </c>
      <c r="N2700">
        <v>1</v>
      </c>
      <c r="O2700">
        <v>0</v>
      </c>
      <c r="P2700">
        <v>0</v>
      </c>
      <c r="Q2700">
        <v>0</v>
      </c>
      <c r="R2700">
        <v>4</v>
      </c>
      <c r="S2700">
        <v>0</v>
      </c>
      <c r="T2700">
        <v>0</v>
      </c>
      <c r="U2700">
        <v>7</v>
      </c>
      <c r="V2700">
        <v>3</v>
      </c>
      <c r="W2700">
        <v>4</v>
      </c>
      <c r="X2700" s="2">
        <v>0.14799999999999999</v>
      </c>
    </row>
    <row r="2701" spans="1:24" x14ac:dyDescent="0.25">
      <c r="A2701" t="str">
        <f t="shared" si="126"/>
        <v/>
      </c>
      <c r="B2701" t="str">
        <f t="shared" si="127"/>
        <v/>
      </c>
      <c r="C2701" t="str">
        <f t="shared" si="128"/>
        <v/>
      </c>
      <c r="D2701">
        <v>2026</v>
      </c>
      <c r="E2701" t="s">
        <v>2888</v>
      </c>
      <c r="F2701" t="s">
        <v>2874</v>
      </c>
      <c r="G2701" t="s">
        <v>47</v>
      </c>
      <c r="H2701" t="s">
        <v>64</v>
      </c>
      <c r="I2701">
        <v>0</v>
      </c>
      <c r="J2701">
        <v>0</v>
      </c>
      <c r="K2701" s="29">
        <v>0</v>
      </c>
      <c r="L2701">
        <v>5</v>
      </c>
      <c r="M2701">
        <v>0</v>
      </c>
      <c r="N2701">
        <v>0</v>
      </c>
      <c r="O2701">
        <v>0</v>
      </c>
      <c r="P2701">
        <v>0</v>
      </c>
      <c r="Q2701">
        <v>8</v>
      </c>
      <c r="R2701">
        <v>6</v>
      </c>
      <c r="S2701">
        <v>0</v>
      </c>
      <c r="T2701">
        <v>0</v>
      </c>
      <c r="U2701">
        <v>4</v>
      </c>
      <c r="V2701">
        <v>6</v>
      </c>
      <c r="W2701">
        <v>3</v>
      </c>
      <c r="X2701" s="2">
        <v>0.19400000000000001</v>
      </c>
    </row>
    <row r="2702" spans="1:24" x14ac:dyDescent="0.25">
      <c r="A2702" t="str">
        <f t="shared" si="126"/>
        <v/>
      </c>
      <c r="B2702" t="str">
        <f t="shared" si="127"/>
        <v/>
      </c>
      <c r="C2702" t="str">
        <f t="shared" si="128"/>
        <v/>
      </c>
      <c r="D2702">
        <v>2026</v>
      </c>
      <c r="E2702" t="s">
        <v>2889</v>
      </c>
      <c r="F2702" t="s">
        <v>2874</v>
      </c>
      <c r="G2702" t="s">
        <v>37</v>
      </c>
      <c r="H2702" t="s">
        <v>64</v>
      </c>
      <c r="I2702">
        <v>2</v>
      </c>
      <c r="J2702">
        <v>2</v>
      </c>
      <c r="K2702" s="29">
        <v>4.13</v>
      </c>
      <c r="L2702">
        <v>19</v>
      </c>
      <c r="M2702">
        <v>0</v>
      </c>
      <c r="N2702">
        <v>0</v>
      </c>
      <c r="O2702">
        <v>0</v>
      </c>
      <c r="P2702">
        <v>7</v>
      </c>
      <c r="Q2702">
        <v>28.1</v>
      </c>
      <c r="R2702">
        <v>23</v>
      </c>
      <c r="S2702">
        <v>14</v>
      </c>
      <c r="T2702">
        <v>13</v>
      </c>
      <c r="U2702">
        <v>16</v>
      </c>
      <c r="V2702">
        <v>14</v>
      </c>
      <c r="W2702">
        <v>2</v>
      </c>
      <c r="X2702" s="2">
        <v>0.247</v>
      </c>
    </row>
    <row r="2703" spans="1:24" x14ac:dyDescent="0.25">
      <c r="A2703">
        <f t="shared" si="126"/>
        <v>1</v>
      </c>
      <c r="B2703" t="str">
        <f t="shared" si="127"/>
        <v/>
      </c>
      <c r="C2703" t="str">
        <f t="shared" si="128"/>
        <v/>
      </c>
      <c r="D2703">
        <v>2026</v>
      </c>
      <c r="E2703" t="s">
        <v>9423</v>
      </c>
      <c r="F2703" t="s">
        <v>2874</v>
      </c>
      <c r="G2703" t="s">
        <v>29</v>
      </c>
      <c r="H2703" t="s">
        <v>64</v>
      </c>
      <c r="I2703">
        <v>2</v>
      </c>
      <c r="J2703">
        <v>2</v>
      </c>
      <c r="K2703" s="29">
        <v>4.99</v>
      </c>
      <c r="L2703">
        <v>14</v>
      </c>
      <c r="M2703">
        <v>13</v>
      </c>
      <c r="N2703">
        <v>0</v>
      </c>
      <c r="O2703">
        <v>0</v>
      </c>
      <c r="P2703">
        <v>0</v>
      </c>
      <c r="Q2703">
        <v>52.1</v>
      </c>
      <c r="R2703">
        <v>67</v>
      </c>
      <c r="S2703">
        <v>31</v>
      </c>
      <c r="T2703">
        <v>29</v>
      </c>
      <c r="U2703">
        <v>9</v>
      </c>
      <c r="V2703">
        <v>25</v>
      </c>
      <c r="W2703">
        <v>8</v>
      </c>
      <c r="X2703" s="2">
        <v>0.31900000000000001</v>
      </c>
    </row>
    <row r="2704" spans="1:24" x14ac:dyDescent="0.25">
      <c r="A2704" t="str">
        <f t="shared" si="126"/>
        <v/>
      </c>
      <c r="B2704" t="str">
        <f t="shared" si="127"/>
        <v/>
      </c>
      <c r="C2704" t="str">
        <f t="shared" si="128"/>
        <v/>
      </c>
      <c r="D2704">
        <v>2026</v>
      </c>
      <c r="E2704" t="s">
        <v>9424</v>
      </c>
      <c r="F2704" t="s">
        <v>2874</v>
      </c>
      <c r="G2704" t="s">
        <v>37</v>
      </c>
      <c r="H2704" t="s">
        <v>64</v>
      </c>
      <c r="I2704">
        <v>7</v>
      </c>
      <c r="J2704">
        <v>1</v>
      </c>
      <c r="K2704" s="29">
        <v>5.36</v>
      </c>
      <c r="L2704">
        <v>23</v>
      </c>
      <c r="M2704">
        <v>2</v>
      </c>
      <c r="N2704">
        <v>0</v>
      </c>
      <c r="O2704">
        <v>0</v>
      </c>
      <c r="P2704">
        <v>1</v>
      </c>
      <c r="Q2704">
        <v>42</v>
      </c>
      <c r="R2704">
        <v>44</v>
      </c>
      <c r="S2704">
        <v>29</v>
      </c>
      <c r="T2704">
        <v>25</v>
      </c>
      <c r="U2704">
        <v>9</v>
      </c>
      <c r="V2704">
        <v>20</v>
      </c>
      <c r="W2704">
        <v>10</v>
      </c>
      <c r="X2704" s="2">
        <v>0.27500000000000002</v>
      </c>
    </row>
    <row r="2705" spans="1:24" x14ac:dyDescent="0.25">
      <c r="A2705">
        <f t="shared" si="126"/>
        <v>1</v>
      </c>
      <c r="B2705" t="str">
        <f t="shared" si="127"/>
        <v/>
      </c>
      <c r="C2705" t="str">
        <f t="shared" si="128"/>
        <v/>
      </c>
      <c r="D2705">
        <v>2026</v>
      </c>
      <c r="E2705" t="s">
        <v>2891</v>
      </c>
      <c r="F2705" t="s">
        <v>2874</v>
      </c>
      <c r="G2705" t="s">
        <v>29</v>
      </c>
      <c r="H2705" t="s">
        <v>64</v>
      </c>
      <c r="I2705">
        <v>1</v>
      </c>
      <c r="J2705">
        <v>2</v>
      </c>
      <c r="K2705" s="29">
        <v>5.68</v>
      </c>
      <c r="L2705">
        <v>11</v>
      </c>
      <c r="M2705">
        <v>0</v>
      </c>
      <c r="N2705">
        <v>0</v>
      </c>
      <c r="O2705">
        <v>0</v>
      </c>
      <c r="P2705">
        <v>0</v>
      </c>
      <c r="Q2705">
        <v>12.2</v>
      </c>
      <c r="R2705">
        <v>8</v>
      </c>
      <c r="S2705">
        <v>8</v>
      </c>
      <c r="T2705">
        <v>8</v>
      </c>
      <c r="U2705">
        <v>12</v>
      </c>
      <c r="V2705">
        <v>6</v>
      </c>
      <c r="W2705">
        <v>6</v>
      </c>
      <c r="X2705" s="2">
        <v>0.27600000000000002</v>
      </c>
    </row>
    <row r="2706" spans="1:24" x14ac:dyDescent="0.25">
      <c r="A2706">
        <f t="shared" si="126"/>
        <v>1</v>
      </c>
      <c r="B2706" t="str">
        <f t="shared" si="127"/>
        <v/>
      </c>
      <c r="C2706" t="str">
        <f t="shared" si="128"/>
        <v/>
      </c>
      <c r="D2706">
        <v>2026</v>
      </c>
      <c r="E2706" t="s">
        <v>2880</v>
      </c>
      <c r="F2706" t="s">
        <v>2874</v>
      </c>
      <c r="G2706" t="s">
        <v>29</v>
      </c>
      <c r="H2706" t="s">
        <v>64</v>
      </c>
      <c r="I2706">
        <v>1</v>
      </c>
      <c r="J2706">
        <v>3</v>
      </c>
      <c r="K2706" s="29">
        <v>5.89</v>
      </c>
      <c r="L2706">
        <v>16</v>
      </c>
      <c r="M2706">
        <v>3</v>
      </c>
      <c r="N2706">
        <v>0</v>
      </c>
      <c r="O2706">
        <v>0</v>
      </c>
      <c r="P2706">
        <v>0</v>
      </c>
      <c r="Q2706">
        <v>44.1</v>
      </c>
      <c r="R2706">
        <v>31</v>
      </c>
      <c r="S2706">
        <v>31</v>
      </c>
      <c r="T2706">
        <v>29</v>
      </c>
      <c r="U2706">
        <v>18</v>
      </c>
      <c r="V2706">
        <v>25</v>
      </c>
      <c r="W2706">
        <v>9</v>
      </c>
      <c r="X2706" s="2">
        <v>0.25600000000000001</v>
      </c>
    </row>
    <row r="2707" spans="1:24" x14ac:dyDescent="0.25">
      <c r="A2707" t="str">
        <f t="shared" si="126"/>
        <v/>
      </c>
      <c r="B2707" t="str">
        <f t="shared" si="127"/>
        <v/>
      </c>
      <c r="C2707" t="str">
        <f t="shared" si="128"/>
        <v/>
      </c>
      <c r="D2707">
        <v>2026</v>
      </c>
      <c r="E2707" t="s">
        <v>9096</v>
      </c>
      <c r="F2707" t="s">
        <v>2874</v>
      </c>
      <c r="G2707" t="s">
        <v>37</v>
      </c>
      <c r="H2707" t="s">
        <v>64</v>
      </c>
      <c r="I2707">
        <v>0</v>
      </c>
      <c r="J2707">
        <v>1</v>
      </c>
      <c r="K2707" s="29">
        <v>7.96</v>
      </c>
      <c r="L2707">
        <v>17</v>
      </c>
      <c r="M2707">
        <v>1</v>
      </c>
      <c r="N2707">
        <v>0</v>
      </c>
      <c r="O2707">
        <v>0</v>
      </c>
      <c r="P2707">
        <v>0</v>
      </c>
      <c r="Q2707">
        <v>26</v>
      </c>
      <c r="R2707">
        <v>25</v>
      </c>
      <c r="S2707">
        <v>24</v>
      </c>
      <c r="T2707">
        <v>23</v>
      </c>
      <c r="U2707">
        <v>13</v>
      </c>
      <c r="V2707">
        <v>14</v>
      </c>
      <c r="W2707">
        <v>6</v>
      </c>
      <c r="X2707" s="2">
        <v>0.29399999999999998</v>
      </c>
    </row>
    <row r="2708" spans="1:24" x14ac:dyDescent="0.25">
      <c r="A2708">
        <f t="shared" si="126"/>
        <v>1</v>
      </c>
      <c r="B2708" t="str">
        <f t="shared" si="127"/>
        <v/>
      </c>
      <c r="C2708" t="str">
        <f t="shared" si="128"/>
        <v/>
      </c>
      <c r="D2708">
        <v>2026</v>
      </c>
      <c r="E2708" t="s">
        <v>2883</v>
      </c>
      <c r="F2708" t="s">
        <v>2874</v>
      </c>
      <c r="G2708" t="s">
        <v>29</v>
      </c>
      <c r="H2708" t="s">
        <v>64</v>
      </c>
      <c r="I2708">
        <v>0</v>
      </c>
      <c r="J2708">
        <v>3</v>
      </c>
      <c r="K2708" s="29">
        <v>8.17</v>
      </c>
      <c r="L2708">
        <v>14</v>
      </c>
      <c r="M2708">
        <v>3</v>
      </c>
      <c r="N2708">
        <v>0</v>
      </c>
      <c r="O2708">
        <v>0</v>
      </c>
      <c r="P2708">
        <v>0</v>
      </c>
      <c r="Q2708">
        <v>25.1</v>
      </c>
      <c r="R2708">
        <v>27</v>
      </c>
      <c r="S2708">
        <v>25</v>
      </c>
      <c r="T2708">
        <v>23</v>
      </c>
      <c r="U2708">
        <v>27</v>
      </c>
      <c r="V2708">
        <v>18</v>
      </c>
      <c r="W2708">
        <v>6</v>
      </c>
      <c r="X2708" s="2">
        <v>0.318</v>
      </c>
    </row>
    <row r="2709" spans="1:24" x14ac:dyDescent="0.25">
      <c r="A2709">
        <f t="shared" si="126"/>
        <v>1</v>
      </c>
      <c r="B2709" t="str">
        <f t="shared" si="127"/>
        <v/>
      </c>
      <c r="C2709" t="str">
        <f t="shared" si="128"/>
        <v/>
      </c>
      <c r="D2709">
        <v>2026</v>
      </c>
      <c r="E2709" t="s">
        <v>9425</v>
      </c>
      <c r="F2709" t="s">
        <v>2874</v>
      </c>
      <c r="G2709" t="s">
        <v>29</v>
      </c>
      <c r="H2709" t="s">
        <v>64</v>
      </c>
      <c r="I2709">
        <v>0</v>
      </c>
      <c r="J2709">
        <v>2</v>
      </c>
      <c r="K2709" s="29">
        <v>8.36</v>
      </c>
      <c r="L2709">
        <v>10</v>
      </c>
      <c r="M2709">
        <v>0</v>
      </c>
      <c r="N2709">
        <v>0</v>
      </c>
      <c r="O2709">
        <v>0</v>
      </c>
      <c r="P2709">
        <v>0</v>
      </c>
      <c r="Q2709">
        <v>14</v>
      </c>
      <c r="R2709">
        <v>14</v>
      </c>
      <c r="S2709">
        <v>14</v>
      </c>
      <c r="T2709">
        <v>13</v>
      </c>
      <c r="U2709">
        <v>14</v>
      </c>
      <c r="V2709">
        <v>5</v>
      </c>
      <c r="W2709">
        <v>1</v>
      </c>
      <c r="X2709" s="2">
        <v>0.255</v>
      </c>
    </row>
    <row r="2710" spans="1:24" x14ac:dyDescent="0.25">
      <c r="A2710" t="str">
        <f t="shared" si="126"/>
        <v/>
      </c>
      <c r="B2710" t="str">
        <f t="shared" si="127"/>
        <v/>
      </c>
      <c r="C2710" t="str">
        <f t="shared" si="128"/>
        <v/>
      </c>
      <c r="D2710">
        <v>2026</v>
      </c>
      <c r="E2710" t="s">
        <v>9426</v>
      </c>
      <c r="F2710" t="s">
        <v>2874</v>
      </c>
      <c r="G2710" t="s">
        <v>24</v>
      </c>
      <c r="H2710" t="s">
        <v>64</v>
      </c>
      <c r="I2710">
        <v>0</v>
      </c>
      <c r="J2710">
        <v>0</v>
      </c>
      <c r="K2710" s="29">
        <v>9</v>
      </c>
      <c r="L2710">
        <v>1</v>
      </c>
      <c r="M2710">
        <v>0</v>
      </c>
      <c r="N2710">
        <v>0</v>
      </c>
      <c r="O2710">
        <v>0</v>
      </c>
      <c r="P2710">
        <v>0</v>
      </c>
      <c r="Q2710">
        <v>1</v>
      </c>
      <c r="R2710">
        <v>2</v>
      </c>
      <c r="S2710">
        <v>1</v>
      </c>
      <c r="T2710">
        <v>1</v>
      </c>
      <c r="U2710">
        <v>0</v>
      </c>
      <c r="V2710">
        <v>0</v>
      </c>
      <c r="W2710">
        <v>0</v>
      </c>
      <c r="X2710" s="2">
        <v>0.4</v>
      </c>
    </row>
    <row r="2711" spans="1:24" x14ac:dyDescent="0.25">
      <c r="A2711" t="str">
        <f t="shared" si="126"/>
        <v/>
      </c>
      <c r="B2711" t="str">
        <f t="shared" si="127"/>
        <v/>
      </c>
      <c r="C2711" t="str">
        <f t="shared" si="128"/>
        <v/>
      </c>
      <c r="D2711">
        <v>2026</v>
      </c>
      <c r="E2711" t="s">
        <v>9427</v>
      </c>
      <c r="F2711" t="s">
        <v>2874</v>
      </c>
      <c r="G2711" t="s">
        <v>47</v>
      </c>
      <c r="H2711" t="s">
        <v>64</v>
      </c>
      <c r="I2711">
        <v>0</v>
      </c>
      <c r="J2711">
        <v>0</v>
      </c>
      <c r="K2711" s="29">
        <v>9</v>
      </c>
      <c r="L2711">
        <v>14</v>
      </c>
      <c r="M2711">
        <v>5</v>
      </c>
      <c r="N2711">
        <v>0</v>
      </c>
      <c r="O2711">
        <v>0</v>
      </c>
      <c r="P2711">
        <v>0</v>
      </c>
      <c r="Q2711">
        <v>20</v>
      </c>
      <c r="R2711">
        <v>19</v>
      </c>
      <c r="S2711">
        <v>21</v>
      </c>
      <c r="T2711">
        <v>20</v>
      </c>
      <c r="U2711">
        <v>24</v>
      </c>
      <c r="V2711">
        <v>13</v>
      </c>
      <c r="W2711">
        <v>5</v>
      </c>
      <c r="X2711" s="2">
        <v>0.26400000000000001</v>
      </c>
    </row>
    <row r="2712" spans="1:24" x14ac:dyDescent="0.25">
      <c r="A2712" t="str">
        <f t="shared" si="126"/>
        <v/>
      </c>
      <c r="B2712" t="str">
        <f t="shared" si="127"/>
        <v/>
      </c>
      <c r="C2712">
        <f t="shared" si="128"/>
        <v>1</v>
      </c>
      <c r="D2712">
        <v>2026</v>
      </c>
      <c r="E2712" t="s">
        <v>2886</v>
      </c>
      <c r="F2712" t="s">
        <v>2874</v>
      </c>
      <c r="G2712" t="s">
        <v>24</v>
      </c>
      <c r="H2712" t="s">
        <v>64</v>
      </c>
      <c r="I2712">
        <v>2</v>
      </c>
      <c r="J2712">
        <v>2</v>
      </c>
      <c r="K2712" s="29">
        <v>9.36</v>
      </c>
      <c r="L2712">
        <v>17</v>
      </c>
      <c r="M2712">
        <v>6</v>
      </c>
      <c r="N2712">
        <v>0</v>
      </c>
      <c r="O2712">
        <v>0</v>
      </c>
      <c r="P2712">
        <v>0</v>
      </c>
      <c r="Q2712">
        <v>41.1</v>
      </c>
      <c r="R2712">
        <v>56</v>
      </c>
      <c r="S2712">
        <v>48</v>
      </c>
      <c r="T2712">
        <v>43</v>
      </c>
      <c r="U2712">
        <v>29</v>
      </c>
      <c r="V2712">
        <v>46</v>
      </c>
      <c r="W2712">
        <v>4</v>
      </c>
      <c r="X2712" s="2">
        <v>0.32600000000000001</v>
      </c>
    </row>
    <row r="2713" spans="1:24" x14ac:dyDescent="0.25">
      <c r="A2713">
        <f t="shared" si="126"/>
        <v>1</v>
      </c>
      <c r="B2713" t="str">
        <f t="shared" si="127"/>
        <v/>
      </c>
      <c r="C2713" t="str">
        <f t="shared" si="128"/>
        <v/>
      </c>
      <c r="D2713">
        <v>2026</v>
      </c>
      <c r="E2713" t="s">
        <v>2885</v>
      </c>
      <c r="F2713" t="s">
        <v>2874</v>
      </c>
      <c r="G2713" t="s">
        <v>29</v>
      </c>
      <c r="H2713" t="s">
        <v>64</v>
      </c>
      <c r="I2713">
        <v>0</v>
      </c>
      <c r="J2713">
        <v>1</v>
      </c>
      <c r="K2713" s="29">
        <v>10.029999999999999</v>
      </c>
      <c r="L2713">
        <v>13</v>
      </c>
      <c r="M2713">
        <v>0</v>
      </c>
      <c r="N2713">
        <v>0</v>
      </c>
      <c r="O2713">
        <v>0</v>
      </c>
      <c r="P2713">
        <v>0</v>
      </c>
      <c r="Q2713">
        <v>11.2</v>
      </c>
      <c r="R2713">
        <v>11</v>
      </c>
      <c r="S2713">
        <v>17</v>
      </c>
      <c r="T2713">
        <v>13</v>
      </c>
      <c r="U2713">
        <v>23</v>
      </c>
      <c r="V2713">
        <v>13</v>
      </c>
      <c r="W2713">
        <v>7</v>
      </c>
      <c r="X2713" s="2">
        <v>0.24399999999999999</v>
      </c>
    </row>
    <row r="2714" spans="1:24" x14ac:dyDescent="0.25">
      <c r="A2714" t="str">
        <f t="shared" si="126"/>
        <v/>
      </c>
      <c r="B2714" t="str">
        <f t="shared" si="127"/>
        <v/>
      </c>
      <c r="C2714">
        <f t="shared" si="128"/>
        <v>1</v>
      </c>
      <c r="D2714">
        <v>2026</v>
      </c>
      <c r="E2714" t="s">
        <v>6842</v>
      </c>
      <c r="F2714" t="s">
        <v>2874</v>
      </c>
      <c r="G2714" t="s">
        <v>37</v>
      </c>
      <c r="H2714" t="s">
        <v>64</v>
      </c>
      <c r="I2714">
        <v>0</v>
      </c>
      <c r="J2714">
        <v>1</v>
      </c>
      <c r="K2714" s="29">
        <v>10.8</v>
      </c>
      <c r="L2714">
        <v>8</v>
      </c>
      <c r="M2714">
        <v>1</v>
      </c>
      <c r="N2714">
        <v>0</v>
      </c>
      <c r="O2714">
        <v>0</v>
      </c>
      <c r="P2714">
        <v>0</v>
      </c>
      <c r="Q2714">
        <v>10</v>
      </c>
      <c r="R2714">
        <v>11</v>
      </c>
      <c r="S2714">
        <v>18</v>
      </c>
      <c r="T2714">
        <v>12</v>
      </c>
      <c r="U2714">
        <v>13</v>
      </c>
      <c r="V2714">
        <v>9</v>
      </c>
      <c r="W2714">
        <v>7</v>
      </c>
      <c r="X2714" s="2">
        <v>0.26200000000000001</v>
      </c>
    </row>
    <row r="2715" spans="1:24" x14ac:dyDescent="0.25">
      <c r="A2715" t="str">
        <f t="shared" si="126"/>
        <v/>
      </c>
      <c r="B2715" t="str">
        <f t="shared" si="127"/>
        <v/>
      </c>
      <c r="C2715" t="str">
        <f t="shared" si="128"/>
        <v/>
      </c>
      <c r="D2715">
        <v>2026</v>
      </c>
      <c r="E2715" t="s">
        <v>9428</v>
      </c>
      <c r="F2715" t="s">
        <v>2874</v>
      </c>
      <c r="G2715" t="s">
        <v>47</v>
      </c>
      <c r="H2715" t="s">
        <v>64</v>
      </c>
      <c r="I2715">
        <v>0</v>
      </c>
      <c r="J2715">
        <v>2</v>
      </c>
      <c r="K2715" s="29">
        <v>21.6</v>
      </c>
      <c r="L2715">
        <v>9</v>
      </c>
      <c r="M2715">
        <v>1</v>
      </c>
      <c r="N2715">
        <v>0</v>
      </c>
      <c r="O2715">
        <v>0</v>
      </c>
      <c r="P2715">
        <v>0</v>
      </c>
      <c r="Q2715">
        <v>11.2</v>
      </c>
      <c r="R2715">
        <v>29</v>
      </c>
      <c r="S2715">
        <v>28</v>
      </c>
      <c r="T2715">
        <v>28</v>
      </c>
      <c r="U2715">
        <v>8</v>
      </c>
      <c r="V2715">
        <v>7</v>
      </c>
      <c r="W2715">
        <v>3</v>
      </c>
      <c r="X2715" s="2">
        <v>0.48299999999999998</v>
      </c>
    </row>
    <row r="2716" spans="1:24" x14ac:dyDescent="0.25">
      <c r="A2716" t="str">
        <f t="shared" si="126"/>
        <v/>
      </c>
      <c r="B2716" t="str">
        <f t="shared" si="127"/>
        <v/>
      </c>
      <c r="C2716" t="str">
        <f t="shared" si="128"/>
        <v/>
      </c>
      <c r="D2716">
        <v>2026</v>
      </c>
      <c r="E2716" t="s">
        <v>9429</v>
      </c>
      <c r="F2716" t="s">
        <v>2874</v>
      </c>
      <c r="G2716" t="s">
        <v>47</v>
      </c>
      <c r="H2716" t="s">
        <v>64</v>
      </c>
      <c r="I2716">
        <v>0</v>
      </c>
      <c r="J2716">
        <v>0</v>
      </c>
      <c r="K2716" s="29">
        <v>54</v>
      </c>
      <c r="L2716">
        <v>1</v>
      </c>
      <c r="M2716">
        <v>0</v>
      </c>
      <c r="N2716">
        <v>0</v>
      </c>
      <c r="O2716">
        <v>0</v>
      </c>
      <c r="P2716">
        <v>0</v>
      </c>
      <c r="Q2716">
        <v>0.2</v>
      </c>
      <c r="R2716">
        <v>4</v>
      </c>
      <c r="S2716">
        <v>4</v>
      </c>
      <c r="T2716">
        <v>4</v>
      </c>
      <c r="U2716">
        <v>1</v>
      </c>
      <c r="V2716">
        <v>1</v>
      </c>
      <c r="W2716">
        <v>0</v>
      </c>
      <c r="X2716" s="2">
        <v>0.66700000000000004</v>
      </c>
    </row>
    <row r="2717" spans="1:24" x14ac:dyDescent="0.25">
      <c r="A2717" t="str">
        <f t="shared" si="126"/>
        <v/>
      </c>
      <c r="B2717" t="str">
        <f t="shared" si="127"/>
        <v/>
      </c>
      <c r="C2717" t="str">
        <f t="shared" si="128"/>
        <v/>
      </c>
      <c r="D2717">
        <v>2026</v>
      </c>
      <c r="E2717" t="s">
        <v>9430</v>
      </c>
      <c r="F2717" t="s">
        <v>2901</v>
      </c>
      <c r="G2717" t="s">
        <v>37</v>
      </c>
      <c r="H2717" t="s">
        <v>64</v>
      </c>
      <c r="I2717">
        <v>5</v>
      </c>
      <c r="J2717">
        <v>4</v>
      </c>
      <c r="K2717" s="29">
        <v>7.32</v>
      </c>
      <c r="L2717">
        <v>14</v>
      </c>
      <c r="M2717">
        <v>14</v>
      </c>
      <c r="N2717">
        <v>0</v>
      </c>
      <c r="O2717">
        <v>0</v>
      </c>
      <c r="P2717">
        <v>0</v>
      </c>
      <c r="Q2717">
        <v>59</v>
      </c>
      <c r="R2717">
        <v>78</v>
      </c>
      <c r="S2717">
        <v>51</v>
      </c>
      <c r="T2717">
        <v>48</v>
      </c>
      <c r="U2717">
        <v>31</v>
      </c>
      <c r="V2717">
        <v>38</v>
      </c>
      <c r="W2717">
        <v>10</v>
      </c>
      <c r="X2717" s="2">
        <v>0.32800000000000001</v>
      </c>
    </row>
    <row r="2718" spans="1:24" x14ac:dyDescent="0.25">
      <c r="A2718">
        <f t="shared" si="126"/>
        <v>1</v>
      </c>
      <c r="B2718" t="str">
        <f t="shared" si="127"/>
        <v/>
      </c>
      <c r="C2718" t="str">
        <f t="shared" si="128"/>
        <v/>
      </c>
      <c r="D2718">
        <v>2026</v>
      </c>
      <c r="E2718" t="s">
        <v>9431</v>
      </c>
      <c r="F2718" t="s">
        <v>2901</v>
      </c>
      <c r="G2718" t="s">
        <v>29</v>
      </c>
      <c r="H2718" t="s">
        <v>64</v>
      </c>
      <c r="I2718">
        <v>1</v>
      </c>
      <c r="J2718">
        <v>1</v>
      </c>
      <c r="K2718" s="29">
        <v>2.37</v>
      </c>
      <c r="L2718">
        <v>14</v>
      </c>
      <c r="M2718">
        <v>3</v>
      </c>
      <c r="N2718">
        <v>0</v>
      </c>
      <c r="O2718">
        <v>0</v>
      </c>
      <c r="P2718">
        <v>3</v>
      </c>
      <c r="Q2718">
        <v>30.1</v>
      </c>
      <c r="R2718">
        <v>17</v>
      </c>
      <c r="S2718">
        <v>9</v>
      </c>
      <c r="T2718">
        <v>8</v>
      </c>
      <c r="U2718">
        <v>11</v>
      </c>
      <c r="V2718">
        <v>25</v>
      </c>
      <c r="W2718">
        <v>3</v>
      </c>
      <c r="X2718" s="2">
        <v>0.16</v>
      </c>
    </row>
    <row r="2719" spans="1:24" x14ac:dyDescent="0.25">
      <c r="A2719">
        <f t="shared" si="126"/>
        <v>1</v>
      </c>
      <c r="B2719" t="str">
        <f t="shared" si="127"/>
        <v/>
      </c>
      <c r="C2719" t="str">
        <f t="shared" si="128"/>
        <v/>
      </c>
      <c r="D2719">
        <v>2026</v>
      </c>
      <c r="E2719" t="s">
        <v>9432</v>
      </c>
      <c r="F2719" t="s">
        <v>2901</v>
      </c>
      <c r="G2719" t="s">
        <v>32</v>
      </c>
      <c r="H2719" t="s">
        <v>64</v>
      </c>
      <c r="I2719">
        <v>2</v>
      </c>
      <c r="J2719">
        <v>1</v>
      </c>
      <c r="K2719" s="29">
        <v>3.38</v>
      </c>
      <c r="L2719">
        <v>14</v>
      </c>
      <c r="M2719">
        <v>1</v>
      </c>
      <c r="N2719">
        <v>0</v>
      </c>
      <c r="O2719">
        <v>0</v>
      </c>
      <c r="P2719">
        <v>2</v>
      </c>
      <c r="Q2719">
        <v>24</v>
      </c>
      <c r="R2719">
        <v>20</v>
      </c>
      <c r="S2719">
        <v>11</v>
      </c>
      <c r="T2719">
        <v>9</v>
      </c>
      <c r="U2719">
        <v>4</v>
      </c>
      <c r="V2719">
        <v>24</v>
      </c>
      <c r="W2719">
        <v>2</v>
      </c>
      <c r="X2719" s="2">
        <v>0.217</v>
      </c>
    </row>
    <row r="2720" spans="1:24" x14ac:dyDescent="0.25">
      <c r="A2720" t="str">
        <f t="shared" si="126"/>
        <v/>
      </c>
      <c r="B2720" t="str">
        <f t="shared" si="127"/>
        <v/>
      </c>
      <c r="C2720" t="str">
        <f t="shared" si="128"/>
        <v/>
      </c>
      <c r="D2720">
        <v>2026</v>
      </c>
      <c r="E2720" t="s">
        <v>9433</v>
      </c>
      <c r="F2720" t="s">
        <v>2901</v>
      </c>
      <c r="G2720" t="s">
        <v>47</v>
      </c>
      <c r="H2720" t="s">
        <v>64</v>
      </c>
      <c r="I2720">
        <v>1</v>
      </c>
      <c r="J2720">
        <v>0</v>
      </c>
      <c r="K2720" s="29">
        <v>4.03</v>
      </c>
      <c r="L2720">
        <v>14</v>
      </c>
      <c r="M2720">
        <v>0</v>
      </c>
      <c r="N2720">
        <v>0</v>
      </c>
      <c r="O2720">
        <v>0</v>
      </c>
      <c r="P2720">
        <v>1</v>
      </c>
      <c r="Q2720">
        <v>22.1</v>
      </c>
      <c r="R2720">
        <v>21</v>
      </c>
      <c r="S2720">
        <v>12</v>
      </c>
      <c r="T2720">
        <v>10</v>
      </c>
      <c r="U2720">
        <v>10</v>
      </c>
      <c r="V2720">
        <v>16</v>
      </c>
      <c r="W2720">
        <v>3</v>
      </c>
      <c r="X2720" s="2">
        <v>0.247</v>
      </c>
    </row>
    <row r="2721" spans="1:24" x14ac:dyDescent="0.25">
      <c r="A2721" t="str">
        <f t="shared" si="126"/>
        <v/>
      </c>
      <c r="B2721" t="str">
        <f t="shared" si="127"/>
        <v/>
      </c>
      <c r="C2721" t="str">
        <f t="shared" si="128"/>
        <v/>
      </c>
      <c r="D2721">
        <v>2026</v>
      </c>
      <c r="E2721" t="s">
        <v>2919</v>
      </c>
      <c r="F2721" t="s">
        <v>2901</v>
      </c>
      <c r="G2721" t="s">
        <v>47</v>
      </c>
      <c r="H2721" t="s">
        <v>64</v>
      </c>
      <c r="I2721">
        <v>0</v>
      </c>
      <c r="J2721">
        <v>0</v>
      </c>
      <c r="K2721" s="29">
        <v>4.5</v>
      </c>
      <c r="L2721">
        <v>14</v>
      </c>
      <c r="M2721">
        <v>2</v>
      </c>
      <c r="N2721">
        <v>0</v>
      </c>
      <c r="O2721">
        <v>0</v>
      </c>
      <c r="P2721">
        <v>0</v>
      </c>
      <c r="Q2721">
        <v>24</v>
      </c>
      <c r="R2721">
        <v>28</v>
      </c>
      <c r="S2721">
        <v>16</v>
      </c>
      <c r="T2721">
        <v>12</v>
      </c>
      <c r="U2721">
        <v>15</v>
      </c>
      <c r="V2721">
        <v>10</v>
      </c>
      <c r="W2721">
        <v>6</v>
      </c>
      <c r="X2721" s="2">
        <v>0.311</v>
      </c>
    </row>
    <row r="2722" spans="1:24" x14ac:dyDescent="0.25">
      <c r="A2722" t="str">
        <f t="shared" si="126"/>
        <v/>
      </c>
      <c r="B2722" t="str">
        <f t="shared" si="127"/>
        <v/>
      </c>
      <c r="C2722" t="str">
        <f t="shared" si="128"/>
        <v/>
      </c>
      <c r="D2722">
        <v>2026</v>
      </c>
      <c r="E2722" t="s">
        <v>9434</v>
      </c>
      <c r="F2722" t="s">
        <v>2901</v>
      </c>
      <c r="G2722" t="s">
        <v>47</v>
      </c>
      <c r="H2722" t="s">
        <v>64</v>
      </c>
      <c r="I2722">
        <v>1</v>
      </c>
      <c r="J2722">
        <v>0</v>
      </c>
      <c r="K2722" s="29">
        <v>5.1100000000000003</v>
      </c>
      <c r="L2722">
        <v>7</v>
      </c>
      <c r="M2722">
        <v>0</v>
      </c>
      <c r="N2722">
        <v>0</v>
      </c>
      <c r="O2722">
        <v>0</v>
      </c>
      <c r="P2722">
        <v>0</v>
      </c>
      <c r="Q2722">
        <v>12.1</v>
      </c>
      <c r="R2722">
        <v>16</v>
      </c>
      <c r="S2722">
        <v>11</v>
      </c>
      <c r="T2722">
        <v>7</v>
      </c>
      <c r="U2722">
        <v>8</v>
      </c>
      <c r="V2722">
        <v>8</v>
      </c>
      <c r="W2722">
        <v>4</v>
      </c>
      <c r="X2722" s="2">
        <v>0.308</v>
      </c>
    </row>
    <row r="2723" spans="1:24" x14ac:dyDescent="0.25">
      <c r="A2723" t="str">
        <f t="shared" si="126"/>
        <v/>
      </c>
      <c r="B2723" t="str">
        <f t="shared" si="127"/>
        <v/>
      </c>
      <c r="C2723" t="str">
        <f t="shared" si="128"/>
        <v/>
      </c>
      <c r="D2723">
        <v>2026</v>
      </c>
      <c r="E2723" t="s">
        <v>9435</v>
      </c>
      <c r="F2723" t="s">
        <v>2901</v>
      </c>
      <c r="G2723" t="s">
        <v>37</v>
      </c>
      <c r="H2723" t="s">
        <v>64</v>
      </c>
      <c r="I2723">
        <v>2</v>
      </c>
      <c r="J2723">
        <v>3</v>
      </c>
      <c r="K2723" s="29">
        <v>5.49</v>
      </c>
      <c r="L2723">
        <v>20</v>
      </c>
      <c r="M2723">
        <v>1</v>
      </c>
      <c r="N2723">
        <v>0</v>
      </c>
      <c r="O2723">
        <v>0</v>
      </c>
      <c r="P2723">
        <v>1</v>
      </c>
      <c r="Q2723">
        <v>41</v>
      </c>
      <c r="R2723">
        <v>45</v>
      </c>
      <c r="S2723">
        <v>29</v>
      </c>
      <c r="T2723">
        <v>25</v>
      </c>
      <c r="U2723">
        <v>25</v>
      </c>
      <c r="V2723">
        <v>53</v>
      </c>
      <c r="W2723">
        <v>7</v>
      </c>
      <c r="X2723" s="2">
        <v>0.28999999999999998</v>
      </c>
    </row>
    <row r="2724" spans="1:24" x14ac:dyDescent="0.25">
      <c r="A2724" t="str">
        <f t="shared" si="126"/>
        <v/>
      </c>
      <c r="B2724" t="str">
        <f t="shared" si="127"/>
        <v/>
      </c>
      <c r="C2724" t="str">
        <f t="shared" si="128"/>
        <v/>
      </c>
      <c r="D2724">
        <v>2026</v>
      </c>
      <c r="E2724" t="s">
        <v>9436</v>
      </c>
      <c r="F2724" t="s">
        <v>2901</v>
      </c>
      <c r="G2724" t="s">
        <v>24</v>
      </c>
      <c r="H2724" t="s">
        <v>64</v>
      </c>
      <c r="I2724">
        <v>4</v>
      </c>
      <c r="J2724">
        <v>4</v>
      </c>
      <c r="K2724" s="29">
        <v>6.38</v>
      </c>
      <c r="L2724">
        <v>17</v>
      </c>
      <c r="M2724">
        <v>4</v>
      </c>
      <c r="N2724">
        <v>0</v>
      </c>
      <c r="O2724">
        <v>0</v>
      </c>
      <c r="P2724">
        <v>2</v>
      </c>
      <c r="Q2724">
        <v>48</v>
      </c>
      <c r="R2724">
        <v>68</v>
      </c>
      <c r="S2724">
        <v>40</v>
      </c>
      <c r="T2724">
        <v>34</v>
      </c>
      <c r="U2724">
        <v>22</v>
      </c>
      <c r="V2724">
        <v>50</v>
      </c>
      <c r="W2724">
        <v>6</v>
      </c>
      <c r="X2724" s="2">
        <v>0.33</v>
      </c>
    </row>
    <row r="2725" spans="1:24" x14ac:dyDescent="0.25">
      <c r="A2725" t="str">
        <f t="shared" si="126"/>
        <v/>
      </c>
      <c r="B2725" t="str">
        <f t="shared" si="127"/>
        <v/>
      </c>
      <c r="C2725">
        <f t="shared" si="128"/>
        <v>2</v>
      </c>
      <c r="D2725">
        <v>2026</v>
      </c>
      <c r="E2725" t="s">
        <v>5860</v>
      </c>
      <c r="F2725" t="s">
        <v>2901</v>
      </c>
      <c r="G2725" t="s">
        <v>37</v>
      </c>
      <c r="H2725" t="s">
        <v>64</v>
      </c>
      <c r="I2725">
        <v>1</v>
      </c>
      <c r="J2725">
        <v>4</v>
      </c>
      <c r="K2725" s="29">
        <v>6.7</v>
      </c>
      <c r="L2725">
        <v>10</v>
      </c>
      <c r="M2725">
        <v>10</v>
      </c>
      <c r="N2725">
        <v>0</v>
      </c>
      <c r="O2725">
        <v>0</v>
      </c>
      <c r="P2725">
        <v>0</v>
      </c>
      <c r="Q2725">
        <v>41.2</v>
      </c>
      <c r="R2725">
        <v>40</v>
      </c>
      <c r="S2725">
        <v>31</v>
      </c>
      <c r="T2725">
        <v>31</v>
      </c>
      <c r="U2725">
        <v>28</v>
      </c>
      <c r="V2725">
        <v>36</v>
      </c>
      <c r="W2725">
        <v>6</v>
      </c>
      <c r="X2725" s="2">
        <v>0.26</v>
      </c>
    </row>
    <row r="2726" spans="1:24" x14ac:dyDescent="0.25">
      <c r="A2726" t="str">
        <f t="shared" ref="A2726:A2789" si="129">IF(OR(G2726="SR", G2726="GR"), 1, "")</f>
        <v/>
      </c>
      <c r="B2726" t="str">
        <f t="shared" si="127"/>
        <v/>
      </c>
      <c r="C2726">
        <f t="shared" si="128"/>
        <v>1</v>
      </c>
      <c r="D2726">
        <v>2026</v>
      </c>
      <c r="E2726" t="s">
        <v>6864</v>
      </c>
      <c r="F2726" t="s">
        <v>2901</v>
      </c>
      <c r="G2726" t="s">
        <v>47</v>
      </c>
      <c r="H2726" t="s">
        <v>64</v>
      </c>
      <c r="I2726">
        <v>0</v>
      </c>
      <c r="J2726">
        <v>0</v>
      </c>
      <c r="K2726" s="29">
        <v>6.75</v>
      </c>
      <c r="L2726">
        <v>2</v>
      </c>
      <c r="M2726">
        <v>0</v>
      </c>
      <c r="N2726">
        <v>0</v>
      </c>
      <c r="O2726">
        <v>0</v>
      </c>
      <c r="P2726">
        <v>0</v>
      </c>
      <c r="Q2726">
        <v>1.1000000000000001</v>
      </c>
      <c r="R2726">
        <v>3</v>
      </c>
      <c r="S2726">
        <v>1</v>
      </c>
      <c r="T2726">
        <v>1</v>
      </c>
      <c r="U2726">
        <v>2</v>
      </c>
      <c r="V2726">
        <v>1</v>
      </c>
      <c r="W2726">
        <v>0</v>
      </c>
      <c r="X2726" s="2">
        <v>0.42899999999999999</v>
      </c>
    </row>
    <row r="2727" spans="1:24" x14ac:dyDescent="0.25">
      <c r="A2727" t="str">
        <f t="shared" si="129"/>
        <v/>
      </c>
      <c r="B2727" t="str">
        <f t="shared" si="127"/>
        <v/>
      </c>
      <c r="C2727">
        <f t="shared" si="128"/>
        <v>1</v>
      </c>
      <c r="D2727">
        <v>2026</v>
      </c>
      <c r="E2727" t="s">
        <v>5888</v>
      </c>
      <c r="F2727" t="s">
        <v>2901</v>
      </c>
      <c r="G2727" t="s">
        <v>37</v>
      </c>
      <c r="H2727" t="s">
        <v>64</v>
      </c>
      <c r="I2727">
        <v>3</v>
      </c>
      <c r="J2727">
        <v>5</v>
      </c>
      <c r="K2727" s="29">
        <v>7.45</v>
      </c>
      <c r="L2727">
        <v>14</v>
      </c>
      <c r="M2727">
        <v>12</v>
      </c>
      <c r="N2727">
        <v>0</v>
      </c>
      <c r="O2727">
        <v>0</v>
      </c>
      <c r="P2727">
        <v>0</v>
      </c>
      <c r="Q2727">
        <v>54.1</v>
      </c>
      <c r="R2727">
        <v>76</v>
      </c>
      <c r="S2727">
        <v>51</v>
      </c>
      <c r="T2727">
        <v>45</v>
      </c>
      <c r="U2727">
        <v>32</v>
      </c>
      <c r="V2727">
        <v>42</v>
      </c>
      <c r="W2727">
        <v>7</v>
      </c>
      <c r="X2727" s="2">
        <v>0.32900000000000001</v>
      </c>
    </row>
    <row r="2728" spans="1:24" x14ac:dyDescent="0.25">
      <c r="A2728" t="str">
        <f t="shared" si="129"/>
        <v/>
      </c>
      <c r="B2728" t="str">
        <f t="shared" si="127"/>
        <v/>
      </c>
      <c r="C2728" t="str">
        <f t="shared" si="128"/>
        <v/>
      </c>
      <c r="D2728">
        <v>2026</v>
      </c>
      <c r="E2728" t="s">
        <v>9437</v>
      </c>
      <c r="F2728" t="s">
        <v>2901</v>
      </c>
      <c r="G2728" t="s">
        <v>24</v>
      </c>
      <c r="H2728" t="s">
        <v>64</v>
      </c>
      <c r="I2728">
        <v>2</v>
      </c>
      <c r="J2728">
        <v>4</v>
      </c>
      <c r="K2728" s="29">
        <v>7.66</v>
      </c>
      <c r="L2728">
        <v>15</v>
      </c>
      <c r="M2728">
        <v>0</v>
      </c>
      <c r="N2728">
        <v>0</v>
      </c>
      <c r="O2728">
        <v>0</v>
      </c>
      <c r="P2728">
        <v>0</v>
      </c>
      <c r="Q2728">
        <v>22.1</v>
      </c>
      <c r="R2728">
        <v>22</v>
      </c>
      <c r="S2728">
        <v>22</v>
      </c>
      <c r="T2728">
        <v>19</v>
      </c>
      <c r="U2728">
        <v>16</v>
      </c>
      <c r="V2728">
        <v>22</v>
      </c>
      <c r="W2728">
        <v>5</v>
      </c>
      <c r="X2728" s="2">
        <v>0.25600000000000001</v>
      </c>
    </row>
    <row r="2729" spans="1:24" x14ac:dyDescent="0.25">
      <c r="A2729" t="str">
        <f t="shared" si="129"/>
        <v/>
      </c>
      <c r="B2729" t="str">
        <f t="shared" si="127"/>
        <v/>
      </c>
      <c r="C2729">
        <f t="shared" si="128"/>
        <v>1</v>
      </c>
      <c r="D2729">
        <v>2026</v>
      </c>
      <c r="E2729" t="s">
        <v>2908</v>
      </c>
      <c r="F2729" t="s">
        <v>2901</v>
      </c>
      <c r="G2729" t="s">
        <v>24</v>
      </c>
      <c r="H2729" t="s">
        <v>64</v>
      </c>
      <c r="I2729">
        <v>0</v>
      </c>
      <c r="J2729">
        <v>1</v>
      </c>
      <c r="K2729" s="29">
        <v>8.1</v>
      </c>
      <c r="L2729">
        <v>3</v>
      </c>
      <c r="M2729">
        <v>3</v>
      </c>
      <c r="N2729">
        <v>0</v>
      </c>
      <c r="O2729">
        <v>0</v>
      </c>
      <c r="P2729">
        <v>0</v>
      </c>
      <c r="Q2729">
        <v>3.1</v>
      </c>
      <c r="R2729">
        <v>11</v>
      </c>
      <c r="S2729">
        <v>4</v>
      </c>
      <c r="T2729">
        <v>3</v>
      </c>
      <c r="U2729">
        <v>7</v>
      </c>
      <c r="V2729">
        <v>4</v>
      </c>
      <c r="W2729">
        <v>0</v>
      </c>
      <c r="X2729" s="2">
        <v>0.40699999999999997</v>
      </c>
    </row>
    <row r="2730" spans="1:24" x14ac:dyDescent="0.25">
      <c r="A2730">
        <f t="shared" si="129"/>
        <v>1</v>
      </c>
      <c r="B2730" t="str">
        <f t="shared" si="127"/>
        <v/>
      </c>
      <c r="C2730" t="str">
        <f t="shared" si="128"/>
        <v/>
      </c>
      <c r="D2730">
        <v>2026</v>
      </c>
      <c r="E2730" t="s">
        <v>2918</v>
      </c>
      <c r="F2730" t="s">
        <v>2901</v>
      </c>
      <c r="G2730" t="s">
        <v>29</v>
      </c>
      <c r="H2730" t="s">
        <v>64</v>
      </c>
      <c r="I2730">
        <v>0</v>
      </c>
      <c r="J2730">
        <v>0</v>
      </c>
      <c r="K2730" s="29">
        <v>8.15</v>
      </c>
      <c r="L2730">
        <v>16</v>
      </c>
      <c r="M2730">
        <v>1</v>
      </c>
      <c r="N2730">
        <v>0</v>
      </c>
      <c r="O2730">
        <v>0</v>
      </c>
      <c r="P2730">
        <v>0</v>
      </c>
      <c r="Q2730">
        <v>17.2</v>
      </c>
      <c r="R2730">
        <v>23</v>
      </c>
      <c r="S2730">
        <v>18</v>
      </c>
      <c r="T2730">
        <v>16</v>
      </c>
      <c r="U2730">
        <v>9</v>
      </c>
      <c r="V2730">
        <v>10</v>
      </c>
      <c r="W2730">
        <v>8</v>
      </c>
      <c r="X2730" s="2">
        <v>0.315</v>
      </c>
    </row>
    <row r="2731" spans="1:24" x14ac:dyDescent="0.25">
      <c r="A2731" t="str">
        <f t="shared" si="129"/>
        <v/>
      </c>
      <c r="B2731" t="str">
        <f t="shared" si="127"/>
        <v/>
      </c>
      <c r="C2731" t="str">
        <f t="shared" si="128"/>
        <v/>
      </c>
      <c r="D2731">
        <v>2026</v>
      </c>
      <c r="E2731" t="s">
        <v>9438</v>
      </c>
      <c r="F2731" t="s">
        <v>2901</v>
      </c>
      <c r="G2731" t="s">
        <v>37</v>
      </c>
      <c r="H2731" t="s">
        <v>64</v>
      </c>
      <c r="I2731">
        <v>2</v>
      </c>
      <c r="J2731">
        <v>1</v>
      </c>
      <c r="K2731" s="29">
        <v>9</v>
      </c>
      <c r="L2731">
        <v>19</v>
      </c>
      <c r="M2731">
        <v>3</v>
      </c>
      <c r="N2731">
        <v>0</v>
      </c>
      <c r="O2731">
        <v>0</v>
      </c>
      <c r="P2731">
        <v>0</v>
      </c>
      <c r="Q2731">
        <v>26</v>
      </c>
      <c r="R2731">
        <v>40</v>
      </c>
      <c r="S2731">
        <v>33</v>
      </c>
      <c r="T2731">
        <v>26</v>
      </c>
      <c r="U2731">
        <v>15</v>
      </c>
      <c r="V2731">
        <v>17</v>
      </c>
      <c r="W2731">
        <v>5</v>
      </c>
      <c r="X2731" s="2">
        <v>0.35099999999999998</v>
      </c>
    </row>
    <row r="2732" spans="1:24" x14ac:dyDescent="0.25">
      <c r="A2732" t="str">
        <f t="shared" si="129"/>
        <v/>
      </c>
      <c r="B2732" t="str">
        <f t="shared" si="127"/>
        <v/>
      </c>
      <c r="C2732" t="str">
        <f t="shared" si="128"/>
        <v/>
      </c>
      <c r="D2732">
        <v>2026</v>
      </c>
      <c r="E2732" t="s">
        <v>9439</v>
      </c>
      <c r="F2732" t="s">
        <v>2901</v>
      </c>
      <c r="G2732" t="s">
        <v>37</v>
      </c>
      <c r="H2732" t="s">
        <v>64</v>
      </c>
      <c r="I2732">
        <v>1</v>
      </c>
      <c r="J2732">
        <v>0</v>
      </c>
      <c r="K2732" s="29">
        <v>10.29</v>
      </c>
      <c r="L2732">
        <v>7</v>
      </c>
      <c r="M2732">
        <v>0</v>
      </c>
      <c r="N2732">
        <v>0</v>
      </c>
      <c r="O2732">
        <v>0</v>
      </c>
      <c r="P2732">
        <v>0</v>
      </c>
      <c r="Q2732">
        <v>7</v>
      </c>
      <c r="R2732">
        <v>6</v>
      </c>
      <c r="S2732">
        <v>8</v>
      </c>
      <c r="T2732">
        <v>8</v>
      </c>
      <c r="U2732">
        <v>9</v>
      </c>
      <c r="V2732">
        <v>7</v>
      </c>
      <c r="W2732">
        <v>3</v>
      </c>
      <c r="X2732" s="2">
        <v>0.24</v>
      </c>
    </row>
    <row r="2733" spans="1:24" x14ac:dyDescent="0.25">
      <c r="A2733">
        <f t="shared" si="129"/>
        <v>1</v>
      </c>
      <c r="B2733" t="str">
        <f t="shared" si="127"/>
        <v/>
      </c>
      <c r="C2733" t="str">
        <f t="shared" si="128"/>
        <v/>
      </c>
      <c r="D2733">
        <v>2026</v>
      </c>
      <c r="E2733" t="s">
        <v>9440</v>
      </c>
      <c r="F2733" t="s">
        <v>2901</v>
      </c>
      <c r="G2733" t="s">
        <v>32</v>
      </c>
      <c r="H2733" t="s">
        <v>64</v>
      </c>
      <c r="I2733">
        <v>0</v>
      </c>
      <c r="J2733">
        <v>2</v>
      </c>
      <c r="K2733" s="29">
        <v>11.32</v>
      </c>
      <c r="L2733">
        <v>8</v>
      </c>
      <c r="M2733">
        <v>1</v>
      </c>
      <c r="N2733">
        <v>0</v>
      </c>
      <c r="O2733">
        <v>0</v>
      </c>
      <c r="P2733">
        <v>0</v>
      </c>
      <c r="Q2733">
        <v>10.1</v>
      </c>
      <c r="R2733">
        <v>6</v>
      </c>
      <c r="S2733">
        <v>17</v>
      </c>
      <c r="T2733">
        <v>13</v>
      </c>
      <c r="U2733">
        <v>14</v>
      </c>
      <c r="V2733">
        <v>3</v>
      </c>
      <c r="W2733">
        <v>3</v>
      </c>
      <c r="X2733" s="2">
        <v>0.222</v>
      </c>
    </row>
    <row r="2734" spans="1:24" x14ac:dyDescent="0.25">
      <c r="A2734" t="str">
        <f t="shared" si="129"/>
        <v/>
      </c>
      <c r="B2734" t="str">
        <f t="shared" si="127"/>
        <v/>
      </c>
      <c r="C2734" t="str">
        <f t="shared" si="128"/>
        <v/>
      </c>
      <c r="D2734">
        <v>2026</v>
      </c>
      <c r="E2734" t="s">
        <v>9441</v>
      </c>
      <c r="F2734" t="s">
        <v>2901</v>
      </c>
      <c r="G2734" t="s">
        <v>37</v>
      </c>
      <c r="H2734" t="s">
        <v>64</v>
      </c>
      <c r="I2734">
        <v>0</v>
      </c>
      <c r="J2734">
        <v>0</v>
      </c>
      <c r="K2734" s="29">
        <v>13.5</v>
      </c>
      <c r="L2734">
        <v>7</v>
      </c>
      <c r="M2734">
        <v>0</v>
      </c>
      <c r="N2734">
        <v>0</v>
      </c>
      <c r="O2734">
        <v>0</v>
      </c>
      <c r="P2734">
        <v>0</v>
      </c>
      <c r="Q2734">
        <v>6.2</v>
      </c>
      <c r="R2734">
        <v>11</v>
      </c>
      <c r="S2734">
        <v>12</v>
      </c>
      <c r="T2734">
        <v>10</v>
      </c>
      <c r="U2734">
        <v>6</v>
      </c>
      <c r="V2734">
        <v>3</v>
      </c>
      <c r="W2734">
        <v>5</v>
      </c>
      <c r="X2734" s="2">
        <v>0.379</v>
      </c>
    </row>
    <row r="2735" spans="1:24" x14ac:dyDescent="0.25">
      <c r="A2735" t="str">
        <f t="shared" si="129"/>
        <v/>
      </c>
      <c r="B2735" t="str">
        <f t="shared" si="127"/>
        <v/>
      </c>
      <c r="C2735" t="str">
        <f t="shared" si="128"/>
        <v/>
      </c>
      <c r="D2735">
        <v>2026</v>
      </c>
      <c r="E2735" t="s">
        <v>9442</v>
      </c>
      <c r="F2735" t="s">
        <v>2901</v>
      </c>
      <c r="G2735" t="s">
        <v>37</v>
      </c>
      <c r="H2735" t="s">
        <v>64</v>
      </c>
      <c r="I2735">
        <v>0</v>
      </c>
      <c r="J2735">
        <v>0</v>
      </c>
      <c r="K2735" s="29">
        <v>15.26</v>
      </c>
      <c r="L2735">
        <v>10</v>
      </c>
      <c r="M2735">
        <v>0</v>
      </c>
      <c r="N2735">
        <v>0</v>
      </c>
      <c r="O2735">
        <v>0</v>
      </c>
      <c r="P2735">
        <v>0</v>
      </c>
      <c r="Q2735">
        <v>7.2</v>
      </c>
      <c r="R2735">
        <v>13</v>
      </c>
      <c r="S2735">
        <v>18</v>
      </c>
      <c r="T2735">
        <v>13</v>
      </c>
      <c r="U2735">
        <v>16</v>
      </c>
      <c r="V2735">
        <v>7</v>
      </c>
      <c r="W2735">
        <v>6</v>
      </c>
      <c r="X2735" s="2">
        <v>0.39400000000000002</v>
      </c>
    </row>
    <row r="2736" spans="1:24" x14ac:dyDescent="0.25">
      <c r="A2736">
        <f t="shared" si="129"/>
        <v>1</v>
      </c>
      <c r="B2736" t="str">
        <f t="shared" si="127"/>
        <v/>
      </c>
      <c r="C2736" t="str">
        <f t="shared" si="128"/>
        <v/>
      </c>
      <c r="D2736">
        <v>2026</v>
      </c>
      <c r="E2736" t="s">
        <v>9443</v>
      </c>
      <c r="F2736" t="s">
        <v>2921</v>
      </c>
      <c r="G2736" t="s">
        <v>29</v>
      </c>
      <c r="H2736" t="s">
        <v>64</v>
      </c>
      <c r="I2736">
        <v>5</v>
      </c>
      <c r="J2736">
        <v>5</v>
      </c>
      <c r="K2736" s="29">
        <v>2.77</v>
      </c>
      <c r="L2736">
        <v>16</v>
      </c>
      <c r="M2736">
        <v>15</v>
      </c>
      <c r="N2736">
        <v>0</v>
      </c>
      <c r="O2736">
        <v>0</v>
      </c>
      <c r="P2736">
        <v>1</v>
      </c>
      <c r="Q2736">
        <v>87.2</v>
      </c>
      <c r="R2736">
        <v>81</v>
      </c>
      <c r="S2736">
        <v>50</v>
      </c>
      <c r="T2736">
        <v>27</v>
      </c>
      <c r="U2736">
        <v>30</v>
      </c>
      <c r="V2736">
        <v>71</v>
      </c>
      <c r="W2736">
        <v>5</v>
      </c>
      <c r="X2736" s="2">
        <v>0.24199999999999999</v>
      </c>
    </row>
    <row r="2737" spans="1:24" x14ac:dyDescent="0.25">
      <c r="A2737" t="str">
        <f t="shared" si="129"/>
        <v/>
      </c>
      <c r="B2737" t="str">
        <f t="shared" si="127"/>
        <v/>
      </c>
      <c r="C2737" t="str">
        <f t="shared" si="128"/>
        <v/>
      </c>
      <c r="D2737">
        <v>2026</v>
      </c>
      <c r="E2737" t="s">
        <v>9444</v>
      </c>
      <c r="F2737" t="s">
        <v>2921</v>
      </c>
      <c r="G2737" t="s">
        <v>37</v>
      </c>
      <c r="H2737" t="s">
        <v>64</v>
      </c>
      <c r="I2737">
        <v>5</v>
      </c>
      <c r="J2737">
        <v>7</v>
      </c>
      <c r="K2737" s="29">
        <v>7.12</v>
      </c>
      <c r="L2737">
        <v>16</v>
      </c>
      <c r="M2737">
        <v>15</v>
      </c>
      <c r="N2737">
        <v>0</v>
      </c>
      <c r="O2737">
        <v>0</v>
      </c>
      <c r="P2737">
        <v>0</v>
      </c>
      <c r="Q2737">
        <v>72</v>
      </c>
      <c r="R2737">
        <v>85</v>
      </c>
      <c r="S2737">
        <v>63</v>
      </c>
      <c r="T2737">
        <v>57</v>
      </c>
      <c r="U2737">
        <v>37</v>
      </c>
      <c r="V2737">
        <v>55</v>
      </c>
      <c r="W2737">
        <v>11</v>
      </c>
      <c r="X2737" s="2">
        <v>0.28899999999999998</v>
      </c>
    </row>
    <row r="2738" spans="1:24" x14ac:dyDescent="0.25">
      <c r="A2738" t="str">
        <f t="shared" si="129"/>
        <v/>
      </c>
      <c r="B2738" t="str">
        <f t="shared" si="127"/>
        <v/>
      </c>
      <c r="C2738">
        <f t="shared" si="128"/>
        <v>1</v>
      </c>
      <c r="D2738">
        <v>2026</v>
      </c>
      <c r="E2738" t="s">
        <v>6825</v>
      </c>
      <c r="F2738" t="s">
        <v>2921</v>
      </c>
      <c r="G2738" t="s">
        <v>47</v>
      </c>
      <c r="H2738" t="s">
        <v>64</v>
      </c>
      <c r="I2738">
        <v>0</v>
      </c>
      <c r="J2738">
        <v>0</v>
      </c>
      <c r="K2738" s="29">
        <v>0</v>
      </c>
      <c r="L2738">
        <v>1</v>
      </c>
      <c r="M2738">
        <v>0</v>
      </c>
      <c r="N2738">
        <v>0</v>
      </c>
      <c r="O2738">
        <v>0</v>
      </c>
      <c r="P2738">
        <v>0</v>
      </c>
      <c r="Q2738">
        <v>1</v>
      </c>
      <c r="R2738">
        <v>0</v>
      </c>
      <c r="S2738">
        <v>0</v>
      </c>
      <c r="T2738">
        <v>0</v>
      </c>
      <c r="U2738">
        <v>1</v>
      </c>
      <c r="V2738">
        <v>1</v>
      </c>
      <c r="W2738">
        <v>0</v>
      </c>
      <c r="X2738" s="2">
        <v>0</v>
      </c>
    </row>
    <row r="2739" spans="1:24" x14ac:dyDescent="0.25">
      <c r="A2739">
        <f t="shared" si="129"/>
        <v>1</v>
      </c>
      <c r="B2739" t="str">
        <f t="shared" si="127"/>
        <v/>
      </c>
      <c r="C2739" t="str">
        <f t="shared" si="128"/>
        <v/>
      </c>
      <c r="D2739">
        <v>2026</v>
      </c>
      <c r="E2739" t="s">
        <v>9445</v>
      </c>
      <c r="F2739" t="s">
        <v>2921</v>
      </c>
      <c r="G2739" t="s">
        <v>29</v>
      </c>
      <c r="H2739" t="s">
        <v>64</v>
      </c>
      <c r="I2739">
        <v>0</v>
      </c>
      <c r="J2739">
        <v>0</v>
      </c>
      <c r="K2739" s="29">
        <v>3</v>
      </c>
      <c r="L2739">
        <v>4</v>
      </c>
      <c r="M2739">
        <v>0</v>
      </c>
      <c r="N2739">
        <v>0</v>
      </c>
      <c r="O2739">
        <v>0</v>
      </c>
      <c r="P2739">
        <v>0</v>
      </c>
      <c r="Q2739">
        <v>3</v>
      </c>
      <c r="R2739">
        <v>2</v>
      </c>
      <c r="S2739">
        <v>1</v>
      </c>
      <c r="T2739">
        <v>1</v>
      </c>
      <c r="U2739">
        <v>2</v>
      </c>
      <c r="V2739">
        <v>3</v>
      </c>
      <c r="W2739">
        <v>0</v>
      </c>
      <c r="X2739" s="2">
        <v>0.2</v>
      </c>
    </row>
    <row r="2740" spans="1:24" x14ac:dyDescent="0.25">
      <c r="A2740" t="str">
        <f t="shared" si="129"/>
        <v/>
      </c>
      <c r="B2740" t="str">
        <f t="shared" si="127"/>
        <v/>
      </c>
      <c r="C2740" t="str">
        <f t="shared" si="128"/>
        <v/>
      </c>
      <c r="D2740">
        <v>2026</v>
      </c>
      <c r="E2740" t="s">
        <v>9446</v>
      </c>
      <c r="F2740" t="s">
        <v>2921</v>
      </c>
      <c r="G2740" t="s">
        <v>37</v>
      </c>
      <c r="H2740" t="s">
        <v>64</v>
      </c>
      <c r="I2740">
        <v>0</v>
      </c>
      <c r="J2740">
        <v>1</v>
      </c>
      <c r="K2740" s="29">
        <v>3.63</v>
      </c>
      <c r="L2740">
        <v>9</v>
      </c>
      <c r="M2740">
        <v>0</v>
      </c>
      <c r="N2740">
        <v>0</v>
      </c>
      <c r="O2740">
        <v>0</v>
      </c>
      <c r="P2740">
        <v>2</v>
      </c>
      <c r="Q2740">
        <v>17.100000000000001</v>
      </c>
      <c r="R2740">
        <v>16</v>
      </c>
      <c r="S2740">
        <v>7</v>
      </c>
      <c r="T2740">
        <v>7</v>
      </c>
      <c r="U2740">
        <v>9</v>
      </c>
      <c r="V2740">
        <v>18</v>
      </c>
      <c r="W2740">
        <v>1</v>
      </c>
      <c r="X2740" s="2">
        <v>0.25800000000000001</v>
      </c>
    </row>
    <row r="2741" spans="1:24" x14ac:dyDescent="0.25">
      <c r="A2741">
        <f t="shared" si="129"/>
        <v>1</v>
      </c>
      <c r="B2741" t="str">
        <f t="shared" si="127"/>
        <v/>
      </c>
      <c r="C2741" t="str">
        <f t="shared" si="128"/>
        <v/>
      </c>
      <c r="D2741">
        <v>2026</v>
      </c>
      <c r="E2741" t="s">
        <v>9447</v>
      </c>
      <c r="F2741" t="s">
        <v>2921</v>
      </c>
      <c r="G2741" t="s">
        <v>29</v>
      </c>
      <c r="H2741" t="s">
        <v>64</v>
      </c>
      <c r="I2741">
        <v>3</v>
      </c>
      <c r="J2741">
        <v>2</v>
      </c>
      <c r="K2741" s="29">
        <v>3.83</v>
      </c>
      <c r="L2741">
        <v>16</v>
      </c>
      <c r="M2741">
        <v>1</v>
      </c>
      <c r="N2741">
        <v>0</v>
      </c>
      <c r="O2741">
        <v>0</v>
      </c>
      <c r="P2741">
        <v>3</v>
      </c>
      <c r="Q2741">
        <v>44.2</v>
      </c>
      <c r="R2741">
        <v>33</v>
      </c>
      <c r="S2741">
        <v>22</v>
      </c>
      <c r="T2741">
        <v>19</v>
      </c>
      <c r="U2741">
        <v>22</v>
      </c>
      <c r="V2741">
        <v>57</v>
      </c>
      <c r="W2741">
        <v>0</v>
      </c>
      <c r="X2741" s="2">
        <v>0.20399999999999999</v>
      </c>
    </row>
    <row r="2742" spans="1:24" x14ac:dyDescent="0.25">
      <c r="A2742" t="str">
        <f t="shared" si="129"/>
        <v/>
      </c>
      <c r="B2742" t="str">
        <f t="shared" si="127"/>
        <v/>
      </c>
      <c r="C2742" t="str">
        <f t="shared" si="128"/>
        <v/>
      </c>
      <c r="D2742">
        <v>2026</v>
      </c>
      <c r="E2742" t="s">
        <v>9448</v>
      </c>
      <c r="F2742" t="s">
        <v>2921</v>
      </c>
      <c r="G2742" t="s">
        <v>24</v>
      </c>
      <c r="H2742" t="s">
        <v>64</v>
      </c>
      <c r="I2742">
        <v>0</v>
      </c>
      <c r="J2742">
        <v>1</v>
      </c>
      <c r="K2742" s="29">
        <v>3.86</v>
      </c>
      <c r="L2742">
        <v>21</v>
      </c>
      <c r="M2742">
        <v>0</v>
      </c>
      <c r="N2742">
        <v>0</v>
      </c>
      <c r="O2742">
        <v>0</v>
      </c>
      <c r="P2742">
        <v>0</v>
      </c>
      <c r="Q2742">
        <v>28</v>
      </c>
      <c r="R2742">
        <v>29</v>
      </c>
      <c r="S2742">
        <v>14</v>
      </c>
      <c r="T2742">
        <v>12</v>
      </c>
      <c r="U2742">
        <v>10</v>
      </c>
      <c r="V2742">
        <v>26</v>
      </c>
      <c r="W2742">
        <v>3</v>
      </c>
      <c r="X2742" s="2">
        <v>0.25900000000000001</v>
      </c>
    </row>
    <row r="2743" spans="1:24" x14ac:dyDescent="0.25">
      <c r="A2743" t="str">
        <f t="shared" si="129"/>
        <v/>
      </c>
      <c r="B2743" t="str">
        <f t="shared" si="127"/>
        <v/>
      </c>
      <c r="C2743" t="str">
        <f t="shared" si="128"/>
        <v/>
      </c>
      <c r="D2743">
        <v>2026</v>
      </c>
      <c r="E2743" t="s">
        <v>9449</v>
      </c>
      <c r="F2743" t="s">
        <v>2921</v>
      </c>
      <c r="G2743" t="s">
        <v>24</v>
      </c>
      <c r="H2743" t="s">
        <v>64</v>
      </c>
      <c r="I2743">
        <v>4</v>
      </c>
      <c r="J2743">
        <v>2</v>
      </c>
      <c r="K2743" s="29">
        <v>4.45</v>
      </c>
      <c r="L2743">
        <v>17</v>
      </c>
      <c r="M2743">
        <v>1</v>
      </c>
      <c r="N2743">
        <v>0</v>
      </c>
      <c r="O2743">
        <v>0</v>
      </c>
      <c r="P2743">
        <v>0</v>
      </c>
      <c r="Q2743">
        <v>32.1</v>
      </c>
      <c r="R2743">
        <v>36</v>
      </c>
      <c r="S2743">
        <v>16</v>
      </c>
      <c r="T2743">
        <v>16</v>
      </c>
      <c r="U2743">
        <v>25</v>
      </c>
      <c r="V2743">
        <v>28</v>
      </c>
      <c r="W2743">
        <v>2</v>
      </c>
      <c r="X2743" s="2">
        <v>0.28599999999999998</v>
      </c>
    </row>
    <row r="2744" spans="1:24" x14ac:dyDescent="0.25">
      <c r="A2744" t="str">
        <f t="shared" si="129"/>
        <v/>
      </c>
      <c r="B2744" t="str">
        <f t="shared" si="127"/>
        <v/>
      </c>
      <c r="C2744" t="str">
        <f t="shared" si="128"/>
        <v/>
      </c>
      <c r="D2744">
        <v>2026</v>
      </c>
      <c r="E2744" t="s">
        <v>9450</v>
      </c>
      <c r="F2744" t="s">
        <v>2921</v>
      </c>
      <c r="G2744" t="s">
        <v>24</v>
      </c>
      <c r="H2744" t="s">
        <v>64</v>
      </c>
      <c r="I2744">
        <v>2</v>
      </c>
      <c r="J2744">
        <v>3</v>
      </c>
      <c r="K2744" s="29">
        <v>6.75</v>
      </c>
      <c r="L2744">
        <v>15</v>
      </c>
      <c r="M2744">
        <v>7</v>
      </c>
      <c r="N2744">
        <v>0</v>
      </c>
      <c r="O2744">
        <v>0</v>
      </c>
      <c r="P2744">
        <v>0</v>
      </c>
      <c r="Q2744">
        <v>30.2</v>
      </c>
      <c r="R2744">
        <v>32</v>
      </c>
      <c r="S2744">
        <v>25</v>
      </c>
      <c r="T2744">
        <v>23</v>
      </c>
      <c r="U2744">
        <v>22</v>
      </c>
      <c r="V2744">
        <v>24</v>
      </c>
      <c r="W2744">
        <v>3</v>
      </c>
      <c r="X2744" s="2">
        <v>0.28100000000000003</v>
      </c>
    </row>
    <row r="2745" spans="1:24" x14ac:dyDescent="0.25">
      <c r="A2745" t="str">
        <f t="shared" si="129"/>
        <v/>
      </c>
      <c r="B2745" t="str">
        <f t="shared" si="127"/>
        <v/>
      </c>
      <c r="C2745" t="str">
        <f t="shared" si="128"/>
        <v/>
      </c>
      <c r="D2745">
        <v>2026</v>
      </c>
      <c r="E2745" t="s">
        <v>9451</v>
      </c>
      <c r="F2745" t="s">
        <v>2921</v>
      </c>
      <c r="G2745" t="s">
        <v>47</v>
      </c>
      <c r="H2745" t="s">
        <v>64</v>
      </c>
      <c r="I2745">
        <v>2</v>
      </c>
      <c r="J2745">
        <v>3</v>
      </c>
      <c r="K2745" s="29">
        <v>8.5500000000000007</v>
      </c>
      <c r="L2745">
        <v>15</v>
      </c>
      <c r="M2745">
        <v>6</v>
      </c>
      <c r="N2745">
        <v>0</v>
      </c>
      <c r="O2745">
        <v>0</v>
      </c>
      <c r="P2745">
        <v>0</v>
      </c>
      <c r="Q2745">
        <v>40</v>
      </c>
      <c r="R2745">
        <v>59</v>
      </c>
      <c r="S2745">
        <v>39</v>
      </c>
      <c r="T2745">
        <v>38</v>
      </c>
      <c r="U2745">
        <v>19</v>
      </c>
      <c r="V2745">
        <v>33</v>
      </c>
      <c r="W2745">
        <v>4</v>
      </c>
      <c r="X2745" s="2">
        <v>0.35099999999999998</v>
      </c>
    </row>
    <row r="2746" spans="1:24" x14ac:dyDescent="0.25">
      <c r="A2746" t="str">
        <f t="shared" si="129"/>
        <v/>
      </c>
      <c r="B2746" t="str">
        <f t="shared" si="127"/>
        <v/>
      </c>
      <c r="C2746" t="str">
        <f t="shared" si="128"/>
        <v/>
      </c>
      <c r="D2746">
        <v>2026</v>
      </c>
      <c r="E2746" t="s">
        <v>9452</v>
      </c>
      <c r="F2746" t="s">
        <v>2921</v>
      </c>
      <c r="G2746" t="s">
        <v>24</v>
      </c>
      <c r="H2746" t="s">
        <v>64</v>
      </c>
      <c r="I2746">
        <v>0</v>
      </c>
      <c r="J2746">
        <v>0</v>
      </c>
      <c r="K2746" s="29">
        <v>9</v>
      </c>
      <c r="L2746">
        <v>3</v>
      </c>
      <c r="M2746">
        <v>0</v>
      </c>
      <c r="N2746">
        <v>0</v>
      </c>
      <c r="O2746">
        <v>0</v>
      </c>
      <c r="P2746">
        <v>0</v>
      </c>
      <c r="Q2746">
        <v>1</v>
      </c>
      <c r="R2746">
        <v>1</v>
      </c>
      <c r="S2746">
        <v>1</v>
      </c>
      <c r="T2746">
        <v>1</v>
      </c>
      <c r="U2746">
        <v>3</v>
      </c>
      <c r="V2746">
        <v>0</v>
      </c>
      <c r="W2746">
        <v>2</v>
      </c>
      <c r="X2746" s="2">
        <v>0.5</v>
      </c>
    </row>
    <row r="2747" spans="1:24" x14ac:dyDescent="0.25">
      <c r="A2747" t="str">
        <f t="shared" si="129"/>
        <v/>
      </c>
      <c r="B2747" t="str">
        <f t="shared" si="127"/>
        <v/>
      </c>
      <c r="C2747" t="str">
        <f t="shared" si="128"/>
        <v/>
      </c>
      <c r="D2747">
        <v>2026</v>
      </c>
      <c r="E2747" t="s">
        <v>9453</v>
      </c>
      <c r="F2747" t="s">
        <v>2921</v>
      </c>
      <c r="G2747" t="s">
        <v>47</v>
      </c>
      <c r="H2747" t="s">
        <v>64</v>
      </c>
      <c r="I2747">
        <v>0</v>
      </c>
      <c r="J2747">
        <v>0</v>
      </c>
      <c r="K2747" s="29">
        <v>10.119999999999999</v>
      </c>
      <c r="L2747">
        <v>12</v>
      </c>
      <c r="M2747">
        <v>0</v>
      </c>
      <c r="N2747">
        <v>0</v>
      </c>
      <c r="O2747">
        <v>0</v>
      </c>
      <c r="P2747">
        <v>0</v>
      </c>
      <c r="Q2747">
        <v>16</v>
      </c>
      <c r="R2747">
        <v>14</v>
      </c>
      <c r="S2747">
        <v>22</v>
      </c>
      <c r="T2747">
        <v>18</v>
      </c>
      <c r="U2747">
        <v>16</v>
      </c>
      <c r="V2747">
        <v>14</v>
      </c>
      <c r="W2747">
        <v>8</v>
      </c>
      <c r="X2747" s="2">
        <v>0.23300000000000001</v>
      </c>
    </row>
    <row r="2748" spans="1:24" x14ac:dyDescent="0.25">
      <c r="A2748" t="str">
        <f t="shared" si="129"/>
        <v/>
      </c>
      <c r="B2748" t="str">
        <f t="shared" si="127"/>
        <v/>
      </c>
      <c r="C2748" t="str">
        <f t="shared" si="128"/>
        <v/>
      </c>
      <c r="D2748">
        <v>2026</v>
      </c>
      <c r="E2748" t="s">
        <v>9454</v>
      </c>
      <c r="F2748" t="s">
        <v>2921</v>
      </c>
      <c r="G2748" t="s">
        <v>47</v>
      </c>
      <c r="H2748" t="s">
        <v>64</v>
      </c>
      <c r="I2748">
        <v>0</v>
      </c>
      <c r="J2748">
        <v>1</v>
      </c>
      <c r="K2748" s="29">
        <v>12.51</v>
      </c>
      <c r="L2748">
        <v>12</v>
      </c>
      <c r="M2748">
        <v>1</v>
      </c>
      <c r="N2748">
        <v>0</v>
      </c>
      <c r="O2748">
        <v>0</v>
      </c>
      <c r="P2748">
        <v>0</v>
      </c>
      <c r="Q2748">
        <v>13.2</v>
      </c>
      <c r="R2748">
        <v>17</v>
      </c>
      <c r="S2748">
        <v>21</v>
      </c>
      <c r="T2748">
        <v>19</v>
      </c>
      <c r="U2748">
        <v>11</v>
      </c>
      <c r="V2748">
        <v>15</v>
      </c>
      <c r="W2748">
        <v>4</v>
      </c>
      <c r="X2748" s="2">
        <v>0.29799999999999999</v>
      </c>
    </row>
    <row r="2749" spans="1:24" x14ac:dyDescent="0.25">
      <c r="A2749">
        <f t="shared" si="129"/>
        <v>1</v>
      </c>
      <c r="B2749" t="str">
        <f t="shared" si="127"/>
        <v/>
      </c>
      <c r="C2749" t="str">
        <f t="shared" si="128"/>
        <v/>
      </c>
      <c r="D2749">
        <v>2026</v>
      </c>
      <c r="E2749" t="s">
        <v>9455</v>
      </c>
      <c r="F2749" t="s">
        <v>2921</v>
      </c>
      <c r="G2749" t="s">
        <v>32</v>
      </c>
      <c r="H2749" t="s">
        <v>64</v>
      </c>
      <c r="I2749">
        <v>0</v>
      </c>
      <c r="J2749">
        <v>2</v>
      </c>
      <c r="K2749" s="29">
        <v>12.6</v>
      </c>
      <c r="L2749">
        <v>5</v>
      </c>
      <c r="M2749">
        <v>2</v>
      </c>
      <c r="N2749">
        <v>0</v>
      </c>
      <c r="O2749">
        <v>0</v>
      </c>
      <c r="P2749">
        <v>0</v>
      </c>
      <c r="Q2749">
        <v>5</v>
      </c>
      <c r="R2749">
        <v>4</v>
      </c>
      <c r="S2749">
        <v>10</v>
      </c>
      <c r="T2749">
        <v>7</v>
      </c>
      <c r="U2749">
        <v>11</v>
      </c>
      <c r="V2749">
        <v>4</v>
      </c>
      <c r="W2749">
        <v>6</v>
      </c>
      <c r="X2749" s="2">
        <v>0.19</v>
      </c>
    </row>
    <row r="2750" spans="1:24" x14ac:dyDescent="0.25">
      <c r="A2750" t="str">
        <f t="shared" si="129"/>
        <v/>
      </c>
      <c r="B2750" t="str">
        <f t="shared" si="127"/>
        <v/>
      </c>
      <c r="C2750">
        <f t="shared" si="128"/>
        <v>1</v>
      </c>
      <c r="D2750">
        <v>2026</v>
      </c>
      <c r="E2750" t="s">
        <v>6819</v>
      </c>
      <c r="F2750" t="s">
        <v>2921</v>
      </c>
      <c r="G2750" t="s">
        <v>47</v>
      </c>
      <c r="H2750" t="s">
        <v>64</v>
      </c>
      <c r="I2750">
        <v>0</v>
      </c>
      <c r="J2750">
        <v>0</v>
      </c>
      <c r="K2750" s="29">
        <v>14.34</v>
      </c>
      <c r="L2750">
        <v>9</v>
      </c>
      <c r="M2750">
        <v>0</v>
      </c>
      <c r="N2750">
        <v>0</v>
      </c>
      <c r="O2750">
        <v>0</v>
      </c>
      <c r="P2750">
        <v>0</v>
      </c>
      <c r="Q2750">
        <v>10.199999999999999</v>
      </c>
      <c r="R2750">
        <v>20</v>
      </c>
      <c r="S2750">
        <v>22</v>
      </c>
      <c r="T2750">
        <v>17</v>
      </c>
      <c r="U2750">
        <v>12</v>
      </c>
      <c r="V2750">
        <v>8</v>
      </c>
      <c r="W2750">
        <v>3</v>
      </c>
      <c r="X2750" s="2">
        <v>0.37</v>
      </c>
    </row>
    <row r="2751" spans="1:24" x14ac:dyDescent="0.25">
      <c r="A2751" t="str">
        <f t="shared" si="129"/>
        <v/>
      </c>
      <c r="B2751" t="str">
        <f t="shared" si="127"/>
        <v/>
      </c>
      <c r="C2751">
        <f t="shared" si="128"/>
        <v>1</v>
      </c>
      <c r="D2751">
        <v>2026</v>
      </c>
      <c r="E2751" t="s">
        <v>6826</v>
      </c>
      <c r="F2751" t="s">
        <v>2921</v>
      </c>
      <c r="G2751" t="s">
        <v>47</v>
      </c>
      <c r="H2751" t="s">
        <v>64</v>
      </c>
      <c r="I2751">
        <v>0</v>
      </c>
      <c r="J2751">
        <v>0</v>
      </c>
      <c r="K2751" s="29">
        <v>36</v>
      </c>
      <c r="L2751">
        <v>1</v>
      </c>
      <c r="M2751">
        <v>0</v>
      </c>
      <c r="N2751">
        <v>0</v>
      </c>
      <c r="O2751">
        <v>0</v>
      </c>
      <c r="P2751">
        <v>0</v>
      </c>
      <c r="Q2751">
        <v>1</v>
      </c>
      <c r="R2751">
        <v>3</v>
      </c>
      <c r="S2751">
        <v>4</v>
      </c>
      <c r="T2751">
        <v>4</v>
      </c>
      <c r="U2751">
        <v>0</v>
      </c>
      <c r="V2751">
        <v>1</v>
      </c>
      <c r="W2751">
        <v>1</v>
      </c>
      <c r="X2751" s="2">
        <v>0.5</v>
      </c>
    </row>
    <row r="2752" spans="1:24" x14ac:dyDescent="0.25">
      <c r="A2752" t="str">
        <f t="shared" si="129"/>
        <v/>
      </c>
      <c r="B2752" t="str">
        <f t="shared" si="127"/>
        <v/>
      </c>
      <c r="C2752" t="str">
        <f t="shared" si="128"/>
        <v/>
      </c>
      <c r="D2752">
        <v>2026</v>
      </c>
      <c r="E2752" t="s">
        <v>9456</v>
      </c>
      <c r="F2752" t="s">
        <v>2940</v>
      </c>
      <c r="G2752" t="s">
        <v>47</v>
      </c>
      <c r="H2752" t="s">
        <v>64</v>
      </c>
      <c r="I2752">
        <v>5</v>
      </c>
      <c r="J2752">
        <v>3</v>
      </c>
      <c r="K2752" s="29">
        <v>3.61</v>
      </c>
      <c r="L2752">
        <v>12</v>
      </c>
      <c r="M2752">
        <v>8</v>
      </c>
      <c r="N2752">
        <v>0</v>
      </c>
      <c r="O2752">
        <v>0</v>
      </c>
      <c r="P2752">
        <v>0</v>
      </c>
      <c r="Q2752">
        <v>52.1</v>
      </c>
      <c r="R2752">
        <v>50</v>
      </c>
      <c r="S2752">
        <v>22</v>
      </c>
      <c r="T2752">
        <v>21</v>
      </c>
      <c r="U2752">
        <v>26</v>
      </c>
      <c r="V2752">
        <v>54</v>
      </c>
      <c r="W2752">
        <v>4</v>
      </c>
      <c r="X2752" s="2">
        <v>0.254</v>
      </c>
    </row>
    <row r="2753" spans="1:24" x14ac:dyDescent="0.25">
      <c r="A2753">
        <f t="shared" si="129"/>
        <v>1</v>
      </c>
      <c r="B2753" t="str">
        <f t="shared" si="127"/>
        <v/>
      </c>
      <c r="C2753" t="str">
        <f t="shared" si="128"/>
        <v/>
      </c>
      <c r="D2753">
        <v>2026</v>
      </c>
      <c r="E2753" t="s">
        <v>9457</v>
      </c>
      <c r="F2753" t="s">
        <v>2940</v>
      </c>
      <c r="G2753" t="s">
        <v>29</v>
      </c>
      <c r="H2753" t="s">
        <v>64</v>
      </c>
      <c r="I2753">
        <v>5</v>
      </c>
      <c r="J2753">
        <v>3</v>
      </c>
      <c r="K2753" s="29">
        <v>3.67</v>
      </c>
      <c r="L2753">
        <v>17</v>
      </c>
      <c r="M2753">
        <v>0</v>
      </c>
      <c r="N2753">
        <v>0</v>
      </c>
      <c r="O2753">
        <v>0</v>
      </c>
      <c r="P2753">
        <v>2</v>
      </c>
      <c r="Q2753">
        <v>49</v>
      </c>
      <c r="R2753">
        <v>46</v>
      </c>
      <c r="S2753">
        <v>22</v>
      </c>
      <c r="T2753">
        <v>20</v>
      </c>
      <c r="U2753">
        <v>17</v>
      </c>
      <c r="V2753">
        <v>36</v>
      </c>
      <c r="W2753">
        <v>5</v>
      </c>
      <c r="X2753" s="2">
        <v>0.246</v>
      </c>
    </row>
    <row r="2754" spans="1:24" x14ac:dyDescent="0.25">
      <c r="A2754">
        <f t="shared" si="129"/>
        <v>1</v>
      </c>
      <c r="B2754" t="str">
        <f t="shared" ref="B2754:B2817" si="130">IF(COUNTIFS(Draft_Player,$E2754),COUNTIFS(Draft_Player,$E2754),"")</f>
        <v/>
      </c>
      <c r="C2754" t="str">
        <f t="shared" ref="C2754:C2817" si="131">IF(COUNTIFS(Transfers_Player,$E2754),COUNTIFS(Transfers_Player,$E2754),"")</f>
        <v/>
      </c>
      <c r="D2754">
        <v>2026</v>
      </c>
      <c r="E2754" t="s">
        <v>9458</v>
      </c>
      <c r="F2754" t="s">
        <v>2940</v>
      </c>
      <c r="G2754" t="s">
        <v>32</v>
      </c>
      <c r="H2754" t="s">
        <v>64</v>
      </c>
      <c r="I2754">
        <v>1</v>
      </c>
      <c r="J2754">
        <v>5</v>
      </c>
      <c r="K2754" s="29">
        <v>4</v>
      </c>
      <c r="L2754">
        <v>10</v>
      </c>
      <c r="M2754">
        <v>10</v>
      </c>
      <c r="N2754">
        <v>0</v>
      </c>
      <c r="O2754">
        <v>0</v>
      </c>
      <c r="P2754">
        <v>0</v>
      </c>
      <c r="Q2754">
        <v>54</v>
      </c>
      <c r="R2754">
        <v>53</v>
      </c>
      <c r="S2754">
        <v>35</v>
      </c>
      <c r="T2754">
        <v>24</v>
      </c>
      <c r="U2754">
        <v>27</v>
      </c>
      <c r="V2754">
        <v>69</v>
      </c>
      <c r="W2754">
        <v>6</v>
      </c>
      <c r="X2754" s="2">
        <v>0.25900000000000001</v>
      </c>
    </row>
    <row r="2755" spans="1:24" x14ac:dyDescent="0.25">
      <c r="A2755" t="str">
        <f t="shared" si="129"/>
        <v/>
      </c>
      <c r="B2755" t="str">
        <f t="shared" si="130"/>
        <v/>
      </c>
      <c r="C2755" t="str">
        <f t="shared" si="131"/>
        <v/>
      </c>
      <c r="D2755">
        <v>2026</v>
      </c>
      <c r="E2755" t="s">
        <v>9459</v>
      </c>
      <c r="F2755" t="s">
        <v>2940</v>
      </c>
      <c r="G2755" t="s">
        <v>37</v>
      </c>
      <c r="H2755" t="s">
        <v>64</v>
      </c>
      <c r="I2755">
        <v>2</v>
      </c>
      <c r="J2755">
        <v>4</v>
      </c>
      <c r="K2755" s="29">
        <v>4.9000000000000004</v>
      </c>
      <c r="L2755">
        <v>14</v>
      </c>
      <c r="M2755">
        <v>14</v>
      </c>
      <c r="N2755">
        <v>0</v>
      </c>
      <c r="O2755">
        <v>0</v>
      </c>
      <c r="P2755">
        <v>0</v>
      </c>
      <c r="Q2755">
        <v>64.099999999999994</v>
      </c>
      <c r="R2755">
        <v>73</v>
      </c>
      <c r="S2755">
        <v>42</v>
      </c>
      <c r="T2755">
        <v>35</v>
      </c>
      <c r="U2755">
        <v>34</v>
      </c>
      <c r="V2755">
        <v>36</v>
      </c>
      <c r="W2755">
        <v>6</v>
      </c>
      <c r="X2755" s="2">
        <v>0.29699999999999999</v>
      </c>
    </row>
    <row r="2756" spans="1:24" x14ac:dyDescent="0.25">
      <c r="A2756">
        <f t="shared" si="129"/>
        <v>1</v>
      </c>
      <c r="B2756" t="str">
        <f t="shared" si="130"/>
        <v/>
      </c>
      <c r="C2756" t="str">
        <f t="shared" si="131"/>
        <v/>
      </c>
      <c r="D2756">
        <v>2026</v>
      </c>
      <c r="E2756" t="s">
        <v>9460</v>
      </c>
      <c r="F2756" t="s">
        <v>2940</v>
      </c>
      <c r="G2756" t="s">
        <v>32</v>
      </c>
      <c r="H2756" t="s">
        <v>64</v>
      </c>
      <c r="I2756">
        <v>1</v>
      </c>
      <c r="J2756">
        <v>0</v>
      </c>
      <c r="K2756" s="29">
        <v>1.99</v>
      </c>
      <c r="L2756">
        <v>21</v>
      </c>
      <c r="M2756">
        <v>0</v>
      </c>
      <c r="N2756">
        <v>0</v>
      </c>
      <c r="O2756">
        <v>0</v>
      </c>
      <c r="P2756">
        <v>3</v>
      </c>
      <c r="Q2756">
        <v>22.2</v>
      </c>
      <c r="R2756">
        <v>14</v>
      </c>
      <c r="S2756">
        <v>5</v>
      </c>
      <c r="T2756">
        <v>5</v>
      </c>
      <c r="U2756">
        <v>10</v>
      </c>
      <c r="V2756">
        <v>26</v>
      </c>
      <c r="W2756">
        <v>1</v>
      </c>
      <c r="X2756" s="2">
        <v>0.17899999999999999</v>
      </c>
    </row>
    <row r="2757" spans="1:24" x14ac:dyDescent="0.25">
      <c r="A2757" t="str">
        <f t="shared" si="129"/>
        <v/>
      </c>
      <c r="B2757" t="str">
        <f t="shared" si="130"/>
        <v/>
      </c>
      <c r="C2757" t="str">
        <f t="shared" si="131"/>
        <v/>
      </c>
      <c r="D2757">
        <v>2026</v>
      </c>
      <c r="E2757" t="s">
        <v>9461</v>
      </c>
      <c r="F2757" t="s">
        <v>2940</v>
      </c>
      <c r="G2757" t="s">
        <v>47</v>
      </c>
      <c r="H2757" t="s">
        <v>64</v>
      </c>
      <c r="I2757">
        <v>0</v>
      </c>
      <c r="J2757">
        <v>1</v>
      </c>
      <c r="K2757" s="29">
        <v>3</v>
      </c>
      <c r="L2757">
        <v>5</v>
      </c>
      <c r="M2757">
        <v>1</v>
      </c>
      <c r="N2757">
        <v>0</v>
      </c>
      <c r="O2757">
        <v>0</v>
      </c>
      <c r="P2757">
        <v>0</v>
      </c>
      <c r="Q2757">
        <v>6</v>
      </c>
      <c r="R2757">
        <v>5</v>
      </c>
      <c r="S2757">
        <v>2</v>
      </c>
      <c r="T2757">
        <v>2</v>
      </c>
      <c r="U2757">
        <v>3</v>
      </c>
      <c r="V2757">
        <v>4</v>
      </c>
      <c r="W2757">
        <v>0</v>
      </c>
      <c r="X2757" s="2">
        <v>0.217</v>
      </c>
    </row>
    <row r="2758" spans="1:24" x14ac:dyDescent="0.25">
      <c r="A2758" t="str">
        <f t="shared" si="129"/>
        <v/>
      </c>
      <c r="B2758" t="str">
        <f t="shared" si="130"/>
        <v/>
      </c>
      <c r="C2758" t="str">
        <f t="shared" si="131"/>
        <v/>
      </c>
      <c r="D2758">
        <v>2026</v>
      </c>
      <c r="E2758" t="s">
        <v>9462</v>
      </c>
      <c r="F2758" t="s">
        <v>2940</v>
      </c>
      <c r="G2758" t="s">
        <v>24</v>
      </c>
      <c r="H2758" t="s">
        <v>64</v>
      </c>
      <c r="I2758">
        <v>2</v>
      </c>
      <c r="J2758">
        <v>3</v>
      </c>
      <c r="K2758" s="29">
        <v>4.3899999999999997</v>
      </c>
      <c r="L2758">
        <v>16</v>
      </c>
      <c r="M2758">
        <v>5</v>
      </c>
      <c r="N2758">
        <v>0</v>
      </c>
      <c r="O2758">
        <v>0</v>
      </c>
      <c r="P2758">
        <v>1</v>
      </c>
      <c r="Q2758">
        <v>41</v>
      </c>
      <c r="R2758">
        <v>49</v>
      </c>
      <c r="S2758">
        <v>35</v>
      </c>
      <c r="T2758">
        <v>20</v>
      </c>
      <c r="U2758">
        <v>19</v>
      </c>
      <c r="V2758">
        <v>31</v>
      </c>
      <c r="W2758">
        <v>5</v>
      </c>
      <c r="X2758" s="2">
        <v>0.28799999999999998</v>
      </c>
    </row>
    <row r="2759" spans="1:24" x14ac:dyDescent="0.25">
      <c r="A2759" t="str">
        <f t="shared" si="129"/>
        <v/>
      </c>
      <c r="B2759" t="str">
        <f t="shared" si="130"/>
        <v/>
      </c>
      <c r="C2759" t="str">
        <f t="shared" si="131"/>
        <v/>
      </c>
      <c r="D2759">
        <v>2026</v>
      </c>
      <c r="E2759" t="s">
        <v>9463</v>
      </c>
      <c r="F2759" t="s">
        <v>2940</v>
      </c>
      <c r="G2759" t="s">
        <v>47</v>
      </c>
      <c r="H2759" t="s">
        <v>64</v>
      </c>
      <c r="I2759">
        <v>0</v>
      </c>
      <c r="J2759">
        <v>0</v>
      </c>
      <c r="K2759" s="29">
        <v>5.19</v>
      </c>
      <c r="L2759">
        <v>14</v>
      </c>
      <c r="M2759">
        <v>2</v>
      </c>
      <c r="N2759">
        <v>0</v>
      </c>
      <c r="O2759">
        <v>0</v>
      </c>
      <c r="P2759">
        <v>0</v>
      </c>
      <c r="Q2759">
        <v>17.100000000000001</v>
      </c>
      <c r="R2759">
        <v>21</v>
      </c>
      <c r="S2759">
        <v>12</v>
      </c>
      <c r="T2759">
        <v>10</v>
      </c>
      <c r="U2759">
        <v>12</v>
      </c>
      <c r="V2759">
        <v>11</v>
      </c>
      <c r="W2759">
        <v>6</v>
      </c>
      <c r="X2759" s="2">
        <v>0.30399999999999999</v>
      </c>
    </row>
    <row r="2760" spans="1:24" x14ac:dyDescent="0.25">
      <c r="A2760" t="str">
        <f t="shared" si="129"/>
        <v/>
      </c>
      <c r="B2760" t="str">
        <f t="shared" si="130"/>
        <v/>
      </c>
      <c r="C2760" t="str">
        <f t="shared" si="131"/>
        <v/>
      </c>
      <c r="D2760">
        <v>2026</v>
      </c>
      <c r="E2760" t="s">
        <v>9464</v>
      </c>
      <c r="F2760" t="s">
        <v>2940</v>
      </c>
      <c r="G2760" t="s">
        <v>37</v>
      </c>
      <c r="H2760" t="s">
        <v>64</v>
      </c>
      <c r="I2760">
        <v>0</v>
      </c>
      <c r="J2760">
        <v>0</v>
      </c>
      <c r="K2760" s="29">
        <v>5.93</v>
      </c>
      <c r="L2760">
        <v>18</v>
      </c>
      <c r="M2760">
        <v>0</v>
      </c>
      <c r="N2760">
        <v>0</v>
      </c>
      <c r="O2760">
        <v>0</v>
      </c>
      <c r="P2760">
        <v>0</v>
      </c>
      <c r="Q2760">
        <v>13.2</v>
      </c>
      <c r="R2760">
        <v>18</v>
      </c>
      <c r="S2760">
        <v>13</v>
      </c>
      <c r="T2760">
        <v>9</v>
      </c>
      <c r="U2760">
        <v>7</v>
      </c>
      <c r="V2760">
        <v>8</v>
      </c>
      <c r="W2760">
        <v>3</v>
      </c>
      <c r="X2760" s="2">
        <v>0.35299999999999998</v>
      </c>
    </row>
    <row r="2761" spans="1:24" x14ac:dyDescent="0.25">
      <c r="A2761">
        <f t="shared" si="129"/>
        <v>1</v>
      </c>
      <c r="B2761" t="str">
        <f t="shared" si="130"/>
        <v/>
      </c>
      <c r="C2761" t="str">
        <f t="shared" si="131"/>
        <v/>
      </c>
      <c r="D2761">
        <v>2026</v>
      </c>
      <c r="E2761" t="s">
        <v>9465</v>
      </c>
      <c r="F2761" t="s">
        <v>2940</v>
      </c>
      <c r="G2761" t="s">
        <v>29</v>
      </c>
      <c r="H2761" t="s">
        <v>64</v>
      </c>
      <c r="I2761">
        <v>1</v>
      </c>
      <c r="J2761">
        <v>2</v>
      </c>
      <c r="K2761" s="29">
        <v>6.48</v>
      </c>
      <c r="L2761">
        <v>13</v>
      </c>
      <c r="M2761">
        <v>1</v>
      </c>
      <c r="N2761">
        <v>0</v>
      </c>
      <c r="O2761">
        <v>0</v>
      </c>
      <c r="P2761">
        <v>0</v>
      </c>
      <c r="Q2761">
        <v>25</v>
      </c>
      <c r="R2761">
        <v>36</v>
      </c>
      <c r="S2761">
        <v>20</v>
      </c>
      <c r="T2761">
        <v>18</v>
      </c>
      <c r="U2761">
        <v>13</v>
      </c>
      <c r="V2761">
        <v>33</v>
      </c>
      <c r="W2761">
        <v>3</v>
      </c>
      <c r="X2761" s="2">
        <v>0.33300000000000002</v>
      </c>
    </row>
    <row r="2762" spans="1:24" x14ac:dyDescent="0.25">
      <c r="A2762" t="str">
        <f t="shared" si="129"/>
        <v/>
      </c>
      <c r="B2762" t="str">
        <f t="shared" si="130"/>
        <v/>
      </c>
      <c r="C2762" t="str">
        <f t="shared" si="131"/>
        <v/>
      </c>
      <c r="D2762">
        <v>2026</v>
      </c>
      <c r="E2762" t="s">
        <v>9466</v>
      </c>
      <c r="F2762" t="s">
        <v>2940</v>
      </c>
      <c r="G2762" t="s">
        <v>47</v>
      </c>
      <c r="H2762" t="s">
        <v>64</v>
      </c>
      <c r="I2762">
        <v>0</v>
      </c>
      <c r="J2762">
        <v>1</v>
      </c>
      <c r="K2762" s="29">
        <v>6.6</v>
      </c>
      <c r="L2762">
        <v>15</v>
      </c>
      <c r="M2762">
        <v>0</v>
      </c>
      <c r="N2762">
        <v>0</v>
      </c>
      <c r="O2762">
        <v>0</v>
      </c>
      <c r="P2762">
        <v>1</v>
      </c>
      <c r="Q2762">
        <v>15</v>
      </c>
      <c r="R2762">
        <v>7</v>
      </c>
      <c r="S2762">
        <v>13</v>
      </c>
      <c r="T2762">
        <v>11</v>
      </c>
      <c r="U2762">
        <v>21</v>
      </c>
      <c r="V2762">
        <v>12</v>
      </c>
      <c r="W2762">
        <v>4</v>
      </c>
      <c r="X2762" s="2">
        <v>0.13200000000000001</v>
      </c>
    </row>
    <row r="2763" spans="1:24" x14ac:dyDescent="0.25">
      <c r="A2763" t="str">
        <f t="shared" si="129"/>
        <v/>
      </c>
      <c r="B2763" t="str">
        <f t="shared" si="130"/>
        <v/>
      </c>
      <c r="C2763" t="str">
        <f t="shared" si="131"/>
        <v/>
      </c>
      <c r="D2763">
        <v>2026</v>
      </c>
      <c r="E2763" t="s">
        <v>9467</v>
      </c>
      <c r="F2763" t="s">
        <v>2940</v>
      </c>
      <c r="G2763" t="s">
        <v>47</v>
      </c>
      <c r="H2763" t="s">
        <v>64</v>
      </c>
      <c r="I2763">
        <v>0</v>
      </c>
      <c r="J2763">
        <v>0</v>
      </c>
      <c r="K2763" s="29">
        <v>7.36</v>
      </c>
      <c r="L2763">
        <v>2</v>
      </c>
      <c r="M2763">
        <v>0</v>
      </c>
      <c r="N2763">
        <v>0</v>
      </c>
      <c r="O2763">
        <v>0</v>
      </c>
      <c r="P2763">
        <v>0</v>
      </c>
      <c r="Q2763">
        <v>3.2</v>
      </c>
      <c r="R2763">
        <v>5</v>
      </c>
      <c r="S2763">
        <v>5</v>
      </c>
      <c r="T2763">
        <v>3</v>
      </c>
      <c r="U2763">
        <v>2</v>
      </c>
      <c r="V2763">
        <v>3</v>
      </c>
      <c r="W2763">
        <v>1</v>
      </c>
      <c r="X2763" s="2">
        <v>0.29399999999999998</v>
      </c>
    </row>
    <row r="2764" spans="1:24" x14ac:dyDescent="0.25">
      <c r="A2764" t="str">
        <f t="shared" si="129"/>
        <v/>
      </c>
      <c r="B2764" t="str">
        <f t="shared" si="130"/>
        <v/>
      </c>
      <c r="C2764" t="str">
        <f t="shared" si="131"/>
        <v/>
      </c>
      <c r="D2764">
        <v>2026</v>
      </c>
      <c r="E2764" t="s">
        <v>9468</v>
      </c>
      <c r="F2764" t="s">
        <v>2940</v>
      </c>
      <c r="G2764" t="s">
        <v>47</v>
      </c>
      <c r="H2764" t="s">
        <v>64</v>
      </c>
      <c r="I2764">
        <v>0</v>
      </c>
      <c r="J2764">
        <v>0</v>
      </c>
      <c r="K2764" s="29">
        <v>8.68</v>
      </c>
      <c r="L2764">
        <v>10</v>
      </c>
      <c r="M2764">
        <v>0</v>
      </c>
      <c r="N2764">
        <v>0</v>
      </c>
      <c r="O2764">
        <v>0</v>
      </c>
      <c r="P2764">
        <v>0</v>
      </c>
      <c r="Q2764">
        <v>9.1</v>
      </c>
      <c r="R2764">
        <v>15</v>
      </c>
      <c r="S2764">
        <v>15</v>
      </c>
      <c r="T2764">
        <v>9</v>
      </c>
      <c r="U2764">
        <v>5</v>
      </c>
      <c r="V2764">
        <v>7</v>
      </c>
      <c r="W2764">
        <v>3</v>
      </c>
      <c r="X2764" s="2">
        <v>0.34899999999999998</v>
      </c>
    </row>
    <row r="2765" spans="1:24" x14ac:dyDescent="0.25">
      <c r="A2765" t="str">
        <f t="shared" si="129"/>
        <v/>
      </c>
      <c r="B2765" t="str">
        <f t="shared" si="130"/>
        <v/>
      </c>
      <c r="C2765" t="str">
        <f t="shared" si="131"/>
        <v/>
      </c>
      <c r="D2765">
        <v>2026</v>
      </c>
      <c r="E2765" t="s">
        <v>9469</v>
      </c>
      <c r="F2765" t="s">
        <v>2940</v>
      </c>
      <c r="G2765" t="s">
        <v>37</v>
      </c>
      <c r="H2765" t="s">
        <v>64</v>
      </c>
      <c r="I2765">
        <v>1</v>
      </c>
      <c r="J2765">
        <v>3</v>
      </c>
      <c r="K2765" s="29">
        <v>11.37</v>
      </c>
      <c r="L2765">
        <v>11</v>
      </c>
      <c r="M2765">
        <v>4</v>
      </c>
      <c r="N2765">
        <v>0</v>
      </c>
      <c r="O2765">
        <v>0</v>
      </c>
      <c r="P2765">
        <v>1</v>
      </c>
      <c r="Q2765">
        <v>19</v>
      </c>
      <c r="R2765">
        <v>32</v>
      </c>
      <c r="S2765">
        <v>25</v>
      </c>
      <c r="T2765">
        <v>24</v>
      </c>
      <c r="U2765">
        <v>22</v>
      </c>
      <c r="V2765">
        <v>16</v>
      </c>
      <c r="W2765">
        <v>0</v>
      </c>
      <c r="X2765" s="2">
        <v>0.42099999999999999</v>
      </c>
    </row>
    <row r="2766" spans="1:24" x14ac:dyDescent="0.25">
      <c r="A2766" t="str">
        <f t="shared" si="129"/>
        <v/>
      </c>
      <c r="B2766" t="str">
        <f t="shared" si="130"/>
        <v/>
      </c>
      <c r="C2766" t="str">
        <f t="shared" si="131"/>
        <v/>
      </c>
      <c r="D2766">
        <v>2026</v>
      </c>
      <c r="E2766" t="s">
        <v>9470</v>
      </c>
      <c r="F2766" t="s">
        <v>2940</v>
      </c>
      <c r="G2766" t="s">
        <v>24</v>
      </c>
      <c r="H2766" t="s">
        <v>64</v>
      </c>
      <c r="I2766">
        <v>1</v>
      </c>
      <c r="J2766">
        <v>3</v>
      </c>
      <c r="K2766" s="29">
        <v>14.82</v>
      </c>
      <c r="L2766">
        <v>10</v>
      </c>
      <c r="M2766">
        <v>2</v>
      </c>
      <c r="N2766">
        <v>0</v>
      </c>
      <c r="O2766">
        <v>0</v>
      </c>
      <c r="P2766">
        <v>0</v>
      </c>
      <c r="Q2766">
        <v>17</v>
      </c>
      <c r="R2766">
        <v>32</v>
      </c>
      <c r="S2766">
        <v>32</v>
      </c>
      <c r="T2766">
        <v>28</v>
      </c>
      <c r="U2766">
        <v>15</v>
      </c>
      <c r="V2766">
        <v>12</v>
      </c>
      <c r="W2766">
        <v>6</v>
      </c>
      <c r="X2766" s="2">
        <v>0.40500000000000003</v>
      </c>
    </row>
    <row r="2767" spans="1:24" x14ac:dyDescent="0.25">
      <c r="A2767">
        <f t="shared" si="129"/>
        <v>1</v>
      </c>
      <c r="B2767" t="str">
        <f t="shared" si="130"/>
        <v/>
      </c>
      <c r="C2767" t="str">
        <f t="shared" si="131"/>
        <v/>
      </c>
      <c r="D2767">
        <v>2026</v>
      </c>
      <c r="E2767" t="s">
        <v>9471</v>
      </c>
      <c r="F2767" t="s">
        <v>2940</v>
      </c>
      <c r="G2767" t="s">
        <v>29</v>
      </c>
      <c r="H2767" t="s">
        <v>64</v>
      </c>
      <c r="I2767">
        <v>0</v>
      </c>
      <c r="J2767">
        <v>0</v>
      </c>
      <c r="K2767" s="29">
        <v>23.14</v>
      </c>
      <c r="L2767">
        <v>3</v>
      </c>
      <c r="M2767">
        <v>0</v>
      </c>
      <c r="N2767">
        <v>0</v>
      </c>
      <c r="O2767">
        <v>0</v>
      </c>
      <c r="P2767">
        <v>0</v>
      </c>
      <c r="Q2767">
        <v>2.1</v>
      </c>
      <c r="R2767">
        <v>4</v>
      </c>
      <c r="S2767">
        <v>6</v>
      </c>
      <c r="T2767">
        <v>6</v>
      </c>
      <c r="U2767">
        <v>6</v>
      </c>
      <c r="V2767">
        <v>4</v>
      </c>
      <c r="W2767">
        <v>0</v>
      </c>
      <c r="X2767" s="2">
        <v>0.36399999999999999</v>
      </c>
    </row>
    <row r="2768" spans="1:24" x14ac:dyDescent="0.25">
      <c r="A2768" t="str">
        <f t="shared" si="129"/>
        <v/>
      </c>
      <c r="B2768" t="str">
        <f t="shared" si="130"/>
        <v/>
      </c>
      <c r="C2768" t="str">
        <f t="shared" si="131"/>
        <v/>
      </c>
      <c r="D2768">
        <v>2026</v>
      </c>
      <c r="E2768" t="s">
        <v>9472</v>
      </c>
      <c r="F2768" t="s">
        <v>2940</v>
      </c>
      <c r="G2768" t="s">
        <v>47</v>
      </c>
      <c r="H2768" t="s">
        <v>64</v>
      </c>
      <c r="I2768">
        <v>0</v>
      </c>
      <c r="J2768">
        <v>0</v>
      </c>
      <c r="K2768" s="29">
        <v>27</v>
      </c>
      <c r="L2768">
        <v>1</v>
      </c>
      <c r="M2768">
        <v>0</v>
      </c>
      <c r="N2768">
        <v>0</v>
      </c>
      <c r="O2768">
        <v>0</v>
      </c>
      <c r="P2768">
        <v>0</v>
      </c>
      <c r="Q2768">
        <v>0.1</v>
      </c>
      <c r="R2768">
        <v>2</v>
      </c>
      <c r="S2768">
        <v>1</v>
      </c>
      <c r="T2768">
        <v>1</v>
      </c>
      <c r="U2768">
        <v>1</v>
      </c>
      <c r="V2768">
        <v>0</v>
      </c>
      <c r="W2768">
        <v>0</v>
      </c>
      <c r="X2768" s="2">
        <v>0.66700000000000004</v>
      </c>
    </row>
    <row r="2769" spans="1:24" x14ac:dyDescent="0.25">
      <c r="A2769">
        <f t="shared" si="129"/>
        <v>1</v>
      </c>
      <c r="B2769" t="str">
        <f t="shared" si="130"/>
        <v/>
      </c>
      <c r="C2769" t="str">
        <f t="shared" si="131"/>
        <v/>
      </c>
      <c r="D2769">
        <v>2026</v>
      </c>
      <c r="E2769" t="s">
        <v>9473</v>
      </c>
      <c r="F2769" t="s">
        <v>2960</v>
      </c>
      <c r="G2769" t="s">
        <v>29</v>
      </c>
      <c r="H2769" t="s">
        <v>64</v>
      </c>
      <c r="I2769">
        <v>5</v>
      </c>
      <c r="J2769">
        <v>2</v>
      </c>
      <c r="K2769" s="29">
        <v>4.34</v>
      </c>
      <c r="L2769">
        <v>13</v>
      </c>
      <c r="M2769">
        <v>13</v>
      </c>
      <c r="N2769">
        <v>0</v>
      </c>
      <c r="O2769">
        <v>0</v>
      </c>
      <c r="P2769">
        <v>0</v>
      </c>
      <c r="Q2769">
        <v>74.2</v>
      </c>
      <c r="R2769">
        <v>82</v>
      </c>
      <c r="S2769">
        <v>42</v>
      </c>
      <c r="T2769">
        <v>36</v>
      </c>
      <c r="U2769">
        <v>16</v>
      </c>
      <c r="V2769">
        <v>77</v>
      </c>
      <c r="W2769">
        <v>6</v>
      </c>
      <c r="X2769" s="2">
        <v>0.27600000000000002</v>
      </c>
    </row>
    <row r="2770" spans="1:24" x14ac:dyDescent="0.25">
      <c r="A2770" t="str">
        <f t="shared" si="129"/>
        <v/>
      </c>
      <c r="B2770" t="str">
        <f t="shared" si="130"/>
        <v/>
      </c>
      <c r="C2770" t="str">
        <f t="shared" si="131"/>
        <v/>
      </c>
      <c r="D2770">
        <v>2026</v>
      </c>
      <c r="E2770" t="s">
        <v>9474</v>
      </c>
      <c r="F2770" t="s">
        <v>2960</v>
      </c>
      <c r="G2770" t="s">
        <v>47</v>
      </c>
      <c r="H2770" t="s">
        <v>64</v>
      </c>
      <c r="I2770">
        <v>0</v>
      </c>
      <c r="J2770">
        <v>0</v>
      </c>
      <c r="K2770" s="29">
        <v>3</v>
      </c>
      <c r="L2770">
        <v>3</v>
      </c>
      <c r="M2770">
        <v>0</v>
      </c>
      <c r="N2770">
        <v>0</v>
      </c>
      <c r="O2770">
        <v>0</v>
      </c>
      <c r="P2770">
        <v>0</v>
      </c>
      <c r="Q2770">
        <v>3</v>
      </c>
      <c r="R2770">
        <v>0</v>
      </c>
      <c r="S2770">
        <v>1</v>
      </c>
      <c r="T2770">
        <v>1</v>
      </c>
      <c r="U2770">
        <v>5</v>
      </c>
      <c r="V2770">
        <v>0</v>
      </c>
      <c r="W2770">
        <v>1</v>
      </c>
      <c r="X2770" s="2">
        <v>0</v>
      </c>
    </row>
    <row r="2771" spans="1:24" x14ac:dyDescent="0.25">
      <c r="A2771">
        <f t="shared" si="129"/>
        <v>1</v>
      </c>
      <c r="B2771" t="str">
        <f t="shared" si="130"/>
        <v/>
      </c>
      <c r="C2771" t="str">
        <f t="shared" si="131"/>
        <v/>
      </c>
      <c r="D2771">
        <v>2026</v>
      </c>
      <c r="E2771" t="s">
        <v>9475</v>
      </c>
      <c r="F2771" t="s">
        <v>2960</v>
      </c>
      <c r="G2771" t="s">
        <v>29</v>
      </c>
      <c r="H2771" t="s">
        <v>64</v>
      </c>
      <c r="I2771">
        <v>4</v>
      </c>
      <c r="J2771">
        <v>1</v>
      </c>
      <c r="K2771" s="29">
        <v>3.41</v>
      </c>
      <c r="L2771">
        <v>22</v>
      </c>
      <c r="M2771">
        <v>0</v>
      </c>
      <c r="N2771">
        <v>0</v>
      </c>
      <c r="O2771">
        <v>0</v>
      </c>
      <c r="P2771">
        <v>4</v>
      </c>
      <c r="Q2771">
        <v>31.2</v>
      </c>
      <c r="R2771">
        <v>24</v>
      </c>
      <c r="S2771">
        <v>13</v>
      </c>
      <c r="T2771">
        <v>12</v>
      </c>
      <c r="U2771">
        <v>10</v>
      </c>
      <c r="V2771">
        <v>33</v>
      </c>
      <c r="W2771">
        <v>2</v>
      </c>
      <c r="X2771" s="2">
        <v>0.20699999999999999</v>
      </c>
    </row>
    <row r="2772" spans="1:24" x14ac:dyDescent="0.25">
      <c r="A2772">
        <f t="shared" si="129"/>
        <v>1</v>
      </c>
      <c r="B2772" t="str">
        <f t="shared" si="130"/>
        <v/>
      </c>
      <c r="C2772">
        <f t="shared" si="131"/>
        <v>1</v>
      </c>
      <c r="D2772">
        <v>2026</v>
      </c>
      <c r="E2772" t="s">
        <v>5690</v>
      </c>
      <c r="F2772" t="s">
        <v>2960</v>
      </c>
      <c r="G2772" t="s">
        <v>29</v>
      </c>
      <c r="H2772" t="s">
        <v>64</v>
      </c>
      <c r="I2772">
        <v>0</v>
      </c>
      <c r="J2772">
        <v>2</v>
      </c>
      <c r="K2772" s="29">
        <v>4.09</v>
      </c>
      <c r="L2772">
        <v>16</v>
      </c>
      <c r="M2772">
        <v>1</v>
      </c>
      <c r="N2772">
        <v>0</v>
      </c>
      <c r="O2772">
        <v>0</v>
      </c>
      <c r="P2772">
        <v>1</v>
      </c>
      <c r="Q2772">
        <v>33</v>
      </c>
      <c r="R2772">
        <v>28</v>
      </c>
      <c r="S2772">
        <v>18</v>
      </c>
      <c r="T2772">
        <v>15</v>
      </c>
      <c r="U2772">
        <v>11</v>
      </c>
      <c r="V2772">
        <v>29</v>
      </c>
      <c r="W2772">
        <v>9</v>
      </c>
      <c r="X2772" s="2">
        <v>0.22800000000000001</v>
      </c>
    </row>
    <row r="2773" spans="1:24" x14ac:dyDescent="0.25">
      <c r="A2773">
        <f t="shared" si="129"/>
        <v>1</v>
      </c>
      <c r="B2773" t="str">
        <f t="shared" si="130"/>
        <v/>
      </c>
      <c r="C2773" t="str">
        <f t="shared" si="131"/>
        <v/>
      </c>
      <c r="D2773">
        <v>2026</v>
      </c>
      <c r="E2773" t="s">
        <v>9476</v>
      </c>
      <c r="F2773" t="s">
        <v>2960</v>
      </c>
      <c r="G2773" t="s">
        <v>32</v>
      </c>
      <c r="H2773" t="s">
        <v>64</v>
      </c>
      <c r="I2773">
        <v>1</v>
      </c>
      <c r="J2773">
        <v>0</v>
      </c>
      <c r="K2773" s="29">
        <v>4.8499999999999996</v>
      </c>
      <c r="L2773">
        <v>8</v>
      </c>
      <c r="M2773">
        <v>0</v>
      </c>
      <c r="N2773">
        <v>0</v>
      </c>
      <c r="O2773">
        <v>0</v>
      </c>
      <c r="P2773">
        <v>0</v>
      </c>
      <c r="Q2773">
        <v>13</v>
      </c>
      <c r="R2773">
        <v>17</v>
      </c>
      <c r="S2773">
        <v>10</v>
      </c>
      <c r="T2773">
        <v>7</v>
      </c>
      <c r="U2773">
        <v>10</v>
      </c>
      <c r="V2773">
        <v>13</v>
      </c>
      <c r="W2773">
        <v>1</v>
      </c>
      <c r="X2773" s="2">
        <v>0.309</v>
      </c>
    </row>
    <row r="2774" spans="1:24" x14ac:dyDescent="0.25">
      <c r="A2774" t="str">
        <f t="shared" si="129"/>
        <v/>
      </c>
      <c r="B2774" t="str">
        <f t="shared" si="130"/>
        <v/>
      </c>
      <c r="C2774" t="str">
        <f t="shared" si="131"/>
        <v/>
      </c>
      <c r="D2774">
        <v>2026</v>
      </c>
      <c r="E2774" t="s">
        <v>9477</v>
      </c>
      <c r="F2774" t="s">
        <v>2960</v>
      </c>
      <c r="G2774" t="s">
        <v>47</v>
      </c>
      <c r="H2774" t="s">
        <v>64</v>
      </c>
      <c r="I2774">
        <v>0</v>
      </c>
      <c r="J2774">
        <v>0</v>
      </c>
      <c r="K2774" s="29">
        <v>5.68</v>
      </c>
      <c r="L2774">
        <v>8</v>
      </c>
      <c r="M2774">
        <v>0</v>
      </c>
      <c r="N2774">
        <v>0</v>
      </c>
      <c r="O2774">
        <v>0</v>
      </c>
      <c r="P2774">
        <v>0</v>
      </c>
      <c r="Q2774">
        <v>12.2</v>
      </c>
      <c r="R2774">
        <v>14</v>
      </c>
      <c r="S2774">
        <v>10</v>
      </c>
      <c r="T2774">
        <v>8</v>
      </c>
      <c r="U2774">
        <v>12</v>
      </c>
      <c r="V2774">
        <v>14</v>
      </c>
      <c r="W2774">
        <v>2</v>
      </c>
      <c r="X2774" s="2">
        <v>0.28000000000000003</v>
      </c>
    </row>
    <row r="2775" spans="1:24" x14ac:dyDescent="0.25">
      <c r="A2775" t="str">
        <f t="shared" si="129"/>
        <v/>
      </c>
      <c r="B2775" t="str">
        <f t="shared" si="130"/>
        <v/>
      </c>
      <c r="C2775">
        <f t="shared" si="131"/>
        <v>1</v>
      </c>
      <c r="D2775">
        <v>2026</v>
      </c>
      <c r="E2775" t="s">
        <v>6719</v>
      </c>
      <c r="F2775" t="s">
        <v>2960</v>
      </c>
      <c r="G2775" t="s">
        <v>24</v>
      </c>
      <c r="H2775" t="s">
        <v>64</v>
      </c>
      <c r="I2775">
        <v>2</v>
      </c>
      <c r="J2775">
        <v>2</v>
      </c>
      <c r="K2775" s="29">
        <v>6.51</v>
      </c>
      <c r="L2775">
        <v>8</v>
      </c>
      <c r="M2775">
        <v>8</v>
      </c>
      <c r="N2775">
        <v>0</v>
      </c>
      <c r="O2775">
        <v>0</v>
      </c>
      <c r="P2775">
        <v>0</v>
      </c>
      <c r="Q2775">
        <v>37.1</v>
      </c>
      <c r="R2775">
        <v>42</v>
      </c>
      <c r="S2775">
        <v>27</v>
      </c>
      <c r="T2775">
        <v>27</v>
      </c>
      <c r="U2775">
        <v>17</v>
      </c>
      <c r="V2775">
        <v>31</v>
      </c>
      <c r="W2775">
        <v>6</v>
      </c>
      <c r="X2775" s="2">
        <v>0.29599999999999999</v>
      </c>
    </row>
    <row r="2776" spans="1:24" x14ac:dyDescent="0.25">
      <c r="A2776">
        <f t="shared" si="129"/>
        <v>1</v>
      </c>
      <c r="B2776" t="str">
        <f t="shared" si="130"/>
        <v/>
      </c>
      <c r="C2776" t="str">
        <f t="shared" si="131"/>
        <v/>
      </c>
      <c r="D2776">
        <v>2026</v>
      </c>
      <c r="E2776" t="s">
        <v>9478</v>
      </c>
      <c r="F2776" t="s">
        <v>2960</v>
      </c>
      <c r="G2776" t="s">
        <v>29</v>
      </c>
      <c r="H2776" t="s">
        <v>64</v>
      </c>
      <c r="I2776">
        <v>1</v>
      </c>
      <c r="J2776">
        <v>4</v>
      </c>
      <c r="K2776" s="29">
        <v>6.7</v>
      </c>
      <c r="L2776">
        <v>14</v>
      </c>
      <c r="M2776">
        <v>6</v>
      </c>
      <c r="N2776">
        <v>0</v>
      </c>
      <c r="O2776">
        <v>0</v>
      </c>
      <c r="P2776">
        <v>0</v>
      </c>
      <c r="Q2776">
        <v>44.1</v>
      </c>
      <c r="R2776">
        <v>47</v>
      </c>
      <c r="S2776">
        <v>40</v>
      </c>
      <c r="T2776">
        <v>33</v>
      </c>
      <c r="U2776">
        <v>28</v>
      </c>
      <c r="V2776">
        <v>55</v>
      </c>
      <c r="W2776">
        <v>13</v>
      </c>
      <c r="X2776" s="2">
        <v>0.26900000000000002</v>
      </c>
    </row>
    <row r="2777" spans="1:24" x14ac:dyDescent="0.25">
      <c r="A2777">
        <f t="shared" si="129"/>
        <v>1</v>
      </c>
      <c r="B2777" t="str">
        <f t="shared" si="130"/>
        <v/>
      </c>
      <c r="C2777" t="str">
        <f t="shared" si="131"/>
        <v/>
      </c>
      <c r="D2777">
        <v>2026</v>
      </c>
      <c r="E2777" t="s">
        <v>9479</v>
      </c>
      <c r="F2777" t="s">
        <v>2960</v>
      </c>
      <c r="G2777" t="s">
        <v>29</v>
      </c>
      <c r="H2777" t="s">
        <v>64</v>
      </c>
      <c r="I2777">
        <v>1</v>
      </c>
      <c r="J2777">
        <v>2</v>
      </c>
      <c r="K2777" s="29">
        <v>6.83</v>
      </c>
      <c r="L2777">
        <v>18</v>
      </c>
      <c r="M2777">
        <v>1</v>
      </c>
      <c r="N2777">
        <v>0</v>
      </c>
      <c r="O2777">
        <v>0</v>
      </c>
      <c r="P2777">
        <v>0</v>
      </c>
      <c r="Q2777">
        <v>29</v>
      </c>
      <c r="R2777">
        <v>35</v>
      </c>
      <c r="S2777">
        <v>28</v>
      </c>
      <c r="T2777">
        <v>22</v>
      </c>
      <c r="U2777">
        <v>16</v>
      </c>
      <c r="V2777">
        <v>35</v>
      </c>
      <c r="W2777">
        <v>6</v>
      </c>
      <c r="X2777" s="2">
        <v>0.28899999999999998</v>
      </c>
    </row>
    <row r="2778" spans="1:24" x14ac:dyDescent="0.25">
      <c r="A2778" t="str">
        <f t="shared" si="129"/>
        <v/>
      </c>
      <c r="B2778" t="str">
        <f t="shared" si="130"/>
        <v/>
      </c>
      <c r="C2778" t="str">
        <f t="shared" si="131"/>
        <v/>
      </c>
      <c r="D2778">
        <v>2026</v>
      </c>
      <c r="E2778" t="s">
        <v>9480</v>
      </c>
      <c r="F2778" t="s">
        <v>2960</v>
      </c>
      <c r="G2778" t="s">
        <v>47</v>
      </c>
      <c r="H2778" t="s">
        <v>64</v>
      </c>
      <c r="I2778">
        <v>2</v>
      </c>
      <c r="J2778">
        <v>3</v>
      </c>
      <c r="K2778" s="29">
        <v>6.94</v>
      </c>
      <c r="L2778">
        <v>14</v>
      </c>
      <c r="M2778">
        <v>7</v>
      </c>
      <c r="N2778">
        <v>0</v>
      </c>
      <c r="O2778">
        <v>0</v>
      </c>
      <c r="P2778">
        <v>0</v>
      </c>
      <c r="Q2778">
        <v>35</v>
      </c>
      <c r="R2778">
        <v>45</v>
      </c>
      <c r="S2778">
        <v>32</v>
      </c>
      <c r="T2778">
        <v>27</v>
      </c>
      <c r="U2778">
        <v>13</v>
      </c>
      <c r="V2778">
        <v>26</v>
      </c>
      <c r="W2778">
        <v>8</v>
      </c>
      <c r="X2778" s="2">
        <v>0.30199999999999999</v>
      </c>
    </row>
    <row r="2779" spans="1:24" x14ac:dyDescent="0.25">
      <c r="A2779" t="str">
        <f t="shared" si="129"/>
        <v/>
      </c>
      <c r="B2779" t="str">
        <f t="shared" si="130"/>
        <v/>
      </c>
      <c r="C2779" t="str">
        <f t="shared" si="131"/>
        <v/>
      </c>
      <c r="D2779">
        <v>2026</v>
      </c>
      <c r="E2779" t="s">
        <v>9481</v>
      </c>
      <c r="F2779" t="s">
        <v>2960</v>
      </c>
      <c r="G2779" t="s">
        <v>24</v>
      </c>
      <c r="H2779" t="s">
        <v>64</v>
      </c>
      <c r="I2779">
        <v>1</v>
      </c>
      <c r="J2779">
        <v>0</v>
      </c>
      <c r="K2779" s="29">
        <v>7.07</v>
      </c>
      <c r="L2779">
        <v>8</v>
      </c>
      <c r="M2779">
        <v>0</v>
      </c>
      <c r="N2779">
        <v>0</v>
      </c>
      <c r="O2779">
        <v>0</v>
      </c>
      <c r="P2779">
        <v>0</v>
      </c>
      <c r="Q2779">
        <v>14</v>
      </c>
      <c r="R2779">
        <v>18</v>
      </c>
      <c r="S2779">
        <v>12</v>
      </c>
      <c r="T2779">
        <v>11</v>
      </c>
      <c r="U2779">
        <v>12</v>
      </c>
      <c r="V2779">
        <v>10</v>
      </c>
      <c r="W2779">
        <v>0</v>
      </c>
      <c r="X2779" s="2">
        <v>0.34</v>
      </c>
    </row>
    <row r="2780" spans="1:24" x14ac:dyDescent="0.25">
      <c r="A2780" t="str">
        <f t="shared" si="129"/>
        <v/>
      </c>
      <c r="B2780" t="str">
        <f t="shared" si="130"/>
        <v/>
      </c>
      <c r="C2780" t="str">
        <f t="shared" si="131"/>
        <v/>
      </c>
      <c r="D2780">
        <v>2026</v>
      </c>
      <c r="E2780" t="s">
        <v>9482</v>
      </c>
      <c r="F2780" t="s">
        <v>2960</v>
      </c>
      <c r="G2780" t="s">
        <v>24</v>
      </c>
      <c r="H2780" t="s">
        <v>64</v>
      </c>
      <c r="I2780">
        <v>1</v>
      </c>
      <c r="J2780">
        <v>1</v>
      </c>
      <c r="K2780" s="29">
        <v>7.18</v>
      </c>
      <c r="L2780">
        <v>23</v>
      </c>
      <c r="M2780">
        <v>0</v>
      </c>
      <c r="N2780">
        <v>0</v>
      </c>
      <c r="O2780">
        <v>0</v>
      </c>
      <c r="P2780">
        <v>1</v>
      </c>
      <c r="Q2780">
        <v>31.1</v>
      </c>
      <c r="R2780">
        <v>34</v>
      </c>
      <c r="S2780">
        <v>26</v>
      </c>
      <c r="T2780">
        <v>25</v>
      </c>
      <c r="U2780">
        <v>18</v>
      </c>
      <c r="V2780">
        <v>31</v>
      </c>
      <c r="W2780">
        <v>3</v>
      </c>
      <c r="X2780" s="2">
        <v>0.26800000000000002</v>
      </c>
    </row>
    <row r="2781" spans="1:24" x14ac:dyDescent="0.25">
      <c r="A2781">
        <f t="shared" si="129"/>
        <v>1</v>
      </c>
      <c r="B2781" t="str">
        <f t="shared" si="130"/>
        <v/>
      </c>
      <c r="C2781" t="str">
        <f t="shared" si="131"/>
        <v/>
      </c>
      <c r="D2781">
        <v>2026</v>
      </c>
      <c r="E2781" t="s">
        <v>9483</v>
      </c>
      <c r="F2781" t="s">
        <v>2960</v>
      </c>
      <c r="G2781" t="s">
        <v>29</v>
      </c>
      <c r="H2781" t="s">
        <v>64</v>
      </c>
      <c r="I2781">
        <v>3</v>
      </c>
      <c r="J2781">
        <v>6</v>
      </c>
      <c r="K2781" s="29">
        <v>7.21</v>
      </c>
      <c r="L2781">
        <v>15</v>
      </c>
      <c r="M2781">
        <v>9</v>
      </c>
      <c r="N2781">
        <v>0</v>
      </c>
      <c r="O2781">
        <v>0</v>
      </c>
      <c r="P2781">
        <v>0</v>
      </c>
      <c r="Q2781">
        <v>43.2</v>
      </c>
      <c r="R2781">
        <v>60</v>
      </c>
      <c r="S2781">
        <v>37</v>
      </c>
      <c r="T2781">
        <v>35</v>
      </c>
      <c r="U2781">
        <v>18</v>
      </c>
      <c r="V2781">
        <v>44</v>
      </c>
      <c r="W2781">
        <v>9</v>
      </c>
      <c r="X2781" s="2">
        <v>0.32400000000000001</v>
      </c>
    </row>
    <row r="2782" spans="1:24" x14ac:dyDescent="0.25">
      <c r="A2782" t="str">
        <f t="shared" si="129"/>
        <v/>
      </c>
      <c r="B2782" t="str">
        <f t="shared" si="130"/>
        <v/>
      </c>
      <c r="C2782" t="str">
        <f t="shared" si="131"/>
        <v/>
      </c>
      <c r="D2782">
        <v>2026</v>
      </c>
      <c r="E2782" t="s">
        <v>9484</v>
      </c>
      <c r="F2782" t="s">
        <v>2960</v>
      </c>
      <c r="G2782" t="s">
        <v>47</v>
      </c>
      <c r="H2782" t="s">
        <v>64</v>
      </c>
      <c r="I2782">
        <v>0</v>
      </c>
      <c r="J2782">
        <v>0</v>
      </c>
      <c r="K2782" s="29">
        <v>7.36</v>
      </c>
      <c r="L2782">
        <v>3</v>
      </c>
      <c r="M2782">
        <v>0</v>
      </c>
      <c r="N2782">
        <v>0</v>
      </c>
      <c r="O2782">
        <v>0</v>
      </c>
      <c r="P2782">
        <v>0</v>
      </c>
      <c r="Q2782">
        <v>3.2</v>
      </c>
      <c r="R2782">
        <v>3</v>
      </c>
      <c r="S2782">
        <v>5</v>
      </c>
      <c r="T2782">
        <v>3</v>
      </c>
      <c r="U2782">
        <v>5</v>
      </c>
      <c r="V2782">
        <v>3</v>
      </c>
      <c r="W2782">
        <v>2</v>
      </c>
      <c r="X2782" s="2">
        <v>0.214</v>
      </c>
    </row>
    <row r="2783" spans="1:24" x14ac:dyDescent="0.25">
      <c r="A2783" t="str">
        <f t="shared" si="129"/>
        <v/>
      </c>
      <c r="B2783" t="str">
        <f t="shared" si="130"/>
        <v/>
      </c>
      <c r="C2783" t="str">
        <f t="shared" si="131"/>
        <v/>
      </c>
      <c r="D2783">
        <v>2026</v>
      </c>
      <c r="E2783" t="s">
        <v>9485</v>
      </c>
      <c r="F2783" t="s">
        <v>2960</v>
      </c>
      <c r="G2783" t="s">
        <v>47</v>
      </c>
      <c r="H2783" t="s">
        <v>64</v>
      </c>
      <c r="I2783">
        <v>1</v>
      </c>
      <c r="J2783">
        <v>1</v>
      </c>
      <c r="K2783" s="29">
        <v>8.1</v>
      </c>
      <c r="L2783">
        <v>4</v>
      </c>
      <c r="M2783">
        <v>2</v>
      </c>
      <c r="N2783">
        <v>0</v>
      </c>
      <c r="O2783">
        <v>0</v>
      </c>
      <c r="P2783">
        <v>0</v>
      </c>
      <c r="Q2783">
        <v>6.2</v>
      </c>
      <c r="R2783">
        <v>9</v>
      </c>
      <c r="S2783">
        <v>7</v>
      </c>
      <c r="T2783">
        <v>6</v>
      </c>
      <c r="U2783">
        <v>3</v>
      </c>
      <c r="V2783">
        <v>5</v>
      </c>
      <c r="W2783">
        <v>2</v>
      </c>
      <c r="X2783" s="2">
        <v>0.32100000000000001</v>
      </c>
    </row>
    <row r="2784" spans="1:24" x14ac:dyDescent="0.25">
      <c r="A2784" t="str">
        <f t="shared" si="129"/>
        <v/>
      </c>
      <c r="B2784" t="str">
        <f t="shared" si="130"/>
        <v/>
      </c>
      <c r="C2784" t="str">
        <f t="shared" si="131"/>
        <v/>
      </c>
      <c r="D2784">
        <v>2026</v>
      </c>
      <c r="E2784" t="s">
        <v>9486</v>
      </c>
      <c r="F2784" t="s">
        <v>2960</v>
      </c>
      <c r="G2784" t="s">
        <v>47</v>
      </c>
      <c r="H2784" t="s">
        <v>64</v>
      </c>
      <c r="I2784">
        <v>1</v>
      </c>
      <c r="J2784">
        <v>3</v>
      </c>
      <c r="K2784" s="29">
        <v>8.66</v>
      </c>
      <c r="L2784">
        <v>10</v>
      </c>
      <c r="M2784">
        <v>3</v>
      </c>
      <c r="N2784">
        <v>0</v>
      </c>
      <c r="O2784">
        <v>0</v>
      </c>
      <c r="P2784">
        <v>0</v>
      </c>
      <c r="Q2784">
        <v>17.2</v>
      </c>
      <c r="R2784">
        <v>28</v>
      </c>
      <c r="S2784">
        <v>17</v>
      </c>
      <c r="T2784">
        <v>17</v>
      </c>
      <c r="U2784">
        <v>6</v>
      </c>
      <c r="V2784">
        <v>20</v>
      </c>
      <c r="W2784">
        <v>3</v>
      </c>
      <c r="X2784" s="2">
        <v>0.35399999999999998</v>
      </c>
    </row>
    <row r="2785" spans="1:24" x14ac:dyDescent="0.25">
      <c r="A2785" t="str">
        <f t="shared" si="129"/>
        <v/>
      </c>
      <c r="B2785" t="str">
        <f t="shared" si="130"/>
        <v/>
      </c>
      <c r="C2785" t="str">
        <f t="shared" si="131"/>
        <v/>
      </c>
      <c r="D2785">
        <v>2026</v>
      </c>
      <c r="E2785" t="s">
        <v>9487</v>
      </c>
      <c r="F2785" t="s">
        <v>2960</v>
      </c>
      <c r="G2785" t="s">
        <v>37</v>
      </c>
      <c r="H2785" t="s">
        <v>64</v>
      </c>
      <c r="I2785">
        <v>0</v>
      </c>
      <c r="J2785">
        <v>0</v>
      </c>
      <c r="K2785" s="29">
        <v>162</v>
      </c>
      <c r="L2785">
        <v>1</v>
      </c>
      <c r="M2785">
        <v>0</v>
      </c>
      <c r="N2785">
        <v>0</v>
      </c>
      <c r="O2785">
        <v>0</v>
      </c>
      <c r="P2785">
        <v>0</v>
      </c>
      <c r="Q2785">
        <v>0.1</v>
      </c>
      <c r="R2785">
        <v>1</v>
      </c>
      <c r="S2785">
        <v>6</v>
      </c>
      <c r="T2785">
        <v>6</v>
      </c>
      <c r="U2785">
        <v>4</v>
      </c>
      <c r="V2785">
        <v>0</v>
      </c>
      <c r="W2785">
        <v>1</v>
      </c>
      <c r="X2785" s="2">
        <v>0.5</v>
      </c>
    </row>
    <row r="2786" spans="1:24" x14ac:dyDescent="0.25">
      <c r="A2786">
        <f t="shared" si="129"/>
        <v>1</v>
      </c>
      <c r="B2786" t="str">
        <f t="shared" si="130"/>
        <v/>
      </c>
      <c r="C2786" t="str">
        <f t="shared" si="131"/>
        <v/>
      </c>
      <c r="D2786">
        <v>2026</v>
      </c>
      <c r="E2786" t="s">
        <v>9488</v>
      </c>
      <c r="F2786" t="s">
        <v>2977</v>
      </c>
      <c r="G2786" t="s">
        <v>32</v>
      </c>
      <c r="H2786" t="s">
        <v>64</v>
      </c>
      <c r="I2786">
        <v>4</v>
      </c>
      <c r="J2786">
        <v>4</v>
      </c>
      <c r="K2786" s="29">
        <v>5.6</v>
      </c>
      <c r="L2786">
        <v>14</v>
      </c>
      <c r="M2786">
        <v>14</v>
      </c>
      <c r="N2786">
        <v>1</v>
      </c>
      <c r="O2786">
        <v>0</v>
      </c>
      <c r="P2786">
        <v>0</v>
      </c>
      <c r="Q2786">
        <v>80.099999999999994</v>
      </c>
      <c r="R2786">
        <v>94</v>
      </c>
      <c r="S2786">
        <v>62</v>
      </c>
      <c r="T2786">
        <v>50</v>
      </c>
      <c r="U2786">
        <v>38</v>
      </c>
      <c r="V2786">
        <v>52</v>
      </c>
      <c r="W2786">
        <v>10</v>
      </c>
      <c r="X2786" s="2">
        <v>0.28799999999999998</v>
      </c>
    </row>
    <row r="2787" spans="1:24" x14ac:dyDescent="0.25">
      <c r="A2787" t="str">
        <f t="shared" si="129"/>
        <v/>
      </c>
      <c r="B2787" t="str">
        <f t="shared" si="130"/>
        <v/>
      </c>
      <c r="C2787">
        <f t="shared" si="131"/>
        <v>1</v>
      </c>
      <c r="D2787">
        <v>2026</v>
      </c>
      <c r="E2787" t="s">
        <v>6943</v>
      </c>
      <c r="F2787" t="s">
        <v>2977</v>
      </c>
      <c r="G2787" t="s">
        <v>24</v>
      </c>
      <c r="H2787" t="s">
        <v>64</v>
      </c>
      <c r="I2787">
        <v>5</v>
      </c>
      <c r="J2787">
        <v>7</v>
      </c>
      <c r="K2787" s="29">
        <v>6.61</v>
      </c>
      <c r="L2787">
        <v>13</v>
      </c>
      <c r="M2787">
        <v>13</v>
      </c>
      <c r="N2787">
        <v>0</v>
      </c>
      <c r="O2787">
        <v>0</v>
      </c>
      <c r="P2787">
        <v>0</v>
      </c>
      <c r="Q2787">
        <v>80.099999999999994</v>
      </c>
      <c r="R2787">
        <v>114</v>
      </c>
      <c r="S2787">
        <v>67</v>
      </c>
      <c r="T2787">
        <v>59</v>
      </c>
      <c r="U2787">
        <v>20</v>
      </c>
      <c r="V2787">
        <v>41</v>
      </c>
      <c r="W2787">
        <v>2</v>
      </c>
      <c r="X2787" s="2">
        <v>0.32500000000000001</v>
      </c>
    </row>
    <row r="2788" spans="1:24" x14ac:dyDescent="0.25">
      <c r="A2788" t="str">
        <f t="shared" si="129"/>
        <v/>
      </c>
      <c r="B2788" t="str">
        <f t="shared" si="130"/>
        <v/>
      </c>
      <c r="C2788" t="str">
        <f t="shared" si="131"/>
        <v/>
      </c>
      <c r="D2788">
        <v>2026</v>
      </c>
      <c r="E2788" t="s">
        <v>9489</v>
      </c>
      <c r="F2788" t="s">
        <v>2977</v>
      </c>
      <c r="G2788" t="s">
        <v>47</v>
      </c>
      <c r="H2788" t="s">
        <v>64</v>
      </c>
      <c r="I2788">
        <v>1</v>
      </c>
      <c r="J2788">
        <v>0</v>
      </c>
      <c r="K2788" s="29">
        <v>4.76</v>
      </c>
      <c r="L2788">
        <v>9</v>
      </c>
      <c r="M2788">
        <v>0</v>
      </c>
      <c r="N2788">
        <v>0</v>
      </c>
      <c r="O2788">
        <v>0</v>
      </c>
      <c r="P2788">
        <v>0</v>
      </c>
      <c r="Q2788">
        <v>11.1</v>
      </c>
      <c r="R2788">
        <v>6</v>
      </c>
      <c r="S2788">
        <v>6</v>
      </c>
      <c r="T2788">
        <v>6</v>
      </c>
      <c r="U2788">
        <v>11</v>
      </c>
      <c r="V2788">
        <v>9</v>
      </c>
      <c r="W2788">
        <v>3</v>
      </c>
      <c r="X2788" s="2">
        <v>0.17100000000000001</v>
      </c>
    </row>
    <row r="2789" spans="1:24" x14ac:dyDescent="0.25">
      <c r="A2789">
        <f t="shared" si="129"/>
        <v>1</v>
      </c>
      <c r="B2789" t="str">
        <f t="shared" si="130"/>
        <v/>
      </c>
      <c r="C2789" t="str">
        <f t="shared" si="131"/>
        <v/>
      </c>
      <c r="D2789">
        <v>2026</v>
      </c>
      <c r="E2789" t="s">
        <v>9490</v>
      </c>
      <c r="F2789" t="s">
        <v>2977</v>
      </c>
      <c r="G2789" t="s">
        <v>32</v>
      </c>
      <c r="H2789" t="s">
        <v>64</v>
      </c>
      <c r="I2789">
        <v>0</v>
      </c>
      <c r="J2789">
        <v>2</v>
      </c>
      <c r="K2789" s="29">
        <v>6.09</v>
      </c>
      <c r="L2789">
        <v>17</v>
      </c>
      <c r="M2789">
        <v>2</v>
      </c>
      <c r="N2789">
        <v>0</v>
      </c>
      <c r="O2789">
        <v>0</v>
      </c>
      <c r="P2789">
        <v>0</v>
      </c>
      <c r="Q2789">
        <v>34</v>
      </c>
      <c r="R2789">
        <v>38</v>
      </c>
      <c r="S2789">
        <v>28</v>
      </c>
      <c r="T2789">
        <v>23</v>
      </c>
      <c r="U2789">
        <v>22</v>
      </c>
      <c r="V2789">
        <v>25</v>
      </c>
      <c r="W2789">
        <v>12</v>
      </c>
      <c r="X2789" s="2">
        <v>0.28399999999999997</v>
      </c>
    </row>
    <row r="2790" spans="1:24" x14ac:dyDescent="0.25">
      <c r="A2790" t="str">
        <f t="shared" ref="A2790:A2853" si="132">IF(OR(G2790="SR", G2790="GR"), 1, "")</f>
        <v/>
      </c>
      <c r="B2790" t="str">
        <f t="shared" si="130"/>
        <v/>
      </c>
      <c r="C2790" t="str">
        <f t="shared" si="131"/>
        <v/>
      </c>
      <c r="D2790">
        <v>2026</v>
      </c>
      <c r="E2790" t="s">
        <v>9491</v>
      </c>
      <c r="F2790" t="s">
        <v>2977</v>
      </c>
      <c r="G2790" t="s">
        <v>37</v>
      </c>
      <c r="H2790" t="s">
        <v>64</v>
      </c>
      <c r="I2790">
        <v>1</v>
      </c>
      <c r="J2790">
        <v>2</v>
      </c>
      <c r="K2790" s="29">
        <v>6.21</v>
      </c>
      <c r="L2790">
        <v>15</v>
      </c>
      <c r="M2790">
        <v>0</v>
      </c>
      <c r="N2790">
        <v>0</v>
      </c>
      <c r="O2790">
        <v>0</v>
      </c>
      <c r="P2790">
        <v>2</v>
      </c>
      <c r="Q2790">
        <v>29</v>
      </c>
      <c r="R2790">
        <v>33</v>
      </c>
      <c r="S2790">
        <v>25</v>
      </c>
      <c r="T2790">
        <v>20</v>
      </c>
      <c r="U2790">
        <v>21</v>
      </c>
      <c r="V2790">
        <v>18</v>
      </c>
      <c r="W2790">
        <v>8</v>
      </c>
      <c r="X2790" s="2">
        <v>0.28199999999999997</v>
      </c>
    </row>
    <row r="2791" spans="1:24" x14ac:dyDescent="0.25">
      <c r="A2791">
        <f t="shared" si="132"/>
        <v>1</v>
      </c>
      <c r="B2791" t="str">
        <f t="shared" si="130"/>
        <v/>
      </c>
      <c r="C2791" t="str">
        <f t="shared" si="131"/>
        <v/>
      </c>
      <c r="D2791">
        <v>2026</v>
      </c>
      <c r="E2791" t="s">
        <v>9492</v>
      </c>
      <c r="F2791" t="s">
        <v>2977</v>
      </c>
      <c r="G2791" t="s">
        <v>32</v>
      </c>
      <c r="H2791" t="s">
        <v>64</v>
      </c>
      <c r="I2791">
        <v>0</v>
      </c>
      <c r="J2791">
        <v>1</v>
      </c>
      <c r="K2791" s="29">
        <v>7.09</v>
      </c>
      <c r="L2791">
        <v>18</v>
      </c>
      <c r="M2791">
        <v>1</v>
      </c>
      <c r="N2791">
        <v>0</v>
      </c>
      <c r="O2791">
        <v>0</v>
      </c>
      <c r="P2791">
        <v>4</v>
      </c>
      <c r="Q2791">
        <v>26.2</v>
      </c>
      <c r="R2791">
        <v>35</v>
      </c>
      <c r="S2791">
        <v>23</v>
      </c>
      <c r="T2791">
        <v>21</v>
      </c>
      <c r="U2791">
        <v>17</v>
      </c>
      <c r="V2791">
        <v>17</v>
      </c>
      <c r="W2791">
        <v>2</v>
      </c>
      <c r="X2791" s="2">
        <v>0.32400000000000001</v>
      </c>
    </row>
    <row r="2792" spans="1:24" x14ac:dyDescent="0.25">
      <c r="A2792" t="str">
        <f t="shared" si="132"/>
        <v/>
      </c>
      <c r="B2792" t="str">
        <f t="shared" si="130"/>
        <v/>
      </c>
      <c r="C2792" t="str">
        <f t="shared" si="131"/>
        <v/>
      </c>
      <c r="D2792">
        <v>2026</v>
      </c>
      <c r="E2792" t="s">
        <v>9493</v>
      </c>
      <c r="F2792" t="s">
        <v>2977</v>
      </c>
      <c r="G2792" t="s">
        <v>24</v>
      </c>
      <c r="H2792" t="s">
        <v>64</v>
      </c>
      <c r="I2792">
        <v>0</v>
      </c>
      <c r="J2792">
        <v>3</v>
      </c>
      <c r="K2792" s="29">
        <v>7.41</v>
      </c>
      <c r="L2792">
        <v>8</v>
      </c>
      <c r="M2792">
        <v>8</v>
      </c>
      <c r="N2792">
        <v>0</v>
      </c>
      <c r="O2792">
        <v>0</v>
      </c>
      <c r="P2792">
        <v>0</v>
      </c>
      <c r="Q2792">
        <v>17</v>
      </c>
      <c r="R2792">
        <v>15</v>
      </c>
      <c r="S2792">
        <v>16</v>
      </c>
      <c r="T2792">
        <v>14</v>
      </c>
      <c r="U2792">
        <v>12</v>
      </c>
      <c r="V2792">
        <v>17</v>
      </c>
      <c r="W2792">
        <v>6</v>
      </c>
      <c r="X2792" s="2">
        <v>0.25</v>
      </c>
    </row>
    <row r="2793" spans="1:24" x14ac:dyDescent="0.25">
      <c r="A2793">
        <f t="shared" si="132"/>
        <v>1</v>
      </c>
      <c r="B2793" t="str">
        <f t="shared" si="130"/>
        <v/>
      </c>
      <c r="C2793" t="str">
        <f t="shared" si="131"/>
        <v/>
      </c>
      <c r="D2793">
        <v>2026</v>
      </c>
      <c r="E2793" t="s">
        <v>9494</v>
      </c>
      <c r="F2793" t="s">
        <v>2977</v>
      </c>
      <c r="G2793" t="s">
        <v>29</v>
      </c>
      <c r="H2793" t="s">
        <v>64</v>
      </c>
      <c r="I2793">
        <v>3</v>
      </c>
      <c r="J2793">
        <v>4</v>
      </c>
      <c r="K2793" s="29">
        <v>8.39</v>
      </c>
      <c r="L2793">
        <v>20</v>
      </c>
      <c r="M2793">
        <v>1</v>
      </c>
      <c r="N2793">
        <v>0</v>
      </c>
      <c r="O2793">
        <v>0</v>
      </c>
      <c r="P2793">
        <v>1</v>
      </c>
      <c r="Q2793">
        <v>34.1</v>
      </c>
      <c r="R2793">
        <v>45</v>
      </c>
      <c r="S2793">
        <v>37</v>
      </c>
      <c r="T2793">
        <v>32</v>
      </c>
      <c r="U2793">
        <v>20</v>
      </c>
      <c r="V2793">
        <v>15</v>
      </c>
      <c r="W2793">
        <v>12</v>
      </c>
      <c r="X2793" s="2">
        <v>0.32400000000000001</v>
      </c>
    </row>
    <row r="2794" spans="1:24" x14ac:dyDescent="0.25">
      <c r="A2794" t="str">
        <f t="shared" si="132"/>
        <v/>
      </c>
      <c r="B2794" t="str">
        <f t="shared" si="130"/>
        <v/>
      </c>
      <c r="C2794" t="str">
        <f t="shared" si="131"/>
        <v/>
      </c>
      <c r="D2794">
        <v>2026</v>
      </c>
      <c r="E2794" t="s">
        <v>9495</v>
      </c>
      <c r="F2794" t="s">
        <v>2977</v>
      </c>
      <c r="G2794" t="s">
        <v>37</v>
      </c>
      <c r="H2794" t="s">
        <v>64</v>
      </c>
      <c r="I2794">
        <v>0</v>
      </c>
      <c r="J2794">
        <v>0</v>
      </c>
      <c r="K2794" s="29">
        <v>9</v>
      </c>
      <c r="L2794">
        <v>2</v>
      </c>
      <c r="M2794">
        <v>0</v>
      </c>
      <c r="N2794">
        <v>0</v>
      </c>
      <c r="O2794">
        <v>0</v>
      </c>
      <c r="P2794">
        <v>0</v>
      </c>
      <c r="Q2794">
        <v>3</v>
      </c>
      <c r="R2794">
        <v>4</v>
      </c>
      <c r="S2794">
        <v>5</v>
      </c>
      <c r="T2794">
        <v>3</v>
      </c>
      <c r="U2794">
        <v>2</v>
      </c>
      <c r="V2794">
        <v>1</v>
      </c>
      <c r="W2794">
        <v>2</v>
      </c>
      <c r="X2794" s="2">
        <v>0.308</v>
      </c>
    </row>
    <row r="2795" spans="1:24" x14ac:dyDescent="0.25">
      <c r="A2795" t="str">
        <f t="shared" si="132"/>
        <v/>
      </c>
      <c r="B2795" t="str">
        <f t="shared" si="130"/>
        <v/>
      </c>
      <c r="C2795" t="str">
        <f t="shared" si="131"/>
        <v/>
      </c>
      <c r="D2795">
        <v>2026</v>
      </c>
      <c r="E2795" t="s">
        <v>9496</v>
      </c>
      <c r="F2795" t="s">
        <v>2977</v>
      </c>
      <c r="G2795" t="s">
        <v>47</v>
      </c>
      <c r="H2795" t="s">
        <v>64</v>
      </c>
      <c r="I2795">
        <v>0</v>
      </c>
      <c r="J2795">
        <v>1</v>
      </c>
      <c r="K2795" s="29">
        <v>9.39</v>
      </c>
      <c r="L2795">
        <v>5</v>
      </c>
      <c r="M2795">
        <v>2</v>
      </c>
      <c r="N2795">
        <v>0</v>
      </c>
      <c r="O2795">
        <v>0</v>
      </c>
      <c r="P2795">
        <v>0</v>
      </c>
      <c r="Q2795">
        <v>15.1</v>
      </c>
      <c r="R2795">
        <v>21</v>
      </c>
      <c r="S2795">
        <v>17</v>
      </c>
      <c r="T2795">
        <v>16</v>
      </c>
      <c r="U2795">
        <v>13</v>
      </c>
      <c r="V2795">
        <v>10</v>
      </c>
      <c r="W2795">
        <v>4</v>
      </c>
      <c r="X2795" s="2">
        <v>0.32300000000000001</v>
      </c>
    </row>
    <row r="2796" spans="1:24" x14ac:dyDescent="0.25">
      <c r="A2796" t="str">
        <f t="shared" si="132"/>
        <v/>
      </c>
      <c r="B2796" t="str">
        <f t="shared" si="130"/>
        <v/>
      </c>
      <c r="C2796" t="str">
        <f t="shared" si="131"/>
        <v/>
      </c>
      <c r="D2796">
        <v>2026</v>
      </c>
      <c r="E2796" t="s">
        <v>9497</v>
      </c>
      <c r="F2796" t="s">
        <v>2977</v>
      </c>
      <c r="G2796" t="s">
        <v>24</v>
      </c>
      <c r="H2796" t="s">
        <v>64</v>
      </c>
      <c r="I2796">
        <v>0</v>
      </c>
      <c r="J2796">
        <v>0</v>
      </c>
      <c r="K2796" s="29">
        <v>10.06</v>
      </c>
      <c r="L2796">
        <v>17</v>
      </c>
      <c r="M2796">
        <v>0</v>
      </c>
      <c r="N2796">
        <v>0</v>
      </c>
      <c r="O2796">
        <v>0</v>
      </c>
      <c r="P2796">
        <v>0</v>
      </c>
      <c r="Q2796">
        <v>17</v>
      </c>
      <c r="R2796">
        <v>19</v>
      </c>
      <c r="S2796">
        <v>21</v>
      </c>
      <c r="T2796">
        <v>19</v>
      </c>
      <c r="U2796">
        <v>19</v>
      </c>
      <c r="V2796">
        <v>13</v>
      </c>
      <c r="W2796">
        <v>2</v>
      </c>
      <c r="X2796" s="2">
        <v>0.27500000000000002</v>
      </c>
    </row>
    <row r="2797" spans="1:24" x14ac:dyDescent="0.25">
      <c r="A2797" t="str">
        <f t="shared" si="132"/>
        <v/>
      </c>
      <c r="B2797" t="str">
        <f t="shared" si="130"/>
        <v/>
      </c>
      <c r="C2797" t="str">
        <f t="shared" si="131"/>
        <v/>
      </c>
      <c r="D2797">
        <v>2026</v>
      </c>
      <c r="E2797" t="s">
        <v>9498</v>
      </c>
      <c r="F2797" t="s">
        <v>2977</v>
      </c>
      <c r="G2797" t="s">
        <v>47</v>
      </c>
      <c r="H2797" t="s">
        <v>64</v>
      </c>
      <c r="I2797">
        <v>0</v>
      </c>
      <c r="J2797">
        <v>2</v>
      </c>
      <c r="K2797" s="29">
        <v>10.32</v>
      </c>
      <c r="L2797">
        <v>11</v>
      </c>
      <c r="M2797">
        <v>3</v>
      </c>
      <c r="N2797">
        <v>0</v>
      </c>
      <c r="O2797">
        <v>0</v>
      </c>
      <c r="P2797">
        <v>1</v>
      </c>
      <c r="Q2797">
        <v>11.1</v>
      </c>
      <c r="R2797">
        <v>10</v>
      </c>
      <c r="S2797">
        <v>14</v>
      </c>
      <c r="T2797">
        <v>13</v>
      </c>
      <c r="U2797">
        <v>16</v>
      </c>
      <c r="V2797">
        <v>6</v>
      </c>
      <c r="W2797">
        <v>4</v>
      </c>
      <c r="X2797" s="2">
        <v>0.23799999999999999</v>
      </c>
    </row>
    <row r="2798" spans="1:24" x14ac:dyDescent="0.25">
      <c r="A2798" t="str">
        <f t="shared" si="132"/>
        <v/>
      </c>
      <c r="B2798" t="str">
        <f t="shared" si="130"/>
        <v/>
      </c>
      <c r="C2798" t="str">
        <f t="shared" si="131"/>
        <v/>
      </c>
      <c r="D2798">
        <v>2026</v>
      </c>
      <c r="E2798" t="s">
        <v>9499</v>
      </c>
      <c r="F2798" t="s">
        <v>2977</v>
      </c>
      <c r="G2798" t="s">
        <v>47</v>
      </c>
      <c r="H2798" t="s">
        <v>64</v>
      </c>
      <c r="I2798">
        <v>2</v>
      </c>
      <c r="J2798">
        <v>2</v>
      </c>
      <c r="K2798" s="29">
        <v>11.95</v>
      </c>
      <c r="L2798">
        <v>15</v>
      </c>
      <c r="M2798">
        <v>1</v>
      </c>
      <c r="N2798">
        <v>0</v>
      </c>
      <c r="O2798">
        <v>0</v>
      </c>
      <c r="P2798">
        <v>0</v>
      </c>
      <c r="Q2798">
        <v>20.100000000000001</v>
      </c>
      <c r="R2798">
        <v>28</v>
      </c>
      <c r="S2798">
        <v>28</v>
      </c>
      <c r="T2798">
        <v>27</v>
      </c>
      <c r="U2798">
        <v>22</v>
      </c>
      <c r="V2798">
        <v>11</v>
      </c>
      <c r="W2798">
        <v>11</v>
      </c>
      <c r="X2798" s="2">
        <v>0.33700000000000002</v>
      </c>
    </row>
    <row r="2799" spans="1:24" x14ac:dyDescent="0.25">
      <c r="A2799" t="str">
        <f t="shared" si="132"/>
        <v/>
      </c>
      <c r="B2799" t="str">
        <f t="shared" si="130"/>
        <v/>
      </c>
      <c r="C2799" t="str">
        <f t="shared" si="131"/>
        <v/>
      </c>
      <c r="D2799">
        <v>2026</v>
      </c>
      <c r="E2799" t="s">
        <v>9500</v>
      </c>
      <c r="F2799" t="s">
        <v>2977</v>
      </c>
      <c r="G2799" t="s">
        <v>47</v>
      </c>
      <c r="H2799" t="s">
        <v>64</v>
      </c>
      <c r="I2799">
        <v>1</v>
      </c>
      <c r="J2799">
        <v>3</v>
      </c>
      <c r="K2799" s="29">
        <v>14.29</v>
      </c>
      <c r="L2799">
        <v>7</v>
      </c>
      <c r="M2799">
        <v>4</v>
      </c>
      <c r="N2799">
        <v>0</v>
      </c>
      <c r="O2799">
        <v>0</v>
      </c>
      <c r="P2799">
        <v>0</v>
      </c>
      <c r="Q2799">
        <v>11.1</v>
      </c>
      <c r="R2799">
        <v>16</v>
      </c>
      <c r="S2799">
        <v>23</v>
      </c>
      <c r="T2799">
        <v>18</v>
      </c>
      <c r="U2799">
        <v>12</v>
      </c>
      <c r="V2799">
        <v>8</v>
      </c>
      <c r="W2799">
        <v>6</v>
      </c>
      <c r="X2799" s="2">
        <v>0.32700000000000001</v>
      </c>
    </row>
    <row r="2800" spans="1:24" x14ac:dyDescent="0.25">
      <c r="A2800">
        <f t="shared" si="132"/>
        <v>1</v>
      </c>
      <c r="B2800" t="str">
        <f t="shared" si="130"/>
        <v/>
      </c>
      <c r="C2800" t="str">
        <f t="shared" si="131"/>
        <v/>
      </c>
      <c r="D2800">
        <v>2026</v>
      </c>
      <c r="E2800" t="s">
        <v>9501</v>
      </c>
      <c r="F2800" t="s">
        <v>2977</v>
      </c>
      <c r="G2800" t="s">
        <v>32</v>
      </c>
      <c r="H2800" t="s">
        <v>64</v>
      </c>
      <c r="I2800">
        <v>0</v>
      </c>
      <c r="J2800">
        <v>1</v>
      </c>
      <c r="K2800" s="29">
        <v>16.39</v>
      </c>
      <c r="L2800">
        <v>9</v>
      </c>
      <c r="M2800">
        <v>0</v>
      </c>
      <c r="N2800">
        <v>0</v>
      </c>
      <c r="O2800">
        <v>0</v>
      </c>
      <c r="P2800">
        <v>0</v>
      </c>
      <c r="Q2800">
        <v>9.1</v>
      </c>
      <c r="R2800">
        <v>12</v>
      </c>
      <c r="S2800">
        <v>18</v>
      </c>
      <c r="T2800">
        <v>17</v>
      </c>
      <c r="U2800">
        <v>15</v>
      </c>
      <c r="V2800">
        <v>6</v>
      </c>
      <c r="W2800">
        <v>8</v>
      </c>
      <c r="X2800" s="2">
        <v>0.308</v>
      </c>
    </row>
    <row r="2801" spans="1:24" x14ac:dyDescent="0.25">
      <c r="A2801">
        <f t="shared" si="132"/>
        <v>1</v>
      </c>
      <c r="B2801" t="str">
        <f t="shared" si="130"/>
        <v/>
      </c>
      <c r="C2801" t="str">
        <f t="shared" si="131"/>
        <v/>
      </c>
      <c r="D2801">
        <v>2026</v>
      </c>
      <c r="E2801" t="s">
        <v>9502</v>
      </c>
      <c r="F2801" t="s">
        <v>2977</v>
      </c>
      <c r="G2801" t="s">
        <v>29</v>
      </c>
      <c r="H2801" t="s">
        <v>64</v>
      </c>
      <c r="I2801">
        <v>0</v>
      </c>
      <c r="J2801">
        <v>0</v>
      </c>
      <c r="K2801" s="29">
        <v>22.3</v>
      </c>
      <c r="L2801">
        <v>8</v>
      </c>
      <c r="M2801">
        <v>0</v>
      </c>
      <c r="N2801">
        <v>0</v>
      </c>
      <c r="O2801">
        <v>0</v>
      </c>
      <c r="P2801">
        <v>0</v>
      </c>
      <c r="Q2801">
        <v>7.2</v>
      </c>
      <c r="R2801">
        <v>10</v>
      </c>
      <c r="S2801">
        <v>21</v>
      </c>
      <c r="T2801">
        <v>19</v>
      </c>
      <c r="U2801">
        <v>19</v>
      </c>
      <c r="V2801">
        <v>6</v>
      </c>
      <c r="W2801">
        <v>4</v>
      </c>
      <c r="X2801" s="2">
        <v>0.30299999999999999</v>
      </c>
    </row>
    <row r="2802" spans="1:24" x14ac:dyDescent="0.25">
      <c r="A2802" t="str">
        <f t="shared" si="132"/>
        <v/>
      </c>
      <c r="B2802" t="str">
        <f t="shared" si="130"/>
        <v/>
      </c>
      <c r="C2802">
        <f t="shared" si="131"/>
        <v>1</v>
      </c>
      <c r="D2802">
        <v>2026</v>
      </c>
      <c r="E2802" t="s">
        <v>6790</v>
      </c>
      <c r="F2802" t="s">
        <v>5667</v>
      </c>
      <c r="G2802" t="s">
        <v>24</v>
      </c>
      <c r="H2802" t="s">
        <v>64</v>
      </c>
      <c r="I2802">
        <v>4</v>
      </c>
      <c r="J2802">
        <v>4</v>
      </c>
      <c r="K2802" s="29">
        <v>4.1100000000000003</v>
      </c>
      <c r="L2802">
        <v>14</v>
      </c>
      <c r="M2802">
        <v>13</v>
      </c>
      <c r="N2802">
        <v>0</v>
      </c>
      <c r="O2802">
        <v>0</v>
      </c>
      <c r="P2802">
        <v>0</v>
      </c>
      <c r="Q2802">
        <v>70</v>
      </c>
      <c r="R2802">
        <v>68</v>
      </c>
      <c r="S2802">
        <v>37</v>
      </c>
      <c r="T2802">
        <v>32</v>
      </c>
      <c r="U2802">
        <v>33</v>
      </c>
      <c r="V2802">
        <v>90</v>
      </c>
      <c r="W2802">
        <v>8</v>
      </c>
      <c r="X2802" s="2">
        <v>0.247</v>
      </c>
    </row>
    <row r="2803" spans="1:24" x14ac:dyDescent="0.25">
      <c r="A2803">
        <f t="shared" si="132"/>
        <v>1</v>
      </c>
      <c r="B2803" t="str">
        <f t="shared" si="130"/>
        <v/>
      </c>
      <c r="C2803" t="str">
        <f t="shared" si="131"/>
        <v/>
      </c>
      <c r="D2803">
        <v>2026</v>
      </c>
      <c r="E2803" t="s">
        <v>9503</v>
      </c>
      <c r="F2803" t="s">
        <v>5667</v>
      </c>
      <c r="G2803" t="s">
        <v>29</v>
      </c>
      <c r="H2803" t="s">
        <v>64</v>
      </c>
      <c r="I2803">
        <v>5</v>
      </c>
      <c r="J2803">
        <v>3</v>
      </c>
      <c r="K2803" s="29">
        <v>4.78</v>
      </c>
      <c r="L2803">
        <v>27</v>
      </c>
      <c r="M2803">
        <v>0</v>
      </c>
      <c r="N2803">
        <v>0</v>
      </c>
      <c r="O2803">
        <v>0</v>
      </c>
      <c r="P2803">
        <v>1</v>
      </c>
      <c r="Q2803">
        <v>52.2</v>
      </c>
      <c r="R2803">
        <v>42</v>
      </c>
      <c r="S2803">
        <v>28</v>
      </c>
      <c r="T2803">
        <v>28</v>
      </c>
      <c r="U2803">
        <v>19</v>
      </c>
      <c r="V2803">
        <v>54</v>
      </c>
      <c r="W2803">
        <v>8</v>
      </c>
      <c r="X2803" s="2">
        <v>0.222</v>
      </c>
    </row>
    <row r="2804" spans="1:24" x14ac:dyDescent="0.25">
      <c r="A2804" t="str">
        <f t="shared" si="132"/>
        <v/>
      </c>
      <c r="B2804" t="str">
        <f t="shared" si="130"/>
        <v/>
      </c>
      <c r="C2804">
        <f t="shared" si="131"/>
        <v>1</v>
      </c>
      <c r="D2804">
        <v>2026</v>
      </c>
      <c r="E2804" t="s">
        <v>6791</v>
      </c>
      <c r="F2804" t="s">
        <v>5667</v>
      </c>
      <c r="G2804" t="s">
        <v>37</v>
      </c>
      <c r="H2804" t="s">
        <v>64</v>
      </c>
      <c r="I2804">
        <v>2</v>
      </c>
      <c r="J2804">
        <v>4</v>
      </c>
      <c r="K2804" s="29">
        <v>6.45</v>
      </c>
      <c r="L2804">
        <v>12</v>
      </c>
      <c r="M2804">
        <v>12</v>
      </c>
      <c r="N2804">
        <v>0</v>
      </c>
      <c r="O2804">
        <v>0</v>
      </c>
      <c r="P2804">
        <v>0</v>
      </c>
      <c r="Q2804">
        <v>53</v>
      </c>
      <c r="R2804">
        <v>59</v>
      </c>
      <c r="S2804">
        <v>44</v>
      </c>
      <c r="T2804">
        <v>38</v>
      </c>
      <c r="U2804">
        <v>30</v>
      </c>
      <c r="V2804">
        <v>50</v>
      </c>
      <c r="W2804">
        <v>7</v>
      </c>
      <c r="X2804" s="2">
        <v>0.27200000000000002</v>
      </c>
    </row>
    <row r="2805" spans="1:24" x14ac:dyDescent="0.25">
      <c r="A2805" t="str">
        <f t="shared" si="132"/>
        <v/>
      </c>
      <c r="B2805" t="str">
        <f t="shared" si="130"/>
        <v/>
      </c>
      <c r="C2805" t="str">
        <f t="shared" si="131"/>
        <v/>
      </c>
      <c r="D2805">
        <v>2026</v>
      </c>
      <c r="E2805" t="s">
        <v>9504</v>
      </c>
      <c r="F2805" t="s">
        <v>5667</v>
      </c>
      <c r="G2805" t="s">
        <v>47</v>
      </c>
      <c r="H2805" t="s">
        <v>64</v>
      </c>
      <c r="I2805">
        <v>0</v>
      </c>
      <c r="J2805">
        <v>0</v>
      </c>
      <c r="K2805" s="29">
        <v>0</v>
      </c>
      <c r="L2805">
        <v>1</v>
      </c>
      <c r="M2805">
        <v>0</v>
      </c>
      <c r="N2805">
        <v>0</v>
      </c>
      <c r="O2805">
        <v>0</v>
      </c>
      <c r="P2805">
        <v>0</v>
      </c>
      <c r="Q2805">
        <v>0.1</v>
      </c>
      <c r="R2805">
        <v>1</v>
      </c>
      <c r="S2805">
        <v>0</v>
      </c>
      <c r="T2805">
        <v>0</v>
      </c>
      <c r="U2805">
        <v>0</v>
      </c>
      <c r="V2805">
        <v>1</v>
      </c>
      <c r="W2805">
        <v>0</v>
      </c>
      <c r="X2805" s="2">
        <v>0.5</v>
      </c>
    </row>
    <row r="2806" spans="1:24" x14ac:dyDescent="0.25">
      <c r="A2806">
        <f t="shared" si="132"/>
        <v>1</v>
      </c>
      <c r="B2806" t="str">
        <f t="shared" si="130"/>
        <v/>
      </c>
      <c r="C2806">
        <f t="shared" si="131"/>
        <v>1</v>
      </c>
      <c r="D2806">
        <v>2026</v>
      </c>
      <c r="E2806" t="s">
        <v>3014</v>
      </c>
      <c r="F2806" t="s">
        <v>5667</v>
      </c>
      <c r="G2806" t="s">
        <v>29</v>
      </c>
      <c r="H2806" t="s">
        <v>64</v>
      </c>
      <c r="I2806">
        <v>3</v>
      </c>
      <c r="J2806">
        <v>3</v>
      </c>
      <c r="K2806" s="29">
        <v>2.83</v>
      </c>
      <c r="L2806">
        <v>21</v>
      </c>
      <c r="M2806">
        <v>0</v>
      </c>
      <c r="N2806">
        <v>0</v>
      </c>
      <c r="O2806">
        <v>0</v>
      </c>
      <c r="P2806">
        <v>7</v>
      </c>
      <c r="Q2806">
        <v>41.1</v>
      </c>
      <c r="R2806">
        <v>36</v>
      </c>
      <c r="S2806">
        <v>15</v>
      </c>
      <c r="T2806">
        <v>13</v>
      </c>
      <c r="U2806">
        <v>20</v>
      </c>
      <c r="V2806">
        <v>37</v>
      </c>
      <c r="W2806">
        <v>3</v>
      </c>
      <c r="X2806" s="2">
        <v>0.23499999999999999</v>
      </c>
    </row>
    <row r="2807" spans="1:24" x14ac:dyDescent="0.25">
      <c r="A2807" t="str">
        <f t="shared" si="132"/>
        <v/>
      </c>
      <c r="B2807" t="str">
        <f t="shared" si="130"/>
        <v/>
      </c>
      <c r="C2807">
        <f t="shared" si="131"/>
        <v>1</v>
      </c>
      <c r="D2807">
        <v>2026</v>
      </c>
      <c r="E2807" t="s">
        <v>6788</v>
      </c>
      <c r="F2807" t="s">
        <v>5667</v>
      </c>
      <c r="G2807" t="s">
        <v>37</v>
      </c>
      <c r="H2807" t="s">
        <v>64</v>
      </c>
      <c r="I2807">
        <v>4</v>
      </c>
      <c r="J2807">
        <v>1</v>
      </c>
      <c r="K2807" s="29">
        <v>5.64</v>
      </c>
      <c r="L2807">
        <v>12</v>
      </c>
      <c r="M2807">
        <v>3</v>
      </c>
      <c r="N2807">
        <v>0</v>
      </c>
      <c r="O2807">
        <v>0</v>
      </c>
      <c r="P2807">
        <v>0</v>
      </c>
      <c r="Q2807">
        <v>30.1</v>
      </c>
      <c r="R2807">
        <v>29</v>
      </c>
      <c r="S2807">
        <v>22</v>
      </c>
      <c r="T2807">
        <v>19</v>
      </c>
      <c r="U2807">
        <v>24</v>
      </c>
      <c r="V2807">
        <v>23</v>
      </c>
      <c r="W2807">
        <v>4</v>
      </c>
      <c r="X2807" s="2">
        <v>0.252</v>
      </c>
    </row>
    <row r="2808" spans="1:24" x14ac:dyDescent="0.25">
      <c r="A2808" t="str">
        <f t="shared" si="132"/>
        <v/>
      </c>
      <c r="B2808" t="str">
        <f t="shared" si="130"/>
        <v/>
      </c>
      <c r="C2808" t="str">
        <f t="shared" si="131"/>
        <v/>
      </c>
      <c r="D2808">
        <v>2026</v>
      </c>
      <c r="E2808" t="s">
        <v>9505</v>
      </c>
      <c r="F2808" t="s">
        <v>5667</v>
      </c>
      <c r="G2808" t="s">
        <v>47</v>
      </c>
      <c r="H2808" t="s">
        <v>64</v>
      </c>
      <c r="I2808">
        <v>0</v>
      </c>
      <c r="J2808">
        <v>0</v>
      </c>
      <c r="K2808" s="29">
        <v>5.68</v>
      </c>
      <c r="L2808">
        <v>6</v>
      </c>
      <c r="M2808">
        <v>0</v>
      </c>
      <c r="N2808">
        <v>0</v>
      </c>
      <c r="O2808">
        <v>0</v>
      </c>
      <c r="P2808">
        <v>0</v>
      </c>
      <c r="Q2808">
        <v>6.1</v>
      </c>
      <c r="R2808">
        <v>5</v>
      </c>
      <c r="S2808">
        <v>7</v>
      </c>
      <c r="T2808">
        <v>4</v>
      </c>
      <c r="U2808">
        <v>12</v>
      </c>
      <c r="V2808">
        <v>11</v>
      </c>
      <c r="W2808">
        <v>1</v>
      </c>
      <c r="X2808" s="2">
        <v>0.2</v>
      </c>
    </row>
    <row r="2809" spans="1:24" x14ac:dyDescent="0.25">
      <c r="A2809" t="str">
        <f t="shared" si="132"/>
        <v/>
      </c>
      <c r="B2809" t="str">
        <f t="shared" si="130"/>
        <v/>
      </c>
      <c r="C2809">
        <f t="shared" si="131"/>
        <v>1</v>
      </c>
      <c r="D2809">
        <v>2026</v>
      </c>
      <c r="E2809" t="s">
        <v>6722</v>
      </c>
      <c r="F2809" t="s">
        <v>5667</v>
      </c>
      <c r="G2809" t="s">
        <v>24</v>
      </c>
      <c r="H2809" t="s">
        <v>64</v>
      </c>
      <c r="I2809">
        <v>2</v>
      </c>
      <c r="J2809">
        <v>2</v>
      </c>
      <c r="K2809" s="29">
        <v>6.03</v>
      </c>
      <c r="L2809">
        <v>19</v>
      </c>
      <c r="M2809">
        <v>5</v>
      </c>
      <c r="N2809">
        <v>0</v>
      </c>
      <c r="O2809">
        <v>0</v>
      </c>
      <c r="P2809">
        <v>0</v>
      </c>
      <c r="Q2809">
        <v>34.1</v>
      </c>
      <c r="R2809">
        <v>39</v>
      </c>
      <c r="S2809">
        <v>24</v>
      </c>
      <c r="T2809">
        <v>23</v>
      </c>
      <c r="U2809">
        <v>23</v>
      </c>
      <c r="V2809">
        <v>30</v>
      </c>
      <c r="W2809">
        <v>5</v>
      </c>
      <c r="X2809" s="2">
        <v>0.28299999999999997</v>
      </c>
    </row>
    <row r="2810" spans="1:24" x14ac:dyDescent="0.25">
      <c r="A2810" t="str">
        <f t="shared" si="132"/>
        <v/>
      </c>
      <c r="B2810" t="str">
        <f t="shared" si="130"/>
        <v/>
      </c>
      <c r="C2810" t="str">
        <f t="shared" si="131"/>
        <v/>
      </c>
      <c r="D2810">
        <v>2026</v>
      </c>
      <c r="E2810" t="s">
        <v>9506</v>
      </c>
      <c r="F2810" t="s">
        <v>5667</v>
      </c>
      <c r="G2810" t="s">
        <v>37</v>
      </c>
      <c r="H2810" t="s">
        <v>64</v>
      </c>
      <c r="I2810">
        <v>1</v>
      </c>
      <c r="J2810">
        <v>3</v>
      </c>
      <c r="K2810" s="29">
        <v>6.15</v>
      </c>
      <c r="L2810">
        <v>19</v>
      </c>
      <c r="M2810">
        <v>2</v>
      </c>
      <c r="N2810">
        <v>0</v>
      </c>
      <c r="O2810">
        <v>0</v>
      </c>
      <c r="P2810">
        <v>0</v>
      </c>
      <c r="Q2810">
        <v>41</v>
      </c>
      <c r="R2810">
        <v>52</v>
      </c>
      <c r="S2810">
        <v>32</v>
      </c>
      <c r="T2810">
        <v>28</v>
      </c>
      <c r="U2810">
        <v>25</v>
      </c>
      <c r="V2810">
        <v>41</v>
      </c>
      <c r="W2810">
        <v>4</v>
      </c>
      <c r="X2810" s="2">
        <v>0.311</v>
      </c>
    </row>
    <row r="2811" spans="1:24" x14ac:dyDescent="0.25">
      <c r="A2811">
        <f t="shared" si="132"/>
        <v>1</v>
      </c>
      <c r="B2811" t="str">
        <f t="shared" si="130"/>
        <v/>
      </c>
      <c r="C2811" t="str">
        <f t="shared" si="131"/>
        <v/>
      </c>
      <c r="D2811">
        <v>2026</v>
      </c>
      <c r="E2811" t="s">
        <v>9507</v>
      </c>
      <c r="F2811" t="s">
        <v>5667</v>
      </c>
      <c r="G2811" t="s">
        <v>29</v>
      </c>
      <c r="H2811" t="s">
        <v>64</v>
      </c>
      <c r="I2811">
        <v>1</v>
      </c>
      <c r="J2811">
        <v>2</v>
      </c>
      <c r="K2811" s="29">
        <v>6.65</v>
      </c>
      <c r="L2811">
        <v>14</v>
      </c>
      <c r="M2811">
        <v>4</v>
      </c>
      <c r="N2811">
        <v>0</v>
      </c>
      <c r="O2811">
        <v>0</v>
      </c>
      <c r="P2811">
        <v>0</v>
      </c>
      <c r="Q2811">
        <v>23</v>
      </c>
      <c r="R2811">
        <v>21</v>
      </c>
      <c r="S2811">
        <v>20</v>
      </c>
      <c r="T2811">
        <v>17</v>
      </c>
      <c r="U2811">
        <v>18</v>
      </c>
      <c r="V2811">
        <v>25</v>
      </c>
      <c r="W2811">
        <v>1</v>
      </c>
      <c r="X2811" s="2">
        <v>0.23100000000000001</v>
      </c>
    </row>
    <row r="2812" spans="1:24" x14ac:dyDescent="0.25">
      <c r="A2812" t="str">
        <f t="shared" si="132"/>
        <v/>
      </c>
      <c r="B2812" t="str">
        <f t="shared" si="130"/>
        <v/>
      </c>
      <c r="C2812" t="str">
        <f t="shared" si="131"/>
        <v/>
      </c>
      <c r="D2812">
        <v>2026</v>
      </c>
      <c r="E2812" t="s">
        <v>9508</v>
      </c>
      <c r="F2812" t="s">
        <v>5667</v>
      </c>
      <c r="G2812" t="s">
        <v>47</v>
      </c>
      <c r="H2812" t="s">
        <v>64</v>
      </c>
      <c r="I2812">
        <v>0</v>
      </c>
      <c r="J2812">
        <v>0</v>
      </c>
      <c r="K2812" s="29">
        <v>8.1</v>
      </c>
      <c r="L2812">
        <v>11</v>
      </c>
      <c r="M2812">
        <v>0</v>
      </c>
      <c r="N2812">
        <v>0</v>
      </c>
      <c r="O2812">
        <v>0</v>
      </c>
      <c r="P2812">
        <v>0</v>
      </c>
      <c r="Q2812">
        <v>10</v>
      </c>
      <c r="R2812">
        <v>11</v>
      </c>
      <c r="S2812">
        <v>9</v>
      </c>
      <c r="T2812">
        <v>9</v>
      </c>
      <c r="U2812">
        <v>7</v>
      </c>
      <c r="V2812">
        <v>5</v>
      </c>
      <c r="W2812">
        <v>0</v>
      </c>
      <c r="X2812" s="2">
        <v>0.28199999999999997</v>
      </c>
    </row>
    <row r="2813" spans="1:24" x14ac:dyDescent="0.25">
      <c r="A2813">
        <f t="shared" si="132"/>
        <v>1</v>
      </c>
      <c r="B2813" t="str">
        <f t="shared" si="130"/>
        <v/>
      </c>
      <c r="C2813">
        <f t="shared" si="131"/>
        <v>1</v>
      </c>
      <c r="D2813">
        <v>2026</v>
      </c>
      <c r="E2813" t="s">
        <v>5678</v>
      </c>
      <c r="F2813" t="s">
        <v>5667</v>
      </c>
      <c r="G2813" t="s">
        <v>29</v>
      </c>
      <c r="H2813" t="s">
        <v>64</v>
      </c>
      <c r="I2813">
        <v>0</v>
      </c>
      <c r="J2813">
        <v>0</v>
      </c>
      <c r="K2813" s="29">
        <v>9.18</v>
      </c>
      <c r="L2813">
        <v>11</v>
      </c>
      <c r="M2813">
        <v>3</v>
      </c>
      <c r="N2813">
        <v>0</v>
      </c>
      <c r="O2813">
        <v>0</v>
      </c>
      <c r="P2813">
        <v>0</v>
      </c>
      <c r="Q2813">
        <v>16.2</v>
      </c>
      <c r="R2813">
        <v>23</v>
      </c>
      <c r="S2813">
        <v>18</v>
      </c>
      <c r="T2813">
        <v>17</v>
      </c>
      <c r="U2813">
        <v>12</v>
      </c>
      <c r="V2813">
        <v>14</v>
      </c>
      <c r="W2813">
        <v>2</v>
      </c>
      <c r="X2813" s="2">
        <v>0.34799999999999998</v>
      </c>
    </row>
    <row r="2814" spans="1:24" x14ac:dyDescent="0.25">
      <c r="A2814">
        <f t="shared" si="132"/>
        <v>1</v>
      </c>
      <c r="B2814" t="str">
        <f t="shared" si="130"/>
        <v/>
      </c>
      <c r="C2814" t="str">
        <f t="shared" si="131"/>
        <v/>
      </c>
      <c r="D2814">
        <v>2026</v>
      </c>
      <c r="E2814" t="s">
        <v>9509</v>
      </c>
      <c r="F2814" t="s">
        <v>5667</v>
      </c>
      <c r="G2814" t="s">
        <v>29</v>
      </c>
      <c r="H2814" t="s">
        <v>64</v>
      </c>
      <c r="I2814">
        <v>0</v>
      </c>
      <c r="J2814">
        <v>0</v>
      </c>
      <c r="K2814" s="29">
        <v>10.29</v>
      </c>
      <c r="L2814">
        <v>7</v>
      </c>
      <c r="M2814">
        <v>0</v>
      </c>
      <c r="N2814">
        <v>0</v>
      </c>
      <c r="O2814">
        <v>0</v>
      </c>
      <c r="P2814">
        <v>0</v>
      </c>
      <c r="Q2814">
        <v>7</v>
      </c>
      <c r="R2814">
        <v>12</v>
      </c>
      <c r="S2814">
        <v>12</v>
      </c>
      <c r="T2814">
        <v>8</v>
      </c>
      <c r="U2814">
        <v>4</v>
      </c>
      <c r="V2814">
        <v>5</v>
      </c>
      <c r="W2814">
        <v>2</v>
      </c>
      <c r="X2814" s="2">
        <v>0.4</v>
      </c>
    </row>
    <row r="2815" spans="1:24" x14ac:dyDescent="0.25">
      <c r="A2815">
        <f t="shared" si="132"/>
        <v>1</v>
      </c>
      <c r="B2815" t="str">
        <f t="shared" si="130"/>
        <v/>
      </c>
      <c r="C2815" t="str">
        <f t="shared" si="131"/>
        <v/>
      </c>
      <c r="D2815">
        <v>2026</v>
      </c>
      <c r="E2815" t="s">
        <v>9510</v>
      </c>
      <c r="F2815" t="s">
        <v>5667</v>
      </c>
      <c r="G2815" t="s">
        <v>32</v>
      </c>
      <c r="H2815" t="s">
        <v>64</v>
      </c>
      <c r="I2815">
        <v>0</v>
      </c>
      <c r="J2815">
        <v>0</v>
      </c>
      <c r="K2815" s="29">
        <v>11.05</v>
      </c>
      <c r="L2815">
        <v>9</v>
      </c>
      <c r="M2815">
        <v>0</v>
      </c>
      <c r="N2815">
        <v>0</v>
      </c>
      <c r="O2815">
        <v>0</v>
      </c>
      <c r="P2815">
        <v>0</v>
      </c>
      <c r="Q2815">
        <v>7.1</v>
      </c>
      <c r="R2815">
        <v>11</v>
      </c>
      <c r="S2815">
        <v>9</v>
      </c>
      <c r="T2815">
        <v>9</v>
      </c>
      <c r="U2815">
        <v>11</v>
      </c>
      <c r="V2815">
        <v>9</v>
      </c>
      <c r="W2815">
        <v>2</v>
      </c>
      <c r="X2815" s="2">
        <v>0.379</v>
      </c>
    </row>
    <row r="2816" spans="1:24" x14ac:dyDescent="0.25">
      <c r="A2816" t="str">
        <f t="shared" si="132"/>
        <v/>
      </c>
      <c r="B2816" t="str">
        <f t="shared" si="130"/>
        <v/>
      </c>
      <c r="C2816" t="str">
        <f t="shared" si="131"/>
        <v/>
      </c>
      <c r="D2816">
        <v>2026</v>
      </c>
      <c r="E2816" t="s">
        <v>9511</v>
      </c>
      <c r="F2816" t="s">
        <v>5667</v>
      </c>
      <c r="G2816" t="s">
        <v>37</v>
      </c>
      <c r="H2816" t="s">
        <v>64</v>
      </c>
      <c r="I2816">
        <v>0</v>
      </c>
      <c r="J2816">
        <v>0</v>
      </c>
      <c r="K2816" s="29">
        <v>13.5</v>
      </c>
      <c r="L2816">
        <v>4</v>
      </c>
      <c r="M2816">
        <v>0</v>
      </c>
      <c r="N2816">
        <v>0</v>
      </c>
      <c r="O2816">
        <v>0</v>
      </c>
      <c r="P2816">
        <v>0</v>
      </c>
      <c r="Q2816">
        <v>1.1000000000000001</v>
      </c>
      <c r="R2816">
        <v>4</v>
      </c>
      <c r="S2816">
        <v>2</v>
      </c>
      <c r="T2816">
        <v>2</v>
      </c>
      <c r="U2816">
        <v>0</v>
      </c>
      <c r="V2816">
        <v>1</v>
      </c>
      <c r="W2816">
        <v>0</v>
      </c>
      <c r="X2816" s="2">
        <v>0.57099999999999995</v>
      </c>
    </row>
    <row r="2817" spans="1:24" x14ac:dyDescent="0.25">
      <c r="A2817" t="str">
        <f t="shared" si="132"/>
        <v/>
      </c>
      <c r="B2817" t="str">
        <f t="shared" si="130"/>
        <v/>
      </c>
      <c r="C2817" t="str">
        <f t="shared" si="131"/>
        <v/>
      </c>
      <c r="D2817">
        <v>2026</v>
      </c>
      <c r="E2817" t="s">
        <v>9512</v>
      </c>
      <c r="F2817" t="s">
        <v>5667</v>
      </c>
      <c r="G2817" t="s">
        <v>24</v>
      </c>
      <c r="H2817" t="s">
        <v>64</v>
      </c>
      <c r="I2817">
        <v>0</v>
      </c>
      <c r="J2817">
        <v>2</v>
      </c>
      <c r="K2817" s="29">
        <v>20.25</v>
      </c>
      <c r="L2817">
        <v>6</v>
      </c>
      <c r="M2817">
        <v>5</v>
      </c>
      <c r="N2817">
        <v>0</v>
      </c>
      <c r="O2817">
        <v>0</v>
      </c>
      <c r="P2817">
        <v>0</v>
      </c>
      <c r="Q2817">
        <v>9.1</v>
      </c>
      <c r="R2817">
        <v>15</v>
      </c>
      <c r="S2817">
        <v>21</v>
      </c>
      <c r="T2817">
        <v>21</v>
      </c>
      <c r="U2817">
        <v>18</v>
      </c>
      <c r="V2817">
        <v>15</v>
      </c>
      <c r="W2817">
        <v>5</v>
      </c>
      <c r="X2817" s="2">
        <v>0.36599999999999999</v>
      </c>
    </row>
    <row r="2818" spans="1:24" x14ac:dyDescent="0.25">
      <c r="A2818" t="str">
        <f t="shared" si="132"/>
        <v/>
      </c>
      <c r="B2818" t="str">
        <f t="shared" ref="B2818:B2881" si="133">IF(COUNTIFS(Draft_Player,$E2818),COUNTIFS(Draft_Player,$E2818),"")</f>
        <v/>
      </c>
      <c r="C2818">
        <f t="shared" ref="C2818:C2881" si="134">IF(COUNTIFS(Transfers_Player,$E2818),COUNTIFS(Transfers_Player,$E2818),"")</f>
        <v>1</v>
      </c>
      <c r="D2818">
        <v>2026</v>
      </c>
      <c r="E2818" t="s">
        <v>5666</v>
      </c>
      <c r="F2818" t="s">
        <v>5667</v>
      </c>
      <c r="G2818" t="s">
        <v>37</v>
      </c>
      <c r="H2818" t="s">
        <v>64</v>
      </c>
      <c r="I2818">
        <v>0</v>
      </c>
      <c r="J2818">
        <v>0</v>
      </c>
      <c r="K2818" s="29">
        <v>27</v>
      </c>
      <c r="L2818">
        <v>1</v>
      </c>
      <c r="M2818">
        <v>0</v>
      </c>
      <c r="N2818">
        <v>0</v>
      </c>
      <c r="O2818">
        <v>0</v>
      </c>
      <c r="P2818">
        <v>0</v>
      </c>
      <c r="Q2818">
        <v>0.2</v>
      </c>
      <c r="R2818">
        <v>0</v>
      </c>
      <c r="S2818">
        <v>2</v>
      </c>
      <c r="T2818">
        <v>2</v>
      </c>
      <c r="U2818">
        <v>2</v>
      </c>
      <c r="V2818">
        <v>1</v>
      </c>
      <c r="W2818">
        <v>0</v>
      </c>
      <c r="X2818" s="2">
        <v>0</v>
      </c>
    </row>
    <row r="2819" spans="1:24" x14ac:dyDescent="0.25">
      <c r="A2819" t="str">
        <f t="shared" si="132"/>
        <v/>
      </c>
      <c r="B2819" t="str">
        <f t="shared" si="133"/>
        <v/>
      </c>
      <c r="C2819" t="str">
        <f t="shared" si="134"/>
        <v/>
      </c>
      <c r="D2819">
        <v>2026</v>
      </c>
      <c r="E2819" t="s">
        <v>3010</v>
      </c>
      <c r="F2819" t="s">
        <v>5667</v>
      </c>
      <c r="G2819" t="s">
        <v>47</v>
      </c>
      <c r="H2819" t="s">
        <v>64</v>
      </c>
      <c r="I2819">
        <v>0</v>
      </c>
      <c r="J2819">
        <v>0</v>
      </c>
      <c r="K2819" s="29">
        <v>27</v>
      </c>
      <c r="L2819">
        <v>2</v>
      </c>
      <c r="M2819">
        <v>0</v>
      </c>
      <c r="N2819">
        <v>0</v>
      </c>
      <c r="O2819">
        <v>0</v>
      </c>
      <c r="P2819">
        <v>0</v>
      </c>
      <c r="Q2819">
        <v>0.2</v>
      </c>
      <c r="R2819">
        <v>2</v>
      </c>
      <c r="S2819">
        <v>5</v>
      </c>
      <c r="T2819">
        <v>2</v>
      </c>
      <c r="U2819">
        <v>2</v>
      </c>
      <c r="V2819">
        <v>1</v>
      </c>
      <c r="W2819">
        <v>0</v>
      </c>
      <c r="X2819" s="2">
        <v>0.4</v>
      </c>
    </row>
    <row r="2820" spans="1:24" x14ac:dyDescent="0.25">
      <c r="A2820" t="str">
        <f t="shared" si="132"/>
        <v/>
      </c>
      <c r="B2820" t="str">
        <f t="shared" si="133"/>
        <v/>
      </c>
      <c r="C2820" t="str">
        <f t="shared" si="134"/>
        <v/>
      </c>
      <c r="D2820">
        <v>2026</v>
      </c>
      <c r="E2820" t="s">
        <v>9513</v>
      </c>
      <c r="F2820" t="s">
        <v>5667</v>
      </c>
      <c r="G2820" t="s">
        <v>47</v>
      </c>
      <c r="H2820" t="s">
        <v>64</v>
      </c>
      <c r="I2820">
        <v>0</v>
      </c>
      <c r="J2820">
        <v>2</v>
      </c>
      <c r="K2820" s="29">
        <v>36.64</v>
      </c>
      <c r="L2820">
        <v>5</v>
      </c>
      <c r="M2820">
        <v>1</v>
      </c>
      <c r="N2820">
        <v>0</v>
      </c>
      <c r="O2820">
        <v>0</v>
      </c>
      <c r="P2820">
        <v>0</v>
      </c>
      <c r="Q2820">
        <v>4.2</v>
      </c>
      <c r="R2820">
        <v>15</v>
      </c>
      <c r="S2820">
        <v>19</v>
      </c>
      <c r="T2820">
        <v>19</v>
      </c>
      <c r="U2820">
        <v>9</v>
      </c>
      <c r="V2820">
        <v>7</v>
      </c>
      <c r="W2820">
        <v>1</v>
      </c>
      <c r="X2820" s="2">
        <v>0.51700000000000002</v>
      </c>
    </row>
    <row r="2821" spans="1:24" x14ac:dyDescent="0.25">
      <c r="A2821">
        <f t="shared" si="132"/>
        <v>1</v>
      </c>
      <c r="B2821" t="str">
        <f t="shared" si="133"/>
        <v/>
      </c>
      <c r="C2821" t="str">
        <f t="shared" si="134"/>
        <v/>
      </c>
      <c r="D2821">
        <v>2026</v>
      </c>
      <c r="E2821" t="s">
        <v>9514</v>
      </c>
      <c r="F2821" t="s">
        <v>5667</v>
      </c>
      <c r="G2821" t="s">
        <v>32</v>
      </c>
      <c r="H2821" t="s">
        <v>64</v>
      </c>
      <c r="I2821">
        <v>0</v>
      </c>
      <c r="J2821">
        <v>0</v>
      </c>
      <c r="K2821" s="29">
        <v>43.2</v>
      </c>
      <c r="L2821">
        <v>3</v>
      </c>
      <c r="M2821">
        <v>0</v>
      </c>
      <c r="N2821">
        <v>0</v>
      </c>
      <c r="O2821">
        <v>0</v>
      </c>
      <c r="P2821">
        <v>0</v>
      </c>
      <c r="Q2821">
        <v>1.2</v>
      </c>
      <c r="R2821">
        <v>3</v>
      </c>
      <c r="S2821">
        <v>9</v>
      </c>
      <c r="T2821">
        <v>8</v>
      </c>
      <c r="U2821">
        <v>2</v>
      </c>
      <c r="V2821">
        <v>3</v>
      </c>
      <c r="W2821">
        <v>4</v>
      </c>
      <c r="X2821" s="2">
        <v>0.33300000000000002</v>
      </c>
    </row>
    <row r="2822" spans="1:24" x14ac:dyDescent="0.25">
      <c r="A2822" t="str">
        <f t="shared" si="132"/>
        <v/>
      </c>
      <c r="B2822" t="str">
        <f t="shared" si="133"/>
        <v/>
      </c>
      <c r="C2822">
        <f t="shared" si="134"/>
        <v>1</v>
      </c>
      <c r="D2822">
        <v>2026</v>
      </c>
      <c r="E2822" t="s">
        <v>6760</v>
      </c>
      <c r="F2822" t="s">
        <v>5667</v>
      </c>
      <c r="G2822" t="s">
        <v>24</v>
      </c>
      <c r="H2822" t="s">
        <v>64</v>
      </c>
      <c r="I2822">
        <v>0</v>
      </c>
      <c r="J2822">
        <v>0</v>
      </c>
      <c r="K2822" s="29">
        <v>94.5</v>
      </c>
      <c r="L2822">
        <v>1</v>
      </c>
      <c r="M2822">
        <v>0</v>
      </c>
      <c r="N2822">
        <v>0</v>
      </c>
      <c r="O2822">
        <v>0</v>
      </c>
      <c r="P2822">
        <v>0</v>
      </c>
      <c r="Q2822">
        <v>0.2</v>
      </c>
      <c r="R2822">
        <v>6</v>
      </c>
      <c r="S2822">
        <v>7</v>
      </c>
      <c r="T2822">
        <v>7</v>
      </c>
      <c r="U2822">
        <v>1</v>
      </c>
      <c r="V2822">
        <v>1</v>
      </c>
      <c r="W2822">
        <v>0</v>
      </c>
      <c r="X2822" s="2">
        <v>0.75</v>
      </c>
    </row>
    <row r="2823" spans="1:24" x14ac:dyDescent="0.25">
      <c r="A2823">
        <f t="shared" si="132"/>
        <v>1</v>
      </c>
      <c r="B2823" t="str">
        <f t="shared" si="133"/>
        <v/>
      </c>
      <c r="C2823" t="str">
        <f t="shared" si="134"/>
        <v/>
      </c>
      <c r="D2823">
        <v>2026</v>
      </c>
      <c r="E2823" t="s">
        <v>9515</v>
      </c>
      <c r="F2823" t="s">
        <v>3016</v>
      </c>
      <c r="G2823" t="s">
        <v>29</v>
      </c>
      <c r="H2823" t="s">
        <v>64</v>
      </c>
      <c r="I2823">
        <v>1</v>
      </c>
      <c r="J2823">
        <v>4</v>
      </c>
      <c r="K2823" s="29">
        <v>8.1300000000000008</v>
      </c>
      <c r="L2823">
        <v>13</v>
      </c>
      <c r="M2823">
        <v>10</v>
      </c>
      <c r="N2823">
        <v>0</v>
      </c>
      <c r="O2823">
        <v>0</v>
      </c>
      <c r="P2823">
        <v>0</v>
      </c>
      <c r="Q2823">
        <v>52</v>
      </c>
      <c r="R2823">
        <v>72</v>
      </c>
      <c r="S2823">
        <v>57</v>
      </c>
      <c r="T2823">
        <v>47</v>
      </c>
      <c r="U2823">
        <v>31</v>
      </c>
      <c r="V2823">
        <v>46</v>
      </c>
      <c r="W2823">
        <v>3</v>
      </c>
      <c r="X2823" s="2">
        <v>0.317</v>
      </c>
    </row>
    <row r="2824" spans="1:24" x14ac:dyDescent="0.25">
      <c r="A2824" t="str">
        <f t="shared" si="132"/>
        <v/>
      </c>
      <c r="B2824" t="str">
        <f t="shared" si="133"/>
        <v/>
      </c>
      <c r="C2824">
        <f t="shared" si="134"/>
        <v>1</v>
      </c>
      <c r="D2824">
        <v>2026</v>
      </c>
      <c r="E2824" t="s">
        <v>5677</v>
      </c>
      <c r="F2824" t="s">
        <v>3016</v>
      </c>
      <c r="G2824" t="s">
        <v>37</v>
      </c>
      <c r="H2824" t="s">
        <v>64</v>
      </c>
      <c r="I2824">
        <v>2</v>
      </c>
      <c r="J2824">
        <v>1</v>
      </c>
      <c r="K2824" s="29">
        <v>3.82</v>
      </c>
      <c r="L2824">
        <v>14</v>
      </c>
      <c r="M2824">
        <v>5</v>
      </c>
      <c r="N2824">
        <v>0</v>
      </c>
      <c r="O2824">
        <v>0</v>
      </c>
      <c r="P2824">
        <v>0</v>
      </c>
      <c r="Q2824">
        <v>37.200000000000003</v>
      </c>
      <c r="R2824">
        <v>20</v>
      </c>
      <c r="S2824">
        <v>22</v>
      </c>
      <c r="T2824">
        <v>16</v>
      </c>
      <c r="U2824">
        <v>25</v>
      </c>
      <c r="V2824">
        <v>32</v>
      </c>
      <c r="W2824">
        <v>6</v>
      </c>
      <c r="X2824" s="2">
        <v>0.154</v>
      </c>
    </row>
    <row r="2825" spans="1:24" x14ac:dyDescent="0.25">
      <c r="A2825" t="str">
        <f t="shared" si="132"/>
        <v/>
      </c>
      <c r="B2825" t="str">
        <f t="shared" si="133"/>
        <v/>
      </c>
      <c r="C2825" t="str">
        <f t="shared" si="134"/>
        <v/>
      </c>
      <c r="D2825">
        <v>2026</v>
      </c>
      <c r="E2825" t="s">
        <v>9516</v>
      </c>
      <c r="F2825" t="s">
        <v>3016</v>
      </c>
      <c r="G2825" t="s">
        <v>37</v>
      </c>
      <c r="H2825" t="s">
        <v>64</v>
      </c>
      <c r="I2825">
        <v>0</v>
      </c>
      <c r="J2825">
        <v>0</v>
      </c>
      <c r="K2825" s="29">
        <v>3.97</v>
      </c>
      <c r="L2825">
        <v>7</v>
      </c>
      <c r="M2825">
        <v>1</v>
      </c>
      <c r="N2825">
        <v>0</v>
      </c>
      <c r="O2825">
        <v>0</v>
      </c>
      <c r="P2825">
        <v>0</v>
      </c>
      <c r="Q2825">
        <v>11.1</v>
      </c>
      <c r="R2825">
        <v>2</v>
      </c>
      <c r="S2825">
        <v>6</v>
      </c>
      <c r="T2825">
        <v>5</v>
      </c>
      <c r="U2825">
        <v>14</v>
      </c>
      <c r="V2825">
        <v>10</v>
      </c>
      <c r="W2825">
        <v>4</v>
      </c>
      <c r="X2825" s="2">
        <v>5.8999999999999997E-2</v>
      </c>
    </row>
    <row r="2826" spans="1:24" x14ac:dyDescent="0.25">
      <c r="A2826" t="str">
        <f t="shared" si="132"/>
        <v/>
      </c>
      <c r="B2826" t="str">
        <f t="shared" si="133"/>
        <v/>
      </c>
      <c r="C2826" t="str">
        <f t="shared" si="134"/>
        <v/>
      </c>
      <c r="D2826">
        <v>2026</v>
      </c>
      <c r="E2826" t="s">
        <v>9517</v>
      </c>
      <c r="F2826" t="s">
        <v>3016</v>
      </c>
      <c r="G2826" t="s">
        <v>37</v>
      </c>
      <c r="H2826" t="s">
        <v>64</v>
      </c>
      <c r="I2826">
        <v>0</v>
      </c>
      <c r="J2826">
        <v>0</v>
      </c>
      <c r="K2826" s="29">
        <v>4.22</v>
      </c>
      <c r="L2826">
        <v>8</v>
      </c>
      <c r="M2826">
        <v>0</v>
      </c>
      <c r="N2826">
        <v>0</v>
      </c>
      <c r="O2826">
        <v>0</v>
      </c>
      <c r="P2826">
        <v>0</v>
      </c>
      <c r="Q2826">
        <v>10.199999999999999</v>
      </c>
      <c r="R2826">
        <v>12</v>
      </c>
      <c r="S2826">
        <v>5</v>
      </c>
      <c r="T2826">
        <v>5</v>
      </c>
      <c r="U2826">
        <v>3</v>
      </c>
      <c r="V2826">
        <v>12</v>
      </c>
      <c r="W2826">
        <v>1</v>
      </c>
      <c r="X2826" s="2">
        <v>0.27900000000000003</v>
      </c>
    </row>
    <row r="2827" spans="1:24" x14ac:dyDescent="0.25">
      <c r="A2827" t="str">
        <f t="shared" si="132"/>
        <v/>
      </c>
      <c r="B2827" t="str">
        <f t="shared" si="133"/>
        <v/>
      </c>
      <c r="C2827" t="str">
        <f t="shared" si="134"/>
        <v/>
      </c>
      <c r="D2827">
        <v>2026</v>
      </c>
      <c r="E2827" t="s">
        <v>9518</v>
      </c>
      <c r="F2827" t="s">
        <v>3016</v>
      </c>
      <c r="G2827" t="s">
        <v>24</v>
      </c>
      <c r="H2827" t="s">
        <v>64</v>
      </c>
      <c r="I2827">
        <v>6</v>
      </c>
      <c r="J2827">
        <v>3</v>
      </c>
      <c r="K2827" s="29">
        <v>4.76</v>
      </c>
      <c r="L2827">
        <v>15</v>
      </c>
      <c r="M2827">
        <v>6</v>
      </c>
      <c r="N2827">
        <v>0</v>
      </c>
      <c r="O2827">
        <v>0</v>
      </c>
      <c r="P2827">
        <v>0</v>
      </c>
      <c r="Q2827">
        <v>39.200000000000003</v>
      </c>
      <c r="R2827">
        <v>27</v>
      </c>
      <c r="S2827">
        <v>25</v>
      </c>
      <c r="T2827">
        <v>21</v>
      </c>
      <c r="U2827">
        <v>16</v>
      </c>
      <c r="V2827">
        <v>39</v>
      </c>
      <c r="W2827">
        <v>12</v>
      </c>
      <c r="X2827" s="2">
        <v>0.19</v>
      </c>
    </row>
    <row r="2828" spans="1:24" x14ac:dyDescent="0.25">
      <c r="A2828">
        <f t="shared" si="132"/>
        <v>1</v>
      </c>
      <c r="B2828" t="str">
        <f t="shared" si="133"/>
        <v/>
      </c>
      <c r="C2828" t="str">
        <f t="shared" si="134"/>
        <v/>
      </c>
      <c r="D2828">
        <v>2026</v>
      </c>
      <c r="E2828" t="s">
        <v>9519</v>
      </c>
      <c r="F2828" t="s">
        <v>3016</v>
      </c>
      <c r="G2828" t="s">
        <v>29</v>
      </c>
      <c r="H2828" t="s">
        <v>64</v>
      </c>
      <c r="I2828">
        <v>0</v>
      </c>
      <c r="J2828">
        <v>3</v>
      </c>
      <c r="K2828" s="29">
        <v>6.51</v>
      </c>
      <c r="L2828">
        <v>15</v>
      </c>
      <c r="M2828">
        <v>1</v>
      </c>
      <c r="N2828">
        <v>0</v>
      </c>
      <c r="O2828">
        <v>0</v>
      </c>
      <c r="P2828">
        <v>2</v>
      </c>
      <c r="Q2828">
        <v>37.1</v>
      </c>
      <c r="R2828">
        <v>51</v>
      </c>
      <c r="S2828">
        <v>36</v>
      </c>
      <c r="T2828">
        <v>27</v>
      </c>
      <c r="U2828">
        <v>29</v>
      </c>
      <c r="V2828">
        <v>24</v>
      </c>
      <c r="W2828">
        <v>4</v>
      </c>
      <c r="X2828" s="2">
        <v>0.31900000000000001</v>
      </c>
    </row>
    <row r="2829" spans="1:24" x14ac:dyDescent="0.25">
      <c r="A2829" t="str">
        <f t="shared" si="132"/>
        <v/>
      </c>
      <c r="B2829" t="str">
        <f t="shared" si="133"/>
        <v/>
      </c>
      <c r="C2829" t="str">
        <f t="shared" si="134"/>
        <v/>
      </c>
      <c r="D2829">
        <v>2026</v>
      </c>
      <c r="E2829" t="s">
        <v>9520</v>
      </c>
      <c r="F2829" t="s">
        <v>3016</v>
      </c>
      <c r="G2829" t="s">
        <v>37</v>
      </c>
      <c r="H2829" t="s">
        <v>64</v>
      </c>
      <c r="I2829">
        <v>2</v>
      </c>
      <c r="J2829">
        <v>0</v>
      </c>
      <c r="K2829" s="29">
        <v>6.62</v>
      </c>
      <c r="L2829">
        <v>12</v>
      </c>
      <c r="M2829">
        <v>2</v>
      </c>
      <c r="N2829">
        <v>0</v>
      </c>
      <c r="O2829">
        <v>0</v>
      </c>
      <c r="P2829">
        <v>0</v>
      </c>
      <c r="Q2829">
        <v>17.2</v>
      </c>
      <c r="R2829">
        <v>15</v>
      </c>
      <c r="S2829">
        <v>23</v>
      </c>
      <c r="T2829">
        <v>13</v>
      </c>
      <c r="U2829">
        <v>20</v>
      </c>
      <c r="V2829">
        <v>22</v>
      </c>
      <c r="W2829">
        <v>6</v>
      </c>
      <c r="X2829" s="2">
        <v>0.23400000000000001</v>
      </c>
    </row>
    <row r="2830" spans="1:24" x14ac:dyDescent="0.25">
      <c r="A2830" t="str">
        <f t="shared" si="132"/>
        <v/>
      </c>
      <c r="B2830" t="str">
        <f t="shared" si="133"/>
        <v/>
      </c>
      <c r="C2830" t="str">
        <f t="shared" si="134"/>
        <v/>
      </c>
      <c r="D2830">
        <v>2026</v>
      </c>
      <c r="E2830" t="s">
        <v>9521</v>
      </c>
      <c r="F2830" t="s">
        <v>3016</v>
      </c>
      <c r="G2830" t="s">
        <v>37</v>
      </c>
      <c r="H2830" t="s">
        <v>64</v>
      </c>
      <c r="I2830">
        <v>2</v>
      </c>
      <c r="J2830">
        <v>4</v>
      </c>
      <c r="K2830" s="29">
        <v>6.81</v>
      </c>
      <c r="L2830">
        <v>14</v>
      </c>
      <c r="M2830">
        <v>8</v>
      </c>
      <c r="N2830">
        <v>0</v>
      </c>
      <c r="O2830">
        <v>0</v>
      </c>
      <c r="P2830">
        <v>0</v>
      </c>
      <c r="Q2830">
        <v>38.1</v>
      </c>
      <c r="R2830">
        <v>29</v>
      </c>
      <c r="S2830">
        <v>33</v>
      </c>
      <c r="T2830">
        <v>29</v>
      </c>
      <c r="U2830">
        <v>46</v>
      </c>
      <c r="V2830">
        <v>53</v>
      </c>
      <c r="W2830">
        <v>6</v>
      </c>
      <c r="X2830" s="2">
        <v>0.20899999999999999</v>
      </c>
    </row>
    <row r="2831" spans="1:24" x14ac:dyDescent="0.25">
      <c r="A2831" t="str">
        <f t="shared" si="132"/>
        <v/>
      </c>
      <c r="B2831" t="str">
        <f t="shared" si="133"/>
        <v/>
      </c>
      <c r="C2831" t="str">
        <f t="shared" si="134"/>
        <v/>
      </c>
      <c r="D2831">
        <v>2026</v>
      </c>
      <c r="E2831" t="s">
        <v>9522</v>
      </c>
      <c r="F2831" t="s">
        <v>3016</v>
      </c>
      <c r="G2831" t="s">
        <v>24</v>
      </c>
      <c r="H2831" t="s">
        <v>64</v>
      </c>
      <c r="I2831">
        <v>0</v>
      </c>
      <c r="J2831">
        <v>2</v>
      </c>
      <c r="K2831" s="29">
        <v>7.45</v>
      </c>
      <c r="L2831">
        <v>8</v>
      </c>
      <c r="M2831">
        <v>6</v>
      </c>
      <c r="N2831">
        <v>0</v>
      </c>
      <c r="O2831">
        <v>0</v>
      </c>
      <c r="P2831">
        <v>0</v>
      </c>
      <c r="Q2831">
        <v>29</v>
      </c>
      <c r="R2831">
        <v>34</v>
      </c>
      <c r="S2831">
        <v>25</v>
      </c>
      <c r="T2831">
        <v>24</v>
      </c>
      <c r="U2831">
        <v>16</v>
      </c>
      <c r="V2831">
        <v>27</v>
      </c>
      <c r="W2831">
        <v>7</v>
      </c>
      <c r="X2831" s="2">
        <v>0.28599999999999998</v>
      </c>
    </row>
    <row r="2832" spans="1:24" x14ac:dyDescent="0.25">
      <c r="A2832">
        <f t="shared" si="132"/>
        <v>1</v>
      </c>
      <c r="B2832" t="str">
        <f t="shared" si="133"/>
        <v/>
      </c>
      <c r="C2832" t="str">
        <f t="shared" si="134"/>
        <v/>
      </c>
      <c r="D2832">
        <v>2026</v>
      </c>
      <c r="E2832" t="s">
        <v>3023</v>
      </c>
      <c r="F2832" t="s">
        <v>3016</v>
      </c>
      <c r="G2832" t="s">
        <v>29</v>
      </c>
      <c r="H2832" t="s">
        <v>64</v>
      </c>
      <c r="I2832">
        <v>1</v>
      </c>
      <c r="J2832">
        <v>5</v>
      </c>
      <c r="K2832" s="29">
        <v>8.18</v>
      </c>
      <c r="L2832">
        <v>16</v>
      </c>
      <c r="M2832">
        <v>2</v>
      </c>
      <c r="N2832">
        <v>0</v>
      </c>
      <c r="O2832">
        <v>0</v>
      </c>
      <c r="P2832">
        <v>1</v>
      </c>
      <c r="Q2832">
        <v>33</v>
      </c>
      <c r="R2832">
        <v>40</v>
      </c>
      <c r="S2832">
        <v>39</v>
      </c>
      <c r="T2832">
        <v>30</v>
      </c>
      <c r="U2832">
        <v>24</v>
      </c>
      <c r="V2832">
        <v>29</v>
      </c>
      <c r="W2832">
        <v>5</v>
      </c>
      <c r="X2832" s="2">
        <v>0.28399999999999997</v>
      </c>
    </row>
    <row r="2833" spans="1:24" x14ac:dyDescent="0.25">
      <c r="A2833" t="str">
        <f t="shared" si="132"/>
        <v/>
      </c>
      <c r="B2833" t="str">
        <f t="shared" si="133"/>
        <v/>
      </c>
      <c r="C2833">
        <f t="shared" si="134"/>
        <v>1</v>
      </c>
      <c r="D2833">
        <v>2026</v>
      </c>
      <c r="E2833" t="s">
        <v>7097</v>
      </c>
      <c r="F2833" t="s">
        <v>3016</v>
      </c>
      <c r="G2833" t="s">
        <v>47</v>
      </c>
      <c r="H2833" t="s">
        <v>64</v>
      </c>
      <c r="I2833">
        <v>1</v>
      </c>
      <c r="J2833">
        <v>1</v>
      </c>
      <c r="K2833" s="29">
        <v>8.33</v>
      </c>
      <c r="L2833">
        <v>16</v>
      </c>
      <c r="M2833">
        <v>2</v>
      </c>
      <c r="N2833">
        <v>0</v>
      </c>
      <c r="O2833">
        <v>0</v>
      </c>
      <c r="P2833">
        <v>3</v>
      </c>
      <c r="Q2833">
        <v>35.200000000000003</v>
      </c>
      <c r="R2833">
        <v>48</v>
      </c>
      <c r="S2833">
        <v>36</v>
      </c>
      <c r="T2833">
        <v>33</v>
      </c>
      <c r="U2833">
        <v>20</v>
      </c>
      <c r="V2833">
        <v>32</v>
      </c>
      <c r="W2833">
        <v>7</v>
      </c>
      <c r="X2833" s="2">
        <v>0.33100000000000002</v>
      </c>
    </row>
    <row r="2834" spans="1:24" x14ac:dyDescent="0.25">
      <c r="A2834" t="str">
        <f t="shared" si="132"/>
        <v/>
      </c>
      <c r="B2834" t="str">
        <f t="shared" si="133"/>
        <v/>
      </c>
      <c r="C2834" t="str">
        <f t="shared" si="134"/>
        <v/>
      </c>
      <c r="D2834">
        <v>2026</v>
      </c>
      <c r="E2834" t="s">
        <v>9523</v>
      </c>
      <c r="F2834" t="s">
        <v>3016</v>
      </c>
      <c r="G2834" t="s">
        <v>47</v>
      </c>
      <c r="H2834" t="s">
        <v>64</v>
      </c>
      <c r="I2834">
        <v>2</v>
      </c>
      <c r="J2834">
        <v>1</v>
      </c>
      <c r="K2834" s="29">
        <v>9.1999999999999993</v>
      </c>
      <c r="L2834">
        <v>7</v>
      </c>
      <c r="M2834">
        <v>0</v>
      </c>
      <c r="N2834">
        <v>0</v>
      </c>
      <c r="O2834">
        <v>0</v>
      </c>
      <c r="P2834">
        <v>0</v>
      </c>
      <c r="Q2834">
        <v>14.2</v>
      </c>
      <c r="R2834">
        <v>18</v>
      </c>
      <c r="S2834">
        <v>21</v>
      </c>
      <c r="T2834">
        <v>15</v>
      </c>
      <c r="U2834">
        <v>21</v>
      </c>
      <c r="V2834">
        <v>9</v>
      </c>
      <c r="W2834">
        <v>2</v>
      </c>
      <c r="X2834" s="2">
        <v>0.30499999999999999</v>
      </c>
    </row>
    <row r="2835" spans="1:24" x14ac:dyDescent="0.25">
      <c r="A2835">
        <f t="shared" si="132"/>
        <v>1</v>
      </c>
      <c r="B2835" t="str">
        <f t="shared" si="133"/>
        <v/>
      </c>
      <c r="C2835">
        <f t="shared" si="134"/>
        <v>1</v>
      </c>
      <c r="D2835">
        <v>2026</v>
      </c>
      <c r="E2835" t="s">
        <v>5703</v>
      </c>
      <c r="F2835" t="s">
        <v>3016</v>
      </c>
      <c r="G2835" t="s">
        <v>29</v>
      </c>
      <c r="H2835" t="s">
        <v>64</v>
      </c>
      <c r="I2835">
        <v>2</v>
      </c>
      <c r="J2835">
        <v>1</v>
      </c>
      <c r="K2835" s="29">
        <v>9.33</v>
      </c>
      <c r="L2835">
        <v>8</v>
      </c>
      <c r="M2835">
        <v>2</v>
      </c>
      <c r="N2835">
        <v>0</v>
      </c>
      <c r="O2835">
        <v>0</v>
      </c>
      <c r="P2835">
        <v>0</v>
      </c>
      <c r="Q2835">
        <v>18.100000000000001</v>
      </c>
      <c r="R2835">
        <v>25</v>
      </c>
      <c r="S2835">
        <v>22</v>
      </c>
      <c r="T2835">
        <v>19</v>
      </c>
      <c r="U2835">
        <v>13</v>
      </c>
      <c r="V2835">
        <v>13</v>
      </c>
      <c r="W2835">
        <v>1</v>
      </c>
      <c r="X2835" s="2">
        <v>0.32100000000000001</v>
      </c>
    </row>
    <row r="2836" spans="1:24" x14ac:dyDescent="0.25">
      <c r="A2836">
        <f t="shared" si="132"/>
        <v>1</v>
      </c>
      <c r="B2836" t="str">
        <f t="shared" si="133"/>
        <v/>
      </c>
      <c r="C2836" t="str">
        <f t="shared" si="134"/>
        <v/>
      </c>
      <c r="D2836">
        <v>2026</v>
      </c>
      <c r="E2836" t="s">
        <v>9524</v>
      </c>
      <c r="F2836" t="s">
        <v>3016</v>
      </c>
      <c r="G2836" t="s">
        <v>32</v>
      </c>
      <c r="H2836" t="s">
        <v>64</v>
      </c>
      <c r="I2836">
        <v>1</v>
      </c>
      <c r="J2836">
        <v>1</v>
      </c>
      <c r="K2836" s="29">
        <v>9.4700000000000006</v>
      </c>
      <c r="L2836">
        <v>11</v>
      </c>
      <c r="M2836">
        <v>2</v>
      </c>
      <c r="N2836">
        <v>0</v>
      </c>
      <c r="O2836">
        <v>0</v>
      </c>
      <c r="P2836">
        <v>1</v>
      </c>
      <c r="Q2836">
        <v>19</v>
      </c>
      <c r="R2836">
        <v>28</v>
      </c>
      <c r="S2836">
        <v>23</v>
      </c>
      <c r="T2836">
        <v>20</v>
      </c>
      <c r="U2836">
        <v>12</v>
      </c>
      <c r="V2836">
        <v>19</v>
      </c>
      <c r="W2836">
        <v>5</v>
      </c>
      <c r="X2836" s="2">
        <v>0.34100000000000003</v>
      </c>
    </row>
    <row r="2837" spans="1:24" x14ac:dyDescent="0.25">
      <c r="A2837" t="str">
        <f t="shared" si="132"/>
        <v/>
      </c>
      <c r="B2837" t="str">
        <f t="shared" si="133"/>
        <v/>
      </c>
      <c r="C2837" t="str">
        <f t="shared" si="134"/>
        <v/>
      </c>
      <c r="D2837">
        <v>2026</v>
      </c>
      <c r="E2837" t="s">
        <v>9525</v>
      </c>
      <c r="F2837" t="s">
        <v>3016</v>
      </c>
      <c r="G2837" t="s">
        <v>37</v>
      </c>
      <c r="H2837" t="s">
        <v>64</v>
      </c>
      <c r="I2837">
        <v>0</v>
      </c>
      <c r="J2837">
        <v>2</v>
      </c>
      <c r="K2837" s="29">
        <v>13.5</v>
      </c>
      <c r="L2837">
        <v>8</v>
      </c>
      <c r="M2837">
        <v>1</v>
      </c>
      <c r="N2837">
        <v>0</v>
      </c>
      <c r="O2837">
        <v>0</v>
      </c>
      <c r="P2837">
        <v>0</v>
      </c>
      <c r="Q2837">
        <v>8</v>
      </c>
      <c r="R2837">
        <v>11</v>
      </c>
      <c r="S2837">
        <v>16</v>
      </c>
      <c r="T2837">
        <v>12</v>
      </c>
      <c r="U2837">
        <v>8</v>
      </c>
      <c r="V2837">
        <v>5</v>
      </c>
      <c r="W2837">
        <v>6</v>
      </c>
      <c r="X2837" s="2">
        <v>0.30599999999999999</v>
      </c>
    </row>
    <row r="2838" spans="1:24" x14ac:dyDescent="0.25">
      <c r="A2838">
        <f t="shared" si="132"/>
        <v>1</v>
      </c>
      <c r="B2838" t="str">
        <f t="shared" si="133"/>
        <v/>
      </c>
      <c r="C2838">
        <f t="shared" si="134"/>
        <v>1</v>
      </c>
      <c r="D2838">
        <v>2026</v>
      </c>
      <c r="E2838" t="s">
        <v>3022</v>
      </c>
      <c r="F2838" t="s">
        <v>3016</v>
      </c>
      <c r="G2838" t="s">
        <v>29</v>
      </c>
      <c r="H2838" t="s">
        <v>64</v>
      </c>
      <c r="I2838">
        <v>0</v>
      </c>
      <c r="J2838">
        <v>1</v>
      </c>
      <c r="K2838" s="29">
        <v>13.5</v>
      </c>
      <c r="L2838">
        <v>2</v>
      </c>
      <c r="M2838">
        <v>0</v>
      </c>
      <c r="N2838">
        <v>0</v>
      </c>
      <c r="O2838">
        <v>0</v>
      </c>
      <c r="P2838">
        <v>0</v>
      </c>
      <c r="Q2838">
        <v>1.1000000000000001</v>
      </c>
      <c r="R2838">
        <v>1</v>
      </c>
      <c r="S2838">
        <v>4</v>
      </c>
      <c r="T2838">
        <v>2</v>
      </c>
      <c r="U2838">
        <v>2</v>
      </c>
      <c r="V2838">
        <v>3</v>
      </c>
      <c r="W2838">
        <v>1</v>
      </c>
      <c r="X2838" s="2">
        <v>0.14299999999999999</v>
      </c>
    </row>
    <row r="2839" spans="1:24" x14ac:dyDescent="0.25">
      <c r="A2839" t="str">
        <f t="shared" si="132"/>
        <v/>
      </c>
      <c r="B2839" t="str">
        <f t="shared" si="133"/>
        <v/>
      </c>
      <c r="C2839" t="str">
        <f t="shared" si="134"/>
        <v/>
      </c>
      <c r="D2839">
        <v>2026</v>
      </c>
      <c r="E2839" t="s">
        <v>9526</v>
      </c>
      <c r="F2839" t="s">
        <v>3016</v>
      </c>
      <c r="G2839" t="s">
        <v>24</v>
      </c>
      <c r="H2839" t="s">
        <v>64</v>
      </c>
      <c r="I2839">
        <v>0</v>
      </c>
      <c r="J2839">
        <v>1</v>
      </c>
      <c r="K2839" s="29">
        <v>16.43</v>
      </c>
      <c r="L2839">
        <v>6</v>
      </c>
      <c r="M2839">
        <v>1</v>
      </c>
      <c r="N2839">
        <v>0</v>
      </c>
      <c r="O2839">
        <v>0</v>
      </c>
      <c r="P2839">
        <v>0</v>
      </c>
      <c r="Q2839">
        <v>7.2</v>
      </c>
      <c r="R2839">
        <v>9</v>
      </c>
      <c r="S2839">
        <v>15</v>
      </c>
      <c r="T2839">
        <v>14</v>
      </c>
      <c r="U2839">
        <v>17</v>
      </c>
      <c r="V2839">
        <v>4</v>
      </c>
      <c r="W2839">
        <v>3</v>
      </c>
      <c r="X2839" s="2">
        <v>0.32100000000000001</v>
      </c>
    </row>
    <row r="2840" spans="1:24" x14ac:dyDescent="0.25">
      <c r="A2840" t="str">
        <f t="shared" si="132"/>
        <v/>
      </c>
      <c r="B2840" t="str">
        <f t="shared" si="133"/>
        <v/>
      </c>
      <c r="C2840" t="str">
        <f t="shared" si="134"/>
        <v/>
      </c>
      <c r="D2840">
        <v>2026</v>
      </c>
      <c r="E2840" t="s">
        <v>3032</v>
      </c>
      <c r="F2840" t="s">
        <v>3016</v>
      </c>
      <c r="G2840" t="s">
        <v>47</v>
      </c>
      <c r="H2840" t="s">
        <v>64</v>
      </c>
      <c r="I2840">
        <v>0</v>
      </c>
      <c r="J2840">
        <v>0</v>
      </c>
      <c r="K2840" s="29">
        <v>40.5</v>
      </c>
      <c r="L2840">
        <v>1</v>
      </c>
      <c r="M2840">
        <v>1</v>
      </c>
      <c r="N2840">
        <v>0</v>
      </c>
      <c r="O2840">
        <v>0</v>
      </c>
      <c r="P2840">
        <v>0</v>
      </c>
      <c r="Q2840">
        <v>1.1000000000000001</v>
      </c>
      <c r="R2840">
        <v>7</v>
      </c>
      <c r="S2840">
        <v>7</v>
      </c>
      <c r="T2840">
        <v>6</v>
      </c>
      <c r="U2840">
        <v>1</v>
      </c>
      <c r="V2840">
        <v>2</v>
      </c>
      <c r="W2840">
        <v>0</v>
      </c>
      <c r="X2840" s="2">
        <v>0.58299999999999996</v>
      </c>
    </row>
    <row r="2841" spans="1:24" x14ac:dyDescent="0.25">
      <c r="A2841" t="str">
        <f t="shared" si="132"/>
        <v/>
      </c>
      <c r="B2841" t="str">
        <f t="shared" si="133"/>
        <v/>
      </c>
      <c r="C2841">
        <f t="shared" si="134"/>
        <v>1</v>
      </c>
      <c r="D2841">
        <v>2026</v>
      </c>
      <c r="E2841" t="s">
        <v>6755</v>
      </c>
      <c r="F2841" t="s">
        <v>3036</v>
      </c>
      <c r="G2841" t="s">
        <v>24</v>
      </c>
      <c r="H2841" t="s">
        <v>64</v>
      </c>
      <c r="I2841">
        <v>0</v>
      </c>
      <c r="J2841">
        <v>1</v>
      </c>
      <c r="K2841" s="29">
        <v>4.29</v>
      </c>
      <c r="L2841">
        <v>11</v>
      </c>
      <c r="M2841">
        <v>0</v>
      </c>
      <c r="N2841">
        <v>0</v>
      </c>
      <c r="O2841">
        <v>0</v>
      </c>
      <c r="P2841">
        <v>3</v>
      </c>
      <c r="Q2841">
        <v>21</v>
      </c>
      <c r="R2841">
        <v>20</v>
      </c>
      <c r="S2841">
        <v>11</v>
      </c>
      <c r="T2841">
        <v>10</v>
      </c>
      <c r="U2841">
        <v>10</v>
      </c>
      <c r="V2841">
        <v>13</v>
      </c>
      <c r="W2841">
        <v>4</v>
      </c>
      <c r="X2841" s="2">
        <v>0.25</v>
      </c>
    </row>
    <row r="2842" spans="1:24" x14ac:dyDescent="0.25">
      <c r="A2842" t="str">
        <f t="shared" si="132"/>
        <v/>
      </c>
      <c r="B2842" t="str">
        <f t="shared" si="133"/>
        <v/>
      </c>
      <c r="C2842" t="str">
        <f t="shared" si="134"/>
        <v/>
      </c>
      <c r="D2842">
        <v>2026</v>
      </c>
      <c r="E2842" t="s">
        <v>9527</v>
      </c>
      <c r="F2842" t="s">
        <v>3036</v>
      </c>
      <c r="G2842" t="s">
        <v>37</v>
      </c>
      <c r="H2842" t="s">
        <v>64</v>
      </c>
      <c r="I2842">
        <v>1</v>
      </c>
      <c r="J2842">
        <v>0</v>
      </c>
      <c r="K2842" s="29">
        <v>4.38</v>
      </c>
      <c r="L2842">
        <v>7</v>
      </c>
      <c r="M2842">
        <v>0</v>
      </c>
      <c r="N2842">
        <v>0</v>
      </c>
      <c r="O2842">
        <v>0</v>
      </c>
      <c r="P2842">
        <v>1</v>
      </c>
      <c r="Q2842">
        <v>12.1</v>
      </c>
      <c r="R2842">
        <v>10</v>
      </c>
      <c r="S2842">
        <v>6</v>
      </c>
      <c r="T2842">
        <v>6</v>
      </c>
      <c r="U2842">
        <v>4</v>
      </c>
      <c r="V2842">
        <v>13</v>
      </c>
      <c r="W2842">
        <v>2</v>
      </c>
      <c r="X2842" s="2">
        <v>0.217</v>
      </c>
    </row>
    <row r="2843" spans="1:24" x14ac:dyDescent="0.25">
      <c r="A2843" t="str">
        <f t="shared" si="132"/>
        <v/>
      </c>
      <c r="B2843" t="str">
        <f t="shared" si="133"/>
        <v/>
      </c>
      <c r="C2843" t="str">
        <f t="shared" si="134"/>
        <v/>
      </c>
      <c r="D2843">
        <v>2026</v>
      </c>
      <c r="E2843" t="s">
        <v>9528</v>
      </c>
      <c r="F2843" t="s">
        <v>3036</v>
      </c>
      <c r="G2843" t="s">
        <v>37</v>
      </c>
      <c r="H2843" t="s">
        <v>64</v>
      </c>
      <c r="I2843">
        <v>0</v>
      </c>
      <c r="J2843">
        <v>0</v>
      </c>
      <c r="K2843" s="29">
        <v>4.95</v>
      </c>
      <c r="L2843">
        <v>11</v>
      </c>
      <c r="M2843">
        <v>1</v>
      </c>
      <c r="N2843">
        <v>0</v>
      </c>
      <c r="O2843">
        <v>0</v>
      </c>
      <c r="P2843">
        <v>0</v>
      </c>
      <c r="Q2843">
        <v>20</v>
      </c>
      <c r="R2843">
        <v>26</v>
      </c>
      <c r="S2843">
        <v>14</v>
      </c>
      <c r="T2843">
        <v>11</v>
      </c>
      <c r="U2843">
        <v>11</v>
      </c>
      <c r="V2843">
        <v>12</v>
      </c>
      <c r="W2843">
        <v>3</v>
      </c>
      <c r="X2843" s="2">
        <v>0.317</v>
      </c>
    </row>
    <row r="2844" spans="1:24" x14ac:dyDescent="0.25">
      <c r="A2844" t="str">
        <f t="shared" si="132"/>
        <v/>
      </c>
      <c r="B2844" t="str">
        <f t="shared" si="133"/>
        <v/>
      </c>
      <c r="C2844" t="str">
        <f t="shared" si="134"/>
        <v/>
      </c>
      <c r="D2844">
        <v>2026</v>
      </c>
      <c r="E2844" t="s">
        <v>9529</v>
      </c>
      <c r="F2844" t="s">
        <v>3036</v>
      </c>
      <c r="G2844" t="s">
        <v>37</v>
      </c>
      <c r="H2844" t="s">
        <v>64</v>
      </c>
      <c r="I2844">
        <v>4</v>
      </c>
      <c r="J2844">
        <v>3</v>
      </c>
      <c r="K2844" s="29">
        <v>5.09</v>
      </c>
      <c r="L2844">
        <v>14</v>
      </c>
      <c r="M2844">
        <v>4</v>
      </c>
      <c r="N2844">
        <v>0</v>
      </c>
      <c r="O2844">
        <v>0</v>
      </c>
      <c r="P2844">
        <v>0</v>
      </c>
      <c r="Q2844">
        <v>46</v>
      </c>
      <c r="R2844">
        <v>68</v>
      </c>
      <c r="S2844">
        <v>34</v>
      </c>
      <c r="T2844">
        <v>26</v>
      </c>
      <c r="U2844">
        <v>17</v>
      </c>
      <c r="V2844">
        <v>32</v>
      </c>
      <c r="W2844">
        <v>7</v>
      </c>
      <c r="X2844" s="2">
        <v>0.35099999999999998</v>
      </c>
    </row>
    <row r="2845" spans="1:24" x14ac:dyDescent="0.25">
      <c r="A2845" t="str">
        <f t="shared" si="132"/>
        <v/>
      </c>
      <c r="B2845" t="str">
        <f t="shared" si="133"/>
        <v/>
      </c>
      <c r="C2845" t="str">
        <f t="shared" si="134"/>
        <v/>
      </c>
      <c r="D2845">
        <v>2026</v>
      </c>
      <c r="E2845" t="s">
        <v>9530</v>
      </c>
      <c r="F2845" t="s">
        <v>3036</v>
      </c>
      <c r="G2845" t="s">
        <v>37</v>
      </c>
      <c r="H2845" t="s">
        <v>64</v>
      </c>
      <c r="I2845">
        <v>2</v>
      </c>
      <c r="J2845">
        <v>2</v>
      </c>
      <c r="K2845" s="29">
        <v>5.13</v>
      </c>
      <c r="L2845">
        <v>15</v>
      </c>
      <c r="M2845">
        <v>0</v>
      </c>
      <c r="N2845">
        <v>0</v>
      </c>
      <c r="O2845">
        <v>0</v>
      </c>
      <c r="P2845">
        <v>2</v>
      </c>
      <c r="Q2845">
        <v>33.1</v>
      </c>
      <c r="R2845">
        <v>36</v>
      </c>
      <c r="S2845">
        <v>25</v>
      </c>
      <c r="T2845">
        <v>19</v>
      </c>
      <c r="U2845">
        <v>26</v>
      </c>
      <c r="V2845">
        <v>27</v>
      </c>
      <c r="W2845">
        <v>3</v>
      </c>
      <c r="X2845" s="2">
        <v>0.26700000000000002</v>
      </c>
    </row>
    <row r="2846" spans="1:24" x14ac:dyDescent="0.25">
      <c r="A2846">
        <f t="shared" si="132"/>
        <v>1</v>
      </c>
      <c r="B2846" t="str">
        <f t="shared" si="133"/>
        <v/>
      </c>
      <c r="C2846" t="str">
        <f t="shared" si="134"/>
        <v/>
      </c>
      <c r="D2846">
        <v>2026</v>
      </c>
      <c r="E2846" t="s">
        <v>9531</v>
      </c>
      <c r="F2846" t="s">
        <v>3036</v>
      </c>
      <c r="G2846" t="s">
        <v>32</v>
      </c>
      <c r="H2846" t="s">
        <v>64</v>
      </c>
      <c r="I2846">
        <v>1</v>
      </c>
      <c r="J2846">
        <v>2</v>
      </c>
      <c r="K2846" s="29">
        <v>5.76</v>
      </c>
      <c r="L2846">
        <v>7</v>
      </c>
      <c r="M2846">
        <v>3</v>
      </c>
      <c r="N2846">
        <v>0</v>
      </c>
      <c r="O2846">
        <v>0</v>
      </c>
      <c r="P2846">
        <v>0</v>
      </c>
      <c r="Q2846">
        <v>25</v>
      </c>
      <c r="R2846">
        <v>34</v>
      </c>
      <c r="S2846">
        <v>21</v>
      </c>
      <c r="T2846">
        <v>16</v>
      </c>
      <c r="U2846">
        <v>7</v>
      </c>
      <c r="V2846">
        <v>20</v>
      </c>
      <c r="W2846">
        <v>6</v>
      </c>
      <c r="X2846" s="2">
        <v>0.318</v>
      </c>
    </row>
    <row r="2847" spans="1:24" x14ac:dyDescent="0.25">
      <c r="A2847">
        <f t="shared" si="132"/>
        <v>1</v>
      </c>
      <c r="B2847" t="str">
        <f t="shared" si="133"/>
        <v/>
      </c>
      <c r="C2847" t="str">
        <f t="shared" si="134"/>
        <v/>
      </c>
      <c r="D2847">
        <v>2026</v>
      </c>
      <c r="E2847" t="s">
        <v>9532</v>
      </c>
      <c r="F2847" t="s">
        <v>3036</v>
      </c>
      <c r="G2847" t="s">
        <v>29</v>
      </c>
      <c r="H2847" t="s">
        <v>64</v>
      </c>
      <c r="I2847">
        <v>2</v>
      </c>
      <c r="J2847">
        <v>5</v>
      </c>
      <c r="K2847" s="29">
        <v>7.07</v>
      </c>
      <c r="L2847">
        <v>13</v>
      </c>
      <c r="M2847">
        <v>10</v>
      </c>
      <c r="N2847">
        <v>0</v>
      </c>
      <c r="O2847">
        <v>0</v>
      </c>
      <c r="P2847">
        <v>0</v>
      </c>
      <c r="Q2847">
        <v>49.2</v>
      </c>
      <c r="R2847">
        <v>55</v>
      </c>
      <c r="S2847">
        <v>44</v>
      </c>
      <c r="T2847">
        <v>39</v>
      </c>
      <c r="U2847">
        <v>30</v>
      </c>
      <c r="V2847">
        <v>28</v>
      </c>
      <c r="W2847">
        <v>15</v>
      </c>
      <c r="X2847" s="2">
        <v>0.28100000000000003</v>
      </c>
    </row>
    <row r="2848" spans="1:24" x14ac:dyDescent="0.25">
      <c r="A2848">
        <f t="shared" si="132"/>
        <v>1</v>
      </c>
      <c r="B2848" t="str">
        <f t="shared" si="133"/>
        <v/>
      </c>
      <c r="C2848">
        <f t="shared" si="134"/>
        <v>1</v>
      </c>
      <c r="D2848">
        <v>2026</v>
      </c>
      <c r="E2848" t="s">
        <v>7165</v>
      </c>
      <c r="F2848" t="s">
        <v>3036</v>
      </c>
      <c r="G2848" t="s">
        <v>29</v>
      </c>
      <c r="H2848" t="s">
        <v>64</v>
      </c>
      <c r="I2848">
        <v>0</v>
      </c>
      <c r="J2848">
        <v>2</v>
      </c>
      <c r="K2848" s="29">
        <v>7.11</v>
      </c>
      <c r="L2848">
        <v>9</v>
      </c>
      <c r="M2848">
        <v>9</v>
      </c>
      <c r="N2848">
        <v>0</v>
      </c>
      <c r="O2848">
        <v>0</v>
      </c>
      <c r="P2848">
        <v>0</v>
      </c>
      <c r="Q2848">
        <v>19</v>
      </c>
      <c r="R2848">
        <v>26</v>
      </c>
      <c r="S2848">
        <v>19</v>
      </c>
      <c r="T2848">
        <v>15</v>
      </c>
      <c r="U2848">
        <v>15</v>
      </c>
      <c r="V2848">
        <v>13</v>
      </c>
      <c r="W2848">
        <v>6</v>
      </c>
      <c r="X2848" s="2">
        <v>0.33800000000000002</v>
      </c>
    </row>
    <row r="2849" spans="1:24" x14ac:dyDescent="0.25">
      <c r="A2849" t="str">
        <f t="shared" si="132"/>
        <v/>
      </c>
      <c r="B2849" t="str">
        <f t="shared" si="133"/>
        <v/>
      </c>
      <c r="C2849" t="str">
        <f t="shared" si="134"/>
        <v/>
      </c>
      <c r="D2849">
        <v>2026</v>
      </c>
      <c r="E2849" t="s">
        <v>9533</v>
      </c>
      <c r="F2849" t="s">
        <v>3036</v>
      </c>
      <c r="G2849" t="s">
        <v>24</v>
      </c>
      <c r="H2849" t="s">
        <v>64</v>
      </c>
      <c r="I2849">
        <v>0</v>
      </c>
      <c r="J2849">
        <v>0</v>
      </c>
      <c r="K2849" s="29">
        <v>7.2</v>
      </c>
      <c r="L2849">
        <v>5</v>
      </c>
      <c r="M2849">
        <v>0</v>
      </c>
      <c r="N2849">
        <v>0</v>
      </c>
      <c r="O2849">
        <v>0</v>
      </c>
      <c r="P2849">
        <v>0</v>
      </c>
      <c r="Q2849">
        <v>5</v>
      </c>
      <c r="R2849">
        <v>7</v>
      </c>
      <c r="S2849">
        <v>6</v>
      </c>
      <c r="T2849">
        <v>4</v>
      </c>
      <c r="U2849">
        <v>6</v>
      </c>
      <c r="V2849">
        <v>4</v>
      </c>
      <c r="W2849">
        <v>6</v>
      </c>
      <c r="X2849" s="2">
        <v>0.318</v>
      </c>
    </row>
    <row r="2850" spans="1:24" x14ac:dyDescent="0.25">
      <c r="A2850">
        <f t="shared" si="132"/>
        <v>1</v>
      </c>
      <c r="B2850" t="str">
        <f t="shared" si="133"/>
        <v/>
      </c>
      <c r="C2850" t="str">
        <f t="shared" si="134"/>
        <v/>
      </c>
      <c r="D2850">
        <v>2026</v>
      </c>
      <c r="E2850" t="s">
        <v>9534</v>
      </c>
      <c r="F2850" t="s">
        <v>3036</v>
      </c>
      <c r="G2850" t="s">
        <v>29</v>
      </c>
      <c r="H2850" t="s">
        <v>64</v>
      </c>
      <c r="I2850">
        <v>1</v>
      </c>
      <c r="J2850">
        <v>3</v>
      </c>
      <c r="K2850" s="29">
        <v>7.52</v>
      </c>
      <c r="L2850">
        <v>10</v>
      </c>
      <c r="M2850">
        <v>0</v>
      </c>
      <c r="N2850">
        <v>0</v>
      </c>
      <c r="O2850">
        <v>0</v>
      </c>
      <c r="P2850">
        <v>0</v>
      </c>
      <c r="Q2850">
        <v>20.100000000000001</v>
      </c>
      <c r="R2850">
        <v>21</v>
      </c>
      <c r="S2850">
        <v>21</v>
      </c>
      <c r="T2850">
        <v>17</v>
      </c>
      <c r="U2850">
        <v>17</v>
      </c>
      <c r="V2850">
        <v>14</v>
      </c>
      <c r="W2850">
        <v>6</v>
      </c>
      <c r="X2850" s="2">
        <v>0.27600000000000002</v>
      </c>
    </row>
    <row r="2851" spans="1:24" x14ac:dyDescent="0.25">
      <c r="A2851" t="str">
        <f t="shared" si="132"/>
        <v/>
      </c>
      <c r="B2851" t="str">
        <f t="shared" si="133"/>
        <v/>
      </c>
      <c r="C2851" t="str">
        <f t="shared" si="134"/>
        <v/>
      </c>
      <c r="D2851">
        <v>2026</v>
      </c>
      <c r="E2851" t="s">
        <v>9535</v>
      </c>
      <c r="F2851" t="s">
        <v>3036</v>
      </c>
      <c r="G2851" t="s">
        <v>24</v>
      </c>
      <c r="H2851" t="s">
        <v>64</v>
      </c>
      <c r="I2851">
        <v>0</v>
      </c>
      <c r="J2851">
        <v>1</v>
      </c>
      <c r="K2851" s="29">
        <v>7.85</v>
      </c>
      <c r="L2851">
        <v>14</v>
      </c>
      <c r="M2851">
        <v>4</v>
      </c>
      <c r="N2851">
        <v>0</v>
      </c>
      <c r="O2851">
        <v>0</v>
      </c>
      <c r="P2851">
        <v>1</v>
      </c>
      <c r="Q2851">
        <v>28.2</v>
      </c>
      <c r="R2851">
        <v>38</v>
      </c>
      <c r="S2851">
        <v>27</v>
      </c>
      <c r="T2851">
        <v>25</v>
      </c>
      <c r="U2851">
        <v>21</v>
      </c>
      <c r="V2851">
        <v>18</v>
      </c>
      <c r="W2851">
        <v>3</v>
      </c>
      <c r="X2851" s="2">
        <v>0.32200000000000001</v>
      </c>
    </row>
    <row r="2852" spans="1:24" x14ac:dyDescent="0.25">
      <c r="A2852">
        <f t="shared" si="132"/>
        <v>1</v>
      </c>
      <c r="B2852" t="str">
        <f t="shared" si="133"/>
        <v/>
      </c>
      <c r="C2852" t="str">
        <f t="shared" si="134"/>
        <v/>
      </c>
      <c r="D2852">
        <v>2026</v>
      </c>
      <c r="E2852" t="s">
        <v>9536</v>
      </c>
      <c r="F2852" t="s">
        <v>3036</v>
      </c>
      <c r="G2852" t="s">
        <v>32</v>
      </c>
      <c r="H2852" t="s">
        <v>64</v>
      </c>
      <c r="I2852">
        <v>2</v>
      </c>
      <c r="J2852">
        <v>4</v>
      </c>
      <c r="K2852" s="29">
        <v>8.14</v>
      </c>
      <c r="L2852">
        <v>9</v>
      </c>
      <c r="M2852">
        <v>9</v>
      </c>
      <c r="N2852">
        <v>0</v>
      </c>
      <c r="O2852">
        <v>0</v>
      </c>
      <c r="P2852">
        <v>0</v>
      </c>
      <c r="Q2852">
        <v>42</v>
      </c>
      <c r="R2852">
        <v>47</v>
      </c>
      <c r="S2852">
        <v>41</v>
      </c>
      <c r="T2852">
        <v>38</v>
      </c>
      <c r="U2852">
        <v>32</v>
      </c>
      <c r="V2852">
        <v>36</v>
      </c>
      <c r="W2852">
        <v>5</v>
      </c>
      <c r="X2852" s="2">
        <v>0.28299999999999997</v>
      </c>
    </row>
    <row r="2853" spans="1:24" x14ac:dyDescent="0.25">
      <c r="A2853">
        <f t="shared" si="132"/>
        <v>1</v>
      </c>
      <c r="B2853" t="str">
        <f t="shared" si="133"/>
        <v/>
      </c>
      <c r="C2853" t="str">
        <f t="shared" si="134"/>
        <v/>
      </c>
      <c r="D2853">
        <v>2026</v>
      </c>
      <c r="E2853" t="s">
        <v>9537</v>
      </c>
      <c r="F2853" t="s">
        <v>3036</v>
      </c>
      <c r="G2853" t="s">
        <v>29</v>
      </c>
      <c r="H2853" t="s">
        <v>64</v>
      </c>
      <c r="I2853">
        <v>4</v>
      </c>
      <c r="J2853">
        <v>3</v>
      </c>
      <c r="K2853" s="29">
        <v>8.27</v>
      </c>
      <c r="L2853">
        <v>12</v>
      </c>
      <c r="M2853">
        <v>4</v>
      </c>
      <c r="N2853">
        <v>0</v>
      </c>
      <c r="O2853">
        <v>0</v>
      </c>
      <c r="P2853">
        <v>0</v>
      </c>
      <c r="Q2853">
        <v>41.1</v>
      </c>
      <c r="R2853">
        <v>47</v>
      </c>
      <c r="S2853">
        <v>40</v>
      </c>
      <c r="T2853">
        <v>38</v>
      </c>
      <c r="U2853">
        <v>21</v>
      </c>
      <c r="V2853">
        <v>35</v>
      </c>
      <c r="W2853">
        <v>14</v>
      </c>
      <c r="X2853" s="2">
        <v>0.28299999999999997</v>
      </c>
    </row>
    <row r="2854" spans="1:24" x14ac:dyDescent="0.25">
      <c r="A2854" t="str">
        <f t="shared" ref="A2854:A2917" si="135">IF(OR(G2854="SR", G2854="GR"), 1, "")</f>
        <v/>
      </c>
      <c r="B2854" t="str">
        <f t="shared" si="133"/>
        <v/>
      </c>
      <c r="C2854" t="str">
        <f t="shared" si="134"/>
        <v/>
      </c>
      <c r="D2854">
        <v>2026</v>
      </c>
      <c r="E2854" t="s">
        <v>9538</v>
      </c>
      <c r="F2854" t="s">
        <v>3036</v>
      </c>
      <c r="G2854" t="s">
        <v>24</v>
      </c>
      <c r="H2854" t="s">
        <v>64</v>
      </c>
      <c r="I2854">
        <v>1</v>
      </c>
      <c r="J2854">
        <v>0</v>
      </c>
      <c r="K2854" s="29">
        <v>8.49</v>
      </c>
      <c r="L2854">
        <v>8</v>
      </c>
      <c r="M2854">
        <v>0</v>
      </c>
      <c r="N2854">
        <v>0</v>
      </c>
      <c r="O2854">
        <v>0</v>
      </c>
      <c r="P2854">
        <v>0</v>
      </c>
      <c r="Q2854">
        <v>11.2</v>
      </c>
      <c r="R2854">
        <v>14</v>
      </c>
      <c r="S2854">
        <v>15</v>
      </c>
      <c r="T2854">
        <v>11</v>
      </c>
      <c r="U2854">
        <v>10</v>
      </c>
      <c r="V2854">
        <v>7</v>
      </c>
      <c r="W2854">
        <v>2</v>
      </c>
      <c r="X2854" s="2">
        <v>0.30399999999999999</v>
      </c>
    </row>
    <row r="2855" spans="1:24" x14ac:dyDescent="0.25">
      <c r="A2855">
        <f t="shared" si="135"/>
        <v>1</v>
      </c>
      <c r="B2855" t="str">
        <f t="shared" si="133"/>
        <v/>
      </c>
      <c r="C2855" t="str">
        <f t="shared" si="134"/>
        <v/>
      </c>
      <c r="D2855">
        <v>2026</v>
      </c>
      <c r="E2855" t="s">
        <v>9539</v>
      </c>
      <c r="F2855" t="s">
        <v>3036</v>
      </c>
      <c r="G2855" t="s">
        <v>32</v>
      </c>
      <c r="H2855" t="s">
        <v>64</v>
      </c>
      <c r="I2855">
        <v>0</v>
      </c>
      <c r="J2855">
        <v>0</v>
      </c>
      <c r="K2855" s="29">
        <v>9.35</v>
      </c>
      <c r="L2855">
        <v>4</v>
      </c>
      <c r="M2855">
        <v>2</v>
      </c>
      <c r="N2855">
        <v>0</v>
      </c>
      <c r="O2855">
        <v>0</v>
      </c>
      <c r="P2855">
        <v>0</v>
      </c>
      <c r="Q2855">
        <v>8.1999999999999993</v>
      </c>
      <c r="R2855">
        <v>15</v>
      </c>
      <c r="S2855">
        <v>13</v>
      </c>
      <c r="T2855">
        <v>9</v>
      </c>
      <c r="U2855">
        <v>6</v>
      </c>
      <c r="V2855">
        <v>8</v>
      </c>
      <c r="W2855">
        <v>2</v>
      </c>
      <c r="X2855" s="2">
        <v>0.375</v>
      </c>
    </row>
    <row r="2856" spans="1:24" x14ac:dyDescent="0.25">
      <c r="A2856">
        <f t="shared" si="135"/>
        <v>1</v>
      </c>
      <c r="B2856" t="str">
        <f t="shared" si="133"/>
        <v/>
      </c>
      <c r="C2856" t="str">
        <f t="shared" si="134"/>
        <v/>
      </c>
      <c r="D2856">
        <v>2026</v>
      </c>
      <c r="E2856" t="s">
        <v>9540</v>
      </c>
      <c r="F2856" t="s">
        <v>3036</v>
      </c>
      <c r="G2856" t="s">
        <v>32</v>
      </c>
      <c r="H2856" t="s">
        <v>64</v>
      </c>
      <c r="I2856">
        <v>1</v>
      </c>
      <c r="J2856">
        <v>1</v>
      </c>
      <c r="K2856" s="29">
        <v>10.8</v>
      </c>
      <c r="L2856">
        <v>9</v>
      </c>
      <c r="M2856">
        <v>2</v>
      </c>
      <c r="N2856">
        <v>0</v>
      </c>
      <c r="O2856">
        <v>0</v>
      </c>
      <c r="P2856">
        <v>0</v>
      </c>
      <c r="Q2856">
        <v>16.2</v>
      </c>
      <c r="R2856">
        <v>26</v>
      </c>
      <c r="S2856">
        <v>23</v>
      </c>
      <c r="T2856">
        <v>20</v>
      </c>
      <c r="U2856">
        <v>15</v>
      </c>
      <c r="V2856">
        <v>11</v>
      </c>
      <c r="W2856">
        <v>2</v>
      </c>
      <c r="X2856" s="2">
        <v>0.38800000000000001</v>
      </c>
    </row>
    <row r="2857" spans="1:24" x14ac:dyDescent="0.25">
      <c r="A2857" t="str">
        <f t="shared" si="135"/>
        <v/>
      </c>
      <c r="B2857" t="str">
        <f t="shared" si="133"/>
        <v/>
      </c>
      <c r="C2857" t="str">
        <f t="shared" si="134"/>
        <v/>
      </c>
      <c r="D2857">
        <v>2026</v>
      </c>
      <c r="E2857" t="s">
        <v>9541</v>
      </c>
      <c r="F2857" t="s">
        <v>3036</v>
      </c>
      <c r="G2857" t="s">
        <v>24</v>
      </c>
      <c r="H2857" t="s">
        <v>64</v>
      </c>
      <c r="I2857">
        <v>1</v>
      </c>
      <c r="J2857">
        <v>2</v>
      </c>
      <c r="K2857" s="29">
        <v>10.93</v>
      </c>
      <c r="L2857">
        <v>12</v>
      </c>
      <c r="M2857">
        <v>1</v>
      </c>
      <c r="N2857">
        <v>0</v>
      </c>
      <c r="O2857">
        <v>0</v>
      </c>
      <c r="P2857">
        <v>1</v>
      </c>
      <c r="Q2857">
        <v>14</v>
      </c>
      <c r="R2857">
        <v>17</v>
      </c>
      <c r="S2857">
        <v>19</v>
      </c>
      <c r="T2857">
        <v>17</v>
      </c>
      <c r="U2857">
        <v>13</v>
      </c>
      <c r="V2857">
        <v>13</v>
      </c>
      <c r="W2857">
        <v>5</v>
      </c>
      <c r="X2857" s="2">
        <v>0.29299999999999998</v>
      </c>
    </row>
    <row r="2858" spans="1:24" x14ac:dyDescent="0.25">
      <c r="A2858" t="str">
        <f t="shared" si="135"/>
        <v/>
      </c>
      <c r="B2858" t="str">
        <f t="shared" si="133"/>
        <v/>
      </c>
      <c r="C2858" t="str">
        <f t="shared" si="134"/>
        <v/>
      </c>
      <c r="D2858">
        <v>2026</v>
      </c>
      <c r="E2858" t="s">
        <v>9542</v>
      </c>
      <c r="F2858" t="s">
        <v>3036</v>
      </c>
      <c r="G2858" t="s">
        <v>24</v>
      </c>
      <c r="H2858" t="s">
        <v>64</v>
      </c>
      <c r="I2858">
        <v>0</v>
      </c>
      <c r="J2858">
        <v>0</v>
      </c>
      <c r="K2858" s="29">
        <v>11.12</v>
      </c>
      <c r="L2858">
        <v>5</v>
      </c>
      <c r="M2858">
        <v>0</v>
      </c>
      <c r="N2858">
        <v>0</v>
      </c>
      <c r="O2858">
        <v>0</v>
      </c>
      <c r="P2858">
        <v>0</v>
      </c>
      <c r="Q2858">
        <v>5.2</v>
      </c>
      <c r="R2858">
        <v>10</v>
      </c>
      <c r="S2858">
        <v>8</v>
      </c>
      <c r="T2858">
        <v>7</v>
      </c>
      <c r="U2858">
        <v>9</v>
      </c>
      <c r="V2858">
        <v>4</v>
      </c>
      <c r="W2858">
        <v>0</v>
      </c>
      <c r="X2858" s="2">
        <v>0.37</v>
      </c>
    </row>
    <row r="2859" spans="1:24" x14ac:dyDescent="0.25">
      <c r="A2859">
        <f t="shared" si="135"/>
        <v>1</v>
      </c>
      <c r="B2859" t="str">
        <f t="shared" si="133"/>
        <v/>
      </c>
      <c r="C2859" t="str">
        <f t="shared" si="134"/>
        <v/>
      </c>
      <c r="D2859">
        <v>2026</v>
      </c>
      <c r="E2859" t="s">
        <v>9543</v>
      </c>
      <c r="F2859" t="s">
        <v>3036</v>
      </c>
      <c r="G2859" t="s">
        <v>29</v>
      </c>
      <c r="H2859" t="s">
        <v>64</v>
      </c>
      <c r="I2859">
        <v>0</v>
      </c>
      <c r="J2859">
        <v>0</v>
      </c>
      <c r="K2859" s="29">
        <v>30.86</v>
      </c>
      <c r="L2859">
        <v>3</v>
      </c>
      <c r="M2859">
        <v>0</v>
      </c>
      <c r="N2859">
        <v>0</v>
      </c>
      <c r="O2859">
        <v>0</v>
      </c>
      <c r="P2859">
        <v>0</v>
      </c>
      <c r="Q2859">
        <v>2.1</v>
      </c>
      <c r="R2859">
        <v>5</v>
      </c>
      <c r="S2859">
        <v>8</v>
      </c>
      <c r="T2859">
        <v>8</v>
      </c>
      <c r="U2859">
        <v>3</v>
      </c>
      <c r="V2859">
        <v>2</v>
      </c>
      <c r="W2859">
        <v>3</v>
      </c>
      <c r="X2859" s="2">
        <v>0.41699999999999998</v>
      </c>
    </row>
    <row r="2860" spans="1:24" x14ac:dyDescent="0.25">
      <c r="A2860" t="str">
        <f t="shared" si="135"/>
        <v/>
      </c>
      <c r="B2860" t="str">
        <f t="shared" si="133"/>
        <v/>
      </c>
      <c r="C2860" t="str">
        <f t="shared" si="134"/>
        <v/>
      </c>
      <c r="D2860">
        <v>2026</v>
      </c>
      <c r="E2860" t="s">
        <v>9544</v>
      </c>
      <c r="F2860" t="s">
        <v>3036</v>
      </c>
      <c r="G2860" t="s">
        <v>24</v>
      </c>
      <c r="H2860" t="s">
        <v>64</v>
      </c>
      <c r="I2860">
        <v>0</v>
      </c>
      <c r="J2860">
        <v>2</v>
      </c>
      <c r="K2860" s="29">
        <v>67.5</v>
      </c>
      <c r="L2860">
        <v>2</v>
      </c>
      <c r="M2860">
        <v>2</v>
      </c>
      <c r="N2860">
        <v>0</v>
      </c>
      <c r="O2860">
        <v>0</v>
      </c>
      <c r="P2860">
        <v>0</v>
      </c>
      <c r="Q2860">
        <v>0.2</v>
      </c>
      <c r="R2860">
        <v>2</v>
      </c>
      <c r="S2860">
        <v>6</v>
      </c>
      <c r="T2860">
        <v>5</v>
      </c>
      <c r="U2860">
        <v>6</v>
      </c>
      <c r="V2860">
        <v>0</v>
      </c>
      <c r="W2860">
        <v>1</v>
      </c>
      <c r="X2860" s="2">
        <v>0.5</v>
      </c>
    </row>
    <row r="2861" spans="1:24" x14ac:dyDescent="0.25">
      <c r="A2861">
        <f t="shared" si="135"/>
        <v>1</v>
      </c>
      <c r="B2861" t="str">
        <f t="shared" si="133"/>
        <v/>
      </c>
      <c r="C2861">
        <f t="shared" si="134"/>
        <v>1</v>
      </c>
      <c r="D2861">
        <v>2026</v>
      </c>
      <c r="E2861" t="s">
        <v>5710</v>
      </c>
      <c r="F2861" t="s">
        <v>5711</v>
      </c>
      <c r="G2861" t="s">
        <v>29</v>
      </c>
      <c r="H2861" t="s">
        <v>64</v>
      </c>
      <c r="I2861">
        <v>0</v>
      </c>
      <c r="J2861">
        <v>10</v>
      </c>
      <c r="K2861" s="29">
        <v>7.69</v>
      </c>
      <c r="L2861">
        <v>13</v>
      </c>
      <c r="M2861">
        <v>13</v>
      </c>
      <c r="N2861">
        <v>0</v>
      </c>
      <c r="O2861">
        <v>0</v>
      </c>
      <c r="P2861">
        <v>0</v>
      </c>
      <c r="Q2861">
        <v>59.2</v>
      </c>
      <c r="R2861">
        <v>78</v>
      </c>
      <c r="S2861">
        <v>63</v>
      </c>
      <c r="T2861">
        <v>51</v>
      </c>
      <c r="U2861">
        <v>43</v>
      </c>
      <c r="V2861">
        <v>33</v>
      </c>
      <c r="W2861">
        <v>14</v>
      </c>
      <c r="X2861" s="2">
        <v>0.31</v>
      </c>
    </row>
    <row r="2862" spans="1:24" x14ac:dyDescent="0.25">
      <c r="A2862">
        <f t="shared" si="135"/>
        <v>1</v>
      </c>
      <c r="B2862" t="str">
        <f t="shared" si="133"/>
        <v/>
      </c>
      <c r="C2862" t="str">
        <f t="shared" si="134"/>
        <v/>
      </c>
      <c r="D2862">
        <v>2026</v>
      </c>
      <c r="E2862" t="s">
        <v>9545</v>
      </c>
      <c r="F2862" t="s">
        <v>5711</v>
      </c>
      <c r="G2862" t="s">
        <v>29</v>
      </c>
      <c r="H2862" t="s">
        <v>64</v>
      </c>
      <c r="I2862">
        <v>1</v>
      </c>
      <c r="J2862">
        <v>11</v>
      </c>
      <c r="K2862" s="29">
        <v>11.15</v>
      </c>
      <c r="L2862">
        <v>14</v>
      </c>
      <c r="M2862">
        <v>13</v>
      </c>
      <c r="N2862">
        <v>0</v>
      </c>
      <c r="O2862">
        <v>0</v>
      </c>
      <c r="P2862">
        <v>0</v>
      </c>
      <c r="Q2862">
        <v>61.1</v>
      </c>
      <c r="R2862">
        <v>104</v>
      </c>
      <c r="S2862">
        <v>89</v>
      </c>
      <c r="T2862">
        <v>76</v>
      </c>
      <c r="U2862">
        <v>49</v>
      </c>
      <c r="V2862">
        <v>38</v>
      </c>
      <c r="W2862">
        <v>13</v>
      </c>
      <c r="X2862" s="2">
        <v>0.38400000000000001</v>
      </c>
    </row>
    <row r="2863" spans="1:24" x14ac:dyDescent="0.25">
      <c r="A2863" t="str">
        <f t="shared" si="135"/>
        <v/>
      </c>
      <c r="B2863" t="str">
        <f t="shared" si="133"/>
        <v/>
      </c>
      <c r="C2863">
        <f t="shared" si="134"/>
        <v>1</v>
      </c>
      <c r="D2863">
        <v>2026</v>
      </c>
      <c r="E2863" t="s">
        <v>7106</v>
      </c>
      <c r="F2863" t="s">
        <v>5711</v>
      </c>
      <c r="G2863" t="s">
        <v>24</v>
      </c>
      <c r="H2863" t="s">
        <v>64</v>
      </c>
      <c r="I2863">
        <v>0</v>
      </c>
      <c r="J2863">
        <v>2</v>
      </c>
      <c r="K2863" s="29">
        <v>5.92</v>
      </c>
      <c r="L2863">
        <v>18</v>
      </c>
      <c r="M2863">
        <v>1</v>
      </c>
      <c r="N2863">
        <v>0</v>
      </c>
      <c r="O2863">
        <v>0</v>
      </c>
      <c r="P2863">
        <v>1</v>
      </c>
      <c r="Q2863">
        <v>24.1</v>
      </c>
      <c r="R2863">
        <v>21</v>
      </c>
      <c r="S2863">
        <v>17</v>
      </c>
      <c r="T2863">
        <v>16</v>
      </c>
      <c r="U2863">
        <v>18</v>
      </c>
      <c r="V2863">
        <v>18</v>
      </c>
      <c r="W2863">
        <v>4</v>
      </c>
      <c r="X2863" s="2">
        <v>0.23100000000000001</v>
      </c>
    </row>
    <row r="2864" spans="1:24" x14ac:dyDescent="0.25">
      <c r="A2864" t="str">
        <f t="shared" si="135"/>
        <v/>
      </c>
      <c r="B2864" t="str">
        <f t="shared" si="133"/>
        <v/>
      </c>
      <c r="C2864">
        <f t="shared" si="134"/>
        <v>1</v>
      </c>
      <c r="D2864">
        <v>2026</v>
      </c>
      <c r="E2864" t="s">
        <v>7101</v>
      </c>
      <c r="F2864" t="s">
        <v>5711</v>
      </c>
      <c r="G2864" t="s">
        <v>24</v>
      </c>
      <c r="H2864" t="s">
        <v>64</v>
      </c>
      <c r="I2864">
        <v>0</v>
      </c>
      <c r="J2864">
        <v>2</v>
      </c>
      <c r="K2864" s="29">
        <v>6.23</v>
      </c>
      <c r="L2864">
        <v>17</v>
      </c>
      <c r="M2864">
        <v>2</v>
      </c>
      <c r="N2864">
        <v>0</v>
      </c>
      <c r="O2864">
        <v>0</v>
      </c>
      <c r="P2864">
        <v>0</v>
      </c>
      <c r="Q2864">
        <v>30.1</v>
      </c>
      <c r="R2864">
        <v>29</v>
      </c>
      <c r="S2864">
        <v>30</v>
      </c>
      <c r="T2864">
        <v>21</v>
      </c>
      <c r="U2864">
        <v>23</v>
      </c>
      <c r="V2864">
        <v>40</v>
      </c>
      <c r="W2864">
        <v>10</v>
      </c>
      <c r="X2864" s="2">
        <v>0.252</v>
      </c>
    </row>
    <row r="2865" spans="1:24" x14ac:dyDescent="0.25">
      <c r="A2865" t="str">
        <f t="shared" si="135"/>
        <v/>
      </c>
      <c r="B2865" t="str">
        <f t="shared" si="133"/>
        <v/>
      </c>
      <c r="C2865" t="str">
        <f t="shared" si="134"/>
        <v/>
      </c>
      <c r="D2865">
        <v>2026</v>
      </c>
      <c r="E2865" t="s">
        <v>9546</v>
      </c>
      <c r="F2865" t="s">
        <v>5711</v>
      </c>
      <c r="G2865" t="s">
        <v>24</v>
      </c>
      <c r="H2865" t="s">
        <v>64</v>
      </c>
      <c r="I2865">
        <v>1</v>
      </c>
      <c r="J2865">
        <v>1</v>
      </c>
      <c r="K2865" s="29">
        <v>6.75</v>
      </c>
      <c r="L2865">
        <v>15</v>
      </c>
      <c r="M2865">
        <v>0</v>
      </c>
      <c r="N2865">
        <v>0</v>
      </c>
      <c r="O2865">
        <v>0</v>
      </c>
      <c r="P2865">
        <v>0</v>
      </c>
      <c r="Q2865">
        <v>18.2</v>
      </c>
      <c r="R2865">
        <v>19</v>
      </c>
      <c r="S2865">
        <v>15</v>
      </c>
      <c r="T2865">
        <v>14</v>
      </c>
      <c r="U2865">
        <v>23</v>
      </c>
      <c r="V2865">
        <v>15</v>
      </c>
      <c r="W2865">
        <v>3</v>
      </c>
      <c r="X2865" s="2">
        <v>0.253</v>
      </c>
    </row>
    <row r="2866" spans="1:24" x14ac:dyDescent="0.25">
      <c r="A2866" t="str">
        <f t="shared" si="135"/>
        <v/>
      </c>
      <c r="B2866" t="str">
        <f t="shared" si="133"/>
        <v/>
      </c>
      <c r="C2866" t="str">
        <f t="shared" si="134"/>
        <v/>
      </c>
      <c r="D2866">
        <v>2026</v>
      </c>
      <c r="E2866" t="s">
        <v>9547</v>
      </c>
      <c r="F2866" t="s">
        <v>5711</v>
      </c>
      <c r="G2866" t="s">
        <v>37</v>
      </c>
      <c r="H2866" t="s">
        <v>64</v>
      </c>
      <c r="I2866">
        <v>1</v>
      </c>
      <c r="J2866">
        <v>1</v>
      </c>
      <c r="K2866" s="29">
        <v>7.14</v>
      </c>
      <c r="L2866">
        <v>21</v>
      </c>
      <c r="M2866">
        <v>2</v>
      </c>
      <c r="N2866">
        <v>0</v>
      </c>
      <c r="O2866">
        <v>0</v>
      </c>
      <c r="P2866">
        <v>0</v>
      </c>
      <c r="Q2866">
        <v>40.1</v>
      </c>
      <c r="R2866">
        <v>40</v>
      </c>
      <c r="S2866">
        <v>49</v>
      </c>
      <c r="T2866">
        <v>32</v>
      </c>
      <c r="U2866">
        <v>40</v>
      </c>
      <c r="V2866">
        <v>40</v>
      </c>
      <c r="W2866">
        <v>7</v>
      </c>
      <c r="X2866" s="2">
        <v>0.255</v>
      </c>
    </row>
    <row r="2867" spans="1:24" x14ac:dyDescent="0.25">
      <c r="A2867" t="str">
        <f t="shared" si="135"/>
        <v/>
      </c>
      <c r="B2867" t="str">
        <f t="shared" si="133"/>
        <v/>
      </c>
      <c r="C2867" t="str">
        <f t="shared" si="134"/>
        <v/>
      </c>
      <c r="D2867">
        <v>2026</v>
      </c>
      <c r="E2867" t="s">
        <v>9548</v>
      </c>
      <c r="F2867" t="s">
        <v>5711</v>
      </c>
      <c r="G2867" t="s">
        <v>37</v>
      </c>
      <c r="H2867" t="s">
        <v>64</v>
      </c>
      <c r="I2867">
        <v>1</v>
      </c>
      <c r="J2867">
        <v>1</v>
      </c>
      <c r="K2867" s="29">
        <v>7.23</v>
      </c>
      <c r="L2867">
        <v>15</v>
      </c>
      <c r="M2867">
        <v>0</v>
      </c>
      <c r="N2867">
        <v>0</v>
      </c>
      <c r="O2867">
        <v>0</v>
      </c>
      <c r="P2867">
        <v>1</v>
      </c>
      <c r="Q2867">
        <v>23.2</v>
      </c>
      <c r="R2867">
        <v>32</v>
      </c>
      <c r="S2867">
        <v>24</v>
      </c>
      <c r="T2867">
        <v>19</v>
      </c>
      <c r="U2867">
        <v>11</v>
      </c>
      <c r="V2867">
        <v>20</v>
      </c>
      <c r="W2867">
        <v>4</v>
      </c>
      <c r="X2867" s="2">
        <v>0.32300000000000001</v>
      </c>
    </row>
    <row r="2868" spans="1:24" x14ac:dyDescent="0.25">
      <c r="A2868" t="str">
        <f t="shared" si="135"/>
        <v/>
      </c>
      <c r="B2868" t="str">
        <f t="shared" si="133"/>
        <v/>
      </c>
      <c r="C2868">
        <f t="shared" si="134"/>
        <v>1</v>
      </c>
      <c r="D2868">
        <v>2026</v>
      </c>
      <c r="E2868" t="s">
        <v>7102</v>
      </c>
      <c r="F2868" t="s">
        <v>5711</v>
      </c>
      <c r="G2868" t="s">
        <v>24</v>
      </c>
      <c r="H2868" t="s">
        <v>64</v>
      </c>
      <c r="I2868">
        <v>0</v>
      </c>
      <c r="J2868">
        <v>0</v>
      </c>
      <c r="K2868" s="29">
        <v>8.83</v>
      </c>
      <c r="L2868">
        <v>12</v>
      </c>
      <c r="M2868">
        <v>0</v>
      </c>
      <c r="N2868">
        <v>0</v>
      </c>
      <c r="O2868">
        <v>0</v>
      </c>
      <c r="P2868">
        <v>0</v>
      </c>
      <c r="Q2868">
        <v>17.100000000000001</v>
      </c>
      <c r="R2868">
        <v>24</v>
      </c>
      <c r="S2868">
        <v>24</v>
      </c>
      <c r="T2868">
        <v>17</v>
      </c>
      <c r="U2868">
        <v>24</v>
      </c>
      <c r="V2868">
        <v>16</v>
      </c>
      <c r="W2868">
        <v>7</v>
      </c>
      <c r="X2868" s="2">
        <v>0.32400000000000001</v>
      </c>
    </row>
    <row r="2869" spans="1:24" x14ac:dyDescent="0.25">
      <c r="A2869">
        <f t="shared" si="135"/>
        <v>1</v>
      </c>
      <c r="B2869" t="str">
        <f t="shared" si="133"/>
        <v/>
      </c>
      <c r="C2869" t="str">
        <f t="shared" si="134"/>
        <v/>
      </c>
      <c r="D2869">
        <v>2026</v>
      </c>
      <c r="E2869" t="s">
        <v>3070</v>
      </c>
      <c r="F2869" t="s">
        <v>5711</v>
      </c>
      <c r="G2869" t="s">
        <v>29</v>
      </c>
      <c r="H2869" t="s">
        <v>64</v>
      </c>
      <c r="I2869">
        <v>1</v>
      </c>
      <c r="J2869">
        <v>1</v>
      </c>
      <c r="K2869" s="29">
        <v>9</v>
      </c>
      <c r="L2869">
        <v>14</v>
      </c>
      <c r="M2869">
        <v>0</v>
      </c>
      <c r="N2869">
        <v>0</v>
      </c>
      <c r="O2869">
        <v>0</v>
      </c>
      <c r="P2869">
        <v>0</v>
      </c>
      <c r="Q2869">
        <v>18</v>
      </c>
      <c r="R2869">
        <v>24</v>
      </c>
      <c r="S2869">
        <v>20</v>
      </c>
      <c r="T2869">
        <v>18</v>
      </c>
      <c r="U2869">
        <v>24</v>
      </c>
      <c r="V2869">
        <v>12</v>
      </c>
      <c r="W2869">
        <v>7</v>
      </c>
      <c r="X2869" s="2">
        <v>0.34300000000000003</v>
      </c>
    </row>
    <row r="2870" spans="1:24" x14ac:dyDescent="0.25">
      <c r="A2870" t="str">
        <f t="shared" si="135"/>
        <v/>
      </c>
      <c r="B2870" t="str">
        <f t="shared" si="133"/>
        <v/>
      </c>
      <c r="C2870" t="str">
        <f t="shared" si="134"/>
        <v/>
      </c>
      <c r="D2870">
        <v>2026</v>
      </c>
      <c r="E2870" t="s">
        <v>9549</v>
      </c>
      <c r="F2870" t="s">
        <v>5711</v>
      </c>
      <c r="G2870" t="s">
        <v>24</v>
      </c>
      <c r="H2870" t="s">
        <v>64</v>
      </c>
      <c r="I2870">
        <v>0</v>
      </c>
      <c r="J2870">
        <v>9</v>
      </c>
      <c r="K2870" s="29">
        <v>9.1199999999999992</v>
      </c>
      <c r="L2870">
        <v>14</v>
      </c>
      <c r="M2870">
        <v>11</v>
      </c>
      <c r="N2870">
        <v>0</v>
      </c>
      <c r="O2870">
        <v>0</v>
      </c>
      <c r="P2870">
        <v>0</v>
      </c>
      <c r="Q2870">
        <v>49.1</v>
      </c>
      <c r="R2870">
        <v>69</v>
      </c>
      <c r="S2870">
        <v>54</v>
      </c>
      <c r="T2870">
        <v>50</v>
      </c>
      <c r="U2870">
        <v>43</v>
      </c>
      <c r="V2870">
        <v>26</v>
      </c>
      <c r="W2870">
        <v>5</v>
      </c>
      <c r="X2870" s="2">
        <v>0.35199999999999998</v>
      </c>
    </row>
    <row r="2871" spans="1:24" x14ac:dyDescent="0.25">
      <c r="A2871" t="str">
        <f t="shared" si="135"/>
        <v/>
      </c>
      <c r="B2871" t="str">
        <f t="shared" si="133"/>
        <v/>
      </c>
      <c r="C2871" t="str">
        <f t="shared" si="134"/>
        <v/>
      </c>
      <c r="D2871">
        <v>2026</v>
      </c>
      <c r="E2871" t="s">
        <v>9550</v>
      </c>
      <c r="F2871" t="s">
        <v>5711</v>
      </c>
      <c r="G2871" t="s">
        <v>24</v>
      </c>
      <c r="H2871" t="s">
        <v>64</v>
      </c>
      <c r="I2871">
        <v>0</v>
      </c>
      <c r="J2871">
        <v>0</v>
      </c>
      <c r="K2871" s="29">
        <v>12</v>
      </c>
      <c r="L2871">
        <v>4</v>
      </c>
      <c r="M2871">
        <v>0</v>
      </c>
      <c r="N2871">
        <v>0</v>
      </c>
      <c r="O2871">
        <v>0</v>
      </c>
      <c r="P2871">
        <v>0</v>
      </c>
      <c r="Q2871">
        <v>3</v>
      </c>
      <c r="R2871">
        <v>5</v>
      </c>
      <c r="S2871">
        <v>6</v>
      </c>
      <c r="T2871">
        <v>4</v>
      </c>
      <c r="U2871">
        <v>8</v>
      </c>
      <c r="V2871">
        <v>4</v>
      </c>
      <c r="W2871">
        <v>3</v>
      </c>
      <c r="X2871" s="2">
        <v>0.33300000000000002</v>
      </c>
    </row>
    <row r="2872" spans="1:24" x14ac:dyDescent="0.25">
      <c r="A2872" t="str">
        <f t="shared" si="135"/>
        <v/>
      </c>
      <c r="B2872" t="str">
        <f t="shared" si="133"/>
        <v/>
      </c>
      <c r="C2872">
        <f t="shared" si="134"/>
        <v>1</v>
      </c>
      <c r="D2872">
        <v>2026</v>
      </c>
      <c r="E2872" t="s">
        <v>7107</v>
      </c>
      <c r="F2872" t="s">
        <v>5711</v>
      </c>
      <c r="G2872" t="s">
        <v>47</v>
      </c>
      <c r="H2872" t="s">
        <v>64</v>
      </c>
      <c r="I2872">
        <v>0</v>
      </c>
      <c r="J2872">
        <v>2</v>
      </c>
      <c r="K2872" s="29">
        <v>12</v>
      </c>
      <c r="L2872">
        <v>15</v>
      </c>
      <c r="M2872">
        <v>1</v>
      </c>
      <c r="N2872">
        <v>0</v>
      </c>
      <c r="O2872">
        <v>0</v>
      </c>
      <c r="P2872">
        <v>0</v>
      </c>
      <c r="Q2872">
        <v>21</v>
      </c>
      <c r="R2872">
        <v>26</v>
      </c>
      <c r="S2872">
        <v>32</v>
      </c>
      <c r="T2872">
        <v>28</v>
      </c>
      <c r="U2872">
        <v>30</v>
      </c>
      <c r="V2872">
        <v>16</v>
      </c>
      <c r="W2872">
        <v>5</v>
      </c>
      <c r="X2872" s="2">
        <v>0.317</v>
      </c>
    </row>
    <row r="2873" spans="1:24" x14ac:dyDescent="0.25">
      <c r="A2873" t="str">
        <f t="shared" si="135"/>
        <v/>
      </c>
      <c r="B2873" t="str">
        <f t="shared" si="133"/>
        <v/>
      </c>
      <c r="C2873">
        <f t="shared" si="134"/>
        <v>1</v>
      </c>
      <c r="D2873">
        <v>2026</v>
      </c>
      <c r="E2873" t="s">
        <v>6568</v>
      </c>
      <c r="F2873" t="s">
        <v>5711</v>
      </c>
      <c r="G2873" t="s">
        <v>24</v>
      </c>
      <c r="H2873" t="s">
        <v>64</v>
      </c>
      <c r="I2873">
        <v>0</v>
      </c>
      <c r="J2873">
        <v>1</v>
      </c>
      <c r="K2873" s="29">
        <v>12.46</v>
      </c>
      <c r="L2873">
        <v>13</v>
      </c>
      <c r="M2873">
        <v>1</v>
      </c>
      <c r="N2873">
        <v>0</v>
      </c>
      <c r="O2873">
        <v>0</v>
      </c>
      <c r="P2873">
        <v>0</v>
      </c>
      <c r="Q2873">
        <v>21.2</v>
      </c>
      <c r="R2873">
        <v>38</v>
      </c>
      <c r="S2873">
        <v>40</v>
      </c>
      <c r="T2873">
        <v>30</v>
      </c>
      <c r="U2873">
        <v>17</v>
      </c>
      <c r="V2873">
        <v>11</v>
      </c>
      <c r="W2873">
        <v>9</v>
      </c>
      <c r="X2873" s="2">
        <v>0.4</v>
      </c>
    </row>
    <row r="2874" spans="1:24" x14ac:dyDescent="0.25">
      <c r="A2874" t="str">
        <f t="shared" si="135"/>
        <v/>
      </c>
      <c r="B2874" t="str">
        <f t="shared" si="133"/>
        <v/>
      </c>
      <c r="C2874" t="str">
        <f t="shared" si="134"/>
        <v/>
      </c>
      <c r="D2874">
        <v>2026</v>
      </c>
      <c r="E2874" t="s">
        <v>9551</v>
      </c>
      <c r="F2874" t="s">
        <v>5711</v>
      </c>
      <c r="G2874" t="s">
        <v>47</v>
      </c>
      <c r="H2874" t="s">
        <v>64</v>
      </c>
      <c r="I2874">
        <v>0</v>
      </c>
      <c r="J2874">
        <v>3</v>
      </c>
      <c r="K2874" s="29">
        <v>12.88</v>
      </c>
      <c r="L2874">
        <v>11</v>
      </c>
      <c r="M2874">
        <v>5</v>
      </c>
      <c r="N2874">
        <v>0</v>
      </c>
      <c r="O2874">
        <v>0</v>
      </c>
      <c r="P2874">
        <v>0</v>
      </c>
      <c r="Q2874">
        <v>21.2</v>
      </c>
      <c r="R2874">
        <v>36</v>
      </c>
      <c r="S2874">
        <v>33</v>
      </c>
      <c r="T2874">
        <v>31</v>
      </c>
      <c r="U2874">
        <v>15</v>
      </c>
      <c r="V2874">
        <v>15</v>
      </c>
      <c r="W2874">
        <v>2</v>
      </c>
      <c r="X2874" s="2">
        <v>0.38300000000000001</v>
      </c>
    </row>
    <row r="2875" spans="1:24" x14ac:dyDescent="0.25">
      <c r="A2875" t="str">
        <f t="shared" si="135"/>
        <v/>
      </c>
      <c r="B2875" t="str">
        <f t="shared" si="133"/>
        <v/>
      </c>
      <c r="C2875">
        <f t="shared" si="134"/>
        <v>1</v>
      </c>
      <c r="D2875">
        <v>2026</v>
      </c>
      <c r="E2875" t="s">
        <v>7108</v>
      </c>
      <c r="F2875" t="s">
        <v>5711</v>
      </c>
      <c r="G2875" t="s">
        <v>47</v>
      </c>
      <c r="H2875" t="s">
        <v>64</v>
      </c>
      <c r="I2875">
        <v>0</v>
      </c>
      <c r="J2875">
        <v>3</v>
      </c>
      <c r="K2875" s="29">
        <v>21.75</v>
      </c>
      <c r="L2875">
        <v>11</v>
      </c>
      <c r="M2875">
        <v>3</v>
      </c>
      <c r="N2875">
        <v>0</v>
      </c>
      <c r="O2875">
        <v>0</v>
      </c>
      <c r="P2875">
        <v>0</v>
      </c>
      <c r="Q2875">
        <v>12</v>
      </c>
      <c r="R2875">
        <v>23</v>
      </c>
      <c r="S2875">
        <v>38</v>
      </c>
      <c r="T2875">
        <v>29</v>
      </c>
      <c r="U2875">
        <v>31</v>
      </c>
      <c r="V2875">
        <v>10</v>
      </c>
      <c r="W2875">
        <v>3</v>
      </c>
      <c r="X2875" s="2">
        <v>0.41799999999999998</v>
      </c>
    </row>
    <row r="2876" spans="1:24" x14ac:dyDescent="0.25">
      <c r="A2876">
        <f t="shared" si="135"/>
        <v>1</v>
      </c>
      <c r="B2876" t="str">
        <f t="shared" si="133"/>
        <v/>
      </c>
      <c r="C2876" t="str">
        <f t="shared" si="134"/>
        <v/>
      </c>
      <c r="D2876">
        <v>2026</v>
      </c>
      <c r="E2876" t="s">
        <v>9552</v>
      </c>
      <c r="F2876" t="s">
        <v>3079</v>
      </c>
      <c r="G2876" t="s">
        <v>32</v>
      </c>
      <c r="H2876" t="s">
        <v>64</v>
      </c>
      <c r="I2876">
        <v>9</v>
      </c>
      <c r="J2876">
        <v>2</v>
      </c>
      <c r="K2876" s="29">
        <v>4.07</v>
      </c>
      <c r="L2876">
        <v>15</v>
      </c>
      <c r="M2876">
        <v>14</v>
      </c>
      <c r="N2876">
        <v>2</v>
      </c>
      <c r="O2876">
        <v>0</v>
      </c>
      <c r="P2876">
        <v>0</v>
      </c>
      <c r="Q2876">
        <v>84</v>
      </c>
      <c r="R2876">
        <v>78</v>
      </c>
      <c r="S2876">
        <v>46</v>
      </c>
      <c r="T2876">
        <v>38</v>
      </c>
      <c r="U2876">
        <v>20</v>
      </c>
      <c r="V2876">
        <v>76</v>
      </c>
      <c r="W2876">
        <v>16</v>
      </c>
      <c r="X2876" s="2">
        <v>0.245</v>
      </c>
    </row>
    <row r="2877" spans="1:24" x14ac:dyDescent="0.25">
      <c r="A2877">
        <f t="shared" si="135"/>
        <v>1</v>
      </c>
      <c r="B2877" t="str">
        <f t="shared" si="133"/>
        <v/>
      </c>
      <c r="C2877" t="str">
        <f t="shared" si="134"/>
        <v/>
      </c>
      <c r="D2877">
        <v>2026</v>
      </c>
      <c r="E2877" t="s">
        <v>9553</v>
      </c>
      <c r="F2877" t="s">
        <v>3079</v>
      </c>
      <c r="G2877" t="s">
        <v>29</v>
      </c>
      <c r="H2877" t="s">
        <v>64</v>
      </c>
      <c r="I2877">
        <v>8</v>
      </c>
      <c r="J2877">
        <v>1</v>
      </c>
      <c r="K2877" s="29">
        <v>5.17</v>
      </c>
      <c r="L2877">
        <v>16</v>
      </c>
      <c r="M2877">
        <v>15</v>
      </c>
      <c r="N2877">
        <v>0</v>
      </c>
      <c r="O2877">
        <v>0</v>
      </c>
      <c r="P2877">
        <v>0</v>
      </c>
      <c r="Q2877">
        <v>78.099999999999994</v>
      </c>
      <c r="R2877">
        <v>89</v>
      </c>
      <c r="S2877">
        <v>60</v>
      </c>
      <c r="T2877">
        <v>45</v>
      </c>
      <c r="U2877">
        <v>30</v>
      </c>
      <c r="V2877">
        <v>73</v>
      </c>
      <c r="W2877">
        <v>4</v>
      </c>
      <c r="X2877" s="2">
        <v>0.28100000000000003</v>
      </c>
    </row>
    <row r="2878" spans="1:24" x14ac:dyDescent="0.25">
      <c r="A2878">
        <f t="shared" si="135"/>
        <v>1</v>
      </c>
      <c r="B2878" t="str">
        <f t="shared" si="133"/>
        <v/>
      </c>
      <c r="C2878" t="str">
        <f t="shared" si="134"/>
        <v/>
      </c>
      <c r="D2878">
        <v>2026</v>
      </c>
      <c r="E2878" t="s">
        <v>9554</v>
      </c>
      <c r="F2878" t="s">
        <v>3079</v>
      </c>
      <c r="G2878" t="s">
        <v>29</v>
      </c>
      <c r="H2878" t="s">
        <v>64</v>
      </c>
      <c r="I2878">
        <v>7</v>
      </c>
      <c r="J2878">
        <v>1</v>
      </c>
      <c r="K2878" s="29">
        <v>6.58</v>
      </c>
      <c r="L2878">
        <v>23</v>
      </c>
      <c r="M2878">
        <v>3</v>
      </c>
      <c r="N2878">
        <v>0</v>
      </c>
      <c r="O2878">
        <v>0</v>
      </c>
      <c r="P2878">
        <v>2</v>
      </c>
      <c r="Q2878">
        <v>65.2</v>
      </c>
      <c r="R2878">
        <v>78</v>
      </c>
      <c r="S2878">
        <v>54</v>
      </c>
      <c r="T2878">
        <v>48</v>
      </c>
      <c r="U2878">
        <v>19</v>
      </c>
      <c r="V2878">
        <v>62</v>
      </c>
      <c r="W2878">
        <v>12</v>
      </c>
      <c r="X2878" s="2">
        <v>0.28899999999999998</v>
      </c>
    </row>
    <row r="2879" spans="1:24" x14ac:dyDescent="0.25">
      <c r="A2879">
        <f t="shared" si="135"/>
        <v>1</v>
      </c>
      <c r="B2879" t="str">
        <f t="shared" si="133"/>
        <v/>
      </c>
      <c r="C2879" t="str">
        <f t="shared" si="134"/>
        <v/>
      </c>
      <c r="D2879">
        <v>2026</v>
      </c>
      <c r="E2879" t="s">
        <v>9555</v>
      </c>
      <c r="F2879" t="s">
        <v>3079</v>
      </c>
      <c r="G2879" t="s">
        <v>29</v>
      </c>
      <c r="H2879" t="s">
        <v>64</v>
      </c>
      <c r="I2879">
        <v>3</v>
      </c>
      <c r="J2879">
        <v>4</v>
      </c>
      <c r="K2879" s="29">
        <v>3.65</v>
      </c>
      <c r="L2879">
        <v>25</v>
      </c>
      <c r="M2879">
        <v>0</v>
      </c>
      <c r="N2879">
        <v>0</v>
      </c>
      <c r="O2879">
        <v>0</v>
      </c>
      <c r="P2879">
        <v>7</v>
      </c>
      <c r="Q2879">
        <v>44.1</v>
      </c>
      <c r="R2879">
        <v>42</v>
      </c>
      <c r="S2879">
        <v>20</v>
      </c>
      <c r="T2879">
        <v>18</v>
      </c>
      <c r="U2879">
        <v>13</v>
      </c>
      <c r="V2879">
        <v>61</v>
      </c>
      <c r="W2879">
        <v>3</v>
      </c>
      <c r="X2879" s="2">
        <v>0.24399999999999999</v>
      </c>
    </row>
    <row r="2880" spans="1:24" x14ac:dyDescent="0.25">
      <c r="A2880" t="str">
        <f t="shared" si="135"/>
        <v/>
      </c>
      <c r="B2880" t="str">
        <f t="shared" si="133"/>
        <v/>
      </c>
      <c r="C2880" t="str">
        <f t="shared" si="134"/>
        <v/>
      </c>
      <c r="D2880">
        <v>2026</v>
      </c>
      <c r="E2880" t="s">
        <v>9556</v>
      </c>
      <c r="F2880" t="s">
        <v>3079</v>
      </c>
      <c r="G2880" t="s">
        <v>24</v>
      </c>
      <c r="H2880" t="s">
        <v>64</v>
      </c>
      <c r="I2880">
        <v>1</v>
      </c>
      <c r="J2880">
        <v>1</v>
      </c>
      <c r="K2880" s="29">
        <v>4.05</v>
      </c>
      <c r="L2880">
        <v>7</v>
      </c>
      <c r="M2880">
        <v>0</v>
      </c>
      <c r="N2880">
        <v>0</v>
      </c>
      <c r="O2880">
        <v>0</v>
      </c>
      <c r="P2880">
        <v>0</v>
      </c>
      <c r="Q2880">
        <v>6.2</v>
      </c>
      <c r="R2880">
        <v>6</v>
      </c>
      <c r="S2880">
        <v>5</v>
      </c>
      <c r="T2880">
        <v>3</v>
      </c>
      <c r="U2880">
        <v>3</v>
      </c>
      <c r="V2880">
        <v>4</v>
      </c>
      <c r="W2880">
        <v>3</v>
      </c>
      <c r="X2880" s="2">
        <v>0.26100000000000001</v>
      </c>
    </row>
    <row r="2881" spans="1:24" x14ac:dyDescent="0.25">
      <c r="A2881">
        <f t="shared" si="135"/>
        <v>1</v>
      </c>
      <c r="B2881" t="str">
        <f t="shared" si="133"/>
        <v/>
      </c>
      <c r="C2881" t="str">
        <f t="shared" si="134"/>
        <v/>
      </c>
      <c r="D2881">
        <v>2026</v>
      </c>
      <c r="E2881" t="s">
        <v>9557</v>
      </c>
      <c r="F2881" t="s">
        <v>3079</v>
      </c>
      <c r="G2881" t="s">
        <v>29</v>
      </c>
      <c r="H2881" t="s">
        <v>64</v>
      </c>
      <c r="I2881">
        <v>0</v>
      </c>
      <c r="J2881">
        <v>1</v>
      </c>
      <c r="K2881" s="29">
        <v>5.4</v>
      </c>
      <c r="L2881">
        <v>3</v>
      </c>
      <c r="M2881">
        <v>0</v>
      </c>
      <c r="N2881">
        <v>0</v>
      </c>
      <c r="O2881">
        <v>0</v>
      </c>
      <c r="P2881">
        <v>0</v>
      </c>
      <c r="Q2881">
        <v>1.2</v>
      </c>
      <c r="R2881">
        <v>3</v>
      </c>
      <c r="S2881">
        <v>4</v>
      </c>
      <c r="T2881">
        <v>1</v>
      </c>
      <c r="U2881">
        <v>1</v>
      </c>
      <c r="V2881">
        <v>0</v>
      </c>
      <c r="W2881">
        <v>2</v>
      </c>
      <c r="X2881" s="2">
        <v>0.42899999999999999</v>
      </c>
    </row>
    <row r="2882" spans="1:24" x14ac:dyDescent="0.25">
      <c r="A2882" t="str">
        <f t="shared" si="135"/>
        <v/>
      </c>
      <c r="B2882" t="str">
        <f t="shared" ref="B2882:B2945" si="136">IF(COUNTIFS(Draft_Player,$E2882),COUNTIFS(Draft_Player,$E2882),"")</f>
        <v/>
      </c>
      <c r="C2882" t="str">
        <f t="shared" ref="C2882:C2945" si="137">IF(COUNTIFS(Transfers_Player,$E2882),COUNTIFS(Transfers_Player,$E2882),"")</f>
        <v/>
      </c>
      <c r="D2882">
        <v>2026</v>
      </c>
      <c r="E2882" t="s">
        <v>9558</v>
      </c>
      <c r="F2882" t="s">
        <v>3079</v>
      </c>
      <c r="G2882" t="s">
        <v>47</v>
      </c>
      <c r="H2882" t="s">
        <v>64</v>
      </c>
      <c r="I2882">
        <v>1</v>
      </c>
      <c r="J2882">
        <v>1</v>
      </c>
      <c r="K2882" s="29">
        <v>5.4</v>
      </c>
      <c r="L2882">
        <v>13</v>
      </c>
      <c r="M2882">
        <v>0</v>
      </c>
      <c r="N2882">
        <v>0</v>
      </c>
      <c r="O2882">
        <v>0</v>
      </c>
      <c r="P2882">
        <v>0</v>
      </c>
      <c r="Q2882">
        <v>13.1</v>
      </c>
      <c r="R2882">
        <v>13</v>
      </c>
      <c r="S2882">
        <v>8</v>
      </c>
      <c r="T2882">
        <v>8</v>
      </c>
      <c r="U2882">
        <v>5</v>
      </c>
      <c r="V2882">
        <v>8</v>
      </c>
      <c r="W2882">
        <v>7</v>
      </c>
      <c r="X2882" s="2">
        <v>0.26500000000000001</v>
      </c>
    </row>
    <row r="2883" spans="1:24" x14ac:dyDescent="0.25">
      <c r="A2883" t="str">
        <f t="shared" si="135"/>
        <v/>
      </c>
      <c r="B2883" t="str">
        <f t="shared" si="136"/>
        <v/>
      </c>
      <c r="C2883" t="str">
        <f t="shared" si="137"/>
        <v/>
      </c>
      <c r="D2883">
        <v>2026</v>
      </c>
      <c r="E2883" t="s">
        <v>9559</v>
      </c>
      <c r="F2883" t="s">
        <v>3079</v>
      </c>
      <c r="G2883" t="s">
        <v>24</v>
      </c>
      <c r="H2883" t="s">
        <v>64</v>
      </c>
      <c r="I2883">
        <v>2</v>
      </c>
      <c r="J2883">
        <v>1</v>
      </c>
      <c r="K2883" s="29">
        <v>5.76</v>
      </c>
      <c r="L2883">
        <v>17</v>
      </c>
      <c r="M2883">
        <v>1</v>
      </c>
      <c r="N2883">
        <v>0</v>
      </c>
      <c r="O2883">
        <v>0</v>
      </c>
      <c r="P2883">
        <v>1</v>
      </c>
      <c r="Q2883">
        <v>25</v>
      </c>
      <c r="R2883">
        <v>26</v>
      </c>
      <c r="S2883">
        <v>25</v>
      </c>
      <c r="T2883">
        <v>16</v>
      </c>
      <c r="U2883">
        <v>23</v>
      </c>
      <c r="V2883">
        <v>30</v>
      </c>
      <c r="W2883">
        <v>2</v>
      </c>
      <c r="X2883" s="2">
        <v>0.26500000000000001</v>
      </c>
    </row>
    <row r="2884" spans="1:24" x14ac:dyDescent="0.25">
      <c r="A2884">
        <f t="shared" si="135"/>
        <v>1</v>
      </c>
      <c r="B2884" t="str">
        <f t="shared" si="136"/>
        <v/>
      </c>
      <c r="C2884" t="str">
        <f t="shared" si="137"/>
        <v/>
      </c>
      <c r="D2884">
        <v>2026</v>
      </c>
      <c r="E2884" t="s">
        <v>9560</v>
      </c>
      <c r="F2884" t="s">
        <v>3079</v>
      </c>
      <c r="G2884" t="s">
        <v>29</v>
      </c>
      <c r="H2884" t="s">
        <v>64</v>
      </c>
      <c r="I2884">
        <v>1</v>
      </c>
      <c r="J2884">
        <v>0</v>
      </c>
      <c r="K2884" s="29">
        <v>6.29</v>
      </c>
      <c r="L2884">
        <v>14</v>
      </c>
      <c r="M2884">
        <v>4</v>
      </c>
      <c r="N2884">
        <v>0</v>
      </c>
      <c r="O2884">
        <v>0</v>
      </c>
      <c r="P2884">
        <v>0</v>
      </c>
      <c r="Q2884">
        <v>24.1</v>
      </c>
      <c r="R2884">
        <v>22</v>
      </c>
      <c r="S2884">
        <v>18</v>
      </c>
      <c r="T2884">
        <v>17</v>
      </c>
      <c r="U2884">
        <v>22</v>
      </c>
      <c r="V2884">
        <v>26</v>
      </c>
      <c r="W2884">
        <v>4</v>
      </c>
      <c r="X2884" s="2">
        <v>0.24399999999999999</v>
      </c>
    </row>
    <row r="2885" spans="1:24" x14ac:dyDescent="0.25">
      <c r="A2885">
        <f t="shared" si="135"/>
        <v>1</v>
      </c>
      <c r="B2885" t="str">
        <f t="shared" si="136"/>
        <v/>
      </c>
      <c r="C2885" t="str">
        <f t="shared" si="137"/>
        <v/>
      </c>
      <c r="D2885">
        <v>2026</v>
      </c>
      <c r="E2885" t="s">
        <v>9561</v>
      </c>
      <c r="F2885" t="s">
        <v>3079</v>
      </c>
      <c r="G2885" t="s">
        <v>32</v>
      </c>
      <c r="H2885" t="s">
        <v>64</v>
      </c>
      <c r="I2885">
        <v>1</v>
      </c>
      <c r="J2885">
        <v>0</v>
      </c>
      <c r="K2885" s="29">
        <v>6.3</v>
      </c>
      <c r="L2885">
        <v>7</v>
      </c>
      <c r="M2885">
        <v>0</v>
      </c>
      <c r="N2885">
        <v>0</v>
      </c>
      <c r="O2885">
        <v>0</v>
      </c>
      <c r="P2885">
        <v>0</v>
      </c>
      <c r="Q2885">
        <v>10</v>
      </c>
      <c r="R2885">
        <v>11</v>
      </c>
      <c r="S2885">
        <v>7</v>
      </c>
      <c r="T2885">
        <v>7</v>
      </c>
      <c r="U2885">
        <v>8</v>
      </c>
      <c r="V2885">
        <v>9</v>
      </c>
      <c r="W2885">
        <v>1</v>
      </c>
      <c r="X2885" s="2">
        <v>0.28899999999999998</v>
      </c>
    </row>
    <row r="2886" spans="1:24" x14ac:dyDescent="0.25">
      <c r="A2886" t="str">
        <f t="shared" si="135"/>
        <v/>
      </c>
      <c r="B2886" t="str">
        <f t="shared" si="136"/>
        <v/>
      </c>
      <c r="C2886" t="str">
        <f t="shared" si="137"/>
        <v/>
      </c>
      <c r="D2886">
        <v>2026</v>
      </c>
      <c r="E2886" t="s">
        <v>9562</v>
      </c>
      <c r="F2886" t="s">
        <v>3079</v>
      </c>
      <c r="G2886" t="s">
        <v>47</v>
      </c>
      <c r="H2886" t="s">
        <v>64</v>
      </c>
      <c r="I2886">
        <v>0</v>
      </c>
      <c r="J2886">
        <v>2</v>
      </c>
      <c r="K2886" s="29">
        <v>6.38</v>
      </c>
      <c r="L2886">
        <v>9</v>
      </c>
      <c r="M2886">
        <v>3</v>
      </c>
      <c r="N2886">
        <v>0</v>
      </c>
      <c r="O2886">
        <v>0</v>
      </c>
      <c r="P2886">
        <v>0</v>
      </c>
      <c r="Q2886">
        <v>18.100000000000001</v>
      </c>
      <c r="R2886">
        <v>20</v>
      </c>
      <c r="S2886">
        <v>14</v>
      </c>
      <c r="T2886">
        <v>13</v>
      </c>
      <c r="U2886">
        <v>6</v>
      </c>
      <c r="V2886">
        <v>15</v>
      </c>
      <c r="W2886">
        <v>3</v>
      </c>
      <c r="X2886" s="2">
        <v>0.26</v>
      </c>
    </row>
    <row r="2887" spans="1:24" x14ac:dyDescent="0.25">
      <c r="A2887">
        <f t="shared" si="135"/>
        <v>1</v>
      </c>
      <c r="B2887" t="str">
        <f t="shared" si="136"/>
        <v/>
      </c>
      <c r="C2887" t="str">
        <f t="shared" si="137"/>
        <v/>
      </c>
      <c r="D2887">
        <v>2026</v>
      </c>
      <c r="E2887" t="s">
        <v>9563</v>
      </c>
      <c r="F2887" t="s">
        <v>3079</v>
      </c>
      <c r="G2887" t="s">
        <v>29</v>
      </c>
      <c r="H2887" t="s">
        <v>64</v>
      </c>
      <c r="I2887">
        <v>1</v>
      </c>
      <c r="J2887">
        <v>1</v>
      </c>
      <c r="K2887" s="29">
        <v>6.75</v>
      </c>
      <c r="L2887">
        <v>16</v>
      </c>
      <c r="M2887">
        <v>7</v>
      </c>
      <c r="N2887">
        <v>0</v>
      </c>
      <c r="O2887">
        <v>0</v>
      </c>
      <c r="P2887">
        <v>0</v>
      </c>
      <c r="Q2887">
        <v>50.2</v>
      </c>
      <c r="R2887">
        <v>67</v>
      </c>
      <c r="S2887">
        <v>41</v>
      </c>
      <c r="T2887">
        <v>38</v>
      </c>
      <c r="U2887">
        <v>12</v>
      </c>
      <c r="V2887">
        <v>30</v>
      </c>
      <c r="W2887">
        <v>6</v>
      </c>
      <c r="X2887" s="2">
        <v>0.32700000000000001</v>
      </c>
    </row>
    <row r="2888" spans="1:24" x14ac:dyDescent="0.25">
      <c r="A2888" t="str">
        <f t="shared" si="135"/>
        <v/>
      </c>
      <c r="B2888" t="str">
        <f t="shared" si="136"/>
        <v/>
      </c>
      <c r="C2888" t="str">
        <f t="shared" si="137"/>
        <v/>
      </c>
      <c r="D2888">
        <v>2026</v>
      </c>
      <c r="E2888" t="s">
        <v>9564</v>
      </c>
      <c r="F2888" t="s">
        <v>3079</v>
      </c>
      <c r="G2888" t="s">
        <v>37</v>
      </c>
      <c r="H2888" t="s">
        <v>64</v>
      </c>
      <c r="I2888">
        <v>2</v>
      </c>
      <c r="J2888">
        <v>1</v>
      </c>
      <c r="K2888" s="29">
        <v>7.62</v>
      </c>
      <c r="L2888">
        <v>12</v>
      </c>
      <c r="M2888">
        <v>8</v>
      </c>
      <c r="N2888">
        <v>0</v>
      </c>
      <c r="O2888">
        <v>0</v>
      </c>
      <c r="P2888">
        <v>0</v>
      </c>
      <c r="Q2888">
        <v>28.1</v>
      </c>
      <c r="R2888">
        <v>47</v>
      </c>
      <c r="S2888">
        <v>26</v>
      </c>
      <c r="T2888">
        <v>24</v>
      </c>
      <c r="U2888">
        <v>5</v>
      </c>
      <c r="V2888">
        <v>13</v>
      </c>
      <c r="W2888">
        <v>5</v>
      </c>
      <c r="X2888" s="2">
        <v>0.376</v>
      </c>
    </row>
    <row r="2889" spans="1:24" x14ac:dyDescent="0.25">
      <c r="A2889" t="str">
        <f t="shared" si="135"/>
        <v/>
      </c>
      <c r="B2889" t="str">
        <f t="shared" si="136"/>
        <v/>
      </c>
      <c r="C2889" t="str">
        <f t="shared" si="137"/>
        <v/>
      </c>
      <c r="D2889">
        <v>2026</v>
      </c>
      <c r="E2889" t="s">
        <v>9565</v>
      </c>
      <c r="F2889" t="s">
        <v>3079</v>
      </c>
      <c r="G2889" t="s">
        <v>37</v>
      </c>
      <c r="H2889" t="s">
        <v>64</v>
      </c>
      <c r="I2889">
        <v>1</v>
      </c>
      <c r="J2889">
        <v>1</v>
      </c>
      <c r="K2889" s="29">
        <v>8.31</v>
      </c>
      <c r="L2889">
        <v>5</v>
      </c>
      <c r="M2889">
        <v>0</v>
      </c>
      <c r="N2889">
        <v>0</v>
      </c>
      <c r="O2889">
        <v>0</v>
      </c>
      <c r="P2889">
        <v>0</v>
      </c>
      <c r="Q2889">
        <v>13</v>
      </c>
      <c r="R2889">
        <v>14</v>
      </c>
      <c r="S2889">
        <v>12</v>
      </c>
      <c r="T2889">
        <v>12</v>
      </c>
      <c r="U2889">
        <v>9</v>
      </c>
      <c r="V2889">
        <v>12</v>
      </c>
      <c r="W2889">
        <v>2</v>
      </c>
      <c r="X2889" s="2">
        <v>0.28000000000000003</v>
      </c>
    </row>
    <row r="2890" spans="1:24" x14ac:dyDescent="0.25">
      <c r="A2890">
        <f t="shared" si="135"/>
        <v>1</v>
      </c>
      <c r="B2890" t="str">
        <f t="shared" si="136"/>
        <v/>
      </c>
      <c r="C2890" t="str">
        <f t="shared" si="137"/>
        <v/>
      </c>
      <c r="D2890">
        <v>2026</v>
      </c>
      <c r="E2890" t="s">
        <v>9566</v>
      </c>
      <c r="F2890" t="s">
        <v>3079</v>
      </c>
      <c r="G2890" t="s">
        <v>29</v>
      </c>
      <c r="H2890" t="s">
        <v>64</v>
      </c>
      <c r="I2890">
        <v>0</v>
      </c>
      <c r="J2890">
        <v>0</v>
      </c>
      <c r="K2890" s="29">
        <v>9</v>
      </c>
      <c r="L2890">
        <v>6</v>
      </c>
      <c r="M2890">
        <v>0</v>
      </c>
      <c r="N2890">
        <v>0</v>
      </c>
      <c r="O2890">
        <v>0</v>
      </c>
      <c r="P2890">
        <v>0</v>
      </c>
      <c r="Q2890">
        <v>3</v>
      </c>
      <c r="R2890">
        <v>4</v>
      </c>
      <c r="S2890">
        <v>3</v>
      </c>
      <c r="T2890">
        <v>3</v>
      </c>
      <c r="U2890">
        <v>4</v>
      </c>
      <c r="V2890">
        <v>3</v>
      </c>
      <c r="W2890">
        <v>1</v>
      </c>
      <c r="X2890" s="2">
        <v>0.28599999999999998</v>
      </c>
    </row>
    <row r="2891" spans="1:24" x14ac:dyDescent="0.25">
      <c r="A2891">
        <f t="shared" si="135"/>
        <v>1</v>
      </c>
      <c r="B2891" t="str">
        <f t="shared" si="136"/>
        <v/>
      </c>
      <c r="C2891" t="str">
        <f t="shared" si="137"/>
        <v/>
      </c>
      <c r="D2891">
        <v>2026</v>
      </c>
      <c r="E2891" t="s">
        <v>9567</v>
      </c>
      <c r="F2891" t="s">
        <v>3079</v>
      </c>
      <c r="G2891" t="s">
        <v>29</v>
      </c>
      <c r="H2891" t="s">
        <v>64</v>
      </c>
      <c r="I2891">
        <v>0</v>
      </c>
      <c r="J2891">
        <v>0</v>
      </c>
      <c r="K2891" s="29">
        <v>14.54</v>
      </c>
      <c r="L2891">
        <v>6</v>
      </c>
      <c r="M2891">
        <v>0</v>
      </c>
      <c r="N2891">
        <v>0</v>
      </c>
      <c r="O2891">
        <v>0</v>
      </c>
      <c r="P2891">
        <v>0</v>
      </c>
      <c r="Q2891">
        <v>4.0999999999999996</v>
      </c>
      <c r="R2891">
        <v>6</v>
      </c>
      <c r="S2891">
        <v>7</v>
      </c>
      <c r="T2891">
        <v>7</v>
      </c>
      <c r="U2891">
        <v>2</v>
      </c>
      <c r="V2891">
        <v>4</v>
      </c>
      <c r="W2891">
        <v>4</v>
      </c>
      <c r="X2891" s="2">
        <v>0.33300000000000002</v>
      </c>
    </row>
    <row r="2892" spans="1:24" x14ac:dyDescent="0.25">
      <c r="A2892" t="str">
        <f t="shared" si="135"/>
        <v/>
      </c>
      <c r="B2892" t="str">
        <f t="shared" si="136"/>
        <v/>
      </c>
      <c r="C2892" t="str">
        <f t="shared" si="137"/>
        <v/>
      </c>
      <c r="D2892">
        <v>2026</v>
      </c>
      <c r="E2892" t="s">
        <v>9568</v>
      </c>
      <c r="F2892" t="s">
        <v>3079</v>
      </c>
      <c r="G2892" t="s">
        <v>37</v>
      </c>
      <c r="H2892" t="s">
        <v>64</v>
      </c>
      <c r="I2892">
        <v>0</v>
      </c>
      <c r="J2892">
        <v>0</v>
      </c>
      <c r="K2892" s="29">
        <v>27</v>
      </c>
      <c r="L2892">
        <v>2</v>
      </c>
      <c r="M2892">
        <v>0</v>
      </c>
      <c r="N2892">
        <v>0</v>
      </c>
      <c r="O2892">
        <v>0</v>
      </c>
      <c r="P2892">
        <v>0</v>
      </c>
      <c r="Q2892">
        <v>1.1000000000000001</v>
      </c>
      <c r="R2892">
        <v>2</v>
      </c>
      <c r="S2892">
        <v>4</v>
      </c>
      <c r="T2892">
        <v>4</v>
      </c>
      <c r="U2892">
        <v>3</v>
      </c>
      <c r="V2892">
        <v>1</v>
      </c>
      <c r="W2892">
        <v>1</v>
      </c>
      <c r="X2892" s="2">
        <v>0.4</v>
      </c>
    </row>
    <row r="2893" spans="1:24" x14ac:dyDescent="0.25">
      <c r="A2893">
        <f t="shared" si="135"/>
        <v>1</v>
      </c>
      <c r="B2893" t="str">
        <f t="shared" si="136"/>
        <v/>
      </c>
      <c r="C2893" t="str">
        <f t="shared" si="137"/>
        <v/>
      </c>
      <c r="D2893">
        <v>2026</v>
      </c>
      <c r="E2893" t="s">
        <v>9569</v>
      </c>
      <c r="F2893" t="s">
        <v>3098</v>
      </c>
      <c r="G2893" t="s">
        <v>29</v>
      </c>
      <c r="H2893" t="s">
        <v>64</v>
      </c>
      <c r="I2893">
        <v>8</v>
      </c>
      <c r="J2893">
        <v>2</v>
      </c>
      <c r="K2893" s="29">
        <v>3.39</v>
      </c>
      <c r="L2893">
        <v>15</v>
      </c>
      <c r="M2893">
        <v>15</v>
      </c>
      <c r="N2893">
        <v>0</v>
      </c>
      <c r="O2893">
        <v>0</v>
      </c>
      <c r="P2893">
        <v>0</v>
      </c>
      <c r="Q2893">
        <v>77</v>
      </c>
      <c r="R2893">
        <v>60</v>
      </c>
      <c r="S2893">
        <v>35</v>
      </c>
      <c r="T2893">
        <v>29</v>
      </c>
      <c r="U2893">
        <v>23</v>
      </c>
      <c r="V2893">
        <v>77</v>
      </c>
      <c r="W2893">
        <v>15</v>
      </c>
      <c r="X2893" s="2">
        <v>0.21199999999999999</v>
      </c>
    </row>
    <row r="2894" spans="1:24" x14ac:dyDescent="0.25">
      <c r="A2894" t="str">
        <f t="shared" si="135"/>
        <v/>
      </c>
      <c r="B2894" t="str">
        <f t="shared" si="136"/>
        <v/>
      </c>
      <c r="C2894" t="str">
        <f t="shared" si="137"/>
        <v/>
      </c>
      <c r="D2894">
        <v>2026</v>
      </c>
      <c r="E2894" t="s">
        <v>9570</v>
      </c>
      <c r="F2894" t="s">
        <v>3098</v>
      </c>
      <c r="G2894" t="s">
        <v>24</v>
      </c>
      <c r="H2894" t="s">
        <v>64</v>
      </c>
      <c r="I2894">
        <v>8</v>
      </c>
      <c r="J2894">
        <v>3</v>
      </c>
      <c r="K2894" s="29">
        <v>4.12</v>
      </c>
      <c r="L2894">
        <v>15</v>
      </c>
      <c r="M2894">
        <v>15</v>
      </c>
      <c r="N2894">
        <v>0</v>
      </c>
      <c r="O2894">
        <v>0</v>
      </c>
      <c r="P2894">
        <v>0</v>
      </c>
      <c r="Q2894">
        <v>74.099999999999994</v>
      </c>
      <c r="R2894">
        <v>65</v>
      </c>
      <c r="S2894">
        <v>38</v>
      </c>
      <c r="T2894">
        <v>34</v>
      </c>
      <c r="U2894">
        <v>33</v>
      </c>
      <c r="V2894">
        <v>63</v>
      </c>
      <c r="W2894">
        <v>10</v>
      </c>
      <c r="X2894" s="2">
        <v>0.23200000000000001</v>
      </c>
    </row>
    <row r="2895" spans="1:24" x14ac:dyDescent="0.25">
      <c r="A2895" t="str">
        <f t="shared" si="135"/>
        <v/>
      </c>
      <c r="B2895" t="str">
        <f t="shared" si="136"/>
        <v/>
      </c>
      <c r="C2895" t="str">
        <f t="shared" si="137"/>
        <v/>
      </c>
      <c r="D2895">
        <v>2026</v>
      </c>
      <c r="E2895" t="s">
        <v>9571</v>
      </c>
      <c r="F2895" t="s">
        <v>3098</v>
      </c>
      <c r="G2895" t="s">
        <v>24</v>
      </c>
      <c r="H2895" t="s">
        <v>64</v>
      </c>
      <c r="I2895">
        <v>6</v>
      </c>
      <c r="J2895">
        <v>3</v>
      </c>
      <c r="K2895" s="29">
        <v>5.33</v>
      </c>
      <c r="L2895">
        <v>15</v>
      </c>
      <c r="M2895">
        <v>15</v>
      </c>
      <c r="N2895">
        <v>0</v>
      </c>
      <c r="O2895">
        <v>0</v>
      </c>
      <c r="P2895">
        <v>0</v>
      </c>
      <c r="Q2895">
        <v>74.099999999999994</v>
      </c>
      <c r="R2895">
        <v>77</v>
      </c>
      <c r="S2895">
        <v>49</v>
      </c>
      <c r="T2895">
        <v>44</v>
      </c>
      <c r="U2895">
        <v>19</v>
      </c>
      <c r="V2895">
        <v>54</v>
      </c>
      <c r="W2895">
        <v>21</v>
      </c>
      <c r="X2895" s="2">
        <v>0.26500000000000001</v>
      </c>
    </row>
    <row r="2896" spans="1:24" x14ac:dyDescent="0.25">
      <c r="A2896" t="str">
        <f t="shared" si="135"/>
        <v/>
      </c>
      <c r="B2896" t="str">
        <f t="shared" si="136"/>
        <v/>
      </c>
      <c r="C2896" t="str">
        <f t="shared" si="137"/>
        <v/>
      </c>
      <c r="D2896">
        <v>2026</v>
      </c>
      <c r="E2896" t="s">
        <v>9572</v>
      </c>
      <c r="F2896" t="s">
        <v>3098</v>
      </c>
      <c r="G2896" t="s">
        <v>24</v>
      </c>
      <c r="H2896" t="s">
        <v>64</v>
      </c>
      <c r="I2896">
        <v>4</v>
      </c>
      <c r="J2896">
        <v>0</v>
      </c>
      <c r="K2896" s="29">
        <v>2.0499999999999998</v>
      </c>
      <c r="L2896">
        <v>16</v>
      </c>
      <c r="M2896">
        <v>0</v>
      </c>
      <c r="N2896">
        <v>0</v>
      </c>
      <c r="O2896">
        <v>0</v>
      </c>
      <c r="P2896">
        <v>5</v>
      </c>
      <c r="Q2896">
        <v>48.1</v>
      </c>
      <c r="R2896">
        <v>35</v>
      </c>
      <c r="S2896">
        <v>16</v>
      </c>
      <c r="T2896">
        <v>11</v>
      </c>
      <c r="U2896">
        <v>9</v>
      </c>
      <c r="V2896">
        <v>51</v>
      </c>
      <c r="W2896">
        <v>4</v>
      </c>
      <c r="X2896" s="2">
        <v>0.19900000000000001</v>
      </c>
    </row>
    <row r="2897" spans="1:24" x14ac:dyDescent="0.25">
      <c r="A2897" t="str">
        <f t="shared" si="135"/>
        <v/>
      </c>
      <c r="B2897" t="str">
        <f t="shared" si="136"/>
        <v/>
      </c>
      <c r="C2897" t="str">
        <f t="shared" si="137"/>
        <v/>
      </c>
      <c r="D2897">
        <v>2026</v>
      </c>
      <c r="E2897" t="s">
        <v>9573</v>
      </c>
      <c r="F2897" t="s">
        <v>3098</v>
      </c>
      <c r="G2897" t="s">
        <v>47</v>
      </c>
      <c r="H2897" t="s">
        <v>64</v>
      </c>
      <c r="I2897">
        <v>2</v>
      </c>
      <c r="J2897">
        <v>0</v>
      </c>
      <c r="K2897" s="29">
        <v>2.25</v>
      </c>
      <c r="L2897">
        <v>20</v>
      </c>
      <c r="M2897">
        <v>0</v>
      </c>
      <c r="N2897">
        <v>0</v>
      </c>
      <c r="O2897">
        <v>0</v>
      </c>
      <c r="P2897">
        <v>6</v>
      </c>
      <c r="Q2897">
        <v>20</v>
      </c>
      <c r="R2897">
        <v>13</v>
      </c>
      <c r="S2897">
        <v>6</v>
      </c>
      <c r="T2897">
        <v>5</v>
      </c>
      <c r="U2897">
        <v>13</v>
      </c>
      <c r="V2897">
        <v>35</v>
      </c>
      <c r="W2897">
        <v>4</v>
      </c>
      <c r="X2897" s="2">
        <v>0.186</v>
      </c>
    </row>
    <row r="2898" spans="1:24" x14ac:dyDescent="0.25">
      <c r="A2898">
        <f t="shared" si="135"/>
        <v>1</v>
      </c>
      <c r="B2898" t="str">
        <f t="shared" si="136"/>
        <v/>
      </c>
      <c r="C2898" t="str">
        <f t="shared" si="137"/>
        <v/>
      </c>
      <c r="D2898">
        <v>2026</v>
      </c>
      <c r="E2898" t="s">
        <v>9574</v>
      </c>
      <c r="F2898" t="s">
        <v>3098</v>
      </c>
      <c r="G2898" t="s">
        <v>29</v>
      </c>
      <c r="H2898" t="s">
        <v>64</v>
      </c>
      <c r="I2898">
        <v>1</v>
      </c>
      <c r="J2898">
        <v>0</v>
      </c>
      <c r="K2898" s="29">
        <v>3.35</v>
      </c>
      <c r="L2898">
        <v>20</v>
      </c>
      <c r="M2898">
        <v>3</v>
      </c>
      <c r="N2898">
        <v>0</v>
      </c>
      <c r="O2898">
        <v>0</v>
      </c>
      <c r="P2898">
        <v>1</v>
      </c>
      <c r="Q2898">
        <v>37.200000000000003</v>
      </c>
      <c r="R2898">
        <v>31</v>
      </c>
      <c r="S2898">
        <v>17</v>
      </c>
      <c r="T2898">
        <v>14</v>
      </c>
      <c r="U2898">
        <v>12</v>
      </c>
      <c r="V2898">
        <v>24</v>
      </c>
      <c r="W2898">
        <v>10</v>
      </c>
      <c r="X2898" s="2">
        <v>0.22600000000000001</v>
      </c>
    </row>
    <row r="2899" spans="1:24" x14ac:dyDescent="0.25">
      <c r="A2899" t="str">
        <f t="shared" si="135"/>
        <v/>
      </c>
      <c r="B2899" t="str">
        <f t="shared" si="136"/>
        <v/>
      </c>
      <c r="C2899" t="str">
        <f t="shared" si="137"/>
        <v/>
      </c>
      <c r="D2899">
        <v>2026</v>
      </c>
      <c r="E2899" t="s">
        <v>9575</v>
      </c>
      <c r="F2899" t="s">
        <v>3098</v>
      </c>
      <c r="G2899" t="s">
        <v>47</v>
      </c>
      <c r="H2899" t="s">
        <v>64</v>
      </c>
      <c r="I2899">
        <v>3</v>
      </c>
      <c r="J2899">
        <v>0</v>
      </c>
      <c r="K2899" s="29">
        <v>3.55</v>
      </c>
      <c r="L2899">
        <v>12</v>
      </c>
      <c r="M2899">
        <v>0</v>
      </c>
      <c r="N2899">
        <v>0</v>
      </c>
      <c r="O2899">
        <v>0</v>
      </c>
      <c r="P2899">
        <v>0</v>
      </c>
      <c r="Q2899">
        <v>12.2</v>
      </c>
      <c r="R2899">
        <v>10</v>
      </c>
      <c r="S2899">
        <v>6</v>
      </c>
      <c r="T2899">
        <v>5</v>
      </c>
      <c r="U2899">
        <v>13</v>
      </c>
      <c r="V2899">
        <v>10</v>
      </c>
      <c r="W2899">
        <v>4</v>
      </c>
      <c r="X2899" s="2">
        <v>0.21299999999999999</v>
      </c>
    </row>
    <row r="2900" spans="1:24" x14ac:dyDescent="0.25">
      <c r="A2900" t="str">
        <f t="shared" si="135"/>
        <v/>
      </c>
      <c r="B2900" t="str">
        <f t="shared" si="136"/>
        <v/>
      </c>
      <c r="C2900" t="str">
        <f t="shared" si="137"/>
        <v/>
      </c>
      <c r="D2900">
        <v>2026</v>
      </c>
      <c r="E2900" t="s">
        <v>9576</v>
      </c>
      <c r="F2900" t="s">
        <v>3098</v>
      </c>
      <c r="G2900" t="s">
        <v>47</v>
      </c>
      <c r="H2900" t="s">
        <v>64</v>
      </c>
      <c r="I2900">
        <v>1</v>
      </c>
      <c r="J2900">
        <v>0</v>
      </c>
      <c r="K2900" s="29">
        <v>4.26</v>
      </c>
      <c r="L2900">
        <v>11</v>
      </c>
      <c r="M2900">
        <v>0</v>
      </c>
      <c r="N2900">
        <v>0</v>
      </c>
      <c r="O2900">
        <v>0</v>
      </c>
      <c r="P2900">
        <v>0</v>
      </c>
      <c r="Q2900">
        <v>12.2</v>
      </c>
      <c r="R2900">
        <v>5</v>
      </c>
      <c r="S2900">
        <v>7</v>
      </c>
      <c r="T2900">
        <v>6</v>
      </c>
      <c r="U2900">
        <v>13</v>
      </c>
      <c r="V2900">
        <v>13</v>
      </c>
      <c r="W2900">
        <v>0</v>
      </c>
      <c r="X2900" s="2">
        <v>0.11600000000000001</v>
      </c>
    </row>
    <row r="2901" spans="1:24" x14ac:dyDescent="0.25">
      <c r="A2901" t="str">
        <f t="shared" si="135"/>
        <v/>
      </c>
      <c r="B2901" t="str">
        <f t="shared" si="136"/>
        <v/>
      </c>
      <c r="C2901">
        <f t="shared" si="137"/>
        <v>1</v>
      </c>
      <c r="D2901">
        <v>2026</v>
      </c>
      <c r="E2901" t="s">
        <v>6876</v>
      </c>
      <c r="F2901" t="s">
        <v>3098</v>
      </c>
      <c r="G2901" t="s">
        <v>37</v>
      </c>
      <c r="H2901" t="s">
        <v>64</v>
      </c>
      <c r="I2901">
        <v>1</v>
      </c>
      <c r="J2901">
        <v>0</v>
      </c>
      <c r="K2901" s="29">
        <v>5.1100000000000003</v>
      </c>
      <c r="L2901">
        <v>9</v>
      </c>
      <c r="M2901">
        <v>0</v>
      </c>
      <c r="N2901">
        <v>0</v>
      </c>
      <c r="O2901">
        <v>0</v>
      </c>
      <c r="P2901">
        <v>0</v>
      </c>
      <c r="Q2901">
        <v>12.1</v>
      </c>
      <c r="R2901">
        <v>15</v>
      </c>
      <c r="S2901">
        <v>7</v>
      </c>
      <c r="T2901">
        <v>7</v>
      </c>
      <c r="U2901">
        <v>5</v>
      </c>
      <c r="V2901">
        <v>9</v>
      </c>
      <c r="W2901">
        <v>4</v>
      </c>
      <c r="X2901" s="2">
        <v>0.30599999999999999</v>
      </c>
    </row>
    <row r="2902" spans="1:24" x14ac:dyDescent="0.25">
      <c r="A2902">
        <f t="shared" si="135"/>
        <v>1</v>
      </c>
      <c r="B2902" t="str">
        <f t="shared" si="136"/>
        <v/>
      </c>
      <c r="C2902">
        <f t="shared" si="137"/>
        <v>1</v>
      </c>
      <c r="D2902">
        <v>2026</v>
      </c>
      <c r="E2902" t="s">
        <v>6971</v>
      </c>
      <c r="F2902" t="s">
        <v>3098</v>
      </c>
      <c r="G2902" t="s">
        <v>29</v>
      </c>
      <c r="H2902" t="s">
        <v>64</v>
      </c>
      <c r="I2902">
        <v>0</v>
      </c>
      <c r="J2902">
        <v>0</v>
      </c>
      <c r="K2902" s="29">
        <v>5.14</v>
      </c>
      <c r="L2902">
        <v>4</v>
      </c>
      <c r="M2902">
        <v>1</v>
      </c>
      <c r="N2902">
        <v>0</v>
      </c>
      <c r="O2902">
        <v>0</v>
      </c>
      <c r="P2902">
        <v>0</v>
      </c>
      <c r="Q2902">
        <v>7</v>
      </c>
      <c r="R2902">
        <v>6</v>
      </c>
      <c r="S2902">
        <v>4</v>
      </c>
      <c r="T2902">
        <v>4</v>
      </c>
      <c r="U2902">
        <v>2</v>
      </c>
      <c r="V2902">
        <v>9</v>
      </c>
      <c r="W2902">
        <v>1</v>
      </c>
      <c r="X2902" s="2">
        <v>0.214</v>
      </c>
    </row>
    <row r="2903" spans="1:24" x14ac:dyDescent="0.25">
      <c r="A2903" t="str">
        <f t="shared" si="135"/>
        <v/>
      </c>
      <c r="B2903" t="str">
        <f t="shared" si="136"/>
        <v/>
      </c>
      <c r="C2903">
        <f t="shared" si="137"/>
        <v>1</v>
      </c>
      <c r="D2903">
        <v>2026</v>
      </c>
      <c r="E2903" t="s">
        <v>6973</v>
      </c>
      <c r="F2903" t="s">
        <v>3098</v>
      </c>
      <c r="G2903" t="s">
        <v>37</v>
      </c>
      <c r="H2903" t="s">
        <v>64</v>
      </c>
      <c r="I2903">
        <v>3</v>
      </c>
      <c r="J2903">
        <v>0</v>
      </c>
      <c r="K2903" s="29">
        <v>5.26</v>
      </c>
      <c r="L2903">
        <v>20</v>
      </c>
      <c r="M2903">
        <v>0</v>
      </c>
      <c r="N2903">
        <v>0</v>
      </c>
      <c r="O2903">
        <v>0</v>
      </c>
      <c r="P2903">
        <v>0</v>
      </c>
      <c r="Q2903">
        <v>25.2</v>
      </c>
      <c r="R2903">
        <v>28</v>
      </c>
      <c r="S2903">
        <v>20</v>
      </c>
      <c r="T2903">
        <v>15</v>
      </c>
      <c r="U2903">
        <v>13</v>
      </c>
      <c r="V2903">
        <v>19</v>
      </c>
      <c r="W2903">
        <v>2</v>
      </c>
      <c r="X2903" s="2">
        <v>0.27200000000000002</v>
      </c>
    </row>
    <row r="2904" spans="1:24" x14ac:dyDescent="0.25">
      <c r="A2904">
        <f t="shared" si="135"/>
        <v>1</v>
      </c>
      <c r="B2904" t="str">
        <f t="shared" si="136"/>
        <v/>
      </c>
      <c r="C2904" t="str">
        <f t="shared" si="137"/>
        <v/>
      </c>
      <c r="D2904">
        <v>2026</v>
      </c>
      <c r="E2904" t="s">
        <v>9577</v>
      </c>
      <c r="F2904" t="s">
        <v>3098</v>
      </c>
      <c r="G2904" t="s">
        <v>32</v>
      </c>
      <c r="H2904" t="s">
        <v>64</v>
      </c>
      <c r="I2904">
        <v>3</v>
      </c>
      <c r="J2904">
        <v>2</v>
      </c>
      <c r="K2904" s="29">
        <v>5.27</v>
      </c>
      <c r="L2904">
        <v>22</v>
      </c>
      <c r="M2904">
        <v>0</v>
      </c>
      <c r="N2904">
        <v>0</v>
      </c>
      <c r="O2904">
        <v>0</v>
      </c>
      <c r="P2904">
        <v>2</v>
      </c>
      <c r="Q2904">
        <v>27.1</v>
      </c>
      <c r="R2904">
        <v>27</v>
      </c>
      <c r="S2904">
        <v>18</v>
      </c>
      <c r="T2904">
        <v>16</v>
      </c>
      <c r="U2904">
        <v>13</v>
      </c>
      <c r="V2904">
        <v>17</v>
      </c>
      <c r="W2904">
        <v>3</v>
      </c>
      <c r="X2904" s="2">
        <v>0.26</v>
      </c>
    </row>
    <row r="2905" spans="1:24" x14ac:dyDescent="0.25">
      <c r="A2905" t="str">
        <f t="shared" si="135"/>
        <v/>
      </c>
      <c r="B2905" t="str">
        <f t="shared" si="136"/>
        <v/>
      </c>
      <c r="C2905" t="str">
        <f t="shared" si="137"/>
        <v/>
      </c>
      <c r="D2905">
        <v>2026</v>
      </c>
      <c r="E2905" t="s">
        <v>9578</v>
      </c>
      <c r="F2905" t="s">
        <v>3098</v>
      </c>
      <c r="G2905" t="s">
        <v>37</v>
      </c>
      <c r="H2905" t="s">
        <v>64</v>
      </c>
      <c r="I2905">
        <v>1</v>
      </c>
      <c r="J2905">
        <v>2</v>
      </c>
      <c r="K2905" s="29">
        <v>5.91</v>
      </c>
      <c r="L2905">
        <v>22</v>
      </c>
      <c r="M2905">
        <v>1</v>
      </c>
      <c r="N2905">
        <v>0</v>
      </c>
      <c r="O2905">
        <v>0</v>
      </c>
      <c r="P2905">
        <v>4</v>
      </c>
      <c r="Q2905">
        <v>32</v>
      </c>
      <c r="R2905">
        <v>31</v>
      </c>
      <c r="S2905">
        <v>22</v>
      </c>
      <c r="T2905">
        <v>21</v>
      </c>
      <c r="U2905">
        <v>14</v>
      </c>
      <c r="V2905">
        <v>33</v>
      </c>
      <c r="W2905">
        <v>4</v>
      </c>
      <c r="X2905" s="2">
        <v>0.252</v>
      </c>
    </row>
    <row r="2906" spans="1:24" x14ac:dyDescent="0.25">
      <c r="A2906">
        <f t="shared" si="135"/>
        <v>1</v>
      </c>
      <c r="B2906" t="str">
        <f t="shared" si="136"/>
        <v/>
      </c>
      <c r="C2906" t="str">
        <f t="shared" si="137"/>
        <v/>
      </c>
      <c r="D2906">
        <v>2026</v>
      </c>
      <c r="E2906" t="s">
        <v>9579</v>
      </c>
      <c r="F2906" t="s">
        <v>3098</v>
      </c>
      <c r="G2906" t="s">
        <v>29</v>
      </c>
      <c r="H2906" t="s">
        <v>64</v>
      </c>
      <c r="I2906">
        <v>0</v>
      </c>
      <c r="J2906">
        <v>0</v>
      </c>
      <c r="K2906" s="29">
        <v>6</v>
      </c>
      <c r="L2906">
        <v>5</v>
      </c>
      <c r="M2906">
        <v>0</v>
      </c>
      <c r="N2906">
        <v>0</v>
      </c>
      <c r="O2906">
        <v>0</v>
      </c>
      <c r="P2906">
        <v>0</v>
      </c>
      <c r="Q2906">
        <v>3</v>
      </c>
      <c r="R2906">
        <v>2</v>
      </c>
      <c r="S2906">
        <v>6</v>
      </c>
      <c r="T2906">
        <v>2</v>
      </c>
      <c r="U2906">
        <v>2</v>
      </c>
      <c r="V2906">
        <v>4</v>
      </c>
      <c r="W2906">
        <v>3</v>
      </c>
      <c r="X2906" s="2">
        <v>0.154</v>
      </c>
    </row>
    <row r="2907" spans="1:24" x14ac:dyDescent="0.25">
      <c r="A2907" t="str">
        <f t="shared" si="135"/>
        <v/>
      </c>
      <c r="B2907" t="str">
        <f t="shared" si="136"/>
        <v/>
      </c>
      <c r="C2907" t="str">
        <f t="shared" si="137"/>
        <v/>
      </c>
      <c r="D2907">
        <v>2026</v>
      </c>
      <c r="E2907" t="s">
        <v>9580</v>
      </c>
      <c r="F2907" t="s">
        <v>3098</v>
      </c>
      <c r="G2907" t="s">
        <v>37</v>
      </c>
      <c r="H2907" t="s">
        <v>64</v>
      </c>
      <c r="I2907">
        <v>1</v>
      </c>
      <c r="J2907">
        <v>3</v>
      </c>
      <c r="K2907" s="29">
        <v>7.88</v>
      </c>
      <c r="L2907">
        <v>18</v>
      </c>
      <c r="M2907">
        <v>7</v>
      </c>
      <c r="N2907">
        <v>0</v>
      </c>
      <c r="O2907">
        <v>0</v>
      </c>
      <c r="P2907">
        <v>1</v>
      </c>
      <c r="Q2907">
        <v>37.200000000000003</v>
      </c>
      <c r="R2907">
        <v>42</v>
      </c>
      <c r="S2907">
        <v>34</v>
      </c>
      <c r="T2907">
        <v>33</v>
      </c>
      <c r="U2907">
        <v>22</v>
      </c>
      <c r="V2907">
        <v>33</v>
      </c>
      <c r="W2907">
        <v>5</v>
      </c>
      <c r="X2907" s="2">
        <v>0.28399999999999997</v>
      </c>
    </row>
    <row r="2908" spans="1:24" x14ac:dyDescent="0.25">
      <c r="A2908" t="str">
        <f t="shared" si="135"/>
        <v/>
      </c>
      <c r="B2908" t="str">
        <f t="shared" si="136"/>
        <v/>
      </c>
      <c r="C2908" t="str">
        <f t="shared" si="137"/>
        <v/>
      </c>
      <c r="D2908">
        <v>2026</v>
      </c>
      <c r="E2908" t="s">
        <v>9581</v>
      </c>
      <c r="F2908" t="s">
        <v>3098</v>
      </c>
      <c r="G2908" t="s">
        <v>47</v>
      </c>
      <c r="H2908" t="s">
        <v>64</v>
      </c>
      <c r="I2908">
        <v>0</v>
      </c>
      <c r="J2908">
        <v>0</v>
      </c>
      <c r="K2908" s="29">
        <v>27</v>
      </c>
      <c r="L2908">
        <v>2</v>
      </c>
      <c r="M2908">
        <v>0</v>
      </c>
      <c r="N2908">
        <v>0</v>
      </c>
      <c r="O2908">
        <v>0</v>
      </c>
      <c r="P2908">
        <v>0</v>
      </c>
      <c r="Q2908">
        <v>0.2</v>
      </c>
      <c r="R2908">
        <v>1</v>
      </c>
      <c r="S2908">
        <v>2</v>
      </c>
      <c r="T2908">
        <v>2</v>
      </c>
      <c r="U2908">
        <v>2</v>
      </c>
      <c r="V2908">
        <v>1</v>
      </c>
      <c r="W2908">
        <v>1</v>
      </c>
      <c r="X2908" s="2">
        <v>0.33300000000000002</v>
      </c>
    </row>
    <row r="2909" spans="1:24" x14ac:dyDescent="0.25">
      <c r="A2909" t="str">
        <f t="shared" si="135"/>
        <v/>
      </c>
      <c r="B2909" t="str">
        <f t="shared" si="136"/>
        <v/>
      </c>
      <c r="C2909" t="str">
        <f t="shared" si="137"/>
        <v/>
      </c>
      <c r="D2909">
        <v>2026</v>
      </c>
      <c r="E2909" t="s">
        <v>3113</v>
      </c>
      <c r="F2909" t="s">
        <v>3098</v>
      </c>
      <c r="G2909" t="s">
        <v>47</v>
      </c>
      <c r="H2909" t="s">
        <v>64</v>
      </c>
      <c r="I2909">
        <v>0</v>
      </c>
      <c r="J2909">
        <v>0</v>
      </c>
      <c r="K2909" s="29">
        <v>81</v>
      </c>
      <c r="L2909">
        <v>1</v>
      </c>
      <c r="M2909">
        <v>0</v>
      </c>
      <c r="N2909">
        <v>0</v>
      </c>
      <c r="O2909">
        <v>0</v>
      </c>
      <c r="P2909">
        <v>0</v>
      </c>
      <c r="Q2909">
        <v>0.1</v>
      </c>
      <c r="R2909">
        <v>1</v>
      </c>
      <c r="S2909">
        <v>3</v>
      </c>
      <c r="T2909">
        <v>3</v>
      </c>
      <c r="U2909">
        <v>2</v>
      </c>
      <c r="V2909">
        <v>1</v>
      </c>
      <c r="W2909">
        <v>0</v>
      </c>
      <c r="X2909" s="2">
        <v>0.5</v>
      </c>
    </row>
    <row r="2910" spans="1:24" x14ac:dyDescent="0.25">
      <c r="A2910">
        <f t="shared" si="135"/>
        <v>1</v>
      </c>
      <c r="B2910" t="str">
        <f t="shared" si="136"/>
        <v/>
      </c>
      <c r="C2910" t="str">
        <f t="shared" si="137"/>
        <v/>
      </c>
      <c r="D2910">
        <v>2026</v>
      </c>
      <c r="E2910" t="s">
        <v>9582</v>
      </c>
      <c r="F2910" t="s">
        <v>3115</v>
      </c>
      <c r="G2910" t="s">
        <v>29</v>
      </c>
      <c r="H2910" t="s">
        <v>64</v>
      </c>
      <c r="I2910">
        <v>9</v>
      </c>
      <c r="J2910">
        <v>1</v>
      </c>
      <c r="K2910" s="29">
        <v>2.91</v>
      </c>
      <c r="L2910">
        <v>15</v>
      </c>
      <c r="M2910">
        <v>15</v>
      </c>
      <c r="N2910">
        <v>1</v>
      </c>
      <c r="O2910">
        <v>0</v>
      </c>
      <c r="P2910">
        <v>0</v>
      </c>
      <c r="Q2910">
        <v>96</v>
      </c>
      <c r="R2910">
        <v>74</v>
      </c>
      <c r="S2910">
        <v>33</v>
      </c>
      <c r="T2910">
        <v>31</v>
      </c>
      <c r="U2910">
        <v>37</v>
      </c>
      <c r="V2910">
        <v>90</v>
      </c>
      <c r="W2910">
        <v>10</v>
      </c>
      <c r="X2910" s="2">
        <v>0.21099999999999999</v>
      </c>
    </row>
    <row r="2911" spans="1:24" x14ac:dyDescent="0.25">
      <c r="A2911" t="str">
        <f t="shared" si="135"/>
        <v/>
      </c>
      <c r="B2911" t="str">
        <f t="shared" si="136"/>
        <v/>
      </c>
      <c r="C2911" t="str">
        <f t="shared" si="137"/>
        <v/>
      </c>
      <c r="D2911">
        <v>2026</v>
      </c>
      <c r="E2911" t="s">
        <v>9583</v>
      </c>
      <c r="F2911" t="s">
        <v>3115</v>
      </c>
      <c r="G2911" t="s">
        <v>47</v>
      </c>
      <c r="H2911" t="s">
        <v>64</v>
      </c>
      <c r="I2911">
        <v>6</v>
      </c>
      <c r="J2911">
        <v>4</v>
      </c>
      <c r="K2911" s="29">
        <v>3.79</v>
      </c>
      <c r="L2911">
        <v>15</v>
      </c>
      <c r="M2911">
        <v>11</v>
      </c>
      <c r="N2911">
        <v>1</v>
      </c>
      <c r="O2911">
        <v>0</v>
      </c>
      <c r="P2911">
        <v>1</v>
      </c>
      <c r="Q2911">
        <v>78.099999999999994</v>
      </c>
      <c r="R2911">
        <v>67</v>
      </c>
      <c r="S2911">
        <v>33</v>
      </c>
      <c r="T2911">
        <v>33</v>
      </c>
      <c r="U2911">
        <v>27</v>
      </c>
      <c r="V2911">
        <v>65</v>
      </c>
      <c r="W2911">
        <v>13</v>
      </c>
      <c r="X2911" s="2">
        <v>0.23400000000000001</v>
      </c>
    </row>
    <row r="2912" spans="1:24" x14ac:dyDescent="0.25">
      <c r="A2912" t="str">
        <f t="shared" si="135"/>
        <v/>
      </c>
      <c r="B2912" t="str">
        <f t="shared" si="136"/>
        <v/>
      </c>
      <c r="C2912" t="str">
        <f t="shared" si="137"/>
        <v/>
      </c>
      <c r="D2912">
        <v>2026</v>
      </c>
      <c r="E2912" t="s">
        <v>9584</v>
      </c>
      <c r="F2912" t="s">
        <v>3115</v>
      </c>
      <c r="G2912" t="s">
        <v>47</v>
      </c>
      <c r="H2912" t="s">
        <v>64</v>
      </c>
      <c r="I2912">
        <v>5</v>
      </c>
      <c r="J2912">
        <v>1</v>
      </c>
      <c r="K2912" s="29">
        <v>4.59</v>
      </c>
      <c r="L2912">
        <v>19</v>
      </c>
      <c r="M2912">
        <v>10</v>
      </c>
      <c r="N2912">
        <v>0</v>
      </c>
      <c r="O2912">
        <v>0</v>
      </c>
      <c r="P2912">
        <v>2</v>
      </c>
      <c r="Q2912">
        <v>64.2</v>
      </c>
      <c r="R2912">
        <v>64</v>
      </c>
      <c r="S2912">
        <v>38</v>
      </c>
      <c r="T2912">
        <v>33</v>
      </c>
      <c r="U2912">
        <v>33</v>
      </c>
      <c r="V2912">
        <v>83</v>
      </c>
      <c r="W2912">
        <v>12</v>
      </c>
      <c r="X2912" s="2">
        <v>0.26200000000000001</v>
      </c>
    </row>
    <row r="2913" spans="1:24" x14ac:dyDescent="0.25">
      <c r="A2913" t="str">
        <f t="shared" si="135"/>
        <v/>
      </c>
      <c r="B2913" t="str">
        <f t="shared" si="136"/>
        <v/>
      </c>
      <c r="C2913" t="str">
        <f t="shared" si="137"/>
        <v/>
      </c>
      <c r="D2913">
        <v>2026</v>
      </c>
      <c r="E2913" t="s">
        <v>9585</v>
      </c>
      <c r="F2913" t="s">
        <v>3115</v>
      </c>
      <c r="G2913" t="s">
        <v>47</v>
      </c>
      <c r="H2913" t="s">
        <v>64</v>
      </c>
      <c r="I2913">
        <v>0</v>
      </c>
      <c r="J2913">
        <v>0</v>
      </c>
      <c r="K2913" s="29">
        <v>0</v>
      </c>
      <c r="L2913">
        <v>1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3</v>
      </c>
      <c r="V2913">
        <v>0</v>
      </c>
      <c r="W2913">
        <v>0</v>
      </c>
      <c r="X2913" s="2">
        <v>0</v>
      </c>
    </row>
    <row r="2914" spans="1:24" x14ac:dyDescent="0.25">
      <c r="A2914" t="str">
        <f t="shared" si="135"/>
        <v/>
      </c>
      <c r="B2914" t="str">
        <f t="shared" si="136"/>
        <v/>
      </c>
      <c r="C2914" t="str">
        <f t="shared" si="137"/>
        <v/>
      </c>
      <c r="D2914">
        <v>2026</v>
      </c>
      <c r="E2914" t="s">
        <v>9586</v>
      </c>
      <c r="F2914" t="s">
        <v>3115</v>
      </c>
      <c r="G2914" t="s">
        <v>24</v>
      </c>
      <c r="H2914" t="s">
        <v>64</v>
      </c>
      <c r="I2914">
        <v>0</v>
      </c>
      <c r="J2914">
        <v>0</v>
      </c>
      <c r="K2914" s="29">
        <v>0</v>
      </c>
      <c r="L2914">
        <v>1</v>
      </c>
      <c r="M2914">
        <v>1</v>
      </c>
      <c r="N2914">
        <v>0</v>
      </c>
      <c r="O2914">
        <v>0</v>
      </c>
      <c r="P2914">
        <v>0</v>
      </c>
      <c r="Q2914">
        <v>1</v>
      </c>
      <c r="R2914">
        <v>0</v>
      </c>
      <c r="S2914">
        <v>0</v>
      </c>
      <c r="T2914">
        <v>0</v>
      </c>
      <c r="U2914">
        <v>1</v>
      </c>
      <c r="V2914">
        <v>0</v>
      </c>
      <c r="W2914">
        <v>1</v>
      </c>
      <c r="X2914" s="2">
        <v>0</v>
      </c>
    </row>
    <row r="2915" spans="1:24" x14ac:dyDescent="0.25">
      <c r="A2915" t="str">
        <f t="shared" si="135"/>
        <v/>
      </c>
      <c r="B2915" t="str">
        <f t="shared" si="136"/>
        <v/>
      </c>
      <c r="C2915" t="str">
        <f t="shared" si="137"/>
        <v/>
      </c>
      <c r="D2915">
        <v>2026</v>
      </c>
      <c r="E2915" t="s">
        <v>9587</v>
      </c>
      <c r="F2915" t="s">
        <v>3115</v>
      </c>
      <c r="G2915" t="s">
        <v>24</v>
      </c>
      <c r="H2915" t="s">
        <v>64</v>
      </c>
      <c r="I2915">
        <v>1</v>
      </c>
      <c r="J2915">
        <v>1</v>
      </c>
      <c r="K2915" s="29">
        <v>2.25</v>
      </c>
      <c r="L2915">
        <v>3</v>
      </c>
      <c r="M2915">
        <v>3</v>
      </c>
      <c r="N2915">
        <v>0</v>
      </c>
      <c r="O2915">
        <v>0</v>
      </c>
      <c r="P2915">
        <v>0</v>
      </c>
      <c r="Q2915">
        <v>16</v>
      </c>
      <c r="R2915">
        <v>13</v>
      </c>
      <c r="S2915">
        <v>5</v>
      </c>
      <c r="T2915">
        <v>4</v>
      </c>
      <c r="U2915">
        <v>5</v>
      </c>
      <c r="V2915">
        <v>16</v>
      </c>
      <c r="W2915">
        <v>1</v>
      </c>
      <c r="X2915" s="2">
        <v>0.22800000000000001</v>
      </c>
    </row>
    <row r="2916" spans="1:24" x14ac:dyDescent="0.25">
      <c r="A2916" t="str">
        <f t="shared" si="135"/>
        <v/>
      </c>
      <c r="B2916" t="str">
        <f t="shared" si="136"/>
        <v/>
      </c>
      <c r="C2916">
        <f t="shared" si="137"/>
        <v>1</v>
      </c>
      <c r="D2916">
        <v>2026</v>
      </c>
      <c r="E2916" t="s">
        <v>7005</v>
      </c>
      <c r="F2916" t="s">
        <v>3115</v>
      </c>
      <c r="G2916" t="s">
        <v>47</v>
      </c>
      <c r="H2916" t="s">
        <v>64</v>
      </c>
      <c r="I2916">
        <v>1</v>
      </c>
      <c r="J2916">
        <v>0</v>
      </c>
      <c r="K2916" s="29">
        <v>4.82</v>
      </c>
      <c r="L2916">
        <v>8</v>
      </c>
      <c r="M2916">
        <v>0</v>
      </c>
      <c r="N2916">
        <v>0</v>
      </c>
      <c r="O2916">
        <v>0</v>
      </c>
      <c r="P2916">
        <v>1</v>
      </c>
      <c r="Q2916">
        <v>9.1</v>
      </c>
      <c r="R2916">
        <v>6</v>
      </c>
      <c r="S2916">
        <v>5</v>
      </c>
      <c r="T2916">
        <v>5</v>
      </c>
      <c r="U2916">
        <v>5</v>
      </c>
      <c r="V2916">
        <v>10</v>
      </c>
      <c r="W2916">
        <v>0</v>
      </c>
      <c r="X2916" s="2">
        <v>0.182</v>
      </c>
    </row>
    <row r="2917" spans="1:24" x14ac:dyDescent="0.25">
      <c r="A2917" t="str">
        <f t="shared" si="135"/>
        <v/>
      </c>
      <c r="B2917" t="str">
        <f t="shared" si="136"/>
        <v/>
      </c>
      <c r="C2917" t="str">
        <f t="shared" si="137"/>
        <v/>
      </c>
      <c r="D2917">
        <v>2026</v>
      </c>
      <c r="E2917" t="s">
        <v>9588</v>
      </c>
      <c r="F2917" t="s">
        <v>3115</v>
      </c>
      <c r="G2917" t="s">
        <v>24</v>
      </c>
      <c r="H2917" t="s">
        <v>64</v>
      </c>
      <c r="I2917">
        <v>2</v>
      </c>
      <c r="J2917">
        <v>4</v>
      </c>
      <c r="K2917" s="29">
        <v>5.04</v>
      </c>
      <c r="L2917">
        <v>24</v>
      </c>
      <c r="M2917">
        <v>1</v>
      </c>
      <c r="N2917">
        <v>0</v>
      </c>
      <c r="O2917">
        <v>0</v>
      </c>
      <c r="P2917">
        <v>4</v>
      </c>
      <c r="Q2917">
        <v>50</v>
      </c>
      <c r="R2917">
        <v>44</v>
      </c>
      <c r="S2917">
        <v>30</v>
      </c>
      <c r="T2917">
        <v>28</v>
      </c>
      <c r="U2917">
        <v>19</v>
      </c>
      <c r="V2917">
        <v>69</v>
      </c>
      <c r="W2917">
        <v>6</v>
      </c>
      <c r="X2917" s="2">
        <v>0.23</v>
      </c>
    </row>
    <row r="2918" spans="1:24" x14ac:dyDescent="0.25">
      <c r="A2918">
        <f t="shared" ref="A2918:A2981" si="138">IF(OR(G2918="SR", G2918="GR"), 1, "")</f>
        <v>1</v>
      </c>
      <c r="B2918" t="str">
        <f t="shared" si="136"/>
        <v/>
      </c>
      <c r="C2918" t="str">
        <f t="shared" si="137"/>
        <v/>
      </c>
      <c r="D2918">
        <v>2026</v>
      </c>
      <c r="E2918" t="s">
        <v>9589</v>
      </c>
      <c r="F2918" t="s">
        <v>3115</v>
      </c>
      <c r="G2918" t="s">
        <v>32</v>
      </c>
      <c r="H2918" t="s">
        <v>64</v>
      </c>
      <c r="I2918">
        <v>3</v>
      </c>
      <c r="J2918">
        <v>4</v>
      </c>
      <c r="K2918" s="29">
        <v>5.59</v>
      </c>
      <c r="L2918">
        <v>18</v>
      </c>
      <c r="M2918">
        <v>7</v>
      </c>
      <c r="N2918">
        <v>0</v>
      </c>
      <c r="O2918">
        <v>0</v>
      </c>
      <c r="P2918">
        <v>3</v>
      </c>
      <c r="Q2918">
        <v>56.1</v>
      </c>
      <c r="R2918">
        <v>63</v>
      </c>
      <c r="S2918">
        <v>42</v>
      </c>
      <c r="T2918">
        <v>35</v>
      </c>
      <c r="U2918">
        <v>23</v>
      </c>
      <c r="V2918">
        <v>58</v>
      </c>
      <c r="W2918">
        <v>6</v>
      </c>
      <c r="X2918" s="2">
        <v>0.27900000000000003</v>
      </c>
    </row>
    <row r="2919" spans="1:24" x14ac:dyDescent="0.25">
      <c r="A2919" t="str">
        <f t="shared" si="138"/>
        <v/>
      </c>
      <c r="B2919" t="str">
        <f t="shared" si="136"/>
        <v/>
      </c>
      <c r="C2919">
        <f t="shared" si="137"/>
        <v>1</v>
      </c>
      <c r="D2919">
        <v>2026</v>
      </c>
      <c r="E2919" t="s">
        <v>6884</v>
      </c>
      <c r="F2919" t="s">
        <v>3115</v>
      </c>
      <c r="G2919" t="s">
        <v>37</v>
      </c>
      <c r="H2919" t="s">
        <v>64</v>
      </c>
      <c r="I2919">
        <v>2</v>
      </c>
      <c r="J2919">
        <v>2</v>
      </c>
      <c r="K2919" s="29">
        <v>6.52</v>
      </c>
      <c r="L2919">
        <v>13</v>
      </c>
      <c r="M2919">
        <v>4</v>
      </c>
      <c r="N2919">
        <v>0</v>
      </c>
      <c r="O2919">
        <v>0</v>
      </c>
      <c r="P2919">
        <v>0</v>
      </c>
      <c r="Q2919">
        <v>29</v>
      </c>
      <c r="R2919">
        <v>30</v>
      </c>
      <c r="S2919">
        <v>23</v>
      </c>
      <c r="T2919">
        <v>21</v>
      </c>
      <c r="U2919">
        <v>13</v>
      </c>
      <c r="V2919">
        <v>34</v>
      </c>
      <c r="W2919">
        <v>7</v>
      </c>
      <c r="X2919" s="2">
        <v>0.27</v>
      </c>
    </row>
    <row r="2920" spans="1:24" x14ac:dyDescent="0.25">
      <c r="A2920" t="str">
        <f t="shared" si="138"/>
        <v/>
      </c>
      <c r="B2920" t="str">
        <f t="shared" si="136"/>
        <v/>
      </c>
      <c r="C2920">
        <f t="shared" si="137"/>
        <v>1</v>
      </c>
      <c r="D2920">
        <v>2026</v>
      </c>
      <c r="E2920" t="s">
        <v>6976</v>
      </c>
      <c r="F2920" t="s">
        <v>3115</v>
      </c>
      <c r="G2920" t="s">
        <v>37</v>
      </c>
      <c r="H2920" t="s">
        <v>64</v>
      </c>
      <c r="I2920">
        <v>3</v>
      </c>
      <c r="J2920">
        <v>3</v>
      </c>
      <c r="K2920" s="29">
        <v>7.15</v>
      </c>
      <c r="L2920">
        <v>15</v>
      </c>
      <c r="M2920">
        <v>5</v>
      </c>
      <c r="N2920">
        <v>0</v>
      </c>
      <c r="O2920">
        <v>0</v>
      </c>
      <c r="P2920">
        <v>1</v>
      </c>
      <c r="Q2920">
        <v>22.2</v>
      </c>
      <c r="R2920">
        <v>33</v>
      </c>
      <c r="S2920">
        <v>25</v>
      </c>
      <c r="T2920">
        <v>18</v>
      </c>
      <c r="U2920">
        <v>19</v>
      </c>
      <c r="V2920">
        <v>19</v>
      </c>
      <c r="W2920">
        <v>5</v>
      </c>
      <c r="X2920" s="2">
        <v>0.32</v>
      </c>
    </row>
    <row r="2921" spans="1:24" x14ac:dyDescent="0.25">
      <c r="A2921" t="str">
        <f t="shared" si="138"/>
        <v/>
      </c>
      <c r="B2921" t="str">
        <f t="shared" si="136"/>
        <v/>
      </c>
      <c r="C2921">
        <f t="shared" si="137"/>
        <v>1</v>
      </c>
      <c r="D2921">
        <v>2026</v>
      </c>
      <c r="E2921" t="s">
        <v>6621</v>
      </c>
      <c r="F2921" t="s">
        <v>3115</v>
      </c>
      <c r="G2921" t="s">
        <v>37</v>
      </c>
      <c r="H2921" t="s">
        <v>64</v>
      </c>
      <c r="I2921">
        <v>0</v>
      </c>
      <c r="J2921">
        <v>1</v>
      </c>
      <c r="K2921" s="29">
        <v>7.66</v>
      </c>
      <c r="L2921">
        <v>15</v>
      </c>
      <c r="M2921">
        <v>0</v>
      </c>
      <c r="N2921">
        <v>0</v>
      </c>
      <c r="O2921">
        <v>0</v>
      </c>
      <c r="P2921">
        <v>0</v>
      </c>
      <c r="Q2921">
        <v>22.1</v>
      </c>
      <c r="R2921">
        <v>22</v>
      </c>
      <c r="S2921">
        <v>21</v>
      </c>
      <c r="T2921">
        <v>19</v>
      </c>
      <c r="U2921">
        <v>17</v>
      </c>
      <c r="V2921">
        <v>22</v>
      </c>
      <c r="W2921">
        <v>7</v>
      </c>
      <c r="X2921" s="2">
        <v>0.253</v>
      </c>
    </row>
    <row r="2922" spans="1:24" x14ac:dyDescent="0.25">
      <c r="A2922" t="str">
        <f t="shared" si="138"/>
        <v/>
      </c>
      <c r="B2922" t="str">
        <f t="shared" si="136"/>
        <v/>
      </c>
      <c r="C2922">
        <f t="shared" si="137"/>
        <v>1</v>
      </c>
      <c r="D2922">
        <v>2026</v>
      </c>
      <c r="E2922" t="s">
        <v>6893</v>
      </c>
      <c r="F2922" t="s">
        <v>3115</v>
      </c>
      <c r="G2922" t="s">
        <v>24</v>
      </c>
      <c r="H2922" t="s">
        <v>64</v>
      </c>
      <c r="I2922">
        <v>0</v>
      </c>
      <c r="J2922">
        <v>4</v>
      </c>
      <c r="K2922" s="29">
        <v>8.2899999999999991</v>
      </c>
      <c r="L2922">
        <v>18</v>
      </c>
      <c r="M2922">
        <v>0</v>
      </c>
      <c r="N2922">
        <v>0</v>
      </c>
      <c r="O2922">
        <v>0</v>
      </c>
      <c r="P2922">
        <v>0</v>
      </c>
      <c r="Q2922">
        <v>33.200000000000003</v>
      </c>
      <c r="R2922">
        <v>28</v>
      </c>
      <c r="S2922">
        <v>31</v>
      </c>
      <c r="T2922">
        <v>31</v>
      </c>
      <c r="U2922">
        <v>43</v>
      </c>
      <c r="V2922">
        <v>51</v>
      </c>
      <c r="W2922">
        <v>5</v>
      </c>
      <c r="X2922" s="2">
        <v>0.23300000000000001</v>
      </c>
    </row>
    <row r="2923" spans="1:24" x14ac:dyDescent="0.25">
      <c r="A2923">
        <f t="shared" si="138"/>
        <v>1</v>
      </c>
      <c r="B2923" t="str">
        <f t="shared" si="136"/>
        <v/>
      </c>
      <c r="C2923" t="str">
        <f t="shared" si="137"/>
        <v/>
      </c>
      <c r="D2923">
        <v>2026</v>
      </c>
      <c r="E2923" t="s">
        <v>9590</v>
      </c>
      <c r="F2923" t="s">
        <v>3115</v>
      </c>
      <c r="G2923" t="s">
        <v>32</v>
      </c>
      <c r="H2923" t="s">
        <v>64</v>
      </c>
      <c r="I2923">
        <v>0</v>
      </c>
      <c r="J2923">
        <v>4</v>
      </c>
      <c r="K2923" s="29">
        <v>10.25</v>
      </c>
      <c r="L2923">
        <v>13</v>
      </c>
      <c r="M2923">
        <v>3</v>
      </c>
      <c r="N2923">
        <v>0</v>
      </c>
      <c r="O2923">
        <v>0</v>
      </c>
      <c r="P2923">
        <v>0</v>
      </c>
      <c r="Q2923">
        <v>26.1</v>
      </c>
      <c r="R2923">
        <v>44</v>
      </c>
      <c r="S2923">
        <v>35</v>
      </c>
      <c r="T2923">
        <v>30</v>
      </c>
      <c r="U2923">
        <v>16</v>
      </c>
      <c r="V2923">
        <v>26</v>
      </c>
      <c r="W2923">
        <v>2</v>
      </c>
      <c r="X2923" s="2">
        <v>0.36399999999999999</v>
      </c>
    </row>
    <row r="2924" spans="1:24" x14ac:dyDescent="0.25">
      <c r="A2924" t="str">
        <f t="shared" si="138"/>
        <v/>
      </c>
      <c r="B2924" t="str">
        <f t="shared" si="136"/>
        <v/>
      </c>
      <c r="C2924" t="str">
        <f t="shared" si="137"/>
        <v/>
      </c>
      <c r="D2924">
        <v>2026</v>
      </c>
      <c r="E2924" t="s">
        <v>9591</v>
      </c>
      <c r="F2924" t="s">
        <v>3115</v>
      </c>
      <c r="G2924" t="s">
        <v>24</v>
      </c>
      <c r="H2924" t="s">
        <v>64</v>
      </c>
      <c r="I2924">
        <v>0</v>
      </c>
      <c r="J2924">
        <v>0</v>
      </c>
      <c r="K2924" s="29">
        <v>19.8</v>
      </c>
      <c r="L2924">
        <v>6</v>
      </c>
      <c r="M2924">
        <v>1</v>
      </c>
      <c r="N2924">
        <v>0</v>
      </c>
      <c r="O2924">
        <v>0</v>
      </c>
      <c r="P2924">
        <v>0</v>
      </c>
      <c r="Q2924">
        <v>5</v>
      </c>
      <c r="R2924">
        <v>10</v>
      </c>
      <c r="S2924">
        <v>11</v>
      </c>
      <c r="T2924">
        <v>11</v>
      </c>
      <c r="U2924">
        <v>1</v>
      </c>
      <c r="V2924">
        <v>7</v>
      </c>
      <c r="W2924">
        <v>2</v>
      </c>
      <c r="X2924" s="2">
        <v>0.41699999999999998</v>
      </c>
    </row>
    <row r="2925" spans="1:24" x14ac:dyDescent="0.25">
      <c r="A2925" t="str">
        <f t="shared" si="138"/>
        <v/>
      </c>
      <c r="B2925" t="str">
        <f t="shared" si="136"/>
        <v/>
      </c>
      <c r="C2925" t="str">
        <f t="shared" si="137"/>
        <v/>
      </c>
      <c r="D2925">
        <v>2026</v>
      </c>
      <c r="E2925" t="s">
        <v>9592</v>
      </c>
      <c r="F2925" t="s">
        <v>3115</v>
      </c>
      <c r="G2925" t="s">
        <v>47</v>
      </c>
      <c r="H2925" t="s">
        <v>64</v>
      </c>
      <c r="I2925">
        <v>0</v>
      </c>
      <c r="J2925">
        <v>0</v>
      </c>
      <c r="K2925" s="29">
        <v>108</v>
      </c>
      <c r="L2925">
        <v>1</v>
      </c>
      <c r="M2925">
        <v>0</v>
      </c>
      <c r="N2925">
        <v>0</v>
      </c>
      <c r="O2925">
        <v>0</v>
      </c>
      <c r="P2925">
        <v>0</v>
      </c>
      <c r="Q2925">
        <v>0.1</v>
      </c>
      <c r="R2925">
        <v>3</v>
      </c>
      <c r="S2925">
        <v>4</v>
      </c>
      <c r="T2925">
        <v>4</v>
      </c>
      <c r="U2925">
        <v>0</v>
      </c>
      <c r="V2925">
        <v>0</v>
      </c>
      <c r="W2925">
        <v>1</v>
      </c>
      <c r="X2925" s="2">
        <v>0.75</v>
      </c>
    </row>
    <row r="2926" spans="1:24" x14ac:dyDescent="0.25">
      <c r="A2926">
        <f t="shared" si="138"/>
        <v>1</v>
      </c>
      <c r="B2926" t="str">
        <f t="shared" si="136"/>
        <v/>
      </c>
      <c r="C2926" t="str">
        <f t="shared" si="137"/>
        <v/>
      </c>
      <c r="D2926">
        <v>2026</v>
      </c>
      <c r="E2926" t="s">
        <v>9593</v>
      </c>
      <c r="F2926" t="s">
        <v>3134</v>
      </c>
      <c r="G2926" t="s">
        <v>29</v>
      </c>
      <c r="H2926" t="s">
        <v>64</v>
      </c>
      <c r="I2926">
        <v>8</v>
      </c>
      <c r="J2926">
        <v>0</v>
      </c>
      <c r="K2926" s="29">
        <v>3.05</v>
      </c>
      <c r="L2926">
        <v>16</v>
      </c>
      <c r="M2926">
        <v>15</v>
      </c>
      <c r="N2926">
        <v>3</v>
      </c>
      <c r="O2926">
        <v>2</v>
      </c>
      <c r="P2926">
        <v>0</v>
      </c>
      <c r="Q2926">
        <v>85.2</v>
      </c>
      <c r="R2926">
        <v>70</v>
      </c>
      <c r="S2926">
        <v>33</v>
      </c>
      <c r="T2926">
        <v>29</v>
      </c>
      <c r="U2926">
        <v>20</v>
      </c>
      <c r="V2926">
        <v>87</v>
      </c>
      <c r="W2926">
        <v>9</v>
      </c>
      <c r="X2926" s="2">
        <v>0.22700000000000001</v>
      </c>
    </row>
    <row r="2927" spans="1:24" x14ac:dyDescent="0.25">
      <c r="A2927">
        <f t="shared" si="138"/>
        <v>1</v>
      </c>
      <c r="B2927" t="str">
        <f t="shared" si="136"/>
        <v/>
      </c>
      <c r="C2927" t="str">
        <f t="shared" si="137"/>
        <v/>
      </c>
      <c r="D2927">
        <v>2026</v>
      </c>
      <c r="E2927" t="s">
        <v>9594</v>
      </c>
      <c r="F2927" t="s">
        <v>3134</v>
      </c>
      <c r="G2927" t="s">
        <v>29</v>
      </c>
      <c r="H2927" t="s">
        <v>64</v>
      </c>
      <c r="I2927">
        <v>7</v>
      </c>
      <c r="J2927">
        <v>2</v>
      </c>
      <c r="K2927" s="29">
        <v>4.99</v>
      </c>
      <c r="L2927">
        <v>28</v>
      </c>
      <c r="M2927">
        <v>2</v>
      </c>
      <c r="N2927">
        <v>0</v>
      </c>
      <c r="O2927">
        <v>0</v>
      </c>
      <c r="P2927">
        <v>3</v>
      </c>
      <c r="Q2927">
        <v>70.099999999999994</v>
      </c>
      <c r="R2927">
        <v>79</v>
      </c>
      <c r="S2927">
        <v>42</v>
      </c>
      <c r="T2927">
        <v>39</v>
      </c>
      <c r="U2927">
        <v>20</v>
      </c>
      <c r="V2927">
        <v>46</v>
      </c>
      <c r="W2927">
        <v>10</v>
      </c>
      <c r="X2927" s="2">
        <v>0.29299999999999998</v>
      </c>
    </row>
    <row r="2928" spans="1:24" x14ac:dyDescent="0.25">
      <c r="A2928" t="str">
        <f t="shared" si="138"/>
        <v/>
      </c>
      <c r="B2928" t="str">
        <f t="shared" si="136"/>
        <v/>
      </c>
      <c r="C2928" t="str">
        <f t="shared" si="137"/>
        <v/>
      </c>
      <c r="D2928">
        <v>2026</v>
      </c>
      <c r="E2928" t="s">
        <v>9595</v>
      </c>
      <c r="F2928" t="s">
        <v>3134</v>
      </c>
      <c r="G2928" t="s">
        <v>37</v>
      </c>
      <c r="H2928" t="s">
        <v>64</v>
      </c>
      <c r="I2928">
        <v>7</v>
      </c>
      <c r="J2928">
        <v>3</v>
      </c>
      <c r="K2928" s="29">
        <v>5.34</v>
      </c>
      <c r="L2928">
        <v>17</v>
      </c>
      <c r="M2928">
        <v>15</v>
      </c>
      <c r="N2928">
        <v>0</v>
      </c>
      <c r="O2928">
        <v>0</v>
      </c>
      <c r="P2928">
        <v>0</v>
      </c>
      <c r="Q2928">
        <v>92.2</v>
      </c>
      <c r="R2928">
        <v>90</v>
      </c>
      <c r="S2928">
        <v>55</v>
      </c>
      <c r="T2928">
        <v>55</v>
      </c>
      <c r="U2928">
        <v>34</v>
      </c>
      <c r="V2928">
        <v>80</v>
      </c>
      <c r="W2928">
        <v>7</v>
      </c>
      <c r="X2928" s="2">
        <v>0.254</v>
      </c>
    </row>
    <row r="2929" spans="1:24" x14ac:dyDescent="0.25">
      <c r="A2929" t="str">
        <f t="shared" si="138"/>
        <v/>
      </c>
      <c r="B2929">
        <f t="shared" si="136"/>
        <v>1</v>
      </c>
      <c r="C2929" t="str">
        <f t="shared" si="137"/>
        <v/>
      </c>
      <c r="D2929">
        <v>2026</v>
      </c>
      <c r="E2929" t="s">
        <v>6360</v>
      </c>
      <c r="F2929" t="s">
        <v>3134</v>
      </c>
      <c r="G2929" t="s">
        <v>24</v>
      </c>
      <c r="H2929" t="s">
        <v>64</v>
      </c>
      <c r="I2929">
        <v>6</v>
      </c>
      <c r="J2929">
        <v>5</v>
      </c>
      <c r="K2929" s="29">
        <v>5.44</v>
      </c>
      <c r="L2929">
        <v>18</v>
      </c>
      <c r="M2929">
        <v>16</v>
      </c>
      <c r="N2929">
        <v>0</v>
      </c>
      <c r="O2929">
        <v>0</v>
      </c>
      <c r="P2929">
        <v>1</v>
      </c>
      <c r="Q2929">
        <v>82.2</v>
      </c>
      <c r="R2929">
        <v>92</v>
      </c>
      <c r="S2929">
        <v>57</v>
      </c>
      <c r="T2929">
        <v>50</v>
      </c>
      <c r="U2929">
        <v>31</v>
      </c>
      <c r="V2929">
        <v>89</v>
      </c>
      <c r="W2929">
        <v>18</v>
      </c>
      <c r="X2929" s="2">
        <v>0.27700000000000002</v>
      </c>
    </row>
    <row r="2930" spans="1:24" x14ac:dyDescent="0.25">
      <c r="A2930" t="str">
        <f t="shared" si="138"/>
        <v/>
      </c>
      <c r="B2930" t="str">
        <f t="shared" si="136"/>
        <v/>
      </c>
      <c r="C2930" t="str">
        <f t="shared" si="137"/>
        <v/>
      </c>
      <c r="D2930">
        <v>2026</v>
      </c>
      <c r="E2930" t="s">
        <v>3145</v>
      </c>
      <c r="F2930" t="s">
        <v>3134</v>
      </c>
      <c r="G2930" t="s">
        <v>37</v>
      </c>
      <c r="H2930" t="s">
        <v>64</v>
      </c>
      <c r="I2930">
        <v>2</v>
      </c>
      <c r="J2930">
        <v>1</v>
      </c>
      <c r="K2930" s="29">
        <v>1.74</v>
      </c>
      <c r="L2930">
        <v>14</v>
      </c>
      <c r="M2930">
        <v>0</v>
      </c>
      <c r="N2930">
        <v>0</v>
      </c>
      <c r="O2930">
        <v>0</v>
      </c>
      <c r="P2930">
        <v>1</v>
      </c>
      <c r="Q2930">
        <v>20.2</v>
      </c>
      <c r="R2930">
        <v>17</v>
      </c>
      <c r="S2930">
        <v>6</v>
      </c>
      <c r="T2930">
        <v>4</v>
      </c>
      <c r="U2930">
        <v>11</v>
      </c>
      <c r="V2930">
        <v>22</v>
      </c>
      <c r="W2930">
        <v>7</v>
      </c>
      <c r="X2930" s="2">
        <v>0.218</v>
      </c>
    </row>
    <row r="2931" spans="1:24" x14ac:dyDescent="0.25">
      <c r="A2931" t="str">
        <f t="shared" si="138"/>
        <v/>
      </c>
      <c r="B2931" t="str">
        <f t="shared" si="136"/>
        <v/>
      </c>
      <c r="C2931" t="str">
        <f t="shared" si="137"/>
        <v/>
      </c>
      <c r="D2931">
        <v>2026</v>
      </c>
      <c r="E2931" t="s">
        <v>9596</v>
      </c>
      <c r="F2931" t="s">
        <v>3134</v>
      </c>
      <c r="G2931" t="s">
        <v>37</v>
      </c>
      <c r="H2931" t="s">
        <v>64</v>
      </c>
      <c r="I2931">
        <v>0</v>
      </c>
      <c r="J2931">
        <v>1</v>
      </c>
      <c r="K2931" s="29">
        <v>3.68</v>
      </c>
      <c r="L2931">
        <v>15</v>
      </c>
      <c r="M2931">
        <v>0</v>
      </c>
      <c r="N2931">
        <v>0</v>
      </c>
      <c r="O2931">
        <v>0</v>
      </c>
      <c r="P2931">
        <v>0</v>
      </c>
      <c r="Q2931">
        <v>14.2</v>
      </c>
      <c r="R2931">
        <v>10</v>
      </c>
      <c r="S2931">
        <v>6</v>
      </c>
      <c r="T2931">
        <v>6</v>
      </c>
      <c r="U2931">
        <v>5</v>
      </c>
      <c r="V2931">
        <v>10</v>
      </c>
      <c r="W2931">
        <v>3</v>
      </c>
      <c r="X2931" s="2">
        <v>0.2</v>
      </c>
    </row>
    <row r="2932" spans="1:24" x14ac:dyDescent="0.25">
      <c r="A2932">
        <f t="shared" si="138"/>
        <v>1</v>
      </c>
      <c r="B2932" t="str">
        <f t="shared" si="136"/>
        <v/>
      </c>
      <c r="C2932" t="str">
        <f t="shared" si="137"/>
        <v/>
      </c>
      <c r="D2932">
        <v>2026</v>
      </c>
      <c r="E2932" t="s">
        <v>9597</v>
      </c>
      <c r="F2932" t="s">
        <v>3134</v>
      </c>
      <c r="G2932" t="s">
        <v>29</v>
      </c>
      <c r="H2932" t="s">
        <v>64</v>
      </c>
      <c r="I2932">
        <v>2</v>
      </c>
      <c r="J2932">
        <v>1</v>
      </c>
      <c r="K2932" s="29">
        <v>6.31</v>
      </c>
      <c r="L2932">
        <v>24</v>
      </c>
      <c r="M2932">
        <v>0</v>
      </c>
      <c r="N2932">
        <v>0</v>
      </c>
      <c r="O2932">
        <v>0</v>
      </c>
      <c r="P2932">
        <v>4</v>
      </c>
      <c r="Q2932">
        <v>25.2</v>
      </c>
      <c r="R2932">
        <v>28</v>
      </c>
      <c r="S2932">
        <v>20</v>
      </c>
      <c r="T2932">
        <v>18</v>
      </c>
      <c r="U2932">
        <v>18</v>
      </c>
      <c r="V2932">
        <v>34</v>
      </c>
      <c r="W2932">
        <v>9</v>
      </c>
      <c r="X2932" s="2">
        <v>0.27700000000000002</v>
      </c>
    </row>
    <row r="2933" spans="1:24" x14ac:dyDescent="0.25">
      <c r="A2933" t="str">
        <f t="shared" si="138"/>
        <v/>
      </c>
      <c r="B2933" t="str">
        <f t="shared" si="136"/>
        <v/>
      </c>
      <c r="C2933" t="str">
        <f t="shared" si="137"/>
        <v/>
      </c>
      <c r="D2933">
        <v>2026</v>
      </c>
      <c r="E2933" t="s">
        <v>9598</v>
      </c>
      <c r="F2933" t="s">
        <v>3134</v>
      </c>
      <c r="G2933" t="s">
        <v>37</v>
      </c>
      <c r="H2933" t="s">
        <v>64</v>
      </c>
      <c r="I2933">
        <v>0</v>
      </c>
      <c r="J2933">
        <v>0</v>
      </c>
      <c r="K2933" s="29">
        <v>8.31</v>
      </c>
      <c r="L2933">
        <v>4</v>
      </c>
      <c r="M2933">
        <v>0</v>
      </c>
      <c r="N2933">
        <v>0</v>
      </c>
      <c r="O2933">
        <v>0</v>
      </c>
      <c r="P2933">
        <v>0</v>
      </c>
      <c r="Q2933">
        <v>4.0999999999999996</v>
      </c>
      <c r="R2933">
        <v>7</v>
      </c>
      <c r="S2933">
        <v>4</v>
      </c>
      <c r="T2933">
        <v>4</v>
      </c>
      <c r="U2933">
        <v>4</v>
      </c>
      <c r="V2933">
        <v>3</v>
      </c>
      <c r="W2933">
        <v>0</v>
      </c>
      <c r="X2933" s="2">
        <v>0.36799999999999999</v>
      </c>
    </row>
    <row r="2934" spans="1:24" x14ac:dyDescent="0.25">
      <c r="A2934">
        <f t="shared" si="138"/>
        <v>1</v>
      </c>
      <c r="B2934" t="str">
        <f t="shared" si="136"/>
        <v/>
      </c>
      <c r="C2934" t="str">
        <f t="shared" si="137"/>
        <v/>
      </c>
      <c r="D2934">
        <v>2026</v>
      </c>
      <c r="E2934" t="s">
        <v>9599</v>
      </c>
      <c r="F2934" t="s">
        <v>3134</v>
      </c>
      <c r="G2934" t="s">
        <v>29</v>
      </c>
      <c r="H2934" t="s">
        <v>64</v>
      </c>
      <c r="I2934">
        <v>0</v>
      </c>
      <c r="J2934">
        <v>1</v>
      </c>
      <c r="K2934" s="29">
        <v>8.31</v>
      </c>
      <c r="L2934">
        <v>20</v>
      </c>
      <c r="M2934">
        <v>1</v>
      </c>
      <c r="N2934">
        <v>0</v>
      </c>
      <c r="O2934">
        <v>0</v>
      </c>
      <c r="P2934">
        <v>2</v>
      </c>
      <c r="Q2934">
        <v>13</v>
      </c>
      <c r="R2934">
        <v>12</v>
      </c>
      <c r="S2934">
        <v>12</v>
      </c>
      <c r="T2934">
        <v>12</v>
      </c>
      <c r="U2934">
        <v>11</v>
      </c>
      <c r="V2934">
        <v>15</v>
      </c>
      <c r="W2934">
        <v>3</v>
      </c>
      <c r="X2934" s="2">
        <v>0.255</v>
      </c>
    </row>
    <row r="2935" spans="1:24" x14ac:dyDescent="0.25">
      <c r="A2935">
        <f t="shared" si="138"/>
        <v>1</v>
      </c>
      <c r="B2935" t="str">
        <f t="shared" si="136"/>
        <v/>
      </c>
      <c r="C2935" t="str">
        <f t="shared" si="137"/>
        <v/>
      </c>
      <c r="D2935">
        <v>2026</v>
      </c>
      <c r="E2935" t="s">
        <v>9600</v>
      </c>
      <c r="F2935" t="s">
        <v>3134</v>
      </c>
      <c r="G2935" t="s">
        <v>29</v>
      </c>
      <c r="H2935" t="s">
        <v>64</v>
      </c>
      <c r="I2935">
        <v>3</v>
      </c>
      <c r="J2935">
        <v>1</v>
      </c>
      <c r="K2935" s="29">
        <v>10.45</v>
      </c>
      <c r="L2935">
        <v>19</v>
      </c>
      <c r="M2935">
        <v>0</v>
      </c>
      <c r="N2935">
        <v>0</v>
      </c>
      <c r="O2935">
        <v>0</v>
      </c>
      <c r="P2935">
        <v>2</v>
      </c>
      <c r="Q2935">
        <v>20.2</v>
      </c>
      <c r="R2935">
        <v>26</v>
      </c>
      <c r="S2935">
        <v>24</v>
      </c>
      <c r="T2935">
        <v>24</v>
      </c>
      <c r="U2935">
        <v>18</v>
      </c>
      <c r="V2935">
        <v>23</v>
      </c>
      <c r="W2935">
        <v>5</v>
      </c>
      <c r="X2935" s="2">
        <v>0.313</v>
      </c>
    </row>
    <row r="2936" spans="1:24" x14ac:dyDescent="0.25">
      <c r="A2936" t="str">
        <f t="shared" si="138"/>
        <v/>
      </c>
      <c r="B2936" t="str">
        <f t="shared" si="136"/>
        <v/>
      </c>
      <c r="C2936" t="str">
        <f t="shared" si="137"/>
        <v/>
      </c>
      <c r="D2936">
        <v>2026</v>
      </c>
      <c r="E2936" t="s">
        <v>9601</v>
      </c>
      <c r="F2936" t="s">
        <v>3134</v>
      </c>
      <c r="G2936" t="s">
        <v>47</v>
      </c>
      <c r="H2936" t="s">
        <v>64</v>
      </c>
      <c r="I2936">
        <v>0</v>
      </c>
      <c r="J2936">
        <v>1</v>
      </c>
      <c r="K2936" s="29">
        <v>10.52</v>
      </c>
      <c r="L2936">
        <v>15</v>
      </c>
      <c r="M2936">
        <v>6</v>
      </c>
      <c r="N2936">
        <v>0</v>
      </c>
      <c r="O2936">
        <v>0</v>
      </c>
      <c r="P2936">
        <v>0</v>
      </c>
      <c r="Q2936">
        <v>25.2</v>
      </c>
      <c r="R2936">
        <v>32</v>
      </c>
      <c r="S2936">
        <v>34</v>
      </c>
      <c r="T2936">
        <v>30</v>
      </c>
      <c r="U2936">
        <v>18</v>
      </c>
      <c r="V2936">
        <v>28</v>
      </c>
      <c r="W2936">
        <v>7</v>
      </c>
      <c r="X2936" s="2">
        <v>0.29399999999999998</v>
      </c>
    </row>
    <row r="2937" spans="1:24" x14ac:dyDescent="0.25">
      <c r="A2937">
        <f t="shared" si="138"/>
        <v>1</v>
      </c>
      <c r="B2937" t="str">
        <f t="shared" si="136"/>
        <v/>
      </c>
      <c r="C2937" t="str">
        <f t="shared" si="137"/>
        <v/>
      </c>
      <c r="D2937">
        <v>2026</v>
      </c>
      <c r="E2937" t="s">
        <v>9602</v>
      </c>
      <c r="F2937" t="s">
        <v>3134</v>
      </c>
      <c r="G2937" t="s">
        <v>29</v>
      </c>
      <c r="H2937" t="s">
        <v>64</v>
      </c>
      <c r="I2937">
        <v>0</v>
      </c>
      <c r="J2937">
        <v>0</v>
      </c>
      <c r="K2937" s="29">
        <v>11.57</v>
      </c>
      <c r="L2937">
        <v>7</v>
      </c>
      <c r="M2937">
        <v>0</v>
      </c>
      <c r="N2937">
        <v>0</v>
      </c>
      <c r="O2937">
        <v>0</v>
      </c>
      <c r="P2937">
        <v>0</v>
      </c>
      <c r="Q2937">
        <v>4.2</v>
      </c>
      <c r="R2937">
        <v>5</v>
      </c>
      <c r="S2937">
        <v>6</v>
      </c>
      <c r="T2937">
        <v>6</v>
      </c>
      <c r="U2937">
        <v>4</v>
      </c>
      <c r="V2937">
        <v>5</v>
      </c>
      <c r="W2937">
        <v>5</v>
      </c>
      <c r="X2937" s="2">
        <v>0.29399999999999998</v>
      </c>
    </row>
    <row r="2938" spans="1:24" x14ac:dyDescent="0.25">
      <c r="A2938" t="str">
        <f t="shared" si="138"/>
        <v/>
      </c>
      <c r="B2938" t="str">
        <f t="shared" si="136"/>
        <v/>
      </c>
      <c r="C2938" t="str">
        <f t="shared" si="137"/>
        <v/>
      </c>
      <c r="D2938">
        <v>2026</v>
      </c>
      <c r="E2938" t="s">
        <v>3149</v>
      </c>
      <c r="F2938" t="s">
        <v>3134</v>
      </c>
      <c r="G2938" t="s">
        <v>37</v>
      </c>
      <c r="H2938" t="s">
        <v>64</v>
      </c>
      <c r="I2938">
        <v>0</v>
      </c>
      <c r="J2938">
        <v>0</v>
      </c>
      <c r="K2938" s="29">
        <v>12.6</v>
      </c>
      <c r="L2938">
        <v>8</v>
      </c>
      <c r="M2938">
        <v>0</v>
      </c>
      <c r="N2938">
        <v>0</v>
      </c>
      <c r="O2938">
        <v>0</v>
      </c>
      <c r="P2938">
        <v>0</v>
      </c>
      <c r="Q2938">
        <v>5</v>
      </c>
      <c r="R2938">
        <v>8</v>
      </c>
      <c r="S2938">
        <v>7</v>
      </c>
      <c r="T2938">
        <v>7</v>
      </c>
      <c r="U2938">
        <v>6</v>
      </c>
      <c r="V2938">
        <v>3</v>
      </c>
      <c r="W2938">
        <v>2</v>
      </c>
      <c r="X2938" s="2">
        <v>0.4</v>
      </c>
    </row>
    <row r="2939" spans="1:24" x14ac:dyDescent="0.25">
      <c r="A2939">
        <f t="shared" si="138"/>
        <v>1</v>
      </c>
      <c r="B2939" t="str">
        <f t="shared" si="136"/>
        <v/>
      </c>
      <c r="C2939" t="str">
        <f t="shared" si="137"/>
        <v/>
      </c>
      <c r="D2939">
        <v>2026</v>
      </c>
      <c r="E2939" t="s">
        <v>9603</v>
      </c>
      <c r="F2939" t="s">
        <v>3134</v>
      </c>
      <c r="G2939" t="s">
        <v>29</v>
      </c>
      <c r="H2939" t="s">
        <v>64</v>
      </c>
      <c r="I2939">
        <v>1</v>
      </c>
      <c r="J2939">
        <v>3</v>
      </c>
      <c r="K2939" s="29">
        <v>18.75</v>
      </c>
      <c r="L2939">
        <v>12</v>
      </c>
      <c r="M2939">
        <v>0</v>
      </c>
      <c r="N2939">
        <v>0</v>
      </c>
      <c r="O2939">
        <v>0</v>
      </c>
      <c r="P2939">
        <v>1</v>
      </c>
      <c r="Q2939">
        <v>12</v>
      </c>
      <c r="R2939">
        <v>27</v>
      </c>
      <c r="S2939">
        <v>29</v>
      </c>
      <c r="T2939">
        <v>25</v>
      </c>
      <c r="U2939">
        <v>10</v>
      </c>
      <c r="V2939">
        <v>10</v>
      </c>
      <c r="W2939">
        <v>5</v>
      </c>
      <c r="X2939" s="2">
        <v>0.443</v>
      </c>
    </row>
    <row r="2940" spans="1:24" x14ac:dyDescent="0.25">
      <c r="A2940" t="str">
        <f t="shared" si="138"/>
        <v/>
      </c>
      <c r="B2940" t="str">
        <f t="shared" si="136"/>
        <v/>
      </c>
      <c r="C2940" t="str">
        <f t="shared" si="137"/>
        <v/>
      </c>
      <c r="D2940">
        <v>2026</v>
      </c>
      <c r="E2940" t="s">
        <v>9604</v>
      </c>
      <c r="F2940" t="s">
        <v>3134</v>
      </c>
      <c r="G2940" t="s">
        <v>47</v>
      </c>
      <c r="H2940" t="s">
        <v>64</v>
      </c>
      <c r="I2940">
        <v>0</v>
      </c>
      <c r="J2940">
        <v>0</v>
      </c>
      <c r="K2940" s="29">
        <v>19.29</v>
      </c>
      <c r="L2940">
        <v>4</v>
      </c>
      <c r="M2940">
        <v>0</v>
      </c>
      <c r="N2940">
        <v>0</v>
      </c>
      <c r="O2940">
        <v>0</v>
      </c>
      <c r="P2940">
        <v>0</v>
      </c>
      <c r="Q2940">
        <v>2.1</v>
      </c>
      <c r="R2940">
        <v>4</v>
      </c>
      <c r="S2940">
        <v>5</v>
      </c>
      <c r="T2940">
        <v>5</v>
      </c>
      <c r="U2940">
        <v>4</v>
      </c>
      <c r="V2940">
        <v>1</v>
      </c>
      <c r="W2940">
        <v>0</v>
      </c>
      <c r="X2940" s="2">
        <v>0.36399999999999999</v>
      </c>
    </row>
    <row r="2941" spans="1:24" x14ac:dyDescent="0.25">
      <c r="A2941" t="str">
        <f t="shared" si="138"/>
        <v/>
      </c>
      <c r="B2941" t="str">
        <f t="shared" si="136"/>
        <v/>
      </c>
      <c r="C2941" t="str">
        <f t="shared" si="137"/>
        <v/>
      </c>
      <c r="D2941">
        <v>2026</v>
      </c>
      <c r="E2941" t="s">
        <v>9605</v>
      </c>
      <c r="F2941" t="s">
        <v>3134</v>
      </c>
      <c r="G2941" t="s">
        <v>37</v>
      </c>
      <c r="H2941" t="s">
        <v>64</v>
      </c>
      <c r="I2941">
        <v>0</v>
      </c>
      <c r="J2941">
        <v>0</v>
      </c>
      <c r="K2941" s="29">
        <v>21</v>
      </c>
      <c r="L2941">
        <v>5</v>
      </c>
      <c r="M2941">
        <v>0</v>
      </c>
      <c r="N2941">
        <v>0</v>
      </c>
      <c r="O2941">
        <v>0</v>
      </c>
      <c r="P2941">
        <v>0</v>
      </c>
      <c r="Q2941">
        <v>3</v>
      </c>
      <c r="R2941">
        <v>6</v>
      </c>
      <c r="S2941">
        <v>9</v>
      </c>
      <c r="T2941">
        <v>7</v>
      </c>
      <c r="U2941">
        <v>4</v>
      </c>
      <c r="V2941">
        <v>2</v>
      </c>
      <c r="W2941">
        <v>2</v>
      </c>
      <c r="X2941" s="2">
        <v>0.46200000000000002</v>
      </c>
    </row>
    <row r="2942" spans="1:24" x14ac:dyDescent="0.25">
      <c r="A2942" t="str">
        <f t="shared" si="138"/>
        <v/>
      </c>
      <c r="B2942" t="str">
        <f t="shared" si="136"/>
        <v/>
      </c>
      <c r="C2942" t="str">
        <f t="shared" si="137"/>
        <v/>
      </c>
      <c r="D2942">
        <v>2026</v>
      </c>
      <c r="E2942" t="s">
        <v>9606</v>
      </c>
      <c r="F2942" t="s">
        <v>3134</v>
      </c>
      <c r="G2942" t="s">
        <v>37</v>
      </c>
      <c r="H2942" t="s">
        <v>64</v>
      </c>
      <c r="I2942">
        <v>0</v>
      </c>
      <c r="J2942">
        <v>0</v>
      </c>
      <c r="K2942" s="29">
        <v>54</v>
      </c>
      <c r="L2942">
        <v>1</v>
      </c>
      <c r="M2942">
        <v>0</v>
      </c>
      <c r="N2942">
        <v>0</v>
      </c>
      <c r="O2942">
        <v>0</v>
      </c>
      <c r="P2942">
        <v>0</v>
      </c>
      <c r="Q2942">
        <v>0.1</v>
      </c>
      <c r="R2942">
        <v>2</v>
      </c>
      <c r="S2942">
        <v>2</v>
      </c>
      <c r="T2942">
        <v>2</v>
      </c>
      <c r="U2942">
        <v>3</v>
      </c>
      <c r="V2942">
        <v>0</v>
      </c>
      <c r="W2942">
        <v>0</v>
      </c>
      <c r="X2942" s="2">
        <v>0.66700000000000004</v>
      </c>
    </row>
    <row r="2943" spans="1:24" x14ac:dyDescent="0.25">
      <c r="A2943">
        <f t="shared" si="138"/>
        <v>1</v>
      </c>
      <c r="B2943" t="str">
        <f t="shared" si="136"/>
        <v/>
      </c>
      <c r="C2943" t="str">
        <f t="shared" si="137"/>
        <v/>
      </c>
      <c r="D2943">
        <v>2026</v>
      </c>
      <c r="E2943" t="s">
        <v>9607</v>
      </c>
      <c r="F2943" t="s">
        <v>3151</v>
      </c>
      <c r="G2943" t="s">
        <v>32</v>
      </c>
      <c r="H2943" t="s">
        <v>64</v>
      </c>
      <c r="I2943">
        <v>8</v>
      </c>
      <c r="J2943">
        <v>1</v>
      </c>
      <c r="K2943" s="29">
        <v>4.32</v>
      </c>
      <c r="L2943">
        <v>15</v>
      </c>
      <c r="M2943">
        <v>15</v>
      </c>
      <c r="N2943">
        <v>0</v>
      </c>
      <c r="O2943">
        <v>0</v>
      </c>
      <c r="P2943">
        <v>0</v>
      </c>
      <c r="Q2943">
        <v>83.1</v>
      </c>
      <c r="R2943">
        <v>80</v>
      </c>
      <c r="S2943">
        <v>43</v>
      </c>
      <c r="T2943">
        <v>40</v>
      </c>
      <c r="U2943">
        <v>30</v>
      </c>
      <c r="V2943">
        <v>43</v>
      </c>
      <c r="W2943">
        <v>10</v>
      </c>
      <c r="X2943" s="2">
        <v>0.25900000000000001</v>
      </c>
    </row>
    <row r="2944" spans="1:24" x14ac:dyDescent="0.25">
      <c r="A2944" t="str">
        <f t="shared" si="138"/>
        <v/>
      </c>
      <c r="B2944" t="str">
        <f t="shared" si="136"/>
        <v/>
      </c>
      <c r="C2944" t="str">
        <f t="shared" si="137"/>
        <v/>
      </c>
      <c r="D2944">
        <v>2026</v>
      </c>
      <c r="E2944" t="s">
        <v>9608</v>
      </c>
      <c r="F2944" t="s">
        <v>3151</v>
      </c>
      <c r="G2944" t="s">
        <v>37</v>
      </c>
      <c r="H2944" t="s">
        <v>64</v>
      </c>
      <c r="I2944">
        <v>4</v>
      </c>
      <c r="J2944">
        <v>5</v>
      </c>
      <c r="K2944" s="29">
        <v>4.8</v>
      </c>
      <c r="L2944">
        <v>15</v>
      </c>
      <c r="M2944">
        <v>14</v>
      </c>
      <c r="N2944">
        <v>0</v>
      </c>
      <c r="O2944">
        <v>0</v>
      </c>
      <c r="P2944">
        <v>0</v>
      </c>
      <c r="Q2944">
        <v>60</v>
      </c>
      <c r="R2944">
        <v>60</v>
      </c>
      <c r="S2944">
        <v>34</v>
      </c>
      <c r="T2944">
        <v>32</v>
      </c>
      <c r="U2944">
        <v>32</v>
      </c>
      <c r="V2944">
        <v>67</v>
      </c>
      <c r="W2944">
        <v>6</v>
      </c>
      <c r="X2944" s="2">
        <v>0.25800000000000001</v>
      </c>
    </row>
    <row r="2945" spans="1:24" x14ac:dyDescent="0.25">
      <c r="A2945" t="str">
        <f t="shared" si="138"/>
        <v/>
      </c>
      <c r="B2945" t="str">
        <f t="shared" si="136"/>
        <v/>
      </c>
      <c r="C2945" t="str">
        <f t="shared" si="137"/>
        <v/>
      </c>
      <c r="D2945">
        <v>2026</v>
      </c>
      <c r="E2945" t="s">
        <v>9609</v>
      </c>
      <c r="F2945" t="s">
        <v>3151</v>
      </c>
      <c r="G2945" t="s">
        <v>37</v>
      </c>
      <c r="H2945" t="s">
        <v>64</v>
      </c>
      <c r="I2945">
        <v>2</v>
      </c>
      <c r="J2945">
        <v>6</v>
      </c>
      <c r="K2945" s="29">
        <v>6.75</v>
      </c>
      <c r="L2945">
        <v>17</v>
      </c>
      <c r="M2945">
        <v>12</v>
      </c>
      <c r="N2945">
        <v>0</v>
      </c>
      <c r="O2945">
        <v>0</v>
      </c>
      <c r="P2945">
        <v>0</v>
      </c>
      <c r="Q2945">
        <v>68</v>
      </c>
      <c r="R2945">
        <v>80</v>
      </c>
      <c r="S2945">
        <v>63</v>
      </c>
      <c r="T2945">
        <v>51</v>
      </c>
      <c r="U2945">
        <v>45</v>
      </c>
      <c r="V2945">
        <v>61</v>
      </c>
      <c r="W2945">
        <v>10</v>
      </c>
      <c r="X2945" s="2">
        <v>0.28499999999999998</v>
      </c>
    </row>
    <row r="2946" spans="1:24" x14ac:dyDescent="0.25">
      <c r="A2946" t="str">
        <f t="shared" si="138"/>
        <v/>
      </c>
      <c r="B2946" t="str">
        <f t="shared" ref="B2946:B3009" si="139">IF(COUNTIFS(Draft_Player,$E2946),COUNTIFS(Draft_Player,$E2946),"")</f>
        <v/>
      </c>
      <c r="C2946" t="str">
        <f t="shared" ref="C2946:C3009" si="140">IF(COUNTIFS(Transfers_Player,$E2946),COUNTIFS(Transfers_Player,$E2946),"")</f>
        <v/>
      </c>
      <c r="D2946">
        <v>2026</v>
      </c>
      <c r="E2946" t="s">
        <v>3157</v>
      </c>
      <c r="F2946" t="s">
        <v>3151</v>
      </c>
      <c r="G2946" t="s">
        <v>47</v>
      </c>
      <c r="H2946" t="s">
        <v>64</v>
      </c>
      <c r="I2946">
        <v>1</v>
      </c>
      <c r="J2946">
        <v>0</v>
      </c>
      <c r="K2946" s="29">
        <v>0</v>
      </c>
      <c r="L2946">
        <v>5</v>
      </c>
      <c r="M2946">
        <v>0</v>
      </c>
      <c r="N2946">
        <v>0</v>
      </c>
      <c r="O2946">
        <v>0</v>
      </c>
      <c r="P2946">
        <v>0</v>
      </c>
      <c r="Q2946">
        <v>4.0999999999999996</v>
      </c>
      <c r="R2946">
        <v>3</v>
      </c>
      <c r="S2946">
        <v>0</v>
      </c>
      <c r="T2946">
        <v>0</v>
      </c>
      <c r="U2946">
        <v>3</v>
      </c>
      <c r="V2946">
        <v>7</v>
      </c>
      <c r="W2946">
        <v>1</v>
      </c>
      <c r="X2946" s="2">
        <v>0.188</v>
      </c>
    </row>
    <row r="2947" spans="1:24" x14ac:dyDescent="0.25">
      <c r="A2947">
        <f t="shared" si="138"/>
        <v>1</v>
      </c>
      <c r="B2947" t="str">
        <f t="shared" si="139"/>
        <v/>
      </c>
      <c r="C2947" t="str">
        <f t="shared" si="140"/>
        <v/>
      </c>
      <c r="D2947">
        <v>2026</v>
      </c>
      <c r="E2947" t="s">
        <v>9610</v>
      </c>
      <c r="F2947" t="s">
        <v>3151</v>
      </c>
      <c r="G2947" t="s">
        <v>32</v>
      </c>
      <c r="H2947" t="s">
        <v>64</v>
      </c>
      <c r="I2947">
        <v>2</v>
      </c>
      <c r="J2947">
        <v>2</v>
      </c>
      <c r="K2947" s="29">
        <v>3.06</v>
      </c>
      <c r="L2947">
        <v>23</v>
      </c>
      <c r="M2947">
        <v>0</v>
      </c>
      <c r="N2947">
        <v>0</v>
      </c>
      <c r="O2947">
        <v>0</v>
      </c>
      <c r="P2947">
        <v>10</v>
      </c>
      <c r="Q2947">
        <v>32.1</v>
      </c>
      <c r="R2947">
        <v>19</v>
      </c>
      <c r="S2947">
        <v>16</v>
      </c>
      <c r="T2947">
        <v>11</v>
      </c>
      <c r="U2947">
        <v>14</v>
      </c>
      <c r="V2947">
        <v>34</v>
      </c>
      <c r="W2947">
        <v>2</v>
      </c>
      <c r="X2947" s="2">
        <v>0.17</v>
      </c>
    </row>
    <row r="2948" spans="1:24" x14ac:dyDescent="0.25">
      <c r="A2948">
        <f t="shared" si="138"/>
        <v>1</v>
      </c>
      <c r="B2948" t="str">
        <f t="shared" si="139"/>
        <v/>
      </c>
      <c r="C2948" t="str">
        <f t="shared" si="140"/>
        <v/>
      </c>
      <c r="D2948">
        <v>2026</v>
      </c>
      <c r="E2948" t="s">
        <v>9611</v>
      </c>
      <c r="F2948" t="s">
        <v>3151</v>
      </c>
      <c r="G2948" t="s">
        <v>29</v>
      </c>
      <c r="H2948" t="s">
        <v>64</v>
      </c>
      <c r="I2948">
        <v>4</v>
      </c>
      <c r="J2948">
        <v>1</v>
      </c>
      <c r="K2948" s="29">
        <v>3.69</v>
      </c>
      <c r="L2948">
        <v>27</v>
      </c>
      <c r="M2948">
        <v>0</v>
      </c>
      <c r="N2948">
        <v>0</v>
      </c>
      <c r="O2948">
        <v>0</v>
      </c>
      <c r="P2948">
        <v>0</v>
      </c>
      <c r="Q2948">
        <v>31.2</v>
      </c>
      <c r="R2948">
        <v>31</v>
      </c>
      <c r="S2948">
        <v>15</v>
      </c>
      <c r="T2948">
        <v>13</v>
      </c>
      <c r="U2948">
        <v>16</v>
      </c>
      <c r="V2948">
        <v>31</v>
      </c>
      <c r="W2948">
        <v>13</v>
      </c>
      <c r="X2948" s="2">
        <v>0.26300000000000001</v>
      </c>
    </row>
    <row r="2949" spans="1:24" x14ac:dyDescent="0.25">
      <c r="A2949">
        <f t="shared" si="138"/>
        <v>1</v>
      </c>
      <c r="B2949" t="str">
        <f t="shared" si="139"/>
        <v/>
      </c>
      <c r="C2949" t="str">
        <f t="shared" si="140"/>
        <v/>
      </c>
      <c r="D2949">
        <v>2026</v>
      </c>
      <c r="E2949" t="s">
        <v>9612</v>
      </c>
      <c r="F2949" t="s">
        <v>3151</v>
      </c>
      <c r="G2949" t="s">
        <v>29</v>
      </c>
      <c r="H2949" t="s">
        <v>64</v>
      </c>
      <c r="I2949">
        <v>1</v>
      </c>
      <c r="J2949">
        <v>0</v>
      </c>
      <c r="K2949" s="29">
        <v>5.14</v>
      </c>
      <c r="L2949">
        <v>3</v>
      </c>
      <c r="M2949">
        <v>3</v>
      </c>
      <c r="N2949">
        <v>0</v>
      </c>
      <c r="O2949">
        <v>0</v>
      </c>
      <c r="P2949">
        <v>0</v>
      </c>
      <c r="Q2949">
        <v>14</v>
      </c>
      <c r="R2949">
        <v>18</v>
      </c>
      <c r="S2949">
        <v>8</v>
      </c>
      <c r="T2949">
        <v>8</v>
      </c>
      <c r="U2949">
        <v>3</v>
      </c>
      <c r="V2949">
        <v>13</v>
      </c>
      <c r="W2949">
        <v>0</v>
      </c>
      <c r="X2949" s="2">
        <v>0.32100000000000001</v>
      </c>
    </row>
    <row r="2950" spans="1:24" x14ac:dyDescent="0.25">
      <c r="A2950" t="str">
        <f t="shared" si="138"/>
        <v/>
      </c>
      <c r="B2950" t="str">
        <f t="shared" si="139"/>
        <v/>
      </c>
      <c r="C2950" t="str">
        <f t="shared" si="140"/>
        <v/>
      </c>
      <c r="D2950">
        <v>2026</v>
      </c>
      <c r="E2950" t="s">
        <v>3164</v>
      </c>
      <c r="F2950" t="s">
        <v>3151</v>
      </c>
      <c r="G2950" t="s">
        <v>24</v>
      </c>
      <c r="H2950" t="s">
        <v>64</v>
      </c>
      <c r="I2950">
        <v>2</v>
      </c>
      <c r="J2950">
        <v>1</v>
      </c>
      <c r="K2950" s="29">
        <v>5.77</v>
      </c>
      <c r="L2950">
        <v>22</v>
      </c>
      <c r="M2950">
        <v>0</v>
      </c>
      <c r="N2950">
        <v>0</v>
      </c>
      <c r="O2950">
        <v>0</v>
      </c>
      <c r="P2950">
        <v>2</v>
      </c>
      <c r="Q2950">
        <v>34.1</v>
      </c>
      <c r="R2950">
        <v>36</v>
      </c>
      <c r="S2950">
        <v>30</v>
      </c>
      <c r="T2950">
        <v>22</v>
      </c>
      <c r="U2950">
        <v>20</v>
      </c>
      <c r="V2950">
        <v>33</v>
      </c>
      <c r="W2950">
        <v>3</v>
      </c>
      <c r="X2950" s="2">
        <v>0.26500000000000001</v>
      </c>
    </row>
    <row r="2951" spans="1:24" x14ac:dyDescent="0.25">
      <c r="A2951" t="str">
        <f t="shared" si="138"/>
        <v/>
      </c>
      <c r="B2951" t="str">
        <f t="shared" si="139"/>
        <v/>
      </c>
      <c r="C2951">
        <f t="shared" si="140"/>
        <v>1</v>
      </c>
      <c r="D2951">
        <v>2026</v>
      </c>
      <c r="E2951" t="s">
        <v>7303</v>
      </c>
      <c r="F2951" t="s">
        <v>3151</v>
      </c>
      <c r="G2951" t="s">
        <v>47</v>
      </c>
      <c r="H2951" t="s">
        <v>64</v>
      </c>
      <c r="I2951">
        <v>0</v>
      </c>
      <c r="J2951">
        <v>0</v>
      </c>
      <c r="K2951" s="29">
        <v>6</v>
      </c>
      <c r="L2951">
        <v>2</v>
      </c>
      <c r="M2951">
        <v>1</v>
      </c>
      <c r="N2951">
        <v>0</v>
      </c>
      <c r="O2951">
        <v>0</v>
      </c>
      <c r="P2951">
        <v>0</v>
      </c>
      <c r="Q2951">
        <v>3</v>
      </c>
      <c r="R2951">
        <v>1</v>
      </c>
      <c r="S2951">
        <v>2</v>
      </c>
      <c r="T2951">
        <v>2</v>
      </c>
      <c r="U2951">
        <v>7</v>
      </c>
      <c r="V2951">
        <v>0</v>
      </c>
      <c r="W2951">
        <v>4</v>
      </c>
      <c r="X2951" s="2">
        <v>0.14299999999999999</v>
      </c>
    </row>
    <row r="2952" spans="1:24" x14ac:dyDescent="0.25">
      <c r="A2952">
        <f t="shared" si="138"/>
        <v>1</v>
      </c>
      <c r="B2952" t="str">
        <f t="shared" si="139"/>
        <v/>
      </c>
      <c r="C2952" t="str">
        <f t="shared" si="140"/>
        <v/>
      </c>
      <c r="D2952">
        <v>2026</v>
      </c>
      <c r="E2952" t="s">
        <v>9613</v>
      </c>
      <c r="F2952" t="s">
        <v>3151</v>
      </c>
      <c r="G2952" t="s">
        <v>29</v>
      </c>
      <c r="H2952" t="s">
        <v>64</v>
      </c>
      <c r="I2952">
        <v>1</v>
      </c>
      <c r="J2952">
        <v>1</v>
      </c>
      <c r="K2952" s="29">
        <v>6.62</v>
      </c>
      <c r="L2952">
        <v>13</v>
      </c>
      <c r="M2952">
        <v>2</v>
      </c>
      <c r="N2952">
        <v>0</v>
      </c>
      <c r="O2952">
        <v>0</v>
      </c>
      <c r="P2952">
        <v>0</v>
      </c>
      <c r="Q2952">
        <v>17.2</v>
      </c>
      <c r="R2952">
        <v>14</v>
      </c>
      <c r="S2952">
        <v>13</v>
      </c>
      <c r="T2952">
        <v>13</v>
      </c>
      <c r="U2952">
        <v>17</v>
      </c>
      <c r="V2952">
        <v>8</v>
      </c>
      <c r="W2952">
        <v>4</v>
      </c>
      <c r="X2952" s="2">
        <v>0.24099999999999999</v>
      </c>
    </row>
    <row r="2953" spans="1:24" x14ac:dyDescent="0.25">
      <c r="A2953" t="str">
        <f t="shared" si="138"/>
        <v/>
      </c>
      <c r="B2953" t="str">
        <f t="shared" si="139"/>
        <v/>
      </c>
      <c r="C2953" t="str">
        <f t="shared" si="140"/>
        <v/>
      </c>
      <c r="D2953">
        <v>2026</v>
      </c>
      <c r="E2953" t="s">
        <v>9614</v>
      </c>
      <c r="F2953" t="s">
        <v>3151</v>
      </c>
      <c r="G2953" t="s">
        <v>37</v>
      </c>
      <c r="H2953" t="s">
        <v>64</v>
      </c>
      <c r="I2953">
        <v>0</v>
      </c>
      <c r="J2953">
        <v>1</v>
      </c>
      <c r="K2953" s="29">
        <v>6.75</v>
      </c>
      <c r="L2953">
        <v>22</v>
      </c>
      <c r="M2953">
        <v>0</v>
      </c>
      <c r="N2953">
        <v>0</v>
      </c>
      <c r="O2953">
        <v>0</v>
      </c>
      <c r="P2953">
        <v>0</v>
      </c>
      <c r="Q2953">
        <v>26.2</v>
      </c>
      <c r="R2953">
        <v>26</v>
      </c>
      <c r="S2953">
        <v>20</v>
      </c>
      <c r="T2953">
        <v>20</v>
      </c>
      <c r="U2953">
        <v>23</v>
      </c>
      <c r="V2953">
        <v>32</v>
      </c>
      <c r="W2953">
        <v>9</v>
      </c>
      <c r="X2953" s="2">
        <v>0.26300000000000001</v>
      </c>
    </row>
    <row r="2954" spans="1:24" x14ac:dyDescent="0.25">
      <c r="A2954">
        <f t="shared" si="138"/>
        <v>1</v>
      </c>
      <c r="B2954" t="str">
        <f t="shared" si="139"/>
        <v/>
      </c>
      <c r="C2954" t="str">
        <f t="shared" si="140"/>
        <v/>
      </c>
      <c r="D2954">
        <v>2026</v>
      </c>
      <c r="E2954" t="s">
        <v>9615</v>
      </c>
      <c r="F2954" t="s">
        <v>3151</v>
      </c>
      <c r="G2954" t="s">
        <v>29</v>
      </c>
      <c r="H2954" t="s">
        <v>64</v>
      </c>
      <c r="I2954">
        <v>0</v>
      </c>
      <c r="J2954">
        <v>3</v>
      </c>
      <c r="K2954" s="29">
        <v>9.19</v>
      </c>
      <c r="L2954">
        <v>24</v>
      </c>
      <c r="M2954">
        <v>1</v>
      </c>
      <c r="N2954">
        <v>0</v>
      </c>
      <c r="O2954">
        <v>0</v>
      </c>
      <c r="P2954">
        <v>0</v>
      </c>
      <c r="Q2954">
        <v>32.1</v>
      </c>
      <c r="R2954">
        <v>44</v>
      </c>
      <c r="S2954">
        <v>41</v>
      </c>
      <c r="T2954">
        <v>33</v>
      </c>
      <c r="U2954">
        <v>30</v>
      </c>
      <c r="V2954">
        <v>31</v>
      </c>
      <c r="W2954">
        <v>9</v>
      </c>
      <c r="X2954" s="2">
        <v>0.32400000000000001</v>
      </c>
    </row>
    <row r="2955" spans="1:24" x14ac:dyDescent="0.25">
      <c r="A2955" t="str">
        <f t="shared" si="138"/>
        <v/>
      </c>
      <c r="B2955" t="str">
        <f t="shared" si="139"/>
        <v/>
      </c>
      <c r="C2955" t="str">
        <f t="shared" si="140"/>
        <v/>
      </c>
      <c r="D2955">
        <v>2026</v>
      </c>
      <c r="E2955" t="s">
        <v>3166</v>
      </c>
      <c r="F2955" t="s">
        <v>3151</v>
      </c>
      <c r="G2955" t="s">
        <v>24</v>
      </c>
      <c r="H2955" t="s">
        <v>64</v>
      </c>
      <c r="I2955">
        <v>1</v>
      </c>
      <c r="J2955">
        <v>0</v>
      </c>
      <c r="K2955" s="29">
        <v>10.050000000000001</v>
      </c>
      <c r="L2955">
        <v>12</v>
      </c>
      <c r="M2955">
        <v>0</v>
      </c>
      <c r="N2955">
        <v>0</v>
      </c>
      <c r="O2955">
        <v>0</v>
      </c>
      <c r="P2955">
        <v>0</v>
      </c>
      <c r="Q2955">
        <v>14.1</v>
      </c>
      <c r="R2955">
        <v>25</v>
      </c>
      <c r="S2955">
        <v>16</v>
      </c>
      <c r="T2955">
        <v>16</v>
      </c>
      <c r="U2955">
        <v>14</v>
      </c>
      <c r="V2955">
        <v>10</v>
      </c>
      <c r="W2955">
        <v>4</v>
      </c>
      <c r="X2955" s="2">
        <v>0.39100000000000001</v>
      </c>
    </row>
    <row r="2956" spans="1:24" x14ac:dyDescent="0.25">
      <c r="A2956">
        <f t="shared" si="138"/>
        <v>1</v>
      </c>
      <c r="B2956" t="str">
        <f t="shared" si="139"/>
        <v/>
      </c>
      <c r="C2956" t="str">
        <f t="shared" si="140"/>
        <v/>
      </c>
      <c r="D2956">
        <v>2026</v>
      </c>
      <c r="E2956" t="s">
        <v>9616</v>
      </c>
      <c r="F2956" t="s">
        <v>3151</v>
      </c>
      <c r="G2956" t="s">
        <v>29</v>
      </c>
      <c r="H2956" t="s">
        <v>64</v>
      </c>
      <c r="I2956">
        <v>1</v>
      </c>
      <c r="J2956">
        <v>4</v>
      </c>
      <c r="K2956" s="29">
        <v>12.05</v>
      </c>
      <c r="L2956">
        <v>14</v>
      </c>
      <c r="M2956">
        <v>4</v>
      </c>
      <c r="N2956">
        <v>0</v>
      </c>
      <c r="O2956">
        <v>0</v>
      </c>
      <c r="P2956">
        <v>1</v>
      </c>
      <c r="Q2956">
        <v>21.2</v>
      </c>
      <c r="R2956">
        <v>38</v>
      </c>
      <c r="S2956">
        <v>31</v>
      </c>
      <c r="T2956">
        <v>29</v>
      </c>
      <c r="U2956">
        <v>17</v>
      </c>
      <c r="V2956">
        <v>10</v>
      </c>
      <c r="W2956">
        <v>0</v>
      </c>
      <c r="X2956" s="2">
        <v>0.4</v>
      </c>
    </row>
    <row r="2957" spans="1:24" x14ac:dyDescent="0.25">
      <c r="A2957">
        <f t="shared" si="138"/>
        <v>1</v>
      </c>
      <c r="B2957" t="str">
        <f t="shared" si="139"/>
        <v/>
      </c>
      <c r="C2957" t="str">
        <f t="shared" si="140"/>
        <v/>
      </c>
      <c r="D2957">
        <v>2026</v>
      </c>
      <c r="E2957" t="s">
        <v>3163</v>
      </c>
      <c r="F2957" t="s">
        <v>3151</v>
      </c>
      <c r="G2957" t="s">
        <v>29</v>
      </c>
      <c r="H2957" t="s">
        <v>64</v>
      </c>
      <c r="I2957">
        <v>0</v>
      </c>
      <c r="J2957">
        <v>0</v>
      </c>
      <c r="K2957" s="29">
        <v>27</v>
      </c>
      <c r="L2957">
        <v>1</v>
      </c>
      <c r="M2957">
        <v>0</v>
      </c>
      <c r="N2957">
        <v>0</v>
      </c>
      <c r="O2957">
        <v>0</v>
      </c>
      <c r="P2957">
        <v>0</v>
      </c>
      <c r="Q2957">
        <v>0.1</v>
      </c>
      <c r="R2957">
        <v>1</v>
      </c>
      <c r="S2957">
        <v>1</v>
      </c>
      <c r="T2957">
        <v>1</v>
      </c>
      <c r="U2957">
        <v>0</v>
      </c>
      <c r="V2957">
        <v>0</v>
      </c>
      <c r="W2957">
        <v>0</v>
      </c>
      <c r="X2957" s="2">
        <v>0.5</v>
      </c>
    </row>
    <row r="2958" spans="1:24" x14ac:dyDescent="0.25">
      <c r="A2958" t="str">
        <f t="shared" si="138"/>
        <v/>
      </c>
      <c r="B2958" t="str">
        <f t="shared" si="139"/>
        <v/>
      </c>
      <c r="C2958" t="str">
        <f t="shared" si="140"/>
        <v/>
      </c>
      <c r="D2958">
        <v>2026</v>
      </c>
      <c r="E2958" t="s">
        <v>9617</v>
      </c>
      <c r="F2958" t="s">
        <v>3151</v>
      </c>
      <c r="G2958" t="s">
        <v>24</v>
      </c>
      <c r="H2958" t="s">
        <v>64</v>
      </c>
      <c r="I2958">
        <v>0</v>
      </c>
      <c r="J2958">
        <v>0</v>
      </c>
      <c r="K2958" s="29">
        <v>40.5</v>
      </c>
      <c r="L2958">
        <v>1</v>
      </c>
      <c r="M2958">
        <v>0</v>
      </c>
      <c r="N2958">
        <v>0</v>
      </c>
      <c r="O2958">
        <v>0</v>
      </c>
      <c r="P2958">
        <v>0</v>
      </c>
      <c r="Q2958">
        <v>0.2</v>
      </c>
      <c r="R2958">
        <v>1</v>
      </c>
      <c r="S2958">
        <v>3</v>
      </c>
      <c r="T2958">
        <v>3</v>
      </c>
      <c r="U2958">
        <v>2</v>
      </c>
      <c r="V2958">
        <v>0</v>
      </c>
      <c r="W2958">
        <v>0</v>
      </c>
      <c r="X2958" s="2">
        <v>0.33300000000000002</v>
      </c>
    </row>
    <row r="2959" spans="1:24" x14ac:dyDescent="0.25">
      <c r="A2959" t="str">
        <f t="shared" si="138"/>
        <v/>
      </c>
      <c r="B2959" t="str">
        <f t="shared" si="139"/>
        <v/>
      </c>
      <c r="C2959" t="str">
        <f t="shared" si="140"/>
        <v/>
      </c>
      <c r="D2959">
        <v>2026</v>
      </c>
      <c r="E2959" t="s">
        <v>9618</v>
      </c>
      <c r="F2959" t="s">
        <v>3168</v>
      </c>
      <c r="G2959" t="s">
        <v>24</v>
      </c>
      <c r="H2959" t="s">
        <v>64</v>
      </c>
      <c r="I2959">
        <v>4</v>
      </c>
      <c r="J2959">
        <v>6</v>
      </c>
      <c r="K2959" s="29">
        <v>5.25</v>
      </c>
      <c r="L2959">
        <v>15</v>
      </c>
      <c r="M2959">
        <v>15</v>
      </c>
      <c r="N2959">
        <v>2</v>
      </c>
      <c r="O2959">
        <v>2</v>
      </c>
      <c r="P2959">
        <v>0</v>
      </c>
      <c r="Q2959">
        <v>84</v>
      </c>
      <c r="R2959">
        <v>96</v>
      </c>
      <c r="S2959">
        <v>57</v>
      </c>
      <c r="T2959">
        <v>49</v>
      </c>
      <c r="U2959">
        <v>32</v>
      </c>
      <c r="V2959">
        <v>74</v>
      </c>
      <c r="W2959">
        <v>10</v>
      </c>
      <c r="X2959" s="2">
        <v>0.28999999999999998</v>
      </c>
    </row>
    <row r="2960" spans="1:24" x14ac:dyDescent="0.25">
      <c r="A2960">
        <f t="shared" si="138"/>
        <v>1</v>
      </c>
      <c r="B2960" t="str">
        <f t="shared" si="139"/>
        <v/>
      </c>
      <c r="C2960" t="str">
        <f t="shared" si="140"/>
        <v/>
      </c>
      <c r="D2960">
        <v>2026</v>
      </c>
      <c r="E2960" t="s">
        <v>9619</v>
      </c>
      <c r="F2960" t="s">
        <v>3168</v>
      </c>
      <c r="G2960" t="s">
        <v>29</v>
      </c>
      <c r="H2960" t="s">
        <v>64</v>
      </c>
      <c r="I2960">
        <v>6</v>
      </c>
      <c r="J2960">
        <v>5</v>
      </c>
      <c r="K2960" s="29">
        <v>5.8</v>
      </c>
      <c r="L2960">
        <v>16</v>
      </c>
      <c r="M2960">
        <v>7</v>
      </c>
      <c r="N2960">
        <v>0</v>
      </c>
      <c r="O2960">
        <v>0</v>
      </c>
      <c r="P2960">
        <v>0</v>
      </c>
      <c r="Q2960">
        <v>71.099999999999994</v>
      </c>
      <c r="R2960">
        <v>76</v>
      </c>
      <c r="S2960">
        <v>52</v>
      </c>
      <c r="T2960">
        <v>46</v>
      </c>
      <c r="U2960">
        <v>29</v>
      </c>
      <c r="V2960">
        <v>69</v>
      </c>
      <c r="W2960">
        <v>7</v>
      </c>
      <c r="X2960" s="2">
        <v>0.27200000000000002</v>
      </c>
    </row>
    <row r="2961" spans="1:24" x14ac:dyDescent="0.25">
      <c r="A2961" t="str">
        <f t="shared" si="138"/>
        <v/>
      </c>
      <c r="B2961" t="str">
        <f t="shared" si="139"/>
        <v/>
      </c>
      <c r="C2961">
        <f t="shared" si="140"/>
        <v>1</v>
      </c>
      <c r="D2961">
        <v>2026</v>
      </c>
      <c r="E2961" t="s">
        <v>3184</v>
      </c>
      <c r="F2961" t="s">
        <v>3168</v>
      </c>
      <c r="G2961" t="s">
        <v>37</v>
      </c>
      <c r="H2961" t="s">
        <v>64</v>
      </c>
      <c r="I2961">
        <v>0</v>
      </c>
      <c r="J2961">
        <v>0</v>
      </c>
      <c r="K2961" s="29">
        <v>0</v>
      </c>
      <c r="L2961">
        <v>1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1</v>
      </c>
      <c r="S2961">
        <v>0</v>
      </c>
      <c r="T2961">
        <v>0</v>
      </c>
      <c r="U2961">
        <v>2</v>
      </c>
      <c r="V2961">
        <v>0</v>
      </c>
      <c r="W2961">
        <v>1</v>
      </c>
      <c r="X2961" s="2">
        <v>0.5</v>
      </c>
    </row>
    <row r="2962" spans="1:24" x14ac:dyDescent="0.25">
      <c r="A2962">
        <f t="shared" si="138"/>
        <v>1</v>
      </c>
      <c r="B2962" t="str">
        <f t="shared" si="139"/>
        <v/>
      </c>
      <c r="C2962" t="str">
        <f t="shared" si="140"/>
        <v/>
      </c>
      <c r="D2962">
        <v>2026</v>
      </c>
      <c r="E2962" t="s">
        <v>9620</v>
      </c>
      <c r="F2962" t="s">
        <v>3168</v>
      </c>
      <c r="G2962" t="s">
        <v>29</v>
      </c>
      <c r="H2962" t="s">
        <v>64</v>
      </c>
      <c r="I2962">
        <v>5</v>
      </c>
      <c r="J2962">
        <v>0</v>
      </c>
      <c r="K2962" s="29">
        <v>4.9800000000000004</v>
      </c>
      <c r="L2962">
        <v>19</v>
      </c>
      <c r="M2962">
        <v>0</v>
      </c>
      <c r="N2962">
        <v>0</v>
      </c>
      <c r="O2962">
        <v>0</v>
      </c>
      <c r="P2962">
        <v>0</v>
      </c>
      <c r="Q2962">
        <v>47</v>
      </c>
      <c r="R2962">
        <v>52</v>
      </c>
      <c r="S2962">
        <v>28</v>
      </c>
      <c r="T2962">
        <v>26</v>
      </c>
      <c r="U2962">
        <v>23</v>
      </c>
      <c r="V2962">
        <v>37</v>
      </c>
      <c r="W2962">
        <v>5</v>
      </c>
      <c r="X2962" s="2">
        <v>0.29399999999999998</v>
      </c>
    </row>
    <row r="2963" spans="1:24" x14ac:dyDescent="0.25">
      <c r="A2963" t="str">
        <f t="shared" si="138"/>
        <v/>
      </c>
      <c r="B2963" t="str">
        <f t="shared" si="139"/>
        <v/>
      </c>
      <c r="C2963">
        <f t="shared" si="140"/>
        <v>1</v>
      </c>
      <c r="D2963">
        <v>2026</v>
      </c>
      <c r="E2963" t="s">
        <v>6986</v>
      </c>
      <c r="F2963" t="s">
        <v>3168</v>
      </c>
      <c r="G2963" t="s">
        <v>37</v>
      </c>
      <c r="H2963" t="s">
        <v>64</v>
      </c>
      <c r="I2963">
        <v>2</v>
      </c>
      <c r="J2963">
        <v>1</v>
      </c>
      <c r="K2963" s="29">
        <v>5.93</v>
      </c>
      <c r="L2963">
        <v>18</v>
      </c>
      <c r="M2963">
        <v>4</v>
      </c>
      <c r="N2963">
        <v>0</v>
      </c>
      <c r="O2963">
        <v>0</v>
      </c>
      <c r="P2963">
        <v>0</v>
      </c>
      <c r="Q2963">
        <v>41</v>
      </c>
      <c r="R2963">
        <v>53</v>
      </c>
      <c r="S2963">
        <v>29</v>
      </c>
      <c r="T2963">
        <v>27</v>
      </c>
      <c r="U2963">
        <v>13</v>
      </c>
      <c r="V2963">
        <v>42</v>
      </c>
      <c r="W2963">
        <v>6</v>
      </c>
      <c r="X2963" s="2">
        <v>0.315</v>
      </c>
    </row>
    <row r="2964" spans="1:24" x14ac:dyDescent="0.25">
      <c r="A2964" t="str">
        <f t="shared" si="138"/>
        <v/>
      </c>
      <c r="B2964" t="str">
        <f t="shared" si="139"/>
        <v/>
      </c>
      <c r="C2964" t="str">
        <f t="shared" si="140"/>
        <v/>
      </c>
      <c r="D2964">
        <v>2026</v>
      </c>
      <c r="E2964" t="s">
        <v>9621</v>
      </c>
      <c r="F2964" t="s">
        <v>3168</v>
      </c>
      <c r="G2964" t="s">
        <v>37</v>
      </c>
      <c r="H2964" t="s">
        <v>64</v>
      </c>
      <c r="I2964">
        <v>1</v>
      </c>
      <c r="J2964">
        <v>2</v>
      </c>
      <c r="K2964" s="29">
        <v>6.17</v>
      </c>
      <c r="L2964">
        <v>8</v>
      </c>
      <c r="M2964">
        <v>6</v>
      </c>
      <c r="N2964">
        <v>0</v>
      </c>
      <c r="O2964">
        <v>0</v>
      </c>
      <c r="P2964">
        <v>0</v>
      </c>
      <c r="Q2964">
        <v>23.1</v>
      </c>
      <c r="R2964">
        <v>30</v>
      </c>
      <c r="S2964">
        <v>22</v>
      </c>
      <c r="T2964">
        <v>16</v>
      </c>
      <c r="U2964">
        <v>12</v>
      </c>
      <c r="V2964">
        <v>19</v>
      </c>
      <c r="W2964">
        <v>2</v>
      </c>
      <c r="X2964" s="2">
        <v>0.313</v>
      </c>
    </row>
    <row r="2965" spans="1:24" x14ac:dyDescent="0.25">
      <c r="A2965" t="str">
        <f t="shared" si="138"/>
        <v/>
      </c>
      <c r="B2965" t="str">
        <f t="shared" si="139"/>
        <v/>
      </c>
      <c r="C2965" t="str">
        <f t="shared" si="140"/>
        <v/>
      </c>
      <c r="D2965">
        <v>2026</v>
      </c>
      <c r="E2965" t="s">
        <v>9622</v>
      </c>
      <c r="F2965" t="s">
        <v>3168</v>
      </c>
      <c r="G2965" t="s">
        <v>37</v>
      </c>
      <c r="H2965" t="s">
        <v>64</v>
      </c>
      <c r="I2965">
        <v>1</v>
      </c>
      <c r="J2965">
        <v>3</v>
      </c>
      <c r="K2965" s="29">
        <v>6.58</v>
      </c>
      <c r="L2965">
        <v>18</v>
      </c>
      <c r="M2965">
        <v>1</v>
      </c>
      <c r="N2965">
        <v>0</v>
      </c>
      <c r="O2965">
        <v>0</v>
      </c>
      <c r="P2965">
        <v>3</v>
      </c>
      <c r="Q2965">
        <v>26</v>
      </c>
      <c r="R2965">
        <v>32</v>
      </c>
      <c r="S2965">
        <v>21</v>
      </c>
      <c r="T2965">
        <v>19</v>
      </c>
      <c r="U2965">
        <v>24</v>
      </c>
      <c r="V2965">
        <v>31</v>
      </c>
      <c r="W2965">
        <v>3</v>
      </c>
      <c r="X2965" s="2">
        <v>0.30199999999999999</v>
      </c>
    </row>
    <row r="2966" spans="1:24" x14ac:dyDescent="0.25">
      <c r="A2966" t="str">
        <f t="shared" si="138"/>
        <v/>
      </c>
      <c r="B2966" t="str">
        <f t="shared" si="139"/>
        <v/>
      </c>
      <c r="C2966" t="str">
        <f t="shared" si="140"/>
        <v/>
      </c>
      <c r="D2966">
        <v>2026</v>
      </c>
      <c r="E2966" t="s">
        <v>9623</v>
      </c>
      <c r="F2966" t="s">
        <v>3168</v>
      </c>
      <c r="G2966" t="s">
        <v>37</v>
      </c>
      <c r="H2966" t="s">
        <v>64</v>
      </c>
      <c r="I2966">
        <v>0</v>
      </c>
      <c r="J2966">
        <v>2</v>
      </c>
      <c r="K2966" s="29">
        <v>7.25</v>
      </c>
      <c r="L2966">
        <v>10</v>
      </c>
      <c r="M2966">
        <v>9</v>
      </c>
      <c r="N2966">
        <v>0</v>
      </c>
      <c r="O2966">
        <v>0</v>
      </c>
      <c r="P2966">
        <v>0</v>
      </c>
      <c r="Q2966">
        <v>36</v>
      </c>
      <c r="R2966">
        <v>36</v>
      </c>
      <c r="S2966">
        <v>32</v>
      </c>
      <c r="T2966">
        <v>29</v>
      </c>
      <c r="U2966">
        <v>24</v>
      </c>
      <c r="V2966">
        <v>32</v>
      </c>
      <c r="W2966">
        <v>6</v>
      </c>
      <c r="X2966" s="2">
        <v>0.26500000000000001</v>
      </c>
    </row>
    <row r="2967" spans="1:24" x14ac:dyDescent="0.25">
      <c r="A2967" t="str">
        <f t="shared" si="138"/>
        <v/>
      </c>
      <c r="B2967" t="str">
        <f t="shared" si="139"/>
        <v/>
      </c>
      <c r="C2967">
        <f t="shared" si="140"/>
        <v>1</v>
      </c>
      <c r="D2967">
        <v>2026</v>
      </c>
      <c r="E2967" t="s">
        <v>3188</v>
      </c>
      <c r="F2967" t="s">
        <v>3168</v>
      </c>
      <c r="G2967" t="s">
        <v>37</v>
      </c>
      <c r="H2967" t="s">
        <v>64</v>
      </c>
      <c r="I2967">
        <v>0</v>
      </c>
      <c r="J2967">
        <v>1</v>
      </c>
      <c r="K2967" s="29">
        <v>7.36</v>
      </c>
      <c r="L2967">
        <v>12</v>
      </c>
      <c r="M2967">
        <v>1</v>
      </c>
      <c r="N2967">
        <v>0</v>
      </c>
      <c r="O2967">
        <v>0</v>
      </c>
      <c r="P2967">
        <v>0</v>
      </c>
      <c r="Q2967">
        <v>14.2</v>
      </c>
      <c r="R2967">
        <v>13</v>
      </c>
      <c r="S2967">
        <v>13</v>
      </c>
      <c r="T2967">
        <v>12</v>
      </c>
      <c r="U2967">
        <v>12</v>
      </c>
      <c r="V2967">
        <v>10</v>
      </c>
      <c r="W2967">
        <v>2</v>
      </c>
      <c r="X2967" s="2">
        <v>0.23599999999999999</v>
      </c>
    </row>
    <row r="2968" spans="1:24" x14ac:dyDescent="0.25">
      <c r="A2968">
        <f t="shared" si="138"/>
        <v>1</v>
      </c>
      <c r="B2968" t="str">
        <f t="shared" si="139"/>
        <v/>
      </c>
      <c r="C2968" t="str">
        <f t="shared" si="140"/>
        <v/>
      </c>
      <c r="D2968">
        <v>2026</v>
      </c>
      <c r="E2968" t="s">
        <v>9624</v>
      </c>
      <c r="F2968" t="s">
        <v>3168</v>
      </c>
      <c r="G2968" t="s">
        <v>32</v>
      </c>
      <c r="H2968" t="s">
        <v>64</v>
      </c>
      <c r="I2968">
        <v>2</v>
      </c>
      <c r="J2968">
        <v>5</v>
      </c>
      <c r="K2968" s="29">
        <v>10.02</v>
      </c>
      <c r="L2968">
        <v>16</v>
      </c>
      <c r="M2968">
        <v>7</v>
      </c>
      <c r="N2968">
        <v>0</v>
      </c>
      <c r="O2968">
        <v>0</v>
      </c>
      <c r="P2968">
        <v>0</v>
      </c>
      <c r="Q2968">
        <v>32.1</v>
      </c>
      <c r="R2968">
        <v>49</v>
      </c>
      <c r="S2968">
        <v>44</v>
      </c>
      <c r="T2968">
        <v>36</v>
      </c>
      <c r="U2968">
        <v>22</v>
      </c>
      <c r="V2968">
        <v>31</v>
      </c>
      <c r="W2968">
        <v>3</v>
      </c>
      <c r="X2968" s="2">
        <v>0.34300000000000003</v>
      </c>
    </row>
    <row r="2969" spans="1:24" x14ac:dyDescent="0.25">
      <c r="A2969">
        <f t="shared" si="138"/>
        <v>1</v>
      </c>
      <c r="B2969" t="str">
        <f t="shared" si="139"/>
        <v/>
      </c>
      <c r="C2969" t="str">
        <f t="shared" si="140"/>
        <v/>
      </c>
      <c r="D2969">
        <v>2026</v>
      </c>
      <c r="E2969" t="s">
        <v>9625</v>
      </c>
      <c r="F2969" t="s">
        <v>3168</v>
      </c>
      <c r="G2969" t="s">
        <v>29</v>
      </c>
      <c r="H2969" t="s">
        <v>64</v>
      </c>
      <c r="I2969">
        <v>1</v>
      </c>
      <c r="J2969">
        <v>1</v>
      </c>
      <c r="K2969" s="29">
        <v>10.220000000000001</v>
      </c>
      <c r="L2969">
        <v>11</v>
      </c>
      <c r="M2969">
        <v>1</v>
      </c>
      <c r="N2969">
        <v>0</v>
      </c>
      <c r="O2969">
        <v>0</v>
      </c>
      <c r="P2969">
        <v>0</v>
      </c>
      <c r="Q2969">
        <v>12.1</v>
      </c>
      <c r="R2969">
        <v>13</v>
      </c>
      <c r="S2969">
        <v>15</v>
      </c>
      <c r="T2969">
        <v>14</v>
      </c>
      <c r="U2969">
        <v>20</v>
      </c>
      <c r="V2969">
        <v>16</v>
      </c>
      <c r="W2969">
        <v>2</v>
      </c>
      <c r="X2969" s="2">
        <v>0.28299999999999997</v>
      </c>
    </row>
    <row r="2970" spans="1:24" x14ac:dyDescent="0.25">
      <c r="A2970" t="str">
        <f t="shared" si="138"/>
        <v/>
      </c>
      <c r="B2970" t="str">
        <f t="shared" si="139"/>
        <v/>
      </c>
      <c r="C2970">
        <f t="shared" si="140"/>
        <v>1</v>
      </c>
      <c r="D2970">
        <v>2026</v>
      </c>
      <c r="E2970" t="s">
        <v>6592</v>
      </c>
      <c r="F2970" t="s">
        <v>3168</v>
      </c>
      <c r="G2970" t="s">
        <v>24</v>
      </c>
      <c r="H2970" t="s">
        <v>64</v>
      </c>
      <c r="I2970">
        <v>0</v>
      </c>
      <c r="J2970">
        <v>0</v>
      </c>
      <c r="K2970" s="29">
        <v>10.8</v>
      </c>
      <c r="L2970">
        <v>10</v>
      </c>
      <c r="M2970">
        <v>0</v>
      </c>
      <c r="N2970">
        <v>0</v>
      </c>
      <c r="O2970">
        <v>0</v>
      </c>
      <c r="P2970">
        <v>0</v>
      </c>
      <c r="Q2970">
        <v>8.1</v>
      </c>
      <c r="R2970">
        <v>10</v>
      </c>
      <c r="S2970">
        <v>10</v>
      </c>
      <c r="T2970">
        <v>10</v>
      </c>
      <c r="U2970">
        <v>10</v>
      </c>
      <c r="V2970">
        <v>11</v>
      </c>
      <c r="W2970">
        <v>2</v>
      </c>
      <c r="X2970" s="2">
        <v>0.313</v>
      </c>
    </row>
    <row r="2971" spans="1:24" x14ac:dyDescent="0.25">
      <c r="A2971" t="str">
        <f t="shared" si="138"/>
        <v/>
      </c>
      <c r="B2971" t="str">
        <f t="shared" si="139"/>
        <v/>
      </c>
      <c r="C2971" t="str">
        <f t="shared" si="140"/>
        <v/>
      </c>
      <c r="D2971">
        <v>2026</v>
      </c>
      <c r="E2971" t="s">
        <v>9626</v>
      </c>
      <c r="F2971" t="s">
        <v>3168</v>
      </c>
      <c r="G2971" t="s">
        <v>37</v>
      </c>
      <c r="H2971" t="s">
        <v>64</v>
      </c>
      <c r="I2971">
        <v>1</v>
      </c>
      <c r="J2971">
        <v>3</v>
      </c>
      <c r="K2971" s="29">
        <v>11.25</v>
      </c>
      <c r="L2971">
        <v>18</v>
      </c>
      <c r="M2971">
        <v>3</v>
      </c>
      <c r="N2971">
        <v>0</v>
      </c>
      <c r="O2971">
        <v>0</v>
      </c>
      <c r="P2971">
        <v>2</v>
      </c>
      <c r="Q2971">
        <v>28</v>
      </c>
      <c r="R2971">
        <v>41</v>
      </c>
      <c r="S2971">
        <v>37</v>
      </c>
      <c r="T2971">
        <v>35</v>
      </c>
      <c r="U2971">
        <v>17</v>
      </c>
      <c r="V2971">
        <v>26</v>
      </c>
      <c r="W2971">
        <v>6</v>
      </c>
      <c r="X2971" s="2">
        <v>0.34699999999999998</v>
      </c>
    </row>
    <row r="2972" spans="1:24" x14ac:dyDescent="0.25">
      <c r="A2972">
        <f t="shared" si="138"/>
        <v>1</v>
      </c>
      <c r="B2972" t="str">
        <f t="shared" si="139"/>
        <v/>
      </c>
      <c r="C2972" t="str">
        <f t="shared" si="140"/>
        <v/>
      </c>
      <c r="D2972">
        <v>2026</v>
      </c>
      <c r="E2972" t="s">
        <v>9627</v>
      </c>
      <c r="F2972" t="s">
        <v>3168</v>
      </c>
      <c r="G2972" t="s">
        <v>32</v>
      </c>
      <c r="H2972" t="s">
        <v>64</v>
      </c>
      <c r="I2972">
        <v>1</v>
      </c>
      <c r="J2972">
        <v>0</v>
      </c>
      <c r="K2972" s="29">
        <v>11.77</v>
      </c>
      <c r="L2972">
        <v>11</v>
      </c>
      <c r="M2972">
        <v>0</v>
      </c>
      <c r="N2972">
        <v>0</v>
      </c>
      <c r="O2972">
        <v>0</v>
      </c>
      <c r="P2972">
        <v>0</v>
      </c>
      <c r="Q2972">
        <v>13</v>
      </c>
      <c r="R2972">
        <v>22</v>
      </c>
      <c r="S2972">
        <v>18</v>
      </c>
      <c r="T2972">
        <v>17</v>
      </c>
      <c r="U2972">
        <v>6</v>
      </c>
      <c r="V2972">
        <v>9</v>
      </c>
      <c r="W2972">
        <v>1</v>
      </c>
      <c r="X2972" s="2">
        <v>0.4</v>
      </c>
    </row>
    <row r="2973" spans="1:24" x14ac:dyDescent="0.25">
      <c r="A2973" t="str">
        <f t="shared" si="138"/>
        <v/>
      </c>
      <c r="B2973" t="str">
        <f t="shared" si="139"/>
        <v/>
      </c>
      <c r="C2973" t="str">
        <f t="shared" si="140"/>
        <v/>
      </c>
      <c r="D2973">
        <v>2026</v>
      </c>
      <c r="E2973" t="s">
        <v>9628</v>
      </c>
      <c r="F2973" t="s">
        <v>3168</v>
      </c>
      <c r="G2973" t="s">
        <v>47</v>
      </c>
      <c r="H2973" t="s">
        <v>64</v>
      </c>
      <c r="I2973">
        <v>1</v>
      </c>
      <c r="J2973">
        <v>1</v>
      </c>
      <c r="K2973" s="29">
        <v>12.08</v>
      </c>
      <c r="L2973">
        <v>12</v>
      </c>
      <c r="M2973">
        <v>1</v>
      </c>
      <c r="N2973">
        <v>0</v>
      </c>
      <c r="O2973">
        <v>0</v>
      </c>
      <c r="P2973">
        <v>0</v>
      </c>
      <c r="Q2973">
        <v>12.2</v>
      </c>
      <c r="R2973">
        <v>17</v>
      </c>
      <c r="S2973">
        <v>17</v>
      </c>
      <c r="T2973">
        <v>17</v>
      </c>
      <c r="U2973">
        <v>14</v>
      </c>
      <c r="V2973">
        <v>19</v>
      </c>
      <c r="W2973">
        <v>2</v>
      </c>
      <c r="X2973" s="2">
        <v>0.309</v>
      </c>
    </row>
    <row r="2974" spans="1:24" x14ac:dyDescent="0.25">
      <c r="A2974" t="str">
        <f t="shared" si="138"/>
        <v/>
      </c>
      <c r="B2974" t="str">
        <f t="shared" si="139"/>
        <v/>
      </c>
      <c r="C2974">
        <f t="shared" si="140"/>
        <v>1</v>
      </c>
      <c r="D2974">
        <v>2026</v>
      </c>
      <c r="E2974" t="s">
        <v>3187</v>
      </c>
      <c r="F2974" t="s">
        <v>3168</v>
      </c>
      <c r="G2974" t="s">
        <v>37</v>
      </c>
      <c r="H2974" t="s">
        <v>64</v>
      </c>
      <c r="I2974">
        <v>0</v>
      </c>
      <c r="J2974">
        <v>0</v>
      </c>
      <c r="K2974" s="29">
        <v>23.62</v>
      </c>
      <c r="L2974">
        <v>8</v>
      </c>
      <c r="M2974">
        <v>0</v>
      </c>
      <c r="N2974">
        <v>0</v>
      </c>
      <c r="O2974">
        <v>0</v>
      </c>
      <c r="P2974">
        <v>0</v>
      </c>
      <c r="Q2974">
        <v>5.0999999999999996</v>
      </c>
      <c r="R2974">
        <v>12</v>
      </c>
      <c r="S2974">
        <v>14</v>
      </c>
      <c r="T2974">
        <v>14</v>
      </c>
      <c r="U2974">
        <v>10</v>
      </c>
      <c r="V2974">
        <v>4</v>
      </c>
      <c r="W2974">
        <v>3</v>
      </c>
      <c r="X2974" s="2">
        <v>0.5</v>
      </c>
    </row>
    <row r="2975" spans="1:24" x14ac:dyDescent="0.25">
      <c r="A2975" t="str">
        <f t="shared" si="138"/>
        <v/>
      </c>
      <c r="B2975" t="str">
        <f t="shared" si="139"/>
        <v/>
      </c>
      <c r="C2975">
        <f t="shared" si="140"/>
        <v>1</v>
      </c>
      <c r="D2975">
        <v>2026</v>
      </c>
      <c r="E2975" t="s">
        <v>3189</v>
      </c>
      <c r="F2975" t="s">
        <v>3168</v>
      </c>
      <c r="G2975" t="s">
        <v>37</v>
      </c>
      <c r="H2975" t="s">
        <v>64</v>
      </c>
      <c r="I2975">
        <v>0</v>
      </c>
      <c r="J2975">
        <v>0</v>
      </c>
      <c r="K2975" s="29">
        <v>27</v>
      </c>
      <c r="L2975">
        <v>3</v>
      </c>
      <c r="M2975">
        <v>0</v>
      </c>
      <c r="N2975">
        <v>0</v>
      </c>
      <c r="O2975">
        <v>0</v>
      </c>
      <c r="P2975">
        <v>0</v>
      </c>
      <c r="Q2975">
        <v>1.1000000000000001</v>
      </c>
      <c r="R2975">
        <v>1</v>
      </c>
      <c r="S2975">
        <v>4</v>
      </c>
      <c r="T2975">
        <v>4</v>
      </c>
      <c r="U2975">
        <v>2</v>
      </c>
      <c r="V2975">
        <v>1</v>
      </c>
      <c r="W2975">
        <v>2</v>
      </c>
      <c r="X2975" s="2">
        <v>0.2</v>
      </c>
    </row>
    <row r="2976" spans="1:24" x14ac:dyDescent="0.25">
      <c r="A2976">
        <f t="shared" si="138"/>
        <v>1</v>
      </c>
      <c r="B2976" t="str">
        <f t="shared" si="139"/>
        <v/>
      </c>
      <c r="C2976" t="str">
        <f t="shared" si="140"/>
        <v/>
      </c>
      <c r="D2976">
        <v>2026</v>
      </c>
      <c r="E2976" t="s">
        <v>9629</v>
      </c>
      <c r="F2976" t="s">
        <v>3190</v>
      </c>
      <c r="G2976" t="s">
        <v>29</v>
      </c>
      <c r="H2976" t="s">
        <v>64</v>
      </c>
      <c r="I2976">
        <v>3</v>
      </c>
      <c r="J2976">
        <v>4</v>
      </c>
      <c r="K2976" s="29">
        <v>4.42</v>
      </c>
      <c r="L2976">
        <v>16</v>
      </c>
      <c r="M2976">
        <v>15</v>
      </c>
      <c r="N2976">
        <v>1</v>
      </c>
      <c r="O2976">
        <v>1</v>
      </c>
      <c r="P2976">
        <v>0</v>
      </c>
      <c r="Q2976">
        <v>73.099999999999994</v>
      </c>
      <c r="R2976">
        <v>62</v>
      </c>
      <c r="S2976">
        <v>41</v>
      </c>
      <c r="T2976">
        <v>36</v>
      </c>
      <c r="U2976">
        <v>37</v>
      </c>
      <c r="V2976">
        <v>55</v>
      </c>
      <c r="W2976">
        <v>15</v>
      </c>
      <c r="X2976" s="2">
        <v>0.23100000000000001</v>
      </c>
    </row>
    <row r="2977" spans="1:24" x14ac:dyDescent="0.25">
      <c r="A2977">
        <f t="shared" si="138"/>
        <v>1</v>
      </c>
      <c r="B2977" t="str">
        <f t="shared" si="139"/>
        <v/>
      </c>
      <c r="C2977" t="str">
        <f t="shared" si="140"/>
        <v/>
      </c>
      <c r="D2977">
        <v>2026</v>
      </c>
      <c r="E2977" t="s">
        <v>9630</v>
      </c>
      <c r="F2977" t="s">
        <v>3190</v>
      </c>
      <c r="G2977" t="s">
        <v>29</v>
      </c>
      <c r="H2977" t="s">
        <v>64</v>
      </c>
      <c r="I2977">
        <v>2</v>
      </c>
      <c r="J2977">
        <v>5</v>
      </c>
      <c r="K2977" s="29">
        <v>6.52</v>
      </c>
      <c r="L2977">
        <v>15</v>
      </c>
      <c r="M2977">
        <v>12</v>
      </c>
      <c r="N2977">
        <v>0</v>
      </c>
      <c r="O2977">
        <v>0</v>
      </c>
      <c r="P2977">
        <v>0</v>
      </c>
      <c r="Q2977">
        <v>58</v>
      </c>
      <c r="R2977">
        <v>76</v>
      </c>
      <c r="S2977">
        <v>47</v>
      </c>
      <c r="T2977">
        <v>42</v>
      </c>
      <c r="U2977">
        <v>24</v>
      </c>
      <c r="V2977">
        <v>44</v>
      </c>
      <c r="W2977">
        <v>12</v>
      </c>
      <c r="X2977" s="2">
        <v>0.31900000000000001</v>
      </c>
    </row>
    <row r="2978" spans="1:24" x14ac:dyDescent="0.25">
      <c r="A2978" t="str">
        <f t="shared" si="138"/>
        <v/>
      </c>
      <c r="B2978" t="str">
        <f t="shared" si="139"/>
        <v/>
      </c>
      <c r="C2978" t="str">
        <f t="shared" si="140"/>
        <v/>
      </c>
      <c r="D2978">
        <v>2026</v>
      </c>
      <c r="E2978" t="s">
        <v>9631</v>
      </c>
      <c r="F2978" t="s">
        <v>3190</v>
      </c>
      <c r="G2978" t="s">
        <v>47</v>
      </c>
      <c r="H2978" t="s">
        <v>64</v>
      </c>
      <c r="I2978">
        <v>1</v>
      </c>
      <c r="J2978">
        <v>1</v>
      </c>
      <c r="K2978" s="29">
        <v>5.19</v>
      </c>
      <c r="L2978">
        <v>8</v>
      </c>
      <c r="M2978">
        <v>0</v>
      </c>
      <c r="N2978">
        <v>0</v>
      </c>
      <c r="O2978">
        <v>0</v>
      </c>
      <c r="P2978">
        <v>0</v>
      </c>
      <c r="Q2978">
        <v>8.1999999999999993</v>
      </c>
      <c r="R2978">
        <v>6</v>
      </c>
      <c r="S2978">
        <v>5</v>
      </c>
      <c r="T2978">
        <v>5</v>
      </c>
      <c r="U2978">
        <v>12</v>
      </c>
      <c r="V2978">
        <v>9</v>
      </c>
      <c r="W2978">
        <v>2</v>
      </c>
      <c r="X2978" s="2">
        <v>0.214</v>
      </c>
    </row>
    <row r="2979" spans="1:24" x14ac:dyDescent="0.25">
      <c r="A2979" t="str">
        <f t="shared" si="138"/>
        <v/>
      </c>
      <c r="B2979" t="str">
        <f t="shared" si="139"/>
        <v/>
      </c>
      <c r="C2979">
        <f t="shared" si="140"/>
        <v>1</v>
      </c>
      <c r="D2979">
        <v>2026</v>
      </c>
      <c r="E2979" t="s">
        <v>7072</v>
      </c>
      <c r="F2979" t="s">
        <v>3190</v>
      </c>
      <c r="G2979" t="s">
        <v>47</v>
      </c>
      <c r="H2979" t="s">
        <v>64</v>
      </c>
      <c r="I2979">
        <v>2</v>
      </c>
      <c r="J2979">
        <v>1</v>
      </c>
      <c r="K2979" s="29">
        <v>5.34</v>
      </c>
      <c r="L2979">
        <v>6</v>
      </c>
      <c r="M2979">
        <v>6</v>
      </c>
      <c r="N2979">
        <v>0</v>
      </c>
      <c r="O2979">
        <v>0</v>
      </c>
      <c r="P2979">
        <v>0</v>
      </c>
      <c r="Q2979">
        <v>32</v>
      </c>
      <c r="R2979">
        <v>34</v>
      </c>
      <c r="S2979">
        <v>19</v>
      </c>
      <c r="T2979">
        <v>19</v>
      </c>
      <c r="U2979">
        <v>10</v>
      </c>
      <c r="V2979">
        <v>47</v>
      </c>
      <c r="W2979">
        <v>8</v>
      </c>
      <c r="X2979" s="2">
        <v>0.27</v>
      </c>
    </row>
    <row r="2980" spans="1:24" x14ac:dyDescent="0.25">
      <c r="A2980" t="str">
        <f t="shared" si="138"/>
        <v/>
      </c>
      <c r="B2980" t="str">
        <f t="shared" si="139"/>
        <v/>
      </c>
      <c r="C2980" t="str">
        <f t="shared" si="140"/>
        <v/>
      </c>
      <c r="D2980">
        <v>2026</v>
      </c>
      <c r="E2980" t="s">
        <v>9632</v>
      </c>
      <c r="F2980" t="s">
        <v>3190</v>
      </c>
      <c r="G2980" t="s">
        <v>24</v>
      </c>
      <c r="H2980" t="s">
        <v>64</v>
      </c>
      <c r="I2980">
        <v>1</v>
      </c>
      <c r="J2980">
        <v>0</v>
      </c>
      <c r="K2980" s="29">
        <v>5.4</v>
      </c>
      <c r="L2980">
        <v>2</v>
      </c>
      <c r="M2980">
        <v>2</v>
      </c>
      <c r="N2980">
        <v>0</v>
      </c>
      <c r="O2980">
        <v>0</v>
      </c>
      <c r="P2980">
        <v>0</v>
      </c>
      <c r="Q2980">
        <v>6.2</v>
      </c>
      <c r="R2980">
        <v>10</v>
      </c>
      <c r="S2980">
        <v>4</v>
      </c>
      <c r="T2980">
        <v>4</v>
      </c>
      <c r="U2980">
        <v>6</v>
      </c>
      <c r="V2980">
        <v>3</v>
      </c>
      <c r="W2980">
        <v>0</v>
      </c>
      <c r="X2980" s="2">
        <v>0.38500000000000001</v>
      </c>
    </row>
    <row r="2981" spans="1:24" x14ac:dyDescent="0.25">
      <c r="A2981" t="str">
        <f t="shared" si="138"/>
        <v/>
      </c>
      <c r="B2981" t="str">
        <f t="shared" si="139"/>
        <v/>
      </c>
      <c r="C2981" t="str">
        <f t="shared" si="140"/>
        <v/>
      </c>
      <c r="D2981">
        <v>2026</v>
      </c>
      <c r="E2981" t="s">
        <v>9633</v>
      </c>
      <c r="F2981" t="s">
        <v>3190</v>
      </c>
      <c r="G2981" t="s">
        <v>47</v>
      </c>
      <c r="H2981" t="s">
        <v>64</v>
      </c>
      <c r="I2981">
        <v>2</v>
      </c>
      <c r="J2981">
        <v>2</v>
      </c>
      <c r="K2981" s="29">
        <v>6</v>
      </c>
      <c r="L2981">
        <v>15</v>
      </c>
      <c r="M2981">
        <v>0</v>
      </c>
      <c r="N2981">
        <v>0</v>
      </c>
      <c r="O2981">
        <v>0</v>
      </c>
      <c r="P2981">
        <v>0</v>
      </c>
      <c r="Q2981">
        <v>24</v>
      </c>
      <c r="R2981">
        <v>19</v>
      </c>
      <c r="S2981">
        <v>18</v>
      </c>
      <c r="T2981">
        <v>16</v>
      </c>
      <c r="U2981">
        <v>10</v>
      </c>
      <c r="V2981">
        <v>23</v>
      </c>
      <c r="W2981">
        <v>8</v>
      </c>
      <c r="X2981" s="2">
        <v>0.20699999999999999</v>
      </c>
    </row>
    <row r="2982" spans="1:24" x14ac:dyDescent="0.25">
      <c r="A2982" t="str">
        <f t="shared" ref="A2982:A3045" si="141">IF(OR(G2982="SR", G2982="GR"), 1, "")</f>
        <v/>
      </c>
      <c r="B2982">
        <f t="shared" si="139"/>
        <v>1</v>
      </c>
      <c r="C2982">
        <f t="shared" si="140"/>
        <v>1</v>
      </c>
      <c r="D2982">
        <v>2026</v>
      </c>
      <c r="E2982" t="s">
        <v>4373</v>
      </c>
      <c r="F2982" t="s">
        <v>3190</v>
      </c>
      <c r="G2982" t="s">
        <v>37</v>
      </c>
      <c r="H2982" t="s">
        <v>64</v>
      </c>
      <c r="I2982">
        <v>1</v>
      </c>
      <c r="J2982">
        <v>0</v>
      </c>
      <c r="K2982" s="29">
        <v>7.11</v>
      </c>
      <c r="L2982">
        <v>10</v>
      </c>
      <c r="M2982">
        <v>1</v>
      </c>
      <c r="N2982">
        <v>0</v>
      </c>
      <c r="O2982">
        <v>0</v>
      </c>
      <c r="P2982">
        <v>0</v>
      </c>
      <c r="Q2982">
        <v>12.2</v>
      </c>
      <c r="R2982">
        <v>16</v>
      </c>
      <c r="S2982">
        <v>11</v>
      </c>
      <c r="T2982">
        <v>10</v>
      </c>
      <c r="U2982">
        <v>13</v>
      </c>
      <c r="V2982">
        <v>8</v>
      </c>
      <c r="W2982">
        <v>1</v>
      </c>
      <c r="X2982" s="2">
        <v>0.32700000000000001</v>
      </c>
    </row>
    <row r="2983" spans="1:24" x14ac:dyDescent="0.25">
      <c r="A2983">
        <f t="shared" si="141"/>
        <v>1</v>
      </c>
      <c r="B2983" t="str">
        <f t="shared" si="139"/>
        <v/>
      </c>
      <c r="C2983" t="str">
        <f t="shared" si="140"/>
        <v/>
      </c>
      <c r="D2983">
        <v>2026</v>
      </c>
      <c r="E2983" t="s">
        <v>9634</v>
      </c>
      <c r="F2983" t="s">
        <v>3190</v>
      </c>
      <c r="G2983" t="s">
        <v>29</v>
      </c>
      <c r="H2983" t="s">
        <v>64</v>
      </c>
      <c r="I2983">
        <v>2</v>
      </c>
      <c r="J2983">
        <v>1</v>
      </c>
      <c r="K2983" s="29">
        <v>7.18</v>
      </c>
      <c r="L2983">
        <v>19</v>
      </c>
      <c r="M2983">
        <v>1</v>
      </c>
      <c r="N2983">
        <v>0</v>
      </c>
      <c r="O2983">
        <v>0</v>
      </c>
      <c r="P2983">
        <v>2</v>
      </c>
      <c r="Q2983">
        <v>31.1</v>
      </c>
      <c r="R2983">
        <v>36</v>
      </c>
      <c r="S2983">
        <v>27</v>
      </c>
      <c r="T2983">
        <v>25</v>
      </c>
      <c r="U2983">
        <v>24</v>
      </c>
      <c r="V2983">
        <v>18</v>
      </c>
      <c r="W2983">
        <v>8</v>
      </c>
      <c r="X2983" s="2">
        <v>0.28799999999999998</v>
      </c>
    </row>
    <row r="2984" spans="1:24" x14ac:dyDescent="0.25">
      <c r="A2984" t="str">
        <f t="shared" si="141"/>
        <v/>
      </c>
      <c r="B2984" t="str">
        <f t="shared" si="139"/>
        <v/>
      </c>
      <c r="C2984" t="str">
        <f t="shared" si="140"/>
        <v/>
      </c>
      <c r="D2984">
        <v>2026</v>
      </c>
      <c r="E2984" t="s">
        <v>9635</v>
      </c>
      <c r="F2984" t="s">
        <v>3190</v>
      </c>
      <c r="G2984" t="s">
        <v>24</v>
      </c>
      <c r="H2984" t="s">
        <v>64</v>
      </c>
      <c r="I2984">
        <v>2</v>
      </c>
      <c r="J2984">
        <v>2</v>
      </c>
      <c r="K2984" s="29">
        <v>7.76</v>
      </c>
      <c r="L2984">
        <v>13</v>
      </c>
      <c r="M2984">
        <v>3</v>
      </c>
      <c r="N2984">
        <v>0</v>
      </c>
      <c r="O2984">
        <v>0</v>
      </c>
      <c r="P2984">
        <v>0</v>
      </c>
      <c r="Q2984">
        <v>29</v>
      </c>
      <c r="R2984">
        <v>27</v>
      </c>
      <c r="S2984">
        <v>26</v>
      </c>
      <c r="T2984">
        <v>25</v>
      </c>
      <c r="U2984">
        <v>29</v>
      </c>
      <c r="V2984">
        <v>20</v>
      </c>
      <c r="W2984">
        <v>1</v>
      </c>
      <c r="X2984" s="2">
        <v>0.26200000000000001</v>
      </c>
    </row>
    <row r="2985" spans="1:24" x14ac:dyDescent="0.25">
      <c r="A2985" t="str">
        <f t="shared" si="141"/>
        <v/>
      </c>
      <c r="B2985" t="str">
        <f t="shared" si="139"/>
        <v/>
      </c>
      <c r="C2985" t="str">
        <f t="shared" si="140"/>
        <v/>
      </c>
      <c r="D2985">
        <v>2026</v>
      </c>
      <c r="E2985" t="s">
        <v>9636</v>
      </c>
      <c r="F2985" t="s">
        <v>3190</v>
      </c>
      <c r="G2985" t="s">
        <v>37</v>
      </c>
      <c r="H2985" t="s">
        <v>64</v>
      </c>
      <c r="I2985">
        <v>2</v>
      </c>
      <c r="J2985">
        <v>3</v>
      </c>
      <c r="K2985" s="29">
        <v>8.0299999999999994</v>
      </c>
      <c r="L2985">
        <v>21</v>
      </c>
      <c r="M2985">
        <v>3</v>
      </c>
      <c r="N2985">
        <v>0</v>
      </c>
      <c r="O2985">
        <v>0</v>
      </c>
      <c r="P2985">
        <v>0</v>
      </c>
      <c r="Q2985">
        <v>37</v>
      </c>
      <c r="R2985">
        <v>50</v>
      </c>
      <c r="S2985">
        <v>38</v>
      </c>
      <c r="T2985">
        <v>33</v>
      </c>
      <c r="U2985">
        <v>15</v>
      </c>
      <c r="V2985">
        <v>17</v>
      </c>
      <c r="W2985">
        <v>7</v>
      </c>
      <c r="X2985" s="2">
        <v>0.32700000000000001</v>
      </c>
    </row>
    <row r="2986" spans="1:24" x14ac:dyDescent="0.25">
      <c r="A2986">
        <f t="shared" si="141"/>
        <v>1</v>
      </c>
      <c r="B2986" t="str">
        <f t="shared" si="139"/>
        <v/>
      </c>
      <c r="C2986" t="str">
        <f t="shared" si="140"/>
        <v/>
      </c>
      <c r="D2986">
        <v>2026</v>
      </c>
      <c r="E2986" t="s">
        <v>9637</v>
      </c>
      <c r="F2986" t="s">
        <v>3190</v>
      </c>
      <c r="G2986" t="s">
        <v>29</v>
      </c>
      <c r="H2986" t="s">
        <v>64</v>
      </c>
      <c r="I2986">
        <v>1</v>
      </c>
      <c r="J2986">
        <v>0</v>
      </c>
      <c r="K2986" s="29">
        <v>8.17</v>
      </c>
      <c r="L2986">
        <v>18</v>
      </c>
      <c r="M2986">
        <v>0</v>
      </c>
      <c r="N2986">
        <v>0</v>
      </c>
      <c r="O2986">
        <v>0</v>
      </c>
      <c r="P2986">
        <v>0</v>
      </c>
      <c r="Q2986">
        <v>25.1</v>
      </c>
      <c r="R2986">
        <v>25</v>
      </c>
      <c r="S2986">
        <v>26</v>
      </c>
      <c r="T2986">
        <v>23</v>
      </c>
      <c r="U2986">
        <v>29</v>
      </c>
      <c r="V2986">
        <v>15</v>
      </c>
      <c r="W2986">
        <v>4</v>
      </c>
      <c r="X2986" s="2">
        <v>0.26</v>
      </c>
    </row>
    <row r="2987" spans="1:24" x14ac:dyDescent="0.25">
      <c r="A2987" t="str">
        <f t="shared" si="141"/>
        <v/>
      </c>
      <c r="B2987" t="str">
        <f t="shared" si="139"/>
        <v/>
      </c>
      <c r="C2987" t="str">
        <f t="shared" si="140"/>
        <v/>
      </c>
      <c r="D2987">
        <v>2026</v>
      </c>
      <c r="E2987" t="s">
        <v>9638</v>
      </c>
      <c r="F2987" t="s">
        <v>3190</v>
      </c>
      <c r="G2987" t="s">
        <v>37</v>
      </c>
      <c r="H2987" t="s">
        <v>64</v>
      </c>
      <c r="I2987">
        <v>2</v>
      </c>
      <c r="J2987">
        <v>4</v>
      </c>
      <c r="K2987" s="29">
        <v>8.52</v>
      </c>
      <c r="L2987">
        <v>18</v>
      </c>
      <c r="M2987">
        <v>7</v>
      </c>
      <c r="N2987">
        <v>0</v>
      </c>
      <c r="O2987">
        <v>0</v>
      </c>
      <c r="P2987">
        <v>0</v>
      </c>
      <c r="Q2987">
        <v>49.2</v>
      </c>
      <c r="R2987">
        <v>73</v>
      </c>
      <c r="S2987">
        <v>57</v>
      </c>
      <c r="T2987">
        <v>47</v>
      </c>
      <c r="U2987">
        <v>26</v>
      </c>
      <c r="V2987">
        <v>45</v>
      </c>
      <c r="W2987">
        <v>3</v>
      </c>
      <c r="X2987" s="2">
        <v>0.34</v>
      </c>
    </row>
    <row r="2988" spans="1:24" x14ac:dyDescent="0.25">
      <c r="A2988">
        <f t="shared" si="141"/>
        <v>1</v>
      </c>
      <c r="B2988" t="str">
        <f t="shared" si="139"/>
        <v/>
      </c>
      <c r="C2988" t="str">
        <f t="shared" si="140"/>
        <v/>
      </c>
      <c r="D2988">
        <v>2026</v>
      </c>
      <c r="E2988" t="s">
        <v>9639</v>
      </c>
      <c r="F2988" t="s">
        <v>3190</v>
      </c>
      <c r="G2988" t="s">
        <v>32</v>
      </c>
      <c r="H2988" t="s">
        <v>64</v>
      </c>
      <c r="I2988">
        <v>0</v>
      </c>
      <c r="J2988">
        <v>2</v>
      </c>
      <c r="K2988" s="29">
        <v>9</v>
      </c>
      <c r="L2988">
        <v>17</v>
      </c>
      <c r="M2988">
        <v>0</v>
      </c>
      <c r="N2988">
        <v>0</v>
      </c>
      <c r="O2988">
        <v>0</v>
      </c>
      <c r="P2988">
        <v>0</v>
      </c>
      <c r="Q2988">
        <v>15</v>
      </c>
      <c r="R2988">
        <v>20</v>
      </c>
      <c r="S2988">
        <v>15</v>
      </c>
      <c r="T2988">
        <v>15</v>
      </c>
      <c r="U2988">
        <v>17</v>
      </c>
      <c r="V2988">
        <v>10</v>
      </c>
      <c r="W2988">
        <v>5</v>
      </c>
      <c r="X2988" s="2">
        <v>0.317</v>
      </c>
    </row>
    <row r="2989" spans="1:24" x14ac:dyDescent="0.25">
      <c r="A2989">
        <f t="shared" si="141"/>
        <v>1</v>
      </c>
      <c r="B2989" t="str">
        <f t="shared" si="139"/>
        <v/>
      </c>
      <c r="C2989" t="str">
        <f t="shared" si="140"/>
        <v/>
      </c>
      <c r="D2989">
        <v>2026</v>
      </c>
      <c r="E2989" t="s">
        <v>9640</v>
      </c>
      <c r="F2989" t="s">
        <v>3190</v>
      </c>
      <c r="G2989" t="s">
        <v>29</v>
      </c>
      <c r="H2989" t="s">
        <v>64</v>
      </c>
      <c r="I2989">
        <v>2</v>
      </c>
      <c r="J2989">
        <v>0</v>
      </c>
      <c r="K2989" s="29">
        <v>11.62</v>
      </c>
      <c r="L2989">
        <v>20</v>
      </c>
      <c r="M2989">
        <v>0</v>
      </c>
      <c r="N2989">
        <v>0</v>
      </c>
      <c r="O2989">
        <v>0</v>
      </c>
      <c r="P2989">
        <v>2</v>
      </c>
      <c r="Q2989">
        <v>26.1</v>
      </c>
      <c r="R2989">
        <v>42</v>
      </c>
      <c r="S2989">
        <v>36</v>
      </c>
      <c r="T2989">
        <v>34</v>
      </c>
      <c r="U2989">
        <v>19</v>
      </c>
      <c r="V2989">
        <v>29</v>
      </c>
      <c r="W2989">
        <v>5</v>
      </c>
      <c r="X2989" s="2">
        <v>0.38200000000000001</v>
      </c>
    </row>
    <row r="2990" spans="1:24" x14ac:dyDescent="0.25">
      <c r="A2990" t="str">
        <f t="shared" si="141"/>
        <v/>
      </c>
      <c r="B2990" t="str">
        <f t="shared" si="139"/>
        <v/>
      </c>
      <c r="C2990" t="str">
        <f t="shared" si="140"/>
        <v/>
      </c>
      <c r="D2990">
        <v>2026</v>
      </c>
      <c r="E2990" t="s">
        <v>9641</v>
      </c>
      <c r="F2990" t="s">
        <v>3190</v>
      </c>
      <c r="G2990" t="s">
        <v>24</v>
      </c>
      <c r="H2990" t="s">
        <v>64</v>
      </c>
      <c r="I2990">
        <v>0</v>
      </c>
      <c r="J2990">
        <v>3</v>
      </c>
      <c r="K2990" s="29">
        <v>12.06</v>
      </c>
      <c r="L2990">
        <v>15</v>
      </c>
      <c r="M2990">
        <v>1</v>
      </c>
      <c r="N2990">
        <v>0</v>
      </c>
      <c r="O2990">
        <v>0</v>
      </c>
      <c r="P2990">
        <v>1</v>
      </c>
      <c r="Q2990">
        <v>15.2</v>
      </c>
      <c r="R2990">
        <v>23</v>
      </c>
      <c r="S2990">
        <v>21</v>
      </c>
      <c r="T2990">
        <v>21</v>
      </c>
      <c r="U2990">
        <v>14</v>
      </c>
      <c r="V2990">
        <v>21</v>
      </c>
      <c r="W2990">
        <v>5</v>
      </c>
      <c r="X2990" s="2">
        <v>0.33300000000000002</v>
      </c>
    </row>
    <row r="2991" spans="1:24" x14ac:dyDescent="0.25">
      <c r="A2991" t="str">
        <f t="shared" si="141"/>
        <v/>
      </c>
      <c r="B2991" t="str">
        <f t="shared" si="139"/>
        <v/>
      </c>
      <c r="C2991" t="str">
        <f t="shared" si="140"/>
        <v/>
      </c>
      <c r="D2991">
        <v>2026</v>
      </c>
      <c r="E2991" t="s">
        <v>9642</v>
      </c>
      <c r="F2991" t="s">
        <v>3190</v>
      </c>
      <c r="G2991" t="s">
        <v>37</v>
      </c>
      <c r="H2991" t="s">
        <v>64</v>
      </c>
      <c r="I2991">
        <v>0</v>
      </c>
      <c r="J2991">
        <v>1</v>
      </c>
      <c r="K2991" s="29">
        <v>13.5</v>
      </c>
      <c r="L2991">
        <v>10</v>
      </c>
      <c r="M2991">
        <v>1</v>
      </c>
      <c r="N2991">
        <v>0</v>
      </c>
      <c r="O2991">
        <v>0</v>
      </c>
      <c r="P2991">
        <v>0</v>
      </c>
      <c r="Q2991">
        <v>5.0999999999999996</v>
      </c>
      <c r="R2991">
        <v>7</v>
      </c>
      <c r="S2991">
        <v>11</v>
      </c>
      <c r="T2991">
        <v>8</v>
      </c>
      <c r="U2991">
        <v>8</v>
      </c>
      <c r="V2991">
        <v>3</v>
      </c>
      <c r="W2991">
        <v>0</v>
      </c>
      <c r="X2991" s="2">
        <v>0.318</v>
      </c>
    </row>
    <row r="2992" spans="1:24" x14ac:dyDescent="0.25">
      <c r="A2992" t="str">
        <f t="shared" si="141"/>
        <v/>
      </c>
      <c r="B2992" t="str">
        <f t="shared" si="139"/>
        <v/>
      </c>
      <c r="C2992" t="str">
        <f t="shared" si="140"/>
        <v/>
      </c>
      <c r="D2992">
        <v>2026</v>
      </c>
      <c r="E2992" t="s">
        <v>9643</v>
      </c>
      <c r="F2992" t="s">
        <v>3195</v>
      </c>
      <c r="G2992" t="s">
        <v>37</v>
      </c>
      <c r="H2992" t="s">
        <v>64</v>
      </c>
      <c r="I2992">
        <v>4</v>
      </c>
      <c r="J2992">
        <v>5</v>
      </c>
      <c r="K2992" s="29">
        <v>4.18</v>
      </c>
      <c r="L2992">
        <v>13</v>
      </c>
      <c r="M2992">
        <v>13</v>
      </c>
      <c r="N2992">
        <v>0</v>
      </c>
      <c r="O2992">
        <v>0</v>
      </c>
      <c r="P2992">
        <v>0</v>
      </c>
      <c r="Q2992">
        <v>84</v>
      </c>
      <c r="R2992">
        <v>76</v>
      </c>
      <c r="S2992">
        <v>39</v>
      </c>
      <c r="T2992">
        <v>39</v>
      </c>
      <c r="U2992">
        <v>32</v>
      </c>
      <c r="V2992">
        <v>75</v>
      </c>
      <c r="W2992">
        <v>8</v>
      </c>
      <c r="X2992" s="2">
        <v>0.23799999999999999</v>
      </c>
    </row>
    <row r="2993" spans="1:24" x14ac:dyDescent="0.25">
      <c r="A2993" t="str">
        <f t="shared" si="141"/>
        <v/>
      </c>
      <c r="B2993" t="str">
        <f t="shared" si="139"/>
        <v/>
      </c>
      <c r="C2993">
        <f t="shared" si="140"/>
        <v>1</v>
      </c>
      <c r="D2993">
        <v>2026</v>
      </c>
      <c r="E2993" t="s">
        <v>6854</v>
      </c>
      <c r="F2993" t="s">
        <v>3195</v>
      </c>
      <c r="G2993" t="s">
        <v>24</v>
      </c>
      <c r="H2993" t="s">
        <v>64</v>
      </c>
      <c r="I2993">
        <v>3</v>
      </c>
      <c r="J2993">
        <v>3</v>
      </c>
      <c r="K2993" s="29">
        <v>4.99</v>
      </c>
      <c r="L2993">
        <v>13</v>
      </c>
      <c r="M2993">
        <v>9</v>
      </c>
      <c r="N2993">
        <v>0</v>
      </c>
      <c r="O2993">
        <v>0</v>
      </c>
      <c r="P2993">
        <v>0</v>
      </c>
      <c r="Q2993">
        <v>57.2</v>
      </c>
      <c r="R2993">
        <v>45</v>
      </c>
      <c r="S2993">
        <v>36</v>
      </c>
      <c r="T2993">
        <v>32</v>
      </c>
      <c r="U2993">
        <v>30</v>
      </c>
      <c r="V2993">
        <v>53</v>
      </c>
      <c r="W2993">
        <v>8</v>
      </c>
      <c r="X2993" s="2">
        <v>0.216</v>
      </c>
    </row>
    <row r="2994" spans="1:24" x14ac:dyDescent="0.25">
      <c r="A2994" t="str">
        <f t="shared" si="141"/>
        <v/>
      </c>
      <c r="B2994" t="str">
        <f t="shared" si="139"/>
        <v/>
      </c>
      <c r="C2994">
        <f t="shared" si="140"/>
        <v>1</v>
      </c>
      <c r="D2994">
        <v>2026</v>
      </c>
      <c r="E2994" t="s">
        <v>6922</v>
      </c>
      <c r="F2994" t="s">
        <v>3195</v>
      </c>
      <c r="G2994" t="s">
        <v>47</v>
      </c>
      <c r="H2994" t="s">
        <v>64</v>
      </c>
      <c r="I2994">
        <v>2</v>
      </c>
      <c r="J2994">
        <v>0</v>
      </c>
      <c r="K2994" s="29">
        <v>3.32</v>
      </c>
      <c r="L2994">
        <v>10</v>
      </c>
      <c r="M2994">
        <v>6</v>
      </c>
      <c r="N2994">
        <v>0</v>
      </c>
      <c r="O2994">
        <v>0</v>
      </c>
      <c r="P2994">
        <v>0</v>
      </c>
      <c r="Q2994">
        <v>40.200000000000003</v>
      </c>
      <c r="R2994">
        <v>32</v>
      </c>
      <c r="S2994">
        <v>18</v>
      </c>
      <c r="T2994">
        <v>15</v>
      </c>
      <c r="U2994">
        <v>17</v>
      </c>
      <c r="V2994">
        <v>37</v>
      </c>
      <c r="W2994">
        <v>13</v>
      </c>
      <c r="X2994" s="2">
        <v>0.221</v>
      </c>
    </row>
    <row r="2995" spans="1:24" x14ac:dyDescent="0.25">
      <c r="A2995">
        <f t="shared" si="141"/>
        <v>1</v>
      </c>
      <c r="B2995" t="str">
        <f t="shared" si="139"/>
        <v/>
      </c>
      <c r="C2995" t="str">
        <f t="shared" si="140"/>
        <v/>
      </c>
      <c r="D2995">
        <v>2026</v>
      </c>
      <c r="E2995" t="s">
        <v>9644</v>
      </c>
      <c r="F2995" t="s">
        <v>3195</v>
      </c>
      <c r="G2995" t="s">
        <v>29</v>
      </c>
      <c r="H2995" t="s">
        <v>64</v>
      </c>
      <c r="I2995">
        <v>3</v>
      </c>
      <c r="J2995">
        <v>1</v>
      </c>
      <c r="K2995" s="29">
        <v>5.01</v>
      </c>
      <c r="L2995">
        <v>14</v>
      </c>
      <c r="M2995">
        <v>0</v>
      </c>
      <c r="N2995">
        <v>0</v>
      </c>
      <c r="O2995">
        <v>0</v>
      </c>
      <c r="P2995">
        <v>0</v>
      </c>
      <c r="Q2995">
        <v>23.1</v>
      </c>
      <c r="R2995">
        <v>16</v>
      </c>
      <c r="S2995">
        <v>17</v>
      </c>
      <c r="T2995">
        <v>13</v>
      </c>
      <c r="U2995">
        <v>12</v>
      </c>
      <c r="V2995">
        <v>15</v>
      </c>
      <c r="W2995">
        <v>10</v>
      </c>
      <c r="X2995" s="2">
        <v>0.19800000000000001</v>
      </c>
    </row>
    <row r="2996" spans="1:24" x14ac:dyDescent="0.25">
      <c r="A2996" t="str">
        <f t="shared" si="141"/>
        <v/>
      </c>
      <c r="B2996" t="str">
        <f t="shared" si="139"/>
        <v/>
      </c>
      <c r="C2996" t="str">
        <f t="shared" si="140"/>
        <v/>
      </c>
      <c r="D2996">
        <v>2026</v>
      </c>
      <c r="E2996" t="s">
        <v>9645</v>
      </c>
      <c r="F2996" t="s">
        <v>3195</v>
      </c>
      <c r="G2996" t="s">
        <v>24</v>
      </c>
      <c r="H2996" t="s">
        <v>64</v>
      </c>
      <c r="I2996">
        <v>2</v>
      </c>
      <c r="J2996">
        <v>1</v>
      </c>
      <c r="K2996" s="29">
        <v>5.46</v>
      </c>
      <c r="L2996">
        <v>14</v>
      </c>
      <c r="M2996">
        <v>0</v>
      </c>
      <c r="N2996">
        <v>0</v>
      </c>
      <c r="O2996">
        <v>0</v>
      </c>
      <c r="P2996">
        <v>0</v>
      </c>
      <c r="Q2996">
        <v>28</v>
      </c>
      <c r="R2996">
        <v>26</v>
      </c>
      <c r="S2996">
        <v>18</v>
      </c>
      <c r="T2996">
        <v>17</v>
      </c>
      <c r="U2996">
        <v>24</v>
      </c>
      <c r="V2996">
        <v>18</v>
      </c>
      <c r="W2996">
        <v>3</v>
      </c>
      <c r="X2996" s="2">
        <v>0.252</v>
      </c>
    </row>
    <row r="2997" spans="1:24" x14ac:dyDescent="0.25">
      <c r="A2997">
        <f t="shared" si="141"/>
        <v>1</v>
      </c>
      <c r="B2997" t="str">
        <f t="shared" si="139"/>
        <v/>
      </c>
      <c r="C2997" t="str">
        <f t="shared" si="140"/>
        <v/>
      </c>
      <c r="D2997">
        <v>2026</v>
      </c>
      <c r="E2997" t="s">
        <v>9646</v>
      </c>
      <c r="F2997" t="s">
        <v>3195</v>
      </c>
      <c r="G2997" t="s">
        <v>29</v>
      </c>
      <c r="H2997" t="s">
        <v>64</v>
      </c>
      <c r="I2997">
        <v>1</v>
      </c>
      <c r="J2997">
        <v>2</v>
      </c>
      <c r="K2997" s="29">
        <v>7.4</v>
      </c>
      <c r="L2997">
        <v>17</v>
      </c>
      <c r="M2997">
        <v>0</v>
      </c>
      <c r="N2997">
        <v>0</v>
      </c>
      <c r="O2997">
        <v>0</v>
      </c>
      <c r="P2997">
        <v>6</v>
      </c>
      <c r="Q2997">
        <v>20.2</v>
      </c>
      <c r="R2997">
        <v>27</v>
      </c>
      <c r="S2997">
        <v>17</v>
      </c>
      <c r="T2997">
        <v>17</v>
      </c>
      <c r="U2997">
        <v>24</v>
      </c>
      <c r="V2997">
        <v>26</v>
      </c>
      <c r="W2997">
        <v>1</v>
      </c>
      <c r="X2997" s="2">
        <v>0.32500000000000001</v>
      </c>
    </row>
    <row r="2998" spans="1:24" x14ac:dyDescent="0.25">
      <c r="A2998" t="str">
        <f t="shared" si="141"/>
        <v/>
      </c>
      <c r="B2998" t="str">
        <f t="shared" si="139"/>
        <v/>
      </c>
      <c r="C2998">
        <f t="shared" si="140"/>
        <v>1</v>
      </c>
      <c r="D2998">
        <v>2026</v>
      </c>
      <c r="E2998" t="s">
        <v>6725</v>
      </c>
      <c r="F2998" t="s">
        <v>3195</v>
      </c>
      <c r="G2998" t="s">
        <v>47</v>
      </c>
      <c r="H2998" t="s">
        <v>64</v>
      </c>
      <c r="I2998">
        <v>0</v>
      </c>
      <c r="J2998">
        <v>4</v>
      </c>
      <c r="K2998" s="29">
        <v>9</v>
      </c>
      <c r="L2998">
        <v>9</v>
      </c>
      <c r="M2998">
        <v>4</v>
      </c>
      <c r="N2998">
        <v>0</v>
      </c>
      <c r="O2998">
        <v>0</v>
      </c>
      <c r="P2998">
        <v>0</v>
      </c>
      <c r="Q2998">
        <v>24</v>
      </c>
      <c r="R2998">
        <v>23</v>
      </c>
      <c r="S2998">
        <v>27</v>
      </c>
      <c r="T2998">
        <v>24</v>
      </c>
      <c r="U2998">
        <v>25</v>
      </c>
      <c r="V2998">
        <v>25</v>
      </c>
      <c r="W2998">
        <v>4</v>
      </c>
      <c r="X2998" s="2">
        <v>0.253</v>
      </c>
    </row>
    <row r="2999" spans="1:24" x14ac:dyDescent="0.25">
      <c r="A2999" t="str">
        <f t="shared" si="141"/>
        <v/>
      </c>
      <c r="B2999" t="str">
        <f t="shared" si="139"/>
        <v/>
      </c>
      <c r="C2999" t="str">
        <f t="shared" si="140"/>
        <v/>
      </c>
      <c r="D2999">
        <v>2026</v>
      </c>
      <c r="E2999" t="s">
        <v>9647</v>
      </c>
      <c r="F2999" t="s">
        <v>3195</v>
      </c>
      <c r="G2999" t="s">
        <v>47</v>
      </c>
      <c r="H2999" t="s">
        <v>64</v>
      </c>
      <c r="I2999">
        <v>0</v>
      </c>
      <c r="J2999">
        <v>0</v>
      </c>
      <c r="K2999" s="29">
        <v>9.4499999999999993</v>
      </c>
      <c r="L2999">
        <v>10</v>
      </c>
      <c r="M2999">
        <v>1</v>
      </c>
      <c r="N2999">
        <v>0</v>
      </c>
      <c r="O2999">
        <v>0</v>
      </c>
      <c r="P2999">
        <v>0</v>
      </c>
      <c r="Q2999">
        <v>26.2</v>
      </c>
      <c r="R2999">
        <v>39</v>
      </c>
      <c r="S2999">
        <v>29</v>
      </c>
      <c r="T2999">
        <v>28</v>
      </c>
      <c r="U2999">
        <v>14</v>
      </c>
      <c r="V2999">
        <v>18</v>
      </c>
      <c r="W2999">
        <v>6</v>
      </c>
      <c r="X2999" s="2">
        <v>0.34499999999999997</v>
      </c>
    </row>
    <row r="3000" spans="1:24" x14ac:dyDescent="0.25">
      <c r="A3000">
        <f t="shared" si="141"/>
        <v>1</v>
      </c>
      <c r="B3000" t="str">
        <f t="shared" si="139"/>
        <v/>
      </c>
      <c r="C3000" t="str">
        <f t="shared" si="140"/>
        <v/>
      </c>
      <c r="D3000">
        <v>2026</v>
      </c>
      <c r="E3000" t="s">
        <v>9648</v>
      </c>
      <c r="F3000" t="s">
        <v>3195</v>
      </c>
      <c r="G3000" t="s">
        <v>32</v>
      </c>
      <c r="H3000" t="s">
        <v>64</v>
      </c>
      <c r="I3000">
        <v>1</v>
      </c>
      <c r="J3000">
        <v>3</v>
      </c>
      <c r="K3000" s="29">
        <v>10.119999999999999</v>
      </c>
      <c r="L3000">
        <v>18</v>
      </c>
      <c r="M3000">
        <v>0</v>
      </c>
      <c r="N3000">
        <v>0</v>
      </c>
      <c r="O3000">
        <v>0</v>
      </c>
      <c r="P3000">
        <v>1</v>
      </c>
      <c r="Q3000">
        <v>21.1</v>
      </c>
      <c r="R3000">
        <v>25</v>
      </c>
      <c r="S3000">
        <v>27</v>
      </c>
      <c r="T3000">
        <v>24</v>
      </c>
      <c r="U3000">
        <v>21</v>
      </c>
      <c r="V3000">
        <v>16</v>
      </c>
      <c r="W3000">
        <v>4</v>
      </c>
      <c r="X3000" s="2">
        <v>0.29799999999999999</v>
      </c>
    </row>
    <row r="3001" spans="1:24" x14ac:dyDescent="0.25">
      <c r="A3001" t="str">
        <f t="shared" si="141"/>
        <v/>
      </c>
      <c r="B3001" t="str">
        <f t="shared" si="139"/>
        <v/>
      </c>
      <c r="C3001">
        <f t="shared" si="140"/>
        <v>1</v>
      </c>
      <c r="D3001">
        <v>2026</v>
      </c>
      <c r="E3001" t="s">
        <v>5771</v>
      </c>
      <c r="F3001" t="s">
        <v>3195</v>
      </c>
      <c r="G3001" t="s">
        <v>37</v>
      </c>
      <c r="H3001" t="s">
        <v>64</v>
      </c>
      <c r="I3001">
        <v>0</v>
      </c>
      <c r="J3001">
        <v>0</v>
      </c>
      <c r="K3001" s="29">
        <v>10.57</v>
      </c>
      <c r="L3001">
        <v>10</v>
      </c>
      <c r="M3001">
        <v>2</v>
      </c>
      <c r="N3001">
        <v>0</v>
      </c>
      <c r="O3001">
        <v>0</v>
      </c>
      <c r="P3001">
        <v>1</v>
      </c>
      <c r="Q3001">
        <v>15.1</v>
      </c>
      <c r="R3001">
        <v>24</v>
      </c>
      <c r="S3001">
        <v>21</v>
      </c>
      <c r="T3001">
        <v>18</v>
      </c>
      <c r="U3001">
        <v>5</v>
      </c>
      <c r="V3001">
        <v>14</v>
      </c>
      <c r="W3001">
        <v>1</v>
      </c>
      <c r="X3001" s="2">
        <v>0.34300000000000003</v>
      </c>
    </row>
    <row r="3002" spans="1:24" x14ac:dyDescent="0.25">
      <c r="A3002" t="str">
        <f t="shared" si="141"/>
        <v/>
      </c>
      <c r="B3002" t="str">
        <f t="shared" si="139"/>
        <v/>
      </c>
      <c r="C3002" t="str">
        <f t="shared" si="140"/>
        <v/>
      </c>
      <c r="D3002">
        <v>2026</v>
      </c>
      <c r="E3002" t="s">
        <v>9649</v>
      </c>
      <c r="F3002" t="s">
        <v>3195</v>
      </c>
      <c r="G3002" t="s">
        <v>37</v>
      </c>
      <c r="H3002" t="s">
        <v>64</v>
      </c>
      <c r="I3002">
        <v>0</v>
      </c>
      <c r="J3002">
        <v>4</v>
      </c>
      <c r="K3002" s="29">
        <v>11.44</v>
      </c>
      <c r="L3002">
        <v>7</v>
      </c>
      <c r="M3002">
        <v>7</v>
      </c>
      <c r="N3002">
        <v>0</v>
      </c>
      <c r="O3002">
        <v>0</v>
      </c>
      <c r="P3002">
        <v>0</v>
      </c>
      <c r="Q3002">
        <v>19.2</v>
      </c>
      <c r="R3002">
        <v>29</v>
      </c>
      <c r="S3002">
        <v>25</v>
      </c>
      <c r="T3002">
        <v>25</v>
      </c>
      <c r="U3002">
        <v>19</v>
      </c>
      <c r="V3002">
        <v>19</v>
      </c>
      <c r="W3002">
        <v>3</v>
      </c>
      <c r="X3002" s="2">
        <v>0.35799999999999998</v>
      </c>
    </row>
    <row r="3003" spans="1:24" x14ac:dyDescent="0.25">
      <c r="A3003">
        <f t="shared" si="141"/>
        <v>1</v>
      </c>
      <c r="B3003" t="str">
        <f t="shared" si="139"/>
        <v/>
      </c>
      <c r="C3003" t="str">
        <f t="shared" si="140"/>
        <v/>
      </c>
      <c r="D3003">
        <v>2026</v>
      </c>
      <c r="E3003" t="s">
        <v>9650</v>
      </c>
      <c r="F3003" t="s">
        <v>3195</v>
      </c>
      <c r="G3003" t="s">
        <v>32</v>
      </c>
      <c r="H3003" t="s">
        <v>64</v>
      </c>
      <c r="I3003">
        <v>1</v>
      </c>
      <c r="J3003">
        <v>1</v>
      </c>
      <c r="K3003" s="29">
        <v>13.97</v>
      </c>
      <c r="L3003">
        <v>10</v>
      </c>
      <c r="M3003">
        <v>0</v>
      </c>
      <c r="N3003">
        <v>0</v>
      </c>
      <c r="O3003">
        <v>0</v>
      </c>
      <c r="P3003">
        <v>0</v>
      </c>
      <c r="Q3003">
        <v>9.1999999999999993</v>
      </c>
      <c r="R3003">
        <v>13</v>
      </c>
      <c r="S3003">
        <v>17</v>
      </c>
      <c r="T3003">
        <v>15</v>
      </c>
      <c r="U3003">
        <v>10</v>
      </c>
      <c r="V3003">
        <v>9</v>
      </c>
      <c r="W3003">
        <v>4</v>
      </c>
      <c r="X3003" s="2">
        <v>0.30199999999999999</v>
      </c>
    </row>
    <row r="3004" spans="1:24" x14ac:dyDescent="0.25">
      <c r="A3004" t="str">
        <f t="shared" si="141"/>
        <v/>
      </c>
      <c r="B3004" t="str">
        <f t="shared" si="139"/>
        <v/>
      </c>
      <c r="C3004">
        <f t="shared" si="140"/>
        <v>1</v>
      </c>
      <c r="D3004">
        <v>2026</v>
      </c>
      <c r="E3004" t="s">
        <v>7022</v>
      </c>
      <c r="F3004" t="s">
        <v>3195</v>
      </c>
      <c r="G3004" t="s">
        <v>24</v>
      </c>
      <c r="H3004" t="s">
        <v>64</v>
      </c>
      <c r="I3004">
        <v>0</v>
      </c>
      <c r="J3004">
        <v>1</v>
      </c>
      <c r="K3004" s="29">
        <v>14.4</v>
      </c>
      <c r="L3004">
        <v>7</v>
      </c>
      <c r="M3004">
        <v>2</v>
      </c>
      <c r="N3004">
        <v>0</v>
      </c>
      <c r="O3004">
        <v>0</v>
      </c>
      <c r="P3004">
        <v>0</v>
      </c>
      <c r="Q3004">
        <v>10</v>
      </c>
      <c r="R3004">
        <v>15</v>
      </c>
      <c r="S3004">
        <v>16</v>
      </c>
      <c r="T3004">
        <v>16</v>
      </c>
      <c r="U3004">
        <v>14</v>
      </c>
      <c r="V3004">
        <v>15</v>
      </c>
      <c r="W3004">
        <v>6</v>
      </c>
      <c r="X3004" s="2">
        <v>0.34899999999999998</v>
      </c>
    </row>
    <row r="3005" spans="1:24" x14ac:dyDescent="0.25">
      <c r="A3005" t="str">
        <f t="shared" si="141"/>
        <v/>
      </c>
      <c r="B3005" t="str">
        <f t="shared" si="139"/>
        <v/>
      </c>
      <c r="C3005" t="str">
        <f t="shared" si="140"/>
        <v/>
      </c>
      <c r="D3005">
        <v>2026</v>
      </c>
      <c r="E3005" t="s">
        <v>9651</v>
      </c>
      <c r="F3005" t="s">
        <v>3195</v>
      </c>
      <c r="G3005" t="s">
        <v>37</v>
      </c>
      <c r="H3005" t="s">
        <v>64</v>
      </c>
      <c r="I3005">
        <v>1</v>
      </c>
      <c r="J3005">
        <v>4</v>
      </c>
      <c r="K3005" s="29">
        <v>16.47</v>
      </c>
      <c r="L3005">
        <v>11</v>
      </c>
      <c r="M3005">
        <v>3</v>
      </c>
      <c r="N3005">
        <v>0</v>
      </c>
      <c r="O3005">
        <v>0</v>
      </c>
      <c r="P3005">
        <v>0</v>
      </c>
      <c r="Q3005">
        <v>19.2</v>
      </c>
      <c r="R3005">
        <v>35</v>
      </c>
      <c r="S3005">
        <v>42</v>
      </c>
      <c r="T3005">
        <v>36</v>
      </c>
      <c r="U3005">
        <v>15</v>
      </c>
      <c r="V3005">
        <v>22</v>
      </c>
      <c r="W3005">
        <v>8</v>
      </c>
      <c r="X3005" s="2">
        <v>0.38</v>
      </c>
    </row>
    <row r="3006" spans="1:24" x14ac:dyDescent="0.25">
      <c r="A3006">
        <f t="shared" si="141"/>
        <v>1</v>
      </c>
      <c r="B3006" t="str">
        <f t="shared" si="139"/>
        <v/>
      </c>
      <c r="C3006" t="str">
        <f t="shared" si="140"/>
        <v/>
      </c>
      <c r="D3006">
        <v>2026</v>
      </c>
      <c r="E3006" t="s">
        <v>9652</v>
      </c>
      <c r="F3006" t="s">
        <v>3195</v>
      </c>
      <c r="G3006" t="s">
        <v>32</v>
      </c>
      <c r="H3006" t="s">
        <v>64</v>
      </c>
      <c r="I3006">
        <v>0</v>
      </c>
      <c r="J3006">
        <v>0</v>
      </c>
      <c r="K3006" s="29">
        <v>18</v>
      </c>
      <c r="L3006">
        <v>5</v>
      </c>
      <c r="M3006">
        <v>0</v>
      </c>
      <c r="N3006">
        <v>0</v>
      </c>
      <c r="O3006">
        <v>0</v>
      </c>
      <c r="P3006">
        <v>0</v>
      </c>
      <c r="Q3006">
        <v>6</v>
      </c>
      <c r="R3006">
        <v>13</v>
      </c>
      <c r="S3006">
        <v>12</v>
      </c>
      <c r="T3006">
        <v>12</v>
      </c>
      <c r="U3006">
        <v>7</v>
      </c>
      <c r="V3006">
        <v>6</v>
      </c>
      <c r="W3006">
        <v>4</v>
      </c>
      <c r="X3006" s="2">
        <v>0.48099999999999998</v>
      </c>
    </row>
    <row r="3007" spans="1:24" x14ac:dyDescent="0.25">
      <c r="A3007" t="str">
        <f t="shared" si="141"/>
        <v/>
      </c>
      <c r="B3007" t="str">
        <f t="shared" si="139"/>
        <v/>
      </c>
      <c r="C3007" t="str">
        <f t="shared" si="140"/>
        <v/>
      </c>
      <c r="D3007">
        <v>2026</v>
      </c>
      <c r="E3007" t="s">
        <v>9653</v>
      </c>
      <c r="F3007" t="s">
        <v>3195</v>
      </c>
      <c r="G3007" t="s">
        <v>47</v>
      </c>
      <c r="H3007" t="s">
        <v>64</v>
      </c>
      <c r="I3007">
        <v>0</v>
      </c>
      <c r="J3007">
        <v>0</v>
      </c>
      <c r="K3007" s="29">
        <v>54</v>
      </c>
      <c r="L3007">
        <v>1</v>
      </c>
      <c r="M3007">
        <v>0</v>
      </c>
      <c r="N3007">
        <v>0</v>
      </c>
      <c r="O3007">
        <v>0</v>
      </c>
      <c r="P3007">
        <v>0</v>
      </c>
      <c r="Q3007">
        <v>0.2</v>
      </c>
      <c r="R3007">
        <v>4</v>
      </c>
      <c r="S3007">
        <v>4</v>
      </c>
      <c r="T3007">
        <v>4</v>
      </c>
      <c r="U3007">
        <v>1</v>
      </c>
      <c r="V3007">
        <v>0</v>
      </c>
      <c r="W3007">
        <v>0</v>
      </c>
      <c r="X3007" s="2">
        <v>0.57099999999999995</v>
      </c>
    </row>
    <row r="3008" spans="1:24" x14ac:dyDescent="0.25">
      <c r="A3008" t="str">
        <f t="shared" si="141"/>
        <v/>
      </c>
      <c r="B3008" t="str">
        <f t="shared" si="139"/>
        <v/>
      </c>
      <c r="C3008">
        <f t="shared" si="140"/>
        <v>1</v>
      </c>
      <c r="D3008">
        <v>2026</v>
      </c>
      <c r="E3008" t="s">
        <v>7197</v>
      </c>
      <c r="F3008" t="s">
        <v>3200</v>
      </c>
      <c r="G3008" t="s">
        <v>37</v>
      </c>
      <c r="H3008" t="s">
        <v>64</v>
      </c>
      <c r="I3008">
        <v>3</v>
      </c>
      <c r="J3008">
        <v>6</v>
      </c>
      <c r="K3008" s="29">
        <v>5.62</v>
      </c>
      <c r="L3008">
        <v>15</v>
      </c>
      <c r="M3008">
        <v>14</v>
      </c>
      <c r="N3008">
        <v>0</v>
      </c>
      <c r="O3008">
        <v>0</v>
      </c>
      <c r="P3008">
        <v>1</v>
      </c>
      <c r="Q3008">
        <v>72</v>
      </c>
      <c r="R3008">
        <v>89</v>
      </c>
      <c r="S3008">
        <v>51</v>
      </c>
      <c r="T3008">
        <v>45</v>
      </c>
      <c r="U3008">
        <v>20</v>
      </c>
      <c r="V3008">
        <v>65</v>
      </c>
      <c r="W3008">
        <v>10</v>
      </c>
      <c r="X3008" s="2">
        <v>0.30299999999999999</v>
      </c>
    </row>
    <row r="3009" spans="1:24" x14ac:dyDescent="0.25">
      <c r="A3009" t="str">
        <f t="shared" si="141"/>
        <v/>
      </c>
      <c r="B3009" t="str">
        <f t="shared" si="139"/>
        <v/>
      </c>
      <c r="C3009" t="str">
        <f t="shared" si="140"/>
        <v/>
      </c>
      <c r="D3009">
        <v>2026</v>
      </c>
      <c r="E3009" t="s">
        <v>9654</v>
      </c>
      <c r="F3009" t="s">
        <v>3200</v>
      </c>
      <c r="G3009" t="s">
        <v>47</v>
      </c>
      <c r="H3009" t="s">
        <v>64</v>
      </c>
      <c r="I3009">
        <v>0</v>
      </c>
      <c r="J3009">
        <v>0</v>
      </c>
      <c r="K3009" s="29">
        <v>0</v>
      </c>
      <c r="L3009">
        <v>1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2</v>
      </c>
      <c r="S3009">
        <v>2</v>
      </c>
      <c r="T3009">
        <v>0</v>
      </c>
      <c r="U3009">
        <v>2</v>
      </c>
      <c r="V3009">
        <v>0</v>
      </c>
      <c r="W3009">
        <v>0</v>
      </c>
      <c r="X3009" s="2">
        <v>1</v>
      </c>
    </row>
    <row r="3010" spans="1:24" x14ac:dyDescent="0.25">
      <c r="A3010">
        <f t="shared" si="141"/>
        <v>1</v>
      </c>
      <c r="B3010" t="str">
        <f t="shared" ref="B3010:B3073" si="142">IF(COUNTIFS(Draft_Player,$E3010),COUNTIFS(Draft_Player,$E3010),"")</f>
        <v/>
      </c>
      <c r="C3010">
        <f t="shared" ref="C3010:C3073" si="143">IF(COUNTIFS(Transfers_Player,$E3010),COUNTIFS(Transfers_Player,$E3010),"")</f>
        <v>1</v>
      </c>
      <c r="D3010">
        <v>2026</v>
      </c>
      <c r="E3010" t="s">
        <v>6570</v>
      </c>
      <c r="F3010" t="s">
        <v>3200</v>
      </c>
      <c r="G3010" t="s">
        <v>29</v>
      </c>
      <c r="H3010" t="s">
        <v>64</v>
      </c>
      <c r="I3010">
        <v>0</v>
      </c>
      <c r="J3010">
        <v>0</v>
      </c>
      <c r="K3010" s="29">
        <v>2.08</v>
      </c>
      <c r="L3010">
        <v>9</v>
      </c>
      <c r="M3010">
        <v>0</v>
      </c>
      <c r="N3010">
        <v>0</v>
      </c>
      <c r="O3010">
        <v>0</v>
      </c>
      <c r="P3010">
        <v>0</v>
      </c>
      <c r="Q3010">
        <v>8.1999999999999993</v>
      </c>
      <c r="R3010">
        <v>3</v>
      </c>
      <c r="S3010">
        <v>3</v>
      </c>
      <c r="T3010">
        <v>2</v>
      </c>
      <c r="U3010">
        <v>12</v>
      </c>
      <c r="V3010">
        <v>5</v>
      </c>
      <c r="W3010">
        <v>4</v>
      </c>
      <c r="X3010" s="2">
        <v>0.115</v>
      </c>
    </row>
    <row r="3011" spans="1:24" x14ac:dyDescent="0.25">
      <c r="A3011" t="str">
        <f t="shared" si="141"/>
        <v/>
      </c>
      <c r="B3011" t="str">
        <f t="shared" si="142"/>
        <v/>
      </c>
      <c r="C3011">
        <f t="shared" si="143"/>
        <v>1</v>
      </c>
      <c r="D3011">
        <v>2026</v>
      </c>
      <c r="E3011" t="s">
        <v>7225</v>
      </c>
      <c r="F3011" t="s">
        <v>3200</v>
      </c>
      <c r="G3011" t="s">
        <v>47</v>
      </c>
      <c r="H3011" t="s">
        <v>64</v>
      </c>
      <c r="I3011">
        <v>1</v>
      </c>
      <c r="J3011">
        <v>2</v>
      </c>
      <c r="K3011" s="29">
        <v>5.91</v>
      </c>
      <c r="L3011">
        <v>18</v>
      </c>
      <c r="M3011">
        <v>3</v>
      </c>
      <c r="N3011">
        <v>0</v>
      </c>
      <c r="O3011">
        <v>0</v>
      </c>
      <c r="P3011">
        <v>0</v>
      </c>
      <c r="Q3011">
        <v>35</v>
      </c>
      <c r="R3011">
        <v>38</v>
      </c>
      <c r="S3011">
        <v>30</v>
      </c>
      <c r="T3011">
        <v>23</v>
      </c>
      <c r="U3011">
        <v>18</v>
      </c>
      <c r="V3011">
        <v>24</v>
      </c>
      <c r="W3011">
        <v>9</v>
      </c>
      <c r="X3011" s="2">
        <v>0.27500000000000002</v>
      </c>
    </row>
    <row r="3012" spans="1:24" x14ac:dyDescent="0.25">
      <c r="A3012" t="str">
        <f t="shared" si="141"/>
        <v/>
      </c>
      <c r="B3012" t="str">
        <f t="shared" si="142"/>
        <v/>
      </c>
      <c r="C3012">
        <f t="shared" si="143"/>
        <v>1</v>
      </c>
      <c r="D3012">
        <v>2026</v>
      </c>
      <c r="E3012" t="s">
        <v>7218</v>
      </c>
      <c r="F3012" t="s">
        <v>3200</v>
      </c>
      <c r="G3012" t="s">
        <v>24</v>
      </c>
      <c r="H3012" t="s">
        <v>64</v>
      </c>
      <c r="I3012">
        <v>2</v>
      </c>
      <c r="J3012">
        <v>3</v>
      </c>
      <c r="K3012" s="29">
        <v>6.8</v>
      </c>
      <c r="L3012">
        <v>13</v>
      </c>
      <c r="M3012">
        <v>10</v>
      </c>
      <c r="N3012">
        <v>0</v>
      </c>
      <c r="O3012">
        <v>0</v>
      </c>
      <c r="P3012">
        <v>0</v>
      </c>
      <c r="Q3012">
        <v>46.1</v>
      </c>
      <c r="R3012">
        <v>41</v>
      </c>
      <c r="S3012">
        <v>37</v>
      </c>
      <c r="T3012">
        <v>35</v>
      </c>
      <c r="U3012">
        <v>26</v>
      </c>
      <c r="V3012">
        <v>37</v>
      </c>
      <c r="W3012">
        <v>8</v>
      </c>
      <c r="X3012" s="2">
        <v>0.24399999999999999</v>
      </c>
    </row>
    <row r="3013" spans="1:24" x14ac:dyDescent="0.25">
      <c r="A3013" t="str">
        <f t="shared" si="141"/>
        <v/>
      </c>
      <c r="B3013" t="str">
        <f t="shared" si="142"/>
        <v/>
      </c>
      <c r="C3013">
        <f t="shared" si="143"/>
        <v>1</v>
      </c>
      <c r="D3013">
        <v>2026</v>
      </c>
      <c r="E3013" t="s">
        <v>7217</v>
      </c>
      <c r="F3013" t="s">
        <v>3200</v>
      </c>
      <c r="G3013" t="s">
        <v>24</v>
      </c>
      <c r="H3013" t="s">
        <v>64</v>
      </c>
      <c r="I3013">
        <v>1</v>
      </c>
      <c r="J3013">
        <v>1</v>
      </c>
      <c r="K3013" s="29">
        <v>6.83</v>
      </c>
      <c r="L3013">
        <v>15</v>
      </c>
      <c r="M3013">
        <v>0</v>
      </c>
      <c r="N3013">
        <v>0</v>
      </c>
      <c r="O3013">
        <v>0</v>
      </c>
      <c r="P3013">
        <v>4</v>
      </c>
      <c r="Q3013">
        <v>27.2</v>
      </c>
      <c r="R3013">
        <v>27</v>
      </c>
      <c r="S3013">
        <v>21</v>
      </c>
      <c r="T3013">
        <v>21</v>
      </c>
      <c r="U3013">
        <v>8</v>
      </c>
      <c r="V3013">
        <v>30</v>
      </c>
      <c r="W3013">
        <v>4</v>
      </c>
      <c r="X3013" s="2">
        <v>0.26</v>
      </c>
    </row>
    <row r="3014" spans="1:24" x14ac:dyDescent="0.25">
      <c r="A3014">
        <f t="shared" si="141"/>
        <v>1</v>
      </c>
      <c r="B3014" t="str">
        <f t="shared" si="142"/>
        <v/>
      </c>
      <c r="C3014" t="str">
        <f t="shared" si="143"/>
        <v/>
      </c>
      <c r="D3014">
        <v>2026</v>
      </c>
      <c r="E3014" t="s">
        <v>9655</v>
      </c>
      <c r="F3014" t="s">
        <v>3200</v>
      </c>
      <c r="G3014" t="s">
        <v>29</v>
      </c>
      <c r="H3014" t="s">
        <v>64</v>
      </c>
      <c r="I3014">
        <v>2</v>
      </c>
      <c r="J3014">
        <v>4</v>
      </c>
      <c r="K3014" s="29">
        <v>7.41</v>
      </c>
      <c r="L3014">
        <v>20</v>
      </c>
      <c r="M3014">
        <v>3</v>
      </c>
      <c r="N3014">
        <v>0</v>
      </c>
      <c r="O3014">
        <v>0</v>
      </c>
      <c r="P3014">
        <v>1</v>
      </c>
      <c r="Q3014">
        <v>34</v>
      </c>
      <c r="R3014">
        <v>45</v>
      </c>
      <c r="S3014">
        <v>32</v>
      </c>
      <c r="T3014">
        <v>28</v>
      </c>
      <c r="U3014">
        <v>25</v>
      </c>
      <c r="V3014">
        <v>37</v>
      </c>
      <c r="W3014">
        <v>3</v>
      </c>
      <c r="X3014" s="2">
        <v>0.32100000000000001</v>
      </c>
    </row>
    <row r="3015" spans="1:24" x14ac:dyDescent="0.25">
      <c r="A3015" t="str">
        <f t="shared" si="141"/>
        <v/>
      </c>
      <c r="B3015" t="str">
        <f t="shared" si="142"/>
        <v/>
      </c>
      <c r="C3015">
        <f t="shared" si="143"/>
        <v>1</v>
      </c>
      <c r="D3015">
        <v>2026</v>
      </c>
      <c r="E3015" t="s">
        <v>7191</v>
      </c>
      <c r="F3015" t="s">
        <v>3200</v>
      </c>
      <c r="G3015" t="s">
        <v>37</v>
      </c>
      <c r="H3015" t="s">
        <v>64</v>
      </c>
      <c r="I3015">
        <v>2</v>
      </c>
      <c r="J3015">
        <v>4</v>
      </c>
      <c r="K3015" s="29">
        <v>7.71</v>
      </c>
      <c r="L3015">
        <v>24</v>
      </c>
      <c r="M3015">
        <v>0</v>
      </c>
      <c r="N3015">
        <v>0</v>
      </c>
      <c r="O3015">
        <v>0</v>
      </c>
      <c r="P3015">
        <v>1</v>
      </c>
      <c r="Q3015">
        <v>23.1</v>
      </c>
      <c r="R3015">
        <v>33</v>
      </c>
      <c r="S3015">
        <v>23</v>
      </c>
      <c r="T3015">
        <v>20</v>
      </c>
      <c r="U3015">
        <v>8</v>
      </c>
      <c r="V3015">
        <v>25</v>
      </c>
      <c r="W3015">
        <v>8</v>
      </c>
      <c r="X3015" s="2">
        <v>0.33700000000000002</v>
      </c>
    </row>
    <row r="3016" spans="1:24" x14ac:dyDescent="0.25">
      <c r="A3016">
        <f t="shared" si="141"/>
        <v>1</v>
      </c>
      <c r="B3016" t="str">
        <f t="shared" si="142"/>
        <v/>
      </c>
      <c r="C3016" t="str">
        <f t="shared" si="143"/>
        <v/>
      </c>
      <c r="D3016">
        <v>2026</v>
      </c>
      <c r="E3016" t="s">
        <v>9656</v>
      </c>
      <c r="F3016" t="s">
        <v>3200</v>
      </c>
      <c r="G3016" t="s">
        <v>29</v>
      </c>
      <c r="H3016" t="s">
        <v>64</v>
      </c>
      <c r="I3016">
        <v>1</v>
      </c>
      <c r="J3016">
        <v>1</v>
      </c>
      <c r="K3016" s="29">
        <v>7.97</v>
      </c>
      <c r="L3016">
        <v>23</v>
      </c>
      <c r="M3016">
        <v>0</v>
      </c>
      <c r="N3016">
        <v>0</v>
      </c>
      <c r="O3016">
        <v>0</v>
      </c>
      <c r="P3016">
        <v>0</v>
      </c>
      <c r="Q3016">
        <v>20.100000000000001</v>
      </c>
      <c r="R3016">
        <v>20</v>
      </c>
      <c r="S3016">
        <v>18</v>
      </c>
      <c r="T3016">
        <v>18</v>
      </c>
      <c r="U3016">
        <v>23</v>
      </c>
      <c r="V3016">
        <v>19</v>
      </c>
      <c r="W3016">
        <v>4</v>
      </c>
      <c r="X3016" s="2">
        <v>0.26700000000000002</v>
      </c>
    </row>
    <row r="3017" spans="1:24" x14ac:dyDescent="0.25">
      <c r="A3017" t="str">
        <f t="shared" si="141"/>
        <v/>
      </c>
      <c r="B3017" t="str">
        <f t="shared" si="142"/>
        <v/>
      </c>
      <c r="C3017" t="str">
        <f t="shared" si="143"/>
        <v/>
      </c>
      <c r="D3017">
        <v>2026</v>
      </c>
      <c r="E3017" t="s">
        <v>9657</v>
      </c>
      <c r="F3017" t="s">
        <v>3200</v>
      </c>
      <c r="G3017" t="s">
        <v>24</v>
      </c>
      <c r="H3017" t="s">
        <v>64</v>
      </c>
      <c r="I3017">
        <v>1</v>
      </c>
      <c r="J3017">
        <v>1</v>
      </c>
      <c r="K3017" s="29">
        <v>8.5500000000000007</v>
      </c>
      <c r="L3017">
        <v>14</v>
      </c>
      <c r="M3017">
        <v>2</v>
      </c>
      <c r="N3017">
        <v>0</v>
      </c>
      <c r="O3017">
        <v>0</v>
      </c>
      <c r="P3017">
        <v>0</v>
      </c>
      <c r="Q3017">
        <v>20</v>
      </c>
      <c r="R3017">
        <v>36</v>
      </c>
      <c r="S3017">
        <v>21</v>
      </c>
      <c r="T3017">
        <v>19</v>
      </c>
      <c r="U3017">
        <v>6</v>
      </c>
      <c r="V3017">
        <v>16</v>
      </c>
      <c r="W3017">
        <v>5</v>
      </c>
      <c r="X3017" s="2">
        <v>0.38700000000000001</v>
      </c>
    </row>
    <row r="3018" spans="1:24" x14ac:dyDescent="0.25">
      <c r="A3018">
        <f t="shared" si="141"/>
        <v>1</v>
      </c>
      <c r="B3018" t="str">
        <f t="shared" si="142"/>
        <v/>
      </c>
      <c r="C3018" t="str">
        <f t="shared" si="143"/>
        <v/>
      </c>
      <c r="D3018">
        <v>2026</v>
      </c>
      <c r="E3018" t="s">
        <v>9658</v>
      </c>
      <c r="F3018" t="s">
        <v>3200</v>
      </c>
      <c r="G3018" t="s">
        <v>29</v>
      </c>
      <c r="H3018" t="s">
        <v>64</v>
      </c>
      <c r="I3018">
        <v>1</v>
      </c>
      <c r="J3018">
        <v>1</v>
      </c>
      <c r="K3018" s="29">
        <v>9.3800000000000008</v>
      </c>
      <c r="L3018">
        <v>15</v>
      </c>
      <c r="M3018">
        <v>4</v>
      </c>
      <c r="N3018">
        <v>0</v>
      </c>
      <c r="O3018">
        <v>0</v>
      </c>
      <c r="P3018">
        <v>0</v>
      </c>
      <c r="Q3018">
        <v>24</v>
      </c>
      <c r="R3018">
        <v>30</v>
      </c>
      <c r="S3018">
        <v>25</v>
      </c>
      <c r="T3018">
        <v>25</v>
      </c>
      <c r="U3018">
        <v>10</v>
      </c>
      <c r="V3018">
        <v>14</v>
      </c>
      <c r="W3018">
        <v>5</v>
      </c>
      <c r="X3018" s="2">
        <v>0.309</v>
      </c>
    </row>
    <row r="3019" spans="1:24" x14ac:dyDescent="0.25">
      <c r="A3019" t="str">
        <f t="shared" si="141"/>
        <v/>
      </c>
      <c r="B3019" t="str">
        <f t="shared" si="142"/>
        <v/>
      </c>
      <c r="C3019">
        <f t="shared" si="143"/>
        <v>1</v>
      </c>
      <c r="D3019">
        <v>2026</v>
      </c>
      <c r="E3019" t="s">
        <v>7216</v>
      </c>
      <c r="F3019" t="s">
        <v>3200</v>
      </c>
      <c r="G3019" t="s">
        <v>24</v>
      </c>
      <c r="H3019" t="s">
        <v>64</v>
      </c>
      <c r="I3019">
        <v>0</v>
      </c>
      <c r="J3019">
        <v>0</v>
      </c>
      <c r="K3019" s="29">
        <v>9.4499999999999993</v>
      </c>
      <c r="L3019">
        <v>14</v>
      </c>
      <c r="M3019">
        <v>2</v>
      </c>
      <c r="N3019">
        <v>0</v>
      </c>
      <c r="O3019">
        <v>0</v>
      </c>
      <c r="P3019">
        <v>0</v>
      </c>
      <c r="Q3019">
        <v>13.1</v>
      </c>
      <c r="R3019">
        <v>21</v>
      </c>
      <c r="S3019">
        <v>14</v>
      </c>
      <c r="T3019">
        <v>14</v>
      </c>
      <c r="U3019">
        <v>13</v>
      </c>
      <c r="V3019">
        <v>15</v>
      </c>
      <c r="W3019">
        <v>2</v>
      </c>
      <c r="X3019" s="2">
        <v>0.35</v>
      </c>
    </row>
    <row r="3020" spans="1:24" x14ac:dyDescent="0.25">
      <c r="A3020" t="str">
        <f t="shared" si="141"/>
        <v/>
      </c>
      <c r="B3020" t="str">
        <f t="shared" si="142"/>
        <v/>
      </c>
      <c r="C3020">
        <f t="shared" si="143"/>
        <v>2</v>
      </c>
      <c r="D3020">
        <v>2026</v>
      </c>
      <c r="E3020" t="s">
        <v>874</v>
      </c>
      <c r="F3020" t="s">
        <v>3200</v>
      </c>
      <c r="G3020" t="s">
        <v>37</v>
      </c>
      <c r="H3020" t="s">
        <v>64</v>
      </c>
      <c r="I3020">
        <v>0</v>
      </c>
      <c r="J3020">
        <v>2</v>
      </c>
      <c r="K3020" s="29">
        <v>9.7100000000000009</v>
      </c>
      <c r="L3020">
        <v>16</v>
      </c>
      <c r="M3020">
        <v>4</v>
      </c>
      <c r="N3020">
        <v>0</v>
      </c>
      <c r="O3020">
        <v>0</v>
      </c>
      <c r="P3020">
        <v>0</v>
      </c>
      <c r="Q3020">
        <v>29.2</v>
      </c>
      <c r="R3020">
        <v>41</v>
      </c>
      <c r="S3020">
        <v>32</v>
      </c>
      <c r="T3020">
        <v>32</v>
      </c>
      <c r="U3020">
        <v>18</v>
      </c>
      <c r="V3020">
        <v>29</v>
      </c>
      <c r="W3020">
        <v>14</v>
      </c>
      <c r="X3020" s="2">
        <v>0.33900000000000002</v>
      </c>
    </row>
    <row r="3021" spans="1:24" x14ac:dyDescent="0.25">
      <c r="A3021">
        <f t="shared" si="141"/>
        <v>1</v>
      </c>
      <c r="B3021" t="str">
        <f t="shared" si="142"/>
        <v/>
      </c>
      <c r="C3021" t="str">
        <f t="shared" si="143"/>
        <v/>
      </c>
      <c r="D3021">
        <v>2026</v>
      </c>
      <c r="E3021" t="s">
        <v>9659</v>
      </c>
      <c r="F3021" t="s">
        <v>3200</v>
      </c>
      <c r="G3021" t="s">
        <v>29</v>
      </c>
      <c r="H3021" t="s">
        <v>64</v>
      </c>
      <c r="I3021">
        <v>0</v>
      </c>
      <c r="J3021">
        <v>0</v>
      </c>
      <c r="K3021" s="29">
        <v>9.7200000000000006</v>
      </c>
      <c r="L3021">
        <v>10</v>
      </c>
      <c r="M3021">
        <v>0</v>
      </c>
      <c r="N3021">
        <v>0</v>
      </c>
      <c r="O3021">
        <v>0</v>
      </c>
      <c r="P3021">
        <v>0</v>
      </c>
      <c r="Q3021">
        <v>8.1</v>
      </c>
      <c r="R3021">
        <v>11</v>
      </c>
      <c r="S3021">
        <v>9</v>
      </c>
      <c r="T3021">
        <v>9</v>
      </c>
      <c r="U3021">
        <v>11</v>
      </c>
      <c r="V3021">
        <v>4</v>
      </c>
      <c r="W3021">
        <v>2</v>
      </c>
      <c r="X3021" s="2">
        <v>0.33300000000000002</v>
      </c>
    </row>
    <row r="3022" spans="1:24" x14ac:dyDescent="0.25">
      <c r="A3022">
        <f t="shared" si="141"/>
        <v>1</v>
      </c>
      <c r="B3022" t="str">
        <f t="shared" si="142"/>
        <v/>
      </c>
      <c r="C3022" t="str">
        <f t="shared" si="143"/>
        <v/>
      </c>
      <c r="D3022">
        <v>2026</v>
      </c>
      <c r="E3022" t="s">
        <v>9660</v>
      </c>
      <c r="F3022" t="s">
        <v>3200</v>
      </c>
      <c r="G3022" t="s">
        <v>29</v>
      </c>
      <c r="H3022" t="s">
        <v>64</v>
      </c>
      <c r="I3022">
        <v>3</v>
      </c>
      <c r="J3022">
        <v>4</v>
      </c>
      <c r="K3022" s="29">
        <v>9.9499999999999993</v>
      </c>
      <c r="L3022">
        <v>15</v>
      </c>
      <c r="M3022">
        <v>9</v>
      </c>
      <c r="N3022">
        <v>0</v>
      </c>
      <c r="O3022">
        <v>0</v>
      </c>
      <c r="P3022">
        <v>0</v>
      </c>
      <c r="Q3022">
        <v>38</v>
      </c>
      <c r="R3022">
        <v>52</v>
      </c>
      <c r="S3022">
        <v>47</v>
      </c>
      <c r="T3022">
        <v>42</v>
      </c>
      <c r="U3022">
        <v>24</v>
      </c>
      <c r="V3022">
        <v>25</v>
      </c>
      <c r="W3022">
        <v>8</v>
      </c>
      <c r="X3022" s="2">
        <v>0.32500000000000001</v>
      </c>
    </row>
    <row r="3023" spans="1:24" x14ac:dyDescent="0.25">
      <c r="A3023" t="str">
        <f t="shared" si="141"/>
        <v/>
      </c>
      <c r="B3023" t="str">
        <f t="shared" si="142"/>
        <v/>
      </c>
      <c r="C3023">
        <f t="shared" si="143"/>
        <v>1</v>
      </c>
      <c r="D3023">
        <v>2026</v>
      </c>
      <c r="E3023" t="s">
        <v>7195</v>
      </c>
      <c r="F3023" t="s">
        <v>3200</v>
      </c>
      <c r="G3023" t="s">
        <v>37</v>
      </c>
      <c r="H3023" t="s">
        <v>64</v>
      </c>
      <c r="I3023">
        <v>0</v>
      </c>
      <c r="J3023">
        <v>1</v>
      </c>
      <c r="K3023" s="29">
        <v>10.57</v>
      </c>
      <c r="L3023">
        <v>11</v>
      </c>
      <c r="M3023">
        <v>0</v>
      </c>
      <c r="N3023">
        <v>0</v>
      </c>
      <c r="O3023">
        <v>0</v>
      </c>
      <c r="P3023">
        <v>0</v>
      </c>
      <c r="Q3023">
        <v>7.2</v>
      </c>
      <c r="R3023">
        <v>8</v>
      </c>
      <c r="S3023">
        <v>9</v>
      </c>
      <c r="T3023">
        <v>9</v>
      </c>
      <c r="U3023">
        <v>10</v>
      </c>
      <c r="V3023">
        <v>7</v>
      </c>
      <c r="W3023">
        <v>3</v>
      </c>
      <c r="X3023" s="2">
        <v>0.27600000000000002</v>
      </c>
    </row>
    <row r="3024" spans="1:24" x14ac:dyDescent="0.25">
      <c r="A3024" t="str">
        <f t="shared" si="141"/>
        <v/>
      </c>
      <c r="B3024" t="str">
        <f t="shared" si="142"/>
        <v/>
      </c>
      <c r="C3024">
        <f t="shared" si="143"/>
        <v>1</v>
      </c>
      <c r="D3024">
        <v>2026</v>
      </c>
      <c r="E3024" t="s">
        <v>7199</v>
      </c>
      <c r="F3024" t="s">
        <v>3200</v>
      </c>
      <c r="G3024" t="s">
        <v>37</v>
      </c>
      <c r="H3024" t="s">
        <v>64</v>
      </c>
      <c r="I3024">
        <v>0</v>
      </c>
      <c r="J3024">
        <v>1</v>
      </c>
      <c r="K3024" s="29">
        <v>11.57</v>
      </c>
      <c r="L3024">
        <v>18</v>
      </c>
      <c r="M3024">
        <v>0</v>
      </c>
      <c r="N3024">
        <v>0</v>
      </c>
      <c r="O3024">
        <v>0</v>
      </c>
      <c r="P3024">
        <v>1</v>
      </c>
      <c r="Q3024">
        <v>21</v>
      </c>
      <c r="R3024">
        <v>37</v>
      </c>
      <c r="S3024">
        <v>28</v>
      </c>
      <c r="T3024">
        <v>27</v>
      </c>
      <c r="U3024">
        <v>18</v>
      </c>
      <c r="V3024">
        <v>24</v>
      </c>
      <c r="W3024">
        <v>3</v>
      </c>
      <c r="X3024" s="2">
        <v>0.39400000000000002</v>
      </c>
    </row>
    <row r="3025" spans="1:24" x14ac:dyDescent="0.25">
      <c r="A3025" t="str">
        <f t="shared" si="141"/>
        <v/>
      </c>
      <c r="B3025" t="str">
        <f t="shared" si="142"/>
        <v/>
      </c>
      <c r="C3025" t="str">
        <f t="shared" si="143"/>
        <v/>
      </c>
      <c r="D3025">
        <v>2026</v>
      </c>
      <c r="E3025" t="s">
        <v>9661</v>
      </c>
      <c r="F3025" t="s">
        <v>3200</v>
      </c>
      <c r="G3025" t="s">
        <v>37</v>
      </c>
      <c r="H3025" t="s">
        <v>64</v>
      </c>
      <c r="I3025">
        <v>1</v>
      </c>
      <c r="J3025">
        <v>2</v>
      </c>
      <c r="K3025" s="29">
        <v>14.79</v>
      </c>
      <c r="L3025">
        <v>11</v>
      </c>
      <c r="M3025">
        <v>2</v>
      </c>
      <c r="N3025">
        <v>0</v>
      </c>
      <c r="O3025">
        <v>0</v>
      </c>
      <c r="P3025">
        <v>0</v>
      </c>
      <c r="Q3025">
        <v>14</v>
      </c>
      <c r="R3025">
        <v>27</v>
      </c>
      <c r="S3025">
        <v>24</v>
      </c>
      <c r="T3025">
        <v>23</v>
      </c>
      <c r="U3025">
        <v>9</v>
      </c>
      <c r="V3025">
        <v>9</v>
      </c>
      <c r="W3025">
        <v>2</v>
      </c>
      <c r="X3025" s="2">
        <v>0.41499999999999998</v>
      </c>
    </row>
    <row r="3026" spans="1:24" x14ac:dyDescent="0.25">
      <c r="A3026" t="str">
        <f t="shared" si="141"/>
        <v/>
      </c>
      <c r="B3026" t="str">
        <f t="shared" si="142"/>
        <v/>
      </c>
      <c r="C3026">
        <f t="shared" si="143"/>
        <v>1</v>
      </c>
      <c r="D3026">
        <v>2026</v>
      </c>
      <c r="E3026" t="s">
        <v>5689</v>
      </c>
      <c r="F3026" t="s">
        <v>3200</v>
      </c>
      <c r="G3026" t="s">
        <v>37</v>
      </c>
      <c r="H3026" t="s">
        <v>64</v>
      </c>
      <c r="I3026">
        <v>1</v>
      </c>
      <c r="J3026">
        <v>1</v>
      </c>
      <c r="K3026" s="29">
        <v>15</v>
      </c>
      <c r="L3026">
        <v>14</v>
      </c>
      <c r="M3026">
        <v>0</v>
      </c>
      <c r="N3026">
        <v>0</v>
      </c>
      <c r="O3026">
        <v>0</v>
      </c>
      <c r="P3026">
        <v>0</v>
      </c>
      <c r="Q3026">
        <v>12</v>
      </c>
      <c r="R3026">
        <v>19</v>
      </c>
      <c r="S3026">
        <v>20</v>
      </c>
      <c r="T3026">
        <v>20</v>
      </c>
      <c r="U3026">
        <v>8</v>
      </c>
      <c r="V3026">
        <v>7</v>
      </c>
      <c r="W3026">
        <v>3</v>
      </c>
      <c r="X3026" s="2">
        <v>0.373</v>
      </c>
    </row>
    <row r="3027" spans="1:24" x14ac:dyDescent="0.25">
      <c r="A3027">
        <f t="shared" si="141"/>
        <v>1</v>
      </c>
      <c r="B3027" t="str">
        <f t="shared" si="142"/>
        <v/>
      </c>
      <c r="C3027" t="str">
        <f t="shared" si="143"/>
        <v/>
      </c>
      <c r="D3027">
        <v>2026</v>
      </c>
      <c r="E3027" t="s">
        <v>9662</v>
      </c>
      <c r="F3027" t="s">
        <v>3217</v>
      </c>
      <c r="G3027" t="s">
        <v>29</v>
      </c>
      <c r="H3027" t="s">
        <v>64</v>
      </c>
      <c r="I3027">
        <v>3</v>
      </c>
      <c r="J3027">
        <v>4</v>
      </c>
      <c r="K3027" s="29">
        <v>4.5</v>
      </c>
      <c r="L3027">
        <v>14</v>
      </c>
      <c r="M3027">
        <v>10</v>
      </c>
      <c r="N3027">
        <v>0</v>
      </c>
      <c r="O3027">
        <v>0</v>
      </c>
      <c r="P3027">
        <v>1</v>
      </c>
      <c r="Q3027">
        <v>64</v>
      </c>
      <c r="R3027">
        <v>53</v>
      </c>
      <c r="S3027">
        <v>40</v>
      </c>
      <c r="T3027">
        <v>32</v>
      </c>
      <c r="U3027">
        <v>20</v>
      </c>
      <c r="V3027">
        <v>103</v>
      </c>
      <c r="W3027">
        <v>14</v>
      </c>
      <c r="X3027" s="2">
        <v>0.22</v>
      </c>
    </row>
    <row r="3028" spans="1:24" x14ac:dyDescent="0.25">
      <c r="A3028" t="str">
        <f t="shared" si="141"/>
        <v/>
      </c>
      <c r="B3028" t="str">
        <f t="shared" si="142"/>
        <v/>
      </c>
      <c r="C3028">
        <f t="shared" si="143"/>
        <v>1</v>
      </c>
      <c r="D3028">
        <v>2026</v>
      </c>
      <c r="E3028" t="s">
        <v>6581</v>
      </c>
      <c r="F3028" t="s">
        <v>3217</v>
      </c>
      <c r="G3028" t="s">
        <v>37</v>
      </c>
      <c r="H3028" t="s">
        <v>64</v>
      </c>
      <c r="I3028">
        <v>3</v>
      </c>
      <c r="J3028">
        <v>7</v>
      </c>
      <c r="K3028" s="29">
        <v>5.97</v>
      </c>
      <c r="L3028">
        <v>15</v>
      </c>
      <c r="M3028">
        <v>10</v>
      </c>
      <c r="N3028">
        <v>0</v>
      </c>
      <c r="O3028">
        <v>0</v>
      </c>
      <c r="P3028">
        <v>0</v>
      </c>
      <c r="Q3028">
        <v>60.1</v>
      </c>
      <c r="R3028">
        <v>76</v>
      </c>
      <c r="S3028">
        <v>45</v>
      </c>
      <c r="T3028">
        <v>40</v>
      </c>
      <c r="U3028">
        <v>12</v>
      </c>
      <c r="V3028">
        <v>42</v>
      </c>
      <c r="W3028">
        <v>8</v>
      </c>
      <c r="X3028" s="2">
        <v>0.309</v>
      </c>
    </row>
    <row r="3029" spans="1:24" x14ac:dyDescent="0.25">
      <c r="A3029" t="str">
        <f t="shared" si="141"/>
        <v/>
      </c>
      <c r="B3029" t="str">
        <f t="shared" si="142"/>
        <v/>
      </c>
      <c r="C3029" t="str">
        <f t="shared" si="143"/>
        <v/>
      </c>
      <c r="D3029">
        <v>2026</v>
      </c>
      <c r="E3029" t="s">
        <v>9663</v>
      </c>
      <c r="F3029" t="s">
        <v>3217</v>
      </c>
      <c r="G3029" t="s">
        <v>24</v>
      </c>
      <c r="H3029" t="s">
        <v>64</v>
      </c>
      <c r="I3029">
        <v>0</v>
      </c>
      <c r="J3029">
        <v>0</v>
      </c>
      <c r="K3029" s="29">
        <v>0</v>
      </c>
      <c r="L3029">
        <v>1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1</v>
      </c>
      <c r="S3029">
        <v>2</v>
      </c>
      <c r="T3029">
        <v>0</v>
      </c>
      <c r="U3029">
        <v>0</v>
      </c>
      <c r="V3029">
        <v>0</v>
      </c>
      <c r="W3029">
        <v>1</v>
      </c>
      <c r="X3029" s="2">
        <v>1</v>
      </c>
    </row>
    <row r="3030" spans="1:24" x14ac:dyDescent="0.25">
      <c r="A3030">
        <f t="shared" si="141"/>
        <v>1</v>
      </c>
      <c r="B3030" t="str">
        <f t="shared" si="142"/>
        <v/>
      </c>
      <c r="C3030" t="str">
        <f t="shared" si="143"/>
        <v/>
      </c>
      <c r="D3030">
        <v>2026</v>
      </c>
      <c r="E3030" t="s">
        <v>9664</v>
      </c>
      <c r="F3030" t="s">
        <v>3217</v>
      </c>
      <c r="G3030" t="s">
        <v>29</v>
      </c>
      <c r="H3030" t="s">
        <v>64</v>
      </c>
      <c r="I3030">
        <v>3</v>
      </c>
      <c r="J3030">
        <v>3</v>
      </c>
      <c r="K3030" s="29">
        <v>4.46</v>
      </c>
      <c r="L3030">
        <v>22</v>
      </c>
      <c r="M3030">
        <v>0</v>
      </c>
      <c r="N3030">
        <v>0</v>
      </c>
      <c r="O3030">
        <v>0</v>
      </c>
      <c r="P3030">
        <v>2</v>
      </c>
      <c r="Q3030">
        <v>38.1</v>
      </c>
      <c r="R3030">
        <v>46</v>
      </c>
      <c r="S3030">
        <v>23</v>
      </c>
      <c r="T3030">
        <v>19</v>
      </c>
      <c r="U3030">
        <v>14</v>
      </c>
      <c r="V3030">
        <v>38</v>
      </c>
      <c r="W3030">
        <v>8</v>
      </c>
      <c r="X3030" s="2">
        <v>0.29699999999999999</v>
      </c>
    </row>
    <row r="3031" spans="1:24" x14ac:dyDescent="0.25">
      <c r="A3031">
        <f t="shared" si="141"/>
        <v>1</v>
      </c>
      <c r="B3031" t="str">
        <f t="shared" si="142"/>
        <v/>
      </c>
      <c r="C3031" t="str">
        <f t="shared" si="143"/>
        <v/>
      </c>
      <c r="D3031">
        <v>2026</v>
      </c>
      <c r="E3031" t="s">
        <v>9665</v>
      </c>
      <c r="F3031" t="s">
        <v>3217</v>
      </c>
      <c r="G3031" t="s">
        <v>29</v>
      </c>
      <c r="H3031" t="s">
        <v>64</v>
      </c>
      <c r="I3031">
        <v>1</v>
      </c>
      <c r="J3031">
        <v>3</v>
      </c>
      <c r="K3031" s="29">
        <v>4.8099999999999996</v>
      </c>
      <c r="L3031">
        <v>5</v>
      </c>
      <c r="M3031">
        <v>5</v>
      </c>
      <c r="N3031">
        <v>0</v>
      </c>
      <c r="O3031">
        <v>0</v>
      </c>
      <c r="P3031">
        <v>0</v>
      </c>
      <c r="Q3031">
        <v>24.1</v>
      </c>
      <c r="R3031">
        <v>31</v>
      </c>
      <c r="S3031">
        <v>13</v>
      </c>
      <c r="T3031">
        <v>13</v>
      </c>
      <c r="U3031">
        <v>5</v>
      </c>
      <c r="V3031">
        <v>19</v>
      </c>
      <c r="W3031">
        <v>2</v>
      </c>
      <c r="X3031" s="2">
        <v>0.32</v>
      </c>
    </row>
    <row r="3032" spans="1:24" x14ac:dyDescent="0.25">
      <c r="A3032" t="str">
        <f t="shared" si="141"/>
        <v/>
      </c>
      <c r="B3032" t="str">
        <f t="shared" si="142"/>
        <v/>
      </c>
      <c r="C3032" t="str">
        <f t="shared" si="143"/>
        <v/>
      </c>
      <c r="D3032">
        <v>2026</v>
      </c>
      <c r="E3032" t="s">
        <v>9666</v>
      </c>
      <c r="F3032" t="s">
        <v>3217</v>
      </c>
      <c r="G3032" t="s">
        <v>24</v>
      </c>
      <c r="H3032" t="s">
        <v>64</v>
      </c>
      <c r="I3032">
        <v>3</v>
      </c>
      <c r="J3032">
        <v>2</v>
      </c>
      <c r="K3032" s="29">
        <v>5.08</v>
      </c>
      <c r="L3032">
        <v>7</v>
      </c>
      <c r="M3032">
        <v>4</v>
      </c>
      <c r="N3032">
        <v>0</v>
      </c>
      <c r="O3032">
        <v>0</v>
      </c>
      <c r="P3032">
        <v>0</v>
      </c>
      <c r="Q3032">
        <v>28.1</v>
      </c>
      <c r="R3032">
        <v>32</v>
      </c>
      <c r="S3032">
        <v>17</v>
      </c>
      <c r="T3032">
        <v>16</v>
      </c>
      <c r="U3032">
        <v>9</v>
      </c>
      <c r="V3032">
        <v>28</v>
      </c>
      <c r="W3032">
        <v>4</v>
      </c>
      <c r="X3032" s="2">
        <v>0.28299999999999997</v>
      </c>
    </row>
    <row r="3033" spans="1:24" x14ac:dyDescent="0.25">
      <c r="A3033" t="str">
        <f t="shared" si="141"/>
        <v/>
      </c>
      <c r="B3033" t="str">
        <f t="shared" si="142"/>
        <v/>
      </c>
      <c r="C3033" t="str">
        <f t="shared" si="143"/>
        <v/>
      </c>
      <c r="D3033">
        <v>2026</v>
      </c>
      <c r="E3033" t="s">
        <v>9667</v>
      </c>
      <c r="F3033" t="s">
        <v>3217</v>
      </c>
      <c r="G3033" t="s">
        <v>37</v>
      </c>
      <c r="H3033" t="s">
        <v>64</v>
      </c>
      <c r="I3033">
        <v>0</v>
      </c>
      <c r="J3033">
        <v>0</v>
      </c>
      <c r="K3033" s="29">
        <v>5.4</v>
      </c>
      <c r="L3033">
        <v>17</v>
      </c>
      <c r="M3033">
        <v>0</v>
      </c>
      <c r="N3033">
        <v>0</v>
      </c>
      <c r="O3033">
        <v>0</v>
      </c>
      <c r="P3033">
        <v>0</v>
      </c>
      <c r="Q3033">
        <v>26.2</v>
      </c>
      <c r="R3033">
        <v>29</v>
      </c>
      <c r="S3033">
        <v>18</v>
      </c>
      <c r="T3033">
        <v>16</v>
      </c>
      <c r="U3033">
        <v>12</v>
      </c>
      <c r="V3033">
        <v>22</v>
      </c>
      <c r="W3033">
        <v>8</v>
      </c>
      <c r="X3033" s="2">
        <v>0.27900000000000003</v>
      </c>
    </row>
    <row r="3034" spans="1:24" x14ac:dyDescent="0.25">
      <c r="A3034" t="str">
        <f t="shared" si="141"/>
        <v/>
      </c>
      <c r="B3034" t="str">
        <f t="shared" si="142"/>
        <v/>
      </c>
      <c r="C3034">
        <f t="shared" si="143"/>
        <v>1</v>
      </c>
      <c r="D3034">
        <v>2026</v>
      </c>
      <c r="E3034" t="s">
        <v>359</v>
      </c>
      <c r="F3034" t="s">
        <v>3217</v>
      </c>
      <c r="G3034" t="s">
        <v>47</v>
      </c>
      <c r="H3034" t="s">
        <v>64</v>
      </c>
      <c r="I3034">
        <v>1</v>
      </c>
      <c r="J3034">
        <v>2</v>
      </c>
      <c r="K3034" s="29">
        <v>5.84</v>
      </c>
      <c r="L3034">
        <v>14</v>
      </c>
      <c r="M3034">
        <v>10</v>
      </c>
      <c r="N3034">
        <v>0</v>
      </c>
      <c r="O3034">
        <v>0</v>
      </c>
      <c r="P3034">
        <v>0</v>
      </c>
      <c r="Q3034">
        <v>44.2</v>
      </c>
      <c r="R3034">
        <v>48</v>
      </c>
      <c r="S3034">
        <v>32</v>
      </c>
      <c r="T3034">
        <v>29</v>
      </c>
      <c r="U3034">
        <v>23</v>
      </c>
      <c r="V3034">
        <v>48</v>
      </c>
      <c r="W3034">
        <v>5</v>
      </c>
      <c r="X3034" s="2">
        <v>0.27900000000000003</v>
      </c>
    </row>
    <row r="3035" spans="1:24" x14ac:dyDescent="0.25">
      <c r="A3035">
        <f t="shared" si="141"/>
        <v>1</v>
      </c>
      <c r="B3035" t="str">
        <f t="shared" si="142"/>
        <v/>
      </c>
      <c r="C3035" t="str">
        <f t="shared" si="143"/>
        <v/>
      </c>
      <c r="D3035">
        <v>2026</v>
      </c>
      <c r="E3035" t="s">
        <v>9668</v>
      </c>
      <c r="F3035" t="s">
        <v>3217</v>
      </c>
      <c r="G3035" t="s">
        <v>29</v>
      </c>
      <c r="H3035" t="s">
        <v>64</v>
      </c>
      <c r="I3035">
        <v>1</v>
      </c>
      <c r="J3035">
        <v>3</v>
      </c>
      <c r="K3035" s="29">
        <v>7.01</v>
      </c>
      <c r="L3035">
        <v>18</v>
      </c>
      <c r="M3035">
        <v>6</v>
      </c>
      <c r="N3035">
        <v>0</v>
      </c>
      <c r="O3035">
        <v>0</v>
      </c>
      <c r="P3035">
        <v>0</v>
      </c>
      <c r="Q3035">
        <v>34.200000000000003</v>
      </c>
      <c r="R3035">
        <v>53</v>
      </c>
      <c r="S3035">
        <v>41</v>
      </c>
      <c r="T3035">
        <v>27</v>
      </c>
      <c r="U3035">
        <v>20</v>
      </c>
      <c r="V3035">
        <v>25</v>
      </c>
      <c r="W3035">
        <v>5</v>
      </c>
      <c r="X3035" s="2">
        <v>0.35299999999999998</v>
      </c>
    </row>
    <row r="3036" spans="1:24" x14ac:dyDescent="0.25">
      <c r="A3036" t="str">
        <f t="shared" si="141"/>
        <v/>
      </c>
      <c r="B3036" t="str">
        <f t="shared" si="142"/>
        <v/>
      </c>
      <c r="C3036" t="str">
        <f t="shared" si="143"/>
        <v/>
      </c>
      <c r="D3036">
        <v>2026</v>
      </c>
      <c r="E3036" t="s">
        <v>9669</v>
      </c>
      <c r="F3036" t="s">
        <v>3217</v>
      </c>
      <c r="G3036" t="s">
        <v>24</v>
      </c>
      <c r="H3036" t="s">
        <v>64</v>
      </c>
      <c r="I3036">
        <v>1</v>
      </c>
      <c r="J3036">
        <v>3</v>
      </c>
      <c r="K3036" s="29">
        <v>7.68</v>
      </c>
      <c r="L3036">
        <v>14</v>
      </c>
      <c r="M3036">
        <v>6</v>
      </c>
      <c r="N3036">
        <v>0</v>
      </c>
      <c r="O3036">
        <v>0</v>
      </c>
      <c r="P3036">
        <v>0</v>
      </c>
      <c r="Q3036">
        <v>38.200000000000003</v>
      </c>
      <c r="R3036">
        <v>50</v>
      </c>
      <c r="S3036">
        <v>35</v>
      </c>
      <c r="T3036">
        <v>33</v>
      </c>
      <c r="U3036">
        <v>25</v>
      </c>
      <c r="V3036">
        <v>41</v>
      </c>
      <c r="W3036">
        <v>10</v>
      </c>
      <c r="X3036" s="2">
        <v>0.32900000000000001</v>
      </c>
    </row>
    <row r="3037" spans="1:24" x14ac:dyDescent="0.25">
      <c r="A3037" t="str">
        <f t="shared" si="141"/>
        <v/>
      </c>
      <c r="B3037" t="str">
        <f t="shared" si="142"/>
        <v/>
      </c>
      <c r="C3037">
        <f t="shared" si="143"/>
        <v>1</v>
      </c>
      <c r="D3037">
        <v>2026</v>
      </c>
      <c r="E3037" t="s">
        <v>7057</v>
      </c>
      <c r="F3037" t="s">
        <v>3217</v>
      </c>
      <c r="G3037" t="s">
        <v>24</v>
      </c>
      <c r="H3037" t="s">
        <v>64</v>
      </c>
      <c r="I3037">
        <v>1</v>
      </c>
      <c r="J3037">
        <v>4</v>
      </c>
      <c r="K3037" s="29">
        <v>8.4600000000000009</v>
      </c>
      <c r="L3037">
        <v>18</v>
      </c>
      <c r="M3037">
        <v>0</v>
      </c>
      <c r="N3037">
        <v>0</v>
      </c>
      <c r="O3037">
        <v>0</v>
      </c>
      <c r="P3037">
        <v>2</v>
      </c>
      <c r="Q3037">
        <v>22.1</v>
      </c>
      <c r="R3037">
        <v>29</v>
      </c>
      <c r="S3037">
        <v>28</v>
      </c>
      <c r="T3037">
        <v>21</v>
      </c>
      <c r="U3037">
        <v>17</v>
      </c>
      <c r="V3037">
        <v>38</v>
      </c>
      <c r="W3037">
        <v>11</v>
      </c>
      <c r="X3037" s="2">
        <v>0.29599999999999999</v>
      </c>
    </row>
    <row r="3038" spans="1:24" x14ac:dyDescent="0.25">
      <c r="A3038">
        <f t="shared" si="141"/>
        <v>1</v>
      </c>
      <c r="B3038" t="str">
        <f t="shared" si="142"/>
        <v/>
      </c>
      <c r="C3038" t="str">
        <f t="shared" si="143"/>
        <v/>
      </c>
      <c r="D3038">
        <v>2026</v>
      </c>
      <c r="E3038" t="s">
        <v>9670</v>
      </c>
      <c r="F3038" t="s">
        <v>3217</v>
      </c>
      <c r="G3038" t="s">
        <v>29</v>
      </c>
      <c r="H3038" t="s">
        <v>64</v>
      </c>
      <c r="I3038">
        <v>1</v>
      </c>
      <c r="J3038">
        <v>2</v>
      </c>
      <c r="K3038" s="29">
        <v>9.15</v>
      </c>
      <c r="L3038">
        <v>17</v>
      </c>
      <c r="M3038">
        <v>0</v>
      </c>
      <c r="N3038">
        <v>0</v>
      </c>
      <c r="O3038">
        <v>0</v>
      </c>
      <c r="P3038">
        <v>1</v>
      </c>
      <c r="Q3038">
        <v>19.2</v>
      </c>
      <c r="R3038">
        <v>34</v>
      </c>
      <c r="S3038">
        <v>28</v>
      </c>
      <c r="T3038">
        <v>20</v>
      </c>
      <c r="U3038">
        <v>7</v>
      </c>
      <c r="V3038">
        <v>24</v>
      </c>
      <c r="W3038">
        <v>9</v>
      </c>
      <c r="X3038" s="2">
        <v>0.38600000000000001</v>
      </c>
    </row>
    <row r="3039" spans="1:24" x14ac:dyDescent="0.25">
      <c r="A3039" t="str">
        <f t="shared" si="141"/>
        <v/>
      </c>
      <c r="B3039" t="str">
        <f t="shared" si="142"/>
        <v/>
      </c>
      <c r="C3039" t="str">
        <f t="shared" si="143"/>
        <v/>
      </c>
      <c r="D3039">
        <v>2026</v>
      </c>
      <c r="E3039" t="s">
        <v>9671</v>
      </c>
      <c r="F3039" t="s">
        <v>3217</v>
      </c>
      <c r="G3039" t="s">
        <v>24</v>
      </c>
      <c r="H3039" t="s">
        <v>64</v>
      </c>
      <c r="I3039">
        <v>0</v>
      </c>
      <c r="J3039">
        <v>0</v>
      </c>
      <c r="K3039" s="29">
        <v>9.24</v>
      </c>
      <c r="L3039">
        <v>11</v>
      </c>
      <c r="M3039">
        <v>2</v>
      </c>
      <c r="N3039">
        <v>0</v>
      </c>
      <c r="O3039">
        <v>0</v>
      </c>
      <c r="P3039">
        <v>0</v>
      </c>
      <c r="Q3039">
        <v>12.2</v>
      </c>
      <c r="R3039">
        <v>14</v>
      </c>
      <c r="S3039">
        <v>13</v>
      </c>
      <c r="T3039">
        <v>13</v>
      </c>
      <c r="U3039">
        <v>11</v>
      </c>
      <c r="V3039">
        <v>14</v>
      </c>
      <c r="W3039">
        <v>3</v>
      </c>
      <c r="X3039" s="2">
        <v>0.28000000000000003</v>
      </c>
    </row>
    <row r="3040" spans="1:24" x14ac:dyDescent="0.25">
      <c r="A3040" t="str">
        <f t="shared" si="141"/>
        <v/>
      </c>
      <c r="B3040" t="str">
        <f t="shared" si="142"/>
        <v/>
      </c>
      <c r="C3040" t="str">
        <f t="shared" si="143"/>
        <v/>
      </c>
      <c r="D3040">
        <v>2026</v>
      </c>
      <c r="E3040" t="s">
        <v>9672</v>
      </c>
      <c r="F3040" t="s">
        <v>3217</v>
      </c>
      <c r="G3040" t="s">
        <v>24</v>
      </c>
      <c r="H3040" t="s">
        <v>64</v>
      </c>
      <c r="I3040">
        <v>1</v>
      </c>
      <c r="J3040">
        <v>1</v>
      </c>
      <c r="K3040" s="29">
        <v>9.5299999999999994</v>
      </c>
      <c r="L3040">
        <v>19</v>
      </c>
      <c r="M3040">
        <v>0</v>
      </c>
      <c r="N3040">
        <v>0</v>
      </c>
      <c r="O3040">
        <v>0</v>
      </c>
      <c r="P3040">
        <v>0</v>
      </c>
      <c r="Q3040">
        <v>22.2</v>
      </c>
      <c r="R3040">
        <v>25</v>
      </c>
      <c r="S3040">
        <v>24</v>
      </c>
      <c r="T3040">
        <v>24</v>
      </c>
      <c r="U3040">
        <v>15</v>
      </c>
      <c r="V3040">
        <v>17</v>
      </c>
      <c r="W3040">
        <v>4</v>
      </c>
      <c r="X3040" s="2">
        <v>0.28100000000000003</v>
      </c>
    </row>
    <row r="3041" spans="1:24" x14ac:dyDescent="0.25">
      <c r="A3041" t="str">
        <f t="shared" si="141"/>
        <v/>
      </c>
      <c r="B3041" t="str">
        <f t="shared" si="142"/>
        <v/>
      </c>
      <c r="C3041" t="str">
        <f t="shared" si="143"/>
        <v/>
      </c>
      <c r="D3041">
        <v>2026</v>
      </c>
      <c r="E3041" t="s">
        <v>9673</v>
      </c>
      <c r="F3041" t="s">
        <v>3217</v>
      </c>
      <c r="G3041" t="s">
        <v>24</v>
      </c>
      <c r="H3041" t="s">
        <v>64</v>
      </c>
      <c r="I3041">
        <v>0</v>
      </c>
      <c r="J3041">
        <v>0</v>
      </c>
      <c r="K3041" s="29">
        <v>10.119999999999999</v>
      </c>
      <c r="L3041">
        <v>8</v>
      </c>
      <c r="M3041">
        <v>0</v>
      </c>
      <c r="N3041">
        <v>0</v>
      </c>
      <c r="O3041">
        <v>0</v>
      </c>
      <c r="P3041">
        <v>0</v>
      </c>
      <c r="Q3041">
        <v>5.0999999999999996</v>
      </c>
      <c r="R3041">
        <v>10</v>
      </c>
      <c r="S3041">
        <v>7</v>
      </c>
      <c r="T3041">
        <v>6</v>
      </c>
      <c r="U3041">
        <v>7</v>
      </c>
      <c r="V3041">
        <v>6</v>
      </c>
      <c r="W3041">
        <v>0</v>
      </c>
      <c r="X3041" s="2">
        <v>0.37</v>
      </c>
    </row>
    <row r="3042" spans="1:24" x14ac:dyDescent="0.25">
      <c r="A3042" t="str">
        <f t="shared" si="141"/>
        <v/>
      </c>
      <c r="B3042" t="str">
        <f t="shared" si="142"/>
        <v/>
      </c>
      <c r="C3042" t="str">
        <f t="shared" si="143"/>
        <v/>
      </c>
      <c r="D3042">
        <v>2026</v>
      </c>
      <c r="E3042" t="s">
        <v>9674</v>
      </c>
      <c r="F3042" t="s">
        <v>3217</v>
      </c>
      <c r="G3042" t="s">
        <v>47</v>
      </c>
      <c r="H3042" t="s">
        <v>64</v>
      </c>
      <c r="I3042">
        <v>0</v>
      </c>
      <c r="J3042">
        <v>1</v>
      </c>
      <c r="K3042" s="29">
        <v>14.25</v>
      </c>
      <c r="L3042">
        <v>11</v>
      </c>
      <c r="M3042">
        <v>1</v>
      </c>
      <c r="N3042">
        <v>0</v>
      </c>
      <c r="O3042">
        <v>0</v>
      </c>
      <c r="P3042">
        <v>0</v>
      </c>
      <c r="Q3042">
        <v>12</v>
      </c>
      <c r="R3042">
        <v>23</v>
      </c>
      <c r="S3042">
        <v>22</v>
      </c>
      <c r="T3042">
        <v>19</v>
      </c>
      <c r="U3042">
        <v>10</v>
      </c>
      <c r="V3042">
        <v>15</v>
      </c>
      <c r="W3042">
        <v>11</v>
      </c>
      <c r="X3042" s="2">
        <v>0.40400000000000003</v>
      </c>
    </row>
    <row r="3043" spans="1:24" x14ac:dyDescent="0.25">
      <c r="A3043" t="str">
        <f t="shared" si="141"/>
        <v/>
      </c>
      <c r="B3043" t="str">
        <f t="shared" si="142"/>
        <v/>
      </c>
      <c r="C3043">
        <f t="shared" si="143"/>
        <v>1</v>
      </c>
      <c r="D3043">
        <v>2026</v>
      </c>
      <c r="E3043" t="s">
        <v>6692</v>
      </c>
      <c r="F3043" t="s">
        <v>3234</v>
      </c>
      <c r="G3043" t="s">
        <v>37</v>
      </c>
      <c r="H3043" t="s">
        <v>64</v>
      </c>
      <c r="I3043">
        <v>3</v>
      </c>
      <c r="J3043">
        <v>4</v>
      </c>
      <c r="K3043" s="29">
        <v>5.42</v>
      </c>
      <c r="L3043">
        <v>14</v>
      </c>
      <c r="M3043">
        <v>14</v>
      </c>
      <c r="N3043">
        <v>0</v>
      </c>
      <c r="O3043">
        <v>0</v>
      </c>
      <c r="P3043">
        <v>0</v>
      </c>
      <c r="Q3043">
        <v>74.2</v>
      </c>
      <c r="R3043">
        <v>77</v>
      </c>
      <c r="S3043">
        <v>56</v>
      </c>
      <c r="T3043">
        <v>45</v>
      </c>
      <c r="U3043">
        <v>24</v>
      </c>
      <c r="V3043">
        <v>50</v>
      </c>
      <c r="W3043">
        <v>13</v>
      </c>
      <c r="X3043" s="2">
        <v>0.26500000000000001</v>
      </c>
    </row>
    <row r="3044" spans="1:24" x14ac:dyDescent="0.25">
      <c r="A3044" t="str">
        <f t="shared" si="141"/>
        <v/>
      </c>
      <c r="B3044" t="str">
        <f t="shared" si="142"/>
        <v/>
      </c>
      <c r="C3044" t="str">
        <f t="shared" si="143"/>
        <v/>
      </c>
      <c r="D3044">
        <v>2026</v>
      </c>
      <c r="E3044" t="s">
        <v>9675</v>
      </c>
      <c r="F3044" t="s">
        <v>3234</v>
      </c>
      <c r="G3044" t="s">
        <v>37</v>
      </c>
      <c r="H3044" t="s">
        <v>64</v>
      </c>
      <c r="I3044">
        <v>1</v>
      </c>
      <c r="J3044">
        <v>0</v>
      </c>
      <c r="K3044" s="29">
        <v>3.09</v>
      </c>
      <c r="L3044">
        <v>17</v>
      </c>
      <c r="M3044">
        <v>0</v>
      </c>
      <c r="N3044">
        <v>0</v>
      </c>
      <c r="O3044">
        <v>0</v>
      </c>
      <c r="P3044">
        <v>0</v>
      </c>
      <c r="Q3044">
        <v>23.1</v>
      </c>
      <c r="R3044">
        <v>20</v>
      </c>
      <c r="S3044">
        <v>11</v>
      </c>
      <c r="T3044">
        <v>8</v>
      </c>
      <c r="U3044">
        <v>18</v>
      </c>
      <c r="V3044">
        <v>31</v>
      </c>
      <c r="W3044">
        <v>10</v>
      </c>
      <c r="X3044" s="2">
        <v>0.24099999999999999</v>
      </c>
    </row>
    <row r="3045" spans="1:24" x14ac:dyDescent="0.25">
      <c r="A3045" t="str">
        <f t="shared" si="141"/>
        <v/>
      </c>
      <c r="B3045" t="str">
        <f t="shared" si="142"/>
        <v/>
      </c>
      <c r="C3045" t="str">
        <f t="shared" si="143"/>
        <v/>
      </c>
      <c r="D3045">
        <v>2026</v>
      </c>
      <c r="E3045" t="s">
        <v>3252</v>
      </c>
      <c r="F3045" t="s">
        <v>3234</v>
      </c>
      <c r="G3045" t="s">
        <v>37</v>
      </c>
      <c r="H3045" t="s">
        <v>64</v>
      </c>
      <c r="I3045">
        <v>1</v>
      </c>
      <c r="J3045">
        <v>2</v>
      </c>
      <c r="K3045" s="29">
        <v>3.78</v>
      </c>
      <c r="L3045">
        <v>22</v>
      </c>
      <c r="M3045">
        <v>0</v>
      </c>
      <c r="N3045">
        <v>0</v>
      </c>
      <c r="O3045">
        <v>0</v>
      </c>
      <c r="P3045">
        <v>7</v>
      </c>
      <c r="Q3045">
        <v>33.1</v>
      </c>
      <c r="R3045">
        <v>32</v>
      </c>
      <c r="S3045">
        <v>22</v>
      </c>
      <c r="T3045">
        <v>14</v>
      </c>
      <c r="U3045">
        <v>13</v>
      </c>
      <c r="V3045">
        <v>33</v>
      </c>
      <c r="W3045">
        <v>5</v>
      </c>
      <c r="X3045" s="2">
        <v>0.246</v>
      </c>
    </row>
    <row r="3046" spans="1:24" x14ac:dyDescent="0.25">
      <c r="A3046" t="str">
        <f t="shared" ref="A3046:A3109" si="144">IF(OR(G3046="SR", G3046="GR"), 1, "")</f>
        <v/>
      </c>
      <c r="B3046" t="str">
        <f t="shared" si="142"/>
        <v/>
      </c>
      <c r="C3046">
        <f t="shared" si="143"/>
        <v>1</v>
      </c>
      <c r="D3046">
        <v>2026</v>
      </c>
      <c r="E3046" t="s">
        <v>3239</v>
      </c>
      <c r="F3046" t="s">
        <v>3234</v>
      </c>
      <c r="G3046" t="s">
        <v>47</v>
      </c>
      <c r="H3046" t="s">
        <v>64</v>
      </c>
      <c r="I3046">
        <v>3</v>
      </c>
      <c r="J3046">
        <v>3</v>
      </c>
      <c r="K3046" s="29">
        <v>4.72</v>
      </c>
      <c r="L3046">
        <v>16</v>
      </c>
      <c r="M3046">
        <v>4</v>
      </c>
      <c r="N3046">
        <v>1</v>
      </c>
      <c r="O3046">
        <v>0</v>
      </c>
      <c r="P3046">
        <v>0</v>
      </c>
      <c r="Q3046">
        <v>53.1</v>
      </c>
      <c r="R3046">
        <v>53</v>
      </c>
      <c r="S3046">
        <v>33</v>
      </c>
      <c r="T3046">
        <v>28</v>
      </c>
      <c r="U3046">
        <v>20</v>
      </c>
      <c r="V3046">
        <v>41</v>
      </c>
      <c r="W3046">
        <v>8</v>
      </c>
      <c r="X3046" s="2">
        <v>0.26400000000000001</v>
      </c>
    </row>
    <row r="3047" spans="1:24" x14ac:dyDescent="0.25">
      <c r="A3047" t="str">
        <f t="shared" si="144"/>
        <v/>
      </c>
      <c r="B3047" t="str">
        <f t="shared" si="142"/>
        <v/>
      </c>
      <c r="C3047">
        <f t="shared" si="143"/>
        <v>1</v>
      </c>
      <c r="D3047">
        <v>2026</v>
      </c>
      <c r="E3047" t="s">
        <v>6727</v>
      </c>
      <c r="F3047" t="s">
        <v>3234</v>
      </c>
      <c r="G3047" t="s">
        <v>47</v>
      </c>
      <c r="H3047" t="s">
        <v>64</v>
      </c>
      <c r="I3047">
        <v>3</v>
      </c>
      <c r="J3047">
        <v>1</v>
      </c>
      <c r="K3047" s="29">
        <v>6.07</v>
      </c>
      <c r="L3047">
        <v>19</v>
      </c>
      <c r="M3047">
        <v>2</v>
      </c>
      <c r="N3047">
        <v>0</v>
      </c>
      <c r="O3047">
        <v>0</v>
      </c>
      <c r="P3047">
        <v>0</v>
      </c>
      <c r="Q3047">
        <v>43</v>
      </c>
      <c r="R3047">
        <v>35</v>
      </c>
      <c r="S3047">
        <v>37</v>
      </c>
      <c r="T3047">
        <v>29</v>
      </c>
      <c r="U3047">
        <v>41</v>
      </c>
      <c r="V3047">
        <v>36</v>
      </c>
      <c r="W3047">
        <v>6</v>
      </c>
      <c r="X3047" s="2">
        <v>0.222</v>
      </c>
    </row>
    <row r="3048" spans="1:24" x14ac:dyDescent="0.25">
      <c r="A3048" t="str">
        <f t="shared" si="144"/>
        <v/>
      </c>
      <c r="B3048" t="str">
        <f t="shared" si="142"/>
        <v/>
      </c>
      <c r="C3048" t="str">
        <f t="shared" si="143"/>
        <v/>
      </c>
      <c r="D3048">
        <v>2026</v>
      </c>
      <c r="E3048" t="s">
        <v>9676</v>
      </c>
      <c r="F3048" t="s">
        <v>3234</v>
      </c>
      <c r="G3048" t="s">
        <v>47</v>
      </c>
      <c r="H3048" t="s">
        <v>64</v>
      </c>
      <c r="I3048">
        <v>1</v>
      </c>
      <c r="J3048">
        <v>0</v>
      </c>
      <c r="K3048" s="29">
        <v>6.89</v>
      </c>
      <c r="L3048">
        <v>7</v>
      </c>
      <c r="M3048">
        <v>5</v>
      </c>
      <c r="N3048">
        <v>0</v>
      </c>
      <c r="O3048">
        <v>0</v>
      </c>
      <c r="P3048">
        <v>0</v>
      </c>
      <c r="Q3048">
        <v>15.2</v>
      </c>
      <c r="R3048">
        <v>14</v>
      </c>
      <c r="S3048">
        <v>13</v>
      </c>
      <c r="T3048">
        <v>12</v>
      </c>
      <c r="U3048">
        <v>16</v>
      </c>
      <c r="V3048">
        <v>14</v>
      </c>
      <c r="W3048">
        <v>0</v>
      </c>
      <c r="X3048" s="2">
        <v>0.24099999999999999</v>
      </c>
    </row>
    <row r="3049" spans="1:24" x14ac:dyDescent="0.25">
      <c r="A3049" t="str">
        <f t="shared" si="144"/>
        <v/>
      </c>
      <c r="B3049">
        <f t="shared" si="142"/>
        <v>1</v>
      </c>
      <c r="C3049" t="str">
        <f t="shared" si="143"/>
        <v/>
      </c>
      <c r="D3049">
        <v>2026</v>
      </c>
      <c r="E3049" t="s">
        <v>3308</v>
      </c>
      <c r="F3049" t="s">
        <v>3234</v>
      </c>
      <c r="G3049" t="s">
        <v>47</v>
      </c>
      <c r="H3049" t="s">
        <v>64</v>
      </c>
      <c r="I3049">
        <v>0</v>
      </c>
      <c r="J3049">
        <v>3</v>
      </c>
      <c r="K3049" s="29">
        <v>8.15</v>
      </c>
      <c r="L3049">
        <v>9</v>
      </c>
      <c r="M3049">
        <v>7</v>
      </c>
      <c r="N3049">
        <v>0</v>
      </c>
      <c r="O3049">
        <v>0</v>
      </c>
      <c r="P3049">
        <v>0</v>
      </c>
      <c r="Q3049">
        <v>17.2</v>
      </c>
      <c r="R3049">
        <v>21</v>
      </c>
      <c r="S3049">
        <v>18</v>
      </c>
      <c r="T3049">
        <v>16</v>
      </c>
      <c r="U3049">
        <v>21</v>
      </c>
      <c r="V3049">
        <v>18</v>
      </c>
      <c r="W3049">
        <v>6</v>
      </c>
      <c r="X3049" s="2">
        <v>0.30399999999999999</v>
      </c>
    </row>
    <row r="3050" spans="1:24" x14ac:dyDescent="0.25">
      <c r="A3050" t="str">
        <f t="shared" si="144"/>
        <v/>
      </c>
      <c r="B3050" t="str">
        <f t="shared" si="142"/>
        <v/>
      </c>
      <c r="C3050" t="str">
        <f t="shared" si="143"/>
        <v/>
      </c>
      <c r="D3050">
        <v>2026</v>
      </c>
      <c r="E3050" t="s">
        <v>9677</v>
      </c>
      <c r="F3050" t="s">
        <v>3234</v>
      </c>
      <c r="G3050" t="s">
        <v>24</v>
      </c>
      <c r="H3050" t="s">
        <v>64</v>
      </c>
      <c r="I3050">
        <v>0</v>
      </c>
      <c r="J3050">
        <v>0</v>
      </c>
      <c r="K3050" s="29">
        <v>9.77</v>
      </c>
      <c r="L3050">
        <v>13</v>
      </c>
      <c r="M3050">
        <v>0</v>
      </c>
      <c r="N3050">
        <v>0</v>
      </c>
      <c r="O3050">
        <v>0</v>
      </c>
      <c r="P3050">
        <v>0</v>
      </c>
      <c r="Q3050">
        <v>15.2</v>
      </c>
      <c r="R3050">
        <v>15</v>
      </c>
      <c r="S3050">
        <v>17</v>
      </c>
      <c r="T3050">
        <v>17</v>
      </c>
      <c r="U3050">
        <v>17</v>
      </c>
      <c r="V3050">
        <v>9</v>
      </c>
      <c r="W3050">
        <v>2</v>
      </c>
      <c r="X3050" s="2">
        <v>0.26300000000000001</v>
      </c>
    </row>
    <row r="3051" spans="1:24" x14ac:dyDescent="0.25">
      <c r="A3051" t="str">
        <f t="shared" si="144"/>
        <v/>
      </c>
      <c r="B3051" t="str">
        <f t="shared" si="142"/>
        <v/>
      </c>
      <c r="C3051" t="str">
        <f t="shared" si="143"/>
        <v/>
      </c>
      <c r="D3051">
        <v>2026</v>
      </c>
      <c r="E3051" t="s">
        <v>9678</v>
      </c>
      <c r="F3051" t="s">
        <v>3234</v>
      </c>
      <c r="G3051" t="s">
        <v>24</v>
      </c>
      <c r="H3051" t="s">
        <v>64</v>
      </c>
      <c r="I3051">
        <v>2</v>
      </c>
      <c r="J3051">
        <v>3</v>
      </c>
      <c r="K3051" s="29">
        <v>9.7799999999999994</v>
      </c>
      <c r="L3051">
        <v>17</v>
      </c>
      <c r="M3051">
        <v>1</v>
      </c>
      <c r="N3051">
        <v>0</v>
      </c>
      <c r="O3051">
        <v>0</v>
      </c>
      <c r="P3051">
        <v>2</v>
      </c>
      <c r="Q3051">
        <v>23</v>
      </c>
      <c r="R3051">
        <v>33</v>
      </c>
      <c r="S3051">
        <v>32</v>
      </c>
      <c r="T3051">
        <v>25</v>
      </c>
      <c r="U3051">
        <v>24</v>
      </c>
      <c r="V3051">
        <v>20</v>
      </c>
      <c r="W3051">
        <v>4</v>
      </c>
      <c r="X3051" s="2">
        <v>0.33</v>
      </c>
    </row>
    <row r="3052" spans="1:24" x14ac:dyDescent="0.25">
      <c r="A3052" t="str">
        <f t="shared" si="144"/>
        <v/>
      </c>
      <c r="B3052" t="str">
        <f t="shared" si="142"/>
        <v/>
      </c>
      <c r="C3052" t="str">
        <f t="shared" si="143"/>
        <v/>
      </c>
      <c r="D3052">
        <v>2026</v>
      </c>
      <c r="E3052" t="s">
        <v>3649</v>
      </c>
      <c r="F3052" t="s">
        <v>3234</v>
      </c>
      <c r="G3052" t="s">
        <v>37</v>
      </c>
      <c r="H3052" t="s">
        <v>64</v>
      </c>
      <c r="I3052">
        <v>2</v>
      </c>
      <c r="J3052">
        <v>5</v>
      </c>
      <c r="K3052" s="29">
        <v>10.55</v>
      </c>
      <c r="L3052">
        <v>17</v>
      </c>
      <c r="M3052">
        <v>5</v>
      </c>
      <c r="N3052">
        <v>0</v>
      </c>
      <c r="O3052">
        <v>0</v>
      </c>
      <c r="P3052">
        <v>0</v>
      </c>
      <c r="Q3052">
        <v>29</v>
      </c>
      <c r="R3052">
        <v>39</v>
      </c>
      <c r="S3052">
        <v>37</v>
      </c>
      <c r="T3052">
        <v>34</v>
      </c>
      <c r="U3052">
        <v>31</v>
      </c>
      <c r="V3052">
        <v>23</v>
      </c>
      <c r="W3052">
        <v>9</v>
      </c>
      <c r="X3052" s="2">
        <v>0.33600000000000002</v>
      </c>
    </row>
    <row r="3053" spans="1:24" x14ac:dyDescent="0.25">
      <c r="A3053" t="str">
        <f t="shared" si="144"/>
        <v/>
      </c>
      <c r="B3053" t="str">
        <f t="shared" si="142"/>
        <v/>
      </c>
      <c r="C3053" t="str">
        <f t="shared" si="143"/>
        <v/>
      </c>
      <c r="D3053">
        <v>2026</v>
      </c>
      <c r="E3053" t="s">
        <v>9679</v>
      </c>
      <c r="F3053" t="s">
        <v>3234</v>
      </c>
      <c r="G3053" t="s">
        <v>24</v>
      </c>
      <c r="H3053" t="s">
        <v>64</v>
      </c>
      <c r="I3053">
        <v>3</v>
      </c>
      <c r="J3053">
        <v>2</v>
      </c>
      <c r="K3053" s="29">
        <v>11.12</v>
      </c>
      <c r="L3053">
        <v>21</v>
      </c>
      <c r="M3053">
        <v>7</v>
      </c>
      <c r="N3053">
        <v>0</v>
      </c>
      <c r="O3053">
        <v>0</v>
      </c>
      <c r="P3053">
        <v>0</v>
      </c>
      <c r="Q3053">
        <v>39.200000000000003</v>
      </c>
      <c r="R3053">
        <v>58</v>
      </c>
      <c r="S3053">
        <v>52</v>
      </c>
      <c r="T3053">
        <v>49</v>
      </c>
      <c r="U3053">
        <v>19</v>
      </c>
      <c r="V3053">
        <v>27</v>
      </c>
      <c r="W3053">
        <v>13</v>
      </c>
      <c r="X3053" s="2">
        <v>0.34499999999999997</v>
      </c>
    </row>
    <row r="3054" spans="1:24" x14ac:dyDescent="0.25">
      <c r="A3054" t="str">
        <f t="shared" si="144"/>
        <v/>
      </c>
      <c r="B3054" t="str">
        <f t="shared" si="142"/>
        <v/>
      </c>
      <c r="C3054" t="str">
        <f t="shared" si="143"/>
        <v/>
      </c>
      <c r="D3054">
        <v>2026</v>
      </c>
      <c r="E3054" t="s">
        <v>9680</v>
      </c>
      <c r="F3054" t="s">
        <v>3234</v>
      </c>
      <c r="G3054" t="s">
        <v>37</v>
      </c>
      <c r="H3054" t="s">
        <v>64</v>
      </c>
      <c r="I3054">
        <v>2</v>
      </c>
      <c r="J3054">
        <v>6</v>
      </c>
      <c r="K3054" s="29">
        <v>12.56</v>
      </c>
      <c r="L3054">
        <v>20</v>
      </c>
      <c r="M3054">
        <v>4</v>
      </c>
      <c r="N3054">
        <v>0</v>
      </c>
      <c r="O3054">
        <v>0</v>
      </c>
      <c r="P3054">
        <v>1</v>
      </c>
      <c r="Q3054">
        <v>28.2</v>
      </c>
      <c r="R3054">
        <v>47</v>
      </c>
      <c r="S3054">
        <v>45</v>
      </c>
      <c r="T3054">
        <v>40</v>
      </c>
      <c r="U3054">
        <v>19</v>
      </c>
      <c r="V3054">
        <v>25</v>
      </c>
      <c r="W3054">
        <v>13</v>
      </c>
      <c r="X3054" s="2">
        <v>0.35599999999999998</v>
      </c>
    </row>
    <row r="3055" spans="1:24" x14ac:dyDescent="0.25">
      <c r="A3055">
        <f t="shared" si="144"/>
        <v>1</v>
      </c>
      <c r="B3055" t="str">
        <f t="shared" si="142"/>
        <v/>
      </c>
      <c r="C3055" t="str">
        <f t="shared" si="143"/>
        <v/>
      </c>
      <c r="D3055">
        <v>2026</v>
      </c>
      <c r="E3055" t="s">
        <v>9681</v>
      </c>
      <c r="F3055" t="s">
        <v>3234</v>
      </c>
      <c r="G3055" t="s">
        <v>29</v>
      </c>
      <c r="H3055" t="s">
        <v>64</v>
      </c>
      <c r="I3055">
        <v>0</v>
      </c>
      <c r="J3055">
        <v>2</v>
      </c>
      <c r="K3055" s="29">
        <v>13.14</v>
      </c>
      <c r="L3055">
        <v>18</v>
      </c>
      <c r="M3055">
        <v>3</v>
      </c>
      <c r="N3055">
        <v>0</v>
      </c>
      <c r="O3055">
        <v>0</v>
      </c>
      <c r="P3055">
        <v>0</v>
      </c>
      <c r="Q3055">
        <v>25.1</v>
      </c>
      <c r="R3055">
        <v>34</v>
      </c>
      <c r="S3055">
        <v>39</v>
      </c>
      <c r="T3055">
        <v>37</v>
      </c>
      <c r="U3055">
        <v>34</v>
      </c>
      <c r="V3055">
        <v>23</v>
      </c>
      <c r="W3055">
        <v>10</v>
      </c>
      <c r="X3055" s="2">
        <v>0.32400000000000001</v>
      </c>
    </row>
    <row r="3056" spans="1:24" x14ac:dyDescent="0.25">
      <c r="A3056">
        <f t="shared" si="144"/>
        <v>1</v>
      </c>
      <c r="B3056" t="str">
        <f t="shared" si="142"/>
        <v/>
      </c>
      <c r="C3056" t="str">
        <f t="shared" si="143"/>
        <v/>
      </c>
      <c r="D3056">
        <v>2026</v>
      </c>
      <c r="E3056" t="s">
        <v>9682</v>
      </c>
      <c r="F3056" t="s">
        <v>3234</v>
      </c>
      <c r="G3056" t="s">
        <v>29</v>
      </c>
      <c r="H3056" t="s">
        <v>64</v>
      </c>
      <c r="I3056">
        <v>0</v>
      </c>
      <c r="J3056">
        <v>1</v>
      </c>
      <c r="K3056" s="29">
        <v>13.5</v>
      </c>
      <c r="L3056">
        <v>4</v>
      </c>
      <c r="M3056">
        <v>3</v>
      </c>
      <c r="N3056">
        <v>0</v>
      </c>
      <c r="O3056">
        <v>0</v>
      </c>
      <c r="P3056">
        <v>0</v>
      </c>
      <c r="Q3056">
        <v>10</v>
      </c>
      <c r="R3056">
        <v>19</v>
      </c>
      <c r="S3056">
        <v>18</v>
      </c>
      <c r="T3056">
        <v>15</v>
      </c>
      <c r="U3056">
        <v>5</v>
      </c>
      <c r="V3056">
        <v>10</v>
      </c>
      <c r="W3056">
        <v>2</v>
      </c>
      <c r="X3056" s="2">
        <v>0.39600000000000002</v>
      </c>
    </row>
    <row r="3057" spans="1:24" x14ac:dyDescent="0.25">
      <c r="A3057" t="str">
        <f t="shared" si="144"/>
        <v/>
      </c>
      <c r="B3057" t="str">
        <f t="shared" si="142"/>
        <v/>
      </c>
      <c r="C3057" t="str">
        <f t="shared" si="143"/>
        <v/>
      </c>
      <c r="D3057">
        <v>2026</v>
      </c>
      <c r="E3057" t="s">
        <v>9683</v>
      </c>
      <c r="F3057" t="s">
        <v>3234</v>
      </c>
      <c r="G3057" t="s">
        <v>47</v>
      </c>
      <c r="H3057" t="s">
        <v>64</v>
      </c>
      <c r="I3057">
        <v>0</v>
      </c>
      <c r="J3057">
        <v>2</v>
      </c>
      <c r="K3057" s="29">
        <v>14.36</v>
      </c>
      <c r="L3057">
        <v>16</v>
      </c>
      <c r="M3057">
        <v>0</v>
      </c>
      <c r="N3057">
        <v>0</v>
      </c>
      <c r="O3057">
        <v>0</v>
      </c>
      <c r="P3057">
        <v>0</v>
      </c>
      <c r="Q3057">
        <v>15.2</v>
      </c>
      <c r="R3057">
        <v>24</v>
      </c>
      <c r="S3057">
        <v>27</v>
      </c>
      <c r="T3057">
        <v>25</v>
      </c>
      <c r="U3057">
        <v>22</v>
      </c>
      <c r="V3057">
        <v>11</v>
      </c>
      <c r="W3057">
        <v>5</v>
      </c>
      <c r="X3057" s="2">
        <v>0.36399999999999999</v>
      </c>
    </row>
    <row r="3058" spans="1:24" x14ac:dyDescent="0.25">
      <c r="A3058" t="str">
        <f t="shared" si="144"/>
        <v/>
      </c>
      <c r="B3058" t="str">
        <f t="shared" si="142"/>
        <v/>
      </c>
      <c r="C3058">
        <f t="shared" si="143"/>
        <v>1</v>
      </c>
      <c r="D3058">
        <v>2026</v>
      </c>
      <c r="E3058" t="s">
        <v>6726</v>
      </c>
      <c r="F3058" t="s">
        <v>3234</v>
      </c>
      <c r="G3058" t="s">
        <v>37</v>
      </c>
      <c r="H3058" t="s">
        <v>64</v>
      </c>
      <c r="I3058">
        <v>0</v>
      </c>
      <c r="J3058">
        <v>0</v>
      </c>
      <c r="K3058" s="29">
        <v>14.73</v>
      </c>
      <c r="L3058">
        <v>6</v>
      </c>
      <c r="M3058">
        <v>0</v>
      </c>
      <c r="N3058">
        <v>0</v>
      </c>
      <c r="O3058">
        <v>0</v>
      </c>
      <c r="P3058">
        <v>0</v>
      </c>
      <c r="Q3058">
        <v>3.2</v>
      </c>
      <c r="R3058">
        <v>4</v>
      </c>
      <c r="S3058">
        <v>6</v>
      </c>
      <c r="T3058">
        <v>6</v>
      </c>
      <c r="U3058">
        <v>11</v>
      </c>
      <c r="V3058">
        <v>3</v>
      </c>
      <c r="W3058">
        <v>2</v>
      </c>
      <c r="X3058" s="2">
        <v>0.28599999999999998</v>
      </c>
    </row>
    <row r="3059" spans="1:24" x14ac:dyDescent="0.25">
      <c r="A3059" t="str">
        <f t="shared" si="144"/>
        <v/>
      </c>
      <c r="B3059" t="str">
        <f t="shared" si="142"/>
        <v/>
      </c>
      <c r="C3059" t="str">
        <f t="shared" si="143"/>
        <v/>
      </c>
      <c r="D3059">
        <v>2026</v>
      </c>
      <c r="E3059" t="s">
        <v>3242</v>
      </c>
      <c r="F3059" t="s">
        <v>3234</v>
      </c>
      <c r="G3059" t="s">
        <v>37</v>
      </c>
      <c r="H3059" t="s">
        <v>64</v>
      </c>
      <c r="I3059">
        <v>0</v>
      </c>
      <c r="J3059">
        <v>0</v>
      </c>
      <c r="K3059" s="29">
        <v>20.25</v>
      </c>
      <c r="L3059">
        <v>2</v>
      </c>
      <c r="M3059">
        <v>0</v>
      </c>
      <c r="N3059">
        <v>0</v>
      </c>
      <c r="O3059">
        <v>0</v>
      </c>
      <c r="P3059">
        <v>0</v>
      </c>
      <c r="Q3059">
        <v>1.1000000000000001</v>
      </c>
      <c r="R3059">
        <v>3</v>
      </c>
      <c r="S3059">
        <v>3</v>
      </c>
      <c r="T3059">
        <v>3</v>
      </c>
      <c r="U3059">
        <v>0</v>
      </c>
      <c r="V3059">
        <v>1</v>
      </c>
      <c r="W3059">
        <v>0</v>
      </c>
      <c r="X3059" s="2">
        <v>0.42899999999999999</v>
      </c>
    </row>
    <row r="3060" spans="1:24" x14ac:dyDescent="0.25">
      <c r="A3060" t="str">
        <f t="shared" si="144"/>
        <v/>
      </c>
      <c r="B3060" t="str">
        <f t="shared" si="142"/>
        <v/>
      </c>
      <c r="C3060" t="str">
        <f t="shared" si="143"/>
        <v/>
      </c>
      <c r="D3060">
        <v>2026</v>
      </c>
      <c r="E3060" t="s">
        <v>9684</v>
      </c>
      <c r="F3060" t="s">
        <v>3254</v>
      </c>
      <c r="G3060" t="s">
        <v>47</v>
      </c>
      <c r="H3060" t="s">
        <v>64</v>
      </c>
      <c r="I3060">
        <v>2</v>
      </c>
      <c r="J3060">
        <v>4</v>
      </c>
      <c r="K3060" s="29">
        <v>5.0199999999999996</v>
      </c>
      <c r="L3060">
        <v>16</v>
      </c>
      <c r="M3060">
        <v>10</v>
      </c>
      <c r="N3060">
        <v>0</v>
      </c>
      <c r="O3060">
        <v>0</v>
      </c>
      <c r="P3060">
        <v>0</v>
      </c>
      <c r="Q3060">
        <v>61</v>
      </c>
      <c r="R3060">
        <v>72</v>
      </c>
      <c r="S3060">
        <v>40</v>
      </c>
      <c r="T3060">
        <v>34</v>
      </c>
      <c r="U3060">
        <v>12</v>
      </c>
      <c r="V3060">
        <v>17</v>
      </c>
      <c r="W3060">
        <v>5</v>
      </c>
      <c r="X3060" s="2">
        <v>0.28599999999999998</v>
      </c>
    </row>
    <row r="3061" spans="1:24" x14ac:dyDescent="0.25">
      <c r="A3061" t="str">
        <f t="shared" si="144"/>
        <v/>
      </c>
      <c r="B3061" t="str">
        <f t="shared" si="142"/>
        <v/>
      </c>
      <c r="C3061" t="str">
        <f t="shared" si="143"/>
        <v/>
      </c>
      <c r="D3061">
        <v>2026</v>
      </c>
      <c r="E3061" t="s">
        <v>9685</v>
      </c>
      <c r="F3061" t="s">
        <v>3254</v>
      </c>
      <c r="G3061" t="s">
        <v>47</v>
      </c>
      <c r="H3061" t="s">
        <v>64</v>
      </c>
      <c r="I3061">
        <v>3</v>
      </c>
      <c r="J3061">
        <v>4</v>
      </c>
      <c r="K3061" s="29">
        <v>8.7799999999999994</v>
      </c>
      <c r="L3061">
        <v>19</v>
      </c>
      <c r="M3061">
        <v>7</v>
      </c>
      <c r="N3061">
        <v>0</v>
      </c>
      <c r="O3061">
        <v>0</v>
      </c>
      <c r="P3061">
        <v>0</v>
      </c>
      <c r="Q3061">
        <v>68.2</v>
      </c>
      <c r="R3061">
        <v>100</v>
      </c>
      <c r="S3061">
        <v>69</v>
      </c>
      <c r="T3061">
        <v>67</v>
      </c>
      <c r="U3061">
        <v>18</v>
      </c>
      <c r="V3061">
        <v>32</v>
      </c>
      <c r="W3061">
        <v>8</v>
      </c>
      <c r="X3061" s="2">
        <v>0.35199999999999998</v>
      </c>
    </row>
    <row r="3062" spans="1:24" x14ac:dyDescent="0.25">
      <c r="A3062" t="str">
        <f t="shared" si="144"/>
        <v/>
      </c>
      <c r="B3062" t="str">
        <f t="shared" si="142"/>
        <v/>
      </c>
      <c r="C3062" t="str">
        <f t="shared" si="143"/>
        <v/>
      </c>
      <c r="D3062">
        <v>2026</v>
      </c>
      <c r="E3062" t="s">
        <v>3267</v>
      </c>
      <c r="F3062" t="s">
        <v>3254</v>
      </c>
      <c r="G3062" t="s">
        <v>24</v>
      </c>
      <c r="H3062" t="s">
        <v>64</v>
      </c>
      <c r="I3062">
        <v>0</v>
      </c>
      <c r="J3062">
        <v>0</v>
      </c>
      <c r="K3062" s="29">
        <v>1.93</v>
      </c>
      <c r="L3062">
        <v>5</v>
      </c>
      <c r="M3062">
        <v>0</v>
      </c>
      <c r="N3062">
        <v>0</v>
      </c>
      <c r="O3062">
        <v>0</v>
      </c>
      <c r="P3062">
        <v>0</v>
      </c>
      <c r="Q3062">
        <v>4.2</v>
      </c>
      <c r="R3062">
        <v>4</v>
      </c>
      <c r="S3062">
        <v>1</v>
      </c>
      <c r="T3062">
        <v>1</v>
      </c>
      <c r="U3062">
        <v>1</v>
      </c>
      <c r="V3062">
        <v>2</v>
      </c>
      <c r="W3062">
        <v>2</v>
      </c>
      <c r="X3062" s="2">
        <v>0.222</v>
      </c>
    </row>
    <row r="3063" spans="1:24" x14ac:dyDescent="0.25">
      <c r="A3063">
        <f t="shared" si="144"/>
        <v>1</v>
      </c>
      <c r="B3063" t="str">
        <f t="shared" si="142"/>
        <v/>
      </c>
      <c r="C3063" t="str">
        <f t="shared" si="143"/>
        <v/>
      </c>
      <c r="D3063">
        <v>2026</v>
      </c>
      <c r="E3063" t="s">
        <v>9686</v>
      </c>
      <c r="F3063" t="s">
        <v>3254</v>
      </c>
      <c r="G3063" t="s">
        <v>29</v>
      </c>
      <c r="H3063" t="s">
        <v>64</v>
      </c>
      <c r="I3063">
        <v>3</v>
      </c>
      <c r="J3063">
        <v>3</v>
      </c>
      <c r="K3063" s="29">
        <v>5.83</v>
      </c>
      <c r="L3063">
        <v>30</v>
      </c>
      <c r="M3063">
        <v>0</v>
      </c>
      <c r="N3063">
        <v>0</v>
      </c>
      <c r="O3063">
        <v>0</v>
      </c>
      <c r="P3063">
        <v>2</v>
      </c>
      <c r="Q3063">
        <v>54</v>
      </c>
      <c r="R3063">
        <v>60</v>
      </c>
      <c r="S3063">
        <v>41</v>
      </c>
      <c r="T3063">
        <v>35</v>
      </c>
      <c r="U3063">
        <v>30</v>
      </c>
      <c r="V3063">
        <v>26</v>
      </c>
      <c r="W3063">
        <v>2</v>
      </c>
      <c r="X3063" s="2">
        <v>0.28599999999999998</v>
      </c>
    </row>
    <row r="3064" spans="1:24" x14ac:dyDescent="0.25">
      <c r="A3064" t="str">
        <f t="shared" si="144"/>
        <v/>
      </c>
      <c r="B3064" t="str">
        <f t="shared" si="142"/>
        <v/>
      </c>
      <c r="C3064" t="str">
        <f t="shared" si="143"/>
        <v/>
      </c>
      <c r="D3064">
        <v>2026</v>
      </c>
      <c r="E3064" t="s">
        <v>9687</v>
      </c>
      <c r="F3064" t="s">
        <v>3254</v>
      </c>
      <c r="G3064" t="s">
        <v>24</v>
      </c>
      <c r="H3064" t="s">
        <v>64</v>
      </c>
      <c r="I3064">
        <v>1</v>
      </c>
      <c r="J3064">
        <v>6</v>
      </c>
      <c r="K3064" s="29">
        <v>7.68</v>
      </c>
      <c r="L3064">
        <v>13</v>
      </c>
      <c r="M3064">
        <v>10</v>
      </c>
      <c r="N3064">
        <v>0</v>
      </c>
      <c r="O3064">
        <v>0</v>
      </c>
      <c r="P3064">
        <v>0</v>
      </c>
      <c r="Q3064">
        <v>41</v>
      </c>
      <c r="R3064">
        <v>49</v>
      </c>
      <c r="S3064">
        <v>43</v>
      </c>
      <c r="T3064">
        <v>35</v>
      </c>
      <c r="U3064">
        <v>34</v>
      </c>
      <c r="V3064">
        <v>31</v>
      </c>
      <c r="W3064">
        <v>5</v>
      </c>
      <c r="X3064" s="2">
        <v>0.29899999999999999</v>
      </c>
    </row>
    <row r="3065" spans="1:24" x14ac:dyDescent="0.25">
      <c r="A3065">
        <f t="shared" si="144"/>
        <v>1</v>
      </c>
      <c r="B3065" t="str">
        <f t="shared" si="142"/>
        <v/>
      </c>
      <c r="C3065" t="str">
        <f t="shared" si="143"/>
        <v/>
      </c>
      <c r="D3065">
        <v>2026</v>
      </c>
      <c r="E3065" t="s">
        <v>9688</v>
      </c>
      <c r="F3065" t="s">
        <v>3254</v>
      </c>
      <c r="G3065" t="s">
        <v>29</v>
      </c>
      <c r="H3065" t="s">
        <v>64</v>
      </c>
      <c r="I3065">
        <v>0</v>
      </c>
      <c r="J3065">
        <v>2</v>
      </c>
      <c r="K3065" s="29">
        <v>7.71</v>
      </c>
      <c r="L3065">
        <v>25</v>
      </c>
      <c r="M3065">
        <v>1</v>
      </c>
      <c r="N3065">
        <v>0</v>
      </c>
      <c r="O3065">
        <v>0</v>
      </c>
      <c r="P3065">
        <v>1</v>
      </c>
      <c r="Q3065">
        <v>39.200000000000003</v>
      </c>
      <c r="R3065">
        <v>69</v>
      </c>
      <c r="S3065">
        <v>41</v>
      </c>
      <c r="T3065">
        <v>34</v>
      </c>
      <c r="U3065">
        <v>17</v>
      </c>
      <c r="V3065">
        <v>22</v>
      </c>
      <c r="W3065">
        <v>5</v>
      </c>
      <c r="X3065" s="2">
        <v>0.38300000000000001</v>
      </c>
    </row>
    <row r="3066" spans="1:24" x14ac:dyDescent="0.25">
      <c r="A3066" t="str">
        <f t="shared" si="144"/>
        <v/>
      </c>
      <c r="B3066" t="str">
        <f t="shared" si="142"/>
        <v/>
      </c>
      <c r="C3066" t="str">
        <f t="shared" si="143"/>
        <v/>
      </c>
      <c r="D3066">
        <v>2026</v>
      </c>
      <c r="E3066" t="s">
        <v>9689</v>
      </c>
      <c r="F3066" t="s">
        <v>3254</v>
      </c>
      <c r="G3066" t="s">
        <v>37</v>
      </c>
      <c r="H3066" t="s">
        <v>64</v>
      </c>
      <c r="I3066">
        <v>0</v>
      </c>
      <c r="J3066">
        <v>4</v>
      </c>
      <c r="K3066" s="29">
        <v>9.5299999999999994</v>
      </c>
      <c r="L3066">
        <v>9</v>
      </c>
      <c r="M3066">
        <v>3</v>
      </c>
      <c r="N3066">
        <v>0</v>
      </c>
      <c r="O3066">
        <v>0</v>
      </c>
      <c r="P3066">
        <v>0</v>
      </c>
      <c r="Q3066">
        <v>11.1</v>
      </c>
      <c r="R3066">
        <v>12</v>
      </c>
      <c r="S3066">
        <v>13</v>
      </c>
      <c r="T3066">
        <v>12</v>
      </c>
      <c r="U3066">
        <v>19</v>
      </c>
      <c r="V3066">
        <v>15</v>
      </c>
      <c r="W3066">
        <v>1</v>
      </c>
      <c r="X3066" s="2">
        <v>0.26100000000000001</v>
      </c>
    </row>
    <row r="3067" spans="1:24" x14ac:dyDescent="0.25">
      <c r="A3067">
        <f t="shared" si="144"/>
        <v>1</v>
      </c>
      <c r="B3067" t="str">
        <f t="shared" si="142"/>
        <v/>
      </c>
      <c r="C3067" t="str">
        <f t="shared" si="143"/>
        <v/>
      </c>
      <c r="D3067">
        <v>2026</v>
      </c>
      <c r="E3067" t="s">
        <v>9690</v>
      </c>
      <c r="F3067" t="s">
        <v>3254</v>
      </c>
      <c r="G3067" t="s">
        <v>29</v>
      </c>
      <c r="H3067" t="s">
        <v>64</v>
      </c>
      <c r="I3067">
        <v>0</v>
      </c>
      <c r="J3067">
        <v>0</v>
      </c>
      <c r="K3067" s="29">
        <v>9.5299999999999994</v>
      </c>
      <c r="L3067">
        <v>11</v>
      </c>
      <c r="M3067">
        <v>0</v>
      </c>
      <c r="N3067">
        <v>0</v>
      </c>
      <c r="O3067">
        <v>0</v>
      </c>
      <c r="P3067">
        <v>0</v>
      </c>
      <c r="Q3067">
        <v>11.1</v>
      </c>
      <c r="R3067">
        <v>9</v>
      </c>
      <c r="S3067">
        <v>13</v>
      </c>
      <c r="T3067">
        <v>12</v>
      </c>
      <c r="U3067">
        <v>17</v>
      </c>
      <c r="V3067">
        <v>6</v>
      </c>
      <c r="W3067">
        <v>4</v>
      </c>
      <c r="X3067" s="2">
        <v>0.22</v>
      </c>
    </row>
    <row r="3068" spans="1:24" x14ac:dyDescent="0.25">
      <c r="A3068" t="str">
        <f t="shared" si="144"/>
        <v/>
      </c>
      <c r="B3068" t="str">
        <f t="shared" si="142"/>
        <v/>
      </c>
      <c r="C3068" t="str">
        <f t="shared" si="143"/>
        <v/>
      </c>
      <c r="D3068">
        <v>2026</v>
      </c>
      <c r="E3068" t="s">
        <v>9691</v>
      </c>
      <c r="F3068" t="s">
        <v>3254</v>
      </c>
      <c r="G3068" t="s">
        <v>37</v>
      </c>
      <c r="H3068" t="s">
        <v>64</v>
      </c>
      <c r="I3068">
        <v>1</v>
      </c>
      <c r="J3068">
        <v>2</v>
      </c>
      <c r="K3068" s="29">
        <v>9.7899999999999991</v>
      </c>
      <c r="L3068">
        <v>22</v>
      </c>
      <c r="M3068">
        <v>0</v>
      </c>
      <c r="N3068">
        <v>0</v>
      </c>
      <c r="O3068">
        <v>0</v>
      </c>
      <c r="P3068">
        <v>0</v>
      </c>
      <c r="Q3068">
        <v>34</v>
      </c>
      <c r="R3068">
        <v>56</v>
      </c>
      <c r="S3068">
        <v>44</v>
      </c>
      <c r="T3068">
        <v>37</v>
      </c>
      <c r="U3068">
        <v>22</v>
      </c>
      <c r="V3068">
        <v>21</v>
      </c>
      <c r="W3068">
        <v>9</v>
      </c>
      <c r="X3068" s="2">
        <v>0.35899999999999999</v>
      </c>
    </row>
    <row r="3069" spans="1:24" x14ac:dyDescent="0.25">
      <c r="A3069" t="str">
        <f t="shared" si="144"/>
        <v/>
      </c>
      <c r="B3069" t="str">
        <f t="shared" si="142"/>
        <v/>
      </c>
      <c r="C3069" t="str">
        <f t="shared" si="143"/>
        <v/>
      </c>
      <c r="D3069">
        <v>2026</v>
      </c>
      <c r="E3069" t="s">
        <v>9692</v>
      </c>
      <c r="F3069" t="s">
        <v>3254</v>
      </c>
      <c r="G3069" t="s">
        <v>37</v>
      </c>
      <c r="H3069" t="s">
        <v>64</v>
      </c>
      <c r="I3069">
        <v>1</v>
      </c>
      <c r="J3069">
        <v>7</v>
      </c>
      <c r="K3069" s="29">
        <v>10.9</v>
      </c>
      <c r="L3069">
        <v>19</v>
      </c>
      <c r="M3069">
        <v>8</v>
      </c>
      <c r="N3069">
        <v>0</v>
      </c>
      <c r="O3069">
        <v>0</v>
      </c>
      <c r="P3069">
        <v>0</v>
      </c>
      <c r="Q3069">
        <v>34.200000000000003</v>
      </c>
      <c r="R3069">
        <v>51</v>
      </c>
      <c r="S3069">
        <v>53</v>
      </c>
      <c r="T3069">
        <v>42</v>
      </c>
      <c r="U3069">
        <v>29</v>
      </c>
      <c r="V3069">
        <v>42</v>
      </c>
      <c r="W3069">
        <v>10</v>
      </c>
      <c r="X3069" s="2">
        <v>0.32700000000000001</v>
      </c>
    </row>
    <row r="3070" spans="1:24" x14ac:dyDescent="0.25">
      <c r="A3070" t="str">
        <f t="shared" si="144"/>
        <v/>
      </c>
      <c r="B3070" t="str">
        <f t="shared" si="142"/>
        <v/>
      </c>
      <c r="C3070">
        <f t="shared" si="143"/>
        <v>1</v>
      </c>
      <c r="D3070">
        <v>2026</v>
      </c>
      <c r="E3070" t="s">
        <v>6874</v>
      </c>
      <c r="F3070" t="s">
        <v>3254</v>
      </c>
      <c r="G3070" t="s">
        <v>47</v>
      </c>
      <c r="H3070" t="s">
        <v>64</v>
      </c>
      <c r="I3070">
        <v>0</v>
      </c>
      <c r="J3070">
        <v>2</v>
      </c>
      <c r="K3070" s="29">
        <v>10.97</v>
      </c>
      <c r="L3070">
        <v>8</v>
      </c>
      <c r="M3070">
        <v>4</v>
      </c>
      <c r="N3070">
        <v>0</v>
      </c>
      <c r="O3070">
        <v>0</v>
      </c>
      <c r="P3070">
        <v>0</v>
      </c>
      <c r="Q3070">
        <v>10.199999999999999</v>
      </c>
      <c r="R3070">
        <v>16</v>
      </c>
      <c r="S3070">
        <v>17</v>
      </c>
      <c r="T3070">
        <v>13</v>
      </c>
      <c r="U3070">
        <v>20</v>
      </c>
      <c r="V3070">
        <v>6</v>
      </c>
      <c r="W3070">
        <v>5</v>
      </c>
      <c r="X3070" s="2">
        <v>0.38100000000000001</v>
      </c>
    </row>
    <row r="3071" spans="1:24" x14ac:dyDescent="0.25">
      <c r="A3071" t="str">
        <f t="shared" si="144"/>
        <v/>
      </c>
      <c r="B3071" t="str">
        <f t="shared" si="142"/>
        <v/>
      </c>
      <c r="C3071">
        <f t="shared" si="143"/>
        <v>1</v>
      </c>
      <c r="D3071">
        <v>2026</v>
      </c>
      <c r="E3071" t="s">
        <v>7086</v>
      </c>
      <c r="F3071" t="s">
        <v>3254</v>
      </c>
      <c r="G3071" t="s">
        <v>24</v>
      </c>
      <c r="H3071" t="s">
        <v>64</v>
      </c>
      <c r="I3071">
        <v>0</v>
      </c>
      <c r="J3071">
        <v>5</v>
      </c>
      <c r="K3071" s="29">
        <v>13</v>
      </c>
      <c r="L3071">
        <v>11</v>
      </c>
      <c r="M3071">
        <v>8</v>
      </c>
      <c r="N3071">
        <v>0</v>
      </c>
      <c r="O3071">
        <v>0</v>
      </c>
      <c r="P3071">
        <v>0</v>
      </c>
      <c r="Q3071">
        <v>27</v>
      </c>
      <c r="R3071">
        <v>46</v>
      </c>
      <c r="S3071">
        <v>43</v>
      </c>
      <c r="T3071">
        <v>39</v>
      </c>
      <c r="U3071">
        <v>18</v>
      </c>
      <c r="V3071">
        <v>16</v>
      </c>
      <c r="W3071">
        <v>9</v>
      </c>
      <c r="X3071" s="2">
        <v>0.374</v>
      </c>
    </row>
    <row r="3072" spans="1:24" x14ac:dyDescent="0.25">
      <c r="A3072" t="str">
        <f t="shared" si="144"/>
        <v/>
      </c>
      <c r="B3072" t="str">
        <f t="shared" si="142"/>
        <v/>
      </c>
      <c r="C3072" t="str">
        <f t="shared" si="143"/>
        <v/>
      </c>
      <c r="D3072">
        <v>2026</v>
      </c>
      <c r="E3072" t="s">
        <v>9693</v>
      </c>
      <c r="F3072" t="s">
        <v>3254</v>
      </c>
      <c r="G3072" t="s">
        <v>24</v>
      </c>
      <c r="H3072" t="s">
        <v>64</v>
      </c>
      <c r="I3072">
        <v>0</v>
      </c>
      <c r="J3072">
        <v>0</v>
      </c>
      <c r="K3072" s="29">
        <v>13.5</v>
      </c>
      <c r="L3072">
        <v>2</v>
      </c>
      <c r="M3072">
        <v>0</v>
      </c>
      <c r="N3072">
        <v>0</v>
      </c>
      <c r="O3072">
        <v>0</v>
      </c>
      <c r="P3072">
        <v>0</v>
      </c>
      <c r="Q3072">
        <v>2</v>
      </c>
      <c r="R3072">
        <v>2</v>
      </c>
      <c r="S3072">
        <v>3</v>
      </c>
      <c r="T3072">
        <v>3</v>
      </c>
      <c r="U3072">
        <v>2</v>
      </c>
      <c r="V3072">
        <v>1</v>
      </c>
      <c r="W3072">
        <v>2</v>
      </c>
      <c r="X3072" s="2">
        <v>0.28599999999999998</v>
      </c>
    </row>
    <row r="3073" spans="1:24" x14ac:dyDescent="0.25">
      <c r="A3073" t="str">
        <f t="shared" si="144"/>
        <v/>
      </c>
      <c r="B3073" t="str">
        <f t="shared" si="142"/>
        <v/>
      </c>
      <c r="C3073" t="str">
        <f t="shared" si="143"/>
        <v/>
      </c>
      <c r="D3073">
        <v>2026</v>
      </c>
      <c r="E3073" t="s">
        <v>9694</v>
      </c>
      <c r="F3073" t="s">
        <v>3254</v>
      </c>
      <c r="G3073" t="s">
        <v>47</v>
      </c>
      <c r="H3073" t="s">
        <v>64</v>
      </c>
      <c r="I3073">
        <v>0</v>
      </c>
      <c r="J3073">
        <v>0</v>
      </c>
      <c r="K3073" s="29">
        <v>14.18</v>
      </c>
      <c r="L3073">
        <v>9</v>
      </c>
      <c r="M3073">
        <v>0</v>
      </c>
      <c r="N3073">
        <v>0</v>
      </c>
      <c r="O3073">
        <v>0</v>
      </c>
      <c r="P3073">
        <v>0</v>
      </c>
      <c r="Q3073">
        <v>13.1</v>
      </c>
      <c r="R3073">
        <v>27</v>
      </c>
      <c r="S3073">
        <v>21</v>
      </c>
      <c r="T3073">
        <v>21</v>
      </c>
      <c r="U3073">
        <v>11</v>
      </c>
      <c r="V3073">
        <v>7</v>
      </c>
      <c r="W3073">
        <v>3</v>
      </c>
      <c r="X3073" s="2">
        <v>0.42899999999999999</v>
      </c>
    </row>
    <row r="3074" spans="1:24" x14ac:dyDescent="0.25">
      <c r="A3074" t="str">
        <f t="shared" si="144"/>
        <v/>
      </c>
      <c r="B3074" t="str">
        <f t="shared" ref="B3074:B3137" si="145">IF(COUNTIFS(Draft_Player,$E3074),COUNTIFS(Draft_Player,$E3074),"")</f>
        <v/>
      </c>
      <c r="C3074" t="str">
        <f t="shared" ref="C3074:C3137" si="146">IF(COUNTIFS(Transfers_Player,$E3074),COUNTIFS(Transfers_Player,$E3074),"")</f>
        <v/>
      </c>
      <c r="D3074">
        <v>2026</v>
      </c>
      <c r="E3074" t="s">
        <v>9695</v>
      </c>
      <c r="F3074" t="s">
        <v>3254</v>
      </c>
      <c r="G3074" t="s">
        <v>37</v>
      </c>
      <c r="H3074" t="s">
        <v>64</v>
      </c>
      <c r="I3074">
        <v>0</v>
      </c>
      <c r="J3074">
        <v>0</v>
      </c>
      <c r="K3074" s="29">
        <v>17.739999999999998</v>
      </c>
      <c r="L3074">
        <v>19</v>
      </c>
      <c r="M3074">
        <v>0</v>
      </c>
      <c r="N3074">
        <v>0</v>
      </c>
      <c r="O3074">
        <v>0</v>
      </c>
      <c r="P3074">
        <v>0</v>
      </c>
      <c r="Q3074">
        <v>11.2</v>
      </c>
      <c r="R3074">
        <v>21</v>
      </c>
      <c r="S3074">
        <v>26</v>
      </c>
      <c r="T3074">
        <v>23</v>
      </c>
      <c r="U3074">
        <v>24</v>
      </c>
      <c r="V3074">
        <v>10</v>
      </c>
      <c r="W3074">
        <v>4</v>
      </c>
      <c r="X3074" s="2">
        <v>0.42</v>
      </c>
    </row>
    <row r="3075" spans="1:24" x14ac:dyDescent="0.25">
      <c r="A3075" t="str">
        <f t="shared" si="144"/>
        <v/>
      </c>
      <c r="B3075" t="str">
        <f t="shared" si="145"/>
        <v/>
      </c>
      <c r="C3075" t="str">
        <f t="shared" si="146"/>
        <v/>
      </c>
      <c r="D3075">
        <v>2026</v>
      </c>
      <c r="E3075" t="s">
        <v>9696</v>
      </c>
      <c r="F3075" t="s">
        <v>3254</v>
      </c>
      <c r="G3075" t="s">
        <v>47</v>
      </c>
      <c r="H3075" t="s">
        <v>64</v>
      </c>
      <c r="I3075">
        <v>0</v>
      </c>
      <c r="J3075">
        <v>1</v>
      </c>
      <c r="K3075" s="29">
        <v>18</v>
      </c>
      <c r="L3075">
        <v>9</v>
      </c>
      <c r="M3075">
        <v>1</v>
      </c>
      <c r="N3075">
        <v>0</v>
      </c>
      <c r="O3075">
        <v>0</v>
      </c>
      <c r="P3075">
        <v>0</v>
      </c>
      <c r="Q3075">
        <v>7</v>
      </c>
      <c r="R3075">
        <v>8</v>
      </c>
      <c r="S3075">
        <v>15</v>
      </c>
      <c r="T3075">
        <v>14</v>
      </c>
      <c r="U3075">
        <v>13</v>
      </c>
      <c r="V3075">
        <v>5</v>
      </c>
      <c r="W3075">
        <v>4</v>
      </c>
      <c r="X3075" s="2">
        <v>0.32</v>
      </c>
    </row>
    <row r="3076" spans="1:24" x14ac:dyDescent="0.25">
      <c r="A3076" t="str">
        <f t="shared" si="144"/>
        <v/>
      </c>
      <c r="B3076" t="str">
        <f t="shared" si="145"/>
        <v/>
      </c>
      <c r="C3076" t="str">
        <f t="shared" si="146"/>
        <v/>
      </c>
      <c r="D3076">
        <v>2026</v>
      </c>
      <c r="E3076" t="s">
        <v>9697</v>
      </c>
      <c r="F3076" t="s">
        <v>3254</v>
      </c>
      <c r="G3076" t="s">
        <v>24</v>
      </c>
      <c r="H3076" t="s">
        <v>64</v>
      </c>
      <c r="I3076">
        <v>0</v>
      </c>
      <c r="J3076">
        <v>1</v>
      </c>
      <c r="K3076" s="29">
        <v>19.5</v>
      </c>
      <c r="L3076">
        <v>5</v>
      </c>
      <c r="M3076">
        <v>0</v>
      </c>
      <c r="N3076">
        <v>0</v>
      </c>
      <c r="O3076">
        <v>0</v>
      </c>
      <c r="P3076">
        <v>0</v>
      </c>
      <c r="Q3076">
        <v>6</v>
      </c>
      <c r="R3076">
        <v>11</v>
      </c>
      <c r="S3076">
        <v>13</v>
      </c>
      <c r="T3076">
        <v>13</v>
      </c>
      <c r="U3076">
        <v>6</v>
      </c>
      <c r="V3076">
        <v>3</v>
      </c>
      <c r="W3076">
        <v>3</v>
      </c>
      <c r="X3076" s="2">
        <v>0.39300000000000002</v>
      </c>
    </row>
    <row r="3077" spans="1:24" x14ac:dyDescent="0.25">
      <c r="A3077" t="str">
        <f t="shared" si="144"/>
        <v/>
      </c>
      <c r="B3077" t="str">
        <f t="shared" si="145"/>
        <v/>
      </c>
      <c r="C3077" t="str">
        <f t="shared" si="146"/>
        <v/>
      </c>
      <c r="D3077">
        <v>2026</v>
      </c>
      <c r="E3077" t="s">
        <v>9698</v>
      </c>
      <c r="F3077" t="s">
        <v>3254</v>
      </c>
      <c r="G3077" t="s">
        <v>24</v>
      </c>
      <c r="H3077" t="s">
        <v>64</v>
      </c>
      <c r="I3077">
        <v>0</v>
      </c>
      <c r="J3077">
        <v>0</v>
      </c>
      <c r="K3077" s="29">
        <v>24.3</v>
      </c>
      <c r="L3077">
        <v>5</v>
      </c>
      <c r="M3077">
        <v>0</v>
      </c>
      <c r="N3077">
        <v>0</v>
      </c>
      <c r="O3077">
        <v>0</v>
      </c>
      <c r="P3077">
        <v>0</v>
      </c>
      <c r="Q3077">
        <v>3.1</v>
      </c>
      <c r="R3077">
        <v>6</v>
      </c>
      <c r="S3077">
        <v>10</v>
      </c>
      <c r="T3077">
        <v>9</v>
      </c>
      <c r="U3077">
        <v>8</v>
      </c>
      <c r="V3077">
        <v>2</v>
      </c>
      <c r="W3077">
        <v>1</v>
      </c>
      <c r="X3077" s="2">
        <v>0.42899999999999999</v>
      </c>
    </row>
    <row r="3078" spans="1:24" x14ac:dyDescent="0.25">
      <c r="A3078" t="str">
        <f t="shared" si="144"/>
        <v/>
      </c>
      <c r="B3078" t="str">
        <f t="shared" si="145"/>
        <v/>
      </c>
      <c r="C3078">
        <f t="shared" si="146"/>
        <v>1</v>
      </c>
      <c r="D3078">
        <v>2026</v>
      </c>
      <c r="E3078" t="s">
        <v>6804</v>
      </c>
      <c r="F3078" t="s">
        <v>3254</v>
      </c>
      <c r="G3078" t="s">
        <v>24</v>
      </c>
      <c r="H3078" t="s">
        <v>64</v>
      </c>
      <c r="I3078">
        <v>0</v>
      </c>
      <c r="J3078">
        <v>2</v>
      </c>
      <c r="K3078" s="29">
        <v>33</v>
      </c>
      <c r="L3078">
        <v>7</v>
      </c>
      <c r="M3078">
        <v>2</v>
      </c>
      <c r="N3078">
        <v>0</v>
      </c>
      <c r="O3078">
        <v>0</v>
      </c>
      <c r="P3078">
        <v>0</v>
      </c>
      <c r="Q3078">
        <v>3</v>
      </c>
      <c r="R3078">
        <v>9</v>
      </c>
      <c r="S3078">
        <v>15</v>
      </c>
      <c r="T3078">
        <v>11</v>
      </c>
      <c r="U3078">
        <v>16</v>
      </c>
      <c r="V3078">
        <v>5</v>
      </c>
      <c r="W3078">
        <v>0</v>
      </c>
      <c r="X3078" s="2">
        <v>0.45</v>
      </c>
    </row>
    <row r="3079" spans="1:24" x14ac:dyDescent="0.25">
      <c r="A3079" t="str">
        <f t="shared" si="144"/>
        <v/>
      </c>
      <c r="B3079" t="str">
        <f t="shared" si="145"/>
        <v/>
      </c>
      <c r="C3079" t="str">
        <f t="shared" si="146"/>
        <v/>
      </c>
      <c r="D3079">
        <v>2026</v>
      </c>
      <c r="E3079" t="s">
        <v>9699</v>
      </c>
      <c r="F3079" t="s">
        <v>3270</v>
      </c>
      <c r="G3079" t="s">
        <v>37</v>
      </c>
      <c r="H3079" t="s">
        <v>64</v>
      </c>
      <c r="I3079">
        <v>8</v>
      </c>
      <c r="J3079">
        <v>5</v>
      </c>
      <c r="K3079" s="29">
        <v>4.38</v>
      </c>
      <c r="L3079">
        <v>16</v>
      </c>
      <c r="M3079">
        <v>16</v>
      </c>
      <c r="N3079">
        <v>2</v>
      </c>
      <c r="O3079">
        <v>0</v>
      </c>
      <c r="P3079">
        <v>0</v>
      </c>
      <c r="Q3079">
        <v>100.2</v>
      </c>
      <c r="R3079">
        <v>107</v>
      </c>
      <c r="S3079">
        <v>57</v>
      </c>
      <c r="T3079">
        <v>49</v>
      </c>
      <c r="U3079">
        <v>19</v>
      </c>
      <c r="V3079">
        <v>86</v>
      </c>
      <c r="W3079">
        <v>8</v>
      </c>
      <c r="X3079" s="2">
        <v>0.27900000000000003</v>
      </c>
    </row>
    <row r="3080" spans="1:24" x14ac:dyDescent="0.25">
      <c r="A3080">
        <f t="shared" si="144"/>
        <v>1</v>
      </c>
      <c r="B3080" t="str">
        <f t="shared" si="145"/>
        <v/>
      </c>
      <c r="C3080" t="str">
        <f t="shared" si="146"/>
        <v/>
      </c>
      <c r="D3080">
        <v>2026</v>
      </c>
      <c r="E3080" t="s">
        <v>9700</v>
      </c>
      <c r="F3080" t="s">
        <v>3270</v>
      </c>
      <c r="G3080" t="s">
        <v>29</v>
      </c>
      <c r="H3080" t="s">
        <v>64</v>
      </c>
      <c r="I3080">
        <v>5</v>
      </c>
      <c r="J3080">
        <v>4</v>
      </c>
      <c r="K3080" s="29">
        <v>5.48</v>
      </c>
      <c r="L3080">
        <v>16</v>
      </c>
      <c r="M3080">
        <v>16</v>
      </c>
      <c r="N3080">
        <v>1</v>
      </c>
      <c r="O3080">
        <v>1</v>
      </c>
      <c r="P3080">
        <v>0</v>
      </c>
      <c r="Q3080">
        <v>88.2</v>
      </c>
      <c r="R3080">
        <v>104</v>
      </c>
      <c r="S3080">
        <v>57</v>
      </c>
      <c r="T3080">
        <v>54</v>
      </c>
      <c r="U3080">
        <v>27</v>
      </c>
      <c r="V3080">
        <v>71</v>
      </c>
      <c r="W3080">
        <v>3</v>
      </c>
      <c r="X3080" s="2">
        <v>0.29299999999999998</v>
      </c>
    </row>
    <row r="3081" spans="1:24" x14ac:dyDescent="0.25">
      <c r="A3081">
        <f t="shared" si="144"/>
        <v>1</v>
      </c>
      <c r="B3081" t="str">
        <f t="shared" si="145"/>
        <v/>
      </c>
      <c r="C3081" t="str">
        <f t="shared" si="146"/>
        <v/>
      </c>
      <c r="D3081">
        <v>2026</v>
      </c>
      <c r="E3081" t="s">
        <v>9701</v>
      </c>
      <c r="F3081" t="s">
        <v>3270</v>
      </c>
      <c r="G3081" t="s">
        <v>29</v>
      </c>
      <c r="H3081" t="s">
        <v>64</v>
      </c>
      <c r="I3081">
        <v>3</v>
      </c>
      <c r="J3081">
        <v>1</v>
      </c>
      <c r="K3081" s="29">
        <v>5.55</v>
      </c>
      <c r="L3081">
        <v>18</v>
      </c>
      <c r="M3081">
        <v>12</v>
      </c>
      <c r="N3081">
        <v>0</v>
      </c>
      <c r="O3081">
        <v>0</v>
      </c>
      <c r="P3081">
        <v>0</v>
      </c>
      <c r="Q3081">
        <v>58.1</v>
      </c>
      <c r="R3081">
        <v>65</v>
      </c>
      <c r="S3081">
        <v>42</v>
      </c>
      <c r="T3081">
        <v>36</v>
      </c>
      <c r="U3081">
        <v>32</v>
      </c>
      <c r="V3081">
        <v>40</v>
      </c>
      <c r="W3081">
        <v>12</v>
      </c>
      <c r="X3081" s="2">
        <v>0.28899999999999998</v>
      </c>
    </row>
    <row r="3082" spans="1:24" x14ac:dyDescent="0.25">
      <c r="A3082">
        <f t="shared" si="144"/>
        <v>1</v>
      </c>
      <c r="B3082" t="str">
        <f t="shared" si="145"/>
        <v/>
      </c>
      <c r="C3082" t="str">
        <f t="shared" si="146"/>
        <v/>
      </c>
      <c r="D3082">
        <v>2026</v>
      </c>
      <c r="E3082" t="s">
        <v>9702</v>
      </c>
      <c r="F3082" t="s">
        <v>3270</v>
      </c>
      <c r="G3082" t="s">
        <v>32</v>
      </c>
      <c r="H3082" t="s">
        <v>64</v>
      </c>
      <c r="I3082">
        <v>3</v>
      </c>
      <c r="J3082">
        <v>2</v>
      </c>
      <c r="K3082" s="29">
        <v>2.95</v>
      </c>
      <c r="L3082">
        <v>27</v>
      </c>
      <c r="M3082">
        <v>0</v>
      </c>
      <c r="N3082">
        <v>0</v>
      </c>
      <c r="O3082">
        <v>0</v>
      </c>
      <c r="P3082">
        <v>2</v>
      </c>
      <c r="Q3082">
        <v>42.2</v>
      </c>
      <c r="R3082">
        <v>29</v>
      </c>
      <c r="S3082">
        <v>15</v>
      </c>
      <c r="T3082">
        <v>14</v>
      </c>
      <c r="U3082">
        <v>14</v>
      </c>
      <c r="V3082">
        <v>37</v>
      </c>
      <c r="W3082">
        <v>6</v>
      </c>
      <c r="X3082" s="2">
        <v>0.19500000000000001</v>
      </c>
    </row>
    <row r="3083" spans="1:24" x14ac:dyDescent="0.25">
      <c r="A3083">
        <f t="shared" si="144"/>
        <v>1</v>
      </c>
      <c r="B3083" t="str">
        <f t="shared" si="145"/>
        <v/>
      </c>
      <c r="C3083" t="str">
        <f t="shared" si="146"/>
        <v/>
      </c>
      <c r="D3083">
        <v>2026</v>
      </c>
      <c r="E3083" t="s">
        <v>9703</v>
      </c>
      <c r="F3083" t="s">
        <v>3270</v>
      </c>
      <c r="G3083" t="s">
        <v>32</v>
      </c>
      <c r="H3083" t="s">
        <v>64</v>
      </c>
      <c r="I3083">
        <v>1</v>
      </c>
      <c r="J3083">
        <v>4</v>
      </c>
      <c r="K3083" s="29">
        <v>3.58</v>
      </c>
      <c r="L3083">
        <v>20</v>
      </c>
      <c r="M3083">
        <v>0</v>
      </c>
      <c r="N3083">
        <v>0</v>
      </c>
      <c r="O3083">
        <v>0</v>
      </c>
      <c r="P3083">
        <v>5</v>
      </c>
      <c r="Q3083">
        <v>27.2</v>
      </c>
      <c r="R3083">
        <v>32</v>
      </c>
      <c r="S3083">
        <v>11</v>
      </c>
      <c r="T3083">
        <v>11</v>
      </c>
      <c r="U3083">
        <v>9</v>
      </c>
      <c r="V3083">
        <v>23</v>
      </c>
      <c r="W3083">
        <v>3</v>
      </c>
      <c r="X3083" s="2">
        <v>0.29599999999999999</v>
      </c>
    </row>
    <row r="3084" spans="1:24" x14ac:dyDescent="0.25">
      <c r="A3084">
        <f t="shared" si="144"/>
        <v>1</v>
      </c>
      <c r="B3084" t="str">
        <f t="shared" si="145"/>
        <v/>
      </c>
      <c r="C3084" t="str">
        <f t="shared" si="146"/>
        <v/>
      </c>
      <c r="D3084">
        <v>2026</v>
      </c>
      <c r="E3084" t="s">
        <v>9704</v>
      </c>
      <c r="F3084" t="s">
        <v>3270</v>
      </c>
      <c r="G3084" t="s">
        <v>32</v>
      </c>
      <c r="H3084" t="s">
        <v>64</v>
      </c>
      <c r="I3084">
        <v>4</v>
      </c>
      <c r="J3084">
        <v>2</v>
      </c>
      <c r="K3084" s="29">
        <v>4.46</v>
      </c>
      <c r="L3084">
        <v>22</v>
      </c>
      <c r="M3084">
        <v>4</v>
      </c>
      <c r="N3084">
        <v>0</v>
      </c>
      <c r="O3084">
        <v>0</v>
      </c>
      <c r="P3084">
        <v>0</v>
      </c>
      <c r="Q3084">
        <v>34.1</v>
      </c>
      <c r="R3084">
        <v>24</v>
      </c>
      <c r="S3084">
        <v>19</v>
      </c>
      <c r="T3084">
        <v>17</v>
      </c>
      <c r="U3084">
        <v>20</v>
      </c>
      <c r="V3084">
        <v>29</v>
      </c>
      <c r="W3084">
        <v>10</v>
      </c>
      <c r="X3084" s="2">
        <v>0.20300000000000001</v>
      </c>
    </row>
    <row r="3085" spans="1:24" x14ac:dyDescent="0.25">
      <c r="A3085" t="str">
        <f t="shared" si="144"/>
        <v/>
      </c>
      <c r="B3085" t="str">
        <f t="shared" si="145"/>
        <v/>
      </c>
      <c r="C3085" t="str">
        <f t="shared" si="146"/>
        <v/>
      </c>
      <c r="D3085">
        <v>2026</v>
      </c>
      <c r="E3085" t="s">
        <v>9705</v>
      </c>
      <c r="F3085" t="s">
        <v>3270</v>
      </c>
      <c r="G3085" t="s">
        <v>47</v>
      </c>
      <c r="H3085" t="s">
        <v>64</v>
      </c>
      <c r="I3085">
        <v>1</v>
      </c>
      <c r="J3085">
        <v>1</v>
      </c>
      <c r="K3085" s="29">
        <v>6.17</v>
      </c>
      <c r="L3085">
        <v>23</v>
      </c>
      <c r="M3085">
        <v>1</v>
      </c>
      <c r="N3085">
        <v>0</v>
      </c>
      <c r="O3085">
        <v>0</v>
      </c>
      <c r="P3085">
        <v>0</v>
      </c>
      <c r="Q3085">
        <v>23.1</v>
      </c>
      <c r="R3085">
        <v>22</v>
      </c>
      <c r="S3085">
        <v>18</v>
      </c>
      <c r="T3085">
        <v>16</v>
      </c>
      <c r="U3085">
        <v>14</v>
      </c>
      <c r="V3085">
        <v>35</v>
      </c>
      <c r="W3085">
        <v>7</v>
      </c>
      <c r="X3085" s="2">
        <v>0.23400000000000001</v>
      </c>
    </row>
    <row r="3086" spans="1:24" x14ac:dyDescent="0.25">
      <c r="A3086">
        <f t="shared" si="144"/>
        <v>1</v>
      </c>
      <c r="B3086" t="str">
        <f t="shared" si="145"/>
        <v/>
      </c>
      <c r="C3086" t="str">
        <f t="shared" si="146"/>
        <v/>
      </c>
      <c r="D3086">
        <v>2026</v>
      </c>
      <c r="E3086" t="s">
        <v>9706</v>
      </c>
      <c r="F3086" t="s">
        <v>3270</v>
      </c>
      <c r="G3086" t="s">
        <v>32</v>
      </c>
      <c r="H3086" t="s">
        <v>64</v>
      </c>
      <c r="I3086">
        <v>1</v>
      </c>
      <c r="J3086">
        <v>2</v>
      </c>
      <c r="K3086" s="29">
        <v>7.41</v>
      </c>
      <c r="L3086">
        <v>29</v>
      </c>
      <c r="M3086">
        <v>0</v>
      </c>
      <c r="N3086">
        <v>0</v>
      </c>
      <c r="O3086">
        <v>0</v>
      </c>
      <c r="P3086">
        <v>0</v>
      </c>
      <c r="Q3086">
        <v>34</v>
      </c>
      <c r="R3086">
        <v>33</v>
      </c>
      <c r="S3086">
        <v>30</v>
      </c>
      <c r="T3086">
        <v>28</v>
      </c>
      <c r="U3086">
        <v>7</v>
      </c>
      <c r="V3086">
        <v>21</v>
      </c>
      <c r="W3086">
        <v>6</v>
      </c>
      <c r="X3086" s="2">
        <v>0.25</v>
      </c>
    </row>
    <row r="3087" spans="1:24" x14ac:dyDescent="0.25">
      <c r="A3087">
        <f t="shared" si="144"/>
        <v>1</v>
      </c>
      <c r="B3087" t="str">
        <f t="shared" si="145"/>
        <v/>
      </c>
      <c r="C3087" t="str">
        <f t="shared" si="146"/>
        <v/>
      </c>
      <c r="D3087">
        <v>2026</v>
      </c>
      <c r="E3087" t="s">
        <v>9707</v>
      </c>
      <c r="F3087" t="s">
        <v>3270</v>
      </c>
      <c r="G3087" t="s">
        <v>29</v>
      </c>
      <c r="H3087" t="s">
        <v>64</v>
      </c>
      <c r="I3087">
        <v>0</v>
      </c>
      <c r="J3087">
        <v>0</v>
      </c>
      <c r="K3087" s="29">
        <v>7.47</v>
      </c>
      <c r="L3087">
        <v>14</v>
      </c>
      <c r="M3087">
        <v>0</v>
      </c>
      <c r="N3087">
        <v>0</v>
      </c>
      <c r="O3087">
        <v>0</v>
      </c>
      <c r="P3087">
        <v>0</v>
      </c>
      <c r="Q3087">
        <v>15.2</v>
      </c>
      <c r="R3087">
        <v>21</v>
      </c>
      <c r="S3087">
        <v>16</v>
      </c>
      <c r="T3087">
        <v>13</v>
      </c>
      <c r="U3087">
        <v>9</v>
      </c>
      <c r="V3087">
        <v>13</v>
      </c>
      <c r="W3087">
        <v>1</v>
      </c>
      <c r="X3087" s="2">
        <v>0.313</v>
      </c>
    </row>
    <row r="3088" spans="1:24" x14ac:dyDescent="0.25">
      <c r="A3088">
        <f t="shared" si="144"/>
        <v>1</v>
      </c>
      <c r="B3088" t="str">
        <f t="shared" si="145"/>
        <v/>
      </c>
      <c r="C3088" t="str">
        <f t="shared" si="146"/>
        <v/>
      </c>
      <c r="D3088">
        <v>2026</v>
      </c>
      <c r="E3088" t="s">
        <v>9708</v>
      </c>
      <c r="F3088" t="s">
        <v>3270</v>
      </c>
      <c r="G3088" t="s">
        <v>29</v>
      </c>
      <c r="H3088" t="s">
        <v>64</v>
      </c>
      <c r="I3088">
        <v>1</v>
      </c>
      <c r="J3088">
        <v>0</v>
      </c>
      <c r="K3088" s="29">
        <v>10.54</v>
      </c>
      <c r="L3088">
        <v>12</v>
      </c>
      <c r="M3088">
        <v>0</v>
      </c>
      <c r="N3088">
        <v>0</v>
      </c>
      <c r="O3088">
        <v>0</v>
      </c>
      <c r="P3088">
        <v>0</v>
      </c>
      <c r="Q3088">
        <v>13.2</v>
      </c>
      <c r="R3088">
        <v>24</v>
      </c>
      <c r="S3088">
        <v>16</v>
      </c>
      <c r="T3088">
        <v>16</v>
      </c>
      <c r="U3088">
        <v>8</v>
      </c>
      <c r="V3088">
        <v>12</v>
      </c>
      <c r="W3088">
        <v>1</v>
      </c>
      <c r="X3088" s="2">
        <v>0.375</v>
      </c>
    </row>
    <row r="3089" spans="1:24" x14ac:dyDescent="0.25">
      <c r="A3089" t="str">
        <f t="shared" si="144"/>
        <v/>
      </c>
      <c r="B3089" t="str">
        <f t="shared" si="145"/>
        <v/>
      </c>
      <c r="C3089" t="str">
        <f t="shared" si="146"/>
        <v/>
      </c>
      <c r="D3089">
        <v>2026</v>
      </c>
      <c r="E3089" t="s">
        <v>9709</v>
      </c>
      <c r="F3089" t="s">
        <v>3270</v>
      </c>
      <c r="G3089" t="s">
        <v>47</v>
      </c>
      <c r="H3089" t="s">
        <v>64</v>
      </c>
      <c r="I3089">
        <v>0</v>
      </c>
      <c r="J3089">
        <v>1</v>
      </c>
      <c r="K3089" s="29">
        <v>11.25</v>
      </c>
      <c r="L3089">
        <v>16</v>
      </c>
      <c r="M3089">
        <v>0</v>
      </c>
      <c r="N3089">
        <v>0</v>
      </c>
      <c r="O3089">
        <v>0</v>
      </c>
      <c r="P3089">
        <v>0</v>
      </c>
      <c r="Q3089">
        <v>16</v>
      </c>
      <c r="R3089">
        <v>29</v>
      </c>
      <c r="S3089">
        <v>21</v>
      </c>
      <c r="T3089">
        <v>20</v>
      </c>
      <c r="U3089">
        <v>13</v>
      </c>
      <c r="V3089">
        <v>15</v>
      </c>
      <c r="W3089">
        <v>6</v>
      </c>
      <c r="X3089" s="2">
        <v>0.40300000000000002</v>
      </c>
    </row>
    <row r="3090" spans="1:24" x14ac:dyDescent="0.25">
      <c r="A3090" t="str">
        <f t="shared" si="144"/>
        <v/>
      </c>
      <c r="B3090" t="str">
        <f t="shared" si="145"/>
        <v/>
      </c>
      <c r="C3090" t="str">
        <f t="shared" si="146"/>
        <v/>
      </c>
      <c r="D3090">
        <v>2026</v>
      </c>
      <c r="E3090" t="s">
        <v>9710</v>
      </c>
      <c r="F3090" t="s">
        <v>3270</v>
      </c>
      <c r="G3090" t="s">
        <v>47</v>
      </c>
      <c r="H3090" t="s">
        <v>64</v>
      </c>
      <c r="I3090">
        <v>0</v>
      </c>
      <c r="J3090">
        <v>0</v>
      </c>
      <c r="K3090" s="29">
        <v>12.91</v>
      </c>
      <c r="L3090">
        <v>7</v>
      </c>
      <c r="M3090">
        <v>2</v>
      </c>
      <c r="N3090">
        <v>0</v>
      </c>
      <c r="O3090">
        <v>0</v>
      </c>
      <c r="P3090">
        <v>0</v>
      </c>
      <c r="Q3090">
        <v>7.2</v>
      </c>
      <c r="R3090">
        <v>8</v>
      </c>
      <c r="S3090">
        <v>11</v>
      </c>
      <c r="T3090">
        <v>11</v>
      </c>
      <c r="U3090">
        <v>8</v>
      </c>
      <c r="V3090">
        <v>6</v>
      </c>
      <c r="W3090">
        <v>5</v>
      </c>
      <c r="X3090" s="2">
        <v>0.26700000000000002</v>
      </c>
    </row>
    <row r="3091" spans="1:24" x14ac:dyDescent="0.25">
      <c r="A3091">
        <f t="shared" si="144"/>
        <v>1</v>
      </c>
      <c r="B3091" t="str">
        <f t="shared" si="145"/>
        <v/>
      </c>
      <c r="C3091" t="str">
        <f t="shared" si="146"/>
        <v/>
      </c>
      <c r="D3091">
        <v>2026</v>
      </c>
      <c r="E3091" t="s">
        <v>9711</v>
      </c>
      <c r="F3091" t="s">
        <v>3270</v>
      </c>
      <c r="G3091" t="s">
        <v>29</v>
      </c>
      <c r="H3091" t="s">
        <v>64</v>
      </c>
      <c r="I3091">
        <v>0</v>
      </c>
      <c r="J3091">
        <v>4</v>
      </c>
      <c r="K3091" s="29">
        <v>18.510000000000002</v>
      </c>
      <c r="L3091">
        <v>7</v>
      </c>
      <c r="M3091">
        <v>6</v>
      </c>
      <c r="N3091">
        <v>0</v>
      </c>
      <c r="O3091">
        <v>0</v>
      </c>
      <c r="P3091">
        <v>0</v>
      </c>
      <c r="Q3091">
        <v>11.2</v>
      </c>
      <c r="R3091">
        <v>26</v>
      </c>
      <c r="S3091">
        <v>25</v>
      </c>
      <c r="T3091">
        <v>24</v>
      </c>
      <c r="U3091">
        <v>11</v>
      </c>
      <c r="V3091">
        <v>10</v>
      </c>
      <c r="W3091">
        <v>3</v>
      </c>
      <c r="X3091" s="2">
        <v>0.38200000000000001</v>
      </c>
    </row>
    <row r="3092" spans="1:24" x14ac:dyDescent="0.25">
      <c r="A3092" t="str">
        <f t="shared" si="144"/>
        <v/>
      </c>
      <c r="B3092" t="str">
        <f t="shared" si="145"/>
        <v/>
      </c>
      <c r="C3092" t="str">
        <f t="shared" si="146"/>
        <v/>
      </c>
      <c r="D3092">
        <v>2026</v>
      </c>
      <c r="E3092" t="s">
        <v>9712</v>
      </c>
      <c r="F3092" t="s">
        <v>3270</v>
      </c>
      <c r="G3092" t="s">
        <v>24</v>
      </c>
      <c r="H3092" t="s">
        <v>64</v>
      </c>
      <c r="I3092">
        <v>0</v>
      </c>
      <c r="J3092">
        <v>2</v>
      </c>
      <c r="K3092" s="29">
        <v>19.059999999999999</v>
      </c>
      <c r="L3092">
        <v>14</v>
      </c>
      <c r="M3092">
        <v>0</v>
      </c>
      <c r="N3092">
        <v>0</v>
      </c>
      <c r="O3092">
        <v>0</v>
      </c>
      <c r="P3092">
        <v>0</v>
      </c>
      <c r="Q3092">
        <v>11.1</v>
      </c>
      <c r="R3092">
        <v>23</v>
      </c>
      <c r="S3092">
        <v>26</v>
      </c>
      <c r="T3092">
        <v>24</v>
      </c>
      <c r="U3092">
        <v>8</v>
      </c>
      <c r="V3092">
        <v>8</v>
      </c>
      <c r="W3092">
        <v>2</v>
      </c>
      <c r="X3092" s="2">
        <v>0.45100000000000001</v>
      </c>
    </row>
    <row r="3093" spans="1:24" x14ac:dyDescent="0.25">
      <c r="A3093">
        <f t="shared" si="144"/>
        <v>1</v>
      </c>
      <c r="B3093" t="str">
        <f t="shared" si="145"/>
        <v/>
      </c>
      <c r="C3093" t="str">
        <f t="shared" si="146"/>
        <v/>
      </c>
      <c r="D3093">
        <v>2026</v>
      </c>
      <c r="E3093" t="s">
        <v>9713</v>
      </c>
      <c r="F3093" t="s">
        <v>3270</v>
      </c>
      <c r="G3093" t="s">
        <v>29</v>
      </c>
      <c r="H3093" t="s">
        <v>64</v>
      </c>
      <c r="I3093">
        <v>0</v>
      </c>
      <c r="J3093">
        <v>0</v>
      </c>
      <c r="K3093" s="29">
        <v>20.25</v>
      </c>
      <c r="L3093">
        <v>3</v>
      </c>
      <c r="M3093">
        <v>0</v>
      </c>
      <c r="N3093">
        <v>0</v>
      </c>
      <c r="O3093">
        <v>0</v>
      </c>
      <c r="P3093">
        <v>0</v>
      </c>
      <c r="Q3093">
        <v>1.1000000000000001</v>
      </c>
      <c r="R3093">
        <v>5</v>
      </c>
      <c r="S3093">
        <v>4</v>
      </c>
      <c r="T3093">
        <v>3</v>
      </c>
      <c r="U3093">
        <v>1</v>
      </c>
      <c r="V3093">
        <v>1</v>
      </c>
      <c r="W3093">
        <v>0</v>
      </c>
      <c r="X3093" s="2">
        <v>0.625</v>
      </c>
    </row>
    <row r="3094" spans="1:24" x14ac:dyDescent="0.25">
      <c r="A3094">
        <f t="shared" si="144"/>
        <v>1</v>
      </c>
      <c r="B3094" t="str">
        <f t="shared" si="145"/>
        <v/>
      </c>
      <c r="C3094" t="str">
        <f t="shared" si="146"/>
        <v/>
      </c>
      <c r="D3094">
        <v>2026</v>
      </c>
      <c r="E3094" t="s">
        <v>9714</v>
      </c>
      <c r="F3094" t="s">
        <v>3288</v>
      </c>
      <c r="G3094" t="s">
        <v>29</v>
      </c>
      <c r="H3094" t="s">
        <v>64</v>
      </c>
      <c r="I3094">
        <v>8</v>
      </c>
      <c r="J3094">
        <v>6</v>
      </c>
      <c r="K3094" s="29">
        <v>4.3600000000000003</v>
      </c>
      <c r="L3094">
        <v>15</v>
      </c>
      <c r="M3094">
        <v>15</v>
      </c>
      <c r="N3094">
        <v>2</v>
      </c>
      <c r="O3094">
        <v>0</v>
      </c>
      <c r="P3094">
        <v>0</v>
      </c>
      <c r="Q3094">
        <v>84.2</v>
      </c>
      <c r="R3094">
        <v>79</v>
      </c>
      <c r="S3094">
        <v>45</v>
      </c>
      <c r="T3094">
        <v>41</v>
      </c>
      <c r="U3094">
        <v>38</v>
      </c>
      <c r="V3094">
        <v>81</v>
      </c>
      <c r="W3094">
        <v>21</v>
      </c>
      <c r="X3094" s="2">
        <v>0.246</v>
      </c>
    </row>
    <row r="3095" spans="1:24" x14ac:dyDescent="0.25">
      <c r="A3095" t="str">
        <f t="shared" si="144"/>
        <v/>
      </c>
      <c r="B3095" t="str">
        <f t="shared" si="145"/>
        <v/>
      </c>
      <c r="C3095" t="str">
        <f t="shared" si="146"/>
        <v/>
      </c>
      <c r="D3095">
        <v>2026</v>
      </c>
      <c r="E3095" t="s">
        <v>9715</v>
      </c>
      <c r="F3095" t="s">
        <v>3288</v>
      </c>
      <c r="G3095" t="s">
        <v>37</v>
      </c>
      <c r="H3095" t="s">
        <v>64</v>
      </c>
      <c r="I3095">
        <v>3</v>
      </c>
      <c r="J3095">
        <v>4</v>
      </c>
      <c r="K3095" s="29">
        <v>4.9800000000000004</v>
      </c>
      <c r="L3095">
        <v>15</v>
      </c>
      <c r="M3095">
        <v>15</v>
      </c>
      <c r="N3095">
        <v>0</v>
      </c>
      <c r="O3095">
        <v>0</v>
      </c>
      <c r="P3095">
        <v>0</v>
      </c>
      <c r="Q3095">
        <v>65</v>
      </c>
      <c r="R3095">
        <v>59</v>
      </c>
      <c r="S3095">
        <v>39</v>
      </c>
      <c r="T3095">
        <v>36</v>
      </c>
      <c r="U3095">
        <v>26</v>
      </c>
      <c r="V3095">
        <v>58</v>
      </c>
      <c r="W3095">
        <v>9</v>
      </c>
      <c r="X3095" s="2">
        <v>0.23799999999999999</v>
      </c>
    </row>
    <row r="3096" spans="1:24" x14ac:dyDescent="0.25">
      <c r="A3096">
        <f t="shared" si="144"/>
        <v>1</v>
      </c>
      <c r="B3096" t="str">
        <f t="shared" si="145"/>
        <v/>
      </c>
      <c r="C3096" t="str">
        <f t="shared" si="146"/>
        <v/>
      </c>
      <c r="D3096">
        <v>2026</v>
      </c>
      <c r="E3096" t="s">
        <v>9716</v>
      </c>
      <c r="F3096" t="s">
        <v>3288</v>
      </c>
      <c r="G3096" t="s">
        <v>32</v>
      </c>
      <c r="H3096" t="s">
        <v>64</v>
      </c>
      <c r="I3096">
        <v>4</v>
      </c>
      <c r="J3096">
        <v>1</v>
      </c>
      <c r="K3096" s="29">
        <v>3.48</v>
      </c>
      <c r="L3096">
        <v>23</v>
      </c>
      <c r="M3096">
        <v>0</v>
      </c>
      <c r="N3096">
        <v>0</v>
      </c>
      <c r="O3096">
        <v>0</v>
      </c>
      <c r="P3096">
        <v>5</v>
      </c>
      <c r="Q3096">
        <v>41.1</v>
      </c>
      <c r="R3096">
        <v>41</v>
      </c>
      <c r="S3096">
        <v>19</v>
      </c>
      <c r="T3096">
        <v>16</v>
      </c>
      <c r="U3096">
        <v>11</v>
      </c>
      <c r="V3096">
        <v>45</v>
      </c>
      <c r="W3096">
        <v>7</v>
      </c>
      <c r="X3096" s="2">
        <v>0.25600000000000001</v>
      </c>
    </row>
    <row r="3097" spans="1:24" x14ac:dyDescent="0.25">
      <c r="A3097" t="str">
        <f t="shared" si="144"/>
        <v/>
      </c>
      <c r="B3097" t="str">
        <f t="shared" si="145"/>
        <v/>
      </c>
      <c r="C3097" t="str">
        <f t="shared" si="146"/>
        <v/>
      </c>
      <c r="D3097">
        <v>2026</v>
      </c>
      <c r="E3097" t="s">
        <v>9717</v>
      </c>
      <c r="F3097" t="s">
        <v>3288</v>
      </c>
      <c r="G3097" t="s">
        <v>24</v>
      </c>
      <c r="H3097" t="s">
        <v>64</v>
      </c>
      <c r="I3097">
        <v>0</v>
      </c>
      <c r="J3097">
        <v>0</v>
      </c>
      <c r="K3097" s="29">
        <v>4.1900000000000004</v>
      </c>
      <c r="L3097">
        <v>12</v>
      </c>
      <c r="M3097">
        <v>0</v>
      </c>
      <c r="N3097">
        <v>0</v>
      </c>
      <c r="O3097">
        <v>0</v>
      </c>
      <c r="P3097">
        <v>0</v>
      </c>
      <c r="Q3097">
        <v>19.100000000000001</v>
      </c>
      <c r="R3097">
        <v>15</v>
      </c>
      <c r="S3097">
        <v>11</v>
      </c>
      <c r="T3097">
        <v>9</v>
      </c>
      <c r="U3097">
        <v>9</v>
      </c>
      <c r="V3097">
        <v>16</v>
      </c>
      <c r="W3097">
        <v>2</v>
      </c>
      <c r="X3097" s="2">
        <v>0.21099999999999999</v>
      </c>
    </row>
    <row r="3098" spans="1:24" x14ac:dyDescent="0.25">
      <c r="A3098" t="str">
        <f t="shared" si="144"/>
        <v/>
      </c>
      <c r="B3098" t="str">
        <f t="shared" si="145"/>
        <v/>
      </c>
      <c r="C3098" t="str">
        <f t="shared" si="146"/>
        <v/>
      </c>
      <c r="D3098">
        <v>2026</v>
      </c>
      <c r="E3098" t="s">
        <v>3817</v>
      </c>
      <c r="F3098" t="s">
        <v>3288</v>
      </c>
      <c r="G3098" t="s">
        <v>37</v>
      </c>
      <c r="H3098" t="s">
        <v>64</v>
      </c>
      <c r="I3098">
        <v>2</v>
      </c>
      <c r="J3098">
        <v>1</v>
      </c>
      <c r="K3098" s="29">
        <v>5.73</v>
      </c>
      <c r="L3098">
        <v>21</v>
      </c>
      <c r="M3098">
        <v>1</v>
      </c>
      <c r="N3098">
        <v>0</v>
      </c>
      <c r="O3098">
        <v>0</v>
      </c>
      <c r="P3098">
        <v>0</v>
      </c>
      <c r="Q3098">
        <v>33</v>
      </c>
      <c r="R3098">
        <v>24</v>
      </c>
      <c r="S3098">
        <v>23</v>
      </c>
      <c r="T3098">
        <v>21</v>
      </c>
      <c r="U3098">
        <v>22</v>
      </c>
      <c r="V3098">
        <v>22</v>
      </c>
      <c r="W3098">
        <v>6</v>
      </c>
      <c r="X3098" s="2">
        <v>0.20699999999999999</v>
      </c>
    </row>
    <row r="3099" spans="1:24" x14ac:dyDescent="0.25">
      <c r="A3099">
        <f t="shared" si="144"/>
        <v>1</v>
      </c>
      <c r="B3099" t="str">
        <f t="shared" si="145"/>
        <v/>
      </c>
      <c r="C3099" t="str">
        <f t="shared" si="146"/>
        <v/>
      </c>
      <c r="D3099">
        <v>2026</v>
      </c>
      <c r="E3099" t="s">
        <v>9718</v>
      </c>
      <c r="F3099" t="s">
        <v>3288</v>
      </c>
      <c r="G3099" t="s">
        <v>29</v>
      </c>
      <c r="H3099" t="s">
        <v>64</v>
      </c>
      <c r="I3099">
        <v>2</v>
      </c>
      <c r="J3099">
        <v>3</v>
      </c>
      <c r="K3099" s="29">
        <v>5.93</v>
      </c>
      <c r="L3099">
        <v>20</v>
      </c>
      <c r="M3099">
        <v>2</v>
      </c>
      <c r="N3099">
        <v>0</v>
      </c>
      <c r="O3099">
        <v>0</v>
      </c>
      <c r="P3099">
        <v>8</v>
      </c>
      <c r="Q3099">
        <v>30.1</v>
      </c>
      <c r="R3099">
        <v>31</v>
      </c>
      <c r="S3099">
        <v>22</v>
      </c>
      <c r="T3099">
        <v>20</v>
      </c>
      <c r="U3099">
        <v>12</v>
      </c>
      <c r="V3099">
        <v>26</v>
      </c>
      <c r="W3099">
        <v>3</v>
      </c>
      <c r="X3099" s="2">
        <v>0.25800000000000001</v>
      </c>
    </row>
    <row r="3100" spans="1:24" x14ac:dyDescent="0.25">
      <c r="A3100">
        <f t="shared" si="144"/>
        <v>1</v>
      </c>
      <c r="B3100" t="str">
        <f t="shared" si="145"/>
        <v/>
      </c>
      <c r="C3100" t="str">
        <f t="shared" si="146"/>
        <v/>
      </c>
      <c r="D3100">
        <v>2026</v>
      </c>
      <c r="E3100" t="s">
        <v>9719</v>
      </c>
      <c r="F3100" t="s">
        <v>3288</v>
      </c>
      <c r="G3100" t="s">
        <v>29</v>
      </c>
      <c r="H3100" t="s">
        <v>64</v>
      </c>
      <c r="I3100">
        <v>1</v>
      </c>
      <c r="J3100">
        <v>1</v>
      </c>
      <c r="K3100" s="29">
        <v>6.55</v>
      </c>
      <c r="L3100">
        <v>8</v>
      </c>
      <c r="M3100">
        <v>3</v>
      </c>
      <c r="N3100">
        <v>0</v>
      </c>
      <c r="O3100">
        <v>0</v>
      </c>
      <c r="P3100">
        <v>0</v>
      </c>
      <c r="Q3100">
        <v>11</v>
      </c>
      <c r="R3100">
        <v>7</v>
      </c>
      <c r="S3100">
        <v>8</v>
      </c>
      <c r="T3100">
        <v>8</v>
      </c>
      <c r="U3100">
        <v>7</v>
      </c>
      <c r="V3100">
        <v>14</v>
      </c>
      <c r="W3100">
        <v>4</v>
      </c>
      <c r="X3100" s="2">
        <v>0.19400000000000001</v>
      </c>
    </row>
    <row r="3101" spans="1:24" x14ac:dyDescent="0.25">
      <c r="A3101">
        <f t="shared" si="144"/>
        <v>1</v>
      </c>
      <c r="B3101" t="str">
        <f t="shared" si="145"/>
        <v/>
      </c>
      <c r="C3101" t="str">
        <f t="shared" si="146"/>
        <v/>
      </c>
      <c r="D3101">
        <v>2026</v>
      </c>
      <c r="E3101" t="s">
        <v>3291</v>
      </c>
      <c r="F3101" t="s">
        <v>3288</v>
      </c>
      <c r="G3101" t="s">
        <v>29</v>
      </c>
      <c r="H3101" t="s">
        <v>64</v>
      </c>
      <c r="I3101">
        <v>0</v>
      </c>
      <c r="J3101">
        <v>0</v>
      </c>
      <c r="K3101" s="29">
        <v>6.75</v>
      </c>
      <c r="L3101">
        <v>4</v>
      </c>
      <c r="M3101">
        <v>0</v>
      </c>
      <c r="N3101">
        <v>0</v>
      </c>
      <c r="O3101">
        <v>0</v>
      </c>
      <c r="P3101">
        <v>0</v>
      </c>
      <c r="Q3101">
        <v>4</v>
      </c>
      <c r="R3101">
        <v>5</v>
      </c>
      <c r="S3101">
        <v>3</v>
      </c>
      <c r="T3101">
        <v>3</v>
      </c>
      <c r="U3101">
        <v>4</v>
      </c>
      <c r="V3101">
        <v>3</v>
      </c>
      <c r="W3101">
        <v>1</v>
      </c>
      <c r="X3101" s="2">
        <v>0.313</v>
      </c>
    </row>
    <row r="3102" spans="1:24" x14ac:dyDescent="0.25">
      <c r="A3102">
        <f t="shared" si="144"/>
        <v>1</v>
      </c>
      <c r="B3102" t="str">
        <f t="shared" si="145"/>
        <v/>
      </c>
      <c r="C3102" t="str">
        <f t="shared" si="146"/>
        <v/>
      </c>
      <c r="D3102">
        <v>2026</v>
      </c>
      <c r="E3102" t="s">
        <v>9720</v>
      </c>
      <c r="F3102" t="s">
        <v>3288</v>
      </c>
      <c r="G3102" t="s">
        <v>29</v>
      </c>
      <c r="H3102" t="s">
        <v>64</v>
      </c>
      <c r="I3102">
        <v>2</v>
      </c>
      <c r="J3102">
        <v>1</v>
      </c>
      <c r="K3102" s="29">
        <v>7.11</v>
      </c>
      <c r="L3102">
        <v>16</v>
      </c>
      <c r="M3102">
        <v>0</v>
      </c>
      <c r="N3102">
        <v>0</v>
      </c>
      <c r="O3102">
        <v>0</v>
      </c>
      <c r="P3102">
        <v>0</v>
      </c>
      <c r="Q3102">
        <v>19</v>
      </c>
      <c r="R3102">
        <v>21</v>
      </c>
      <c r="S3102">
        <v>17</v>
      </c>
      <c r="T3102">
        <v>15</v>
      </c>
      <c r="U3102">
        <v>12</v>
      </c>
      <c r="V3102">
        <v>15</v>
      </c>
      <c r="W3102">
        <v>6</v>
      </c>
      <c r="X3102" s="2">
        <v>0.28799999999999998</v>
      </c>
    </row>
    <row r="3103" spans="1:24" x14ac:dyDescent="0.25">
      <c r="A3103" t="str">
        <f t="shared" si="144"/>
        <v/>
      </c>
      <c r="B3103" t="str">
        <f t="shared" si="145"/>
        <v/>
      </c>
      <c r="C3103" t="str">
        <f t="shared" si="146"/>
        <v/>
      </c>
      <c r="D3103">
        <v>2026</v>
      </c>
      <c r="E3103" t="s">
        <v>9721</v>
      </c>
      <c r="F3103" t="s">
        <v>3288</v>
      </c>
      <c r="G3103" t="s">
        <v>37</v>
      </c>
      <c r="H3103" t="s">
        <v>64</v>
      </c>
      <c r="I3103">
        <v>3</v>
      </c>
      <c r="J3103">
        <v>2</v>
      </c>
      <c r="K3103" s="29">
        <v>7.19</v>
      </c>
      <c r="L3103">
        <v>16</v>
      </c>
      <c r="M3103">
        <v>12</v>
      </c>
      <c r="N3103">
        <v>0</v>
      </c>
      <c r="O3103">
        <v>0</v>
      </c>
      <c r="P3103">
        <v>0</v>
      </c>
      <c r="Q3103">
        <v>56.1</v>
      </c>
      <c r="R3103">
        <v>68</v>
      </c>
      <c r="S3103">
        <v>48</v>
      </c>
      <c r="T3103">
        <v>45</v>
      </c>
      <c r="U3103">
        <v>28</v>
      </c>
      <c r="V3103">
        <v>34</v>
      </c>
      <c r="W3103">
        <v>13</v>
      </c>
      <c r="X3103" s="2">
        <v>0.3</v>
      </c>
    </row>
    <row r="3104" spans="1:24" x14ac:dyDescent="0.25">
      <c r="A3104" t="str">
        <f t="shared" si="144"/>
        <v/>
      </c>
      <c r="B3104" t="str">
        <f t="shared" si="145"/>
        <v/>
      </c>
      <c r="C3104">
        <f t="shared" si="146"/>
        <v>1</v>
      </c>
      <c r="D3104">
        <v>2026</v>
      </c>
      <c r="E3104" t="s">
        <v>7043</v>
      </c>
      <c r="F3104" t="s">
        <v>3288</v>
      </c>
      <c r="G3104" t="s">
        <v>37</v>
      </c>
      <c r="H3104" t="s">
        <v>64</v>
      </c>
      <c r="I3104">
        <v>2</v>
      </c>
      <c r="J3104">
        <v>2</v>
      </c>
      <c r="K3104" s="29">
        <v>7.27</v>
      </c>
      <c r="L3104">
        <v>18</v>
      </c>
      <c r="M3104">
        <v>3</v>
      </c>
      <c r="N3104">
        <v>0</v>
      </c>
      <c r="O3104">
        <v>0</v>
      </c>
      <c r="P3104">
        <v>0</v>
      </c>
      <c r="Q3104">
        <v>26</v>
      </c>
      <c r="R3104">
        <v>33</v>
      </c>
      <c r="S3104">
        <v>22</v>
      </c>
      <c r="T3104">
        <v>21</v>
      </c>
      <c r="U3104">
        <v>16</v>
      </c>
      <c r="V3104">
        <v>19</v>
      </c>
      <c r="W3104">
        <v>2</v>
      </c>
      <c r="X3104" s="2">
        <v>0.33</v>
      </c>
    </row>
    <row r="3105" spans="1:24" x14ac:dyDescent="0.25">
      <c r="A3105" t="str">
        <f t="shared" si="144"/>
        <v/>
      </c>
      <c r="B3105" t="str">
        <f t="shared" si="145"/>
        <v/>
      </c>
      <c r="C3105" t="str">
        <f t="shared" si="146"/>
        <v/>
      </c>
      <c r="D3105">
        <v>2026</v>
      </c>
      <c r="E3105" t="s">
        <v>9722</v>
      </c>
      <c r="F3105" t="s">
        <v>3288</v>
      </c>
      <c r="G3105" t="s">
        <v>37</v>
      </c>
      <c r="H3105" t="s">
        <v>64</v>
      </c>
      <c r="I3105">
        <v>0</v>
      </c>
      <c r="J3105">
        <v>1</v>
      </c>
      <c r="K3105" s="29">
        <v>7.36</v>
      </c>
      <c r="L3105">
        <v>13</v>
      </c>
      <c r="M3105">
        <v>1</v>
      </c>
      <c r="N3105">
        <v>0</v>
      </c>
      <c r="O3105">
        <v>0</v>
      </c>
      <c r="P3105">
        <v>0</v>
      </c>
      <c r="Q3105">
        <v>11</v>
      </c>
      <c r="R3105">
        <v>10</v>
      </c>
      <c r="S3105">
        <v>9</v>
      </c>
      <c r="T3105">
        <v>9</v>
      </c>
      <c r="U3105">
        <v>10</v>
      </c>
      <c r="V3105">
        <v>11</v>
      </c>
      <c r="W3105">
        <v>3</v>
      </c>
      <c r="X3105" s="2">
        <v>0.24399999999999999</v>
      </c>
    </row>
    <row r="3106" spans="1:24" x14ac:dyDescent="0.25">
      <c r="A3106">
        <f t="shared" si="144"/>
        <v>1</v>
      </c>
      <c r="B3106" t="str">
        <f t="shared" si="145"/>
        <v/>
      </c>
      <c r="C3106" t="str">
        <f t="shared" si="146"/>
        <v/>
      </c>
      <c r="D3106">
        <v>2026</v>
      </c>
      <c r="E3106" t="s">
        <v>9723</v>
      </c>
      <c r="F3106" t="s">
        <v>3288</v>
      </c>
      <c r="G3106" t="s">
        <v>29</v>
      </c>
      <c r="H3106" t="s">
        <v>64</v>
      </c>
      <c r="I3106">
        <v>0</v>
      </c>
      <c r="J3106">
        <v>1</v>
      </c>
      <c r="K3106" s="29">
        <v>8.4700000000000006</v>
      </c>
      <c r="L3106">
        <v>11</v>
      </c>
      <c r="M3106">
        <v>0</v>
      </c>
      <c r="N3106">
        <v>0</v>
      </c>
      <c r="O3106">
        <v>0</v>
      </c>
      <c r="P3106">
        <v>0</v>
      </c>
      <c r="Q3106">
        <v>17</v>
      </c>
      <c r="R3106">
        <v>14</v>
      </c>
      <c r="S3106">
        <v>16</v>
      </c>
      <c r="T3106">
        <v>16</v>
      </c>
      <c r="U3106">
        <v>9</v>
      </c>
      <c r="V3106">
        <v>17</v>
      </c>
      <c r="W3106">
        <v>6</v>
      </c>
      <c r="X3106" s="2">
        <v>0.22600000000000001</v>
      </c>
    </row>
    <row r="3107" spans="1:24" x14ac:dyDescent="0.25">
      <c r="A3107" t="str">
        <f t="shared" si="144"/>
        <v/>
      </c>
      <c r="B3107" t="str">
        <f t="shared" si="145"/>
        <v/>
      </c>
      <c r="C3107">
        <f t="shared" si="146"/>
        <v>1</v>
      </c>
      <c r="D3107">
        <v>2026</v>
      </c>
      <c r="E3107" t="s">
        <v>6972</v>
      </c>
      <c r="F3107" t="s">
        <v>3288</v>
      </c>
      <c r="G3107" t="s">
        <v>37</v>
      </c>
      <c r="H3107" t="s">
        <v>64</v>
      </c>
      <c r="I3107">
        <v>2</v>
      </c>
      <c r="J3107">
        <v>0</v>
      </c>
      <c r="K3107" s="29">
        <v>8.5299999999999994</v>
      </c>
      <c r="L3107">
        <v>9</v>
      </c>
      <c r="M3107">
        <v>0</v>
      </c>
      <c r="N3107">
        <v>0</v>
      </c>
      <c r="O3107">
        <v>0</v>
      </c>
      <c r="P3107">
        <v>0</v>
      </c>
      <c r="Q3107">
        <v>6.1</v>
      </c>
      <c r="R3107">
        <v>7</v>
      </c>
      <c r="S3107">
        <v>6</v>
      </c>
      <c r="T3107">
        <v>6</v>
      </c>
      <c r="U3107">
        <v>7</v>
      </c>
      <c r="V3107">
        <v>7</v>
      </c>
      <c r="W3107">
        <v>2</v>
      </c>
      <c r="X3107" s="2">
        <v>0.28000000000000003</v>
      </c>
    </row>
    <row r="3108" spans="1:24" x14ac:dyDescent="0.25">
      <c r="A3108" t="str">
        <f t="shared" si="144"/>
        <v/>
      </c>
      <c r="B3108" t="str">
        <f t="shared" si="145"/>
        <v/>
      </c>
      <c r="C3108" t="str">
        <f t="shared" si="146"/>
        <v/>
      </c>
      <c r="D3108">
        <v>2026</v>
      </c>
      <c r="E3108" t="s">
        <v>9724</v>
      </c>
      <c r="F3108" t="s">
        <v>3288</v>
      </c>
      <c r="G3108" t="s">
        <v>37</v>
      </c>
      <c r="H3108" t="s">
        <v>64</v>
      </c>
      <c r="I3108">
        <v>0</v>
      </c>
      <c r="J3108">
        <v>1</v>
      </c>
      <c r="K3108" s="29">
        <v>8.67</v>
      </c>
      <c r="L3108">
        <v>16</v>
      </c>
      <c r="M3108">
        <v>6</v>
      </c>
      <c r="N3108">
        <v>0</v>
      </c>
      <c r="O3108">
        <v>0</v>
      </c>
      <c r="P3108">
        <v>0</v>
      </c>
      <c r="Q3108">
        <v>27</v>
      </c>
      <c r="R3108">
        <v>44</v>
      </c>
      <c r="S3108">
        <v>29</v>
      </c>
      <c r="T3108">
        <v>26</v>
      </c>
      <c r="U3108">
        <v>18</v>
      </c>
      <c r="V3108">
        <v>32</v>
      </c>
      <c r="W3108">
        <v>6</v>
      </c>
      <c r="X3108" s="2">
        <v>0.37</v>
      </c>
    </row>
    <row r="3109" spans="1:24" x14ac:dyDescent="0.25">
      <c r="A3109" t="str">
        <f t="shared" si="144"/>
        <v/>
      </c>
      <c r="B3109" t="str">
        <f t="shared" si="145"/>
        <v/>
      </c>
      <c r="C3109" t="str">
        <f t="shared" si="146"/>
        <v/>
      </c>
      <c r="D3109">
        <v>2026</v>
      </c>
      <c r="E3109" t="s">
        <v>9725</v>
      </c>
      <c r="F3109" t="s">
        <v>3288</v>
      </c>
      <c r="G3109" t="s">
        <v>24</v>
      </c>
      <c r="H3109" t="s">
        <v>64</v>
      </c>
      <c r="I3109">
        <v>3</v>
      </c>
      <c r="J3109">
        <v>3</v>
      </c>
      <c r="K3109" s="29">
        <v>8.81</v>
      </c>
      <c r="L3109">
        <v>17</v>
      </c>
      <c r="M3109">
        <v>1</v>
      </c>
      <c r="N3109">
        <v>0</v>
      </c>
      <c r="O3109">
        <v>0</v>
      </c>
      <c r="P3109">
        <v>0</v>
      </c>
      <c r="Q3109">
        <v>31.2</v>
      </c>
      <c r="R3109">
        <v>31</v>
      </c>
      <c r="S3109">
        <v>33</v>
      </c>
      <c r="T3109">
        <v>31</v>
      </c>
      <c r="U3109">
        <v>30</v>
      </c>
      <c r="V3109">
        <v>32</v>
      </c>
      <c r="W3109">
        <v>10</v>
      </c>
      <c r="X3109" s="2">
        <v>0.25600000000000001</v>
      </c>
    </row>
    <row r="3110" spans="1:24" x14ac:dyDescent="0.25">
      <c r="A3110" t="str">
        <f t="shared" ref="A3110:A3173" si="147">IF(OR(G3110="SR", G3110="GR"), 1, "")</f>
        <v/>
      </c>
      <c r="B3110" t="str">
        <f t="shared" si="145"/>
        <v/>
      </c>
      <c r="C3110">
        <f t="shared" si="146"/>
        <v>1</v>
      </c>
      <c r="D3110">
        <v>2026</v>
      </c>
      <c r="E3110" t="s">
        <v>6887</v>
      </c>
      <c r="F3110" t="s">
        <v>3288</v>
      </c>
      <c r="G3110" t="s">
        <v>37</v>
      </c>
      <c r="H3110" t="s">
        <v>64</v>
      </c>
      <c r="I3110">
        <v>0</v>
      </c>
      <c r="J3110">
        <v>0</v>
      </c>
      <c r="K3110" s="29">
        <v>9.9</v>
      </c>
      <c r="L3110">
        <v>10</v>
      </c>
      <c r="M3110">
        <v>0</v>
      </c>
      <c r="N3110">
        <v>0</v>
      </c>
      <c r="O3110">
        <v>0</v>
      </c>
      <c r="P3110">
        <v>0</v>
      </c>
      <c r="Q3110">
        <v>10</v>
      </c>
      <c r="R3110">
        <v>15</v>
      </c>
      <c r="S3110">
        <v>12</v>
      </c>
      <c r="T3110">
        <v>11</v>
      </c>
      <c r="U3110">
        <v>7</v>
      </c>
      <c r="V3110">
        <v>6</v>
      </c>
      <c r="W3110">
        <v>2</v>
      </c>
      <c r="X3110" s="2">
        <v>0.34899999999999998</v>
      </c>
    </row>
    <row r="3111" spans="1:24" x14ac:dyDescent="0.25">
      <c r="A3111">
        <f t="shared" si="147"/>
        <v>1</v>
      </c>
      <c r="B3111" t="str">
        <f t="shared" si="145"/>
        <v/>
      </c>
      <c r="C3111" t="str">
        <f t="shared" si="146"/>
        <v/>
      </c>
      <c r="D3111">
        <v>2026</v>
      </c>
      <c r="E3111" t="s">
        <v>9726</v>
      </c>
      <c r="F3111" t="s">
        <v>3288</v>
      </c>
      <c r="G3111" t="s">
        <v>32</v>
      </c>
      <c r="H3111" t="s">
        <v>64</v>
      </c>
      <c r="I3111">
        <v>0</v>
      </c>
      <c r="J3111">
        <v>0</v>
      </c>
      <c r="K3111" s="29">
        <v>10.8</v>
      </c>
      <c r="L3111">
        <v>3</v>
      </c>
      <c r="M3111">
        <v>1</v>
      </c>
      <c r="N3111">
        <v>0</v>
      </c>
      <c r="O3111">
        <v>0</v>
      </c>
      <c r="P3111">
        <v>0</v>
      </c>
      <c r="Q3111">
        <v>5</v>
      </c>
      <c r="R3111">
        <v>8</v>
      </c>
      <c r="S3111">
        <v>6</v>
      </c>
      <c r="T3111">
        <v>6</v>
      </c>
      <c r="U3111">
        <v>3</v>
      </c>
      <c r="V3111">
        <v>5</v>
      </c>
      <c r="W3111">
        <v>2</v>
      </c>
      <c r="X3111" s="2">
        <v>0.38100000000000001</v>
      </c>
    </row>
    <row r="3112" spans="1:24" x14ac:dyDescent="0.25">
      <c r="A3112">
        <f t="shared" si="147"/>
        <v>1</v>
      </c>
      <c r="B3112" t="str">
        <f t="shared" si="145"/>
        <v/>
      </c>
      <c r="C3112" t="str">
        <f t="shared" si="146"/>
        <v/>
      </c>
      <c r="D3112">
        <v>2026</v>
      </c>
      <c r="E3112" t="s">
        <v>9727</v>
      </c>
      <c r="F3112" t="s">
        <v>3288</v>
      </c>
      <c r="G3112" t="s">
        <v>29</v>
      </c>
      <c r="H3112" t="s">
        <v>64</v>
      </c>
      <c r="I3112">
        <v>1</v>
      </c>
      <c r="J3112">
        <v>0</v>
      </c>
      <c r="K3112" s="29">
        <v>11.12</v>
      </c>
      <c r="L3112">
        <v>7</v>
      </c>
      <c r="M3112">
        <v>0</v>
      </c>
      <c r="N3112">
        <v>0</v>
      </c>
      <c r="O3112">
        <v>0</v>
      </c>
      <c r="P3112">
        <v>0</v>
      </c>
      <c r="Q3112">
        <v>5.2</v>
      </c>
      <c r="R3112">
        <v>7</v>
      </c>
      <c r="S3112">
        <v>9</v>
      </c>
      <c r="T3112">
        <v>7</v>
      </c>
      <c r="U3112">
        <v>4</v>
      </c>
      <c r="V3112">
        <v>8</v>
      </c>
      <c r="W3112">
        <v>3</v>
      </c>
      <c r="X3112" s="2">
        <v>0.29199999999999998</v>
      </c>
    </row>
    <row r="3113" spans="1:24" x14ac:dyDescent="0.25">
      <c r="A3113">
        <f t="shared" si="147"/>
        <v>1</v>
      </c>
      <c r="B3113" t="str">
        <f t="shared" si="145"/>
        <v/>
      </c>
      <c r="C3113">
        <f t="shared" si="146"/>
        <v>1</v>
      </c>
      <c r="D3113">
        <v>2026</v>
      </c>
      <c r="E3113" t="s">
        <v>6743</v>
      </c>
      <c r="F3113" t="s">
        <v>3288</v>
      </c>
      <c r="G3113" t="s">
        <v>32</v>
      </c>
      <c r="H3113" t="s">
        <v>64</v>
      </c>
      <c r="I3113">
        <v>0</v>
      </c>
      <c r="J3113">
        <v>0</v>
      </c>
      <c r="K3113" s="29">
        <v>27</v>
      </c>
      <c r="L3113">
        <v>1</v>
      </c>
      <c r="M3113">
        <v>0</v>
      </c>
      <c r="N3113">
        <v>0</v>
      </c>
      <c r="O3113">
        <v>0</v>
      </c>
      <c r="P3113">
        <v>0</v>
      </c>
      <c r="Q3113">
        <v>0.2</v>
      </c>
      <c r="R3113">
        <v>0</v>
      </c>
      <c r="S3113">
        <v>2</v>
      </c>
      <c r="T3113">
        <v>2</v>
      </c>
      <c r="U3113">
        <v>4</v>
      </c>
      <c r="V3113">
        <v>1</v>
      </c>
      <c r="W3113">
        <v>0</v>
      </c>
      <c r="X3113" s="2">
        <v>0</v>
      </c>
    </row>
    <row r="3114" spans="1:24" x14ac:dyDescent="0.25">
      <c r="A3114">
        <f t="shared" si="147"/>
        <v>1</v>
      </c>
      <c r="B3114" t="str">
        <f t="shared" si="145"/>
        <v/>
      </c>
      <c r="C3114" t="str">
        <f t="shared" si="146"/>
        <v/>
      </c>
      <c r="D3114">
        <v>2026</v>
      </c>
      <c r="E3114" t="s">
        <v>9728</v>
      </c>
      <c r="F3114" t="s">
        <v>3307</v>
      </c>
      <c r="G3114" t="s">
        <v>29</v>
      </c>
      <c r="H3114" t="s">
        <v>64</v>
      </c>
      <c r="I3114">
        <v>3</v>
      </c>
      <c r="J3114">
        <v>1</v>
      </c>
      <c r="K3114" s="29">
        <v>3.05</v>
      </c>
      <c r="L3114">
        <v>16</v>
      </c>
      <c r="M3114">
        <v>10</v>
      </c>
      <c r="N3114">
        <v>0</v>
      </c>
      <c r="O3114">
        <v>0</v>
      </c>
      <c r="P3114">
        <v>0</v>
      </c>
      <c r="Q3114">
        <v>65</v>
      </c>
      <c r="R3114">
        <v>47</v>
      </c>
      <c r="S3114">
        <v>27</v>
      </c>
      <c r="T3114">
        <v>22</v>
      </c>
      <c r="U3114">
        <v>23</v>
      </c>
      <c r="V3114">
        <v>53</v>
      </c>
      <c r="W3114">
        <v>16</v>
      </c>
      <c r="X3114" s="2">
        <v>0.20200000000000001</v>
      </c>
    </row>
    <row r="3115" spans="1:24" x14ac:dyDescent="0.25">
      <c r="A3115" t="str">
        <f t="shared" si="147"/>
        <v/>
      </c>
      <c r="B3115" t="str">
        <f t="shared" si="145"/>
        <v/>
      </c>
      <c r="C3115">
        <f t="shared" si="146"/>
        <v>1</v>
      </c>
      <c r="D3115">
        <v>2026</v>
      </c>
      <c r="E3115" t="s">
        <v>4941</v>
      </c>
      <c r="F3115" t="s">
        <v>3307</v>
      </c>
      <c r="G3115" t="s">
        <v>24</v>
      </c>
      <c r="H3115" t="s">
        <v>64</v>
      </c>
      <c r="I3115">
        <v>5</v>
      </c>
      <c r="J3115">
        <v>4</v>
      </c>
      <c r="K3115" s="29">
        <v>4.5999999999999996</v>
      </c>
      <c r="L3115">
        <v>16</v>
      </c>
      <c r="M3115">
        <v>16</v>
      </c>
      <c r="N3115">
        <v>0</v>
      </c>
      <c r="O3115">
        <v>0</v>
      </c>
      <c r="P3115">
        <v>0</v>
      </c>
      <c r="Q3115">
        <v>76.099999999999994</v>
      </c>
      <c r="R3115">
        <v>68</v>
      </c>
      <c r="S3115">
        <v>42</v>
      </c>
      <c r="T3115">
        <v>39</v>
      </c>
      <c r="U3115">
        <v>34</v>
      </c>
      <c r="V3115">
        <v>55</v>
      </c>
      <c r="W3115">
        <v>7</v>
      </c>
      <c r="X3115" s="2">
        <v>0.23899999999999999</v>
      </c>
    </row>
    <row r="3116" spans="1:24" x14ac:dyDescent="0.25">
      <c r="A3116">
        <f t="shared" si="147"/>
        <v>1</v>
      </c>
      <c r="B3116" t="str">
        <f t="shared" si="145"/>
        <v/>
      </c>
      <c r="C3116" t="str">
        <f t="shared" si="146"/>
        <v/>
      </c>
      <c r="D3116">
        <v>2026</v>
      </c>
      <c r="E3116" t="s">
        <v>9729</v>
      </c>
      <c r="F3116" t="s">
        <v>3307</v>
      </c>
      <c r="G3116" t="s">
        <v>29</v>
      </c>
      <c r="H3116" t="s">
        <v>64</v>
      </c>
      <c r="I3116">
        <v>0</v>
      </c>
      <c r="J3116">
        <v>0</v>
      </c>
      <c r="K3116" s="29">
        <v>0</v>
      </c>
      <c r="L3116">
        <v>1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2</v>
      </c>
      <c r="T3116">
        <v>0</v>
      </c>
      <c r="U3116">
        <v>2</v>
      </c>
      <c r="V3116">
        <v>0</v>
      </c>
      <c r="W3116">
        <v>0</v>
      </c>
      <c r="X3116" s="2">
        <v>0</v>
      </c>
    </row>
    <row r="3117" spans="1:24" x14ac:dyDescent="0.25">
      <c r="A3117" t="str">
        <f t="shared" si="147"/>
        <v/>
      </c>
      <c r="B3117" t="str">
        <f t="shared" si="145"/>
        <v/>
      </c>
      <c r="C3117" t="str">
        <f t="shared" si="146"/>
        <v/>
      </c>
      <c r="D3117">
        <v>2026</v>
      </c>
      <c r="E3117" t="s">
        <v>9730</v>
      </c>
      <c r="F3117" t="s">
        <v>3307</v>
      </c>
      <c r="G3117" t="s">
        <v>37</v>
      </c>
      <c r="H3117" t="s">
        <v>64</v>
      </c>
      <c r="I3117">
        <v>0</v>
      </c>
      <c r="J3117">
        <v>0</v>
      </c>
      <c r="K3117" s="29">
        <v>0</v>
      </c>
      <c r="L3117">
        <v>1</v>
      </c>
      <c r="M3117">
        <v>0</v>
      </c>
      <c r="N3117">
        <v>0</v>
      </c>
      <c r="O3117">
        <v>0</v>
      </c>
      <c r="P3117">
        <v>0</v>
      </c>
      <c r="Q3117">
        <v>2</v>
      </c>
      <c r="R3117">
        <v>4</v>
      </c>
      <c r="S3117">
        <v>1</v>
      </c>
      <c r="T3117">
        <v>0</v>
      </c>
      <c r="U3117">
        <v>0</v>
      </c>
      <c r="V3117">
        <v>3</v>
      </c>
      <c r="W3117">
        <v>0</v>
      </c>
      <c r="X3117" s="2">
        <v>0.36399999999999999</v>
      </c>
    </row>
    <row r="3118" spans="1:24" x14ac:dyDescent="0.25">
      <c r="A3118">
        <f t="shared" si="147"/>
        <v>1</v>
      </c>
      <c r="B3118" t="str">
        <f t="shared" si="145"/>
        <v/>
      </c>
      <c r="C3118" t="str">
        <f t="shared" si="146"/>
        <v/>
      </c>
      <c r="D3118">
        <v>2026</v>
      </c>
      <c r="E3118" t="s">
        <v>9731</v>
      </c>
      <c r="F3118" t="s">
        <v>3307</v>
      </c>
      <c r="G3118" t="s">
        <v>29</v>
      </c>
      <c r="H3118" t="s">
        <v>64</v>
      </c>
      <c r="I3118">
        <v>0</v>
      </c>
      <c r="J3118">
        <v>2</v>
      </c>
      <c r="K3118" s="29">
        <v>2.57</v>
      </c>
      <c r="L3118">
        <v>5</v>
      </c>
      <c r="M3118">
        <v>0</v>
      </c>
      <c r="N3118">
        <v>0</v>
      </c>
      <c r="O3118">
        <v>0</v>
      </c>
      <c r="P3118">
        <v>0</v>
      </c>
      <c r="Q3118">
        <v>7</v>
      </c>
      <c r="R3118">
        <v>6</v>
      </c>
      <c r="S3118">
        <v>4</v>
      </c>
      <c r="T3118">
        <v>2</v>
      </c>
      <c r="U3118">
        <v>3</v>
      </c>
      <c r="V3118">
        <v>7</v>
      </c>
      <c r="W3118">
        <v>1</v>
      </c>
      <c r="X3118" s="2">
        <v>0.23100000000000001</v>
      </c>
    </row>
    <row r="3119" spans="1:24" x14ac:dyDescent="0.25">
      <c r="A3119" t="str">
        <f t="shared" si="147"/>
        <v/>
      </c>
      <c r="B3119" t="str">
        <f t="shared" si="145"/>
        <v/>
      </c>
      <c r="C3119" t="str">
        <f t="shared" si="146"/>
        <v/>
      </c>
      <c r="D3119">
        <v>2026</v>
      </c>
      <c r="E3119" t="s">
        <v>9732</v>
      </c>
      <c r="F3119" t="s">
        <v>3307</v>
      </c>
      <c r="G3119" t="s">
        <v>37</v>
      </c>
      <c r="H3119" t="s">
        <v>64</v>
      </c>
      <c r="I3119">
        <v>2</v>
      </c>
      <c r="J3119">
        <v>3</v>
      </c>
      <c r="K3119" s="29">
        <v>2.86</v>
      </c>
      <c r="L3119">
        <v>16</v>
      </c>
      <c r="M3119">
        <v>0</v>
      </c>
      <c r="N3119">
        <v>0</v>
      </c>
      <c r="O3119">
        <v>0</v>
      </c>
      <c r="P3119">
        <v>4</v>
      </c>
      <c r="Q3119">
        <v>22</v>
      </c>
      <c r="R3119">
        <v>19</v>
      </c>
      <c r="S3119">
        <v>11</v>
      </c>
      <c r="T3119">
        <v>7</v>
      </c>
      <c r="U3119">
        <v>13</v>
      </c>
      <c r="V3119">
        <v>14</v>
      </c>
      <c r="W3119">
        <v>3</v>
      </c>
      <c r="X3119" s="2">
        <v>0.23200000000000001</v>
      </c>
    </row>
    <row r="3120" spans="1:24" x14ac:dyDescent="0.25">
      <c r="A3120">
        <f t="shared" si="147"/>
        <v>1</v>
      </c>
      <c r="B3120" t="str">
        <f t="shared" si="145"/>
        <v/>
      </c>
      <c r="C3120" t="str">
        <f t="shared" si="146"/>
        <v/>
      </c>
      <c r="D3120">
        <v>2026</v>
      </c>
      <c r="E3120" t="s">
        <v>9733</v>
      </c>
      <c r="F3120" t="s">
        <v>3307</v>
      </c>
      <c r="G3120" t="s">
        <v>29</v>
      </c>
      <c r="H3120" t="s">
        <v>64</v>
      </c>
      <c r="I3120">
        <v>5</v>
      </c>
      <c r="J3120">
        <v>3</v>
      </c>
      <c r="K3120" s="29">
        <v>4.2300000000000004</v>
      </c>
      <c r="L3120">
        <v>27</v>
      </c>
      <c r="M3120">
        <v>0</v>
      </c>
      <c r="N3120">
        <v>0</v>
      </c>
      <c r="O3120">
        <v>0</v>
      </c>
      <c r="P3120">
        <v>3</v>
      </c>
      <c r="Q3120">
        <v>44.2</v>
      </c>
      <c r="R3120">
        <v>44</v>
      </c>
      <c r="S3120">
        <v>28</v>
      </c>
      <c r="T3120">
        <v>21</v>
      </c>
      <c r="U3120">
        <v>25</v>
      </c>
      <c r="V3120">
        <v>44</v>
      </c>
      <c r="W3120">
        <v>3</v>
      </c>
      <c r="X3120" s="2">
        <v>0.26</v>
      </c>
    </row>
    <row r="3121" spans="1:24" x14ac:dyDescent="0.25">
      <c r="A3121">
        <f t="shared" si="147"/>
        <v>1</v>
      </c>
      <c r="B3121" t="str">
        <f t="shared" si="145"/>
        <v/>
      </c>
      <c r="C3121" t="str">
        <f t="shared" si="146"/>
        <v/>
      </c>
      <c r="D3121">
        <v>2026</v>
      </c>
      <c r="E3121" t="s">
        <v>9734</v>
      </c>
      <c r="F3121" t="s">
        <v>3307</v>
      </c>
      <c r="G3121" t="s">
        <v>29</v>
      </c>
      <c r="H3121" t="s">
        <v>64</v>
      </c>
      <c r="I3121">
        <v>3</v>
      </c>
      <c r="J3121">
        <v>2</v>
      </c>
      <c r="K3121" s="29">
        <v>5.23</v>
      </c>
      <c r="L3121">
        <v>22</v>
      </c>
      <c r="M3121">
        <v>4</v>
      </c>
      <c r="N3121">
        <v>0</v>
      </c>
      <c r="O3121">
        <v>0</v>
      </c>
      <c r="P3121">
        <v>3</v>
      </c>
      <c r="Q3121">
        <v>43</v>
      </c>
      <c r="R3121">
        <v>39</v>
      </c>
      <c r="S3121">
        <v>33</v>
      </c>
      <c r="T3121">
        <v>25</v>
      </c>
      <c r="U3121">
        <v>26</v>
      </c>
      <c r="V3121">
        <v>35</v>
      </c>
      <c r="W3121">
        <v>4</v>
      </c>
      <c r="X3121" s="2">
        <v>0.23599999999999999</v>
      </c>
    </row>
    <row r="3122" spans="1:24" x14ac:dyDescent="0.25">
      <c r="A3122" t="str">
        <f t="shared" si="147"/>
        <v/>
      </c>
      <c r="B3122" t="str">
        <f t="shared" si="145"/>
        <v/>
      </c>
      <c r="C3122" t="str">
        <f t="shared" si="146"/>
        <v/>
      </c>
      <c r="D3122">
        <v>2026</v>
      </c>
      <c r="E3122" t="s">
        <v>9735</v>
      </c>
      <c r="F3122" t="s">
        <v>3307</v>
      </c>
      <c r="G3122" t="s">
        <v>37</v>
      </c>
      <c r="H3122" t="s">
        <v>64</v>
      </c>
      <c r="I3122">
        <v>1</v>
      </c>
      <c r="J3122">
        <v>0</v>
      </c>
      <c r="K3122" s="29">
        <v>5.4</v>
      </c>
      <c r="L3122">
        <v>14</v>
      </c>
      <c r="M3122">
        <v>0</v>
      </c>
      <c r="N3122">
        <v>0</v>
      </c>
      <c r="O3122">
        <v>0</v>
      </c>
      <c r="P3122">
        <v>0</v>
      </c>
      <c r="Q3122">
        <v>11.2</v>
      </c>
      <c r="R3122">
        <v>11</v>
      </c>
      <c r="S3122">
        <v>11</v>
      </c>
      <c r="T3122">
        <v>7</v>
      </c>
      <c r="U3122">
        <v>16</v>
      </c>
      <c r="V3122">
        <v>6</v>
      </c>
      <c r="W3122">
        <v>2</v>
      </c>
      <c r="X3122" s="2">
        <v>0.22900000000000001</v>
      </c>
    </row>
    <row r="3123" spans="1:24" x14ac:dyDescent="0.25">
      <c r="A3123" t="str">
        <f t="shared" si="147"/>
        <v/>
      </c>
      <c r="B3123" t="str">
        <f t="shared" si="145"/>
        <v/>
      </c>
      <c r="C3123" t="str">
        <f t="shared" si="146"/>
        <v/>
      </c>
      <c r="D3123">
        <v>2026</v>
      </c>
      <c r="E3123" t="s">
        <v>9736</v>
      </c>
      <c r="F3123" t="s">
        <v>3307</v>
      </c>
      <c r="G3123" t="s">
        <v>37</v>
      </c>
      <c r="H3123" t="s">
        <v>64</v>
      </c>
      <c r="I3123">
        <v>1</v>
      </c>
      <c r="J3123">
        <v>0</v>
      </c>
      <c r="K3123" s="29">
        <v>5.51</v>
      </c>
      <c r="L3123">
        <v>20</v>
      </c>
      <c r="M3123">
        <v>10</v>
      </c>
      <c r="N3123">
        <v>0</v>
      </c>
      <c r="O3123">
        <v>0</v>
      </c>
      <c r="P3123">
        <v>1</v>
      </c>
      <c r="Q3123">
        <v>49</v>
      </c>
      <c r="R3123">
        <v>60</v>
      </c>
      <c r="S3123">
        <v>33</v>
      </c>
      <c r="T3123">
        <v>30</v>
      </c>
      <c r="U3123">
        <v>18</v>
      </c>
      <c r="V3123">
        <v>41</v>
      </c>
      <c r="W3123">
        <v>5</v>
      </c>
      <c r="X3123" s="2">
        <v>0.29899999999999999</v>
      </c>
    </row>
    <row r="3124" spans="1:24" x14ac:dyDescent="0.25">
      <c r="A3124" t="str">
        <f t="shared" si="147"/>
        <v/>
      </c>
      <c r="B3124" t="str">
        <f t="shared" si="145"/>
        <v/>
      </c>
      <c r="C3124" t="str">
        <f t="shared" si="146"/>
        <v/>
      </c>
      <c r="D3124">
        <v>2026</v>
      </c>
      <c r="E3124" t="s">
        <v>9737</v>
      </c>
      <c r="F3124" t="s">
        <v>3307</v>
      </c>
      <c r="G3124" t="s">
        <v>47</v>
      </c>
      <c r="H3124" t="s">
        <v>64</v>
      </c>
      <c r="I3124">
        <v>1</v>
      </c>
      <c r="J3124">
        <v>1</v>
      </c>
      <c r="K3124" s="29">
        <v>5.77</v>
      </c>
      <c r="L3124">
        <v>19</v>
      </c>
      <c r="M3124">
        <v>6</v>
      </c>
      <c r="N3124">
        <v>0</v>
      </c>
      <c r="O3124">
        <v>0</v>
      </c>
      <c r="P3124">
        <v>0</v>
      </c>
      <c r="Q3124">
        <v>34.1</v>
      </c>
      <c r="R3124">
        <v>39</v>
      </c>
      <c r="S3124">
        <v>27</v>
      </c>
      <c r="T3124">
        <v>22</v>
      </c>
      <c r="U3124">
        <v>20</v>
      </c>
      <c r="V3124">
        <v>24</v>
      </c>
      <c r="W3124">
        <v>7</v>
      </c>
      <c r="X3124" s="2">
        <v>0.28499999999999998</v>
      </c>
    </row>
    <row r="3125" spans="1:24" x14ac:dyDescent="0.25">
      <c r="A3125">
        <f t="shared" si="147"/>
        <v>1</v>
      </c>
      <c r="B3125" t="str">
        <f t="shared" si="145"/>
        <v/>
      </c>
      <c r="C3125" t="str">
        <f t="shared" si="146"/>
        <v/>
      </c>
      <c r="D3125">
        <v>2026</v>
      </c>
      <c r="E3125" t="s">
        <v>9738</v>
      </c>
      <c r="F3125" t="s">
        <v>3307</v>
      </c>
      <c r="G3125" t="s">
        <v>29</v>
      </c>
      <c r="H3125" t="s">
        <v>64</v>
      </c>
      <c r="I3125">
        <v>7</v>
      </c>
      <c r="J3125">
        <v>0</v>
      </c>
      <c r="K3125" s="29">
        <v>5.92</v>
      </c>
      <c r="L3125">
        <v>22</v>
      </c>
      <c r="M3125">
        <v>0</v>
      </c>
      <c r="N3125">
        <v>0</v>
      </c>
      <c r="O3125">
        <v>0</v>
      </c>
      <c r="P3125">
        <v>0</v>
      </c>
      <c r="Q3125">
        <v>38</v>
      </c>
      <c r="R3125">
        <v>43</v>
      </c>
      <c r="S3125">
        <v>27</v>
      </c>
      <c r="T3125">
        <v>25</v>
      </c>
      <c r="U3125">
        <v>17</v>
      </c>
      <c r="V3125">
        <v>40</v>
      </c>
      <c r="W3125">
        <v>3</v>
      </c>
      <c r="X3125" s="2">
        <v>0.29099999999999998</v>
      </c>
    </row>
    <row r="3126" spans="1:24" x14ac:dyDescent="0.25">
      <c r="A3126" t="str">
        <f t="shared" si="147"/>
        <v/>
      </c>
      <c r="B3126" t="str">
        <f t="shared" si="145"/>
        <v/>
      </c>
      <c r="C3126" t="str">
        <f t="shared" si="146"/>
        <v/>
      </c>
      <c r="D3126">
        <v>2026</v>
      </c>
      <c r="E3126" t="s">
        <v>3321</v>
      </c>
      <c r="F3126" t="s">
        <v>3307</v>
      </c>
      <c r="G3126" t="s">
        <v>47</v>
      </c>
      <c r="H3126" t="s">
        <v>64</v>
      </c>
      <c r="I3126">
        <v>0</v>
      </c>
      <c r="J3126">
        <v>0</v>
      </c>
      <c r="K3126" s="29">
        <v>6.97</v>
      </c>
      <c r="L3126">
        <v>10</v>
      </c>
      <c r="M3126">
        <v>0</v>
      </c>
      <c r="N3126">
        <v>0</v>
      </c>
      <c r="O3126">
        <v>0</v>
      </c>
      <c r="P3126">
        <v>0</v>
      </c>
      <c r="Q3126">
        <v>10.1</v>
      </c>
      <c r="R3126">
        <v>12</v>
      </c>
      <c r="S3126">
        <v>9</v>
      </c>
      <c r="T3126">
        <v>8</v>
      </c>
      <c r="U3126">
        <v>13</v>
      </c>
      <c r="V3126">
        <v>9</v>
      </c>
      <c r="W3126">
        <v>2</v>
      </c>
      <c r="X3126" s="2">
        <v>0.28599999999999998</v>
      </c>
    </row>
    <row r="3127" spans="1:24" x14ac:dyDescent="0.25">
      <c r="A3127" t="str">
        <f t="shared" si="147"/>
        <v/>
      </c>
      <c r="B3127" t="str">
        <f t="shared" si="145"/>
        <v/>
      </c>
      <c r="C3127" t="str">
        <f t="shared" si="146"/>
        <v/>
      </c>
      <c r="D3127">
        <v>2026</v>
      </c>
      <c r="E3127" t="s">
        <v>9739</v>
      </c>
      <c r="F3127" t="s">
        <v>3307</v>
      </c>
      <c r="G3127" t="s">
        <v>47</v>
      </c>
      <c r="H3127" t="s">
        <v>64</v>
      </c>
      <c r="I3127">
        <v>0</v>
      </c>
      <c r="J3127">
        <v>1</v>
      </c>
      <c r="K3127" s="29">
        <v>7.31</v>
      </c>
      <c r="L3127">
        <v>15</v>
      </c>
      <c r="M3127">
        <v>0</v>
      </c>
      <c r="N3127">
        <v>0</v>
      </c>
      <c r="O3127">
        <v>0</v>
      </c>
      <c r="P3127">
        <v>0</v>
      </c>
      <c r="Q3127">
        <v>16</v>
      </c>
      <c r="R3127">
        <v>23</v>
      </c>
      <c r="S3127">
        <v>14</v>
      </c>
      <c r="T3127">
        <v>13</v>
      </c>
      <c r="U3127">
        <v>4</v>
      </c>
      <c r="V3127">
        <v>18</v>
      </c>
      <c r="W3127">
        <v>2</v>
      </c>
      <c r="X3127" s="2">
        <v>0.31900000000000001</v>
      </c>
    </row>
    <row r="3128" spans="1:24" x14ac:dyDescent="0.25">
      <c r="A3128" t="str">
        <f t="shared" si="147"/>
        <v/>
      </c>
      <c r="B3128" t="str">
        <f t="shared" si="145"/>
        <v/>
      </c>
      <c r="C3128" t="str">
        <f t="shared" si="146"/>
        <v/>
      </c>
      <c r="D3128">
        <v>2026</v>
      </c>
      <c r="E3128" t="s">
        <v>9740</v>
      </c>
      <c r="F3128" t="s">
        <v>3307</v>
      </c>
      <c r="G3128" t="s">
        <v>47</v>
      </c>
      <c r="H3128" t="s">
        <v>64</v>
      </c>
      <c r="I3128">
        <v>0</v>
      </c>
      <c r="J3128">
        <v>0</v>
      </c>
      <c r="K3128" s="29">
        <v>9</v>
      </c>
      <c r="L3128">
        <v>1</v>
      </c>
      <c r="M3128">
        <v>0</v>
      </c>
      <c r="N3128">
        <v>0</v>
      </c>
      <c r="O3128">
        <v>0</v>
      </c>
      <c r="P3128">
        <v>0</v>
      </c>
      <c r="Q3128">
        <v>1</v>
      </c>
      <c r="R3128">
        <v>2</v>
      </c>
      <c r="S3128">
        <v>1</v>
      </c>
      <c r="T3128">
        <v>1</v>
      </c>
      <c r="U3128">
        <v>0</v>
      </c>
      <c r="V3128">
        <v>0</v>
      </c>
      <c r="W3128">
        <v>0</v>
      </c>
      <c r="X3128" s="2">
        <v>0.4</v>
      </c>
    </row>
    <row r="3129" spans="1:24" x14ac:dyDescent="0.25">
      <c r="A3129">
        <f t="shared" si="147"/>
        <v>1</v>
      </c>
      <c r="B3129" t="str">
        <f t="shared" si="145"/>
        <v/>
      </c>
      <c r="C3129" t="str">
        <f t="shared" si="146"/>
        <v/>
      </c>
      <c r="D3129">
        <v>2026</v>
      </c>
      <c r="E3129" t="s">
        <v>9741</v>
      </c>
      <c r="F3129" t="s">
        <v>3307</v>
      </c>
      <c r="G3129" t="s">
        <v>29</v>
      </c>
      <c r="H3129" t="s">
        <v>64</v>
      </c>
      <c r="I3129">
        <v>1</v>
      </c>
      <c r="J3129">
        <v>2</v>
      </c>
      <c r="K3129" s="29">
        <v>9.93</v>
      </c>
      <c r="L3129">
        <v>26</v>
      </c>
      <c r="M3129">
        <v>1</v>
      </c>
      <c r="N3129">
        <v>0</v>
      </c>
      <c r="O3129">
        <v>0</v>
      </c>
      <c r="P3129">
        <v>1</v>
      </c>
      <c r="Q3129">
        <v>29</v>
      </c>
      <c r="R3129">
        <v>38</v>
      </c>
      <c r="S3129">
        <v>35</v>
      </c>
      <c r="T3129">
        <v>32</v>
      </c>
      <c r="U3129">
        <v>29</v>
      </c>
      <c r="V3129">
        <v>36</v>
      </c>
      <c r="W3129">
        <v>8</v>
      </c>
      <c r="X3129" s="2">
        <v>0.314</v>
      </c>
    </row>
    <row r="3130" spans="1:24" x14ac:dyDescent="0.25">
      <c r="A3130">
        <f t="shared" si="147"/>
        <v>1</v>
      </c>
      <c r="B3130" t="str">
        <f t="shared" si="145"/>
        <v/>
      </c>
      <c r="C3130" t="str">
        <f t="shared" si="146"/>
        <v/>
      </c>
      <c r="D3130">
        <v>2026</v>
      </c>
      <c r="E3130" t="s">
        <v>9742</v>
      </c>
      <c r="F3130" t="s">
        <v>3307</v>
      </c>
      <c r="G3130" t="s">
        <v>29</v>
      </c>
      <c r="H3130" t="s">
        <v>64</v>
      </c>
      <c r="I3130">
        <v>2</v>
      </c>
      <c r="J3130">
        <v>1</v>
      </c>
      <c r="K3130" s="29">
        <v>10.97</v>
      </c>
      <c r="L3130">
        <v>11</v>
      </c>
      <c r="M3130">
        <v>1</v>
      </c>
      <c r="N3130">
        <v>0</v>
      </c>
      <c r="O3130">
        <v>0</v>
      </c>
      <c r="P3130">
        <v>0</v>
      </c>
      <c r="Q3130">
        <v>10.199999999999999</v>
      </c>
      <c r="R3130">
        <v>12</v>
      </c>
      <c r="S3130">
        <v>16</v>
      </c>
      <c r="T3130">
        <v>13</v>
      </c>
      <c r="U3130">
        <v>16</v>
      </c>
      <c r="V3130">
        <v>11</v>
      </c>
      <c r="W3130">
        <v>0</v>
      </c>
      <c r="X3130" s="2">
        <v>0.27300000000000002</v>
      </c>
    </row>
    <row r="3131" spans="1:24" x14ac:dyDescent="0.25">
      <c r="A3131" t="str">
        <f t="shared" si="147"/>
        <v/>
      </c>
      <c r="B3131" t="str">
        <f t="shared" si="145"/>
        <v/>
      </c>
      <c r="C3131" t="str">
        <f t="shared" si="146"/>
        <v/>
      </c>
      <c r="D3131">
        <v>2026</v>
      </c>
      <c r="E3131" t="s">
        <v>9743</v>
      </c>
      <c r="F3131" t="s">
        <v>3307</v>
      </c>
      <c r="G3131" t="s">
        <v>37</v>
      </c>
      <c r="H3131" t="s">
        <v>64</v>
      </c>
      <c r="I3131">
        <v>0</v>
      </c>
      <c r="J3131">
        <v>1</v>
      </c>
      <c r="K3131" s="29">
        <v>11.42</v>
      </c>
      <c r="L3131">
        <v>5</v>
      </c>
      <c r="M3131">
        <v>5</v>
      </c>
      <c r="N3131">
        <v>0</v>
      </c>
      <c r="O3131">
        <v>0</v>
      </c>
      <c r="P3131">
        <v>0</v>
      </c>
      <c r="Q3131">
        <v>17.100000000000001</v>
      </c>
      <c r="R3131">
        <v>21</v>
      </c>
      <c r="S3131">
        <v>23</v>
      </c>
      <c r="T3131">
        <v>22</v>
      </c>
      <c r="U3131">
        <v>13</v>
      </c>
      <c r="V3131">
        <v>16</v>
      </c>
      <c r="W3131">
        <v>3</v>
      </c>
      <c r="X3131" s="2">
        <v>0.28799999999999998</v>
      </c>
    </row>
    <row r="3132" spans="1:24" x14ac:dyDescent="0.25">
      <c r="A3132">
        <f t="shared" si="147"/>
        <v>1</v>
      </c>
      <c r="B3132" t="str">
        <f t="shared" si="145"/>
        <v/>
      </c>
      <c r="C3132" t="str">
        <f t="shared" si="146"/>
        <v/>
      </c>
      <c r="D3132">
        <v>2026</v>
      </c>
      <c r="E3132" t="s">
        <v>9744</v>
      </c>
      <c r="F3132" t="s">
        <v>3307</v>
      </c>
      <c r="G3132" t="s">
        <v>29</v>
      </c>
      <c r="H3132" t="s">
        <v>64</v>
      </c>
      <c r="I3132">
        <v>0</v>
      </c>
      <c r="J3132">
        <v>5</v>
      </c>
      <c r="K3132" s="29">
        <v>12.33</v>
      </c>
      <c r="L3132">
        <v>18</v>
      </c>
      <c r="M3132">
        <v>4</v>
      </c>
      <c r="N3132">
        <v>0</v>
      </c>
      <c r="O3132">
        <v>0</v>
      </c>
      <c r="P3132">
        <v>0</v>
      </c>
      <c r="Q3132">
        <v>30.2</v>
      </c>
      <c r="R3132">
        <v>52</v>
      </c>
      <c r="S3132">
        <v>49</v>
      </c>
      <c r="T3132">
        <v>42</v>
      </c>
      <c r="U3132">
        <v>26</v>
      </c>
      <c r="V3132">
        <v>26</v>
      </c>
      <c r="W3132">
        <v>2</v>
      </c>
      <c r="X3132" s="2">
        <v>0.36599999999999999</v>
      </c>
    </row>
    <row r="3133" spans="1:24" x14ac:dyDescent="0.25">
      <c r="A3133">
        <f t="shared" si="147"/>
        <v>1</v>
      </c>
      <c r="B3133" t="str">
        <f t="shared" si="145"/>
        <v/>
      </c>
      <c r="C3133" t="str">
        <f t="shared" si="146"/>
        <v/>
      </c>
      <c r="D3133">
        <v>2026</v>
      </c>
      <c r="E3133" t="s">
        <v>3309</v>
      </c>
      <c r="F3133" t="s">
        <v>3307</v>
      </c>
      <c r="G3133" t="s">
        <v>29</v>
      </c>
      <c r="H3133" t="s">
        <v>64</v>
      </c>
      <c r="I3133">
        <v>0</v>
      </c>
      <c r="J3133">
        <v>1</v>
      </c>
      <c r="K3133" s="29">
        <v>81</v>
      </c>
      <c r="L3133">
        <v>2</v>
      </c>
      <c r="M3133">
        <v>0</v>
      </c>
      <c r="N3133">
        <v>0</v>
      </c>
      <c r="O3133">
        <v>0</v>
      </c>
      <c r="P3133">
        <v>0</v>
      </c>
      <c r="Q3133">
        <v>0.1</v>
      </c>
      <c r="R3133">
        <v>1</v>
      </c>
      <c r="S3133">
        <v>3</v>
      </c>
      <c r="T3133">
        <v>3</v>
      </c>
      <c r="U3133">
        <v>3</v>
      </c>
      <c r="V3133">
        <v>1</v>
      </c>
      <c r="W3133">
        <v>0</v>
      </c>
      <c r="X3133" s="2">
        <v>0.5</v>
      </c>
    </row>
    <row r="3134" spans="1:24" x14ac:dyDescent="0.25">
      <c r="A3134">
        <f t="shared" si="147"/>
        <v>1</v>
      </c>
      <c r="B3134" t="str">
        <f t="shared" si="145"/>
        <v/>
      </c>
      <c r="C3134" t="str">
        <f t="shared" si="146"/>
        <v/>
      </c>
      <c r="D3134">
        <v>2026</v>
      </c>
      <c r="E3134" t="s">
        <v>9745</v>
      </c>
      <c r="F3134" t="s">
        <v>3325</v>
      </c>
      <c r="G3134" t="s">
        <v>29</v>
      </c>
      <c r="H3134" t="s">
        <v>64</v>
      </c>
      <c r="I3134">
        <v>8</v>
      </c>
      <c r="J3134">
        <v>1</v>
      </c>
      <c r="K3134" s="29">
        <v>2.58</v>
      </c>
      <c r="L3134">
        <v>16</v>
      </c>
      <c r="M3134">
        <v>16</v>
      </c>
      <c r="N3134">
        <v>1</v>
      </c>
      <c r="O3134">
        <v>1</v>
      </c>
      <c r="P3134">
        <v>0</v>
      </c>
      <c r="Q3134">
        <v>97.2</v>
      </c>
      <c r="R3134">
        <v>75</v>
      </c>
      <c r="S3134">
        <v>33</v>
      </c>
      <c r="T3134">
        <v>28</v>
      </c>
      <c r="U3134">
        <v>29</v>
      </c>
      <c r="V3134">
        <v>99</v>
      </c>
      <c r="W3134">
        <v>4</v>
      </c>
      <c r="X3134" s="2">
        <v>0.22700000000000001</v>
      </c>
    </row>
    <row r="3135" spans="1:24" x14ac:dyDescent="0.25">
      <c r="A3135">
        <f t="shared" si="147"/>
        <v>1</v>
      </c>
      <c r="B3135" t="str">
        <f t="shared" si="145"/>
        <v/>
      </c>
      <c r="C3135" t="str">
        <f t="shared" si="146"/>
        <v/>
      </c>
      <c r="D3135">
        <v>2026</v>
      </c>
      <c r="E3135" t="s">
        <v>9746</v>
      </c>
      <c r="F3135" t="s">
        <v>3325</v>
      </c>
      <c r="G3135" t="s">
        <v>29</v>
      </c>
      <c r="H3135" t="s">
        <v>64</v>
      </c>
      <c r="I3135">
        <v>3</v>
      </c>
      <c r="J3135">
        <v>4</v>
      </c>
      <c r="K3135" s="29">
        <v>4.5599999999999996</v>
      </c>
      <c r="L3135">
        <v>15</v>
      </c>
      <c r="M3135">
        <v>14</v>
      </c>
      <c r="N3135">
        <v>0</v>
      </c>
      <c r="O3135">
        <v>0</v>
      </c>
      <c r="P3135">
        <v>0</v>
      </c>
      <c r="Q3135">
        <v>75</v>
      </c>
      <c r="R3135">
        <v>64</v>
      </c>
      <c r="S3135">
        <v>42</v>
      </c>
      <c r="T3135">
        <v>38</v>
      </c>
      <c r="U3135">
        <v>37</v>
      </c>
      <c r="V3135">
        <v>78</v>
      </c>
      <c r="W3135">
        <v>18</v>
      </c>
      <c r="X3135" s="2">
        <v>0.215</v>
      </c>
    </row>
    <row r="3136" spans="1:24" x14ac:dyDescent="0.25">
      <c r="A3136" t="str">
        <f t="shared" si="147"/>
        <v/>
      </c>
      <c r="B3136" t="str">
        <f t="shared" si="145"/>
        <v/>
      </c>
      <c r="C3136" t="str">
        <f t="shared" si="146"/>
        <v/>
      </c>
      <c r="D3136">
        <v>2026</v>
      </c>
      <c r="E3136" t="s">
        <v>9747</v>
      </c>
      <c r="F3136" t="s">
        <v>3325</v>
      </c>
      <c r="G3136" t="s">
        <v>24</v>
      </c>
      <c r="H3136" t="s">
        <v>64</v>
      </c>
      <c r="I3136">
        <v>1</v>
      </c>
      <c r="J3136">
        <v>3</v>
      </c>
      <c r="K3136" s="29">
        <v>3.89</v>
      </c>
      <c r="L3136">
        <v>16</v>
      </c>
      <c r="M3136">
        <v>3</v>
      </c>
      <c r="N3136">
        <v>0</v>
      </c>
      <c r="O3136">
        <v>0</v>
      </c>
      <c r="P3136">
        <v>2</v>
      </c>
      <c r="Q3136">
        <v>34.200000000000003</v>
      </c>
      <c r="R3136">
        <v>36</v>
      </c>
      <c r="S3136">
        <v>19</v>
      </c>
      <c r="T3136">
        <v>15</v>
      </c>
      <c r="U3136">
        <v>16</v>
      </c>
      <c r="V3136">
        <v>31</v>
      </c>
      <c r="W3136">
        <v>9</v>
      </c>
      <c r="X3136" s="2">
        <v>0.27500000000000002</v>
      </c>
    </row>
    <row r="3137" spans="1:24" x14ac:dyDescent="0.25">
      <c r="A3137" t="str">
        <f t="shared" si="147"/>
        <v/>
      </c>
      <c r="B3137" t="str">
        <f t="shared" si="145"/>
        <v/>
      </c>
      <c r="C3137" t="str">
        <f t="shared" si="146"/>
        <v/>
      </c>
      <c r="D3137">
        <v>2026</v>
      </c>
      <c r="E3137" t="s">
        <v>9748</v>
      </c>
      <c r="F3137" t="s">
        <v>3325</v>
      </c>
      <c r="G3137" t="s">
        <v>37</v>
      </c>
      <c r="H3137" t="s">
        <v>64</v>
      </c>
      <c r="I3137">
        <v>0</v>
      </c>
      <c r="J3137">
        <v>2</v>
      </c>
      <c r="K3137" s="29">
        <v>4.1100000000000003</v>
      </c>
      <c r="L3137">
        <v>20</v>
      </c>
      <c r="M3137">
        <v>2</v>
      </c>
      <c r="N3137">
        <v>0</v>
      </c>
      <c r="O3137">
        <v>0</v>
      </c>
      <c r="P3137">
        <v>1</v>
      </c>
      <c r="Q3137">
        <v>35</v>
      </c>
      <c r="R3137">
        <v>31</v>
      </c>
      <c r="S3137">
        <v>21</v>
      </c>
      <c r="T3137">
        <v>16</v>
      </c>
      <c r="U3137">
        <v>17</v>
      </c>
      <c r="V3137">
        <v>24</v>
      </c>
      <c r="W3137">
        <v>1</v>
      </c>
      <c r="X3137" s="2">
        <v>0.25</v>
      </c>
    </row>
    <row r="3138" spans="1:24" x14ac:dyDescent="0.25">
      <c r="A3138">
        <f t="shared" si="147"/>
        <v>1</v>
      </c>
      <c r="B3138" t="str">
        <f t="shared" ref="B3138:B3201" si="148">IF(COUNTIFS(Draft_Player,$E3138),COUNTIFS(Draft_Player,$E3138),"")</f>
        <v/>
      </c>
      <c r="C3138" t="str">
        <f t="shared" ref="C3138:C3201" si="149">IF(COUNTIFS(Transfers_Player,$E3138),COUNTIFS(Transfers_Player,$E3138),"")</f>
        <v/>
      </c>
      <c r="D3138">
        <v>2026</v>
      </c>
      <c r="E3138" t="s">
        <v>9749</v>
      </c>
      <c r="F3138" t="s">
        <v>3325</v>
      </c>
      <c r="G3138" t="s">
        <v>29</v>
      </c>
      <c r="H3138" t="s">
        <v>64</v>
      </c>
      <c r="I3138">
        <v>3</v>
      </c>
      <c r="J3138">
        <v>4</v>
      </c>
      <c r="K3138" s="29">
        <v>5.23</v>
      </c>
      <c r="L3138">
        <v>23</v>
      </c>
      <c r="M3138">
        <v>0</v>
      </c>
      <c r="N3138">
        <v>0</v>
      </c>
      <c r="O3138">
        <v>0</v>
      </c>
      <c r="P3138">
        <v>0</v>
      </c>
      <c r="Q3138">
        <v>32.200000000000003</v>
      </c>
      <c r="R3138">
        <v>34</v>
      </c>
      <c r="S3138">
        <v>21</v>
      </c>
      <c r="T3138">
        <v>19</v>
      </c>
      <c r="U3138">
        <v>19</v>
      </c>
      <c r="V3138">
        <v>35</v>
      </c>
      <c r="W3138">
        <v>2</v>
      </c>
      <c r="X3138" s="2">
        <v>0.27</v>
      </c>
    </row>
    <row r="3139" spans="1:24" x14ac:dyDescent="0.25">
      <c r="A3139">
        <f t="shared" si="147"/>
        <v>1</v>
      </c>
      <c r="B3139" t="str">
        <f t="shared" si="148"/>
        <v/>
      </c>
      <c r="C3139" t="str">
        <f t="shared" si="149"/>
        <v/>
      </c>
      <c r="D3139">
        <v>2026</v>
      </c>
      <c r="E3139" t="s">
        <v>9750</v>
      </c>
      <c r="F3139" t="s">
        <v>3325</v>
      </c>
      <c r="G3139" t="s">
        <v>32</v>
      </c>
      <c r="H3139" t="s">
        <v>64</v>
      </c>
      <c r="I3139">
        <v>1</v>
      </c>
      <c r="J3139">
        <v>2</v>
      </c>
      <c r="K3139" s="29">
        <v>5.81</v>
      </c>
      <c r="L3139">
        <v>17</v>
      </c>
      <c r="M3139">
        <v>9</v>
      </c>
      <c r="N3139">
        <v>0</v>
      </c>
      <c r="O3139">
        <v>0</v>
      </c>
      <c r="P3139">
        <v>4</v>
      </c>
      <c r="Q3139">
        <v>48</v>
      </c>
      <c r="R3139">
        <v>43</v>
      </c>
      <c r="S3139">
        <v>32</v>
      </c>
      <c r="T3139">
        <v>31</v>
      </c>
      <c r="U3139">
        <v>33</v>
      </c>
      <c r="V3139">
        <v>53</v>
      </c>
      <c r="W3139">
        <v>7</v>
      </c>
      <c r="X3139" s="2">
        <v>0.24399999999999999</v>
      </c>
    </row>
    <row r="3140" spans="1:24" x14ac:dyDescent="0.25">
      <c r="A3140" t="str">
        <f t="shared" si="147"/>
        <v/>
      </c>
      <c r="B3140" t="str">
        <f t="shared" si="148"/>
        <v/>
      </c>
      <c r="C3140" t="str">
        <f t="shared" si="149"/>
        <v/>
      </c>
      <c r="D3140">
        <v>2026</v>
      </c>
      <c r="E3140" t="s">
        <v>9751</v>
      </c>
      <c r="F3140" t="s">
        <v>3325</v>
      </c>
      <c r="G3140" t="s">
        <v>37</v>
      </c>
      <c r="H3140" t="s">
        <v>64</v>
      </c>
      <c r="I3140">
        <v>6</v>
      </c>
      <c r="J3140">
        <v>5</v>
      </c>
      <c r="K3140" s="29">
        <v>6.34</v>
      </c>
      <c r="L3140">
        <v>26</v>
      </c>
      <c r="M3140">
        <v>1</v>
      </c>
      <c r="N3140">
        <v>0</v>
      </c>
      <c r="O3140">
        <v>0</v>
      </c>
      <c r="P3140">
        <v>4</v>
      </c>
      <c r="Q3140">
        <v>32.200000000000003</v>
      </c>
      <c r="R3140">
        <v>33</v>
      </c>
      <c r="S3140">
        <v>28</v>
      </c>
      <c r="T3140">
        <v>23</v>
      </c>
      <c r="U3140">
        <v>20</v>
      </c>
      <c r="V3140">
        <v>38</v>
      </c>
      <c r="W3140">
        <v>12</v>
      </c>
      <c r="X3140" s="2">
        <v>0.26400000000000001</v>
      </c>
    </row>
    <row r="3141" spans="1:24" x14ac:dyDescent="0.25">
      <c r="A3141">
        <f t="shared" si="147"/>
        <v>1</v>
      </c>
      <c r="B3141" t="str">
        <f t="shared" si="148"/>
        <v/>
      </c>
      <c r="C3141" t="str">
        <f t="shared" si="149"/>
        <v/>
      </c>
      <c r="D3141">
        <v>2026</v>
      </c>
      <c r="E3141" t="s">
        <v>9752</v>
      </c>
      <c r="F3141" t="s">
        <v>3325</v>
      </c>
      <c r="G3141" t="s">
        <v>29</v>
      </c>
      <c r="H3141" t="s">
        <v>64</v>
      </c>
      <c r="I3141">
        <v>2</v>
      </c>
      <c r="J3141">
        <v>1</v>
      </c>
      <c r="K3141" s="29">
        <v>6.6</v>
      </c>
      <c r="L3141">
        <v>9</v>
      </c>
      <c r="M3141">
        <v>2</v>
      </c>
      <c r="N3141">
        <v>0</v>
      </c>
      <c r="O3141">
        <v>0</v>
      </c>
      <c r="P3141">
        <v>0</v>
      </c>
      <c r="Q3141">
        <v>15</v>
      </c>
      <c r="R3141">
        <v>18</v>
      </c>
      <c r="S3141">
        <v>13</v>
      </c>
      <c r="T3141">
        <v>11</v>
      </c>
      <c r="U3141">
        <v>4</v>
      </c>
      <c r="V3141">
        <v>10</v>
      </c>
      <c r="W3141">
        <v>1</v>
      </c>
      <c r="X3141" s="2">
        <v>0.29499999999999998</v>
      </c>
    </row>
    <row r="3142" spans="1:24" x14ac:dyDescent="0.25">
      <c r="A3142">
        <f t="shared" si="147"/>
        <v>1</v>
      </c>
      <c r="B3142" t="str">
        <f t="shared" si="148"/>
        <v/>
      </c>
      <c r="C3142" t="str">
        <f t="shared" si="149"/>
        <v/>
      </c>
      <c r="D3142">
        <v>2026</v>
      </c>
      <c r="E3142" t="s">
        <v>9753</v>
      </c>
      <c r="F3142" t="s">
        <v>3325</v>
      </c>
      <c r="G3142" t="s">
        <v>29</v>
      </c>
      <c r="H3142" t="s">
        <v>64</v>
      </c>
      <c r="I3142">
        <v>0</v>
      </c>
      <c r="J3142">
        <v>2</v>
      </c>
      <c r="K3142" s="29">
        <v>6.6</v>
      </c>
      <c r="L3142">
        <v>14</v>
      </c>
      <c r="M3142">
        <v>1</v>
      </c>
      <c r="N3142">
        <v>0</v>
      </c>
      <c r="O3142">
        <v>0</v>
      </c>
      <c r="P3142">
        <v>0</v>
      </c>
      <c r="Q3142">
        <v>15</v>
      </c>
      <c r="R3142">
        <v>9</v>
      </c>
      <c r="S3142">
        <v>12</v>
      </c>
      <c r="T3142">
        <v>11</v>
      </c>
      <c r="U3142">
        <v>16</v>
      </c>
      <c r="V3142">
        <v>19</v>
      </c>
      <c r="W3142">
        <v>5</v>
      </c>
      <c r="X3142" s="2">
        <v>0.16700000000000001</v>
      </c>
    </row>
    <row r="3143" spans="1:24" x14ac:dyDescent="0.25">
      <c r="A3143">
        <f t="shared" si="147"/>
        <v>1</v>
      </c>
      <c r="B3143" t="str">
        <f t="shared" si="148"/>
        <v/>
      </c>
      <c r="C3143" t="str">
        <f t="shared" si="149"/>
        <v/>
      </c>
      <c r="D3143">
        <v>2026</v>
      </c>
      <c r="E3143" t="s">
        <v>9754</v>
      </c>
      <c r="F3143" t="s">
        <v>3325</v>
      </c>
      <c r="G3143" t="s">
        <v>29</v>
      </c>
      <c r="H3143" t="s">
        <v>64</v>
      </c>
      <c r="I3143">
        <v>2</v>
      </c>
      <c r="J3143">
        <v>1</v>
      </c>
      <c r="K3143" s="29">
        <v>7</v>
      </c>
      <c r="L3143">
        <v>24</v>
      </c>
      <c r="M3143">
        <v>2</v>
      </c>
      <c r="N3143">
        <v>0</v>
      </c>
      <c r="O3143">
        <v>0</v>
      </c>
      <c r="P3143">
        <v>0</v>
      </c>
      <c r="Q3143">
        <v>36</v>
      </c>
      <c r="R3143">
        <v>41</v>
      </c>
      <c r="S3143">
        <v>33</v>
      </c>
      <c r="T3143">
        <v>28</v>
      </c>
      <c r="U3143">
        <v>17</v>
      </c>
      <c r="V3143">
        <v>27</v>
      </c>
      <c r="W3143">
        <v>6</v>
      </c>
      <c r="X3143" s="2">
        <v>0.28699999999999998</v>
      </c>
    </row>
    <row r="3144" spans="1:24" x14ac:dyDescent="0.25">
      <c r="A3144" t="str">
        <f t="shared" si="147"/>
        <v/>
      </c>
      <c r="B3144" t="str">
        <f t="shared" si="148"/>
        <v/>
      </c>
      <c r="C3144">
        <f t="shared" si="149"/>
        <v>1</v>
      </c>
      <c r="D3144">
        <v>2026</v>
      </c>
      <c r="E3144" t="s">
        <v>6812</v>
      </c>
      <c r="F3144" t="s">
        <v>3325</v>
      </c>
      <c r="G3144" t="s">
        <v>37</v>
      </c>
      <c r="H3144" t="s">
        <v>64</v>
      </c>
      <c r="I3144">
        <v>0</v>
      </c>
      <c r="J3144">
        <v>0</v>
      </c>
      <c r="K3144" s="29">
        <v>7.04</v>
      </c>
      <c r="L3144">
        <v>9</v>
      </c>
      <c r="M3144">
        <v>0</v>
      </c>
      <c r="N3144">
        <v>0</v>
      </c>
      <c r="O3144">
        <v>0</v>
      </c>
      <c r="P3144">
        <v>0</v>
      </c>
      <c r="Q3144">
        <v>7.2</v>
      </c>
      <c r="R3144">
        <v>6</v>
      </c>
      <c r="S3144">
        <v>7</v>
      </c>
      <c r="T3144">
        <v>6</v>
      </c>
      <c r="U3144">
        <v>10</v>
      </c>
      <c r="V3144">
        <v>10</v>
      </c>
      <c r="W3144">
        <v>3</v>
      </c>
      <c r="X3144" s="2">
        <v>0.23100000000000001</v>
      </c>
    </row>
    <row r="3145" spans="1:24" x14ac:dyDescent="0.25">
      <c r="A3145" t="str">
        <f t="shared" si="147"/>
        <v/>
      </c>
      <c r="B3145" t="str">
        <f t="shared" si="148"/>
        <v/>
      </c>
      <c r="C3145" t="str">
        <f t="shared" si="149"/>
        <v/>
      </c>
      <c r="D3145">
        <v>2026</v>
      </c>
      <c r="E3145" t="s">
        <v>9755</v>
      </c>
      <c r="F3145" t="s">
        <v>3325</v>
      </c>
      <c r="G3145" t="s">
        <v>37</v>
      </c>
      <c r="H3145" t="s">
        <v>64</v>
      </c>
      <c r="I3145">
        <v>0</v>
      </c>
      <c r="J3145">
        <v>2</v>
      </c>
      <c r="K3145" s="29">
        <v>7.53</v>
      </c>
      <c r="L3145">
        <v>8</v>
      </c>
      <c r="M3145">
        <v>4</v>
      </c>
      <c r="N3145">
        <v>0</v>
      </c>
      <c r="O3145">
        <v>0</v>
      </c>
      <c r="P3145">
        <v>0</v>
      </c>
      <c r="Q3145">
        <v>14.1</v>
      </c>
      <c r="R3145">
        <v>24</v>
      </c>
      <c r="S3145">
        <v>16</v>
      </c>
      <c r="T3145">
        <v>12</v>
      </c>
      <c r="U3145">
        <v>12</v>
      </c>
      <c r="V3145">
        <v>7</v>
      </c>
      <c r="W3145">
        <v>2</v>
      </c>
      <c r="X3145" s="2">
        <v>0.36899999999999999</v>
      </c>
    </row>
    <row r="3146" spans="1:24" x14ac:dyDescent="0.25">
      <c r="A3146" t="str">
        <f t="shared" si="147"/>
        <v/>
      </c>
      <c r="B3146" t="str">
        <f t="shared" si="148"/>
        <v/>
      </c>
      <c r="C3146" t="str">
        <f t="shared" si="149"/>
        <v/>
      </c>
      <c r="D3146">
        <v>2026</v>
      </c>
      <c r="E3146" t="s">
        <v>9756</v>
      </c>
      <c r="F3146" t="s">
        <v>3325</v>
      </c>
      <c r="G3146" t="s">
        <v>47</v>
      </c>
      <c r="H3146" t="s">
        <v>64</v>
      </c>
      <c r="I3146">
        <v>0</v>
      </c>
      <c r="J3146">
        <v>1</v>
      </c>
      <c r="K3146" s="29">
        <v>7.9</v>
      </c>
      <c r="L3146">
        <v>12</v>
      </c>
      <c r="M3146">
        <v>4</v>
      </c>
      <c r="N3146">
        <v>0</v>
      </c>
      <c r="O3146">
        <v>0</v>
      </c>
      <c r="P3146">
        <v>0</v>
      </c>
      <c r="Q3146">
        <v>27.1</v>
      </c>
      <c r="R3146">
        <v>28</v>
      </c>
      <c r="S3146">
        <v>25</v>
      </c>
      <c r="T3146">
        <v>24</v>
      </c>
      <c r="U3146">
        <v>19</v>
      </c>
      <c r="V3146">
        <v>26</v>
      </c>
      <c r="W3146">
        <v>2</v>
      </c>
      <c r="X3146" s="2">
        <v>0.26200000000000001</v>
      </c>
    </row>
    <row r="3147" spans="1:24" x14ac:dyDescent="0.25">
      <c r="A3147" t="str">
        <f t="shared" si="147"/>
        <v/>
      </c>
      <c r="B3147" t="str">
        <f t="shared" si="148"/>
        <v/>
      </c>
      <c r="C3147" t="str">
        <f t="shared" si="149"/>
        <v/>
      </c>
      <c r="D3147">
        <v>2026</v>
      </c>
      <c r="E3147" t="s">
        <v>9757</v>
      </c>
      <c r="F3147" t="s">
        <v>3325</v>
      </c>
      <c r="G3147" t="s">
        <v>24</v>
      </c>
      <c r="H3147" t="s">
        <v>64</v>
      </c>
      <c r="I3147">
        <v>0</v>
      </c>
      <c r="J3147">
        <v>1</v>
      </c>
      <c r="K3147" s="29">
        <v>10.199999999999999</v>
      </c>
      <c r="L3147">
        <v>13</v>
      </c>
      <c r="M3147">
        <v>0</v>
      </c>
      <c r="N3147">
        <v>0</v>
      </c>
      <c r="O3147">
        <v>0</v>
      </c>
      <c r="P3147">
        <v>0</v>
      </c>
      <c r="Q3147">
        <v>15</v>
      </c>
      <c r="R3147">
        <v>18</v>
      </c>
      <c r="S3147">
        <v>18</v>
      </c>
      <c r="T3147">
        <v>17</v>
      </c>
      <c r="U3147">
        <v>11</v>
      </c>
      <c r="V3147">
        <v>12</v>
      </c>
      <c r="W3147">
        <v>2</v>
      </c>
      <c r="X3147" s="2">
        <v>0.3</v>
      </c>
    </row>
    <row r="3148" spans="1:24" x14ac:dyDescent="0.25">
      <c r="A3148" t="str">
        <f t="shared" si="147"/>
        <v/>
      </c>
      <c r="B3148" t="str">
        <f t="shared" si="148"/>
        <v/>
      </c>
      <c r="C3148" t="str">
        <f t="shared" si="149"/>
        <v/>
      </c>
      <c r="D3148">
        <v>2026</v>
      </c>
      <c r="E3148" t="s">
        <v>9758</v>
      </c>
      <c r="F3148" t="s">
        <v>3325</v>
      </c>
      <c r="G3148" t="s">
        <v>37</v>
      </c>
      <c r="H3148" t="s">
        <v>64</v>
      </c>
      <c r="I3148">
        <v>0</v>
      </c>
      <c r="J3148">
        <v>1</v>
      </c>
      <c r="K3148" s="29">
        <v>10.220000000000001</v>
      </c>
      <c r="L3148">
        <v>13</v>
      </c>
      <c r="M3148">
        <v>0</v>
      </c>
      <c r="N3148">
        <v>0</v>
      </c>
      <c r="O3148">
        <v>0</v>
      </c>
      <c r="P3148">
        <v>0</v>
      </c>
      <c r="Q3148">
        <v>12.1</v>
      </c>
      <c r="R3148">
        <v>14</v>
      </c>
      <c r="S3148">
        <v>16</v>
      </c>
      <c r="T3148">
        <v>14</v>
      </c>
      <c r="U3148">
        <v>12</v>
      </c>
      <c r="V3148">
        <v>7</v>
      </c>
      <c r="W3148">
        <v>6</v>
      </c>
      <c r="X3148" s="2">
        <v>0.33300000000000002</v>
      </c>
    </row>
    <row r="3149" spans="1:24" x14ac:dyDescent="0.25">
      <c r="A3149" t="str">
        <f t="shared" si="147"/>
        <v/>
      </c>
      <c r="B3149" t="str">
        <f t="shared" si="148"/>
        <v/>
      </c>
      <c r="C3149">
        <f t="shared" si="149"/>
        <v>1</v>
      </c>
      <c r="D3149">
        <v>2026</v>
      </c>
      <c r="E3149" t="s">
        <v>6891</v>
      </c>
      <c r="F3149" t="s">
        <v>3325</v>
      </c>
      <c r="G3149" t="s">
        <v>37</v>
      </c>
      <c r="H3149" t="s">
        <v>64</v>
      </c>
      <c r="I3149">
        <v>0</v>
      </c>
      <c r="J3149">
        <v>0</v>
      </c>
      <c r="K3149" s="29">
        <v>11.57</v>
      </c>
      <c r="L3149">
        <v>4</v>
      </c>
      <c r="M3149">
        <v>0</v>
      </c>
      <c r="N3149">
        <v>0</v>
      </c>
      <c r="O3149">
        <v>0</v>
      </c>
      <c r="P3149">
        <v>0</v>
      </c>
      <c r="Q3149">
        <v>2.1</v>
      </c>
      <c r="R3149">
        <v>3</v>
      </c>
      <c r="S3149">
        <v>3</v>
      </c>
      <c r="T3149">
        <v>3</v>
      </c>
      <c r="U3149">
        <v>5</v>
      </c>
      <c r="V3149">
        <v>2</v>
      </c>
      <c r="W3149">
        <v>1</v>
      </c>
      <c r="X3149" s="2">
        <v>0.33300000000000002</v>
      </c>
    </row>
    <row r="3150" spans="1:24" x14ac:dyDescent="0.25">
      <c r="A3150" t="str">
        <f t="shared" si="147"/>
        <v/>
      </c>
      <c r="B3150" t="str">
        <f t="shared" si="148"/>
        <v/>
      </c>
      <c r="C3150">
        <f t="shared" si="149"/>
        <v>1</v>
      </c>
      <c r="D3150">
        <v>2026</v>
      </c>
      <c r="E3150" t="s">
        <v>1193</v>
      </c>
      <c r="F3150" t="s">
        <v>3325</v>
      </c>
      <c r="G3150" t="s">
        <v>37</v>
      </c>
      <c r="H3150" t="s">
        <v>64</v>
      </c>
      <c r="I3150">
        <v>0</v>
      </c>
      <c r="J3150">
        <v>1</v>
      </c>
      <c r="K3150" s="29">
        <v>16.5</v>
      </c>
      <c r="L3150">
        <v>8</v>
      </c>
      <c r="M3150">
        <v>1</v>
      </c>
      <c r="N3150">
        <v>0</v>
      </c>
      <c r="O3150">
        <v>0</v>
      </c>
      <c r="P3150">
        <v>0</v>
      </c>
      <c r="Q3150">
        <v>6</v>
      </c>
      <c r="R3150">
        <v>10</v>
      </c>
      <c r="S3150">
        <v>11</v>
      </c>
      <c r="T3150">
        <v>11</v>
      </c>
      <c r="U3150">
        <v>11</v>
      </c>
      <c r="V3150">
        <v>8</v>
      </c>
      <c r="W3150">
        <v>2</v>
      </c>
      <c r="X3150" s="2">
        <v>0.37</v>
      </c>
    </row>
    <row r="3151" spans="1:24" x14ac:dyDescent="0.25">
      <c r="A3151">
        <f t="shared" si="147"/>
        <v>1</v>
      </c>
      <c r="B3151" t="str">
        <f t="shared" si="148"/>
        <v/>
      </c>
      <c r="C3151" t="str">
        <f t="shared" si="149"/>
        <v/>
      </c>
      <c r="D3151">
        <v>2026</v>
      </c>
      <c r="E3151" t="s">
        <v>9759</v>
      </c>
      <c r="F3151" t="s">
        <v>3325</v>
      </c>
      <c r="G3151" t="s">
        <v>32</v>
      </c>
      <c r="H3151" t="s">
        <v>64</v>
      </c>
      <c r="I3151">
        <v>0</v>
      </c>
      <c r="J3151">
        <v>1</v>
      </c>
      <c r="K3151" s="29">
        <v>22.5</v>
      </c>
      <c r="L3151">
        <v>6</v>
      </c>
      <c r="M3151">
        <v>0</v>
      </c>
      <c r="N3151">
        <v>0</v>
      </c>
      <c r="O3151">
        <v>0</v>
      </c>
      <c r="P3151">
        <v>0</v>
      </c>
      <c r="Q3151">
        <v>2</v>
      </c>
      <c r="R3151">
        <v>3</v>
      </c>
      <c r="S3151">
        <v>5</v>
      </c>
      <c r="T3151">
        <v>5</v>
      </c>
      <c r="U3151">
        <v>6</v>
      </c>
      <c r="V3151">
        <v>0</v>
      </c>
      <c r="W3151">
        <v>1</v>
      </c>
      <c r="X3151" s="2">
        <v>0.375</v>
      </c>
    </row>
    <row r="3152" spans="1:24" x14ac:dyDescent="0.25">
      <c r="A3152" t="str">
        <f t="shared" si="147"/>
        <v/>
      </c>
      <c r="B3152" t="str">
        <f t="shared" si="148"/>
        <v/>
      </c>
      <c r="C3152" t="str">
        <f t="shared" si="149"/>
        <v/>
      </c>
      <c r="D3152">
        <v>2026</v>
      </c>
      <c r="E3152" t="s">
        <v>9760</v>
      </c>
      <c r="F3152" t="s">
        <v>3325</v>
      </c>
      <c r="G3152" t="s">
        <v>37</v>
      </c>
      <c r="H3152" t="s">
        <v>64</v>
      </c>
      <c r="I3152">
        <v>0</v>
      </c>
      <c r="J3152">
        <v>0</v>
      </c>
      <c r="K3152" s="29">
        <v>33.75</v>
      </c>
      <c r="L3152">
        <v>2</v>
      </c>
      <c r="M3152">
        <v>0</v>
      </c>
      <c r="N3152">
        <v>0</v>
      </c>
      <c r="O3152">
        <v>0</v>
      </c>
      <c r="P3152">
        <v>0</v>
      </c>
      <c r="Q3152">
        <v>1.1000000000000001</v>
      </c>
      <c r="R3152">
        <v>4</v>
      </c>
      <c r="S3152">
        <v>5</v>
      </c>
      <c r="T3152">
        <v>5</v>
      </c>
      <c r="U3152">
        <v>3</v>
      </c>
      <c r="V3152">
        <v>3</v>
      </c>
      <c r="W3152">
        <v>1</v>
      </c>
      <c r="X3152" s="2">
        <v>0.5</v>
      </c>
    </row>
    <row r="3153" spans="1:24" x14ac:dyDescent="0.25">
      <c r="A3153" t="str">
        <f t="shared" si="147"/>
        <v/>
      </c>
      <c r="B3153" t="str">
        <f t="shared" si="148"/>
        <v/>
      </c>
      <c r="C3153" t="str">
        <f t="shared" si="149"/>
        <v/>
      </c>
      <c r="D3153">
        <v>2026</v>
      </c>
      <c r="E3153" t="s">
        <v>9761</v>
      </c>
      <c r="F3153" t="s">
        <v>3344</v>
      </c>
      <c r="G3153" t="s">
        <v>37</v>
      </c>
      <c r="H3153" t="s">
        <v>64</v>
      </c>
      <c r="I3153">
        <v>4</v>
      </c>
      <c r="J3153">
        <v>4</v>
      </c>
      <c r="K3153" s="29">
        <v>2.41</v>
      </c>
      <c r="L3153">
        <v>14</v>
      </c>
      <c r="M3153">
        <v>11</v>
      </c>
      <c r="N3153">
        <v>0</v>
      </c>
      <c r="O3153">
        <v>0</v>
      </c>
      <c r="P3153">
        <v>0</v>
      </c>
      <c r="Q3153">
        <v>67.099999999999994</v>
      </c>
      <c r="R3153">
        <v>58</v>
      </c>
      <c r="S3153">
        <v>31</v>
      </c>
      <c r="T3153">
        <v>18</v>
      </c>
      <c r="U3153">
        <v>22</v>
      </c>
      <c r="V3153">
        <v>73</v>
      </c>
      <c r="W3153">
        <v>11</v>
      </c>
      <c r="X3153" s="2">
        <v>0.24299999999999999</v>
      </c>
    </row>
    <row r="3154" spans="1:24" x14ac:dyDescent="0.25">
      <c r="A3154" t="str">
        <f t="shared" si="147"/>
        <v/>
      </c>
      <c r="B3154" t="str">
        <f t="shared" si="148"/>
        <v/>
      </c>
      <c r="C3154" t="str">
        <f t="shared" si="149"/>
        <v/>
      </c>
      <c r="D3154">
        <v>2026</v>
      </c>
      <c r="E3154" t="s">
        <v>9762</v>
      </c>
      <c r="F3154" t="s">
        <v>3344</v>
      </c>
      <c r="G3154" t="s">
        <v>24</v>
      </c>
      <c r="H3154" t="s">
        <v>64</v>
      </c>
      <c r="I3154">
        <v>4</v>
      </c>
      <c r="J3154">
        <v>2</v>
      </c>
      <c r="K3154" s="29">
        <v>4.17</v>
      </c>
      <c r="L3154">
        <v>16</v>
      </c>
      <c r="M3154">
        <v>10</v>
      </c>
      <c r="N3154">
        <v>0</v>
      </c>
      <c r="O3154">
        <v>0</v>
      </c>
      <c r="P3154">
        <v>0</v>
      </c>
      <c r="Q3154">
        <v>69</v>
      </c>
      <c r="R3154">
        <v>83</v>
      </c>
      <c r="S3154">
        <v>34</v>
      </c>
      <c r="T3154">
        <v>32</v>
      </c>
      <c r="U3154">
        <v>12</v>
      </c>
      <c r="V3154">
        <v>74</v>
      </c>
      <c r="W3154">
        <v>5</v>
      </c>
      <c r="X3154" s="2">
        <v>0.30499999999999999</v>
      </c>
    </row>
    <row r="3155" spans="1:24" x14ac:dyDescent="0.25">
      <c r="A3155" t="str">
        <f t="shared" si="147"/>
        <v/>
      </c>
      <c r="B3155" t="str">
        <f t="shared" si="148"/>
        <v/>
      </c>
      <c r="C3155">
        <f t="shared" si="149"/>
        <v>1</v>
      </c>
      <c r="D3155">
        <v>2026</v>
      </c>
      <c r="E3155" t="s">
        <v>7205</v>
      </c>
      <c r="F3155" t="s">
        <v>3344</v>
      </c>
      <c r="G3155" t="s">
        <v>47</v>
      </c>
      <c r="H3155" t="s">
        <v>64</v>
      </c>
      <c r="I3155">
        <v>4</v>
      </c>
      <c r="J3155">
        <v>3</v>
      </c>
      <c r="K3155" s="29">
        <v>4.96</v>
      </c>
      <c r="L3155">
        <v>16</v>
      </c>
      <c r="M3155">
        <v>14</v>
      </c>
      <c r="N3155">
        <v>0</v>
      </c>
      <c r="O3155">
        <v>0</v>
      </c>
      <c r="P3155">
        <v>0</v>
      </c>
      <c r="Q3155">
        <v>61.2</v>
      </c>
      <c r="R3155">
        <v>47</v>
      </c>
      <c r="S3155">
        <v>39</v>
      </c>
      <c r="T3155">
        <v>34</v>
      </c>
      <c r="U3155">
        <v>40</v>
      </c>
      <c r="V3155">
        <v>50</v>
      </c>
      <c r="W3155">
        <v>4</v>
      </c>
      <c r="X3155" s="2">
        <v>0.21</v>
      </c>
    </row>
    <row r="3156" spans="1:24" x14ac:dyDescent="0.25">
      <c r="A3156">
        <f t="shared" si="147"/>
        <v>1</v>
      </c>
      <c r="B3156" t="str">
        <f t="shared" si="148"/>
        <v/>
      </c>
      <c r="C3156" t="str">
        <f t="shared" si="149"/>
        <v/>
      </c>
      <c r="D3156">
        <v>2026</v>
      </c>
      <c r="E3156" t="s">
        <v>9763</v>
      </c>
      <c r="F3156" t="s">
        <v>3344</v>
      </c>
      <c r="G3156" t="s">
        <v>29</v>
      </c>
      <c r="H3156" t="s">
        <v>64</v>
      </c>
      <c r="I3156">
        <v>4</v>
      </c>
      <c r="J3156">
        <v>5</v>
      </c>
      <c r="K3156" s="29">
        <v>6.1</v>
      </c>
      <c r="L3156">
        <v>19</v>
      </c>
      <c r="M3156">
        <v>10</v>
      </c>
      <c r="N3156">
        <v>0</v>
      </c>
      <c r="O3156">
        <v>0</v>
      </c>
      <c r="P3156">
        <v>0</v>
      </c>
      <c r="Q3156">
        <v>59</v>
      </c>
      <c r="R3156">
        <v>64</v>
      </c>
      <c r="S3156">
        <v>43</v>
      </c>
      <c r="T3156">
        <v>40</v>
      </c>
      <c r="U3156">
        <v>27</v>
      </c>
      <c r="V3156">
        <v>51</v>
      </c>
      <c r="W3156">
        <v>17</v>
      </c>
      <c r="X3156" s="2">
        <v>0.28299999999999997</v>
      </c>
    </row>
    <row r="3157" spans="1:24" x14ac:dyDescent="0.25">
      <c r="A3157" t="str">
        <f t="shared" si="147"/>
        <v/>
      </c>
      <c r="B3157" t="str">
        <f t="shared" si="148"/>
        <v/>
      </c>
      <c r="C3157" t="str">
        <f t="shared" si="149"/>
        <v/>
      </c>
      <c r="D3157">
        <v>2026</v>
      </c>
      <c r="E3157" t="s">
        <v>9764</v>
      </c>
      <c r="F3157" t="s">
        <v>3344</v>
      </c>
      <c r="G3157" t="s">
        <v>37</v>
      </c>
      <c r="H3157" t="s">
        <v>64</v>
      </c>
      <c r="I3157">
        <v>5</v>
      </c>
      <c r="J3157">
        <v>0</v>
      </c>
      <c r="K3157" s="29">
        <v>1.19</v>
      </c>
      <c r="L3157">
        <v>9</v>
      </c>
      <c r="M3157">
        <v>0</v>
      </c>
      <c r="N3157">
        <v>0</v>
      </c>
      <c r="O3157">
        <v>0</v>
      </c>
      <c r="P3157">
        <v>0</v>
      </c>
      <c r="Q3157">
        <v>22.2</v>
      </c>
      <c r="R3157">
        <v>13</v>
      </c>
      <c r="S3157">
        <v>4</v>
      </c>
      <c r="T3157">
        <v>3</v>
      </c>
      <c r="U3157">
        <v>7</v>
      </c>
      <c r="V3157">
        <v>25</v>
      </c>
      <c r="W3157">
        <v>1</v>
      </c>
      <c r="X3157" s="2">
        <v>0.16900000000000001</v>
      </c>
    </row>
    <row r="3158" spans="1:24" x14ac:dyDescent="0.25">
      <c r="A3158">
        <f t="shared" si="147"/>
        <v>1</v>
      </c>
      <c r="B3158" t="str">
        <f t="shared" si="148"/>
        <v/>
      </c>
      <c r="C3158">
        <f t="shared" si="149"/>
        <v>1</v>
      </c>
      <c r="D3158">
        <v>2026</v>
      </c>
      <c r="E3158" t="s">
        <v>6594</v>
      </c>
      <c r="F3158" t="s">
        <v>3344</v>
      </c>
      <c r="G3158" t="s">
        <v>32</v>
      </c>
      <c r="H3158" t="s">
        <v>64</v>
      </c>
      <c r="I3158">
        <v>4</v>
      </c>
      <c r="J3158">
        <v>3</v>
      </c>
      <c r="K3158" s="29">
        <v>3.68</v>
      </c>
      <c r="L3158">
        <v>19</v>
      </c>
      <c r="M3158">
        <v>0</v>
      </c>
      <c r="N3158">
        <v>0</v>
      </c>
      <c r="O3158">
        <v>0</v>
      </c>
      <c r="P3158">
        <v>9</v>
      </c>
      <c r="Q3158">
        <v>29.1</v>
      </c>
      <c r="R3158">
        <v>20</v>
      </c>
      <c r="S3158">
        <v>12</v>
      </c>
      <c r="T3158">
        <v>12</v>
      </c>
      <c r="U3158">
        <v>16</v>
      </c>
      <c r="V3158">
        <v>37</v>
      </c>
      <c r="W3158">
        <v>0</v>
      </c>
      <c r="X3158" s="2">
        <v>0.189</v>
      </c>
    </row>
    <row r="3159" spans="1:24" x14ac:dyDescent="0.25">
      <c r="A3159">
        <f t="shared" si="147"/>
        <v>1</v>
      </c>
      <c r="B3159" t="str">
        <f t="shared" si="148"/>
        <v/>
      </c>
      <c r="C3159" t="str">
        <f t="shared" si="149"/>
        <v/>
      </c>
      <c r="D3159">
        <v>2026</v>
      </c>
      <c r="E3159" t="s">
        <v>9765</v>
      </c>
      <c r="F3159" t="s">
        <v>3344</v>
      </c>
      <c r="G3159" t="s">
        <v>29</v>
      </c>
      <c r="H3159" t="s">
        <v>64</v>
      </c>
      <c r="I3159">
        <v>1</v>
      </c>
      <c r="J3159">
        <v>0</v>
      </c>
      <c r="K3159" s="29">
        <v>3.91</v>
      </c>
      <c r="L3159">
        <v>17</v>
      </c>
      <c r="M3159">
        <v>0</v>
      </c>
      <c r="N3159">
        <v>0</v>
      </c>
      <c r="O3159">
        <v>0</v>
      </c>
      <c r="P3159">
        <v>0</v>
      </c>
      <c r="Q3159">
        <v>25.1</v>
      </c>
      <c r="R3159">
        <v>28</v>
      </c>
      <c r="S3159">
        <v>19</v>
      </c>
      <c r="T3159">
        <v>11</v>
      </c>
      <c r="U3159">
        <v>10</v>
      </c>
      <c r="V3159">
        <v>12</v>
      </c>
      <c r="W3159">
        <v>6</v>
      </c>
      <c r="X3159" s="2">
        <v>0.28599999999999998</v>
      </c>
    </row>
    <row r="3160" spans="1:24" x14ac:dyDescent="0.25">
      <c r="A3160" t="str">
        <f t="shared" si="147"/>
        <v/>
      </c>
      <c r="B3160" t="str">
        <f t="shared" si="148"/>
        <v/>
      </c>
      <c r="C3160" t="str">
        <f t="shared" si="149"/>
        <v/>
      </c>
      <c r="D3160">
        <v>2026</v>
      </c>
      <c r="E3160" t="s">
        <v>9766</v>
      </c>
      <c r="F3160" t="s">
        <v>3344</v>
      </c>
      <c r="G3160" t="s">
        <v>37</v>
      </c>
      <c r="H3160" t="s">
        <v>64</v>
      </c>
      <c r="I3160">
        <v>0</v>
      </c>
      <c r="J3160">
        <v>0</v>
      </c>
      <c r="K3160" s="29">
        <v>5.0199999999999996</v>
      </c>
      <c r="L3160">
        <v>11</v>
      </c>
      <c r="M3160">
        <v>1</v>
      </c>
      <c r="N3160">
        <v>0</v>
      </c>
      <c r="O3160">
        <v>0</v>
      </c>
      <c r="P3160">
        <v>0</v>
      </c>
      <c r="Q3160">
        <v>14.1</v>
      </c>
      <c r="R3160">
        <v>16</v>
      </c>
      <c r="S3160">
        <v>8</v>
      </c>
      <c r="T3160">
        <v>8</v>
      </c>
      <c r="U3160">
        <v>6</v>
      </c>
      <c r="V3160">
        <v>9</v>
      </c>
      <c r="W3160">
        <v>3</v>
      </c>
      <c r="X3160" s="2">
        <v>0.28599999999999998</v>
      </c>
    </row>
    <row r="3161" spans="1:24" x14ac:dyDescent="0.25">
      <c r="A3161" t="str">
        <f t="shared" si="147"/>
        <v/>
      </c>
      <c r="B3161" t="str">
        <f t="shared" si="148"/>
        <v/>
      </c>
      <c r="C3161" t="str">
        <f t="shared" si="149"/>
        <v/>
      </c>
      <c r="D3161">
        <v>2026</v>
      </c>
      <c r="E3161" t="s">
        <v>3358</v>
      </c>
      <c r="F3161" t="s">
        <v>3344</v>
      </c>
      <c r="G3161" t="s">
        <v>47</v>
      </c>
      <c r="H3161" t="s">
        <v>64</v>
      </c>
      <c r="I3161">
        <v>1</v>
      </c>
      <c r="J3161">
        <v>1</v>
      </c>
      <c r="K3161" s="29">
        <v>5.56</v>
      </c>
      <c r="L3161">
        <v>12</v>
      </c>
      <c r="M3161">
        <v>2</v>
      </c>
      <c r="N3161">
        <v>0</v>
      </c>
      <c r="O3161">
        <v>0</v>
      </c>
      <c r="P3161">
        <v>0</v>
      </c>
      <c r="Q3161">
        <v>22.2</v>
      </c>
      <c r="R3161">
        <v>25</v>
      </c>
      <c r="S3161">
        <v>14</v>
      </c>
      <c r="T3161">
        <v>14</v>
      </c>
      <c r="U3161">
        <v>9</v>
      </c>
      <c r="V3161">
        <v>22</v>
      </c>
      <c r="W3161">
        <v>2</v>
      </c>
      <c r="X3161" s="2">
        <v>0.26900000000000002</v>
      </c>
    </row>
    <row r="3162" spans="1:24" x14ac:dyDescent="0.25">
      <c r="A3162" t="str">
        <f t="shared" si="147"/>
        <v/>
      </c>
      <c r="B3162" t="str">
        <f t="shared" si="148"/>
        <v/>
      </c>
      <c r="C3162" t="str">
        <f t="shared" si="149"/>
        <v/>
      </c>
      <c r="D3162">
        <v>2026</v>
      </c>
      <c r="E3162" t="s">
        <v>9767</v>
      </c>
      <c r="F3162" t="s">
        <v>3344</v>
      </c>
      <c r="G3162" t="s">
        <v>24</v>
      </c>
      <c r="H3162" t="s">
        <v>64</v>
      </c>
      <c r="I3162">
        <v>0</v>
      </c>
      <c r="J3162">
        <v>0</v>
      </c>
      <c r="K3162" s="29">
        <v>6.23</v>
      </c>
      <c r="L3162">
        <v>2</v>
      </c>
      <c r="M3162">
        <v>0</v>
      </c>
      <c r="N3162">
        <v>0</v>
      </c>
      <c r="O3162">
        <v>0</v>
      </c>
      <c r="P3162">
        <v>0</v>
      </c>
      <c r="Q3162">
        <v>4.0999999999999996</v>
      </c>
      <c r="R3162">
        <v>5</v>
      </c>
      <c r="S3162">
        <v>4</v>
      </c>
      <c r="T3162">
        <v>3</v>
      </c>
      <c r="U3162">
        <v>2</v>
      </c>
      <c r="V3162">
        <v>5</v>
      </c>
      <c r="W3162">
        <v>1</v>
      </c>
      <c r="X3162" s="2">
        <v>0.26300000000000001</v>
      </c>
    </row>
    <row r="3163" spans="1:24" x14ac:dyDescent="0.25">
      <c r="A3163" t="str">
        <f t="shared" si="147"/>
        <v/>
      </c>
      <c r="B3163" t="str">
        <f t="shared" si="148"/>
        <v/>
      </c>
      <c r="C3163" t="str">
        <f t="shared" si="149"/>
        <v/>
      </c>
      <c r="D3163">
        <v>2026</v>
      </c>
      <c r="E3163" t="s">
        <v>9768</v>
      </c>
      <c r="F3163" t="s">
        <v>3344</v>
      </c>
      <c r="G3163" t="s">
        <v>37</v>
      </c>
      <c r="H3163" t="s">
        <v>64</v>
      </c>
      <c r="I3163">
        <v>3</v>
      </c>
      <c r="J3163">
        <v>4</v>
      </c>
      <c r="K3163" s="29">
        <v>6.42</v>
      </c>
      <c r="L3163">
        <v>17</v>
      </c>
      <c r="M3163">
        <v>5</v>
      </c>
      <c r="N3163">
        <v>0</v>
      </c>
      <c r="O3163">
        <v>0</v>
      </c>
      <c r="P3163">
        <v>0</v>
      </c>
      <c r="Q3163">
        <v>33.200000000000003</v>
      </c>
      <c r="R3163">
        <v>37</v>
      </c>
      <c r="S3163">
        <v>30</v>
      </c>
      <c r="T3163">
        <v>24</v>
      </c>
      <c r="U3163">
        <v>13</v>
      </c>
      <c r="V3163">
        <v>23</v>
      </c>
      <c r="W3163">
        <v>2</v>
      </c>
      <c r="X3163" s="2">
        <v>0.28000000000000003</v>
      </c>
    </row>
    <row r="3164" spans="1:24" x14ac:dyDescent="0.25">
      <c r="A3164" t="str">
        <f t="shared" si="147"/>
        <v/>
      </c>
      <c r="B3164" t="str">
        <f t="shared" si="148"/>
        <v/>
      </c>
      <c r="C3164" t="str">
        <f t="shared" si="149"/>
        <v/>
      </c>
      <c r="D3164">
        <v>2026</v>
      </c>
      <c r="E3164" t="s">
        <v>9769</v>
      </c>
      <c r="F3164" t="s">
        <v>3344</v>
      </c>
      <c r="G3164" t="s">
        <v>37</v>
      </c>
      <c r="H3164" t="s">
        <v>64</v>
      </c>
      <c r="I3164">
        <v>0</v>
      </c>
      <c r="J3164">
        <v>0</v>
      </c>
      <c r="K3164" s="29">
        <v>6.75</v>
      </c>
      <c r="L3164">
        <v>1</v>
      </c>
      <c r="M3164">
        <v>1</v>
      </c>
      <c r="N3164">
        <v>0</v>
      </c>
      <c r="O3164">
        <v>0</v>
      </c>
      <c r="P3164">
        <v>0</v>
      </c>
      <c r="Q3164">
        <v>2.2000000000000002</v>
      </c>
      <c r="R3164">
        <v>4</v>
      </c>
      <c r="S3164">
        <v>2</v>
      </c>
      <c r="T3164">
        <v>2</v>
      </c>
      <c r="U3164">
        <v>2</v>
      </c>
      <c r="V3164">
        <v>1</v>
      </c>
      <c r="W3164">
        <v>0</v>
      </c>
      <c r="X3164" s="2">
        <v>0.4</v>
      </c>
    </row>
    <row r="3165" spans="1:24" x14ac:dyDescent="0.25">
      <c r="A3165" t="str">
        <f t="shared" si="147"/>
        <v/>
      </c>
      <c r="B3165" t="str">
        <f t="shared" si="148"/>
        <v/>
      </c>
      <c r="C3165" t="str">
        <f t="shared" si="149"/>
        <v/>
      </c>
      <c r="D3165">
        <v>2026</v>
      </c>
      <c r="E3165" t="s">
        <v>3360</v>
      </c>
      <c r="F3165" t="s">
        <v>3344</v>
      </c>
      <c r="G3165" t="s">
        <v>47</v>
      </c>
      <c r="H3165" t="s">
        <v>64</v>
      </c>
      <c r="I3165">
        <v>2</v>
      </c>
      <c r="J3165">
        <v>0</v>
      </c>
      <c r="K3165" s="29">
        <v>7.98</v>
      </c>
      <c r="L3165">
        <v>15</v>
      </c>
      <c r="M3165">
        <v>0</v>
      </c>
      <c r="N3165">
        <v>0</v>
      </c>
      <c r="O3165">
        <v>0</v>
      </c>
      <c r="P3165">
        <v>0</v>
      </c>
      <c r="Q3165">
        <v>14.2</v>
      </c>
      <c r="R3165">
        <v>26</v>
      </c>
      <c r="S3165">
        <v>14</v>
      </c>
      <c r="T3165">
        <v>13</v>
      </c>
      <c r="U3165">
        <v>11</v>
      </c>
      <c r="V3165">
        <v>13</v>
      </c>
      <c r="W3165">
        <v>0</v>
      </c>
      <c r="X3165" s="2">
        <v>0.39400000000000002</v>
      </c>
    </row>
    <row r="3166" spans="1:24" x14ac:dyDescent="0.25">
      <c r="A3166" t="str">
        <f t="shared" si="147"/>
        <v/>
      </c>
      <c r="B3166" t="str">
        <f t="shared" si="148"/>
        <v/>
      </c>
      <c r="C3166" t="str">
        <f t="shared" si="149"/>
        <v/>
      </c>
      <c r="D3166">
        <v>2026</v>
      </c>
      <c r="E3166" t="s">
        <v>9770</v>
      </c>
      <c r="F3166" t="s">
        <v>3344</v>
      </c>
      <c r="G3166" t="s">
        <v>37</v>
      </c>
      <c r="H3166" t="s">
        <v>64</v>
      </c>
      <c r="I3166">
        <v>1</v>
      </c>
      <c r="J3166">
        <v>1</v>
      </c>
      <c r="K3166" s="29">
        <v>8.24</v>
      </c>
      <c r="L3166">
        <v>16</v>
      </c>
      <c r="M3166">
        <v>0</v>
      </c>
      <c r="N3166">
        <v>0</v>
      </c>
      <c r="O3166">
        <v>0</v>
      </c>
      <c r="P3166">
        <v>1</v>
      </c>
      <c r="Q3166">
        <v>19.2</v>
      </c>
      <c r="R3166">
        <v>22</v>
      </c>
      <c r="S3166">
        <v>18</v>
      </c>
      <c r="T3166">
        <v>18</v>
      </c>
      <c r="U3166">
        <v>11</v>
      </c>
      <c r="V3166">
        <v>16</v>
      </c>
      <c r="W3166">
        <v>4</v>
      </c>
      <c r="X3166" s="2">
        <v>0.27800000000000002</v>
      </c>
    </row>
    <row r="3167" spans="1:24" x14ac:dyDescent="0.25">
      <c r="A3167" t="str">
        <f t="shared" si="147"/>
        <v/>
      </c>
      <c r="B3167" t="str">
        <f t="shared" si="148"/>
        <v/>
      </c>
      <c r="C3167" t="str">
        <f t="shared" si="149"/>
        <v/>
      </c>
      <c r="D3167">
        <v>2026</v>
      </c>
      <c r="E3167" t="s">
        <v>9771</v>
      </c>
      <c r="F3167" t="s">
        <v>3344</v>
      </c>
      <c r="G3167" t="s">
        <v>24</v>
      </c>
      <c r="H3167" t="s">
        <v>64</v>
      </c>
      <c r="I3167">
        <v>0</v>
      </c>
      <c r="J3167">
        <v>1</v>
      </c>
      <c r="K3167" s="29">
        <v>8.51</v>
      </c>
      <c r="L3167">
        <v>18</v>
      </c>
      <c r="M3167">
        <v>0</v>
      </c>
      <c r="N3167">
        <v>0</v>
      </c>
      <c r="O3167">
        <v>0</v>
      </c>
      <c r="P3167">
        <v>0</v>
      </c>
      <c r="Q3167">
        <v>24.1</v>
      </c>
      <c r="R3167">
        <v>29</v>
      </c>
      <c r="S3167">
        <v>30</v>
      </c>
      <c r="T3167">
        <v>23</v>
      </c>
      <c r="U3167">
        <v>13</v>
      </c>
      <c r="V3167">
        <v>25</v>
      </c>
      <c r="W3167">
        <v>13</v>
      </c>
      <c r="X3167" s="2">
        <v>0.28999999999999998</v>
      </c>
    </row>
    <row r="3168" spans="1:24" x14ac:dyDescent="0.25">
      <c r="A3168">
        <f t="shared" si="147"/>
        <v>1</v>
      </c>
      <c r="B3168" t="str">
        <f t="shared" si="148"/>
        <v/>
      </c>
      <c r="C3168" t="str">
        <f t="shared" si="149"/>
        <v/>
      </c>
      <c r="D3168">
        <v>2026</v>
      </c>
      <c r="E3168" t="s">
        <v>9772</v>
      </c>
      <c r="F3168" t="s">
        <v>3344</v>
      </c>
      <c r="G3168" t="s">
        <v>29</v>
      </c>
      <c r="H3168" t="s">
        <v>64</v>
      </c>
      <c r="I3168">
        <v>0</v>
      </c>
      <c r="J3168">
        <v>0</v>
      </c>
      <c r="K3168" s="29">
        <v>12.19</v>
      </c>
      <c r="L3168">
        <v>8</v>
      </c>
      <c r="M3168">
        <v>3</v>
      </c>
      <c r="N3168">
        <v>0</v>
      </c>
      <c r="O3168">
        <v>0</v>
      </c>
      <c r="P3168">
        <v>0</v>
      </c>
      <c r="Q3168">
        <v>10.1</v>
      </c>
      <c r="R3168">
        <v>22</v>
      </c>
      <c r="S3168">
        <v>18</v>
      </c>
      <c r="T3168">
        <v>14</v>
      </c>
      <c r="U3168">
        <v>6</v>
      </c>
      <c r="V3168">
        <v>9</v>
      </c>
      <c r="W3168">
        <v>4</v>
      </c>
      <c r="X3168" s="2">
        <v>0.45800000000000002</v>
      </c>
    </row>
    <row r="3169" spans="1:24" x14ac:dyDescent="0.25">
      <c r="A3169" t="str">
        <f t="shared" si="147"/>
        <v/>
      </c>
      <c r="B3169" t="str">
        <f t="shared" si="148"/>
        <v/>
      </c>
      <c r="C3169">
        <f t="shared" si="149"/>
        <v>1</v>
      </c>
      <c r="D3169">
        <v>2026</v>
      </c>
      <c r="E3169" t="s">
        <v>6763</v>
      </c>
      <c r="F3169" t="s">
        <v>3344</v>
      </c>
      <c r="G3169" t="s">
        <v>37</v>
      </c>
      <c r="H3169" t="s">
        <v>64</v>
      </c>
      <c r="I3169">
        <v>0</v>
      </c>
      <c r="J3169">
        <v>0</v>
      </c>
      <c r="K3169" s="29">
        <v>13.5</v>
      </c>
      <c r="L3169">
        <v>4</v>
      </c>
      <c r="M3169">
        <v>0</v>
      </c>
      <c r="N3169">
        <v>0</v>
      </c>
      <c r="O3169">
        <v>0</v>
      </c>
      <c r="P3169">
        <v>0</v>
      </c>
      <c r="Q3169">
        <v>3.1</v>
      </c>
      <c r="R3169">
        <v>5</v>
      </c>
      <c r="S3169">
        <v>5</v>
      </c>
      <c r="T3169">
        <v>5</v>
      </c>
      <c r="U3169">
        <v>3</v>
      </c>
      <c r="V3169">
        <v>1</v>
      </c>
      <c r="W3169">
        <v>0</v>
      </c>
      <c r="X3169" s="2">
        <v>0.33300000000000002</v>
      </c>
    </row>
    <row r="3170" spans="1:24" x14ac:dyDescent="0.25">
      <c r="A3170" t="str">
        <f t="shared" si="147"/>
        <v/>
      </c>
      <c r="B3170" t="str">
        <f t="shared" si="148"/>
        <v/>
      </c>
      <c r="C3170" t="str">
        <f t="shared" si="149"/>
        <v/>
      </c>
      <c r="D3170">
        <v>2026</v>
      </c>
      <c r="E3170" t="s">
        <v>9773</v>
      </c>
      <c r="F3170" t="s">
        <v>3344</v>
      </c>
      <c r="G3170" t="s">
        <v>24</v>
      </c>
      <c r="H3170" t="s">
        <v>64</v>
      </c>
      <c r="I3170">
        <v>0</v>
      </c>
      <c r="J3170">
        <v>0</v>
      </c>
      <c r="K3170" s="29">
        <v>22.85</v>
      </c>
      <c r="L3170">
        <v>6</v>
      </c>
      <c r="M3170">
        <v>0</v>
      </c>
      <c r="N3170">
        <v>0</v>
      </c>
      <c r="O3170">
        <v>0</v>
      </c>
      <c r="P3170">
        <v>0</v>
      </c>
      <c r="Q3170">
        <v>4.0999999999999996</v>
      </c>
      <c r="R3170">
        <v>8</v>
      </c>
      <c r="S3170">
        <v>11</v>
      </c>
      <c r="T3170">
        <v>11</v>
      </c>
      <c r="U3170">
        <v>7</v>
      </c>
      <c r="V3170">
        <v>2</v>
      </c>
      <c r="W3170">
        <v>4</v>
      </c>
      <c r="X3170" s="2">
        <v>0.44400000000000001</v>
      </c>
    </row>
    <row r="3171" spans="1:24" x14ac:dyDescent="0.25">
      <c r="A3171">
        <f t="shared" si="147"/>
        <v>1</v>
      </c>
      <c r="B3171" t="str">
        <f t="shared" si="148"/>
        <v/>
      </c>
      <c r="C3171" t="str">
        <f t="shared" si="149"/>
        <v/>
      </c>
      <c r="D3171">
        <v>2026</v>
      </c>
      <c r="E3171" t="s">
        <v>9774</v>
      </c>
      <c r="F3171" t="s">
        <v>3362</v>
      </c>
      <c r="G3171" t="s">
        <v>29</v>
      </c>
      <c r="H3171" t="s">
        <v>64</v>
      </c>
      <c r="I3171">
        <v>4</v>
      </c>
      <c r="J3171">
        <v>3</v>
      </c>
      <c r="K3171" s="29">
        <v>4.2</v>
      </c>
      <c r="L3171">
        <v>15</v>
      </c>
      <c r="M3171">
        <v>15</v>
      </c>
      <c r="N3171">
        <v>0</v>
      </c>
      <c r="O3171">
        <v>0</v>
      </c>
      <c r="P3171">
        <v>0</v>
      </c>
      <c r="Q3171">
        <v>85.2</v>
      </c>
      <c r="R3171">
        <v>89</v>
      </c>
      <c r="S3171">
        <v>47</v>
      </c>
      <c r="T3171">
        <v>40</v>
      </c>
      <c r="U3171">
        <v>31</v>
      </c>
      <c r="V3171">
        <v>83</v>
      </c>
      <c r="W3171">
        <v>10</v>
      </c>
      <c r="X3171" s="2">
        <v>0.26800000000000002</v>
      </c>
    </row>
    <row r="3172" spans="1:24" x14ac:dyDescent="0.25">
      <c r="A3172" t="str">
        <f t="shared" si="147"/>
        <v/>
      </c>
      <c r="B3172" t="str">
        <f t="shared" si="148"/>
        <v/>
      </c>
      <c r="C3172" t="str">
        <f t="shared" si="149"/>
        <v/>
      </c>
      <c r="D3172">
        <v>2026</v>
      </c>
      <c r="E3172" t="s">
        <v>9775</v>
      </c>
      <c r="F3172" t="s">
        <v>3362</v>
      </c>
      <c r="G3172" t="s">
        <v>47</v>
      </c>
      <c r="H3172" t="s">
        <v>64</v>
      </c>
      <c r="I3172">
        <v>2</v>
      </c>
      <c r="J3172">
        <v>6</v>
      </c>
      <c r="K3172" s="29">
        <v>4.6900000000000004</v>
      </c>
      <c r="L3172">
        <v>16</v>
      </c>
      <c r="M3172">
        <v>10</v>
      </c>
      <c r="N3172">
        <v>0</v>
      </c>
      <c r="O3172">
        <v>0</v>
      </c>
      <c r="P3172">
        <v>3</v>
      </c>
      <c r="Q3172">
        <v>63.1</v>
      </c>
      <c r="R3172">
        <v>69</v>
      </c>
      <c r="S3172">
        <v>36</v>
      </c>
      <c r="T3172">
        <v>33</v>
      </c>
      <c r="U3172">
        <v>25</v>
      </c>
      <c r="V3172">
        <v>51</v>
      </c>
      <c r="W3172">
        <v>14</v>
      </c>
      <c r="X3172" s="2">
        <v>0.27100000000000002</v>
      </c>
    </row>
    <row r="3173" spans="1:24" x14ac:dyDescent="0.25">
      <c r="A3173" t="str">
        <f t="shared" si="147"/>
        <v/>
      </c>
      <c r="B3173" t="str">
        <f t="shared" si="148"/>
        <v/>
      </c>
      <c r="C3173" t="str">
        <f t="shared" si="149"/>
        <v/>
      </c>
      <c r="D3173">
        <v>2026</v>
      </c>
      <c r="E3173" t="s">
        <v>9776</v>
      </c>
      <c r="F3173" t="s">
        <v>3362</v>
      </c>
      <c r="G3173" t="s">
        <v>37</v>
      </c>
      <c r="H3173" t="s">
        <v>64</v>
      </c>
      <c r="I3173">
        <v>6</v>
      </c>
      <c r="J3173">
        <v>6</v>
      </c>
      <c r="K3173" s="29">
        <v>6.27</v>
      </c>
      <c r="L3173">
        <v>15</v>
      </c>
      <c r="M3173">
        <v>7</v>
      </c>
      <c r="N3173">
        <v>0</v>
      </c>
      <c r="O3173">
        <v>0</v>
      </c>
      <c r="P3173">
        <v>1</v>
      </c>
      <c r="Q3173">
        <v>60.1</v>
      </c>
      <c r="R3173">
        <v>71</v>
      </c>
      <c r="S3173">
        <v>45</v>
      </c>
      <c r="T3173">
        <v>42</v>
      </c>
      <c r="U3173">
        <v>29</v>
      </c>
      <c r="V3173">
        <v>40</v>
      </c>
      <c r="W3173">
        <v>8</v>
      </c>
      <c r="X3173" s="2">
        <v>0.30099999999999999</v>
      </c>
    </row>
    <row r="3174" spans="1:24" x14ac:dyDescent="0.25">
      <c r="A3174" t="str">
        <f t="shared" ref="A3174:A3237" si="150">IF(OR(G3174="SR", G3174="GR"), 1, "")</f>
        <v/>
      </c>
      <c r="B3174" t="str">
        <f t="shared" si="148"/>
        <v/>
      </c>
      <c r="C3174" t="str">
        <f t="shared" si="149"/>
        <v/>
      </c>
      <c r="D3174">
        <v>2026</v>
      </c>
      <c r="E3174" t="s">
        <v>9777</v>
      </c>
      <c r="F3174" t="s">
        <v>3362</v>
      </c>
      <c r="G3174" t="s">
        <v>47</v>
      </c>
      <c r="H3174" t="s">
        <v>64</v>
      </c>
      <c r="I3174">
        <v>0</v>
      </c>
      <c r="J3174">
        <v>0</v>
      </c>
      <c r="K3174" s="29">
        <v>0</v>
      </c>
      <c r="L3174">
        <v>1</v>
      </c>
      <c r="M3174">
        <v>0</v>
      </c>
      <c r="N3174">
        <v>0</v>
      </c>
      <c r="O3174">
        <v>0</v>
      </c>
      <c r="P3174">
        <v>0</v>
      </c>
      <c r="Q3174">
        <v>1</v>
      </c>
      <c r="R3174">
        <v>2</v>
      </c>
      <c r="S3174">
        <v>0</v>
      </c>
      <c r="T3174">
        <v>0</v>
      </c>
      <c r="U3174">
        <v>0</v>
      </c>
      <c r="V3174">
        <v>0</v>
      </c>
      <c r="W3174">
        <v>0</v>
      </c>
      <c r="X3174" s="2">
        <v>0.4</v>
      </c>
    </row>
    <row r="3175" spans="1:24" x14ac:dyDescent="0.25">
      <c r="A3175" t="str">
        <f t="shared" si="150"/>
        <v/>
      </c>
      <c r="B3175" t="str">
        <f t="shared" si="148"/>
        <v/>
      </c>
      <c r="C3175" t="str">
        <f t="shared" si="149"/>
        <v/>
      </c>
      <c r="D3175">
        <v>2026</v>
      </c>
      <c r="E3175" t="s">
        <v>9778</v>
      </c>
      <c r="F3175" t="s">
        <v>3362</v>
      </c>
      <c r="G3175" t="s">
        <v>37</v>
      </c>
      <c r="H3175" t="s">
        <v>64</v>
      </c>
      <c r="I3175">
        <v>3</v>
      </c>
      <c r="J3175">
        <v>2</v>
      </c>
      <c r="K3175" s="29">
        <v>3.33</v>
      </c>
      <c r="L3175">
        <v>18</v>
      </c>
      <c r="M3175">
        <v>2</v>
      </c>
      <c r="N3175">
        <v>1</v>
      </c>
      <c r="O3175">
        <v>0</v>
      </c>
      <c r="P3175">
        <v>3</v>
      </c>
      <c r="Q3175">
        <v>51.1</v>
      </c>
      <c r="R3175">
        <v>51</v>
      </c>
      <c r="S3175">
        <v>24</v>
      </c>
      <c r="T3175">
        <v>19</v>
      </c>
      <c r="U3175">
        <v>16</v>
      </c>
      <c r="V3175">
        <v>54</v>
      </c>
      <c r="W3175">
        <v>6</v>
      </c>
      <c r="X3175" s="2">
        <v>0.25800000000000001</v>
      </c>
    </row>
    <row r="3176" spans="1:24" x14ac:dyDescent="0.25">
      <c r="A3176">
        <f t="shared" si="150"/>
        <v>1</v>
      </c>
      <c r="B3176" t="str">
        <f t="shared" si="148"/>
        <v/>
      </c>
      <c r="C3176" t="str">
        <f t="shared" si="149"/>
        <v/>
      </c>
      <c r="D3176">
        <v>2026</v>
      </c>
      <c r="E3176" t="s">
        <v>9779</v>
      </c>
      <c r="F3176" t="s">
        <v>3362</v>
      </c>
      <c r="G3176" t="s">
        <v>32</v>
      </c>
      <c r="H3176" t="s">
        <v>64</v>
      </c>
      <c r="I3176">
        <v>0</v>
      </c>
      <c r="J3176">
        <v>1</v>
      </c>
      <c r="K3176" s="29">
        <v>4.2</v>
      </c>
      <c r="L3176">
        <v>12</v>
      </c>
      <c r="M3176">
        <v>0</v>
      </c>
      <c r="N3176">
        <v>0</v>
      </c>
      <c r="O3176">
        <v>0</v>
      </c>
      <c r="P3176">
        <v>0</v>
      </c>
      <c r="Q3176">
        <v>15</v>
      </c>
      <c r="R3176">
        <v>12</v>
      </c>
      <c r="S3176">
        <v>9</v>
      </c>
      <c r="T3176">
        <v>7</v>
      </c>
      <c r="U3176">
        <v>7</v>
      </c>
      <c r="V3176">
        <v>12</v>
      </c>
      <c r="W3176">
        <v>4</v>
      </c>
      <c r="X3176" s="2">
        <v>0.23499999999999999</v>
      </c>
    </row>
    <row r="3177" spans="1:24" x14ac:dyDescent="0.25">
      <c r="A3177" t="str">
        <f t="shared" si="150"/>
        <v/>
      </c>
      <c r="B3177" t="str">
        <f t="shared" si="148"/>
        <v/>
      </c>
      <c r="C3177" t="str">
        <f t="shared" si="149"/>
        <v/>
      </c>
      <c r="D3177">
        <v>2026</v>
      </c>
      <c r="E3177" t="s">
        <v>3373</v>
      </c>
      <c r="F3177" t="s">
        <v>3362</v>
      </c>
      <c r="G3177" t="s">
        <v>47</v>
      </c>
      <c r="H3177" t="s">
        <v>64</v>
      </c>
      <c r="I3177">
        <v>0</v>
      </c>
      <c r="J3177">
        <v>0</v>
      </c>
      <c r="K3177" s="29">
        <v>4.5</v>
      </c>
      <c r="L3177">
        <v>2</v>
      </c>
      <c r="M3177">
        <v>0</v>
      </c>
      <c r="N3177">
        <v>0</v>
      </c>
      <c r="O3177">
        <v>0</v>
      </c>
      <c r="P3177">
        <v>0</v>
      </c>
      <c r="Q3177">
        <v>4</v>
      </c>
      <c r="R3177">
        <v>4</v>
      </c>
      <c r="S3177">
        <v>4</v>
      </c>
      <c r="T3177">
        <v>2</v>
      </c>
      <c r="U3177">
        <v>1</v>
      </c>
      <c r="V3177">
        <v>4</v>
      </c>
      <c r="W3177">
        <v>0</v>
      </c>
      <c r="X3177" s="2">
        <v>0.23499999999999999</v>
      </c>
    </row>
    <row r="3178" spans="1:24" x14ac:dyDescent="0.25">
      <c r="A3178" t="str">
        <f t="shared" si="150"/>
        <v/>
      </c>
      <c r="B3178" t="str">
        <f t="shared" si="148"/>
        <v/>
      </c>
      <c r="C3178" t="str">
        <f t="shared" si="149"/>
        <v/>
      </c>
      <c r="D3178">
        <v>2026</v>
      </c>
      <c r="E3178" t="s">
        <v>9780</v>
      </c>
      <c r="F3178" t="s">
        <v>3362</v>
      </c>
      <c r="G3178" t="s">
        <v>37</v>
      </c>
      <c r="H3178" t="s">
        <v>64</v>
      </c>
      <c r="I3178">
        <v>2</v>
      </c>
      <c r="J3178">
        <v>4</v>
      </c>
      <c r="K3178" s="29">
        <v>5.93</v>
      </c>
      <c r="L3178">
        <v>12</v>
      </c>
      <c r="M3178">
        <v>11</v>
      </c>
      <c r="N3178">
        <v>0</v>
      </c>
      <c r="O3178">
        <v>0</v>
      </c>
      <c r="P3178">
        <v>0</v>
      </c>
      <c r="Q3178">
        <v>44</v>
      </c>
      <c r="R3178">
        <v>61</v>
      </c>
      <c r="S3178">
        <v>33</v>
      </c>
      <c r="T3178">
        <v>29</v>
      </c>
      <c r="U3178">
        <v>8</v>
      </c>
      <c r="V3178">
        <v>46</v>
      </c>
      <c r="W3178">
        <v>3</v>
      </c>
      <c r="X3178" s="2">
        <v>0.31900000000000001</v>
      </c>
    </row>
    <row r="3179" spans="1:24" x14ac:dyDescent="0.25">
      <c r="A3179">
        <f t="shared" si="150"/>
        <v>1</v>
      </c>
      <c r="B3179" t="str">
        <f t="shared" si="148"/>
        <v/>
      </c>
      <c r="C3179" t="str">
        <f t="shared" si="149"/>
        <v/>
      </c>
      <c r="D3179">
        <v>2026</v>
      </c>
      <c r="E3179" t="s">
        <v>9781</v>
      </c>
      <c r="F3179" t="s">
        <v>3362</v>
      </c>
      <c r="G3179" t="s">
        <v>29</v>
      </c>
      <c r="H3179" t="s">
        <v>64</v>
      </c>
      <c r="I3179">
        <v>2</v>
      </c>
      <c r="J3179">
        <v>3</v>
      </c>
      <c r="K3179" s="29">
        <v>6.85</v>
      </c>
      <c r="L3179">
        <v>19</v>
      </c>
      <c r="M3179">
        <v>1</v>
      </c>
      <c r="N3179">
        <v>0</v>
      </c>
      <c r="O3179">
        <v>0</v>
      </c>
      <c r="P3179">
        <v>2</v>
      </c>
      <c r="Q3179">
        <v>43.1</v>
      </c>
      <c r="R3179">
        <v>55</v>
      </c>
      <c r="S3179">
        <v>44</v>
      </c>
      <c r="T3179">
        <v>33</v>
      </c>
      <c r="U3179">
        <v>18</v>
      </c>
      <c r="V3179">
        <v>32</v>
      </c>
      <c r="W3179">
        <v>10</v>
      </c>
      <c r="X3179" s="2">
        <v>0.307</v>
      </c>
    </row>
    <row r="3180" spans="1:24" x14ac:dyDescent="0.25">
      <c r="A3180" t="str">
        <f t="shared" si="150"/>
        <v/>
      </c>
      <c r="B3180" t="str">
        <f t="shared" si="148"/>
        <v/>
      </c>
      <c r="C3180" t="str">
        <f t="shared" si="149"/>
        <v/>
      </c>
      <c r="D3180">
        <v>2026</v>
      </c>
      <c r="E3180" t="s">
        <v>9782</v>
      </c>
      <c r="F3180" t="s">
        <v>3362</v>
      </c>
      <c r="G3180" t="s">
        <v>37</v>
      </c>
      <c r="H3180" t="s">
        <v>64</v>
      </c>
      <c r="I3180">
        <v>1</v>
      </c>
      <c r="J3180">
        <v>2</v>
      </c>
      <c r="K3180" s="29">
        <v>9</v>
      </c>
      <c r="L3180">
        <v>19</v>
      </c>
      <c r="M3180">
        <v>1</v>
      </c>
      <c r="N3180">
        <v>0</v>
      </c>
      <c r="O3180">
        <v>0</v>
      </c>
      <c r="P3180">
        <v>0</v>
      </c>
      <c r="Q3180">
        <v>26</v>
      </c>
      <c r="R3180">
        <v>30</v>
      </c>
      <c r="S3180">
        <v>28</v>
      </c>
      <c r="T3180">
        <v>26</v>
      </c>
      <c r="U3180">
        <v>26</v>
      </c>
      <c r="V3180">
        <v>22</v>
      </c>
      <c r="W3180">
        <v>4</v>
      </c>
      <c r="X3180" s="2">
        <v>0.30299999999999999</v>
      </c>
    </row>
    <row r="3181" spans="1:24" x14ac:dyDescent="0.25">
      <c r="A3181" t="str">
        <f t="shared" si="150"/>
        <v/>
      </c>
      <c r="B3181" t="str">
        <f t="shared" si="148"/>
        <v/>
      </c>
      <c r="C3181">
        <f t="shared" si="149"/>
        <v>1</v>
      </c>
      <c r="D3181">
        <v>2026</v>
      </c>
      <c r="E3181" t="s">
        <v>6769</v>
      </c>
      <c r="F3181" t="s">
        <v>3362</v>
      </c>
      <c r="G3181" t="s">
        <v>24</v>
      </c>
      <c r="H3181" t="s">
        <v>64</v>
      </c>
      <c r="I3181">
        <v>0</v>
      </c>
      <c r="J3181">
        <v>0</v>
      </c>
      <c r="K3181" s="29">
        <v>9</v>
      </c>
      <c r="L3181">
        <v>6</v>
      </c>
      <c r="M3181">
        <v>0</v>
      </c>
      <c r="N3181">
        <v>0</v>
      </c>
      <c r="O3181">
        <v>0</v>
      </c>
      <c r="P3181">
        <v>0</v>
      </c>
      <c r="Q3181">
        <v>6</v>
      </c>
      <c r="R3181">
        <v>10</v>
      </c>
      <c r="S3181">
        <v>6</v>
      </c>
      <c r="T3181">
        <v>6</v>
      </c>
      <c r="U3181">
        <v>5</v>
      </c>
      <c r="V3181">
        <v>7</v>
      </c>
      <c r="W3181">
        <v>4</v>
      </c>
      <c r="X3181" s="2">
        <v>0.37</v>
      </c>
    </row>
    <row r="3182" spans="1:24" x14ac:dyDescent="0.25">
      <c r="A3182" t="str">
        <f t="shared" si="150"/>
        <v/>
      </c>
      <c r="B3182" t="str">
        <f t="shared" si="148"/>
        <v/>
      </c>
      <c r="C3182" t="str">
        <f t="shared" si="149"/>
        <v/>
      </c>
      <c r="D3182">
        <v>2026</v>
      </c>
      <c r="E3182" t="s">
        <v>9783</v>
      </c>
      <c r="F3182" t="s">
        <v>3362</v>
      </c>
      <c r="G3182" t="s">
        <v>47</v>
      </c>
      <c r="H3182" t="s">
        <v>64</v>
      </c>
      <c r="I3182">
        <v>1</v>
      </c>
      <c r="J3182">
        <v>3</v>
      </c>
      <c r="K3182" s="29">
        <v>9.82</v>
      </c>
      <c r="L3182">
        <v>9</v>
      </c>
      <c r="M3182">
        <v>6</v>
      </c>
      <c r="N3182">
        <v>0</v>
      </c>
      <c r="O3182">
        <v>0</v>
      </c>
      <c r="P3182">
        <v>0</v>
      </c>
      <c r="Q3182">
        <v>25.2</v>
      </c>
      <c r="R3182">
        <v>41</v>
      </c>
      <c r="S3182">
        <v>31</v>
      </c>
      <c r="T3182">
        <v>28</v>
      </c>
      <c r="U3182">
        <v>11</v>
      </c>
      <c r="V3182">
        <v>12</v>
      </c>
      <c r="W3182">
        <v>2</v>
      </c>
      <c r="X3182" s="2">
        <v>0.35299999999999998</v>
      </c>
    </row>
    <row r="3183" spans="1:24" x14ac:dyDescent="0.25">
      <c r="A3183" t="str">
        <f t="shared" si="150"/>
        <v/>
      </c>
      <c r="B3183" t="str">
        <f t="shared" si="148"/>
        <v/>
      </c>
      <c r="C3183" t="str">
        <f t="shared" si="149"/>
        <v/>
      </c>
      <c r="D3183">
        <v>2026</v>
      </c>
      <c r="E3183" t="s">
        <v>9784</v>
      </c>
      <c r="F3183" t="s">
        <v>3362</v>
      </c>
      <c r="G3183" t="s">
        <v>24</v>
      </c>
      <c r="H3183" t="s">
        <v>64</v>
      </c>
      <c r="I3183">
        <v>0</v>
      </c>
      <c r="J3183">
        <v>1</v>
      </c>
      <c r="K3183" s="29">
        <v>10.91</v>
      </c>
      <c r="L3183">
        <v>12</v>
      </c>
      <c r="M3183">
        <v>0</v>
      </c>
      <c r="N3183">
        <v>0</v>
      </c>
      <c r="O3183">
        <v>0</v>
      </c>
      <c r="P3183">
        <v>0</v>
      </c>
      <c r="Q3183">
        <v>15.2</v>
      </c>
      <c r="R3183">
        <v>26</v>
      </c>
      <c r="S3183">
        <v>24</v>
      </c>
      <c r="T3183">
        <v>19</v>
      </c>
      <c r="U3183">
        <v>12</v>
      </c>
      <c r="V3183">
        <v>14</v>
      </c>
      <c r="W3183">
        <v>2</v>
      </c>
      <c r="X3183" s="2">
        <v>0.371</v>
      </c>
    </row>
    <row r="3184" spans="1:24" x14ac:dyDescent="0.25">
      <c r="A3184">
        <f t="shared" si="150"/>
        <v>1</v>
      </c>
      <c r="B3184" t="str">
        <f t="shared" si="148"/>
        <v/>
      </c>
      <c r="C3184" t="str">
        <f t="shared" si="149"/>
        <v/>
      </c>
      <c r="D3184">
        <v>2026</v>
      </c>
      <c r="E3184" t="s">
        <v>9785</v>
      </c>
      <c r="F3184" t="s">
        <v>3362</v>
      </c>
      <c r="G3184" t="s">
        <v>32</v>
      </c>
      <c r="H3184" t="s">
        <v>64</v>
      </c>
      <c r="I3184">
        <v>0</v>
      </c>
      <c r="J3184">
        <v>0</v>
      </c>
      <c r="K3184" s="29">
        <v>11.12</v>
      </c>
      <c r="L3184">
        <v>9</v>
      </c>
      <c r="M3184">
        <v>0</v>
      </c>
      <c r="N3184">
        <v>0</v>
      </c>
      <c r="O3184">
        <v>0</v>
      </c>
      <c r="P3184">
        <v>0</v>
      </c>
      <c r="Q3184">
        <v>11.1</v>
      </c>
      <c r="R3184">
        <v>19</v>
      </c>
      <c r="S3184">
        <v>15</v>
      </c>
      <c r="T3184">
        <v>14</v>
      </c>
      <c r="U3184">
        <v>6</v>
      </c>
      <c r="V3184">
        <v>15</v>
      </c>
      <c r="W3184">
        <v>1</v>
      </c>
      <c r="X3184" s="2">
        <v>0.35799999999999998</v>
      </c>
    </row>
    <row r="3185" spans="1:24" x14ac:dyDescent="0.25">
      <c r="A3185" t="str">
        <f t="shared" si="150"/>
        <v/>
      </c>
      <c r="B3185" t="str">
        <f t="shared" si="148"/>
        <v/>
      </c>
      <c r="C3185" t="str">
        <f t="shared" si="149"/>
        <v/>
      </c>
      <c r="D3185">
        <v>2026</v>
      </c>
      <c r="E3185" t="s">
        <v>9786</v>
      </c>
      <c r="F3185" t="s">
        <v>3362</v>
      </c>
      <c r="G3185" t="s">
        <v>47</v>
      </c>
      <c r="H3185" t="s">
        <v>64</v>
      </c>
      <c r="I3185">
        <v>0</v>
      </c>
      <c r="J3185">
        <v>0</v>
      </c>
      <c r="K3185" s="29">
        <v>12</v>
      </c>
      <c r="L3185">
        <v>4</v>
      </c>
      <c r="M3185">
        <v>0</v>
      </c>
      <c r="N3185">
        <v>0</v>
      </c>
      <c r="O3185">
        <v>0</v>
      </c>
      <c r="P3185">
        <v>0</v>
      </c>
      <c r="Q3185">
        <v>3</v>
      </c>
      <c r="R3185">
        <v>7</v>
      </c>
      <c r="S3185">
        <v>5</v>
      </c>
      <c r="T3185">
        <v>4</v>
      </c>
      <c r="U3185">
        <v>3</v>
      </c>
      <c r="V3185">
        <v>4</v>
      </c>
      <c r="W3185">
        <v>3</v>
      </c>
      <c r="X3185" s="2">
        <v>0.438</v>
      </c>
    </row>
    <row r="3186" spans="1:24" x14ac:dyDescent="0.25">
      <c r="A3186">
        <f t="shared" si="150"/>
        <v>1</v>
      </c>
      <c r="B3186" t="str">
        <f t="shared" si="148"/>
        <v/>
      </c>
      <c r="C3186" t="str">
        <f t="shared" si="149"/>
        <v/>
      </c>
      <c r="D3186">
        <v>2026</v>
      </c>
      <c r="E3186" t="s">
        <v>9787</v>
      </c>
      <c r="F3186" t="s">
        <v>3362</v>
      </c>
      <c r="G3186" t="s">
        <v>32</v>
      </c>
      <c r="H3186" t="s">
        <v>64</v>
      </c>
      <c r="I3186">
        <v>0</v>
      </c>
      <c r="J3186">
        <v>2</v>
      </c>
      <c r="K3186" s="29">
        <v>17.649999999999999</v>
      </c>
      <c r="L3186">
        <v>8</v>
      </c>
      <c r="M3186">
        <v>1</v>
      </c>
      <c r="N3186">
        <v>0</v>
      </c>
      <c r="O3186">
        <v>0</v>
      </c>
      <c r="P3186">
        <v>0</v>
      </c>
      <c r="Q3186">
        <v>8.1999999999999993</v>
      </c>
      <c r="R3186">
        <v>20</v>
      </c>
      <c r="S3186">
        <v>21</v>
      </c>
      <c r="T3186">
        <v>17</v>
      </c>
      <c r="U3186">
        <v>6</v>
      </c>
      <c r="V3186">
        <v>7</v>
      </c>
      <c r="W3186">
        <v>2</v>
      </c>
      <c r="X3186" s="2">
        <v>0.44400000000000001</v>
      </c>
    </row>
    <row r="3187" spans="1:24" x14ac:dyDescent="0.25">
      <c r="A3187" t="str">
        <f t="shared" si="150"/>
        <v/>
      </c>
      <c r="B3187" t="str">
        <f t="shared" si="148"/>
        <v/>
      </c>
      <c r="C3187" t="str">
        <f t="shared" si="149"/>
        <v/>
      </c>
      <c r="D3187">
        <v>2026</v>
      </c>
      <c r="E3187" t="s">
        <v>9788</v>
      </c>
      <c r="F3187" t="s">
        <v>3381</v>
      </c>
      <c r="G3187" t="s">
        <v>37</v>
      </c>
      <c r="H3187" t="s">
        <v>64</v>
      </c>
      <c r="I3187">
        <v>4</v>
      </c>
      <c r="J3187">
        <v>3</v>
      </c>
      <c r="K3187" s="29">
        <v>4.72</v>
      </c>
      <c r="L3187">
        <v>19</v>
      </c>
      <c r="M3187">
        <v>5</v>
      </c>
      <c r="N3187">
        <v>0</v>
      </c>
      <c r="O3187">
        <v>0</v>
      </c>
      <c r="P3187">
        <v>1</v>
      </c>
      <c r="Q3187">
        <v>53.1</v>
      </c>
      <c r="R3187">
        <v>52</v>
      </c>
      <c r="S3187">
        <v>29</v>
      </c>
      <c r="T3187">
        <v>28</v>
      </c>
      <c r="U3187">
        <v>17</v>
      </c>
      <c r="V3187">
        <v>39</v>
      </c>
      <c r="W3187">
        <v>6</v>
      </c>
      <c r="X3187" s="2">
        <v>0.24399999999999999</v>
      </c>
    </row>
    <row r="3188" spans="1:24" x14ac:dyDescent="0.25">
      <c r="A3188" t="str">
        <f t="shared" si="150"/>
        <v/>
      </c>
      <c r="B3188" t="str">
        <f t="shared" si="148"/>
        <v/>
      </c>
      <c r="C3188" t="str">
        <f t="shared" si="149"/>
        <v/>
      </c>
      <c r="D3188">
        <v>2026</v>
      </c>
      <c r="E3188" t="s">
        <v>9789</v>
      </c>
      <c r="F3188" t="s">
        <v>3381</v>
      </c>
      <c r="G3188" t="s">
        <v>47</v>
      </c>
      <c r="H3188" t="s">
        <v>64</v>
      </c>
      <c r="I3188">
        <v>4</v>
      </c>
      <c r="J3188">
        <v>3</v>
      </c>
      <c r="K3188" s="29">
        <v>2.4300000000000002</v>
      </c>
      <c r="L3188">
        <v>12</v>
      </c>
      <c r="M3188">
        <v>3</v>
      </c>
      <c r="N3188">
        <v>1</v>
      </c>
      <c r="O3188">
        <v>0</v>
      </c>
      <c r="P3188">
        <v>0</v>
      </c>
      <c r="Q3188">
        <v>33.1</v>
      </c>
      <c r="R3188">
        <v>30</v>
      </c>
      <c r="S3188">
        <v>13</v>
      </c>
      <c r="T3188">
        <v>9</v>
      </c>
      <c r="U3188">
        <v>12</v>
      </c>
      <c r="V3188">
        <v>35</v>
      </c>
      <c r="W3188">
        <v>7</v>
      </c>
      <c r="X3188" s="2">
        <v>0.23300000000000001</v>
      </c>
    </row>
    <row r="3189" spans="1:24" x14ac:dyDescent="0.25">
      <c r="A3189" t="str">
        <f t="shared" si="150"/>
        <v/>
      </c>
      <c r="B3189" t="str">
        <f t="shared" si="148"/>
        <v/>
      </c>
      <c r="C3189">
        <f t="shared" si="149"/>
        <v>1</v>
      </c>
      <c r="D3189">
        <v>2026</v>
      </c>
      <c r="E3189" t="s">
        <v>6949</v>
      </c>
      <c r="F3189" t="s">
        <v>3381</v>
      </c>
      <c r="G3189" t="s">
        <v>47</v>
      </c>
      <c r="H3189" t="s">
        <v>64</v>
      </c>
      <c r="I3189">
        <v>1</v>
      </c>
      <c r="J3189">
        <v>2</v>
      </c>
      <c r="K3189" s="29">
        <v>4.24</v>
      </c>
      <c r="L3189">
        <v>14</v>
      </c>
      <c r="M3189">
        <v>8</v>
      </c>
      <c r="N3189">
        <v>0</v>
      </c>
      <c r="O3189">
        <v>0</v>
      </c>
      <c r="P3189">
        <v>3</v>
      </c>
      <c r="Q3189">
        <v>46.2</v>
      </c>
      <c r="R3189">
        <v>46</v>
      </c>
      <c r="S3189">
        <v>28</v>
      </c>
      <c r="T3189">
        <v>22</v>
      </c>
      <c r="U3189">
        <v>15</v>
      </c>
      <c r="V3189">
        <v>50</v>
      </c>
      <c r="W3189">
        <v>7</v>
      </c>
      <c r="X3189" s="2">
        <v>0.25800000000000001</v>
      </c>
    </row>
    <row r="3190" spans="1:24" x14ac:dyDescent="0.25">
      <c r="A3190" t="str">
        <f t="shared" si="150"/>
        <v/>
      </c>
      <c r="B3190" t="str">
        <f t="shared" si="148"/>
        <v/>
      </c>
      <c r="C3190" t="str">
        <f t="shared" si="149"/>
        <v/>
      </c>
      <c r="D3190">
        <v>2026</v>
      </c>
      <c r="E3190" t="s">
        <v>9790</v>
      </c>
      <c r="F3190" t="s">
        <v>3381</v>
      </c>
      <c r="G3190" t="s">
        <v>24</v>
      </c>
      <c r="H3190" t="s">
        <v>64</v>
      </c>
      <c r="I3190">
        <v>1</v>
      </c>
      <c r="J3190">
        <v>2</v>
      </c>
      <c r="K3190" s="29">
        <v>5.49</v>
      </c>
      <c r="L3190">
        <v>5</v>
      </c>
      <c r="M3190">
        <v>5</v>
      </c>
      <c r="N3190">
        <v>0</v>
      </c>
      <c r="O3190">
        <v>0</v>
      </c>
      <c r="P3190">
        <v>1</v>
      </c>
      <c r="Q3190">
        <v>19.2</v>
      </c>
      <c r="R3190">
        <v>27</v>
      </c>
      <c r="S3190">
        <v>16</v>
      </c>
      <c r="T3190">
        <v>12</v>
      </c>
      <c r="U3190">
        <v>3</v>
      </c>
      <c r="V3190">
        <v>16</v>
      </c>
      <c r="W3190">
        <v>3</v>
      </c>
      <c r="X3190" s="2">
        <v>0.32900000000000001</v>
      </c>
    </row>
    <row r="3191" spans="1:24" x14ac:dyDescent="0.25">
      <c r="A3191" t="str">
        <f t="shared" si="150"/>
        <v/>
      </c>
      <c r="B3191" t="str">
        <f t="shared" si="148"/>
        <v/>
      </c>
      <c r="C3191" t="str">
        <f t="shared" si="149"/>
        <v/>
      </c>
      <c r="D3191">
        <v>2026</v>
      </c>
      <c r="E3191" t="s">
        <v>9791</v>
      </c>
      <c r="F3191" t="s">
        <v>3381</v>
      </c>
      <c r="G3191" t="s">
        <v>47</v>
      </c>
      <c r="H3191" t="s">
        <v>64</v>
      </c>
      <c r="I3191">
        <v>0</v>
      </c>
      <c r="J3191">
        <v>0</v>
      </c>
      <c r="K3191" s="29">
        <v>5.62</v>
      </c>
      <c r="L3191">
        <v>6</v>
      </c>
      <c r="M3191">
        <v>4</v>
      </c>
      <c r="N3191">
        <v>0</v>
      </c>
      <c r="O3191">
        <v>0</v>
      </c>
      <c r="P3191">
        <v>0</v>
      </c>
      <c r="Q3191">
        <v>24</v>
      </c>
      <c r="R3191">
        <v>14</v>
      </c>
      <c r="S3191">
        <v>15</v>
      </c>
      <c r="T3191">
        <v>15</v>
      </c>
      <c r="U3191">
        <v>12</v>
      </c>
      <c r="V3191">
        <v>27</v>
      </c>
      <c r="W3191">
        <v>2</v>
      </c>
      <c r="X3191" s="2">
        <v>0.20300000000000001</v>
      </c>
    </row>
    <row r="3192" spans="1:24" x14ac:dyDescent="0.25">
      <c r="A3192">
        <f t="shared" si="150"/>
        <v>1</v>
      </c>
      <c r="B3192" t="str">
        <f t="shared" si="148"/>
        <v/>
      </c>
      <c r="C3192" t="str">
        <f t="shared" si="149"/>
        <v/>
      </c>
      <c r="D3192">
        <v>2026</v>
      </c>
      <c r="E3192" t="s">
        <v>9792</v>
      </c>
      <c r="F3192" t="s">
        <v>3381</v>
      </c>
      <c r="G3192" t="s">
        <v>32</v>
      </c>
      <c r="H3192" t="s">
        <v>64</v>
      </c>
      <c r="I3192">
        <v>0</v>
      </c>
      <c r="J3192">
        <v>5</v>
      </c>
      <c r="K3192" s="29">
        <v>5.88</v>
      </c>
      <c r="L3192">
        <v>18</v>
      </c>
      <c r="M3192">
        <v>5</v>
      </c>
      <c r="N3192">
        <v>0</v>
      </c>
      <c r="O3192">
        <v>0</v>
      </c>
      <c r="P3192">
        <v>0</v>
      </c>
      <c r="Q3192">
        <v>49</v>
      </c>
      <c r="R3192">
        <v>48</v>
      </c>
      <c r="S3192">
        <v>42</v>
      </c>
      <c r="T3192">
        <v>32</v>
      </c>
      <c r="U3192">
        <v>19</v>
      </c>
      <c r="V3192">
        <v>38</v>
      </c>
      <c r="W3192">
        <v>11</v>
      </c>
      <c r="X3192" s="2">
        <v>0.27400000000000002</v>
      </c>
    </row>
    <row r="3193" spans="1:24" x14ac:dyDescent="0.25">
      <c r="A3193">
        <f t="shared" si="150"/>
        <v>1</v>
      </c>
      <c r="B3193" t="str">
        <f t="shared" si="148"/>
        <v/>
      </c>
      <c r="C3193" t="str">
        <f t="shared" si="149"/>
        <v/>
      </c>
      <c r="D3193">
        <v>2026</v>
      </c>
      <c r="E3193" t="s">
        <v>9793</v>
      </c>
      <c r="F3193" t="s">
        <v>3381</v>
      </c>
      <c r="G3193" t="s">
        <v>32</v>
      </c>
      <c r="H3193" t="s">
        <v>64</v>
      </c>
      <c r="I3193">
        <v>1</v>
      </c>
      <c r="J3193">
        <v>2</v>
      </c>
      <c r="K3193" s="29">
        <v>6.75</v>
      </c>
      <c r="L3193">
        <v>18</v>
      </c>
      <c r="M3193">
        <v>0</v>
      </c>
      <c r="N3193">
        <v>0</v>
      </c>
      <c r="O3193">
        <v>0</v>
      </c>
      <c r="P3193">
        <v>1</v>
      </c>
      <c r="Q3193">
        <v>25.1</v>
      </c>
      <c r="R3193">
        <v>26</v>
      </c>
      <c r="S3193">
        <v>23</v>
      </c>
      <c r="T3193">
        <v>19</v>
      </c>
      <c r="U3193">
        <v>11</v>
      </c>
      <c r="V3193">
        <v>19</v>
      </c>
      <c r="W3193">
        <v>2</v>
      </c>
      <c r="X3193" s="2">
        <v>0.28899999999999998</v>
      </c>
    </row>
    <row r="3194" spans="1:24" x14ac:dyDescent="0.25">
      <c r="A3194" t="str">
        <f t="shared" si="150"/>
        <v/>
      </c>
      <c r="B3194" t="str">
        <f t="shared" si="148"/>
        <v/>
      </c>
      <c r="C3194" t="str">
        <f t="shared" si="149"/>
        <v/>
      </c>
      <c r="D3194">
        <v>2026</v>
      </c>
      <c r="E3194" t="s">
        <v>9794</v>
      </c>
      <c r="F3194" t="s">
        <v>3381</v>
      </c>
      <c r="G3194" t="s">
        <v>47</v>
      </c>
      <c r="H3194" t="s">
        <v>64</v>
      </c>
      <c r="I3194">
        <v>0</v>
      </c>
      <c r="J3194">
        <v>2</v>
      </c>
      <c r="K3194" s="29">
        <v>7.58</v>
      </c>
      <c r="L3194">
        <v>13</v>
      </c>
      <c r="M3194">
        <v>2</v>
      </c>
      <c r="N3194">
        <v>0</v>
      </c>
      <c r="O3194">
        <v>0</v>
      </c>
      <c r="P3194">
        <v>0</v>
      </c>
      <c r="Q3194">
        <v>19</v>
      </c>
      <c r="R3194">
        <v>26</v>
      </c>
      <c r="S3194">
        <v>16</v>
      </c>
      <c r="T3194">
        <v>16</v>
      </c>
      <c r="U3194">
        <v>12</v>
      </c>
      <c r="V3194">
        <v>14</v>
      </c>
      <c r="W3194">
        <v>3</v>
      </c>
      <c r="X3194" s="2">
        <v>0.34699999999999998</v>
      </c>
    </row>
    <row r="3195" spans="1:24" x14ac:dyDescent="0.25">
      <c r="A3195">
        <f t="shared" si="150"/>
        <v>1</v>
      </c>
      <c r="B3195" t="str">
        <f t="shared" si="148"/>
        <v/>
      </c>
      <c r="C3195" t="str">
        <f t="shared" si="149"/>
        <v/>
      </c>
      <c r="D3195">
        <v>2026</v>
      </c>
      <c r="E3195" t="s">
        <v>9795</v>
      </c>
      <c r="F3195" t="s">
        <v>3381</v>
      </c>
      <c r="G3195" t="s">
        <v>29</v>
      </c>
      <c r="H3195" t="s">
        <v>64</v>
      </c>
      <c r="I3195">
        <v>1</v>
      </c>
      <c r="J3195">
        <v>2</v>
      </c>
      <c r="K3195" s="29">
        <v>7.64</v>
      </c>
      <c r="L3195">
        <v>15</v>
      </c>
      <c r="M3195">
        <v>0</v>
      </c>
      <c r="N3195">
        <v>0</v>
      </c>
      <c r="O3195">
        <v>0</v>
      </c>
      <c r="P3195">
        <v>0</v>
      </c>
      <c r="Q3195">
        <v>17.2</v>
      </c>
      <c r="R3195">
        <v>28</v>
      </c>
      <c r="S3195">
        <v>19</v>
      </c>
      <c r="T3195">
        <v>15</v>
      </c>
      <c r="U3195">
        <v>12</v>
      </c>
      <c r="V3195">
        <v>14</v>
      </c>
      <c r="W3195">
        <v>6</v>
      </c>
      <c r="X3195" s="2">
        <v>0.32200000000000001</v>
      </c>
    </row>
    <row r="3196" spans="1:24" x14ac:dyDescent="0.25">
      <c r="A3196" t="str">
        <f t="shared" si="150"/>
        <v/>
      </c>
      <c r="B3196" t="str">
        <f t="shared" si="148"/>
        <v/>
      </c>
      <c r="C3196" t="str">
        <f t="shared" si="149"/>
        <v/>
      </c>
      <c r="D3196">
        <v>2026</v>
      </c>
      <c r="E3196" t="s">
        <v>9796</v>
      </c>
      <c r="F3196" t="s">
        <v>3381</v>
      </c>
      <c r="G3196" t="s">
        <v>37</v>
      </c>
      <c r="H3196" t="s">
        <v>64</v>
      </c>
      <c r="I3196">
        <v>4</v>
      </c>
      <c r="J3196">
        <v>5</v>
      </c>
      <c r="K3196" s="29">
        <v>8.0299999999999994</v>
      </c>
      <c r="L3196">
        <v>17</v>
      </c>
      <c r="M3196">
        <v>10</v>
      </c>
      <c r="N3196">
        <v>0</v>
      </c>
      <c r="O3196">
        <v>0</v>
      </c>
      <c r="P3196">
        <v>0</v>
      </c>
      <c r="Q3196">
        <v>52.2</v>
      </c>
      <c r="R3196">
        <v>68</v>
      </c>
      <c r="S3196">
        <v>49</v>
      </c>
      <c r="T3196">
        <v>47</v>
      </c>
      <c r="U3196">
        <v>25</v>
      </c>
      <c r="V3196">
        <v>49</v>
      </c>
      <c r="W3196">
        <v>11</v>
      </c>
      <c r="X3196" s="2">
        <v>0.315</v>
      </c>
    </row>
    <row r="3197" spans="1:24" x14ac:dyDescent="0.25">
      <c r="A3197" t="str">
        <f t="shared" si="150"/>
        <v/>
      </c>
      <c r="B3197" t="str">
        <f t="shared" si="148"/>
        <v/>
      </c>
      <c r="C3197" t="str">
        <f t="shared" si="149"/>
        <v/>
      </c>
      <c r="D3197">
        <v>2026</v>
      </c>
      <c r="E3197" t="s">
        <v>9797</v>
      </c>
      <c r="F3197" t="s">
        <v>3381</v>
      </c>
      <c r="G3197" t="s">
        <v>24</v>
      </c>
      <c r="H3197" t="s">
        <v>64</v>
      </c>
      <c r="I3197">
        <v>1</v>
      </c>
      <c r="J3197">
        <v>1</v>
      </c>
      <c r="K3197" s="29">
        <v>8.0399999999999991</v>
      </c>
      <c r="L3197">
        <v>21</v>
      </c>
      <c r="M3197">
        <v>0</v>
      </c>
      <c r="N3197">
        <v>0</v>
      </c>
      <c r="O3197">
        <v>0</v>
      </c>
      <c r="P3197">
        <v>0</v>
      </c>
      <c r="Q3197">
        <v>28</v>
      </c>
      <c r="R3197">
        <v>39</v>
      </c>
      <c r="S3197">
        <v>31</v>
      </c>
      <c r="T3197">
        <v>25</v>
      </c>
      <c r="U3197">
        <v>17</v>
      </c>
      <c r="V3197">
        <v>16</v>
      </c>
      <c r="W3197">
        <v>8</v>
      </c>
      <c r="X3197" s="2">
        <v>0.32500000000000001</v>
      </c>
    </row>
    <row r="3198" spans="1:24" x14ac:dyDescent="0.25">
      <c r="A3198" t="str">
        <f t="shared" si="150"/>
        <v/>
      </c>
      <c r="B3198" t="str">
        <f t="shared" si="148"/>
        <v/>
      </c>
      <c r="C3198" t="str">
        <f t="shared" si="149"/>
        <v/>
      </c>
      <c r="D3198">
        <v>2026</v>
      </c>
      <c r="E3198" t="s">
        <v>9798</v>
      </c>
      <c r="F3198" t="s">
        <v>3381</v>
      </c>
      <c r="G3198" t="s">
        <v>24</v>
      </c>
      <c r="H3198" t="s">
        <v>64</v>
      </c>
      <c r="I3198">
        <v>1</v>
      </c>
      <c r="J3198">
        <v>1</v>
      </c>
      <c r="K3198" s="29">
        <v>8.2200000000000006</v>
      </c>
      <c r="L3198">
        <v>18</v>
      </c>
      <c r="M3198">
        <v>2</v>
      </c>
      <c r="N3198">
        <v>0</v>
      </c>
      <c r="O3198">
        <v>0</v>
      </c>
      <c r="P3198">
        <v>1</v>
      </c>
      <c r="Q3198">
        <v>23</v>
      </c>
      <c r="R3198">
        <v>28</v>
      </c>
      <c r="S3198">
        <v>22</v>
      </c>
      <c r="T3198">
        <v>21</v>
      </c>
      <c r="U3198">
        <v>11</v>
      </c>
      <c r="V3198">
        <v>21</v>
      </c>
      <c r="W3198">
        <v>4</v>
      </c>
      <c r="X3198" s="2">
        <v>0.308</v>
      </c>
    </row>
    <row r="3199" spans="1:24" x14ac:dyDescent="0.25">
      <c r="A3199" t="str">
        <f t="shared" si="150"/>
        <v/>
      </c>
      <c r="B3199" t="str">
        <f t="shared" si="148"/>
        <v/>
      </c>
      <c r="C3199" t="str">
        <f t="shared" si="149"/>
        <v/>
      </c>
      <c r="D3199">
        <v>2026</v>
      </c>
      <c r="E3199" t="s">
        <v>9799</v>
      </c>
      <c r="F3199" t="s">
        <v>3381</v>
      </c>
      <c r="G3199" t="s">
        <v>24</v>
      </c>
      <c r="H3199" t="s">
        <v>64</v>
      </c>
      <c r="I3199">
        <v>1</v>
      </c>
      <c r="J3199">
        <v>1</v>
      </c>
      <c r="K3199" s="29">
        <v>8.7799999999999994</v>
      </c>
      <c r="L3199">
        <v>11</v>
      </c>
      <c r="M3199">
        <v>7</v>
      </c>
      <c r="N3199">
        <v>0</v>
      </c>
      <c r="O3199">
        <v>0</v>
      </c>
      <c r="P3199">
        <v>0</v>
      </c>
      <c r="Q3199">
        <v>27.2</v>
      </c>
      <c r="R3199">
        <v>37</v>
      </c>
      <c r="S3199">
        <v>28</v>
      </c>
      <c r="T3199">
        <v>27</v>
      </c>
      <c r="U3199">
        <v>14</v>
      </c>
      <c r="V3199">
        <v>24</v>
      </c>
      <c r="W3199">
        <v>7</v>
      </c>
      <c r="X3199" s="2">
        <v>0.33</v>
      </c>
    </row>
    <row r="3200" spans="1:24" x14ac:dyDescent="0.25">
      <c r="A3200" t="str">
        <f t="shared" si="150"/>
        <v/>
      </c>
      <c r="B3200" t="str">
        <f t="shared" si="148"/>
        <v/>
      </c>
      <c r="C3200" t="str">
        <f t="shared" si="149"/>
        <v/>
      </c>
      <c r="D3200">
        <v>2026</v>
      </c>
      <c r="E3200" t="s">
        <v>9800</v>
      </c>
      <c r="F3200" t="s">
        <v>3381</v>
      </c>
      <c r="G3200" t="s">
        <v>24</v>
      </c>
      <c r="H3200" t="s">
        <v>64</v>
      </c>
      <c r="I3200">
        <v>1</v>
      </c>
      <c r="J3200">
        <v>5</v>
      </c>
      <c r="K3200" s="29">
        <v>9.5500000000000007</v>
      </c>
      <c r="L3200">
        <v>14</v>
      </c>
      <c r="M3200">
        <v>3</v>
      </c>
      <c r="N3200">
        <v>0</v>
      </c>
      <c r="O3200">
        <v>0</v>
      </c>
      <c r="P3200">
        <v>0</v>
      </c>
      <c r="Q3200">
        <v>27.1</v>
      </c>
      <c r="R3200">
        <v>39</v>
      </c>
      <c r="S3200">
        <v>33</v>
      </c>
      <c r="T3200">
        <v>29</v>
      </c>
      <c r="U3200">
        <v>19</v>
      </c>
      <c r="V3200">
        <v>23</v>
      </c>
      <c r="W3200">
        <v>2</v>
      </c>
      <c r="X3200" s="2">
        <v>0.33300000000000002</v>
      </c>
    </row>
    <row r="3201" spans="1:24" x14ac:dyDescent="0.25">
      <c r="A3201" t="str">
        <f t="shared" si="150"/>
        <v/>
      </c>
      <c r="B3201" t="str">
        <f t="shared" si="148"/>
        <v/>
      </c>
      <c r="C3201" t="str">
        <f t="shared" si="149"/>
        <v/>
      </c>
      <c r="D3201">
        <v>2026</v>
      </c>
      <c r="E3201" t="s">
        <v>9801</v>
      </c>
      <c r="F3201" t="s">
        <v>3381</v>
      </c>
      <c r="G3201" t="s">
        <v>37</v>
      </c>
      <c r="H3201" t="s">
        <v>64</v>
      </c>
      <c r="I3201">
        <v>1</v>
      </c>
      <c r="J3201">
        <v>0</v>
      </c>
      <c r="K3201" s="29">
        <v>10.18</v>
      </c>
      <c r="L3201">
        <v>19</v>
      </c>
      <c r="M3201">
        <v>1</v>
      </c>
      <c r="N3201">
        <v>0</v>
      </c>
      <c r="O3201">
        <v>0</v>
      </c>
      <c r="P3201">
        <v>0</v>
      </c>
      <c r="Q3201">
        <v>20.100000000000001</v>
      </c>
      <c r="R3201">
        <v>35</v>
      </c>
      <c r="S3201">
        <v>27</v>
      </c>
      <c r="T3201">
        <v>23</v>
      </c>
      <c r="U3201">
        <v>16</v>
      </c>
      <c r="V3201">
        <v>19</v>
      </c>
      <c r="W3201">
        <v>5</v>
      </c>
      <c r="X3201" s="2">
        <v>0.40699999999999997</v>
      </c>
    </row>
    <row r="3202" spans="1:24" x14ac:dyDescent="0.25">
      <c r="A3202" t="str">
        <f t="shared" si="150"/>
        <v/>
      </c>
      <c r="B3202" t="str">
        <f t="shared" ref="B3202:B3265" si="151">IF(COUNTIFS(Draft_Player,$E3202),COUNTIFS(Draft_Player,$E3202),"")</f>
        <v/>
      </c>
      <c r="C3202">
        <f t="shared" ref="C3202:C3265" si="152">IF(COUNTIFS(Transfers_Player,$E3202),COUNTIFS(Transfers_Player,$E3202),"")</f>
        <v>1</v>
      </c>
      <c r="D3202">
        <v>2026</v>
      </c>
      <c r="E3202" t="s">
        <v>3414</v>
      </c>
      <c r="F3202" t="s">
        <v>3399</v>
      </c>
      <c r="G3202" t="s">
        <v>37</v>
      </c>
      <c r="H3202" t="s">
        <v>64</v>
      </c>
      <c r="I3202">
        <v>0</v>
      </c>
      <c r="J3202">
        <v>0</v>
      </c>
      <c r="K3202" s="29">
        <v>5.4</v>
      </c>
      <c r="L3202">
        <v>3</v>
      </c>
      <c r="M3202">
        <v>0</v>
      </c>
      <c r="N3202">
        <v>0</v>
      </c>
      <c r="O3202">
        <v>0</v>
      </c>
      <c r="P3202">
        <v>0</v>
      </c>
      <c r="Q3202">
        <v>1.2</v>
      </c>
      <c r="R3202">
        <v>3</v>
      </c>
      <c r="S3202">
        <v>1</v>
      </c>
      <c r="T3202">
        <v>1</v>
      </c>
      <c r="U3202">
        <v>1</v>
      </c>
      <c r="V3202">
        <v>1</v>
      </c>
      <c r="W3202">
        <v>0</v>
      </c>
      <c r="X3202" s="2">
        <v>0.42899999999999999</v>
      </c>
    </row>
    <row r="3203" spans="1:24" x14ac:dyDescent="0.25">
      <c r="A3203" t="str">
        <f t="shared" si="150"/>
        <v/>
      </c>
      <c r="B3203" t="str">
        <f t="shared" si="151"/>
        <v/>
      </c>
      <c r="C3203">
        <f t="shared" si="152"/>
        <v>1</v>
      </c>
      <c r="D3203">
        <v>2026</v>
      </c>
      <c r="E3203" t="s">
        <v>6747</v>
      </c>
      <c r="F3203" t="s">
        <v>3399</v>
      </c>
      <c r="G3203" t="s">
        <v>37</v>
      </c>
      <c r="H3203" t="s">
        <v>64</v>
      </c>
      <c r="I3203">
        <v>4</v>
      </c>
      <c r="J3203">
        <v>3</v>
      </c>
      <c r="K3203" s="29">
        <v>6.66</v>
      </c>
      <c r="L3203">
        <v>16</v>
      </c>
      <c r="M3203">
        <v>4</v>
      </c>
      <c r="N3203">
        <v>0</v>
      </c>
      <c r="O3203">
        <v>0</v>
      </c>
      <c r="P3203">
        <v>0</v>
      </c>
      <c r="Q3203">
        <v>52.2</v>
      </c>
      <c r="R3203">
        <v>51</v>
      </c>
      <c r="S3203">
        <v>49</v>
      </c>
      <c r="T3203">
        <v>39</v>
      </c>
      <c r="U3203">
        <v>44</v>
      </c>
      <c r="V3203">
        <v>67</v>
      </c>
      <c r="W3203">
        <v>9</v>
      </c>
      <c r="X3203" s="2">
        <v>0.254</v>
      </c>
    </row>
    <row r="3204" spans="1:24" x14ac:dyDescent="0.25">
      <c r="A3204" t="str">
        <f t="shared" si="150"/>
        <v/>
      </c>
      <c r="B3204" t="str">
        <f t="shared" si="151"/>
        <v/>
      </c>
      <c r="C3204" t="str">
        <f t="shared" si="152"/>
        <v/>
      </c>
      <c r="D3204">
        <v>2026</v>
      </c>
      <c r="E3204" t="s">
        <v>9802</v>
      </c>
      <c r="F3204" t="s">
        <v>3399</v>
      </c>
      <c r="G3204" t="s">
        <v>47</v>
      </c>
      <c r="H3204" t="s">
        <v>64</v>
      </c>
      <c r="I3204">
        <v>0</v>
      </c>
      <c r="J3204">
        <v>10</v>
      </c>
      <c r="K3204" s="29">
        <v>7.33</v>
      </c>
      <c r="L3204">
        <v>16</v>
      </c>
      <c r="M3204">
        <v>7</v>
      </c>
      <c r="N3204">
        <v>0</v>
      </c>
      <c r="O3204">
        <v>0</v>
      </c>
      <c r="P3204">
        <v>0</v>
      </c>
      <c r="Q3204">
        <v>54</v>
      </c>
      <c r="R3204">
        <v>65</v>
      </c>
      <c r="S3204">
        <v>50</v>
      </c>
      <c r="T3204">
        <v>44</v>
      </c>
      <c r="U3204">
        <v>37</v>
      </c>
      <c r="V3204">
        <v>28</v>
      </c>
      <c r="W3204">
        <v>11</v>
      </c>
      <c r="X3204" s="2">
        <v>0.31</v>
      </c>
    </row>
    <row r="3205" spans="1:24" x14ac:dyDescent="0.25">
      <c r="A3205" t="str">
        <f t="shared" si="150"/>
        <v/>
      </c>
      <c r="B3205" t="str">
        <f t="shared" si="151"/>
        <v/>
      </c>
      <c r="C3205" t="str">
        <f t="shared" si="152"/>
        <v/>
      </c>
      <c r="D3205">
        <v>2026</v>
      </c>
      <c r="E3205" t="s">
        <v>9803</v>
      </c>
      <c r="F3205" t="s">
        <v>3399</v>
      </c>
      <c r="G3205" t="s">
        <v>37</v>
      </c>
      <c r="H3205" t="s">
        <v>64</v>
      </c>
      <c r="I3205">
        <v>1</v>
      </c>
      <c r="J3205">
        <v>7</v>
      </c>
      <c r="K3205" s="29">
        <v>7.38</v>
      </c>
      <c r="L3205">
        <v>17</v>
      </c>
      <c r="M3205">
        <v>10</v>
      </c>
      <c r="N3205">
        <v>0</v>
      </c>
      <c r="O3205">
        <v>0</v>
      </c>
      <c r="P3205">
        <v>1</v>
      </c>
      <c r="Q3205">
        <v>50</v>
      </c>
      <c r="R3205">
        <v>60</v>
      </c>
      <c r="S3205">
        <v>46</v>
      </c>
      <c r="T3205">
        <v>41</v>
      </c>
      <c r="U3205">
        <v>33</v>
      </c>
      <c r="V3205">
        <v>45</v>
      </c>
      <c r="W3205">
        <v>9</v>
      </c>
      <c r="X3205" s="2">
        <v>0.29599999999999999</v>
      </c>
    </row>
    <row r="3206" spans="1:24" x14ac:dyDescent="0.25">
      <c r="A3206">
        <f t="shared" si="150"/>
        <v>1</v>
      </c>
      <c r="B3206" t="str">
        <f t="shared" si="151"/>
        <v/>
      </c>
      <c r="C3206" t="str">
        <f t="shared" si="152"/>
        <v/>
      </c>
      <c r="D3206">
        <v>2026</v>
      </c>
      <c r="E3206" t="s">
        <v>9804</v>
      </c>
      <c r="F3206" t="s">
        <v>3399</v>
      </c>
      <c r="G3206" t="s">
        <v>29</v>
      </c>
      <c r="H3206" t="s">
        <v>64</v>
      </c>
      <c r="I3206">
        <v>2</v>
      </c>
      <c r="J3206">
        <v>1</v>
      </c>
      <c r="K3206" s="29">
        <v>8.0500000000000007</v>
      </c>
      <c r="L3206">
        <v>17</v>
      </c>
      <c r="M3206">
        <v>2</v>
      </c>
      <c r="N3206">
        <v>0</v>
      </c>
      <c r="O3206">
        <v>0</v>
      </c>
      <c r="P3206">
        <v>0</v>
      </c>
      <c r="Q3206">
        <v>38</v>
      </c>
      <c r="R3206">
        <v>53</v>
      </c>
      <c r="S3206">
        <v>34</v>
      </c>
      <c r="T3206">
        <v>34</v>
      </c>
      <c r="U3206">
        <v>21</v>
      </c>
      <c r="V3206">
        <v>31</v>
      </c>
      <c r="W3206">
        <v>4</v>
      </c>
      <c r="X3206" s="2">
        <v>0.34</v>
      </c>
    </row>
    <row r="3207" spans="1:24" x14ac:dyDescent="0.25">
      <c r="A3207">
        <f t="shared" si="150"/>
        <v>1</v>
      </c>
      <c r="B3207" t="str">
        <f t="shared" si="151"/>
        <v/>
      </c>
      <c r="C3207" t="str">
        <f t="shared" si="152"/>
        <v/>
      </c>
      <c r="D3207">
        <v>2026</v>
      </c>
      <c r="E3207" t="s">
        <v>3413</v>
      </c>
      <c r="F3207" t="s">
        <v>3399</v>
      </c>
      <c r="G3207" t="s">
        <v>32</v>
      </c>
      <c r="H3207" t="s">
        <v>64</v>
      </c>
      <c r="I3207">
        <v>0</v>
      </c>
      <c r="J3207">
        <v>0</v>
      </c>
      <c r="K3207" s="29">
        <v>8.1</v>
      </c>
      <c r="L3207">
        <v>7</v>
      </c>
      <c r="M3207">
        <v>0</v>
      </c>
      <c r="N3207">
        <v>0</v>
      </c>
      <c r="O3207">
        <v>0</v>
      </c>
      <c r="P3207">
        <v>0</v>
      </c>
      <c r="Q3207">
        <v>6.2</v>
      </c>
      <c r="R3207">
        <v>9</v>
      </c>
      <c r="S3207">
        <v>6</v>
      </c>
      <c r="T3207">
        <v>6</v>
      </c>
      <c r="U3207">
        <v>2</v>
      </c>
      <c r="V3207">
        <v>1</v>
      </c>
      <c r="W3207">
        <v>2</v>
      </c>
      <c r="X3207" s="2">
        <v>0.32100000000000001</v>
      </c>
    </row>
    <row r="3208" spans="1:24" x14ac:dyDescent="0.25">
      <c r="A3208" t="str">
        <f t="shared" si="150"/>
        <v/>
      </c>
      <c r="B3208" t="str">
        <f t="shared" si="151"/>
        <v/>
      </c>
      <c r="C3208">
        <f t="shared" si="152"/>
        <v>1</v>
      </c>
      <c r="D3208">
        <v>2026</v>
      </c>
      <c r="E3208" t="s">
        <v>696</v>
      </c>
      <c r="F3208" t="s">
        <v>3399</v>
      </c>
      <c r="G3208" t="s">
        <v>24</v>
      </c>
      <c r="H3208" t="s">
        <v>64</v>
      </c>
      <c r="I3208">
        <v>1</v>
      </c>
      <c r="J3208">
        <v>0</v>
      </c>
      <c r="K3208" s="29">
        <v>8.2200000000000006</v>
      </c>
      <c r="L3208">
        <v>8</v>
      </c>
      <c r="M3208">
        <v>5</v>
      </c>
      <c r="N3208">
        <v>0</v>
      </c>
      <c r="O3208">
        <v>0</v>
      </c>
      <c r="P3208">
        <v>1</v>
      </c>
      <c r="Q3208">
        <v>15.1</v>
      </c>
      <c r="R3208">
        <v>16</v>
      </c>
      <c r="S3208">
        <v>20</v>
      </c>
      <c r="T3208">
        <v>14</v>
      </c>
      <c r="U3208">
        <v>11</v>
      </c>
      <c r="V3208">
        <v>19</v>
      </c>
      <c r="W3208">
        <v>7</v>
      </c>
      <c r="X3208" s="2">
        <v>0.27100000000000002</v>
      </c>
    </row>
    <row r="3209" spans="1:24" x14ac:dyDescent="0.25">
      <c r="A3209">
        <f t="shared" si="150"/>
        <v>1</v>
      </c>
      <c r="B3209" t="str">
        <f t="shared" si="151"/>
        <v/>
      </c>
      <c r="C3209" t="str">
        <f t="shared" si="152"/>
        <v/>
      </c>
      <c r="D3209">
        <v>2026</v>
      </c>
      <c r="E3209" t="s">
        <v>9805</v>
      </c>
      <c r="F3209" t="s">
        <v>3399</v>
      </c>
      <c r="G3209" t="s">
        <v>29</v>
      </c>
      <c r="H3209" t="s">
        <v>64</v>
      </c>
      <c r="I3209">
        <v>0</v>
      </c>
      <c r="J3209">
        <v>5</v>
      </c>
      <c r="K3209" s="29">
        <v>9.57</v>
      </c>
      <c r="L3209">
        <v>18</v>
      </c>
      <c r="M3209">
        <v>8</v>
      </c>
      <c r="N3209">
        <v>0</v>
      </c>
      <c r="O3209">
        <v>0</v>
      </c>
      <c r="P3209">
        <v>0</v>
      </c>
      <c r="Q3209">
        <v>42.1</v>
      </c>
      <c r="R3209">
        <v>73</v>
      </c>
      <c r="S3209">
        <v>63</v>
      </c>
      <c r="T3209">
        <v>45</v>
      </c>
      <c r="U3209">
        <v>27</v>
      </c>
      <c r="V3209">
        <v>32</v>
      </c>
      <c r="W3209">
        <v>6</v>
      </c>
      <c r="X3209" s="2">
        <v>0.38</v>
      </c>
    </row>
    <row r="3210" spans="1:24" x14ac:dyDescent="0.25">
      <c r="A3210">
        <f t="shared" si="150"/>
        <v>1</v>
      </c>
      <c r="B3210" t="str">
        <f t="shared" si="151"/>
        <v/>
      </c>
      <c r="C3210" t="str">
        <f t="shared" si="152"/>
        <v/>
      </c>
      <c r="D3210">
        <v>2026</v>
      </c>
      <c r="E3210" t="s">
        <v>9806</v>
      </c>
      <c r="F3210" t="s">
        <v>3399</v>
      </c>
      <c r="G3210" t="s">
        <v>32</v>
      </c>
      <c r="H3210" t="s">
        <v>64</v>
      </c>
      <c r="I3210">
        <v>1</v>
      </c>
      <c r="J3210">
        <v>6</v>
      </c>
      <c r="K3210" s="29">
        <v>10.65</v>
      </c>
      <c r="L3210">
        <v>21</v>
      </c>
      <c r="M3210">
        <v>5</v>
      </c>
      <c r="N3210">
        <v>0</v>
      </c>
      <c r="O3210">
        <v>0</v>
      </c>
      <c r="P3210">
        <v>2</v>
      </c>
      <c r="Q3210">
        <v>49</v>
      </c>
      <c r="R3210">
        <v>81</v>
      </c>
      <c r="S3210">
        <v>66</v>
      </c>
      <c r="T3210">
        <v>58</v>
      </c>
      <c r="U3210">
        <v>26</v>
      </c>
      <c r="V3210">
        <v>28</v>
      </c>
      <c r="W3210">
        <v>8</v>
      </c>
      <c r="X3210" s="2">
        <v>0.379</v>
      </c>
    </row>
    <row r="3211" spans="1:24" x14ac:dyDescent="0.25">
      <c r="A3211" t="str">
        <f t="shared" si="150"/>
        <v/>
      </c>
      <c r="B3211" t="str">
        <f t="shared" si="151"/>
        <v/>
      </c>
      <c r="C3211">
        <f t="shared" si="152"/>
        <v>1</v>
      </c>
      <c r="D3211">
        <v>2026</v>
      </c>
      <c r="E3211" t="s">
        <v>6750</v>
      </c>
      <c r="F3211" t="s">
        <v>3399</v>
      </c>
      <c r="G3211" t="s">
        <v>37</v>
      </c>
      <c r="H3211" t="s">
        <v>64</v>
      </c>
      <c r="I3211">
        <v>0</v>
      </c>
      <c r="J3211">
        <v>1</v>
      </c>
      <c r="K3211" s="29">
        <v>10.66</v>
      </c>
      <c r="L3211">
        <v>13</v>
      </c>
      <c r="M3211">
        <v>0</v>
      </c>
      <c r="N3211">
        <v>0</v>
      </c>
      <c r="O3211">
        <v>0</v>
      </c>
      <c r="P3211">
        <v>0</v>
      </c>
      <c r="Q3211">
        <v>12.2</v>
      </c>
      <c r="R3211">
        <v>17</v>
      </c>
      <c r="S3211">
        <v>19</v>
      </c>
      <c r="T3211">
        <v>15</v>
      </c>
      <c r="U3211">
        <v>17</v>
      </c>
      <c r="V3211">
        <v>13</v>
      </c>
      <c r="W3211">
        <v>6</v>
      </c>
      <c r="X3211" s="2">
        <v>0.28799999999999998</v>
      </c>
    </row>
    <row r="3212" spans="1:24" x14ac:dyDescent="0.25">
      <c r="A3212" t="str">
        <f t="shared" si="150"/>
        <v/>
      </c>
      <c r="B3212" t="str">
        <f t="shared" si="151"/>
        <v/>
      </c>
      <c r="C3212">
        <f t="shared" si="152"/>
        <v>1</v>
      </c>
      <c r="D3212">
        <v>2026</v>
      </c>
      <c r="E3212" t="s">
        <v>6758</v>
      </c>
      <c r="F3212" t="s">
        <v>3399</v>
      </c>
      <c r="G3212" t="s">
        <v>47</v>
      </c>
      <c r="H3212" t="s">
        <v>64</v>
      </c>
      <c r="I3212">
        <v>0</v>
      </c>
      <c r="J3212">
        <v>0</v>
      </c>
      <c r="K3212" s="29">
        <v>11.37</v>
      </c>
      <c r="L3212">
        <v>10</v>
      </c>
      <c r="M3212">
        <v>0</v>
      </c>
      <c r="N3212">
        <v>0</v>
      </c>
      <c r="O3212">
        <v>0</v>
      </c>
      <c r="P3212">
        <v>0</v>
      </c>
      <c r="Q3212">
        <v>6.1</v>
      </c>
      <c r="R3212">
        <v>6</v>
      </c>
      <c r="S3212">
        <v>8</v>
      </c>
      <c r="T3212">
        <v>8</v>
      </c>
      <c r="U3212">
        <v>8</v>
      </c>
      <c r="V3212">
        <v>5</v>
      </c>
      <c r="W3212">
        <v>5</v>
      </c>
      <c r="X3212" s="2">
        <v>0.26100000000000001</v>
      </c>
    </row>
    <row r="3213" spans="1:24" x14ac:dyDescent="0.25">
      <c r="A3213">
        <f t="shared" si="150"/>
        <v>1</v>
      </c>
      <c r="B3213" t="str">
        <f t="shared" si="151"/>
        <v/>
      </c>
      <c r="C3213" t="str">
        <f t="shared" si="152"/>
        <v/>
      </c>
      <c r="D3213">
        <v>2026</v>
      </c>
      <c r="E3213" t="s">
        <v>9807</v>
      </c>
      <c r="F3213" t="s">
        <v>3399</v>
      </c>
      <c r="G3213" t="s">
        <v>29</v>
      </c>
      <c r="H3213" t="s">
        <v>64</v>
      </c>
      <c r="I3213">
        <v>0</v>
      </c>
      <c r="J3213">
        <v>1</v>
      </c>
      <c r="K3213" s="29">
        <v>11.42</v>
      </c>
      <c r="L3213">
        <v>3</v>
      </c>
      <c r="M3213">
        <v>3</v>
      </c>
      <c r="N3213">
        <v>0</v>
      </c>
      <c r="O3213">
        <v>0</v>
      </c>
      <c r="P3213">
        <v>0</v>
      </c>
      <c r="Q3213">
        <v>8.1999999999999993</v>
      </c>
      <c r="R3213">
        <v>9</v>
      </c>
      <c r="S3213">
        <v>11</v>
      </c>
      <c r="T3213">
        <v>11</v>
      </c>
      <c r="U3213">
        <v>9</v>
      </c>
      <c r="V3213">
        <v>11</v>
      </c>
      <c r="W3213">
        <v>2</v>
      </c>
      <c r="X3213" s="2">
        <v>0.28100000000000003</v>
      </c>
    </row>
    <row r="3214" spans="1:24" x14ac:dyDescent="0.25">
      <c r="A3214">
        <f t="shared" si="150"/>
        <v>1</v>
      </c>
      <c r="B3214" t="str">
        <f t="shared" si="151"/>
        <v/>
      </c>
      <c r="C3214" t="str">
        <f t="shared" si="152"/>
        <v/>
      </c>
      <c r="D3214">
        <v>2026</v>
      </c>
      <c r="E3214" t="s">
        <v>9808</v>
      </c>
      <c r="F3214" t="s">
        <v>3399</v>
      </c>
      <c r="G3214" t="s">
        <v>29</v>
      </c>
      <c r="H3214" t="s">
        <v>64</v>
      </c>
      <c r="I3214">
        <v>0</v>
      </c>
      <c r="J3214">
        <v>0</v>
      </c>
      <c r="K3214" s="29">
        <v>11.84</v>
      </c>
      <c r="L3214">
        <v>14</v>
      </c>
      <c r="M3214">
        <v>1</v>
      </c>
      <c r="N3214">
        <v>0</v>
      </c>
      <c r="O3214">
        <v>0</v>
      </c>
      <c r="P3214">
        <v>0</v>
      </c>
      <c r="Q3214">
        <v>19</v>
      </c>
      <c r="R3214">
        <v>36</v>
      </c>
      <c r="S3214">
        <v>36</v>
      </c>
      <c r="T3214">
        <v>25</v>
      </c>
      <c r="U3214">
        <v>22</v>
      </c>
      <c r="V3214">
        <v>14</v>
      </c>
      <c r="W3214">
        <v>1</v>
      </c>
      <c r="X3214" s="2">
        <v>0.39100000000000001</v>
      </c>
    </row>
    <row r="3215" spans="1:24" x14ac:dyDescent="0.25">
      <c r="A3215">
        <f t="shared" si="150"/>
        <v>1</v>
      </c>
      <c r="B3215" t="str">
        <f t="shared" si="151"/>
        <v/>
      </c>
      <c r="C3215" t="str">
        <f t="shared" si="152"/>
        <v/>
      </c>
      <c r="D3215">
        <v>2026</v>
      </c>
      <c r="E3215" t="s">
        <v>9809</v>
      </c>
      <c r="F3215" t="s">
        <v>3399</v>
      </c>
      <c r="G3215" t="s">
        <v>29</v>
      </c>
      <c r="H3215" t="s">
        <v>64</v>
      </c>
      <c r="I3215">
        <v>1</v>
      </c>
      <c r="J3215">
        <v>6</v>
      </c>
      <c r="K3215" s="29">
        <v>12.71</v>
      </c>
      <c r="L3215">
        <v>14</v>
      </c>
      <c r="M3215">
        <v>9</v>
      </c>
      <c r="N3215">
        <v>0</v>
      </c>
      <c r="O3215">
        <v>0</v>
      </c>
      <c r="P3215">
        <v>0</v>
      </c>
      <c r="Q3215">
        <v>34</v>
      </c>
      <c r="R3215">
        <v>53</v>
      </c>
      <c r="S3215">
        <v>48</v>
      </c>
      <c r="T3215">
        <v>48</v>
      </c>
      <c r="U3215">
        <v>21</v>
      </c>
      <c r="V3215">
        <v>15</v>
      </c>
      <c r="W3215">
        <v>17</v>
      </c>
      <c r="X3215" s="2">
        <v>0.35299999999999998</v>
      </c>
    </row>
    <row r="3216" spans="1:24" x14ac:dyDescent="0.25">
      <c r="A3216" t="str">
        <f t="shared" si="150"/>
        <v/>
      </c>
      <c r="B3216" t="str">
        <f t="shared" si="151"/>
        <v/>
      </c>
      <c r="C3216">
        <f t="shared" si="152"/>
        <v>1</v>
      </c>
      <c r="D3216">
        <v>2026</v>
      </c>
      <c r="E3216" t="s">
        <v>6757</v>
      </c>
      <c r="F3216" t="s">
        <v>3399</v>
      </c>
      <c r="G3216" t="s">
        <v>47</v>
      </c>
      <c r="H3216" t="s">
        <v>64</v>
      </c>
      <c r="I3216">
        <v>1</v>
      </c>
      <c r="J3216">
        <v>2</v>
      </c>
      <c r="K3216" s="29">
        <v>13.5</v>
      </c>
      <c r="L3216">
        <v>17</v>
      </c>
      <c r="M3216">
        <v>2</v>
      </c>
      <c r="N3216">
        <v>0</v>
      </c>
      <c r="O3216">
        <v>0</v>
      </c>
      <c r="P3216">
        <v>1</v>
      </c>
      <c r="Q3216">
        <v>32.200000000000003</v>
      </c>
      <c r="R3216">
        <v>63</v>
      </c>
      <c r="S3216">
        <v>51</v>
      </c>
      <c r="T3216">
        <v>49</v>
      </c>
      <c r="U3216">
        <v>26</v>
      </c>
      <c r="V3216">
        <v>24</v>
      </c>
      <c r="W3216">
        <v>7</v>
      </c>
      <c r="X3216" s="2">
        <v>0.41399999999999998</v>
      </c>
    </row>
    <row r="3217" spans="1:24" x14ac:dyDescent="0.25">
      <c r="A3217">
        <f t="shared" si="150"/>
        <v>1</v>
      </c>
      <c r="B3217" t="str">
        <f t="shared" si="151"/>
        <v/>
      </c>
      <c r="C3217" t="str">
        <f t="shared" si="152"/>
        <v/>
      </c>
      <c r="D3217">
        <v>2026</v>
      </c>
      <c r="E3217" t="s">
        <v>9810</v>
      </c>
      <c r="F3217" t="s">
        <v>3399</v>
      </c>
      <c r="G3217" t="s">
        <v>32</v>
      </c>
      <c r="H3217" t="s">
        <v>64</v>
      </c>
      <c r="I3217">
        <v>0</v>
      </c>
      <c r="J3217">
        <v>1</v>
      </c>
      <c r="K3217" s="29">
        <v>13.89</v>
      </c>
      <c r="L3217">
        <v>11</v>
      </c>
      <c r="M3217">
        <v>0</v>
      </c>
      <c r="N3217">
        <v>0</v>
      </c>
      <c r="O3217">
        <v>0</v>
      </c>
      <c r="P3217">
        <v>0</v>
      </c>
      <c r="Q3217">
        <v>11.2</v>
      </c>
      <c r="R3217">
        <v>17</v>
      </c>
      <c r="S3217">
        <v>18</v>
      </c>
      <c r="T3217">
        <v>18</v>
      </c>
      <c r="U3217">
        <v>8</v>
      </c>
      <c r="V3217">
        <v>14</v>
      </c>
      <c r="W3217">
        <v>7</v>
      </c>
      <c r="X3217" s="2">
        <v>0.33300000000000002</v>
      </c>
    </row>
    <row r="3218" spans="1:24" x14ac:dyDescent="0.25">
      <c r="A3218">
        <f t="shared" si="150"/>
        <v>1</v>
      </c>
      <c r="B3218" t="str">
        <f t="shared" si="151"/>
        <v/>
      </c>
      <c r="C3218" t="str">
        <f t="shared" si="152"/>
        <v/>
      </c>
      <c r="D3218">
        <v>2026</v>
      </c>
      <c r="E3218" t="s">
        <v>9811</v>
      </c>
      <c r="F3218" t="s">
        <v>3399</v>
      </c>
      <c r="G3218" t="s">
        <v>29</v>
      </c>
      <c r="H3218" t="s">
        <v>64</v>
      </c>
      <c r="I3218">
        <v>0</v>
      </c>
      <c r="J3218">
        <v>2</v>
      </c>
      <c r="K3218" s="29">
        <v>13.91</v>
      </c>
      <c r="L3218">
        <v>12</v>
      </c>
      <c r="M3218">
        <v>0</v>
      </c>
      <c r="N3218">
        <v>0</v>
      </c>
      <c r="O3218">
        <v>0</v>
      </c>
      <c r="P3218">
        <v>0</v>
      </c>
      <c r="Q3218">
        <v>11</v>
      </c>
      <c r="R3218">
        <v>21</v>
      </c>
      <c r="S3218">
        <v>21</v>
      </c>
      <c r="T3218">
        <v>17</v>
      </c>
      <c r="U3218">
        <v>15</v>
      </c>
      <c r="V3218">
        <v>16</v>
      </c>
      <c r="W3218">
        <v>2</v>
      </c>
      <c r="X3218" s="2">
        <v>0.38200000000000001</v>
      </c>
    </row>
    <row r="3219" spans="1:24" x14ac:dyDescent="0.25">
      <c r="A3219">
        <f t="shared" si="150"/>
        <v>1</v>
      </c>
      <c r="B3219" t="str">
        <f t="shared" si="151"/>
        <v/>
      </c>
      <c r="C3219">
        <f t="shared" si="152"/>
        <v>1</v>
      </c>
      <c r="D3219">
        <v>2026</v>
      </c>
      <c r="E3219" t="s">
        <v>6759</v>
      </c>
      <c r="F3219" t="s">
        <v>3399</v>
      </c>
      <c r="G3219" t="s">
        <v>29</v>
      </c>
      <c r="H3219" t="s">
        <v>64</v>
      </c>
      <c r="I3219">
        <v>0</v>
      </c>
      <c r="J3219">
        <v>0</v>
      </c>
      <c r="K3219" s="29">
        <v>19.5</v>
      </c>
      <c r="L3219">
        <v>9</v>
      </c>
      <c r="M3219">
        <v>0</v>
      </c>
      <c r="N3219">
        <v>0</v>
      </c>
      <c r="O3219">
        <v>0</v>
      </c>
      <c r="P3219">
        <v>0</v>
      </c>
      <c r="Q3219">
        <v>6</v>
      </c>
      <c r="R3219">
        <v>16</v>
      </c>
      <c r="S3219">
        <v>16</v>
      </c>
      <c r="T3219">
        <v>13</v>
      </c>
      <c r="U3219">
        <v>9</v>
      </c>
      <c r="V3219">
        <v>8</v>
      </c>
      <c r="W3219">
        <v>5</v>
      </c>
      <c r="X3219" s="2">
        <v>0.51600000000000001</v>
      </c>
    </row>
    <row r="3220" spans="1:24" x14ac:dyDescent="0.25">
      <c r="A3220">
        <f t="shared" si="150"/>
        <v>1</v>
      </c>
      <c r="B3220" t="str">
        <f t="shared" si="151"/>
        <v/>
      </c>
      <c r="C3220">
        <f t="shared" si="152"/>
        <v>1</v>
      </c>
      <c r="D3220">
        <v>2026</v>
      </c>
      <c r="E3220" t="s">
        <v>6751</v>
      </c>
      <c r="F3220" t="s">
        <v>3399</v>
      </c>
      <c r="G3220" t="s">
        <v>29</v>
      </c>
      <c r="H3220" t="s">
        <v>64</v>
      </c>
      <c r="I3220">
        <v>0</v>
      </c>
      <c r="J3220">
        <v>0</v>
      </c>
      <c r="K3220" s="29">
        <v>25.41</v>
      </c>
      <c r="L3220">
        <v>6</v>
      </c>
      <c r="M3220">
        <v>0</v>
      </c>
      <c r="N3220">
        <v>0</v>
      </c>
      <c r="O3220">
        <v>0</v>
      </c>
      <c r="P3220">
        <v>0</v>
      </c>
      <c r="Q3220">
        <v>5.2</v>
      </c>
      <c r="R3220">
        <v>9</v>
      </c>
      <c r="S3220">
        <v>19</v>
      </c>
      <c r="T3220">
        <v>16</v>
      </c>
      <c r="U3220">
        <v>10</v>
      </c>
      <c r="V3220">
        <v>7</v>
      </c>
      <c r="W3220">
        <v>3</v>
      </c>
      <c r="X3220" s="2">
        <v>0.375</v>
      </c>
    </row>
    <row r="3221" spans="1:24" x14ac:dyDescent="0.25">
      <c r="A3221">
        <f t="shared" si="150"/>
        <v>1</v>
      </c>
      <c r="B3221" t="str">
        <f t="shared" si="151"/>
        <v/>
      </c>
      <c r="C3221" t="str">
        <f t="shared" si="152"/>
        <v/>
      </c>
      <c r="D3221">
        <v>2026</v>
      </c>
      <c r="E3221" t="s">
        <v>9812</v>
      </c>
      <c r="F3221" t="s">
        <v>3417</v>
      </c>
      <c r="G3221" t="s">
        <v>29</v>
      </c>
      <c r="H3221" t="s">
        <v>64</v>
      </c>
      <c r="I3221">
        <v>4</v>
      </c>
      <c r="J3221">
        <v>8</v>
      </c>
      <c r="K3221" s="29">
        <v>3.86</v>
      </c>
      <c r="L3221">
        <v>14</v>
      </c>
      <c r="M3221">
        <v>14</v>
      </c>
      <c r="N3221">
        <v>5</v>
      </c>
      <c r="O3221">
        <v>1</v>
      </c>
      <c r="P3221">
        <v>0</v>
      </c>
      <c r="Q3221">
        <v>93.1</v>
      </c>
      <c r="R3221">
        <v>115</v>
      </c>
      <c r="S3221">
        <v>56</v>
      </c>
      <c r="T3221">
        <v>40</v>
      </c>
      <c r="U3221">
        <v>9</v>
      </c>
      <c r="V3221">
        <v>59</v>
      </c>
      <c r="W3221">
        <v>5</v>
      </c>
      <c r="X3221" s="2">
        <v>0.29799999999999999</v>
      </c>
    </row>
    <row r="3222" spans="1:24" x14ac:dyDescent="0.25">
      <c r="A3222" t="str">
        <f t="shared" si="150"/>
        <v/>
      </c>
      <c r="B3222" t="str">
        <f t="shared" si="151"/>
        <v/>
      </c>
      <c r="C3222">
        <f t="shared" si="152"/>
        <v>1</v>
      </c>
      <c r="D3222">
        <v>2026</v>
      </c>
      <c r="E3222" t="s">
        <v>5672</v>
      </c>
      <c r="F3222" t="s">
        <v>3417</v>
      </c>
      <c r="G3222" t="s">
        <v>37</v>
      </c>
      <c r="H3222" t="s">
        <v>64</v>
      </c>
      <c r="I3222">
        <v>2</v>
      </c>
      <c r="J3222">
        <v>7</v>
      </c>
      <c r="K3222" s="29">
        <v>5.07</v>
      </c>
      <c r="L3222">
        <v>20</v>
      </c>
      <c r="M3222">
        <v>15</v>
      </c>
      <c r="N3222">
        <v>0</v>
      </c>
      <c r="O3222">
        <v>0</v>
      </c>
      <c r="P3222">
        <v>0</v>
      </c>
      <c r="Q3222">
        <v>60.1</v>
      </c>
      <c r="R3222">
        <v>63</v>
      </c>
      <c r="S3222">
        <v>36</v>
      </c>
      <c r="T3222">
        <v>34</v>
      </c>
      <c r="U3222">
        <v>20</v>
      </c>
      <c r="V3222">
        <v>43</v>
      </c>
      <c r="W3222">
        <v>9</v>
      </c>
      <c r="X3222" s="2">
        <v>0.27500000000000002</v>
      </c>
    </row>
    <row r="3223" spans="1:24" x14ac:dyDescent="0.25">
      <c r="A3223" t="str">
        <f t="shared" si="150"/>
        <v/>
      </c>
      <c r="B3223" t="str">
        <f t="shared" si="151"/>
        <v/>
      </c>
      <c r="C3223" t="str">
        <f t="shared" si="152"/>
        <v/>
      </c>
      <c r="D3223">
        <v>2026</v>
      </c>
      <c r="E3223" t="s">
        <v>9813</v>
      </c>
      <c r="F3223" t="s">
        <v>3417</v>
      </c>
      <c r="G3223" t="s">
        <v>24</v>
      </c>
      <c r="H3223" t="s">
        <v>64</v>
      </c>
      <c r="I3223">
        <v>3</v>
      </c>
      <c r="J3223">
        <v>5</v>
      </c>
      <c r="K3223" s="29">
        <v>5.95</v>
      </c>
      <c r="L3223">
        <v>15</v>
      </c>
      <c r="M3223">
        <v>14</v>
      </c>
      <c r="N3223">
        <v>0</v>
      </c>
      <c r="O3223">
        <v>0</v>
      </c>
      <c r="P3223">
        <v>0</v>
      </c>
      <c r="Q3223">
        <v>62</v>
      </c>
      <c r="R3223">
        <v>83</v>
      </c>
      <c r="S3223">
        <v>55</v>
      </c>
      <c r="T3223">
        <v>41</v>
      </c>
      <c r="U3223">
        <v>28</v>
      </c>
      <c r="V3223">
        <v>48</v>
      </c>
      <c r="W3223">
        <v>3</v>
      </c>
      <c r="X3223" s="2">
        <v>0.32700000000000001</v>
      </c>
    </row>
    <row r="3224" spans="1:24" x14ac:dyDescent="0.25">
      <c r="A3224" t="str">
        <f t="shared" si="150"/>
        <v/>
      </c>
      <c r="B3224" t="str">
        <f t="shared" si="151"/>
        <v/>
      </c>
      <c r="C3224">
        <f t="shared" si="152"/>
        <v>1</v>
      </c>
      <c r="D3224">
        <v>2026</v>
      </c>
      <c r="E3224" t="s">
        <v>5680</v>
      </c>
      <c r="F3224" t="s">
        <v>3417</v>
      </c>
      <c r="G3224" t="s">
        <v>37</v>
      </c>
      <c r="H3224" t="s">
        <v>64</v>
      </c>
      <c r="I3224">
        <v>0</v>
      </c>
      <c r="J3224">
        <v>1</v>
      </c>
      <c r="K3224" s="29">
        <v>4.91</v>
      </c>
      <c r="L3224">
        <v>12</v>
      </c>
      <c r="M3224">
        <v>0</v>
      </c>
      <c r="N3224">
        <v>0</v>
      </c>
      <c r="O3224">
        <v>0</v>
      </c>
      <c r="P3224">
        <v>2</v>
      </c>
      <c r="Q3224">
        <v>18.100000000000001</v>
      </c>
      <c r="R3224">
        <v>27</v>
      </c>
      <c r="S3224">
        <v>10</v>
      </c>
      <c r="T3224">
        <v>10</v>
      </c>
      <c r="U3224">
        <v>8</v>
      </c>
      <c r="V3224">
        <v>22</v>
      </c>
      <c r="W3224">
        <v>0</v>
      </c>
      <c r="X3224" s="2">
        <v>0.34200000000000003</v>
      </c>
    </row>
    <row r="3225" spans="1:24" x14ac:dyDescent="0.25">
      <c r="A3225">
        <f t="shared" si="150"/>
        <v>1</v>
      </c>
      <c r="B3225" t="str">
        <f t="shared" si="151"/>
        <v/>
      </c>
      <c r="C3225">
        <f t="shared" si="152"/>
        <v>1</v>
      </c>
      <c r="D3225">
        <v>2026</v>
      </c>
      <c r="E3225" t="s">
        <v>3637</v>
      </c>
      <c r="F3225" t="s">
        <v>3417</v>
      </c>
      <c r="G3225" t="s">
        <v>32</v>
      </c>
      <c r="H3225" t="s">
        <v>64</v>
      </c>
      <c r="I3225">
        <v>0</v>
      </c>
      <c r="J3225">
        <v>2</v>
      </c>
      <c r="K3225" s="29">
        <v>8.35</v>
      </c>
      <c r="L3225">
        <v>11</v>
      </c>
      <c r="M3225">
        <v>1</v>
      </c>
      <c r="N3225">
        <v>0</v>
      </c>
      <c r="O3225">
        <v>0</v>
      </c>
      <c r="P3225">
        <v>0</v>
      </c>
      <c r="Q3225">
        <v>18.100000000000001</v>
      </c>
      <c r="R3225">
        <v>20</v>
      </c>
      <c r="S3225">
        <v>19</v>
      </c>
      <c r="T3225">
        <v>17</v>
      </c>
      <c r="U3225">
        <v>12</v>
      </c>
      <c r="V3225">
        <v>11</v>
      </c>
      <c r="W3225">
        <v>2</v>
      </c>
      <c r="X3225" s="2">
        <v>0.28999999999999998</v>
      </c>
    </row>
    <row r="3226" spans="1:24" x14ac:dyDescent="0.25">
      <c r="A3226">
        <f t="shared" si="150"/>
        <v>1</v>
      </c>
      <c r="B3226" t="str">
        <f t="shared" si="151"/>
        <v/>
      </c>
      <c r="C3226" t="str">
        <f t="shared" si="152"/>
        <v/>
      </c>
      <c r="D3226">
        <v>2026</v>
      </c>
      <c r="E3226" t="s">
        <v>9814</v>
      </c>
      <c r="F3226" t="s">
        <v>3417</v>
      </c>
      <c r="G3226" t="s">
        <v>32</v>
      </c>
      <c r="H3226" t="s">
        <v>64</v>
      </c>
      <c r="I3226">
        <v>2</v>
      </c>
      <c r="J3226">
        <v>1</v>
      </c>
      <c r="K3226" s="29">
        <v>8.64</v>
      </c>
      <c r="L3226">
        <v>18</v>
      </c>
      <c r="M3226">
        <v>0</v>
      </c>
      <c r="N3226">
        <v>0</v>
      </c>
      <c r="O3226">
        <v>0</v>
      </c>
      <c r="P3226">
        <v>0</v>
      </c>
      <c r="Q3226">
        <v>33.1</v>
      </c>
      <c r="R3226">
        <v>45</v>
      </c>
      <c r="S3226">
        <v>37</v>
      </c>
      <c r="T3226">
        <v>32</v>
      </c>
      <c r="U3226">
        <v>18</v>
      </c>
      <c r="V3226">
        <v>24</v>
      </c>
      <c r="W3226">
        <v>5</v>
      </c>
      <c r="X3226" s="2">
        <v>0.32100000000000001</v>
      </c>
    </row>
    <row r="3227" spans="1:24" x14ac:dyDescent="0.25">
      <c r="A3227">
        <f t="shared" si="150"/>
        <v>1</v>
      </c>
      <c r="B3227" t="str">
        <f t="shared" si="151"/>
        <v/>
      </c>
      <c r="C3227" t="str">
        <f t="shared" si="152"/>
        <v/>
      </c>
      <c r="D3227">
        <v>2026</v>
      </c>
      <c r="E3227" t="s">
        <v>9815</v>
      </c>
      <c r="F3227" t="s">
        <v>3417</v>
      </c>
      <c r="G3227" t="s">
        <v>29</v>
      </c>
      <c r="H3227" t="s">
        <v>64</v>
      </c>
      <c r="I3227">
        <v>0</v>
      </c>
      <c r="J3227">
        <v>7</v>
      </c>
      <c r="K3227" s="29">
        <v>9.39</v>
      </c>
      <c r="L3227">
        <v>19</v>
      </c>
      <c r="M3227">
        <v>3</v>
      </c>
      <c r="N3227">
        <v>0</v>
      </c>
      <c r="O3227">
        <v>0</v>
      </c>
      <c r="P3227">
        <v>0</v>
      </c>
      <c r="Q3227">
        <v>38.1</v>
      </c>
      <c r="R3227">
        <v>55</v>
      </c>
      <c r="S3227">
        <v>47</v>
      </c>
      <c r="T3227">
        <v>40</v>
      </c>
      <c r="U3227">
        <v>24</v>
      </c>
      <c r="V3227">
        <v>44</v>
      </c>
      <c r="W3227">
        <v>12</v>
      </c>
      <c r="X3227" s="2">
        <v>0.32700000000000001</v>
      </c>
    </row>
    <row r="3228" spans="1:24" x14ac:dyDescent="0.25">
      <c r="A3228">
        <f t="shared" si="150"/>
        <v>1</v>
      </c>
      <c r="B3228" t="str">
        <f t="shared" si="151"/>
        <v/>
      </c>
      <c r="C3228" t="str">
        <f t="shared" si="152"/>
        <v/>
      </c>
      <c r="D3228">
        <v>2026</v>
      </c>
      <c r="E3228" t="s">
        <v>9816</v>
      </c>
      <c r="F3228" t="s">
        <v>3417</v>
      </c>
      <c r="G3228" t="s">
        <v>32</v>
      </c>
      <c r="H3228" t="s">
        <v>64</v>
      </c>
      <c r="I3228">
        <v>0</v>
      </c>
      <c r="J3228">
        <v>4</v>
      </c>
      <c r="K3228" s="29">
        <v>10.09</v>
      </c>
      <c r="L3228">
        <v>16</v>
      </c>
      <c r="M3228">
        <v>1</v>
      </c>
      <c r="N3228">
        <v>0</v>
      </c>
      <c r="O3228">
        <v>0</v>
      </c>
      <c r="P3228">
        <v>1</v>
      </c>
      <c r="Q3228">
        <v>30.1</v>
      </c>
      <c r="R3228">
        <v>51</v>
      </c>
      <c r="S3228">
        <v>36</v>
      </c>
      <c r="T3228">
        <v>34</v>
      </c>
      <c r="U3228">
        <v>19</v>
      </c>
      <c r="V3228">
        <v>21</v>
      </c>
      <c r="W3228">
        <v>3</v>
      </c>
      <c r="X3228" s="2">
        <v>0.375</v>
      </c>
    </row>
    <row r="3229" spans="1:24" x14ac:dyDescent="0.25">
      <c r="A3229">
        <f t="shared" si="150"/>
        <v>1</v>
      </c>
      <c r="B3229" t="str">
        <f t="shared" si="151"/>
        <v/>
      </c>
      <c r="C3229" t="str">
        <f t="shared" si="152"/>
        <v/>
      </c>
      <c r="D3229">
        <v>2026</v>
      </c>
      <c r="E3229" t="s">
        <v>9817</v>
      </c>
      <c r="F3229" t="s">
        <v>3417</v>
      </c>
      <c r="G3229" t="s">
        <v>29</v>
      </c>
      <c r="H3229" t="s">
        <v>64</v>
      </c>
      <c r="I3229">
        <v>0</v>
      </c>
      <c r="J3229">
        <v>0</v>
      </c>
      <c r="K3229" s="29">
        <v>10.8</v>
      </c>
      <c r="L3229">
        <v>9</v>
      </c>
      <c r="M3229">
        <v>0</v>
      </c>
      <c r="N3229">
        <v>0</v>
      </c>
      <c r="O3229">
        <v>0</v>
      </c>
      <c r="P3229">
        <v>0</v>
      </c>
      <c r="Q3229">
        <v>10</v>
      </c>
      <c r="R3229">
        <v>18</v>
      </c>
      <c r="S3229">
        <v>13</v>
      </c>
      <c r="T3229">
        <v>12</v>
      </c>
      <c r="U3229">
        <v>11</v>
      </c>
      <c r="V3229">
        <v>6</v>
      </c>
      <c r="W3229">
        <v>3</v>
      </c>
      <c r="X3229" s="2">
        <v>0.40899999999999997</v>
      </c>
    </row>
    <row r="3230" spans="1:24" x14ac:dyDescent="0.25">
      <c r="A3230" t="str">
        <f t="shared" si="150"/>
        <v/>
      </c>
      <c r="B3230" t="str">
        <f t="shared" si="151"/>
        <v/>
      </c>
      <c r="C3230" t="str">
        <f t="shared" si="152"/>
        <v/>
      </c>
      <c r="D3230">
        <v>2026</v>
      </c>
      <c r="E3230" t="s">
        <v>9818</v>
      </c>
      <c r="F3230" t="s">
        <v>3417</v>
      </c>
      <c r="G3230" t="s">
        <v>47</v>
      </c>
      <c r="H3230" t="s">
        <v>64</v>
      </c>
      <c r="I3230">
        <v>0</v>
      </c>
      <c r="J3230">
        <v>1</v>
      </c>
      <c r="K3230" s="29">
        <v>11.02</v>
      </c>
      <c r="L3230">
        <v>15</v>
      </c>
      <c r="M3230">
        <v>0</v>
      </c>
      <c r="N3230">
        <v>0</v>
      </c>
      <c r="O3230">
        <v>0</v>
      </c>
      <c r="P3230">
        <v>0</v>
      </c>
      <c r="Q3230">
        <v>16.100000000000001</v>
      </c>
      <c r="R3230">
        <v>30</v>
      </c>
      <c r="S3230">
        <v>21</v>
      </c>
      <c r="T3230">
        <v>20</v>
      </c>
      <c r="U3230">
        <v>6</v>
      </c>
      <c r="V3230">
        <v>7</v>
      </c>
      <c r="W3230">
        <v>5</v>
      </c>
      <c r="X3230" s="2">
        <v>0.4</v>
      </c>
    </row>
    <row r="3231" spans="1:24" x14ac:dyDescent="0.25">
      <c r="A3231">
        <f t="shared" si="150"/>
        <v>1</v>
      </c>
      <c r="B3231" t="str">
        <f t="shared" si="151"/>
        <v/>
      </c>
      <c r="C3231" t="str">
        <f t="shared" si="152"/>
        <v/>
      </c>
      <c r="D3231">
        <v>2026</v>
      </c>
      <c r="E3231" t="s">
        <v>9819</v>
      </c>
      <c r="F3231" t="s">
        <v>3417</v>
      </c>
      <c r="G3231" t="s">
        <v>32</v>
      </c>
      <c r="H3231" t="s">
        <v>64</v>
      </c>
      <c r="I3231">
        <v>0</v>
      </c>
      <c r="J3231">
        <v>0</v>
      </c>
      <c r="K3231" s="29">
        <v>14.46</v>
      </c>
      <c r="L3231">
        <v>12</v>
      </c>
      <c r="M3231">
        <v>0</v>
      </c>
      <c r="N3231">
        <v>0</v>
      </c>
      <c r="O3231">
        <v>0</v>
      </c>
      <c r="P3231">
        <v>0</v>
      </c>
      <c r="Q3231">
        <v>9.1</v>
      </c>
      <c r="R3231">
        <v>16</v>
      </c>
      <c r="S3231">
        <v>15</v>
      </c>
      <c r="T3231">
        <v>15</v>
      </c>
      <c r="U3231">
        <v>5</v>
      </c>
      <c r="V3231">
        <v>8</v>
      </c>
      <c r="W3231">
        <v>4</v>
      </c>
      <c r="X3231" s="2">
        <v>0.38100000000000001</v>
      </c>
    </row>
    <row r="3232" spans="1:24" x14ac:dyDescent="0.25">
      <c r="A3232">
        <f t="shared" si="150"/>
        <v>1</v>
      </c>
      <c r="B3232" t="str">
        <f t="shared" si="151"/>
        <v/>
      </c>
      <c r="C3232" t="str">
        <f t="shared" si="152"/>
        <v/>
      </c>
      <c r="D3232">
        <v>2026</v>
      </c>
      <c r="E3232" t="s">
        <v>9820</v>
      </c>
      <c r="F3232" t="s">
        <v>3417</v>
      </c>
      <c r="G3232" t="s">
        <v>29</v>
      </c>
      <c r="H3232" t="s">
        <v>64</v>
      </c>
      <c r="I3232">
        <v>1</v>
      </c>
      <c r="J3232">
        <v>0</v>
      </c>
      <c r="K3232" s="29">
        <v>15.68</v>
      </c>
      <c r="L3232">
        <v>10</v>
      </c>
      <c r="M3232">
        <v>0</v>
      </c>
      <c r="N3232">
        <v>0</v>
      </c>
      <c r="O3232">
        <v>0</v>
      </c>
      <c r="P3232">
        <v>0</v>
      </c>
      <c r="Q3232">
        <v>10.1</v>
      </c>
      <c r="R3232">
        <v>23</v>
      </c>
      <c r="S3232">
        <v>18</v>
      </c>
      <c r="T3232">
        <v>18</v>
      </c>
      <c r="U3232">
        <v>6</v>
      </c>
      <c r="V3232">
        <v>5</v>
      </c>
      <c r="W3232">
        <v>5</v>
      </c>
      <c r="X3232" s="2">
        <v>0.45100000000000001</v>
      </c>
    </row>
    <row r="3233" spans="1:24" x14ac:dyDescent="0.25">
      <c r="A3233" t="str">
        <f t="shared" si="150"/>
        <v/>
      </c>
      <c r="B3233" t="str">
        <f t="shared" si="151"/>
        <v/>
      </c>
      <c r="C3233">
        <f t="shared" si="152"/>
        <v>1</v>
      </c>
      <c r="D3233">
        <v>2026</v>
      </c>
      <c r="E3233" t="s">
        <v>6661</v>
      </c>
      <c r="F3233" t="s">
        <v>3417</v>
      </c>
      <c r="G3233" t="s">
        <v>47</v>
      </c>
      <c r="H3233" t="s">
        <v>64</v>
      </c>
      <c r="I3233">
        <v>0</v>
      </c>
      <c r="J3233">
        <v>0</v>
      </c>
      <c r="K3233" s="29">
        <v>16.2</v>
      </c>
      <c r="L3233">
        <v>7</v>
      </c>
      <c r="M3233">
        <v>0</v>
      </c>
      <c r="N3233">
        <v>0</v>
      </c>
      <c r="O3233">
        <v>0</v>
      </c>
      <c r="P3233">
        <v>0</v>
      </c>
      <c r="Q3233">
        <v>6.2</v>
      </c>
      <c r="R3233">
        <v>11</v>
      </c>
      <c r="S3233">
        <v>13</v>
      </c>
      <c r="T3233">
        <v>12</v>
      </c>
      <c r="U3233">
        <v>7</v>
      </c>
      <c r="V3233">
        <v>10</v>
      </c>
      <c r="W3233">
        <v>3</v>
      </c>
      <c r="X3233" s="2">
        <v>0.40699999999999997</v>
      </c>
    </row>
    <row r="3234" spans="1:24" x14ac:dyDescent="0.25">
      <c r="A3234" t="str">
        <f t="shared" si="150"/>
        <v/>
      </c>
      <c r="B3234" t="str">
        <f t="shared" si="151"/>
        <v/>
      </c>
      <c r="C3234" t="str">
        <f t="shared" si="152"/>
        <v/>
      </c>
      <c r="D3234">
        <v>2026</v>
      </c>
      <c r="E3234" t="s">
        <v>9821</v>
      </c>
      <c r="F3234" t="s">
        <v>3417</v>
      </c>
      <c r="G3234" t="s">
        <v>47</v>
      </c>
      <c r="H3234" t="s">
        <v>64</v>
      </c>
      <c r="I3234">
        <v>0</v>
      </c>
      <c r="J3234">
        <v>2</v>
      </c>
      <c r="K3234" s="29">
        <v>33.75</v>
      </c>
      <c r="L3234">
        <v>2</v>
      </c>
      <c r="M3234">
        <v>2</v>
      </c>
      <c r="N3234">
        <v>0</v>
      </c>
      <c r="O3234">
        <v>0</v>
      </c>
      <c r="P3234">
        <v>0</v>
      </c>
      <c r="Q3234">
        <v>1.1000000000000001</v>
      </c>
      <c r="R3234">
        <v>5</v>
      </c>
      <c r="S3234">
        <v>6</v>
      </c>
      <c r="T3234">
        <v>5</v>
      </c>
      <c r="U3234">
        <v>4</v>
      </c>
      <c r="V3234">
        <v>1</v>
      </c>
      <c r="W3234">
        <v>1</v>
      </c>
      <c r="X3234" s="2">
        <v>0.625</v>
      </c>
    </row>
    <row r="3235" spans="1:24" x14ac:dyDescent="0.25">
      <c r="A3235" t="str">
        <f t="shared" si="150"/>
        <v/>
      </c>
      <c r="B3235">
        <f t="shared" si="151"/>
        <v>1</v>
      </c>
      <c r="C3235" t="str">
        <f t="shared" si="152"/>
        <v/>
      </c>
      <c r="D3235">
        <v>2026</v>
      </c>
      <c r="E3235" t="s">
        <v>6356</v>
      </c>
      <c r="F3235" t="s">
        <v>3432</v>
      </c>
      <c r="G3235" t="s">
        <v>37</v>
      </c>
      <c r="H3235" t="s">
        <v>64</v>
      </c>
      <c r="I3235">
        <v>6</v>
      </c>
      <c r="J3235">
        <v>1</v>
      </c>
      <c r="K3235" s="29">
        <v>3.81</v>
      </c>
      <c r="L3235">
        <v>15</v>
      </c>
      <c r="M3235">
        <v>15</v>
      </c>
      <c r="N3235">
        <v>0</v>
      </c>
      <c r="O3235">
        <v>0</v>
      </c>
      <c r="P3235">
        <v>0</v>
      </c>
      <c r="Q3235">
        <v>78</v>
      </c>
      <c r="R3235">
        <v>74</v>
      </c>
      <c r="S3235">
        <v>39</v>
      </c>
      <c r="T3235">
        <v>33</v>
      </c>
      <c r="U3235">
        <v>26</v>
      </c>
      <c r="V3235">
        <v>93</v>
      </c>
      <c r="W3235">
        <v>6</v>
      </c>
      <c r="X3235" s="2">
        <v>0.251</v>
      </c>
    </row>
    <row r="3236" spans="1:24" x14ac:dyDescent="0.25">
      <c r="A3236" t="str">
        <f t="shared" si="150"/>
        <v/>
      </c>
      <c r="B3236" t="str">
        <f t="shared" si="151"/>
        <v/>
      </c>
      <c r="C3236" t="str">
        <f t="shared" si="152"/>
        <v/>
      </c>
      <c r="D3236">
        <v>2026</v>
      </c>
      <c r="E3236" t="s">
        <v>3446</v>
      </c>
      <c r="F3236" t="s">
        <v>3432</v>
      </c>
      <c r="G3236" t="s">
        <v>37</v>
      </c>
      <c r="H3236" t="s">
        <v>64</v>
      </c>
      <c r="I3236">
        <v>5</v>
      </c>
      <c r="J3236">
        <v>4</v>
      </c>
      <c r="K3236" s="29">
        <v>6.01</v>
      </c>
      <c r="L3236">
        <v>16</v>
      </c>
      <c r="M3236">
        <v>15</v>
      </c>
      <c r="N3236">
        <v>0</v>
      </c>
      <c r="O3236">
        <v>0</v>
      </c>
      <c r="P3236">
        <v>0</v>
      </c>
      <c r="Q3236">
        <v>67.099999999999994</v>
      </c>
      <c r="R3236">
        <v>68</v>
      </c>
      <c r="S3236">
        <v>50</v>
      </c>
      <c r="T3236">
        <v>45</v>
      </c>
      <c r="U3236">
        <v>30</v>
      </c>
      <c r="V3236">
        <v>67</v>
      </c>
      <c r="W3236">
        <v>7</v>
      </c>
      <c r="X3236" s="2">
        <v>0.26</v>
      </c>
    </row>
    <row r="3237" spans="1:24" x14ac:dyDescent="0.25">
      <c r="A3237" t="str">
        <f t="shared" si="150"/>
        <v/>
      </c>
      <c r="B3237" t="str">
        <f t="shared" si="151"/>
        <v/>
      </c>
      <c r="C3237" t="str">
        <f t="shared" si="152"/>
        <v/>
      </c>
      <c r="D3237">
        <v>2026</v>
      </c>
      <c r="E3237" t="s">
        <v>9822</v>
      </c>
      <c r="F3237" t="s">
        <v>3432</v>
      </c>
      <c r="G3237" t="s">
        <v>24</v>
      </c>
      <c r="H3237" t="s">
        <v>64</v>
      </c>
      <c r="I3237">
        <v>3</v>
      </c>
      <c r="J3237">
        <v>3</v>
      </c>
      <c r="K3237" s="29">
        <v>6.55</v>
      </c>
      <c r="L3237">
        <v>15</v>
      </c>
      <c r="M3237">
        <v>13</v>
      </c>
      <c r="N3237">
        <v>0</v>
      </c>
      <c r="O3237">
        <v>0</v>
      </c>
      <c r="P3237">
        <v>0</v>
      </c>
      <c r="Q3237">
        <v>67.099999999999994</v>
      </c>
      <c r="R3237">
        <v>76</v>
      </c>
      <c r="S3237">
        <v>49</v>
      </c>
      <c r="T3237">
        <v>49</v>
      </c>
      <c r="U3237">
        <v>35</v>
      </c>
      <c r="V3237">
        <v>66</v>
      </c>
      <c r="W3237">
        <v>12</v>
      </c>
      <c r="X3237" s="2">
        <v>0.29699999999999999</v>
      </c>
    </row>
    <row r="3238" spans="1:24" x14ac:dyDescent="0.25">
      <c r="A3238">
        <f t="shared" ref="A3238:A3301" si="153">IF(OR(G3238="SR", G3238="GR"), 1, "")</f>
        <v>1</v>
      </c>
      <c r="B3238" t="str">
        <f t="shared" si="151"/>
        <v/>
      </c>
      <c r="C3238" t="str">
        <f t="shared" si="152"/>
        <v/>
      </c>
      <c r="D3238">
        <v>2026</v>
      </c>
      <c r="E3238" t="s">
        <v>9823</v>
      </c>
      <c r="F3238" t="s">
        <v>3432</v>
      </c>
      <c r="G3238" t="s">
        <v>29</v>
      </c>
      <c r="H3238" t="s">
        <v>64</v>
      </c>
      <c r="I3238">
        <v>3</v>
      </c>
      <c r="J3238">
        <v>0</v>
      </c>
      <c r="K3238" s="29">
        <v>2.62</v>
      </c>
      <c r="L3238">
        <v>21</v>
      </c>
      <c r="M3238">
        <v>0</v>
      </c>
      <c r="N3238">
        <v>0</v>
      </c>
      <c r="O3238">
        <v>0</v>
      </c>
      <c r="P3238">
        <v>3</v>
      </c>
      <c r="Q3238">
        <v>24</v>
      </c>
      <c r="R3238">
        <v>15</v>
      </c>
      <c r="S3238">
        <v>7</v>
      </c>
      <c r="T3238">
        <v>7</v>
      </c>
      <c r="U3238">
        <v>10</v>
      </c>
      <c r="V3238">
        <v>33</v>
      </c>
      <c r="W3238">
        <v>2</v>
      </c>
      <c r="X3238" s="2">
        <v>0.183</v>
      </c>
    </row>
    <row r="3239" spans="1:24" x14ac:dyDescent="0.25">
      <c r="A3239">
        <f t="shared" si="153"/>
        <v>1</v>
      </c>
      <c r="B3239" t="str">
        <f t="shared" si="151"/>
        <v/>
      </c>
      <c r="C3239" t="str">
        <f t="shared" si="152"/>
        <v/>
      </c>
      <c r="D3239">
        <v>2026</v>
      </c>
      <c r="E3239" t="s">
        <v>9824</v>
      </c>
      <c r="F3239" t="s">
        <v>3432</v>
      </c>
      <c r="G3239" t="s">
        <v>29</v>
      </c>
      <c r="H3239" t="s">
        <v>64</v>
      </c>
      <c r="I3239">
        <v>6</v>
      </c>
      <c r="J3239">
        <v>2</v>
      </c>
      <c r="K3239" s="29">
        <v>2.87</v>
      </c>
      <c r="L3239">
        <v>22</v>
      </c>
      <c r="M3239">
        <v>0</v>
      </c>
      <c r="N3239">
        <v>0</v>
      </c>
      <c r="O3239">
        <v>0</v>
      </c>
      <c r="P3239">
        <v>7</v>
      </c>
      <c r="Q3239">
        <v>59.2</v>
      </c>
      <c r="R3239">
        <v>31</v>
      </c>
      <c r="S3239">
        <v>21</v>
      </c>
      <c r="T3239">
        <v>19</v>
      </c>
      <c r="U3239">
        <v>14</v>
      </c>
      <c r="V3239">
        <v>53</v>
      </c>
      <c r="W3239">
        <v>5</v>
      </c>
      <c r="X3239" s="2">
        <v>0.15</v>
      </c>
    </row>
    <row r="3240" spans="1:24" x14ac:dyDescent="0.25">
      <c r="A3240" t="str">
        <f t="shared" si="153"/>
        <v/>
      </c>
      <c r="B3240" t="str">
        <f t="shared" si="151"/>
        <v/>
      </c>
      <c r="C3240" t="str">
        <f t="shared" si="152"/>
        <v/>
      </c>
      <c r="D3240">
        <v>2026</v>
      </c>
      <c r="E3240" t="s">
        <v>9825</v>
      </c>
      <c r="F3240" t="s">
        <v>3432</v>
      </c>
      <c r="G3240" t="s">
        <v>37</v>
      </c>
      <c r="H3240" t="s">
        <v>64</v>
      </c>
      <c r="I3240">
        <v>1</v>
      </c>
      <c r="J3240">
        <v>1</v>
      </c>
      <c r="K3240" s="29">
        <v>3.57</v>
      </c>
      <c r="L3240">
        <v>15</v>
      </c>
      <c r="M3240">
        <v>0</v>
      </c>
      <c r="N3240">
        <v>0</v>
      </c>
      <c r="O3240">
        <v>0</v>
      </c>
      <c r="P3240">
        <v>2</v>
      </c>
      <c r="Q3240">
        <v>22.2</v>
      </c>
      <c r="R3240">
        <v>25</v>
      </c>
      <c r="S3240">
        <v>10</v>
      </c>
      <c r="T3240">
        <v>9</v>
      </c>
      <c r="U3240">
        <v>2</v>
      </c>
      <c r="V3240">
        <v>17</v>
      </c>
      <c r="W3240">
        <v>4</v>
      </c>
      <c r="X3240" s="2">
        <v>0.27200000000000002</v>
      </c>
    </row>
    <row r="3241" spans="1:24" x14ac:dyDescent="0.25">
      <c r="A3241" t="str">
        <f t="shared" si="153"/>
        <v/>
      </c>
      <c r="B3241" t="str">
        <f t="shared" si="151"/>
        <v/>
      </c>
      <c r="C3241" t="str">
        <f t="shared" si="152"/>
        <v/>
      </c>
      <c r="D3241">
        <v>2026</v>
      </c>
      <c r="E3241" t="s">
        <v>9826</v>
      </c>
      <c r="F3241" t="s">
        <v>3432</v>
      </c>
      <c r="G3241" t="s">
        <v>37</v>
      </c>
      <c r="H3241" t="s">
        <v>64</v>
      </c>
      <c r="I3241">
        <v>1</v>
      </c>
      <c r="J3241">
        <v>0</v>
      </c>
      <c r="K3241" s="29">
        <v>3.57</v>
      </c>
      <c r="L3241">
        <v>15</v>
      </c>
      <c r="M3241">
        <v>0</v>
      </c>
      <c r="N3241">
        <v>0</v>
      </c>
      <c r="O3241">
        <v>0</v>
      </c>
      <c r="P3241">
        <v>1</v>
      </c>
      <c r="Q3241">
        <v>17.2</v>
      </c>
      <c r="R3241">
        <v>15</v>
      </c>
      <c r="S3241">
        <v>9</v>
      </c>
      <c r="T3241">
        <v>7</v>
      </c>
      <c r="U3241">
        <v>14</v>
      </c>
      <c r="V3241">
        <v>14</v>
      </c>
      <c r="W3241">
        <v>3</v>
      </c>
      <c r="X3241" s="2">
        <v>0.22700000000000001</v>
      </c>
    </row>
    <row r="3242" spans="1:24" x14ac:dyDescent="0.25">
      <c r="A3242" t="str">
        <f t="shared" si="153"/>
        <v/>
      </c>
      <c r="B3242" t="str">
        <f t="shared" si="151"/>
        <v/>
      </c>
      <c r="C3242" t="str">
        <f t="shared" si="152"/>
        <v/>
      </c>
      <c r="D3242">
        <v>2026</v>
      </c>
      <c r="E3242" t="s">
        <v>9827</v>
      </c>
      <c r="F3242" t="s">
        <v>3432</v>
      </c>
      <c r="G3242" t="s">
        <v>37</v>
      </c>
      <c r="H3242" t="s">
        <v>64</v>
      </c>
      <c r="I3242">
        <v>1</v>
      </c>
      <c r="J3242">
        <v>2</v>
      </c>
      <c r="K3242" s="29">
        <v>3.86</v>
      </c>
      <c r="L3242">
        <v>13</v>
      </c>
      <c r="M3242">
        <v>0</v>
      </c>
      <c r="N3242">
        <v>0</v>
      </c>
      <c r="O3242">
        <v>0</v>
      </c>
      <c r="P3242">
        <v>0</v>
      </c>
      <c r="Q3242">
        <v>14</v>
      </c>
      <c r="R3242">
        <v>9</v>
      </c>
      <c r="S3242">
        <v>6</v>
      </c>
      <c r="T3242">
        <v>6</v>
      </c>
      <c r="U3242">
        <v>6</v>
      </c>
      <c r="V3242">
        <v>10</v>
      </c>
      <c r="W3242">
        <v>5</v>
      </c>
      <c r="X3242" s="2">
        <v>0.191</v>
      </c>
    </row>
    <row r="3243" spans="1:24" x14ac:dyDescent="0.25">
      <c r="A3243" t="str">
        <f t="shared" si="153"/>
        <v/>
      </c>
      <c r="B3243" t="str">
        <f t="shared" si="151"/>
        <v/>
      </c>
      <c r="C3243" t="str">
        <f t="shared" si="152"/>
        <v/>
      </c>
      <c r="D3243">
        <v>2026</v>
      </c>
      <c r="E3243" t="s">
        <v>9828</v>
      </c>
      <c r="F3243" t="s">
        <v>3432</v>
      </c>
      <c r="G3243" t="s">
        <v>47</v>
      </c>
      <c r="H3243" t="s">
        <v>64</v>
      </c>
      <c r="I3243">
        <v>2</v>
      </c>
      <c r="J3243">
        <v>3</v>
      </c>
      <c r="K3243" s="29">
        <v>4.1500000000000004</v>
      </c>
      <c r="L3243">
        <v>15</v>
      </c>
      <c r="M3243">
        <v>3</v>
      </c>
      <c r="N3243">
        <v>0</v>
      </c>
      <c r="O3243">
        <v>0</v>
      </c>
      <c r="P3243">
        <v>1</v>
      </c>
      <c r="Q3243">
        <v>39</v>
      </c>
      <c r="R3243">
        <v>33</v>
      </c>
      <c r="S3243">
        <v>21</v>
      </c>
      <c r="T3243">
        <v>18</v>
      </c>
      <c r="U3243">
        <v>15</v>
      </c>
      <c r="V3243">
        <v>34</v>
      </c>
      <c r="W3243">
        <v>5</v>
      </c>
      <c r="X3243" s="2">
        <v>0.23200000000000001</v>
      </c>
    </row>
    <row r="3244" spans="1:24" x14ac:dyDescent="0.25">
      <c r="A3244" t="str">
        <f t="shared" si="153"/>
        <v/>
      </c>
      <c r="B3244" t="str">
        <f t="shared" si="151"/>
        <v/>
      </c>
      <c r="C3244" t="str">
        <f t="shared" si="152"/>
        <v/>
      </c>
      <c r="D3244">
        <v>2026</v>
      </c>
      <c r="E3244" t="s">
        <v>9829</v>
      </c>
      <c r="F3244" t="s">
        <v>3432</v>
      </c>
      <c r="G3244" t="s">
        <v>37</v>
      </c>
      <c r="H3244" t="s">
        <v>64</v>
      </c>
      <c r="I3244">
        <v>5</v>
      </c>
      <c r="J3244">
        <v>2</v>
      </c>
      <c r="K3244" s="29">
        <v>4.8499999999999996</v>
      </c>
      <c r="L3244">
        <v>19</v>
      </c>
      <c r="M3244">
        <v>5</v>
      </c>
      <c r="N3244">
        <v>0</v>
      </c>
      <c r="O3244">
        <v>0</v>
      </c>
      <c r="P3244">
        <v>1</v>
      </c>
      <c r="Q3244">
        <v>59.1</v>
      </c>
      <c r="R3244">
        <v>69</v>
      </c>
      <c r="S3244">
        <v>44</v>
      </c>
      <c r="T3244">
        <v>32</v>
      </c>
      <c r="U3244">
        <v>18</v>
      </c>
      <c r="V3244">
        <v>53</v>
      </c>
      <c r="W3244">
        <v>11</v>
      </c>
      <c r="X3244" s="2">
        <v>0.29599999999999999</v>
      </c>
    </row>
    <row r="3245" spans="1:24" x14ac:dyDescent="0.25">
      <c r="A3245" t="str">
        <f t="shared" si="153"/>
        <v/>
      </c>
      <c r="B3245" t="str">
        <f t="shared" si="151"/>
        <v/>
      </c>
      <c r="C3245">
        <f t="shared" si="152"/>
        <v>1</v>
      </c>
      <c r="D3245">
        <v>2026</v>
      </c>
      <c r="E3245" t="s">
        <v>7256</v>
      </c>
      <c r="F3245" t="s">
        <v>3432</v>
      </c>
      <c r="G3245" t="s">
        <v>37</v>
      </c>
      <c r="H3245" t="s">
        <v>64</v>
      </c>
      <c r="I3245">
        <v>0</v>
      </c>
      <c r="J3245">
        <v>0</v>
      </c>
      <c r="K3245" s="29">
        <v>5.4</v>
      </c>
      <c r="L3245">
        <v>8</v>
      </c>
      <c r="M3245">
        <v>0</v>
      </c>
      <c r="N3245">
        <v>0</v>
      </c>
      <c r="O3245">
        <v>0</v>
      </c>
      <c r="P3245">
        <v>0</v>
      </c>
      <c r="Q3245">
        <v>8.1</v>
      </c>
      <c r="R3245">
        <v>9</v>
      </c>
      <c r="S3245">
        <v>6</v>
      </c>
      <c r="T3245">
        <v>5</v>
      </c>
      <c r="U3245">
        <v>8</v>
      </c>
      <c r="V3245">
        <v>11</v>
      </c>
      <c r="W3245">
        <v>2</v>
      </c>
      <c r="X3245" s="2">
        <v>0.26500000000000001</v>
      </c>
    </row>
    <row r="3246" spans="1:24" x14ac:dyDescent="0.25">
      <c r="A3246" t="str">
        <f t="shared" si="153"/>
        <v/>
      </c>
      <c r="B3246" t="str">
        <f t="shared" si="151"/>
        <v/>
      </c>
      <c r="C3246" t="str">
        <f t="shared" si="152"/>
        <v/>
      </c>
      <c r="D3246">
        <v>2026</v>
      </c>
      <c r="E3246" t="s">
        <v>9830</v>
      </c>
      <c r="F3246" t="s">
        <v>3432</v>
      </c>
      <c r="G3246" t="s">
        <v>24</v>
      </c>
      <c r="H3246" t="s">
        <v>64</v>
      </c>
      <c r="I3246">
        <v>4</v>
      </c>
      <c r="J3246">
        <v>3</v>
      </c>
      <c r="K3246" s="29">
        <v>6.36</v>
      </c>
      <c r="L3246">
        <v>16</v>
      </c>
      <c r="M3246">
        <v>7</v>
      </c>
      <c r="N3246">
        <v>0</v>
      </c>
      <c r="O3246">
        <v>0</v>
      </c>
      <c r="P3246">
        <v>1</v>
      </c>
      <c r="Q3246">
        <v>46.2</v>
      </c>
      <c r="R3246">
        <v>55</v>
      </c>
      <c r="S3246">
        <v>37</v>
      </c>
      <c r="T3246">
        <v>33</v>
      </c>
      <c r="U3246">
        <v>17</v>
      </c>
      <c r="V3246">
        <v>48</v>
      </c>
      <c r="W3246">
        <v>6</v>
      </c>
      <c r="X3246" s="2">
        <v>0.28899999999999998</v>
      </c>
    </row>
    <row r="3247" spans="1:24" x14ac:dyDescent="0.25">
      <c r="A3247" t="str">
        <f t="shared" si="153"/>
        <v/>
      </c>
      <c r="B3247" t="str">
        <f t="shared" si="151"/>
        <v/>
      </c>
      <c r="C3247">
        <f t="shared" si="152"/>
        <v>1</v>
      </c>
      <c r="D3247">
        <v>2026</v>
      </c>
      <c r="E3247" t="s">
        <v>6607</v>
      </c>
      <c r="F3247" t="s">
        <v>3432</v>
      </c>
      <c r="G3247" t="s">
        <v>37</v>
      </c>
      <c r="H3247" t="s">
        <v>64</v>
      </c>
      <c r="I3247">
        <v>0</v>
      </c>
      <c r="J3247">
        <v>0</v>
      </c>
      <c r="K3247" s="29">
        <v>7.2</v>
      </c>
      <c r="L3247">
        <v>5</v>
      </c>
      <c r="M3247">
        <v>0</v>
      </c>
      <c r="N3247">
        <v>0</v>
      </c>
      <c r="O3247">
        <v>0</v>
      </c>
      <c r="P3247">
        <v>0</v>
      </c>
      <c r="Q3247">
        <v>5</v>
      </c>
      <c r="R3247">
        <v>7</v>
      </c>
      <c r="S3247">
        <v>4</v>
      </c>
      <c r="T3247">
        <v>4</v>
      </c>
      <c r="U3247">
        <v>1</v>
      </c>
      <c r="V3247">
        <v>6</v>
      </c>
      <c r="W3247">
        <v>2</v>
      </c>
      <c r="X3247" s="2">
        <v>0.33300000000000002</v>
      </c>
    </row>
    <row r="3248" spans="1:24" x14ac:dyDescent="0.25">
      <c r="A3248" t="str">
        <f t="shared" si="153"/>
        <v/>
      </c>
      <c r="B3248" t="str">
        <f t="shared" si="151"/>
        <v/>
      </c>
      <c r="C3248" t="str">
        <f t="shared" si="152"/>
        <v/>
      </c>
      <c r="D3248">
        <v>2026</v>
      </c>
      <c r="E3248" t="s">
        <v>9831</v>
      </c>
      <c r="F3248" t="s">
        <v>3432</v>
      </c>
      <c r="G3248" t="s">
        <v>37</v>
      </c>
      <c r="H3248" t="s">
        <v>64</v>
      </c>
      <c r="I3248">
        <v>0</v>
      </c>
      <c r="J3248">
        <v>1</v>
      </c>
      <c r="K3248" s="29">
        <v>9</v>
      </c>
      <c r="L3248">
        <v>5</v>
      </c>
      <c r="M3248">
        <v>0</v>
      </c>
      <c r="N3248">
        <v>0</v>
      </c>
      <c r="O3248">
        <v>0</v>
      </c>
      <c r="P3248">
        <v>0</v>
      </c>
      <c r="Q3248">
        <v>3</v>
      </c>
      <c r="R3248">
        <v>5</v>
      </c>
      <c r="S3248">
        <v>3</v>
      </c>
      <c r="T3248">
        <v>3</v>
      </c>
      <c r="U3248">
        <v>5</v>
      </c>
      <c r="V3248">
        <v>3</v>
      </c>
      <c r="W3248">
        <v>0</v>
      </c>
      <c r="X3248" s="2">
        <v>0.35699999999999998</v>
      </c>
    </row>
    <row r="3249" spans="1:24" x14ac:dyDescent="0.25">
      <c r="A3249" t="str">
        <f t="shared" si="153"/>
        <v/>
      </c>
      <c r="B3249" t="str">
        <f t="shared" si="151"/>
        <v/>
      </c>
      <c r="C3249" t="str">
        <f t="shared" si="152"/>
        <v/>
      </c>
      <c r="D3249">
        <v>2026</v>
      </c>
      <c r="E3249" t="s">
        <v>9832</v>
      </c>
      <c r="F3249" t="s">
        <v>3432</v>
      </c>
      <c r="G3249" t="s">
        <v>24</v>
      </c>
      <c r="H3249" t="s">
        <v>64</v>
      </c>
      <c r="I3249">
        <v>0</v>
      </c>
      <c r="J3249">
        <v>0</v>
      </c>
      <c r="K3249" s="29">
        <v>9.64</v>
      </c>
      <c r="L3249">
        <v>4</v>
      </c>
      <c r="M3249">
        <v>0</v>
      </c>
      <c r="N3249">
        <v>0</v>
      </c>
      <c r="O3249">
        <v>0</v>
      </c>
      <c r="P3249">
        <v>0</v>
      </c>
      <c r="Q3249">
        <v>4.2</v>
      </c>
      <c r="R3249">
        <v>6</v>
      </c>
      <c r="S3249">
        <v>5</v>
      </c>
      <c r="T3249">
        <v>5</v>
      </c>
      <c r="U3249">
        <v>3</v>
      </c>
      <c r="V3249">
        <v>5</v>
      </c>
      <c r="W3249">
        <v>1</v>
      </c>
      <c r="X3249" s="2">
        <v>0.316</v>
      </c>
    </row>
    <row r="3250" spans="1:24" x14ac:dyDescent="0.25">
      <c r="A3250" t="str">
        <f t="shared" si="153"/>
        <v/>
      </c>
      <c r="B3250" t="str">
        <f t="shared" si="151"/>
        <v/>
      </c>
      <c r="C3250" t="str">
        <f t="shared" si="152"/>
        <v/>
      </c>
      <c r="D3250">
        <v>2026</v>
      </c>
      <c r="E3250" t="s">
        <v>9833</v>
      </c>
      <c r="F3250" t="s">
        <v>3432</v>
      </c>
      <c r="G3250" t="s">
        <v>24</v>
      </c>
      <c r="H3250" t="s">
        <v>64</v>
      </c>
      <c r="I3250">
        <v>0</v>
      </c>
      <c r="J3250">
        <v>1</v>
      </c>
      <c r="K3250" s="29">
        <v>10.220000000000001</v>
      </c>
      <c r="L3250">
        <v>9</v>
      </c>
      <c r="M3250">
        <v>2</v>
      </c>
      <c r="N3250">
        <v>0</v>
      </c>
      <c r="O3250">
        <v>0</v>
      </c>
      <c r="P3250">
        <v>0</v>
      </c>
      <c r="Q3250">
        <v>12.1</v>
      </c>
      <c r="R3250">
        <v>16</v>
      </c>
      <c r="S3250">
        <v>16</v>
      </c>
      <c r="T3250">
        <v>14</v>
      </c>
      <c r="U3250">
        <v>9</v>
      </c>
      <c r="V3250">
        <v>14</v>
      </c>
      <c r="W3250">
        <v>7</v>
      </c>
      <c r="X3250" s="2">
        <v>0.30199999999999999</v>
      </c>
    </row>
    <row r="3251" spans="1:24" x14ac:dyDescent="0.25">
      <c r="A3251" t="str">
        <f t="shared" si="153"/>
        <v/>
      </c>
      <c r="B3251" t="str">
        <f t="shared" si="151"/>
        <v/>
      </c>
      <c r="C3251" t="str">
        <f t="shared" si="152"/>
        <v/>
      </c>
      <c r="D3251">
        <v>2026</v>
      </c>
      <c r="E3251" t="s">
        <v>9834</v>
      </c>
      <c r="F3251" t="s">
        <v>3432</v>
      </c>
      <c r="G3251" t="s">
        <v>37</v>
      </c>
      <c r="H3251" t="s">
        <v>64</v>
      </c>
      <c r="I3251">
        <v>0</v>
      </c>
      <c r="J3251">
        <v>0</v>
      </c>
      <c r="K3251" s="29">
        <v>108</v>
      </c>
      <c r="L3251">
        <v>1</v>
      </c>
      <c r="M3251">
        <v>0</v>
      </c>
      <c r="N3251">
        <v>0</v>
      </c>
      <c r="O3251">
        <v>0</v>
      </c>
      <c r="P3251">
        <v>0</v>
      </c>
      <c r="Q3251">
        <v>0.1</v>
      </c>
      <c r="R3251">
        <v>0</v>
      </c>
      <c r="S3251">
        <v>4</v>
      </c>
      <c r="T3251">
        <v>4</v>
      </c>
      <c r="U3251">
        <v>2</v>
      </c>
      <c r="V3251">
        <v>1</v>
      </c>
      <c r="W3251">
        <v>1</v>
      </c>
      <c r="X3251" s="2">
        <v>0</v>
      </c>
    </row>
    <row r="3252" spans="1:24" x14ac:dyDescent="0.25">
      <c r="A3252" t="str">
        <f t="shared" si="153"/>
        <v/>
      </c>
      <c r="B3252" t="str">
        <f t="shared" si="151"/>
        <v/>
      </c>
      <c r="C3252" t="str">
        <f t="shared" si="152"/>
        <v/>
      </c>
      <c r="D3252">
        <v>2026</v>
      </c>
      <c r="E3252" t="s">
        <v>9835</v>
      </c>
      <c r="F3252" t="s">
        <v>3448</v>
      </c>
      <c r="G3252" t="s">
        <v>24</v>
      </c>
      <c r="H3252" t="s">
        <v>64</v>
      </c>
      <c r="I3252">
        <v>10</v>
      </c>
      <c r="J3252">
        <v>2</v>
      </c>
      <c r="K3252" s="29">
        <v>2.97</v>
      </c>
      <c r="L3252">
        <v>16</v>
      </c>
      <c r="M3252">
        <v>15</v>
      </c>
      <c r="N3252">
        <v>2</v>
      </c>
      <c r="O3252">
        <v>0</v>
      </c>
      <c r="P3252">
        <v>0</v>
      </c>
      <c r="Q3252">
        <v>100</v>
      </c>
      <c r="R3252">
        <v>92</v>
      </c>
      <c r="S3252">
        <v>41</v>
      </c>
      <c r="T3252">
        <v>33</v>
      </c>
      <c r="U3252">
        <v>27</v>
      </c>
      <c r="V3252">
        <v>66</v>
      </c>
      <c r="W3252">
        <v>5</v>
      </c>
      <c r="X3252" s="2">
        <v>0.246</v>
      </c>
    </row>
    <row r="3253" spans="1:24" x14ac:dyDescent="0.25">
      <c r="A3253">
        <f t="shared" si="153"/>
        <v>1</v>
      </c>
      <c r="B3253" t="str">
        <f t="shared" si="151"/>
        <v/>
      </c>
      <c r="C3253" t="str">
        <f t="shared" si="152"/>
        <v/>
      </c>
      <c r="D3253">
        <v>2026</v>
      </c>
      <c r="E3253" t="s">
        <v>9836</v>
      </c>
      <c r="F3253" t="s">
        <v>3448</v>
      </c>
      <c r="G3253" t="s">
        <v>29</v>
      </c>
      <c r="H3253" t="s">
        <v>64</v>
      </c>
      <c r="I3253">
        <v>4</v>
      </c>
      <c r="J3253">
        <v>5</v>
      </c>
      <c r="K3253" s="29">
        <v>4.63</v>
      </c>
      <c r="L3253">
        <v>18</v>
      </c>
      <c r="M3253">
        <v>14</v>
      </c>
      <c r="N3253">
        <v>0</v>
      </c>
      <c r="O3253">
        <v>0</v>
      </c>
      <c r="P3253">
        <v>0</v>
      </c>
      <c r="Q3253">
        <v>81.2</v>
      </c>
      <c r="R3253">
        <v>94</v>
      </c>
      <c r="S3253">
        <v>53</v>
      </c>
      <c r="T3253">
        <v>42</v>
      </c>
      <c r="U3253">
        <v>22</v>
      </c>
      <c r="V3253">
        <v>65</v>
      </c>
      <c r="W3253">
        <v>8</v>
      </c>
      <c r="X3253" s="2">
        <v>0.28999999999999998</v>
      </c>
    </row>
    <row r="3254" spans="1:24" x14ac:dyDescent="0.25">
      <c r="A3254">
        <f t="shared" si="153"/>
        <v>1</v>
      </c>
      <c r="B3254" t="str">
        <f t="shared" si="151"/>
        <v/>
      </c>
      <c r="C3254" t="str">
        <f t="shared" si="152"/>
        <v/>
      </c>
      <c r="D3254">
        <v>2026</v>
      </c>
      <c r="E3254" t="s">
        <v>3459</v>
      </c>
      <c r="F3254" t="s">
        <v>3448</v>
      </c>
      <c r="G3254" t="s">
        <v>29</v>
      </c>
      <c r="H3254" t="s">
        <v>64</v>
      </c>
      <c r="I3254">
        <v>5</v>
      </c>
      <c r="J3254">
        <v>5</v>
      </c>
      <c r="K3254" s="29">
        <v>6.16</v>
      </c>
      <c r="L3254">
        <v>16</v>
      </c>
      <c r="M3254">
        <v>15</v>
      </c>
      <c r="N3254">
        <v>0</v>
      </c>
      <c r="O3254">
        <v>0</v>
      </c>
      <c r="P3254">
        <v>0</v>
      </c>
      <c r="Q3254">
        <v>76</v>
      </c>
      <c r="R3254">
        <v>85</v>
      </c>
      <c r="S3254">
        <v>57</v>
      </c>
      <c r="T3254">
        <v>52</v>
      </c>
      <c r="U3254">
        <v>21</v>
      </c>
      <c r="V3254">
        <v>50</v>
      </c>
      <c r="W3254">
        <v>6</v>
      </c>
      <c r="X3254" s="2">
        <v>0.28399999999999997</v>
      </c>
    </row>
    <row r="3255" spans="1:24" x14ac:dyDescent="0.25">
      <c r="A3255" t="str">
        <f t="shared" si="153"/>
        <v/>
      </c>
      <c r="B3255" t="str">
        <f t="shared" si="151"/>
        <v/>
      </c>
      <c r="C3255" t="str">
        <f t="shared" si="152"/>
        <v/>
      </c>
      <c r="D3255">
        <v>2026</v>
      </c>
      <c r="E3255" t="s">
        <v>3464</v>
      </c>
      <c r="F3255" t="s">
        <v>3448</v>
      </c>
      <c r="G3255" t="s">
        <v>47</v>
      </c>
      <c r="H3255" t="s">
        <v>64</v>
      </c>
      <c r="I3255">
        <v>0</v>
      </c>
      <c r="J3255">
        <v>0</v>
      </c>
      <c r="K3255" s="29">
        <v>0</v>
      </c>
      <c r="L3255">
        <v>2</v>
      </c>
      <c r="M3255">
        <v>0</v>
      </c>
      <c r="N3255">
        <v>0</v>
      </c>
      <c r="O3255">
        <v>0</v>
      </c>
      <c r="P3255">
        <v>0</v>
      </c>
      <c r="Q3255">
        <v>1.1000000000000001</v>
      </c>
      <c r="R3255">
        <v>2</v>
      </c>
      <c r="S3255">
        <v>0</v>
      </c>
      <c r="T3255">
        <v>0</v>
      </c>
      <c r="U3255">
        <v>0</v>
      </c>
      <c r="V3255">
        <v>1</v>
      </c>
      <c r="W3255">
        <v>0</v>
      </c>
      <c r="X3255" s="2">
        <v>0.33300000000000002</v>
      </c>
    </row>
    <row r="3256" spans="1:24" x14ac:dyDescent="0.25">
      <c r="A3256" t="str">
        <f t="shared" si="153"/>
        <v/>
      </c>
      <c r="B3256" t="str">
        <f t="shared" si="151"/>
        <v/>
      </c>
      <c r="C3256" t="str">
        <f t="shared" si="152"/>
        <v/>
      </c>
      <c r="D3256">
        <v>2026</v>
      </c>
      <c r="E3256" t="s">
        <v>9837</v>
      </c>
      <c r="F3256" t="s">
        <v>3448</v>
      </c>
      <c r="G3256" t="s">
        <v>47</v>
      </c>
      <c r="H3256" t="s">
        <v>64</v>
      </c>
      <c r="I3256">
        <v>0</v>
      </c>
      <c r="J3256">
        <v>1</v>
      </c>
      <c r="K3256" s="29">
        <v>4.1100000000000003</v>
      </c>
      <c r="L3256">
        <v>13</v>
      </c>
      <c r="M3256">
        <v>1</v>
      </c>
      <c r="N3256">
        <v>0</v>
      </c>
      <c r="O3256">
        <v>0</v>
      </c>
      <c r="P3256">
        <v>0</v>
      </c>
      <c r="Q3256">
        <v>15.1</v>
      </c>
      <c r="R3256">
        <v>12</v>
      </c>
      <c r="S3256">
        <v>8</v>
      </c>
      <c r="T3256">
        <v>7</v>
      </c>
      <c r="U3256">
        <v>7</v>
      </c>
      <c r="V3256">
        <v>17</v>
      </c>
      <c r="W3256">
        <v>4</v>
      </c>
      <c r="X3256" s="2">
        <v>0.22600000000000001</v>
      </c>
    </row>
    <row r="3257" spans="1:24" x14ac:dyDescent="0.25">
      <c r="A3257" t="str">
        <f t="shared" si="153"/>
        <v/>
      </c>
      <c r="B3257" t="str">
        <f t="shared" si="151"/>
        <v/>
      </c>
      <c r="C3257" t="str">
        <f t="shared" si="152"/>
        <v/>
      </c>
      <c r="D3257">
        <v>2026</v>
      </c>
      <c r="E3257" t="s">
        <v>9838</v>
      </c>
      <c r="F3257" t="s">
        <v>3448</v>
      </c>
      <c r="G3257" t="s">
        <v>37</v>
      </c>
      <c r="H3257" t="s">
        <v>64</v>
      </c>
      <c r="I3257">
        <v>1</v>
      </c>
      <c r="J3257">
        <v>4</v>
      </c>
      <c r="K3257" s="29">
        <v>4.46</v>
      </c>
      <c r="L3257">
        <v>23</v>
      </c>
      <c r="M3257">
        <v>0</v>
      </c>
      <c r="N3257">
        <v>0</v>
      </c>
      <c r="O3257">
        <v>0</v>
      </c>
      <c r="P3257">
        <v>5</v>
      </c>
      <c r="Q3257">
        <v>36.1</v>
      </c>
      <c r="R3257">
        <v>35</v>
      </c>
      <c r="S3257">
        <v>20</v>
      </c>
      <c r="T3257">
        <v>18</v>
      </c>
      <c r="U3257">
        <v>15</v>
      </c>
      <c r="V3257">
        <v>27</v>
      </c>
      <c r="W3257">
        <v>4</v>
      </c>
      <c r="X3257" s="2">
        <v>0.25700000000000001</v>
      </c>
    </row>
    <row r="3258" spans="1:24" x14ac:dyDescent="0.25">
      <c r="A3258" t="str">
        <f t="shared" si="153"/>
        <v/>
      </c>
      <c r="B3258" t="str">
        <f t="shared" si="151"/>
        <v/>
      </c>
      <c r="C3258" t="str">
        <f t="shared" si="152"/>
        <v/>
      </c>
      <c r="D3258">
        <v>2026</v>
      </c>
      <c r="E3258" t="s">
        <v>9839</v>
      </c>
      <c r="F3258" t="s">
        <v>3448</v>
      </c>
      <c r="G3258" t="s">
        <v>37</v>
      </c>
      <c r="H3258" t="s">
        <v>64</v>
      </c>
      <c r="I3258">
        <v>1</v>
      </c>
      <c r="J3258">
        <v>3</v>
      </c>
      <c r="K3258" s="29">
        <v>6.55</v>
      </c>
      <c r="L3258">
        <v>13</v>
      </c>
      <c r="M3258">
        <v>8</v>
      </c>
      <c r="N3258">
        <v>0</v>
      </c>
      <c r="O3258">
        <v>0</v>
      </c>
      <c r="P3258">
        <v>0</v>
      </c>
      <c r="Q3258">
        <v>33</v>
      </c>
      <c r="R3258">
        <v>42</v>
      </c>
      <c r="S3258">
        <v>27</v>
      </c>
      <c r="T3258">
        <v>24</v>
      </c>
      <c r="U3258">
        <v>15</v>
      </c>
      <c r="V3258">
        <v>17</v>
      </c>
      <c r="W3258">
        <v>4</v>
      </c>
      <c r="X3258" s="2">
        <v>0.33600000000000002</v>
      </c>
    </row>
    <row r="3259" spans="1:24" x14ac:dyDescent="0.25">
      <c r="A3259" t="str">
        <f t="shared" si="153"/>
        <v/>
      </c>
      <c r="B3259" t="str">
        <f t="shared" si="151"/>
        <v/>
      </c>
      <c r="C3259" t="str">
        <f t="shared" si="152"/>
        <v/>
      </c>
      <c r="D3259">
        <v>2026</v>
      </c>
      <c r="E3259" t="s">
        <v>9840</v>
      </c>
      <c r="F3259" t="s">
        <v>3448</v>
      </c>
      <c r="G3259" t="s">
        <v>24</v>
      </c>
      <c r="H3259" t="s">
        <v>64</v>
      </c>
      <c r="I3259">
        <v>2</v>
      </c>
      <c r="J3259">
        <v>2</v>
      </c>
      <c r="K3259" s="29">
        <v>6.67</v>
      </c>
      <c r="L3259">
        <v>19</v>
      </c>
      <c r="M3259">
        <v>0</v>
      </c>
      <c r="N3259">
        <v>0</v>
      </c>
      <c r="O3259">
        <v>0</v>
      </c>
      <c r="P3259">
        <v>4</v>
      </c>
      <c r="Q3259">
        <v>27</v>
      </c>
      <c r="R3259">
        <v>38</v>
      </c>
      <c r="S3259">
        <v>22</v>
      </c>
      <c r="T3259">
        <v>20</v>
      </c>
      <c r="U3259">
        <v>11</v>
      </c>
      <c r="V3259">
        <v>26</v>
      </c>
      <c r="W3259">
        <v>2</v>
      </c>
      <c r="X3259" s="2">
        <v>0.33300000000000002</v>
      </c>
    </row>
    <row r="3260" spans="1:24" x14ac:dyDescent="0.25">
      <c r="A3260" t="str">
        <f t="shared" si="153"/>
        <v/>
      </c>
      <c r="B3260" t="str">
        <f t="shared" si="151"/>
        <v/>
      </c>
      <c r="C3260" t="str">
        <f t="shared" si="152"/>
        <v/>
      </c>
      <c r="D3260">
        <v>2026</v>
      </c>
      <c r="E3260" t="s">
        <v>9841</v>
      </c>
      <c r="F3260" t="s">
        <v>3448</v>
      </c>
      <c r="G3260" t="s">
        <v>37</v>
      </c>
      <c r="H3260" t="s">
        <v>64</v>
      </c>
      <c r="I3260">
        <v>2</v>
      </c>
      <c r="J3260">
        <v>2</v>
      </c>
      <c r="K3260" s="29">
        <v>7.64</v>
      </c>
      <c r="L3260">
        <v>20</v>
      </c>
      <c r="M3260">
        <v>0</v>
      </c>
      <c r="N3260">
        <v>0</v>
      </c>
      <c r="O3260">
        <v>0</v>
      </c>
      <c r="P3260">
        <v>0</v>
      </c>
      <c r="Q3260">
        <v>17.2</v>
      </c>
      <c r="R3260">
        <v>22</v>
      </c>
      <c r="S3260">
        <v>16</v>
      </c>
      <c r="T3260">
        <v>15</v>
      </c>
      <c r="U3260">
        <v>17</v>
      </c>
      <c r="V3260">
        <v>15</v>
      </c>
      <c r="W3260">
        <v>4</v>
      </c>
      <c r="X3260" s="2">
        <v>0.30099999999999999</v>
      </c>
    </row>
    <row r="3261" spans="1:24" x14ac:dyDescent="0.25">
      <c r="A3261" t="str">
        <f t="shared" si="153"/>
        <v/>
      </c>
      <c r="B3261" t="str">
        <f t="shared" si="151"/>
        <v/>
      </c>
      <c r="C3261" t="str">
        <f t="shared" si="152"/>
        <v/>
      </c>
      <c r="D3261">
        <v>2026</v>
      </c>
      <c r="E3261" t="s">
        <v>9842</v>
      </c>
      <c r="F3261" t="s">
        <v>3448</v>
      </c>
      <c r="G3261" t="s">
        <v>37</v>
      </c>
      <c r="H3261" t="s">
        <v>64</v>
      </c>
      <c r="I3261">
        <v>3</v>
      </c>
      <c r="J3261">
        <v>0</v>
      </c>
      <c r="K3261" s="29">
        <v>7.71</v>
      </c>
      <c r="L3261">
        <v>30</v>
      </c>
      <c r="M3261">
        <v>0</v>
      </c>
      <c r="N3261">
        <v>0</v>
      </c>
      <c r="O3261">
        <v>0</v>
      </c>
      <c r="P3261">
        <v>0</v>
      </c>
      <c r="Q3261">
        <v>30.1</v>
      </c>
      <c r="R3261">
        <v>34</v>
      </c>
      <c r="S3261">
        <v>29</v>
      </c>
      <c r="T3261">
        <v>26</v>
      </c>
      <c r="U3261">
        <v>20</v>
      </c>
      <c r="V3261">
        <v>24</v>
      </c>
      <c r="W3261">
        <v>9</v>
      </c>
      <c r="X3261" s="2">
        <v>0.27</v>
      </c>
    </row>
    <row r="3262" spans="1:24" x14ac:dyDescent="0.25">
      <c r="A3262">
        <f t="shared" si="153"/>
        <v>1</v>
      </c>
      <c r="B3262" t="str">
        <f t="shared" si="151"/>
        <v/>
      </c>
      <c r="C3262" t="str">
        <f t="shared" si="152"/>
        <v/>
      </c>
      <c r="D3262">
        <v>2026</v>
      </c>
      <c r="E3262" t="s">
        <v>9843</v>
      </c>
      <c r="F3262" t="s">
        <v>3448</v>
      </c>
      <c r="G3262" t="s">
        <v>32</v>
      </c>
      <c r="H3262" t="s">
        <v>64</v>
      </c>
      <c r="I3262">
        <v>1</v>
      </c>
      <c r="J3262">
        <v>0</v>
      </c>
      <c r="K3262" s="29">
        <v>8.15</v>
      </c>
      <c r="L3262">
        <v>20</v>
      </c>
      <c r="M3262">
        <v>0</v>
      </c>
      <c r="N3262">
        <v>0</v>
      </c>
      <c r="O3262">
        <v>0</v>
      </c>
      <c r="P3262">
        <v>0</v>
      </c>
      <c r="Q3262">
        <v>17.2</v>
      </c>
      <c r="R3262">
        <v>26</v>
      </c>
      <c r="S3262">
        <v>19</v>
      </c>
      <c r="T3262">
        <v>16</v>
      </c>
      <c r="U3262">
        <v>13</v>
      </c>
      <c r="V3262">
        <v>12</v>
      </c>
      <c r="W3262">
        <v>5</v>
      </c>
      <c r="X3262" s="2">
        <v>0.32900000000000001</v>
      </c>
    </row>
    <row r="3263" spans="1:24" x14ac:dyDescent="0.25">
      <c r="A3263" t="str">
        <f t="shared" si="153"/>
        <v/>
      </c>
      <c r="B3263" t="str">
        <f t="shared" si="151"/>
        <v/>
      </c>
      <c r="C3263" t="str">
        <f t="shared" si="152"/>
        <v/>
      </c>
      <c r="D3263">
        <v>2026</v>
      </c>
      <c r="E3263" t="s">
        <v>9844</v>
      </c>
      <c r="F3263" t="s">
        <v>3448</v>
      </c>
      <c r="G3263" t="s">
        <v>37</v>
      </c>
      <c r="H3263" t="s">
        <v>64</v>
      </c>
      <c r="I3263">
        <v>1</v>
      </c>
      <c r="J3263">
        <v>2</v>
      </c>
      <c r="K3263" s="29">
        <v>11.95</v>
      </c>
      <c r="L3263">
        <v>18</v>
      </c>
      <c r="M3263">
        <v>1</v>
      </c>
      <c r="N3263">
        <v>0</v>
      </c>
      <c r="O3263">
        <v>0</v>
      </c>
      <c r="P3263">
        <v>0</v>
      </c>
      <c r="Q3263">
        <v>20.100000000000001</v>
      </c>
      <c r="R3263">
        <v>30</v>
      </c>
      <c r="S3263">
        <v>28</v>
      </c>
      <c r="T3263">
        <v>27</v>
      </c>
      <c r="U3263">
        <v>17</v>
      </c>
      <c r="V3263">
        <v>10</v>
      </c>
      <c r="W3263">
        <v>7</v>
      </c>
      <c r="X3263" s="2">
        <v>0.36599999999999999</v>
      </c>
    </row>
    <row r="3264" spans="1:24" x14ac:dyDescent="0.25">
      <c r="A3264" t="str">
        <f t="shared" si="153"/>
        <v/>
      </c>
      <c r="B3264" t="str">
        <f t="shared" si="151"/>
        <v/>
      </c>
      <c r="C3264" t="str">
        <f t="shared" si="152"/>
        <v/>
      </c>
      <c r="D3264">
        <v>2026</v>
      </c>
      <c r="E3264" t="s">
        <v>9845</v>
      </c>
      <c r="F3264" t="s">
        <v>3448</v>
      </c>
      <c r="G3264" t="s">
        <v>24</v>
      </c>
      <c r="H3264" t="s">
        <v>64</v>
      </c>
      <c r="I3264">
        <v>0</v>
      </c>
      <c r="J3264">
        <v>1</v>
      </c>
      <c r="K3264" s="29">
        <v>13.28</v>
      </c>
      <c r="L3264">
        <v>21</v>
      </c>
      <c r="M3264">
        <v>2</v>
      </c>
      <c r="N3264">
        <v>0</v>
      </c>
      <c r="O3264">
        <v>0</v>
      </c>
      <c r="P3264">
        <v>0</v>
      </c>
      <c r="Q3264">
        <v>20.100000000000001</v>
      </c>
      <c r="R3264">
        <v>33</v>
      </c>
      <c r="S3264">
        <v>36</v>
      </c>
      <c r="T3264">
        <v>30</v>
      </c>
      <c r="U3264">
        <v>19</v>
      </c>
      <c r="V3264">
        <v>8</v>
      </c>
      <c r="W3264">
        <v>5</v>
      </c>
      <c r="X3264" s="2">
        <v>0.379</v>
      </c>
    </row>
    <row r="3265" spans="1:24" x14ac:dyDescent="0.25">
      <c r="A3265">
        <f t="shared" si="153"/>
        <v>1</v>
      </c>
      <c r="B3265" t="str">
        <f t="shared" si="151"/>
        <v/>
      </c>
      <c r="C3265" t="str">
        <f t="shared" si="152"/>
        <v/>
      </c>
      <c r="D3265">
        <v>2026</v>
      </c>
      <c r="E3265" t="s">
        <v>9846</v>
      </c>
      <c r="F3265" t="s">
        <v>3448</v>
      </c>
      <c r="G3265" t="s">
        <v>32</v>
      </c>
      <c r="H3265" t="s">
        <v>64</v>
      </c>
      <c r="I3265">
        <v>0</v>
      </c>
      <c r="J3265">
        <v>0</v>
      </c>
      <c r="K3265" s="29">
        <v>13.5</v>
      </c>
      <c r="L3265">
        <v>5</v>
      </c>
      <c r="M3265">
        <v>0</v>
      </c>
      <c r="N3265">
        <v>0</v>
      </c>
      <c r="O3265">
        <v>0</v>
      </c>
      <c r="P3265">
        <v>0</v>
      </c>
      <c r="Q3265">
        <v>4</v>
      </c>
      <c r="R3265">
        <v>4</v>
      </c>
      <c r="S3265">
        <v>6</v>
      </c>
      <c r="T3265">
        <v>6</v>
      </c>
      <c r="U3265">
        <v>7</v>
      </c>
      <c r="V3265">
        <v>3</v>
      </c>
      <c r="W3265">
        <v>0</v>
      </c>
      <c r="X3265" s="2">
        <v>0.25</v>
      </c>
    </row>
    <row r="3266" spans="1:24" x14ac:dyDescent="0.25">
      <c r="A3266" t="str">
        <f t="shared" si="153"/>
        <v/>
      </c>
      <c r="B3266" t="str">
        <f t="shared" ref="B3266:B3329" si="154">IF(COUNTIFS(Draft_Player,$E3266),COUNTIFS(Draft_Player,$E3266),"")</f>
        <v/>
      </c>
      <c r="C3266">
        <f t="shared" ref="C3266:C3329" si="155">IF(COUNTIFS(Transfers_Player,$E3266),COUNTIFS(Transfers_Player,$E3266),"")</f>
        <v>1</v>
      </c>
      <c r="D3266">
        <v>2026</v>
      </c>
      <c r="E3266" t="s">
        <v>6609</v>
      </c>
      <c r="F3266" t="s">
        <v>3448</v>
      </c>
      <c r="G3266" t="s">
        <v>24</v>
      </c>
      <c r="H3266" t="s">
        <v>64</v>
      </c>
      <c r="I3266">
        <v>0</v>
      </c>
      <c r="J3266">
        <v>2</v>
      </c>
      <c r="K3266" s="29">
        <v>15</v>
      </c>
      <c r="L3266">
        <v>11</v>
      </c>
      <c r="M3266">
        <v>3</v>
      </c>
      <c r="N3266">
        <v>0</v>
      </c>
      <c r="O3266">
        <v>0</v>
      </c>
      <c r="P3266">
        <v>0</v>
      </c>
      <c r="Q3266">
        <v>12</v>
      </c>
      <c r="R3266">
        <v>11</v>
      </c>
      <c r="S3266">
        <v>20</v>
      </c>
      <c r="T3266">
        <v>20</v>
      </c>
      <c r="U3266">
        <v>20</v>
      </c>
      <c r="V3266">
        <v>7</v>
      </c>
      <c r="W3266">
        <v>4</v>
      </c>
      <c r="X3266" s="2">
        <v>0.26800000000000002</v>
      </c>
    </row>
    <row r="3267" spans="1:24" x14ac:dyDescent="0.25">
      <c r="A3267" t="str">
        <f t="shared" si="153"/>
        <v/>
      </c>
      <c r="B3267" t="str">
        <f t="shared" si="154"/>
        <v/>
      </c>
      <c r="C3267" t="str">
        <f t="shared" si="155"/>
        <v/>
      </c>
      <c r="D3267">
        <v>2026</v>
      </c>
      <c r="E3267" t="s">
        <v>9847</v>
      </c>
      <c r="F3267" t="s">
        <v>3448</v>
      </c>
      <c r="G3267" t="s">
        <v>24</v>
      </c>
      <c r="H3267" t="s">
        <v>64</v>
      </c>
      <c r="I3267">
        <v>0</v>
      </c>
      <c r="J3267">
        <v>0</v>
      </c>
      <c r="K3267" s="29">
        <v>15.19</v>
      </c>
      <c r="L3267">
        <v>7</v>
      </c>
      <c r="M3267">
        <v>0</v>
      </c>
      <c r="N3267">
        <v>0</v>
      </c>
      <c r="O3267">
        <v>0</v>
      </c>
      <c r="P3267">
        <v>0</v>
      </c>
      <c r="Q3267">
        <v>5.0999999999999996</v>
      </c>
      <c r="R3267">
        <v>7</v>
      </c>
      <c r="S3267">
        <v>9</v>
      </c>
      <c r="T3267">
        <v>9</v>
      </c>
      <c r="U3267">
        <v>4</v>
      </c>
      <c r="V3267">
        <v>6</v>
      </c>
      <c r="W3267">
        <v>6</v>
      </c>
      <c r="X3267" s="2">
        <v>0.318</v>
      </c>
    </row>
    <row r="3268" spans="1:24" x14ac:dyDescent="0.25">
      <c r="A3268" t="str">
        <f t="shared" si="153"/>
        <v/>
      </c>
      <c r="B3268" t="str">
        <f t="shared" si="154"/>
        <v/>
      </c>
      <c r="C3268">
        <f t="shared" si="155"/>
        <v>1</v>
      </c>
      <c r="D3268">
        <v>2026</v>
      </c>
      <c r="E3268" t="s">
        <v>7063</v>
      </c>
      <c r="F3268" t="s">
        <v>3448</v>
      </c>
      <c r="G3268" t="s">
        <v>24</v>
      </c>
      <c r="H3268" t="s">
        <v>64</v>
      </c>
      <c r="I3268">
        <v>0</v>
      </c>
      <c r="J3268">
        <v>0</v>
      </c>
      <c r="K3268" s="29">
        <v>27</v>
      </c>
      <c r="L3268">
        <v>1</v>
      </c>
      <c r="M3268">
        <v>0</v>
      </c>
      <c r="N3268">
        <v>0</v>
      </c>
      <c r="O3268">
        <v>0</v>
      </c>
      <c r="P3268">
        <v>0</v>
      </c>
      <c r="Q3268">
        <v>0.1</v>
      </c>
      <c r="R3268">
        <v>0</v>
      </c>
      <c r="S3268">
        <v>2</v>
      </c>
      <c r="T3268">
        <v>1</v>
      </c>
      <c r="U3268">
        <v>2</v>
      </c>
      <c r="V3268">
        <v>0</v>
      </c>
      <c r="W3268">
        <v>0</v>
      </c>
      <c r="X3268" s="2">
        <v>0</v>
      </c>
    </row>
    <row r="3269" spans="1:24" x14ac:dyDescent="0.25">
      <c r="A3269" t="str">
        <f t="shared" si="153"/>
        <v/>
      </c>
      <c r="B3269" t="str">
        <f t="shared" si="154"/>
        <v/>
      </c>
      <c r="C3269" t="str">
        <f t="shared" si="155"/>
        <v/>
      </c>
      <c r="D3269">
        <v>2026</v>
      </c>
      <c r="E3269" t="s">
        <v>9848</v>
      </c>
      <c r="F3269" t="s">
        <v>3469</v>
      </c>
      <c r="G3269" t="s">
        <v>37</v>
      </c>
      <c r="H3269" t="s">
        <v>64</v>
      </c>
      <c r="I3269">
        <v>3</v>
      </c>
      <c r="J3269">
        <v>5</v>
      </c>
      <c r="K3269" s="29">
        <v>7.79</v>
      </c>
      <c r="L3269">
        <v>16</v>
      </c>
      <c r="M3269">
        <v>11</v>
      </c>
      <c r="N3269">
        <v>0</v>
      </c>
      <c r="O3269">
        <v>0</v>
      </c>
      <c r="P3269">
        <v>1</v>
      </c>
      <c r="Q3269">
        <v>64.2</v>
      </c>
      <c r="R3269">
        <v>92</v>
      </c>
      <c r="S3269">
        <v>66</v>
      </c>
      <c r="T3269">
        <v>56</v>
      </c>
      <c r="U3269">
        <v>16</v>
      </c>
      <c r="V3269">
        <v>41</v>
      </c>
      <c r="W3269">
        <v>0</v>
      </c>
      <c r="X3269" s="2">
        <v>0.32300000000000001</v>
      </c>
    </row>
    <row r="3270" spans="1:24" x14ac:dyDescent="0.25">
      <c r="A3270" t="str">
        <f t="shared" si="153"/>
        <v/>
      </c>
      <c r="B3270" t="str">
        <f t="shared" si="154"/>
        <v/>
      </c>
      <c r="C3270" t="str">
        <f t="shared" si="155"/>
        <v/>
      </c>
      <c r="D3270">
        <v>2026</v>
      </c>
      <c r="E3270" t="s">
        <v>9849</v>
      </c>
      <c r="F3270" t="s">
        <v>3469</v>
      </c>
      <c r="G3270" t="s">
        <v>24</v>
      </c>
      <c r="H3270" t="s">
        <v>64</v>
      </c>
      <c r="I3270">
        <v>0</v>
      </c>
      <c r="J3270">
        <v>0</v>
      </c>
      <c r="K3270" s="29">
        <v>0</v>
      </c>
      <c r="L3270">
        <v>2</v>
      </c>
      <c r="M3270">
        <v>0</v>
      </c>
      <c r="N3270">
        <v>0</v>
      </c>
      <c r="O3270">
        <v>0</v>
      </c>
      <c r="P3270">
        <v>0</v>
      </c>
      <c r="Q3270">
        <v>2</v>
      </c>
      <c r="R3270">
        <v>1</v>
      </c>
      <c r="S3270">
        <v>0</v>
      </c>
      <c r="T3270">
        <v>0</v>
      </c>
      <c r="U3270">
        <v>1</v>
      </c>
      <c r="V3270">
        <v>4</v>
      </c>
      <c r="W3270">
        <v>1</v>
      </c>
      <c r="X3270" s="2">
        <v>0.14299999999999999</v>
      </c>
    </row>
    <row r="3271" spans="1:24" x14ac:dyDescent="0.25">
      <c r="A3271" t="str">
        <f t="shared" si="153"/>
        <v/>
      </c>
      <c r="B3271" t="str">
        <f t="shared" si="154"/>
        <v/>
      </c>
      <c r="C3271">
        <f t="shared" si="155"/>
        <v>1</v>
      </c>
      <c r="D3271">
        <v>2026</v>
      </c>
      <c r="E3271" t="s">
        <v>6822</v>
      </c>
      <c r="F3271" t="s">
        <v>3469</v>
      </c>
      <c r="G3271" t="s">
        <v>24</v>
      </c>
      <c r="H3271" t="s">
        <v>64</v>
      </c>
      <c r="I3271">
        <v>0</v>
      </c>
      <c r="J3271">
        <v>1</v>
      </c>
      <c r="K3271" s="29">
        <v>3.97</v>
      </c>
      <c r="L3271">
        <v>15</v>
      </c>
      <c r="M3271">
        <v>1</v>
      </c>
      <c r="N3271">
        <v>0</v>
      </c>
      <c r="O3271">
        <v>0</v>
      </c>
      <c r="P3271">
        <v>0</v>
      </c>
      <c r="Q3271">
        <v>22.2</v>
      </c>
      <c r="R3271">
        <v>20</v>
      </c>
      <c r="S3271">
        <v>10</v>
      </c>
      <c r="T3271">
        <v>10</v>
      </c>
      <c r="U3271">
        <v>19</v>
      </c>
      <c r="V3271">
        <v>23</v>
      </c>
      <c r="W3271">
        <v>7</v>
      </c>
      <c r="X3271" s="2">
        <v>0.253</v>
      </c>
    </row>
    <row r="3272" spans="1:24" x14ac:dyDescent="0.25">
      <c r="A3272" t="str">
        <f t="shared" si="153"/>
        <v/>
      </c>
      <c r="B3272" t="str">
        <f t="shared" si="154"/>
        <v/>
      </c>
      <c r="C3272" t="str">
        <f t="shared" si="155"/>
        <v/>
      </c>
      <c r="D3272">
        <v>2026</v>
      </c>
      <c r="E3272" t="s">
        <v>9850</v>
      </c>
      <c r="F3272" t="s">
        <v>3469</v>
      </c>
      <c r="G3272" t="s">
        <v>37</v>
      </c>
      <c r="H3272" t="s">
        <v>64</v>
      </c>
      <c r="I3272">
        <v>2</v>
      </c>
      <c r="J3272">
        <v>0</v>
      </c>
      <c r="K3272" s="29">
        <v>4.29</v>
      </c>
      <c r="L3272">
        <v>12</v>
      </c>
      <c r="M3272">
        <v>1</v>
      </c>
      <c r="N3272">
        <v>0</v>
      </c>
      <c r="O3272">
        <v>0</v>
      </c>
      <c r="P3272">
        <v>4</v>
      </c>
      <c r="Q3272">
        <v>21</v>
      </c>
      <c r="R3272">
        <v>16</v>
      </c>
      <c r="S3272">
        <v>10</v>
      </c>
      <c r="T3272">
        <v>10</v>
      </c>
      <c r="U3272">
        <v>8</v>
      </c>
      <c r="V3272">
        <v>27</v>
      </c>
      <c r="W3272">
        <v>6</v>
      </c>
      <c r="X3272" s="2">
        <v>0.20499999999999999</v>
      </c>
    </row>
    <row r="3273" spans="1:24" x14ac:dyDescent="0.25">
      <c r="A3273" t="str">
        <f t="shared" si="153"/>
        <v/>
      </c>
      <c r="B3273" t="str">
        <f t="shared" si="154"/>
        <v/>
      </c>
      <c r="C3273" t="str">
        <f t="shared" si="155"/>
        <v/>
      </c>
      <c r="D3273">
        <v>2026</v>
      </c>
      <c r="E3273" t="s">
        <v>9851</v>
      </c>
      <c r="F3273" t="s">
        <v>3469</v>
      </c>
      <c r="G3273" t="s">
        <v>24</v>
      </c>
      <c r="H3273" t="s">
        <v>64</v>
      </c>
      <c r="I3273">
        <v>6</v>
      </c>
      <c r="J3273">
        <v>1</v>
      </c>
      <c r="K3273" s="29">
        <v>4.5999999999999996</v>
      </c>
      <c r="L3273">
        <v>18</v>
      </c>
      <c r="M3273">
        <v>1</v>
      </c>
      <c r="N3273">
        <v>0</v>
      </c>
      <c r="O3273">
        <v>0</v>
      </c>
      <c r="P3273">
        <v>0</v>
      </c>
      <c r="Q3273">
        <v>31.1</v>
      </c>
      <c r="R3273">
        <v>35</v>
      </c>
      <c r="S3273">
        <v>18</v>
      </c>
      <c r="T3273">
        <v>16</v>
      </c>
      <c r="U3273">
        <v>22</v>
      </c>
      <c r="V3273">
        <v>20</v>
      </c>
      <c r="W3273">
        <v>1</v>
      </c>
      <c r="X3273" s="2">
        <v>0.28199999999999997</v>
      </c>
    </row>
    <row r="3274" spans="1:24" x14ac:dyDescent="0.25">
      <c r="A3274" t="str">
        <f t="shared" si="153"/>
        <v/>
      </c>
      <c r="B3274" t="str">
        <f t="shared" si="154"/>
        <v/>
      </c>
      <c r="C3274" t="str">
        <f t="shared" si="155"/>
        <v/>
      </c>
      <c r="D3274">
        <v>2026</v>
      </c>
      <c r="E3274" t="s">
        <v>9852</v>
      </c>
      <c r="F3274" t="s">
        <v>3469</v>
      </c>
      <c r="G3274" t="s">
        <v>47</v>
      </c>
      <c r="H3274" t="s">
        <v>64</v>
      </c>
      <c r="I3274">
        <v>2</v>
      </c>
      <c r="J3274">
        <v>0</v>
      </c>
      <c r="K3274" s="29">
        <v>6.19</v>
      </c>
      <c r="L3274">
        <v>20</v>
      </c>
      <c r="M3274">
        <v>1</v>
      </c>
      <c r="N3274">
        <v>0</v>
      </c>
      <c r="O3274">
        <v>0</v>
      </c>
      <c r="P3274">
        <v>1</v>
      </c>
      <c r="Q3274">
        <v>36.1</v>
      </c>
      <c r="R3274">
        <v>48</v>
      </c>
      <c r="S3274">
        <v>25</v>
      </c>
      <c r="T3274">
        <v>25</v>
      </c>
      <c r="U3274">
        <v>12</v>
      </c>
      <c r="V3274">
        <v>30</v>
      </c>
      <c r="W3274">
        <v>6</v>
      </c>
      <c r="X3274" s="2">
        <v>0.32400000000000001</v>
      </c>
    </row>
    <row r="3275" spans="1:24" x14ac:dyDescent="0.25">
      <c r="A3275" t="str">
        <f t="shared" si="153"/>
        <v/>
      </c>
      <c r="B3275" t="str">
        <f t="shared" si="154"/>
        <v/>
      </c>
      <c r="C3275" t="str">
        <f t="shared" si="155"/>
        <v/>
      </c>
      <c r="D3275">
        <v>2026</v>
      </c>
      <c r="E3275" t="s">
        <v>9853</v>
      </c>
      <c r="F3275" t="s">
        <v>3469</v>
      </c>
      <c r="G3275" t="s">
        <v>24</v>
      </c>
      <c r="H3275" t="s">
        <v>64</v>
      </c>
      <c r="I3275">
        <v>0</v>
      </c>
      <c r="J3275">
        <v>2</v>
      </c>
      <c r="K3275" s="29">
        <v>6.52</v>
      </c>
      <c r="L3275">
        <v>15</v>
      </c>
      <c r="M3275">
        <v>0</v>
      </c>
      <c r="N3275">
        <v>0</v>
      </c>
      <c r="O3275">
        <v>0</v>
      </c>
      <c r="P3275">
        <v>0</v>
      </c>
      <c r="Q3275">
        <v>19.100000000000001</v>
      </c>
      <c r="R3275">
        <v>17</v>
      </c>
      <c r="S3275">
        <v>14</v>
      </c>
      <c r="T3275">
        <v>14</v>
      </c>
      <c r="U3275">
        <v>14</v>
      </c>
      <c r="V3275">
        <v>19</v>
      </c>
      <c r="W3275">
        <v>2</v>
      </c>
      <c r="X3275" s="2">
        <v>0.246</v>
      </c>
    </row>
    <row r="3276" spans="1:24" x14ac:dyDescent="0.25">
      <c r="A3276" t="str">
        <f t="shared" si="153"/>
        <v/>
      </c>
      <c r="B3276" t="str">
        <f t="shared" si="154"/>
        <v/>
      </c>
      <c r="C3276" t="str">
        <f t="shared" si="155"/>
        <v/>
      </c>
      <c r="D3276">
        <v>2026</v>
      </c>
      <c r="E3276" t="s">
        <v>9854</v>
      </c>
      <c r="F3276" t="s">
        <v>3469</v>
      </c>
      <c r="G3276" t="s">
        <v>37</v>
      </c>
      <c r="H3276" t="s">
        <v>64</v>
      </c>
      <c r="I3276">
        <v>1</v>
      </c>
      <c r="J3276">
        <v>1</v>
      </c>
      <c r="K3276" s="29">
        <v>6.75</v>
      </c>
      <c r="L3276">
        <v>19</v>
      </c>
      <c r="M3276">
        <v>0</v>
      </c>
      <c r="N3276">
        <v>0</v>
      </c>
      <c r="O3276">
        <v>0</v>
      </c>
      <c r="P3276">
        <v>2</v>
      </c>
      <c r="Q3276">
        <v>24</v>
      </c>
      <c r="R3276">
        <v>17</v>
      </c>
      <c r="S3276">
        <v>19</v>
      </c>
      <c r="T3276">
        <v>18</v>
      </c>
      <c r="U3276">
        <v>15</v>
      </c>
      <c r="V3276">
        <v>30</v>
      </c>
      <c r="W3276">
        <v>7</v>
      </c>
      <c r="X3276" s="2">
        <v>0.19800000000000001</v>
      </c>
    </row>
    <row r="3277" spans="1:24" x14ac:dyDescent="0.25">
      <c r="A3277" t="str">
        <f t="shared" si="153"/>
        <v/>
      </c>
      <c r="B3277" t="str">
        <f t="shared" si="154"/>
        <v/>
      </c>
      <c r="C3277" t="str">
        <f t="shared" si="155"/>
        <v/>
      </c>
      <c r="D3277">
        <v>2026</v>
      </c>
      <c r="E3277" t="s">
        <v>9855</v>
      </c>
      <c r="F3277" t="s">
        <v>3469</v>
      </c>
      <c r="G3277" t="s">
        <v>47</v>
      </c>
      <c r="H3277" t="s">
        <v>64</v>
      </c>
      <c r="I3277">
        <v>4</v>
      </c>
      <c r="J3277">
        <v>3</v>
      </c>
      <c r="K3277" s="29">
        <v>7.36</v>
      </c>
      <c r="L3277">
        <v>14</v>
      </c>
      <c r="M3277">
        <v>5</v>
      </c>
      <c r="N3277">
        <v>0</v>
      </c>
      <c r="O3277">
        <v>0</v>
      </c>
      <c r="P3277">
        <v>0</v>
      </c>
      <c r="Q3277">
        <v>40.1</v>
      </c>
      <c r="R3277">
        <v>48</v>
      </c>
      <c r="S3277">
        <v>37</v>
      </c>
      <c r="T3277">
        <v>33</v>
      </c>
      <c r="U3277">
        <v>18</v>
      </c>
      <c r="V3277">
        <v>28</v>
      </c>
      <c r="W3277">
        <v>5</v>
      </c>
      <c r="X3277" s="2">
        <v>0.29399999999999998</v>
      </c>
    </row>
    <row r="3278" spans="1:24" x14ac:dyDescent="0.25">
      <c r="A3278" t="str">
        <f t="shared" si="153"/>
        <v/>
      </c>
      <c r="B3278" t="str">
        <f t="shared" si="154"/>
        <v/>
      </c>
      <c r="C3278" t="str">
        <f t="shared" si="155"/>
        <v/>
      </c>
      <c r="D3278">
        <v>2026</v>
      </c>
      <c r="E3278" t="s">
        <v>9856</v>
      </c>
      <c r="F3278" t="s">
        <v>3469</v>
      </c>
      <c r="G3278" t="s">
        <v>24</v>
      </c>
      <c r="H3278" t="s">
        <v>64</v>
      </c>
      <c r="I3278">
        <v>2</v>
      </c>
      <c r="J3278">
        <v>0</v>
      </c>
      <c r="K3278" s="29">
        <v>7.45</v>
      </c>
      <c r="L3278">
        <v>5</v>
      </c>
      <c r="M3278">
        <v>3</v>
      </c>
      <c r="N3278">
        <v>0</v>
      </c>
      <c r="O3278">
        <v>0</v>
      </c>
      <c r="P3278">
        <v>0</v>
      </c>
      <c r="Q3278">
        <v>9.1999999999999993</v>
      </c>
      <c r="R3278">
        <v>10</v>
      </c>
      <c r="S3278">
        <v>9</v>
      </c>
      <c r="T3278">
        <v>8</v>
      </c>
      <c r="U3278">
        <v>6</v>
      </c>
      <c r="V3278">
        <v>5</v>
      </c>
      <c r="W3278">
        <v>2</v>
      </c>
      <c r="X3278" s="2">
        <v>0.26300000000000001</v>
      </c>
    </row>
    <row r="3279" spans="1:24" x14ac:dyDescent="0.25">
      <c r="A3279" t="str">
        <f t="shared" si="153"/>
        <v/>
      </c>
      <c r="B3279" t="str">
        <f t="shared" si="154"/>
        <v/>
      </c>
      <c r="C3279" t="str">
        <f t="shared" si="155"/>
        <v/>
      </c>
      <c r="D3279">
        <v>2026</v>
      </c>
      <c r="E3279" t="s">
        <v>9857</v>
      </c>
      <c r="F3279" t="s">
        <v>3469</v>
      </c>
      <c r="G3279" t="s">
        <v>37</v>
      </c>
      <c r="H3279" t="s">
        <v>64</v>
      </c>
      <c r="I3279">
        <v>0</v>
      </c>
      <c r="J3279">
        <v>3</v>
      </c>
      <c r="K3279" s="29">
        <v>7.48</v>
      </c>
      <c r="L3279">
        <v>9</v>
      </c>
      <c r="M3279">
        <v>6</v>
      </c>
      <c r="N3279">
        <v>0</v>
      </c>
      <c r="O3279">
        <v>0</v>
      </c>
      <c r="P3279">
        <v>0</v>
      </c>
      <c r="Q3279">
        <v>27.2</v>
      </c>
      <c r="R3279">
        <v>26</v>
      </c>
      <c r="S3279">
        <v>25</v>
      </c>
      <c r="T3279">
        <v>23</v>
      </c>
      <c r="U3279">
        <v>12</v>
      </c>
      <c r="V3279">
        <v>30</v>
      </c>
      <c r="W3279">
        <v>5</v>
      </c>
      <c r="X3279" s="2">
        <v>0.255</v>
      </c>
    </row>
    <row r="3280" spans="1:24" x14ac:dyDescent="0.25">
      <c r="A3280" t="str">
        <f t="shared" si="153"/>
        <v/>
      </c>
      <c r="B3280" t="str">
        <f t="shared" si="154"/>
        <v/>
      </c>
      <c r="C3280" t="str">
        <f t="shared" si="155"/>
        <v/>
      </c>
      <c r="D3280">
        <v>2026</v>
      </c>
      <c r="E3280" t="s">
        <v>9858</v>
      </c>
      <c r="F3280" t="s">
        <v>3469</v>
      </c>
      <c r="G3280" t="s">
        <v>37</v>
      </c>
      <c r="H3280" t="s">
        <v>64</v>
      </c>
      <c r="I3280">
        <v>2</v>
      </c>
      <c r="J3280">
        <v>2</v>
      </c>
      <c r="K3280" s="29">
        <v>7.53</v>
      </c>
      <c r="L3280">
        <v>17</v>
      </c>
      <c r="M3280">
        <v>8</v>
      </c>
      <c r="N3280">
        <v>1</v>
      </c>
      <c r="O3280">
        <v>0</v>
      </c>
      <c r="P3280">
        <v>0</v>
      </c>
      <c r="Q3280">
        <v>43</v>
      </c>
      <c r="R3280">
        <v>55</v>
      </c>
      <c r="S3280">
        <v>36</v>
      </c>
      <c r="T3280">
        <v>36</v>
      </c>
      <c r="U3280">
        <v>20</v>
      </c>
      <c r="V3280">
        <v>38</v>
      </c>
      <c r="W3280">
        <v>5</v>
      </c>
      <c r="X3280" s="2">
        <v>0.30399999999999999</v>
      </c>
    </row>
    <row r="3281" spans="1:24" x14ac:dyDescent="0.25">
      <c r="A3281" t="str">
        <f t="shared" si="153"/>
        <v/>
      </c>
      <c r="B3281" t="str">
        <f t="shared" si="154"/>
        <v/>
      </c>
      <c r="C3281">
        <f t="shared" si="155"/>
        <v>1</v>
      </c>
      <c r="D3281">
        <v>2026</v>
      </c>
      <c r="E3281" t="s">
        <v>7064</v>
      </c>
      <c r="F3281" t="s">
        <v>3469</v>
      </c>
      <c r="G3281" t="s">
        <v>47</v>
      </c>
      <c r="H3281" t="s">
        <v>64</v>
      </c>
      <c r="I3281">
        <v>1</v>
      </c>
      <c r="J3281">
        <v>5</v>
      </c>
      <c r="K3281" s="29">
        <v>7.9</v>
      </c>
      <c r="L3281">
        <v>13</v>
      </c>
      <c r="M3281">
        <v>9</v>
      </c>
      <c r="N3281">
        <v>0</v>
      </c>
      <c r="O3281">
        <v>0</v>
      </c>
      <c r="P3281">
        <v>0</v>
      </c>
      <c r="Q3281">
        <v>41</v>
      </c>
      <c r="R3281">
        <v>61</v>
      </c>
      <c r="S3281">
        <v>45</v>
      </c>
      <c r="T3281">
        <v>36</v>
      </c>
      <c r="U3281">
        <v>20</v>
      </c>
      <c r="V3281">
        <v>35</v>
      </c>
      <c r="W3281">
        <v>9</v>
      </c>
      <c r="X3281" s="2">
        <v>0.33900000000000002</v>
      </c>
    </row>
    <row r="3282" spans="1:24" x14ac:dyDescent="0.25">
      <c r="A3282">
        <f t="shared" si="153"/>
        <v>1</v>
      </c>
      <c r="B3282" t="str">
        <f t="shared" si="154"/>
        <v/>
      </c>
      <c r="C3282" t="str">
        <f t="shared" si="155"/>
        <v/>
      </c>
      <c r="D3282">
        <v>2026</v>
      </c>
      <c r="E3282" t="s">
        <v>9859</v>
      </c>
      <c r="F3282" t="s">
        <v>3469</v>
      </c>
      <c r="G3282" t="s">
        <v>29</v>
      </c>
      <c r="H3282" t="s">
        <v>64</v>
      </c>
      <c r="I3282">
        <v>0</v>
      </c>
      <c r="J3282">
        <v>0</v>
      </c>
      <c r="K3282" s="29">
        <v>8.2200000000000006</v>
      </c>
      <c r="L3282">
        <v>10</v>
      </c>
      <c r="M3282">
        <v>0</v>
      </c>
      <c r="N3282">
        <v>0</v>
      </c>
      <c r="O3282">
        <v>0</v>
      </c>
      <c r="P3282">
        <v>0</v>
      </c>
      <c r="Q3282">
        <v>7.2</v>
      </c>
      <c r="R3282">
        <v>9</v>
      </c>
      <c r="S3282">
        <v>8</v>
      </c>
      <c r="T3282">
        <v>7</v>
      </c>
      <c r="U3282">
        <v>7</v>
      </c>
      <c r="V3282">
        <v>8</v>
      </c>
      <c r="W3282">
        <v>2</v>
      </c>
      <c r="X3282" s="2">
        <v>0.28999999999999998</v>
      </c>
    </row>
    <row r="3283" spans="1:24" x14ac:dyDescent="0.25">
      <c r="A3283" t="str">
        <f t="shared" si="153"/>
        <v/>
      </c>
      <c r="B3283" t="str">
        <f t="shared" si="154"/>
        <v/>
      </c>
      <c r="C3283" t="str">
        <f t="shared" si="155"/>
        <v/>
      </c>
      <c r="D3283">
        <v>2026</v>
      </c>
      <c r="E3283" t="s">
        <v>9860</v>
      </c>
      <c r="F3283" t="s">
        <v>3469</v>
      </c>
      <c r="G3283" t="s">
        <v>37</v>
      </c>
      <c r="H3283" t="s">
        <v>64</v>
      </c>
      <c r="I3283">
        <v>1</v>
      </c>
      <c r="J3283">
        <v>0</v>
      </c>
      <c r="K3283" s="29">
        <v>8.7100000000000009</v>
      </c>
      <c r="L3283">
        <v>10</v>
      </c>
      <c r="M3283">
        <v>0</v>
      </c>
      <c r="N3283">
        <v>0</v>
      </c>
      <c r="O3283">
        <v>0</v>
      </c>
      <c r="P3283">
        <v>0</v>
      </c>
      <c r="Q3283">
        <v>10.1</v>
      </c>
      <c r="R3283">
        <v>15</v>
      </c>
      <c r="S3283">
        <v>13</v>
      </c>
      <c r="T3283">
        <v>10</v>
      </c>
      <c r="U3283">
        <v>7</v>
      </c>
      <c r="V3283">
        <v>7</v>
      </c>
      <c r="W3283">
        <v>2</v>
      </c>
      <c r="X3283" s="2">
        <v>0.32600000000000001</v>
      </c>
    </row>
    <row r="3284" spans="1:24" x14ac:dyDescent="0.25">
      <c r="A3284" t="str">
        <f t="shared" si="153"/>
        <v/>
      </c>
      <c r="B3284" t="str">
        <f t="shared" si="154"/>
        <v/>
      </c>
      <c r="C3284" t="str">
        <f t="shared" si="155"/>
        <v/>
      </c>
      <c r="D3284">
        <v>2026</v>
      </c>
      <c r="E3284" t="s">
        <v>9861</v>
      </c>
      <c r="F3284" t="s">
        <v>3469</v>
      </c>
      <c r="G3284" t="s">
        <v>37</v>
      </c>
      <c r="H3284" t="s">
        <v>64</v>
      </c>
      <c r="I3284">
        <v>0</v>
      </c>
      <c r="J3284">
        <v>1</v>
      </c>
      <c r="K3284" s="29">
        <v>10.45</v>
      </c>
      <c r="L3284">
        <v>18</v>
      </c>
      <c r="M3284">
        <v>0</v>
      </c>
      <c r="N3284">
        <v>0</v>
      </c>
      <c r="O3284">
        <v>0</v>
      </c>
      <c r="P3284">
        <v>1</v>
      </c>
      <c r="Q3284">
        <v>20.2</v>
      </c>
      <c r="R3284">
        <v>28</v>
      </c>
      <c r="S3284">
        <v>27</v>
      </c>
      <c r="T3284">
        <v>24</v>
      </c>
      <c r="U3284">
        <v>21</v>
      </c>
      <c r="V3284">
        <v>24</v>
      </c>
      <c r="W3284">
        <v>10</v>
      </c>
      <c r="X3284" s="2">
        <v>0.34100000000000003</v>
      </c>
    </row>
    <row r="3285" spans="1:24" x14ac:dyDescent="0.25">
      <c r="A3285" t="str">
        <f t="shared" si="153"/>
        <v/>
      </c>
      <c r="B3285" t="str">
        <f t="shared" si="154"/>
        <v/>
      </c>
      <c r="C3285" t="str">
        <f t="shared" si="155"/>
        <v/>
      </c>
      <c r="D3285">
        <v>2026</v>
      </c>
      <c r="E3285" t="s">
        <v>9862</v>
      </c>
      <c r="F3285" t="s">
        <v>3469</v>
      </c>
      <c r="G3285" t="s">
        <v>47</v>
      </c>
      <c r="H3285" t="s">
        <v>64</v>
      </c>
      <c r="I3285">
        <v>2</v>
      </c>
      <c r="J3285">
        <v>3</v>
      </c>
      <c r="K3285" s="29">
        <v>11.02</v>
      </c>
      <c r="L3285">
        <v>14</v>
      </c>
      <c r="M3285">
        <v>9</v>
      </c>
      <c r="N3285">
        <v>0</v>
      </c>
      <c r="O3285">
        <v>0</v>
      </c>
      <c r="P3285">
        <v>0</v>
      </c>
      <c r="Q3285">
        <v>40</v>
      </c>
      <c r="R3285">
        <v>71</v>
      </c>
      <c r="S3285">
        <v>52</v>
      </c>
      <c r="T3285">
        <v>49</v>
      </c>
      <c r="U3285">
        <v>19</v>
      </c>
      <c r="V3285">
        <v>27</v>
      </c>
      <c r="W3285">
        <v>7</v>
      </c>
      <c r="X3285" s="2">
        <v>0.39900000000000002</v>
      </c>
    </row>
    <row r="3286" spans="1:24" x14ac:dyDescent="0.25">
      <c r="A3286" t="str">
        <f t="shared" si="153"/>
        <v/>
      </c>
      <c r="B3286" t="str">
        <f t="shared" si="154"/>
        <v/>
      </c>
      <c r="C3286" t="str">
        <f t="shared" si="155"/>
        <v/>
      </c>
      <c r="D3286">
        <v>2026</v>
      </c>
      <c r="E3286" t="s">
        <v>9863</v>
      </c>
      <c r="F3286" t="s">
        <v>3469</v>
      </c>
      <c r="G3286" t="s">
        <v>24</v>
      </c>
      <c r="H3286" t="s">
        <v>64</v>
      </c>
      <c r="I3286">
        <v>0</v>
      </c>
      <c r="J3286">
        <v>1</v>
      </c>
      <c r="K3286" s="29">
        <v>13.5</v>
      </c>
      <c r="L3286">
        <v>1</v>
      </c>
      <c r="M3286">
        <v>0</v>
      </c>
      <c r="N3286">
        <v>0</v>
      </c>
      <c r="O3286">
        <v>0</v>
      </c>
      <c r="P3286">
        <v>0</v>
      </c>
      <c r="Q3286">
        <v>2</v>
      </c>
      <c r="R3286">
        <v>4</v>
      </c>
      <c r="S3286">
        <v>3</v>
      </c>
      <c r="T3286">
        <v>3</v>
      </c>
      <c r="U3286">
        <v>2</v>
      </c>
      <c r="V3286">
        <v>4</v>
      </c>
      <c r="W3286">
        <v>0</v>
      </c>
      <c r="X3286" s="2">
        <v>0.44400000000000001</v>
      </c>
    </row>
    <row r="3287" spans="1:24" x14ac:dyDescent="0.25">
      <c r="A3287">
        <f t="shared" si="153"/>
        <v>1</v>
      </c>
      <c r="B3287" t="str">
        <f t="shared" si="154"/>
        <v/>
      </c>
      <c r="C3287" t="str">
        <f t="shared" si="155"/>
        <v/>
      </c>
      <c r="D3287">
        <v>2026</v>
      </c>
      <c r="E3287" t="s">
        <v>9864</v>
      </c>
      <c r="F3287" t="s">
        <v>3491</v>
      </c>
      <c r="G3287" t="s">
        <v>29</v>
      </c>
      <c r="H3287" t="s">
        <v>64</v>
      </c>
      <c r="I3287">
        <v>5</v>
      </c>
      <c r="J3287">
        <v>4</v>
      </c>
      <c r="K3287" s="29">
        <v>6.53</v>
      </c>
      <c r="L3287">
        <v>15</v>
      </c>
      <c r="M3287">
        <v>10</v>
      </c>
      <c r="N3287">
        <v>0</v>
      </c>
      <c r="O3287">
        <v>0</v>
      </c>
      <c r="P3287">
        <v>1</v>
      </c>
      <c r="Q3287">
        <v>62</v>
      </c>
      <c r="R3287">
        <v>81</v>
      </c>
      <c r="S3287">
        <v>50</v>
      </c>
      <c r="T3287">
        <v>45</v>
      </c>
      <c r="U3287">
        <v>39</v>
      </c>
      <c r="V3287">
        <v>68</v>
      </c>
      <c r="W3287">
        <v>10</v>
      </c>
      <c r="X3287" s="2">
        <v>0.32</v>
      </c>
    </row>
    <row r="3288" spans="1:24" x14ac:dyDescent="0.25">
      <c r="A3288" t="str">
        <f t="shared" si="153"/>
        <v/>
      </c>
      <c r="B3288" t="str">
        <f t="shared" si="154"/>
        <v/>
      </c>
      <c r="C3288">
        <f t="shared" si="155"/>
        <v>1</v>
      </c>
      <c r="D3288">
        <v>2026</v>
      </c>
      <c r="E3288" t="s">
        <v>6841</v>
      </c>
      <c r="F3288" t="s">
        <v>3491</v>
      </c>
      <c r="G3288" t="s">
        <v>37</v>
      </c>
      <c r="H3288" t="s">
        <v>64</v>
      </c>
      <c r="I3288">
        <v>3</v>
      </c>
      <c r="J3288">
        <v>4</v>
      </c>
      <c r="K3288" s="29">
        <v>8.1</v>
      </c>
      <c r="L3288">
        <v>14</v>
      </c>
      <c r="M3288">
        <v>12</v>
      </c>
      <c r="N3288">
        <v>0</v>
      </c>
      <c r="O3288">
        <v>0</v>
      </c>
      <c r="P3288">
        <v>0</v>
      </c>
      <c r="Q3288">
        <v>53.1</v>
      </c>
      <c r="R3288">
        <v>81</v>
      </c>
      <c r="S3288">
        <v>53</v>
      </c>
      <c r="T3288">
        <v>48</v>
      </c>
      <c r="U3288">
        <v>23</v>
      </c>
      <c r="V3288">
        <v>44</v>
      </c>
      <c r="W3288">
        <v>4</v>
      </c>
      <c r="X3288" s="2">
        <v>0.35099999999999998</v>
      </c>
    </row>
    <row r="3289" spans="1:24" x14ac:dyDescent="0.25">
      <c r="A3289" t="str">
        <f t="shared" si="153"/>
        <v/>
      </c>
      <c r="B3289" t="str">
        <f t="shared" si="154"/>
        <v/>
      </c>
      <c r="C3289" t="str">
        <f t="shared" si="155"/>
        <v/>
      </c>
      <c r="D3289">
        <v>2026</v>
      </c>
      <c r="E3289" t="s">
        <v>9865</v>
      </c>
      <c r="F3289" t="s">
        <v>3491</v>
      </c>
      <c r="G3289" t="s">
        <v>47</v>
      </c>
      <c r="H3289" t="s">
        <v>64</v>
      </c>
      <c r="I3289">
        <v>0</v>
      </c>
      <c r="J3289">
        <v>0</v>
      </c>
      <c r="K3289" s="29">
        <v>0</v>
      </c>
      <c r="L3289">
        <v>5</v>
      </c>
      <c r="M3289">
        <v>0</v>
      </c>
      <c r="N3289">
        <v>0</v>
      </c>
      <c r="O3289">
        <v>0</v>
      </c>
      <c r="P3289">
        <v>0</v>
      </c>
      <c r="Q3289">
        <v>4.2</v>
      </c>
      <c r="R3289">
        <v>1</v>
      </c>
      <c r="S3289">
        <v>0</v>
      </c>
      <c r="T3289">
        <v>0</v>
      </c>
      <c r="U3289">
        <v>3</v>
      </c>
      <c r="V3289">
        <v>1</v>
      </c>
      <c r="W3289">
        <v>0</v>
      </c>
      <c r="X3289" s="2">
        <v>6.7000000000000004E-2</v>
      </c>
    </row>
    <row r="3290" spans="1:24" x14ac:dyDescent="0.25">
      <c r="A3290">
        <f t="shared" si="153"/>
        <v>1</v>
      </c>
      <c r="B3290" t="str">
        <f t="shared" si="154"/>
        <v/>
      </c>
      <c r="C3290" t="str">
        <f t="shared" si="155"/>
        <v/>
      </c>
      <c r="D3290">
        <v>2026</v>
      </c>
      <c r="E3290" t="s">
        <v>9866</v>
      </c>
      <c r="F3290" t="s">
        <v>3491</v>
      </c>
      <c r="G3290" t="s">
        <v>29</v>
      </c>
      <c r="H3290" t="s">
        <v>64</v>
      </c>
      <c r="I3290">
        <v>2</v>
      </c>
      <c r="J3290">
        <v>0</v>
      </c>
      <c r="K3290" s="29">
        <v>4</v>
      </c>
      <c r="L3290">
        <v>16</v>
      </c>
      <c r="M3290">
        <v>3</v>
      </c>
      <c r="N3290">
        <v>0</v>
      </c>
      <c r="O3290">
        <v>0</v>
      </c>
      <c r="P3290">
        <v>0</v>
      </c>
      <c r="Q3290">
        <v>45</v>
      </c>
      <c r="R3290">
        <v>47</v>
      </c>
      <c r="S3290">
        <v>20</v>
      </c>
      <c r="T3290">
        <v>20</v>
      </c>
      <c r="U3290">
        <v>22</v>
      </c>
      <c r="V3290">
        <v>48</v>
      </c>
      <c r="W3290">
        <v>5</v>
      </c>
      <c r="X3290" s="2">
        <v>0.26900000000000002</v>
      </c>
    </row>
    <row r="3291" spans="1:24" x14ac:dyDescent="0.25">
      <c r="A3291">
        <f t="shared" si="153"/>
        <v>1</v>
      </c>
      <c r="B3291" t="str">
        <f t="shared" si="154"/>
        <v/>
      </c>
      <c r="C3291" t="str">
        <f t="shared" si="155"/>
        <v/>
      </c>
      <c r="D3291">
        <v>2026</v>
      </c>
      <c r="E3291" t="s">
        <v>9867</v>
      </c>
      <c r="F3291" t="s">
        <v>3491</v>
      </c>
      <c r="G3291" t="s">
        <v>29</v>
      </c>
      <c r="H3291" t="s">
        <v>64</v>
      </c>
      <c r="I3291">
        <v>1</v>
      </c>
      <c r="J3291">
        <v>2</v>
      </c>
      <c r="K3291" s="29">
        <v>5.14</v>
      </c>
      <c r="L3291">
        <v>18</v>
      </c>
      <c r="M3291">
        <v>0</v>
      </c>
      <c r="N3291">
        <v>0</v>
      </c>
      <c r="O3291">
        <v>0</v>
      </c>
      <c r="P3291">
        <v>2</v>
      </c>
      <c r="Q3291">
        <v>35</v>
      </c>
      <c r="R3291">
        <v>26</v>
      </c>
      <c r="S3291">
        <v>21</v>
      </c>
      <c r="T3291">
        <v>20</v>
      </c>
      <c r="U3291">
        <v>31</v>
      </c>
      <c r="V3291">
        <v>42</v>
      </c>
      <c r="W3291">
        <v>9</v>
      </c>
      <c r="X3291" s="2">
        <v>0.21099999999999999</v>
      </c>
    </row>
    <row r="3292" spans="1:24" x14ac:dyDescent="0.25">
      <c r="A3292" t="str">
        <f t="shared" si="153"/>
        <v/>
      </c>
      <c r="B3292" t="str">
        <f t="shared" si="154"/>
        <v/>
      </c>
      <c r="C3292" t="str">
        <f t="shared" si="155"/>
        <v/>
      </c>
      <c r="D3292">
        <v>2026</v>
      </c>
      <c r="E3292" t="s">
        <v>9868</v>
      </c>
      <c r="F3292" t="s">
        <v>3491</v>
      </c>
      <c r="G3292" t="s">
        <v>37</v>
      </c>
      <c r="H3292" t="s">
        <v>64</v>
      </c>
      <c r="I3292">
        <v>2</v>
      </c>
      <c r="J3292">
        <v>2</v>
      </c>
      <c r="K3292" s="29">
        <v>5.31</v>
      </c>
      <c r="L3292">
        <v>13</v>
      </c>
      <c r="M3292">
        <v>1</v>
      </c>
      <c r="N3292">
        <v>0</v>
      </c>
      <c r="O3292">
        <v>0</v>
      </c>
      <c r="P3292">
        <v>0</v>
      </c>
      <c r="Q3292">
        <v>20.100000000000001</v>
      </c>
      <c r="R3292">
        <v>21</v>
      </c>
      <c r="S3292">
        <v>14</v>
      </c>
      <c r="T3292">
        <v>12</v>
      </c>
      <c r="U3292">
        <v>11</v>
      </c>
      <c r="V3292">
        <v>30</v>
      </c>
      <c r="W3292">
        <v>3</v>
      </c>
      <c r="X3292" s="2">
        <v>0.26300000000000001</v>
      </c>
    </row>
    <row r="3293" spans="1:24" x14ac:dyDescent="0.25">
      <c r="A3293" t="str">
        <f t="shared" si="153"/>
        <v/>
      </c>
      <c r="B3293" t="str">
        <f t="shared" si="154"/>
        <v/>
      </c>
      <c r="C3293" t="str">
        <f t="shared" si="155"/>
        <v/>
      </c>
      <c r="D3293">
        <v>2026</v>
      </c>
      <c r="E3293" t="s">
        <v>9869</v>
      </c>
      <c r="F3293" t="s">
        <v>3491</v>
      </c>
      <c r="G3293" t="s">
        <v>37</v>
      </c>
      <c r="H3293" t="s">
        <v>64</v>
      </c>
      <c r="I3293">
        <v>1</v>
      </c>
      <c r="J3293">
        <v>0</v>
      </c>
      <c r="K3293" s="29">
        <v>6.06</v>
      </c>
      <c r="L3293">
        <v>17</v>
      </c>
      <c r="M3293">
        <v>0</v>
      </c>
      <c r="N3293">
        <v>0</v>
      </c>
      <c r="O3293">
        <v>0</v>
      </c>
      <c r="P3293">
        <v>1</v>
      </c>
      <c r="Q3293">
        <v>16.100000000000001</v>
      </c>
      <c r="R3293">
        <v>21</v>
      </c>
      <c r="S3293">
        <v>11</v>
      </c>
      <c r="T3293">
        <v>11</v>
      </c>
      <c r="U3293">
        <v>10</v>
      </c>
      <c r="V3293">
        <v>15</v>
      </c>
      <c r="W3293">
        <v>2</v>
      </c>
      <c r="X3293" s="2">
        <v>0.32300000000000001</v>
      </c>
    </row>
    <row r="3294" spans="1:24" x14ac:dyDescent="0.25">
      <c r="A3294" t="str">
        <f t="shared" si="153"/>
        <v/>
      </c>
      <c r="B3294" t="str">
        <f t="shared" si="154"/>
        <v/>
      </c>
      <c r="C3294">
        <f t="shared" si="155"/>
        <v>1</v>
      </c>
      <c r="D3294">
        <v>2026</v>
      </c>
      <c r="E3294" t="s">
        <v>3631</v>
      </c>
      <c r="F3294" t="s">
        <v>3491</v>
      </c>
      <c r="G3294" t="s">
        <v>24</v>
      </c>
      <c r="H3294" t="s">
        <v>64</v>
      </c>
      <c r="I3294">
        <v>2</v>
      </c>
      <c r="J3294">
        <v>0</v>
      </c>
      <c r="K3294" s="29">
        <v>6.32</v>
      </c>
      <c r="L3294">
        <v>13</v>
      </c>
      <c r="M3294">
        <v>0</v>
      </c>
      <c r="N3294">
        <v>0</v>
      </c>
      <c r="O3294">
        <v>0</v>
      </c>
      <c r="P3294">
        <v>2</v>
      </c>
      <c r="Q3294">
        <v>15.2</v>
      </c>
      <c r="R3294">
        <v>17</v>
      </c>
      <c r="S3294">
        <v>11</v>
      </c>
      <c r="T3294">
        <v>11</v>
      </c>
      <c r="U3294">
        <v>6</v>
      </c>
      <c r="V3294">
        <v>13</v>
      </c>
      <c r="W3294">
        <v>0</v>
      </c>
      <c r="X3294" s="2">
        <v>0.29299999999999998</v>
      </c>
    </row>
    <row r="3295" spans="1:24" x14ac:dyDescent="0.25">
      <c r="A3295" t="str">
        <f t="shared" si="153"/>
        <v/>
      </c>
      <c r="B3295" t="str">
        <f t="shared" si="154"/>
        <v/>
      </c>
      <c r="C3295">
        <f t="shared" si="155"/>
        <v>1</v>
      </c>
      <c r="D3295">
        <v>2026</v>
      </c>
      <c r="E3295" t="s">
        <v>6853</v>
      </c>
      <c r="F3295" t="s">
        <v>3491</v>
      </c>
      <c r="G3295" t="s">
        <v>24</v>
      </c>
      <c r="H3295" t="s">
        <v>64</v>
      </c>
      <c r="I3295">
        <v>0</v>
      </c>
      <c r="J3295">
        <v>0</v>
      </c>
      <c r="K3295" s="29">
        <v>7.5</v>
      </c>
      <c r="L3295">
        <v>6</v>
      </c>
      <c r="M3295">
        <v>0</v>
      </c>
      <c r="N3295">
        <v>0</v>
      </c>
      <c r="O3295">
        <v>0</v>
      </c>
      <c r="P3295">
        <v>0</v>
      </c>
      <c r="Q3295">
        <v>6</v>
      </c>
      <c r="R3295">
        <v>6</v>
      </c>
      <c r="S3295">
        <v>5</v>
      </c>
      <c r="T3295">
        <v>5</v>
      </c>
      <c r="U3295">
        <v>2</v>
      </c>
      <c r="V3295">
        <v>6</v>
      </c>
      <c r="W3295">
        <v>2</v>
      </c>
      <c r="X3295" s="2">
        <v>0.26100000000000001</v>
      </c>
    </row>
    <row r="3296" spans="1:24" x14ac:dyDescent="0.25">
      <c r="A3296">
        <f t="shared" si="153"/>
        <v>1</v>
      </c>
      <c r="B3296" t="str">
        <f t="shared" si="154"/>
        <v/>
      </c>
      <c r="C3296">
        <f t="shared" si="155"/>
        <v>1</v>
      </c>
      <c r="D3296">
        <v>2026</v>
      </c>
      <c r="E3296" t="s">
        <v>6848</v>
      </c>
      <c r="F3296" t="s">
        <v>3491</v>
      </c>
      <c r="G3296" t="s">
        <v>29</v>
      </c>
      <c r="H3296" t="s">
        <v>64</v>
      </c>
      <c r="I3296">
        <v>2</v>
      </c>
      <c r="J3296">
        <v>2</v>
      </c>
      <c r="K3296" s="29">
        <v>8.16</v>
      </c>
      <c r="L3296">
        <v>19</v>
      </c>
      <c r="M3296">
        <v>1</v>
      </c>
      <c r="N3296">
        <v>0</v>
      </c>
      <c r="O3296">
        <v>0</v>
      </c>
      <c r="P3296">
        <v>0</v>
      </c>
      <c r="Q3296">
        <v>32</v>
      </c>
      <c r="R3296">
        <v>34</v>
      </c>
      <c r="S3296">
        <v>31</v>
      </c>
      <c r="T3296">
        <v>29</v>
      </c>
      <c r="U3296">
        <v>18</v>
      </c>
      <c r="V3296">
        <v>24</v>
      </c>
      <c r="W3296">
        <v>2</v>
      </c>
      <c r="X3296" s="2">
        <v>0.27900000000000003</v>
      </c>
    </row>
    <row r="3297" spans="1:24" x14ac:dyDescent="0.25">
      <c r="A3297">
        <f t="shared" si="153"/>
        <v>1</v>
      </c>
      <c r="B3297" t="str">
        <f t="shared" si="154"/>
        <v/>
      </c>
      <c r="C3297" t="str">
        <f t="shared" si="155"/>
        <v/>
      </c>
      <c r="D3297">
        <v>2026</v>
      </c>
      <c r="E3297" t="s">
        <v>9870</v>
      </c>
      <c r="F3297" t="s">
        <v>3491</v>
      </c>
      <c r="G3297" t="s">
        <v>29</v>
      </c>
      <c r="H3297" t="s">
        <v>64</v>
      </c>
      <c r="I3297">
        <v>1</v>
      </c>
      <c r="J3297">
        <v>2</v>
      </c>
      <c r="K3297" s="29">
        <v>8.84</v>
      </c>
      <c r="L3297">
        <v>12</v>
      </c>
      <c r="M3297">
        <v>6</v>
      </c>
      <c r="N3297">
        <v>0</v>
      </c>
      <c r="O3297">
        <v>0</v>
      </c>
      <c r="P3297">
        <v>1</v>
      </c>
      <c r="Q3297">
        <v>38.200000000000003</v>
      </c>
      <c r="R3297">
        <v>60</v>
      </c>
      <c r="S3297">
        <v>44</v>
      </c>
      <c r="T3297">
        <v>38</v>
      </c>
      <c r="U3297">
        <v>17</v>
      </c>
      <c r="V3297">
        <v>32</v>
      </c>
      <c r="W3297">
        <v>10</v>
      </c>
      <c r="X3297" s="2">
        <v>0.35899999999999999</v>
      </c>
    </row>
    <row r="3298" spans="1:24" x14ac:dyDescent="0.25">
      <c r="A3298">
        <f t="shared" si="153"/>
        <v>1</v>
      </c>
      <c r="B3298" t="str">
        <f t="shared" si="154"/>
        <v/>
      </c>
      <c r="C3298" t="str">
        <f t="shared" si="155"/>
        <v/>
      </c>
      <c r="D3298">
        <v>2026</v>
      </c>
      <c r="E3298" t="s">
        <v>9871</v>
      </c>
      <c r="F3298" t="s">
        <v>3491</v>
      </c>
      <c r="G3298" t="s">
        <v>32</v>
      </c>
      <c r="H3298" t="s">
        <v>64</v>
      </c>
      <c r="I3298">
        <v>2</v>
      </c>
      <c r="J3298">
        <v>3</v>
      </c>
      <c r="K3298" s="29">
        <v>10.25</v>
      </c>
      <c r="L3298">
        <v>14</v>
      </c>
      <c r="M3298">
        <v>4</v>
      </c>
      <c r="N3298">
        <v>0</v>
      </c>
      <c r="O3298">
        <v>0</v>
      </c>
      <c r="P3298">
        <v>0</v>
      </c>
      <c r="Q3298">
        <v>26.1</v>
      </c>
      <c r="R3298">
        <v>36</v>
      </c>
      <c r="S3298">
        <v>33</v>
      </c>
      <c r="T3298">
        <v>30</v>
      </c>
      <c r="U3298">
        <v>17</v>
      </c>
      <c r="V3298">
        <v>24</v>
      </c>
      <c r="W3298">
        <v>12</v>
      </c>
      <c r="X3298" s="2">
        <v>0.34</v>
      </c>
    </row>
    <row r="3299" spans="1:24" x14ac:dyDescent="0.25">
      <c r="A3299" t="str">
        <f t="shared" si="153"/>
        <v/>
      </c>
      <c r="B3299" t="str">
        <f t="shared" si="154"/>
        <v/>
      </c>
      <c r="C3299" t="str">
        <f t="shared" si="155"/>
        <v/>
      </c>
      <c r="D3299">
        <v>2026</v>
      </c>
      <c r="E3299" t="s">
        <v>9872</v>
      </c>
      <c r="F3299" t="s">
        <v>3491</v>
      </c>
      <c r="G3299" t="s">
        <v>24</v>
      </c>
      <c r="H3299" t="s">
        <v>64</v>
      </c>
      <c r="I3299">
        <v>0</v>
      </c>
      <c r="J3299">
        <v>1</v>
      </c>
      <c r="K3299" s="29">
        <v>10.71</v>
      </c>
      <c r="L3299">
        <v>14</v>
      </c>
      <c r="M3299">
        <v>0</v>
      </c>
      <c r="N3299">
        <v>0</v>
      </c>
      <c r="O3299">
        <v>0</v>
      </c>
      <c r="P3299">
        <v>0</v>
      </c>
      <c r="Q3299">
        <v>19.100000000000001</v>
      </c>
      <c r="R3299">
        <v>20</v>
      </c>
      <c r="S3299">
        <v>23</v>
      </c>
      <c r="T3299">
        <v>23</v>
      </c>
      <c r="U3299">
        <v>14</v>
      </c>
      <c r="V3299">
        <v>18</v>
      </c>
      <c r="W3299">
        <v>4</v>
      </c>
      <c r="X3299" s="2">
        <v>0.27</v>
      </c>
    </row>
    <row r="3300" spans="1:24" x14ac:dyDescent="0.25">
      <c r="A3300" t="str">
        <f t="shared" si="153"/>
        <v/>
      </c>
      <c r="B3300" t="str">
        <f t="shared" si="154"/>
        <v/>
      </c>
      <c r="C3300" t="str">
        <f t="shared" si="155"/>
        <v/>
      </c>
      <c r="D3300">
        <v>2026</v>
      </c>
      <c r="E3300" t="s">
        <v>9873</v>
      </c>
      <c r="F3300" t="s">
        <v>3491</v>
      </c>
      <c r="G3300" t="s">
        <v>37</v>
      </c>
      <c r="H3300" t="s">
        <v>64</v>
      </c>
      <c r="I3300">
        <v>3</v>
      </c>
      <c r="J3300">
        <v>4</v>
      </c>
      <c r="K3300" s="29">
        <v>10.98</v>
      </c>
      <c r="L3300">
        <v>15</v>
      </c>
      <c r="M3300">
        <v>7</v>
      </c>
      <c r="N3300">
        <v>0</v>
      </c>
      <c r="O3300">
        <v>0</v>
      </c>
      <c r="P3300">
        <v>0</v>
      </c>
      <c r="Q3300">
        <v>39.1</v>
      </c>
      <c r="R3300">
        <v>55</v>
      </c>
      <c r="S3300">
        <v>50</v>
      </c>
      <c r="T3300">
        <v>48</v>
      </c>
      <c r="U3300">
        <v>27</v>
      </c>
      <c r="V3300">
        <v>39</v>
      </c>
      <c r="W3300">
        <v>13</v>
      </c>
      <c r="X3300" s="2">
        <v>0.33100000000000002</v>
      </c>
    </row>
    <row r="3301" spans="1:24" x14ac:dyDescent="0.25">
      <c r="A3301">
        <f t="shared" si="153"/>
        <v>1</v>
      </c>
      <c r="B3301" t="str">
        <f t="shared" si="154"/>
        <v/>
      </c>
      <c r="C3301" t="str">
        <f t="shared" si="155"/>
        <v/>
      </c>
      <c r="D3301">
        <v>2026</v>
      </c>
      <c r="E3301" t="s">
        <v>3492</v>
      </c>
      <c r="F3301" t="s">
        <v>3491</v>
      </c>
      <c r="G3301" t="s">
        <v>29</v>
      </c>
      <c r="H3301" t="s">
        <v>64</v>
      </c>
      <c r="I3301">
        <v>1</v>
      </c>
      <c r="J3301">
        <v>2</v>
      </c>
      <c r="K3301" s="29">
        <v>12.6</v>
      </c>
      <c r="L3301">
        <v>6</v>
      </c>
      <c r="M3301">
        <v>6</v>
      </c>
      <c r="N3301">
        <v>0</v>
      </c>
      <c r="O3301">
        <v>0</v>
      </c>
      <c r="P3301">
        <v>0</v>
      </c>
      <c r="Q3301">
        <v>15</v>
      </c>
      <c r="R3301">
        <v>27</v>
      </c>
      <c r="S3301">
        <v>21</v>
      </c>
      <c r="T3301">
        <v>21</v>
      </c>
      <c r="U3301">
        <v>7</v>
      </c>
      <c r="V3301">
        <v>11</v>
      </c>
      <c r="W3301">
        <v>6</v>
      </c>
      <c r="X3301" s="2">
        <v>0.38600000000000001</v>
      </c>
    </row>
    <row r="3302" spans="1:24" x14ac:dyDescent="0.25">
      <c r="A3302" t="str">
        <f t="shared" ref="A3302:A3365" si="156">IF(OR(G3302="SR", G3302="GR"), 1, "")</f>
        <v/>
      </c>
      <c r="B3302" t="str">
        <f t="shared" si="154"/>
        <v/>
      </c>
      <c r="C3302" t="str">
        <f t="shared" si="155"/>
        <v/>
      </c>
      <c r="D3302">
        <v>2026</v>
      </c>
      <c r="E3302" t="s">
        <v>9874</v>
      </c>
      <c r="F3302" t="s">
        <v>3491</v>
      </c>
      <c r="G3302" t="s">
        <v>47</v>
      </c>
      <c r="H3302" t="s">
        <v>64</v>
      </c>
      <c r="I3302">
        <v>0</v>
      </c>
      <c r="J3302">
        <v>1</v>
      </c>
      <c r="K3302" s="29">
        <v>18.899999999999999</v>
      </c>
      <c r="L3302">
        <v>6</v>
      </c>
      <c r="M3302">
        <v>1</v>
      </c>
      <c r="N3302">
        <v>0</v>
      </c>
      <c r="O3302">
        <v>0</v>
      </c>
      <c r="P3302">
        <v>0</v>
      </c>
      <c r="Q3302">
        <v>6.2</v>
      </c>
      <c r="R3302">
        <v>17</v>
      </c>
      <c r="S3302">
        <v>16</v>
      </c>
      <c r="T3302">
        <v>14</v>
      </c>
      <c r="U3302">
        <v>1</v>
      </c>
      <c r="V3302">
        <v>4</v>
      </c>
      <c r="W3302">
        <v>2</v>
      </c>
      <c r="X3302" s="2">
        <v>0.48599999999999999</v>
      </c>
    </row>
    <row r="3303" spans="1:24" x14ac:dyDescent="0.25">
      <c r="A3303" t="str">
        <f t="shared" si="156"/>
        <v/>
      </c>
      <c r="B3303" t="str">
        <f t="shared" si="154"/>
        <v/>
      </c>
      <c r="C3303" t="str">
        <f t="shared" si="155"/>
        <v/>
      </c>
      <c r="D3303">
        <v>2026</v>
      </c>
      <c r="E3303" t="s">
        <v>9875</v>
      </c>
      <c r="F3303" t="s">
        <v>3508</v>
      </c>
      <c r="G3303" t="s">
        <v>37</v>
      </c>
      <c r="H3303" t="s">
        <v>64</v>
      </c>
      <c r="I3303">
        <v>8</v>
      </c>
      <c r="J3303">
        <v>3</v>
      </c>
      <c r="K3303" s="29">
        <v>4.2</v>
      </c>
      <c r="L3303">
        <v>14</v>
      </c>
      <c r="M3303">
        <v>14</v>
      </c>
      <c r="N3303">
        <v>1</v>
      </c>
      <c r="O3303">
        <v>0</v>
      </c>
      <c r="P3303">
        <v>0</v>
      </c>
      <c r="Q3303">
        <v>81.099999999999994</v>
      </c>
      <c r="R3303">
        <v>77</v>
      </c>
      <c r="S3303">
        <v>40</v>
      </c>
      <c r="T3303">
        <v>38</v>
      </c>
      <c r="U3303">
        <v>30</v>
      </c>
      <c r="V3303">
        <v>83</v>
      </c>
      <c r="W3303">
        <v>5</v>
      </c>
      <c r="X3303" s="2">
        <v>0.252</v>
      </c>
    </row>
    <row r="3304" spans="1:24" x14ac:dyDescent="0.25">
      <c r="A3304" t="str">
        <f t="shared" si="156"/>
        <v/>
      </c>
      <c r="B3304" t="str">
        <f t="shared" si="154"/>
        <v/>
      </c>
      <c r="C3304">
        <f t="shared" si="155"/>
        <v>1</v>
      </c>
      <c r="D3304">
        <v>2026</v>
      </c>
      <c r="E3304" t="s">
        <v>7263</v>
      </c>
      <c r="F3304" t="s">
        <v>3508</v>
      </c>
      <c r="G3304" t="s">
        <v>37</v>
      </c>
      <c r="H3304" t="s">
        <v>64</v>
      </c>
      <c r="I3304">
        <v>6</v>
      </c>
      <c r="J3304">
        <v>2</v>
      </c>
      <c r="K3304" s="29">
        <v>5.31</v>
      </c>
      <c r="L3304">
        <v>21</v>
      </c>
      <c r="M3304">
        <v>2</v>
      </c>
      <c r="N3304">
        <v>0</v>
      </c>
      <c r="O3304">
        <v>0</v>
      </c>
      <c r="P3304">
        <v>4</v>
      </c>
      <c r="Q3304">
        <v>59.1</v>
      </c>
      <c r="R3304">
        <v>61</v>
      </c>
      <c r="S3304">
        <v>39</v>
      </c>
      <c r="T3304">
        <v>35</v>
      </c>
      <c r="U3304">
        <v>24</v>
      </c>
      <c r="V3304">
        <v>59</v>
      </c>
      <c r="W3304">
        <v>6</v>
      </c>
      <c r="X3304" s="2">
        <v>0.27100000000000002</v>
      </c>
    </row>
    <row r="3305" spans="1:24" x14ac:dyDescent="0.25">
      <c r="A3305" t="str">
        <f t="shared" si="156"/>
        <v/>
      </c>
      <c r="B3305" t="str">
        <f t="shared" si="154"/>
        <v/>
      </c>
      <c r="C3305" t="str">
        <f t="shared" si="155"/>
        <v/>
      </c>
      <c r="D3305">
        <v>2026</v>
      </c>
      <c r="E3305" t="s">
        <v>9876</v>
      </c>
      <c r="F3305" t="s">
        <v>3508</v>
      </c>
      <c r="G3305" t="s">
        <v>24</v>
      </c>
      <c r="H3305" t="s">
        <v>64</v>
      </c>
      <c r="I3305">
        <v>1</v>
      </c>
      <c r="J3305">
        <v>2</v>
      </c>
      <c r="K3305" s="29">
        <v>6.61</v>
      </c>
      <c r="L3305">
        <v>14</v>
      </c>
      <c r="M3305">
        <v>14</v>
      </c>
      <c r="N3305">
        <v>0</v>
      </c>
      <c r="O3305">
        <v>0</v>
      </c>
      <c r="P3305">
        <v>0</v>
      </c>
      <c r="Q3305">
        <v>66.2</v>
      </c>
      <c r="R3305">
        <v>87</v>
      </c>
      <c r="S3305">
        <v>56</v>
      </c>
      <c r="T3305">
        <v>49</v>
      </c>
      <c r="U3305">
        <v>30</v>
      </c>
      <c r="V3305">
        <v>65</v>
      </c>
      <c r="W3305">
        <v>6</v>
      </c>
      <c r="X3305" s="2">
        <v>0.316</v>
      </c>
    </row>
    <row r="3306" spans="1:24" x14ac:dyDescent="0.25">
      <c r="A3306" t="str">
        <f t="shared" si="156"/>
        <v/>
      </c>
      <c r="B3306" t="str">
        <f t="shared" si="154"/>
        <v/>
      </c>
      <c r="C3306" t="str">
        <f t="shared" si="155"/>
        <v/>
      </c>
      <c r="D3306">
        <v>2026</v>
      </c>
      <c r="E3306" t="s">
        <v>9877</v>
      </c>
      <c r="F3306" t="s">
        <v>3508</v>
      </c>
      <c r="G3306" t="s">
        <v>37</v>
      </c>
      <c r="H3306" t="s">
        <v>64</v>
      </c>
      <c r="I3306">
        <v>0</v>
      </c>
      <c r="J3306">
        <v>0</v>
      </c>
      <c r="K3306" s="29">
        <v>0</v>
      </c>
      <c r="L3306">
        <v>1</v>
      </c>
      <c r="M3306">
        <v>0</v>
      </c>
      <c r="N3306">
        <v>0</v>
      </c>
      <c r="O3306">
        <v>0</v>
      </c>
      <c r="P3306">
        <v>0</v>
      </c>
      <c r="Q3306">
        <v>1.1000000000000001</v>
      </c>
      <c r="R3306">
        <v>0</v>
      </c>
      <c r="S3306">
        <v>1</v>
      </c>
      <c r="T3306">
        <v>0</v>
      </c>
      <c r="U3306">
        <v>0</v>
      </c>
      <c r="V3306">
        <v>1</v>
      </c>
      <c r="W3306">
        <v>1</v>
      </c>
      <c r="X3306" s="2">
        <v>0</v>
      </c>
    </row>
    <row r="3307" spans="1:24" x14ac:dyDescent="0.25">
      <c r="A3307">
        <f t="shared" si="156"/>
        <v>1</v>
      </c>
      <c r="B3307" t="str">
        <f t="shared" si="154"/>
        <v/>
      </c>
      <c r="C3307" t="str">
        <f t="shared" si="155"/>
        <v/>
      </c>
      <c r="D3307">
        <v>2026</v>
      </c>
      <c r="E3307" t="s">
        <v>9878</v>
      </c>
      <c r="F3307" t="s">
        <v>3508</v>
      </c>
      <c r="G3307" t="s">
        <v>32</v>
      </c>
      <c r="H3307" t="s">
        <v>64</v>
      </c>
      <c r="I3307">
        <v>0</v>
      </c>
      <c r="J3307">
        <v>0</v>
      </c>
      <c r="K3307" s="29">
        <v>1.29</v>
      </c>
      <c r="L3307">
        <v>6</v>
      </c>
      <c r="M3307">
        <v>0</v>
      </c>
      <c r="N3307">
        <v>0</v>
      </c>
      <c r="O3307">
        <v>0</v>
      </c>
      <c r="P3307">
        <v>0</v>
      </c>
      <c r="Q3307">
        <v>7</v>
      </c>
      <c r="R3307">
        <v>3</v>
      </c>
      <c r="S3307">
        <v>2</v>
      </c>
      <c r="T3307">
        <v>1</v>
      </c>
      <c r="U3307">
        <v>2</v>
      </c>
      <c r="V3307">
        <v>4</v>
      </c>
      <c r="W3307">
        <v>5</v>
      </c>
      <c r="X3307" s="2">
        <v>0.13</v>
      </c>
    </row>
    <row r="3308" spans="1:24" x14ac:dyDescent="0.25">
      <c r="A3308">
        <f t="shared" si="156"/>
        <v>1</v>
      </c>
      <c r="B3308" t="str">
        <f t="shared" si="154"/>
        <v/>
      </c>
      <c r="C3308" t="str">
        <f t="shared" si="155"/>
        <v/>
      </c>
      <c r="D3308">
        <v>2026</v>
      </c>
      <c r="E3308" t="s">
        <v>9879</v>
      </c>
      <c r="F3308" t="s">
        <v>3508</v>
      </c>
      <c r="G3308" t="s">
        <v>32</v>
      </c>
      <c r="H3308" t="s">
        <v>64</v>
      </c>
      <c r="I3308">
        <v>2</v>
      </c>
      <c r="J3308">
        <v>3</v>
      </c>
      <c r="K3308" s="29">
        <v>6.75</v>
      </c>
      <c r="L3308">
        <v>19</v>
      </c>
      <c r="M3308">
        <v>0</v>
      </c>
      <c r="N3308">
        <v>0</v>
      </c>
      <c r="O3308">
        <v>0</v>
      </c>
      <c r="P3308">
        <v>1</v>
      </c>
      <c r="Q3308">
        <v>24</v>
      </c>
      <c r="R3308">
        <v>35</v>
      </c>
      <c r="S3308">
        <v>19</v>
      </c>
      <c r="T3308">
        <v>18</v>
      </c>
      <c r="U3308">
        <v>5</v>
      </c>
      <c r="V3308">
        <v>24</v>
      </c>
      <c r="W3308">
        <v>0</v>
      </c>
      <c r="X3308" s="2">
        <v>0.34699999999999998</v>
      </c>
    </row>
    <row r="3309" spans="1:24" x14ac:dyDescent="0.25">
      <c r="A3309" t="str">
        <f t="shared" si="156"/>
        <v/>
      </c>
      <c r="B3309" t="str">
        <f t="shared" si="154"/>
        <v/>
      </c>
      <c r="C3309" t="str">
        <f t="shared" si="155"/>
        <v/>
      </c>
      <c r="D3309">
        <v>2026</v>
      </c>
      <c r="E3309" t="s">
        <v>9880</v>
      </c>
      <c r="F3309" t="s">
        <v>3508</v>
      </c>
      <c r="G3309" t="s">
        <v>37</v>
      </c>
      <c r="H3309" t="s">
        <v>64</v>
      </c>
      <c r="I3309">
        <v>1</v>
      </c>
      <c r="J3309">
        <v>0</v>
      </c>
      <c r="K3309" s="29">
        <v>6.94</v>
      </c>
      <c r="L3309">
        <v>8</v>
      </c>
      <c r="M3309">
        <v>0</v>
      </c>
      <c r="N3309">
        <v>0</v>
      </c>
      <c r="O3309">
        <v>0</v>
      </c>
      <c r="P3309">
        <v>0</v>
      </c>
      <c r="Q3309">
        <v>11.2</v>
      </c>
      <c r="R3309">
        <v>12</v>
      </c>
      <c r="S3309">
        <v>10</v>
      </c>
      <c r="T3309">
        <v>9</v>
      </c>
      <c r="U3309">
        <v>7</v>
      </c>
      <c r="V3309">
        <v>5</v>
      </c>
      <c r="W3309">
        <v>4</v>
      </c>
      <c r="X3309" s="2">
        <v>0.26100000000000001</v>
      </c>
    </row>
    <row r="3310" spans="1:24" x14ac:dyDescent="0.25">
      <c r="A3310">
        <f t="shared" si="156"/>
        <v>1</v>
      </c>
      <c r="B3310" t="str">
        <f t="shared" si="154"/>
        <v/>
      </c>
      <c r="C3310" t="str">
        <f t="shared" si="155"/>
        <v/>
      </c>
      <c r="D3310">
        <v>2026</v>
      </c>
      <c r="E3310" t="s">
        <v>9881</v>
      </c>
      <c r="F3310" t="s">
        <v>3508</v>
      </c>
      <c r="G3310" t="s">
        <v>29</v>
      </c>
      <c r="H3310" t="s">
        <v>64</v>
      </c>
      <c r="I3310">
        <v>1</v>
      </c>
      <c r="J3310">
        <v>0</v>
      </c>
      <c r="K3310" s="29">
        <v>7.8</v>
      </c>
      <c r="L3310">
        <v>11</v>
      </c>
      <c r="M3310">
        <v>0</v>
      </c>
      <c r="N3310">
        <v>0</v>
      </c>
      <c r="O3310">
        <v>0</v>
      </c>
      <c r="P3310">
        <v>0</v>
      </c>
      <c r="Q3310">
        <v>15</v>
      </c>
      <c r="R3310">
        <v>18</v>
      </c>
      <c r="S3310">
        <v>15</v>
      </c>
      <c r="T3310">
        <v>13</v>
      </c>
      <c r="U3310">
        <v>8</v>
      </c>
      <c r="V3310">
        <v>14</v>
      </c>
      <c r="W3310">
        <v>5</v>
      </c>
      <c r="X3310" s="2">
        <v>0.28999999999999998</v>
      </c>
    </row>
    <row r="3311" spans="1:24" x14ac:dyDescent="0.25">
      <c r="A3311">
        <f t="shared" si="156"/>
        <v>1</v>
      </c>
      <c r="B3311" t="str">
        <f t="shared" si="154"/>
        <v/>
      </c>
      <c r="C3311" t="str">
        <f t="shared" si="155"/>
        <v/>
      </c>
      <c r="D3311">
        <v>2026</v>
      </c>
      <c r="E3311" t="s">
        <v>9882</v>
      </c>
      <c r="F3311" t="s">
        <v>3508</v>
      </c>
      <c r="G3311" t="s">
        <v>29</v>
      </c>
      <c r="H3311" t="s">
        <v>64</v>
      </c>
      <c r="I3311">
        <v>2</v>
      </c>
      <c r="J3311">
        <v>2</v>
      </c>
      <c r="K3311" s="29">
        <v>8.01</v>
      </c>
      <c r="L3311">
        <v>15</v>
      </c>
      <c r="M3311">
        <v>1</v>
      </c>
      <c r="N3311">
        <v>0</v>
      </c>
      <c r="O3311">
        <v>0</v>
      </c>
      <c r="P3311">
        <v>3</v>
      </c>
      <c r="Q3311">
        <v>30.1</v>
      </c>
      <c r="R3311">
        <v>42</v>
      </c>
      <c r="S3311">
        <v>29</v>
      </c>
      <c r="T3311">
        <v>27</v>
      </c>
      <c r="U3311">
        <v>11</v>
      </c>
      <c r="V3311">
        <v>24</v>
      </c>
      <c r="W3311">
        <v>2</v>
      </c>
      <c r="X3311" s="2">
        <v>0.32800000000000001</v>
      </c>
    </row>
    <row r="3312" spans="1:24" x14ac:dyDescent="0.25">
      <c r="A3312">
        <f t="shared" si="156"/>
        <v>1</v>
      </c>
      <c r="B3312" t="str">
        <f t="shared" si="154"/>
        <v/>
      </c>
      <c r="C3312" t="str">
        <f t="shared" si="155"/>
        <v/>
      </c>
      <c r="D3312">
        <v>2026</v>
      </c>
      <c r="E3312" t="s">
        <v>9883</v>
      </c>
      <c r="F3312" t="s">
        <v>3508</v>
      </c>
      <c r="G3312" t="s">
        <v>29</v>
      </c>
      <c r="H3312" t="s">
        <v>64</v>
      </c>
      <c r="I3312">
        <v>1</v>
      </c>
      <c r="J3312">
        <v>3</v>
      </c>
      <c r="K3312" s="29">
        <v>8.06</v>
      </c>
      <c r="L3312">
        <v>17</v>
      </c>
      <c r="M3312">
        <v>0</v>
      </c>
      <c r="N3312">
        <v>0</v>
      </c>
      <c r="O3312">
        <v>0</v>
      </c>
      <c r="P3312">
        <v>4</v>
      </c>
      <c r="Q3312">
        <v>22.1</v>
      </c>
      <c r="R3312">
        <v>24</v>
      </c>
      <c r="S3312">
        <v>22</v>
      </c>
      <c r="T3312">
        <v>20</v>
      </c>
      <c r="U3312">
        <v>14</v>
      </c>
      <c r="V3312">
        <v>26</v>
      </c>
      <c r="W3312">
        <v>1</v>
      </c>
      <c r="X3312" s="2">
        <v>0.27300000000000002</v>
      </c>
    </row>
    <row r="3313" spans="1:24" x14ac:dyDescent="0.25">
      <c r="A3313">
        <f t="shared" si="156"/>
        <v>1</v>
      </c>
      <c r="B3313" t="str">
        <f t="shared" si="154"/>
        <v/>
      </c>
      <c r="C3313" t="str">
        <f t="shared" si="155"/>
        <v/>
      </c>
      <c r="D3313">
        <v>2026</v>
      </c>
      <c r="E3313" t="s">
        <v>9884</v>
      </c>
      <c r="F3313" t="s">
        <v>3508</v>
      </c>
      <c r="G3313" t="s">
        <v>29</v>
      </c>
      <c r="H3313" t="s">
        <v>64</v>
      </c>
      <c r="I3313">
        <v>1</v>
      </c>
      <c r="J3313">
        <v>4</v>
      </c>
      <c r="K3313" s="29">
        <v>8.17</v>
      </c>
      <c r="L3313">
        <v>14</v>
      </c>
      <c r="M3313">
        <v>12</v>
      </c>
      <c r="N3313">
        <v>0</v>
      </c>
      <c r="O3313">
        <v>0</v>
      </c>
      <c r="P3313">
        <v>1</v>
      </c>
      <c r="Q3313">
        <v>50.2</v>
      </c>
      <c r="R3313">
        <v>85</v>
      </c>
      <c r="S3313">
        <v>50</v>
      </c>
      <c r="T3313">
        <v>46</v>
      </c>
      <c r="U3313">
        <v>16</v>
      </c>
      <c r="V3313">
        <v>30</v>
      </c>
      <c r="W3313">
        <v>6</v>
      </c>
      <c r="X3313" s="2">
        <v>0.378</v>
      </c>
    </row>
    <row r="3314" spans="1:24" x14ac:dyDescent="0.25">
      <c r="A3314">
        <f t="shared" si="156"/>
        <v>1</v>
      </c>
      <c r="B3314" t="str">
        <f t="shared" si="154"/>
        <v/>
      </c>
      <c r="C3314" t="str">
        <f t="shared" si="155"/>
        <v/>
      </c>
      <c r="D3314">
        <v>2026</v>
      </c>
      <c r="E3314" t="s">
        <v>9885</v>
      </c>
      <c r="F3314" t="s">
        <v>3508</v>
      </c>
      <c r="G3314" t="s">
        <v>32</v>
      </c>
      <c r="H3314" t="s">
        <v>64</v>
      </c>
      <c r="I3314">
        <v>0</v>
      </c>
      <c r="J3314">
        <v>0</v>
      </c>
      <c r="K3314" s="29">
        <v>8.59</v>
      </c>
      <c r="L3314">
        <v>8</v>
      </c>
      <c r="M3314">
        <v>0</v>
      </c>
      <c r="N3314">
        <v>0</v>
      </c>
      <c r="O3314">
        <v>0</v>
      </c>
      <c r="P3314">
        <v>0</v>
      </c>
      <c r="Q3314">
        <v>7.1</v>
      </c>
      <c r="R3314">
        <v>8</v>
      </c>
      <c r="S3314">
        <v>7</v>
      </c>
      <c r="T3314">
        <v>7</v>
      </c>
      <c r="U3314">
        <v>4</v>
      </c>
      <c r="V3314">
        <v>4</v>
      </c>
      <c r="W3314">
        <v>1</v>
      </c>
      <c r="X3314" s="2">
        <v>0.27600000000000002</v>
      </c>
    </row>
    <row r="3315" spans="1:24" x14ac:dyDescent="0.25">
      <c r="A3315">
        <f t="shared" si="156"/>
        <v>1</v>
      </c>
      <c r="B3315" t="str">
        <f t="shared" si="154"/>
        <v/>
      </c>
      <c r="C3315" t="str">
        <f t="shared" si="155"/>
        <v/>
      </c>
      <c r="D3315">
        <v>2026</v>
      </c>
      <c r="E3315" t="s">
        <v>9886</v>
      </c>
      <c r="F3315" t="s">
        <v>3508</v>
      </c>
      <c r="G3315" t="s">
        <v>29</v>
      </c>
      <c r="H3315" t="s">
        <v>64</v>
      </c>
      <c r="I3315">
        <v>2</v>
      </c>
      <c r="J3315">
        <v>0</v>
      </c>
      <c r="K3315" s="29">
        <v>8.69</v>
      </c>
      <c r="L3315">
        <v>18</v>
      </c>
      <c r="M3315">
        <v>0</v>
      </c>
      <c r="N3315">
        <v>0</v>
      </c>
      <c r="O3315">
        <v>0</v>
      </c>
      <c r="P3315">
        <v>2</v>
      </c>
      <c r="Q3315">
        <v>19.2</v>
      </c>
      <c r="R3315">
        <v>27</v>
      </c>
      <c r="S3315">
        <v>19</v>
      </c>
      <c r="T3315">
        <v>19</v>
      </c>
      <c r="U3315">
        <v>10</v>
      </c>
      <c r="V3315">
        <v>19</v>
      </c>
      <c r="W3315">
        <v>4</v>
      </c>
      <c r="X3315" s="2">
        <v>0.34200000000000003</v>
      </c>
    </row>
    <row r="3316" spans="1:24" x14ac:dyDescent="0.25">
      <c r="A3316" t="str">
        <f t="shared" si="156"/>
        <v/>
      </c>
      <c r="B3316" t="str">
        <f t="shared" si="154"/>
        <v/>
      </c>
      <c r="C3316" t="str">
        <f t="shared" si="155"/>
        <v/>
      </c>
      <c r="D3316">
        <v>2026</v>
      </c>
      <c r="E3316" t="s">
        <v>9887</v>
      </c>
      <c r="F3316" t="s">
        <v>3508</v>
      </c>
      <c r="G3316" t="s">
        <v>37</v>
      </c>
      <c r="H3316" t="s">
        <v>64</v>
      </c>
      <c r="I3316">
        <v>0</v>
      </c>
      <c r="J3316">
        <v>0</v>
      </c>
      <c r="K3316" s="29">
        <v>9.4499999999999993</v>
      </c>
      <c r="L3316">
        <v>8</v>
      </c>
      <c r="M3316">
        <v>0</v>
      </c>
      <c r="N3316">
        <v>0</v>
      </c>
      <c r="O3316">
        <v>0</v>
      </c>
      <c r="P3316">
        <v>0</v>
      </c>
      <c r="Q3316">
        <v>6.2</v>
      </c>
      <c r="R3316">
        <v>11</v>
      </c>
      <c r="S3316">
        <v>8</v>
      </c>
      <c r="T3316">
        <v>7</v>
      </c>
      <c r="U3316">
        <v>6</v>
      </c>
      <c r="V3316">
        <v>4</v>
      </c>
      <c r="W3316">
        <v>2</v>
      </c>
      <c r="X3316" s="2">
        <v>0.39300000000000002</v>
      </c>
    </row>
    <row r="3317" spans="1:24" x14ac:dyDescent="0.25">
      <c r="A3317" t="str">
        <f t="shared" si="156"/>
        <v/>
      </c>
      <c r="B3317" t="str">
        <f t="shared" si="154"/>
        <v/>
      </c>
      <c r="C3317" t="str">
        <f t="shared" si="155"/>
        <v/>
      </c>
      <c r="D3317">
        <v>2026</v>
      </c>
      <c r="E3317" t="s">
        <v>9888</v>
      </c>
      <c r="F3317" t="s">
        <v>3508</v>
      </c>
      <c r="G3317" t="s">
        <v>47</v>
      </c>
      <c r="H3317" t="s">
        <v>64</v>
      </c>
      <c r="I3317">
        <v>3</v>
      </c>
      <c r="J3317">
        <v>2</v>
      </c>
      <c r="K3317" s="29">
        <v>9.6</v>
      </c>
      <c r="L3317">
        <v>13</v>
      </c>
      <c r="M3317">
        <v>7</v>
      </c>
      <c r="N3317">
        <v>0</v>
      </c>
      <c r="O3317">
        <v>0</v>
      </c>
      <c r="P3317">
        <v>0</v>
      </c>
      <c r="Q3317">
        <v>30</v>
      </c>
      <c r="R3317">
        <v>39</v>
      </c>
      <c r="S3317">
        <v>34</v>
      </c>
      <c r="T3317">
        <v>32</v>
      </c>
      <c r="U3317">
        <v>18</v>
      </c>
      <c r="V3317">
        <v>21</v>
      </c>
      <c r="W3317">
        <v>9</v>
      </c>
      <c r="X3317" s="2">
        <v>0.315</v>
      </c>
    </row>
    <row r="3318" spans="1:24" x14ac:dyDescent="0.25">
      <c r="A3318" t="str">
        <f t="shared" si="156"/>
        <v/>
      </c>
      <c r="B3318" t="str">
        <f t="shared" si="154"/>
        <v/>
      </c>
      <c r="C3318">
        <f t="shared" si="155"/>
        <v>1</v>
      </c>
      <c r="D3318">
        <v>2026</v>
      </c>
      <c r="E3318" t="s">
        <v>6871</v>
      </c>
      <c r="F3318" t="s">
        <v>3508</v>
      </c>
      <c r="G3318" t="s">
        <v>37</v>
      </c>
      <c r="H3318" t="s">
        <v>64</v>
      </c>
      <c r="I3318">
        <v>0</v>
      </c>
      <c r="J3318">
        <v>0</v>
      </c>
      <c r="K3318" s="29">
        <v>9.64</v>
      </c>
      <c r="L3318">
        <v>11</v>
      </c>
      <c r="M3318">
        <v>0</v>
      </c>
      <c r="N3318">
        <v>0</v>
      </c>
      <c r="O3318">
        <v>0</v>
      </c>
      <c r="P3318">
        <v>0</v>
      </c>
      <c r="Q3318">
        <v>9.1</v>
      </c>
      <c r="R3318">
        <v>7</v>
      </c>
      <c r="S3318">
        <v>10</v>
      </c>
      <c r="T3318">
        <v>10</v>
      </c>
      <c r="U3318">
        <v>11</v>
      </c>
      <c r="V3318">
        <v>11</v>
      </c>
      <c r="W3318">
        <v>2</v>
      </c>
      <c r="X3318" s="2">
        <v>0.20599999999999999</v>
      </c>
    </row>
    <row r="3319" spans="1:24" x14ac:dyDescent="0.25">
      <c r="A3319" t="str">
        <f t="shared" si="156"/>
        <v/>
      </c>
      <c r="B3319" t="str">
        <f t="shared" si="154"/>
        <v/>
      </c>
      <c r="C3319" t="str">
        <f t="shared" si="155"/>
        <v/>
      </c>
      <c r="D3319">
        <v>2026</v>
      </c>
      <c r="E3319" t="s">
        <v>9889</v>
      </c>
      <c r="F3319" t="s">
        <v>3508</v>
      </c>
      <c r="G3319" t="s">
        <v>37</v>
      </c>
      <c r="H3319" t="s">
        <v>64</v>
      </c>
      <c r="I3319">
        <v>1</v>
      </c>
      <c r="J3319">
        <v>3</v>
      </c>
      <c r="K3319" s="29">
        <v>11.01</v>
      </c>
      <c r="L3319">
        <v>11</v>
      </c>
      <c r="M3319">
        <v>4</v>
      </c>
      <c r="N3319">
        <v>0</v>
      </c>
      <c r="O3319">
        <v>0</v>
      </c>
      <c r="P3319">
        <v>0</v>
      </c>
      <c r="Q3319">
        <v>25.1</v>
      </c>
      <c r="R3319">
        <v>39</v>
      </c>
      <c r="S3319">
        <v>35</v>
      </c>
      <c r="T3319">
        <v>31</v>
      </c>
      <c r="U3319">
        <v>15</v>
      </c>
      <c r="V3319">
        <v>15</v>
      </c>
      <c r="W3319">
        <v>11</v>
      </c>
      <c r="X3319" s="2">
        <v>0.36399999999999999</v>
      </c>
    </row>
    <row r="3320" spans="1:24" x14ac:dyDescent="0.25">
      <c r="A3320">
        <f t="shared" si="156"/>
        <v>1</v>
      </c>
      <c r="B3320" t="str">
        <f t="shared" si="154"/>
        <v/>
      </c>
      <c r="C3320" t="str">
        <f t="shared" si="155"/>
        <v/>
      </c>
      <c r="D3320">
        <v>2026</v>
      </c>
      <c r="E3320" t="s">
        <v>9890</v>
      </c>
      <c r="F3320" t="s">
        <v>3525</v>
      </c>
      <c r="G3320" t="s">
        <v>29</v>
      </c>
      <c r="H3320" t="s">
        <v>64</v>
      </c>
      <c r="I3320">
        <v>4</v>
      </c>
      <c r="J3320">
        <v>5</v>
      </c>
      <c r="K3320" s="29">
        <v>7.53</v>
      </c>
      <c r="L3320">
        <v>15</v>
      </c>
      <c r="M3320">
        <v>15</v>
      </c>
      <c r="N3320">
        <v>1</v>
      </c>
      <c r="O3320">
        <v>0</v>
      </c>
      <c r="P3320">
        <v>0</v>
      </c>
      <c r="Q3320">
        <v>69.099999999999994</v>
      </c>
      <c r="R3320">
        <v>80</v>
      </c>
      <c r="S3320">
        <v>66</v>
      </c>
      <c r="T3320">
        <v>58</v>
      </c>
      <c r="U3320">
        <v>43</v>
      </c>
      <c r="V3320">
        <v>94</v>
      </c>
      <c r="W3320">
        <v>7</v>
      </c>
      <c r="X3320" s="2">
        <v>0.28799999999999998</v>
      </c>
    </row>
    <row r="3321" spans="1:24" x14ac:dyDescent="0.25">
      <c r="A3321" t="str">
        <f t="shared" si="156"/>
        <v/>
      </c>
      <c r="B3321" t="str">
        <f t="shared" si="154"/>
        <v/>
      </c>
      <c r="C3321" t="str">
        <f t="shared" si="155"/>
        <v/>
      </c>
      <c r="D3321">
        <v>2026</v>
      </c>
      <c r="E3321" t="s">
        <v>9891</v>
      </c>
      <c r="F3321" t="s">
        <v>3525</v>
      </c>
      <c r="G3321" t="s">
        <v>37</v>
      </c>
      <c r="H3321" t="s">
        <v>64</v>
      </c>
      <c r="I3321">
        <v>3</v>
      </c>
      <c r="J3321">
        <v>4</v>
      </c>
      <c r="K3321" s="29">
        <v>8.81</v>
      </c>
      <c r="L3321">
        <v>14</v>
      </c>
      <c r="M3321">
        <v>13</v>
      </c>
      <c r="N3321">
        <v>0</v>
      </c>
      <c r="O3321">
        <v>0</v>
      </c>
      <c r="P3321">
        <v>0</v>
      </c>
      <c r="Q3321">
        <v>62.1</v>
      </c>
      <c r="R3321">
        <v>86</v>
      </c>
      <c r="S3321">
        <v>62</v>
      </c>
      <c r="T3321">
        <v>61</v>
      </c>
      <c r="U3321">
        <v>37</v>
      </c>
      <c r="V3321">
        <v>71</v>
      </c>
      <c r="W3321">
        <v>6</v>
      </c>
      <c r="X3321" s="2">
        <v>0.33</v>
      </c>
    </row>
    <row r="3322" spans="1:24" x14ac:dyDescent="0.25">
      <c r="A3322" t="str">
        <f t="shared" si="156"/>
        <v/>
      </c>
      <c r="B3322" t="str">
        <f t="shared" si="154"/>
        <v/>
      </c>
      <c r="C3322" t="str">
        <f t="shared" si="155"/>
        <v/>
      </c>
      <c r="D3322">
        <v>2026</v>
      </c>
      <c r="E3322" t="s">
        <v>9892</v>
      </c>
      <c r="F3322" t="s">
        <v>3525</v>
      </c>
      <c r="G3322" t="s">
        <v>37</v>
      </c>
      <c r="H3322" t="s">
        <v>64</v>
      </c>
      <c r="I3322">
        <v>0</v>
      </c>
      <c r="J3322">
        <v>0</v>
      </c>
      <c r="K3322" s="29">
        <v>0</v>
      </c>
      <c r="L3322">
        <v>1</v>
      </c>
      <c r="M3322">
        <v>0</v>
      </c>
      <c r="N3322">
        <v>0</v>
      </c>
      <c r="O3322">
        <v>0</v>
      </c>
      <c r="P3322">
        <v>0</v>
      </c>
      <c r="Q3322">
        <v>3.1</v>
      </c>
      <c r="R3322">
        <v>1</v>
      </c>
      <c r="S3322">
        <v>0</v>
      </c>
      <c r="T3322">
        <v>0</v>
      </c>
      <c r="U3322">
        <v>1</v>
      </c>
      <c r="V3322">
        <v>1</v>
      </c>
      <c r="W3322">
        <v>2</v>
      </c>
      <c r="X3322" s="2">
        <v>0.111</v>
      </c>
    </row>
    <row r="3323" spans="1:24" x14ac:dyDescent="0.25">
      <c r="A3323">
        <f t="shared" si="156"/>
        <v>1</v>
      </c>
      <c r="B3323" t="str">
        <f t="shared" si="154"/>
        <v/>
      </c>
      <c r="C3323" t="str">
        <f t="shared" si="155"/>
        <v/>
      </c>
      <c r="D3323">
        <v>2026</v>
      </c>
      <c r="E3323" t="s">
        <v>9893</v>
      </c>
      <c r="F3323" t="s">
        <v>3525</v>
      </c>
      <c r="G3323" t="s">
        <v>29</v>
      </c>
      <c r="H3323" t="s">
        <v>64</v>
      </c>
      <c r="I3323">
        <v>2</v>
      </c>
      <c r="J3323">
        <v>0</v>
      </c>
      <c r="K3323" s="29">
        <v>4.97</v>
      </c>
      <c r="L3323">
        <v>24</v>
      </c>
      <c r="M3323">
        <v>0</v>
      </c>
      <c r="N3323">
        <v>0</v>
      </c>
      <c r="O3323">
        <v>0</v>
      </c>
      <c r="P3323">
        <v>0</v>
      </c>
      <c r="Q3323">
        <v>25.1</v>
      </c>
      <c r="R3323">
        <v>23</v>
      </c>
      <c r="S3323">
        <v>15</v>
      </c>
      <c r="T3323">
        <v>14</v>
      </c>
      <c r="U3323">
        <v>14</v>
      </c>
      <c r="V3323">
        <v>23</v>
      </c>
      <c r="W3323">
        <v>6</v>
      </c>
      <c r="X3323" s="2">
        <v>0.253</v>
      </c>
    </row>
    <row r="3324" spans="1:24" x14ac:dyDescent="0.25">
      <c r="A3324">
        <f t="shared" si="156"/>
        <v>1</v>
      </c>
      <c r="B3324" t="str">
        <f t="shared" si="154"/>
        <v/>
      </c>
      <c r="C3324" t="str">
        <f t="shared" si="155"/>
        <v/>
      </c>
      <c r="D3324">
        <v>2026</v>
      </c>
      <c r="E3324" t="s">
        <v>9894</v>
      </c>
      <c r="F3324" t="s">
        <v>3525</v>
      </c>
      <c r="G3324" t="s">
        <v>29</v>
      </c>
      <c r="H3324" t="s">
        <v>64</v>
      </c>
      <c r="I3324">
        <v>5</v>
      </c>
      <c r="J3324">
        <v>0</v>
      </c>
      <c r="K3324" s="29">
        <v>5.44</v>
      </c>
      <c r="L3324">
        <v>16</v>
      </c>
      <c r="M3324">
        <v>5</v>
      </c>
      <c r="N3324">
        <v>0</v>
      </c>
      <c r="O3324">
        <v>0</v>
      </c>
      <c r="P3324">
        <v>1</v>
      </c>
      <c r="Q3324">
        <v>48</v>
      </c>
      <c r="R3324">
        <v>62</v>
      </c>
      <c r="S3324">
        <v>30</v>
      </c>
      <c r="T3324">
        <v>29</v>
      </c>
      <c r="U3324">
        <v>17</v>
      </c>
      <c r="V3324">
        <v>43</v>
      </c>
      <c r="W3324">
        <v>8</v>
      </c>
      <c r="X3324" s="2">
        <v>0.313</v>
      </c>
    </row>
    <row r="3325" spans="1:24" x14ac:dyDescent="0.25">
      <c r="A3325" t="str">
        <f t="shared" si="156"/>
        <v/>
      </c>
      <c r="B3325" t="str">
        <f t="shared" si="154"/>
        <v/>
      </c>
      <c r="C3325" t="str">
        <f t="shared" si="155"/>
        <v/>
      </c>
      <c r="D3325">
        <v>2026</v>
      </c>
      <c r="E3325" t="s">
        <v>9895</v>
      </c>
      <c r="F3325" t="s">
        <v>3525</v>
      </c>
      <c r="G3325" t="s">
        <v>37</v>
      </c>
      <c r="H3325" t="s">
        <v>64</v>
      </c>
      <c r="I3325">
        <v>2</v>
      </c>
      <c r="J3325">
        <v>3</v>
      </c>
      <c r="K3325" s="29">
        <v>6.16</v>
      </c>
      <c r="L3325">
        <v>13</v>
      </c>
      <c r="M3325">
        <v>4</v>
      </c>
      <c r="N3325">
        <v>0</v>
      </c>
      <c r="O3325">
        <v>0</v>
      </c>
      <c r="P3325">
        <v>2</v>
      </c>
      <c r="Q3325">
        <v>19</v>
      </c>
      <c r="R3325">
        <v>16</v>
      </c>
      <c r="S3325">
        <v>15</v>
      </c>
      <c r="T3325">
        <v>13</v>
      </c>
      <c r="U3325">
        <v>9</v>
      </c>
      <c r="V3325">
        <v>22</v>
      </c>
      <c r="W3325">
        <v>5</v>
      </c>
      <c r="X3325" s="2">
        <v>0.219</v>
      </c>
    </row>
    <row r="3326" spans="1:24" x14ac:dyDescent="0.25">
      <c r="A3326" t="str">
        <f t="shared" si="156"/>
        <v/>
      </c>
      <c r="B3326" t="str">
        <f t="shared" si="154"/>
        <v/>
      </c>
      <c r="C3326">
        <f t="shared" si="155"/>
        <v>1</v>
      </c>
      <c r="D3326">
        <v>2026</v>
      </c>
      <c r="E3326" t="s">
        <v>7243</v>
      </c>
      <c r="F3326" t="s">
        <v>3525</v>
      </c>
      <c r="G3326" t="s">
        <v>37</v>
      </c>
      <c r="H3326" t="s">
        <v>64</v>
      </c>
      <c r="I3326">
        <v>4</v>
      </c>
      <c r="J3326">
        <v>1</v>
      </c>
      <c r="K3326" s="29">
        <v>6.17</v>
      </c>
      <c r="L3326">
        <v>19</v>
      </c>
      <c r="M3326">
        <v>0</v>
      </c>
      <c r="N3326">
        <v>0</v>
      </c>
      <c r="O3326">
        <v>0</v>
      </c>
      <c r="P3326">
        <v>4</v>
      </c>
      <c r="Q3326">
        <v>46.2</v>
      </c>
      <c r="R3326">
        <v>51</v>
      </c>
      <c r="S3326">
        <v>34</v>
      </c>
      <c r="T3326">
        <v>32</v>
      </c>
      <c r="U3326">
        <v>18</v>
      </c>
      <c r="V3326">
        <v>64</v>
      </c>
      <c r="W3326">
        <v>5</v>
      </c>
      <c r="X3326" s="2">
        <v>0.28199999999999997</v>
      </c>
    </row>
    <row r="3327" spans="1:24" x14ac:dyDescent="0.25">
      <c r="A3327" t="str">
        <f t="shared" si="156"/>
        <v/>
      </c>
      <c r="B3327" t="str">
        <f t="shared" si="154"/>
        <v/>
      </c>
      <c r="C3327">
        <f t="shared" si="155"/>
        <v>1</v>
      </c>
      <c r="D3327">
        <v>2026</v>
      </c>
      <c r="E3327" t="s">
        <v>6981</v>
      </c>
      <c r="F3327" t="s">
        <v>3525</v>
      </c>
      <c r="G3327" t="s">
        <v>37</v>
      </c>
      <c r="H3327" t="s">
        <v>64</v>
      </c>
      <c r="I3327">
        <v>1</v>
      </c>
      <c r="J3327">
        <v>0</v>
      </c>
      <c r="K3327" s="29">
        <v>7.11</v>
      </c>
      <c r="L3327">
        <v>12</v>
      </c>
      <c r="M3327">
        <v>0</v>
      </c>
      <c r="N3327">
        <v>0</v>
      </c>
      <c r="O3327">
        <v>0</v>
      </c>
      <c r="P3327">
        <v>0</v>
      </c>
      <c r="Q3327">
        <v>12.2</v>
      </c>
      <c r="R3327">
        <v>10</v>
      </c>
      <c r="S3327">
        <v>10</v>
      </c>
      <c r="T3327">
        <v>10</v>
      </c>
      <c r="U3327">
        <v>16</v>
      </c>
      <c r="V3327">
        <v>18</v>
      </c>
      <c r="W3327">
        <v>4</v>
      </c>
      <c r="X3327" s="2">
        <v>0.21299999999999999</v>
      </c>
    </row>
    <row r="3328" spans="1:24" x14ac:dyDescent="0.25">
      <c r="A3328">
        <f t="shared" si="156"/>
        <v>1</v>
      </c>
      <c r="B3328" t="str">
        <f t="shared" si="154"/>
        <v/>
      </c>
      <c r="C3328" t="str">
        <f t="shared" si="155"/>
        <v/>
      </c>
      <c r="D3328">
        <v>2026</v>
      </c>
      <c r="E3328" t="s">
        <v>9896</v>
      </c>
      <c r="F3328" t="s">
        <v>3525</v>
      </c>
      <c r="G3328" t="s">
        <v>29</v>
      </c>
      <c r="H3328" t="s">
        <v>64</v>
      </c>
      <c r="I3328">
        <v>4</v>
      </c>
      <c r="J3328">
        <v>1</v>
      </c>
      <c r="K3328" s="29">
        <v>8.0399999999999991</v>
      </c>
      <c r="L3328">
        <v>15</v>
      </c>
      <c r="M3328">
        <v>5</v>
      </c>
      <c r="N3328">
        <v>0</v>
      </c>
      <c r="O3328">
        <v>0</v>
      </c>
      <c r="P3328">
        <v>0</v>
      </c>
      <c r="Q3328">
        <v>47</v>
      </c>
      <c r="R3328">
        <v>71</v>
      </c>
      <c r="S3328">
        <v>49</v>
      </c>
      <c r="T3328">
        <v>42</v>
      </c>
      <c r="U3328">
        <v>25</v>
      </c>
      <c r="V3328">
        <v>42</v>
      </c>
      <c r="W3328">
        <v>3</v>
      </c>
      <c r="X3328" s="2">
        <v>0.34599999999999997</v>
      </c>
    </row>
    <row r="3329" spans="1:24" x14ac:dyDescent="0.25">
      <c r="A3329" t="str">
        <f t="shared" si="156"/>
        <v/>
      </c>
      <c r="B3329" t="str">
        <f t="shared" si="154"/>
        <v/>
      </c>
      <c r="C3329">
        <f t="shared" si="155"/>
        <v>1</v>
      </c>
      <c r="D3329">
        <v>2026</v>
      </c>
      <c r="E3329" t="s">
        <v>7238</v>
      </c>
      <c r="F3329" t="s">
        <v>3525</v>
      </c>
      <c r="G3329" t="s">
        <v>37</v>
      </c>
      <c r="H3329" t="s">
        <v>64</v>
      </c>
      <c r="I3329">
        <v>0</v>
      </c>
      <c r="J3329">
        <v>2</v>
      </c>
      <c r="K3329" s="29">
        <v>8.27</v>
      </c>
      <c r="L3329">
        <v>15</v>
      </c>
      <c r="M3329">
        <v>0</v>
      </c>
      <c r="N3329">
        <v>0</v>
      </c>
      <c r="O3329">
        <v>0</v>
      </c>
      <c r="P3329">
        <v>0</v>
      </c>
      <c r="Q3329">
        <v>16.100000000000001</v>
      </c>
      <c r="R3329">
        <v>23</v>
      </c>
      <c r="S3329">
        <v>17</v>
      </c>
      <c r="T3329">
        <v>15</v>
      </c>
      <c r="U3329">
        <v>16</v>
      </c>
      <c r="V3329">
        <v>20</v>
      </c>
      <c r="W3329">
        <v>3</v>
      </c>
      <c r="X3329" s="2">
        <v>0.35399999999999998</v>
      </c>
    </row>
    <row r="3330" spans="1:24" x14ac:dyDescent="0.25">
      <c r="A3330" t="str">
        <f t="shared" si="156"/>
        <v/>
      </c>
      <c r="B3330" t="str">
        <f t="shared" ref="B3330:B3393" si="157">IF(COUNTIFS(Draft_Player,$E3330),COUNTIFS(Draft_Player,$E3330),"")</f>
        <v/>
      </c>
      <c r="C3330">
        <f t="shared" ref="C3330:C3393" si="158">IF(COUNTIFS(Transfers_Player,$E3330),COUNTIFS(Transfers_Player,$E3330),"")</f>
        <v>1</v>
      </c>
      <c r="D3330">
        <v>2026</v>
      </c>
      <c r="E3330" t="s">
        <v>7157</v>
      </c>
      <c r="F3330" t="s">
        <v>3525</v>
      </c>
      <c r="G3330" t="s">
        <v>24</v>
      </c>
      <c r="H3330" t="s">
        <v>64</v>
      </c>
      <c r="I3330">
        <v>1</v>
      </c>
      <c r="J3330">
        <v>3</v>
      </c>
      <c r="K3330" s="29">
        <v>9.8000000000000007</v>
      </c>
      <c r="L3330">
        <v>14</v>
      </c>
      <c r="M3330">
        <v>8</v>
      </c>
      <c r="N3330">
        <v>0</v>
      </c>
      <c r="O3330">
        <v>0</v>
      </c>
      <c r="P3330">
        <v>0</v>
      </c>
      <c r="Q3330">
        <v>37.200000000000003</v>
      </c>
      <c r="R3330">
        <v>43</v>
      </c>
      <c r="S3330">
        <v>42</v>
      </c>
      <c r="T3330">
        <v>41</v>
      </c>
      <c r="U3330">
        <v>38</v>
      </c>
      <c r="V3330">
        <v>35</v>
      </c>
      <c r="W3330">
        <v>5</v>
      </c>
      <c r="X3330" s="2">
        <v>0.29699999999999999</v>
      </c>
    </row>
    <row r="3331" spans="1:24" x14ac:dyDescent="0.25">
      <c r="A3331" t="str">
        <f t="shared" si="156"/>
        <v/>
      </c>
      <c r="B3331" t="str">
        <f t="shared" si="157"/>
        <v/>
      </c>
      <c r="C3331" t="str">
        <f t="shared" si="158"/>
        <v/>
      </c>
      <c r="D3331">
        <v>2026</v>
      </c>
      <c r="E3331" t="s">
        <v>9897</v>
      </c>
      <c r="F3331" t="s">
        <v>3525</v>
      </c>
      <c r="G3331" t="s">
        <v>37</v>
      </c>
      <c r="H3331" t="s">
        <v>64</v>
      </c>
      <c r="I3331">
        <v>1</v>
      </c>
      <c r="J3331">
        <v>1</v>
      </c>
      <c r="K3331" s="29">
        <v>10.38</v>
      </c>
      <c r="L3331">
        <v>18</v>
      </c>
      <c r="M3331">
        <v>1</v>
      </c>
      <c r="N3331">
        <v>0</v>
      </c>
      <c r="O3331">
        <v>0</v>
      </c>
      <c r="P3331">
        <v>0</v>
      </c>
      <c r="Q3331">
        <v>21.2</v>
      </c>
      <c r="R3331">
        <v>25</v>
      </c>
      <c r="S3331">
        <v>26</v>
      </c>
      <c r="T3331">
        <v>25</v>
      </c>
      <c r="U3331">
        <v>12</v>
      </c>
      <c r="V3331">
        <v>36</v>
      </c>
      <c r="W3331">
        <v>13</v>
      </c>
      <c r="X3331" s="2">
        <v>0.29099999999999998</v>
      </c>
    </row>
    <row r="3332" spans="1:24" x14ac:dyDescent="0.25">
      <c r="A3332" t="str">
        <f t="shared" si="156"/>
        <v/>
      </c>
      <c r="B3332" t="str">
        <f t="shared" si="157"/>
        <v/>
      </c>
      <c r="C3332">
        <f t="shared" si="158"/>
        <v>1</v>
      </c>
      <c r="D3332">
        <v>2026</v>
      </c>
      <c r="E3332" t="s">
        <v>7246</v>
      </c>
      <c r="F3332" t="s">
        <v>3525</v>
      </c>
      <c r="G3332" t="s">
        <v>37</v>
      </c>
      <c r="H3332" t="s">
        <v>64</v>
      </c>
      <c r="I3332">
        <v>1</v>
      </c>
      <c r="J3332">
        <v>4</v>
      </c>
      <c r="K3332" s="29">
        <v>11.12</v>
      </c>
      <c r="L3332">
        <v>18</v>
      </c>
      <c r="M3332">
        <v>0</v>
      </c>
      <c r="N3332">
        <v>0</v>
      </c>
      <c r="O3332">
        <v>0</v>
      </c>
      <c r="P3332">
        <v>3</v>
      </c>
      <c r="Q3332">
        <v>17</v>
      </c>
      <c r="R3332">
        <v>18</v>
      </c>
      <c r="S3332">
        <v>24</v>
      </c>
      <c r="T3332">
        <v>21</v>
      </c>
      <c r="U3332">
        <v>17</v>
      </c>
      <c r="V3332">
        <v>21</v>
      </c>
      <c r="W3332">
        <v>9</v>
      </c>
      <c r="X3332" s="2">
        <v>0.27300000000000002</v>
      </c>
    </row>
    <row r="3333" spans="1:24" x14ac:dyDescent="0.25">
      <c r="A3333">
        <f t="shared" si="156"/>
        <v>1</v>
      </c>
      <c r="B3333" t="str">
        <f t="shared" si="157"/>
        <v/>
      </c>
      <c r="C3333" t="str">
        <f t="shared" si="158"/>
        <v/>
      </c>
      <c r="D3333">
        <v>2026</v>
      </c>
      <c r="E3333" t="s">
        <v>9898</v>
      </c>
      <c r="F3333" t="s">
        <v>3525</v>
      </c>
      <c r="G3333" t="s">
        <v>29</v>
      </c>
      <c r="H3333" t="s">
        <v>64</v>
      </c>
      <c r="I3333">
        <v>1</v>
      </c>
      <c r="J3333">
        <v>0</v>
      </c>
      <c r="K3333" s="29">
        <v>11.21</v>
      </c>
      <c r="L3333">
        <v>12</v>
      </c>
      <c r="M3333">
        <v>0</v>
      </c>
      <c r="N3333">
        <v>0</v>
      </c>
      <c r="O3333">
        <v>0</v>
      </c>
      <c r="P3333">
        <v>0</v>
      </c>
      <c r="Q3333">
        <v>17.2</v>
      </c>
      <c r="R3333">
        <v>23</v>
      </c>
      <c r="S3333">
        <v>23</v>
      </c>
      <c r="T3333">
        <v>22</v>
      </c>
      <c r="U3333">
        <v>13</v>
      </c>
      <c r="V3333">
        <v>19</v>
      </c>
      <c r="W3333">
        <v>4</v>
      </c>
      <c r="X3333" s="2">
        <v>0.315</v>
      </c>
    </row>
    <row r="3334" spans="1:24" x14ac:dyDescent="0.25">
      <c r="A3334" t="str">
        <f t="shared" si="156"/>
        <v/>
      </c>
      <c r="B3334" t="str">
        <f t="shared" si="157"/>
        <v/>
      </c>
      <c r="C3334">
        <f t="shared" si="158"/>
        <v>1</v>
      </c>
      <c r="D3334">
        <v>2026</v>
      </c>
      <c r="E3334" t="s">
        <v>7248</v>
      </c>
      <c r="F3334" t="s">
        <v>3525</v>
      </c>
      <c r="G3334" t="s">
        <v>37</v>
      </c>
      <c r="H3334" t="s">
        <v>64</v>
      </c>
      <c r="I3334">
        <v>1</v>
      </c>
      <c r="J3334">
        <v>1</v>
      </c>
      <c r="K3334" s="29">
        <v>11.84</v>
      </c>
      <c r="L3334">
        <v>8</v>
      </c>
      <c r="M3334">
        <v>4</v>
      </c>
      <c r="N3334">
        <v>0</v>
      </c>
      <c r="O3334">
        <v>0</v>
      </c>
      <c r="P3334">
        <v>0</v>
      </c>
      <c r="Q3334">
        <v>19</v>
      </c>
      <c r="R3334">
        <v>36</v>
      </c>
      <c r="S3334">
        <v>25</v>
      </c>
      <c r="T3334">
        <v>25</v>
      </c>
      <c r="U3334">
        <v>8</v>
      </c>
      <c r="V3334">
        <v>13</v>
      </c>
      <c r="W3334">
        <v>1</v>
      </c>
      <c r="X3334" s="2">
        <v>0.40400000000000003</v>
      </c>
    </row>
    <row r="3335" spans="1:24" x14ac:dyDescent="0.25">
      <c r="A3335" t="str">
        <f t="shared" si="156"/>
        <v/>
      </c>
      <c r="B3335" t="str">
        <f t="shared" si="157"/>
        <v/>
      </c>
      <c r="C3335" t="str">
        <f t="shared" si="158"/>
        <v/>
      </c>
      <c r="D3335">
        <v>2026</v>
      </c>
      <c r="E3335" t="s">
        <v>9899</v>
      </c>
      <c r="F3335" t="s">
        <v>3525</v>
      </c>
      <c r="G3335" t="s">
        <v>37</v>
      </c>
      <c r="H3335" t="s">
        <v>64</v>
      </c>
      <c r="I3335">
        <v>0</v>
      </c>
      <c r="J3335">
        <v>0</v>
      </c>
      <c r="K3335" s="29">
        <v>36</v>
      </c>
      <c r="L3335">
        <v>4</v>
      </c>
      <c r="M3335">
        <v>0</v>
      </c>
      <c r="N3335">
        <v>0</v>
      </c>
      <c r="O3335">
        <v>0</v>
      </c>
      <c r="P3335">
        <v>0</v>
      </c>
      <c r="Q3335">
        <v>2</v>
      </c>
      <c r="R3335">
        <v>1</v>
      </c>
      <c r="S3335">
        <v>8</v>
      </c>
      <c r="T3335">
        <v>8</v>
      </c>
      <c r="U3335">
        <v>8</v>
      </c>
      <c r="V3335">
        <v>4</v>
      </c>
      <c r="W3335">
        <v>5</v>
      </c>
      <c r="X3335" s="2">
        <v>0.14299999999999999</v>
      </c>
    </row>
    <row r="3336" spans="1:24" x14ac:dyDescent="0.25">
      <c r="A3336">
        <f t="shared" si="156"/>
        <v>1</v>
      </c>
      <c r="B3336" t="str">
        <f t="shared" si="157"/>
        <v/>
      </c>
      <c r="C3336">
        <f t="shared" si="158"/>
        <v>1</v>
      </c>
      <c r="D3336">
        <v>2026</v>
      </c>
      <c r="E3336" t="s">
        <v>6547</v>
      </c>
      <c r="F3336" t="s">
        <v>3540</v>
      </c>
      <c r="G3336" t="s">
        <v>29</v>
      </c>
      <c r="H3336" t="s">
        <v>64</v>
      </c>
      <c r="I3336">
        <v>3</v>
      </c>
      <c r="J3336">
        <v>4</v>
      </c>
      <c r="K3336" s="29">
        <v>4.08</v>
      </c>
      <c r="L3336">
        <v>12</v>
      </c>
      <c r="M3336">
        <v>12</v>
      </c>
      <c r="N3336">
        <v>1</v>
      </c>
      <c r="O3336">
        <v>0</v>
      </c>
      <c r="P3336">
        <v>0</v>
      </c>
      <c r="Q3336">
        <v>68.099999999999994</v>
      </c>
      <c r="R3336">
        <v>71</v>
      </c>
      <c r="S3336">
        <v>31</v>
      </c>
      <c r="T3336">
        <v>31</v>
      </c>
      <c r="U3336">
        <v>18</v>
      </c>
      <c r="V3336">
        <v>50</v>
      </c>
      <c r="W3336">
        <v>11</v>
      </c>
      <c r="X3336" s="2">
        <v>0.26700000000000002</v>
      </c>
    </row>
    <row r="3337" spans="1:24" x14ac:dyDescent="0.25">
      <c r="A3337">
        <f t="shared" si="156"/>
        <v>1</v>
      </c>
      <c r="B3337" t="str">
        <f t="shared" si="157"/>
        <v/>
      </c>
      <c r="C3337" t="str">
        <f t="shared" si="158"/>
        <v/>
      </c>
      <c r="D3337">
        <v>2026</v>
      </c>
      <c r="E3337" t="s">
        <v>9900</v>
      </c>
      <c r="F3337" t="s">
        <v>3540</v>
      </c>
      <c r="G3337" t="s">
        <v>29</v>
      </c>
      <c r="H3337" t="s">
        <v>64</v>
      </c>
      <c r="I3337">
        <v>5</v>
      </c>
      <c r="J3337">
        <v>5</v>
      </c>
      <c r="K3337" s="29">
        <v>7.82</v>
      </c>
      <c r="L3337">
        <v>14</v>
      </c>
      <c r="M3337">
        <v>14</v>
      </c>
      <c r="N3337">
        <v>3</v>
      </c>
      <c r="O3337">
        <v>1</v>
      </c>
      <c r="P3337">
        <v>0</v>
      </c>
      <c r="Q3337">
        <v>73.2</v>
      </c>
      <c r="R3337">
        <v>102</v>
      </c>
      <c r="S3337">
        <v>68</v>
      </c>
      <c r="T3337">
        <v>64</v>
      </c>
      <c r="U3337">
        <v>21</v>
      </c>
      <c r="V3337">
        <v>59</v>
      </c>
      <c r="W3337">
        <v>3</v>
      </c>
      <c r="X3337" s="2">
        <v>0.32900000000000001</v>
      </c>
    </row>
    <row r="3338" spans="1:24" x14ac:dyDescent="0.25">
      <c r="A3338" t="str">
        <f t="shared" si="156"/>
        <v/>
      </c>
      <c r="B3338" t="str">
        <f t="shared" si="157"/>
        <v/>
      </c>
      <c r="C3338" t="str">
        <f t="shared" si="158"/>
        <v/>
      </c>
      <c r="D3338">
        <v>2026</v>
      </c>
      <c r="E3338" t="s">
        <v>9901</v>
      </c>
      <c r="F3338" t="s">
        <v>3540</v>
      </c>
      <c r="G3338" t="s">
        <v>24</v>
      </c>
      <c r="H3338" t="s">
        <v>64</v>
      </c>
      <c r="I3338">
        <v>2</v>
      </c>
      <c r="J3338">
        <v>2</v>
      </c>
      <c r="K3338" s="29">
        <v>5.82</v>
      </c>
      <c r="L3338">
        <v>13</v>
      </c>
      <c r="M3338">
        <v>6</v>
      </c>
      <c r="N3338">
        <v>0</v>
      </c>
      <c r="O3338">
        <v>0</v>
      </c>
      <c r="P3338">
        <v>2</v>
      </c>
      <c r="Q3338">
        <v>51</v>
      </c>
      <c r="R3338">
        <v>57</v>
      </c>
      <c r="S3338">
        <v>34</v>
      </c>
      <c r="T3338">
        <v>33</v>
      </c>
      <c r="U3338">
        <v>18</v>
      </c>
      <c r="V3338">
        <v>34</v>
      </c>
      <c r="W3338">
        <v>6</v>
      </c>
      <c r="X3338" s="2">
        <v>0.28899999999999998</v>
      </c>
    </row>
    <row r="3339" spans="1:24" x14ac:dyDescent="0.25">
      <c r="A3339" t="str">
        <f t="shared" si="156"/>
        <v/>
      </c>
      <c r="B3339" t="str">
        <f t="shared" si="157"/>
        <v/>
      </c>
      <c r="C3339" t="str">
        <f t="shared" si="158"/>
        <v/>
      </c>
      <c r="D3339">
        <v>2026</v>
      </c>
      <c r="E3339" t="s">
        <v>9902</v>
      </c>
      <c r="F3339" t="s">
        <v>3540</v>
      </c>
      <c r="G3339" t="s">
        <v>37</v>
      </c>
      <c r="H3339" t="s">
        <v>64</v>
      </c>
      <c r="I3339">
        <v>1</v>
      </c>
      <c r="J3339">
        <v>2</v>
      </c>
      <c r="K3339" s="29">
        <v>6.12</v>
      </c>
      <c r="L3339">
        <v>17</v>
      </c>
      <c r="M3339">
        <v>0</v>
      </c>
      <c r="N3339">
        <v>0</v>
      </c>
      <c r="O3339">
        <v>0</v>
      </c>
      <c r="P3339">
        <v>1</v>
      </c>
      <c r="Q3339">
        <v>25</v>
      </c>
      <c r="R3339">
        <v>34</v>
      </c>
      <c r="S3339">
        <v>18</v>
      </c>
      <c r="T3339">
        <v>17</v>
      </c>
      <c r="U3339">
        <v>9</v>
      </c>
      <c r="V3339">
        <v>21</v>
      </c>
      <c r="W3339">
        <v>6</v>
      </c>
      <c r="X3339" s="2">
        <v>0.32700000000000001</v>
      </c>
    </row>
    <row r="3340" spans="1:24" x14ac:dyDescent="0.25">
      <c r="A3340">
        <f t="shared" si="156"/>
        <v>1</v>
      </c>
      <c r="B3340" t="str">
        <f t="shared" si="157"/>
        <v/>
      </c>
      <c r="C3340" t="str">
        <f t="shared" si="158"/>
        <v/>
      </c>
      <c r="D3340">
        <v>2026</v>
      </c>
      <c r="E3340" t="s">
        <v>9903</v>
      </c>
      <c r="F3340" t="s">
        <v>3540</v>
      </c>
      <c r="G3340" t="s">
        <v>29</v>
      </c>
      <c r="H3340" t="s">
        <v>64</v>
      </c>
      <c r="I3340">
        <v>1</v>
      </c>
      <c r="J3340">
        <v>5</v>
      </c>
      <c r="K3340" s="29">
        <v>6.15</v>
      </c>
      <c r="L3340">
        <v>17</v>
      </c>
      <c r="M3340">
        <v>4</v>
      </c>
      <c r="N3340">
        <v>0</v>
      </c>
      <c r="O3340">
        <v>0</v>
      </c>
      <c r="P3340">
        <v>2</v>
      </c>
      <c r="Q3340">
        <v>45.1</v>
      </c>
      <c r="R3340">
        <v>39</v>
      </c>
      <c r="S3340">
        <v>32</v>
      </c>
      <c r="T3340">
        <v>31</v>
      </c>
      <c r="U3340">
        <v>36</v>
      </c>
      <c r="V3340">
        <v>56</v>
      </c>
      <c r="W3340">
        <v>8</v>
      </c>
      <c r="X3340" s="2">
        <v>0.23599999999999999</v>
      </c>
    </row>
    <row r="3341" spans="1:24" x14ac:dyDescent="0.25">
      <c r="A3341">
        <f t="shared" si="156"/>
        <v>1</v>
      </c>
      <c r="B3341" t="str">
        <f t="shared" si="157"/>
        <v/>
      </c>
      <c r="C3341">
        <f t="shared" si="158"/>
        <v>1</v>
      </c>
      <c r="D3341">
        <v>2026</v>
      </c>
      <c r="E3341" t="s">
        <v>5859</v>
      </c>
      <c r="F3341" t="s">
        <v>3540</v>
      </c>
      <c r="G3341" t="s">
        <v>29</v>
      </c>
      <c r="H3341" t="s">
        <v>64</v>
      </c>
      <c r="I3341">
        <v>1</v>
      </c>
      <c r="J3341">
        <v>4</v>
      </c>
      <c r="K3341" s="29">
        <v>6.55</v>
      </c>
      <c r="L3341">
        <v>14</v>
      </c>
      <c r="M3341">
        <v>10</v>
      </c>
      <c r="N3341">
        <v>0</v>
      </c>
      <c r="O3341">
        <v>0</v>
      </c>
      <c r="P3341">
        <v>0</v>
      </c>
      <c r="Q3341">
        <v>45.1</v>
      </c>
      <c r="R3341">
        <v>55</v>
      </c>
      <c r="S3341">
        <v>35</v>
      </c>
      <c r="T3341">
        <v>33</v>
      </c>
      <c r="U3341">
        <v>24</v>
      </c>
      <c r="V3341">
        <v>31</v>
      </c>
      <c r="W3341">
        <v>7</v>
      </c>
      <c r="X3341" s="2">
        <v>0.307</v>
      </c>
    </row>
    <row r="3342" spans="1:24" x14ac:dyDescent="0.25">
      <c r="A3342">
        <f t="shared" si="156"/>
        <v>1</v>
      </c>
      <c r="B3342" t="str">
        <f t="shared" si="157"/>
        <v/>
      </c>
      <c r="C3342" t="str">
        <f t="shared" si="158"/>
        <v/>
      </c>
      <c r="D3342">
        <v>2026</v>
      </c>
      <c r="E3342" t="s">
        <v>9904</v>
      </c>
      <c r="F3342" t="s">
        <v>3540</v>
      </c>
      <c r="G3342" t="s">
        <v>32</v>
      </c>
      <c r="H3342" t="s">
        <v>64</v>
      </c>
      <c r="I3342">
        <v>4</v>
      </c>
      <c r="J3342">
        <v>0</v>
      </c>
      <c r="K3342" s="29">
        <v>6.62</v>
      </c>
      <c r="L3342">
        <v>15</v>
      </c>
      <c r="M3342">
        <v>0</v>
      </c>
      <c r="N3342">
        <v>0</v>
      </c>
      <c r="O3342">
        <v>0</v>
      </c>
      <c r="P3342">
        <v>0</v>
      </c>
      <c r="Q3342">
        <v>17.2</v>
      </c>
      <c r="R3342">
        <v>19</v>
      </c>
      <c r="S3342">
        <v>16</v>
      </c>
      <c r="T3342">
        <v>13</v>
      </c>
      <c r="U3342">
        <v>12</v>
      </c>
      <c r="V3342">
        <v>18</v>
      </c>
      <c r="W3342">
        <v>1</v>
      </c>
      <c r="X3342" s="2">
        <v>0.28799999999999998</v>
      </c>
    </row>
    <row r="3343" spans="1:24" x14ac:dyDescent="0.25">
      <c r="A3343">
        <f t="shared" si="156"/>
        <v>1</v>
      </c>
      <c r="B3343" t="str">
        <f t="shared" si="157"/>
        <v/>
      </c>
      <c r="C3343" t="str">
        <f t="shared" si="158"/>
        <v/>
      </c>
      <c r="D3343">
        <v>2026</v>
      </c>
      <c r="E3343" t="s">
        <v>9905</v>
      </c>
      <c r="F3343" t="s">
        <v>3540</v>
      </c>
      <c r="G3343" t="s">
        <v>29</v>
      </c>
      <c r="H3343" t="s">
        <v>64</v>
      </c>
      <c r="I3343">
        <v>0</v>
      </c>
      <c r="J3343">
        <v>0</v>
      </c>
      <c r="K3343" s="29">
        <v>6.97</v>
      </c>
      <c r="L3343">
        <v>10</v>
      </c>
      <c r="M3343">
        <v>0</v>
      </c>
      <c r="N3343">
        <v>0</v>
      </c>
      <c r="O3343">
        <v>0</v>
      </c>
      <c r="P3343">
        <v>0</v>
      </c>
      <c r="Q3343">
        <v>10.1</v>
      </c>
      <c r="R3343">
        <v>10</v>
      </c>
      <c r="S3343">
        <v>8</v>
      </c>
      <c r="T3343">
        <v>8</v>
      </c>
      <c r="U3343">
        <v>14</v>
      </c>
      <c r="V3343">
        <v>6</v>
      </c>
      <c r="W3343">
        <v>2</v>
      </c>
      <c r="X3343" s="2">
        <v>0.29399999999999998</v>
      </c>
    </row>
    <row r="3344" spans="1:24" x14ac:dyDescent="0.25">
      <c r="A3344">
        <f t="shared" si="156"/>
        <v>1</v>
      </c>
      <c r="B3344" t="str">
        <f t="shared" si="157"/>
        <v/>
      </c>
      <c r="C3344" t="str">
        <f t="shared" si="158"/>
        <v/>
      </c>
      <c r="D3344">
        <v>2026</v>
      </c>
      <c r="E3344" t="s">
        <v>9906</v>
      </c>
      <c r="F3344" t="s">
        <v>3540</v>
      </c>
      <c r="G3344" t="s">
        <v>29</v>
      </c>
      <c r="H3344" t="s">
        <v>64</v>
      </c>
      <c r="I3344">
        <v>2</v>
      </c>
      <c r="J3344">
        <v>2</v>
      </c>
      <c r="K3344" s="29">
        <v>7.12</v>
      </c>
      <c r="L3344">
        <v>16</v>
      </c>
      <c r="M3344">
        <v>0</v>
      </c>
      <c r="N3344">
        <v>0</v>
      </c>
      <c r="O3344">
        <v>0</v>
      </c>
      <c r="P3344">
        <v>1</v>
      </c>
      <c r="Q3344">
        <v>30.1</v>
      </c>
      <c r="R3344">
        <v>39</v>
      </c>
      <c r="S3344">
        <v>29</v>
      </c>
      <c r="T3344">
        <v>24</v>
      </c>
      <c r="U3344">
        <v>17</v>
      </c>
      <c r="V3344">
        <v>30</v>
      </c>
      <c r="W3344">
        <v>4</v>
      </c>
      <c r="X3344" s="2">
        <v>0.31</v>
      </c>
    </row>
    <row r="3345" spans="1:24" x14ac:dyDescent="0.25">
      <c r="A3345">
        <f t="shared" si="156"/>
        <v>1</v>
      </c>
      <c r="B3345" t="str">
        <f t="shared" si="157"/>
        <v/>
      </c>
      <c r="C3345" t="str">
        <f t="shared" si="158"/>
        <v/>
      </c>
      <c r="D3345">
        <v>2026</v>
      </c>
      <c r="E3345" t="s">
        <v>9907</v>
      </c>
      <c r="F3345" t="s">
        <v>3540</v>
      </c>
      <c r="G3345" t="s">
        <v>29</v>
      </c>
      <c r="H3345" t="s">
        <v>64</v>
      </c>
      <c r="I3345">
        <v>0</v>
      </c>
      <c r="J3345">
        <v>0</v>
      </c>
      <c r="K3345" s="29">
        <v>7.71</v>
      </c>
      <c r="L3345">
        <v>8</v>
      </c>
      <c r="M3345">
        <v>0</v>
      </c>
      <c r="N3345">
        <v>0</v>
      </c>
      <c r="O3345">
        <v>0</v>
      </c>
      <c r="P3345">
        <v>0</v>
      </c>
      <c r="Q3345">
        <v>7</v>
      </c>
      <c r="R3345">
        <v>7</v>
      </c>
      <c r="S3345">
        <v>6</v>
      </c>
      <c r="T3345">
        <v>6</v>
      </c>
      <c r="U3345">
        <v>6</v>
      </c>
      <c r="V3345">
        <v>9</v>
      </c>
      <c r="W3345">
        <v>1</v>
      </c>
      <c r="X3345" s="2">
        <v>0.24099999999999999</v>
      </c>
    </row>
    <row r="3346" spans="1:24" x14ac:dyDescent="0.25">
      <c r="A3346" t="str">
        <f t="shared" si="156"/>
        <v/>
      </c>
      <c r="B3346">
        <f t="shared" si="157"/>
        <v>1</v>
      </c>
      <c r="C3346">
        <f t="shared" si="158"/>
        <v>1</v>
      </c>
      <c r="D3346">
        <v>2026</v>
      </c>
      <c r="E3346" t="s">
        <v>6447</v>
      </c>
      <c r="F3346" t="s">
        <v>3540</v>
      </c>
      <c r="G3346" t="s">
        <v>37</v>
      </c>
      <c r="H3346" t="s">
        <v>64</v>
      </c>
      <c r="I3346">
        <v>2</v>
      </c>
      <c r="J3346">
        <v>1</v>
      </c>
      <c r="K3346" s="29">
        <v>8.5500000000000007</v>
      </c>
      <c r="L3346">
        <v>13</v>
      </c>
      <c r="M3346">
        <v>1</v>
      </c>
      <c r="N3346">
        <v>0</v>
      </c>
      <c r="O3346">
        <v>0</v>
      </c>
      <c r="P3346">
        <v>1</v>
      </c>
      <c r="Q3346">
        <v>20</v>
      </c>
      <c r="R3346">
        <v>20</v>
      </c>
      <c r="S3346">
        <v>19</v>
      </c>
      <c r="T3346">
        <v>19</v>
      </c>
      <c r="U3346">
        <v>10</v>
      </c>
      <c r="V3346">
        <v>18</v>
      </c>
      <c r="W3346">
        <v>7</v>
      </c>
      <c r="X3346" s="2">
        <v>0.26</v>
      </c>
    </row>
    <row r="3347" spans="1:24" x14ac:dyDescent="0.25">
      <c r="A3347" t="str">
        <f t="shared" si="156"/>
        <v/>
      </c>
      <c r="B3347" t="str">
        <f t="shared" si="157"/>
        <v/>
      </c>
      <c r="C3347" t="str">
        <f t="shared" si="158"/>
        <v/>
      </c>
      <c r="D3347">
        <v>2026</v>
      </c>
      <c r="E3347" t="s">
        <v>9908</v>
      </c>
      <c r="F3347" t="s">
        <v>3540</v>
      </c>
      <c r="G3347" t="s">
        <v>37</v>
      </c>
      <c r="H3347" t="s">
        <v>64</v>
      </c>
      <c r="I3347">
        <v>1</v>
      </c>
      <c r="J3347">
        <v>0</v>
      </c>
      <c r="K3347" s="29">
        <v>9.14</v>
      </c>
      <c r="L3347">
        <v>14</v>
      </c>
      <c r="M3347">
        <v>1</v>
      </c>
      <c r="N3347">
        <v>0</v>
      </c>
      <c r="O3347">
        <v>0</v>
      </c>
      <c r="P3347">
        <v>0</v>
      </c>
      <c r="Q3347">
        <v>21.2</v>
      </c>
      <c r="R3347">
        <v>30</v>
      </c>
      <c r="S3347">
        <v>26</v>
      </c>
      <c r="T3347">
        <v>22</v>
      </c>
      <c r="U3347">
        <v>14</v>
      </c>
      <c r="V3347">
        <v>27</v>
      </c>
      <c r="W3347">
        <v>5</v>
      </c>
      <c r="X3347" s="2">
        <v>0.31900000000000001</v>
      </c>
    </row>
    <row r="3348" spans="1:24" x14ac:dyDescent="0.25">
      <c r="A3348">
        <f t="shared" si="156"/>
        <v>1</v>
      </c>
      <c r="B3348" t="str">
        <f t="shared" si="157"/>
        <v/>
      </c>
      <c r="C3348" t="str">
        <f t="shared" si="158"/>
        <v/>
      </c>
      <c r="D3348">
        <v>2026</v>
      </c>
      <c r="E3348" t="s">
        <v>9909</v>
      </c>
      <c r="F3348" t="s">
        <v>3540</v>
      </c>
      <c r="G3348" t="s">
        <v>29</v>
      </c>
      <c r="H3348" t="s">
        <v>64</v>
      </c>
      <c r="I3348">
        <v>0</v>
      </c>
      <c r="J3348">
        <v>1</v>
      </c>
      <c r="K3348" s="29">
        <v>10.38</v>
      </c>
      <c r="L3348">
        <v>6</v>
      </c>
      <c r="M3348">
        <v>1</v>
      </c>
      <c r="N3348">
        <v>0</v>
      </c>
      <c r="O3348">
        <v>0</v>
      </c>
      <c r="P3348">
        <v>0</v>
      </c>
      <c r="Q3348">
        <v>4.0999999999999996</v>
      </c>
      <c r="R3348">
        <v>4</v>
      </c>
      <c r="S3348">
        <v>5</v>
      </c>
      <c r="T3348">
        <v>5</v>
      </c>
      <c r="U3348">
        <v>7</v>
      </c>
      <c r="V3348">
        <v>3</v>
      </c>
      <c r="W3348">
        <v>3</v>
      </c>
      <c r="X3348" s="2">
        <v>0.25</v>
      </c>
    </row>
    <row r="3349" spans="1:24" x14ac:dyDescent="0.25">
      <c r="A3349">
        <f t="shared" si="156"/>
        <v>1</v>
      </c>
      <c r="B3349" t="str">
        <f t="shared" si="157"/>
        <v/>
      </c>
      <c r="C3349" t="str">
        <f t="shared" si="158"/>
        <v/>
      </c>
      <c r="D3349">
        <v>2026</v>
      </c>
      <c r="E3349" t="s">
        <v>9910</v>
      </c>
      <c r="F3349" t="s">
        <v>3540</v>
      </c>
      <c r="G3349" t="s">
        <v>29</v>
      </c>
      <c r="H3349" t="s">
        <v>64</v>
      </c>
      <c r="I3349">
        <v>2</v>
      </c>
      <c r="J3349">
        <v>1</v>
      </c>
      <c r="K3349" s="29">
        <v>12.56</v>
      </c>
      <c r="L3349">
        <v>10</v>
      </c>
      <c r="M3349">
        <v>1</v>
      </c>
      <c r="N3349">
        <v>0</v>
      </c>
      <c r="O3349">
        <v>0</v>
      </c>
      <c r="P3349">
        <v>0</v>
      </c>
      <c r="Q3349">
        <v>14.1</v>
      </c>
      <c r="R3349">
        <v>25</v>
      </c>
      <c r="S3349">
        <v>20</v>
      </c>
      <c r="T3349">
        <v>20</v>
      </c>
      <c r="U3349">
        <v>11</v>
      </c>
      <c r="V3349">
        <v>11</v>
      </c>
      <c r="W3349">
        <v>1</v>
      </c>
      <c r="X3349" s="2">
        <v>0.39100000000000001</v>
      </c>
    </row>
    <row r="3350" spans="1:24" x14ac:dyDescent="0.25">
      <c r="A3350" t="str">
        <f t="shared" si="156"/>
        <v/>
      </c>
      <c r="B3350" t="str">
        <f t="shared" si="157"/>
        <v/>
      </c>
      <c r="C3350" t="str">
        <f t="shared" si="158"/>
        <v/>
      </c>
      <c r="D3350">
        <v>2026</v>
      </c>
      <c r="E3350" t="s">
        <v>9911</v>
      </c>
      <c r="F3350" t="s">
        <v>3540</v>
      </c>
      <c r="G3350" t="s">
        <v>37</v>
      </c>
      <c r="H3350" t="s">
        <v>64</v>
      </c>
      <c r="I3350">
        <v>0</v>
      </c>
      <c r="J3350">
        <v>0</v>
      </c>
      <c r="K3350" s="29">
        <v>14.04</v>
      </c>
      <c r="L3350">
        <v>5</v>
      </c>
      <c r="M3350">
        <v>1</v>
      </c>
      <c r="N3350">
        <v>0</v>
      </c>
      <c r="O3350">
        <v>0</v>
      </c>
      <c r="P3350">
        <v>0</v>
      </c>
      <c r="Q3350">
        <v>8.1</v>
      </c>
      <c r="R3350">
        <v>15</v>
      </c>
      <c r="S3350">
        <v>14</v>
      </c>
      <c r="T3350">
        <v>13</v>
      </c>
      <c r="U3350">
        <v>9</v>
      </c>
      <c r="V3350">
        <v>6</v>
      </c>
      <c r="W3350">
        <v>3</v>
      </c>
      <c r="X3350" s="2">
        <v>0.41699999999999998</v>
      </c>
    </row>
    <row r="3351" spans="1:24" x14ac:dyDescent="0.25">
      <c r="A3351" t="str">
        <f t="shared" si="156"/>
        <v/>
      </c>
      <c r="B3351" t="str">
        <f t="shared" si="157"/>
        <v/>
      </c>
      <c r="C3351" t="str">
        <f t="shared" si="158"/>
        <v/>
      </c>
      <c r="D3351">
        <v>2026</v>
      </c>
      <c r="E3351" t="s">
        <v>9912</v>
      </c>
      <c r="F3351" t="s">
        <v>3540</v>
      </c>
      <c r="G3351" t="s">
        <v>37</v>
      </c>
      <c r="H3351" t="s">
        <v>64</v>
      </c>
      <c r="I3351">
        <v>0</v>
      </c>
      <c r="J3351">
        <v>0</v>
      </c>
      <c r="K3351" s="29">
        <v>27</v>
      </c>
      <c r="L3351">
        <v>1</v>
      </c>
      <c r="M3351">
        <v>0</v>
      </c>
      <c r="N3351">
        <v>0</v>
      </c>
      <c r="O3351">
        <v>0</v>
      </c>
      <c r="P3351">
        <v>0</v>
      </c>
      <c r="Q3351">
        <v>0.2</v>
      </c>
      <c r="R3351">
        <v>2</v>
      </c>
      <c r="S3351">
        <v>2</v>
      </c>
      <c r="T3351">
        <v>2</v>
      </c>
      <c r="U3351">
        <v>1</v>
      </c>
      <c r="V3351">
        <v>2</v>
      </c>
      <c r="W3351">
        <v>1</v>
      </c>
      <c r="X3351" s="2">
        <v>0.5</v>
      </c>
    </row>
    <row r="3352" spans="1:24" x14ac:dyDescent="0.25">
      <c r="A3352" t="str">
        <f t="shared" si="156"/>
        <v/>
      </c>
      <c r="B3352" t="str">
        <f t="shared" si="157"/>
        <v/>
      </c>
      <c r="C3352" t="str">
        <f t="shared" si="158"/>
        <v/>
      </c>
      <c r="D3352">
        <v>2026</v>
      </c>
      <c r="E3352" t="s">
        <v>9913</v>
      </c>
      <c r="F3352" t="s">
        <v>3560</v>
      </c>
      <c r="G3352" t="s">
        <v>37</v>
      </c>
      <c r="H3352" t="s">
        <v>64</v>
      </c>
      <c r="I3352">
        <v>2</v>
      </c>
      <c r="J3352">
        <v>7</v>
      </c>
      <c r="K3352" s="29">
        <v>4.79</v>
      </c>
      <c r="L3352">
        <v>13</v>
      </c>
      <c r="M3352">
        <v>12</v>
      </c>
      <c r="N3352">
        <v>1</v>
      </c>
      <c r="O3352">
        <v>1</v>
      </c>
      <c r="P3352">
        <v>0</v>
      </c>
      <c r="Q3352">
        <v>67.2</v>
      </c>
      <c r="R3352">
        <v>60</v>
      </c>
      <c r="S3352">
        <v>40</v>
      </c>
      <c r="T3352">
        <v>36</v>
      </c>
      <c r="U3352">
        <v>17</v>
      </c>
      <c r="V3352">
        <v>69</v>
      </c>
      <c r="W3352">
        <v>12</v>
      </c>
      <c r="X3352" s="2">
        <v>0.22700000000000001</v>
      </c>
    </row>
    <row r="3353" spans="1:24" x14ac:dyDescent="0.25">
      <c r="A3353" t="str">
        <f t="shared" si="156"/>
        <v/>
      </c>
      <c r="B3353" t="str">
        <f t="shared" si="157"/>
        <v/>
      </c>
      <c r="C3353" t="str">
        <f t="shared" si="158"/>
        <v/>
      </c>
      <c r="D3353">
        <v>2026</v>
      </c>
      <c r="E3353" t="s">
        <v>9914</v>
      </c>
      <c r="F3353" t="s">
        <v>3560</v>
      </c>
      <c r="G3353" t="s">
        <v>37</v>
      </c>
      <c r="H3353" t="s">
        <v>64</v>
      </c>
      <c r="I3353">
        <v>6</v>
      </c>
      <c r="J3353">
        <v>2</v>
      </c>
      <c r="K3353" s="29">
        <v>5.5</v>
      </c>
      <c r="L3353">
        <v>16</v>
      </c>
      <c r="M3353">
        <v>3</v>
      </c>
      <c r="N3353">
        <v>0</v>
      </c>
      <c r="O3353">
        <v>0</v>
      </c>
      <c r="P3353">
        <v>1</v>
      </c>
      <c r="Q3353">
        <v>52.1</v>
      </c>
      <c r="R3353">
        <v>56</v>
      </c>
      <c r="S3353">
        <v>32</v>
      </c>
      <c r="T3353">
        <v>32</v>
      </c>
      <c r="U3353">
        <v>17</v>
      </c>
      <c r="V3353">
        <v>45</v>
      </c>
      <c r="W3353">
        <v>3</v>
      </c>
      <c r="X3353" s="2">
        <v>0.27600000000000002</v>
      </c>
    </row>
    <row r="3354" spans="1:24" x14ac:dyDescent="0.25">
      <c r="A3354" t="str">
        <f t="shared" si="156"/>
        <v/>
      </c>
      <c r="B3354" t="str">
        <f t="shared" si="157"/>
        <v/>
      </c>
      <c r="C3354" t="str">
        <f t="shared" si="158"/>
        <v/>
      </c>
      <c r="D3354">
        <v>2026</v>
      </c>
      <c r="E3354" t="s">
        <v>9915</v>
      </c>
      <c r="F3354" t="s">
        <v>3560</v>
      </c>
      <c r="G3354" t="s">
        <v>37</v>
      </c>
      <c r="H3354" t="s">
        <v>64</v>
      </c>
      <c r="I3354">
        <v>3</v>
      </c>
      <c r="J3354">
        <v>5</v>
      </c>
      <c r="K3354" s="29">
        <v>6.55</v>
      </c>
      <c r="L3354">
        <v>13</v>
      </c>
      <c r="M3354">
        <v>12</v>
      </c>
      <c r="N3354">
        <v>0</v>
      </c>
      <c r="O3354">
        <v>0</v>
      </c>
      <c r="P3354">
        <v>0</v>
      </c>
      <c r="Q3354">
        <v>67.099999999999994</v>
      </c>
      <c r="R3354">
        <v>86</v>
      </c>
      <c r="S3354">
        <v>52</v>
      </c>
      <c r="T3354">
        <v>49</v>
      </c>
      <c r="U3354">
        <v>26</v>
      </c>
      <c r="V3354">
        <v>53</v>
      </c>
      <c r="W3354">
        <v>12</v>
      </c>
      <c r="X3354" s="2">
        <v>0.314</v>
      </c>
    </row>
    <row r="3355" spans="1:24" x14ac:dyDescent="0.25">
      <c r="A3355">
        <f t="shared" si="156"/>
        <v>1</v>
      </c>
      <c r="B3355" t="str">
        <f t="shared" si="157"/>
        <v/>
      </c>
      <c r="C3355" t="str">
        <f t="shared" si="158"/>
        <v/>
      </c>
      <c r="D3355">
        <v>2026</v>
      </c>
      <c r="E3355" t="s">
        <v>9916</v>
      </c>
      <c r="F3355" t="s">
        <v>3560</v>
      </c>
      <c r="G3355" t="s">
        <v>29</v>
      </c>
      <c r="H3355" t="s">
        <v>64</v>
      </c>
      <c r="I3355">
        <v>4</v>
      </c>
      <c r="J3355">
        <v>3</v>
      </c>
      <c r="K3355" s="29">
        <v>3.66</v>
      </c>
      <c r="L3355">
        <v>20</v>
      </c>
      <c r="M3355">
        <v>0</v>
      </c>
      <c r="N3355">
        <v>0</v>
      </c>
      <c r="O3355">
        <v>0</v>
      </c>
      <c r="P3355">
        <v>3</v>
      </c>
      <c r="Q3355">
        <v>39.1</v>
      </c>
      <c r="R3355">
        <v>43</v>
      </c>
      <c r="S3355">
        <v>25</v>
      </c>
      <c r="T3355">
        <v>16</v>
      </c>
      <c r="U3355">
        <v>16</v>
      </c>
      <c r="V3355">
        <v>27</v>
      </c>
      <c r="W3355">
        <v>1</v>
      </c>
      <c r="X3355" s="2">
        <v>0.27900000000000003</v>
      </c>
    </row>
    <row r="3356" spans="1:24" x14ac:dyDescent="0.25">
      <c r="A3356" t="str">
        <f t="shared" si="156"/>
        <v/>
      </c>
      <c r="B3356" t="str">
        <f t="shared" si="157"/>
        <v/>
      </c>
      <c r="C3356" t="str">
        <f t="shared" si="158"/>
        <v/>
      </c>
      <c r="D3356">
        <v>2026</v>
      </c>
      <c r="E3356" t="s">
        <v>9917</v>
      </c>
      <c r="F3356" t="s">
        <v>3560</v>
      </c>
      <c r="G3356" t="s">
        <v>37</v>
      </c>
      <c r="H3356" t="s">
        <v>64</v>
      </c>
      <c r="I3356">
        <v>0</v>
      </c>
      <c r="J3356">
        <v>0</v>
      </c>
      <c r="K3356" s="29">
        <v>3.86</v>
      </c>
      <c r="L3356">
        <v>4</v>
      </c>
      <c r="M3356">
        <v>0</v>
      </c>
      <c r="N3356">
        <v>0</v>
      </c>
      <c r="O3356">
        <v>0</v>
      </c>
      <c r="P3356">
        <v>0</v>
      </c>
      <c r="Q3356">
        <v>7</v>
      </c>
      <c r="R3356">
        <v>6</v>
      </c>
      <c r="S3356">
        <v>3</v>
      </c>
      <c r="T3356">
        <v>3</v>
      </c>
      <c r="U3356">
        <v>6</v>
      </c>
      <c r="V3356">
        <v>4</v>
      </c>
      <c r="W3356">
        <v>1</v>
      </c>
      <c r="X3356" s="2">
        <v>0.23100000000000001</v>
      </c>
    </row>
    <row r="3357" spans="1:24" x14ac:dyDescent="0.25">
      <c r="A3357">
        <f t="shared" si="156"/>
        <v>1</v>
      </c>
      <c r="B3357" t="str">
        <f t="shared" si="157"/>
        <v/>
      </c>
      <c r="C3357" t="str">
        <f t="shared" si="158"/>
        <v/>
      </c>
      <c r="D3357">
        <v>2026</v>
      </c>
      <c r="E3357" t="s">
        <v>9918</v>
      </c>
      <c r="F3357" t="s">
        <v>3560</v>
      </c>
      <c r="G3357" t="s">
        <v>29</v>
      </c>
      <c r="H3357" t="s">
        <v>64</v>
      </c>
      <c r="I3357">
        <v>1</v>
      </c>
      <c r="J3357">
        <v>0</v>
      </c>
      <c r="K3357" s="29">
        <v>4.3</v>
      </c>
      <c r="L3357">
        <v>13</v>
      </c>
      <c r="M3357">
        <v>0</v>
      </c>
      <c r="N3357">
        <v>0</v>
      </c>
      <c r="O3357">
        <v>0</v>
      </c>
      <c r="P3357">
        <v>0</v>
      </c>
      <c r="Q3357">
        <v>14.2</v>
      </c>
      <c r="R3357">
        <v>13</v>
      </c>
      <c r="S3357">
        <v>7</v>
      </c>
      <c r="T3357">
        <v>7</v>
      </c>
      <c r="U3357">
        <v>7</v>
      </c>
      <c r="V3357">
        <v>14</v>
      </c>
      <c r="W3357">
        <v>3</v>
      </c>
      <c r="X3357" s="2">
        <v>0.26</v>
      </c>
    </row>
    <row r="3358" spans="1:24" x14ac:dyDescent="0.25">
      <c r="A3358" t="str">
        <f t="shared" si="156"/>
        <v/>
      </c>
      <c r="B3358" t="str">
        <f t="shared" si="157"/>
        <v/>
      </c>
      <c r="C3358" t="str">
        <f t="shared" si="158"/>
        <v/>
      </c>
      <c r="D3358">
        <v>2026</v>
      </c>
      <c r="E3358" t="s">
        <v>3574</v>
      </c>
      <c r="F3358" t="s">
        <v>3560</v>
      </c>
      <c r="G3358" t="s">
        <v>24</v>
      </c>
      <c r="H3358" t="s">
        <v>64</v>
      </c>
      <c r="I3358">
        <v>1</v>
      </c>
      <c r="J3358">
        <v>0</v>
      </c>
      <c r="K3358" s="29">
        <v>4.5</v>
      </c>
      <c r="L3358">
        <v>3</v>
      </c>
      <c r="M3358">
        <v>1</v>
      </c>
      <c r="N3358">
        <v>0</v>
      </c>
      <c r="O3358">
        <v>0</v>
      </c>
      <c r="P3358">
        <v>0</v>
      </c>
      <c r="Q3358">
        <v>4</v>
      </c>
      <c r="R3358">
        <v>7</v>
      </c>
      <c r="S3358">
        <v>2</v>
      </c>
      <c r="T3358">
        <v>2</v>
      </c>
      <c r="U3358">
        <v>2</v>
      </c>
      <c r="V3358">
        <v>0</v>
      </c>
      <c r="W3358">
        <v>0</v>
      </c>
      <c r="X3358" s="2">
        <v>0.41199999999999998</v>
      </c>
    </row>
    <row r="3359" spans="1:24" x14ac:dyDescent="0.25">
      <c r="A3359" t="str">
        <f t="shared" si="156"/>
        <v/>
      </c>
      <c r="B3359" t="str">
        <f t="shared" si="157"/>
        <v/>
      </c>
      <c r="C3359">
        <f t="shared" si="158"/>
        <v>1</v>
      </c>
      <c r="D3359">
        <v>2026</v>
      </c>
      <c r="E3359" t="s">
        <v>7240</v>
      </c>
      <c r="F3359" t="s">
        <v>3560</v>
      </c>
      <c r="G3359" t="s">
        <v>37</v>
      </c>
      <c r="H3359" t="s">
        <v>64</v>
      </c>
      <c r="I3359">
        <v>2</v>
      </c>
      <c r="J3359">
        <v>3</v>
      </c>
      <c r="K3359" s="29">
        <v>5.05</v>
      </c>
      <c r="L3359">
        <v>11</v>
      </c>
      <c r="M3359">
        <v>10</v>
      </c>
      <c r="N3359">
        <v>0</v>
      </c>
      <c r="O3359">
        <v>0</v>
      </c>
      <c r="P3359">
        <v>0</v>
      </c>
      <c r="Q3359">
        <v>46.1</v>
      </c>
      <c r="R3359">
        <v>53</v>
      </c>
      <c r="S3359">
        <v>34</v>
      </c>
      <c r="T3359">
        <v>26</v>
      </c>
      <c r="U3359">
        <v>20</v>
      </c>
      <c r="V3359">
        <v>47</v>
      </c>
      <c r="W3359">
        <v>9</v>
      </c>
      <c r="X3359" s="2">
        <v>0.28000000000000003</v>
      </c>
    </row>
    <row r="3360" spans="1:24" x14ac:dyDescent="0.25">
      <c r="A3360" t="str">
        <f t="shared" si="156"/>
        <v/>
      </c>
      <c r="B3360" t="str">
        <f t="shared" si="157"/>
        <v/>
      </c>
      <c r="C3360">
        <f t="shared" si="158"/>
        <v>1</v>
      </c>
      <c r="D3360">
        <v>2026</v>
      </c>
      <c r="E3360" t="s">
        <v>7226</v>
      </c>
      <c r="F3360" t="s">
        <v>3560</v>
      </c>
      <c r="G3360" t="s">
        <v>47</v>
      </c>
      <c r="H3360" t="s">
        <v>64</v>
      </c>
      <c r="I3360">
        <v>0</v>
      </c>
      <c r="J3360">
        <v>3</v>
      </c>
      <c r="K3360" s="29">
        <v>5.81</v>
      </c>
      <c r="L3360">
        <v>12</v>
      </c>
      <c r="M3360">
        <v>8</v>
      </c>
      <c r="N3360">
        <v>0</v>
      </c>
      <c r="O3360">
        <v>0</v>
      </c>
      <c r="P3360">
        <v>0</v>
      </c>
      <c r="Q3360">
        <v>26.1</v>
      </c>
      <c r="R3360">
        <v>33</v>
      </c>
      <c r="S3360">
        <v>21</v>
      </c>
      <c r="T3360">
        <v>17</v>
      </c>
      <c r="U3360">
        <v>20</v>
      </c>
      <c r="V3360">
        <v>21</v>
      </c>
      <c r="W3360">
        <v>2</v>
      </c>
      <c r="X3360" s="2">
        <v>0.311</v>
      </c>
    </row>
    <row r="3361" spans="1:24" x14ac:dyDescent="0.25">
      <c r="A3361">
        <f t="shared" si="156"/>
        <v>1</v>
      </c>
      <c r="B3361" t="str">
        <f t="shared" si="157"/>
        <v/>
      </c>
      <c r="C3361" t="str">
        <f t="shared" si="158"/>
        <v/>
      </c>
      <c r="D3361">
        <v>2026</v>
      </c>
      <c r="E3361" t="s">
        <v>9919</v>
      </c>
      <c r="F3361" t="s">
        <v>3560</v>
      </c>
      <c r="G3361" t="s">
        <v>29</v>
      </c>
      <c r="H3361" t="s">
        <v>64</v>
      </c>
      <c r="I3361">
        <v>0</v>
      </c>
      <c r="J3361">
        <v>2</v>
      </c>
      <c r="K3361" s="29">
        <v>6.57</v>
      </c>
      <c r="L3361">
        <v>17</v>
      </c>
      <c r="M3361">
        <v>3</v>
      </c>
      <c r="N3361">
        <v>0</v>
      </c>
      <c r="O3361">
        <v>0</v>
      </c>
      <c r="P3361">
        <v>0</v>
      </c>
      <c r="Q3361">
        <v>38.1</v>
      </c>
      <c r="R3361">
        <v>46</v>
      </c>
      <c r="S3361">
        <v>29</v>
      </c>
      <c r="T3361">
        <v>28</v>
      </c>
      <c r="U3361">
        <v>8</v>
      </c>
      <c r="V3361">
        <v>28</v>
      </c>
      <c r="W3361">
        <v>7</v>
      </c>
      <c r="X3361" s="2">
        <v>0.29299999999999998</v>
      </c>
    </row>
    <row r="3362" spans="1:24" x14ac:dyDescent="0.25">
      <c r="A3362" t="str">
        <f t="shared" si="156"/>
        <v/>
      </c>
      <c r="B3362" t="str">
        <f t="shared" si="157"/>
        <v/>
      </c>
      <c r="C3362" t="str">
        <f t="shared" si="158"/>
        <v/>
      </c>
      <c r="D3362">
        <v>2026</v>
      </c>
      <c r="E3362" t="s">
        <v>9920</v>
      </c>
      <c r="F3362" t="s">
        <v>3560</v>
      </c>
      <c r="G3362" t="s">
        <v>24</v>
      </c>
      <c r="H3362" t="s">
        <v>64</v>
      </c>
      <c r="I3362">
        <v>0</v>
      </c>
      <c r="J3362">
        <v>0</v>
      </c>
      <c r="K3362" s="29">
        <v>7.16</v>
      </c>
      <c r="L3362">
        <v>9</v>
      </c>
      <c r="M3362">
        <v>2</v>
      </c>
      <c r="N3362">
        <v>0</v>
      </c>
      <c r="O3362">
        <v>0</v>
      </c>
      <c r="P3362">
        <v>2</v>
      </c>
      <c r="Q3362">
        <v>16.100000000000001</v>
      </c>
      <c r="R3362">
        <v>22</v>
      </c>
      <c r="S3362">
        <v>14</v>
      </c>
      <c r="T3362">
        <v>13</v>
      </c>
      <c r="U3362">
        <v>15</v>
      </c>
      <c r="V3362">
        <v>17</v>
      </c>
      <c r="W3362">
        <v>0</v>
      </c>
      <c r="X3362" s="2">
        <v>0.32400000000000001</v>
      </c>
    </row>
    <row r="3363" spans="1:24" x14ac:dyDescent="0.25">
      <c r="A3363" t="str">
        <f t="shared" si="156"/>
        <v/>
      </c>
      <c r="B3363" t="str">
        <f t="shared" si="157"/>
        <v/>
      </c>
      <c r="C3363" t="str">
        <f t="shared" si="158"/>
        <v/>
      </c>
      <c r="D3363">
        <v>2026</v>
      </c>
      <c r="E3363" t="s">
        <v>9921</v>
      </c>
      <c r="F3363" t="s">
        <v>3560</v>
      </c>
      <c r="G3363" t="s">
        <v>37</v>
      </c>
      <c r="H3363" t="s">
        <v>64</v>
      </c>
      <c r="I3363">
        <v>1</v>
      </c>
      <c r="J3363">
        <v>2</v>
      </c>
      <c r="K3363" s="29">
        <v>8.1999999999999993</v>
      </c>
      <c r="L3363">
        <v>14</v>
      </c>
      <c r="M3363">
        <v>0</v>
      </c>
      <c r="N3363">
        <v>0</v>
      </c>
      <c r="O3363">
        <v>0</v>
      </c>
      <c r="P3363">
        <v>0</v>
      </c>
      <c r="Q3363">
        <v>26.1</v>
      </c>
      <c r="R3363">
        <v>36</v>
      </c>
      <c r="S3363">
        <v>29</v>
      </c>
      <c r="T3363">
        <v>24</v>
      </c>
      <c r="U3363">
        <v>8</v>
      </c>
      <c r="V3363">
        <v>31</v>
      </c>
      <c r="W3363">
        <v>6</v>
      </c>
      <c r="X3363" s="2">
        <v>0.32400000000000001</v>
      </c>
    </row>
    <row r="3364" spans="1:24" x14ac:dyDescent="0.25">
      <c r="A3364">
        <f t="shared" si="156"/>
        <v>1</v>
      </c>
      <c r="B3364" t="str">
        <f t="shared" si="157"/>
        <v/>
      </c>
      <c r="C3364" t="str">
        <f t="shared" si="158"/>
        <v/>
      </c>
      <c r="D3364">
        <v>2026</v>
      </c>
      <c r="E3364" t="s">
        <v>9922</v>
      </c>
      <c r="F3364" t="s">
        <v>3560</v>
      </c>
      <c r="G3364" t="s">
        <v>29</v>
      </c>
      <c r="H3364" t="s">
        <v>64</v>
      </c>
      <c r="I3364">
        <v>1</v>
      </c>
      <c r="J3364">
        <v>0</v>
      </c>
      <c r="K3364" s="29">
        <v>10.38</v>
      </c>
      <c r="L3364">
        <v>8</v>
      </c>
      <c r="M3364">
        <v>0</v>
      </c>
      <c r="N3364">
        <v>0</v>
      </c>
      <c r="O3364">
        <v>0</v>
      </c>
      <c r="P3364">
        <v>1</v>
      </c>
      <c r="Q3364">
        <v>8.1999999999999993</v>
      </c>
      <c r="R3364">
        <v>12</v>
      </c>
      <c r="S3364">
        <v>10</v>
      </c>
      <c r="T3364">
        <v>10</v>
      </c>
      <c r="U3364">
        <v>8</v>
      </c>
      <c r="V3364">
        <v>9</v>
      </c>
      <c r="W3364">
        <v>1</v>
      </c>
      <c r="X3364" s="2">
        <v>0.35299999999999998</v>
      </c>
    </row>
    <row r="3365" spans="1:24" x14ac:dyDescent="0.25">
      <c r="A3365">
        <f t="shared" si="156"/>
        <v>1</v>
      </c>
      <c r="B3365" t="str">
        <f t="shared" si="157"/>
        <v/>
      </c>
      <c r="C3365" t="str">
        <f t="shared" si="158"/>
        <v/>
      </c>
      <c r="D3365">
        <v>2026</v>
      </c>
      <c r="E3365" t="s">
        <v>9923</v>
      </c>
      <c r="F3365" t="s">
        <v>3560</v>
      </c>
      <c r="G3365" t="s">
        <v>29</v>
      </c>
      <c r="H3365" t="s">
        <v>64</v>
      </c>
      <c r="I3365">
        <v>0</v>
      </c>
      <c r="J3365">
        <v>0</v>
      </c>
      <c r="K3365" s="29">
        <v>11.12</v>
      </c>
      <c r="L3365">
        <v>5</v>
      </c>
      <c r="M3365">
        <v>0</v>
      </c>
      <c r="N3365">
        <v>0</v>
      </c>
      <c r="O3365">
        <v>0</v>
      </c>
      <c r="P3365">
        <v>0</v>
      </c>
      <c r="Q3365">
        <v>5.2</v>
      </c>
      <c r="R3365">
        <v>11</v>
      </c>
      <c r="S3365">
        <v>7</v>
      </c>
      <c r="T3365">
        <v>7</v>
      </c>
      <c r="U3365">
        <v>4</v>
      </c>
      <c r="V3365">
        <v>3</v>
      </c>
      <c r="W3365">
        <v>0</v>
      </c>
      <c r="X3365" s="2">
        <v>0.40699999999999997</v>
      </c>
    </row>
    <row r="3366" spans="1:24" x14ac:dyDescent="0.25">
      <c r="A3366">
        <f t="shared" ref="A3366:A3429" si="159">IF(OR(G3366="SR", G3366="GR"), 1, "")</f>
        <v>1</v>
      </c>
      <c r="B3366" t="str">
        <f t="shared" si="157"/>
        <v/>
      </c>
      <c r="C3366" t="str">
        <f t="shared" si="158"/>
        <v/>
      </c>
      <c r="D3366">
        <v>2026</v>
      </c>
      <c r="E3366" t="s">
        <v>9924</v>
      </c>
      <c r="F3366" t="s">
        <v>3560</v>
      </c>
      <c r="G3366" t="s">
        <v>32</v>
      </c>
      <c r="H3366" t="s">
        <v>64</v>
      </c>
      <c r="I3366">
        <v>0</v>
      </c>
      <c r="J3366">
        <v>1</v>
      </c>
      <c r="K3366" s="29">
        <v>11.68</v>
      </c>
      <c r="L3366">
        <v>10</v>
      </c>
      <c r="M3366">
        <v>0</v>
      </c>
      <c r="N3366">
        <v>0</v>
      </c>
      <c r="O3366">
        <v>0</v>
      </c>
      <c r="P3366">
        <v>0</v>
      </c>
      <c r="Q3366">
        <v>12.1</v>
      </c>
      <c r="R3366">
        <v>20</v>
      </c>
      <c r="S3366">
        <v>16</v>
      </c>
      <c r="T3366">
        <v>16</v>
      </c>
      <c r="U3366">
        <v>4</v>
      </c>
      <c r="V3366">
        <v>14</v>
      </c>
      <c r="W3366">
        <v>6</v>
      </c>
      <c r="X3366" s="2">
        <v>0.35699999999999998</v>
      </c>
    </row>
    <row r="3367" spans="1:24" x14ac:dyDescent="0.25">
      <c r="A3367">
        <f t="shared" si="159"/>
        <v>1</v>
      </c>
      <c r="B3367" t="str">
        <f t="shared" si="157"/>
        <v/>
      </c>
      <c r="C3367">
        <f t="shared" si="158"/>
        <v>1</v>
      </c>
      <c r="D3367">
        <v>2026</v>
      </c>
      <c r="E3367" t="s">
        <v>5661</v>
      </c>
      <c r="F3367" t="s">
        <v>3560</v>
      </c>
      <c r="G3367" t="s">
        <v>29</v>
      </c>
      <c r="H3367" t="s">
        <v>64</v>
      </c>
      <c r="I3367">
        <v>0</v>
      </c>
      <c r="J3367">
        <v>2</v>
      </c>
      <c r="K3367" s="29">
        <v>12.91</v>
      </c>
      <c r="L3367">
        <v>14</v>
      </c>
      <c r="M3367">
        <v>0</v>
      </c>
      <c r="N3367">
        <v>0</v>
      </c>
      <c r="O3367">
        <v>0</v>
      </c>
      <c r="P3367">
        <v>0</v>
      </c>
      <c r="Q3367">
        <v>15.1</v>
      </c>
      <c r="R3367">
        <v>25</v>
      </c>
      <c r="S3367">
        <v>25</v>
      </c>
      <c r="T3367">
        <v>22</v>
      </c>
      <c r="U3367">
        <v>15</v>
      </c>
      <c r="V3367">
        <v>19</v>
      </c>
      <c r="W3367">
        <v>3</v>
      </c>
      <c r="X3367" s="2">
        <v>0.36799999999999999</v>
      </c>
    </row>
    <row r="3368" spans="1:24" x14ac:dyDescent="0.25">
      <c r="A3368" t="str">
        <f t="shared" si="159"/>
        <v/>
      </c>
      <c r="B3368" t="str">
        <f t="shared" si="157"/>
        <v/>
      </c>
      <c r="C3368" t="str">
        <f t="shared" si="158"/>
        <v/>
      </c>
      <c r="D3368">
        <v>2026</v>
      </c>
      <c r="E3368" t="s">
        <v>9925</v>
      </c>
      <c r="F3368" t="s">
        <v>3560</v>
      </c>
      <c r="G3368" t="s">
        <v>47</v>
      </c>
      <c r="H3368" t="s">
        <v>64</v>
      </c>
      <c r="I3368">
        <v>0</v>
      </c>
      <c r="J3368">
        <v>0</v>
      </c>
      <c r="K3368" s="29">
        <v>27</v>
      </c>
      <c r="L3368">
        <v>1</v>
      </c>
      <c r="M3368">
        <v>0</v>
      </c>
      <c r="N3368">
        <v>0</v>
      </c>
      <c r="O3368">
        <v>0</v>
      </c>
      <c r="P3368">
        <v>0</v>
      </c>
      <c r="Q3368">
        <v>0.1</v>
      </c>
      <c r="R3368">
        <v>1</v>
      </c>
      <c r="S3368">
        <v>1</v>
      </c>
      <c r="T3368">
        <v>1</v>
      </c>
      <c r="U3368">
        <v>2</v>
      </c>
      <c r="V3368">
        <v>1</v>
      </c>
      <c r="W3368">
        <v>0</v>
      </c>
      <c r="X3368" s="2">
        <v>0.5</v>
      </c>
    </row>
    <row r="3369" spans="1:24" x14ac:dyDescent="0.25">
      <c r="A3369" t="str">
        <f t="shared" si="159"/>
        <v/>
      </c>
      <c r="B3369" t="str">
        <f t="shared" si="157"/>
        <v/>
      </c>
      <c r="C3369" t="str">
        <f t="shared" si="158"/>
        <v/>
      </c>
      <c r="D3369">
        <v>2026</v>
      </c>
      <c r="E3369" t="s">
        <v>9926</v>
      </c>
      <c r="F3369" t="s">
        <v>3560</v>
      </c>
      <c r="G3369" t="s">
        <v>47</v>
      </c>
      <c r="H3369" t="s">
        <v>64</v>
      </c>
      <c r="I3369">
        <v>0</v>
      </c>
      <c r="J3369">
        <v>0</v>
      </c>
      <c r="K3369" s="29">
        <v>40.5</v>
      </c>
      <c r="L3369">
        <v>1</v>
      </c>
      <c r="M3369">
        <v>0</v>
      </c>
      <c r="N3369">
        <v>0</v>
      </c>
      <c r="O3369">
        <v>0</v>
      </c>
      <c r="P3369">
        <v>0</v>
      </c>
      <c r="Q3369">
        <v>0.2</v>
      </c>
      <c r="R3369">
        <v>1</v>
      </c>
      <c r="S3369">
        <v>3</v>
      </c>
      <c r="T3369">
        <v>3</v>
      </c>
      <c r="U3369">
        <v>2</v>
      </c>
      <c r="V3369">
        <v>0</v>
      </c>
      <c r="W3369">
        <v>1</v>
      </c>
      <c r="X3369" s="2">
        <v>0.33300000000000002</v>
      </c>
    </row>
    <row r="3370" spans="1:24" x14ac:dyDescent="0.25">
      <c r="A3370" t="str">
        <f t="shared" si="159"/>
        <v/>
      </c>
      <c r="B3370" t="str">
        <f t="shared" si="157"/>
        <v/>
      </c>
      <c r="C3370" t="str">
        <f t="shared" si="158"/>
        <v/>
      </c>
      <c r="D3370">
        <v>2026</v>
      </c>
      <c r="E3370" t="s">
        <v>9927</v>
      </c>
      <c r="F3370" t="s">
        <v>3583</v>
      </c>
      <c r="G3370" t="s">
        <v>24</v>
      </c>
      <c r="H3370" t="s">
        <v>64</v>
      </c>
      <c r="I3370">
        <v>1</v>
      </c>
      <c r="J3370">
        <v>4</v>
      </c>
      <c r="K3370" s="29">
        <v>8.2100000000000009</v>
      </c>
      <c r="L3370">
        <v>18</v>
      </c>
      <c r="M3370">
        <v>9</v>
      </c>
      <c r="N3370">
        <v>0</v>
      </c>
      <c r="O3370">
        <v>0</v>
      </c>
      <c r="P3370">
        <v>0</v>
      </c>
      <c r="Q3370">
        <v>57</v>
      </c>
      <c r="R3370">
        <v>92</v>
      </c>
      <c r="S3370">
        <v>54</v>
      </c>
      <c r="T3370">
        <v>52</v>
      </c>
      <c r="U3370">
        <v>16</v>
      </c>
      <c r="V3370">
        <v>29</v>
      </c>
      <c r="W3370">
        <v>10</v>
      </c>
      <c r="X3370" s="2">
        <v>0.36699999999999999</v>
      </c>
    </row>
    <row r="3371" spans="1:24" x14ac:dyDescent="0.25">
      <c r="A3371">
        <f t="shared" si="159"/>
        <v>1</v>
      </c>
      <c r="B3371" t="str">
        <f t="shared" si="157"/>
        <v/>
      </c>
      <c r="C3371" t="str">
        <f t="shared" si="158"/>
        <v/>
      </c>
      <c r="D3371">
        <v>2026</v>
      </c>
      <c r="E3371" t="s">
        <v>9928</v>
      </c>
      <c r="F3371" t="s">
        <v>3583</v>
      </c>
      <c r="G3371" t="s">
        <v>29</v>
      </c>
      <c r="H3371" t="s">
        <v>64</v>
      </c>
      <c r="I3371">
        <v>1</v>
      </c>
      <c r="J3371">
        <v>8</v>
      </c>
      <c r="K3371" s="29">
        <v>9.6300000000000008</v>
      </c>
      <c r="L3371">
        <v>17</v>
      </c>
      <c r="M3371">
        <v>10</v>
      </c>
      <c r="N3371">
        <v>0</v>
      </c>
      <c r="O3371">
        <v>0</v>
      </c>
      <c r="P3371">
        <v>0</v>
      </c>
      <c r="Q3371">
        <v>57</v>
      </c>
      <c r="R3371">
        <v>88</v>
      </c>
      <c r="S3371">
        <v>71</v>
      </c>
      <c r="T3371">
        <v>61</v>
      </c>
      <c r="U3371">
        <v>30</v>
      </c>
      <c r="V3371">
        <v>47</v>
      </c>
      <c r="W3371">
        <v>7</v>
      </c>
      <c r="X3371" s="2">
        <v>0.33700000000000002</v>
      </c>
    </row>
    <row r="3372" spans="1:24" x14ac:dyDescent="0.25">
      <c r="A3372" t="str">
        <f t="shared" si="159"/>
        <v/>
      </c>
      <c r="B3372" t="str">
        <f t="shared" si="157"/>
        <v/>
      </c>
      <c r="C3372" t="str">
        <f t="shared" si="158"/>
        <v/>
      </c>
      <c r="D3372">
        <v>2026</v>
      </c>
      <c r="E3372" t="s">
        <v>9929</v>
      </c>
      <c r="F3372" t="s">
        <v>3583</v>
      </c>
      <c r="G3372" t="s">
        <v>47</v>
      </c>
      <c r="H3372" t="s">
        <v>64</v>
      </c>
      <c r="I3372">
        <v>0</v>
      </c>
      <c r="J3372">
        <v>1</v>
      </c>
      <c r="K3372" s="29">
        <v>3.14</v>
      </c>
      <c r="L3372">
        <v>4</v>
      </c>
      <c r="M3372">
        <v>3</v>
      </c>
      <c r="N3372">
        <v>0</v>
      </c>
      <c r="O3372">
        <v>0</v>
      </c>
      <c r="P3372">
        <v>1</v>
      </c>
      <c r="Q3372">
        <v>14.1</v>
      </c>
      <c r="R3372">
        <v>8</v>
      </c>
      <c r="S3372">
        <v>5</v>
      </c>
      <c r="T3372">
        <v>5</v>
      </c>
      <c r="U3372">
        <v>7</v>
      </c>
      <c r="V3372">
        <v>6</v>
      </c>
      <c r="W3372">
        <v>0</v>
      </c>
      <c r="X3372" s="2">
        <v>0.16300000000000001</v>
      </c>
    </row>
    <row r="3373" spans="1:24" x14ac:dyDescent="0.25">
      <c r="A3373" t="str">
        <f t="shared" si="159"/>
        <v/>
      </c>
      <c r="B3373" t="str">
        <f t="shared" si="157"/>
        <v/>
      </c>
      <c r="C3373">
        <f t="shared" si="158"/>
        <v>1</v>
      </c>
      <c r="D3373">
        <v>2026</v>
      </c>
      <c r="E3373" t="s">
        <v>6665</v>
      </c>
      <c r="F3373" t="s">
        <v>3583</v>
      </c>
      <c r="G3373" t="s">
        <v>47</v>
      </c>
      <c r="H3373" t="s">
        <v>64</v>
      </c>
      <c r="I3373">
        <v>1</v>
      </c>
      <c r="J3373">
        <v>1</v>
      </c>
      <c r="K3373" s="29">
        <v>3.43</v>
      </c>
      <c r="L3373">
        <v>17</v>
      </c>
      <c r="M3373">
        <v>2</v>
      </c>
      <c r="N3373">
        <v>0</v>
      </c>
      <c r="O3373">
        <v>0</v>
      </c>
      <c r="P3373">
        <v>0</v>
      </c>
      <c r="Q3373">
        <v>39.1</v>
      </c>
      <c r="R3373">
        <v>40</v>
      </c>
      <c r="S3373">
        <v>15</v>
      </c>
      <c r="T3373">
        <v>15</v>
      </c>
      <c r="U3373">
        <v>4</v>
      </c>
      <c r="V3373">
        <v>37</v>
      </c>
      <c r="W3373">
        <v>5</v>
      </c>
      <c r="X3373" s="2">
        <v>0.26800000000000002</v>
      </c>
    </row>
    <row r="3374" spans="1:24" x14ac:dyDescent="0.25">
      <c r="A3374" t="str">
        <f t="shared" si="159"/>
        <v/>
      </c>
      <c r="B3374" t="str">
        <f t="shared" si="157"/>
        <v/>
      </c>
      <c r="C3374" t="str">
        <f t="shared" si="158"/>
        <v/>
      </c>
      <c r="D3374">
        <v>2026</v>
      </c>
      <c r="E3374" t="s">
        <v>9930</v>
      </c>
      <c r="F3374" t="s">
        <v>3583</v>
      </c>
      <c r="G3374" t="s">
        <v>47</v>
      </c>
      <c r="H3374" t="s">
        <v>64</v>
      </c>
      <c r="I3374">
        <v>1</v>
      </c>
      <c r="J3374">
        <v>2</v>
      </c>
      <c r="K3374" s="29">
        <v>6.23</v>
      </c>
      <c r="L3374">
        <v>15</v>
      </c>
      <c r="M3374">
        <v>3</v>
      </c>
      <c r="N3374">
        <v>0</v>
      </c>
      <c r="O3374">
        <v>0</v>
      </c>
      <c r="P3374">
        <v>0</v>
      </c>
      <c r="Q3374">
        <v>30.1</v>
      </c>
      <c r="R3374">
        <v>27</v>
      </c>
      <c r="S3374">
        <v>23</v>
      </c>
      <c r="T3374">
        <v>21</v>
      </c>
      <c r="U3374">
        <v>30</v>
      </c>
      <c r="V3374">
        <v>26</v>
      </c>
      <c r="W3374">
        <v>5</v>
      </c>
      <c r="X3374" s="2">
        <v>0.25</v>
      </c>
    </row>
    <row r="3375" spans="1:24" x14ac:dyDescent="0.25">
      <c r="A3375">
        <f t="shared" si="159"/>
        <v>1</v>
      </c>
      <c r="B3375" t="str">
        <f t="shared" si="157"/>
        <v/>
      </c>
      <c r="C3375" t="str">
        <f t="shared" si="158"/>
        <v/>
      </c>
      <c r="D3375">
        <v>2026</v>
      </c>
      <c r="E3375" t="s">
        <v>9931</v>
      </c>
      <c r="F3375" t="s">
        <v>3583</v>
      </c>
      <c r="G3375" t="s">
        <v>29</v>
      </c>
      <c r="H3375" t="s">
        <v>64</v>
      </c>
      <c r="I3375">
        <v>1</v>
      </c>
      <c r="J3375">
        <v>4</v>
      </c>
      <c r="K3375" s="29">
        <v>6.39</v>
      </c>
      <c r="L3375">
        <v>23</v>
      </c>
      <c r="M3375">
        <v>0</v>
      </c>
      <c r="N3375">
        <v>0</v>
      </c>
      <c r="O3375">
        <v>0</v>
      </c>
      <c r="P3375">
        <v>1</v>
      </c>
      <c r="Q3375">
        <v>38</v>
      </c>
      <c r="R3375">
        <v>40</v>
      </c>
      <c r="S3375">
        <v>37</v>
      </c>
      <c r="T3375">
        <v>27</v>
      </c>
      <c r="U3375">
        <v>29</v>
      </c>
      <c r="V3375">
        <v>28</v>
      </c>
      <c r="W3375">
        <v>10</v>
      </c>
      <c r="X3375" s="2">
        <v>0.27</v>
      </c>
    </row>
    <row r="3376" spans="1:24" x14ac:dyDescent="0.25">
      <c r="A3376" t="str">
        <f t="shared" si="159"/>
        <v/>
      </c>
      <c r="B3376" t="str">
        <f t="shared" si="157"/>
        <v/>
      </c>
      <c r="C3376" t="str">
        <f t="shared" si="158"/>
        <v/>
      </c>
      <c r="D3376">
        <v>2026</v>
      </c>
      <c r="E3376" t="s">
        <v>9932</v>
      </c>
      <c r="F3376" t="s">
        <v>3583</v>
      </c>
      <c r="G3376" t="s">
        <v>47</v>
      </c>
      <c r="H3376" t="s">
        <v>64</v>
      </c>
      <c r="I3376">
        <v>3</v>
      </c>
      <c r="J3376">
        <v>3</v>
      </c>
      <c r="K3376" s="29">
        <v>6.54</v>
      </c>
      <c r="L3376">
        <v>21</v>
      </c>
      <c r="M3376">
        <v>8</v>
      </c>
      <c r="N3376">
        <v>0</v>
      </c>
      <c r="O3376">
        <v>0</v>
      </c>
      <c r="P3376">
        <v>0</v>
      </c>
      <c r="Q3376">
        <v>42.2</v>
      </c>
      <c r="R3376">
        <v>43</v>
      </c>
      <c r="S3376">
        <v>33</v>
      </c>
      <c r="T3376">
        <v>31</v>
      </c>
      <c r="U3376">
        <v>25</v>
      </c>
      <c r="V3376">
        <v>40</v>
      </c>
      <c r="W3376">
        <v>9</v>
      </c>
      <c r="X3376" s="2">
        <v>0.25600000000000001</v>
      </c>
    </row>
    <row r="3377" spans="1:24" x14ac:dyDescent="0.25">
      <c r="A3377" t="str">
        <f t="shared" si="159"/>
        <v/>
      </c>
      <c r="B3377" t="str">
        <f t="shared" si="157"/>
        <v/>
      </c>
      <c r="C3377" t="str">
        <f t="shared" si="158"/>
        <v/>
      </c>
      <c r="D3377">
        <v>2026</v>
      </c>
      <c r="E3377" t="s">
        <v>9933</v>
      </c>
      <c r="F3377" t="s">
        <v>3583</v>
      </c>
      <c r="G3377" t="s">
        <v>47</v>
      </c>
      <c r="H3377" t="s">
        <v>64</v>
      </c>
      <c r="I3377">
        <v>0</v>
      </c>
      <c r="J3377">
        <v>1</v>
      </c>
      <c r="K3377" s="29">
        <v>7.39</v>
      </c>
      <c r="L3377">
        <v>19</v>
      </c>
      <c r="M3377">
        <v>1</v>
      </c>
      <c r="N3377">
        <v>0</v>
      </c>
      <c r="O3377">
        <v>0</v>
      </c>
      <c r="P3377">
        <v>0</v>
      </c>
      <c r="Q3377">
        <v>28</v>
      </c>
      <c r="R3377">
        <v>40</v>
      </c>
      <c r="S3377">
        <v>27</v>
      </c>
      <c r="T3377">
        <v>23</v>
      </c>
      <c r="U3377">
        <v>10</v>
      </c>
      <c r="V3377">
        <v>22</v>
      </c>
      <c r="W3377">
        <v>7</v>
      </c>
      <c r="X3377" s="2">
        <v>0.33300000000000002</v>
      </c>
    </row>
    <row r="3378" spans="1:24" x14ac:dyDescent="0.25">
      <c r="A3378" t="str">
        <f t="shared" si="159"/>
        <v/>
      </c>
      <c r="B3378" t="str">
        <f t="shared" si="157"/>
        <v/>
      </c>
      <c r="C3378" t="str">
        <f t="shared" si="158"/>
        <v/>
      </c>
      <c r="D3378">
        <v>2026</v>
      </c>
      <c r="E3378" t="s">
        <v>9934</v>
      </c>
      <c r="F3378" t="s">
        <v>3583</v>
      </c>
      <c r="G3378" t="s">
        <v>47</v>
      </c>
      <c r="H3378" t="s">
        <v>64</v>
      </c>
      <c r="I3378">
        <v>1</v>
      </c>
      <c r="J3378">
        <v>5</v>
      </c>
      <c r="K3378" s="29">
        <v>7.47</v>
      </c>
      <c r="L3378">
        <v>10</v>
      </c>
      <c r="M3378">
        <v>9</v>
      </c>
      <c r="N3378">
        <v>0</v>
      </c>
      <c r="O3378">
        <v>0</v>
      </c>
      <c r="P3378">
        <v>0</v>
      </c>
      <c r="Q3378">
        <v>31.1</v>
      </c>
      <c r="R3378">
        <v>30</v>
      </c>
      <c r="S3378">
        <v>30</v>
      </c>
      <c r="T3378">
        <v>26</v>
      </c>
      <c r="U3378">
        <v>15</v>
      </c>
      <c r="V3378">
        <v>21</v>
      </c>
      <c r="W3378">
        <v>7</v>
      </c>
      <c r="X3378" s="2">
        <v>0.24</v>
      </c>
    </row>
    <row r="3379" spans="1:24" x14ac:dyDescent="0.25">
      <c r="A3379" t="str">
        <f t="shared" si="159"/>
        <v/>
      </c>
      <c r="B3379" t="str">
        <f t="shared" si="157"/>
        <v/>
      </c>
      <c r="C3379">
        <f t="shared" si="158"/>
        <v>1</v>
      </c>
      <c r="D3379">
        <v>2026</v>
      </c>
      <c r="E3379" t="s">
        <v>7292</v>
      </c>
      <c r="F3379" t="s">
        <v>3583</v>
      </c>
      <c r="G3379" t="s">
        <v>37</v>
      </c>
      <c r="H3379" t="s">
        <v>64</v>
      </c>
      <c r="I3379">
        <v>1</v>
      </c>
      <c r="J3379">
        <v>3</v>
      </c>
      <c r="K3379" s="29">
        <v>7.64</v>
      </c>
      <c r="L3379">
        <v>26</v>
      </c>
      <c r="M3379">
        <v>0</v>
      </c>
      <c r="N3379">
        <v>0</v>
      </c>
      <c r="O3379">
        <v>0</v>
      </c>
      <c r="P3379">
        <v>3</v>
      </c>
      <c r="Q3379">
        <v>35.1</v>
      </c>
      <c r="R3379">
        <v>41</v>
      </c>
      <c r="S3379">
        <v>32</v>
      </c>
      <c r="T3379">
        <v>30</v>
      </c>
      <c r="U3379">
        <v>24</v>
      </c>
      <c r="V3379">
        <v>34</v>
      </c>
      <c r="W3379">
        <v>7</v>
      </c>
      <c r="X3379" s="2">
        <v>0.29899999999999999</v>
      </c>
    </row>
    <row r="3380" spans="1:24" x14ac:dyDescent="0.25">
      <c r="A3380" t="str">
        <f t="shared" si="159"/>
        <v/>
      </c>
      <c r="B3380" t="str">
        <f t="shared" si="157"/>
        <v/>
      </c>
      <c r="C3380" t="str">
        <f t="shared" si="158"/>
        <v/>
      </c>
      <c r="D3380">
        <v>2026</v>
      </c>
      <c r="E3380" t="s">
        <v>9935</v>
      </c>
      <c r="F3380" t="s">
        <v>3583</v>
      </c>
      <c r="G3380" t="s">
        <v>37</v>
      </c>
      <c r="H3380" t="s">
        <v>64</v>
      </c>
      <c r="I3380">
        <v>3</v>
      </c>
      <c r="J3380">
        <v>2</v>
      </c>
      <c r="K3380" s="29">
        <v>8.42</v>
      </c>
      <c r="L3380">
        <v>23</v>
      </c>
      <c r="M3380">
        <v>0</v>
      </c>
      <c r="N3380">
        <v>0</v>
      </c>
      <c r="O3380">
        <v>0</v>
      </c>
      <c r="P3380">
        <v>2</v>
      </c>
      <c r="Q3380">
        <v>31</v>
      </c>
      <c r="R3380">
        <v>40</v>
      </c>
      <c r="S3380">
        <v>33</v>
      </c>
      <c r="T3380">
        <v>29</v>
      </c>
      <c r="U3380">
        <v>17</v>
      </c>
      <c r="V3380">
        <v>25</v>
      </c>
      <c r="W3380">
        <v>5</v>
      </c>
      <c r="X3380" s="2">
        <v>0.30099999999999999</v>
      </c>
    </row>
    <row r="3381" spans="1:24" x14ac:dyDescent="0.25">
      <c r="A3381">
        <f t="shared" si="159"/>
        <v>1</v>
      </c>
      <c r="B3381" t="str">
        <f t="shared" si="157"/>
        <v/>
      </c>
      <c r="C3381" t="str">
        <f t="shared" si="158"/>
        <v/>
      </c>
      <c r="D3381">
        <v>2026</v>
      </c>
      <c r="E3381" t="s">
        <v>9936</v>
      </c>
      <c r="F3381" t="s">
        <v>3583</v>
      </c>
      <c r="G3381" t="s">
        <v>29</v>
      </c>
      <c r="H3381" t="s">
        <v>64</v>
      </c>
      <c r="I3381">
        <v>0</v>
      </c>
      <c r="J3381">
        <v>3</v>
      </c>
      <c r="K3381" s="29">
        <v>10.07</v>
      </c>
      <c r="L3381">
        <v>10</v>
      </c>
      <c r="M3381">
        <v>8</v>
      </c>
      <c r="N3381">
        <v>0</v>
      </c>
      <c r="O3381">
        <v>0</v>
      </c>
      <c r="P3381">
        <v>0</v>
      </c>
      <c r="Q3381">
        <v>22.1</v>
      </c>
      <c r="R3381">
        <v>36</v>
      </c>
      <c r="S3381">
        <v>27</v>
      </c>
      <c r="T3381">
        <v>25</v>
      </c>
      <c r="U3381">
        <v>16</v>
      </c>
      <c r="V3381">
        <v>18</v>
      </c>
      <c r="W3381">
        <v>3</v>
      </c>
      <c r="X3381" s="2">
        <v>0.36399999999999999</v>
      </c>
    </row>
    <row r="3382" spans="1:24" x14ac:dyDescent="0.25">
      <c r="A3382" t="str">
        <f t="shared" si="159"/>
        <v/>
      </c>
      <c r="B3382" t="str">
        <f t="shared" si="157"/>
        <v/>
      </c>
      <c r="C3382">
        <f t="shared" si="158"/>
        <v>1</v>
      </c>
      <c r="D3382">
        <v>2026</v>
      </c>
      <c r="E3382" t="s">
        <v>6823</v>
      </c>
      <c r="F3382" t="s">
        <v>3583</v>
      </c>
      <c r="G3382" t="s">
        <v>37</v>
      </c>
      <c r="H3382" t="s">
        <v>64</v>
      </c>
      <c r="I3382">
        <v>1</v>
      </c>
      <c r="J3382">
        <v>1</v>
      </c>
      <c r="K3382" s="29">
        <v>11.66</v>
      </c>
      <c r="L3382">
        <v>23</v>
      </c>
      <c r="M3382">
        <v>0</v>
      </c>
      <c r="N3382">
        <v>0</v>
      </c>
      <c r="O3382">
        <v>0</v>
      </c>
      <c r="P3382">
        <v>1</v>
      </c>
      <c r="Q3382">
        <v>29.1</v>
      </c>
      <c r="R3382">
        <v>48</v>
      </c>
      <c r="S3382">
        <v>40</v>
      </c>
      <c r="T3382">
        <v>38</v>
      </c>
      <c r="U3382">
        <v>10</v>
      </c>
      <c r="V3382">
        <v>23</v>
      </c>
      <c r="W3382">
        <v>8</v>
      </c>
      <c r="X3382" s="2">
        <v>0.372</v>
      </c>
    </row>
    <row r="3383" spans="1:24" x14ac:dyDescent="0.25">
      <c r="A3383" t="str">
        <f t="shared" si="159"/>
        <v/>
      </c>
      <c r="B3383" t="str">
        <f t="shared" si="157"/>
        <v/>
      </c>
      <c r="C3383" t="str">
        <f t="shared" si="158"/>
        <v/>
      </c>
      <c r="D3383">
        <v>2026</v>
      </c>
      <c r="E3383" t="s">
        <v>9937</v>
      </c>
      <c r="F3383" t="s">
        <v>3583</v>
      </c>
      <c r="G3383" t="s">
        <v>47</v>
      </c>
      <c r="H3383" t="s">
        <v>64</v>
      </c>
      <c r="I3383">
        <v>0</v>
      </c>
      <c r="J3383">
        <v>0</v>
      </c>
      <c r="K3383" s="29">
        <v>18</v>
      </c>
      <c r="L3383">
        <v>1</v>
      </c>
      <c r="M3383">
        <v>0</v>
      </c>
      <c r="N3383">
        <v>0</v>
      </c>
      <c r="O3383">
        <v>0</v>
      </c>
      <c r="P3383">
        <v>0</v>
      </c>
      <c r="Q3383">
        <v>3</v>
      </c>
      <c r="R3383">
        <v>7</v>
      </c>
      <c r="S3383">
        <v>7</v>
      </c>
      <c r="T3383">
        <v>6</v>
      </c>
      <c r="U3383">
        <v>0</v>
      </c>
      <c r="V3383">
        <v>4</v>
      </c>
      <c r="W3383">
        <v>0</v>
      </c>
      <c r="X3383" s="2">
        <v>0.38900000000000001</v>
      </c>
    </row>
    <row r="3384" spans="1:24" x14ac:dyDescent="0.25">
      <c r="A3384" t="str">
        <f t="shared" si="159"/>
        <v/>
      </c>
      <c r="B3384" t="str">
        <f t="shared" si="157"/>
        <v/>
      </c>
      <c r="C3384">
        <f t="shared" si="158"/>
        <v>1</v>
      </c>
      <c r="D3384">
        <v>2026</v>
      </c>
      <c r="E3384" t="s">
        <v>6655</v>
      </c>
      <c r="F3384" t="s">
        <v>3583</v>
      </c>
      <c r="G3384" t="s">
        <v>24</v>
      </c>
      <c r="H3384" t="s">
        <v>64</v>
      </c>
      <c r="I3384">
        <v>0</v>
      </c>
      <c r="J3384">
        <v>0</v>
      </c>
      <c r="K3384" s="29">
        <v>40.5</v>
      </c>
      <c r="L3384">
        <v>1</v>
      </c>
      <c r="M3384">
        <v>0</v>
      </c>
      <c r="N3384">
        <v>0</v>
      </c>
      <c r="O3384">
        <v>0</v>
      </c>
      <c r="P3384">
        <v>0</v>
      </c>
      <c r="Q3384">
        <v>0.2</v>
      </c>
      <c r="R3384">
        <v>2</v>
      </c>
      <c r="S3384">
        <v>3</v>
      </c>
      <c r="T3384">
        <v>3</v>
      </c>
      <c r="U3384">
        <v>3</v>
      </c>
      <c r="V3384">
        <v>0</v>
      </c>
      <c r="W3384">
        <v>0</v>
      </c>
      <c r="X3384" s="2">
        <v>0.5</v>
      </c>
    </row>
    <row r="3385" spans="1:24" x14ac:dyDescent="0.25">
      <c r="A3385" t="str">
        <f t="shared" si="159"/>
        <v/>
      </c>
      <c r="B3385" t="str">
        <f t="shared" si="157"/>
        <v/>
      </c>
      <c r="C3385" t="str">
        <f t="shared" si="158"/>
        <v/>
      </c>
      <c r="D3385">
        <v>2026</v>
      </c>
      <c r="E3385" t="s">
        <v>9938</v>
      </c>
      <c r="F3385" t="s">
        <v>3600</v>
      </c>
      <c r="G3385" t="s">
        <v>37</v>
      </c>
      <c r="H3385" t="s">
        <v>64</v>
      </c>
      <c r="I3385">
        <v>9</v>
      </c>
      <c r="J3385">
        <v>3</v>
      </c>
      <c r="K3385" s="29">
        <v>5.62</v>
      </c>
      <c r="L3385">
        <v>15</v>
      </c>
      <c r="M3385">
        <v>15</v>
      </c>
      <c r="N3385">
        <v>1</v>
      </c>
      <c r="O3385">
        <v>0</v>
      </c>
      <c r="P3385">
        <v>0</v>
      </c>
      <c r="Q3385">
        <v>89.2</v>
      </c>
      <c r="R3385">
        <v>92</v>
      </c>
      <c r="S3385">
        <v>58</v>
      </c>
      <c r="T3385">
        <v>56</v>
      </c>
      <c r="U3385">
        <v>40</v>
      </c>
      <c r="V3385">
        <v>93</v>
      </c>
      <c r="W3385">
        <v>14</v>
      </c>
      <c r="X3385" s="2">
        <v>0.26500000000000001</v>
      </c>
    </row>
    <row r="3386" spans="1:24" x14ac:dyDescent="0.25">
      <c r="A3386">
        <f t="shared" si="159"/>
        <v>1</v>
      </c>
      <c r="B3386" t="str">
        <f t="shared" si="157"/>
        <v/>
      </c>
      <c r="C3386" t="str">
        <f t="shared" si="158"/>
        <v/>
      </c>
      <c r="D3386">
        <v>2026</v>
      </c>
      <c r="E3386" t="s">
        <v>9939</v>
      </c>
      <c r="F3386" t="s">
        <v>3600</v>
      </c>
      <c r="G3386" t="s">
        <v>29</v>
      </c>
      <c r="H3386" t="s">
        <v>64</v>
      </c>
      <c r="I3386">
        <v>7</v>
      </c>
      <c r="J3386">
        <v>5</v>
      </c>
      <c r="K3386" s="29">
        <v>6.56</v>
      </c>
      <c r="L3386">
        <v>15</v>
      </c>
      <c r="M3386">
        <v>15</v>
      </c>
      <c r="N3386">
        <v>4</v>
      </c>
      <c r="O3386">
        <v>1</v>
      </c>
      <c r="P3386">
        <v>0</v>
      </c>
      <c r="Q3386">
        <v>82.1</v>
      </c>
      <c r="R3386">
        <v>112</v>
      </c>
      <c r="S3386">
        <v>64</v>
      </c>
      <c r="T3386">
        <v>60</v>
      </c>
      <c r="U3386">
        <v>29</v>
      </c>
      <c r="V3386">
        <v>37</v>
      </c>
      <c r="W3386">
        <v>17</v>
      </c>
      <c r="X3386" s="2">
        <v>0.32</v>
      </c>
    </row>
    <row r="3387" spans="1:24" x14ac:dyDescent="0.25">
      <c r="A3387" t="str">
        <f t="shared" si="159"/>
        <v/>
      </c>
      <c r="B3387" t="str">
        <f t="shared" si="157"/>
        <v/>
      </c>
      <c r="C3387" t="str">
        <f t="shared" si="158"/>
        <v/>
      </c>
      <c r="D3387">
        <v>2026</v>
      </c>
      <c r="E3387" t="s">
        <v>9940</v>
      </c>
      <c r="F3387" t="s">
        <v>3600</v>
      </c>
      <c r="G3387" t="s">
        <v>47</v>
      </c>
      <c r="H3387" t="s">
        <v>64</v>
      </c>
      <c r="I3387">
        <v>0</v>
      </c>
      <c r="J3387">
        <v>0</v>
      </c>
      <c r="K3387" s="29">
        <v>0</v>
      </c>
      <c r="L3387">
        <v>2</v>
      </c>
      <c r="M3387">
        <v>0</v>
      </c>
      <c r="N3387">
        <v>0</v>
      </c>
      <c r="O3387">
        <v>0</v>
      </c>
      <c r="P3387">
        <v>0</v>
      </c>
      <c r="Q3387">
        <v>0.2</v>
      </c>
      <c r="R3387">
        <v>1</v>
      </c>
      <c r="S3387">
        <v>0</v>
      </c>
      <c r="T3387">
        <v>0</v>
      </c>
      <c r="U3387">
        <v>2</v>
      </c>
      <c r="V3387">
        <v>1</v>
      </c>
      <c r="W3387">
        <v>0</v>
      </c>
      <c r="X3387" s="2">
        <v>0.25</v>
      </c>
    </row>
    <row r="3388" spans="1:24" x14ac:dyDescent="0.25">
      <c r="A3388" t="str">
        <f t="shared" si="159"/>
        <v/>
      </c>
      <c r="B3388" t="str">
        <f t="shared" si="157"/>
        <v/>
      </c>
      <c r="C3388" t="str">
        <f t="shared" si="158"/>
        <v/>
      </c>
      <c r="D3388">
        <v>2026</v>
      </c>
      <c r="E3388" t="s">
        <v>3615</v>
      </c>
      <c r="F3388" t="s">
        <v>3600</v>
      </c>
      <c r="G3388" t="s">
        <v>37</v>
      </c>
      <c r="H3388" t="s">
        <v>64</v>
      </c>
      <c r="I3388">
        <v>4</v>
      </c>
      <c r="J3388">
        <v>3</v>
      </c>
      <c r="K3388" s="29">
        <v>2.76</v>
      </c>
      <c r="L3388">
        <v>22</v>
      </c>
      <c r="M3388">
        <v>0</v>
      </c>
      <c r="N3388">
        <v>0</v>
      </c>
      <c r="O3388">
        <v>0</v>
      </c>
      <c r="P3388">
        <v>7</v>
      </c>
      <c r="Q3388">
        <v>32.200000000000003</v>
      </c>
      <c r="R3388">
        <v>24</v>
      </c>
      <c r="S3388">
        <v>11</v>
      </c>
      <c r="T3388">
        <v>10</v>
      </c>
      <c r="U3388">
        <v>23</v>
      </c>
      <c r="V3388">
        <v>40</v>
      </c>
      <c r="W3388">
        <v>8</v>
      </c>
      <c r="X3388" s="2">
        <v>0.20499999999999999</v>
      </c>
    </row>
    <row r="3389" spans="1:24" x14ac:dyDescent="0.25">
      <c r="A3389" t="str">
        <f t="shared" si="159"/>
        <v/>
      </c>
      <c r="B3389" t="str">
        <f t="shared" si="157"/>
        <v/>
      </c>
      <c r="C3389">
        <f t="shared" si="158"/>
        <v>1</v>
      </c>
      <c r="D3389">
        <v>2026</v>
      </c>
      <c r="E3389" t="s">
        <v>7231</v>
      </c>
      <c r="F3389" t="s">
        <v>3600</v>
      </c>
      <c r="G3389" t="s">
        <v>37</v>
      </c>
      <c r="H3389" t="s">
        <v>64</v>
      </c>
      <c r="I3389">
        <v>1</v>
      </c>
      <c r="J3389">
        <v>0</v>
      </c>
      <c r="K3389" s="29">
        <v>4.72</v>
      </c>
      <c r="L3389">
        <v>15</v>
      </c>
      <c r="M3389">
        <v>0</v>
      </c>
      <c r="N3389">
        <v>0</v>
      </c>
      <c r="O3389">
        <v>0</v>
      </c>
      <c r="P3389">
        <v>0</v>
      </c>
      <c r="Q3389">
        <v>13.1</v>
      </c>
      <c r="R3389">
        <v>12</v>
      </c>
      <c r="S3389">
        <v>8</v>
      </c>
      <c r="T3389">
        <v>7</v>
      </c>
      <c r="U3389">
        <v>6</v>
      </c>
      <c r="V3389">
        <v>8</v>
      </c>
      <c r="W3389">
        <v>8</v>
      </c>
      <c r="X3389" s="2">
        <v>0.245</v>
      </c>
    </row>
    <row r="3390" spans="1:24" x14ac:dyDescent="0.25">
      <c r="A3390" t="str">
        <f t="shared" si="159"/>
        <v/>
      </c>
      <c r="B3390" t="str">
        <f t="shared" si="157"/>
        <v/>
      </c>
      <c r="C3390" t="str">
        <f t="shared" si="158"/>
        <v/>
      </c>
      <c r="D3390">
        <v>2026</v>
      </c>
      <c r="E3390" t="s">
        <v>9941</v>
      </c>
      <c r="F3390" t="s">
        <v>3600</v>
      </c>
      <c r="G3390" t="s">
        <v>37</v>
      </c>
      <c r="H3390" t="s">
        <v>64</v>
      </c>
      <c r="I3390">
        <v>3</v>
      </c>
      <c r="J3390">
        <v>2</v>
      </c>
      <c r="K3390" s="29">
        <v>5.88</v>
      </c>
      <c r="L3390">
        <v>20</v>
      </c>
      <c r="M3390">
        <v>1</v>
      </c>
      <c r="N3390">
        <v>0</v>
      </c>
      <c r="O3390">
        <v>0</v>
      </c>
      <c r="P3390">
        <v>1</v>
      </c>
      <c r="Q3390">
        <v>49</v>
      </c>
      <c r="R3390">
        <v>52</v>
      </c>
      <c r="S3390">
        <v>34</v>
      </c>
      <c r="T3390">
        <v>32</v>
      </c>
      <c r="U3390">
        <v>17</v>
      </c>
      <c r="V3390">
        <v>33</v>
      </c>
      <c r="W3390">
        <v>15</v>
      </c>
      <c r="X3390" s="2">
        <v>0.26500000000000001</v>
      </c>
    </row>
    <row r="3391" spans="1:24" x14ac:dyDescent="0.25">
      <c r="A3391" t="str">
        <f t="shared" si="159"/>
        <v/>
      </c>
      <c r="B3391" t="str">
        <f t="shared" si="157"/>
        <v/>
      </c>
      <c r="C3391" t="str">
        <f t="shared" si="158"/>
        <v/>
      </c>
      <c r="D3391">
        <v>2026</v>
      </c>
      <c r="E3391" t="s">
        <v>9942</v>
      </c>
      <c r="F3391" t="s">
        <v>3600</v>
      </c>
      <c r="G3391" t="s">
        <v>37</v>
      </c>
      <c r="H3391" t="s">
        <v>64</v>
      </c>
      <c r="I3391">
        <v>3</v>
      </c>
      <c r="J3391">
        <v>1</v>
      </c>
      <c r="K3391" s="29">
        <v>7.36</v>
      </c>
      <c r="L3391">
        <v>12</v>
      </c>
      <c r="M3391">
        <v>6</v>
      </c>
      <c r="N3391">
        <v>0</v>
      </c>
      <c r="O3391">
        <v>0</v>
      </c>
      <c r="P3391">
        <v>0</v>
      </c>
      <c r="Q3391">
        <v>40.1</v>
      </c>
      <c r="R3391">
        <v>52</v>
      </c>
      <c r="S3391">
        <v>37</v>
      </c>
      <c r="T3391">
        <v>33</v>
      </c>
      <c r="U3391">
        <v>14</v>
      </c>
      <c r="V3391">
        <v>34</v>
      </c>
      <c r="W3391">
        <v>14</v>
      </c>
      <c r="X3391" s="2">
        <v>0.31900000000000001</v>
      </c>
    </row>
    <row r="3392" spans="1:24" x14ac:dyDescent="0.25">
      <c r="A3392">
        <f t="shared" si="159"/>
        <v>1</v>
      </c>
      <c r="B3392" t="str">
        <f t="shared" si="157"/>
        <v/>
      </c>
      <c r="C3392" t="str">
        <f t="shared" si="158"/>
        <v/>
      </c>
      <c r="D3392">
        <v>2026</v>
      </c>
      <c r="E3392" t="s">
        <v>9943</v>
      </c>
      <c r="F3392" t="s">
        <v>3600</v>
      </c>
      <c r="G3392" t="s">
        <v>32</v>
      </c>
      <c r="H3392" t="s">
        <v>64</v>
      </c>
      <c r="I3392">
        <v>0</v>
      </c>
      <c r="J3392">
        <v>0</v>
      </c>
      <c r="K3392" s="29">
        <v>7.71</v>
      </c>
      <c r="L3392">
        <v>8</v>
      </c>
      <c r="M3392">
        <v>0</v>
      </c>
      <c r="N3392">
        <v>0</v>
      </c>
      <c r="O3392">
        <v>0</v>
      </c>
      <c r="P3392">
        <v>0</v>
      </c>
      <c r="Q3392">
        <v>9.1</v>
      </c>
      <c r="R3392">
        <v>15</v>
      </c>
      <c r="S3392">
        <v>11</v>
      </c>
      <c r="T3392">
        <v>8</v>
      </c>
      <c r="U3392">
        <v>2</v>
      </c>
      <c r="V3392">
        <v>7</v>
      </c>
      <c r="W3392">
        <v>3</v>
      </c>
      <c r="X3392" s="2">
        <v>0.36599999999999999</v>
      </c>
    </row>
    <row r="3393" spans="1:24" x14ac:dyDescent="0.25">
      <c r="A3393">
        <f t="shared" si="159"/>
        <v>1</v>
      </c>
      <c r="B3393" t="str">
        <f t="shared" si="157"/>
        <v/>
      </c>
      <c r="C3393" t="str">
        <f t="shared" si="158"/>
        <v/>
      </c>
      <c r="D3393">
        <v>2026</v>
      </c>
      <c r="E3393" t="s">
        <v>9944</v>
      </c>
      <c r="F3393" t="s">
        <v>3600</v>
      </c>
      <c r="G3393" t="s">
        <v>29</v>
      </c>
      <c r="H3393" t="s">
        <v>64</v>
      </c>
      <c r="I3393">
        <v>1</v>
      </c>
      <c r="J3393">
        <v>0</v>
      </c>
      <c r="K3393" s="29">
        <v>8.36</v>
      </c>
      <c r="L3393">
        <v>13</v>
      </c>
      <c r="M3393">
        <v>1</v>
      </c>
      <c r="N3393">
        <v>0</v>
      </c>
      <c r="O3393">
        <v>0</v>
      </c>
      <c r="P3393">
        <v>0</v>
      </c>
      <c r="Q3393">
        <v>14</v>
      </c>
      <c r="R3393">
        <v>18</v>
      </c>
      <c r="S3393">
        <v>13</v>
      </c>
      <c r="T3393">
        <v>13</v>
      </c>
      <c r="U3393">
        <v>9</v>
      </c>
      <c r="V3393">
        <v>7</v>
      </c>
      <c r="W3393">
        <v>1</v>
      </c>
      <c r="X3393" s="2">
        <v>0.316</v>
      </c>
    </row>
    <row r="3394" spans="1:24" x14ac:dyDescent="0.25">
      <c r="A3394">
        <f t="shared" si="159"/>
        <v>1</v>
      </c>
      <c r="B3394" t="str">
        <f t="shared" ref="B3394:B3457" si="160">IF(COUNTIFS(Draft_Player,$E3394),COUNTIFS(Draft_Player,$E3394),"")</f>
        <v/>
      </c>
      <c r="C3394" t="str">
        <f t="shared" ref="C3394:C3457" si="161">IF(COUNTIFS(Transfers_Player,$E3394),COUNTIFS(Transfers_Player,$E3394),"")</f>
        <v/>
      </c>
      <c r="D3394">
        <v>2026</v>
      </c>
      <c r="E3394" t="s">
        <v>9945</v>
      </c>
      <c r="F3394" t="s">
        <v>3600</v>
      </c>
      <c r="G3394" t="s">
        <v>29</v>
      </c>
      <c r="H3394" t="s">
        <v>64</v>
      </c>
      <c r="I3394">
        <v>1</v>
      </c>
      <c r="J3394">
        <v>3</v>
      </c>
      <c r="K3394" s="29">
        <v>9</v>
      </c>
      <c r="L3394">
        <v>13</v>
      </c>
      <c r="M3394">
        <v>6</v>
      </c>
      <c r="N3394">
        <v>0</v>
      </c>
      <c r="O3394">
        <v>0</v>
      </c>
      <c r="P3394">
        <v>0</v>
      </c>
      <c r="Q3394">
        <v>20</v>
      </c>
      <c r="R3394">
        <v>33</v>
      </c>
      <c r="S3394">
        <v>24</v>
      </c>
      <c r="T3394">
        <v>20</v>
      </c>
      <c r="U3394">
        <v>17</v>
      </c>
      <c r="V3394">
        <v>16</v>
      </c>
      <c r="W3394">
        <v>3</v>
      </c>
      <c r="X3394" s="2">
        <v>0.36299999999999999</v>
      </c>
    </row>
    <row r="3395" spans="1:24" x14ac:dyDescent="0.25">
      <c r="A3395">
        <f t="shared" si="159"/>
        <v>1</v>
      </c>
      <c r="B3395" t="str">
        <f t="shared" si="160"/>
        <v/>
      </c>
      <c r="C3395" t="str">
        <f t="shared" si="161"/>
        <v/>
      </c>
      <c r="D3395">
        <v>2026</v>
      </c>
      <c r="E3395" t="s">
        <v>9946</v>
      </c>
      <c r="F3395" t="s">
        <v>3600</v>
      </c>
      <c r="G3395" t="s">
        <v>32</v>
      </c>
      <c r="H3395" t="s">
        <v>64</v>
      </c>
      <c r="I3395">
        <v>1</v>
      </c>
      <c r="J3395">
        <v>2</v>
      </c>
      <c r="K3395" s="29">
        <v>9.7200000000000006</v>
      </c>
      <c r="L3395">
        <v>13</v>
      </c>
      <c r="M3395">
        <v>2</v>
      </c>
      <c r="N3395">
        <v>0</v>
      </c>
      <c r="O3395">
        <v>0</v>
      </c>
      <c r="P3395">
        <v>0</v>
      </c>
      <c r="Q3395">
        <v>25</v>
      </c>
      <c r="R3395">
        <v>37</v>
      </c>
      <c r="S3395">
        <v>27</v>
      </c>
      <c r="T3395">
        <v>27</v>
      </c>
      <c r="U3395">
        <v>8</v>
      </c>
      <c r="V3395">
        <v>27</v>
      </c>
      <c r="W3395">
        <v>7</v>
      </c>
      <c r="X3395" s="2">
        <v>0.35199999999999998</v>
      </c>
    </row>
    <row r="3396" spans="1:24" x14ac:dyDescent="0.25">
      <c r="A3396" t="str">
        <f t="shared" si="159"/>
        <v/>
      </c>
      <c r="B3396" t="str">
        <f t="shared" si="160"/>
        <v/>
      </c>
      <c r="C3396">
        <f t="shared" si="161"/>
        <v>1</v>
      </c>
      <c r="D3396">
        <v>2026</v>
      </c>
      <c r="E3396" t="s">
        <v>7242</v>
      </c>
      <c r="F3396" t="s">
        <v>3600</v>
      </c>
      <c r="G3396" t="s">
        <v>37</v>
      </c>
      <c r="H3396" t="s">
        <v>64</v>
      </c>
      <c r="I3396">
        <v>0</v>
      </c>
      <c r="J3396">
        <v>0</v>
      </c>
      <c r="K3396" s="29">
        <v>10</v>
      </c>
      <c r="L3396">
        <v>10</v>
      </c>
      <c r="M3396">
        <v>0</v>
      </c>
      <c r="N3396">
        <v>0</v>
      </c>
      <c r="O3396">
        <v>0</v>
      </c>
      <c r="P3396">
        <v>0</v>
      </c>
      <c r="Q3396">
        <v>9</v>
      </c>
      <c r="R3396">
        <v>19</v>
      </c>
      <c r="S3396">
        <v>14</v>
      </c>
      <c r="T3396">
        <v>10</v>
      </c>
      <c r="U3396">
        <v>2</v>
      </c>
      <c r="V3396">
        <v>5</v>
      </c>
      <c r="W3396">
        <v>3</v>
      </c>
      <c r="X3396" s="2">
        <v>0.42199999999999999</v>
      </c>
    </row>
    <row r="3397" spans="1:24" x14ac:dyDescent="0.25">
      <c r="A3397" t="str">
        <f t="shared" si="159"/>
        <v/>
      </c>
      <c r="B3397" t="str">
        <f t="shared" si="160"/>
        <v/>
      </c>
      <c r="C3397" t="str">
        <f t="shared" si="161"/>
        <v/>
      </c>
      <c r="D3397">
        <v>2026</v>
      </c>
      <c r="E3397" t="s">
        <v>9947</v>
      </c>
      <c r="F3397" t="s">
        <v>3600</v>
      </c>
      <c r="G3397" t="s">
        <v>37</v>
      </c>
      <c r="H3397" t="s">
        <v>64</v>
      </c>
      <c r="I3397">
        <v>0</v>
      </c>
      <c r="J3397">
        <v>2</v>
      </c>
      <c r="K3397" s="29">
        <v>10.48</v>
      </c>
      <c r="L3397">
        <v>17</v>
      </c>
      <c r="M3397">
        <v>6</v>
      </c>
      <c r="N3397">
        <v>0</v>
      </c>
      <c r="O3397">
        <v>0</v>
      </c>
      <c r="P3397">
        <v>1</v>
      </c>
      <c r="Q3397">
        <v>28.1</v>
      </c>
      <c r="R3397">
        <v>42</v>
      </c>
      <c r="S3397">
        <v>35</v>
      </c>
      <c r="T3397">
        <v>33</v>
      </c>
      <c r="U3397">
        <v>25</v>
      </c>
      <c r="V3397">
        <v>20</v>
      </c>
      <c r="W3397">
        <v>6</v>
      </c>
      <c r="X3397" s="2">
        <v>0.34699999999999998</v>
      </c>
    </row>
    <row r="3398" spans="1:24" x14ac:dyDescent="0.25">
      <c r="A3398" t="str">
        <f t="shared" si="159"/>
        <v/>
      </c>
      <c r="B3398" t="str">
        <f t="shared" si="160"/>
        <v/>
      </c>
      <c r="C3398" t="str">
        <f t="shared" si="161"/>
        <v/>
      </c>
      <c r="D3398">
        <v>2026</v>
      </c>
      <c r="E3398" t="s">
        <v>9948</v>
      </c>
      <c r="F3398" t="s">
        <v>3600</v>
      </c>
      <c r="G3398" t="s">
        <v>37</v>
      </c>
      <c r="H3398" t="s">
        <v>64</v>
      </c>
      <c r="I3398">
        <v>0</v>
      </c>
      <c r="J3398">
        <v>1</v>
      </c>
      <c r="K3398" s="29">
        <v>11.3</v>
      </c>
      <c r="L3398">
        <v>15</v>
      </c>
      <c r="M3398">
        <v>0</v>
      </c>
      <c r="N3398">
        <v>0</v>
      </c>
      <c r="O3398">
        <v>0</v>
      </c>
      <c r="P3398">
        <v>0</v>
      </c>
      <c r="Q3398">
        <v>14.1</v>
      </c>
      <c r="R3398">
        <v>22</v>
      </c>
      <c r="S3398">
        <v>20</v>
      </c>
      <c r="T3398">
        <v>18</v>
      </c>
      <c r="U3398">
        <v>11</v>
      </c>
      <c r="V3398">
        <v>16</v>
      </c>
      <c r="W3398">
        <v>5</v>
      </c>
      <c r="X3398" s="2">
        <v>0.34899999999999998</v>
      </c>
    </row>
    <row r="3399" spans="1:24" x14ac:dyDescent="0.25">
      <c r="A3399" t="str">
        <f t="shared" si="159"/>
        <v/>
      </c>
      <c r="B3399" t="str">
        <f t="shared" si="160"/>
        <v/>
      </c>
      <c r="C3399" t="str">
        <f t="shared" si="161"/>
        <v/>
      </c>
      <c r="D3399">
        <v>2026</v>
      </c>
      <c r="E3399" t="s">
        <v>9949</v>
      </c>
      <c r="F3399" t="s">
        <v>3600</v>
      </c>
      <c r="G3399" t="s">
        <v>24</v>
      </c>
      <c r="H3399" t="s">
        <v>64</v>
      </c>
      <c r="I3399">
        <v>0</v>
      </c>
      <c r="J3399">
        <v>0</v>
      </c>
      <c r="K3399" s="29">
        <v>11.74</v>
      </c>
      <c r="L3399">
        <v>6</v>
      </c>
      <c r="M3399">
        <v>0</v>
      </c>
      <c r="N3399">
        <v>0</v>
      </c>
      <c r="O3399">
        <v>0</v>
      </c>
      <c r="P3399">
        <v>0</v>
      </c>
      <c r="Q3399">
        <v>7.2</v>
      </c>
      <c r="R3399">
        <v>9</v>
      </c>
      <c r="S3399">
        <v>10</v>
      </c>
      <c r="T3399">
        <v>10</v>
      </c>
      <c r="U3399">
        <v>5</v>
      </c>
      <c r="V3399">
        <v>10</v>
      </c>
      <c r="W3399">
        <v>0</v>
      </c>
      <c r="X3399" s="2">
        <v>0.3</v>
      </c>
    </row>
    <row r="3400" spans="1:24" x14ac:dyDescent="0.25">
      <c r="A3400" t="str">
        <f t="shared" si="159"/>
        <v/>
      </c>
      <c r="B3400" t="str">
        <f t="shared" si="160"/>
        <v/>
      </c>
      <c r="C3400" t="str">
        <f t="shared" si="161"/>
        <v/>
      </c>
      <c r="D3400">
        <v>2026</v>
      </c>
      <c r="E3400" t="s">
        <v>3599</v>
      </c>
      <c r="F3400" t="s">
        <v>3600</v>
      </c>
      <c r="G3400" t="s">
        <v>37</v>
      </c>
      <c r="H3400" t="s">
        <v>64</v>
      </c>
      <c r="I3400">
        <v>0</v>
      </c>
      <c r="J3400">
        <v>0</v>
      </c>
      <c r="K3400" s="29">
        <v>40.5</v>
      </c>
      <c r="L3400">
        <v>1</v>
      </c>
      <c r="M3400">
        <v>0</v>
      </c>
      <c r="N3400">
        <v>0</v>
      </c>
      <c r="O3400">
        <v>0</v>
      </c>
      <c r="P3400">
        <v>0</v>
      </c>
      <c r="Q3400">
        <v>0.2</v>
      </c>
      <c r="R3400">
        <v>0</v>
      </c>
      <c r="S3400">
        <v>3</v>
      </c>
      <c r="T3400">
        <v>3</v>
      </c>
      <c r="U3400">
        <v>6</v>
      </c>
      <c r="V3400">
        <v>0</v>
      </c>
      <c r="W3400">
        <v>1</v>
      </c>
      <c r="X3400" s="2">
        <v>0</v>
      </c>
    </row>
    <row r="3401" spans="1:24" x14ac:dyDescent="0.25">
      <c r="A3401">
        <f t="shared" si="159"/>
        <v>1</v>
      </c>
      <c r="B3401" t="str">
        <f t="shared" si="160"/>
        <v/>
      </c>
      <c r="C3401" t="str">
        <f t="shared" si="161"/>
        <v/>
      </c>
      <c r="D3401">
        <v>2026</v>
      </c>
      <c r="E3401" t="s">
        <v>3627</v>
      </c>
      <c r="F3401" t="s">
        <v>3618</v>
      </c>
      <c r="G3401" t="s">
        <v>29</v>
      </c>
      <c r="H3401" t="s">
        <v>64</v>
      </c>
      <c r="I3401">
        <v>4</v>
      </c>
      <c r="J3401">
        <v>4</v>
      </c>
      <c r="K3401" s="29">
        <v>7.01</v>
      </c>
      <c r="L3401">
        <v>14</v>
      </c>
      <c r="M3401">
        <v>14</v>
      </c>
      <c r="N3401">
        <v>0</v>
      </c>
      <c r="O3401">
        <v>0</v>
      </c>
      <c r="P3401">
        <v>0</v>
      </c>
      <c r="Q3401">
        <v>68</v>
      </c>
      <c r="R3401">
        <v>92</v>
      </c>
      <c r="S3401">
        <v>58</v>
      </c>
      <c r="T3401">
        <v>53</v>
      </c>
      <c r="U3401">
        <v>30</v>
      </c>
      <c r="V3401">
        <v>45</v>
      </c>
      <c r="W3401">
        <v>9</v>
      </c>
      <c r="X3401" s="2">
        <v>0.33100000000000002</v>
      </c>
    </row>
    <row r="3402" spans="1:24" x14ac:dyDescent="0.25">
      <c r="A3402">
        <f t="shared" si="159"/>
        <v>1</v>
      </c>
      <c r="B3402" t="str">
        <f t="shared" si="160"/>
        <v/>
      </c>
      <c r="C3402" t="str">
        <f t="shared" si="161"/>
        <v/>
      </c>
      <c r="D3402">
        <v>2026</v>
      </c>
      <c r="E3402" t="s">
        <v>9950</v>
      </c>
      <c r="F3402" t="s">
        <v>3618</v>
      </c>
      <c r="G3402" t="s">
        <v>29</v>
      </c>
      <c r="H3402" t="s">
        <v>64</v>
      </c>
      <c r="I3402">
        <v>6</v>
      </c>
      <c r="J3402">
        <v>1</v>
      </c>
      <c r="K3402" s="29">
        <v>3.49</v>
      </c>
      <c r="L3402">
        <v>21</v>
      </c>
      <c r="M3402">
        <v>0</v>
      </c>
      <c r="N3402">
        <v>0</v>
      </c>
      <c r="O3402">
        <v>0</v>
      </c>
      <c r="P3402">
        <v>7</v>
      </c>
      <c r="Q3402">
        <v>49</v>
      </c>
      <c r="R3402">
        <v>36</v>
      </c>
      <c r="S3402">
        <v>21</v>
      </c>
      <c r="T3402">
        <v>19</v>
      </c>
      <c r="U3402">
        <v>26</v>
      </c>
      <c r="V3402">
        <v>38</v>
      </c>
      <c r="W3402">
        <v>8</v>
      </c>
      <c r="X3402" s="2">
        <v>0.21099999999999999</v>
      </c>
    </row>
    <row r="3403" spans="1:24" x14ac:dyDescent="0.25">
      <c r="A3403" t="str">
        <f t="shared" si="159"/>
        <v/>
      </c>
      <c r="B3403" t="str">
        <f t="shared" si="160"/>
        <v/>
      </c>
      <c r="C3403" t="str">
        <f t="shared" si="161"/>
        <v/>
      </c>
      <c r="D3403">
        <v>2026</v>
      </c>
      <c r="E3403" t="s">
        <v>9951</v>
      </c>
      <c r="F3403" t="s">
        <v>3618</v>
      </c>
      <c r="G3403" t="s">
        <v>47</v>
      </c>
      <c r="H3403" t="s">
        <v>64</v>
      </c>
      <c r="I3403">
        <v>6</v>
      </c>
      <c r="J3403">
        <v>0</v>
      </c>
      <c r="K3403" s="29">
        <v>4.0999999999999996</v>
      </c>
      <c r="L3403">
        <v>14</v>
      </c>
      <c r="M3403">
        <v>0</v>
      </c>
      <c r="N3403">
        <v>0</v>
      </c>
      <c r="O3403">
        <v>0</v>
      </c>
      <c r="P3403">
        <v>0</v>
      </c>
      <c r="Q3403">
        <v>48.1</v>
      </c>
      <c r="R3403">
        <v>42</v>
      </c>
      <c r="S3403">
        <v>27</v>
      </c>
      <c r="T3403">
        <v>22</v>
      </c>
      <c r="U3403">
        <v>13</v>
      </c>
      <c r="V3403">
        <v>44</v>
      </c>
      <c r="W3403">
        <v>8</v>
      </c>
      <c r="X3403" s="2">
        <v>0.23499999999999999</v>
      </c>
    </row>
    <row r="3404" spans="1:24" x14ac:dyDescent="0.25">
      <c r="A3404" t="str">
        <f t="shared" si="159"/>
        <v/>
      </c>
      <c r="B3404" t="str">
        <f t="shared" si="160"/>
        <v/>
      </c>
      <c r="C3404" t="str">
        <f t="shared" si="161"/>
        <v/>
      </c>
      <c r="D3404">
        <v>2026</v>
      </c>
      <c r="E3404" t="s">
        <v>9952</v>
      </c>
      <c r="F3404" t="s">
        <v>3618</v>
      </c>
      <c r="G3404" t="s">
        <v>47</v>
      </c>
      <c r="H3404" t="s">
        <v>64</v>
      </c>
      <c r="I3404">
        <v>1</v>
      </c>
      <c r="J3404">
        <v>2</v>
      </c>
      <c r="K3404" s="29">
        <v>5.4</v>
      </c>
      <c r="L3404">
        <v>6</v>
      </c>
      <c r="M3404">
        <v>4</v>
      </c>
      <c r="N3404">
        <v>0</v>
      </c>
      <c r="O3404">
        <v>0</v>
      </c>
      <c r="P3404">
        <v>0</v>
      </c>
      <c r="Q3404">
        <v>15</v>
      </c>
      <c r="R3404">
        <v>16</v>
      </c>
      <c r="S3404">
        <v>9</v>
      </c>
      <c r="T3404">
        <v>9</v>
      </c>
      <c r="U3404">
        <v>16</v>
      </c>
      <c r="V3404">
        <v>10</v>
      </c>
      <c r="W3404">
        <v>2</v>
      </c>
      <c r="X3404" s="2">
        <v>0.30199999999999999</v>
      </c>
    </row>
    <row r="3405" spans="1:24" x14ac:dyDescent="0.25">
      <c r="A3405" t="str">
        <f t="shared" si="159"/>
        <v/>
      </c>
      <c r="B3405" t="str">
        <f t="shared" si="160"/>
        <v/>
      </c>
      <c r="C3405" t="str">
        <f t="shared" si="161"/>
        <v/>
      </c>
      <c r="D3405">
        <v>2026</v>
      </c>
      <c r="E3405" t="s">
        <v>9953</v>
      </c>
      <c r="F3405" t="s">
        <v>3618</v>
      </c>
      <c r="G3405" t="s">
        <v>47</v>
      </c>
      <c r="H3405" t="s">
        <v>64</v>
      </c>
      <c r="I3405">
        <v>1</v>
      </c>
      <c r="J3405">
        <v>0</v>
      </c>
      <c r="K3405" s="29">
        <v>5.49</v>
      </c>
      <c r="L3405">
        <v>11</v>
      </c>
      <c r="M3405">
        <v>0</v>
      </c>
      <c r="N3405">
        <v>0</v>
      </c>
      <c r="O3405">
        <v>0</v>
      </c>
      <c r="P3405">
        <v>0</v>
      </c>
      <c r="Q3405">
        <v>19.2</v>
      </c>
      <c r="R3405">
        <v>20</v>
      </c>
      <c r="S3405">
        <v>13</v>
      </c>
      <c r="T3405">
        <v>12</v>
      </c>
      <c r="U3405">
        <v>13</v>
      </c>
      <c r="V3405">
        <v>21</v>
      </c>
      <c r="W3405">
        <v>8</v>
      </c>
      <c r="X3405" s="2">
        <v>0.25600000000000001</v>
      </c>
    </row>
    <row r="3406" spans="1:24" x14ac:dyDescent="0.25">
      <c r="A3406" t="str">
        <f t="shared" si="159"/>
        <v/>
      </c>
      <c r="B3406" t="str">
        <f t="shared" si="160"/>
        <v/>
      </c>
      <c r="C3406" t="str">
        <f t="shared" si="161"/>
        <v/>
      </c>
      <c r="D3406">
        <v>2026</v>
      </c>
      <c r="E3406" t="s">
        <v>9954</v>
      </c>
      <c r="F3406" t="s">
        <v>3618</v>
      </c>
      <c r="G3406" t="s">
        <v>24</v>
      </c>
      <c r="H3406" t="s">
        <v>64</v>
      </c>
      <c r="I3406">
        <v>2</v>
      </c>
      <c r="J3406">
        <v>2</v>
      </c>
      <c r="K3406" s="29">
        <v>5.51</v>
      </c>
      <c r="L3406">
        <v>9</v>
      </c>
      <c r="M3406">
        <v>9</v>
      </c>
      <c r="N3406">
        <v>0</v>
      </c>
      <c r="O3406">
        <v>0</v>
      </c>
      <c r="P3406">
        <v>0</v>
      </c>
      <c r="Q3406">
        <v>32.200000000000003</v>
      </c>
      <c r="R3406">
        <v>30</v>
      </c>
      <c r="S3406">
        <v>24</v>
      </c>
      <c r="T3406">
        <v>20</v>
      </c>
      <c r="U3406">
        <v>24</v>
      </c>
      <c r="V3406">
        <v>21</v>
      </c>
      <c r="W3406">
        <v>6</v>
      </c>
      <c r="X3406" s="2">
        <v>0.248</v>
      </c>
    </row>
    <row r="3407" spans="1:24" x14ac:dyDescent="0.25">
      <c r="A3407" t="str">
        <f t="shared" si="159"/>
        <v/>
      </c>
      <c r="B3407" t="str">
        <f t="shared" si="160"/>
        <v/>
      </c>
      <c r="C3407" t="str">
        <f t="shared" si="161"/>
        <v/>
      </c>
      <c r="D3407">
        <v>2026</v>
      </c>
      <c r="E3407" t="s">
        <v>9955</v>
      </c>
      <c r="F3407" t="s">
        <v>3618</v>
      </c>
      <c r="G3407" t="s">
        <v>37</v>
      </c>
      <c r="H3407" t="s">
        <v>64</v>
      </c>
      <c r="I3407">
        <v>2</v>
      </c>
      <c r="J3407">
        <v>0</v>
      </c>
      <c r="K3407" s="29">
        <v>5.89</v>
      </c>
      <c r="L3407">
        <v>12</v>
      </c>
      <c r="M3407">
        <v>0</v>
      </c>
      <c r="N3407">
        <v>0</v>
      </c>
      <c r="O3407">
        <v>0</v>
      </c>
      <c r="P3407">
        <v>0</v>
      </c>
      <c r="Q3407">
        <v>18.100000000000001</v>
      </c>
      <c r="R3407">
        <v>16</v>
      </c>
      <c r="S3407">
        <v>13</v>
      </c>
      <c r="T3407">
        <v>12</v>
      </c>
      <c r="U3407">
        <v>16</v>
      </c>
      <c r="V3407">
        <v>11</v>
      </c>
      <c r="W3407">
        <v>2</v>
      </c>
      <c r="X3407" s="2">
        <v>0.246</v>
      </c>
    </row>
    <row r="3408" spans="1:24" x14ac:dyDescent="0.25">
      <c r="A3408" t="str">
        <f t="shared" si="159"/>
        <v/>
      </c>
      <c r="B3408" t="str">
        <f t="shared" si="160"/>
        <v/>
      </c>
      <c r="C3408" t="str">
        <f t="shared" si="161"/>
        <v/>
      </c>
      <c r="D3408">
        <v>2026</v>
      </c>
      <c r="E3408" t="s">
        <v>9956</v>
      </c>
      <c r="F3408" t="s">
        <v>3618</v>
      </c>
      <c r="G3408" t="s">
        <v>37</v>
      </c>
      <c r="H3408" t="s">
        <v>64</v>
      </c>
      <c r="I3408">
        <v>1</v>
      </c>
      <c r="J3408">
        <v>1</v>
      </c>
      <c r="K3408" s="29">
        <v>6.25</v>
      </c>
      <c r="L3408">
        <v>14</v>
      </c>
      <c r="M3408">
        <v>0</v>
      </c>
      <c r="N3408">
        <v>0</v>
      </c>
      <c r="O3408">
        <v>0</v>
      </c>
      <c r="P3408">
        <v>3</v>
      </c>
      <c r="Q3408">
        <v>36</v>
      </c>
      <c r="R3408">
        <v>37</v>
      </c>
      <c r="S3408">
        <v>29</v>
      </c>
      <c r="T3408">
        <v>25</v>
      </c>
      <c r="U3408">
        <v>27</v>
      </c>
      <c r="V3408">
        <v>34</v>
      </c>
      <c r="W3408">
        <v>11</v>
      </c>
      <c r="X3408" s="2">
        <v>0.27</v>
      </c>
    </row>
    <row r="3409" spans="1:24" x14ac:dyDescent="0.25">
      <c r="A3409" t="str">
        <f t="shared" si="159"/>
        <v/>
      </c>
      <c r="B3409" t="str">
        <f t="shared" si="160"/>
        <v/>
      </c>
      <c r="C3409">
        <f t="shared" si="161"/>
        <v>1</v>
      </c>
      <c r="D3409">
        <v>2026</v>
      </c>
      <c r="E3409" t="s">
        <v>6942</v>
      </c>
      <c r="F3409" t="s">
        <v>3618</v>
      </c>
      <c r="G3409" t="s">
        <v>24</v>
      </c>
      <c r="H3409" t="s">
        <v>64</v>
      </c>
      <c r="I3409">
        <v>2</v>
      </c>
      <c r="J3409">
        <v>1</v>
      </c>
      <c r="K3409" s="29">
        <v>6.75</v>
      </c>
      <c r="L3409">
        <v>13</v>
      </c>
      <c r="M3409">
        <v>8</v>
      </c>
      <c r="N3409">
        <v>0</v>
      </c>
      <c r="O3409">
        <v>0</v>
      </c>
      <c r="P3409">
        <v>0</v>
      </c>
      <c r="Q3409">
        <v>37.1</v>
      </c>
      <c r="R3409">
        <v>33</v>
      </c>
      <c r="S3409">
        <v>30</v>
      </c>
      <c r="T3409">
        <v>28</v>
      </c>
      <c r="U3409">
        <v>36</v>
      </c>
      <c r="V3409">
        <v>14</v>
      </c>
      <c r="W3409">
        <v>2</v>
      </c>
      <c r="X3409" s="2">
        <v>0.23400000000000001</v>
      </c>
    </row>
    <row r="3410" spans="1:24" x14ac:dyDescent="0.25">
      <c r="A3410" t="str">
        <f t="shared" si="159"/>
        <v/>
      </c>
      <c r="B3410" t="str">
        <f t="shared" si="160"/>
        <v/>
      </c>
      <c r="C3410" t="str">
        <f t="shared" si="161"/>
        <v/>
      </c>
      <c r="D3410">
        <v>2026</v>
      </c>
      <c r="E3410" t="s">
        <v>9957</v>
      </c>
      <c r="F3410" t="s">
        <v>3618</v>
      </c>
      <c r="G3410" t="s">
        <v>47</v>
      </c>
      <c r="H3410" t="s">
        <v>64</v>
      </c>
      <c r="I3410">
        <v>3</v>
      </c>
      <c r="J3410">
        <v>3</v>
      </c>
      <c r="K3410" s="29">
        <v>9.1999999999999993</v>
      </c>
      <c r="L3410">
        <v>9</v>
      </c>
      <c r="M3410">
        <v>8</v>
      </c>
      <c r="N3410">
        <v>0</v>
      </c>
      <c r="O3410">
        <v>0</v>
      </c>
      <c r="P3410">
        <v>0</v>
      </c>
      <c r="Q3410">
        <v>30.1</v>
      </c>
      <c r="R3410">
        <v>33</v>
      </c>
      <c r="S3410">
        <v>31</v>
      </c>
      <c r="T3410">
        <v>31</v>
      </c>
      <c r="U3410">
        <v>29</v>
      </c>
      <c r="V3410">
        <v>25</v>
      </c>
      <c r="W3410">
        <v>5</v>
      </c>
      <c r="X3410" s="2">
        <v>0.28699999999999998</v>
      </c>
    </row>
    <row r="3411" spans="1:24" x14ac:dyDescent="0.25">
      <c r="A3411">
        <f t="shared" si="159"/>
        <v>1</v>
      </c>
      <c r="B3411" t="str">
        <f t="shared" si="160"/>
        <v/>
      </c>
      <c r="C3411" t="str">
        <f t="shared" si="161"/>
        <v/>
      </c>
      <c r="D3411">
        <v>2026</v>
      </c>
      <c r="E3411" t="s">
        <v>9958</v>
      </c>
      <c r="F3411" t="s">
        <v>3618</v>
      </c>
      <c r="G3411" t="s">
        <v>32</v>
      </c>
      <c r="H3411" t="s">
        <v>64</v>
      </c>
      <c r="I3411">
        <v>4</v>
      </c>
      <c r="J3411">
        <v>4</v>
      </c>
      <c r="K3411" s="29">
        <v>9.49</v>
      </c>
      <c r="L3411">
        <v>12</v>
      </c>
      <c r="M3411">
        <v>8</v>
      </c>
      <c r="N3411">
        <v>0</v>
      </c>
      <c r="O3411">
        <v>0</v>
      </c>
      <c r="P3411">
        <v>0</v>
      </c>
      <c r="Q3411">
        <v>37</v>
      </c>
      <c r="R3411">
        <v>61</v>
      </c>
      <c r="S3411">
        <v>44</v>
      </c>
      <c r="T3411">
        <v>39</v>
      </c>
      <c r="U3411">
        <v>21</v>
      </c>
      <c r="V3411">
        <v>28</v>
      </c>
      <c r="W3411">
        <v>14</v>
      </c>
      <c r="X3411" s="2">
        <v>0.374</v>
      </c>
    </row>
    <row r="3412" spans="1:24" x14ac:dyDescent="0.25">
      <c r="A3412">
        <f t="shared" si="159"/>
        <v>1</v>
      </c>
      <c r="B3412" t="str">
        <f t="shared" si="160"/>
        <v/>
      </c>
      <c r="C3412" t="str">
        <f t="shared" si="161"/>
        <v/>
      </c>
      <c r="D3412">
        <v>2026</v>
      </c>
      <c r="E3412" t="s">
        <v>9959</v>
      </c>
      <c r="F3412" t="s">
        <v>3618</v>
      </c>
      <c r="G3412" t="s">
        <v>29</v>
      </c>
      <c r="H3412" t="s">
        <v>64</v>
      </c>
      <c r="I3412">
        <v>0</v>
      </c>
      <c r="J3412">
        <v>0</v>
      </c>
      <c r="K3412" s="29">
        <v>9.5299999999999994</v>
      </c>
      <c r="L3412">
        <v>11</v>
      </c>
      <c r="M3412">
        <v>0</v>
      </c>
      <c r="N3412">
        <v>0</v>
      </c>
      <c r="O3412">
        <v>0</v>
      </c>
      <c r="P3412">
        <v>0</v>
      </c>
      <c r="Q3412">
        <v>17</v>
      </c>
      <c r="R3412">
        <v>28</v>
      </c>
      <c r="S3412">
        <v>18</v>
      </c>
      <c r="T3412">
        <v>18</v>
      </c>
      <c r="U3412">
        <v>12</v>
      </c>
      <c r="V3412">
        <v>3</v>
      </c>
      <c r="W3412">
        <v>4</v>
      </c>
      <c r="X3412" s="2">
        <v>0.39400000000000002</v>
      </c>
    </row>
    <row r="3413" spans="1:24" x14ac:dyDescent="0.25">
      <c r="A3413" t="str">
        <f t="shared" si="159"/>
        <v/>
      </c>
      <c r="B3413" t="str">
        <f t="shared" si="160"/>
        <v/>
      </c>
      <c r="C3413" t="str">
        <f t="shared" si="161"/>
        <v/>
      </c>
      <c r="D3413">
        <v>2026</v>
      </c>
      <c r="E3413" t="s">
        <v>9960</v>
      </c>
      <c r="F3413" t="s">
        <v>3618</v>
      </c>
      <c r="G3413" t="s">
        <v>37</v>
      </c>
      <c r="H3413" t="s">
        <v>64</v>
      </c>
      <c r="I3413">
        <v>0</v>
      </c>
      <c r="J3413">
        <v>0</v>
      </c>
      <c r="K3413" s="29">
        <v>10.119999999999999</v>
      </c>
      <c r="L3413">
        <v>9</v>
      </c>
      <c r="M3413">
        <v>0</v>
      </c>
      <c r="N3413">
        <v>0</v>
      </c>
      <c r="O3413">
        <v>0</v>
      </c>
      <c r="P3413">
        <v>0</v>
      </c>
      <c r="Q3413">
        <v>10.199999999999999</v>
      </c>
      <c r="R3413">
        <v>7</v>
      </c>
      <c r="S3413">
        <v>12</v>
      </c>
      <c r="T3413">
        <v>12</v>
      </c>
      <c r="U3413">
        <v>20</v>
      </c>
      <c r="V3413">
        <v>9</v>
      </c>
      <c r="W3413">
        <v>3</v>
      </c>
      <c r="X3413" s="2">
        <v>0.20599999999999999</v>
      </c>
    </row>
    <row r="3414" spans="1:24" x14ac:dyDescent="0.25">
      <c r="A3414" t="str">
        <f t="shared" si="159"/>
        <v/>
      </c>
      <c r="B3414" t="str">
        <f t="shared" si="160"/>
        <v/>
      </c>
      <c r="C3414">
        <f t="shared" si="161"/>
        <v>1</v>
      </c>
      <c r="D3414">
        <v>2026</v>
      </c>
      <c r="E3414" t="s">
        <v>5885</v>
      </c>
      <c r="F3414" t="s">
        <v>3618</v>
      </c>
      <c r="G3414" t="s">
        <v>37</v>
      </c>
      <c r="H3414" t="s">
        <v>64</v>
      </c>
      <c r="I3414">
        <v>1</v>
      </c>
      <c r="J3414">
        <v>0</v>
      </c>
      <c r="K3414" s="29">
        <v>11.57</v>
      </c>
      <c r="L3414">
        <v>4</v>
      </c>
      <c r="M3414">
        <v>0</v>
      </c>
      <c r="N3414">
        <v>0</v>
      </c>
      <c r="O3414">
        <v>0</v>
      </c>
      <c r="P3414">
        <v>0</v>
      </c>
      <c r="Q3414">
        <v>4.2</v>
      </c>
      <c r="R3414">
        <v>6</v>
      </c>
      <c r="S3414">
        <v>6</v>
      </c>
      <c r="T3414">
        <v>6</v>
      </c>
      <c r="U3414">
        <v>6</v>
      </c>
      <c r="V3414">
        <v>7</v>
      </c>
      <c r="W3414">
        <v>1</v>
      </c>
      <c r="X3414" s="2">
        <v>0.3</v>
      </c>
    </row>
    <row r="3415" spans="1:24" x14ac:dyDescent="0.25">
      <c r="A3415" t="str">
        <f t="shared" si="159"/>
        <v/>
      </c>
      <c r="B3415" t="str">
        <f t="shared" si="160"/>
        <v/>
      </c>
      <c r="C3415" t="str">
        <f t="shared" si="161"/>
        <v/>
      </c>
      <c r="D3415">
        <v>2026</v>
      </c>
      <c r="E3415" t="s">
        <v>9961</v>
      </c>
      <c r="F3415" t="s">
        <v>3618</v>
      </c>
      <c r="G3415" t="s">
        <v>24</v>
      </c>
      <c r="H3415" t="s">
        <v>64</v>
      </c>
      <c r="I3415">
        <v>1</v>
      </c>
      <c r="J3415">
        <v>0</v>
      </c>
      <c r="K3415" s="29">
        <v>12.38</v>
      </c>
      <c r="L3415">
        <v>12</v>
      </c>
      <c r="M3415">
        <v>4</v>
      </c>
      <c r="N3415">
        <v>0</v>
      </c>
      <c r="O3415">
        <v>0</v>
      </c>
      <c r="P3415">
        <v>1</v>
      </c>
      <c r="Q3415">
        <v>32</v>
      </c>
      <c r="R3415">
        <v>50</v>
      </c>
      <c r="S3415">
        <v>49</v>
      </c>
      <c r="T3415">
        <v>44</v>
      </c>
      <c r="U3415">
        <v>21</v>
      </c>
      <c r="V3415">
        <v>14</v>
      </c>
      <c r="W3415">
        <v>10</v>
      </c>
      <c r="X3415" s="2">
        <v>0.35499999999999998</v>
      </c>
    </row>
    <row r="3416" spans="1:24" x14ac:dyDescent="0.25">
      <c r="A3416" t="str">
        <f t="shared" si="159"/>
        <v/>
      </c>
      <c r="B3416" t="str">
        <f t="shared" si="160"/>
        <v/>
      </c>
      <c r="C3416" t="str">
        <f t="shared" si="161"/>
        <v/>
      </c>
      <c r="D3416">
        <v>2026</v>
      </c>
      <c r="E3416" t="s">
        <v>9962</v>
      </c>
      <c r="F3416" t="s">
        <v>3618</v>
      </c>
      <c r="G3416" t="s">
        <v>47</v>
      </c>
      <c r="H3416" t="s">
        <v>64</v>
      </c>
      <c r="I3416">
        <v>0</v>
      </c>
      <c r="J3416">
        <v>2</v>
      </c>
      <c r="K3416" s="29">
        <v>13.5</v>
      </c>
      <c r="L3416">
        <v>5</v>
      </c>
      <c r="M3416">
        <v>0</v>
      </c>
      <c r="N3416">
        <v>0</v>
      </c>
      <c r="O3416">
        <v>0</v>
      </c>
      <c r="P3416">
        <v>0</v>
      </c>
      <c r="Q3416">
        <v>6.2</v>
      </c>
      <c r="R3416">
        <v>9</v>
      </c>
      <c r="S3416">
        <v>10</v>
      </c>
      <c r="T3416">
        <v>10</v>
      </c>
      <c r="U3416">
        <v>4</v>
      </c>
      <c r="V3416">
        <v>6</v>
      </c>
      <c r="W3416">
        <v>2</v>
      </c>
      <c r="X3416" s="2">
        <v>0.32100000000000001</v>
      </c>
    </row>
    <row r="3417" spans="1:24" x14ac:dyDescent="0.25">
      <c r="A3417" t="str">
        <f t="shared" si="159"/>
        <v/>
      </c>
      <c r="B3417" t="str">
        <f t="shared" si="160"/>
        <v/>
      </c>
      <c r="C3417" t="str">
        <f t="shared" si="161"/>
        <v/>
      </c>
      <c r="D3417">
        <v>2026</v>
      </c>
      <c r="E3417" t="s">
        <v>9963</v>
      </c>
      <c r="F3417" t="s">
        <v>3618</v>
      </c>
      <c r="G3417" t="s">
        <v>47</v>
      </c>
      <c r="H3417" t="s">
        <v>64</v>
      </c>
      <c r="I3417">
        <v>0</v>
      </c>
      <c r="J3417">
        <v>0</v>
      </c>
      <c r="K3417" s="29">
        <v>16.05</v>
      </c>
      <c r="L3417">
        <v>9</v>
      </c>
      <c r="M3417">
        <v>0</v>
      </c>
      <c r="N3417">
        <v>0</v>
      </c>
      <c r="O3417">
        <v>0</v>
      </c>
      <c r="P3417">
        <v>0</v>
      </c>
      <c r="Q3417">
        <v>12.1</v>
      </c>
      <c r="R3417">
        <v>18</v>
      </c>
      <c r="S3417">
        <v>22</v>
      </c>
      <c r="T3417">
        <v>22</v>
      </c>
      <c r="U3417">
        <v>16</v>
      </c>
      <c r="V3417">
        <v>12</v>
      </c>
      <c r="W3417">
        <v>4</v>
      </c>
      <c r="X3417" s="2">
        <v>0.35299999999999998</v>
      </c>
    </row>
    <row r="3418" spans="1:24" x14ac:dyDescent="0.25">
      <c r="A3418">
        <f t="shared" si="159"/>
        <v>1</v>
      </c>
      <c r="B3418" t="str">
        <f t="shared" si="160"/>
        <v/>
      </c>
      <c r="C3418" t="str">
        <f t="shared" si="161"/>
        <v/>
      </c>
      <c r="D3418">
        <v>2026</v>
      </c>
      <c r="E3418" t="s">
        <v>9964</v>
      </c>
      <c r="F3418" t="s">
        <v>3636</v>
      </c>
      <c r="G3418" t="s">
        <v>29</v>
      </c>
      <c r="H3418" t="s">
        <v>64</v>
      </c>
      <c r="I3418">
        <v>6</v>
      </c>
      <c r="J3418">
        <v>3</v>
      </c>
      <c r="K3418" s="29">
        <v>4.57</v>
      </c>
      <c r="L3418">
        <v>15</v>
      </c>
      <c r="M3418">
        <v>15</v>
      </c>
      <c r="N3418">
        <v>3</v>
      </c>
      <c r="O3418">
        <v>0</v>
      </c>
      <c r="P3418">
        <v>0</v>
      </c>
      <c r="Q3418">
        <v>88.2</v>
      </c>
      <c r="R3418">
        <v>98</v>
      </c>
      <c r="S3418">
        <v>56</v>
      </c>
      <c r="T3418">
        <v>45</v>
      </c>
      <c r="U3418">
        <v>28</v>
      </c>
      <c r="V3418">
        <v>51</v>
      </c>
      <c r="W3418">
        <v>13</v>
      </c>
      <c r="X3418" s="2">
        <v>0.28399999999999997</v>
      </c>
    </row>
    <row r="3419" spans="1:24" x14ac:dyDescent="0.25">
      <c r="A3419" t="str">
        <f t="shared" si="159"/>
        <v/>
      </c>
      <c r="B3419" t="str">
        <f t="shared" si="160"/>
        <v/>
      </c>
      <c r="C3419">
        <f t="shared" si="161"/>
        <v>1</v>
      </c>
      <c r="D3419">
        <v>2026</v>
      </c>
      <c r="E3419" t="s">
        <v>6597</v>
      </c>
      <c r="F3419" t="s">
        <v>3636</v>
      </c>
      <c r="G3419" t="s">
        <v>24</v>
      </c>
      <c r="H3419" t="s">
        <v>64</v>
      </c>
      <c r="I3419">
        <v>6</v>
      </c>
      <c r="J3419">
        <v>5</v>
      </c>
      <c r="K3419" s="29">
        <v>4.96</v>
      </c>
      <c r="L3419">
        <v>15</v>
      </c>
      <c r="M3419">
        <v>12</v>
      </c>
      <c r="N3419">
        <v>1</v>
      </c>
      <c r="O3419">
        <v>0</v>
      </c>
      <c r="P3419">
        <v>0</v>
      </c>
      <c r="Q3419">
        <v>78</v>
      </c>
      <c r="R3419">
        <v>76</v>
      </c>
      <c r="S3419">
        <v>49</v>
      </c>
      <c r="T3419">
        <v>43</v>
      </c>
      <c r="U3419">
        <v>28</v>
      </c>
      <c r="V3419">
        <v>55</v>
      </c>
      <c r="W3419">
        <v>18</v>
      </c>
      <c r="X3419" s="2">
        <v>0.252</v>
      </c>
    </row>
    <row r="3420" spans="1:24" x14ac:dyDescent="0.25">
      <c r="A3420">
        <f t="shared" si="159"/>
        <v>1</v>
      </c>
      <c r="B3420" t="str">
        <f t="shared" si="160"/>
        <v/>
      </c>
      <c r="C3420" t="str">
        <f t="shared" si="161"/>
        <v/>
      </c>
      <c r="D3420">
        <v>2026</v>
      </c>
      <c r="E3420" t="s">
        <v>9965</v>
      </c>
      <c r="F3420" t="s">
        <v>3636</v>
      </c>
      <c r="G3420" t="s">
        <v>29</v>
      </c>
      <c r="H3420" t="s">
        <v>64</v>
      </c>
      <c r="I3420">
        <v>7</v>
      </c>
      <c r="J3420">
        <v>1</v>
      </c>
      <c r="K3420" s="29">
        <v>5.92</v>
      </c>
      <c r="L3420">
        <v>14</v>
      </c>
      <c r="M3420">
        <v>12</v>
      </c>
      <c r="N3420">
        <v>0</v>
      </c>
      <c r="O3420">
        <v>0</v>
      </c>
      <c r="P3420">
        <v>0</v>
      </c>
      <c r="Q3420">
        <v>59.1</v>
      </c>
      <c r="R3420">
        <v>64</v>
      </c>
      <c r="S3420">
        <v>50</v>
      </c>
      <c r="T3420">
        <v>39</v>
      </c>
      <c r="U3420">
        <v>48</v>
      </c>
      <c r="V3420">
        <v>61</v>
      </c>
      <c r="W3420">
        <v>6</v>
      </c>
      <c r="X3420" s="2">
        <v>0.28299999999999997</v>
      </c>
    </row>
    <row r="3421" spans="1:24" x14ac:dyDescent="0.25">
      <c r="A3421" t="str">
        <f t="shared" si="159"/>
        <v/>
      </c>
      <c r="B3421" t="str">
        <f t="shared" si="160"/>
        <v/>
      </c>
      <c r="C3421">
        <f t="shared" si="161"/>
        <v>1</v>
      </c>
      <c r="D3421">
        <v>2026</v>
      </c>
      <c r="E3421" t="s">
        <v>3648</v>
      </c>
      <c r="F3421" t="s">
        <v>3636</v>
      </c>
      <c r="G3421" t="s">
        <v>37</v>
      </c>
      <c r="H3421" t="s">
        <v>64</v>
      </c>
      <c r="I3421">
        <v>0</v>
      </c>
      <c r="J3421">
        <v>0</v>
      </c>
      <c r="K3421" s="29">
        <v>0</v>
      </c>
      <c r="L3421">
        <v>1</v>
      </c>
      <c r="M3421">
        <v>0</v>
      </c>
      <c r="N3421">
        <v>0</v>
      </c>
      <c r="O3421">
        <v>0</v>
      </c>
      <c r="P3421">
        <v>0</v>
      </c>
      <c r="Q3421">
        <v>0</v>
      </c>
      <c r="R3421">
        <v>4</v>
      </c>
      <c r="S3421">
        <v>0</v>
      </c>
      <c r="T3421">
        <v>0</v>
      </c>
      <c r="U3421">
        <v>0</v>
      </c>
      <c r="V3421">
        <v>2</v>
      </c>
      <c r="W3421">
        <v>0</v>
      </c>
      <c r="X3421" s="2">
        <v>0.33300000000000002</v>
      </c>
    </row>
    <row r="3422" spans="1:24" x14ac:dyDescent="0.25">
      <c r="A3422" t="str">
        <f t="shared" si="159"/>
        <v/>
      </c>
      <c r="B3422" t="str">
        <f t="shared" si="160"/>
        <v/>
      </c>
      <c r="C3422" t="str">
        <f t="shared" si="161"/>
        <v/>
      </c>
      <c r="D3422">
        <v>2026</v>
      </c>
      <c r="E3422" t="s">
        <v>3652</v>
      </c>
      <c r="F3422" t="s">
        <v>3636</v>
      </c>
      <c r="G3422" t="s">
        <v>47</v>
      </c>
      <c r="H3422" t="s">
        <v>64</v>
      </c>
      <c r="I3422">
        <v>0</v>
      </c>
      <c r="J3422">
        <v>0</v>
      </c>
      <c r="K3422" s="29">
        <v>0</v>
      </c>
      <c r="L3422">
        <v>1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3</v>
      </c>
      <c r="S3422">
        <v>0</v>
      </c>
      <c r="T3422">
        <v>0</v>
      </c>
      <c r="U3422">
        <v>5</v>
      </c>
      <c r="V3422">
        <v>2</v>
      </c>
      <c r="W3422">
        <v>0</v>
      </c>
      <c r="X3422" s="2">
        <v>0.5</v>
      </c>
    </row>
    <row r="3423" spans="1:24" x14ac:dyDescent="0.25">
      <c r="A3423" t="str">
        <f t="shared" si="159"/>
        <v/>
      </c>
      <c r="B3423" t="str">
        <f t="shared" si="160"/>
        <v/>
      </c>
      <c r="C3423">
        <f t="shared" si="161"/>
        <v>1</v>
      </c>
      <c r="D3423">
        <v>2026</v>
      </c>
      <c r="E3423" t="s">
        <v>6839</v>
      </c>
      <c r="F3423" t="s">
        <v>3636</v>
      </c>
      <c r="G3423" t="s">
        <v>47</v>
      </c>
      <c r="H3423" t="s">
        <v>64</v>
      </c>
      <c r="I3423">
        <v>0</v>
      </c>
      <c r="J3423">
        <v>0</v>
      </c>
      <c r="K3423" s="29">
        <v>0</v>
      </c>
      <c r="L3423">
        <v>2</v>
      </c>
      <c r="M3423">
        <v>0</v>
      </c>
      <c r="N3423">
        <v>0</v>
      </c>
      <c r="O3423">
        <v>0</v>
      </c>
      <c r="P3423">
        <v>0</v>
      </c>
      <c r="Q3423">
        <v>1.2</v>
      </c>
      <c r="R3423">
        <v>0</v>
      </c>
      <c r="S3423">
        <v>0</v>
      </c>
      <c r="T3423">
        <v>0</v>
      </c>
      <c r="U3423">
        <v>1</v>
      </c>
      <c r="V3423">
        <v>1</v>
      </c>
      <c r="W3423">
        <v>0</v>
      </c>
      <c r="X3423" s="2">
        <v>0</v>
      </c>
    </row>
    <row r="3424" spans="1:24" x14ac:dyDescent="0.25">
      <c r="A3424" t="str">
        <f t="shared" si="159"/>
        <v/>
      </c>
      <c r="B3424" t="str">
        <f t="shared" si="160"/>
        <v/>
      </c>
      <c r="C3424" t="str">
        <f t="shared" si="161"/>
        <v/>
      </c>
      <c r="D3424">
        <v>2026</v>
      </c>
      <c r="E3424" t="s">
        <v>3659</v>
      </c>
      <c r="F3424" t="s">
        <v>3636</v>
      </c>
      <c r="G3424" t="s">
        <v>37</v>
      </c>
      <c r="H3424" t="s">
        <v>64</v>
      </c>
      <c r="I3424">
        <v>0</v>
      </c>
      <c r="J3424">
        <v>0</v>
      </c>
      <c r="K3424" s="29">
        <v>0</v>
      </c>
      <c r="L3424">
        <v>1</v>
      </c>
      <c r="M3424">
        <v>0</v>
      </c>
      <c r="N3424">
        <v>0</v>
      </c>
      <c r="O3424">
        <v>0</v>
      </c>
      <c r="P3424">
        <v>0</v>
      </c>
      <c r="Q3424">
        <v>1</v>
      </c>
      <c r="R3424">
        <v>0</v>
      </c>
      <c r="S3424">
        <v>0</v>
      </c>
      <c r="T3424">
        <v>0</v>
      </c>
      <c r="U3424">
        <v>1</v>
      </c>
      <c r="V3424">
        <v>0</v>
      </c>
      <c r="W3424">
        <v>0</v>
      </c>
      <c r="X3424" s="2">
        <v>0</v>
      </c>
    </row>
    <row r="3425" spans="1:24" x14ac:dyDescent="0.25">
      <c r="A3425" t="str">
        <f t="shared" si="159"/>
        <v/>
      </c>
      <c r="B3425" t="str">
        <f t="shared" si="160"/>
        <v/>
      </c>
      <c r="C3425" t="str">
        <f t="shared" si="161"/>
        <v/>
      </c>
      <c r="D3425">
        <v>2026</v>
      </c>
      <c r="E3425" t="s">
        <v>9966</v>
      </c>
      <c r="F3425" t="s">
        <v>3636</v>
      </c>
      <c r="G3425" t="s">
        <v>24</v>
      </c>
      <c r="H3425" t="s">
        <v>64</v>
      </c>
      <c r="I3425">
        <v>1</v>
      </c>
      <c r="J3425">
        <v>1</v>
      </c>
      <c r="K3425" s="29">
        <v>4.4400000000000004</v>
      </c>
      <c r="L3425">
        <v>11</v>
      </c>
      <c r="M3425">
        <v>1</v>
      </c>
      <c r="N3425">
        <v>0</v>
      </c>
      <c r="O3425">
        <v>0</v>
      </c>
      <c r="P3425">
        <v>1</v>
      </c>
      <c r="Q3425">
        <v>24.1</v>
      </c>
      <c r="R3425">
        <v>26</v>
      </c>
      <c r="S3425">
        <v>15</v>
      </c>
      <c r="T3425">
        <v>12</v>
      </c>
      <c r="U3425">
        <v>12</v>
      </c>
      <c r="V3425">
        <v>14</v>
      </c>
      <c r="W3425">
        <v>2</v>
      </c>
      <c r="X3425" s="2">
        <v>0.27400000000000002</v>
      </c>
    </row>
    <row r="3426" spans="1:24" x14ac:dyDescent="0.25">
      <c r="A3426" t="str">
        <f t="shared" si="159"/>
        <v/>
      </c>
      <c r="B3426" t="str">
        <f t="shared" si="160"/>
        <v/>
      </c>
      <c r="C3426" t="str">
        <f t="shared" si="161"/>
        <v/>
      </c>
      <c r="D3426">
        <v>2026</v>
      </c>
      <c r="E3426" t="s">
        <v>9967</v>
      </c>
      <c r="F3426" t="s">
        <v>3636</v>
      </c>
      <c r="G3426" t="s">
        <v>37</v>
      </c>
      <c r="H3426" t="s">
        <v>64</v>
      </c>
      <c r="I3426">
        <v>3</v>
      </c>
      <c r="J3426">
        <v>1</v>
      </c>
      <c r="K3426" s="29">
        <v>4.78</v>
      </c>
      <c r="L3426">
        <v>17</v>
      </c>
      <c r="M3426">
        <v>0</v>
      </c>
      <c r="N3426">
        <v>0</v>
      </c>
      <c r="O3426">
        <v>0</v>
      </c>
      <c r="P3426">
        <v>4</v>
      </c>
      <c r="Q3426">
        <v>32</v>
      </c>
      <c r="R3426">
        <v>31</v>
      </c>
      <c r="S3426">
        <v>19</v>
      </c>
      <c r="T3426">
        <v>17</v>
      </c>
      <c r="U3426">
        <v>31</v>
      </c>
      <c r="V3426">
        <v>34</v>
      </c>
      <c r="W3426">
        <v>7</v>
      </c>
      <c r="X3426" s="2">
        <v>0.26300000000000001</v>
      </c>
    </row>
    <row r="3427" spans="1:24" x14ac:dyDescent="0.25">
      <c r="A3427" t="str">
        <f t="shared" si="159"/>
        <v/>
      </c>
      <c r="B3427" t="str">
        <f t="shared" si="160"/>
        <v/>
      </c>
      <c r="C3427" t="str">
        <f t="shared" si="161"/>
        <v/>
      </c>
      <c r="D3427">
        <v>2026</v>
      </c>
      <c r="E3427" t="s">
        <v>9968</v>
      </c>
      <c r="F3427" t="s">
        <v>3636</v>
      </c>
      <c r="G3427" t="s">
        <v>37</v>
      </c>
      <c r="H3427" t="s">
        <v>64</v>
      </c>
      <c r="I3427">
        <v>2</v>
      </c>
      <c r="J3427">
        <v>1</v>
      </c>
      <c r="K3427" s="29">
        <v>5.0599999999999996</v>
      </c>
      <c r="L3427">
        <v>13</v>
      </c>
      <c r="M3427">
        <v>0</v>
      </c>
      <c r="N3427">
        <v>0</v>
      </c>
      <c r="O3427">
        <v>0</v>
      </c>
      <c r="P3427">
        <v>0</v>
      </c>
      <c r="Q3427">
        <v>16</v>
      </c>
      <c r="R3427">
        <v>17</v>
      </c>
      <c r="S3427">
        <v>15</v>
      </c>
      <c r="T3427">
        <v>9</v>
      </c>
      <c r="U3427">
        <v>17</v>
      </c>
      <c r="V3427">
        <v>9</v>
      </c>
      <c r="W3427">
        <v>3</v>
      </c>
      <c r="X3427" s="2">
        <v>0.26600000000000001</v>
      </c>
    </row>
    <row r="3428" spans="1:24" x14ac:dyDescent="0.25">
      <c r="A3428" t="str">
        <f t="shared" si="159"/>
        <v/>
      </c>
      <c r="B3428" t="str">
        <f t="shared" si="160"/>
        <v/>
      </c>
      <c r="C3428" t="str">
        <f t="shared" si="161"/>
        <v/>
      </c>
      <c r="D3428">
        <v>2026</v>
      </c>
      <c r="E3428" t="s">
        <v>9969</v>
      </c>
      <c r="F3428" t="s">
        <v>3636</v>
      </c>
      <c r="G3428" t="s">
        <v>24</v>
      </c>
      <c r="H3428" t="s">
        <v>64</v>
      </c>
      <c r="I3428">
        <v>1</v>
      </c>
      <c r="J3428">
        <v>0</v>
      </c>
      <c r="K3428" s="29">
        <v>5.89</v>
      </c>
      <c r="L3428">
        <v>14</v>
      </c>
      <c r="M3428">
        <v>0</v>
      </c>
      <c r="N3428">
        <v>0</v>
      </c>
      <c r="O3428">
        <v>0</v>
      </c>
      <c r="P3428">
        <v>0</v>
      </c>
      <c r="Q3428">
        <v>18.100000000000001</v>
      </c>
      <c r="R3428">
        <v>20</v>
      </c>
      <c r="S3428">
        <v>12</v>
      </c>
      <c r="T3428">
        <v>12</v>
      </c>
      <c r="U3428">
        <v>14</v>
      </c>
      <c r="V3428">
        <v>11</v>
      </c>
      <c r="W3428">
        <v>1</v>
      </c>
      <c r="X3428" s="2">
        <v>0.28999999999999998</v>
      </c>
    </row>
    <row r="3429" spans="1:24" x14ac:dyDescent="0.25">
      <c r="A3429" t="str">
        <f t="shared" si="159"/>
        <v/>
      </c>
      <c r="B3429" t="str">
        <f t="shared" si="160"/>
        <v/>
      </c>
      <c r="C3429" t="str">
        <f t="shared" si="161"/>
        <v/>
      </c>
      <c r="D3429">
        <v>2026</v>
      </c>
      <c r="E3429" t="s">
        <v>9970</v>
      </c>
      <c r="F3429" t="s">
        <v>3636</v>
      </c>
      <c r="G3429" t="s">
        <v>37</v>
      </c>
      <c r="H3429" t="s">
        <v>64</v>
      </c>
      <c r="I3429">
        <v>1</v>
      </c>
      <c r="J3429">
        <v>1</v>
      </c>
      <c r="K3429" s="29">
        <v>7.42</v>
      </c>
      <c r="L3429">
        <v>18</v>
      </c>
      <c r="M3429">
        <v>0</v>
      </c>
      <c r="N3429">
        <v>0</v>
      </c>
      <c r="O3429">
        <v>0</v>
      </c>
      <c r="P3429">
        <v>0</v>
      </c>
      <c r="Q3429">
        <v>30.1</v>
      </c>
      <c r="R3429">
        <v>33</v>
      </c>
      <c r="S3429">
        <v>29</v>
      </c>
      <c r="T3429">
        <v>25</v>
      </c>
      <c r="U3429">
        <v>20</v>
      </c>
      <c r="V3429">
        <v>20</v>
      </c>
      <c r="W3429">
        <v>12</v>
      </c>
      <c r="X3429" s="2">
        <v>0.29199999999999998</v>
      </c>
    </row>
    <row r="3430" spans="1:24" x14ac:dyDescent="0.25">
      <c r="A3430">
        <f t="shared" ref="A3430:A3493" si="162">IF(OR(G3430="SR", G3430="GR"), 1, "")</f>
        <v>1</v>
      </c>
      <c r="B3430" t="str">
        <f t="shared" si="160"/>
        <v/>
      </c>
      <c r="C3430" t="str">
        <f t="shared" si="161"/>
        <v/>
      </c>
      <c r="D3430">
        <v>2026</v>
      </c>
      <c r="E3430" t="s">
        <v>3642</v>
      </c>
      <c r="F3430" t="s">
        <v>3636</v>
      </c>
      <c r="G3430" t="s">
        <v>29</v>
      </c>
      <c r="H3430" t="s">
        <v>64</v>
      </c>
      <c r="I3430">
        <v>0</v>
      </c>
      <c r="J3430">
        <v>1</v>
      </c>
      <c r="K3430" s="29">
        <v>8.3800000000000008</v>
      </c>
      <c r="L3430">
        <v>9</v>
      </c>
      <c r="M3430">
        <v>0</v>
      </c>
      <c r="N3430">
        <v>0</v>
      </c>
      <c r="O3430">
        <v>0</v>
      </c>
      <c r="P3430">
        <v>3</v>
      </c>
      <c r="Q3430">
        <v>9.1999999999999993</v>
      </c>
      <c r="R3430">
        <v>9</v>
      </c>
      <c r="S3430">
        <v>9</v>
      </c>
      <c r="T3430">
        <v>9</v>
      </c>
      <c r="U3430">
        <v>12</v>
      </c>
      <c r="V3430">
        <v>13</v>
      </c>
      <c r="W3430">
        <v>4</v>
      </c>
      <c r="X3430" s="2">
        <v>0.24299999999999999</v>
      </c>
    </row>
    <row r="3431" spans="1:24" x14ac:dyDescent="0.25">
      <c r="A3431" t="str">
        <f t="shared" si="162"/>
        <v/>
      </c>
      <c r="B3431" t="str">
        <f t="shared" si="160"/>
        <v/>
      </c>
      <c r="C3431" t="str">
        <f t="shared" si="161"/>
        <v/>
      </c>
      <c r="D3431">
        <v>2026</v>
      </c>
      <c r="E3431" t="s">
        <v>9971</v>
      </c>
      <c r="F3431" t="s">
        <v>3636</v>
      </c>
      <c r="G3431" t="s">
        <v>37</v>
      </c>
      <c r="H3431" t="s">
        <v>64</v>
      </c>
      <c r="I3431">
        <v>0</v>
      </c>
      <c r="J3431">
        <v>1</v>
      </c>
      <c r="K3431" s="29">
        <v>8.64</v>
      </c>
      <c r="L3431">
        <v>10</v>
      </c>
      <c r="M3431">
        <v>0</v>
      </c>
      <c r="N3431">
        <v>0</v>
      </c>
      <c r="O3431">
        <v>0</v>
      </c>
      <c r="P3431">
        <v>0</v>
      </c>
      <c r="Q3431">
        <v>16.2</v>
      </c>
      <c r="R3431">
        <v>25</v>
      </c>
      <c r="S3431">
        <v>25</v>
      </c>
      <c r="T3431">
        <v>16</v>
      </c>
      <c r="U3431">
        <v>20</v>
      </c>
      <c r="V3431">
        <v>14</v>
      </c>
      <c r="W3431">
        <v>4</v>
      </c>
      <c r="X3431" s="2">
        <v>0.35199999999999998</v>
      </c>
    </row>
    <row r="3432" spans="1:24" x14ac:dyDescent="0.25">
      <c r="A3432">
        <f t="shared" si="162"/>
        <v>1</v>
      </c>
      <c r="B3432" t="str">
        <f t="shared" si="160"/>
        <v/>
      </c>
      <c r="C3432" t="str">
        <f t="shared" si="161"/>
        <v/>
      </c>
      <c r="D3432">
        <v>2026</v>
      </c>
      <c r="E3432" t="s">
        <v>9972</v>
      </c>
      <c r="F3432" t="s">
        <v>3636</v>
      </c>
      <c r="G3432" t="s">
        <v>29</v>
      </c>
      <c r="H3432" t="s">
        <v>64</v>
      </c>
      <c r="I3432">
        <v>1</v>
      </c>
      <c r="J3432">
        <v>0</v>
      </c>
      <c r="K3432" s="29">
        <v>10.57</v>
      </c>
      <c r="L3432">
        <v>8</v>
      </c>
      <c r="M3432">
        <v>0</v>
      </c>
      <c r="N3432">
        <v>0</v>
      </c>
      <c r="O3432">
        <v>0</v>
      </c>
      <c r="P3432">
        <v>0</v>
      </c>
      <c r="Q3432">
        <v>7.2</v>
      </c>
      <c r="R3432">
        <v>12</v>
      </c>
      <c r="S3432">
        <v>15</v>
      </c>
      <c r="T3432">
        <v>9</v>
      </c>
      <c r="U3432">
        <v>11</v>
      </c>
      <c r="V3432">
        <v>7</v>
      </c>
      <c r="W3432">
        <v>3</v>
      </c>
      <c r="X3432" s="2">
        <v>0.375</v>
      </c>
    </row>
    <row r="3433" spans="1:24" x14ac:dyDescent="0.25">
      <c r="A3433" t="str">
        <f t="shared" si="162"/>
        <v/>
      </c>
      <c r="B3433" t="str">
        <f t="shared" si="160"/>
        <v/>
      </c>
      <c r="C3433" t="str">
        <f t="shared" si="161"/>
        <v/>
      </c>
      <c r="D3433">
        <v>2026</v>
      </c>
      <c r="E3433" t="s">
        <v>3657</v>
      </c>
      <c r="F3433" t="s">
        <v>3636</v>
      </c>
      <c r="G3433" t="s">
        <v>47</v>
      </c>
      <c r="H3433" t="s">
        <v>64</v>
      </c>
      <c r="I3433">
        <v>0</v>
      </c>
      <c r="J3433">
        <v>1</v>
      </c>
      <c r="K3433" s="29">
        <v>13.5</v>
      </c>
      <c r="L3433">
        <v>1</v>
      </c>
      <c r="M3433">
        <v>1</v>
      </c>
      <c r="N3433">
        <v>0</v>
      </c>
      <c r="O3433">
        <v>0</v>
      </c>
      <c r="P3433">
        <v>0</v>
      </c>
      <c r="Q3433">
        <v>2</v>
      </c>
      <c r="R3433">
        <v>3</v>
      </c>
      <c r="S3433">
        <v>4</v>
      </c>
      <c r="T3433">
        <v>3</v>
      </c>
      <c r="U3433">
        <v>1</v>
      </c>
      <c r="V3433">
        <v>1</v>
      </c>
      <c r="W3433">
        <v>0</v>
      </c>
      <c r="X3433" s="2">
        <v>0.33300000000000002</v>
      </c>
    </row>
    <row r="3434" spans="1:24" x14ac:dyDescent="0.25">
      <c r="A3434" t="str">
        <f t="shared" si="162"/>
        <v/>
      </c>
      <c r="B3434" t="str">
        <f t="shared" si="160"/>
        <v/>
      </c>
      <c r="C3434">
        <f t="shared" si="161"/>
        <v>1</v>
      </c>
      <c r="D3434">
        <v>2026</v>
      </c>
      <c r="E3434" t="s">
        <v>7006</v>
      </c>
      <c r="F3434" t="s">
        <v>3636</v>
      </c>
      <c r="G3434" t="s">
        <v>47</v>
      </c>
      <c r="H3434" t="s">
        <v>64</v>
      </c>
      <c r="I3434">
        <v>1</v>
      </c>
      <c r="J3434">
        <v>3</v>
      </c>
      <c r="K3434" s="29">
        <v>13.74</v>
      </c>
      <c r="L3434">
        <v>10</v>
      </c>
      <c r="M3434">
        <v>7</v>
      </c>
      <c r="N3434">
        <v>0</v>
      </c>
      <c r="O3434">
        <v>0</v>
      </c>
      <c r="P3434">
        <v>0</v>
      </c>
      <c r="Q3434">
        <v>19</v>
      </c>
      <c r="R3434">
        <v>38</v>
      </c>
      <c r="S3434">
        <v>35</v>
      </c>
      <c r="T3434">
        <v>29</v>
      </c>
      <c r="U3434">
        <v>21</v>
      </c>
      <c r="V3434">
        <v>8</v>
      </c>
      <c r="W3434">
        <v>2</v>
      </c>
      <c r="X3434" s="2">
        <v>0.41299999999999998</v>
      </c>
    </row>
    <row r="3435" spans="1:24" x14ac:dyDescent="0.25">
      <c r="A3435" t="str">
        <f t="shared" si="162"/>
        <v/>
      </c>
      <c r="B3435" t="str">
        <f t="shared" si="160"/>
        <v/>
      </c>
      <c r="C3435" t="str">
        <f t="shared" si="161"/>
        <v/>
      </c>
      <c r="D3435">
        <v>2026</v>
      </c>
      <c r="E3435" t="s">
        <v>3656</v>
      </c>
      <c r="F3435" t="s">
        <v>3636</v>
      </c>
      <c r="G3435" t="s">
        <v>47</v>
      </c>
      <c r="H3435" t="s">
        <v>64</v>
      </c>
      <c r="I3435">
        <v>0</v>
      </c>
      <c r="J3435">
        <v>3</v>
      </c>
      <c r="K3435" s="29">
        <v>15.43</v>
      </c>
      <c r="L3435">
        <v>4</v>
      </c>
      <c r="M3435">
        <v>3</v>
      </c>
      <c r="N3435">
        <v>0</v>
      </c>
      <c r="O3435">
        <v>0</v>
      </c>
      <c r="P3435">
        <v>0</v>
      </c>
      <c r="Q3435">
        <v>7</v>
      </c>
      <c r="R3435">
        <v>18</v>
      </c>
      <c r="S3435">
        <v>16</v>
      </c>
      <c r="T3435">
        <v>12</v>
      </c>
      <c r="U3435">
        <v>4</v>
      </c>
      <c r="V3435">
        <v>3</v>
      </c>
      <c r="W3435">
        <v>3</v>
      </c>
      <c r="X3435" s="2">
        <v>0.45</v>
      </c>
    </row>
    <row r="3436" spans="1:24" x14ac:dyDescent="0.25">
      <c r="A3436">
        <f t="shared" si="162"/>
        <v>1</v>
      </c>
      <c r="B3436" t="str">
        <f t="shared" si="160"/>
        <v/>
      </c>
      <c r="C3436" t="str">
        <f t="shared" si="161"/>
        <v/>
      </c>
      <c r="D3436">
        <v>2026</v>
      </c>
      <c r="E3436" t="s">
        <v>9973</v>
      </c>
      <c r="F3436" t="s">
        <v>3636</v>
      </c>
      <c r="G3436" t="s">
        <v>32</v>
      </c>
      <c r="H3436" t="s">
        <v>64</v>
      </c>
      <c r="I3436">
        <v>0</v>
      </c>
      <c r="J3436">
        <v>0</v>
      </c>
      <c r="K3436" s="29">
        <v>15.43</v>
      </c>
      <c r="L3436">
        <v>6</v>
      </c>
      <c r="M3436">
        <v>0</v>
      </c>
      <c r="N3436">
        <v>0</v>
      </c>
      <c r="O3436">
        <v>0</v>
      </c>
      <c r="P3436">
        <v>0</v>
      </c>
      <c r="Q3436">
        <v>4.2</v>
      </c>
      <c r="R3436">
        <v>4</v>
      </c>
      <c r="S3436">
        <v>9</v>
      </c>
      <c r="T3436">
        <v>8</v>
      </c>
      <c r="U3436">
        <v>10</v>
      </c>
      <c r="V3436">
        <v>2</v>
      </c>
      <c r="W3436">
        <v>1</v>
      </c>
      <c r="X3436" s="2">
        <v>0.26700000000000002</v>
      </c>
    </row>
    <row r="3437" spans="1:24" x14ac:dyDescent="0.25">
      <c r="A3437" t="str">
        <f t="shared" si="162"/>
        <v/>
      </c>
      <c r="B3437" t="str">
        <f t="shared" si="160"/>
        <v/>
      </c>
      <c r="C3437" t="str">
        <f t="shared" si="161"/>
        <v/>
      </c>
      <c r="D3437">
        <v>2026</v>
      </c>
      <c r="E3437" t="s">
        <v>9974</v>
      </c>
      <c r="F3437" t="s">
        <v>3636</v>
      </c>
      <c r="G3437" t="s">
        <v>37</v>
      </c>
      <c r="H3437" t="s">
        <v>64</v>
      </c>
      <c r="I3437">
        <v>0</v>
      </c>
      <c r="J3437">
        <v>0</v>
      </c>
      <c r="K3437" s="29">
        <v>15.83</v>
      </c>
      <c r="L3437">
        <v>7</v>
      </c>
      <c r="M3437">
        <v>2</v>
      </c>
      <c r="N3437">
        <v>0</v>
      </c>
      <c r="O3437">
        <v>0</v>
      </c>
      <c r="P3437">
        <v>0</v>
      </c>
      <c r="Q3437">
        <v>9.1999999999999993</v>
      </c>
      <c r="R3437">
        <v>13</v>
      </c>
      <c r="S3437">
        <v>19</v>
      </c>
      <c r="T3437">
        <v>17</v>
      </c>
      <c r="U3437">
        <v>16</v>
      </c>
      <c r="V3437">
        <v>8</v>
      </c>
      <c r="W3437">
        <v>5</v>
      </c>
      <c r="X3437" s="2">
        <v>0.32500000000000001</v>
      </c>
    </row>
    <row r="3438" spans="1:24" x14ac:dyDescent="0.25">
      <c r="A3438" t="str">
        <f t="shared" si="162"/>
        <v/>
      </c>
      <c r="B3438" t="str">
        <f t="shared" si="160"/>
        <v/>
      </c>
      <c r="C3438">
        <f t="shared" si="161"/>
        <v>1</v>
      </c>
      <c r="D3438">
        <v>2026</v>
      </c>
      <c r="E3438" t="s">
        <v>6941</v>
      </c>
      <c r="F3438" t="s">
        <v>3636</v>
      </c>
      <c r="G3438" t="s">
        <v>37</v>
      </c>
      <c r="H3438" t="s">
        <v>64</v>
      </c>
      <c r="I3438">
        <v>0</v>
      </c>
      <c r="J3438">
        <v>1</v>
      </c>
      <c r="K3438" s="29">
        <v>16.2</v>
      </c>
      <c r="L3438">
        <v>5</v>
      </c>
      <c r="M3438">
        <v>0</v>
      </c>
      <c r="N3438">
        <v>0</v>
      </c>
      <c r="O3438">
        <v>0</v>
      </c>
      <c r="P3438">
        <v>0</v>
      </c>
      <c r="Q3438">
        <v>6.2</v>
      </c>
      <c r="R3438">
        <v>8</v>
      </c>
      <c r="S3438">
        <v>16</v>
      </c>
      <c r="T3438">
        <v>12</v>
      </c>
      <c r="U3438">
        <v>6</v>
      </c>
      <c r="V3438">
        <v>3</v>
      </c>
      <c r="W3438">
        <v>2</v>
      </c>
      <c r="X3438" s="2">
        <v>0.38100000000000001</v>
      </c>
    </row>
    <row r="3439" spans="1:24" x14ac:dyDescent="0.25">
      <c r="A3439">
        <f t="shared" si="162"/>
        <v>1</v>
      </c>
      <c r="B3439" t="str">
        <f t="shared" si="160"/>
        <v/>
      </c>
      <c r="C3439" t="str">
        <f t="shared" si="161"/>
        <v/>
      </c>
      <c r="D3439">
        <v>2026</v>
      </c>
      <c r="E3439" t="s">
        <v>9975</v>
      </c>
      <c r="F3439" t="s">
        <v>3636</v>
      </c>
      <c r="G3439" t="s">
        <v>32</v>
      </c>
      <c r="H3439" t="s">
        <v>64</v>
      </c>
      <c r="I3439">
        <v>0</v>
      </c>
      <c r="J3439">
        <v>1</v>
      </c>
      <c r="K3439" s="29">
        <v>24.75</v>
      </c>
      <c r="L3439">
        <v>9</v>
      </c>
      <c r="M3439">
        <v>0</v>
      </c>
      <c r="N3439">
        <v>0</v>
      </c>
      <c r="O3439">
        <v>0</v>
      </c>
      <c r="P3439">
        <v>0</v>
      </c>
      <c r="Q3439">
        <v>8</v>
      </c>
      <c r="R3439">
        <v>16</v>
      </c>
      <c r="S3439">
        <v>23</v>
      </c>
      <c r="T3439">
        <v>22</v>
      </c>
      <c r="U3439">
        <v>12</v>
      </c>
      <c r="V3439">
        <v>7</v>
      </c>
      <c r="W3439">
        <v>5</v>
      </c>
      <c r="X3439" s="2">
        <v>0.42099999999999999</v>
      </c>
    </row>
    <row r="3440" spans="1:24" x14ac:dyDescent="0.25">
      <c r="A3440" t="str">
        <f t="shared" si="162"/>
        <v/>
      </c>
      <c r="B3440" t="str">
        <f t="shared" si="160"/>
        <v/>
      </c>
      <c r="C3440" t="str">
        <f t="shared" si="161"/>
        <v/>
      </c>
      <c r="D3440">
        <v>2026</v>
      </c>
      <c r="E3440" t="s">
        <v>9976</v>
      </c>
      <c r="F3440" t="s">
        <v>3636</v>
      </c>
      <c r="G3440" t="s">
        <v>37</v>
      </c>
      <c r="H3440" t="s">
        <v>64</v>
      </c>
      <c r="I3440">
        <v>0</v>
      </c>
      <c r="J3440">
        <v>0</v>
      </c>
      <c r="K3440" s="29">
        <v>27</v>
      </c>
      <c r="L3440">
        <v>3</v>
      </c>
      <c r="M3440">
        <v>0</v>
      </c>
      <c r="N3440">
        <v>0</v>
      </c>
      <c r="O3440">
        <v>0</v>
      </c>
      <c r="P3440">
        <v>0</v>
      </c>
      <c r="Q3440">
        <v>2</v>
      </c>
      <c r="R3440">
        <v>5</v>
      </c>
      <c r="S3440">
        <v>6</v>
      </c>
      <c r="T3440">
        <v>6</v>
      </c>
      <c r="U3440">
        <v>5</v>
      </c>
      <c r="V3440">
        <v>1</v>
      </c>
      <c r="W3440">
        <v>3</v>
      </c>
      <c r="X3440" s="2">
        <v>0.45500000000000002</v>
      </c>
    </row>
    <row r="3441" spans="1:24" x14ac:dyDescent="0.25">
      <c r="A3441" t="str">
        <f t="shared" si="162"/>
        <v/>
      </c>
      <c r="B3441" t="str">
        <f t="shared" si="160"/>
        <v/>
      </c>
      <c r="C3441" t="str">
        <f t="shared" si="161"/>
        <v/>
      </c>
      <c r="D3441">
        <v>2026</v>
      </c>
      <c r="E3441" t="s">
        <v>9977</v>
      </c>
      <c r="F3441" t="s">
        <v>3661</v>
      </c>
      <c r="G3441" t="s">
        <v>37</v>
      </c>
      <c r="H3441" t="s">
        <v>64</v>
      </c>
      <c r="I3441">
        <v>5</v>
      </c>
      <c r="J3441">
        <v>6</v>
      </c>
      <c r="K3441" s="29">
        <v>7.9</v>
      </c>
      <c r="L3441">
        <v>15</v>
      </c>
      <c r="M3441">
        <v>15</v>
      </c>
      <c r="N3441">
        <v>0</v>
      </c>
      <c r="O3441">
        <v>0</v>
      </c>
      <c r="P3441">
        <v>0</v>
      </c>
      <c r="Q3441">
        <v>82</v>
      </c>
      <c r="R3441">
        <v>96</v>
      </c>
      <c r="S3441">
        <v>78</v>
      </c>
      <c r="T3441">
        <v>72</v>
      </c>
      <c r="U3441">
        <v>44</v>
      </c>
      <c r="V3441">
        <v>57</v>
      </c>
      <c r="W3441">
        <v>7</v>
      </c>
      <c r="X3441" s="2">
        <v>0.28899999999999998</v>
      </c>
    </row>
    <row r="3442" spans="1:24" x14ac:dyDescent="0.25">
      <c r="A3442" t="str">
        <f t="shared" si="162"/>
        <v/>
      </c>
      <c r="B3442" t="str">
        <f t="shared" si="160"/>
        <v/>
      </c>
      <c r="C3442" t="str">
        <f t="shared" si="161"/>
        <v/>
      </c>
      <c r="D3442">
        <v>2026</v>
      </c>
      <c r="E3442" t="s">
        <v>9978</v>
      </c>
      <c r="F3442" t="s">
        <v>3661</v>
      </c>
      <c r="G3442" t="s">
        <v>47</v>
      </c>
      <c r="H3442" t="s">
        <v>64</v>
      </c>
      <c r="I3442">
        <v>5</v>
      </c>
      <c r="J3442">
        <v>6</v>
      </c>
      <c r="K3442" s="29">
        <v>8.74</v>
      </c>
      <c r="L3442">
        <v>15</v>
      </c>
      <c r="M3442">
        <v>11</v>
      </c>
      <c r="N3442">
        <v>0</v>
      </c>
      <c r="O3442">
        <v>0</v>
      </c>
      <c r="P3442">
        <v>0</v>
      </c>
      <c r="Q3442">
        <v>57.2</v>
      </c>
      <c r="R3442">
        <v>73</v>
      </c>
      <c r="S3442">
        <v>66</v>
      </c>
      <c r="T3442">
        <v>56</v>
      </c>
      <c r="U3442">
        <v>52</v>
      </c>
      <c r="V3442">
        <v>43</v>
      </c>
      <c r="W3442">
        <v>5</v>
      </c>
      <c r="X3442" s="2">
        <v>0.311</v>
      </c>
    </row>
    <row r="3443" spans="1:24" x14ac:dyDescent="0.25">
      <c r="A3443">
        <f t="shared" si="162"/>
        <v>1</v>
      </c>
      <c r="B3443" t="str">
        <f t="shared" si="160"/>
        <v/>
      </c>
      <c r="C3443" t="str">
        <f t="shared" si="161"/>
        <v/>
      </c>
      <c r="D3443">
        <v>2026</v>
      </c>
      <c r="E3443" t="s">
        <v>9979</v>
      </c>
      <c r="F3443" t="s">
        <v>3661</v>
      </c>
      <c r="G3443" t="s">
        <v>29</v>
      </c>
      <c r="H3443" t="s">
        <v>64</v>
      </c>
      <c r="I3443">
        <v>4</v>
      </c>
      <c r="J3443">
        <v>2</v>
      </c>
      <c r="K3443" s="29">
        <v>6.07</v>
      </c>
      <c r="L3443">
        <v>20</v>
      </c>
      <c r="M3443">
        <v>1</v>
      </c>
      <c r="N3443">
        <v>0</v>
      </c>
      <c r="O3443">
        <v>0</v>
      </c>
      <c r="P3443">
        <v>5</v>
      </c>
      <c r="Q3443">
        <v>46</v>
      </c>
      <c r="R3443">
        <v>44</v>
      </c>
      <c r="S3443">
        <v>32</v>
      </c>
      <c r="T3443">
        <v>31</v>
      </c>
      <c r="U3443">
        <v>14</v>
      </c>
      <c r="V3443">
        <v>36</v>
      </c>
      <c r="W3443">
        <v>6</v>
      </c>
      <c r="X3443" s="2">
        <v>0.253</v>
      </c>
    </row>
    <row r="3444" spans="1:24" x14ac:dyDescent="0.25">
      <c r="A3444">
        <f t="shared" si="162"/>
        <v>1</v>
      </c>
      <c r="B3444" t="str">
        <f t="shared" si="160"/>
        <v/>
      </c>
      <c r="C3444" t="str">
        <f t="shared" si="161"/>
        <v/>
      </c>
      <c r="D3444">
        <v>2026</v>
      </c>
      <c r="E3444" t="s">
        <v>3665</v>
      </c>
      <c r="F3444" t="s">
        <v>3661</v>
      </c>
      <c r="G3444" t="s">
        <v>29</v>
      </c>
      <c r="H3444" t="s">
        <v>64</v>
      </c>
      <c r="I3444">
        <v>0</v>
      </c>
      <c r="J3444">
        <v>0</v>
      </c>
      <c r="K3444" s="29">
        <v>6.75</v>
      </c>
      <c r="L3444">
        <v>1</v>
      </c>
      <c r="M3444">
        <v>0</v>
      </c>
      <c r="N3444">
        <v>0</v>
      </c>
      <c r="O3444">
        <v>0</v>
      </c>
      <c r="P3444">
        <v>0</v>
      </c>
      <c r="Q3444">
        <v>1.1000000000000001</v>
      </c>
      <c r="R3444">
        <v>2</v>
      </c>
      <c r="S3444">
        <v>1</v>
      </c>
      <c r="T3444">
        <v>1</v>
      </c>
      <c r="U3444">
        <v>1</v>
      </c>
      <c r="V3444">
        <v>1</v>
      </c>
      <c r="W3444">
        <v>0</v>
      </c>
      <c r="X3444" s="2">
        <v>0.33300000000000002</v>
      </c>
    </row>
    <row r="3445" spans="1:24" x14ac:dyDescent="0.25">
      <c r="A3445" t="str">
        <f t="shared" si="162"/>
        <v/>
      </c>
      <c r="B3445" t="str">
        <f t="shared" si="160"/>
        <v/>
      </c>
      <c r="C3445" t="str">
        <f t="shared" si="161"/>
        <v/>
      </c>
      <c r="D3445">
        <v>2026</v>
      </c>
      <c r="E3445" t="s">
        <v>9980</v>
      </c>
      <c r="F3445" t="s">
        <v>3661</v>
      </c>
      <c r="G3445" t="s">
        <v>47</v>
      </c>
      <c r="H3445" t="s">
        <v>64</v>
      </c>
      <c r="I3445">
        <v>5</v>
      </c>
      <c r="J3445">
        <v>0</v>
      </c>
      <c r="K3445" s="29">
        <v>7.83</v>
      </c>
      <c r="L3445">
        <v>14</v>
      </c>
      <c r="M3445">
        <v>8</v>
      </c>
      <c r="N3445">
        <v>0</v>
      </c>
      <c r="O3445">
        <v>0</v>
      </c>
      <c r="P3445">
        <v>0</v>
      </c>
      <c r="Q3445">
        <v>46</v>
      </c>
      <c r="R3445">
        <v>65</v>
      </c>
      <c r="S3445">
        <v>48</v>
      </c>
      <c r="T3445">
        <v>40</v>
      </c>
      <c r="U3445">
        <v>31</v>
      </c>
      <c r="V3445">
        <v>32</v>
      </c>
      <c r="W3445">
        <v>5</v>
      </c>
      <c r="X3445" s="2">
        <v>0.33500000000000002</v>
      </c>
    </row>
    <row r="3446" spans="1:24" x14ac:dyDescent="0.25">
      <c r="A3446" t="str">
        <f t="shared" si="162"/>
        <v/>
      </c>
      <c r="B3446" t="str">
        <f t="shared" si="160"/>
        <v/>
      </c>
      <c r="C3446" t="str">
        <f t="shared" si="161"/>
        <v/>
      </c>
      <c r="D3446">
        <v>2026</v>
      </c>
      <c r="E3446" t="s">
        <v>9981</v>
      </c>
      <c r="F3446" t="s">
        <v>3661</v>
      </c>
      <c r="G3446" t="s">
        <v>47</v>
      </c>
      <c r="H3446" t="s">
        <v>64</v>
      </c>
      <c r="I3446">
        <v>2</v>
      </c>
      <c r="J3446">
        <v>4</v>
      </c>
      <c r="K3446" s="29">
        <v>7.94</v>
      </c>
      <c r="L3446">
        <v>8</v>
      </c>
      <c r="M3446">
        <v>4</v>
      </c>
      <c r="N3446">
        <v>0</v>
      </c>
      <c r="O3446">
        <v>0</v>
      </c>
      <c r="P3446">
        <v>0</v>
      </c>
      <c r="Q3446">
        <v>22.2</v>
      </c>
      <c r="R3446">
        <v>24</v>
      </c>
      <c r="S3446">
        <v>26</v>
      </c>
      <c r="T3446">
        <v>20</v>
      </c>
      <c r="U3446">
        <v>17</v>
      </c>
      <c r="V3446">
        <v>10</v>
      </c>
      <c r="W3446">
        <v>9</v>
      </c>
      <c r="X3446" s="2">
        <v>0.29599999999999999</v>
      </c>
    </row>
    <row r="3447" spans="1:24" x14ac:dyDescent="0.25">
      <c r="A3447" t="str">
        <f t="shared" si="162"/>
        <v/>
      </c>
      <c r="B3447" t="str">
        <f t="shared" si="160"/>
        <v/>
      </c>
      <c r="C3447" t="str">
        <f t="shared" si="161"/>
        <v/>
      </c>
      <c r="D3447">
        <v>2026</v>
      </c>
      <c r="E3447" t="s">
        <v>9982</v>
      </c>
      <c r="F3447" t="s">
        <v>3661</v>
      </c>
      <c r="G3447" t="s">
        <v>24</v>
      </c>
      <c r="H3447" t="s">
        <v>64</v>
      </c>
      <c r="I3447">
        <v>0</v>
      </c>
      <c r="J3447">
        <v>1</v>
      </c>
      <c r="K3447" s="29">
        <v>8.23</v>
      </c>
      <c r="L3447">
        <v>11</v>
      </c>
      <c r="M3447">
        <v>1</v>
      </c>
      <c r="N3447">
        <v>0</v>
      </c>
      <c r="O3447">
        <v>0</v>
      </c>
      <c r="P3447">
        <v>2</v>
      </c>
      <c r="Q3447">
        <v>27.1</v>
      </c>
      <c r="R3447">
        <v>36</v>
      </c>
      <c r="S3447">
        <v>27</v>
      </c>
      <c r="T3447">
        <v>25</v>
      </c>
      <c r="U3447">
        <v>20</v>
      </c>
      <c r="V3447">
        <v>12</v>
      </c>
      <c r="W3447">
        <v>8</v>
      </c>
      <c r="X3447" s="2">
        <v>0.313</v>
      </c>
    </row>
    <row r="3448" spans="1:24" x14ac:dyDescent="0.25">
      <c r="A3448" t="str">
        <f t="shared" si="162"/>
        <v/>
      </c>
      <c r="B3448" t="str">
        <f t="shared" si="160"/>
        <v/>
      </c>
      <c r="C3448" t="str">
        <f t="shared" si="161"/>
        <v/>
      </c>
      <c r="D3448">
        <v>2026</v>
      </c>
      <c r="E3448" t="s">
        <v>9983</v>
      </c>
      <c r="F3448" t="s">
        <v>3661</v>
      </c>
      <c r="G3448" t="s">
        <v>24</v>
      </c>
      <c r="H3448" t="s">
        <v>64</v>
      </c>
      <c r="I3448">
        <v>1</v>
      </c>
      <c r="J3448">
        <v>1</v>
      </c>
      <c r="K3448" s="29">
        <v>8.35</v>
      </c>
      <c r="L3448">
        <v>15</v>
      </c>
      <c r="M3448">
        <v>3</v>
      </c>
      <c r="N3448">
        <v>0</v>
      </c>
      <c r="O3448">
        <v>0</v>
      </c>
      <c r="P3448">
        <v>1</v>
      </c>
      <c r="Q3448">
        <v>32.1</v>
      </c>
      <c r="R3448">
        <v>40</v>
      </c>
      <c r="S3448">
        <v>36</v>
      </c>
      <c r="T3448">
        <v>30</v>
      </c>
      <c r="U3448">
        <v>21</v>
      </c>
      <c r="V3448">
        <v>27</v>
      </c>
      <c r="W3448">
        <v>11</v>
      </c>
      <c r="X3448" s="2">
        <v>0.30099999999999999</v>
      </c>
    </row>
    <row r="3449" spans="1:24" x14ac:dyDescent="0.25">
      <c r="A3449" t="str">
        <f t="shared" si="162"/>
        <v/>
      </c>
      <c r="B3449" t="str">
        <f t="shared" si="160"/>
        <v/>
      </c>
      <c r="C3449" t="str">
        <f t="shared" si="161"/>
        <v/>
      </c>
      <c r="D3449">
        <v>2026</v>
      </c>
      <c r="E3449" t="s">
        <v>3670</v>
      </c>
      <c r="F3449" t="s">
        <v>3661</v>
      </c>
      <c r="G3449" t="s">
        <v>24</v>
      </c>
      <c r="H3449" t="s">
        <v>64</v>
      </c>
      <c r="I3449">
        <v>0</v>
      </c>
      <c r="J3449">
        <v>0</v>
      </c>
      <c r="K3449" s="29">
        <v>9</v>
      </c>
      <c r="L3449">
        <v>1</v>
      </c>
      <c r="M3449">
        <v>0</v>
      </c>
      <c r="N3449">
        <v>0</v>
      </c>
      <c r="O3449">
        <v>0</v>
      </c>
      <c r="P3449">
        <v>0</v>
      </c>
      <c r="Q3449">
        <v>1</v>
      </c>
      <c r="R3449">
        <v>1</v>
      </c>
      <c r="S3449">
        <v>1</v>
      </c>
      <c r="T3449">
        <v>1</v>
      </c>
      <c r="U3449">
        <v>0</v>
      </c>
      <c r="V3449">
        <v>0</v>
      </c>
      <c r="W3449">
        <v>2</v>
      </c>
      <c r="X3449" s="2">
        <v>0.25</v>
      </c>
    </row>
    <row r="3450" spans="1:24" x14ac:dyDescent="0.25">
      <c r="A3450" t="str">
        <f t="shared" si="162"/>
        <v/>
      </c>
      <c r="B3450" t="str">
        <f t="shared" si="160"/>
        <v/>
      </c>
      <c r="C3450" t="str">
        <f t="shared" si="161"/>
        <v/>
      </c>
      <c r="D3450">
        <v>2026</v>
      </c>
      <c r="E3450" t="s">
        <v>9984</v>
      </c>
      <c r="F3450" t="s">
        <v>3661</v>
      </c>
      <c r="G3450" t="s">
        <v>47</v>
      </c>
      <c r="H3450" t="s">
        <v>64</v>
      </c>
      <c r="I3450">
        <v>0</v>
      </c>
      <c r="J3450">
        <v>1</v>
      </c>
      <c r="K3450" s="29">
        <v>9.39</v>
      </c>
      <c r="L3450">
        <v>7</v>
      </c>
      <c r="M3450">
        <v>0</v>
      </c>
      <c r="N3450">
        <v>0</v>
      </c>
      <c r="O3450">
        <v>0</v>
      </c>
      <c r="P3450">
        <v>0</v>
      </c>
      <c r="Q3450">
        <v>7.2</v>
      </c>
      <c r="R3450">
        <v>10</v>
      </c>
      <c r="S3450">
        <v>15</v>
      </c>
      <c r="T3450">
        <v>8</v>
      </c>
      <c r="U3450">
        <v>7</v>
      </c>
      <c r="V3450">
        <v>9</v>
      </c>
      <c r="W3450">
        <v>4</v>
      </c>
      <c r="X3450" s="2">
        <v>0.28599999999999998</v>
      </c>
    </row>
    <row r="3451" spans="1:24" x14ac:dyDescent="0.25">
      <c r="A3451" t="str">
        <f t="shared" si="162"/>
        <v/>
      </c>
      <c r="B3451" t="str">
        <f t="shared" si="160"/>
        <v/>
      </c>
      <c r="C3451" t="str">
        <f t="shared" si="161"/>
        <v/>
      </c>
      <c r="D3451">
        <v>2026</v>
      </c>
      <c r="E3451" t="s">
        <v>9985</v>
      </c>
      <c r="F3451" t="s">
        <v>3661</v>
      </c>
      <c r="G3451" t="s">
        <v>24</v>
      </c>
      <c r="H3451" t="s">
        <v>64</v>
      </c>
      <c r="I3451">
        <v>0</v>
      </c>
      <c r="J3451">
        <v>0</v>
      </c>
      <c r="K3451" s="29">
        <v>12.89</v>
      </c>
      <c r="L3451">
        <v>11</v>
      </c>
      <c r="M3451">
        <v>0</v>
      </c>
      <c r="N3451">
        <v>0</v>
      </c>
      <c r="O3451">
        <v>0</v>
      </c>
      <c r="P3451">
        <v>0</v>
      </c>
      <c r="Q3451">
        <v>14.2</v>
      </c>
      <c r="R3451">
        <v>21</v>
      </c>
      <c r="S3451">
        <v>21</v>
      </c>
      <c r="T3451">
        <v>21</v>
      </c>
      <c r="U3451">
        <v>13</v>
      </c>
      <c r="V3451">
        <v>11</v>
      </c>
      <c r="W3451">
        <v>6</v>
      </c>
      <c r="X3451" s="2">
        <v>0.35599999999999998</v>
      </c>
    </row>
    <row r="3452" spans="1:24" x14ac:dyDescent="0.25">
      <c r="A3452" t="str">
        <f t="shared" si="162"/>
        <v/>
      </c>
      <c r="B3452" t="str">
        <f t="shared" si="160"/>
        <v/>
      </c>
      <c r="C3452" t="str">
        <f t="shared" si="161"/>
        <v/>
      </c>
      <c r="D3452">
        <v>2026</v>
      </c>
      <c r="E3452" t="s">
        <v>9986</v>
      </c>
      <c r="F3452" t="s">
        <v>3661</v>
      </c>
      <c r="G3452" t="s">
        <v>47</v>
      </c>
      <c r="H3452" t="s">
        <v>64</v>
      </c>
      <c r="I3452">
        <v>0</v>
      </c>
      <c r="J3452">
        <v>1</v>
      </c>
      <c r="K3452" s="29">
        <v>13.79</v>
      </c>
      <c r="L3452">
        <v>11</v>
      </c>
      <c r="M3452">
        <v>1</v>
      </c>
      <c r="N3452">
        <v>0</v>
      </c>
      <c r="O3452">
        <v>0</v>
      </c>
      <c r="P3452">
        <v>0</v>
      </c>
      <c r="Q3452">
        <v>15.2</v>
      </c>
      <c r="R3452">
        <v>26</v>
      </c>
      <c r="S3452">
        <v>26</v>
      </c>
      <c r="T3452">
        <v>24</v>
      </c>
      <c r="U3452">
        <v>15</v>
      </c>
      <c r="V3452">
        <v>6</v>
      </c>
      <c r="W3452">
        <v>4</v>
      </c>
      <c r="X3452" s="2">
        <v>0.39400000000000002</v>
      </c>
    </row>
    <row r="3453" spans="1:24" x14ac:dyDescent="0.25">
      <c r="A3453" t="str">
        <f t="shared" si="162"/>
        <v/>
      </c>
      <c r="B3453" t="str">
        <f t="shared" si="160"/>
        <v/>
      </c>
      <c r="C3453" t="str">
        <f t="shared" si="161"/>
        <v/>
      </c>
      <c r="D3453">
        <v>2026</v>
      </c>
      <c r="E3453" t="s">
        <v>9987</v>
      </c>
      <c r="F3453" t="s">
        <v>3661</v>
      </c>
      <c r="G3453" t="s">
        <v>37</v>
      </c>
      <c r="H3453" t="s">
        <v>64</v>
      </c>
      <c r="I3453">
        <v>0</v>
      </c>
      <c r="J3453">
        <v>0</v>
      </c>
      <c r="K3453" s="29">
        <v>16.71</v>
      </c>
      <c r="L3453">
        <v>4</v>
      </c>
      <c r="M3453">
        <v>1</v>
      </c>
      <c r="N3453">
        <v>0</v>
      </c>
      <c r="O3453">
        <v>0</v>
      </c>
      <c r="P3453">
        <v>0</v>
      </c>
      <c r="Q3453">
        <v>7</v>
      </c>
      <c r="R3453">
        <v>16</v>
      </c>
      <c r="S3453">
        <v>17</v>
      </c>
      <c r="T3453">
        <v>13</v>
      </c>
      <c r="U3453">
        <v>3</v>
      </c>
      <c r="V3453">
        <v>5</v>
      </c>
      <c r="W3453">
        <v>3</v>
      </c>
      <c r="X3453" s="2">
        <v>0.44400000000000001</v>
      </c>
    </row>
    <row r="3454" spans="1:24" x14ac:dyDescent="0.25">
      <c r="A3454">
        <f t="shared" si="162"/>
        <v>1</v>
      </c>
      <c r="B3454" t="str">
        <f t="shared" si="160"/>
        <v/>
      </c>
      <c r="C3454" t="str">
        <f t="shared" si="161"/>
        <v/>
      </c>
      <c r="D3454">
        <v>2026</v>
      </c>
      <c r="E3454" t="s">
        <v>9988</v>
      </c>
      <c r="F3454" t="s">
        <v>3661</v>
      </c>
      <c r="G3454" t="s">
        <v>29</v>
      </c>
      <c r="H3454" t="s">
        <v>64</v>
      </c>
      <c r="I3454">
        <v>0</v>
      </c>
      <c r="J3454">
        <v>2</v>
      </c>
      <c r="K3454" s="29">
        <v>16.78</v>
      </c>
      <c r="L3454">
        <v>9</v>
      </c>
      <c r="M3454">
        <v>2</v>
      </c>
      <c r="N3454">
        <v>0</v>
      </c>
      <c r="O3454">
        <v>0</v>
      </c>
      <c r="P3454">
        <v>0</v>
      </c>
      <c r="Q3454">
        <v>12.1</v>
      </c>
      <c r="R3454">
        <v>20</v>
      </c>
      <c r="S3454">
        <v>28</v>
      </c>
      <c r="T3454">
        <v>23</v>
      </c>
      <c r="U3454">
        <v>27</v>
      </c>
      <c r="V3454">
        <v>6</v>
      </c>
      <c r="W3454">
        <v>6</v>
      </c>
      <c r="X3454" s="2">
        <v>0.36399999999999999</v>
      </c>
    </row>
    <row r="3455" spans="1:24" x14ac:dyDescent="0.25">
      <c r="A3455" t="str">
        <f t="shared" si="162"/>
        <v/>
      </c>
      <c r="B3455" t="str">
        <f t="shared" si="160"/>
        <v/>
      </c>
      <c r="C3455" t="str">
        <f t="shared" si="161"/>
        <v/>
      </c>
      <c r="D3455">
        <v>2026</v>
      </c>
      <c r="E3455" t="s">
        <v>9989</v>
      </c>
      <c r="F3455" t="s">
        <v>3661</v>
      </c>
      <c r="G3455" t="s">
        <v>24</v>
      </c>
      <c r="H3455" t="s">
        <v>64</v>
      </c>
      <c r="I3455">
        <v>0</v>
      </c>
      <c r="J3455">
        <v>1</v>
      </c>
      <c r="K3455" s="29">
        <v>17.36</v>
      </c>
      <c r="L3455">
        <v>3</v>
      </c>
      <c r="M3455">
        <v>1</v>
      </c>
      <c r="N3455">
        <v>0</v>
      </c>
      <c r="O3455">
        <v>0</v>
      </c>
      <c r="P3455">
        <v>0</v>
      </c>
      <c r="Q3455">
        <v>4.2</v>
      </c>
      <c r="R3455">
        <v>7</v>
      </c>
      <c r="S3455">
        <v>10</v>
      </c>
      <c r="T3455">
        <v>9</v>
      </c>
      <c r="U3455">
        <v>7</v>
      </c>
      <c r="V3455">
        <v>3</v>
      </c>
      <c r="W3455">
        <v>1</v>
      </c>
      <c r="X3455" s="2">
        <v>0.36799999999999999</v>
      </c>
    </row>
    <row r="3456" spans="1:24" x14ac:dyDescent="0.25">
      <c r="A3456">
        <f t="shared" si="162"/>
        <v>1</v>
      </c>
      <c r="B3456" t="str">
        <f t="shared" si="160"/>
        <v/>
      </c>
      <c r="C3456" t="str">
        <f t="shared" si="161"/>
        <v/>
      </c>
      <c r="D3456">
        <v>2026</v>
      </c>
      <c r="E3456" t="s">
        <v>9990</v>
      </c>
      <c r="F3456" t="s">
        <v>3661</v>
      </c>
      <c r="G3456" t="s">
        <v>29</v>
      </c>
      <c r="H3456" t="s">
        <v>64</v>
      </c>
      <c r="I3456">
        <v>0</v>
      </c>
      <c r="J3456">
        <v>0</v>
      </c>
      <c r="K3456" s="29">
        <v>33.75</v>
      </c>
      <c r="L3456">
        <v>5</v>
      </c>
      <c r="M3456">
        <v>0</v>
      </c>
      <c r="N3456">
        <v>0</v>
      </c>
      <c r="O3456">
        <v>0</v>
      </c>
      <c r="P3456">
        <v>0</v>
      </c>
      <c r="Q3456">
        <v>5.0999999999999996</v>
      </c>
      <c r="R3456">
        <v>13</v>
      </c>
      <c r="S3456">
        <v>20</v>
      </c>
      <c r="T3456">
        <v>20</v>
      </c>
      <c r="U3456">
        <v>15</v>
      </c>
      <c r="V3456">
        <v>3</v>
      </c>
      <c r="W3456">
        <v>1</v>
      </c>
      <c r="X3456" s="2">
        <v>0.46400000000000002</v>
      </c>
    </row>
    <row r="3457" spans="1:24" x14ac:dyDescent="0.25">
      <c r="A3457" t="str">
        <f t="shared" si="162"/>
        <v/>
      </c>
      <c r="B3457" t="str">
        <f t="shared" si="160"/>
        <v/>
      </c>
      <c r="C3457" t="str">
        <f t="shared" si="161"/>
        <v/>
      </c>
      <c r="D3457">
        <v>2026</v>
      </c>
      <c r="E3457" t="s">
        <v>9991</v>
      </c>
      <c r="F3457" t="s">
        <v>3661</v>
      </c>
      <c r="G3457" t="s">
        <v>24</v>
      </c>
      <c r="H3457" t="s">
        <v>64</v>
      </c>
      <c r="I3457">
        <v>0</v>
      </c>
      <c r="J3457">
        <v>1</v>
      </c>
      <c r="K3457" s="29">
        <v>34.5</v>
      </c>
      <c r="L3457">
        <v>7</v>
      </c>
      <c r="M3457">
        <v>0</v>
      </c>
      <c r="N3457">
        <v>0</v>
      </c>
      <c r="O3457">
        <v>0</v>
      </c>
      <c r="P3457">
        <v>0</v>
      </c>
      <c r="Q3457">
        <v>6</v>
      </c>
      <c r="R3457">
        <v>12</v>
      </c>
      <c r="S3457">
        <v>25</v>
      </c>
      <c r="T3457">
        <v>23</v>
      </c>
      <c r="U3457">
        <v>11</v>
      </c>
      <c r="V3457">
        <v>7</v>
      </c>
      <c r="W3457">
        <v>6</v>
      </c>
      <c r="X3457" s="2">
        <v>0.41399999999999998</v>
      </c>
    </row>
    <row r="3458" spans="1:24" x14ac:dyDescent="0.25">
      <c r="A3458">
        <f t="shared" si="162"/>
        <v>1</v>
      </c>
      <c r="B3458" t="str">
        <f t="shared" ref="B3458:B3521" si="163">IF(COUNTIFS(Draft_Player,$E3458),COUNTIFS(Draft_Player,$E3458),"")</f>
        <v/>
      </c>
      <c r="C3458" t="str">
        <f t="shared" ref="C3458:C3521" si="164">IF(COUNTIFS(Transfers_Player,$E3458),COUNTIFS(Transfers_Player,$E3458),"")</f>
        <v/>
      </c>
      <c r="D3458">
        <v>2026</v>
      </c>
      <c r="E3458" t="s">
        <v>3684</v>
      </c>
      <c r="F3458" t="s">
        <v>3679</v>
      </c>
      <c r="G3458" t="s">
        <v>29</v>
      </c>
      <c r="H3458" t="s">
        <v>64</v>
      </c>
      <c r="I3458">
        <v>5</v>
      </c>
      <c r="J3458">
        <v>0</v>
      </c>
      <c r="K3458" s="29">
        <v>4.6500000000000004</v>
      </c>
      <c r="L3458">
        <v>13</v>
      </c>
      <c r="M3458">
        <v>13</v>
      </c>
      <c r="N3458">
        <v>0</v>
      </c>
      <c r="O3458">
        <v>0</v>
      </c>
      <c r="P3458">
        <v>0</v>
      </c>
      <c r="Q3458">
        <v>62</v>
      </c>
      <c r="R3458">
        <v>58</v>
      </c>
      <c r="S3458">
        <v>42</v>
      </c>
      <c r="T3458">
        <v>32</v>
      </c>
      <c r="U3458">
        <v>32</v>
      </c>
      <c r="V3458">
        <v>52</v>
      </c>
      <c r="W3458">
        <v>5</v>
      </c>
      <c r="X3458" s="2">
        <v>0.25</v>
      </c>
    </row>
    <row r="3459" spans="1:24" x14ac:dyDescent="0.25">
      <c r="A3459">
        <f t="shared" si="162"/>
        <v>1</v>
      </c>
      <c r="B3459" t="str">
        <f t="shared" si="163"/>
        <v/>
      </c>
      <c r="C3459" t="str">
        <f t="shared" si="164"/>
        <v/>
      </c>
      <c r="D3459">
        <v>2026</v>
      </c>
      <c r="E3459" t="s">
        <v>9992</v>
      </c>
      <c r="F3459" t="s">
        <v>3679</v>
      </c>
      <c r="G3459" t="s">
        <v>32</v>
      </c>
      <c r="H3459" t="s">
        <v>64</v>
      </c>
      <c r="I3459">
        <v>5</v>
      </c>
      <c r="J3459">
        <v>4</v>
      </c>
      <c r="K3459" s="29">
        <v>4.99</v>
      </c>
      <c r="L3459">
        <v>13</v>
      </c>
      <c r="M3459">
        <v>13</v>
      </c>
      <c r="N3459">
        <v>1</v>
      </c>
      <c r="O3459">
        <v>0</v>
      </c>
      <c r="P3459">
        <v>0</v>
      </c>
      <c r="Q3459">
        <v>70.099999999999994</v>
      </c>
      <c r="R3459">
        <v>84</v>
      </c>
      <c r="S3459">
        <v>47</v>
      </c>
      <c r="T3459">
        <v>39</v>
      </c>
      <c r="U3459">
        <v>17</v>
      </c>
      <c r="V3459">
        <v>43</v>
      </c>
      <c r="W3459">
        <v>1</v>
      </c>
      <c r="X3459" s="2">
        <v>0.3</v>
      </c>
    </row>
    <row r="3460" spans="1:24" x14ac:dyDescent="0.25">
      <c r="A3460">
        <f t="shared" si="162"/>
        <v>1</v>
      </c>
      <c r="B3460" t="str">
        <f t="shared" si="163"/>
        <v/>
      </c>
      <c r="C3460" t="str">
        <f t="shared" si="164"/>
        <v/>
      </c>
      <c r="D3460">
        <v>2026</v>
      </c>
      <c r="E3460" t="s">
        <v>9993</v>
      </c>
      <c r="F3460" t="s">
        <v>3679</v>
      </c>
      <c r="G3460" t="s">
        <v>29</v>
      </c>
      <c r="H3460" t="s">
        <v>64</v>
      </c>
      <c r="I3460">
        <v>1</v>
      </c>
      <c r="J3460">
        <v>0</v>
      </c>
      <c r="K3460" s="29">
        <v>3.34</v>
      </c>
      <c r="L3460">
        <v>19</v>
      </c>
      <c r="M3460">
        <v>0</v>
      </c>
      <c r="N3460">
        <v>0</v>
      </c>
      <c r="O3460">
        <v>0</v>
      </c>
      <c r="P3460">
        <v>0</v>
      </c>
      <c r="Q3460">
        <v>32.1</v>
      </c>
      <c r="R3460">
        <v>34</v>
      </c>
      <c r="S3460">
        <v>19</v>
      </c>
      <c r="T3460">
        <v>12</v>
      </c>
      <c r="U3460">
        <v>21</v>
      </c>
      <c r="V3460">
        <v>31</v>
      </c>
      <c r="W3460">
        <v>1</v>
      </c>
      <c r="X3460" s="2">
        <v>0.27200000000000002</v>
      </c>
    </row>
    <row r="3461" spans="1:24" x14ac:dyDescent="0.25">
      <c r="A3461" t="str">
        <f t="shared" si="162"/>
        <v/>
      </c>
      <c r="B3461" t="str">
        <f t="shared" si="163"/>
        <v/>
      </c>
      <c r="C3461" t="str">
        <f t="shared" si="164"/>
        <v/>
      </c>
      <c r="D3461">
        <v>2026</v>
      </c>
      <c r="E3461" t="s">
        <v>9994</v>
      </c>
      <c r="F3461" t="s">
        <v>3679</v>
      </c>
      <c r="G3461" t="s">
        <v>24</v>
      </c>
      <c r="H3461" t="s">
        <v>64</v>
      </c>
      <c r="I3461">
        <v>1</v>
      </c>
      <c r="J3461">
        <v>2</v>
      </c>
      <c r="K3461" s="29">
        <v>4.37</v>
      </c>
      <c r="L3461">
        <v>14</v>
      </c>
      <c r="M3461">
        <v>1</v>
      </c>
      <c r="N3461">
        <v>0</v>
      </c>
      <c r="O3461">
        <v>0</v>
      </c>
      <c r="P3461">
        <v>1</v>
      </c>
      <c r="Q3461">
        <v>22.2</v>
      </c>
      <c r="R3461">
        <v>23</v>
      </c>
      <c r="S3461">
        <v>13</v>
      </c>
      <c r="T3461">
        <v>11</v>
      </c>
      <c r="U3461">
        <v>17</v>
      </c>
      <c r="V3461">
        <v>21</v>
      </c>
      <c r="W3461">
        <v>2</v>
      </c>
      <c r="X3461" s="2">
        <v>0.26400000000000001</v>
      </c>
    </row>
    <row r="3462" spans="1:24" x14ac:dyDescent="0.25">
      <c r="A3462" t="str">
        <f t="shared" si="162"/>
        <v/>
      </c>
      <c r="B3462" t="str">
        <f t="shared" si="163"/>
        <v/>
      </c>
      <c r="C3462" t="str">
        <f t="shared" si="164"/>
        <v/>
      </c>
      <c r="D3462">
        <v>2026</v>
      </c>
      <c r="E3462" t="s">
        <v>9995</v>
      </c>
      <c r="F3462" t="s">
        <v>3679</v>
      </c>
      <c r="G3462" t="s">
        <v>24</v>
      </c>
      <c r="H3462" t="s">
        <v>64</v>
      </c>
      <c r="I3462">
        <v>1</v>
      </c>
      <c r="J3462">
        <v>4</v>
      </c>
      <c r="K3462" s="29">
        <v>4.6100000000000003</v>
      </c>
      <c r="L3462">
        <v>21</v>
      </c>
      <c r="M3462">
        <v>0</v>
      </c>
      <c r="N3462">
        <v>0</v>
      </c>
      <c r="O3462">
        <v>0</v>
      </c>
      <c r="P3462">
        <v>0</v>
      </c>
      <c r="Q3462">
        <v>27.1</v>
      </c>
      <c r="R3462">
        <v>28</v>
      </c>
      <c r="S3462">
        <v>20</v>
      </c>
      <c r="T3462">
        <v>14</v>
      </c>
      <c r="U3462">
        <v>14</v>
      </c>
      <c r="V3462">
        <v>28</v>
      </c>
      <c r="W3462">
        <v>11</v>
      </c>
      <c r="X3462" s="2">
        <v>0.26400000000000001</v>
      </c>
    </row>
    <row r="3463" spans="1:24" x14ac:dyDescent="0.25">
      <c r="A3463" t="str">
        <f t="shared" si="162"/>
        <v/>
      </c>
      <c r="B3463" t="str">
        <f t="shared" si="163"/>
        <v/>
      </c>
      <c r="C3463">
        <f t="shared" si="164"/>
        <v>1</v>
      </c>
      <c r="D3463">
        <v>2026</v>
      </c>
      <c r="E3463" t="s">
        <v>5341</v>
      </c>
      <c r="F3463" t="s">
        <v>3679</v>
      </c>
      <c r="G3463" t="s">
        <v>24</v>
      </c>
      <c r="H3463" t="s">
        <v>64</v>
      </c>
      <c r="I3463">
        <v>1</v>
      </c>
      <c r="J3463">
        <v>4</v>
      </c>
      <c r="K3463" s="29">
        <v>5.7</v>
      </c>
      <c r="L3463">
        <v>18</v>
      </c>
      <c r="M3463">
        <v>2</v>
      </c>
      <c r="N3463">
        <v>0</v>
      </c>
      <c r="O3463">
        <v>0</v>
      </c>
      <c r="P3463">
        <v>0</v>
      </c>
      <c r="Q3463">
        <v>36.1</v>
      </c>
      <c r="R3463">
        <v>45</v>
      </c>
      <c r="S3463">
        <v>37</v>
      </c>
      <c r="T3463">
        <v>23</v>
      </c>
      <c r="U3463">
        <v>25</v>
      </c>
      <c r="V3463">
        <v>28</v>
      </c>
      <c r="W3463">
        <v>7</v>
      </c>
      <c r="X3463" s="2">
        <v>0.29599999999999999</v>
      </c>
    </row>
    <row r="3464" spans="1:24" x14ac:dyDescent="0.25">
      <c r="A3464" t="str">
        <f t="shared" si="162"/>
        <v/>
      </c>
      <c r="B3464" t="str">
        <f t="shared" si="163"/>
        <v/>
      </c>
      <c r="C3464" t="str">
        <f t="shared" si="164"/>
        <v/>
      </c>
      <c r="D3464">
        <v>2026</v>
      </c>
      <c r="E3464" t="s">
        <v>9996</v>
      </c>
      <c r="F3464" t="s">
        <v>3679</v>
      </c>
      <c r="G3464" t="s">
        <v>24</v>
      </c>
      <c r="H3464" t="s">
        <v>64</v>
      </c>
      <c r="I3464">
        <v>2</v>
      </c>
      <c r="J3464">
        <v>0</v>
      </c>
      <c r="K3464" s="29">
        <v>6.62</v>
      </c>
      <c r="L3464">
        <v>16</v>
      </c>
      <c r="M3464">
        <v>0</v>
      </c>
      <c r="N3464">
        <v>0</v>
      </c>
      <c r="O3464">
        <v>0</v>
      </c>
      <c r="P3464">
        <v>3</v>
      </c>
      <c r="Q3464">
        <v>17.2</v>
      </c>
      <c r="R3464">
        <v>19</v>
      </c>
      <c r="S3464">
        <v>18</v>
      </c>
      <c r="T3464">
        <v>13</v>
      </c>
      <c r="U3464">
        <v>9</v>
      </c>
      <c r="V3464">
        <v>12</v>
      </c>
      <c r="W3464">
        <v>9</v>
      </c>
      <c r="X3464" s="2">
        <v>0.26800000000000002</v>
      </c>
    </row>
    <row r="3465" spans="1:24" x14ac:dyDescent="0.25">
      <c r="A3465" t="str">
        <f t="shared" si="162"/>
        <v/>
      </c>
      <c r="B3465" t="str">
        <f t="shared" si="163"/>
        <v/>
      </c>
      <c r="C3465" t="str">
        <f t="shared" si="164"/>
        <v/>
      </c>
      <c r="D3465">
        <v>2026</v>
      </c>
      <c r="E3465" t="s">
        <v>9997</v>
      </c>
      <c r="F3465" t="s">
        <v>3679</v>
      </c>
      <c r="G3465" t="s">
        <v>24</v>
      </c>
      <c r="H3465" t="s">
        <v>64</v>
      </c>
      <c r="I3465">
        <v>0</v>
      </c>
      <c r="J3465">
        <v>0</v>
      </c>
      <c r="K3465" s="29">
        <v>7.04</v>
      </c>
      <c r="L3465">
        <v>7</v>
      </c>
      <c r="M3465">
        <v>0</v>
      </c>
      <c r="N3465">
        <v>0</v>
      </c>
      <c r="O3465">
        <v>0</v>
      </c>
      <c r="P3465">
        <v>0</v>
      </c>
      <c r="Q3465">
        <v>7.2</v>
      </c>
      <c r="R3465">
        <v>8</v>
      </c>
      <c r="S3465">
        <v>7</v>
      </c>
      <c r="T3465">
        <v>6</v>
      </c>
      <c r="U3465">
        <v>8</v>
      </c>
      <c r="V3465">
        <v>2</v>
      </c>
      <c r="W3465">
        <v>0</v>
      </c>
      <c r="X3465" s="2">
        <v>0.32</v>
      </c>
    </row>
    <row r="3466" spans="1:24" x14ac:dyDescent="0.25">
      <c r="A3466" t="str">
        <f t="shared" si="162"/>
        <v/>
      </c>
      <c r="B3466" t="str">
        <f t="shared" si="163"/>
        <v/>
      </c>
      <c r="C3466" t="str">
        <f t="shared" si="164"/>
        <v/>
      </c>
      <c r="D3466">
        <v>2026</v>
      </c>
      <c r="E3466" t="s">
        <v>9998</v>
      </c>
      <c r="F3466" t="s">
        <v>3679</v>
      </c>
      <c r="G3466" t="s">
        <v>24</v>
      </c>
      <c r="H3466" t="s">
        <v>64</v>
      </c>
      <c r="I3466">
        <v>2</v>
      </c>
      <c r="J3466">
        <v>1</v>
      </c>
      <c r="K3466" s="29">
        <v>7.11</v>
      </c>
      <c r="L3466">
        <v>19</v>
      </c>
      <c r="M3466">
        <v>0</v>
      </c>
      <c r="N3466">
        <v>0</v>
      </c>
      <c r="O3466">
        <v>0</v>
      </c>
      <c r="P3466">
        <v>0</v>
      </c>
      <c r="Q3466">
        <v>25.1</v>
      </c>
      <c r="R3466">
        <v>27</v>
      </c>
      <c r="S3466">
        <v>27</v>
      </c>
      <c r="T3466">
        <v>20</v>
      </c>
      <c r="U3466">
        <v>16</v>
      </c>
      <c r="V3466">
        <v>17</v>
      </c>
      <c r="W3466">
        <v>6</v>
      </c>
      <c r="X3466" s="2">
        <v>0.26200000000000001</v>
      </c>
    </row>
    <row r="3467" spans="1:24" x14ac:dyDescent="0.25">
      <c r="A3467" t="str">
        <f t="shared" si="162"/>
        <v/>
      </c>
      <c r="B3467" t="str">
        <f t="shared" si="163"/>
        <v/>
      </c>
      <c r="C3467">
        <f t="shared" si="164"/>
        <v>1</v>
      </c>
      <c r="D3467">
        <v>2026</v>
      </c>
      <c r="E3467" t="s">
        <v>6668</v>
      </c>
      <c r="F3467" t="s">
        <v>3679</v>
      </c>
      <c r="G3467" t="s">
        <v>47</v>
      </c>
      <c r="H3467" t="s">
        <v>64</v>
      </c>
      <c r="I3467">
        <v>0</v>
      </c>
      <c r="J3467">
        <v>2</v>
      </c>
      <c r="K3467" s="29">
        <v>7.11</v>
      </c>
      <c r="L3467">
        <v>2</v>
      </c>
      <c r="M3467">
        <v>2</v>
      </c>
      <c r="N3467">
        <v>0</v>
      </c>
      <c r="O3467">
        <v>0</v>
      </c>
      <c r="P3467">
        <v>0</v>
      </c>
      <c r="Q3467">
        <v>6.1</v>
      </c>
      <c r="R3467">
        <v>7</v>
      </c>
      <c r="S3467">
        <v>6</v>
      </c>
      <c r="T3467">
        <v>5</v>
      </c>
      <c r="U3467">
        <v>3</v>
      </c>
      <c r="V3467">
        <v>6</v>
      </c>
      <c r="W3467">
        <v>2</v>
      </c>
      <c r="X3467" s="2">
        <v>0.28000000000000003</v>
      </c>
    </row>
    <row r="3468" spans="1:24" x14ac:dyDescent="0.25">
      <c r="A3468" t="str">
        <f t="shared" si="162"/>
        <v/>
      </c>
      <c r="B3468" t="str">
        <f t="shared" si="163"/>
        <v/>
      </c>
      <c r="C3468" t="str">
        <f t="shared" si="164"/>
        <v/>
      </c>
      <c r="D3468">
        <v>2026</v>
      </c>
      <c r="E3468" t="s">
        <v>9999</v>
      </c>
      <c r="F3468" t="s">
        <v>3679</v>
      </c>
      <c r="G3468" t="s">
        <v>37</v>
      </c>
      <c r="H3468" t="s">
        <v>64</v>
      </c>
      <c r="I3468">
        <v>2</v>
      </c>
      <c r="J3468">
        <v>6</v>
      </c>
      <c r="K3468" s="29">
        <v>7.36</v>
      </c>
      <c r="L3468">
        <v>13</v>
      </c>
      <c r="M3468">
        <v>9</v>
      </c>
      <c r="N3468">
        <v>1</v>
      </c>
      <c r="O3468">
        <v>0</v>
      </c>
      <c r="P3468">
        <v>0</v>
      </c>
      <c r="Q3468">
        <v>44</v>
      </c>
      <c r="R3468">
        <v>47</v>
      </c>
      <c r="S3468">
        <v>44</v>
      </c>
      <c r="T3468">
        <v>36</v>
      </c>
      <c r="U3468">
        <v>30</v>
      </c>
      <c r="V3468">
        <v>30</v>
      </c>
      <c r="W3468">
        <v>1</v>
      </c>
      <c r="X3468" s="2">
        <v>0.27</v>
      </c>
    </row>
    <row r="3469" spans="1:24" x14ac:dyDescent="0.25">
      <c r="A3469">
        <f t="shared" si="162"/>
        <v>1</v>
      </c>
      <c r="B3469" t="str">
        <f t="shared" si="163"/>
        <v/>
      </c>
      <c r="C3469" t="str">
        <f t="shared" si="164"/>
        <v/>
      </c>
      <c r="D3469">
        <v>2026</v>
      </c>
      <c r="E3469" t="s">
        <v>10000</v>
      </c>
      <c r="F3469" t="s">
        <v>3679</v>
      </c>
      <c r="G3469" t="s">
        <v>29</v>
      </c>
      <c r="H3469" t="s">
        <v>64</v>
      </c>
      <c r="I3469">
        <v>1</v>
      </c>
      <c r="J3469">
        <v>0</v>
      </c>
      <c r="K3469" s="29">
        <v>8.44</v>
      </c>
      <c r="L3469">
        <v>9</v>
      </c>
      <c r="M3469">
        <v>2</v>
      </c>
      <c r="N3469">
        <v>0</v>
      </c>
      <c r="O3469">
        <v>0</v>
      </c>
      <c r="P3469">
        <v>0</v>
      </c>
      <c r="Q3469">
        <v>16</v>
      </c>
      <c r="R3469">
        <v>16</v>
      </c>
      <c r="S3469">
        <v>16</v>
      </c>
      <c r="T3469">
        <v>15</v>
      </c>
      <c r="U3469">
        <v>11</v>
      </c>
      <c r="V3469">
        <v>13</v>
      </c>
      <c r="W3469">
        <v>5</v>
      </c>
      <c r="X3469" s="2">
        <v>0.25</v>
      </c>
    </row>
    <row r="3470" spans="1:24" x14ac:dyDescent="0.25">
      <c r="A3470" t="str">
        <f t="shared" si="162"/>
        <v/>
      </c>
      <c r="B3470" t="str">
        <f t="shared" si="163"/>
        <v/>
      </c>
      <c r="C3470" t="str">
        <f t="shared" si="164"/>
        <v/>
      </c>
      <c r="D3470">
        <v>2026</v>
      </c>
      <c r="E3470" t="s">
        <v>10001</v>
      </c>
      <c r="F3470" t="s">
        <v>3679</v>
      </c>
      <c r="G3470" t="s">
        <v>47</v>
      </c>
      <c r="H3470" t="s">
        <v>64</v>
      </c>
      <c r="I3470">
        <v>0</v>
      </c>
      <c r="J3470">
        <v>1</v>
      </c>
      <c r="K3470" s="29">
        <v>11.57</v>
      </c>
      <c r="L3470">
        <v>5</v>
      </c>
      <c r="M3470">
        <v>3</v>
      </c>
      <c r="N3470">
        <v>0</v>
      </c>
      <c r="O3470">
        <v>0</v>
      </c>
      <c r="P3470">
        <v>0</v>
      </c>
      <c r="Q3470">
        <v>7</v>
      </c>
      <c r="R3470">
        <v>11</v>
      </c>
      <c r="S3470">
        <v>9</v>
      </c>
      <c r="T3470">
        <v>9</v>
      </c>
      <c r="U3470">
        <v>8</v>
      </c>
      <c r="V3470">
        <v>5</v>
      </c>
      <c r="W3470">
        <v>1</v>
      </c>
      <c r="X3470" s="2">
        <v>0.36699999999999999</v>
      </c>
    </row>
    <row r="3471" spans="1:24" x14ac:dyDescent="0.25">
      <c r="A3471" t="str">
        <f t="shared" si="162"/>
        <v/>
      </c>
      <c r="B3471" t="str">
        <f t="shared" si="163"/>
        <v/>
      </c>
      <c r="C3471">
        <f t="shared" si="164"/>
        <v>1</v>
      </c>
      <c r="D3471">
        <v>2026</v>
      </c>
      <c r="E3471" t="s">
        <v>7026</v>
      </c>
      <c r="F3471" t="s">
        <v>3679</v>
      </c>
      <c r="G3471" t="s">
        <v>24</v>
      </c>
      <c r="H3471" t="s">
        <v>64</v>
      </c>
      <c r="I3471">
        <v>0</v>
      </c>
      <c r="J3471">
        <v>0</v>
      </c>
      <c r="K3471" s="29">
        <v>12</v>
      </c>
      <c r="L3471">
        <v>5</v>
      </c>
      <c r="M3471">
        <v>0</v>
      </c>
      <c r="N3471">
        <v>0</v>
      </c>
      <c r="O3471">
        <v>0</v>
      </c>
      <c r="P3471">
        <v>0</v>
      </c>
      <c r="Q3471">
        <v>6</v>
      </c>
      <c r="R3471">
        <v>14</v>
      </c>
      <c r="S3471">
        <v>11</v>
      </c>
      <c r="T3471">
        <v>8</v>
      </c>
      <c r="U3471">
        <v>3</v>
      </c>
      <c r="V3471">
        <v>4</v>
      </c>
      <c r="W3471">
        <v>4</v>
      </c>
      <c r="X3471" s="2">
        <v>0.438</v>
      </c>
    </row>
    <row r="3472" spans="1:24" x14ac:dyDescent="0.25">
      <c r="A3472" t="str">
        <f t="shared" si="162"/>
        <v/>
      </c>
      <c r="B3472" t="str">
        <f t="shared" si="163"/>
        <v/>
      </c>
      <c r="C3472" t="str">
        <f t="shared" si="164"/>
        <v/>
      </c>
      <c r="D3472">
        <v>2026</v>
      </c>
      <c r="E3472" t="s">
        <v>10002</v>
      </c>
      <c r="F3472" t="s">
        <v>3679</v>
      </c>
      <c r="G3472" t="s">
        <v>37</v>
      </c>
      <c r="H3472" t="s">
        <v>64</v>
      </c>
      <c r="I3472">
        <v>0</v>
      </c>
      <c r="J3472">
        <v>1</v>
      </c>
      <c r="K3472" s="29">
        <v>13.5</v>
      </c>
      <c r="L3472">
        <v>7</v>
      </c>
      <c r="M3472">
        <v>0</v>
      </c>
      <c r="N3472">
        <v>0</v>
      </c>
      <c r="O3472">
        <v>0</v>
      </c>
      <c r="P3472">
        <v>0</v>
      </c>
      <c r="Q3472">
        <v>6.2</v>
      </c>
      <c r="R3472">
        <v>10</v>
      </c>
      <c r="S3472">
        <v>11</v>
      </c>
      <c r="T3472">
        <v>10</v>
      </c>
      <c r="U3472">
        <v>4</v>
      </c>
      <c r="V3472">
        <v>4</v>
      </c>
      <c r="W3472">
        <v>0</v>
      </c>
      <c r="X3472" s="2">
        <v>0.37</v>
      </c>
    </row>
    <row r="3473" spans="1:24" x14ac:dyDescent="0.25">
      <c r="A3473" t="str">
        <f t="shared" si="162"/>
        <v/>
      </c>
      <c r="B3473" t="str">
        <f t="shared" si="163"/>
        <v/>
      </c>
      <c r="C3473" t="str">
        <f t="shared" si="164"/>
        <v/>
      </c>
      <c r="D3473">
        <v>2026</v>
      </c>
      <c r="E3473" t="s">
        <v>9162</v>
      </c>
      <c r="F3473" t="s">
        <v>3679</v>
      </c>
      <c r="G3473" t="s">
        <v>37</v>
      </c>
      <c r="H3473" t="s">
        <v>64</v>
      </c>
      <c r="I3473">
        <v>0</v>
      </c>
      <c r="J3473">
        <v>1</v>
      </c>
      <c r="K3473" s="29">
        <v>15.43</v>
      </c>
      <c r="L3473">
        <v>1</v>
      </c>
      <c r="M3473">
        <v>1</v>
      </c>
      <c r="N3473">
        <v>0</v>
      </c>
      <c r="O3473">
        <v>0</v>
      </c>
      <c r="P3473">
        <v>0</v>
      </c>
      <c r="Q3473">
        <v>2.1</v>
      </c>
      <c r="R3473">
        <v>3</v>
      </c>
      <c r="S3473">
        <v>4</v>
      </c>
      <c r="T3473">
        <v>4</v>
      </c>
      <c r="U3473">
        <v>4</v>
      </c>
      <c r="V3473">
        <v>4</v>
      </c>
      <c r="W3473">
        <v>0</v>
      </c>
      <c r="X3473" s="2">
        <v>0.3</v>
      </c>
    </row>
    <row r="3474" spans="1:24" x14ac:dyDescent="0.25">
      <c r="A3474" t="str">
        <f t="shared" si="162"/>
        <v/>
      </c>
      <c r="B3474" t="str">
        <f t="shared" si="163"/>
        <v/>
      </c>
      <c r="C3474" t="str">
        <f t="shared" si="164"/>
        <v/>
      </c>
      <c r="D3474">
        <v>2026</v>
      </c>
      <c r="E3474" t="s">
        <v>10003</v>
      </c>
      <c r="F3474" t="s">
        <v>3679</v>
      </c>
      <c r="G3474" t="s">
        <v>47</v>
      </c>
      <c r="H3474" t="s">
        <v>64</v>
      </c>
      <c r="I3474">
        <v>0</v>
      </c>
      <c r="J3474">
        <v>0</v>
      </c>
      <c r="K3474" s="29">
        <v>15.75</v>
      </c>
      <c r="L3474">
        <v>5</v>
      </c>
      <c r="M3474">
        <v>0</v>
      </c>
      <c r="N3474">
        <v>0</v>
      </c>
      <c r="O3474">
        <v>0</v>
      </c>
      <c r="P3474">
        <v>0</v>
      </c>
      <c r="Q3474">
        <v>4</v>
      </c>
      <c r="R3474">
        <v>8</v>
      </c>
      <c r="S3474">
        <v>7</v>
      </c>
      <c r="T3474">
        <v>7</v>
      </c>
      <c r="U3474">
        <v>2</v>
      </c>
      <c r="V3474">
        <v>1</v>
      </c>
      <c r="W3474">
        <v>1</v>
      </c>
      <c r="X3474" s="2">
        <v>0.42099999999999999</v>
      </c>
    </row>
    <row r="3475" spans="1:24" x14ac:dyDescent="0.25">
      <c r="A3475" t="str">
        <f t="shared" si="162"/>
        <v/>
      </c>
      <c r="B3475" t="str">
        <f t="shared" si="163"/>
        <v/>
      </c>
      <c r="C3475" t="str">
        <f t="shared" si="164"/>
        <v/>
      </c>
      <c r="D3475">
        <v>2026</v>
      </c>
      <c r="E3475" t="s">
        <v>10004</v>
      </c>
      <c r="F3475" t="s">
        <v>3679</v>
      </c>
      <c r="G3475" t="s">
        <v>47</v>
      </c>
      <c r="H3475" t="s">
        <v>64</v>
      </c>
      <c r="I3475">
        <v>0</v>
      </c>
      <c r="J3475">
        <v>0</v>
      </c>
      <c r="K3475" s="29">
        <v>18.36</v>
      </c>
      <c r="L3475">
        <v>10</v>
      </c>
      <c r="M3475">
        <v>2</v>
      </c>
      <c r="N3475">
        <v>0</v>
      </c>
      <c r="O3475">
        <v>0</v>
      </c>
      <c r="P3475">
        <v>0</v>
      </c>
      <c r="Q3475">
        <v>8.1</v>
      </c>
      <c r="R3475">
        <v>15</v>
      </c>
      <c r="S3475">
        <v>18</v>
      </c>
      <c r="T3475">
        <v>17</v>
      </c>
      <c r="U3475">
        <v>9</v>
      </c>
      <c r="V3475">
        <v>6</v>
      </c>
      <c r="W3475">
        <v>4</v>
      </c>
      <c r="X3475" s="2">
        <v>0.375</v>
      </c>
    </row>
    <row r="3476" spans="1:24" x14ac:dyDescent="0.25">
      <c r="A3476" t="str">
        <f t="shared" si="162"/>
        <v/>
      </c>
      <c r="B3476" t="str">
        <f t="shared" si="163"/>
        <v/>
      </c>
      <c r="C3476">
        <f t="shared" si="164"/>
        <v>1</v>
      </c>
      <c r="D3476">
        <v>2026</v>
      </c>
      <c r="E3476" t="s">
        <v>5674</v>
      </c>
      <c r="F3476" t="s">
        <v>3679</v>
      </c>
      <c r="G3476" t="s">
        <v>37</v>
      </c>
      <c r="H3476" t="s">
        <v>64</v>
      </c>
      <c r="I3476">
        <v>0</v>
      </c>
      <c r="J3476">
        <v>2</v>
      </c>
      <c r="K3476" s="29">
        <v>19.8</v>
      </c>
      <c r="L3476">
        <v>4</v>
      </c>
      <c r="M3476">
        <v>1</v>
      </c>
      <c r="N3476">
        <v>0</v>
      </c>
      <c r="O3476">
        <v>0</v>
      </c>
      <c r="P3476">
        <v>0</v>
      </c>
      <c r="Q3476">
        <v>5</v>
      </c>
      <c r="R3476">
        <v>11</v>
      </c>
      <c r="S3476">
        <v>12</v>
      </c>
      <c r="T3476">
        <v>11</v>
      </c>
      <c r="U3476">
        <v>6</v>
      </c>
      <c r="V3476">
        <v>3</v>
      </c>
      <c r="W3476">
        <v>2</v>
      </c>
      <c r="X3476" s="2">
        <v>0.42299999999999999</v>
      </c>
    </row>
    <row r="3477" spans="1:24" x14ac:dyDescent="0.25">
      <c r="A3477" t="str">
        <f t="shared" si="162"/>
        <v/>
      </c>
      <c r="B3477" t="str">
        <f t="shared" si="163"/>
        <v/>
      </c>
      <c r="C3477" t="str">
        <f t="shared" si="164"/>
        <v/>
      </c>
      <c r="D3477">
        <v>2026</v>
      </c>
      <c r="E3477" t="s">
        <v>10005</v>
      </c>
      <c r="F3477" t="s">
        <v>3698</v>
      </c>
      <c r="G3477" t="s">
        <v>37</v>
      </c>
      <c r="H3477" t="s">
        <v>64</v>
      </c>
      <c r="I3477">
        <v>5</v>
      </c>
      <c r="J3477">
        <v>5</v>
      </c>
      <c r="K3477" s="29">
        <v>5.03</v>
      </c>
      <c r="L3477">
        <v>14</v>
      </c>
      <c r="M3477">
        <v>10</v>
      </c>
      <c r="N3477">
        <v>0</v>
      </c>
      <c r="O3477">
        <v>0</v>
      </c>
      <c r="P3477">
        <v>0</v>
      </c>
      <c r="Q3477">
        <v>68</v>
      </c>
      <c r="R3477">
        <v>64</v>
      </c>
      <c r="S3477">
        <v>44</v>
      </c>
      <c r="T3477">
        <v>38</v>
      </c>
      <c r="U3477">
        <v>35</v>
      </c>
      <c r="V3477">
        <v>73</v>
      </c>
      <c r="W3477">
        <v>10</v>
      </c>
      <c r="X3477" s="2">
        <v>0.254</v>
      </c>
    </row>
    <row r="3478" spans="1:24" x14ac:dyDescent="0.25">
      <c r="A3478" t="str">
        <f t="shared" si="162"/>
        <v/>
      </c>
      <c r="B3478" t="str">
        <f t="shared" si="163"/>
        <v/>
      </c>
      <c r="C3478" t="str">
        <f t="shared" si="164"/>
        <v/>
      </c>
      <c r="D3478">
        <v>2026</v>
      </c>
      <c r="E3478" t="s">
        <v>10006</v>
      </c>
      <c r="F3478" t="s">
        <v>3698</v>
      </c>
      <c r="G3478" t="s">
        <v>37</v>
      </c>
      <c r="H3478" t="s">
        <v>64</v>
      </c>
      <c r="I3478">
        <v>4</v>
      </c>
      <c r="J3478">
        <v>3</v>
      </c>
      <c r="K3478" s="29">
        <v>5.4</v>
      </c>
      <c r="L3478">
        <v>14</v>
      </c>
      <c r="M3478">
        <v>13</v>
      </c>
      <c r="N3478">
        <v>1</v>
      </c>
      <c r="O3478">
        <v>1</v>
      </c>
      <c r="P3478">
        <v>0</v>
      </c>
      <c r="Q3478">
        <v>70</v>
      </c>
      <c r="R3478">
        <v>87</v>
      </c>
      <c r="S3478">
        <v>47</v>
      </c>
      <c r="T3478">
        <v>42</v>
      </c>
      <c r="U3478">
        <v>26</v>
      </c>
      <c r="V3478">
        <v>46</v>
      </c>
      <c r="W3478">
        <v>2</v>
      </c>
      <c r="X3478" s="2">
        <v>0.30599999999999999</v>
      </c>
    </row>
    <row r="3479" spans="1:24" x14ac:dyDescent="0.25">
      <c r="A3479">
        <f t="shared" si="162"/>
        <v>1</v>
      </c>
      <c r="B3479" t="str">
        <f t="shared" si="163"/>
        <v/>
      </c>
      <c r="C3479" t="str">
        <f t="shared" si="164"/>
        <v/>
      </c>
      <c r="D3479">
        <v>2026</v>
      </c>
      <c r="E3479" t="s">
        <v>10007</v>
      </c>
      <c r="F3479" t="s">
        <v>3698</v>
      </c>
      <c r="G3479" t="s">
        <v>29</v>
      </c>
      <c r="H3479" t="s">
        <v>64</v>
      </c>
      <c r="I3479">
        <v>0</v>
      </c>
      <c r="J3479">
        <v>7</v>
      </c>
      <c r="K3479" s="29">
        <v>9.35</v>
      </c>
      <c r="L3479">
        <v>14</v>
      </c>
      <c r="M3479">
        <v>13</v>
      </c>
      <c r="N3479">
        <v>0</v>
      </c>
      <c r="O3479">
        <v>0</v>
      </c>
      <c r="P3479">
        <v>0</v>
      </c>
      <c r="Q3479">
        <v>51</v>
      </c>
      <c r="R3479">
        <v>75</v>
      </c>
      <c r="S3479">
        <v>66</v>
      </c>
      <c r="T3479">
        <v>53</v>
      </c>
      <c r="U3479">
        <v>27</v>
      </c>
      <c r="V3479">
        <v>32</v>
      </c>
      <c r="W3479">
        <v>5</v>
      </c>
      <c r="X3479" s="2">
        <v>0.34100000000000003</v>
      </c>
    </row>
    <row r="3480" spans="1:24" x14ac:dyDescent="0.25">
      <c r="A3480" t="str">
        <f t="shared" si="162"/>
        <v/>
      </c>
      <c r="B3480" t="str">
        <f t="shared" si="163"/>
        <v/>
      </c>
      <c r="C3480" t="str">
        <f t="shared" si="164"/>
        <v/>
      </c>
      <c r="D3480">
        <v>2026</v>
      </c>
      <c r="E3480" t="s">
        <v>10008</v>
      </c>
      <c r="F3480" t="s">
        <v>3698</v>
      </c>
      <c r="G3480" t="s">
        <v>37</v>
      </c>
      <c r="H3480" t="s">
        <v>64</v>
      </c>
      <c r="I3480">
        <v>5</v>
      </c>
      <c r="J3480">
        <v>1</v>
      </c>
      <c r="K3480" s="29">
        <v>4.54</v>
      </c>
      <c r="L3480">
        <v>20</v>
      </c>
      <c r="M3480">
        <v>0</v>
      </c>
      <c r="N3480">
        <v>0</v>
      </c>
      <c r="O3480">
        <v>0</v>
      </c>
      <c r="P3480">
        <v>5</v>
      </c>
      <c r="Q3480">
        <v>41.2</v>
      </c>
      <c r="R3480">
        <v>45</v>
      </c>
      <c r="S3480">
        <v>28</v>
      </c>
      <c r="T3480">
        <v>21</v>
      </c>
      <c r="U3480">
        <v>15</v>
      </c>
      <c r="V3480">
        <v>42</v>
      </c>
      <c r="W3480">
        <v>7</v>
      </c>
      <c r="X3480" s="2">
        <v>0.27400000000000002</v>
      </c>
    </row>
    <row r="3481" spans="1:24" x14ac:dyDescent="0.25">
      <c r="A3481">
        <f t="shared" si="162"/>
        <v>1</v>
      </c>
      <c r="B3481" t="str">
        <f t="shared" si="163"/>
        <v/>
      </c>
      <c r="C3481" t="str">
        <f t="shared" si="164"/>
        <v/>
      </c>
      <c r="D3481">
        <v>2026</v>
      </c>
      <c r="E3481" t="s">
        <v>10009</v>
      </c>
      <c r="F3481" t="s">
        <v>3698</v>
      </c>
      <c r="G3481" t="s">
        <v>29</v>
      </c>
      <c r="H3481" t="s">
        <v>64</v>
      </c>
      <c r="I3481">
        <v>2</v>
      </c>
      <c r="J3481">
        <v>0</v>
      </c>
      <c r="K3481" s="29">
        <v>6.12</v>
      </c>
      <c r="L3481">
        <v>20</v>
      </c>
      <c r="M3481">
        <v>0</v>
      </c>
      <c r="N3481">
        <v>0</v>
      </c>
      <c r="O3481">
        <v>0</v>
      </c>
      <c r="P3481">
        <v>0</v>
      </c>
      <c r="Q3481">
        <v>25</v>
      </c>
      <c r="R3481">
        <v>31</v>
      </c>
      <c r="S3481">
        <v>23</v>
      </c>
      <c r="T3481">
        <v>17</v>
      </c>
      <c r="U3481">
        <v>20</v>
      </c>
      <c r="V3481">
        <v>20</v>
      </c>
      <c r="W3481">
        <v>3</v>
      </c>
      <c r="X3481" s="2">
        <v>0.28999999999999998</v>
      </c>
    </row>
    <row r="3482" spans="1:24" x14ac:dyDescent="0.25">
      <c r="A3482" t="str">
        <f t="shared" si="162"/>
        <v/>
      </c>
      <c r="B3482" t="str">
        <f t="shared" si="163"/>
        <v/>
      </c>
      <c r="C3482" t="str">
        <f t="shared" si="164"/>
        <v/>
      </c>
      <c r="D3482">
        <v>2026</v>
      </c>
      <c r="E3482" t="s">
        <v>10010</v>
      </c>
      <c r="F3482" t="s">
        <v>3698</v>
      </c>
      <c r="G3482" t="s">
        <v>37</v>
      </c>
      <c r="H3482" t="s">
        <v>64</v>
      </c>
      <c r="I3482">
        <v>1</v>
      </c>
      <c r="J3482">
        <v>2</v>
      </c>
      <c r="K3482" s="29">
        <v>6.68</v>
      </c>
      <c r="L3482">
        <v>11</v>
      </c>
      <c r="M3482">
        <v>2</v>
      </c>
      <c r="N3482">
        <v>0</v>
      </c>
      <c r="O3482">
        <v>0</v>
      </c>
      <c r="P3482">
        <v>0</v>
      </c>
      <c r="Q3482">
        <v>31</v>
      </c>
      <c r="R3482">
        <v>35</v>
      </c>
      <c r="S3482">
        <v>25</v>
      </c>
      <c r="T3482">
        <v>23</v>
      </c>
      <c r="U3482">
        <v>13</v>
      </c>
      <c r="V3482">
        <v>31</v>
      </c>
      <c r="W3482">
        <v>4</v>
      </c>
      <c r="X3482" s="2">
        <v>0.29199999999999998</v>
      </c>
    </row>
    <row r="3483" spans="1:24" x14ac:dyDescent="0.25">
      <c r="A3483">
        <f t="shared" si="162"/>
        <v>1</v>
      </c>
      <c r="B3483" t="str">
        <f t="shared" si="163"/>
        <v/>
      </c>
      <c r="C3483" t="str">
        <f t="shared" si="164"/>
        <v/>
      </c>
      <c r="D3483">
        <v>2026</v>
      </c>
      <c r="E3483" t="s">
        <v>10011</v>
      </c>
      <c r="F3483" t="s">
        <v>3698</v>
      </c>
      <c r="G3483" t="s">
        <v>29</v>
      </c>
      <c r="H3483" t="s">
        <v>64</v>
      </c>
      <c r="I3483">
        <v>1</v>
      </c>
      <c r="J3483">
        <v>2</v>
      </c>
      <c r="K3483" s="29">
        <v>7.43</v>
      </c>
      <c r="L3483">
        <v>21</v>
      </c>
      <c r="M3483">
        <v>0</v>
      </c>
      <c r="N3483">
        <v>0</v>
      </c>
      <c r="O3483">
        <v>0</v>
      </c>
      <c r="P3483">
        <v>0</v>
      </c>
      <c r="Q3483">
        <v>23</v>
      </c>
      <c r="R3483">
        <v>15</v>
      </c>
      <c r="S3483">
        <v>23</v>
      </c>
      <c r="T3483">
        <v>19</v>
      </c>
      <c r="U3483">
        <v>27</v>
      </c>
      <c r="V3483">
        <v>22</v>
      </c>
      <c r="W3483">
        <v>14</v>
      </c>
      <c r="X3483" s="2">
        <v>0.18099999999999999</v>
      </c>
    </row>
    <row r="3484" spans="1:24" x14ac:dyDescent="0.25">
      <c r="A3484" t="str">
        <f t="shared" si="162"/>
        <v/>
      </c>
      <c r="B3484" t="str">
        <f t="shared" si="163"/>
        <v/>
      </c>
      <c r="C3484" t="str">
        <f t="shared" si="164"/>
        <v/>
      </c>
      <c r="D3484">
        <v>2026</v>
      </c>
      <c r="E3484" t="s">
        <v>3697</v>
      </c>
      <c r="F3484" t="s">
        <v>3698</v>
      </c>
      <c r="G3484" t="s">
        <v>24</v>
      </c>
      <c r="H3484" t="s">
        <v>64</v>
      </c>
      <c r="I3484">
        <v>0</v>
      </c>
      <c r="J3484">
        <v>1</v>
      </c>
      <c r="K3484" s="29">
        <v>9.64</v>
      </c>
      <c r="L3484">
        <v>4</v>
      </c>
      <c r="M3484">
        <v>2</v>
      </c>
      <c r="N3484">
        <v>0</v>
      </c>
      <c r="O3484">
        <v>0</v>
      </c>
      <c r="P3484">
        <v>0</v>
      </c>
      <c r="Q3484">
        <v>4.2</v>
      </c>
      <c r="R3484">
        <v>6</v>
      </c>
      <c r="S3484">
        <v>12</v>
      </c>
      <c r="T3484">
        <v>5</v>
      </c>
      <c r="U3484">
        <v>8</v>
      </c>
      <c r="V3484">
        <v>6</v>
      </c>
      <c r="W3484">
        <v>1</v>
      </c>
      <c r="X3484" s="2">
        <v>0.26100000000000001</v>
      </c>
    </row>
    <row r="3485" spans="1:24" x14ac:dyDescent="0.25">
      <c r="A3485" t="str">
        <f t="shared" si="162"/>
        <v/>
      </c>
      <c r="B3485" t="str">
        <f t="shared" si="163"/>
        <v/>
      </c>
      <c r="C3485" t="str">
        <f t="shared" si="164"/>
        <v/>
      </c>
      <c r="D3485">
        <v>2026</v>
      </c>
      <c r="E3485" t="s">
        <v>10012</v>
      </c>
      <c r="F3485" t="s">
        <v>3698</v>
      </c>
      <c r="G3485" t="s">
        <v>37</v>
      </c>
      <c r="H3485" t="s">
        <v>64</v>
      </c>
      <c r="I3485">
        <v>0</v>
      </c>
      <c r="J3485">
        <v>0</v>
      </c>
      <c r="K3485" s="29">
        <v>10.38</v>
      </c>
      <c r="L3485">
        <v>12</v>
      </c>
      <c r="M3485">
        <v>0</v>
      </c>
      <c r="N3485">
        <v>0</v>
      </c>
      <c r="O3485">
        <v>0</v>
      </c>
      <c r="P3485">
        <v>0</v>
      </c>
      <c r="Q3485">
        <v>8.1999999999999993</v>
      </c>
      <c r="R3485">
        <v>19</v>
      </c>
      <c r="S3485">
        <v>17</v>
      </c>
      <c r="T3485">
        <v>10</v>
      </c>
      <c r="U3485">
        <v>8</v>
      </c>
      <c r="V3485">
        <v>6</v>
      </c>
      <c r="W3485">
        <v>4</v>
      </c>
      <c r="X3485" s="2">
        <v>0.40400000000000003</v>
      </c>
    </row>
    <row r="3486" spans="1:24" x14ac:dyDescent="0.25">
      <c r="A3486" t="str">
        <f t="shared" si="162"/>
        <v/>
      </c>
      <c r="B3486" t="str">
        <f t="shared" si="163"/>
        <v/>
      </c>
      <c r="C3486" t="str">
        <f t="shared" si="164"/>
        <v/>
      </c>
      <c r="D3486">
        <v>2026</v>
      </c>
      <c r="E3486" t="s">
        <v>10013</v>
      </c>
      <c r="F3486" t="s">
        <v>3698</v>
      </c>
      <c r="G3486" t="s">
        <v>24</v>
      </c>
      <c r="H3486" t="s">
        <v>64</v>
      </c>
      <c r="I3486">
        <v>1</v>
      </c>
      <c r="J3486">
        <v>1</v>
      </c>
      <c r="K3486" s="29">
        <v>11.1</v>
      </c>
      <c r="L3486">
        <v>14</v>
      </c>
      <c r="M3486">
        <v>0</v>
      </c>
      <c r="N3486">
        <v>0</v>
      </c>
      <c r="O3486">
        <v>0</v>
      </c>
      <c r="P3486">
        <v>0</v>
      </c>
      <c r="Q3486">
        <v>24.1</v>
      </c>
      <c r="R3486">
        <v>43</v>
      </c>
      <c r="S3486">
        <v>43</v>
      </c>
      <c r="T3486">
        <v>30</v>
      </c>
      <c r="U3486">
        <v>18</v>
      </c>
      <c r="V3486">
        <v>27</v>
      </c>
      <c r="W3486">
        <v>15</v>
      </c>
      <c r="X3486" s="2">
        <v>0.39100000000000001</v>
      </c>
    </row>
    <row r="3487" spans="1:24" x14ac:dyDescent="0.25">
      <c r="A3487" t="str">
        <f t="shared" si="162"/>
        <v/>
      </c>
      <c r="B3487" t="str">
        <f t="shared" si="163"/>
        <v/>
      </c>
      <c r="C3487" t="str">
        <f t="shared" si="164"/>
        <v/>
      </c>
      <c r="D3487">
        <v>2026</v>
      </c>
      <c r="E3487" t="s">
        <v>10014</v>
      </c>
      <c r="F3487" t="s">
        <v>3698</v>
      </c>
      <c r="G3487" t="s">
        <v>47</v>
      </c>
      <c r="H3487" t="s">
        <v>64</v>
      </c>
      <c r="I3487">
        <v>1</v>
      </c>
      <c r="J3487">
        <v>0</v>
      </c>
      <c r="K3487" s="29">
        <v>12</v>
      </c>
      <c r="L3487">
        <v>14</v>
      </c>
      <c r="M3487">
        <v>0</v>
      </c>
      <c r="N3487">
        <v>0</v>
      </c>
      <c r="O3487">
        <v>0</v>
      </c>
      <c r="P3487">
        <v>0</v>
      </c>
      <c r="Q3487">
        <v>21</v>
      </c>
      <c r="R3487">
        <v>31</v>
      </c>
      <c r="S3487">
        <v>30</v>
      </c>
      <c r="T3487">
        <v>28</v>
      </c>
      <c r="U3487">
        <v>21</v>
      </c>
      <c r="V3487">
        <v>13</v>
      </c>
      <c r="W3487">
        <v>5</v>
      </c>
      <c r="X3487" s="2">
        <v>0.35599999999999998</v>
      </c>
    </row>
    <row r="3488" spans="1:24" x14ac:dyDescent="0.25">
      <c r="A3488" t="str">
        <f t="shared" si="162"/>
        <v/>
      </c>
      <c r="B3488" t="str">
        <f t="shared" si="163"/>
        <v/>
      </c>
      <c r="C3488" t="str">
        <f t="shared" si="164"/>
        <v/>
      </c>
      <c r="D3488">
        <v>2026</v>
      </c>
      <c r="E3488" t="s">
        <v>10015</v>
      </c>
      <c r="F3488" t="s">
        <v>3698</v>
      </c>
      <c r="G3488" t="s">
        <v>37</v>
      </c>
      <c r="H3488" t="s">
        <v>64</v>
      </c>
      <c r="I3488">
        <v>0</v>
      </c>
      <c r="J3488">
        <v>1</v>
      </c>
      <c r="K3488" s="29">
        <v>13.71</v>
      </c>
      <c r="L3488">
        <v>18</v>
      </c>
      <c r="M3488">
        <v>1</v>
      </c>
      <c r="N3488">
        <v>0</v>
      </c>
      <c r="O3488">
        <v>0</v>
      </c>
      <c r="P3488">
        <v>0</v>
      </c>
      <c r="Q3488">
        <v>21.2</v>
      </c>
      <c r="R3488">
        <v>42</v>
      </c>
      <c r="S3488">
        <v>38</v>
      </c>
      <c r="T3488">
        <v>33</v>
      </c>
      <c r="U3488">
        <v>17</v>
      </c>
      <c r="V3488">
        <v>15</v>
      </c>
      <c r="W3488">
        <v>8</v>
      </c>
      <c r="X3488" s="2">
        <v>0.42399999999999999</v>
      </c>
    </row>
    <row r="3489" spans="1:24" x14ac:dyDescent="0.25">
      <c r="A3489" t="str">
        <f t="shared" si="162"/>
        <v/>
      </c>
      <c r="B3489" t="str">
        <f t="shared" si="163"/>
        <v/>
      </c>
      <c r="C3489" t="str">
        <f t="shared" si="164"/>
        <v/>
      </c>
      <c r="D3489">
        <v>2026</v>
      </c>
      <c r="E3489" t="s">
        <v>10016</v>
      </c>
      <c r="F3489" t="s">
        <v>3698</v>
      </c>
      <c r="G3489" t="s">
        <v>24</v>
      </c>
      <c r="H3489" t="s">
        <v>64</v>
      </c>
      <c r="I3489">
        <v>0</v>
      </c>
      <c r="J3489">
        <v>5</v>
      </c>
      <c r="K3489" s="29">
        <v>15.68</v>
      </c>
      <c r="L3489">
        <v>14</v>
      </c>
      <c r="M3489">
        <v>5</v>
      </c>
      <c r="N3489">
        <v>0</v>
      </c>
      <c r="O3489">
        <v>0</v>
      </c>
      <c r="P3489">
        <v>0</v>
      </c>
      <c r="Q3489">
        <v>20.2</v>
      </c>
      <c r="R3489">
        <v>42</v>
      </c>
      <c r="S3489">
        <v>45</v>
      </c>
      <c r="T3489">
        <v>36</v>
      </c>
      <c r="U3489">
        <v>30</v>
      </c>
      <c r="V3489">
        <v>13</v>
      </c>
      <c r="W3489">
        <v>7</v>
      </c>
      <c r="X3489" s="2">
        <v>0.438</v>
      </c>
    </row>
    <row r="3490" spans="1:24" x14ac:dyDescent="0.25">
      <c r="A3490" t="str">
        <f t="shared" si="162"/>
        <v/>
      </c>
      <c r="B3490" t="str">
        <f t="shared" si="163"/>
        <v/>
      </c>
      <c r="C3490" t="str">
        <f t="shared" si="164"/>
        <v/>
      </c>
      <c r="D3490">
        <v>2026</v>
      </c>
      <c r="E3490" t="s">
        <v>3705</v>
      </c>
      <c r="F3490" t="s">
        <v>3698</v>
      </c>
      <c r="G3490" t="s">
        <v>37</v>
      </c>
      <c r="H3490" t="s">
        <v>64</v>
      </c>
      <c r="I3490">
        <v>0</v>
      </c>
      <c r="J3490">
        <v>2</v>
      </c>
      <c r="K3490" s="29">
        <v>25.14</v>
      </c>
      <c r="L3490">
        <v>8</v>
      </c>
      <c r="M3490">
        <v>4</v>
      </c>
      <c r="N3490">
        <v>0</v>
      </c>
      <c r="O3490">
        <v>0</v>
      </c>
      <c r="P3490">
        <v>0</v>
      </c>
      <c r="Q3490">
        <v>9.1999999999999993</v>
      </c>
      <c r="R3490">
        <v>13</v>
      </c>
      <c r="S3490">
        <v>29</v>
      </c>
      <c r="T3490">
        <v>27</v>
      </c>
      <c r="U3490">
        <v>25</v>
      </c>
      <c r="V3490">
        <v>14</v>
      </c>
      <c r="W3490">
        <v>4</v>
      </c>
      <c r="X3490" s="2">
        <v>0.35099999999999998</v>
      </c>
    </row>
    <row r="3491" spans="1:24" x14ac:dyDescent="0.25">
      <c r="A3491">
        <f t="shared" si="162"/>
        <v>1</v>
      </c>
      <c r="B3491" t="str">
        <f t="shared" si="163"/>
        <v/>
      </c>
      <c r="C3491" t="str">
        <f t="shared" si="164"/>
        <v/>
      </c>
      <c r="D3491">
        <v>2026</v>
      </c>
      <c r="E3491" t="s">
        <v>10017</v>
      </c>
      <c r="F3491" t="s">
        <v>3698</v>
      </c>
      <c r="G3491" t="s">
        <v>29</v>
      </c>
      <c r="H3491" t="s">
        <v>64</v>
      </c>
      <c r="I3491">
        <v>0</v>
      </c>
      <c r="J3491">
        <v>1</v>
      </c>
      <c r="K3491" s="29">
        <v>36</v>
      </c>
      <c r="L3491">
        <v>2</v>
      </c>
      <c r="M3491">
        <v>1</v>
      </c>
      <c r="N3491">
        <v>0</v>
      </c>
      <c r="O3491">
        <v>0</v>
      </c>
      <c r="P3491">
        <v>0</v>
      </c>
      <c r="Q3491">
        <v>1</v>
      </c>
      <c r="R3491">
        <v>2</v>
      </c>
      <c r="S3491">
        <v>4</v>
      </c>
      <c r="T3491">
        <v>4</v>
      </c>
      <c r="U3491">
        <v>6</v>
      </c>
      <c r="V3491">
        <v>2</v>
      </c>
      <c r="W3491">
        <v>0</v>
      </c>
      <c r="X3491" s="2">
        <v>0.4</v>
      </c>
    </row>
    <row r="3492" spans="1:24" x14ac:dyDescent="0.25">
      <c r="A3492" t="str">
        <f t="shared" si="162"/>
        <v/>
      </c>
      <c r="B3492" t="str">
        <f t="shared" si="163"/>
        <v/>
      </c>
      <c r="C3492" t="str">
        <f t="shared" si="164"/>
        <v/>
      </c>
      <c r="D3492">
        <v>2026</v>
      </c>
      <c r="E3492" t="s">
        <v>10018</v>
      </c>
      <c r="F3492" t="s">
        <v>3715</v>
      </c>
      <c r="G3492" t="s">
        <v>37</v>
      </c>
      <c r="H3492" t="s">
        <v>64</v>
      </c>
      <c r="I3492">
        <v>3</v>
      </c>
      <c r="J3492">
        <v>1</v>
      </c>
      <c r="K3492" s="29">
        <v>4.4400000000000004</v>
      </c>
      <c r="L3492">
        <v>12</v>
      </c>
      <c r="M3492">
        <v>11</v>
      </c>
      <c r="N3492">
        <v>0</v>
      </c>
      <c r="O3492">
        <v>0</v>
      </c>
      <c r="P3492">
        <v>0</v>
      </c>
      <c r="Q3492">
        <v>52.2</v>
      </c>
      <c r="R3492">
        <v>47</v>
      </c>
      <c r="S3492">
        <v>31</v>
      </c>
      <c r="T3492">
        <v>26</v>
      </c>
      <c r="U3492">
        <v>44</v>
      </c>
      <c r="V3492">
        <v>47</v>
      </c>
      <c r="W3492">
        <v>4</v>
      </c>
      <c r="X3492" s="2">
        <v>0.219</v>
      </c>
    </row>
    <row r="3493" spans="1:24" x14ac:dyDescent="0.25">
      <c r="A3493" t="str">
        <f t="shared" si="162"/>
        <v/>
      </c>
      <c r="B3493" t="str">
        <f t="shared" si="163"/>
        <v/>
      </c>
      <c r="C3493" t="str">
        <f t="shared" si="164"/>
        <v/>
      </c>
      <c r="D3493">
        <v>2026</v>
      </c>
      <c r="E3493" t="s">
        <v>10019</v>
      </c>
      <c r="F3493" t="s">
        <v>3715</v>
      </c>
      <c r="G3493" t="s">
        <v>24</v>
      </c>
      <c r="H3493" t="s">
        <v>64</v>
      </c>
      <c r="I3493">
        <v>3</v>
      </c>
      <c r="J3493">
        <v>3</v>
      </c>
      <c r="K3493" s="29">
        <v>5.1100000000000003</v>
      </c>
      <c r="L3493">
        <v>15</v>
      </c>
      <c r="M3493">
        <v>10</v>
      </c>
      <c r="N3493">
        <v>2</v>
      </c>
      <c r="O3493">
        <v>1</v>
      </c>
      <c r="P3493">
        <v>0</v>
      </c>
      <c r="Q3493">
        <v>68.2</v>
      </c>
      <c r="R3493">
        <v>77</v>
      </c>
      <c r="S3493">
        <v>44</v>
      </c>
      <c r="T3493">
        <v>39</v>
      </c>
      <c r="U3493">
        <v>24</v>
      </c>
      <c r="V3493">
        <v>46</v>
      </c>
      <c r="W3493">
        <v>5</v>
      </c>
      <c r="X3493" s="2">
        <v>0.27400000000000002</v>
      </c>
    </row>
    <row r="3494" spans="1:24" x14ac:dyDescent="0.25">
      <c r="A3494" t="str">
        <f t="shared" ref="A3494:A3557" si="165">IF(OR(G3494="SR", G3494="GR"), 1, "")</f>
        <v/>
      </c>
      <c r="B3494" t="str">
        <f t="shared" si="163"/>
        <v/>
      </c>
      <c r="C3494" t="str">
        <f t="shared" si="164"/>
        <v/>
      </c>
      <c r="D3494">
        <v>2026</v>
      </c>
      <c r="E3494" t="s">
        <v>10020</v>
      </c>
      <c r="F3494" t="s">
        <v>3715</v>
      </c>
      <c r="G3494" t="s">
        <v>37</v>
      </c>
      <c r="H3494" t="s">
        <v>64</v>
      </c>
      <c r="I3494">
        <v>5</v>
      </c>
      <c r="J3494">
        <v>5</v>
      </c>
      <c r="K3494" s="29">
        <v>5.99</v>
      </c>
      <c r="L3494">
        <v>13</v>
      </c>
      <c r="M3494">
        <v>13</v>
      </c>
      <c r="N3494">
        <v>2</v>
      </c>
      <c r="O3494">
        <v>1</v>
      </c>
      <c r="P3494">
        <v>0</v>
      </c>
      <c r="Q3494">
        <v>70.2</v>
      </c>
      <c r="R3494">
        <v>73</v>
      </c>
      <c r="S3494">
        <v>49</v>
      </c>
      <c r="T3494">
        <v>47</v>
      </c>
      <c r="U3494">
        <v>31</v>
      </c>
      <c r="V3494">
        <v>50</v>
      </c>
      <c r="W3494">
        <v>11</v>
      </c>
      <c r="X3494" s="2">
        <v>0.26500000000000001</v>
      </c>
    </row>
    <row r="3495" spans="1:24" x14ac:dyDescent="0.25">
      <c r="A3495" t="str">
        <f t="shared" si="165"/>
        <v/>
      </c>
      <c r="B3495" t="str">
        <f t="shared" si="163"/>
        <v/>
      </c>
      <c r="C3495" t="str">
        <f t="shared" si="164"/>
        <v/>
      </c>
      <c r="D3495">
        <v>2026</v>
      </c>
      <c r="E3495" t="s">
        <v>10021</v>
      </c>
      <c r="F3495" t="s">
        <v>3715</v>
      </c>
      <c r="G3495" t="s">
        <v>37</v>
      </c>
      <c r="H3495" t="s">
        <v>64</v>
      </c>
      <c r="I3495">
        <v>2</v>
      </c>
      <c r="J3495">
        <v>6</v>
      </c>
      <c r="K3495" s="29">
        <v>7.69</v>
      </c>
      <c r="L3495">
        <v>17</v>
      </c>
      <c r="M3495">
        <v>3</v>
      </c>
      <c r="N3495">
        <v>0</v>
      </c>
      <c r="O3495">
        <v>0</v>
      </c>
      <c r="P3495">
        <v>1</v>
      </c>
      <c r="Q3495">
        <v>48</v>
      </c>
      <c r="R3495">
        <v>49</v>
      </c>
      <c r="S3495">
        <v>44</v>
      </c>
      <c r="T3495">
        <v>41</v>
      </c>
      <c r="U3495">
        <v>36</v>
      </c>
      <c r="V3495">
        <v>37</v>
      </c>
      <c r="W3495">
        <v>6</v>
      </c>
      <c r="X3495" s="2">
        <v>0.26300000000000001</v>
      </c>
    </row>
    <row r="3496" spans="1:24" x14ac:dyDescent="0.25">
      <c r="A3496" t="str">
        <f t="shared" si="165"/>
        <v/>
      </c>
      <c r="B3496" t="str">
        <f t="shared" si="163"/>
        <v/>
      </c>
      <c r="C3496" t="str">
        <f t="shared" si="164"/>
        <v/>
      </c>
      <c r="D3496">
        <v>2026</v>
      </c>
      <c r="E3496" t="s">
        <v>10022</v>
      </c>
      <c r="F3496" t="s">
        <v>3715</v>
      </c>
      <c r="G3496" t="s">
        <v>47</v>
      </c>
      <c r="H3496" t="s">
        <v>64</v>
      </c>
      <c r="I3496">
        <v>0</v>
      </c>
      <c r="J3496">
        <v>0</v>
      </c>
      <c r="K3496" s="29">
        <v>2.4500000000000002</v>
      </c>
      <c r="L3496">
        <v>3</v>
      </c>
      <c r="M3496">
        <v>0</v>
      </c>
      <c r="N3496">
        <v>0</v>
      </c>
      <c r="O3496">
        <v>0</v>
      </c>
      <c r="P3496">
        <v>0</v>
      </c>
      <c r="Q3496">
        <v>3.2</v>
      </c>
      <c r="R3496">
        <v>3</v>
      </c>
      <c r="S3496">
        <v>4</v>
      </c>
      <c r="T3496">
        <v>1</v>
      </c>
      <c r="U3496">
        <v>7</v>
      </c>
      <c r="V3496">
        <v>5</v>
      </c>
      <c r="W3496">
        <v>1</v>
      </c>
      <c r="X3496" s="2">
        <v>0.25</v>
      </c>
    </row>
    <row r="3497" spans="1:24" x14ac:dyDescent="0.25">
      <c r="A3497" t="str">
        <f t="shared" si="165"/>
        <v/>
      </c>
      <c r="B3497" t="str">
        <f t="shared" si="163"/>
        <v/>
      </c>
      <c r="C3497" t="str">
        <f t="shared" si="164"/>
        <v/>
      </c>
      <c r="D3497">
        <v>2026</v>
      </c>
      <c r="E3497" t="s">
        <v>10023</v>
      </c>
      <c r="F3497" t="s">
        <v>3715</v>
      </c>
      <c r="G3497" t="s">
        <v>47</v>
      </c>
      <c r="H3497" t="s">
        <v>64</v>
      </c>
      <c r="I3497">
        <v>0</v>
      </c>
      <c r="J3497">
        <v>0</v>
      </c>
      <c r="K3497" s="29">
        <v>5.4</v>
      </c>
      <c r="L3497">
        <v>1</v>
      </c>
      <c r="M3497">
        <v>0</v>
      </c>
      <c r="N3497">
        <v>0</v>
      </c>
      <c r="O3497">
        <v>0</v>
      </c>
      <c r="P3497">
        <v>0</v>
      </c>
      <c r="Q3497">
        <v>1.2</v>
      </c>
      <c r="R3497">
        <v>1</v>
      </c>
      <c r="S3497">
        <v>1</v>
      </c>
      <c r="T3497">
        <v>1</v>
      </c>
      <c r="U3497">
        <v>1</v>
      </c>
      <c r="V3497">
        <v>1</v>
      </c>
      <c r="W3497">
        <v>0</v>
      </c>
      <c r="X3497" s="2">
        <v>0.2</v>
      </c>
    </row>
    <row r="3498" spans="1:24" x14ac:dyDescent="0.25">
      <c r="A3498">
        <f t="shared" si="165"/>
        <v>1</v>
      </c>
      <c r="B3498" t="str">
        <f t="shared" si="163"/>
        <v/>
      </c>
      <c r="C3498" t="str">
        <f t="shared" si="164"/>
        <v/>
      </c>
      <c r="D3498">
        <v>2026</v>
      </c>
      <c r="E3498" t="s">
        <v>3721</v>
      </c>
      <c r="F3498" t="s">
        <v>3715</v>
      </c>
      <c r="G3498" t="s">
        <v>32</v>
      </c>
      <c r="H3498" t="s">
        <v>64</v>
      </c>
      <c r="I3498">
        <v>2</v>
      </c>
      <c r="J3498">
        <v>4</v>
      </c>
      <c r="K3498" s="29">
        <v>8.23</v>
      </c>
      <c r="L3498">
        <v>13</v>
      </c>
      <c r="M3498">
        <v>1</v>
      </c>
      <c r="N3498">
        <v>0</v>
      </c>
      <c r="O3498">
        <v>0</v>
      </c>
      <c r="P3498">
        <v>0</v>
      </c>
      <c r="Q3498">
        <v>35</v>
      </c>
      <c r="R3498">
        <v>43</v>
      </c>
      <c r="S3498">
        <v>36</v>
      </c>
      <c r="T3498">
        <v>32</v>
      </c>
      <c r="U3498">
        <v>15</v>
      </c>
      <c r="V3498">
        <v>24</v>
      </c>
      <c r="W3498">
        <v>7</v>
      </c>
      <c r="X3498" s="2">
        <v>0.29699999999999999</v>
      </c>
    </row>
    <row r="3499" spans="1:24" x14ac:dyDescent="0.25">
      <c r="A3499" t="str">
        <f t="shared" si="165"/>
        <v/>
      </c>
      <c r="B3499" t="str">
        <f t="shared" si="163"/>
        <v/>
      </c>
      <c r="C3499" t="str">
        <f t="shared" si="164"/>
        <v/>
      </c>
      <c r="D3499">
        <v>2026</v>
      </c>
      <c r="E3499" t="s">
        <v>10024</v>
      </c>
      <c r="F3499" t="s">
        <v>3715</v>
      </c>
      <c r="G3499" t="s">
        <v>37</v>
      </c>
      <c r="H3499" t="s">
        <v>64</v>
      </c>
      <c r="I3499">
        <v>0</v>
      </c>
      <c r="J3499">
        <v>4</v>
      </c>
      <c r="K3499" s="29">
        <v>9.16</v>
      </c>
      <c r="L3499">
        <v>13</v>
      </c>
      <c r="M3499">
        <v>1</v>
      </c>
      <c r="N3499">
        <v>0</v>
      </c>
      <c r="O3499">
        <v>0</v>
      </c>
      <c r="P3499">
        <v>2</v>
      </c>
      <c r="Q3499">
        <v>18.2</v>
      </c>
      <c r="R3499">
        <v>25</v>
      </c>
      <c r="S3499">
        <v>20</v>
      </c>
      <c r="T3499">
        <v>19</v>
      </c>
      <c r="U3499">
        <v>10</v>
      </c>
      <c r="V3499">
        <v>16</v>
      </c>
      <c r="W3499">
        <v>3</v>
      </c>
      <c r="X3499" s="2">
        <v>0.32100000000000001</v>
      </c>
    </row>
    <row r="3500" spans="1:24" x14ac:dyDescent="0.25">
      <c r="A3500" t="str">
        <f t="shared" si="165"/>
        <v/>
      </c>
      <c r="B3500" t="str">
        <f t="shared" si="163"/>
        <v/>
      </c>
      <c r="C3500" t="str">
        <f t="shared" si="164"/>
        <v/>
      </c>
      <c r="D3500">
        <v>2026</v>
      </c>
      <c r="E3500" t="s">
        <v>10025</v>
      </c>
      <c r="F3500" t="s">
        <v>3715</v>
      </c>
      <c r="G3500" t="s">
        <v>47</v>
      </c>
      <c r="H3500" t="s">
        <v>64</v>
      </c>
      <c r="I3500">
        <v>0</v>
      </c>
      <c r="J3500">
        <v>3</v>
      </c>
      <c r="K3500" s="29">
        <v>13.34</v>
      </c>
      <c r="L3500">
        <v>16</v>
      </c>
      <c r="M3500">
        <v>3</v>
      </c>
      <c r="N3500">
        <v>0</v>
      </c>
      <c r="O3500">
        <v>0</v>
      </c>
      <c r="P3500">
        <v>1</v>
      </c>
      <c r="Q3500">
        <v>29</v>
      </c>
      <c r="R3500">
        <v>44</v>
      </c>
      <c r="S3500">
        <v>44</v>
      </c>
      <c r="T3500">
        <v>43</v>
      </c>
      <c r="U3500">
        <v>27</v>
      </c>
      <c r="V3500">
        <v>23</v>
      </c>
      <c r="W3500">
        <v>13</v>
      </c>
      <c r="X3500" s="2">
        <v>0.34599999999999997</v>
      </c>
    </row>
    <row r="3501" spans="1:24" x14ac:dyDescent="0.25">
      <c r="A3501" t="str">
        <f t="shared" si="165"/>
        <v/>
      </c>
      <c r="B3501" t="str">
        <f t="shared" si="163"/>
        <v/>
      </c>
      <c r="C3501" t="str">
        <f t="shared" si="164"/>
        <v/>
      </c>
      <c r="D3501">
        <v>2026</v>
      </c>
      <c r="E3501" t="s">
        <v>10026</v>
      </c>
      <c r="F3501" t="s">
        <v>3715</v>
      </c>
      <c r="G3501" t="s">
        <v>24</v>
      </c>
      <c r="H3501" t="s">
        <v>64</v>
      </c>
      <c r="I3501">
        <v>0</v>
      </c>
      <c r="J3501">
        <v>3</v>
      </c>
      <c r="K3501" s="29">
        <v>13.5</v>
      </c>
      <c r="L3501">
        <v>13</v>
      </c>
      <c r="M3501">
        <v>0</v>
      </c>
      <c r="N3501">
        <v>0</v>
      </c>
      <c r="O3501">
        <v>0</v>
      </c>
      <c r="P3501">
        <v>0</v>
      </c>
      <c r="Q3501">
        <v>17.100000000000001</v>
      </c>
      <c r="R3501">
        <v>17</v>
      </c>
      <c r="S3501">
        <v>30</v>
      </c>
      <c r="T3501">
        <v>26</v>
      </c>
      <c r="U3501">
        <v>23</v>
      </c>
      <c r="V3501">
        <v>12</v>
      </c>
      <c r="W3501">
        <v>8</v>
      </c>
      <c r="X3501" s="2">
        <v>0.25800000000000001</v>
      </c>
    </row>
    <row r="3502" spans="1:24" x14ac:dyDescent="0.25">
      <c r="A3502" t="str">
        <f t="shared" si="165"/>
        <v/>
      </c>
      <c r="B3502" t="str">
        <f t="shared" si="163"/>
        <v/>
      </c>
      <c r="C3502" t="str">
        <f t="shared" si="164"/>
        <v/>
      </c>
      <c r="D3502">
        <v>2026</v>
      </c>
      <c r="E3502" t="s">
        <v>10027</v>
      </c>
      <c r="F3502" t="s">
        <v>3715</v>
      </c>
      <c r="G3502" t="s">
        <v>47</v>
      </c>
      <c r="H3502" t="s">
        <v>64</v>
      </c>
      <c r="I3502">
        <v>0</v>
      </c>
      <c r="J3502">
        <v>1</v>
      </c>
      <c r="K3502" s="29">
        <v>14.09</v>
      </c>
      <c r="L3502">
        <v>7</v>
      </c>
      <c r="M3502">
        <v>1</v>
      </c>
      <c r="N3502">
        <v>0</v>
      </c>
      <c r="O3502">
        <v>0</v>
      </c>
      <c r="P3502">
        <v>0</v>
      </c>
      <c r="Q3502">
        <v>7.2</v>
      </c>
      <c r="R3502">
        <v>15</v>
      </c>
      <c r="S3502">
        <v>14</v>
      </c>
      <c r="T3502">
        <v>12</v>
      </c>
      <c r="U3502">
        <v>13</v>
      </c>
      <c r="V3502">
        <v>4</v>
      </c>
      <c r="W3502">
        <v>4</v>
      </c>
      <c r="X3502" s="2">
        <v>0.441</v>
      </c>
    </row>
    <row r="3503" spans="1:24" x14ac:dyDescent="0.25">
      <c r="A3503">
        <f t="shared" si="165"/>
        <v>1</v>
      </c>
      <c r="B3503" t="str">
        <f t="shared" si="163"/>
        <v/>
      </c>
      <c r="C3503" t="str">
        <f t="shared" si="164"/>
        <v/>
      </c>
      <c r="D3503">
        <v>2026</v>
      </c>
      <c r="E3503" t="s">
        <v>10028</v>
      </c>
      <c r="F3503" t="s">
        <v>3715</v>
      </c>
      <c r="G3503" t="s">
        <v>32</v>
      </c>
      <c r="H3503" t="s">
        <v>64</v>
      </c>
      <c r="I3503">
        <v>0</v>
      </c>
      <c r="J3503">
        <v>0</v>
      </c>
      <c r="K3503" s="29">
        <v>14.14</v>
      </c>
      <c r="L3503">
        <v>6</v>
      </c>
      <c r="M3503">
        <v>1</v>
      </c>
      <c r="N3503">
        <v>0</v>
      </c>
      <c r="O3503">
        <v>0</v>
      </c>
      <c r="P3503">
        <v>0</v>
      </c>
      <c r="Q3503">
        <v>7</v>
      </c>
      <c r="R3503">
        <v>8</v>
      </c>
      <c r="S3503">
        <v>14</v>
      </c>
      <c r="T3503">
        <v>11</v>
      </c>
      <c r="U3503">
        <v>16</v>
      </c>
      <c r="V3503">
        <v>9</v>
      </c>
      <c r="W3503">
        <v>1</v>
      </c>
      <c r="X3503" s="2">
        <v>0.28599999999999998</v>
      </c>
    </row>
    <row r="3504" spans="1:24" x14ac:dyDescent="0.25">
      <c r="A3504" t="str">
        <f t="shared" si="165"/>
        <v/>
      </c>
      <c r="B3504" t="str">
        <f t="shared" si="163"/>
        <v/>
      </c>
      <c r="C3504" t="str">
        <f t="shared" si="164"/>
        <v/>
      </c>
      <c r="D3504">
        <v>2026</v>
      </c>
      <c r="E3504" t="s">
        <v>10029</v>
      </c>
      <c r="F3504" t="s">
        <v>3715</v>
      </c>
      <c r="G3504" t="s">
        <v>24</v>
      </c>
      <c r="H3504" t="s">
        <v>64</v>
      </c>
      <c r="I3504">
        <v>0</v>
      </c>
      <c r="J3504">
        <v>0</v>
      </c>
      <c r="K3504" s="29">
        <v>15.43</v>
      </c>
      <c r="L3504">
        <v>3</v>
      </c>
      <c r="M3504">
        <v>0</v>
      </c>
      <c r="N3504">
        <v>0</v>
      </c>
      <c r="O3504">
        <v>0</v>
      </c>
      <c r="P3504">
        <v>0</v>
      </c>
      <c r="Q3504">
        <v>2.1</v>
      </c>
      <c r="R3504">
        <v>0</v>
      </c>
      <c r="S3504">
        <v>4</v>
      </c>
      <c r="T3504">
        <v>4</v>
      </c>
      <c r="U3504">
        <v>5</v>
      </c>
      <c r="V3504">
        <v>1</v>
      </c>
      <c r="W3504">
        <v>1</v>
      </c>
      <c r="X3504" s="2">
        <v>0</v>
      </c>
    </row>
    <row r="3505" spans="1:24" x14ac:dyDescent="0.25">
      <c r="A3505" t="str">
        <f t="shared" si="165"/>
        <v/>
      </c>
      <c r="B3505" t="str">
        <f t="shared" si="163"/>
        <v/>
      </c>
      <c r="C3505" t="str">
        <f t="shared" si="164"/>
        <v/>
      </c>
      <c r="D3505">
        <v>2026</v>
      </c>
      <c r="E3505" t="s">
        <v>10030</v>
      </c>
      <c r="F3505" t="s">
        <v>3715</v>
      </c>
      <c r="G3505" t="s">
        <v>47</v>
      </c>
      <c r="H3505" t="s">
        <v>64</v>
      </c>
      <c r="I3505">
        <v>0</v>
      </c>
      <c r="J3505">
        <v>1</v>
      </c>
      <c r="K3505" s="29">
        <v>23.88</v>
      </c>
      <c r="L3505">
        <v>7</v>
      </c>
      <c r="M3505">
        <v>1</v>
      </c>
      <c r="N3505">
        <v>0</v>
      </c>
      <c r="O3505">
        <v>0</v>
      </c>
      <c r="P3505">
        <v>0</v>
      </c>
      <c r="Q3505">
        <v>8.1999999999999993</v>
      </c>
      <c r="R3505">
        <v>18</v>
      </c>
      <c r="S3505">
        <v>24</v>
      </c>
      <c r="T3505">
        <v>23</v>
      </c>
      <c r="U3505">
        <v>13</v>
      </c>
      <c r="V3505">
        <v>5</v>
      </c>
      <c r="W3505">
        <v>8</v>
      </c>
      <c r="X3505" s="2">
        <v>0.439</v>
      </c>
    </row>
    <row r="3506" spans="1:24" x14ac:dyDescent="0.25">
      <c r="A3506" t="str">
        <f t="shared" si="165"/>
        <v/>
      </c>
      <c r="B3506" t="str">
        <f t="shared" si="163"/>
        <v/>
      </c>
      <c r="C3506">
        <f t="shared" si="164"/>
        <v>1</v>
      </c>
      <c r="D3506">
        <v>2026</v>
      </c>
      <c r="E3506" t="s">
        <v>6965</v>
      </c>
      <c r="F3506" t="s">
        <v>3715</v>
      </c>
      <c r="G3506" t="s">
        <v>37</v>
      </c>
      <c r="H3506" t="s">
        <v>64</v>
      </c>
      <c r="I3506">
        <v>0</v>
      </c>
      <c r="J3506">
        <v>0</v>
      </c>
      <c r="K3506" s="29">
        <v>30.86</v>
      </c>
      <c r="L3506">
        <v>4</v>
      </c>
      <c r="M3506">
        <v>0</v>
      </c>
      <c r="N3506">
        <v>0</v>
      </c>
      <c r="O3506">
        <v>0</v>
      </c>
      <c r="P3506">
        <v>0</v>
      </c>
      <c r="Q3506">
        <v>2.1</v>
      </c>
      <c r="R3506">
        <v>3</v>
      </c>
      <c r="S3506">
        <v>8</v>
      </c>
      <c r="T3506">
        <v>8</v>
      </c>
      <c r="U3506">
        <v>12</v>
      </c>
      <c r="V3506">
        <v>0</v>
      </c>
      <c r="W3506">
        <v>4</v>
      </c>
      <c r="X3506" s="2">
        <v>0.375</v>
      </c>
    </row>
    <row r="3507" spans="1:24" x14ac:dyDescent="0.25">
      <c r="A3507" t="str">
        <f t="shared" si="165"/>
        <v/>
      </c>
      <c r="B3507" t="str">
        <f t="shared" si="163"/>
        <v/>
      </c>
      <c r="C3507" t="str">
        <f t="shared" si="164"/>
        <v/>
      </c>
      <c r="D3507">
        <v>2026</v>
      </c>
      <c r="E3507" t="s">
        <v>10031</v>
      </c>
      <c r="F3507" t="s">
        <v>3715</v>
      </c>
      <c r="G3507" t="s">
        <v>47</v>
      </c>
      <c r="H3507" t="s">
        <v>64</v>
      </c>
      <c r="I3507">
        <v>0</v>
      </c>
      <c r="J3507">
        <v>1</v>
      </c>
      <c r="K3507" s="29">
        <v>43.2</v>
      </c>
      <c r="L3507">
        <v>4</v>
      </c>
      <c r="M3507">
        <v>2</v>
      </c>
      <c r="N3507">
        <v>0</v>
      </c>
      <c r="O3507">
        <v>0</v>
      </c>
      <c r="P3507">
        <v>0</v>
      </c>
      <c r="Q3507">
        <v>3.1</v>
      </c>
      <c r="R3507">
        <v>7</v>
      </c>
      <c r="S3507">
        <v>16</v>
      </c>
      <c r="T3507">
        <v>16</v>
      </c>
      <c r="U3507">
        <v>13</v>
      </c>
      <c r="V3507">
        <v>4</v>
      </c>
      <c r="W3507">
        <v>2</v>
      </c>
      <c r="X3507" s="2">
        <v>0.438</v>
      </c>
    </row>
    <row r="3508" spans="1:24" x14ac:dyDescent="0.25">
      <c r="A3508" t="str">
        <f t="shared" si="165"/>
        <v/>
      </c>
      <c r="B3508" t="str">
        <f t="shared" si="163"/>
        <v/>
      </c>
      <c r="C3508" t="str">
        <f t="shared" si="164"/>
        <v/>
      </c>
      <c r="D3508">
        <v>2026</v>
      </c>
      <c r="E3508" t="s">
        <v>10032</v>
      </c>
      <c r="F3508" t="s">
        <v>3737</v>
      </c>
      <c r="G3508" t="s">
        <v>47</v>
      </c>
      <c r="H3508" t="s">
        <v>64</v>
      </c>
      <c r="I3508">
        <v>1</v>
      </c>
      <c r="J3508">
        <v>5</v>
      </c>
      <c r="K3508" s="29">
        <v>5.25</v>
      </c>
      <c r="L3508">
        <v>13</v>
      </c>
      <c r="M3508">
        <v>10</v>
      </c>
      <c r="N3508">
        <v>1</v>
      </c>
      <c r="O3508">
        <v>0</v>
      </c>
      <c r="P3508">
        <v>0</v>
      </c>
      <c r="Q3508">
        <v>60</v>
      </c>
      <c r="R3508">
        <v>71</v>
      </c>
      <c r="S3508">
        <v>44</v>
      </c>
      <c r="T3508">
        <v>35</v>
      </c>
      <c r="U3508">
        <v>26</v>
      </c>
      <c r="V3508">
        <v>45</v>
      </c>
      <c r="W3508">
        <v>11</v>
      </c>
      <c r="X3508" s="2">
        <v>0.3</v>
      </c>
    </row>
    <row r="3509" spans="1:24" x14ac:dyDescent="0.25">
      <c r="A3509">
        <f t="shared" si="165"/>
        <v>1</v>
      </c>
      <c r="B3509" t="str">
        <f t="shared" si="163"/>
        <v/>
      </c>
      <c r="C3509" t="str">
        <f t="shared" si="164"/>
        <v/>
      </c>
      <c r="D3509">
        <v>2026</v>
      </c>
      <c r="E3509" t="s">
        <v>10033</v>
      </c>
      <c r="F3509" t="s">
        <v>3737</v>
      </c>
      <c r="G3509" t="s">
        <v>29</v>
      </c>
      <c r="H3509" t="s">
        <v>64</v>
      </c>
      <c r="I3509">
        <v>1</v>
      </c>
      <c r="J3509">
        <v>6</v>
      </c>
      <c r="K3509" s="29">
        <v>9.25</v>
      </c>
      <c r="L3509">
        <v>15</v>
      </c>
      <c r="M3509">
        <v>5</v>
      </c>
      <c r="N3509">
        <v>0</v>
      </c>
      <c r="O3509">
        <v>0</v>
      </c>
      <c r="P3509">
        <v>1</v>
      </c>
      <c r="Q3509">
        <v>47.2</v>
      </c>
      <c r="R3509">
        <v>76</v>
      </c>
      <c r="S3509">
        <v>60</v>
      </c>
      <c r="T3509">
        <v>49</v>
      </c>
      <c r="U3509">
        <v>25</v>
      </c>
      <c r="V3509">
        <v>39</v>
      </c>
      <c r="W3509">
        <v>15</v>
      </c>
      <c r="X3509" s="2">
        <v>0.374</v>
      </c>
    </row>
    <row r="3510" spans="1:24" x14ac:dyDescent="0.25">
      <c r="A3510" t="str">
        <f t="shared" si="165"/>
        <v/>
      </c>
      <c r="B3510" t="str">
        <f t="shared" si="163"/>
        <v/>
      </c>
      <c r="C3510" t="str">
        <f t="shared" si="164"/>
        <v/>
      </c>
      <c r="D3510">
        <v>2026</v>
      </c>
      <c r="E3510" t="s">
        <v>10034</v>
      </c>
      <c r="F3510" t="s">
        <v>3737</v>
      </c>
      <c r="G3510" t="s">
        <v>37</v>
      </c>
      <c r="H3510" t="s">
        <v>64</v>
      </c>
      <c r="I3510">
        <v>2</v>
      </c>
      <c r="J3510">
        <v>1</v>
      </c>
      <c r="K3510" s="29">
        <v>4.45</v>
      </c>
      <c r="L3510">
        <v>17</v>
      </c>
      <c r="M3510">
        <v>0</v>
      </c>
      <c r="N3510">
        <v>0</v>
      </c>
      <c r="O3510">
        <v>0</v>
      </c>
      <c r="P3510">
        <v>0</v>
      </c>
      <c r="Q3510">
        <v>32.1</v>
      </c>
      <c r="R3510">
        <v>28</v>
      </c>
      <c r="S3510">
        <v>20</v>
      </c>
      <c r="T3510">
        <v>16</v>
      </c>
      <c r="U3510">
        <v>20</v>
      </c>
      <c r="V3510">
        <v>18</v>
      </c>
      <c r="W3510">
        <v>0</v>
      </c>
      <c r="X3510" s="2">
        <v>0.22800000000000001</v>
      </c>
    </row>
    <row r="3511" spans="1:24" x14ac:dyDescent="0.25">
      <c r="A3511" t="str">
        <f t="shared" si="165"/>
        <v/>
      </c>
      <c r="B3511" t="str">
        <f t="shared" si="163"/>
        <v/>
      </c>
      <c r="C3511" t="str">
        <f t="shared" si="164"/>
        <v/>
      </c>
      <c r="D3511">
        <v>2026</v>
      </c>
      <c r="E3511" t="s">
        <v>10035</v>
      </c>
      <c r="F3511" t="s">
        <v>3737</v>
      </c>
      <c r="G3511" t="s">
        <v>37</v>
      </c>
      <c r="H3511" t="s">
        <v>64</v>
      </c>
      <c r="I3511">
        <v>0</v>
      </c>
      <c r="J3511">
        <v>0</v>
      </c>
      <c r="K3511" s="29">
        <v>4.5</v>
      </c>
      <c r="L3511">
        <v>2</v>
      </c>
      <c r="M3511">
        <v>1</v>
      </c>
      <c r="N3511">
        <v>0</v>
      </c>
      <c r="O3511">
        <v>0</v>
      </c>
      <c r="P3511">
        <v>0</v>
      </c>
      <c r="Q3511">
        <v>4</v>
      </c>
      <c r="R3511">
        <v>3</v>
      </c>
      <c r="S3511">
        <v>3</v>
      </c>
      <c r="T3511">
        <v>2</v>
      </c>
      <c r="U3511">
        <v>2</v>
      </c>
      <c r="V3511">
        <v>0</v>
      </c>
      <c r="W3511">
        <v>0</v>
      </c>
      <c r="X3511" s="2">
        <v>0.214</v>
      </c>
    </row>
    <row r="3512" spans="1:24" x14ac:dyDescent="0.25">
      <c r="A3512" t="str">
        <f t="shared" si="165"/>
        <v/>
      </c>
      <c r="B3512" t="str">
        <f t="shared" si="163"/>
        <v/>
      </c>
      <c r="C3512" t="str">
        <f t="shared" si="164"/>
        <v/>
      </c>
      <c r="D3512">
        <v>2026</v>
      </c>
      <c r="E3512" t="s">
        <v>10036</v>
      </c>
      <c r="F3512" t="s">
        <v>3737</v>
      </c>
      <c r="G3512" t="s">
        <v>24</v>
      </c>
      <c r="H3512" t="s">
        <v>64</v>
      </c>
      <c r="I3512">
        <v>1</v>
      </c>
      <c r="J3512">
        <v>2</v>
      </c>
      <c r="K3512" s="29">
        <v>6</v>
      </c>
      <c r="L3512">
        <v>18</v>
      </c>
      <c r="M3512">
        <v>5</v>
      </c>
      <c r="N3512">
        <v>0</v>
      </c>
      <c r="O3512">
        <v>0</v>
      </c>
      <c r="P3512">
        <v>0</v>
      </c>
      <c r="Q3512">
        <v>45</v>
      </c>
      <c r="R3512">
        <v>45</v>
      </c>
      <c r="S3512">
        <v>38</v>
      </c>
      <c r="T3512">
        <v>30</v>
      </c>
      <c r="U3512">
        <v>43</v>
      </c>
      <c r="V3512">
        <v>25</v>
      </c>
      <c r="W3512">
        <v>7</v>
      </c>
      <c r="X3512" s="2">
        <v>0.26300000000000001</v>
      </c>
    </row>
    <row r="3513" spans="1:24" x14ac:dyDescent="0.25">
      <c r="A3513" t="str">
        <f t="shared" si="165"/>
        <v/>
      </c>
      <c r="B3513" t="str">
        <f t="shared" si="163"/>
        <v/>
      </c>
      <c r="C3513" t="str">
        <f t="shared" si="164"/>
        <v/>
      </c>
      <c r="D3513">
        <v>2026</v>
      </c>
      <c r="E3513" t="s">
        <v>10037</v>
      </c>
      <c r="F3513" t="s">
        <v>3737</v>
      </c>
      <c r="G3513" t="s">
        <v>24</v>
      </c>
      <c r="H3513" t="s">
        <v>64</v>
      </c>
      <c r="I3513">
        <v>1</v>
      </c>
      <c r="J3513">
        <v>2</v>
      </c>
      <c r="K3513" s="29">
        <v>8.1</v>
      </c>
      <c r="L3513">
        <v>13</v>
      </c>
      <c r="M3513">
        <v>1</v>
      </c>
      <c r="N3513">
        <v>0</v>
      </c>
      <c r="O3513">
        <v>0</v>
      </c>
      <c r="P3513">
        <v>0</v>
      </c>
      <c r="Q3513">
        <v>16.2</v>
      </c>
      <c r="R3513">
        <v>19</v>
      </c>
      <c r="S3513">
        <v>16</v>
      </c>
      <c r="T3513">
        <v>15</v>
      </c>
      <c r="U3513">
        <v>14</v>
      </c>
      <c r="V3513">
        <v>19</v>
      </c>
      <c r="W3513">
        <v>6</v>
      </c>
      <c r="X3513" s="2">
        <v>0.28399999999999997</v>
      </c>
    </row>
    <row r="3514" spans="1:24" x14ac:dyDescent="0.25">
      <c r="A3514" t="str">
        <f t="shared" si="165"/>
        <v/>
      </c>
      <c r="B3514" t="str">
        <f t="shared" si="163"/>
        <v/>
      </c>
      <c r="C3514" t="str">
        <f t="shared" si="164"/>
        <v/>
      </c>
      <c r="D3514">
        <v>2026</v>
      </c>
      <c r="E3514" t="s">
        <v>10038</v>
      </c>
      <c r="F3514" t="s">
        <v>3737</v>
      </c>
      <c r="G3514" t="s">
        <v>37</v>
      </c>
      <c r="H3514" t="s">
        <v>64</v>
      </c>
      <c r="I3514">
        <v>2</v>
      </c>
      <c r="J3514">
        <v>4</v>
      </c>
      <c r="K3514" s="29">
        <v>8.69</v>
      </c>
      <c r="L3514">
        <v>16</v>
      </c>
      <c r="M3514">
        <v>5</v>
      </c>
      <c r="N3514">
        <v>0</v>
      </c>
      <c r="O3514">
        <v>0</v>
      </c>
      <c r="P3514">
        <v>1</v>
      </c>
      <c r="Q3514">
        <v>39.1</v>
      </c>
      <c r="R3514">
        <v>50</v>
      </c>
      <c r="S3514">
        <v>44</v>
      </c>
      <c r="T3514">
        <v>38</v>
      </c>
      <c r="U3514">
        <v>33</v>
      </c>
      <c r="V3514">
        <v>37</v>
      </c>
      <c r="W3514">
        <v>9</v>
      </c>
      <c r="X3514" s="2">
        <v>0.307</v>
      </c>
    </row>
    <row r="3515" spans="1:24" x14ac:dyDescent="0.25">
      <c r="A3515">
        <f t="shared" si="165"/>
        <v>1</v>
      </c>
      <c r="B3515" t="str">
        <f t="shared" si="163"/>
        <v/>
      </c>
      <c r="C3515" t="str">
        <f t="shared" si="164"/>
        <v/>
      </c>
      <c r="D3515">
        <v>2026</v>
      </c>
      <c r="E3515" t="s">
        <v>10039</v>
      </c>
      <c r="F3515" t="s">
        <v>3737</v>
      </c>
      <c r="G3515" t="s">
        <v>29</v>
      </c>
      <c r="H3515" t="s">
        <v>64</v>
      </c>
      <c r="I3515">
        <v>3</v>
      </c>
      <c r="J3515">
        <v>3</v>
      </c>
      <c r="K3515" s="29">
        <v>8.94</v>
      </c>
      <c r="L3515">
        <v>14</v>
      </c>
      <c r="M3515">
        <v>6</v>
      </c>
      <c r="N3515">
        <v>0</v>
      </c>
      <c r="O3515">
        <v>0</v>
      </c>
      <c r="P3515">
        <v>0</v>
      </c>
      <c r="Q3515">
        <v>47.1</v>
      </c>
      <c r="R3515">
        <v>64</v>
      </c>
      <c r="S3515">
        <v>57</v>
      </c>
      <c r="T3515">
        <v>47</v>
      </c>
      <c r="U3515">
        <v>30</v>
      </c>
      <c r="V3515">
        <v>30</v>
      </c>
      <c r="W3515">
        <v>12</v>
      </c>
      <c r="X3515" s="2">
        <v>0.32</v>
      </c>
    </row>
    <row r="3516" spans="1:24" x14ac:dyDescent="0.25">
      <c r="A3516" t="str">
        <f t="shared" si="165"/>
        <v/>
      </c>
      <c r="B3516" t="str">
        <f t="shared" si="163"/>
        <v/>
      </c>
      <c r="C3516" t="str">
        <f t="shared" si="164"/>
        <v/>
      </c>
      <c r="D3516">
        <v>2026</v>
      </c>
      <c r="E3516" t="s">
        <v>10040</v>
      </c>
      <c r="F3516" t="s">
        <v>3737</v>
      </c>
      <c r="G3516" t="s">
        <v>24</v>
      </c>
      <c r="H3516" t="s">
        <v>64</v>
      </c>
      <c r="I3516">
        <v>1</v>
      </c>
      <c r="J3516">
        <v>5</v>
      </c>
      <c r="K3516" s="29">
        <v>10.9</v>
      </c>
      <c r="L3516">
        <v>14</v>
      </c>
      <c r="M3516">
        <v>8</v>
      </c>
      <c r="N3516">
        <v>0</v>
      </c>
      <c r="O3516">
        <v>0</v>
      </c>
      <c r="P3516">
        <v>0</v>
      </c>
      <c r="Q3516">
        <v>34.200000000000003</v>
      </c>
      <c r="R3516">
        <v>45</v>
      </c>
      <c r="S3516">
        <v>46</v>
      </c>
      <c r="T3516">
        <v>42</v>
      </c>
      <c r="U3516">
        <v>29</v>
      </c>
      <c r="V3516">
        <v>26</v>
      </c>
      <c r="W3516">
        <v>6</v>
      </c>
      <c r="X3516" s="2">
        <v>0.317</v>
      </c>
    </row>
    <row r="3517" spans="1:24" x14ac:dyDescent="0.25">
      <c r="A3517" t="str">
        <f t="shared" si="165"/>
        <v/>
      </c>
      <c r="B3517" t="str">
        <f t="shared" si="163"/>
        <v/>
      </c>
      <c r="C3517" t="str">
        <f t="shared" si="164"/>
        <v/>
      </c>
      <c r="D3517">
        <v>2026</v>
      </c>
      <c r="E3517" t="s">
        <v>10041</v>
      </c>
      <c r="F3517" t="s">
        <v>3737</v>
      </c>
      <c r="G3517" t="s">
        <v>47</v>
      </c>
      <c r="H3517" t="s">
        <v>64</v>
      </c>
      <c r="I3517">
        <v>0</v>
      </c>
      <c r="J3517">
        <v>2</v>
      </c>
      <c r="K3517" s="29">
        <v>12.06</v>
      </c>
      <c r="L3517">
        <v>13</v>
      </c>
      <c r="M3517">
        <v>1</v>
      </c>
      <c r="N3517">
        <v>0</v>
      </c>
      <c r="O3517">
        <v>0</v>
      </c>
      <c r="P3517">
        <v>0</v>
      </c>
      <c r="Q3517">
        <v>15.2</v>
      </c>
      <c r="R3517">
        <v>20</v>
      </c>
      <c r="S3517">
        <v>25</v>
      </c>
      <c r="T3517">
        <v>21</v>
      </c>
      <c r="U3517">
        <v>21</v>
      </c>
      <c r="V3517">
        <v>7</v>
      </c>
      <c r="W3517">
        <v>2</v>
      </c>
      <c r="X3517" s="2">
        <v>0.317</v>
      </c>
    </row>
    <row r="3518" spans="1:24" x14ac:dyDescent="0.25">
      <c r="A3518">
        <f t="shared" si="165"/>
        <v>1</v>
      </c>
      <c r="B3518" t="str">
        <f t="shared" si="163"/>
        <v/>
      </c>
      <c r="C3518" t="str">
        <f t="shared" si="164"/>
        <v/>
      </c>
      <c r="D3518">
        <v>2026</v>
      </c>
      <c r="E3518" t="s">
        <v>10042</v>
      </c>
      <c r="F3518" t="s">
        <v>3737</v>
      </c>
      <c r="G3518" t="s">
        <v>29</v>
      </c>
      <c r="H3518" t="s">
        <v>64</v>
      </c>
      <c r="I3518">
        <v>1</v>
      </c>
      <c r="J3518">
        <v>0</v>
      </c>
      <c r="K3518" s="29">
        <v>25</v>
      </c>
      <c r="L3518">
        <v>13</v>
      </c>
      <c r="M3518">
        <v>0</v>
      </c>
      <c r="N3518">
        <v>0</v>
      </c>
      <c r="O3518">
        <v>0</v>
      </c>
      <c r="P3518">
        <v>0</v>
      </c>
      <c r="Q3518">
        <v>9</v>
      </c>
      <c r="R3518">
        <v>15</v>
      </c>
      <c r="S3518">
        <v>26</v>
      </c>
      <c r="T3518">
        <v>25</v>
      </c>
      <c r="U3518">
        <v>19</v>
      </c>
      <c r="V3518">
        <v>11</v>
      </c>
      <c r="W3518">
        <v>12</v>
      </c>
      <c r="X3518" s="2">
        <v>0.34899999999999998</v>
      </c>
    </row>
    <row r="3519" spans="1:24" x14ac:dyDescent="0.25">
      <c r="A3519" t="str">
        <f t="shared" si="165"/>
        <v/>
      </c>
      <c r="B3519" t="str">
        <f t="shared" si="163"/>
        <v/>
      </c>
      <c r="C3519" t="str">
        <f t="shared" si="164"/>
        <v/>
      </c>
      <c r="D3519">
        <v>2026</v>
      </c>
      <c r="E3519" t="s">
        <v>10043</v>
      </c>
      <c r="F3519" t="s">
        <v>3737</v>
      </c>
      <c r="G3519" t="s">
        <v>47</v>
      </c>
      <c r="H3519" t="s">
        <v>64</v>
      </c>
      <c r="I3519">
        <v>0</v>
      </c>
      <c r="J3519">
        <v>1</v>
      </c>
      <c r="K3519" s="29">
        <v>25.58</v>
      </c>
      <c r="L3519">
        <v>13</v>
      </c>
      <c r="M3519">
        <v>4</v>
      </c>
      <c r="N3519">
        <v>0</v>
      </c>
      <c r="O3519">
        <v>0</v>
      </c>
      <c r="P3519">
        <v>0</v>
      </c>
      <c r="Q3519">
        <v>12.2</v>
      </c>
      <c r="R3519">
        <v>14</v>
      </c>
      <c r="S3519">
        <v>37</v>
      </c>
      <c r="T3519">
        <v>36</v>
      </c>
      <c r="U3519">
        <v>27</v>
      </c>
      <c r="V3519">
        <v>12</v>
      </c>
      <c r="W3519">
        <v>12</v>
      </c>
      <c r="X3519" s="2">
        <v>0.28599999999999998</v>
      </c>
    </row>
    <row r="3520" spans="1:24" x14ac:dyDescent="0.25">
      <c r="A3520" t="str">
        <f t="shared" si="165"/>
        <v/>
      </c>
      <c r="B3520" t="str">
        <f t="shared" si="163"/>
        <v/>
      </c>
      <c r="C3520" t="str">
        <f t="shared" si="164"/>
        <v/>
      </c>
      <c r="D3520">
        <v>2026</v>
      </c>
      <c r="E3520" t="s">
        <v>10044</v>
      </c>
      <c r="F3520" t="s">
        <v>3737</v>
      </c>
      <c r="G3520" t="s">
        <v>37</v>
      </c>
      <c r="H3520" t="s">
        <v>64</v>
      </c>
      <c r="I3520">
        <v>0</v>
      </c>
      <c r="J3520">
        <v>1</v>
      </c>
      <c r="K3520" s="29">
        <v>30.18</v>
      </c>
      <c r="L3520">
        <v>10</v>
      </c>
      <c r="M3520">
        <v>0</v>
      </c>
      <c r="N3520">
        <v>0</v>
      </c>
      <c r="O3520">
        <v>0</v>
      </c>
      <c r="P3520">
        <v>0</v>
      </c>
      <c r="Q3520">
        <v>5.2</v>
      </c>
      <c r="R3520">
        <v>10</v>
      </c>
      <c r="S3520">
        <v>20</v>
      </c>
      <c r="T3520">
        <v>19</v>
      </c>
      <c r="U3520">
        <v>23</v>
      </c>
      <c r="V3520">
        <v>1</v>
      </c>
      <c r="W3520">
        <v>5</v>
      </c>
      <c r="X3520" s="2">
        <v>0.34499999999999997</v>
      </c>
    </row>
    <row r="3521" spans="1:24" x14ac:dyDescent="0.25">
      <c r="A3521">
        <f t="shared" si="165"/>
        <v>1</v>
      </c>
      <c r="B3521" t="str">
        <f t="shared" si="163"/>
        <v/>
      </c>
      <c r="C3521" t="str">
        <f t="shared" si="164"/>
        <v/>
      </c>
      <c r="D3521">
        <v>2026</v>
      </c>
      <c r="E3521" t="s">
        <v>10045</v>
      </c>
      <c r="F3521" t="s">
        <v>3737</v>
      </c>
      <c r="G3521" t="s">
        <v>32</v>
      </c>
      <c r="H3521" t="s">
        <v>64</v>
      </c>
      <c r="I3521">
        <v>0</v>
      </c>
      <c r="J3521">
        <v>1</v>
      </c>
      <c r="K3521" s="29">
        <v>42.88</v>
      </c>
      <c r="L3521">
        <v>13</v>
      </c>
      <c r="M3521">
        <v>0</v>
      </c>
      <c r="N3521">
        <v>0</v>
      </c>
      <c r="O3521">
        <v>0</v>
      </c>
      <c r="P3521">
        <v>0</v>
      </c>
      <c r="Q3521">
        <v>5.2</v>
      </c>
      <c r="R3521">
        <v>10</v>
      </c>
      <c r="S3521">
        <v>28</v>
      </c>
      <c r="T3521">
        <v>27</v>
      </c>
      <c r="U3521">
        <v>21</v>
      </c>
      <c r="V3521">
        <v>4</v>
      </c>
      <c r="W3521">
        <v>8</v>
      </c>
      <c r="X3521" s="2">
        <v>0.38500000000000001</v>
      </c>
    </row>
    <row r="3522" spans="1:24" x14ac:dyDescent="0.25">
      <c r="A3522">
        <f t="shared" si="165"/>
        <v>1</v>
      </c>
      <c r="B3522" t="str">
        <f t="shared" ref="B3522:B3585" si="166">IF(COUNTIFS(Draft_Player,$E3522),COUNTIFS(Draft_Player,$E3522),"")</f>
        <v/>
      </c>
      <c r="C3522" t="str">
        <f t="shared" ref="C3522:C3585" si="167">IF(COUNTIFS(Transfers_Player,$E3522),COUNTIFS(Transfers_Player,$E3522),"")</f>
        <v/>
      </c>
      <c r="D3522">
        <v>2026</v>
      </c>
      <c r="E3522" t="s">
        <v>10046</v>
      </c>
      <c r="F3522" t="s">
        <v>3755</v>
      </c>
      <c r="G3522" t="s">
        <v>29</v>
      </c>
      <c r="H3522" t="s">
        <v>64</v>
      </c>
      <c r="I3522">
        <v>2</v>
      </c>
      <c r="J3522">
        <v>2</v>
      </c>
      <c r="K3522" s="29">
        <v>4.33</v>
      </c>
      <c r="L3522">
        <v>12</v>
      </c>
      <c r="M3522">
        <v>12</v>
      </c>
      <c r="N3522">
        <v>2</v>
      </c>
      <c r="O3522">
        <v>0</v>
      </c>
      <c r="P3522">
        <v>0</v>
      </c>
      <c r="Q3522">
        <v>70.2</v>
      </c>
      <c r="R3522">
        <v>61</v>
      </c>
      <c r="S3522">
        <v>37</v>
      </c>
      <c r="T3522">
        <v>34</v>
      </c>
      <c r="U3522">
        <v>33</v>
      </c>
      <c r="V3522">
        <v>72</v>
      </c>
      <c r="W3522">
        <v>7</v>
      </c>
      <c r="X3522" s="2">
        <v>0.23300000000000001</v>
      </c>
    </row>
    <row r="3523" spans="1:24" x14ac:dyDescent="0.25">
      <c r="A3523" t="str">
        <f t="shared" si="165"/>
        <v/>
      </c>
      <c r="B3523" t="str">
        <f t="shared" si="166"/>
        <v/>
      </c>
      <c r="C3523">
        <f t="shared" si="167"/>
        <v>1</v>
      </c>
      <c r="D3523">
        <v>2026</v>
      </c>
      <c r="E3523" t="s">
        <v>7092</v>
      </c>
      <c r="F3523" t="s">
        <v>3755</v>
      </c>
      <c r="G3523" t="s">
        <v>24</v>
      </c>
      <c r="H3523" t="s">
        <v>64</v>
      </c>
      <c r="I3523">
        <v>2</v>
      </c>
      <c r="J3523">
        <v>7</v>
      </c>
      <c r="K3523" s="29">
        <v>7.27</v>
      </c>
      <c r="L3523">
        <v>12</v>
      </c>
      <c r="M3523">
        <v>12</v>
      </c>
      <c r="N3523">
        <v>1</v>
      </c>
      <c r="O3523">
        <v>0</v>
      </c>
      <c r="P3523">
        <v>0</v>
      </c>
      <c r="Q3523">
        <v>52</v>
      </c>
      <c r="R3523">
        <v>57</v>
      </c>
      <c r="S3523">
        <v>50</v>
      </c>
      <c r="T3523">
        <v>42</v>
      </c>
      <c r="U3523">
        <v>39</v>
      </c>
      <c r="V3523">
        <v>37</v>
      </c>
      <c r="W3523">
        <v>12</v>
      </c>
      <c r="X3523" s="2">
        <v>0.27800000000000002</v>
      </c>
    </row>
    <row r="3524" spans="1:24" x14ac:dyDescent="0.25">
      <c r="A3524" t="str">
        <f t="shared" si="165"/>
        <v/>
      </c>
      <c r="B3524" t="str">
        <f t="shared" si="166"/>
        <v/>
      </c>
      <c r="C3524">
        <f t="shared" si="167"/>
        <v>1</v>
      </c>
      <c r="D3524">
        <v>2026</v>
      </c>
      <c r="E3524" t="s">
        <v>7093</v>
      </c>
      <c r="F3524" t="s">
        <v>3755</v>
      </c>
      <c r="G3524" t="s">
        <v>24</v>
      </c>
      <c r="H3524" t="s">
        <v>64</v>
      </c>
      <c r="I3524">
        <v>0</v>
      </c>
      <c r="J3524">
        <v>0</v>
      </c>
      <c r="K3524" s="29">
        <v>0</v>
      </c>
      <c r="L3524">
        <v>4</v>
      </c>
      <c r="M3524">
        <v>0</v>
      </c>
      <c r="N3524">
        <v>0</v>
      </c>
      <c r="O3524">
        <v>0</v>
      </c>
      <c r="P3524">
        <v>0</v>
      </c>
      <c r="Q3524">
        <v>4</v>
      </c>
      <c r="R3524">
        <v>2</v>
      </c>
      <c r="S3524">
        <v>2</v>
      </c>
      <c r="T3524">
        <v>0</v>
      </c>
      <c r="U3524">
        <v>6</v>
      </c>
      <c r="V3524">
        <v>0</v>
      </c>
      <c r="W3524">
        <v>2</v>
      </c>
      <c r="X3524" s="2">
        <v>0.182</v>
      </c>
    </row>
    <row r="3525" spans="1:24" x14ac:dyDescent="0.25">
      <c r="A3525" t="str">
        <f t="shared" si="165"/>
        <v/>
      </c>
      <c r="B3525" t="str">
        <f t="shared" si="166"/>
        <v/>
      </c>
      <c r="C3525" t="str">
        <f t="shared" si="167"/>
        <v/>
      </c>
      <c r="D3525">
        <v>2026</v>
      </c>
      <c r="E3525" t="s">
        <v>10047</v>
      </c>
      <c r="F3525" t="s">
        <v>3755</v>
      </c>
      <c r="G3525" t="s">
        <v>47</v>
      </c>
      <c r="H3525" t="s">
        <v>64</v>
      </c>
      <c r="I3525">
        <v>0</v>
      </c>
      <c r="J3525">
        <v>0</v>
      </c>
      <c r="K3525" s="29">
        <v>0.9</v>
      </c>
      <c r="L3525">
        <v>8</v>
      </c>
      <c r="M3525">
        <v>0</v>
      </c>
      <c r="N3525">
        <v>0</v>
      </c>
      <c r="O3525">
        <v>0</v>
      </c>
      <c r="P3525">
        <v>0</v>
      </c>
      <c r="Q3525">
        <v>10</v>
      </c>
      <c r="R3525">
        <v>15</v>
      </c>
      <c r="S3525">
        <v>1</v>
      </c>
      <c r="T3525">
        <v>1</v>
      </c>
      <c r="U3525">
        <v>2</v>
      </c>
      <c r="V3525">
        <v>2</v>
      </c>
      <c r="W3525">
        <v>2</v>
      </c>
      <c r="X3525" s="2">
        <v>0.375</v>
      </c>
    </row>
    <row r="3526" spans="1:24" x14ac:dyDescent="0.25">
      <c r="A3526">
        <f t="shared" si="165"/>
        <v>1</v>
      </c>
      <c r="B3526" t="str">
        <f t="shared" si="166"/>
        <v/>
      </c>
      <c r="C3526" t="str">
        <f t="shared" si="167"/>
        <v/>
      </c>
      <c r="D3526">
        <v>2026</v>
      </c>
      <c r="E3526" t="s">
        <v>10048</v>
      </c>
      <c r="F3526" t="s">
        <v>3755</v>
      </c>
      <c r="G3526" t="s">
        <v>29</v>
      </c>
      <c r="H3526" t="s">
        <v>64</v>
      </c>
      <c r="I3526">
        <v>0</v>
      </c>
      <c r="J3526">
        <v>1</v>
      </c>
      <c r="K3526" s="29">
        <v>3.27</v>
      </c>
      <c r="L3526">
        <v>11</v>
      </c>
      <c r="M3526">
        <v>0</v>
      </c>
      <c r="N3526">
        <v>0</v>
      </c>
      <c r="O3526">
        <v>0</v>
      </c>
      <c r="P3526">
        <v>0</v>
      </c>
      <c r="Q3526">
        <v>11</v>
      </c>
      <c r="R3526">
        <v>10</v>
      </c>
      <c r="S3526">
        <v>7</v>
      </c>
      <c r="T3526">
        <v>4</v>
      </c>
      <c r="U3526">
        <v>7</v>
      </c>
      <c r="V3526">
        <v>6</v>
      </c>
      <c r="W3526">
        <v>2</v>
      </c>
      <c r="X3526" s="2">
        <v>0.22700000000000001</v>
      </c>
    </row>
    <row r="3527" spans="1:24" x14ac:dyDescent="0.25">
      <c r="A3527" t="str">
        <f t="shared" si="165"/>
        <v/>
      </c>
      <c r="B3527" t="str">
        <f t="shared" si="166"/>
        <v/>
      </c>
      <c r="C3527" t="str">
        <f t="shared" si="167"/>
        <v/>
      </c>
      <c r="D3527">
        <v>2026</v>
      </c>
      <c r="E3527" t="s">
        <v>10049</v>
      </c>
      <c r="F3527" t="s">
        <v>3755</v>
      </c>
      <c r="G3527" t="s">
        <v>37</v>
      </c>
      <c r="H3527" t="s">
        <v>64</v>
      </c>
      <c r="I3527">
        <v>2</v>
      </c>
      <c r="J3527">
        <v>0</v>
      </c>
      <c r="K3527" s="29">
        <v>3.42</v>
      </c>
      <c r="L3527">
        <v>13</v>
      </c>
      <c r="M3527">
        <v>1</v>
      </c>
      <c r="N3527">
        <v>0</v>
      </c>
      <c r="O3527">
        <v>0</v>
      </c>
      <c r="P3527">
        <v>0</v>
      </c>
      <c r="Q3527">
        <v>23.2</v>
      </c>
      <c r="R3527">
        <v>20</v>
      </c>
      <c r="S3527">
        <v>13</v>
      </c>
      <c r="T3527">
        <v>9</v>
      </c>
      <c r="U3527">
        <v>7</v>
      </c>
      <c r="V3527">
        <v>10</v>
      </c>
      <c r="W3527">
        <v>4</v>
      </c>
      <c r="X3527" s="2">
        <v>0.23799999999999999</v>
      </c>
    </row>
    <row r="3528" spans="1:24" x14ac:dyDescent="0.25">
      <c r="A3528" t="str">
        <f t="shared" si="165"/>
        <v/>
      </c>
      <c r="B3528" t="str">
        <f t="shared" si="166"/>
        <v/>
      </c>
      <c r="C3528" t="str">
        <f t="shared" si="167"/>
        <v/>
      </c>
      <c r="D3528">
        <v>2026</v>
      </c>
      <c r="E3528" t="s">
        <v>10050</v>
      </c>
      <c r="F3528" t="s">
        <v>3755</v>
      </c>
      <c r="G3528" t="s">
        <v>24</v>
      </c>
      <c r="H3528" t="s">
        <v>64</v>
      </c>
      <c r="I3528">
        <v>4</v>
      </c>
      <c r="J3528">
        <v>2</v>
      </c>
      <c r="K3528" s="29">
        <v>4.5999999999999996</v>
      </c>
      <c r="L3528">
        <v>14</v>
      </c>
      <c r="M3528">
        <v>0</v>
      </c>
      <c r="N3528">
        <v>0</v>
      </c>
      <c r="O3528">
        <v>0</v>
      </c>
      <c r="P3528">
        <v>0</v>
      </c>
      <c r="Q3528">
        <v>29.1</v>
      </c>
      <c r="R3528">
        <v>29</v>
      </c>
      <c r="S3528">
        <v>21</v>
      </c>
      <c r="T3528">
        <v>15</v>
      </c>
      <c r="U3528">
        <v>8</v>
      </c>
      <c r="V3528">
        <v>16</v>
      </c>
      <c r="W3528">
        <v>6</v>
      </c>
      <c r="X3528" s="2">
        <v>0.246</v>
      </c>
    </row>
    <row r="3529" spans="1:24" x14ac:dyDescent="0.25">
      <c r="A3529" t="str">
        <f t="shared" si="165"/>
        <v/>
      </c>
      <c r="B3529" t="str">
        <f t="shared" si="166"/>
        <v/>
      </c>
      <c r="C3529">
        <f t="shared" si="167"/>
        <v>1</v>
      </c>
      <c r="D3529">
        <v>2026</v>
      </c>
      <c r="E3529" t="s">
        <v>6931</v>
      </c>
      <c r="F3529" t="s">
        <v>3755</v>
      </c>
      <c r="G3529" t="s">
        <v>37</v>
      </c>
      <c r="H3529" t="s">
        <v>64</v>
      </c>
      <c r="I3529">
        <v>2</v>
      </c>
      <c r="J3529">
        <v>3</v>
      </c>
      <c r="K3529" s="29">
        <v>6.46</v>
      </c>
      <c r="L3529">
        <v>16</v>
      </c>
      <c r="M3529">
        <v>1</v>
      </c>
      <c r="N3529">
        <v>0</v>
      </c>
      <c r="O3529">
        <v>0</v>
      </c>
      <c r="P3529">
        <v>0</v>
      </c>
      <c r="Q3529">
        <v>39</v>
      </c>
      <c r="R3529">
        <v>49</v>
      </c>
      <c r="S3529">
        <v>33</v>
      </c>
      <c r="T3529">
        <v>28</v>
      </c>
      <c r="U3529">
        <v>29</v>
      </c>
      <c r="V3529">
        <v>34</v>
      </c>
      <c r="W3529">
        <v>4</v>
      </c>
      <c r="X3529" s="2">
        <v>0.30599999999999999</v>
      </c>
    </row>
    <row r="3530" spans="1:24" x14ac:dyDescent="0.25">
      <c r="A3530" t="str">
        <f t="shared" si="165"/>
        <v/>
      </c>
      <c r="B3530" t="str">
        <f t="shared" si="166"/>
        <v/>
      </c>
      <c r="C3530">
        <f t="shared" si="167"/>
        <v>1</v>
      </c>
      <c r="D3530">
        <v>2026</v>
      </c>
      <c r="E3530" t="s">
        <v>6870</v>
      </c>
      <c r="F3530" t="s">
        <v>3755</v>
      </c>
      <c r="G3530" t="s">
        <v>47</v>
      </c>
      <c r="H3530" t="s">
        <v>64</v>
      </c>
      <c r="I3530">
        <v>1</v>
      </c>
      <c r="J3530">
        <v>1</v>
      </c>
      <c r="K3530" s="29">
        <v>6.75</v>
      </c>
      <c r="L3530">
        <v>6</v>
      </c>
      <c r="M3530">
        <v>1</v>
      </c>
      <c r="N3530">
        <v>0</v>
      </c>
      <c r="O3530">
        <v>0</v>
      </c>
      <c r="P3530">
        <v>0</v>
      </c>
      <c r="Q3530">
        <v>10.199999999999999</v>
      </c>
      <c r="R3530">
        <v>8</v>
      </c>
      <c r="S3530">
        <v>10</v>
      </c>
      <c r="T3530">
        <v>8</v>
      </c>
      <c r="U3530">
        <v>10</v>
      </c>
      <c r="V3530">
        <v>7</v>
      </c>
      <c r="W3530">
        <v>2</v>
      </c>
      <c r="X3530" s="2">
        <v>0.222</v>
      </c>
    </row>
    <row r="3531" spans="1:24" x14ac:dyDescent="0.25">
      <c r="A3531" t="str">
        <f t="shared" si="165"/>
        <v/>
      </c>
      <c r="B3531" t="str">
        <f t="shared" si="166"/>
        <v/>
      </c>
      <c r="C3531">
        <f t="shared" si="167"/>
        <v>1</v>
      </c>
      <c r="D3531">
        <v>2026</v>
      </c>
      <c r="E3531" t="s">
        <v>3773</v>
      </c>
      <c r="F3531" t="s">
        <v>3755</v>
      </c>
      <c r="G3531" t="s">
        <v>37</v>
      </c>
      <c r="H3531" t="s">
        <v>64</v>
      </c>
      <c r="I3531">
        <v>1</v>
      </c>
      <c r="J3531">
        <v>0</v>
      </c>
      <c r="K3531" s="29">
        <v>7.79</v>
      </c>
      <c r="L3531">
        <v>11</v>
      </c>
      <c r="M3531">
        <v>0</v>
      </c>
      <c r="N3531">
        <v>0</v>
      </c>
      <c r="O3531">
        <v>0</v>
      </c>
      <c r="P3531">
        <v>0</v>
      </c>
      <c r="Q3531">
        <v>17.100000000000001</v>
      </c>
      <c r="R3531">
        <v>19</v>
      </c>
      <c r="S3531">
        <v>19</v>
      </c>
      <c r="T3531">
        <v>15</v>
      </c>
      <c r="U3531">
        <v>17</v>
      </c>
      <c r="V3531">
        <v>10</v>
      </c>
      <c r="W3531">
        <v>3</v>
      </c>
      <c r="X3531" s="2">
        <v>0.26800000000000002</v>
      </c>
    </row>
    <row r="3532" spans="1:24" x14ac:dyDescent="0.25">
      <c r="A3532" t="str">
        <f t="shared" si="165"/>
        <v/>
      </c>
      <c r="B3532" t="str">
        <f t="shared" si="166"/>
        <v/>
      </c>
      <c r="C3532" t="str">
        <f t="shared" si="167"/>
        <v/>
      </c>
      <c r="D3532">
        <v>2026</v>
      </c>
      <c r="E3532" t="s">
        <v>10051</v>
      </c>
      <c r="F3532" t="s">
        <v>3755</v>
      </c>
      <c r="G3532" t="s">
        <v>47</v>
      </c>
      <c r="H3532" t="s">
        <v>64</v>
      </c>
      <c r="I3532">
        <v>0</v>
      </c>
      <c r="J3532">
        <v>1</v>
      </c>
      <c r="K3532" s="29">
        <v>7.82</v>
      </c>
      <c r="L3532">
        <v>8</v>
      </c>
      <c r="M3532">
        <v>3</v>
      </c>
      <c r="N3532">
        <v>0</v>
      </c>
      <c r="O3532">
        <v>0</v>
      </c>
      <c r="P3532">
        <v>0</v>
      </c>
      <c r="Q3532">
        <v>12.2</v>
      </c>
      <c r="R3532">
        <v>16</v>
      </c>
      <c r="S3532">
        <v>15</v>
      </c>
      <c r="T3532">
        <v>11</v>
      </c>
      <c r="U3532">
        <v>13</v>
      </c>
      <c r="V3532">
        <v>16</v>
      </c>
      <c r="W3532">
        <v>3</v>
      </c>
      <c r="X3532" s="2">
        <v>0.29599999999999999</v>
      </c>
    </row>
    <row r="3533" spans="1:24" x14ac:dyDescent="0.25">
      <c r="A3533" t="str">
        <f t="shared" si="165"/>
        <v/>
      </c>
      <c r="B3533" t="str">
        <f t="shared" si="166"/>
        <v/>
      </c>
      <c r="C3533" t="str">
        <f t="shared" si="167"/>
        <v/>
      </c>
      <c r="D3533">
        <v>2026</v>
      </c>
      <c r="E3533" t="s">
        <v>10052</v>
      </c>
      <c r="F3533" t="s">
        <v>3755</v>
      </c>
      <c r="G3533" t="s">
        <v>47</v>
      </c>
      <c r="H3533" t="s">
        <v>64</v>
      </c>
      <c r="I3533">
        <v>3</v>
      </c>
      <c r="J3533">
        <v>4</v>
      </c>
      <c r="K3533" s="29">
        <v>8.65</v>
      </c>
      <c r="L3533">
        <v>12</v>
      </c>
      <c r="M3533">
        <v>8</v>
      </c>
      <c r="N3533">
        <v>0</v>
      </c>
      <c r="O3533">
        <v>0</v>
      </c>
      <c r="P3533">
        <v>0</v>
      </c>
      <c r="Q3533">
        <v>42.2</v>
      </c>
      <c r="R3533">
        <v>52</v>
      </c>
      <c r="S3533">
        <v>44</v>
      </c>
      <c r="T3533">
        <v>41</v>
      </c>
      <c r="U3533">
        <v>17</v>
      </c>
      <c r="V3533">
        <v>24</v>
      </c>
      <c r="W3533">
        <v>15</v>
      </c>
      <c r="X3533" s="2">
        <v>0.30399999999999999</v>
      </c>
    </row>
    <row r="3534" spans="1:24" x14ac:dyDescent="0.25">
      <c r="A3534" t="str">
        <f t="shared" si="165"/>
        <v/>
      </c>
      <c r="B3534" t="str">
        <f t="shared" si="166"/>
        <v/>
      </c>
      <c r="C3534" t="str">
        <f t="shared" si="167"/>
        <v/>
      </c>
      <c r="D3534">
        <v>2026</v>
      </c>
      <c r="E3534" t="s">
        <v>10053</v>
      </c>
      <c r="F3534" t="s">
        <v>3755</v>
      </c>
      <c r="G3534" t="s">
        <v>37</v>
      </c>
      <c r="H3534" t="s">
        <v>64</v>
      </c>
      <c r="I3534">
        <v>0</v>
      </c>
      <c r="J3534">
        <v>0</v>
      </c>
      <c r="K3534" s="29">
        <v>9</v>
      </c>
      <c r="L3534">
        <v>11</v>
      </c>
      <c r="M3534">
        <v>0</v>
      </c>
      <c r="N3534">
        <v>0</v>
      </c>
      <c r="O3534">
        <v>0</v>
      </c>
      <c r="P3534">
        <v>0</v>
      </c>
      <c r="Q3534">
        <v>12</v>
      </c>
      <c r="R3534">
        <v>21</v>
      </c>
      <c r="S3534">
        <v>14</v>
      </c>
      <c r="T3534">
        <v>12</v>
      </c>
      <c r="U3534">
        <v>5</v>
      </c>
      <c r="V3534">
        <v>6</v>
      </c>
      <c r="W3534">
        <v>1</v>
      </c>
      <c r="X3534" s="2">
        <v>0.38200000000000001</v>
      </c>
    </row>
    <row r="3535" spans="1:24" x14ac:dyDescent="0.25">
      <c r="A3535" t="str">
        <f t="shared" si="165"/>
        <v/>
      </c>
      <c r="B3535" t="str">
        <f t="shared" si="166"/>
        <v/>
      </c>
      <c r="C3535" t="str">
        <f t="shared" si="167"/>
        <v/>
      </c>
      <c r="D3535">
        <v>2026</v>
      </c>
      <c r="E3535" t="s">
        <v>10054</v>
      </c>
      <c r="F3535" t="s">
        <v>3755</v>
      </c>
      <c r="G3535" t="s">
        <v>37</v>
      </c>
      <c r="H3535" t="s">
        <v>64</v>
      </c>
      <c r="I3535">
        <v>0</v>
      </c>
      <c r="J3535">
        <v>0</v>
      </c>
      <c r="K3535" s="29">
        <v>11.57</v>
      </c>
      <c r="L3535">
        <v>4</v>
      </c>
      <c r="M3535">
        <v>0</v>
      </c>
      <c r="N3535">
        <v>0</v>
      </c>
      <c r="O3535">
        <v>0</v>
      </c>
      <c r="P3535">
        <v>0</v>
      </c>
      <c r="Q3535">
        <v>4.2</v>
      </c>
      <c r="R3535">
        <v>9</v>
      </c>
      <c r="S3535">
        <v>9</v>
      </c>
      <c r="T3535">
        <v>6</v>
      </c>
      <c r="U3535">
        <v>8</v>
      </c>
      <c r="V3535">
        <v>3</v>
      </c>
      <c r="W3535">
        <v>1</v>
      </c>
      <c r="X3535" s="2">
        <v>0.39100000000000001</v>
      </c>
    </row>
    <row r="3536" spans="1:24" x14ac:dyDescent="0.25">
      <c r="A3536" t="str">
        <f t="shared" si="165"/>
        <v/>
      </c>
      <c r="B3536" t="str">
        <f t="shared" si="166"/>
        <v/>
      </c>
      <c r="C3536">
        <f t="shared" si="167"/>
        <v>1</v>
      </c>
      <c r="D3536">
        <v>2026</v>
      </c>
      <c r="E3536" t="s">
        <v>7081</v>
      </c>
      <c r="F3536" t="s">
        <v>3755</v>
      </c>
      <c r="G3536" t="s">
        <v>47</v>
      </c>
      <c r="H3536" t="s">
        <v>64</v>
      </c>
      <c r="I3536">
        <v>0</v>
      </c>
      <c r="J3536">
        <v>2</v>
      </c>
      <c r="K3536" s="29">
        <v>13.11</v>
      </c>
      <c r="L3536">
        <v>9</v>
      </c>
      <c r="M3536">
        <v>3</v>
      </c>
      <c r="N3536">
        <v>0</v>
      </c>
      <c r="O3536">
        <v>0</v>
      </c>
      <c r="P3536">
        <v>0</v>
      </c>
      <c r="Q3536">
        <v>11.2</v>
      </c>
      <c r="R3536">
        <v>19</v>
      </c>
      <c r="S3536">
        <v>28</v>
      </c>
      <c r="T3536">
        <v>17</v>
      </c>
      <c r="U3536">
        <v>14</v>
      </c>
      <c r="V3536">
        <v>9</v>
      </c>
      <c r="W3536">
        <v>7</v>
      </c>
      <c r="X3536" s="2">
        <v>0.33300000000000002</v>
      </c>
    </row>
    <row r="3537" spans="1:24" x14ac:dyDescent="0.25">
      <c r="A3537">
        <f t="shared" si="165"/>
        <v>1</v>
      </c>
      <c r="B3537" t="str">
        <f t="shared" si="166"/>
        <v/>
      </c>
      <c r="C3537" t="str">
        <f t="shared" si="167"/>
        <v/>
      </c>
      <c r="D3537">
        <v>2026</v>
      </c>
      <c r="E3537" t="s">
        <v>10055</v>
      </c>
      <c r="F3537" t="s">
        <v>3755</v>
      </c>
      <c r="G3537" t="s">
        <v>29</v>
      </c>
      <c r="H3537" t="s">
        <v>64</v>
      </c>
      <c r="I3537">
        <v>0</v>
      </c>
      <c r="J3537">
        <v>1</v>
      </c>
      <c r="K3537" s="29">
        <v>15.63</v>
      </c>
      <c r="L3537">
        <v>7</v>
      </c>
      <c r="M3537">
        <v>3</v>
      </c>
      <c r="N3537">
        <v>0</v>
      </c>
      <c r="O3537">
        <v>0</v>
      </c>
      <c r="P3537">
        <v>0</v>
      </c>
      <c r="Q3537">
        <v>12.2</v>
      </c>
      <c r="R3537">
        <v>33</v>
      </c>
      <c r="S3537">
        <v>22</v>
      </c>
      <c r="T3537">
        <v>22</v>
      </c>
      <c r="U3537">
        <v>6</v>
      </c>
      <c r="V3537">
        <v>5</v>
      </c>
      <c r="W3537">
        <v>2</v>
      </c>
      <c r="X3537" s="2">
        <v>0.50800000000000001</v>
      </c>
    </row>
    <row r="3538" spans="1:24" x14ac:dyDescent="0.25">
      <c r="A3538" t="str">
        <f t="shared" si="165"/>
        <v/>
      </c>
      <c r="B3538" t="str">
        <f t="shared" si="166"/>
        <v/>
      </c>
      <c r="C3538" t="str">
        <f t="shared" si="167"/>
        <v/>
      </c>
      <c r="D3538">
        <v>2026</v>
      </c>
      <c r="E3538" t="s">
        <v>10056</v>
      </c>
      <c r="F3538" t="s">
        <v>3755</v>
      </c>
      <c r="G3538" t="s">
        <v>37</v>
      </c>
      <c r="H3538" t="s">
        <v>64</v>
      </c>
      <c r="I3538">
        <v>0</v>
      </c>
      <c r="J3538">
        <v>2</v>
      </c>
      <c r="K3538" s="29">
        <v>17.18</v>
      </c>
      <c r="L3538">
        <v>6</v>
      </c>
      <c r="M3538">
        <v>0</v>
      </c>
      <c r="N3538">
        <v>0</v>
      </c>
      <c r="O3538">
        <v>0</v>
      </c>
      <c r="P3538">
        <v>0</v>
      </c>
      <c r="Q3538">
        <v>3.2</v>
      </c>
      <c r="R3538">
        <v>9</v>
      </c>
      <c r="S3538">
        <v>7</v>
      </c>
      <c r="T3538">
        <v>7</v>
      </c>
      <c r="U3538">
        <v>4</v>
      </c>
      <c r="V3538">
        <v>2</v>
      </c>
      <c r="W3538">
        <v>0</v>
      </c>
      <c r="X3538" s="2">
        <v>0.52900000000000003</v>
      </c>
    </row>
    <row r="3539" spans="1:24" x14ac:dyDescent="0.25">
      <c r="A3539" t="str">
        <f t="shared" si="165"/>
        <v/>
      </c>
      <c r="B3539" t="str">
        <f t="shared" si="166"/>
        <v/>
      </c>
      <c r="C3539" t="str">
        <f t="shared" si="167"/>
        <v/>
      </c>
      <c r="D3539">
        <v>2026</v>
      </c>
      <c r="E3539" t="s">
        <v>10057</v>
      </c>
      <c r="F3539" t="s">
        <v>3755</v>
      </c>
      <c r="G3539" t="s">
        <v>47</v>
      </c>
      <c r="H3539" t="s">
        <v>64</v>
      </c>
      <c r="I3539">
        <v>0</v>
      </c>
      <c r="J3539">
        <v>1</v>
      </c>
      <c r="K3539" s="29">
        <v>24.55</v>
      </c>
      <c r="L3539">
        <v>4</v>
      </c>
      <c r="M3539">
        <v>0</v>
      </c>
      <c r="N3539">
        <v>0</v>
      </c>
      <c r="O3539">
        <v>0</v>
      </c>
      <c r="P3539">
        <v>0</v>
      </c>
      <c r="Q3539">
        <v>3.2</v>
      </c>
      <c r="R3539">
        <v>7</v>
      </c>
      <c r="S3539">
        <v>10</v>
      </c>
      <c r="T3539">
        <v>10</v>
      </c>
      <c r="U3539">
        <v>4</v>
      </c>
      <c r="V3539">
        <v>1</v>
      </c>
      <c r="W3539">
        <v>2</v>
      </c>
      <c r="X3539" s="2">
        <v>0.41199999999999998</v>
      </c>
    </row>
    <row r="3540" spans="1:24" x14ac:dyDescent="0.25">
      <c r="A3540" t="str">
        <f t="shared" si="165"/>
        <v/>
      </c>
      <c r="B3540" t="str">
        <f t="shared" si="166"/>
        <v/>
      </c>
      <c r="C3540" t="str">
        <f t="shared" si="167"/>
        <v/>
      </c>
      <c r="D3540">
        <v>2026</v>
      </c>
      <c r="E3540" t="s">
        <v>10058</v>
      </c>
      <c r="F3540" t="s">
        <v>3755</v>
      </c>
      <c r="G3540" t="s">
        <v>47</v>
      </c>
      <c r="H3540" t="s">
        <v>64</v>
      </c>
      <c r="I3540">
        <v>0</v>
      </c>
      <c r="J3540">
        <v>0</v>
      </c>
      <c r="K3540" s="29">
        <v>27</v>
      </c>
      <c r="L3540">
        <v>2</v>
      </c>
      <c r="M3540">
        <v>0</v>
      </c>
      <c r="N3540">
        <v>0</v>
      </c>
      <c r="O3540">
        <v>0</v>
      </c>
      <c r="P3540">
        <v>0</v>
      </c>
      <c r="Q3540">
        <v>1</v>
      </c>
      <c r="R3540">
        <v>5</v>
      </c>
      <c r="S3540">
        <v>9</v>
      </c>
      <c r="T3540">
        <v>3</v>
      </c>
      <c r="U3540">
        <v>3</v>
      </c>
      <c r="V3540">
        <v>0</v>
      </c>
      <c r="W3540">
        <v>2</v>
      </c>
      <c r="X3540" s="2">
        <v>0.55600000000000005</v>
      </c>
    </row>
    <row r="3541" spans="1:24" x14ac:dyDescent="0.25">
      <c r="A3541" t="str">
        <f t="shared" si="165"/>
        <v/>
      </c>
      <c r="B3541" t="str">
        <f t="shared" si="166"/>
        <v/>
      </c>
      <c r="C3541">
        <f t="shared" si="167"/>
        <v>1</v>
      </c>
      <c r="D3541">
        <v>2026</v>
      </c>
      <c r="E3541" t="s">
        <v>7090</v>
      </c>
      <c r="F3541" t="s">
        <v>3755</v>
      </c>
      <c r="G3541" t="s">
        <v>37</v>
      </c>
      <c r="H3541" t="s">
        <v>64</v>
      </c>
      <c r="I3541">
        <v>0</v>
      </c>
      <c r="J3541">
        <v>0</v>
      </c>
      <c r="K3541" s="29">
        <v>27</v>
      </c>
      <c r="L3541">
        <v>1</v>
      </c>
      <c r="M3541">
        <v>0</v>
      </c>
      <c r="N3541">
        <v>0</v>
      </c>
      <c r="O3541">
        <v>0</v>
      </c>
      <c r="P3541">
        <v>0</v>
      </c>
      <c r="Q3541">
        <v>0.1</v>
      </c>
      <c r="R3541">
        <v>0</v>
      </c>
      <c r="S3541">
        <v>1</v>
      </c>
      <c r="T3541">
        <v>1</v>
      </c>
      <c r="U3541">
        <v>1</v>
      </c>
      <c r="V3541">
        <v>0</v>
      </c>
      <c r="W3541">
        <v>1</v>
      </c>
      <c r="X3541" s="2">
        <v>0</v>
      </c>
    </row>
    <row r="3542" spans="1:24" x14ac:dyDescent="0.25">
      <c r="A3542" t="str">
        <f t="shared" si="165"/>
        <v/>
      </c>
      <c r="B3542" t="str">
        <f t="shared" si="166"/>
        <v/>
      </c>
      <c r="C3542" t="str">
        <f t="shared" si="167"/>
        <v/>
      </c>
      <c r="D3542">
        <v>2026</v>
      </c>
      <c r="E3542" t="s">
        <v>10059</v>
      </c>
      <c r="F3542" t="s">
        <v>3755</v>
      </c>
      <c r="G3542" t="s">
        <v>47</v>
      </c>
      <c r="H3542" t="s">
        <v>64</v>
      </c>
      <c r="I3542">
        <v>0</v>
      </c>
      <c r="J3542">
        <v>0</v>
      </c>
      <c r="K3542" s="29">
        <v>81</v>
      </c>
      <c r="L3542">
        <v>1</v>
      </c>
      <c r="M3542">
        <v>0</v>
      </c>
      <c r="N3542">
        <v>0</v>
      </c>
      <c r="O3542">
        <v>0</v>
      </c>
      <c r="P3542">
        <v>0</v>
      </c>
      <c r="Q3542">
        <v>0.1</v>
      </c>
      <c r="R3542">
        <v>3</v>
      </c>
      <c r="S3542">
        <v>3</v>
      </c>
      <c r="T3542">
        <v>3</v>
      </c>
      <c r="U3542">
        <v>2</v>
      </c>
      <c r="V3542">
        <v>0</v>
      </c>
      <c r="W3542">
        <v>0</v>
      </c>
      <c r="X3542" s="2">
        <v>0.75</v>
      </c>
    </row>
    <row r="3543" spans="1:24" x14ac:dyDescent="0.25">
      <c r="A3543" t="str">
        <f t="shared" si="165"/>
        <v/>
      </c>
      <c r="B3543" t="str">
        <f t="shared" si="166"/>
        <v/>
      </c>
      <c r="C3543" t="str">
        <f t="shared" si="167"/>
        <v/>
      </c>
      <c r="D3543">
        <v>2026</v>
      </c>
      <c r="E3543" t="s">
        <v>10060</v>
      </c>
      <c r="F3543" t="s">
        <v>3778</v>
      </c>
      <c r="G3543" t="s">
        <v>37</v>
      </c>
      <c r="H3543" t="s">
        <v>64</v>
      </c>
      <c r="I3543">
        <v>3</v>
      </c>
      <c r="J3543">
        <v>7</v>
      </c>
      <c r="K3543" s="29">
        <v>6.69</v>
      </c>
      <c r="L3543">
        <v>15</v>
      </c>
      <c r="M3543">
        <v>14</v>
      </c>
      <c r="N3543">
        <v>0</v>
      </c>
      <c r="O3543">
        <v>0</v>
      </c>
      <c r="P3543">
        <v>0</v>
      </c>
      <c r="Q3543">
        <v>72.2</v>
      </c>
      <c r="R3543">
        <v>94</v>
      </c>
      <c r="S3543">
        <v>84</v>
      </c>
      <c r="T3543">
        <v>54</v>
      </c>
      <c r="U3543">
        <v>32</v>
      </c>
      <c r="V3543">
        <v>58</v>
      </c>
      <c r="W3543">
        <v>12</v>
      </c>
      <c r="X3543" s="2">
        <v>0.30299999999999999</v>
      </c>
    </row>
    <row r="3544" spans="1:24" x14ac:dyDescent="0.25">
      <c r="A3544" t="str">
        <f t="shared" si="165"/>
        <v/>
      </c>
      <c r="B3544" t="str">
        <f t="shared" si="166"/>
        <v/>
      </c>
      <c r="C3544" t="str">
        <f t="shared" si="167"/>
        <v/>
      </c>
      <c r="D3544">
        <v>2026</v>
      </c>
      <c r="E3544" t="s">
        <v>3793</v>
      </c>
      <c r="F3544" t="s">
        <v>3778</v>
      </c>
      <c r="G3544" t="s">
        <v>37</v>
      </c>
      <c r="H3544" t="s">
        <v>64</v>
      </c>
      <c r="I3544">
        <v>4</v>
      </c>
      <c r="J3544">
        <v>5</v>
      </c>
      <c r="K3544" s="29">
        <v>6.9</v>
      </c>
      <c r="L3544">
        <v>14</v>
      </c>
      <c r="M3544">
        <v>10</v>
      </c>
      <c r="N3544">
        <v>0</v>
      </c>
      <c r="O3544">
        <v>0</v>
      </c>
      <c r="P3544">
        <v>0</v>
      </c>
      <c r="Q3544">
        <v>58.2</v>
      </c>
      <c r="R3544">
        <v>66</v>
      </c>
      <c r="S3544">
        <v>57</v>
      </c>
      <c r="T3544">
        <v>45</v>
      </c>
      <c r="U3544">
        <v>35</v>
      </c>
      <c r="V3544">
        <v>51</v>
      </c>
      <c r="W3544">
        <v>10</v>
      </c>
      <c r="X3544" s="2">
        <v>0.27500000000000002</v>
      </c>
    </row>
    <row r="3545" spans="1:24" x14ac:dyDescent="0.25">
      <c r="A3545">
        <f t="shared" si="165"/>
        <v>1</v>
      </c>
      <c r="B3545" t="str">
        <f t="shared" si="166"/>
        <v/>
      </c>
      <c r="C3545" t="str">
        <f t="shared" si="167"/>
        <v/>
      </c>
      <c r="D3545">
        <v>2026</v>
      </c>
      <c r="E3545" t="s">
        <v>10061</v>
      </c>
      <c r="F3545" t="s">
        <v>3778</v>
      </c>
      <c r="G3545" t="s">
        <v>29</v>
      </c>
      <c r="H3545" t="s">
        <v>64</v>
      </c>
      <c r="I3545">
        <v>1</v>
      </c>
      <c r="J3545">
        <v>3</v>
      </c>
      <c r="K3545" s="29">
        <v>7.3</v>
      </c>
      <c r="L3545">
        <v>26</v>
      </c>
      <c r="M3545">
        <v>2</v>
      </c>
      <c r="N3545">
        <v>1</v>
      </c>
      <c r="O3545">
        <v>0</v>
      </c>
      <c r="P3545">
        <v>4</v>
      </c>
      <c r="Q3545">
        <v>49.1</v>
      </c>
      <c r="R3545">
        <v>60</v>
      </c>
      <c r="S3545">
        <v>46</v>
      </c>
      <c r="T3545">
        <v>40</v>
      </c>
      <c r="U3545">
        <v>17</v>
      </c>
      <c r="V3545">
        <v>40</v>
      </c>
      <c r="W3545">
        <v>16</v>
      </c>
      <c r="X3545" s="2">
        <v>0.29399999999999998</v>
      </c>
    </row>
    <row r="3546" spans="1:24" x14ac:dyDescent="0.25">
      <c r="A3546" t="str">
        <f t="shared" si="165"/>
        <v/>
      </c>
      <c r="B3546" t="str">
        <f t="shared" si="166"/>
        <v/>
      </c>
      <c r="C3546" t="str">
        <f t="shared" si="167"/>
        <v/>
      </c>
      <c r="D3546">
        <v>2026</v>
      </c>
      <c r="E3546" t="s">
        <v>10062</v>
      </c>
      <c r="F3546" t="s">
        <v>3778</v>
      </c>
      <c r="G3546" t="s">
        <v>47</v>
      </c>
      <c r="H3546" t="s">
        <v>64</v>
      </c>
      <c r="I3546">
        <v>0</v>
      </c>
      <c r="J3546">
        <v>1</v>
      </c>
      <c r="K3546" s="29">
        <v>7.85</v>
      </c>
      <c r="L3546">
        <v>10</v>
      </c>
      <c r="M3546">
        <v>4</v>
      </c>
      <c r="N3546">
        <v>0</v>
      </c>
      <c r="O3546">
        <v>0</v>
      </c>
      <c r="P3546">
        <v>0</v>
      </c>
      <c r="Q3546">
        <v>18.100000000000001</v>
      </c>
      <c r="R3546">
        <v>26</v>
      </c>
      <c r="S3546">
        <v>19</v>
      </c>
      <c r="T3546">
        <v>16</v>
      </c>
      <c r="U3546">
        <v>18</v>
      </c>
      <c r="V3546">
        <v>15</v>
      </c>
      <c r="W3546">
        <v>2</v>
      </c>
      <c r="X3546" s="2">
        <v>0.35099999999999998</v>
      </c>
    </row>
    <row r="3547" spans="1:24" x14ac:dyDescent="0.25">
      <c r="A3547">
        <f t="shared" si="165"/>
        <v>1</v>
      </c>
      <c r="B3547" t="str">
        <f t="shared" si="166"/>
        <v/>
      </c>
      <c r="C3547" t="str">
        <f t="shared" si="167"/>
        <v/>
      </c>
      <c r="D3547">
        <v>2026</v>
      </c>
      <c r="E3547" t="s">
        <v>10063</v>
      </c>
      <c r="F3547" t="s">
        <v>3778</v>
      </c>
      <c r="G3547" t="s">
        <v>32</v>
      </c>
      <c r="H3547" t="s">
        <v>64</v>
      </c>
      <c r="I3547">
        <v>0</v>
      </c>
      <c r="J3547">
        <v>1</v>
      </c>
      <c r="K3547" s="29">
        <v>9.2799999999999994</v>
      </c>
      <c r="L3547">
        <v>12</v>
      </c>
      <c r="M3547">
        <v>0</v>
      </c>
      <c r="N3547">
        <v>0</v>
      </c>
      <c r="O3547">
        <v>0</v>
      </c>
      <c r="P3547">
        <v>0</v>
      </c>
      <c r="Q3547">
        <v>10.199999999999999</v>
      </c>
      <c r="R3547">
        <v>10</v>
      </c>
      <c r="S3547">
        <v>22</v>
      </c>
      <c r="T3547">
        <v>11</v>
      </c>
      <c r="U3547">
        <v>22</v>
      </c>
      <c r="V3547">
        <v>11</v>
      </c>
      <c r="W3547">
        <v>6</v>
      </c>
      <c r="X3547" s="2">
        <v>0.23300000000000001</v>
      </c>
    </row>
    <row r="3548" spans="1:24" x14ac:dyDescent="0.25">
      <c r="A3548" t="str">
        <f t="shared" si="165"/>
        <v/>
      </c>
      <c r="B3548" t="str">
        <f t="shared" si="166"/>
        <v/>
      </c>
      <c r="C3548" t="str">
        <f t="shared" si="167"/>
        <v/>
      </c>
      <c r="D3548">
        <v>2026</v>
      </c>
      <c r="E3548" t="s">
        <v>10064</v>
      </c>
      <c r="F3548" t="s">
        <v>3778</v>
      </c>
      <c r="G3548" t="s">
        <v>24</v>
      </c>
      <c r="H3548" t="s">
        <v>64</v>
      </c>
      <c r="I3548">
        <v>0</v>
      </c>
      <c r="J3548">
        <v>0</v>
      </c>
      <c r="K3548" s="29">
        <v>10.119999999999999</v>
      </c>
      <c r="L3548">
        <v>7</v>
      </c>
      <c r="M3548">
        <v>0</v>
      </c>
      <c r="N3548">
        <v>0</v>
      </c>
      <c r="O3548">
        <v>0</v>
      </c>
      <c r="P3548">
        <v>0</v>
      </c>
      <c r="Q3548">
        <v>8</v>
      </c>
      <c r="R3548">
        <v>8</v>
      </c>
      <c r="S3548">
        <v>11</v>
      </c>
      <c r="T3548">
        <v>9</v>
      </c>
      <c r="U3548">
        <v>9</v>
      </c>
      <c r="V3548">
        <v>10</v>
      </c>
      <c r="W3548">
        <v>5</v>
      </c>
      <c r="X3548" s="2">
        <v>0.25800000000000001</v>
      </c>
    </row>
    <row r="3549" spans="1:24" x14ac:dyDescent="0.25">
      <c r="A3549" t="str">
        <f t="shared" si="165"/>
        <v/>
      </c>
      <c r="B3549" t="str">
        <f t="shared" si="166"/>
        <v/>
      </c>
      <c r="C3549" t="str">
        <f t="shared" si="167"/>
        <v/>
      </c>
      <c r="D3549">
        <v>2026</v>
      </c>
      <c r="E3549" t="s">
        <v>10065</v>
      </c>
      <c r="F3549" t="s">
        <v>3778</v>
      </c>
      <c r="G3549" t="s">
        <v>37</v>
      </c>
      <c r="H3549" t="s">
        <v>64</v>
      </c>
      <c r="I3549">
        <v>1</v>
      </c>
      <c r="J3549">
        <v>9</v>
      </c>
      <c r="K3549" s="29">
        <v>10.17</v>
      </c>
      <c r="L3549">
        <v>17</v>
      </c>
      <c r="M3549">
        <v>8</v>
      </c>
      <c r="N3549">
        <v>0</v>
      </c>
      <c r="O3549">
        <v>0</v>
      </c>
      <c r="P3549">
        <v>0</v>
      </c>
      <c r="Q3549">
        <v>46</v>
      </c>
      <c r="R3549">
        <v>57</v>
      </c>
      <c r="S3549">
        <v>72</v>
      </c>
      <c r="T3549">
        <v>52</v>
      </c>
      <c r="U3549">
        <v>67</v>
      </c>
      <c r="V3549">
        <v>44</v>
      </c>
      <c r="W3549">
        <v>10</v>
      </c>
      <c r="X3549" s="2">
        <v>0.308</v>
      </c>
    </row>
    <row r="3550" spans="1:24" x14ac:dyDescent="0.25">
      <c r="A3550">
        <f t="shared" si="165"/>
        <v>1</v>
      </c>
      <c r="B3550" t="str">
        <f t="shared" si="166"/>
        <v/>
      </c>
      <c r="C3550" t="str">
        <f t="shared" si="167"/>
        <v/>
      </c>
      <c r="D3550">
        <v>2026</v>
      </c>
      <c r="E3550" t="s">
        <v>10066</v>
      </c>
      <c r="F3550" t="s">
        <v>3778</v>
      </c>
      <c r="G3550" t="s">
        <v>29</v>
      </c>
      <c r="H3550" t="s">
        <v>64</v>
      </c>
      <c r="I3550">
        <v>1</v>
      </c>
      <c r="J3550">
        <v>4</v>
      </c>
      <c r="K3550" s="29">
        <v>10.92</v>
      </c>
      <c r="L3550">
        <v>17</v>
      </c>
      <c r="M3550">
        <v>3</v>
      </c>
      <c r="N3550">
        <v>0</v>
      </c>
      <c r="O3550">
        <v>0</v>
      </c>
      <c r="P3550">
        <v>0</v>
      </c>
      <c r="Q3550">
        <v>45.1</v>
      </c>
      <c r="R3550">
        <v>87</v>
      </c>
      <c r="S3550">
        <v>69</v>
      </c>
      <c r="T3550">
        <v>55</v>
      </c>
      <c r="U3550">
        <v>25</v>
      </c>
      <c r="V3550">
        <v>16</v>
      </c>
      <c r="W3550">
        <v>7</v>
      </c>
      <c r="X3550" s="2">
        <v>0.41799999999999998</v>
      </c>
    </row>
    <row r="3551" spans="1:24" x14ac:dyDescent="0.25">
      <c r="A3551" t="str">
        <f t="shared" si="165"/>
        <v/>
      </c>
      <c r="B3551" t="str">
        <f t="shared" si="166"/>
        <v/>
      </c>
      <c r="C3551">
        <f t="shared" si="167"/>
        <v>1</v>
      </c>
      <c r="D3551">
        <v>2026</v>
      </c>
      <c r="E3551" t="s">
        <v>6693</v>
      </c>
      <c r="F3551" t="s">
        <v>3778</v>
      </c>
      <c r="G3551" t="s">
        <v>37</v>
      </c>
      <c r="H3551" t="s">
        <v>64</v>
      </c>
      <c r="I3551">
        <v>0</v>
      </c>
      <c r="J3551">
        <v>1</v>
      </c>
      <c r="K3551" s="29">
        <v>14.62</v>
      </c>
      <c r="L3551">
        <v>12</v>
      </c>
      <c r="M3551">
        <v>0</v>
      </c>
      <c r="N3551">
        <v>0</v>
      </c>
      <c r="O3551">
        <v>0</v>
      </c>
      <c r="P3551">
        <v>0</v>
      </c>
      <c r="Q3551">
        <v>16</v>
      </c>
      <c r="R3551">
        <v>14</v>
      </c>
      <c r="S3551">
        <v>31</v>
      </c>
      <c r="T3551">
        <v>26</v>
      </c>
      <c r="U3551">
        <v>41</v>
      </c>
      <c r="V3551">
        <v>31</v>
      </c>
      <c r="W3551">
        <v>6</v>
      </c>
      <c r="X3551" s="2">
        <v>0.222</v>
      </c>
    </row>
    <row r="3552" spans="1:24" x14ac:dyDescent="0.25">
      <c r="A3552" t="str">
        <f t="shared" si="165"/>
        <v/>
      </c>
      <c r="B3552" t="str">
        <f t="shared" si="166"/>
        <v/>
      </c>
      <c r="C3552">
        <f t="shared" si="167"/>
        <v>1</v>
      </c>
      <c r="D3552">
        <v>2026</v>
      </c>
      <c r="E3552" t="s">
        <v>6589</v>
      </c>
      <c r="F3552" t="s">
        <v>3778</v>
      </c>
      <c r="G3552" t="s">
        <v>24</v>
      </c>
      <c r="H3552" t="s">
        <v>64</v>
      </c>
      <c r="I3552">
        <v>0</v>
      </c>
      <c r="J3552">
        <v>0</v>
      </c>
      <c r="K3552" s="29">
        <v>15.63</v>
      </c>
      <c r="L3552">
        <v>6</v>
      </c>
      <c r="M3552">
        <v>0</v>
      </c>
      <c r="N3552">
        <v>0</v>
      </c>
      <c r="O3552">
        <v>0</v>
      </c>
      <c r="P3552">
        <v>0</v>
      </c>
      <c r="Q3552">
        <v>6.1</v>
      </c>
      <c r="R3552">
        <v>7</v>
      </c>
      <c r="S3552">
        <v>11</v>
      </c>
      <c r="T3552">
        <v>11</v>
      </c>
      <c r="U3552">
        <v>11</v>
      </c>
      <c r="V3552">
        <v>3</v>
      </c>
      <c r="W3552">
        <v>3</v>
      </c>
      <c r="X3552" s="2">
        <v>0.28000000000000003</v>
      </c>
    </row>
    <row r="3553" spans="1:24" x14ac:dyDescent="0.25">
      <c r="A3553" t="str">
        <f t="shared" si="165"/>
        <v/>
      </c>
      <c r="B3553" t="str">
        <f t="shared" si="166"/>
        <v/>
      </c>
      <c r="C3553" t="str">
        <f t="shared" si="167"/>
        <v/>
      </c>
      <c r="D3553">
        <v>2026</v>
      </c>
      <c r="E3553" t="s">
        <v>10067</v>
      </c>
      <c r="F3553" t="s">
        <v>3778</v>
      </c>
      <c r="G3553" t="s">
        <v>37</v>
      </c>
      <c r="H3553" t="s">
        <v>64</v>
      </c>
      <c r="I3553">
        <v>1</v>
      </c>
      <c r="J3553">
        <v>4</v>
      </c>
      <c r="K3553" s="29">
        <v>16.62</v>
      </c>
      <c r="L3553">
        <v>19</v>
      </c>
      <c r="M3553">
        <v>2</v>
      </c>
      <c r="N3553">
        <v>0</v>
      </c>
      <c r="O3553">
        <v>0</v>
      </c>
      <c r="P3553">
        <v>0</v>
      </c>
      <c r="Q3553">
        <v>17.100000000000001</v>
      </c>
      <c r="R3553">
        <v>34</v>
      </c>
      <c r="S3553">
        <v>42</v>
      </c>
      <c r="T3553">
        <v>32</v>
      </c>
      <c r="U3553">
        <v>18</v>
      </c>
      <c r="V3553">
        <v>12</v>
      </c>
      <c r="W3553">
        <v>12</v>
      </c>
      <c r="X3553" s="2">
        <v>0.42</v>
      </c>
    </row>
    <row r="3554" spans="1:24" x14ac:dyDescent="0.25">
      <c r="A3554" t="str">
        <f t="shared" si="165"/>
        <v/>
      </c>
      <c r="B3554" t="str">
        <f t="shared" si="166"/>
        <v/>
      </c>
      <c r="C3554" t="str">
        <f t="shared" si="167"/>
        <v/>
      </c>
      <c r="D3554">
        <v>2026</v>
      </c>
      <c r="E3554" t="s">
        <v>10068</v>
      </c>
      <c r="F3554" t="s">
        <v>3778</v>
      </c>
      <c r="G3554" t="s">
        <v>37</v>
      </c>
      <c r="H3554" t="s">
        <v>64</v>
      </c>
      <c r="I3554">
        <v>0</v>
      </c>
      <c r="J3554">
        <v>0</v>
      </c>
      <c r="K3554" s="29">
        <v>19.29</v>
      </c>
      <c r="L3554">
        <v>12</v>
      </c>
      <c r="M3554">
        <v>0</v>
      </c>
      <c r="N3554">
        <v>0</v>
      </c>
      <c r="O3554">
        <v>0</v>
      </c>
      <c r="P3554">
        <v>0</v>
      </c>
      <c r="Q3554">
        <v>14</v>
      </c>
      <c r="R3554">
        <v>17</v>
      </c>
      <c r="S3554">
        <v>35</v>
      </c>
      <c r="T3554">
        <v>30</v>
      </c>
      <c r="U3554">
        <v>34</v>
      </c>
      <c r="V3554">
        <v>16</v>
      </c>
      <c r="W3554">
        <v>7</v>
      </c>
      <c r="X3554" s="2">
        <v>0.309</v>
      </c>
    </row>
    <row r="3555" spans="1:24" x14ac:dyDescent="0.25">
      <c r="A3555" t="str">
        <f t="shared" si="165"/>
        <v/>
      </c>
      <c r="B3555" t="str">
        <f t="shared" si="166"/>
        <v/>
      </c>
      <c r="C3555" t="str">
        <f t="shared" si="167"/>
        <v/>
      </c>
      <c r="D3555">
        <v>2026</v>
      </c>
      <c r="E3555" t="s">
        <v>10069</v>
      </c>
      <c r="F3555" t="s">
        <v>3778</v>
      </c>
      <c r="G3555" t="s">
        <v>37</v>
      </c>
      <c r="H3555" t="s">
        <v>64</v>
      </c>
      <c r="I3555">
        <v>0</v>
      </c>
      <c r="J3555">
        <v>1</v>
      </c>
      <c r="K3555" s="29">
        <v>19.760000000000002</v>
      </c>
      <c r="L3555">
        <v>10</v>
      </c>
      <c r="M3555">
        <v>0</v>
      </c>
      <c r="N3555">
        <v>0</v>
      </c>
      <c r="O3555">
        <v>0</v>
      </c>
      <c r="P3555">
        <v>0</v>
      </c>
      <c r="Q3555">
        <v>13.2</v>
      </c>
      <c r="R3555">
        <v>23</v>
      </c>
      <c r="S3555">
        <v>31</v>
      </c>
      <c r="T3555">
        <v>30</v>
      </c>
      <c r="U3555">
        <v>17</v>
      </c>
      <c r="V3555">
        <v>13</v>
      </c>
      <c r="W3555">
        <v>7</v>
      </c>
      <c r="X3555" s="2">
        <v>0.36499999999999999</v>
      </c>
    </row>
    <row r="3556" spans="1:24" x14ac:dyDescent="0.25">
      <c r="A3556" t="str">
        <f t="shared" si="165"/>
        <v/>
      </c>
      <c r="B3556" t="str">
        <f t="shared" si="166"/>
        <v/>
      </c>
      <c r="C3556" t="str">
        <f t="shared" si="167"/>
        <v/>
      </c>
      <c r="D3556">
        <v>2026</v>
      </c>
      <c r="E3556" t="s">
        <v>10070</v>
      </c>
      <c r="F3556" t="s">
        <v>3778</v>
      </c>
      <c r="G3556" t="s">
        <v>47</v>
      </c>
      <c r="H3556" t="s">
        <v>64</v>
      </c>
      <c r="I3556">
        <v>0</v>
      </c>
      <c r="J3556">
        <v>1</v>
      </c>
      <c r="K3556" s="29">
        <v>23.91</v>
      </c>
      <c r="L3556">
        <v>9</v>
      </c>
      <c r="M3556">
        <v>5</v>
      </c>
      <c r="N3556">
        <v>0</v>
      </c>
      <c r="O3556">
        <v>0</v>
      </c>
      <c r="P3556">
        <v>0</v>
      </c>
      <c r="Q3556">
        <v>11.2</v>
      </c>
      <c r="R3556">
        <v>20</v>
      </c>
      <c r="S3556">
        <v>40</v>
      </c>
      <c r="T3556">
        <v>31</v>
      </c>
      <c r="U3556">
        <v>30</v>
      </c>
      <c r="V3556">
        <v>17</v>
      </c>
      <c r="W3556">
        <v>6</v>
      </c>
      <c r="X3556" s="2">
        <v>0.35699999999999998</v>
      </c>
    </row>
    <row r="3557" spans="1:24" x14ac:dyDescent="0.25">
      <c r="A3557" t="str">
        <f t="shared" si="165"/>
        <v/>
      </c>
      <c r="B3557" t="str">
        <f t="shared" si="166"/>
        <v/>
      </c>
      <c r="C3557" t="str">
        <f t="shared" si="167"/>
        <v/>
      </c>
      <c r="D3557">
        <v>2026</v>
      </c>
      <c r="E3557" t="s">
        <v>10071</v>
      </c>
      <c r="F3557" t="s">
        <v>3796</v>
      </c>
      <c r="G3557" t="s">
        <v>47</v>
      </c>
      <c r="H3557" t="s">
        <v>64</v>
      </c>
      <c r="I3557">
        <v>1</v>
      </c>
      <c r="J3557">
        <v>7</v>
      </c>
      <c r="K3557" s="29">
        <v>6.46</v>
      </c>
      <c r="L3557">
        <v>16</v>
      </c>
      <c r="M3557">
        <v>16</v>
      </c>
      <c r="N3557">
        <v>0</v>
      </c>
      <c r="O3557">
        <v>0</v>
      </c>
      <c r="P3557">
        <v>0</v>
      </c>
      <c r="Q3557">
        <v>71</v>
      </c>
      <c r="R3557">
        <v>80</v>
      </c>
      <c r="S3557">
        <v>59</v>
      </c>
      <c r="T3557">
        <v>51</v>
      </c>
      <c r="U3557">
        <v>36</v>
      </c>
      <c r="V3557">
        <v>45</v>
      </c>
      <c r="W3557">
        <v>17</v>
      </c>
      <c r="X3557" s="2">
        <v>0.28399999999999997</v>
      </c>
    </row>
    <row r="3558" spans="1:24" x14ac:dyDescent="0.25">
      <c r="A3558" t="str">
        <f t="shared" ref="A3558:A3621" si="168">IF(OR(G3558="SR", G3558="GR"), 1, "")</f>
        <v/>
      </c>
      <c r="B3558" t="str">
        <f t="shared" si="166"/>
        <v/>
      </c>
      <c r="C3558">
        <f t="shared" si="167"/>
        <v>1</v>
      </c>
      <c r="D3558">
        <v>2026</v>
      </c>
      <c r="E3558" t="s">
        <v>5664</v>
      </c>
      <c r="F3558" t="s">
        <v>3796</v>
      </c>
      <c r="G3558" t="s">
        <v>24</v>
      </c>
      <c r="H3558" t="s">
        <v>64</v>
      </c>
      <c r="I3558">
        <v>3</v>
      </c>
      <c r="J3558">
        <v>7</v>
      </c>
      <c r="K3558" s="29">
        <v>7.78</v>
      </c>
      <c r="L3558">
        <v>14</v>
      </c>
      <c r="M3558">
        <v>9</v>
      </c>
      <c r="N3558">
        <v>0</v>
      </c>
      <c r="O3558">
        <v>0</v>
      </c>
      <c r="P3558">
        <v>0</v>
      </c>
      <c r="Q3558">
        <v>56.2</v>
      </c>
      <c r="R3558">
        <v>58</v>
      </c>
      <c r="S3558">
        <v>55</v>
      </c>
      <c r="T3558">
        <v>49</v>
      </c>
      <c r="U3558">
        <v>47</v>
      </c>
      <c r="V3558">
        <v>36</v>
      </c>
      <c r="W3558">
        <v>9</v>
      </c>
      <c r="X3558" s="2">
        <v>0.26600000000000001</v>
      </c>
    </row>
    <row r="3559" spans="1:24" x14ac:dyDescent="0.25">
      <c r="A3559">
        <f t="shared" si="168"/>
        <v>1</v>
      </c>
      <c r="B3559" t="str">
        <f t="shared" si="166"/>
        <v/>
      </c>
      <c r="C3559" t="str">
        <f t="shared" si="167"/>
        <v/>
      </c>
      <c r="D3559">
        <v>2026</v>
      </c>
      <c r="E3559" t="s">
        <v>10072</v>
      </c>
      <c r="F3559" t="s">
        <v>3796</v>
      </c>
      <c r="G3559" t="s">
        <v>32</v>
      </c>
      <c r="H3559" t="s">
        <v>64</v>
      </c>
      <c r="I3559">
        <v>2</v>
      </c>
      <c r="J3559">
        <v>6</v>
      </c>
      <c r="K3559" s="29">
        <v>9.5399999999999991</v>
      </c>
      <c r="L3559">
        <v>14</v>
      </c>
      <c r="M3559">
        <v>10</v>
      </c>
      <c r="N3559">
        <v>0</v>
      </c>
      <c r="O3559">
        <v>0</v>
      </c>
      <c r="P3559">
        <v>0</v>
      </c>
      <c r="Q3559">
        <v>50</v>
      </c>
      <c r="R3559">
        <v>72</v>
      </c>
      <c r="S3559">
        <v>61</v>
      </c>
      <c r="T3559">
        <v>53</v>
      </c>
      <c r="U3559">
        <v>37</v>
      </c>
      <c r="V3559">
        <v>30</v>
      </c>
      <c r="W3559">
        <v>7</v>
      </c>
      <c r="X3559" s="2">
        <v>0.33600000000000002</v>
      </c>
    </row>
    <row r="3560" spans="1:24" x14ac:dyDescent="0.25">
      <c r="A3560" t="str">
        <f t="shared" si="168"/>
        <v/>
      </c>
      <c r="B3560" t="str">
        <f t="shared" si="166"/>
        <v/>
      </c>
      <c r="C3560" t="str">
        <f t="shared" si="167"/>
        <v/>
      </c>
      <c r="D3560">
        <v>2026</v>
      </c>
      <c r="E3560" t="s">
        <v>10073</v>
      </c>
      <c r="F3560" t="s">
        <v>3796</v>
      </c>
      <c r="G3560" t="s">
        <v>37</v>
      </c>
      <c r="H3560" t="s">
        <v>64</v>
      </c>
      <c r="I3560">
        <v>0</v>
      </c>
      <c r="J3560">
        <v>0</v>
      </c>
      <c r="K3560" s="29">
        <v>0</v>
      </c>
      <c r="L3560">
        <v>3</v>
      </c>
      <c r="M3560">
        <v>0</v>
      </c>
      <c r="N3560">
        <v>0</v>
      </c>
      <c r="O3560">
        <v>0</v>
      </c>
      <c r="P3560">
        <v>0</v>
      </c>
      <c r="Q3560">
        <v>6</v>
      </c>
      <c r="R3560">
        <v>4</v>
      </c>
      <c r="S3560">
        <v>0</v>
      </c>
      <c r="T3560">
        <v>0</v>
      </c>
      <c r="U3560">
        <v>2</v>
      </c>
      <c r="V3560">
        <v>6</v>
      </c>
      <c r="W3560">
        <v>0</v>
      </c>
      <c r="X3560" s="2">
        <v>0.19</v>
      </c>
    </row>
    <row r="3561" spans="1:24" x14ac:dyDescent="0.25">
      <c r="A3561" t="str">
        <f t="shared" si="168"/>
        <v/>
      </c>
      <c r="B3561" t="str">
        <f t="shared" si="166"/>
        <v/>
      </c>
      <c r="C3561" t="str">
        <f t="shared" si="167"/>
        <v/>
      </c>
      <c r="D3561">
        <v>2026</v>
      </c>
      <c r="E3561" t="s">
        <v>3804</v>
      </c>
      <c r="F3561" t="s">
        <v>3796</v>
      </c>
      <c r="G3561" t="s">
        <v>47</v>
      </c>
      <c r="H3561" t="s">
        <v>64</v>
      </c>
      <c r="I3561">
        <v>0</v>
      </c>
      <c r="J3561">
        <v>0</v>
      </c>
      <c r="K3561" s="29">
        <v>2.87</v>
      </c>
      <c r="L3561">
        <v>10</v>
      </c>
      <c r="M3561">
        <v>0</v>
      </c>
      <c r="N3561">
        <v>0</v>
      </c>
      <c r="O3561">
        <v>0</v>
      </c>
      <c r="P3561">
        <v>0</v>
      </c>
      <c r="Q3561">
        <v>15.2</v>
      </c>
      <c r="R3561">
        <v>14</v>
      </c>
      <c r="S3561">
        <v>6</v>
      </c>
      <c r="T3561">
        <v>5</v>
      </c>
      <c r="U3561">
        <v>10</v>
      </c>
      <c r="V3561">
        <v>9</v>
      </c>
      <c r="W3561">
        <v>1</v>
      </c>
      <c r="X3561" s="2">
        <v>0.25900000000000001</v>
      </c>
    </row>
    <row r="3562" spans="1:24" x14ac:dyDescent="0.25">
      <c r="A3562" t="str">
        <f t="shared" si="168"/>
        <v/>
      </c>
      <c r="B3562" t="str">
        <f t="shared" si="166"/>
        <v/>
      </c>
      <c r="C3562" t="str">
        <f t="shared" si="167"/>
        <v/>
      </c>
      <c r="D3562">
        <v>2026</v>
      </c>
      <c r="E3562" t="s">
        <v>10074</v>
      </c>
      <c r="F3562" t="s">
        <v>3796</v>
      </c>
      <c r="G3562" t="s">
        <v>24</v>
      </c>
      <c r="H3562" t="s">
        <v>64</v>
      </c>
      <c r="I3562">
        <v>0</v>
      </c>
      <c r="J3562">
        <v>0</v>
      </c>
      <c r="K3562" s="29">
        <v>7.89</v>
      </c>
      <c r="L3562">
        <v>15</v>
      </c>
      <c r="M3562">
        <v>0</v>
      </c>
      <c r="N3562">
        <v>0</v>
      </c>
      <c r="O3562">
        <v>0</v>
      </c>
      <c r="P3562">
        <v>1</v>
      </c>
      <c r="Q3562">
        <v>21.2</v>
      </c>
      <c r="R3562">
        <v>30</v>
      </c>
      <c r="S3562">
        <v>26</v>
      </c>
      <c r="T3562">
        <v>19</v>
      </c>
      <c r="U3562">
        <v>8</v>
      </c>
      <c r="V3562">
        <v>19</v>
      </c>
      <c r="W3562">
        <v>6</v>
      </c>
      <c r="X3562" s="2">
        <v>0.313</v>
      </c>
    </row>
    <row r="3563" spans="1:24" x14ac:dyDescent="0.25">
      <c r="A3563" t="str">
        <f t="shared" si="168"/>
        <v/>
      </c>
      <c r="B3563" t="str">
        <f t="shared" si="166"/>
        <v/>
      </c>
      <c r="C3563" t="str">
        <f t="shared" si="167"/>
        <v/>
      </c>
      <c r="D3563">
        <v>2026</v>
      </c>
      <c r="E3563" t="s">
        <v>3810</v>
      </c>
      <c r="F3563" t="s">
        <v>3796</v>
      </c>
      <c r="G3563" t="s">
        <v>47</v>
      </c>
      <c r="H3563" t="s">
        <v>64</v>
      </c>
      <c r="I3563">
        <v>0</v>
      </c>
      <c r="J3563">
        <v>1</v>
      </c>
      <c r="K3563" s="29">
        <v>9</v>
      </c>
      <c r="L3563">
        <v>3</v>
      </c>
      <c r="M3563">
        <v>0</v>
      </c>
      <c r="N3563">
        <v>0</v>
      </c>
      <c r="O3563">
        <v>0</v>
      </c>
      <c r="P3563">
        <v>0</v>
      </c>
      <c r="Q3563">
        <v>3</v>
      </c>
      <c r="R3563">
        <v>3</v>
      </c>
      <c r="S3563">
        <v>4</v>
      </c>
      <c r="T3563">
        <v>3</v>
      </c>
      <c r="U3563">
        <v>4</v>
      </c>
      <c r="V3563">
        <v>2</v>
      </c>
      <c r="W3563">
        <v>2</v>
      </c>
      <c r="X3563" s="2">
        <v>0.25</v>
      </c>
    </row>
    <row r="3564" spans="1:24" x14ac:dyDescent="0.25">
      <c r="A3564" t="str">
        <f t="shared" si="168"/>
        <v/>
      </c>
      <c r="B3564" t="str">
        <f t="shared" si="166"/>
        <v/>
      </c>
      <c r="C3564" t="str">
        <f t="shared" si="167"/>
        <v/>
      </c>
      <c r="D3564">
        <v>2026</v>
      </c>
      <c r="E3564" t="s">
        <v>10075</v>
      </c>
      <c r="F3564" t="s">
        <v>3796</v>
      </c>
      <c r="G3564" t="s">
        <v>37</v>
      </c>
      <c r="H3564" t="s">
        <v>64</v>
      </c>
      <c r="I3564">
        <v>1</v>
      </c>
      <c r="J3564">
        <v>1</v>
      </c>
      <c r="K3564" s="29">
        <v>9.1</v>
      </c>
      <c r="L3564">
        <v>13</v>
      </c>
      <c r="M3564">
        <v>2</v>
      </c>
      <c r="N3564">
        <v>0</v>
      </c>
      <c r="O3564">
        <v>0</v>
      </c>
      <c r="P3564">
        <v>0</v>
      </c>
      <c r="Q3564">
        <v>30.2</v>
      </c>
      <c r="R3564">
        <v>48</v>
      </c>
      <c r="S3564">
        <v>39</v>
      </c>
      <c r="T3564">
        <v>31</v>
      </c>
      <c r="U3564">
        <v>26</v>
      </c>
      <c r="V3564">
        <v>26</v>
      </c>
      <c r="W3564">
        <v>4</v>
      </c>
      <c r="X3564" s="2">
        <v>0.35599999999999998</v>
      </c>
    </row>
    <row r="3565" spans="1:24" x14ac:dyDescent="0.25">
      <c r="A3565" t="str">
        <f t="shared" si="168"/>
        <v/>
      </c>
      <c r="B3565" t="str">
        <f t="shared" si="166"/>
        <v/>
      </c>
      <c r="C3565" t="str">
        <f t="shared" si="167"/>
        <v/>
      </c>
      <c r="D3565">
        <v>2026</v>
      </c>
      <c r="E3565" t="s">
        <v>3803</v>
      </c>
      <c r="F3565" t="s">
        <v>3796</v>
      </c>
      <c r="G3565" t="s">
        <v>47</v>
      </c>
      <c r="H3565" t="s">
        <v>64</v>
      </c>
      <c r="I3565">
        <v>1</v>
      </c>
      <c r="J3565">
        <v>3</v>
      </c>
      <c r="K3565" s="29">
        <v>9.66</v>
      </c>
      <c r="L3565">
        <v>14</v>
      </c>
      <c r="M3565">
        <v>2</v>
      </c>
      <c r="N3565">
        <v>0</v>
      </c>
      <c r="O3565">
        <v>0</v>
      </c>
      <c r="P3565">
        <v>1</v>
      </c>
      <c r="Q3565">
        <v>36.1</v>
      </c>
      <c r="R3565">
        <v>51</v>
      </c>
      <c r="S3565">
        <v>50</v>
      </c>
      <c r="T3565">
        <v>39</v>
      </c>
      <c r="U3565">
        <v>28</v>
      </c>
      <c r="V3565">
        <v>36</v>
      </c>
      <c r="W3565">
        <v>4</v>
      </c>
      <c r="X3565" s="2">
        <v>0.32500000000000001</v>
      </c>
    </row>
    <row r="3566" spans="1:24" x14ac:dyDescent="0.25">
      <c r="A3566" t="str">
        <f t="shared" si="168"/>
        <v/>
      </c>
      <c r="B3566" t="str">
        <f t="shared" si="166"/>
        <v/>
      </c>
      <c r="C3566" t="str">
        <f t="shared" si="167"/>
        <v/>
      </c>
      <c r="D3566">
        <v>2026</v>
      </c>
      <c r="E3566" t="s">
        <v>3800</v>
      </c>
      <c r="F3566" t="s">
        <v>3796</v>
      </c>
      <c r="G3566" t="s">
        <v>37</v>
      </c>
      <c r="H3566" t="s">
        <v>64</v>
      </c>
      <c r="I3566">
        <v>0</v>
      </c>
      <c r="J3566">
        <v>4</v>
      </c>
      <c r="K3566" s="29">
        <v>12.76</v>
      </c>
      <c r="L3566">
        <v>13</v>
      </c>
      <c r="M3566">
        <v>0</v>
      </c>
      <c r="N3566">
        <v>0</v>
      </c>
      <c r="O3566">
        <v>0</v>
      </c>
      <c r="P3566">
        <v>1</v>
      </c>
      <c r="Q3566">
        <v>18.100000000000001</v>
      </c>
      <c r="R3566">
        <v>24</v>
      </c>
      <c r="S3566">
        <v>28</v>
      </c>
      <c r="T3566">
        <v>26</v>
      </c>
      <c r="U3566">
        <v>16</v>
      </c>
      <c r="V3566">
        <v>7</v>
      </c>
      <c r="W3566">
        <v>5</v>
      </c>
      <c r="X3566" s="2">
        <v>0.33300000000000002</v>
      </c>
    </row>
    <row r="3567" spans="1:24" x14ac:dyDescent="0.25">
      <c r="A3567" t="str">
        <f t="shared" si="168"/>
        <v/>
      </c>
      <c r="B3567" t="str">
        <f t="shared" si="166"/>
        <v/>
      </c>
      <c r="C3567" t="str">
        <f t="shared" si="167"/>
        <v/>
      </c>
      <c r="D3567">
        <v>2026</v>
      </c>
      <c r="E3567" t="s">
        <v>10076</v>
      </c>
      <c r="F3567" t="s">
        <v>3796</v>
      </c>
      <c r="G3567" t="s">
        <v>47</v>
      </c>
      <c r="H3567" t="s">
        <v>64</v>
      </c>
      <c r="I3567">
        <v>0</v>
      </c>
      <c r="J3567">
        <v>2</v>
      </c>
      <c r="K3567" s="29">
        <v>12.86</v>
      </c>
      <c r="L3567">
        <v>6</v>
      </c>
      <c r="M3567">
        <v>0</v>
      </c>
      <c r="N3567">
        <v>0</v>
      </c>
      <c r="O3567">
        <v>0</v>
      </c>
      <c r="P3567">
        <v>0</v>
      </c>
      <c r="Q3567">
        <v>7</v>
      </c>
      <c r="R3567">
        <v>10</v>
      </c>
      <c r="S3567">
        <v>11</v>
      </c>
      <c r="T3567">
        <v>10</v>
      </c>
      <c r="U3567">
        <v>8</v>
      </c>
      <c r="V3567">
        <v>10</v>
      </c>
      <c r="W3567">
        <v>3</v>
      </c>
      <c r="X3567" s="2">
        <v>0.33300000000000002</v>
      </c>
    </row>
    <row r="3568" spans="1:24" x14ac:dyDescent="0.25">
      <c r="A3568" t="str">
        <f t="shared" si="168"/>
        <v/>
      </c>
      <c r="B3568" t="str">
        <f t="shared" si="166"/>
        <v/>
      </c>
      <c r="C3568" t="str">
        <f t="shared" si="167"/>
        <v/>
      </c>
      <c r="D3568">
        <v>2026</v>
      </c>
      <c r="E3568" t="s">
        <v>10077</v>
      </c>
      <c r="F3568" t="s">
        <v>3796</v>
      </c>
      <c r="G3568" t="s">
        <v>24</v>
      </c>
      <c r="H3568" t="s">
        <v>64</v>
      </c>
      <c r="I3568">
        <v>0</v>
      </c>
      <c r="J3568">
        <v>0</v>
      </c>
      <c r="K3568" s="29">
        <v>13.5</v>
      </c>
      <c r="L3568">
        <v>1</v>
      </c>
      <c r="M3568">
        <v>0</v>
      </c>
      <c r="N3568">
        <v>0</v>
      </c>
      <c r="O3568">
        <v>0</v>
      </c>
      <c r="P3568">
        <v>0</v>
      </c>
      <c r="Q3568">
        <v>1.1000000000000001</v>
      </c>
      <c r="R3568">
        <v>1</v>
      </c>
      <c r="S3568">
        <v>2</v>
      </c>
      <c r="T3568">
        <v>2</v>
      </c>
      <c r="U3568">
        <v>3</v>
      </c>
      <c r="V3568">
        <v>2</v>
      </c>
      <c r="W3568">
        <v>1</v>
      </c>
      <c r="X3568" s="2">
        <v>0.2</v>
      </c>
    </row>
    <row r="3569" spans="1:24" x14ac:dyDescent="0.25">
      <c r="A3569">
        <f t="shared" si="168"/>
        <v>1</v>
      </c>
      <c r="B3569" t="str">
        <f t="shared" si="166"/>
        <v/>
      </c>
      <c r="C3569" t="str">
        <f t="shared" si="167"/>
        <v/>
      </c>
      <c r="D3569">
        <v>2026</v>
      </c>
      <c r="E3569" t="s">
        <v>10078</v>
      </c>
      <c r="F3569" t="s">
        <v>3796</v>
      </c>
      <c r="G3569" t="s">
        <v>29</v>
      </c>
      <c r="H3569" t="s">
        <v>64</v>
      </c>
      <c r="I3569">
        <v>0</v>
      </c>
      <c r="J3569">
        <v>2</v>
      </c>
      <c r="K3569" s="29">
        <v>13.76</v>
      </c>
      <c r="L3569">
        <v>7</v>
      </c>
      <c r="M3569">
        <v>5</v>
      </c>
      <c r="N3569">
        <v>0</v>
      </c>
      <c r="O3569">
        <v>0</v>
      </c>
      <c r="P3569">
        <v>0</v>
      </c>
      <c r="Q3569">
        <v>17</v>
      </c>
      <c r="R3569">
        <v>22</v>
      </c>
      <c r="S3569">
        <v>34</v>
      </c>
      <c r="T3569">
        <v>26</v>
      </c>
      <c r="U3569">
        <v>18</v>
      </c>
      <c r="V3569">
        <v>14</v>
      </c>
      <c r="W3569">
        <v>8</v>
      </c>
      <c r="X3569" s="2">
        <v>0.28899999999999998</v>
      </c>
    </row>
    <row r="3570" spans="1:24" x14ac:dyDescent="0.25">
      <c r="A3570" t="str">
        <f t="shared" si="168"/>
        <v/>
      </c>
      <c r="B3570" t="str">
        <f t="shared" si="166"/>
        <v/>
      </c>
      <c r="C3570" t="str">
        <f t="shared" si="167"/>
        <v/>
      </c>
      <c r="D3570">
        <v>2026</v>
      </c>
      <c r="E3570" t="s">
        <v>3811</v>
      </c>
      <c r="F3570" t="s">
        <v>3796</v>
      </c>
      <c r="G3570" t="s">
        <v>24</v>
      </c>
      <c r="H3570" t="s">
        <v>64</v>
      </c>
      <c r="I3570">
        <v>0</v>
      </c>
      <c r="J3570">
        <v>0</v>
      </c>
      <c r="K3570" s="29">
        <v>15.43</v>
      </c>
      <c r="L3570">
        <v>4</v>
      </c>
      <c r="M3570">
        <v>0</v>
      </c>
      <c r="N3570">
        <v>0</v>
      </c>
      <c r="O3570">
        <v>0</v>
      </c>
      <c r="P3570">
        <v>0</v>
      </c>
      <c r="Q3570">
        <v>4.2</v>
      </c>
      <c r="R3570">
        <v>13</v>
      </c>
      <c r="S3570">
        <v>9</v>
      </c>
      <c r="T3570">
        <v>8</v>
      </c>
      <c r="U3570">
        <v>4</v>
      </c>
      <c r="V3570">
        <v>2</v>
      </c>
      <c r="W3570">
        <v>0</v>
      </c>
      <c r="X3570" s="2">
        <v>0.48099999999999998</v>
      </c>
    </row>
    <row r="3571" spans="1:24" x14ac:dyDescent="0.25">
      <c r="A3571" t="str">
        <f t="shared" si="168"/>
        <v/>
      </c>
      <c r="B3571" t="str">
        <f t="shared" si="166"/>
        <v/>
      </c>
      <c r="C3571" t="str">
        <f t="shared" si="167"/>
        <v/>
      </c>
      <c r="D3571">
        <v>2026</v>
      </c>
      <c r="E3571" t="s">
        <v>3808</v>
      </c>
      <c r="F3571" t="s">
        <v>3796</v>
      </c>
      <c r="G3571" t="s">
        <v>47</v>
      </c>
      <c r="H3571" t="s">
        <v>64</v>
      </c>
      <c r="I3571">
        <v>0</v>
      </c>
      <c r="J3571">
        <v>0</v>
      </c>
      <c r="K3571" s="29">
        <v>18</v>
      </c>
      <c r="L3571">
        <v>1</v>
      </c>
      <c r="M3571">
        <v>0</v>
      </c>
      <c r="N3571">
        <v>0</v>
      </c>
      <c r="O3571">
        <v>0</v>
      </c>
      <c r="P3571">
        <v>0</v>
      </c>
      <c r="Q3571">
        <v>1</v>
      </c>
      <c r="R3571">
        <v>1</v>
      </c>
      <c r="S3571">
        <v>2</v>
      </c>
      <c r="T3571">
        <v>2</v>
      </c>
      <c r="U3571">
        <v>4</v>
      </c>
      <c r="V3571">
        <v>0</v>
      </c>
      <c r="W3571">
        <v>0</v>
      </c>
      <c r="X3571" s="2">
        <v>0.25</v>
      </c>
    </row>
    <row r="3572" spans="1:24" x14ac:dyDescent="0.25">
      <c r="A3572" t="str">
        <f t="shared" si="168"/>
        <v/>
      </c>
      <c r="B3572" t="str">
        <f t="shared" si="166"/>
        <v/>
      </c>
      <c r="C3572" t="str">
        <f t="shared" si="167"/>
        <v/>
      </c>
      <c r="D3572">
        <v>2026</v>
      </c>
      <c r="E3572" t="s">
        <v>10079</v>
      </c>
      <c r="F3572" t="s">
        <v>3796</v>
      </c>
      <c r="G3572" t="s">
        <v>24</v>
      </c>
      <c r="H3572" t="s">
        <v>64</v>
      </c>
      <c r="I3572">
        <v>0</v>
      </c>
      <c r="J3572">
        <v>1</v>
      </c>
      <c r="K3572" s="29">
        <v>19.079999999999998</v>
      </c>
      <c r="L3572">
        <v>17</v>
      </c>
      <c r="M3572">
        <v>1</v>
      </c>
      <c r="N3572">
        <v>0</v>
      </c>
      <c r="O3572">
        <v>0</v>
      </c>
      <c r="P3572">
        <v>0</v>
      </c>
      <c r="Q3572">
        <v>25</v>
      </c>
      <c r="R3572">
        <v>60</v>
      </c>
      <c r="S3572">
        <v>60</v>
      </c>
      <c r="T3572">
        <v>53</v>
      </c>
      <c r="U3572">
        <v>27</v>
      </c>
      <c r="V3572">
        <v>8</v>
      </c>
      <c r="W3572">
        <v>7</v>
      </c>
      <c r="X3572" s="2">
        <v>0.49199999999999999</v>
      </c>
    </row>
    <row r="3573" spans="1:24" x14ac:dyDescent="0.25">
      <c r="A3573" t="str">
        <f t="shared" si="168"/>
        <v/>
      </c>
      <c r="B3573" t="str">
        <f t="shared" si="166"/>
        <v/>
      </c>
      <c r="C3573" t="str">
        <f t="shared" si="167"/>
        <v/>
      </c>
      <c r="D3573">
        <v>2026</v>
      </c>
      <c r="E3573" t="s">
        <v>10080</v>
      </c>
      <c r="F3573" t="s">
        <v>3796</v>
      </c>
      <c r="G3573" t="s">
        <v>47</v>
      </c>
      <c r="H3573" t="s">
        <v>64</v>
      </c>
      <c r="I3573">
        <v>1</v>
      </c>
      <c r="J3573">
        <v>4</v>
      </c>
      <c r="K3573" s="29">
        <v>20.86</v>
      </c>
      <c r="L3573">
        <v>15</v>
      </c>
      <c r="M3573">
        <v>3</v>
      </c>
      <c r="N3573">
        <v>0</v>
      </c>
      <c r="O3573">
        <v>0</v>
      </c>
      <c r="P3573">
        <v>0</v>
      </c>
      <c r="Q3573">
        <v>22</v>
      </c>
      <c r="R3573">
        <v>30</v>
      </c>
      <c r="S3573">
        <v>55</v>
      </c>
      <c r="T3573">
        <v>51</v>
      </c>
      <c r="U3573">
        <v>53</v>
      </c>
      <c r="V3573">
        <v>25</v>
      </c>
      <c r="W3573">
        <v>12</v>
      </c>
      <c r="X3573" s="2">
        <v>0.33700000000000002</v>
      </c>
    </row>
    <row r="3574" spans="1:24" x14ac:dyDescent="0.25">
      <c r="A3574">
        <f t="shared" si="168"/>
        <v>1</v>
      </c>
      <c r="B3574" t="str">
        <f t="shared" si="166"/>
        <v/>
      </c>
      <c r="C3574" t="str">
        <f t="shared" si="167"/>
        <v/>
      </c>
      <c r="D3574">
        <v>2026</v>
      </c>
      <c r="E3574" t="s">
        <v>10081</v>
      </c>
      <c r="F3574" t="s">
        <v>3796</v>
      </c>
      <c r="G3574" t="s">
        <v>32</v>
      </c>
      <c r="H3574" t="s">
        <v>64</v>
      </c>
      <c r="I3574">
        <v>0</v>
      </c>
      <c r="J3574">
        <v>1</v>
      </c>
      <c r="K3574" s="29">
        <v>21</v>
      </c>
      <c r="L3574">
        <v>4</v>
      </c>
      <c r="M3574">
        <v>0</v>
      </c>
      <c r="N3574">
        <v>0</v>
      </c>
      <c r="O3574">
        <v>0</v>
      </c>
      <c r="P3574">
        <v>0</v>
      </c>
      <c r="Q3574">
        <v>3</v>
      </c>
      <c r="R3574">
        <v>5</v>
      </c>
      <c r="S3574">
        <v>7</v>
      </c>
      <c r="T3574">
        <v>7</v>
      </c>
      <c r="U3574">
        <v>3</v>
      </c>
      <c r="V3574">
        <v>4</v>
      </c>
      <c r="W3574">
        <v>1</v>
      </c>
      <c r="X3574" s="2">
        <v>0.35699999999999998</v>
      </c>
    </row>
    <row r="3575" spans="1:24" x14ac:dyDescent="0.25">
      <c r="A3575" t="str">
        <f t="shared" si="168"/>
        <v/>
      </c>
      <c r="B3575" t="str">
        <f t="shared" si="166"/>
        <v/>
      </c>
      <c r="C3575">
        <f t="shared" si="167"/>
        <v>1</v>
      </c>
      <c r="D3575">
        <v>2026</v>
      </c>
      <c r="E3575" t="s">
        <v>7060</v>
      </c>
      <c r="F3575" t="s">
        <v>3816</v>
      </c>
      <c r="G3575" t="s">
        <v>37</v>
      </c>
      <c r="H3575" t="s">
        <v>64</v>
      </c>
      <c r="I3575">
        <v>4</v>
      </c>
      <c r="J3575">
        <v>9</v>
      </c>
      <c r="K3575" s="29">
        <v>7.24</v>
      </c>
      <c r="L3575">
        <v>14</v>
      </c>
      <c r="M3575">
        <v>14</v>
      </c>
      <c r="N3575">
        <v>1</v>
      </c>
      <c r="O3575">
        <v>0</v>
      </c>
      <c r="P3575">
        <v>0</v>
      </c>
      <c r="Q3575">
        <v>73.099999999999994</v>
      </c>
      <c r="R3575">
        <v>91</v>
      </c>
      <c r="S3575">
        <v>71</v>
      </c>
      <c r="T3575">
        <v>59</v>
      </c>
      <c r="U3575">
        <v>31</v>
      </c>
      <c r="V3575">
        <v>88</v>
      </c>
      <c r="W3575">
        <v>7</v>
      </c>
      <c r="X3575" s="2">
        <v>0.30099999999999999</v>
      </c>
    </row>
    <row r="3576" spans="1:24" x14ac:dyDescent="0.25">
      <c r="A3576" t="str">
        <f t="shared" si="168"/>
        <v/>
      </c>
      <c r="B3576" t="str">
        <f t="shared" si="166"/>
        <v/>
      </c>
      <c r="C3576" t="str">
        <f t="shared" si="167"/>
        <v/>
      </c>
      <c r="D3576">
        <v>2026</v>
      </c>
      <c r="E3576" t="s">
        <v>10082</v>
      </c>
      <c r="F3576" t="s">
        <v>3816</v>
      </c>
      <c r="G3576" t="s">
        <v>24</v>
      </c>
      <c r="H3576" t="s">
        <v>64</v>
      </c>
      <c r="I3576">
        <v>2</v>
      </c>
      <c r="J3576">
        <v>5</v>
      </c>
      <c r="K3576" s="29">
        <v>8.16</v>
      </c>
      <c r="L3576">
        <v>14</v>
      </c>
      <c r="M3576">
        <v>11</v>
      </c>
      <c r="N3576">
        <v>0</v>
      </c>
      <c r="O3576">
        <v>0</v>
      </c>
      <c r="P3576">
        <v>0</v>
      </c>
      <c r="Q3576">
        <v>60.2</v>
      </c>
      <c r="R3576">
        <v>83</v>
      </c>
      <c r="S3576">
        <v>70</v>
      </c>
      <c r="T3576">
        <v>55</v>
      </c>
      <c r="U3576">
        <v>39</v>
      </c>
      <c r="V3576">
        <v>37</v>
      </c>
      <c r="W3576">
        <v>13</v>
      </c>
      <c r="X3576" s="2">
        <v>0.316</v>
      </c>
    </row>
    <row r="3577" spans="1:24" x14ac:dyDescent="0.25">
      <c r="A3577" t="str">
        <f t="shared" si="168"/>
        <v/>
      </c>
      <c r="B3577" t="str">
        <f t="shared" si="166"/>
        <v/>
      </c>
      <c r="C3577" t="str">
        <f t="shared" si="167"/>
        <v/>
      </c>
      <c r="D3577">
        <v>2026</v>
      </c>
      <c r="E3577" t="s">
        <v>10083</v>
      </c>
      <c r="F3577" t="s">
        <v>3816</v>
      </c>
      <c r="G3577" t="s">
        <v>24</v>
      </c>
      <c r="H3577" t="s">
        <v>64</v>
      </c>
      <c r="I3577">
        <v>0</v>
      </c>
      <c r="J3577">
        <v>0</v>
      </c>
      <c r="K3577" s="29">
        <v>9.9700000000000006</v>
      </c>
      <c r="L3577">
        <v>21</v>
      </c>
      <c r="M3577">
        <v>0</v>
      </c>
      <c r="N3577">
        <v>0</v>
      </c>
      <c r="O3577">
        <v>0</v>
      </c>
      <c r="P3577">
        <v>4</v>
      </c>
      <c r="Q3577">
        <v>21.2</v>
      </c>
      <c r="R3577">
        <v>31</v>
      </c>
      <c r="S3577">
        <v>29</v>
      </c>
      <c r="T3577">
        <v>24</v>
      </c>
      <c r="U3577">
        <v>15</v>
      </c>
      <c r="V3577">
        <v>18</v>
      </c>
      <c r="W3577">
        <v>6</v>
      </c>
      <c r="X3577" s="2">
        <v>0.32600000000000001</v>
      </c>
    </row>
    <row r="3578" spans="1:24" x14ac:dyDescent="0.25">
      <c r="A3578" t="str">
        <f t="shared" si="168"/>
        <v/>
      </c>
      <c r="B3578" t="str">
        <f t="shared" si="166"/>
        <v/>
      </c>
      <c r="C3578" t="str">
        <f t="shared" si="167"/>
        <v/>
      </c>
      <c r="D3578">
        <v>2026</v>
      </c>
      <c r="E3578" t="s">
        <v>10084</v>
      </c>
      <c r="F3578" t="s">
        <v>3816</v>
      </c>
      <c r="G3578" t="s">
        <v>47</v>
      </c>
      <c r="H3578" t="s">
        <v>64</v>
      </c>
      <c r="I3578">
        <v>0</v>
      </c>
      <c r="J3578">
        <v>0</v>
      </c>
      <c r="K3578" s="29">
        <v>10.45</v>
      </c>
      <c r="L3578">
        <v>16</v>
      </c>
      <c r="M3578">
        <v>0</v>
      </c>
      <c r="N3578">
        <v>0</v>
      </c>
      <c r="O3578">
        <v>0</v>
      </c>
      <c r="P3578">
        <v>0</v>
      </c>
      <c r="Q3578">
        <v>31</v>
      </c>
      <c r="R3578">
        <v>45</v>
      </c>
      <c r="S3578">
        <v>38</v>
      </c>
      <c r="T3578">
        <v>36</v>
      </c>
      <c r="U3578">
        <v>18</v>
      </c>
      <c r="V3578">
        <v>15</v>
      </c>
      <c r="W3578">
        <v>9</v>
      </c>
      <c r="X3578" s="2">
        <v>0.33800000000000002</v>
      </c>
    </row>
    <row r="3579" spans="1:24" x14ac:dyDescent="0.25">
      <c r="A3579" t="str">
        <f t="shared" si="168"/>
        <v/>
      </c>
      <c r="B3579" t="str">
        <f t="shared" si="166"/>
        <v/>
      </c>
      <c r="C3579" t="str">
        <f t="shared" si="167"/>
        <v/>
      </c>
      <c r="D3579">
        <v>2026</v>
      </c>
      <c r="E3579" t="s">
        <v>10085</v>
      </c>
      <c r="F3579" t="s">
        <v>3816</v>
      </c>
      <c r="G3579" t="s">
        <v>24</v>
      </c>
      <c r="H3579" t="s">
        <v>64</v>
      </c>
      <c r="I3579">
        <v>1</v>
      </c>
      <c r="J3579">
        <v>4</v>
      </c>
      <c r="K3579" s="29">
        <v>10.8</v>
      </c>
      <c r="L3579">
        <v>19</v>
      </c>
      <c r="M3579">
        <v>4</v>
      </c>
      <c r="N3579">
        <v>0</v>
      </c>
      <c r="O3579">
        <v>0</v>
      </c>
      <c r="P3579">
        <v>0</v>
      </c>
      <c r="Q3579">
        <v>46.2</v>
      </c>
      <c r="R3579">
        <v>68</v>
      </c>
      <c r="S3579">
        <v>60</v>
      </c>
      <c r="T3579">
        <v>56</v>
      </c>
      <c r="U3579">
        <v>40</v>
      </c>
      <c r="V3579">
        <v>31</v>
      </c>
      <c r="W3579">
        <v>17</v>
      </c>
      <c r="X3579" s="2">
        <v>0.36399999999999999</v>
      </c>
    </row>
    <row r="3580" spans="1:24" x14ac:dyDescent="0.25">
      <c r="A3580" t="str">
        <f t="shared" si="168"/>
        <v/>
      </c>
      <c r="B3580" t="str">
        <f t="shared" si="166"/>
        <v/>
      </c>
      <c r="C3580" t="str">
        <f t="shared" si="167"/>
        <v/>
      </c>
      <c r="D3580">
        <v>2026</v>
      </c>
      <c r="E3580" t="s">
        <v>10086</v>
      </c>
      <c r="F3580" t="s">
        <v>3816</v>
      </c>
      <c r="G3580" t="s">
        <v>47</v>
      </c>
      <c r="H3580" t="s">
        <v>64</v>
      </c>
      <c r="I3580">
        <v>0</v>
      </c>
      <c r="J3580">
        <v>1</v>
      </c>
      <c r="K3580" s="29">
        <v>10.8</v>
      </c>
      <c r="L3580">
        <v>15</v>
      </c>
      <c r="M3580">
        <v>0</v>
      </c>
      <c r="N3580">
        <v>0</v>
      </c>
      <c r="O3580">
        <v>0</v>
      </c>
      <c r="P3580">
        <v>0</v>
      </c>
      <c r="Q3580">
        <v>23.1</v>
      </c>
      <c r="R3580">
        <v>31</v>
      </c>
      <c r="S3580">
        <v>34</v>
      </c>
      <c r="T3580">
        <v>28</v>
      </c>
      <c r="U3580">
        <v>15</v>
      </c>
      <c r="V3580">
        <v>9</v>
      </c>
      <c r="W3580">
        <v>9</v>
      </c>
      <c r="X3580" s="2">
        <v>0.307</v>
      </c>
    </row>
    <row r="3581" spans="1:24" x14ac:dyDescent="0.25">
      <c r="A3581" t="str">
        <f t="shared" si="168"/>
        <v/>
      </c>
      <c r="B3581" t="str">
        <f t="shared" si="166"/>
        <v/>
      </c>
      <c r="C3581" t="str">
        <f t="shared" si="167"/>
        <v/>
      </c>
      <c r="D3581">
        <v>2026</v>
      </c>
      <c r="E3581" t="s">
        <v>3834</v>
      </c>
      <c r="F3581" t="s">
        <v>3816</v>
      </c>
      <c r="G3581" t="s">
        <v>47</v>
      </c>
      <c r="H3581" t="s">
        <v>64</v>
      </c>
      <c r="I3581">
        <v>0</v>
      </c>
      <c r="J3581">
        <v>3</v>
      </c>
      <c r="K3581" s="29">
        <v>11.85</v>
      </c>
      <c r="L3581">
        <v>17</v>
      </c>
      <c r="M3581">
        <v>1</v>
      </c>
      <c r="N3581">
        <v>0</v>
      </c>
      <c r="O3581">
        <v>0</v>
      </c>
      <c r="P3581">
        <v>0</v>
      </c>
      <c r="Q3581">
        <v>27.1</v>
      </c>
      <c r="R3581">
        <v>34</v>
      </c>
      <c r="S3581">
        <v>46</v>
      </c>
      <c r="T3581">
        <v>36</v>
      </c>
      <c r="U3581">
        <v>25</v>
      </c>
      <c r="V3581">
        <v>22</v>
      </c>
      <c r="W3581">
        <v>9</v>
      </c>
      <c r="X3581" s="2">
        <v>0.29799999999999999</v>
      </c>
    </row>
    <row r="3582" spans="1:24" x14ac:dyDescent="0.25">
      <c r="A3582" t="str">
        <f t="shared" si="168"/>
        <v/>
      </c>
      <c r="B3582" t="str">
        <f t="shared" si="166"/>
        <v/>
      </c>
      <c r="C3582" t="str">
        <f t="shared" si="167"/>
        <v/>
      </c>
      <c r="D3582">
        <v>2026</v>
      </c>
      <c r="E3582" t="s">
        <v>10087</v>
      </c>
      <c r="F3582" t="s">
        <v>3816</v>
      </c>
      <c r="G3582" t="s">
        <v>37</v>
      </c>
      <c r="H3582" t="s">
        <v>64</v>
      </c>
      <c r="I3582">
        <v>1</v>
      </c>
      <c r="J3582">
        <v>10</v>
      </c>
      <c r="K3582" s="29">
        <v>11.91</v>
      </c>
      <c r="L3582">
        <v>15</v>
      </c>
      <c r="M3582">
        <v>11</v>
      </c>
      <c r="N3582">
        <v>0</v>
      </c>
      <c r="O3582">
        <v>0</v>
      </c>
      <c r="P3582">
        <v>0</v>
      </c>
      <c r="Q3582">
        <v>45.1</v>
      </c>
      <c r="R3582">
        <v>72</v>
      </c>
      <c r="S3582">
        <v>74</v>
      </c>
      <c r="T3582">
        <v>60</v>
      </c>
      <c r="U3582">
        <v>41</v>
      </c>
      <c r="V3582">
        <v>58</v>
      </c>
      <c r="W3582">
        <v>8</v>
      </c>
      <c r="X3582" s="2">
        <v>0.35299999999999998</v>
      </c>
    </row>
    <row r="3583" spans="1:24" x14ac:dyDescent="0.25">
      <c r="A3583" t="str">
        <f t="shared" si="168"/>
        <v/>
      </c>
      <c r="B3583" t="str">
        <f t="shared" si="166"/>
        <v/>
      </c>
      <c r="C3583" t="str">
        <f t="shared" si="167"/>
        <v/>
      </c>
      <c r="D3583">
        <v>2026</v>
      </c>
      <c r="E3583" t="s">
        <v>3829</v>
      </c>
      <c r="F3583" t="s">
        <v>3816</v>
      </c>
      <c r="G3583" t="s">
        <v>47</v>
      </c>
      <c r="H3583" t="s">
        <v>64</v>
      </c>
      <c r="I3583">
        <v>0</v>
      </c>
      <c r="J3583">
        <v>1</v>
      </c>
      <c r="K3583" s="29">
        <v>12</v>
      </c>
      <c r="L3583">
        <v>4</v>
      </c>
      <c r="M3583">
        <v>1</v>
      </c>
      <c r="N3583">
        <v>0</v>
      </c>
      <c r="O3583">
        <v>0</v>
      </c>
      <c r="P3583">
        <v>0</v>
      </c>
      <c r="Q3583">
        <v>3</v>
      </c>
      <c r="R3583">
        <v>3</v>
      </c>
      <c r="S3583">
        <v>12</v>
      </c>
      <c r="T3583">
        <v>4</v>
      </c>
      <c r="U3583">
        <v>13</v>
      </c>
      <c r="V3583">
        <v>0</v>
      </c>
      <c r="W3583">
        <v>5</v>
      </c>
      <c r="X3583" s="2">
        <v>0.3</v>
      </c>
    </row>
    <row r="3584" spans="1:24" x14ac:dyDescent="0.25">
      <c r="A3584" t="str">
        <f t="shared" si="168"/>
        <v/>
      </c>
      <c r="B3584" t="str">
        <f t="shared" si="166"/>
        <v/>
      </c>
      <c r="C3584" t="str">
        <f t="shared" si="167"/>
        <v/>
      </c>
      <c r="D3584">
        <v>2026</v>
      </c>
      <c r="E3584" t="s">
        <v>3825</v>
      </c>
      <c r="F3584" t="s">
        <v>3816</v>
      </c>
      <c r="G3584" t="s">
        <v>47</v>
      </c>
      <c r="H3584" t="s">
        <v>64</v>
      </c>
      <c r="I3584">
        <v>0</v>
      </c>
      <c r="J3584">
        <v>2</v>
      </c>
      <c r="K3584" s="29">
        <v>13.06</v>
      </c>
      <c r="L3584">
        <v>5</v>
      </c>
      <c r="M3584">
        <v>1</v>
      </c>
      <c r="N3584">
        <v>0</v>
      </c>
      <c r="O3584">
        <v>0</v>
      </c>
      <c r="P3584">
        <v>0</v>
      </c>
      <c r="Q3584">
        <v>10.1</v>
      </c>
      <c r="R3584">
        <v>13</v>
      </c>
      <c r="S3584">
        <v>17</v>
      </c>
      <c r="T3584">
        <v>15</v>
      </c>
      <c r="U3584">
        <v>9</v>
      </c>
      <c r="V3584">
        <v>11</v>
      </c>
      <c r="W3584">
        <v>3</v>
      </c>
      <c r="X3584" s="2">
        <v>0.28899999999999998</v>
      </c>
    </row>
    <row r="3585" spans="1:24" x14ac:dyDescent="0.25">
      <c r="A3585" t="str">
        <f t="shared" si="168"/>
        <v/>
      </c>
      <c r="B3585" t="str">
        <f t="shared" si="166"/>
        <v/>
      </c>
      <c r="C3585" t="str">
        <f t="shared" si="167"/>
        <v/>
      </c>
      <c r="D3585">
        <v>2026</v>
      </c>
      <c r="E3585" t="s">
        <v>10088</v>
      </c>
      <c r="F3585" t="s">
        <v>3816</v>
      </c>
      <c r="G3585" t="s">
        <v>37</v>
      </c>
      <c r="H3585" t="s">
        <v>64</v>
      </c>
      <c r="I3585">
        <v>0</v>
      </c>
      <c r="J3585">
        <v>0</v>
      </c>
      <c r="K3585" s="29">
        <v>13.5</v>
      </c>
      <c r="L3585">
        <v>5</v>
      </c>
      <c r="M3585">
        <v>0</v>
      </c>
      <c r="N3585">
        <v>0</v>
      </c>
      <c r="O3585">
        <v>0</v>
      </c>
      <c r="P3585">
        <v>0</v>
      </c>
      <c r="Q3585">
        <v>2.2000000000000002</v>
      </c>
      <c r="R3585">
        <v>2</v>
      </c>
      <c r="S3585">
        <v>7</v>
      </c>
      <c r="T3585">
        <v>4</v>
      </c>
      <c r="U3585">
        <v>11</v>
      </c>
      <c r="V3585">
        <v>2</v>
      </c>
      <c r="W3585">
        <v>2</v>
      </c>
      <c r="X3585" s="2">
        <v>0.2</v>
      </c>
    </row>
    <row r="3586" spans="1:24" x14ac:dyDescent="0.25">
      <c r="A3586">
        <f t="shared" si="168"/>
        <v>1</v>
      </c>
      <c r="B3586" t="str">
        <f t="shared" ref="B3586:B3649" si="169">IF(COUNTIFS(Draft_Player,$E3586),COUNTIFS(Draft_Player,$E3586),"")</f>
        <v/>
      </c>
      <c r="C3586" t="str">
        <f t="shared" ref="C3586:C3649" si="170">IF(COUNTIFS(Transfers_Player,$E3586),COUNTIFS(Transfers_Player,$E3586),"")</f>
        <v/>
      </c>
      <c r="D3586">
        <v>2026</v>
      </c>
      <c r="E3586" t="s">
        <v>10089</v>
      </c>
      <c r="F3586" t="s">
        <v>3816</v>
      </c>
      <c r="G3586" t="s">
        <v>29</v>
      </c>
      <c r="H3586" t="s">
        <v>64</v>
      </c>
      <c r="I3586">
        <v>0</v>
      </c>
      <c r="J3586">
        <v>4</v>
      </c>
      <c r="K3586" s="29">
        <v>16.670000000000002</v>
      </c>
      <c r="L3586">
        <v>13</v>
      </c>
      <c r="M3586">
        <v>5</v>
      </c>
      <c r="N3586">
        <v>0</v>
      </c>
      <c r="O3586">
        <v>0</v>
      </c>
      <c r="P3586">
        <v>0</v>
      </c>
      <c r="Q3586">
        <v>27</v>
      </c>
      <c r="R3586">
        <v>58</v>
      </c>
      <c r="S3586">
        <v>54</v>
      </c>
      <c r="T3586">
        <v>50</v>
      </c>
      <c r="U3586">
        <v>25</v>
      </c>
      <c r="V3586">
        <v>15</v>
      </c>
      <c r="W3586">
        <v>15</v>
      </c>
      <c r="X3586" s="2">
        <v>0.436</v>
      </c>
    </row>
    <row r="3587" spans="1:24" x14ac:dyDescent="0.25">
      <c r="A3587" t="str">
        <f t="shared" si="168"/>
        <v/>
      </c>
      <c r="B3587" t="str">
        <f t="shared" si="169"/>
        <v/>
      </c>
      <c r="C3587" t="str">
        <f t="shared" si="170"/>
        <v/>
      </c>
      <c r="D3587">
        <v>2026</v>
      </c>
      <c r="E3587" t="s">
        <v>10090</v>
      </c>
      <c r="F3587" t="s">
        <v>3816</v>
      </c>
      <c r="G3587" t="s">
        <v>24</v>
      </c>
      <c r="H3587" t="s">
        <v>64</v>
      </c>
      <c r="I3587">
        <v>0</v>
      </c>
      <c r="J3587">
        <v>0</v>
      </c>
      <c r="K3587" s="29">
        <v>19.29</v>
      </c>
      <c r="L3587">
        <v>1</v>
      </c>
      <c r="M3587">
        <v>0</v>
      </c>
      <c r="N3587">
        <v>0</v>
      </c>
      <c r="O3587">
        <v>0</v>
      </c>
      <c r="P3587">
        <v>0</v>
      </c>
      <c r="Q3587">
        <v>2.1</v>
      </c>
      <c r="R3587">
        <v>5</v>
      </c>
      <c r="S3587">
        <v>5</v>
      </c>
      <c r="T3587">
        <v>5</v>
      </c>
      <c r="U3587">
        <v>1</v>
      </c>
      <c r="V3587">
        <v>3</v>
      </c>
      <c r="W3587">
        <v>1</v>
      </c>
      <c r="X3587" s="2">
        <v>0.41699999999999998</v>
      </c>
    </row>
    <row r="3588" spans="1:24" x14ac:dyDescent="0.25">
      <c r="A3588" t="str">
        <f t="shared" si="168"/>
        <v/>
      </c>
      <c r="B3588" t="str">
        <f t="shared" si="169"/>
        <v/>
      </c>
      <c r="C3588" t="str">
        <f t="shared" si="170"/>
        <v/>
      </c>
      <c r="D3588">
        <v>2026</v>
      </c>
      <c r="E3588" t="s">
        <v>10091</v>
      </c>
      <c r="F3588" t="s">
        <v>3816</v>
      </c>
      <c r="G3588" t="s">
        <v>47</v>
      </c>
      <c r="H3588" t="s">
        <v>64</v>
      </c>
      <c r="I3588">
        <v>0</v>
      </c>
      <c r="J3588">
        <v>1</v>
      </c>
      <c r="K3588" s="29">
        <v>20.86</v>
      </c>
      <c r="L3588">
        <v>6</v>
      </c>
      <c r="M3588">
        <v>0</v>
      </c>
      <c r="N3588">
        <v>0</v>
      </c>
      <c r="O3588">
        <v>0</v>
      </c>
      <c r="P3588">
        <v>0</v>
      </c>
      <c r="Q3588">
        <v>7.1</v>
      </c>
      <c r="R3588">
        <v>15</v>
      </c>
      <c r="S3588">
        <v>19</v>
      </c>
      <c r="T3588">
        <v>17</v>
      </c>
      <c r="U3588">
        <v>9</v>
      </c>
      <c r="V3588">
        <v>5</v>
      </c>
      <c r="W3588">
        <v>5</v>
      </c>
      <c r="X3588" s="2">
        <v>0.42899999999999999</v>
      </c>
    </row>
    <row r="3589" spans="1:24" x14ac:dyDescent="0.25">
      <c r="A3589" t="str">
        <f t="shared" si="168"/>
        <v/>
      </c>
      <c r="B3589" t="str">
        <f t="shared" si="169"/>
        <v/>
      </c>
      <c r="C3589" t="str">
        <f t="shared" si="170"/>
        <v/>
      </c>
      <c r="D3589">
        <v>2026</v>
      </c>
      <c r="E3589" t="s">
        <v>10092</v>
      </c>
      <c r="F3589" t="s">
        <v>3816</v>
      </c>
      <c r="G3589" t="s">
        <v>24</v>
      </c>
      <c r="H3589" t="s">
        <v>64</v>
      </c>
      <c r="I3589">
        <v>1</v>
      </c>
      <c r="J3589">
        <v>2</v>
      </c>
      <c r="K3589" s="29">
        <v>27</v>
      </c>
      <c r="L3589">
        <v>7</v>
      </c>
      <c r="M3589">
        <v>2</v>
      </c>
      <c r="N3589">
        <v>0</v>
      </c>
      <c r="O3589">
        <v>0</v>
      </c>
      <c r="P3589">
        <v>0</v>
      </c>
      <c r="Q3589">
        <v>7.2</v>
      </c>
      <c r="R3589">
        <v>17</v>
      </c>
      <c r="S3589">
        <v>23</v>
      </c>
      <c r="T3589">
        <v>23</v>
      </c>
      <c r="U3589">
        <v>15</v>
      </c>
      <c r="V3589">
        <v>5</v>
      </c>
      <c r="W3589">
        <v>3</v>
      </c>
      <c r="X3589" s="2">
        <v>0.42499999999999999</v>
      </c>
    </row>
    <row r="3590" spans="1:24" x14ac:dyDescent="0.25">
      <c r="A3590" t="str">
        <f t="shared" si="168"/>
        <v/>
      </c>
      <c r="B3590" t="str">
        <f t="shared" si="169"/>
        <v/>
      </c>
      <c r="C3590" t="str">
        <f t="shared" si="170"/>
        <v/>
      </c>
      <c r="D3590">
        <v>2026</v>
      </c>
      <c r="E3590" t="s">
        <v>10093</v>
      </c>
      <c r="F3590" t="s">
        <v>3836</v>
      </c>
      <c r="G3590" t="s">
        <v>37</v>
      </c>
      <c r="H3590" t="s">
        <v>64</v>
      </c>
      <c r="I3590">
        <v>8</v>
      </c>
      <c r="J3590">
        <v>3</v>
      </c>
      <c r="K3590" s="29">
        <v>3.74</v>
      </c>
      <c r="L3590">
        <v>15</v>
      </c>
      <c r="M3590">
        <v>15</v>
      </c>
      <c r="N3590">
        <v>0</v>
      </c>
      <c r="O3590">
        <v>0</v>
      </c>
      <c r="P3590">
        <v>0</v>
      </c>
      <c r="Q3590">
        <v>84.1</v>
      </c>
      <c r="R3590">
        <v>80</v>
      </c>
      <c r="S3590">
        <v>40</v>
      </c>
      <c r="T3590">
        <v>35</v>
      </c>
      <c r="U3590">
        <v>21</v>
      </c>
      <c r="V3590">
        <v>52</v>
      </c>
      <c r="W3590">
        <v>13</v>
      </c>
      <c r="X3590" s="2">
        <v>0.255</v>
      </c>
    </row>
    <row r="3591" spans="1:24" x14ac:dyDescent="0.25">
      <c r="A3591" t="str">
        <f t="shared" si="168"/>
        <v/>
      </c>
      <c r="B3591" t="str">
        <f t="shared" si="169"/>
        <v/>
      </c>
      <c r="C3591" t="str">
        <f t="shared" si="170"/>
        <v/>
      </c>
      <c r="D3591">
        <v>2026</v>
      </c>
      <c r="E3591" t="s">
        <v>10094</v>
      </c>
      <c r="F3591" t="s">
        <v>3836</v>
      </c>
      <c r="G3591" t="s">
        <v>24</v>
      </c>
      <c r="H3591" t="s">
        <v>64</v>
      </c>
      <c r="I3591">
        <v>7</v>
      </c>
      <c r="J3591">
        <v>5</v>
      </c>
      <c r="K3591" s="29">
        <v>4.2300000000000004</v>
      </c>
      <c r="L3591">
        <v>15</v>
      </c>
      <c r="M3591">
        <v>15</v>
      </c>
      <c r="N3591">
        <v>1</v>
      </c>
      <c r="O3591">
        <v>0</v>
      </c>
      <c r="P3591">
        <v>0</v>
      </c>
      <c r="Q3591">
        <v>87.1</v>
      </c>
      <c r="R3591">
        <v>75</v>
      </c>
      <c r="S3591">
        <v>47</v>
      </c>
      <c r="T3591">
        <v>41</v>
      </c>
      <c r="U3591">
        <v>29</v>
      </c>
      <c r="V3591">
        <v>72</v>
      </c>
      <c r="W3591">
        <v>8</v>
      </c>
      <c r="X3591" s="2">
        <v>0.23</v>
      </c>
    </row>
    <row r="3592" spans="1:24" x14ac:dyDescent="0.25">
      <c r="A3592" t="str">
        <f t="shared" si="168"/>
        <v/>
      </c>
      <c r="B3592" t="str">
        <f t="shared" si="169"/>
        <v/>
      </c>
      <c r="C3592" t="str">
        <f t="shared" si="170"/>
        <v/>
      </c>
      <c r="D3592">
        <v>2026</v>
      </c>
      <c r="E3592" t="s">
        <v>10095</v>
      </c>
      <c r="F3592" t="s">
        <v>3836</v>
      </c>
      <c r="G3592" t="s">
        <v>37</v>
      </c>
      <c r="H3592" t="s">
        <v>64</v>
      </c>
      <c r="I3592">
        <v>3</v>
      </c>
      <c r="J3592">
        <v>4</v>
      </c>
      <c r="K3592" s="29">
        <v>7.56</v>
      </c>
      <c r="L3592">
        <v>14</v>
      </c>
      <c r="M3592">
        <v>13</v>
      </c>
      <c r="N3592">
        <v>0</v>
      </c>
      <c r="O3592">
        <v>0</v>
      </c>
      <c r="P3592">
        <v>0</v>
      </c>
      <c r="Q3592">
        <v>58.1</v>
      </c>
      <c r="R3592">
        <v>62</v>
      </c>
      <c r="S3592">
        <v>52</v>
      </c>
      <c r="T3592">
        <v>49</v>
      </c>
      <c r="U3592">
        <v>35</v>
      </c>
      <c r="V3592">
        <v>45</v>
      </c>
      <c r="W3592">
        <v>7</v>
      </c>
      <c r="X3592" s="2">
        <v>0.27</v>
      </c>
    </row>
    <row r="3593" spans="1:24" x14ac:dyDescent="0.25">
      <c r="A3593" t="str">
        <f t="shared" si="168"/>
        <v/>
      </c>
      <c r="B3593" t="str">
        <f t="shared" si="169"/>
        <v/>
      </c>
      <c r="C3593" t="str">
        <f t="shared" si="170"/>
        <v/>
      </c>
      <c r="D3593">
        <v>2026</v>
      </c>
      <c r="E3593" t="s">
        <v>10096</v>
      </c>
      <c r="F3593" t="s">
        <v>3836</v>
      </c>
      <c r="G3593" t="s">
        <v>24</v>
      </c>
      <c r="H3593" t="s">
        <v>64</v>
      </c>
      <c r="I3593">
        <v>3</v>
      </c>
      <c r="J3593">
        <v>1</v>
      </c>
      <c r="K3593" s="29">
        <v>4.0599999999999996</v>
      </c>
      <c r="L3593">
        <v>21</v>
      </c>
      <c r="M3593">
        <v>0</v>
      </c>
      <c r="N3593">
        <v>0</v>
      </c>
      <c r="O3593">
        <v>0</v>
      </c>
      <c r="P3593">
        <v>2</v>
      </c>
      <c r="Q3593">
        <v>31</v>
      </c>
      <c r="R3593">
        <v>26</v>
      </c>
      <c r="S3593">
        <v>14</v>
      </c>
      <c r="T3593">
        <v>14</v>
      </c>
      <c r="U3593">
        <v>12</v>
      </c>
      <c r="V3593">
        <v>46</v>
      </c>
      <c r="W3593">
        <v>6</v>
      </c>
      <c r="X3593" s="2">
        <v>0.23400000000000001</v>
      </c>
    </row>
    <row r="3594" spans="1:24" x14ac:dyDescent="0.25">
      <c r="A3594" t="str">
        <f t="shared" si="168"/>
        <v/>
      </c>
      <c r="B3594" t="str">
        <f t="shared" si="169"/>
        <v/>
      </c>
      <c r="C3594" t="str">
        <f t="shared" si="170"/>
        <v/>
      </c>
      <c r="D3594">
        <v>2026</v>
      </c>
      <c r="E3594" t="s">
        <v>3848</v>
      </c>
      <c r="F3594" t="s">
        <v>3836</v>
      </c>
      <c r="G3594" t="s">
        <v>24</v>
      </c>
      <c r="H3594" t="s">
        <v>64</v>
      </c>
      <c r="I3594">
        <v>0</v>
      </c>
      <c r="J3594">
        <v>2</v>
      </c>
      <c r="K3594" s="29">
        <v>4.08</v>
      </c>
      <c r="L3594">
        <v>24</v>
      </c>
      <c r="M3594">
        <v>0</v>
      </c>
      <c r="N3594">
        <v>0</v>
      </c>
      <c r="O3594">
        <v>0</v>
      </c>
      <c r="P3594">
        <v>12</v>
      </c>
      <c r="Q3594">
        <v>28.2</v>
      </c>
      <c r="R3594">
        <v>29</v>
      </c>
      <c r="S3594">
        <v>15</v>
      </c>
      <c r="T3594">
        <v>13</v>
      </c>
      <c r="U3594">
        <v>12</v>
      </c>
      <c r="V3594">
        <v>24</v>
      </c>
      <c r="W3594">
        <v>4</v>
      </c>
      <c r="X3594" s="2">
        <v>0.26400000000000001</v>
      </c>
    </row>
    <row r="3595" spans="1:24" x14ac:dyDescent="0.25">
      <c r="A3595">
        <f t="shared" si="168"/>
        <v>1</v>
      </c>
      <c r="B3595" t="str">
        <f t="shared" si="169"/>
        <v/>
      </c>
      <c r="C3595" t="str">
        <f t="shared" si="170"/>
        <v/>
      </c>
      <c r="D3595">
        <v>2026</v>
      </c>
      <c r="E3595" t="s">
        <v>10097</v>
      </c>
      <c r="F3595" t="s">
        <v>3836</v>
      </c>
      <c r="G3595" t="s">
        <v>32</v>
      </c>
      <c r="H3595" t="s">
        <v>64</v>
      </c>
      <c r="I3595">
        <v>4</v>
      </c>
      <c r="J3595">
        <v>0</v>
      </c>
      <c r="K3595" s="29">
        <v>4.29</v>
      </c>
      <c r="L3595">
        <v>12</v>
      </c>
      <c r="M3595">
        <v>0</v>
      </c>
      <c r="N3595">
        <v>0</v>
      </c>
      <c r="O3595">
        <v>0</v>
      </c>
      <c r="P3595">
        <v>0</v>
      </c>
      <c r="Q3595">
        <v>21</v>
      </c>
      <c r="R3595">
        <v>18</v>
      </c>
      <c r="S3595">
        <v>11</v>
      </c>
      <c r="T3595">
        <v>10</v>
      </c>
      <c r="U3595">
        <v>9</v>
      </c>
      <c r="V3595">
        <v>19</v>
      </c>
      <c r="W3595">
        <v>2</v>
      </c>
      <c r="X3595" s="2">
        <v>0.24</v>
      </c>
    </row>
    <row r="3596" spans="1:24" x14ac:dyDescent="0.25">
      <c r="A3596" t="str">
        <f t="shared" si="168"/>
        <v/>
      </c>
      <c r="B3596" t="str">
        <f t="shared" si="169"/>
        <v/>
      </c>
      <c r="C3596">
        <f t="shared" si="170"/>
        <v>1</v>
      </c>
      <c r="D3596">
        <v>2026</v>
      </c>
      <c r="E3596" t="s">
        <v>6602</v>
      </c>
      <c r="F3596" t="s">
        <v>3836</v>
      </c>
      <c r="G3596" t="s">
        <v>37</v>
      </c>
      <c r="H3596" t="s">
        <v>64</v>
      </c>
      <c r="I3596">
        <v>4</v>
      </c>
      <c r="J3596">
        <v>1</v>
      </c>
      <c r="K3596" s="29">
        <v>4.6500000000000004</v>
      </c>
      <c r="L3596">
        <v>24</v>
      </c>
      <c r="M3596">
        <v>0</v>
      </c>
      <c r="N3596">
        <v>0</v>
      </c>
      <c r="O3596">
        <v>0</v>
      </c>
      <c r="P3596">
        <v>0</v>
      </c>
      <c r="Q3596">
        <v>40.200000000000003</v>
      </c>
      <c r="R3596">
        <v>31</v>
      </c>
      <c r="S3596">
        <v>21</v>
      </c>
      <c r="T3596">
        <v>21</v>
      </c>
      <c r="U3596">
        <v>19</v>
      </c>
      <c r="V3596">
        <v>45</v>
      </c>
      <c r="W3596">
        <v>4</v>
      </c>
      <c r="X3596" s="2">
        <v>0.20899999999999999</v>
      </c>
    </row>
    <row r="3597" spans="1:24" x14ac:dyDescent="0.25">
      <c r="A3597">
        <f t="shared" si="168"/>
        <v>1</v>
      </c>
      <c r="B3597" t="str">
        <f t="shared" si="169"/>
        <v/>
      </c>
      <c r="C3597" t="str">
        <f t="shared" si="170"/>
        <v/>
      </c>
      <c r="D3597">
        <v>2026</v>
      </c>
      <c r="E3597" t="s">
        <v>10098</v>
      </c>
      <c r="F3597" t="s">
        <v>3836</v>
      </c>
      <c r="G3597" t="s">
        <v>29</v>
      </c>
      <c r="H3597" t="s">
        <v>64</v>
      </c>
      <c r="I3597">
        <v>0</v>
      </c>
      <c r="J3597">
        <v>0</v>
      </c>
      <c r="K3597" s="29">
        <v>4.91</v>
      </c>
      <c r="L3597">
        <v>5</v>
      </c>
      <c r="M3597">
        <v>0</v>
      </c>
      <c r="N3597">
        <v>0</v>
      </c>
      <c r="O3597">
        <v>0</v>
      </c>
      <c r="P3597">
        <v>0</v>
      </c>
      <c r="Q3597">
        <v>3.2</v>
      </c>
      <c r="R3597">
        <v>1</v>
      </c>
      <c r="S3597">
        <v>2</v>
      </c>
      <c r="T3597">
        <v>2</v>
      </c>
      <c r="U3597">
        <v>3</v>
      </c>
      <c r="V3597">
        <v>4</v>
      </c>
      <c r="W3597">
        <v>0</v>
      </c>
      <c r="X3597" s="2">
        <v>8.3000000000000004E-2</v>
      </c>
    </row>
    <row r="3598" spans="1:24" x14ac:dyDescent="0.25">
      <c r="A3598" t="str">
        <f t="shared" si="168"/>
        <v/>
      </c>
      <c r="B3598" t="str">
        <f t="shared" si="169"/>
        <v/>
      </c>
      <c r="C3598" t="str">
        <f t="shared" si="170"/>
        <v/>
      </c>
      <c r="D3598">
        <v>2026</v>
      </c>
      <c r="E3598" t="s">
        <v>10099</v>
      </c>
      <c r="F3598" t="s">
        <v>3836</v>
      </c>
      <c r="G3598" t="s">
        <v>37</v>
      </c>
      <c r="H3598" t="s">
        <v>64</v>
      </c>
      <c r="I3598">
        <v>1</v>
      </c>
      <c r="J3598">
        <v>1</v>
      </c>
      <c r="K3598" s="29">
        <v>5.81</v>
      </c>
      <c r="L3598">
        <v>21</v>
      </c>
      <c r="M3598">
        <v>0</v>
      </c>
      <c r="N3598">
        <v>0</v>
      </c>
      <c r="O3598">
        <v>0</v>
      </c>
      <c r="P3598">
        <v>1</v>
      </c>
      <c r="Q3598">
        <v>26.1</v>
      </c>
      <c r="R3598">
        <v>25</v>
      </c>
      <c r="S3598">
        <v>17</v>
      </c>
      <c r="T3598">
        <v>17</v>
      </c>
      <c r="U3598">
        <v>22</v>
      </c>
      <c r="V3598">
        <v>29</v>
      </c>
      <c r="W3598">
        <v>2</v>
      </c>
      <c r="X3598" s="2">
        <v>0.255</v>
      </c>
    </row>
    <row r="3599" spans="1:24" x14ac:dyDescent="0.25">
      <c r="A3599" t="str">
        <f t="shared" si="168"/>
        <v/>
      </c>
      <c r="B3599" t="str">
        <f t="shared" si="169"/>
        <v/>
      </c>
      <c r="C3599" t="str">
        <f t="shared" si="170"/>
        <v/>
      </c>
      <c r="D3599">
        <v>2026</v>
      </c>
      <c r="E3599" t="s">
        <v>10100</v>
      </c>
      <c r="F3599" t="s">
        <v>3836</v>
      </c>
      <c r="G3599" t="s">
        <v>37</v>
      </c>
      <c r="H3599" t="s">
        <v>64</v>
      </c>
      <c r="I3599">
        <v>0</v>
      </c>
      <c r="J3599">
        <v>0</v>
      </c>
      <c r="K3599" s="29">
        <v>7.11</v>
      </c>
      <c r="L3599">
        <v>8</v>
      </c>
      <c r="M3599">
        <v>0</v>
      </c>
      <c r="N3599">
        <v>0</v>
      </c>
      <c r="O3599">
        <v>0</v>
      </c>
      <c r="P3599">
        <v>0</v>
      </c>
      <c r="Q3599">
        <v>6.1</v>
      </c>
      <c r="R3599">
        <v>7</v>
      </c>
      <c r="S3599">
        <v>5</v>
      </c>
      <c r="T3599">
        <v>5</v>
      </c>
      <c r="U3599">
        <v>6</v>
      </c>
      <c r="V3599">
        <v>6</v>
      </c>
      <c r="W3599">
        <v>4</v>
      </c>
      <c r="X3599" s="2">
        <v>0.30399999999999999</v>
      </c>
    </row>
    <row r="3600" spans="1:24" x14ac:dyDescent="0.25">
      <c r="A3600" t="str">
        <f t="shared" si="168"/>
        <v/>
      </c>
      <c r="B3600" t="str">
        <f t="shared" si="169"/>
        <v/>
      </c>
      <c r="C3600" t="str">
        <f t="shared" si="170"/>
        <v/>
      </c>
      <c r="D3600">
        <v>2026</v>
      </c>
      <c r="E3600" t="s">
        <v>10101</v>
      </c>
      <c r="F3600" t="s">
        <v>3836</v>
      </c>
      <c r="G3600" t="s">
        <v>24</v>
      </c>
      <c r="H3600" t="s">
        <v>64</v>
      </c>
      <c r="I3600">
        <v>0</v>
      </c>
      <c r="J3600">
        <v>0</v>
      </c>
      <c r="K3600" s="29">
        <v>9</v>
      </c>
      <c r="L3600">
        <v>7</v>
      </c>
      <c r="M3600">
        <v>5</v>
      </c>
      <c r="N3600">
        <v>0</v>
      </c>
      <c r="O3600">
        <v>0</v>
      </c>
      <c r="P3600">
        <v>0</v>
      </c>
      <c r="Q3600">
        <v>14</v>
      </c>
      <c r="R3600">
        <v>10</v>
      </c>
      <c r="S3600">
        <v>14</v>
      </c>
      <c r="T3600">
        <v>14</v>
      </c>
      <c r="U3600">
        <v>16</v>
      </c>
      <c r="V3600">
        <v>12</v>
      </c>
      <c r="W3600">
        <v>5</v>
      </c>
      <c r="X3600" s="2">
        <v>0.20799999999999999</v>
      </c>
    </row>
    <row r="3601" spans="1:24" x14ac:dyDescent="0.25">
      <c r="A3601" t="str">
        <f t="shared" si="168"/>
        <v/>
      </c>
      <c r="B3601" t="str">
        <f t="shared" si="169"/>
        <v/>
      </c>
      <c r="C3601" t="str">
        <f t="shared" si="170"/>
        <v/>
      </c>
      <c r="D3601">
        <v>2026</v>
      </c>
      <c r="E3601" t="s">
        <v>10102</v>
      </c>
      <c r="F3601" t="s">
        <v>3836</v>
      </c>
      <c r="G3601" t="s">
        <v>47</v>
      </c>
      <c r="H3601" t="s">
        <v>64</v>
      </c>
      <c r="I3601">
        <v>3</v>
      </c>
      <c r="J3601">
        <v>3</v>
      </c>
      <c r="K3601" s="29">
        <v>10.44</v>
      </c>
      <c r="L3601">
        <v>21</v>
      </c>
      <c r="M3601">
        <v>2</v>
      </c>
      <c r="N3601">
        <v>0</v>
      </c>
      <c r="O3601">
        <v>0</v>
      </c>
      <c r="P3601">
        <v>0</v>
      </c>
      <c r="Q3601">
        <v>39.200000000000003</v>
      </c>
      <c r="R3601">
        <v>56</v>
      </c>
      <c r="S3601">
        <v>47</v>
      </c>
      <c r="T3601">
        <v>46</v>
      </c>
      <c r="U3601">
        <v>23</v>
      </c>
      <c r="V3601">
        <v>25</v>
      </c>
      <c r="W3601">
        <v>10</v>
      </c>
      <c r="X3601" s="2">
        <v>0.34799999999999998</v>
      </c>
    </row>
    <row r="3602" spans="1:24" x14ac:dyDescent="0.25">
      <c r="A3602" t="str">
        <f t="shared" si="168"/>
        <v/>
      </c>
      <c r="B3602" t="str">
        <f t="shared" si="169"/>
        <v/>
      </c>
      <c r="C3602" t="str">
        <f t="shared" si="170"/>
        <v/>
      </c>
      <c r="D3602">
        <v>2026</v>
      </c>
      <c r="E3602" t="s">
        <v>10103</v>
      </c>
      <c r="F3602" t="s">
        <v>3836</v>
      </c>
      <c r="G3602" t="s">
        <v>47</v>
      </c>
      <c r="H3602" t="s">
        <v>64</v>
      </c>
      <c r="I3602">
        <v>0</v>
      </c>
      <c r="J3602">
        <v>0</v>
      </c>
      <c r="K3602" s="29">
        <v>10.8</v>
      </c>
      <c r="L3602">
        <v>14</v>
      </c>
      <c r="M3602">
        <v>1</v>
      </c>
      <c r="N3602">
        <v>0</v>
      </c>
      <c r="O3602">
        <v>0</v>
      </c>
      <c r="P3602">
        <v>0</v>
      </c>
      <c r="Q3602">
        <v>13.1</v>
      </c>
      <c r="R3602">
        <v>13</v>
      </c>
      <c r="S3602">
        <v>16</v>
      </c>
      <c r="T3602">
        <v>16</v>
      </c>
      <c r="U3602">
        <v>15</v>
      </c>
      <c r="V3602">
        <v>13</v>
      </c>
      <c r="W3602">
        <v>4</v>
      </c>
      <c r="X3602" s="2">
        <v>0.27100000000000002</v>
      </c>
    </row>
    <row r="3603" spans="1:24" x14ac:dyDescent="0.25">
      <c r="A3603" t="str">
        <f t="shared" si="168"/>
        <v/>
      </c>
      <c r="B3603" t="str">
        <f t="shared" si="169"/>
        <v/>
      </c>
      <c r="C3603" t="str">
        <f t="shared" si="170"/>
        <v/>
      </c>
      <c r="D3603">
        <v>2026</v>
      </c>
      <c r="E3603" t="s">
        <v>10104</v>
      </c>
      <c r="F3603" t="s">
        <v>3836</v>
      </c>
      <c r="G3603" t="s">
        <v>37</v>
      </c>
      <c r="H3603" t="s">
        <v>64</v>
      </c>
      <c r="I3603">
        <v>0</v>
      </c>
      <c r="J3603">
        <v>2</v>
      </c>
      <c r="K3603" s="29">
        <v>11.57</v>
      </c>
      <c r="L3603">
        <v>14</v>
      </c>
      <c r="M3603">
        <v>1</v>
      </c>
      <c r="N3603">
        <v>0</v>
      </c>
      <c r="O3603">
        <v>0</v>
      </c>
      <c r="P3603">
        <v>0</v>
      </c>
      <c r="Q3603">
        <v>16.100000000000001</v>
      </c>
      <c r="R3603">
        <v>27</v>
      </c>
      <c r="S3603">
        <v>24</v>
      </c>
      <c r="T3603">
        <v>21</v>
      </c>
      <c r="U3603">
        <v>7</v>
      </c>
      <c r="V3603">
        <v>8</v>
      </c>
      <c r="W3603">
        <v>3</v>
      </c>
      <c r="X3603" s="2">
        <v>0.36499999999999999</v>
      </c>
    </row>
    <row r="3604" spans="1:24" x14ac:dyDescent="0.25">
      <c r="A3604" t="str">
        <f t="shared" si="168"/>
        <v/>
      </c>
      <c r="B3604" t="str">
        <f t="shared" si="169"/>
        <v/>
      </c>
      <c r="C3604">
        <f t="shared" si="170"/>
        <v>1</v>
      </c>
      <c r="D3604">
        <v>2026</v>
      </c>
      <c r="E3604" t="s">
        <v>6603</v>
      </c>
      <c r="F3604" t="s">
        <v>3836</v>
      </c>
      <c r="G3604" t="s">
        <v>37</v>
      </c>
      <c r="H3604" t="s">
        <v>64</v>
      </c>
      <c r="I3604">
        <v>0</v>
      </c>
      <c r="J3604">
        <v>1</v>
      </c>
      <c r="K3604" s="29">
        <v>12.46</v>
      </c>
      <c r="L3604">
        <v>4</v>
      </c>
      <c r="M3604">
        <v>0</v>
      </c>
      <c r="N3604">
        <v>0</v>
      </c>
      <c r="O3604">
        <v>0</v>
      </c>
      <c r="P3604">
        <v>0</v>
      </c>
      <c r="Q3604">
        <v>4.0999999999999996</v>
      </c>
      <c r="R3604">
        <v>7</v>
      </c>
      <c r="S3604">
        <v>6</v>
      </c>
      <c r="T3604">
        <v>6</v>
      </c>
      <c r="U3604">
        <v>3</v>
      </c>
      <c r="V3604">
        <v>0</v>
      </c>
      <c r="W3604">
        <v>1</v>
      </c>
      <c r="X3604" s="2">
        <v>0.36799999999999999</v>
      </c>
    </row>
    <row r="3605" spans="1:24" x14ac:dyDescent="0.25">
      <c r="A3605" t="str">
        <f t="shared" si="168"/>
        <v/>
      </c>
      <c r="B3605" t="str">
        <f t="shared" si="169"/>
        <v/>
      </c>
      <c r="C3605" t="str">
        <f t="shared" si="170"/>
        <v/>
      </c>
      <c r="D3605">
        <v>2026</v>
      </c>
      <c r="E3605" t="s">
        <v>10105</v>
      </c>
      <c r="F3605" t="s">
        <v>3836</v>
      </c>
      <c r="G3605" t="s">
        <v>47</v>
      </c>
      <c r="H3605" t="s">
        <v>64</v>
      </c>
      <c r="I3605">
        <v>0</v>
      </c>
      <c r="J3605">
        <v>1</v>
      </c>
      <c r="K3605" s="29">
        <v>13.09</v>
      </c>
      <c r="L3605">
        <v>7</v>
      </c>
      <c r="M3605">
        <v>5</v>
      </c>
      <c r="N3605">
        <v>0</v>
      </c>
      <c r="O3605">
        <v>0</v>
      </c>
      <c r="P3605">
        <v>0</v>
      </c>
      <c r="Q3605">
        <v>11</v>
      </c>
      <c r="R3605">
        <v>12</v>
      </c>
      <c r="S3605">
        <v>16</v>
      </c>
      <c r="T3605">
        <v>16</v>
      </c>
      <c r="U3605">
        <v>14</v>
      </c>
      <c r="V3605">
        <v>10</v>
      </c>
      <c r="W3605">
        <v>6</v>
      </c>
      <c r="X3605" s="2">
        <v>0.27900000000000003</v>
      </c>
    </row>
    <row r="3606" spans="1:24" x14ac:dyDescent="0.25">
      <c r="A3606">
        <f t="shared" si="168"/>
        <v>1</v>
      </c>
      <c r="B3606" t="str">
        <f t="shared" si="169"/>
        <v/>
      </c>
      <c r="C3606" t="str">
        <f t="shared" si="170"/>
        <v/>
      </c>
      <c r="D3606">
        <v>2026</v>
      </c>
      <c r="E3606" t="s">
        <v>10106</v>
      </c>
      <c r="F3606" t="s">
        <v>3854</v>
      </c>
      <c r="G3606" t="s">
        <v>29</v>
      </c>
      <c r="H3606" t="s">
        <v>64</v>
      </c>
      <c r="I3606">
        <v>7</v>
      </c>
      <c r="J3606">
        <v>3</v>
      </c>
      <c r="K3606" s="29">
        <v>3.61</v>
      </c>
      <c r="L3606">
        <v>16</v>
      </c>
      <c r="M3606">
        <v>15</v>
      </c>
      <c r="N3606">
        <v>0</v>
      </c>
      <c r="O3606">
        <v>0</v>
      </c>
      <c r="P3606">
        <v>1</v>
      </c>
      <c r="Q3606">
        <v>77.099999999999994</v>
      </c>
      <c r="R3606">
        <v>71</v>
      </c>
      <c r="S3606">
        <v>37</v>
      </c>
      <c r="T3606">
        <v>31</v>
      </c>
      <c r="U3606">
        <v>21</v>
      </c>
      <c r="V3606">
        <v>71</v>
      </c>
      <c r="W3606">
        <v>11</v>
      </c>
      <c r="X3606" s="2">
        <v>0.24199999999999999</v>
      </c>
    </row>
    <row r="3607" spans="1:24" x14ac:dyDescent="0.25">
      <c r="A3607">
        <f t="shared" si="168"/>
        <v>1</v>
      </c>
      <c r="B3607" t="str">
        <f t="shared" si="169"/>
        <v/>
      </c>
      <c r="C3607" t="str">
        <f t="shared" si="170"/>
        <v/>
      </c>
      <c r="D3607">
        <v>2026</v>
      </c>
      <c r="E3607" t="s">
        <v>10107</v>
      </c>
      <c r="F3607" t="s">
        <v>3854</v>
      </c>
      <c r="G3607" t="s">
        <v>29</v>
      </c>
      <c r="H3607" t="s">
        <v>64</v>
      </c>
      <c r="I3607">
        <v>7</v>
      </c>
      <c r="J3607">
        <v>2</v>
      </c>
      <c r="K3607" s="29">
        <v>4.4000000000000004</v>
      </c>
      <c r="L3607">
        <v>17</v>
      </c>
      <c r="M3607">
        <v>5</v>
      </c>
      <c r="N3607">
        <v>1</v>
      </c>
      <c r="O3607">
        <v>0</v>
      </c>
      <c r="P3607">
        <v>3</v>
      </c>
      <c r="Q3607">
        <v>61.1</v>
      </c>
      <c r="R3607">
        <v>63</v>
      </c>
      <c r="S3607">
        <v>32</v>
      </c>
      <c r="T3607">
        <v>30</v>
      </c>
      <c r="U3607">
        <v>4</v>
      </c>
      <c r="V3607">
        <v>55</v>
      </c>
      <c r="W3607">
        <v>5</v>
      </c>
      <c r="X3607" s="2">
        <v>0.26500000000000001</v>
      </c>
    </row>
    <row r="3608" spans="1:24" x14ac:dyDescent="0.25">
      <c r="A3608" t="str">
        <f t="shared" si="168"/>
        <v/>
      </c>
      <c r="B3608" t="str">
        <f t="shared" si="169"/>
        <v/>
      </c>
      <c r="C3608" t="str">
        <f t="shared" si="170"/>
        <v/>
      </c>
      <c r="D3608">
        <v>2026</v>
      </c>
      <c r="E3608" t="s">
        <v>10108</v>
      </c>
      <c r="F3608" t="s">
        <v>3854</v>
      </c>
      <c r="G3608" t="s">
        <v>37</v>
      </c>
      <c r="H3608" t="s">
        <v>64</v>
      </c>
      <c r="I3608">
        <v>6</v>
      </c>
      <c r="J3608">
        <v>4</v>
      </c>
      <c r="K3608" s="29">
        <v>4.66</v>
      </c>
      <c r="L3608">
        <v>16</v>
      </c>
      <c r="M3608">
        <v>14</v>
      </c>
      <c r="N3608">
        <v>3</v>
      </c>
      <c r="O3608">
        <v>1</v>
      </c>
      <c r="P3608">
        <v>0</v>
      </c>
      <c r="Q3608">
        <v>75.099999999999994</v>
      </c>
      <c r="R3608">
        <v>90</v>
      </c>
      <c r="S3608">
        <v>44</v>
      </c>
      <c r="T3608">
        <v>39</v>
      </c>
      <c r="U3608">
        <v>16</v>
      </c>
      <c r="V3608">
        <v>45</v>
      </c>
      <c r="W3608">
        <v>6</v>
      </c>
      <c r="X3608" s="2">
        <v>0.30399999999999999</v>
      </c>
    </row>
    <row r="3609" spans="1:24" x14ac:dyDescent="0.25">
      <c r="A3609">
        <f t="shared" si="168"/>
        <v>1</v>
      </c>
      <c r="B3609" t="str">
        <f t="shared" si="169"/>
        <v/>
      </c>
      <c r="C3609" t="str">
        <f t="shared" si="170"/>
        <v/>
      </c>
      <c r="D3609">
        <v>2026</v>
      </c>
      <c r="E3609" t="s">
        <v>10109</v>
      </c>
      <c r="F3609" t="s">
        <v>3854</v>
      </c>
      <c r="G3609" t="s">
        <v>29</v>
      </c>
      <c r="H3609" t="s">
        <v>64</v>
      </c>
      <c r="I3609">
        <v>0</v>
      </c>
      <c r="J3609">
        <v>0</v>
      </c>
      <c r="K3609" s="29">
        <v>0</v>
      </c>
      <c r="L3609">
        <v>1</v>
      </c>
      <c r="M3609">
        <v>0</v>
      </c>
      <c r="N3609">
        <v>0</v>
      </c>
      <c r="O3609">
        <v>0</v>
      </c>
      <c r="P3609">
        <v>0</v>
      </c>
      <c r="Q3609">
        <v>0.2</v>
      </c>
      <c r="R3609">
        <v>0</v>
      </c>
      <c r="S3609">
        <v>0</v>
      </c>
      <c r="T3609">
        <v>0</v>
      </c>
      <c r="U3609">
        <v>0</v>
      </c>
      <c r="V3609">
        <v>0</v>
      </c>
      <c r="W3609">
        <v>0</v>
      </c>
      <c r="X3609" s="2">
        <v>0</v>
      </c>
    </row>
    <row r="3610" spans="1:24" x14ac:dyDescent="0.25">
      <c r="A3610" t="str">
        <f t="shared" si="168"/>
        <v/>
      </c>
      <c r="B3610" t="str">
        <f t="shared" si="169"/>
        <v/>
      </c>
      <c r="C3610" t="str">
        <f t="shared" si="170"/>
        <v/>
      </c>
      <c r="D3610">
        <v>2026</v>
      </c>
      <c r="E3610" t="s">
        <v>10110</v>
      </c>
      <c r="F3610" t="s">
        <v>3854</v>
      </c>
      <c r="G3610" t="s">
        <v>37</v>
      </c>
      <c r="H3610" t="s">
        <v>64</v>
      </c>
      <c r="I3610">
        <v>0</v>
      </c>
      <c r="J3610">
        <v>0</v>
      </c>
      <c r="K3610" s="29">
        <v>2.4500000000000002</v>
      </c>
      <c r="L3610">
        <v>4</v>
      </c>
      <c r="M3610">
        <v>0</v>
      </c>
      <c r="N3610">
        <v>0</v>
      </c>
      <c r="O3610">
        <v>0</v>
      </c>
      <c r="P3610">
        <v>0</v>
      </c>
      <c r="Q3610">
        <v>7.1</v>
      </c>
      <c r="R3610">
        <v>4</v>
      </c>
      <c r="S3610">
        <v>2</v>
      </c>
      <c r="T3610">
        <v>2</v>
      </c>
      <c r="U3610">
        <v>7</v>
      </c>
      <c r="V3610">
        <v>5</v>
      </c>
      <c r="W3610">
        <v>3</v>
      </c>
      <c r="X3610" s="2">
        <v>0.17399999999999999</v>
      </c>
    </row>
    <row r="3611" spans="1:24" x14ac:dyDescent="0.25">
      <c r="A3611" t="str">
        <f t="shared" si="168"/>
        <v/>
      </c>
      <c r="B3611" t="str">
        <f t="shared" si="169"/>
        <v/>
      </c>
      <c r="C3611" t="str">
        <f t="shared" si="170"/>
        <v/>
      </c>
      <c r="D3611">
        <v>2026</v>
      </c>
      <c r="E3611" t="s">
        <v>10111</v>
      </c>
      <c r="F3611" t="s">
        <v>3854</v>
      </c>
      <c r="G3611" t="s">
        <v>37</v>
      </c>
      <c r="H3611" t="s">
        <v>64</v>
      </c>
      <c r="I3611">
        <v>1</v>
      </c>
      <c r="J3611">
        <v>0</v>
      </c>
      <c r="K3611" s="29">
        <v>4.57</v>
      </c>
      <c r="L3611">
        <v>21</v>
      </c>
      <c r="M3611">
        <v>2</v>
      </c>
      <c r="N3611">
        <v>0</v>
      </c>
      <c r="O3611">
        <v>0</v>
      </c>
      <c r="P3611">
        <v>1</v>
      </c>
      <c r="Q3611">
        <v>43.1</v>
      </c>
      <c r="R3611">
        <v>47</v>
      </c>
      <c r="S3611">
        <v>22</v>
      </c>
      <c r="T3611">
        <v>22</v>
      </c>
      <c r="U3611">
        <v>14</v>
      </c>
      <c r="V3611">
        <v>24</v>
      </c>
      <c r="W3611">
        <v>5</v>
      </c>
      <c r="X3611" s="2">
        <v>0.28299999999999997</v>
      </c>
    </row>
    <row r="3612" spans="1:24" x14ac:dyDescent="0.25">
      <c r="A3612">
        <f t="shared" si="168"/>
        <v>1</v>
      </c>
      <c r="B3612" t="str">
        <f t="shared" si="169"/>
        <v/>
      </c>
      <c r="C3612" t="str">
        <f t="shared" si="170"/>
        <v/>
      </c>
      <c r="D3612">
        <v>2026</v>
      </c>
      <c r="E3612" t="s">
        <v>10112</v>
      </c>
      <c r="F3612" t="s">
        <v>3854</v>
      </c>
      <c r="G3612" t="s">
        <v>29</v>
      </c>
      <c r="H3612" t="s">
        <v>64</v>
      </c>
      <c r="I3612">
        <v>0</v>
      </c>
      <c r="J3612">
        <v>2</v>
      </c>
      <c r="K3612" s="29">
        <v>4.67</v>
      </c>
      <c r="L3612">
        <v>10</v>
      </c>
      <c r="M3612">
        <v>0</v>
      </c>
      <c r="N3612">
        <v>0</v>
      </c>
      <c r="O3612">
        <v>0</v>
      </c>
      <c r="P3612">
        <v>3</v>
      </c>
      <c r="Q3612">
        <v>17.100000000000001</v>
      </c>
      <c r="R3612">
        <v>14</v>
      </c>
      <c r="S3612">
        <v>9</v>
      </c>
      <c r="T3612">
        <v>9</v>
      </c>
      <c r="U3612">
        <v>10</v>
      </c>
      <c r="V3612">
        <v>29</v>
      </c>
      <c r="W3612">
        <v>0</v>
      </c>
      <c r="X3612" s="2">
        <v>0.222</v>
      </c>
    </row>
    <row r="3613" spans="1:24" x14ac:dyDescent="0.25">
      <c r="A3613">
        <f t="shared" si="168"/>
        <v>1</v>
      </c>
      <c r="B3613" t="str">
        <f t="shared" si="169"/>
        <v/>
      </c>
      <c r="C3613" t="str">
        <f t="shared" si="170"/>
        <v/>
      </c>
      <c r="D3613">
        <v>2026</v>
      </c>
      <c r="E3613" t="s">
        <v>10113</v>
      </c>
      <c r="F3613" t="s">
        <v>3854</v>
      </c>
      <c r="G3613" t="s">
        <v>29</v>
      </c>
      <c r="H3613" t="s">
        <v>64</v>
      </c>
      <c r="I3613">
        <v>3</v>
      </c>
      <c r="J3613">
        <v>1</v>
      </c>
      <c r="K3613" s="29">
        <v>4.99</v>
      </c>
      <c r="L3613">
        <v>20</v>
      </c>
      <c r="M3613">
        <v>2</v>
      </c>
      <c r="N3613">
        <v>0</v>
      </c>
      <c r="O3613">
        <v>0</v>
      </c>
      <c r="P3613">
        <v>0</v>
      </c>
      <c r="Q3613">
        <v>30.2</v>
      </c>
      <c r="R3613">
        <v>33</v>
      </c>
      <c r="S3613">
        <v>19</v>
      </c>
      <c r="T3613">
        <v>17</v>
      </c>
      <c r="U3613">
        <v>13</v>
      </c>
      <c r="V3613">
        <v>39</v>
      </c>
      <c r="W3613">
        <v>6</v>
      </c>
      <c r="X3613" s="2">
        <v>0.27300000000000002</v>
      </c>
    </row>
    <row r="3614" spans="1:24" x14ac:dyDescent="0.25">
      <c r="A3614">
        <f t="shared" si="168"/>
        <v>1</v>
      </c>
      <c r="B3614" t="str">
        <f t="shared" si="169"/>
        <v/>
      </c>
      <c r="C3614" t="str">
        <f t="shared" si="170"/>
        <v/>
      </c>
      <c r="D3614">
        <v>2026</v>
      </c>
      <c r="E3614" t="s">
        <v>10114</v>
      </c>
      <c r="F3614" t="s">
        <v>3854</v>
      </c>
      <c r="G3614" t="s">
        <v>29</v>
      </c>
      <c r="H3614" t="s">
        <v>64</v>
      </c>
      <c r="I3614">
        <v>3</v>
      </c>
      <c r="J3614">
        <v>0</v>
      </c>
      <c r="K3614" s="29">
        <v>5.12</v>
      </c>
      <c r="L3614">
        <v>19</v>
      </c>
      <c r="M3614">
        <v>1</v>
      </c>
      <c r="N3614">
        <v>0</v>
      </c>
      <c r="O3614">
        <v>0</v>
      </c>
      <c r="P3614">
        <v>0</v>
      </c>
      <c r="Q3614">
        <v>31.2</v>
      </c>
      <c r="R3614">
        <v>33</v>
      </c>
      <c r="S3614">
        <v>20</v>
      </c>
      <c r="T3614">
        <v>18</v>
      </c>
      <c r="U3614">
        <v>13</v>
      </c>
      <c r="V3614">
        <v>33</v>
      </c>
      <c r="W3614">
        <v>5</v>
      </c>
      <c r="X3614" s="2">
        <v>0.27</v>
      </c>
    </row>
    <row r="3615" spans="1:24" x14ac:dyDescent="0.25">
      <c r="A3615" t="str">
        <f t="shared" si="168"/>
        <v/>
      </c>
      <c r="B3615" t="str">
        <f t="shared" si="169"/>
        <v/>
      </c>
      <c r="C3615" t="str">
        <f t="shared" si="170"/>
        <v/>
      </c>
      <c r="D3615">
        <v>2026</v>
      </c>
      <c r="E3615" t="s">
        <v>10115</v>
      </c>
      <c r="F3615" t="s">
        <v>3854</v>
      </c>
      <c r="G3615" t="s">
        <v>24</v>
      </c>
      <c r="H3615" t="s">
        <v>64</v>
      </c>
      <c r="I3615">
        <v>4</v>
      </c>
      <c r="J3615">
        <v>1</v>
      </c>
      <c r="K3615" s="29">
        <v>5.22</v>
      </c>
      <c r="L3615">
        <v>14</v>
      </c>
      <c r="M3615">
        <v>9</v>
      </c>
      <c r="N3615">
        <v>0</v>
      </c>
      <c r="O3615">
        <v>0</v>
      </c>
      <c r="P3615">
        <v>0</v>
      </c>
      <c r="Q3615">
        <v>39.200000000000003</v>
      </c>
      <c r="R3615">
        <v>50</v>
      </c>
      <c r="S3615">
        <v>25</v>
      </c>
      <c r="T3615">
        <v>23</v>
      </c>
      <c r="U3615">
        <v>23</v>
      </c>
      <c r="V3615">
        <v>30</v>
      </c>
      <c r="W3615">
        <v>6</v>
      </c>
      <c r="X3615" s="2">
        <v>0.318</v>
      </c>
    </row>
    <row r="3616" spans="1:24" x14ac:dyDescent="0.25">
      <c r="A3616">
        <f t="shared" si="168"/>
        <v>1</v>
      </c>
      <c r="B3616" t="str">
        <f t="shared" si="169"/>
        <v/>
      </c>
      <c r="C3616" t="str">
        <f t="shared" si="170"/>
        <v/>
      </c>
      <c r="D3616">
        <v>2026</v>
      </c>
      <c r="E3616" t="s">
        <v>10116</v>
      </c>
      <c r="F3616" t="s">
        <v>3854</v>
      </c>
      <c r="G3616" t="s">
        <v>29</v>
      </c>
      <c r="H3616" t="s">
        <v>64</v>
      </c>
      <c r="I3616">
        <v>1</v>
      </c>
      <c r="J3616">
        <v>2</v>
      </c>
      <c r="K3616" s="29">
        <v>6.18</v>
      </c>
      <c r="L3616">
        <v>18</v>
      </c>
      <c r="M3616">
        <v>1</v>
      </c>
      <c r="N3616">
        <v>0</v>
      </c>
      <c r="O3616">
        <v>0</v>
      </c>
      <c r="P3616">
        <v>10</v>
      </c>
      <c r="Q3616">
        <v>27.2</v>
      </c>
      <c r="R3616">
        <v>39</v>
      </c>
      <c r="S3616">
        <v>19</v>
      </c>
      <c r="T3616">
        <v>19</v>
      </c>
      <c r="U3616">
        <v>7</v>
      </c>
      <c r="V3616">
        <v>37</v>
      </c>
      <c r="W3616">
        <v>4</v>
      </c>
      <c r="X3616" s="2">
        <v>0.33100000000000002</v>
      </c>
    </row>
    <row r="3617" spans="1:24" x14ac:dyDescent="0.25">
      <c r="A3617" t="str">
        <f t="shared" si="168"/>
        <v/>
      </c>
      <c r="B3617" t="str">
        <f t="shared" si="169"/>
        <v/>
      </c>
      <c r="C3617" t="str">
        <f t="shared" si="170"/>
        <v/>
      </c>
      <c r="D3617">
        <v>2026</v>
      </c>
      <c r="E3617" t="s">
        <v>10117</v>
      </c>
      <c r="F3617" t="s">
        <v>3854</v>
      </c>
      <c r="G3617" t="s">
        <v>24</v>
      </c>
      <c r="H3617" t="s">
        <v>64</v>
      </c>
      <c r="I3617">
        <v>2</v>
      </c>
      <c r="J3617">
        <v>1</v>
      </c>
      <c r="K3617" s="29">
        <v>6.51</v>
      </c>
      <c r="L3617">
        <v>17</v>
      </c>
      <c r="M3617">
        <v>1</v>
      </c>
      <c r="N3617">
        <v>0</v>
      </c>
      <c r="O3617">
        <v>0</v>
      </c>
      <c r="P3617">
        <v>0</v>
      </c>
      <c r="Q3617">
        <v>27.2</v>
      </c>
      <c r="R3617">
        <v>35</v>
      </c>
      <c r="S3617">
        <v>22</v>
      </c>
      <c r="T3617">
        <v>20</v>
      </c>
      <c r="U3617">
        <v>15</v>
      </c>
      <c r="V3617">
        <v>36</v>
      </c>
      <c r="W3617">
        <v>5</v>
      </c>
      <c r="X3617" s="2">
        <v>0.31</v>
      </c>
    </row>
    <row r="3618" spans="1:24" x14ac:dyDescent="0.25">
      <c r="A3618" t="str">
        <f t="shared" si="168"/>
        <v/>
      </c>
      <c r="B3618" t="str">
        <f t="shared" si="169"/>
        <v/>
      </c>
      <c r="C3618" t="str">
        <f t="shared" si="170"/>
        <v/>
      </c>
      <c r="D3618">
        <v>2026</v>
      </c>
      <c r="E3618" t="s">
        <v>10118</v>
      </c>
      <c r="F3618" t="s">
        <v>3854</v>
      </c>
      <c r="G3618" t="s">
        <v>47</v>
      </c>
      <c r="H3618" t="s">
        <v>64</v>
      </c>
      <c r="I3618">
        <v>3</v>
      </c>
      <c r="J3618">
        <v>2</v>
      </c>
      <c r="K3618" s="29">
        <v>6.54</v>
      </c>
      <c r="L3618">
        <v>15</v>
      </c>
      <c r="M3618">
        <v>7</v>
      </c>
      <c r="N3618">
        <v>0</v>
      </c>
      <c r="O3618">
        <v>0</v>
      </c>
      <c r="P3618">
        <v>0</v>
      </c>
      <c r="Q3618">
        <v>31.2</v>
      </c>
      <c r="R3618">
        <v>35</v>
      </c>
      <c r="S3618">
        <v>24</v>
      </c>
      <c r="T3618">
        <v>23</v>
      </c>
      <c r="U3618">
        <v>14</v>
      </c>
      <c r="V3618">
        <v>28</v>
      </c>
      <c r="W3618">
        <v>2</v>
      </c>
      <c r="X3618" s="2">
        <v>0.28199999999999997</v>
      </c>
    </row>
    <row r="3619" spans="1:24" x14ac:dyDescent="0.25">
      <c r="A3619">
        <f t="shared" si="168"/>
        <v>1</v>
      </c>
      <c r="B3619" t="str">
        <f t="shared" si="169"/>
        <v/>
      </c>
      <c r="C3619" t="str">
        <f t="shared" si="170"/>
        <v/>
      </c>
      <c r="D3619">
        <v>2026</v>
      </c>
      <c r="E3619" t="s">
        <v>10119</v>
      </c>
      <c r="F3619" t="s">
        <v>3854</v>
      </c>
      <c r="G3619" t="s">
        <v>29</v>
      </c>
      <c r="H3619" t="s">
        <v>64</v>
      </c>
      <c r="I3619">
        <v>0</v>
      </c>
      <c r="J3619">
        <v>0</v>
      </c>
      <c r="K3619" s="29">
        <v>8.2200000000000006</v>
      </c>
      <c r="L3619">
        <v>7</v>
      </c>
      <c r="M3619">
        <v>0</v>
      </c>
      <c r="N3619">
        <v>0</v>
      </c>
      <c r="O3619">
        <v>0</v>
      </c>
      <c r="P3619">
        <v>0</v>
      </c>
      <c r="Q3619">
        <v>7.2</v>
      </c>
      <c r="R3619">
        <v>9</v>
      </c>
      <c r="S3619">
        <v>9</v>
      </c>
      <c r="T3619">
        <v>7</v>
      </c>
      <c r="U3619">
        <v>6</v>
      </c>
      <c r="V3619">
        <v>5</v>
      </c>
      <c r="W3619">
        <v>4</v>
      </c>
      <c r="X3619" s="2">
        <v>0.28100000000000003</v>
      </c>
    </row>
    <row r="3620" spans="1:24" x14ac:dyDescent="0.25">
      <c r="A3620">
        <f t="shared" si="168"/>
        <v>1</v>
      </c>
      <c r="B3620" t="str">
        <f t="shared" si="169"/>
        <v/>
      </c>
      <c r="C3620" t="str">
        <f t="shared" si="170"/>
        <v/>
      </c>
      <c r="D3620">
        <v>2026</v>
      </c>
      <c r="E3620" t="s">
        <v>10120</v>
      </c>
      <c r="F3620" t="s">
        <v>3854</v>
      </c>
      <c r="G3620" t="s">
        <v>29</v>
      </c>
      <c r="H3620" t="s">
        <v>64</v>
      </c>
      <c r="I3620">
        <v>2</v>
      </c>
      <c r="J3620">
        <v>0</v>
      </c>
      <c r="K3620" s="29">
        <v>9.82</v>
      </c>
      <c r="L3620">
        <v>10</v>
      </c>
      <c r="M3620">
        <v>0</v>
      </c>
      <c r="N3620">
        <v>0</v>
      </c>
      <c r="O3620">
        <v>0</v>
      </c>
      <c r="P3620">
        <v>1</v>
      </c>
      <c r="Q3620">
        <v>11</v>
      </c>
      <c r="R3620">
        <v>20</v>
      </c>
      <c r="S3620">
        <v>12</v>
      </c>
      <c r="T3620">
        <v>12</v>
      </c>
      <c r="U3620">
        <v>3</v>
      </c>
      <c r="V3620">
        <v>8</v>
      </c>
      <c r="W3620">
        <v>1</v>
      </c>
      <c r="X3620" s="2">
        <v>0.38500000000000001</v>
      </c>
    </row>
    <row r="3621" spans="1:24" x14ac:dyDescent="0.25">
      <c r="A3621" t="str">
        <f t="shared" si="168"/>
        <v/>
      </c>
      <c r="B3621" t="str">
        <f t="shared" si="169"/>
        <v/>
      </c>
      <c r="C3621" t="str">
        <f t="shared" si="170"/>
        <v/>
      </c>
      <c r="D3621">
        <v>2026</v>
      </c>
      <c r="E3621" t="s">
        <v>10121</v>
      </c>
      <c r="F3621" t="s">
        <v>3854</v>
      </c>
      <c r="G3621" t="s">
        <v>37</v>
      </c>
      <c r="H3621" t="s">
        <v>64</v>
      </c>
      <c r="I3621">
        <v>0</v>
      </c>
      <c r="J3621">
        <v>0</v>
      </c>
      <c r="K3621" s="29">
        <v>33.75</v>
      </c>
      <c r="L3621">
        <v>2</v>
      </c>
      <c r="M3621">
        <v>0</v>
      </c>
      <c r="N3621">
        <v>0</v>
      </c>
      <c r="O3621">
        <v>0</v>
      </c>
      <c r="P3621">
        <v>0</v>
      </c>
      <c r="Q3621">
        <v>1.1000000000000001</v>
      </c>
      <c r="R3621">
        <v>4</v>
      </c>
      <c r="S3621">
        <v>5</v>
      </c>
      <c r="T3621">
        <v>5</v>
      </c>
      <c r="U3621">
        <v>4</v>
      </c>
      <c r="V3621">
        <v>2</v>
      </c>
      <c r="W3621">
        <v>0</v>
      </c>
      <c r="X3621" s="2">
        <v>0.57099999999999995</v>
      </c>
    </row>
    <row r="3622" spans="1:24" x14ac:dyDescent="0.25">
      <c r="A3622" t="str">
        <f t="shared" ref="A3622:A3685" si="171">IF(OR(G3622="SR", G3622="GR"), 1, "")</f>
        <v/>
      </c>
      <c r="B3622" t="str">
        <f t="shared" si="169"/>
        <v/>
      </c>
      <c r="C3622" t="str">
        <f t="shared" si="170"/>
        <v/>
      </c>
      <c r="D3622">
        <v>2026</v>
      </c>
      <c r="E3622" t="s">
        <v>10122</v>
      </c>
      <c r="F3622" t="s">
        <v>3870</v>
      </c>
      <c r="G3622" t="s">
        <v>37</v>
      </c>
      <c r="H3622" t="s">
        <v>64</v>
      </c>
      <c r="I3622">
        <v>8</v>
      </c>
      <c r="J3622">
        <v>2</v>
      </c>
      <c r="K3622" s="29">
        <v>3.38</v>
      </c>
      <c r="L3622">
        <v>16</v>
      </c>
      <c r="M3622">
        <v>15</v>
      </c>
      <c r="N3622">
        <v>2</v>
      </c>
      <c r="O3622">
        <v>1</v>
      </c>
      <c r="P3622">
        <v>1</v>
      </c>
      <c r="Q3622">
        <v>93.1</v>
      </c>
      <c r="R3622">
        <v>63</v>
      </c>
      <c r="S3622">
        <v>37</v>
      </c>
      <c r="T3622">
        <v>35</v>
      </c>
      <c r="U3622">
        <v>39</v>
      </c>
      <c r="V3622">
        <v>76</v>
      </c>
      <c r="W3622">
        <v>4</v>
      </c>
      <c r="X3622" s="2">
        <v>0.189</v>
      </c>
    </row>
    <row r="3623" spans="1:24" x14ac:dyDescent="0.25">
      <c r="A3623">
        <f t="shared" si="171"/>
        <v>1</v>
      </c>
      <c r="B3623" t="str">
        <f t="shared" si="169"/>
        <v/>
      </c>
      <c r="C3623" t="str">
        <f t="shared" si="170"/>
        <v/>
      </c>
      <c r="D3623">
        <v>2026</v>
      </c>
      <c r="E3623" t="s">
        <v>10123</v>
      </c>
      <c r="F3623" t="s">
        <v>3870</v>
      </c>
      <c r="G3623" t="s">
        <v>32</v>
      </c>
      <c r="H3623" t="s">
        <v>64</v>
      </c>
      <c r="I3623">
        <v>9</v>
      </c>
      <c r="J3623">
        <v>3</v>
      </c>
      <c r="K3623" s="29">
        <v>5.24</v>
      </c>
      <c r="L3623">
        <v>16</v>
      </c>
      <c r="M3623">
        <v>15</v>
      </c>
      <c r="N3623">
        <v>1</v>
      </c>
      <c r="O3623">
        <v>0</v>
      </c>
      <c r="P3623">
        <v>0</v>
      </c>
      <c r="Q3623">
        <v>91</v>
      </c>
      <c r="R3623">
        <v>90</v>
      </c>
      <c r="S3623">
        <v>61</v>
      </c>
      <c r="T3623">
        <v>53</v>
      </c>
      <c r="U3623">
        <v>47</v>
      </c>
      <c r="V3623">
        <v>46</v>
      </c>
      <c r="W3623">
        <v>3</v>
      </c>
      <c r="X3623" s="2">
        <v>0.25800000000000001</v>
      </c>
    </row>
    <row r="3624" spans="1:24" x14ac:dyDescent="0.25">
      <c r="A3624" t="str">
        <f t="shared" si="171"/>
        <v/>
      </c>
      <c r="B3624" t="str">
        <f t="shared" si="169"/>
        <v/>
      </c>
      <c r="C3624" t="str">
        <f t="shared" si="170"/>
        <v/>
      </c>
      <c r="D3624">
        <v>2026</v>
      </c>
      <c r="E3624" t="s">
        <v>10124</v>
      </c>
      <c r="F3624" t="s">
        <v>3870</v>
      </c>
      <c r="G3624" t="s">
        <v>37</v>
      </c>
      <c r="H3624" t="s">
        <v>64</v>
      </c>
      <c r="I3624">
        <v>4</v>
      </c>
      <c r="J3624">
        <v>4</v>
      </c>
      <c r="K3624" s="29">
        <v>8.35</v>
      </c>
      <c r="L3624">
        <v>20</v>
      </c>
      <c r="M3624">
        <v>8</v>
      </c>
      <c r="N3624">
        <v>0</v>
      </c>
      <c r="O3624">
        <v>0</v>
      </c>
      <c r="P3624">
        <v>2</v>
      </c>
      <c r="Q3624">
        <v>69</v>
      </c>
      <c r="R3624">
        <v>93</v>
      </c>
      <c r="S3624">
        <v>67</v>
      </c>
      <c r="T3624">
        <v>64</v>
      </c>
      <c r="U3624">
        <v>30</v>
      </c>
      <c r="V3624">
        <v>50</v>
      </c>
      <c r="W3624">
        <v>4</v>
      </c>
      <c r="X3624" s="2">
        <v>0.32</v>
      </c>
    </row>
    <row r="3625" spans="1:24" x14ac:dyDescent="0.25">
      <c r="A3625" t="str">
        <f t="shared" si="171"/>
        <v/>
      </c>
      <c r="B3625" t="str">
        <f t="shared" si="169"/>
        <v/>
      </c>
      <c r="C3625" t="str">
        <f t="shared" si="170"/>
        <v/>
      </c>
      <c r="D3625">
        <v>2026</v>
      </c>
      <c r="E3625" t="s">
        <v>10125</v>
      </c>
      <c r="F3625" t="s">
        <v>3870</v>
      </c>
      <c r="G3625" t="s">
        <v>47</v>
      </c>
      <c r="H3625" t="s">
        <v>64</v>
      </c>
      <c r="I3625">
        <v>0</v>
      </c>
      <c r="J3625">
        <v>0</v>
      </c>
      <c r="K3625" s="29">
        <v>0</v>
      </c>
      <c r="L3625">
        <v>1</v>
      </c>
      <c r="M3625">
        <v>0</v>
      </c>
      <c r="N3625">
        <v>0</v>
      </c>
      <c r="O3625">
        <v>0</v>
      </c>
      <c r="P3625">
        <v>0</v>
      </c>
      <c r="Q3625">
        <v>0.1</v>
      </c>
      <c r="R3625">
        <v>2</v>
      </c>
      <c r="S3625">
        <v>0</v>
      </c>
      <c r="T3625">
        <v>0</v>
      </c>
      <c r="U3625">
        <v>1</v>
      </c>
      <c r="V3625">
        <v>1</v>
      </c>
      <c r="W3625">
        <v>0</v>
      </c>
      <c r="X3625" s="2">
        <v>0.66700000000000004</v>
      </c>
    </row>
    <row r="3626" spans="1:24" x14ac:dyDescent="0.25">
      <c r="A3626" t="str">
        <f t="shared" si="171"/>
        <v/>
      </c>
      <c r="B3626" t="str">
        <f t="shared" si="169"/>
        <v/>
      </c>
      <c r="C3626" t="str">
        <f t="shared" si="170"/>
        <v/>
      </c>
      <c r="D3626">
        <v>2026</v>
      </c>
      <c r="E3626" t="s">
        <v>10126</v>
      </c>
      <c r="F3626" t="s">
        <v>3870</v>
      </c>
      <c r="G3626" t="s">
        <v>47</v>
      </c>
      <c r="H3626" t="s">
        <v>64</v>
      </c>
      <c r="I3626">
        <v>1</v>
      </c>
      <c r="J3626">
        <v>1</v>
      </c>
      <c r="K3626" s="29">
        <v>3</v>
      </c>
      <c r="L3626">
        <v>12</v>
      </c>
      <c r="M3626">
        <v>0</v>
      </c>
      <c r="N3626">
        <v>0</v>
      </c>
      <c r="O3626">
        <v>0</v>
      </c>
      <c r="P3626">
        <v>0</v>
      </c>
      <c r="Q3626">
        <v>24</v>
      </c>
      <c r="R3626">
        <v>24</v>
      </c>
      <c r="S3626">
        <v>9</v>
      </c>
      <c r="T3626">
        <v>8</v>
      </c>
      <c r="U3626">
        <v>6</v>
      </c>
      <c r="V3626">
        <v>16</v>
      </c>
      <c r="W3626">
        <v>2</v>
      </c>
      <c r="X3626" s="2">
        <v>0.27</v>
      </c>
    </row>
    <row r="3627" spans="1:24" x14ac:dyDescent="0.25">
      <c r="A3627">
        <f t="shared" si="171"/>
        <v>1</v>
      </c>
      <c r="B3627" t="str">
        <f t="shared" si="169"/>
        <v/>
      </c>
      <c r="C3627" t="str">
        <f t="shared" si="170"/>
        <v/>
      </c>
      <c r="D3627">
        <v>2026</v>
      </c>
      <c r="E3627" t="s">
        <v>10127</v>
      </c>
      <c r="F3627" t="s">
        <v>3870</v>
      </c>
      <c r="G3627" t="s">
        <v>32</v>
      </c>
      <c r="H3627" t="s">
        <v>64</v>
      </c>
      <c r="I3627">
        <v>4</v>
      </c>
      <c r="J3627">
        <v>3</v>
      </c>
      <c r="K3627" s="29">
        <v>4.41</v>
      </c>
      <c r="L3627">
        <v>22</v>
      </c>
      <c r="M3627">
        <v>1</v>
      </c>
      <c r="N3627">
        <v>0</v>
      </c>
      <c r="O3627">
        <v>0</v>
      </c>
      <c r="P3627">
        <v>8</v>
      </c>
      <c r="Q3627">
        <v>51</v>
      </c>
      <c r="R3627">
        <v>48</v>
      </c>
      <c r="S3627">
        <v>27</v>
      </c>
      <c r="T3627">
        <v>25</v>
      </c>
      <c r="U3627">
        <v>25</v>
      </c>
      <c r="V3627">
        <v>51</v>
      </c>
      <c r="W3627">
        <v>8</v>
      </c>
      <c r="X3627" s="2">
        <v>0.246</v>
      </c>
    </row>
    <row r="3628" spans="1:24" x14ac:dyDescent="0.25">
      <c r="A3628">
        <f t="shared" si="171"/>
        <v>1</v>
      </c>
      <c r="B3628" t="str">
        <f t="shared" si="169"/>
        <v/>
      </c>
      <c r="C3628" t="str">
        <f t="shared" si="170"/>
        <v/>
      </c>
      <c r="D3628">
        <v>2026</v>
      </c>
      <c r="E3628" t="s">
        <v>10128</v>
      </c>
      <c r="F3628" t="s">
        <v>3870</v>
      </c>
      <c r="G3628" t="s">
        <v>29</v>
      </c>
      <c r="H3628" t="s">
        <v>64</v>
      </c>
      <c r="I3628">
        <v>1</v>
      </c>
      <c r="J3628">
        <v>2</v>
      </c>
      <c r="K3628" s="29">
        <v>5.71</v>
      </c>
      <c r="L3628">
        <v>8</v>
      </c>
      <c r="M3628">
        <v>0</v>
      </c>
      <c r="N3628">
        <v>0</v>
      </c>
      <c r="O3628">
        <v>0</v>
      </c>
      <c r="P3628">
        <v>0</v>
      </c>
      <c r="Q3628">
        <v>17.100000000000001</v>
      </c>
      <c r="R3628">
        <v>11</v>
      </c>
      <c r="S3628">
        <v>12</v>
      </c>
      <c r="T3628">
        <v>11</v>
      </c>
      <c r="U3628">
        <v>14</v>
      </c>
      <c r="V3628">
        <v>18</v>
      </c>
      <c r="W3628">
        <v>1</v>
      </c>
      <c r="X3628" s="2">
        <v>0.17699999999999999</v>
      </c>
    </row>
    <row r="3629" spans="1:24" x14ac:dyDescent="0.25">
      <c r="A3629">
        <f t="shared" si="171"/>
        <v>1</v>
      </c>
      <c r="B3629" t="str">
        <f t="shared" si="169"/>
        <v/>
      </c>
      <c r="C3629" t="str">
        <f t="shared" si="170"/>
        <v/>
      </c>
      <c r="D3629">
        <v>2026</v>
      </c>
      <c r="E3629" t="s">
        <v>10129</v>
      </c>
      <c r="F3629" t="s">
        <v>3870</v>
      </c>
      <c r="G3629" t="s">
        <v>29</v>
      </c>
      <c r="H3629" t="s">
        <v>64</v>
      </c>
      <c r="I3629">
        <v>0</v>
      </c>
      <c r="J3629">
        <v>0</v>
      </c>
      <c r="K3629" s="29">
        <v>9</v>
      </c>
      <c r="L3629">
        <v>7</v>
      </c>
      <c r="M3629">
        <v>1</v>
      </c>
      <c r="N3629">
        <v>0</v>
      </c>
      <c r="O3629">
        <v>0</v>
      </c>
      <c r="P3629">
        <v>0</v>
      </c>
      <c r="Q3629">
        <v>9</v>
      </c>
      <c r="R3629">
        <v>12</v>
      </c>
      <c r="S3629">
        <v>10</v>
      </c>
      <c r="T3629">
        <v>9</v>
      </c>
      <c r="U3629">
        <v>3</v>
      </c>
      <c r="V3629">
        <v>6</v>
      </c>
      <c r="W3629">
        <v>1</v>
      </c>
      <c r="X3629" s="2">
        <v>0.316</v>
      </c>
    </row>
    <row r="3630" spans="1:24" x14ac:dyDescent="0.25">
      <c r="A3630">
        <f t="shared" si="171"/>
        <v>1</v>
      </c>
      <c r="B3630" t="str">
        <f t="shared" si="169"/>
        <v/>
      </c>
      <c r="C3630" t="str">
        <f t="shared" si="170"/>
        <v/>
      </c>
      <c r="D3630">
        <v>2026</v>
      </c>
      <c r="E3630" t="s">
        <v>10130</v>
      </c>
      <c r="F3630" t="s">
        <v>3870</v>
      </c>
      <c r="G3630" t="s">
        <v>29</v>
      </c>
      <c r="H3630" t="s">
        <v>64</v>
      </c>
      <c r="I3630">
        <v>2</v>
      </c>
      <c r="J3630">
        <v>4</v>
      </c>
      <c r="K3630" s="29">
        <v>9.09</v>
      </c>
      <c r="L3630">
        <v>17</v>
      </c>
      <c r="M3630">
        <v>7</v>
      </c>
      <c r="N3630">
        <v>0</v>
      </c>
      <c r="O3630">
        <v>0</v>
      </c>
      <c r="P3630">
        <v>0</v>
      </c>
      <c r="Q3630">
        <v>32.200000000000003</v>
      </c>
      <c r="R3630">
        <v>37</v>
      </c>
      <c r="S3630">
        <v>35</v>
      </c>
      <c r="T3630">
        <v>33</v>
      </c>
      <c r="U3630">
        <v>21</v>
      </c>
      <c r="V3630">
        <v>14</v>
      </c>
      <c r="W3630">
        <v>5</v>
      </c>
      <c r="X3630" s="2">
        <v>0.30599999999999999</v>
      </c>
    </row>
    <row r="3631" spans="1:24" x14ac:dyDescent="0.25">
      <c r="A3631" t="str">
        <f t="shared" si="171"/>
        <v/>
      </c>
      <c r="B3631" t="str">
        <f t="shared" si="169"/>
        <v/>
      </c>
      <c r="C3631" t="str">
        <f t="shared" si="170"/>
        <v/>
      </c>
      <c r="D3631">
        <v>2026</v>
      </c>
      <c r="E3631" t="s">
        <v>10131</v>
      </c>
      <c r="F3631" t="s">
        <v>3870</v>
      </c>
      <c r="G3631" t="s">
        <v>37</v>
      </c>
      <c r="H3631" t="s">
        <v>64</v>
      </c>
      <c r="I3631">
        <v>2</v>
      </c>
      <c r="J3631">
        <v>1</v>
      </c>
      <c r="K3631" s="29">
        <v>9.27</v>
      </c>
      <c r="L3631">
        <v>14</v>
      </c>
      <c r="M3631">
        <v>3</v>
      </c>
      <c r="N3631">
        <v>0</v>
      </c>
      <c r="O3631">
        <v>0</v>
      </c>
      <c r="P3631">
        <v>0</v>
      </c>
      <c r="Q3631">
        <v>22.1</v>
      </c>
      <c r="R3631">
        <v>44</v>
      </c>
      <c r="S3631">
        <v>23</v>
      </c>
      <c r="T3631">
        <v>23</v>
      </c>
      <c r="U3631">
        <v>7</v>
      </c>
      <c r="V3631">
        <v>12</v>
      </c>
      <c r="W3631">
        <v>1</v>
      </c>
      <c r="X3631" s="2">
        <v>0.40699999999999997</v>
      </c>
    </row>
    <row r="3632" spans="1:24" x14ac:dyDescent="0.25">
      <c r="A3632" t="str">
        <f t="shared" si="171"/>
        <v/>
      </c>
      <c r="B3632" t="str">
        <f t="shared" si="169"/>
        <v/>
      </c>
      <c r="C3632" t="str">
        <f t="shared" si="170"/>
        <v/>
      </c>
      <c r="D3632">
        <v>2026</v>
      </c>
      <c r="E3632" t="s">
        <v>10132</v>
      </c>
      <c r="F3632" t="s">
        <v>3870</v>
      </c>
      <c r="G3632" t="s">
        <v>37</v>
      </c>
      <c r="H3632" t="s">
        <v>64</v>
      </c>
      <c r="I3632">
        <v>1</v>
      </c>
      <c r="J3632">
        <v>1</v>
      </c>
      <c r="K3632" s="29">
        <v>10.65</v>
      </c>
      <c r="L3632">
        <v>9</v>
      </c>
      <c r="M3632">
        <v>2</v>
      </c>
      <c r="N3632">
        <v>0</v>
      </c>
      <c r="O3632">
        <v>0</v>
      </c>
      <c r="P3632">
        <v>0</v>
      </c>
      <c r="Q3632">
        <v>23.2</v>
      </c>
      <c r="R3632">
        <v>39</v>
      </c>
      <c r="S3632">
        <v>32</v>
      </c>
      <c r="T3632">
        <v>28</v>
      </c>
      <c r="U3632">
        <v>11</v>
      </c>
      <c r="V3632">
        <v>16</v>
      </c>
      <c r="W3632">
        <v>5</v>
      </c>
      <c r="X3632" s="2">
        <v>0.36399999999999999</v>
      </c>
    </row>
    <row r="3633" spans="1:24" x14ac:dyDescent="0.25">
      <c r="A3633" t="str">
        <f t="shared" si="171"/>
        <v/>
      </c>
      <c r="B3633" t="str">
        <f t="shared" si="169"/>
        <v/>
      </c>
      <c r="C3633" t="str">
        <f t="shared" si="170"/>
        <v/>
      </c>
      <c r="D3633">
        <v>2026</v>
      </c>
      <c r="E3633" t="s">
        <v>10133</v>
      </c>
      <c r="F3633" t="s">
        <v>3870</v>
      </c>
      <c r="G3633" t="s">
        <v>37</v>
      </c>
      <c r="H3633" t="s">
        <v>64</v>
      </c>
      <c r="I3633">
        <v>0</v>
      </c>
      <c r="J3633">
        <v>0</v>
      </c>
      <c r="K3633" s="29">
        <v>10.8</v>
      </c>
      <c r="L3633">
        <v>7</v>
      </c>
      <c r="M3633">
        <v>0</v>
      </c>
      <c r="N3633">
        <v>0</v>
      </c>
      <c r="O3633">
        <v>0</v>
      </c>
      <c r="P3633">
        <v>0</v>
      </c>
      <c r="Q3633">
        <v>5</v>
      </c>
      <c r="R3633">
        <v>9</v>
      </c>
      <c r="S3633">
        <v>7</v>
      </c>
      <c r="T3633">
        <v>6</v>
      </c>
      <c r="U3633">
        <v>4</v>
      </c>
      <c r="V3633">
        <v>0</v>
      </c>
      <c r="W3633">
        <v>1</v>
      </c>
      <c r="X3633" s="2">
        <v>0.36</v>
      </c>
    </row>
    <row r="3634" spans="1:24" x14ac:dyDescent="0.25">
      <c r="A3634" t="str">
        <f t="shared" si="171"/>
        <v/>
      </c>
      <c r="B3634" t="str">
        <f t="shared" si="169"/>
        <v/>
      </c>
      <c r="C3634">
        <f t="shared" si="170"/>
        <v>1</v>
      </c>
      <c r="D3634">
        <v>2026</v>
      </c>
      <c r="E3634" t="s">
        <v>7014</v>
      </c>
      <c r="F3634" t="s">
        <v>3870</v>
      </c>
      <c r="G3634" t="s">
        <v>37</v>
      </c>
      <c r="H3634" t="s">
        <v>64</v>
      </c>
      <c r="I3634">
        <v>0</v>
      </c>
      <c r="J3634">
        <v>0</v>
      </c>
      <c r="K3634" s="29">
        <v>11.12</v>
      </c>
      <c r="L3634">
        <v>4</v>
      </c>
      <c r="M3634">
        <v>0</v>
      </c>
      <c r="N3634">
        <v>0</v>
      </c>
      <c r="O3634">
        <v>0</v>
      </c>
      <c r="P3634">
        <v>0</v>
      </c>
      <c r="Q3634">
        <v>5.2</v>
      </c>
      <c r="R3634">
        <v>11</v>
      </c>
      <c r="S3634">
        <v>14</v>
      </c>
      <c r="T3634">
        <v>7</v>
      </c>
      <c r="U3634">
        <v>4</v>
      </c>
      <c r="V3634">
        <v>5</v>
      </c>
      <c r="W3634">
        <v>0</v>
      </c>
      <c r="X3634" s="2">
        <v>0.36699999999999999</v>
      </c>
    </row>
    <row r="3635" spans="1:24" x14ac:dyDescent="0.25">
      <c r="A3635" t="str">
        <f t="shared" si="171"/>
        <v/>
      </c>
      <c r="B3635" t="str">
        <f t="shared" si="169"/>
        <v/>
      </c>
      <c r="C3635" t="str">
        <f t="shared" si="170"/>
        <v/>
      </c>
      <c r="D3635">
        <v>2026</v>
      </c>
      <c r="E3635" t="s">
        <v>10134</v>
      </c>
      <c r="F3635" t="s">
        <v>3870</v>
      </c>
      <c r="G3635" t="s">
        <v>37</v>
      </c>
      <c r="H3635" t="s">
        <v>64</v>
      </c>
      <c r="I3635">
        <v>1</v>
      </c>
      <c r="J3635">
        <v>0</v>
      </c>
      <c r="K3635" s="29">
        <v>11.3</v>
      </c>
      <c r="L3635">
        <v>11</v>
      </c>
      <c r="M3635">
        <v>2</v>
      </c>
      <c r="N3635">
        <v>0</v>
      </c>
      <c r="O3635">
        <v>0</v>
      </c>
      <c r="P3635">
        <v>0</v>
      </c>
      <c r="Q3635">
        <v>14.1</v>
      </c>
      <c r="R3635">
        <v>21</v>
      </c>
      <c r="S3635">
        <v>18</v>
      </c>
      <c r="T3635">
        <v>18</v>
      </c>
      <c r="U3635">
        <v>10</v>
      </c>
      <c r="V3635">
        <v>15</v>
      </c>
      <c r="W3635">
        <v>1</v>
      </c>
      <c r="X3635" s="2">
        <v>0.33300000000000002</v>
      </c>
    </row>
    <row r="3636" spans="1:24" x14ac:dyDescent="0.25">
      <c r="A3636" t="str">
        <f t="shared" si="171"/>
        <v/>
      </c>
      <c r="B3636" t="str">
        <f t="shared" si="169"/>
        <v/>
      </c>
      <c r="C3636" t="str">
        <f t="shared" si="170"/>
        <v/>
      </c>
      <c r="D3636">
        <v>2026</v>
      </c>
      <c r="E3636" t="s">
        <v>10135</v>
      </c>
      <c r="F3636" t="s">
        <v>3870</v>
      </c>
      <c r="G3636" t="s">
        <v>24</v>
      </c>
      <c r="H3636" t="s">
        <v>64</v>
      </c>
      <c r="I3636">
        <v>0</v>
      </c>
      <c r="J3636">
        <v>0</v>
      </c>
      <c r="K3636" s="29">
        <v>13.5</v>
      </c>
      <c r="L3636">
        <v>2</v>
      </c>
      <c r="M3636">
        <v>0</v>
      </c>
      <c r="N3636">
        <v>0</v>
      </c>
      <c r="O3636">
        <v>0</v>
      </c>
      <c r="P3636">
        <v>0</v>
      </c>
      <c r="Q3636">
        <v>1.1000000000000001</v>
      </c>
      <c r="R3636">
        <v>5</v>
      </c>
      <c r="S3636">
        <v>4</v>
      </c>
      <c r="T3636">
        <v>2</v>
      </c>
      <c r="U3636">
        <v>0</v>
      </c>
      <c r="V3636">
        <v>1</v>
      </c>
      <c r="W3636">
        <v>0</v>
      </c>
      <c r="X3636" s="2">
        <v>0.625</v>
      </c>
    </row>
    <row r="3637" spans="1:24" x14ac:dyDescent="0.25">
      <c r="A3637" t="str">
        <f t="shared" si="171"/>
        <v/>
      </c>
      <c r="B3637" t="str">
        <f t="shared" si="169"/>
        <v/>
      </c>
      <c r="C3637" t="str">
        <f t="shared" si="170"/>
        <v/>
      </c>
      <c r="D3637">
        <v>2026</v>
      </c>
      <c r="E3637" t="s">
        <v>10136</v>
      </c>
      <c r="F3637" t="s">
        <v>3870</v>
      </c>
      <c r="G3637" t="s">
        <v>37</v>
      </c>
      <c r="H3637" t="s">
        <v>64</v>
      </c>
      <c r="I3637">
        <v>0</v>
      </c>
      <c r="J3637">
        <v>0</v>
      </c>
      <c r="K3637" s="29">
        <v>23.14</v>
      </c>
      <c r="L3637">
        <v>3</v>
      </c>
      <c r="M3637">
        <v>0</v>
      </c>
      <c r="N3637">
        <v>0</v>
      </c>
      <c r="O3637">
        <v>0</v>
      </c>
      <c r="P3637">
        <v>0</v>
      </c>
      <c r="Q3637">
        <v>4.2</v>
      </c>
      <c r="R3637">
        <v>14</v>
      </c>
      <c r="S3637">
        <v>14</v>
      </c>
      <c r="T3637">
        <v>12</v>
      </c>
      <c r="U3637">
        <v>1</v>
      </c>
      <c r="V3637">
        <v>3</v>
      </c>
      <c r="W3637">
        <v>1</v>
      </c>
      <c r="X3637" s="2">
        <v>0.48299999999999998</v>
      </c>
    </row>
    <row r="3638" spans="1:24" x14ac:dyDescent="0.25">
      <c r="A3638" t="str">
        <f t="shared" si="171"/>
        <v/>
      </c>
      <c r="B3638" t="str">
        <f t="shared" si="169"/>
        <v/>
      </c>
      <c r="C3638" t="str">
        <f t="shared" si="170"/>
        <v/>
      </c>
      <c r="D3638">
        <v>2026</v>
      </c>
      <c r="E3638" t="s">
        <v>10137</v>
      </c>
      <c r="F3638" t="s">
        <v>3889</v>
      </c>
      <c r="G3638" t="s">
        <v>37</v>
      </c>
      <c r="H3638" t="s">
        <v>64</v>
      </c>
      <c r="I3638">
        <v>6</v>
      </c>
      <c r="J3638">
        <v>2</v>
      </c>
      <c r="K3638" s="29">
        <v>3.12</v>
      </c>
      <c r="L3638">
        <v>17</v>
      </c>
      <c r="M3638">
        <v>16</v>
      </c>
      <c r="N3638">
        <v>1</v>
      </c>
      <c r="O3638">
        <v>1</v>
      </c>
      <c r="P3638">
        <v>0</v>
      </c>
      <c r="Q3638">
        <v>98</v>
      </c>
      <c r="R3638">
        <v>96</v>
      </c>
      <c r="S3638">
        <v>37</v>
      </c>
      <c r="T3638">
        <v>34</v>
      </c>
      <c r="U3638">
        <v>22</v>
      </c>
      <c r="V3638">
        <v>81</v>
      </c>
      <c r="W3638">
        <v>1</v>
      </c>
      <c r="X3638" s="2">
        <v>0.251</v>
      </c>
    </row>
    <row r="3639" spans="1:24" x14ac:dyDescent="0.25">
      <c r="A3639">
        <f t="shared" si="171"/>
        <v>1</v>
      </c>
      <c r="B3639" t="str">
        <f t="shared" si="169"/>
        <v/>
      </c>
      <c r="C3639" t="str">
        <f t="shared" si="170"/>
        <v/>
      </c>
      <c r="D3639">
        <v>2026</v>
      </c>
      <c r="E3639" t="s">
        <v>10138</v>
      </c>
      <c r="F3639" t="s">
        <v>3889</v>
      </c>
      <c r="G3639" t="s">
        <v>29</v>
      </c>
      <c r="H3639" t="s">
        <v>64</v>
      </c>
      <c r="I3639">
        <v>4</v>
      </c>
      <c r="J3639">
        <v>3</v>
      </c>
      <c r="K3639" s="29">
        <v>4.99</v>
      </c>
      <c r="L3639">
        <v>16</v>
      </c>
      <c r="M3639">
        <v>16</v>
      </c>
      <c r="N3639">
        <v>0</v>
      </c>
      <c r="O3639">
        <v>0</v>
      </c>
      <c r="P3639">
        <v>0</v>
      </c>
      <c r="Q3639">
        <v>74</v>
      </c>
      <c r="R3639">
        <v>71</v>
      </c>
      <c r="S3639">
        <v>44</v>
      </c>
      <c r="T3639">
        <v>41</v>
      </c>
      <c r="U3639">
        <v>33</v>
      </c>
      <c r="V3639">
        <v>60</v>
      </c>
      <c r="W3639">
        <v>6</v>
      </c>
      <c r="X3639" s="2">
        <v>0.25900000000000001</v>
      </c>
    </row>
    <row r="3640" spans="1:24" x14ac:dyDescent="0.25">
      <c r="A3640">
        <f t="shared" si="171"/>
        <v>1</v>
      </c>
      <c r="B3640" t="str">
        <f t="shared" si="169"/>
        <v/>
      </c>
      <c r="C3640" t="str">
        <f t="shared" si="170"/>
        <v/>
      </c>
      <c r="D3640">
        <v>2026</v>
      </c>
      <c r="E3640" t="s">
        <v>10139</v>
      </c>
      <c r="F3640" t="s">
        <v>3889</v>
      </c>
      <c r="G3640" t="s">
        <v>29</v>
      </c>
      <c r="H3640" t="s">
        <v>64</v>
      </c>
      <c r="I3640">
        <v>0</v>
      </c>
      <c r="J3640">
        <v>0</v>
      </c>
      <c r="K3640" s="29">
        <v>0</v>
      </c>
      <c r="L3640">
        <v>1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1</v>
      </c>
      <c r="S3640">
        <v>2</v>
      </c>
      <c r="T3640">
        <v>0</v>
      </c>
      <c r="U3640">
        <v>1</v>
      </c>
      <c r="V3640">
        <v>0</v>
      </c>
      <c r="W3640">
        <v>0</v>
      </c>
      <c r="X3640" s="2">
        <v>1</v>
      </c>
    </row>
    <row r="3641" spans="1:24" x14ac:dyDescent="0.25">
      <c r="A3641">
        <f t="shared" si="171"/>
        <v>1</v>
      </c>
      <c r="B3641" t="str">
        <f t="shared" si="169"/>
        <v/>
      </c>
      <c r="C3641" t="str">
        <f t="shared" si="170"/>
        <v/>
      </c>
      <c r="D3641">
        <v>2026</v>
      </c>
      <c r="E3641" t="s">
        <v>10140</v>
      </c>
      <c r="F3641" t="s">
        <v>3889</v>
      </c>
      <c r="G3641" t="s">
        <v>29</v>
      </c>
      <c r="H3641" t="s">
        <v>64</v>
      </c>
      <c r="I3641">
        <v>5</v>
      </c>
      <c r="J3641">
        <v>1</v>
      </c>
      <c r="K3641" s="29">
        <v>2.58</v>
      </c>
      <c r="L3641">
        <v>24</v>
      </c>
      <c r="M3641">
        <v>0</v>
      </c>
      <c r="N3641">
        <v>0</v>
      </c>
      <c r="O3641">
        <v>0</v>
      </c>
      <c r="P3641">
        <v>2</v>
      </c>
      <c r="Q3641">
        <v>38.1</v>
      </c>
      <c r="R3641">
        <v>26</v>
      </c>
      <c r="S3641">
        <v>11</v>
      </c>
      <c r="T3641">
        <v>11</v>
      </c>
      <c r="U3641">
        <v>31</v>
      </c>
      <c r="V3641">
        <v>37</v>
      </c>
      <c r="W3641">
        <v>1</v>
      </c>
      <c r="X3641" s="2">
        <v>0.19700000000000001</v>
      </c>
    </row>
    <row r="3642" spans="1:24" x14ac:dyDescent="0.25">
      <c r="A3642" t="str">
        <f t="shared" si="171"/>
        <v/>
      </c>
      <c r="B3642" t="str">
        <f t="shared" si="169"/>
        <v/>
      </c>
      <c r="C3642" t="str">
        <f t="shared" si="170"/>
        <v/>
      </c>
      <c r="D3642">
        <v>2026</v>
      </c>
      <c r="E3642" t="s">
        <v>10141</v>
      </c>
      <c r="F3642" t="s">
        <v>3889</v>
      </c>
      <c r="G3642" t="s">
        <v>47</v>
      </c>
      <c r="H3642" t="s">
        <v>64</v>
      </c>
      <c r="I3642">
        <v>5</v>
      </c>
      <c r="J3642">
        <v>2</v>
      </c>
      <c r="K3642" s="29">
        <v>3.02</v>
      </c>
      <c r="L3642">
        <v>23</v>
      </c>
      <c r="M3642">
        <v>0</v>
      </c>
      <c r="N3642">
        <v>0</v>
      </c>
      <c r="O3642">
        <v>0</v>
      </c>
      <c r="P3642">
        <v>6</v>
      </c>
      <c r="Q3642">
        <v>44.2</v>
      </c>
      <c r="R3642">
        <v>31</v>
      </c>
      <c r="S3642">
        <v>22</v>
      </c>
      <c r="T3642">
        <v>15</v>
      </c>
      <c r="U3642">
        <v>21</v>
      </c>
      <c r="V3642">
        <v>44</v>
      </c>
      <c r="W3642">
        <v>3</v>
      </c>
      <c r="X3642" s="2">
        <v>0.19600000000000001</v>
      </c>
    </row>
    <row r="3643" spans="1:24" x14ac:dyDescent="0.25">
      <c r="A3643">
        <f t="shared" si="171"/>
        <v>1</v>
      </c>
      <c r="B3643" t="str">
        <f t="shared" si="169"/>
        <v/>
      </c>
      <c r="C3643" t="str">
        <f t="shared" si="170"/>
        <v/>
      </c>
      <c r="D3643">
        <v>2026</v>
      </c>
      <c r="E3643" t="s">
        <v>10142</v>
      </c>
      <c r="F3643" t="s">
        <v>3889</v>
      </c>
      <c r="G3643" t="s">
        <v>32</v>
      </c>
      <c r="H3643" t="s">
        <v>64</v>
      </c>
      <c r="I3643">
        <v>2</v>
      </c>
      <c r="J3643">
        <v>0</v>
      </c>
      <c r="K3643" s="29">
        <v>3.49</v>
      </c>
      <c r="L3643">
        <v>27</v>
      </c>
      <c r="M3643">
        <v>0</v>
      </c>
      <c r="N3643">
        <v>0</v>
      </c>
      <c r="O3643">
        <v>0</v>
      </c>
      <c r="P3643">
        <v>1</v>
      </c>
      <c r="Q3643">
        <v>38.200000000000003</v>
      </c>
      <c r="R3643">
        <v>41</v>
      </c>
      <c r="S3643">
        <v>15</v>
      </c>
      <c r="T3643">
        <v>15</v>
      </c>
      <c r="U3643">
        <v>10</v>
      </c>
      <c r="V3643">
        <v>26</v>
      </c>
      <c r="W3643">
        <v>8</v>
      </c>
      <c r="X3643" s="2">
        <v>0.28699999999999998</v>
      </c>
    </row>
    <row r="3644" spans="1:24" x14ac:dyDescent="0.25">
      <c r="A3644">
        <f t="shared" si="171"/>
        <v>1</v>
      </c>
      <c r="B3644" t="str">
        <f t="shared" si="169"/>
        <v/>
      </c>
      <c r="C3644" t="str">
        <f t="shared" si="170"/>
        <v/>
      </c>
      <c r="D3644">
        <v>2026</v>
      </c>
      <c r="E3644" t="s">
        <v>10143</v>
      </c>
      <c r="F3644" t="s">
        <v>3889</v>
      </c>
      <c r="G3644" t="s">
        <v>29</v>
      </c>
      <c r="H3644" t="s">
        <v>64</v>
      </c>
      <c r="I3644">
        <v>1</v>
      </c>
      <c r="J3644">
        <v>1</v>
      </c>
      <c r="K3644" s="29">
        <v>3.8</v>
      </c>
      <c r="L3644">
        <v>13</v>
      </c>
      <c r="M3644">
        <v>1</v>
      </c>
      <c r="N3644">
        <v>0</v>
      </c>
      <c r="O3644">
        <v>0</v>
      </c>
      <c r="P3644">
        <v>1</v>
      </c>
      <c r="Q3644">
        <v>21.1</v>
      </c>
      <c r="R3644">
        <v>20</v>
      </c>
      <c r="S3644">
        <v>15</v>
      </c>
      <c r="T3644">
        <v>9</v>
      </c>
      <c r="U3644">
        <v>17</v>
      </c>
      <c r="V3644">
        <v>19</v>
      </c>
      <c r="W3644">
        <v>2</v>
      </c>
      <c r="X3644" s="2">
        <v>0.25600000000000001</v>
      </c>
    </row>
    <row r="3645" spans="1:24" x14ac:dyDescent="0.25">
      <c r="A3645" t="str">
        <f t="shared" si="171"/>
        <v/>
      </c>
      <c r="B3645" t="str">
        <f t="shared" si="169"/>
        <v/>
      </c>
      <c r="C3645" t="str">
        <f t="shared" si="170"/>
        <v/>
      </c>
      <c r="D3645">
        <v>2026</v>
      </c>
      <c r="E3645" t="s">
        <v>10144</v>
      </c>
      <c r="F3645" t="s">
        <v>3889</v>
      </c>
      <c r="G3645" t="s">
        <v>37</v>
      </c>
      <c r="H3645" t="s">
        <v>64</v>
      </c>
      <c r="I3645">
        <v>1</v>
      </c>
      <c r="J3645">
        <v>0</v>
      </c>
      <c r="K3645" s="29">
        <v>4.1500000000000004</v>
      </c>
      <c r="L3645">
        <v>16</v>
      </c>
      <c r="M3645">
        <v>2</v>
      </c>
      <c r="N3645">
        <v>0</v>
      </c>
      <c r="O3645">
        <v>0</v>
      </c>
      <c r="P3645">
        <v>0</v>
      </c>
      <c r="Q3645">
        <v>21.2</v>
      </c>
      <c r="R3645">
        <v>24</v>
      </c>
      <c r="S3645">
        <v>15</v>
      </c>
      <c r="T3645">
        <v>10</v>
      </c>
      <c r="U3645">
        <v>13</v>
      </c>
      <c r="V3645">
        <v>12</v>
      </c>
      <c r="W3645">
        <v>4</v>
      </c>
      <c r="X3645" s="2">
        <v>0.27300000000000002</v>
      </c>
    </row>
    <row r="3646" spans="1:24" x14ac:dyDescent="0.25">
      <c r="A3646" t="str">
        <f t="shared" si="171"/>
        <v/>
      </c>
      <c r="B3646" t="str">
        <f t="shared" si="169"/>
        <v/>
      </c>
      <c r="C3646" t="str">
        <f t="shared" si="170"/>
        <v/>
      </c>
      <c r="D3646">
        <v>2026</v>
      </c>
      <c r="E3646" t="s">
        <v>10145</v>
      </c>
      <c r="F3646" t="s">
        <v>3889</v>
      </c>
      <c r="G3646" t="s">
        <v>37</v>
      </c>
      <c r="H3646" t="s">
        <v>64</v>
      </c>
      <c r="I3646">
        <v>5</v>
      </c>
      <c r="J3646">
        <v>5</v>
      </c>
      <c r="K3646" s="29">
        <v>4.58</v>
      </c>
      <c r="L3646">
        <v>26</v>
      </c>
      <c r="M3646">
        <v>2</v>
      </c>
      <c r="N3646">
        <v>0</v>
      </c>
      <c r="O3646">
        <v>0</v>
      </c>
      <c r="P3646">
        <v>4</v>
      </c>
      <c r="Q3646">
        <v>53</v>
      </c>
      <c r="R3646">
        <v>43</v>
      </c>
      <c r="S3646">
        <v>29</v>
      </c>
      <c r="T3646">
        <v>27</v>
      </c>
      <c r="U3646">
        <v>25</v>
      </c>
      <c r="V3646">
        <v>53</v>
      </c>
      <c r="W3646">
        <v>3</v>
      </c>
      <c r="X3646" s="2">
        <v>0.22500000000000001</v>
      </c>
    </row>
    <row r="3647" spans="1:24" x14ac:dyDescent="0.25">
      <c r="A3647" t="str">
        <f t="shared" si="171"/>
        <v/>
      </c>
      <c r="B3647" t="str">
        <f t="shared" si="169"/>
        <v/>
      </c>
      <c r="C3647" t="str">
        <f t="shared" si="170"/>
        <v/>
      </c>
      <c r="D3647">
        <v>2026</v>
      </c>
      <c r="E3647" t="s">
        <v>10146</v>
      </c>
      <c r="F3647" t="s">
        <v>3889</v>
      </c>
      <c r="G3647" t="s">
        <v>37</v>
      </c>
      <c r="H3647" t="s">
        <v>64</v>
      </c>
      <c r="I3647">
        <v>2</v>
      </c>
      <c r="J3647">
        <v>2</v>
      </c>
      <c r="K3647" s="29">
        <v>4.78</v>
      </c>
      <c r="L3647">
        <v>16</v>
      </c>
      <c r="M3647">
        <v>13</v>
      </c>
      <c r="N3647">
        <v>0</v>
      </c>
      <c r="O3647">
        <v>0</v>
      </c>
      <c r="P3647">
        <v>0</v>
      </c>
      <c r="Q3647">
        <v>52.2</v>
      </c>
      <c r="R3647">
        <v>53</v>
      </c>
      <c r="S3647">
        <v>29</v>
      </c>
      <c r="T3647">
        <v>28</v>
      </c>
      <c r="U3647">
        <v>24</v>
      </c>
      <c r="V3647">
        <v>58</v>
      </c>
      <c r="W3647">
        <v>9</v>
      </c>
      <c r="X3647" s="2">
        <v>0.25900000000000001</v>
      </c>
    </row>
    <row r="3648" spans="1:24" x14ac:dyDescent="0.25">
      <c r="A3648" t="str">
        <f t="shared" si="171"/>
        <v/>
      </c>
      <c r="B3648" t="str">
        <f t="shared" si="169"/>
        <v/>
      </c>
      <c r="C3648" t="str">
        <f t="shared" si="170"/>
        <v/>
      </c>
      <c r="D3648">
        <v>2026</v>
      </c>
      <c r="E3648" t="s">
        <v>10147</v>
      </c>
      <c r="F3648" t="s">
        <v>3889</v>
      </c>
      <c r="G3648" t="s">
        <v>37</v>
      </c>
      <c r="H3648" t="s">
        <v>64</v>
      </c>
      <c r="I3648">
        <v>3</v>
      </c>
      <c r="J3648">
        <v>3</v>
      </c>
      <c r="K3648" s="29">
        <v>6.88</v>
      </c>
      <c r="L3648">
        <v>12</v>
      </c>
      <c r="M3648">
        <v>11</v>
      </c>
      <c r="N3648">
        <v>0</v>
      </c>
      <c r="O3648">
        <v>0</v>
      </c>
      <c r="P3648">
        <v>0</v>
      </c>
      <c r="Q3648">
        <v>35.1</v>
      </c>
      <c r="R3648">
        <v>30</v>
      </c>
      <c r="S3648">
        <v>28</v>
      </c>
      <c r="T3648">
        <v>27</v>
      </c>
      <c r="U3648">
        <v>31</v>
      </c>
      <c r="V3648">
        <v>37</v>
      </c>
      <c r="W3648">
        <v>11</v>
      </c>
      <c r="X3648" s="2">
        <v>0.22700000000000001</v>
      </c>
    </row>
    <row r="3649" spans="1:24" x14ac:dyDescent="0.25">
      <c r="A3649">
        <f t="shared" si="171"/>
        <v>1</v>
      </c>
      <c r="B3649" t="str">
        <f t="shared" si="169"/>
        <v/>
      </c>
      <c r="C3649" t="str">
        <f t="shared" si="170"/>
        <v/>
      </c>
      <c r="D3649">
        <v>2026</v>
      </c>
      <c r="E3649" t="s">
        <v>10148</v>
      </c>
      <c r="F3649" t="s">
        <v>3889</v>
      </c>
      <c r="G3649" t="s">
        <v>29</v>
      </c>
      <c r="H3649" t="s">
        <v>64</v>
      </c>
      <c r="I3649">
        <v>2</v>
      </c>
      <c r="J3649">
        <v>2</v>
      </c>
      <c r="K3649" s="29">
        <v>7.27</v>
      </c>
      <c r="L3649">
        <v>22</v>
      </c>
      <c r="M3649">
        <v>2</v>
      </c>
      <c r="N3649">
        <v>0</v>
      </c>
      <c r="O3649">
        <v>0</v>
      </c>
      <c r="P3649">
        <v>1</v>
      </c>
      <c r="Q3649">
        <v>26</v>
      </c>
      <c r="R3649">
        <v>28</v>
      </c>
      <c r="S3649">
        <v>21</v>
      </c>
      <c r="T3649">
        <v>21</v>
      </c>
      <c r="U3649">
        <v>9</v>
      </c>
      <c r="V3649">
        <v>23</v>
      </c>
      <c r="W3649">
        <v>2</v>
      </c>
      <c r="X3649" s="2">
        <v>0.27500000000000002</v>
      </c>
    </row>
    <row r="3650" spans="1:24" x14ac:dyDescent="0.25">
      <c r="A3650">
        <f t="shared" si="171"/>
        <v>1</v>
      </c>
      <c r="B3650" t="str">
        <f t="shared" ref="B3650:B3713" si="172">IF(COUNTIFS(Draft_Player,$E3650),COUNTIFS(Draft_Player,$E3650),"")</f>
        <v/>
      </c>
      <c r="C3650" t="str">
        <f t="shared" ref="C3650:C3713" si="173">IF(COUNTIFS(Transfers_Player,$E3650),COUNTIFS(Transfers_Player,$E3650),"")</f>
        <v/>
      </c>
      <c r="D3650">
        <v>2026</v>
      </c>
      <c r="E3650" t="s">
        <v>10149</v>
      </c>
      <c r="F3650" t="s">
        <v>3889</v>
      </c>
      <c r="G3650" t="s">
        <v>32</v>
      </c>
      <c r="H3650" t="s">
        <v>64</v>
      </c>
      <c r="I3650">
        <v>0</v>
      </c>
      <c r="J3650">
        <v>1</v>
      </c>
      <c r="K3650" s="29">
        <v>7.36</v>
      </c>
      <c r="L3650">
        <v>15</v>
      </c>
      <c r="M3650">
        <v>0</v>
      </c>
      <c r="N3650">
        <v>0</v>
      </c>
      <c r="O3650">
        <v>0</v>
      </c>
      <c r="P3650">
        <v>0</v>
      </c>
      <c r="Q3650">
        <v>14.2</v>
      </c>
      <c r="R3650">
        <v>12</v>
      </c>
      <c r="S3650">
        <v>13</v>
      </c>
      <c r="T3650">
        <v>12</v>
      </c>
      <c r="U3650">
        <v>12</v>
      </c>
      <c r="V3650">
        <v>14</v>
      </c>
      <c r="W3650">
        <v>4</v>
      </c>
      <c r="X3650" s="2">
        <v>0.25</v>
      </c>
    </row>
    <row r="3651" spans="1:24" x14ac:dyDescent="0.25">
      <c r="A3651" t="str">
        <f t="shared" si="171"/>
        <v/>
      </c>
      <c r="B3651" t="str">
        <f t="shared" si="172"/>
        <v/>
      </c>
      <c r="C3651" t="str">
        <f t="shared" si="173"/>
        <v/>
      </c>
      <c r="D3651">
        <v>2026</v>
      </c>
      <c r="E3651" t="s">
        <v>10150</v>
      </c>
      <c r="F3651" t="s">
        <v>3889</v>
      </c>
      <c r="G3651" t="s">
        <v>37</v>
      </c>
      <c r="H3651" t="s">
        <v>64</v>
      </c>
      <c r="I3651">
        <v>0</v>
      </c>
      <c r="J3651">
        <v>0</v>
      </c>
      <c r="K3651" s="29">
        <v>7.71</v>
      </c>
      <c r="L3651">
        <v>11</v>
      </c>
      <c r="M3651">
        <v>0</v>
      </c>
      <c r="N3651">
        <v>0</v>
      </c>
      <c r="O3651">
        <v>0</v>
      </c>
      <c r="P3651">
        <v>0</v>
      </c>
      <c r="Q3651">
        <v>11.2</v>
      </c>
      <c r="R3651">
        <v>14</v>
      </c>
      <c r="S3651">
        <v>12</v>
      </c>
      <c r="T3651">
        <v>10</v>
      </c>
      <c r="U3651">
        <v>3</v>
      </c>
      <c r="V3651">
        <v>7</v>
      </c>
      <c r="W3651">
        <v>3</v>
      </c>
      <c r="X3651" s="2">
        <v>0.30399999999999999</v>
      </c>
    </row>
    <row r="3652" spans="1:24" x14ac:dyDescent="0.25">
      <c r="A3652" t="str">
        <f t="shared" si="171"/>
        <v/>
      </c>
      <c r="B3652" t="str">
        <f t="shared" si="172"/>
        <v/>
      </c>
      <c r="C3652" t="str">
        <f t="shared" si="173"/>
        <v/>
      </c>
      <c r="D3652">
        <v>2026</v>
      </c>
      <c r="E3652" t="s">
        <v>10151</v>
      </c>
      <c r="F3652" t="s">
        <v>3889</v>
      </c>
      <c r="G3652" t="s">
        <v>24</v>
      </c>
      <c r="H3652" t="s">
        <v>64</v>
      </c>
      <c r="I3652">
        <v>3</v>
      </c>
      <c r="J3652">
        <v>0</v>
      </c>
      <c r="K3652" s="29">
        <v>8.0299999999999994</v>
      </c>
      <c r="L3652">
        <v>12</v>
      </c>
      <c r="M3652">
        <v>0</v>
      </c>
      <c r="N3652">
        <v>0</v>
      </c>
      <c r="O3652">
        <v>0</v>
      </c>
      <c r="P3652">
        <v>0</v>
      </c>
      <c r="Q3652">
        <v>12.1</v>
      </c>
      <c r="R3652">
        <v>12</v>
      </c>
      <c r="S3652">
        <v>13</v>
      </c>
      <c r="T3652">
        <v>11</v>
      </c>
      <c r="U3652">
        <v>14</v>
      </c>
      <c r="V3652">
        <v>12</v>
      </c>
      <c r="W3652">
        <v>3</v>
      </c>
      <c r="X3652" s="2">
        <v>0.245</v>
      </c>
    </row>
    <row r="3653" spans="1:24" x14ac:dyDescent="0.25">
      <c r="A3653">
        <f t="shared" si="171"/>
        <v>1</v>
      </c>
      <c r="B3653" t="str">
        <f t="shared" si="172"/>
        <v/>
      </c>
      <c r="C3653" t="str">
        <f t="shared" si="173"/>
        <v/>
      </c>
      <c r="D3653">
        <v>2026</v>
      </c>
      <c r="E3653" t="s">
        <v>10152</v>
      </c>
      <c r="F3653" t="s">
        <v>3889</v>
      </c>
      <c r="G3653" t="s">
        <v>32</v>
      </c>
      <c r="H3653" t="s">
        <v>64</v>
      </c>
      <c r="I3653">
        <v>0</v>
      </c>
      <c r="J3653">
        <v>1</v>
      </c>
      <c r="K3653" s="29">
        <v>11.12</v>
      </c>
      <c r="L3653">
        <v>6</v>
      </c>
      <c r="M3653">
        <v>1</v>
      </c>
      <c r="N3653">
        <v>0</v>
      </c>
      <c r="O3653">
        <v>0</v>
      </c>
      <c r="P3653">
        <v>1</v>
      </c>
      <c r="Q3653">
        <v>5.2</v>
      </c>
      <c r="R3653">
        <v>9</v>
      </c>
      <c r="S3653">
        <v>9</v>
      </c>
      <c r="T3653">
        <v>7</v>
      </c>
      <c r="U3653">
        <v>4</v>
      </c>
      <c r="V3653">
        <v>3</v>
      </c>
      <c r="W3653">
        <v>1</v>
      </c>
      <c r="X3653" s="2">
        <v>0.375</v>
      </c>
    </row>
    <row r="3654" spans="1:24" x14ac:dyDescent="0.25">
      <c r="A3654" t="str">
        <f t="shared" si="171"/>
        <v/>
      </c>
      <c r="B3654" t="str">
        <f t="shared" si="172"/>
        <v/>
      </c>
      <c r="C3654" t="str">
        <f t="shared" si="173"/>
        <v/>
      </c>
      <c r="D3654">
        <v>2026</v>
      </c>
      <c r="E3654" t="s">
        <v>10153</v>
      </c>
      <c r="F3654" t="s">
        <v>3889</v>
      </c>
      <c r="G3654" t="s">
        <v>47</v>
      </c>
      <c r="H3654" t="s">
        <v>64</v>
      </c>
      <c r="I3654">
        <v>0</v>
      </c>
      <c r="J3654">
        <v>0</v>
      </c>
      <c r="K3654" s="29">
        <v>14.4</v>
      </c>
      <c r="L3654">
        <v>6</v>
      </c>
      <c r="M3654">
        <v>1</v>
      </c>
      <c r="N3654">
        <v>0</v>
      </c>
      <c r="O3654">
        <v>0</v>
      </c>
      <c r="P3654">
        <v>0</v>
      </c>
      <c r="Q3654">
        <v>5</v>
      </c>
      <c r="R3654">
        <v>11</v>
      </c>
      <c r="S3654">
        <v>8</v>
      </c>
      <c r="T3654">
        <v>8</v>
      </c>
      <c r="U3654">
        <v>4</v>
      </c>
      <c r="V3654">
        <v>7</v>
      </c>
      <c r="W3654">
        <v>0</v>
      </c>
      <c r="X3654" s="2">
        <v>0.44</v>
      </c>
    </row>
    <row r="3655" spans="1:24" x14ac:dyDescent="0.25">
      <c r="A3655">
        <f t="shared" si="171"/>
        <v>1</v>
      </c>
      <c r="B3655" t="str">
        <f t="shared" si="172"/>
        <v/>
      </c>
      <c r="C3655" t="str">
        <f t="shared" si="173"/>
        <v/>
      </c>
      <c r="D3655">
        <v>2026</v>
      </c>
      <c r="E3655" t="s">
        <v>10154</v>
      </c>
      <c r="F3655" t="s">
        <v>3889</v>
      </c>
      <c r="G3655" t="s">
        <v>32</v>
      </c>
      <c r="H3655" t="s">
        <v>64</v>
      </c>
      <c r="I3655">
        <v>0</v>
      </c>
      <c r="J3655">
        <v>1</v>
      </c>
      <c r="K3655" s="29">
        <v>15.43</v>
      </c>
      <c r="L3655">
        <v>7</v>
      </c>
      <c r="M3655">
        <v>0</v>
      </c>
      <c r="N3655">
        <v>0</v>
      </c>
      <c r="O3655">
        <v>0</v>
      </c>
      <c r="P3655">
        <v>0</v>
      </c>
      <c r="Q3655">
        <v>4.2</v>
      </c>
      <c r="R3655">
        <v>3</v>
      </c>
      <c r="S3655">
        <v>8</v>
      </c>
      <c r="T3655">
        <v>8</v>
      </c>
      <c r="U3655">
        <v>8</v>
      </c>
      <c r="V3655">
        <v>2</v>
      </c>
      <c r="W3655">
        <v>3</v>
      </c>
      <c r="X3655" s="2">
        <v>0.2</v>
      </c>
    </row>
    <row r="3656" spans="1:24" x14ac:dyDescent="0.25">
      <c r="A3656">
        <f t="shared" si="171"/>
        <v>1</v>
      </c>
      <c r="B3656" t="str">
        <f t="shared" si="172"/>
        <v/>
      </c>
      <c r="C3656" t="str">
        <f t="shared" si="173"/>
        <v/>
      </c>
      <c r="D3656">
        <v>2026</v>
      </c>
      <c r="E3656" t="s">
        <v>10155</v>
      </c>
      <c r="F3656" t="s">
        <v>3889</v>
      </c>
      <c r="G3656" t="s">
        <v>29</v>
      </c>
      <c r="H3656" t="s">
        <v>64</v>
      </c>
      <c r="I3656">
        <v>0</v>
      </c>
      <c r="J3656">
        <v>2</v>
      </c>
      <c r="K3656" s="29">
        <v>15.43</v>
      </c>
      <c r="L3656">
        <v>11</v>
      </c>
      <c r="M3656">
        <v>0</v>
      </c>
      <c r="N3656">
        <v>0</v>
      </c>
      <c r="O3656">
        <v>0</v>
      </c>
      <c r="P3656">
        <v>1</v>
      </c>
      <c r="Q3656">
        <v>4.2</v>
      </c>
      <c r="R3656">
        <v>5</v>
      </c>
      <c r="S3656">
        <v>10</v>
      </c>
      <c r="T3656">
        <v>8</v>
      </c>
      <c r="U3656">
        <v>11</v>
      </c>
      <c r="V3656">
        <v>9</v>
      </c>
      <c r="W3656">
        <v>0</v>
      </c>
      <c r="X3656" s="2">
        <v>0.23799999999999999</v>
      </c>
    </row>
    <row r="3657" spans="1:24" x14ac:dyDescent="0.25">
      <c r="A3657">
        <f t="shared" si="171"/>
        <v>1</v>
      </c>
      <c r="B3657" t="str">
        <f t="shared" si="172"/>
        <v/>
      </c>
      <c r="C3657" t="str">
        <f t="shared" si="173"/>
        <v/>
      </c>
      <c r="D3657">
        <v>2026</v>
      </c>
      <c r="E3657" t="s">
        <v>10156</v>
      </c>
      <c r="F3657" t="s">
        <v>3889</v>
      </c>
      <c r="G3657" t="s">
        <v>29</v>
      </c>
      <c r="H3657" t="s">
        <v>64</v>
      </c>
      <c r="I3657">
        <v>0</v>
      </c>
      <c r="J3657">
        <v>0</v>
      </c>
      <c r="K3657" s="29">
        <v>29.45</v>
      </c>
      <c r="L3657">
        <v>6</v>
      </c>
      <c r="M3657">
        <v>0</v>
      </c>
      <c r="N3657">
        <v>0</v>
      </c>
      <c r="O3657">
        <v>0</v>
      </c>
      <c r="P3657">
        <v>0</v>
      </c>
      <c r="Q3657">
        <v>3.2</v>
      </c>
      <c r="R3657">
        <v>10</v>
      </c>
      <c r="S3657">
        <v>13</v>
      </c>
      <c r="T3657">
        <v>12</v>
      </c>
      <c r="U3657">
        <v>4</v>
      </c>
      <c r="V3657">
        <v>8</v>
      </c>
      <c r="W3657">
        <v>4</v>
      </c>
      <c r="X3657" s="2">
        <v>0.45500000000000002</v>
      </c>
    </row>
    <row r="3658" spans="1:24" x14ac:dyDescent="0.25">
      <c r="A3658" t="str">
        <f t="shared" si="171"/>
        <v/>
      </c>
      <c r="B3658" t="str">
        <f t="shared" si="172"/>
        <v/>
      </c>
      <c r="C3658" t="str">
        <f t="shared" si="173"/>
        <v/>
      </c>
      <c r="D3658">
        <v>2026</v>
      </c>
      <c r="E3658" t="s">
        <v>10157</v>
      </c>
      <c r="F3658" t="s">
        <v>3909</v>
      </c>
      <c r="G3658" t="s">
        <v>47</v>
      </c>
      <c r="H3658" t="s">
        <v>64</v>
      </c>
      <c r="I3658">
        <v>3</v>
      </c>
      <c r="J3658">
        <v>2</v>
      </c>
      <c r="K3658" s="29">
        <v>6.28</v>
      </c>
      <c r="L3658">
        <v>14</v>
      </c>
      <c r="M3658">
        <v>14</v>
      </c>
      <c r="N3658">
        <v>0</v>
      </c>
      <c r="O3658">
        <v>0</v>
      </c>
      <c r="P3658">
        <v>0</v>
      </c>
      <c r="Q3658">
        <v>57.1</v>
      </c>
      <c r="R3658">
        <v>67</v>
      </c>
      <c r="S3658">
        <v>45</v>
      </c>
      <c r="T3658">
        <v>40</v>
      </c>
      <c r="U3658">
        <v>30</v>
      </c>
      <c r="V3658">
        <v>24</v>
      </c>
      <c r="W3658">
        <v>9</v>
      </c>
      <c r="X3658" s="2">
        <v>0.30199999999999999</v>
      </c>
    </row>
    <row r="3659" spans="1:24" x14ac:dyDescent="0.25">
      <c r="A3659" t="str">
        <f t="shared" si="171"/>
        <v/>
      </c>
      <c r="B3659" t="str">
        <f t="shared" si="172"/>
        <v/>
      </c>
      <c r="C3659" t="str">
        <f t="shared" si="173"/>
        <v/>
      </c>
      <c r="D3659">
        <v>2026</v>
      </c>
      <c r="E3659" t="s">
        <v>10158</v>
      </c>
      <c r="F3659" t="s">
        <v>3909</v>
      </c>
      <c r="G3659" t="s">
        <v>47</v>
      </c>
      <c r="H3659" t="s">
        <v>64</v>
      </c>
      <c r="I3659">
        <v>3</v>
      </c>
      <c r="J3659">
        <v>0</v>
      </c>
      <c r="K3659" s="29">
        <v>3.86</v>
      </c>
      <c r="L3659">
        <v>10</v>
      </c>
      <c r="M3659">
        <v>2</v>
      </c>
      <c r="N3659">
        <v>0</v>
      </c>
      <c r="O3659">
        <v>0</v>
      </c>
      <c r="P3659">
        <v>0</v>
      </c>
      <c r="Q3659">
        <v>21</v>
      </c>
      <c r="R3659">
        <v>19</v>
      </c>
      <c r="S3659">
        <v>12</v>
      </c>
      <c r="T3659">
        <v>9</v>
      </c>
      <c r="U3659">
        <v>8</v>
      </c>
      <c r="V3659">
        <v>10</v>
      </c>
      <c r="W3659">
        <v>6</v>
      </c>
      <c r="X3659" s="2">
        <v>0.24099999999999999</v>
      </c>
    </row>
    <row r="3660" spans="1:24" x14ac:dyDescent="0.25">
      <c r="A3660" t="str">
        <f t="shared" si="171"/>
        <v/>
      </c>
      <c r="B3660" t="str">
        <f t="shared" si="172"/>
        <v/>
      </c>
      <c r="C3660" t="str">
        <f t="shared" si="173"/>
        <v/>
      </c>
      <c r="D3660">
        <v>2026</v>
      </c>
      <c r="E3660" t="s">
        <v>10159</v>
      </c>
      <c r="F3660" t="s">
        <v>3909</v>
      </c>
      <c r="G3660" t="s">
        <v>37</v>
      </c>
      <c r="H3660" t="s">
        <v>64</v>
      </c>
      <c r="I3660">
        <v>3</v>
      </c>
      <c r="J3660">
        <v>1</v>
      </c>
      <c r="K3660" s="29">
        <v>4.68</v>
      </c>
      <c r="L3660">
        <v>10</v>
      </c>
      <c r="M3660">
        <v>10</v>
      </c>
      <c r="N3660">
        <v>0</v>
      </c>
      <c r="O3660">
        <v>0</v>
      </c>
      <c r="P3660">
        <v>0</v>
      </c>
      <c r="Q3660">
        <v>42.1</v>
      </c>
      <c r="R3660">
        <v>46</v>
      </c>
      <c r="S3660">
        <v>27</v>
      </c>
      <c r="T3660">
        <v>22</v>
      </c>
      <c r="U3660">
        <v>20</v>
      </c>
      <c r="V3660">
        <v>23</v>
      </c>
      <c r="W3660">
        <v>2</v>
      </c>
      <c r="X3660" s="2">
        <v>0.26400000000000001</v>
      </c>
    </row>
    <row r="3661" spans="1:24" x14ac:dyDescent="0.25">
      <c r="A3661" t="str">
        <f t="shared" si="171"/>
        <v/>
      </c>
      <c r="B3661" t="str">
        <f t="shared" si="172"/>
        <v/>
      </c>
      <c r="C3661">
        <f t="shared" si="173"/>
        <v>1</v>
      </c>
      <c r="D3661">
        <v>2026</v>
      </c>
      <c r="E3661" t="s">
        <v>6756</v>
      </c>
      <c r="F3661" t="s">
        <v>3909</v>
      </c>
      <c r="G3661" t="s">
        <v>37</v>
      </c>
      <c r="H3661" t="s">
        <v>64</v>
      </c>
      <c r="I3661">
        <v>5</v>
      </c>
      <c r="J3661">
        <v>1</v>
      </c>
      <c r="K3661" s="29">
        <v>4.74</v>
      </c>
      <c r="L3661">
        <v>26</v>
      </c>
      <c r="M3661">
        <v>0</v>
      </c>
      <c r="N3661">
        <v>0</v>
      </c>
      <c r="O3661">
        <v>0</v>
      </c>
      <c r="P3661">
        <v>3</v>
      </c>
      <c r="Q3661">
        <v>49.1</v>
      </c>
      <c r="R3661">
        <v>53</v>
      </c>
      <c r="S3661">
        <v>28</v>
      </c>
      <c r="T3661">
        <v>26</v>
      </c>
      <c r="U3661">
        <v>4</v>
      </c>
      <c r="V3661">
        <v>29</v>
      </c>
      <c r="W3661">
        <v>11</v>
      </c>
      <c r="X3661" s="2">
        <v>0.28000000000000003</v>
      </c>
    </row>
    <row r="3662" spans="1:24" x14ac:dyDescent="0.25">
      <c r="A3662" t="str">
        <f t="shared" si="171"/>
        <v/>
      </c>
      <c r="B3662" t="str">
        <f t="shared" si="172"/>
        <v/>
      </c>
      <c r="C3662" t="str">
        <f t="shared" si="173"/>
        <v/>
      </c>
      <c r="D3662">
        <v>2026</v>
      </c>
      <c r="E3662" t="s">
        <v>3925</v>
      </c>
      <c r="F3662" t="s">
        <v>3909</v>
      </c>
      <c r="G3662" t="s">
        <v>47</v>
      </c>
      <c r="H3662" t="s">
        <v>64</v>
      </c>
      <c r="I3662">
        <v>2</v>
      </c>
      <c r="J3662">
        <v>1</v>
      </c>
      <c r="K3662" s="29">
        <v>5.03</v>
      </c>
      <c r="L3662">
        <v>11</v>
      </c>
      <c r="M3662">
        <v>1</v>
      </c>
      <c r="N3662">
        <v>0</v>
      </c>
      <c r="O3662">
        <v>0</v>
      </c>
      <c r="P3662">
        <v>1</v>
      </c>
      <c r="Q3662">
        <v>19.2</v>
      </c>
      <c r="R3662">
        <v>17</v>
      </c>
      <c r="S3662">
        <v>13</v>
      </c>
      <c r="T3662">
        <v>11</v>
      </c>
      <c r="U3662">
        <v>16</v>
      </c>
      <c r="V3662">
        <v>22</v>
      </c>
      <c r="W3662">
        <v>4</v>
      </c>
      <c r="X3662" s="2">
        <v>0.24299999999999999</v>
      </c>
    </row>
    <row r="3663" spans="1:24" x14ac:dyDescent="0.25">
      <c r="A3663" t="str">
        <f t="shared" si="171"/>
        <v/>
      </c>
      <c r="B3663" t="str">
        <f t="shared" si="172"/>
        <v/>
      </c>
      <c r="C3663" t="str">
        <f t="shared" si="173"/>
        <v/>
      </c>
      <c r="D3663">
        <v>2026</v>
      </c>
      <c r="E3663" t="s">
        <v>10160</v>
      </c>
      <c r="F3663" t="s">
        <v>3909</v>
      </c>
      <c r="G3663" t="s">
        <v>24</v>
      </c>
      <c r="H3663" t="s">
        <v>64</v>
      </c>
      <c r="I3663">
        <v>0</v>
      </c>
      <c r="J3663">
        <v>0</v>
      </c>
      <c r="K3663" s="29">
        <v>5.68</v>
      </c>
      <c r="L3663">
        <v>6</v>
      </c>
      <c r="M3663">
        <v>0</v>
      </c>
      <c r="N3663">
        <v>0</v>
      </c>
      <c r="O3663">
        <v>0</v>
      </c>
      <c r="P3663">
        <v>0</v>
      </c>
      <c r="Q3663">
        <v>6.1</v>
      </c>
      <c r="R3663">
        <v>9</v>
      </c>
      <c r="S3663">
        <v>4</v>
      </c>
      <c r="T3663">
        <v>4</v>
      </c>
      <c r="U3663">
        <v>3</v>
      </c>
      <c r="V3663">
        <v>6</v>
      </c>
      <c r="W3663">
        <v>0</v>
      </c>
      <c r="X3663" s="2">
        <v>0.36</v>
      </c>
    </row>
    <row r="3664" spans="1:24" x14ac:dyDescent="0.25">
      <c r="A3664" t="str">
        <f t="shared" si="171"/>
        <v/>
      </c>
      <c r="B3664" t="str">
        <f t="shared" si="172"/>
        <v/>
      </c>
      <c r="C3664">
        <f t="shared" si="173"/>
        <v>1</v>
      </c>
      <c r="D3664">
        <v>2026</v>
      </c>
      <c r="E3664" t="s">
        <v>7174</v>
      </c>
      <c r="F3664" t="s">
        <v>3909</v>
      </c>
      <c r="G3664" t="s">
        <v>24</v>
      </c>
      <c r="H3664" t="s">
        <v>64</v>
      </c>
      <c r="I3664">
        <v>0</v>
      </c>
      <c r="J3664">
        <v>0</v>
      </c>
      <c r="K3664" s="29">
        <v>6.75</v>
      </c>
      <c r="L3664">
        <v>3</v>
      </c>
      <c r="M3664">
        <v>0</v>
      </c>
      <c r="N3664">
        <v>0</v>
      </c>
      <c r="O3664">
        <v>0</v>
      </c>
      <c r="P3664">
        <v>0</v>
      </c>
      <c r="Q3664">
        <v>2.2000000000000002</v>
      </c>
      <c r="R3664">
        <v>3</v>
      </c>
      <c r="S3664">
        <v>3</v>
      </c>
      <c r="T3664">
        <v>2</v>
      </c>
      <c r="U3664">
        <v>4</v>
      </c>
      <c r="V3664">
        <v>0</v>
      </c>
      <c r="W3664">
        <v>2</v>
      </c>
      <c r="X3664" s="2">
        <v>0.33300000000000002</v>
      </c>
    </row>
    <row r="3665" spans="1:24" x14ac:dyDescent="0.25">
      <c r="A3665">
        <f t="shared" si="171"/>
        <v>1</v>
      </c>
      <c r="B3665" t="str">
        <f t="shared" si="172"/>
        <v/>
      </c>
      <c r="C3665" t="str">
        <f t="shared" si="173"/>
        <v/>
      </c>
      <c r="D3665">
        <v>2026</v>
      </c>
      <c r="E3665" t="s">
        <v>9658</v>
      </c>
      <c r="F3665" t="s">
        <v>3909</v>
      </c>
      <c r="G3665" t="s">
        <v>29</v>
      </c>
      <c r="H3665" t="s">
        <v>64</v>
      </c>
      <c r="I3665">
        <v>2</v>
      </c>
      <c r="J3665">
        <v>2</v>
      </c>
      <c r="K3665" s="29">
        <v>7.09</v>
      </c>
      <c r="L3665">
        <v>16</v>
      </c>
      <c r="M3665">
        <v>1</v>
      </c>
      <c r="N3665">
        <v>0</v>
      </c>
      <c r="O3665">
        <v>0</v>
      </c>
      <c r="P3665">
        <v>0</v>
      </c>
      <c r="Q3665">
        <v>33</v>
      </c>
      <c r="R3665">
        <v>39</v>
      </c>
      <c r="S3665">
        <v>33</v>
      </c>
      <c r="T3665">
        <v>26</v>
      </c>
      <c r="U3665">
        <v>17</v>
      </c>
      <c r="V3665">
        <v>21</v>
      </c>
      <c r="W3665">
        <v>7</v>
      </c>
      <c r="X3665" s="2">
        <v>0.29299999999999998</v>
      </c>
    </row>
    <row r="3666" spans="1:24" x14ac:dyDescent="0.25">
      <c r="A3666" t="str">
        <f t="shared" si="171"/>
        <v/>
      </c>
      <c r="B3666" t="str">
        <f t="shared" si="172"/>
        <v/>
      </c>
      <c r="C3666" t="str">
        <f t="shared" si="173"/>
        <v/>
      </c>
      <c r="D3666">
        <v>2026</v>
      </c>
      <c r="E3666" t="s">
        <v>10161</v>
      </c>
      <c r="F3666" t="s">
        <v>3909</v>
      </c>
      <c r="G3666" t="s">
        <v>24</v>
      </c>
      <c r="H3666" t="s">
        <v>64</v>
      </c>
      <c r="I3666">
        <v>3</v>
      </c>
      <c r="J3666">
        <v>5</v>
      </c>
      <c r="K3666" s="29">
        <v>7.32</v>
      </c>
      <c r="L3666">
        <v>15</v>
      </c>
      <c r="M3666">
        <v>10</v>
      </c>
      <c r="N3666">
        <v>1</v>
      </c>
      <c r="O3666">
        <v>0</v>
      </c>
      <c r="P3666">
        <v>0</v>
      </c>
      <c r="Q3666">
        <v>55.1</v>
      </c>
      <c r="R3666">
        <v>62</v>
      </c>
      <c r="S3666">
        <v>56</v>
      </c>
      <c r="T3666">
        <v>45</v>
      </c>
      <c r="U3666">
        <v>26</v>
      </c>
      <c r="V3666">
        <v>47</v>
      </c>
      <c r="W3666">
        <v>12</v>
      </c>
      <c r="X3666" s="2">
        <v>0.28100000000000003</v>
      </c>
    </row>
    <row r="3667" spans="1:24" x14ac:dyDescent="0.25">
      <c r="A3667" t="str">
        <f t="shared" si="171"/>
        <v/>
      </c>
      <c r="B3667" t="str">
        <f t="shared" si="172"/>
        <v/>
      </c>
      <c r="C3667" t="str">
        <f t="shared" si="173"/>
        <v/>
      </c>
      <c r="D3667">
        <v>2026</v>
      </c>
      <c r="E3667" t="s">
        <v>10162</v>
      </c>
      <c r="F3667" t="s">
        <v>3909</v>
      </c>
      <c r="G3667" t="s">
        <v>47</v>
      </c>
      <c r="H3667" t="s">
        <v>64</v>
      </c>
      <c r="I3667">
        <v>4</v>
      </c>
      <c r="J3667">
        <v>3</v>
      </c>
      <c r="K3667" s="29">
        <v>7.45</v>
      </c>
      <c r="L3667">
        <v>18</v>
      </c>
      <c r="M3667">
        <v>3</v>
      </c>
      <c r="N3667">
        <v>0</v>
      </c>
      <c r="O3667">
        <v>0</v>
      </c>
      <c r="P3667">
        <v>2</v>
      </c>
      <c r="Q3667">
        <v>38.200000000000003</v>
      </c>
      <c r="R3667">
        <v>47</v>
      </c>
      <c r="S3667">
        <v>34</v>
      </c>
      <c r="T3667">
        <v>32</v>
      </c>
      <c r="U3667">
        <v>14</v>
      </c>
      <c r="V3667">
        <v>25</v>
      </c>
      <c r="W3667">
        <v>12</v>
      </c>
      <c r="X3667" s="2">
        <v>0.29399999999999998</v>
      </c>
    </row>
    <row r="3668" spans="1:24" x14ac:dyDescent="0.25">
      <c r="A3668" t="str">
        <f t="shared" si="171"/>
        <v/>
      </c>
      <c r="B3668" t="str">
        <f t="shared" si="172"/>
        <v/>
      </c>
      <c r="C3668" t="str">
        <f t="shared" si="173"/>
        <v/>
      </c>
      <c r="D3668">
        <v>2026</v>
      </c>
      <c r="E3668" t="s">
        <v>10163</v>
      </c>
      <c r="F3668" t="s">
        <v>3909</v>
      </c>
      <c r="G3668" t="s">
        <v>37</v>
      </c>
      <c r="H3668" t="s">
        <v>64</v>
      </c>
      <c r="I3668">
        <v>0</v>
      </c>
      <c r="J3668">
        <v>0</v>
      </c>
      <c r="K3668" s="29">
        <v>7.71</v>
      </c>
      <c r="L3668">
        <v>6</v>
      </c>
      <c r="M3668">
        <v>1</v>
      </c>
      <c r="N3668">
        <v>0</v>
      </c>
      <c r="O3668">
        <v>0</v>
      </c>
      <c r="P3668">
        <v>0</v>
      </c>
      <c r="Q3668">
        <v>4.2</v>
      </c>
      <c r="R3668">
        <v>6</v>
      </c>
      <c r="S3668">
        <v>4</v>
      </c>
      <c r="T3668">
        <v>4</v>
      </c>
      <c r="U3668">
        <v>2</v>
      </c>
      <c r="V3668">
        <v>1</v>
      </c>
      <c r="W3668">
        <v>2</v>
      </c>
      <c r="X3668" s="2">
        <v>0.316</v>
      </c>
    </row>
    <row r="3669" spans="1:24" x14ac:dyDescent="0.25">
      <c r="A3669" t="str">
        <f t="shared" si="171"/>
        <v/>
      </c>
      <c r="B3669" t="str">
        <f t="shared" si="172"/>
        <v/>
      </c>
      <c r="C3669" t="str">
        <f t="shared" si="173"/>
        <v/>
      </c>
      <c r="D3669">
        <v>2026</v>
      </c>
      <c r="E3669" t="s">
        <v>10164</v>
      </c>
      <c r="F3669" t="s">
        <v>3909</v>
      </c>
      <c r="G3669" t="s">
        <v>37</v>
      </c>
      <c r="H3669" t="s">
        <v>64</v>
      </c>
      <c r="I3669">
        <v>0</v>
      </c>
      <c r="J3669">
        <v>0</v>
      </c>
      <c r="K3669" s="29">
        <v>8.18</v>
      </c>
      <c r="L3669">
        <v>9</v>
      </c>
      <c r="M3669">
        <v>0</v>
      </c>
      <c r="N3669">
        <v>0</v>
      </c>
      <c r="O3669">
        <v>0</v>
      </c>
      <c r="P3669">
        <v>1</v>
      </c>
      <c r="Q3669">
        <v>11</v>
      </c>
      <c r="R3669">
        <v>13</v>
      </c>
      <c r="S3669">
        <v>10</v>
      </c>
      <c r="T3669">
        <v>10</v>
      </c>
      <c r="U3669">
        <v>5</v>
      </c>
      <c r="V3669">
        <v>10</v>
      </c>
      <c r="W3669">
        <v>4</v>
      </c>
      <c r="X3669" s="2">
        <v>0.30199999999999999</v>
      </c>
    </row>
    <row r="3670" spans="1:24" x14ac:dyDescent="0.25">
      <c r="A3670" t="str">
        <f t="shared" si="171"/>
        <v/>
      </c>
      <c r="B3670" t="str">
        <f t="shared" si="172"/>
        <v/>
      </c>
      <c r="C3670" t="str">
        <f t="shared" si="173"/>
        <v/>
      </c>
      <c r="D3670">
        <v>2026</v>
      </c>
      <c r="E3670" t="s">
        <v>10165</v>
      </c>
      <c r="F3670" t="s">
        <v>3909</v>
      </c>
      <c r="G3670" t="s">
        <v>37</v>
      </c>
      <c r="H3670" t="s">
        <v>64</v>
      </c>
      <c r="I3670">
        <v>1</v>
      </c>
      <c r="J3670">
        <v>3</v>
      </c>
      <c r="K3670" s="29">
        <v>9.2200000000000006</v>
      </c>
      <c r="L3670">
        <v>18</v>
      </c>
      <c r="M3670">
        <v>2</v>
      </c>
      <c r="N3670">
        <v>0</v>
      </c>
      <c r="O3670">
        <v>0</v>
      </c>
      <c r="P3670">
        <v>2</v>
      </c>
      <c r="Q3670">
        <v>41</v>
      </c>
      <c r="R3670">
        <v>61</v>
      </c>
      <c r="S3670">
        <v>44</v>
      </c>
      <c r="T3670">
        <v>42</v>
      </c>
      <c r="U3670">
        <v>31</v>
      </c>
      <c r="V3670">
        <v>41</v>
      </c>
      <c r="W3670">
        <v>4</v>
      </c>
      <c r="X3670" s="2">
        <v>0.33900000000000002</v>
      </c>
    </row>
    <row r="3671" spans="1:24" x14ac:dyDescent="0.25">
      <c r="A3671">
        <f t="shared" si="171"/>
        <v>1</v>
      </c>
      <c r="B3671" t="str">
        <f t="shared" si="172"/>
        <v/>
      </c>
      <c r="C3671" t="str">
        <f t="shared" si="173"/>
        <v/>
      </c>
      <c r="D3671">
        <v>2026</v>
      </c>
      <c r="E3671" t="s">
        <v>10166</v>
      </c>
      <c r="F3671" t="s">
        <v>3909</v>
      </c>
      <c r="G3671" t="s">
        <v>29</v>
      </c>
      <c r="H3671" t="s">
        <v>64</v>
      </c>
      <c r="I3671">
        <v>0</v>
      </c>
      <c r="J3671">
        <v>0</v>
      </c>
      <c r="K3671" s="29">
        <v>10.66</v>
      </c>
      <c r="L3671">
        <v>11</v>
      </c>
      <c r="M3671">
        <v>0</v>
      </c>
      <c r="N3671">
        <v>0</v>
      </c>
      <c r="O3671">
        <v>0</v>
      </c>
      <c r="P3671">
        <v>0</v>
      </c>
      <c r="Q3671">
        <v>12.2</v>
      </c>
      <c r="R3671">
        <v>19</v>
      </c>
      <c r="S3671">
        <v>19</v>
      </c>
      <c r="T3671">
        <v>15</v>
      </c>
      <c r="U3671">
        <v>14</v>
      </c>
      <c r="V3671">
        <v>16</v>
      </c>
      <c r="W3671">
        <v>0</v>
      </c>
      <c r="X3671" s="2">
        <v>0.33300000000000002</v>
      </c>
    </row>
    <row r="3672" spans="1:24" x14ac:dyDescent="0.25">
      <c r="A3672" t="str">
        <f t="shared" si="171"/>
        <v/>
      </c>
      <c r="B3672" t="str">
        <f t="shared" si="172"/>
        <v/>
      </c>
      <c r="C3672" t="str">
        <f t="shared" si="173"/>
        <v/>
      </c>
      <c r="D3672">
        <v>2026</v>
      </c>
      <c r="E3672" t="s">
        <v>10167</v>
      </c>
      <c r="F3672" t="s">
        <v>3909</v>
      </c>
      <c r="G3672" t="s">
        <v>37</v>
      </c>
      <c r="H3672" t="s">
        <v>64</v>
      </c>
      <c r="I3672">
        <v>3</v>
      </c>
      <c r="J3672">
        <v>1</v>
      </c>
      <c r="K3672" s="29">
        <v>11.4</v>
      </c>
      <c r="L3672">
        <v>11</v>
      </c>
      <c r="M3672">
        <v>1</v>
      </c>
      <c r="N3672">
        <v>0</v>
      </c>
      <c r="O3672">
        <v>0</v>
      </c>
      <c r="P3672">
        <v>0</v>
      </c>
      <c r="Q3672">
        <v>15</v>
      </c>
      <c r="R3672">
        <v>21</v>
      </c>
      <c r="S3672">
        <v>20</v>
      </c>
      <c r="T3672">
        <v>19</v>
      </c>
      <c r="U3672">
        <v>15</v>
      </c>
      <c r="V3672">
        <v>8</v>
      </c>
      <c r="W3672">
        <v>6</v>
      </c>
      <c r="X3672" s="2">
        <v>0.34399999999999997</v>
      </c>
    </row>
    <row r="3673" spans="1:24" x14ac:dyDescent="0.25">
      <c r="A3673" t="str">
        <f t="shared" si="171"/>
        <v/>
      </c>
      <c r="B3673" t="str">
        <f t="shared" si="172"/>
        <v/>
      </c>
      <c r="C3673">
        <f t="shared" si="173"/>
        <v>1</v>
      </c>
      <c r="D3673">
        <v>2026</v>
      </c>
      <c r="E3673" t="s">
        <v>7206</v>
      </c>
      <c r="F3673" t="s">
        <v>3909</v>
      </c>
      <c r="G3673" t="s">
        <v>24</v>
      </c>
      <c r="H3673" t="s">
        <v>64</v>
      </c>
      <c r="I3673">
        <v>2</v>
      </c>
      <c r="J3673">
        <v>5</v>
      </c>
      <c r="K3673" s="29">
        <v>11.54</v>
      </c>
      <c r="L3673">
        <v>15</v>
      </c>
      <c r="M3673">
        <v>10</v>
      </c>
      <c r="N3673">
        <v>0</v>
      </c>
      <c r="O3673">
        <v>0</v>
      </c>
      <c r="P3673">
        <v>0</v>
      </c>
      <c r="Q3673">
        <v>43.2</v>
      </c>
      <c r="R3673">
        <v>48</v>
      </c>
      <c r="S3673">
        <v>60</v>
      </c>
      <c r="T3673">
        <v>56</v>
      </c>
      <c r="U3673">
        <v>36</v>
      </c>
      <c r="V3673">
        <v>36</v>
      </c>
      <c r="W3673">
        <v>10</v>
      </c>
      <c r="X3673" s="2">
        <v>0.28599999999999998</v>
      </c>
    </row>
    <row r="3674" spans="1:24" x14ac:dyDescent="0.25">
      <c r="A3674" t="str">
        <f t="shared" si="171"/>
        <v/>
      </c>
      <c r="B3674" t="str">
        <f t="shared" si="172"/>
        <v/>
      </c>
      <c r="C3674" t="str">
        <f t="shared" si="173"/>
        <v/>
      </c>
      <c r="D3674">
        <v>2026</v>
      </c>
      <c r="E3674" t="s">
        <v>10168</v>
      </c>
      <c r="F3674" t="s">
        <v>3909</v>
      </c>
      <c r="G3674" t="s">
        <v>47</v>
      </c>
      <c r="H3674" t="s">
        <v>64</v>
      </c>
      <c r="I3674">
        <v>0</v>
      </c>
      <c r="J3674">
        <v>0</v>
      </c>
      <c r="K3674" s="29">
        <v>13.11</v>
      </c>
      <c r="L3674">
        <v>9</v>
      </c>
      <c r="M3674">
        <v>0</v>
      </c>
      <c r="N3674">
        <v>0</v>
      </c>
      <c r="O3674">
        <v>0</v>
      </c>
      <c r="P3674">
        <v>0</v>
      </c>
      <c r="Q3674">
        <v>11.2</v>
      </c>
      <c r="R3674">
        <v>22</v>
      </c>
      <c r="S3674">
        <v>22</v>
      </c>
      <c r="T3674">
        <v>17</v>
      </c>
      <c r="U3674">
        <v>9</v>
      </c>
      <c r="V3674">
        <v>12</v>
      </c>
      <c r="W3674">
        <v>5</v>
      </c>
      <c r="X3674" s="2">
        <v>0.39300000000000002</v>
      </c>
    </row>
    <row r="3675" spans="1:24" x14ac:dyDescent="0.25">
      <c r="A3675" t="str">
        <f t="shared" si="171"/>
        <v/>
      </c>
      <c r="B3675" t="str">
        <f t="shared" si="172"/>
        <v/>
      </c>
      <c r="C3675" t="str">
        <f t="shared" si="173"/>
        <v/>
      </c>
      <c r="D3675">
        <v>2026</v>
      </c>
      <c r="E3675" t="s">
        <v>10169</v>
      </c>
      <c r="F3675" t="s">
        <v>3909</v>
      </c>
      <c r="G3675" t="s">
        <v>37</v>
      </c>
      <c r="H3675" t="s">
        <v>64</v>
      </c>
      <c r="I3675">
        <v>0</v>
      </c>
      <c r="J3675">
        <v>0</v>
      </c>
      <c r="K3675" s="29">
        <v>20.25</v>
      </c>
      <c r="L3675">
        <v>2</v>
      </c>
      <c r="M3675">
        <v>0</v>
      </c>
      <c r="N3675">
        <v>0</v>
      </c>
      <c r="O3675">
        <v>0</v>
      </c>
      <c r="P3675">
        <v>0</v>
      </c>
      <c r="Q3675">
        <v>1.1000000000000001</v>
      </c>
      <c r="R3675">
        <v>4</v>
      </c>
      <c r="S3675">
        <v>3</v>
      </c>
      <c r="T3675">
        <v>3</v>
      </c>
      <c r="U3675">
        <v>2</v>
      </c>
      <c r="V3675">
        <v>2</v>
      </c>
      <c r="W3675">
        <v>0</v>
      </c>
      <c r="X3675" s="2">
        <v>0.57099999999999995</v>
      </c>
    </row>
    <row r="3676" spans="1:24" x14ac:dyDescent="0.25">
      <c r="A3676" t="str">
        <f t="shared" si="171"/>
        <v/>
      </c>
      <c r="B3676" t="str">
        <f t="shared" si="172"/>
        <v/>
      </c>
      <c r="C3676" t="str">
        <f t="shared" si="173"/>
        <v/>
      </c>
      <c r="D3676">
        <v>2026</v>
      </c>
      <c r="E3676" t="s">
        <v>10170</v>
      </c>
      <c r="F3676" t="s">
        <v>3909</v>
      </c>
      <c r="G3676" t="s">
        <v>47</v>
      </c>
      <c r="H3676" t="s">
        <v>64</v>
      </c>
      <c r="I3676">
        <v>0</v>
      </c>
      <c r="J3676">
        <v>0</v>
      </c>
      <c r="K3676" s="29">
        <v>37.799999999999997</v>
      </c>
      <c r="L3676">
        <v>3</v>
      </c>
      <c r="M3676">
        <v>0</v>
      </c>
      <c r="N3676">
        <v>0</v>
      </c>
      <c r="O3676">
        <v>0</v>
      </c>
      <c r="P3676">
        <v>0</v>
      </c>
      <c r="Q3676">
        <v>1.2</v>
      </c>
      <c r="R3676">
        <v>3</v>
      </c>
      <c r="S3676">
        <v>7</v>
      </c>
      <c r="T3676">
        <v>7</v>
      </c>
      <c r="U3676">
        <v>3</v>
      </c>
      <c r="V3676">
        <v>2</v>
      </c>
      <c r="W3676">
        <v>4</v>
      </c>
      <c r="X3676" s="2">
        <v>0.42899999999999999</v>
      </c>
    </row>
    <row r="3677" spans="1:24" x14ac:dyDescent="0.25">
      <c r="A3677" t="str">
        <f t="shared" si="171"/>
        <v/>
      </c>
      <c r="B3677" t="str">
        <f t="shared" si="172"/>
        <v/>
      </c>
      <c r="C3677" t="str">
        <f t="shared" si="173"/>
        <v/>
      </c>
      <c r="D3677">
        <v>2026</v>
      </c>
      <c r="E3677" t="s">
        <v>10171</v>
      </c>
      <c r="F3677" t="s">
        <v>3927</v>
      </c>
      <c r="G3677" t="s">
        <v>37</v>
      </c>
      <c r="H3677" t="s">
        <v>64</v>
      </c>
      <c r="I3677">
        <v>4</v>
      </c>
      <c r="J3677">
        <v>5</v>
      </c>
      <c r="K3677" s="29">
        <v>2.34</v>
      </c>
      <c r="L3677">
        <v>15</v>
      </c>
      <c r="M3677">
        <v>15</v>
      </c>
      <c r="N3677">
        <v>1</v>
      </c>
      <c r="O3677">
        <v>0</v>
      </c>
      <c r="P3677">
        <v>0</v>
      </c>
      <c r="Q3677">
        <v>92.1</v>
      </c>
      <c r="R3677">
        <v>68</v>
      </c>
      <c r="S3677">
        <v>29</v>
      </c>
      <c r="T3677">
        <v>24</v>
      </c>
      <c r="U3677">
        <v>30</v>
      </c>
      <c r="V3677">
        <v>78</v>
      </c>
      <c r="W3677">
        <v>5</v>
      </c>
      <c r="X3677" s="2">
        <v>0.20599999999999999</v>
      </c>
    </row>
    <row r="3678" spans="1:24" x14ac:dyDescent="0.25">
      <c r="A3678">
        <f t="shared" si="171"/>
        <v>1</v>
      </c>
      <c r="B3678" t="str">
        <f t="shared" si="172"/>
        <v/>
      </c>
      <c r="C3678" t="str">
        <f t="shared" si="173"/>
        <v/>
      </c>
      <c r="D3678">
        <v>2026</v>
      </c>
      <c r="E3678" t="s">
        <v>10172</v>
      </c>
      <c r="F3678" t="s">
        <v>3927</v>
      </c>
      <c r="G3678" t="s">
        <v>29</v>
      </c>
      <c r="H3678" t="s">
        <v>64</v>
      </c>
      <c r="I3678">
        <v>6</v>
      </c>
      <c r="J3678">
        <v>5</v>
      </c>
      <c r="K3678" s="29">
        <v>2.65</v>
      </c>
      <c r="L3678">
        <v>15</v>
      </c>
      <c r="M3678">
        <v>15</v>
      </c>
      <c r="N3678">
        <v>2</v>
      </c>
      <c r="O3678">
        <v>0</v>
      </c>
      <c r="P3678">
        <v>0</v>
      </c>
      <c r="Q3678">
        <v>102</v>
      </c>
      <c r="R3678">
        <v>104</v>
      </c>
      <c r="S3678">
        <v>41</v>
      </c>
      <c r="T3678">
        <v>30</v>
      </c>
      <c r="U3678">
        <v>13</v>
      </c>
      <c r="V3678">
        <v>63</v>
      </c>
      <c r="W3678">
        <v>2</v>
      </c>
      <c r="X3678" s="2">
        <v>0.26500000000000001</v>
      </c>
    </row>
    <row r="3679" spans="1:24" x14ac:dyDescent="0.25">
      <c r="A3679" t="str">
        <f t="shared" si="171"/>
        <v/>
      </c>
      <c r="B3679" t="str">
        <f t="shared" si="172"/>
        <v/>
      </c>
      <c r="C3679" t="str">
        <f t="shared" si="173"/>
        <v/>
      </c>
      <c r="D3679">
        <v>2026</v>
      </c>
      <c r="E3679" t="s">
        <v>10173</v>
      </c>
      <c r="F3679" t="s">
        <v>3927</v>
      </c>
      <c r="G3679" t="s">
        <v>47</v>
      </c>
      <c r="H3679" t="s">
        <v>64</v>
      </c>
      <c r="I3679">
        <v>2</v>
      </c>
      <c r="J3679">
        <v>4</v>
      </c>
      <c r="K3679" s="29">
        <v>4.38</v>
      </c>
      <c r="L3679">
        <v>14</v>
      </c>
      <c r="M3679">
        <v>13</v>
      </c>
      <c r="N3679">
        <v>0</v>
      </c>
      <c r="O3679">
        <v>0</v>
      </c>
      <c r="P3679">
        <v>0</v>
      </c>
      <c r="Q3679">
        <v>61.2</v>
      </c>
      <c r="R3679">
        <v>73</v>
      </c>
      <c r="S3679">
        <v>40</v>
      </c>
      <c r="T3679">
        <v>30</v>
      </c>
      <c r="U3679">
        <v>20</v>
      </c>
      <c r="V3679">
        <v>30</v>
      </c>
      <c r="W3679">
        <v>11</v>
      </c>
      <c r="X3679" s="2">
        <v>0.30499999999999999</v>
      </c>
    </row>
    <row r="3680" spans="1:24" x14ac:dyDescent="0.25">
      <c r="A3680">
        <f t="shared" si="171"/>
        <v>1</v>
      </c>
      <c r="B3680" t="str">
        <f t="shared" si="172"/>
        <v/>
      </c>
      <c r="C3680" t="str">
        <f t="shared" si="173"/>
        <v/>
      </c>
      <c r="D3680">
        <v>2026</v>
      </c>
      <c r="E3680" t="s">
        <v>10174</v>
      </c>
      <c r="F3680" t="s">
        <v>3927</v>
      </c>
      <c r="G3680" t="s">
        <v>29</v>
      </c>
      <c r="H3680" t="s">
        <v>64</v>
      </c>
      <c r="I3680">
        <v>7</v>
      </c>
      <c r="J3680">
        <v>1</v>
      </c>
      <c r="K3680" s="29">
        <v>3.24</v>
      </c>
      <c r="L3680">
        <v>22</v>
      </c>
      <c r="M3680">
        <v>0</v>
      </c>
      <c r="N3680">
        <v>0</v>
      </c>
      <c r="O3680">
        <v>0</v>
      </c>
      <c r="P3680">
        <v>2</v>
      </c>
      <c r="Q3680">
        <v>50</v>
      </c>
      <c r="R3680">
        <v>45</v>
      </c>
      <c r="S3680">
        <v>22</v>
      </c>
      <c r="T3680">
        <v>18</v>
      </c>
      <c r="U3680">
        <v>12</v>
      </c>
      <c r="V3680">
        <v>45</v>
      </c>
      <c r="W3680">
        <v>4</v>
      </c>
      <c r="X3680" s="2">
        <v>0.23699999999999999</v>
      </c>
    </row>
    <row r="3681" spans="1:24" x14ac:dyDescent="0.25">
      <c r="A3681" t="str">
        <f t="shared" si="171"/>
        <v/>
      </c>
      <c r="B3681" t="str">
        <f t="shared" si="172"/>
        <v/>
      </c>
      <c r="C3681" t="str">
        <f t="shared" si="173"/>
        <v/>
      </c>
      <c r="D3681">
        <v>2026</v>
      </c>
      <c r="E3681" t="s">
        <v>10175</v>
      </c>
      <c r="F3681" t="s">
        <v>3927</v>
      </c>
      <c r="G3681" t="s">
        <v>24</v>
      </c>
      <c r="H3681" t="s">
        <v>64</v>
      </c>
      <c r="I3681">
        <v>2</v>
      </c>
      <c r="J3681">
        <v>0</v>
      </c>
      <c r="K3681" s="29">
        <v>3.92</v>
      </c>
      <c r="L3681">
        <v>12</v>
      </c>
      <c r="M3681">
        <v>0</v>
      </c>
      <c r="N3681">
        <v>0</v>
      </c>
      <c r="O3681">
        <v>0</v>
      </c>
      <c r="P3681">
        <v>0</v>
      </c>
      <c r="Q3681">
        <v>20.2</v>
      </c>
      <c r="R3681">
        <v>17</v>
      </c>
      <c r="S3681">
        <v>11</v>
      </c>
      <c r="T3681">
        <v>9</v>
      </c>
      <c r="U3681">
        <v>15</v>
      </c>
      <c r="V3681">
        <v>15</v>
      </c>
      <c r="W3681">
        <v>4</v>
      </c>
      <c r="X3681" s="2">
        <v>0.23</v>
      </c>
    </row>
    <row r="3682" spans="1:24" x14ac:dyDescent="0.25">
      <c r="A3682">
        <f t="shared" si="171"/>
        <v>1</v>
      </c>
      <c r="B3682" t="str">
        <f t="shared" si="172"/>
        <v/>
      </c>
      <c r="C3682" t="str">
        <f t="shared" si="173"/>
        <v/>
      </c>
      <c r="D3682">
        <v>2026</v>
      </c>
      <c r="E3682" t="s">
        <v>10176</v>
      </c>
      <c r="F3682" t="s">
        <v>3927</v>
      </c>
      <c r="G3682" t="s">
        <v>29</v>
      </c>
      <c r="H3682" t="s">
        <v>64</v>
      </c>
      <c r="I3682">
        <v>0</v>
      </c>
      <c r="J3682">
        <v>2</v>
      </c>
      <c r="K3682" s="29">
        <v>4.05</v>
      </c>
      <c r="L3682">
        <v>16</v>
      </c>
      <c r="M3682">
        <v>0</v>
      </c>
      <c r="N3682">
        <v>0</v>
      </c>
      <c r="O3682">
        <v>0</v>
      </c>
      <c r="P3682">
        <v>1</v>
      </c>
      <c r="Q3682">
        <v>20</v>
      </c>
      <c r="R3682">
        <v>22</v>
      </c>
      <c r="S3682">
        <v>10</v>
      </c>
      <c r="T3682">
        <v>9</v>
      </c>
      <c r="U3682">
        <v>6</v>
      </c>
      <c r="V3682">
        <v>13</v>
      </c>
      <c r="W3682">
        <v>13</v>
      </c>
      <c r="X3682" s="2">
        <v>0.29299999999999998</v>
      </c>
    </row>
    <row r="3683" spans="1:24" x14ac:dyDescent="0.25">
      <c r="A3683" t="str">
        <f t="shared" si="171"/>
        <v/>
      </c>
      <c r="B3683" t="str">
        <f t="shared" si="172"/>
        <v/>
      </c>
      <c r="C3683" t="str">
        <f t="shared" si="173"/>
        <v/>
      </c>
      <c r="D3683">
        <v>2026</v>
      </c>
      <c r="E3683" t="s">
        <v>10177</v>
      </c>
      <c r="F3683" t="s">
        <v>3927</v>
      </c>
      <c r="G3683" t="s">
        <v>47</v>
      </c>
      <c r="H3683" t="s">
        <v>64</v>
      </c>
      <c r="I3683">
        <v>0</v>
      </c>
      <c r="J3683">
        <v>0</v>
      </c>
      <c r="K3683" s="29">
        <v>4.5999999999999996</v>
      </c>
      <c r="L3683">
        <v>11</v>
      </c>
      <c r="M3683">
        <v>3</v>
      </c>
      <c r="N3683">
        <v>0</v>
      </c>
      <c r="O3683">
        <v>0</v>
      </c>
      <c r="P3683">
        <v>0</v>
      </c>
      <c r="Q3683">
        <v>15.2</v>
      </c>
      <c r="R3683">
        <v>15</v>
      </c>
      <c r="S3683">
        <v>11</v>
      </c>
      <c r="T3683">
        <v>8</v>
      </c>
      <c r="U3683">
        <v>9</v>
      </c>
      <c r="V3683">
        <v>9</v>
      </c>
      <c r="W3683">
        <v>3</v>
      </c>
      <c r="X3683" s="2">
        <v>0.26300000000000001</v>
      </c>
    </row>
    <row r="3684" spans="1:24" x14ac:dyDescent="0.25">
      <c r="A3684">
        <f t="shared" si="171"/>
        <v>1</v>
      </c>
      <c r="B3684" t="str">
        <f t="shared" si="172"/>
        <v/>
      </c>
      <c r="C3684" t="str">
        <f t="shared" si="173"/>
        <v/>
      </c>
      <c r="D3684">
        <v>2026</v>
      </c>
      <c r="E3684" t="s">
        <v>10178</v>
      </c>
      <c r="F3684" t="s">
        <v>3927</v>
      </c>
      <c r="G3684" t="s">
        <v>29</v>
      </c>
      <c r="H3684" t="s">
        <v>64</v>
      </c>
      <c r="I3684">
        <v>3</v>
      </c>
      <c r="J3684">
        <v>4</v>
      </c>
      <c r="K3684" s="29">
        <v>5.59</v>
      </c>
      <c r="L3684">
        <v>22</v>
      </c>
      <c r="M3684">
        <v>0</v>
      </c>
      <c r="N3684">
        <v>0</v>
      </c>
      <c r="O3684">
        <v>0</v>
      </c>
      <c r="P3684">
        <v>5</v>
      </c>
      <c r="Q3684">
        <v>37</v>
      </c>
      <c r="R3684">
        <v>48</v>
      </c>
      <c r="S3684">
        <v>25</v>
      </c>
      <c r="T3684">
        <v>23</v>
      </c>
      <c r="U3684">
        <v>9</v>
      </c>
      <c r="V3684">
        <v>30</v>
      </c>
      <c r="W3684">
        <v>6</v>
      </c>
      <c r="X3684" s="2">
        <v>0.314</v>
      </c>
    </row>
    <row r="3685" spans="1:24" x14ac:dyDescent="0.25">
      <c r="A3685">
        <f t="shared" si="171"/>
        <v>1</v>
      </c>
      <c r="B3685" t="str">
        <f t="shared" si="172"/>
        <v/>
      </c>
      <c r="C3685" t="str">
        <f t="shared" si="173"/>
        <v/>
      </c>
      <c r="D3685">
        <v>2026</v>
      </c>
      <c r="E3685" t="s">
        <v>10179</v>
      </c>
      <c r="F3685" t="s">
        <v>3927</v>
      </c>
      <c r="G3685" t="s">
        <v>29</v>
      </c>
      <c r="H3685" t="s">
        <v>64</v>
      </c>
      <c r="I3685">
        <v>3</v>
      </c>
      <c r="J3685">
        <v>2</v>
      </c>
      <c r="K3685" s="29">
        <v>6.2</v>
      </c>
      <c r="L3685">
        <v>18</v>
      </c>
      <c r="M3685">
        <v>6</v>
      </c>
      <c r="N3685">
        <v>0</v>
      </c>
      <c r="O3685">
        <v>0</v>
      </c>
      <c r="P3685">
        <v>1</v>
      </c>
      <c r="Q3685">
        <v>49.1</v>
      </c>
      <c r="R3685">
        <v>55</v>
      </c>
      <c r="S3685">
        <v>37</v>
      </c>
      <c r="T3685">
        <v>34</v>
      </c>
      <c r="U3685">
        <v>18</v>
      </c>
      <c r="V3685">
        <v>37</v>
      </c>
      <c r="W3685">
        <v>7</v>
      </c>
      <c r="X3685" s="2">
        <v>0.28899999999999998</v>
      </c>
    </row>
    <row r="3686" spans="1:24" x14ac:dyDescent="0.25">
      <c r="A3686" t="str">
        <f t="shared" ref="A3686:A3749" si="174">IF(OR(G3686="SR", G3686="GR"), 1, "")</f>
        <v/>
      </c>
      <c r="B3686" t="str">
        <f t="shared" si="172"/>
        <v/>
      </c>
      <c r="C3686" t="str">
        <f t="shared" si="173"/>
        <v/>
      </c>
      <c r="D3686">
        <v>2026</v>
      </c>
      <c r="E3686" t="s">
        <v>10180</v>
      </c>
      <c r="F3686" t="s">
        <v>3927</v>
      </c>
      <c r="G3686" t="s">
        <v>47</v>
      </c>
      <c r="H3686" t="s">
        <v>64</v>
      </c>
      <c r="I3686">
        <v>0</v>
      </c>
      <c r="J3686">
        <v>2</v>
      </c>
      <c r="K3686" s="29">
        <v>6.48</v>
      </c>
      <c r="L3686">
        <v>9</v>
      </c>
      <c r="M3686">
        <v>1</v>
      </c>
      <c r="N3686">
        <v>0</v>
      </c>
      <c r="O3686">
        <v>0</v>
      </c>
      <c r="P3686">
        <v>0</v>
      </c>
      <c r="Q3686">
        <v>16.2</v>
      </c>
      <c r="R3686">
        <v>19</v>
      </c>
      <c r="S3686">
        <v>13</v>
      </c>
      <c r="T3686">
        <v>12</v>
      </c>
      <c r="U3686">
        <v>12</v>
      </c>
      <c r="V3686">
        <v>14</v>
      </c>
      <c r="W3686">
        <v>5</v>
      </c>
      <c r="X3686" s="2">
        <v>0.29699999999999999</v>
      </c>
    </row>
    <row r="3687" spans="1:24" x14ac:dyDescent="0.25">
      <c r="A3687" t="str">
        <f t="shared" si="174"/>
        <v/>
      </c>
      <c r="B3687" t="str">
        <f t="shared" si="172"/>
        <v/>
      </c>
      <c r="C3687" t="str">
        <f t="shared" si="173"/>
        <v/>
      </c>
      <c r="D3687">
        <v>2026</v>
      </c>
      <c r="E3687" t="s">
        <v>10181</v>
      </c>
      <c r="F3687" t="s">
        <v>3927</v>
      </c>
      <c r="G3687" t="s">
        <v>47</v>
      </c>
      <c r="H3687" t="s">
        <v>64</v>
      </c>
      <c r="I3687">
        <v>1</v>
      </c>
      <c r="J3687">
        <v>0</v>
      </c>
      <c r="K3687" s="29">
        <v>6.75</v>
      </c>
      <c r="L3687">
        <v>3</v>
      </c>
      <c r="M3687">
        <v>0</v>
      </c>
      <c r="N3687">
        <v>0</v>
      </c>
      <c r="O3687">
        <v>0</v>
      </c>
      <c r="P3687">
        <v>0</v>
      </c>
      <c r="Q3687">
        <v>2.2000000000000002</v>
      </c>
      <c r="R3687">
        <v>1</v>
      </c>
      <c r="S3687">
        <v>2</v>
      </c>
      <c r="T3687">
        <v>2</v>
      </c>
      <c r="U3687">
        <v>6</v>
      </c>
      <c r="V3687">
        <v>1</v>
      </c>
      <c r="W3687">
        <v>0</v>
      </c>
      <c r="X3687" s="2">
        <v>0.125</v>
      </c>
    </row>
    <row r="3688" spans="1:24" x14ac:dyDescent="0.25">
      <c r="A3688" t="str">
        <f t="shared" si="174"/>
        <v/>
      </c>
      <c r="B3688" t="str">
        <f t="shared" si="172"/>
        <v/>
      </c>
      <c r="C3688" t="str">
        <f t="shared" si="173"/>
        <v/>
      </c>
      <c r="D3688">
        <v>2026</v>
      </c>
      <c r="E3688" t="s">
        <v>10182</v>
      </c>
      <c r="F3688" t="s">
        <v>3927</v>
      </c>
      <c r="G3688" t="s">
        <v>37</v>
      </c>
      <c r="H3688" t="s">
        <v>64</v>
      </c>
      <c r="I3688">
        <v>0</v>
      </c>
      <c r="J3688">
        <v>0</v>
      </c>
      <c r="K3688" s="29">
        <v>7.5</v>
      </c>
      <c r="L3688">
        <v>6</v>
      </c>
      <c r="M3688">
        <v>0</v>
      </c>
      <c r="N3688">
        <v>0</v>
      </c>
      <c r="O3688">
        <v>0</v>
      </c>
      <c r="P3688">
        <v>0</v>
      </c>
      <c r="Q3688">
        <v>6</v>
      </c>
      <c r="R3688">
        <v>7</v>
      </c>
      <c r="S3688">
        <v>6</v>
      </c>
      <c r="T3688">
        <v>5</v>
      </c>
      <c r="U3688">
        <v>5</v>
      </c>
      <c r="V3688">
        <v>6</v>
      </c>
      <c r="W3688">
        <v>2</v>
      </c>
      <c r="X3688" s="2">
        <v>0.30399999999999999</v>
      </c>
    </row>
    <row r="3689" spans="1:24" x14ac:dyDescent="0.25">
      <c r="A3689">
        <f t="shared" si="174"/>
        <v>1</v>
      </c>
      <c r="B3689" t="str">
        <f t="shared" si="172"/>
        <v/>
      </c>
      <c r="C3689" t="str">
        <f t="shared" si="173"/>
        <v/>
      </c>
      <c r="D3689">
        <v>2026</v>
      </c>
      <c r="E3689" t="s">
        <v>10183</v>
      </c>
      <c r="F3689" t="s">
        <v>3927</v>
      </c>
      <c r="G3689" t="s">
        <v>29</v>
      </c>
      <c r="H3689" t="s">
        <v>64</v>
      </c>
      <c r="I3689">
        <v>1</v>
      </c>
      <c r="J3689">
        <v>1</v>
      </c>
      <c r="K3689" s="29">
        <v>7.88</v>
      </c>
      <c r="L3689">
        <v>9</v>
      </c>
      <c r="M3689">
        <v>0</v>
      </c>
      <c r="N3689">
        <v>0</v>
      </c>
      <c r="O3689">
        <v>0</v>
      </c>
      <c r="P3689">
        <v>0</v>
      </c>
      <c r="Q3689">
        <v>8</v>
      </c>
      <c r="R3689">
        <v>14</v>
      </c>
      <c r="S3689">
        <v>7</v>
      </c>
      <c r="T3689">
        <v>7</v>
      </c>
      <c r="U3689">
        <v>3</v>
      </c>
      <c r="V3689">
        <v>5</v>
      </c>
      <c r="W3689">
        <v>2</v>
      </c>
      <c r="X3689" s="2">
        <v>0.378</v>
      </c>
    </row>
    <row r="3690" spans="1:24" x14ac:dyDescent="0.25">
      <c r="A3690" t="str">
        <f t="shared" si="174"/>
        <v/>
      </c>
      <c r="B3690" t="str">
        <f t="shared" si="172"/>
        <v/>
      </c>
      <c r="C3690" t="str">
        <f t="shared" si="173"/>
        <v/>
      </c>
      <c r="D3690">
        <v>2026</v>
      </c>
      <c r="E3690" t="s">
        <v>10184</v>
      </c>
      <c r="F3690" t="s">
        <v>3927</v>
      </c>
      <c r="G3690" t="s">
        <v>24</v>
      </c>
      <c r="H3690" t="s">
        <v>64</v>
      </c>
      <c r="I3690">
        <v>0</v>
      </c>
      <c r="J3690">
        <v>0</v>
      </c>
      <c r="K3690" s="29">
        <v>9</v>
      </c>
      <c r="L3690">
        <v>1</v>
      </c>
      <c r="M3690">
        <v>1</v>
      </c>
      <c r="N3690">
        <v>0</v>
      </c>
      <c r="O3690">
        <v>0</v>
      </c>
      <c r="P3690">
        <v>0</v>
      </c>
      <c r="Q3690">
        <v>1</v>
      </c>
      <c r="R3690">
        <v>0</v>
      </c>
      <c r="S3690">
        <v>1</v>
      </c>
      <c r="T3690">
        <v>1</v>
      </c>
      <c r="U3690">
        <v>2</v>
      </c>
      <c r="V3690">
        <v>0</v>
      </c>
      <c r="W3690">
        <v>0</v>
      </c>
      <c r="X3690" s="2">
        <v>0</v>
      </c>
    </row>
    <row r="3691" spans="1:24" x14ac:dyDescent="0.25">
      <c r="A3691">
        <f t="shared" si="174"/>
        <v>1</v>
      </c>
      <c r="B3691" t="str">
        <f t="shared" si="172"/>
        <v/>
      </c>
      <c r="C3691" t="str">
        <f t="shared" si="173"/>
        <v/>
      </c>
      <c r="D3691">
        <v>2026</v>
      </c>
      <c r="E3691" t="s">
        <v>10185</v>
      </c>
      <c r="F3691" t="s">
        <v>3927</v>
      </c>
      <c r="G3691" t="s">
        <v>29</v>
      </c>
      <c r="H3691" t="s">
        <v>64</v>
      </c>
      <c r="I3691">
        <v>1</v>
      </c>
      <c r="J3691">
        <v>2</v>
      </c>
      <c r="K3691" s="29">
        <v>10.45</v>
      </c>
      <c r="L3691">
        <v>12</v>
      </c>
      <c r="M3691">
        <v>4</v>
      </c>
      <c r="N3691">
        <v>0</v>
      </c>
      <c r="O3691">
        <v>0</v>
      </c>
      <c r="P3691">
        <v>0</v>
      </c>
      <c r="Q3691">
        <v>20.2</v>
      </c>
      <c r="R3691">
        <v>33</v>
      </c>
      <c r="S3691">
        <v>28</v>
      </c>
      <c r="T3691">
        <v>24</v>
      </c>
      <c r="U3691">
        <v>9</v>
      </c>
      <c r="V3691">
        <v>16</v>
      </c>
      <c r="W3691">
        <v>11</v>
      </c>
      <c r="X3691" s="2">
        <v>0.371</v>
      </c>
    </row>
    <row r="3692" spans="1:24" x14ac:dyDescent="0.25">
      <c r="A3692" t="str">
        <f t="shared" si="174"/>
        <v/>
      </c>
      <c r="B3692" t="str">
        <f t="shared" si="172"/>
        <v/>
      </c>
      <c r="C3692" t="str">
        <f t="shared" si="173"/>
        <v/>
      </c>
      <c r="D3692">
        <v>2026</v>
      </c>
      <c r="E3692" t="s">
        <v>3934</v>
      </c>
      <c r="F3692" t="s">
        <v>3927</v>
      </c>
      <c r="G3692" t="s">
        <v>47</v>
      </c>
      <c r="H3692" t="s">
        <v>64</v>
      </c>
      <c r="I3692">
        <v>0</v>
      </c>
      <c r="J3692">
        <v>0</v>
      </c>
      <c r="K3692" s="29">
        <v>12</v>
      </c>
      <c r="L3692">
        <v>5</v>
      </c>
      <c r="M3692">
        <v>0</v>
      </c>
      <c r="N3692">
        <v>0</v>
      </c>
      <c r="O3692">
        <v>0</v>
      </c>
      <c r="P3692">
        <v>1</v>
      </c>
      <c r="Q3692">
        <v>3</v>
      </c>
      <c r="R3692">
        <v>7</v>
      </c>
      <c r="S3692">
        <v>4</v>
      </c>
      <c r="T3692">
        <v>4</v>
      </c>
      <c r="U3692">
        <v>1</v>
      </c>
      <c r="V3692">
        <v>4</v>
      </c>
      <c r="W3692">
        <v>2</v>
      </c>
      <c r="X3692" s="2">
        <v>0.438</v>
      </c>
    </row>
    <row r="3693" spans="1:24" x14ac:dyDescent="0.25">
      <c r="A3693" t="str">
        <f t="shared" si="174"/>
        <v/>
      </c>
      <c r="B3693" t="str">
        <f t="shared" si="172"/>
        <v/>
      </c>
      <c r="C3693" t="str">
        <f t="shared" si="173"/>
        <v/>
      </c>
      <c r="D3693">
        <v>2026</v>
      </c>
      <c r="E3693" t="s">
        <v>10186</v>
      </c>
      <c r="F3693" t="s">
        <v>3944</v>
      </c>
      <c r="G3693" t="s">
        <v>37</v>
      </c>
      <c r="H3693" t="s">
        <v>64</v>
      </c>
      <c r="I3693">
        <v>4</v>
      </c>
      <c r="J3693">
        <v>5</v>
      </c>
      <c r="K3693" s="29">
        <v>5.0199999999999996</v>
      </c>
      <c r="L3693">
        <v>15</v>
      </c>
      <c r="M3693">
        <v>10</v>
      </c>
      <c r="N3693">
        <v>2</v>
      </c>
      <c r="O3693">
        <v>0</v>
      </c>
      <c r="P3693">
        <v>0</v>
      </c>
      <c r="Q3693">
        <v>66.099999999999994</v>
      </c>
      <c r="R3693">
        <v>87</v>
      </c>
      <c r="S3693">
        <v>48</v>
      </c>
      <c r="T3693">
        <v>37</v>
      </c>
      <c r="U3693">
        <v>22</v>
      </c>
      <c r="V3693">
        <v>37</v>
      </c>
      <c r="W3693">
        <v>9</v>
      </c>
      <c r="X3693" s="2">
        <v>0.311</v>
      </c>
    </row>
    <row r="3694" spans="1:24" x14ac:dyDescent="0.25">
      <c r="A3694">
        <f t="shared" si="174"/>
        <v>1</v>
      </c>
      <c r="B3694" t="str">
        <f t="shared" si="172"/>
        <v/>
      </c>
      <c r="C3694" t="str">
        <f t="shared" si="173"/>
        <v/>
      </c>
      <c r="D3694">
        <v>2026</v>
      </c>
      <c r="E3694" t="s">
        <v>10187</v>
      </c>
      <c r="F3694" t="s">
        <v>3944</v>
      </c>
      <c r="G3694" t="s">
        <v>29</v>
      </c>
      <c r="H3694" t="s">
        <v>64</v>
      </c>
      <c r="I3694">
        <v>5</v>
      </c>
      <c r="J3694">
        <v>6</v>
      </c>
      <c r="K3694" s="29">
        <v>5.4</v>
      </c>
      <c r="L3694">
        <v>15</v>
      </c>
      <c r="M3694">
        <v>14</v>
      </c>
      <c r="N3694">
        <v>2</v>
      </c>
      <c r="O3694">
        <v>0</v>
      </c>
      <c r="P3694">
        <v>0</v>
      </c>
      <c r="Q3694">
        <v>81.2</v>
      </c>
      <c r="R3694">
        <v>84</v>
      </c>
      <c r="S3694">
        <v>57</v>
      </c>
      <c r="T3694">
        <v>49</v>
      </c>
      <c r="U3694">
        <v>44</v>
      </c>
      <c r="V3694">
        <v>68</v>
      </c>
      <c r="W3694">
        <v>6</v>
      </c>
      <c r="X3694" s="2">
        <v>0.26300000000000001</v>
      </c>
    </row>
    <row r="3695" spans="1:24" x14ac:dyDescent="0.25">
      <c r="A3695">
        <f t="shared" si="174"/>
        <v>1</v>
      </c>
      <c r="B3695" t="str">
        <f t="shared" si="172"/>
        <v/>
      </c>
      <c r="C3695" t="str">
        <f t="shared" si="173"/>
        <v/>
      </c>
      <c r="D3695">
        <v>2026</v>
      </c>
      <c r="E3695" t="s">
        <v>10188</v>
      </c>
      <c r="F3695" t="s">
        <v>3944</v>
      </c>
      <c r="G3695" t="s">
        <v>29</v>
      </c>
      <c r="H3695" t="s">
        <v>64</v>
      </c>
      <c r="I3695">
        <v>3</v>
      </c>
      <c r="J3695">
        <v>4</v>
      </c>
      <c r="K3695" s="29">
        <v>6.27</v>
      </c>
      <c r="L3695">
        <v>14</v>
      </c>
      <c r="M3695">
        <v>14</v>
      </c>
      <c r="N3695">
        <v>0</v>
      </c>
      <c r="O3695">
        <v>0</v>
      </c>
      <c r="P3695">
        <v>0</v>
      </c>
      <c r="Q3695">
        <v>70.099999999999994</v>
      </c>
      <c r="R3695">
        <v>101</v>
      </c>
      <c r="S3695">
        <v>66</v>
      </c>
      <c r="T3695">
        <v>49</v>
      </c>
      <c r="U3695">
        <v>21</v>
      </c>
      <c r="V3695">
        <v>48</v>
      </c>
      <c r="W3695">
        <v>10</v>
      </c>
      <c r="X3695" s="2">
        <v>0.33200000000000002</v>
      </c>
    </row>
    <row r="3696" spans="1:24" x14ac:dyDescent="0.25">
      <c r="A3696" t="str">
        <f t="shared" si="174"/>
        <v/>
      </c>
      <c r="B3696" t="str">
        <f t="shared" si="172"/>
        <v/>
      </c>
      <c r="C3696">
        <f t="shared" si="173"/>
        <v>1</v>
      </c>
      <c r="D3696">
        <v>2026</v>
      </c>
      <c r="E3696" t="s">
        <v>3947</v>
      </c>
      <c r="F3696" t="s">
        <v>3944</v>
      </c>
      <c r="G3696" t="s">
        <v>37</v>
      </c>
      <c r="H3696" t="s">
        <v>64</v>
      </c>
      <c r="I3696">
        <v>0</v>
      </c>
      <c r="J3696">
        <v>0</v>
      </c>
      <c r="K3696" s="29">
        <v>0</v>
      </c>
      <c r="L3696">
        <v>2</v>
      </c>
      <c r="M3696">
        <v>1</v>
      </c>
      <c r="N3696">
        <v>0</v>
      </c>
      <c r="O3696">
        <v>0</v>
      </c>
      <c r="P3696">
        <v>0</v>
      </c>
      <c r="Q3696">
        <v>2</v>
      </c>
      <c r="R3696">
        <v>2</v>
      </c>
      <c r="S3696">
        <v>0</v>
      </c>
      <c r="T3696">
        <v>0</v>
      </c>
      <c r="U3696">
        <v>0</v>
      </c>
      <c r="V3696">
        <v>2</v>
      </c>
      <c r="W3696">
        <v>0</v>
      </c>
      <c r="X3696" s="2">
        <v>0.28599999999999998</v>
      </c>
    </row>
    <row r="3697" spans="1:24" x14ac:dyDescent="0.25">
      <c r="A3697">
        <f t="shared" si="174"/>
        <v>1</v>
      </c>
      <c r="B3697" t="str">
        <f t="shared" si="172"/>
        <v/>
      </c>
      <c r="C3697" t="str">
        <f t="shared" si="173"/>
        <v/>
      </c>
      <c r="D3697">
        <v>2026</v>
      </c>
      <c r="E3697" t="s">
        <v>10189</v>
      </c>
      <c r="F3697" t="s">
        <v>3944</v>
      </c>
      <c r="G3697" t="s">
        <v>29</v>
      </c>
      <c r="H3697" t="s">
        <v>64</v>
      </c>
      <c r="I3697">
        <v>0</v>
      </c>
      <c r="J3697">
        <v>0</v>
      </c>
      <c r="K3697" s="29">
        <v>0</v>
      </c>
      <c r="L3697">
        <v>4</v>
      </c>
      <c r="M3697">
        <v>0</v>
      </c>
      <c r="N3697">
        <v>0</v>
      </c>
      <c r="O3697">
        <v>0</v>
      </c>
      <c r="P3697">
        <v>0</v>
      </c>
      <c r="Q3697">
        <v>5</v>
      </c>
      <c r="R3697">
        <v>1</v>
      </c>
      <c r="S3697">
        <v>0</v>
      </c>
      <c r="T3697">
        <v>0</v>
      </c>
      <c r="U3697">
        <v>3</v>
      </c>
      <c r="V3697">
        <v>1</v>
      </c>
      <c r="W3697">
        <v>0</v>
      </c>
      <c r="X3697" s="2">
        <v>6.3E-2</v>
      </c>
    </row>
    <row r="3698" spans="1:24" x14ac:dyDescent="0.25">
      <c r="A3698">
        <f t="shared" si="174"/>
        <v>1</v>
      </c>
      <c r="B3698" t="str">
        <f t="shared" si="172"/>
        <v/>
      </c>
      <c r="C3698" t="str">
        <f t="shared" si="173"/>
        <v/>
      </c>
      <c r="D3698">
        <v>2026</v>
      </c>
      <c r="E3698" t="s">
        <v>10190</v>
      </c>
      <c r="F3698" t="s">
        <v>3944</v>
      </c>
      <c r="G3698" t="s">
        <v>29</v>
      </c>
      <c r="H3698" t="s">
        <v>64</v>
      </c>
      <c r="I3698">
        <v>3</v>
      </c>
      <c r="J3698">
        <v>3</v>
      </c>
      <c r="K3698" s="29">
        <v>4.4000000000000004</v>
      </c>
      <c r="L3698">
        <v>8</v>
      </c>
      <c r="M3698">
        <v>5</v>
      </c>
      <c r="N3698">
        <v>0</v>
      </c>
      <c r="O3698">
        <v>0</v>
      </c>
      <c r="P3698">
        <v>0</v>
      </c>
      <c r="Q3698">
        <v>28.2</v>
      </c>
      <c r="R3698">
        <v>26</v>
      </c>
      <c r="S3698">
        <v>17</v>
      </c>
      <c r="T3698">
        <v>14</v>
      </c>
      <c r="U3698">
        <v>9</v>
      </c>
      <c r="V3698">
        <v>19</v>
      </c>
      <c r="W3698">
        <v>8</v>
      </c>
      <c r="X3698" s="2">
        <v>0.24099999999999999</v>
      </c>
    </row>
    <row r="3699" spans="1:24" x14ac:dyDescent="0.25">
      <c r="A3699" t="str">
        <f t="shared" si="174"/>
        <v/>
      </c>
      <c r="B3699" t="str">
        <f t="shared" si="172"/>
        <v/>
      </c>
      <c r="C3699">
        <f t="shared" si="173"/>
        <v>1</v>
      </c>
      <c r="D3699">
        <v>2026</v>
      </c>
      <c r="E3699" t="s">
        <v>7055</v>
      </c>
      <c r="F3699" t="s">
        <v>3944</v>
      </c>
      <c r="G3699" t="s">
        <v>24</v>
      </c>
      <c r="H3699" t="s">
        <v>64</v>
      </c>
      <c r="I3699">
        <v>3</v>
      </c>
      <c r="J3699">
        <v>1</v>
      </c>
      <c r="K3699" s="29">
        <v>6.75</v>
      </c>
      <c r="L3699">
        <v>24</v>
      </c>
      <c r="M3699">
        <v>0</v>
      </c>
      <c r="N3699">
        <v>0</v>
      </c>
      <c r="O3699">
        <v>0</v>
      </c>
      <c r="P3699">
        <v>4</v>
      </c>
      <c r="Q3699">
        <v>22.2</v>
      </c>
      <c r="R3699">
        <v>23</v>
      </c>
      <c r="S3699">
        <v>19</v>
      </c>
      <c r="T3699">
        <v>17</v>
      </c>
      <c r="U3699">
        <v>14</v>
      </c>
      <c r="V3699">
        <v>16</v>
      </c>
      <c r="W3699">
        <v>5</v>
      </c>
      <c r="X3699" s="2">
        <v>0.26100000000000001</v>
      </c>
    </row>
    <row r="3700" spans="1:24" x14ac:dyDescent="0.25">
      <c r="A3700" t="str">
        <f t="shared" si="174"/>
        <v/>
      </c>
      <c r="B3700" t="str">
        <f t="shared" si="172"/>
        <v/>
      </c>
      <c r="C3700" t="str">
        <f t="shared" si="173"/>
        <v/>
      </c>
      <c r="D3700">
        <v>2026</v>
      </c>
      <c r="E3700" t="s">
        <v>10191</v>
      </c>
      <c r="F3700" t="s">
        <v>3944</v>
      </c>
      <c r="G3700" t="s">
        <v>37</v>
      </c>
      <c r="H3700" t="s">
        <v>64</v>
      </c>
      <c r="I3700">
        <v>3</v>
      </c>
      <c r="J3700">
        <v>1</v>
      </c>
      <c r="K3700" s="29">
        <v>7.26</v>
      </c>
      <c r="L3700">
        <v>23</v>
      </c>
      <c r="M3700">
        <v>3</v>
      </c>
      <c r="N3700">
        <v>0</v>
      </c>
      <c r="O3700">
        <v>0</v>
      </c>
      <c r="P3700">
        <v>1</v>
      </c>
      <c r="Q3700">
        <v>48.1</v>
      </c>
      <c r="R3700">
        <v>54</v>
      </c>
      <c r="S3700">
        <v>41</v>
      </c>
      <c r="T3700">
        <v>39</v>
      </c>
      <c r="U3700">
        <v>19</v>
      </c>
      <c r="V3700">
        <v>40</v>
      </c>
      <c r="W3700">
        <v>7</v>
      </c>
      <c r="X3700" s="2">
        <v>0.28599999999999998</v>
      </c>
    </row>
    <row r="3701" spans="1:24" x14ac:dyDescent="0.25">
      <c r="A3701" t="str">
        <f t="shared" si="174"/>
        <v/>
      </c>
      <c r="B3701" t="str">
        <f t="shared" si="172"/>
        <v/>
      </c>
      <c r="C3701" t="str">
        <f t="shared" si="173"/>
        <v/>
      </c>
      <c r="D3701">
        <v>2026</v>
      </c>
      <c r="E3701" t="s">
        <v>10192</v>
      </c>
      <c r="F3701" t="s">
        <v>3944</v>
      </c>
      <c r="G3701" t="s">
        <v>37</v>
      </c>
      <c r="H3701" t="s">
        <v>64</v>
      </c>
      <c r="I3701">
        <v>0</v>
      </c>
      <c r="J3701">
        <v>1</v>
      </c>
      <c r="K3701" s="29">
        <v>7.71</v>
      </c>
      <c r="L3701">
        <v>17</v>
      </c>
      <c r="M3701">
        <v>0</v>
      </c>
      <c r="N3701">
        <v>0</v>
      </c>
      <c r="O3701">
        <v>0</v>
      </c>
      <c r="P3701">
        <v>0</v>
      </c>
      <c r="Q3701">
        <v>23.1</v>
      </c>
      <c r="R3701">
        <v>38</v>
      </c>
      <c r="S3701">
        <v>23</v>
      </c>
      <c r="T3701">
        <v>20</v>
      </c>
      <c r="U3701">
        <v>9</v>
      </c>
      <c r="V3701">
        <v>7</v>
      </c>
      <c r="W3701">
        <v>3</v>
      </c>
      <c r="X3701" s="2">
        <v>0.373</v>
      </c>
    </row>
    <row r="3702" spans="1:24" x14ac:dyDescent="0.25">
      <c r="A3702" t="str">
        <f t="shared" si="174"/>
        <v/>
      </c>
      <c r="B3702" t="str">
        <f t="shared" si="172"/>
        <v/>
      </c>
      <c r="C3702" t="str">
        <f t="shared" si="173"/>
        <v/>
      </c>
      <c r="D3702">
        <v>2026</v>
      </c>
      <c r="E3702" t="s">
        <v>10193</v>
      </c>
      <c r="F3702" t="s">
        <v>3944</v>
      </c>
      <c r="G3702" t="s">
        <v>37</v>
      </c>
      <c r="H3702" t="s">
        <v>64</v>
      </c>
      <c r="I3702">
        <v>2</v>
      </c>
      <c r="J3702">
        <v>3</v>
      </c>
      <c r="K3702" s="29">
        <v>7.96</v>
      </c>
      <c r="L3702">
        <v>26</v>
      </c>
      <c r="M3702">
        <v>0</v>
      </c>
      <c r="N3702">
        <v>0</v>
      </c>
      <c r="O3702">
        <v>0</v>
      </c>
      <c r="P3702">
        <v>2</v>
      </c>
      <c r="Q3702">
        <v>26</v>
      </c>
      <c r="R3702">
        <v>32</v>
      </c>
      <c r="S3702">
        <v>24</v>
      </c>
      <c r="T3702">
        <v>23</v>
      </c>
      <c r="U3702">
        <v>11</v>
      </c>
      <c r="V3702">
        <v>22</v>
      </c>
      <c r="W3702">
        <v>6</v>
      </c>
      <c r="X3702" s="2">
        <v>0.30199999999999999</v>
      </c>
    </row>
    <row r="3703" spans="1:24" x14ac:dyDescent="0.25">
      <c r="A3703">
        <f t="shared" si="174"/>
        <v>1</v>
      </c>
      <c r="B3703" t="str">
        <f t="shared" si="172"/>
        <v/>
      </c>
      <c r="C3703" t="str">
        <f t="shared" si="173"/>
        <v/>
      </c>
      <c r="D3703">
        <v>2026</v>
      </c>
      <c r="E3703" t="s">
        <v>10194</v>
      </c>
      <c r="F3703" t="s">
        <v>3944</v>
      </c>
      <c r="G3703" t="s">
        <v>29</v>
      </c>
      <c r="H3703" t="s">
        <v>64</v>
      </c>
      <c r="I3703">
        <v>0</v>
      </c>
      <c r="J3703">
        <v>0</v>
      </c>
      <c r="K3703" s="29">
        <v>8.0500000000000007</v>
      </c>
      <c r="L3703">
        <v>12</v>
      </c>
      <c r="M3703">
        <v>2</v>
      </c>
      <c r="N3703">
        <v>0</v>
      </c>
      <c r="O3703">
        <v>0</v>
      </c>
      <c r="P3703">
        <v>0</v>
      </c>
      <c r="Q3703">
        <v>19</v>
      </c>
      <c r="R3703">
        <v>25</v>
      </c>
      <c r="S3703">
        <v>23</v>
      </c>
      <c r="T3703">
        <v>17</v>
      </c>
      <c r="U3703">
        <v>9</v>
      </c>
      <c r="V3703">
        <v>11</v>
      </c>
      <c r="W3703">
        <v>8</v>
      </c>
      <c r="X3703" s="2">
        <v>0.32900000000000001</v>
      </c>
    </row>
    <row r="3704" spans="1:24" x14ac:dyDescent="0.25">
      <c r="A3704" t="str">
        <f t="shared" si="174"/>
        <v/>
      </c>
      <c r="B3704" t="str">
        <f t="shared" si="172"/>
        <v/>
      </c>
      <c r="C3704">
        <f t="shared" si="173"/>
        <v>1</v>
      </c>
      <c r="D3704">
        <v>2026</v>
      </c>
      <c r="E3704" t="s">
        <v>7007</v>
      </c>
      <c r="F3704" t="s">
        <v>3944</v>
      </c>
      <c r="G3704" t="s">
        <v>37</v>
      </c>
      <c r="H3704" t="s">
        <v>64</v>
      </c>
      <c r="I3704">
        <v>1</v>
      </c>
      <c r="J3704">
        <v>3</v>
      </c>
      <c r="K3704" s="29">
        <v>9.19</v>
      </c>
      <c r="L3704">
        <v>20</v>
      </c>
      <c r="M3704">
        <v>0</v>
      </c>
      <c r="N3704">
        <v>0</v>
      </c>
      <c r="O3704">
        <v>0</v>
      </c>
      <c r="P3704">
        <v>0</v>
      </c>
      <c r="Q3704">
        <v>15.2</v>
      </c>
      <c r="R3704">
        <v>15</v>
      </c>
      <c r="S3704">
        <v>23</v>
      </c>
      <c r="T3704">
        <v>16</v>
      </c>
      <c r="U3704">
        <v>20</v>
      </c>
      <c r="V3704">
        <v>15</v>
      </c>
      <c r="W3704">
        <v>7</v>
      </c>
      <c r="X3704" s="2">
        <v>0.25900000000000001</v>
      </c>
    </row>
    <row r="3705" spans="1:24" x14ac:dyDescent="0.25">
      <c r="A3705" t="str">
        <f t="shared" si="174"/>
        <v/>
      </c>
      <c r="B3705" t="str">
        <f t="shared" si="172"/>
        <v/>
      </c>
      <c r="C3705" t="str">
        <f t="shared" si="173"/>
        <v/>
      </c>
      <c r="D3705">
        <v>2026</v>
      </c>
      <c r="E3705" t="s">
        <v>10195</v>
      </c>
      <c r="F3705" t="s">
        <v>3944</v>
      </c>
      <c r="G3705" t="s">
        <v>37</v>
      </c>
      <c r="H3705" t="s">
        <v>64</v>
      </c>
      <c r="I3705">
        <v>0</v>
      </c>
      <c r="J3705">
        <v>1</v>
      </c>
      <c r="K3705" s="29">
        <v>11.42</v>
      </c>
      <c r="L3705">
        <v>8</v>
      </c>
      <c r="M3705">
        <v>0</v>
      </c>
      <c r="N3705">
        <v>0</v>
      </c>
      <c r="O3705">
        <v>0</v>
      </c>
      <c r="P3705">
        <v>1</v>
      </c>
      <c r="Q3705">
        <v>8.1999999999999993</v>
      </c>
      <c r="R3705">
        <v>14</v>
      </c>
      <c r="S3705">
        <v>12</v>
      </c>
      <c r="T3705">
        <v>11</v>
      </c>
      <c r="U3705">
        <v>6</v>
      </c>
      <c r="V3705">
        <v>5</v>
      </c>
      <c r="W3705">
        <v>1</v>
      </c>
      <c r="X3705" s="2">
        <v>0.35899999999999999</v>
      </c>
    </row>
    <row r="3706" spans="1:24" x14ac:dyDescent="0.25">
      <c r="A3706" t="str">
        <f t="shared" si="174"/>
        <v/>
      </c>
      <c r="B3706" t="str">
        <f t="shared" si="172"/>
        <v/>
      </c>
      <c r="C3706" t="str">
        <f t="shared" si="173"/>
        <v/>
      </c>
      <c r="D3706">
        <v>2026</v>
      </c>
      <c r="E3706" t="s">
        <v>10196</v>
      </c>
      <c r="F3706" t="s">
        <v>3944</v>
      </c>
      <c r="G3706" t="s">
        <v>37</v>
      </c>
      <c r="H3706" t="s">
        <v>64</v>
      </c>
      <c r="I3706">
        <v>1</v>
      </c>
      <c r="J3706">
        <v>1</v>
      </c>
      <c r="K3706" s="29">
        <v>12.21</v>
      </c>
      <c r="L3706">
        <v>11</v>
      </c>
      <c r="M3706">
        <v>5</v>
      </c>
      <c r="N3706">
        <v>0</v>
      </c>
      <c r="O3706">
        <v>0</v>
      </c>
      <c r="P3706">
        <v>0</v>
      </c>
      <c r="Q3706">
        <v>28</v>
      </c>
      <c r="R3706">
        <v>54</v>
      </c>
      <c r="S3706">
        <v>43</v>
      </c>
      <c r="T3706">
        <v>38</v>
      </c>
      <c r="U3706">
        <v>14</v>
      </c>
      <c r="V3706">
        <v>24</v>
      </c>
      <c r="W3706">
        <v>2</v>
      </c>
      <c r="X3706" s="2">
        <v>0.40300000000000002</v>
      </c>
    </row>
    <row r="3707" spans="1:24" x14ac:dyDescent="0.25">
      <c r="A3707" t="str">
        <f t="shared" si="174"/>
        <v/>
      </c>
      <c r="B3707" t="str">
        <f t="shared" si="172"/>
        <v/>
      </c>
      <c r="C3707" t="str">
        <f t="shared" si="173"/>
        <v/>
      </c>
      <c r="D3707">
        <v>2026</v>
      </c>
      <c r="E3707" t="s">
        <v>10197</v>
      </c>
      <c r="F3707" t="s">
        <v>3944</v>
      </c>
      <c r="G3707" t="s">
        <v>24</v>
      </c>
      <c r="H3707" t="s">
        <v>64</v>
      </c>
      <c r="I3707">
        <v>1</v>
      </c>
      <c r="J3707">
        <v>0</v>
      </c>
      <c r="K3707" s="29">
        <v>12.38</v>
      </c>
      <c r="L3707">
        <v>15</v>
      </c>
      <c r="M3707">
        <v>1</v>
      </c>
      <c r="N3707">
        <v>0</v>
      </c>
      <c r="O3707">
        <v>0</v>
      </c>
      <c r="P3707">
        <v>0</v>
      </c>
      <c r="Q3707">
        <v>16</v>
      </c>
      <c r="R3707">
        <v>27</v>
      </c>
      <c r="S3707">
        <v>23</v>
      </c>
      <c r="T3707">
        <v>22</v>
      </c>
      <c r="U3707">
        <v>7</v>
      </c>
      <c r="V3707">
        <v>9</v>
      </c>
      <c r="W3707">
        <v>5</v>
      </c>
      <c r="X3707" s="2">
        <v>0.375</v>
      </c>
    </row>
    <row r="3708" spans="1:24" x14ac:dyDescent="0.25">
      <c r="A3708" t="str">
        <f t="shared" si="174"/>
        <v/>
      </c>
      <c r="B3708" t="str">
        <f t="shared" si="172"/>
        <v/>
      </c>
      <c r="C3708" t="str">
        <f t="shared" si="173"/>
        <v/>
      </c>
      <c r="D3708">
        <v>2026</v>
      </c>
      <c r="E3708" t="s">
        <v>10198</v>
      </c>
      <c r="F3708" t="s">
        <v>3944</v>
      </c>
      <c r="G3708" t="s">
        <v>37</v>
      </c>
      <c r="H3708" t="s">
        <v>64</v>
      </c>
      <c r="I3708">
        <v>0</v>
      </c>
      <c r="J3708">
        <v>0</v>
      </c>
      <c r="K3708" s="29">
        <v>14.4</v>
      </c>
      <c r="L3708">
        <v>4</v>
      </c>
      <c r="M3708">
        <v>0</v>
      </c>
      <c r="N3708">
        <v>0</v>
      </c>
      <c r="O3708">
        <v>0</v>
      </c>
      <c r="P3708">
        <v>0</v>
      </c>
      <c r="Q3708">
        <v>5</v>
      </c>
      <c r="R3708">
        <v>9</v>
      </c>
      <c r="S3708">
        <v>9</v>
      </c>
      <c r="T3708">
        <v>8</v>
      </c>
      <c r="U3708">
        <v>5</v>
      </c>
      <c r="V3708">
        <v>3</v>
      </c>
      <c r="W3708">
        <v>0</v>
      </c>
      <c r="X3708" s="2">
        <v>0.375</v>
      </c>
    </row>
    <row r="3709" spans="1:24" x14ac:dyDescent="0.25">
      <c r="A3709">
        <f t="shared" si="174"/>
        <v>1</v>
      </c>
      <c r="B3709" t="str">
        <f t="shared" si="172"/>
        <v/>
      </c>
      <c r="C3709" t="str">
        <f t="shared" si="173"/>
        <v/>
      </c>
      <c r="D3709">
        <v>2026</v>
      </c>
      <c r="E3709" t="s">
        <v>10199</v>
      </c>
      <c r="F3709" t="s">
        <v>3944</v>
      </c>
      <c r="G3709" t="s">
        <v>29</v>
      </c>
      <c r="H3709" t="s">
        <v>64</v>
      </c>
      <c r="I3709">
        <v>0</v>
      </c>
      <c r="J3709">
        <v>0</v>
      </c>
      <c r="K3709" s="29">
        <v>18.899999999999999</v>
      </c>
      <c r="L3709">
        <v>4</v>
      </c>
      <c r="M3709">
        <v>0</v>
      </c>
      <c r="N3709">
        <v>0</v>
      </c>
      <c r="O3709">
        <v>0</v>
      </c>
      <c r="P3709">
        <v>0</v>
      </c>
      <c r="Q3709">
        <v>3.1</v>
      </c>
      <c r="R3709">
        <v>7</v>
      </c>
      <c r="S3709">
        <v>8</v>
      </c>
      <c r="T3709">
        <v>7</v>
      </c>
      <c r="U3709">
        <v>2</v>
      </c>
      <c r="V3709">
        <v>3</v>
      </c>
      <c r="W3709">
        <v>3</v>
      </c>
      <c r="X3709" s="2">
        <v>0.46700000000000003</v>
      </c>
    </row>
    <row r="3710" spans="1:24" x14ac:dyDescent="0.25">
      <c r="A3710" t="str">
        <f t="shared" si="174"/>
        <v/>
      </c>
      <c r="B3710" t="str">
        <f t="shared" si="172"/>
        <v/>
      </c>
      <c r="C3710">
        <f t="shared" si="173"/>
        <v>1</v>
      </c>
      <c r="D3710">
        <v>2026</v>
      </c>
      <c r="E3710" t="s">
        <v>7080</v>
      </c>
      <c r="F3710" t="s">
        <v>3944</v>
      </c>
      <c r="G3710" t="s">
        <v>37</v>
      </c>
      <c r="H3710" t="s">
        <v>64</v>
      </c>
      <c r="I3710">
        <v>0</v>
      </c>
      <c r="J3710">
        <v>0</v>
      </c>
      <c r="K3710" s="29">
        <v>72</v>
      </c>
      <c r="L3710">
        <v>3</v>
      </c>
      <c r="M3710">
        <v>0</v>
      </c>
      <c r="N3710">
        <v>0</v>
      </c>
      <c r="O3710">
        <v>0</v>
      </c>
      <c r="P3710">
        <v>0</v>
      </c>
      <c r="Q3710">
        <v>1</v>
      </c>
      <c r="R3710">
        <v>3</v>
      </c>
      <c r="S3710">
        <v>9</v>
      </c>
      <c r="T3710">
        <v>8</v>
      </c>
      <c r="U3710">
        <v>4</v>
      </c>
      <c r="V3710">
        <v>0</v>
      </c>
      <c r="W3710">
        <v>1</v>
      </c>
      <c r="X3710" s="2">
        <v>0.5</v>
      </c>
    </row>
    <row r="3711" spans="1:24" x14ac:dyDescent="0.25">
      <c r="A3711" t="str">
        <f t="shared" si="174"/>
        <v/>
      </c>
      <c r="B3711" t="str">
        <f t="shared" si="172"/>
        <v/>
      </c>
      <c r="C3711" t="str">
        <f t="shared" si="173"/>
        <v/>
      </c>
      <c r="D3711">
        <v>2026</v>
      </c>
      <c r="E3711" t="s">
        <v>10200</v>
      </c>
      <c r="F3711" t="s">
        <v>3958</v>
      </c>
      <c r="G3711" t="s">
        <v>24</v>
      </c>
      <c r="H3711" t="s">
        <v>64</v>
      </c>
      <c r="I3711">
        <v>4</v>
      </c>
      <c r="J3711">
        <v>3</v>
      </c>
      <c r="K3711" s="29">
        <v>3.82</v>
      </c>
      <c r="L3711">
        <v>17</v>
      </c>
      <c r="M3711">
        <v>13</v>
      </c>
      <c r="N3711">
        <v>1</v>
      </c>
      <c r="O3711">
        <v>1</v>
      </c>
      <c r="P3711">
        <v>1</v>
      </c>
      <c r="Q3711">
        <v>63.2</v>
      </c>
      <c r="R3711">
        <v>51</v>
      </c>
      <c r="S3711">
        <v>34</v>
      </c>
      <c r="T3711">
        <v>27</v>
      </c>
      <c r="U3711">
        <v>27</v>
      </c>
      <c r="V3711">
        <v>39</v>
      </c>
      <c r="W3711">
        <v>11</v>
      </c>
      <c r="X3711" s="2">
        <v>0.219</v>
      </c>
    </row>
    <row r="3712" spans="1:24" x14ac:dyDescent="0.25">
      <c r="A3712" t="str">
        <f t="shared" si="174"/>
        <v/>
      </c>
      <c r="B3712" t="str">
        <f t="shared" si="172"/>
        <v/>
      </c>
      <c r="C3712" t="str">
        <f t="shared" si="173"/>
        <v/>
      </c>
      <c r="D3712">
        <v>2026</v>
      </c>
      <c r="E3712" t="s">
        <v>10201</v>
      </c>
      <c r="F3712" t="s">
        <v>3958</v>
      </c>
      <c r="G3712" t="s">
        <v>37</v>
      </c>
      <c r="H3712" t="s">
        <v>64</v>
      </c>
      <c r="I3712">
        <v>4</v>
      </c>
      <c r="J3712">
        <v>5</v>
      </c>
      <c r="K3712" s="29">
        <v>5.32</v>
      </c>
      <c r="L3712">
        <v>15</v>
      </c>
      <c r="M3712">
        <v>15</v>
      </c>
      <c r="N3712">
        <v>0</v>
      </c>
      <c r="O3712">
        <v>0</v>
      </c>
      <c r="P3712">
        <v>0</v>
      </c>
      <c r="Q3712">
        <v>71</v>
      </c>
      <c r="R3712">
        <v>73</v>
      </c>
      <c r="S3712">
        <v>51</v>
      </c>
      <c r="T3712">
        <v>42</v>
      </c>
      <c r="U3712">
        <v>40</v>
      </c>
      <c r="V3712">
        <v>55</v>
      </c>
      <c r="W3712">
        <v>13</v>
      </c>
      <c r="X3712" s="2">
        <v>0.26400000000000001</v>
      </c>
    </row>
    <row r="3713" spans="1:24" x14ac:dyDescent="0.25">
      <c r="A3713">
        <f t="shared" si="174"/>
        <v>1</v>
      </c>
      <c r="B3713" t="str">
        <f t="shared" si="172"/>
        <v/>
      </c>
      <c r="C3713" t="str">
        <f t="shared" si="173"/>
        <v/>
      </c>
      <c r="D3713">
        <v>2026</v>
      </c>
      <c r="E3713" t="s">
        <v>10202</v>
      </c>
      <c r="F3713" t="s">
        <v>3958</v>
      </c>
      <c r="G3713" t="s">
        <v>29</v>
      </c>
      <c r="H3713" t="s">
        <v>64</v>
      </c>
      <c r="I3713">
        <v>0</v>
      </c>
      <c r="J3713">
        <v>0</v>
      </c>
      <c r="K3713" s="29">
        <v>0</v>
      </c>
      <c r="L3713">
        <v>3</v>
      </c>
      <c r="M3713">
        <v>0</v>
      </c>
      <c r="N3713">
        <v>0</v>
      </c>
      <c r="O3713">
        <v>0</v>
      </c>
      <c r="P3713">
        <v>0</v>
      </c>
      <c r="Q3713">
        <v>1.2</v>
      </c>
      <c r="R3713">
        <v>0</v>
      </c>
      <c r="S3713">
        <v>0</v>
      </c>
      <c r="T3713">
        <v>0</v>
      </c>
      <c r="U3713">
        <v>3</v>
      </c>
      <c r="V3713">
        <v>2</v>
      </c>
      <c r="W3713">
        <v>3</v>
      </c>
      <c r="X3713" s="2">
        <v>0</v>
      </c>
    </row>
    <row r="3714" spans="1:24" x14ac:dyDescent="0.25">
      <c r="A3714">
        <f t="shared" si="174"/>
        <v>1</v>
      </c>
      <c r="B3714" t="str">
        <f t="shared" ref="B3714:B3777" si="175">IF(COUNTIFS(Draft_Player,$E3714),COUNTIFS(Draft_Player,$E3714),"")</f>
        <v/>
      </c>
      <c r="C3714" t="str">
        <f t="shared" ref="C3714:C3777" si="176">IF(COUNTIFS(Transfers_Player,$E3714),COUNTIFS(Transfers_Player,$E3714),"")</f>
        <v/>
      </c>
      <c r="D3714">
        <v>2026</v>
      </c>
      <c r="E3714" t="s">
        <v>10203</v>
      </c>
      <c r="F3714" t="s">
        <v>3958</v>
      </c>
      <c r="G3714" t="s">
        <v>32</v>
      </c>
      <c r="H3714" t="s">
        <v>64</v>
      </c>
      <c r="I3714">
        <v>0</v>
      </c>
      <c r="J3714">
        <v>0</v>
      </c>
      <c r="K3714" s="29">
        <v>2.12</v>
      </c>
      <c r="L3714">
        <v>13</v>
      </c>
      <c r="M3714">
        <v>2</v>
      </c>
      <c r="N3714">
        <v>0</v>
      </c>
      <c r="O3714">
        <v>0</v>
      </c>
      <c r="P3714">
        <v>4</v>
      </c>
      <c r="Q3714">
        <v>17</v>
      </c>
      <c r="R3714">
        <v>14</v>
      </c>
      <c r="S3714">
        <v>5</v>
      </c>
      <c r="T3714">
        <v>4</v>
      </c>
      <c r="U3714">
        <v>10</v>
      </c>
      <c r="V3714">
        <v>17</v>
      </c>
      <c r="W3714">
        <v>1</v>
      </c>
      <c r="X3714" s="2">
        <v>0.222</v>
      </c>
    </row>
    <row r="3715" spans="1:24" x14ac:dyDescent="0.25">
      <c r="A3715" t="str">
        <f t="shared" si="174"/>
        <v/>
      </c>
      <c r="B3715" t="str">
        <f t="shared" si="175"/>
        <v/>
      </c>
      <c r="C3715">
        <f t="shared" si="176"/>
        <v>1</v>
      </c>
      <c r="D3715">
        <v>2026</v>
      </c>
      <c r="E3715" t="s">
        <v>6815</v>
      </c>
      <c r="F3715" t="s">
        <v>3958</v>
      </c>
      <c r="G3715" t="s">
        <v>37</v>
      </c>
      <c r="H3715" t="s">
        <v>64</v>
      </c>
      <c r="I3715">
        <v>3</v>
      </c>
      <c r="J3715">
        <v>0</v>
      </c>
      <c r="K3715" s="29">
        <v>2.5499999999999998</v>
      </c>
      <c r="L3715">
        <v>14</v>
      </c>
      <c r="M3715">
        <v>0</v>
      </c>
      <c r="N3715">
        <v>0</v>
      </c>
      <c r="O3715">
        <v>0</v>
      </c>
      <c r="P3715">
        <v>1</v>
      </c>
      <c r="Q3715">
        <v>17.2</v>
      </c>
      <c r="R3715">
        <v>14</v>
      </c>
      <c r="S3715">
        <v>5</v>
      </c>
      <c r="T3715">
        <v>5</v>
      </c>
      <c r="U3715">
        <v>9</v>
      </c>
      <c r="V3715">
        <v>21</v>
      </c>
      <c r="W3715">
        <v>3</v>
      </c>
      <c r="X3715" s="2">
        <v>0.215</v>
      </c>
    </row>
    <row r="3716" spans="1:24" x14ac:dyDescent="0.25">
      <c r="A3716" t="str">
        <f t="shared" si="174"/>
        <v/>
      </c>
      <c r="B3716" t="str">
        <f t="shared" si="175"/>
        <v/>
      </c>
      <c r="C3716" t="str">
        <f t="shared" si="176"/>
        <v/>
      </c>
      <c r="D3716">
        <v>2026</v>
      </c>
      <c r="E3716" t="s">
        <v>10204</v>
      </c>
      <c r="F3716" t="s">
        <v>3958</v>
      </c>
      <c r="G3716" t="s">
        <v>24</v>
      </c>
      <c r="H3716" t="s">
        <v>64</v>
      </c>
      <c r="I3716">
        <v>2</v>
      </c>
      <c r="J3716">
        <v>1</v>
      </c>
      <c r="K3716" s="29">
        <v>3.74</v>
      </c>
      <c r="L3716">
        <v>31</v>
      </c>
      <c r="M3716">
        <v>0</v>
      </c>
      <c r="N3716">
        <v>0</v>
      </c>
      <c r="O3716">
        <v>0</v>
      </c>
      <c r="P3716">
        <v>0</v>
      </c>
      <c r="Q3716">
        <v>21.2</v>
      </c>
      <c r="R3716">
        <v>22</v>
      </c>
      <c r="S3716">
        <v>10</v>
      </c>
      <c r="T3716">
        <v>9</v>
      </c>
      <c r="U3716">
        <v>10</v>
      </c>
      <c r="V3716">
        <v>15</v>
      </c>
      <c r="W3716">
        <v>2</v>
      </c>
      <c r="X3716" s="2">
        <v>0.27500000000000002</v>
      </c>
    </row>
    <row r="3717" spans="1:24" x14ac:dyDescent="0.25">
      <c r="A3717">
        <f t="shared" si="174"/>
        <v>1</v>
      </c>
      <c r="B3717" t="str">
        <f t="shared" si="175"/>
        <v/>
      </c>
      <c r="C3717" t="str">
        <f t="shared" si="176"/>
        <v/>
      </c>
      <c r="D3717">
        <v>2026</v>
      </c>
      <c r="E3717" t="s">
        <v>10205</v>
      </c>
      <c r="F3717" t="s">
        <v>3958</v>
      </c>
      <c r="G3717" t="s">
        <v>29</v>
      </c>
      <c r="H3717" t="s">
        <v>64</v>
      </c>
      <c r="I3717">
        <v>2</v>
      </c>
      <c r="J3717">
        <v>1</v>
      </c>
      <c r="K3717" s="29">
        <v>4.04</v>
      </c>
      <c r="L3717">
        <v>34</v>
      </c>
      <c r="M3717">
        <v>3</v>
      </c>
      <c r="N3717">
        <v>0</v>
      </c>
      <c r="O3717">
        <v>0</v>
      </c>
      <c r="P3717">
        <v>4</v>
      </c>
      <c r="Q3717">
        <v>49</v>
      </c>
      <c r="R3717">
        <v>50</v>
      </c>
      <c r="S3717">
        <v>24</v>
      </c>
      <c r="T3717">
        <v>22</v>
      </c>
      <c r="U3717">
        <v>26</v>
      </c>
      <c r="V3717">
        <v>50</v>
      </c>
      <c r="W3717">
        <v>8</v>
      </c>
      <c r="X3717" s="2">
        <v>0.26700000000000002</v>
      </c>
    </row>
    <row r="3718" spans="1:24" x14ac:dyDescent="0.25">
      <c r="A3718" t="str">
        <f t="shared" si="174"/>
        <v/>
      </c>
      <c r="B3718" t="str">
        <f t="shared" si="175"/>
        <v/>
      </c>
      <c r="C3718">
        <f t="shared" si="176"/>
        <v>1</v>
      </c>
      <c r="D3718">
        <v>2026</v>
      </c>
      <c r="E3718" t="s">
        <v>6745</v>
      </c>
      <c r="F3718" t="s">
        <v>3958</v>
      </c>
      <c r="G3718" t="s">
        <v>37</v>
      </c>
      <c r="H3718" t="s">
        <v>64</v>
      </c>
      <c r="I3718">
        <v>0</v>
      </c>
      <c r="J3718">
        <v>0</v>
      </c>
      <c r="K3718" s="29">
        <v>4.91</v>
      </c>
      <c r="L3718">
        <v>15</v>
      </c>
      <c r="M3718">
        <v>0</v>
      </c>
      <c r="N3718">
        <v>0</v>
      </c>
      <c r="O3718">
        <v>0</v>
      </c>
      <c r="P3718">
        <v>0</v>
      </c>
      <c r="Q3718">
        <v>11</v>
      </c>
      <c r="R3718">
        <v>6</v>
      </c>
      <c r="S3718">
        <v>7</v>
      </c>
      <c r="T3718">
        <v>6</v>
      </c>
      <c r="U3718">
        <v>9</v>
      </c>
      <c r="V3718">
        <v>12</v>
      </c>
      <c r="W3718">
        <v>2</v>
      </c>
      <c r="X3718" s="2">
        <v>0.158</v>
      </c>
    </row>
    <row r="3719" spans="1:24" x14ac:dyDescent="0.25">
      <c r="A3719">
        <f t="shared" si="174"/>
        <v>1</v>
      </c>
      <c r="B3719" t="str">
        <f t="shared" si="175"/>
        <v/>
      </c>
      <c r="C3719" t="str">
        <f t="shared" si="176"/>
        <v/>
      </c>
      <c r="D3719">
        <v>2026</v>
      </c>
      <c r="E3719" t="s">
        <v>10206</v>
      </c>
      <c r="F3719" t="s">
        <v>3958</v>
      </c>
      <c r="G3719" t="s">
        <v>32</v>
      </c>
      <c r="H3719" t="s">
        <v>64</v>
      </c>
      <c r="I3719">
        <v>0</v>
      </c>
      <c r="J3719">
        <v>0</v>
      </c>
      <c r="K3719" s="29">
        <v>5.19</v>
      </c>
      <c r="L3719">
        <v>19</v>
      </c>
      <c r="M3719">
        <v>0</v>
      </c>
      <c r="N3719">
        <v>0</v>
      </c>
      <c r="O3719">
        <v>0</v>
      </c>
      <c r="P3719">
        <v>0</v>
      </c>
      <c r="Q3719">
        <v>8.1999999999999993</v>
      </c>
      <c r="R3719">
        <v>11</v>
      </c>
      <c r="S3719">
        <v>5</v>
      </c>
      <c r="T3719">
        <v>5</v>
      </c>
      <c r="U3719">
        <v>8</v>
      </c>
      <c r="V3719">
        <v>7</v>
      </c>
      <c r="W3719">
        <v>3</v>
      </c>
      <c r="X3719" s="2">
        <v>0.35499999999999998</v>
      </c>
    </row>
    <row r="3720" spans="1:24" x14ac:dyDescent="0.25">
      <c r="A3720" t="str">
        <f t="shared" si="174"/>
        <v/>
      </c>
      <c r="B3720" t="str">
        <f t="shared" si="175"/>
        <v/>
      </c>
      <c r="C3720" t="str">
        <f t="shared" si="176"/>
        <v/>
      </c>
      <c r="D3720">
        <v>2026</v>
      </c>
      <c r="E3720" t="s">
        <v>10207</v>
      </c>
      <c r="F3720" t="s">
        <v>3958</v>
      </c>
      <c r="G3720" t="s">
        <v>37</v>
      </c>
      <c r="H3720" t="s">
        <v>64</v>
      </c>
      <c r="I3720">
        <v>5</v>
      </c>
      <c r="J3720">
        <v>5</v>
      </c>
      <c r="K3720" s="29">
        <v>5.36</v>
      </c>
      <c r="L3720">
        <v>22</v>
      </c>
      <c r="M3720">
        <v>2</v>
      </c>
      <c r="N3720">
        <v>0</v>
      </c>
      <c r="O3720">
        <v>0</v>
      </c>
      <c r="P3720">
        <v>1</v>
      </c>
      <c r="Q3720">
        <v>42</v>
      </c>
      <c r="R3720">
        <v>46</v>
      </c>
      <c r="S3720">
        <v>26</v>
      </c>
      <c r="T3720">
        <v>25</v>
      </c>
      <c r="U3720">
        <v>15</v>
      </c>
      <c r="V3720">
        <v>39</v>
      </c>
      <c r="W3720">
        <v>4</v>
      </c>
      <c r="X3720" s="2">
        <v>0.28399999999999997</v>
      </c>
    </row>
    <row r="3721" spans="1:24" x14ac:dyDescent="0.25">
      <c r="A3721" t="str">
        <f t="shared" si="174"/>
        <v/>
      </c>
      <c r="B3721" t="str">
        <f t="shared" si="175"/>
        <v/>
      </c>
      <c r="C3721" t="str">
        <f t="shared" si="176"/>
        <v/>
      </c>
      <c r="D3721">
        <v>2026</v>
      </c>
      <c r="E3721" t="s">
        <v>10208</v>
      </c>
      <c r="F3721" t="s">
        <v>3958</v>
      </c>
      <c r="G3721" t="s">
        <v>37</v>
      </c>
      <c r="H3721" t="s">
        <v>64</v>
      </c>
      <c r="I3721">
        <v>0</v>
      </c>
      <c r="J3721">
        <v>1</v>
      </c>
      <c r="K3721" s="29">
        <v>6.06</v>
      </c>
      <c r="L3721">
        <v>18</v>
      </c>
      <c r="M3721">
        <v>0</v>
      </c>
      <c r="N3721">
        <v>0</v>
      </c>
      <c r="O3721">
        <v>0</v>
      </c>
      <c r="P3721">
        <v>0</v>
      </c>
      <c r="Q3721">
        <v>16.100000000000001</v>
      </c>
      <c r="R3721">
        <v>17</v>
      </c>
      <c r="S3721">
        <v>17</v>
      </c>
      <c r="T3721">
        <v>11</v>
      </c>
      <c r="U3721">
        <v>14</v>
      </c>
      <c r="V3721">
        <v>13</v>
      </c>
      <c r="W3721">
        <v>6</v>
      </c>
      <c r="X3721" s="2">
        <v>0.27</v>
      </c>
    </row>
    <row r="3722" spans="1:24" x14ac:dyDescent="0.25">
      <c r="A3722" t="str">
        <f t="shared" si="174"/>
        <v/>
      </c>
      <c r="B3722" t="str">
        <f t="shared" si="175"/>
        <v/>
      </c>
      <c r="C3722">
        <f t="shared" si="176"/>
        <v>1</v>
      </c>
      <c r="D3722">
        <v>2026</v>
      </c>
      <c r="E3722" t="s">
        <v>3967</v>
      </c>
      <c r="F3722" t="s">
        <v>3958</v>
      </c>
      <c r="G3722" t="s">
        <v>37</v>
      </c>
      <c r="H3722" t="s">
        <v>64</v>
      </c>
      <c r="I3722">
        <v>1</v>
      </c>
      <c r="J3722">
        <v>3</v>
      </c>
      <c r="K3722" s="29">
        <v>6.75</v>
      </c>
      <c r="L3722">
        <v>10</v>
      </c>
      <c r="M3722">
        <v>1</v>
      </c>
      <c r="N3722">
        <v>0</v>
      </c>
      <c r="O3722">
        <v>0</v>
      </c>
      <c r="P3722">
        <v>0</v>
      </c>
      <c r="Q3722">
        <v>10.199999999999999</v>
      </c>
      <c r="R3722">
        <v>10</v>
      </c>
      <c r="S3722">
        <v>10</v>
      </c>
      <c r="T3722">
        <v>8</v>
      </c>
      <c r="U3722">
        <v>10</v>
      </c>
      <c r="V3722">
        <v>10</v>
      </c>
      <c r="W3722">
        <v>3</v>
      </c>
      <c r="X3722" s="2">
        <v>0.24399999999999999</v>
      </c>
    </row>
    <row r="3723" spans="1:24" x14ac:dyDescent="0.25">
      <c r="A3723" t="str">
        <f t="shared" si="174"/>
        <v/>
      </c>
      <c r="B3723" t="str">
        <f t="shared" si="175"/>
        <v/>
      </c>
      <c r="C3723" t="str">
        <f t="shared" si="176"/>
        <v/>
      </c>
      <c r="D3723">
        <v>2026</v>
      </c>
      <c r="E3723" t="s">
        <v>10209</v>
      </c>
      <c r="F3723" t="s">
        <v>3958</v>
      </c>
      <c r="G3723" t="s">
        <v>37</v>
      </c>
      <c r="H3723" t="s">
        <v>64</v>
      </c>
      <c r="I3723">
        <v>3</v>
      </c>
      <c r="J3723">
        <v>4</v>
      </c>
      <c r="K3723" s="29">
        <v>7.33</v>
      </c>
      <c r="L3723">
        <v>19</v>
      </c>
      <c r="M3723">
        <v>9</v>
      </c>
      <c r="N3723">
        <v>0</v>
      </c>
      <c r="O3723">
        <v>0</v>
      </c>
      <c r="P3723">
        <v>0</v>
      </c>
      <c r="Q3723">
        <v>50.1</v>
      </c>
      <c r="R3723">
        <v>58</v>
      </c>
      <c r="S3723">
        <v>49</v>
      </c>
      <c r="T3723">
        <v>41</v>
      </c>
      <c r="U3723">
        <v>28</v>
      </c>
      <c r="V3723">
        <v>36</v>
      </c>
      <c r="W3723">
        <v>18</v>
      </c>
      <c r="X3723" s="2">
        <v>0.28999999999999998</v>
      </c>
    </row>
    <row r="3724" spans="1:24" x14ac:dyDescent="0.25">
      <c r="A3724" t="str">
        <f t="shared" si="174"/>
        <v/>
      </c>
      <c r="B3724" t="str">
        <f t="shared" si="175"/>
        <v/>
      </c>
      <c r="C3724" t="str">
        <f t="shared" si="176"/>
        <v/>
      </c>
      <c r="D3724">
        <v>2026</v>
      </c>
      <c r="E3724" t="s">
        <v>10210</v>
      </c>
      <c r="F3724" t="s">
        <v>3958</v>
      </c>
      <c r="G3724" t="s">
        <v>24</v>
      </c>
      <c r="H3724" t="s">
        <v>64</v>
      </c>
      <c r="I3724">
        <v>0</v>
      </c>
      <c r="J3724">
        <v>0</v>
      </c>
      <c r="K3724" s="29">
        <v>7.88</v>
      </c>
      <c r="L3724">
        <v>8</v>
      </c>
      <c r="M3724">
        <v>0</v>
      </c>
      <c r="N3724">
        <v>0</v>
      </c>
      <c r="O3724">
        <v>0</v>
      </c>
      <c r="P3724">
        <v>0</v>
      </c>
      <c r="Q3724">
        <v>8</v>
      </c>
      <c r="R3724">
        <v>11</v>
      </c>
      <c r="S3724">
        <v>8</v>
      </c>
      <c r="T3724">
        <v>7</v>
      </c>
      <c r="U3724">
        <v>4</v>
      </c>
      <c r="V3724">
        <v>5</v>
      </c>
      <c r="W3724">
        <v>0</v>
      </c>
      <c r="X3724" s="2">
        <v>0.35499999999999998</v>
      </c>
    </row>
    <row r="3725" spans="1:24" x14ac:dyDescent="0.25">
      <c r="A3725" t="str">
        <f t="shared" si="174"/>
        <v/>
      </c>
      <c r="B3725" t="str">
        <f t="shared" si="175"/>
        <v/>
      </c>
      <c r="C3725" t="str">
        <f t="shared" si="176"/>
        <v/>
      </c>
      <c r="D3725">
        <v>2026</v>
      </c>
      <c r="E3725" t="s">
        <v>10211</v>
      </c>
      <c r="F3725" t="s">
        <v>3958</v>
      </c>
      <c r="G3725" t="s">
        <v>37</v>
      </c>
      <c r="H3725" t="s">
        <v>64</v>
      </c>
      <c r="I3725">
        <v>2</v>
      </c>
      <c r="J3725">
        <v>2</v>
      </c>
      <c r="K3725" s="29">
        <v>8.1</v>
      </c>
      <c r="L3725">
        <v>20</v>
      </c>
      <c r="M3725">
        <v>3</v>
      </c>
      <c r="N3725">
        <v>0</v>
      </c>
      <c r="O3725">
        <v>0</v>
      </c>
      <c r="P3725">
        <v>0</v>
      </c>
      <c r="Q3725">
        <v>26.2</v>
      </c>
      <c r="R3725">
        <v>32</v>
      </c>
      <c r="S3725">
        <v>25</v>
      </c>
      <c r="T3725">
        <v>24</v>
      </c>
      <c r="U3725">
        <v>13</v>
      </c>
      <c r="V3725">
        <v>12</v>
      </c>
      <c r="W3725">
        <v>1</v>
      </c>
      <c r="X3725" s="2">
        <v>0.28599999999999998</v>
      </c>
    </row>
    <row r="3726" spans="1:24" x14ac:dyDescent="0.25">
      <c r="A3726">
        <f t="shared" si="174"/>
        <v>1</v>
      </c>
      <c r="B3726" t="str">
        <f t="shared" si="175"/>
        <v/>
      </c>
      <c r="C3726" t="str">
        <f t="shared" si="176"/>
        <v/>
      </c>
      <c r="D3726">
        <v>2026</v>
      </c>
      <c r="E3726" t="s">
        <v>10212</v>
      </c>
      <c r="F3726" t="s">
        <v>3958</v>
      </c>
      <c r="G3726" t="s">
        <v>29</v>
      </c>
      <c r="H3726" t="s">
        <v>64</v>
      </c>
      <c r="I3726">
        <v>3</v>
      </c>
      <c r="J3726">
        <v>2</v>
      </c>
      <c r="K3726" s="29">
        <v>8.1</v>
      </c>
      <c r="L3726">
        <v>23</v>
      </c>
      <c r="M3726">
        <v>9</v>
      </c>
      <c r="N3726">
        <v>0</v>
      </c>
      <c r="O3726">
        <v>0</v>
      </c>
      <c r="P3726">
        <v>0</v>
      </c>
      <c r="Q3726">
        <v>40</v>
      </c>
      <c r="R3726">
        <v>49</v>
      </c>
      <c r="S3726">
        <v>40</v>
      </c>
      <c r="T3726">
        <v>36</v>
      </c>
      <c r="U3726">
        <v>20</v>
      </c>
      <c r="V3726">
        <v>31</v>
      </c>
      <c r="W3726">
        <v>13</v>
      </c>
      <c r="X3726" s="2">
        <v>0.308</v>
      </c>
    </row>
    <row r="3727" spans="1:24" x14ac:dyDescent="0.25">
      <c r="A3727" t="str">
        <f t="shared" si="174"/>
        <v/>
      </c>
      <c r="B3727" t="str">
        <f t="shared" si="175"/>
        <v/>
      </c>
      <c r="C3727" t="str">
        <f t="shared" si="176"/>
        <v/>
      </c>
      <c r="D3727">
        <v>2026</v>
      </c>
      <c r="E3727" t="s">
        <v>10213</v>
      </c>
      <c r="F3727" t="s">
        <v>3958</v>
      </c>
      <c r="G3727" t="s">
        <v>37</v>
      </c>
      <c r="H3727" t="s">
        <v>64</v>
      </c>
      <c r="I3727">
        <v>0</v>
      </c>
      <c r="J3727">
        <v>0</v>
      </c>
      <c r="K3727" s="29">
        <v>9</v>
      </c>
      <c r="L3727">
        <v>2</v>
      </c>
      <c r="M3727">
        <v>0</v>
      </c>
      <c r="N3727">
        <v>0</v>
      </c>
      <c r="O3727">
        <v>0</v>
      </c>
      <c r="P3727">
        <v>0</v>
      </c>
      <c r="Q3727">
        <v>1</v>
      </c>
      <c r="R3727">
        <v>2</v>
      </c>
      <c r="S3727">
        <v>1</v>
      </c>
      <c r="T3727">
        <v>1</v>
      </c>
      <c r="U3727">
        <v>1</v>
      </c>
      <c r="V3727">
        <v>2</v>
      </c>
      <c r="W3727">
        <v>2</v>
      </c>
      <c r="X3727" s="2">
        <v>0.4</v>
      </c>
    </row>
    <row r="3728" spans="1:24" x14ac:dyDescent="0.25">
      <c r="A3728" t="str">
        <f t="shared" si="174"/>
        <v/>
      </c>
      <c r="B3728" t="str">
        <f t="shared" si="175"/>
        <v/>
      </c>
      <c r="C3728" t="str">
        <f t="shared" si="176"/>
        <v/>
      </c>
      <c r="D3728">
        <v>2026</v>
      </c>
      <c r="E3728" t="s">
        <v>10214</v>
      </c>
      <c r="F3728" t="s">
        <v>3958</v>
      </c>
      <c r="G3728" t="s">
        <v>37</v>
      </c>
      <c r="H3728" t="s">
        <v>64</v>
      </c>
      <c r="I3728">
        <v>0</v>
      </c>
      <c r="J3728">
        <v>0</v>
      </c>
      <c r="K3728" s="29">
        <v>10.8</v>
      </c>
      <c r="L3728">
        <v>8</v>
      </c>
      <c r="M3728">
        <v>0</v>
      </c>
      <c r="N3728">
        <v>0</v>
      </c>
      <c r="O3728">
        <v>0</v>
      </c>
      <c r="P3728">
        <v>0</v>
      </c>
      <c r="Q3728">
        <v>5</v>
      </c>
      <c r="R3728">
        <v>13</v>
      </c>
      <c r="S3728">
        <v>6</v>
      </c>
      <c r="T3728">
        <v>6</v>
      </c>
      <c r="U3728">
        <v>1</v>
      </c>
      <c r="V3728">
        <v>4</v>
      </c>
      <c r="W3728">
        <v>0</v>
      </c>
      <c r="X3728" s="2">
        <v>0.48099999999999998</v>
      </c>
    </row>
    <row r="3729" spans="1:24" x14ac:dyDescent="0.25">
      <c r="A3729" t="str">
        <f t="shared" si="174"/>
        <v/>
      </c>
      <c r="B3729" t="str">
        <f t="shared" si="175"/>
        <v/>
      </c>
      <c r="C3729" t="str">
        <f t="shared" si="176"/>
        <v/>
      </c>
      <c r="D3729">
        <v>2026</v>
      </c>
      <c r="E3729" t="s">
        <v>10215</v>
      </c>
      <c r="F3729" t="s">
        <v>3958</v>
      </c>
      <c r="G3729" t="s">
        <v>37</v>
      </c>
      <c r="H3729" t="s">
        <v>64</v>
      </c>
      <c r="I3729">
        <v>0</v>
      </c>
      <c r="J3729">
        <v>0</v>
      </c>
      <c r="K3729" s="29">
        <v>11.57</v>
      </c>
      <c r="L3729">
        <v>8</v>
      </c>
      <c r="M3729">
        <v>0</v>
      </c>
      <c r="N3729">
        <v>0</v>
      </c>
      <c r="O3729">
        <v>0</v>
      </c>
      <c r="P3729">
        <v>0</v>
      </c>
      <c r="Q3729">
        <v>4.2</v>
      </c>
      <c r="R3729">
        <v>4</v>
      </c>
      <c r="S3729">
        <v>6</v>
      </c>
      <c r="T3729">
        <v>6</v>
      </c>
      <c r="U3729">
        <v>4</v>
      </c>
      <c r="V3729">
        <v>3</v>
      </c>
      <c r="W3729">
        <v>2</v>
      </c>
      <c r="X3729" s="2">
        <v>0.222</v>
      </c>
    </row>
    <row r="3730" spans="1:24" x14ac:dyDescent="0.25">
      <c r="A3730">
        <f t="shared" si="174"/>
        <v>1</v>
      </c>
      <c r="B3730" t="str">
        <f t="shared" si="175"/>
        <v/>
      </c>
      <c r="C3730">
        <f t="shared" si="176"/>
        <v>1</v>
      </c>
      <c r="D3730">
        <v>2026</v>
      </c>
      <c r="E3730" t="s">
        <v>5884</v>
      </c>
      <c r="F3730" t="s">
        <v>3958</v>
      </c>
      <c r="G3730" t="s">
        <v>29</v>
      </c>
      <c r="H3730" t="s">
        <v>64</v>
      </c>
      <c r="I3730">
        <v>0</v>
      </c>
      <c r="J3730">
        <v>0</v>
      </c>
      <c r="K3730" s="29">
        <v>12.46</v>
      </c>
      <c r="L3730">
        <v>7</v>
      </c>
      <c r="M3730">
        <v>0</v>
      </c>
      <c r="N3730">
        <v>0</v>
      </c>
      <c r="O3730">
        <v>0</v>
      </c>
      <c r="P3730">
        <v>0</v>
      </c>
      <c r="Q3730">
        <v>4.0999999999999996</v>
      </c>
      <c r="R3730">
        <v>9</v>
      </c>
      <c r="S3730">
        <v>6</v>
      </c>
      <c r="T3730">
        <v>6</v>
      </c>
      <c r="U3730">
        <v>3</v>
      </c>
      <c r="V3730">
        <v>4</v>
      </c>
      <c r="W3730">
        <v>2</v>
      </c>
      <c r="X3730" s="2">
        <v>0.45</v>
      </c>
    </row>
    <row r="3731" spans="1:24" x14ac:dyDescent="0.25">
      <c r="A3731">
        <f t="shared" si="174"/>
        <v>1</v>
      </c>
      <c r="B3731" t="str">
        <f t="shared" si="175"/>
        <v/>
      </c>
      <c r="C3731" t="str">
        <f t="shared" si="176"/>
        <v/>
      </c>
      <c r="D3731">
        <v>2026</v>
      </c>
      <c r="E3731" t="s">
        <v>10216</v>
      </c>
      <c r="F3731" t="s">
        <v>3958</v>
      </c>
      <c r="G3731" t="s">
        <v>29</v>
      </c>
      <c r="H3731" t="s">
        <v>64</v>
      </c>
      <c r="I3731">
        <v>0</v>
      </c>
      <c r="J3731">
        <v>1</v>
      </c>
      <c r="K3731" s="29">
        <v>12.91</v>
      </c>
      <c r="L3731">
        <v>11</v>
      </c>
      <c r="M3731">
        <v>0</v>
      </c>
      <c r="N3731">
        <v>0</v>
      </c>
      <c r="O3731">
        <v>0</v>
      </c>
      <c r="P3731">
        <v>0</v>
      </c>
      <c r="Q3731">
        <v>7.2</v>
      </c>
      <c r="R3731">
        <v>10</v>
      </c>
      <c r="S3731">
        <v>11</v>
      </c>
      <c r="T3731">
        <v>11</v>
      </c>
      <c r="U3731">
        <v>8</v>
      </c>
      <c r="V3731">
        <v>6</v>
      </c>
      <c r="W3731">
        <v>0</v>
      </c>
      <c r="X3731" s="2">
        <v>0.313</v>
      </c>
    </row>
    <row r="3732" spans="1:24" x14ac:dyDescent="0.25">
      <c r="A3732" t="str">
        <f t="shared" si="174"/>
        <v/>
      </c>
      <c r="B3732" t="str">
        <f t="shared" si="175"/>
        <v/>
      </c>
      <c r="C3732" t="str">
        <f t="shared" si="176"/>
        <v/>
      </c>
      <c r="D3732">
        <v>2026</v>
      </c>
      <c r="E3732" t="s">
        <v>10217</v>
      </c>
      <c r="F3732" t="s">
        <v>3958</v>
      </c>
      <c r="G3732" t="s">
        <v>24</v>
      </c>
      <c r="H3732" t="s">
        <v>64</v>
      </c>
      <c r="I3732">
        <v>0</v>
      </c>
      <c r="J3732">
        <v>0</v>
      </c>
      <c r="K3732" s="29">
        <v>13.5</v>
      </c>
      <c r="L3732">
        <v>12</v>
      </c>
      <c r="M3732">
        <v>0</v>
      </c>
      <c r="N3732">
        <v>0</v>
      </c>
      <c r="O3732">
        <v>0</v>
      </c>
      <c r="P3732">
        <v>0</v>
      </c>
      <c r="Q3732">
        <v>8</v>
      </c>
      <c r="R3732">
        <v>9</v>
      </c>
      <c r="S3732">
        <v>12</v>
      </c>
      <c r="T3732">
        <v>12</v>
      </c>
      <c r="U3732">
        <v>9</v>
      </c>
      <c r="V3732">
        <v>6</v>
      </c>
      <c r="W3732">
        <v>3</v>
      </c>
      <c r="X3732" s="2">
        <v>0.3</v>
      </c>
    </row>
    <row r="3733" spans="1:24" x14ac:dyDescent="0.25">
      <c r="A3733" t="str">
        <f t="shared" si="174"/>
        <v/>
      </c>
      <c r="B3733" t="str">
        <f t="shared" si="175"/>
        <v/>
      </c>
      <c r="C3733" t="str">
        <f t="shared" si="176"/>
        <v/>
      </c>
      <c r="D3733">
        <v>2026</v>
      </c>
      <c r="E3733" t="s">
        <v>10218</v>
      </c>
      <c r="F3733" t="s">
        <v>3958</v>
      </c>
      <c r="G3733" t="s">
        <v>37</v>
      </c>
      <c r="H3733" t="s">
        <v>64</v>
      </c>
      <c r="I3733">
        <v>0</v>
      </c>
      <c r="J3733">
        <v>1</v>
      </c>
      <c r="K3733" s="29">
        <v>67.5</v>
      </c>
      <c r="L3733">
        <v>1</v>
      </c>
      <c r="M3733">
        <v>1</v>
      </c>
      <c r="N3733">
        <v>0</v>
      </c>
      <c r="O3733">
        <v>0</v>
      </c>
      <c r="P3733">
        <v>0</v>
      </c>
      <c r="Q3733">
        <v>0.2</v>
      </c>
      <c r="R3733">
        <v>3</v>
      </c>
      <c r="S3733">
        <v>5</v>
      </c>
      <c r="T3733">
        <v>5</v>
      </c>
      <c r="U3733">
        <v>1</v>
      </c>
      <c r="V3733">
        <v>1</v>
      </c>
      <c r="W3733">
        <v>2</v>
      </c>
      <c r="X3733" s="2">
        <v>0.6</v>
      </c>
    </row>
    <row r="3734" spans="1:24" x14ac:dyDescent="0.25">
      <c r="A3734">
        <f t="shared" si="174"/>
        <v>1</v>
      </c>
      <c r="B3734" t="str">
        <f t="shared" si="175"/>
        <v/>
      </c>
      <c r="C3734" t="str">
        <f t="shared" si="176"/>
        <v/>
      </c>
      <c r="D3734">
        <v>2026</v>
      </c>
      <c r="E3734" t="s">
        <v>10219</v>
      </c>
      <c r="F3734" t="s">
        <v>3978</v>
      </c>
      <c r="G3734" t="s">
        <v>32</v>
      </c>
      <c r="H3734" t="s">
        <v>64</v>
      </c>
      <c r="I3734">
        <v>2</v>
      </c>
      <c r="J3734">
        <v>3</v>
      </c>
      <c r="K3734" s="29">
        <v>5.07</v>
      </c>
      <c r="L3734">
        <v>26</v>
      </c>
      <c r="M3734">
        <v>2</v>
      </c>
      <c r="N3734">
        <v>0</v>
      </c>
      <c r="O3734">
        <v>0</v>
      </c>
      <c r="P3734">
        <v>0</v>
      </c>
      <c r="Q3734">
        <v>55</v>
      </c>
      <c r="R3734">
        <v>63</v>
      </c>
      <c r="S3734">
        <v>36</v>
      </c>
      <c r="T3734">
        <v>31</v>
      </c>
      <c r="U3734">
        <v>20</v>
      </c>
      <c r="V3734">
        <v>46</v>
      </c>
      <c r="W3734">
        <v>8</v>
      </c>
      <c r="X3734" s="2">
        <v>0.29199999999999998</v>
      </c>
    </row>
    <row r="3735" spans="1:24" x14ac:dyDescent="0.25">
      <c r="A3735">
        <f t="shared" si="174"/>
        <v>1</v>
      </c>
      <c r="B3735" t="str">
        <f t="shared" si="175"/>
        <v/>
      </c>
      <c r="C3735" t="str">
        <f t="shared" si="176"/>
        <v/>
      </c>
      <c r="D3735">
        <v>2026</v>
      </c>
      <c r="E3735" t="s">
        <v>10220</v>
      </c>
      <c r="F3735" t="s">
        <v>3978</v>
      </c>
      <c r="G3735" t="s">
        <v>29</v>
      </c>
      <c r="H3735" t="s">
        <v>64</v>
      </c>
      <c r="I3735">
        <v>4</v>
      </c>
      <c r="J3735">
        <v>6</v>
      </c>
      <c r="K3735" s="29">
        <v>6.24</v>
      </c>
      <c r="L3735">
        <v>14</v>
      </c>
      <c r="M3735">
        <v>14</v>
      </c>
      <c r="N3735">
        <v>0</v>
      </c>
      <c r="O3735">
        <v>0</v>
      </c>
      <c r="P3735">
        <v>0</v>
      </c>
      <c r="Q3735">
        <v>75</v>
      </c>
      <c r="R3735">
        <v>82</v>
      </c>
      <c r="S3735">
        <v>53</v>
      </c>
      <c r="T3735">
        <v>52</v>
      </c>
      <c r="U3735">
        <v>32</v>
      </c>
      <c r="V3735">
        <v>60</v>
      </c>
      <c r="W3735">
        <v>6</v>
      </c>
      <c r="X3735" s="2">
        <v>0.28000000000000003</v>
      </c>
    </row>
    <row r="3736" spans="1:24" x14ac:dyDescent="0.25">
      <c r="A3736">
        <f t="shared" si="174"/>
        <v>1</v>
      </c>
      <c r="B3736" t="str">
        <f t="shared" si="175"/>
        <v/>
      </c>
      <c r="C3736" t="str">
        <f t="shared" si="176"/>
        <v/>
      </c>
      <c r="D3736">
        <v>2026</v>
      </c>
      <c r="E3736" t="s">
        <v>10221</v>
      </c>
      <c r="F3736" t="s">
        <v>3978</v>
      </c>
      <c r="G3736" t="s">
        <v>29</v>
      </c>
      <c r="H3736" t="s">
        <v>64</v>
      </c>
      <c r="I3736">
        <v>2</v>
      </c>
      <c r="J3736">
        <v>5</v>
      </c>
      <c r="K3736" s="29">
        <v>6.71</v>
      </c>
      <c r="L3736">
        <v>28</v>
      </c>
      <c r="M3736">
        <v>0</v>
      </c>
      <c r="N3736">
        <v>0</v>
      </c>
      <c r="O3736">
        <v>0</v>
      </c>
      <c r="P3736">
        <v>2</v>
      </c>
      <c r="Q3736">
        <v>52.1</v>
      </c>
      <c r="R3736">
        <v>65</v>
      </c>
      <c r="S3736">
        <v>41</v>
      </c>
      <c r="T3736">
        <v>39</v>
      </c>
      <c r="U3736">
        <v>29</v>
      </c>
      <c r="V3736">
        <v>54</v>
      </c>
      <c r="W3736">
        <v>9</v>
      </c>
      <c r="X3736" s="2">
        <v>0.30499999999999999</v>
      </c>
    </row>
    <row r="3737" spans="1:24" x14ac:dyDescent="0.25">
      <c r="A3737">
        <f t="shared" si="174"/>
        <v>1</v>
      </c>
      <c r="B3737" t="str">
        <f t="shared" si="175"/>
        <v/>
      </c>
      <c r="C3737" t="str">
        <f t="shared" si="176"/>
        <v/>
      </c>
      <c r="D3737">
        <v>2026</v>
      </c>
      <c r="E3737" t="s">
        <v>10222</v>
      </c>
      <c r="F3737" t="s">
        <v>3978</v>
      </c>
      <c r="G3737" t="s">
        <v>32</v>
      </c>
      <c r="H3737" t="s">
        <v>64</v>
      </c>
      <c r="I3737">
        <v>2</v>
      </c>
      <c r="J3737">
        <v>7</v>
      </c>
      <c r="K3737" s="29">
        <v>7.39</v>
      </c>
      <c r="L3737">
        <v>20</v>
      </c>
      <c r="M3737">
        <v>14</v>
      </c>
      <c r="N3737">
        <v>0</v>
      </c>
      <c r="O3737">
        <v>0</v>
      </c>
      <c r="P3737">
        <v>0</v>
      </c>
      <c r="Q3737">
        <v>63.1</v>
      </c>
      <c r="R3737">
        <v>86</v>
      </c>
      <c r="S3737">
        <v>56</v>
      </c>
      <c r="T3737">
        <v>52</v>
      </c>
      <c r="U3737">
        <v>23</v>
      </c>
      <c r="V3737">
        <v>45</v>
      </c>
      <c r="W3737">
        <v>4</v>
      </c>
      <c r="X3737" s="2">
        <v>0.33200000000000002</v>
      </c>
    </row>
    <row r="3738" spans="1:24" x14ac:dyDescent="0.25">
      <c r="A3738">
        <f t="shared" si="174"/>
        <v>1</v>
      </c>
      <c r="B3738" t="str">
        <f t="shared" si="175"/>
        <v/>
      </c>
      <c r="C3738" t="str">
        <f t="shared" si="176"/>
        <v/>
      </c>
      <c r="D3738">
        <v>2026</v>
      </c>
      <c r="E3738" t="s">
        <v>10223</v>
      </c>
      <c r="F3738" t="s">
        <v>3978</v>
      </c>
      <c r="G3738" t="s">
        <v>29</v>
      </c>
      <c r="H3738" t="s">
        <v>64</v>
      </c>
      <c r="I3738">
        <v>0</v>
      </c>
      <c r="J3738">
        <v>1</v>
      </c>
      <c r="K3738" s="29">
        <v>5.87</v>
      </c>
      <c r="L3738">
        <v>20</v>
      </c>
      <c r="M3738">
        <v>0</v>
      </c>
      <c r="N3738">
        <v>0</v>
      </c>
      <c r="O3738">
        <v>0</v>
      </c>
      <c r="P3738">
        <v>1</v>
      </c>
      <c r="Q3738">
        <v>38.1</v>
      </c>
      <c r="R3738">
        <v>46</v>
      </c>
      <c r="S3738">
        <v>28</v>
      </c>
      <c r="T3738">
        <v>25</v>
      </c>
      <c r="U3738">
        <v>23</v>
      </c>
      <c r="V3738">
        <v>29</v>
      </c>
      <c r="W3738">
        <v>6</v>
      </c>
      <c r="X3738" s="2">
        <v>0.30099999999999999</v>
      </c>
    </row>
    <row r="3739" spans="1:24" x14ac:dyDescent="0.25">
      <c r="A3739" t="str">
        <f t="shared" si="174"/>
        <v/>
      </c>
      <c r="B3739" t="str">
        <f t="shared" si="175"/>
        <v/>
      </c>
      <c r="C3739" t="str">
        <f t="shared" si="176"/>
        <v/>
      </c>
      <c r="D3739">
        <v>2026</v>
      </c>
      <c r="E3739" t="s">
        <v>10224</v>
      </c>
      <c r="F3739" t="s">
        <v>3978</v>
      </c>
      <c r="G3739" t="s">
        <v>37</v>
      </c>
      <c r="H3739" t="s">
        <v>64</v>
      </c>
      <c r="I3739">
        <v>2</v>
      </c>
      <c r="J3739">
        <v>2</v>
      </c>
      <c r="K3739" s="29">
        <v>6.3</v>
      </c>
      <c r="L3739">
        <v>16</v>
      </c>
      <c r="M3739">
        <v>9</v>
      </c>
      <c r="N3739">
        <v>0</v>
      </c>
      <c r="O3739">
        <v>0</v>
      </c>
      <c r="P3739">
        <v>0</v>
      </c>
      <c r="Q3739">
        <v>40</v>
      </c>
      <c r="R3739">
        <v>42</v>
      </c>
      <c r="S3739">
        <v>31</v>
      </c>
      <c r="T3739">
        <v>28</v>
      </c>
      <c r="U3739">
        <v>26</v>
      </c>
      <c r="V3739">
        <v>36</v>
      </c>
      <c r="W3739">
        <v>5</v>
      </c>
      <c r="X3739" s="2">
        <v>0.27100000000000002</v>
      </c>
    </row>
    <row r="3740" spans="1:24" x14ac:dyDescent="0.25">
      <c r="A3740" t="str">
        <f t="shared" si="174"/>
        <v/>
      </c>
      <c r="B3740" t="str">
        <f t="shared" si="175"/>
        <v/>
      </c>
      <c r="C3740" t="str">
        <f t="shared" si="176"/>
        <v/>
      </c>
      <c r="D3740">
        <v>2026</v>
      </c>
      <c r="E3740" t="s">
        <v>10225</v>
      </c>
      <c r="F3740" t="s">
        <v>3978</v>
      </c>
      <c r="G3740" t="s">
        <v>37</v>
      </c>
      <c r="H3740" t="s">
        <v>64</v>
      </c>
      <c r="I3740">
        <v>2</v>
      </c>
      <c r="J3740">
        <v>2</v>
      </c>
      <c r="K3740" s="29">
        <v>6.75</v>
      </c>
      <c r="L3740">
        <v>7</v>
      </c>
      <c r="M3740">
        <v>3</v>
      </c>
      <c r="N3740">
        <v>0</v>
      </c>
      <c r="O3740">
        <v>0</v>
      </c>
      <c r="P3740">
        <v>0</v>
      </c>
      <c r="Q3740">
        <v>21.1</v>
      </c>
      <c r="R3740">
        <v>17</v>
      </c>
      <c r="S3740">
        <v>16</v>
      </c>
      <c r="T3740">
        <v>16</v>
      </c>
      <c r="U3740">
        <v>10</v>
      </c>
      <c r="V3740">
        <v>22</v>
      </c>
      <c r="W3740">
        <v>2</v>
      </c>
      <c r="X3740" s="2">
        <v>0.215</v>
      </c>
    </row>
    <row r="3741" spans="1:24" x14ac:dyDescent="0.25">
      <c r="A3741">
        <f t="shared" si="174"/>
        <v>1</v>
      </c>
      <c r="B3741" t="str">
        <f t="shared" si="175"/>
        <v/>
      </c>
      <c r="C3741" t="str">
        <f t="shared" si="176"/>
        <v/>
      </c>
      <c r="D3741">
        <v>2026</v>
      </c>
      <c r="E3741" t="s">
        <v>10226</v>
      </c>
      <c r="F3741" t="s">
        <v>3978</v>
      </c>
      <c r="G3741" t="s">
        <v>29</v>
      </c>
      <c r="H3741" t="s">
        <v>64</v>
      </c>
      <c r="I3741">
        <v>0</v>
      </c>
      <c r="J3741">
        <v>3</v>
      </c>
      <c r="K3741" s="29">
        <v>8.1</v>
      </c>
      <c r="L3741">
        <v>27</v>
      </c>
      <c r="M3741">
        <v>1</v>
      </c>
      <c r="N3741">
        <v>0</v>
      </c>
      <c r="O3741">
        <v>0</v>
      </c>
      <c r="P3741">
        <v>0</v>
      </c>
      <c r="Q3741">
        <v>33.1</v>
      </c>
      <c r="R3741">
        <v>50</v>
      </c>
      <c r="S3741">
        <v>37</v>
      </c>
      <c r="T3741">
        <v>30</v>
      </c>
      <c r="U3741">
        <v>16</v>
      </c>
      <c r="V3741">
        <v>16</v>
      </c>
      <c r="W3741">
        <v>5</v>
      </c>
      <c r="X3741" s="2">
        <v>0.36199999999999999</v>
      </c>
    </row>
    <row r="3742" spans="1:24" x14ac:dyDescent="0.25">
      <c r="A3742">
        <f t="shared" si="174"/>
        <v>1</v>
      </c>
      <c r="B3742" t="str">
        <f t="shared" si="175"/>
        <v/>
      </c>
      <c r="C3742" t="str">
        <f t="shared" si="176"/>
        <v/>
      </c>
      <c r="D3742">
        <v>2026</v>
      </c>
      <c r="E3742" t="s">
        <v>10227</v>
      </c>
      <c r="F3742" t="s">
        <v>3978</v>
      </c>
      <c r="G3742" t="s">
        <v>29</v>
      </c>
      <c r="H3742" t="s">
        <v>64</v>
      </c>
      <c r="I3742">
        <v>0</v>
      </c>
      <c r="J3742">
        <v>1</v>
      </c>
      <c r="K3742" s="29">
        <v>9.4499999999999993</v>
      </c>
      <c r="L3742">
        <v>14</v>
      </c>
      <c r="M3742">
        <v>2</v>
      </c>
      <c r="N3742">
        <v>0</v>
      </c>
      <c r="O3742">
        <v>0</v>
      </c>
      <c r="P3742">
        <v>0</v>
      </c>
      <c r="Q3742">
        <v>13.1</v>
      </c>
      <c r="R3742">
        <v>15</v>
      </c>
      <c r="S3742">
        <v>14</v>
      </c>
      <c r="T3742">
        <v>14</v>
      </c>
      <c r="U3742">
        <v>13</v>
      </c>
      <c r="V3742">
        <v>11</v>
      </c>
      <c r="W3742">
        <v>4</v>
      </c>
      <c r="X3742" s="2">
        <v>0.28799999999999998</v>
      </c>
    </row>
    <row r="3743" spans="1:24" x14ac:dyDescent="0.25">
      <c r="A3743">
        <f t="shared" si="174"/>
        <v>1</v>
      </c>
      <c r="B3743" t="str">
        <f t="shared" si="175"/>
        <v/>
      </c>
      <c r="C3743" t="str">
        <f t="shared" si="176"/>
        <v/>
      </c>
      <c r="D3743">
        <v>2026</v>
      </c>
      <c r="E3743" t="s">
        <v>10228</v>
      </c>
      <c r="F3743" t="s">
        <v>3978</v>
      </c>
      <c r="G3743" t="s">
        <v>29</v>
      </c>
      <c r="H3743" t="s">
        <v>64</v>
      </c>
      <c r="I3743">
        <v>3</v>
      </c>
      <c r="J3743">
        <v>5</v>
      </c>
      <c r="K3743" s="29">
        <v>10.86</v>
      </c>
      <c r="L3743">
        <v>17</v>
      </c>
      <c r="M3743">
        <v>6</v>
      </c>
      <c r="N3743">
        <v>0</v>
      </c>
      <c r="O3743">
        <v>0</v>
      </c>
      <c r="P3743">
        <v>0</v>
      </c>
      <c r="Q3743">
        <v>29</v>
      </c>
      <c r="R3743">
        <v>52</v>
      </c>
      <c r="S3743">
        <v>37</v>
      </c>
      <c r="T3743">
        <v>35</v>
      </c>
      <c r="U3743">
        <v>24</v>
      </c>
      <c r="V3743">
        <v>30</v>
      </c>
      <c r="W3743">
        <v>5</v>
      </c>
      <c r="X3743" s="2">
        <v>0.39100000000000001</v>
      </c>
    </row>
    <row r="3744" spans="1:24" x14ac:dyDescent="0.25">
      <c r="A3744" t="str">
        <f t="shared" si="174"/>
        <v/>
      </c>
      <c r="B3744" t="str">
        <f t="shared" si="175"/>
        <v/>
      </c>
      <c r="C3744">
        <f t="shared" si="176"/>
        <v>1</v>
      </c>
      <c r="D3744">
        <v>2026</v>
      </c>
      <c r="E3744" t="s">
        <v>3992</v>
      </c>
      <c r="F3744" t="s">
        <v>3978</v>
      </c>
      <c r="G3744" t="s">
        <v>47</v>
      </c>
      <c r="H3744" t="s">
        <v>64</v>
      </c>
      <c r="I3744">
        <v>0</v>
      </c>
      <c r="J3744">
        <v>0</v>
      </c>
      <c r="K3744" s="29">
        <v>12</v>
      </c>
      <c r="L3744">
        <v>4</v>
      </c>
      <c r="M3744">
        <v>0</v>
      </c>
      <c r="N3744">
        <v>0</v>
      </c>
      <c r="O3744">
        <v>0</v>
      </c>
      <c r="P3744">
        <v>0</v>
      </c>
      <c r="Q3744">
        <v>3</v>
      </c>
      <c r="R3744">
        <v>5</v>
      </c>
      <c r="S3744">
        <v>4</v>
      </c>
      <c r="T3744">
        <v>4</v>
      </c>
      <c r="U3744">
        <v>2</v>
      </c>
      <c r="V3744">
        <v>2</v>
      </c>
      <c r="W3744">
        <v>0</v>
      </c>
      <c r="X3744" s="2">
        <v>0.38500000000000001</v>
      </c>
    </row>
    <row r="3745" spans="1:24" x14ac:dyDescent="0.25">
      <c r="A3745" t="str">
        <f t="shared" si="174"/>
        <v/>
      </c>
      <c r="B3745" t="str">
        <f t="shared" si="175"/>
        <v/>
      </c>
      <c r="C3745" t="str">
        <f t="shared" si="176"/>
        <v/>
      </c>
      <c r="D3745">
        <v>2026</v>
      </c>
      <c r="E3745" t="s">
        <v>10229</v>
      </c>
      <c r="F3745" t="s">
        <v>3978</v>
      </c>
      <c r="G3745" t="s">
        <v>24</v>
      </c>
      <c r="H3745" t="s">
        <v>64</v>
      </c>
      <c r="I3745">
        <v>0</v>
      </c>
      <c r="J3745">
        <v>0</v>
      </c>
      <c r="K3745" s="29">
        <v>12.91</v>
      </c>
      <c r="L3745">
        <v>10</v>
      </c>
      <c r="M3745">
        <v>0</v>
      </c>
      <c r="N3745">
        <v>0</v>
      </c>
      <c r="O3745">
        <v>0</v>
      </c>
      <c r="P3745">
        <v>0</v>
      </c>
      <c r="Q3745">
        <v>7.2</v>
      </c>
      <c r="R3745">
        <v>12</v>
      </c>
      <c r="S3745">
        <v>15</v>
      </c>
      <c r="T3745">
        <v>11</v>
      </c>
      <c r="U3745">
        <v>9</v>
      </c>
      <c r="V3745">
        <v>8</v>
      </c>
      <c r="W3745">
        <v>3</v>
      </c>
      <c r="X3745" s="2">
        <v>0.36399999999999999</v>
      </c>
    </row>
    <row r="3746" spans="1:24" x14ac:dyDescent="0.25">
      <c r="A3746">
        <f t="shared" si="174"/>
        <v>1</v>
      </c>
      <c r="B3746" t="str">
        <f t="shared" si="175"/>
        <v/>
      </c>
      <c r="C3746" t="str">
        <f t="shared" si="176"/>
        <v/>
      </c>
      <c r="D3746">
        <v>2026</v>
      </c>
      <c r="E3746" t="s">
        <v>10230</v>
      </c>
      <c r="F3746" t="s">
        <v>3978</v>
      </c>
      <c r="G3746" t="s">
        <v>29</v>
      </c>
      <c r="H3746" t="s">
        <v>64</v>
      </c>
      <c r="I3746">
        <v>0</v>
      </c>
      <c r="J3746">
        <v>0</v>
      </c>
      <c r="K3746" s="29">
        <v>13.2</v>
      </c>
      <c r="L3746">
        <v>14</v>
      </c>
      <c r="M3746">
        <v>0</v>
      </c>
      <c r="N3746">
        <v>0</v>
      </c>
      <c r="O3746">
        <v>0</v>
      </c>
      <c r="P3746">
        <v>0</v>
      </c>
      <c r="Q3746">
        <v>15</v>
      </c>
      <c r="R3746">
        <v>19</v>
      </c>
      <c r="S3746">
        <v>23</v>
      </c>
      <c r="T3746">
        <v>22</v>
      </c>
      <c r="U3746">
        <v>18</v>
      </c>
      <c r="V3746">
        <v>13</v>
      </c>
      <c r="W3746">
        <v>3</v>
      </c>
      <c r="X3746" s="2">
        <v>0.32800000000000001</v>
      </c>
    </row>
    <row r="3747" spans="1:24" x14ac:dyDescent="0.25">
      <c r="A3747">
        <f t="shared" si="174"/>
        <v>1</v>
      </c>
      <c r="B3747" t="str">
        <f t="shared" si="175"/>
        <v/>
      </c>
      <c r="C3747" t="str">
        <f t="shared" si="176"/>
        <v/>
      </c>
      <c r="D3747">
        <v>2026</v>
      </c>
      <c r="E3747" t="s">
        <v>10231</v>
      </c>
      <c r="F3747" t="s">
        <v>3978</v>
      </c>
      <c r="G3747" t="s">
        <v>29</v>
      </c>
      <c r="H3747" t="s">
        <v>64</v>
      </c>
      <c r="I3747">
        <v>0</v>
      </c>
      <c r="J3747">
        <v>1</v>
      </c>
      <c r="K3747" s="29">
        <v>17.72</v>
      </c>
      <c r="L3747">
        <v>11</v>
      </c>
      <c r="M3747">
        <v>2</v>
      </c>
      <c r="N3747">
        <v>0</v>
      </c>
      <c r="O3747">
        <v>0</v>
      </c>
      <c r="P3747">
        <v>0</v>
      </c>
      <c r="Q3747">
        <v>10.199999999999999</v>
      </c>
      <c r="R3747">
        <v>16</v>
      </c>
      <c r="S3747">
        <v>22</v>
      </c>
      <c r="T3747">
        <v>21</v>
      </c>
      <c r="U3747">
        <v>15</v>
      </c>
      <c r="V3747">
        <v>13</v>
      </c>
      <c r="W3747">
        <v>9</v>
      </c>
      <c r="X3747" s="2">
        <v>0.34799999999999998</v>
      </c>
    </row>
    <row r="3748" spans="1:24" x14ac:dyDescent="0.25">
      <c r="A3748" t="str">
        <f t="shared" si="174"/>
        <v/>
      </c>
      <c r="B3748" t="str">
        <f t="shared" si="175"/>
        <v/>
      </c>
      <c r="C3748">
        <f t="shared" si="176"/>
        <v>1</v>
      </c>
      <c r="D3748">
        <v>2026</v>
      </c>
      <c r="E3748" t="s">
        <v>6814</v>
      </c>
      <c r="F3748" t="s">
        <v>3978</v>
      </c>
      <c r="G3748" t="s">
        <v>24</v>
      </c>
      <c r="H3748" t="s">
        <v>64</v>
      </c>
      <c r="I3748">
        <v>0</v>
      </c>
      <c r="J3748">
        <v>0</v>
      </c>
      <c r="K3748" s="29">
        <v>162</v>
      </c>
      <c r="L3748">
        <v>1</v>
      </c>
      <c r="M3748">
        <v>0</v>
      </c>
      <c r="N3748">
        <v>0</v>
      </c>
      <c r="O3748">
        <v>0</v>
      </c>
      <c r="P3748">
        <v>0</v>
      </c>
      <c r="Q3748">
        <v>0.1</v>
      </c>
      <c r="R3748">
        <v>5</v>
      </c>
      <c r="S3748">
        <v>6</v>
      </c>
      <c r="T3748">
        <v>6</v>
      </c>
      <c r="U3748">
        <v>2</v>
      </c>
      <c r="V3748">
        <v>0</v>
      </c>
      <c r="W3748">
        <v>0</v>
      </c>
      <c r="X3748" s="2">
        <v>0.83299999999999996</v>
      </c>
    </row>
    <row r="3749" spans="1:24" x14ac:dyDescent="0.25">
      <c r="A3749">
        <f t="shared" si="174"/>
        <v>1</v>
      </c>
      <c r="B3749" t="str">
        <f t="shared" si="175"/>
        <v/>
      </c>
      <c r="C3749" t="str">
        <f t="shared" si="176"/>
        <v/>
      </c>
      <c r="D3749">
        <v>2026</v>
      </c>
      <c r="E3749" t="s">
        <v>10232</v>
      </c>
      <c r="F3749" t="s">
        <v>3996</v>
      </c>
      <c r="G3749" t="s">
        <v>29</v>
      </c>
      <c r="H3749" t="s">
        <v>64</v>
      </c>
      <c r="I3749">
        <v>5</v>
      </c>
      <c r="J3749">
        <v>7</v>
      </c>
      <c r="K3749" s="29">
        <v>5.6</v>
      </c>
      <c r="L3749">
        <v>16</v>
      </c>
      <c r="M3749">
        <v>10</v>
      </c>
      <c r="N3749">
        <v>0</v>
      </c>
      <c r="O3749">
        <v>0</v>
      </c>
      <c r="P3749">
        <v>1</v>
      </c>
      <c r="Q3749">
        <v>72.099999999999994</v>
      </c>
      <c r="R3749">
        <v>101</v>
      </c>
      <c r="S3749">
        <v>49</v>
      </c>
      <c r="T3749">
        <v>45</v>
      </c>
      <c r="U3749">
        <v>17</v>
      </c>
      <c r="V3749">
        <v>49</v>
      </c>
      <c r="W3749">
        <v>2</v>
      </c>
      <c r="X3749" s="2">
        <v>0.33400000000000002</v>
      </c>
    </row>
    <row r="3750" spans="1:24" x14ac:dyDescent="0.25">
      <c r="A3750" t="str">
        <f t="shared" ref="A3750:A3813" si="177">IF(OR(G3750="SR", G3750="GR"), 1, "")</f>
        <v/>
      </c>
      <c r="B3750" t="str">
        <f t="shared" si="175"/>
        <v/>
      </c>
      <c r="C3750">
        <f t="shared" si="176"/>
        <v>1</v>
      </c>
      <c r="D3750">
        <v>2026</v>
      </c>
      <c r="E3750" t="s">
        <v>7091</v>
      </c>
      <c r="F3750" t="s">
        <v>3996</v>
      </c>
      <c r="G3750" t="s">
        <v>24</v>
      </c>
      <c r="H3750" t="s">
        <v>64</v>
      </c>
      <c r="I3750">
        <v>2</v>
      </c>
      <c r="J3750">
        <v>6</v>
      </c>
      <c r="K3750" s="29">
        <v>6.22</v>
      </c>
      <c r="L3750">
        <v>16</v>
      </c>
      <c r="M3750">
        <v>9</v>
      </c>
      <c r="N3750">
        <v>1</v>
      </c>
      <c r="O3750">
        <v>0</v>
      </c>
      <c r="P3750">
        <v>0</v>
      </c>
      <c r="Q3750">
        <v>68</v>
      </c>
      <c r="R3750">
        <v>85</v>
      </c>
      <c r="S3750">
        <v>62</v>
      </c>
      <c r="T3750">
        <v>47</v>
      </c>
      <c r="U3750">
        <v>23</v>
      </c>
      <c r="V3750">
        <v>46</v>
      </c>
      <c r="W3750">
        <v>8</v>
      </c>
      <c r="X3750" s="2">
        <v>0.30499999999999999</v>
      </c>
    </row>
    <row r="3751" spans="1:24" x14ac:dyDescent="0.25">
      <c r="A3751" t="str">
        <f t="shared" si="177"/>
        <v/>
      </c>
      <c r="B3751" t="str">
        <f t="shared" si="175"/>
        <v/>
      </c>
      <c r="C3751" t="str">
        <f t="shared" si="176"/>
        <v/>
      </c>
      <c r="D3751">
        <v>2026</v>
      </c>
      <c r="E3751" t="s">
        <v>10233</v>
      </c>
      <c r="F3751" t="s">
        <v>3996</v>
      </c>
      <c r="G3751" t="s">
        <v>24</v>
      </c>
      <c r="H3751" t="s">
        <v>64</v>
      </c>
      <c r="I3751">
        <v>1</v>
      </c>
      <c r="J3751">
        <v>2</v>
      </c>
      <c r="K3751" s="29">
        <v>5</v>
      </c>
      <c r="L3751">
        <v>14</v>
      </c>
      <c r="M3751">
        <v>0</v>
      </c>
      <c r="N3751">
        <v>0</v>
      </c>
      <c r="O3751">
        <v>0</v>
      </c>
      <c r="P3751">
        <v>0</v>
      </c>
      <c r="Q3751">
        <v>27</v>
      </c>
      <c r="R3751">
        <v>28</v>
      </c>
      <c r="S3751">
        <v>17</v>
      </c>
      <c r="T3751">
        <v>15</v>
      </c>
      <c r="U3751">
        <v>13</v>
      </c>
      <c r="V3751">
        <v>14</v>
      </c>
      <c r="W3751">
        <v>3</v>
      </c>
      <c r="X3751" s="2">
        <v>0.26900000000000002</v>
      </c>
    </row>
    <row r="3752" spans="1:24" x14ac:dyDescent="0.25">
      <c r="A3752" t="str">
        <f t="shared" si="177"/>
        <v/>
      </c>
      <c r="B3752" t="str">
        <f t="shared" si="175"/>
        <v/>
      </c>
      <c r="C3752" t="str">
        <f t="shared" si="176"/>
        <v/>
      </c>
      <c r="D3752">
        <v>2026</v>
      </c>
      <c r="E3752" t="s">
        <v>10234</v>
      </c>
      <c r="F3752" t="s">
        <v>3996</v>
      </c>
      <c r="G3752" t="s">
        <v>24</v>
      </c>
      <c r="H3752" t="s">
        <v>64</v>
      </c>
      <c r="I3752">
        <v>0</v>
      </c>
      <c r="J3752">
        <v>1</v>
      </c>
      <c r="K3752" s="29">
        <v>5.1100000000000003</v>
      </c>
      <c r="L3752">
        <v>3</v>
      </c>
      <c r="M3752">
        <v>3</v>
      </c>
      <c r="N3752">
        <v>0</v>
      </c>
      <c r="O3752">
        <v>0</v>
      </c>
      <c r="P3752">
        <v>0</v>
      </c>
      <c r="Q3752">
        <v>12.1</v>
      </c>
      <c r="R3752">
        <v>14</v>
      </c>
      <c r="S3752">
        <v>7</v>
      </c>
      <c r="T3752">
        <v>7</v>
      </c>
      <c r="U3752">
        <v>4</v>
      </c>
      <c r="V3752">
        <v>11</v>
      </c>
      <c r="W3752">
        <v>4</v>
      </c>
      <c r="X3752" s="2">
        <v>0.29199999999999998</v>
      </c>
    </row>
    <row r="3753" spans="1:24" x14ac:dyDescent="0.25">
      <c r="A3753" t="str">
        <f t="shared" si="177"/>
        <v/>
      </c>
      <c r="B3753" t="str">
        <f t="shared" si="175"/>
        <v/>
      </c>
      <c r="C3753">
        <f t="shared" si="176"/>
        <v>1</v>
      </c>
      <c r="D3753">
        <v>2026</v>
      </c>
      <c r="E3753" t="s">
        <v>7100</v>
      </c>
      <c r="F3753" t="s">
        <v>3996</v>
      </c>
      <c r="G3753" t="s">
        <v>37</v>
      </c>
      <c r="H3753" t="s">
        <v>64</v>
      </c>
      <c r="I3753">
        <v>1</v>
      </c>
      <c r="J3753">
        <v>2</v>
      </c>
      <c r="K3753" s="29">
        <v>6.75</v>
      </c>
      <c r="L3753">
        <v>24</v>
      </c>
      <c r="M3753">
        <v>1</v>
      </c>
      <c r="N3753">
        <v>0</v>
      </c>
      <c r="O3753">
        <v>0</v>
      </c>
      <c r="P3753">
        <v>1</v>
      </c>
      <c r="Q3753">
        <v>34.200000000000003</v>
      </c>
      <c r="R3753">
        <v>54</v>
      </c>
      <c r="S3753">
        <v>34</v>
      </c>
      <c r="T3753">
        <v>26</v>
      </c>
      <c r="U3753">
        <v>19</v>
      </c>
      <c r="V3753">
        <v>26</v>
      </c>
      <c r="W3753">
        <v>6</v>
      </c>
      <c r="X3753" s="2">
        <v>0.35499999999999998</v>
      </c>
    </row>
    <row r="3754" spans="1:24" x14ac:dyDescent="0.25">
      <c r="A3754" t="str">
        <f t="shared" si="177"/>
        <v/>
      </c>
      <c r="B3754" t="str">
        <f t="shared" si="175"/>
        <v/>
      </c>
      <c r="C3754" t="str">
        <f t="shared" si="176"/>
        <v/>
      </c>
      <c r="D3754">
        <v>2026</v>
      </c>
      <c r="E3754" t="s">
        <v>10235</v>
      </c>
      <c r="F3754" t="s">
        <v>3996</v>
      </c>
      <c r="G3754" t="s">
        <v>24</v>
      </c>
      <c r="H3754" t="s">
        <v>64</v>
      </c>
      <c r="I3754">
        <v>0</v>
      </c>
      <c r="J3754">
        <v>3</v>
      </c>
      <c r="K3754" s="29">
        <v>6.89</v>
      </c>
      <c r="L3754">
        <v>15</v>
      </c>
      <c r="M3754">
        <v>0</v>
      </c>
      <c r="N3754">
        <v>0</v>
      </c>
      <c r="O3754">
        <v>0</v>
      </c>
      <c r="P3754">
        <v>1</v>
      </c>
      <c r="Q3754">
        <v>15.2</v>
      </c>
      <c r="R3754">
        <v>20</v>
      </c>
      <c r="S3754">
        <v>13</v>
      </c>
      <c r="T3754">
        <v>12</v>
      </c>
      <c r="U3754">
        <v>6</v>
      </c>
      <c r="V3754">
        <v>15</v>
      </c>
      <c r="W3754">
        <v>3</v>
      </c>
      <c r="X3754" s="2">
        <v>0.29899999999999999</v>
      </c>
    </row>
    <row r="3755" spans="1:24" x14ac:dyDescent="0.25">
      <c r="A3755">
        <f t="shared" si="177"/>
        <v>1</v>
      </c>
      <c r="B3755" t="str">
        <f t="shared" si="175"/>
        <v/>
      </c>
      <c r="C3755" t="str">
        <f t="shared" si="176"/>
        <v/>
      </c>
      <c r="D3755">
        <v>2026</v>
      </c>
      <c r="E3755" t="s">
        <v>10236</v>
      </c>
      <c r="F3755" t="s">
        <v>3996</v>
      </c>
      <c r="G3755" t="s">
        <v>29</v>
      </c>
      <c r="H3755" t="s">
        <v>64</v>
      </c>
      <c r="I3755">
        <v>2</v>
      </c>
      <c r="J3755">
        <v>4</v>
      </c>
      <c r="K3755" s="29">
        <v>6.99</v>
      </c>
      <c r="L3755">
        <v>17</v>
      </c>
      <c r="M3755">
        <v>11</v>
      </c>
      <c r="N3755">
        <v>0</v>
      </c>
      <c r="O3755">
        <v>0</v>
      </c>
      <c r="P3755">
        <v>0</v>
      </c>
      <c r="Q3755">
        <v>46.1</v>
      </c>
      <c r="R3755">
        <v>68</v>
      </c>
      <c r="S3755">
        <v>41</v>
      </c>
      <c r="T3755">
        <v>36</v>
      </c>
      <c r="U3755">
        <v>24</v>
      </c>
      <c r="V3755">
        <v>36</v>
      </c>
      <c r="W3755">
        <v>1</v>
      </c>
      <c r="X3755" s="2">
        <v>0.34200000000000003</v>
      </c>
    </row>
    <row r="3756" spans="1:24" x14ac:dyDescent="0.25">
      <c r="A3756" t="str">
        <f t="shared" si="177"/>
        <v/>
      </c>
      <c r="B3756" t="str">
        <f t="shared" si="175"/>
        <v/>
      </c>
      <c r="C3756" t="str">
        <f t="shared" si="176"/>
        <v/>
      </c>
      <c r="D3756">
        <v>2026</v>
      </c>
      <c r="E3756" t="s">
        <v>10237</v>
      </c>
      <c r="F3756" t="s">
        <v>3996</v>
      </c>
      <c r="G3756" t="s">
        <v>47</v>
      </c>
      <c r="H3756" t="s">
        <v>64</v>
      </c>
      <c r="I3756">
        <v>0</v>
      </c>
      <c r="J3756">
        <v>1</v>
      </c>
      <c r="K3756" s="29">
        <v>8.84</v>
      </c>
      <c r="L3756">
        <v>14</v>
      </c>
      <c r="M3756">
        <v>3</v>
      </c>
      <c r="N3756">
        <v>0</v>
      </c>
      <c r="O3756">
        <v>0</v>
      </c>
      <c r="P3756">
        <v>0</v>
      </c>
      <c r="Q3756">
        <v>18.100000000000001</v>
      </c>
      <c r="R3756">
        <v>29</v>
      </c>
      <c r="S3756">
        <v>22</v>
      </c>
      <c r="T3756">
        <v>18</v>
      </c>
      <c r="U3756">
        <v>11</v>
      </c>
      <c r="V3756">
        <v>11</v>
      </c>
      <c r="W3756">
        <v>1</v>
      </c>
      <c r="X3756" s="2">
        <v>0.372</v>
      </c>
    </row>
    <row r="3757" spans="1:24" x14ac:dyDescent="0.25">
      <c r="A3757">
        <f t="shared" si="177"/>
        <v>1</v>
      </c>
      <c r="B3757" t="str">
        <f t="shared" si="175"/>
        <v/>
      </c>
      <c r="C3757" t="str">
        <f t="shared" si="176"/>
        <v/>
      </c>
      <c r="D3757">
        <v>2026</v>
      </c>
      <c r="E3757" t="s">
        <v>10238</v>
      </c>
      <c r="F3757" t="s">
        <v>3996</v>
      </c>
      <c r="G3757" t="s">
        <v>29</v>
      </c>
      <c r="H3757" t="s">
        <v>64</v>
      </c>
      <c r="I3757">
        <v>3</v>
      </c>
      <c r="J3757">
        <v>3</v>
      </c>
      <c r="K3757" s="29">
        <v>8.86</v>
      </c>
      <c r="L3757">
        <v>16</v>
      </c>
      <c r="M3757">
        <v>6</v>
      </c>
      <c r="N3757">
        <v>0</v>
      </c>
      <c r="O3757">
        <v>0</v>
      </c>
      <c r="P3757">
        <v>0</v>
      </c>
      <c r="Q3757">
        <v>41.2</v>
      </c>
      <c r="R3757">
        <v>59</v>
      </c>
      <c r="S3757">
        <v>43</v>
      </c>
      <c r="T3757">
        <v>41</v>
      </c>
      <c r="U3757">
        <v>29</v>
      </c>
      <c r="V3757">
        <v>35</v>
      </c>
      <c r="W3757">
        <v>6</v>
      </c>
      <c r="X3757" s="2">
        <v>0.33500000000000002</v>
      </c>
    </row>
    <row r="3758" spans="1:24" x14ac:dyDescent="0.25">
      <c r="A3758">
        <f t="shared" si="177"/>
        <v>1</v>
      </c>
      <c r="B3758" t="str">
        <f t="shared" si="175"/>
        <v/>
      </c>
      <c r="C3758" t="str">
        <f t="shared" si="176"/>
        <v/>
      </c>
      <c r="D3758">
        <v>2026</v>
      </c>
      <c r="E3758" t="s">
        <v>10239</v>
      </c>
      <c r="F3758" t="s">
        <v>3996</v>
      </c>
      <c r="G3758" t="s">
        <v>29</v>
      </c>
      <c r="H3758" t="s">
        <v>64</v>
      </c>
      <c r="I3758">
        <v>1</v>
      </c>
      <c r="J3758">
        <v>1</v>
      </c>
      <c r="K3758" s="29">
        <v>9.6199999999999992</v>
      </c>
      <c r="L3758">
        <v>18</v>
      </c>
      <c r="M3758">
        <v>1</v>
      </c>
      <c r="N3758">
        <v>0</v>
      </c>
      <c r="O3758">
        <v>0</v>
      </c>
      <c r="P3758">
        <v>0</v>
      </c>
      <c r="Q3758">
        <v>29</v>
      </c>
      <c r="R3758">
        <v>52</v>
      </c>
      <c r="S3758">
        <v>32</v>
      </c>
      <c r="T3758">
        <v>31</v>
      </c>
      <c r="U3758">
        <v>10</v>
      </c>
      <c r="V3758">
        <v>15</v>
      </c>
      <c r="W3758">
        <v>3</v>
      </c>
      <c r="X3758" s="2">
        <v>0.41299999999999998</v>
      </c>
    </row>
    <row r="3759" spans="1:24" x14ac:dyDescent="0.25">
      <c r="A3759" t="str">
        <f t="shared" si="177"/>
        <v/>
      </c>
      <c r="B3759" t="str">
        <f t="shared" si="175"/>
        <v/>
      </c>
      <c r="C3759" t="str">
        <f t="shared" si="176"/>
        <v/>
      </c>
      <c r="D3759">
        <v>2026</v>
      </c>
      <c r="E3759" t="s">
        <v>10240</v>
      </c>
      <c r="F3759" t="s">
        <v>3996</v>
      </c>
      <c r="G3759" t="s">
        <v>24</v>
      </c>
      <c r="H3759" t="s">
        <v>64</v>
      </c>
      <c r="I3759">
        <v>2</v>
      </c>
      <c r="J3759">
        <v>2</v>
      </c>
      <c r="K3759" s="29">
        <v>9.89</v>
      </c>
      <c r="L3759">
        <v>14</v>
      </c>
      <c r="M3759">
        <v>4</v>
      </c>
      <c r="N3759">
        <v>0</v>
      </c>
      <c r="O3759">
        <v>0</v>
      </c>
      <c r="P3759">
        <v>0</v>
      </c>
      <c r="Q3759">
        <v>33.200000000000003</v>
      </c>
      <c r="R3759">
        <v>46</v>
      </c>
      <c r="S3759">
        <v>40</v>
      </c>
      <c r="T3759">
        <v>37</v>
      </c>
      <c r="U3759">
        <v>14</v>
      </c>
      <c r="V3759">
        <v>19</v>
      </c>
      <c r="W3759">
        <v>3</v>
      </c>
      <c r="X3759" s="2">
        <v>0.33100000000000002</v>
      </c>
    </row>
    <row r="3760" spans="1:24" x14ac:dyDescent="0.25">
      <c r="A3760" t="str">
        <f t="shared" si="177"/>
        <v/>
      </c>
      <c r="B3760" t="str">
        <f t="shared" si="175"/>
        <v/>
      </c>
      <c r="C3760" t="str">
        <f t="shared" si="176"/>
        <v/>
      </c>
      <c r="D3760">
        <v>2026</v>
      </c>
      <c r="E3760" t="s">
        <v>10241</v>
      </c>
      <c r="F3760" t="s">
        <v>3996</v>
      </c>
      <c r="G3760" t="s">
        <v>37</v>
      </c>
      <c r="H3760" t="s">
        <v>64</v>
      </c>
      <c r="I3760">
        <v>1</v>
      </c>
      <c r="J3760">
        <v>0</v>
      </c>
      <c r="K3760" s="29">
        <v>10.61</v>
      </c>
      <c r="L3760">
        <v>10</v>
      </c>
      <c r="M3760">
        <v>0</v>
      </c>
      <c r="N3760">
        <v>0</v>
      </c>
      <c r="O3760">
        <v>0</v>
      </c>
      <c r="P3760">
        <v>0</v>
      </c>
      <c r="Q3760">
        <v>9.1</v>
      </c>
      <c r="R3760">
        <v>5</v>
      </c>
      <c r="S3760">
        <v>11</v>
      </c>
      <c r="T3760">
        <v>11</v>
      </c>
      <c r="U3760">
        <v>16</v>
      </c>
      <c r="V3760">
        <v>14</v>
      </c>
      <c r="W3760">
        <v>6</v>
      </c>
      <c r="X3760" s="2">
        <v>0.156</v>
      </c>
    </row>
    <row r="3761" spans="1:24" x14ac:dyDescent="0.25">
      <c r="A3761" t="str">
        <f t="shared" si="177"/>
        <v/>
      </c>
      <c r="B3761" t="str">
        <f t="shared" si="175"/>
        <v/>
      </c>
      <c r="C3761" t="str">
        <f t="shared" si="176"/>
        <v/>
      </c>
      <c r="D3761">
        <v>2026</v>
      </c>
      <c r="E3761" t="s">
        <v>10242</v>
      </c>
      <c r="F3761" t="s">
        <v>3996</v>
      </c>
      <c r="G3761" t="s">
        <v>37</v>
      </c>
      <c r="H3761" t="s">
        <v>64</v>
      </c>
      <c r="I3761">
        <v>0</v>
      </c>
      <c r="J3761">
        <v>1</v>
      </c>
      <c r="K3761" s="29">
        <v>12</v>
      </c>
      <c r="L3761">
        <v>17</v>
      </c>
      <c r="M3761">
        <v>3</v>
      </c>
      <c r="N3761">
        <v>0</v>
      </c>
      <c r="O3761">
        <v>0</v>
      </c>
      <c r="P3761">
        <v>0</v>
      </c>
      <c r="Q3761">
        <v>18</v>
      </c>
      <c r="R3761">
        <v>27</v>
      </c>
      <c r="S3761">
        <v>27</v>
      </c>
      <c r="T3761">
        <v>24</v>
      </c>
      <c r="U3761">
        <v>17</v>
      </c>
      <c r="V3761">
        <v>13</v>
      </c>
      <c r="W3761">
        <v>4</v>
      </c>
      <c r="X3761" s="2">
        <v>0.35499999999999998</v>
      </c>
    </row>
    <row r="3762" spans="1:24" x14ac:dyDescent="0.25">
      <c r="A3762" t="str">
        <f t="shared" si="177"/>
        <v/>
      </c>
      <c r="B3762" t="str">
        <f t="shared" si="175"/>
        <v/>
      </c>
      <c r="C3762" t="str">
        <f t="shared" si="176"/>
        <v/>
      </c>
      <c r="D3762">
        <v>2026</v>
      </c>
      <c r="E3762" t="s">
        <v>10243</v>
      </c>
      <c r="F3762" t="s">
        <v>3996</v>
      </c>
      <c r="G3762" t="s">
        <v>24</v>
      </c>
      <c r="H3762" t="s">
        <v>64</v>
      </c>
      <c r="I3762">
        <v>0</v>
      </c>
      <c r="J3762">
        <v>0</v>
      </c>
      <c r="K3762" s="29">
        <v>12.96</v>
      </c>
      <c r="L3762">
        <v>10</v>
      </c>
      <c r="M3762">
        <v>0</v>
      </c>
      <c r="N3762">
        <v>0</v>
      </c>
      <c r="O3762">
        <v>0</v>
      </c>
      <c r="P3762">
        <v>0</v>
      </c>
      <c r="Q3762">
        <v>8.1</v>
      </c>
      <c r="R3762">
        <v>19</v>
      </c>
      <c r="S3762">
        <v>13</v>
      </c>
      <c r="T3762">
        <v>12</v>
      </c>
      <c r="U3762">
        <v>11</v>
      </c>
      <c r="V3762">
        <v>6</v>
      </c>
      <c r="W3762">
        <v>2</v>
      </c>
      <c r="X3762" s="2">
        <v>0.432</v>
      </c>
    </row>
    <row r="3763" spans="1:24" x14ac:dyDescent="0.25">
      <c r="A3763" t="str">
        <f t="shared" si="177"/>
        <v/>
      </c>
      <c r="B3763" t="str">
        <f t="shared" si="175"/>
        <v/>
      </c>
      <c r="C3763" t="str">
        <f t="shared" si="176"/>
        <v/>
      </c>
      <c r="D3763">
        <v>2026</v>
      </c>
      <c r="E3763" t="s">
        <v>4010</v>
      </c>
      <c r="F3763" t="s">
        <v>3996</v>
      </c>
      <c r="G3763" t="s">
        <v>47</v>
      </c>
      <c r="H3763" t="s">
        <v>64</v>
      </c>
      <c r="I3763">
        <v>0</v>
      </c>
      <c r="J3763">
        <v>0</v>
      </c>
      <c r="K3763" s="29">
        <v>13.03</v>
      </c>
      <c r="L3763">
        <v>10</v>
      </c>
      <c r="M3763">
        <v>2</v>
      </c>
      <c r="N3763">
        <v>0</v>
      </c>
      <c r="O3763">
        <v>0</v>
      </c>
      <c r="P3763">
        <v>0</v>
      </c>
      <c r="Q3763">
        <v>9.1999999999999993</v>
      </c>
      <c r="R3763">
        <v>13</v>
      </c>
      <c r="S3763">
        <v>14</v>
      </c>
      <c r="T3763">
        <v>14</v>
      </c>
      <c r="U3763">
        <v>9</v>
      </c>
      <c r="V3763">
        <v>12</v>
      </c>
      <c r="W3763">
        <v>1</v>
      </c>
      <c r="X3763" s="2">
        <v>0.317</v>
      </c>
    </row>
    <row r="3764" spans="1:24" x14ac:dyDescent="0.25">
      <c r="A3764" t="str">
        <f t="shared" si="177"/>
        <v/>
      </c>
      <c r="B3764" t="str">
        <f t="shared" si="175"/>
        <v/>
      </c>
      <c r="C3764" t="str">
        <f t="shared" si="176"/>
        <v/>
      </c>
      <c r="D3764">
        <v>2026</v>
      </c>
      <c r="E3764" t="s">
        <v>10244</v>
      </c>
      <c r="F3764" t="s">
        <v>3996</v>
      </c>
      <c r="G3764" t="s">
        <v>24</v>
      </c>
      <c r="H3764" t="s">
        <v>64</v>
      </c>
      <c r="I3764">
        <v>0</v>
      </c>
      <c r="J3764">
        <v>4</v>
      </c>
      <c r="K3764" s="29">
        <v>20.65</v>
      </c>
      <c r="L3764">
        <v>12</v>
      </c>
      <c r="M3764">
        <v>2</v>
      </c>
      <c r="N3764">
        <v>0</v>
      </c>
      <c r="O3764">
        <v>0</v>
      </c>
      <c r="P3764">
        <v>0</v>
      </c>
      <c r="Q3764">
        <v>11.1</v>
      </c>
      <c r="R3764">
        <v>28</v>
      </c>
      <c r="S3764">
        <v>27</v>
      </c>
      <c r="T3764">
        <v>26</v>
      </c>
      <c r="U3764">
        <v>16</v>
      </c>
      <c r="V3764">
        <v>6</v>
      </c>
      <c r="W3764">
        <v>2</v>
      </c>
      <c r="X3764" s="2">
        <v>0.47499999999999998</v>
      </c>
    </row>
    <row r="3765" spans="1:24" x14ac:dyDescent="0.25">
      <c r="A3765" t="str">
        <f t="shared" si="177"/>
        <v/>
      </c>
      <c r="B3765" t="str">
        <f t="shared" si="175"/>
        <v/>
      </c>
      <c r="C3765">
        <f t="shared" si="176"/>
        <v>1</v>
      </c>
      <c r="D3765">
        <v>2026</v>
      </c>
      <c r="E3765" t="s">
        <v>6571</v>
      </c>
      <c r="F3765" t="s">
        <v>3996</v>
      </c>
      <c r="G3765" t="s">
        <v>37</v>
      </c>
      <c r="H3765" t="s">
        <v>64</v>
      </c>
      <c r="I3765">
        <v>0</v>
      </c>
      <c r="J3765">
        <v>0</v>
      </c>
      <c r="K3765" s="29">
        <v>22.5</v>
      </c>
      <c r="L3765">
        <v>2</v>
      </c>
      <c r="M3765">
        <v>0</v>
      </c>
      <c r="N3765">
        <v>0</v>
      </c>
      <c r="O3765">
        <v>0</v>
      </c>
      <c r="P3765">
        <v>0</v>
      </c>
      <c r="Q3765">
        <v>2</v>
      </c>
      <c r="R3765">
        <v>3</v>
      </c>
      <c r="S3765">
        <v>5</v>
      </c>
      <c r="T3765">
        <v>5</v>
      </c>
      <c r="U3765">
        <v>6</v>
      </c>
      <c r="V3765">
        <v>1</v>
      </c>
      <c r="W3765">
        <v>1</v>
      </c>
      <c r="X3765" s="2">
        <v>0.375</v>
      </c>
    </row>
    <row r="3766" spans="1:24" x14ac:dyDescent="0.25">
      <c r="A3766" t="str">
        <f t="shared" si="177"/>
        <v/>
      </c>
      <c r="B3766" t="str">
        <f t="shared" si="175"/>
        <v/>
      </c>
      <c r="C3766" t="str">
        <f t="shared" si="176"/>
        <v/>
      </c>
      <c r="D3766">
        <v>2026</v>
      </c>
      <c r="E3766" t="s">
        <v>10245</v>
      </c>
      <c r="F3766" t="s">
        <v>3996</v>
      </c>
      <c r="G3766" t="s">
        <v>47</v>
      </c>
      <c r="H3766" t="s">
        <v>64</v>
      </c>
      <c r="I3766">
        <v>0</v>
      </c>
      <c r="J3766">
        <v>0</v>
      </c>
      <c r="K3766" s="29">
        <v>27</v>
      </c>
      <c r="L3766">
        <v>3</v>
      </c>
      <c r="M3766">
        <v>0</v>
      </c>
      <c r="N3766">
        <v>0</v>
      </c>
      <c r="O3766">
        <v>0</v>
      </c>
      <c r="P3766">
        <v>0</v>
      </c>
      <c r="Q3766">
        <v>1.2</v>
      </c>
      <c r="R3766">
        <v>5</v>
      </c>
      <c r="S3766">
        <v>5</v>
      </c>
      <c r="T3766">
        <v>5</v>
      </c>
      <c r="U3766">
        <v>2</v>
      </c>
      <c r="V3766">
        <v>1</v>
      </c>
      <c r="W3766">
        <v>1</v>
      </c>
      <c r="X3766" s="2">
        <v>0.55600000000000005</v>
      </c>
    </row>
    <row r="3767" spans="1:24" x14ac:dyDescent="0.25">
      <c r="A3767" t="str">
        <f t="shared" si="177"/>
        <v/>
      </c>
      <c r="B3767" t="str">
        <f t="shared" si="175"/>
        <v/>
      </c>
      <c r="C3767">
        <f t="shared" si="176"/>
        <v>1</v>
      </c>
      <c r="D3767">
        <v>2026</v>
      </c>
      <c r="E3767" t="s">
        <v>7088</v>
      </c>
      <c r="F3767" t="s">
        <v>3996</v>
      </c>
      <c r="G3767" t="s">
        <v>24</v>
      </c>
      <c r="H3767" t="s">
        <v>64</v>
      </c>
      <c r="I3767">
        <v>0</v>
      </c>
      <c r="J3767">
        <v>0</v>
      </c>
      <c r="K3767" s="29">
        <v>108</v>
      </c>
      <c r="L3767">
        <v>1</v>
      </c>
      <c r="M3767">
        <v>0</v>
      </c>
      <c r="N3767">
        <v>0</v>
      </c>
      <c r="O3767">
        <v>0</v>
      </c>
      <c r="P3767">
        <v>0</v>
      </c>
      <c r="Q3767">
        <v>0.1</v>
      </c>
      <c r="R3767">
        <v>2</v>
      </c>
      <c r="S3767">
        <v>4</v>
      </c>
      <c r="T3767">
        <v>4</v>
      </c>
      <c r="U3767">
        <v>2</v>
      </c>
      <c r="V3767">
        <v>1</v>
      </c>
      <c r="W3767">
        <v>0</v>
      </c>
      <c r="X3767" s="2">
        <v>0.66700000000000004</v>
      </c>
    </row>
    <row r="3768" spans="1:24" x14ac:dyDescent="0.25">
      <c r="A3768">
        <f t="shared" si="177"/>
        <v>1</v>
      </c>
      <c r="B3768" t="str">
        <f t="shared" si="175"/>
        <v/>
      </c>
      <c r="C3768" t="str">
        <f t="shared" si="176"/>
        <v/>
      </c>
      <c r="D3768">
        <v>2026</v>
      </c>
      <c r="E3768" t="s">
        <v>10246</v>
      </c>
      <c r="F3768" t="s">
        <v>4012</v>
      </c>
      <c r="G3768" t="s">
        <v>29</v>
      </c>
      <c r="H3768" t="s">
        <v>64</v>
      </c>
      <c r="I3768">
        <v>6</v>
      </c>
      <c r="J3768">
        <v>3</v>
      </c>
      <c r="K3768" s="29">
        <v>4.03</v>
      </c>
      <c r="L3768">
        <v>13</v>
      </c>
      <c r="M3768">
        <v>13</v>
      </c>
      <c r="N3768">
        <v>2</v>
      </c>
      <c r="O3768">
        <v>0</v>
      </c>
      <c r="P3768">
        <v>0</v>
      </c>
      <c r="Q3768">
        <v>82.2</v>
      </c>
      <c r="R3768">
        <v>84</v>
      </c>
      <c r="S3768">
        <v>49</v>
      </c>
      <c r="T3768">
        <v>37</v>
      </c>
      <c r="U3768">
        <v>28</v>
      </c>
      <c r="V3768">
        <v>58</v>
      </c>
      <c r="W3768">
        <v>6</v>
      </c>
      <c r="X3768" s="2">
        <v>0.26100000000000001</v>
      </c>
    </row>
    <row r="3769" spans="1:24" x14ac:dyDescent="0.25">
      <c r="A3769" t="str">
        <f t="shared" si="177"/>
        <v/>
      </c>
      <c r="B3769" t="str">
        <f t="shared" si="175"/>
        <v/>
      </c>
      <c r="C3769" t="str">
        <f t="shared" si="176"/>
        <v/>
      </c>
      <c r="D3769">
        <v>2026</v>
      </c>
      <c r="E3769" t="s">
        <v>10247</v>
      </c>
      <c r="F3769" t="s">
        <v>4012</v>
      </c>
      <c r="G3769" t="s">
        <v>24</v>
      </c>
      <c r="H3769" t="s">
        <v>64</v>
      </c>
      <c r="I3769">
        <v>3</v>
      </c>
      <c r="J3769">
        <v>6</v>
      </c>
      <c r="K3769" s="29">
        <v>4.38</v>
      </c>
      <c r="L3769">
        <v>12</v>
      </c>
      <c r="M3769">
        <v>11</v>
      </c>
      <c r="N3769">
        <v>1</v>
      </c>
      <c r="O3769">
        <v>0</v>
      </c>
      <c r="P3769">
        <v>1</v>
      </c>
      <c r="Q3769">
        <v>61.2</v>
      </c>
      <c r="R3769">
        <v>51</v>
      </c>
      <c r="S3769">
        <v>33</v>
      </c>
      <c r="T3769">
        <v>30</v>
      </c>
      <c r="U3769">
        <v>45</v>
      </c>
      <c r="V3769">
        <v>43</v>
      </c>
      <c r="W3769">
        <v>8</v>
      </c>
      <c r="X3769" s="2">
        <v>0.23599999999999999</v>
      </c>
    </row>
    <row r="3770" spans="1:24" x14ac:dyDescent="0.25">
      <c r="A3770">
        <f t="shared" si="177"/>
        <v>1</v>
      </c>
      <c r="B3770" t="str">
        <f t="shared" si="175"/>
        <v/>
      </c>
      <c r="C3770" t="str">
        <f t="shared" si="176"/>
        <v/>
      </c>
      <c r="D3770">
        <v>2026</v>
      </c>
      <c r="E3770" t="s">
        <v>10248</v>
      </c>
      <c r="F3770" t="s">
        <v>4012</v>
      </c>
      <c r="G3770" t="s">
        <v>29</v>
      </c>
      <c r="H3770" t="s">
        <v>64</v>
      </c>
      <c r="I3770">
        <v>5</v>
      </c>
      <c r="J3770">
        <v>1</v>
      </c>
      <c r="K3770" s="29">
        <v>5.07</v>
      </c>
      <c r="L3770">
        <v>13</v>
      </c>
      <c r="M3770">
        <v>11</v>
      </c>
      <c r="N3770">
        <v>1</v>
      </c>
      <c r="O3770">
        <v>0</v>
      </c>
      <c r="P3770">
        <v>0</v>
      </c>
      <c r="Q3770">
        <v>60.1</v>
      </c>
      <c r="R3770">
        <v>42</v>
      </c>
      <c r="S3770">
        <v>39</v>
      </c>
      <c r="T3770">
        <v>34</v>
      </c>
      <c r="U3770">
        <v>35</v>
      </c>
      <c r="V3770">
        <v>42</v>
      </c>
      <c r="W3770">
        <v>18</v>
      </c>
      <c r="X3770" s="2">
        <v>0.19500000000000001</v>
      </c>
    </row>
    <row r="3771" spans="1:24" x14ac:dyDescent="0.25">
      <c r="A3771" t="str">
        <f t="shared" si="177"/>
        <v/>
      </c>
      <c r="B3771" t="str">
        <f t="shared" si="175"/>
        <v/>
      </c>
      <c r="C3771" t="str">
        <f t="shared" si="176"/>
        <v/>
      </c>
      <c r="D3771">
        <v>2026</v>
      </c>
      <c r="E3771" t="s">
        <v>10249</v>
      </c>
      <c r="F3771" t="s">
        <v>4012</v>
      </c>
      <c r="G3771" t="s">
        <v>24</v>
      </c>
      <c r="H3771" t="s">
        <v>64</v>
      </c>
      <c r="I3771">
        <v>0</v>
      </c>
      <c r="J3771">
        <v>0</v>
      </c>
      <c r="K3771" s="29">
        <v>0</v>
      </c>
      <c r="L3771">
        <v>4</v>
      </c>
      <c r="M3771">
        <v>1</v>
      </c>
      <c r="N3771">
        <v>0</v>
      </c>
      <c r="O3771">
        <v>0</v>
      </c>
      <c r="P3771">
        <v>0</v>
      </c>
      <c r="Q3771">
        <v>6</v>
      </c>
      <c r="R3771">
        <v>2</v>
      </c>
      <c r="S3771">
        <v>0</v>
      </c>
      <c r="T3771">
        <v>0</v>
      </c>
      <c r="U3771">
        <v>4</v>
      </c>
      <c r="V3771">
        <v>4</v>
      </c>
      <c r="W3771">
        <v>1</v>
      </c>
      <c r="X3771" s="2">
        <v>0.1</v>
      </c>
    </row>
    <row r="3772" spans="1:24" x14ac:dyDescent="0.25">
      <c r="A3772" t="str">
        <f t="shared" si="177"/>
        <v/>
      </c>
      <c r="B3772" t="str">
        <f t="shared" si="175"/>
        <v/>
      </c>
      <c r="C3772" t="str">
        <f t="shared" si="176"/>
        <v/>
      </c>
      <c r="D3772">
        <v>2026</v>
      </c>
      <c r="E3772" t="s">
        <v>10250</v>
      </c>
      <c r="F3772" t="s">
        <v>4012</v>
      </c>
      <c r="G3772" t="s">
        <v>47</v>
      </c>
      <c r="H3772" t="s">
        <v>64</v>
      </c>
      <c r="I3772">
        <v>3</v>
      </c>
      <c r="J3772">
        <v>0</v>
      </c>
      <c r="K3772" s="29">
        <v>3.86</v>
      </c>
      <c r="L3772">
        <v>8</v>
      </c>
      <c r="M3772">
        <v>0</v>
      </c>
      <c r="N3772">
        <v>0</v>
      </c>
      <c r="O3772">
        <v>0</v>
      </c>
      <c r="P3772">
        <v>0</v>
      </c>
      <c r="Q3772">
        <v>14</v>
      </c>
      <c r="R3772">
        <v>9</v>
      </c>
      <c r="S3772">
        <v>8</v>
      </c>
      <c r="T3772">
        <v>6</v>
      </c>
      <c r="U3772">
        <v>9</v>
      </c>
      <c r="V3772">
        <v>14</v>
      </c>
      <c r="W3772">
        <v>1</v>
      </c>
      <c r="X3772" s="2">
        <v>0.19600000000000001</v>
      </c>
    </row>
    <row r="3773" spans="1:24" x14ac:dyDescent="0.25">
      <c r="A3773" t="str">
        <f t="shared" si="177"/>
        <v/>
      </c>
      <c r="B3773" t="str">
        <f t="shared" si="175"/>
        <v/>
      </c>
      <c r="C3773" t="str">
        <f t="shared" si="176"/>
        <v/>
      </c>
      <c r="D3773">
        <v>2026</v>
      </c>
      <c r="E3773" t="s">
        <v>10251</v>
      </c>
      <c r="F3773" t="s">
        <v>4012</v>
      </c>
      <c r="G3773" t="s">
        <v>24</v>
      </c>
      <c r="H3773" t="s">
        <v>64</v>
      </c>
      <c r="I3773">
        <v>0</v>
      </c>
      <c r="J3773">
        <v>0</v>
      </c>
      <c r="K3773" s="29">
        <v>4.66</v>
      </c>
      <c r="L3773">
        <v>10</v>
      </c>
      <c r="M3773">
        <v>2</v>
      </c>
      <c r="N3773">
        <v>0</v>
      </c>
      <c r="O3773">
        <v>0</v>
      </c>
      <c r="P3773">
        <v>1</v>
      </c>
      <c r="Q3773">
        <v>19.100000000000001</v>
      </c>
      <c r="R3773">
        <v>24</v>
      </c>
      <c r="S3773">
        <v>10</v>
      </c>
      <c r="T3773">
        <v>10</v>
      </c>
      <c r="U3773">
        <v>5</v>
      </c>
      <c r="V3773">
        <v>11</v>
      </c>
      <c r="W3773">
        <v>0</v>
      </c>
      <c r="X3773" s="2">
        <v>0.30399999999999999</v>
      </c>
    </row>
    <row r="3774" spans="1:24" x14ac:dyDescent="0.25">
      <c r="A3774" t="str">
        <f t="shared" si="177"/>
        <v/>
      </c>
      <c r="B3774" t="str">
        <f t="shared" si="175"/>
        <v/>
      </c>
      <c r="C3774">
        <f t="shared" si="176"/>
        <v>1</v>
      </c>
      <c r="D3774">
        <v>2026</v>
      </c>
      <c r="E3774" t="s">
        <v>4029</v>
      </c>
      <c r="F3774" t="s">
        <v>4012</v>
      </c>
      <c r="G3774" t="s">
        <v>24</v>
      </c>
      <c r="H3774" t="s">
        <v>64</v>
      </c>
      <c r="I3774">
        <v>0</v>
      </c>
      <c r="J3774">
        <v>1</v>
      </c>
      <c r="K3774" s="29">
        <v>5.2</v>
      </c>
      <c r="L3774">
        <v>12</v>
      </c>
      <c r="M3774">
        <v>3</v>
      </c>
      <c r="N3774">
        <v>0</v>
      </c>
      <c r="O3774">
        <v>0</v>
      </c>
      <c r="P3774">
        <v>1</v>
      </c>
      <c r="Q3774">
        <v>27.2</v>
      </c>
      <c r="R3774">
        <v>21</v>
      </c>
      <c r="S3774">
        <v>17</v>
      </c>
      <c r="T3774">
        <v>16</v>
      </c>
      <c r="U3774">
        <v>11</v>
      </c>
      <c r="V3774">
        <v>28</v>
      </c>
      <c r="W3774">
        <v>5</v>
      </c>
      <c r="X3774" s="2">
        <v>0.20200000000000001</v>
      </c>
    </row>
    <row r="3775" spans="1:24" x14ac:dyDescent="0.25">
      <c r="A3775" t="str">
        <f t="shared" si="177"/>
        <v/>
      </c>
      <c r="B3775" t="str">
        <f t="shared" si="175"/>
        <v/>
      </c>
      <c r="C3775">
        <f t="shared" si="176"/>
        <v>1</v>
      </c>
      <c r="D3775">
        <v>2026</v>
      </c>
      <c r="E3775" t="s">
        <v>4011</v>
      </c>
      <c r="F3775" t="s">
        <v>4012</v>
      </c>
      <c r="G3775" t="s">
        <v>47</v>
      </c>
      <c r="H3775" t="s">
        <v>64</v>
      </c>
      <c r="I3775">
        <v>5</v>
      </c>
      <c r="J3775">
        <v>0</v>
      </c>
      <c r="K3775" s="29">
        <v>5.57</v>
      </c>
      <c r="L3775">
        <v>15</v>
      </c>
      <c r="M3775">
        <v>0</v>
      </c>
      <c r="N3775">
        <v>0</v>
      </c>
      <c r="O3775">
        <v>0</v>
      </c>
      <c r="P3775">
        <v>5</v>
      </c>
      <c r="Q3775">
        <v>21</v>
      </c>
      <c r="R3775">
        <v>22</v>
      </c>
      <c r="S3775">
        <v>13</v>
      </c>
      <c r="T3775">
        <v>13</v>
      </c>
      <c r="U3775">
        <v>11</v>
      </c>
      <c r="V3775">
        <v>17</v>
      </c>
      <c r="W3775">
        <v>3</v>
      </c>
      <c r="X3775" s="2">
        <v>0.26200000000000001</v>
      </c>
    </row>
    <row r="3776" spans="1:24" x14ac:dyDescent="0.25">
      <c r="A3776" t="str">
        <f t="shared" si="177"/>
        <v/>
      </c>
      <c r="B3776" t="str">
        <f t="shared" si="175"/>
        <v/>
      </c>
      <c r="C3776" t="str">
        <f t="shared" si="176"/>
        <v/>
      </c>
      <c r="D3776">
        <v>2026</v>
      </c>
      <c r="E3776" t="s">
        <v>10252</v>
      </c>
      <c r="F3776" t="s">
        <v>4012</v>
      </c>
      <c r="G3776" t="s">
        <v>24</v>
      </c>
      <c r="H3776" t="s">
        <v>64</v>
      </c>
      <c r="I3776">
        <v>0</v>
      </c>
      <c r="J3776">
        <v>0</v>
      </c>
      <c r="K3776" s="29">
        <v>6</v>
      </c>
      <c r="L3776">
        <v>4</v>
      </c>
      <c r="M3776">
        <v>0</v>
      </c>
      <c r="N3776">
        <v>0</v>
      </c>
      <c r="O3776">
        <v>0</v>
      </c>
      <c r="P3776">
        <v>0</v>
      </c>
      <c r="Q3776">
        <v>6</v>
      </c>
      <c r="R3776">
        <v>11</v>
      </c>
      <c r="S3776">
        <v>4</v>
      </c>
      <c r="T3776">
        <v>4</v>
      </c>
      <c r="U3776">
        <v>5</v>
      </c>
      <c r="V3776">
        <v>5</v>
      </c>
      <c r="W3776">
        <v>0</v>
      </c>
      <c r="X3776" s="2">
        <v>0.42299999999999999</v>
      </c>
    </row>
    <row r="3777" spans="1:24" x14ac:dyDescent="0.25">
      <c r="A3777" t="str">
        <f t="shared" si="177"/>
        <v/>
      </c>
      <c r="B3777" t="str">
        <f t="shared" si="175"/>
        <v/>
      </c>
      <c r="C3777" t="str">
        <f t="shared" si="176"/>
        <v/>
      </c>
      <c r="D3777">
        <v>2026</v>
      </c>
      <c r="E3777" t="s">
        <v>10253</v>
      </c>
      <c r="F3777" t="s">
        <v>4012</v>
      </c>
      <c r="G3777" t="s">
        <v>37</v>
      </c>
      <c r="H3777" t="s">
        <v>64</v>
      </c>
      <c r="I3777">
        <v>0</v>
      </c>
      <c r="J3777">
        <v>2</v>
      </c>
      <c r="K3777" s="29">
        <v>6.46</v>
      </c>
      <c r="L3777">
        <v>13</v>
      </c>
      <c r="M3777">
        <v>1</v>
      </c>
      <c r="N3777">
        <v>0</v>
      </c>
      <c r="O3777">
        <v>0</v>
      </c>
      <c r="P3777">
        <v>1</v>
      </c>
      <c r="Q3777">
        <v>15.1</v>
      </c>
      <c r="R3777">
        <v>17</v>
      </c>
      <c r="S3777">
        <v>14</v>
      </c>
      <c r="T3777">
        <v>11</v>
      </c>
      <c r="U3777">
        <v>11</v>
      </c>
      <c r="V3777">
        <v>12</v>
      </c>
      <c r="W3777">
        <v>3</v>
      </c>
      <c r="X3777" s="2">
        <v>0.28299999999999997</v>
      </c>
    </row>
    <row r="3778" spans="1:24" x14ac:dyDescent="0.25">
      <c r="A3778" t="str">
        <f t="shared" si="177"/>
        <v/>
      </c>
      <c r="B3778" t="str">
        <f t="shared" ref="B3778:B3841" si="178">IF(COUNTIFS(Draft_Player,$E3778),COUNTIFS(Draft_Player,$E3778),"")</f>
        <v/>
      </c>
      <c r="C3778" t="str">
        <f t="shared" ref="C3778:C3841" si="179">IF(COUNTIFS(Transfers_Player,$E3778),COUNTIFS(Transfers_Player,$E3778),"")</f>
        <v/>
      </c>
      <c r="D3778">
        <v>2026</v>
      </c>
      <c r="E3778" t="s">
        <v>10254</v>
      </c>
      <c r="F3778" t="s">
        <v>4012</v>
      </c>
      <c r="G3778" t="s">
        <v>37</v>
      </c>
      <c r="H3778" t="s">
        <v>64</v>
      </c>
      <c r="I3778">
        <v>0</v>
      </c>
      <c r="J3778">
        <v>0</v>
      </c>
      <c r="K3778" s="29">
        <v>6.83</v>
      </c>
      <c r="L3778">
        <v>17</v>
      </c>
      <c r="M3778">
        <v>2</v>
      </c>
      <c r="N3778">
        <v>0</v>
      </c>
      <c r="O3778">
        <v>0</v>
      </c>
      <c r="P3778">
        <v>1</v>
      </c>
      <c r="Q3778">
        <v>29</v>
      </c>
      <c r="R3778">
        <v>45</v>
      </c>
      <c r="S3778">
        <v>22</v>
      </c>
      <c r="T3778">
        <v>22</v>
      </c>
      <c r="U3778">
        <v>15</v>
      </c>
      <c r="V3778">
        <v>29</v>
      </c>
      <c r="W3778">
        <v>5</v>
      </c>
      <c r="X3778" s="2">
        <v>0.36599999999999999</v>
      </c>
    </row>
    <row r="3779" spans="1:24" x14ac:dyDescent="0.25">
      <c r="A3779" t="str">
        <f t="shared" si="177"/>
        <v/>
      </c>
      <c r="B3779" t="str">
        <f t="shared" si="178"/>
        <v/>
      </c>
      <c r="C3779" t="str">
        <f t="shared" si="179"/>
        <v/>
      </c>
      <c r="D3779">
        <v>2026</v>
      </c>
      <c r="E3779" t="s">
        <v>10255</v>
      </c>
      <c r="F3779" t="s">
        <v>4012</v>
      </c>
      <c r="G3779" t="s">
        <v>37</v>
      </c>
      <c r="H3779" t="s">
        <v>64</v>
      </c>
      <c r="I3779">
        <v>3</v>
      </c>
      <c r="J3779">
        <v>4</v>
      </c>
      <c r="K3779" s="29">
        <v>6.85</v>
      </c>
      <c r="L3779">
        <v>9</v>
      </c>
      <c r="M3779">
        <v>2</v>
      </c>
      <c r="N3779">
        <v>0</v>
      </c>
      <c r="O3779">
        <v>0</v>
      </c>
      <c r="P3779">
        <v>2</v>
      </c>
      <c r="Q3779">
        <v>22.1</v>
      </c>
      <c r="R3779">
        <v>28</v>
      </c>
      <c r="S3779">
        <v>17</v>
      </c>
      <c r="T3779">
        <v>17</v>
      </c>
      <c r="U3779">
        <v>8</v>
      </c>
      <c r="V3779">
        <v>13</v>
      </c>
      <c r="W3779">
        <v>2</v>
      </c>
      <c r="X3779" s="2">
        <v>0.32600000000000001</v>
      </c>
    </row>
    <row r="3780" spans="1:24" x14ac:dyDescent="0.25">
      <c r="A3780" t="str">
        <f t="shared" si="177"/>
        <v/>
      </c>
      <c r="B3780" t="str">
        <f t="shared" si="178"/>
        <v/>
      </c>
      <c r="C3780" t="str">
        <f t="shared" si="179"/>
        <v/>
      </c>
      <c r="D3780">
        <v>2026</v>
      </c>
      <c r="E3780" t="s">
        <v>10256</v>
      </c>
      <c r="F3780" t="s">
        <v>4012</v>
      </c>
      <c r="G3780" t="s">
        <v>47</v>
      </c>
      <c r="H3780" t="s">
        <v>64</v>
      </c>
      <c r="I3780">
        <v>2</v>
      </c>
      <c r="J3780">
        <v>0</v>
      </c>
      <c r="K3780" s="29">
        <v>9</v>
      </c>
      <c r="L3780">
        <v>8</v>
      </c>
      <c r="M3780">
        <v>0</v>
      </c>
      <c r="N3780">
        <v>0</v>
      </c>
      <c r="O3780">
        <v>0</v>
      </c>
      <c r="P3780">
        <v>0</v>
      </c>
      <c r="Q3780">
        <v>8</v>
      </c>
      <c r="R3780">
        <v>9</v>
      </c>
      <c r="S3780">
        <v>9</v>
      </c>
      <c r="T3780">
        <v>8</v>
      </c>
      <c r="U3780">
        <v>9</v>
      </c>
      <c r="V3780">
        <v>5</v>
      </c>
      <c r="W3780">
        <v>3</v>
      </c>
      <c r="X3780" s="2">
        <v>0.27300000000000002</v>
      </c>
    </row>
    <row r="3781" spans="1:24" x14ac:dyDescent="0.25">
      <c r="A3781" t="str">
        <f t="shared" si="177"/>
        <v/>
      </c>
      <c r="B3781" t="str">
        <f t="shared" si="178"/>
        <v/>
      </c>
      <c r="C3781" t="str">
        <f t="shared" si="179"/>
        <v/>
      </c>
      <c r="D3781">
        <v>2026</v>
      </c>
      <c r="E3781" t="s">
        <v>10257</v>
      </c>
      <c r="F3781" t="s">
        <v>4012</v>
      </c>
      <c r="G3781" t="s">
        <v>24</v>
      </c>
      <c r="H3781" t="s">
        <v>64</v>
      </c>
      <c r="I3781">
        <v>1</v>
      </c>
      <c r="J3781">
        <v>3</v>
      </c>
      <c r="K3781" s="29">
        <v>9.51</v>
      </c>
      <c r="L3781">
        <v>13</v>
      </c>
      <c r="M3781">
        <v>1</v>
      </c>
      <c r="N3781">
        <v>0</v>
      </c>
      <c r="O3781">
        <v>0</v>
      </c>
      <c r="P3781">
        <v>0</v>
      </c>
      <c r="Q3781">
        <v>23.2</v>
      </c>
      <c r="R3781">
        <v>28</v>
      </c>
      <c r="S3781">
        <v>28</v>
      </c>
      <c r="T3781">
        <v>25</v>
      </c>
      <c r="U3781">
        <v>18</v>
      </c>
      <c r="V3781">
        <v>16</v>
      </c>
      <c r="W3781">
        <v>7</v>
      </c>
      <c r="X3781" s="2">
        <v>0.30099999999999999</v>
      </c>
    </row>
    <row r="3782" spans="1:24" x14ac:dyDescent="0.25">
      <c r="A3782" t="str">
        <f t="shared" si="177"/>
        <v/>
      </c>
      <c r="B3782" t="str">
        <f t="shared" si="178"/>
        <v/>
      </c>
      <c r="C3782" t="str">
        <f t="shared" si="179"/>
        <v/>
      </c>
      <c r="D3782">
        <v>2026</v>
      </c>
      <c r="E3782" t="s">
        <v>10258</v>
      </c>
      <c r="F3782" t="s">
        <v>4012</v>
      </c>
      <c r="G3782" t="s">
        <v>47</v>
      </c>
      <c r="H3782" t="s">
        <v>64</v>
      </c>
      <c r="I3782">
        <v>0</v>
      </c>
      <c r="J3782">
        <v>0</v>
      </c>
      <c r="K3782" s="29">
        <v>12.38</v>
      </c>
      <c r="L3782">
        <v>5</v>
      </c>
      <c r="M3782">
        <v>1</v>
      </c>
      <c r="N3782">
        <v>0</v>
      </c>
      <c r="O3782">
        <v>0</v>
      </c>
      <c r="P3782">
        <v>0</v>
      </c>
      <c r="Q3782">
        <v>8</v>
      </c>
      <c r="R3782">
        <v>10</v>
      </c>
      <c r="S3782">
        <v>14</v>
      </c>
      <c r="T3782">
        <v>11</v>
      </c>
      <c r="U3782">
        <v>11</v>
      </c>
      <c r="V3782">
        <v>3</v>
      </c>
      <c r="W3782">
        <v>2</v>
      </c>
      <c r="X3782" s="2">
        <v>0.30299999999999999</v>
      </c>
    </row>
    <row r="3783" spans="1:24" x14ac:dyDescent="0.25">
      <c r="A3783" t="str">
        <f t="shared" si="177"/>
        <v/>
      </c>
      <c r="B3783" t="str">
        <f t="shared" si="178"/>
        <v/>
      </c>
      <c r="C3783" t="str">
        <f t="shared" si="179"/>
        <v/>
      </c>
      <c r="D3783">
        <v>2026</v>
      </c>
      <c r="E3783" t="s">
        <v>10259</v>
      </c>
      <c r="F3783" t="s">
        <v>4031</v>
      </c>
      <c r="G3783" t="s">
        <v>24</v>
      </c>
      <c r="H3783" t="s">
        <v>64</v>
      </c>
      <c r="I3783">
        <v>4</v>
      </c>
      <c r="J3783">
        <v>3</v>
      </c>
      <c r="K3783" s="29">
        <v>4.67</v>
      </c>
      <c r="L3783">
        <v>12</v>
      </c>
      <c r="M3783">
        <v>9</v>
      </c>
      <c r="N3783">
        <v>1</v>
      </c>
      <c r="O3783">
        <v>0</v>
      </c>
      <c r="P3783">
        <v>0</v>
      </c>
      <c r="Q3783">
        <v>52</v>
      </c>
      <c r="R3783">
        <v>50</v>
      </c>
      <c r="S3783">
        <v>33</v>
      </c>
      <c r="T3783">
        <v>27</v>
      </c>
      <c r="U3783">
        <v>29</v>
      </c>
      <c r="V3783">
        <v>53</v>
      </c>
      <c r="W3783">
        <v>9</v>
      </c>
      <c r="X3783" s="2">
        <v>0.25600000000000001</v>
      </c>
    </row>
    <row r="3784" spans="1:24" x14ac:dyDescent="0.25">
      <c r="A3784" t="str">
        <f t="shared" si="177"/>
        <v/>
      </c>
      <c r="B3784" t="str">
        <f t="shared" si="178"/>
        <v/>
      </c>
      <c r="C3784" t="str">
        <f t="shared" si="179"/>
        <v/>
      </c>
      <c r="D3784">
        <v>2026</v>
      </c>
      <c r="E3784" t="s">
        <v>10260</v>
      </c>
      <c r="F3784" t="s">
        <v>4031</v>
      </c>
      <c r="G3784" t="s">
        <v>47</v>
      </c>
      <c r="H3784" t="s">
        <v>64</v>
      </c>
      <c r="I3784">
        <v>7</v>
      </c>
      <c r="J3784">
        <v>3</v>
      </c>
      <c r="K3784" s="29">
        <v>4.8099999999999996</v>
      </c>
      <c r="L3784">
        <v>14</v>
      </c>
      <c r="M3784">
        <v>14</v>
      </c>
      <c r="N3784">
        <v>0</v>
      </c>
      <c r="O3784">
        <v>0</v>
      </c>
      <c r="P3784">
        <v>0</v>
      </c>
      <c r="Q3784">
        <v>73</v>
      </c>
      <c r="R3784">
        <v>65</v>
      </c>
      <c r="S3784">
        <v>44</v>
      </c>
      <c r="T3784">
        <v>39</v>
      </c>
      <c r="U3784">
        <v>26</v>
      </c>
      <c r="V3784">
        <v>49</v>
      </c>
      <c r="W3784">
        <v>8</v>
      </c>
      <c r="X3784" s="2">
        <v>0.24299999999999999</v>
      </c>
    </row>
    <row r="3785" spans="1:24" x14ac:dyDescent="0.25">
      <c r="A3785">
        <f t="shared" si="177"/>
        <v>1</v>
      </c>
      <c r="B3785" t="str">
        <f t="shared" si="178"/>
        <v/>
      </c>
      <c r="C3785">
        <f t="shared" si="179"/>
        <v>1</v>
      </c>
      <c r="D3785">
        <v>2026</v>
      </c>
      <c r="E3785" t="s">
        <v>5716</v>
      </c>
      <c r="F3785" t="s">
        <v>4031</v>
      </c>
      <c r="G3785" t="s">
        <v>29</v>
      </c>
      <c r="H3785" t="s">
        <v>64</v>
      </c>
      <c r="I3785">
        <v>1</v>
      </c>
      <c r="J3785">
        <v>0</v>
      </c>
      <c r="K3785" s="29">
        <v>2.76</v>
      </c>
      <c r="L3785">
        <v>22</v>
      </c>
      <c r="M3785">
        <v>0</v>
      </c>
      <c r="N3785">
        <v>0</v>
      </c>
      <c r="O3785">
        <v>0</v>
      </c>
      <c r="P3785">
        <v>11</v>
      </c>
      <c r="Q3785">
        <v>32.200000000000003</v>
      </c>
      <c r="R3785">
        <v>29</v>
      </c>
      <c r="S3785">
        <v>11</v>
      </c>
      <c r="T3785">
        <v>10</v>
      </c>
      <c r="U3785">
        <v>18</v>
      </c>
      <c r="V3785">
        <v>32</v>
      </c>
      <c r="W3785">
        <v>3</v>
      </c>
      <c r="X3785" s="2">
        <v>0.23799999999999999</v>
      </c>
    </row>
    <row r="3786" spans="1:24" x14ac:dyDescent="0.25">
      <c r="A3786" t="str">
        <f t="shared" si="177"/>
        <v/>
      </c>
      <c r="B3786" t="str">
        <f t="shared" si="178"/>
        <v/>
      </c>
      <c r="C3786" t="str">
        <f t="shared" si="179"/>
        <v/>
      </c>
      <c r="D3786">
        <v>2026</v>
      </c>
      <c r="E3786" t="s">
        <v>10261</v>
      </c>
      <c r="F3786" t="s">
        <v>4031</v>
      </c>
      <c r="G3786" t="s">
        <v>37</v>
      </c>
      <c r="H3786" t="s">
        <v>64</v>
      </c>
      <c r="I3786">
        <v>1</v>
      </c>
      <c r="J3786">
        <v>3</v>
      </c>
      <c r="K3786" s="29">
        <v>3</v>
      </c>
      <c r="L3786">
        <v>6</v>
      </c>
      <c r="M3786">
        <v>5</v>
      </c>
      <c r="N3786">
        <v>0</v>
      </c>
      <c r="O3786">
        <v>0</v>
      </c>
      <c r="P3786">
        <v>0</v>
      </c>
      <c r="Q3786">
        <v>27</v>
      </c>
      <c r="R3786">
        <v>19</v>
      </c>
      <c r="S3786">
        <v>15</v>
      </c>
      <c r="T3786">
        <v>9</v>
      </c>
      <c r="U3786">
        <v>18</v>
      </c>
      <c r="V3786">
        <v>26</v>
      </c>
      <c r="W3786">
        <v>3</v>
      </c>
      <c r="X3786" s="2">
        <v>0.19800000000000001</v>
      </c>
    </row>
    <row r="3787" spans="1:24" x14ac:dyDescent="0.25">
      <c r="A3787" t="str">
        <f t="shared" si="177"/>
        <v/>
      </c>
      <c r="B3787" t="str">
        <f t="shared" si="178"/>
        <v/>
      </c>
      <c r="C3787" t="str">
        <f t="shared" si="179"/>
        <v/>
      </c>
      <c r="D3787">
        <v>2026</v>
      </c>
      <c r="E3787" t="s">
        <v>10262</v>
      </c>
      <c r="F3787" t="s">
        <v>4031</v>
      </c>
      <c r="G3787" t="s">
        <v>37</v>
      </c>
      <c r="H3787" t="s">
        <v>64</v>
      </c>
      <c r="I3787">
        <v>3</v>
      </c>
      <c r="J3787">
        <v>1</v>
      </c>
      <c r="K3787" s="29">
        <v>3.8</v>
      </c>
      <c r="L3787">
        <v>11</v>
      </c>
      <c r="M3787">
        <v>9</v>
      </c>
      <c r="N3787">
        <v>0</v>
      </c>
      <c r="O3787">
        <v>0</v>
      </c>
      <c r="P3787">
        <v>1</v>
      </c>
      <c r="Q3787">
        <v>42.2</v>
      </c>
      <c r="R3787">
        <v>38</v>
      </c>
      <c r="S3787">
        <v>19</v>
      </c>
      <c r="T3787">
        <v>18</v>
      </c>
      <c r="U3787">
        <v>18</v>
      </c>
      <c r="V3787">
        <v>38</v>
      </c>
      <c r="W3787">
        <v>7</v>
      </c>
      <c r="X3787" s="2">
        <v>0.23599999999999999</v>
      </c>
    </row>
    <row r="3788" spans="1:24" x14ac:dyDescent="0.25">
      <c r="A3788" t="str">
        <f t="shared" si="177"/>
        <v/>
      </c>
      <c r="B3788" t="str">
        <f t="shared" si="178"/>
        <v/>
      </c>
      <c r="C3788" t="str">
        <f t="shared" si="179"/>
        <v/>
      </c>
      <c r="D3788">
        <v>2026</v>
      </c>
      <c r="E3788" t="s">
        <v>10263</v>
      </c>
      <c r="F3788" t="s">
        <v>4031</v>
      </c>
      <c r="G3788" t="s">
        <v>47</v>
      </c>
      <c r="H3788" t="s">
        <v>64</v>
      </c>
      <c r="I3788">
        <v>2</v>
      </c>
      <c r="J3788">
        <v>2</v>
      </c>
      <c r="K3788" s="29">
        <v>5.14</v>
      </c>
      <c r="L3788">
        <v>10</v>
      </c>
      <c r="M3788">
        <v>0</v>
      </c>
      <c r="N3788">
        <v>0</v>
      </c>
      <c r="O3788">
        <v>0</v>
      </c>
      <c r="P3788">
        <v>1</v>
      </c>
      <c r="Q3788">
        <v>14</v>
      </c>
      <c r="R3788">
        <v>20</v>
      </c>
      <c r="S3788">
        <v>12</v>
      </c>
      <c r="T3788">
        <v>8</v>
      </c>
      <c r="U3788">
        <v>10</v>
      </c>
      <c r="V3788">
        <v>15</v>
      </c>
      <c r="W3788">
        <v>4</v>
      </c>
      <c r="X3788" s="2">
        <v>0.35699999999999998</v>
      </c>
    </row>
    <row r="3789" spans="1:24" x14ac:dyDescent="0.25">
      <c r="A3789">
        <f t="shared" si="177"/>
        <v>1</v>
      </c>
      <c r="B3789" t="str">
        <f t="shared" si="178"/>
        <v/>
      </c>
      <c r="C3789" t="str">
        <f t="shared" si="179"/>
        <v/>
      </c>
      <c r="D3789">
        <v>2026</v>
      </c>
      <c r="E3789" t="s">
        <v>10264</v>
      </c>
      <c r="F3789" t="s">
        <v>4031</v>
      </c>
      <c r="G3789" t="s">
        <v>29</v>
      </c>
      <c r="H3789" t="s">
        <v>64</v>
      </c>
      <c r="I3789">
        <v>0</v>
      </c>
      <c r="J3789">
        <v>0</v>
      </c>
      <c r="K3789" s="29">
        <v>6</v>
      </c>
      <c r="L3789">
        <v>5</v>
      </c>
      <c r="M3789">
        <v>0</v>
      </c>
      <c r="N3789">
        <v>0</v>
      </c>
      <c r="O3789">
        <v>0</v>
      </c>
      <c r="P3789">
        <v>0</v>
      </c>
      <c r="Q3789">
        <v>3</v>
      </c>
      <c r="R3789">
        <v>3</v>
      </c>
      <c r="S3789">
        <v>2</v>
      </c>
      <c r="T3789">
        <v>2</v>
      </c>
      <c r="U3789">
        <v>2</v>
      </c>
      <c r="V3789">
        <v>2</v>
      </c>
      <c r="W3789">
        <v>1</v>
      </c>
      <c r="X3789" s="2">
        <v>0.27300000000000002</v>
      </c>
    </row>
    <row r="3790" spans="1:24" x14ac:dyDescent="0.25">
      <c r="A3790" t="str">
        <f t="shared" si="177"/>
        <v/>
      </c>
      <c r="B3790" t="str">
        <f t="shared" si="178"/>
        <v/>
      </c>
      <c r="C3790" t="str">
        <f t="shared" si="179"/>
        <v/>
      </c>
      <c r="D3790">
        <v>2026</v>
      </c>
      <c r="E3790" t="s">
        <v>10265</v>
      </c>
      <c r="F3790" t="s">
        <v>4031</v>
      </c>
      <c r="G3790" t="s">
        <v>47</v>
      </c>
      <c r="H3790" t="s">
        <v>64</v>
      </c>
      <c r="I3790">
        <v>2</v>
      </c>
      <c r="J3790">
        <v>1</v>
      </c>
      <c r="K3790" s="29">
        <v>6.37</v>
      </c>
      <c r="L3790">
        <v>15</v>
      </c>
      <c r="M3790">
        <v>5</v>
      </c>
      <c r="N3790">
        <v>0</v>
      </c>
      <c r="O3790">
        <v>0</v>
      </c>
      <c r="P3790">
        <v>0</v>
      </c>
      <c r="Q3790">
        <v>35.1</v>
      </c>
      <c r="R3790">
        <v>30</v>
      </c>
      <c r="S3790">
        <v>32</v>
      </c>
      <c r="T3790">
        <v>25</v>
      </c>
      <c r="U3790">
        <v>29</v>
      </c>
      <c r="V3790">
        <v>35</v>
      </c>
      <c r="W3790">
        <v>6</v>
      </c>
      <c r="X3790" s="2">
        <v>0.221</v>
      </c>
    </row>
    <row r="3791" spans="1:24" x14ac:dyDescent="0.25">
      <c r="A3791" t="str">
        <f t="shared" si="177"/>
        <v/>
      </c>
      <c r="B3791" t="str">
        <f t="shared" si="178"/>
        <v/>
      </c>
      <c r="C3791" t="str">
        <f t="shared" si="179"/>
        <v/>
      </c>
      <c r="D3791">
        <v>2026</v>
      </c>
      <c r="E3791" t="s">
        <v>10266</v>
      </c>
      <c r="F3791" t="s">
        <v>4031</v>
      </c>
      <c r="G3791" t="s">
        <v>24</v>
      </c>
      <c r="H3791" t="s">
        <v>64</v>
      </c>
      <c r="I3791">
        <v>1</v>
      </c>
      <c r="J3791">
        <v>2</v>
      </c>
      <c r="K3791" s="29">
        <v>7.94</v>
      </c>
      <c r="L3791">
        <v>7</v>
      </c>
      <c r="M3791">
        <v>5</v>
      </c>
      <c r="N3791">
        <v>0</v>
      </c>
      <c r="O3791">
        <v>0</v>
      </c>
      <c r="P3791">
        <v>0</v>
      </c>
      <c r="Q3791">
        <v>17</v>
      </c>
      <c r="R3791">
        <v>20</v>
      </c>
      <c r="S3791">
        <v>16</v>
      </c>
      <c r="T3791">
        <v>15</v>
      </c>
      <c r="U3791">
        <v>14</v>
      </c>
      <c r="V3791">
        <v>11</v>
      </c>
      <c r="W3791">
        <v>6</v>
      </c>
      <c r="X3791" s="2">
        <v>0.32300000000000001</v>
      </c>
    </row>
    <row r="3792" spans="1:24" x14ac:dyDescent="0.25">
      <c r="A3792">
        <f t="shared" si="177"/>
        <v>1</v>
      </c>
      <c r="B3792" t="str">
        <f t="shared" si="178"/>
        <v/>
      </c>
      <c r="C3792">
        <f t="shared" si="179"/>
        <v>1</v>
      </c>
      <c r="D3792">
        <v>2026</v>
      </c>
      <c r="E3792" t="s">
        <v>5734</v>
      </c>
      <c r="F3792" t="s">
        <v>4031</v>
      </c>
      <c r="G3792" t="s">
        <v>29</v>
      </c>
      <c r="H3792" t="s">
        <v>64</v>
      </c>
      <c r="I3792">
        <v>1</v>
      </c>
      <c r="J3792">
        <v>4</v>
      </c>
      <c r="K3792" s="29">
        <v>7.95</v>
      </c>
      <c r="L3792">
        <v>18</v>
      </c>
      <c r="M3792">
        <v>3</v>
      </c>
      <c r="N3792">
        <v>0</v>
      </c>
      <c r="O3792">
        <v>0</v>
      </c>
      <c r="P3792">
        <v>0</v>
      </c>
      <c r="Q3792">
        <v>43</v>
      </c>
      <c r="R3792">
        <v>54</v>
      </c>
      <c r="S3792">
        <v>47</v>
      </c>
      <c r="T3792">
        <v>38</v>
      </c>
      <c r="U3792">
        <v>35</v>
      </c>
      <c r="V3792">
        <v>35</v>
      </c>
      <c r="W3792">
        <v>8</v>
      </c>
      <c r="X3792" s="2">
        <v>0.30499999999999999</v>
      </c>
    </row>
    <row r="3793" spans="1:24" x14ac:dyDescent="0.25">
      <c r="A3793" t="str">
        <f t="shared" si="177"/>
        <v/>
      </c>
      <c r="B3793" t="str">
        <f t="shared" si="178"/>
        <v/>
      </c>
      <c r="C3793" t="str">
        <f t="shared" si="179"/>
        <v/>
      </c>
      <c r="D3793">
        <v>2026</v>
      </c>
      <c r="E3793" t="s">
        <v>10267</v>
      </c>
      <c r="F3793" t="s">
        <v>4031</v>
      </c>
      <c r="G3793" t="s">
        <v>24</v>
      </c>
      <c r="H3793" t="s">
        <v>64</v>
      </c>
      <c r="I3793">
        <v>2</v>
      </c>
      <c r="J3793">
        <v>2</v>
      </c>
      <c r="K3793" s="29">
        <v>7.99</v>
      </c>
      <c r="L3793">
        <v>17</v>
      </c>
      <c r="M3793">
        <v>0</v>
      </c>
      <c r="N3793">
        <v>0</v>
      </c>
      <c r="O3793">
        <v>0</v>
      </c>
      <c r="P3793">
        <v>1</v>
      </c>
      <c r="Q3793">
        <v>23.2</v>
      </c>
      <c r="R3793">
        <v>32</v>
      </c>
      <c r="S3793">
        <v>26</v>
      </c>
      <c r="T3793">
        <v>21</v>
      </c>
      <c r="U3793">
        <v>20</v>
      </c>
      <c r="V3793">
        <v>18</v>
      </c>
      <c r="W3793">
        <v>8</v>
      </c>
      <c r="X3793" s="2">
        <v>0.32700000000000001</v>
      </c>
    </row>
    <row r="3794" spans="1:24" x14ac:dyDescent="0.25">
      <c r="A3794" t="str">
        <f t="shared" si="177"/>
        <v/>
      </c>
      <c r="B3794" t="str">
        <f t="shared" si="178"/>
        <v/>
      </c>
      <c r="C3794" t="str">
        <f t="shared" si="179"/>
        <v/>
      </c>
      <c r="D3794">
        <v>2026</v>
      </c>
      <c r="E3794" t="s">
        <v>10268</v>
      </c>
      <c r="F3794" t="s">
        <v>4031</v>
      </c>
      <c r="G3794" t="s">
        <v>37</v>
      </c>
      <c r="H3794" t="s">
        <v>64</v>
      </c>
      <c r="I3794">
        <v>1</v>
      </c>
      <c r="J3794">
        <v>0</v>
      </c>
      <c r="K3794" s="29">
        <v>9.15</v>
      </c>
      <c r="L3794">
        <v>11</v>
      </c>
      <c r="M3794">
        <v>0</v>
      </c>
      <c r="N3794">
        <v>0</v>
      </c>
      <c r="O3794">
        <v>0</v>
      </c>
      <c r="P3794">
        <v>0</v>
      </c>
      <c r="Q3794">
        <v>19.2</v>
      </c>
      <c r="R3794">
        <v>24</v>
      </c>
      <c r="S3794">
        <v>27</v>
      </c>
      <c r="T3794">
        <v>20</v>
      </c>
      <c r="U3794">
        <v>22</v>
      </c>
      <c r="V3794">
        <v>17</v>
      </c>
      <c r="W3794">
        <v>11</v>
      </c>
      <c r="X3794" s="2">
        <v>0.29599999999999999</v>
      </c>
    </row>
    <row r="3795" spans="1:24" x14ac:dyDescent="0.25">
      <c r="A3795" t="str">
        <f t="shared" si="177"/>
        <v/>
      </c>
      <c r="B3795" t="str">
        <f t="shared" si="178"/>
        <v/>
      </c>
      <c r="C3795" t="str">
        <f t="shared" si="179"/>
        <v/>
      </c>
      <c r="D3795">
        <v>2026</v>
      </c>
      <c r="E3795" t="s">
        <v>10269</v>
      </c>
      <c r="F3795" t="s">
        <v>4031</v>
      </c>
      <c r="G3795" t="s">
        <v>24</v>
      </c>
      <c r="H3795" t="s">
        <v>64</v>
      </c>
      <c r="I3795">
        <v>2</v>
      </c>
      <c r="J3795">
        <v>2</v>
      </c>
      <c r="K3795" s="29">
        <v>9.49</v>
      </c>
      <c r="L3795">
        <v>16</v>
      </c>
      <c r="M3795">
        <v>0</v>
      </c>
      <c r="N3795">
        <v>0</v>
      </c>
      <c r="O3795">
        <v>0</v>
      </c>
      <c r="P3795">
        <v>0</v>
      </c>
      <c r="Q3795">
        <v>24.2</v>
      </c>
      <c r="R3795">
        <v>20</v>
      </c>
      <c r="S3795">
        <v>29</v>
      </c>
      <c r="T3795">
        <v>26</v>
      </c>
      <c r="U3795">
        <v>15</v>
      </c>
      <c r="V3795">
        <v>16</v>
      </c>
      <c r="W3795">
        <v>5</v>
      </c>
      <c r="X3795" s="2">
        <v>0.222</v>
      </c>
    </row>
    <row r="3796" spans="1:24" x14ac:dyDescent="0.25">
      <c r="A3796" t="str">
        <f t="shared" si="177"/>
        <v/>
      </c>
      <c r="B3796" t="str">
        <f t="shared" si="178"/>
        <v/>
      </c>
      <c r="C3796" t="str">
        <f t="shared" si="179"/>
        <v/>
      </c>
      <c r="D3796">
        <v>2026</v>
      </c>
      <c r="E3796" t="s">
        <v>10270</v>
      </c>
      <c r="F3796" t="s">
        <v>4031</v>
      </c>
      <c r="G3796" t="s">
        <v>24</v>
      </c>
      <c r="H3796" t="s">
        <v>64</v>
      </c>
      <c r="I3796">
        <v>0</v>
      </c>
      <c r="J3796">
        <v>1</v>
      </c>
      <c r="K3796" s="29">
        <v>9.64</v>
      </c>
      <c r="L3796">
        <v>3</v>
      </c>
      <c r="M3796">
        <v>1</v>
      </c>
      <c r="N3796">
        <v>0</v>
      </c>
      <c r="O3796">
        <v>0</v>
      </c>
      <c r="P3796">
        <v>0</v>
      </c>
      <c r="Q3796">
        <v>4.2</v>
      </c>
      <c r="R3796">
        <v>7</v>
      </c>
      <c r="S3796">
        <v>5</v>
      </c>
      <c r="T3796">
        <v>5</v>
      </c>
      <c r="U3796">
        <v>7</v>
      </c>
      <c r="V3796">
        <v>3</v>
      </c>
      <c r="W3796">
        <v>1</v>
      </c>
      <c r="X3796" s="2">
        <v>0.41199999999999998</v>
      </c>
    </row>
    <row r="3797" spans="1:24" x14ac:dyDescent="0.25">
      <c r="A3797">
        <f t="shared" si="177"/>
        <v>1</v>
      </c>
      <c r="B3797" t="str">
        <f t="shared" si="178"/>
        <v/>
      </c>
      <c r="C3797" t="str">
        <f t="shared" si="179"/>
        <v/>
      </c>
      <c r="D3797">
        <v>2026</v>
      </c>
      <c r="E3797" t="s">
        <v>10271</v>
      </c>
      <c r="F3797" t="s">
        <v>4031</v>
      </c>
      <c r="G3797" t="s">
        <v>29</v>
      </c>
      <c r="H3797" t="s">
        <v>64</v>
      </c>
      <c r="I3797">
        <v>0</v>
      </c>
      <c r="J3797">
        <v>0</v>
      </c>
      <c r="K3797" s="29">
        <v>13.15</v>
      </c>
      <c r="L3797">
        <v>11</v>
      </c>
      <c r="M3797">
        <v>0</v>
      </c>
      <c r="N3797">
        <v>0</v>
      </c>
      <c r="O3797">
        <v>0</v>
      </c>
      <c r="P3797">
        <v>0</v>
      </c>
      <c r="Q3797">
        <v>13</v>
      </c>
      <c r="R3797">
        <v>24</v>
      </c>
      <c r="S3797">
        <v>23</v>
      </c>
      <c r="T3797">
        <v>19</v>
      </c>
      <c r="U3797">
        <v>8</v>
      </c>
      <c r="V3797">
        <v>7</v>
      </c>
      <c r="W3797">
        <v>6</v>
      </c>
      <c r="X3797" s="2">
        <v>0.38100000000000001</v>
      </c>
    </row>
    <row r="3798" spans="1:24" x14ac:dyDescent="0.25">
      <c r="A3798" t="str">
        <f t="shared" si="177"/>
        <v/>
      </c>
      <c r="B3798" t="str">
        <f t="shared" si="178"/>
        <v/>
      </c>
      <c r="C3798" t="str">
        <f t="shared" si="179"/>
        <v/>
      </c>
      <c r="D3798">
        <v>2026</v>
      </c>
      <c r="E3798" t="s">
        <v>9836</v>
      </c>
      <c r="F3798" t="s">
        <v>4031</v>
      </c>
      <c r="G3798" t="s">
        <v>47</v>
      </c>
      <c r="H3798" t="s">
        <v>64</v>
      </c>
      <c r="I3798">
        <v>0</v>
      </c>
      <c r="J3798">
        <v>0</v>
      </c>
      <c r="K3798" s="29">
        <v>13.5</v>
      </c>
      <c r="L3798">
        <v>1</v>
      </c>
      <c r="M3798">
        <v>0</v>
      </c>
      <c r="N3798">
        <v>0</v>
      </c>
      <c r="O3798">
        <v>0</v>
      </c>
      <c r="P3798">
        <v>0</v>
      </c>
      <c r="Q3798">
        <v>0.2</v>
      </c>
      <c r="R3798">
        <v>4</v>
      </c>
      <c r="S3798">
        <v>5</v>
      </c>
      <c r="T3798">
        <v>1</v>
      </c>
      <c r="U3798">
        <v>1</v>
      </c>
      <c r="V3798">
        <v>0</v>
      </c>
      <c r="W3798">
        <v>0</v>
      </c>
      <c r="X3798" s="2">
        <v>0.66700000000000004</v>
      </c>
    </row>
    <row r="3799" spans="1:24" x14ac:dyDescent="0.25">
      <c r="A3799">
        <f t="shared" si="177"/>
        <v>1</v>
      </c>
      <c r="B3799" t="str">
        <f t="shared" si="178"/>
        <v/>
      </c>
      <c r="C3799">
        <f t="shared" si="179"/>
        <v>1</v>
      </c>
      <c r="D3799">
        <v>2026</v>
      </c>
      <c r="E3799" t="s">
        <v>5837</v>
      </c>
      <c r="F3799" t="s">
        <v>4031</v>
      </c>
      <c r="G3799" t="s">
        <v>29</v>
      </c>
      <c r="H3799" t="s">
        <v>64</v>
      </c>
      <c r="I3799">
        <v>0</v>
      </c>
      <c r="J3799">
        <v>0</v>
      </c>
      <c r="K3799" s="29">
        <v>36</v>
      </c>
      <c r="L3799">
        <v>4</v>
      </c>
      <c r="M3799">
        <v>0</v>
      </c>
      <c r="N3799">
        <v>0</v>
      </c>
      <c r="O3799">
        <v>0</v>
      </c>
      <c r="P3799">
        <v>0</v>
      </c>
      <c r="Q3799">
        <v>2</v>
      </c>
      <c r="R3799">
        <v>4</v>
      </c>
      <c r="S3799">
        <v>8</v>
      </c>
      <c r="T3799">
        <v>8</v>
      </c>
      <c r="U3799">
        <v>7</v>
      </c>
      <c r="V3799">
        <v>2</v>
      </c>
      <c r="W3799">
        <v>0</v>
      </c>
      <c r="X3799" s="2">
        <v>0.4</v>
      </c>
    </row>
    <row r="3800" spans="1:24" x14ac:dyDescent="0.25">
      <c r="A3800" t="str">
        <f t="shared" si="177"/>
        <v/>
      </c>
      <c r="B3800" t="str">
        <f t="shared" si="178"/>
        <v/>
      </c>
      <c r="C3800" t="str">
        <f t="shared" si="179"/>
        <v/>
      </c>
      <c r="D3800">
        <v>2026</v>
      </c>
      <c r="E3800" t="s">
        <v>10272</v>
      </c>
      <c r="F3800" t="s">
        <v>4049</v>
      </c>
      <c r="G3800" t="s">
        <v>37</v>
      </c>
      <c r="H3800" t="s">
        <v>64</v>
      </c>
      <c r="I3800">
        <v>7</v>
      </c>
      <c r="J3800">
        <v>3</v>
      </c>
      <c r="K3800" s="29">
        <v>2.35</v>
      </c>
      <c r="L3800">
        <v>11</v>
      </c>
      <c r="M3800">
        <v>11</v>
      </c>
      <c r="N3800">
        <v>1</v>
      </c>
      <c r="O3800">
        <v>0</v>
      </c>
      <c r="P3800">
        <v>0</v>
      </c>
      <c r="Q3800">
        <v>65</v>
      </c>
      <c r="R3800">
        <v>39</v>
      </c>
      <c r="S3800">
        <v>22</v>
      </c>
      <c r="T3800">
        <v>17</v>
      </c>
      <c r="U3800">
        <v>32</v>
      </c>
      <c r="V3800">
        <v>98</v>
      </c>
      <c r="W3800">
        <v>8</v>
      </c>
      <c r="X3800" s="2">
        <v>0.17100000000000001</v>
      </c>
    </row>
    <row r="3801" spans="1:24" x14ac:dyDescent="0.25">
      <c r="A3801" t="str">
        <f t="shared" si="177"/>
        <v/>
      </c>
      <c r="B3801" t="str">
        <f t="shared" si="178"/>
        <v/>
      </c>
      <c r="C3801" t="str">
        <f t="shared" si="179"/>
        <v/>
      </c>
      <c r="D3801">
        <v>2026</v>
      </c>
      <c r="E3801" t="s">
        <v>10273</v>
      </c>
      <c r="F3801" t="s">
        <v>4049</v>
      </c>
      <c r="G3801" t="s">
        <v>37</v>
      </c>
      <c r="H3801" t="s">
        <v>64</v>
      </c>
      <c r="I3801">
        <v>6</v>
      </c>
      <c r="J3801">
        <v>4</v>
      </c>
      <c r="K3801" s="29">
        <v>2.42</v>
      </c>
      <c r="L3801">
        <v>13</v>
      </c>
      <c r="M3801">
        <v>13</v>
      </c>
      <c r="N3801">
        <v>2</v>
      </c>
      <c r="O3801">
        <v>1</v>
      </c>
      <c r="P3801">
        <v>0</v>
      </c>
      <c r="Q3801">
        <v>81.2</v>
      </c>
      <c r="R3801">
        <v>73</v>
      </c>
      <c r="S3801">
        <v>31</v>
      </c>
      <c r="T3801">
        <v>22</v>
      </c>
      <c r="U3801">
        <v>27</v>
      </c>
      <c r="V3801">
        <v>91</v>
      </c>
      <c r="W3801">
        <v>8</v>
      </c>
      <c r="X3801" s="2">
        <v>0.23400000000000001</v>
      </c>
    </row>
    <row r="3802" spans="1:24" x14ac:dyDescent="0.25">
      <c r="A3802">
        <f t="shared" si="177"/>
        <v>1</v>
      </c>
      <c r="B3802" t="str">
        <f t="shared" si="178"/>
        <v/>
      </c>
      <c r="C3802" t="str">
        <f t="shared" si="179"/>
        <v/>
      </c>
      <c r="D3802">
        <v>2026</v>
      </c>
      <c r="E3802" t="s">
        <v>10274</v>
      </c>
      <c r="F3802" t="s">
        <v>4049</v>
      </c>
      <c r="G3802" t="s">
        <v>29</v>
      </c>
      <c r="H3802" t="s">
        <v>64</v>
      </c>
      <c r="I3802">
        <v>3</v>
      </c>
      <c r="J3802">
        <v>4</v>
      </c>
      <c r="K3802" s="29">
        <v>2.78</v>
      </c>
      <c r="L3802">
        <v>18</v>
      </c>
      <c r="M3802">
        <v>7</v>
      </c>
      <c r="N3802">
        <v>0</v>
      </c>
      <c r="O3802">
        <v>0</v>
      </c>
      <c r="P3802">
        <v>2</v>
      </c>
      <c r="Q3802">
        <v>58.1</v>
      </c>
      <c r="R3802">
        <v>55</v>
      </c>
      <c r="S3802">
        <v>29</v>
      </c>
      <c r="T3802">
        <v>18</v>
      </c>
      <c r="U3802">
        <v>16</v>
      </c>
      <c r="V3802">
        <v>47</v>
      </c>
      <c r="W3802">
        <v>4</v>
      </c>
      <c r="X3802" s="2">
        <v>0.24399999999999999</v>
      </c>
    </row>
    <row r="3803" spans="1:24" x14ac:dyDescent="0.25">
      <c r="A3803" t="str">
        <f t="shared" si="177"/>
        <v/>
      </c>
      <c r="B3803" t="str">
        <f t="shared" si="178"/>
        <v/>
      </c>
      <c r="C3803" t="str">
        <f t="shared" si="179"/>
        <v/>
      </c>
      <c r="D3803">
        <v>2026</v>
      </c>
      <c r="E3803" t="s">
        <v>10275</v>
      </c>
      <c r="F3803" t="s">
        <v>4049</v>
      </c>
      <c r="G3803" t="s">
        <v>47</v>
      </c>
      <c r="H3803" t="s">
        <v>64</v>
      </c>
      <c r="I3803">
        <v>5</v>
      </c>
      <c r="J3803">
        <v>4</v>
      </c>
      <c r="K3803" s="29">
        <v>6</v>
      </c>
      <c r="L3803">
        <v>11</v>
      </c>
      <c r="M3803">
        <v>10</v>
      </c>
      <c r="N3803">
        <v>0</v>
      </c>
      <c r="O3803">
        <v>0</v>
      </c>
      <c r="P3803">
        <v>0</v>
      </c>
      <c r="Q3803">
        <v>54</v>
      </c>
      <c r="R3803">
        <v>59</v>
      </c>
      <c r="S3803">
        <v>38</v>
      </c>
      <c r="T3803">
        <v>36</v>
      </c>
      <c r="U3803">
        <v>18</v>
      </c>
      <c r="V3803">
        <v>52</v>
      </c>
      <c r="W3803">
        <v>6</v>
      </c>
      <c r="X3803" s="2">
        <v>0.28199999999999997</v>
      </c>
    </row>
    <row r="3804" spans="1:24" x14ac:dyDescent="0.25">
      <c r="A3804" t="str">
        <f t="shared" si="177"/>
        <v/>
      </c>
      <c r="B3804" t="str">
        <f t="shared" si="178"/>
        <v/>
      </c>
      <c r="C3804" t="str">
        <f t="shared" si="179"/>
        <v/>
      </c>
      <c r="D3804">
        <v>2026</v>
      </c>
      <c r="E3804" t="s">
        <v>10276</v>
      </c>
      <c r="F3804" t="s">
        <v>4049</v>
      </c>
      <c r="G3804" t="s">
        <v>24</v>
      </c>
      <c r="H3804" t="s">
        <v>64</v>
      </c>
      <c r="I3804">
        <v>0</v>
      </c>
      <c r="J3804">
        <v>0</v>
      </c>
      <c r="K3804" s="29">
        <v>0</v>
      </c>
      <c r="L3804">
        <v>2</v>
      </c>
      <c r="M3804">
        <v>0</v>
      </c>
      <c r="N3804">
        <v>0</v>
      </c>
      <c r="O3804">
        <v>0</v>
      </c>
      <c r="P3804">
        <v>0</v>
      </c>
      <c r="Q3804">
        <v>1</v>
      </c>
      <c r="R3804">
        <v>2</v>
      </c>
      <c r="S3804">
        <v>0</v>
      </c>
      <c r="T3804">
        <v>0</v>
      </c>
      <c r="U3804">
        <v>0</v>
      </c>
      <c r="V3804">
        <v>1</v>
      </c>
      <c r="W3804">
        <v>0</v>
      </c>
      <c r="X3804" s="2">
        <v>0.33300000000000002</v>
      </c>
    </row>
    <row r="3805" spans="1:24" x14ac:dyDescent="0.25">
      <c r="A3805" t="str">
        <f t="shared" si="177"/>
        <v/>
      </c>
      <c r="B3805" t="str">
        <f t="shared" si="178"/>
        <v/>
      </c>
      <c r="C3805" t="str">
        <f t="shared" si="179"/>
        <v/>
      </c>
      <c r="D3805">
        <v>2026</v>
      </c>
      <c r="E3805" t="s">
        <v>10277</v>
      </c>
      <c r="F3805" t="s">
        <v>4049</v>
      </c>
      <c r="G3805" t="s">
        <v>47</v>
      </c>
      <c r="H3805" t="s">
        <v>64</v>
      </c>
      <c r="I3805">
        <v>4</v>
      </c>
      <c r="J3805">
        <v>0</v>
      </c>
      <c r="K3805" s="29">
        <v>2.87</v>
      </c>
      <c r="L3805">
        <v>20</v>
      </c>
      <c r="M3805">
        <v>0</v>
      </c>
      <c r="N3805">
        <v>0</v>
      </c>
      <c r="O3805">
        <v>0</v>
      </c>
      <c r="P3805">
        <v>3</v>
      </c>
      <c r="Q3805">
        <v>31.1</v>
      </c>
      <c r="R3805">
        <v>20</v>
      </c>
      <c r="S3805">
        <v>10</v>
      </c>
      <c r="T3805">
        <v>10</v>
      </c>
      <c r="U3805">
        <v>26</v>
      </c>
      <c r="V3805">
        <v>35</v>
      </c>
      <c r="W3805">
        <v>0</v>
      </c>
      <c r="X3805" s="2">
        <v>0.19800000000000001</v>
      </c>
    </row>
    <row r="3806" spans="1:24" x14ac:dyDescent="0.25">
      <c r="A3806">
        <f t="shared" si="177"/>
        <v>1</v>
      </c>
      <c r="B3806" t="str">
        <f t="shared" si="178"/>
        <v/>
      </c>
      <c r="C3806" t="str">
        <f t="shared" si="179"/>
        <v/>
      </c>
      <c r="D3806">
        <v>2026</v>
      </c>
      <c r="E3806" t="s">
        <v>10278</v>
      </c>
      <c r="F3806" t="s">
        <v>4049</v>
      </c>
      <c r="G3806" t="s">
        <v>29</v>
      </c>
      <c r="H3806" t="s">
        <v>64</v>
      </c>
      <c r="I3806">
        <v>1</v>
      </c>
      <c r="J3806">
        <v>1</v>
      </c>
      <c r="K3806" s="29">
        <v>2.9</v>
      </c>
      <c r="L3806">
        <v>13</v>
      </c>
      <c r="M3806">
        <v>0</v>
      </c>
      <c r="N3806">
        <v>0</v>
      </c>
      <c r="O3806">
        <v>0</v>
      </c>
      <c r="P3806">
        <v>1</v>
      </c>
      <c r="Q3806">
        <v>31</v>
      </c>
      <c r="R3806">
        <v>29</v>
      </c>
      <c r="S3806">
        <v>11</v>
      </c>
      <c r="T3806">
        <v>10</v>
      </c>
      <c r="U3806">
        <v>6</v>
      </c>
      <c r="V3806">
        <v>27</v>
      </c>
      <c r="W3806">
        <v>5</v>
      </c>
      <c r="X3806" s="2">
        <v>0.246</v>
      </c>
    </row>
    <row r="3807" spans="1:24" x14ac:dyDescent="0.25">
      <c r="A3807" t="str">
        <f t="shared" si="177"/>
        <v/>
      </c>
      <c r="B3807" t="str">
        <f t="shared" si="178"/>
        <v/>
      </c>
      <c r="C3807" t="str">
        <f t="shared" si="179"/>
        <v/>
      </c>
      <c r="D3807">
        <v>2026</v>
      </c>
      <c r="E3807" t="s">
        <v>10279</v>
      </c>
      <c r="F3807" t="s">
        <v>4049</v>
      </c>
      <c r="G3807" t="s">
        <v>24</v>
      </c>
      <c r="H3807" t="s">
        <v>64</v>
      </c>
      <c r="I3807">
        <v>1</v>
      </c>
      <c r="J3807">
        <v>0</v>
      </c>
      <c r="K3807" s="29">
        <v>4.12</v>
      </c>
      <c r="L3807">
        <v>11</v>
      </c>
      <c r="M3807">
        <v>2</v>
      </c>
      <c r="N3807">
        <v>0</v>
      </c>
      <c r="O3807">
        <v>0</v>
      </c>
      <c r="P3807">
        <v>2</v>
      </c>
      <c r="Q3807">
        <v>19.2</v>
      </c>
      <c r="R3807">
        <v>19</v>
      </c>
      <c r="S3807">
        <v>12</v>
      </c>
      <c r="T3807">
        <v>9</v>
      </c>
      <c r="U3807">
        <v>16</v>
      </c>
      <c r="V3807">
        <v>19</v>
      </c>
      <c r="W3807">
        <v>3</v>
      </c>
      <c r="X3807" s="2">
        <v>0.26</v>
      </c>
    </row>
    <row r="3808" spans="1:24" x14ac:dyDescent="0.25">
      <c r="A3808" t="str">
        <f t="shared" si="177"/>
        <v/>
      </c>
      <c r="B3808" t="str">
        <f t="shared" si="178"/>
        <v/>
      </c>
      <c r="C3808" t="str">
        <f t="shared" si="179"/>
        <v/>
      </c>
      <c r="D3808">
        <v>2026</v>
      </c>
      <c r="E3808" t="s">
        <v>10280</v>
      </c>
      <c r="F3808" t="s">
        <v>4049</v>
      </c>
      <c r="G3808" t="s">
        <v>37</v>
      </c>
      <c r="H3808" t="s">
        <v>64</v>
      </c>
      <c r="I3808">
        <v>0</v>
      </c>
      <c r="J3808">
        <v>1</v>
      </c>
      <c r="K3808" s="29">
        <v>4.6100000000000003</v>
      </c>
      <c r="L3808">
        <v>10</v>
      </c>
      <c r="M3808">
        <v>0</v>
      </c>
      <c r="N3808">
        <v>0</v>
      </c>
      <c r="O3808">
        <v>0</v>
      </c>
      <c r="P3808">
        <v>0</v>
      </c>
      <c r="Q3808">
        <v>13.2</v>
      </c>
      <c r="R3808">
        <v>13</v>
      </c>
      <c r="S3808">
        <v>7</v>
      </c>
      <c r="T3808">
        <v>7</v>
      </c>
      <c r="U3808">
        <v>5</v>
      </c>
      <c r="V3808">
        <v>10</v>
      </c>
      <c r="W3808">
        <v>2</v>
      </c>
      <c r="X3808" s="2">
        <v>0.25</v>
      </c>
    </row>
    <row r="3809" spans="1:24" x14ac:dyDescent="0.25">
      <c r="A3809" t="str">
        <f t="shared" si="177"/>
        <v/>
      </c>
      <c r="B3809" t="str">
        <f t="shared" si="178"/>
        <v/>
      </c>
      <c r="C3809" t="str">
        <f t="shared" si="179"/>
        <v/>
      </c>
      <c r="D3809">
        <v>2026</v>
      </c>
      <c r="E3809" t="s">
        <v>10281</v>
      </c>
      <c r="F3809" t="s">
        <v>4049</v>
      </c>
      <c r="G3809" t="s">
        <v>37</v>
      </c>
      <c r="H3809" t="s">
        <v>64</v>
      </c>
      <c r="I3809">
        <v>0</v>
      </c>
      <c r="J3809">
        <v>1</v>
      </c>
      <c r="K3809" s="29">
        <v>4.7</v>
      </c>
      <c r="L3809">
        <v>8</v>
      </c>
      <c r="M3809">
        <v>0</v>
      </c>
      <c r="N3809">
        <v>0</v>
      </c>
      <c r="O3809">
        <v>0</v>
      </c>
      <c r="P3809">
        <v>0</v>
      </c>
      <c r="Q3809">
        <v>7.2</v>
      </c>
      <c r="R3809">
        <v>6</v>
      </c>
      <c r="S3809">
        <v>6</v>
      </c>
      <c r="T3809">
        <v>4</v>
      </c>
      <c r="U3809">
        <v>8</v>
      </c>
      <c r="V3809">
        <v>8</v>
      </c>
      <c r="W3809">
        <v>2</v>
      </c>
      <c r="X3809" s="2">
        <v>0.214</v>
      </c>
    </row>
    <row r="3810" spans="1:24" x14ac:dyDescent="0.25">
      <c r="A3810" t="str">
        <f t="shared" si="177"/>
        <v/>
      </c>
      <c r="B3810" t="str">
        <f t="shared" si="178"/>
        <v/>
      </c>
      <c r="C3810" t="str">
        <f t="shared" si="179"/>
        <v/>
      </c>
      <c r="D3810">
        <v>2026</v>
      </c>
      <c r="E3810" t="s">
        <v>10282</v>
      </c>
      <c r="F3810" t="s">
        <v>4049</v>
      </c>
      <c r="G3810" t="s">
        <v>37</v>
      </c>
      <c r="H3810" t="s">
        <v>64</v>
      </c>
      <c r="I3810">
        <v>0</v>
      </c>
      <c r="J3810">
        <v>0</v>
      </c>
      <c r="K3810" s="29">
        <v>6.75</v>
      </c>
      <c r="L3810">
        <v>12</v>
      </c>
      <c r="M3810">
        <v>0</v>
      </c>
      <c r="N3810">
        <v>0</v>
      </c>
      <c r="O3810">
        <v>0</v>
      </c>
      <c r="P3810">
        <v>2</v>
      </c>
      <c r="Q3810">
        <v>10.199999999999999</v>
      </c>
      <c r="R3810">
        <v>8</v>
      </c>
      <c r="S3810">
        <v>8</v>
      </c>
      <c r="T3810">
        <v>8</v>
      </c>
      <c r="U3810">
        <v>9</v>
      </c>
      <c r="V3810">
        <v>14</v>
      </c>
      <c r="W3810">
        <v>3</v>
      </c>
      <c r="X3810" s="2">
        <v>0.216</v>
      </c>
    </row>
    <row r="3811" spans="1:24" x14ac:dyDescent="0.25">
      <c r="A3811" t="str">
        <f t="shared" si="177"/>
        <v/>
      </c>
      <c r="B3811" t="str">
        <f t="shared" si="178"/>
        <v/>
      </c>
      <c r="C3811" t="str">
        <f t="shared" si="179"/>
        <v/>
      </c>
      <c r="D3811">
        <v>2026</v>
      </c>
      <c r="E3811" t="s">
        <v>10283</v>
      </c>
      <c r="F3811" t="s">
        <v>4049</v>
      </c>
      <c r="G3811" t="s">
        <v>24</v>
      </c>
      <c r="H3811" t="s">
        <v>64</v>
      </c>
      <c r="I3811">
        <v>2</v>
      </c>
      <c r="J3811">
        <v>1</v>
      </c>
      <c r="K3811" s="29">
        <v>7.36</v>
      </c>
      <c r="L3811">
        <v>7</v>
      </c>
      <c r="M3811">
        <v>5</v>
      </c>
      <c r="N3811">
        <v>0</v>
      </c>
      <c r="O3811">
        <v>0</v>
      </c>
      <c r="P3811">
        <v>0</v>
      </c>
      <c r="Q3811">
        <v>18.100000000000001</v>
      </c>
      <c r="R3811">
        <v>24</v>
      </c>
      <c r="S3811">
        <v>19</v>
      </c>
      <c r="T3811">
        <v>15</v>
      </c>
      <c r="U3811">
        <v>13</v>
      </c>
      <c r="V3811">
        <v>17</v>
      </c>
      <c r="W3811">
        <v>3</v>
      </c>
      <c r="X3811" s="2">
        <v>0.32</v>
      </c>
    </row>
    <row r="3812" spans="1:24" x14ac:dyDescent="0.25">
      <c r="A3812">
        <f t="shared" si="177"/>
        <v>1</v>
      </c>
      <c r="B3812" t="str">
        <f t="shared" si="178"/>
        <v/>
      </c>
      <c r="C3812" t="str">
        <f t="shared" si="179"/>
        <v/>
      </c>
      <c r="D3812">
        <v>2026</v>
      </c>
      <c r="E3812" t="s">
        <v>10284</v>
      </c>
      <c r="F3812" t="s">
        <v>4049</v>
      </c>
      <c r="G3812" t="s">
        <v>29</v>
      </c>
      <c r="H3812" t="s">
        <v>64</v>
      </c>
      <c r="I3812">
        <v>0</v>
      </c>
      <c r="J3812">
        <v>0</v>
      </c>
      <c r="K3812" s="29">
        <v>7.59</v>
      </c>
      <c r="L3812">
        <v>9</v>
      </c>
      <c r="M3812">
        <v>0</v>
      </c>
      <c r="N3812">
        <v>0</v>
      </c>
      <c r="O3812">
        <v>0</v>
      </c>
      <c r="P3812">
        <v>0</v>
      </c>
      <c r="Q3812">
        <v>10.199999999999999</v>
      </c>
      <c r="R3812">
        <v>14</v>
      </c>
      <c r="S3812">
        <v>9</v>
      </c>
      <c r="T3812">
        <v>9</v>
      </c>
      <c r="U3812">
        <v>6</v>
      </c>
      <c r="V3812">
        <v>10</v>
      </c>
      <c r="W3812">
        <v>3</v>
      </c>
      <c r="X3812" s="2">
        <v>0.30399999999999999</v>
      </c>
    </row>
    <row r="3813" spans="1:24" x14ac:dyDescent="0.25">
      <c r="A3813" t="str">
        <f t="shared" si="177"/>
        <v/>
      </c>
      <c r="B3813" t="str">
        <f t="shared" si="178"/>
        <v/>
      </c>
      <c r="C3813" t="str">
        <f t="shared" si="179"/>
        <v/>
      </c>
      <c r="D3813">
        <v>2026</v>
      </c>
      <c r="E3813" t="s">
        <v>10285</v>
      </c>
      <c r="F3813" t="s">
        <v>4049</v>
      </c>
      <c r="G3813" t="s">
        <v>47</v>
      </c>
      <c r="H3813" t="s">
        <v>64</v>
      </c>
      <c r="I3813">
        <v>0</v>
      </c>
      <c r="J3813">
        <v>0</v>
      </c>
      <c r="K3813" s="29">
        <v>9</v>
      </c>
      <c r="L3813">
        <v>5</v>
      </c>
      <c r="M3813">
        <v>0</v>
      </c>
      <c r="N3813">
        <v>0</v>
      </c>
      <c r="O3813">
        <v>0</v>
      </c>
      <c r="P3813">
        <v>0</v>
      </c>
      <c r="Q3813">
        <v>6</v>
      </c>
      <c r="R3813">
        <v>6</v>
      </c>
      <c r="S3813">
        <v>6</v>
      </c>
      <c r="T3813">
        <v>6</v>
      </c>
      <c r="U3813">
        <v>5</v>
      </c>
      <c r="V3813">
        <v>6</v>
      </c>
      <c r="W3813">
        <v>2</v>
      </c>
      <c r="X3813" s="2">
        <v>0.25</v>
      </c>
    </row>
    <row r="3814" spans="1:24" x14ac:dyDescent="0.25">
      <c r="A3814" t="str">
        <f t="shared" ref="A3814:A3877" si="180">IF(OR(G3814="SR", G3814="GR"), 1, "")</f>
        <v/>
      </c>
      <c r="B3814" t="str">
        <f t="shared" si="178"/>
        <v/>
      </c>
      <c r="C3814" t="str">
        <f t="shared" si="179"/>
        <v/>
      </c>
      <c r="D3814">
        <v>2026</v>
      </c>
      <c r="E3814" t="s">
        <v>10286</v>
      </c>
      <c r="F3814" t="s">
        <v>4049</v>
      </c>
      <c r="G3814" t="s">
        <v>24</v>
      </c>
      <c r="H3814" t="s">
        <v>64</v>
      </c>
      <c r="I3814">
        <v>1</v>
      </c>
      <c r="J3814">
        <v>0</v>
      </c>
      <c r="K3814" s="29">
        <v>10.38</v>
      </c>
      <c r="L3814">
        <v>4</v>
      </c>
      <c r="M3814">
        <v>0</v>
      </c>
      <c r="N3814">
        <v>0</v>
      </c>
      <c r="O3814">
        <v>0</v>
      </c>
      <c r="P3814">
        <v>0</v>
      </c>
      <c r="Q3814">
        <v>4.0999999999999996</v>
      </c>
      <c r="R3814">
        <v>7</v>
      </c>
      <c r="S3814">
        <v>5</v>
      </c>
      <c r="T3814">
        <v>5</v>
      </c>
      <c r="U3814">
        <v>1</v>
      </c>
      <c r="V3814">
        <v>4</v>
      </c>
      <c r="W3814">
        <v>0</v>
      </c>
      <c r="X3814" s="2">
        <v>0.36799999999999999</v>
      </c>
    </row>
    <row r="3815" spans="1:24" x14ac:dyDescent="0.25">
      <c r="A3815" t="str">
        <f t="shared" si="180"/>
        <v/>
      </c>
      <c r="B3815" t="str">
        <f t="shared" si="178"/>
        <v/>
      </c>
      <c r="C3815" t="str">
        <f t="shared" si="179"/>
        <v/>
      </c>
      <c r="D3815">
        <v>2026</v>
      </c>
      <c r="E3815" t="s">
        <v>10287</v>
      </c>
      <c r="F3815" t="s">
        <v>4049</v>
      </c>
      <c r="G3815" t="s">
        <v>47</v>
      </c>
      <c r="H3815" t="s">
        <v>64</v>
      </c>
      <c r="I3815">
        <v>0</v>
      </c>
      <c r="J3815">
        <v>0</v>
      </c>
      <c r="K3815" s="29">
        <v>13.5</v>
      </c>
      <c r="L3815">
        <v>1</v>
      </c>
      <c r="M3815">
        <v>0</v>
      </c>
      <c r="N3815">
        <v>0</v>
      </c>
      <c r="O3815">
        <v>0</v>
      </c>
      <c r="P3815">
        <v>0</v>
      </c>
      <c r="Q3815">
        <v>2</v>
      </c>
      <c r="R3815">
        <v>2</v>
      </c>
      <c r="S3815">
        <v>3</v>
      </c>
      <c r="T3815">
        <v>3</v>
      </c>
      <c r="U3815">
        <v>2</v>
      </c>
      <c r="V3815">
        <v>0</v>
      </c>
      <c r="W3815">
        <v>0</v>
      </c>
      <c r="X3815" s="2">
        <v>0.28599999999999998</v>
      </c>
    </row>
    <row r="3816" spans="1:24" x14ac:dyDescent="0.25">
      <c r="A3816" t="str">
        <f t="shared" si="180"/>
        <v/>
      </c>
      <c r="B3816" t="str">
        <f t="shared" si="178"/>
        <v/>
      </c>
      <c r="C3816" t="str">
        <f t="shared" si="179"/>
        <v/>
      </c>
      <c r="D3816">
        <v>2026</v>
      </c>
      <c r="E3816" t="s">
        <v>10288</v>
      </c>
      <c r="F3816" t="s">
        <v>4049</v>
      </c>
      <c r="G3816" t="s">
        <v>24</v>
      </c>
      <c r="H3816" t="s">
        <v>64</v>
      </c>
      <c r="I3816">
        <v>0</v>
      </c>
      <c r="J3816">
        <v>0</v>
      </c>
      <c r="K3816" s="29">
        <v>15.63</v>
      </c>
      <c r="L3816">
        <v>5</v>
      </c>
      <c r="M3816">
        <v>1</v>
      </c>
      <c r="N3816">
        <v>0</v>
      </c>
      <c r="O3816">
        <v>0</v>
      </c>
      <c r="P3816">
        <v>0</v>
      </c>
      <c r="Q3816">
        <v>6.1</v>
      </c>
      <c r="R3816">
        <v>9</v>
      </c>
      <c r="S3816">
        <v>13</v>
      </c>
      <c r="T3816">
        <v>11</v>
      </c>
      <c r="U3816">
        <v>7</v>
      </c>
      <c r="V3816">
        <v>3</v>
      </c>
      <c r="W3816">
        <v>0</v>
      </c>
      <c r="X3816" s="2">
        <v>0.36</v>
      </c>
    </row>
    <row r="3817" spans="1:24" x14ac:dyDescent="0.25">
      <c r="A3817">
        <f t="shared" si="180"/>
        <v>1</v>
      </c>
      <c r="B3817" t="str">
        <f t="shared" si="178"/>
        <v/>
      </c>
      <c r="C3817" t="str">
        <f t="shared" si="179"/>
        <v/>
      </c>
      <c r="D3817">
        <v>2026</v>
      </c>
      <c r="E3817" t="s">
        <v>10289</v>
      </c>
      <c r="F3817" t="s">
        <v>4069</v>
      </c>
      <c r="G3817" t="s">
        <v>29</v>
      </c>
      <c r="H3817" t="s">
        <v>64</v>
      </c>
      <c r="I3817">
        <v>6</v>
      </c>
      <c r="J3817">
        <v>5</v>
      </c>
      <c r="K3817" s="29">
        <v>4.32</v>
      </c>
      <c r="L3817">
        <v>16</v>
      </c>
      <c r="M3817">
        <v>15</v>
      </c>
      <c r="N3817">
        <v>5</v>
      </c>
      <c r="O3817">
        <v>2</v>
      </c>
      <c r="P3817">
        <v>1</v>
      </c>
      <c r="Q3817">
        <v>98</v>
      </c>
      <c r="R3817">
        <v>85</v>
      </c>
      <c r="S3817">
        <v>50</v>
      </c>
      <c r="T3817">
        <v>47</v>
      </c>
      <c r="U3817">
        <v>26</v>
      </c>
      <c r="V3817">
        <v>81</v>
      </c>
      <c r="W3817">
        <v>13</v>
      </c>
      <c r="X3817" s="2">
        <v>0.23</v>
      </c>
    </row>
    <row r="3818" spans="1:24" x14ac:dyDescent="0.25">
      <c r="A3818" t="str">
        <f t="shared" si="180"/>
        <v/>
      </c>
      <c r="B3818" t="str">
        <f t="shared" si="178"/>
        <v/>
      </c>
      <c r="C3818" t="str">
        <f t="shared" si="179"/>
        <v/>
      </c>
      <c r="D3818">
        <v>2026</v>
      </c>
      <c r="E3818" t="s">
        <v>10290</v>
      </c>
      <c r="F3818" t="s">
        <v>4069</v>
      </c>
      <c r="G3818" t="s">
        <v>24</v>
      </c>
      <c r="H3818" t="s">
        <v>64</v>
      </c>
      <c r="I3818">
        <v>3</v>
      </c>
      <c r="J3818">
        <v>7</v>
      </c>
      <c r="K3818" s="29">
        <v>5.0999999999999996</v>
      </c>
      <c r="L3818">
        <v>19</v>
      </c>
      <c r="M3818">
        <v>5</v>
      </c>
      <c r="N3818">
        <v>0</v>
      </c>
      <c r="O3818">
        <v>0</v>
      </c>
      <c r="P3818">
        <v>2</v>
      </c>
      <c r="Q3818">
        <v>65.099999999999994</v>
      </c>
      <c r="R3818">
        <v>62</v>
      </c>
      <c r="S3818">
        <v>44</v>
      </c>
      <c r="T3818">
        <v>37</v>
      </c>
      <c r="U3818">
        <v>25</v>
      </c>
      <c r="V3818">
        <v>67</v>
      </c>
      <c r="W3818">
        <v>5</v>
      </c>
      <c r="X3818" s="2">
        <v>0.246</v>
      </c>
    </row>
    <row r="3819" spans="1:24" x14ac:dyDescent="0.25">
      <c r="A3819" t="str">
        <f t="shared" si="180"/>
        <v/>
      </c>
      <c r="B3819" t="str">
        <f t="shared" si="178"/>
        <v/>
      </c>
      <c r="C3819" t="str">
        <f t="shared" si="179"/>
        <v/>
      </c>
      <c r="D3819">
        <v>2026</v>
      </c>
      <c r="E3819" t="s">
        <v>4089</v>
      </c>
      <c r="F3819" t="s">
        <v>4069</v>
      </c>
      <c r="G3819" t="s">
        <v>47</v>
      </c>
      <c r="H3819" t="s">
        <v>64</v>
      </c>
      <c r="I3819">
        <v>0</v>
      </c>
      <c r="J3819">
        <v>0</v>
      </c>
      <c r="K3819" s="29">
        <v>0</v>
      </c>
      <c r="L3819">
        <v>1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3</v>
      </c>
      <c r="V3819">
        <v>0</v>
      </c>
      <c r="W3819">
        <v>0</v>
      </c>
      <c r="X3819" s="2">
        <v>0</v>
      </c>
    </row>
    <row r="3820" spans="1:24" x14ac:dyDescent="0.25">
      <c r="A3820" t="str">
        <f t="shared" si="180"/>
        <v/>
      </c>
      <c r="B3820" t="str">
        <f t="shared" si="178"/>
        <v/>
      </c>
      <c r="C3820" t="str">
        <f t="shared" si="179"/>
        <v/>
      </c>
      <c r="D3820">
        <v>2026</v>
      </c>
      <c r="E3820" t="s">
        <v>10291</v>
      </c>
      <c r="F3820" t="s">
        <v>4069</v>
      </c>
      <c r="G3820" t="s">
        <v>24</v>
      </c>
      <c r="H3820" t="s">
        <v>64</v>
      </c>
      <c r="I3820">
        <v>2</v>
      </c>
      <c r="J3820">
        <v>1</v>
      </c>
      <c r="K3820" s="29">
        <v>5.4</v>
      </c>
      <c r="L3820">
        <v>15</v>
      </c>
      <c r="M3820">
        <v>4</v>
      </c>
      <c r="N3820">
        <v>0</v>
      </c>
      <c r="O3820">
        <v>0</v>
      </c>
      <c r="P3820">
        <v>0</v>
      </c>
      <c r="Q3820">
        <v>28.1</v>
      </c>
      <c r="R3820">
        <v>27</v>
      </c>
      <c r="S3820">
        <v>19</v>
      </c>
      <c r="T3820">
        <v>17</v>
      </c>
      <c r="U3820">
        <v>18</v>
      </c>
      <c r="V3820">
        <v>24</v>
      </c>
      <c r="W3820">
        <v>11</v>
      </c>
      <c r="X3820" s="2">
        <v>0.25</v>
      </c>
    </row>
    <row r="3821" spans="1:24" x14ac:dyDescent="0.25">
      <c r="A3821" t="str">
        <f t="shared" si="180"/>
        <v/>
      </c>
      <c r="B3821" t="str">
        <f t="shared" si="178"/>
        <v/>
      </c>
      <c r="C3821" t="str">
        <f t="shared" si="179"/>
        <v/>
      </c>
      <c r="D3821">
        <v>2026</v>
      </c>
      <c r="E3821" t="s">
        <v>10292</v>
      </c>
      <c r="F3821" t="s">
        <v>4069</v>
      </c>
      <c r="G3821" t="s">
        <v>24</v>
      </c>
      <c r="H3821" t="s">
        <v>64</v>
      </c>
      <c r="I3821">
        <v>2</v>
      </c>
      <c r="J3821">
        <v>1</v>
      </c>
      <c r="K3821" s="29">
        <v>6.11</v>
      </c>
      <c r="L3821">
        <v>15</v>
      </c>
      <c r="M3821">
        <v>0</v>
      </c>
      <c r="N3821">
        <v>0</v>
      </c>
      <c r="O3821">
        <v>0</v>
      </c>
      <c r="P3821">
        <v>1</v>
      </c>
      <c r="Q3821">
        <v>17.2</v>
      </c>
      <c r="R3821">
        <v>20</v>
      </c>
      <c r="S3821">
        <v>14</v>
      </c>
      <c r="T3821">
        <v>12</v>
      </c>
      <c r="U3821">
        <v>13</v>
      </c>
      <c r="V3821">
        <v>10</v>
      </c>
      <c r="W3821">
        <v>4</v>
      </c>
      <c r="X3821" s="2">
        <v>0.28199999999999997</v>
      </c>
    </row>
    <row r="3822" spans="1:24" x14ac:dyDescent="0.25">
      <c r="A3822" t="str">
        <f t="shared" si="180"/>
        <v/>
      </c>
      <c r="B3822" t="str">
        <f t="shared" si="178"/>
        <v/>
      </c>
      <c r="C3822" t="str">
        <f t="shared" si="179"/>
        <v/>
      </c>
      <c r="D3822">
        <v>2026</v>
      </c>
      <c r="E3822" t="s">
        <v>10293</v>
      </c>
      <c r="F3822" t="s">
        <v>4069</v>
      </c>
      <c r="G3822" t="s">
        <v>47</v>
      </c>
      <c r="H3822" t="s">
        <v>64</v>
      </c>
      <c r="I3822">
        <v>2</v>
      </c>
      <c r="J3822">
        <v>2</v>
      </c>
      <c r="K3822" s="29">
        <v>6.3</v>
      </c>
      <c r="L3822">
        <v>17</v>
      </c>
      <c r="M3822">
        <v>0</v>
      </c>
      <c r="N3822">
        <v>0</v>
      </c>
      <c r="O3822">
        <v>0</v>
      </c>
      <c r="P3822">
        <v>0</v>
      </c>
      <c r="Q3822">
        <v>30</v>
      </c>
      <c r="R3822">
        <v>41</v>
      </c>
      <c r="S3822">
        <v>32</v>
      </c>
      <c r="T3822">
        <v>21</v>
      </c>
      <c r="U3822">
        <v>27</v>
      </c>
      <c r="V3822">
        <v>29</v>
      </c>
      <c r="W3822">
        <v>7</v>
      </c>
      <c r="X3822" s="2">
        <v>0.318</v>
      </c>
    </row>
    <row r="3823" spans="1:24" x14ac:dyDescent="0.25">
      <c r="A3823" t="str">
        <f t="shared" si="180"/>
        <v/>
      </c>
      <c r="B3823" t="str">
        <f t="shared" si="178"/>
        <v/>
      </c>
      <c r="C3823" t="str">
        <f t="shared" si="179"/>
        <v/>
      </c>
      <c r="D3823">
        <v>2026</v>
      </c>
      <c r="E3823" t="s">
        <v>10294</v>
      </c>
      <c r="F3823" t="s">
        <v>4069</v>
      </c>
      <c r="G3823" t="s">
        <v>24</v>
      </c>
      <c r="H3823" t="s">
        <v>64</v>
      </c>
      <c r="I3823">
        <v>1</v>
      </c>
      <c r="J3823">
        <v>2</v>
      </c>
      <c r="K3823" s="29">
        <v>6.96</v>
      </c>
      <c r="L3823">
        <v>15</v>
      </c>
      <c r="M3823">
        <v>7</v>
      </c>
      <c r="N3823">
        <v>0</v>
      </c>
      <c r="O3823">
        <v>0</v>
      </c>
      <c r="P3823">
        <v>0</v>
      </c>
      <c r="Q3823">
        <v>32.1</v>
      </c>
      <c r="R3823">
        <v>41</v>
      </c>
      <c r="S3823">
        <v>32</v>
      </c>
      <c r="T3823">
        <v>25</v>
      </c>
      <c r="U3823">
        <v>21</v>
      </c>
      <c r="V3823">
        <v>29</v>
      </c>
      <c r="W3823">
        <v>4</v>
      </c>
      <c r="X3823" s="2">
        <v>0.311</v>
      </c>
    </row>
    <row r="3824" spans="1:24" x14ac:dyDescent="0.25">
      <c r="A3824" t="str">
        <f t="shared" si="180"/>
        <v/>
      </c>
      <c r="B3824" t="str">
        <f t="shared" si="178"/>
        <v/>
      </c>
      <c r="C3824" t="str">
        <f t="shared" si="179"/>
        <v/>
      </c>
      <c r="D3824">
        <v>2026</v>
      </c>
      <c r="E3824" t="s">
        <v>10295</v>
      </c>
      <c r="F3824" t="s">
        <v>4069</v>
      </c>
      <c r="G3824" t="s">
        <v>37</v>
      </c>
      <c r="H3824" t="s">
        <v>64</v>
      </c>
      <c r="I3824">
        <v>3</v>
      </c>
      <c r="J3824">
        <v>1</v>
      </c>
      <c r="K3824" s="29">
        <v>6.98</v>
      </c>
      <c r="L3824">
        <v>11</v>
      </c>
      <c r="M3824">
        <v>4</v>
      </c>
      <c r="N3824">
        <v>0</v>
      </c>
      <c r="O3824">
        <v>0</v>
      </c>
      <c r="P3824">
        <v>0</v>
      </c>
      <c r="Q3824">
        <v>19.100000000000001</v>
      </c>
      <c r="R3824">
        <v>20</v>
      </c>
      <c r="S3824">
        <v>15</v>
      </c>
      <c r="T3824">
        <v>15</v>
      </c>
      <c r="U3824">
        <v>8</v>
      </c>
      <c r="V3824">
        <v>23</v>
      </c>
      <c r="W3824">
        <v>6</v>
      </c>
      <c r="X3824" s="2">
        <v>0.27800000000000002</v>
      </c>
    </row>
    <row r="3825" spans="1:24" x14ac:dyDescent="0.25">
      <c r="A3825" t="str">
        <f t="shared" si="180"/>
        <v/>
      </c>
      <c r="B3825" t="str">
        <f t="shared" si="178"/>
        <v/>
      </c>
      <c r="C3825" t="str">
        <f t="shared" si="179"/>
        <v/>
      </c>
      <c r="D3825">
        <v>2026</v>
      </c>
      <c r="E3825" t="s">
        <v>10296</v>
      </c>
      <c r="F3825" t="s">
        <v>4069</v>
      </c>
      <c r="G3825" t="s">
        <v>37</v>
      </c>
      <c r="H3825" t="s">
        <v>64</v>
      </c>
      <c r="I3825">
        <v>2</v>
      </c>
      <c r="J3825">
        <v>0</v>
      </c>
      <c r="K3825" s="29">
        <v>7.23</v>
      </c>
      <c r="L3825">
        <v>14</v>
      </c>
      <c r="M3825">
        <v>0</v>
      </c>
      <c r="N3825">
        <v>0</v>
      </c>
      <c r="O3825">
        <v>0</v>
      </c>
      <c r="P3825">
        <v>1</v>
      </c>
      <c r="Q3825">
        <v>23.2</v>
      </c>
      <c r="R3825">
        <v>28</v>
      </c>
      <c r="S3825">
        <v>21</v>
      </c>
      <c r="T3825">
        <v>19</v>
      </c>
      <c r="U3825">
        <v>9</v>
      </c>
      <c r="V3825">
        <v>16</v>
      </c>
      <c r="W3825">
        <v>5</v>
      </c>
      <c r="X3825" s="2">
        <v>0.29799999999999999</v>
      </c>
    </row>
    <row r="3826" spans="1:24" x14ac:dyDescent="0.25">
      <c r="A3826" t="str">
        <f t="shared" si="180"/>
        <v/>
      </c>
      <c r="B3826" t="str">
        <f t="shared" si="178"/>
        <v/>
      </c>
      <c r="C3826" t="str">
        <f t="shared" si="179"/>
        <v/>
      </c>
      <c r="D3826">
        <v>2026</v>
      </c>
      <c r="E3826" t="s">
        <v>10297</v>
      </c>
      <c r="F3826" t="s">
        <v>4069</v>
      </c>
      <c r="G3826" t="s">
        <v>24</v>
      </c>
      <c r="H3826" t="s">
        <v>64</v>
      </c>
      <c r="I3826">
        <v>1</v>
      </c>
      <c r="J3826">
        <v>2</v>
      </c>
      <c r="K3826" s="29">
        <v>8.1</v>
      </c>
      <c r="L3826">
        <v>13</v>
      </c>
      <c r="M3826">
        <v>10</v>
      </c>
      <c r="N3826">
        <v>0</v>
      </c>
      <c r="O3826">
        <v>0</v>
      </c>
      <c r="P3826">
        <v>0</v>
      </c>
      <c r="Q3826">
        <v>33.1</v>
      </c>
      <c r="R3826">
        <v>29</v>
      </c>
      <c r="S3826">
        <v>35</v>
      </c>
      <c r="T3826">
        <v>30</v>
      </c>
      <c r="U3826">
        <v>31</v>
      </c>
      <c r="V3826">
        <v>31</v>
      </c>
      <c r="W3826">
        <v>6</v>
      </c>
      <c r="X3826" s="2">
        <v>0.23599999999999999</v>
      </c>
    </row>
    <row r="3827" spans="1:24" x14ac:dyDescent="0.25">
      <c r="A3827" t="str">
        <f t="shared" si="180"/>
        <v/>
      </c>
      <c r="B3827" t="str">
        <f t="shared" si="178"/>
        <v/>
      </c>
      <c r="C3827" t="str">
        <f t="shared" si="179"/>
        <v/>
      </c>
      <c r="D3827">
        <v>2026</v>
      </c>
      <c r="E3827" t="s">
        <v>10298</v>
      </c>
      <c r="F3827" t="s">
        <v>4069</v>
      </c>
      <c r="G3827" t="s">
        <v>47</v>
      </c>
      <c r="H3827" t="s">
        <v>64</v>
      </c>
      <c r="I3827">
        <v>1</v>
      </c>
      <c r="J3827">
        <v>1</v>
      </c>
      <c r="K3827" s="29">
        <v>8.36</v>
      </c>
      <c r="L3827">
        <v>9</v>
      </c>
      <c r="M3827">
        <v>0</v>
      </c>
      <c r="N3827">
        <v>0</v>
      </c>
      <c r="O3827">
        <v>0</v>
      </c>
      <c r="P3827">
        <v>0</v>
      </c>
      <c r="Q3827">
        <v>14</v>
      </c>
      <c r="R3827">
        <v>20</v>
      </c>
      <c r="S3827">
        <v>14</v>
      </c>
      <c r="T3827">
        <v>13</v>
      </c>
      <c r="U3827">
        <v>10</v>
      </c>
      <c r="V3827">
        <v>6</v>
      </c>
      <c r="W3827">
        <v>6</v>
      </c>
      <c r="X3827" s="2">
        <v>0.313</v>
      </c>
    </row>
    <row r="3828" spans="1:24" x14ac:dyDescent="0.25">
      <c r="A3828" t="str">
        <f t="shared" si="180"/>
        <v/>
      </c>
      <c r="B3828" t="str">
        <f t="shared" si="178"/>
        <v/>
      </c>
      <c r="C3828" t="str">
        <f t="shared" si="179"/>
        <v/>
      </c>
      <c r="D3828">
        <v>2026</v>
      </c>
      <c r="E3828" t="s">
        <v>10299</v>
      </c>
      <c r="F3828" t="s">
        <v>4069</v>
      </c>
      <c r="G3828" t="s">
        <v>47</v>
      </c>
      <c r="H3828" t="s">
        <v>64</v>
      </c>
      <c r="I3828">
        <v>0</v>
      </c>
      <c r="J3828">
        <v>0</v>
      </c>
      <c r="K3828" s="29">
        <v>8.44</v>
      </c>
      <c r="L3828">
        <v>5</v>
      </c>
      <c r="M3828">
        <v>0</v>
      </c>
      <c r="N3828">
        <v>0</v>
      </c>
      <c r="O3828">
        <v>0</v>
      </c>
      <c r="P3828">
        <v>1</v>
      </c>
      <c r="Q3828">
        <v>5.0999999999999996</v>
      </c>
      <c r="R3828">
        <v>5</v>
      </c>
      <c r="S3828">
        <v>5</v>
      </c>
      <c r="T3828">
        <v>5</v>
      </c>
      <c r="U3828">
        <v>4</v>
      </c>
      <c r="V3828">
        <v>3</v>
      </c>
      <c r="W3828">
        <v>1</v>
      </c>
      <c r="X3828" s="2">
        <v>0.25</v>
      </c>
    </row>
    <row r="3829" spans="1:24" x14ac:dyDescent="0.25">
      <c r="A3829" t="str">
        <f t="shared" si="180"/>
        <v/>
      </c>
      <c r="B3829" t="str">
        <f t="shared" si="178"/>
        <v/>
      </c>
      <c r="C3829" t="str">
        <f t="shared" si="179"/>
        <v/>
      </c>
      <c r="D3829">
        <v>2026</v>
      </c>
      <c r="E3829" t="s">
        <v>10300</v>
      </c>
      <c r="F3829" t="s">
        <v>4069</v>
      </c>
      <c r="G3829" t="s">
        <v>37</v>
      </c>
      <c r="H3829" t="s">
        <v>64</v>
      </c>
      <c r="I3829">
        <v>0</v>
      </c>
      <c r="J3829">
        <v>0</v>
      </c>
      <c r="K3829" s="29">
        <v>9</v>
      </c>
      <c r="L3829">
        <v>10</v>
      </c>
      <c r="M3829">
        <v>0</v>
      </c>
      <c r="N3829">
        <v>0</v>
      </c>
      <c r="O3829">
        <v>0</v>
      </c>
      <c r="P3829">
        <v>0</v>
      </c>
      <c r="Q3829">
        <v>12</v>
      </c>
      <c r="R3829">
        <v>14</v>
      </c>
      <c r="S3829">
        <v>14</v>
      </c>
      <c r="T3829">
        <v>12</v>
      </c>
      <c r="U3829">
        <v>12</v>
      </c>
      <c r="V3829">
        <v>6</v>
      </c>
      <c r="W3829">
        <v>7</v>
      </c>
      <c r="X3829" s="2">
        <v>0.30399999999999999</v>
      </c>
    </row>
    <row r="3830" spans="1:24" x14ac:dyDescent="0.25">
      <c r="A3830">
        <f t="shared" si="180"/>
        <v>1</v>
      </c>
      <c r="B3830" t="str">
        <f t="shared" si="178"/>
        <v/>
      </c>
      <c r="C3830" t="str">
        <f t="shared" si="179"/>
        <v/>
      </c>
      <c r="D3830">
        <v>2026</v>
      </c>
      <c r="E3830" t="s">
        <v>10301</v>
      </c>
      <c r="F3830" t="s">
        <v>4069</v>
      </c>
      <c r="G3830" t="s">
        <v>29</v>
      </c>
      <c r="H3830" t="s">
        <v>64</v>
      </c>
      <c r="I3830">
        <v>0</v>
      </c>
      <c r="J3830">
        <v>0</v>
      </c>
      <c r="K3830" s="29">
        <v>9.18</v>
      </c>
      <c r="L3830">
        <v>10</v>
      </c>
      <c r="M3830">
        <v>0</v>
      </c>
      <c r="N3830">
        <v>0</v>
      </c>
      <c r="O3830">
        <v>0</v>
      </c>
      <c r="P3830">
        <v>0</v>
      </c>
      <c r="Q3830">
        <v>16.2</v>
      </c>
      <c r="R3830">
        <v>22</v>
      </c>
      <c r="S3830">
        <v>19</v>
      </c>
      <c r="T3830">
        <v>17</v>
      </c>
      <c r="U3830">
        <v>5</v>
      </c>
      <c r="V3830">
        <v>14</v>
      </c>
      <c r="W3830">
        <v>6</v>
      </c>
      <c r="X3830" s="2">
        <v>0.33800000000000002</v>
      </c>
    </row>
    <row r="3831" spans="1:24" x14ac:dyDescent="0.25">
      <c r="A3831" t="str">
        <f t="shared" si="180"/>
        <v/>
      </c>
      <c r="B3831" t="str">
        <f t="shared" si="178"/>
        <v/>
      </c>
      <c r="C3831" t="str">
        <f t="shared" si="179"/>
        <v/>
      </c>
      <c r="D3831">
        <v>2026</v>
      </c>
      <c r="E3831" t="s">
        <v>10302</v>
      </c>
      <c r="F3831" t="s">
        <v>4069</v>
      </c>
      <c r="G3831" t="s">
        <v>24</v>
      </c>
      <c r="H3831" t="s">
        <v>64</v>
      </c>
      <c r="I3831">
        <v>0</v>
      </c>
      <c r="J3831">
        <v>6</v>
      </c>
      <c r="K3831" s="29">
        <v>9.32</v>
      </c>
      <c r="L3831">
        <v>16</v>
      </c>
      <c r="M3831">
        <v>9</v>
      </c>
      <c r="N3831">
        <v>0</v>
      </c>
      <c r="O3831">
        <v>0</v>
      </c>
      <c r="P3831">
        <v>0</v>
      </c>
      <c r="Q3831">
        <v>37.200000000000003</v>
      </c>
      <c r="R3831">
        <v>51</v>
      </c>
      <c r="S3831">
        <v>43</v>
      </c>
      <c r="T3831">
        <v>39</v>
      </c>
      <c r="U3831">
        <v>24</v>
      </c>
      <c r="V3831">
        <v>44</v>
      </c>
      <c r="W3831">
        <v>9</v>
      </c>
      <c r="X3831" s="2">
        <v>0.33100000000000002</v>
      </c>
    </row>
    <row r="3832" spans="1:24" x14ac:dyDescent="0.25">
      <c r="A3832" t="str">
        <f t="shared" si="180"/>
        <v/>
      </c>
      <c r="B3832" t="str">
        <f t="shared" si="178"/>
        <v/>
      </c>
      <c r="C3832" t="str">
        <f t="shared" si="179"/>
        <v/>
      </c>
      <c r="D3832">
        <v>2026</v>
      </c>
      <c r="E3832" t="s">
        <v>10303</v>
      </c>
      <c r="F3832" t="s">
        <v>4069</v>
      </c>
      <c r="G3832" t="s">
        <v>47</v>
      </c>
      <c r="H3832" t="s">
        <v>64</v>
      </c>
      <c r="I3832">
        <v>0</v>
      </c>
      <c r="J3832">
        <v>0</v>
      </c>
      <c r="K3832" s="29">
        <v>11.57</v>
      </c>
      <c r="L3832">
        <v>5</v>
      </c>
      <c r="M3832">
        <v>0</v>
      </c>
      <c r="N3832">
        <v>0</v>
      </c>
      <c r="O3832">
        <v>0</v>
      </c>
      <c r="P3832">
        <v>0</v>
      </c>
      <c r="Q3832">
        <v>4.2</v>
      </c>
      <c r="R3832">
        <v>10</v>
      </c>
      <c r="S3832">
        <v>9</v>
      </c>
      <c r="T3832">
        <v>6</v>
      </c>
      <c r="U3832">
        <v>3</v>
      </c>
      <c r="V3832">
        <v>5</v>
      </c>
      <c r="W3832">
        <v>3</v>
      </c>
      <c r="X3832" s="2">
        <v>0.45500000000000002</v>
      </c>
    </row>
    <row r="3833" spans="1:24" x14ac:dyDescent="0.25">
      <c r="A3833" t="str">
        <f t="shared" si="180"/>
        <v/>
      </c>
      <c r="B3833" t="str">
        <f t="shared" si="178"/>
        <v/>
      </c>
      <c r="C3833" t="str">
        <f t="shared" si="179"/>
        <v/>
      </c>
      <c r="D3833">
        <v>2026</v>
      </c>
      <c r="E3833" t="s">
        <v>10304</v>
      </c>
      <c r="F3833" t="s">
        <v>4069</v>
      </c>
      <c r="G3833" t="s">
        <v>37</v>
      </c>
      <c r="H3833" t="s">
        <v>64</v>
      </c>
      <c r="I3833">
        <v>0</v>
      </c>
      <c r="J3833">
        <v>0</v>
      </c>
      <c r="K3833" s="29">
        <v>14.73</v>
      </c>
      <c r="L3833">
        <v>6</v>
      </c>
      <c r="M3833">
        <v>0</v>
      </c>
      <c r="N3833">
        <v>0</v>
      </c>
      <c r="O3833">
        <v>0</v>
      </c>
      <c r="P3833">
        <v>1</v>
      </c>
      <c r="Q3833">
        <v>3.2</v>
      </c>
      <c r="R3833">
        <v>4</v>
      </c>
      <c r="S3833">
        <v>7</v>
      </c>
      <c r="T3833">
        <v>6</v>
      </c>
      <c r="U3833">
        <v>8</v>
      </c>
      <c r="V3833">
        <v>4</v>
      </c>
      <c r="W3833">
        <v>1</v>
      </c>
      <c r="X3833" s="2">
        <v>0.28599999999999998</v>
      </c>
    </row>
    <row r="3834" spans="1:24" x14ac:dyDescent="0.25">
      <c r="A3834" t="str">
        <f t="shared" si="180"/>
        <v/>
      </c>
      <c r="B3834" t="str">
        <f t="shared" si="178"/>
        <v/>
      </c>
      <c r="C3834" t="str">
        <f t="shared" si="179"/>
        <v/>
      </c>
      <c r="D3834">
        <v>2026</v>
      </c>
      <c r="E3834" t="s">
        <v>10305</v>
      </c>
      <c r="F3834" t="s">
        <v>4069</v>
      </c>
      <c r="G3834" t="s">
        <v>37</v>
      </c>
      <c r="H3834" t="s">
        <v>64</v>
      </c>
      <c r="I3834">
        <v>1</v>
      </c>
      <c r="J3834">
        <v>0</v>
      </c>
      <c r="K3834" s="29">
        <v>15.63</v>
      </c>
      <c r="L3834">
        <v>8</v>
      </c>
      <c r="M3834">
        <v>0</v>
      </c>
      <c r="N3834">
        <v>0</v>
      </c>
      <c r="O3834">
        <v>0</v>
      </c>
      <c r="P3834">
        <v>0</v>
      </c>
      <c r="Q3834">
        <v>6.1</v>
      </c>
      <c r="R3834">
        <v>12</v>
      </c>
      <c r="S3834">
        <v>12</v>
      </c>
      <c r="T3834">
        <v>11</v>
      </c>
      <c r="U3834">
        <v>5</v>
      </c>
      <c r="V3834">
        <v>7</v>
      </c>
      <c r="W3834">
        <v>1</v>
      </c>
      <c r="X3834" s="2">
        <v>0.4</v>
      </c>
    </row>
    <row r="3835" spans="1:24" x14ac:dyDescent="0.25">
      <c r="A3835" t="str">
        <f t="shared" si="180"/>
        <v/>
      </c>
      <c r="B3835" t="str">
        <f t="shared" si="178"/>
        <v/>
      </c>
      <c r="C3835" t="str">
        <f t="shared" si="179"/>
        <v/>
      </c>
      <c r="D3835">
        <v>2026</v>
      </c>
      <c r="E3835" t="s">
        <v>10306</v>
      </c>
      <c r="F3835" t="s">
        <v>4069</v>
      </c>
      <c r="G3835" t="s">
        <v>37</v>
      </c>
      <c r="H3835" t="s">
        <v>64</v>
      </c>
      <c r="I3835">
        <v>1</v>
      </c>
      <c r="J3835">
        <v>2</v>
      </c>
      <c r="K3835" s="29">
        <v>16.71</v>
      </c>
      <c r="L3835">
        <v>7</v>
      </c>
      <c r="M3835">
        <v>1</v>
      </c>
      <c r="N3835">
        <v>0</v>
      </c>
      <c r="O3835">
        <v>0</v>
      </c>
      <c r="P3835">
        <v>0</v>
      </c>
      <c r="Q3835">
        <v>7</v>
      </c>
      <c r="R3835">
        <v>15</v>
      </c>
      <c r="S3835">
        <v>14</v>
      </c>
      <c r="T3835">
        <v>13</v>
      </c>
      <c r="U3835">
        <v>7</v>
      </c>
      <c r="V3835">
        <v>6</v>
      </c>
      <c r="W3835">
        <v>0</v>
      </c>
      <c r="X3835" s="2">
        <v>0.45500000000000002</v>
      </c>
    </row>
    <row r="3836" spans="1:24" x14ac:dyDescent="0.25">
      <c r="A3836" t="str">
        <f t="shared" si="180"/>
        <v/>
      </c>
      <c r="B3836" t="str">
        <f t="shared" si="178"/>
        <v/>
      </c>
      <c r="C3836" t="str">
        <f t="shared" si="179"/>
        <v/>
      </c>
      <c r="D3836">
        <v>2026</v>
      </c>
      <c r="E3836" t="s">
        <v>10307</v>
      </c>
      <c r="F3836" t="s">
        <v>4069</v>
      </c>
      <c r="G3836" t="s">
        <v>47</v>
      </c>
      <c r="H3836" t="s">
        <v>64</v>
      </c>
      <c r="I3836">
        <v>0</v>
      </c>
      <c r="J3836">
        <v>0</v>
      </c>
      <c r="K3836" s="29">
        <v>27</v>
      </c>
      <c r="L3836">
        <v>5</v>
      </c>
      <c r="M3836">
        <v>0</v>
      </c>
      <c r="N3836">
        <v>0</v>
      </c>
      <c r="O3836">
        <v>0</v>
      </c>
      <c r="P3836">
        <v>0</v>
      </c>
      <c r="Q3836">
        <v>3</v>
      </c>
      <c r="R3836">
        <v>4</v>
      </c>
      <c r="S3836">
        <v>9</v>
      </c>
      <c r="T3836">
        <v>9</v>
      </c>
      <c r="U3836">
        <v>6</v>
      </c>
      <c r="V3836">
        <v>3</v>
      </c>
      <c r="W3836">
        <v>5</v>
      </c>
      <c r="X3836" s="2">
        <v>0.36399999999999999</v>
      </c>
    </row>
    <row r="3837" spans="1:24" x14ac:dyDescent="0.25">
      <c r="A3837">
        <f t="shared" si="180"/>
        <v>1</v>
      </c>
      <c r="B3837" t="str">
        <f t="shared" si="178"/>
        <v/>
      </c>
      <c r="C3837" t="str">
        <f t="shared" si="179"/>
        <v/>
      </c>
      <c r="D3837">
        <v>2026</v>
      </c>
      <c r="E3837" t="s">
        <v>10308</v>
      </c>
      <c r="F3837" t="s">
        <v>4091</v>
      </c>
      <c r="G3837" t="s">
        <v>29</v>
      </c>
      <c r="H3837" t="s">
        <v>64</v>
      </c>
      <c r="I3837">
        <v>1</v>
      </c>
      <c r="J3837">
        <v>6</v>
      </c>
      <c r="K3837" s="29">
        <v>4.21</v>
      </c>
      <c r="L3837">
        <v>12</v>
      </c>
      <c r="M3837">
        <v>12</v>
      </c>
      <c r="N3837">
        <v>0</v>
      </c>
      <c r="O3837">
        <v>0</v>
      </c>
      <c r="P3837">
        <v>0</v>
      </c>
      <c r="Q3837">
        <v>47</v>
      </c>
      <c r="R3837">
        <v>41</v>
      </c>
      <c r="S3837">
        <v>33</v>
      </c>
      <c r="T3837">
        <v>22</v>
      </c>
      <c r="U3837">
        <v>34</v>
      </c>
      <c r="V3837">
        <v>54</v>
      </c>
      <c r="W3837">
        <v>7</v>
      </c>
      <c r="X3837" s="2">
        <v>0.23200000000000001</v>
      </c>
    </row>
    <row r="3838" spans="1:24" x14ac:dyDescent="0.25">
      <c r="A3838" t="str">
        <f t="shared" si="180"/>
        <v/>
      </c>
      <c r="B3838" t="str">
        <f t="shared" si="178"/>
        <v/>
      </c>
      <c r="C3838" t="str">
        <f t="shared" si="179"/>
        <v/>
      </c>
      <c r="D3838">
        <v>2026</v>
      </c>
      <c r="E3838" t="s">
        <v>4110</v>
      </c>
      <c r="F3838" t="s">
        <v>4091</v>
      </c>
      <c r="G3838" t="s">
        <v>37</v>
      </c>
      <c r="H3838" t="s">
        <v>64</v>
      </c>
      <c r="I3838">
        <v>3</v>
      </c>
      <c r="J3838">
        <v>4</v>
      </c>
      <c r="K3838" s="29">
        <v>4.66</v>
      </c>
      <c r="L3838">
        <v>12</v>
      </c>
      <c r="M3838">
        <v>8</v>
      </c>
      <c r="N3838">
        <v>1</v>
      </c>
      <c r="O3838">
        <v>0</v>
      </c>
      <c r="P3838">
        <v>0</v>
      </c>
      <c r="Q3838">
        <v>56</v>
      </c>
      <c r="R3838">
        <v>55</v>
      </c>
      <c r="S3838">
        <v>32</v>
      </c>
      <c r="T3838">
        <v>29</v>
      </c>
      <c r="U3838">
        <v>27</v>
      </c>
      <c r="V3838">
        <v>54</v>
      </c>
      <c r="W3838">
        <v>9</v>
      </c>
      <c r="X3838" s="2">
        <v>0.26400000000000001</v>
      </c>
    </row>
    <row r="3839" spans="1:24" x14ac:dyDescent="0.25">
      <c r="A3839" t="str">
        <f t="shared" si="180"/>
        <v/>
      </c>
      <c r="B3839" t="str">
        <f t="shared" si="178"/>
        <v/>
      </c>
      <c r="C3839" t="str">
        <f t="shared" si="179"/>
        <v/>
      </c>
      <c r="D3839">
        <v>2026</v>
      </c>
      <c r="E3839" t="s">
        <v>10309</v>
      </c>
      <c r="F3839" t="s">
        <v>4091</v>
      </c>
      <c r="G3839" t="s">
        <v>24</v>
      </c>
      <c r="H3839" t="s">
        <v>64</v>
      </c>
      <c r="I3839">
        <v>1</v>
      </c>
      <c r="J3839">
        <v>0</v>
      </c>
      <c r="K3839" s="29">
        <v>4</v>
      </c>
      <c r="L3839">
        <v>11</v>
      </c>
      <c r="M3839">
        <v>1</v>
      </c>
      <c r="N3839">
        <v>0</v>
      </c>
      <c r="O3839">
        <v>0</v>
      </c>
      <c r="P3839">
        <v>0</v>
      </c>
      <c r="Q3839">
        <v>18</v>
      </c>
      <c r="R3839">
        <v>14</v>
      </c>
      <c r="S3839">
        <v>14</v>
      </c>
      <c r="T3839">
        <v>8</v>
      </c>
      <c r="U3839">
        <v>22</v>
      </c>
      <c r="V3839">
        <v>11</v>
      </c>
      <c r="W3839">
        <v>3</v>
      </c>
      <c r="X3839" s="2">
        <v>0.21199999999999999</v>
      </c>
    </row>
    <row r="3840" spans="1:24" x14ac:dyDescent="0.25">
      <c r="A3840" t="str">
        <f t="shared" si="180"/>
        <v/>
      </c>
      <c r="B3840" t="str">
        <f t="shared" si="178"/>
        <v/>
      </c>
      <c r="C3840" t="str">
        <f t="shared" si="179"/>
        <v/>
      </c>
      <c r="D3840">
        <v>2026</v>
      </c>
      <c r="E3840" t="s">
        <v>10310</v>
      </c>
      <c r="F3840" t="s">
        <v>4091</v>
      </c>
      <c r="G3840" t="s">
        <v>47</v>
      </c>
      <c r="H3840" t="s">
        <v>64</v>
      </c>
      <c r="I3840">
        <v>0</v>
      </c>
      <c r="J3840">
        <v>2</v>
      </c>
      <c r="K3840" s="29">
        <v>4.82</v>
      </c>
      <c r="L3840">
        <v>6</v>
      </c>
      <c r="M3840">
        <v>3</v>
      </c>
      <c r="N3840">
        <v>0</v>
      </c>
      <c r="O3840">
        <v>0</v>
      </c>
      <c r="P3840">
        <v>1</v>
      </c>
      <c r="Q3840">
        <v>18.2</v>
      </c>
      <c r="R3840">
        <v>20</v>
      </c>
      <c r="S3840">
        <v>10</v>
      </c>
      <c r="T3840">
        <v>10</v>
      </c>
      <c r="U3840">
        <v>9</v>
      </c>
      <c r="V3840">
        <v>21</v>
      </c>
      <c r="W3840">
        <v>2</v>
      </c>
      <c r="X3840" s="2">
        <v>0.27400000000000002</v>
      </c>
    </row>
    <row r="3841" spans="1:24" x14ac:dyDescent="0.25">
      <c r="A3841" t="str">
        <f t="shared" si="180"/>
        <v/>
      </c>
      <c r="B3841" t="str">
        <f t="shared" si="178"/>
        <v/>
      </c>
      <c r="C3841" t="str">
        <f t="shared" si="179"/>
        <v/>
      </c>
      <c r="D3841">
        <v>2026</v>
      </c>
      <c r="E3841" t="s">
        <v>10311</v>
      </c>
      <c r="F3841" t="s">
        <v>4091</v>
      </c>
      <c r="G3841" t="s">
        <v>24</v>
      </c>
      <c r="H3841" t="s">
        <v>64</v>
      </c>
      <c r="I3841">
        <v>5</v>
      </c>
      <c r="J3841">
        <v>2</v>
      </c>
      <c r="K3841" s="29">
        <v>5.16</v>
      </c>
      <c r="L3841">
        <v>12</v>
      </c>
      <c r="M3841">
        <v>8</v>
      </c>
      <c r="N3841">
        <v>1</v>
      </c>
      <c r="O3841">
        <v>0</v>
      </c>
      <c r="P3841">
        <v>0</v>
      </c>
      <c r="Q3841">
        <v>45.1</v>
      </c>
      <c r="R3841">
        <v>54</v>
      </c>
      <c r="S3841">
        <v>27</v>
      </c>
      <c r="T3841">
        <v>26</v>
      </c>
      <c r="U3841">
        <v>12</v>
      </c>
      <c r="V3841">
        <v>46</v>
      </c>
      <c r="W3841">
        <v>8</v>
      </c>
      <c r="X3841" s="2">
        <v>0.314</v>
      </c>
    </row>
    <row r="3842" spans="1:24" x14ac:dyDescent="0.25">
      <c r="A3842" t="str">
        <f t="shared" si="180"/>
        <v/>
      </c>
      <c r="B3842" t="str">
        <f t="shared" ref="B3842:B3905" si="181">IF(COUNTIFS(Draft_Player,$E3842),COUNTIFS(Draft_Player,$E3842),"")</f>
        <v/>
      </c>
      <c r="C3842" t="str">
        <f t="shared" ref="C3842:C3905" si="182">IF(COUNTIFS(Transfers_Player,$E3842),COUNTIFS(Transfers_Player,$E3842),"")</f>
        <v/>
      </c>
      <c r="D3842">
        <v>2026</v>
      </c>
      <c r="E3842" t="s">
        <v>10312</v>
      </c>
      <c r="F3842" t="s">
        <v>4091</v>
      </c>
      <c r="G3842" t="s">
        <v>24</v>
      </c>
      <c r="H3842" t="s">
        <v>64</v>
      </c>
      <c r="I3842">
        <v>1</v>
      </c>
      <c r="J3842">
        <v>3</v>
      </c>
      <c r="K3842" s="29">
        <v>5.72</v>
      </c>
      <c r="L3842">
        <v>15</v>
      </c>
      <c r="M3842">
        <v>1</v>
      </c>
      <c r="N3842">
        <v>1</v>
      </c>
      <c r="O3842">
        <v>0</v>
      </c>
      <c r="P3842">
        <v>0</v>
      </c>
      <c r="Q3842">
        <v>39.1</v>
      </c>
      <c r="R3842">
        <v>45</v>
      </c>
      <c r="S3842">
        <v>29</v>
      </c>
      <c r="T3842">
        <v>25</v>
      </c>
      <c r="U3842">
        <v>18</v>
      </c>
      <c r="V3842">
        <v>33</v>
      </c>
      <c r="W3842">
        <v>5</v>
      </c>
      <c r="X3842" s="2">
        <v>0.28799999999999998</v>
      </c>
    </row>
    <row r="3843" spans="1:24" x14ac:dyDescent="0.25">
      <c r="A3843" t="str">
        <f t="shared" si="180"/>
        <v/>
      </c>
      <c r="B3843" t="str">
        <f t="shared" si="181"/>
        <v/>
      </c>
      <c r="C3843" t="str">
        <f t="shared" si="182"/>
        <v/>
      </c>
      <c r="D3843">
        <v>2026</v>
      </c>
      <c r="E3843" t="s">
        <v>10313</v>
      </c>
      <c r="F3843" t="s">
        <v>4091</v>
      </c>
      <c r="G3843" t="s">
        <v>47</v>
      </c>
      <c r="H3843" t="s">
        <v>64</v>
      </c>
      <c r="I3843">
        <v>1</v>
      </c>
      <c r="J3843">
        <v>0</v>
      </c>
      <c r="K3843" s="29">
        <v>5.74</v>
      </c>
      <c r="L3843">
        <v>11</v>
      </c>
      <c r="M3843">
        <v>0</v>
      </c>
      <c r="N3843">
        <v>0</v>
      </c>
      <c r="O3843">
        <v>0</v>
      </c>
      <c r="P3843">
        <v>1</v>
      </c>
      <c r="Q3843">
        <v>15.2</v>
      </c>
      <c r="R3843">
        <v>10</v>
      </c>
      <c r="S3843">
        <v>10</v>
      </c>
      <c r="T3843">
        <v>10</v>
      </c>
      <c r="U3843">
        <v>13</v>
      </c>
      <c r="V3843">
        <v>15</v>
      </c>
      <c r="W3843">
        <v>4</v>
      </c>
      <c r="X3843" s="2">
        <v>0.20399999999999999</v>
      </c>
    </row>
    <row r="3844" spans="1:24" x14ac:dyDescent="0.25">
      <c r="A3844" t="str">
        <f t="shared" si="180"/>
        <v/>
      </c>
      <c r="B3844" t="str">
        <f t="shared" si="181"/>
        <v/>
      </c>
      <c r="C3844" t="str">
        <f t="shared" si="182"/>
        <v/>
      </c>
      <c r="D3844">
        <v>2026</v>
      </c>
      <c r="E3844" t="s">
        <v>10314</v>
      </c>
      <c r="F3844" t="s">
        <v>4091</v>
      </c>
      <c r="G3844" t="s">
        <v>47</v>
      </c>
      <c r="H3844" t="s">
        <v>64</v>
      </c>
      <c r="I3844">
        <v>1</v>
      </c>
      <c r="J3844">
        <v>1</v>
      </c>
      <c r="K3844" s="29">
        <v>8.7799999999999994</v>
      </c>
      <c r="L3844">
        <v>8</v>
      </c>
      <c r="M3844">
        <v>3</v>
      </c>
      <c r="N3844">
        <v>0</v>
      </c>
      <c r="O3844">
        <v>0</v>
      </c>
      <c r="P3844">
        <v>0</v>
      </c>
      <c r="Q3844">
        <v>13.1</v>
      </c>
      <c r="R3844">
        <v>12</v>
      </c>
      <c r="S3844">
        <v>16</v>
      </c>
      <c r="T3844">
        <v>13</v>
      </c>
      <c r="U3844">
        <v>12</v>
      </c>
      <c r="V3844">
        <v>13</v>
      </c>
      <c r="W3844">
        <v>5</v>
      </c>
      <c r="X3844" s="2">
        <v>0.24</v>
      </c>
    </row>
    <row r="3845" spans="1:24" x14ac:dyDescent="0.25">
      <c r="A3845" t="str">
        <f t="shared" si="180"/>
        <v/>
      </c>
      <c r="B3845" t="str">
        <f t="shared" si="181"/>
        <v/>
      </c>
      <c r="C3845" t="str">
        <f t="shared" si="182"/>
        <v/>
      </c>
      <c r="D3845">
        <v>2026</v>
      </c>
      <c r="E3845" t="s">
        <v>10315</v>
      </c>
      <c r="F3845" t="s">
        <v>4091</v>
      </c>
      <c r="G3845" t="s">
        <v>37</v>
      </c>
      <c r="H3845" t="s">
        <v>64</v>
      </c>
      <c r="I3845">
        <v>0</v>
      </c>
      <c r="J3845">
        <v>1</v>
      </c>
      <c r="K3845" s="29">
        <v>9</v>
      </c>
      <c r="L3845">
        <v>1</v>
      </c>
      <c r="M3845">
        <v>1</v>
      </c>
      <c r="N3845">
        <v>0</v>
      </c>
      <c r="O3845">
        <v>0</v>
      </c>
      <c r="P3845">
        <v>0</v>
      </c>
      <c r="Q3845">
        <v>2</v>
      </c>
      <c r="R3845">
        <v>0</v>
      </c>
      <c r="S3845">
        <v>2</v>
      </c>
      <c r="T3845">
        <v>2</v>
      </c>
      <c r="U3845">
        <v>3</v>
      </c>
      <c r="V3845">
        <v>2</v>
      </c>
      <c r="W3845">
        <v>1</v>
      </c>
      <c r="X3845" s="2">
        <v>0</v>
      </c>
    </row>
    <row r="3846" spans="1:24" x14ac:dyDescent="0.25">
      <c r="A3846">
        <f t="shared" si="180"/>
        <v>1</v>
      </c>
      <c r="B3846" t="str">
        <f t="shared" si="181"/>
        <v/>
      </c>
      <c r="C3846" t="str">
        <f t="shared" si="182"/>
        <v/>
      </c>
      <c r="D3846">
        <v>2026</v>
      </c>
      <c r="E3846" t="s">
        <v>10316</v>
      </c>
      <c r="F3846" t="s">
        <v>4091</v>
      </c>
      <c r="G3846" t="s">
        <v>29</v>
      </c>
      <c r="H3846" t="s">
        <v>64</v>
      </c>
      <c r="I3846">
        <v>0</v>
      </c>
      <c r="J3846">
        <v>1</v>
      </c>
      <c r="K3846" s="29">
        <v>9.9499999999999993</v>
      </c>
      <c r="L3846">
        <v>16</v>
      </c>
      <c r="M3846">
        <v>2</v>
      </c>
      <c r="N3846">
        <v>0</v>
      </c>
      <c r="O3846">
        <v>0</v>
      </c>
      <c r="P3846">
        <v>0</v>
      </c>
      <c r="Q3846">
        <v>19</v>
      </c>
      <c r="R3846">
        <v>26</v>
      </c>
      <c r="S3846">
        <v>23</v>
      </c>
      <c r="T3846">
        <v>21</v>
      </c>
      <c r="U3846">
        <v>12</v>
      </c>
      <c r="V3846">
        <v>20</v>
      </c>
      <c r="W3846">
        <v>6</v>
      </c>
      <c r="X3846" s="2">
        <v>0.33800000000000002</v>
      </c>
    </row>
    <row r="3847" spans="1:24" x14ac:dyDescent="0.25">
      <c r="A3847">
        <f t="shared" si="180"/>
        <v>1</v>
      </c>
      <c r="B3847" t="str">
        <f t="shared" si="181"/>
        <v/>
      </c>
      <c r="C3847" t="str">
        <f t="shared" si="182"/>
        <v/>
      </c>
      <c r="D3847">
        <v>2026</v>
      </c>
      <c r="E3847" t="s">
        <v>10317</v>
      </c>
      <c r="F3847" t="s">
        <v>4091</v>
      </c>
      <c r="G3847" t="s">
        <v>29</v>
      </c>
      <c r="H3847" t="s">
        <v>64</v>
      </c>
      <c r="I3847">
        <v>0</v>
      </c>
      <c r="J3847">
        <v>0</v>
      </c>
      <c r="K3847" s="29">
        <v>9.9499999999999993</v>
      </c>
      <c r="L3847">
        <v>10</v>
      </c>
      <c r="M3847">
        <v>1</v>
      </c>
      <c r="N3847">
        <v>0</v>
      </c>
      <c r="O3847">
        <v>0</v>
      </c>
      <c r="P3847">
        <v>0</v>
      </c>
      <c r="Q3847">
        <v>6.1</v>
      </c>
      <c r="R3847">
        <v>9</v>
      </c>
      <c r="S3847">
        <v>8</v>
      </c>
      <c r="T3847">
        <v>7</v>
      </c>
      <c r="U3847">
        <v>10</v>
      </c>
      <c r="V3847">
        <v>5</v>
      </c>
      <c r="W3847">
        <v>3</v>
      </c>
      <c r="X3847" s="2">
        <v>0.33300000000000002</v>
      </c>
    </row>
    <row r="3848" spans="1:24" x14ac:dyDescent="0.25">
      <c r="A3848" t="str">
        <f t="shared" si="180"/>
        <v/>
      </c>
      <c r="B3848" t="str">
        <f t="shared" si="181"/>
        <v/>
      </c>
      <c r="C3848" t="str">
        <f t="shared" si="182"/>
        <v/>
      </c>
      <c r="D3848">
        <v>2026</v>
      </c>
      <c r="E3848" t="s">
        <v>10318</v>
      </c>
      <c r="F3848" t="s">
        <v>4091</v>
      </c>
      <c r="G3848" t="s">
        <v>47</v>
      </c>
      <c r="H3848" t="s">
        <v>64</v>
      </c>
      <c r="I3848">
        <v>1</v>
      </c>
      <c r="J3848">
        <v>3</v>
      </c>
      <c r="K3848" s="29">
        <v>10.59</v>
      </c>
      <c r="L3848">
        <v>14</v>
      </c>
      <c r="M3848">
        <v>2</v>
      </c>
      <c r="N3848">
        <v>0</v>
      </c>
      <c r="O3848">
        <v>0</v>
      </c>
      <c r="P3848">
        <v>0</v>
      </c>
      <c r="Q3848">
        <v>26.1</v>
      </c>
      <c r="R3848">
        <v>43</v>
      </c>
      <c r="S3848">
        <v>31</v>
      </c>
      <c r="T3848">
        <v>31</v>
      </c>
      <c r="U3848">
        <v>18</v>
      </c>
      <c r="V3848">
        <v>28</v>
      </c>
      <c r="W3848">
        <v>2</v>
      </c>
      <c r="X3848" s="2">
        <v>0.35799999999999998</v>
      </c>
    </row>
    <row r="3849" spans="1:24" x14ac:dyDescent="0.25">
      <c r="A3849">
        <f t="shared" si="180"/>
        <v>1</v>
      </c>
      <c r="B3849" t="str">
        <f t="shared" si="181"/>
        <v/>
      </c>
      <c r="C3849" t="str">
        <f t="shared" si="182"/>
        <v/>
      </c>
      <c r="D3849">
        <v>2026</v>
      </c>
      <c r="E3849" t="s">
        <v>10319</v>
      </c>
      <c r="F3849" t="s">
        <v>4091</v>
      </c>
      <c r="G3849" t="s">
        <v>29</v>
      </c>
      <c r="H3849" t="s">
        <v>64</v>
      </c>
      <c r="I3849">
        <v>1</v>
      </c>
      <c r="J3849">
        <v>0</v>
      </c>
      <c r="K3849" s="29">
        <v>10.71</v>
      </c>
      <c r="L3849">
        <v>16</v>
      </c>
      <c r="M3849">
        <v>0</v>
      </c>
      <c r="N3849">
        <v>0</v>
      </c>
      <c r="O3849">
        <v>0</v>
      </c>
      <c r="P3849">
        <v>0</v>
      </c>
      <c r="Q3849">
        <v>19.100000000000001</v>
      </c>
      <c r="R3849">
        <v>26</v>
      </c>
      <c r="S3849">
        <v>25</v>
      </c>
      <c r="T3849">
        <v>23</v>
      </c>
      <c r="U3849">
        <v>17</v>
      </c>
      <c r="V3849">
        <v>20</v>
      </c>
      <c r="W3849">
        <v>5</v>
      </c>
      <c r="X3849" s="2">
        <v>0.313</v>
      </c>
    </row>
    <row r="3850" spans="1:24" x14ac:dyDescent="0.25">
      <c r="A3850" t="str">
        <f t="shared" si="180"/>
        <v/>
      </c>
      <c r="B3850" t="str">
        <f t="shared" si="181"/>
        <v/>
      </c>
      <c r="C3850" t="str">
        <f t="shared" si="182"/>
        <v/>
      </c>
      <c r="D3850">
        <v>2026</v>
      </c>
      <c r="E3850" t="s">
        <v>10320</v>
      </c>
      <c r="F3850" t="s">
        <v>4091</v>
      </c>
      <c r="G3850" t="s">
        <v>24</v>
      </c>
      <c r="H3850" t="s">
        <v>64</v>
      </c>
      <c r="I3850">
        <v>0</v>
      </c>
      <c r="J3850">
        <v>4</v>
      </c>
      <c r="K3850" s="29">
        <v>11.45</v>
      </c>
      <c r="L3850">
        <v>15</v>
      </c>
      <c r="M3850">
        <v>0</v>
      </c>
      <c r="N3850">
        <v>0</v>
      </c>
      <c r="O3850">
        <v>0</v>
      </c>
      <c r="P3850">
        <v>2</v>
      </c>
      <c r="Q3850">
        <v>22</v>
      </c>
      <c r="R3850">
        <v>34</v>
      </c>
      <c r="S3850">
        <v>33</v>
      </c>
      <c r="T3850">
        <v>28</v>
      </c>
      <c r="U3850">
        <v>15</v>
      </c>
      <c r="V3850">
        <v>22</v>
      </c>
      <c r="W3850">
        <v>8</v>
      </c>
      <c r="X3850" s="2">
        <v>0.35399999999999998</v>
      </c>
    </row>
    <row r="3851" spans="1:24" x14ac:dyDescent="0.25">
      <c r="A3851">
        <f t="shared" si="180"/>
        <v>1</v>
      </c>
      <c r="B3851" t="str">
        <f t="shared" si="181"/>
        <v/>
      </c>
      <c r="C3851" t="str">
        <f t="shared" si="182"/>
        <v/>
      </c>
      <c r="D3851">
        <v>2026</v>
      </c>
      <c r="E3851" t="s">
        <v>10321</v>
      </c>
      <c r="F3851" t="s">
        <v>4091</v>
      </c>
      <c r="G3851" t="s">
        <v>29</v>
      </c>
      <c r="H3851" t="s">
        <v>64</v>
      </c>
      <c r="I3851">
        <v>0</v>
      </c>
      <c r="J3851">
        <v>2</v>
      </c>
      <c r="K3851" s="29">
        <v>11.45</v>
      </c>
      <c r="L3851">
        <v>11</v>
      </c>
      <c r="M3851">
        <v>1</v>
      </c>
      <c r="N3851">
        <v>0</v>
      </c>
      <c r="O3851">
        <v>0</v>
      </c>
      <c r="P3851">
        <v>1</v>
      </c>
      <c r="Q3851">
        <v>11</v>
      </c>
      <c r="R3851">
        <v>18</v>
      </c>
      <c r="S3851">
        <v>15</v>
      </c>
      <c r="T3851">
        <v>14</v>
      </c>
      <c r="U3851">
        <v>7</v>
      </c>
      <c r="V3851">
        <v>11</v>
      </c>
      <c r="W3851">
        <v>6</v>
      </c>
      <c r="X3851" s="2">
        <v>0.4</v>
      </c>
    </row>
    <row r="3852" spans="1:24" x14ac:dyDescent="0.25">
      <c r="A3852" t="str">
        <f t="shared" si="180"/>
        <v/>
      </c>
      <c r="B3852" t="str">
        <f t="shared" si="181"/>
        <v/>
      </c>
      <c r="C3852" t="str">
        <f t="shared" si="182"/>
        <v/>
      </c>
      <c r="D3852">
        <v>2026</v>
      </c>
      <c r="E3852" t="s">
        <v>10322</v>
      </c>
      <c r="F3852" t="s">
        <v>4091</v>
      </c>
      <c r="G3852" t="s">
        <v>47</v>
      </c>
      <c r="H3852" t="s">
        <v>64</v>
      </c>
      <c r="I3852">
        <v>0</v>
      </c>
      <c r="J3852">
        <v>0</v>
      </c>
      <c r="K3852" s="29">
        <v>13.5</v>
      </c>
      <c r="L3852">
        <v>3</v>
      </c>
      <c r="M3852">
        <v>0</v>
      </c>
      <c r="N3852">
        <v>0</v>
      </c>
      <c r="O3852">
        <v>0</v>
      </c>
      <c r="P3852">
        <v>0</v>
      </c>
      <c r="Q3852">
        <v>2</v>
      </c>
      <c r="R3852">
        <v>3</v>
      </c>
      <c r="S3852">
        <v>3</v>
      </c>
      <c r="T3852">
        <v>3</v>
      </c>
      <c r="U3852">
        <v>1</v>
      </c>
      <c r="V3852">
        <v>2</v>
      </c>
      <c r="W3852">
        <v>1</v>
      </c>
      <c r="X3852" s="2">
        <v>0.42899999999999999</v>
      </c>
    </row>
    <row r="3853" spans="1:24" x14ac:dyDescent="0.25">
      <c r="A3853">
        <f t="shared" si="180"/>
        <v>1</v>
      </c>
      <c r="B3853" t="str">
        <f t="shared" si="181"/>
        <v/>
      </c>
      <c r="C3853" t="str">
        <f t="shared" si="182"/>
        <v/>
      </c>
      <c r="D3853">
        <v>2026</v>
      </c>
      <c r="E3853" t="s">
        <v>10323</v>
      </c>
      <c r="F3853" t="s">
        <v>4091</v>
      </c>
      <c r="G3853" t="s">
        <v>29</v>
      </c>
      <c r="H3853" t="s">
        <v>64</v>
      </c>
      <c r="I3853">
        <v>0</v>
      </c>
      <c r="J3853">
        <v>2</v>
      </c>
      <c r="K3853" s="29">
        <v>14.73</v>
      </c>
      <c r="L3853">
        <v>8</v>
      </c>
      <c r="M3853">
        <v>3</v>
      </c>
      <c r="N3853">
        <v>0</v>
      </c>
      <c r="O3853">
        <v>0</v>
      </c>
      <c r="P3853">
        <v>0</v>
      </c>
      <c r="Q3853">
        <v>7.1</v>
      </c>
      <c r="R3853">
        <v>11</v>
      </c>
      <c r="S3853">
        <v>12</v>
      </c>
      <c r="T3853">
        <v>12</v>
      </c>
      <c r="U3853">
        <v>5</v>
      </c>
      <c r="V3853">
        <v>5</v>
      </c>
      <c r="W3853">
        <v>1</v>
      </c>
      <c r="X3853" s="2">
        <v>0.33300000000000002</v>
      </c>
    </row>
    <row r="3854" spans="1:24" x14ac:dyDescent="0.25">
      <c r="A3854" t="str">
        <f t="shared" si="180"/>
        <v/>
      </c>
      <c r="B3854" t="str">
        <f t="shared" si="181"/>
        <v/>
      </c>
      <c r="C3854" t="str">
        <f t="shared" si="182"/>
        <v/>
      </c>
      <c r="D3854">
        <v>2026</v>
      </c>
      <c r="E3854" t="s">
        <v>10324</v>
      </c>
      <c r="F3854" t="s">
        <v>4091</v>
      </c>
      <c r="G3854" t="s">
        <v>37</v>
      </c>
      <c r="H3854" t="s">
        <v>64</v>
      </c>
      <c r="I3854">
        <v>0</v>
      </c>
      <c r="J3854">
        <v>0</v>
      </c>
      <c r="K3854" s="29">
        <v>34.36</v>
      </c>
      <c r="L3854">
        <v>5</v>
      </c>
      <c r="M3854">
        <v>0</v>
      </c>
      <c r="N3854">
        <v>0</v>
      </c>
      <c r="O3854">
        <v>0</v>
      </c>
      <c r="P3854">
        <v>0</v>
      </c>
      <c r="Q3854">
        <v>3.2</v>
      </c>
      <c r="R3854">
        <v>13</v>
      </c>
      <c r="S3854">
        <v>14</v>
      </c>
      <c r="T3854">
        <v>14</v>
      </c>
      <c r="U3854">
        <v>6</v>
      </c>
      <c r="V3854">
        <v>5</v>
      </c>
      <c r="W3854">
        <v>6</v>
      </c>
      <c r="X3854" s="2">
        <v>0.54200000000000004</v>
      </c>
    </row>
    <row r="3855" spans="1:24" x14ac:dyDescent="0.25">
      <c r="A3855" t="str">
        <f t="shared" si="180"/>
        <v/>
      </c>
      <c r="B3855" t="str">
        <f t="shared" si="181"/>
        <v/>
      </c>
      <c r="C3855">
        <f t="shared" si="182"/>
        <v>1</v>
      </c>
      <c r="D3855">
        <v>2026</v>
      </c>
      <c r="E3855" t="s">
        <v>6987</v>
      </c>
      <c r="F3855" t="s">
        <v>4112</v>
      </c>
      <c r="G3855" t="s">
        <v>37</v>
      </c>
      <c r="H3855" t="s">
        <v>64</v>
      </c>
      <c r="I3855">
        <v>3</v>
      </c>
      <c r="J3855">
        <v>6</v>
      </c>
      <c r="K3855" s="29">
        <v>5.78</v>
      </c>
      <c r="L3855">
        <v>11</v>
      </c>
      <c r="M3855">
        <v>11</v>
      </c>
      <c r="N3855">
        <v>0</v>
      </c>
      <c r="O3855">
        <v>0</v>
      </c>
      <c r="P3855">
        <v>0</v>
      </c>
      <c r="Q3855">
        <v>62.1</v>
      </c>
      <c r="R3855">
        <v>73</v>
      </c>
      <c r="S3855">
        <v>45</v>
      </c>
      <c r="T3855">
        <v>40</v>
      </c>
      <c r="U3855">
        <v>19</v>
      </c>
      <c r="V3855">
        <v>62</v>
      </c>
      <c r="W3855">
        <v>15</v>
      </c>
      <c r="X3855" s="2">
        <v>0.29099999999999998</v>
      </c>
    </row>
    <row r="3856" spans="1:24" x14ac:dyDescent="0.25">
      <c r="A3856" t="str">
        <f t="shared" si="180"/>
        <v/>
      </c>
      <c r="B3856" t="str">
        <f t="shared" si="181"/>
        <v/>
      </c>
      <c r="C3856">
        <f t="shared" si="182"/>
        <v>1</v>
      </c>
      <c r="D3856">
        <v>2026</v>
      </c>
      <c r="E3856" t="s">
        <v>5735</v>
      </c>
      <c r="F3856" t="s">
        <v>4112</v>
      </c>
      <c r="G3856" t="s">
        <v>37</v>
      </c>
      <c r="H3856" t="s">
        <v>64</v>
      </c>
      <c r="I3856">
        <v>1</v>
      </c>
      <c r="J3856">
        <v>1</v>
      </c>
      <c r="K3856" s="29">
        <v>2.84</v>
      </c>
      <c r="L3856">
        <v>18</v>
      </c>
      <c r="M3856">
        <v>0</v>
      </c>
      <c r="N3856">
        <v>0</v>
      </c>
      <c r="O3856">
        <v>0</v>
      </c>
      <c r="P3856">
        <v>0</v>
      </c>
      <c r="Q3856">
        <v>19</v>
      </c>
      <c r="R3856">
        <v>21</v>
      </c>
      <c r="S3856">
        <v>6</v>
      </c>
      <c r="T3856">
        <v>6</v>
      </c>
      <c r="U3856">
        <v>8</v>
      </c>
      <c r="V3856">
        <v>14</v>
      </c>
      <c r="W3856">
        <v>3</v>
      </c>
      <c r="X3856" s="2">
        <v>0.28000000000000003</v>
      </c>
    </row>
    <row r="3857" spans="1:24" x14ac:dyDescent="0.25">
      <c r="A3857">
        <f t="shared" si="180"/>
        <v>1</v>
      </c>
      <c r="B3857" t="str">
        <f t="shared" si="181"/>
        <v/>
      </c>
      <c r="C3857">
        <f t="shared" si="182"/>
        <v>1</v>
      </c>
      <c r="D3857">
        <v>2026</v>
      </c>
      <c r="E3857" t="s">
        <v>5731</v>
      </c>
      <c r="F3857" t="s">
        <v>4112</v>
      </c>
      <c r="G3857" t="s">
        <v>29</v>
      </c>
      <c r="H3857" t="s">
        <v>64</v>
      </c>
      <c r="I3857">
        <v>0</v>
      </c>
      <c r="J3857">
        <v>0</v>
      </c>
      <c r="K3857" s="29">
        <v>2.84</v>
      </c>
      <c r="L3857">
        <v>8</v>
      </c>
      <c r="M3857">
        <v>0</v>
      </c>
      <c r="N3857">
        <v>0</v>
      </c>
      <c r="O3857">
        <v>0</v>
      </c>
      <c r="P3857">
        <v>0</v>
      </c>
      <c r="Q3857">
        <v>6.1</v>
      </c>
      <c r="R3857">
        <v>4</v>
      </c>
      <c r="S3857">
        <v>7</v>
      </c>
      <c r="T3857">
        <v>2</v>
      </c>
      <c r="U3857">
        <v>8</v>
      </c>
      <c r="V3857">
        <v>11</v>
      </c>
      <c r="W3857">
        <v>2</v>
      </c>
      <c r="X3857" s="2">
        <v>0.16700000000000001</v>
      </c>
    </row>
    <row r="3858" spans="1:24" x14ac:dyDescent="0.25">
      <c r="A3858" t="str">
        <f t="shared" si="180"/>
        <v/>
      </c>
      <c r="B3858" t="str">
        <f t="shared" si="181"/>
        <v/>
      </c>
      <c r="C3858" t="str">
        <f t="shared" si="182"/>
        <v/>
      </c>
      <c r="D3858">
        <v>2026</v>
      </c>
      <c r="E3858" t="s">
        <v>10325</v>
      </c>
      <c r="F3858" t="s">
        <v>4112</v>
      </c>
      <c r="G3858" t="s">
        <v>37</v>
      </c>
      <c r="H3858" t="s">
        <v>64</v>
      </c>
      <c r="I3858">
        <v>1</v>
      </c>
      <c r="J3858">
        <v>3</v>
      </c>
      <c r="K3858" s="29">
        <v>4.8099999999999996</v>
      </c>
      <c r="L3858">
        <v>17</v>
      </c>
      <c r="M3858">
        <v>0</v>
      </c>
      <c r="N3858">
        <v>0</v>
      </c>
      <c r="O3858">
        <v>0</v>
      </c>
      <c r="P3858">
        <v>2</v>
      </c>
      <c r="Q3858">
        <v>33.200000000000003</v>
      </c>
      <c r="R3858">
        <v>31</v>
      </c>
      <c r="S3858">
        <v>20</v>
      </c>
      <c r="T3858">
        <v>18</v>
      </c>
      <c r="U3858">
        <v>16</v>
      </c>
      <c r="V3858">
        <v>32</v>
      </c>
      <c r="W3858">
        <v>9</v>
      </c>
      <c r="X3858" s="2">
        <v>0.248</v>
      </c>
    </row>
    <row r="3859" spans="1:24" x14ac:dyDescent="0.25">
      <c r="A3859" t="str">
        <f t="shared" si="180"/>
        <v/>
      </c>
      <c r="B3859" t="str">
        <f t="shared" si="181"/>
        <v/>
      </c>
      <c r="C3859" t="str">
        <f t="shared" si="182"/>
        <v/>
      </c>
      <c r="D3859">
        <v>2026</v>
      </c>
      <c r="E3859" t="s">
        <v>10326</v>
      </c>
      <c r="F3859" t="s">
        <v>4112</v>
      </c>
      <c r="G3859" t="s">
        <v>37</v>
      </c>
      <c r="H3859" t="s">
        <v>64</v>
      </c>
      <c r="I3859">
        <v>0</v>
      </c>
      <c r="J3859">
        <v>1</v>
      </c>
      <c r="K3859" s="29">
        <v>5.4</v>
      </c>
      <c r="L3859">
        <v>5</v>
      </c>
      <c r="M3859">
        <v>0</v>
      </c>
      <c r="N3859">
        <v>0</v>
      </c>
      <c r="O3859">
        <v>0</v>
      </c>
      <c r="P3859">
        <v>0</v>
      </c>
      <c r="Q3859">
        <v>3.1</v>
      </c>
      <c r="R3859">
        <v>2</v>
      </c>
      <c r="S3859">
        <v>4</v>
      </c>
      <c r="T3859">
        <v>2</v>
      </c>
      <c r="U3859">
        <v>4</v>
      </c>
      <c r="V3859">
        <v>1</v>
      </c>
      <c r="W3859">
        <v>3</v>
      </c>
      <c r="X3859" s="2">
        <v>0.2</v>
      </c>
    </row>
    <row r="3860" spans="1:24" x14ac:dyDescent="0.25">
      <c r="A3860" t="str">
        <f t="shared" si="180"/>
        <v/>
      </c>
      <c r="B3860" t="str">
        <f t="shared" si="181"/>
        <v/>
      </c>
      <c r="C3860">
        <f t="shared" si="182"/>
        <v>1</v>
      </c>
      <c r="D3860">
        <v>2026</v>
      </c>
      <c r="E3860" t="s">
        <v>7123</v>
      </c>
      <c r="F3860" t="s">
        <v>4112</v>
      </c>
      <c r="G3860" t="s">
        <v>47</v>
      </c>
      <c r="H3860" t="s">
        <v>64</v>
      </c>
      <c r="I3860">
        <v>1</v>
      </c>
      <c r="J3860">
        <v>4</v>
      </c>
      <c r="K3860" s="29">
        <v>5.89</v>
      </c>
      <c r="L3860">
        <v>11</v>
      </c>
      <c r="M3860">
        <v>9</v>
      </c>
      <c r="N3860">
        <v>0</v>
      </c>
      <c r="O3860">
        <v>0</v>
      </c>
      <c r="P3860">
        <v>0</v>
      </c>
      <c r="Q3860">
        <v>44.1</v>
      </c>
      <c r="R3860">
        <v>55</v>
      </c>
      <c r="S3860">
        <v>32</v>
      </c>
      <c r="T3860">
        <v>29</v>
      </c>
      <c r="U3860">
        <v>17</v>
      </c>
      <c r="V3860">
        <v>38</v>
      </c>
      <c r="W3860">
        <v>4</v>
      </c>
      <c r="X3860" s="2">
        <v>0.30199999999999999</v>
      </c>
    </row>
    <row r="3861" spans="1:24" x14ac:dyDescent="0.25">
      <c r="A3861" t="str">
        <f t="shared" si="180"/>
        <v/>
      </c>
      <c r="B3861" t="str">
        <f t="shared" si="181"/>
        <v/>
      </c>
      <c r="C3861" t="str">
        <f t="shared" si="182"/>
        <v/>
      </c>
      <c r="D3861">
        <v>2026</v>
      </c>
      <c r="E3861" t="s">
        <v>10327</v>
      </c>
      <c r="F3861" t="s">
        <v>4112</v>
      </c>
      <c r="G3861" t="s">
        <v>47</v>
      </c>
      <c r="H3861" t="s">
        <v>64</v>
      </c>
      <c r="I3861">
        <v>0</v>
      </c>
      <c r="J3861">
        <v>1</v>
      </c>
      <c r="K3861" s="29">
        <v>6.62</v>
      </c>
      <c r="L3861">
        <v>15</v>
      </c>
      <c r="M3861">
        <v>1</v>
      </c>
      <c r="N3861">
        <v>0</v>
      </c>
      <c r="O3861">
        <v>0</v>
      </c>
      <c r="P3861">
        <v>0</v>
      </c>
      <c r="Q3861">
        <v>17.2</v>
      </c>
      <c r="R3861">
        <v>18</v>
      </c>
      <c r="S3861">
        <v>14</v>
      </c>
      <c r="T3861">
        <v>13</v>
      </c>
      <c r="U3861">
        <v>13</v>
      </c>
      <c r="V3861">
        <v>19</v>
      </c>
      <c r="W3861">
        <v>4</v>
      </c>
      <c r="X3861" s="2">
        <v>0.25700000000000001</v>
      </c>
    </row>
    <row r="3862" spans="1:24" x14ac:dyDescent="0.25">
      <c r="A3862" t="str">
        <f t="shared" si="180"/>
        <v/>
      </c>
      <c r="B3862" t="str">
        <f t="shared" si="181"/>
        <v/>
      </c>
      <c r="C3862" t="str">
        <f t="shared" si="182"/>
        <v/>
      </c>
      <c r="D3862">
        <v>2026</v>
      </c>
      <c r="E3862" t="s">
        <v>10328</v>
      </c>
      <c r="F3862" t="s">
        <v>4112</v>
      </c>
      <c r="G3862" t="s">
        <v>24</v>
      </c>
      <c r="H3862" t="s">
        <v>64</v>
      </c>
      <c r="I3862">
        <v>1</v>
      </c>
      <c r="J3862">
        <v>1</v>
      </c>
      <c r="K3862" s="29">
        <v>6.92</v>
      </c>
      <c r="L3862">
        <v>14</v>
      </c>
      <c r="M3862">
        <v>1</v>
      </c>
      <c r="N3862">
        <v>0</v>
      </c>
      <c r="O3862">
        <v>0</v>
      </c>
      <c r="P3862">
        <v>1</v>
      </c>
      <c r="Q3862">
        <v>26</v>
      </c>
      <c r="R3862">
        <v>26</v>
      </c>
      <c r="S3862">
        <v>30</v>
      </c>
      <c r="T3862">
        <v>20</v>
      </c>
      <c r="U3862">
        <v>19</v>
      </c>
      <c r="V3862">
        <v>28</v>
      </c>
      <c r="W3862">
        <v>4</v>
      </c>
      <c r="X3862" s="2">
        <v>0.26</v>
      </c>
    </row>
    <row r="3863" spans="1:24" x14ac:dyDescent="0.25">
      <c r="A3863" t="str">
        <f t="shared" si="180"/>
        <v/>
      </c>
      <c r="B3863" t="str">
        <f t="shared" si="181"/>
        <v/>
      </c>
      <c r="C3863" t="str">
        <f t="shared" si="182"/>
        <v/>
      </c>
      <c r="D3863">
        <v>2026</v>
      </c>
      <c r="E3863" t="s">
        <v>10329</v>
      </c>
      <c r="F3863" t="s">
        <v>4112</v>
      </c>
      <c r="G3863" t="s">
        <v>37</v>
      </c>
      <c r="H3863" t="s">
        <v>64</v>
      </c>
      <c r="I3863">
        <v>3</v>
      </c>
      <c r="J3863">
        <v>2</v>
      </c>
      <c r="K3863" s="29">
        <v>7.38</v>
      </c>
      <c r="L3863">
        <v>14</v>
      </c>
      <c r="M3863">
        <v>5</v>
      </c>
      <c r="N3863">
        <v>0</v>
      </c>
      <c r="O3863">
        <v>0</v>
      </c>
      <c r="P3863">
        <v>0</v>
      </c>
      <c r="Q3863">
        <v>42.2</v>
      </c>
      <c r="R3863">
        <v>38</v>
      </c>
      <c r="S3863">
        <v>40</v>
      </c>
      <c r="T3863">
        <v>35</v>
      </c>
      <c r="U3863">
        <v>27</v>
      </c>
      <c r="V3863">
        <v>33</v>
      </c>
      <c r="W3863">
        <v>11</v>
      </c>
      <c r="X3863" s="2">
        <v>0.23499999999999999</v>
      </c>
    </row>
    <row r="3864" spans="1:24" x14ac:dyDescent="0.25">
      <c r="A3864" t="str">
        <f t="shared" si="180"/>
        <v/>
      </c>
      <c r="B3864" t="str">
        <f t="shared" si="181"/>
        <v/>
      </c>
      <c r="C3864" t="str">
        <f t="shared" si="182"/>
        <v/>
      </c>
      <c r="D3864">
        <v>2026</v>
      </c>
      <c r="E3864" t="s">
        <v>10330</v>
      </c>
      <c r="F3864" t="s">
        <v>4112</v>
      </c>
      <c r="G3864" t="s">
        <v>24</v>
      </c>
      <c r="H3864" t="s">
        <v>64</v>
      </c>
      <c r="I3864">
        <v>0</v>
      </c>
      <c r="J3864">
        <v>4</v>
      </c>
      <c r="K3864" s="29">
        <v>8.5500000000000007</v>
      </c>
      <c r="L3864">
        <v>17</v>
      </c>
      <c r="M3864">
        <v>2</v>
      </c>
      <c r="N3864">
        <v>0</v>
      </c>
      <c r="O3864">
        <v>0</v>
      </c>
      <c r="P3864">
        <v>1</v>
      </c>
      <c r="Q3864">
        <v>20</v>
      </c>
      <c r="R3864">
        <v>29</v>
      </c>
      <c r="S3864">
        <v>26</v>
      </c>
      <c r="T3864">
        <v>19</v>
      </c>
      <c r="U3864">
        <v>12</v>
      </c>
      <c r="V3864">
        <v>19</v>
      </c>
      <c r="W3864">
        <v>6</v>
      </c>
      <c r="X3864" s="2">
        <v>0.33</v>
      </c>
    </row>
    <row r="3865" spans="1:24" x14ac:dyDescent="0.25">
      <c r="A3865" t="str">
        <f t="shared" si="180"/>
        <v/>
      </c>
      <c r="B3865" t="str">
        <f t="shared" si="181"/>
        <v/>
      </c>
      <c r="C3865" t="str">
        <f t="shared" si="182"/>
        <v/>
      </c>
      <c r="D3865">
        <v>2026</v>
      </c>
      <c r="E3865" t="s">
        <v>10331</v>
      </c>
      <c r="F3865" t="s">
        <v>4112</v>
      </c>
      <c r="G3865" t="s">
        <v>47</v>
      </c>
      <c r="H3865" t="s">
        <v>64</v>
      </c>
      <c r="I3865">
        <v>1</v>
      </c>
      <c r="J3865">
        <v>2</v>
      </c>
      <c r="K3865" s="29">
        <v>10.71</v>
      </c>
      <c r="L3865">
        <v>17</v>
      </c>
      <c r="M3865">
        <v>3</v>
      </c>
      <c r="N3865">
        <v>0</v>
      </c>
      <c r="O3865">
        <v>0</v>
      </c>
      <c r="P3865">
        <v>0</v>
      </c>
      <c r="Q3865">
        <v>21</v>
      </c>
      <c r="R3865">
        <v>32</v>
      </c>
      <c r="S3865">
        <v>32</v>
      </c>
      <c r="T3865">
        <v>25</v>
      </c>
      <c r="U3865">
        <v>19</v>
      </c>
      <c r="V3865">
        <v>18</v>
      </c>
      <c r="W3865">
        <v>9</v>
      </c>
      <c r="X3865" s="2">
        <v>0.34799999999999998</v>
      </c>
    </row>
    <row r="3866" spans="1:24" x14ac:dyDescent="0.25">
      <c r="A3866" t="str">
        <f t="shared" si="180"/>
        <v/>
      </c>
      <c r="B3866" t="str">
        <f t="shared" si="181"/>
        <v/>
      </c>
      <c r="C3866" t="str">
        <f t="shared" si="182"/>
        <v/>
      </c>
      <c r="D3866">
        <v>2026</v>
      </c>
      <c r="E3866" t="s">
        <v>10332</v>
      </c>
      <c r="F3866" t="s">
        <v>4112</v>
      </c>
      <c r="G3866" t="s">
        <v>24</v>
      </c>
      <c r="H3866" t="s">
        <v>64</v>
      </c>
      <c r="I3866">
        <v>0</v>
      </c>
      <c r="J3866">
        <v>4</v>
      </c>
      <c r="K3866" s="29">
        <v>11.88</v>
      </c>
      <c r="L3866">
        <v>11</v>
      </c>
      <c r="M3866">
        <v>6</v>
      </c>
      <c r="N3866">
        <v>0</v>
      </c>
      <c r="O3866">
        <v>0</v>
      </c>
      <c r="P3866">
        <v>0</v>
      </c>
      <c r="Q3866">
        <v>16.2</v>
      </c>
      <c r="R3866">
        <v>25</v>
      </c>
      <c r="S3866">
        <v>28</v>
      </c>
      <c r="T3866">
        <v>22</v>
      </c>
      <c r="U3866">
        <v>16</v>
      </c>
      <c r="V3866">
        <v>18</v>
      </c>
      <c r="W3866">
        <v>5</v>
      </c>
      <c r="X3866" s="2">
        <v>0.35699999999999998</v>
      </c>
    </row>
    <row r="3867" spans="1:24" x14ac:dyDescent="0.25">
      <c r="A3867">
        <f t="shared" si="180"/>
        <v>1</v>
      </c>
      <c r="B3867" t="str">
        <f t="shared" si="181"/>
        <v/>
      </c>
      <c r="C3867">
        <f t="shared" si="182"/>
        <v>1</v>
      </c>
      <c r="D3867">
        <v>2026</v>
      </c>
      <c r="E3867" t="s">
        <v>5738</v>
      </c>
      <c r="F3867" t="s">
        <v>4112</v>
      </c>
      <c r="G3867" t="s">
        <v>29</v>
      </c>
      <c r="H3867" t="s">
        <v>64</v>
      </c>
      <c r="I3867">
        <v>0</v>
      </c>
      <c r="J3867">
        <v>0</v>
      </c>
      <c r="K3867" s="29">
        <v>12.51</v>
      </c>
      <c r="L3867">
        <v>13</v>
      </c>
      <c r="M3867">
        <v>1</v>
      </c>
      <c r="N3867">
        <v>0</v>
      </c>
      <c r="O3867">
        <v>0</v>
      </c>
      <c r="P3867">
        <v>1</v>
      </c>
      <c r="Q3867">
        <v>13.2</v>
      </c>
      <c r="R3867">
        <v>24</v>
      </c>
      <c r="S3867">
        <v>20</v>
      </c>
      <c r="T3867">
        <v>19</v>
      </c>
      <c r="U3867">
        <v>12</v>
      </c>
      <c r="V3867">
        <v>11</v>
      </c>
      <c r="W3867">
        <v>1</v>
      </c>
      <c r="X3867" s="2">
        <v>0.4</v>
      </c>
    </row>
    <row r="3868" spans="1:24" x14ac:dyDescent="0.25">
      <c r="A3868">
        <f t="shared" si="180"/>
        <v>1</v>
      </c>
      <c r="B3868" t="str">
        <f t="shared" si="181"/>
        <v/>
      </c>
      <c r="C3868" t="str">
        <f t="shared" si="182"/>
        <v/>
      </c>
      <c r="D3868">
        <v>2026</v>
      </c>
      <c r="E3868" t="s">
        <v>10333</v>
      </c>
      <c r="F3868" t="s">
        <v>4112</v>
      </c>
      <c r="G3868" t="s">
        <v>29</v>
      </c>
      <c r="H3868" t="s">
        <v>64</v>
      </c>
      <c r="I3868">
        <v>0</v>
      </c>
      <c r="J3868">
        <v>0</v>
      </c>
      <c r="K3868" s="29">
        <v>13.11</v>
      </c>
      <c r="L3868">
        <v>11</v>
      </c>
      <c r="M3868">
        <v>1</v>
      </c>
      <c r="N3868">
        <v>0</v>
      </c>
      <c r="O3868">
        <v>0</v>
      </c>
      <c r="P3868">
        <v>0</v>
      </c>
      <c r="Q3868">
        <v>11.2</v>
      </c>
      <c r="R3868">
        <v>25</v>
      </c>
      <c r="S3868">
        <v>21</v>
      </c>
      <c r="T3868">
        <v>17</v>
      </c>
      <c r="U3868">
        <v>8</v>
      </c>
      <c r="V3868">
        <v>7</v>
      </c>
      <c r="W3868">
        <v>2</v>
      </c>
      <c r="X3868" s="2">
        <v>0.42399999999999999</v>
      </c>
    </row>
    <row r="3869" spans="1:24" x14ac:dyDescent="0.25">
      <c r="A3869" t="str">
        <f t="shared" si="180"/>
        <v/>
      </c>
      <c r="B3869" t="str">
        <f t="shared" si="181"/>
        <v/>
      </c>
      <c r="C3869" t="str">
        <f t="shared" si="182"/>
        <v/>
      </c>
      <c r="D3869">
        <v>2026</v>
      </c>
      <c r="E3869" t="s">
        <v>10334</v>
      </c>
      <c r="F3869" t="s">
        <v>4112</v>
      </c>
      <c r="G3869" t="s">
        <v>24</v>
      </c>
      <c r="H3869" t="s">
        <v>64</v>
      </c>
      <c r="I3869">
        <v>0</v>
      </c>
      <c r="J3869">
        <v>0</v>
      </c>
      <c r="K3869" s="29">
        <v>13.5</v>
      </c>
      <c r="L3869">
        <v>6</v>
      </c>
      <c r="M3869">
        <v>0</v>
      </c>
      <c r="N3869">
        <v>0</v>
      </c>
      <c r="O3869">
        <v>0</v>
      </c>
      <c r="P3869">
        <v>0</v>
      </c>
      <c r="Q3869">
        <v>6</v>
      </c>
      <c r="R3869">
        <v>13</v>
      </c>
      <c r="S3869">
        <v>11</v>
      </c>
      <c r="T3869">
        <v>9</v>
      </c>
      <c r="U3869">
        <v>7</v>
      </c>
      <c r="V3869">
        <v>4</v>
      </c>
      <c r="W3869">
        <v>1</v>
      </c>
      <c r="X3869" s="2">
        <v>0.44800000000000001</v>
      </c>
    </row>
    <row r="3870" spans="1:24" x14ac:dyDescent="0.25">
      <c r="A3870" t="str">
        <f t="shared" si="180"/>
        <v/>
      </c>
      <c r="B3870" t="str">
        <f t="shared" si="181"/>
        <v/>
      </c>
      <c r="C3870" t="str">
        <f t="shared" si="182"/>
        <v/>
      </c>
      <c r="D3870">
        <v>2026</v>
      </c>
      <c r="E3870" t="s">
        <v>10335</v>
      </c>
      <c r="F3870" t="s">
        <v>4112</v>
      </c>
      <c r="G3870" t="s">
        <v>24</v>
      </c>
      <c r="H3870" t="s">
        <v>64</v>
      </c>
      <c r="I3870">
        <v>1</v>
      </c>
      <c r="J3870">
        <v>1</v>
      </c>
      <c r="K3870" s="29">
        <v>13.89</v>
      </c>
      <c r="L3870">
        <v>9</v>
      </c>
      <c r="M3870">
        <v>1</v>
      </c>
      <c r="N3870">
        <v>0</v>
      </c>
      <c r="O3870">
        <v>0</v>
      </c>
      <c r="P3870">
        <v>0</v>
      </c>
      <c r="Q3870">
        <v>11.2</v>
      </c>
      <c r="R3870">
        <v>21</v>
      </c>
      <c r="S3870">
        <v>19</v>
      </c>
      <c r="T3870">
        <v>18</v>
      </c>
      <c r="U3870">
        <v>15</v>
      </c>
      <c r="V3870">
        <v>8</v>
      </c>
      <c r="W3870">
        <v>6</v>
      </c>
      <c r="X3870" s="2">
        <v>0.38900000000000001</v>
      </c>
    </row>
    <row r="3871" spans="1:24" x14ac:dyDescent="0.25">
      <c r="A3871" t="str">
        <f t="shared" si="180"/>
        <v/>
      </c>
      <c r="B3871" t="str">
        <f t="shared" si="181"/>
        <v/>
      </c>
      <c r="C3871">
        <f t="shared" si="182"/>
        <v>1</v>
      </c>
      <c r="D3871">
        <v>2026</v>
      </c>
      <c r="E3871" t="s">
        <v>6584</v>
      </c>
      <c r="F3871" t="s">
        <v>4112</v>
      </c>
      <c r="G3871" t="s">
        <v>37</v>
      </c>
      <c r="H3871" t="s">
        <v>64</v>
      </c>
      <c r="I3871">
        <v>0</v>
      </c>
      <c r="J3871">
        <v>2</v>
      </c>
      <c r="K3871" s="29">
        <v>23.62</v>
      </c>
      <c r="L3871">
        <v>5</v>
      </c>
      <c r="M3871">
        <v>3</v>
      </c>
      <c r="N3871">
        <v>0</v>
      </c>
      <c r="O3871">
        <v>0</v>
      </c>
      <c r="P3871">
        <v>0</v>
      </c>
      <c r="Q3871">
        <v>8</v>
      </c>
      <c r="R3871">
        <v>16</v>
      </c>
      <c r="S3871">
        <v>25</v>
      </c>
      <c r="T3871">
        <v>21</v>
      </c>
      <c r="U3871">
        <v>10</v>
      </c>
      <c r="V3871">
        <v>4</v>
      </c>
      <c r="W3871">
        <v>6</v>
      </c>
      <c r="X3871" s="2">
        <v>0.41</v>
      </c>
    </row>
    <row r="3872" spans="1:24" x14ac:dyDescent="0.25">
      <c r="A3872" t="str">
        <f t="shared" si="180"/>
        <v/>
      </c>
      <c r="B3872" t="str">
        <f t="shared" si="181"/>
        <v/>
      </c>
      <c r="C3872" t="str">
        <f t="shared" si="182"/>
        <v/>
      </c>
      <c r="D3872">
        <v>2026</v>
      </c>
      <c r="E3872" t="s">
        <v>10336</v>
      </c>
      <c r="F3872" t="s">
        <v>4112</v>
      </c>
      <c r="G3872" t="s">
        <v>24</v>
      </c>
      <c r="H3872" t="s">
        <v>64</v>
      </c>
      <c r="I3872">
        <v>0</v>
      </c>
      <c r="J3872">
        <v>0</v>
      </c>
      <c r="K3872" s="29">
        <v>27</v>
      </c>
      <c r="L3872">
        <v>2</v>
      </c>
      <c r="M3872">
        <v>0</v>
      </c>
      <c r="N3872">
        <v>0</v>
      </c>
      <c r="O3872">
        <v>0</v>
      </c>
      <c r="P3872">
        <v>0</v>
      </c>
      <c r="Q3872">
        <v>1</v>
      </c>
      <c r="R3872">
        <v>1</v>
      </c>
      <c r="S3872">
        <v>4</v>
      </c>
      <c r="T3872">
        <v>3</v>
      </c>
      <c r="U3872">
        <v>3</v>
      </c>
      <c r="V3872">
        <v>1</v>
      </c>
      <c r="W3872">
        <v>3</v>
      </c>
      <c r="X3872" s="2">
        <v>0.2</v>
      </c>
    </row>
    <row r="3873" spans="1:24" x14ac:dyDescent="0.25">
      <c r="A3873" t="str">
        <f t="shared" si="180"/>
        <v/>
      </c>
      <c r="B3873" t="str">
        <f t="shared" si="181"/>
        <v/>
      </c>
      <c r="C3873" t="str">
        <f t="shared" si="182"/>
        <v/>
      </c>
      <c r="D3873">
        <v>2026</v>
      </c>
      <c r="E3873" t="s">
        <v>10337</v>
      </c>
      <c r="F3873" t="s">
        <v>4112</v>
      </c>
      <c r="G3873" t="s">
        <v>47</v>
      </c>
      <c r="H3873" t="s">
        <v>64</v>
      </c>
      <c r="I3873">
        <v>0</v>
      </c>
      <c r="J3873">
        <v>0</v>
      </c>
      <c r="K3873" s="29">
        <v>27</v>
      </c>
      <c r="L3873">
        <v>3</v>
      </c>
      <c r="M3873">
        <v>0</v>
      </c>
      <c r="N3873">
        <v>0</v>
      </c>
      <c r="O3873">
        <v>0</v>
      </c>
      <c r="P3873">
        <v>0</v>
      </c>
      <c r="Q3873">
        <v>1</v>
      </c>
      <c r="R3873">
        <v>4</v>
      </c>
      <c r="S3873">
        <v>3</v>
      </c>
      <c r="T3873">
        <v>3</v>
      </c>
      <c r="U3873">
        <v>3</v>
      </c>
      <c r="V3873">
        <v>1</v>
      </c>
      <c r="W3873">
        <v>1</v>
      </c>
      <c r="X3873" s="2">
        <v>0.66700000000000004</v>
      </c>
    </row>
    <row r="3874" spans="1:24" x14ac:dyDescent="0.25">
      <c r="A3874">
        <f t="shared" si="180"/>
        <v>1</v>
      </c>
      <c r="B3874" t="str">
        <f t="shared" si="181"/>
        <v/>
      </c>
      <c r="C3874" t="str">
        <f t="shared" si="182"/>
        <v/>
      </c>
      <c r="D3874">
        <v>2026</v>
      </c>
      <c r="E3874" t="s">
        <v>4128</v>
      </c>
      <c r="F3874" t="s">
        <v>4112</v>
      </c>
      <c r="G3874" t="s">
        <v>29</v>
      </c>
      <c r="H3874" t="s">
        <v>64</v>
      </c>
      <c r="I3874">
        <v>0</v>
      </c>
      <c r="J3874">
        <v>1</v>
      </c>
      <c r="K3874" s="29">
        <v>33.75</v>
      </c>
      <c r="L3874">
        <v>1</v>
      </c>
      <c r="M3874">
        <v>1</v>
      </c>
      <c r="N3874">
        <v>0</v>
      </c>
      <c r="O3874">
        <v>0</v>
      </c>
      <c r="P3874">
        <v>0</v>
      </c>
      <c r="Q3874">
        <v>1.1000000000000001</v>
      </c>
      <c r="R3874">
        <v>4</v>
      </c>
      <c r="S3874">
        <v>5</v>
      </c>
      <c r="T3874">
        <v>5</v>
      </c>
      <c r="U3874">
        <v>1</v>
      </c>
      <c r="V3874">
        <v>1</v>
      </c>
      <c r="W3874">
        <v>0</v>
      </c>
      <c r="X3874" s="2">
        <v>0.5</v>
      </c>
    </row>
    <row r="3875" spans="1:24" x14ac:dyDescent="0.25">
      <c r="A3875">
        <f t="shared" si="180"/>
        <v>1</v>
      </c>
      <c r="B3875">
        <f t="shared" si="181"/>
        <v>1</v>
      </c>
      <c r="C3875" t="str">
        <f t="shared" si="182"/>
        <v/>
      </c>
      <c r="D3875">
        <v>2026</v>
      </c>
      <c r="E3875" t="s">
        <v>6456</v>
      </c>
      <c r="F3875" t="s">
        <v>4131</v>
      </c>
      <c r="G3875" t="s">
        <v>32</v>
      </c>
      <c r="H3875" t="s">
        <v>64</v>
      </c>
      <c r="I3875">
        <v>9</v>
      </c>
      <c r="J3875">
        <v>1</v>
      </c>
      <c r="K3875" s="29">
        <v>3.86</v>
      </c>
      <c r="L3875">
        <v>18</v>
      </c>
      <c r="M3875">
        <v>7</v>
      </c>
      <c r="N3875">
        <v>0</v>
      </c>
      <c r="O3875">
        <v>0</v>
      </c>
      <c r="P3875">
        <v>3</v>
      </c>
      <c r="Q3875">
        <v>72.099999999999994</v>
      </c>
      <c r="R3875">
        <v>70</v>
      </c>
      <c r="S3875">
        <v>33</v>
      </c>
      <c r="T3875">
        <v>31</v>
      </c>
      <c r="U3875">
        <v>26</v>
      </c>
      <c r="V3875">
        <v>95</v>
      </c>
      <c r="W3875">
        <v>3</v>
      </c>
      <c r="X3875" s="2">
        <v>0.251</v>
      </c>
    </row>
    <row r="3876" spans="1:24" x14ac:dyDescent="0.25">
      <c r="A3876" t="str">
        <f t="shared" si="180"/>
        <v/>
      </c>
      <c r="B3876">
        <f t="shared" si="181"/>
        <v>1</v>
      </c>
      <c r="C3876" t="str">
        <f t="shared" si="182"/>
        <v/>
      </c>
      <c r="D3876">
        <v>2026</v>
      </c>
      <c r="E3876" t="s">
        <v>5946</v>
      </c>
      <c r="F3876" t="s">
        <v>4131</v>
      </c>
      <c r="G3876" t="s">
        <v>37</v>
      </c>
      <c r="H3876" t="s">
        <v>64</v>
      </c>
      <c r="I3876">
        <v>10</v>
      </c>
      <c r="J3876">
        <v>2</v>
      </c>
      <c r="K3876" s="29">
        <v>3.87</v>
      </c>
      <c r="L3876">
        <v>16</v>
      </c>
      <c r="M3876">
        <v>16</v>
      </c>
      <c r="N3876">
        <v>0</v>
      </c>
      <c r="O3876">
        <v>0</v>
      </c>
      <c r="P3876">
        <v>0</v>
      </c>
      <c r="Q3876">
        <v>81.099999999999994</v>
      </c>
      <c r="R3876">
        <v>71</v>
      </c>
      <c r="S3876">
        <v>38</v>
      </c>
      <c r="T3876">
        <v>35</v>
      </c>
      <c r="U3876">
        <v>43</v>
      </c>
      <c r="V3876">
        <v>98</v>
      </c>
      <c r="W3876">
        <v>8</v>
      </c>
      <c r="X3876" s="2">
        <v>0.23799999999999999</v>
      </c>
    </row>
    <row r="3877" spans="1:24" x14ac:dyDescent="0.25">
      <c r="A3877" t="str">
        <f t="shared" si="180"/>
        <v/>
      </c>
      <c r="B3877" t="str">
        <f t="shared" si="181"/>
        <v/>
      </c>
      <c r="C3877" t="str">
        <f t="shared" si="182"/>
        <v/>
      </c>
      <c r="D3877">
        <v>2026</v>
      </c>
      <c r="E3877" t="s">
        <v>10338</v>
      </c>
      <c r="F3877" t="s">
        <v>4131</v>
      </c>
      <c r="G3877" t="s">
        <v>47</v>
      </c>
      <c r="H3877" t="s">
        <v>64</v>
      </c>
      <c r="I3877">
        <v>0</v>
      </c>
      <c r="J3877">
        <v>0</v>
      </c>
      <c r="K3877" s="29">
        <v>0</v>
      </c>
      <c r="L3877">
        <v>3</v>
      </c>
      <c r="M3877">
        <v>0</v>
      </c>
      <c r="N3877">
        <v>0</v>
      </c>
      <c r="O3877">
        <v>0</v>
      </c>
      <c r="P3877">
        <v>0</v>
      </c>
      <c r="Q3877">
        <v>2.1</v>
      </c>
      <c r="R3877">
        <v>0</v>
      </c>
      <c r="S3877">
        <v>1</v>
      </c>
      <c r="T3877">
        <v>0</v>
      </c>
      <c r="U3877">
        <v>2</v>
      </c>
      <c r="V3877">
        <v>3</v>
      </c>
      <c r="W3877">
        <v>1</v>
      </c>
      <c r="X3877" s="2">
        <v>0</v>
      </c>
    </row>
    <row r="3878" spans="1:24" x14ac:dyDescent="0.25">
      <c r="A3878">
        <f t="shared" ref="A3878:A3941" si="183">IF(OR(G3878="SR", G3878="GR"), 1, "")</f>
        <v>1</v>
      </c>
      <c r="B3878" t="str">
        <f t="shared" si="181"/>
        <v/>
      </c>
      <c r="C3878" t="str">
        <f t="shared" si="182"/>
        <v/>
      </c>
      <c r="D3878">
        <v>2026</v>
      </c>
      <c r="E3878" t="s">
        <v>4145</v>
      </c>
      <c r="F3878" t="s">
        <v>4131</v>
      </c>
      <c r="G3878" t="s">
        <v>32</v>
      </c>
      <c r="H3878" t="s">
        <v>64</v>
      </c>
      <c r="I3878">
        <v>0</v>
      </c>
      <c r="J3878">
        <v>0</v>
      </c>
      <c r="K3878" s="29">
        <v>0</v>
      </c>
      <c r="L3878">
        <v>1</v>
      </c>
      <c r="M3878">
        <v>0</v>
      </c>
      <c r="N3878">
        <v>0</v>
      </c>
      <c r="O3878">
        <v>0</v>
      </c>
      <c r="P3878">
        <v>0</v>
      </c>
      <c r="Q3878">
        <v>1</v>
      </c>
      <c r="R3878">
        <v>1</v>
      </c>
      <c r="S3878">
        <v>0</v>
      </c>
      <c r="T3878">
        <v>0</v>
      </c>
      <c r="U3878">
        <v>1</v>
      </c>
      <c r="V3878">
        <v>2</v>
      </c>
      <c r="W3878">
        <v>0</v>
      </c>
      <c r="X3878" s="2">
        <v>0.25</v>
      </c>
    </row>
    <row r="3879" spans="1:24" x14ac:dyDescent="0.25">
      <c r="A3879" t="str">
        <f t="shared" si="183"/>
        <v/>
      </c>
      <c r="B3879" t="str">
        <f t="shared" si="181"/>
        <v/>
      </c>
      <c r="C3879" t="str">
        <f t="shared" si="182"/>
        <v/>
      </c>
      <c r="D3879">
        <v>2026</v>
      </c>
      <c r="E3879" t="s">
        <v>10339</v>
      </c>
      <c r="F3879" t="s">
        <v>4131</v>
      </c>
      <c r="G3879" t="s">
        <v>37</v>
      </c>
      <c r="H3879" t="s">
        <v>64</v>
      </c>
      <c r="I3879">
        <v>2</v>
      </c>
      <c r="J3879">
        <v>0</v>
      </c>
      <c r="K3879" s="29">
        <v>2.8</v>
      </c>
      <c r="L3879">
        <v>18</v>
      </c>
      <c r="M3879">
        <v>5</v>
      </c>
      <c r="N3879">
        <v>0</v>
      </c>
      <c r="O3879">
        <v>0</v>
      </c>
      <c r="P3879">
        <v>2</v>
      </c>
      <c r="Q3879">
        <v>35.1</v>
      </c>
      <c r="R3879">
        <v>26</v>
      </c>
      <c r="S3879">
        <v>12</v>
      </c>
      <c r="T3879">
        <v>11</v>
      </c>
      <c r="U3879">
        <v>9</v>
      </c>
      <c r="V3879">
        <v>37</v>
      </c>
      <c r="W3879">
        <v>0</v>
      </c>
      <c r="X3879" s="2">
        <v>0.20499999999999999</v>
      </c>
    </row>
    <row r="3880" spans="1:24" x14ac:dyDescent="0.25">
      <c r="A3880">
        <f t="shared" si="183"/>
        <v>1</v>
      </c>
      <c r="B3880">
        <f t="shared" si="181"/>
        <v>1</v>
      </c>
      <c r="C3880" t="str">
        <f t="shared" si="182"/>
        <v/>
      </c>
      <c r="D3880">
        <v>2026</v>
      </c>
      <c r="E3880" t="s">
        <v>6129</v>
      </c>
      <c r="F3880" t="s">
        <v>4131</v>
      </c>
      <c r="G3880" t="s">
        <v>29</v>
      </c>
      <c r="H3880" t="s">
        <v>64</v>
      </c>
      <c r="I3880">
        <v>7</v>
      </c>
      <c r="J3880">
        <v>0</v>
      </c>
      <c r="K3880" s="29">
        <v>3.38</v>
      </c>
      <c r="L3880">
        <v>17</v>
      </c>
      <c r="M3880">
        <v>3</v>
      </c>
      <c r="N3880">
        <v>0</v>
      </c>
      <c r="O3880">
        <v>0</v>
      </c>
      <c r="P3880">
        <v>5</v>
      </c>
      <c r="Q3880">
        <v>53.1</v>
      </c>
      <c r="R3880">
        <v>38</v>
      </c>
      <c r="S3880">
        <v>20</v>
      </c>
      <c r="T3880">
        <v>20</v>
      </c>
      <c r="U3880">
        <v>28</v>
      </c>
      <c r="V3880">
        <v>67</v>
      </c>
      <c r="W3880">
        <v>2</v>
      </c>
      <c r="X3880" s="2">
        <v>0.192</v>
      </c>
    </row>
    <row r="3881" spans="1:24" x14ac:dyDescent="0.25">
      <c r="A3881" t="str">
        <f t="shared" si="183"/>
        <v/>
      </c>
      <c r="B3881" t="str">
        <f t="shared" si="181"/>
        <v/>
      </c>
      <c r="C3881" t="str">
        <f t="shared" si="182"/>
        <v/>
      </c>
      <c r="D3881">
        <v>2026</v>
      </c>
      <c r="E3881" t="s">
        <v>10340</v>
      </c>
      <c r="F3881" t="s">
        <v>4131</v>
      </c>
      <c r="G3881" t="s">
        <v>47</v>
      </c>
      <c r="H3881" t="s">
        <v>64</v>
      </c>
      <c r="I3881">
        <v>0</v>
      </c>
      <c r="J3881">
        <v>0</v>
      </c>
      <c r="K3881" s="29">
        <v>3.86</v>
      </c>
      <c r="L3881">
        <v>6</v>
      </c>
      <c r="M3881">
        <v>0</v>
      </c>
      <c r="N3881">
        <v>0</v>
      </c>
      <c r="O3881">
        <v>0</v>
      </c>
      <c r="P3881">
        <v>0</v>
      </c>
      <c r="Q3881">
        <v>4.2</v>
      </c>
      <c r="R3881">
        <v>4</v>
      </c>
      <c r="S3881">
        <v>4</v>
      </c>
      <c r="T3881">
        <v>2</v>
      </c>
      <c r="U3881">
        <v>9</v>
      </c>
      <c r="V3881">
        <v>7</v>
      </c>
      <c r="W3881">
        <v>1</v>
      </c>
      <c r="X3881" s="2">
        <v>0.2</v>
      </c>
    </row>
    <row r="3882" spans="1:24" x14ac:dyDescent="0.25">
      <c r="A3882" t="str">
        <f t="shared" si="183"/>
        <v/>
      </c>
      <c r="B3882">
        <f t="shared" si="181"/>
        <v>1</v>
      </c>
      <c r="C3882" t="str">
        <f t="shared" si="182"/>
        <v/>
      </c>
      <c r="D3882">
        <v>2026</v>
      </c>
      <c r="E3882" t="s">
        <v>6299</v>
      </c>
      <c r="F3882" t="s">
        <v>4131</v>
      </c>
      <c r="G3882" t="s">
        <v>37</v>
      </c>
      <c r="H3882" t="s">
        <v>64</v>
      </c>
      <c r="I3882">
        <v>4</v>
      </c>
      <c r="J3882">
        <v>2</v>
      </c>
      <c r="K3882" s="29">
        <v>4.17</v>
      </c>
      <c r="L3882">
        <v>23</v>
      </c>
      <c r="M3882">
        <v>1</v>
      </c>
      <c r="N3882">
        <v>0</v>
      </c>
      <c r="O3882">
        <v>0</v>
      </c>
      <c r="P3882">
        <v>7</v>
      </c>
      <c r="Q3882">
        <v>54</v>
      </c>
      <c r="R3882">
        <v>41</v>
      </c>
      <c r="S3882">
        <v>25</v>
      </c>
      <c r="T3882">
        <v>25</v>
      </c>
      <c r="U3882">
        <v>10</v>
      </c>
      <c r="V3882">
        <v>69</v>
      </c>
      <c r="W3882">
        <v>3</v>
      </c>
      <c r="X3882" s="2">
        <v>0.20300000000000001</v>
      </c>
    </row>
    <row r="3883" spans="1:24" x14ac:dyDescent="0.25">
      <c r="A3883" t="str">
        <f t="shared" si="183"/>
        <v/>
      </c>
      <c r="B3883">
        <f t="shared" si="181"/>
        <v>1</v>
      </c>
      <c r="C3883" t="str">
        <f t="shared" si="182"/>
        <v/>
      </c>
      <c r="D3883">
        <v>2026</v>
      </c>
      <c r="E3883" t="s">
        <v>6149</v>
      </c>
      <c r="F3883" t="s">
        <v>4131</v>
      </c>
      <c r="G3883" t="s">
        <v>37</v>
      </c>
      <c r="H3883" t="s">
        <v>64</v>
      </c>
      <c r="I3883">
        <v>4</v>
      </c>
      <c r="J3883">
        <v>1</v>
      </c>
      <c r="K3883" s="29">
        <v>4.42</v>
      </c>
      <c r="L3883">
        <v>16</v>
      </c>
      <c r="M3883">
        <v>15</v>
      </c>
      <c r="N3883">
        <v>1</v>
      </c>
      <c r="O3883">
        <v>1</v>
      </c>
      <c r="P3883">
        <v>0</v>
      </c>
      <c r="Q3883">
        <v>57</v>
      </c>
      <c r="R3883">
        <v>44</v>
      </c>
      <c r="S3883">
        <v>29</v>
      </c>
      <c r="T3883">
        <v>28</v>
      </c>
      <c r="U3883">
        <v>33</v>
      </c>
      <c r="V3883">
        <v>68</v>
      </c>
      <c r="W3883">
        <v>10</v>
      </c>
      <c r="X3883" s="2">
        <v>0.21299999999999999</v>
      </c>
    </row>
    <row r="3884" spans="1:24" x14ac:dyDescent="0.25">
      <c r="A3884" t="str">
        <f t="shared" si="183"/>
        <v/>
      </c>
      <c r="B3884" t="str">
        <f t="shared" si="181"/>
        <v/>
      </c>
      <c r="C3884" t="str">
        <f t="shared" si="182"/>
        <v/>
      </c>
      <c r="D3884">
        <v>2026</v>
      </c>
      <c r="E3884" t="s">
        <v>10341</v>
      </c>
      <c r="F3884" t="s">
        <v>4131</v>
      </c>
      <c r="G3884" t="s">
        <v>24</v>
      </c>
      <c r="H3884" t="s">
        <v>64</v>
      </c>
      <c r="I3884">
        <v>8</v>
      </c>
      <c r="J3884">
        <v>1</v>
      </c>
      <c r="K3884" s="29">
        <v>4.53</v>
      </c>
      <c r="L3884">
        <v>21</v>
      </c>
      <c r="M3884">
        <v>3</v>
      </c>
      <c r="N3884">
        <v>0</v>
      </c>
      <c r="O3884">
        <v>0</v>
      </c>
      <c r="P3884">
        <v>1</v>
      </c>
      <c r="Q3884">
        <v>43.2</v>
      </c>
      <c r="R3884">
        <v>49</v>
      </c>
      <c r="S3884">
        <v>25</v>
      </c>
      <c r="T3884">
        <v>22</v>
      </c>
      <c r="U3884">
        <v>21</v>
      </c>
      <c r="V3884">
        <v>44</v>
      </c>
      <c r="W3884">
        <v>4</v>
      </c>
      <c r="X3884" s="2">
        <v>0.28699999999999998</v>
      </c>
    </row>
    <row r="3885" spans="1:24" x14ac:dyDescent="0.25">
      <c r="A3885" t="str">
        <f t="shared" si="183"/>
        <v/>
      </c>
      <c r="B3885" t="str">
        <f t="shared" si="181"/>
        <v/>
      </c>
      <c r="C3885" t="str">
        <f t="shared" si="182"/>
        <v/>
      </c>
      <c r="D3885">
        <v>2026</v>
      </c>
      <c r="E3885" t="s">
        <v>10342</v>
      </c>
      <c r="F3885" t="s">
        <v>4131</v>
      </c>
      <c r="G3885" t="s">
        <v>47</v>
      </c>
      <c r="H3885" t="s">
        <v>64</v>
      </c>
      <c r="I3885">
        <v>0</v>
      </c>
      <c r="J3885">
        <v>0</v>
      </c>
      <c r="K3885" s="29">
        <v>4.8499999999999996</v>
      </c>
      <c r="L3885">
        <v>12</v>
      </c>
      <c r="M3885">
        <v>0</v>
      </c>
      <c r="N3885">
        <v>0</v>
      </c>
      <c r="O3885">
        <v>0</v>
      </c>
      <c r="P3885">
        <v>1</v>
      </c>
      <c r="Q3885">
        <v>13</v>
      </c>
      <c r="R3885">
        <v>10</v>
      </c>
      <c r="S3885">
        <v>8</v>
      </c>
      <c r="T3885">
        <v>7</v>
      </c>
      <c r="U3885">
        <v>7</v>
      </c>
      <c r="V3885">
        <v>19</v>
      </c>
      <c r="W3885">
        <v>0</v>
      </c>
      <c r="X3885" s="2">
        <v>0.20399999999999999</v>
      </c>
    </row>
    <row r="3886" spans="1:24" x14ac:dyDescent="0.25">
      <c r="A3886">
        <f t="shared" si="183"/>
        <v>1</v>
      </c>
      <c r="B3886" t="str">
        <f t="shared" si="181"/>
        <v/>
      </c>
      <c r="C3886" t="str">
        <f t="shared" si="182"/>
        <v/>
      </c>
      <c r="D3886">
        <v>2026</v>
      </c>
      <c r="E3886" t="s">
        <v>8077</v>
      </c>
      <c r="F3886" t="s">
        <v>4131</v>
      </c>
      <c r="G3886" t="s">
        <v>32</v>
      </c>
      <c r="H3886" t="s">
        <v>64</v>
      </c>
      <c r="I3886">
        <v>0</v>
      </c>
      <c r="J3886">
        <v>1</v>
      </c>
      <c r="K3886" s="29">
        <v>5.93</v>
      </c>
      <c r="L3886">
        <v>17</v>
      </c>
      <c r="M3886">
        <v>1</v>
      </c>
      <c r="N3886">
        <v>0</v>
      </c>
      <c r="O3886">
        <v>0</v>
      </c>
      <c r="P3886">
        <v>0</v>
      </c>
      <c r="Q3886">
        <v>13.2</v>
      </c>
      <c r="R3886">
        <v>12</v>
      </c>
      <c r="S3886">
        <v>9</v>
      </c>
      <c r="T3886">
        <v>9</v>
      </c>
      <c r="U3886">
        <v>6</v>
      </c>
      <c r="V3886">
        <v>11</v>
      </c>
      <c r="W3886">
        <v>4</v>
      </c>
      <c r="X3886" s="2">
        <v>0.255</v>
      </c>
    </row>
    <row r="3887" spans="1:24" x14ac:dyDescent="0.25">
      <c r="A3887" t="str">
        <f t="shared" si="183"/>
        <v/>
      </c>
      <c r="B3887" t="str">
        <f t="shared" si="181"/>
        <v/>
      </c>
      <c r="C3887" t="str">
        <f t="shared" si="182"/>
        <v/>
      </c>
      <c r="D3887">
        <v>2026</v>
      </c>
      <c r="E3887" t="s">
        <v>10343</v>
      </c>
      <c r="F3887" t="s">
        <v>4131</v>
      </c>
      <c r="G3887" t="s">
        <v>37</v>
      </c>
      <c r="H3887" t="s">
        <v>64</v>
      </c>
      <c r="I3887">
        <v>2</v>
      </c>
      <c r="J3887">
        <v>0</v>
      </c>
      <c r="K3887" s="29">
        <v>6.23</v>
      </c>
      <c r="L3887">
        <v>16</v>
      </c>
      <c r="M3887">
        <v>1</v>
      </c>
      <c r="N3887">
        <v>0</v>
      </c>
      <c r="O3887">
        <v>0</v>
      </c>
      <c r="P3887">
        <v>0</v>
      </c>
      <c r="Q3887">
        <v>17.100000000000001</v>
      </c>
      <c r="R3887">
        <v>22</v>
      </c>
      <c r="S3887">
        <v>14</v>
      </c>
      <c r="T3887">
        <v>12</v>
      </c>
      <c r="U3887">
        <v>3</v>
      </c>
      <c r="V3887">
        <v>25</v>
      </c>
      <c r="W3887">
        <v>3</v>
      </c>
      <c r="X3887" s="2">
        <v>0.31</v>
      </c>
    </row>
    <row r="3888" spans="1:24" x14ac:dyDescent="0.25">
      <c r="A3888" t="str">
        <f t="shared" si="183"/>
        <v/>
      </c>
      <c r="B3888" t="str">
        <f t="shared" si="181"/>
        <v/>
      </c>
      <c r="C3888" t="str">
        <f t="shared" si="182"/>
        <v/>
      </c>
      <c r="D3888">
        <v>2026</v>
      </c>
      <c r="E3888" t="s">
        <v>10344</v>
      </c>
      <c r="F3888" t="s">
        <v>4131</v>
      </c>
      <c r="G3888" t="s">
        <v>37</v>
      </c>
      <c r="H3888" t="s">
        <v>64</v>
      </c>
      <c r="I3888">
        <v>0</v>
      </c>
      <c r="J3888">
        <v>0</v>
      </c>
      <c r="K3888" s="29">
        <v>6.75</v>
      </c>
      <c r="L3888">
        <v>4</v>
      </c>
      <c r="M3888">
        <v>0</v>
      </c>
      <c r="N3888">
        <v>0</v>
      </c>
      <c r="O3888">
        <v>0</v>
      </c>
      <c r="P3888">
        <v>0</v>
      </c>
      <c r="Q3888">
        <v>1.1000000000000001</v>
      </c>
      <c r="R3888">
        <v>3</v>
      </c>
      <c r="S3888">
        <v>1</v>
      </c>
      <c r="T3888">
        <v>1</v>
      </c>
      <c r="U3888">
        <v>4</v>
      </c>
      <c r="V3888">
        <v>1</v>
      </c>
      <c r="W3888">
        <v>1</v>
      </c>
      <c r="X3888" s="2">
        <v>0.42899999999999999</v>
      </c>
    </row>
    <row r="3889" spans="1:24" x14ac:dyDescent="0.25">
      <c r="A3889">
        <f t="shared" si="183"/>
        <v>1</v>
      </c>
      <c r="B3889" t="str">
        <f t="shared" si="181"/>
        <v/>
      </c>
      <c r="C3889" t="str">
        <f t="shared" si="182"/>
        <v/>
      </c>
      <c r="D3889">
        <v>2026</v>
      </c>
      <c r="E3889" t="s">
        <v>10345</v>
      </c>
      <c r="F3889" t="s">
        <v>4131</v>
      </c>
      <c r="G3889" t="s">
        <v>32</v>
      </c>
      <c r="H3889" t="s">
        <v>64</v>
      </c>
      <c r="I3889">
        <v>0</v>
      </c>
      <c r="J3889">
        <v>0</v>
      </c>
      <c r="K3889" s="29">
        <v>7.2</v>
      </c>
      <c r="L3889">
        <v>7</v>
      </c>
      <c r="M3889">
        <v>0</v>
      </c>
      <c r="N3889">
        <v>0</v>
      </c>
      <c r="O3889">
        <v>0</v>
      </c>
      <c r="P3889">
        <v>0</v>
      </c>
      <c r="Q3889">
        <v>5</v>
      </c>
      <c r="R3889">
        <v>2</v>
      </c>
      <c r="S3889">
        <v>4</v>
      </c>
      <c r="T3889">
        <v>4</v>
      </c>
      <c r="U3889">
        <v>7</v>
      </c>
      <c r="V3889">
        <v>8</v>
      </c>
      <c r="W3889">
        <v>3</v>
      </c>
      <c r="X3889" s="2">
        <v>0.125</v>
      </c>
    </row>
    <row r="3890" spans="1:24" x14ac:dyDescent="0.25">
      <c r="A3890">
        <f t="shared" si="183"/>
        <v>1</v>
      </c>
      <c r="B3890" t="str">
        <f t="shared" si="181"/>
        <v/>
      </c>
      <c r="C3890" t="str">
        <f t="shared" si="182"/>
        <v/>
      </c>
      <c r="D3890">
        <v>2026</v>
      </c>
      <c r="E3890" t="s">
        <v>10346</v>
      </c>
      <c r="F3890" t="s">
        <v>4131</v>
      </c>
      <c r="G3890" t="s">
        <v>32</v>
      </c>
      <c r="H3890" t="s">
        <v>64</v>
      </c>
      <c r="I3890">
        <v>1</v>
      </c>
      <c r="J3890">
        <v>2</v>
      </c>
      <c r="K3890" s="29">
        <v>7.71</v>
      </c>
      <c r="L3890">
        <v>11</v>
      </c>
      <c r="M3890">
        <v>1</v>
      </c>
      <c r="N3890">
        <v>0</v>
      </c>
      <c r="O3890">
        <v>0</v>
      </c>
      <c r="P3890">
        <v>0</v>
      </c>
      <c r="Q3890">
        <v>16.100000000000001</v>
      </c>
      <c r="R3890">
        <v>18</v>
      </c>
      <c r="S3890">
        <v>14</v>
      </c>
      <c r="T3890">
        <v>14</v>
      </c>
      <c r="U3890">
        <v>5</v>
      </c>
      <c r="V3890">
        <v>17</v>
      </c>
      <c r="W3890">
        <v>2</v>
      </c>
      <c r="X3890" s="2">
        <v>0.27700000000000002</v>
      </c>
    </row>
    <row r="3891" spans="1:24" x14ac:dyDescent="0.25">
      <c r="A3891" t="str">
        <f t="shared" si="183"/>
        <v/>
      </c>
      <c r="B3891" t="str">
        <f t="shared" si="181"/>
        <v/>
      </c>
      <c r="C3891" t="str">
        <f t="shared" si="182"/>
        <v/>
      </c>
      <c r="D3891">
        <v>2026</v>
      </c>
      <c r="E3891" t="s">
        <v>10347</v>
      </c>
      <c r="F3891" t="s">
        <v>4131</v>
      </c>
      <c r="G3891" t="s">
        <v>37</v>
      </c>
      <c r="H3891" t="s">
        <v>64</v>
      </c>
      <c r="I3891">
        <v>1</v>
      </c>
      <c r="J3891">
        <v>0</v>
      </c>
      <c r="K3891" s="29">
        <v>7.85</v>
      </c>
      <c r="L3891">
        <v>17</v>
      </c>
      <c r="M3891">
        <v>2</v>
      </c>
      <c r="N3891">
        <v>0</v>
      </c>
      <c r="O3891">
        <v>0</v>
      </c>
      <c r="P3891">
        <v>0</v>
      </c>
      <c r="Q3891">
        <v>18.100000000000001</v>
      </c>
      <c r="R3891">
        <v>21</v>
      </c>
      <c r="S3891">
        <v>16</v>
      </c>
      <c r="T3891">
        <v>16</v>
      </c>
      <c r="U3891">
        <v>12</v>
      </c>
      <c r="V3891">
        <v>18</v>
      </c>
      <c r="W3891">
        <v>2</v>
      </c>
      <c r="X3891" s="2">
        <v>0.28799999999999998</v>
      </c>
    </row>
    <row r="3892" spans="1:24" x14ac:dyDescent="0.25">
      <c r="A3892" t="str">
        <f t="shared" si="183"/>
        <v/>
      </c>
      <c r="B3892" t="str">
        <f t="shared" si="181"/>
        <v/>
      </c>
      <c r="C3892" t="str">
        <f t="shared" si="182"/>
        <v/>
      </c>
      <c r="D3892">
        <v>2026</v>
      </c>
      <c r="E3892" t="s">
        <v>10348</v>
      </c>
      <c r="F3892" t="s">
        <v>4131</v>
      </c>
      <c r="G3892" t="s">
        <v>37</v>
      </c>
      <c r="H3892" t="s">
        <v>64</v>
      </c>
      <c r="I3892">
        <v>0</v>
      </c>
      <c r="J3892">
        <v>1</v>
      </c>
      <c r="K3892" s="29">
        <v>8.2200000000000006</v>
      </c>
      <c r="L3892">
        <v>8</v>
      </c>
      <c r="M3892">
        <v>0</v>
      </c>
      <c r="N3892">
        <v>0</v>
      </c>
      <c r="O3892">
        <v>0</v>
      </c>
      <c r="P3892">
        <v>0</v>
      </c>
      <c r="Q3892">
        <v>7.2</v>
      </c>
      <c r="R3892">
        <v>9</v>
      </c>
      <c r="S3892">
        <v>9</v>
      </c>
      <c r="T3892">
        <v>7</v>
      </c>
      <c r="U3892">
        <v>8</v>
      </c>
      <c r="V3892">
        <v>12</v>
      </c>
      <c r="W3892">
        <v>1</v>
      </c>
      <c r="X3892" s="2">
        <v>0.3</v>
      </c>
    </row>
    <row r="3893" spans="1:24" x14ac:dyDescent="0.25">
      <c r="A3893">
        <f t="shared" si="183"/>
        <v>1</v>
      </c>
      <c r="B3893" t="str">
        <f t="shared" si="181"/>
        <v/>
      </c>
      <c r="C3893">
        <f t="shared" si="182"/>
        <v>1</v>
      </c>
      <c r="D3893">
        <v>2026</v>
      </c>
      <c r="E3893" t="s">
        <v>7254</v>
      </c>
      <c r="F3893" t="s">
        <v>4131</v>
      </c>
      <c r="G3893" t="s">
        <v>29</v>
      </c>
      <c r="H3893" t="s">
        <v>64</v>
      </c>
      <c r="I3893">
        <v>0</v>
      </c>
      <c r="J3893">
        <v>0</v>
      </c>
      <c r="K3893" s="29">
        <v>9</v>
      </c>
      <c r="L3893">
        <v>1</v>
      </c>
      <c r="M3893">
        <v>0</v>
      </c>
      <c r="N3893">
        <v>0</v>
      </c>
      <c r="O3893">
        <v>0</v>
      </c>
      <c r="P3893">
        <v>0</v>
      </c>
      <c r="Q3893">
        <v>1</v>
      </c>
      <c r="R3893">
        <v>0</v>
      </c>
      <c r="S3893">
        <v>1</v>
      </c>
      <c r="T3893">
        <v>1</v>
      </c>
      <c r="U3893">
        <v>2</v>
      </c>
      <c r="V3893">
        <v>0</v>
      </c>
      <c r="W3893">
        <v>1</v>
      </c>
      <c r="X3893" s="2">
        <v>0</v>
      </c>
    </row>
    <row r="3894" spans="1:24" x14ac:dyDescent="0.25">
      <c r="A3894" t="str">
        <f t="shared" si="183"/>
        <v/>
      </c>
      <c r="B3894" t="str">
        <f t="shared" si="181"/>
        <v/>
      </c>
      <c r="C3894" t="str">
        <f t="shared" si="182"/>
        <v/>
      </c>
      <c r="D3894">
        <v>2026</v>
      </c>
      <c r="E3894" t="s">
        <v>10349</v>
      </c>
      <c r="F3894" t="s">
        <v>4131</v>
      </c>
      <c r="G3894" t="s">
        <v>24</v>
      </c>
      <c r="H3894" t="s">
        <v>64</v>
      </c>
      <c r="I3894">
        <v>0</v>
      </c>
      <c r="J3894">
        <v>0</v>
      </c>
      <c r="K3894" s="29">
        <v>12</v>
      </c>
      <c r="L3894">
        <v>5</v>
      </c>
      <c r="M3894">
        <v>0</v>
      </c>
      <c r="N3894">
        <v>0</v>
      </c>
      <c r="O3894">
        <v>0</v>
      </c>
      <c r="P3894">
        <v>0</v>
      </c>
      <c r="Q3894">
        <v>3</v>
      </c>
      <c r="R3894">
        <v>0</v>
      </c>
      <c r="S3894">
        <v>4</v>
      </c>
      <c r="T3894">
        <v>4</v>
      </c>
      <c r="U3894">
        <v>7</v>
      </c>
      <c r="V3894">
        <v>2</v>
      </c>
      <c r="W3894">
        <v>0</v>
      </c>
      <c r="X3894" s="2">
        <v>0</v>
      </c>
    </row>
    <row r="3895" spans="1:24" x14ac:dyDescent="0.25">
      <c r="A3895">
        <f t="shared" si="183"/>
        <v>1</v>
      </c>
      <c r="B3895" t="str">
        <f t="shared" si="181"/>
        <v/>
      </c>
      <c r="C3895" t="str">
        <f t="shared" si="182"/>
        <v/>
      </c>
      <c r="D3895">
        <v>2026</v>
      </c>
      <c r="E3895" t="s">
        <v>10350</v>
      </c>
      <c r="F3895" t="s">
        <v>4131</v>
      </c>
      <c r="G3895" t="s">
        <v>32</v>
      </c>
      <c r="H3895" t="s">
        <v>64</v>
      </c>
      <c r="I3895">
        <v>0</v>
      </c>
      <c r="J3895">
        <v>0</v>
      </c>
      <c r="K3895" s="29">
        <v>13.5</v>
      </c>
      <c r="L3895">
        <v>6</v>
      </c>
      <c r="M3895">
        <v>0</v>
      </c>
      <c r="N3895">
        <v>0</v>
      </c>
      <c r="O3895">
        <v>0</v>
      </c>
      <c r="P3895">
        <v>0</v>
      </c>
      <c r="Q3895">
        <v>3.1</v>
      </c>
      <c r="R3895">
        <v>5</v>
      </c>
      <c r="S3895">
        <v>5</v>
      </c>
      <c r="T3895">
        <v>5</v>
      </c>
      <c r="U3895">
        <v>6</v>
      </c>
      <c r="V3895">
        <v>7</v>
      </c>
      <c r="W3895">
        <v>1</v>
      </c>
      <c r="X3895" s="2">
        <v>0.33300000000000002</v>
      </c>
    </row>
    <row r="3896" spans="1:24" x14ac:dyDescent="0.25">
      <c r="A3896" t="str">
        <f t="shared" si="183"/>
        <v/>
      </c>
      <c r="B3896">
        <f t="shared" si="181"/>
        <v>1</v>
      </c>
      <c r="C3896" t="str">
        <f t="shared" si="182"/>
        <v/>
      </c>
      <c r="D3896">
        <v>2026</v>
      </c>
      <c r="E3896" t="s">
        <v>4141</v>
      </c>
      <c r="F3896" t="s">
        <v>4131</v>
      </c>
      <c r="G3896" t="s">
        <v>24</v>
      </c>
      <c r="H3896" t="s">
        <v>64</v>
      </c>
      <c r="I3896">
        <v>1</v>
      </c>
      <c r="J3896">
        <v>1</v>
      </c>
      <c r="K3896" s="29">
        <v>14.44</v>
      </c>
      <c r="L3896">
        <v>10</v>
      </c>
      <c r="M3896">
        <v>6</v>
      </c>
      <c r="N3896">
        <v>0</v>
      </c>
      <c r="O3896">
        <v>0</v>
      </c>
      <c r="P3896">
        <v>0</v>
      </c>
      <c r="Q3896">
        <v>14.1</v>
      </c>
      <c r="R3896">
        <v>21</v>
      </c>
      <c r="S3896">
        <v>24</v>
      </c>
      <c r="T3896">
        <v>23</v>
      </c>
      <c r="U3896">
        <v>16</v>
      </c>
      <c r="V3896">
        <v>20</v>
      </c>
      <c r="W3896">
        <v>3</v>
      </c>
      <c r="X3896" s="2">
        <v>0.34399999999999997</v>
      </c>
    </row>
    <row r="3897" spans="1:24" x14ac:dyDescent="0.25">
      <c r="A3897" t="str">
        <f t="shared" si="183"/>
        <v/>
      </c>
      <c r="B3897" t="str">
        <f t="shared" si="181"/>
        <v/>
      </c>
      <c r="C3897" t="str">
        <f t="shared" si="182"/>
        <v/>
      </c>
      <c r="D3897">
        <v>2026</v>
      </c>
      <c r="E3897" t="s">
        <v>10351</v>
      </c>
      <c r="F3897" t="s">
        <v>4150</v>
      </c>
      <c r="G3897" t="s">
        <v>24</v>
      </c>
      <c r="H3897" t="s">
        <v>64</v>
      </c>
      <c r="I3897">
        <v>9</v>
      </c>
      <c r="J3897">
        <v>1</v>
      </c>
      <c r="K3897" s="29">
        <v>1.94</v>
      </c>
      <c r="L3897">
        <v>15</v>
      </c>
      <c r="M3897">
        <v>14</v>
      </c>
      <c r="N3897">
        <v>0</v>
      </c>
      <c r="O3897">
        <v>0</v>
      </c>
      <c r="P3897">
        <v>0</v>
      </c>
      <c r="Q3897">
        <v>83.1</v>
      </c>
      <c r="R3897">
        <v>55</v>
      </c>
      <c r="S3897">
        <v>19</v>
      </c>
      <c r="T3897">
        <v>18</v>
      </c>
      <c r="U3897">
        <v>23</v>
      </c>
      <c r="V3897">
        <v>116</v>
      </c>
      <c r="W3897">
        <v>6</v>
      </c>
      <c r="X3897" s="2">
        <v>0.18099999999999999</v>
      </c>
    </row>
    <row r="3898" spans="1:24" x14ac:dyDescent="0.25">
      <c r="A3898">
        <f t="shared" si="183"/>
        <v>1</v>
      </c>
      <c r="B3898">
        <f t="shared" si="181"/>
        <v>1</v>
      </c>
      <c r="C3898" t="str">
        <f t="shared" si="182"/>
        <v/>
      </c>
      <c r="D3898">
        <v>2026</v>
      </c>
      <c r="E3898" t="s">
        <v>5947</v>
      </c>
      <c r="F3898" t="s">
        <v>4150</v>
      </c>
      <c r="G3898" t="s">
        <v>29</v>
      </c>
      <c r="H3898" t="s">
        <v>64</v>
      </c>
      <c r="I3898">
        <v>5</v>
      </c>
      <c r="J3898">
        <v>2</v>
      </c>
      <c r="K3898" s="29">
        <v>3.86</v>
      </c>
      <c r="L3898">
        <v>15</v>
      </c>
      <c r="M3898">
        <v>15</v>
      </c>
      <c r="N3898">
        <v>1</v>
      </c>
      <c r="O3898">
        <v>1</v>
      </c>
      <c r="P3898">
        <v>0</v>
      </c>
      <c r="Q3898">
        <v>70</v>
      </c>
      <c r="R3898">
        <v>60</v>
      </c>
      <c r="S3898">
        <v>30</v>
      </c>
      <c r="T3898">
        <v>30</v>
      </c>
      <c r="U3898">
        <v>15</v>
      </c>
      <c r="V3898">
        <v>106</v>
      </c>
      <c r="W3898">
        <v>3</v>
      </c>
      <c r="X3898" s="2">
        <v>0.22600000000000001</v>
      </c>
    </row>
    <row r="3899" spans="1:24" x14ac:dyDescent="0.25">
      <c r="A3899">
        <f t="shared" si="183"/>
        <v>1</v>
      </c>
      <c r="B3899" t="str">
        <f t="shared" si="181"/>
        <v/>
      </c>
      <c r="C3899" t="str">
        <f t="shared" si="182"/>
        <v/>
      </c>
      <c r="D3899">
        <v>2026</v>
      </c>
      <c r="E3899" t="s">
        <v>10352</v>
      </c>
      <c r="F3899" t="s">
        <v>4150</v>
      </c>
      <c r="G3899" t="s">
        <v>32</v>
      </c>
      <c r="H3899" t="s">
        <v>64</v>
      </c>
      <c r="I3899">
        <v>6</v>
      </c>
      <c r="J3899">
        <v>3</v>
      </c>
      <c r="K3899" s="29">
        <v>4.3600000000000003</v>
      </c>
      <c r="L3899">
        <v>17</v>
      </c>
      <c r="M3899">
        <v>15</v>
      </c>
      <c r="N3899">
        <v>0</v>
      </c>
      <c r="O3899">
        <v>0</v>
      </c>
      <c r="P3899">
        <v>1</v>
      </c>
      <c r="Q3899">
        <v>76.099999999999994</v>
      </c>
      <c r="R3899">
        <v>68</v>
      </c>
      <c r="S3899">
        <v>44</v>
      </c>
      <c r="T3899">
        <v>37</v>
      </c>
      <c r="U3899">
        <v>29</v>
      </c>
      <c r="V3899">
        <v>87</v>
      </c>
      <c r="W3899">
        <v>11</v>
      </c>
      <c r="X3899" s="2">
        <v>0.23499999999999999</v>
      </c>
    </row>
    <row r="3900" spans="1:24" x14ac:dyDescent="0.25">
      <c r="A3900">
        <f t="shared" si="183"/>
        <v>1</v>
      </c>
      <c r="B3900" t="str">
        <f t="shared" si="181"/>
        <v/>
      </c>
      <c r="C3900" t="str">
        <f t="shared" si="182"/>
        <v/>
      </c>
      <c r="D3900">
        <v>2026</v>
      </c>
      <c r="E3900" t="s">
        <v>10353</v>
      </c>
      <c r="F3900" t="s">
        <v>4150</v>
      </c>
      <c r="G3900" t="s">
        <v>29</v>
      </c>
      <c r="H3900" t="s">
        <v>64</v>
      </c>
      <c r="I3900">
        <v>0</v>
      </c>
      <c r="J3900">
        <v>0</v>
      </c>
      <c r="K3900" s="29">
        <v>0</v>
      </c>
      <c r="L3900">
        <v>1</v>
      </c>
      <c r="M3900">
        <v>0</v>
      </c>
      <c r="N3900">
        <v>0</v>
      </c>
      <c r="O3900">
        <v>0</v>
      </c>
      <c r="P3900">
        <v>0</v>
      </c>
      <c r="Q3900">
        <v>0.1</v>
      </c>
      <c r="R3900">
        <v>0</v>
      </c>
      <c r="S3900">
        <v>0</v>
      </c>
      <c r="T3900">
        <v>0</v>
      </c>
      <c r="U3900">
        <v>0</v>
      </c>
      <c r="V3900">
        <v>1</v>
      </c>
      <c r="W3900">
        <v>0</v>
      </c>
      <c r="X3900" s="2">
        <v>0</v>
      </c>
    </row>
    <row r="3901" spans="1:24" x14ac:dyDescent="0.25">
      <c r="A3901" t="str">
        <f t="shared" si="183"/>
        <v/>
      </c>
      <c r="B3901" t="str">
        <f t="shared" si="181"/>
        <v/>
      </c>
      <c r="C3901" t="str">
        <f t="shared" si="182"/>
        <v/>
      </c>
      <c r="D3901">
        <v>2026</v>
      </c>
      <c r="E3901" t="s">
        <v>10354</v>
      </c>
      <c r="F3901" t="s">
        <v>4150</v>
      </c>
      <c r="G3901" t="s">
        <v>47</v>
      </c>
      <c r="H3901" t="s">
        <v>64</v>
      </c>
      <c r="I3901">
        <v>6</v>
      </c>
      <c r="J3901">
        <v>0</v>
      </c>
      <c r="K3901" s="29">
        <v>1.72</v>
      </c>
      <c r="L3901">
        <v>21</v>
      </c>
      <c r="M3901">
        <v>3</v>
      </c>
      <c r="N3901">
        <v>0</v>
      </c>
      <c r="O3901">
        <v>0</v>
      </c>
      <c r="P3901">
        <v>8</v>
      </c>
      <c r="Q3901">
        <v>47</v>
      </c>
      <c r="R3901">
        <v>22</v>
      </c>
      <c r="S3901">
        <v>10</v>
      </c>
      <c r="T3901">
        <v>9</v>
      </c>
      <c r="U3901">
        <v>12</v>
      </c>
      <c r="V3901">
        <v>67</v>
      </c>
      <c r="W3901">
        <v>5</v>
      </c>
      <c r="X3901" s="2">
        <v>0.13700000000000001</v>
      </c>
    </row>
    <row r="3902" spans="1:24" x14ac:dyDescent="0.25">
      <c r="A3902" t="str">
        <f t="shared" si="183"/>
        <v/>
      </c>
      <c r="B3902" t="str">
        <f t="shared" si="181"/>
        <v/>
      </c>
      <c r="C3902" t="str">
        <f t="shared" si="182"/>
        <v/>
      </c>
      <c r="D3902">
        <v>2026</v>
      </c>
      <c r="E3902" t="s">
        <v>5268</v>
      </c>
      <c r="F3902" t="s">
        <v>4150</v>
      </c>
      <c r="G3902" t="s">
        <v>37</v>
      </c>
      <c r="H3902" t="s">
        <v>64</v>
      </c>
      <c r="I3902">
        <v>1</v>
      </c>
      <c r="J3902">
        <v>1</v>
      </c>
      <c r="K3902" s="29">
        <v>2.7</v>
      </c>
      <c r="L3902">
        <v>22</v>
      </c>
      <c r="M3902">
        <v>0</v>
      </c>
      <c r="N3902">
        <v>0</v>
      </c>
      <c r="O3902">
        <v>0</v>
      </c>
      <c r="P3902">
        <v>0</v>
      </c>
      <c r="Q3902">
        <v>16.2</v>
      </c>
      <c r="R3902">
        <v>19</v>
      </c>
      <c r="S3902">
        <v>7</v>
      </c>
      <c r="T3902">
        <v>5</v>
      </c>
      <c r="U3902">
        <v>3</v>
      </c>
      <c r="V3902">
        <v>13</v>
      </c>
      <c r="W3902">
        <v>1</v>
      </c>
      <c r="X3902" s="2">
        <v>0.28799999999999998</v>
      </c>
    </row>
    <row r="3903" spans="1:24" x14ac:dyDescent="0.25">
      <c r="A3903" t="str">
        <f t="shared" si="183"/>
        <v/>
      </c>
      <c r="B3903" t="str">
        <f t="shared" si="181"/>
        <v/>
      </c>
      <c r="C3903" t="str">
        <f t="shared" si="182"/>
        <v/>
      </c>
      <c r="D3903">
        <v>2026</v>
      </c>
      <c r="E3903" t="s">
        <v>10355</v>
      </c>
      <c r="F3903" t="s">
        <v>4150</v>
      </c>
      <c r="G3903" t="s">
        <v>47</v>
      </c>
      <c r="H3903" t="s">
        <v>64</v>
      </c>
      <c r="I3903">
        <v>1</v>
      </c>
      <c r="J3903">
        <v>2</v>
      </c>
      <c r="K3903" s="29">
        <v>3.57</v>
      </c>
      <c r="L3903">
        <v>24</v>
      </c>
      <c r="M3903">
        <v>0</v>
      </c>
      <c r="N3903">
        <v>0</v>
      </c>
      <c r="O3903">
        <v>0</v>
      </c>
      <c r="P3903">
        <v>0</v>
      </c>
      <c r="Q3903">
        <v>22.2</v>
      </c>
      <c r="R3903">
        <v>19</v>
      </c>
      <c r="S3903">
        <v>10</v>
      </c>
      <c r="T3903">
        <v>9</v>
      </c>
      <c r="U3903">
        <v>12</v>
      </c>
      <c r="V3903">
        <v>32</v>
      </c>
      <c r="W3903">
        <v>7</v>
      </c>
      <c r="X3903" s="2">
        <v>0.22600000000000001</v>
      </c>
    </row>
    <row r="3904" spans="1:24" x14ac:dyDescent="0.25">
      <c r="A3904" t="str">
        <f t="shared" si="183"/>
        <v/>
      </c>
      <c r="B3904">
        <f t="shared" si="181"/>
        <v>1</v>
      </c>
      <c r="C3904" t="str">
        <f t="shared" si="182"/>
        <v/>
      </c>
      <c r="D3904">
        <v>2026</v>
      </c>
      <c r="E3904" t="s">
        <v>6142</v>
      </c>
      <c r="F3904" t="s">
        <v>4150</v>
      </c>
      <c r="G3904" t="s">
        <v>37</v>
      </c>
      <c r="H3904" t="s">
        <v>64</v>
      </c>
      <c r="I3904">
        <v>4</v>
      </c>
      <c r="J3904">
        <v>1</v>
      </c>
      <c r="K3904" s="29">
        <v>4.05</v>
      </c>
      <c r="L3904">
        <v>17</v>
      </c>
      <c r="M3904">
        <v>0</v>
      </c>
      <c r="N3904">
        <v>0</v>
      </c>
      <c r="O3904">
        <v>0</v>
      </c>
      <c r="P3904">
        <v>0</v>
      </c>
      <c r="Q3904">
        <v>20</v>
      </c>
      <c r="R3904">
        <v>12</v>
      </c>
      <c r="S3904">
        <v>10</v>
      </c>
      <c r="T3904">
        <v>9</v>
      </c>
      <c r="U3904">
        <v>15</v>
      </c>
      <c r="V3904">
        <v>31</v>
      </c>
      <c r="W3904">
        <v>2</v>
      </c>
      <c r="X3904" s="2">
        <v>0.17599999999999999</v>
      </c>
    </row>
    <row r="3905" spans="1:24" x14ac:dyDescent="0.25">
      <c r="A3905">
        <f t="shared" si="183"/>
        <v>1</v>
      </c>
      <c r="B3905" t="str">
        <f t="shared" si="181"/>
        <v/>
      </c>
      <c r="C3905" t="str">
        <f t="shared" si="182"/>
        <v/>
      </c>
      <c r="D3905">
        <v>2026</v>
      </c>
      <c r="E3905" t="s">
        <v>10356</v>
      </c>
      <c r="F3905" t="s">
        <v>4150</v>
      </c>
      <c r="G3905" t="s">
        <v>29</v>
      </c>
      <c r="H3905" t="s">
        <v>64</v>
      </c>
      <c r="I3905">
        <v>2</v>
      </c>
      <c r="J3905">
        <v>0</v>
      </c>
      <c r="K3905" s="29">
        <v>5.52</v>
      </c>
      <c r="L3905">
        <v>19</v>
      </c>
      <c r="M3905">
        <v>2</v>
      </c>
      <c r="N3905">
        <v>0</v>
      </c>
      <c r="O3905">
        <v>0</v>
      </c>
      <c r="P3905">
        <v>0</v>
      </c>
      <c r="Q3905">
        <v>29.1</v>
      </c>
      <c r="R3905">
        <v>32</v>
      </c>
      <c r="S3905">
        <v>23</v>
      </c>
      <c r="T3905">
        <v>18</v>
      </c>
      <c r="U3905">
        <v>12</v>
      </c>
      <c r="V3905">
        <v>29</v>
      </c>
      <c r="W3905">
        <v>1</v>
      </c>
      <c r="X3905" s="2">
        <v>0.27600000000000002</v>
      </c>
    </row>
    <row r="3906" spans="1:24" x14ac:dyDescent="0.25">
      <c r="A3906" t="str">
        <f t="shared" si="183"/>
        <v/>
      </c>
      <c r="B3906" t="str">
        <f t="shared" ref="B3906:B3969" si="184">IF(COUNTIFS(Draft_Player,$E3906),COUNTIFS(Draft_Player,$E3906),"")</f>
        <v/>
      </c>
      <c r="C3906" t="str">
        <f t="shared" ref="C3906:C3969" si="185">IF(COUNTIFS(Transfers_Player,$E3906),COUNTIFS(Transfers_Player,$E3906),"")</f>
        <v/>
      </c>
      <c r="D3906">
        <v>2026</v>
      </c>
      <c r="E3906" t="s">
        <v>10357</v>
      </c>
      <c r="F3906" t="s">
        <v>4150</v>
      </c>
      <c r="G3906" t="s">
        <v>47</v>
      </c>
      <c r="H3906" t="s">
        <v>64</v>
      </c>
      <c r="I3906">
        <v>2</v>
      </c>
      <c r="J3906">
        <v>0</v>
      </c>
      <c r="K3906" s="29">
        <v>5.53</v>
      </c>
      <c r="L3906">
        <v>16</v>
      </c>
      <c r="M3906">
        <v>0</v>
      </c>
      <c r="N3906">
        <v>0</v>
      </c>
      <c r="O3906">
        <v>0</v>
      </c>
      <c r="P3906">
        <v>0</v>
      </c>
      <c r="Q3906">
        <v>27.2</v>
      </c>
      <c r="R3906">
        <v>22</v>
      </c>
      <c r="S3906">
        <v>18</v>
      </c>
      <c r="T3906">
        <v>17</v>
      </c>
      <c r="U3906">
        <v>8</v>
      </c>
      <c r="V3906">
        <v>34</v>
      </c>
      <c r="W3906">
        <v>6</v>
      </c>
      <c r="X3906" s="2">
        <v>0.21199999999999999</v>
      </c>
    </row>
    <row r="3907" spans="1:24" x14ac:dyDescent="0.25">
      <c r="A3907">
        <f t="shared" si="183"/>
        <v>1</v>
      </c>
      <c r="B3907" t="str">
        <f t="shared" si="184"/>
        <v/>
      </c>
      <c r="C3907" t="str">
        <f t="shared" si="185"/>
        <v/>
      </c>
      <c r="D3907">
        <v>2026</v>
      </c>
      <c r="E3907" t="s">
        <v>10358</v>
      </c>
      <c r="F3907" t="s">
        <v>4150</v>
      </c>
      <c r="G3907" t="s">
        <v>32</v>
      </c>
      <c r="H3907" t="s">
        <v>64</v>
      </c>
      <c r="I3907">
        <v>1</v>
      </c>
      <c r="J3907">
        <v>1</v>
      </c>
      <c r="K3907" s="29">
        <v>5.56</v>
      </c>
      <c r="L3907">
        <v>11</v>
      </c>
      <c r="M3907">
        <v>0</v>
      </c>
      <c r="N3907">
        <v>0</v>
      </c>
      <c r="O3907">
        <v>0</v>
      </c>
      <c r="P3907">
        <v>0</v>
      </c>
      <c r="Q3907">
        <v>11.1</v>
      </c>
      <c r="R3907">
        <v>16</v>
      </c>
      <c r="S3907">
        <v>7</v>
      </c>
      <c r="T3907">
        <v>7</v>
      </c>
      <c r="U3907">
        <v>8</v>
      </c>
      <c r="V3907">
        <v>16</v>
      </c>
      <c r="W3907">
        <v>4</v>
      </c>
      <c r="X3907" s="2">
        <v>0.33300000000000002</v>
      </c>
    </row>
    <row r="3908" spans="1:24" x14ac:dyDescent="0.25">
      <c r="A3908" t="str">
        <f t="shared" si="183"/>
        <v/>
      </c>
      <c r="B3908" t="str">
        <f t="shared" si="184"/>
        <v/>
      </c>
      <c r="C3908" t="str">
        <f t="shared" si="185"/>
        <v/>
      </c>
      <c r="D3908">
        <v>2026</v>
      </c>
      <c r="E3908" t="s">
        <v>10359</v>
      </c>
      <c r="F3908" t="s">
        <v>4150</v>
      </c>
      <c r="G3908" t="s">
        <v>37</v>
      </c>
      <c r="H3908" t="s">
        <v>64</v>
      </c>
      <c r="I3908">
        <v>2</v>
      </c>
      <c r="J3908">
        <v>0</v>
      </c>
      <c r="K3908" s="29">
        <v>5.93</v>
      </c>
      <c r="L3908">
        <v>11</v>
      </c>
      <c r="M3908">
        <v>1</v>
      </c>
      <c r="N3908">
        <v>0</v>
      </c>
      <c r="O3908">
        <v>0</v>
      </c>
      <c r="P3908">
        <v>1</v>
      </c>
      <c r="Q3908">
        <v>13.2</v>
      </c>
      <c r="R3908">
        <v>16</v>
      </c>
      <c r="S3908">
        <v>11</v>
      </c>
      <c r="T3908">
        <v>9</v>
      </c>
      <c r="U3908">
        <v>6</v>
      </c>
      <c r="V3908">
        <v>18</v>
      </c>
      <c r="W3908">
        <v>2</v>
      </c>
      <c r="X3908" s="2">
        <v>0.29599999999999999</v>
      </c>
    </row>
    <row r="3909" spans="1:24" x14ac:dyDescent="0.25">
      <c r="A3909" t="str">
        <f t="shared" si="183"/>
        <v/>
      </c>
      <c r="B3909" t="str">
        <f t="shared" si="184"/>
        <v/>
      </c>
      <c r="C3909" t="str">
        <f t="shared" si="185"/>
        <v/>
      </c>
      <c r="D3909">
        <v>2026</v>
      </c>
      <c r="E3909" t="s">
        <v>10360</v>
      </c>
      <c r="F3909" t="s">
        <v>4150</v>
      </c>
      <c r="G3909" t="s">
        <v>37</v>
      </c>
      <c r="H3909" t="s">
        <v>64</v>
      </c>
      <c r="I3909">
        <v>1</v>
      </c>
      <c r="J3909">
        <v>1</v>
      </c>
      <c r="K3909" s="29">
        <v>6</v>
      </c>
      <c r="L3909">
        <v>6</v>
      </c>
      <c r="M3909">
        <v>1</v>
      </c>
      <c r="N3909">
        <v>0</v>
      </c>
      <c r="O3909">
        <v>0</v>
      </c>
      <c r="P3909">
        <v>0</v>
      </c>
      <c r="Q3909">
        <v>9</v>
      </c>
      <c r="R3909">
        <v>7</v>
      </c>
      <c r="S3909">
        <v>8</v>
      </c>
      <c r="T3909">
        <v>6</v>
      </c>
      <c r="U3909">
        <v>5</v>
      </c>
      <c r="V3909">
        <v>4</v>
      </c>
      <c r="W3909">
        <v>1</v>
      </c>
      <c r="X3909" s="2">
        <v>0.22600000000000001</v>
      </c>
    </row>
    <row r="3910" spans="1:24" x14ac:dyDescent="0.25">
      <c r="A3910" t="str">
        <f t="shared" si="183"/>
        <v/>
      </c>
      <c r="B3910">
        <f t="shared" si="184"/>
        <v>1</v>
      </c>
      <c r="C3910" t="str">
        <f t="shared" si="185"/>
        <v/>
      </c>
      <c r="D3910">
        <v>2026</v>
      </c>
      <c r="E3910" t="s">
        <v>6072</v>
      </c>
      <c r="F3910" t="s">
        <v>4150</v>
      </c>
      <c r="G3910" t="s">
        <v>37</v>
      </c>
      <c r="H3910" t="s">
        <v>64</v>
      </c>
      <c r="I3910">
        <v>1</v>
      </c>
      <c r="J3910">
        <v>0</v>
      </c>
      <c r="K3910" s="29">
        <v>6</v>
      </c>
      <c r="L3910">
        <v>21</v>
      </c>
      <c r="M3910">
        <v>0</v>
      </c>
      <c r="N3910">
        <v>0</v>
      </c>
      <c r="O3910">
        <v>0</v>
      </c>
      <c r="P3910">
        <v>4</v>
      </c>
      <c r="Q3910">
        <v>21</v>
      </c>
      <c r="R3910">
        <v>15</v>
      </c>
      <c r="S3910">
        <v>15</v>
      </c>
      <c r="T3910">
        <v>14</v>
      </c>
      <c r="U3910">
        <v>14</v>
      </c>
      <c r="V3910">
        <v>40</v>
      </c>
      <c r="W3910">
        <v>3</v>
      </c>
      <c r="X3910" s="2">
        <v>0.19</v>
      </c>
    </row>
    <row r="3911" spans="1:24" x14ac:dyDescent="0.25">
      <c r="A3911" t="str">
        <f t="shared" si="183"/>
        <v/>
      </c>
      <c r="B3911" t="str">
        <f t="shared" si="184"/>
        <v/>
      </c>
      <c r="C3911" t="str">
        <f t="shared" si="185"/>
        <v/>
      </c>
      <c r="D3911">
        <v>2026</v>
      </c>
      <c r="E3911" t="s">
        <v>10361</v>
      </c>
      <c r="F3911" t="s">
        <v>4150</v>
      </c>
      <c r="G3911" t="s">
        <v>47</v>
      </c>
      <c r="H3911" t="s">
        <v>64</v>
      </c>
      <c r="I3911">
        <v>1</v>
      </c>
      <c r="J3911">
        <v>0</v>
      </c>
      <c r="K3911" s="29">
        <v>6.39</v>
      </c>
      <c r="L3911">
        <v>11</v>
      </c>
      <c r="M3911">
        <v>2</v>
      </c>
      <c r="N3911">
        <v>0</v>
      </c>
      <c r="O3911">
        <v>0</v>
      </c>
      <c r="P3911">
        <v>1</v>
      </c>
      <c r="Q3911">
        <v>12.2</v>
      </c>
      <c r="R3911">
        <v>16</v>
      </c>
      <c r="S3911">
        <v>10</v>
      </c>
      <c r="T3911">
        <v>9</v>
      </c>
      <c r="U3911">
        <v>7</v>
      </c>
      <c r="V3911">
        <v>12</v>
      </c>
      <c r="W3911">
        <v>1</v>
      </c>
      <c r="X3911" s="2">
        <v>0.314</v>
      </c>
    </row>
    <row r="3912" spans="1:24" x14ac:dyDescent="0.25">
      <c r="A3912" t="str">
        <f t="shared" si="183"/>
        <v/>
      </c>
      <c r="B3912" t="str">
        <f t="shared" si="184"/>
        <v/>
      </c>
      <c r="C3912" t="str">
        <f t="shared" si="185"/>
        <v/>
      </c>
      <c r="D3912">
        <v>2026</v>
      </c>
      <c r="E3912" t="s">
        <v>10362</v>
      </c>
      <c r="F3912" t="s">
        <v>4150</v>
      </c>
      <c r="G3912" t="s">
        <v>24</v>
      </c>
      <c r="H3912" t="s">
        <v>64</v>
      </c>
      <c r="I3912">
        <v>0</v>
      </c>
      <c r="J3912">
        <v>0</v>
      </c>
      <c r="K3912" s="29">
        <v>6.75</v>
      </c>
      <c r="L3912">
        <v>9</v>
      </c>
      <c r="M3912">
        <v>2</v>
      </c>
      <c r="N3912">
        <v>0</v>
      </c>
      <c r="O3912">
        <v>0</v>
      </c>
      <c r="P3912">
        <v>0</v>
      </c>
      <c r="Q3912">
        <v>12</v>
      </c>
      <c r="R3912">
        <v>16</v>
      </c>
      <c r="S3912">
        <v>9</v>
      </c>
      <c r="T3912">
        <v>9</v>
      </c>
      <c r="U3912">
        <v>6</v>
      </c>
      <c r="V3912">
        <v>7</v>
      </c>
      <c r="W3912">
        <v>4</v>
      </c>
      <c r="X3912" s="2">
        <v>0.33300000000000002</v>
      </c>
    </row>
    <row r="3913" spans="1:24" x14ac:dyDescent="0.25">
      <c r="A3913">
        <f t="shared" si="183"/>
        <v>1</v>
      </c>
      <c r="B3913" t="str">
        <f t="shared" si="184"/>
        <v/>
      </c>
      <c r="C3913" t="str">
        <f t="shared" si="185"/>
        <v/>
      </c>
      <c r="D3913">
        <v>2026</v>
      </c>
      <c r="E3913" t="s">
        <v>10363</v>
      </c>
      <c r="F3913" t="s">
        <v>4150</v>
      </c>
      <c r="G3913" t="s">
        <v>29</v>
      </c>
      <c r="H3913" t="s">
        <v>64</v>
      </c>
      <c r="I3913">
        <v>1</v>
      </c>
      <c r="J3913">
        <v>1</v>
      </c>
      <c r="K3913" s="29">
        <v>9.2200000000000006</v>
      </c>
      <c r="L3913">
        <v>7</v>
      </c>
      <c r="M3913">
        <v>1</v>
      </c>
      <c r="N3913">
        <v>0</v>
      </c>
      <c r="O3913">
        <v>0</v>
      </c>
      <c r="P3913">
        <v>0</v>
      </c>
      <c r="Q3913">
        <v>13.2</v>
      </c>
      <c r="R3913">
        <v>13</v>
      </c>
      <c r="S3913">
        <v>14</v>
      </c>
      <c r="T3913">
        <v>14</v>
      </c>
      <c r="U3913">
        <v>3</v>
      </c>
      <c r="V3913">
        <v>15</v>
      </c>
      <c r="W3913">
        <v>2</v>
      </c>
      <c r="X3913" s="2">
        <v>0.245</v>
      </c>
    </row>
    <row r="3914" spans="1:24" x14ac:dyDescent="0.25">
      <c r="A3914" t="str">
        <f t="shared" si="183"/>
        <v/>
      </c>
      <c r="B3914" t="str">
        <f t="shared" si="184"/>
        <v/>
      </c>
      <c r="C3914" t="str">
        <f t="shared" si="185"/>
        <v/>
      </c>
      <c r="D3914">
        <v>2026</v>
      </c>
      <c r="E3914" t="s">
        <v>10364</v>
      </c>
      <c r="F3914" t="s">
        <v>4150</v>
      </c>
      <c r="G3914" t="s">
        <v>47</v>
      </c>
      <c r="H3914" t="s">
        <v>64</v>
      </c>
      <c r="I3914">
        <v>0</v>
      </c>
      <c r="J3914">
        <v>0</v>
      </c>
      <c r="K3914" s="29">
        <v>27</v>
      </c>
      <c r="L3914">
        <v>2</v>
      </c>
      <c r="M3914">
        <v>0</v>
      </c>
      <c r="N3914">
        <v>0</v>
      </c>
      <c r="O3914">
        <v>0</v>
      </c>
      <c r="P3914">
        <v>0</v>
      </c>
      <c r="Q3914">
        <v>0.2</v>
      </c>
      <c r="R3914">
        <v>2</v>
      </c>
      <c r="S3914">
        <v>2</v>
      </c>
      <c r="T3914">
        <v>2</v>
      </c>
      <c r="U3914">
        <v>1</v>
      </c>
      <c r="V3914">
        <v>2</v>
      </c>
      <c r="W3914">
        <v>0</v>
      </c>
      <c r="X3914" s="2">
        <v>0.5</v>
      </c>
    </row>
    <row r="3915" spans="1:24" x14ac:dyDescent="0.25">
      <c r="A3915" t="str">
        <f t="shared" si="183"/>
        <v/>
      </c>
      <c r="B3915" t="str">
        <f t="shared" si="184"/>
        <v/>
      </c>
      <c r="C3915" t="str">
        <f t="shared" si="185"/>
        <v/>
      </c>
      <c r="D3915">
        <v>2026</v>
      </c>
      <c r="E3915" t="s">
        <v>10365</v>
      </c>
      <c r="F3915" t="s">
        <v>4168</v>
      </c>
      <c r="G3915" t="s">
        <v>24</v>
      </c>
      <c r="H3915" t="s">
        <v>64</v>
      </c>
      <c r="I3915">
        <v>8</v>
      </c>
      <c r="J3915">
        <v>1</v>
      </c>
      <c r="K3915" s="29">
        <v>3.84</v>
      </c>
      <c r="L3915">
        <v>13</v>
      </c>
      <c r="M3915">
        <v>13</v>
      </c>
      <c r="N3915">
        <v>1</v>
      </c>
      <c r="O3915">
        <v>1</v>
      </c>
      <c r="P3915">
        <v>0</v>
      </c>
      <c r="Q3915">
        <v>68</v>
      </c>
      <c r="R3915">
        <v>54</v>
      </c>
      <c r="S3915">
        <v>33</v>
      </c>
      <c r="T3915">
        <v>29</v>
      </c>
      <c r="U3915">
        <v>19</v>
      </c>
      <c r="V3915">
        <v>73</v>
      </c>
      <c r="W3915">
        <v>8</v>
      </c>
      <c r="X3915" s="2">
        <v>0.21299999999999999</v>
      </c>
    </row>
    <row r="3916" spans="1:24" x14ac:dyDescent="0.25">
      <c r="A3916" t="str">
        <f t="shared" si="183"/>
        <v/>
      </c>
      <c r="B3916" t="str">
        <f t="shared" si="184"/>
        <v/>
      </c>
      <c r="C3916" t="str">
        <f t="shared" si="185"/>
        <v/>
      </c>
      <c r="D3916">
        <v>2026</v>
      </c>
      <c r="E3916" t="s">
        <v>10366</v>
      </c>
      <c r="F3916" t="s">
        <v>4168</v>
      </c>
      <c r="G3916" t="s">
        <v>24</v>
      </c>
      <c r="H3916" t="s">
        <v>64</v>
      </c>
      <c r="I3916">
        <v>9</v>
      </c>
      <c r="J3916">
        <v>0</v>
      </c>
      <c r="K3916" s="29">
        <v>5.0599999999999996</v>
      </c>
      <c r="L3916">
        <v>29</v>
      </c>
      <c r="M3916">
        <v>3</v>
      </c>
      <c r="N3916">
        <v>0</v>
      </c>
      <c r="O3916">
        <v>0</v>
      </c>
      <c r="P3916">
        <v>0</v>
      </c>
      <c r="Q3916">
        <v>69.099999999999994</v>
      </c>
      <c r="R3916">
        <v>77</v>
      </c>
      <c r="S3916">
        <v>42</v>
      </c>
      <c r="T3916">
        <v>39</v>
      </c>
      <c r="U3916">
        <v>19</v>
      </c>
      <c r="V3916">
        <v>56</v>
      </c>
      <c r="W3916">
        <v>8</v>
      </c>
      <c r="X3916" s="2">
        <v>0.27600000000000002</v>
      </c>
    </row>
    <row r="3917" spans="1:24" x14ac:dyDescent="0.25">
      <c r="A3917" t="str">
        <f t="shared" si="183"/>
        <v/>
      </c>
      <c r="B3917" t="str">
        <f t="shared" si="184"/>
        <v/>
      </c>
      <c r="C3917" t="str">
        <f t="shared" si="185"/>
        <v/>
      </c>
      <c r="D3917">
        <v>2026</v>
      </c>
      <c r="E3917" t="s">
        <v>10367</v>
      </c>
      <c r="F3917" t="s">
        <v>4168</v>
      </c>
      <c r="G3917" t="s">
        <v>37</v>
      </c>
      <c r="H3917" t="s">
        <v>64</v>
      </c>
      <c r="I3917">
        <v>5</v>
      </c>
      <c r="J3917">
        <v>2</v>
      </c>
      <c r="K3917" s="29">
        <v>5.46</v>
      </c>
      <c r="L3917">
        <v>15</v>
      </c>
      <c r="M3917">
        <v>14</v>
      </c>
      <c r="N3917">
        <v>0</v>
      </c>
      <c r="O3917">
        <v>0</v>
      </c>
      <c r="P3917">
        <v>0</v>
      </c>
      <c r="Q3917">
        <v>64.099999999999994</v>
      </c>
      <c r="R3917">
        <v>65</v>
      </c>
      <c r="S3917">
        <v>41</v>
      </c>
      <c r="T3917">
        <v>39</v>
      </c>
      <c r="U3917">
        <v>21</v>
      </c>
      <c r="V3917">
        <v>69</v>
      </c>
      <c r="W3917">
        <v>5</v>
      </c>
      <c r="X3917" s="2">
        <v>0.26400000000000001</v>
      </c>
    </row>
    <row r="3918" spans="1:24" x14ac:dyDescent="0.25">
      <c r="A3918" t="str">
        <f t="shared" si="183"/>
        <v/>
      </c>
      <c r="B3918">
        <f t="shared" si="184"/>
        <v>1</v>
      </c>
      <c r="C3918" t="str">
        <f t="shared" si="185"/>
        <v/>
      </c>
      <c r="D3918">
        <v>2026</v>
      </c>
      <c r="E3918" t="s">
        <v>6018</v>
      </c>
      <c r="F3918" t="s">
        <v>4168</v>
      </c>
      <c r="G3918" t="s">
        <v>37</v>
      </c>
      <c r="H3918" t="s">
        <v>64</v>
      </c>
      <c r="I3918">
        <v>4</v>
      </c>
      <c r="J3918">
        <v>4</v>
      </c>
      <c r="K3918" s="29">
        <v>7.03</v>
      </c>
      <c r="L3918">
        <v>17</v>
      </c>
      <c r="M3918">
        <v>13</v>
      </c>
      <c r="N3918">
        <v>0</v>
      </c>
      <c r="O3918">
        <v>0</v>
      </c>
      <c r="P3918">
        <v>0</v>
      </c>
      <c r="Q3918">
        <v>71.2</v>
      </c>
      <c r="R3918">
        <v>98</v>
      </c>
      <c r="S3918">
        <v>59</v>
      </c>
      <c r="T3918">
        <v>56</v>
      </c>
      <c r="U3918">
        <v>20</v>
      </c>
      <c r="V3918">
        <v>83</v>
      </c>
      <c r="W3918">
        <v>7</v>
      </c>
      <c r="X3918" s="2">
        <v>0.318</v>
      </c>
    </row>
    <row r="3919" spans="1:24" x14ac:dyDescent="0.25">
      <c r="A3919">
        <f t="shared" si="183"/>
        <v>1</v>
      </c>
      <c r="B3919" t="str">
        <f t="shared" si="184"/>
        <v/>
      </c>
      <c r="C3919" t="str">
        <f t="shared" si="185"/>
        <v/>
      </c>
      <c r="D3919">
        <v>2026</v>
      </c>
      <c r="E3919" t="s">
        <v>10368</v>
      </c>
      <c r="F3919" t="s">
        <v>4168</v>
      </c>
      <c r="G3919" t="s">
        <v>32</v>
      </c>
      <c r="H3919" t="s">
        <v>64</v>
      </c>
      <c r="I3919">
        <v>1</v>
      </c>
      <c r="J3919">
        <v>0</v>
      </c>
      <c r="K3919" s="29">
        <v>1.42</v>
      </c>
      <c r="L3919">
        <v>4</v>
      </c>
      <c r="M3919">
        <v>0</v>
      </c>
      <c r="N3919">
        <v>0</v>
      </c>
      <c r="O3919">
        <v>0</v>
      </c>
      <c r="P3919">
        <v>1</v>
      </c>
      <c r="Q3919">
        <v>6.1</v>
      </c>
      <c r="R3919">
        <v>5</v>
      </c>
      <c r="S3919">
        <v>1</v>
      </c>
      <c r="T3919">
        <v>1</v>
      </c>
      <c r="U3919">
        <v>1</v>
      </c>
      <c r="V3919">
        <v>10</v>
      </c>
      <c r="W3919">
        <v>0</v>
      </c>
      <c r="X3919" s="2">
        <v>0.22700000000000001</v>
      </c>
    </row>
    <row r="3920" spans="1:24" x14ac:dyDescent="0.25">
      <c r="A3920" t="str">
        <f t="shared" si="183"/>
        <v/>
      </c>
      <c r="B3920" t="str">
        <f t="shared" si="184"/>
        <v/>
      </c>
      <c r="C3920" t="str">
        <f t="shared" si="185"/>
        <v/>
      </c>
      <c r="D3920">
        <v>2026</v>
      </c>
      <c r="E3920" t="s">
        <v>10369</v>
      </c>
      <c r="F3920" t="s">
        <v>4168</v>
      </c>
      <c r="G3920" t="s">
        <v>37</v>
      </c>
      <c r="H3920" t="s">
        <v>64</v>
      </c>
      <c r="I3920">
        <v>0</v>
      </c>
      <c r="J3920">
        <v>0</v>
      </c>
      <c r="K3920" s="29">
        <v>1.93</v>
      </c>
      <c r="L3920">
        <v>5</v>
      </c>
      <c r="M3920">
        <v>0</v>
      </c>
      <c r="N3920">
        <v>0</v>
      </c>
      <c r="O3920">
        <v>0</v>
      </c>
      <c r="P3920">
        <v>0</v>
      </c>
      <c r="Q3920">
        <v>9.1</v>
      </c>
      <c r="R3920">
        <v>5</v>
      </c>
      <c r="S3920">
        <v>3</v>
      </c>
      <c r="T3920">
        <v>2</v>
      </c>
      <c r="U3920">
        <v>2</v>
      </c>
      <c r="V3920">
        <v>9</v>
      </c>
      <c r="W3920">
        <v>1</v>
      </c>
      <c r="X3920" s="2">
        <v>0.156</v>
      </c>
    </row>
    <row r="3921" spans="1:24" x14ac:dyDescent="0.25">
      <c r="A3921" t="str">
        <f t="shared" si="183"/>
        <v/>
      </c>
      <c r="B3921" t="str">
        <f t="shared" si="184"/>
        <v/>
      </c>
      <c r="C3921" t="str">
        <f t="shared" si="185"/>
        <v/>
      </c>
      <c r="D3921">
        <v>2026</v>
      </c>
      <c r="E3921" t="s">
        <v>10370</v>
      </c>
      <c r="F3921" t="s">
        <v>4168</v>
      </c>
      <c r="G3921" t="s">
        <v>24</v>
      </c>
      <c r="H3921" t="s">
        <v>64</v>
      </c>
      <c r="I3921">
        <v>0</v>
      </c>
      <c r="J3921">
        <v>0</v>
      </c>
      <c r="K3921" s="29">
        <v>2.19</v>
      </c>
      <c r="L3921">
        <v>11</v>
      </c>
      <c r="M3921">
        <v>0</v>
      </c>
      <c r="N3921">
        <v>0</v>
      </c>
      <c r="O3921">
        <v>0</v>
      </c>
      <c r="P3921">
        <v>0</v>
      </c>
      <c r="Q3921">
        <v>12.1</v>
      </c>
      <c r="R3921">
        <v>7</v>
      </c>
      <c r="S3921">
        <v>4</v>
      </c>
      <c r="T3921">
        <v>3</v>
      </c>
      <c r="U3921">
        <v>8</v>
      </c>
      <c r="V3921">
        <v>20</v>
      </c>
      <c r="W3921">
        <v>3</v>
      </c>
      <c r="X3921" s="2">
        <v>0.159</v>
      </c>
    </row>
    <row r="3922" spans="1:24" x14ac:dyDescent="0.25">
      <c r="A3922" t="str">
        <f t="shared" si="183"/>
        <v/>
      </c>
      <c r="B3922">
        <f t="shared" si="184"/>
        <v>1</v>
      </c>
      <c r="C3922" t="str">
        <f t="shared" si="185"/>
        <v/>
      </c>
      <c r="D3922">
        <v>2026</v>
      </c>
      <c r="E3922" t="s">
        <v>6161</v>
      </c>
      <c r="F3922" t="s">
        <v>4168</v>
      </c>
      <c r="G3922" t="s">
        <v>37</v>
      </c>
      <c r="H3922" t="s">
        <v>64</v>
      </c>
      <c r="I3922">
        <v>4</v>
      </c>
      <c r="J3922">
        <v>3</v>
      </c>
      <c r="K3922" s="29">
        <v>2.82</v>
      </c>
      <c r="L3922">
        <v>27</v>
      </c>
      <c r="M3922">
        <v>1</v>
      </c>
      <c r="N3922">
        <v>0</v>
      </c>
      <c r="O3922">
        <v>0</v>
      </c>
      <c r="P3922">
        <v>11</v>
      </c>
      <c r="Q3922">
        <v>54.1</v>
      </c>
      <c r="R3922">
        <v>51</v>
      </c>
      <c r="S3922">
        <v>18</v>
      </c>
      <c r="T3922">
        <v>17</v>
      </c>
      <c r="U3922">
        <v>6</v>
      </c>
      <c r="V3922">
        <v>56</v>
      </c>
      <c r="W3922">
        <v>5</v>
      </c>
      <c r="X3922" s="2">
        <v>0.24399999999999999</v>
      </c>
    </row>
    <row r="3923" spans="1:24" x14ac:dyDescent="0.25">
      <c r="A3923" t="str">
        <f t="shared" si="183"/>
        <v/>
      </c>
      <c r="B3923" t="str">
        <f t="shared" si="184"/>
        <v/>
      </c>
      <c r="C3923" t="str">
        <f t="shared" si="185"/>
        <v/>
      </c>
      <c r="D3923">
        <v>2026</v>
      </c>
      <c r="E3923" t="s">
        <v>10371</v>
      </c>
      <c r="F3923" t="s">
        <v>4168</v>
      </c>
      <c r="G3923" t="s">
        <v>37</v>
      </c>
      <c r="H3923" t="s">
        <v>64</v>
      </c>
      <c r="I3923">
        <v>2</v>
      </c>
      <c r="J3923">
        <v>1</v>
      </c>
      <c r="K3923" s="29">
        <v>4.4400000000000004</v>
      </c>
      <c r="L3923">
        <v>20</v>
      </c>
      <c r="M3923">
        <v>3</v>
      </c>
      <c r="N3923">
        <v>0</v>
      </c>
      <c r="O3923">
        <v>0</v>
      </c>
      <c r="P3923">
        <v>0</v>
      </c>
      <c r="Q3923">
        <v>26.1</v>
      </c>
      <c r="R3923">
        <v>25</v>
      </c>
      <c r="S3923">
        <v>14</v>
      </c>
      <c r="T3923">
        <v>13</v>
      </c>
      <c r="U3923">
        <v>10</v>
      </c>
      <c r="V3923">
        <v>22</v>
      </c>
      <c r="W3923">
        <v>3</v>
      </c>
      <c r="X3923" s="2">
        <v>0.24299999999999999</v>
      </c>
    </row>
    <row r="3924" spans="1:24" x14ac:dyDescent="0.25">
      <c r="A3924">
        <f t="shared" si="183"/>
        <v>1</v>
      </c>
      <c r="B3924" t="str">
        <f t="shared" si="184"/>
        <v/>
      </c>
      <c r="C3924" t="str">
        <f t="shared" si="185"/>
        <v/>
      </c>
      <c r="D3924">
        <v>2026</v>
      </c>
      <c r="E3924" t="s">
        <v>10372</v>
      </c>
      <c r="F3924" t="s">
        <v>4168</v>
      </c>
      <c r="G3924" t="s">
        <v>29</v>
      </c>
      <c r="H3924" t="s">
        <v>64</v>
      </c>
      <c r="I3924">
        <v>4</v>
      </c>
      <c r="J3924">
        <v>4</v>
      </c>
      <c r="K3924" s="29">
        <v>5.56</v>
      </c>
      <c r="L3924">
        <v>25</v>
      </c>
      <c r="M3924">
        <v>5</v>
      </c>
      <c r="N3924">
        <v>0</v>
      </c>
      <c r="O3924">
        <v>0</v>
      </c>
      <c r="P3924">
        <v>0</v>
      </c>
      <c r="Q3924">
        <v>34</v>
      </c>
      <c r="R3924">
        <v>38</v>
      </c>
      <c r="S3924">
        <v>23</v>
      </c>
      <c r="T3924">
        <v>21</v>
      </c>
      <c r="U3924">
        <v>15</v>
      </c>
      <c r="V3924">
        <v>25</v>
      </c>
      <c r="W3924">
        <v>5</v>
      </c>
      <c r="X3924" s="2">
        <v>0.28599999999999998</v>
      </c>
    </row>
    <row r="3925" spans="1:24" x14ac:dyDescent="0.25">
      <c r="A3925" t="str">
        <f t="shared" si="183"/>
        <v/>
      </c>
      <c r="B3925" t="str">
        <f t="shared" si="184"/>
        <v/>
      </c>
      <c r="C3925" t="str">
        <f t="shared" si="185"/>
        <v/>
      </c>
      <c r="D3925">
        <v>2026</v>
      </c>
      <c r="E3925" t="s">
        <v>10373</v>
      </c>
      <c r="F3925" t="s">
        <v>4168</v>
      </c>
      <c r="G3925" t="s">
        <v>47</v>
      </c>
      <c r="H3925" t="s">
        <v>64</v>
      </c>
      <c r="I3925">
        <v>0</v>
      </c>
      <c r="J3925">
        <v>0</v>
      </c>
      <c r="K3925" s="29">
        <v>6.35</v>
      </c>
      <c r="L3925">
        <v>10</v>
      </c>
      <c r="M3925">
        <v>0</v>
      </c>
      <c r="N3925">
        <v>0</v>
      </c>
      <c r="O3925">
        <v>0</v>
      </c>
      <c r="P3925">
        <v>0</v>
      </c>
      <c r="Q3925">
        <v>11.1</v>
      </c>
      <c r="R3925">
        <v>9</v>
      </c>
      <c r="S3925">
        <v>8</v>
      </c>
      <c r="T3925">
        <v>8</v>
      </c>
      <c r="U3925">
        <v>11</v>
      </c>
      <c r="V3925">
        <v>20</v>
      </c>
      <c r="W3925">
        <v>5</v>
      </c>
      <c r="X3925" s="2">
        <v>0.22500000000000001</v>
      </c>
    </row>
    <row r="3926" spans="1:24" x14ac:dyDescent="0.25">
      <c r="A3926">
        <f t="shared" si="183"/>
        <v>1</v>
      </c>
      <c r="B3926" t="str">
        <f t="shared" si="184"/>
        <v/>
      </c>
      <c r="C3926" t="str">
        <f t="shared" si="185"/>
        <v/>
      </c>
      <c r="D3926">
        <v>2026</v>
      </c>
      <c r="E3926" t="s">
        <v>10374</v>
      </c>
      <c r="F3926" t="s">
        <v>4168</v>
      </c>
      <c r="G3926" t="s">
        <v>29</v>
      </c>
      <c r="H3926" t="s">
        <v>64</v>
      </c>
      <c r="I3926">
        <v>4</v>
      </c>
      <c r="J3926">
        <v>1</v>
      </c>
      <c r="K3926" s="29">
        <v>7.91</v>
      </c>
      <c r="L3926">
        <v>17</v>
      </c>
      <c r="M3926">
        <v>0</v>
      </c>
      <c r="N3926">
        <v>0</v>
      </c>
      <c r="O3926">
        <v>0</v>
      </c>
      <c r="P3926">
        <v>1</v>
      </c>
      <c r="Q3926">
        <v>33</v>
      </c>
      <c r="R3926">
        <v>51</v>
      </c>
      <c r="S3926">
        <v>30</v>
      </c>
      <c r="T3926">
        <v>29</v>
      </c>
      <c r="U3926">
        <v>9</v>
      </c>
      <c r="V3926">
        <v>29</v>
      </c>
      <c r="W3926">
        <v>1</v>
      </c>
      <c r="X3926" s="2">
        <v>0.35399999999999998</v>
      </c>
    </row>
    <row r="3927" spans="1:24" x14ac:dyDescent="0.25">
      <c r="A3927" t="str">
        <f t="shared" si="183"/>
        <v/>
      </c>
      <c r="B3927" t="str">
        <f t="shared" si="184"/>
        <v/>
      </c>
      <c r="C3927" t="str">
        <f t="shared" si="185"/>
        <v/>
      </c>
      <c r="D3927">
        <v>2026</v>
      </c>
      <c r="E3927" t="s">
        <v>10375</v>
      </c>
      <c r="F3927" t="s">
        <v>4168</v>
      </c>
      <c r="G3927" t="s">
        <v>47</v>
      </c>
      <c r="H3927" t="s">
        <v>64</v>
      </c>
      <c r="I3927">
        <v>0</v>
      </c>
      <c r="J3927">
        <v>0</v>
      </c>
      <c r="K3927" s="29">
        <v>9.31</v>
      </c>
      <c r="L3927">
        <v>14</v>
      </c>
      <c r="M3927">
        <v>5</v>
      </c>
      <c r="N3927">
        <v>0</v>
      </c>
      <c r="O3927">
        <v>0</v>
      </c>
      <c r="P3927">
        <v>0</v>
      </c>
      <c r="Q3927">
        <v>19.100000000000001</v>
      </c>
      <c r="R3927">
        <v>34</v>
      </c>
      <c r="S3927">
        <v>23</v>
      </c>
      <c r="T3927">
        <v>20</v>
      </c>
      <c r="U3927">
        <v>10</v>
      </c>
      <c r="V3927">
        <v>22</v>
      </c>
      <c r="W3927">
        <v>3</v>
      </c>
      <c r="X3927" s="2">
        <v>0.378</v>
      </c>
    </row>
    <row r="3928" spans="1:24" x14ac:dyDescent="0.25">
      <c r="A3928" t="str">
        <f t="shared" si="183"/>
        <v/>
      </c>
      <c r="B3928" t="str">
        <f t="shared" si="184"/>
        <v/>
      </c>
      <c r="C3928">
        <f t="shared" si="185"/>
        <v>1</v>
      </c>
      <c r="D3928">
        <v>2026</v>
      </c>
      <c r="E3928" t="s">
        <v>4186</v>
      </c>
      <c r="F3928" t="s">
        <v>4168</v>
      </c>
      <c r="G3928" t="s">
        <v>47</v>
      </c>
      <c r="H3928" t="s">
        <v>64</v>
      </c>
      <c r="I3928">
        <v>0</v>
      </c>
      <c r="J3928">
        <v>0</v>
      </c>
      <c r="K3928" s="29">
        <v>40.5</v>
      </c>
      <c r="L3928">
        <v>3</v>
      </c>
      <c r="M3928">
        <v>0</v>
      </c>
      <c r="N3928">
        <v>0</v>
      </c>
      <c r="O3928">
        <v>0</v>
      </c>
      <c r="P3928">
        <v>0</v>
      </c>
      <c r="Q3928">
        <v>1.1000000000000001</v>
      </c>
      <c r="R3928">
        <v>2</v>
      </c>
      <c r="S3928">
        <v>8</v>
      </c>
      <c r="T3928">
        <v>6</v>
      </c>
      <c r="U3928">
        <v>4</v>
      </c>
      <c r="V3928">
        <v>3</v>
      </c>
      <c r="W3928">
        <v>2</v>
      </c>
      <c r="X3928" s="2">
        <v>0.28599999999999998</v>
      </c>
    </row>
    <row r="3929" spans="1:24" x14ac:dyDescent="0.25">
      <c r="A3929" t="str">
        <f t="shared" si="183"/>
        <v/>
      </c>
      <c r="B3929" t="str">
        <f t="shared" si="184"/>
        <v/>
      </c>
      <c r="C3929" t="str">
        <f t="shared" si="185"/>
        <v/>
      </c>
      <c r="D3929">
        <v>2026</v>
      </c>
      <c r="E3929" t="s">
        <v>10376</v>
      </c>
      <c r="F3929" t="s">
        <v>4206</v>
      </c>
      <c r="G3929" t="s">
        <v>47</v>
      </c>
      <c r="H3929" t="s">
        <v>64</v>
      </c>
      <c r="I3929">
        <v>8</v>
      </c>
      <c r="J3929">
        <v>3</v>
      </c>
      <c r="K3929" s="29">
        <v>3.57</v>
      </c>
      <c r="L3929">
        <v>15</v>
      </c>
      <c r="M3929">
        <v>15</v>
      </c>
      <c r="N3929">
        <v>0</v>
      </c>
      <c r="O3929">
        <v>0</v>
      </c>
      <c r="P3929">
        <v>0</v>
      </c>
      <c r="Q3929">
        <v>70.2</v>
      </c>
      <c r="R3929">
        <v>50</v>
      </c>
      <c r="S3929">
        <v>29</v>
      </c>
      <c r="T3929">
        <v>28</v>
      </c>
      <c r="U3929">
        <v>40</v>
      </c>
      <c r="V3929">
        <v>77</v>
      </c>
      <c r="W3929">
        <v>11</v>
      </c>
      <c r="X3929" s="2">
        <v>0.19800000000000001</v>
      </c>
    </row>
    <row r="3930" spans="1:24" x14ac:dyDescent="0.25">
      <c r="A3930" t="str">
        <f t="shared" si="183"/>
        <v/>
      </c>
      <c r="B3930">
        <f t="shared" si="184"/>
        <v>1</v>
      </c>
      <c r="C3930" t="str">
        <f t="shared" si="185"/>
        <v/>
      </c>
      <c r="D3930">
        <v>2026</v>
      </c>
      <c r="E3930" t="s">
        <v>6328</v>
      </c>
      <c r="F3930" t="s">
        <v>4206</v>
      </c>
      <c r="G3930" t="s">
        <v>37</v>
      </c>
      <c r="H3930" t="s">
        <v>64</v>
      </c>
      <c r="I3930">
        <v>7</v>
      </c>
      <c r="J3930">
        <v>4</v>
      </c>
      <c r="K3930" s="29">
        <v>4.04</v>
      </c>
      <c r="L3930">
        <v>15</v>
      </c>
      <c r="M3930">
        <v>15</v>
      </c>
      <c r="N3930">
        <v>0</v>
      </c>
      <c r="O3930">
        <v>0</v>
      </c>
      <c r="P3930">
        <v>0</v>
      </c>
      <c r="Q3930">
        <v>82.1</v>
      </c>
      <c r="R3930">
        <v>84</v>
      </c>
      <c r="S3930">
        <v>42</v>
      </c>
      <c r="T3930">
        <v>37</v>
      </c>
      <c r="U3930">
        <v>27</v>
      </c>
      <c r="V3930">
        <v>90</v>
      </c>
      <c r="W3930">
        <v>3</v>
      </c>
      <c r="X3930" s="2">
        <v>0.26400000000000001</v>
      </c>
    </row>
    <row r="3931" spans="1:24" x14ac:dyDescent="0.25">
      <c r="A3931" t="str">
        <f t="shared" si="183"/>
        <v/>
      </c>
      <c r="B3931">
        <f t="shared" si="184"/>
        <v>1</v>
      </c>
      <c r="C3931" t="str">
        <f t="shared" si="185"/>
        <v/>
      </c>
      <c r="D3931">
        <v>2026</v>
      </c>
      <c r="E3931" t="s">
        <v>6430</v>
      </c>
      <c r="F3931" t="s">
        <v>4206</v>
      </c>
      <c r="G3931" t="s">
        <v>37</v>
      </c>
      <c r="H3931" t="s">
        <v>64</v>
      </c>
      <c r="I3931">
        <v>10</v>
      </c>
      <c r="J3931">
        <v>4</v>
      </c>
      <c r="K3931" s="29">
        <v>4.7</v>
      </c>
      <c r="L3931">
        <v>16</v>
      </c>
      <c r="M3931">
        <v>16</v>
      </c>
      <c r="N3931">
        <v>1</v>
      </c>
      <c r="O3931">
        <v>1</v>
      </c>
      <c r="P3931">
        <v>0</v>
      </c>
      <c r="Q3931">
        <v>95.2</v>
      </c>
      <c r="R3931">
        <v>83</v>
      </c>
      <c r="S3931">
        <v>51</v>
      </c>
      <c r="T3931">
        <v>50</v>
      </c>
      <c r="U3931">
        <v>21</v>
      </c>
      <c r="V3931">
        <v>112</v>
      </c>
      <c r="W3931">
        <v>14</v>
      </c>
      <c r="X3931" s="2">
        <v>0.23200000000000001</v>
      </c>
    </row>
    <row r="3932" spans="1:24" x14ac:dyDescent="0.25">
      <c r="A3932" t="str">
        <f t="shared" si="183"/>
        <v/>
      </c>
      <c r="B3932" t="str">
        <f t="shared" si="184"/>
        <v/>
      </c>
      <c r="C3932" t="str">
        <f t="shared" si="185"/>
        <v/>
      </c>
      <c r="D3932">
        <v>2026</v>
      </c>
      <c r="E3932" t="s">
        <v>4222</v>
      </c>
      <c r="F3932" t="s">
        <v>4206</v>
      </c>
      <c r="G3932" t="s">
        <v>47</v>
      </c>
      <c r="H3932" t="s">
        <v>64</v>
      </c>
      <c r="I3932">
        <v>1</v>
      </c>
      <c r="J3932">
        <v>0</v>
      </c>
      <c r="K3932" s="29">
        <v>0</v>
      </c>
      <c r="L3932">
        <v>4</v>
      </c>
      <c r="M3932">
        <v>1</v>
      </c>
      <c r="N3932">
        <v>0</v>
      </c>
      <c r="O3932">
        <v>0</v>
      </c>
      <c r="P3932">
        <v>0</v>
      </c>
      <c r="Q3932">
        <v>4.0999999999999996</v>
      </c>
      <c r="R3932">
        <v>4</v>
      </c>
      <c r="S3932">
        <v>0</v>
      </c>
      <c r="T3932">
        <v>0</v>
      </c>
      <c r="U3932">
        <v>1</v>
      </c>
      <c r="V3932">
        <v>2</v>
      </c>
      <c r="W3932">
        <v>1</v>
      </c>
      <c r="X3932" s="2">
        <v>0.23499999999999999</v>
      </c>
    </row>
    <row r="3933" spans="1:24" x14ac:dyDescent="0.25">
      <c r="A3933">
        <f t="shared" si="183"/>
        <v>1</v>
      </c>
      <c r="B3933" t="str">
        <f t="shared" si="184"/>
        <v/>
      </c>
      <c r="C3933" t="str">
        <f t="shared" si="185"/>
        <v/>
      </c>
      <c r="D3933">
        <v>2026</v>
      </c>
      <c r="E3933" t="s">
        <v>10377</v>
      </c>
      <c r="F3933" t="s">
        <v>4206</v>
      </c>
      <c r="G3933" t="s">
        <v>29</v>
      </c>
      <c r="H3933" t="s">
        <v>64</v>
      </c>
      <c r="I3933">
        <v>0</v>
      </c>
      <c r="J3933">
        <v>0</v>
      </c>
      <c r="K3933" s="29">
        <v>0</v>
      </c>
      <c r="L3933">
        <v>2</v>
      </c>
      <c r="M3933">
        <v>0</v>
      </c>
      <c r="N3933">
        <v>0</v>
      </c>
      <c r="O3933">
        <v>0</v>
      </c>
      <c r="P3933">
        <v>0</v>
      </c>
      <c r="Q3933">
        <v>1.2</v>
      </c>
      <c r="R3933">
        <v>0</v>
      </c>
      <c r="S3933">
        <v>0</v>
      </c>
      <c r="T3933">
        <v>0</v>
      </c>
      <c r="U3933">
        <v>0</v>
      </c>
      <c r="V3933">
        <v>1</v>
      </c>
      <c r="W3933">
        <v>0</v>
      </c>
      <c r="X3933" s="2">
        <v>0</v>
      </c>
    </row>
    <row r="3934" spans="1:24" x14ac:dyDescent="0.25">
      <c r="A3934" t="str">
        <f t="shared" si="183"/>
        <v/>
      </c>
      <c r="B3934" t="str">
        <f t="shared" si="184"/>
        <v/>
      </c>
      <c r="C3934" t="str">
        <f t="shared" si="185"/>
        <v/>
      </c>
      <c r="D3934">
        <v>2026</v>
      </c>
      <c r="E3934" t="s">
        <v>10378</v>
      </c>
      <c r="F3934" t="s">
        <v>4206</v>
      </c>
      <c r="G3934" t="s">
        <v>24</v>
      </c>
      <c r="H3934" t="s">
        <v>64</v>
      </c>
      <c r="I3934">
        <v>0</v>
      </c>
      <c r="J3934">
        <v>0</v>
      </c>
      <c r="K3934" s="29">
        <v>0</v>
      </c>
      <c r="L3934">
        <v>5</v>
      </c>
      <c r="M3934">
        <v>0</v>
      </c>
      <c r="N3934">
        <v>0</v>
      </c>
      <c r="O3934">
        <v>0</v>
      </c>
      <c r="P3934">
        <v>0</v>
      </c>
      <c r="Q3934">
        <v>5.2</v>
      </c>
      <c r="R3934">
        <v>4</v>
      </c>
      <c r="S3934">
        <v>0</v>
      </c>
      <c r="T3934">
        <v>0</v>
      </c>
      <c r="U3934">
        <v>4</v>
      </c>
      <c r="V3934">
        <v>6</v>
      </c>
      <c r="W3934">
        <v>0</v>
      </c>
      <c r="X3934" s="2">
        <v>0.182</v>
      </c>
    </row>
    <row r="3935" spans="1:24" x14ac:dyDescent="0.25">
      <c r="A3935">
        <f t="shared" si="183"/>
        <v>1</v>
      </c>
      <c r="B3935" t="str">
        <f t="shared" si="184"/>
        <v/>
      </c>
      <c r="C3935" t="str">
        <f t="shared" si="185"/>
        <v/>
      </c>
      <c r="D3935">
        <v>2026</v>
      </c>
      <c r="E3935" t="s">
        <v>10379</v>
      </c>
      <c r="F3935" t="s">
        <v>4206</v>
      </c>
      <c r="G3935" t="s">
        <v>29</v>
      </c>
      <c r="H3935" t="s">
        <v>64</v>
      </c>
      <c r="I3935">
        <v>0</v>
      </c>
      <c r="J3935">
        <v>0</v>
      </c>
      <c r="K3935" s="29">
        <v>0</v>
      </c>
      <c r="L3935">
        <v>2</v>
      </c>
      <c r="M3935">
        <v>0</v>
      </c>
      <c r="N3935">
        <v>0</v>
      </c>
      <c r="O3935">
        <v>0</v>
      </c>
      <c r="P3935">
        <v>0</v>
      </c>
      <c r="Q3935">
        <v>1.1000000000000001</v>
      </c>
      <c r="R3935">
        <v>0</v>
      </c>
      <c r="S3935">
        <v>0</v>
      </c>
      <c r="T3935">
        <v>0</v>
      </c>
      <c r="U3935">
        <v>1</v>
      </c>
      <c r="V3935">
        <v>1</v>
      </c>
      <c r="W3935">
        <v>0</v>
      </c>
      <c r="X3935" s="2">
        <v>0</v>
      </c>
    </row>
    <row r="3936" spans="1:24" x14ac:dyDescent="0.25">
      <c r="A3936">
        <f t="shared" si="183"/>
        <v>1</v>
      </c>
      <c r="B3936" t="str">
        <f t="shared" si="184"/>
        <v/>
      </c>
      <c r="C3936" t="str">
        <f t="shared" si="185"/>
        <v/>
      </c>
      <c r="D3936">
        <v>2026</v>
      </c>
      <c r="E3936" t="s">
        <v>10380</v>
      </c>
      <c r="F3936" t="s">
        <v>4206</v>
      </c>
      <c r="G3936" t="s">
        <v>29</v>
      </c>
      <c r="H3936" t="s">
        <v>64</v>
      </c>
      <c r="I3936">
        <v>2</v>
      </c>
      <c r="J3936">
        <v>0</v>
      </c>
      <c r="K3936" s="29">
        <v>2.82</v>
      </c>
      <c r="L3936">
        <v>17</v>
      </c>
      <c r="M3936">
        <v>0</v>
      </c>
      <c r="N3936">
        <v>0</v>
      </c>
      <c r="O3936">
        <v>0</v>
      </c>
      <c r="P3936">
        <v>6</v>
      </c>
      <c r="Q3936">
        <v>22.1</v>
      </c>
      <c r="R3936">
        <v>23</v>
      </c>
      <c r="S3936">
        <v>10</v>
      </c>
      <c r="T3936">
        <v>7</v>
      </c>
      <c r="U3936">
        <v>8</v>
      </c>
      <c r="V3936">
        <v>29</v>
      </c>
      <c r="W3936">
        <v>1</v>
      </c>
      <c r="X3936" s="2">
        <v>0.25600000000000001</v>
      </c>
    </row>
    <row r="3937" spans="1:24" x14ac:dyDescent="0.25">
      <c r="A3937" t="str">
        <f t="shared" si="183"/>
        <v/>
      </c>
      <c r="B3937" t="str">
        <f t="shared" si="184"/>
        <v/>
      </c>
      <c r="C3937" t="str">
        <f t="shared" si="185"/>
        <v/>
      </c>
      <c r="D3937">
        <v>2026</v>
      </c>
      <c r="E3937" t="s">
        <v>10381</v>
      </c>
      <c r="F3937" t="s">
        <v>4206</v>
      </c>
      <c r="G3937" t="s">
        <v>37</v>
      </c>
      <c r="H3937" t="s">
        <v>64</v>
      </c>
      <c r="I3937">
        <v>3</v>
      </c>
      <c r="J3937">
        <v>2</v>
      </c>
      <c r="K3937" s="29">
        <v>3.05</v>
      </c>
      <c r="L3937">
        <v>24</v>
      </c>
      <c r="M3937">
        <v>0</v>
      </c>
      <c r="N3937">
        <v>0</v>
      </c>
      <c r="O3937">
        <v>0</v>
      </c>
      <c r="P3937">
        <v>5</v>
      </c>
      <c r="Q3937">
        <v>38.1</v>
      </c>
      <c r="R3937">
        <v>35</v>
      </c>
      <c r="S3937">
        <v>22</v>
      </c>
      <c r="T3937">
        <v>13</v>
      </c>
      <c r="U3937">
        <v>20</v>
      </c>
      <c r="V3937">
        <v>31</v>
      </c>
      <c r="W3937">
        <v>7</v>
      </c>
      <c r="X3937" s="2">
        <v>0.246</v>
      </c>
    </row>
    <row r="3938" spans="1:24" x14ac:dyDescent="0.25">
      <c r="A3938">
        <f t="shared" si="183"/>
        <v>1</v>
      </c>
      <c r="B3938" t="str">
        <f t="shared" si="184"/>
        <v/>
      </c>
      <c r="C3938" t="str">
        <f t="shared" si="185"/>
        <v/>
      </c>
      <c r="D3938">
        <v>2026</v>
      </c>
      <c r="E3938" t="s">
        <v>10382</v>
      </c>
      <c r="F3938" t="s">
        <v>4206</v>
      </c>
      <c r="G3938" t="s">
        <v>29</v>
      </c>
      <c r="H3938" t="s">
        <v>64</v>
      </c>
      <c r="I3938">
        <v>1</v>
      </c>
      <c r="J3938">
        <v>1</v>
      </c>
      <c r="K3938" s="29">
        <v>3.86</v>
      </c>
      <c r="L3938">
        <v>10</v>
      </c>
      <c r="M3938">
        <v>7</v>
      </c>
      <c r="N3938">
        <v>0</v>
      </c>
      <c r="O3938">
        <v>0</v>
      </c>
      <c r="P3938">
        <v>0</v>
      </c>
      <c r="Q3938">
        <v>30.1</v>
      </c>
      <c r="R3938">
        <v>33</v>
      </c>
      <c r="S3938">
        <v>17</v>
      </c>
      <c r="T3938">
        <v>13</v>
      </c>
      <c r="U3938">
        <v>7</v>
      </c>
      <c r="V3938">
        <v>15</v>
      </c>
      <c r="W3938">
        <v>0</v>
      </c>
      <c r="X3938" s="2">
        <v>0.28000000000000003</v>
      </c>
    </row>
    <row r="3939" spans="1:24" x14ac:dyDescent="0.25">
      <c r="A3939">
        <f t="shared" si="183"/>
        <v>1</v>
      </c>
      <c r="B3939" t="str">
        <f t="shared" si="184"/>
        <v/>
      </c>
      <c r="C3939" t="str">
        <f t="shared" si="185"/>
        <v/>
      </c>
      <c r="D3939">
        <v>2026</v>
      </c>
      <c r="E3939" t="s">
        <v>10383</v>
      </c>
      <c r="F3939" t="s">
        <v>4206</v>
      </c>
      <c r="G3939" t="s">
        <v>29</v>
      </c>
      <c r="H3939" t="s">
        <v>64</v>
      </c>
      <c r="I3939">
        <v>2</v>
      </c>
      <c r="J3939">
        <v>0</v>
      </c>
      <c r="K3939" s="29">
        <v>3.86</v>
      </c>
      <c r="L3939">
        <v>11</v>
      </c>
      <c r="M3939">
        <v>3</v>
      </c>
      <c r="N3939">
        <v>0</v>
      </c>
      <c r="O3939">
        <v>0</v>
      </c>
      <c r="P3939">
        <v>0</v>
      </c>
      <c r="Q3939">
        <v>16.100000000000001</v>
      </c>
      <c r="R3939">
        <v>22</v>
      </c>
      <c r="S3939">
        <v>9</v>
      </c>
      <c r="T3939">
        <v>7</v>
      </c>
      <c r="U3939">
        <v>7</v>
      </c>
      <c r="V3939">
        <v>14</v>
      </c>
      <c r="W3939">
        <v>3</v>
      </c>
      <c r="X3939" s="2">
        <v>0.33800000000000002</v>
      </c>
    </row>
    <row r="3940" spans="1:24" x14ac:dyDescent="0.25">
      <c r="A3940" t="str">
        <f t="shared" si="183"/>
        <v/>
      </c>
      <c r="B3940" t="str">
        <f t="shared" si="184"/>
        <v/>
      </c>
      <c r="C3940" t="str">
        <f t="shared" si="185"/>
        <v/>
      </c>
      <c r="D3940">
        <v>2026</v>
      </c>
      <c r="E3940" t="s">
        <v>10384</v>
      </c>
      <c r="F3940" t="s">
        <v>4206</v>
      </c>
      <c r="G3940" t="s">
        <v>37</v>
      </c>
      <c r="H3940" t="s">
        <v>64</v>
      </c>
      <c r="I3940">
        <v>2</v>
      </c>
      <c r="J3940">
        <v>1</v>
      </c>
      <c r="K3940" s="29">
        <v>4.09</v>
      </c>
      <c r="L3940">
        <v>17</v>
      </c>
      <c r="M3940">
        <v>0</v>
      </c>
      <c r="N3940">
        <v>0</v>
      </c>
      <c r="O3940">
        <v>0</v>
      </c>
      <c r="P3940">
        <v>2</v>
      </c>
      <c r="Q3940">
        <v>33</v>
      </c>
      <c r="R3940">
        <v>31</v>
      </c>
      <c r="S3940">
        <v>24</v>
      </c>
      <c r="T3940">
        <v>15</v>
      </c>
      <c r="U3940">
        <v>8</v>
      </c>
      <c r="V3940">
        <v>23</v>
      </c>
      <c r="W3940">
        <v>4</v>
      </c>
      <c r="X3940" s="2">
        <v>0.248</v>
      </c>
    </row>
    <row r="3941" spans="1:24" x14ac:dyDescent="0.25">
      <c r="A3941">
        <f t="shared" si="183"/>
        <v>1</v>
      </c>
      <c r="B3941" t="str">
        <f t="shared" si="184"/>
        <v/>
      </c>
      <c r="C3941" t="str">
        <f t="shared" si="185"/>
        <v/>
      </c>
      <c r="D3941">
        <v>2026</v>
      </c>
      <c r="E3941" t="s">
        <v>10385</v>
      </c>
      <c r="F3941" t="s">
        <v>4206</v>
      </c>
      <c r="G3941" t="s">
        <v>29</v>
      </c>
      <c r="H3941" t="s">
        <v>64</v>
      </c>
      <c r="I3941">
        <v>0</v>
      </c>
      <c r="J3941">
        <v>0</v>
      </c>
      <c r="K3941" s="29">
        <v>4.5</v>
      </c>
      <c r="L3941">
        <v>5</v>
      </c>
      <c r="M3941">
        <v>0</v>
      </c>
      <c r="N3941">
        <v>0</v>
      </c>
      <c r="O3941">
        <v>0</v>
      </c>
      <c r="P3941">
        <v>0</v>
      </c>
      <c r="Q3941">
        <v>4</v>
      </c>
      <c r="R3941">
        <v>3</v>
      </c>
      <c r="S3941">
        <v>4</v>
      </c>
      <c r="T3941">
        <v>2</v>
      </c>
      <c r="U3941">
        <v>5</v>
      </c>
      <c r="V3941">
        <v>6</v>
      </c>
      <c r="W3941">
        <v>0</v>
      </c>
      <c r="X3941" s="2">
        <v>0.17599999999999999</v>
      </c>
    </row>
    <row r="3942" spans="1:24" x14ac:dyDescent="0.25">
      <c r="A3942" t="str">
        <f t="shared" ref="A3942:A4005" si="186">IF(OR(G3942="SR", G3942="GR"), 1, "")</f>
        <v/>
      </c>
      <c r="B3942" t="str">
        <f t="shared" si="184"/>
        <v/>
      </c>
      <c r="C3942" t="str">
        <f t="shared" si="185"/>
        <v/>
      </c>
      <c r="D3942">
        <v>2026</v>
      </c>
      <c r="E3942" t="s">
        <v>10386</v>
      </c>
      <c r="F3942" t="s">
        <v>4206</v>
      </c>
      <c r="G3942" t="s">
        <v>37</v>
      </c>
      <c r="H3942" t="s">
        <v>64</v>
      </c>
      <c r="I3942">
        <v>0</v>
      </c>
      <c r="J3942">
        <v>0</v>
      </c>
      <c r="K3942" s="29">
        <v>4.82</v>
      </c>
      <c r="L3942">
        <v>9</v>
      </c>
      <c r="M3942">
        <v>0</v>
      </c>
      <c r="N3942">
        <v>0</v>
      </c>
      <c r="O3942">
        <v>0</v>
      </c>
      <c r="P3942">
        <v>0</v>
      </c>
      <c r="Q3942">
        <v>9.1</v>
      </c>
      <c r="R3942">
        <v>12</v>
      </c>
      <c r="S3942">
        <v>6</v>
      </c>
      <c r="T3942">
        <v>5</v>
      </c>
      <c r="U3942">
        <v>4</v>
      </c>
      <c r="V3942">
        <v>8</v>
      </c>
      <c r="W3942">
        <v>1</v>
      </c>
      <c r="X3942" s="2">
        <v>0.33300000000000002</v>
      </c>
    </row>
    <row r="3943" spans="1:24" x14ac:dyDescent="0.25">
      <c r="A3943" t="str">
        <f t="shared" si="186"/>
        <v/>
      </c>
      <c r="B3943" t="str">
        <f t="shared" si="184"/>
        <v/>
      </c>
      <c r="C3943" t="str">
        <f t="shared" si="185"/>
        <v/>
      </c>
      <c r="D3943">
        <v>2026</v>
      </c>
      <c r="E3943" t="s">
        <v>10387</v>
      </c>
      <c r="F3943" t="s">
        <v>4206</v>
      </c>
      <c r="G3943" t="s">
        <v>37</v>
      </c>
      <c r="H3943" t="s">
        <v>64</v>
      </c>
      <c r="I3943">
        <v>1</v>
      </c>
      <c r="J3943">
        <v>0</v>
      </c>
      <c r="K3943" s="29">
        <v>5.19</v>
      </c>
      <c r="L3943">
        <v>14</v>
      </c>
      <c r="M3943">
        <v>0</v>
      </c>
      <c r="N3943">
        <v>0</v>
      </c>
      <c r="O3943">
        <v>0</v>
      </c>
      <c r="P3943">
        <v>0</v>
      </c>
      <c r="Q3943">
        <v>17.100000000000001</v>
      </c>
      <c r="R3943">
        <v>12</v>
      </c>
      <c r="S3943">
        <v>16</v>
      </c>
      <c r="T3943">
        <v>10</v>
      </c>
      <c r="U3943">
        <v>11</v>
      </c>
      <c r="V3943">
        <v>19</v>
      </c>
      <c r="W3943">
        <v>4</v>
      </c>
      <c r="X3943" s="2">
        <v>0.19</v>
      </c>
    </row>
    <row r="3944" spans="1:24" x14ac:dyDescent="0.25">
      <c r="A3944">
        <f t="shared" si="186"/>
        <v>1</v>
      </c>
      <c r="B3944" t="str">
        <f t="shared" si="184"/>
        <v/>
      </c>
      <c r="C3944" t="str">
        <f t="shared" si="185"/>
        <v/>
      </c>
      <c r="D3944">
        <v>2026</v>
      </c>
      <c r="E3944" t="s">
        <v>10388</v>
      </c>
      <c r="F3944" t="s">
        <v>4206</v>
      </c>
      <c r="G3944" t="s">
        <v>32</v>
      </c>
      <c r="H3944" t="s">
        <v>64</v>
      </c>
      <c r="I3944">
        <v>1</v>
      </c>
      <c r="J3944">
        <v>1</v>
      </c>
      <c r="K3944" s="29">
        <v>5.79</v>
      </c>
      <c r="L3944">
        <v>18</v>
      </c>
      <c r="M3944">
        <v>0</v>
      </c>
      <c r="N3944">
        <v>0</v>
      </c>
      <c r="O3944">
        <v>0</v>
      </c>
      <c r="P3944">
        <v>1</v>
      </c>
      <c r="Q3944">
        <v>23.1</v>
      </c>
      <c r="R3944">
        <v>18</v>
      </c>
      <c r="S3944">
        <v>17</v>
      </c>
      <c r="T3944">
        <v>15</v>
      </c>
      <c r="U3944">
        <v>13</v>
      </c>
      <c r="V3944">
        <v>29</v>
      </c>
      <c r="W3944">
        <v>2</v>
      </c>
      <c r="X3944" s="2">
        <v>0.217</v>
      </c>
    </row>
    <row r="3945" spans="1:24" x14ac:dyDescent="0.25">
      <c r="A3945" t="str">
        <f t="shared" si="186"/>
        <v/>
      </c>
      <c r="B3945" t="str">
        <f t="shared" si="184"/>
        <v/>
      </c>
      <c r="C3945" t="str">
        <f t="shared" si="185"/>
        <v/>
      </c>
      <c r="D3945">
        <v>2026</v>
      </c>
      <c r="E3945" t="s">
        <v>10389</v>
      </c>
      <c r="F3945" t="s">
        <v>4206</v>
      </c>
      <c r="G3945" t="s">
        <v>24</v>
      </c>
      <c r="H3945" t="s">
        <v>64</v>
      </c>
      <c r="I3945">
        <v>1</v>
      </c>
      <c r="J3945">
        <v>1</v>
      </c>
      <c r="K3945" s="29">
        <v>6.21</v>
      </c>
      <c r="L3945">
        <v>19</v>
      </c>
      <c r="M3945">
        <v>0</v>
      </c>
      <c r="N3945">
        <v>0</v>
      </c>
      <c r="O3945">
        <v>0</v>
      </c>
      <c r="P3945">
        <v>0</v>
      </c>
      <c r="Q3945">
        <v>29</v>
      </c>
      <c r="R3945">
        <v>33</v>
      </c>
      <c r="S3945">
        <v>21</v>
      </c>
      <c r="T3945">
        <v>20</v>
      </c>
      <c r="U3945">
        <v>9</v>
      </c>
      <c r="V3945">
        <v>25</v>
      </c>
      <c r="W3945">
        <v>6</v>
      </c>
      <c r="X3945" s="2">
        <v>0.28199999999999997</v>
      </c>
    </row>
    <row r="3946" spans="1:24" x14ac:dyDescent="0.25">
      <c r="A3946" t="str">
        <f t="shared" si="186"/>
        <v/>
      </c>
      <c r="B3946" t="str">
        <f t="shared" si="184"/>
        <v/>
      </c>
      <c r="C3946" t="str">
        <f t="shared" si="185"/>
        <v/>
      </c>
      <c r="D3946">
        <v>2026</v>
      </c>
      <c r="E3946" t="s">
        <v>10390</v>
      </c>
      <c r="F3946" t="s">
        <v>4206</v>
      </c>
      <c r="G3946" t="s">
        <v>47</v>
      </c>
      <c r="H3946" t="s">
        <v>64</v>
      </c>
      <c r="I3946">
        <v>0</v>
      </c>
      <c r="J3946">
        <v>1</v>
      </c>
      <c r="K3946" s="29">
        <v>6.59</v>
      </c>
      <c r="L3946">
        <v>12</v>
      </c>
      <c r="M3946">
        <v>2</v>
      </c>
      <c r="N3946">
        <v>0</v>
      </c>
      <c r="O3946">
        <v>0</v>
      </c>
      <c r="P3946">
        <v>0</v>
      </c>
      <c r="Q3946">
        <v>13.2</v>
      </c>
      <c r="R3946">
        <v>18</v>
      </c>
      <c r="S3946">
        <v>14</v>
      </c>
      <c r="T3946">
        <v>10</v>
      </c>
      <c r="U3946">
        <v>10</v>
      </c>
      <c r="V3946">
        <v>16</v>
      </c>
      <c r="W3946">
        <v>2</v>
      </c>
      <c r="X3946" s="2">
        <v>0.32100000000000001</v>
      </c>
    </row>
    <row r="3947" spans="1:24" x14ac:dyDescent="0.25">
      <c r="A3947" t="str">
        <f t="shared" si="186"/>
        <v/>
      </c>
      <c r="B3947" t="str">
        <f t="shared" si="184"/>
        <v/>
      </c>
      <c r="C3947" t="str">
        <f t="shared" si="185"/>
        <v/>
      </c>
      <c r="D3947">
        <v>2026</v>
      </c>
      <c r="E3947" t="s">
        <v>10391</v>
      </c>
      <c r="F3947" t="s">
        <v>4206</v>
      </c>
      <c r="G3947" t="s">
        <v>24</v>
      </c>
      <c r="H3947" t="s">
        <v>64</v>
      </c>
      <c r="I3947">
        <v>1</v>
      </c>
      <c r="J3947">
        <v>1</v>
      </c>
      <c r="K3947" s="29">
        <v>8.74</v>
      </c>
      <c r="L3947">
        <v>10</v>
      </c>
      <c r="M3947">
        <v>0</v>
      </c>
      <c r="N3947">
        <v>0</v>
      </c>
      <c r="O3947">
        <v>0</v>
      </c>
      <c r="P3947">
        <v>0</v>
      </c>
      <c r="Q3947">
        <v>11.1</v>
      </c>
      <c r="R3947">
        <v>10</v>
      </c>
      <c r="S3947">
        <v>11</v>
      </c>
      <c r="T3947">
        <v>11</v>
      </c>
      <c r="U3947">
        <v>10</v>
      </c>
      <c r="V3947">
        <v>9</v>
      </c>
      <c r="W3947">
        <v>2</v>
      </c>
      <c r="X3947" s="2">
        <v>0.24399999999999999</v>
      </c>
    </row>
    <row r="3948" spans="1:24" x14ac:dyDescent="0.25">
      <c r="A3948" t="str">
        <f t="shared" si="186"/>
        <v/>
      </c>
      <c r="B3948" t="str">
        <f t="shared" si="184"/>
        <v/>
      </c>
      <c r="C3948" t="str">
        <f t="shared" si="185"/>
        <v/>
      </c>
      <c r="D3948">
        <v>2026</v>
      </c>
      <c r="E3948" t="s">
        <v>10392</v>
      </c>
      <c r="F3948" t="s">
        <v>4188</v>
      </c>
      <c r="G3948" t="s">
        <v>24</v>
      </c>
      <c r="H3948" t="s">
        <v>64</v>
      </c>
      <c r="I3948">
        <v>8</v>
      </c>
      <c r="J3948">
        <v>2</v>
      </c>
      <c r="K3948" s="29">
        <v>3.21</v>
      </c>
      <c r="L3948">
        <v>16</v>
      </c>
      <c r="M3948">
        <v>16</v>
      </c>
      <c r="N3948">
        <v>0</v>
      </c>
      <c r="O3948">
        <v>0</v>
      </c>
      <c r="P3948">
        <v>0</v>
      </c>
      <c r="Q3948">
        <v>87</v>
      </c>
      <c r="R3948">
        <v>71</v>
      </c>
      <c r="S3948">
        <v>39</v>
      </c>
      <c r="T3948">
        <v>31</v>
      </c>
      <c r="U3948">
        <v>19</v>
      </c>
      <c r="V3948">
        <v>92</v>
      </c>
      <c r="W3948">
        <v>7</v>
      </c>
      <c r="X3948" s="2">
        <v>0.218</v>
      </c>
    </row>
    <row r="3949" spans="1:24" x14ac:dyDescent="0.25">
      <c r="A3949" t="str">
        <f t="shared" si="186"/>
        <v/>
      </c>
      <c r="B3949">
        <f t="shared" si="184"/>
        <v>1</v>
      </c>
      <c r="C3949" t="str">
        <f t="shared" si="185"/>
        <v/>
      </c>
      <c r="D3949">
        <v>2026</v>
      </c>
      <c r="E3949" t="s">
        <v>5908</v>
      </c>
      <c r="F3949" t="s">
        <v>4188</v>
      </c>
      <c r="G3949" t="s">
        <v>37</v>
      </c>
      <c r="H3949" t="s">
        <v>64</v>
      </c>
      <c r="I3949">
        <v>3</v>
      </c>
      <c r="J3949">
        <v>6</v>
      </c>
      <c r="K3949" s="29">
        <v>4.59</v>
      </c>
      <c r="L3949">
        <v>16</v>
      </c>
      <c r="M3949">
        <v>16</v>
      </c>
      <c r="N3949">
        <v>1</v>
      </c>
      <c r="O3949">
        <v>0</v>
      </c>
      <c r="P3949">
        <v>0</v>
      </c>
      <c r="Q3949">
        <v>84.1</v>
      </c>
      <c r="R3949">
        <v>84</v>
      </c>
      <c r="S3949">
        <v>47</v>
      </c>
      <c r="T3949">
        <v>43</v>
      </c>
      <c r="U3949">
        <v>36</v>
      </c>
      <c r="V3949">
        <v>111</v>
      </c>
      <c r="W3949">
        <v>1</v>
      </c>
      <c r="X3949" s="2">
        <v>0.25800000000000001</v>
      </c>
    </row>
    <row r="3950" spans="1:24" x14ac:dyDescent="0.25">
      <c r="A3950" t="str">
        <f t="shared" si="186"/>
        <v/>
      </c>
      <c r="B3950" t="str">
        <f t="shared" si="184"/>
        <v/>
      </c>
      <c r="C3950">
        <f t="shared" si="185"/>
        <v>1</v>
      </c>
      <c r="D3950">
        <v>2026</v>
      </c>
      <c r="E3950" t="s">
        <v>6915</v>
      </c>
      <c r="F3950" t="s">
        <v>4188</v>
      </c>
      <c r="G3950" t="s">
        <v>24</v>
      </c>
      <c r="H3950" t="s">
        <v>64</v>
      </c>
      <c r="I3950">
        <v>0</v>
      </c>
      <c r="J3950">
        <v>0</v>
      </c>
      <c r="K3950" s="29">
        <v>0</v>
      </c>
      <c r="L3950">
        <v>1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1</v>
      </c>
      <c r="V3950">
        <v>0</v>
      </c>
      <c r="W3950">
        <v>1</v>
      </c>
      <c r="X3950" s="2">
        <v>0</v>
      </c>
    </row>
    <row r="3951" spans="1:24" x14ac:dyDescent="0.25">
      <c r="A3951" t="str">
        <f t="shared" si="186"/>
        <v/>
      </c>
      <c r="B3951" t="str">
        <f t="shared" si="184"/>
        <v/>
      </c>
      <c r="C3951" t="str">
        <f t="shared" si="185"/>
        <v/>
      </c>
      <c r="D3951">
        <v>2026</v>
      </c>
      <c r="E3951" t="s">
        <v>10393</v>
      </c>
      <c r="F3951" t="s">
        <v>4188</v>
      </c>
      <c r="G3951" t="s">
        <v>24</v>
      </c>
      <c r="H3951" t="s">
        <v>64</v>
      </c>
      <c r="I3951">
        <v>5</v>
      </c>
      <c r="J3951">
        <v>2</v>
      </c>
      <c r="K3951" s="29">
        <v>3.13</v>
      </c>
      <c r="L3951">
        <v>19</v>
      </c>
      <c r="M3951">
        <v>0</v>
      </c>
      <c r="N3951">
        <v>0</v>
      </c>
      <c r="O3951">
        <v>0</v>
      </c>
      <c r="P3951">
        <v>2</v>
      </c>
      <c r="Q3951">
        <v>37.1</v>
      </c>
      <c r="R3951">
        <v>21</v>
      </c>
      <c r="S3951">
        <v>16</v>
      </c>
      <c r="T3951">
        <v>13</v>
      </c>
      <c r="U3951">
        <v>17</v>
      </c>
      <c r="V3951">
        <v>55</v>
      </c>
      <c r="W3951">
        <v>2</v>
      </c>
      <c r="X3951" s="2">
        <v>0.156</v>
      </c>
    </row>
    <row r="3952" spans="1:24" x14ac:dyDescent="0.25">
      <c r="A3952" t="str">
        <f t="shared" si="186"/>
        <v/>
      </c>
      <c r="B3952" t="str">
        <f t="shared" si="184"/>
        <v/>
      </c>
      <c r="C3952" t="str">
        <f t="shared" si="185"/>
        <v/>
      </c>
      <c r="D3952">
        <v>2026</v>
      </c>
      <c r="E3952" t="s">
        <v>4194</v>
      </c>
      <c r="F3952" t="s">
        <v>4188</v>
      </c>
      <c r="G3952" t="s">
        <v>24</v>
      </c>
      <c r="H3952" t="s">
        <v>64</v>
      </c>
      <c r="I3952">
        <v>5</v>
      </c>
      <c r="J3952">
        <v>1</v>
      </c>
      <c r="K3952" s="29">
        <v>3.42</v>
      </c>
      <c r="L3952">
        <v>20</v>
      </c>
      <c r="M3952">
        <v>0</v>
      </c>
      <c r="N3952">
        <v>0</v>
      </c>
      <c r="O3952">
        <v>0</v>
      </c>
      <c r="P3952">
        <v>1</v>
      </c>
      <c r="Q3952">
        <v>47.1</v>
      </c>
      <c r="R3952">
        <v>37</v>
      </c>
      <c r="S3952">
        <v>18</v>
      </c>
      <c r="T3952">
        <v>18</v>
      </c>
      <c r="U3952">
        <v>8</v>
      </c>
      <c r="V3952">
        <v>48</v>
      </c>
      <c r="W3952">
        <v>3</v>
      </c>
      <c r="X3952" s="2">
        <v>0.222</v>
      </c>
    </row>
    <row r="3953" spans="1:24" x14ac:dyDescent="0.25">
      <c r="A3953" t="str">
        <f t="shared" si="186"/>
        <v/>
      </c>
      <c r="B3953">
        <f t="shared" si="184"/>
        <v>1</v>
      </c>
      <c r="C3953" t="str">
        <f t="shared" si="185"/>
        <v/>
      </c>
      <c r="D3953">
        <v>2026</v>
      </c>
      <c r="E3953" t="s">
        <v>6061</v>
      </c>
      <c r="F3953" t="s">
        <v>4188</v>
      </c>
      <c r="G3953" t="s">
        <v>37</v>
      </c>
      <c r="H3953" t="s">
        <v>64</v>
      </c>
      <c r="I3953">
        <v>3</v>
      </c>
      <c r="J3953">
        <v>0</v>
      </c>
      <c r="K3953" s="29">
        <v>3.97</v>
      </c>
      <c r="L3953">
        <v>18</v>
      </c>
      <c r="M3953">
        <v>3</v>
      </c>
      <c r="N3953">
        <v>0</v>
      </c>
      <c r="O3953">
        <v>0</v>
      </c>
      <c r="P3953">
        <v>1</v>
      </c>
      <c r="Q3953">
        <v>34</v>
      </c>
      <c r="R3953">
        <v>40</v>
      </c>
      <c r="S3953">
        <v>17</v>
      </c>
      <c r="T3953">
        <v>15</v>
      </c>
      <c r="U3953">
        <v>17</v>
      </c>
      <c r="V3953">
        <v>48</v>
      </c>
      <c r="W3953">
        <v>3</v>
      </c>
      <c r="X3953" s="2">
        <v>0.28399999999999997</v>
      </c>
    </row>
    <row r="3954" spans="1:24" x14ac:dyDescent="0.25">
      <c r="A3954">
        <f t="shared" si="186"/>
        <v>1</v>
      </c>
      <c r="B3954" t="str">
        <f t="shared" si="184"/>
        <v/>
      </c>
      <c r="C3954" t="str">
        <f t="shared" si="185"/>
        <v/>
      </c>
      <c r="D3954">
        <v>2026</v>
      </c>
      <c r="E3954" t="s">
        <v>10394</v>
      </c>
      <c r="F3954" t="s">
        <v>4188</v>
      </c>
      <c r="G3954" t="s">
        <v>32</v>
      </c>
      <c r="H3954" t="s">
        <v>64</v>
      </c>
      <c r="I3954">
        <v>2</v>
      </c>
      <c r="J3954">
        <v>0</v>
      </c>
      <c r="K3954" s="29">
        <v>4.03</v>
      </c>
      <c r="L3954">
        <v>18</v>
      </c>
      <c r="M3954">
        <v>0</v>
      </c>
      <c r="N3954">
        <v>0</v>
      </c>
      <c r="O3954">
        <v>0</v>
      </c>
      <c r="P3954">
        <v>0</v>
      </c>
      <c r="Q3954">
        <v>22.1</v>
      </c>
      <c r="R3954">
        <v>29</v>
      </c>
      <c r="S3954">
        <v>13</v>
      </c>
      <c r="T3954">
        <v>10</v>
      </c>
      <c r="U3954">
        <v>7</v>
      </c>
      <c r="V3954">
        <v>22</v>
      </c>
      <c r="W3954">
        <v>4</v>
      </c>
      <c r="X3954" s="2">
        <v>0.31900000000000001</v>
      </c>
    </row>
    <row r="3955" spans="1:24" x14ac:dyDescent="0.25">
      <c r="A3955" t="str">
        <f t="shared" si="186"/>
        <v/>
      </c>
      <c r="B3955">
        <f t="shared" si="184"/>
        <v>1</v>
      </c>
      <c r="C3955" t="str">
        <f t="shared" si="185"/>
        <v/>
      </c>
      <c r="D3955">
        <v>2026</v>
      </c>
      <c r="E3955" t="s">
        <v>6310</v>
      </c>
      <c r="F3955" t="s">
        <v>4188</v>
      </c>
      <c r="G3955" t="s">
        <v>37</v>
      </c>
      <c r="H3955" t="s">
        <v>64</v>
      </c>
      <c r="I3955">
        <v>3</v>
      </c>
      <c r="J3955">
        <v>2</v>
      </c>
      <c r="K3955" s="29">
        <v>4.42</v>
      </c>
      <c r="L3955">
        <v>19</v>
      </c>
      <c r="M3955">
        <v>12</v>
      </c>
      <c r="N3955">
        <v>0</v>
      </c>
      <c r="O3955">
        <v>0</v>
      </c>
      <c r="P3955">
        <v>0</v>
      </c>
      <c r="Q3955">
        <v>57</v>
      </c>
      <c r="R3955">
        <v>52</v>
      </c>
      <c r="S3955">
        <v>31</v>
      </c>
      <c r="T3955">
        <v>28</v>
      </c>
      <c r="U3955">
        <v>22</v>
      </c>
      <c r="V3955">
        <v>60</v>
      </c>
      <c r="W3955">
        <v>1</v>
      </c>
      <c r="X3955" s="2">
        <v>0.24</v>
      </c>
    </row>
    <row r="3956" spans="1:24" x14ac:dyDescent="0.25">
      <c r="A3956" t="str">
        <f t="shared" si="186"/>
        <v/>
      </c>
      <c r="B3956" t="str">
        <f t="shared" si="184"/>
        <v/>
      </c>
      <c r="C3956" t="str">
        <f t="shared" si="185"/>
        <v/>
      </c>
      <c r="D3956">
        <v>2026</v>
      </c>
      <c r="E3956" t="s">
        <v>10395</v>
      </c>
      <c r="F3956" t="s">
        <v>4188</v>
      </c>
      <c r="G3956" t="s">
        <v>47</v>
      </c>
      <c r="H3956" t="s">
        <v>64</v>
      </c>
      <c r="I3956">
        <v>0</v>
      </c>
      <c r="J3956">
        <v>1</v>
      </c>
      <c r="K3956" s="29">
        <v>4.82</v>
      </c>
      <c r="L3956">
        <v>9</v>
      </c>
      <c r="M3956">
        <v>0</v>
      </c>
      <c r="N3956">
        <v>0</v>
      </c>
      <c r="O3956">
        <v>0</v>
      </c>
      <c r="P3956">
        <v>0</v>
      </c>
      <c r="Q3956">
        <v>9.1</v>
      </c>
      <c r="R3956">
        <v>10</v>
      </c>
      <c r="S3956">
        <v>5</v>
      </c>
      <c r="T3956">
        <v>5</v>
      </c>
      <c r="U3956">
        <v>3</v>
      </c>
      <c r="V3956">
        <v>9</v>
      </c>
      <c r="W3956">
        <v>6</v>
      </c>
      <c r="X3956" s="2">
        <v>0.27800000000000002</v>
      </c>
    </row>
    <row r="3957" spans="1:24" x14ac:dyDescent="0.25">
      <c r="A3957" t="str">
        <f t="shared" si="186"/>
        <v/>
      </c>
      <c r="B3957" t="str">
        <f t="shared" si="184"/>
        <v/>
      </c>
      <c r="C3957" t="str">
        <f t="shared" si="185"/>
        <v/>
      </c>
      <c r="D3957">
        <v>2026</v>
      </c>
      <c r="E3957" t="s">
        <v>10396</v>
      </c>
      <c r="F3957" t="s">
        <v>4188</v>
      </c>
      <c r="G3957" t="s">
        <v>47</v>
      </c>
      <c r="H3957" t="s">
        <v>64</v>
      </c>
      <c r="I3957">
        <v>2</v>
      </c>
      <c r="J3957">
        <v>0</v>
      </c>
      <c r="K3957" s="29">
        <v>4.95</v>
      </c>
      <c r="L3957">
        <v>12</v>
      </c>
      <c r="M3957">
        <v>2</v>
      </c>
      <c r="N3957">
        <v>0</v>
      </c>
      <c r="O3957">
        <v>0</v>
      </c>
      <c r="P3957">
        <v>0</v>
      </c>
      <c r="Q3957">
        <v>20</v>
      </c>
      <c r="R3957">
        <v>17</v>
      </c>
      <c r="S3957">
        <v>12</v>
      </c>
      <c r="T3957">
        <v>11</v>
      </c>
      <c r="U3957">
        <v>12</v>
      </c>
      <c r="V3957">
        <v>23</v>
      </c>
      <c r="W3957">
        <v>3</v>
      </c>
      <c r="X3957" s="2">
        <v>0.23</v>
      </c>
    </row>
    <row r="3958" spans="1:24" x14ac:dyDescent="0.25">
      <c r="A3958" t="str">
        <f t="shared" si="186"/>
        <v/>
      </c>
      <c r="B3958" t="str">
        <f t="shared" si="184"/>
        <v/>
      </c>
      <c r="C3958" t="str">
        <f t="shared" si="185"/>
        <v/>
      </c>
      <c r="D3958">
        <v>2026</v>
      </c>
      <c r="E3958" t="s">
        <v>10397</v>
      </c>
      <c r="F3958" t="s">
        <v>4188</v>
      </c>
      <c r="G3958" t="s">
        <v>47</v>
      </c>
      <c r="H3958" t="s">
        <v>64</v>
      </c>
      <c r="I3958">
        <v>4</v>
      </c>
      <c r="J3958">
        <v>4</v>
      </c>
      <c r="K3958" s="29">
        <v>5.4</v>
      </c>
      <c r="L3958">
        <v>25</v>
      </c>
      <c r="M3958">
        <v>0</v>
      </c>
      <c r="N3958">
        <v>0</v>
      </c>
      <c r="O3958">
        <v>0</v>
      </c>
      <c r="P3958">
        <v>7</v>
      </c>
      <c r="Q3958">
        <v>36.200000000000003</v>
      </c>
      <c r="R3958">
        <v>31</v>
      </c>
      <c r="S3958">
        <v>27</v>
      </c>
      <c r="T3958">
        <v>22</v>
      </c>
      <c r="U3958">
        <v>14</v>
      </c>
      <c r="V3958">
        <v>49</v>
      </c>
      <c r="W3958">
        <v>7</v>
      </c>
      <c r="X3958" s="2">
        <v>0.223</v>
      </c>
    </row>
    <row r="3959" spans="1:24" x14ac:dyDescent="0.25">
      <c r="A3959">
        <f t="shared" si="186"/>
        <v>1</v>
      </c>
      <c r="B3959" t="str">
        <f t="shared" si="184"/>
        <v/>
      </c>
      <c r="C3959" t="str">
        <f t="shared" si="185"/>
        <v/>
      </c>
      <c r="D3959">
        <v>2026</v>
      </c>
      <c r="E3959" t="s">
        <v>10398</v>
      </c>
      <c r="F3959" t="s">
        <v>4188</v>
      </c>
      <c r="G3959" t="s">
        <v>29</v>
      </c>
      <c r="H3959" t="s">
        <v>64</v>
      </c>
      <c r="I3959">
        <v>2</v>
      </c>
      <c r="J3959">
        <v>0</v>
      </c>
      <c r="K3959" s="29">
        <v>5.48</v>
      </c>
      <c r="L3959">
        <v>15</v>
      </c>
      <c r="M3959">
        <v>2</v>
      </c>
      <c r="N3959">
        <v>0</v>
      </c>
      <c r="O3959">
        <v>0</v>
      </c>
      <c r="P3959">
        <v>0</v>
      </c>
      <c r="Q3959">
        <v>23</v>
      </c>
      <c r="R3959">
        <v>27</v>
      </c>
      <c r="S3959">
        <v>18</v>
      </c>
      <c r="T3959">
        <v>14</v>
      </c>
      <c r="U3959">
        <v>10</v>
      </c>
      <c r="V3959">
        <v>24</v>
      </c>
      <c r="W3959">
        <v>5</v>
      </c>
      <c r="X3959" s="2">
        <v>0.27800000000000002</v>
      </c>
    </row>
    <row r="3960" spans="1:24" x14ac:dyDescent="0.25">
      <c r="A3960">
        <f t="shared" si="186"/>
        <v>1</v>
      </c>
      <c r="B3960" t="str">
        <f t="shared" si="184"/>
        <v/>
      </c>
      <c r="C3960" t="str">
        <f t="shared" si="185"/>
        <v/>
      </c>
      <c r="D3960">
        <v>2026</v>
      </c>
      <c r="E3960" t="s">
        <v>10399</v>
      </c>
      <c r="F3960" t="s">
        <v>4188</v>
      </c>
      <c r="G3960" t="s">
        <v>32</v>
      </c>
      <c r="H3960" t="s">
        <v>64</v>
      </c>
      <c r="I3960">
        <v>1</v>
      </c>
      <c r="J3960">
        <v>0</v>
      </c>
      <c r="K3960" s="29">
        <v>5.77</v>
      </c>
      <c r="L3960">
        <v>30</v>
      </c>
      <c r="M3960">
        <v>0</v>
      </c>
      <c r="N3960">
        <v>0</v>
      </c>
      <c r="O3960">
        <v>0</v>
      </c>
      <c r="P3960">
        <v>1</v>
      </c>
      <c r="Q3960">
        <v>34.1</v>
      </c>
      <c r="R3960">
        <v>32</v>
      </c>
      <c r="S3960">
        <v>23</v>
      </c>
      <c r="T3960">
        <v>22</v>
      </c>
      <c r="U3960">
        <v>12</v>
      </c>
      <c r="V3960">
        <v>48</v>
      </c>
      <c r="W3960">
        <v>2</v>
      </c>
      <c r="X3960" s="2">
        <v>0.23699999999999999</v>
      </c>
    </row>
    <row r="3961" spans="1:24" x14ac:dyDescent="0.25">
      <c r="A3961" t="str">
        <f t="shared" si="186"/>
        <v/>
      </c>
      <c r="B3961" t="str">
        <f t="shared" si="184"/>
        <v/>
      </c>
      <c r="C3961" t="str">
        <f t="shared" si="185"/>
        <v/>
      </c>
      <c r="D3961">
        <v>2026</v>
      </c>
      <c r="E3961" t="s">
        <v>10400</v>
      </c>
      <c r="F3961" t="s">
        <v>4188</v>
      </c>
      <c r="G3961" t="s">
        <v>24</v>
      </c>
      <c r="H3961" t="s">
        <v>64</v>
      </c>
      <c r="I3961">
        <v>3</v>
      </c>
      <c r="J3961">
        <v>3</v>
      </c>
      <c r="K3961" s="29">
        <v>7.17</v>
      </c>
      <c r="L3961">
        <v>17</v>
      </c>
      <c r="M3961">
        <v>10</v>
      </c>
      <c r="N3961">
        <v>0</v>
      </c>
      <c r="O3961">
        <v>0</v>
      </c>
      <c r="P3961">
        <v>1</v>
      </c>
      <c r="Q3961">
        <v>37.200000000000003</v>
      </c>
      <c r="R3961">
        <v>53</v>
      </c>
      <c r="S3961">
        <v>34</v>
      </c>
      <c r="T3961">
        <v>30</v>
      </c>
      <c r="U3961">
        <v>12</v>
      </c>
      <c r="V3961">
        <v>37</v>
      </c>
      <c r="W3961">
        <v>6</v>
      </c>
      <c r="X3961" s="2">
        <v>0.32900000000000001</v>
      </c>
    </row>
    <row r="3962" spans="1:24" x14ac:dyDescent="0.25">
      <c r="A3962" t="str">
        <f t="shared" si="186"/>
        <v/>
      </c>
      <c r="B3962" t="str">
        <f t="shared" si="184"/>
        <v/>
      </c>
      <c r="C3962" t="str">
        <f t="shared" si="185"/>
        <v/>
      </c>
      <c r="D3962">
        <v>2026</v>
      </c>
      <c r="E3962" t="s">
        <v>10401</v>
      </c>
      <c r="F3962" t="s">
        <v>4188</v>
      </c>
      <c r="G3962" t="s">
        <v>47</v>
      </c>
      <c r="H3962" t="s">
        <v>64</v>
      </c>
      <c r="I3962">
        <v>0</v>
      </c>
      <c r="J3962">
        <v>0</v>
      </c>
      <c r="K3962" s="29">
        <v>13.5</v>
      </c>
      <c r="L3962">
        <v>7</v>
      </c>
      <c r="M3962">
        <v>1</v>
      </c>
      <c r="N3962">
        <v>0</v>
      </c>
      <c r="O3962">
        <v>0</v>
      </c>
      <c r="P3962">
        <v>0</v>
      </c>
      <c r="Q3962">
        <v>7.1</v>
      </c>
      <c r="R3962">
        <v>7</v>
      </c>
      <c r="S3962">
        <v>11</v>
      </c>
      <c r="T3962">
        <v>11</v>
      </c>
      <c r="U3962">
        <v>6</v>
      </c>
      <c r="V3962">
        <v>8</v>
      </c>
      <c r="W3962">
        <v>6</v>
      </c>
      <c r="X3962" s="2">
        <v>0.24099999999999999</v>
      </c>
    </row>
    <row r="3963" spans="1:24" x14ac:dyDescent="0.25">
      <c r="A3963" t="str">
        <f t="shared" si="186"/>
        <v/>
      </c>
      <c r="B3963" t="str">
        <f t="shared" si="184"/>
        <v/>
      </c>
      <c r="C3963" t="str">
        <f t="shared" si="185"/>
        <v/>
      </c>
      <c r="D3963">
        <v>2026</v>
      </c>
      <c r="E3963" t="s">
        <v>10402</v>
      </c>
      <c r="F3963" t="s">
        <v>4188</v>
      </c>
      <c r="G3963" t="s">
        <v>24</v>
      </c>
      <c r="H3963" t="s">
        <v>64</v>
      </c>
      <c r="I3963">
        <v>0</v>
      </c>
      <c r="J3963">
        <v>0</v>
      </c>
      <c r="K3963" s="29">
        <v>20.25</v>
      </c>
      <c r="L3963">
        <v>3</v>
      </c>
      <c r="M3963">
        <v>0</v>
      </c>
      <c r="N3963">
        <v>0</v>
      </c>
      <c r="O3963">
        <v>0</v>
      </c>
      <c r="P3963">
        <v>0</v>
      </c>
      <c r="Q3963">
        <v>1.1000000000000001</v>
      </c>
      <c r="R3963">
        <v>3</v>
      </c>
      <c r="S3963">
        <v>3</v>
      </c>
      <c r="T3963">
        <v>3</v>
      </c>
      <c r="U3963">
        <v>2</v>
      </c>
      <c r="V3963">
        <v>2</v>
      </c>
      <c r="W3963">
        <v>2</v>
      </c>
      <c r="X3963" s="2">
        <v>0.42899999999999999</v>
      </c>
    </row>
    <row r="3964" spans="1:24" x14ac:dyDescent="0.25">
      <c r="A3964" t="str">
        <f t="shared" si="186"/>
        <v/>
      </c>
      <c r="B3964" t="str">
        <f t="shared" si="184"/>
        <v/>
      </c>
      <c r="C3964" t="str">
        <f t="shared" si="185"/>
        <v/>
      </c>
      <c r="D3964">
        <v>2026</v>
      </c>
      <c r="E3964" t="s">
        <v>10403</v>
      </c>
      <c r="F3964" t="s">
        <v>4224</v>
      </c>
      <c r="G3964" t="s">
        <v>24</v>
      </c>
      <c r="H3964" t="s">
        <v>64</v>
      </c>
      <c r="I3964">
        <v>5</v>
      </c>
      <c r="J3964">
        <v>1</v>
      </c>
      <c r="K3964" s="29">
        <v>2.77</v>
      </c>
      <c r="L3964">
        <v>16</v>
      </c>
      <c r="M3964">
        <v>7</v>
      </c>
      <c r="N3964">
        <v>0</v>
      </c>
      <c r="O3964">
        <v>0</v>
      </c>
      <c r="P3964">
        <v>4</v>
      </c>
      <c r="Q3964">
        <v>68.099999999999994</v>
      </c>
      <c r="R3964">
        <v>51</v>
      </c>
      <c r="S3964">
        <v>24</v>
      </c>
      <c r="T3964">
        <v>21</v>
      </c>
      <c r="U3964">
        <v>24</v>
      </c>
      <c r="V3964">
        <v>93</v>
      </c>
      <c r="W3964">
        <v>6</v>
      </c>
      <c r="X3964" s="2">
        <v>0.20599999999999999</v>
      </c>
    </row>
    <row r="3965" spans="1:24" x14ac:dyDescent="0.25">
      <c r="A3965" t="str">
        <f t="shared" si="186"/>
        <v/>
      </c>
      <c r="B3965">
        <f t="shared" si="184"/>
        <v>1</v>
      </c>
      <c r="C3965" t="str">
        <f t="shared" si="185"/>
        <v/>
      </c>
      <c r="D3965">
        <v>2026</v>
      </c>
      <c r="E3965" t="s">
        <v>6393</v>
      </c>
      <c r="F3965" t="s">
        <v>4224</v>
      </c>
      <c r="G3965" t="s">
        <v>24</v>
      </c>
      <c r="H3965" t="s">
        <v>64</v>
      </c>
      <c r="I3965">
        <v>10</v>
      </c>
      <c r="J3965">
        <v>2</v>
      </c>
      <c r="K3965" s="29">
        <v>3.19</v>
      </c>
      <c r="L3965">
        <v>16</v>
      </c>
      <c r="M3965">
        <v>16</v>
      </c>
      <c r="N3965">
        <v>1</v>
      </c>
      <c r="O3965">
        <v>1</v>
      </c>
      <c r="P3965">
        <v>0</v>
      </c>
      <c r="Q3965">
        <v>87.1</v>
      </c>
      <c r="R3965">
        <v>67</v>
      </c>
      <c r="S3965">
        <v>33</v>
      </c>
      <c r="T3965">
        <v>31</v>
      </c>
      <c r="U3965">
        <v>22</v>
      </c>
      <c r="V3965">
        <v>87</v>
      </c>
      <c r="W3965">
        <v>6</v>
      </c>
      <c r="X3965" s="2">
        <v>0.20899999999999999</v>
      </c>
    </row>
    <row r="3966" spans="1:24" x14ac:dyDescent="0.25">
      <c r="A3966" t="str">
        <f t="shared" si="186"/>
        <v/>
      </c>
      <c r="B3966" t="str">
        <f t="shared" si="184"/>
        <v/>
      </c>
      <c r="C3966" t="str">
        <f t="shared" si="185"/>
        <v/>
      </c>
      <c r="D3966">
        <v>2026</v>
      </c>
      <c r="E3966" t="s">
        <v>10404</v>
      </c>
      <c r="F3966" t="s">
        <v>4224</v>
      </c>
      <c r="G3966" t="s">
        <v>24</v>
      </c>
      <c r="H3966" t="s">
        <v>64</v>
      </c>
      <c r="I3966">
        <v>5</v>
      </c>
      <c r="J3966">
        <v>6</v>
      </c>
      <c r="K3966" s="29">
        <v>3.32</v>
      </c>
      <c r="L3966">
        <v>17</v>
      </c>
      <c r="M3966">
        <v>17</v>
      </c>
      <c r="N3966">
        <v>0</v>
      </c>
      <c r="O3966">
        <v>0</v>
      </c>
      <c r="P3966">
        <v>0</v>
      </c>
      <c r="Q3966">
        <v>86.2</v>
      </c>
      <c r="R3966">
        <v>76</v>
      </c>
      <c r="S3966">
        <v>37</v>
      </c>
      <c r="T3966">
        <v>32</v>
      </c>
      <c r="U3966">
        <v>17</v>
      </c>
      <c r="V3966">
        <v>108</v>
      </c>
      <c r="W3966">
        <v>10</v>
      </c>
      <c r="X3966" s="2">
        <v>0.23400000000000001</v>
      </c>
    </row>
    <row r="3967" spans="1:24" x14ac:dyDescent="0.25">
      <c r="A3967" t="str">
        <f t="shared" si="186"/>
        <v/>
      </c>
      <c r="B3967" t="str">
        <f t="shared" si="184"/>
        <v/>
      </c>
      <c r="C3967" t="str">
        <f t="shared" si="185"/>
        <v/>
      </c>
      <c r="D3967">
        <v>2026</v>
      </c>
      <c r="E3967" t="s">
        <v>10405</v>
      </c>
      <c r="F3967" t="s">
        <v>4224</v>
      </c>
      <c r="G3967" t="s">
        <v>24</v>
      </c>
      <c r="H3967" t="s">
        <v>64</v>
      </c>
      <c r="I3967">
        <v>10</v>
      </c>
      <c r="J3967">
        <v>3</v>
      </c>
      <c r="K3967" s="29">
        <v>3.52</v>
      </c>
      <c r="L3967">
        <v>15</v>
      </c>
      <c r="M3967">
        <v>15</v>
      </c>
      <c r="N3967">
        <v>1</v>
      </c>
      <c r="O3967">
        <v>0</v>
      </c>
      <c r="P3967">
        <v>0</v>
      </c>
      <c r="Q3967">
        <v>79.099999999999994</v>
      </c>
      <c r="R3967">
        <v>71</v>
      </c>
      <c r="S3967">
        <v>41</v>
      </c>
      <c r="T3967">
        <v>31</v>
      </c>
      <c r="U3967">
        <v>30</v>
      </c>
      <c r="V3967">
        <v>103</v>
      </c>
      <c r="W3967">
        <v>5</v>
      </c>
      <c r="X3967" s="2">
        <v>0.23699999999999999</v>
      </c>
    </row>
    <row r="3968" spans="1:24" x14ac:dyDescent="0.25">
      <c r="A3968" t="str">
        <f t="shared" si="186"/>
        <v/>
      </c>
      <c r="B3968" t="str">
        <f t="shared" si="184"/>
        <v/>
      </c>
      <c r="C3968" t="str">
        <f t="shared" si="185"/>
        <v/>
      </c>
      <c r="D3968">
        <v>2026</v>
      </c>
      <c r="E3968" t="s">
        <v>10406</v>
      </c>
      <c r="F3968" t="s">
        <v>4224</v>
      </c>
      <c r="G3968" t="s">
        <v>47</v>
      </c>
      <c r="H3968" t="s">
        <v>64</v>
      </c>
      <c r="I3968">
        <v>0</v>
      </c>
      <c r="J3968">
        <v>0</v>
      </c>
      <c r="K3968" s="29">
        <v>0</v>
      </c>
      <c r="L3968">
        <v>1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2</v>
      </c>
      <c r="V3968">
        <v>0</v>
      </c>
      <c r="W3968">
        <v>0</v>
      </c>
      <c r="X3968" s="2">
        <v>0</v>
      </c>
    </row>
    <row r="3969" spans="1:24" x14ac:dyDescent="0.25">
      <c r="A3969" t="str">
        <f t="shared" si="186"/>
        <v/>
      </c>
      <c r="B3969" t="str">
        <f t="shared" si="184"/>
        <v/>
      </c>
      <c r="C3969" t="str">
        <f t="shared" si="185"/>
        <v/>
      </c>
      <c r="D3969">
        <v>2026</v>
      </c>
      <c r="E3969" t="s">
        <v>4227</v>
      </c>
      <c r="F3969" t="s">
        <v>4224</v>
      </c>
      <c r="G3969" t="s">
        <v>47</v>
      </c>
      <c r="H3969" t="s">
        <v>64</v>
      </c>
      <c r="I3969">
        <v>0</v>
      </c>
      <c r="J3969">
        <v>0</v>
      </c>
      <c r="K3969" s="29">
        <v>0</v>
      </c>
      <c r="L3969">
        <v>1</v>
      </c>
      <c r="M3969">
        <v>0</v>
      </c>
      <c r="N3969">
        <v>0</v>
      </c>
      <c r="O3969">
        <v>0</v>
      </c>
      <c r="P3969">
        <v>0</v>
      </c>
      <c r="Q3969">
        <v>1</v>
      </c>
      <c r="R3969">
        <v>1</v>
      </c>
      <c r="S3969">
        <v>0</v>
      </c>
      <c r="T3969">
        <v>0</v>
      </c>
      <c r="U3969">
        <v>1</v>
      </c>
      <c r="V3969">
        <v>0</v>
      </c>
      <c r="W3969">
        <v>0</v>
      </c>
      <c r="X3969" s="2">
        <v>0.25</v>
      </c>
    </row>
    <row r="3970" spans="1:24" x14ac:dyDescent="0.25">
      <c r="A3970">
        <f t="shared" si="186"/>
        <v>1</v>
      </c>
      <c r="B3970" t="str">
        <f t="shared" ref="B3970:B4033" si="187">IF(COUNTIFS(Draft_Player,$E3970),COUNTIFS(Draft_Player,$E3970),"")</f>
        <v/>
      </c>
      <c r="C3970" t="str">
        <f t="shared" ref="C3970:C4033" si="188">IF(COUNTIFS(Transfers_Player,$E3970),COUNTIFS(Transfers_Player,$E3970),"")</f>
        <v/>
      </c>
      <c r="D3970">
        <v>2026</v>
      </c>
      <c r="E3970" t="s">
        <v>10407</v>
      </c>
      <c r="F3970" t="s">
        <v>4224</v>
      </c>
      <c r="G3970" t="s">
        <v>29</v>
      </c>
      <c r="H3970" t="s">
        <v>64</v>
      </c>
      <c r="I3970">
        <v>0</v>
      </c>
      <c r="J3970">
        <v>0</v>
      </c>
      <c r="K3970" s="29">
        <v>1.42</v>
      </c>
      <c r="L3970">
        <v>11</v>
      </c>
      <c r="M3970">
        <v>0</v>
      </c>
      <c r="N3970">
        <v>0</v>
      </c>
      <c r="O3970">
        <v>0</v>
      </c>
      <c r="P3970">
        <v>0</v>
      </c>
      <c r="Q3970">
        <v>12.2</v>
      </c>
      <c r="R3970">
        <v>8</v>
      </c>
      <c r="S3970">
        <v>2</v>
      </c>
      <c r="T3970">
        <v>2</v>
      </c>
      <c r="U3970">
        <v>5</v>
      </c>
      <c r="V3970">
        <v>13</v>
      </c>
      <c r="W3970">
        <v>3</v>
      </c>
      <c r="X3970" s="2">
        <v>0.186</v>
      </c>
    </row>
    <row r="3971" spans="1:24" x14ac:dyDescent="0.25">
      <c r="A3971" t="str">
        <f t="shared" si="186"/>
        <v/>
      </c>
      <c r="B3971">
        <f t="shared" si="187"/>
        <v>1</v>
      </c>
      <c r="C3971" t="str">
        <f t="shared" si="188"/>
        <v/>
      </c>
      <c r="D3971">
        <v>2026</v>
      </c>
      <c r="E3971" t="s">
        <v>6366</v>
      </c>
      <c r="F3971" t="s">
        <v>4224</v>
      </c>
      <c r="G3971" t="s">
        <v>37</v>
      </c>
      <c r="H3971" t="s">
        <v>64</v>
      </c>
      <c r="I3971">
        <v>1</v>
      </c>
      <c r="J3971">
        <v>0</v>
      </c>
      <c r="K3971" s="29">
        <v>2.4500000000000002</v>
      </c>
      <c r="L3971">
        <v>6</v>
      </c>
      <c r="M3971">
        <v>0</v>
      </c>
      <c r="N3971">
        <v>0</v>
      </c>
      <c r="O3971">
        <v>0</v>
      </c>
      <c r="P3971">
        <v>0</v>
      </c>
      <c r="Q3971">
        <v>11</v>
      </c>
      <c r="R3971">
        <v>6</v>
      </c>
      <c r="S3971">
        <v>4</v>
      </c>
      <c r="T3971">
        <v>3</v>
      </c>
      <c r="U3971">
        <v>6</v>
      </c>
      <c r="V3971">
        <v>11</v>
      </c>
      <c r="W3971">
        <v>2</v>
      </c>
      <c r="X3971" s="2">
        <v>0.16700000000000001</v>
      </c>
    </row>
    <row r="3972" spans="1:24" x14ac:dyDescent="0.25">
      <c r="A3972" t="str">
        <f t="shared" si="186"/>
        <v/>
      </c>
      <c r="B3972" t="str">
        <f t="shared" si="187"/>
        <v/>
      </c>
      <c r="C3972" t="str">
        <f t="shared" si="188"/>
        <v/>
      </c>
      <c r="D3972">
        <v>2026</v>
      </c>
      <c r="E3972" t="s">
        <v>10408</v>
      </c>
      <c r="F3972" t="s">
        <v>4224</v>
      </c>
      <c r="G3972" t="s">
        <v>37</v>
      </c>
      <c r="H3972" t="s">
        <v>64</v>
      </c>
      <c r="I3972">
        <v>4</v>
      </c>
      <c r="J3972">
        <v>2</v>
      </c>
      <c r="K3972" s="29">
        <v>2.48</v>
      </c>
      <c r="L3972">
        <v>19</v>
      </c>
      <c r="M3972">
        <v>1</v>
      </c>
      <c r="N3972">
        <v>0</v>
      </c>
      <c r="O3972">
        <v>0</v>
      </c>
      <c r="P3972">
        <v>3</v>
      </c>
      <c r="Q3972">
        <v>36.1</v>
      </c>
      <c r="R3972">
        <v>32</v>
      </c>
      <c r="S3972">
        <v>12</v>
      </c>
      <c r="T3972">
        <v>10</v>
      </c>
      <c r="U3972">
        <v>5</v>
      </c>
      <c r="V3972">
        <v>38</v>
      </c>
      <c r="W3972">
        <v>1</v>
      </c>
      <c r="X3972" s="2">
        <v>0.23899999999999999</v>
      </c>
    </row>
    <row r="3973" spans="1:24" x14ac:dyDescent="0.25">
      <c r="A3973" t="str">
        <f t="shared" si="186"/>
        <v/>
      </c>
      <c r="B3973" t="str">
        <f t="shared" si="187"/>
        <v/>
      </c>
      <c r="C3973" t="str">
        <f t="shared" si="188"/>
        <v/>
      </c>
      <c r="D3973">
        <v>2026</v>
      </c>
      <c r="E3973" t="s">
        <v>10409</v>
      </c>
      <c r="F3973" t="s">
        <v>4224</v>
      </c>
      <c r="G3973" t="s">
        <v>47</v>
      </c>
      <c r="H3973" t="s">
        <v>64</v>
      </c>
      <c r="I3973">
        <v>2</v>
      </c>
      <c r="J3973">
        <v>0</v>
      </c>
      <c r="K3973" s="29">
        <v>2.4900000000000002</v>
      </c>
      <c r="L3973">
        <v>20</v>
      </c>
      <c r="M3973">
        <v>0</v>
      </c>
      <c r="N3973">
        <v>0</v>
      </c>
      <c r="O3973">
        <v>0</v>
      </c>
      <c r="P3973">
        <v>2</v>
      </c>
      <c r="Q3973">
        <v>47</v>
      </c>
      <c r="R3973">
        <v>33</v>
      </c>
      <c r="S3973">
        <v>15</v>
      </c>
      <c r="T3973">
        <v>13</v>
      </c>
      <c r="U3973">
        <v>12</v>
      </c>
      <c r="V3973">
        <v>59</v>
      </c>
      <c r="W3973">
        <v>7</v>
      </c>
      <c r="X3973" s="2">
        <v>0.191</v>
      </c>
    </row>
    <row r="3974" spans="1:24" x14ac:dyDescent="0.25">
      <c r="A3974" t="str">
        <f t="shared" si="186"/>
        <v/>
      </c>
      <c r="B3974" t="str">
        <f t="shared" si="187"/>
        <v/>
      </c>
      <c r="C3974" t="str">
        <f t="shared" si="188"/>
        <v/>
      </c>
      <c r="D3974">
        <v>2026</v>
      </c>
      <c r="E3974" t="s">
        <v>10410</v>
      </c>
      <c r="F3974" t="s">
        <v>4224</v>
      </c>
      <c r="G3974" t="s">
        <v>24</v>
      </c>
      <c r="H3974" t="s">
        <v>64</v>
      </c>
      <c r="I3974">
        <v>0</v>
      </c>
      <c r="J3974">
        <v>0</v>
      </c>
      <c r="K3974" s="29">
        <v>4.8499999999999996</v>
      </c>
      <c r="L3974">
        <v>10</v>
      </c>
      <c r="M3974">
        <v>0</v>
      </c>
      <c r="N3974">
        <v>0</v>
      </c>
      <c r="O3974">
        <v>0</v>
      </c>
      <c r="P3974">
        <v>0</v>
      </c>
      <c r="Q3974">
        <v>13</v>
      </c>
      <c r="R3974">
        <v>15</v>
      </c>
      <c r="S3974">
        <v>7</v>
      </c>
      <c r="T3974">
        <v>7</v>
      </c>
      <c r="U3974">
        <v>3</v>
      </c>
      <c r="V3974">
        <v>15</v>
      </c>
      <c r="W3974">
        <v>2</v>
      </c>
      <c r="X3974" s="2">
        <v>0.3</v>
      </c>
    </row>
    <row r="3975" spans="1:24" x14ac:dyDescent="0.25">
      <c r="A3975" t="str">
        <f t="shared" si="186"/>
        <v/>
      </c>
      <c r="B3975" t="str">
        <f t="shared" si="187"/>
        <v/>
      </c>
      <c r="C3975" t="str">
        <f t="shared" si="188"/>
        <v/>
      </c>
      <c r="D3975">
        <v>2026</v>
      </c>
      <c r="E3975" t="s">
        <v>10411</v>
      </c>
      <c r="F3975" t="s">
        <v>4224</v>
      </c>
      <c r="G3975" t="s">
        <v>37</v>
      </c>
      <c r="H3975" t="s">
        <v>64</v>
      </c>
      <c r="I3975">
        <v>0</v>
      </c>
      <c r="J3975">
        <v>1</v>
      </c>
      <c r="K3975" s="29">
        <v>5.25</v>
      </c>
      <c r="L3975">
        <v>15</v>
      </c>
      <c r="M3975">
        <v>0</v>
      </c>
      <c r="N3975">
        <v>0</v>
      </c>
      <c r="O3975">
        <v>0</v>
      </c>
      <c r="P3975">
        <v>0</v>
      </c>
      <c r="Q3975">
        <v>24</v>
      </c>
      <c r="R3975">
        <v>26</v>
      </c>
      <c r="S3975">
        <v>15</v>
      </c>
      <c r="T3975">
        <v>14</v>
      </c>
      <c r="U3975">
        <v>6</v>
      </c>
      <c r="V3975">
        <v>31</v>
      </c>
      <c r="W3975">
        <v>1</v>
      </c>
      <c r="X3975" s="2">
        <v>0.26</v>
      </c>
    </row>
    <row r="3976" spans="1:24" x14ac:dyDescent="0.25">
      <c r="A3976" t="str">
        <f t="shared" si="186"/>
        <v/>
      </c>
      <c r="B3976" t="str">
        <f t="shared" si="187"/>
        <v/>
      </c>
      <c r="C3976" t="str">
        <f t="shared" si="188"/>
        <v/>
      </c>
      <c r="D3976">
        <v>2026</v>
      </c>
      <c r="E3976" t="s">
        <v>10412</v>
      </c>
      <c r="F3976" t="s">
        <v>4224</v>
      </c>
      <c r="G3976" t="s">
        <v>37</v>
      </c>
      <c r="H3976" t="s">
        <v>64</v>
      </c>
      <c r="I3976">
        <v>1</v>
      </c>
      <c r="J3976">
        <v>2</v>
      </c>
      <c r="K3976" s="29">
        <v>5.4</v>
      </c>
      <c r="L3976">
        <v>17</v>
      </c>
      <c r="M3976">
        <v>0</v>
      </c>
      <c r="N3976">
        <v>0</v>
      </c>
      <c r="O3976">
        <v>0</v>
      </c>
      <c r="P3976">
        <v>3</v>
      </c>
      <c r="Q3976">
        <v>18.100000000000001</v>
      </c>
      <c r="R3976">
        <v>20</v>
      </c>
      <c r="S3976">
        <v>13</v>
      </c>
      <c r="T3976">
        <v>11</v>
      </c>
      <c r="U3976">
        <v>9</v>
      </c>
      <c r="V3976">
        <v>26</v>
      </c>
      <c r="W3976">
        <v>1</v>
      </c>
      <c r="X3976" s="2">
        <v>0.27</v>
      </c>
    </row>
    <row r="3977" spans="1:24" x14ac:dyDescent="0.25">
      <c r="A3977" t="str">
        <f t="shared" si="186"/>
        <v/>
      </c>
      <c r="B3977">
        <f t="shared" si="187"/>
        <v>1</v>
      </c>
      <c r="C3977" t="str">
        <f t="shared" si="188"/>
        <v/>
      </c>
      <c r="D3977">
        <v>2026</v>
      </c>
      <c r="E3977" t="s">
        <v>6359</v>
      </c>
      <c r="F3977" t="s">
        <v>4224</v>
      </c>
      <c r="G3977" t="s">
        <v>24</v>
      </c>
      <c r="H3977" t="s">
        <v>64</v>
      </c>
      <c r="I3977">
        <v>2</v>
      </c>
      <c r="J3977">
        <v>2</v>
      </c>
      <c r="K3977" s="29">
        <v>7</v>
      </c>
      <c r="L3977">
        <v>11</v>
      </c>
      <c r="M3977">
        <v>2</v>
      </c>
      <c r="N3977">
        <v>0</v>
      </c>
      <c r="O3977">
        <v>0</v>
      </c>
      <c r="P3977">
        <v>0</v>
      </c>
      <c r="Q3977">
        <v>18</v>
      </c>
      <c r="R3977">
        <v>20</v>
      </c>
      <c r="S3977">
        <v>14</v>
      </c>
      <c r="T3977">
        <v>14</v>
      </c>
      <c r="U3977">
        <v>10</v>
      </c>
      <c r="V3977">
        <v>17</v>
      </c>
      <c r="W3977">
        <v>4</v>
      </c>
      <c r="X3977" s="2">
        <v>0.28999999999999998</v>
      </c>
    </row>
    <row r="3978" spans="1:24" x14ac:dyDescent="0.25">
      <c r="A3978" t="str">
        <f t="shared" si="186"/>
        <v/>
      </c>
      <c r="B3978" t="str">
        <f t="shared" si="187"/>
        <v/>
      </c>
      <c r="C3978" t="str">
        <f t="shared" si="188"/>
        <v/>
      </c>
      <c r="D3978">
        <v>2026</v>
      </c>
      <c r="E3978" t="s">
        <v>10413</v>
      </c>
      <c r="F3978" t="s">
        <v>4224</v>
      </c>
      <c r="G3978" t="s">
        <v>37</v>
      </c>
      <c r="H3978" t="s">
        <v>64</v>
      </c>
      <c r="I3978">
        <v>0</v>
      </c>
      <c r="J3978">
        <v>0</v>
      </c>
      <c r="K3978" s="29">
        <v>7.11</v>
      </c>
      <c r="L3978">
        <v>9</v>
      </c>
      <c r="M3978">
        <v>0</v>
      </c>
      <c r="N3978">
        <v>0</v>
      </c>
      <c r="O3978">
        <v>0</v>
      </c>
      <c r="P3978">
        <v>0</v>
      </c>
      <c r="Q3978">
        <v>6.1</v>
      </c>
      <c r="R3978">
        <v>9</v>
      </c>
      <c r="S3978">
        <v>6</v>
      </c>
      <c r="T3978">
        <v>5</v>
      </c>
      <c r="U3978">
        <v>4</v>
      </c>
      <c r="V3978">
        <v>5</v>
      </c>
      <c r="W3978">
        <v>1</v>
      </c>
      <c r="X3978" s="2">
        <v>0.33300000000000002</v>
      </c>
    </row>
    <row r="3979" spans="1:24" x14ac:dyDescent="0.25">
      <c r="A3979" t="str">
        <f t="shared" si="186"/>
        <v/>
      </c>
      <c r="B3979">
        <f t="shared" si="187"/>
        <v>1</v>
      </c>
      <c r="C3979" t="str">
        <f t="shared" si="188"/>
        <v/>
      </c>
      <c r="D3979">
        <v>2026</v>
      </c>
      <c r="E3979" t="s">
        <v>6347</v>
      </c>
      <c r="F3979" t="s">
        <v>4224</v>
      </c>
      <c r="G3979" t="s">
        <v>37</v>
      </c>
      <c r="H3979" t="s">
        <v>64</v>
      </c>
      <c r="I3979">
        <v>2</v>
      </c>
      <c r="J3979">
        <v>1</v>
      </c>
      <c r="K3979" s="29">
        <v>7.24</v>
      </c>
      <c r="L3979">
        <v>6</v>
      </c>
      <c r="M3979">
        <v>4</v>
      </c>
      <c r="N3979">
        <v>0</v>
      </c>
      <c r="O3979">
        <v>0</v>
      </c>
      <c r="P3979">
        <v>0</v>
      </c>
      <c r="Q3979">
        <v>13.2</v>
      </c>
      <c r="R3979">
        <v>14</v>
      </c>
      <c r="S3979">
        <v>11</v>
      </c>
      <c r="T3979">
        <v>11</v>
      </c>
      <c r="U3979">
        <v>7</v>
      </c>
      <c r="V3979">
        <v>9</v>
      </c>
      <c r="W3979">
        <v>1</v>
      </c>
      <c r="X3979" s="2">
        <v>0.28599999999999998</v>
      </c>
    </row>
    <row r="3980" spans="1:24" x14ac:dyDescent="0.25">
      <c r="A3980" t="str">
        <f t="shared" si="186"/>
        <v/>
      </c>
      <c r="B3980" t="str">
        <f t="shared" si="187"/>
        <v/>
      </c>
      <c r="C3980" t="str">
        <f t="shared" si="188"/>
        <v/>
      </c>
      <c r="D3980">
        <v>2026</v>
      </c>
      <c r="E3980" t="s">
        <v>10414</v>
      </c>
      <c r="F3980" t="s">
        <v>4224</v>
      </c>
      <c r="G3980" t="s">
        <v>47</v>
      </c>
      <c r="H3980" t="s">
        <v>64</v>
      </c>
      <c r="I3980">
        <v>0</v>
      </c>
      <c r="J3980">
        <v>0</v>
      </c>
      <c r="K3980" s="29">
        <v>10.119999999999999</v>
      </c>
      <c r="L3980">
        <v>6</v>
      </c>
      <c r="M3980">
        <v>0</v>
      </c>
      <c r="N3980">
        <v>0</v>
      </c>
      <c r="O3980">
        <v>0</v>
      </c>
      <c r="P3980">
        <v>0</v>
      </c>
      <c r="Q3980">
        <v>5.0999999999999996</v>
      </c>
      <c r="R3980">
        <v>7</v>
      </c>
      <c r="S3980">
        <v>8</v>
      </c>
      <c r="T3980">
        <v>6</v>
      </c>
      <c r="U3980">
        <v>1</v>
      </c>
      <c r="V3980">
        <v>5</v>
      </c>
      <c r="W3980">
        <v>0</v>
      </c>
      <c r="X3980" s="2">
        <v>0.318</v>
      </c>
    </row>
    <row r="3981" spans="1:24" x14ac:dyDescent="0.25">
      <c r="A3981" t="str">
        <f t="shared" si="186"/>
        <v/>
      </c>
      <c r="B3981" t="str">
        <f t="shared" si="187"/>
        <v/>
      </c>
      <c r="C3981" t="str">
        <f t="shared" si="188"/>
        <v/>
      </c>
      <c r="D3981">
        <v>2026</v>
      </c>
      <c r="E3981" t="s">
        <v>10415</v>
      </c>
      <c r="F3981" t="s">
        <v>4224</v>
      </c>
      <c r="G3981" t="s">
        <v>47</v>
      </c>
      <c r="H3981" t="s">
        <v>64</v>
      </c>
      <c r="I3981">
        <v>0</v>
      </c>
      <c r="J3981">
        <v>0</v>
      </c>
      <c r="K3981" s="29">
        <v>16.2</v>
      </c>
      <c r="L3981">
        <v>5</v>
      </c>
      <c r="M3981">
        <v>0</v>
      </c>
      <c r="N3981">
        <v>0</v>
      </c>
      <c r="O3981">
        <v>0</v>
      </c>
      <c r="P3981">
        <v>0</v>
      </c>
      <c r="Q3981">
        <v>1.2</v>
      </c>
      <c r="R3981">
        <v>6</v>
      </c>
      <c r="S3981">
        <v>3</v>
      </c>
      <c r="T3981">
        <v>3</v>
      </c>
      <c r="U3981">
        <v>2</v>
      </c>
      <c r="V3981">
        <v>3</v>
      </c>
      <c r="W3981">
        <v>0</v>
      </c>
      <c r="X3981" s="2">
        <v>0.6</v>
      </c>
    </row>
    <row r="3982" spans="1:24" x14ac:dyDescent="0.25">
      <c r="A3982" t="str">
        <f t="shared" si="186"/>
        <v/>
      </c>
      <c r="B3982">
        <f t="shared" si="187"/>
        <v>1</v>
      </c>
      <c r="C3982" t="str">
        <f t="shared" si="188"/>
        <v/>
      </c>
      <c r="D3982">
        <v>2026</v>
      </c>
      <c r="E3982" t="s">
        <v>5970</v>
      </c>
      <c r="F3982" t="s">
        <v>4243</v>
      </c>
      <c r="G3982" t="s">
        <v>24</v>
      </c>
      <c r="H3982" t="s">
        <v>64</v>
      </c>
      <c r="I3982">
        <v>7</v>
      </c>
      <c r="J3982">
        <v>4</v>
      </c>
      <c r="K3982" s="29">
        <v>3.57</v>
      </c>
      <c r="L3982">
        <v>16</v>
      </c>
      <c r="M3982">
        <v>16</v>
      </c>
      <c r="N3982">
        <v>1</v>
      </c>
      <c r="O3982">
        <v>0</v>
      </c>
      <c r="P3982">
        <v>0</v>
      </c>
      <c r="Q3982">
        <v>85.2</v>
      </c>
      <c r="R3982">
        <v>71</v>
      </c>
      <c r="S3982">
        <v>40</v>
      </c>
      <c r="T3982">
        <v>34</v>
      </c>
      <c r="U3982">
        <v>31</v>
      </c>
      <c r="V3982">
        <v>131</v>
      </c>
      <c r="W3982">
        <v>7</v>
      </c>
      <c r="X3982" s="2">
        <v>0.221</v>
      </c>
    </row>
    <row r="3983" spans="1:24" x14ac:dyDescent="0.25">
      <c r="A3983" t="str">
        <f t="shared" si="186"/>
        <v/>
      </c>
      <c r="B3983">
        <f t="shared" si="187"/>
        <v>1</v>
      </c>
      <c r="C3983" t="str">
        <f t="shared" si="188"/>
        <v/>
      </c>
      <c r="D3983">
        <v>2026</v>
      </c>
      <c r="E3983" t="s">
        <v>5927</v>
      </c>
      <c r="F3983" t="s">
        <v>4243</v>
      </c>
      <c r="G3983" t="s">
        <v>37</v>
      </c>
      <c r="H3983" t="s">
        <v>64</v>
      </c>
      <c r="I3983">
        <v>6</v>
      </c>
      <c r="J3983">
        <v>3</v>
      </c>
      <c r="K3983" s="29">
        <v>4.1399999999999997</v>
      </c>
      <c r="L3983">
        <v>20</v>
      </c>
      <c r="M3983">
        <v>12</v>
      </c>
      <c r="N3983">
        <v>0</v>
      </c>
      <c r="O3983">
        <v>0</v>
      </c>
      <c r="P3983">
        <v>0</v>
      </c>
      <c r="Q3983">
        <v>71.2</v>
      </c>
      <c r="R3983">
        <v>80</v>
      </c>
      <c r="S3983">
        <v>39</v>
      </c>
      <c r="T3983">
        <v>33</v>
      </c>
      <c r="U3983">
        <v>35</v>
      </c>
      <c r="V3983">
        <v>87</v>
      </c>
      <c r="W3983">
        <v>4</v>
      </c>
      <c r="X3983" s="2">
        <v>0.27800000000000002</v>
      </c>
    </row>
    <row r="3984" spans="1:24" x14ac:dyDescent="0.25">
      <c r="A3984" t="str">
        <f t="shared" si="186"/>
        <v/>
      </c>
      <c r="B3984" t="str">
        <f t="shared" si="187"/>
        <v/>
      </c>
      <c r="C3984" t="str">
        <f t="shared" si="188"/>
        <v/>
      </c>
      <c r="D3984">
        <v>2026</v>
      </c>
      <c r="E3984" t="s">
        <v>10416</v>
      </c>
      <c r="F3984" t="s">
        <v>4243</v>
      </c>
      <c r="G3984" t="s">
        <v>47</v>
      </c>
      <c r="H3984" t="s">
        <v>64</v>
      </c>
      <c r="I3984">
        <v>0</v>
      </c>
      <c r="J3984">
        <v>0</v>
      </c>
      <c r="K3984" s="29">
        <v>0</v>
      </c>
      <c r="L3984">
        <v>2</v>
      </c>
      <c r="M3984">
        <v>0</v>
      </c>
      <c r="N3984">
        <v>0</v>
      </c>
      <c r="O3984">
        <v>0</v>
      </c>
      <c r="P3984">
        <v>0</v>
      </c>
      <c r="Q3984">
        <v>1</v>
      </c>
      <c r="R3984">
        <v>0</v>
      </c>
      <c r="S3984">
        <v>0</v>
      </c>
      <c r="T3984">
        <v>0</v>
      </c>
      <c r="U3984">
        <v>1</v>
      </c>
      <c r="V3984">
        <v>3</v>
      </c>
      <c r="W3984">
        <v>0</v>
      </c>
      <c r="X3984" s="2">
        <v>0</v>
      </c>
    </row>
    <row r="3985" spans="1:24" x14ac:dyDescent="0.25">
      <c r="A3985" t="str">
        <f t="shared" si="186"/>
        <v/>
      </c>
      <c r="B3985" t="str">
        <f t="shared" si="187"/>
        <v/>
      </c>
      <c r="C3985" t="str">
        <f t="shared" si="188"/>
        <v/>
      </c>
      <c r="D3985">
        <v>2026</v>
      </c>
      <c r="E3985" t="s">
        <v>10417</v>
      </c>
      <c r="F3985" t="s">
        <v>4243</v>
      </c>
      <c r="G3985" t="s">
        <v>47</v>
      </c>
      <c r="H3985" t="s">
        <v>64</v>
      </c>
      <c r="I3985">
        <v>0</v>
      </c>
      <c r="J3985">
        <v>0</v>
      </c>
      <c r="K3985" s="29">
        <v>0</v>
      </c>
      <c r="L3985">
        <v>3</v>
      </c>
      <c r="M3985">
        <v>0</v>
      </c>
      <c r="N3985">
        <v>0</v>
      </c>
      <c r="O3985">
        <v>0</v>
      </c>
      <c r="P3985">
        <v>0</v>
      </c>
      <c r="Q3985">
        <v>3</v>
      </c>
      <c r="R3985">
        <v>4</v>
      </c>
      <c r="S3985">
        <v>0</v>
      </c>
      <c r="T3985">
        <v>0</v>
      </c>
      <c r="U3985">
        <v>2</v>
      </c>
      <c r="V3985">
        <v>3</v>
      </c>
      <c r="W3985">
        <v>0</v>
      </c>
      <c r="X3985" s="2">
        <v>0.33300000000000002</v>
      </c>
    </row>
    <row r="3986" spans="1:24" x14ac:dyDescent="0.25">
      <c r="A3986" t="str">
        <f t="shared" si="186"/>
        <v/>
      </c>
      <c r="B3986">
        <f t="shared" si="187"/>
        <v>1</v>
      </c>
      <c r="C3986" t="str">
        <f t="shared" si="188"/>
        <v/>
      </c>
      <c r="D3986">
        <v>2026</v>
      </c>
      <c r="E3986" t="s">
        <v>6113</v>
      </c>
      <c r="F3986" t="s">
        <v>4243</v>
      </c>
      <c r="G3986" t="s">
        <v>37</v>
      </c>
      <c r="H3986" t="s">
        <v>64</v>
      </c>
      <c r="I3986">
        <v>6</v>
      </c>
      <c r="J3986">
        <v>0</v>
      </c>
      <c r="K3986" s="29">
        <v>1.88</v>
      </c>
      <c r="L3986">
        <v>20</v>
      </c>
      <c r="M3986">
        <v>1</v>
      </c>
      <c r="N3986">
        <v>0</v>
      </c>
      <c r="O3986">
        <v>0</v>
      </c>
      <c r="P3986">
        <v>6</v>
      </c>
      <c r="Q3986">
        <v>38.1</v>
      </c>
      <c r="R3986">
        <v>26</v>
      </c>
      <c r="S3986">
        <v>8</v>
      </c>
      <c r="T3986">
        <v>8</v>
      </c>
      <c r="U3986">
        <v>13</v>
      </c>
      <c r="V3986">
        <v>55</v>
      </c>
      <c r="W3986">
        <v>3</v>
      </c>
      <c r="X3986" s="2">
        <v>0.182</v>
      </c>
    </row>
    <row r="3987" spans="1:24" x14ac:dyDescent="0.25">
      <c r="A3987" t="str">
        <f t="shared" si="186"/>
        <v/>
      </c>
      <c r="B3987" t="str">
        <f t="shared" si="187"/>
        <v/>
      </c>
      <c r="C3987" t="str">
        <f t="shared" si="188"/>
        <v/>
      </c>
      <c r="D3987">
        <v>2026</v>
      </c>
      <c r="E3987" t="s">
        <v>10418</v>
      </c>
      <c r="F3987" t="s">
        <v>4243</v>
      </c>
      <c r="G3987" t="s">
        <v>24</v>
      </c>
      <c r="H3987" t="s">
        <v>64</v>
      </c>
      <c r="I3987">
        <v>7</v>
      </c>
      <c r="J3987">
        <v>1</v>
      </c>
      <c r="K3987" s="29">
        <v>3.92</v>
      </c>
      <c r="L3987">
        <v>28</v>
      </c>
      <c r="M3987">
        <v>1</v>
      </c>
      <c r="N3987">
        <v>0</v>
      </c>
      <c r="O3987">
        <v>0</v>
      </c>
      <c r="P3987">
        <v>1</v>
      </c>
      <c r="Q3987">
        <v>43.2</v>
      </c>
      <c r="R3987">
        <v>42</v>
      </c>
      <c r="S3987">
        <v>22</v>
      </c>
      <c r="T3987">
        <v>19</v>
      </c>
      <c r="U3987">
        <v>10</v>
      </c>
      <c r="V3987">
        <v>39</v>
      </c>
      <c r="W3987">
        <v>6</v>
      </c>
      <c r="X3987" s="2">
        <v>0.246</v>
      </c>
    </row>
    <row r="3988" spans="1:24" x14ac:dyDescent="0.25">
      <c r="A3988">
        <f t="shared" si="186"/>
        <v>1</v>
      </c>
      <c r="B3988">
        <f t="shared" si="187"/>
        <v>1</v>
      </c>
      <c r="C3988" t="str">
        <f t="shared" si="188"/>
        <v/>
      </c>
      <c r="D3988">
        <v>2026</v>
      </c>
      <c r="E3988" t="s">
        <v>6465</v>
      </c>
      <c r="F3988" t="s">
        <v>4243</v>
      </c>
      <c r="G3988" t="s">
        <v>29</v>
      </c>
      <c r="H3988" t="s">
        <v>64</v>
      </c>
      <c r="I3988">
        <v>3</v>
      </c>
      <c r="J3988">
        <v>0</v>
      </c>
      <c r="K3988" s="29">
        <v>3.99</v>
      </c>
      <c r="L3988">
        <v>27</v>
      </c>
      <c r="M3988">
        <v>1</v>
      </c>
      <c r="N3988">
        <v>0</v>
      </c>
      <c r="O3988">
        <v>0</v>
      </c>
      <c r="P3988">
        <v>1</v>
      </c>
      <c r="Q3988">
        <v>47.1</v>
      </c>
      <c r="R3988">
        <v>48</v>
      </c>
      <c r="S3988">
        <v>29</v>
      </c>
      <c r="T3988">
        <v>21</v>
      </c>
      <c r="U3988">
        <v>10</v>
      </c>
      <c r="V3988">
        <v>58</v>
      </c>
      <c r="W3988">
        <v>4</v>
      </c>
      <c r="X3988" s="2">
        <v>0.25</v>
      </c>
    </row>
    <row r="3989" spans="1:24" x14ac:dyDescent="0.25">
      <c r="A3989" t="str">
        <f t="shared" si="186"/>
        <v/>
      </c>
      <c r="B3989" t="str">
        <f t="shared" si="187"/>
        <v/>
      </c>
      <c r="C3989" t="str">
        <f t="shared" si="188"/>
        <v/>
      </c>
      <c r="D3989">
        <v>2026</v>
      </c>
      <c r="E3989" t="s">
        <v>10419</v>
      </c>
      <c r="F3989" t="s">
        <v>4243</v>
      </c>
      <c r="G3989" t="s">
        <v>47</v>
      </c>
      <c r="H3989" t="s">
        <v>64</v>
      </c>
      <c r="I3989">
        <v>0</v>
      </c>
      <c r="J3989">
        <v>0</v>
      </c>
      <c r="K3989" s="29">
        <v>4.5</v>
      </c>
      <c r="L3989">
        <v>4</v>
      </c>
      <c r="M3989">
        <v>0</v>
      </c>
      <c r="N3989">
        <v>0</v>
      </c>
      <c r="O3989">
        <v>0</v>
      </c>
      <c r="P3989">
        <v>0</v>
      </c>
      <c r="Q3989">
        <v>6</v>
      </c>
      <c r="R3989">
        <v>7</v>
      </c>
      <c r="S3989">
        <v>4</v>
      </c>
      <c r="T3989">
        <v>3</v>
      </c>
      <c r="U3989">
        <v>2</v>
      </c>
      <c r="V3989">
        <v>6</v>
      </c>
      <c r="W3989">
        <v>0</v>
      </c>
      <c r="X3989" s="2">
        <v>0.28000000000000003</v>
      </c>
    </row>
    <row r="3990" spans="1:24" x14ac:dyDescent="0.25">
      <c r="A3990" t="str">
        <f t="shared" si="186"/>
        <v/>
      </c>
      <c r="B3990" t="str">
        <f t="shared" si="187"/>
        <v/>
      </c>
      <c r="C3990" t="str">
        <f t="shared" si="188"/>
        <v/>
      </c>
      <c r="D3990">
        <v>2026</v>
      </c>
      <c r="E3990" t="s">
        <v>10420</v>
      </c>
      <c r="F3990" t="s">
        <v>4243</v>
      </c>
      <c r="G3990" t="s">
        <v>24</v>
      </c>
      <c r="H3990" t="s">
        <v>64</v>
      </c>
      <c r="I3990">
        <v>0</v>
      </c>
      <c r="J3990">
        <v>1</v>
      </c>
      <c r="K3990" s="29">
        <v>4.66</v>
      </c>
      <c r="L3990">
        <v>14</v>
      </c>
      <c r="M3990">
        <v>3</v>
      </c>
      <c r="N3990">
        <v>0</v>
      </c>
      <c r="O3990">
        <v>0</v>
      </c>
      <c r="P3990">
        <v>1</v>
      </c>
      <c r="Q3990">
        <v>19.100000000000001</v>
      </c>
      <c r="R3990">
        <v>24</v>
      </c>
      <c r="S3990">
        <v>11</v>
      </c>
      <c r="T3990">
        <v>10</v>
      </c>
      <c r="U3990">
        <v>10</v>
      </c>
      <c r="V3990">
        <v>17</v>
      </c>
      <c r="W3990">
        <v>3</v>
      </c>
      <c r="X3990" s="2">
        <v>0.312</v>
      </c>
    </row>
    <row r="3991" spans="1:24" x14ac:dyDescent="0.25">
      <c r="A3991" t="str">
        <f t="shared" si="186"/>
        <v/>
      </c>
      <c r="B3991" t="str">
        <f t="shared" si="187"/>
        <v/>
      </c>
      <c r="C3991" t="str">
        <f t="shared" si="188"/>
        <v/>
      </c>
      <c r="D3991">
        <v>2026</v>
      </c>
      <c r="E3991" t="s">
        <v>10421</v>
      </c>
      <c r="F3991" t="s">
        <v>4243</v>
      </c>
      <c r="G3991" t="s">
        <v>37</v>
      </c>
      <c r="H3991" t="s">
        <v>64</v>
      </c>
      <c r="I3991">
        <v>2</v>
      </c>
      <c r="J3991">
        <v>1</v>
      </c>
      <c r="K3991" s="29">
        <v>4.78</v>
      </c>
      <c r="L3991">
        <v>21</v>
      </c>
      <c r="M3991">
        <v>8</v>
      </c>
      <c r="N3991">
        <v>0</v>
      </c>
      <c r="O3991">
        <v>0</v>
      </c>
      <c r="P3991">
        <v>0</v>
      </c>
      <c r="Q3991">
        <v>49</v>
      </c>
      <c r="R3991">
        <v>50</v>
      </c>
      <c r="S3991">
        <v>28</v>
      </c>
      <c r="T3991">
        <v>26</v>
      </c>
      <c r="U3991">
        <v>14</v>
      </c>
      <c r="V3991">
        <v>41</v>
      </c>
      <c r="W3991">
        <v>1</v>
      </c>
      <c r="X3991" s="2">
        <v>0.26200000000000001</v>
      </c>
    </row>
    <row r="3992" spans="1:24" x14ac:dyDescent="0.25">
      <c r="A3992" t="str">
        <f t="shared" si="186"/>
        <v/>
      </c>
      <c r="B3992" t="str">
        <f t="shared" si="187"/>
        <v/>
      </c>
      <c r="C3992" t="str">
        <f t="shared" si="188"/>
        <v/>
      </c>
      <c r="D3992">
        <v>2026</v>
      </c>
      <c r="E3992" t="s">
        <v>4254</v>
      </c>
      <c r="F3992" t="s">
        <v>4243</v>
      </c>
      <c r="G3992" t="s">
        <v>47</v>
      </c>
      <c r="H3992" t="s">
        <v>64</v>
      </c>
      <c r="I3992">
        <v>0</v>
      </c>
      <c r="J3992">
        <v>0</v>
      </c>
      <c r="K3992" s="29">
        <v>5.4</v>
      </c>
      <c r="L3992">
        <v>2</v>
      </c>
      <c r="M3992">
        <v>0</v>
      </c>
      <c r="N3992">
        <v>0</v>
      </c>
      <c r="O3992">
        <v>0</v>
      </c>
      <c r="P3992">
        <v>0</v>
      </c>
      <c r="Q3992">
        <v>1.2</v>
      </c>
      <c r="R3992">
        <v>1</v>
      </c>
      <c r="S3992">
        <v>1</v>
      </c>
      <c r="T3992">
        <v>1</v>
      </c>
      <c r="U3992">
        <v>1</v>
      </c>
      <c r="V3992">
        <v>1</v>
      </c>
      <c r="W3992">
        <v>1</v>
      </c>
      <c r="X3992" s="2">
        <v>0.2</v>
      </c>
    </row>
    <row r="3993" spans="1:24" x14ac:dyDescent="0.25">
      <c r="A3993" t="str">
        <f t="shared" si="186"/>
        <v/>
      </c>
      <c r="B3993" t="str">
        <f t="shared" si="187"/>
        <v/>
      </c>
      <c r="C3993" t="str">
        <f t="shared" si="188"/>
        <v/>
      </c>
      <c r="D3993">
        <v>2026</v>
      </c>
      <c r="E3993" t="s">
        <v>10422</v>
      </c>
      <c r="F3993" t="s">
        <v>4243</v>
      </c>
      <c r="G3993" t="s">
        <v>24</v>
      </c>
      <c r="H3993" t="s">
        <v>64</v>
      </c>
      <c r="I3993">
        <v>4</v>
      </c>
      <c r="J3993">
        <v>3</v>
      </c>
      <c r="K3993" s="29">
        <v>5.46</v>
      </c>
      <c r="L3993">
        <v>19</v>
      </c>
      <c r="M3993">
        <v>5</v>
      </c>
      <c r="N3993">
        <v>0</v>
      </c>
      <c r="O3993">
        <v>0</v>
      </c>
      <c r="P3993">
        <v>1</v>
      </c>
      <c r="Q3993">
        <v>59.1</v>
      </c>
      <c r="R3993">
        <v>56</v>
      </c>
      <c r="S3993">
        <v>39</v>
      </c>
      <c r="T3993">
        <v>36</v>
      </c>
      <c r="U3993">
        <v>25</v>
      </c>
      <c r="V3993">
        <v>59</v>
      </c>
      <c r="W3993">
        <v>4</v>
      </c>
      <c r="X3993" s="2">
        <v>0.24299999999999999</v>
      </c>
    </row>
    <row r="3994" spans="1:24" x14ac:dyDescent="0.25">
      <c r="A3994" t="str">
        <f t="shared" si="186"/>
        <v/>
      </c>
      <c r="B3994">
        <f t="shared" si="187"/>
        <v>1</v>
      </c>
      <c r="C3994" t="str">
        <f t="shared" si="188"/>
        <v/>
      </c>
      <c r="D3994">
        <v>2026</v>
      </c>
      <c r="E3994" t="s">
        <v>6209</v>
      </c>
      <c r="F3994" t="s">
        <v>4243</v>
      </c>
      <c r="G3994" t="s">
        <v>37</v>
      </c>
      <c r="H3994" t="s">
        <v>64</v>
      </c>
      <c r="I3994">
        <v>4</v>
      </c>
      <c r="J3994">
        <v>7</v>
      </c>
      <c r="K3994" s="29">
        <v>5.59</v>
      </c>
      <c r="L3994">
        <v>18</v>
      </c>
      <c r="M3994">
        <v>10</v>
      </c>
      <c r="N3994">
        <v>1</v>
      </c>
      <c r="O3994">
        <v>1</v>
      </c>
      <c r="P3994">
        <v>0</v>
      </c>
      <c r="Q3994">
        <v>56.1</v>
      </c>
      <c r="R3994">
        <v>58</v>
      </c>
      <c r="S3994">
        <v>41</v>
      </c>
      <c r="T3994">
        <v>35</v>
      </c>
      <c r="U3994">
        <v>17</v>
      </c>
      <c r="V3994">
        <v>58</v>
      </c>
      <c r="W3994">
        <v>9</v>
      </c>
      <c r="X3994" s="2">
        <v>0.26</v>
      </c>
    </row>
    <row r="3995" spans="1:24" x14ac:dyDescent="0.25">
      <c r="A3995" t="str">
        <f t="shared" si="186"/>
        <v/>
      </c>
      <c r="B3995" t="str">
        <f t="shared" si="187"/>
        <v/>
      </c>
      <c r="C3995" t="str">
        <f t="shared" si="188"/>
        <v/>
      </c>
      <c r="D3995">
        <v>2026</v>
      </c>
      <c r="E3995" t="s">
        <v>10423</v>
      </c>
      <c r="F3995" t="s">
        <v>4243</v>
      </c>
      <c r="G3995" t="s">
        <v>37</v>
      </c>
      <c r="H3995" t="s">
        <v>64</v>
      </c>
      <c r="I3995">
        <v>0</v>
      </c>
      <c r="J3995">
        <v>0</v>
      </c>
      <c r="K3995" s="29">
        <v>6.88</v>
      </c>
      <c r="L3995">
        <v>16</v>
      </c>
      <c r="M3995">
        <v>1</v>
      </c>
      <c r="N3995">
        <v>0</v>
      </c>
      <c r="O3995">
        <v>0</v>
      </c>
      <c r="P3995">
        <v>1</v>
      </c>
      <c r="Q3995">
        <v>17</v>
      </c>
      <c r="R3995">
        <v>12</v>
      </c>
      <c r="S3995">
        <v>13</v>
      </c>
      <c r="T3995">
        <v>13</v>
      </c>
      <c r="U3995">
        <v>12</v>
      </c>
      <c r="V3995">
        <v>18</v>
      </c>
      <c r="W3995">
        <v>0</v>
      </c>
      <c r="X3995" s="2">
        <v>0.20300000000000001</v>
      </c>
    </row>
    <row r="3996" spans="1:24" x14ac:dyDescent="0.25">
      <c r="A3996" t="str">
        <f t="shared" si="186"/>
        <v/>
      </c>
      <c r="B3996" t="str">
        <f t="shared" si="187"/>
        <v/>
      </c>
      <c r="C3996" t="str">
        <f t="shared" si="188"/>
        <v/>
      </c>
      <c r="D3996">
        <v>2026</v>
      </c>
      <c r="E3996" t="s">
        <v>10424</v>
      </c>
      <c r="F3996" t="s">
        <v>4243</v>
      </c>
      <c r="G3996" t="s">
        <v>47</v>
      </c>
      <c r="H3996" t="s">
        <v>64</v>
      </c>
      <c r="I3996">
        <v>0</v>
      </c>
      <c r="J3996">
        <v>0</v>
      </c>
      <c r="K3996" s="29">
        <v>8.27</v>
      </c>
      <c r="L3996">
        <v>14</v>
      </c>
      <c r="M3996">
        <v>1</v>
      </c>
      <c r="N3996">
        <v>0</v>
      </c>
      <c r="O3996">
        <v>0</v>
      </c>
      <c r="P3996">
        <v>1</v>
      </c>
      <c r="Q3996">
        <v>16.100000000000001</v>
      </c>
      <c r="R3996">
        <v>15</v>
      </c>
      <c r="S3996">
        <v>16</v>
      </c>
      <c r="T3996">
        <v>15</v>
      </c>
      <c r="U3996">
        <v>12</v>
      </c>
      <c r="V3996">
        <v>22</v>
      </c>
      <c r="W3996">
        <v>3</v>
      </c>
      <c r="X3996" s="2">
        <v>0.24199999999999999</v>
      </c>
    </row>
    <row r="3997" spans="1:24" x14ac:dyDescent="0.25">
      <c r="A3997" t="str">
        <f t="shared" si="186"/>
        <v/>
      </c>
      <c r="B3997" t="str">
        <f t="shared" si="187"/>
        <v/>
      </c>
      <c r="C3997" t="str">
        <f t="shared" si="188"/>
        <v/>
      </c>
      <c r="D3997">
        <v>2026</v>
      </c>
      <c r="E3997" t="s">
        <v>10425</v>
      </c>
      <c r="F3997" t="s">
        <v>4243</v>
      </c>
      <c r="G3997" t="s">
        <v>47</v>
      </c>
      <c r="H3997" t="s">
        <v>64</v>
      </c>
      <c r="I3997">
        <v>1</v>
      </c>
      <c r="J3997">
        <v>2</v>
      </c>
      <c r="K3997" s="29">
        <v>9.19</v>
      </c>
      <c r="L3997">
        <v>7</v>
      </c>
      <c r="M3997">
        <v>4</v>
      </c>
      <c r="N3997">
        <v>0</v>
      </c>
      <c r="O3997">
        <v>0</v>
      </c>
      <c r="P3997">
        <v>0</v>
      </c>
      <c r="Q3997">
        <v>15.2</v>
      </c>
      <c r="R3997">
        <v>21</v>
      </c>
      <c r="S3997">
        <v>17</v>
      </c>
      <c r="T3997">
        <v>16</v>
      </c>
      <c r="U3997">
        <v>6</v>
      </c>
      <c r="V3997">
        <v>16</v>
      </c>
      <c r="W3997">
        <v>4</v>
      </c>
      <c r="X3997" s="2">
        <v>0.318</v>
      </c>
    </row>
    <row r="3998" spans="1:24" x14ac:dyDescent="0.25">
      <c r="A3998" t="str">
        <f t="shared" si="186"/>
        <v/>
      </c>
      <c r="B3998" t="str">
        <f t="shared" si="187"/>
        <v/>
      </c>
      <c r="C3998" t="str">
        <f t="shared" si="188"/>
        <v/>
      </c>
      <c r="D3998">
        <v>2026</v>
      </c>
      <c r="E3998" t="s">
        <v>10426</v>
      </c>
      <c r="F3998" t="s">
        <v>4243</v>
      </c>
      <c r="G3998" t="s">
        <v>24</v>
      </c>
      <c r="H3998" t="s">
        <v>64</v>
      </c>
      <c r="I3998">
        <v>1</v>
      </c>
      <c r="J3998">
        <v>0</v>
      </c>
      <c r="K3998" s="29">
        <v>9.2799999999999994</v>
      </c>
      <c r="L3998">
        <v>12</v>
      </c>
      <c r="M3998">
        <v>0</v>
      </c>
      <c r="N3998">
        <v>0</v>
      </c>
      <c r="O3998">
        <v>0</v>
      </c>
      <c r="P3998">
        <v>0</v>
      </c>
      <c r="Q3998">
        <v>10.199999999999999</v>
      </c>
      <c r="R3998">
        <v>12</v>
      </c>
      <c r="S3998">
        <v>12</v>
      </c>
      <c r="T3998">
        <v>11</v>
      </c>
      <c r="U3998">
        <v>11</v>
      </c>
      <c r="V3998">
        <v>17</v>
      </c>
      <c r="W3998">
        <v>3</v>
      </c>
      <c r="X3998" s="2">
        <v>0.27900000000000003</v>
      </c>
    </row>
    <row r="3999" spans="1:24" x14ac:dyDescent="0.25">
      <c r="A3999" t="str">
        <f t="shared" si="186"/>
        <v/>
      </c>
      <c r="B3999" t="str">
        <f t="shared" si="187"/>
        <v/>
      </c>
      <c r="C3999">
        <f t="shared" si="188"/>
        <v>1</v>
      </c>
      <c r="D3999">
        <v>2026</v>
      </c>
      <c r="E3999" t="s">
        <v>7286</v>
      </c>
      <c r="F3999" t="s">
        <v>4243</v>
      </c>
      <c r="G3999" t="s">
        <v>47</v>
      </c>
      <c r="H3999" t="s">
        <v>64</v>
      </c>
      <c r="I3999">
        <v>0</v>
      </c>
      <c r="J3999">
        <v>0</v>
      </c>
      <c r="K3999" s="29">
        <v>45</v>
      </c>
      <c r="L3999">
        <v>2</v>
      </c>
      <c r="M3999">
        <v>0</v>
      </c>
      <c r="N3999">
        <v>0</v>
      </c>
      <c r="O3999">
        <v>0</v>
      </c>
      <c r="P3999">
        <v>0</v>
      </c>
      <c r="Q3999">
        <v>1</v>
      </c>
      <c r="R3999">
        <v>5</v>
      </c>
      <c r="S3999">
        <v>5</v>
      </c>
      <c r="T3999">
        <v>5</v>
      </c>
      <c r="U3999">
        <v>1</v>
      </c>
      <c r="V3999">
        <v>0</v>
      </c>
      <c r="W3999">
        <v>1</v>
      </c>
      <c r="X3999" s="2">
        <v>0.625</v>
      </c>
    </row>
    <row r="4000" spans="1:24" x14ac:dyDescent="0.25">
      <c r="A4000" t="str">
        <f t="shared" si="186"/>
        <v/>
      </c>
      <c r="B4000" t="str">
        <f t="shared" si="187"/>
        <v/>
      </c>
      <c r="C4000" t="str">
        <f t="shared" si="188"/>
        <v/>
      </c>
      <c r="D4000">
        <v>2026</v>
      </c>
      <c r="E4000" t="s">
        <v>10427</v>
      </c>
      <c r="F4000" t="s">
        <v>4260</v>
      </c>
      <c r="G4000" t="s">
        <v>24</v>
      </c>
      <c r="H4000" t="s">
        <v>64</v>
      </c>
      <c r="I4000">
        <v>11</v>
      </c>
      <c r="J4000">
        <v>2</v>
      </c>
      <c r="K4000" s="29">
        <v>2.99</v>
      </c>
      <c r="L4000">
        <v>16</v>
      </c>
      <c r="M4000">
        <v>16</v>
      </c>
      <c r="N4000">
        <v>0</v>
      </c>
      <c r="O4000">
        <v>0</v>
      </c>
      <c r="P4000">
        <v>0</v>
      </c>
      <c r="Q4000">
        <v>93.1</v>
      </c>
      <c r="R4000">
        <v>77</v>
      </c>
      <c r="S4000">
        <v>39</v>
      </c>
      <c r="T4000">
        <v>31</v>
      </c>
      <c r="U4000">
        <v>19</v>
      </c>
      <c r="V4000">
        <v>130</v>
      </c>
      <c r="W4000">
        <v>6</v>
      </c>
      <c r="X4000" s="2">
        <v>0.221</v>
      </c>
    </row>
    <row r="4001" spans="1:24" x14ac:dyDescent="0.25">
      <c r="A4001" t="str">
        <f t="shared" si="186"/>
        <v/>
      </c>
      <c r="B4001" t="str">
        <f t="shared" si="187"/>
        <v/>
      </c>
      <c r="C4001" t="str">
        <f t="shared" si="188"/>
        <v/>
      </c>
      <c r="D4001">
        <v>2026</v>
      </c>
      <c r="E4001" t="s">
        <v>10428</v>
      </c>
      <c r="F4001" t="s">
        <v>4260</v>
      </c>
      <c r="G4001" t="s">
        <v>24</v>
      </c>
      <c r="H4001" t="s">
        <v>64</v>
      </c>
      <c r="I4001">
        <v>7</v>
      </c>
      <c r="J4001">
        <v>3</v>
      </c>
      <c r="K4001" s="29">
        <v>5.1100000000000003</v>
      </c>
      <c r="L4001">
        <v>17</v>
      </c>
      <c r="M4001">
        <v>15</v>
      </c>
      <c r="N4001">
        <v>0</v>
      </c>
      <c r="O4001">
        <v>0</v>
      </c>
      <c r="P4001">
        <v>0</v>
      </c>
      <c r="Q4001">
        <v>74</v>
      </c>
      <c r="R4001">
        <v>83</v>
      </c>
      <c r="S4001">
        <v>46</v>
      </c>
      <c r="T4001">
        <v>42</v>
      </c>
      <c r="U4001">
        <v>26</v>
      </c>
      <c r="V4001">
        <v>102</v>
      </c>
      <c r="W4001">
        <v>9</v>
      </c>
      <c r="X4001" s="2">
        <v>0.28199999999999997</v>
      </c>
    </row>
    <row r="4002" spans="1:24" x14ac:dyDescent="0.25">
      <c r="A4002" t="str">
        <f t="shared" si="186"/>
        <v/>
      </c>
      <c r="B4002" t="str">
        <f t="shared" si="187"/>
        <v/>
      </c>
      <c r="C4002" t="str">
        <f t="shared" si="188"/>
        <v/>
      </c>
      <c r="D4002">
        <v>2026</v>
      </c>
      <c r="E4002" t="s">
        <v>10429</v>
      </c>
      <c r="F4002" t="s">
        <v>4260</v>
      </c>
      <c r="G4002" t="s">
        <v>37</v>
      </c>
      <c r="H4002" t="s">
        <v>64</v>
      </c>
      <c r="I4002">
        <v>0</v>
      </c>
      <c r="J4002">
        <v>0</v>
      </c>
      <c r="K4002" s="29">
        <v>0</v>
      </c>
      <c r="L4002">
        <v>1</v>
      </c>
      <c r="M4002">
        <v>0</v>
      </c>
      <c r="N4002">
        <v>0</v>
      </c>
      <c r="O4002">
        <v>0</v>
      </c>
      <c r="P4002">
        <v>0</v>
      </c>
      <c r="Q4002">
        <v>1</v>
      </c>
      <c r="R4002">
        <v>0</v>
      </c>
      <c r="S4002">
        <v>0</v>
      </c>
      <c r="T4002">
        <v>0</v>
      </c>
      <c r="U4002">
        <v>1</v>
      </c>
      <c r="V4002">
        <v>3</v>
      </c>
      <c r="W4002">
        <v>0</v>
      </c>
      <c r="X4002" s="2">
        <v>0</v>
      </c>
    </row>
    <row r="4003" spans="1:24" x14ac:dyDescent="0.25">
      <c r="A4003" t="str">
        <f t="shared" si="186"/>
        <v/>
      </c>
      <c r="B4003" t="str">
        <f t="shared" si="187"/>
        <v/>
      </c>
      <c r="C4003" t="str">
        <f t="shared" si="188"/>
        <v/>
      </c>
      <c r="D4003">
        <v>2026</v>
      </c>
      <c r="E4003" t="s">
        <v>10430</v>
      </c>
      <c r="F4003" t="s">
        <v>4260</v>
      </c>
      <c r="G4003" t="s">
        <v>47</v>
      </c>
      <c r="H4003" t="s">
        <v>64</v>
      </c>
      <c r="I4003">
        <v>4</v>
      </c>
      <c r="J4003">
        <v>2</v>
      </c>
      <c r="K4003" s="29">
        <v>2.52</v>
      </c>
      <c r="L4003">
        <v>19</v>
      </c>
      <c r="M4003">
        <v>1</v>
      </c>
      <c r="N4003">
        <v>0</v>
      </c>
      <c r="O4003">
        <v>0</v>
      </c>
      <c r="P4003">
        <v>0</v>
      </c>
      <c r="Q4003">
        <v>25</v>
      </c>
      <c r="R4003">
        <v>23</v>
      </c>
      <c r="S4003">
        <v>7</v>
      </c>
      <c r="T4003">
        <v>7</v>
      </c>
      <c r="U4003">
        <v>12</v>
      </c>
      <c r="V4003">
        <v>40</v>
      </c>
      <c r="W4003">
        <v>5</v>
      </c>
      <c r="X4003" s="2">
        <v>0.247</v>
      </c>
    </row>
    <row r="4004" spans="1:24" x14ac:dyDescent="0.25">
      <c r="A4004" t="str">
        <f t="shared" si="186"/>
        <v/>
      </c>
      <c r="B4004" t="str">
        <f t="shared" si="187"/>
        <v/>
      </c>
      <c r="C4004" t="str">
        <f t="shared" si="188"/>
        <v/>
      </c>
      <c r="D4004">
        <v>2026</v>
      </c>
      <c r="E4004" t="s">
        <v>10431</v>
      </c>
      <c r="F4004" t="s">
        <v>4260</v>
      </c>
      <c r="G4004" t="s">
        <v>24</v>
      </c>
      <c r="H4004" t="s">
        <v>64</v>
      </c>
      <c r="I4004">
        <v>4</v>
      </c>
      <c r="J4004">
        <v>1</v>
      </c>
      <c r="K4004" s="29">
        <v>2.81</v>
      </c>
      <c r="L4004">
        <v>9</v>
      </c>
      <c r="M4004">
        <v>9</v>
      </c>
      <c r="N4004">
        <v>0</v>
      </c>
      <c r="O4004">
        <v>0</v>
      </c>
      <c r="P4004">
        <v>0</v>
      </c>
      <c r="Q4004">
        <v>41.2</v>
      </c>
      <c r="R4004">
        <v>34</v>
      </c>
      <c r="S4004">
        <v>16</v>
      </c>
      <c r="T4004">
        <v>13</v>
      </c>
      <c r="U4004">
        <v>10</v>
      </c>
      <c r="V4004">
        <v>50</v>
      </c>
      <c r="W4004">
        <v>1</v>
      </c>
      <c r="X4004" s="2">
        <v>0.218</v>
      </c>
    </row>
    <row r="4005" spans="1:24" x14ac:dyDescent="0.25">
      <c r="A4005" t="str">
        <f t="shared" si="186"/>
        <v/>
      </c>
      <c r="B4005" t="str">
        <f t="shared" si="187"/>
        <v/>
      </c>
      <c r="C4005" t="str">
        <f t="shared" si="188"/>
        <v/>
      </c>
      <c r="D4005">
        <v>2026</v>
      </c>
      <c r="E4005" t="s">
        <v>10432</v>
      </c>
      <c r="F4005" t="s">
        <v>4260</v>
      </c>
      <c r="G4005" t="s">
        <v>37</v>
      </c>
      <c r="H4005" t="s">
        <v>64</v>
      </c>
      <c r="I4005">
        <v>1</v>
      </c>
      <c r="J4005">
        <v>0</v>
      </c>
      <c r="K4005" s="29">
        <v>2.84</v>
      </c>
      <c r="L4005">
        <v>7</v>
      </c>
      <c r="M4005">
        <v>0</v>
      </c>
      <c r="N4005">
        <v>0</v>
      </c>
      <c r="O4005">
        <v>0</v>
      </c>
      <c r="P4005">
        <v>0</v>
      </c>
      <c r="Q4005">
        <v>6.1</v>
      </c>
      <c r="R4005">
        <v>2</v>
      </c>
      <c r="S4005">
        <v>2</v>
      </c>
      <c r="T4005">
        <v>2</v>
      </c>
      <c r="U4005">
        <v>6</v>
      </c>
      <c r="V4005">
        <v>12</v>
      </c>
      <c r="W4005">
        <v>2</v>
      </c>
      <c r="X4005" s="2">
        <v>9.0999999999999998E-2</v>
      </c>
    </row>
    <row r="4006" spans="1:24" x14ac:dyDescent="0.25">
      <c r="A4006" t="str">
        <f t="shared" ref="A4006:A4069" si="189">IF(OR(G4006="SR", G4006="GR"), 1, "")</f>
        <v/>
      </c>
      <c r="B4006" t="str">
        <f t="shared" si="187"/>
        <v/>
      </c>
      <c r="C4006" t="str">
        <f t="shared" si="188"/>
        <v/>
      </c>
      <c r="D4006">
        <v>2026</v>
      </c>
      <c r="E4006" t="s">
        <v>10433</v>
      </c>
      <c r="F4006" t="s">
        <v>4260</v>
      </c>
      <c r="G4006" t="s">
        <v>24</v>
      </c>
      <c r="H4006" t="s">
        <v>64</v>
      </c>
      <c r="I4006">
        <v>2</v>
      </c>
      <c r="J4006">
        <v>0</v>
      </c>
      <c r="K4006" s="29">
        <v>3.18</v>
      </c>
      <c r="L4006">
        <v>27</v>
      </c>
      <c r="M4006">
        <v>0</v>
      </c>
      <c r="N4006">
        <v>0</v>
      </c>
      <c r="O4006">
        <v>0</v>
      </c>
      <c r="P4006">
        <v>1</v>
      </c>
      <c r="Q4006">
        <v>22.2</v>
      </c>
      <c r="R4006">
        <v>20</v>
      </c>
      <c r="S4006">
        <v>8</v>
      </c>
      <c r="T4006">
        <v>8</v>
      </c>
      <c r="U4006">
        <v>12</v>
      </c>
      <c r="V4006">
        <v>32</v>
      </c>
      <c r="W4006">
        <v>4</v>
      </c>
      <c r="X4006" s="2">
        <v>0.22</v>
      </c>
    </row>
    <row r="4007" spans="1:24" x14ac:dyDescent="0.25">
      <c r="A4007" t="str">
        <f t="shared" si="189"/>
        <v/>
      </c>
      <c r="B4007" t="str">
        <f t="shared" si="187"/>
        <v/>
      </c>
      <c r="C4007" t="str">
        <f t="shared" si="188"/>
        <v/>
      </c>
      <c r="D4007">
        <v>2026</v>
      </c>
      <c r="E4007" t="s">
        <v>10434</v>
      </c>
      <c r="F4007" t="s">
        <v>4260</v>
      </c>
      <c r="G4007" t="s">
        <v>47</v>
      </c>
      <c r="H4007" t="s">
        <v>64</v>
      </c>
      <c r="I4007">
        <v>1</v>
      </c>
      <c r="J4007">
        <v>0</v>
      </c>
      <c r="K4007" s="29">
        <v>3.18</v>
      </c>
      <c r="L4007">
        <v>10</v>
      </c>
      <c r="M4007">
        <v>0</v>
      </c>
      <c r="N4007">
        <v>0</v>
      </c>
      <c r="O4007">
        <v>0</v>
      </c>
      <c r="P4007">
        <v>0</v>
      </c>
      <c r="Q4007">
        <v>11.1</v>
      </c>
      <c r="R4007">
        <v>8</v>
      </c>
      <c r="S4007">
        <v>4</v>
      </c>
      <c r="T4007">
        <v>4</v>
      </c>
      <c r="U4007">
        <v>6</v>
      </c>
      <c r="V4007">
        <v>13</v>
      </c>
      <c r="W4007">
        <v>2</v>
      </c>
      <c r="X4007" s="2">
        <v>0.20499999999999999</v>
      </c>
    </row>
    <row r="4008" spans="1:24" x14ac:dyDescent="0.25">
      <c r="A4008">
        <f t="shared" si="189"/>
        <v>1</v>
      </c>
      <c r="B4008" t="str">
        <f t="shared" si="187"/>
        <v/>
      </c>
      <c r="C4008" t="str">
        <f t="shared" si="188"/>
        <v/>
      </c>
      <c r="D4008">
        <v>2026</v>
      </c>
      <c r="E4008" t="s">
        <v>10435</v>
      </c>
      <c r="F4008" t="s">
        <v>4260</v>
      </c>
      <c r="G4008" t="s">
        <v>29</v>
      </c>
      <c r="H4008" t="s">
        <v>64</v>
      </c>
      <c r="I4008">
        <v>0</v>
      </c>
      <c r="J4008">
        <v>2</v>
      </c>
      <c r="K4008" s="29">
        <v>3.35</v>
      </c>
      <c r="L4008">
        <v>25</v>
      </c>
      <c r="M4008">
        <v>0</v>
      </c>
      <c r="N4008">
        <v>0</v>
      </c>
      <c r="O4008">
        <v>0</v>
      </c>
      <c r="P4008">
        <v>5</v>
      </c>
      <c r="Q4008">
        <v>45.2</v>
      </c>
      <c r="R4008">
        <v>40</v>
      </c>
      <c r="S4008">
        <v>19</v>
      </c>
      <c r="T4008">
        <v>17</v>
      </c>
      <c r="U4008">
        <v>14</v>
      </c>
      <c r="V4008">
        <v>54</v>
      </c>
      <c r="W4008">
        <v>8</v>
      </c>
      <c r="X4008" s="2">
        <v>0.23300000000000001</v>
      </c>
    </row>
    <row r="4009" spans="1:24" x14ac:dyDescent="0.25">
      <c r="A4009" t="str">
        <f t="shared" si="189"/>
        <v/>
      </c>
      <c r="B4009">
        <f t="shared" si="187"/>
        <v>1</v>
      </c>
      <c r="C4009" t="str">
        <f t="shared" si="188"/>
        <v/>
      </c>
      <c r="D4009">
        <v>2026</v>
      </c>
      <c r="E4009" t="s">
        <v>6355</v>
      </c>
      <c r="F4009" t="s">
        <v>4260</v>
      </c>
      <c r="G4009" t="s">
        <v>37</v>
      </c>
      <c r="H4009" t="s">
        <v>64</v>
      </c>
      <c r="I4009">
        <v>2</v>
      </c>
      <c r="J4009">
        <v>2</v>
      </c>
      <c r="K4009" s="29">
        <v>3.58</v>
      </c>
      <c r="L4009">
        <v>21</v>
      </c>
      <c r="M4009">
        <v>2</v>
      </c>
      <c r="N4009">
        <v>0</v>
      </c>
      <c r="O4009">
        <v>0</v>
      </c>
      <c r="P4009">
        <v>1</v>
      </c>
      <c r="Q4009">
        <v>27.2</v>
      </c>
      <c r="R4009">
        <v>19</v>
      </c>
      <c r="S4009">
        <v>12</v>
      </c>
      <c r="T4009">
        <v>11</v>
      </c>
      <c r="U4009">
        <v>14</v>
      </c>
      <c r="V4009">
        <v>35</v>
      </c>
      <c r="W4009">
        <v>0</v>
      </c>
      <c r="X4009" s="2">
        <v>0.192</v>
      </c>
    </row>
    <row r="4010" spans="1:24" x14ac:dyDescent="0.25">
      <c r="A4010" t="str">
        <f t="shared" si="189"/>
        <v/>
      </c>
      <c r="B4010" t="str">
        <f t="shared" si="187"/>
        <v/>
      </c>
      <c r="C4010" t="str">
        <f t="shared" si="188"/>
        <v/>
      </c>
      <c r="D4010">
        <v>2026</v>
      </c>
      <c r="E4010" t="s">
        <v>10436</v>
      </c>
      <c r="F4010" t="s">
        <v>4260</v>
      </c>
      <c r="G4010" t="s">
        <v>37</v>
      </c>
      <c r="H4010" t="s">
        <v>64</v>
      </c>
      <c r="I4010">
        <v>1</v>
      </c>
      <c r="J4010">
        <v>1</v>
      </c>
      <c r="K4010" s="29">
        <v>3.96</v>
      </c>
      <c r="L4010">
        <v>26</v>
      </c>
      <c r="M4010">
        <v>0</v>
      </c>
      <c r="N4010">
        <v>0</v>
      </c>
      <c r="O4010">
        <v>0</v>
      </c>
      <c r="P4010">
        <v>3</v>
      </c>
      <c r="Q4010">
        <v>25</v>
      </c>
      <c r="R4010">
        <v>23</v>
      </c>
      <c r="S4010">
        <v>11</v>
      </c>
      <c r="T4010">
        <v>11</v>
      </c>
      <c r="U4010">
        <v>19</v>
      </c>
      <c r="V4010">
        <v>28</v>
      </c>
      <c r="W4010">
        <v>3</v>
      </c>
      <c r="X4010" s="2">
        <v>0.24199999999999999</v>
      </c>
    </row>
    <row r="4011" spans="1:24" x14ac:dyDescent="0.25">
      <c r="A4011" t="str">
        <f t="shared" si="189"/>
        <v/>
      </c>
      <c r="B4011" t="str">
        <f t="shared" si="187"/>
        <v/>
      </c>
      <c r="C4011" t="str">
        <f t="shared" si="188"/>
        <v/>
      </c>
      <c r="D4011">
        <v>2026</v>
      </c>
      <c r="E4011" t="s">
        <v>10437</v>
      </c>
      <c r="F4011" t="s">
        <v>4260</v>
      </c>
      <c r="G4011" t="s">
        <v>47</v>
      </c>
      <c r="H4011" t="s">
        <v>64</v>
      </c>
      <c r="I4011">
        <v>1</v>
      </c>
      <c r="J4011">
        <v>0</v>
      </c>
      <c r="K4011" s="29">
        <v>4.76</v>
      </c>
      <c r="L4011">
        <v>3</v>
      </c>
      <c r="M4011">
        <v>1</v>
      </c>
      <c r="N4011">
        <v>0</v>
      </c>
      <c r="O4011">
        <v>0</v>
      </c>
      <c r="P4011">
        <v>0</v>
      </c>
      <c r="Q4011">
        <v>5.2</v>
      </c>
      <c r="R4011">
        <v>6</v>
      </c>
      <c r="S4011">
        <v>4</v>
      </c>
      <c r="T4011">
        <v>3</v>
      </c>
      <c r="U4011">
        <v>2</v>
      </c>
      <c r="V4011">
        <v>5</v>
      </c>
      <c r="W4011">
        <v>0</v>
      </c>
      <c r="X4011" s="2">
        <v>0.3</v>
      </c>
    </row>
    <row r="4012" spans="1:24" x14ac:dyDescent="0.25">
      <c r="A4012" t="str">
        <f t="shared" si="189"/>
        <v/>
      </c>
      <c r="B4012" t="str">
        <f t="shared" si="187"/>
        <v/>
      </c>
      <c r="C4012" t="str">
        <f t="shared" si="188"/>
        <v/>
      </c>
      <c r="D4012">
        <v>2026</v>
      </c>
      <c r="E4012" t="s">
        <v>10438</v>
      </c>
      <c r="F4012" t="s">
        <v>4260</v>
      </c>
      <c r="G4012" t="s">
        <v>47</v>
      </c>
      <c r="H4012" t="s">
        <v>64</v>
      </c>
      <c r="I4012">
        <v>4</v>
      </c>
      <c r="J4012">
        <v>1</v>
      </c>
      <c r="K4012" s="29">
        <v>5.13</v>
      </c>
      <c r="L4012">
        <v>23</v>
      </c>
      <c r="M4012">
        <v>0</v>
      </c>
      <c r="N4012">
        <v>0</v>
      </c>
      <c r="O4012">
        <v>0</v>
      </c>
      <c r="P4012">
        <v>0</v>
      </c>
      <c r="Q4012">
        <v>26.1</v>
      </c>
      <c r="R4012">
        <v>20</v>
      </c>
      <c r="S4012">
        <v>15</v>
      </c>
      <c r="T4012">
        <v>15</v>
      </c>
      <c r="U4012">
        <v>12</v>
      </c>
      <c r="V4012">
        <v>42</v>
      </c>
      <c r="W4012">
        <v>5</v>
      </c>
      <c r="X4012" s="2">
        <v>0.21099999999999999</v>
      </c>
    </row>
    <row r="4013" spans="1:24" x14ac:dyDescent="0.25">
      <c r="A4013">
        <f t="shared" si="189"/>
        <v>1</v>
      </c>
      <c r="B4013" t="str">
        <f t="shared" si="187"/>
        <v/>
      </c>
      <c r="C4013" t="str">
        <f t="shared" si="188"/>
        <v/>
      </c>
      <c r="D4013">
        <v>2026</v>
      </c>
      <c r="E4013" t="s">
        <v>10439</v>
      </c>
      <c r="F4013" t="s">
        <v>4260</v>
      </c>
      <c r="G4013" t="s">
        <v>29</v>
      </c>
      <c r="H4013" t="s">
        <v>64</v>
      </c>
      <c r="I4013">
        <v>0</v>
      </c>
      <c r="J4013">
        <v>0</v>
      </c>
      <c r="K4013" s="29">
        <v>5.85</v>
      </c>
      <c r="L4013">
        <v>13</v>
      </c>
      <c r="M4013">
        <v>2</v>
      </c>
      <c r="N4013">
        <v>0</v>
      </c>
      <c r="O4013">
        <v>0</v>
      </c>
      <c r="P4013">
        <v>1</v>
      </c>
      <c r="Q4013">
        <v>20</v>
      </c>
      <c r="R4013">
        <v>21</v>
      </c>
      <c r="S4013">
        <v>14</v>
      </c>
      <c r="T4013">
        <v>13</v>
      </c>
      <c r="U4013">
        <v>6</v>
      </c>
      <c r="V4013">
        <v>22</v>
      </c>
      <c r="W4013">
        <v>1</v>
      </c>
      <c r="X4013" s="2">
        <v>0.26900000000000002</v>
      </c>
    </row>
    <row r="4014" spans="1:24" x14ac:dyDescent="0.25">
      <c r="A4014" t="str">
        <f t="shared" si="189"/>
        <v/>
      </c>
      <c r="B4014" t="str">
        <f t="shared" si="187"/>
        <v/>
      </c>
      <c r="C4014" t="str">
        <f t="shared" si="188"/>
        <v/>
      </c>
      <c r="D4014">
        <v>2026</v>
      </c>
      <c r="E4014" t="s">
        <v>10440</v>
      </c>
      <c r="F4014" t="s">
        <v>4260</v>
      </c>
      <c r="G4014" t="s">
        <v>37</v>
      </c>
      <c r="H4014" t="s">
        <v>64</v>
      </c>
      <c r="I4014">
        <v>1</v>
      </c>
      <c r="J4014">
        <v>0</v>
      </c>
      <c r="K4014" s="29">
        <v>6.08</v>
      </c>
      <c r="L4014">
        <v>17</v>
      </c>
      <c r="M4014">
        <v>5</v>
      </c>
      <c r="N4014">
        <v>0</v>
      </c>
      <c r="O4014">
        <v>0</v>
      </c>
      <c r="P4014">
        <v>0</v>
      </c>
      <c r="Q4014">
        <v>23.2</v>
      </c>
      <c r="R4014">
        <v>23</v>
      </c>
      <c r="S4014">
        <v>19</v>
      </c>
      <c r="T4014">
        <v>16</v>
      </c>
      <c r="U4014">
        <v>14</v>
      </c>
      <c r="V4014">
        <v>17</v>
      </c>
      <c r="W4014">
        <v>2</v>
      </c>
      <c r="X4014" s="2">
        <v>0.25</v>
      </c>
    </row>
    <row r="4015" spans="1:24" x14ac:dyDescent="0.25">
      <c r="A4015" t="str">
        <f t="shared" si="189"/>
        <v/>
      </c>
      <c r="B4015" t="str">
        <f t="shared" si="187"/>
        <v/>
      </c>
      <c r="C4015" t="str">
        <f t="shared" si="188"/>
        <v/>
      </c>
      <c r="D4015">
        <v>2026</v>
      </c>
      <c r="E4015" t="s">
        <v>10441</v>
      </c>
      <c r="F4015" t="s">
        <v>4260</v>
      </c>
      <c r="G4015" t="s">
        <v>47</v>
      </c>
      <c r="H4015" t="s">
        <v>64</v>
      </c>
      <c r="I4015">
        <v>4</v>
      </c>
      <c r="J4015">
        <v>0</v>
      </c>
      <c r="K4015" s="29">
        <v>6.48</v>
      </c>
      <c r="L4015">
        <v>15</v>
      </c>
      <c r="M4015">
        <v>0</v>
      </c>
      <c r="N4015">
        <v>0</v>
      </c>
      <c r="O4015">
        <v>0</v>
      </c>
      <c r="P4015">
        <v>0</v>
      </c>
      <c r="Q4015">
        <v>25</v>
      </c>
      <c r="R4015">
        <v>26</v>
      </c>
      <c r="S4015">
        <v>18</v>
      </c>
      <c r="T4015">
        <v>18</v>
      </c>
      <c r="U4015">
        <v>13</v>
      </c>
      <c r="V4015">
        <v>35</v>
      </c>
      <c r="W4015">
        <v>3</v>
      </c>
      <c r="X4015" s="2">
        <v>0.255</v>
      </c>
    </row>
    <row r="4016" spans="1:24" x14ac:dyDescent="0.25">
      <c r="A4016" t="str">
        <f t="shared" si="189"/>
        <v/>
      </c>
      <c r="B4016" t="str">
        <f t="shared" si="187"/>
        <v/>
      </c>
      <c r="C4016" t="str">
        <f t="shared" si="188"/>
        <v/>
      </c>
      <c r="D4016">
        <v>2026</v>
      </c>
      <c r="E4016" t="s">
        <v>10442</v>
      </c>
      <c r="F4016" t="s">
        <v>4260</v>
      </c>
      <c r="G4016" t="s">
        <v>24</v>
      </c>
      <c r="H4016" t="s">
        <v>64</v>
      </c>
      <c r="I4016">
        <v>0</v>
      </c>
      <c r="J4016">
        <v>3</v>
      </c>
      <c r="K4016" s="29">
        <v>6.69</v>
      </c>
      <c r="L4016">
        <v>15</v>
      </c>
      <c r="M4016">
        <v>9</v>
      </c>
      <c r="N4016">
        <v>0</v>
      </c>
      <c r="O4016">
        <v>0</v>
      </c>
      <c r="P4016">
        <v>0</v>
      </c>
      <c r="Q4016">
        <v>36.1</v>
      </c>
      <c r="R4016">
        <v>38</v>
      </c>
      <c r="S4016">
        <v>31</v>
      </c>
      <c r="T4016">
        <v>27</v>
      </c>
      <c r="U4016">
        <v>22</v>
      </c>
      <c r="V4016">
        <v>37</v>
      </c>
      <c r="W4016">
        <v>5</v>
      </c>
      <c r="X4016" s="2">
        <v>0.26600000000000001</v>
      </c>
    </row>
    <row r="4017" spans="1:24" x14ac:dyDescent="0.25">
      <c r="A4017" t="str">
        <f t="shared" si="189"/>
        <v/>
      </c>
      <c r="B4017" t="str">
        <f t="shared" si="187"/>
        <v/>
      </c>
      <c r="C4017" t="str">
        <f t="shared" si="188"/>
        <v/>
      </c>
      <c r="D4017">
        <v>2026</v>
      </c>
      <c r="E4017" t="s">
        <v>10443</v>
      </c>
      <c r="F4017" t="s">
        <v>4260</v>
      </c>
      <c r="G4017" t="s">
        <v>47</v>
      </c>
      <c r="H4017" t="s">
        <v>64</v>
      </c>
      <c r="I4017">
        <v>0</v>
      </c>
      <c r="J4017">
        <v>0</v>
      </c>
      <c r="K4017" s="29">
        <v>10.119999999999999</v>
      </c>
      <c r="L4017">
        <v>4</v>
      </c>
      <c r="M4017">
        <v>0</v>
      </c>
      <c r="N4017">
        <v>0</v>
      </c>
      <c r="O4017">
        <v>0</v>
      </c>
      <c r="P4017">
        <v>0</v>
      </c>
      <c r="Q4017">
        <v>2.2000000000000002</v>
      </c>
      <c r="R4017">
        <v>3</v>
      </c>
      <c r="S4017">
        <v>3</v>
      </c>
      <c r="T4017">
        <v>3</v>
      </c>
      <c r="U4017">
        <v>2</v>
      </c>
      <c r="V4017">
        <v>1</v>
      </c>
      <c r="W4017">
        <v>0</v>
      </c>
      <c r="X4017" s="2">
        <v>0.27300000000000002</v>
      </c>
    </row>
    <row r="4018" spans="1:24" x14ac:dyDescent="0.25">
      <c r="A4018" t="str">
        <f t="shared" si="189"/>
        <v/>
      </c>
      <c r="B4018" t="str">
        <f t="shared" si="187"/>
        <v/>
      </c>
      <c r="C4018" t="str">
        <f t="shared" si="188"/>
        <v/>
      </c>
      <c r="D4018">
        <v>2026</v>
      </c>
      <c r="E4018" t="s">
        <v>10444</v>
      </c>
      <c r="F4018" t="s">
        <v>4260</v>
      </c>
      <c r="G4018" t="s">
        <v>47</v>
      </c>
      <c r="H4018" t="s">
        <v>64</v>
      </c>
      <c r="I4018">
        <v>0</v>
      </c>
      <c r="J4018">
        <v>0</v>
      </c>
      <c r="K4018" s="29">
        <v>10.8</v>
      </c>
      <c r="L4018">
        <v>3</v>
      </c>
      <c r="M4018">
        <v>0</v>
      </c>
      <c r="N4018">
        <v>0</v>
      </c>
      <c r="O4018">
        <v>0</v>
      </c>
      <c r="P4018">
        <v>0</v>
      </c>
      <c r="Q4018">
        <v>1.2</v>
      </c>
      <c r="R4018">
        <v>3</v>
      </c>
      <c r="S4018">
        <v>2</v>
      </c>
      <c r="T4018">
        <v>2</v>
      </c>
      <c r="U4018">
        <v>2</v>
      </c>
      <c r="V4018">
        <v>4</v>
      </c>
      <c r="W4018">
        <v>0</v>
      </c>
      <c r="X4018" s="2">
        <v>0.375</v>
      </c>
    </row>
    <row r="4019" spans="1:24" x14ac:dyDescent="0.25">
      <c r="A4019" t="str">
        <f t="shared" si="189"/>
        <v/>
      </c>
      <c r="B4019">
        <f t="shared" si="187"/>
        <v>1</v>
      </c>
      <c r="C4019" t="str">
        <f t="shared" si="188"/>
        <v/>
      </c>
      <c r="D4019">
        <v>2026</v>
      </c>
      <c r="E4019" t="s">
        <v>6313</v>
      </c>
      <c r="F4019" t="s">
        <v>4298</v>
      </c>
      <c r="G4019" t="s">
        <v>24</v>
      </c>
      <c r="H4019" t="s">
        <v>64</v>
      </c>
      <c r="I4019">
        <v>5</v>
      </c>
      <c r="J4019">
        <v>3</v>
      </c>
      <c r="K4019" s="29">
        <v>3.84</v>
      </c>
      <c r="L4019">
        <v>15</v>
      </c>
      <c r="M4019">
        <v>9</v>
      </c>
      <c r="N4019">
        <v>0</v>
      </c>
      <c r="O4019">
        <v>0</v>
      </c>
      <c r="P4019">
        <v>2</v>
      </c>
      <c r="Q4019">
        <v>63.1</v>
      </c>
      <c r="R4019">
        <v>55</v>
      </c>
      <c r="S4019">
        <v>27</v>
      </c>
      <c r="T4019">
        <v>27</v>
      </c>
      <c r="U4019">
        <v>10</v>
      </c>
      <c r="V4019">
        <v>90</v>
      </c>
      <c r="W4019">
        <v>6</v>
      </c>
      <c r="X4019" s="2">
        <v>0.22900000000000001</v>
      </c>
    </row>
    <row r="4020" spans="1:24" x14ac:dyDescent="0.25">
      <c r="A4020" t="str">
        <f t="shared" si="189"/>
        <v/>
      </c>
      <c r="B4020">
        <f t="shared" si="187"/>
        <v>1</v>
      </c>
      <c r="C4020" t="str">
        <f t="shared" si="188"/>
        <v/>
      </c>
      <c r="D4020">
        <v>2026</v>
      </c>
      <c r="E4020" t="s">
        <v>5967</v>
      </c>
      <c r="F4020" t="s">
        <v>4298</v>
      </c>
      <c r="G4020" t="s">
        <v>24</v>
      </c>
      <c r="H4020" t="s">
        <v>64</v>
      </c>
      <c r="I4020">
        <v>5</v>
      </c>
      <c r="J4020">
        <v>3</v>
      </c>
      <c r="K4020" s="29">
        <v>3.94</v>
      </c>
      <c r="L4020">
        <v>14</v>
      </c>
      <c r="M4020">
        <v>14</v>
      </c>
      <c r="N4020">
        <v>0</v>
      </c>
      <c r="O4020">
        <v>0</v>
      </c>
      <c r="P4020">
        <v>0</v>
      </c>
      <c r="Q4020">
        <v>64</v>
      </c>
      <c r="R4020">
        <v>55</v>
      </c>
      <c r="S4020">
        <v>33</v>
      </c>
      <c r="T4020">
        <v>28</v>
      </c>
      <c r="U4020">
        <v>22</v>
      </c>
      <c r="V4020">
        <v>88</v>
      </c>
      <c r="W4020">
        <v>4</v>
      </c>
      <c r="X4020" s="2">
        <v>0.223</v>
      </c>
    </row>
    <row r="4021" spans="1:24" x14ac:dyDescent="0.25">
      <c r="A4021">
        <f t="shared" si="189"/>
        <v>1</v>
      </c>
      <c r="B4021">
        <f t="shared" si="187"/>
        <v>1</v>
      </c>
      <c r="C4021" t="str">
        <f t="shared" si="188"/>
        <v/>
      </c>
      <c r="D4021">
        <v>2026</v>
      </c>
      <c r="E4021" t="s">
        <v>6272</v>
      </c>
      <c r="F4021" t="s">
        <v>4298</v>
      </c>
      <c r="G4021" t="s">
        <v>29</v>
      </c>
      <c r="H4021" t="s">
        <v>64</v>
      </c>
      <c r="I4021">
        <v>5</v>
      </c>
      <c r="J4021">
        <v>3</v>
      </c>
      <c r="K4021" s="29">
        <v>5.21</v>
      </c>
      <c r="L4021">
        <v>15</v>
      </c>
      <c r="M4021">
        <v>15</v>
      </c>
      <c r="N4021">
        <v>0</v>
      </c>
      <c r="O4021">
        <v>0</v>
      </c>
      <c r="P4021">
        <v>0</v>
      </c>
      <c r="Q4021">
        <v>76</v>
      </c>
      <c r="R4021">
        <v>73</v>
      </c>
      <c r="S4021">
        <v>47</v>
      </c>
      <c r="T4021">
        <v>44</v>
      </c>
      <c r="U4021">
        <v>38</v>
      </c>
      <c r="V4021">
        <v>100</v>
      </c>
      <c r="W4021">
        <v>14</v>
      </c>
      <c r="X4021" s="2">
        <v>0.253</v>
      </c>
    </row>
    <row r="4022" spans="1:24" x14ac:dyDescent="0.25">
      <c r="A4022" t="str">
        <f t="shared" si="189"/>
        <v/>
      </c>
      <c r="B4022" t="str">
        <f t="shared" si="187"/>
        <v/>
      </c>
      <c r="C4022" t="str">
        <f t="shared" si="188"/>
        <v/>
      </c>
      <c r="D4022">
        <v>2026</v>
      </c>
      <c r="E4022" t="s">
        <v>10445</v>
      </c>
      <c r="F4022" t="s">
        <v>4298</v>
      </c>
      <c r="G4022" t="s">
        <v>37</v>
      </c>
      <c r="H4022" t="s">
        <v>64</v>
      </c>
      <c r="I4022">
        <v>0</v>
      </c>
      <c r="J4022">
        <v>0</v>
      </c>
      <c r="K4022" s="29">
        <v>0</v>
      </c>
      <c r="L4022">
        <v>3</v>
      </c>
      <c r="M4022">
        <v>0</v>
      </c>
      <c r="N4022">
        <v>0</v>
      </c>
      <c r="O4022">
        <v>0</v>
      </c>
      <c r="P4022">
        <v>0</v>
      </c>
      <c r="Q4022">
        <v>2.1</v>
      </c>
      <c r="R4022">
        <v>1</v>
      </c>
      <c r="S4022">
        <v>0</v>
      </c>
      <c r="T4022">
        <v>0</v>
      </c>
      <c r="U4022">
        <v>3</v>
      </c>
      <c r="V4022">
        <v>3</v>
      </c>
      <c r="W4022">
        <v>0</v>
      </c>
      <c r="X4022" s="2">
        <v>0.14299999999999999</v>
      </c>
    </row>
    <row r="4023" spans="1:24" x14ac:dyDescent="0.25">
      <c r="A4023" t="str">
        <f t="shared" si="189"/>
        <v/>
      </c>
      <c r="B4023" t="str">
        <f t="shared" si="187"/>
        <v/>
      </c>
      <c r="C4023" t="str">
        <f t="shared" si="188"/>
        <v/>
      </c>
      <c r="D4023">
        <v>2026</v>
      </c>
      <c r="E4023" t="s">
        <v>10446</v>
      </c>
      <c r="F4023" t="s">
        <v>4298</v>
      </c>
      <c r="G4023" t="s">
        <v>24</v>
      </c>
      <c r="H4023" t="s">
        <v>64</v>
      </c>
      <c r="I4023">
        <v>3</v>
      </c>
      <c r="J4023">
        <v>1</v>
      </c>
      <c r="K4023" s="29">
        <v>2.2200000000000002</v>
      </c>
      <c r="L4023">
        <v>24</v>
      </c>
      <c r="M4023">
        <v>0</v>
      </c>
      <c r="N4023">
        <v>0</v>
      </c>
      <c r="O4023">
        <v>0</v>
      </c>
      <c r="P4023">
        <v>7</v>
      </c>
      <c r="Q4023">
        <v>52.2</v>
      </c>
      <c r="R4023">
        <v>34</v>
      </c>
      <c r="S4023">
        <v>17</v>
      </c>
      <c r="T4023">
        <v>13</v>
      </c>
      <c r="U4023">
        <v>11</v>
      </c>
      <c r="V4023">
        <v>58</v>
      </c>
      <c r="W4023">
        <v>2</v>
      </c>
      <c r="X4023" s="2">
        <v>0.188</v>
      </c>
    </row>
    <row r="4024" spans="1:24" x14ac:dyDescent="0.25">
      <c r="A4024" t="str">
        <f t="shared" si="189"/>
        <v/>
      </c>
      <c r="B4024" t="str">
        <f t="shared" si="187"/>
        <v/>
      </c>
      <c r="C4024" t="str">
        <f t="shared" si="188"/>
        <v/>
      </c>
      <c r="D4024">
        <v>2026</v>
      </c>
      <c r="E4024" t="s">
        <v>10447</v>
      </c>
      <c r="F4024" t="s">
        <v>4298</v>
      </c>
      <c r="G4024" t="s">
        <v>47</v>
      </c>
      <c r="H4024" t="s">
        <v>64</v>
      </c>
      <c r="I4024">
        <v>1</v>
      </c>
      <c r="J4024">
        <v>0</v>
      </c>
      <c r="K4024" s="29">
        <v>2.89</v>
      </c>
      <c r="L4024">
        <v>8</v>
      </c>
      <c r="M4024">
        <v>0</v>
      </c>
      <c r="N4024">
        <v>0</v>
      </c>
      <c r="O4024">
        <v>0</v>
      </c>
      <c r="P4024">
        <v>0</v>
      </c>
      <c r="Q4024">
        <v>9.1</v>
      </c>
      <c r="R4024">
        <v>7</v>
      </c>
      <c r="S4024">
        <v>3</v>
      </c>
      <c r="T4024">
        <v>3</v>
      </c>
      <c r="U4024">
        <v>2</v>
      </c>
      <c r="V4024">
        <v>12</v>
      </c>
      <c r="W4024">
        <v>0</v>
      </c>
      <c r="X4024" s="2">
        <v>0.2</v>
      </c>
    </row>
    <row r="4025" spans="1:24" x14ac:dyDescent="0.25">
      <c r="A4025">
        <f t="shared" si="189"/>
        <v>1</v>
      </c>
      <c r="B4025" t="str">
        <f t="shared" si="187"/>
        <v/>
      </c>
      <c r="C4025" t="str">
        <f t="shared" si="188"/>
        <v/>
      </c>
      <c r="D4025">
        <v>2026</v>
      </c>
      <c r="E4025" t="s">
        <v>10448</v>
      </c>
      <c r="F4025" t="s">
        <v>4298</v>
      </c>
      <c r="G4025" t="s">
        <v>29</v>
      </c>
      <c r="H4025" t="s">
        <v>64</v>
      </c>
      <c r="I4025">
        <v>0</v>
      </c>
      <c r="J4025">
        <v>1</v>
      </c>
      <c r="K4025" s="29">
        <v>3.13</v>
      </c>
      <c r="L4025">
        <v>23</v>
      </c>
      <c r="M4025">
        <v>0</v>
      </c>
      <c r="N4025">
        <v>0</v>
      </c>
      <c r="O4025">
        <v>0</v>
      </c>
      <c r="P4025">
        <v>2</v>
      </c>
      <c r="Q4025">
        <v>23</v>
      </c>
      <c r="R4025">
        <v>21</v>
      </c>
      <c r="S4025">
        <v>10</v>
      </c>
      <c r="T4025">
        <v>8</v>
      </c>
      <c r="U4025">
        <v>11</v>
      </c>
      <c r="V4025">
        <v>24</v>
      </c>
      <c r="W4025">
        <v>0</v>
      </c>
      <c r="X4025" s="2">
        <v>0.23899999999999999</v>
      </c>
    </row>
    <row r="4026" spans="1:24" x14ac:dyDescent="0.25">
      <c r="A4026" t="str">
        <f t="shared" si="189"/>
        <v/>
      </c>
      <c r="B4026" t="str">
        <f t="shared" si="187"/>
        <v/>
      </c>
      <c r="C4026" t="str">
        <f t="shared" si="188"/>
        <v/>
      </c>
      <c r="D4026">
        <v>2026</v>
      </c>
      <c r="E4026" t="s">
        <v>10449</v>
      </c>
      <c r="F4026" t="s">
        <v>4298</v>
      </c>
      <c r="G4026" t="s">
        <v>47</v>
      </c>
      <c r="H4026" t="s">
        <v>64</v>
      </c>
      <c r="I4026">
        <v>1</v>
      </c>
      <c r="J4026">
        <v>1</v>
      </c>
      <c r="K4026" s="29">
        <v>3.38</v>
      </c>
      <c r="L4026">
        <v>8</v>
      </c>
      <c r="M4026">
        <v>2</v>
      </c>
      <c r="N4026">
        <v>0</v>
      </c>
      <c r="O4026">
        <v>0</v>
      </c>
      <c r="P4026">
        <v>0</v>
      </c>
      <c r="Q4026">
        <v>16</v>
      </c>
      <c r="R4026">
        <v>11</v>
      </c>
      <c r="S4026">
        <v>6</v>
      </c>
      <c r="T4026">
        <v>6</v>
      </c>
      <c r="U4026">
        <v>4</v>
      </c>
      <c r="V4026">
        <v>16</v>
      </c>
      <c r="W4026">
        <v>4</v>
      </c>
      <c r="X4026" s="2">
        <v>0.2</v>
      </c>
    </row>
    <row r="4027" spans="1:24" x14ac:dyDescent="0.25">
      <c r="A4027" t="str">
        <f t="shared" si="189"/>
        <v/>
      </c>
      <c r="B4027">
        <f t="shared" si="187"/>
        <v>1</v>
      </c>
      <c r="C4027" t="str">
        <f t="shared" si="188"/>
        <v/>
      </c>
      <c r="D4027">
        <v>2026</v>
      </c>
      <c r="E4027" t="s">
        <v>6305</v>
      </c>
      <c r="F4027" t="s">
        <v>4298</v>
      </c>
      <c r="G4027" t="s">
        <v>37</v>
      </c>
      <c r="H4027" t="s">
        <v>64</v>
      </c>
      <c r="I4027">
        <v>4</v>
      </c>
      <c r="J4027">
        <v>3</v>
      </c>
      <c r="K4027" s="29">
        <v>3.71</v>
      </c>
      <c r="L4027">
        <v>20</v>
      </c>
      <c r="M4027">
        <v>2</v>
      </c>
      <c r="N4027">
        <v>0</v>
      </c>
      <c r="O4027">
        <v>0</v>
      </c>
      <c r="P4027">
        <v>3</v>
      </c>
      <c r="Q4027">
        <v>43.2</v>
      </c>
      <c r="R4027">
        <v>35</v>
      </c>
      <c r="S4027">
        <v>21</v>
      </c>
      <c r="T4027">
        <v>18</v>
      </c>
      <c r="U4027">
        <v>23</v>
      </c>
      <c r="V4027">
        <v>63</v>
      </c>
      <c r="W4027">
        <v>4</v>
      </c>
      <c r="X4027" s="2">
        <v>0.217</v>
      </c>
    </row>
    <row r="4028" spans="1:24" x14ac:dyDescent="0.25">
      <c r="A4028" t="str">
        <f t="shared" si="189"/>
        <v/>
      </c>
      <c r="B4028" t="str">
        <f t="shared" si="187"/>
        <v/>
      </c>
      <c r="C4028" t="str">
        <f t="shared" si="188"/>
        <v/>
      </c>
      <c r="D4028">
        <v>2026</v>
      </c>
      <c r="E4028" t="s">
        <v>10450</v>
      </c>
      <c r="F4028" t="s">
        <v>4298</v>
      </c>
      <c r="G4028" t="s">
        <v>24</v>
      </c>
      <c r="H4028" t="s">
        <v>64</v>
      </c>
      <c r="I4028">
        <v>2</v>
      </c>
      <c r="J4028">
        <v>0</v>
      </c>
      <c r="K4028" s="29">
        <v>3.77</v>
      </c>
      <c r="L4028">
        <v>9</v>
      </c>
      <c r="M4028">
        <v>0</v>
      </c>
      <c r="N4028">
        <v>0</v>
      </c>
      <c r="O4028">
        <v>0</v>
      </c>
      <c r="P4028">
        <v>0</v>
      </c>
      <c r="Q4028">
        <v>14.1</v>
      </c>
      <c r="R4028">
        <v>12</v>
      </c>
      <c r="S4028">
        <v>8</v>
      </c>
      <c r="T4028">
        <v>6</v>
      </c>
      <c r="U4028">
        <v>10</v>
      </c>
      <c r="V4028">
        <v>19</v>
      </c>
      <c r="W4028">
        <v>1</v>
      </c>
      <c r="X4028" s="2">
        <v>0.20699999999999999</v>
      </c>
    </row>
    <row r="4029" spans="1:24" x14ac:dyDescent="0.25">
      <c r="A4029" t="str">
        <f t="shared" si="189"/>
        <v/>
      </c>
      <c r="B4029" t="str">
        <f t="shared" si="187"/>
        <v/>
      </c>
      <c r="C4029" t="str">
        <f t="shared" si="188"/>
        <v/>
      </c>
      <c r="D4029">
        <v>2026</v>
      </c>
      <c r="E4029" t="s">
        <v>10451</v>
      </c>
      <c r="F4029" t="s">
        <v>4298</v>
      </c>
      <c r="G4029" t="s">
        <v>24</v>
      </c>
      <c r="H4029" t="s">
        <v>64</v>
      </c>
      <c r="I4029">
        <v>4</v>
      </c>
      <c r="J4029">
        <v>1</v>
      </c>
      <c r="K4029" s="29">
        <v>4.1500000000000004</v>
      </c>
      <c r="L4029">
        <v>20</v>
      </c>
      <c r="M4029">
        <v>1</v>
      </c>
      <c r="N4029">
        <v>0</v>
      </c>
      <c r="O4029">
        <v>0</v>
      </c>
      <c r="P4029">
        <v>1</v>
      </c>
      <c r="Q4029">
        <v>34.200000000000003</v>
      </c>
      <c r="R4029">
        <v>33</v>
      </c>
      <c r="S4029">
        <v>18</v>
      </c>
      <c r="T4029">
        <v>16</v>
      </c>
      <c r="U4029">
        <v>19</v>
      </c>
      <c r="V4029">
        <v>48</v>
      </c>
      <c r="W4029">
        <v>2</v>
      </c>
      <c r="X4029" s="2">
        <v>0.252</v>
      </c>
    </row>
    <row r="4030" spans="1:24" x14ac:dyDescent="0.25">
      <c r="A4030" t="str">
        <f t="shared" si="189"/>
        <v/>
      </c>
      <c r="B4030">
        <f t="shared" si="187"/>
        <v>1</v>
      </c>
      <c r="C4030" t="str">
        <f t="shared" si="188"/>
        <v/>
      </c>
      <c r="D4030">
        <v>2026</v>
      </c>
      <c r="E4030" t="s">
        <v>6303</v>
      </c>
      <c r="F4030" t="s">
        <v>4298</v>
      </c>
      <c r="G4030" t="s">
        <v>37</v>
      </c>
      <c r="H4030" t="s">
        <v>64</v>
      </c>
      <c r="I4030">
        <v>3</v>
      </c>
      <c r="J4030">
        <v>2</v>
      </c>
      <c r="K4030" s="29">
        <v>4.25</v>
      </c>
      <c r="L4030">
        <v>16</v>
      </c>
      <c r="M4030">
        <v>6</v>
      </c>
      <c r="N4030">
        <v>0</v>
      </c>
      <c r="O4030">
        <v>0</v>
      </c>
      <c r="P4030">
        <v>0</v>
      </c>
      <c r="Q4030">
        <v>29.2</v>
      </c>
      <c r="R4030">
        <v>32</v>
      </c>
      <c r="S4030">
        <v>20</v>
      </c>
      <c r="T4030">
        <v>14</v>
      </c>
      <c r="U4030">
        <v>10</v>
      </c>
      <c r="V4030">
        <v>31</v>
      </c>
      <c r="W4030">
        <v>8</v>
      </c>
      <c r="X4030" s="2">
        <v>0.27400000000000002</v>
      </c>
    </row>
    <row r="4031" spans="1:24" x14ac:dyDescent="0.25">
      <c r="A4031">
        <f t="shared" si="189"/>
        <v>1</v>
      </c>
      <c r="B4031" t="str">
        <f t="shared" si="187"/>
        <v/>
      </c>
      <c r="C4031" t="str">
        <f t="shared" si="188"/>
        <v/>
      </c>
      <c r="D4031">
        <v>2026</v>
      </c>
      <c r="E4031" t="s">
        <v>10452</v>
      </c>
      <c r="F4031" t="s">
        <v>4298</v>
      </c>
      <c r="G4031" t="s">
        <v>29</v>
      </c>
      <c r="H4031" t="s">
        <v>64</v>
      </c>
      <c r="I4031">
        <v>0</v>
      </c>
      <c r="J4031">
        <v>0</v>
      </c>
      <c r="K4031" s="29">
        <v>4.5</v>
      </c>
      <c r="L4031">
        <v>4</v>
      </c>
      <c r="M4031">
        <v>1</v>
      </c>
      <c r="N4031">
        <v>0</v>
      </c>
      <c r="O4031">
        <v>0</v>
      </c>
      <c r="P4031">
        <v>0</v>
      </c>
      <c r="Q4031">
        <v>6</v>
      </c>
      <c r="R4031">
        <v>5</v>
      </c>
      <c r="S4031">
        <v>3</v>
      </c>
      <c r="T4031">
        <v>3</v>
      </c>
      <c r="U4031">
        <v>2</v>
      </c>
      <c r="V4031">
        <v>9</v>
      </c>
      <c r="W4031">
        <v>1</v>
      </c>
      <c r="X4031" s="2">
        <v>0.23799999999999999</v>
      </c>
    </row>
    <row r="4032" spans="1:24" x14ac:dyDescent="0.25">
      <c r="A4032" t="str">
        <f t="shared" si="189"/>
        <v/>
      </c>
      <c r="B4032">
        <f t="shared" si="187"/>
        <v>1</v>
      </c>
      <c r="C4032" t="str">
        <f t="shared" si="188"/>
        <v/>
      </c>
      <c r="D4032">
        <v>2026</v>
      </c>
      <c r="E4032" t="s">
        <v>6124</v>
      </c>
      <c r="F4032" t="s">
        <v>4298</v>
      </c>
      <c r="G4032" t="s">
        <v>24</v>
      </c>
      <c r="H4032" t="s">
        <v>64</v>
      </c>
      <c r="I4032">
        <v>2</v>
      </c>
      <c r="J4032">
        <v>2</v>
      </c>
      <c r="K4032" s="29">
        <v>6.32</v>
      </c>
      <c r="L4032">
        <v>16</v>
      </c>
      <c r="M4032">
        <v>8</v>
      </c>
      <c r="N4032">
        <v>0</v>
      </c>
      <c r="O4032">
        <v>0</v>
      </c>
      <c r="P4032">
        <v>0</v>
      </c>
      <c r="Q4032">
        <v>47</v>
      </c>
      <c r="R4032">
        <v>55</v>
      </c>
      <c r="S4032">
        <v>35</v>
      </c>
      <c r="T4032">
        <v>33</v>
      </c>
      <c r="U4032">
        <v>22</v>
      </c>
      <c r="V4032">
        <v>51</v>
      </c>
      <c r="W4032">
        <v>3</v>
      </c>
      <c r="X4032" s="2">
        <v>0.30099999999999999</v>
      </c>
    </row>
    <row r="4033" spans="1:24" x14ac:dyDescent="0.25">
      <c r="A4033" t="str">
        <f t="shared" si="189"/>
        <v/>
      </c>
      <c r="B4033">
        <f t="shared" si="187"/>
        <v>1</v>
      </c>
      <c r="C4033" t="str">
        <f t="shared" si="188"/>
        <v/>
      </c>
      <c r="D4033">
        <v>2026</v>
      </c>
      <c r="E4033" t="s">
        <v>6421</v>
      </c>
      <c r="F4033" t="s">
        <v>4298</v>
      </c>
      <c r="G4033" t="s">
        <v>37</v>
      </c>
      <c r="H4033" t="s">
        <v>64</v>
      </c>
      <c r="I4033">
        <v>3</v>
      </c>
      <c r="J4033">
        <v>1</v>
      </c>
      <c r="K4033" s="29">
        <v>6.35</v>
      </c>
      <c r="L4033">
        <v>17</v>
      </c>
      <c r="M4033">
        <v>0</v>
      </c>
      <c r="N4033">
        <v>0</v>
      </c>
      <c r="O4033">
        <v>0</v>
      </c>
      <c r="P4033">
        <v>2</v>
      </c>
      <c r="Q4033">
        <v>22.2</v>
      </c>
      <c r="R4033">
        <v>35</v>
      </c>
      <c r="S4033">
        <v>20</v>
      </c>
      <c r="T4033">
        <v>16</v>
      </c>
      <c r="U4033">
        <v>7</v>
      </c>
      <c r="V4033">
        <v>33</v>
      </c>
      <c r="W4033">
        <v>1</v>
      </c>
      <c r="X4033" s="2">
        <v>0.34699999999999998</v>
      </c>
    </row>
    <row r="4034" spans="1:24" x14ac:dyDescent="0.25">
      <c r="A4034" t="str">
        <f t="shared" si="189"/>
        <v/>
      </c>
      <c r="B4034" t="str">
        <f t="shared" ref="B4034:B4097" si="190">IF(COUNTIFS(Draft_Player,$E4034),COUNTIFS(Draft_Player,$E4034),"")</f>
        <v/>
      </c>
      <c r="C4034" t="str">
        <f t="shared" ref="C4034:C4097" si="191">IF(COUNTIFS(Transfers_Player,$E4034),COUNTIFS(Transfers_Player,$E4034),"")</f>
        <v/>
      </c>
      <c r="D4034">
        <v>2026</v>
      </c>
      <c r="E4034" t="s">
        <v>10453</v>
      </c>
      <c r="F4034" t="s">
        <v>4298</v>
      </c>
      <c r="G4034" t="s">
        <v>47</v>
      </c>
      <c r="H4034" t="s">
        <v>64</v>
      </c>
      <c r="I4034">
        <v>1</v>
      </c>
      <c r="J4034">
        <v>0</v>
      </c>
      <c r="K4034" s="29">
        <v>7.5</v>
      </c>
      <c r="L4034">
        <v>6</v>
      </c>
      <c r="M4034">
        <v>0</v>
      </c>
      <c r="N4034">
        <v>0</v>
      </c>
      <c r="O4034">
        <v>0</v>
      </c>
      <c r="P4034">
        <v>0</v>
      </c>
      <c r="Q4034">
        <v>6</v>
      </c>
      <c r="R4034">
        <v>6</v>
      </c>
      <c r="S4034">
        <v>5</v>
      </c>
      <c r="T4034">
        <v>5</v>
      </c>
      <c r="U4034">
        <v>2</v>
      </c>
      <c r="V4034">
        <v>12</v>
      </c>
      <c r="W4034">
        <v>1</v>
      </c>
      <c r="X4034" s="2">
        <v>0.25</v>
      </c>
    </row>
    <row r="4035" spans="1:24" x14ac:dyDescent="0.25">
      <c r="A4035" t="str">
        <f t="shared" si="189"/>
        <v/>
      </c>
      <c r="B4035" t="str">
        <f t="shared" si="190"/>
        <v/>
      </c>
      <c r="C4035" t="str">
        <f t="shared" si="191"/>
        <v/>
      </c>
      <c r="D4035">
        <v>2026</v>
      </c>
      <c r="E4035" t="s">
        <v>10454</v>
      </c>
      <c r="F4035" t="s">
        <v>4298</v>
      </c>
      <c r="G4035" t="s">
        <v>24</v>
      </c>
      <c r="H4035" t="s">
        <v>64</v>
      </c>
      <c r="I4035">
        <v>0</v>
      </c>
      <c r="J4035">
        <v>0</v>
      </c>
      <c r="K4035" s="29">
        <v>9.49</v>
      </c>
      <c r="L4035">
        <v>10</v>
      </c>
      <c r="M4035">
        <v>2</v>
      </c>
      <c r="N4035">
        <v>0</v>
      </c>
      <c r="O4035">
        <v>0</v>
      </c>
      <c r="P4035">
        <v>0</v>
      </c>
      <c r="Q4035">
        <v>12.1</v>
      </c>
      <c r="R4035">
        <v>19</v>
      </c>
      <c r="S4035">
        <v>16</v>
      </c>
      <c r="T4035">
        <v>13</v>
      </c>
      <c r="U4035">
        <v>5</v>
      </c>
      <c r="V4035">
        <v>13</v>
      </c>
      <c r="W4035">
        <v>2</v>
      </c>
      <c r="X4035" s="2">
        <v>0.33900000000000002</v>
      </c>
    </row>
    <row r="4036" spans="1:24" x14ac:dyDescent="0.25">
      <c r="A4036" t="str">
        <f t="shared" si="189"/>
        <v/>
      </c>
      <c r="B4036" t="str">
        <f t="shared" si="190"/>
        <v/>
      </c>
      <c r="C4036" t="str">
        <f t="shared" si="191"/>
        <v/>
      </c>
      <c r="D4036">
        <v>2026</v>
      </c>
      <c r="E4036" t="s">
        <v>10455</v>
      </c>
      <c r="F4036" t="s">
        <v>4298</v>
      </c>
      <c r="G4036" t="s">
        <v>47</v>
      </c>
      <c r="H4036" t="s">
        <v>64</v>
      </c>
      <c r="I4036">
        <v>0</v>
      </c>
      <c r="J4036">
        <v>0</v>
      </c>
      <c r="K4036" s="29">
        <v>18</v>
      </c>
      <c r="L4036">
        <v>1</v>
      </c>
      <c r="M4036">
        <v>0</v>
      </c>
      <c r="N4036">
        <v>0</v>
      </c>
      <c r="O4036">
        <v>0</v>
      </c>
      <c r="P4036">
        <v>0</v>
      </c>
      <c r="Q4036">
        <v>1</v>
      </c>
      <c r="R4036">
        <v>2</v>
      </c>
      <c r="S4036">
        <v>2</v>
      </c>
      <c r="T4036">
        <v>2</v>
      </c>
      <c r="U4036">
        <v>0</v>
      </c>
      <c r="V4036">
        <v>2</v>
      </c>
      <c r="W4036">
        <v>0</v>
      </c>
      <c r="X4036" s="2">
        <v>0.4</v>
      </c>
    </row>
    <row r="4037" spans="1:24" x14ac:dyDescent="0.25">
      <c r="A4037" t="str">
        <f t="shared" si="189"/>
        <v/>
      </c>
      <c r="B4037">
        <f t="shared" si="190"/>
        <v>1</v>
      </c>
      <c r="C4037" t="str">
        <f t="shared" si="191"/>
        <v/>
      </c>
      <c r="D4037">
        <v>2026</v>
      </c>
      <c r="E4037" t="s">
        <v>5922</v>
      </c>
      <c r="F4037" t="s">
        <v>4279</v>
      </c>
      <c r="G4037" t="s">
        <v>24</v>
      </c>
      <c r="H4037" t="s">
        <v>64</v>
      </c>
      <c r="I4037">
        <v>5</v>
      </c>
      <c r="J4037">
        <v>5</v>
      </c>
      <c r="K4037" s="29">
        <v>3.56</v>
      </c>
      <c r="L4037">
        <v>15</v>
      </c>
      <c r="M4037">
        <v>14</v>
      </c>
      <c r="N4037">
        <v>1</v>
      </c>
      <c r="O4037">
        <v>1</v>
      </c>
      <c r="P4037">
        <v>0</v>
      </c>
      <c r="Q4037">
        <v>81</v>
      </c>
      <c r="R4037">
        <v>80</v>
      </c>
      <c r="S4037">
        <v>35</v>
      </c>
      <c r="T4037">
        <v>32</v>
      </c>
      <c r="U4037">
        <v>16</v>
      </c>
      <c r="V4037">
        <v>106</v>
      </c>
      <c r="W4037">
        <v>6</v>
      </c>
      <c r="X4037" s="2">
        <v>0.253</v>
      </c>
    </row>
    <row r="4038" spans="1:24" x14ac:dyDescent="0.25">
      <c r="A4038">
        <f t="shared" si="189"/>
        <v>1</v>
      </c>
      <c r="B4038" t="str">
        <f t="shared" si="190"/>
        <v/>
      </c>
      <c r="C4038" t="str">
        <f t="shared" si="191"/>
        <v/>
      </c>
      <c r="D4038">
        <v>2026</v>
      </c>
      <c r="E4038" t="s">
        <v>10456</v>
      </c>
      <c r="F4038" t="s">
        <v>4279</v>
      </c>
      <c r="G4038" t="s">
        <v>29</v>
      </c>
      <c r="H4038" t="s">
        <v>64</v>
      </c>
      <c r="I4038">
        <v>7</v>
      </c>
      <c r="J4038">
        <v>4</v>
      </c>
      <c r="K4038" s="29">
        <v>4.6500000000000004</v>
      </c>
      <c r="L4038">
        <v>16</v>
      </c>
      <c r="M4038">
        <v>16</v>
      </c>
      <c r="N4038">
        <v>0</v>
      </c>
      <c r="O4038">
        <v>0</v>
      </c>
      <c r="P4038">
        <v>0</v>
      </c>
      <c r="Q4038">
        <v>89</v>
      </c>
      <c r="R4038">
        <v>80</v>
      </c>
      <c r="S4038">
        <v>50</v>
      </c>
      <c r="T4038">
        <v>46</v>
      </c>
      <c r="U4038">
        <v>29</v>
      </c>
      <c r="V4038">
        <v>101</v>
      </c>
      <c r="W4038">
        <v>7</v>
      </c>
      <c r="X4038" s="2">
        <v>0.23499999999999999</v>
      </c>
    </row>
    <row r="4039" spans="1:24" x14ac:dyDescent="0.25">
      <c r="A4039" t="str">
        <f t="shared" si="189"/>
        <v/>
      </c>
      <c r="B4039" t="str">
        <f t="shared" si="190"/>
        <v/>
      </c>
      <c r="C4039" t="str">
        <f t="shared" si="191"/>
        <v/>
      </c>
      <c r="D4039">
        <v>2026</v>
      </c>
      <c r="E4039" t="s">
        <v>4285</v>
      </c>
      <c r="F4039" t="s">
        <v>4279</v>
      </c>
      <c r="G4039" t="s">
        <v>24</v>
      </c>
      <c r="H4039" t="s">
        <v>64</v>
      </c>
      <c r="I4039">
        <v>0</v>
      </c>
      <c r="J4039">
        <v>0</v>
      </c>
      <c r="K4039" s="29">
        <v>3</v>
      </c>
      <c r="L4039">
        <v>4</v>
      </c>
      <c r="M4039">
        <v>4</v>
      </c>
      <c r="N4039">
        <v>0</v>
      </c>
      <c r="O4039">
        <v>0</v>
      </c>
      <c r="P4039">
        <v>0</v>
      </c>
      <c r="Q4039">
        <v>3</v>
      </c>
      <c r="R4039">
        <v>1</v>
      </c>
      <c r="S4039">
        <v>1</v>
      </c>
      <c r="T4039">
        <v>1</v>
      </c>
      <c r="U4039">
        <v>3</v>
      </c>
      <c r="V4039">
        <v>5</v>
      </c>
      <c r="W4039">
        <v>1</v>
      </c>
      <c r="X4039" s="2">
        <v>0.1</v>
      </c>
    </row>
    <row r="4040" spans="1:24" x14ac:dyDescent="0.25">
      <c r="A4040" t="str">
        <f t="shared" si="189"/>
        <v/>
      </c>
      <c r="B4040" t="str">
        <f t="shared" si="190"/>
        <v/>
      </c>
      <c r="C4040" t="str">
        <f t="shared" si="191"/>
        <v/>
      </c>
      <c r="D4040">
        <v>2026</v>
      </c>
      <c r="E4040" t="s">
        <v>4296</v>
      </c>
      <c r="F4040" t="s">
        <v>4279</v>
      </c>
      <c r="G4040" t="s">
        <v>47</v>
      </c>
      <c r="H4040" t="s">
        <v>64</v>
      </c>
      <c r="I4040">
        <v>1</v>
      </c>
      <c r="J4040">
        <v>0</v>
      </c>
      <c r="K4040" s="29">
        <v>3.26</v>
      </c>
      <c r="L4040">
        <v>15</v>
      </c>
      <c r="M4040">
        <v>5</v>
      </c>
      <c r="N4040">
        <v>0</v>
      </c>
      <c r="O4040">
        <v>0</v>
      </c>
      <c r="P4040">
        <v>0</v>
      </c>
      <c r="Q4040">
        <v>19.100000000000001</v>
      </c>
      <c r="R4040">
        <v>12</v>
      </c>
      <c r="S4040">
        <v>10</v>
      </c>
      <c r="T4040">
        <v>7</v>
      </c>
      <c r="U4040">
        <v>15</v>
      </c>
      <c r="V4040">
        <v>28</v>
      </c>
      <c r="W4040">
        <v>3</v>
      </c>
      <c r="X4040" s="2">
        <v>0.17100000000000001</v>
      </c>
    </row>
    <row r="4041" spans="1:24" x14ac:dyDescent="0.25">
      <c r="A4041" t="str">
        <f t="shared" si="189"/>
        <v/>
      </c>
      <c r="B4041">
        <f t="shared" si="190"/>
        <v>1</v>
      </c>
      <c r="C4041" t="str">
        <f t="shared" si="191"/>
        <v/>
      </c>
      <c r="D4041">
        <v>2026</v>
      </c>
      <c r="E4041" t="s">
        <v>6210</v>
      </c>
      <c r="F4041" t="s">
        <v>4279</v>
      </c>
      <c r="G4041" t="s">
        <v>37</v>
      </c>
      <c r="H4041" t="s">
        <v>64</v>
      </c>
      <c r="I4041">
        <v>1</v>
      </c>
      <c r="J4041">
        <v>1</v>
      </c>
      <c r="K4041" s="29">
        <v>3.38</v>
      </c>
      <c r="L4041">
        <v>23</v>
      </c>
      <c r="M4041">
        <v>0</v>
      </c>
      <c r="N4041">
        <v>0</v>
      </c>
      <c r="O4041">
        <v>0</v>
      </c>
      <c r="P4041">
        <v>3</v>
      </c>
      <c r="Q4041">
        <v>32</v>
      </c>
      <c r="R4041">
        <v>22</v>
      </c>
      <c r="S4041">
        <v>12</v>
      </c>
      <c r="T4041">
        <v>12</v>
      </c>
      <c r="U4041">
        <v>6</v>
      </c>
      <c r="V4041">
        <v>41</v>
      </c>
      <c r="W4041">
        <v>2</v>
      </c>
      <c r="X4041" s="2">
        <v>0.19</v>
      </c>
    </row>
    <row r="4042" spans="1:24" x14ac:dyDescent="0.25">
      <c r="A4042" t="str">
        <f t="shared" si="189"/>
        <v/>
      </c>
      <c r="B4042" t="str">
        <f t="shared" si="190"/>
        <v/>
      </c>
      <c r="C4042" t="str">
        <f t="shared" si="191"/>
        <v/>
      </c>
      <c r="D4042">
        <v>2026</v>
      </c>
      <c r="E4042" t="s">
        <v>10457</v>
      </c>
      <c r="F4042" t="s">
        <v>4279</v>
      </c>
      <c r="G4042" t="s">
        <v>47</v>
      </c>
      <c r="H4042" t="s">
        <v>64</v>
      </c>
      <c r="I4042">
        <v>0</v>
      </c>
      <c r="J4042">
        <v>0</v>
      </c>
      <c r="K4042" s="29">
        <v>3.38</v>
      </c>
      <c r="L4042">
        <v>5</v>
      </c>
      <c r="M4042">
        <v>0</v>
      </c>
      <c r="N4042">
        <v>0</v>
      </c>
      <c r="O4042">
        <v>0</v>
      </c>
      <c r="P4042">
        <v>0</v>
      </c>
      <c r="Q4042">
        <v>2.2000000000000002</v>
      </c>
      <c r="R4042">
        <v>2</v>
      </c>
      <c r="S4042">
        <v>1</v>
      </c>
      <c r="T4042">
        <v>1</v>
      </c>
      <c r="U4042">
        <v>2</v>
      </c>
      <c r="V4042">
        <v>2</v>
      </c>
      <c r="W4042">
        <v>0</v>
      </c>
      <c r="X4042" s="2">
        <v>0.2</v>
      </c>
    </row>
    <row r="4043" spans="1:24" x14ac:dyDescent="0.25">
      <c r="A4043" t="str">
        <f t="shared" si="189"/>
        <v/>
      </c>
      <c r="B4043" t="str">
        <f t="shared" si="190"/>
        <v/>
      </c>
      <c r="C4043" t="str">
        <f t="shared" si="191"/>
        <v/>
      </c>
      <c r="D4043">
        <v>2026</v>
      </c>
      <c r="E4043" t="s">
        <v>10458</v>
      </c>
      <c r="F4043" t="s">
        <v>4279</v>
      </c>
      <c r="G4043" t="s">
        <v>24</v>
      </c>
      <c r="H4043" t="s">
        <v>64</v>
      </c>
      <c r="I4043">
        <v>2</v>
      </c>
      <c r="J4043">
        <v>0</v>
      </c>
      <c r="K4043" s="29">
        <v>4.1500000000000004</v>
      </c>
      <c r="L4043">
        <v>16</v>
      </c>
      <c r="M4043">
        <v>3</v>
      </c>
      <c r="N4043">
        <v>0</v>
      </c>
      <c r="O4043">
        <v>0</v>
      </c>
      <c r="P4043">
        <v>0</v>
      </c>
      <c r="Q4043">
        <v>34.200000000000003</v>
      </c>
      <c r="R4043">
        <v>32</v>
      </c>
      <c r="S4043">
        <v>17</v>
      </c>
      <c r="T4043">
        <v>16</v>
      </c>
      <c r="U4043">
        <v>7</v>
      </c>
      <c r="V4043">
        <v>20</v>
      </c>
      <c r="W4043">
        <v>7</v>
      </c>
      <c r="X4043" s="2">
        <v>0.24199999999999999</v>
      </c>
    </row>
    <row r="4044" spans="1:24" x14ac:dyDescent="0.25">
      <c r="A4044" t="str">
        <f t="shared" si="189"/>
        <v/>
      </c>
      <c r="B4044">
        <f t="shared" si="190"/>
        <v>1</v>
      </c>
      <c r="C4044" t="str">
        <f t="shared" si="191"/>
        <v/>
      </c>
      <c r="D4044">
        <v>2026</v>
      </c>
      <c r="E4044" t="s">
        <v>6213</v>
      </c>
      <c r="F4044" t="s">
        <v>4279</v>
      </c>
      <c r="G4044" t="s">
        <v>37</v>
      </c>
      <c r="H4044" t="s">
        <v>64</v>
      </c>
      <c r="I4044">
        <v>1</v>
      </c>
      <c r="J4044">
        <v>0</v>
      </c>
      <c r="K4044" s="29">
        <v>4.34</v>
      </c>
      <c r="L4044">
        <v>16</v>
      </c>
      <c r="M4044">
        <v>1</v>
      </c>
      <c r="N4044">
        <v>0</v>
      </c>
      <c r="O4044">
        <v>0</v>
      </c>
      <c r="P4044">
        <v>3</v>
      </c>
      <c r="Q4044">
        <v>37.1</v>
      </c>
      <c r="R4044">
        <v>37</v>
      </c>
      <c r="S4044">
        <v>18</v>
      </c>
      <c r="T4044">
        <v>18</v>
      </c>
      <c r="U4044">
        <v>14</v>
      </c>
      <c r="V4044">
        <v>44</v>
      </c>
      <c r="W4044">
        <v>3</v>
      </c>
      <c r="X4044" s="2">
        <v>0.26200000000000001</v>
      </c>
    </row>
    <row r="4045" spans="1:24" x14ac:dyDescent="0.25">
      <c r="A4045" t="str">
        <f t="shared" si="189"/>
        <v/>
      </c>
      <c r="B4045" t="str">
        <f t="shared" si="190"/>
        <v/>
      </c>
      <c r="C4045" t="str">
        <f t="shared" si="191"/>
        <v/>
      </c>
      <c r="D4045">
        <v>2026</v>
      </c>
      <c r="E4045" t="s">
        <v>10459</v>
      </c>
      <c r="F4045" t="s">
        <v>4279</v>
      </c>
      <c r="G4045" t="s">
        <v>37</v>
      </c>
      <c r="H4045" t="s">
        <v>64</v>
      </c>
      <c r="I4045">
        <v>4</v>
      </c>
      <c r="J4045">
        <v>1</v>
      </c>
      <c r="K4045" s="29">
        <v>4.55</v>
      </c>
      <c r="L4045">
        <v>27</v>
      </c>
      <c r="M4045">
        <v>0</v>
      </c>
      <c r="N4045">
        <v>0</v>
      </c>
      <c r="O4045">
        <v>0</v>
      </c>
      <c r="P4045">
        <v>0</v>
      </c>
      <c r="Q4045">
        <v>31.2</v>
      </c>
      <c r="R4045">
        <v>29</v>
      </c>
      <c r="S4045">
        <v>18</v>
      </c>
      <c r="T4045">
        <v>16</v>
      </c>
      <c r="U4045">
        <v>12</v>
      </c>
      <c r="V4045">
        <v>35</v>
      </c>
      <c r="W4045">
        <v>7</v>
      </c>
      <c r="X4045" s="2">
        <v>0.248</v>
      </c>
    </row>
    <row r="4046" spans="1:24" x14ac:dyDescent="0.25">
      <c r="A4046" t="str">
        <f t="shared" si="189"/>
        <v/>
      </c>
      <c r="B4046" t="str">
        <f t="shared" si="190"/>
        <v/>
      </c>
      <c r="C4046" t="str">
        <f t="shared" si="191"/>
        <v/>
      </c>
      <c r="D4046">
        <v>2026</v>
      </c>
      <c r="E4046" t="s">
        <v>10460</v>
      </c>
      <c r="F4046" t="s">
        <v>4279</v>
      </c>
      <c r="G4046" t="s">
        <v>24</v>
      </c>
      <c r="H4046" t="s">
        <v>64</v>
      </c>
      <c r="I4046">
        <v>4</v>
      </c>
      <c r="J4046">
        <v>4</v>
      </c>
      <c r="K4046" s="29">
        <v>4.67</v>
      </c>
      <c r="L4046">
        <v>12</v>
      </c>
      <c r="M4046">
        <v>12</v>
      </c>
      <c r="N4046">
        <v>0</v>
      </c>
      <c r="O4046">
        <v>0</v>
      </c>
      <c r="P4046">
        <v>0</v>
      </c>
      <c r="Q4046">
        <v>61.2</v>
      </c>
      <c r="R4046">
        <v>67</v>
      </c>
      <c r="S4046">
        <v>34</v>
      </c>
      <c r="T4046">
        <v>32</v>
      </c>
      <c r="U4046">
        <v>25</v>
      </c>
      <c r="V4046">
        <v>77</v>
      </c>
      <c r="W4046">
        <v>7</v>
      </c>
      <c r="X4046" s="2">
        <v>0.27900000000000003</v>
      </c>
    </row>
    <row r="4047" spans="1:24" x14ac:dyDescent="0.25">
      <c r="A4047" t="str">
        <f t="shared" si="189"/>
        <v/>
      </c>
      <c r="B4047" t="str">
        <f t="shared" si="190"/>
        <v/>
      </c>
      <c r="C4047" t="str">
        <f t="shared" si="191"/>
        <v/>
      </c>
      <c r="D4047">
        <v>2026</v>
      </c>
      <c r="E4047" t="s">
        <v>10461</v>
      </c>
      <c r="F4047" t="s">
        <v>4279</v>
      </c>
      <c r="G4047" t="s">
        <v>47</v>
      </c>
      <c r="H4047" t="s">
        <v>64</v>
      </c>
      <c r="I4047">
        <v>6</v>
      </c>
      <c r="J4047">
        <v>1</v>
      </c>
      <c r="K4047" s="29">
        <v>4.76</v>
      </c>
      <c r="L4047">
        <v>20</v>
      </c>
      <c r="M4047">
        <v>2</v>
      </c>
      <c r="N4047">
        <v>0</v>
      </c>
      <c r="O4047">
        <v>0</v>
      </c>
      <c r="P4047">
        <v>1</v>
      </c>
      <c r="Q4047">
        <v>56.2</v>
      </c>
      <c r="R4047">
        <v>50</v>
      </c>
      <c r="S4047">
        <v>30</v>
      </c>
      <c r="T4047">
        <v>30</v>
      </c>
      <c r="U4047">
        <v>15</v>
      </c>
      <c r="V4047">
        <v>64</v>
      </c>
      <c r="W4047">
        <v>1</v>
      </c>
      <c r="X4047" s="2">
        <v>0.24</v>
      </c>
    </row>
    <row r="4048" spans="1:24" x14ac:dyDescent="0.25">
      <c r="A4048" t="str">
        <f t="shared" si="189"/>
        <v/>
      </c>
      <c r="B4048" t="str">
        <f t="shared" si="190"/>
        <v/>
      </c>
      <c r="C4048" t="str">
        <f t="shared" si="191"/>
        <v/>
      </c>
      <c r="D4048">
        <v>2026</v>
      </c>
      <c r="E4048" t="s">
        <v>10462</v>
      </c>
      <c r="F4048" t="s">
        <v>4279</v>
      </c>
      <c r="G4048" t="s">
        <v>47</v>
      </c>
      <c r="H4048" t="s">
        <v>64</v>
      </c>
      <c r="I4048">
        <v>3</v>
      </c>
      <c r="J4048">
        <v>0</v>
      </c>
      <c r="K4048" s="29">
        <v>6.17</v>
      </c>
      <c r="L4048">
        <v>15</v>
      </c>
      <c r="M4048">
        <v>2</v>
      </c>
      <c r="N4048">
        <v>0</v>
      </c>
      <c r="O4048">
        <v>0</v>
      </c>
      <c r="P4048">
        <v>0</v>
      </c>
      <c r="Q4048">
        <v>23.1</v>
      </c>
      <c r="R4048">
        <v>21</v>
      </c>
      <c r="S4048">
        <v>16</v>
      </c>
      <c r="T4048">
        <v>16</v>
      </c>
      <c r="U4048">
        <v>7</v>
      </c>
      <c r="V4048">
        <v>13</v>
      </c>
      <c r="W4048">
        <v>3</v>
      </c>
      <c r="X4048" s="2">
        <v>0.23599999999999999</v>
      </c>
    </row>
    <row r="4049" spans="1:24" x14ac:dyDescent="0.25">
      <c r="A4049" t="str">
        <f t="shared" si="189"/>
        <v/>
      </c>
      <c r="B4049" t="str">
        <f t="shared" si="190"/>
        <v/>
      </c>
      <c r="C4049" t="str">
        <f t="shared" si="191"/>
        <v/>
      </c>
      <c r="D4049">
        <v>2026</v>
      </c>
      <c r="E4049" t="s">
        <v>10463</v>
      </c>
      <c r="F4049" t="s">
        <v>4279</v>
      </c>
      <c r="G4049" t="s">
        <v>47</v>
      </c>
      <c r="H4049" t="s">
        <v>64</v>
      </c>
      <c r="I4049">
        <v>0</v>
      </c>
      <c r="J4049">
        <v>1</v>
      </c>
      <c r="K4049" s="29">
        <v>6.43</v>
      </c>
      <c r="L4049">
        <v>15</v>
      </c>
      <c r="M4049">
        <v>0</v>
      </c>
      <c r="N4049">
        <v>0</v>
      </c>
      <c r="O4049">
        <v>0</v>
      </c>
      <c r="P4049">
        <v>1</v>
      </c>
      <c r="Q4049">
        <v>14</v>
      </c>
      <c r="R4049">
        <v>14</v>
      </c>
      <c r="S4049">
        <v>10</v>
      </c>
      <c r="T4049">
        <v>10</v>
      </c>
      <c r="U4049">
        <v>5</v>
      </c>
      <c r="V4049">
        <v>23</v>
      </c>
      <c r="W4049">
        <v>3</v>
      </c>
      <c r="X4049" s="2">
        <v>0.255</v>
      </c>
    </row>
    <row r="4050" spans="1:24" x14ac:dyDescent="0.25">
      <c r="A4050" t="str">
        <f t="shared" si="189"/>
        <v/>
      </c>
      <c r="B4050" t="str">
        <f t="shared" si="190"/>
        <v/>
      </c>
      <c r="C4050" t="str">
        <f t="shared" si="191"/>
        <v/>
      </c>
      <c r="D4050">
        <v>2026</v>
      </c>
      <c r="E4050" t="s">
        <v>10464</v>
      </c>
      <c r="F4050" t="s">
        <v>4279</v>
      </c>
      <c r="G4050" t="s">
        <v>47</v>
      </c>
      <c r="H4050" t="s">
        <v>64</v>
      </c>
      <c r="I4050">
        <v>0</v>
      </c>
      <c r="J4050">
        <v>0</v>
      </c>
      <c r="K4050" s="29">
        <v>6.75</v>
      </c>
      <c r="L4050">
        <v>10</v>
      </c>
      <c r="M4050">
        <v>0</v>
      </c>
      <c r="N4050">
        <v>0</v>
      </c>
      <c r="O4050">
        <v>0</v>
      </c>
      <c r="P4050">
        <v>0</v>
      </c>
      <c r="Q4050">
        <v>6.2</v>
      </c>
      <c r="R4050">
        <v>6</v>
      </c>
      <c r="S4050">
        <v>6</v>
      </c>
      <c r="T4050">
        <v>5</v>
      </c>
      <c r="U4050">
        <v>3</v>
      </c>
      <c r="V4050">
        <v>5</v>
      </c>
      <c r="W4050">
        <v>1</v>
      </c>
      <c r="X4050" s="2">
        <v>0.23100000000000001</v>
      </c>
    </row>
    <row r="4051" spans="1:24" x14ac:dyDescent="0.25">
      <c r="A4051">
        <f t="shared" si="189"/>
        <v>1</v>
      </c>
      <c r="B4051" t="str">
        <f t="shared" si="190"/>
        <v/>
      </c>
      <c r="C4051" t="str">
        <f t="shared" si="191"/>
        <v/>
      </c>
      <c r="D4051">
        <v>2026</v>
      </c>
      <c r="E4051" t="s">
        <v>10465</v>
      </c>
      <c r="F4051" t="s">
        <v>4279</v>
      </c>
      <c r="G4051" t="s">
        <v>32</v>
      </c>
      <c r="H4051" t="s">
        <v>64</v>
      </c>
      <c r="I4051">
        <v>2</v>
      </c>
      <c r="J4051">
        <v>0</v>
      </c>
      <c r="K4051" s="29">
        <v>7.15</v>
      </c>
      <c r="L4051">
        <v>18</v>
      </c>
      <c r="M4051">
        <v>0</v>
      </c>
      <c r="N4051">
        <v>0</v>
      </c>
      <c r="O4051">
        <v>0</v>
      </c>
      <c r="P4051">
        <v>0</v>
      </c>
      <c r="Q4051">
        <v>11.1</v>
      </c>
      <c r="R4051">
        <v>9</v>
      </c>
      <c r="S4051">
        <v>9</v>
      </c>
      <c r="T4051">
        <v>9</v>
      </c>
      <c r="U4051">
        <v>8</v>
      </c>
      <c r="V4051">
        <v>8</v>
      </c>
      <c r="W4051">
        <v>4</v>
      </c>
      <c r="X4051" s="2">
        <v>0.23699999999999999</v>
      </c>
    </row>
    <row r="4052" spans="1:24" x14ac:dyDescent="0.25">
      <c r="A4052" t="str">
        <f t="shared" si="189"/>
        <v/>
      </c>
      <c r="B4052" t="str">
        <f t="shared" si="190"/>
        <v/>
      </c>
      <c r="C4052" t="str">
        <f t="shared" si="191"/>
        <v/>
      </c>
      <c r="D4052">
        <v>2026</v>
      </c>
      <c r="E4052" t="s">
        <v>10466</v>
      </c>
      <c r="F4052" t="s">
        <v>4279</v>
      </c>
      <c r="G4052" t="s">
        <v>47</v>
      </c>
      <c r="H4052" t="s">
        <v>64</v>
      </c>
      <c r="I4052">
        <v>0</v>
      </c>
      <c r="J4052">
        <v>2</v>
      </c>
      <c r="K4052" s="29">
        <v>7.82</v>
      </c>
      <c r="L4052">
        <v>14</v>
      </c>
      <c r="M4052">
        <v>1</v>
      </c>
      <c r="N4052">
        <v>0</v>
      </c>
      <c r="O4052">
        <v>0</v>
      </c>
      <c r="P4052">
        <v>0</v>
      </c>
      <c r="Q4052">
        <v>12.2</v>
      </c>
      <c r="R4052">
        <v>15</v>
      </c>
      <c r="S4052">
        <v>16</v>
      </c>
      <c r="T4052">
        <v>11</v>
      </c>
      <c r="U4052">
        <v>7</v>
      </c>
      <c r="V4052">
        <v>14</v>
      </c>
      <c r="W4052">
        <v>0</v>
      </c>
      <c r="X4052" s="2">
        <v>0.29399999999999998</v>
      </c>
    </row>
    <row r="4053" spans="1:24" x14ac:dyDescent="0.25">
      <c r="A4053" t="str">
        <f t="shared" si="189"/>
        <v/>
      </c>
      <c r="B4053" t="str">
        <f t="shared" si="190"/>
        <v/>
      </c>
      <c r="C4053">
        <f t="shared" si="191"/>
        <v>1</v>
      </c>
      <c r="D4053">
        <v>2026</v>
      </c>
      <c r="E4053" t="s">
        <v>7282</v>
      </c>
      <c r="F4053" t="s">
        <v>4279</v>
      </c>
      <c r="G4053" t="s">
        <v>24</v>
      </c>
      <c r="H4053" t="s">
        <v>64</v>
      </c>
      <c r="I4053">
        <v>2</v>
      </c>
      <c r="J4053">
        <v>3</v>
      </c>
      <c r="K4053" s="29">
        <v>9.35</v>
      </c>
      <c r="L4053">
        <v>20</v>
      </c>
      <c r="M4053">
        <v>0</v>
      </c>
      <c r="N4053">
        <v>0</v>
      </c>
      <c r="O4053">
        <v>0</v>
      </c>
      <c r="P4053">
        <v>2</v>
      </c>
      <c r="Q4053">
        <v>17.100000000000001</v>
      </c>
      <c r="R4053">
        <v>17</v>
      </c>
      <c r="S4053">
        <v>19</v>
      </c>
      <c r="T4053">
        <v>18</v>
      </c>
      <c r="U4053">
        <v>12</v>
      </c>
      <c r="V4053">
        <v>28</v>
      </c>
      <c r="W4053">
        <v>7</v>
      </c>
      <c r="X4053" s="2">
        <v>0.246</v>
      </c>
    </row>
    <row r="4054" spans="1:24" x14ac:dyDescent="0.25">
      <c r="A4054" t="str">
        <f t="shared" si="189"/>
        <v/>
      </c>
      <c r="B4054">
        <f t="shared" si="190"/>
        <v>1</v>
      </c>
      <c r="C4054" t="str">
        <f t="shared" si="191"/>
        <v/>
      </c>
      <c r="D4054">
        <v>2026</v>
      </c>
      <c r="E4054" t="s">
        <v>6047</v>
      </c>
      <c r="F4054" t="s">
        <v>4315</v>
      </c>
      <c r="G4054" t="s">
        <v>37</v>
      </c>
      <c r="H4054" t="s">
        <v>64</v>
      </c>
      <c r="I4054">
        <v>6</v>
      </c>
      <c r="J4054">
        <v>7</v>
      </c>
      <c r="K4054" s="29">
        <v>5.05</v>
      </c>
      <c r="L4054">
        <v>17</v>
      </c>
      <c r="M4054">
        <v>12</v>
      </c>
      <c r="N4054">
        <v>1</v>
      </c>
      <c r="O4054">
        <v>0</v>
      </c>
      <c r="P4054">
        <v>2</v>
      </c>
      <c r="Q4054">
        <v>67.2</v>
      </c>
      <c r="R4054">
        <v>64</v>
      </c>
      <c r="S4054">
        <v>43</v>
      </c>
      <c r="T4054">
        <v>38</v>
      </c>
      <c r="U4054">
        <v>24</v>
      </c>
      <c r="V4054">
        <v>89</v>
      </c>
      <c r="W4054">
        <v>10</v>
      </c>
      <c r="X4054" s="2">
        <v>0.245</v>
      </c>
    </row>
    <row r="4055" spans="1:24" x14ac:dyDescent="0.25">
      <c r="A4055" t="str">
        <f t="shared" si="189"/>
        <v/>
      </c>
      <c r="B4055">
        <f t="shared" si="190"/>
        <v>1</v>
      </c>
      <c r="C4055" t="str">
        <f t="shared" si="191"/>
        <v/>
      </c>
      <c r="D4055">
        <v>2026</v>
      </c>
      <c r="E4055" t="s">
        <v>4329</v>
      </c>
      <c r="F4055" t="s">
        <v>4315</v>
      </c>
      <c r="G4055" t="s">
        <v>37</v>
      </c>
      <c r="H4055" t="s">
        <v>64</v>
      </c>
      <c r="I4055">
        <v>0</v>
      </c>
      <c r="J4055">
        <v>0</v>
      </c>
      <c r="K4055" s="29">
        <v>0</v>
      </c>
      <c r="L4055">
        <v>1</v>
      </c>
      <c r="M4055">
        <v>0</v>
      </c>
      <c r="N4055">
        <v>0</v>
      </c>
      <c r="O4055">
        <v>0</v>
      </c>
      <c r="P4055">
        <v>0</v>
      </c>
      <c r="Q4055">
        <v>0.2</v>
      </c>
      <c r="R4055">
        <v>0</v>
      </c>
      <c r="S4055">
        <v>0</v>
      </c>
      <c r="T4055">
        <v>0</v>
      </c>
      <c r="U4055">
        <v>0</v>
      </c>
      <c r="V4055">
        <v>2</v>
      </c>
      <c r="W4055">
        <v>0</v>
      </c>
      <c r="X4055" s="2">
        <v>0</v>
      </c>
    </row>
    <row r="4056" spans="1:24" x14ac:dyDescent="0.25">
      <c r="A4056" t="str">
        <f t="shared" si="189"/>
        <v/>
      </c>
      <c r="B4056" t="str">
        <f t="shared" si="190"/>
        <v/>
      </c>
      <c r="C4056" t="str">
        <f t="shared" si="191"/>
        <v/>
      </c>
      <c r="D4056">
        <v>2026</v>
      </c>
      <c r="E4056" t="s">
        <v>10467</v>
      </c>
      <c r="F4056" t="s">
        <v>4315</v>
      </c>
      <c r="G4056" t="s">
        <v>24</v>
      </c>
      <c r="H4056" t="s">
        <v>64</v>
      </c>
      <c r="I4056">
        <v>1</v>
      </c>
      <c r="J4056">
        <v>0</v>
      </c>
      <c r="K4056" s="29">
        <v>3.21</v>
      </c>
      <c r="L4056">
        <v>17</v>
      </c>
      <c r="M4056">
        <v>0</v>
      </c>
      <c r="N4056">
        <v>0</v>
      </c>
      <c r="O4056">
        <v>0</v>
      </c>
      <c r="P4056">
        <v>0</v>
      </c>
      <c r="Q4056">
        <v>14</v>
      </c>
      <c r="R4056">
        <v>13</v>
      </c>
      <c r="S4056">
        <v>5</v>
      </c>
      <c r="T4056">
        <v>5</v>
      </c>
      <c r="U4056">
        <v>4</v>
      </c>
      <c r="V4056">
        <v>14</v>
      </c>
      <c r="W4056">
        <v>4</v>
      </c>
      <c r="X4056" s="2">
        <v>0.26500000000000001</v>
      </c>
    </row>
    <row r="4057" spans="1:24" x14ac:dyDescent="0.25">
      <c r="A4057" t="str">
        <f t="shared" si="189"/>
        <v/>
      </c>
      <c r="B4057" t="str">
        <f t="shared" si="190"/>
        <v/>
      </c>
      <c r="C4057" t="str">
        <f t="shared" si="191"/>
        <v/>
      </c>
      <c r="D4057">
        <v>2026</v>
      </c>
      <c r="E4057" t="s">
        <v>10468</v>
      </c>
      <c r="F4057" t="s">
        <v>4315</v>
      </c>
      <c r="G4057" t="s">
        <v>24</v>
      </c>
      <c r="H4057" t="s">
        <v>64</v>
      </c>
      <c r="I4057">
        <v>0</v>
      </c>
      <c r="J4057">
        <v>0</v>
      </c>
      <c r="K4057" s="29">
        <v>3.76</v>
      </c>
      <c r="L4057">
        <v>21</v>
      </c>
      <c r="M4057">
        <v>2</v>
      </c>
      <c r="N4057">
        <v>0</v>
      </c>
      <c r="O4057">
        <v>0</v>
      </c>
      <c r="P4057">
        <v>2</v>
      </c>
      <c r="Q4057">
        <v>26.1</v>
      </c>
      <c r="R4057">
        <v>15</v>
      </c>
      <c r="S4057">
        <v>11</v>
      </c>
      <c r="T4057">
        <v>11</v>
      </c>
      <c r="U4057">
        <v>18</v>
      </c>
      <c r="V4057">
        <v>28</v>
      </c>
      <c r="W4057">
        <v>6</v>
      </c>
      <c r="X4057" s="2">
        <v>0.16900000000000001</v>
      </c>
    </row>
    <row r="4058" spans="1:24" x14ac:dyDescent="0.25">
      <c r="A4058" t="str">
        <f t="shared" si="189"/>
        <v/>
      </c>
      <c r="B4058" t="str">
        <f t="shared" si="190"/>
        <v/>
      </c>
      <c r="C4058" t="str">
        <f t="shared" si="191"/>
        <v/>
      </c>
      <c r="D4058">
        <v>2026</v>
      </c>
      <c r="E4058" t="s">
        <v>10469</v>
      </c>
      <c r="F4058" t="s">
        <v>4315</v>
      </c>
      <c r="G4058" t="s">
        <v>24</v>
      </c>
      <c r="H4058" t="s">
        <v>64</v>
      </c>
      <c r="I4058">
        <v>0</v>
      </c>
      <c r="J4058">
        <v>0</v>
      </c>
      <c r="K4058" s="29">
        <v>3.86</v>
      </c>
      <c r="L4058">
        <v>4</v>
      </c>
      <c r="M4058">
        <v>1</v>
      </c>
      <c r="N4058">
        <v>0</v>
      </c>
      <c r="O4058">
        <v>0</v>
      </c>
      <c r="P4058">
        <v>0</v>
      </c>
      <c r="Q4058">
        <v>2.1</v>
      </c>
      <c r="R4058">
        <v>1</v>
      </c>
      <c r="S4058">
        <v>2</v>
      </c>
      <c r="T4058">
        <v>1</v>
      </c>
      <c r="U4058">
        <v>5</v>
      </c>
      <c r="V4058">
        <v>3</v>
      </c>
      <c r="W4058">
        <v>0</v>
      </c>
      <c r="X4058" s="2">
        <v>0.125</v>
      </c>
    </row>
    <row r="4059" spans="1:24" x14ac:dyDescent="0.25">
      <c r="A4059" t="str">
        <f t="shared" si="189"/>
        <v/>
      </c>
      <c r="B4059" t="str">
        <f t="shared" si="190"/>
        <v/>
      </c>
      <c r="C4059" t="str">
        <f t="shared" si="191"/>
        <v/>
      </c>
      <c r="D4059">
        <v>2026</v>
      </c>
      <c r="E4059" t="s">
        <v>10470</v>
      </c>
      <c r="F4059" t="s">
        <v>4315</v>
      </c>
      <c r="G4059" t="s">
        <v>24</v>
      </c>
      <c r="H4059" t="s">
        <v>64</v>
      </c>
      <c r="I4059">
        <v>1</v>
      </c>
      <c r="J4059">
        <v>1</v>
      </c>
      <c r="K4059" s="29">
        <v>3.97</v>
      </c>
      <c r="L4059">
        <v>17</v>
      </c>
      <c r="M4059">
        <v>1</v>
      </c>
      <c r="N4059">
        <v>0</v>
      </c>
      <c r="O4059">
        <v>0</v>
      </c>
      <c r="P4059">
        <v>0</v>
      </c>
      <c r="Q4059">
        <v>22.2</v>
      </c>
      <c r="R4059">
        <v>23</v>
      </c>
      <c r="S4059">
        <v>16</v>
      </c>
      <c r="T4059">
        <v>10</v>
      </c>
      <c r="U4059">
        <v>10</v>
      </c>
      <c r="V4059">
        <v>27</v>
      </c>
      <c r="W4059">
        <v>0</v>
      </c>
      <c r="X4059" s="2">
        <v>0.26400000000000001</v>
      </c>
    </row>
    <row r="4060" spans="1:24" x14ac:dyDescent="0.25">
      <c r="A4060" t="str">
        <f t="shared" si="189"/>
        <v/>
      </c>
      <c r="B4060" t="str">
        <f t="shared" si="190"/>
        <v/>
      </c>
      <c r="C4060" t="str">
        <f t="shared" si="191"/>
        <v/>
      </c>
      <c r="D4060">
        <v>2026</v>
      </c>
      <c r="E4060" t="s">
        <v>10471</v>
      </c>
      <c r="F4060" t="s">
        <v>4315</v>
      </c>
      <c r="G4060" t="s">
        <v>47</v>
      </c>
      <c r="H4060" t="s">
        <v>64</v>
      </c>
      <c r="I4060">
        <v>1</v>
      </c>
      <c r="J4060">
        <v>1</v>
      </c>
      <c r="K4060" s="29">
        <v>4.03</v>
      </c>
      <c r="L4060">
        <v>13</v>
      </c>
      <c r="M4060">
        <v>1</v>
      </c>
      <c r="N4060">
        <v>0</v>
      </c>
      <c r="O4060">
        <v>0</v>
      </c>
      <c r="P4060">
        <v>0</v>
      </c>
      <c r="Q4060">
        <v>29</v>
      </c>
      <c r="R4060">
        <v>20</v>
      </c>
      <c r="S4060">
        <v>17</v>
      </c>
      <c r="T4060">
        <v>13</v>
      </c>
      <c r="U4060">
        <v>11</v>
      </c>
      <c r="V4060">
        <v>29</v>
      </c>
      <c r="W4060">
        <v>1</v>
      </c>
      <c r="X4060" s="2">
        <v>0.19400000000000001</v>
      </c>
    </row>
    <row r="4061" spans="1:24" x14ac:dyDescent="0.25">
      <c r="A4061" t="str">
        <f t="shared" si="189"/>
        <v/>
      </c>
      <c r="B4061">
        <f t="shared" si="190"/>
        <v>1</v>
      </c>
      <c r="C4061" t="str">
        <f t="shared" si="191"/>
        <v/>
      </c>
      <c r="D4061">
        <v>2026</v>
      </c>
      <c r="E4061" t="s">
        <v>6033</v>
      </c>
      <c r="F4061" t="s">
        <v>4315</v>
      </c>
      <c r="G4061" t="s">
        <v>37</v>
      </c>
      <c r="H4061" t="s">
        <v>64</v>
      </c>
      <c r="I4061">
        <v>7</v>
      </c>
      <c r="J4061">
        <v>1</v>
      </c>
      <c r="K4061" s="29">
        <v>4.1900000000000004</v>
      </c>
      <c r="L4061">
        <v>15</v>
      </c>
      <c r="M4061">
        <v>15</v>
      </c>
      <c r="N4061">
        <v>0</v>
      </c>
      <c r="O4061">
        <v>0</v>
      </c>
      <c r="P4061">
        <v>0</v>
      </c>
      <c r="Q4061">
        <v>53.2</v>
      </c>
      <c r="R4061">
        <v>39</v>
      </c>
      <c r="S4061">
        <v>32</v>
      </c>
      <c r="T4061">
        <v>25</v>
      </c>
      <c r="U4061">
        <v>43</v>
      </c>
      <c r="V4061">
        <v>72</v>
      </c>
      <c r="W4061">
        <v>10</v>
      </c>
      <c r="X4061" s="2">
        <v>0.19900000000000001</v>
      </c>
    </row>
    <row r="4062" spans="1:24" x14ac:dyDescent="0.25">
      <c r="A4062" t="str">
        <f t="shared" si="189"/>
        <v/>
      </c>
      <c r="B4062" t="str">
        <f t="shared" si="190"/>
        <v/>
      </c>
      <c r="C4062" t="str">
        <f t="shared" si="191"/>
        <v/>
      </c>
      <c r="D4062">
        <v>2026</v>
      </c>
      <c r="E4062" t="s">
        <v>10472</v>
      </c>
      <c r="F4062" t="s">
        <v>4315</v>
      </c>
      <c r="G4062" t="s">
        <v>37</v>
      </c>
      <c r="H4062" t="s">
        <v>64</v>
      </c>
      <c r="I4062">
        <v>1</v>
      </c>
      <c r="J4062">
        <v>0</v>
      </c>
      <c r="K4062" s="29">
        <v>5.14</v>
      </c>
      <c r="L4062">
        <v>13</v>
      </c>
      <c r="M4062">
        <v>0</v>
      </c>
      <c r="N4062">
        <v>0</v>
      </c>
      <c r="O4062">
        <v>0</v>
      </c>
      <c r="P4062">
        <v>0</v>
      </c>
      <c r="Q4062">
        <v>14</v>
      </c>
      <c r="R4062">
        <v>13</v>
      </c>
      <c r="S4062">
        <v>10</v>
      </c>
      <c r="T4062">
        <v>8</v>
      </c>
      <c r="U4062">
        <v>8</v>
      </c>
      <c r="V4062">
        <v>18</v>
      </c>
      <c r="W4062">
        <v>0</v>
      </c>
      <c r="X4062" s="2">
        <v>0.245</v>
      </c>
    </row>
    <row r="4063" spans="1:24" x14ac:dyDescent="0.25">
      <c r="A4063" t="str">
        <f t="shared" si="189"/>
        <v/>
      </c>
      <c r="B4063" t="str">
        <f t="shared" si="190"/>
        <v/>
      </c>
      <c r="C4063" t="str">
        <f t="shared" si="191"/>
        <v/>
      </c>
      <c r="D4063">
        <v>2026</v>
      </c>
      <c r="E4063" t="s">
        <v>10473</v>
      </c>
      <c r="F4063" t="s">
        <v>4315</v>
      </c>
      <c r="G4063" t="s">
        <v>37</v>
      </c>
      <c r="H4063" t="s">
        <v>64</v>
      </c>
      <c r="I4063">
        <v>1</v>
      </c>
      <c r="J4063">
        <v>0</v>
      </c>
      <c r="K4063" s="29">
        <v>5.18</v>
      </c>
      <c r="L4063">
        <v>21</v>
      </c>
      <c r="M4063">
        <v>2</v>
      </c>
      <c r="N4063">
        <v>0</v>
      </c>
      <c r="O4063">
        <v>0</v>
      </c>
      <c r="P4063">
        <v>0</v>
      </c>
      <c r="Q4063">
        <v>24.1</v>
      </c>
      <c r="R4063">
        <v>22</v>
      </c>
      <c r="S4063">
        <v>17</v>
      </c>
      <c r="T4063">
        <v>14</v>
      </c>
      <c r="U4063">
        <v>16</v>
      </c>
      <c r="V4063">
        <v>24</v>
      </c>
      <c r="W4063">
        <v>4</v>
      </c>
      <c r="X4063" s="2">
        <v>0.24399999999999999</v>
      </c>
    </row>
    <row r="4064" spans="1:24" x14ac:dyDescent="0.25">
      <c r="A4064">
        <f t="shared" si="189"/>
        <v>1</v>
      </c>
      <c r="B4064" t="str">
        <f t="shared" si="190"/>
        <v/>
      </c>
      <c r="C4064" t="str">
        <f t="shared" si="191"/>
        <v/>
      </c>
      <c r="D4064">
        <v>2026</v>
      </c>
      <c r="E4064" t="s">
        <v>10474</v>
      </c>
      <c r="F4064" t="s">
        <v>4315</v>
      </c>
      <c r="G4064" t="s">
        <v>32</v>
      </c>
      <c r="H4064" t="s">
        <v>64</v>
      </c>
      <c r="I4064">
        <v>1</v>
      </c>
      <c r="J4064">
        <v>0</v>
      </c>
      <c r="K4064" s="29">
        <v>5.25</v>
      </c>
      <c r="L4064">
        <v>12</v>
      </c>
      <c r="M4064">
        <v>0</v>
      </c>
      <c r="N4064">
        <v>0</v>
      </c>
      <c r="O4064">
        <v>0</v>
      </c>
      <c r="P4064">
        <v>0</v>
      </c>
      <c r="Q4064">
        <v>12</v>
      </c>
      <c r="R4064">
        <v>16</v>
      </c>
      <c r="S4064">
        <v>7</v>
      </c>
      <c r="T4064">
        <v>7</v>
      </c>
      <c r="U4064">
        <v>12</v>
      </c>
      <c r="V4064">
        <v>11</v>
      </c>
      <c r="W4064">
        <v>2</v>
      </c>
      <c r="X4064" s="2">
        <v>0.32700000000000001</v>
      </c>
    </row>
    <row r="4065" spans="1:24" x14ac:dyDescent="0.25">
      <c r="A4065" t="str">
        <f t="shared" si="189"/>
        <v/>
      </c>
      <c r="B4065" t="str">
        <f t="shared" si="190"/>
        <v/>
      </c>
      <c r="C4065" t="str">
        <f t="shared" si="191"/>
        <v/>
      </c>
      <c r="D4065">
        <v>2026</v>
      </c>
      <c r="E4065" t="s">
        <v>10475</v>
      </c>
      <c r="F4065" t="s">
        <v>4315</v>
      </c>
      <c r="G4065" t="s">
        <v>37</v>
      </c>
      <c r="H4065" t="s">
        <v>64</v>
      </c>
      <c r="I4065">
        <v>5</v>
      </c>
      <c r="J4065">
        <v>1</v>
      </c>
      <c r="K4065" s="29">
        <v>5.5</v>
      </c>
      <c r="L4065">
        <v>24</v>
      </c>
      <c r="M4065">
        <v>0</v>
      </c>
      <c r="N4065">
        <v>0</v>
      </c>
      <c r="O4065">
        <v>0</v>
      </c>
      <c r="P4065">
        <v>0</v>
      </c>
      <c r="Q4065">
        <v>34.1</v>
      </c>
      <c r="R4065">
        <v>25</v>
      </c>
      <c r="S4065">
        <v>25</v>
      </c>
      <c r="T4065">
        <v>21</v>
      </c>
      <c r="U4065">
        <v>23</v>
      </c>
      <c r="V4065">
        <v>39</v>
      </c>
      <c r="W4065">
        <v>10</v>
      </c>
      <c r="X4065" s="2">
        <v>0.19800000000000001</v>
      </c>
    </row>
    <row r="4066" spans="1:24" x14ac:dyDescent="0.25">
      <c r="A4066" t="str">
        <f t="shared" si="189"/>
        <v/>
      </c>
      <c r="B4066" t="str">
        <f t="shared" si="190"/>
        <v/>
      </c>
      <c r="C4066" t="str">
        <f t="shared" si="191"/>
        <v/>
      </c>
      <c r="D4066">
        <v>2026</v>
      </c>
      <c r="E4066" t="s">
        <v>10476</v>
      </c>
      <c r="F4066" t="s">
        <v>4315</v>
      </c>
      <c r="G4066" t="s">
        <v>47</v>
      </c>
      <c r="H4066" t="s">
        <v>64</v>
      </c>
      <c r="I4066">
        <v>4</v>
      </c>
      <c r="J4066">
        <v>3</v>
      </c>
      <c r="K4066" s="29">
        <v>5.74</v>
      </c>
      <c r="L4066">
        <v>13</v>
      </c>
      <c r="M4066">
        <v>13</v>
      </c>
      <c r="N4066">
        <v>0</v>
      </c>
      <c r="O4066">
        <v>0</v>
      </c>
      <c r="P4066">
        <v>0</v>
      </c>
      <c r="Q4066">
        <v>58</v>
      </c>
      <c r="R4066">
        <v>49</v>
      </c>
      <c r="S4066">
        <v>37</v>
      </c>
      <c r="T4066">
        <v>37</v>
      </c>
      <c r="U4066">
        <v>18</v>
      </c>
      <c r="V4066">
        <v>75</v>
      </c>
      <c r="W4066">
        <v>7</v>
      </c>
      <c r="X4066" s="2">
        <v>0.23400000000000001</v>
      </c>
    </row>
    <row r="4067" spans="1:24" x14ac:dyDescent="0.25">
      <c r="A4067">
        <f t="shared" si="189"/>
        <v>1</v>
      </c>
      <c r="B4067" t="str">
        <f t="shared" si="190"/>
        <v/>
      </c>
      <c r="C4067" t="str">
        <f t="shared" si="191"/>
        <v/>
      </c>
      <c r="D4067">
        <v>2026</v>
      </c>
      <c r="E4067" t="s">
        <v>10477</v>
      </c>
      <c r="F4067" t="s">
        <v>4315</v>
      </c>
      <c r="G4067" t="s">
        <v>29</v>
      </c>
      <c r="H4067" t="s">
        <v>64</v>
      </c>
      <c r="I4067">
        <v>3</v>
      </c>
      <c r="J4067">
        <v>2</v>
      </c>
      <c r="K4067" s="29">
        <v>5.84</v>
      </c>
      <c r="L4067">
        <v>23</v>
      </c>
      <c r="M4067">
        <v>0</v>
      </c>
      <c r="N4067">
        <v>0</v>
      </c>
      <c r="O4067">
        <v>0</v>
      </c>
      <c r="P4067">
        <v>8</v>
      </c>
      <c r="Q4067">
        <v>37</v>
      </c>
      <c r="R4067">
        <v>39</v>
      </c>
      <c r="S4067">
        <v>28</v>
      </c>
      <c r="T4067">
        <v>24</v>
      </c>
      <c r="U4067">
        <v>14</v>
      </c>
      <c r="V4067">
        <v>37</v>
      </c>
      <c r="W4067">
        <v>6</v>
      </c>
      <c r="X4067" s="2">
        <v>0.26900000000000002</v>
      </c>
    </row>
    <row r="4068" spans="1:24" x14ac:dyDescent="0.25">
      <c r="A4068" t="str">
        <f t="shared" si="189"/>
        <v/>
      </c>
      <c r="B4068" t="str">
        <f t="shared" si="190"/>
        <v/>
      </c>
      <c r="C4068" t="str">
        <f t="shared" si="191"/>
        <v/>
      </c>
      <c r="D4068">
        <v>2026</v>
      </c>
      <c r="E4068" t="s">
        <v>10478</v>
      </c>
      <c r="F4068" t="s">
        <v>4315</v>
      </c>
      <c r="G4068" t="s">
        <v>47</v>
      </c>
      <c r="H4068" t="s">
        <v>64</v>
      </c>
      <c r="I4068">
        <v>0</v>
      </c>
      <c r="J4068">
        <v>2</v>
      </c>
      <c r="K4068" s="29">
        <v>6.18</v>
      </c>
      <c r="L4068">
        <v>17</v>
      </c>
      <c r="M4068">
        <v>2</v>
      </c>
      <c r="N4068">
        <v>0</v>
      </c>
      <c r="O4068">
        <v>0</v>
      </c>
      <c r="P4068">
        <v>1</v>
      </c>
      <c r="Q4068">
        <v>39.1</v>
      </c>
      <c r="R4068">
        <v>39</v>
      </c>
      <c r="S4068">
        <v>29</v>
      </c>
      <c r="T4068">
        <v>27</v>
      </c>
      <c r="U4068">
        <v>18</v>
      </c>
      <c r="V4068">
        <v>41</v>
      </c>
      <c r="W4068">
        <v>6</v>
      </c>
      <c r="X4068" s="2">
        <v>0.25700000000000001</v>
      </c>
    </row>
    <row r="4069" spans="1:24" x14ac:dyDescent="0.25">
      <c r="A4069" t="str">
        <f t="shared" si="189"/>
        <v/>
      </c>
      <c r="B4069" t="str">
        <f t="shared" si="190"/>
        <v/>
      </c>
      <c r="C4069" t="str">
        <f t="shared" si="191"/>
        <v/>
      </c>
      <c r="D4069">
        <v>2026</v>
      </c>
      <c r="E4069" t="s">
        <v>10479</v>
      </c>
      <c r="F4069" t="s">
        <v>4315</v>
      </c>
      <c r="G4069" t="s">
        <v>37</v>
      </c>
      <c r="H4069" t="s">
        <v>64</v>
      </c>
      <c r="I4069">
        <v>2</v>
      </c>
      <c r="J4069">
        <v>0</v>
      </c>
      <c r="K4069" s="29">
        <v>6.75</v>
      </c>
      <c r="L4069">
        <v>17</v>
      </c>
      <c r="M4069">
        <v>0</v>
      </c>
      <c r="N4069">
        <v>0</v>
      </c>
      <c r="O4069">
        <v>0</v>
      </c>
      <c r="P4069">
        <v>0</v>
      </c>
      <c r="Q4069">
        <v>17.100000000000001</v>
      </c>
      <c r="R4069">
        <v>15</v>
      </c>
      <c r="S4069">
        <v>13</v>
      </c>
      <c r="T4069">
        <v>13</v>
      </c>
      <c r="U4069">
        <v>14</v>
      </c>
      <c r="V4069">
        <v>25</v>
      </c>
      <c r="W4069">
        <v>2</v>
      </c>
      <c r="X4069" s="2">
        <v>0.24199999999999999</v>
      </c>
    </row>
    <row r="4070" spans="1:24" x14ac:dyDescent="0.25">
      <c r="A4070" t="str">
        <f t="shared" ref="A4070:A4133" si="192">IF(OR(G4070="SR", G4070="GR"), 1, "")</f>
        <v/>
      </c>
      <c r="B4070">
        <f t="shared" si="190"/>
        <v>1</v>
      </c>
      <c r="C4070" t="str">
        <f t="shared" si="191"/>
        <v/>
      </c>
      <c r="D4070">
        <v>2026</v>
      </c>
      <c r="E4070" t="s">
        <v>6438</v>
      </c>
      <c r="F4070" t="s">
        <v>4315</v>
      </c>
      <c r="G4070" t="s">
        <v>24</v>
      </c>
      <c r="H4070" t="s">
        <v>64</v>
      </c>
      <c r="I4070">
        <v>3</v>
      </c>
      <c r="J4070">
        <v>4</v>
      </c>
      <c r="K4070" s="29">
        <v>7.02</v>
      </c>
      <c r="L4070">
        <v>11</v>
      </c>
      <c r="M4070">
        <v>8</v>
      </c>
      <c r="N4070">
        <v>0</v>
      </c>
      <c r="O4070">
        <v>0</v>
      </c>
      <c r="P4070">
        <v>0</v>
      </c>
      <c r="Q4070">
        <v>33.1</v>
      </c>
      <c r="R4070">
        <v>33</v>
      </c>
      <c r="S4070">
        <v>26</v>
      </c>
      <c r="T4070">
        <v>26</v>
      </c>
      <c r="U4070">
        <v>15</v>
      </c>
      <c r="V4070">
        <v>37</v>
      </c>
      <c r="W4070">
        <v>2</v>
      </c>
      <c r="X4070" s="2">
        <v>0.26200000000000001</v>
      </c>
    </row>
    <row r="4071" spans="1:24" x14ac:dyDescent="0.25">
      <c r="A4071" t="str">
        <f t="shared" si="192"/>
        <v/>
      </c>
      <c r="B4071" t="str">
        <f t="shared" si="190"/>
        <v/>
      </c>
      <c r="C4071" t="str">
        <f t="shared" si="191"/>
        <v/>
      </c>
      <c r="D4071">
        <v>2026</v>
      </c>
      <c r="E4071" t="s">
        <v>10480</v>
      </c>
      <c r="F4071" t="s">
        <v>4315</v>
      </c>
      <c r="G4071" t="s">
        <v>47</v>
      </c>
      <c r="H4071" t="s">
        <v>64</v>
      </c>
      <c r="I4071">
        <v>0</v>
      </c>
      <c r="J4071">
        <v>0</v>
      </c>
      <c r="K4071" s="29">
        <v>9</v>
      </c>
      <c r="L4071">
        <v>2</v>
      </c>
      <c r="M4071">
        <v>0</v>
      </c>
      <c r="N4071">
        <v>0</v>
      </c>
      <c r="O4071">
        <v>0</v>
      </c>
      <c r="P4071">
        <v>0</v>
      </c>
      <c r="Q4071">
        <v>1</v>
      </c>
      <c r="R4071">
        <v>5</v>
      </c>
      <c r="S4071">
        <v>2</v>
      </c>
      <c r="T4071">
        <v>1</v>
      </c>
      <c r="U4071">
        <v>0</v>
      </c>
      <c r="V4071">
        <v>0</v>
      </c>
      <c r="W4071">
        <v>0</v>
      </c>
      <c r="X4071" s="2">
        <v>0.625</v>
      </c>
    </row>
    <row r="4072" spans="1:24" x14ac:dyDescent="0.25">
      <c r="A4072" t="str">
        <f t="shared" si="192"/>
        <v/>
      </c>
      <c r="B4072" t="str">
        <f t="shared" si="190"/>
        <v/>
      </c>
      <c r="C4072" t="str">
        <f t="shared" si="191"/>
        <v/>
      </c>
      <c r="D4072">
        <v>2026</v>
      </c>
      <c r="E4072" t="s">
        <v>10481</v>
      </c>
      <c r="F4072" t="s">
        <v>4315</v>
      </c>
      <c r="G4072" t="s">
        <v>24</v>
      </c>
      <c r="H4072" t="s">
        <v>64</v>
      </c>
      <c r="I4072">
        <v>0</v>
      </c>
      <c r="J4072">
        <v>0</v>
      </c>
      <c r="K4072" s="29">
        <v>9.35</v>
      </c>
      <c r="L4072">
        <v>13</v>
      </c>
      <c r="M4072">
        <v>1</v>
      </c>
      <c r="N4072">
        <v>0</v>
      </c>
      <c r="O4072">
        <v>0</v>
      </c>
      <c r="P4072">
        <v>0</v>
      </c>
      <c r="Q4072">
        <v>8.1999999999999993</v>
      </c>
      <c r="R4072">
        <v>11</v>
      </c>
      <c r="S4072">
        <v>9</v>
      </c>
      <c r="T4072">
        <v>9</v>
      </c>
      <c r="U4072">
        <v>6</v>
      </c>
      <c r="V4072">
        <v>8</v>
      </c>
      <c r="W4072">
        <v>4</v>
      </c>
      <c r="X4072" s="2">
        <v>0.30599999999999999</v>
      </c>
    </row>
    <row r="4073" spans="1:24" x14ac:dyDescent="0.25">
      <c r="A4073" t="str">
        <f t="shared" si="192"/>
        <v/>
      </c>
      <c r="B4073">
        <f t="shared" si="190"/>
        <v>1</v>
      </c>
      <c r="C4073" t="str">
        <f t="shared" si="191"/>
        <v/>
      </c>
      <c r="D4073">
        <v>2026</v>
      </c>
      <c r="E4073" t="s">
        <v>6174</v>
      </c>
      <c r="F4073" t="s">
        <v>4333</v>
      </c>
      <c r="G4073" t="s">
        <v>37</v>
      </c>
      <c r="H4073" t="s">
        <v>64</v>
      </c>
      <c r="I4073">
        <v>4</v>
      </c>
      <c r="J4073">
        <v>2</v>
      </c>
      <c r="K4073" s="29">
        <v>4.96</v>
      </c>
      <c r="L4073">
        <v>15</v>
      </c>
      <c r="M4073">
        <v>15</v>
      </c>
      <c r="N4073">
        <v>0</v>
      </c>
      <c r="O4073">
        <v>0</v>
      </c>
      <c r="P4073">
        <v>0</v>
      </c>
      <c r="Q4073">
        <v>85.1</v>
      </c>
      <c r="R4073">
        <v>84</v>
      </c>
      <c r="S4073">
        <v>49</v>
      </c>
      <c r="T4073">
        <v>47</v>
      </c>
      <c r="U4073">
        <v>20</v>
      </c>
      <c r="V4073">
        <v>102</v>
      </c>
      <c r="W4073">
        <v>8</v>
      </c>
      <c r="X4073" s="2">
        <v>0.25800000000000001</v>
      </c>
    </row>
    <row r="4074" spans="1:24" x14ac:dyDescent="0.25">
      <c r="A4074" t="str">
        <f t="shared" si="192"/>
        <v/>
      </c>
      <c r="B4074" t="str">
        <f t="shared" si="190"/>
        <v/>
      </c>
      <c r="C4074" t="str">
        <f t="shared" si="191"/>
        <v/>
      </c>
      <c r="D4074">
        <v>2026</v>
      </c>
      <c r="E4074" t="s">
        <v>10482</v>
      </c>
      <c r="F4074" t="s">
        <v>4333</v>
      </c>
      <c r="G4074" t="s">
        <v>47</v>
      </c>
      <c r="H4074" t="s">
        <v>64</v>
      </c>
      <c r="I4074">
        <v>1</v>
      </c>
      <c r="J4074">
        <v>0</v>
      </c>
      <c r="K4074" s="29">
        <v>0</v>
      </c>
      <c r="L4074">
        <v>3</v>
      </c>
      <c r="M4074">
        <v>0</v>
      </c>
      <c r="N4074">
        <v>0</v>
      </c>
      <c r="O4074">
        <v>0</v>
      </c>
      <c r="P4074">
        <v>0</v>
      </c>
      <c r="Q4074">
        <v>5.0999999999999996</v>
      </c>
      <c r="R4074">
        <v>1</v>
      </c>
      <c r="S4074">
        <v>0</v>
      </c>
      <c r="T4074">
        <v>0</v>
      </c>
      <c r="U4074">
        <v>3</v>
      </c>
      <c r="V4074">
        <v>4</v>
      </c>
      <c r="W4074">
        <v>1</v>
      </c>
      <c r="X4074" s="2">
        <v>6.7000000000000004E-2</v>
      </c>
    </row>
    <row r="4075" spans="1:24" x14ac:dyDescent="0.25">
      <c r="A4075" t="str">
        <f t="shared" si="192"/>
        <v/>
      </c>
      <c r="B4075" t="str">
        <f t="shared" si="190"/>
        <v/>
      </c>
      <c r="C4075" t="str">
        <f t="shared" si="191"/>
        <v/>
      </c>
      <c r="D4075">
        <v>2026</v>
      </c>
      <c r="E4075" t="s">
        <v>10483</v>
      </c>
      <c r="F4075" t="s">
        <v>4333</v>
      </c>
      <c r="G4075" t="s">
        <v>24</v>
      </c>
      <c r="H4075" t="s">
        <v>64</v>
      </c>
      <c r="I4075">
        <v>1</v>
      </c>
      <c r="J4075">
        <v>0</v>
      </c>
      <c r="K4075" s="29">
        <v>0</v>
      </c>
      <c r="L4075">
        <v>3</v>
      </c>
      <c r="M4075">
        <v>3</v>
      </c>
      <c r="N4075">
        <v>0</v>
      </c>
      <c r="O4075">
        <v>0</v>
      </c>
      <c r="P4075">
        <v>0</v>
      </c>
      <c r="Q4075">
        <v>10</v>
      </c>
      <c r="R4075">
        <v>6</v>
      </c>
      <c r="S4075">
        <v>1</v>
      </c>
      <c r="T4075">
        <v>0</v>
      </c>
      <c r="U4075">
        <v>2</v>
      </c>
      <c r="V4075">
        <v>13</v>
      </c>
      <c r="W4075">
        <v>0</v>
      </c>
      <c r="X4075" s="2">
        <v>0.16700000000000001</v>
      </c>
    </row>
    <row r="4076" spans="1:24" x14ac:dyDescent="0.25">
      <c r="A4076" t="str">
        <f t="shared" si="192"/>
        <v/>
      </c>
      <c r="B4076" t="str">
        <f t="shared" si="190"/>
        <v/>
      </c>
      <c r="C4076" t="str">
        <f t="shared" si="191"/>
        <v/>
      </c>
      <c r="D4076">
        <v>2026</v>
      </c>
      <c r="E4076" t="s">
        <v>10484</v>
      </c>
      <c r="F4076" t="s">
        <v>4333</v>
      </c>
      <c r="G4076" t="s">
        <v>47</v>
      </c>
      <c r="H4076" t="s">
        <v>64</v>
      </c>
      <c r="I4076">
        <v>3</v>
      </c>
      <c r="J4076">
        <v>1</v>
      </c>
      <c r="K4076" s="29">
        <v>1.52</v>
      </c>
      <c r="L4076">
        <v>17</v>
      </c>
      <c r="M4076">
        <v>0</v>
      </c>
      <c r="N4076">
        <v>0</v>
      </c>
      <c r="O4076">
        <v>0</v>
      </c>
      <c r="P4076">
        <v>0</v>
      </c>
      <c r="Q4076">
        <v>23.2</v>
      </c>
      <c r="R4076">
        <v>10</v>
      </c>
      <c r="S4076">
        <v>7</v>
      </c>
      <c r="T4076">
        <v>4</v>
      </c>
      <c r="U4076">
        <v>20</v>
      </c>
      <c r="V4076">
        <v>26</v>
      </c>
      <c r="W4076">
        <v>6</v>
      </c>
      <c r="X4076" s="2">
        <v>0.13500000000000001</v>
      </c>
    </row>
    <row r="4077" spans="1:24" x14ac:dyDescent="0.25">
      <c r="A4077" t="str">
        <f t="shared" si="192"/>
        <v/>
      </c>
      <c r="B4077" t="str">
        <f t="shared" si="190"/>
        <v/>
      </c>
      <c r="C4077" t="str">
        <f t="shared" si="191"/>
        <v/>
      </c>
      <c r="D4077">
        <v>2026</v>
      </c>
      <c r="E4077" t="s">
        <v>10485</v>
      </c>
      <c r="F4077" t="s">
        <v>4333</v>
      </c>
      <c r="G4077" t="s">
        <v>24</v>
      </c>
      <c r="H4077" t="s">
        <v>64</v>
      </c>
      <c r="I4077">
        <v>2</v>
      </c>
      <c r="J4077">
        <v>0</v>
      </c>
      <c r="K4077" s="29">
        <v>3</v>
      </c>
      <c r="L4077">
        <v>5</v>
      </c>
      <c r="M4077">
        <v>0</v>
      </c>
      <c r="N4077">
        <v>0</v>
      </c>
      <c r="O4077">
        <v>0</v>
      </c>
      <c r="P4077">
        <v>0</v>
      </c>
      <c r="Q4077">
        <v>6</v>
      </c>
      <c r="R4077">
        <v>3</v>
      </c>
      <c r="S4077">
        <v>2</v>
      </c>
      <c r="T4077">
        <v>2</v>
      </c>
      <c r="U4077">
        <v>2</v>
      </c>
      <c r="V4077">
        <v>8</v>
      </c>
      <c r="W4077">
        <v>1</v>
      </c>
      <c r="X4077" s="2">
        <v>0.15</v>
      </c>
    </row>
    <row r="4078" spans="1:24" x14ac:dyDescent="0.25">
      <c r="A4078" t="str">
        <f t="shared" si="192"/>
        <v/>
      </c>
      <c r="B4078" t="str">
        <f t="shared" si="190"/>
        <v/>
      </c>
      <c r="C4078">
        <f t="shared" si="191"/>
        <v>1</v>
      </c>
      <c r="D4078">
        <v>2026</v>
      </c>
      <c r="E4078" t="s">
        <v>6658</v>
      </c>
      <c r="F4078" t="s">
        <v>4333</v>
      </c>
      <c r="G4078" t="s">
        <v>24</v>
      </c>
      <c r="H4078" t="s">
        <v>64</v>
      </c>
      <c r="I4078">
        <v>1</v>
      </c>
      <c r="J4078">
        <v>0</v>
      </c>
      <c r="K4078" s="29">
        <v>3.24</v>
      </c>
      <c r="L4078">
        <v>10</v>
      </c>
      <c r="M4078">
        <v>0</v>
      </c>
      <c r="N4078">
        <v>0</v>
      </c>
      <c r="O4078">
        <v>0</v>
      </c>
      <c r="P4078">
        <v>1</v>
      </c>
      <c r="Q4078">
        <v>8.1</v>
      </c>
      <c r="R4078">
        <v>8</v>
      </c>
      <c r="S4078">
        <v>4</v>
      </c>
      <c r="T4078">
        <v>3</v>
      </c>
      <c r="U4078">
        <v>9</v>
      </c>
      <c r="V4078">
        <v>11</v>
      </c>
      <c r="W4078">
        <v>2</v>
      </c>
      <c r="X4078" s="2">
        <v>0.25</v>
      </c>
    </row>
    <row r="4079" spans="1:24" x14ac:dyDescent="0.25">
      <c r="A4079">
        <f t="shared" si="192"/>
        <v>1</v>
      </c>
      <c r="B4079" t="str">
        <f t="shared" si="190"/>
        <v/>
      </c>
      <c r="C4079" t="str">
        <f t="shared" si="191"/>
        <v/>
      </c>
      <c r="D4079">
        <v>2026</v>
      </c>
      <c r="E4079" t="s">
        <v>10486</v>
      </c>
      <c r="F4079" t="s">
        <v>4333</v>
      </c>
      <c r="G4079" t="s">
        <v>32</v>
      </c>
      <c r="H4079" t="s">
        <v>64</v>
      </c>
      <c r="I4079">
        <v>2</v>
      </c>
      <c r="J4079">
        <v>0</v>
      </c>
      <c r="K4079" s="29">
        <v>4.25</v>
      </c>
      <c r="L4079">
        <v>17</v>
      </c>
      <c r="M4079">
        <v>2</v>
      </c>
      <c r="N4079">
        <v>0</v>
      </c>
      <c r="O4079">
        <v>0</v>
      </c>
      <c r="P4079">
        <v>0</v>
      </c>
      <c r="Q4079">
        <v>36</v>
      </c>
      <c r="R4079">
        <v>26</v>
      </c>
      <c r="S4079">
        <v>18</v>
      </c>
      <c r="T4079">
        <v>17</v>
      </c>
      <c r="U4079">
        <v>17</v>
      </c>
      <c r="V4079">
        <v>24</v>
      </c>
      <c r="W4079">
        <v>15</v>
      </c>
      <c r="X4079" s="2">
        <v>0.21</v>
      </c>
    </row>
    <row r="4080" spans="1:24" x14ac:dyDescent="0.25">
      <c r="A4080" t="str">
        <f t="shared" si="192"/>
        <v/>
      </c>
      <c r="B4080" t="str">
        <f t="shared" si="190"/>
        <v/>
      </c>
      <c r="C4080" t="str">
        <f t="shared" si="191"/>
        <v/>
      </c>
      <c r="D4080">
        <v>2026</v>
      </c>
      <c r="E4080" t="s">
        <v>10487</v>
      </c>
      <c r="F4080" t="s">
        <v>4333</v>
      </c>
      <c r="G4080" t="s">
        <v>37</v>
      </c>
      <c r="H4080" t="s">
        <v>64</v>
      </c>
      <c r="I4080">
        <v>5</v>
      </c>
      <c r="J4080">
        <v>2</v>
      </c>
      <c r="K4080" s="29">
        <v>4.93</v>
      </c>
      <c r="L4080">
        <v>19</v>
      </c>
      <c r="M4080">
        <v>1</v>
      </c>
      <c r="N4080">
        <v>0</v>
      </c>
      <c r="O4080">
        <v>0</v>
      </c>
      <c r="P4080">
        <v>1</v>
      </c>
      <c r="Q4080">
        <v>42</v>
      </c>
      <c r="R4080">
        <v>39</v>
      </c>
      <c r="S4080">
        <v>24</v>
      </c>
      <c r="T4080">
        <v>23</v>
      </c>
      <c r="U4080">
        <v>20</v>
      </c>
      <c r="V4080">
        <v>28</v>
      </c>
      <c r="W4080">
        <v>10</v>
      </c>
      <c r="X4080" s="2">
        <v>0.26200000000000001</v>
      </c>
    </row>
    <row r="4081" spans="1:24" x14ac:dyDescent="0.25">
      <c r="A4081" t="str">
        <f t="shared" si="192"/>
        <v/>
      </c>
      <c r="B4081" t="str">
        <f t="shared" si="190"/>
        <v/>
      </c>
      <c r="C4081" t="str">
        <f t="shared" si="191"/>
        <v/>
      </c>
      <c r="D4081">
        <v>2026</v>
      </c>
      <c r="E4081" t="s">
        <v>10488</v>
      </c>
      <c r="F4081" t="s">
        <v>4333</v>
      </c>
      <c r="G4081" t="s">
        <v>47</v>
      </c>
      <c r="H4081" t="s">
        <v>64</v>
      </c>
      <c r="I4081">
        <v>2</v>
      </c>
      <c r="J4081">
        <v>1</v>
      </c>
      <c r="K4081" s="29">
        <v>4.95</v>
      </c>
      <c r="L4081">
        <v>14</v>
      </c>
      <c r="M4081">
        <v>9</v>
      </c>
      <c r="N4081">
        <v>1</v>
      </c>
      <c r="O4081">
        <v>0</v>
      </c>
      <c r="P4081">
        <v>0</v>
      </c>
      <c r="Q4081">
        <v>36.1</v>
      </c>
      <c r="R4081">
        <v>38</v>
      </c>
      <c r="S4081">
        <v>22</v>
      </c>
      <c r="T4081">
        <v>20</v>
      </c>
      <c r="U4081">
        <v>13</v>
      </c>
      <c r="V4081">
        <v>40</v>
      </c>
      <c r="W4081">
        <v>5</v>
      </c>
      <c r="X4081" s="2">
        <v>0.26600000000000001</v>
      </c>
    </row>
    <row r="4082" spans="1:24" x14ac:dyDescent="0.25">
      <c r="A4082" t="str">
        <f t="shared" si="192"/>
        <v/>
      </c>
      <c r="B4082" t="str">
        <f t="shared" si="190"/>
        <v/>
      </c>
      <c r="C4082" t="str">
        <f t="shared" si="191"/>
        <v/>
      </c>
      <c r="D4082">
        <v>2026</v>
      </c>
      <c r="E4082" t="s">
        <v>10489</v>
      </c>
      <c r="F4082" t="s">
        <v>4333</v>
      </c>
      <c r="G4082" t="s">
        <v>37</v>
      </c>
      <c r="H4082" t="s">
        <v>64</v>
      </c>
      <c r="I4082">
        <v>2</v>
      </c>
      <c r="J4082">
        <v>1</v>
      </c>
      <c r="K4082" s="29">
        <v>5.18</v>
      </c>
      <c r="L4082">
        <v>23</v>
      </c>
      <c r="M4082">
        <v>0</v>
      </c>
      <c r="N4082">
        <v>0</v>
      </c>
      <c r="O4082">
        <v>0</v>
      </c>
      <c r="P4082">
        <v>0</v>
      </c>
      <c r="Q4082">
        <v>33</v>
      </c>
      <c r="R4082">
        <v>36</v>
      </c>
      <c r="S4082">
        <v>23</v>
      </c>
      <c r="T4082">
        <v>19</v>
      </c>
      <c r="U4082">
        <v>20</v>
      </c>
      <c r="V4082">
        <v>40</v>
      </c>
      <c r="W4082">
        <v>2</v>
      </c>
      <c r="X4082" s="2">
        <v>0.27300000000000002</v>
      </c>
    </row>
    <row r="4083" spans="1:24" x14ac:dyDescent="0.25">
      <c r="A4083" t="str">
        <f t="shared" si="192"/>
        <v/>
      </c>
      <c r="B4083" t="str">
        <f t="shared" si="190"/>
        <v/>
      </c>
      <c r="C4083" t="str">
        <f t="shared" si="191"/>
        <v/>
      </c>
      <c r="D4083">
        <v>2026</v>
      </c>
      <c r="E4083" t="s">
        <v>10490</v>
      </c>
      <c r="F4083" t="s">
        <v>4333</v>
      </c>
      <c r="G4083" t="s">
        <v>47</v>
      </c>
      <c r="H4083" t="s">
        <v>64</v>
      </c>
      <c r="I4083">
        <v>0</v>
      </c>
      <c r="J4083">
        <v>5</v>
      </c>
      <c r="K4083" s="29">
        <v>5.2</v>
      </c>
      <c r="L4083">
        <v>23</v>
      </c>
      <c r="M4083">
        <v>5</v>
      </c>
      <c r="N4083">
        <v>0</v>
      </c>
      <c r="O4083">
        <v>0</v>
      </c>
      <c r="P4083">
        <v>5</v>
      </c>
      <c r="Q4083">
        <v>45</v>
      </c>
      <c r="R4083">
        <v>42</v>
      </c>
      <c r="S4083">
        <v>27</v>
      </c>
      <c r="T4083">
        <v>26</v>
      </c>
      <c r="U4083">
        <v>24</v>
      </c>
      <c r="V4083">
        <v>51</v>
      </c>
      <c r="W4083">
        <v>5</v>
      </c>
      <c r="X4083" s="2">
        <v>0.246</v>
      </c>
    </row>
    <row r="4084" spans="1:24" x14ac:dyDescent="0.25">
      <c r="A4084" t="str">
        <f t="shared" si="192"/>
        <v/>
      </c>
      <c r="B4084" t="str">
        <f t="shared" si="190"/>
        <v/>
      </c>
      <c r="C4084">
        <f t="shared" si="191"/>
        <v>1</v>
      </c>
      <c r="D4084">
        <v>2026</v>
      </c>
      <c r="E4084" t="s">
        <v>6600</v>
      </c>
      <c r="F4084" t="s">
        <v>4333</v>
      </c>
      <c r="G4084" t="s">
        <v>24</v>
      </c>
      <c r="H4084" t="s">
        <v>64</v>
      </c>
      <c r="I4084">
        <v>0</v>
      </c>
      <c r="J4084">
        <v>0</v>
      </c>
      <c r="K4084" s="29">
        <v>5.4</v>
      </c>
      <c r="L4084">
        <v>4</v>
      </c>
      <c r="M4084">
        <v>0</v>
      </c>
      <c r="N4084">
        <v>0</v>
      </c>
      <c r="O4084">
        <v>0</v>
      </c>
      <c r="P4084">
        <v>0</v>
      </c>
      <c r="Q4084">
        <v>1.2</v>
      </c>
      <c r="R4084">
        <v>3</v>
      </c>
      <c r="S4084">
        <v>2</v>
      </c>
      <c r="T4084">
        <v>1</v>
      </c>
      <c r="U4084">
        <v>3</v>
      </c>
      <c r="V4084">
        <v>3</v>
      </c>
      <c r="W4084">
        <v>2</v>
      </c>
      <c r="X4084" s="2">
        <v>0.33300000000000002</v>
      </c>
    </row>
    <row r="4085" spans="1:24" x14ac:dyDescent="0.25">
      <c r="A4085" t="str">
        <f t="shared" si="192"/>
        <v/>
      </c>
      <c r="B4085" t="str">
        <f t="shared" si="190"/>
        <v/>
      </c>
      <c r="C4085" t="str">
        <f t="shared" si="191"/>
        <v/>
      </c>
      <c r="D4085">
        <v>2026</v>
      </c>
      <c r="E4085" t="s">
        <v>10491</v>
      </c>
      <c r="F4085" t="s">
        <v>4333</v>
      </c>
      <c r="G4085" t="s">
        <v>47</v>
      </c>
      <c r="H4085" t="s">
        <v>64</v>
      </c>
      <c r="I4085">
        <v>2</v>
      </c>
      <c r="J4085">
        <v>3</v>
      </c>
      <c r="K4085" s="29">
        <v>5.85</v>
      </c>
      <c r="L4085">
        <v>15</v>
      </c>
      <c r="M4085">
        <v>9</v>
      </c>
      <c r="N4085">
        <v>0</v>
      </c>
      <c r="O4085">
        <v>0</v>
      </c>
      <c r="P4085">
        <v>1</v>
      </c>
      <c r="Q4085">
        <v>52.1</v>
      </c>
      <c r="R4085">
        <v>39</v>
      </c>
      <c r="S4085">
        <v>35</v>
      </c>
      <c r="T4085">
        <v>34</v>
      </c>
      <c r="U4085">
        <v>39</v>
      </c>
      <c r="V4085">
        <v>62</v>
      </c>
      <c r="W4085">
        <v>8</v>
      </c>
      <c r="X4085" s="2">
        <v>0.21199999999999999</v>
      </c>
    </row>
    <row r="4086" spans="1:24" x14ac:dyDescent="0.25">
      <c r="A4086" t="str">
        <f t="shared" si="192"/>
        <v/>
      </c>
      <c r="B4086" t="str">
        <f t="shared" si="190"/>
        <v/>
      </c>
      <c r="C4086" t="str">
        <f t="shared" si="191"/>
        <v/>
      </c>
      <c r="D4086">
        <v>2026</v>
      </c>
      <c r="E4086" t="s">
        <v>10492</v>
      </c>
      <c r="F4086" t="s">
        <v>4333</v>
      </c>
      <c r="G4086" t="s">
        <v>37</v>
      </c>
      <c r="H4086" t="s">
        <v>64</v>
      </c>
      <c r="I4086">
        <v>3</v>
      </c>
      <c r="J4086">
        <v>3</v>
      </c>
      <c r="K4086" s="29">
        <v>6.18</v>
      </c>
      <c r="L4086">
        <v>19</v>
      </c>
      <c r="M4086">
        <v>4</v>
      </c>
      <c r="N4086">
        <v>0</v>
      </c>
      <c r="O4086">
        <v>0</v>
      </c>
      <c r="P4086">
        <v>1</v>
      </c>
      <c r="Q4086">
        <v>43.2</v>
      </c>
      <c r="R4086">
        <v>38</v>
      </c>
      <c r="S4086">
        <v>34</v>
      </c>
      <c r="T4086">
        <v>30</v>
      </c>
      <c r="U4086">
        <v>17</v>
      </c>
      <c r="V4086">
        <v>54</v>
      </c>
      <c r="W4086">
        <v>8</v>
      </c>
      <c r="X4086" s="2">
        <v>0.23300000000000001</v>
      </c>
    </row>
    <row r="4087" spans="1:24" x14ac:dyDescent="0.25">
      <c r="A4087" t="str">
        <f t="shared" si="192"/>
        <v/>
      </c>
      <c r="B4087" t="str">
        <f t="shared" si="190"/>
        <v/>
      </c>
      <c r="C4087">
        <f t="shared" si="191"/>
        <v>1</v>
      </c>
      <c r="D4087">
        <v>2026</v>
      </c>
      <c r="E4087" t="s">
        <v>7250</v>
      </c>
      <c r="F4087" t="s">
        <v>4333</v>
      </c>
      <c r="G4087" t="s">
        <v>37</v>
      </c>
      <c r="H4087" t="s">
        <v>64</v>
      </c>
      <c r="I4087">
        <v>0</v>
      </c>
      <c r="J4087">
        <v>0</v>
      </c>
      <c r="K4087" s="29">
        <v>6.23</v>
      </c>
      <c r="L4087">
        <v>5</v>
      </c>
      <c r="M4087">
        <v>1</v>
      </c>
      <c r="N4087">
        <v>0</v>
      </c>
      <c r="O4087">
        <v>0</v>
      </c>
      <c r="P4087">
        <v>0</v>
      </c>
      <c r="Q4087">
        <v>4.0999999999999996</v>
      </c>
      <c r="R4087">
        <v>3</v>
      </c>
      <c r="S4087">
        <v>3</v>
      </c>
      <c r="T4087">
        <v>3</v>
      </c>
      <c r="U4087">
        <v>5</v>
      </c>
      <c r="V4087">
        <v>7</v>
      </c>
      <c r="W4087">
        <v>2</v>
      </c>
      <c r="X4087" s="2">
        <v>0.188</v>
      </c>
    </row>
    <row r="4088" spans="1:24" x14ac:dyDescent="0.25">
      <c r="A4088" t="str">
        <f t="shared" si="192"/>
        <v/>
      </c>
      <c r="B4088" t="str">
        <f t="shared" si="190"/>
        <v/>
      </c>
      <c r="C4088">
        <f t="shared" si="191"/>
        <v>1</v>
      </c>
      <c r="D4088">
        <v>2026</v>
      </c>
      <c r="E4088" t="s">
        <v>6630</v>
      </c>
      <c r="F4088" t="s">
        <v>4333</v>
      </c>
      <c r="G4088" t="s">
        <v>37</v>
      </c>
      <c r="H4088" t="s">
        <v>64</v>
      </c>
      <c r="I4088">
        <v>1</v>
      </c>
      <c r="J4088">
        <v>0</v>
      </c>
      <c r="K4088" s="29">
        <v>6.41</v>
      </c>
      <c r="L4088">
        <v>16</v>
      </c>
      <c r="M4088">
        <v>0</v>
      </c>
      <c r="N4088">
        <v>0</v>
      </c>
      <c r="O4088">
        <v>0</v>
      </c>
      <c r="P4088">
        <v>0</v>
      </c>
      <c r="Q4088">
        <v>19.2</v>
      </c>
      <c r="R4088">
        <v>20</v>
      </c>
      <c r="S4088">
        <v>14</v>
      </c>
      <c r="T4088">
        <v>14</v>
      </c>
      <c r="U4088">
        <v>12</v>
      </c>
      <c r="V4088">
        <v>25</v>
      </c>
      <c r="W4088">
        <v>2</v>
      </c>
      <c r="X4088" s="2">
        <v>0.25600000000000001</v>
      </c>
    </row>
    <row r="4089" spans="1:24" x14ac:dyDescent="0.25">
      <c r="A4089" t="str">
        <f t="shared" si="192"/>
        <v/>
      </c>
      <c r="B4089" t="str">
        <f t="shared" si="190"/>
        <v/>
      </c>
      <c r="C4089" t="str">
        <f t="shared" si="191"/>
        <v/>
      </c>
      <c r="D4089">
        <v>2026</v>
      </c>
      <c r="E4089" t="s">
        <v>10493</v>
      </c>
      <c r="F4089" t="s">
        <v>4333</v>
      </c>
      <c r="G4089" t="s">
        <v>47</v>
      </c>
      <c r="H4089" t="s">
        <v>64</v>
      </c>
      <c r="I4089">
        <v>3</v>
      </c>
      <c r="J4089">
        <v>2</v>
      </c>
      <c r="K4089" s="29">
        <v>7.71</v>
      </c>
      <c r="L4089">
        <v>8</v>
      </c>
      <c r="M4089">
        <v>4</v>
      </c>
      <c r="N4089">
        <v>0</v>
      </c>
      <c r="O4089">
        <v>0</v>
      </c>
      <c r="P4089">
        <v>0</v>
      </c>
      <c r="Q4089">
        <v>14</v>
      </c>
      <c r="R4089">
        <v>12</v>
      </c>
      <c r="S4089">
        <v>16</v>
      </c>
      <c r="T4089">
        <v>12</v>
      </c>
      <c r="U4089">
        <v>18</v>
      </c>
      <c r="V4089">
        <v>21</v>
      </c>
      <c r="W4089">
        <v>3</v>
      </c>
      <c r="X4089" s="2">
        <v>0.222</v>
      </c>
    </row>
    <row r="4090" spans="1:24" x14ac:dyDescent="0.25">
      <c r="A4090" t="str">
        <f t="shared" si="192"/>
        <v/>
      </c>
      <c r="B4090" t="str">
        <f t="shared" si="190"/>
        <v/>
      </c>
      <c r="C4090" t="str">
        <f t="shared" si="191"/>
        <v/>
      </c>
      <c r="D4090">
        <v>2026</v>
      </c>
      <c r="E4090" t="s">
        <v>10494</v>
      </c>
      <c r="F4090" t="s">
        <v>4333</v>
      </c>
      <c r="G4090" t="s">
        <v>24</v>
      </c>
      <c r="H4090" t="s">
        <v>64</v>
      </c>
      <c r="I4090">
        <v>1</v>
      </c>
      <c r="J4090">
        <v>4</v>
      </c>
      <c r="K4090" s="29">
        <v>8.89</v>
      </c>
      <c r="L4090">
        <v>13</v>
      </c>
      <c r="M4090">
        <v>5</v>
      </c>
      <c r="N4090">
        <v>0</v>
      </c>
      <c r="O4090">
        <v>0</v>
      </c>
      <c r="P4090">
        <v>0</v>
      </c>
      <c r="Q4090">
        <v>27.1</v>
      </c>
      <c r="R4090">
        <v>31</v>
      </c>
      <c r="S4090">
        <v>29</v>
      </c>
      <c r="T4090">
        <v>27</v>
      </c>
      <c r="U4090">
        <v>20</v>
      </c>
      <c r="V4090">
        <v>35</v>
      </c>
      <c r="W4090">
        <v>5</v>
      </c>
      <c r="X4090" s="2">
        <v>0.29199999999999998</v>
      </c>
    </row>
    <row r="4091" spans="1:24" x14ac:dyDescent="0.25">
      <c r="A4091" t="str">
        <f t="shared" si="192"/>
        <v/>
      </c>
      <c r="B4091" t="str">
        <f t="shared" si="190"/>
        <v/>
      </c>
      <c r="C4091" t="str">
        <f t="shared" si="191"/>
        <v/>
      </c>
      <c r="D4091">
        <v>2026</v>
      </c>
      <c r="E4091" t="s">
        <v>10495</v>
      </c>
      <c r="F4091" t="s">
        <v>4333</v>
      </c>
      <c r="G4091" t="s">
        <v>24</v>
      </c>
      <c r="H4091" t="s">
        <v>64</v>
      </c>
      <c r="I4091">
        <v>0</v>
      </c>
      <c r="J4091">
        <v>1</v>
      </c>
      <c r="K4091" s="29">
        <v>10.119999999999999</v>
      </c>
      <c r="L4091">
        <v>3</v>
      </c>
      <c r="M4091">
        <v>0</v>
      </c>
      <c r="N4091">
        <v>0</v>
      </c>
      <c r="O4091">
        <v>0</v>
      </c>
      <c r="P4091">
        <v>1</v>
      </c>
      <c r="Q4091">
        <v>5.0999999999999996</v>
      </c>
      <c r="R4091">
        <v>7</v>
      </c>
      <c r="S4091">
        <v>6</v>
      </c>
      <c r="T4091">
        <v>6</v>
      </c>
      <c r="U4091">
        <v>2</v>
      </c>
      <c r="V4091">
        <v>6</v>
      </c>
      <c r="W4091">
        <v>0</v>
      </c>
      <c r="X4091" s="2">
        <v>0.30399999999999999</v>
      </c>
    </row>
    <row r="4092" spans="1:24" x14ac:dyDescent="0.25">
      <c r="A4092" t="str">
        <f t="shared" si="192"/>
        <v/>
      </c>
      <c r="B4092" t="str">
        <f t="shared" si="190"/>
        <v/>
      </c>
      <c r="C4092" t="str">
        <f t="shared" si="191"/>
        <v/>
      </c>
      <c r="D4092">
        <v>2026</v>
      </c>
      <c r="E4092" t="s">
        <v>10496</v>
      </c>
      <c r="F4092" t="s">
        <v>4333</v>
      </c>
      <c r="G4092" t="s">
        <v>37</v>
      </c>
      <c r="H4092" t="s">
        <v>64</v>
      </c>
      <c r="I4092">
        <v>0</v>
      </c>
      <c r="J4092">
        <v>0</v>
      </c>
      <c r="K4092" s="29">
        <v>12</v>
      </c>
      <c r="L4092">
        <v>4</v>
      </c>
      <c r="M4092">
        <v>0</v>
      </c>
      <c r="N4092">
        <v>0</v>
      </c>
      <c r="O4092">
        <v>0</v>
      </c>
      <c r="P4092">
        <v>0</v>
      </c>
      <c r="Q4092">
        <v>3</v>
      </c>
      <c r="R4092">
        <v>1</v>
      </c>
      <c r="S4092">
        <v>4</v>
      </c>
      <c r="T4092">
        <v>4</v>
      </c>
      <c r="U4092">
        <v>5</v>
      </c>
      <c r="V4092">
        <v>3</v>
      </c>
      <c r="W4092">
        <v>3</v>
      </c>
      <c r="X4092" s="2">
        <v>0.1</v>
      </c>
    </row>
    <row r="4093" spans="1:24" x14ac:dyDescent="0.25">
      <c r="A4093" t="str">
        <f t="shared" si="192"/>
        <v/>
      </c>
      <c r="B4093">
        <f t="shared" si="190"/>
        <v>1</v>
      </c>
      <c r="C4093" t="str">
        <f t="shared" si="191"/>
        <v/>
      </c>
      <c r="D4093">
        <v>2026</v>
      </c>
      <c r="E4093" t="s">
        <v>6329</v>
      </c>
      <c r="F4093" t="s">
        <v>4351</v>
      </c>
      <c r="G4093" t="s">
        <v>37</v>
      </c>
      <c r="H4093" t="s">
        <v>64</v>
      </c>
      <c r="I4093">
        <v>8</v>
      </c>
      <c r="J4093">
        <v>3</v>
      </c>
      <c r="K4093" s="29">
        <v>4.0999999999999996</v>
      </c>
      <c r="L4093">
        <v>17</v>
      </c>
      <c r="M4093">
        <v>15</v>
      </c>
      <c r="N4093">
        <v>2</v>
      </c>
      <c r="O4093">
        <v>0</v>
      </c>
      <c r="P4093">
        <v>1</v>
      </c>
      <c r="Q4093">
        <v>96.2</v>
      </c>
      <c r="R4093">
        <v>90</v>
      </c>
      <c r="S4093">
        <v>53</v>
      </c>
      <c r="T4093">
        <v>44</v>
      </c>
      <c r="U4093">
        <v>21</v>
      </c>
      <c r="V4093">
        <v>106</v>
      </c>
      <c r="W4093">
        <v>8</v>
      </c>
      <c r="X4093" s="2">
        <v>0.24299999999999999</v>
      </c>
    </row>
    <row r="4094" spans="1:24" x14ac:dyDescent="0.25">
      <c r="A4094" t="str">
        <f t="shared" si="192"/>
        <v/>
      </c>
      <c r="B4094" t="str">
        <f t="shared" si="190"/>
        <v/>
      </c>
      <c r="C4094" t="str">
        <f t="shared" si="191"/>
        <v/>
      </c>
      <c r="D4094">
        <v>2026</v>
      </c>
      <c r="E4094" t="s">
        <v>4361</v>
      </c>
      <c r="F4094" t="s">
        <v>4351</v>
      </c>
      <c r="G4094" t="s">
        <v>24</v>
      </c>
      <c r="H4094" t="s">
        <v>64</v>
      </c>
      <c r="I4094">
        <v>0</v>
      </c>
      <c r="J4094">
        <v>0</v>
      </c>
      <c r="K4094" s="29">
        <v>0</v>
      </c>
      <c r="L4094">
        <v>1</v>
      </c>
      <c r="M4094">
        <v>0</v>
      </c>
      <c r="N4094">
        <v>0</v>
      </c>
      <c r="O4094">
        <v>0</v>
      </c>
      <c r="P4094">
        <v>0</v>
      </c>
      <c r="Q4094">
        <v>0.1</v>
      </c>
      <c r="R4094">
        <v>0</v>
      </c>
      <c r="S4094">
        <v>0</v>
      </c>
      <c r="T4094">
        <v>0</v>
      </c>
      <c r="U4094">
        <v>0</v>
      </c>
      <c r="V4094">
        <v>1</v>
      </c>
      <c r="W4094">
        <v>0</v>
      </c>
      <c r="X4094" s="2">
        <v>0</v>
      </c>
    </row>
    <row r="4095" spans="1:24" x14ac:dyDescent="0.25">
      <c r="A4095" t="str">
        <f t="shared" si="192"/>
        <v/>
      </c>
      <c r="B4095" t="str">
        <f t="shared" si="190"/>
        <v/>
      </c>
      <c r="C4095" t="str">
        <f t="shared" si="191"/>
        <v/>
      </c>
      <c r="D4095">
        <v>2026</v>
      </c>
      <c r="E4095" t="s">
        <v>10497</v>
      </c>
      <c r="F4095" t="s">
        <v>4351</v>
      </c>
      <c r="G4095" t="s">
        <v>47</v>
      </c>
      <c r="H4095" t="s">
        <v>64</v>
      </c>
      <c r="I4095">
        <v>2</v>
      </c>
      <c r="J4095">
        <v>0</v>
      </c>
      <c r="K4095" s="29">
        <v>2.16</v>
      </c>
      <c r="L4095">
        <v>10</v>
      </c>
      <c r="M4095">
        <v>0</v>
      </c>
      <c r="N4095">
        <v>0</v>
      </c>
      <c r="O4095">
        <v>0</v>
      </c>
      <c r="P4095">
        <v>0</v>
      </c>
      <c r="Q4095">
        <v>16.2</v>
      </c>
      <c r="R4095">
        <v>13</v>
      </c>
      <c r="S4095">
        <v>5</v>
      </c>
      <c r="T4095">
        <v>4</v>
      </c>
      <c r="U4095">
        <v>8</v>
      </c>
      <c r="V4095">
        <v>20</v>
      </c>
      <c r="W4095">
        <v>2</v>
      </c>
      <c r="X4095" s="2">
        <v>0.21</v>
      </c>
    </row>
    <row r="4096" spans="1:24" x14ac:dyDescent="0.25">
      <c r="A4096">
        <f t="shared" si="192"/>
        <v>1</v>
      </c>
      <c r="B4096" t="str">
        <f t="shared" si="190"/>
        <v/>
      </c>
      <c r="C4096" t="str">
        <f t="shared" si="191"/>
        <v/>
      </c>
      <c r="D4096">
        <v>2026</v>
      </c>
      <c r="E4096" t="s">
        <v>10498</v>
      </c>
      <c r="F4096" t="s">
        <v>4351</v>
      </c>
      <c r="G4096" t="s">
        <v>29</v>
      </c>
      <c r="H4096" t="s">
        <v>64</v>
      </c>
      <c r="I4096">
        <v>0</v>
      </c>
      <c r="J4096">
        <v>2</v>
      </c>
      <c r="K4096" s="29">
        <v>3.48</v>
      </c>
      <c r="L4096">
        <v>24</v>
      </c>
      <c r="M4096">
        <v>1</v>
      </c>
      <c r="N4096">
        <v>0</v>
      </c>
      <c r="O4096">
        <v>0</v>
      </c>
      <c r="P4096">
        <v>2</v>
      </c>
      <c r="Q4096">
        <v>20.2</v>
      </c>
      <c r="R4096">
        <v>19</v>
      </c>
      <c r="S4096">
        <v>12</v>
      </c>
      <c r="T4096">
        <v>8</v>
      </c>
      <c r="U4096">
        <v>13</v>
      </c>
      <c r="V4096">
        <v>20</v>
      </c>
      <c r="W4096">
        <v>4</v>
      </c>
      <c r="X4096" s="2">
        <v>0.24099999999999999</v>
      </c>
    </row>
    <row r="4097" spans="1:24" x14ac:dyDescent="0.25">
      <c r="A4097" t="str">
        <f t="shared" si="192"/>
        <v/>
      </c>
      <c r="B4097" t="str">
        <f t="shared" si="190"/>
        <v/>
      </c>
      <c r="C4097" t="str">
        <f t="shared" si="191"/>
        <v/>
      </c>
      <c r="D4097">
        <v>2026</v>
      </c>
      <c r="E4097" t="s">
        <v>10499</v>
      </c>
      <c r="F4097" t="s">
        <v>4351</v>
      </c>
      <c r="G4097" t="s">
        <v>47</v>
      </c>
      <c r="H4097" t="s">
        <v>64</v>
      </c>
      <c r="I4097">
        <v>0</v>
      </c>
      <c r="J4097">
        <v>0</v>
      </c>
      <c r="K4097" s="29">
        <v>3.72</v>
      </c>
      <c r="L4097">
        <v>6</v>
      </c>
      <c r="M4097">
        <v>3</v>
      </c>
      <c r="N4097">
        <v>0</v>
      </c>
      <c r="O4097">
        <v>0</v>
      </c>
      <c r="P4097">
        <v>0</v>
      </c>
      <c r="Q4097">
        <v>9.1999999999999993</v>
      </c>
      <c r="R4097">
        <v>6</v>
      </c>
      <c r="S4097">
        <v>4</v>
      </c>
      <c r="T4097">
        <v>4</v>
      </c>
      <c r="U4097">
        <v>9</v>
      </c>
      <c r="V4097">
        <v>10</v>
      </c>
      <c r="W4097">
        <v>6</v>
      </c>
      <c r="X4097" s="2">
        <v>0.16700000000000001</v>
      </c>
    </row>
    <row r="4098" spans="1:24" x14ac:dyDescent="0.25">
      <c r="A4098" t="str">
        <f t="shared" si="192"/>
        <v/>
      </c>
      <c r="B4098" t="str">
        <f t="shared" ref="B4098:B4161" si="193">IF(COUNTIFS(Draft_Player,$E4098),COUNTIFS(Draft_Player,$E4098),"")</f>
        <v/>
      </c>
      <c r="C4098" t="str">
        <f t="shared" ref="C4098:C4161" si="194">IF(COUNTIFS(Transfers_Player,$E4098),COUNTIFS(Transfers_Player,$E4098),"")</f>
        <v/>
      </c>
      <c r="D4098">
        <v>2026</v>
      </c>
      <c r="E4098" t="s">
        <v>10500</v>
      </c>
      <c r="F4098" t="s">
        <v>4351</v>
      </c>
      <c r="G4098" t="s">
        <v>37</v>
      </c>
      <c r="H4098" t="s">
        <v>64</v>
      </c>
      <c r="I4098">
        <v>2</v>
      </c>
      <c r="J4098">
        <v>0</v>
      </c>
      <c r="K4098" s="29">
        <v>3.94</v>
      </c>
      <c r="L4098">
        <v>23</v>
      </c>
      <c r="M4098">
        <v>0</v>
      </c>
      <c r="N4098">
        <v>0</v>
      </c>
      <c r="O4098">
        <v>0</v>
      </c>
      <c r="P4098">
        <v>0</v>
      </c>
      <c r="Q4098">
        <v>16</v>
      </c>
      <c r="R4098">
        <v>11</v>
      </c>
      <c r="S4098">
        <v>10</v>
      </c>
      <c r="T4098">
        <v>7</v>
      </c>
      <c r="U4098">
        <v>11</v>
      </c>
      <c r="V4098">
        <v>18</v>
      </c>
      <c r="W4098">
        <v>4</v>
      </c>
      <c r="X4098" s="2">
        <v>0.19600000000000001</v>
      </c>
    </row>
    <row r="4099" spans="1:24" x14ac:dyDescent="0.25">
      <c r="A4099" t="str">
        <f t="shared" si="192"/>
        <v/>
      </c>
      <c r="B4099" t="str">
        <f t="shared" si="193"/>
        <v/>
      </c>
      <c r="C4099" t="str">
        <f t="shared" si="194"/>
        <v/>
      </c>
      <c r="D4099">
        <v>2026</v>
      </c>
      <c r="E4099" t="s">
        <v>10501</v>
      </c>
      <c r="F4099" t="s">
        <v>4351</v>
      </c>
      <c r="G4099" t="s">
        <v>37</v>
      </c>
      <c r="H4099" t="s">
        <v>64</v>
      </c>
      <c r="I4099">
        <v>2</v>
      </c>
      <c r="J4099">
        <v>3</v>
      </c>
      <c r="K4099" s="29">
        <v>4.4000000000000004</v>
      </c>
      <c r="L4099">
        <v>14</v>
      </c>
      <c r="M4099">
        <v>14</v>
      </c>
      <c r="N4099">
        <v>0</v>
      </c>
      <c r="O4099">
        <v>0</v>
      </c>
      <c r="P4099">
        <v>0</v>
      </c>
      <c r="Q4099">
        <v>45</v>
      </c>
      <c r="R4099">
        <v>43</v>
      </c>
      <c r="S4099">
        <v>28</v>
      </c>
      <c r="T4099">
        <v>22</v>
      </c>
      <c r="U4099">
        <v>28</v>
      </c>
      <c r="V4099">
        <v>44</v>
      </c>
      <c r="W4099">
        <v>11</v>
      </c>
      <c r="X4099" s="2">
        <v>0.25</v>
      </c>
    </row>
    <row r="4100" spans="1:24" x14ac:dyDescent="0.25">
      <c r="A4100">
        <f t="shared" si="192"/>
        <v>1</v>
      </c>
      <c r="B4100" t="str">
        <f t="shared" si="193"/>
        <v/>
      </c>
      <c r="C4100" t="str">
        <f t="shared" si="194"/>
        <v/>
      </c>
      <c r="D4100">
        <v>2026</v>
      </c>
      <c r="E4100" t="s">
        <v>10502</v>
      </c>
      <c r="F4100" t="s">
        <v>4351</v>
      </c>
      <c r="G4100" t="s">
        <v>29</v>
      </c>
      <c r="H4100" t="s">
        <v>64</v>
      </c>
      <c r="I4100">
        <v>5</v>
      </c>
      <c r="J4100">
        <v>1</v>
      </c>
      <c r="K4100" s="29">
        <v>4.75</v>
      </c>
      <c r="L4100">
        <v>24</v>
      </c>
      <c r="M4100">
        <v>0</v>
      </c>
      <c r="N4100">
        <v>0</v>
      </c>
      <c r="O4100">
        <v>0</v>
      </c>
      <c r="P4100">
        <v>2</v>
      </c>
      <c r="Q4100">
        <v>36</v>
      </c>
      <c r="R4100">
        <v>34</v>
      </c>
      <c r="S4100">
        <v>20</v>
      </c>
      <c r="T4100">
        <v>19</v>
      </c>
      <c r="U4100">
        <v>19</v>
      </c>
      <c r="V4100">
        <v>50</v>
      </c>
      <c r="W4100">
        <v>4</v>
      </c>
      <c r="X4100" s="2">
        <v>0.246</v>
      </c>
    </row>
    <row r="4101" spans="1:24" x14ac:dyDescent="0.25">
      <c r="A4101" t="str">
        <f t="shared" si="192"/>
        <v/>
      </c>
      <c r="B4101" t="str">
        <f t="shared" si="193"/>
        <v/>
      </c>
      <c r="C4101" t="str">
        <f t="shared" si="194"/>
        <v/>
      </c>
      <c r="D4101">
        <v>2026</v>
      </c>
      <c r="E4101" t="s">
        <v>10503</v>
      </c>
      <c r="F4101" t="s">
        <v>4351</v>
      </c>
      <c r="G4101" t="s">
        <v>24</v>
      </c>
      <c r="H4101" t="s">
        <v>64</v>
      </c>
      <c r="I4101">
        <v>0</v>
      </c>
      <c r="J4101">
        <v>0</v>
      </c>
      <c r="K4101" s="29">
        <v>5.49</v>
      </c>
      <c r="L4101">
        <v>11</v>
      </c>
      <c r="M4101">
        <v>3</v>
      </c>
      <c r="N4101">
        <v>0</v>
      </c>
      <c r="O4101">
        <v>0</v>
      </c>
      <c r="P4101">
        <v>0</v>
      </c>
      <c r="Q4101">
        <v>19.2</v>
      </c>
      <c r="R4101">
        <v>23</v>
      </c>
      <c r="S4101">
        <v>15</v>
      </c>
      <c r="T4101">
        <v>12</v>
      </c>
      <c r="U4101">
        <v>9</v>
      </c>
      <c r="V4101">
        <v>13</v>
      </c>
      <c r="W4101">
        <v>6</v>
      </c>
      <c r="X4101" s="2">
        <v>0.30299999999999999</v>
      </c>
    </row>
    <row r="4102" spans="1:24" x14ac:dyDescent="0.25">
      <c r="A4102">
        <f t="shared" si="192"/>
        <v>1</v>
      </c>
      <c r="B4102" t="str">
        <f t="shared" si="193"/>
        <v/>
      </c>
      <c r="C4102" t="str">
        <f t="shared" si="194"/>
        <v/>
      </c>
      <c r="D4102">
        <v>2026</v>
      </c>
      <c r="E4102" t="s">
        <v>10504</v>
      </c>
      <c r="F4102" t="s">
        <v>4351</v>
      </c>
      <c r="G4102" t="s">
        <v>29</v>
      </c>
      <c r="H4102" t="s">
        <v>64</v>
      </c>
      <c r="I4102">
        <v>2</v>
      </c>
      <c r="J4102">
        <v>4</v>
      </c>
      <c r="K4102" s="29">
        <v>5.87</v>
      </c>
      <c r="L4102">
        <v>20</v>
      </c>
      <c r="M4102">
        <v>1</v>
      </c>
      <c r="N4102">
        <v>0</v>
      </c>
      <c r="O4102">
        <v>0</v>
      </c>
      <c r="P4102">
        <v>7</v>
      </c>
      <c r="Q4102">
        <v>38.1</v>
      </c>
      <c r="R4102">
        <v>40</v>
      </c>
      <c r="S4102">
        <v>26</v>
      </c>
      <c r="T4102">
        <v>25</v>
      </c>
      <c r="U4102">
        <v>17</v>
      </c>
      <c r="V4102">
        <v>38</v>
      </c>
      <c r="W4102">
        <v>7</v>
      </c>
      <c r="X4102" s="2">
        <v>0.27</v>
      </c>
    </row>
    <row r="4103" spans="1:24" x14ac:dyDescent="0.25">
      <c r="A4103" t="str">
        <f t="shared" si="192"/>
        <v/>
      </c>
      <c r="B4103" t="str">
        <f t="shared" si="193"/>
        <v/>
      </c>
      <c r="C4103" t="str">
        <f t="shared" si="194"/>
        <v/>
      </c>
      <c r="D4103">
        <v>2026</v>
      </c>
      <c r="E4103" t="s">
        <v>10505</v>
      </c>
      <c r="F4103" t="s">
        <v>4351</v>
      </c>
      <c r="G4103" t="s">
        <v>24</v>
      </c>
      <c r="H4103" t="s">
        <v>64</v>
      </c>
      <c r="I4103">
        <v>2</v>
      </c>
      <c r="J4103">
        <v>0</v>
      </c>
      <c r="K4103" s="29">
        <v>5.95</v>
      </c>
      <c r="L4103">
        <v>11</v>
      </c>
      <c r="M4103">
        <v>0</v>
      </c>
      <c r="N4103">
        <v>0</v>
      </c>
      <c r="O4103">
        <v>0</v>
      </c>
      <c r="P4103">
        <v>0</v>
      </c>
      <c r="Q4103">
        <v>19.2</v>
      </c>
      <c r="R4103">
        <v>24</v>
      </c>
      <c r="S4103">
        <v>15</v>
      </c>
      <c r="T4103">
        <v>13</v>
      </c>
      <c r="U4103">
        <v>16</v>
      </c>
      <c r="V4103">
        <v>7</v>
      </c>
      <c r="W4103">
        <v>4</v>
      </c>
      <c r="X4103" s="2">
        <v>0.29299999999999998</v>
      </c>
    </row>
    <row r="4104" spans="1:24" x14ac:dyDescent="0.25">
      <c r="A4104" t="str">
        <f t="shared" si="192"/>
        <v/>
      </c>
      <c r="B4104" t="str">
        <f t="shared" si="193"/>
        <v/>
      </c>
      <c r="C4104" t="str">
        <f t="shared" si="194"/>
        <v/>
      </c>
      <c r="D4104">
        <v>2026</v>
      </c>
      <c r="E4104" t="s">
        <v>10506</v>
      </c>
      <c r="F4104" t="s">
        <v>4351</v>
      </c>
      <c r="G4104" t="s">
        <v>24</v>
      </c>
      <c r="H4104" t="s">
        <v>64</v>
      </c>
      <c r="I4104">
        <v>0</v>
      </c>
      <c r="J4104">
        <v>0</v>
      </c>
      <c r="K4104" s="29">
        <v>6</v>
      </c>
      <c r="L4104">
        <v>3</v>
      </c>
      <c r="M4104">
        <v>0</v>
      </c>
      <c r="N4104">
        <v>0</v>
      </c>
      <c r="O4104">
        <v>0</v>
      </c>
      <c r="P4104">
        <v>0</v>
      </c>
      <c r="Q4104">
        <v>3</v>
      </c>
      <c r="R4104">
        <v>4</v>
      </c>
      <c r="S4104">
        <v>2</v>
      </c>
      <c r="T4104">
        <v>2</v>
      </c>
      <c r="U4104">
        <v>1</v>
      </c>
      <c r="V4104">
        <v>2</v>
      </c>
      <c r="W4104">
        <v>2</v>
      </c>
      <c r="X4104" s="2">
        <v>0.33300000000000002</v>
      </c>
    </row>
    <row r="4105" spans="1:24" x14ac:dyDescent="0.25">
      <c r="A4105" t="str">
        <f t="shared" si="192"/>
        <v/>
      </c>
      <c r="B4105" t="str">
        <f t="shared" si="193"/>
        <v/>
      </c>
      <c r="C4105" t="str">
        <f t="shared" si="194"/>
        <v/>
      </c>
      <c r="D4105">
        <v>2026</v>
      </c>
      <c r="E4105" t="s">
        <v>10507</v>
      </c>
      <c r="F4105" t="s">
        <v>4351</v>
      </c>
      <c r="G4105" t="s">
        <v>24</v>
      </c>
      <c r="H4105" t="s">
        <v>64</v>
      </c>
      <c r="I4105">
        <v>4</v>
      </c>
      <c r="J4105">
        <v>2</v>
      </c>
      <c r="K4105" s="29">
        <v>6.07</v>
      </c>
      <c r="L4105">
        <v>12</v>
      </c>
      <c r="M4105">
        <v>12</v>
      </c>
      <c r="N4105">
        <v>0</v>
      </c>
      <c r="O4105">
        <v>0</v>
      </c>
      <c r="P4105">
        <v>0</v>
      </c>
      <c r="Q4105">
        <v>46</v>
      </c>
      <c r="R4105">
        <v>42</v>
      </c>
      <c r="S4105">
        <v>32</v>
      </c>
      <c r="T4105">
        <v>31</v>
      </c>
      <c r="U4105">
        <v>24</v>
      </c>
      <c r="V4105">
        <v>43</v>
      </c>
      <c r="W4105">
        <v>7</v>
      </c>
      <c r="X4105" s="2">
        <v>0.24099999999999999</v>
      </c>
    </row>
    <row r="4106" spans="1:24" x14ac:dyDescent="0.25">
      <c r="A4106" t="str">
        <f t="shared" si="192"/>
        <v/>
      </c>
      <c r="B4106" t="str">
        <f t="shared" si="193"/>
        <v/>
      </c>
      <c r="C4106" t="str">
        <f t="shared" si="194"/>
        <v/>
      </c>
      <c r="D4106">
        <v>2026</v>
      </c>
      <c r="E4106" t="s">
        <v>10508</v>
      </c>
      <c r="F4106" t="s">
        <v>4351</v>
      </c>
      <c r="G4106" t="s">
        <v>24</v>
      </c>
      <c r="H4106" t="s">
        <v>64</v>
      </c>
      <c r="I4106">
        <v>2</v>
      </c>
      <c r="J4106">
        <v>1</v>
      </c>
      <c r="K4106" s="29">
        <v>6.35</v>
      </c>
      <c r="L4106">
        <v>10</v>
      </c>
      <c r="M4106">
        <v>1</v>
      </c>
      <c r="N4106">
        <v>0</v>
      </c>
      <c r="O4106">
        <v>0</v>
      </c>
      <c r="P4106">
        <v>0</v>
      </c>
      <c r="Q4106">
        <v>11.1</v>
      </c>
      <c r="R4106">
        <v>15</v>
      </c>
      <c r="S4106">
        <v>10</v>
      </c>
      <c r="T4106">
        <v>8</v>
      </c>
      <c r="U4106">
        <v>9</v>
      </c>
      <c r="V4106">
        <v>14</v>
      </c>
      <c r="W4106">
        <v>2</v>
      </c>
      <c r="X4106" s="2">
        <v>0.31900000000000001</v>
      </c>
    </row>
    <row r="4107" spans="1:24" x14ac:dyDescent="0.25">
      <c r="A4107" t="str">
        <f t="shared" si="192"/>
        <v/>
      </c>
      <c r="B4107" t="str">
        <f t="shared" si="193"/>
        <v/>
      </c>
      <c r="C4107" t="str">
        <f t="shared" si="194"/>
        <v/>
      </c>
      <c r="D4107">
        <v>2026</v>
      </c>
      <c r="E4107" t="s">
        <v>4366</v>
      </c>
      <c r="F4107" t="s">
        <v>4351</v>
      </c>
      <c r="G4107" t="s">
        <v>24</v>
      </c>
      <c r="H4107" t="s">
        <v>64</v>
      </c>
      <c r="I4107">
        <v>0</v>
      </c>
      <c r="J4107">
        <v>1</v>
      </c>
      <c r="K4107" s="29">
        <v>6.88</v>
      </c>
      <c r="L4107">
        <v>17</v>
      </c>
      <c r="M4107">
        <v>0</v>
      </c>
      <c r="N4107">
        <v>0</v>
      </c>
      <c r="O4107">
        <v>0</v>
      </c>
      <c r="P4107">
        <v>0</v>
      </c>
      <c r="Q4107">
        <v>17</v>
      </c>
      <c r="R4107">
        <v>13</v>
      </c>
      <c r="S4107">
        <v>13</v>
      </c>
      <c r="T4107">
        <v>13</v>
      </c>
      <c r="U4107">
        <v>16</v>
      </c>
      <c r="V4107">
        <v>27</v>
      </c>
      <c r="W4107">
        <v>3</v>
      </c>
      <c r="X4107" s="2">
        <v>0.20300000000000001</v>
      </c>
    </row>
    <row r="4108" spans="1:24" x14ac:dyDescent="0.25">
      <c r="A4108" t="str">
        <f t="shared" si="192"/>
        <v/>
      </c>
      <c r="B4108" t="str">
        <f t="shared" si="193"/>
        <v/>
      </c>
      <c r="C4108" t="str">
        <f t="shared" si="194"/>
        <v/>
      </c>
      <c r="D4108">
        <v>2026</v>
      </c>
      <c r="E4108" t="s">
        <v>10509</v>
      </c>
      <c r="F4108" t="s">
        <v>4351</v>
      </c>
      <c r="G4108" t="s">
        <v>37</v>
      </c>
      <c r="H4108" t="s">
        <v>64</v>
      </c>
      <c r="I4108">
        <v>2</v>
      </c>
      <c r="J4108">
        <v>2</v>
      </c>
      <c r="K4108" s="29">
        <v>7.36</v>
      </c>
      <c r="L4108">
        <v>14</v>
      </c>
      <c r="M4108">
        <v>6</v>
      </c>
      <c r="N4108">
        <v>0</v>
      </c>
      <c r="O4108">
        <v>0</v>
      </c>
      <c r="P4108">
        <v>0</v>
      </c>
      <c r="Q4108">
        <v>36.200000000000003</v>
      </c>
      <c r="R4108">
        <v>42</v>
      </c>
      <c r="S4108">
        <v>33</v>
      </c>
      <c r="T4108">
        <v>30</v>
      </c>
      <c r="U4108">
        <v>13</v>
      </c>
      <c r="V4108">
        <v>37</v>
      </c>
      <c r="W4108">
        <v>10</v>
      </c>
      <c r="X4108" s="2">
        <v>0.28799999999999998</v>
      </c>
    </row>
    <row r="4109" spans="1:24" x14ac:dyDescent="0.25">
      <c r="A4109">
        <f t="shared" si="192"/>
        <v>1</v>
      </c>
      <c r="B4109" t="str">
        <f t="shared" si="193"/>
        <v/>
      </c>
      <c r="C4109" t="str">
        <f t="shared" si="194"/>
        <v/>
      </c>
      <c r="D4109">
        <v>2026</v>
      </c>
      <c r="E4109" t="s">
        <v>10510</v>
      </c>
      <c r="F4109" t="s">
        <v>4351</v>
      </c>
      <c r="G4109" t="s">
        <v>29</v>
      </c>
      <c r="H4109" t="s">
        <v>64</v>
      </c>
      <c r="I4109">
        <v>0</v>
      </c>
      <c r="J4109">
        <v>1</v>
      </c>
      <c r="K4109" s="29">
        <v>7.63</v>
      </c>
      <c r="L4109">
        <v>25</v>
      </c>
      <c r="M4109">
        <v>0</v>
      </c>
      <c r="N4109">
        <v>0</v>
      </c>
      <c r="O4109">
        <v>0</v>
      </c>
      <c r="P4109">
        <v>0</v>
      </c>
      <c r="Q4109">
        <v>15.1</v>
      </c>
      <c r="R4109">
        <v>16</v>
      </c>
      <c r="S4109">
        <v>13</v>
      </c>
      <c r="T4109">
        <v>13</v>
      </c>
      <c r="U4109">
        <v>7</v>
      </c>
      <c r="V4109">
        <v>20</v>
      </c>
      <c r="W4109">
        <v>8</v>
      </c>
      <c r="X4109" s="2">
        <v>0.26200000000000001</v>
      </c>
    </row>
    <row r="4110" spans="1:24" x14ac:dyDescent="0.25">
      <c r="A4110" t="str">
        <f t="shared" si="192"/>
        <v/>
      </c>
      <c r="B4110" t="str">
        <f t="shared" si="193"/>
        <v/>
      </c>
      <c r="C4110" t="str">
        <f t="shared" si="194"/>
        <v/>
      </c>
      <c r="D4110">
        <v>2026</v>
      </c>
      <c r="E4110" t="s">
        <v>10511</v>
      </c>
      <c r="F4110" t="s">
        <v>4351</v>
      </c>
      <c r="G4110" t="s">
        <v>24</v>
      </c>
      <c r="H4110" t="s">
        <v>64</v>
      </c>
      <c r="I4110">
        <v>2</v>
      </c>
      <c r="J4110">
        <v>1</v>
      </c>
      <c r="K4110" s="29">
        <v>8.84</v>
      </c>
      <c r="L4110">
        <v>17</v>
      </c>
      <c r="M4110">
        <v>0</v>
      </c>
      <c r="N4110">
        <v>0</v>
      </c>
      <c r="O4110">
        <v>0</v>
      </c>
      <c r="P4110">
        <v>1</v>
      </c>
      <c r="Q4110">
        <v>19.100000000000001</v>
      </c>
      <c r="R4110">
        <v>22</v>
      </c>
      <c r="S4110">
        <v>20</v>
      </c>
      <c r="T4110">
        <v>19</v>
      </c>
      <c r="U4110">
        <v>12</v>
      </c>
      <c r="V4110">
        <v>27</v>
      </c>
      <c r="W4110">
        <v>3</v>
      </c>
      <c r="X4110" s="2">
        <v>0.28899999999999998</v>
      </c>
    </row>
    <row r="4111" spans="1:24" x14ac:dyDescent="0.25">
      <c r="A4111" t="str">
        <f t="shared" si="192"/>
        <v/>
      </c>
      <c r="B4111" t="str">
        <f t="shared" si="193"/>
        <v/>
      </c>
      <c r="C4111" t="str">
        <f t="shared" si="194"/>
        <v/>
      </c>
      <c r="D4111">
        <v>2026</v>
      </c>
      <c r="E4111" t="s">
        <v>10512</v>
      </c>
      <c r="F4111" t="s">
        <v>4351</v>
      </c>
      <c r="G4111" t="s">
        <v>24</v>
      </c>
      <c r="H4111" t="s">
        <v>64</v>
      </c>
      <c r="I4111">
        <v>0</v>
      </c>
      <c r="J4111">
        <v>1</v>
      </c>
      <c r="K4111" s="29">
        <v>9</v>
      </c>
      <c r="L4111">
        <v>20</v>
      </c>
      <c r="M4111">
        <v>0</v>
      </c>
      <c r="N4111">
        <v>0</v>
      </c>
      <c r="O4111">
        <v>0</v>
      </c>
      <c r="P4111">
        <v>1</v>
      </c>
      <c r="Q4111">
        <v>15</v>
      </c>
      <c r="R4111">
        <v>18</v>
      </c>
      <c r="S4111">
        <v>17</v>
      </c>
      <c r="T4111">
        <v>15</v>
      </c>
      <c r="U4111">
        <v>13</v>
      </c>
      <c r="V4111">
        <v>8</v>
      </c>
      <c r="W4111">
        <v>2</v>
      </c>
      <c r="X4111" s="2">
        <v>0.316</v>
      </c>
    </row>
    <row r="4112" spans="1:24" x14ac:dyDescent="0.25">
      <c r="A4112" t="str">
        <f t="shared" si="192"/>
        <v/>
      </c>
      <c r="B4112" t="str">
        <f t="shared" si="193"/>
        <v/>
      </c>
      <c r="C4112" t="str">
        <f t="shared" si="194"/>
        <v/>
      </c>
      <c r="D4112">
        <v>2026</v>
      </c>
      <c r="E4112" t="s">
        <v>10513</v>
      </c>
      <c r="F4112" t="s">
        <v>4351</v>
      </c>
      <c r="G4112" t="s">
        <v>47</v>
      </c>
      <c r="H4112" t="s">
        <v>64</v>
      </c>
      <c r="I4112">
        <v>0</v>
      </c>
      <c r="J4112">
        <v>0</v>
      </c>
      <c r="K4112" s="29">
        <v>13.5</v>
      </c>
      <c r="L4112">
        <v>1</v>
      </c>
      <c r="M4112">
        <v>0</v>
      </c>
      <c r="N4112">
        <v>0</v>
      </c>
      <c r="O4112">
        <v>0</v>
      </c>
      <c r="P4112">
        <v>0</v>
      </c>
      <c r="Q4112">
        <v>0.2</v>
      </c>
      <c r="R4112">
        <v>2</v>
      </c>
      <c r="S4112">
        <v>1</v>
      </c>
      <c r="T4112">
        <v>1</v>
      </c>
      <c r="U4112">
        <v>1</v>
      </c>
      <c r="V4112">
        <v>1</v>
      </c>
      <c r="W4112">
        <v>0</v>
      </c>
      <c r="X4112" s="2">
        <v>0.5</v>
      </c>
    </row>
    <row r="4113" spans="1:24" x14ac:dyDescent="0.25">
      <c r="A4113" t="str">
        <f t="shared" si="192"/>
        <v/>
      </c>
      <c r="B4113" t="str">
        <f t="shared" si="193"/>
        <v/>
      </c>
      <c r="C4113" t="str">
        <f t="shared" si="194"/>
        <v/>
      </c>
      <c r="D4113">
        <v>2026</v>
      </c>
      <c r="E4113" t="s">
        <v>10514</v>
      </c>
      <c r="F4113" t="s">
        <v>4351</v>
      </c>
      <c r="G4113" t="s">
        <v>47</v>
      </c>
      <c r="H4113" t="s">
        <v>64</v>
      </c>
      <c r="I4113">
        <v>0</v>
      </c>
      <c r="J4113">
        <v>1</v>
      </c>
      <c r="K4113" s="29">
        <v>21.6</v>
      </c>
      <c r="L4113">
        <v>6</v>
      </c>
      <c r="M4113">
        <v>0</v>
      </c>
      <c r="N4113">
        <v>0</v>
      </c>
      <c r="O4113">
        <v>0</v>
      </c>
      <c r="P4113">
        <v>0</v>
      </c>
      <c r="Q4113">
        <v>1.2</v>
      </c>
      <c r="R4113">
        <v>2</v>
      </c>
      <c r="S4113">
        <v>4</v>
      </c>
      <c r="T4113">
        <v>4</v>
      </c>
      <c r="U4113">
        <v>4</v>
      </c>
      <c r="V4113">
        <v>2</v>
      </c>
      <c r="W4113">
        <v>2</v>
      </c>
      <c r="X4113" s="2">
        <v>0.28599999999999998</v>
      </c>
    </row>
    <row r="4114" spans="1:24" x14ac:dyDescent="0.25">
      <c r="A4114" t="str">
        <f t="shared" si="192"/>
        <v/>
      </c>
      <c r="B4114" t="str">
        <f t="shared" si="193"/>
        <v/>
      </c>
      <c r="C4114" t="str">
        <f t="shared" si="194"/>
        <v/>
      </c>
      <c r="D4114">
        <v>2026</v>
      </c>
      <c r="E4114" t="s">
        <v>10515</v>
      </c>
      <c r="F4114" t="s">
        <v>4368</v>
      </c>
      <c r="G4114" t="s">
        <v>24</v>
      </c>
      <c r="H4114" t="s">
        <v>64</v>
      </c>
      <c r="I4114">
        <v>5</v>
      </c>
      <c r="J4114">
        <v>4</v>
      </c>
      <c r="K4114" s="29">
        <v>4.22</v>
      </c>
      <c r="L4114">
        <v>13</v>
      </c>
      <c r="M4114">
        <v>13</v>
      </c>
      <c r="N4114">
        <v>0</v>
      </c>
      <c r="O4114">
        <v>0</v>
      </c>
      <c r="P4114">
        <v>0</v>
      </c>
      <c r="Q4114">
        <v>64</v>
      </c>
      <c r="R4114">
        <v>54</v>
      </c>
      <c r="S4114">
        <v>34</v>
      </c>
      <c r="T4114">
        <v>30</v>
      </c>
      <c r="U4114">
        <v>31</v>
      </c>
      <c r="V4114">
        <v>85</v>
      </c>
      <c r="W4114">
        <v>7</v>
      </c>
      <c r="X4114" s="2">
        <v>0.224</v>
      </c>
    </row>
    <row r="4115" spans="1:24" x14ac:dyDescent="0.25">
      <c r="A4115" t="str">
        <f t="shared" si="192"/>
        <v/>
      </c>
      <c r="B4115" t="str">
        <f t="shared" si="193"/>
        <v/>
      </c>
      <c r="C4115" t="str">
        <f t="shared" si="194"/>
        <v/>
      </c>
      <c r="D4115">
        <v>2026</v>
      </c>
      <c r="E4115" t="s">
        <v>10516</v>
      </c>
      <c r="F4115" t="s">
        <v>4368</v>
      </c>
      <c r="G4115" t="s">
        <v>24</v>
      </c>
      <c r="H4115" t="s">
        <v>64</v>
      </c>
      <c r="I4115">
        <v>2</v>
      </c>
      <c r="J4115">
        <v>4</v>
      </c>
      <c r="K4115" s="29">
        <v>5.93</v>
      </c>
      <c r="L4115">
        <v>13</v>
      </c>
      <c r="M4115">
        <v>12</v>
      </c>
      <c r="N4115">
        <v>0</v>
      </c>
      <c r="O4115">
        <v>0</v>
      </c>
      <c r="P4115">
        <v>0</v>
      </c>
      <c r="Q4115">
        <v>60.2</v>
      </c>
      <c r="R4115">
        <v>54</v>
      </c>
      <c r="S4115">
        <v>43</v>
      </c>
      <c r="T4115">
        <v>40</v>
      </c>
      <c r="U4115">
        <v>31</v>
      </c>
      <c r="V4115">
        <v>89</v>
      </c>
      <c r="W4115">
        <v>6</v>
      </c>
      <c r="X4115" s="2">
        <v>0.23100000000000001</v>
      </c>
    </row>
    <row r="4116" spans="1:24" x14ac:dyDescent="0.25">
      <c r="A4116" t="str">
        <f t="shared" si="192"/>
        <v/>
      </c>
      <c r="B4116">
        <f t="shared" si="193"/>
        <v>1</v>
      </c>
      <c r="C4116" t="str">
        <f t="shared" si="194"/>
        <v/>
      </c>
      <c r="D4116">
        <v>2026</v>
      </c>
      <c r="E4116" t="s">
        <v>6354</v>
      </c>
      <c r="F4116" t="s">
        <v>4368</v>
      </c>
      <c r="G4116" t="s">
        <v>37</v>
      </c>
      <c r="H4116" t="s">
        <v>64</v>
      </c>
      <c r="I4116">
        <v>3</v>
      </c>
      <c r="J4116">
        <v>3</v>
      </c>
      <c r="K4116" s="29">
        <v>3.38</v>
      </c>
      <c r="L4116">
        <v>6</v>
      </c>
      <c r="M4116">
        <v>6</v>
      </c>
      <c r="N4116">
        <v>0</v>
      </c>
      <c r="O4116">
        <v>0</v>
      </c>
      <c r="P4116">
        <v>0</v>
      </c>
      <c r="Q4116">
        <v>32</v>
      </c>
      <c r="R4116">
        <v>30</v>
      </c>
      <c r="S4116">
        <v>13</v>
      </c>
      <c r="T4116">
        <v>12</v>
      </c>
      <c r="U4116">
        <v>7</v>
      </c>
      <c r="V4116">
        <v>39</v>
      </c>
      <c r="W4116">
        <v>3</v>
      </c>
      <c r="X4116" s="2">
        <v>0.246</v>
      </c>
    </row>
    <row r="4117" spans="1:24" x14ac:dyDescent="0.25">
      <c r="A4117">
        <f t="shared" si="192"/>
        <v>1</v>
      </c>
      <c r="B4117" t="str">
        <f t="shared" si="193"/>
        <v/>
      </c>
      <c r="C4117" t="str">
        <f t="shared" si="194"/>
        <v/>
      </c>
      <c r="D4117">
        <v>2026</v>
      </c>
      <c r="E4117" t="s">
        <v>10517</v>
      </c>
      <c r="F4117" t="s">
        <v>4368</v>
      </c>
      <c r="G4117" t="s">
        <v>29</v>
      </c>
      <c r="H4117" t="s">
        <v>64</v>
      </c>
      <c r="I4117">
        <v>0</v>
      </c>
      <c r="J4117">
        <v>2</v>
      </c>
      <c r="K4117" s="29">
        <v>4.18</v>
      </c>
      <c r="L4117">
        <v>21</v>
      </c>
      <c r="M4117">
        <v>4</v>
      </c>
      <c r="N4117">
        <v>0</v>
      </c>
      <c r="O4117">
        <v>0</v>
      </c>
      <c r="P4117">
        <v>3</v>
      </c>
      <c r="Q4117">
        <v>32.1</v>
      </c>
      <c r="R4117">
        <v>35</v>
      </c>
      <c r="S4117">
        <v>21</v>
      </c>
      <c r="T4117">
        <v>15</v>
      </c>
      <c r="U4117">
        <v>16</v>
      </c>
      <c r="V4117">
        <v>42</v>
      </c>
      <c r="W4117">
        <v>3</v>
      </c>
      <c r="X4117" s="2">
        <v>0.27300000000000002</v>
      </c>
    </row>
    <row r="4118" spans="1:24" x14ac:dyDescent="0.25">
      <c r="A4118" t="str">
        <f t="shared" si="192"/>
        <v/>
      </c>
      <c r="B4118">
        <f t="shared" si="193"/>
        <v>1</v>
      </c>
      <c r="C4118">
        <f t="shared" si="194"/>
        <v>1</v>
      </c>
      <c r="D4118">
        <v>2026</v>
      </c>
      <c r="E4118" t="s">
        <v>6246</v>
      </c>
      <c r="F4118" t="s">
        <v>4368</v>
      </c>
      <c r="G4118" t="s">
        <v>24</v>
      </c>
      <c r="H4118" t="s">
        <v>64</v>
      </c>
      <c r="I4118">
        <v>0</v>
      </c>
      <c r="J4118">
        <v>0</v>
      </c>
      <c r="K4118" s="29">
        <v>4.22</v>
      </c>
      <c r="L4118">
        <v>20</v>
      </c>
      <c r="M4118">
        <v>0</v>
      </c>
      <c r="N4118">
        <v>0</v>
      </c>
      <c r="O4118">
        <v>0</v>
      </c>
      <c r="P4118">
        <v>0</v>
      </c>
      <c r="Q4118">
        <v>21.1</v>
      </c>
      <c r="R4118">
        <v>18</v>
      </c>
      <c r="S4118">
        <v>13</v>
      </c>
      <c r="T4118">
        <v>10</v>
      </c>
      <c r="U4118">
        <v>19</v>
      </c>
      <c r="V4118">
        <v>28</v>
      </c>
      <c r="W4118">
        <v>7</v>
      </c>
      <c r="X4118" s="2">
        <v>0.22800000000000001</v>
      </c>
    </row>
    <row r="4119" spans="1:24" x14ac:dyDescent="0.25">
      <c r="A4119" t="str">
        <f t="shared" si="192"/>
        <v/>
      </c>
      <c r="B4119" t="str">
        <f t="shared" si="193"/>
        <v/>
      </c>
      <c r="C4119" t="str">
        <f t="shared" si="194"/>
        <v/>
      </c>
      <c r="D4119">
        <v>2026</v>
      </c>
      <c r="E4119" t="s">
        <v>10518</v>
      </c>
      <c r="F4119" t="s">
        <v>4368</v>
      </c>
      <c r="G4119" t="s">
        <v>47</v>
      </c>
      <c r="H4119" t="s">
        <v>64</v>
      </c>
      <c r="I4119">
        <v>0</v>
      </c>
      <c r="J4119">
        <v>0</v>
      </c>
      <c r="K4119" s="29">
        <v>4.66</v>
      </c>
      <c r="L4119">
        <v>14</v>
      </c>
      <c r="M4119">
        <v>4</v>
      </c>
      <c r="N4119">
        <v>0</v>
      </c>
      <c r="O4119">
        <v>0</v>
      </c>
      <c r="P4119">
        <v>1</v>
      </c>
      <c r="Q4119">
        <v>19.100000000000001</v>
      </c>
      <c r="R4119">
        <v>19</v>
      </c>
      <c r="S4119">
        <v>13</v>
      </c>
      <c r="T4119">
        <v>10</v>
      </c>
      <c r="U4119">
        <v>11</v>
      </c>
      <c r="V4119">
        <v>18</v>
      </c>
      <c r="W4119">
        <v>7</v>
      </c>
      <c r="X4119" s="2">
        <v>0.25700000000000001</v>
      </c>
    </row>
    <row r="4120" spans="1:24" x14ac:dyDescent="0.25">
      <c r="A4120" t="str">
        <f t="shared" si="192"/>
        <v/>
      </c>
      <c r="B4120" t="str">
        <f t="shared" si="193"/>
        <v/>
      </c>
      <c r="C4120" t="str">
        <f t="shared" si="194"/>
        <v/>
      </c>
      <c r="D4120">
        <v>2026</v>
      </c>
      <c r="E4120" t="s">
        <v>10519</v>
      </c>
      <c r="F4120" t="s">
        <v>4368</v>
      </c>
      <c r="G4120" t="s">
        <v>47</v>
      </c>
      <c r="H4120" t="s">
        <v>64</v>
      </c>
      <c r="I4120">
        <v>0</v>
      </c>
      <c r="J4120">
        <v>0</v>
      </c>
      <c r="K4120" s="29">
        <v>4.96</v>
      </c>
      <c r="L4120">
        <v>15</v>
      </c>
      <c r="M4120">
        <v>0</v>
      </c>
      <c r="N4120">
        <v>0</v>
      </c>
      <c r="O4120">
        <v>0</v>
      </c>
      <c r="P4120">
        <v>0</v>
      </c>
      <c r="Q4120">
        <v>16.100000000000001</v>
      </c>
      <c r="R4120">
        <v>14</v>
      </c>
      <c r="S4120">
        <v>9</v>
      </c>
      <c r="T4120">
        <v>9</v>
      </c>
      <c r="U4120">
        <v>15</v>
      </c>
      <c r="V4120">
        <v>15</v>
      </c>
      <c r="W4120">
        <v>2</v>
      </c>
      <c r="X4120" s="2">
        <v>0.23699999999999999</v>
      </c>
    </row>
    <row r="4121" spans="1:24" x14ac:dyDescent="0.25">
      <c r="A4121" t="str">
        <f t="shared" si="192"/>
        <v/>
      </c>
      <c r="B4121">
        <f t="shared" si="193"/>
        <v>1</v>
      </c>
      <c r="C4121" t="str">
        <f t="shared" si="194"/>
        <v/>
      </c>
      <c r="D4121">
        <v>2026</v>
      </c>
      <c r="E4121" t="s">
        <v>6186</v>
      </c>
      <c r="F4121" t="s">
        <v>4368</v>
      </c>
      <c r="G4121" t="s">
        <v>24</v>
      </c>
      <c r="H4121" t="s">
        <v>64</v>
      </c>
      <c r="I4121">
        <v>3</v>
      </c>
      <c r="J4121">
        <v>2</v>
      </c>
      <c r="K4121" s="29">
        <v>5.0199999999999996</v>
      </c>
      <c r="L4121">
        <v>20</v>
      </c>
      <c r="M4121">
        <v>0</v>
      </c>
      <c r="N4121">
        <v>0</v>
      </c>
      <c r="O4121">
        <v>0</v>
      </c>
      <c r="P4121">
        <v>5</v>
      </c>
      <c r="Q4121">
        <v>37.200000000000003</v>
      </c>
      <c r="R4121">
        <v>30</v>
      </c>
      <c r="S4121">
        <v>26</v>
      </c>
      <c r="T4121">
        <v>21</v>
      </c>
      <c r="U4121">
        <v>18</v>
      </c>
      <c r="V4121">
        <v>58</v>
      </c>
      <c r="W4121">
        <v>8</v>
      </c>
      <c r="X4121" s="2">
        <v>0.21</v>
      </c>
    </row>
    <row r="4122" spans="1:24" x14ac:dyDescent="0.25">
      <c r="A4122">
        <f t="shared" si="192"/>
        <v>1</v>
      </c>
      <c r="B4122" t="str">
        <f t="shared" si="193"/>
        <v/>
      </c>
      <c r="C4122" t="str">
        <f t="shared" si="194"/>
        <v/>
      </c>
      <c r="D4122">
        <v>2026</v>
      </c>
      <c r="E4122" t="s">
        <v>10520</v>
      </c>
      <c r="F4122" t="s">
        <v>4368</v>
      </c>
      <c r="G4122" t="s">
        <v>29</v>
      </c>
      <c r="H4122" t="s">
        <v>64</v>
      </c>
      <c r="I4122">
        <v>2</v>
      </c>
      <c r="J4122">
        <v>3</v>
      </c>
      <c r="K4122" s="29">
        <v>5.32</v>
      </c>
      <c r="L4122">
        <v>17</v>
      </c>
      <c r="M4122">
        <v>5</v>
      </c>
      <c r="N4122">
        <v>0</v>
      </c>
      <c r="O4122">
        <v>0</v>
      </c>
      <c r="P4122">
        <v>1</v>
      </c>
      <c r="Q4122">
        <v>44</v>
      </c>
      <c r="R4122">
        <v>48</v>
      </c>
      <c r="S4122">
        <v>30</v>
      </c>
      <c r="T4122">
        <v>26</v>
      </c>
      <c r="U4122">
        <v>12</v>
      </c>
      <c r="V4122">
        <v>54</v>
      </c>
      <c r="W4122">
        <v>2</v>
      </c>
      <c r="X4122" s="2">
        <v>0.27</v>
      </c>
    </row>
    <row r="4123" spans="1:24" x14ac:dyDescent="0.25">
      <c r="A4123" t="str">
        <f t="shared" si="192"/>
        <v/>
      </c>
      <c r="B4123" t="str">
        <f t="shared" si="193"/>
        <v/>
      </c>
      <c r="C4123" t="str">
        <f t="shared" si="194"/>
        <v/>
      </c>
      <c r="D4123">
        <v>2026</v>
      </c>
      <c r="E4123" t="s">
        <v>10521</v>
      </c>
      <c r="F4123" t="s">
        <v>4368</v>
      </c>
      <c r="G4123" t="s">
        <v>37</v>
      </c>
      <c r="H4123" t="s">
        <v>64</v>
      </c>
      <c r="I4123">
        <v>1</v>
      </c>
      <c r="J4123">
        <v>1</v>
      </c>
      <c r="K4123" s="29">
        <v>5.96</v>
      </c>
      <c r="L4123">
        <v>21</v>
      </c>
      <c r="M4123">
        <v>0</v>
      </c>
      <c r="N4123">
        <v>0</v>
      </c>
      <c r="O4123">
        <v>0</v>
      </c>
      <c r="P4123">
        <v>2</v>
      </c>
      <c r="Q4123">
        <v>22.2</v>
      </c>
      <c r="R4123">
        <v>19</v>
      </c>
      <c r="S4123">
        <v>17</v>
      </c>
      <c r="T4123">
        <v>15</v>
      </c>
      <c r="U4123">
        <v>17</v>
      </c>
      <c r="V4123">
        <v>35</v>
      </c>
      <c r="W4123">
        <v>4</v>
      </c>
      <c r="X4123" s="2">
        <v>0.221</v>
      </c>
    </row>
    <row r="4124" spans="1:24" x14ac:dyDescent="0.25">
      <c r="A4124" t="str">
        <f t="shared" si="192"/>
        <v/>
      </c>
      <c r="B4124" t="str">
        <f t="shared" si="193"/>
        <v/>
      </c>
      <c r="C4124" t="str">
        <f t="shared" si="194"/>
        <v/>
      </c>
      <c r="D4124">
        <v>2026</v>
      </c>
      <c r="E4124" t="s">
        <v>10522</v>
      </c>
      <c r="F4124" t="s">
        <v>4368</v>
      </c>
      <c r="G4124" t="s">
        <v>37</v>
      </c>
      <c r="H4124" t="s">
        <v>64</v>
      </c>
      <c r="I4124">
        <v>5</v>
      </c>
      <c r="J4124">
        <v>3</v>
      </c>
      <c r="K4124" s="29">
        <v>6.39</v>
      </c>
      <c r="L4124">
        <v>20</v>
      </c>
      <c r="M4124">
        <v>3</v>
      </c>
      <c r="N4124">
        <v>0</v>
      </c>
      <c r="O4124">
        <v>0</v>
      </c>
      <c r="P4124">
        <v>1</v>
      </c>
      <c r="Q4124">
        <v>43.2</v>
      </c>
      <c r="R4124">
        <v>38</v>
      </c>
      <c r="S4124">
        <v>33</v>
      </c>
      <c r="T4124">
        <v>31</v>
      </c>
      <c r="U4124">
        <v>20</v>
      </c>
      <c r="V4124">
        <v>59</v>
      </c>
      <c r="W4124">
        <v>3</v>
      </c>
      <c r="X4124" s="2">
        <v>0.22900000000000001</v>
      </c>
    </row>
    <row r="4125" spans="1:24" x14ac:dyDescent="0.25">
      <c r="A4125" t="str">
        <f t="shared" si="192"/>
        <v/>
      </c>
      <c r="B4125">
        <f t="shared" si="193"/>
        <v>1</v>
      </c>
      <c r="C4125">
        <f t="shared" si="194"/>
        <v>1</v>
      </c>
      <c r="D4125">
        <v>2026</v>
      </c>
      <c r="E4125" t="s">
        <v>6469</v>
      </c>
      <c r="F4125" t="s">
        <v>4368</v>
      </c>
      <c r="G4125" t="s">
        <v>37</v>
      </c>
      <c r="H4125" t="s">
        <v>64</v>
      </c>
      <c r="I4125">
        <v>0</v>
      </c>
      <c r="J4125">
        <v>0</v>
      </c>
      <c r="K4125" s="29">
        <v>6.75</v>
      </c>
      <c r="L4125">
        <v>10</v>
      </c>
      <c r="M4125">
        <v>2</v>
      </c>
      <c r="N4125">
        <v>0</v>
      </c>
      <c r="O4125">
        <v>0</v>
      </c>
      <c r="P4125">
        <v>1</v>
      </c>
      <c r="Q4125">
        <v>9.1</v>
      </c>
      <c r="R4125">
        <v>11</v>
      </c>
      <c r="S4125">
        <v>7</v>
      </c>
      <c r="T4125">
        <v>7</v>
      </c>
      <c r="U4125">
        <v>7</v>
      </c>
      <c r="V4125">
        <v>9</v>
      </c>
      <c r="W4125">
        <v>0</v>
      </c>
      <c r="X4125" s="2">
        <v>0.29699999999999999</v>
      </c>
    </row>
    <row r="4126" spans="1:24" x14ac:dyDescent="0.25">
      <c r="A4126" t="str">
        <f t="shared" si="192"/>
        <v/>
      </c>
      <c r="B4126" t="str">
        <f t="shared" si="193"/>
        <v/>
      </c>
      <c r="C4126" t="str">
        <f t="shared" si="194"/>
        <v/>
      </c>
      <c r="D4126">
        <v>2026</v>
      </c>
      <c r="E4126" t="s">
        <v>10523</v>
      </c>
      <c r="F4126" t="s">
        <v>4368</v>
      </c>
      <c r="G4126" t="s">
        <v>24</v>
      </c>
      <c r="H4126" t="s">
        <v>64</v>
      </c>
      <c r="I4126">
        <v>3</v>
      </c>
      <c r="J4126">
        <v>1</v>
      </c>
      <c r="K4126" s="29">
        <v>7.56</v>
      </c>
      <c r="L4126">
        <v>18</v>
      </c>
      <c r="M4126">
        <v>2</v>
      </c>
      <c r="N4126">
        <v>0</v>
      </c>
      <c r="O4126">
        <v>0</v>
      </c>
      <c r="P4126">
        <v>0</v>
      </c>
      <c r="Q4126">
        <v>16.2</v>
      </c>
      <c r="R4126">
        <v>14</v>
      </c>
      <c r="S4126">
        <v>14</v>
      </c>
      <c r="T4126">
        <v>14</v>
      </c>
      <c r="U4126">
        <v>13</v>
      </c>
      <c r="V4126">
        <v>24</v>
      </c>
      <c r="W4126">
        <v>6</v>
      </c>
      <c r="X4126" s="2">
        <v>0.23300000000000001</v>
      </c>
    </row>
    <row r="4127" spans="1:24" x14ac:dyDescent="0.25">
      <c r="A4127" t="str">
        <f t="shared" si="192"/>
        <v/>
      </c>
      <c r="B4127" t="str">
        <f t="shared" si="193"/>
        <v/>
      </c>
      <c r="C4127">
        <f t="shared" si="194"/>
        <v>1</v>
      </c>
      <c r="D4127">
        <v>2026</v>
      </c>
      <c r="E4127" t="s">
        <v>7184</v>
      </c>
      <c r="F4127" t="s">
        <v>4368</v>
      </c>
      <c r="G4127" t="s">
        <v>37</v>
      </c>
      <c r="H4127" t="s">
        <v>64</v>
      </c>
      <c r="I4127">
        <v>0</v>
      </c>
      <c r="J4127">
        <v>0</v>
      </c>
      <c r="K4127" s="29">
        <v>7.71</v>
      </c>
      <c r="L4127">
        <v>4</v>
      </c>
      <c r="M4127">
        <v>0</v>
      </c>
      <c r="N4127">
        <v>0</v>
      </c>
      <c r="O4127">
        <v>0</v>
      </c>
      <c r="P4127">
        <v>0</v>
      </c>
      <c r="Q4127">
        <v>2.1</v>
      </c>
      <c r="R4127">
        <v>0</v>
      </c>
      <c r="S4127">
        <v>2</v>
      </c>
      <c r="T4127">
        <v>2</v>
      </c>
      <c r="U4127">
        <v>4</v>
      </c>
      <c r="V4127">
        <v>4</v>
      </c>
      <c r="W4127">
        <v>3</v>
      </c>
      <c r="X4127" s="2">
        <v>0</v>
      </c>
    </row>
    <row r="4128" spans="1:24" x14ac:dyDescent="0.25">
      <c r="A4128" t="str">
        <f t="shared" si="192"/>
        <v/>
      </c>
      <c r="B4128" t="str">
        <f t="shared" si="193"/>
        <v/>
      </c>
      <c r="C4128" t="str">
        <f t="shared" si="194"/>
        <v/>
      </c>
      <c r="D4128">
        <v>2026</v>
      </c>
      <c r="E4128" t="s">
        <v>2272</v>
      </c>
      <c r="F4128" t="s">
        <v>4368</v>
      </c>
      <c r="G4128" t="s">
        <v>24</v>
      </c>
      <c r="H4128" t="s">
        <v>64</v>
      </c>
      <c r="I4128">
        <v>1</v>
      </c>
      <c r="J4128">
        <v>1</v>
      </c>
      <c r="K4128" s="29">
        <v>7.94</v>
      </c>
      <c r="L4128">
        <v>21</v>
      </c>
      <c r="M4128">
        <v>1</v>
      </c>
      <c r="N4128">
        <v>0</v>
      </c>
      <c r="O4128">
        <v>0</v>
      </c>
      <c r="P4128">
        <v>0</v>
      </c>
      <c r="Q4128">
        <v>17</v>
      </c>
      <c r="R4128">
        <v>15</v>
      </c>
      <c r="S4128">
        <v>18</v>
      </c>
      <c r="T4128">
        <v>15</v>
      </c>
      <c r="U4128">
        <v>15</v>
      </c>
      <c r="V4128">
        <v>27</v>
      </c>
      <c r="W4128">
        <v>4</v>
      </c>
      <c r="X4128" s="2">
        <v>0.22700000000000001</v>
      </c>
    </row>
    <row r="4129" spans="1:24" x14ac:dyDescent="0.25">
      <c r="A4129">
        <f t="shared" si="192"/>
        <v>1</v>
      </c>
      <c r="B4129" t="str">
        <f t="shared" si="193"/>
        <v/>
      </c>
      <c r="C4129" t="str">
        <f t="shared" si="194"/>
        <v/>
      </c>
      <c r="D4129">
        <v>2026</v>
      </c>
      <c r="E4129" t="s">
        <v>10524</v>
      </c>
      <c r="F4129" t="s">
        <v>4368</v>
      </c>
      <c r="G4129" t="s">
        <v>29</v>
      </c>
      <c r="H4129" t="s">
        <v>64</v>
      </c>
      <c r="I4129">
        <v>0</v>
      </c>
      <c r="J4129">
        <v>0</v>
      </c>
      <c r="K4129" s="29">
        <v>8.5299999999999994</v>
      </c>
      <c r="L4129">
        <v>12</v>
      </c>
      <c r="M4129">
        <v>0</v>
      </c>
      <c r="N4129">
        <v>0</v>
      </c>
      <c r="O4129">
        <v>0</v>
      </c>
      <c r="P4129">
        <v>0</v>
      </c>
      <c r="Q4129">
        <v>6.1</v>
      </c>
      <c r="R4129">
        <v>6</v>
      </c>
      <c r="S4129">
        <v>6</v>
      </c>
      <c r="T4129">
        <v>6</v>
      </c>
      <c r="U4129">
        <v>7</v>
      </c>
      <c r="V4129">
        <v>9</v>
      </c>
      <c r="W4129">
        <v>5</v>
      </c>
      <c r="X4129" s="2">
        <v>0.23100000000000001</v>
      </c>
    </row>
    <row r="4130" spans="1:24" x14ac:dyDescent="0.25">
      <c r="A4130">
        <f t="shared" si="192"/>
        <v>1</v>
      </c>
      <c r="B4130" t="str">
        <f t="shared" si="193"/>
        <v/>
      </c>
      <c r="C4130" t="str">
        <f t="shared" si="194"/>
        <v/>
      </c>
      <c r="D4130">
        <v>2026</v>
      </c>
      <c r="E4130" t="s">
        <v>10525</v>
      </c>
      <c r="F4130" t="s">
        <v>4368</v>
      </c>
      <c r="G4130" t="s">
        <v>29</v>
      </c>
      <c r="H4130" t="s">
        <v>64</v>
      </c>
      <c r="I4130">
        <v>2</v>
      </c>
      <c r="J4130">
        <v>0</v>
      </c>
      <c r="K4130" s="29">
        <v>9</v>
      </c>
      <c r="L4130">
        <v>16</v>
      </c>
      <c r="M4130">
        <v>0</v>
      </c>
      <c r="N4130">
        <v>0</v>
      </c>
      <c r="O4130">
        <v>0</v>
      </c>
      <c r="P4130">
        <v>0</v>
      </c>
      <c r="Q4130">
        <v>7</v>
      </c>
      <c r="R4130">
        <v>10</v>
      </c>
      <c r="S4130">
        <v>10</v>
      </c>
      <c r="T4130">
        <v>7</v>
      </c>
      <c r="U4130">
        <v>3</v>
      </c>
      <c r="V4130">
        <v>13</v>
      </c>
      <c r="W4130">
        <v>1</v>
      </c>
      <c r="X4130" s="2">
        <v>0.32300000000000001</v>
      </c>
    </row>
    <row r="4131" spans="1:24" x14ac:dyDescent="0.25">
      <c r="A4131" t="str">
        <f t="shared" si="192"/>
        <v/>
      </c>
      <c r="B4131" t="str">
        <f t="shared" si="193"/>
        <v/>
      </c>
      <c r="C4131" t="str">
        <f t="shared" si="194"/>
        <v/>
      </c>
      <c r="D4131">
        <v>2026</v>
      </c>
      <c r="E4131" t="s">
        <v>10526</v>
      </c>
      <c r="F4131" t="s">
        <v>4368</v>
      </c>
      <c r="G4131" t="s">
        <v>47</v>
      </c>
      <c r="H4131" t="s">
        <v>64</v>
      </c>
      <c r="I4131">
        <v>1</v>
      </c>
      <c r="J4131">
        <v>4</v>
      </c>
      <c r="K4131" s="29">
        <v>9.1999999999999993</v>
      </c>
      <c r="L4131">
        <v>17</v>
      </c>
      <c r="M4131">
        <v>6</v>
      </c>
      <c r="N4131">
        <v>0</v>
      </c>
      <c r="O4131">
        <v>0</v>
      </c>
      <c r="P4131">
        <v>0</v>
      </c>
      <c r="Q4131">
        <v>29.1</v>
      </c>
      <c r="R4131">
        <v>25</v>
      </c>
      <c r="S4131">
        <v>32</v>
      </c>
      <c r="T4131">
        <v>30</v>
      </c>
      <c r="U4131">
        <v>27</v>
      </c>
      <c r="V4131">
        <v>40</v>
      </c>
      <c r="W4131">
        <v>4</v>
      </c>
      <c r="X4131" s="2">
        <v>0.22700000000000001</v>
      </c>
    </row>
    <row r="4132" spans="1:24" x14ac:dyDescent="0.25">
      <c r="A4132" t="str">
        <f t="shared" si="192"/>
        <v/>
      </c>
      <c r="B4132" t="str">
        <f t="shared" si="193"/>
        <v/>
      </c>
      <c r="C4132" t="str">
        <f t="shared" si="194"/>
        <v/>
      </c>
      <c r="D4132">
        <v>2026</v>
      </c>
      <c r="E4132" t="s">
        <v>10527</v>
      </c>
      <c r="F4132" t="s">
        <v>4368</v>
      </c>
      <c r="G4132" t="s">
        <v>24</v>
      </c>
      <c r="H4132" t="s">
        <v>64</v>
      </c>
      <c r="I4132">
        <v>2</v>
      </c>
      <c r="J4132">
        <v>0</v>
      </c>
      <c r="K4132" s="29">
        <v>9.98</v>
      </c>
      <c r="L4132">
        <v>22</v>
      </c>
      <c r="M4132">
        <v>0</v>
      </c>
      <c r="N4132">
        <v>0</v>
      </c>
      <c r="O4132">
        <v>0</v>
      </c>
      <c r="P4132">
        <v>0</v>
      </c>
      <c r="Q4132">
        <v>15.1</v>
      </c>
      <c r="R4132">
        <v>17</v>
      </c>
      <c r="S4132">
        <v>19</v>
      </c>
      <c r="T4132">
        <v>17</v>
      </c>
      <c r="U4132">
        <v>16</v>
      </c>
      <c r="V4132">
        <v>21</v>
      </c>
      <c r="W4132">
        <v>4</v>
      </c>
      <c r="X4132" s="2">
        <v>0.27900000000000003</v>
      </c>
    </row>
    <row r="4133" spans="1:24" x14ac:dyDescent="0.25">
      <c r="A4133" t="str">
        <f t="shared" si="192"/>
        <v/>
      </c>
      <c r="B4133" t="str">
        <f t="shared" si="193"/>
        <v/>
      </c>
      <c r="C4133" t="str">
        <f t="shared" si="194"/>
        <v/>
      </c>
      <c r="D4133">
        <v>2026</v>
      </c>
      <c r="E4133" t="s">
        <v>10528</v>
      </c>
      <c r="F4133" t="s">
        <v>4387</v>
      </c>
      <c r="G4133" t="s">
        <v>37</v>
      </c>
      <c r="H4133" t="s">
        <v>64</v>
      </c>
      <c r="I4133">
        <v>3</v>
      </c>
      <c r="J4133">
        <v>8</v>
      </c>
      <c r="K4133" s="29">
        <v>4.3899999999999997</v>
      </c>
      <c r="L4133">
        <v>14</v>
      </c>
      <c r="M4133">
        <v>14</v>
      </c>
      <c r="N4133">
        <v>0</v>
      </c>
      <c r="O4133">
        <v>0</v>
      </c>
      <c r="P4133">
        <v>0</v>
      </c>
      <c r="Q4133">
        <v>67.2</v>
      </c>
      <c r="R4133">
        <v>60</v>
      </c>
      <c r="S4133">
        <v>39</v>
      </c>
      <c r="T4133">
        <v>33</v>
      </c>
      <c r="U4133">
        <v>36</v>
      </c>
      <c r="V4133">
        <v>71</v>
      </c>
      <c r="W4133">
        <v>2</v>
      </c>
      <c r="X4133" s="2">
        <v>0.23499999999999999</v>
      </c>
    </row>
    <row r="4134" spans="1:24" x14ac:dyDescent="0.25">
      <c r="A4134" t="str">
        <f t="shared" ref="A4134:A4197" si="195">IF(OR(G4134="SR", G4134="GR"), 1, "")</f>
        <v/>
      </c>
      <c r="B4134" t="str">
        <f t="shared" si="193"/>
        <v/>
      </c>
      <c r="C4134" t="str">
        <f t="shared" si="194"/>
        <v/>
      </c>
      <c r="D4134">
        <v>2026</v>
      </c>
      <c r="E4134" t="s">
        <v>10529</v>
      </c>
      <c r="F4134" t="s">
        <v>4387</v>
      </c>
      <c r="G4134" t="s">
        <v>37</v>
      </c>
      <c r="H4134" t="s">
        <v>64</v>
      </c>
      <c r="I4134">
        <v>5</v>
      </c>
      <c r="J4134">
        <v>5</v>
      </c>
      <c r="K4134" s="29">
        <v>5.1100000000000003</v>
      </c>
      <c r="L4134">
        <v>17</v>
      </c>
      <c r="M4134">
        <v>10</v>
      </c>
      <c r="N4134">
        <v>0</v>
      </c>
      <c r="O4134">
        <v>0</v>
      </c>
      <c r="P4134">
        <v>0</v>
      </c>
      <c r="Q4134">
        <v>68.2</v>
      </c>
      <c r="R4134">
        <v>86</v>
      </c>
      <c r="S4134">
        <v>45</v>
      </c>
      <c r="T4134">
        <v>39</v>
      </c>
      <c r="U4134">
        <v>19</v>
      </c>
      <c r="V4134">
        <v>59</v>
      </c>
      <c r="W4134">
        <v>7</v>
      </c>
      <c r="X4134" s="2">
        <v>0.308</v>
      </c>
    </row>
    <row r="4135" spans="1:24" x14ac:dyDescent="0.25">
      <c r="A4135" t="str">
        <f t="shared" si="195"/>
        <v/>
      </c>
      <c r="B4135" t="str">
        <f t="shared" si="193"/>
        <v/>
      </c>
      <c r="C4135">
        <f t="shared" si="194"/>
        <v>1</v>
      </c>
      <c r="D4135">
        <v>2026</v>
      </c>
      <c r="E4135" t="s">
        <v>7168</v>
      </c>
      <c r="F4135" t="s">
        <v>4387</v>
      </c>
      <c r="G4135" t="s">
        <v>37</v>
      </c>
      <c r="H4135" t="s">
        <v>64</v>
      </c>
      <c r="I4135">
        <v>1</v>
      </c>
      <c r="J4135">
        <v>0</v>
      </c>
      <c r="K4135" s="29">
        <v>2</v>
      </c>
      <c r="L4135">
        <v>10</v>
      </c>
      <c r="M4135">
        <v>0</v>
      </c>
      <c r="N4135">
        <v>0</v>
      </c>
      <c r="O4135">
        <v>0</v>
      </c>
      <c r="P4135">
        <v>0</v>
      </c>
      <c r="Q4135">
        <v>9</v>
      </c>
      <c r="R4135">
        <v>5</v>
      </c>
      <c r="S4135">
        <v>2</v>
      </c>
      <c r="T4135">
        <v>2</v>
      </c>
      <c r="U4135">
        <v>8</v>
      </c>
      <c r="V4135">
        <v>12</v>
      </c>
      <c r="W4135">
        <v>1</v>
      </c>
      <c r="X4135" s="2">
        <v>0.17199999999999999</v>
      </c>
    </row>
    <row r="4136" spans="1:24" x14ac:dyDescent="0.25">
      <c r="A4136" t="str">
        <f t="shared" si="195"/>
        <v/>
      </c>
      <c r="B4136" t="str">
        <f t="shared" si="193"/>
        <v/>
      </c>
      <c r="C4136" t="str">
        <f t="shared" si="194"/>
        <v/>
      </c>
      <c r="D4136">
        <v>2026</v>
      </c>
      <c r="E4136" t="s">
        <v>10530</v>
      </c>
      <c r="F4136" t="s">
        <v>4387</v>
      </c>
      <c r="G4136" t="s">
        <v>24</v>
      </c>
      <c r="H4136" t="s">
        <v>64</v>
      </c>
      <c r="I4136">
        <v>4</v>
      </c>
      <c r="J4136">
        <v>1</v>
      </c>
      <c r="K4136" s="29">
        <v>2.36</v>
      </c>
      <c r="L4136">
        <v>23</v>
      </c>
      <c r="M4136">
        <v>0</v>
      </c>
      <c r="N4136">
        <v>0</v>
      </c>
      <c r="O4136">
        <v>0</v>
      </c>
      <c r="P4136">
        <v>1</v>
      </c>
      <c r="Q4136">
        <v>34.1</v>
      </c>
      <c r="R4136">
        <v>23</v>
      </c>
      <c r="S4136">
        <v>11</v>
      </c>
      <c r="T4136">
        <v>9</v>
      </c>
      <c r="U4136">
        <v>15</v>
      </c>
      <c r="V4136">
        <v>26</v>
      </c>
      <c r="W4136">
        <v>6</v>
      </c>
      <c r="X4136" s="2">
        <v>0.187</v>
      </c>
    </row>
    <row r="4137" spans="1:24" x14ac:dyDescent="0.25">
      <c r="A4137" t="str">
        <f t="shared" si="195"/>
        <v/>
      </c>
      <c r="B4137" t="str">
        <f t="shared" si="193"/>
        <v/>
      </c>
      <c r="C4137">
        <f t="shared" si="194"/>
        <v>1</v>
      </c>
      <c r="D4137">
        <v>2026</v>
      </c>
      <c r="E4137" t="s">
        <v>6831</v>
      </c>
      <c r="F4137" t="s">
        <v>4387</v>
      </c>
      <c r="G4137" t="s">
        <v>47</v>
      </c>
      <c r="H4137" t="s">
        <v>64</v>
      </c>
      <c r="I4137">
        <v>0</v>
      </c>
      <c r="J4137">
        <v>0</v>
      </c>
      <c r="K4137" s="29">
        <v>2.4500000000000002</v>
      </c>
      <c r="L4137">
        <v>5</v>
      </c>
      <c r="M4137">
        <v>1</v>
      </c>
      <c r="N4137">
        <v>0</v>
      </c>
      <c r="O4137">
        <v>0</v>
      </c>
      <c r="P4137">
        <v>0</v>
      </c>
      <c r="Q4137">
        <v>7.1</v>
      </c>
      <c r="R4137">
        <v>4</v>
      </c>
      <c r="S4137">
        <v>3</v>
      </c>
      <c r="T4137">
        <v>2</v>
      </c>
      <c r="U4137">
        <v>3</v>
      </c>
      <c r="V4137">
        <v>9</v>
      </c>
      <c r="W4137">
        <v>2</v>
      </c>
      <c r="X4137" s="2">
        <v>0.16</v>
      </c>
    </row>
    <row r="4138" spans="1:24" x14ac:dyDescent="0.25">
      <c r="A4138" t="str">
        <f t="shared" si="195"/>
        <v/>
      </c>
      <c r="B4138" t="str">
        <f t="shared" si="193"/>
        <v/>
      </c>
      <c r="C4138">
        <f t="shared" si="194"/>
        <v>1</v>
      </c>
      <c r="D4138">
        <v>2026</v>
      </c>
      <c r="E4138" t="s">
        <v>6820</v>
      </c>
      <c r="F4138" t="s">
        <v>4387</v>
      </c>
      <c r="G4138" t="s">
        <v>24</v>
      </c>
      <c r="H4138" t="s">
        <v>64</v>
      </c>
      <c r="I4138">
        <v>3</v>
      </c>
      <c r="J4138">
        <v>1</v>
      </c>
      <c r="K4138" s="29">
        <v>2.5299999999999998</v>
      </c>
      <c r="L4138">
        <v>25</v>
      </c>
      <c r="M4138">
        <v>0</v>
      </c>
      <c r="N4138">
        <v>0</v>
      </c>
      <c r="O4138">
        <v>0</v>
      </c>
      <c r="P4138">
        <v>1</v>
      </c>
      <c r="Q4138">
        <v>32</v>
      </c>
      <c r="R4138">
        <v>24</v>
      </c>
      <c r="S4138">
        <v>16</v>
      </c>
      <c r="T4138">
        <v>9</v>
      </c>
      <c r="U4138">
        <v>20</v>
      </c>
      <c r="V4138">
        <v>23</v>
      </c>
      <c r="W4138">
        <v>6</v>
      </c>
      <c r="X4138" s="2">
        <v>0.20899999999999999</v>
      </c>
    </row>
    <row r="4139" spans="1:24" x14ac:dyDescent="0.25">
      <c r="A4139" t="str">
        <f t="shared" si="195"/>
        <v/>
      </c>
      <c r="B4139" t="str">
        <f t="shared" si="193"/>
        <v/>
      </c>
      <c r="C4139" t="str">
        <f t="shared" si="194"/>
        <v/>
      </c>
      <c r="D4139">
        <v>2026</v>
      </c>
      <c r="E4139" t="s">
        <v>10531</v>
      </c>
      <c r="F4139" t="s">
        <v>4387</v>
      </c>
      <c r="G4139" t="s">
        <v>24</v>
      </c>
      <c r="H4139" t="s">
        <v>64</v>
      </c>
      <c r="I4139">
        <v>2</v>
      </c>
      <c r="J4139">
        <v>3</v>
      </c>
      <c r="K4139" s="29">
        <v>3.2</v>
      </c>
      <c r="L4139">
        <v>17</v>
      </c>
      <c r="M4139">
        <v>6</v>
      </c>
      <c r="N4139">
        <v>0</v>
      </c>
      <c r="O4139">
        <v>0</v>
      </c>
      <c r="P4139">
        <v>0</v>
      </c>
      <c r="Q4139">
        <v>39.1</v>
      </c>
      <c r="R4139">
        <v>41</v>
      </c>
      <c r="S4139">
        <v>15</v>
      </c>
      <c r="T4139">
        <v>14</v>
      </c>
      <c r="U4139">
        <v>12</v>
      </c>
      <c r="V4139">
        <v>34</v>
      </c>
      <c r="W4139">
        <v>4</v>
      </c>
      <c r="X4139" s="2">
        <v>0.27900000000000003</v>
      </c>
    </row>
    <row r="4140" spans="1:24" x14ac:dyDescent="0.25">
      <c r="A4140" t="str">
        <f t="shared" si="195"/>
        <v/>
      </c>
      <c r="B4140" t="str">
        <f t="shared" si="193"/>
        <v/>
      </c>
      <c r="C4140">
        <f t="shared" si="194"/>
        <v>1</v>
      </c>
      <c r="D4140">
        <v>2026</v>
      </c>
      <c r="E4140" t="s">
        <v>6659</v>
      </c>
      <c r="F4140" t="s">
        <v>4387</v>
      </c>
      <c r="G4140" t="s">
        <v>24</v>
      </c>
      <c r="H4140" t="s">
        <v>64</v>
      </c>
      <c r="I4140">
        <v>1</v>
      </c>
      <c r="J4140">
        <v>0</v>
      </c>
      <c r="K4140" s="29">
        <v>3.45</v>
      </c>
      <c r="L4140">
        <v>20</v>
      </c>
      <c r="M4140">
        <v>2</v>
      </c>
      <c r="N4140">
        <v>0</v>
      </c>
      <c r="O4140">
        <v>0</v>
      </c>
      <c r="P4140">
        <v>0</v>
      </c>
      <c r="Q4140">
        <v>28.2</v>
      </c>
      <c r="R4140">
        <v>27</v>
      </c>
      <c r="S4140">
        <v>13</v>
      </c>
      <c r="T4140">
        <v>11</v>
      </c>
      <c r="U4140">
        <v>17</v>
      </c>
      <c r="V4140">
        <v>34</v>
      </c>
      <c r="W4140">
        <v>1</v>
      </c>
      <c r="X4140" s="2">
        <v>0.24299999999999999</v>
      </c>
    </row>
    <row r="4141" spans="1:24" x14ac:dyDescent="0.25">
      <c r="A4141" t="str">
        <f t="shared" si="195"/>
        <v/>
      </c>
      <c r="B4141" t="str">
        <f t="shared" si="193"/>
        <v/>
      </c>
      <c r="C4141">
        <f t="shared" si="194"/>
        <v>1</v>
      </c>
      <c r="D4141">
        <v>2026</v>
      </c>
      <c r="E4141" t="s">
        <v>6554</v>
      </c>
      <c r="F4141" t="s">
        <v>4387</v>
      </c>
      <c r="G4141" t="s">
        <v>37</v>
      </c>
      <c r="H4141" t="s">
        <v>64</v>
      </c>
      <c r="I4141">
        <v>0</v>
      </c>
      <c r="J4141">
        <v>0</v>
      </c>
      <c r="K4141" s="29">
        <v>3.72</v>
      </c>
      <c r="L4141">
        <v>15</v>
      </c>
      <c r="M4141">
        <v>0</v>
      </c>
      <c r="N4141">
        <v>0</v>
      </c>
      <c r="O4141">
        <v>0</v>
      </c>
      <c r="P4141">
        <v>0</v>
      </c>
      <c r="Q4141">
        <v>9.1999999999999993</v>
      </c>
      <c r="R4141">
        <v>3</v>
      </c>
      <c r="S4141">
        <v>4</v>
      </c>
      <c r="T4141">
        <v>4</v>
      </c>
      <c r="U4141">
        <v>9</v>
      </c>
      <c r="V4141">
        <v>10</v>
      </c>
      <c r="W4141">
        <v>0</v>
      </c>
      <c r="X4141" s="2">
        <v>9.7000000000000003E-2</v>
      </c>
    </row>
    <row r="4142" spans="1:24" x14ac:dyDescent="0.25">
      <c r="A4142" t="str">
        <f t="shared" si="195"/>
        <v/>
      </c>
      <c r="B4142" t="str">
        <f t="shared" si="193"/>
        <v/>
      </c>
      <c r="C4142">
        <f t="shared" si="194"/>
        <v>1</v>
      </c>
      <c r="D4142">
        <v>2026</v>
      </c>
      <c r="E4142" t="s">
        <v>6595</v>
      </c>
      <c r="F4142" t="s">
        <v>4387</v>
      </c>
      <c r="G4142" t="s">
        <v>37</v>
      </c>
      <c r="H4142" t="s">
        <v>64</v>
      </c>
      <c r="I4142">
        <v>0</v>
      </c>
      <c r="J4142">
        <v>0</v>
      </c>
      <c r="K4142" s="29">
        <v>4.3</v>
      </c>
      <c r="L4142">
        <v>19</v>
      </c>
      <c r="M4142">
        <v>0</v>
      </c>
      <c r="N4142">
        <v>0</v>
      </c>
      <c r="O4142">
        <v>0</v>
      </c>
      <c r="P4142">
        <v>0</v>
      </c>
      <c r="Q4142">
        <v>23</v>
      </c>
      <c r="R4142">
        <v>19</v>
      </c>
      <c r="S4142">
        <v>11</v>
      </c>
      <c r="T4142">
        <v>11</v>
      </c>
      <c r="U4142">
        <v>11</v>
      </c>
      <c r="V4142">
        <v>30</v>
      </c>
      <c r="W4142">
        <v>1</v>
      </c>
      <c r="X4142" s="2">
        <v>0.224</v>
      </c>
    </row>
    <row r="4143" spans="1:24" x14ac:dyDescent="0.25">
      <c r="A4143" t="str">
        <f t="shared" si="195"/>
        <v/>
      </c>
      <c r="B4143" t="str">
        <f t="shared" si="193"/>
        <v/>
      </c>
      <c r="C4143">
        <f t="shared" si="194"/>
        <v>1</v>
      </c>
      <c r="D4143">
        <v>2026</v>
      </c>
      <c r="E4143" t="s">
        <v>6591</v>
      </c>
      <c r="F4143" t="s">
        <v>4387</v>
      </c>
      <c r="G4143" t="s">
        <v>37</v>
      </c>
      <c r="H4143" t="s">
        <v>64</v>
      </c>
      <c r="I4143">
        <v>1</v>
      </c>
      <c r="J4143">
        <v>5</v>
      </c>
      <c r="K4143" s="29">
        <v>5.19</v>
      </c>
      <c r="L4143">
        <v>21</v>
      </c>
      <c r="M4143">
        <v>8</v>
      </c>
      <c r="N4143">
        <v>0</v>
      </c>
      <c r="O4143">
        <v>0</v>
      </c>
      <c r="P4143">
        <v>4</v>
      </c>
      <c r="Q4143">
        <v>52</v>
      </c>
      <c r="R4143">
        <v>53</v>
      </c>
      <c r="S4143">
        <v>36</v>
      </c>
      <c r="T4143">
        <v>30</v>
      </c>
      <c r="U4143">
        <v>23</v>
      </c>
      <c r="V4143">
        <v>59</v>
      </c>
      <c r="W4143">
        <v>7</v>
      </c>
      <c r="X4143" s="2">
        <v>0.25700000000000001</v>
      </c>
    </row>
    <row r="4144" spans="1:24" x14ac:dyDescent="0.25">
      <c r="A4144" t="str">
        <f t="shared" si="195"/>
        <v/>
      </c>
      <c r="B4144" t="str">
        <f t="shared" si="193"/>
        <v/>
      </c>
      <c r="C4144" t="str">
        <f t="shared" si="194"/>
        <v/>
      </c>
      <c r="D4144">
        <v>2026</v>
      </c>
      <c r="E4144" t="s">
        <v>10532</v>
      </c>
      <c r="F4144" t="s">
        <v>4387</v>
      </c>
      <c r="G4144" t="s">
        <v>37</v>
      </c>
      <c r="H4144" t="s">
        <v>64</v>
      </c>
      <c r="I4144">
        <v>0</v>
      </c>
      <c r="J4144">
        <v>0</v>
      </c>
      <c r="K4144" s="29">
        <v>5.68</v>
      </c>
      <c r="L4144">
        <v>19</v>
      </c>
      <c r="M4144">
        <v>0</v>
      </c>
      <c r="N4144">
        <v>0</v>
      </c>
      <c r="O4144">
        <v>0</v>
      </c>
      <c r="P4144">
        <v>1</v>
      </c>
      <c r="Q4144">
        <v>25.1</v>
      </c>
      <c r="R4144">
        <v>31</v>
      </c>
      <c r="S4144">
        <v>21</v>
      </c>
      <c r="T4144">
        <v>16</v>
      </c>
      <c r="U4144">
        <v>14</v>
      </c>
      <c r="V4144">
        <v>28</v>
      </c>
      <c r="W4144">
        <v>2</v>
      </c>
      <c r="X4144" s="2">
        <v>0.29499999999999998</v>
      </c>
    </row>
    <row r="4145" spans="1:24" x14ac:dyDescent="0.25">
      <c r="A4145" t="str">
        <f t="shared" si="195"/>
        <v/>
      </c>
      <c r="B4145">
        <f t="shared" si="193"/>
        <v>1</v>
      </c>
      <c r="C4145" t="str">
        <f t="shared" si="194"/>
        <v/>
      </c>
      <c r="D4145">
        <v>2026</v>
      </c>
      <c r="E4145" t="s">
        <v>6254</v>
      </c>
      <c r="F4145" t="s">
        <v>4387</v>
      </c>
      <c r="G4145" t="s">
        <v>37</v>
      </c>
      <c r="H4145" t="s">
        <v>64</v>
      </c>
      <c r="I4145">
        <v>0</v>
      </c>
      <c r="J4145">
        <v>5</v>
      </c>
      <c r="K4145" s="29">
        <v>6.51</v>
      </c>
      <c r="L4145">
        <v>16</v>
      </c>
      <c r="M4145">
        <v>1</v>
      </c>
      <c r="N4145">
        <v>0</v>
      </c>
      <c r="O4145">
        <v>0</v>
      </c>
      <c r="P4145">
        <v>3</v>
      </c>
      <c r="Q4145">
        <v>27.2</v>
      </c>
      <c r="R4145">
        <v>27</v>
      </c>
      <c r="S4145">
        <v>20</v>
      </c>
      <c r="T4145">
        <v>20</v>
      </c>
      <c r="U4145">
        <v>15</v>
      </c>
      <c r="V4145">
        <v>19</v>
      </c>
      <c r="W4145">
        <v>4</v>
      </c>
      <c r="X4145" s="2">
        <v>0.26200000000000001</v>
      </c>
    </row>
    <row r="4146" spans="1:24" x14ac:dyDescent="0.25">
      <c r="A4146" t="str">
        <f t="shared" si="195"/>
        <v/>
      </c>
      <c r="B4146">
        <f t="shared" si="193"/>
        <v>1</v>
      </c>
      <c r="C4146">
        <f t="shared" si="194"/>
        <v>1</v>
      </c>
      <c r="D4146">
        <v>2026</v>
      </c>
      <c r="E4146" t="s">
        <v>6233</v>
      </c>
      <c r="F4146" t="s">
        <v>4387</v>
      </c>
      <c r="G4146" t="s">
        <v>37</v>
      </c>
      <c r="H4146" t="s">
        <v>64</v>
      </c>
      <c r="I4146">
        <v>2</v>
      </c>
      <c r="J4146">
        <v>4</v>
      </c>
      <c r="K4146" s="29">
        <v>7.41</v>
      </c>
      <c r="L4146">
        <v>13</v>
      </c>
      <c r="M4146">
        <v>7</v>
      </c>
      <c r="N4146">
        <v>0</v>
      </c>
      <c r="O4146">
        <v>0</v>
      </c>
      <c r="P4146">
        <v>0</v>
      </c>
      <c r="Q4146">
        <v>37.200000000000003</v>
      </c>
      <c r="R4146">
        <v>37</v>
      </c>
      <c r="S4146">
        <v>33</v>
      </c>
      <c r="T4146">
        <v>31</v>
      </c>
      <c r="U4146">
        <v>25</v>
      </c>
      <c r="V4146">
        <v>44</v>
      </c>
      <c r="W4146">
        <v>3</v>
      </c>
      <c r="X4146" s="2">
        <v>0.25</v>
      </c>
    </row>
    <row r="4147" spans="1:24" x14ac:dyDescent="0.25">
      <c r="A4147" t="str">
        <f t="shared" si="195"/>
        <v/>
      </c>
      <c r="B4147" t="str">
        <f t="shared" si="193"/>
        <v/>
      </c>
      <c r="C4147">
        <f t="shared" si="194"/>
        <v>1</v>
      </c>
      <c r="D4147">
        <v>2026</v>
      </c>
      <c r="E4147" t="s">
        <v>6716</v>
      </c>
      <c r="F4147" t="s">
        <v>4387</v>
      </c>
      <c r="G4147" t="s">
        <v>47</v>
      </c>
      <c r="H4147" t="s">
        <v>64</v>
      </c>
      <c r="I4147">
        <v>0</v>
      </c>
      <c r="J4147">
        <v>3</v>
      </c>
      <c r="K4147" s="29">
        <v>8.59</v>
      </c>
      <c r="L4147">
        <v>12</v>
      </c>
      <c r="M4147">
        <v>7</v>
      </c>
      <c r="N4147">
        <v>0</v>
      </c>
      <c r="O4147">
        <v>0</v>
      </c>
      <c r="P4147">
        <v>0</v>
      </c>
      <c r="Q4147">
        <v>22</v>
      </c>
      <c r="R4147">
        <v>27</v>
      </c>
      <c r="S4147">
        <v>26</v>
      </c>
      <c r="T4147">
        <v>21</v>
      </c>
      <c r="U4147">
        <v>18</v>
      </c>
      <c r="V4147">
        <v>25</v>
      </c>
      <c r="W4147">
        <v>4</v>
      </c>
      <c r="X4147" s="2">
        <v>0.29299999999999998</v>
      </c>
    </row>
    <row r="4148" spans="1:24" x14ac:dyDescent="0.25">
      <c r="A4148">
        <f t="shared" si="195"/>
        <v>1</v>
      </c>
      <c r="B4148" t="str">
        <f t="shared" si="193"/>
        <v/>
      </c>
      <c r="C4148" t="str">
        <f t="shared" si="194"/>
        <v/>
      </c>
      <c r="D4148">
        <v>2026</v>
      </c>
      <c r="E4148" t="s">
        <v>10533</v>
      </c>
      <c r="F4148" t="s">
        <v>4387</v>
      </c>
      <c r="G4148" t="s">
        <v>29</v>
      </c>
      <c r="H4148" t="s">
        <v>64</v>
      </c>
      <c r="I4148">
        <v>0</v>
      </c>
      <c r="J4148">
        <v>0</v>
      </c>
      <c r="K4148" s="29">
        <v>11.57</v>
      </c>
      <c r="L4148">
        <v>3</v>
      </c>
      <c r="M4148">
        <v>0</v>
      </c>
      <c r="N4148">
        <v>0</v>
      </c>
      <c r="O4148">
        <v>0</v>
      </c>
      <c r="P4148">
        <v>0</v>
      </c>
      <c r="Q4148">
        <v>2.1</v>
      </c>
      <c r="R4148">
        <v>2</v>
      </c>
      <c r="S4148">
        <v>3</v>
      </c>
      <c r="T4148">
        <v>3</v>
      </c>
      <c r="U4148">
        <v>3</v>
      </c>
      <c r="V4148">
        <v>3</v>
      </c>
      <c r="W4148">
        <v>0</v>
      </c>
      <c r="X4148" s="2">
        <v>0.222</v>
      </c>
    </row>
    <row r="4149" spans="1:24" x14ac:dyDescent="0.25">
      <c r="A4149" t="str">
        <f t="shared" si="195"/>
        <v/>
      </c>
      <c r="B4149" t="str">
        <f t="shared" si="193"/>
        <v/>
      </c>
      <c r="C4149" t="str">
        <f t="shared" si="194"/>
        <v/>
      </c>
      <c r="D4149">
        <v>2026</v>
      </c>
      <c r="E4149" t="s">
        <v>10534</v>
      </c>
      <c r="F4149" t="s">
        <v>4387</v>
      </c>
      <c r="G4149" t="s">
        <v>37</v>
      </c>
      <c r="H4149" t="s">
        <v>64</v>
      </c>
      <c r="I4149">
        <v>0</v>
      </c>
      <c r="J4149">
        <v>0</v>
      </c>
      <c r="K4149" s="29">
        <v>16.2</v>
      </c>
      <c r="L4149">
        <v>2</v>
      </c>
      <c r="M4149">
        <v>1</v>
      </c>
      <c r="N4149">
        <v>0</v>
      </c>
      <c r="O4149">
        <v>0</v>
      </c>
      <c r="P4149">
        <v>0</v>
      </c>
      <c r="Q4149">
        <v>3.1</v>
      </c>
      <c r="R4149">
        <v>2</v>
      </c>
      <c r="S4149">
        <v>6</v>
      </c>
      <c r="T4149">
        <v>6</v>
      </c>
      <c r="U4149">
        <v>5</v>
      </c>
      <c r="V4149">
        <v>2</v>
      </c>
      <c r="W4149">
        <v>2</v>
      </c>
      <c r="X4149" s="2">
        <v>0.182</v>
      </c>
    </row>
    <row r="4150" spans="1:24" x14ac:dyDescent="0.25">
      <c r="A4150" t="str">
        <f t="shared" si="195"/>
        <v/>
      </c>
      <c r="B4150" t="str">
        <f t="shared" si="193"/>
        <v/>
      </c>
      <c r="C4150" t="str">
        <f t="shared" si="194"/>
        <v/>
      </c>
      <c r="D4150">
        <v>2026</v>
      </c>
      <c r="E4150" t="s">
        <v>10535</v>
      </c>
      <c r="F4150" t="s">
        <v>4387</v>
      </c>
      <c r="G4150" t="s">
        <v>24</v>
      </c>
      <c r="H4150" t="s">
        <v>64</v>
      </c>
      <c r="I4150">
        <v>0</v>
      </c>
      <c r="J4150">
        <v>0</v>
      </c>
      <c r="K4150" s="29">
        <v>27</v>
      </c>
      <c r="L4150">
        <v>1</v>
      </c>
      <c r="M4150">
        <v>0</v>
      </c>
      <c r="N4150">
        <v>0</v>
      </c>
      <c r="O4150">
        <v>0</v>
      </c>
      <c r="P4150">
        <v>0</v>
      </c>
      <c r="Q4150">
        <v>1.2</v>
      </c>
      <c r="R4150">
        <v>4</v>
      </c>
      <c r="S4150">
        <v>5</v>
      </c>
      <c r="T4150">
        <v>5</v>
      </c>
      <c r="U4150">
        <v>3</v>
      </c>
      <c r="V4150">
        <v>1</v>
      </c>
      <c r="W4150">
        <v>1</v>
      </c>
      <c r="X4150" s="2">
        <v>0.44400000000000001</v>
      </c>
    </row>
    <row r="4151" spans="1:24" x14ac:dyDescent="0.25">
      <c r="A4151" t="str">
        <f t="shared" si="195"/>
        <v/>
      </c>
      <c r="B4151" t="str">
        <f t="shared" si="193"/>
        <v/>
      </c>
      <c r="C4151" t="str">
        <f t="shared" si="194"/>
        <v/>
      </c>
      <c r="D4151">
        <v>2026</v>
      </c>
      <c r="E4151" t="s">
        <v>10536</v>
      </c>
      <c r="F4151" t="s">
        <v>4405</v>
      </c>
      <c r="G4151" t="s">
        <v>37</v>
      </c>
      <c r="H4151" t="s">
        <v>64</v>
      </c>
      <c r="I4151">
        <v>3</v>
      </c>
      <c r="J4151">
        <v>5</v>
      </c>
      <c r="K4151" s="29">
        <v>4.42</v>
      </c>
      <c r="L4151">
        <v>15</v>
      </c>
      <c r="M4151">
        <v>15</v>
      </c>
      <c r="N4151">
        <v>0</v>
      </c>
      <c r="O4151">
        <v>0</v>
      </c>
      <c r="P4151">
        <v>0</v>
      </c>
      <c r="Q4151">
        <v>79.099999999999994</v>
      </c>
      <c r="R4151">
        <v>61</v>
      </c>
      <c r="S4151">
        <v>46</v>
      </c>
      <c r="T4151">
        <v>39</v>
      </c>
      <c r="U4151">
        <v>39</v>
      </c>
      <c r="V4151">
        <v>102</v>
      </c>
      <c r="W4151">
        <v>10</v>
      </c>
      <c r="X4151" s="2">
        <v>0.21099999999999999</v>
      </c>
    </row>
    <row r="4152" spans="1:24" x14ac:dyDescent="0.25">
      <c r="A4152" t="str">
        <f t="shared" si="195"/>
        <v/>
      </c>
      <c r="B4152" t="str">
        <f t="shared" si="193"/>
        <v/>
      </c>
      <c r="C4152" t="str">
        <f t="shared" si="194"/>
        <v/>
      </c>
      <c r="D4152">
        <v>2026</v>
      </c>
      <c r="E4152" t="s">
        <v>10537</v>
      </c>
      <c r="F4152" t="s">
        <v>4405</v>
      </c>
      <c r="G4152" t="s">
        <v>24</v>
      </c>
      <c r="H4152" t="s">
        <v>64</v>
      </c>
      <c r="I4152">
        <v>3</v>
      </c>
      <c r="J4152">
        <v>10</v>
      </c>
      <c r="K4152" s="29">
        <v>6.42</v>
      </c>
      <c r="L4152">
        <v>15</v>
      </c>
      <c r="M4152">
        <v>15</v>
      </c>
      <c r="N4152">
        <v>0</v>
      </c>
      <c r="O4152">
        <v>0</v>
      </c>
      <c r="P4152">
        <v>0</v>
      </c>
      <c r="Q4152">
        <v>74.099999999999994</v>
      </c>
      <c r="R4152">
        <v>77</v>
      </c>
      <c r="S4152">
        <v>59</v>
      </c>
      <c r="T4152">
        <v>53</v>
      </c>
      <c r="U4152">
        <v>24</v>
      </c>
      <c r="V4152">
        <v>100</v>
      </c>
      <c r="W4152">
        <v>4</v>
      </c>
      <c r="X4152" s="2">
        <v>0.26300000000000001</v>
      </c>
    </row>
    <row r="4153" spans="1:24" x14ac:dyDescent="0.25">
      <c r="A4153" t="str">
        <f t="shared" si="195"/>
        <v/>
      </c>
      <c r="B4153" t="str">
        <f t="shared" si="193"/>
        <v/>
      </c>
      <c r="C4153" t="str">
        <f t="shared" si="194"/>
        <v/>
      </c>
      <c r="D4153">
        <v>2026</v>
      </c>
      <c r="E4153" t="s">
        <v>10538</v>
      </c>
      <c r="F4153" t="s">
        <v>4405</v>
      </c>
      <c r="G4153" t="s">
        <v>47</v>
      </c>
      <c r="H4153" t="s">
        <v>64</v>
      </c>
      <c r="I4153">
        <v>2</v>
      </c>
      <c r="J4153">
        <v>1</v>
      </c>
      <c r="K4153" s="29">
        <v>4.18</v>
      </c>
      <c r="L4153">
        <v>7</v>
      </c>
      <c r="M4153">
        <v>5</v>
      </c>
      <c r="N4153">
        <v>0</v>
      </c>
      <c r="O4153">
        <v>0</v>
      </c>
      <c r="P4153">
        <v>0</v>
      </c>
      <c r="Q4153">
        <v>23.2</v>
      </c>
      <c r="R4153">
        <v>18</v>
      </c>
      <c r="S4153">
        <v>12</v>
      </c>
      <c r="T4153">
        <v>11</v>
      </c>
      <c r="U4153">
        <v>14</v>
      </c>
      <c r="V4153">
        <v>20</v>
      </c>
      <c r="W4153">
        <v>2</v>
      </c>
      <c r="X4153" s="2">
        <v>0.214</v>
      </c>
    </row>
    <row r="4154" spans="1:24" x14ac:dyDescent="0.25">
      <c r="A4154" t="str">
        <f t="shared" si="195"/>
        <v/>
      </c>
      <c r="B4154" t="str">
        <f t="shared" si="193"/>
        <v/>
      </c>
      <c r="C4154" t="str">
        <f t="shared" si="194"/>
        <v/>
      </c>
      <c r="D4154">
        <v>2026</v>
      </c>
      <c r="E4154" t="s">
        <v>10539</v>
      </c>
      <c r="F4154" t="s">
        <v>4405</v>
      </c>
      <c r="G4154" t="s">
        <v>47</v>
      </c>
      <c r="H4154" t="s">
        <v>64</v>
      </c>
      <c r="I4154">
        <v>3</v>
      </c>
      <c r="J4154">
        <v>0</v>
      </c>
      <c r="K4154" s="29">
        <v>4.3899999999999997</v>
      </c>
      <c r="L4154">
        <v>20</v>
      </c>
      <c r="M4154">
        <v>0</v>
      </c>
      <c r="N4154">
        <v>0</v>
      </c>
      <c r="O4154">
        <v>0</v>
      </c>
      <c r="P4154">
        <v>1</v>
      </c>
      <c r="Q4154">
        <v>26.2</v>
      </c>
      <c r="R4154">
        <v>26</v>
      </c>
      <c r="S4154">
        <v>14</v>
      </c>
      <c r="T4154">
        <v>13</v>
      </c>
      <c r="U4154">
        <v>20</v>
      </c>
      <c r="V4154">
        <v>33</v>
      </c>
      <c r="W4154">
        <v>6</v>
      </c>
      <c r="X4154" s="2">
        <v>0.26300000000000001</v>
      </c>
    </row>
    <row r="4155" spans="1:24" x14ac:dyDescent="0.25">
      <c r="A4155" t="str">
        <f t="shared" si="195"/>
        <v/>
      </c>
      <c r="B4155" t="str">
        <f t="shared" si="193"/>
        <v/>
      </c>
      <c r="C4155" t="str">
        <f t="shared" si="194"/>
        <v/>
      </c>
      <c r="D4155">
        <v>2026</v>
      </c>
      <c r="E4155" t="s">
        <v>10540</v>
      </c>
      <c r="F4155" t="s">
        <v>4405</v>
      </c>
      <c r="G4155" t="s">
        <v>47</v>
      </c>
      <c r="H4155" t="s">
        <v>64</v>
      </c>
      <c r="I4155">
        <v>0</v>
      </c>
      <c r="J4155">
        <v>1</v>
      </c>
      <c r="K4155" s="29">
        <v>4.41</v>
      </c>
      <c r="L4155">
        <v>11</v>
      </c>
      <c r="M4155">
        <v>1</v>
      </c>
      <c r="N4155">
        <v>0</v>
      </c>
      <c r="O4155">
        <v>0</v>
      </c>
      <c r="P4155">
        <v>0</v>
      </c>
      <c r="Q4155">
        <v>16.100000000000001</v>
      </c>
      <c r="R4155">
        <v>16</v>
      </c>
      <c r="S4155">
        <v>9</v>
      </c>
      <c r="T4155">
        <v>8</v>
      </c>
      <c r="U4155">
        <v>11</v>
      </c>
      <c r="V4155">
        <v>18</v>
      </c>
      <c r="W4155">
        <v>2</v>
      </c>
      <c r="X4155" s="2">
        <v>0.26200000000000001</v>
      </c>
    </row>
    <row r="4156" spans="1:24" x14ac:dyDescent="0.25">
      <c r="A4156">
        <f t="shared" si="195"/>
        <v>1</v>
      </c>
      <c r="B4156" t="str">
        <f t="shared" si="193"/>
        <v/>
      </c>
      <c r="C4156" t="str">
        <f t="shared" si="194"/>
        <v/>
      </c>
      <c r="D4156">
        <v>2026</v>
      </c>
      <c r="E4156" t="s">
        <v>10541</v>
      </c>
      <c r="F4156" t="s">
        <v>4405</v>
      </c>
      <c r="G4156" t="s">
        <v>32</v>
      </c>
      <c r="H4156" t="s">
        <v>64</v>
      </c>
      <c r="I4156">
        <v>2</v>
      </c>
      <c r="J4156">
        <v>1</v>
      </c>
      <c r="K4156" s="29">
        <v>4.45</v>
      </c>
      <c r="L4156">
        <v>7</v>
      </c>
      <c r="M4156">
        <v>7</v>
      </c>
      <c r="N4156">
        <v>0</v>
      </c>
      <c r="O4156">
        <v>0</v>
      </c>
      <c r="P4156">
        <v>0</v>
      </c>
      <c r="Q4156">
        <v>28.1</v>
      </c>
      <c r="R4156">
        <v>22</v>
      </c>
      <c r="S4156">
        <v>15</v>
      </c>
      <c r="T4156">
        <v>14</v>
      </c>
      <c r="U4156">
        <v>15</v>
      </c>
      <c r="V4156">
        <v>25</v>
      </c>
      <c r="W4156">
        <v>4</v>
      </c>
      <c r="X4156" s="2">
        <v>0.222</v>
      </c>
    </row>
    <row r="4157" spans="1:24" x14ac:dyDescent="0.25">
      <c r="A4157" t="str">
        <f t="shared" si="195"/>
        <v/>
      </c>
      <c r="B4157" t="str">
        <f t="shared" si="193"/>
        <v/>
      </c>
      <c r="C4157">
        <f t="shared" si="194"/>
        <v>1</v>
      </c>
      <c r="D4157">
        <v>2026</v>
      </c>
      <c r="E4157" t="s">
        <v>6627</v>
      </c>
      <c r="F4157" t="s">
        <v>4405</v>
      </c>
      <c r="G4157" t="s">
        <v>37</v>
      </c>
      <c r="H4157" t="s">
        <v>64</v>
      </c>
      <c r="I4157">
        <v>3</v>
      </c>
      <c r="J4157">
        <v>1</v>
      </c>
      <c r="K4157" s="29">
        <v>5.0199999999999996</v>
      </c>
      <c r="L4157">
        <v>11</v>
      </c>
      <c r="M4157">
        <v>3</v>
      </c>
      <c r="N4157">
        <v>0</v>
      </c>
      <c r="O4157">
        <v>0</v>
      </c>
      <c r="P4157">
        <v>0</v>
      </c>
      <c r="Q4157">
        <v>28.2</v>
      </c>
      <c r="R4157">
        <v>30</v>
      </c>
      <c r="S4157">
        <v>16</v>
      </c>
      <c r="T4157">
        <v>16</v>
      </c>
      <c r="U4157">
        <v>14</v>
      </c>
      <c r="V4157">
        <v>36</v>
      </c>
      <c r="W4157">
        <v>6</v>
      </c>
      <c r="X4157" s="2">
        <v>0.26100000000000001</v>
      </c>
    </row>
    <row r="4158" spans="1:24" x14ac:dyDescent="0.25">
      <c r="A4158">
        <f t="shared" si="195"/>
        <v>1</v>
      </c>
      <c r="B4158" t="str">
        <f t="shared" si="193"/>
        <v/>
      </c>
      <c r="C4158" t="str">
        <f t="shared" si="194"/>
        <v/>
      </c>
      <c r="D4158">
        <v>2026</v>
      </c>
      <c r="E4158" t="s">
        <v>10542</v>
      </c>
      <c r="F4158" t="s">
        <v>4405</v>
      </c>
      <c r="G4158" t="s">
        <v>29</v>
      </c>
      <c r="H4158" t="s">
        <v>64</v>
      </c>
      <c r="I4158">
        <v>2</v>
      </c>
      <c r="J4158">
        <v>2</v>
      </c>
      <c r="K4158" s="29">
        <v>5.0599999999999996</v>
      </c>
      <c r="L4158">
        <v>20</v>
      </c>
      <c r="M4158">
        <v>0</v>
      </c>
      <c r="N4158">
        <v>0</v>
      </c>
      <c r="O4158">
        <v>0</v>
      </c>
      <c r="P4158">
        <v>0</v>
      </c>
      <c r="Q4158">
        <v>26.2</v>
      </c>
      <c r="R4158">
        <v>20</v>
      </c>
      <c r="S4158">
        <v>21</v>
      </c>
      <c r="T4158">
        <v>15</v>
      </c>
      <c r="U4158">
        <v>20</v>
      </c>
      <c r="V4158">
        <v>27</v>
      </c>
      <c r="W4158">
        <v>6</v>
      </c>
      <c r="X4158" s="2">
        <v>0.20399999999999999</v>
      </c>
    </row>
    <row r="4159" spans="1:24" x14ac:dyDescent="0.25">
      <c r="A4159" t="str">
        <f t="shared" si="195"/>
        <v/>
      </c>
      <c r="B4159" t="str">
        <f t="shared" si="193"/>
        <v/>
      </c>
      <c r="C4159" t="str">
        <f t="shared" si="194"/>
        <v/>
      </c>
      <c r="D4159">
        <v>2026</v>
      </c>
      <c r="E4159" t="s">
        <v>10543</v>
      </c>
      <c r="F4159" t="s">
        <v>4405</v>
      </c>
      <c r="G4159" t="s">
        <v>47</v>
      </c>
      <c r="H4159" t="s">
        <v>64</v>
      </c>
      <c r="I4159">
        <v>1</v>
      </c>
      <c r="J4159">
        <v>3</v>
      </c>
      <c r="K4159" s="29">
        <v>5.4</v>
      </c>
      <c r="L4159">
        <v>21</v>
      </c>
      <c r="M4159">
        <v>2</v>
      </c>
      <c r="N4159">
        <v>0</v>
      </c>
      <c r="O4159">
        <v>0</v>
      </c>
      <c r="P4159">
        <v>3</v>
      </c>
      <c r="Q4159">
        <v>31.2</v>
      </c>
      <c r="R4159">
        <v>34</v>
      </c>
      <c r="S4159">
        <v>21</v>
      </c>
      <c r="T4159">
        <v>19</v>
      </c>
      <c r="U4159">
        <v>10</v>
      </c>
      <c r="V4159">
        <v>30</v>
      </c>
      <c r="W4159">
        <v>4</v>
      </c>
      <c r="X4159" s="2">
        <v>0.28100000000000003</v>
      </c>
    </row>
    <row r="4160" spans="1:24" x14ac:dyDescent="0.25">
      <c r="A4160" t="str">
        <f t="shared" si="195"/>
        <v/>
      </c>
      <c r="B4160" t="str">
        <f t="shared" si="193"/>
        <v/>
      </c>
      <c r="C4160" t="str">
        <f t="shared" si="194"/>
        <v/>
      </c>
      <c r="D4160">
        <v>2026</v>
      </c>
      <c r="E4160" t="s">
        <v>10544</v>
      </c>
      <c r="F4160" t="s">
        <v>4405</v>
      </c>
      <c r="G4160" t="s">
        <v>47</v>
      </c>
      <c r="H4160" t="s">
        <v>64</v>
      </c>
      <c r="I4160">
        <v>1</v>
      </c>
      <c r="J4160">
        <v>0</v>
      </c>
      <c r="K4160" s="29">
        <v>5.79</v>
      </c>
      <c r="L4160">
        <v>18</v>
      </c>
      <c r="M4160">
        <v>0</v>
      </c>
      <c r="N4160">
        <v>0</v>
      </c>
      <c r="O4160">
        <v>0</v>
      </c>
      <c r="P4160">
        <v>0</v>
      </c>
      <c r="Q4160">
        <v>18.2</v>
      </c>
      <c r="R4160">
        <v>18</v>
      </c>
      <c r="S4160">
        <v>14</v>
      </c>
      <c r="T4160">
        <v>12</v>
      </c>
      <c r="U4160">
        <v>13</v>
      </c>
      <c r="V4160">
        <v>19</v>
      </c>
      <c r="W4160">
        <v>1</v>
      </c>
      <c r="X4160" s="2">
        <v>0.25</v>
      </c>
    </row>
    <row r="4161" spans="1:24" x14ac:dyDescent="0.25">
      <c r="A4161" t="str">
        <f t="shared" si="195"/>
        <v/>
      </c>
      <c r="B4161" t="str">
        <f t="shared" si="193"/>
        <v/>
      </c>
      <c r="C4161" t="str">
        <f t="shared" si="194"/>
        <v/>
      </c>
      <c r="D4161">
        <v>2026</v>
      </c>
      <c r="E4161" t="s">
        <v>10545</v>
      </c>
      <c r="F4161" t="s">
        <v>4405</v>
      </c>
      <c r="G4161" t="s">
        <v>24</v>
      </c>
      <c r="H4161" t="s">
        <v>64</v>
      </c>
      <c r="I4161">
        <v>2</v>
      </c>
      <c r="J4161">
        <v>2</v>
      </c>
      <c r="K4161" s="29">
        <v>5.92</v>
      </c>
      <c r="L4161">
        <v>15</v>
      </c>
      <c r="M4161">
        <v>0</v>
      </c>
      <c r="N4161">
        <v>0</v>
      </c>
      <c r="O4161">
        <v>0</v>
      </c>
      <c r="P4161">
        <v>1</v>
      </c>
      <c r="Q4161">
        <v>24.1</v>
      </c>
      <c r="R4161">
        <v>23</v>
      </c>
      <c r="S4161">
        <v>17</v>
      </c>
      <c r="T4161">
        <v>16</v>
      </c>
      <c r="U4161">
        <v>15</v>
      </c>
      <c r="V4161">
        <v>28</v>
      </c>
      <c r="W4161">
        <v>3</v>
      </c>
      <c r="X4161" s="2">
        <v>0.26100000000000001</v>
      </c>
    </row>
    <row r="4162" spans="1:24" x14ac:dyDescent="0.25">
      <c r="A4162" t="str">
        <f t="shared" si="195"/>
        <v/>
      </c>
      <c r="B4162" t="str">
        <f t="shared" ref="B4162:B4225" si="196">IF(COUNTIFS(Draft_Player,$E4162),COUNTIFS(Draft_Player,$E4162),"")</f>
        <v/>
      </c>
      <c r="C4162">
        <f t="shared" ref="C4162:C4225" si="197">IF(COUNTIFS(Transfers_Player,$E4162),COUNTIFS(Transfers_Player,$E4162),"")</f>
        <v>1</v>
      </c>
      <c r="D4162">
        <v>2026</v>
      </c>
      <c r="E4162" t="s">
        <v>1575</v>
      </c>
      <c r="F4162" t="s">
        <v>4405</v>
      </c>
      <c r="G4162" t="s">
        <v>47</v>
      </c>
      <c r="H4162" t="s">
        <v>64</v>
      </c>
      <c r="I4162">
        <v>0</v>
      </c>
      <c r="J4162">
        <v>3</v>
      </c>
      <c r="K4162" s="29">
        <v>5.93</v>
      </c>
      <c r="L4162">
        <v>10</v>
      </c>
      <c r="M4162">
        <v>4</v>
      </c>
      <c r="N4162">
        <v>0</v>
      </c>
      <c r="O4162">
        <v>0</v>
      </c>
      <c r="P4162">
        <v>0</v>
      </c>
      <c r="Q4162">
        <v>27.1</v>
      </c>
      <c r="R4162">
        <v>30</v>
      </c>
      <c r="S4162">
        <v>24</v>
      </c>
      <c r="T4162">
        <v>18</v>
      </c>
      <c r="U4162">
        <v>7</v>
      </c>
      <c r="V4162">
        <v>22</v>
      </c>
      <c r="W4162">
        <v>2</v>
      </c>
      <c r="X4162" s="2">
        <v>0.27300000000000002</v>
      </c>
    </row>
    <row r="4163" spans="1:24" x14ac:dyDescent="0.25">
      <c r="A4163" t="str">
        <f t="shared" si="195"/>
        <v/>
      </c>
      <c r="B4163" t="str">
        <f t="shared" si="196"/>
        <v/>
      </c>
      <c r="C4163">
        <f t="shared" si="197"/>
        <v>1</v>
      </c>
      <c r="D4163">
        <v>2026</v>
      </c>
      <c r="E4163" t="s">
        <v>6969</v>
      </c>
      <c r="F4163" t="s">
        <v>4405</v>
      </c>
      <c r="G4163" t="s">
        <v>47</v>
      </c>
      <c r="H4163" t="s">
        <v>64</v>
      </c>
      <c r="I4163">
        <v>0</v>
      </c>
      <c r="J4163">
        <v>0</v>
      </c>
      <c r="K4163" s="29">
        <v>6.23</v>
      </c>
      <c r="L4163">
        <v>4</v>
      </c>
      <c r="M4163">
        <v>0</v>
      </c>
      <c r="N4163">
        <v>0</v>
      </c>
      <c r="O4163">
        <v>0</v>
      </c>
      <c r="P4163">
        <v>0</v>
      </c>
      <c r="Q4163">
        <v>4.0999999999999996</v>
      </c>
      <c r="R4163">
        <v>2</v>
      </c>
      <c r="S4163">
        <v>3</v>
      </c>
      <c r="T4163">
        <v>3</v>
      </c>
      <c r="U4163">
        <v>9</v>
      </c>
      <c r="V4163">
        <v>7</v>
      </c>
      <c r="W4163">
        <v>1</v>
      </c>
      <c r="X4163" s="2">
        <v>0.16700000000000001</v>
      </c>
    </row>
    <row r="4164" spans="1:24" x14ac:dyDescent="0.25">
      <c r="A4164" t="str">
        <f t="shared" si="195"/>
        <v/>
      </c>
      <c r="B4164" t="str">
        <f t="shared" si="196"/>
        <v/>
      </c>
      <c r="C4164">
        <f t="shared" si="197"/>
        <v>1</v>
      </c>
      <c r="D4164">
        <v>2026</v>
      </c>
      <c r="E4164" t="s">
        <v>6962</v>
      </c>
      <c r="F4164" t="s">
        <v>4405</v>
      </c>
      <c r="G4164" t="s">
        <v>24</v>
      </c>
      <c r="H4164" t="s">
        <v>64</v>
      </c>
      <c r="I4164">
        <v>1</v>
      </c>
      <c r="J4164">
        <v>0</v>
      </c>
      <c r="K4164" s="29">
        <v>6.59</v>
      </c>
      <c r="L4164">
        <v>9</v>
      </c>
      <c r="M4164">
        <v>2</v>
      </c>
      <c r="N4164">
        <v>0</v>
      </c>
      <c r="O4164">
        <v>0</v>
      </c>
      <c r="P4164">
        <v>0</v>
      </c>
      <c r="Q4164">
        <v>13.2</v>
      </c>
      <c r="R4164">
        <v>15</v>
      </c>
      <c r="S4164">
        <v>15</v>
      </c>
      <c r="T4164">
        <v>10</v>
      </c>
      <c r="U4164">
        <v>17</v>
      </c>
      <c r="V4164">
        <v>12</v>
      </c>
      <c r="W4164">
        <v>2</v>
      </c>
      <c r="X4164" s="2">
        <v>0.28299999999999997</v>
      </c>
    </row>
    <row r="4165" spans="1:24" x14ac:dyDescent="0.25">
      <c r="A4165">
        <f t="shared" si="195"/>
        <v>1</v>
      </c>
      <c r="B4165" t="str">
        <f t="shared" si="196"/>
        <v/>
      </c>
      <c r="C4165" t="str">
        <f t="shared" si="197"/>
        <v/>
      </c>
      <c r="D4165">
        <v>2026</v>
      </c>
      <c r="E4165" t="s">
        <v>10546</v>
      </c>
      <c r="F4165" t="s">
        <v>4405</v>
      </c>
      <c r="G4165" t="s">
        <v>32</v>
      </c>
      <c r="H4165" t="s">
        <v>64</v>
      </c>
      <c r="I4165">
        <v>0</v>
      </c>
      <c r="J4165">
        <v>1</v>
      </c>
      <c r="K4165" s="29">
        <v>8.44</v>
      </c>
      <c r="L4165">
        <v>12</v>
      </c>
      <c r="M4165">
        <v>0</v>
      </c>
      <c r="N4165">
        <v>0</v>
      </c>
      <c r="O4165">
        <v>0</v>
      </c>
      <c r="P4165">
        <v>0</v>
      </c>
      <c r="Q4165">
        <v>10.199999999999999</v>
      </c>
      <c r="R4165">
        <v>15</v>
      </c>
      <c r="S4165">
        <v>10</v>
      </c>
      <c r="T4165">
        <v>10</v>
      </c>
      <c r="U4165">
        <v>7</v>
      </c>
      <c r="V4165">
        <v>5</v>
      </c>
      <c r="W4165">
        <v>3</v>
      </c>
      <c r="X4165" s="2">
        <v>0.33300000000000002</v>
      </c>
    </row>
    <row r="4166" spans="1:24" x14ac:dyDescent="0.25">
      <c r="A4166" t="str">
        <f t="shared" si="195"/>
        <v/>
      </c>
      <c r="B4166" t="str">
        <f t="shared" si="196"/>
        <v/>
      </c>
      <c r="C4166" t="str">
        <f t="shared" si="197"/>
        <v/>
      </c>
      <c r="D4166">
        <v>2026</v>
      </c>
      <c r="E4166" t="s">
        <v>10547</v>
      </c>
      <c r="F4166" t="s">
        <v>4405</v>
      </c>
      <c r="G4166" t="s">
        <v>24</v>
      </c>
      <c r="H4166" t="s">
        <v>64</v>
      </c>
      <c r="I4166">
        <v>0</v>
      </c>
      <c r="J4166">
        <v>0</v>
      </c>
      <c r="K4166" s="29">
        <v>9.39</v>
      </c>
      <c r="L4166">
        <v>10</v>
      </c>
      <c r="M4166">
        <v>0</v>
      </c>
      <c r="N4166">
        <v>0</v>
      </c>
      <c r="O4166">
        <v>0</v>
      </c>
      <c r="P4166">
        <v>0</v>
      </c>
      <c r="Q4166">
        <v>7.2</v>
      </c>
      <c r="R4166">
        <v>12</v>
      </c>
      <c r="S4166">
        <v>10</v>
      </c>
      <c r="T4166">
        <v>8</v>
      </c>
      <c r="U4166">
        <v>10</v>
      </c>
      <c r="V4166">
        <v>7</v>
      </c>
      <c r="W4166">
        <v>3</v>
      </c>
      <c r="X4166" s="2">
        <v>0.35299999999999998</v>
      </c>
    </row>
    <row r="4167" spans="1:24" x14ac:dyDescent="0.25">
      <c r="A4167">
        <f t="shared" si="195"/>
        <v>1</v>
      </c>
      <c r="B4167" t="str">
        <f t="shared" si="196"/>
        <v/>
      </c>
      <c r="C4167" t="str">
        <f t="shared" si="197"/>
        <v/>
      </c>
      <c r="D4167">
        <v>2026</v>
      </c>
      <c r="E4167" t="s">
        <v>10548</v>
      </c>
      <c r="F4167" t="s">
        <v>4405</v>
      </c>
      <c r="G4167" t="s">
        <v>32</v>
      </c>
      <c r="H4167" t="s">
        <v>64</v>
      </c>
      <c r="I4167">
        <v>0</v>
      </c>
      <c r="J4167">
        <v>0</v>
      </c>
      <c r="K4167" s="29">
        <v>12.79</v>
      </c>
      <c r="L4167">
        <v>14</v>
      </c>
      <c r="M4167">
        <v>0</v>
      </c>
      <c r="N4167">
        <v>0</v>
      </c>
      <c r="O4167">
        <v>0</v>
      </c>
      <c r="P4167">
        <v>4</v>
      </c>
      <c r="Q4167">
        <v>12.2</v>
      </c>
      <c r="R4167">
        <v>15</v>
      </c>
      <c r="S4167">
        <v>18</v>
      </c>
      <c r="T4167">
        <v>18</v>
      </c>
      <c r="U4167">
        <v>13</v>
      </c>
      <c r="V4167">
        <v>21</v>
      </c>
      <c r="W4167">
        <v>2</v>
      </c>
      <c r="X4167" s="2">
        <v>0.30599999999999999</v>
      </c>
    </row>
    <row r="4168" spans="1:24" x14ac:dyDescent="0.25">
      <c r="A4168" t="str">
        <f t="shared" si="195"/>
        <v/>
      </c>
      <c r="B4168" t="str">
        <f t="shared" si="196"/>
        <v/>
      </c>
      <c r="C4168" t="str">
        <f t="shared" si="197"/>
        <v/>
      </c>
      <c r="D4168">
        <v>2026</v>
      </c>
      <c r="E4168" t="s">
        <v>10549</v>
      </c>
      <c r="F4168" t="s">
        <v>4405</v>
      </c>
      <c r="G4168" t="s">
        <v>24</v>
      </c>
      <c r="H4168" t="s">
        <v>64</v>
      </c>
      <c r="I4168">
        <v>1</v>
      </c>
      <c r="J4168">
        <v>1</v>
      </c>
      <c r="K4168" s="29">
        <v>13.97</v>
      </c>
      <c r="L4168">
        <v>9</v>
      </c>
      <c r="M4168">
        <v>1</v>
      </c>
      <c r="N4168">
        <v>0</v>
      </c>
      <c r="O4168">
        <v>0</v>
      </c>
      <c r="P4168">
        <v>0</v>
      </c>
      <c r="Q4168">
        <v>9.1999999999999993</v>
      </c>
      <c r="R4168">
        <v>9</v>
      </c>
      <c r="S4168">
        <v>15</v>
      </c>
      <c r="T4168">
        <v>15</v>
      </c>
      <c r="U4168">
        <v>15</v>
      </c>
      <c r="V4168">
        <v>8</v>
      </c>
      <c r="W4168">
        <v>4</v>
      </c>
      <c r="X4168" s="2">
        <v>0.24299999999999999</v>
      </c>
    </row>
    <row r="4169" spans="1:24" x14ac:dyDescent="0.25">
      <c r="A4169" t="str">
        <f t="shared" si="195"/>
        <v/>
      </c>
      <c r="B4169" t="str">
        <f t="shared" si="196"/>
        <v/>
      </c>
      <c r="C4169">
        <f t="shared" si="197"/>
        <v>1</v>
      </c>
      <c r="D4169">
        <v>2026</v>
      </c>
      <c r="E4169" t="s">
        <v>6784</v>
      </c>
      <c r="F4169" t="s">
        <v>4405</v>
      </c>
      <c r="G4169" t="s">
        <v>37</v>
      </c>
      <c r="H4169" t="s">
        <v>64</v>
      </c>
      <c r="I4169">
        <v>0</v>
      </c>
      <c r="J4169">
        <v>0</v>
      </c>
      <c r="K4169" s="29">
        <v>81</v>
      </c>
      <c r="L4169">
        <v>1</v>
      </c>
      <c r="M4169">
        <v>0</v>
      </c>
      <c r="N4169">
        <v>0</v>
      </c>
      <c r="O4169">
        <v>0</v>
      </c>
      <c r="P4169">
        <v>0</v>
      </c>
      <c r="Q4169">
        <v>0.1</v>
      </c>
      <c r="R4169">
        <v>3</v>
      </c>
      <c r="S4169">
        <v>3</v>
      </c>
      <c r="T4169">
        <v>3</v>
      </c>
      <c r="U4169">
        <v>2</v>
      </c>
      <c r="V4169">
        <v>0</v>
      </c>
      <c r="W4169">
        <v>0</v>
      </c>
      <c r="X4169" s="2">
        <v>0.75</v>
      </c>
    </row>
    <row r="4170" spans="1:24" x14ac:dyDescent="0.25">
      <c r="A4170" t="str">
        <f t="shared" si="195"/>
        <v/>
      </c>
      <c r="B4170">
        <f t="shared" si="196"/>
        <v>1</v>
      </c>
      <c r="C4170" t="str">
        <f t="shared" si="197"/>
        <v/>
      </c>
      <c r="D4170">
        <v>2026</v>
      </c>
      <c r="E4170" t="s">
        <v>6415</v>
      </c>
      <c r="F4170" t="s">
        <v>4425</v>
      </c>
      <c r="G4170" t="s">
        <v>47</v>
      </c>
      <c r="H4170" t="s">
        <v>64</v>
      </c>
      <c r="I4170">
        <v>5</v>
      </c>
      <c r="J4170">
        <v>1</v>
      </c>
      <c r="K4170" s="29">
        <v>4.3099999999999996</v>
      </c>
      <c r="L4170">
        <v>15</v>
      </c>
      <c r="M4170">
        <v>15</v>
      </c>
      <c r="N4170">
        <v>0</v>
      </c>
      <c r="O4170">
        <v>0</v>
      </c>
      <c r="P4170">
        <v>0</v>
      </c>
      <c r="Q4170">
        <v>71</v>
      </c>
      <c r="R4170">
        <v>58</v>
      </c>
      <c r="S4170">
        <v>39</v>
      </c>
      <c r="T4170">
        <v>34</v>
      </c>
      <c r="U4170">
        <v>28</v>
      </c>
      <c r="V4170">
        <v>90</v>
      </c>
      <c r="W4170">
        <v>14</v>
      </c>
      <c r="X4170" s="2">
        <v>0.217</v>
      </c>
    </row>
    <row r="4171" spans="1:24" x14ac:dyDescent="0.25">
      <c r="A4171" t="str">
        <f t="shared" si="195"/>
        <v/>
      </c>
      <c r="B4171" t="str">
        <f t="shared" si="196"/>
        <v/>
      </c>
      <c r="C4171" t="str">
        <f t="shared" si="197"/>
        <v/>
      </c>
      <c r="D4171">
        <v>2026</v>
      </c>
      <c r="E4171" t="s">
        <v>10550</v>
      </c>
      <c r="F4171" t="s">
        <v>4425</v>
      </c>
      <c r="G4171" t="s">
        <v>37</v>
      </c>
      <c r="H4171" t="s">
        <v>64</v>
      </c>
      <c r="I4171">
        <v>9</v>
      </c>
      <c r="J4171">
        <v>2</v>
      </c>
      <c r="K4171" s="29">
        <v>6.17</v>
      </c>
      <c r="L4171">
        <v>16</v>
      </c>
      <c r="M4171">
        <v>15</v>
      </c>
      <c r="N4171">
        <v>0</v>
      </c>
      <c r="O4171">
        <v>0</v>
      </c>
      <c r="P4171">
        <v>0</v>
      </c>
      <c r="Q4171">
        <v>77.099999999999994</v>
      </c>
      <c r="R4171">
        <v>86</v>
      </c>
      <c r="S4171">
        <v>58</v>
      </c>
      <c r="T4171">
        <v>53</v>
      </c>
      <c r="U4171">
        <v>24</v>
      </c>
      <c r="V4171">
        <v>52</v>
      </c>
      <c r="W4171">
        <v>21</v>
      </c>
      <c r="X4171" s="2">
        <v>0.28599999999999998</v>
      </c>
    </row>
    <row r="4172" spans="1:24" x14ac:dyDescent="0.25">
      <c r="A4172" t="str">
        <f t="shared" si="195"/>
        <v/>
      </c>
      <c r="B4172" t="str">
        <f t="shared" si="196"/>
        <v/>
      </c>
      <c r="C4172" t="str">
        <f t="shared" si="197"/>
        <v/>
      </c>
      <c r="D4172">
        <v>2026</v>
      </c>
      <c r="E4172" t="s">
        <v>10551</v>
      </c>
      <c r="F4172" t="s">
        <v>4425</v>
      </c>
      <c r="G4172" t="s">
        <v>47</v>
      </c>
      <c r="H4172" t="s">
        <v>64</v>
      </c>
      <c r="I4172">
        <v>0</v>
      </c>
      <c r="J4172">
        <v>0</v>
      </c>
      <c r="K4172" s="29">
        <v>0</v>
      </c>
      <c r="L4172">
        <v>1</v>
      </c>
      <c r="M4172">
        <v>0</v>
      </c>
      <c r="N4172">
        <v>0</v>
      </c>
      <c r="O4172">
        <v>0</v>
      </c>
      <c r="P4172">
        <v>0</v>
      </c>
      <c r="Q4172">
        <v>0.1</v>
      </c>
      <c r="R4172">
        <v>0</v>
      </c>
      <c r="S4172">
        <v>0</v>
      </c>
      <c r="T4172">
        <v>0</v>
      </c>
      <c r="U4172">
        <v>1</v>
      </c>
      <c r="V4172">
        <v>1</v>
      </c>
      <c r="W4172">
        <v>0</v>
      </c>
      <c r="X4172" s="2">
        <v>0</v>
      </c>
    </row>
    <row r="4173" spans="1:24" x14ac:dyDescent="0.25">
      <c r="A4173" t="str">
        <f t="shared" si="195"/>
        <v/>
      </c>
      <c r="B4173" t="str">
        <f t="shared" si="196"/>
        <v/>
      </c>
      <c r="C4173" t="str">
        <f t="shared" si="197"/>
        <v/>
      </c>
      <c r="D4173">
        <v>2026</v>
      </c>
      <c r="E4173" t="s">
        <v>10552</v>
      </c>
      <c r="F4173" t="s">
        <v>4425</v>
      </c>
      <c r="G4173" t="s">
        <v>37</v>
      </c>
      <c r="H4173" t="s">
        <v>64</v>
      </c>
      <c r="I4173">
        <v>0</v>
      </c>
      <c r="J4173">
        <v>0</v>
      </c>
      <c r="K4173" s="29">
        <v>0</v>
      </c>
      <c r="L4173">
        <v>1</v>
      </c>
      <c r="M4173">
        <v>0</v>
      </c>
      <c r="N4173">
        <v>0</v>
      </c>
      <c r="O4173">
        <v>0</v>
      </c>
      <c r="P4173">
        <v>0</v>
      </c>
      <c r="Q4173">
        <v>1</v>
      </c>
      <c r="R4173">
        <v>0</v>
      </c>
      <c r="S4173">
        <v>0</v>
      </c>
      <c r="T4173">
        <v>0</v>
      </c>
      <c r="U4173">
        <v>0</v>
      </c>
      <c r="V4173">
        <v>1</v>
      </c>
      <c r="W4173">
        <v>0</v>
      </c>
      <c r="X4173" s="2">
        <v>0</v>
      </c>
    </row>
    <row r="4174" spans="1:24" x14ac:dyDescent="0.25">
      <c r="A4174">
        <f t="shared" si="195"/>
        <v>1</v>
      </c>
      <c r="B4174" t="str">
        <f t="shared" si="196"/>
        <v/>
      </c>
      <c r="C4174" t="str">
        <f t="shared" si="197"/>
        <v/>
      </c>
      <c r="D4174">
        <v>2026</v>
      </c>
      <c r="E4174" t="s">
        <v>10553</v>
      </c>
      <c r="F4174" t="s">
        <v>4425</v>
      </c>
      <c r="G4174" t="s">
        <v>29</v>
      </c>
      <c r="H4174" t="s">
        <v>64</v>
      </c>
      <c r="I4174">
        <v>1</v>
      </c>
      <c r="J4174">
        <v>0</v>
      </c>
      <c r="K4174" s="29">
        <v>1.93</v>
      </c>
      <c r="L4174">
        <v>8</v>
      </c>
      <c r="M4174">
        <v>0</v>
      </c>
      <c r="N4174">
        <v>0</v>
      </c>
      <c r="O4174">
        <v>0</v>
      </c>
      <c r="P4174">
        <v>0</v>
      </c>
      <c r="Q4174">
        <v>4.2</v>
      </c>
      <c r="R4174">
        <v>6</v>
      </c>
      <c r="S4174">
        <v>3</v>
      </c>
      <c r="T4174">
        <v>1</v>
      </c>
      <c r="U4174">
        <v>1</v>
      </c>
      <c r="V4174">
        <v>6</v>
      </c>
      <c r="W4174">
        <v>1</v>
      </c>
      <c r="X4174" s="2">
        <v>0.3</v>
      </c>
    </row>
    <row r="4175" spans="1:24" x14ac:dyDescent="0.25">
      <c r="A4175">
        <f t="shared" si="195"/>
        <v>1</v>
      </c>
      <c r="B4175" t="str">
        <f t="shared" si="196"/>
        <v/>
      </c>
      <c r="C4175" t="str">
        <f t="shared" si="197"/>
        <v/>
      </c>
      <c r="D4175">
        <v>2026</v>
      </c>
      <c r="E4175" t="s">
        <v>10554</v>
      </c>
      <c r="F4175" t="s">
        <v>4425</v>
      </c>
      <c r="G4175" t="s">
        <v>29</v>
      </c>
      <c r="H4175" t="s">
        <v>64</v>
      </c>
      <c r="I4175">
        <v>3</v>
      </c>
      <c r="J4175">
        <v>1</v>
      </c>
      <c r="K4175" s="29">
        <v>3.54</v>
      </c>
      <c r="L4175">
        <v>24</v>
      </c>
      <c r="M4175">
        <v>3</v>
      </c>
      <c r="N4175">
        <v>0</v>
      </c>
      <c r="O4175">
        <v>0</v>
      </c>
      <c r="P4175">
        <v>2</v>
      </c>
      <c r="Q4175">
        <v>53.1</v>
      </c>
      <c r="R4175">
        <v>40</v>
      </c>
      <c r="S4175">
        <v>23</v>
      </c>
      <c r="T4175">
        <v>21</v>
      </c>
      <c r="U4175">
        <v>31</v>
      </c>
      <c r="V4175">
        <v>83</v>
      </c>
      <c r="W4175">
        <v>6</v>
      </c>
      <c r="X4175" s="2">
        <v>0.21099999999999999</v>
      </c>
    </row>
    <row r="4176" spans="1:24" x14ac:dyDescent="0.25">
      <c r="A4176" t="str">
        <f t="shared" si="195"/>
        <v/>
      </c>
      <c r="B4176" t="str">
        <f t="shared" si="196"/>
        <v/>
      </c>
      <c r="C4176" t="str">
        <f t="shared" si="197"/>
        <v/>
      </c>
      <c r="D4176">
        <v>2026</v>
      </c>
      <c r="E4176" t="s">
        <v>4442</v>
      </c>
      <c r="F4176" t="s">
        <v>4425</v>
      </c>
      <c r="G4176" t="s">
        <v>24</v>
      </c>
      <c r="H4176" t="s">
        <v>64</v>
      </c>
      <c r="I4176">
        <v>4</v>
      </c>
      <c r="J4176">
        <v>1</v>
      </c>
      <c r="K4176" s="29">
        <v>3.81</v>
      </c>
      <c r="L4176">
        <v>23</v>
      </c>
      <c r="M4176">
        <v>3</v>
      </c>
      <c r="N4176">
        <v>0</v>
      </c>
      <c r="O4176">
        <v>0</v>
      </c>
      <c r="P4176">
        <v>1</v>
      </c>
      <c r="Q4176">
        <v>26</v>
      </c>
      <c r="R4176">
        <v>34</v>
      </c>
      <c r="S4176">
        <v>12</v>
      </c>
      <c r="T4176">
        <v>11</v>
      </c>
      <c r="U4176">
        <v>15</v>
      </c>
      <c r="V4176">
        <v>30</v>
      </c>
      <c r="W4176">
        <v>2</v>
      </c>
      <c r="X4176" s="2">
        <v>0.309</v>
      </c>
    </row>
    <row r="4177" spans="1:24" x14ac:dyDescent="0.25">
      <c r="A4177" t="str">
        <f t="shared" si="195"/>
        <v/>
      </c>
      <c r="B4177" t="str">
        <f t="shared" si="196"/>
        <v/>
      </c>
      <c r="C4177" t="str">
        <f t="shared" si="197"/>
        <v/>
      </c>
      <c r="D4177">
        <v>2026</v>
      </c>
      <c r="E4177" t="s">
        <v>10555</v>
      </c>
      <c r="F4177" t="s">
        <v>4425</v>
      </c>
      <c r="G4177" t="s">
        <v>37</v>
      </c>
      <c r="H4177" t="s">
        <v>64</v>
      </c>
      <c r="I4177">
        <v>2</v>
      </c>
      <c r="J4177">
        <v>0</v>
      </c>
      <c r="K4177" s="29">
        <v>4.18</v>
      </c>
      <c r="L4177">
        <v>20</v>
      </c>
      <c r="M4177">
        <v>0</v>
      </c>
      <c r="N4177">
        <v>0</v>
      </c>
      <c r="O4177">
        <v>0</v>
      </c>
      <c r="P4177">
        <v>0</v>
      </c>
      <c r="Q4177">
        <v>28</v>
      </c>
      <c r="R4177">
        <v>29</v>
      </c>
      <c r="S4177">
        <v>15</v>
      </c>
      <c r="T4177">
        <v>13</v>
      </c>
      <c r="U4177">
        <v>10</v>
      </c>
      <c r="V4177">
        <v>18</v>
      </c>
      <c r="W4177">
        <v>4</v>
      </c>
      <c r="X4177" s="2">
        <v>0.26100000000000001</v>
      </c>
    </row>
    <row r="4178" spans="1:24" x14ac:dyDescent="0.25">
      <c r="A4178">
        <f t="shared" si="195"/>
        <v>1</v>
      </c>
      <c r="B4178" t="str">
        <f t="shared" si="196"/>
        <v/>
      </c>
      <c r="C4178" t="str">
        <f t="shared" si="197"/>
        <v/>
      </c>
      <c r="D4178">
        <v>2026</v>
      </c>
      <c r="E4178" t="s">
        <v>10556</v>
      </c>
      <c r="F4178" t="s">
        <v>4425</v>
      </c>
      <c r="G4178" t="s">
        <v>29</v>
      </c>
      <c r="H4178" t="s">
        <v>64</v>
      </c>
      <c r="I4178">
        <v>3</v>
      </c>
      <c r="J4178">
        <v>0</v>
      </c>
      <c r="K4178" s="29">
        <v>4.8899999999999997</v>
      </c>
      <c r="L4178">
        <v>26</v>
      </c>
      <c r="M4178">
        <v>0</v>
      </c>
      <c r="N4178">
        <v>0</v>
      </c>
      <c r="O4178">
        <v>0</v>
      </c>
      <c r="P4178">
        <v>1</v>
      </c>
      <c r="Q4178">
        <v>35</v>
      </c>
      <c r="R4178">
        <v>29</v>
      </c>
      <c r="S4178">
        <v>21</v>
      </c>
      <c r="T4178">
        <v>19</v>
      </c>
      <c r="U4178">
        <v>14</v>
      </c>
      <c r="V4178">
        <v>44</v>
      </c>
      <c r="W4178">
        <v>9</v>
      </c>
      <c r="X4178" s="2">
        <v>0.22800000000000001</v>
      </c>
    </row>
    <row r="4179" spans="1:24" x14ac:dyDescent="0.25">
      <c r="A4179">
        <f t="shared" si="195"/>
        <v>1</v>
      </c>
      <c r="B4179" t="str">
        <f t="shared" si="196"/>
        <v/>
      </c>
      <c r="C4179" t="str">
        <f t="shared" si="197"/>
        <v/>
      </c>
      <c r="D4179">
        <v>2026</v>
      </c>
      <c r="E4179" t="s">
        <v>10557</v>
      </c>
      <c r="F4179" t="s">
        <v>4425</v>
      </c>
      <c r="G4179" t="s">
        <v>29</v>
      </c>
      <c r="H4179" t="s">
        <v>64</v>
      </c>
      <c r="I4179">
        <v>5</v>
      </c>
      <c r="J4179">
        <v>1</v>
      </c>
      <c r="K4179" s="29">
        <v>5.13</v>
      </c>
      <c r="L4179">
        <v>27</v>
      </c>
      <c r="M4179">
        <v>2</v>
      </c>
      <c r="N4179">
        <v>0</v>
      </c>
      <c r="O4179">
        <v>0</v>
      </c>
      <c r="P4179">
        <v>1</v>
      </c>
      <c r="Q4179">
        <v>26.1</v>
      </c>
      <c r="R4179">
        <v>28</v>
      </c>
      <c r="S4179">
        <v>22</v>
      </c>
      <c r="T4179">
        <v>15</v>
      </c>
      <c r="U4179">
        <v>18</v>
      </c>
      <c r="V4179">
        <v>31</v>
      </c>
      <c r="W4179">
        <v>0</v>
      </c>
      <c r="X4179" s="2">
        <v>0.25900000000000001</v>
      </c>
    </row>
    <row r="4180" spans="1:24" x14ac:dyDescent="0.25">
      <c r="A4180" t="str">
        <f t="shared" si="195"/>
        <v/>
      </c>
      <c r="B4180" t="str">
        <f t="shared" si="196"/>
        <v/>
      </c>
      <c r="C4180">
        <f t="shared" si="197"/>
        <v>1</v>
      </c>
      <c r="D4180">
        <v>2026</v>
      </c>
      <c r="E4180" t="s">
        <v>4428</v>
      </c>
      <c r="F4180" t="s">
        <v>4425</v>
      </c>
      <c r="G4180" t="s">
        <v>24</v>
      </c>
      <c r="H4180" t="s">
        <v>64</v>
      </c>
      <c r="I4180">
        <v>2</v>
      </c>
      <c r="J4180">
        <v>0</v>
      </c>
      <c r="K4180" s="29">
        <v>5.68</v>
      </c>
      <c r="L4180">
        <v>20</v>
      </c>
      <c r="M4180">
        <v>3</v>
      </c>
      <c r="N4180">
        <v>0</v>
      </c>
      <c r="O4180">
        <v>0</v>
      </c>
      <c r="P4180">
        <v>6</v>
      </c>
      <c r="Q4180">
        <v>19</v>
      </c>
      <c r="R4180">
        <v>16</v>
      </c>
      <c r="S4180">
        <v>13</v>
      </c>
      <c r="T4180">
        <v>12</v>
      </c>
      <c r="U4180">
        <v>5</v>
      </c>
      <c r="V4180">
        <v>24</v>
      </c>
      <c r="W4180">
        <v>1</v>
      </c>
      <c r="X4180" s="2">
        <v>0.22500000000000001</v>
      </c>
    </row>
    <row r="4181" spans="1:24" x14ac:dyDescent="0.25">
      <c r="A4181" t="str">
        <f t="shared" si="195"/>
        <v/>
      </c>
      <c r="B4181" t="str">
        <f t="shared" si="196"/>
        <v/>
      </c>
      <c r="C4181" t="str">
        <f t="shared" si="197"/>
        <v/>
      </c>
      <c r="D4181">
        <v>2026</v>
      </c>
      <c r="E4181" t="s">
        <v>10558</v>
      </c>
      <c r="F4181" t="s">
        <v>4425</v>
      </c>
      <c r="G4181" t="s">
        <v>24</v>
      </c>
      <c r="H4181" t="s">
        <v>64</v>
      </c>
      <c r="I4181">
        <v>2</v>
      </c>
      <c r="J4181">
        <v>1</v>
      </c>
      <c r="K4181" s="29">
        <v>5.79</v>
      </c>
      <c r="L4181">
        <v>14</v>
      </c>
      <c r="M4181">
        <v>3</v>
      </c>
      <c r="N4181">
        <v>0</v>
      </c>
      <c r="O4181">
        <v>0</v>
      </c>
      <c r="P4181">
        <v>0</v>
      </c>
      <c r="Q4181">
        <v>18.2</v>
      </c>
      <c r="R4181">
        <v>18</v>
      </c>
      <c r="S4181">
        <v>14</v>
      </c>
      <c r="T4181">
        <v>12</v>
      </c>
      <c r="U4181">
        <v>15</v>
      </c>
      <c r="V4181">
        <v>21</v>
      </c>
      <c r="W4181">
        <v>2</v>
      </c>
      <c r="X4181" s="2">
        <v>0.25</v>
      </c>
    </row>
    <row r="4182" spans="1:24" x14ac:dyDescent="0.25">
      <c r="A4182">
        <f t="shared" si="195"/>
        <v>1</v>
      </c>
      <c r="B4182" t="str">
        <f t="shared" si="196"/>
        <v/>
      </c>
      <c r="C4182" t="str">
        <f t="shared" si="197"/>
        <v/>
      </c>
      <c r="D4182">
        <v>2026</v>
      </c>
      <c r="E4182" t="s">
        <v>4433</v>
      </c>
      <c r="F4182" t="s">
        <v>4425</v>
      </c>
      <c r="G4182" t="s">
        <v>29</v>
      </c>
      <c r="H4182" t="s">
        <v>64</v>
      </c>
      <c r="I4182">
        <v>3</v>
      </c>
      <c r="J4182">
        <v>4</v>
      </c>
      <c r="K4182" s="29">
        <v>6.14</v>
      </c>
      <c r="L4182">
        <v>18</v>
      </c>
      <c r="M4182">
        <v>10</v>
      </c>
      <c r="N4182">
        <v>0</v>
      </c>
      <c r="O4182">
        <v>0</v>
      </c>
      <c r="P4182">
        <v>0</v>
      </c>
      <c r="Q4182">
        <v>51.1</v>
      </c>
      <c r="R4182">
        <v>63</v>
      </c>
      <c r="S4182">
        <v>42</v>
      </c>
      <c r="T4182">
        <v>35</v>
      </c>
      <c r="U4182">
        <v>24</v>
      </c>
      <c r="V4182">
        <v>42</v>
      </c>
      <c r="W4182">
        <v>4</v>
      </c>
      <c r="X4182" s="2">
        <v>0.30599999999999999</v>
      </c>
    </row>
    <row r="4183" spans="1:24" x14ac:dyDescent="0.25">
      <c r="A4183" t="str">
        <f t="shared" si="195"/>
        <v/>
      </c>
      <c r="B4183" t="str">
        <f t="shared" si="196"/>
        <v/>
      </c>
      <c r="C4183">
        <f t="shared" si="197"/>
        <v>1</v>
      </c>
      <c r="D4183">
        <v>2026</v>
      </c>
      <c r="E4183" t="s">
        <v>7258</v>
      </c>
      <c r="F4183" t="s">
        <v>4425</v>
      </c>
      <c r="G4183" t="s">
        <v>37</v>
      </c>
      <c r="H4183" t="s">
        <v>64</v>
      </c>
      <c r="I4183">
        <v>1</v>
      </c>
      <c r="J4183">
        <v>0</v>
      </c>
      <c r="K4183" s="29">
        <v>7.24</v>
      </c>
      <c r="L4183">
        <v>10</v>
      </c>
      <c r="M4183">
        <v>0</v>
      </c>
      <c r="N4183">
        <v>0</v>
      </c>
      <c r="O4183">
        <v>0</v>
      </c>
      <c r="P4183">
        <v>0</v>
      </c>
      <c r="Q4183">
        <v>13.2</v>
      </c>
      <c r="R4183">
        <v>19</v>
      </c>
      <c r="S4183">
        <v>18</v>
      </c>
      <c r="T4183">
        <v>11</v>
      </c>
      <c r="U4183">
        <v>7</v>
      </c>
      <c r="V4183">
        <v>18</v>
      </c>
      <c r="W4183">
        <v>4</v>
      </c>
      <c r="X4183" s="2">
        <v>0.317</v>
      </c>
    </row>
    <row r="4184" spans="1:24" x14ac:dyDescent="0.25">
      <c r="A4184" t="str">
        <f t="shared" si="195"/>
        <v/>
      </c>
      <c r="B4184" t="str">
        <f t="shared" si="196"/>
        <v/>
      </c>
      <c r="C4184" t="str">
        <f t="shared" si="197"/>
        <v/>
      </c>
      <c r="D4184">
        <v>2026</v>
      </c>
      <c r="E4184" t="s">
        <v>10559</v>
      </c>
      <c r="F4184" t="s">
        <v>4425</v>
      </c>
      <c r="G4184" t="s">
        <v>47</v>
      </c>
      <c r="H4184" t="s">
        <v>64</v>
      </c>
      <c r="I4184">
        <v>1</v>
      </c>
      <c r="J4184">
        <v>1</v>
      </c>
      <c r="K4184" s="29">
        <v>7.45</v>
      </c>
      <c r="L4184">
        <v>14</v>
      </c>
      <c r="M4184">
        <v>0</v>
      </c>
      <c r="N4184">
        <v>0</v>
      </c>
      <c r="O4184">
        <v>0</v>
      </c>
      <c r="P4184">
        <v>0</v>
      </c>
      <c r="Q4184">
        <v>9.1999999999999993</v>
      </c>
      <c r="R4184">
        <v>7</v>
      </c>
      <c r="S4184">
        <v>11</v>
      </c>
      <c r="T4184">
        <v>8</v>
      </c>
      <c r="U4184">
        <v>12</v>
      </c>
      <c r="V4184">
        <v>16</v>
      </c>
      <c r="W4184">
        <v>4</v>
      </c>
      <c r="X4184" s="2">
        <v>0.19400000000000001</v>
      </c>
    </row>
    <row r="4185" spans="1:24" x14ac:dyDescent="0.25">
      <c r="A4185" t="str">
        <f t="shared" si="195"/>
        <v/>
      </c>
      <c r="B4185" t="str">
        <f t="shared" si="196"/>
        <v/>
      </c>
      <c r="C4185">
        <f t="shared" si="197"/>
        <v>1</v>
      </c>
      <c r="D4185">
        <v>2026</v>
      </c>
      <c r="E4185" t="s">
        <v>7230</v>
      </c>
      <c r="F4185" t="s">
        <v>4425</v>
      </c>
      <c r="G4185" t="s">
        <v>37</v>
      </c>
      <c r="H4185" t="s">
        <v>64</v>
      </c>
      <c r="I4185">
        <v>0</v>
      </c>
      <c r="J4185">
        <v>2</v>
      </c>
      <c r="K4185" s="29">
        <v>7.58</v>
      </c>
      <c r="L4185">
        <v>17</v>
      </c>
      <c r="M4185">
        <v>2</v>
      </c>
      <c r="N4185">
        <v>0</v>
      </c>
      <c r="O4185">
        <v>0</v>
      </c>
      <c r="P4185">
        <v>0</v>
      </c>
      <c r="Q4185">
        <v>19</v>
      </c>
      <c r="R4185">
        <v>25</v>
      </c>
      <c r="S4185">
        <v>17</v>
      </c>
      <c r="T4185">
        <v>16</v>
      </c>
      <c r="U4185">
        <v>9</v>
      </c>
      <c r="V4185">
        <v>14</v>
      </c>
      <c r="W4185">
        <v>3</v>
      </c>
      <c r="X4185" s="2">
        <v>0.30499999999999999</v>
      </c>
    </row>
    <row r="4186" spans="1:24" x14ac:dyDescent="0.25">
      <c r="A4186" t="str">
        <f t="shared" si="195"/>
        <v/>
      </c>
      <c r="B4186" t="str">
        <f t="shared" si="196"/>
        <v/>
      </c>
      <c r="C4186" t="str">
        <f t="shared" si="197"/>
        <v/>
      </c>
      <c r="D4186">
        <v>2026</v>
      </c>
      <c r="E4186" t="s">
        <v>10560</v>
      </c>
      <c r="F4186" t="s">
        <v>4425</v>
      </c>
      <c r="G4186" t="s">
        <v>47</v>
      </c>
      <c r="H4186" t="s">
        <v>64</v>
      </c>
      <c r="I4186">
        <v>0</v>
      </c>
      <c r="J4186">
        <v>0</v>
      </c>
      <c r="K4186" s="29">
        <v>7.71</v>
      </c>
      <c r="L4186">
        <v>3</v>
      </c>
      <c r="M4186">
        <v>0</v>
      </c>
      <c r="N4186">
        <v>0</v>
      </c>
      <c r="O4186">
        <v>0</v>
      </c>
      <c r="P4186">
        <v>0</v>
      </c>
      <c r="Q4186">
        <v>2.1</v>
      </c>
      <c r="R4186">
        <v>1</v>
      </c>
      <c r="S4186">
        <v>4</v>
      </c>
      <c r="T4186">
        <v>2</v>
      </c>
      <c r="U4186">
        <v>3</v>
      </c>
      <c r="V4186">
        <v>3</v>
      </c>
      <c r="W4186">
        <v>2</v>
      </c>
      <c r="X4186" s="2">
        <v>0.1</v>
      </c>
    </row>
    <row r="4187" spans="1:24" x14ac:dyDescent="0.25">
      <c r="A4187" t="str">
        <f t="shared" si="195"/>
        <v/>
      </c>
      <c r="B4187" t="str">
        <f t="shared" si="196"/>
        <v/>
      </c>
      <c r="C4187" t="str">
        <f t="shared" si="197"/>
        <v/>
      </c>
      <c r="D4187">
        <v>2026</v>
      </c>
      <c r="E4187" t="s">
        <v>10561</v>
      </c>
      <c r="F4187" t="s">
        <v>4425</v>
      </c>
      <c r="G4187" t="s">
        <v>47</v>
      </c>
      <c r="H4187" t="s">
        <v>64</v>
      </c>
      <c r="I4187">
        <v>3</v>
      </c>
      <c r="J4187">
        <v>1</v>
      </c>
      <c r="K4187" s="29">
        <v>8.3800000000000008</v>
      </c>
      <c r="L4187">
        <v>14</v>
      </c>
      <c r="M4187">
        <v>3</v>
      </c>
      <c r="N4187">
        <v>0</v>
      </c>
      <c r="O4187">
        <v>0</v>
      </c>
      <c r="P4187">
        <v>0</v>
      </c>
      <c r="Q4187">
        <v>19.100000000000001</v>
      </c>
      <c r="R4187">
        <v>22</v>
      </c>
      <c r="S4187">
        <v>18</v>
      </c>
      <c r="T4187">
        <v>18</v>
      </c>
      <c r="U4187">
        <v>5</v>
      </c>
      <c r="V4187">
        <v>22</v>
      </c>
      <c r="W4187">
        <v>2</v>
      </c>
      <c r="X4187" s="2">
        <v>0.27800000000000002</v>
      </c>
    </row>
    <row r="4188" spans="1:24" x14ac:dyDescent="0.25">
      <c r="A4188">
        <f t="shared" si="195"/>
        <v>1</v>
      </c>
      <c r="B4188" t="str">
        <f t="shared" si="196"/>
        <v/>
      </c>
      <c r="C4188" t="str">
        <f t="shared" si="197"/>
        <v/>
      </c>
      <c r="D4188">
        <v>2026</v>
      </c>
      <c r="E4188" t="s">
        <v>10562</v>
      </c>
      <c r="F4188" t="s">
        <v>4425</v>
      </c>
      <c r="G4188" t="s">
        <v>29</v>
      </c>
      <c r="H4188" t="s">
        <v>64</v>
      </c>
      <c r="I4188">
        <v>0</v>
      </c>
      <c r="J4188">
        <v>0</v>
      </c>
      <c r="K4188" s="29">
        <v>8.64</v>
      </c>
      <c r="L4188">
        <v>9</v>
      </c>
      <c r="M4188">
        <v>0</v>
      </c>
      <c r="N4188">
        <v>0</v>
      </c>
      <c r="O4188">
        <v>0</v>
      </c>
      <c r="P4188">
        <v>0</v>
      </c>
      <c r="Q4188">
        <v>8.1</v>
      </c>
      <c r="R4188">
        <v>15</v>
      </c>
      <c r="S4188">
        <v>13</v>
      </c>
      <c r="T4188">
        <v>8</v>
      </c>
      <c r="U4188">
        <v>1</v>
      </c>
      <c r="V4188">
        <v>11</v>
      </c>
      <c r="W4188">
        <v>3</v>
      </c>
      <c r="X4188" s="2">
        <v>0.36599999999999999</v>
      </c>
    </row>
    <row r="4189" spans="1:24" x14ac:dyDescent="0.25">
      <c r="A4189" t="str">
        <f t="shared" si="195"/>
        <v/>
      </c>
      <c r="B4189" t="str">
        <f t="shared" si="196"/>
        <v/>
      </c>
      <c r="C4189" t="str">
        <f t="shared" si="197"/>
        <v/>
      </c>
      <c r="D4189">
        <v>2026</v>
      </c>
      <c r="E4189" t="s">
        <v>10563</v>
      </c>
      <c r="F4189" t="s">
        <v>4425</v>
      </c>
      <c r="G4189" t="s">
        <v>37</v>
      </c>
      <c r="H4189" t="s">
        <v>64</v>
      </c>
      <c r="I4189">
        <v>0</v>
      </c>
      <c r="J4189">
        <v>0</v>
      </c>
      <c r="K4189" s="29">
        <v>9</v>
      </c>
      <c r="L4189">
        <v>8</v>
      </c>
      <c r="M4189">
        <v>0</v>
      </c>
      <c r="N4189">
        <v>0</v>
      </c>
      <c r="O4189">
        <v>0</v>
      </c>
      <c r="P4189">
        <v>0</v>
      </c>
      <c r="Q4189">
        <v>8</v>
      </c>
      <c r="R4189">
        <v>17</v>
      </c>
      <c r="S4189">
        <v>8</v>
      </c>
      <c r="T4189">
        <v>8</v>
      </c>
      <c r="U4189">
        <v>4</v>
      </c>
      <c r="V4189">
        <v>5</v>
      </c>
      <c r="W4189">
        <v>0</v>
      </c>
      <c r="X4189" s="2">
        <v>0.42499999999999999</v>
      </c>
    </row>
    <row r="4190" spans="1:24" x14ac:dyDescent="0.25">
      <c r="A4190" t="str">
        <f t="shared" si="195"/>
        <v/>
      </c>
      <c r="B4190" t="str">
        <f t="shared" si="196"/>
        <v/>
      </c>
      <c r="C4190">
        <f t="shared" si="197"/>
        <v>1</v>
      </c>
      <c r="D4190">
        <v>2026</v>
      </c>
      <c r="E4190" t="s">
        <v>6890</v>
      </c>
      <c r="F4190" t="s">
        <v>4425</v>
      </c>
      <c r="G4190" t="s">
        <v>37</v>
      </c>
      <c r="H4190" t="s">
        <v>64</v>
      </c>
      <c r="I4190">
        <v>0</v>
      </c>
      <c r="J4190">
        <v>0</v>
      </c>
      <c r="K4190" s="29">
        <v>25.41</v>
      </c>
      <c r="L4190">
        <v>9</v>
      </c>
      <c r="M4190">
        <v>0</v>
      </c>
      <c r="N4190">
        <v>0</v>
      </c>
      <c r="O4190">
        <v>0</v>
      </c>
      <c r="P4190">
        <v>0</v>
      </c>
      <c r="Q4190">
        <v>5.2</v>
      </c>
      <c r="R4190">
        <v>14</v>
      </c>
      <c r="S4190">
        <v>16</v>
      </c>
      <c r="T4190">
        <v>16</v>
      </c>
      <c r="U4190">
        <v>5</v>
      </c>
      <c r="V4190">
        <v>6</v>
      </c>
      <c r="W4190">
        <v>3</v>
      </c>
      <c r="X4190" s="2">
        <v>0.46700000000000003</v>
      </c>
    </row>
    <row r="4191" spans="1:24" x14ac:dyDescent="0.25">
      <c r="A4191" t="str">
        <f t="shared" si="195"/>
        <v/>
      </c>
      <c r="B4191" t="str">
        <f t="shared" si="196"/>
        <v/>
      </c>
      <c r="C4191" t="str">
        <f t="shared" si="197"/>
        <v/>
      </c>
      <c r="D4191">
        <v>2026</v>
      </c>
      <c r="E4191" t="s">
        <v>10564</v>
      </c>
      <c r="F4191" t="s">
        <v>4444</v>
      </c>
      <c r="G4191" t="s">
        <v>37</v>
      </c>
      <c r="H4191" t="s">
        <v>64</v>
      </c>
      <c r="I4191">
        <v>5</v>
      </c>
      <c r="J4191">
        <v>4</v>
      </c>
      <c r="K4191" s="29">
        <v>5.57</v>
      </c>
      <c r="L4191">
        <v>18</v>
      </c>
      <c r="M4191">
        <v>10</v>
      </c>
      <c r="N4191">
        <v>0</v>
      </c>
      <c r="O4191">
        <v>0</v>
      </c>
      <c r="P4191">
        <v>0</v>
      </c>
      <c r="Q4191">
        <v>63</v>
      </c>
      <c r="R4191">
        <v>62</v>
      </c>
      <c r="S4191">
        <v>41</v>
      </c>
      <c r="T4191">
        <v>39</v>
      </c>
      <c r="U4191">
        <v>34</v>
      </c>
      <c r="V4191">
        <v>48</v>
      </c>
      <c r="W4191">
        <v>6</v>
      </c>
      <c r="X4191" s="2">
        <v>0.27</v>
      </c>
    </row>
    <row r="4192" spans="1:24" x14ac:dyDescent="0.25">
      <c r="A4192" t="str">
        <f t="shared" si="195"/>
        <v/>
      </c>
      <c r="B4192" t="str">
        <f t="shared" si="196"/>
        <v/>
      </c>
      <c r="C4192" t="str">
        <f t="shared" si="197"/>
        <v/>
      </c>
      <c r="D4192">
        <v>2026</v>
      </c>
      <c r="E4192" t="s">
        <v>10565</v>
      </c>
      <c r="F4192" t="s">
        <v>4444</v>
      </c>
      <c r="G4192" t="s">
        <v>24</v>
      </c>
      <c r="H4192" t="s">
        <v>64</v>
      </c>
      <c r="I4192">
        <v>2</v>
      </c>
      <c r="J4192">
        <v>9</v>
      </c>
      <c r="K4192" s="29">
        <v>6.44</v>
      </c>
      <c r="L4192">
        <v>15</v>
      </c>
      <c r="M4192">
        <v>15</v>
      </c>
      <c r="N4192">
        <v>2</v>
      </c>
      <c r="O4192">
        <v>1</v>
      </c>
      <c r="P4192">
        <v>0</v>
      </c>
      <c r="Q4192">
        <v>81</v>
      </c>
      <c r="R4192">
        <v>85</v>
      </c>
      <c r="S4192">
        <v>63</v>
      </c>
      <c r="T4192">
        <v>58</v>
      </c>
      <c r="U4192">
        <v>30</v>
      </c>
      <c r="V4192">
        <v>76</v>
      </c>
      <c r="W4192">
        <v>11</v>
      </c>
      <c r="X4192" s="2">
        <v>0.28000000000000003</v>
      </c>
    </row>
    <row r="4193" spans="1:24" x14ac:dyDescent="0.25">
      <c r="A4193" t="str">
        <f t="shared" si="195"/>
        <v/>
      </c>
      <c r="B4193" t="str">
        <f t="shared" si="196"/>
        <v/>
      </c>
      <c r="C4193" t="str">
        <f t="shared" si="197"/>
        <v/>
      </c>
      <c r="D4193">
        <v>2026</v>
      </c>
      <c r="E4193" t="s">
        <v>10566</v>
      </c>
      <c r="F4193" t="s">
        <v>4444</v>
      </c>
      <c r="G4193" t="s">
        <v>24</v>
      </c>
      <c r="H4193" t="s">
        <v>64</v>
      </c>
      <c r="I4193">
        <v>0</v>
      </c>
      <c r="J4193">
        <v>0</v>
      </c>
      <c r="K4193" s="29">
        <v>0</v>
      </c>
      <c r="L4193">
        <v>1</v>
      </c>
      <c r="M4193">
        <v>0</v>
      </c>
      <c r="N4193">
        <v>0</v>
      </c>
      <c r="O4193">
        <v>0</v>
      </c>
      <c r="P4193">
        <v>0</v>
      </c>
      <c r="Q4193">
        <v>1</v>
      </c>
      <c r="R4193">
        <v>0</v>
      </c>
      <c r="S4193">
        <v>0</v>
      </c>
      <c r="T4193">
        <v>0</v>
      </c>
      <c r="U4193">
        <v>1</v>
      </c>
      <c r="V4193">
        <v>0</v>
      </c>
      <c r="W4193">
        <v>0</v>
      </c>
      <c r="X4193" s="2">
        <v>0</v>
      </c>
    </row>
    <row r="4194" spans="1:24" x14ac:dyDescent="0.25">
      <c r="A4194" t="str">
        <f t="shared" si="195"/>
        <v/>
      </c>
      <c r="B4194" t="str">
        <f t="shared" si="196"/>
        <v/>
      </c>
      <c r="C4194" t="str">
        <f t="shared" si="197"/>
        <v/>
      </c>
      <c r="D4194">
        <v>2026</v>
      </c>
      <c r="E4194" t="s">
        <v>10567</v>
      </c>
      <c r="F4194" t="s">
        <v>4444</v>
      </c>
      <c r="G4194" t="s">
        <v>24</v>
      </c>
      <c r="H4194" t="s">
        <v>64</v>
      </c>
      <c r="I4194">
        <v>4</v>
      </c>
      <c r="J4194">
        <v>0</v>
      </c>
      <c r="K4194" s="29">
        <v>1.67</v>
      </c>
      <c r="L4194">
        <v>11</v>
      </c>
      <c r="M4194">
        <v>3</v>
      </c>
      <c r="N4194">
        <v>0</v>
      </c>
      <c r="O4194">
        <v>0</v>
      </c>
      <c r="P4194">
        <v>0</v>
      </c>
      <c r="Q4194">
        <v>27</v>
      </c>
      <c r="R4194">
        <v>17</v>
      </c>
      <c r="S4194">
        <v>5</v>
      </c>
      <c r="T4194">
        <v>5</v>
      </c>
      <c r="U4194">
        <v>5</v>
      </c>
      <c r="V4194">
        <v>25</v>
      </c>
      <c r="W4194">
        <v>3</v>
      </c>
      <c r="X4194" s="2">
        <v>0.17899999999999999</v>
      </c>
    </row>
    <row r="4195" spans="1:24" x14ac:dyDescent="0.25">
      <c r="A4195" t="str">
        <f t="shared" si="195"/>
        <v/>
      </c>
      <c r="B4195" t="str">
        <f t="shared" si="196"/>
        <v/>
      </c>
      <c r="C4195" t="str">
        <f t="shared" si="197"/>
        <v/>
      </c>
      <c r="D4195">
        <v>2026</v>
      </c>
      <c r="E4195" t="s">
        <v>10568</v>
      </c>
      <c r="F4195" t="s">
        <v>4444</v>
      </c>
      <c r="G4195" t="s">
        <v>37</v>
      </c>
      <c r="H4195" t="s">
        <v>64</v>
      </c>
      <c r="I4195">
        <v>0</v>
      </c>
      <c r="J4195">
        <v>0</v>
      </c>
      <c r="K4195" s="29">
        <v>2.5099999999999998</v>
      </c>
      <c r="L4195">
        <v>14</v>
      </c>
      <c r="M4195">
        <v>0</v>
      </c>
      <c r="N4195">
        <v>0</v>
      </c>
      <c r="O4195">
        <v>0</v>
      </c>
      <c r="P4195">
        <v>0</v>
      </c>
      <c r="Q4195">
        <v>14.1</v>
      </c>
      <c r="R4195">
        <v>12</v>
      </c>
      <c r="S4195">
        <v>7</v>
      </c>
      <c r="T4195">
        <v>4</v>
      </c>
      <c r="U4195">
        <v>7</v>
      </c>
      <c r="V4195">
        <v>10</v>
      </c>
      <c r="W4195">
        <v>5</v>
      </c>
      <c r="X4195" s="2">
        <v>0.23100000000000001</v>
      </c>
    </row>
    <row r="4196" spans="1:24" x14ac:dyDescent="0.25">
      <c r="A4196" t="str">
        <f t="shared" si="195"/>
        <v/>
      </c>
      <c r="B4196" t="str">
        <f t="shared" si="196"/>
        <v/>
      </c>
      <c r="C4196" t="str">
        <f t="shared" si="197"/>
        <v/>
      </c>
      <c r="D4196">
        <v>2026</v>
      </c>
      <c r="E4196" t="s">
        <v>10569</v>
      </c>
      <c r="F4196" t="s">
        <v>4444</v>
      </c>
      <c r="G4196" t="s">
        <v>37</v>
      </c>
      <c r="H4196" t="s">
        <v>64</v>
      </c>
      <c r="I4196">
        <v>7</v>
      </c>
      <c r="J4196">
        <v>2</v>
      </c>
      <c r="K4196" s="29">
        <v>2.64</v>
      </c>
      <c r="L4196">
        <v>23</v>
      </c>
      <c r="M4196">
        <v>0</v>
      </c>
      <c r="N4196">
        <v>0</v>
      </c>
      <c r="O4196">
        <v>0</v>
      </c>
      <c r="P4196">
        <v>2</v>
      </c>
      <c r="Q4196">
        <v>58</v>
      </c>
      <c r="R4196">
        <v>40</v>
      </c>
      <c r="S4196">
        <v>24</v>
      </c>
      <c r="T4196">
        <v>17</v>
      </c>
      <c r="U4196">
        <v>21</v>
      </c>
      <c r="V4196">
        <v>51</v>
      </c>
      <c r="W4196">
        <v>2</v>
      </c>
      <c r="X4196" s="2">
        <v>0.19400000000000001</v>
      </c>
    </row>
    <row r="4197" spans="1:24" x14ac:dyDescent="0.25">
      <c r="A4197" t="str">
        <f t="shared" si="195"/>
        <v/>
      </c>
      <c r="B4197" t="str">
        <f t="shared" si="196"/>
        <v/>
      </c>
      <c r="C4197" t="str">
        <f t="shared" si="197"/>
        <v/>
      </c>
      <c r="D4197">
        <v>2026</v>
      </c>
      <c r="E4197" t="s">
        <v>10570</v>
      </c>
      <c r="F4197" t="s">
        <v>4444</v>
      </c>
      <c r="G4197" t="s">
        <v>24</v>
      </c>
      <c r="H4197" t="s">
        <v>64</v>
      </c>
      <c r="I4197">
        <v>1</v>
      </c>
      <c r="J4197">
        <v>0</v>
      </c>
      <c r="K4197" s="29">
        <v>3.27</v>
      </c>
      <c r="L4197">
        <v>16</v>
      </c>
      <c r="M4197">
        <v>0</v>
      </c>
      <c r="N4197">
        <v>0</v>
      </c>
      <c r="O4197">
        <v>0</v>
      </c>
      <c r="P4197">
        <v>1</v>
      </c>
      <c r="Q4197">
        <v>22</v>
      </c>
      <c r="R4197">
        <v>23</v>
      </c>
      <c r="S4197">
        <v>8</v>
      </c>
      <c r="T4197">
        <v>8</v>
      </c>
      <c r="U4197">
        <v>8</v>
      </c>
      <c r="V4197">
        <v>22</v>
      </c>
      <c r="W4197">
        <v>1</v>
      </c>
      <c r="X4197" s="2">
        <v>0.27400000000000002</v>
      </c>
    </row>
    <row r="4198" spans="1:24" x14ac:dyDescent="0.25">
      <c r="A4198">
        <f t="shared" ref="A4198:A4261" si="198">IF(OR(G4198="SR", G4198="GR"), 1, "")</f>
        <v>1</v>
      </c>
      <c r="B4198" t="str">
        <f t="shared" si="196"/>
        <v/>
      </c>
      <c r="C4198" t="str">
        <f t="shared" si="197"/>
        <v/>
      </c>
      <c r="D4198">
        <v>2026</v>
      </c>
      <c r="E4198" t="s">
        <v>10571</v>
      </c>
      <c r="F4198" t="s">
        <v>4444</v>
      </c>
      <c r="G4198" t="s">
        <v>29</v>
      </c>
      <c r="H4198" t="s">
        <v>64</v>
      </c>
      <c r="I4198">
        <v>0</v>
      </c>
      <c r="J4198">
        <v>0</v>
      </c>
      <c r="K4198" s="29">
        <v>3.86</v>
      </c>
      <c r="L4198">
        <v>13</v>
      </c>
      <c r="M4198">
        <v>0</v>
      </c>
      <c r="N4198">
        <v>0</v>
      </c>
      <c r="O4198">
        <v>0</v>
      </c>
      <c r="P4198">
        <v>0</v>
      </c>
      <c r="Q4198">
        <v>14</v>
      </c>
      <c r="R4198">
        <v>17</v>
      </c>
      <c r="S4198">
        <v>9</v>
      </c>
      <c r="T4198">
        <v>6</v>
      </c>
      <c r="U4198">
        <v>5</v>
      </c>
      <c r="V4198">
        <v>17</v>
      </c>
      <c r="W4198">
        <v>3</v>
      </c>
      <c r="X4198" s="2">
        <v>0.28799999999999998</v>
      </c>
    </row>
    <row r="4199" spans="1:24" x14ac:dyDescent="0.25">
      <c r="A4199" t="str">
        <f t="shared" si="198"/>
        <v/>
      </c>
      <c r="B4199" t="str">
        <f t="shared" si="196"/>
        <v/>
      </c>
      <c r="C4199">
        <f t="shared" si="197"/>
        <v>1</v>
      </c>
      <c r="D4199">
        <v>2026</v>
      </c>
      <c r="E4199" t="s">
        <v>5721</v>
      </c>
      <c r="F4199" t="s">
        <v>4444</v>
      </c>
      <c r="G4199" t="s">
        <v>24</v>
      </c>
      <c r="H4199" t="s">
        <v>64</v>
      </c>
      <c r="I4199">
        <v>1</v>
      </c>
      <c r="J4199">
        <v>0</v>
      </c>
      <c r="K4199" s="29">
        <v>4.05</v>
      </c>
      <c r="L4199">
        <v>11</v>
      </c>
      <c r="M4199">
        <v>0</v>
      </c>
      <c r="N4199">
        <v>0</v>
      </c>
      <c r="O4199">
        <v>0</v>
      </c>
      <c r="P4199">
        <v>2</v>
      </c>
      <c r="Q4199">
        <v>13.1</v>
      </c>
      <c r="R4199">
        <v>12</v>
      </c>
      <c r="S4199">
        <v>7</v>
      </c>
      <c r="T4199">
        <v>6</v>
      </c>
      <c r="U4199">
        <v>6</v>
      </c>
      <c r="V4199">
        <v>11</v>
      </c>
      <c r="W4199">
        <v>0</v>
      </c>
      <c r="X4199" s="2">
        <v>0.24</v>
      </c>
    </row>
    <row r="4200" spans="1:24" x14ac:dyDescent="0.25">
      <c r="A4200" t="str">
        <f t="shared" si="198"/>
        <v/>
      </c>
      <c r="B4200" t="str">
        <f t="shared" si="196"/>
        <v/>
      </c>
      <c r="C4200" t="str">
        <f t="shared" si="197"/>
        <v/>
      </c>
      <c r="D4200">
        <v>2026</v>
      </c>
      <c r="E4200" t="s">
        <v>10572</v>
      </c>
      <c r="F4200" t="s">
        <v>4444</v>
      </c>
      <c r="G4200" t="s">
        <v>47</v>
      </c>
      <c r="H4200" t="s">
        <v>64</v>
      </c>
      <c r="I4200">
        <v>6</v>
      </c>
      <c r="J4200">
        <v>1</v>
      </c>
      <c r="K4200" s="29">
        <v>4.12</v>
      </c>
      <c r="L4200">
        <v>16</v>
      </c>
      <c r="M4200">
        <v>14</v>
      </c>
      <c r="N4200">
        <v>0</v>
      </c>
      <c r="O4200">
        <v>0</v>
      </c>
      <c r="P4200">
        <v>0</v>
      </c>
      <c r="Q4200">
        <v>59</v>
      </c>
      <c r="R4200">
        <v>66</v>
      </c>
      <c r="S4200">
        <v>30</v>
      </c>
      <c r="T4200">
        <v>27</v>
      </c>
      <c r="U4200">
        <v>32</v>
      </c>
      <c r="V4200">
        <v>48</v>
      </c>
      <c r="W4200">
        <v>12</v>
      </c>
      <c r="X4200" s="2">
        <v>0.28699999999999998</v>
      </c>
    </row>
    <row r="4201" spans="1:24" x14ac:dyDescent="0.25">
      <c r="A4201" t="str">
        <f t="shared" si="198"/>
        <v/>
      </c>
      <c r="B4201" t="str">
        <f t="shared" si="196"/>
        <v/>
      </c>
      <c r="C4201" t="str">
        <f t="shared" si="197"/>
        <v/>
      </c>
      <c r="D4201">
        <v>2026</v>
      </c>
      <c r="E4201" t="s">
        <v>10573</v>
      </c>
      <c r="F4201" t="s">
        <v>4444</v>
      </c>
      <c r="G4201" t="s">
        <v>24</v>
      </c>
      <c r="H4201" t="s">
        <v>64</v>
      </c>
      <c r="I4201">
        <v>0</v>
      </c>
      <c r="J4201">
        <v>0</v>
      </c>
      <c r="K4201" s="29">
        <v>4.76</v>
      </c>
      <c r="L4201">
        <v>5</v>
      </c>
      <c r="M4201">
        <v>0</v>
      </c>
      <c r="N4201">
        <v>0</v>
      </c>
      <c r="O4201">
        <v>0</v>
      </c>
      <c r="P4201">
        <v>0</v>
      </c>
      <c r="Q4201">
        <v>5.2</v>
      </c>
      <c r="R4201">
        <v>4</v>
      </c>
      <c r="S4201">
        <v>3</v>
      </c>
      <c r="T4201">
        <v>3</v>
      </c>
      <c r="U4201">
        <v>1</v>
      </c>
      <c r="V4201">
        <v>6</v>
      </c>
      <c r="W4201">
        <v>2</v>
      </c>
      <c r="X4201" s="2">
        <v>0.2</v>
      </c>
    </row>
    <row r="4202" spans="1:24" x14ac:dyDescent="0.25">
      <c r="A4202">
        <f t="shared" si="198"/>
        <v>1</v>
      </c>
      <c r="B4202" t="str">
        <f t="shared" si="196"/>
        <v/>
      </c>
      <c r="C4202" t="str">
        <f t="shared" si="197"/>
        <v/>
      </c>
      <c r="D4202">
        <v>2026</v>
      </c>
      <c r="E4202" t="s">
        <v>10574</v>
      </c>
      <c r="F4202" t="s">
        <v>4444</v>
      </c>
      <c r="G4202" t="s">
        <v>29</v>
      </c>
      <c r="H4202" t="s">
        <v>64</v>
      </c>
      <c r="I4202">
        <v>3</v>
      </c>
      <c r="J4202">
        <v>0</v>
      </c>
      <c r="K4202" s="29">
        <v>5.54</v>
      </c>
      <c r="L4202">
        <v>19</v>
      </c>
      <c r="M4202">
        <v>2</v>
      </c>
      <c r="N4202">
        <v>0</v>
      </c>
      <c r="O4202">
        <v>0</v>
      </c>
      <c r="P4202">
        <v>4</v>
      </c>
      <c r="Q4202">
        <v>26</v>
      </c>
      <c r="R4202">
        <v>30</v>
      </c>
      <c r="S4202">
        <v>17</v>
      </c>
      <c r="T4202">
        <v>16</v>
      </c>
      <c r="U4202">
        <v>8</v>
      </c>
      <c r="V4202">
        <v>26</v>
      </c>
      <c r="W4202">
        <v>5</v>
      </c>
      <c r="X4202" s="2">
        <v>0.28799999999999998</v>
      </c>
    </row>
    <row r="4203" spans="1:24" x14ac:dyDescent="0.25">
      <c r="A4203" t="str">
        <f t="shared" si="198"/>
        <v/>
      </c>
      <c r="B4203" t="str">
        <f t="shared" si="196"/>
        <v/>
      </c>
      <c r="C4203" t="str">
        <f t="shared" si="197"/>
        <v/>
      </c>
      <c r="D4203">
        <v>2026</v>
      </c>
      <c r="E4203" t="s">
        <v>10575</v>
      </c>
      <c r="F4203" t="s">
        <v>4444</v>
      </c>
      <c r="G4203" t="s">
        <v>37</v>
      </c>
      <c r="H4203" t="s">
        <v>64</v>
      </c>
      <c r="I4203">
        <v>2</v>
      </c>
      <c r="J4203">
        <v>2</v>
      </c>
      <c r="K4203" s="29">
        <v>6.75</v>
      </c>
      <c r="L4203">
        <v>15</v>
      </c>
      <c r="M4203">
        <v>1</v>
      </c>
      <c r="N4203">
        <v>0</v>
      </c>
      <c r="O4203">
        <v>0</v>
      </c>
      <c r="P4203">
        <v>0</v>
      </c>
      <c r="Q4203">
        <v>26.2</v>
      </c>
      <c r="R4203">
        <v>35</v>
      </c>
      <c r="S4203">
        <v>21</v>
      </c>
      <c r="T4203">
        <v>20</v>
      </c>
      <c r="U4203">
        <v>5</v>
      </c>
      <c r="V4203">
        <v>18</v>
      </c>
      <c r="W4203">
        <v>5</v>
      </c>
      <c r="X4203" s="2">
        <v>0.31</v>
      </c>
    </row>
    <row r="4204" spans="1:24" x14ac:dyDescent="0.25">
      <c r="A4204" t="str">
        <f t="shared" si="198"/>
        <v/>
      </c>
      <c r="B4204" t="str">
        <f t="shared" si="196"/>
        <v/>
      </c>
      <c r="C4204" t="str">
        <f t="shared" si="197"/>
        <v/>
      </c>
      <c r="D4204">
        <v>2026</v>
      </c>
      <c r="E4204" t="s">
        <v>10576</v>
      </c>
      <c r="F4204" t="s">
        <v>4444</v>
      </c>
      <c r="G4204" t="s">
        <v>24</v>
      </c>
      <c r="H4204" t="s">
        <v>64</v>
      </c>
      <c r="I4204">
        <v>0</v>
      </c>
      <c r="J4204">
        <v>0</v>
      </c>
      <c r="K4204" s="29">
        <v>6.89</v>
      </c>
      <c r="L4204">
        <v>14</v>
      </c>
      <c r="M4204">
        <v>0</v>
      </c>
      <c r="N4204">
        <v>0</v>
      </c>
      <c r="O4204">
        <v>0</v>
      </c>
      <c r="P4204">
        <v>1</v>
      </c>
      <c r="Q4204">
        <v>15.2</v>
      </c>
      <c r="R4204">
        <v>20</v>
      </c>
      <c r="S4204">
        <v>12</v>
      </c>
      <c r="T4204">
        <v>12</v>
      </c>
      <c r="U4204">
        <v>6</v>
      </c>
      <c r="V4204">
        <v>15</v>
      </c>
      <c r="W4204">
        <v>3</v>
      </c>
      <c r="X4204" s="2">
        <v>0.317</v>
      </c>
    </row>
    <row r="4205" spans="1:24" x14ac:dyDescent="0.25">
      <c r="A4205">
        <f t="shared" si="198"/>
        <v>1</v>
      </c>
      <c r="B4205" t="str">
        <f t="shared" si="196"/>
        <v/>
      </c>
      <c r="C4205" t="str">
        <f t="shared" si="197"/>
        <v/>
      </c>
      <c r="D4205">
        <v>2026</v>
      </c>
      <c r="E4205" t="s">
        <v>10577</v>
      </c>
      <c r="F4205" t="s">
        <v>4444</v>
      </c>
      <c r="G4205" t="s">
        <v>29</v>
      </c>
      <c r="H4205" t="s">
        <v>64</v>
      </c>
      <c r="I4205">
        <v>4</v>
      </c>
      <c r="J4205">
        <v>1</v>
      </c>
      <c r="K4205" s="29">
        <v>7.71</v>
      </c>
      <c r="L4205">
        <v>15</v>
      </c>
      <c r="M4205">
        <v>10</v>
      </c>
      <c r="N4205">
        <v>0</v>
      </c>
      <c r="O4205">
        <v>0</v>
      </c>
      <c r="P4205">
        <v>0</v>
      </c>
      <c r="Q4205">
        <v>49</v>
      </c>
      <c r="R4205">
        <v>64</v>
      </c>
      <c r="S4205">
        <v>43</v>
      </c>
      <c r="T4205">
        <v>42</v>
      </c>
      <c r="U4205">
        <v>11</v>
      </c>
      <c r="V4205">
        <v>46</v>
      </c>
      <c r="W4205">
        <v>8</v>
      </c>
      <c r="X4205" s="2">
        <v>0.314</v>
      </c>
    </row>
    <row r="4206" spans="1:24" x14ac:dyDescent="0.25">
      <c r="A4206" t="str">
        <f t="shared" si="198"/>
        <v/>
      </c>
      <c r="B4206" t="str">
        <f t="shared" si="196"/>
        <v/>
      </c>
      <c r="C4206" t="str">
        <f t="shared" si="197"/>
        <v/>
      </c>
      <c r="D4206">
        <v>2026</v>
      </c>
      <c r="E4206" t="s">
        <v>10578</v>
      </c>
      <c r="F4206" t="s">
        <v>4444</v>
      </c>
      <c r="G4206" t="s">
        <v>37</v>
      </c>
      <c r="H4206" t="s">
        <v>64</v>
      </c>
      <c r="I4206">
        <v>0</v>
      </c>
      <c r="J4206">
        <v>1</v>
      </c>
      <c r="K4206" s="29">
        <v>9.31</v>
      </c>
      <c r="L4206">
        <v>12</v>
      </c>
      <c r="M4206">
        <v>1</v>
      </c>
      <c r="N4206">
        <v>0</v>
      </c>
      <c r="O4206">
        <v>0</v>
      </c>
      <c r="P4206">
        <v>0</v>
      </c>
      <c r="Q4206">
        <v>9.1999999999999993</v>
      </c>
      <c r="R4206">
        <v>15</v>
      </c>
      <c r="S4206">
        <v>12</v>
      </c>
      <c r="T4206">
        <v>10</v>
      </c>
      <c r="U4206">
        <v>5</v>
      </c>
      <c r="V4206">
        <v>11</v>
      </c>
      <c r="W4206">
        <v>2</v>
      </c>
      <c r="X4206" s="2">
        <v>0.34100000000000003</v>
      </c>
    </row>
    <row r="4207" spans="1:24" x14ac:dyDescent="0.25">
      <c r="A4207">
        <f t="shared" si="198"/>
        <v>1</v>
      </c>
      <c r="B4207" t="str">
        <f t="shared" si="196"/>
        <v/>
      </c>
      <c r="C4207" t="str">
        <f t="shared" si="197"/>
        <v/>
      </c>
      <c r="D4207">
        <v>2026</v>
      </c>
      <c r="E4207" t="s">
        <v>10579</v>
      </c>
      <c r="F4207" t="s">
        <v>4444</v>
      </c>
      <c r="G4207" t="s">
        <v>32</v>
      </c>
      <c r="H4207" t="s">
        <v>64</v>
      </c>
      <c r="I4207">
        <v>0</v>
      </c>
      <c r="J4207">
        <v>0</v>
      </c>
      <c r="K4207" s="29">
        <v>11.57</v>
      </c>
      <c r="L4207">
        <v>11</v>
      </c>
      <c r="M4207">
        <v>0</v>
      </c>
      <c r="N4207">
        <v>0</v>
      </c>
      <c r="O4207">
        <v>0</v>
      </c>
      <c r="P4207">
        <v>0</v>
      </c>
      <c r="Q4207">
        <v>9.1</v>
      </c>
      <c r="R4207">
        <v>9</v>
      </c>
      <c r="S4207">
        <v>12</v>
      </c>
      <c r="T4207">
        <v>12</v>
      </c>
      <c r="U4207">
        <v>9</v>
      </c>
      <c r="V4207">
        <v>11</v>
      </c>
      <c r="W4207">
        <v>2</v>
      </c>
      <c r="X4207" s="2">
        <v>0.23699999999999999</v>
      </c>
    </row>
    <row r="4208" spans="1:24" x14ac:dyDescent="0.25">
      <c r="A4208" t="str">
        <f t="shared" si="198"/>
        <v/>
      </c>
      <c r="B4208" t="str">
        <f t="shared" si="196"/>
        <v/>
      </c>
      <c r="C4208" t="str">
        <f t="shared" si="197"/>
        <v/>
      </c>
      <c r="D4208">
        <v>2026</v>
      </c>
      <c r="E4208" t="s">
        <v>10580</v>
      </c>
      <c r="F4208" t="s">
        <v>4444</v>
      </c>
      <c r="G4208" t="s">
        <v>47</v>
      </c>
      <c r="H4208" t="s">
        <v>64</v>
      </c>
      <c r="I4208">
        <v>1</v>
      </c>
      <c r="J4208">
        <v>3</v>
      </c>
      <c r="K4208" s="29">
        <v>12.46</v>
      </c>
      <c r="L4208">
        <v>8</v>
      </c>
      <c r="M4208">
        <v>3</v>
      </c>
      <c r="N4208">
        <v>0</v>
      </c>
      <c r="O4208">
        <v>0</v>
      </c>
      <c r="P4208">
        <v>0</v>
      </c>
      <c r="Q4208">
        <v>8.1999999999999993</v>
      </c>
      <c r="R4208">
        <v>16</v>
      </c>
      <c r="S4208">
        <v>12</v>
      </c>
      <c r="T4208">
        <v>12</v>
      </c>
      <c r="U4208">
        <v>4</v>
      </c>
      <c r="V4208">
        <v>11</v>
      </c>
      <c r="W4208">
        <v>1</v>
      </c>
      <c r="X4208" s="2">
        <v>0.372</v>
      </c>
    </row>
    <row r="4209" spans="1:24" x14ac:dyDescent="0.25">
      <c r="A4209" t="str">
        <f t="shared" si="198"/>
        <v/>
      </c>
      <c r="B4209" t="str">
        <f t="shared" si="196"/>
        <v/>
      </c>
      <c r="C4209" t="str">
        <f t="shared" si="197"/>
        <v/>
      </c>
      <c r="D4209">
        <v>2026</v>
      </c>
      <c r="E4209" t="s">
        <v>10581</v>
      </c>
      <c r="F4209" t="s">
        <v>4444</v>
      </c>
      <c r="G4209" t="s">
        <v>37</v>
      </c>
      <c r="H4209" t="s">
        <v>64</v>
      </c>
      <c r="I4209">
        <v>0</v>
      </c>
      <c r="J4209">
        <v>0</v>
      </c>
      <c r="K4209" s="29">
        <v>40.5</v>
      </c>
      <c r="L4209">
        <v>2</v>
      </c>
      <c r="M4209">
        <v>0</v>
      </c>
      <c r="N4209">
        <v>0</v>
      </c>
      <c r="O4209">
        <v>0</v>
      </c>
      <c r="P4209">
        <v>0</v>
      </c>
      <c r="Q4209">
        <v>1.1000000000000001</v>
      </c>
      <c r="R4209">
        <v>4</v>
      </c>
      <c r="S4209">
        <v>6</v>
      </c>
      <c r="T4209">
        <v>6</v>
      </c>
      <c r="U4209">
        <v>1</v>
      </c>
      <c r="V4209">
        <v>2</v>
      </c>
      <c r="W4209">
        <v>1</v>
      </c>
      <c r="X4209" s="2">
        <v>0.5</v>
      </c>
    </row>
    <row r="4210" spans="1:24" x14ac:dyDescent="0.25">
      <c r="A4210" t="str">
        <f t="shared" si="198"/>
        <v/>
      </c>
      <c r="B4210" t="str">
        <f t="shared" si="196"/>
        <v/>
      </c>
      <c r="C4210" t="str">
        <f t="shared" si="197"/>
        <v/>
      </c>
      <c r="D4210">
        <v>2026</v>
      </c>
      <c r="E4210" t="s">
        <v>10582</v>
      </c>
      <c r="F4210" t="s">
        <v>4463</v>
      </c>
      <c r="G4210" t="s">
        <v>37</v>
      </c>
      <c r="H4210" t="s">
        <v>64</v>
      </c>
      <c r="I4210">
        <v>9</v>
      </c>
      <c r="J4210">
        <v>3</v>
      </c>
      <c r="K4210" s="29">
        <v>2.83</v>
      </c>
      <c r="L4210">
        <v>15</v>
      </c>
      <c r="M4210">
        <v>15</v>
      </c>
      <c r="N4210">
        <v>1</v>
      </c>
      <c r="O4210">
        <v>0</v>
      </c>
      <c r="P4210">
        <v>0</v>
      </c>
      <c r="Q4210">
        <v>86</v>
      </c>
      <c r="R4210">
        <v>72</v>
      </c>
      <c r="S4210">
        <v>31</v>
      </c>
      <c r="T4210">
        <v>27</v>
      </c>
      <c r="U4210">
        <v>27</v>
      </c>
      <c r="V4210">
        <v>104</v>
      </c>
      <c r="W4210">
        <v>4</v>
      </c>
      <c r="X4210" s="2">
        <v>0.224</v>
      </c>
    </row>
    <row r="4211" spans="1:24" x14ac:dyDescent="0.25">
      <c r="A4211" t="str">
        <f t="shared" si="198"/>
        <v/>
      </c>
      <c r="B4211" t="str">
        <f t="shared" si="196"/>
        <v/>
      </c>
      <c r="C4211" t="str">
        <f t="shared" si="197"/>
        <v/>
      </c>
      <c r="D4211">
        <v>2026</v>
      </c>
      <c r="E4211" t="s">
        <v>10583</v>
      </c>
      <c r="F4211" t="s">
        <v>4463</v>
      </c>
      <c r="G4211" t="s">
        <v>24</v>
      </c>
      <c r="H4211" t="s">
        <v>64</v>
      </c>
      <c r="I4211">
        <v>7</v>
      </c>
      <c r="J4211">
        <v>2</v>
      </c>
      <c r="K4211" s="29">
        <v>2.92</v>
      </c>
      <c r="L4211">
        <v>13</v>
      </c>
      <c r="M4211">
        <v>13</v>
      </c>
      <c r="N4211">
        <v>0</v>
      </c>
      <c r="O4211">
        <v>0</v>
      </c>
      <c r="P4211">
        <v>0</v>
      </c>
      <c r="Q4211">
        <v>64.2</v>
      </c>
      <c r="R4211">
        <v>50</v>
      </c>
      <c r="S4211">
        <v>31</v>
      </c>
      <c r="T4211">
        <v>21</v>
      </c>
      <c r="U4211">
        <v>26</v>
      </c>
      <c r="V4211">
        <v>58</v>
      </c>
      <c r="W4211">
        <v>10</v>
      </c>
      <c r="X4211" s="2">
        <v>0.21199999999999999</v>
      </c>
    </row>
    <row r="4212" spans="1:24" x14ac:dyDescent="0.25">
      <c r="A4212">
        <f t="shared" si="198"/>
        <v>1</v>
      </c>
      <c r="B4212" t="str">
        <f t="shared" si="196"/>
        <v/>
      </c>
      <c r="C4212" t="str">
        <f t="shared" si="197"/>
        <v/>
      </c>
      <c r="D4212">
        <v>2026</v>
      </c>
      <c r="E4212" t="s">
        <v>10584</v>
      </c>
      <c r="F4212" t="s">
        <v>4463</v>
      </c>
      <c r="G4212" t="s">
        <v>29</v>
      </c>
      <c r="H4212" t="s">
        <v>64</v>
      </c>
      <c r="I4212">
        <v>3</v>
      </c>
      <c r="J4212">
        <v>3</v>
      </c>
      <c r="K4212" s="29">
        <v>4.1900000000000004</v>
      </c>
      <c r="L4212">
        <v>22</v>
      </c>
      <c r="M4212">
        <v>2</v>
      </c>
      <c r="N4212">
        <v>0</v>
      </c>
      <c r="O4212">
        <v>0</v>
      </c>
      <c r="P4212">
        <v>2</v>
      </c>
      <c r="Q4212">
        <v>58</v>
      </c>
      <c r="R4212">
        <v>70</v>
      </c>
      <c r="S4212">
        <v>38</v>
      </c>
      <c r="T4212">
        <v>27</v>
      </c>
      <c r="U4212">
        <v>10</v>
      </c>
      <c r="V4212">
        <v>59</v>
      </c>
      <c r="W4212">
        <v>4</v>
      </c>
      <c r="X4212" s="2">
        <v>0.29299999999999998</v>
      </c>
    </row>
    <row r="4213" spans="1:24" x14ac:dyDescent="0.25">
      <c r="A4213" t="str">
        <f t="shared" si="198"/>
        <v/>
      </c>
      <c r="B4213" t="str">
        <f t="shared" si="196"/>
        <v/>
      </c>
      <c r="C4213" t="str">
        <f t="shared" si="197"/>
        <v/>
      </c>
      <c r="D4213">
        <v>2026</v>
      </c>
      <c r="E4213" t="s">
        <v>10585</v>
      </c>
      <c r="F4213" t="s">
        <v>4463</v>
      </c>
      <c r="G4213" t="s">
        <v>37</v>
      </c>
      <c r="H4213" t="s">
        <v>64</v>
      </c>
      <c r="I4213">
        <v>1</v>
      </c>
      <c r="J4213">
        <v>0</v>
      </c>
      <c r="K4213" s="29">
        <v>0</v>
      </c>
      <c r="L4213">
        <v>3</v>
      </c>
      <c r="M4213">
        <v>0</v>
      </c>
      <c r="N4213">
        <v>0</v>
      </c>
      <c r="O4213">
        <v>0</v>
      </c>
      <c r="P4213">
        <v>0</v>
      </c>
      <c r="Q4213">
        <v>6</v>
      </c>
      <c r="R4213">
        <v>4</v>
      </c>
      <c r="S4213">
        <v>2</v>
      </c>
      <c r="T4213">
        <v>0</v>
      </c>
      <c r="U4213">
        <v>1</v>
      </c>
      <c r="V4213">
        <v>10</v>
      </c>
      <c r="W4213">
        <v>1</v>
      </c>
      <c r="X4213" s="2">
        <v>0.19</v>
      </c>
    </row>
    <row r="4214" spans="1:24" x14ac:dyDescent="0.25">
      <c r="A4214" t="str">
        <f t="shared" si="198"/>
        <v/>
      </c>
      <c r="B4214" t="str">
        <f t="shared" si="196"/>
        <v/>
      </c>
      <c r="C4214" t="str">
        <f t="shared" si="197"/>
        <v/>
      </c>
      <c r="D4214">
        <v>2026</v>
      </c>
      <c r="E4214" t="s">
        <v>10586</v>
      </c>
      <c r="F4214" t="s">
        <v>4463</v>
      </c>
      <c r="G4214" t="s">
        <v>37</v>
      </c>
      <c r="H4214" t="s">
        <v>64</v>
      </c>
      <c r="I4214">
        <v>5</v>
      </c>
      <c r="J4214">
        <v>0</v>
      </c>
      <c r="K4214" s="29">
        <v>3.86</v>
      </c>
      <c r="L4214">
        <v>5</v>
      </c>
      <c r="M4214">
        <v>5</v>
      </c>
      <c r="N4214">
        <v>0</v>
      </c>
      <c r="O4214">
        <v>0</v>
      </c>
      <c r="P4214">
        <v>0</v>
      </c>
      <c r="Q4214">
        <v>28</v>
      </c>
      <c r="R4214">
        <v>24</v>
      </c>
      <c r="S4214">
        <v>12</v>
      </c>
      <c r="T4214">
        <v>12</v>
      </c>
      <c r="U4214">
        <v>5</v>
      </c>
      <c r="V4214">
        <v>35</v>
      </c>
      <c r="W4214">
        <v>0</v>
      </c>
      <c r="X4214" s="2">
        <v>0.22900000000000001</v>
      </c>
    </row>
    <row r="4215" spans="1:24" x14ac:dyDescent="0.25">
      <c r="A4215">
        <f t="shared" si="198"/>
        <v>1</v>
      </c>
      <c r="B4215" t="str">
        <f t="shared" si="196"/>
        <v/>
      </c>
      <c r="C4215">
        <f t="shared" si="197"/>
        <v>1</v>
      </c>
      <c r="D4215">
        <v>2026</v>
      </c>
      <c r="E4215" t="s">
        <v>5659</v>
      </c>
      <c r="F4215" t="s">
        <v>4463</v>
      </c>
      <c r="G4215" t="s">
        <v>29</v>
      </c>
      <c r="H4215" t="s">
        <v>64</v>
      </c>
      <c r="I4215">
        <v>3</v>
      </c>
      <c r="J4215">
        <v>1</v>
      </c>
      <c r="K4215" s="29">
        <v>4.17</v>
      </c>
      <c r="L4215">
        <v>23</v>
      </c>
      <c r="M4215">
        <v>1</v>
      </c>
      <c r="N4215">
        <v>0</v>
      </c>
      <c r="O4215">
        <v>0</v>
      </c>
      <c r="P4215">
        <v>5</v>
      </c>
      <c r="Q4215">
        <v>45.1</v>
      </c>
      <c r="R4215">
        <v>55</v>
      </c>
      <c r="S4215">
        <v>26</v>
      </c>
      <c r="T4215">
        <v>21</v>
      </c>
      <c r="U4215">
        <v>21</v>
      </c>
      <c r="V4215">
        <v>39</v>
      </c>
      <c r="W4215">
        <v>6</v>
      </c>
      <c r="X4215" s="2">
        <v>0.30199999999999999</v>
      </c>
    </row>
    <row r="4216" spans="1:24" x14ac:dyDescent="0.25">
      <c r="A4216" t="str">
        <f t="shared" si="198"/>
        <v/>
      </c>
      <c r="B4216" t="str">
        <f t="shared" si="196"/>
        <v/>
      </c>
      <c r="C4216" t="str">
        <f t="shared" si="197"/>
        <v/>
      </c>
      <c r="D4216">
        <v>2026</v>
      </c>
      <c r="E4216" t="s">
        <v>10587</v>
      </c>
      <c r="F4216" t="s">
        <v>4463</v>
      </c>
      <c r="G4216" t="s">
        <v>37</v>
      </c>
      <c r="H4216" t="s">
        <v>64</v>
      </c>
      <c r="I4216">
        <v>0</v>
      </c>
      <c r="J4216">
        <v>0</v>
      </c>
      <c r="K4216" s="29">
        <v>4.82</v>
      </c>
      <c r="L4216">
        <v>12</v>
      </c>
      <c r="M4216">
        <v>3</v>
      </c>
      <c r="N4216">
        <v>0</v>
      </c>
      <c r="O4216">
        <v>0</v>
      </c>
      <c r="P4216">
        <v>0</v>
      </c>
      <c r="Q4216">
        <v>28</v>
      </c>
      <c r="R4216">
        <v>26</v>
      </c>
      <c r="S4216">
        <v>17</v>
      </c>
      <c r="T4216">
        <v>15</v>
      </c>
      <c r="U4216">
        <v>14</v>
      </c>
      <c r="V4216">
        <v>15</v>
      </c>
      <c r="W4216">
        <v>1</v>
      </c>
      <c r="X4216" s="2">
        <v>0.24099999999999999</v>
      </c>
    </row>
    <row r="4217" spans="1:24" x14ac:dyDescent="0.25">
      <c r="A4217" t="str">
        <f t="shared" si="198"/>
        <v/>
      </c>
      <c r="B4217" t="str">
        <f t="shared" si="196"/>
        <v/>
      </c>
      <c r="C4217">
        <f t="shared" si="197"/>
        <v>1</v>
      </c>
      <c r="D4217">
        <v>2026</v>
      </c>
      <c r="E4217" t="s">
        <v>1299</v>
      </c>
      <c r="F4217" t="s">
        <v>4463</v>
      </c>
      <c r="G4217" t="s">
        <v>37</v>
      </c>
      <c r="H4217" t="s">
        <v>64</v>
      </c>
      <c r="I4217">
        <v>0</v>
      </c>
      <c r="J4217">
        <v>0</v>
      </c>
      <c r="K4217" s="29">
        <v>5.4</v>
      </c>
      <c r="L4217">
        <v>8</v>
      </c>
      <c r="M4217">
        <v>0</v>
      </c>
      <c r="N4217">
        <v>0</v>
      </c>
      <c r="O4217">
        <v>0</v>
      </c>
      <c r="P4217">
        <v>0</v>
      </c>
      <c r="Q4217">
        <v>6.2</v>
      </c>
      <c r="R4217">
        <v>8</v>
      </c>
      <c r="S4217">
        <v>4</v>
      </c>
      <c r="T4217">
        <v>4</v>
      </c>
      <c r="U4217">
        <v>7</v>
      </c>
      <c r="V4217">
        <v>2</v>
      </c>
      <c r="W4217">
        <v>1</v>
      </c>
      <c r="X4217" s="2">
        <v>0.29599999999999999</v>
      </c>
    </row>
    <row r="4218" spans="1:24" x14ac:dyDescent="0.25">
      <c r="A4218" t="str">
        <f t="shared" si="198"/>
        <v/>
      </c>
      <c r="B4218" t="str">
        <f t="shared" si="196"/>
        <v/>
      </c>
      <c r="C4218" t="str">
        <f t="shared" si="197"/>
        <v/>
      </c>
      <c r="D4218">
        <v>2026</v>
      </c>
      <c r="E4218" t="s">
        <v>10588</v>
      </c>
      <c r="F4218" t="s">
        <v>4463</v>
      </c>
      <c r="G4218" t="s">
        <v>47</v>
      </c>
      <c r="H4218" t="s">
        <v>64</v>
      </c>
      <c r="I4218">
        <v>0</v>
      </c>
      <c r="J4218">
        <v>0</v>
      </c>
      <c r="K4218" s="29">
        <v>6.28</v>
      </c>
      <c r="L4218">
        <v>12</v>
      </c>
      <c r="M4218">
        <v>1</v>
      </c>
      <c r="N4218">
        <v>0</v>
      </c>
      <c r="O4218">
        <v>0</v>
      </c>
      <c r="P4218">
        <v>0</v>
      </c>
      <c r="Q4218">
        <v>14.1</v>
      </c>
      <c r="R4218">
        <v>16</v>
      </c>
      <c r="S4218">
        <v>11</v>
      </c>
      <c r="T4218">
        <v>10</v>
      </c>
      <c r="U4218">
        <v>7</v>
      </c>
      <c r="V4218">
        <v>6</v>
      </c>
      <c r="W4218">
        <v>0</v>
      </c>
      <c r="X4218" s="2">
        <v>0.29099999999999998</v>
      </c>
    </row>
    <row r="4219" spans="1:24" x14ac:dyDescent="0.25">
      <c r="A4219" t="str">
        <f t="shared" si="198"/>
        <v/>
      </c>
      <c r="B4219" t="str">
        <f t="shared" si="196"/>
        <v/>
      </c>
      <c r="C4219" t="str">
        <f t="shared" si="197"/>
        <v/>
      </c>
      <c r="D4219">
        <v>2026</v>
      </c>
      <c r="E4219" t="s">
        <v>10589</v>
      </c>
      <c r="F4219" t="s">
        <v>4463</v>
      </c>
      <c r="G4219" t="s">
        <v>47</v>
      </c>
      <c r="H4219" t="s">
        <v>64</v>
      </c>
      <c r="I4219">
        <v>2</v>
      </c>
      <c r="J4219">
        <v>2</v>
      </c>
      <c r="K4219" s="29">
        <v>6.38</v>
      </c>
      <c r="L4219">
        <v>15</v>
      </c>
      <c r="M4219">
        <v>1</v>
      </c>
      <c r="N4219">
        <v>0</v>
      </c>
      <c r="O4219">
        <v>0</v>
      </c>
      <c r="P4219">
        <v>0</v>
      </c>
      <c r="Q4219">
        <v>18.100000000000001</v>
      </c>
      <c r="R4219">
        <v>20</v>
      </c>
      <c r="S4219">
        <v>14</v>
      </c>
      <c r="T4219">
        <v>13</v>
      </c>
      <c r="U4219">
        <v>10</v>
      </c>
      <c r="V4219">
        <v>14</v>
      </c>
      <c r="W4219">
        <v>4</v>
      </c>
      <c r="X4219" s="2">
        <v>0.27800000000000002</v>
      </c>
    </row>
    <row r="4220" spans="1:24" x14ac:dyDescent="0.25">
      <c r="A4220" t="str">
        <f t="shared" si="198"/>
        <v/>
      </c>
      <c r="B4220" t="str">
        <f t="shared" si="196"/>
        <v/>
      </c>
      <c r="C4220" t="str">
        <f t="shared" si="197"/>
        <v/>
      </c>
      <c r="D4220">
        <v>2026</v>
      </c>
      <c r="E4220" t="s">
        <v>10590</v>
      </c>
      <c r="F4220" t="s">
        <v>4463</v>
      </c>
      <c r="G4220" t="s">
        <v>24</v>
      </c>
      <c r="H4220" t="s">
        <v>64</v>
      </c>
      <c r="I4220">
        <v>1</v>
      </c>
      <c r="J4220">
        <v>2</v>
      </c>
      <c r="K4220" s="29">
        <v>6.51</v>
      </c>
      <c r="L4220">
        <v>17</v>
      </c>
      <c r="M4220">
        <v>4</v>
      </c>
      <c r="N4220">
        <v>0</v>
      </c>
      <c r="O4220">
        <v>0</v>
      </c>
      <c r="P4220">
        <v>2</v>
      </c>
      <c r="Q4220">
        <v>27.2</v>
      </c>
      <c r="R4220">
        <v>34</v>
      </c>
      <c r="S4220">
        <v>23</v>
      </c>
      <c r="T4220">
        <v>20</v>
      </c>
      <c r="U4220">
        <v>11</v>
      </c>
      <c r="V4220">
        <v>29</v>
      </c>
      <c r="W4220">
        <v>3</v>
      </c>
      <c r="X4220" s="2">
        <v>0.29299999999999998</v>
      </c>
    </row>
    <row r="4221" spans="1:24" x14ac:dyDescent="0.25">
      <c r="A4221" t="str">
        <f t="shared" si="198"/>
        <v/>
      </c>
      <c r="B4221" t="str">
        <f t="shared" si="196"/>
        <v/>
      </c>
      <c r="C4221" t="str">
        <f t="shared" si="197"/>
        <v/>
      </c>
      <c r="D4221">
        <v>2026</v>
      </c>
      <c r="E4221" t="s">
        <v>10591</v>
      </c>
      <c r="F4221" t="s">
        <v>4463</v>
      </c>
      <c r="G4221" t="s">
        <v>24</v>
      </c>
      <c r="H4221" t="s">
        <v>64</v>
      </c>
      <c r="I4221">
        <v>0</v>
      </c>
      <c r="J4221">
        <v>1</v>
      </c>
      <c r="K4221" s="29">
        <v>7.31</v>
      </c>
      <c r="L4221">
        <v>15</v>
      </c>
      <c r="M4221">
        <v>0</v>
      </c>
      <c r="N4221">
        <v>0</v>
      </c>
      <c r="O4221">
        <v>0</v>
      </c>
      <c r="P4221">
        <v>0</v>
      </c>
      <c r="Q4221">
        <v>16</v>
      </c>
      <c r="R4221">
        <v>23</v>
      </c>
      <c r="S4221">
        <v>18</v>
      </c>
      <c r="T4221">
        <v>13</v>
      </c>
      <c r="U4221">
        <v>7</v>
      </c>
      <c r="V4221">
        <v>22</v>
      </c>
      <c r="W4221">
        <v>1</v>
      </c>
      <c r="X4221" s="2">
        <v>0.34300000000000003</v>
      </c>
    </row>
    <row r="4222" spans="1:24" x14ac:dyDescent="0.25">
      <c r="A4222" t="str">
        <f t="shared" si="198"/>
        <v/>
      </c>
      <c r="B4222" t="str">
        <f t="shared" si="196"/>
        <v/>
      </c>
      <c r="C4222" t="str">
        <f t="shared" si="197"/>
        <v/>
      </c>
      <c r="D4222">
        <v>2026</v>
      </c>
      <c r="E4222" t="s">
        <v>4484</v>
      </c>
      <c r="F4222" t="s">
        <v>4463</v>
      </c>
      <c r="G4222" t="s">
        <v>24</v>
      </c>
      <c r="H4222" t="s">
        <v>64</v>
      </c>
      <c r="I4222">
        <v>0</v>
      </c>
      <c r="J4222">
        <v>2</v>
      </c>
      <c r="K4222" s="29">
        <v>7.71</v>
      </c>
      <c r="L4222">
        <v>10</v>
      </c>
      <c r="M4222">
        <v>2</v>
      </c>
      <c r="N4222">
        <v>0</v>
      </c>
      <c r="O4222">
        <v>0</v>
      </c>
      <c r="P4222">
        <v>0</v>
      </c>
      <c r="Q4222">
        <v>14</v>
      </c>
      <c r="R4222">
        <v>15</v>
      </c>
      <c r="S4222">
        <v>14</v>
      </c>
      <c r="T4222">
        <v>12</v>
      </c>
      <c r="U4222">
        <v>6</v>
      </c>
      <c r="V4222">
        <v>9</v>
      </c>
      <c r="W4222">
        <v>5</v>
      </c>
      <c r="X4222" s="2">
        <v>0.28799999999999998</v>
      </c>
    </row>
    <row r="4223" spans="1:24" x14ac:dyDescent="0.25">
      <c r="A4223">
        <f t="shared" si="198"/>
        <v>1</v>
      </c>
      <c r="B4223" t="str">
        <f t="shared" si="196"/>
        <v/>
      </c>
      <c r="C4223" t="str">
        <f t="shared" si="197"/>
        <v/>
      </c>
      <c r="D4223">
        <v>2026</v>
      </c>
      <c r="E4223" t="s">
        <v>10592</v>
      </c>
      <c r="F4223" t="s">
        <v>4463</v>
      </c>
      <c r="G4223" t="s">
        <v>29</v>
      </c>
      <c r="H4223" t="s">
        <v>64</v>
      </c>
      <c r="I4223">
        <v>2</v>
      </c>
      <c r="J4223">
        <v>2</v>
      </c>
      <c r="K4223" s="29">
        <v>8.31</v>
      </c>
      <c r="L4223">
        <v>10</v>
      </c>
      <c r="M4223">
        <v>4</v>
      </c>
      <c r="N4223">
        <v>0</v>
      </c>
      <c r="O4223">
        <v>0</v>
      </c>
      <c r="P4223">
        <v>0</v>
      </c>
      <c r="Q4223">
        <v>17.100000000000001</v>
      </c>
      <c r="R4223">
        <v>24</v>
      </c>
      <c r="S4223">
        <v>18</v>
      </c>
      <c r="T4223">
        <v>16</v>
      </c>
      <c r="U4223">
        <v>7</v>
      </c>
      <c r="V4223">
        <v>14</v>
      </c>
      <c r="W4223">
        <v>1</v>
      </c>
      <c r="X4223" s="2">
        <v>0.32</v>
      </c>
    </row>
    <row r="4224" spans="1:24" x14ac:dyDescent="0.25">
      <c r="A4224">
        <f t="shared" si="198"/>
        <v>1</v>
      </c>
      <c r="B4224" t="str">
        <f t="shared" si="196"/>
        <v/>
      </c>
      <c r="C4224">
        <f t="shared" si="197"/>
        <v>1</v>
      </c>
      <c r="D4224">
        <v>2026</v>
      </c>
      <c r="E4224" t="s">
        <v>5868</v>
      </c>
      <c r="F4224" t="s">
        <v>4463</v>
      </c>
      <c r="G4224" t="s">
        <v>29</v>
      </c>
      <c r="H4224" t="s">
        <v>64</v>
      </c>
      <c r="I4224">
        <v>1</v>
      </c>
      <c r="J4224">
        <v>3</v>
      </c>
      <c r="K4224" s="29">
        <v>8.36</v>
      </c>
      <c r="L4224">
        <v>14</v>
      </c>
      <c r="M4224">
        <v>5</v>
      </c>
      <c r="N4224">
        <v>0</v>
      </c>
      <c r="O4224">
        <v>0</v>
      </c>
      <c r="P4224">
        <v>1</v>
      </c>
      <c r="Q4224">
        <v>28</v>
      </c>
      <c r="R4224">
        <v>36</v>
      </c>
      <c r="S4224">
        <v>27</v>
      </c>
      <c r="T4224">
        <v>26</v>
      </c>
      <c r="U4224">
        <v>12</v>
      </c>
      <c r="V4224">
        <v>33</v>
      </c>
      <c r="W4224">
        <v>11</v>
      </c>
      <c r="X4224" s="2">
        <v>0.31</v>
      </c>
    </row>
    <row r="4225" spans="1:24" x14ac:dyDescent="0.25">
      <c r="A4225" t="str">
        <f t="shared" si="198"/>
        <v/>
      </c>
      <c r="B4225" t="str">
        <f t="shared" si="196"/>
        <v/>
      </c>
      <c r="C4225" t="str">
        <f t="shared" si="197"/>
        <v/>
      </c>
      <c r="D4225">
        <v>2026</v>
      </c>
      <c r="E4225" t="s">
        <v>10593</v>
      </c>
      <c r="F4225" t="s">
        <v>4463</v>
      </c>
      <c r="G4225" t="s">
        <v>47</v>
      </c>
      <c r="H4225" t="s">
        <v>64</v>
      </c>
      <c r="I4225">
        <v>0</v>
      </c>
      <c r="J4225">
        <v>1</v>
      </c>
      <c r="K4225" s="29">
        <v>8.7100000000000009</v>
      </c>
      <c r="L4225">
        <v>11</v>
      </c>
      <c r="M4225">
        <v>0</v>
      </c>
      <c r="N4225">
        <v>0</v>
      </c>
      <c r="O4225">
        <v>0</v>
      </c>
      <c r="P4225">
        <v>0</v>
      </c>
      <c r="Q4225">
        <v>10.1</v>
      </c>
      <c r="R4225">
        <v>13</v>
      </c>
      <c r="S4225">
        <v>11</v>
      </c>
      <c r="T4225">
        <v>10</v>
      </c>
      <c r="U4225">
        <v>8</v>
      </c>
      <c r="V4225">
        <v>11</v>
      </c>
      <c r="W4225">
        <v>1</v>
      </c>
      <c r="X4225" s="2">
        <v>0.28299999999999997</v>
      </c>
    </row>
    <row r="4226" spans="1:24" x14ac:dyDescent="0.25">
      <c r="A4226">
        <f t="shared" si="198"/>
        <v>1</v>
      </c>
      <c r="B4226" t="str">
        <f t="shared" ref="B4226:B4289" si="199">IF(COUNTIFS(Draft_Player,$E4226),COUNTIFS(Draft_Player,$E4226),"")</f>
        <v/>
      </c>
      <c r="C4226" t="str">
        <f t="shared" ref="C4226:C4289" si="200">IF(COUNTIFS(Transfers_Player,$E4226),COUNTIFS(Transfers_Player,$E4226),"")</f>
        <v/>
      </c>
      <c r="D4226">
        <v>2026</v>
      </c>
      <c r="E4226" t="s">
        <v>10594</v>
      </c>
      <c r="F4226" t="s">
        <v>4486</v>
      </c>
      <c r="G4226" t="s">
        <v>29</v>
      </c>
      <c r="H4226" t="s">
        <v>64</v>
      </c>
      <c r="I4226">
        <v>4</v>
      </c>
      <c r="J4226">
        <v>2</v>
      </c>
      <c r="K4226" s="29">
        <v>4.7699999999999996</v>
      </c>
      <c r="L4226">
        <v>16</v>
      </c>
      <c r="M4226">
        <v>15</v>
      </c>
      <c r="N4226">
        <v>1</v>
      </c>
      <c r="O4226">
        <v>1</v>
      </c>
      <c r="P4226">
        <v>0</v>
      </c>
      <c r="Q4226">
        <v>71.2</v>
      </c>
      <c r="R4226">
        <v>60</v>
      </c>
      <c r="S4226">
        <v>42</v>
      </c>
      <c r="T4226">
        <v>38</v>
      </c>
      <c r="U4226">
        <v>27</v>
      </c>
      <c r="V4226">
        <v>72</v>
      </c>
      <c r="W4226">
        <v>9</v>
      </c>
      <c r="X4226" s="2">
        <v>0.22700000000000001</v>
      </c>
    </row>
    <row r="4227" spans="1:24" x14ac:dyDescent="0.25">
      <c r="A4227" t="str">
        <f t="shared" si="198"/>
        <v/>
      </c>
      <c r="B4227" t="str">
        <f t="shared" si="199"/>
        <v/>
      </c>
      <c r="C4227" t="str">
        <f t="shared" si="200"/>
        <v/>
      </c>
      <c r="D4227">
        <v>2026</v>
      </c>
      <c r="E4227" t="s">
        <v>10595</v>
      </c>
      <c r="F4227" t="s">
        <v>4486</v>
      </c>
      <c r="G4227" t="s">
        <v>24</v>
      </c>
      <c r="H4227" t="s">
        <v>64</v>
      </c>
      <c r="I4227">
        <v>3</v>
      </c>
      <c r="J4227">
        <v>7</v>
      </c>
      <c r="K4227" s="29">
        <v>5.47</v>
      </c>
      <c r="L4227">
        <v>15</v>
      </c>
      <c r="M4227">
        <v>15</v>
      </c>
      <c r="N4227">
        <v>0</v>
      </c>
      <c r="O4227">
        <v>0</v>
      </c>
      <c r="P4227">
        <v>0</v>
      </c>
      <c r="Q4227">
        <v>74</v>
      </c>
      <c r="R4227">
        <v>89</v>
      </c>
      <c r="S4227">
        <v>53</v>
      </c>
      <c r="T4227">
        <v>45</v>
      </c>
      <c r="U4227">
        <v>20</v>
      </c>
      <c r="V4227">
        <v>62</v>
      </c>
      <c r="W4227">
        <v>6</v>
      </c>
      <c r="X4227" s="2">
        <v>0.29399999999999998</v>
      </c>
    </row>
    <row r="4228" spans="1:24" x14ac:dyDescent="0.25">
      <c r="A4228" t="str">
        <f t="shared" si="198"/>
        <v/>
      </c>
      <c r="B4228" t="str">
        <f t="shared" si="199"/>
        <v/>
      </c>
      <c r="C4228" t="str">
        <f t="shared" si="200"/>
        <v/>
      </c>
      <c r="D4228">
        <v>2026</v>
      </c>
      <c r="E4228" t="s">
        <v>10596</v>
      </c>
      <c r="F4228" t="s">
        <v>4486</v>
      </c>
      <c r="G4228" t="s">
        <v>37</v>
      </c>
      <c r="H4228" t="s">
        <v>64</v>
      </c>
      <c r="I4228">
        <v>0</v>
      </c>
      <c r="J4228">
        <v>0</v>
      </c>
      <c r="K4228" s="29">
        <v>0</v>
      </c>
      <c r="L4228">
        <v>1</v>
      </c>
      <c r="M4228">
        <v>0</v>
      </c>
      <c r="N4228">
        <v>0</v>
      </c>
      <c r="O4228">
        <v>0</v>
      </c>
      <c r="P4228">
        <v>0</v>
      </c>
      <c r="Q4228">
        <v>0.1</v>
      </c>
      <c r="R4228">
        <v>2</v>
      </c>
      <c r="S4228">
        <v>0</v>
      </c>
      <c r="T4228">
        <v>0</v>
      </c>
      <c r="U4228">
        <v>0</v>
      </c>
      <c r="V4228">
        <v>0</v>
      </c>
      <c r="W4228">
        <v>0</v>
      </c>
      <c r="X4228" s="2">
        <v>0.66700000000000004</v>
      </c>
    </row>
    <row r="4229" spans="1:24" x14ac:dyDescent="0.25">
      <c r="A4229" t="str">
        <f t="shared" si="198"/>
        <v/>
      </c>
      <c r="B4229" t="str">
        <f t="shared" si="199"/>
        <v/>
      </c>
      <c r="C4229" t="str">
        <f t="shared" si="200"/>
        <v/>
      </c>
      <c r="D4229">
        <v>2026</v>
      </c>
      <c r="E4229" t="s">
        <v>10597</v>
      </c>
      <c r="F4229" t="s">
        <v>4486</v>
      </c>
      <c r="G4229" t="s">
        <v>37</v>
      </c>
      <c r="H4229" t="s">
        <v>64</v>
      </c>
      <c r="I4229">
        <v>5</v>
      </c>
      <c r="J4229">
        <v>3</v>
      </c>
      <c r="K4229" s="29">
        <v>3.29</v>
      </c>
      <c r="L4229">
        <v>18</v>
      </c>
      <c r="M4229">
        <v>13</v>
      </c>
      <c r="N4229">
        <v>0</v>
      </c>
      <c r="O4229">
        <v>0</v>
      </c>
      <c r="P4229">
        <v>0</v>
      </c>
      <c r="Q4229">
        <v>52</v>
      </c>
      <c r="R4229">
        <v>47</v>
      </c>
      <c r="S4229">
        <v>22</v>
      </c>
      <c r="T4229">
        <v>19</v>
      </c>
      <c r="U4229">
        <v>36</v>
      </c>
      <c r="V4229">
        <v>37</v>
      </c>
      <c r="W4229">
        <v>6</v>
      </c>
      <c r="X4229" s="2">
        <v>0.24399999999999999</v>
      </c>
    </row>
    <row r="4230" spans="1:24" x14ac:dyDescent="0.25">
      <c r="A4230" t="str">
        <f t="shared" si="198"/>
        <v/>
      </c>
      <c r="B4230" t="str">
        <f t="shared" si="199"/>
        <v/>
      </c>
      <c r="C4230">
        <f t="shared" si="200"/>
        <v>1</v>
      </c>
      <c r="D4230">
        <v>2026</v>
      </c>
      <c r="E4230" t="s">
        <v>7176</v>
      </c>
      <c r="F4230" t="s">
        <v>4486</v>
      </c>
      <c r="G4230" t="s">
        <v>24</v>
      </c>
      <c r="H4230" t="s">
        <v>64</v>
      </c>
      <c r="I4230">
        <v>4</v>
      </c>
      <c r="J4230">
        <v>3</v>
      </c>
      <c r="K4230" s="29">
        <v>3.38</v>
      </c>
      <c r="L4230">
        <v>23</v>
      </c>
      <c r="M4230">
        <v>0</v>
      </c>
      <c r="N4230">
        <v>0</v>
      </c>
      <c r="O4230">
        <v>0</v>
      </c>
      <c r="P4230">
        <v>6</v>
      </c>
      <c r="Q4230">
        <v>34.200000000000003</v>
      </c>
      <c r="R4230">
        <v>28</v>
      </c>
      <c r="S4230">
        <v>14</v>
      </c>
      <c r="T4230">
        <v>13</v>
      </c>
      <c r="U4230">
        <v>13</v>
      </c>
      <c r="V4230">
        <v>37</v>
      </c>
      <c r="W4230">
        <v>2</v>
      </c>
      <c r="X4230" s="2">
        <v>0.215</v>
      </c>
    </row>
    <row r="4231" spans="1:24" x14ac:dyDescent="0.25">
      <c r="A4231">
        <f t="shared" si="198"/>
        <v>1</v>
      </c>
      <c r="B4231" t="str">
        <f t="shared" si="199"/>
        <v/>
      </c>
      <c r="C4231" t="str">
        <f t="shared" si="200"/>
        <v/>
      </c>
      <c r="D4231">
        <v>2026</v>
      </c>
      <c r="E4231" t="s">
        <v>9097</v>
      </c>
      <c r="F4231" t="s">
        <v>4486</v>
      </c>
      <c r="G4231" t="s">
        <v>29</v>
      </c>
      <c r="H4231" t="s">
        <v>64</v>
      </c>
      <c r="I4231">
        <v>3</v>
      </c>
      <c r="J4231">
        <v>0</v>
      </c>
      <c r="K4231" s="29">
        <v>4.38</v>
      </c>
      <c r="L4231">
        <v>12</v>
      </c>
      <c r="M4231">
        <v>0</v>
      </c>
      <c r="N4231">
        <v>0</v>
      </c>
      <c r="O4231">
        <v>0</v>
      </c>
      <c r="P4231">
        <v>1</v>
      </c>
      <c r="Q4231">
        <v>24.2</v>
      </c>
      <c r="R4231">
        <v>24</v>
      </c>
      <c r="S4231">
        <v>14</v>
      </c>
      <c r="T4231">
        <v>12</v>
      </c>
      <c r="U4231">
        <v>15</v>
      </c>
      <c r="V4231">
        <v>31</v>
      </c>
      <c r="W4231">
        <v>2</v>
      </c>
      <c r="X4231" s="2">
        <v>0.247</v>
      </c>
    </row>
    <row r="4232" spans="1:24" x14ac:dyDescent="0.25">
      <c r="A4232" t="str">
        <f t="shared" si="198"/>
        <v/>
      </c>
      <c r="B4232" t="str">
        <f t="shared" si="199"/>
        <v/>
      </c>
      <c r="C4232" t="str">
        <f t="shared" si="200"/>
        <v/>
      </c>
      <c r="D4232">
        <v>2026</v>
      </c>
      <c r="E4232" t="s">
        <v>10598</v>
      </c>
      <c r="F4232" t="s">
        <v>4486</v>
      </c>
      <c r="G4232" t="s">
        <v>37</v>
      </c>
      <c r="H4232" t="s">
        <v>64</v>
      </c>
      <c r="I4232">
        <v>2</v>
      </c>
      <c r="J4232">
        <v>1</v>
      </c>
      <c r="K4232" s="29">
        <v>4.43</v>
      </c>
      <c r="L4232">
        <v>22</v>
      </c>
      <c r="M4232">
        <v>0</v>
      </c>
      <c r="N4232">
        <v>0</v>
      </c>
      <c r="O4232">
        <v>0</v>
      </c>
      <c r="P4232">
        <v>0</v>
      </c>
      <c r="Q4232">
        <v>42.2</v>
      </c>
      <c r="R4232">
        <v>47</v>
      </c>
      <c r="S4232">
        <v>23</v>
      </c>
      <c r="T4232">
        <v>21</v>
      </c>
      <c r="U4232">
        <v>20</v>
      </c>
      <c r="V4232">
        <v>48</v>
      </c>
      <c r="W4232">
        <v>6</v>
      </c>
      <c r="X4232" s="2">
        <v>0.28999999999999998</v>
      </c>
    </row>
    <row r="4233" spans="1:24" x14ac:dyDescent="0.25">
      <c r="A4233">
        <f t="shared" si="198"/>
        <v>1</v>
      </c>
      <c r="B4233" t="str">
        <f t="shared" si="199"/>
        <v/>
      </c>
      <c r="C4233" t="str">
        <f t="shared" si="200"/>
        <v/>
      </c>
      <c r="D4233">
        <v>2026</v>
      </c>
      <c r="E4233" t="s">
        <v>10599</v>
      </c>
      <c r="F4233" t="s">
        <v>4486</v>
      </c>
      <c r="G4233" t="s">
        <v>29</v>
      </c>
      <c r="H4233" t="s">
        <v>64</v>
      </c>
      <c r="I4233">
        <v>1</v>
      </c>
      <c r="J4233">
        <v>1</v>
      </c>
      <c r="K4233" s="29">
        <v>4.7</v>
      </c>
      <c r="L4233">
        <v>17</v>
      </c>
      <c r="M4233">
        <v>0</v>
      </c>
      <c r="N4233">
        <v>0</v>
      </c>
      <c r="O4233">
        <v>0</v>
      </c>
      <c r="P4233">
        <v>3</v>
      </c>
      <c r="Q4233">
        <v>30.2</v>
      </c>
      <c r="R4233">
        <v>31</v>
      </c>
      <c r="S4233">
        <v>17</v>
      </c>
      <c r="T4233">
        <v>16</v>
      </c>
      <c r="U4233">
        <v>10</v>
      </c>
      <c r="V4233">
        <v>27</v>
      </c>
      <c r="W4233">
        <v>5</v>
      </c>
      <c r="X4233" s="2">
        <v>0.26700000000000002</v>
      </c>
    </row>
    <row r="4234" spans="1:24" x14ac:dyDescent="0.25">
      <c r="A4234" t="str">
        <f t="shared" si="198"/>
        <v/>
      </c>
      <c r="B4234" t="str">
        <f t="shared" si="199"/>
        <v/>
      </c>
      <c r="C4234" t="str">
        <f t="shared" si="200"/>
        <v/>
      </c>
      <c r="D4234">
        <v>2026</v>
      </c>
      <c r="E4234" t="s">
        <v>10600</v>
      </c>
      <c r="F4234" t="s">
        <v>4486</v>
      </c>
      <c r="G4234" t="s">
        <v>47</v>
      </c>
      <c r="H4234" t="s">
        <v>64</v>
      </c>
      <c r="I4234">
        <v>1</v>
      </c>
      <c r="J4234">
        <v>1</v>
      </c>
      <c r="K4234" s="29">
        <v>5.58</v>
      </c>
      <c r="L4234">
        <v>20</v>
      </c>
      <c r="M4234">
        <v>2</v>
      </c>
      <c r="N4234">
        <v>0</v>
      </c>
      <c r="O4234">
        <v>0</v>
      </c>
      <c r="P4234">
        <v>0</v>
      </c>
      <c r="Q4234">
        <v>30.2</v>
      </c>
      <c r="R4234">
        <v>34</v>
      </c>
      <c r="S4234">
        <v>19</v>
      </c>
      <c r="T4234">
        <v>19</v>
      </c>
      <c r="U4234">
        <v>19</v>
      </c>
      <c r="V4234">
        <v>29</v>
      </c>
      <c r="W4234">
        <v>4</v>
      </c>
      <c r="X4234" s="2">
        <v>0.28299999999999997</v>
      </c>
    </row>
    <row r="4235" spans="1:24" x14ac:dyDescent="0.25">
      <c r="A4235" t="str">
        <f t="shared" si="198"/>
        <v/>
      </c>
      <c r="B4235" t="str">
        <f t="shared" si="199"/>
        <v/>
      </c>
      <c r="C4235" t="str">
        <f t="shared" si="200"/>
        <v/>
      </c>
      <c r="D4235">
        <v>2026</v>
      </c>
      <c r="E4235" t="s">
        <v>10601</v>
      </c>
      <c r="F4235" t="s">
        <v>4486</v>
      </c>
      <c r="G4235" t="s">
        <v>37</v>
      </c>
      <c r="H4235" t="s">
        <v>64</v>
      </c>
      <c r="I4235">
        <v>2</v>
      </c>
      <c r="J4235">
        <v>2</v>
      </c>
      <c r="K4235" s="29">
        <v>7.12</v>
      </c>
      <c r="L4235">
        <v>16</v>
      </c>
      <c r="M4235">
        <v>6</v>
      </c>
      <c r="N4235">
        <v>0</v>
      </c>
      <c r="O4235">
        <v>0</v>
      </c>
      <c r="P4235">
        <v>0</v>
      </c>
      <c r="Q4235">
        <v>36.200000000000003</v>
      </c>
      <c r="R4235">
        <v>44</v>
      </c>
      <c r="S4235">
        <v>30</v>
      </c>
      <c r="T4235">
        <v>29</v>
      </c>
      <c r="U4235">
        <v>10</v>
      </c>
      <c r="V4235">
        <v>41</v>
      </c>
      <c r="W4235">
        <v>2</v>
      </c>
      <c r="X4235" s="2">
        <v>0.29299999999999998</v>
      </c>
    </row>
    <row r="4236" spans="1:24" x14ac:dyDescent="0.25">
      <c r="A4236">
        <f t="shared" si="198"/>
        <v>1</v>
      </c>
      <c r="B4236" t="str">
        <f t="shared" si="199"/>
        <v/>
      </c>
      <c r="C4236" t="str">
        <f t="shared" si="200"/>
        <v/>
      </c>
      <c r="D4236">
        <v>2026</v>
      </c>
      <c r="E4236" t="s">
        <v>10602</v>
      </c>
      <c r="F4236" t="s">
        <v>4486</v>
      </c>
      <c r="G4236" t="s">
        <v>29</v>
      </c>
      <c r="H4236" t="s">
        <v>64</v>
      </c>
      <c r="I4236">
        <v>2</v>
      </c>
      <c r="J4236">
        <v>0</v>
      </c>
      <c r="K4236" s="29">
        <v>8</v>
      </c>
      <c r="L4236">
        <v>16</v>
      </c>
      <c r="M4236">
        <v>0</v>
      </c>
      <c r="N4236">
        <v>0</v>
      </c>
      <c r="O4236">
        <v>0</v>
      </c>
      <c r="P4236">
        <v>0</v>
      </c>
      <c r="Q4236">
        <v>18</v>
      </c>
      <c r="R4236">
        <v>20</v>
      </c>
      <c r="S4236">
        <v>18</v>
      </c>
      <c r="T4236">
        <v>16</v>
      </c>
      <c r="U4236">
        <v>10</v>
      </c>
      <c r="V4236">
        <v>17</v>
      </c>
      <c r="W4236">
        <v>3</v>
      </c>
      <c r="X4236" s="2">
        <v>0.26700000000000002</v>
      </c>
    </row>
    <row r="4237" spans="1:24" x14ac:dyDescent="0.25">
      <c r="A4237" t="str">
        <f t="shared" si="198"/>
        <v/>
      </c>
      <c r="B4237" t="str">
        <f t="shared" si="199"/>
        <v/>
      </c>
      <c r="C4237" t="str">
        <f t="shared" si="200"/>
        <v/>
      </c>
      <c r="D4237">
        <v>2026</v>
      </c>
      <c r="E4237" t="s">
        <v>10603</v>
      </c>
      <c r="F4237" t="s">
        <v>4486</v>
      </c>
      <c r="G4237" t="s">
        <v>24</v>
      </c>
      <c r="H4237" t="s">
        <v>64</v>
      </c>
      <c r="I4237">
        <v>1</v>
      </c>
      <c r="J4237">
        <v>1</v>
      </c>
      <c r="K4237" s="29">
        <v>9.8800000000000008</v>
      </c>
      <c r="L4237">
        <v>10</v>
      </c>
      <c r="M4237">
        <v>1</v>
      </c>
      <c r="N4237">
        <v>0</v>
      </c>
      <c r="O4237">
        <v>0</v>
      </c>
      <c r="P4237">
        <v>0</v>
      </c>
      <c r="Q4237">
        <v>13.2</v>
      </c>
      <c r="R4237">
        <v>23</v>
      </c>
      <c r="S4237">
        <v>16</v>
      </c>
      <c r="T4237">
        <v>15</v>
      </c>
      <c r="U4237">
        <v>12</v>
      </c>
      <c r="V4237">
        <v>17</v>
      </c>
      <c r="W4237">
        <v>3</v>
      </c>
      <c r="X4237" s="2">
        <v>0.36499999999999999</v>
      </c>
    </row>
    <row r="4238" spans="1:24" x14ac:dyDescent="0.25">
      <c r="A4238" t="str">
        <f t="shared" si="198"/>
        <v/>
      </c>
      <c r="B4238" t="str">
        <f t="shared" si="199"/>
        <v/>
      </c>
      <c r="C4238" t="str">
        <f t="shared" si="200"/>
        <v/>
      </c>
      <c r="D4238">
        <v>2026</v>
      </c>
      <c r="E4238" t="s">
        <v>10604</v>
      </c>
      <c r="F4238" t="s">
        <v>4486</v>
      </c>
      <c r="G4238" t="s">
        <v>47</v>
      </c>
      <c r="H4238" t="s">
        <v>64</v>
      </c>
      <c r="I4238">
        <v>1</v>
      </c>
      <c r="J4238">
        <v>2</v>
      </c>
      <c r="K4238" s="29">
        <v>9.9499999999999993</v>
      </c>
      <c r="L4238">
        <v>8</v>
      </c>
      <c r="M4238">
        <v>3</v>
      </c>
      <c r="N4238">
        <v>0</v>
      </c>
      <c r="O4238">
        <v>0</v>
      </c>
      <c r="P4238">
        <v>0</v>
      </c>
      <c r="Q4238">
        <v>12.2</v>
      </c>
      <c r="R4238">
        <v>15</v>
      </c>
      <c r="S4238">
        <v>15</v>
      </c>
      <c r="T4238">
        <v>14</v>
      </c>
      <c r="U4238">
        <v>10</v>
      </c>
      <c r="V4238">
        <v>8</v>
      </c>
      <c r="W4238">
        <v>4</v>
      </c>
      <c r="X4238" s="2">
        <v>0.32600000000000001</v>
      </c>
    </row>
    <row r="4239" spans="1:24" x14ac:dyDescent="0.25">
      <c r="A4239" t="str">
        <f t="shared" si="198"/>
        <v/>
      </c>
      <c r="B4239" t="str">
        <f t="shared" si="199"/>
        <v/>
      </c>
      <c r="C4239" t="str">
        <f t="shared" si="200"/>
        <v/>
      </c>
      <c r="D4239">
        <v>2026</v>
      </c>
      <c r="E4239" t="s">
        <v>10605</v>
      </c>
      <c r="F4239" t="s">
        <v>4486</v>
      </c>
      <c r="G4239" t="s">
        <v>24</v>
      </c>
      <c r="H4239" t="s">
        <v>64</v>
      </c>
      <c r="I4239">
        <v>1</v>
      </c>
      <c r="J4239">
        <v>1</v>
      </c>
      <c r="K4239" s="29">
        <v>11</v>
      </c>
      <c r="L4239">
        <v>7</v>
      </c>
      <c r="M4239">
        <v>1</v>
      </c>
      <c r="N4239">
        <v>0</v>
      </c>
      <c r="O4239">
        <v>0</v>
      </c>
      <c r="P4239">
        <v>0</v>
      </c>
      <c r="Q4239">
        <v>9</v>
      </c>
      <c r="R4239">
        <v>9</v>
      </c>
      <c r="S4239">
        <v>15</v>
      </c>
      <c r="T4239">
        <v>11</v>
      </c>
      <c r="U4239">
        <v>11</v>
      </c>
      <c r="V4239">
        <v>8</v>
      </c>
      <c r="W4239">
        <v>2</v>
      </c>
      <c r="X4239" s="2">
        <v>0.27300000000000002</v>
      </c>
    </row>
    <row r="4240" spans="1:24" x14ac:dyDescent="0.25">
      <c r="A4240">
        <f t="shared" si="198"/>
        <v>1</v>
      </c>
      <c r="B4240" t="str">
        <f t="shared" si="199"/>
        <v/>
      </c>
      <c r="C4240" t="str">
        <f t="shared" si="200"/>
        <v/>
      </c>
      <c r="D4240">
        <v>2026</v>
      </c>
      <c r="E4240" t="s">
        <v>10606</v>
      </c>
      <c r="F4240" t="s">
        <v>4486</v>
      </c>
      <c r="G4240" t="s">
        <v>29</v>
      </c>
      <c r="H4240" t="s">
        <v>64</v>
      </c>
      <c r="I4240">
        <v>1</v>
      </c>
      <c r="J4240">
        <v>1</v>
      </c>
      <c r="K4240" s="29">
        <v>11.29</v>
      </c>
      <c r="L4240">
        <v>15</v>
      </c>
      <c r="M4240">
        <v>0</v>
      </c>
      <c r="N4240">
        <v>0</v>
      </c>
      <c r="O4240">
        <v>0</v>
      </c>
      <c r="P4240">
        <v>0</v>
      </c>
      <c r="Q4240">
        <v>18.100000000000001</v>
      </c>
      <c r="R4240">
        <v>19</v>
      </c>
      <c r="S4240">
        <v>23</v>
      </c>
      <c r="T4240">
        <v>23</v>
      </c>
      <c r="U4240">
        <v>13</v>
      </c>
      <c r="V4240">
        <v>30</v>
      </c>
      <c r="W4240">
        <v>3</v>
      </c>
      <c r="X4240" s="2">
        <v>0.26</v>
      </c>
    </row>
    <row r="4241" spans="1:24" x14ac:dyDescent="0.25">
      <c r="A4241" t="str">
        <f t="shared" si="198"/>
        <v/>
      </c>
      <c r="B4241" t="str">
        <f t="shared" si="199"/>
        <v/>
      </c>
      <c r="C4241" t="str">
        <f t="shared" si="200"/>
        <v/>
      </c>
      <c r="D4241">
        <v>2026</v>
      </c>
      <c r="E4241" t="s">
        <v>10607</v>
      </c>
      <c r="F4241" t="s">
        <v>4486</v>
      </c>
      <c r="G4241" t="s">
        <v>37</v>
      </c>
      <c r="H4241" t="s">
        <v>64</v>
      </c>
      <c r="I4241">
        <v>0</v>
      </c>
      <c r="J4241">
        <v>0</v>
      </c>
      <c r="K4241" s="29">
        <v>16.2</v>
      </c>
      <c r="L4241">
        <v>5</v>
      </c>
      <c r="M4241">
        <v>0</v>
      </c>
      <c r="N4241">
        <v>0</v>
      </c>
      <c r="O4241">
        <v>0</v>
      </c>
      <c r="P4241">
        <v>0</v>
      </c>
      <c r="Q4241">
        <v>3.1</v>
      </c>
      <c r="R4241">
        <v>6</v>
      </c>
      <c r="S4241">
        <v>7</v>
      </c>
      <c r="T4241">
        <v>6</v>
      </c>
      <c r="U4241">
        <v>5</v>
      </c>
      <c r="V4241">
        <v>3</v>
      </c>
      <c r="W4241">
        <v>1</v>
      </c>
      <c r="X4241" s="2">
        <v>0.4</v>
      </c>
    </row>
    <row r="4242" spans="1:24" x14ac:dyDescent="0.25">
      <c r="A4242">
        <f t="shared" si="198"/>
        <v>1</v>
      </c>
      <c r="B4242" t="str">
        <f t="shared" si="199"/>
        <v/>
      </c>
      <c r="C4242" t="str">
        <f t="shared" si="200"/>
        <v/>
      </c>
      <c r="D4242">
        <v>2026</v>
      </c>
      <c r="E4242" t="s">
        <v>10608</v>
      </c>
      <c r="F4242" t="s">
        <v>4486</v>
      </c>
      <c r="G4242" t="s">
        <v>29</v>
      </c>
      <c r="H4242" t="s">
        <v>64</v>
      </c>
      <c r="I4242">
        <v>0</v>
      </c>
      <c r="J4242">
        <v>0</v>
      </c>
      <c r="K4242" s="29">
        <v>27</v>
      </c>
      <c r="L4242">
        <v>4</v>
      </c>
      <c r="M4242">
        <v>0</v>
      </c>
      <c r="N4242">
        <v>0</v>
      </c>
      <c r="O4242">
        <v>0</v>
      </c>
      <c r="P4242">
        <v>0</v>
      </c>
      <c r="Q4242">
        <v>2.2000000000000002</v>
      </c>
      <c r="R4242">
        <v>7</v>
      </c>
      <c r="S4242">
        <v>8</v>
      </c>
      <c r="T4242">
        <v>8</v>
      </c>
      <c r="U4242">
        <v>4</v>
      </c>
      <c r="V4242">
        <v>0</v>
      </c>
      <c r="W4242">
        <v>1</v>
      </c>
      <c r="X4242" s="2">
        <v>0.5</v>
      </c>
    </row>
    <row r="4243" spans="1:24" x14ac:dyDescent="0.25">
      <c r="A4243" t="str">
        <f t="shared" si="198"/>
        <v/>
      </c>
      <c r="B4243" t="str">
        <f t="shared" si="199"/>
        <v/>
      </c>
      <c r="C4243" t="str">
        <f t="shared" si="200"/>
        <v/>
      </c>
      <c r="D4243">
        <v>2026</v>
      </c>
      <c r="E4243" t="s">
        <v>10609</v>
      </c>
      <c r="F4243" t="s">
        <v>4503</v>
      </c>
      <c r="G4243" t="s">
        <v>37</v>
      </c>
      <c r="H4243" t="s">
        <v>64</v>
      </c>
      <c r="I4243">
        <v>6</v>
      </c>
      <c r="J4243">
        <v>3</v>
      </c>
      <c r="K4243" s="29">
        <v>3.23</v>
      </c>
      <c r="L4243">
        <v>22</v>
      </c>
      <c r="M4243">
        <v>8</v>
      </c>
      <c r="N4243">
        <v>1</v>
      </c>
      <c r="O4243">
        <v>1</v>
      </c>
      <c r="P4243">
        <v>1</v>
      </c>
      <c r="Q4243">
        <v>75.099999999999994</v>
      </c>
      <c r="R4243">
        <v>78</v>
      </c>
      <c r="S4243">
        <v>31</v>
      </c>
      <c r="T4243">
        <v>27</v>
      </c>
      <c r="U4243">
        <v>28</v>
      </c>
      <c r="V4243">
        <v>59</v>
      </c>
      <c r="W4243">
        <v>8</v>
      </c>
      <c r="X4243" s="2">
        <v>0.28399999999999997</v>
      </c>
    </row>
    <row r="4244" spans="1:24" x14ac:dyDescent="0.25">
      <c r="A4244">
        <f t="shared" si="198"/>
        <v>1</v>
      </c>
      <c r="B4244" t="str">
        <f t="shared" si="199"/>
        <v/>
      </c>
      <c r="C4244" t="str">
        <f t="shared" si="200"/>
        <v/>
      </c>
      <c r="D4244">
        <v>2026</v>
      </c>
      <c r="E4244" t="s">
        <v>10610</v>
      </c>
      <c r="F4244" t="s">
        <v>4503</v>
      </c>
      <c r="G4244" t="s">
        <v>32</v>
      </c>
      <c r="H4244" t="s">
        <v>64</v>
      </c>
      <c r="I4244">
        <v>7</v>
      </c>
      <c r="J4244">
        <v>4</v>
      </c>
      <c r="K4244" s="29">
        <v>4.37</v>
      </c>
      <c r="L4244">
        <v>17</v>
      </c>
      <c r="M4244">
        <v>17</v>
      </c>
      <c r="N4244">
        <v>0</v>
      </c>
      <c r="O4244">
        <v>0</v>
      </c>
      <c r="P4244">
        <v>0</v>
      </c>
      <c r="Q4244">
        <v>92.2</v>
      </c>
      <c r="R4244">
        <v>64</v>
      </c>
      <c r="S4244">
        <v>50</v>
      </c>
      <c r="T4244">
        <v>45</v>
      </c>
      <c r="U4244">
        <v>53</v>
      </c>
      <c r="V4244">
        <v>120</v>
      </c>
      <c r="W4244">
        <v>12</v>
      </c>
      <c r="X4244" s="2">
        <v>0.20100000000000001</v>
      </c>
    </row>
    <row r="4245" spans="1:24" x14ac:dyDescent="0.25">
      <c r="A4245">
        <f t="shared" si="198"/>
        <v>1</v>
      </c>
      <c r="B4245" t="str">
        <f t="shared" si="199"/>
        <v/>
      </c>
      <c r="C4245" t="str">
        <f t="shared" si="200"/>
        <v/>
      </c>
      <c r="D4245">
        <v>2026</v>
      </c>
      <c r="E4245" t="s">
        <v>10611</v>
      </c>
      <c r="F4245" t="s">
        <v>4503</v>
      </c>
      <c r="G4245" t="s">
        <v>32</v>
      </c>
      <c r="H4245" t="s">
        <v>64</v>
      </c>
      <c r="I4245">
        <v>0</v>
      </c>
      <c r="J4245">
        <v>0</v>
      </c>
      <c r="K4245" s="29">
        <v>0</v>
      </c>
      <c r="L4245">
        <v>1</v>
      </c>
      <c r="M4245">
        <v>0</v>
      </c>
      <c r="N4245">
        <v>0</v>
      </c>
      <c r="O4245">
        <v>0</v>
      </c>
      <c r="P4245">
        <v>0</v>
      </c>
      <c r="Q4245">
        <v>1</v>
      </c>
      <c r="R4245">
        <v>0</v>
      </c>
      <c r="S4245">
        <v>0</v>
      </c>
      <c r="T4245">
        <v>0</v>
      </c>
      <c r="U4245">
        <v>0</v>
      </c>
      <c r="V4245">
        <v>0</v>
      </c>
      <c r="W4245">
        <v>0</v>
      </c>
      <c r="X4245" s="2">
        <v>0</v>
      </c>
    </row>
    <row r="4246" spans="1:24" x14ac:dyDescent="0.25">
      <c r="A4246">
        <f t="shared" si="198"/>
        <v>1</v>
      </c>
      <c r="B4246" t="str">
        <f t="shared" si="199"/>
        <v/>
      </c>
      <c r="C4246" t="str">
        <f t="shared" si="200"/>
        <v/>
      </c>
      <c r="D4246">
        <v>2026</v>
      </c>
      <c r="E4246" t="s">
        <v>10612</v>
      </c>
      <c r="F4246" t="s">
        <v>4503</v>
      </c>
      <c r="G4246" t="s">
        <v>32</v>
      </c>
      <c r="H4246" t="s">
        <v>64</v>
      </c>
      <c r="I4246">
        <v>0</v>
      </c>
      <c r="J4246">
        <v>0</v>
      </c>
      <c r="K4246" s="29">
        <v>0</v>
      </c>
      <c r="L4246">
        <v>1</v>
      </c>
      <c r="M4246">
        <v>0</v>
      </c>
      <c r="N4246">
        <v>0</v>
      </c>
      <c r="O4246">
        <v>0</v>
      </c>
      <c r="P4246">
        <v>0</v>
      </c>
      <c r="Q4246">
        <v>2.1</v>
      </c>
      <c r="R4246">
        <v>1</v>
      </c>
      <c r="S4246">
        <v>0</v>
      </c>
      <c r="T4246">
        <v>0</v>
      </c>
      <c r="U4246">
        <v>2</v>
      </c>
      <c r="V4246">
        <v>1</v>
      </c>
      <c r="W4246">
        <v>0</v>
      </c>
      <c r="X4246" s="2">
        <v>0.125</v>
      </c>
    </row>
    <row r="4247" spans="1:24" x14ac:dyDescent="0.25">
      <c r="A4247">
        <f t="shared" si="198"/>
        <v>1</v>
      </c>
      <c r="B4247" t="str">
        <f t="shared" si="199"/>
        <v/>
      </c>
      <c r="C4247" t="str">
        <f t="shared" si="200"/>
        <v/>
      </c>
      <c r="D4247">
        <v>2026</v>
      </c>
      <c r="E4247" t="s">
        <v>10613</v>
      </c>
      <c r="F4247" t="s">
        <v>4503</v>
      </c>
      <c r="G4247" t="s">
        <v>32</v>
      </c>
      <c r="H4247" t="s">
        <v>64</v>
      </c>
      <c r="I4247">
        <v>1</v>
      </c>
      <c r="J4247">
        <v>1</v>
      </c>
      <c r="K4247" s="29">
        <v>2.37</v>
      </c>
      <c r="L4247">
        <v>22</v>
      </c>
      <c r="M4247">
        <v>0</v>
      </c>
      <c r="N4247">
        <v>0</v>
      </c>
      <c r="O4247">
        <v>0</v>
      </c>
      <c r="P4247">
        <v>2</v>
      </c>
      <c r="Q4247">
        <v>30.1</v>
      </c>
      <c r="R4247">
        <v>26</v>
      </c>
      <c r="S4247">
        <v>12</v>
      </c>
      <c r="T4247">
        <v>8</v>
      </c>
      <c r="U4247">
        <v>16</v>
      </c>
      <c r="V4247">
        <v>19</v>
      </c>
      <c r="W4247">
        <v>4</v>
      </c>
      <c r="X4247" s="2">
        <v>0.23599999999999999</v>
      </c>
    </row>
    <row r="4248" spans="1:24" x14ac:dyDescent="0.25">
      <c r="A4248" t="str">
        <f t="shared" si="198"/>
        <v/>
      </c>
      <c r="B4248" t="str">
        <f t="shared" si="199"/>
        <v/>
      </c>
      <c r="C4248" t="str">
        <f t="shared" si="200"/>
        <v/>
      </c>
      <c r="D4248">
        <v>2026</v>
      </c>
      <c r="E4248" t="s">
        <v>10614</v>
      </c>
      <c r="F4248" t="s">
        <v>4503</v>
      </c>
      <c r="G4248" t="s">
        <v>37</v>
      </c>
      <c r="H4248" t="s">
        <v>64</v>
      </c>
      <c r="I4248">
        <v>3</v>
      </c>
      <c r="J4248">
        <v>3</v>
      </c>
      <c r="K4248" s="29">
        <v>3.09</v>
      </c>
      <c r="L4248">
        <v>20</v>
      </c>
      <c r="M4248">
        <v>6</v>
      </c>
      <c r="N4248">
        <v>0</v>
      </c>
      <c r="O4248">
        <v>0</v>
      </c>
      <c r="P4248">
        <v>1</v>
      </c>
      <c r="Q4248">
        <v>46.2</v>
      </c>
      <c r="R4248">
        <v>36</v>
      </c>
      <c r="S4248">
        <v>17</v>
      </c>
      <c r="T4248">
        <v>16</v>
      </c>
      <c r="U4248">
        <v>19</v>
      </c>
      <c r="V4248">
        <v>44</v>
      </c>
      <c r="W4248">
        <v>3</v>
      </c>
      <c r="X4248" s="2">
        <v>0.20899999999999999</v>
      </c>
    </row>
    <row r="4249" spans="1:24" x14ac:dyDescent="0.25">
      <c r="A4249">
        <f t="shared" si="198"/>
        <v>1</v>
      </c>
      <c r="B4249" t="str">
        <f t="shared" si="199"/>
        <v/>
      </c>
      <c r="C4249" t="str">
        <f t="shared" si="200"/>
        <v/>
      </c>
      <c r="D4249">
        <v>2026</v>
      </c>
      <c r="E4249" t="s">
        <v>10615</v>
      </c>
      <c r="F4249" t="s">
        <v>4503</v>
      </c>
      <c r="G4249" t="s">
        <v>29</v>
      </c>
      <c r="H4249" t="s">
        <v>64</v>
      </c>
      <c r="I4249">
        <v>3</v>
      </c>
      <c r="J4249">
        <v>2</v>
      </c>
      <c r="K4249" s="29">
        <v>3.25</v>
      </c>
      <c r="L4249">
        <v>20</v>
      </c>
      <c r="M4249">
        <v>0</v>
      </c>
      <c r="N4249">
        <v>0</v>
      </c>
      <c r="O4249">
        <v>0</v>
      </c>
      <c r="P4249">
        <v>1</v>
      </c>
      <c r="Q4249">
        <v>27.2</v>
      </c>
      <c r="R4249">
        <v>20</v>
      </c>
      <c r="S4249">
        <v>12</v>
      </c>
      <c r="T4249">
        <v>10</v>
      </c>
      <c r="U4249">
        <v>11</v>
      </c>
      <c r="V4249">
        <v>14</v>
      </c>
      <c r="W4249">
        <v>5</v>
      </c>
      <c r="X4249" s="2">
        <v>0.21299999999999999</v>
      </c>
    </row>
    <row r="4250" spans="1:24" x14ac:dyDescent="0.25">
      <c r="A4250" t="str">
        <f t="shared" si="198"/>
        <v/>
      </c>
      <c r="B4250" t="str">
        <f t="shared" si="199"/>
        <v/>
      </c>
      <c r="C4250" t="str">
        <f t="shared" si="200"/>
        <v/>
      </c>
      <c r="D4250">
        <v>2026</v>
      </c>
      <c r="E4250" t="s">
        <v>10616</v>
      </c>
      <c r="F4250" t="s">
        <v>4503</v>
      </c>
      <c r="G4250" t="s">
        <v>47</v>
      </c>
      <c r="H4250" t="s">
        <v>64</v>
      </c>
      <c r="I4250">
        <v>0</v>
      </c>
      <c r="J4250">
        <v>0</v>
      </c>
      <c r="K4250" s="29">
        <v>3.86</v>
      </c>
      <c r="L4250">
        <v>1</v>
      </c>
      <c r="M4250">
        <v>0</v>
      </c>
      <c r="N4250">
        <v>0</v>
      </c>
      <c r="O4250">
        <v>0</v>
      </c>
      <c r="P4250">
        <v>0</v>
      </c>
      <c r="Q4250">
        <v>2.1</v>
      </c>
      <c r="R4250">
        <v>1</v>
      </c>
      <c r="S4250">
        <v>1</v>
      </c>
      <c r="T4250">
        <v>1</v>
      </c>
      <c r="U4250">
        <v>1</v>
      </c>
      <c r="V4250">
        <v>2</v>
      </c>
      <c r="W4250">
        <v>0</v>
      </c>
      <c r="X4250" s="2">
        <v>0.125</v>
      </c>
    </row>
    <row r="4251" spans="1:24" x14ac:dyDescent="0.25">
      <c r="A4251" t="str">
        <f t="shared" si="198"/>
        <v/>
      </c>
      <c r="B4251" t="str">
        <f t="shared" si="199"/>
        <v/>
      </c>
      <c r="C4251" t="str">
        <f t="shared" si="200"/>
        <v/>
      </c>
      <c r="D4251">
        <v>2026</v>
      </c>
      <c r="E4251" t="s">
        <v>10617</v>
      </c>
      <c r="F4251" t="s">
        <v>4503</v>
      </c>
      <c r="G4251" t="s">
        <v>37</v>
      </c>
      <c r="H4251" t="s">
        <v>64</v>
      </c>
      <c r="I4251">
        <v>0</v>
      </c>
      <c r="J4251">
        <v>1</v>
      </c>
      <c r="K4251" s="29">
        <v>4.43</v>
      </c>
      <c r="L4251">
        <v>16</v>
      </c>
      <c r="M4251">
        <v>0</v>
      </c>
      <c r="N4251">
        <v>0</v>
      </c>
      <c r="O4251">
        <v>0</v>
      </c>
      <c r="P4251">
        <v>0</v>
      </c>
      <c r="Q4251">
        <v>20.100000000000001</v>
      </c>
      <c r="R4251">
        <v>26</v>
      </c>
      <c r="S4251">
        <v>14</v>
      </c>
      <c r="T4251">
        <v>10</v>
      </c>
      <c r="U4251">
        <v>7</v>
      </c>
      <c r="V4251">
        <v>13</v>
      </c>
      <c r="W4251">
        <v>5</v>
      </c>
      <c r="X4251" s="2">
        <v>0.317</v>
      </c>
    </row>
    <row r="4252" spans="1:24" x14ac:dyDescent="0.25">
      <c r="A4252">
        <f t="shared" si="198"/>
        <v>1</v>
      </c>
      <c r="B4252" t="str">
        <f t="shared" si="199"/>
        <v/>
      </c>
      <c r="C4252" t="str">
        <f t="shared" si="200"/>
        <v/>
      </c>
      <c r="D4252">
        <v>2026</v>
      </c>
      <c r="E4252" t="s">
        <v>4512</v>
      </c>
      <c r="F4252" t="s">
        <v>4503</v>
      </c>
      <c r="G4252" t="s">
        <v>29</v>
      </c>
      <c r="H4252" t="s">
        <v>64</v>
      </c>
      <c r="I4252">
        <v>5</v>
      </c>
      <c r="J4252">
        <v>2</v>
      </c>
      <c r="K4252" s="29">
        <v>5.26</v>
      </c>
      <c r="L4252">
        <v>21</v>
      </c>
      <c r="M4252">
        <v>4</v>
      </c>
      <c r="N4252">
        <v>0</v>
      </c>
      <c r="O4252">
        <v>0</v>
      </c>
      <c r="P4252">
        <v>10</v>
      </c>
      <c r="Q4252">
        <v>53</v>
      </c>
      <c r="R4252">
        <v>54</v>
      </c>
      <c r="S4252">
        <v>32</v>
      </c>
      <c r="T4252">
        <v>31</v>
      </c>
      <c r="U4252">
        <v>21</v>
      </c>
      <c r="V4252">
        <v>73</v>
      </c>
      <c r="W4252">
        <v>9</v>
      </c>
      <c r="X4252" s="2">
        <v>0.25600000000000001</v>
      </c>
    </row>
    <row r="4253" spans="1:24" x14ac:dyDescent="0.25">
      <c r="A4253" t="str">
        <f t="shared" si="198"/>
        <v/>
      </c>
      <c r="B4253" t="str">
        <f t="shared" si="199"/>
        <v/>
      </c>
      <c r="C4253" t="str">
        <f t="shared" si="200"/>
        <v/>
      </c>
      <c r="D4253">
        <v>2026</v>
      </c>
      <c r="E4253" t="s">
        <v>10618</v>
      </c>
      <c r="F4253" t="s">
        <v>4503</v>
      </c>
      <c r="G4253" t="s">
        <v>37</v>
      </c>
      <c r="H4253" t="s">
        <v>64</v>
      </c>
      <c r="I4253">
        <v>2</v>
      </c>
      <c r="J4253">
        <v>2</v>
      </c>
      <c r="K4253" s="29">
        <v>6</v>
      </c>
      <c r="L4253">
        <v>14</v>
      </c>
      <c r="M4253">
        <v>7</v>
      </c>
      <c r="N4253">
        <v>0</v>
      </c>
      <c r="O4253">
        <v>0</v>
      </c>
      <c r="P4253">
        <v>1</v>
      </c>
      <c r="Q4253">
        <v>36</v>
      </c>
      <c r="R4253">
        <v>55</v>
      </c>
      <c r="S4253">
        <v>27</v>
      </c>
      <c r="T4253">
        <v>24</v>
      </c>
      <c r="U4253">
        <v>12</v>
      </c>
      <c r="V4253">
        <v>22</v>
      </c>
      <c r="W4253">
        <v>4</v>
      </c>
      <c r="X4253" s="2">
        <v>0.35299999999999998</v>
      </c>
    </row>
    <row r="4254" spans="1:24" x14ac:dyDescent="0.25">
      <c r="A4254" t="str">
        <f t="shared" si="198"/>
        <v/>
      </c>
      <c r="B4254" t="str">
        <f t="shared" si="199"/>
        <v/>
      </c>
      <c r="C4254" t="str">
        <f t="shared" si="200"/>
        <v/>
      </c>
      <c r="D4254">
        <v>2026</v>
      </c>
      <c r="E4254" t="s">
        <v>10619</v>
      </c>
      <c r="F4254" t="s">
        <v>4503</v>
      </c>
      <c r="G4254" t="s">
        <v>37</v>
      </c>
      <c r="H4254" t="s">
        <v>64</v>
      </c>
      <c r="I4254">
        <v>2</v>
      </c>
      <c r="J4254">
        <v>3</v>
      </c>
      <c r="K4254" s="29">
        <v>6.25</v>
      </c>
      <c r="L4254">
        <v>13</v>
      </c>
      <c r="M4254">
        <v>10</v>
      </c>
      <c r="N4254">
        <v>1</v>
      </c>
      <c r="O4254">
        <v>0</v>
      </c>
      <c r="P4254">
        <v>0</v>
      </c>
      <c r="Q4254">
        <v>44.2</v>
      </c>
      <c r="R4254">
        <v>48</v>
      </c>
      <c r="S4254">
        <v>33</v>
      </c>
      <c r="T4254">
        <v>31</v>
      </c>
      <c r="U4254">
        <v>20</v>
      </c>
      <c r="V4254">
        <v>27</v>
      </c>
      <c r="W4254">
        <v>8</v>
      </c>
      <c r="X4254" s="2">
        <v>0.27400000000000002</v>
      </c>
    </row>
    <row r="4255" spans="1:24" x14ac:dyDescent="0.25">
      <c r="A4255" t="str">
        <f t="shared" si="198"/>
        <v/>
      </c>
      <c r="B4255" t="str">
        <f t="shared" si="199"/>
        <v/>
      </c>
      <c r="C4255" t="str">
        <f t="shared" si="200"/>
        <v/>
      </c>
      <c r="D4255">
        <v>2026</v>
      </c>
      <c r="E4255" t="s">
        <v>10620</v>
      </c>
      <c r="F4255" t="s">
        <v>4503</v>
      </c>
      <c r="G4255" t="s">
        <v>37</v>
      </c>
      <c r="H4255" t="s">
        <v>64</v>
      </c>
      <c r="I4255">
        <v>3</v>
      </c>
      <c r="J4255">
        <v>1</v>
      </c>
      <c r="K4255" s="29">
        <v>6.62</v>
      </c>
      <c r="L4255">
        <v>30</v>
      </c>
      <c r="M4255">
        <v>1</v>
      </c>
      <c r="N4255">
        <v>0</v>
      </c>
      <c r="O4255">
        <v>0</v>
      </c>
      <c r="P4255">
        <v>0</v>
      </c>
      <c r="Q4255">
        <v>35.1</v>
      </c>
      <c r="R4255">
        <v>35</v>
      </c>
      <c r="S4255">
        <v>28</v>
      </c>
      <c r="T4255">
        <v>26</v>
      </c>
      <c r="U4255">
        <v>17</v>
      </c>
      <c r="V4255">
        <v>35</v>
      </c>
      <c r="W4255">
        <v>6</v>
      </c>
      <c r="X4255" s="2">
        <v>0.25</v>
      </c>
    </row>
    <row r="4256" spans="1:24" x14ac:dyDescent="0.25">
      <c r="A4256" t="str">
        <f t="shared" si="198"/>
        <v/>
      </c>
      <c r="B4256" t="str">
        <f t="shared" si="199"/>
        <v/>
      </c>
      <c r="C4256" t="str">
        <f t="shared" si="200"/>
        <v/>
      </c>
      <c r="D4256">
        <v>2026</v>
      </c>
      <c r="E4256" t="s">
        <v>10621</v>
      </c>
      <c r="F4256" t="s">
        <v>4503</v>
      </c>
      <c r="G4256" t="s">
        <v>47</v>
      </c>
      <c r="H4256" t="s">
        <v>64</v>
      </c>
      <c r="I4256">
        <v>0</v>
      </c>
      <c r="J4256">
        <v>0</v>
      </c>
      <c r="K4256" s="29">
        <v>7.04</v>
      </c>
      <c r="L4256">
        <v>9</v>
      </c>
      <c r="M4256">
        <v>0</v>
      </c>
      <c r="N4256">
        <v>0</v>
      </c>
      <c r="O4256">
        <v>0</v>
      </c>
      <c r="P4256">
        <v>0</v>
      </c>
      <c r="Q4256">
        <v>7.2</v>
      </c>
      <c r="R4256">
        <v>3</v>
      </c>
      <c r="S4256">
        <v>6</v>
      </c>
      <c r="T4256">
        <v>6</v>
      </c>
      <c r="U4256">
        <v>6</v>
      </c>
      <c r="V4256">
        <v>7</v>
      </c>
      <c r="W4256">
        <v>4</v>
      </c>
      <c r="X4256" s="2">
        <v>0.115</v>
      </c>
    </row>
    <row r="4257" spans="1:24" x14ac:dyDescent="0.25">
      <c r="A4257" t="str">
        <f t="shared" si="198"/>
        <v/>
      </c>
      <c r="B4257" t="str">
        <f t="shared" si="199"/>
        <v/>
      </c>
      <c r="C4257" t="str">
        <f t="shared" si="200"/>
        <v/>
      </c>
      <c r="D4257">
        <v>2026</v>
      </c>
      <c r="E4257" t="s">
        <v>10622</v>
      </c>
      <c r="F4257" t="s">
        <v>4503</v>
      </c>
      <c r="G4257" t="s">
        <v>47</v>
      </c>
      <c r="H4257" t="s">
        <v>64</v>
      </c>
      <c r="I4257">
        <v>4</v>
      </c>
      <c r="J4257">
        <v>1</v>
      </c>
      <c r="K4257" s="29">
        <v>7.77</v>
      </c>
      <c r="L4257">
        <v>11</v>
      </c>
      <c r="M4257">
        <v>5</v>
      </c>
      <c r="N4257">
        <v>0</v>
      </c>
      <c r="O4257">
        <v>0</v>
      </c>
      <c r="P4257">
        <v>0</v>
      </c>
      <c r="Q4257">
        <v>22</v>
      </c>
      <c r="R4257">
        <v>29</v>
      </c>
      <c r="S4257">
        <v>20</v>
      </c>
      <c r="T4257">
        <v>19</v>
      </c>
      <c r="U4257">
        <v>15</v>
      </c>
      <c r="V4257">
        <v>22</v>
      </c>
      <c r="W4257">
        <v>3</v>
      </c>
      <c r="X4257" s="2">
        <v>0.312</v>
      </c>
    </row>
    <row r="4258" spans="1:24" x14ac:dyDescent="0.25">
      <c r="A4258">
        <f t="shared" si="198"/>
        <v>1</v>
      </c>
      <c r="B4258" t="str">
        <f t="shared" si="199"/>
        <v/>
      </c>
      <c r="C4258" t="str">
        <f t="shared" si="200"/>
        <v/>
      </c>
      <c r="D4258">
        <v>2026</v>
      </c>
      <c r="E4258" t="s">
        <v>10623</v>
      </c>
      <c r="F4258" t="s">
        <v>4503</v>
      </c>
      <c r="G4258" t="s">
        <v>29</v>
      </c>
      <c r="H4258" t="s">
        <v>64</v>
      </c>
      <c r="I4258">
        <v>0</v>
      </c>
      <c r="J4258">
        <v>1</v>
      </c>
      <c r="K4258" s="29">
        <v>8.49</v>
      </c>
      <c r="L4258">
        <v>12</v>
      </c>
      <c r="M4258">
        <v>0</v>
      </c>
      <c r="N4258">
        <v>0</v>
      </c>
      <c r="O4258">
        <v>0</v>
      </c>
      <c r="P4258">
        <v>0</v>
      </c>
      <c r="Q4258">
        <v>11.2</v>
      </c>
      <c r="R4258">
        <v>19</v>
      </c>
      <c r="S4258">
        <v>14</v>
      </c>
      <c r="T4258">
        <v>11</v>
      </c>
      <c r="U4258">
        <v>4</v>
      </c>
      <c r="V4258">
        <v>6</v>
      </c>
      <c r="W4258">
        <v>5</v>
      </c>
      <c r="X4258" s="2">
        <v>0.35799999999999998</v>
      </c>
    </row>
    <row r="4259" spans="1:24" x14ac:dyDescent="0.25">
      <c r="A4259" t="str">
        <f t="shared" si="198"/>
        <v/>
      </c>
      <c r="B4259" t="str">
        <f t="shared" si="199"/>
        <v/>
      </c>
      <c r="C4259" t="str">
        <f t="shared" si="200"/>
        <v/>
      </c>
      <c r="D4259">
        <v>2026</v>
      </c>
      <c r="E4259" t="s">
        <v>10624</v>
      </c>
      <c r="F4259" t="s">
        <v>4503</v>
      </c>
      <c r="G4259" t="s">
        <v>47</v>
      </c>
      <c r="H4259" t="s">
        <v>64</v>
      </c>
      <c r="I4259">
        <v>0</v>
      </c>
      <c r="J4259">
        <v>1</v>
      </c>
      <c r="K4259" s="29">
        <v>9.6</v>
      </c>
      <c r="L4259">
        <v>11</v>
      </c>
      <c r="M4259">
        <v>4</v>
      </c>
      <c r="N4259">
        <v>0</v>
      </c>
      <c r="O4259">
        <v>0</v>
      </c>
      <c r="P4259">
        <v>0</v>
      </c>
      <c r="Q4259">
        <v>15</v>
      </c>
      <c r="R4259">
        <v>18</v>
      </c>
      <c r="S4259">
        <v>17</v>
      </c>
      <c r="T4259">
        <v>16</v>
      </c>
      <c r="U4259">
        <v>17</v>
      </c>
      <c r="V4259">
        <v>16</v>
      </c>
      <c r="W4259">
        <v>3</v>
      </c>
      <c r="X4259" s="2">
        <v>0.31</v>
      </c>
    </row>
    <row r="4260" spans="1:24" x14ac:dyDescent="0.25">
      <c r="A4260" t="str">
        <f t="shared" si="198"/>
        <v/>
      </c>
      <c r="B4260" t="str">
        <f t="shared" si="199"/>
        <v/>
      </c>
      <c r="C4260" t="str">
        <f t="shared" si="200"/>
        <v/>
      </c>
      <c r="D4260">
        <v>2026</v>
      </c>
      <c r="E4260" t="s">
        <v>10625</v>
      </c>
      <c r="F4260" t="s">
        <v>4503</v>
      </c>
      <c r="G4260" t="s">
        <v>47</v>
      </c>
      <c r="H4260" t="s">
        <v>64</v>
      </c>
      <c r="I4260">
        <v>0</v>
      </c>
      <c r="J4260">
        <v>1</v>
      </c>
      <c r="K4260" s="29">
        <v>12.46</v>
      </c>
      <c r="L4260">
        <v>3</v>
      </c>
      <c r="M4260">
        <v>0</v>
      </c>
      <c r="N4260">
        <v>0</v>
      </c>
      <c r="O4260">
        <v>0</v>
      </c>
      <c r="P4260">
        <v>0</v>
      </c>
      <c r="Q4260">
        <v>4.0999999999999996</v>
      </c>
      <c r="R4260">
        <v>7</v>
      </c>
      <c r="S4260">
        <v>11</v>
      </c>
      <c r="T4260">
        <v>6</v>
      </c>
      <c r="U4260">
        <v>5</v>
      </c>
      <c r="V4260">
        <v>3</v>
      </c>
      <c r="W4260">
        <v>1</v>
      </c>
      <c r="X4260" s="2">
        <v>0.318</v>
      </c>
    </row>
    <row r="4261" spans="1:24" x14ac:dyDescent="0.25">
      <c r="A4261" t="str">
        <f t="shared" si="198"/>
        <v/>
      </c>
      <c r="B4261" t="str">
        <f t="shared" si="199"/>
        <v/>
      </c>
      <c r="C4261" t="str">
        <f t="shared" si="200"/>
        <v/>
      </c>
      <c r="D4261">
        <v>2026</v>
      </c>
      <c r="E4261" t="s">
        <v>10626</v>
      </c>
      <c r="F4261" t="s">
        <v>4503</v>
      </c>
      <c r="G4261" t="s">
        <v>37</v>
      </c>
      <c r="H4261" t="s">
        <v>64</v>
      </c>
      <c r="I4261">
        <v>0</v>
      </c>
      <c r="J4261">
        <v>0</v>
      </c>
      <c r="K4261" s="29">
        <v>27</v>
      </c>
      <c r="L4261">
        <v>7</v>
      </c>
      <c r="M4261">
        <v>0</v>
      </c>
      <c r="N4261">
        <v>0</v>
      </c>
      <c r="O4261">
        <v>0</v>
      </c>
      <c r="P4261">
        <v>0</v>
      </c>
      <c r="Q4261">
        <v>2.2000000000000002</v>
      </c>
      <c r="R4261">
        <v>7</v>
      </c>
      <c r="S4261">
        <v>8</v>
      </c>
      <c r="T4261">
        <v>8</v>
      </c>
      <c r="U4261">
        <v>10</v>
      </c>
      <c r="V4261">
        <v>4</v>
      </c>
      <c r="W4261">
        <v>3</v>
      </c>
      <c r="X4261" s="2">
        <v>0.46700000000000003</v>
      </c>
    </row>
    <row r="4262" spans="1:24" x14ac:dyDescent="0.25">
      <c r="A4262" t="str">
        <f t="shared" ref="A4262:A4325" si="201">IF(OR(G4262="SR", G4262="GR"), 1, "")</f>
        <v/>
      </c>
      <c r="B4262" t="str">
        <f t="shared" si="199"/>
        <v/>
      </c>
      <c r="C4262" t="str">
        <f t="shared" si="200"/>
        <v/>
      </c>
      <c r="D4262">
        <v>2026</v>
      </c>
      <c r="E4262" t="s">
        <v>10627</v>
      </c>
      <c r="F4262" t="s">
        <v>4522</v>
      </c>
      <c r="G4262" t="s">
        <v>37</v>
      </c>
      <c r="H4262" t="s">
        <v>64</v>
      </c>
      <c r="I4262">
        <v>6</v>
      </c>
      <c r="J4262">
        <v>2</v>
      </c>
      <c r="K4262" s="29">
        <v>4</v>
      </c>
      <c r="L4262">
        <v>14</v>
      </c>
      <c r="M4262">
        <v>14</v>
      </c>
      <c r="N4262">
        <v>0</v>
      </c>
      <c r="O4262">
        <v>0</v>
      </c>
      <c r="P4262">
        <v>0</v>
      </c>
      <c r="Q4262">
        <v>72</v>
      </c>
      <c r="R4262">
        <v>67</v>
      </c>
      <c r="S4262">
        <v>37</v>
      </c>
      <c r="T4262">
        <v>32</v>
      </c>
      <c r="U4262">
        <v>36</v>
      </c>
      <c r="V4262">
        <v>78</v>
      </c>
      <c r="W4262">
        <v>11</v>
      </c>
      <c r="X4262" s="2">
        <v>0.25</v>
      </c>
    </row>
    <row r="4263" spans="1:24" x14ac:dyDescent="0.25">
      <c r="A4263" t="str">
        <f t="shared" si="201"/>
        <v/>
      </c>
      <c r="B4263" t="str">
        <f t="shared" si="199"/>
        <v/>
      </c>
      <c r="C4263" t="str">
        <f t="shared" si="200"/>
        <v/>
      </c>
      <c r="D4263">
        <v>2026</v>
      </c>
      <c r="E4263" t="s">
        <v>10628</v>
      </c>
      <c r="F4263" t="s">
        <v>4522</v>
      </c>
      <c r="G4263" t="s">
        <v>37</v>
      </c>
      <c r="H4263" t="s">
        <v>64</v>
      </c>
      <c r="I4263">
        <v>5</v>
      </c>
      <c r="J4263">
        <v>2</v>
      </c>
      <c r="K4263" s="29">
        <v>4.2</v>
      </c>
      <c r="L4263">
        <v>12</v>
      </c>
      <c r="M4263">
        <v>12</v>
      </c>
      <c r="N4263">
        <v>0</v>
      </c>
      <c r="O4263">
        <v>0</v>
      </c>
      <c r="P4263">
        <v>0</v>
      </c>
      <c r="Q4263">
        <v>60</v>
      </c>
      <c r="R4263">
        <v>68</v>
      </c>
      <c r="S4263">
        <v>31</v>
      </c>
      <c r="T4263">
        <v>28</v>
      </c>
      <c r="U4263">
        <v>21</v>
      </c>
      <c r="V4263">
        <v>55</v>
      </c>
      <c r="W4263">
        <v>4</v>
      </c>
      <c r="X4263" s="2">
        <v>0.28599999999999998</v>
      </c>
    </row>
    <row r="4264" spans="1:24" x14ac:dyDescent="0.25">
      <c r="A4264" t="str">
        <f t="shared" si="201"/>
        <v/>
      </c>
      <c r="B4264" t="str">
        <f t="shared" si="199"/>
        <v/>
      </c>
      <c r="C4264" t="str">
        <f t="shared" si="200"/>
        <v/>
      </c>
      <c r="D4264">
        <v>2026</v>
      </c>
      <c r="E4264" t="s">
        <v>10629</v>
      </c>
      <c r="F4264" t="s">
        <v>4522</v>
      </c>
      <c r="G4264" t="s">
        <v>37</v>
      </c>
      <c r="H4264" t="s">
        <v>64</v>
      </c>
      <c r="I4264">
        <v>0</v>
      </c>
      <c r="J4264">
        <v>0</v>
      </c>
      <c r="K4264" s="29">
        <v>1.17</v>
      </c>
      <c r="L4264">
        <v>9</v>
      </c>
      <c r="M4264">
        <v>0</v>
      </c>
      <c r="N4264">
        <v>0</v>
      </c>
      <c r="O4264">
        <v>0</v>
      </c>
      <c r="P4264">
        <v>0</v>
      </c>
      <c r="Q4264">
        <v>7.2</v>
      </c>
      <c r="R4264">
        <v>6</v>
      </c>
      <c r="S4264">
        <v>4</v>
      </c>
      <c r="T4264">
        <v>1</v>
      </c>
      <c r="U4264">
        <v>7</v>
      </c>
      <c r="V4264">
        <v>8</v>
      </c>
      <c r="W4264">
        <v>1</v>
      </c>
      <c r="X4264" s="2">
        <v>0.214</v>
      </c>
    </row>
    <row r="4265" spans="1:24" x14ac:dyDescent="0.25">
      <c r="A4265">
        <f t="shared" si="201"/>
        <v>1</v>
      </c>
      <c r="B4265" t="str">
        <f t="shared" si="199"/>
        <v/>
      </c>
      <c r="C4265" t="str">
        <f t="shared" si="200"/>
        <v/>
      </c>
      <c r="D4265">
        <v>2026</v>
      </c>
      <c r="E4265" t="s">
        <v>10630</v>
      </c>
      <c r="F4265" t="s">
        <v>4522</v>
      </c>
      <c r="G4265" t="s">
        <v>29</v>
      </c>
      <c r="H4265" t="s">
        <v>64</v>
      </c>
      <c r="I4265">
        <v>0</v>
      </c>
      <c r="J4265">
        <v>0</v>
      </c>
      <c r="K4265" s="29">
        <v>2.61</v>
      </c>
      <c r="L4265">
        <v>11</v>
      </c>
      <c r="M4265">
        <v>0</v>
      </c>
      <c r="N4265">
        <v>0</v>
      </c>
      <c r="O4265">
        <v>0</v>
      </c>
      <c r="P4265">
        <v>0</v>
      </c>
      <c r="Q4265">
        <v>10.1</v>
      </c>
      <c r="R4265">
        <v>4</v>
      </c>
      <c r="S4265">
        <v>7</v>
      </c>
      <c r="T4265">
        <v>3</v>
      </c>
      <c r="U4265">
        <v>11</v>
      </c>
      <c r="V4265">
        <v>7</v>
      </c>
      <c r="W4265">
        <v>3</v>
      </c>
      <c r="X4265" s="2">
        <v>0.121</v>
      </c>
    </row>
    <row r="4266" spans="1:24" x14ac:dyDescent="0.25">
      <c r="A4266" t="str">
        <f t="shared" si="201"/>
        <v/>
      </c>
      <c r="B4266" t="str">
        <f t="shared" si="199"/>
        <v/>
      </c>
      <c r="C4266" t="str">
        <f t="shared" si="200"/>
        <v/>
      </c>
      <c r="D4266">
        <v>2026</v>
      </c>
      <c r="E4266" t="s">
        <v>10631</v>
      </c>
      <c r="F4266" t="s">
        <v>4522</v>
      </c>
      <c r="G4266" t="s">
        <v>37</v>
      </c>
      <c r="H4266" t="s">
        <v>64</v>
      </c>
      <c r="I4266">
        <v>3</v>
      </c>
      <c r="J4266">
        <v>1</v>
      </c>
      <c r="K4266" s="29">
        <v>3.22</v>
      </c>
      <c r="L4266">
        <v>12</v>
      </c>
      <c r="M4266">
        <v>1</v>
      </c>
      <c r="N4266">
        <v>0</v>
      </c>
      <c r="O4266">
        <v>0</v>
      </c>
      <c r="P4266">
        <v>0</v>
      </c>
      <c r="Q4266">
        <v>22.1</v>
      </c>
      <c r="R4266">
        <v>20</v>
      </c>
      <c r="S4266">
        <v>8</v>
      </c>
      <c r="T4266">
        <v>8</v>
      </c>
      <c r="U4266">
        <v>8</v>
      </c>
      <c r="V4266">
        <v>19</v>
      </c>
      <c r="W4266">
        <v>1</v>
      </c>
      <c r="X4266" s="2">
        <v>0.23300000000000001</v>
      </c>
    </row>
    <row r="4267" spans="1:24" x14ac:dyDescent="0.25">
      <c r="A4267">
        <f t="shared" si="201"/>
        <v>1</v>
      </c>
      <c r="B4267" t="str">
        <f t="shared" si="199"/>
        <v/>
      </c>
      <c r="C4267" t="str">
        <f t="shared" si="200"/>
        <v/>
      </c>
      <c r="D4267">
        <v>2026</v>
      </c>
      <c r="E4267" t="s">
        <v>10632</v>
      </c>
      <c r="F4267" t="s">
        <v>4522</v>
      </c>
      <c r="G4267" t="s">
        <v>29</v>
      </c>
      <c r="H4267" t="s">
        <v>64</v>
      </c>
      <c r="I4267">
        <v>3</v>
      </c>
      <c r="J4267">
        <v>1</v>
      </c>
      <c r="K4267" s="29">
        <v>3.32</v>
      </c>
      <c r="L4267">
        <v>15</v>
      </c>
      <c r="M4267">
        <v>0</v>
      </c>
      <c r="N4267">
        <v>0</v>
      </c>
      <c r="O4267">
        <v>0</v>
      </c>
      <c r="P4267">
        <v>0</v>
      </c>
      <c r="Q4267">
        <v>19</v>
      </c>
      <c r="R4267">
        <v>14</v>
      </c>
      <c r="S4267">
        <v>10</v>
      </c>
      <c r="T4267">
        <v>7</v>
      </c>
      <c r="U4267">
        <v>10</v>
      </c>
      <c r="V4267">
        <v>16</v>
      </c>
      <c r="W4267">
        <v>7</v>
      </c>
      <c r="X4267" s="2">
        <v>0.20300000000000001</v>
      </c>
    </row>
    <row r="4268" spans="1:24" x14ac:dyDescent="0.25">
      <c r="A4268" t="str">
        <f t="shared" si="201"/>
        <v/>
      </c>
      <c r="B4268" t="str">
        <f t="shared" si="199"/>
        <v/>
      </c>
      <c r="C4268" t="str">
        <f t="shared" si="200"/>
        <v/>
      </c>
      <c r="D4268">
        <v>2026</v>
      </c>
      <c r="E4268" t="s">
        <v>1249</v>
      </c>
      <c r="F4268" t="s">
        <v>4522</v>
      </c>
      <c r="G4268" t="s">
        <v>47</v>
      </c>
      <c r="H4268" t="s">
        <v>64</v>
      </c>
      <c r="I4268">
        <v>4</v>
      </c>
      <c r="J4268">
        <v>3</v>
      </c>
      <c r="K4268" s="29">
        <v>4.47</v>
      </c>
      <c r="L4268">
        <v>15</v>
      </c>
      <c r="M4268">
        <v>10</v>
      </c>
      <c r="N4268">
        <v>0</v>
      </c>
      <c r="O4268">
        <v>0</v>
      </c>
      <c r="P4268">
        <v>0</v>
      </c>
      <c r="Q4268">
        <v>44.1</v>
      </c>
      <c r="R4268">
        <v>47</v>
      </c>
      <c r="S4268">
        <v>26</v>
      </c>
      <c r="T4268">
        <v>22</v>
      </c>
      <c r="U4268">
        <v>16</v>
      </c>
      <c r="V4268">
        <v>47</v>
      </c>
      <c r="W4268">
        <v>7</v>
      </c>
      <c r="X4268" s="2">
        <v>0.26900000000000002</v>
      </c>
    </row>
    <row r="4269" spans="1:24" x14ac:dyDescent="0.25">
      <c r="A4269">
        <f t="shared" si="201"/>
        <v>1</v>
      </c>
      <c r="B4269" t="str">
        <f t="shared" si="199"/>
        <v/>
      </c>
      <c r="C4269" t="str">
        <f t="shared" si="200"/>
        <v/>
      </c>
      <c r="D4269">
        <v>2026</v>
      </c>
      <c r="E4269" t="s">
        <v>10633</v>
      </c>
      <c r="F4269" t="s">
        <v>4522</v>
      </c>
      <c r="G4269" t="s">
        <v>29</v>
      </c>
      <c r="H4269" t="s">
        <v>64</v>
      </c>
      <c r="I4269">
        <v>2</v>
      </c>
      <c r="J4269">
        <v>0</v>
      </c>
      <c r="K4269" s="29">
        <v>4.95</v>
      </c>
      <c r="L4269">
        <v>19</v>
      </c>
      <c r="M4269">
        <v>0</v>
      </c>
      <c r="N4269">
        <v>0</v>
      </c>
      <c r="O4269">
        <v>0</v>
      </c>
      <c r="P4269">
        <v>0</v>
      </c>
      <c r="Q4269">
        <v>20</v>
      </c>
      <c r="R4269">
        <v>26</v>
      </c>
      <c r="S4269">
        <v>18</v>
      </c>
      <c r="T4269">
        <v>11</v>
      </c>
      <c r="U4269">
        <v>12</v>
      </c>
      <c r="V4269">
        <v>19</v>
      </c>
      <c r="W4269">
        <v>7</v>
      </c>
      <c r="X4269" s="2">
        <v>0.31</v>
      </c>
    </row>
    <row r="4270" spans="1:24" x14ac:dyDescent="0.25">
      <c r="A4270">
        <f t="shared" si="201"/>
        <v>1</v>
      </c>
      <c r="B4270" t="str">
        <f t="shared" si="199"/>
        <v/>
      </c>
      <c r="C4270" t="str">
        <f t="shared" si="200"/>
        <v/>
      </c>
      <c r="D4270">
        <v>2026</v>
      </c>
      <c r="E4270" t="s">
        <v>10634</v>
      </c>
      <c r="F4270" t="s">
        <v>4522</v>
      </c>
      <c r="G4270" t="s">
        <v>29</v>
      </c>
      <c r="H4270" t="s">
        <v>64</v>
      </c>
      <c r="I4270">
        <v>0</v>
      </c>
      <c r="J4270">
        <v>0</v>
      </c>
      <c r="K4270" s="29">
        <v>5.5</v>
      </c>
      <c r="L4270">
        <v>15</v>
      </c>
      <c r="M4270">
        <v>0</v>
      </c>
      <c r="N4270">
        <v>0</v>
      </c>
      <c r="O4270">
        <v>0</v>
      </c>
      <c r="P4270">
        <v>0</v>
      </c>
      <c r="Q4270">
        <v>18</v>
      </c>
      <c r="R4270">
        <v>21</v>
      </c>
      <c r="S4270">
        <v>12</v>
      </c>
      <c r="T4270">
        <v>11</v>
      </c>
      <c r="U4270">
        <v>7</v>
      </c>
      <c r="V4270">
        <v>15</v>
      </c>
      <c r="W4270">
        <v>1</v>
      </c>
      <c r="X4270" s="2">
        <v>0.28399999999999997</v>
      </c>
    </row>
    <row r="4271" spans="1:24" x14ac:dyDescent="0.25">
      <c r="A4271" t="str">
        <f t="shared" si="201"/>
        <v/>
      </c>
      <c r="B4271" t="str">
        <f t="shared" si="199"/>
        <v/>
      </c>
      <c r="C4271" t="str">
        <f t="shared" si="200"/>
        <v/>
      </c>
      <c r="D4271">
        <v>2026</v>
      </c>
      <c r="E4271" t="s">
        <v>10635</v>
      </c>
      <c r="F4271" t="s">
        <v>4522</v>
      </c>
      <c r="G4271" t="s">
        <v>47</v>
      </c>
      <c r="H4271" t="s">
        <v>64</v>
      </c>
      <c r="I4271">
        <v>3</v>
      </c>
      <c r="J4271">
        <v>6</v>
      </c>
      <c r="K4271" s="29">
        <v>5.67</v>
      </c>
      <c r="L4271">
        <v>21</v>
      </c>
      <c r="M4271">
        <v>2</v>
      </c>
      <c r="N4271">
        <v>0</v>
      </c>
      <c r="O4271">
        <v>0</v>
      </c>
      <c r="P4271">
        <v>1</v>
      </c>
      <c r="Q4271">
        <v>33.1</v>
      </c>
      <c r="R4271">
        <v>33</v>
      </c>
      <c r="S4271">
        <v>23</v>
      </c>
      <c r="T4271">
        <v>21</v>
      </c>
      <c r="U4271">
        <v>10</v>
      </c>
      <c r="V4271">
        <v>27</v>
      </c>
      <c r="W4271">
        <v>6</v>
      </c>
      <c r="X4271" s="2">
        <v>0.26200000000000001</v>
      </c>
    </row>
    <row r="4272" spans="1:24" x14ac:dyDescent="0.25">
      <c r="A4272" t="str">
        <f t="shared" si="201"/>
        <v/>
      </c>
      <c r="B4272" t="str">
        <f t="shared" si="199"/>
        <v/>
      </c>
      <c r="C4272" t="str">
        <f t="shared" si="200"/>
        <v/>
      </c>
      <c r="D4272">
        <v>2026</v>
      </c>
      <c r="E4272" t="s">
        <v>10636</v>
      </c>
      <c r="F4272" t="s">
        <v>4522</v>
      </c>
      <c r="G4272" t="s">
        <v>47</v>
      </c>
      <c r="H4272" t="s">
        <v>64</v>
      </c>
      <c r="I4272">
        <v>0</v>
      </c>
      <c r="J4272">
        <v>1</v>
      </c>
      <c r="K4272" s="29">
        <v>5.88</v>
      </c>
      <c r="L4272">
        <v>19</v>
      </c>
      <c r="M4272">
        <v>0</v>
      </c>
      <c r="N4272">
        <v>0</v>
      </c>
      <c r="O4272">
        <v>0</v>
      </c>
      <c r="P4272">
        <v>1</v>
      </c>
      <c r="Q4272">
        <v>33.200000000000003</v>
      </c>
      <c r="R4272">
        <v>27</v>
      </c>
      <c r="S4272">
        <v>22</v>
      </c>
      <c r="T4272">
        <v>22</v>
      </c>
      <c r="U4272">
        <v>19</v>
      </c>
      <c r="V4272">
        <v>28</v>
      </c>
      <c r="W4272">
        <v>3</v>
      </c>
      <c r="X4272" s="2">
        <v>0.22700000000000001</v>
      </c>
    </row>
    <row r="4273" spans="1:24" x14ac:dyDescent="0.25">
      <c r="A4273">
        <f t="shared" si="201"/>
        <v>1</v>
      </c>
      <c r="B4273" t="str">
        <f t="shared" si="199"/>
        <v/>
      </c>
      <c r="C4273" t="str">
        <f t="shared" si="200"/>
        <v/>
      </c>
      <c r="D4273">
        <v>2026</v>
      </c>
      <c r="E4273" t="s">
        <v>10637</v>
      </c>
      <c r="F4273" t="s">
        <v>4522</v>
      </c>
      <c r="G4273" t="s">
        <v>29</v>
      </c>
      <c r="H4273" t="s">
        <v>64</v>
      </c>
      <c r="I4273">
        <v>0</v>
      </c>
      <c r="J4273">
        <v>2</v>
      </c>
      <c r="K4273" s="29">
        <v>6.85</v>
      </c>
      <c r="L4273">
        <v>19</v>
      </c>
      <c r="M4273">
        <v>3</v>
      </c>
      <c r="N4273">
        <v>0</v>
      </c>
      <c r="O4273">
        <v>0</v>
      </c>
      <c r="P4273">
        <v>0</v>
      </c>
      <c r="Q4273">
        <v>22.1</v>
      </c>
      <c r="R4273">
        <v>22</v>
      </c>
      <c r="S4273">
        <v>18</v>
      </c>
      <c r="T4273">
        <v>17</v>
      </c>
      <c r="U4273">
        <v>14</v>
      </c>
      <c r="V4273">
        <v>17</v>
      </c>
      <c r="W4273">
        <v>5</v>
      </c>
      <c r="X4273" s="2">
        <v>0.26500000000000001</v>
      </c>
    </row>
    <row r="4274" spans="1:24" x14ac:dyDescent="0.25">
      <c r="A4274" t="str">
        <f t="shared" si="201"/>
        <v/>
      </c>
      <c r="B4274" t="str">
        <f t="shared" si="199"/>
        <v/>
      </c>
      <c r="C4274" t="str">
        <f t="shared" si="200"/>
        <v/>
      </c>
      <c r="D4274">
        <v>2026</v>
      </c>
      <c r="E4274" t="s">
        <v>10638</v>
      </c>
      <c r="F4274" t="s">
        <v>4522</v>
      </c>
      <c r="G4274" t="s">
        <v>47</v>
      </c>
      <c r="H4274" t="s">
        <v>64</v>
      </c>
      <c r="I4274">
        <v>0</v>
      </c>
      <c r="J4274">
        <v>0</v>
      </c>
      <c r="K4274" s="29">
        <v>7.07</v>
      </c>
      <c r="L4274">
        <v>15</v>
      </c>
      <c r="M4274">
        <v>0</v>
      </c>
      <c r="N4274">
        <v>0</v>
      </c>
      <c r="O4274">
        <v>0</v>
      </c>
      <c r="P4274">
        <v>0</v>
      </c>
      <c r="Q4274">
        <v>14</v>
      </c>
      <c r="R4274">
        <v>14</v>
      </c>
      <c r="S4274">
        <v>11</v>
      </c>
      <c r="T4274">
        <v>11</v>
      </c>
      <c r="U4274">
        <v>9</v>
      </c>
      <c r="V4274">
        <v>16</v>
      </c>
      <c r="W4274">
        <v>4</v>
      </c>
      <c r="X4274" s="2">
        <v>0.26900000000000002</v>
      </c>
    </row>
    <row r="4275" spans="1:24" x14ac:dyDescent="0.25">
      <c r="A4275">
        <f t="shared" si="201"/>
        <v>1</v>
      </c>
      <c r="B4275" t="str">
        <f t="shared" si="199"/>
        <v/>
      </c>
      <c r="C4275" t="str">
        <f t="shared" si="200"/>
        <v/>
      </c>
      <c r="D4275">
        <v>2026</v>
      </c>
      <c r="E4275" t="s">
        <v>4521</v>
      </c>
      <c r="F4275" t="s">
        <v>4522</v>
      </c>
      <c r="G4275" t="s">
        <v>29</v>
      </c>
      <c r="H4275" t="s">
        <v>64</v>
      </c>
      <c r="I4275">
        <v>1</v>
      </c>
      <c r="J4275">
        <v>2</v>
      </c>
      <c r="K4275" s="29">
        <v>7.11</v>
      </c>
      <c r="L4275">
        <v>11</v>
      </c>
      <c r="M4275">
        <v>2</v>
      </c>
      <c r="N4275">
        <v>0</v>
      </c>
      <c r="O4275">
        <v>0</v>
      </c>
      <c r="P4275">
        <v>4</v>
      </c>
      <c r="Q4275">
        <v>12.2</v>
      </c>
      <c r="R4275">
        <v>12</v>
      </c>
      <c r="S4275">
        <v>11</v>
      </c>
      <c r="T4275">
        <v>10</v>
      </c>
      <c r="U4275">
        <v>8</v>
      </c>
      <c r="V4275">
        <v>16</v>
      </c>
      <c r="W4275">
        <v>2</v>
      </c>
      <c r="X4275" s="2">
        <v>0.245</v>
      </c>
    </row>
    <row r="4276" spans="1:24" x14ac:dyDescent="0.25">
      <c r="A4276" t="str">
        <f t="shared" si="201"/>
        <v/>
      </c>
      <c r="B4276" t="str">
        <f t="shared" si="199"/>
        <v/>
      </c>
      <c r="C4276" t="str">
        <f t="shared" si="200"/>
        <v/>
      </c>
      <c r="D4276">
        <v>2026</v>
      </c>
      <c r="E4276" t="s">
        <v>10639</v>
      </c>
      <c r="F4276" t="s">
        <v>4522</v>
      </c>
      <c r="G4276" t="s">
        <v>24</v>
      </c>
      <c r="H4276" t="s">
        <v>64</v>
      </c>
      <c r="I4276">
        <v>2</v>
      </c>
      <c r="J4276">
        <v>0</v>
      </c>
      <c r="K4276" s="29">
        <v>7.3</v>
      </c>
      <c r="L4276">
        <v>8</v>
      </c>
      <c r="M4276">
        <v>5</v>
      </c>
      <c r="N4276">
        <v>0</v>
      </c>
      <c r="O4276">
        <v>0</v>
      </c>
      <c r="P4276">
        <v>0</v>
      </c>
      <c r="Q4276">
        <v>12.1</v>
      </c>
      <c r="R4276">
        <v>22</v>
      </c>
      <c r="S4276">
        <v>16</v>
      </c>
      <c r="T4276">
        <v>10</v>
      </c>
      <c r="U4276">
        <v>11</v>
      </c>
      <c r="V4276">
        <v>11</v>
      </c>
      <c r="W4276">
        <v>3</v>
      </c>
      <c r="X4276" s="2">
        <v>0.4</v>
      </c>
    </row>
    <row r="4277" spans="1:24" x14ac:dyDescent="0.25">
      <c r="A4277" t="str">
        <f t="shared" si="201"/>
        <v/>
      </c>
      <c r="B4277" t="str">
        <f t="shared" si="199"/>
        <v/>
      </c>
      <c r="C4277" t="str">
        <f t="shared" si="200"/>
        <v/>
      </c>
      <c r="D4277">
        <v>2026</v>
      </c>
      <c r="E4277" t="s">
        <v>10640</v>
      </c>
      <c r="F4277" t="s">
        <v>4522</v>
      </c>
      <c r="G4277" t="s">
        <v>24</v>
      </c>
      <c r="H4277" t="s">
        <v>64</v>
      </c>
      <c r="I4277">
        <v>0</v>
      </c>
      <c r="J4277">
        <v>2</v>
      </c>
      <c r="K4277" s="29">
        <v>7.66</v>
      </c>
      <c r="L4277">
        <v>16</v>
      </c>
      <c r="M4277">
        <v>2</v>
      </c>
      <c r="N4277">
        <v>0</v>
      </c>
      <c r="O4277">
        <v>0</v>
      </c>
      <c r="P4277">
        <v>1</v>
      </c>
      <c r="Q4277">
        <v>22.1</v>
      </c>
      <c r="R4277">
        <v>31</v>
      </c>
      <c r="S4277">
        <v>22</v>
      </c>
      <c r="T4277">
        <v>19</v>
      </c>
      <c r="U4277">
        <v>7</v>
      </c>
      <c r="V4277">
        <v>16</v>
      </c>
      <c r="W4277">
        <v>6</v>
      </c>
      <c r="X4277" s="2">
        <v>0.33</v>
      </c>
    </row>
    <row r="4278" spans="1:24" x14ac:dyDescent="0.25">
      <c r="A4278" t="str">
        <f t="shared" si="201"/>
        <v/>
      </c>
      <c r="B4278" t="str">
        <f t="shared" si="199"/>
        <v/>
      </c>
      <c r="C4278" t="str">
        <f t="shared" si="200"/>
        <v/>
      </c>
      <c r="D4278">
        <v>2026</v>
      </c>
      <c r="E4278" t="s">
        <v>10641</v>
      </c>
      <c r="F4278" t="s">
        <v>4522</v>
      </c>
      <c r="G4278" t="s">
        <v>47</v>
      </c>
      <c r="H4278" t="s">
        <v>64</v>
      </c>
      <c r="I4278">
        <v>1</v>
      </c>
      <c r="J4278">
        <v>1</v>
      </c>
      <c r="K4278" s="29">
        <v>7.83</v>
      </c>
      <c r="L4278">
        <v>19</v>
      </c>
      <c r="M4278">
        <v>2</v>
      </c>
      <c r="N4278">
        <v>0</v>
      </c>
      <c r="O4278">
        <v>0</v>
      </c>
      <c r="P4278">
        <v>3</v>
      </c>
      <c r="Q4278">
        <v>23</v>
      </c>
      <c r="R4278">
        <v>34</v>
      </c>
      <c r="S4278">
        <v>22</v>
      </c>
      <c r="T4278">
        <v>20</v>
      </c>
      <c r="U4278">
        <v>8</v>
      </c>
      <c r="V4278">
        <v>17</v>
      </c>
      <c r="W4278">
        <v>5</v>
      </c>
      <c r="X4278" s="2">
        <v>0.34</v>
      </c>
    </row>
    <row r="4279" spans="1:24" x14ac:dyDescent="0.25">
      <c r="A4279" t="str">
        <f t="shared" si="201"/>
        <v/>
      </c>
      <c r="B4279" t="str">
        <f t="shared" si="199"/>
        <v/>
      </c>
      <c r="C4279">
        <f t="shared" si="200"/>
        <v>1</v>
      </c>
      <c r="D4279">
        <v>2026</v>
      </c>
      <c r="E4279" t="s">
        <v>6779</v>
      </c>
      <c r="F4279" t="s">
        <v>4522</v>
      </c>
      <c r="G4279" t="s">
        <v>37</v>
      </c>
      <c r="H4279" t="s">
        <v>64</v>
      </c>
      <c r="I4279">
        <v>0</v>
      </c>
      <c r="J4279">
        <v>0</v>
      </c>
      <c r="K4279" s="29">
        <v>10.8</v>
      </c>
      <c r="L4279">
        <v>2</v>
      </c>
      <c r="M4279">
        <v>0</v>
      </c>
      <c r="N4279">
        <v>0</v>
      </c>
      <c r="O4279">
        <v>0</v>
      </c>
      <c r="P4279">
        <v>0</v>
      </c>
      <c r="Q4279">
        <v>1.2</v>
      </c>
      <c r="R4279">
        <v>2</v>
      </c>
      <c r="S4279">
        <v>2</v>
      </c>
      <c r="T4279">
        <v>2</v>
      </c>
      <c r="U4279">
        <v>2</v>
      </c>
      <c r="V4279">
        <v>2</v>
      </c>
      <c r="W4279">
        <v>2</v>
      </c>
      <c r="X4279" s="2">
        <v>0.33300000000000002</v>
      </c>
    </row>
    <row r="4280" spans="1:24" x14ac:dyDescent="0.25">
      <c r="A4280" t="str">
        <f t="shared" si="201"/>
        <v/>
      </c>
      <c r="B4280" t="str">
        <f t="shared" si="199"/>
        <v/>
      </c>
      <c r="C4280" t="str">
        <f t="shared" si="200"/>
        <v/>
      </c>
      <c r="D4280">
        <v>2026</v>
      </c>
      <c r="E4280" t="s">
        <v>10642</v>
      </c>
      <c r="F4280" t="s">
        <v>4539</v>
      </c>
      <c r="G4280" t="s">
        <v>37</v>
      </c>
      <c r="H4280" t="s">
        <v>64</v>
      </c>
      <c r="I4280">
        <v>4</v>
      </c>
      <c r="J4280">
        <v>6</v>
      </c>
      <c r="K4280" s="29">
        <v>6.47</v>
      </c>
      <c r="L4280">
        <v>15</v>
      </c>
      <c r="M4280">
        <v>15</v>
      </c>
      <c r="N4280">
        <v>1</v>
      </c>
      <c r="O4280">
        <v>0</v>
      </c>
      <c r="P4280">
        <v>0</v>
      </c>
      <c r="Q4280">
        <v>80.2</v>
      </c>
      <c r="R4280">
        <v>92</v>
      </c>
      <c r="S4280">
        <v>61</v>
      </c>
      <c r="T4280">
        <v>58</v>
      </c>
      <c r="U4280">
        <v>34</v>
      </c>
      <c r="V4280">
        <v>82</v>
      </c>
      <c r="W4280">
        <v>14</v>
      </c>
      <c r="X4280" s="2">
        <v>0.28899999999999998</v>
      </c>
    </row>
    <row r="4281" spans="1:24" x14ac:dyDescent="0.25">
      <c r="A4281">
        <f t="shared" si="201"/>
        <v>1</v>
      </c>
      <c r="B4281" t="str">
        <f t="shared" si="199"/>
        <v/>
      </c>
      <c r="C4281" t="str">
        <f t="shared" si="200"/>
        <v/>
      </c>
      <c r="D4281">
        <v>2026</v>
      </c>
      <c r="E4281" t="s">
        <v>4547</v>
      </c>
      <c r="F4281" t="s">
        <v>4539</v>
      </c>
      <c r="G4281" t="s">
        <v>29</v>
      </c>
      <c r="H4281" t="s">
        <v>64</v>
      </c>
      <c r="I4281">
        <v>0</v>
      </c>
      <c r="J4281">
        <v>0</v>
      </c>
      <c r="K4281" s="29">
        <v>0</v>
      </c>
      <c r="L4281">
        <v>1</v>
      </c>
      <c r="M4281">
        <v>0</v>
      </c>
      <c r="N4281">
        <v>0</v>
      </c>
      <c r="O4281">
        <v>0</v>
      </c>
      <c r="P4281">
        <v>0</v>
      </c>
      <c r="Q4281">
        <v>0</v>
      </c>
      <c r="R4281">
        <v>1</v>
      </c>
      <c r="S4281">
        <v>0</v>
      </c>
      <c r="T4281">
        <v>0</v>
      </c>
      <c r="U4281">
        <v>2</v>
      </c>
      <c r="V4281">
        <v>1</v>
      </c>
      <c r="W4281">
        <v>1</v>
      </c>
      <c r="X4281" s="2">
        <v>0.5</v>
      </c>
    </row>
    <row r="4282" spans="1:24" x14ac:dyDescent="0.25">
      <c r="A4282">
        <f t="shared" si="201"/>
        <v>1</v>
      </c>
      <c r="B4282" t="str">
        <f t="shared" si="199"/>
        <v/>
      </c>
      <c r="C4282" t="str">
        <f t="shared" si="200"/>
        <v/>
      </c>
      <c r="D4282">
        <v>2026</v>
      </c>
      <c r="E4282" t="s">
        <v>10643</v>
      </c>
      <c r="F4282" t="s">
        <v>4539</v>
      </c>
      <c r="G4282" t="s">
        <v>29</v>
      </c>
      <c r="H4282" t="s">
        <v>64</v>
      </c>
      <c r="I4282">
        <v>0</v>
      </c>
      <c r="J4282">
        <v>0</v>
      </c>
      <c r="K4282" s="29">
        <v>2.08</v>
      </c>
      <c r="L4282">
        <v>3</v>
      </c>
      <c r="M4282">
        <v>0</v>
      </c>
      <c r="N4282">
        <v>0</v>
      </c>
      <c r="O4282">
        <v>0</v>
      </c>
      <c r="P4282">
        <v>0</v>
      </c>
      <c r="Q4282">
        <v>4.0999999999999996</v>
      </c>
      <c r="R4282">
        <v>5</v>
      </c>
      <c r="S4282">
        <v>2</v>
      </c>
      <c r="T4282">
        <v>1</v>
      </c>
      <c r="U4282">
        <v>1</v>
      </c>
      <c r="V4282">
        <v>2</v>
      </c>
      <c r="W4282">
        <v>0</v>
      </c>
      <c r="X4282" s="2">
        <v>0.26300000000000001</v>
      </c>
    </row>
    <row r="4283" spans="1:24" x14ac:dyDescent="0.25">
      <c r="A4283" t="str">
        <f t="shared" si="201"/>
        <v/>
      </c>
      <c r="B4283" t="str">
        <f t="shared" si="199"/>
        <v/>
      </c>
      <c r="C4283" t="str">
        <f t="shared" si="200"/>
        <v/>
      </c>
      <c r="D4283">
        <v>2026</v>
      </c>
      <c r="E4283" t="s">
        <v>10644</v>
      </c>
      <c r="F4283" t="s">
        <v>4539</v>
      </c>
      <c r="G4283" t="s">
        <v>47</v>
      </c>
      <c r="H4283" t="s">
        <v>64</v>
      </c>
      <c r="I4283">
        <v>1</v>
      </c>
      <c r="J4283">
        <v>0</v>
      </c>
      <c r="K4283" s="29">
        <v>4.3</v>
      </c>
      <c r="L4283">
        <v>22</v>
      </c>
      <c r="M4283">
        <v>0</v>
      </c>
      <c r="N4283">
        <v>0</v>
      </c>
      <c r="O4283">
        <v>0</v>
      </c>
      <c r="P4283">
        <v>0</v>
      </c>
      <c r="Q4283">
        <v>29.1</v>
      </c>
      <c r="R4283">
        <v>25</v>
      </c>
      <c r="S4283">
        <v>14</v>
      </c>
      <c r="T4283">
        <v>14</v>
      </c>
      <c r="U4283">
        <v>27</v>
      </c>
      <c r="V4283">
        <v>23</v>
      </c>
      <c r="W4283">
        <v>6</v>
      </c>
      <c r="X4283" s="2">
        <v>0.23799999999999999</v>
      </c>
    </row>
    <row r="4284" spans="1:24" x14ac:dyDescent="0.25">
      <c r="A4284" t="str">
        <f t="shared" si="201"/>
        <v/>
      </c>
      <c r="B4284" t="str">
        <f t="shared" si="199"/>
        <v/>
      </c>
      <c r="C4284" t="str">
        <f t="shared" si="200"/>
        <v/>
      </c>
      <c r="D4284">
        <v>2026</v>
      </c>
      <c r="E4284" t="s">
        <v>10645</v>
      </c>
      <c r="F4284" t="s">
        <v>4539</v>
      </c>
      <c r="G4284" t="s">
        <v>47</v>
      </c>
      <c r="H4284" t="s">
        <v>64</v>
      </c>
      <c r="I4284">
        <v>2</v>
      </c>
      <c r="J4284">
        <v>1</v>
      </c>
      <c r="K4284" s="29">
        <v>5.4</v>
      </c>
      <c r="L4284">
        <v>15</v>
      </c>
      <c r="M4284">
        <v>4</v>
      </c>
      <c r="N4284">
        <v>0</v>
      </c>
      <c r="O4284">
        <v>0</v>
      </c>
      <c r="P4284">
        <v>0</v>
      </c>
      <c r="Q4284">
        <v>38.1</v>
      </c>
      <c r="R4284">
        <v>49</v>
      </c>
      <c r="S4284">
        <v>25</v>
      </c>
      <c r="T4284">
        <v>23</v>
      </c>
      <c r="U4284">
        <v>19</v>
      </c>
      <c r="V4284">
        <v>35</v>
      </c>
      <c r="W4284">
        <v>1</v>
      </c>
      <c r="X4284" s="2">
        <v>0.32700000000000001</v>
      </c>
    </row>
    <row r="4285" spans="1:24" x14ac:dyDescent="0.25">
      <c r="A4285">
        <f t="shared" si="201"/>
        <v>1</v>
      </c>
      <c r="B4285" t="str">
        <f t="shared" si="199"/>
        <v/>
      </c>
      <c r="C4285" t="str">
        <f t="shared" si="200"/>
        <v/>
      </c>
      <c r="D4285">
        <v>2026</v>
      </c>
      <c r="E4285" t="s">
        <v>10646</v>
      </c>
      <c r="F4285" t="s">
        <v>4539</v>
      </c>
      <c r="G4285" t="s">
        <v>29</v>
      </c>
      <c r="H4285" t="s">
        <v>64</v>
      </c>
      <c r="I4285">
        <v>0</v>
      </c>
      <c r="J4285">
        <v>0</v>
      </c>
      <c r="K4285" s="29">
        <v>5.87</v>
      </c>
      <c r="L4285">
        <v>8</v>
      </c>
      <c r="M4285">
        <v>0</v>
      </c>
      <c r="N4285">
        <v>0</v>
      </c>
      <c r="O4285">
        <v>0</v>
      </c>
      <c r="P4285">
        <v>0</v>
      </c>
      <c r="Q4285">
        <v>7.2</v>
      </c>
      <c r="R4285">
        <v>9</v>
      </c>
      <c r="S4285">
        <v>5</v>
      </c>
      <c r="T4285">
        <v>5</v>
      </c>
      <c r="U4285">
        <v>2</v>
      </c>
      <c r="V4285">
        <v>8</v>
      </c>
      <c r="W4285">
        <v>3</v>
      </c>
      <c r="X4285" s="2">
        <v>0.3</v>
      </c>
    </row>
    <row r="4286" spans="1:24" x14ac:dyDescent="0.25">
      <c r="A4286" t="str">
        <f t="shared" si="201"/>
        <v/>
      </c>
      <c r="B4286" t="str">
        <f t="shared" si="199"/>
        <v/>
      </c>
      <c r="C4286" t="str">
        <f t="shared" si="200"/>
        <v/>
      </c>
      <c r="D4286">
        <v>2026</v>
      </c>
      <c r="E4286" t="s">
        <v>10647</v>
      </c>
      <c r="F4286" t="s">
        <v>4539</v>
      </c>
      <c r="G4286" t="s">
        <v>24</v>
      </c>
      <c r="H4286" t="s">
        <v>64</v>
      </c>
      <c r="I4286">
        <v>3</v>
      </c>
      <c r="J4286">
        <v>2</v>
      </c>
      <c r="K4286" s="29">
        <v>6.07</v>
      </c>
      <c r="L4286">
        <v>11</v>
      </c>
      <c r="M4286">
        <v>6</v>
      </c>
      <c r="N4286">
        <v>0</v>
      </c>
      <c r="O4286">
        <v>0</v>
      </c>
      <c r="P4286">
        <v>0</v>
      </c>
      <c r="Q4286">
        <v>26.2</v>
      </c>
      <c r="R4286">
        <v>31</v>
      </c>
      <c r="S4286">
        <v>23</v>
      </c>
      <c r="T4286">
        <v>18</v>
      </c>
      <c r="U4286">
        <v>12</v>
      </c>
      <c r="V4286">
        <v>18</v>
      </c>
      <c r="W4286">
        <v>7</v>
      </c>
      <c r="X4286" s="2">
        <v>0.28199999999999997</v>
      </c>
    </row>
    <row r="4287" spans="1:24" x14ac:dyDescent="0.25">
      <c r="A4287">
        <f t="shared" si="201"/>
        <v>1</v>
      </c>
      <c r="B4287" t="str">
        <f t="shared" si="199"/>
        <v/>
      </c>
      <c r="C4287" t="str">
        <f t="shared" si="200"/>
        <v/>
      </c>
      <c r="D4287">
        <v>2026</v>
      </c>
      <c r="E4287" t="s">
        <v>10648</v>
      </c>
      <c r="F4287" t="s">
        <v>4539</v>
      </c>
      <c r="G4287" t="s">
        <v>32</v>
      </c>
      <c r="H4287" t="s">
        <v>64</v>
      </c>
      <c r="I4287">
        <v>3</v>
      </c>
      <c r="J4287">
        <v>2</v>
      </c>
      <c r="K4287" s="29">
        <v>6.08</v>
      </c>
      <c r="L4287">
        <v>22</v>
      </c>
      <c r="M4287">
        <v>3</v>
      </c>
      <c r="N4287">
        <v>0</v>
      </c>
      <c r="O4287">
        <v>0</v>
      </c>
      <c r="P4287">
        <v>6</v>
      </c>
      <c r="Q4287">
        <v>40</v>
      </c>
      <c r="R4287">
        <v>51</v>
      </c>
      <c r="S4287">
        <v>30</v>
      </c>
      <c r="T4287">
        <v>27</v>
      </c>
      <c r="U4287">
        <v>12</v>
      </c>
      <c r="V4287">
        <v>40</v>
      </c>
      <c r="W4287">
        <v>4</v>
      </c>
      <c r="X4287" s="2">
        <v>0.30499999999999999</v>
      </c>
    </row>
    <row r="4288" spans="1:24" x14ac:dyDescent="0.25">
      <c r="A4288">
        <f t="shared" si="201"/>
        <v>1</v>
      </c>
      <c r="B4288" t="str">
        <f t="shared" si="199"/>
        <v/>
      </c>
      <c r="C4288" t="str">
        <f t="shared" si="200"/>
        <v/>
      </c>
      <c r="D4288">
        <v>2026</v>
      </c>
      <c r="E4288" t="s">
        <v>10649</v>
      </c>
      <c r="F4288" t="s">
        <v>4539</v>
      </c>
      <c r="G4288" t="s">
        <v>29</v>
      </c>
      <c r="H4288" t="s">
        <v>64</v>
      </c>
      <c r="I4288">
        <v>2</v>
      </c>
      <c r="J4288">
        <v>8</v>
      </c>
      <c r="K4288" s="29">
        <v>6.29</v>
      </c>
      <c r="L4288">
        <v>12</v>
      </c>
      <c r="M4288">
        <v>11</v>
      </c>
      <c r="N4288">
        <v>1</v>
      </c>
      <c r="O4288">
        <v>0</v>
      </c>
      <c r="P4288">
        <v>0</v>
      </c>
      <c r="Q4288">
        <v>48.2</v>
      </c>
      <c r="R4288">
        <v>47</v>
      </c>
      <c r="S4288">
        <v>37</v>
      </c>
      <c r="T4288">
        <v>34</v>
      </c>
      <c r="U4288">
        <v>20</v>
      </c>
      <c r="V4288">
        <v>48</v>
      </c>
      <c r="W4288">
        <v>13</v>
      </c>
      <c r="X4288" s="2">
        <v>0.25</v>
      </c>
    </row>
    <row r="4289" spans="1:24" x14ac:dyDescent="0.25">
      <c r="A4289" t="str">
        <f t="shared" si="201"/>
        <v/>
      </c>
      <c r="B4289" t="str">
        <f t="shared" si="199"/>
        <v/>
      </c>
      <c r="C4289">
        <f t="shared" si="200"/>
        <v>1</v>
      </c>
      <c r="D4289">
        <v>2026</v>
      </c>
      <c r="E4289" t="s">
        <v>6652</v>
      </c>
      <c r="F4289" t="s">
        <v>4539</v>
      </c>
      <c r="G4289" t="s">
        <v>24</v>
      </c>
      <c r="H4289" t="s">
        <v>64</v>
      </c>
      <c r="I4289">
        <v>3</v>
      </c>
      <c r="J4289">
        <v>0</v>
      </c>
      <c r="K4289" s="29">
        <v>6.52</v>
      </c>
      <c r="L4289">
        <v>22</v>
      </c>
      <c r="M4289">
        <v>0</v>
      </c>
      <c r="N4289">
        <v>0</v>
      </c>
      <c r="O4289">
        <v>0</v>
      </c>
      <c r="P4289">
        <v>0</v>
      </c>
      <c r="Q4289">
        <v>40</v>
      </c>
      <c r="R4289">
        <v>49</v>
      </c>
      <c r="S4289">
        <v>33</v>
      </c>
      <c r="T4289">
        <v>29</v>
      </c>
      <c r="U4289">
        <v>16</v>
      </c>
      <c r="V4289">
        <v>26</v>
      </c>
      <c r="W4289">
        <v>5</v>
      </c>
      <c r="X4289" s="2">
        <v>0.31</v>
      </c>
    </row>
    <row r="4290" spans="1:24" x14ac:dyDescent="0.25">
      <c r="A4290" t="str">
        <f t="shared" si="201"/>
        <v/>
      </c>
      <c r="B4290" t="str">
        <f t="shared" ref="B4290:B4353" si="202">IF(COUNTIFS(Draft_Player,$E4290),COUNTIFS(Draft_Player,$E4290),"")</f>
        <v/>
      </c>
      <c r="C4290">
        <f t="shared" ref="C4290:C4353" si="203">IF(COUNTIFS(Transfers_Player,$E4290),COUNTIFS(Transfers_Player,$E4290),"")</f>
        <v>1</v>
      </c>
      <c r="D4290">
        <v>2026</v>
      </c>
      <c r="E4290" t="s">
        <v>6547</v>
      </c>
      <c r="F4290" t="s">
        <v>4539</v>
      </c>
      <c r="G4290" t="s">
        <v>37</v>
      </c>
      <c r="H4290" t="s">
        <v>64</v>
      </c>
      <c r="I4290">
        <v>0</v>
      </c>
      <c r="J4290">
        <v>0</v>
      </c>
      <c r="K4290" s="29">
        <v>7.94</v>
      </c>
      <c r="L4290">
        <v>3</v>
      </c>
      <c r="M4290">
        <v>1</v>
      </c>
      <c r="N4290">
        <v>0</v>
      </c>
      <c r="O4290">
        <v>0</v>
      </c>
      <c r="P4290">
        <v>0</v>
      </c>
      <c r="Q4290">
        <v>5.2</v>
      </c>
      <c r="R4290">
        <v>11</v>
      </c>
      <c r="S4290">
        <v>5</v>
      </c>
      <c r="T4290">
        <v>5</v>
      </c>
      <c r="U4290">
        <v>0</v>
      </c>
      <c r="V4290">
        <v>7</v>
      </c>
      <c r="W4290">
        <v>0</v>
      </c>
      <c r="X4290" s="2">
        <v>0.39300000000000002</v>
      </c>
    </row>
    <row r="4291" spans="1:24" x14ac:dyDescent="0.25">
      <c r="A4291" t="str">
        <f t="shared" si="201"/>
        <v/>
      </c>
      <c r="B4291" t="str">
        <f t="shared" si="202"/>
        <v/>
      </c>
      <c r="C4291" t="str">
        <f t="shared" si="203"/>
        <v/>
      </c>
      <c r="D4291">
        <v>2026</v>
      </c>
      <c r="E4291" t="s">
        <v>10650</v>
      </c>
      <c r="F4291" t="s">
        <v>4539</v>
      </c>
      <c r="G4291" t="s">
        <v>47</v>
      </c>
      <c r="H4291" t="s">
        <v>64</v>
      </c>
      <c r="I4291">
        <v>2</v>
      </c>
      <c r="J4291">
        <v>0</v>
      </c>
      <c r="K4291" s="29">
        <v>8.31</v>
      </c>
      <c r="L4291">
        <v>13</v>
      </c>
      <c r="M4291">
        <v>0</v>
      </c>
      <c r="N4291">
        <v>0</v>
      </c>
      <c r="O4291">
        <v>0</v>
      </c>
      <c r="P4291">
        <v>0</v>
      </c>
      <c r="Q4291">
        <v>17.100000000000001</v>
      </c>
      <c r="R4291">
        <v>22</v>
      </c>
      <c r="S4291">
        <v>17</v>
      </c>
      <c r="T4291">
        <v>16</v>
      </c>
      <c r="U4291">
        <v>10</v>
      </c>
      <c r="V4291">
        <v>8</v>
      </c>
      <c r="W4291">
        <v>11</v>
      </c>
      <c r="X4291" s="2">
        <v>0.30599999999999999</v>
      </c>
    </row>
    <row r="4292" spans="1:24" x14ac:dyDescent="0.25">
      <c r="A4292" t="str">
        <f t="shared" si="201"/>
        <v/>
      </c>
      <c r="B4292" t="str">
        <f t="shared" si="202"/>
        <v/>
      </c>
      <c r="C4292" t="str">
        <f t="shared" si="203"/>
        <v/>
      </c>
      <c r="D4292">
        <v>2026</v>
      </c>
      <c r="E4292" t="s">
        <v>10651</v>
      </c>
      <c r="F4292" t="s">
        <v>4539</v>
      </c>
      <c r="G4292" t="s">
        <v>47</v>
      </c>
      <c r="H4292" t="s">
        <v>64</v>
      </c>
      <c r="I4292">
        <v>0</v>
      </c>
      <c r="J4292">
        <v>4</v>
      </c>
      <c r="K4292" s="29">
        <v>9.1</v>
      </c>
      <c r="L4292">
        <v>19</v>
      </c>
      <c r="M4292">
        <v>0</v>
      </c>
      <c r="N4292">
        <v>0</v>
      </c>
      <c r="O4292">
        <v>0</v>
      </c>
      <c r="P4292">
        <v>2</v>
      </c>
      <c r="Q4292">
        <v>28.2</v>
      </c>
      <c r="R4292">
        <v>40</v>
      </c>
      <c r="S4292">
        <v>31</v>
      </c>
      <c r="T4292">
        <v>29</v>
      </c>
      <c r="U4292">
        <v>17</v>
      </c>
      <c r="V4292">
        <v>28</v>
      </c>
      <c r="W4292">
        <v>5</v>
      </c>
      <c r="X4292" s="2">
        <v>0.33600000000000002</v>
      </c>
    </row>
    <row r="4293" spans="1:24" x14ac:dyDescent="0.25">
      <c r="A4293" t="str">
        <f t="shared" si="201"/>
        <v/>
      </c>
      <c r="B4293" t="str">
        <f t="shared" si="202"/>
        <v/>
      </c>
      <c r="C4293">
        <f t="shared" si="203"/>
        <v>1</v>
      </c>
      <c r="D4293">
        <v>2026</v>
      </c>
      <c r="E4293" t="s">
        <v>6625</v>
      </c>
      <c r="F4293" t="s">
        <v>4539</v>
      </c>
      <c r="G4293" t="s">
        <v>24</v>
      </c>
      <c r="H4293" t="s">
        <v>64</v>
      </c>
      <c r="I4293">
        <v>2</v>
      </c>
      <c r="J4293">
        <v>4</v>
      </c>
      <c r="K4293" s="29">
        <v>9.19</v>
      </c>
      <c r="L4293">
        <v>19</v>
      </c>
      <c r="M4293">
        <v>5</v>
      </c>
      <c r="N4293">
        <v>0</v>
      </c>
      <c r="O4293">
        <v>0</v>
      </c>
      <c r="P4293">
        <v>2</v>
      </c>
      <c r="Q4293">
        <v>32.1</v>
      </c>
      <c r="R4293">
        <v>40</v>
      </c>
      <c r="S4293">
        <v>37</v>
      </c>
      <c r="T4293">
        <v>33</v>
      </c>
      <c r="U4293">
        <v>26</v>
      </c>
      <c r="V4293">
        <v>23</v>
      </c>
      <c r="W4293">
        <v>4</v>
      </c>
      <c r="X4293" s="2">
        <v>0.30499999999999999</v>
      </c>
    </row>
    <row r="4294" spans="1:24" x14ac:dyDescent="0.25">
      <c r="A4294" t="str">
        <f t="shared" si="201"/>
        <v/>
      </c>
      <c r="B4294" t="str">
        <f t="shared" si="202"/>
        <v/>
      </c>
      <c r="C4294" t="str">
        <f t="shared" si="203"/>
        <v/>
      </c>
      <c r="D4294">
        <v>2026</v>
      </c>
      <c r="E4294" t="s">
        <v>10652</v>
      </c>
      <c r="F4294" t="s">
        <v>4539</v>
      </c>
      <c r="G4294" t="s">
        <v>37</v>
      </c>
      <c r="H4294" t="s">
        <v>64</v>
      </c>
      <c r="I4294">
        <v>0</v>
      </c>
      <c r="J4294">
        <v>4</v>
      </c>
      <c r="K4294" s="29">
        <v>9.73</v>
      </c>
      <c r="L4294">
        <v>14</v>
      </c>
      <c r="M4294">
        <v>8</v>
      </c>
      <c r="N4294">
        <v>0</v>
      </c>
      <c r="O4294">
        <v>0</v>
      </c>
      <c r="P4294">
        <v>1</v>
      </c>
      <c r="Q4294">
        <v>37</v>
      </c>
      <c r="R4294">
        <v>50</v>
      </c>
      <c r="S4294">
        <v>48</v>
      </c>
      <c r="T4294">
        <v>40</v>
      </c>
      <c r="U4294">
        <v>27</v>
      </c>
      <c r="V4294">
        <v>31</v>
      </c>
      <c r="W4294">
        <v>13</v>
      </c>
      <c r="X4294" s="2">
        <v>0.318</v>
      </c>
    </row>
    <row r="4295" spans="1:24" x14ac:dyDescent="0.25">
      <c r="A4295" t="str">
        <f t="shared" si="201"/>
        <v/>
      </c>
      <c r="B4295" t="str">
        <f t="shared" si="202"/>
        <v/>
      </c>
      <c r="C4295" t="str">
        <f t="shared" si="203"/>
        <v/>
      </c>
      <c r="D4295">
        <v>2026</v>
      </c>
      <c r="E4295" t="s">
        <v>10653</v>
      </c>
      <c r="F4295" t="s">
        <v>4539</v>
      </c>
      <c r="G4295" t="s">
        <v>47</v>
      </c>
      <c r="H4295" t="s">
        <v>64</v>
      </c>
      <c r="I4295">
        <v>1</v>
      </c>
      <c r="J4295">
        <v>1</v>
      </c>
      <c r="K4295" s="29">
        <v>10.69</v>
      </c>
      <c r="L4295">
        <v>8</v>
      </c>
      <c r="M4295">
        <v>0</v>
      </c>
      <c r="N4295">
        <v>0</v>
      </c>
      <c r="O4295">
        <v>0</v>
      </c>
      <c r="P4295">
        <v>0</v>
      </c>
      <c r="Q4295">
        <v>16</v>
      </c>
      <c r="R4295">
        <v>26</v>
      </c>
      <c r="S4295">
        <v>21</v>
      </c>
      <c r="T4295">
        <v>19</v>
      </c>
      <c r="U4295">
        <v>8</v>
      </c>
      <c r="V4295">
        <v>11</v>
      </c>
      <c r="W4295">
        <v>0</v>
      </c>
      <c r="X4295" s="2">
        <v>0.36099999999999999</v>
      </c>
    </row>
    <row r="4296" spans="1:24" x14ac:dyDescent="0.25">
      <c r="A4296">
        <f t="shared" si="201"/>
        <v>1</v>
      </c>
      <c r="B4296" t="str">
        <f t="shared" si="202"/>
        <v/>
      </c>
      <c r="C4296" t="str">
        <f t="shared" si="203"/>
        <v/>
      </c>
      <c r="D4296">
        <v>2026</v>
      </c>
      <c r="E4296" t="s">
        <v>10654</v>
      </c>
      <c r="F4296" t="s">
        <v>4539</v>
      </c>
      <c r="G4296" t="s">
        <v>29</v>
      </c>
      <c r="H4296" t="s">
        <v>64</v>
      </c>
      <c r="I4296">
        <v>0</v>
      </c>
      <c r="J4296">
        <v>0</v>
      </c>
      <c r="K4296" s="29">
        <v>11.37</v>
      </c>
      <c r="L4296">
        <v>6</v>
      </c>
      <c r="M4296">
        <v>0</v>
      </c>
      <c r="N4296">
        <v>0</v>
      </c>
      <c r="O4296">
        <v>0</v>
      </c>
      <c r="P4296">
        <v>0</v>
      </c>
      <c r="Q4296">
        <v>6.1</v>
      </c>
      <c r="R4296">
        <v>10</v>
      </c>
      <c r="S4296">
        <v>8</v>
      </c>
      <c r="T4296">
        <v>8</v>
      </c>
      <c r="U4296">
        <v>1</v>
      </c>
      <c r="V4296">
        <v>6</v>
      </c>
      <c r="W4296">
        <v>0</v>
      </c>
      <c r="X4296" s="2">
        <v>0.34499999999999997</v>
      </c>
    </row>
    <row r="4297" spans="1:24" x14ac:dyDescent="0.25">
      <c r="A4297" t="str">
        <f t="shared" si="201"/>
        <v/>
      </c>
      <c r="B4297" t="str">
        <f t="shared" si="202"/>
        <v/>
      </c>
      <c r="C4297">
        <f t="shared" si="203"/>
        <v>1</v>
      </c>
      <c r="D4297">
        <v>2026</v>
      </c>
      <c r="E4297" t="s">
        <v>6599</v>
      </c>
      <c r="F4297" t="s">
        <v>4539</v>
      </c>
      <c r="G4297" t="s">
        <v>37</v>
      </c>
      <c r="H4297" t="s">
        <v>64</v>
      </c>
      <c r="I4297">
        <v>0</v>
      </c>
      <c r="J4297">
        <v>1</v>
      </c>
      <c r="K4297" s="29">
        <v>14.85</v>
      </c>
      <c r="L4297">
        <v>4</v>
      </c>
      <c r="M4297">
        <v>3</v>
      </c>
      <c r="N4297">
        <v>0</v>
      </c>
      <c r="O4297">
        <v>0</v>
      </c>
      <c r="P4297">
        <v>0</v>
      </c>
      <c r="Q4297">
        <v>6.2</v>
      </c>
      <c r="R4297">
        <v>13</v>
      </c>
      <c r="S4297">
        <v>12</v>
      </c>
      <c r="T4297">
        <v>11</v>
      </c>
      <c r="U4297">
        <v>9</v>
      </c>
      <c r="V4297">
        <v>6</v>
      </c>
      <c r="W4297">
        <v>1</v>
      </c>
      <c r="X4297" s="2">
        <v>0.433</v>
      </c>
    </row>
    <row r="4298" spans="1:24" x14ac:dyDescent="0.25">
      <c r="A4298">
        <f t="shared" si="201"/>
        <v>1</v>
      </c>
      <c r="B4298" t="str">
        <f t="shared" si="202"/>
        <v/>
      </c>
      <c r="C4298" t="str">
        <f t="shared" si="203"/>
        <v/>
      </c>
      <c r="D4298">
        <v>2026</v>
      </c>
      <c r="E4298" t="s">
        <v>10655</v>
      </c>
      <c r="F4298" t="s">
        <v>4539</v>
      </c>
      <c r="G4298" t="s">
        <v>29</v>
      </c>
      <c r="H4298" t="s">
        <v>64</v>
      </c>
      <c r="I4298">
        <v>0</v>
      </c>
      <c r="J4298">
        <v>0</v>
      </c>
      <c r="K4298" s="29">
        <v>54</v>
      </c>
      <c r="L4298">
        <v>1</v>
      </c>
      <c r="M4298">
        <v>0</v>
      </c>
      <c r="N4298">
        <v>0</v>
      </c>
      <c r="O4298">
        <v>0</v>
      </c>
      <c r="P4298">
        <v>0</v>
      </c>
      <c r="Q4298">
        <v>0.1</v>
      </c>
      <c r="R4298">
        <v>3</v>
      </c>
      <c r="S4298">
        <v>2</v>
      </c>
      <c r="T4298">
        <v>2</v>
      </c>
      <c r="U4298">
        <v>0</v>
      </c>
      <c r="V4298">
        <v>0</v>
      </c>
      <c r="W4298">
        <v>0</v>
      </c>
      <c r="X4298" s="2">
        <v>0.75</v>
      </c>
    </row>
    <row r="4299" spans="1:24" x14ac:dyDescent="0.25">
      <c r="A4299">
        <f t="shared" si="201"/>
        <v>1</v>
      </c>
      <c r="B4299" t="str">
        <f t="shared" si="202"/>
        <v/>
      </c>
      <c r="C4299" t="str">
        <f t="shared" si="203"/>
        <v/>
      </c>
      <c r="D4299">
        <v>2026</v>
      </c>
      <c r="E4299" t="s">
        <v>10656</v>
      </c>
      <c r="F4299" t="s">
        <v>4555</v>
      </c>
      <c r="G4299" t="s">
        <v>29</v>
      </c>
      <c r="H4299" t="s">
        <v>64</v>
      </c>
      <c r="I4299">
        <v>4</v>
      </c>
      <c r="J4299">
        <v>4</v>
      </c>
      <c r="K4299" s="29">
        <v>3.76</v>
      </c>
      <c r="L4299">
        <v>29</v>
      </c>
      <c r="M4299">
        <v>1</v>
      </c>
      <c r="N4299">
        <v>0</v>
      </c>
      <c r="O4299">
        <v>0</v>
      </c>
      <c r="P4299">
        <v>2</v>
      </c>
      <c r="Q4299">
        <v>79</v>
      </c>
      <c r="R4299">
        <v>73</v>
      </c>
      <c r="S4299">
        <v>46</v>
      </c>
      <c r="T4299">
        <v>33</v>
      </c>
      <c r="U4299">
        <v>17</v>
      </c>
      <c r="V4299">
        <v>64</v>
      </c>
      <c r="W4299">
        <v>8</v>
      </c>
      <c r="X4299" s="2">
        <v>0.245</v>
      </c>
    </row>
    <row r="4300" spans="1:24" x14ac:dyDescent="0.25">
      <c r="A4300" t="str">
        <f t="shared" si="201"/>
        <v/>
      </c>
      <c r="B4300" t="str">
        <f t="shared" si="202"/>
        <v/>
      </c>
      <c r="C4300" t="str">
        <f t="shared" si="203"/>
        <v/>
      </c>
      <c r="D4300">
        <v>2026</v>
      </c>
      <c r="E4300" t="s">
        <v>10657</v>
      </c>
      <c r="F4300" t="s">
        <v>4555</v>
      </c>
      <c r="G4300" t="s">
        <v>47</v>
      </c>
      <c r="H4300" t="s">
        <v>64</v>
      </c>
      <c r="I4300">
        <v>0</v>
      </c>
      <c r="J4300">
        <v>0</v>
      </c>
      <c r="K4300" s="29">
        <v>2.79</v>
      </c>
      <c r="L4300">
        <v>7</v>
      </c>
      <c r="M4300">
        <v>0</v>
      </c>
      <c r="N4300">
        <v>0</v>
      </c>
      <c r="O4300">
        <v>0</v>
      </c>
      <c r="P4300">
        <v>0</v>
      </c>
      <c r="Q4300">
        <v>9.1999999999999993</v>
      </c>
      <c r="R4300">
        <v>9</v>
      </c>
      <c r="S4300">
        <v>4</v>
      </c>
      <c r="T4300">
        <v>3</v>
      </c>
      <c r="U4300">
        <v>4</v>
      </c>
      <c r="V4300">
        <v>12</v>
      </c>
      <c r="W4300">
        <v>4</v>
      </c>
      <c r="X4300" s="2">
        <v>0.24299999999999999</v>
      </c>
    </row>
    <row r="4301" spans="1:24" x14ac:dyDescent="0.25">
      <c r="A4301" t="str">
        <f t="shared" si="201"/>
        <v/>
      </c>
      <c r="B4301" t="str">
        <f t="shared" si="202"/>
        <v/>
      </c>
      <c r="C4301" t="str">
        <f t="shared" si="203"/>
        <v/>
      </c>
      <c r="D4301">
        <v>2026</v>
      </c>
      <c r="E4301" t="s">
        <v>10658</v>
      </c>
      <c r="F4301" t="s">
        <v>4555</v>
      </c>
      <c r="G4301" t="s">
        <v>37</v>
      </c>
      <c r="H4301" t="s">
        <v>64</v>
      </c>
      <c r="I4301">
        <v>0</v>
      </c>
      <c r="J4301">
        <v>0</v>
      </c>
      <c r="K4301" s="29">
        <v>3.18</v>
      </c>
      <c r="L4301">
        <v>5</v>
      </c>
      <c r="M4301">
        <v>0</v>
      </c>
      <c r="N4301">
        <v>0</v>
      </c>
      <c r="O4301">
        <v>0</v>
      </c>
      <c r="P4301">
        <v>0</v>
      </c>
      <c r="Q4301">
        <v>5.2</v>
      </c>
      <c r="R4301">
        <v>4</v>
      </c>
      <c r="S4301">
        <v>2</v>
      </c>
      <c r="T4301">
        <v>2</v>
      </c>
      <c r="U4301">
        <v>6</v>
      </c>
      <c r="V4301">
        <v>4</v>
      </c>
      <c r="W4301">
        <v>1</v>
      </c>
      <c r="X4301" s="2">
        <v>0.21099999999999999</v>
      </c>
    </row>
    <row r="4302" spans="1:24" x14ac:dyDescent="0.25">
      <c r="A4302" t="str">
        <f t="shared" si="201"/>
        <v/>
      </c>
      <c r="B4302" t="str">
        <f t="shared" si="202"/>
        <v/>
      </c>
      <c r="C4302" t="str">
        <f t="shared" si="203"/>
        <v/>
      </c>
      <c r="D4302">
        <v>2026</v>
      </c>
      <c r="E4302" t="s">
        <v>10659</v>
      </c>
      <c r="F4302" t="s">
        <v>4555</v>
      </c>
      <c r="G4302" t="s">
        <v>47</v>
      </c>
      <c r="H4302" t="s">
        <v>64</v>
      </c>
      <c r="I4302">
        <v>4</v>
      </c>
      <c r="J4302">
        <v>0</v>
      </c>
      <c r="K4302" s="29">
        <v>3.82</v>
      </c>
      <c r="L4302">
        <v>14</v>
      </c>
      <c r="M4302">
        <v>3</v>
      </c>
      <c r="N4302">
        <v>0</v>
      </c>
      <c r="O4302">
        <v>0</v>
      </c>
      <c r="P4302">
        <v>0</v>
      </c>
      <c r="Q4302">
        <v>35.1</v>
      </c>
      <c r="R4302">
        <v>36</v>
      </c>
      <c r="S4302">
        <v>19</v>
      </c>
      <c r="T4302">
        <v>15</v>
      </c>
      <c r="U4302">
        <v>15</v>
      </c>
      <c r="V4302">
        <v>28</v>
      </c>
      <c r="W4302">
        <v>6</v>
      </c>
      <c r="X4302" s="2">
        <v>0.27500000000000002</v>
      </c>
    </row>
    <row r="4303" spans="1:24" x14ac:dyDescent="0.25">
      <c r="A4303">
        <f t="shared" si="201"/>
        <v>1</v>
      </c>
      <c r="B4303" t="str">
        <f t="shared" si="202"/>
        <v/>
      </c>
      <c r="C4303" t="str">
        <f t="shared" si="203"/>
        <v/>
      </c>
      <c r="D4303">
        <v>2026</v>
      </c>
      <c r="E4303" t="s">
        <v>10660</v>
      </c>
      <c r="F4303" t="s">
        <v>4555</v>
      </c>
      <c r="G4303" t="s">
        <v>29</v>
      </c>
      <c r="H4303" t="s">
        <v>64</v>
      </c>
      <c r="I4303">
        <v>3</v>
      </c>
      <c r="J4303">
        <v>3</v>
      </c>
      <c r="K4303" s="29">
        <v>4.78</v>
      </c>
      <c r="L4303">
        <v>13</v>
      </c>
      <c r="M4303">
        <v>8</v>
      </c>
      <c r="N4303">
        <v>0</v>
      </c>
      <c r="O4303">
        <v>0</v>
      </c>
      <c r="P4303">
        <v>0</v>
      </c>
      <c r="Q4303">
        <v>32</v>
      </c>
      <c r="R4303">
        <v>41</v>
      </c>
      <c r="S4303">
        <v>23</v>
      </c>
      <c r="T4303">
        <v>17</v>
      </c>
      <c r="U4303">
        <v>18</v>
      </c>
      <c r="V4303">
        <v>33</v>
      </c>
      <c r="W4303">
        <v>5</v>
      </c>
      <c r="X4303" s="2">
        <v>0.30599999999999999</v>
      </c>
    </row>
    <row r="4304" spans="1:24" x14ac:dyDescent="0.25">
      <c r="A4304" t="str">
        <f t="shared" si="201"/>
        <v/>
      </c>
      <c r="B4304" t="str">
        <f t="shared" si="202"/>
        <v/>
      </c>
      <c r="C4304" t="str">
        <f t="shared" si="203"/>
        <v/>
      </c>
      <c r="D4304">
        <v>2026</v>
      </c>
      <c r="E4304" t="s">
        <v>10661</v>
      </c>
      <c r="F4304" t="s">
        <v>4555</v>
      </c>
      <c r="G4304" t="s">
        <v>47</v>
      </c>
      <c r="H4304" t="s">
        <v>64</v>
      </c>
      <c r="I4304">
        <v>5</v>
      </c>
      <c r="J4304">
        <v>2</v>
      </c>
      <c r="K4304" s="29">
        <v>4.78</v>
      </c>
      <c r="L4304">
        <v>22</v>
      </c>
      <c r="M4304">
        <v>4</v>
      </c>
      <c r="N4304">
        <v>0</v>
      </c>
      <c r="O4304">
        <v>0</v>
      </c>
      <c r="P4304">
        <v>2</v>
      </c>
      <c r="Q4304">
        <v>37.200000000000003</v>
      </c>
      <c r="R4304">
        <v>38</v>
      </c>
      <c r="S4304">
        <v>23</v>
      </c>
      <c r="T4304">
        <v>20</v>
      </c>
      <c r="U4304">
        <v>15</v>
      </c>
      <c r="V4304">
        <v>35</v>
      </c>
      <c r="W4304">
        <v>6</v>
      </c>
      <c r="X4304" s="2">
        <v>0.26600000000000001</v>
      </c>
    </row>
    <row r="4305" spans="1:24" x14ac:dyDescent="0.25">
      <c r="A4305" t="str">
        <f t="shared" si="201"/>
        <v/>
      </c>
      <c r="B4305" t="str">
        <f t="shared" si="202"/>
        <v/>
      </c>
      <c r="C4305" t="str">
        <f t="shared" si="203"/>
        <v/>
      </c>
      <c r="D4305">
        <v>2026</v>
      </c>
      <c r="E4305" t="s">
        <v>10662</v>
      </c>
      <c r="F4305" t="s">
        <v>4555</v>
      </c>
      <c r="G4305" t="s">
        <v>47</v>
      </c>
      <c r="H4305" t="s">
        <v>64</v>
      </c>
      <c r="I4305">
        <v>1</v>
      </c>
      <c r="J4305">
        <v>0</v>
      </c>
      <c r="K4305" s="29">
        <v>5.91</v>
      </c>
      <c r="L4305">
        <v>21</v>
      </c>
      <c r="M4305">
        <v>0</v>
      </c>
      <c r="N4305">
        <v>0</v>
      </c>
      <c r="O4305">
        <v>0</v>
      </c>
      <c r="P4305">
        <v>1</v>
      </c>
      <c r="Q4305">
        <v>21.1</v>
      </c>
      <c r="R4305">
        <v>19</v>
      </c>
      <c r="S4305">
        <v>19</v>
      </c>
      <c r="T4305">
        <v>14</v>
      </c>
      <c r="U4305">
        <v>15</v>
      </c>
      <c r="V4305">
        <v>19</v>
      </c>
      <c r="W4305">
        <v>3</v>
      </c>
      <c r="X4305" s="2">
        <v>0.23499999999999999</v>
      </c>
    </row>
    <row r="4306" spans="1:24" x14ac:dyDescent="0.25">
      <c r="A4306" t="str">
        <f t="shared" si="201"/>
        <v/>
      </c>
      <c r="B4306" t="str">
        <f t="shared" si="202"/>
        <v/>
      </c>
      <c r="C4306" t="str">
        <f t="shared" si="203"/>
        <v/>
      </c>
      <c r="D4306">
        <v>2026</v>
      </c>
      <c r="E4306" t="s">
        <v>10663</v>
      </c>
      <c r="F4306" t="s">
        <v>4555</v>
      </c>
      <c r="G4306" t="s">
        <v>37</v>
      </c>
      <c r="H4306" t="s">
        <v>64</v>
      </c>
      <c r="I4306">
        <v>0</v>
      </c>
      <c r="J4306">
        <v>0</v>
      </c>
      <c r="K4306" s="29">
        <v>6</v>
      </c>
      <c r="L4306">
        <v>2</v>
      </c>
      <c r="M4306">
        <v>2</v>
      </c>
      <c r="N4306">
        <v>0</v>
      </c>
      <c r="O4306">
        <v>0</v>
      </c>
      <c r="P4306">
        <v>0</v>
      </c>
      <c r="Q4306">
        <v>3</v>
      </c>
      <c r="R4306">
        <v>1</v>
      </c>
      <c r="S4306">
        <v>2</v>
      </c>
      <c r="T4306">
        <v>2</v>
      </c>
      <c r="U4306">
        <v>7</v>
      </c>
      <c r="V4306">
        <v>4</v>
      </c>
      <c r="W4306">
        <v>0</v>
      </c>
      <c r="X4306" s="2">
        <v>0.111</v>
      </c>
    </row>
    <row r="4307" spans="1:24" x14ac:dyDescent="0.25">
      <c r="A4307" t="str">
        <f t="shared" si="201"/>
        <v/>
      </c>
      <c r="B4307" t="str">
        <f t="shared" si="202"/>
        <v/>
      </c>
      <c r="C4307" t="str">
        <f t="shared" si="203"/>
        <v/>
      </c>
      <c r="D4307">
        <v>2026</v>
      </c>
      <c r="E4307" t="s">
        <v>4572</v>
      </c>
      <c r="F4307" t="s">
        <v>4555</v>
      </c>
      <c r="G4307" t="s">
        <v>47</v>
      </c>
      <c r="H4307" t="s">
        <v>64</v>
      </c>
      <c r="I4307">
        <v>2</v>
      </c>
      <c r="J4307">
        <v>3</v>
      </c>
      <c r="K4307" s="29">
        <v>7.22</v>
      </c>
      <c r="L4307">
        <v>21</v>
      </c>
      <c r="M4307">
        <v>2</v>
      </c>
      <c r="N4307">
        <v>0</v>
      </c>
      <c r="O4307">
        <v>0</v>
      </c>
      <c r="P4307">
        <v>0</v>
      </c>
      <c r="Q4307">
        <v>52.1</v>
      </c>
      <c r="R4307">
        <v>71</v>
      </c>
      <c r="S4307">
        <v>48</v>
      </c>
      <c r="T4307">
        <v>42</v>
      </c>
      <c r="U4307">
        <v>20</v>
      </c>
      <c r="V4307">
        <v>22</v>
      </c>
      <c r="W4307">
        <v>10</v>
      </c>
      <c r="X4307" s="2">
        <v>0.32400000000000001</v>
      </c>
    </row>
    <row r="4308" spans="1:24" x14ac:dyDescent="0.25">
      <c r="A4308" t="str">
        <f t="shared" si="201"/>
        <v/>
      </c>
      <c r="B4308" t="str">
        <f t="shared" si="202"/>
        <v/>
      </c>
      <c r="C4308" t="str">
        <f t="shared" si="203"/>
        <v/>
      </c>
      <c r="D4308">
        <v>2026</v>
      </c>
      <c r="E4308" t="s">
        <v>10664</v>
      </c>
      <c r="F4308" t="s">
        <v>4555</v>
      </c>
      <c r="G4308" t="s">
        <v>24</v>
      </c>
      <c r="H4308" t="s">
        <v>64</v>
      </c>
      <c r="I4308">
        <v>3</v>
      </c>
      <c r="J4308">
        <v>3</v>
      </c>
      <c r="K4308" s="29">
        <v>7.38</v>
      </c>
      <c r="L4308">
        <v>15</v>
      </c>
      <c r="M4308">
        <v>11</v>
      </c>
      <c r="N4308">
        <v>0</v>
      </c>
      <c r="O4308">
        <v>0</v>
      </c>
      <c r="P4308">
        <v>0</v>
      </c>
      <c r="Q4308">
        <v>42.2</v>
      </c>
      <c r="R4308">
        <v>55</v>
      </c>
      <c r="S4308">
        <v>41</v>
      </c>
      <c r="T4308">
        <v>35</v>
      </c>
      <c r="U4308">
        <v>23</v>
      </c>
      <c r="V4308">
        <v>41</v>
      </c>
      <c r="W4308">
        <v>10</v>
      </c>
      <c r="X4308" s="2">
        <v>0.309</v>
      </c>
    </row>
    <row r="4309" spans="1:24" x14ac:dyDescent="0.25">
      <c r="A4309">
        <f t="shared" si="201"/>
        <v>1</v>
      </c>
      <c r="B4309" t="str">
        <f t="shared" si="202"/>
        <v/>
      </c>
      <c r="C4309" t="str">
        <f t="shared" si="203"/>
        <v/>
      </c>
      <c r="D4309">
        <v>2026</v>
      </c>
      <c r="E4309" t="s">
        <v>10665</v>
      </c>
      <c r="F4309" t="s">
        <v>4555</v>
      </c>
      <c r="G4309" t="s">
        <v>32</v>
      </c>
      <c r="H4309" t="s">
        <v>64</v>
      </c>
      <c r="I4309">
        <v>2</v>
      </c>
      <c r="J4309">
        <v>3</v>
      </c>
      <c r="K4309" s="29">
        <v>8.0399999999999991</v>
      </c>
      <c r="L4309">
        <v>16</v>
      </c>
      <c r="M4309">
        <v>8</v>
      </c>
      <c r="N4309">
        <v>0</v>
      </c>
      <c r="O4309">
        <v>0</v>
      </c>
      <c r="P4309">
        <v>0</v>
      </c>
      <c r="Q4309">
        <v>43.2</v>
      </c>
      <c r="R4309">
        <v>59</v>
      </c>
      <c r="S4309">
        <v>42</v>
      </c>
      <c r="T4309">
        <v>39</v>
      </c>
      <c r="U4309">
        <v>23</v>
      </c>
      <c r="V4309">
        <v>37</v>
      </c>
      <c r="W4309">
        <v>10</v>
      </c>
      <c r="X4309" s="2">
        <v>0.33100000000000002</v>
      </c>
    </row>
    <row r="4310" spans="1:24" x14ac:dyDescent="0.25">
      <c r="A4310">
        <f t="shared" si="201"/>
        <v>1</v>
      </c>
      <c r="B4310" t="str">
        <f t="shared" si="202"/>
        <v/>
      </c>
      <c r="C4310">
        <f t="shared" si="203"/>
        <v>1</v>
      </c>
      <c r="D4310">
        <v>2026</v>
      </c>
      <c r="E4310" t="s">
        <v>3212</v>
      </c>
      <c r="F4310" t="s">
        <v>4555</v>
      </c>
      <c r="G4310" t="s">
        <v>29</v>
      </c>
      <c r="H4310" t="s">
        <v>64</v>
      </c>
      <c r="I4310">
        <v>1</v>
      </c>
      <c r="J4310">
        <v>3</v>
      </c>
      <c r="K4310" s="29">
        <v>8.61</v>
      </c>
      <c r="L4310">
        <v>17</v>
      </c>
      <c r="M4310">
        <v>6</v>
      </c>
      <c r="N4310">
        <v>0</v>
      </c>
      <c r="O4310">
        <v>0</v>
      </c>
      <c r="P4310">
        <v>0</v>
      </c>
      <c r="Q4310">
        <v>46</v>
      </c>
      <c r="R4310">
        <v>56</v>
      </c>
      <c r="S4310">
        <v>47</v>
      </c>
      <c r="T4310">
        <v>44</v>
      </c>
      <c r="U4310">
        <v>28</v>
      </c>
      <c r="V4310">
        <v>43</v>
      </c>
      <c r="W4310">
        <v>5</v>
      </c>
      <c r="X4310" s="2">
        <v>0.30299999999999999</v>
      </c>
    </row>
    <row r="4311" spans="1:24" x14ac:dyDescent="0.25">
      <c r="A4311" t="str">
        <f t="shared" si="201"/>
        <v/>
      </c>
      <c r="B4311" t="str">
        <f t="shared" si="202"/>
        <v/>
      </c>
      <c r="C4311" t="str">
        <f t="shared" si="203"/>
        <v/>
      </c>
      <c r="D4311">
        <v>2026</v>
      </c>
      <c r="E4311" t="s">
        <v>10666</v>
      </c>
      <c r="F4311" t="s">
        <v>4555</v>
      </c>
      <c r="G4311" t="s">
        <v>47</v>
      </c>
      <c r="H4311" t="s">
        <v>64</v>
      </c>
      <c r="I4311">
        <v>1</v>
      </c>
      <c r="J4311">
        <v>0</v>
      </c>
      <c r="K4311" s="29">
        <v>9.5299999999999994</v>
      </c>
      <c r="L4311">
        <v>9</v>
      </c>
      <c r="M4311">
        <v>1</v>
      </c>
      <c r="N4311">
        <v>0</v>
      </c>
      <c r="O4311">
        <v>0</v>
      </c>
      <c r="P4311">
        <v>1</v>
      </c>
      <c r="Q4311">
        <v>11.1</v>
      </c>
      <c r="R4311">
        <v>19</v>
      </c>
      <c r="S4311">
        <v>12</v>
      </c>
      <c r="T4311">
        <v>12</v>
      </c>
      <c r="U4311">
        <v>3</v>
      </c>
      <c r="V4311">
        <v>9</v>
      </c>
      <c r="W4311">
        <v>5</v>
      </c>
      <c r="X4311" s="2">
        <v>0.373</v>
      </c>
    </row>
    <row r="4312" spans="1:24" x14ac:dyDescent="0.25">
      <c r="A4312" t="str">
        <f t="shared" si="201"/>
        <v/>
      </c>
      <c r="B4312" t="str">
        <f t="shared" si="202"/>
        <v/>
      </c>
      <c r="C4312" t="str">
        <f t="shared" si="203"/>
        <v/>
      </c>
      <c r="D4312">
        <v>2026</v>
      </c>
      <c r="E4312" t="s">
        <v>10667</v>
      </c>
      <c r="F4312" t="s">
        <v>4555</v>
      </c>
      <c r="G4312" t="s">
        <v>24</v>
      </c>
      <c r="H4312" t="s">
        <v>64</v>
      </c>
      <c r="I4312">
        <v>1</v>
      </c>
      <c r="J4312">
        <v>6</v>
      </c>
      <c r="K4312" s="29">
        <v>9.6199999999999992</v>
      </c>
      <c r="L4312">
        <v>10</v>
      </c>
      <c r="M4312">
        <v>9</v>
      </c>
      <c r="N4312">
        <v>0</v>
      </c>
      <c r="O4312">
        <v>0</v>
      </c>
      <c r="P4312">
        <v>0</v>
      </c>
      <c r="Q4312">
        <v>33.200000000000003</v>
      </c>
      <c r="R4312">
        <v>44</v>
      </c>
      <c r="S4312">
        <v>40</v>
      </c>
      <c r="T4312">
        <v>36</v>
      </c>
      <c r="U4312">
        <v>16</v>
      </c>
      <c r="V4312">
        <v>34</v>
      </c>
      <c r="W4312">
        <v>7</v>
      </c>
      <c r="X4312" s="2">
        <v>0.308</v>
      </c>
    </row>
    <row r="4313" spans="1:24" x14ac:dyDescent="0.25">
      <c r="A4313" t="str">
        <f t="shared" si="201"/>
        <v/>
      </c>
      <c r="B4313" t="str">
        <f t="shared" si="202"/>
        <v/>
      </c>
      <c r="C4313" t="str">
        <f t="shared" si="203"/>
        <v/>
      </c>
      <c r="D4313">
        <v>2026</v>
      </c>
      <c r="E4313" t="s">
        <v>10668</v>
      </c>
      <c r="F4313" t="s">
        <v>4555</v>
      </c>
      <c r="G4313" t="s">
        <v>47</v>
      </c>
      <c r="H4313" t="s">
        <v>64</v>
      </c>
      <c r="I4313">
        <v>0</v>
      </c>
      <c r="J4313">
        <v>0</v>
      </c>
      <c r="K4313" s="29">
        <v>18</v>
      </c>
      <c r="L4313">
        <v>2</v>
      </c>
      <c r="M4313">
        <v>0</v>
      </c>
      <c r="N4313">
        <v>0</v>
      </c>
      <c r="O4313">
        <v>0</v>
      </c>
      <c r="P4313">
        <v>0</v>
      </c>
      <c r="Q4313">
        <v>1</v>
      </c>
      <c r="R4313">
        <v>2</v>
      </c>
      <c r="S4313">
        <v>2</v>
      </c>
      <c r="T4313">
        <v>2</v>
      </c>
      <c r="U4313">
        <v>2</v>
      </c>
      <c r="V4313">
        <v>0</v>
      </c>
      <c r="W4313">
        <v>1</v>
      </c>
      <c r="X4313" s="2">
        <v>0.5</v>
      </c>
    </row>
    <row r="4314" spans="1:24" x14ac:dyDescent="0.25">
      <c r="A4314" t="str">
        <f t="shared" si="201"/>
        <v/>
      </c>
      <c r="B4314" t="str">
        <f t="shared" si="202"/>
        <v/>
      </c>
      <c r="C4314" t="str">
        <f t="shared" si="203"/>
        <v/>
      </c>
      <c r="D4314">
        <v>2026</v>
      </c>
      <c r="E4314" t="s">
        <v>10669</v>
      </c>
      <c r="F4314" t="s">
        <v>4555</v>
      </c>
      <c r="G4314" t="s">
        <v>24</v>
      </c>
      <c r="H4314" t="s">
        <v>64</v>
      </c>
      <c r="I4314">
        <v>0</v>
      </c>
      <c r="J4314">
        <v>0</v>
      </c>
      <c r="K4314" s="29">
        <v>81</v>
      </c>
      <c r="L4314">
        <v>1</v>
      </c>
      <c r="M4314">
        <v>0</v>
      </c>
      <c r="N4314">
        <v>0</v>
      </c>
      <c r="O4314">
        <v>0</v>
      </c>
      <c r="P4314">
        <v>0</v>
      </c>
      <c r="Q4314">
        <v>0.1</v>
      </c>
      <c r="R4314">
        <v>0</v>
      </c>
      <c r="S4314">
        <v>3</v>
      </c>
      <c r="T4314">
        <v>3</v>
      </c>
      <c r="U4314">
        <v>3</v>
      </c>
      <c r="V4314">
        <v>1</v>
      </c>
      <c r="W4314">
        <v>0</v>
      </c>
      <c r="X4314" s="2">
        <v>0</v>
      </c>
    </row>
    <row r="4315" spans="1:24" x14ac:dyDescent="0.25">
      <c r="A4315">
        <f t="shared" si="201"/>
        <v>1</v>
      </c>
      <c r="B4315" t="str">
        <f t="shared" si="202"/>
        <v/>
      </c>
      <c r="C4315" t="str">
        <f t="shared" si="203"/>
        <v/>
      </c>
      <c r="D4315">
        <v>2026</v>
      </c>
      <c r="E4315" t="s">
        <v>10670</v>
      </c>
      <c r="F4315" t="s">
        <v>4575</v>
      </c>
      <c r="G4315" t="s">
        <v>29</v>
      </c>
      <c r="H4315" t="s">
        <v>64</v>
      </c>
      <c r="I4315">
        <v>4</v>
      </c>
      <c r="J4315">
        <v>2</v>
      </c>
      <c r="K4315" s="29">
        <v>4.84</v>
      </c>
      <c r="L4315">
        <v>14</v>
      </c>
      <c r="M4315">
        <v>14</v>
      </c>
      <c r="N4315">
        <v>3</v>
      </c>
      <c r="O4315">
        <v>1</v>
      </c>
      <c r="P4315">
        <v>0</v>
      </c>
      <c r="Q4315">
        <v>74.099999999999994</v>
      </c>
      <c r="R4315">
        <v>79</v>
      </c>
      <c r="S4315">
        <v>45</v>
      </c>
      <c r="T4315">
        <v>40</v>
      </c>
      <c r="U4315">
        <v>25</v>
      </c>
      <c r="V4315">
        <v>57</v>
      </c>
      <c r="W4315">
        <v>6</v>
      </c>
      <c r="X4315" s="2">
        <v>0.27200000000000002</v>
      </c>
    </row>
    <row r="4316" spans="1:24" x14ac:dyDescent="0.25">
      <c r="A4316" t="str">
        <f t="shared" si="201"/>
        <v/>
      </c>
      <c r="B4316" t="str">
        <f t="shared" si="202"/>
        <v/>
      </c>
      <c r="C4316" t="str">
        <f t="shared" si="203"/>
        <v/>
      </c>
      <c r="D4316">
        <v>2026</v>
      </c>
      <c r="E4316" t="s">
        <v>10671</v>
      </c>
      <c r="F4316" t="s">
        <v>4575</v>
      </c>
      <c r="G4316" t="s">
        <v>47</v>
      </c>
      <c r="H4316" t="s">
        <v>64</v>
      </c>
      <c r="I4316">
        <v>2</v>
      </c>
      <c r="J4316">
        <v>3</v>
      </c>
      <c r="K4316" s="29">
        <v>2.7</v>
      </c>
      <c r="L4316">
        <v>20</v>
      </c>
      <c r="M4316">
        <v>0</v>
      </c>
      <c r="N4316">
        <v>0</v>
      </c>
      <c r="O4316">
        <v>0</v>
      </c>
      <c r="P4316">
        <v>0</v>
      </c>
      <c r="Q4316">
        <v>23.1</v>
      </c>
      <c r="R4316">
        <v>18</v>
      </c>
      <c r="S4316">
        <v>13</v>
      </c>
      <c r="T4316">
        <v>7</v>
      </c>
      <c r="U4316">
        <v>14</v>
      </c>
      <c r="V4316">
        <v>18</v>
      </c>
      <c r="W4316">
        <v>1</v>
      </c>
      <c r="X4316" s="2">
        <v>0.22</v>
      </c>
    </row>
    <row r="4317" spans="1:24" x14ac:dyDescent="0.25">
      <c r="A4317">
        <f t="shared" si="201"/>
        <v>1</v>
      </c>
      <c r="B4317" t="str">
        <f t="shared" si="202"/>
        <v/>
      </c>
      <c r="C4317" t="str">
        <f t="shared" si="203"/>
        <v/>
      </c>
      <c r="D4317">
        <v>2026</v>
      </c>
      <c r="E4317" t="s">
        <v>10672</v>
      </c>
      <c r="F4317" t="s">
        <v>4575</v>
      </c>
      <c r="G4317" t="s">
        <v>32</v>
      </c>
      <c r="H4317" t="s">
        <v>64</v>
      </c>
      <c r="I4317">
        <v>2</v>
      </c>
      <c r="J4317">
        <v>2</v>
      </c>
      <c r="K4317" s="29">
        <v>3.19</v>
      </c>
      <c r="L4317">
        <v>16</v>
      </c>
      <c r="M4317">
        <v>0</v>
      </c>
      <c r="N4317">
        <v>0</v>
      </c>
      <c r="O4317">
        <v>0</v>
      </c>
      <c r="P4317">
        <v>4</v>
      </c>
      <c r="Q4317">
        <v>31</v>
      </c>
      <c r="R4317">
        <v>24</v>
      </c>
      <c r="S4317">
        <v>11</v>
      </c>
      <c r="T4317">
        <v>11</v>
      </c>
      <c r="U4317">
        <v>8</v>
      </c>
      <c r="V4317">
        <v>25</v>
      </c>
      <c r="W4317">
        <v>1</v>
      </c>
      <c r="X4317" s="2">
        <v>0.216</v>
      </c>
    </row>
    <row r="4318" spans="1:24" x14ac:dyDescent="0.25">
      <c r="A4318" t="str">
        <f t="shared" si="201"/>
        <v/>
      </c>
      <c r="B4318" t="str">
        <f t="shared" si="202"/>
        <v/>
      </c>
      <c r="C4318" t="str">
        <f t="shared" si="203"/>
        <v/>
      </c>
      <c r="D4318">
        <v>2026</v>
      </c>
      <c r="E4318" t="s">
        <v>10673</v>
      </c>
      <c r="F4318" t="s">
        <v>4575</v>
      </c>
      <c r="G4318" t="s">
        <v>24</v>
      </c>
      <c r="H4318" t="s">
        <v>64</v>
      </c>
      <c r="I4318">
        <v>6</v>
      </c>
      <c r="J4318">
        <v>2</v>
      </c>
      <c r="K4318" s="29">
        <v>3.55</v>
      </c>
      <c r="L4318">
        <v>15</v>
      </c>
      <c r="M4318">
        <v>7</v>
      </c>
      <c r="N4318">
        <v>0</v>
      </c>
      <c r="O4318">
        <v>0</v>
      </c>
      <c r="P4318">
        <v>1</v>
      </c>
      <c r="Q4318">
        <v>45.2</v>
      </c>
      <c r="R4318">
        <v>48</v>
      </c>
      <c r="S4318">
        <v>23</v>
      </c>
      <c r="T4318">
        <v>18</v>
      </c>
      <c r="U4318">
        <v>23</v>
      </c>
      <c r="V4318">
        <v>46</v>
      </c>
      <c r="W4318">
        <v>8</v>
      </c>
      <c r="X4318" s="2">
        <v>0.27100000000000002</v>
      </c>
    </row>
    <row r="4319" spans="1:24" x14ac:dyDescent="0.25">
      <c r="A4319">
        <f t="shared" si="201"/>
        <v>1</v>
      </c>
      <c r="B4319" t="str">
        <f t="shared" si="202"/>
        <v/>
      </c>
      <c r="C4319" t="str">
        <f t="shared" si="203"/>
        <v/>
      </c>
      <c r="D4319">
        <v>2026</v>
      </c>
      <c r="E4319" t="s">
        <v>10674</v>
      </c>
      <c r="F4319" t="s">
        <v>4575</v>
      </c>
      <c r="G4319" t="s">
        <v>32</v>
      </c>
      <c r="H4319" t="s">
        <v>64</v>
      </c>
      <c r="I4319">
        <v>1</v>
      </c>
      <c r="J4319">
        <v>1</v>
      </c>
      <c r="K4319" s="29">
        <v>4.1100000000000003</v>
      </c>
      <c r="L4319">
        <v>12</v>
      </c>
      <c r="M4319">
        <v>0</v>
      </c>
      <c r="N4319">
        <v>0</v>
      </c>
      <c r="O4319">
        <v>0</v>
      </c>
      <c r="P4319">
        <v>1</v>
      </c>
      <c r="Q4319">
        <v>15.1</v>
      </c>
      <c r="R4319">
        <v>11</v>
      </c>
      <c r="S4319">
        <v>11</v>
      </c>
      <c r="T4319">
        <v>7</v>
      </c>
      <c r="U4319">
        <v>8</v>
      </c>
      <c r="V4319">
        <v>13</v>
      </c>
      <c r="W4319">
        <v>4</v>
      </c>
      <c r="X4319" s="2">
        <v>0.21199999999999999</v>
      </c>
    </row>
    <row r="4320" spans="1:24" x14ac:dyDescent="0.25">
      <c r="A4320" t="str">
        <f t="shared" si="201"/>
        <v/>
      </c>
      <c r="B4320" t="str">
        <f t="shared" si="202"/>
        <v/>
      </c>
      <c r="C4320" t="str">
        <f t="shared" si="203"/>
        <v/>
      </c>
      <c r="D4320">
        <v>2026</v>
      </c>
      <c r="E4320" t="s">
        <v>10675</v>
      </c>
      <c r="F4320" t="s">
        <v>4575</v>
      </c>
      <c r="G4320" t="s">
        <v>47</v>
      </c>
      <c r="H4320" t="s">
        <v>64</v>
      </c>
      <c r="I4320">
        <v>0</v>
      </c>
      <c r="J4320">
        <v>0</v>
      </c>
      <c r="K4320" s="29">
        <v>4.72</v>
      </c>
      <c r="L4320">
        <v>9</v>
      </c>
      <c r="M4320">
        <v>2</v>
      </c>
      <c r="N4320">
        <v>0</v>
      </c>
      <c r="O4320">
        <v>0</v>
      </c>
      <c r="P4320">
        <v>0</v>
      </c>
      <c r="Q4320">
        <v>13.1</v>
      </c>
      <c r="R4320">
        <v>8</v>
      </c>
      <c r="S4320">
        <v>7</v>
      </c>
      <c r="T4320">
        <v>7</v>
      </c>
      <c r="U4320">
        <v>8</v>
      </c>
      <c r="V4320">
        <v>16</v>
      </c>
      <c r="W4320">
        <v>6</v>
      </c>
      <c r="X4320" s="2">
        <v>0.17399999999999999</v>
      </c>
    </row>
    <row r="4321" spans="1:24" x14ac:dyDescent="0.25">
      <c r="A4321" t="str">
        <f t="shared" si="201"/>
        <v/>
      </c>
      <c r="B4321" t="str">
        <f t="shared" si="202"/>
        <v/>
      </c>
      <c r="C4321" t="str">
        <f t="shared" si="203"/>
        <v/>
      </c>
      <c r="D4321">
        <v>2026</v>
      </c>
      <c r="E4321" t="s">
        <v>10676</v>
      </c>
      <c r="F4321" t="s">
        <v>4575</v>
      </c>
      <c r="G4321" t="s">
        <v>24</v>
      </c>
      <c r="H4321" t="s">
        <v>64</v>
      </c>
      <c r="I4321">
        <v>5</v>
      </c>
      <c r="J4321">
        <v>2</v>
      </c>
      <c r="K4321" s="29">
        <v>4.7300000000000004</v>
      </c>
      <c r="L4321">
        <v>15</v>
      </c>
      <c r="M4321">
        <v>10</v>
      </c>
      <c r="N4321">
        <v>0</v>
      </c>
      <c r="O4321">
        <v>0</v>
      </c>
      <c r="P4321">
        <v>0</v>
      </c>
      <c r="Q4321">
        <v>51.1</v>
      </c>
      <c r="R4321">
        <v>48</v>
      </c>
      <c r="S4321">
        <v>40</v>
      </c>
      <c r="T4321">
        <v>27</v>
      </c>
      <c r="U4321">
        <v>33</v>
      </c>
      <c r="V4321">
        <v>60</v>
      </c>
      <c r="W4321">
        <v>7</v>
      </c>
      <c r="X4321" s="2">
        <v>0.23300000000000001</v>
      </c>
    </row>
    <row r="4322" spans="1:24" x14ac:dyDescent="0.25">
      <c r="A4322" t="str">
        <f t="shared" si="201"/>
        <v/>
      </c>
      <c r="B4322" t="str">
        <f t="shared" si="202"/>
        <v/>
      </c>
      <c r="C4322" t="str">
        <f t="shared" si="203"/>
        <v/>
      </c>
      <c r="D4322">
        <v>2026</v>
      </c>
      <c r="E4322" t="s">
        <v>10677</v>
      </c>
      <c r="F4322" t="s">
        <v>4575</v>
      </c>
      <c r="G4322" t="s">
        <v>47</v>
      </c>
      <c r="H4322" t="s">
        <v>64</v>
      </c>
      <c r="I4322">
        <v>1</v>
      </c>
      <c r="J4322">
        <v>0</v>
      </c>
      <c r="K4322" s="29">
        <v>5.66</v>
      </c>
      <c r="L4322">
        <v>13</v>
      </c>
      <c r="M4322">
        <v>0</v>
      </c>
      <c r="N4322">
        <v>0</v>
      </c>
      <c r="O4322">
        <v>0</v>
      </c>
      <c r="P4322">
        <v>2</v>
      </c>
      <c r="Q4322">
        <v>20.2</v>
      </c>
      <c r="R4322">
        <v>19</v>
      </c>
      <c r="S4322">
        <v>15</v>
      </c>
      <c r="T4322">
        <v>13</v>
      </c>
      <c r="U4322">
        <v>13</v>
      </c>
      <c r="V4322">
        <v>18</v>
      </c>
      <c r="W4322">
        <v>2</v>
      </c>
      <c r="X4322" s="2">
        <v>0.23799999999999999</v>
      </c>
    </row>
    <row r="4323" spans="1:24" x14ac:dyDescent="0.25">
      <c r="A4323" t="str">
        <f t="shared" si="201"/>
        <v/>
      </c>
      <c r="B4323" t="str">
        <f t="shared" si="202"/>
        <v/>
      </c>
      <c r="C4323" t="str">
        <f t="shared" si="203"/>
        <v/>
      </c>
      <c r="D4323">
        <v>2026</v>
      </c>
      <c r="E4323" t="s">
        <v>10678</v>
      </c>
      <c r="F4323" t="s">
        <v>4575</v>
      </c>
      <c r="G4323" t="s">
        <v>24</v>
      </c>
      <c r="H4323" t="s">
        <v>64</v>
      </c>
      <c r="I4323">
        <v>2</v>
      </c>
      <c r="J4323">
        <v>2</v>
      </c>
      <c r="K4323" s="29">
        <v>5.84</v>
      </c>
      <c r="L4323">
        <v>6</v>
      </c>
      <c r="M4323">
        <v>6</v>
      </c>
      <c r="N4323">
        <v>0</v>
      </c>
      <c r="O4323">
        <v>0</v>
      </c>
      <c r="P4323">
        <v>0</v>
      </c>
      <c r="Q4323">
        <v>24.2</v>
      </c>
      <c r="R4323">
        <v>24</v>
      </c>
      <c r="S4323">
        <v>19</v>
      </c>
      <c r="T4323">
        <v>16</v>
      </c>
      <c r="U4323">
        <v>12</v>
      </c>
      <c r="V4323">
        <v>33</v>
      </c>
      <c r="W4323">
        <v>0</v>
      </c>
      <c r="X4323" s="2">
        <v>0.255</v>
      </c>
    </row>
    <row r="4324" spans="1:24" x14ac:dyDescent="0.25">
      <c r="A4324">
        <f t="shared" si="201"/>
        <v>1</v>
      </c>
      <c r="B4324" t="str">
        <f t="shared" si="202"/>
        <v/>
      </c>
      <c r="C4324" t="str">
        <f t="shared" si="203"/>
        <v/>
      </c>
      <c r="D4324">
        <v>2026</v>
      </c>
      <c r="E4324" t="s">
        <v>10679</v>
      </c>
      <c r="F4324" t="s">
        <v>4575</v>
      </c>
      <c r="G4324" t="s">
        <v>29</v>
      </c>
      <c r="H4324" t="s">
        <v>64</v>
      </c>
      <c r="I4324">
        <v>3</v>
      </c>
      <c r="J4324">
        <v>2</v>
      </c>
      <c r="K4324" s="29">
        <v>5.97</v>
      </c>
      <c r="L4324">
        <v>13</v>
      </c>
      <c r="M4324">
        <v>5</v>
      </c>
      <c r="N4324">
        <v>0</v>
      </c>
      <c r="O4324">
        <v>0</v>
      </c>
      <c r="P4324">
        <v>0</v>
      </c>
      <c r="Q4324">
        <v>28.2</v>
      </c>
      <c r="R4324">
        <v>31</v>
      </c>
      <c r="S4324">
        <v>20</v>
      </c>
      <c r="T4324">
        <v>19</v>
      </c>
      <c r="U4324">
        <v>7</v>
      </c>
      <c r="V4324">
        <v>22</v>
      </c>
      <c r="W4324">
        <v>7</v>
      </c>
      <c r="X4324" s="2">
        <v>0.28199999999999997</v>
      </c>
    </row>
    <row r="4325" spans="1:24" x14ac:dyDescent="0.25">
      <c r="A4325" t="str">
        <f t="shared" si="201"/>
        <v/>
      </c>
      <c r="B4325" t="str">
        <f t="shared" si="202"/>
        <v/>
      </c>
      <c r="C4325" t="str">
        <f t="shared" si="203"/>
        <v/>
      </c>
      <c r="D4325">
        <v>2026</v>
      </c>
      <c r="E4325" t="s">
        <v>10680</v>
      </c>
      <c r="F4325" t="s">
        <v>4575</v>
      </c>
      <c r="G4325" t="s">
        <v>37</v>
      </c>
      <c r="H4325" t="s">
        <v>64</v>
      </c>
      <c r="I4325">
        <v>0</v>
      </c>
      <c r="J4325">
        <v>0</v>
      </c>
      <c r="K4325" s="29">
        <v>6</v>
      </c>
      <c r="L4325">
        <v>15</v>
      </c>
      <c r="M4325">
        <v>0</v>
      </c>
      <c r="N4325">
        <v>0</v>
      </c>
      <c r="O4325">
        <v>0</v>
      </c>
      <c r="P4325">
        <v>0</v>
      </c>
      <c r="Q4325">
        <v>15</v>
      </c>
      <c r="R4325">
        <v>14</v>
      </c>
      <c r="S4325">
        <v>10</v>
      </c>
      <c r="T4325">
        <v>10</v>
      </c>
      <c r="U4325">
        <v>10</v>
      </c>
      <c r="V4325">
        <v>10</v>
      </c>
      <c r="W4325">
        <v>2</v>
      </c>
      <c r="X4325" s="2">
        <v>0.25900000000000001</v>
      </c>
    </row>
    <row r="4326" spans="1:24" x14ac:dyDescent="0.25">
      <c r="A4326">
        <f t="shared" ref="A4326:A4389" si="204">IF(OR(G4326="SR", G4326="GR"), 1, "")</f>
        <v>1</v>
      </c>
      <c r="B4326" t="str">
        <f t="shared" si="202"/>
        <v/>
      </c>
      <c r="C4326" t="str">
        <f t="shared" si="203"/>
        <v/>
      </c>
      <c r="D4326">
        <v>2026</v>
      </c>
      <c r="E4326" t="s">
        <v>4585</v>
      </c>
      <c r="F4326" t="s">
        <v>4575</v>
      </c>
      <c r="G4326" t="s">
        <v>29</v>
      </c>
      <c r="H4326" t="s">
        <v>64</v>
      </c>
      <c r="I4326">
        <v>4</v>
      </c>
      <c r="J4326">
        <v>2</v>
      </c>
      <c r="K4326" s="29">
        <v>6.26</v>
      </c>
      <c r="L4326">
        <v>10</v>
      </c>
      <c r="M4326">
        <v>10</v>
      </c>
      <c r="N4326">
        <v>0</v>
      </c>
      <c r="O4326">
        <v>0</v>
      </c>
      <c r="P4326">
        <v>0</v>
      </c>
      <c r="Q4326">
        <v>46</v>
      </c>
      <c r="R4326">
        <v>55</v>
      </c>
      <c r="S4326">
        <v>35</v>
      </c>
      <c r="T4326">
        <v>32</v>
      </c>
      <c r="U4326">
        <v>16</v>
      </c>
      <c r="V4326">
        <v>28</v>
      </c>
      <c r="W4326">
        <v>2</v>
      </c>
      <c r="X4326" s="2">
        <v>0.29599999999999999</v>
      </c>
    </row>
    <row r="4327" spans="1:24" x14ac:dyDescent="0.25">
      <c r="A4327" t="str">
        <f t="shared" si="204"/>
        <v/>
      </c>
      <c r="B4327" t="str">
        <f t="shared" si="202"/>
        <v/>
      </c>
      <c r="C4327" t="str">
        <f t="shared" si="203"/>
        <v/>
      </c>
      <c r="D4327">
        <v>2026</v>
      </c>
      <c r="E4327" t="s">
        <v>10681</v>
      </c>
      <c r="F4327" t="s">
        <v>4575</v>
      </c>
      <c r="G4327" t="s">
        <v>37</v>
      </c>
      <c r="H4327" t="s">
        <v>64</v>
      </c>
      <c r="I4327">
        <v>2</v>
      </c>
      <c r="J4327">
        <v>0</v>
      </c>
      <c r="K4327" s="29">
        <v>6.75</v>
      </c>
      <c r="L4327">
        <v>7</v>
      </c>
      <c r="M4327">
        <v>0</v>
      </c>
      <c r="N4327">
        <v>0</v>
      </c>
      <c r="O4327">
        <v>0</v>
      </c>
      <c r="P4327">
        <v>0</v>
      </c>
      <c r="Q4327">
        <v>9.1</v>
      </c>
      <c r="R4327">
        <v>12</v>
      </c>
      <c r="S4327">
        <v>7</v>
      </c>
      <c r="T4327">
        <v>7</v>
      </c>
      <c r="U4327">
        <v>6</v>
      </c>
      <c r="V4327">
        <v>6</v>
      </c>
      <c r="W4327">
        <v>1</v>
      </c>
      <c r="X4327" s="2">
        <v>0.33300000000000002</v>
      </c>
    </row>
    <row r="4328" spans="1:24" x14ac:dyDescent="0.25">
      <c r="A4328" t="str">
        <f t="shared" si="204"/>
        <v/>
      </c>
      <c r="B4328" t="str">
        <f t="shared" si="202"/>
        <v/>
      </c>
      <c r="C4328" t="str">
        <f t="shared" si="203"/>
        <v/>
      </c>
      <c r="D4328">
        <v>2026</v>
      </c>
      <c r="E4328" t="s">
        <v>10682</v>
      </c>
      <c r="F4328" t="s">
        <v>4575</v>
      </c>
      <c r="G4328" t="s">
        <v>37</v>
      </c>
      <c r="H4328" t="s">
        <v>64</v>
      </c>
      <c r="I4328">
        <v>0</v>
      </c>
      <c r="J4328">
        <v>0</v>
      </c>
      <c r="K4328" s="29">
        <v>6.82</v>
      </c>
      <c r="L4328">
        <v>14</v>
      </c>
      <c r="M4328">
        <v>0</v>
      </c>
      <c r="N4328">
        <v>0</v>
      </c>
      <c r="O4328">
        <v>0</v>
      </c>
      <c r="P4328">
        <v>0</v>
      </c>
      <c r="Q4328">
        <v>31.2</v>
      </c>
      <c r="R4328">
        <v>33</v>
      </c>
      <c r="S4328">
        <v>26</v>
      </c>
      <c r="T4328">
        <v>24</v>
      </c>
      <c r="U4328">
        <v>13</v>
      </c>
      <c r="V4328">
        <v>22</v>
      </c>
      <c r="W4328">
        <v>3</v>
      </c>
      <c r="X4328" s="2">
        <v>0.26600000000000001</v>
      </c>
    </row>
    <row r="4329" spans="1:24" x14ac:dyDescent="0.25">
      <c r="A4329" t="str">
        <f t="shared" si="204"/>
        <v/>
      </c>
      <c r="B4329" t="str">
        <f t="shared" si="202"/>
        <v/>
      </c>
      <c r="C4329" t="str">
        <f t="shared" si="203"/>
        <v/>
      </c>
      <c r="D4329">
        <v>2026</v>
      </c>
      <c r="E4329" t="s">
        <v>10683</v>
      </c>
      <c r="F4329" t="s">
        <v>4575</v>
      </c>
      <c r="G4329" t="s">
        <v>37</v>
      </c>
      <c r="H4329" t="s">
        <v>64</v>
      </c>
      <c r="I4329">
        <v>0</v>
      </c>
      <c r="J4329">
        <v>0</v>
      </c>
      <c r="K4329" s="29">
        <v>6.92</v>
      </c>
      <c r="L4329">
        <v>9</v>
      </c>
      <c r="M4329">
        <v>0</v>
      </c>
      <c r="N4329">
        <v>0</v>
      </c>
      <c r="O4329">
        <v>0</v>
      </c>
      <c r="P4329">
        <v>0</v>
      </c>
      <c r="Q4329">
        <v>13</v>
      </c>
      <c r="R4329">
        <v>15</v>
      </c>
      <c r="S4329">
        <v>10</v>
      </c>
      <c r="T4329">
        <v>10</v>
      </c>
      <c r="U4329">
        <v>4</v>
      </c>
      <c r="V4329">
        <v>16</v>
      </c>
      <c r="W4329">
        <v>2</v>
      </c>
      <c r="X4329" s="2">
        <v>0.3</v>
      </c>
    </row>
    <row r="4330" spans="1:24" x14ac:dyDescent="0.25">
      <c r="A4330">
        <f t="shared" si="204"/>
        <v>1</v>
      </c>
      <c r="B4330" t="str">
        <f t="shared" si="202"/>
        <v/>
      </c>
      <c r="C4330" t="str">
        <f t="shared" si="203"/>
        <v/>
      </c>
      <c r="D4330">
        <v>2026</v>
      </c>
      <c r="E4330" t="s">
        <v>10684</v>
      </c>
      <c r="F4330" t="s">
        <v>4575</v>
      </c>
      <c r="G4330" t="s">
        <v>29</v>
      </c>
      <c r="H4330" t="s">
        <v>64</v>
      </c>
      <c r="I4330">
        <v>2</v>
      </c>
      <c r="J4330">
        <v>1</v>
      </c>
      <c r="K4330" s="29">
        <v>7.36</v>
      </c>
      <c r="L4330">
        <v>13</v>
      </c>
      <c r="M4330">
        <v>0</v>
      </c>
      <c r="N4330">
        <v>0</v>
      </c>
      <c r="O4330">
        <v>0</v>
      </c>
      <c r="P4330">
        <v>1</v>
      </c>
      <c r="Q4330">
        <v>11</v>
      </c>
      <c r="R4330">
        <v>11</v>
      </c>
      <c r="S4330">
        <v>10</v>
      </c>
      <c r="T4330">
        <v>9</v>
      </c>
      <c r="U4330">
        <v>10</v>
      </c>
      <c r="V4330">
        <v>10</v>
      </c>
      <c r="W4330">
        <v>0</v>
      </c>
      <c r="X4330" s="2">
        <v>0.28199999999999997</v>
      </c>
    </row>
    <row r="4331" spans="1:24" x14ac:dyDescent="0.25">
      <c r="A4331" t="str">
        <f t="shared" si="204"/>
        <v/>
      </c>
      <c r="B4331" t="str">
        <f t="shared" si="202"/>
        <v/>
      </c>
      <c r="C4331" t="str">
        <f t="shared" si="203"/>
        <v/>
      </c>
      <c r="D4331">
        <v>2026</v>
      </c>
      <c r="E4331" t="s">
        <v>10685</v>
      </c>
      <c r="F4331" t="s">
        <v>4575</v>
      </c>
      <c r="G4331" t="s">
        <v>24</v>
      </c>
      <c r="H4331" t="s">
        <v>64</v>
      </c>
      <c r="I4331">
        <v>0</v>
      </c>
      <c r="J4331">
        <v>0</v>
      </c>
      <c r="K4331" s="29">
        <v>10.119999999999999</v>
      </c>
      <c r="L4331">
        <v>4</v>
      </c>
      <c r="M4331">
        <v>0</v>
      </c>
      <c r="N4331">
        <v>0</v>
      </c>
      <c r="O4331">
        <v>0</v>
      </c>
      <c r="P4331">
        <v>0</v>
      </c>
      <c r="Q4331">
        <v>2.2000000000000002</v>
      </c>
      <c r="R4331">
        <v>4</v>
      </c>
      <c r="S4331">
        <v>3</v>
      </c>
      <c r="T4331">
        <v>3</v>
      </c>
      <c r="U4331">
        <v>5</v>
      </c>
      <c r="V4331">
        <v>4</v>
      </c>
      <c r="W4331">
        <v>0</v>
      </c>
      <c r="X4331" s="2">
        <v>0.4</v>
      </c>
    </row>
    <row r="4332" spans="1:24" x14ac:dyDescent="0.25">
      <c r="A4332" t="str">
        <f t="shared" si="204"/>
        <v/>
      </c>
      <c r="B4332" t="str">
        <f t="shared" si="202"/>
        <v/>
      </c>
      <c r="C4332" t="str">
        <f t="shared" si="203"/>
        <v/>
      </c>
      <c r="D4332">
        <v>2026</v>
      </c>
      <c r="E4332" t="s">
        <v>10686</v>
      </c>
      <c r="F4332" t="s">
        <v>4575</v>
      </c>
      <c r="G4332" t="s">
        <v>37</v>
      </c>
      <c r="H4332" t="s">
        <v>64</v>
      </c>
      <c r="I4332">
        <v>0</v>
      </c>
      <c r="J4332">
        <v>0</v>
      </c>
      <c r="K4332" s="29">
        <v>11.57</v>
      </c>
      <c r="L4332">
        <v>3</v>
      </c>
      <c r="M4332">
        <v>0</v>
      </c>
      <c r="N4332">
        <v>0</v>
      </c>
      <c r="O4332">
        <v>0</v>
      </c>
      <c r="P4332">
        <v>0</v>
      </c>
      <c r="Q4332">
        <v>2.1</v>
      </c>
      <c r="R4332">
        <v>0</v>
      </c>
      <c r="S4332">
        <v>3</v>
      </c>
      <c r="T4332">
        <v>3</v>
      </c>
      <c r="U4332">
        <v>5</v>
      </c>
      <c r="V4332">
        <v>4</v>
      </c>
      <c r="W4332">
        <v>0</v>
      </c>
      <c r="X4332" s="2">
        <v>0</v>
      </c>
    </row>
    <row r="4333" spans="1:24" x14ac:dyDescent="0.25">
      <c r="A4333">
        <f t="shared" si="204"/>
        <v>1</v>
      </c>
      <c r="B4333" t="str">
        <f t="shared" si="202"/>
        <v/>
      </c>
      <c r="C4333" t="str">
        <f t="shared" si="203"/>
        <v/>
      </c>
      <c r="D4333">
        <v>2026</v>
      </c>
      <c r="E4333" t="s">
        <v>10687</v>
      </c>
      <c r="F4333" t="s">
        <v>4575</v>
      </c>
      <c r="G4333" t="s">
        <v>32</v>
      </c>
      <c r="H4333" t="s">
        <v>64</v>
      </c>
      <c r="I4333">
        <v>0</v>
      </c>
      <c r="J4333">
        <v>2</v>
      </c>
      <c r="K4333" s="29">
        <v>11.57</v>
      </c>
      <c r="L4333">
        <v>8</v>
      </c>
      <c r="M4333">
        <v>1</v>
      </c>
      <c r="N4333">
        <v>0</v>
      </c>
      <c r="O4333">
        <v>0</v>
      </c>
      <c r="P4333">
        <v>0</v>
      </c>
      <c r="Q4333">
        <v>9.1</v>
      </c>
      <c r="R4333">
        <v>12</v>
      </c>
      <c r="S4333">
        <v>14</v>
      </c>
      <c r="T4333">
        <v>12</v>
      </c>
      <c r="U4333">
        <v>9</v>
      </c>
      <c r="V4333">
        <v>11</v>
      </c>
      <c r="W4333">
        <v>1</v>
      </c>
      <c r="X4333" s="2">
        <v>0.33300000000000002</v>
      </c>
    </row>
    <row r="4334" spans="1:24" x14ac:dyDescent="0.25">
      <c r="A4334" t="str">
        <f t="shared" si="204"/>
        <v/>
      </c>
      <c r="B4334" t="str">
        <f t="shared" si="202"/>
        <v/>
      </c>
      <c r="C4334" t="str">
        <f t="shared" si="203"/>
        <v/>
      </c>
      <c r="D4334">
        <v>2026</v>
      </c>
      <c r="E4334" t="s">
        <v>10688</v>
      </c>
      <c r="F4334" t="s">
        <v>4575</v>
      </c>
      <c r="G4334" t="s">
        <v>47</v>
      </c>
      <c r="H4334" t="s">
        <v>64</v>
      </c>
      <c r="I4334">
        <v>0</v>
      </c>
      <c r="J4334">
        <v>0</v>
      </c>
      <c r="K4334" s="29">
        <v>16.2</v>
      </c>
      <c r="L4334">
        <v>2</v>
      </c>
      <c r="M4334">
        <v>0</v>
      </c>
      <c r="N4334">
        <v>0</v>
      </c>
      <c r="O4334">
        <v>0</v>
      </c>
      <c r="P4334">
        <v>0</v>
      </c>
      <c r="Q4334">
        <v>1.2</v>
      </c>
      <c r="R4334">
        <v>1</v>
      </c>
      <c r="S4334">
        <v>3</v>
      </c>
      <c r="T4334">
        <v>3</v>
      </c>
      <c r="U4334">
        <v>3</v>
      </c>
      <c r="V4334">
        <v>1</v>
      </c>
      <c r="W4334">
        <v>1</v>
      </c>
      <c r="X4334" s="2">
        <v>0.16700000000000001</v>
      </c>
    </row>
    <row r="4335" spans="1:24" x14ac:dyDescent="0.25">
      <c r="A4335">
        <f t="shared" si="204"/>
        <v>1</v>
      </c>
      <c r="B4335" t="str">
        <f t="shared" si="202"/>
        <v/>
      </c>
      <c r="C4335" t="str">
        <f t="shared" si="203"/>
        <v/>
      </c>
      <c r="D4335">
        <v>2026</v>
      </c>
      <c r="E4335" t="s">
        <v>10689</v>
      </c>
      <c r="F4335" t="s">
        <v>4592</v>
      </c>
      <c r="G4335" t="s">
        <v>29</v>
      </c>
      <c r="H4335" t="s">
        <v>64</v>
      </c>
      <c r="I4335">
        <v>7</v>
      </c>
      <c r="J4335">
        <v>4</v>
      </c>
      <c r="K4335" s="29">
        <v>2.78</v>
      </c>
      <c r="L4335">
        <v>16</v>
      </c>
      <c r="M4335">
        <v>16</v>
      </c>
      <c r="N4335">
        <v>1</v>
      </c>
      <c r="O4335">
        <v>1</v>
      </c>
      <c r="P4335">
        <v>0</v>
      </c>
      <c r="Q4335">
        <v>94</v>
      </c>
      <c r="R4335">
        <v>61</v>
      </c>
      <c r="S4335">
        <v>32</v>
      </c>
      <c r="T4335">
        <v>29</v>
      </c>
      <c r="U4335">
        <v>38</v>
      </c>
      <c r="V4335">
        <v>108</v>
      </c>
      <c r="W4335">
        <v>8</v>
      </c>
      <c r="X4335" s="2">
        <v>0.18</v>
      </c>
    </row>
    <row r="4336" spans="1:24" x14ac:dyDescent="0.25">
      <c r="A4336">
        <f t="shared" si="204"/>
        <v>1</v>
      </c>
      <c r="B4336" t="str">
        <f t="shared" si="202"/>
        <v/>
      </c>
      <c r="C4336" t="str">
        <f t="shared" si="203"/>
        <v/>
      </c>
      <c r="D4336">
        <v>2026</v>
      </c>
      <c r="E4336" t="s">
        <v>4606</v>
      </c>
      <c r="F4336" t="s">
        <v>4592</v>
      </c>
      <c r="G4336" t="s">
        <v>29</v>
      </c>
      <c r="H4336" t="s">
        <v>64</v>
      </c>
      <c r="I4336">
        <v>0</v>
      </c>
      <c r="J4336">
        <v>0</v>
      </c>
      <c r="K4336" s="29">
        <v>0</v>
      </c>
      <c r="L4336">
        <v>1</v>
      </c>
      <c r="M4336">
        <v>0</v>
      </c>
      <c r="N4336">
        <v>0</v>
      </c>
      <c r="O4336">
        <v>0</v>
      </c>
      <c r="P4336">
        <v>0</v>
      </c>
      <c r="Q4336">
        <v>0</v>
      </c>
      <c r="R4336">
        <v>0</v>
      </c>
      <c r="S4336">
        <v>3</v>
      </c>
      <c r="T4336">
        <v>0</v>
      </c>
      <c r="U4336">
        <v>2</v>
      </c>
      <c r="V4336">
        <v>0</v>
      </c>
      <c r="W4336">
        <v>1</v>
      </c>
      <c r="X4336" s="2">
        <v>0</v>
      </c>
    </row>
    <row r="4337" spans="1:24" x14ac:dyDescent="0.25">
      <c r="A4337" t="str">
        <f t="shared" si="204"/>
        <v/>
      </c>
      <c r="B4337" t="str">
        <f t="shared" si="202"/>
        <v/>
      </c>
      <c r="C4337" t="str">
        <f t="shared" si="203"/>
        <v/>
      </c>
      <c r="D4337">
        <v>2026</v>
      </c>
      <c r="E4337" t="s">
        <v>4600</v>
      </c>
      <c r="F4337" t="s">
        <v>4592</v>
      </c>
      <c r="G4337" t="s">
        <v>37</v>
      </c>
      <c r="H4337" t="s">
        <v>64</v>
      </c>
      <c r="I4337">
        <v>0</v>
      </c>
      <c r="J4337">
        <v>0</v>
      </c>
      <c r="K4337" s="29">
        <v>0</v>
      </c>
      <c r="L4337">
        <v>1</v>
      </c>
      <c r="M4337">
        <v>0</v>
      </c>
      <c r="N4337">
        <v>0</v>
      </c>
      <c r="O4337">
        <v>0</v>
      </c>
      <c r="P4337">
        <v>0</v>
      </c>
      <c r="Q4337">
        <v>1</v>
      </c>
      <c r="R4337">
        <v>1</v>
      </c>
      <c r="S4337">
        <v>0</v>
      </c>
      <c r="T4337">
        <v>0</v>
      </c>
      <c r="U4337">
        <v>0</v>
      </c>
      <c r="V4337">
        <v>1</v>
      </c>
      <c r="W4337">
        <v>0</v>
      </c>
      <c r="X4337" s="2">
        <v>0.25</v>
      </c>
    </row>
    <row r="4338" spans="1:24" x14ac:dyDescent="0.25">
      <c r="A4338">
        <f t="shared" si="204"/>
        <v>1</v>
      </c>
      <c r="B4338" t="str">
        <f t="shared" si="202"/>
        <v/>
      </c>
      <c r="C4338">
        <f t="shared" si="203"/>
        <v>1</v>
      </c>
      <c r="D4338">
        <v>2026</v>
      </c>
      <c r="E4338" t="s">
        <v>7194</v>
      </c>
      <c r="F4338" t="s">
        <v>4592</v>
      </c>
      <c r="G4338" t="s">
        <v>29</v>
      </c>
      <c r="H4338" t="s">
        <v>64</v>
      </c>
      <c r="I4338">
        <v>0</v>
      </c>
      <c r="J4338">
        <v>0</v>
      </c>
      <c r="K4338" s="29">
        <v>2.4500000000000002</v>
      </c>
      <c r="L4338">
        <v>1</v>
      </c>
      <c r="M4338">
        <v>1</v>
      </c>
      <c r="N4338">
        <v>0</v>
      </c>
      <c r="O4338">
        <v>0</v>
      </c>
      <c r="P4338">
        <v>0</v>
      </c>
      <c r="Q4338">
        <v>3.2</v>
      </c>
      <c r="R4338">
        <v>3</v>
      </c>
      <c r="S4338">
        <v>2</v>
      </c>
      <c r="T4338">
        <v>1</v>
      </c>
      <c r="U4338">
        <v>1</v>
      </c>
      <c r="V4338">
        <v>4</v>
      </c>
      <c r="W4338">
        <v>0</v>
      </c>
      <c r="X4338" s="2">
        <v>0.214</v>
      </c>
    </row>
    <row r="4339" spans="1:24" x14ac:dyDescent="0.25">
      <c r="A4339">
        <f t="shared" si="204"/>
        <v>1</v>
      </c>
      <c r="B4339" t="str">
        <f t="shared" si="202"/>
        <v/>
      </c>
      <c r="C4339" t="str">
        <f t="shared" si="203"/>
        <v/>
      </c>
      <c r="D4339">
        <v>2026</v>
      </c>
      <c r="E4339" t="s">
        <v>10690</v>
      </c>
      <c r="F4339" t="s">
        <v>4592</v>
      </c>
      <c r="G4339" t="s">
        <v>29</v>
      </c>
      <c r="H4339" t="s">
        <v>64</v>
      </c>
      <c r="I4339">
        <v>1</v>
      </c>
      <c r="J4339">
        <v>0</v>
      </c>
      <c r="K4339" s="29">
        <v>2.89</v>
      </c>
      <c r="L4339">
        <v>16</v>
      </c>
      <c r="M4339">
        <v>0</v>
      </c>
      <c r="N4339">
        <v>0</v>
      </c>
      <c r="O4339">
        <v>0</v>
      </c>
      <c r="P4339">
        <v>0</v>
      </c>
      <c r="Q4339">
        <v>18.2</v>
      </c>
      <c r="R4339">
        <v>13</v>
      </c>
      <c r="S4339">
        <v>6</v>
      </c>
      <c r="T4339">
        <v>6</v>
      </c>
      <c r="U4339">
        <v>12</v>
      </c>
      <c r="V4339">
        <v>13</v>
      </c>
      <c r="W4339">
        <v>6</v>
      </c>
      <c r="X4339" s="2">
        <v>0.20599999999999999</v>
      </c>
    </row>
    <row r="4340" spans="1:24" x14ac:dyDescent="0.25">
      <c r="A4340">
        <f t="shared" si="204"/>
        <v>1</v>
      </c>
      <c r="B4340" t="str">
        <f t="shared" si="202"/>
        <v/>
      </c>
      <c r="C4340" t="str">
        <f t="shared" si="203"/>
        <v/>
      </c>
      <c r="D4340">
        <v>2026</v>
      </c>
      <c r="E4340" t="s">
        <v>10691</v>
      </c>
      <c r="F4340" t="s">
        <v>4592</v>
      </c>
      <c r="G4340" t="s">
        <v>29</v>
      </c>
      <c r="H4340" t="s">
        <v>64</v>
      </c>
      <c r="I4340">
        <v>4</v>
      </c>
      <c r="J4340">
        <v>3</v>
      </c>
      <c r="K4340" s="29">
        <v>3.26</v>
      </c>
      <c r="L4340">
        <v>16</v>
      </c>
      <c r="M4340">
        <v>9</v>
      </c>
      <c r="N4340">
        <v>0</v>
      </c>
      <c r="O4340">
        <v>0</v>
      </c>
      <c r="P4340">
        <v>2</v>
      </c>
      <c r="Q4340">
        <v>60.2</v>
      </c>
      <c r="R4340">
        <v>50</v>
      </c>
      <c r="S4340">
        <v>24</v>
      </c>
      <c r="T4340">
        <v>22</v>
      </c>
      <c r="U4340">
        <v>17</v>
      </c>
      <c r="V4340">
        <v>68</v>
      </c>
      <c r="W4340">
        <v>1</v>
      </c>
      <c r="X4340" s="2">
        <v>0.22</v>
      </c>
    </row>
    <row r="4341" spans="1:24" x14ac:dyDescent="0.25">
      <c r="A4341" t="str">
        <f t="shared" si="204"/>
        <v/>
      </c>
      <c r="B4341" t="str">
        <f t="shared" si="202"/>
        <v/>
      </c>
      <c r="C4341" t="str">
        <f t="shared" si="203"/>
        <v/>
      </c>
      <c r="D4341">
        <v>2026</v>
      </c>
      <c r="E4341" t="s">
        <v>10692</v>
      </c>
      <c r="F4341" t="s">
        <v>4592</v>
      </c>
      <c r="G4341" t="s">
        <v>47</v>
      </c>
      <c r="H4341" t="s">
        <v>64</v>
      </c>
      <c r="I4341">
        <v>2</v>
      </c>
      <c r="J4341">
        <v>3</v>
      </c>
      <c r="K4341" s="29">
        <v>3.83</v>
      </c>
      <c r="L4341">
        <v>16</v>
      </c>
      <c r="M4341">
        <v>12</v>
      </c>
      <c r="N4341">
        <v>0</v>
      </c>
      <c r="O4341">
        <v>0</v>
      </c>
      <c r="P4341">
        <v>0</v>
      </c>
      <c r="Q4341">
        <v>56.1</v>
      </c>
      <c r="R4341">
        <v>48</v>
      </c>
      <c r="S4341">
        <v>27</v>
      </c>
      <c r="T4341">
        <v>24</v>
      </c>
      <c r="U4341">
        <v>22</v>
      </c>
      <c r="V4341">
        <v>52</v>
      </c>
      <c r="W4341">
        <v>12</v>
      </c>
      <c r="X4341" s="2">
        <v>0.22500000000000001</v>
      </c>
    </row>
    <row r="4342" spans="1:24" x14ac:dyDescent="0.25">
      <c r="A4342">
        <f t="shared" si="204"/>
        <v>1</v>
      </c>
      <c r="B4342" t="str">
        <f t="shared" si="202"/>
        <v/>
      </c>
      <c r="C4342" t="str">
        <f t="shared" si="203"/>
        <v/>
      </c>
      <c r="D4342">
        <v>2026</v>
      </c>
      <c r="E4342" t="s">
        <v>10693</v>
      </c>
      <c r="F4342" t="s">
        <v>4592</v>
      </c>
      <c r="G4342" t="s">
        <v>29</v>
      </c>
      <c r="H4342" t="s">
        <v>64</v>
      </c>
      <c r="I4342">
        <v>2</v>
      </c>
      <c r="J4342">
        <v>1</v>
      </c>
      <c r="K4342" s="29">
        <v>4.4400000000000004</v>
      </c>
      <c r="L4342">
        <v>19</v>
      </c>
      <c r="M4342">
        <v>4</v>
      </c>
      <c r="N4342">
        <v>0</v>
      </c>
      <c r="O4342">
        <v>0</v>
      </c>
      <c r="P4342">
        <v>0</v>
      </c>
      <c r="Q4342">
        <v>48.2</v>
      </c>
      <c r="R4342">
        <v>42</v>
      </c>
      <c r="S4342">
        <v>29</v>
      </c>
      <c r="T4342">
        <v>24</v>
      </c>
      <c r="U4342">
        <v>25</v>
      </c>
      <c r="V4342">
        <v>53</v>
      </c>
      <c r="W4342">
        <v>8</v>
      </c>
      <c r="X4342" s="2">
        <v>0.23300000000000001</v>
      </c>
    </row>
    <row r="4343" spans="1:24" x14ac:dyDescent="0.25">
      <c r="A4343">
        <f t="shared" si="204"/>
        <v>1</v>
      </c>
      <c r="B4343" t="str">
        <f t="shared" si="202"/>
        <v/>
      </c>
      <c r="C4343" t="str">
        <f t="shared" si="203"/>
        <v/>
      </c>
      <c r="D4343">
        <v>2026</v>
      </c>
      <c r="E4343" t="s">
        <v>10694</v>
      </c>
      <c r="F4343" t="s">
        <v>4592</v>
      </c>
      <c r="G4343" t="s">
        <v>29</v>
      </c>
      <c r="H4343" t="s">
        <v>64</v>
      </c>
      <c r="I4343">
        <v>3</v>
      </c>
      <c r="J4343">
        <v>3</v>
      </c>
      <c r="K4343" s="29">
        <v>4.5</v>
      </c>
      <c r="L4343">
        <v>22</v>
      </c>
      <c r="M4343">
        <v>4</v>
      </c>
      <c r="N4343">
        <v>0</v>
      </c>
      <c r="O4343">
        <v>0</v>
      </c>
      <c r="P4343">
        <v>5</v>
      </c>
      <c r="Q4343">
        <v>44</v>
      </c>
      <c r="R4343">
        <v>44</v>
      </c>
      <c r="S4343">
        <v>23</v>
      </c>
      <c r="T4343">
        <v>22</v>
      </c>
      <c r="U4343">
        <v>10</v>
      </c>
      <c r="V4343">
        <v>38</v>
      </c>
      <c r="W4343">
        <v>10</v>
      </c>
      <c r="X4343" s="2">
        <v>0.26800000000000002</v>
      </c>
    </row>
    <row r="4344" spans="1:24" x14ac:dyDescent="0.25">
      <c r="A4344">
        <f t="shared" si="204"/>
        <v>1</v>
      </c>
      <c r="B4344" t="str">
        <f t="shared" si="202"/>
        <v/>
      </c>
      <c r="C4344" t="str">
        <f t="shared" si="203"/>
        <v/>
      </c>
      <c r="D4344">
        <v>2026</v>
      </c>
      <c r="E4344" t="s">
        <v>10695</v>
      </c>
      <c r="F4344" t="s">
        <v>4592</v>
      </c>
      <c r="G4344" t="s">
        <v>29</v>
      </c>
      <c r="H4344" t="s">
        <v>64</v>
      </c>
      <c r="I4344">
        <v>0</v>
      </c>
      <c r="J4344">
        <v>0</v>
      </c>
      <c r="K4344" s="29">
        <v>4.5599999999999996</v>
      </c>
      <c r="L4344">
        <v>25</v>
      </c>
      <c r="M4344">
        <v>0</v>
      </c>
      <c r="N4344">
        <v>0</v>
      </c>
      <c r="O4344">
        <v>0</v>
      </c>
      <c r="P4344">
        <v>3</v>
      </c>
      <c r="Q4344">
        <v>25.2</v>
      </c>
      <c r="R4344">
        <v>18</v>
      </c>
      <c r="S4344">
        <v>14</v>
      </c>
      <c r="T4344">
        <v>13</v>
      </c>
      <c r="U4344">
        <v>18</v>
      </c>
      <c r="V4344">
        <v>31</v>
      </c>
      <c r="W4344">
        <v>2</v>
      </c>
      <c r="X4344" s="2">
        <v>0.20200000000000001</v>
      </c>
    </row>
    <row r="4345" spans="1:24" x14ac:dyDescent="0.25">
      <c r="A4345" t="str">
        <f t="shared" si="204"/>
        <v/>
      </c>
      <c r="B4345" t="str">
        <f t="shared" si="202"/>
        <v/>
      </c>
      <c r="C4345" t="str">
        <f t="shared" si="203"/>
        <v/>
      </c>
      <c r="D4345">
        <v>2026</v>
      </c>
      <c r="E4345" t="s">
        <v>10696</v>
      </c>
      <c r="F4345" t="s">
        <v>4592</v>
      </c>
      <c r="G4345" t="s">
        <v>37</v>
      </c>
      <c r="H4345" t="s">
        <v>64</v>
      </c>
      <c r="I4345">
        <v>0</v>
      </c>
      <c r="J4345">
        <v>0</v>
      </c>
      <c r="K4345" s="29">
        <v>4.7</v>
      </c>
      <c r="L4345">
        <v>8</v>
      </c>
      <c r="M4345">
        <v>0</v>
      </c>
      <c r="N4345">
        <v>0</v>
      </c>
      <c r="O4345">
        <v>0</v>
      </c>
      <c r="P4345">
        <v>0</v>
      </c>
      <c r="Q4345">
        <v>7.2</v>
      </c>
      <c r="R4345">
        <v>8</v>
      </c>
      <c r="S4345">
        <v>4</v>
      </c>
      <c r="T4345">
        <v>4</v>
      </c>
      <c r="U4345">
        <v>2</v>
      </c>
      <c r="V4345">
        <v>5</v>
      </c>
      <c r="W4345">
        <v>2</v>
      </c>
      <c r="X4345" s="2">
        <v>0.27600000000000002</v>
      </c>
    </row>
    <row r="4346" spans="1:24" x14ac:dyDescent="0.25">
      <c r="A4346">
        <f t="shared" si="204"/>
        <v>1</v>
      </c>
      <c r="B4346" t="str">
        <f t="shared" si="202"/>
        <v/>
      </c>
      <c r="C4346" t="str">
        <f t="shared" si="203"/>
        <v/>
      </c>
      <c r="D4346">
        <v>2026</v>
      </c>
      <c r="E4346" t="s">
        <v>10697</v>
      </c>
      <c r="F4346" t="s">
        <v>4592</v>
      </c>
      <c r="G4346" t="s">
        <v>29</v>
      </c>
      <c r="H4346" t="s">
        <v>64</v>
      </c>
      <c r="I4346">
        <v>3</v>
      </c>
      <c r="J4346">
        <v>2</v>
      </c>
      <c r="K4346" s="29">
        <v>4.71</v>
      </c>
      <c r="L4346">
        <v>17</v>
      </c>
      <c r="M4346">
        <v>5</v>
      </c>
      <c r="N4346">
        <v>0</v>
      </c>
      <c r="O4346">
        <v>0</v>
      </c>
      <c r="P4346">
        <v>0</v>
      </c>
      <c r="Q4346">
        <v>36.1</v>
      </c>
      <c r="R4346">
        <v>34</v>
      </c>
      <c r="S4346">
        <v>23</v>
      </c>
      <c r="T4346">
        <v>19</v>
      </c>
      <c r="U4346">
        <v>28</v>
      </c>
      <c r="V4346">
        <v>28</v>
      </c>
      <c r="W4346">
        <v>8</v>
      </c>
      <c r="X4346" s="2">
        <v>0.254</v>
      </c>
    </row>
    <row r="4347" spans="1:24" x14ac:dyDescent="0.25">
      <c r="A4347">
        <f t="shared" si="204"/>
        <v>1</v>
      </c>
      <c r="B4347" t="str">
        <f t="shared" si="202"/>
        <v/>
      </c>
      <c r="C4347" t="str">
        <f t="shared" si="203"/>
        <v/>
      </c>
      <c r="D4347">
        <v>2026</v>
      </c>
      <c r="E4347" t="s">
        <v>10698</v>
      </c>
      <c r="F4347" t="s">
        <v>4592</v>
      </c>
      <c r="G4347" t="s">
        <v>29</v>
      </c>
      <c r="H4347" t="s">
        <v>64</v>
      </c>
      <c r="I4347">
        <v>4</v>
      </c>
      <c r="J4347">
        <v>1</v>
      </c>
      <c r="K4347" s="29">
        <v>5.18</v>
      </c>
      <c r="L4347">
        <v>21</v>
      </c>
      <c r="M4347">
        <v>1</v>
      </c>
      <c r="N4347">
        <v>0</v>
      </c>
      <c r="O4347">
        <v>0</v>
      </c>
      <c r="P4347">
        <v>0</v>
      </c>
      <c r="Q4347">
        <v>24.1</v>
      </c>
      <c r="R4347">
        <v>27</v>
      </c>
      <c r="S4347">
        <v>16</v>
      </c>
      <c r="T4347">
        <v>14</v>
      </c>
      <c r="U4347">
        <v>12</v>
      </c>
      <c r="V4347">
        <v>16</v>
      </c>
      <c r="W4347">
        <v>7</v>
      </c>
      <c r="X4347" s="2">
        <v>0.28699999999999998</v>
      </c>
    </row>
    <row r="4348" spans="1:24" x14ac:dyDescent="0.25">
      <c r="A4348">
        <f t="shared" si="204"/>
        <v>1</v>
      </c>
      <c r="B4348" t="str">
        <f t="shared" si="202"/>
        <v/>
      </c>
      <c r="C4348" t="str">
        <f t="shared" si="203"/>
        <v/>
      </c>
      <c r="D4348">
        <v>2026</v>
      </c>
      <c r="E4348" t="s">
        <v>10699</v>
      </c>
      <c r="F4348" t="s">
        <v>4592</v>
      </c>
      <c r="G4348" t="s">
        <v>29</v>
      </c>
      <c r="H4348" t="s">
        <v>64</v>
      </c>
      <c r="I4348">
        <v>0</v>
      </c>
      <c r="J4348">
        <v>0</v>
      </c>
      <c r="K4348" s="29">
        <v>5.4</v>
      </c>
      <c r="L4348">
        <v>1</v>
      </c>
      <c r="M4348">
        <v>0</v>
      </c>
      <c r="N4348">
        <v>0</v>
      </c>
      <c r="O4348">
        <v>0</v>
      </c>
      <c r="P4348">
        <v>0</v>
      </c>
      <c r="Q4348">
        <v>1.2</v>
      </c>
      <c r="R4348">
        <v>4</v>
      </c>
      <c r="S4348">
        <v>4</v>
      </c>
      <c r="T4348">
        <v>1</v>
      </c>
      <c r="U4348">
        <v>2</v>
      </c>
      <c r="V4348">
        <v>3</v>
      </c>
      <c r="W4348">
        <v>0</v>
      </c>
      <c r="X4348" s="2">
        <v>0.4</v>
      </c>
    </row>
    <row r="4349" spans="1:24" x14ac:dyDescent="0.25">
      <c r="A4349">
        <f t="shared" si="204"/>
        <v>1</v>
      </c>
      <c r="B4349" t="str">
        <f t="shared" si="202"/>
        <v/>
      </c>
      <c r="C4349" t="str">
        <f t="shared" si="203"/>
        <v/>
      </c>
      <c r="D4349">
        <v>2026</v>
      </c>
      <c r="E4349" t="s">
        <v>10700</v>
      </c>
      <c r="F4349" t="s">
        <v>4592</v>
      </c>
      <c r="G4349" t="s">
        <v>29</v>
      </c>
      <c r="H4349" t="s">
        <v>64</v>
      </c>
      <c r="I4349">
        <v>4</v>
      </c>
      <c r="J4349">
        <v>4</v>
      </c>
      <c r="K4349" s="29">
        <v>6</v>
      </c>
      <c r="L4349">
        <v>21</v>
      </c>
      <c r="M4349">
        <v>4</v>
      </c>
      <c r="N4349">
        <v>0</v>
      </c>
      <c r="O4349">
        <v>0</v>
      </c>
      <c r="P4349">
        <v>1</v>
      </c>
      <c r="Q4349">
        <v>27</v>
      </c>
      <c r="R4349">
        <v>18</v>
      </c>
      <c r="S4349">
        <v>18</v>
      </c>
      <c r="T4349">
        <v>18</v>
      </c>
      <c r="U4349">
        <v>21</v>
      </c>
      <c r="V4349">
        <v>28</v>
      </c>
      <c r="W4349">
        <v>7</v>
      </c>
      <c r="X4349" s="2">
        <v>0.19400000000000001</v>
      </c>
    </row>
    <row r="4350" spans="1:24" x14ac:dyDescent="0.25">
      <c r="A4350" t="str">
        <f t="shared" si="204"/>
        <v/>
      </c>
      <c r="B4350" t="str">
        <f t="shared" si="202"/>
        <v/>
      </c>
      <c r="C4350">
        <f t="shared" si="203"/>
        <v>1</v>
      </c>
      <c r="D4350">
        <v>2026</v>
      </c>
      <c r="E4350" t="s">
        <v>7245</v>
      </c>
      <c r="F4350" t="s">
        <v>4592</v>
      </c>
      <c r="G4350" t="s">
        <v>24</v>
      </c>
      <c r="H4350" t="s">
        <v>64</v>
      </c>
      <c r="I4350">
        <v>2</v>
      </c>
      <c r="J4350">
        <v>0</v>
      </c>
      <c r="K4350" s="29">
        <v>6.27</v>
      </c>
      <c r="L4350">
        <v>24</v>
      </c>
      <c r="M4350">
        <v>0</v>
      </c>
      <c r="N4350">
        <v>0</v>
      </c>
      <c r="O4350">
        <v>0</v>
      </c>
      <c r="P4350">
        <v>0</v>
      </c>
      <c r="Q4350">
        <v>33</v>
      </c>
      <c r="R4350">
        <v>31</v>
      </c>
      <c r="S4350">
        <v>25</v>
      </c>
      <c r="T4350">
        <v>23</v>
      </c>
      <c r="U4350">
        <v>19</v>
      </c>
      <c r="V4350">
        <v>19</v>
      </c>
      <c r="W4350">
        <v>13</v>
      </c>
      <c r="X4350" s="2">
        <v>0.26300000000000001</v>
      </c>
    </row>
    <row r="4351" spans="1:24" x14ac:dyDescent="0.25">
      <c r="A4351" t="str">
        <f t="shared" si="204"/>
        <v/>
      </c>
      <c r="B4351" t="str">
        <f t="shared" si="202"/>
        <v/>
      </c>
      <c r="C4351">
        <f t="shared" si="203"/>
        <v>1</v>
      </c>
      <c r="D4351">
        <v>2026</v>
      </c>
      <c r="E4351" t="s">
        <v>7167</v>
      </c>
      <c r="F4351" t="s">
        <v>4592</v>
      </c>
      <c r="G4351" t="s">
        <v>37</v>
      </c>
      <c r="H4351" t="s">
        <v>64</v>
      </c>
      <c r="I4351">
        <v>1</v>
      </c>
      <c r="J4351">
        <v>2</v>
      </c>
      <c r="K4351" s="29">
        <v>6.75</v>
      </c>
      <c r="L4351">
        <v>16</v>
      </c>
      <c r="M4351">
        <v>0</v>
      </c>
      <c r="N4351">
        <v>0</v>
      </c>
      <c r="O4351">
        <v>0</v>
      </c>
      <c r="P4351">
        <v>0</v>
      </c>
      <c r="Q4351">
        <v>20</v>
      </c>
      <c r="R4351">
        <v>23</v>
      </c>
      <c r="S4351">
        <v>18</v>
      </c>
      <c r="T4351">
        <v>15</v>
      </c>
      <c r="U4351">
        <v>15</v>
      </c>
      <c r="V4351">
        <v>16</v>
      </c>
      <c r="W4351">
        <v>5</v>
      </c>
      <c r="X4351" s="2">
        <v>0.28399999999999997</v>
      </c>
    </row>
    <row r="4352" spans="1:24" x14ac:dyDescent="0.25">
      <c r="A4352" t="str">
        <f t="shared" si="204"/>
        <v/>
      </c>
      <c r="B4352" t="str">
        <f t="shared" si="202"/>
        <v/>
      </c>
      <c r="C4352" t="str">
        <f t="shared" si="203"/>
        <v/>
      </c>
      <c r="D4352">
        <v>2026</v>
      </c>
      <c r="E4352" t="s">
        <v>10701</v>
      </c>
      <c r="F4352" t="s">
        <v>4592</v>
      </c>
      <c r="G4352" t="s">
        <v>37</v>
      </c>
      <c r="H4352" t="s">
        <v>64</v>
      </c>
      <c r="I4352">
        <v>0</v>
      </c>
      <c r="J4352">
        <v>0</v>
      </c>
      <c r="K4352" s="29">
        <v>6.75</v>
      </c>
      <c r="L4352">
        <v>3</v>
      </c>
      <c r="M4352">
        <v>0</v>
      </c>
      <c r="N4352">
        <v>0</v>
      </c>
      <c r="O4352">
        <v>0</v>
      </c>
      <c r="P4352">
        <v>0</v>
      </c>
      <c r="Q4352">
        <v>1.1000000000000001</v>
      </c>
      <c r="R4352">
        <v>2</v>
      </c>
      <c r="S4352">
        <v>3</v>
      </c>
      <c r="T4352">
        <v>1</v>
      </c>
      <c r="U4352">
        <v>4</v>
      </c>
      <c r="V4352">
        <v>0</v>
      </c>
      <c r="W4352">
        <v>0</v>
      </c>
      <c r="X4352" s="2">
        <v>0.33300000000000002</v>
      </c>
    </row>
    <row r="4353" spans="1:24" x14ac:dyDescent="0.25">
      <c r="A4353">
        <f t="shared" si="204"/>
        <v>1</v>
      </c>
      <c r="B4353" t="str">
        <f t="shared" si="202"/>
        <v/>
      </c>
      <c r="C4353" t="str">
        <f t="shared" si="203"/>
        <v/>
      </c>
      <c r="D4353">
        <v>2026</v>
      </c>
      <c r="E4353" t="s">
        <v>10702</v>
      </c>
      <c r="F4353" t="s">
        <v>4592</v>
      </c>
      <c r="G4353" t="s">
        <v>29</v>
      </c>
      <c r="H4353" t="s">
        <v>64</v>
      </c>
      <c r="I4353">
        <v>1</v>
      </c>
      <c r="J4353">
        <v>2</v>
      </c>
      <c r="K4353" s="29">
        <v>7.4</v>
      </c>
      <c r="L4353">
        <v>14</v>
      </c>
      <c r="M4353">
        <v>5</v>
      </c>
      <c r="N4353">
        <v>0</v>
      </c>
      <c r="O4353">
        <v>0</v>
      </c>
      <c r="P4353">
        <v>0</v>
      </c>
      <c r="Q4353">
        <v>20.2</v>
      </c>
      <c r="R4353">
        <v>18</v>
      </c>
      <c r="S4353">
        <v>17</v>
      </c>
      <c r="T4353">
        <v>17</v>
      </c>
      <c r="U4353">
        <v>26</v>
      </c>
      <c r="V4353">
        <v>24</v>
      </c>
      <c r="W4353">
        <v>4</v>
      </c>
      <c r="X4353" s="2">
        <v>0.24</v>
      </c>
    </row>
    <row r="4354" spans="1:24" x14ac:dyDescent="0.25">
      <c r="A4354" t="str">
        <f t="shared" si="204"/>
        <v/>
      </c>
      <c r="B4354" t="str">
        <f t="shared" ref="B4354:B4417" si="205">IF(COUNTIFS(Draft_Player,$E4354),COUNTIFS(Draft_Player,$E4354),"")</f>
        <v/>
      </c>
      <c r="C4354" t="str">
        <f t="shared" ref="C4354:C4417" si="206">IF(COUNTIFS(Transfers_Player,$E4354),COUNTIFS(Transfers_Player,$E4354),"")</f>
        <v/>
      </c>
      <c r="D4354">
        <v>2026</v>
      </c>
      <c r="E4354" t="s">
        <v>10703</v>
      </c>
      <c r="F4354" t="s">
        <v>4592</v>
      </c>
      <c r="G4354" t="s">
        <v>37</v>
      </c>
      <c r="H4354" t="s">
        <v>64</v>
      </c>
      <c r="I4354">
        <v>0</v>
      </c>
      <c r="J4354">
        <v>0</v>
      </c>
      <c r="K4354" s="29">
        <v>9.64</v>
      </c>
      <c r="L4354">
        <v>6</v>
      </c>
      <c r="M4354">
        <v>0</v>
      </c>
      <c r="N4354">
        <v>0</v>
      </c>
      <c r="O4354">
        <v>0</v>
      </c>
      <c r="P4354">
        <v>0</v>
      </c>
      <c r="Q4354">
        <v>4.2</v>
      </c>
      <c r="R4354">
        <v>6</v>
      </c>
      <c r="S4354">
        <v>6</v>
      </c>
      <c r="T4354">
        <v>5</v>
      </c>
      <c r="U4354">
        <v>8</v>
      </c>
      <c r="V4354">
        <v>5</v>
      </c>
      <c r="W4354">
        <v>2</v>
      </c>
      <c r="X4354" s="2">
        <v>0.3</v>
      </c>
    </row>
    <row r="4355" spans="1:24" x14ac:dyDescent="0.25">
      <c r="A4355">
        <f t="shared" si="204"/>
        <v>1</v>
      </c>
      <c r="B4355" t="str">
        <f t="shared" si="205"/>
        <v/>
      </c>
      <c r="C4355" t="str">
        <f t="shared" si="206"/>
        <v/>
      </c>
      <c r="D4355">
        <v>2026</v>
      </c>
      <c r="E4355" t="s">
        <v>10704</v>
      </c>
      <c r="F4355" t="s">
        <v>4592</v>
      </c>
      <c r="G4355" t="s">
        <v>29</v>
      </c>
      <c r="H4355" t="s">
        <v>64</v>
      </c>
      <c r="I4355">
        <v>0</v>
      </c>
      <c r="J4355">
        <v>2</v>
      </c>
      <c r="K4355" s="29">
        <v>13.5</v>
      </c>
      <c r="L4355">
        <v>9</v>
      </c>
      <c r="M4355">
        <v>0</v>
      </c>
      <c r="N4355">
        <v>0</v>
      </c>
      <c r="O4355">
        <v>0</v>
      </c>
      <c r="P4355">
        <v>0</v>
      </c>
      <c r="Q4355">
        <v>7.1</v>
      </c>
      <c r="R4355">
        <v>11</v>
      </c>
      <c r="S4355">
        <v>12</v>
      </c>
      <c r="T4355">
        <v>11</v>
      </c>
      <c r="U4355">
        <v>9</v>
      </c>
      <c r="V4355">
        <v>3</v>
      </c>
      <c r="W4355">
        <v>6</v>
      </c>
      <c r="X4355" s="2">
        <v>0.379</v>
      </c>
    </row>
    <row r="4356" spans="1:24" x14ac:dyDescent="0.25">
      <c r="A4356" t="str">
        <f t="shared" si="204"/>
        <v/>
      </c>
      <c r="B4356" t="str">
        <f t="shared" si="205"/>
        <v/>
      </c>
      <c r="C4356" t="str">
        <f t="shared" si="206"/>
        <v/>
      </c>
      <c r="D4356">
        <v>2026</v>
      </c>
      <c r="E4356" t="s">
        <v>10705</v>
      </c>
      <c r="F4356" t="s">
        <v>4592</v>
      </c>
      <c r="G4356" t="s">
        <v>47</v>
      </c>
      <c r="H4356" t="s">
        <v>64</v>
      </c>
      <c r="I4356">
        <v>0</v>
      </c>
      <c r="J4356">
        <v>0</v>
      </c>
      <c r="K4356" s="29">
        <v>29.7</v>
      </c>
      <c r="L4356">
        <v>5</v>
      </c>
      <c r="M4356">
        <v>0</v>
      </c>
      <c r="N4356">
        <v>0</v>
      </c>
      <c r="O4356">
        <v>0</v>
      </c>
      <c r="P4356">
        <v>0</v>
      </c>
      <c r="Q4356">
        <v>3.1</v>
      </c>
      <c r="R4356">
        <v>9</v>
      </c>
      <c r="S4356">
        <v>12</v>
      </c>
      <c r="T4356">
        <v>11</v>
      </c>
      <c r="U4356">
        <v>5</v>
      </c>
      <c r="V4356">
        <v>1</v>
      </c>
      <c r="W4356">
        <v>1</v>
      </c>
      <c r="X4356" s="2">
        <v>0.47399999999999998</v>
      </c>
    </row>
    <row r="4357" spans="1:24" x14ac:dyDescent="0.25">
      <c r="A4357" t="str">
        <f t="shared" si="204"/>
        <v/>
      </c>
      <c r="B4357" t="str">
        <f t="shared" si="205"/>
        <v/>
      </c>
      <c r="C4357" t="str">
        <f t="shared" si="206"/>
        <v/>
      </c>
      <c r="D4357">
        <v>2026</v>
      </c>
      <c r="E4357" t="s">
        <v>10706</v>
      </c>
      <c r="F4357" t="s">
        <v>4611</v>
      </c>
      <c r="G4357" t="s">
        <v>24</v>
      </c>
      <c r="H4357" t="s">
        <v>64</v>
      </c>
      <c r="I4357">
        <v>6</v>
      </c>
      <c r="J4357">
        <v>4</v>
      </c>
      <c r="K4357" s="29">
        <v>5.16</v>
      </c>
      <c r="L4357">
        <v>15</v>
      </c>
      <c r="M4357">
        <v>8</v>
      </c>
      <c r="N4357">
        <v>0</v>
      </c>
      <c r="O4357">
        <v>0</v>
      </c>
      <c r="P4357">
        <v>0</v>
      </c>
      <c r="Q4357">
        <v>61</v>
      </c>
      <c r="R4357">
        <v>57</v>
      </c>
      <c r="S4357">
        <v>36</v>
      </c>
      <c r="T4357">
        <v>35</v>
      </c>
      <c r="U4357">
        <v>25</v>
      </c>
      <c r="V4357">
        <v>47</v>
      </c>
      <c r="W4357">
        <v>3</v>
      </c>
      <c r="X4357" s="2">
        <v>0.247</v>
      </c>
    </row>
    <row r="4358" spans="1:24" x14ac:dyDescent="0.25">
      <c r="A4358">
        <f t="shared" si="204"/>
        <v>1</v>
      </c>
      <c r="B4358" t="str">
        <f t="shared" si="205"/>
        <v/>
      </c>
      <c r="C4358" t="str">
        <f t="shared" si="206"/>
        <v/>
      </c>
      <c r="D4358">
        <v>2026</v>
      </c>
      <c r="E4358" t="s">
        <v>10707</v>
      </c>
      <c r="F4358" t="s">
        <v>4611</v>
      </c>
      <c r="G4358" t="s">
        <v>32</v>
      </c>
      <c r="H4358" t="s">
        <v>64</v>
      </c>
      <c r="I4358">
        <v>2</v>
      </c>
      <c r="J4358">
        <v>4</v>
      </c>
      <c r="K4358" s="29">
        <v>5.93</v>
      </c>
      <c r="L4358">
        <v>14</v>
      </c>
      <c r="M4358">
        <v>12</v>
      </c>
      <c r="N4358">
        <v>0</v>
      </c>
      <c r="O4358">
        <v>0</v>
      </c>
      <c r="P4358">
        <v>0</v>
      </c>
      <c r="Q4358">
        <v>60.2</v>
      </c>
      <c r="R4358">
        <v>74</v>
      </c>
      <c r="S4358">
        <v>45</v>
      </c>
      <c r="T4358">
        <v>40</v>
      </c>
      <c r="U4358">
        <v>19</v>
      </c>
      <c r="V4358">
        <v>71</v>
      </c>
      <c r="W4358">
        <v>3</v>
      </c>
      <c r="X4358" s="2">
        <v>0.30099999999999999</v>
      </c>
    </row>
    <row r="4359" spans="1:24" x14ac:dyDescent="0.25">
      <c r="A4359">
        <f t="shared" si="204"/>
        <v>1</v>
      </c>
      <c r="B4359" t="str">
        <f t="shared" si="205"/>
        <v/>
      </c>
      <c r="C4359" t="str">
        <f t="shared" si="206"/>
        <v/>
      </c>
      <c r="D4359">
        <v>2026</v>
      </c>
      <c r="E4359" t="s">
        <v>4621</v>
      </c>
      <c r="F4359" t="s">
        <v>4611</v>
      </c>
      <c r="G4359" t="s">
        <v>32</v>
      </c>
      <c r="H4359" t="s">
        <v>64</v>
      </c>
      <c r="I4359">
        <v>0</v>
      </c>
      <c r="J4359">
        <v>0</v>
      </c>
      <c r="K4359" s="29">
        <v>0</v>
      </c>
      <c r="L4359">
        <v>3</v>
      </c>
      <c r="M4359">
        <v>0</v>
      </c>
      <c r="N4359">
        <v>0</v>
      </c>
      <c r="O4359">
        <v>0</v>
      </c>
      <c r="P4359">
        <v>0</v>
      </c>
      <c r="Q4359">
        <v>0</v>
      </c>
      <c r="R4359">
        <v>3</v>
      </c>
      <c r="S4359">
        <v>0</v>
      </c>
      <c r="T4359">
        <v>0</v>
      </c>
      <c r="U4359">
        <v>5</v>
      </c>
      <c r="V4359">
        <v>3</v>
      </c>
      <c r="W4359">
        <v>0</v>
      </c>
      <c r="X4359" s="2">
        <v>0.33300000000000002</v>
      </c>
    </row>
    <row r="4360" spans="1:24" x14ac:dyDescent="0.25">
      <c r="A4360" t="str">
        <f t="shared" si="204"/>
        <v/>
      </c>
      <c r="B4360" t="str">
        <f t="shared" si="205"/>
        <v/>
      </c>
      <c r="C4360" t="str">
        <f t="shared" si="206"/>
        <v/>
      </c>
      <c r="D4360">
        <v>2026</v>
      </c>
      <c r="E4360" t="s">
        <v>10708</v>
      </c>
      <c r="F4360" t="s">
        <v>4611</v>
      </c>
      <c r="G4360" t="s">
        <v>47</v>
      </c>
      <c r="H4360" t="s">
        <v>64</v>
      </c>
      <c r="I4360">
        <v>0</v>
      </c>
      <c r="J4360">
        <v>0</v>
      </c>
      <c r="K4360" s="29">
        <v>0</v>
      </c>
      <c r="L4360">
        <v>1</v>
      </c>
      <c r="M4360">
        <v>0</v>
      </c>
      <c r="N4360">
        <v>0</v>
      </c>
      <c r="O4360">
        <v>0</v>
      </c>
      <c r="P4360">
        <v>0</v>
      </c>
      <c r="Q4360">
        <v>1</v>
      </c>
      <c r="R4360">
        <v>1</v>
      </c>
      <c r="S4360">
        <v>0</v>
      </c>
      <c r="T4360">
        <v>0</v>
      </c>
      <c r="U4360">
        <v>1</v>
      </c>
      <c r="V4360">
        <v>1</v>
      </c>
      <c r="W4360">
        <v>0</v>
      </c>
      <c r="X4360" s="2">
        <v>0.25</v>
      </c>
    </row>
    <row r="4361" spans="1:24" x14ac:dyDescent="0.25">
      <c r="A4361" t="str">
        <f t="shared" si="204"/>
        <v/>
      </c>
      <c r="B4361" t="str">
        <f t="shared" si="205"/>
        <v/>
      </c>
      <c r="C4361" t="str">
        <f t="shared" si="206"/>
        <v/>
      </c>
      <c r="D4361">
        <v>2026</v>
      </c>
      <c r="E4361" t="s">
        <v>10709</v>
      </c>
      <c r="F4361" t="s">
        <v>4611</v>
      </c>
      <c r="G4361" t="s">
        <v>24</v>
      </c>
      <c r="H4361" t="s">
        <v>64</v>
      </c>
      <c r="I4361">
        <v>0</v>
      </c>
      <c r="J4361">
        <v>0</v>
      </c>
      <c r="K4361" s="29">
        <v>0</v>
      </c>
      <c r="L4361">
        <v>1</v>
      </c>
      <c r="M4361">
        <v>0</v>
      </c>
      <c r="N4361">
        <v>0</v>
      </c>
      <c r="O4361">
        <v>0</v>
      </c>
      <c r="P4361">
        <v>0</v>
      </c>
      <c r="Q4361">
        <v>0.1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 s="2">
        <v>0</v>
      </c>
    </row>
    <row r="4362" spans="1:24" x14ac:dyDescent="0.25">
      <c r="A4362">
        <f t="shared" si="204"/>
        <v>1</v>
      </c>
      <c r="B4362" t="str">
        <f t="shared" si="205"/>
        <v/>
      </c>
      <c r="C4362" t="str">
        <f t="shared" si="206"/>
        <v/>
      </c>
      <c r="D4362">
        <v>2026</v>
      </c>
      <c r="E4362" t="s">
        <v>10710</v>
      </c>
      <c r="F4362" t="s">
        <v>4611</v>
      </c>
      <c r="G4362" t="s">
        <v>32</v>
      </c>
      <c r="H4362" t="s">
        <v>64</v>
      </c>
      <c r="I4362">
        <v>0</v>
      </c>
      <c r="J4362">
        <v>0</v>
      </c>
      <c r="K4362" s="29">
        <v>3.95</v>
      </c>
      <c r="L4362">
        <v>7</v>
      </c>
      <c r="M4362">
        <v>0</v>
      </c>
      <c r="N4362">
        <v>0</v>
      </c>
      <c r="O4362">
        <v>0</v>
      </c>
      <c r="P4362">
        <v>0</v>
      </c>
      <c r="Q4362">
        <v>13.2</v>
      </c>
      <c r="R4362">
        <v>16</v>
      </c>
      <c r="S4362">
        <v>7</v>
      </c>
      <c r="T4362">
        <v>6</v>
      </c>
      <c r="U4362">
        <v>6</v>
      </c>
      <c r="V4362">
        <v>11</v>
      </c>
      <c r="W4362">
        <v>0</v>
      </c>
      <c r="X4362" s="2">
        <v>0.314</v>
      </c>
    </row>
    <row r="4363" spans="1:24" x14ac:dyDescent="0.25">
      <c r="A4363">
        <f t="shared" si="204"/>
        <v>1</v>
      </c>
      <c r="B4363" t="str">
        <f t="shared" si="205"/>
        <v/>
      </c>
      <c r="C4363" t="str">
        <f t="shared" si="206"/>
        <v/>
      </c>
      <c r="D4363">
        <v>2026</v>
      </c>
      <c r="E4363" t="s">
        <v>10711</v>
      </c>
      <c r="F4363" t="s">
        <v>4611</v>
      </c>
      <c r="G4363" t="s">
        <v>29</v>
      </c>
      <c r="H4363" t="s">
        <v>64</v>
      </c>
      <c r="I4363">
        <v>8</v>
      </c>
      <c r="J4363">
        <v>3</v>
      </c>
      <c r="K4363" s="29">
        <v>4.3899999999999997</v>
      </c>
      <c r="L4363">
        <v>15</v>
      </c>
      <c r="M4363">
        <v>4</v>
      </c>
      <c r="N4363">
        <v>0</v>
      </c>
      <c r="O4363">
        <v>0</v>
      </c>
      <c r="P4363">
        <v>2</v>
      </c>
      <c r="Q4363">
        <v>53.1</v>
      </c>
      <c r="R4363">
        <v>60</v>
      </c>
      <c r="S4363">
        <v>29</v>
      </c>
      <c r="T4363">
        <v>26</v>
      </c>
      <c r="U4363">
        <v>12</v>
      </c>
      <c r="V4363">
        <v>58</v>
      </c>
      <c r="W4363">
        <v>5</v>
      </c>
      <c r="X4363" s="2">
        <v>0.27600000000000002</v>
      </c>
    </row>
    <row r="4364" spans="1:24" x14ac:dyDescent="0.25">
      <c r="A4364" t="str">
        <f t="shared" si="204"/>
        <v/>
      </c>
      <c r="B4364" t="str">
        <f t="shared" si="205"/>
        <v/>
      </c>
      <c r="C4364" t="str">
        <f t="shared" si="206"/>
        <v/>
      </c>
      <c r="D4364">
        <v>2026</v>
      </c>
      <c r="E4364" t="s">
        <v>10712</v>
      </c>
      <c r="F4364" t="s">
        <v>4611</v>
      </c>
      <c r="G4364" t="s">
        <v>37</v>
      </c>
      <c r="H4364" t="s">
        <v>64</v>
      </c>
      <c r="I4364">
        <v>0</v>
      </c>
      <c r="J4364">
        <v>1</v>
      </c>
      <c r="K4364" s="29">
        <v>4.5</v>
      </c>
      <c r="L4364">
        <v>11</v>
      </c>
      <c r="M4364">
        <v>3</v>
      </c>
      <c r="N4364">
        <v>0</v>
      </c>
      <c r="O4364">
        <v>0</v>
      </c>
      <c r="P4364">
        <v>0</v>
      </c>
      <c r="Q4364">
        <v>20</v>
      </c>
      <c r="R4364">
        <v>20</v>
      </c>
      <c r="S4364">
        <v>14</v>
      </c>
      <c r="T4364">
        <v>10</v>
      </c>
      <c r="U4364">
        <v>7</v>
      </c>
      <c r="V4364">
        <v>20</v>
      </c>
      <c r="W4364">
        <v>1</v>
      </c>
      <c r="X4364" s="2">
        <v>0.26</v>
      </c>
    </row>
    <row r="4365" spans="1:24" x14ac:dyDescent="0.25">
      <c r="A4365">
        <f t="shared" si="204"/>
        <v>1</v>
      </c>
      <c r="B4365" t="str">
        <f t="shared" si="205"/>
        <v/>
      </c>
      <c r="C4365" t="str">
        <f t="shared" si="206"/>
        <v/>
      </c>
      <c r="D4365">
        <v>2026</v>
      </c>
      <c r="E4365" t="s">
        <v>10713</v>
      </c>
      <c r="F4365" t="s">
        <v>4611</v>
      </c>
      <c r="G4365" t="s">
        <v>29</v>
      </c>
      <c r="H4365" t="s">
        <v>64</v>
      </c>
      <c r="I4365">
        <v>0</v>
      </c>
      <c r="J4365">
        <v>2</v>
      </c>
      <c r="K4365" s="29">
        <v>5.19</v>
      </c>
      <c r="L4365">
        <v>7</v>
      </c>
      <c r="M4365">
        <v>0</v>
      </c>
      <c r="N4365">
        <v>0</v>
      </c>
      <c r="O4365">
        <v>0</v>
      </c>
      <c r="P4365">
        <v>1</v>
      </c>
      <c r="Q4365">
        <v>8.1999999999999993</v>
      </c>
      <c r="R4365">
        <v>12</v>
      </c>
      <c r="S4365">
        <v>7</v>
      </c>
      <c r="T4365">
        <v>5</v>
      </c>
      <c r="U4365">
        <v>2</v>
      </c>
      <c r="V4365">
        <v>7</v>
      </c>
      <c r="W4365">
        <v>0</v>
      </c>
      <c r="X4365" s="2">
        <v>0.32400000000000001</v>
      </c>
    </row>
    <row r="4366" spans="1:24" x14ac:dyDescent="0.25">
      <c r="A4366">
        <f t="shared" si="204"/>
        <v>1</v>
      </c>
      <c r="B4366" t="str">
        <f t="shared" si="205"/>
        <v/>
      </c>
      <c r="C4366" t="str">
        <f t="shared" si="206"/>
        <v/>
      </c>
      <c r="D4366">
        <v>2026</v>
      </c>
      <c r="E4366" t="s">
        <v>10714</v>
      </c>
      <c r="F4366" t="s">
        <v>4611</v>
      </c>
      <c r="G4366" t="s">
        <v>32</v>
      </c>
      <c r="H4366" t="s">
        <v>64</v>
      </c>
      <c r="I4366">
        <v>4</v>
      </c>
      <c r="J4366">
        <v>5</v>
      </c>
      <c r="K4366" s="29">
        <v>5.23</v>
      </c>
      <c r="L4366">
        <v>16</v>
      </c>
      <c r="M4366">
        <v>2</v>
      </c>
      <c r="N4366">
        <v>0</v>
      </c>
      <c r="O4366">
        <v>0</v>
      </c>
      <c r="P4366">
        <v>0</v>
      </c>
      <c r="Q4366">
        <v>43</v>
      </c>
      <c r="R4366">
        <v>44</v>
      </c>
      <c r="S4366">
        <v>30</v>
      </c>
      <c r="T4366">
        <v>25</v>
      </c>
      <c r="U4366">
        <v>11</v>
      </c>
      <c r="V4366">
        <v>56</v>
      </c>
      <c r="W4366">
        <v>5</v>
      </c>
      <c r="X4366" s="2">
        <v>0.25900000000000001</v>
      </c>
    </row>
    <row r="4367" spans="1:24" x14ac:dyDescent="0.25">
      <c r="A4367" t="str">
        <f t="shared" si="204"/>
        <v/>
      </c>
      <c r="B4367" t="str">
        <f t="shared" si="205"/>
        <v/>
      </c>
      <c r="C4367" t="str">
        <f t="shared" si="206"/>
        <v/>
      </c>
      <c r="D4367">
        <v>2026</v>
      </c>
      <c r="E4367" t="s">
        <v>10715</v>
      </c>
      <c r="F4367" t="s">
        <v>4611</v>
      </c>
      <c r="G4367" t="s">
        <v>24</v>
      </c>
      <c r="H4367" t="s">
        <v>64</v>
      </c>
      <c r="I4367">
        <v>1</v>
      </c>
      <c r="J4367">
        <v>1</v>
      </c>
      <c r="K4367" s="29">
        <v>5.27</v>
      </c>
      <c r="L4367">
        <v>13</v>
      </c>
      <c r="M4367">
        <v>8</v>
      </c>
      <c r="N4367">
        <v>0</v>
      </c>
      <c r="O4367">
        <v>0</v>
      </c>
      <c r="P4367">
        <v>0</v>
      </c>
      <c r="Q4367">
        <v>42.2</v>
      </c>
      <c r="R4367">
        <v>43</v>
      </c>
      <c r="S4367">
        <v>25</v>
      </c>
      <c r="T4367">
        <v>25</v>
      </c>
      <c r="U4367">
        <v>18</v>
      </c>
      <c r="V4367">
        <v>21</v>
      </c>
      <c r="W4367">
        <v>3</v>
      </c>
      <c r="X4367" s="2">
        <v>0.26700000000000002</v>
      </c>
    </row>
    <row r="4368" spans="1:24" x14ac:dyDescent="0.25">
      <c r="A4368" t="str">
        <f t="shared" si="204"/>
        <v/>
      </c>
      <c r="B4368" t="str">
        <f t="shared" si="205"/>
        <v/>
      </c>
      <c r="C4368" t="str">
        <f t="shared" si="206"/>
        <v/>
      </c>
      <c r="D4368">
        <v>2026</v>
      </c>
      <c r="E4368" t="s">
        <v>10716</v>
      </c>
      <c r="F4368" t="s">
        <v>4611</v>
      </c>
      <c r="G4368" t="s">
        <v>37</v>
      </c>
      <c r="H4368" t="s">
        <v>64</v>
      </c>
      <c r="I4368">
        <v>1</v>
      </c>
      <c r="J4368">
        <v>1</v>
      </c>
      <c r="K4368" s="29">
        <v>5.58</v>
      </c>
      <c r="L4368">
        <v>14</v>
      </c>
      <c r="M4368">
        <v>3</v>
      </c>
      <c r="N4368">
        <v>0</v>
      </c>
      <c r="O4368">
        <v>0</v>
      </c>
      <c r="P4368">
        <v>0</v>
      </c>
      <c r="Q4368">
        <v>30.2</v>
      </c>
      <c r="R4368">
        <v>33</v>
      </c>
      <c r="S4368">
        <v>23</v>
      </c>
      <c r="T4368">
        <v>19</v>
      </c>
      <c r="U4368">
        <v>7</v>
      </c>
      <c r="V4368">
        <v>34</v>
      </c>
      <c r="W4368">
        <v>3</v>
      </c>
      <c r="X4368" s="2">
        <v>0.26600000000000001</v>
      </c>
    </row>
    <row r="4369" spans="1:24" x14ac:dyDescent="0.25">
      <c r="A4369" t="str">
        <f t="shared" si="204"/>
        <v/>
      </c>
      <c r="B4369" t="str">
        <f t="shared" si="205"/>
        <v/>
      </c>
      <c r="C4369" t="str">
        <f t="shared" si="206"/>
        <v/>
      </c>
      <c r="D4369">
        <v>2026</v>
      </c>
      <c r="E4369" t="s">
        <v>10717</v>
      </c>
      <c r="F4369" t="s">
        <v>4611</v>
      </c>
      <c r="G4369" t="s">
        <v>47</v>
      </c>
      <c r="H4369" t="s">
        <v>64</v>
      </c>
      <c r="I4369">
        <v>0</v>
      </c>
      <c r="J4369">
        <v>0</v>
      </c>
      <c r="K4369" s="29">
        <v>6.23</v>
      </c>
      <c r="L4369">
        <v>2</v>
      </c>
      <c r="M4369">
        <v>0</v>
      </c>
      <c r="N4369">
        <v>0</v>
      </c>
      <c r="O4369">
        <v>0</v>
      </c>
      <c r="P4369">
        <v>1</v>
      </c>
      <c r="Q4369">
        <v>4.0999999999999996</v>
      </c>
      <c r="R4369">
        <v>4</v>
      </c>
      <c r="S4369">
        <v>3</v>
      </c>
      <c r="T4369">
        <v>3</v>
      </c>
      <c r="U4369">
        <v>4</v>
      </c>
      <c r="V4369">
        <v>2</v>
      </c>
      <c r="W4369">
        <v>1</v>
      </c>
      <c r="X4369" s="2">
        <v>0.25</v>
      </c>
    </row>
    <row r="4370" spans="1:24" x14ac:dyDescent="0.25">
      <c r="A4370">
        <f t="shared" si="204"/>
        <v>1</v>
      </c>
      <c r="B4370" t="str">
        <f t="shared" si="205"/>
        <v/>
      </c>
      <c r="C4370" t="str">
        <f t="shared" si="206"/>
        <v/>
      </c>
      <c r="D4370">
        <v>2026</v>
      </c>
      <c r="E4370" t="s">
        <v>10718</v>
      </c>
      <c r="F4370" t="s">
        <v>4611</v>
      </c>
      <c r="G4370" t="s">
        <v>29</v>
      </c>
      <c r="H4370" t="s">
        <v>64</v>
      </c>
      <c r="I4370">
        <v>2</v>
      </c>
      <c r="J4370">
        <v>1</v>
      </c>
      <c r="K4370" s="29">
        <v>6.34</v>
      </c>
      <c r="L4370">
        <v>15</v>
      </c>
      <c r="M4370">
        <v>0</v>
      </c>
      <c r="N4370">
        <v>0</v>
      </c>
      <c r="O4370">
        <v>0</v>
      </c>
      <c r="P4370">
        <v>1</v>
      </c>
      <c r="Q4370">
        <v>32.200000000000003</v>
      </c>
      <c r="R4370">
        <v>52</v>
      </c>
      <c r="S4370">
        <v>24</v>
      </c>
      <c r="T4370">
        <v>23</v>
      </c>
      <c r="U4370">
        <v>13</v>
      </c>
      <c r="V4370">
        <v>37</v>
      </c>
      <c r="W4370">
        <v>3</v>
      </c>
      <c r="X4370" s="2">
        <v>0.36599999999999999</v>
      </c>
    </row>
    <row r="4371" spans="1:24" x14ac:dyDescent="0.25">
      <c r="A4371">
        <f t="shared" si="204"/>
        <v>1</v>
      </c>
      <c r="B4371" t="str">
        <f t="shared" si="205"/>
        <v/>
      </c>
      <c r="C4371" t="str">
        <f t="shared" si="206"/>
        <v/>
      </c>
      <c r="D4371">
        <v>2026</v>
      </c>
      <c r="E4371" t="s">
        <v>10719</v>
      </c>
      <c r="F4371" t="s">
        <v>4611</v>
      </c>
      <c r="G4371" t="s">
        <v>29</v>
      </c>
      <c r="H4371" t="s">
        <v>64</v>
      </c>
      <c r="I4371">
        <v>0</v>
      </c>
      <c r="J4371">
        <v>0</v>
      </c>
      <c r="K4371" s="29">
        <v>6.6</v>
      </c>
      <c r="L4371">
        <v>18</v>
      </c>
      <c r="M4371">
        <v>0</v>
      </c>
      <c r="N4371">
        <v>0</v>
      </c>
      <c r="O4371">
        <v>0</v>
      </c>
      <c r="P4371">
        <v>0</v>
      </c>
      <c r="Q4371">
        <v>15</v>
      </c>
      <c r="R4371">
        <v>21</v>
      </c>
      <c r="S4371">
        <v>11</v>
      </c>
      <c r="T4371">
        <v>11</v>
      </c>
      <c r="U4371">
        <v>7</v>
      </c>
      <c r="V4371">
        <v>9</v>
      </c>
      <c r="W4371">
        <v>1</v>
      </c>
      <c r="X4371" s="2">
        <v>0.35599999999999998</v>
      </c>
    </row>
    <row r="4372" spans="1:24" x14ac:dyDescent="0.25">
      <c r="A4372" t="str">
        <f t="shared" si="204"/>
        <v/>
      </c>
      <c r="B4372" t="str">
        <f t="shared" si="205"/>
        <v/>
      </c>
      <c r="C4372" t="str">
        <f t="shared" si="206"/>
        <v/>
      </c>
      <c r="D4372">
        <v>2026</v>
      </c>
      <c r="E4372" t="s">
        <v>10720</v>
      </c>
      <c r="F4372" t="s">
        <v>4611</v>
      </c>
      <c r="G4372" t="s">
        <v>37</v>
      </c>
      <c r="H4372" t="s">
        <v>64</v>
      </c>
      <c r="I4372">
        <v>0</v>
      </c>
      <c r="J4372">
        <v>1</v>
      </c>
      <c r="K4372" s="29">
        <v>7.04</v>
      </c>
      <c r="L4372">
        <v>5</v>
      </c>
      <c r="M4372">
        <v>0</v>
      </c>
      <c r="N4372">
        <v>0</v>
      </c>
      <c r="O4372">
        <v>0</v>
      </c>
      <c r="P4372">
        <v>0</v>
      </c>
      <c r="Q4372">
        <v>7.2</v>
      </c>
      <c r="R4372">
        <v>4</v>
      </c>
      <c r="S4372">
        <v>7</v>
      </c>
      <c r="T4372">
        <v>6</v>
      </c>
      <c r="U4372">
        <v>6</v>
      </c>
      <c r="V4372">
        <v>3</v>
      </c>
      <c r="W4372">
        <v>1</v>
      </c>
      <c r="X4372" s="2">
        <v>0.222</v>
      </c>
    </row>
    <row r="4373" spans="1:24" x14ac:dyDescent="0.25">
      <c r="A4373">
        <f t="shared" si="204"/>
        <v>1</v>
      </c>
      <c r="B4373" t="str">
        <f t="shared" si="205"/>
        <v/>
      </c>
      <c r="C4373" t="str">
        <f t="shared" si="206"/>
        <v/>
      </c>
      <c r="D4373">
        <v>2026</v>
      </c>
      <c r="E4373" t="s">
        <v>10721</v>
      </c>
      <c r="F4373" t="s">
        <v>4611</v>
      </c>
      <c r="G4373" t="s">
        <v>29</v>
      </c>
      <c r="H4373" t="s">
        <v>64</v>
      </c>
      <c r="I4373">
        <v>0</v>
      </c>
      <c r="J4373">
        <v>0</v>
      </c>
      <c r="K4373" s="29">
        <v>7.45</v>
      </c>
      <c r="L4373">
        <v>12</v>
      </c>
      <c r="M4373">
        <v>0</v>
      </c>
      <c r="N4373">
        <v>0</v>
      </c>
      <c r="O4373">
        <v>0</v>
      </c>
      <c r="P4373">
        <v>1</v>
      </c>
      <c r="Q4373">
        <v>9.1999999999999993</v>
      </c>
      <c r="R4373">
        <v>12</v>
      </c>
      <c r="S4373">
        <v>9</v>
      </c>
      <c r="T4373">
        <v>8</v>
      </c>
      <c r="U4373">
        <v>5</v>
      </c>
      <c r="V4373">
        <v>10</v>
      </c>
      <c r="W4373">
        <v>3</v>
      </c>
      <c r="X4373" s="2">
        <v>0.3</v>
      </c>
    </row>
    <row r="4374" spans="1:24" x14ac:dyDescent="0.25">
      <c r="A4374">
        <f t="shared" si="204"/>
        <v>1</v>
      </c>
      <c r="B4374" t="str">
        <f t="shared" si="205"/>
        <v/>
      </c>
      <c r="C4374" t="str">
        <f t="shared" si="206"/>
        <v/>
      </c>
      <c r="D4374">
        <v>2026</v>
      </c>
      <c r="E4374" t="s">
        <v>10722</v>
      </c>
      <c r="F4374" t="s">
        <v>4611</v>
      </c>
      <c r="G4374" t="s">
        <v>32</v>
      </c>
      <c r="H4374" t="s">
        <v>64</v>
      </c>
      <c r="I4374">
        <v>1</v>
      </c>
      <c r="J4374">
        <v>3</v>
      </c>
      <c r="K4374" s="29">
        <v>7.6</v>
      </c>
      <c r="L4374">
        <v>15</v>
      </c>
      <c r="M4374">
        <v>5</v>
      </c>
      <c r="N4374">
        <v>0</v>
      </c>
      <c r="O4374">
        <v>0</v>
      </c>
      <c r="P4374">
        <v>0</v>
      </c>
      <c r="Q4374">
        <v>34.1</v>
      </c>
      <c r="R4374">
        <v>35</v>
      </c>
      <c r="S4374">
        <v>35</v>
      </c>
      <c r="T4374">
        <v>29</v>
      </c>
      <c r="U4374">
        <v>23</v>
      </c>
      <c r="V4374">
        <v>41</v>
      </c>
      <c r="W4374">
        <v>11</v>
      </c>
      <c r="X4374" s="2">
        <v>0.26900000000000002</v>
      </c>
    </row>
    <row r="4375" spans="1:24" x14ac:dyDescent="0.25">
      <c r="A4375">
        <f t="shared" si="204"/>
        <v>1</v>
      </c>
      <c r="B4375" t="str">
        <f t="shared" si="205"/>
        <v/>
      </c>
      <c r="C4375" t="str">
        <f t="shared" si="206"/>
        <v/>
      </c>
      <c r="D4375">
        <v>2026</v>
      </c>
      <c r="E4375" t="s">
        <v>4624</v>
      </c>
      <c r="F4375" t="s">
        <v>4611</v>
      </c>
      <c r="G4375" t="s">
        <v>29</v>
      </c>
      <c r="H4375" t="s">
        <v>64</v>
      </c>
      <c r="I4375">
        <v>0</v>
      </c>
      <c r="J4375">
        <v>0</v>
      </c>
      <c r="K4375" s="29">
        <v>9</v>
      </c>
      <c r="L4375">
        <v>1</v>
      </c>
      <c r="M4375">
        <v>0</v>
      </c>
      <c r="N4375">
        <v>0</v>
      </c>
      <c r="O4375">
        <v>0</v>
      </c>
      <c r="P4375">
        <v>0</v>
      </c>
      <c r="Q4375">
        <v>1</v>
      </c>
      <c r="R4375">
        <v>2</v>
      </c>
      <c r="S4375">
        <v>1</v>
      </c>
      <c r="T4375">
        <v>1</v>
      </c>
      <c r="U4375">
        <v>1</v>
      </c>
      <c r="V4375">
        <v>1</v>
      </c>
      <c r="W4375">
        <v>0</v>
      </c>
      <c r="X4375" s="2">
        <v>0.4</v>
      </c>
    </row>
    <row r="4376" spans="1:24" x14ac:dyDescent="0.25">
      <c r="A4376">
        <f t="shared" si="204"/>
        <v>1</v>
      </c>
      <c r="B4376" t="str">
        <f t="shared" si="205"/>
        <v/>
      </c>
      <c r="C4376" t="str">
        <f t="shared" si="206"/>
        <v/>
      </c>
      <c r="D4376">
        <v>2026</v>
      </c>
      <c r="E4376" t="s">
        <v>10723</v>
      </c>
      <c r="F4376" t="s">
        <v>4611</v>
      </c>
      <c r="G4376" t="s">
        <v>29</v>
      </c>
      <c r="H4376" t="s">
        <v>64</v>
      </c>
      <c r="I4376">
        <v>1</v>
      </c>
      <c r="J4376">
        <v>1</v>
      </c>
      <c r="K4376" s="29">
        <v>9.09</v>
      </c>
      <c r="L4376">
        <v>14</v>
      </c>
      <c r="M4376">
        <v>8</v>
      </c>
      <c r="N4376">
        <v>0</v>
      </c>
      <c r="O4376">
        <v>0</v>
      </c>
      <c r="P4376">
        <v>0</v>
      </c>
      <c r="Q4376">
        <v>32.200000000000003</v>
      </c>
      <c r="R4376">
        <v>40</v>
      </c>
      <c r="S4376">
        <v>33</v>
      </c>
      <c r="T4376">
        <v>33</v>
      </c>
      <c r="U4376">
        <v>28</v>
      </c>
      <c r="V4376">
        <v>27</v>
      </c>
      <c r="W4376">
        <v>6</v>
      </c>
      <c r="X4376" s="2">
        <v>0.31</v>
      </c>
    </row>
    <row r="4377" spans="1:24" x14ac:dyDescent="0.25">
      <c r="A4377" t="str">
        <f t="shared" si="204"/>
        <v/>
      </c>
      <c r="B4377" t="str">
        <f t="shared" si="205"/>
        <v/>
      </c>
      <c r="C4377" t="str">
        <f t="shared" si="206"/>
        <v/>
      </c>
      <c r="D4377">
        <v>2026</v>
      </c>
      <c r="E4377" t="s">
        <v>10724</v>
      </c>
      <c r="F4377" t="s">
        <v>4611</v>
      </c>
      <c r="G4377" t="s">
        <v>37</v>
      </c>
      <c r="H4377" t="s">
        <v>64</v>
      </c>
      <c r="I4377">
        <v>0</v>
      </c>
      <c r="J4377">
        <v>1</v>
      </c>
      <c r="K4377" s="29">
        <v>15</v>
      </c>
      <c r="L4377">
        <v>3</v>
      </c>
      <c r="M4377">
        <v>0</v>
      </c>
      <c r="N4377">
        <v>0</v>
      </c>
      <c r="O4377">
        <v>0</v>
      </c>
      <c r="P4377">
        <v>0</v>
      </c>
      <c r="Q4377">
        <v>3</v>
      </c>
      <c r="R4377">
        <v>6</v>
      </c>
      <c r="S4377">
        <v>6</v>
      </c>
      <c r="T4377">
        <v>5</v>
      </c>
      <c r="U4377">
        <v>4</v>
      </c>
      <c r="V4377">
        <v>3</v>
      </c>
      <c r="W4377">
        <v>2</v>
      </c>
      <c r="X4377" s="2">
        <v>0.46200000000000002</v>
      </c>
    </row>
    <row r="4378" spans="1:24" x14ac:dyDescent="0.25">
      <c r="A4378">
        <f t="shared" si="204"/>
        <v>1</v>
      </c>
      <c r="B4378" t="str">
        <f t="shared" si="205"/>
        <v/>
      </c>
      <c r="C4378" t="str">
        <f t="shared" si="206"/>
        <v/>
      </c>
      <c r="D4378">
        <v>2026</v>
      </c>
      <c r="E4378" t="s">
        <v>10725</v>
      </c>
      <c r="F4378" t="s">
        <v>4611</v>
      </c>
      <c r="G4378" t="s">
        <v>29</v>
      </c>
      <c r="H4378" t="s">
        <v>64</v>
      </c>
      <c r="I4378">
        <v>0</v>
      </c>
      <c r="J4378">
        <v>1</v>
      </c>
      <c r="K4378" s="29">
        <v>16.5</v>
      </c>
      <c r="L4378">
        <v>4</v>
      </c>
      <c r="M4378">
        <v>2</v>
      </c>
      <c r="N4378">
        <v>0</v>
      </c>
      <c r="O4378">
        <v>0</v>
      </c>
      <c r="P4378">
        <v>0</v>
      </c>
      <c r="Q4378">
        <v>6</v>
      </c>
      <c r="R4378">
        <v>12</v>
      </c>
      <c r="S4378">
        <v>11</v>
      </c>
      <c r="T4378">
        <v>11</v>
      </c>
      <c r="U4378">
        <v>5</v>
      </c>
      <c r="V4378">
        <v>7</v>
      </c>
      <c r="W4378">
        <v>0</v>
      </c>
      <c r="X4378" s="2">
        <v>0.41399999999999998</v>
      </c>
    </row>
    <row r="4379" spans="1:24" x14ac:dyDescent="0.25">
      <c r="A4379">
        <f t="shared" si="204"/>
        <v>1</v>
      </c>
      <c r="B4379">
        <f t="shared" si="205"/>
        <v>1</v>
      </c>
      <c r="C4379" t="str">
        <f t="shared" si="206"/>
        <v/>
      </c>
      <c r="D4379">
        <v>2026</v>
      </c>
      <c r="E4379" t="s">
        <v>6308</v>
      </c>
      <c r="F4379" t="s">
        <v>4629</v>
      </c>
      <c r="G4379" t="s">
        <v>29</v>
      </c>
      <c r="H4379" t="s">
        <v>64</v>
      </c>
      <c r="I4379">
        <v>8</v>
      </c>
      <c r="J4379">
        <v>4</v>
      </c>
      <c r="K4379" s="29">
        <v>3.39</v>
      </c>
      <c r="L4379">
        <v>20</v>
      </c>
      <c r="M4379">
        <v>9</v>
      </c>
      <c r="N4379">
        <v>1</v>
      </c>
      <c r="O4379">
        <v>0</v>
      </c>
      <c r="P4379">
        <v>3</v>
      </c>
      <c r="Q4379">
        <v>93</v>
      </c>
      <c r="R4379">
        <v>81</v>
      </c>
      <c r="S4379">
        <v>39</v>
      </c>
      <c r="T4379">
        <v>35</v>
      </c>
      <c r="U4379">
        <v>21</v>
      </c>
      <c r="V4379">
        <v>129</v>
      </c>
      <c r="W4379">
        <v>5</v>
      </c>
      <c r="X4379" s="2">
        <v>0.22700000000000001</v>
      </c>
    </row>
    <row r="4380" spans="1:24" x14ac:dyDescent="0.25">
      <c r="A4380">
        <f t="shared" si="204"/>
        <v>1</v>
      </c>
      <c r="B4380" t="str">
        <f t="shared" si="205"/>
        <v/>
      </c>
      <c r="C4380" t="str">
        <f t="shared" si="206"/>
        <v/>
      </c>
      <c r="D4380">
        <v>2026</v>
      </c>
      <c r="E4380" t="s">
        <v>10726</v>
      </c>
      <c r="F4380" t="s">
        <v>4629</v>
      </c>
      <c r="G4380" t="s">
        <v>29</v>
      </c>
      <c r="H4380" t="s">
        <v>64</v>
      </c>
      <c r="I4380">
        <v>2</v>
      </c>
      <c r="J4380">
        <v>5</v>
      </c>
      <c r="K4380" s="29">
        <v>5.62</v>
      </c>
      <c r="L4380">
        <v>15</v>
      </c>
      <c r="M4380">
        <v>15</v>
      </c>
      <c r="N4380">
        <v>0</v>
      </c>
      <c r="O4380">
        <v>0</v>
      </c>
      <c r="P4380">
        <v>0</v>
      </c>
      <c r="Q4380">
        <v>72</v>
      </c>
      <c r="R4380">
        <v>85</v>
      </c>
      <c r="S4380">
        <v>47</v>
      </c>
      <c r="T4380">
        <v>45</v>
      </c>
      <c r="U4380">
        <v>30</v>
      </c>
      <c r="V4380">
        <v>61</v>
      </c>
      <c r="W4380">
        <v>14</v>
      </c>
      <c r="X4380" s="2">
        <v>0.3</v>
      </c>
    </row>
    <row r="4381" spans="1:24" x14ac:dyDescent="0.25">
      <c r="A4381" t="str">
        <f t="shared" si="204"/>
        <v/>
      </c>
      <c r="B4381" t="str">
        <f t="shared" si="205"/>
        <v/>
      </c>
      <c r="C4381">
        <f t="shared" si="206"/>
        <v>1</v>
      </c>
      <c r="D4381">
        <v>2026</v>
      </c>
      <c r="E4381" t="s">
        <v>6939</v>
      </c>
      <c r="F4381" t="s">
        <v>4629</v>
      </c>
      <c r="G4381" t="s">
        <v>37</v>
      </c>
      <c r="H4381" t="s">
        <v>64</v>
      </c>
      <c r="I4381">
        <v>2</v>
      </c>
      <c r="J4381">
        <v>1</v>
      </c>
      <c r="K4381" s="29">
        <v>2.4300000000000002</v>
      </c>
      <c r="L4381">
        <v>25</v>
      </c>
      <c r="M4381">
        <v>0</v>
      </c>
      <c r="N4381">
        <v>0</v>
      </c>
      <c r="O4381">
        <v>0</v>
      </c>
      <c r="P4381">
        <v>1</v>
      </c>
      <c r="Q4381">
        <v>40.200000000000003</v>
      </c>
      <c r="R4381">
        <v>28</v>
      </c>
      <c r="S4381">
        <v>13</v>
      </c>
      <c r="T4381">
        <v>11</v>
      </c>
      <c r="U4381">
        <v>28</v>
      </c>
      <c r="V4381">
        <v>47</v>
      </c>
      <c r="W4381">
        <v>7</v>
      </c>
      <c r="X4381" s="2">
        <v>0.19900000000000001</v>
      </c>
    </row>
    <row r="4382" spans="1:24" x14ac:dyDescent="0.25">
      <c r="A4382">
        <f t="shared" si="204"/>
        <v>1</v>
      </c>
      <c r="B4382" t="str">
        <f t="shared" si="205"/>
        <v/>
      </c>
      <c r="C4382" t="str">
        <f t="shared" si="206"/>
        <v/>
      </c>
      <c r="D4382">
        <v>2026</v>
      </c>
      <c r="E4382" t="s">
        <v>10727</v>
      </c>
      <c r="F4382" t="s">
        <v>4629</v>
      </c>
      <c r="G4382" t="s">
        <v>29</v>
      </c>
      <c r="H4382" t="s">
        <v>64</v>
      </c>
      <c r="I4382">
        <v>6</v>
      </c>
      <c r="J4382">
        <v>0</v>
      </c>
      <c r="K4382" s="29">
        <v>3.16</v>
      </c>
      <c r="L4382">
        <v>24</v>
      </c>
      <c r="M4382">
        <v>0</v>
      </c>
      <c r="N4382">
        <v>0</v>
      </c>
      <c r="O4382">
        <v>0</v>
      </c>
      <c r="P4382">
        <v>2</v>
      </c>
      <c r="Q4382">
        <v>31.1</v>
      </c>
      <c r="R4382">
        <v>29</v>
      </c>
      <c r="S4382">
        <v>12</v>
      </c>
      <c r="T4382">
        <v>11</v>
      </c>
      <c r="U4382">
        <v>14</v>
      </c>
      <c r="V4382">
        <v>30</v>
      </c>
      <c r="W4382">
        <v>2</v>
      </c>
      <c r="X4382" s="2">
        <v>0.246</v>
      </c>
    </row>
    <row r="4383" spans="1:24" x14ac:dyDescent="0.25">
      <c r="A4383" t="str">
        <f t="shared" si="204"/>
        <v/>
      </c>
      <c r="B4383" t="str">
        <f t="shared" si="205"/>
        <v/>
      </c>
      <c r="C4383" t="str">
        <f t="shared" si="206"/>
        <v/>
      </c>
      <c r="D4383">
        <v>2026</v>
      </c>
      <c r="E4383" t="s">
        <v>10728</v>
      </c>
      <c r="F4383" t="s">
        <v>4629</v>
      </c>
      <c r="G4383" t="s">
        <v>37</v>
      </c>
      <c r="H4383" t="s">
        <v>64</v>
      </c>
      <c r="I4383">
        <v>0</v>
      </c>
      <c r="J4383">
        <v>0</v>
      </c>
      <c r="K4383" s="29">
        <v>3.18</v>
      </c>
      <c r="L4383">
        <v>2</v>
      </c>
      <c r="M4383">
        <v>0</v>
      </c>
      <c r="N4383">
        <v>0</v>
      </c>
      <c r="O4383">
        <v>0</v>
      </c>
      <c r="P4383">
        <v>0</v>
      </c>
      <c r="Q4383">
        <v>5.2</v>
      </c>
      <c r="R4383">
        <v>4</v>
      </c>
      <c r="S4383">
        <v>3</v>
      </c>
      <c r="T4383">
        <v>2</v>
      </c>
      <c r="U4383">
        <v>4</v>
      </c>
      <c r="V4383">
        <v>10</v>
      </c>
      <c r="W4383">
        <v>1</v>
      </c>
      <c r="X4383" s="2">
        <v>0.2</v>
      </c>
    </row>
    <row r="4384" spans="1:24" x14ac:dyDescent="0.25">
      <c r="A4384" t="str">
        <f t="shared" si="204"/>
        <v/>
      </c>
      <c r="B4384" t="str">
        <f t="shared" si="205"/>
        <v/>
      </c>
      <c r="C4384" t="str">
        <f t="shared" si="206"/>
        <v/>
      </c>
      <c r="D4384">
        <v>2026</v>
      </c>
      <c r="E4384" t="s">
        <v>10729</v>
      </c>
      <c r="F4384" t="s">
        <v>4629</v>
      </c>
      <c r="G4384" t="s">
        <v>47</v>
      </c>
      <c r="H4384" t="s">
        <v>64</v>
      </c>
      <c r="I4384">
        <v>0</v>
      </c>
      <c r="J4384">
        <v>1</v>
      </c>
      <c r="K4384" s="29">
        <v>3.67</v>
      </c>
      <c r="L4384">
        <v>21</v>
      </c>
      <c r="M4384">
        <v>0</v>
      </c>
      <c r="N4384">
        <v>0</v>
      </c>
      <c r="O4384">
        <v>0</v>
      </c>
      <c r="P4384">
        <v>0</v>
      </c>
      <c r="Q4384">
        <v>27</v>
      </c>
      <c r="R4384">
        <v>30</v>
      </c>
      <c r="S4384">
        <v>14</v>
      </c>
      <c r="T4384">
        <v>11</v>
      </c>
      <c r="U4384">
        <v>19</v>
      </c>
      <c r="V4384">
        <v>32</v>
      </c>
      <c r="W4384">
        <v>3</v>
      </c>
      <c r="X4384" s="2">
        <v>0.28599999999999998</v>
      </c>
    </row>
    <row r="4385" spans="1:24" x14ac:dyDescent="0.25">
      <c r="A4385">
        <f t="shared" si="204"/>
        <v>1</v>
      </c>
      <c r="B4385" t="str">
        <f t="shared" si="205"/>
        <v/>
      </c>
      <c r="C4385" t="str">
        <f t="shared" si="206"/>
        <v/>
      </c>
      <c r="D4385">
        <v>2026</v>
      </c>
      <c r="E4385" t="s">
        <v>10730</v>
      </c>
      <c r="F4385" t="s">
        <v>4629</v>
      </c>
      <c r="G4385" t="s">
        <v>29</v>
      </c>
      <c r="H4385" t="s">
        <v>64</v>
      </c>
      <c r="I4385">
        <v>1</v>
      </c>
      <c r="J4385">
        <v>1</v>
      </c>
      <c r="K4385" s="29">
        <v>4.26</v>
      </c>
      <c r="L4385">
        <v>25</v>
      </c>
      <c r="M4385">
        <v>1</v>
      </c>
      <c r="N4385">
        <v>0</v>
      </c>
      <c r="O4385">
        <v>0</v>
      </c>
      <c r="P4385">
        <v>1</v>
      </c>
      <c r="Q4385">
        <v>31.2</v>
      </c>
      <c r="R4385">
        <v>37</v>
      </c>
      <c r="S4385">
        <v>18</v>
      </c>
      <c r="T4385">
        <v>15</v>
      </c>
      <c r="U4385">
        <v>14</v>
      </c>
      <c r="V4385">
        <v>32</v>
      </c>
      <c r="W4385">
        <v>2</v>
      </c>
      <c r="X4385" s="2">
        <v>0.29099999999999998</v>
      </c>
    </row>
    <row r="4386" spans="1:24" x14ac:dyDescent="0.25">
      <c r="A4386" t="str">
        <f t="shared" si="204"/>
        <v/>
      </c>
      <c r="B4386" t="str">
        <f t="shared" si="205"/>
        <v/>
      </c>
      <c r="C4386" t="str">
        <f t="shared" si="206"/>
        <v/>
      </c>
      <c r="D4386">
        <v>2026</v>
      </c>
      <c r="E4386" t="s">
        <v>10731</v>
      </c>
      <c r="F4386" t="s">
        <v>4629</v>
      </c>
      <c r="G4386" t="s">
        <v>37</v>
      </c>
      <c r="H4386" t="s">
        <v>64</v>
      </c>
      <c r="I4386">
        <v>3</v>
      </c>
      <c r="J4386">
        <v>3</v>
      </c>
      <c r="K4386" s="29">
        <v>4.3499999999999996</v>
      </c>
      <c r="L4386">
        <v>17</v>
      </c>
      <c r="M4386">
        <v>7</v>
      </c>
      <c r="N4386">
        <v>0</v>
      </c>
      <c r="O4386">
        <v>0</v>
      </c>
      <c r="P4386">
        <v>0</v>
      </c>
      <c r="Q4386">
        <v>41.1</v>
      </c>
      <c r="R4386">
        <v>39</v>
      </c>
      <c r="S4386">
        <v>27</v>
      </c>
      <c r="T4386">
        <v>20</v>
      </c>
      <c r="U4386">
        <v>17</v>
      </c>
      <c r="V4386">
        <v>24</v>
      </c>
      <c r="W4386">
        <v>11</v>
      </c>
      <c r="X4386" s="2">
        <v>0.25700000000000001</v>
      </c>
    </row>
    <row r="4387" spans="1:24" x14ac:dyDescent="0.25">
      <c r="A4387">
        <f t="shared" si="204"/>
        <v>1</v>
      </c>
      <c r="B4387" t="str">
        <f t="shared" si="205"/>
        <v/>
      </c>
      <c r="C4387" t="str">
        <f t="shared" si="206"/>
        <v/>
      </c>
      <c r="D4387">
        <v>2026</v>
      </c>
      <c r="E4387" t="s">
        <v>10732</v>
      </c>
      <c r="F4387" t="s">
        <v>4629</v>
      </c>
      <c r="G4387" t="s">
        <v>29</v>
      </c>
      <c r="H4387" t="s">
        <v>64</v>
      </c>
      <c r="I4387">
        <v>0</v>
      </c>
      <c r="J4387">
        <v>0</v>
      </c>
      <c r="K4387" s="29">
        <v>4.91</v>
      </c>
      <c r="L4387">
        <v>8</v>
      </c>
      <c r="M4387">
        <v>0</v>
      </c>
      <c r="N4387">
        <v>0</v>
      </c>
      <c r="O4387">
        <v>0</v>
      </c>
      <c r="P4387">
        <v>0</v>
      </c>
      <c r="Q4387">
        <v>7.1</v>
      </c>
      <c r="R4387">
        <v>13</v>
      </c>
      <c r="S4387">
        <v>7</v>
      </c>
      <c r="T4387">
        <v>4</v>
      </c>
      <c r="U4387">
        <v>3</v>
      </c>
      <c r="V4387">
        <v>5</v>
      </c>
      <c r="W4387">
        <v>0</v>
      </c>
      <c r="X4387" s="2">
        <v>0.39400000000000002</v>
      </c>
    </row>
    <row r="4388" spans="1:24" x14ac:dyDescent="0.25">
      <c r="A4388" t="str">
        <f t="shared" si="204"/>
        <v/>
      </c>
      <c r="B4388" t="str">
        <f t="shared" si="205"/>
        <v/>
      </c>
      <c r="C4388" t="str">
        <f t="shared" si="206"/>
        <v/>
      </c>
      <c r="D4388">
        <v>2026</v>
      </c>
      <c r="E4388" t="s">
        <v>10733</v>
      </c>
      <c r="F4388" t="s">
        <v>4629</v>
      </c>
      <c r="G4388" t="s">
        <v>37</v>
      </c>
      <c r="H4388" t="s">
        <v>64</v>
      </c>
      <c r="I4388">
        <v>0</v>
      </c>
      <c r="J4388">
        <v>0</v>
      </c>
      <c r="K4388" s="29">
        <v>4.91</v>
      </c>
      <c r="L4388">
        <v>11</v>
      </c>
      <c r="M4388">
        <v>0</v>
      </c>
      <c r="N4388">
        <v>0</v>
      </c>
      <c r="O4388">
        <v>0</v>
      </c>
      <c r="P4388">
        <v>0</v>
      </c>
      <c r="Q4388">
        <v>11</v>
      </c>
      <c r="R4388">
        <v>11</v>
      </c>
      <c r="S4388">
        <v>9</v>
      </c>
      <c r="T4388">
        <v>6</v>
      </c>
      <c r="U4388">
        <v>7</v>
      </c>
      <c r="V4388">
        <v>13</v>
      </c>
      <c r="W4388">
        <v>2</v>
      </c>
      <c r="X4388" s="2">
        <v>0.25600000000000001</v>
      </c>
    </row>
    <row r="4389" spans="1:24" x14ac:dyDescent="0.25">
      <c r="A4389" t="str">
        <f t="shared" si="204"/>
        <v/>
      </c>
      <c r="B4389" t="str">
        <f t="shared" si="205"/>
        <v/>
      </c>
      <c r="C4389" t="str">
        <f t="shared" si="206"/>
        <v/>
      </c>
      <c r="D4389">
        <v>2026</v>
      </c>
      <c r="E4389" t="s">
        <v>10734</v>
      </c>
      <c r="F4389" t="s">
        <v>4629</v>
      </c>
      <c r="G4389" t="s">
        <v>24</v>
      </c>
      <c r="H4389" t="s">
        <v>64</v>
      </c>
      <c r="I4389">
        <v>0</v>
      </c>
      <c r="J4389">
        <v>0</v>
      </c>
      <c r="K4389" s="29">
        <v>5.4</v>
      </c>
      <c r="L4389">
        <v>8</v>
      </c>
      <c r="M4389">
        <v>0</v>
      </c>
      <c r="N4389">
        <v>0</v>
      </c>
      <c r="O4389">
        <v>0</v>
      </c>
      <c r="P4389">
        <v>0</v>
      </c>
      <c r="Q4389">
        <v>10</v>
      </c>
      <c r="R4389">
        <v>8</v>
      </c>
      <c r="S4389">
        <v>6</v>
      </c>
      <c r="T4389">
        <v>6</v>
      </c>
      <c r="U4389">
        <v>6</v>
      </c>
      <c r="V4389">
        <v>8</v>
      </c>
      <c r="W4389">
        <v>1</v>
      </c>
      <c r="X4389" s="2">
        <v>0.23499999999999999</v>
      </c>
    </row>
    <row r="4390" spans="1:24" x14ac:dyDescent="0.25">
      <c r="A4390" t="str">
        <f t="shared" ref="A4390:A4453" si="207">IF(OR(G4390="SR", G4390="GR"), 1, "")</f>
        <v/>
      </c>
      <c r="B4390" t="str">
        <f t="shared" si="205"/>
        <v/>
      </c>
      <c r="C4390" t="str">
        <f t="shared" si="206"/>
        <v/>
      </c>
      <c r="D4390">
        <v>2026</v>
      </c>
      <c r="E4390" t="s">
        <v>10735</v>
      </c>
      <c r="F4390" t="s">
        <v>4629</v>
      </c>
      <c r="G4390" t="s">
        <v>37</v>
      </c>
      <c r="H4390" t="s">
        <v>64</v>
      </c>
      <c r="I4390">
        <v>0</v>
      </c>
      <c r="J4390">
        <v>1</v>
      </c>
      <c r="K4390" s="29">
        <v>5.51</v>
      </c>
      <c r="L4390">
        <v>6</v>
      </c>
      <c r="M4390">
        <v>6</v>
      </c>
      <c r="N4390">
        <v>0</v>
      </c>
      <c r="O4390">
        <v>0</v>
      </c>
      <c r="P4390">
        <v>0</v>
      </c>
      <c r="Q4390">
        <v>16.100000000000001</v>
      </c>
      <c r="R4390">
        <v>21</v>
      </c>
      <c r="S4390">
        <v>14</v>
      </c>
      <c r="T4390">
        <v>10</v>
      </c>
      <c r="U4390">
        <v>8</v>
      </c>
      <c r="V4390">
        <v>16</v>
      </c>
      <c r="W4390">
        <v>8</v>
      </c>
      <c r="X4390" s="2">
        <v>0.318</v>
      </c>
    </row>
    <row r="4391" spans="1:24" x14ac:dyDescent="0.25">
      <c r="A4391" t="str">
        <f t="shared" si="207"/>
        <v/>
      </c>
      <c r="B4391" t="str">
        <f t="shared" si="205"/>
        <v/>
      </c>
      <c r="C4391" t="str">
        <f t="shared" si="206"/>
        <v/>
      </c>
      <c r="D4391">
        <v>2026</v>
      </c>
      <c r="E4391" t="s">
        <v>10736</v>
      </c>
      <c r="F4391" t="s">
        <v>4629</v>
      </c>
      <c r="G4391" t="s">
        <v>37</v>
      </c>
      <c r="H4391" t="s">
        <v>64</v>
      </c>
      <c r="I4391">
        <v>3</v>
      </c>
      <c r="J4391">
        <v>4</v>
      </c>
      <c r="K4391" s="29">
        <v>5.63</v>
      </c>
      <c r="L4391">
        <v>18</v>
      </c>
      <c r="M4391">
        <v>4</v>
      </c>
      <c r="N4391">
        <v>0</v>
      </c>
      <c r="O4391">
        <v>0</v>
      </c>
      <c r="P4391">
        <v>0</v>
      </c>
      <c r="Q4391">
        <v>38.1</v>
      </c>
      <c r="R4391">
        <v>37</v>
      </c>
      <c r="S4391">
        <v>27</v>
      </c>
      <c r="T4391">
        <v>24</v>
      </c>
      <c r="U4391">
        <v>21</v>
      </c>
      <c r="V4391">
        <v>31</v>
      </c>
      <c r="W4391">
        <v>4</v>
      </c>
      <c r="X4391" s="2">
        <v>0.252</v>
      </c>
    </row>
    <row r="4392" spans="1:24" x14ac:dyDescent="0.25">
      <c r="A4392">
        <f t="shared" si="207"/>
        <v>1</v>
      </c>
      <c r="B4392" t="str">
        <f t="shared" si="205"/>
        <v/>
      </c>
      <c r="C4392" t="str">
        <f t="shared" si="206"/>
        <v/>
      </c>
      <c r="D4392">
        <v>2026</v>
      </c>
      <c r="E4392" t="s">
        <v>10737</v>
      </c>
      <c r="F4392" t="s">
        <v>4629</v>
      </c>
      <c r="G4392" t="s">
        <v>29</v>
      </c>
      <c r="H4392" t="s">
        <v>64</v>
      </c>
      <c r="I4392">
        <v>3</v>
      </c>
      <c r="J4392">
        <v>3</v>
      </c>
      <c r="K4392" s="29">
        <v>5.68</v>
      </c>
      <c r="L4392">
        <v>14</v>
      </c>
      <c r="M4392">
        <v>3</v>
      </c>
      <c r="N4392">
        <v>0</v>
      </c>
      <c r="O4392">
        <v>0</v>
      </c>
      <c r="P4392">
        <v>0</v>
      </c>
      <c r="Q4392">
        <v>25.1</v>
      </c>
      <c r="R4392">
        <v>30</v>
      </c>
      <c r="S4392">
        <v>19</v>
      </c>
      <c r="T4392">
        <v>16</v>
      </c>
      <c r="U4392">
        <v>12</v>
      </c>
      <c r="V4392">
        <v>28</v>
      </c>
      <c r="W4392">
        <v>5</v>
      </c>
      <c r="X4392" s="2">
        <v>0.27800000000000002</v>
      </c>
    </row>
    <row r="4393" spans="1:24" x14ac:dyDescent="0.25">
      <c r="A4393" t="str">
        <f t="shared" si="207"/>
        <v/>
      </c>
      <c r="B4393" t="str">
        <f t="shared" si="205"/>
        <v/>
      </c>
      <c r="C4393" t="str">
        <f t="shared" si="206"/>
        <v/>
      </c>
      <c r="D4393">
        <v>2026</v>
      </c>
      <c r="E4393" t="s">
        <v>10738</v>
      </c>
      <c r="F4393" t="s">
        <v>4629</v>
      </c>
      <c r="G4393" t="s">
        <v>47</v>
      </c>
      <c r="H4393" t="s">
        <v>64</v>
      </c>
      <c r="I4393">
        <v>2</v>
      </c>
      <c r="J4393">
        <v>0</v>
      </c>
      <c r="K4393" s="29">
        <v>6.08</v>
      </c>
      <c r="L4393">
        <v>13</v>
      </c>
      <c r="M4393">
        <v>7</v>
      </c>
      <c r="N4393">
        <v>0</v>
      </c>
      <c r="O4393">
        <v>0</v>
      </c>
      <c r="P4393">
        <v>0</v>
      </c>
      <c r="Q4393">
        <v>23.2</v>
      </c>
      <c r="R4393">
        <v>25</v>
      </c>
      <c r="S4393">
        <v>20</v>
      </c>
      <c r="T4393">
        <v>16</v>
      </c>
      <c r="U4393">
        <v>22</v>
      </c>
      <c r="V4393">
        <v>29</v>
      </c>
      <c r="W4393">
        <v>6</v>
      </c>
      <c r="X4393" s="2">
        <v>0.26300000000000001</v>
      </c>
    </row>
    <row r="4394" spans="1:24" x14ac:dyDescent="0.25">
      <c r="A4394" t="str">
        <f t="shared" si="207"/>
        <v/>
      </c>
      <c r="B4394" t="str">
        <f t="shared" si="205"/>
        <v/>
      </c>
      <c r="C4394" t="str">
        <f t="shared" si="206"/>
        <v/>
      </c>
      <c r="D4394">
        <v>2026</v>
      </c>
      <c r="E4394" t="s">
        <v>10739</v>
      </c>
      <c r="F4394" t="s">
        <v>4629</v>
      </c>
      <c r="G4394" t="s">
        <v>24</v>
      </c>
      <c r="H4394" t="s">
        <v>64</v>
      </c>
      <c r="I4394">
        <v>1</v>
      </c>
      <c r="J4394">
        <v>2</v>
      </c>
      <c r="K4394" s="29">
        <v>6.19</v>
      </c>
      <c r="L4394">
        <v>21</v>
      </c>
      <c r="M4394">
        <v>3</v>
      </c>
      <c r="N4394">
        <v>0</v>
      </c>
      <c r="O4394">
        <v>0</v>
      </c>
      <c r="P4394">
        <v>2</v>
      </c>
      <c r="Q4394">
        <v>32</v>
      </c>
      <c r="R4394">
        <v>35</v>
      </c>
      <c r="S4394">
        <v>23</v>
      </c>
      <c r="T4394">
        <v>22</v>
      </c>
      <c r="U4394">
        <v>15</v>
      </c>
      <c r="V4394">
        <v>34</v>
      </c>
      <c r="W4394">
        <v>2</v>
      </c>
      <c r="X4394" s="2">
        <v>0.28199999999999997</v>
      </c>
    </row>
    <row r="4395" spans="1:24" x14ac:dyDescent="0.25">
      <c r="A4395">
        <f t="shared" si="207"/>
        <v>1</v>
      </c>
      <c r="B4395" t="str">
        <f t="shared" si="205"/>
        <v/>
      </c>
      <c r="C4395" t="str">
        <f t="shared" si="206"/>
        <v/>
      </c>
      <c r="D4395">
        <v>2026</v>
      </c>
      <c r="E4395" t="s">
        <v>10740</v>
      </c>
      <c r="F4395" t="s">
        <v>4629</v>
      </c>
      <c r="G4395" t="s">
        <v>29</v>
      </c>
      <c r="H4395" t="s">
        <v>64</v>
      </c>
      <c r="I4395">
        <v>0</v>
      </c>
      <c r="J4395">
        <v>1</v>
      </c>
      <c r="K4395" s="29">
        <v>6.23</v>
      </c>
      <c r="L4395">
        <v>4</v>
      </c>
      <c r="M4395">
        <v>2</v>
      </c>
      <c r="N4395">
        <v>0</v>
      </c>
      <c r="O4395">
        <v>0</v>
      </c>
      <c r="P4395">
        <v>0</v>
      </c>
      <c r="Q4395">
        <v>4.0999999999999996</v>
      </c>
      <c r="R4395">
        <v>1</v>
      </c>
      <c r="S4395">
        <v>3</v>
      </c>
      <c r="T4395">
        <v>3</v>
      </c>
      <c r="U4395">
        <v>3</v>
      </c>
      <c r="V4395">
        <v>8</v>
      </c>
      <c r="W4395">
        <v>1</v>
      </c>
      <c r="X4395" s="2">
        <v>7.6999999999999999E-2</v>
      </c>
    </row>
    <row r="4396" spans="1:24" x14ac:dyDescent="0.25">
      <c r="A4396" t="str">
        <f t="shared" si="207"/>
        <v/>
      </c>
      <c r="B4396" t="str">
        <f t="shared" si="205"/>
        <v/>
      </c>
      <c r="C4396" t="str">
        <f t="shared" si="206"/>
        <v/>
      </c>
      <c r="D4396">
        <v>2026</v>
      </c>
      <c r="E4396" t="s">
        <v>10741</v>
      </c>
      <c r="F4396" t="s">
        <v>4629</v>
      </c>
      <c r="G4396" t="s">
        <v>37</v>
      </c>
      <c r="H4396" t="s">
        <v>64</v>
      </c>
      <c r="I4396">
        <v>0</v>
      </c>
      <c r="J4396">
        <v>0</v>
      </c>
      <c r="K4396" s="29">
        <v>15</v>
      </c>
      <c r="L4396">
        <v>3</v>
      </c>
      <c r="M4396">
        <v>0</v>
      </c>
      <c r="N4396">
        <v>0</v>
      </c>
      <c r="O4396">
        <v>0</v>
      </c>
      <c r="P4396">
        <v>0</v>
      </c>
      <c r="Q4396">
        <v>3</v>
      </c>
      <c r="R4396">
        <v>4</v>
      </c>
      <c r="S4396">
        <v>5</v>
      </c>
      <c r="T4396">
        <v>5</v>
      </c>
      <c r="U4396">
        <v>5</v>
      </c>
      <c r="V4396">
        <v>2</v>
      </c>
      <c r="W4396">
        <v>0</v>
      </c>
      <c r="X4396" s="2">
        <v>0.36399999999999999</v>
      </c>
    </row>
    <row r="4397" spans="1:24" x14ac:dyDescent="0.25">
      <c r="A4397" t="str">
        <f t="shared" si="207"/>
        <v/>
      </c>
      <c r="B4397" t="str">
        <f t="shared" si="205"/>
        <v/>
      </c>
      <c r="C4397">
        <f t="shared" si="206"/>
        <v>1</v>
      </c>
      <c r="D4397">
        <v>2026</v>
      </c>
      <c r="E4397" t="s">
        <v>7198</v>
      </c>
      <c r="F4397" t="s">
        <v>4629</v>
      </c>
      <c r="G4397" t="s">
        <v>37</v>
      </c>
      <c r="H4397" t="s">
        <v>64</v>
      </c>
      <c r="I4397">
        <v>0</v>
      </c>
      <c r="J4397">
        <v>0</v>
      </c>
      <c r="K4397" s="29">
        <v>16.2</v>
      </c>
      <c r="L4397">
        <v>2</v>
      </c>
      <c r="M4397">
        <v>0</v>
      </c>
      <c r="N4397">
        <v>0</v>
      </c>
      <c r="O4397">
        <v>0</v>
      </c>
      <c r="P4397">
        <v>0</v>
      </c>
      <c r="Q4397">
        <v>1.2</v>
      </c>
      <c r="R4397">
        <v>2</v>
      </c>
      <c r="S4397">
        <v>3</v>
      </c>
      <c r="T4397">
        <v>3</v>
      </c>
      <c r="U4397">
        <v>2</v>
      </c>
      <c r="V4397">
        <v>2</v>
      </c>
      <c r="W4397">
        <v>0</v>
      </c>
      <c r="X4397" s="2">
        <v>0.33300000000000002</v>
      </c>
    </row>
    <row r="4398" spans="1:24" x14ac:dyDescent="0.25">
      <c r="A4398" t="str">
        <f t="shared" si="207"/>
        <v/>
      </c>
      <c r="B4398" t="str">
        <f t="shared" si="205"/>
        <v/>
      </c>
      <c r="C4398">
        <f t="shared" si="206"/>
        <v>1</v>
      </c>
      <c r="D4398">
        <v>2026</v>
      </c>
      <c r="E4398" t="s">
        <v>6933</v>
      </c>
      <c r="F4398" t="s">
        <v>4648</v>
      </c>
      <c r="G4398" t="s">
        <v>37</v>
      </c>
      <c r="H4398" t="s">
        <v>64</v>
      </c>
      <c r="I4398">
        <v>4</v>
      </c>
      <c r="J4398">
        <v>2</v>
      </c>
      <c r="K4398" s="29">
        <v>3.51</v>
      </c>
      <c r="L4398">
        <v>14</v>
      </c>
      <c r="M4398">
        <v>14</v>
      </c>
      <c r="N4398">
        <v>2</v>
      </c>
      <c r="O4398">
        <v>0</v>
      </c>
      <c r="P4398">
        <v>0</v>
      </c>
      <c r="Q4398">
        <v>84.2</v>
      </c>
      <c r="R4398">
        <v>74</v>
      </c>
      <c r="S4398">
        <v>37</v>
      </c>
      <c r="T4398">
        <v>33</v>
      </c>
      <c r="U4398">
        <v>18</v>
      </c>
      <c r="V4398">
        <v>81</v>
      </c>
      <c r="W4398">
        <v>5</v>
      </c>
      <c r="X4398" s="2">
        <v>0.23300000000000001</v>
      </c>
    </row>
    <row r="4399" spans="1:24" x14ac:dyDescent="0.25">
      <c r="A4399" t="str">
        <f t="shared" si="207"/>
        <v/>
      </c>
      <c r="B4399" t="str">
        <f t="shared" si="205"/>
        <v/>
      </c>
      <c r="C4399" t="str">
        <f t="shared" si="206"/>
        <v/>
      </c>
      <c r="D4399">
        <v>2026</v>
      </c>
      <c r="E4399" t="s">
        <v>10742</v>
      </c>
      <c r="F4399" t="s">
        <v>4648</v>
      </c>
      <c r="G4399" t="s">
        <v>37</v>
      </c>
      <c r="H4399" t="s">
        <v>64</v>
      </c>
      <c r="I4399">
        <v>0</v>
      </c>
      <c r="J4399">
        <v>4</v>
      </c>
      <c r="K4399" s="29">
        <v>4.21</v>
      </c>
      <c r="L4399">
        <v>17</v>
      </c>
      <c r="M4399">
        <v>8</v>
      </c>
      <c r="N4399">
        <v>0</v>
      </c>
      <c r="O4399">
        <v>0</v>
      </c>
      <c r="P4399">
        <v>0</v>
      </c>
      <c r="Q4399">
        <v>57.2</v>
      </c>
      <c r="R4399">
        <v>73</v>
      </c>
      <c r="S4399">
        <v>36</v>
      </c>
      <c r="T4399">
        <v>27</v>
      </c>
      <c r="U4399">
        <v>3</v>
      </c>
      <c r="V4399">
        <v>48</v>
      </c>
      <c r="W4399">
        <v>7</v>
      </c>
      <c r="X4399" s="2">
        <v>0.29599999999999999</v>
      </c>
    </row>
    <row r="4400" spans="1:24" x14ac:dyDescent="0.25">
      <c r="A4400">
        <f t="shared" si="207"/>
        <v>1</v>
      </c>
      <c r="B4400" t="str">
        <f t="shared" si="205"/>
        <v/>
      </c>
      <c r="C4400" t="str">
        <f t="shared" si="206"/>
        <v/>
      </c>
      <c r="D4400">
        <v>2026</v>
      </c>
      <c r="E4400" t="s">
        <v>10743</v>
      </c>
      <c r="F4400" t="s">
        <v>4648</v>
      </c>
      <c r="G4400" t="s">
        <v>29</v>
      </c>
      <c r="H4400" t="s">
        <v>64</v>
      </c>
      <c r="I4400">
        <v>2</v>
      </c>
      <c r="J4400">
        <v>3</v>
      </c>
      <c r="K4400" s="29">
        <v>6.41</v>
      </c>
      <c r="L4400">
        <v>11</v>
      </c>
      <c r="M4400">
        <v>11</v>
      </c>
      <c r="N4400">
        <v>0</v>
      </c>
      <c r="O4400">
        <v>0</v>
      </c>
      <c r="P4400">
        <v>0</v>
      </c>
      <c r="Q4400">
        <v>59</v>
      </c>
      <c r="R4400">
        <v>65</v>
      </c>
      <c r="S4400">
        <v>43</v>
      </c>
      <c r="T4400">
        <v>42</v>
      </c>
      <c r="U4400">
        <v>16</v>
      </c>
      <c r="V4400">
        <v>60</v>
      </c>
      <c r="W4400">
        <v>7</v>
      </c>
      <c r="X4400" s="2">
        <v>0.28399999999999997</v>
      </c>
    </row>
    <row r="4401" spans="1:24" x14ac:dyDescent="0.25">
      <c r="A4401" t="str">
        <f t="shared" si="207"/>
        <v/>
      </c>
      <c r="B4401" t="str">
        <f t="shared" si="205"/>
        <v/>
      </c>
      <c r="C4401" t="str">
        <f t="shared" si="206"/>
        <v/>
      </c>
      <c r="D4401">
        <v>2026</v>
      </c>
      <c r="E4401" t="s">
        <v>4652</v>
      </c>
      <c r="F4401" t="s">
        <v>4648</v>
      </c>
      <c r="G4401" t="s">
        <v>47</v>
      </c>
      <c r="H4401" t="s">
        <v>64</v>
      </c>
      <c r="I4401">
        <v>0</v>
      </c>
      <c r="J4401">
        <v>0</v>
      </c>
      <c r="K4401" s="29">
        <v>0</v>
      </c>
      <c r="L4401">
        <v>2</v>
      </c>
      <c r="M4401">
        <v>0</v>
      </c>
      <c r="N4401">
        <v>0</v>
      </c>
      <c r="O4401">
        <v>0</v>
      </c>
      <c r="P4401">
        <v>0</v>
      </c>
      <c r="Q4401">
        <v>0</v>
      </c>
      <c r="R4401">
        <v>4</v>
      </c>
      <c r="S4401">
        <v>0</v>
      </c>
      <c r="T4401">
        <v>0</v>
      </c>
      <c r="U4401">
        <v>3</v>
      </c>
      <c r="V4401">
        <v>3</v>
      </c>
      <c r="W4401">
        <v>0</v>
      </c>
      <c r="X4401" s="2">
        <v>0.28599999999999998</v>
      </c>
    </row>
    <row r="4402" spans="1:24" x14ac:dyDescent="0.25">
      <c r="A4402" t="str">
        <f t="shared" si="207"/>
        <v/>
      </c>
      <c r="B4402" t="str">
        <f t="shared" si="205"/>
        <v/>
      </c>
      <c r="C4402" t="str">
        <f t="shared" si="206"/>
        <v/>
      </c>
      <c r="D4402">
        <v>2026</v>
      </c>
      <c r="E4402" t="s">
        <v>10744</v>
      </c>
      <c r="F4402" t="s">
        <v>4648</v>
      </c>
      <c r="G4402" t="s">
        <v>37</v>
      </c>
      <c r="H4402" t="s">
        <v>64</v>
      </c>
      <c r="I4402">
        <v>0</v>
      </c>
      <c r="J4402">
        <v>0</v>
      </c>
      <c r="K4402" s="29">
        <v>0</v>
      </c>
      <c r="L4402">
        <v>1</v>
      </c>
      <c r="M4402">
        <v>0</v>
      </c>
      <c r="N4402">
        <v>0</v>
      </c>
      <c r="O4402">
        <v>0</v>
      </c>
      <c r="P4402">
        <v>0</v>
      </c>
      <c r="Q4402">
        <v>1</v>
      </c>
      <c r="R4402">
        <v>0</v>
      </c>
      <c r="S4402">
        <v>0</v>
      </c>
      <c r="T4402">
        <v>0</v>
      </c>
      <c r="U4402">
        <v>0</v>
      </c>
      <c r="V4402">
        <v>2</v>
      </c>
      <c r="W4402">
        <v>0</v>
      </c>
      <c r="X4402" s="2">
        <v>0</v>
      </c>
    </row>
    <row r="4403" spans="1:24" x14ac:dyDescent="0.25">
      <c r="A4403" t="str">
        <f t="shared" si="207"/>
        <v/>
      </c>
      <c r="B4403" t="str">
        <f t="shared" si="205"/>
        <v/>
      </c>
      <c r="C4403" t="str">
        <f t="shared" si="206"/>
        <v/>
      </c>
      <c r="D4403">
        <v>2026</v>
      </c>
      <c r="E4403" t="s">
        <v>10745</v>
      </c>
      <c r="F4403" t="s">
        <v>4648</v>
      </c>
      <c r="G4403" t="s">
        <v>37</v>
      </c>
      <c r="H4403" t="s">
        <v>64</v>
      </c>
      <c r="I4403">
        <v>0</v>
      </c>
      <c r="J4403">
        <v>0</v>
      </c>
      <c r="K4403" s="29">
        <v>0</v>
      </c>
      <c r="L4403">
        <v>2</v>
      </c>
      <c r="M4403">
        <v>0</v>
      </c>
      <c r="N4403">
        <v>0</v>
      </c>
      <c r="O4403">
        <v>0</v>
      </c>
      <c r="P4403">
        <v>0</v>
      </c>
      <c r="Q4403">
        <v>4.0999999999999996</v>
      </c>
      <c r="R4403">
        <v>5</v>
      </c>
      <c r="S4403">
        <v>1</v>
      </c>
      <c r="T4403">
        <v>0</v>
      </c>
      <c r="U4403">
        <v>0</v>
      </c>
      <c r="V4403">
        <v>4</v>
      </c>
      <c r="W4403">
        <v>0</v>
      </c>
      <c r="X4403" s="2">
        <v>0.29399999999999998</v>
      </c>
    </row>
    <row r="4404" spans="1:24" x14ac:dyDescent="0.25">
      <c r="A4404" t="str">
        <f t="shared" si="207"/>
        <v/>
      </c>
      <c r="B4404" t="str">
        <f t="shared" si="205"/>
        <v/>
      </c>
      <c r="C4404">
        <f t="shared" si="206"/>
        <v>1</v>
      </c>
      <c r="D4404">
        <v>2026</v>
      </c>
      <c r="E4404" t="s">
        <v>6828</v>
      </c>
      <c r="F4404" t="s">
        <v>4648</v>
      </c>
      <c r="G4404" t="s">
        <v>47</v>
      </c>
      <c r="H4404" t="s">
        <v>64</v>
      </c>
      <c r="I4404">
        <v>5</v>
      </c>
      <c r="J4404">
        <v>1</v>
      </c>
      <c r="K4404" s="29">
        <v>1.89</v>
      </c>
      <c r="L4404">
        <v>10</v>
      </c>
      <c r="M4404">
        <v>4</v>
      </c>
      <c r="N4404">
        <v>0</v>
      </c>
      <c r="O4404">
        <v>0</v>
      </c>
      <c r="P4404">
        <v>1</v>
      </c>
      <c r="Q4404">
        <v>38</v>
      </c>
      <c r="R4404">
        <v>32</v>
      </c>
      <c r="S4404">
        <v>13</v>
      </c>
      <c r="T4404">
        <v>8</v>
      </c>
      <c r="U4404">
        <v>11</v>
      </c>
      <c r="V4404">
        <v>55</v>
      </c>
      <c r="W4404">
        <v>8</v>
      </c>
      <c r="X4404" s="2">
        <v>0.222</v>
      </c>
    </row>
    <row r="4405" spans="1:24" x14ac:dyDescent="0.25">
      <c r="A4405" t="str">
        <f t="shared" si="207"/>
        <v/>
      </c>
      <c r="B4405" t="str">
        <f t="shared" si="205"/>
        <v/>
      </c>
      <c r="C4405" t="str">
        <f t="shared" si="206"/>
        <v/>
      </c>
      <c r="D4405">
        <v>2026</v>
      </c>
      <c r="E4405" t="s">
        <v>4658</v>
      </c>
      <c r="F4405" t="s">
        <v>4648</v>
      </c>
      <c r="G4405" t="s">
        <v>47</v>
      </c>
      <c r="H4405" t="s">
        <v>64</v>
      </c>
      <c r="I4405">
        <v>0</v>
      </c>
      <c r="J4405">
        <v>0</v>
      </c>
      <c r="K4405" s="29">
        <v>2.25</v>
      </c>
      <c r="L4405">
        <v>2</v>
      </c>
      <c r="M4405">
        <v>0</v>
      </c>
      <c r="N4405">
        <v>0</v>
      </c>
      <c r="O4405">
        <v>0</v>
      </c>
      <c r="P4405">
        <v>1</v>
      </c>
      <c r="Q4405">
        <v>4</v>
      </c>
      <c r="R4405">
        <v>3</v>
      </c>
      <c r="S4405">
        <v>1</v>
      </c>
      <c r="T4405">
        <v>1</v>
      </c>
      <c r="U4405">
        <v>1</v>
      </c>
      <c r="V4405">
        <v>7</v>
      </c>
      <c r="W4405">
        <v>0</v>
      </c>
      <c r="X4405" s="2">
        <v>0.214</v>
      </c>
    </row>
    <row r="4406" spans="1:24" x14ac:dyDescent="0.25">
      <c r="A4406" t="str">
        <f t="shared" si="207"/>
        <v/>
      </c>
      <c r="B4406" t="str">
        <f t="shared" si="205"/>
        <v/>
      </c>
      <c r="C4406" t="str">
        <f t="shared" si="206"/>
        <v/>
      </c>
      <c r="D4406">
        <v>2026</v>
      </c>
      <c r="E4406" t="s">
        <v>10746</v>
      </c>
      <c r="F4406" t="s">
        <v>4648</v>
      </c>
      <c r="G4406" t="s">
        <v>24</v>
      </c>
      <c r="H4406" t="s">
        <v>64</v>
      </c>
      <c r="I4406">
        <v>4</v>
      </c>
      <c r="J4406">
        <v>2</v>
      </c>
      <c r="K4406" s="29">
        <v>3.09</v>
      </c>
      <c r="L4406">
        <v>17</v>
      </c>
      <c r="M4406">
        <v>3</v>
      </c>
      <c r="N4406">
        <v>0</v>
      </c>
      <c r="O4406">
        <v>0</v>
      </c>
      <c r="P4406">
        <v>1</v>
      </c>
      <c r="Q4406">
        <v>32</v>
      </c>
      <c r="R4406">
        <v>29</v>
      </c>
      <c r="S4406">
        <v>11</v>
      </c>
      <c r="T4406">
        <v>11</v>
      </c>
      <c r="U4406">
        <v>14</v>
      </c>
      <c r="V4406">
        <v>33</v>
      </c>
      <c r="W4406">
        <v>6</v>
      </c>
      <c r="X4406" s="2">
        <v>0.25700000000000001</v>
      </c>
    </row>
    <row r="4407" spans="1:24" x14ac:dyDescent="0.25">
      <c r="A4407">
        <f t="shared" si="207"/>
        <v>1</v>
      </c>
      <c r="B4407" t="str">
        <f t="shared" si="205"/>
        <v/>
      </c>
      <c r="C4407" t="str">
        <f t="shared" si="206"/>
        <v/>
      </c>
      <c r="D4407">
        <v>2026</v>
      </c>
      <c r="E4407" t="s">
        <v>10747</v>
      </c>
      <c r="F4407" t="s">
        <v>4648</v>
      </c>
      <c r="G4407" t="s">
        <v>29</v>
      </c>
      <c r="H4407" t="s">
        <v>64</v>
      </c>
      <c r="I4407">
        <v>3</v>
      </c>
      <c r="J4407">
        <v>1</v>
      </c>
      <c r="K4407" s="29">
        <v>3.32</v>
      </c>
      <c r="L4407">
        <v>11</v>
      </c>
      <c r="M4407">
        <v>1</v>
      </c>
      <c r="N4407">
        <v>0</v>
      </c>
      <c r="O4407">
        <v>0</v>
      </c>
      <c r="P4407">
        <v>0</v>
      </c>
      <c r="Q4407">
        <v>21.2</v>
      </c>
      <c r="R4407">
        <v>17</v>
      </c>
      <c r="S4407">
        <v>9</v>
      </c>
      <c r="T4407">
        <v>8</v>
      </c>
      <c r="U4407">
        <v>15</v>
      </c>
      <c r="V4407">
        <v>24</v>
      </c>
      <c r="W4407">
        <v>1</v>
      </c>
      <c r="X4407" s="2">
        <v>0.21299999999999999</v>
      </c>
    </row>
    <row r="4408" spans="1:24" x14ac:dyDescent="0.25">
      <c r="A4408" t="str">
        <f t="shared" si="207"/>
        <v/>
      </c>
      <c r="B4408" t="str">
        <f t="shared" si="205"/>
        <v/>
      </c>
      <c r="C4408" t="str">
        <f t="shared" si="206"/>
        <v/>
      </c>
      <c r="D4408">
        <v>2026</v>
      </c>
      <c r="E4408" t="s">
        <v>10748</v>
      </c>
      <c r="F4408" t="s">
        <v>4648</v>
      </c>
      <c r="G4408" t="s">
        <v>37</v>
      </c>
      <c r="H4408" t="s">
        <v>64</v>
      </c>
      <c r="I4408">
        <v>3</v>
      </c>
      <c r="J4408">
        <v>1</v>
      </c>
      <c r="K4408" s="29">
        <v>4.05</v>
      </c>
      <c r="L4408">
        <v>16</v>
      </c>
      <c r="M4408">
        <v>0</v>
      </c>
      <c r="N4408">
        <v>0</v>
      </c>
      <c r="O4408">
        <v>0</v>
      </c>
      <c r="P4408">
        <v>3</v>
      </c>
      <c r="Q4408">
        <v>26.2</v>
      </c>
      <c r="R4408">
        <v>26</v>
      </c>
      <c r="S4408">
        <v>13</v>
      </c>
      <c r="T4408">
        <v>12</v>
      </c>
      <c r="U4408">
        <v>16</v>
      </c>
      <c r="V4408">
        <v>23</v>
      </c>
      <c r="W4408">
        <v>4</v>
      </c>
      <c r="X4408" s="2">
        <v>0.255</v>
      </c>
    </row>
    <row r="4409" spans="1:24" x14ac:dyDescent="0.25">
      <c r="A4409" t="str">
        <f t="shared" si="207"/>
        <v/>
      </c>
      <c r="B4409" t="str">
        <f t="shared" si="205"/>
        <v/>
      </c>
      <c r="C4409" t="str">
        <f t="shared" si="206"/>
        <v/>
      </c>
      <c r="D4409">
        <v>2026</v>
      </c>
      <c r="E4409" t="s">
        <v>10749</v>
      </c>
      <c r="F4409" t="s">
        <v>4648</v>
      </c>
      <c r="G4409" t="s">
        <v>37</v>
      </c>
      <c r="H4409" t="s">
        <v>64</v>
      </c>
      <c r="I4409">
        <v>0</v>
      </c>
      <c r="J4409">
        <v>1</v>
      </c>
      <c r="K4409" s="29">
        <v>4.1500000000000004</v>
      </c>
      <c r="L4409">
        <v>12</v>
      </c>
      <c r="M4409">
        <v>0</v>
      </c>
      <c r="N4409">
        <v>0</v>
      </c>
      <c r="O4409">
        <v>0</v>
      </c>
      <c r="P4409">
        <v>0</v>
      </c>
      <c r="Q4409">
        <v>21.2</v>
      </c>
      <c r="R4409">
        <v>17</v>
      </c>
      <c r="S4409">
        <v>11</v>
      </c>
      <c r="T4409">
        <v>10</v>
      </c>
      <c r="U4409">
        <v>13</v>
      </c>
      <c r="V4409">
        <v>15</v>
      </c>
      <c r="W4409">
        <v>7</v>
      </c>
      <c r="X4409" s="2">
        <v>0.218</v>
      </c>
    </row>
    <row r="4410" spans="1:24" x14ac:dyDescent="0.25">
      <c r="A4410" t="str">
        <f t="shared" si="207"/>
        <v/>
      </c>
      <c r="B4410" t="str">
        <f t="shared" si="205"/>
        <v/>
      </c>
      <c r="C4410" t="str">
        <f t="shared" si="206"/>
        <v/>
      </c>
      <c r="D4410">
        <v>2026</v>
      </c>
      <c r="E4410" t="s">
        <v>10750</v>
      </c>
      <c r="F4410" t="s">
        <v>4648</v>
      </c>
      <c r="G4410" t="s">
        <v>24</v>
      </c>
      <c r="H4410" t="s">
        <v>64</v>
      </c>
      <c r="I4410">
        <v>2</v>
      </c>
      <c r="J4410">
        <v>2</v>
      </c>
      <c r="K4410" s="29">
        <v>4.82</v>
      </c>
      <c r="L4410">
        <v>17</v>
      </c>
      <c r="M4410">
        <v>1</v>
      </c>
      <c r="N4410">
        <v>0</v>
      </c>
      <c r="O4410">
        <v>0</v>
      </c>
      <c r="P4410">
        <v>3</v>
      </c>
      <c r="Q4410">
        <v>37.1</v>
      </c>
      <c r="R4410">
        <v>37</v>
      </c>
      <c r="S4410">
        <v>20</v>
      </c>
      <c r="T4410">
        <v>20</v>
      </c>
      <c r="U4410">
        <v>13</v>
      </c>
      <c r="V4410">
        <v>33</v>
      </c>
      <c r="W4410">
        <v>4</v>
      </c>
      <c r="X4410" s="2">
        <v>0.26400000000000001</v>
      </c>
    </row>
    <row r="4411" spans="1:24" x14ac:dyDescent="0.25">
      <c r="A4411" t="str">
        <f t="shared" si="207"/>
        <v/>
      </c>
      <c r="B4411" t="str">
        <f t="shared" si="205"/>
        <v/>
      </c>
      <c r="C4411" t="str">
        <f t="shared" si="206"/>
        <v/>
      </c>
      <c r="D4411">
        <v>2026</v>
      </c>
      <c r="E4411" t="s">
        <v>10751</v>
      </c>
      <c r="F4411" t="s">
        <v>4648</v>
      </c>
      <c r="G4411" t="s">
        <v>47</v>
      </c>
      <c r="H4411" t="s">
        <v>64</v>
      </c>
      <c r="I4411">
        <v>0</v>
      </c>
      <c r="J4411">
        <v>0</v>
      </c>
      <c r="K4411" s="29">
        <v>5.4</v>
      </c>
      <c r="L4411">
        <v>2</v>
      </c>
      <c r="M4411">
        <v>0</v>
      </c>
      <c r="N4411">
        <v>0</v>
      </c>
      <c r="O4411">
        <v>0</v>
      </c>
      <c r="P4411">
        <v>0</v>
      </c>
      <c r="Q4411">
        <v>1.2</v>
      </c>
      <c r="R4411">
        <v>2</v>
      </c>
      <c r="S4411">
        <v>1</v>
      </c>
      <c r="T4411">
        <v>1</v>
      </c>
      <c r="U4411">
        <v>2</v>
      </c>
      <c r="V4411">
        <v>2</v>
      </c>
      <c r="W4411">
        <v>1</v>
      </c>
      <c r="X4411" s="2">
        <v>0.28599999999999998</v>
      </c>
    </row>
    <row r="4412" spans="1:24" x14ac:dyDescent="0.25">
      <c r="A4412">
        <f t="shared" si="207"/>
        <v>1</v>
      </c>
      <c r="B4412" t="str">
        <f t="shared" si="205"/>
        <v/>
      </c>
      <c r="C4412" t="str">
        <f t="shared" si="206"/>
        <v/>
      </c>
      <c r="D4412">
        <v>2026</v>
      </c>
      <c r="E4412" t="s">
        <v>10752</v>
      </c>
      <c r="F4412" t="s">
        <v>4648</v>
      </c>
      <c r="G4412" t="s">
        <v>32</v>
      </c>
      <c r="H4412" t="s">
        <v>64</v>
      </c>
      <c r="I4412">
        <v>1</v>
      </c>
      <c r="J4412">
        <v>4</v>
      </c>
      <c r="K4412" s="29">
        <v>5.5</v>
      </c>
      <c r="L4412">
        <v>10</v>
      </c>
      <c r="M4412">
        <v>3</v>
      </c>
      <c r="N4412">
        <v>0</v>
      </c>
      <c r="O4412">
        <v>0</v>
      </c>
      <c r="P4412">
        <v>0</v>
      </c>
      <c r="Q4412">
        <v>18</v>
      </c>
      <c r="R4412">
        <v>16</v>
      </c>
      <c r="S4412">
        <v>13</v>
      </c>
      <c r="T4412">
        <v>11</v>
      </c>
      <c r="U4412">
        <v>9</v>
      </c>
      <c r="V4412">
        <v>18</v>
      </c>
      <c r="W4412">
        <v>2</v>
      </c>
      <c r="X4412" s="2">
        <v>0.23200000000000001</v>
      </c>
    </row>
    <row r="4413" spans="1:24" x14ac:dyDescent="0.25">
      <c r="A4413" t="str">
        <f t="shared" si="207"/>
        <v/>
      </c>
      <c r="B4413" t="str">
        <f t="shared" si="205"/>
        <v/>
      </c>
      <c r="C4413" t="str">
        <f t="shared" si="206"/>
        <v/>
      </c>
      <c r="D4413">
        <v>2026</v>
      </c>
      <c r="E4413" t="s">
        <v>10753</v>
      </c>
      <c r="F4413" t="s">
        <v>4648</v>
      </c>
      <c r="G4413" t="s">
        <v>47</v>
      </c>
      <c r="H4413" t="s">
        <v>64</v>
      </c>
      <c r="I4413">
        <v>1</v>
      </c>
      <c r="J4413">
        <v>0</v>
      </c>
      <c r="K4413" s="29">
        <v>6.06</v>
      </c>
      <c r="L4413">
        <v>12</v>
      </c>
      <c r="M4413">
        <v>0</v>
      </c>
      <c r="N4413">
        <v>0</v>
      </c>
      <c r="O4413">
        <v>0</v>
      </c>
      <c r="P4413">
        <v>0</v>
      </c>
      <c r="Q4413">
        <v>16.100000000000001</v>
      </c>
      <c r="R4413">
        <v>20</v>
      </c>
      <c r="S4413">
        <v>12</v>
      </c>
      <c r="T4413">
        <v>11</v>
      </c>
      <c r="U4413">
        <v>11</v>
      </c>
      <c r="V4413">
        <v>12</v>
      </c>
      <c r="W4413">
        <v>5</v>
      </c>
      <c r="X4413" s="2">
        <v>0.29899999999999999</v>
      </c>
    </row>
    <row r="4414" spans="1:24" x14ac:dyDescent="0.25">
      <c r="A4414">
        <f t="shared" si="207"/>
        <v>1</v>
      </c>
      <c r="B4414" t="str">
        <f t="shared" si="205"/>
        <v/>
      </c>
      <c r="C4414" t="str">
        <f t="shared" si="206"/>
        <v/>
      </c>
      <c r="D4414">
        <v>2026</v>
      </c>
      <c r="E4414" t="s">
        <v>10754</v>
      </c>
      <c r="F4414" t="s">
        <v>4648</v>
      </c>
      <c r="G4414" t="s">
        <v>32</v>
      </c>
      <c r="H4414" t="s">
        <v>64</v>
      </c>
      <c r="I4414">
        <v>0</v>
      </c>
      <c r="J4414">
        <v>0</v>
      </c>
      <c r="K4414" s="29">
        <v>6.75</v>
      </c>
      <c r="L4414">
        <v>6</v>
      </c>
      <c r="M4414">
        <v>0</v>
      </c>
      <c r="N4414">
        <v>0</v>
      </c>
      <c r="O4414">
        <v>0</v>
      </c>
      <c r="P4414">
        <v>0</v>
      </c>
      <c r="Q4414">
        <v>5.0999999999999996</v>
      </c>
      <c r="R4414">
        <v>6</v>
      </c>
      <c r="S4414">
        <v>4</v>
      </c>
      <c r="T4414">
        <v>4</v>
      </c>
      <c r="U4414">
        <v>6</v>
      </c>
      <c r="V4414">
        <v>7</v>
      </c>
      <c r="W4414">
        <v>2</v>
      </c>
      <c r="X4414" s="2">
        <v>0.3</v>
      </c>
    </row>
    <row r="4415" spans="1:24" x14ac:dyDescent="0.25">
      <c r="A4415" t="str">
        <f t="shared" si="207"/>
        <v/>
      </c>
      <c r="B4415" t="str">
        <f t="shared" si="205"/>
        <v/>
      </c>
      <c r="C4415">
        <f t="shared" si="206"/>
        <v>2</v>
      </c>
      <c r="D4415">
        <v>2026</v>
      </c>
      <c r="E4415" t="s">
        <v>874</v>
      </c>
      <c r="F4415" t="s">
        <v>4648</v>
      </c>
      <c r="G4415" t="s">
        <v>24</v>
      </c>
      <c r="H4415" t="s">
        <v>64</v>
      </c>
      <c r="I4415">
        <v>1</v>
      </c>
      <c r="J4415">
        <v>5</v>
      </c>
      <c r="K4415" s="29">
        <v>6.8</v>
      </c>
      <c r="L4415">
        <v>14</v>
      </c>
      <c r="M4415">
        <v>7</v>
      </c>
      <c r="N4415">
        <v>0</v>
      </c>
      <c r="O4415">
        <v>0</v>
      </c>
      <c r="P4415">
        <v>1</v>
      </c>
      <c r="Q4415">
        <v>41</v>
      </c>
      <c r="R4415">
        <v>52</v>
      </c>
      <c r="S4415">
        <v>40</v>
      </c>
      <c r="T4415">
        <v>31</v>
      </c>
      <c r="U4415">
        <v>21</v>
      </c>
      <c r="V4415">
        <v>32</v>
      </c>
      <c r="W4415">
        <v>5</v>
      </c>
      <c r="X4415" s="2">
        <v>0.32900000000000001</v>
      </c>
    </row>
    <row r="4416" spans="1:24" x14ac:dyDescent="0.25">
      <c r="A4416" t="str">
        <f t="shared" si="207"/>
        <v/>
      </c>
      <c r="B4416" t="str">
        <f t="shared" si="205"/>
        <v/>
      </c>
      <c r="C4416" t="str">
        <f t="shared" si="206"/>
        <v/>
      </c>
      <c r="D4416">
        <v>2026</v>
      </c>
      <c r="E4416" t="s">
        <v>10755</v>
      </c>
      <c r="F4416" t="s">
        <v>4669</v>
      </c>
      <c r="G4416" t="s">
        <v>37</v>
      </c>
      <c r="H4416" t="s">
        <v>64</v>
      </c>
      <c r="I4416">
        <v>3</v>
      </c>
      <c r="J4416">
        <v>2</v>
      </c>
      <c r="K4416" s="29">
        <v>4.88</v>
      </c>
      <c r="L4416">
        <v>13</v>
      </c>
      <c r="M4416">
        <v>9</v>
      </c>
      <c r="N4416">
        <v>0</v>
      </c>
      <c r="O4416">
        <v>0</v>
      </c>
      <c r="P4416">
        <v>0</v>
      </c>
      <c r="Q4416">
        <v>48</v>
      </c>
      <c r="R4416">
        <v>45</v>
      </c>
      <c r="S4416">
        <v>34</v>
      </c>
      <c r="T4416">
        <v>26</v>
      </c>
      <c r="U4416">
        <v>29</v>
      </c>
      <c r="V4416">
        <v>41</v>
      </c>
      <c r="W4416">
        <v>7</v>
      </c>
      <c r="X4416" s="2">
        <v>0.251</v>
      </c>
    </row>
    <row r="4417" spans="1:24" x14ac:dyDescent="0.25">
      <c r="A4417">
        <f t="shared" si="207"/>
        <v>1</v>
      </c>
      <c r="B4417" t="str">
        <f t="shared" si="205"/>
        <v/>
      </c>
      <c r="C4417" t="str">
        <f t="shared" si="206"/>
        <v/>
      </c>
      <c r="D4417">
        <v>2026</v>
      </c>
      <c r="E4417" t="s">
        <v>10756</v>
      </c>
      <c r="F4417" t="s">
        <v>4669</v>
      </c>
      <c r="G4417" t="s">
        <v>29</v>
      </c>
      <c r="H4417" t="s">
        <v>64</v>
      </c>
      <c r="I4417">
        <v>1</v>
      </c>
      <c r="J4417">
        <v>5</v>
      </c>
      <c r="K4417" s="29">
        <v>4.97</v>
      </c>
      <c r="L4417">
        <v>10</v>
      </c>
      <c r="M4417">
        <v>10</v>
      </c>
      <c r="N4417">
        <v>0</v>
      </c>
      <c r="O4417">
        <v>0</v>
      </c>
      <c r="P4417">
        <v>0</v>
      </c>
      <c r="Q4417">
        <v>50.2</v>
      </c>
      <c r="R4417">
        <v>49</v>
      </c>
      <c r="S4417">
        <v>35</v>
      </c>
      <c r="T4417">
        <v>28</v>
      </c>
      <c r="U4417">
        <v>18</v>
      </c>
      <c r="V4417">
        <v>44</v>
      </c>
      <c r="W4417">
        <v>4</v>
      </c>
      <c r="X4417" s="2">
        <v>0.24</v>
      </c>
    </row>
    <row r="4418" spans="1:24" x14ac:dyDescent="0.25">
      <c r="A4418">
        <f t="shared" si="207"/>
        <v>1</v>
      </c>
      <c r="B4418" t="str">
        <f t="shared" ref="B4418:B4481" si="208">IF(COUNTIFS(Draft_Player,$E4418),COUNTIFS(Draft_Player,$E4418),"")</f>
        <v/>
      </c>
      <c r="C4418" t="str">
        <f t="shared" ref="C4418:C4481" si="209">IF(COUNTIFS(Transfers_Player,$E4418),COUNTIFS(Transfers_Player,$E4418),"")</f>
        <v/>
      </c>
      <c r="D4418">
        <v>2026</v>
      </c>
      <c r="E4418" t="s">
        <v>10757</v>
      </c>
      <c r="F4418" t="s">
        <v>4669</v>
      </c>
      <c r="G4418" t="s">
        <v>29</v>
      </c>
      <c r="H4418" t="s">
        <v>64</v>
      </c>
      <c r="I4418">
        <v>6</v>
      </c>
      <c r="J4418">
        <v>3</v>
      </c>
      <c r="K4418" s="29">
        <v>5.98</v>
      </c>
      <c r="L4418">
        <v>12</v>
      </c>
      <c r="M4418">
        <v>12</v>
      </c>
      <c r="N4418">
        <v>0</v>
      </c>
      <c r="O4418">
        <v>0</v>
      </c>
      <c r="P4418">
        <v>0</v>
      </c>
      <c r="Q4418">
        <v>52.2</v>
      </c>
      <c r="R4418">
        <v>53</v>
      </c>
      <c r="S4418">
        <v>36</v>
      </c>
      <c r="T4418">
        <v>35</v>
      </c>
      <c r="U4418">
        <v>32</v>
      </c>
      <c r="V4418">
        <v>69</v>
      </c>
      <c r="W4418">
        <v>5</v>
      </c>
      <c r="X4418" s="2">
        <v>0.26200000000000001</v>
      </c>
    </row>
    <row r="4419" spans="1:24" x14ac:dyDescent="0.25">
      <c r="A4419" t="str">
        <f t="shared" si="207"/>
        <v/>
      </c>
      <c r="B4419" t="str">
        <f t="shared" si="208"/>
        <v/>
      </c>
      <c r="C4419" t="str">
        <f t="shared" si="209"/>
        <v/>
      </c>
      <c r="D4419">
        <v>2026</v>
      </c>
      <c r="E4419" t="s">
        <v>10758</v>
      </c>
      <c r="F4419" t="s">
        <v>4669</v>
      </c>
      <c r="G4419" t="s">
        <v>24</v>
      </c>
      <c r="H4419" t="s">
        <v>64</v>
      </c>
      <c r="I4419">
        <v>0</v>
      </c>
      <c r="J4419">
        <v>0</v>
      </c>
      <c r="K4419" s="29">
        <v>0</v>
      </c>
      <c r="L4419">
        <v>2</v>
      </c>
      <c r="M4419">
        <v>0</v>
      </c>
      <c r="N4419">
        <v>0</v>
      </c>
      <c r="O4419">
        <v>0</v>
      </c>
      <c r="P4419">
        <v>0</v>
      </c>
      <c r="Q4419">
        <v>2</v>
      </c>
      <c r="R4419">
        <v>2</v>
      </c>
      <c r="S4419">
        <v>0</v>
      </c>
      <c r="T4419">
        <v>0</v>
      </c>
      <c r="U4419">
        <v>1</v>
      </c>
      <c r="V4419">
        <v>2</v>
      </c>
      <c r="W4419">
        <v>0</v>
      </c>
      <c r="X4419" s="2">
        <v>0.28599999999999998</v>
      </c>
    </row>
    <row r="4420" spans="1:24" x14ac:dyDescent="0.25">
      <c r="A4420">
        <f t="shared" si="207"/>
        <v>1</v>
      </c>
      <c r="B4420" t="str">
        <f t="shared" si="208"/>
        <v/>
      </c>
      <c r="C4420" t="str">
        <f t="shared" si="209"/>
        <v/>
      </c>
      <c r="D4420">
        <v>2026</v>
      </c>
      <c r="E4420" t="s">
        <v>10759</v>
      </c>
      <c r="F4420" t="s">
        <v>4669</v>
      </c>
      <c r="G4420" t="s">
        <v>29</v>
      </c>
      <c r="H4420" t="s">
        <v>64</v>
      </c>
      <c r="I4420">
        <v>0</v>
      </c>
      <c r="J4420">
        <v>0</v>
      </c>
      <c r="K4420" s="29">
        <v>0</v>
      </c>
      <c r="L4420">
        <v>1</v>
      </c>
      <c r="M4420">
        <v>0</v>
      </c>
      <c r="N4420">
        <v>0</v>
      </c>
      <c r="O4420">
        <v>0</v>
      </c>
      <c r="P4420">
        <v>0</v>
      </c>
      <c r="Q4420">
        <v>1</v>
      </c>
      <c r="R4420">
        <v>1</v>
      </c>
      <c r="S4420">
        <v>0</v>
      </c>
      <c r="T4420">
        <v>0</v>
      </c>
      <c r="U4420">
        <v>0</v>
      </c>
      <c r="V4420">
        <v>0</v>
      </c>
      <c r="W4420">
        <v>1</v>
      </c>
      <c r="X4420" s="2">
        <v>0.33300000000000002</v>
      </c>
    </row>
    <row r="4421" spans="1:24" x14ac:dyDescent="0.25">
      <c r="A4421">
        <f t="shared" si="207"/>
        <v>1</v>
      </c>
      <c r="B4421" t="str">
        <f t="shared" si="208"/>
        <v/>
      </c>
      <c r="C4421" t="str">
        <f t="shared" si="209"/>
        <v/>
      </c>
      <c r="D4421">
        <v>2026</v>
      </c>
      <c r="E4421" t="s">
        <v>10760</v>
      </c>
      <c r="F4421" t="s">
        <v>4669</v>
      </c>
      <c r="G4421" t="s">
        <v>29</v>
      </c>
      <c r="H4421" t="s">
        <v>64</v>
      </c>
      <c r="I4421">
        <v>0</v>
      </c>
      <c r="J4421">
        <v>0</v>
      </c>
      <c r="K4421" s="29">
        <v>1.35</v>
      </c>
      <c r="L4421">
        <v>17</v>
      </c>
      <c r="M4421">
        <v>0</v>
      </c>
      <c r="N4421">
        <v>0</v>
      </c>
      <c r="O4421">
        <v>0</v>
      </c>
      <c r="P4421">
        <v>1</v>
      </c>
      <c r="Q4421">
        <v>20</v>
      </c>
      <c r="R4421">
        <v>10</v>
      </c>
      <c r="S4421">
        <v>3</v>
      </c>
      <c r="T4421">
        <v>3</v>
      </c>
      <c r="U4421">
        <v>6</v>
      </c>
      <c r="V4421">
        <v>19</v>
      </c>
      <c r="W4421">
        <v>2</v>
      </c>
      <c r="X4421" s="2">
        <v>0.14699999999999999</v>
      </c>
    </row>
    <row r="4422" spans="1:24" x14ac:dyDescent="0.25">
      <c r="A4422" t="str">
        <f t="shared" si="207"/>
        <v/>
      </c>
      <c r="B4422" t="str">
        <f t="shared" si="208"/>
        <v/>
      </c>
      <c r="C4422">
        <f t="shared" si="209"/>
        <v>1</v>
      </c>
      <c r="D4422">
        <v>2026</v>
      </c>
      <c r="E4422" t="s">
        <v>7164</v>
      </c>
      <c r="F4422" t="s">
        <v>4669</v>
      </c>
      <c r="G4422" t="s">
        <v>47</v>
      </c>
      <c r="H4422" t="s">
        <v>64</v>
      </c>
      <c r="I4422">
        <v>0</v>
      </c>
      <c r="J4422">
        <v>0</v>
      </c>
      <c r="K4422" s="29">
        <v>4.45</v>
      </c>
      <c r="L4422">
        <v>18</v>
      </c>
      <c r="M4422">
        <v>0</v>
      </c>
      <c r="N4422">
        <v>0</v>
      </c>
      <c r="O4422">
        <v>0</v>
      </c>
      <c r="P4422">
        <v>0</v>
      </c>
      <c r="Q4422">
        <v>28.1</v>
      </c>
      <c r="R4422">
        <v>27</v>
      </c>
      <c r="S4422">
        <v>15</v>
      </c>
      <c r="T4422">
        <v>14</v>
      </c>
      <c r="U4422">
        <v>8</v>
      </c>
      <c r="V4422">
        <v>27</v>
      </c>
      <c r="W4422">
        <v>6</v>
      </c>
      <c r="X4422" s="2">
        <v>0.248</v>
      </c>
    </row>
    <row r="4423" spans="1:24" x14ac:dyDescent="0.25">
      <c r="A4423">
        <f t="shared" si="207"/>
        <v>1</v>
      </c>
      <c r="B4423" t="str">
        <f t="shared" si="208"/>
        <v/>
      </c>
      <c r="C4423" t="str">
        <f t="shared" si="209"/>
        <v/>
      </c>
      <c r="D4423">
        <v>2026</v>
      </c>
      <c r="E4423" t="s">
        <v>10761</v>
      </c>
      <c r="F4423" t="s">
        <v>4669</v>
      </c>
      <c r="G4423" t="s">
        <v>29</v>
      </c>
      <c r="H4423" t="s">
        <v>64</v>
      </c>
      <c r="I4423">
        <v>0</v>
      </c>
      <c r="J4423">
        <v>2</v>
      </c>
      <c r="K4423" s="29">
        <v>4.7</v>
      </c>
      <c r="L4423">
        <v>15</v>
      </c>
      <c r="M4423">
        <v>0</v>
      </c>
      <c r="N4423">
        <v>0</v>
      </c>
      <c r="O4423">
        <v>0</v>
      </c>
      <c r="P4423">
        <v>1</v>
      </c>
      <c r="Q4423">
        <v>15.1</v>
      </c>
      <c r="R4423">
        <v>19</v>
      </c>
      <c r="S4423">
        <v>9</v>
      </c>
      <c r="T4423">
        <v>8</v>
      </c>
      <c r="U4423">
        <v>5</v>
      </c>
      <c r="V4423">
        <v>16</v>
      </c>
      <c r="W4423">
        <v>1</v>
      </c>
      <c r="X4423" s="2">
        <v>0.32800000000000001</v>
      </c>
    </row>
    <row r="4424" spans="1:24" x14ac:dyDescent="0.25">
      <c r="A4424" t="str">
        <f t="shared" si="207"/>
        <v/>
      </c>
      <c r="B4424" t="str">
        <f t="shared" si="208"/>
        <v/>
      </c>
      <c r="C4424" t="str">
        <f t="shared" si="209"/>
        <v/>
      </c>
      <c r="D4424">
        <v>2026</v>
      </c>
      <c r="E4424" t="s">
        <v>10762</v>
      </c>
      <c r="F4424" t="s">
        <v>4669</v>
      </c>
      <c r="G4424" t="s">
        <v>37</v>
      </c>
      <c r="H4424" t="s">
        <v>64</v>
      </c>
      <c r="I4424">
        <v>2</v>
      </c>
      <c r="J4424">
        <v>1</v>
      </c>
      <c r="K4424" s="29">
        <v>4.96</v>
      </c>
      <c r="L4424">
        <v>21</v>
      </c>
      <c r="M4424">
        <v>0</v>
      </c>
      <c r="N4424">
        <v>0</v>
      </c>
      <c r="O4424">
        <v>0</v>
      </c>
      <c r="P4424">
        <v>1</v>
      </c>
      <c r="Q4424">
        <v>32.200000000000003</v>
      </c>
      <c r="R4424">
        <v>33</v>
      </c>
      <c r="S4424">
        <v>24</v>
      </c>
      <c r="T4424">
        <v>18</v>
      </c>
      <c r="U4424">
        <v>15</v>
      </c>
      <c r="V4424">
        <v>26</v>
      </c>
      <c r="W4424">
        <v>5</v>
      </c>
      <c r="X4424" s="2">
        <v>0.26400000000000001</v>
      </c>
    </row>
    <row r="4425" spans="1:24" x14ac:dyDescent="0.25">
      <c r="A4425" t="str">
        <f t="shared" si="207"/>
        <v/>
      </c>
      <c r="B4425" t="str">
        <f t="shared" si="208"/>
        <v/>
      </c>
      <c r="C4425">
        <f t="shared" si="209"/>
        <v>1</v>
      </c>
      <c r="D4425">
        <v>2026</v>
      </c>
      <c r="E4425" t="s">
        <v>7266</v>
      </c>
      <c r="F4425" t="s">
        <v>4669</v>
      </c>
      <c r="G4425" t="s">
        <v>37</v>
      </c>
      <c r="H4425" t="s">
        <v>64</v>
      </c>
      <c r="I4425">
        <v>1</v>
      </c>
      <c r="J4425">
        <v>0</v>
      </c>
      <c r="K4425" s="29">
        <v>5.23</v>
      </c>
      <c r="L4425">
        <v>10</v>
      </c>
      <c r="M4425">
        <v>1</v>
      </c>
      <c r="N4425">
        <v>0</v>
      </c>
      <c r="O4425">
        <v>0</v>
      </c>
      <c r="P4425">
        <v>0</v>
      </c>
      <c r="Q4425">
        <v>10.1</v>
      </c>
      <c r="R4425">
        <v>11</v>
      </c>
      <c r="S4425">
        <v>7</v>
      </c>
      <c r="T4425">
        <v>6</v>
      </c>
      <c r="U4425">
        <v>6</v>
      </c>
      <c r="V4425">
        <v>10</v>
      </c>
      <c r="W4425">
        <v>3</v>
      </c>
      <c r="X4425" s="2">
        <v>0.26800000000000002</v>
      </c>
    </row>
    <row r="4426" spans="1:24" x14ac:dyDescent="0.25">
      <c r="A4426" t="str">
        <f t="shared" si="207"/>
        <v/>
      </c>
      <c r="B4426" t="str">
        <f t="shared" si="208"/>
        <v/>
      </c>
      <c r="C4426">
        <f t="shared" si="209"/>
        <v>1</v>
      </c>
      <c r="D4426">
        <v>2026</v>
      </c>
      <c r="E4426" t="s">
        <v>6964</v>
      </c>
      <c r="F4426" t="s">
        <v>4669</v>
      </c>
      <c r="G4426" t="s">
        <v>24</v>
      </c>
      <c r="H4426" t="s">
        <v>64</v>
      </c>
      <c r="I4426">
        <v>2</v>
      </c>
      <c r="J4426">
        <v>1</v>
      </c>
      <c r="K4426" s="29">
        <v>5.48</v>
      </c>
      <c r="L4426">
        <v>18</v>
      </c>
      <c r="M4426">
        <v>0</v>
      </c>
      <c r="N4426">
        <v>0</v>
      </c>
      <c r="O4426">
        <v>0</v>
      </c>
      <c r="P4426">
        <v>0</v>
      </c>
      <c r="Q4426">
        <v>23</v>
      </c>
      <c r="R4426">
        <v>21</v>
      </c>
      <c r="S4426">
        <v>14</v>
      </c>
      <c r="T4426">
        <v>14</v>
      </c>
      <c r="U4426">
        <v>17</v>
      </c>
      <c r="V4426">
        <v>37</v>
      </c>
      <c r="W4426">
        <v>1</v>
      </c>
      <c r="X4426" s="2">
        <v>0.23899999999999999</v>
      </c>
    </row>
    <row r="4427" spans="1:24" x14ac:dyDescent="0.25">
      <c r="A4427" t="str">
        <f t="shared" si="207"/>
        <v/>
      </c>
      <c r="B4427" t="str">
        <f t="shared" si="208"/>
        <v/>
      </c>
      <c r="C4427" t="str">
        <f t="shared" si="209"/>
        <v/>
      </c>
      <c r="D4427">
        <v>2026</v>
      </c>
      <c r="E4427" t="s">
        <v>10763</v>
      </c>
      <c r="F4427" t="s">
        <v>4669</v>
      </c>
      <c r="G4427" t="s">
        <v>37</v>
      </c>
      <c r="H4427" t="s">
        <v>64</v>
      </c>
      <c r="I4427">
        <v>1</v>
      </c>
      <c r="J4427">
        <v>2</v>
      </c>
      <c r="K4427" s="29">
        <v>5.66</v>
      </c>
      <c r="L4427">
        <v>17</v>
      </c>
      <c r="M4427">
        <v>0</v>
      </c>
      <c r="N4427">
        <v>0</v>
      </c>
      <c r="O4427">
        <v>0</v>
      </c>
      <c r="P4427">
        <v>0</v>
      </c>
      <c r="Q4427">
        <v>20.2</v>
      </c>
      <c r="R4427">
        <v>21</v>
      </c>
      <c r="S4427">
        <v>13</v>
      </c>
      <c r="T4427">
        <v>13</v>
      </c>
      <c r="U4427">
        <v>3</v>
      </c>
      <c r="V4427">
        <v>32</v>
      </c>
      <c r="W4427">
        <v>5</v>
      </c>
      <c r="X4427" s="2">
        <v>0.26300000000000001</v>
      </c>
    </row>
    <row r="4428" spans="1:24" x14ac:dyDescent="0.25">
      <c r="A4428">
        <f t="shared" si="207"/>
        <v>1</v>
      </c>
      <c r="B4428" t="str">
        <f t="shared" si="208"/>
        <v/>
      </c>
      <c r="C4428" t="str">
        <f t="shared" si="209"/>
        <v/>
      </c>
      <c r="D4428">
        <v>2026</v>
      </c>
      <c r="E4428" t="s">
        <v>10764</v>
      </c>
      <c r="F4428" t="s">
        <v>4669</v>
      </c>
      <c r="G4428" t="s">
        <v>29</v>
      </c>
      <c r="H4428" t="s">
        <v>64</v>
      </c>
      <c r="I4428">
        <v>0</v>
      </c>
      <c r="J4428">
        <v>2</v>
      </c>
      <c r="K4428" s="29">
        <v>5.93</v>
      </c>
      <c r="L4428">
        <v>15</v>
      </c>
      <c r="M4428">
        <v>0</v>
      </c>
      <c r="N4428">
        <v>0</v>
      </c>
      <c r="O4428">
        <v>0</v>
      </c>
      <c r="P4428">
        <v>0</v>
      </c>
      <c r="Q4428">
        <v>13.2</v>
      </c>
      <c r="R4428">
        <v>19</v>
      </c>
      <c r="S4428">
        <v>13</v>
      </c>
      <c r="T4428">
        <v>9</v>
      </c>
      <c r="U4428">
        <v>4</v>
      </c>
      <c r="V4428">
        <v>8</v>
      </c>
      <c r="W4428">
        <v>3</v>
      </c>
      <c r="X4428" s="2">
        <v>0.32800000000000001</v>
      </c>
    </row>
    <row r="4429" spans="1:24" x14ac:dyDescent="0.25">
      <c r="A4429" t="str">
        <f t="shared" si="207"/>
        <v/>
      </c>
      <c r="B4429" t="str">
        <f t="shared" si="208"/>
        <v/>
      </c>
      <c r="C4429" t="str">
        <f t="shared" si="209"/>
        <v/>
      </c>
      <c r="D4429">
        <v>2026</v>
      </c>
      <c r="E4429" t="s">
        <v>10765</v>
      </c>
      <c r="F4429" t="s">
        <v>4669</v>
      </c>
      <c r="G4429" t="s">
        <v>47</v>
      </c>
      <c r="H4429" t="s">
        <v>64</v>
      </c>
      <c r="I4429">
        <v>1</v>
      </c>
      <c r="J4429">
        <v>0</v>
      </c>
      <c r="K4429" s="29">
        <v>7.27</v>
      </c>
      <c r="L4429">
        <v>7</v>
      </c>
      <c r="M4429">
        <v>1</v>
      </c>
      <c r="N4429">
        <v>0</v>
      </c>
      <c r="O4429">
        <v>0</v>
      </c>
      <c r="P4429">
        <v>0</v>
      </c>
      <c r="Q4429">
        <v>8.1999999999999993</v>
      </c>
      <c r="R4429">
        <v>11</v>
      </c>
      <c r="S4429">
        <v>8</v>
      </c>
      <c r="T4429">
        <v>7</v>
      </c>
      <c r="U4429">
        <v>7</v>
      </c>
      <c r="V4429">
        <v>7</v>
      </c>
      <c r="W4429">
        <v>2</v>
      </c>
      <c r="X4429" s="2">
        <v>0.314</v>
      </c>
    </row>
    <row r="4430" spans="1:24" x14ac:dyDescent="0.25">
      <c r="A4430" t="str">
        <f t="shared" si="207"/>
        <v/>
      </c>
      <c r="B4430" t="str">
        <f t="shared" si="208"/>
        <v/>
      </c>
      <c r="C4430" t="str">
        <f t="shared" si="209"/>
        <v/>
      </c>
      <c r="D4430">
        <v>2026</v>
      </c>
      <c r="E4430" t="s">
        <v>4689</v>
      </c>
      <c r="F4430" t="s">
        <v>4669</v>
      </c>
      <c r="G4430" t="s">
        <v>47</v>
      </c>
      <c r="H4430" t="s">
        <v>64</v>
      </c>
      <c r="I4430">
        <v>0</v>
      </c>
      <c r="J4430">
        <v>0</v>
      </c>
      <c r="K4430" s="29">
        <v>7.36</v>
      </c>
      <c r="L4430">
        <v>5</v>
      </c>
      <c r="M4430">
        <v>0</v>
      </c>
      <c r="N4430">
        <v>0</v>
      </c>
      <c r="O4430">
        <v>0</v>
      </c>
      <c r="P4430">
        <v>0</v>
      </c>
      <c r="Q4430">
        <v>3.2</v>
      </c>
      <c r="R4430">
        <v>4</v>
      </c>
      <c r="S4430">
        <v>3</v>
      </c>
      <c r="T4430">
        <v>3</v>
      </c>
      <c r="U4430">
        <v>2</v>
      </c>
      <c r="V4430">
        <v>2</v>
      </c>
      <c r="W4430">
        <v>2</v>
      </c>
      <c r="X4430" s="2">
        <v>0.33300000000000002</v>
      </c>
    </row>
    <row r="4431" spans="1:24" x14ac:dyDescent="0.25">
      <c r="A4431" t="str">
        <f t="shared" si="207"/>
        <v/>
      </c>
      <c r="B4431" t="str">
        <f t="shared" si="208"/>
        <v/>
      </c>
      <c r="C4431" t="str">
        <f t="shared" si="209"/>
        <v/>
      </c>
      <c r="D4431">
        <v>2026</v>
      </c>
      <c r="E4431" t="s">
        <v>10766</v>
      </c>
      <c r="F4431" t="s">
        <v>4669</v>
      </c>
      <c r="G4431" t="s">
        <v>37</v>
      </c>
      <c r="H4431" t="s">
        <v>64</v>
      </c>
      <c r="I4431">
        <v>3</v>
      </c>
      <c r="J4431">
        <v>0</v>
      </c>
      <c r="K4431" s="29">
        <v>7.62</v>
      </c>
      <c r="L4431">
        <v>17</v>
      </c>
      <c r="M4431">
        <v>0</v>
      </c>
      <c r="N4431">
        <v>0</v>
      </c>
      <c r="O4431">
        <v>0</v>
      </c>
      <c r="P4431">
        <v>0</v>
      </c>
      <c r="Q4431">
        <v>26</v>
      </c>
      <c r="R4431">
        <v>24</v>
      </c>
      <c r="S4431">
        <v>25</v>
      </c>
      <c r="T4431">
        <v>22</v>
      </c>
      <c r="U4431">
        <v>20</v>
      </c>
      <c r="V4431">
        <v>22</v>
      </c>
      <c r="W4431">
        <v>3</v>
      </c>
      <c r="X4431" s="2">
        <v>0.26100000000000001</v>
      </c>
    </row>
    <row r="4432" spans="1:24" x14ac:dyDescent="0.25">
      <c r="A4432" t="str">
        <f t="shared" si="207"/>
        <v/>
      </c>
      <c r="B4432" t="str">
        <f t="shared" si="208"/>
        <v/>
      </c>
      <c r="C4432" t="str">
        <f t="shared" si="209"/>
        <v/>
      </c>
      <c r="D4432">
        <v>2026</v>
      </c>
      <c r="E4432" t="s">
        <v>10767</v>
      </c>
      <c r="F4432" t="s">
        <v>4669</v>
      </c>
      <c r="G4432" t="s">
        <v>47</v>
      </c>
      <c r="H4432" t="s">
        <v>64</v>
      </c>
      <c r="I4432">
        <v>0</v>
      </c>
      <c r="J4432">
        <v>3</v>
      </c>
      <c r="K4432" s="29">
        <v>9.49</v>
      </c>
      <c r="L4432">
        <v>11</v>
      </c>
      <c r="M4432">
        <v>9</v>
      </c>
      <c r="N4432">
        <v>0</v>
      </c>
      <c r="O4432">
        <v>0</v>
      </c>
      <c r="P4432">
        <v>0</v>
      </c>
      <c r="Q4432">
        <v>24.2</v>
      </c>
      <c r="R4432">
        <v>31</v>
      </c>
      <c r="S4432">
        <v>34</v>
      </c>
      <c r="T4432">
        <v>26</v>
      </c>
      <c r="U4432">
        <v>26</v>
      </c>
      <c r="V4432">
        <v>24</v>
      </c>
      <c r="W4432">
        <v>4</v>
      </c>
      <c r="X4432" s="2">
        <v>0.307</v>
      </c>
    </row>
    <row r="4433" spans="1:24" x14ac:dyDescent="0.25">
      <c r="A4433" t="str">
        <f t="shared" si="207"/>
        <v/>
      </c>
      <c r="B4433" t="str">
        <f t="shared" si="208"/>
        <v/>
      </c>
      <c r="C4433" t="str">
        <f t="shared" si="209"/>
        <v/>
      </c>
      <c r="D4433">
        <v>2026</v>
      </c>
      <c r="E4433" t="s">
        <v>4679</v>
      </c>
      <c r="F4433" t="s">
        <v>4669</v>
      </c>
      <c r="G4433" t="s">
        <v>37</v>
      </c>
      <c r="H4433" t="s">
        <v>64</v>
      </c>
      <c r="I4433">
        <v>1</v>
      </c>
      <c r="J4433">
        <v>3</v>
      </c>
      <c r="K4433" s="29">
        <v>9.8699999999999992</v>
      </c>
      <c r="L4433">
        <v>10</v>
      </c>
      <c r="M4433">
        <v>4</v>
      </c>
      <c r="N4433">
        <v>0</v>
      </c>
      <c r="O4433">
        <v>0</v>
      </c>
      <c r="P4433">
        <v>0</v>
      </c>
      <c r="Q4433">
        <v>17.100000000000001</v>
      </c>
      <c r="R4433">
        <v>23</v>
      </c>
      <c r="S4433">
        <v>21</v>
      </c>
      <c r="T4433">
        <v>19</v>
      </c>
      <c r="U4433">
        <v>14</v>
      </c>
      <c r="V4433">
        <v>15</v>
      </c>
      <c r="W4433">
        <v>2</v>
      </c>
      <c r="X4433" s="2">
        <v>0.32400000000000001</v>
      </c>
    </row>
    <row r="4434" spans="1:24" x14ac:dyDescent="0.25">
      <c r="A4434" t="str">
        <f t="shared" si="207"/>
        <v/>
      </c>
      <c r="B4434" t="str">
        <f t="shared" si="208"/>
        <v/>
      </c>
      <c r="C4434" t="str">
        <f t="shared" si="209"/>
        <v/>
      </c>
      <c r="D4434">
        <v>2026</v>
      </c>
      <c r="E4434" t="s">
        <v>10768</v>
      </c>
      <c r="F4434" t="s">
        <v>4669</v>
      </c>
      <c r="G4434" t="s">
        <v>37</v>
      </c>
      <c r="H4434" t="s">
        <v>64</v>
      </c>
      <c r="I4434">
        <v>1</v>
      </c>
      <c r="J4434">
        <v>1</v>
      </c>
      <c r="K4434" s="29">
        <v>11.57</v>
      </c>
      <c r="L4434">
        <v>9</v>
      </c>
      <c r="M4434">
        <v>0</v>
      </c>
      <c r="N4434">
        <v>0</v>
      </c>
      <c r="O4434">
        <v>0</v>
      </c>
      <c r="P4434">
        <v>2</v>
      </c>
      <c r="Q4434">
        <v>7</v>
      </c>
      <c r="R4434">
        <v>7</v>
      </c>
      <c r="S4434">
        <v>10</v>
      </c>
      <c r="T4434">
        <v>9</v>
      </c>
      <c r="U4434">
        <v>13</v>
      </c>
      <c r="V4434">
        <v>14</v>
      </c>
      <c r="W4434">
        <v>0</v>
      </c>
      <c r="X4434" s="2">
        <v>0.26900000000000002</v>
      </c>
    </row>
    <row r="4435" spans="1:24" x14ac:dyDescent="0.25">
      <c r="A4435" t="str">
        <f t="shared" si="207"/>
        <v/>
      </c>
      <c r="B4435" t="str">
        <f t="shared" si="208"/>
        <v/>
      </c>
      <c r="C4435" t="str">
        <f t="shared" si="209"/>
        <v/>
      </c>
      <c r="D4435">
        <v>2026</v>
      </c>
      <c r="E4435" t="s">
        <v>10769</v>
      </c>
      <c r="F4435" t="s">
        <v>4669</v>
      </c>
      <c r="G4435" t="s">
        <v>37</v>
      </c>
      <c r="H4435" t="s">
        <v>64</v>
      </c>
      <c r="I4435">
        <v>0</v>
      </c>
      <c r="J4435">
        <v>1</v>
      </c>
      <c r="K4435" s="29">
        <v>11.88</v>
      </c>
      <c r="L4435">
        <v>6</v>
      </c>
      <c r="M4435">
        <v>2</v>
      </c>
      <c r="N4435">
        <v>0</v>
      </c>
      <c r="O4435">
        <v>0</v>
      </c>
      <c r="P4435">
        <v>0</v>
      </c>
      <c r="Q4435">
        <v>8.1</v>
      </c>
      <c r="R4435">
        <v>12</v>
      </c>
      <c r="S4435">
        <v>11</v>
      </c>
      <c r="T4435">
        <v>11</v>
      </c>
      <c r="U4435">
        <v>8</v>
      </c>
      <c r="V4435">
        <v>8</v>
      </c>
      <c r="W4435">
        <v>2</v>
      </c>
      <c r="X4435" s="2">
        <v>0.33300000000000002</v>
      </c>
    </row>
    <row r="4436" spans="1:24" x14ac:dyDescent="0.25">
      <c r="A4436">
        <f t="shared" si="207"/>
        <v>1</v>
      </c>
      <c r="B4436" t="str">
        <f t="shared" si="208"/>
        <v/>
      </c>
      <c r="C4436" t="str">
        <f t="shared" si="209"/>
        <v/>
      </c>
      <c r="D4436">
        <v>2026</v>
      </c>
      <c r="E4436" t="s">
        <v>10770</v>
      </c>
      <c r="F4436" t="s">
        <v>4693</v>
      </c>
      <c r="G4436" t="s">
        <v>29</v>
      </c>
      <c r="H4436" t="s">
        <v>64</v>
      </c>
      <c r="I4436">
        <v>6</v>
      </c>
      <c r="J4436">
        <v>1</v>
      </c>
      <c r="K4436" s="29">
        <v>4.3600000000000003</v>
      </c>
      <c r="L4436">
        <v>14</v>
      </c>
      <c r="M4436">
        <v>14</v>
      </c>
      <c r="N4436">
        <v>0</v>
      </c>
      <c r="O4436">
        <v>0</v>
      </c>
      <c r="P4436">
        <v>0</v>
      </c>
      <c r="Q4436">
        <v>74.099999999999994</v>
      </c>
      <c r="R4436">
        <v>84</v>
      </c>
      <c r="S4436">
        <v>41</v>
      </c>
      <c r="T4436">
        <v>36</v>
      </c>
      <c r="U4436">
        <v>30</v>
      </c>
      <c r="V4436">
        <v>72</v>
      </c>
      <c r="W4436">
        <v>7</v>
      </c>
      <c r="X4436" s="2">
        <v>0.28699999999999998</v>
      </c>
    </row>
    <row r="4437" spans="1:24" x14ac:dyDescent="0.25">
      <c r="A4437">
        <f t="shared" si="207"/>
        <v>1</v>
      </c>
      <c r="B4437" t="str">
        <f t="shared" si="208"/>
        <v/>
      </c>
      <c r="C4437" t="str">
        <f t="shared" si="209"/>
        <v/>
      </c>
      <c r="D4437">
        <v>2026</v>
      </c>
      <c r="E4437" t="s">
        <v>10771</v>
      </c>
      <c r="F4437" t="s">
        <v>4693</v>
      </c>
      <c r="G4437" t="s">
        <v>29</v>
      </c>
      <c r="H4437" t="s">
        <v>64</v>
      </c>
      <c r="I4437">
        <v>2</v>
      </c>
      <c r="J4437">
        <v>2</v>
      </c>
      <c r="K4437" s="29">
        <v>2.83</v>
      </c>
      <c r="L4437">
        <v>18</v>
      </c>
      <c r="M4437">
        <v>0</v>
      </c>
      <c r="N4437">
        <v>0</v>
      </c>
      <c r="O4437">
        <v>0</v>
      </c>
      <c r="P4437">
        <v>3</v>
      </c>
      <c r="Q4437">
        <v>35</v>
      </c>
      <c r="R4437">
        <v>33</v>
      </c>
      <c r="S4437">
        <v>13</v>
      </c>
      <c r="T4437">
        <v>11</v>
      </c>
      <c r="U4437">
        <v>10</v>
      </c>
      <c r="V4437">
        <v>29</v>
      </c>
      <c r="W4437">
        <v>1</v>
      </c>
      <c r="X4437" s="2">
        <v>0.254</v>
      </c>
    </row>
    <row r="4438" spans="1:24" x14ac:dyDescent="0.25">
      <c r="A4438">
        <f t="shared" si="207"/>
        <v>1</v>
      </c>
      <c r="B4438" t="str">
        <f t="shared" si="208"/>
        <v/>
      </c>
      <c r="C4438" t="str">
        <f t="shared" si="209"/>
        <v/>
      </c>
      <c r="D4438">
        <v>2026</v>
      </c>
      <c r="E4438" t="s">
        <v>10772</v>
      </c>
      <c r="F4438" t="s">
        <v>4693</v>
      </c>
      <c r="G4438" t="s">
        <v>29</v>
      </c>
      <c r="H4438" t="s">
        <v>64</v>
      </c>
      <c r="I4438">
        <v>2</v>
      </c>
      <c r="J4438">
        <v>1</v>
      </c>
      <c r="K4438" s="29">
        <v>3.32</v>
      </c>
      <c r="L4438">
        <v>21</v>
      </c>
      <c r="M4438">
        <v>0</v>
      </c>
      <c r="N4438">
        <v>0</v>
      </c>
      <c r="O4438">
        <v>0</v>
      </c>
      <c r="P4438">
        <v>0</v>
      </c>
      <c r="Q4438">
        <v>19</v>
      </c>
      <c r="R4438">
        <v>20</v>
      </c>
      <c r="S4438">
        <v>7</v>
      </c>
      <c r="T4438">
        <v>7</v>
      </c>
      <c r="U4438">
        <v>10</v>
      </c>
      <c r="V4438">
        <v>14</v>
      </c>
      <c r="W4438">
        <v>1</v>
      </c>
      <c r="X4438" s="2">
        <v>0.28199999999999997</v>
      </c>
    </row>
    <row r="4439" spans="1:24" x14ac:dyDescent="0.25">
      <c r="A4439" t="str">
        <f t="shared" si="207"/>
        <v/>
      </c>
      <c r="B4439" t="str">
        <f t="shared" si="208"/>
        <v/>
      </c>
      <c r="C4439" t="str">
        <f t="shared" si="209"/>
        <v/>
      </c>
      <c r="D4439">
        <v>2026</v>
      </c>
      <c r="E4439" t="s">
        <v>4711</v>
      </c>
      <c r="F4439" t="s">
        <v>4693</v>
      </c>
      <c r="G4439" t="s">
        <v>37</v>
      </c>
      <c r="H4439" t="s">
        <v>64</v>
      </c>
      <c r="I4439">
        <v>1</v>
      </c>
      <c r="J4439">
        <v>0</v>
      </c>
      <c r="K4439" s="29">
        <v>3.86</v>
      </c>
      <c r="L4439">
        <v>11</v>
      </c>
      <c r="M4439">
        <v>0</v>
      </c>
      <c r="N4439">
        <v>0</v>
      </c>
      <c r="O4439">
        <v>0</v>
      </c>
      <c r="P4439">
        <v>0</v>
      </c>
      <c r="Q4439">
        <v>16.100000000000001</v>
      </c>
      <c r="R4439">
        <v>15</v>
      </c>
      <c r="S4439">
        <v>8</v>
      </c>
      <c r="T4439">
        <v>7</v>
      </c>
      <c r="U4439">
        <v>6</v>
      </c>
      <c r="V4439">
        <v>18</v>
      </c>
      <c r="W4439">
        <v>2</v>
      </c>
      <c r="X4439" s="2">
        <v>0.23400000000000001</v>
      </c>
    </row>
    <row r="4440" spans="1:24" x14ac:dyDescent="0.25">
      <c r="A4440" t="str">
        <f t="shared" si="207"/>
        <v/>
      </c>
      <c r="B4440" t="str">
        <f t="shared" si="208"/>
        <v/>
      </c>
      <c r="C4440" t="str">
        <f t="shared" si="209"/>
        <v/>
      </c>
      <c r="D4440">
        <v>2026</v>
      </c>
      <c r="E4440" t="s">
        <v>10773</v>
      </c>
      <c r="F4440" t="s">
        <v>4693</v>
      </c>
      <c r="G4440" t="s">
        <v>37</v>
      </c>
      <c r="H4440" t="s">
        <v>64</v>
      </c>
      <c r="I4440">
        <v>2</v>
      </c>
      <c r="J4440">
        <v>1</v>
      </c>
      <c r="K4440" s="29">
        <v>4.24</v>
      </c>
      <c r="L4440">
        <v>15</v>
      </c>
      <c r="M4440">
        <v>0</v>
      </c>
      <c r="N4440">
        <v>0</v>
      </c>
      <c r="O4440">
        <v>0</v>
      </c>
      <c r="P4440">
        <v>2</v>
      </c>
      <c r="Q4440">
        <v>23.1</v>
      </c>
      <c r="R4440">
        <v>23</v>
      </c>
      <c r="S4440">
        <v>12</v>
      </c>
      <c r="T4440">
        <v>11</v>
      </c>
      <c r="U4440">
        <v>9</v>
      </c>
      <c r="V4440">
        <v>27</v>
      </c>
      <c r="W4440">
        <v>1</v>
      </c>
      <c r="X4440" s="2">
        <v>0.25600000000000001</v>
      </c>
    </row>
    <row r="4441" spans="1:24" x14ac:dyDescent="0.25">
      <c r="A4441">
        <f t="shared" si="207"/>
        <v>1</v>
      </c>
      <c r="B4441" t="str">
        <f t="shared" si="208"/>
        <v/>
      </c>
      <c r="C4441" t="str">
        <f t="shared" si="209"/>
        <v/>
      </c>
      <c r="D4441">
        <v>2026</v>
      </c>
      <c r="E4441" t="s">
        <v>10774</v>
      </c>
      <c r="F4441" t="s">
        <v>4693</v>
      </c>
      <c r="G4441" t="s">
        <v>29</v>
      </c>
      <c r="H4441" t="s">
        <v>64</v>
      </c>
      <c r="I4441">
        <v>2</v>
      </c>
      <c r="J4441">
        <v>1</v>
      </c>
      <c r="K4441" s="29">
        <v>4.42</v>
      </c>
      <c r="L4441">
        <v>20</v>
      </c>
      <c r="M4441">
        <v>0</v>
      </c>
      <c r="N4441">
        <v>0</v>
      </c>
      <c r="O4441">
        <v>0</v>
      </c>
      <c r="P4441">
        <v>4</v>
      </c>
      <c r="Q4441">
        <v>36.200000000000003</v>
      </c>
      <c r="R4441">
        <v>35</v>
      </c>
      <c r="S4441">
        <v>22</v>
      </c>
      <c r="T4441">
        <v>18</v>
      </c>
      <c r="U4441">
        <v>11</v>
      </c>
      <c r="V4441">
        <v>24</v>
      </c>
      <c r="W4441">
        <v>7</v>
      </c>
      <c r="X4441" s="2">
        <v>0.25700000000000001</v>
      </c>
    </row>
    <row r="4442" spans="1:24" x14ac:dyDescent="0.25">
      <c r="A4442">
        <f t="shared" si="207"/>
        <v>1</v>
      </c>
      <c r="B4442" t="str">
        <f t="shared" si="208"/>
        <v/>
      </c>
      <c r="C4442" t="str">
        <f t="shared" si="209"/>
        <v/>
      </c>
      <c r="D4442">
        <v>2026</v>
      </c>
      <c r="E4442" t="s">
        <v>10775</v>
      </c>
      <c r="F4442" t="s">
        <v>4693</v>
      </c>
      <c r="G4442" t="s">
        <v>29</v>
      </c>
      <c r="H4442" t="s">
        <v>64</v>
      </c>
      <c r="I4442">
        <v>3</v>
      </c>
      <c r="J4442">
        <v>1</v>
      </c>
      <c r="K4442" s="29">
        <v>4.7300000000000004</v>
      </c>
      <c r="L4442">
        <v>18</v>
      </c>
      <c r="M4442">
        <v>3</v>
      </c>
      <c r="N4442">
        <v>0</v>
      </c>
      <c r="O4442">
        <v>0</v>
      </c>
      <c r="P4442">
        <v>1</v>
      </c>
      <c r="Q4442">
        <v>32.1</v>
      </c>
      <c r="R4442">
        <v>43</v>
      </c>
      <c r="S4442">
        <v>23</v>
      </c>
      <c r="T4442">
        <v>17</v>
      </c>
      <c r="U4442">
        <v>14</v>
      </c>
      <c r="V4442">
        <v>33</v>
      </c>
      <c r="W4442">
        <v>1</v>
      </c>
      <c r="X4442" s="2">
        <v>0.314</v>
      </c>
    </row>
    <row r="4443" spans="1:24" x14ac:dyDescent="0.25">
      <c r="A4443" t="str">
        <f t="shared" si="207"/>
        <v/>
      </c>
      <c r="B4443" t="str">
        <f t="shared" si="208"/>
        <v/>
      </c>
      <c r="C4443">
        <f t="shared" si="209"/>
        <v>1</v>
      </c>
      <c r="D4443">
        <v>2026</v>
      </c>
      <c r="E4443" t="s">
        <v>6990</v>
      </c>
      <c r="F4443" t="s">
        <v>4693</v>
      </c>
      <c r="G4443" t="s">
        <v>37</v>
      </c>
      <c r="H4443" t="s">
        <v>64</v>
      </c>
      <c r="I4443">
        <v>3</v>
      </c>
      <c r="J4443">
        <v>6</v>
      </c>
      <c r="K4443" s="29">
        <v>5.23</v>
      </c>
      <c r="L4443">
        <v>13</v>
      </c>
      <c r="M4443">
        <v>11</v>
      </c>
      <c r="N4443">
        <v>0</v>
      </c>
      <c r="O4443">
        <v>0</v>
      </c>
      <c r="P4443">
        <v>0</v>
      </c>
      <c r="Q4443">
        <v>51.2</v>
      </c>
      <c r="R4443">
        <v>52</v>
      </c>
      <c r="S4443">
        <v>33</v>
      </c>
      <c r="T4443">
        <v>30</v>
      </c>
      <c r="U4443">
        <v>23</v>
      </c>
      <c r="V4443">
        <v>63</v>
      </c>
      <c r="W4443">
        <v>2</v>
      </c>
      <c r="X4443" s="2">
        <v>0.26400000000000001</v>
      </c>
    </row>
    <row r="4444" spans="1:24" x14ac:dyDescent="0.25">
      <c r="A4444">
        <f t="shared" si="207"/>
        <v>1</v>
      </c>
      <c r="B4444" t="str">
        <f t="shared" si="208"/>
        <v/>
      </c>
      <c r="C4444" t="str">
        <f t="shared" si="209"/>
        <v/>
      </c>
      <c r="D4444">
        <v>2026</v>
      </c>
      <c r="E4444" t="s">
        <v>10776</v>
      </c>
      <c r="F4444" t="s">
        <v>4693</v>
      </c>
      <c r="G4444" t="s">
        <v>29</v>
      </c>
      <c r="H4444" t="s">
        <v>64</v>
      </c>
      <c r="I4444">
        <v>1</v>
      </c>
      <c r="J4444">
        <v>2</v>
      </c>
      <c r="K4444" s="29">
        <v>5.96</v>
      </c>
      <c r="L4444">
        <v>15</v>
      </c>
      <c r="M4444">
        <v>2</v>
      </c>
      <c r="N4444">
        <v>0</v>
      </c>
      <c r="O4444">
        <v>0</v>
      </c>
      <c r="P4444">
        <v>0</v>
      </c>
      <c r="Q4444">
        <v>22.2</v>
      </c>
      <c r="R4444">
        <v>25</v>
      </c>
      <c r="S4444">
        <v>17</v>
      </c>
      <c r="T4444">
        <v>15</v>
      </c>
      <c r="U4444">
        <v>15</v>
      </c>
      <c r="V4444">
        <v>30</v>
      </c>
      <c r="W4444">
        <v>5</v>
      </c>
      <c r="X4444" s="2">
        <v>0.27500000000000002</v>
      </c>
    </row>
    <row r="4445" spans="1:24" x14ac:dyDescent="0.25">
      <c r="A4445">
        <f t="shared" si="207"/>
        <v>1</v>
      </c>
      <c r="B4445" t="str">
        <f t="shared" si="208"/>
        <v/>
      </c>
      <c r="C4445" t="str">
        <f t="shared" si="209"/>
        <v/>
      </c>
      <c r="D4445">
        <v>2026</v>
      </c>
      <c r="E4445" t="s">
        <v>10777</v>
      </c>
      <c r="F4445" t="s">
        <v>4693</v>
      </c>
      <c r="G4445" t="s">
        <v>29</v>
      </c>
      <c r="H4445" t="s">
        <v>64</v>
      </c>
      <c r="I4445">
        <v>2</v>
      </c>
      <c r="J4445">
        <v>3</v>
      </c>
      <c r="K4445" s="29">
        <v>6</v>
      </c>
      <c r="L4445">
        <v>14</v>
      </c>
      <c r="M4445">
        <v>13</v>
      </c>
      <c r="N4445">
        <v>0</v>
      </c>
      <c r="O4445">
        <v>0</v>
      </c>
      <c r="P4445">
        <v>0</v>
      </c>
      <c r="Q4445">
        <v>51</v>
      </c>
      <c r="R4445">
        <v>65</v>
      </c>
      <c r="S4445">
        <v>37</v>
      </c>
      <c r="T4445">
        <v>34</v>
      </c>
      <c r="U4445">
        <v>8</v>
      </c>
      <c r="V4445">
        <v>30</v>
      </c>
      <c r="W4445">
        <v>4</v>
      </c>
      <c r="X4445" s="2">
        <v>0.311</v>
      </c>
    </row>
    <row r="4446" spans="1:24" x14ac:dyDescent="0.25">
      <c r="A4446" t="str">
        <f t="shared" si="207"/>
        <v/>
      </c>
      <c r="B4446" t="str">
        <f t="shared" si="208"/>
        <v/>
      </c>
      <c r="C4446" t="str">
        <f t="shared" si="209"/>
        <v/>
      </c>
      <c r="D4446">
        <v>2026</v>
      </c>
      <c r="E4446" t="s">
        <v>10778</v>
      </c>
      <c r="F4446" t="s">
        <v>4693</v>
      </c>
      <c r="G4446" t="s">
        <v>37</v>
      </c>
      <c r="H4446" t="s">
        <v>64</v>
      </c>
      <c r="I4446">
        <v>0</v>
      </c>
      <c r="J4446">
        <v>4</v>
      </c>
      <c r="K4446" s="29">
        <v>6.41</v>
      </c>
      <c r="L4446">
        <v>11</v>
      </c>
      <c r="M4446">
        <v>4</v>
      </c>
      <c r="N4446">
        <v>0</v>
      </c>
      <c r="O4446">
        <v>0</v>
      </c>
      <c r="P4446">
        <v>0</v>
      </c>
      <c r="Q4446">
        <v>19.2</v>
      </c>
      <c r="R4446">
        <v>19</v>
      </c>
      <c r="S4446">
        <v>14</v>
      </c>
      <c r="T4446">
        <v>14</v>
      </c>
      <c r="U4446">
        <v>11</v>
      </c>
      <c r="V4446">
        <v>25</v>
      </c>
      <c r="W4446">
        <v>2</v>
      </c>
      <c r="X4446" s="2">
        <v>0.25700000000000001</v>
      </c>
    </row>
    <row r="4447" spans="1:24" x14ac:dyDescent="0.25">
      <c r="A4447" t="str">
        <f t="shared" si="207"/>
        <v/>
      </c>
      <c r="B4447" t="str">
        <f t="shared" si="208"/>
        <v/>
      </c>
      <c r="C4447">
        <f t="shared" si="209"/>
        <v>1</v>
      </c>
      <c r="D4447">
        <v>2026</v>
      </c>
      <c r="E4447" t="s">
        <v>6918</v>
      </c>
      <c r="F4447" t="s">
        <v>4693</v>
      </c>
      <c r="G4447" t="s">
        <v>24</v>
      </c>
      <c r="H4447" t="s">
        <v>64</v>
      </c>
      <c r="I4447">
        <v>0</v>
      </c>
      <c r="J4447">
        <v>0</v>
      </c>
      <c r="K4447" s="29">
        <v>7.5</v>
      </c>
      <c r="L4447">
        <v>9</v>
      </c>
      <c r="M4447">
        <v>0</v>
      </c>
      <c r="N4447">
        <v>0</v>
      </c>
      <c r="O4447">
        <v>0</v>
      </c>
      <c r="P4447">
        <v>0</v>
      </c>
      <c r="Q4447">
        <v>6</v>
      </c>
      <c r="R4447">
        <v>10</v>
      </c>
      <c r="S4447">
        <v>10</v>
      </c>
      <c r="T4447">
        <v>5</v>
      </c>
      <c r="U4447">
        <v>6</v>
      </c>
      <c r="V4447">
        <v>4</v>
      </c>
      <c r="W4447">
        <v>3</v>
      </c>
      <c r="X4447" s="2">
        <v>0.34499999999999997</v>
      </c>
    </row>
    <row r="4448" spans="1:24" x14ac:dyDescent="0.25">
      <c r="A4448" t="str">
        <f t="shared" si="207"/>
        <v/>
      </c>
      <c r="B4448" t="str">
        <f t="shared" si="208"/>
        <v/>
      </c>
      <c r="C4448" t="str">
        <f t="shared" si="209"/>
        <v/>
      </c>
      <c r="D4448">
        <v>2026</v>
      </c>
      <c r="E4448" t="s">
        <v>10779</v>
      </c>
      <c r="F4448" t="s">
        <v>4693</v>
      </c>
      <c r="G4448" t="s">
        <v>37</v>
      </c>
      <c r="H4448" t="s">
        <v>64</v>
      </c>
      <c r="I4448">
        <v>2</v>
      </c>
      <c r="J4448">
        <v>2</v>
      </c>
      <c r="K4448" s="29">
        <v>7.77</v>
      </c>
      <c r="L4448">
        <v>11</v>
      </c>
      <c r="M4448">
        <v>4</v>
      </c>
      <c r="N4448">
        <v>0</v>
      </c>
      <c r="O4448">
        <v>0</v>
      </c>
      <c r="P4448">
        <v>0</v>
      </c>
      <c r="Q4448">
        <v>24.1</v>
      </c>
      <c r="R4448">
        <v>37</v>
      </c>
      <c r="S4448">
        <v>21</v>
      </c>
      <c r="T4448">
        <v>21</v>
      </c>
      <c r="U4448">
        <v>9</v>
      </c>
      <c r="V4448">
        <v>13</v>
      </c>
      <c r="W4448">
        <v>3</v>
      </c>
      <c r="X4448" s="2">
        <v>0.34899999999999998</v>
      </c>
    </row>
    <row r="4449" spans="1:24" x14ac:dyDescent="0.25">
      <c r="A4449">
        <f t="shared" si="207"/>
        <v>1</v>
      </c>
      <c r="B4449" t="str">
        <f t="shared" si="208"/>
        <v/>
      </c>
      <c r="C4449" t="str">
        <f t="shared" si="209"/>
        <v/>
      </c>
      <c r="D4449">
        <v>2026</v>
      </c>
      <c r="E4449" t="s">
        <v>10780</v>
      </c>
      <c r="F4449" t="s">
        <v>4693</v>
      </c>
      <c r="G4449" t="s">
        <v>29</v>
      </c>
      <c r="H4449" t="s">
        <v>64</v>
      </c>
      <c r="I4449">
        <v>0</v>
      </c>
      <c r="J4449">
        <v>0</v>
      </c>
      <c r="K4449" s="29">
        <v>9.9499999999999993</v>
      </c>
      <c r="L4449">
        <v>16</v>
      </c>
      <c r="M4449">
        <v>0</v>
      </c>
      <c r="N4449">
        <v>0</v>
      </c>
      <c r="O4449">
        <v>0</v>
      </c>
      <c r="P4449">
        <v>0</v>
      </c>
      <c r="Q4449">
        <v>19</v>
      </c>
      <c r="R4449">
        <v>29</v>
      </c>
      <c r="S4449">
        <v>21</v>
      </c>
      <c r="T4449">
        <v>21</v>
      </c>
      <c r="U4449">
        <v>11</v>
      </c>
      <c r="V4449">
        <v>15</v>
      </c>
      <c r="W4449">
        <v>2</v>
      </c>
      <c r="X4449" s="2">
        <v>0.34499999999999997</v>
      </c>
    </row>
    <row r="4450" spans="1:24" x14ac:dyDescent="0.25">
      <c r="A4450" t="str">
        <f t="shared" si="207"/>
        <v/>
      </c>
      <c r="B4450" t="str">
        <f t="shared" si="208"/>
        <v/>
      </c>
      <c r="C4450" t="str">
        <f t="shared" si="209"/>
        <v/>
      </c>
      <c r="D4450">
        <v>2026</v>
      </c>
      <c r="E4450" t="s">
        <v>10781</v>
      </c>
      <c r="F4450" t="s">
        <v>4693</v>
      </c>
      <c r="G4450" t="s">
        <v>24</v>
      </c>
      <c r="H4450" t="s">
        <v>64</v>
      </c>
      <c r="I4450">
        <v>1</v>
      </c>
      <c r="J4450">
        <v>1</v>
      </c>
      <c r="K4450" s="29">
        <v>10.119999999999999</v>
      </c>
      <c r="L4450">
        <v>11</v>
      </c>
      <c r="M4450">
        <v>1</v>
      </c>
      <c r="N4450">
        <v>0</v>
      </c>
      <c r="O4450">
        <v>0</v>
      </c>
      <c r="P4450">
        <v>0</v>
      </c>
      <c r="Q4450">
        <v>10.199999999999999</v>
      </c>
      <c r="R4450">
        <v>13</v>
      </c>
      <c r="S4450">
        <v>12</v>
      </c>
      <c r="T4450">
        <v>12</v>
      </c>
      <c r="U4450">
        <v>9</v>
      </c>
      <c r="V4450">
        <v>12</v>
      </c>
      <c r="W4450">
        <v>1</v>
      </c>
      <c r="X4450" s="2">
        <v>0.29499999999999998</v>
      </c>
    </row>
    <row r="4451" spans="1:24" x14ac:dyDescent="0.25">
      <c r="A4451">
        <f t="shared" si="207"/>
        <v>1</v>
      </c>
      <c r="B4451" t="str">
        <f t="shared" si="208"/>
        <v/>
      </c>
      <c r="C4451" t="str">
        <f t="shared" si="209"/>
        <v/>
      </c>
      <c r="D4451">
        <v>2026</v>
      </c>
      <c r="E4451" t="s">
        <v>10782</v>
      </c>
      <c r="F4451" t="s">
        <v>4693</v>
      </c>
      <c r="G4451" t="s">
        <v>29</v>
      </c>
      <c r="H4451" t="s">
        <v>64</v>
      </c>
      <c r="I4451">
        <v>1</v>
      </c>
      <c r="J4451">
        <v>0</v>
      </c>
      <c r="K4451" s="29">
        <v>11.37</v>
      </c>
      <c r="L4451">
        <v>12</v>
      </c>
      <c r="M4451">
        <v>1</v>
      </c>
      <c r="N4451">
        <v>0</v>
      </c>
      <c r="O4451">
        <v>0</v>
      </c>
      <c r="P4451">
        <v>0</v>
      </c>
      <c r="Q4451">
        <v>12.2</v>
      </c>
      <c r="R4451">
        <v>26</v>
      </c>
      <c r="S4451">
        <v>18</v>
      </c>
      <c r="T4451">
        <v>16</v>
      </c>
      <c r="U4451">
        <v>8</v>
      </c>
      <c r="V4451">
        <v>15</v>
      </c>
      <c r="W4451">
        <v>1</v>
      </c>
      <c r="X4451" s="2">
        <v>0.41299999999999998</v>
      </c>
    </row>
    <row r="4452" spans="1:24" x14ac:dyDescent="0.25">
      <c r="A4452">
        <f t="shared" si="207"/>
        <v>1</v>
      </c>
      <c r="B4452" t="str">
        <f t="shared" si="208"/>
        <v/>
      </c>
      <c r="C4452" t="str">
        <f t="shared" si="209"/>
        <v/>
      </c>
      <c r="D4452">
        <v>2026</v>
      </c>
      <c r="E4452" t="s">
        <v>10783</v>
      </c>
      <c r="F4452" t="s">
        <v>4693</v>
      </c>
      <c r="G4452" t="s">
        <v>29</v>
      </c>
      <c r="H4452" t="s">
        <v>64</v>
      </c>
      <c r="I4452">
        <v>1</v>
      </c>
      <c r="J4452">
        <v>0</v>
      </c>
      <c r="K4452" s="29">
        <v>11.37</v>
      </c>
      <c r="L4452">
        <v>8</v>
      </c>
      <c r="M4452">
        <v>2</v>
      </c>
      <c r="N4452">
        <v>0</v>
      </c>
      <c r="O4452">
        <v>0</v>
      </c>
      <c r="P4452">
        <v>0</v>
      </c>
      <c r="Q4452">
        <v>12.2</v>
      </c>
      <c r="R4452">
        <v>18</v>
      </c>
      <c r="S4452">
        <v>16</v>
      </c>
      <c r="T4452">
        <v>16</v>
      </c>
      <c r="U4452">
        <v>9</v>
      </c>
      <c r="V4452">
        <v>14</v>
      </c>
      <c r="W4452">
        <v>1</v>
      </c>
      <c r="X4452" s="2">
        <v>0.33300000000000002</v>
      </c>
    </row>
    <row r="4453" spans="1:24" x14ac:dyDescent="0.25">
      <c r="A4453" t="str">
        <f t="shared" si="207"/>
        <v/>
      </c>
      <c r="B4453" t="str">
        <f t="shared" si="208"/>
        <v/>
      </c>
      <c r="C4453" t="str">
        <f t="shared" si="209"/>
        <v/>
      </c>
      <c r="D4453">
        <v>2026</v>
      </c>
      <c r="E4453" t="s">
        <v>10784</v>
      </c>
      <c r="F4453" t="s">
        <v>4693</v>
      </c>
      <c r="G4453" t="s">
        <v>37</v>
      </c>
      <c r="H4453" t="s">
        <v>64</v>
      </c>
      <c r="I4453">
        <v>0</v>
      </c>
      <c r="J4453">
        <v>0</v>
      </c>
      <c r="K4453" s="29">
        <v>12.71</v>
      </c>
      <c r="L4453">
        <v>11</v>
      </c>
      <c r="M4453">
        <v>0</v>
      </c>
      <c r="N4453">
        <v>0</v>
      </c>
      <c r="O4453">
        <v>0</v>
      </c>
      <c r="P4453">
        <v>0</v>
      </c>
      <c r="Q4453">
        <v>5.2</v>
      </c>
      <c r="R4453">
        <v>9</v>
      </c>
      <c r="S4453">
        <v>9</v>
      </c>
      <c r="T4453">
        <v>8</v>
      </c>
      <c r="U4453">
        <v>10</v>
      </c>
      <c r="V4453">
        <v>9</v>
      </c>
      <c r="W4453">
        <v>4</v>
      </c>
      <c r="X4453" s="2">
        <v>0.36</v>
      </c>
    </row>
    <row r="4454" spans="1:24" x14ac:dyDescent="0.25">
      <c r="A4454">
        <f t="shared" ref="A4454:A4517" si="210">IF(OR(G4454="SR", G4454="GR"), 1, "")</f>
        <v>1</v>
      </c>
      <c r="B4454" t="str">
        <f t="shared" si="208"/>
        <v/>
      </c>
      <c r="C4454" t="str">
        <f t="shared" si="209"/>
        <v/>
      </c>
      <c r="D4454">
        <v>2026</v>
      </c>
      <c r="E4454" t="s">
        <v>10785</v>
      </c>
      <c r="F4454" t="s">
        <v>4693</v>
      </c>
      <c r="G4454" t="s">
        <v>29</v>
      </c>
      <c r="H4454" t="s">
        <v>64</v>
      </c>
      <c r="I4454">
        <v>0</v>
      </c>
      <c r="J4454">
        <v>2</v>
      </c>
      <c r="K4454" s="29">
        <v>16.5</v>
      </c>
      <c r="L4454">
        <v>9</v>
      </c>
      <c r="M4454">
        <v>1</v>
      </c>
      <c r="N4454">
        <v>0</v>
      </c>
      <c r="O4454">
        <v>0</v>
      </c>
      <c r="P4454">
        <v>1</v>
      </c>
      <c r="Q4454">
        <v>6</v>
      </c>
      <c r="R4454">
        <v>7</v>
      </c>
      <c r="S4454">
        <v>13</v>
      </c>
      <c r="T4454">
        <v>11</v>
      </c>
      <c r="U4454">
        <v>13</v>
      </c>
      <c r="V4454">
        <v>7</v>
      </c>
      <c r="W4454">
        <v>4</v>
      </c>
      <c r="X4454" s="2">
        <v>0.28000000000000003</v>
      </c>
    </row>
    <row r="4455" spans="1:24" x14ac:dyDescent="0.25">
      <c r="A4455">
        <f t="shared" si="210"/>
        <v>1</v>
      </c>
      <c r="B4455" t="str">
        <f t="shared" si="208"/>
        <v/>
      </c>
      <c r="C4455" t="str">
        <f t="shared" si="209"/>
        <v/>
      </c>
      <c r="D4455">
        <v>2026</v>
      </c>
      <c r="E4455" t="s">
        <v>10786</v>
      </c>
      <c r="F4455" t="s">
        <v>4713</v>
      </c>
      <c r="G4455" t="s">
        <v>29</v>
      </c>
      <c r="H4455" t="s">
        <v>64</v>
      </c>
      <c r="I4455">
        <v>4</v>
      </c>
      <c r="J4455">
        <v>4</v>
      </c>
      <c r="K4455" s="29">
        <v>6.64</v>
      </c>
      <c r="L4455">
        <v>13</v>
      </c>
      <c r="M4455">
        <v>9</v>
      </c>
      <c r="N4455">
        <v>1</v>
      </c>
      <c r="O4455">
        <v>0</v>
      </c>
      <c r="P4455">
        <v>0</v>
      </c>
      <c r="Q4455">
        <v>61</v>
      </c>
      <c r="R4455">
        <v>75</v>
      </c>
      <c r="S4455">
        <v>50</v>
      </c>
      <c r="T4455">
        <v>45</v>
      </c>
      <c r="U4455">
        <v>23</v>
      </c>
      <c r="V4455">
        <v>54</v>
      </c>
      <c r="W4455">
        <v>3</v>
      </c>
      <c r="X4455" s="2">
        <v>0.307</v>
      </c>
    </row>
    <row r="4456" spans="1:24" x14ac:dyDescent="0.25">
      <c r="A4456">
        <f t="shared" si="210"/>
        <v>1</v>
      </c>
      <c r="B4456" t="str">
        <f t="shared" si="208"/>
        <v/>
      </c>
      <c r="C4456" t="str">
        <f t="shared" si="209"/>
        <v/>
      </c>
      <c r="D4456">
        <v>2026</v>
      </c>
      <c r="E4456" t="s">
        <v>10787</v>
      </c>
      <c r="F4456" t="s">
        <v>4713</v>
      </c>
      <c r="G4456" t="s">
        <v>29</v>
      </c>
      <c r="H4456" t="s">
        <v>64</v>
      </c>
      <c r="I4456">
        <v>2</v>
      </c>
      <c r="J4456">
        <v>5</v>
      </c>
      <c r="K4456" s="29">
        <v>7.34</v>
      </c>
      <c r="L4456">
        <v>15</v>
      </c>
      <c r="M4456">
        <v>8</v>
      </c>
      <c r="N4456">
        <v>0</v>
      </c>
      <c r="O4456">
        <v>0</v>
      </c>
      <c r="P4456">
        <v>0</v>
      </c>
      <c r="Q4456">
        <v>57.2</v>
      </c>
      <c r="R4456">
        <v>66</v>
      </c>
      <c r="S4456">
        <v>52</v>
      </c>
      <c r="T4456">
        <v>47</v>
      </c>
      <c r="U4456">
        <v>28</v>
      </c>
      <c r="V4456">
        <v>52</v>
      </c>
      <c r="W4456">
        <v>5</v>
      </c>
      <c r="X4456" s="2">
        <v>0.28100000000000003</v>
      </c>
    </row>
    <row r="4457" spans="1:24" x14ac:dyDescent="0.25">
      <c r="A4457">
        <f t="shared" si="210"/>
        <v>1</v>
      </c>
      <c r="B4457" t="str">
        <f t="shared" si="208"/>
        <v/>
      </c>
      <c r="C4457" t="str">
        <f t="shared" si="209"/>
        <v/>
      </c>
      <c r="D4457">
        <v>2026</v>
      </c>
      <c r="E4457" t="s">
        <v>10788</v>
      </c>
      <c r="F4457" t="s">
        <v>4713</v>
      </c>
      <c r="G4457" t="s">
        <v>29</v>
      </c>
      <c r="H4457" t="s">
        <v>64</v>
      </c>
      <c r="I4457">
        <v>0</v>
      </c>
      <c r="J4457">
        <v>0</v>
      </c>
      <c r="K4457" s="29">
        <v>0</v>
      </c>
      <c r="L4457">
        <v>1</v>
      </c>
      <c r="M4457">
        <v>0</v>
      </c>
      <c r="N4457">
        <v>0</v>
      </c>
      <c r="O4457">
        <v>0</v>
      </c>
      <c r="P4457">
        <v>0</v>
      </c>
      <c r="Q4457">
        <v>0</v>
      </c>
      <c r="R4457">
        <v>0</v>
      </c>
      <c r="S4457">
        <v>0</v>
      </c>
      <c r="T4457">
        <v>0</v>
      </c>
      <c r="U4457">
        <v>2</v>
      </c>
      <c r="V4457">
        <v>0</v>
      </c>
      <c r="W4457">
        <v>0</v>
      </c>
      <c r="X4457" s="2">
        <v>0</v>
      </c>
    </row>
    <row r="4458" spans="1:24" x14ac:dyDescent="0.25">
      <c r="A4458" t="str">
        <f t="shared" si="210"/>
        <v/>
      </c>
      <c r="B4458" t="str">
        <f t="shared" si="208"/>
        <v/>
      </c>
      <c r="C4458" t="str">
        <f t="shared" si="209"/>
        <v/>
      </c>
      <c r="D4458">
        <v>2026</v>
      </c>
      <c r="E4458" t="s">
        <v>5108</v>
      </c>
      <c r="F4458" t="s">
        <v>4713</v>
      </c>
      <c r="G4458" t="s">
        <v>37</v>
      </c>
      <c r="H4458" t="s">
        <v>64</v>
      </c>
      <c r="I4458">
        <v>0</v>
      </c>
      <c r="J4458">
        <v>0</v>
      </c>
      <c r="K4458" s="29">
        <v>0</v>
      </c>
      <c r="L4458">
        <v>4</v>
      </c>
      <c r="M4458">
        <v>0</v>
      </c>
      <c r="N4458">
        <v>0</v>
      </c>
      <c r="O4458">
        <v>0</v>
      </c>
      <c r="P4458">
        <v>0</v>
      </c>
      <c r="Q4458">
        <v>3.2</v>
      </c>
      <c r="R4458">
        <v>1</v>
      </c>
      <c r="S4458">
        <v>0</v>
      </c>
      <c r="T4458">
        <v>0</v>
      </c>
      <c r="U4458">
        <v>4</v>
      </c>
      <c r="V4458">
        <v>2</v>
      </c>
      <c r="W4458">
        <v>1</v>
      </c>
      <c r="X4458" s="2">
        <v>0.125</v>
      </c>
    </row>
    <row r="4459" spans="1:24" x14ac:dyDescent="0.25">
      <c r="A4459" t="str">
        <f t="shared" si="210"/>
        <v/>
      </c>
      <c r="B4459" t="str">
        <f t="shared" si="208"/>
        <v/>
      </c>
      <c r="C4459" t="str">
        <f t="shared" si="209"/>
        <v/>
      </c>
      <c r="D4459">
        <v>2026</v>
      </c>
      <c r="E4459" t="s">
        <v>10789</v>
      </c>
      <c r="F4459" t="s">
        <v>4713</v>
      </c>
      <c r="G4459" t="s">
        <v>37</v>
      </c>
      <c r="H4459" t="s">
        <v>64</v>
      </c>
      <c r="I4459">
        <v>0</v>
      </c>
      <c r="J4459">
        <v>0</v>
      </c>
      <c r="K4459" s="29">
        <v>2.25</v>
      </c>
      <c r="L4459">
        <v>3</v>
      </c>
      <c r="M4459">
        <v>0</v>
      </c>
      <c r="N4459">
        <v>0</v>
      </c>
      <c r="O4459">
        <v>0</v>
      </c>
      <c r="P4459">
        <v>0</v>
      </c>
      <c r="Q4459">
        <v>4</v>
      </c>
      <c r="R4459">
        <v>3</v>
      </c>
      <c r="S4459">
        <v>1</v>
      </c>
      <c r="T4459">
        <v>1</v>
      </c>
      <c r="U4459">
        <v>2</v>
      </c>
      <c r="V4459">
        <v>4</v>
      </c>
      <c r="W4459">
        <v>0</v>
      </c>
      <c r="X4459" s="2">
        <v>0.214</v>
      </c>
    </row>
    <row r="4460" spans="1:24" x14ac:dyDescent="0.25">
      <c r="A4460">
        <f t="shared" si="210"/>
        <v>1</v>
      </c>
      <c r="B4460" t="str">
        <f t="shared" si="208"/>
        <v/>
      </c>
      <c r="C4460" t="str">
        <f t="shared" si="209"/>
        <v/>
      </c>
      <c r="D4460">
        <v>2026</v>
      </c>
      <c r="E4460" t="s">
        <v>10790</v>
      </c>
      <c r="F4460" t="s">
        <v>4713</v>
      </c>
      <c r="G4460" t="s">
        <v>29</v>
      </c>
      <c r="H4460" t="s">
        <v>64</v>
      </c>
      <c r="I4460">
        <v>4</v>
      </c>
      <c r="J4460">
        <v>3</v>
      </c>
      <c r="K4460" s="29">
        <v>3.88</v>
      </c>
      <c r="L4460">
        <v>18</v>
      </c>
      <c r="M4460">
        <v>1</v>
      </c>
      <c r="N4460">
        <v>0</v>
      </c>
      <c r="O4460">
        <v>0</v>
      </c>
      <c r="P4460">
        <v>1</v>
      </c>
      <c r="Q4460">
        <v>53.1</v>
      </c>
      <c r="R4460">
        <v>45</v>
      </c>
      <c r="S4460">
        <v>26</v>
      </c>
      <c r="T4460">
        <v>23</v>
      </c>
      <c r="U4460">
        <v>17</v>
      </c>
      <c r="V4460">
        <v>58</v>
      </c>
      <c r="W4460">
        <v>3</v>
      </c>
      <c r="X4460" s="2">
        <v>0.23400000000000001</v>
      </c>
    </row>
    <row r="4461" spans="1:24" x14ac:dyDescent="0.25">
      <c r="A4461">
        <f t="shared" si="210"/>
        <v>1</v>
      </c>
      <c r="B4461" t="str">
        <f t="shared" si="208"/>
        <v/>
      </c>
      <c r="C4461" t="str">
        <f t="shared" si="209"/>
        <v/>
      </c>
      <c r="D4461">
        <v>2026</v>
      </c>
      <c r="E4461" t="s">
        <v>10791</v>
      </c>
      <c r="F4461" t="s">
        <v>4713</v>
      </c>
      <c r="G4461" t="s">
        <v>29</v>
      </c>
      <c r="H4461" t="s">
        <v>64</v>
      </c>
      <c r="I4461">
        <v>4</v>
      </c>
      <c r="J4461">
        <v>3</v>
      </c>
      <c r="K4461" s="29">
        <v>3.98</v>
      </c>
      <c r="L4461">
        <v>14</v>
      </c>
      <c r="M4461">
        <v>13</v>
      </c>
      <c r="N4461">
        <v>0</v>
      </c>
      <c r="O4461">
        <v>0</v>
      </c>
      <c r="P4461">
        <v>0</v>
      </c>
      <c r="Q4461">
        <v>52</v>
      </c>
      <c r="R4461">
        <v>43</v>
      </c>
      <c r="S4461">
        <v>26</v>
      </c>
      <c r="T4461">
        <v>23</v>
      </c>
      <c r="U4461">
        <v>33</v>
      </c>
      <c r="V4461">
        <v>69</v>
      </c>
      <c r="W4461">
        <v>5</v>
      </c>
      <c r="X4461" s="2">
        <v>0.221</v>
      </c>
    </row>
    <row r="4462" spans="1:24" x14ac:dyDescent="0.25">
      <c r="A4462">
        <f t="shared" si="210"/>
        <v>1</v>
      </c>
      <c r="B4462" t="str">
        <f t="shared" si="208"/>
        <v/>
      </c>
      <c r="C4462" t="str">
        <f t="shared" si="209"/>
        <v/>
      </c>
      <c r="D4462">
        <v>2026</v>
      </c>
      <c r="E4462" t="s">
        <v>10792</v>
      </c>
      <c r="F4462" t="s">
        <v>4713</v>
      </c>
      <c r="G4462" t="s">
        <v>29</v>
      </c>
      <c r="H4462" t="s">
        <v>64</v>
      </c>
      <c r="I4462">
        <v>3</v>
      </c>
      <c r="J4462">
        <v>1</v>
      </c>
      <c r="K4462" s="29">
        <v>4.33</v>
      </c>
      <c r="L4462">
        <v>21</v>
      </c>
      <c r="M4462">
        <v>0</v>
      </c>
      <c r="N4462">
        <v>0</v>
      </c>
      <c r="O4462">
        <v>0</v>
      </c>
      <c r="P4462">
        <v>6</v>
      </c>
      <c r="Q4462">
        <v>27</v>
      </c>
      <c r="R4462">
        <v>18</v>
      </c>
      <c r="S4462">
        <v>13</v>
      </c>
      <c r="T4462">
        <v>13</v>
      </c>
      <c r="U4462">
        <v>22</v>
      </c>
      <c r="V4462">
        <v>23</v>
      </c>
      <c r="W4462">
        <v>6</v>
      </c>
      <c r="X4462" s="2">
        <v>0.191</v>
      </c>
    </row>
    <row r="4463" spans="1:24" x14ac:dyDescent="0.25">
      <c r="A4463" t="str">
        <f t="shared" si="210"/>
        <v/>
      </c>
      <c r="B4463" t="str">
        <f t="shared" si="208"/>
        <v/>
      </c>
      <c r="C4463">
        <f t="shared" si="209"/>
        <v>1</v>
      </c>
      <c r="D4463">
        <v>2026</v>
      </c>
      <c r="E4463" t="s">
        <v>6985</v>
      </c>
      <c r="F4463" t="s">
        <v>4713</v>
      </c>
      <c r="G4463" t="s">
        <v>37</v>
      </c>
      <c r="H4463" t="s">
        <v>64</v>
      </c>
      <c r="I4463">
        <v>0</v>
      </c>
      <c r="J4463">
        <v>0</v>
      </c>
      <c r="K4463" s="29">
        <v>4.5</v>
      </c>
      <c r="L4463">
        <v>10</v>
      </c>
      <c r="M4463">
        <v>0</v>
      </c>
      <c r="N4463">
        <v>0</v>
      </c>
      <c r="O4463">
        <v>0</v>
      </c>
      <c r="P4463">
        <v>0</v>
      </c>
      <c r="Q4463">
        <v>10</v>
      </c>
      <c r="R4463">
        <v>9</v>
      </c>
      <c r="S4463">
        <v>6</v>
      </c>
      <c r="T4463">
        <v>5</v>
      </c>
      <c r="U4463">
        <v>8</v>
      </c>
      <c r="V4463">
        <v>11</v>
      </c>
      <c r="W4463">
        <v>0</v>
      </c>
      <c r="X4463" s="2">
        <v>0.23699999999999999</v>
      </c>
    </row>
    <row r="4464" spans="1:24" x14ac:dyDescent="0.25">
      <c r="A4464">
        <f t="shared" si="210"/>
        <v>1</v>
      </c>
      <c r="B4464" t="str">
        <f t="shared" si="208"/>
        <v/>
      </c>
      <c r="C4464" t="str">
        <f t="shared" si="209"/>
        <v/>
      </c>
      <c r="D4464">
        <v>2026</v>
      </c>
      <c r="E4464" t="s">
        <v>10793</v>
      </c>
      <c r="F4464" t="s">
        <v>4713</v>
      </c>
      <c r="G4464" t="s">
        <v>29</v>
      </c>
      <c r="H4464" t="s">
        <v>64</v>
      </c>
      <c r="I4464">
        <v>3</v>
      </c>
      <c r="J4464">
        <v>0</v>
      </c>
      <c r="K4464" s="29">
        <v>5.27</v>
      </c>
      <c r="L4464">
        <v>17</v>
      </c>
      <c r="M4464">
        <v>1</v>
      </c>
      <c r="N4464">
        <v>0</v>
      </c>
      <c r="O4464">
        <v>0</v>
      </c>
      <c r="P4464">
        <v>0</v>
      </c>
      <c r="Q4464">
        <v>27.1</v>
      </c>
      <c r="R4464">
        <v>27</v>
      </c>
      <c r="S4464">
        <v>17</v>
      </c>
      <c r="T4464">
        <v>16</v>
      </c>
      <c r="U4464">
        <v>12</v>
      </c>
      <c r="V4464">
        <v>36</v>
      </c>
      <c r="W4464">
        <v>2</v>
      </c>
      <c r="X4464" s="2">
        <v>0.255</v>
      </c>
    </row>
    <row r="4465" spans="1:24" x14ac:dyDescent="0.25">
      <c r="A4465" t="str">
        <f t="shared" si="210"/>
        <v/>
      </c>
      <c r="B4465" t="str">
        <f t="shared" si="208"/>
        <v/>
      </c>
      <c r="C4465" t="str">
        <f t="shared" si="209"/>
        <v/>
      </c>
      <c r="D4465">
        <v>2026</v>
      </c>
      <c r="E4465" t="s">
        <v>10794</v>
      </c>
      <c r="F4465" t="s">
        <v>4713</v>
      </c>
      <c r="G4465" t="s">
        <v>37</v>
      </c>
      <c r="H4465" t="s">
        <v>64</v>
      </c>
      <c r="I4465">
        <v>0</v>
      </c>
      <c r="J4465">
        <v>4</v>
      </c>
      <c r="K4465" s="29">
        <v>6.95</v>
      </c>
      <c r="L4465">
        <v>22</v>
      </c>
      <c r="M4465">
        <v>7</v>
      </c>
      <c r="N4465">
        <v>0</v>
      </c>
      <c r="O4465">
        <v>0</v>
      </c>
      <c r="P4465">
        <v>0</v>
      </c>
      <c r="Q4465">
        <v>22</v>
      </c>
      <c r="R4465">
        <v>25</v>
      </c>
      <c r="S4465">
        <v>17</v>
      </c>
      <c r="T4465">
        <v>17</v>
      </c>
      <c r="U4465">
        <v>8</v>
      </c>
      <c r="V4465">
        <v>11</v>
      </c>
      <c r="W4465">
        <v>10</v>
      </c>
      <c r="X4465" s="2">
        <v>0.29799999999999999</v>
      </c>
    </row>
    <row r="4466" spans="1:24" x14ac:dyDescent="0.25">
      <c r="A4466">
        <f t="shared" si="210"/>
        <v>1</v>
      </c>
      <c r="B4466" t="str">
        <f t="shared" si="208"/>
        <v/>
      </c>
      <c r="C4466" t="str">
        <f t="shared" si="209"/>
        <v/>
      </c>
      <c r="D4466">
        <v>2026</v>
      </c>
      <c r="E4466" t="s">
        <v>10795</v>
      </c>
      <c r="F4466" t="s">
        <v>4713</v>
      </c>
      <c r="G4466" t="s">
        <v>29</v>
      </c>
      <c r="H4466" t="s">
        <v>64</v>
      </c>
      <c r="I4466">
        <v>2</v>
      </c>
      <c r="J4466">
        <v>2</v>
      </c>
      <c r="K4466" s="29">
        <v>7.45</v>
      </c>
      <c r="L4466">
        <v>15</v>
      </c>
      <c r="M4466">
        <v>5</v>
      </c>
      <c r="N4466">
        <v>0</v>
      </c>
      <c r="O4466">
        <v>0</v>
      </c>
      <c r="P4466">
        <v>1</v>
      </c>
      <c r="Q4466">
        <v>29</v>
      </c>
      <c r="R4466">
        <v>36</v>
      </c>
      <c r="S4466">
        <v>25</v>
      </c>
      <c r="T4466">
        <v>24</v>
      </c>
      <c r="U4466">
        <v>5</v>
      </c>
      <c r="V4466">
        <v>28</v>
      </c>
      <c r="W4466">
        <v>4</v>
      </c>
      <c r="X4466" s="2">
        <v>0.31</v>
      </c>
    </row>
    <row r="4467" spans="1:24" x14ac:dyDescent="0.25">
      <c r="A4467">
        <f t="shared" si="210"/>
        <v>1</v>
      </c>
      <c r="B4467" t="str">
        <f t="shared" si="208"/>
        <v/>
      </c>
      <c r="C4467" t="str">
        <f t="shared" si="209"/>
        <v/>
      </c>
      <c r="D4467">
        <v>2026</v>
      </c>
      <c r="E4467" t="s">
        <v>10796</v>
      </c>
      <c r="F4467" t="s">
        <v>4713</v>
      </c>
      <c r="G4467" t="s">
        <v>29</v>
      </c>
      <c r="H4467" t="s">
        <v>64</v>
      </c>
      <c r="I4467">
        <v>0</v>
      </c>
      <c r="J4467">
        <v>0</v>
      </c>
      <c r="K4467" s="29">
        <v>7.71</v>
      </c>
      <c r="L4467">
        <v>18</v>
      </c>
      <c r="M4467">
        <v>0</v>
      </c>
      <c r="N4467">
        <v>0</v>
      </c>
      <c r="O4467">
        <v>0</v>
      </c>
      <c r="P4467">
        <v>1</v>
      </c>
      <c r="Q4467">
        <v>18.2</v>
      </c>
      <c r="R4467">
        <v>17</v>
      </c>
      <c r="S4467">
        <v>16</v>
      </c>
      <c r="T4467">
        <v>16</v>
      </c>
      <c r="U4467">
        <v>14</v>
      </c>
      <c r="V4467">
        <v>21</v>
      </c>
      <c r="W4467">
        <v>4</v>
      </c>
      <c r="X4467" s="2">
        <v>0.26200000000000001</v>
      </c>
    </row>
    <row r="4468" spans="1:24" x14ac:dyDescent="0.25">
      <c r="A4468">
        <f t="shared" si="210"/>
        <v>1</v>
      </c>
      <c r="B4468" t="str">
        <f t="shared" si="208"/>
        <v/>
      </c>
      <c r="C4468" t="str">
        <f t="shared" si="209"/>
        <v/>
      </c>
      <c r="D4468">
        <v>2026</v>
      </c>
      <c r="E4468" t="s">
        <v>10797</v>
      </c>
      <c r="F4468" t="s">
        <v>4713</v>
      </c>
      <c r="G4468" t="s">
        <v>29</v>
      </c>
      <c r="H4468" t="s">
        <v>64</v>
      </c>
      <c r="I4468">
        <v>0</v>
      </c>
      <c r="J4468">
        <v>0</v>
      </c>
      <c r="K4468" s="29">
        <v>8.31</v>
      </c>
      <c r="L4468">
        <v>9</v>
      </c>
      <c r="M4468">
        <v>1</v>
      </c>
      <c r="N4468">
        <v>0</v>
      </c>
      <c r="O4468">
        <v>0</v>
      </c>
      <c r="P4468">
        <v>0</v>
      </c>
      <c r="Q4468">
        <v>8.1999999999999993</v>
      </c>
      <c r="R4468">
        <v>11</v>
      </c>
      <c r="S4468">
        <v>8</v>
      </c>
      <c r="T4468">
        <v>8</v>
      </c>
      <c r="U4468">
        <v>6</v>
      </c>
      <c r="V4468">
        <v>9</v>
      </c>
      <c r="W4468">
        <v>1</v>
      </c>
      <c r="X4468" s="2">
        <v>0.29699999999999999</v>
      </c>
    </row>
    <row r="4469" spans="1:24" x14ac:dyDescent="0.25">
      <c r="A4469" t="str">
        <f t="shared" si="210"/>
        <v/>
      </c>
      <c r="B4469" t="str">
        <f t="shared" si="208"/>
        <v/>
      </c>
      <c r="C4469" t="str">
        <f t="shared" si="209"/>
        <v/>
      </c>
      <c r="D4469">
        <v>2026</v>
      </c>
      <c r="E4469" t="s">
        <v>10798</v>
      </c>
      <c r="F4469" t="s">
        <v>4713</v>
      </c>
      <c r="G4469" t="s">
        <v>37</v>
      </c>
      <c r="H4469" t="s">
        <v>64</v>
      </c>
      <c r="I4469">
        <v>0</v>
      </c>
      <c r="J4469">
        <v>0</v>
      </c>
      <c r="K4469" s="29">
        <v>9</v>
      </c>
      <c r="L4469">
        <v>2</v>
      </c>
      <c r="M4469">
        <v>0</v>
      </c>
      <c r="N4469">
        <v>0</v>
      </c>
      <c r="O4469">
        <v>0</v>
      </c>
      <c r="P4469">
        <v>0</v>
      </c>
      <c r="Q4469">
        <v>2</v>
      </c>
      <c r="R4469">
        <v>2</v>
      </c>
      <c r="S4469">
        <v>3</v>
      </c>
      <c r="T4469">
        <v>2</v>
      </c>
      <c r="U4469">
        <v>1</v>
      </c>
      <c r="V4469">
        <v>2</v>
      </c>
      <c r="W4469">
        <v>0</v>
      </c>
      <c r="X4469" s="2">
        <v>0.25</v>
      </c>
    </row>
    <row r="4470" spans="1:24" x14ac:dyDescent="0.25">
      <c r="A4470" t="str">
        <f t="shared" si="210"/>
        <v/>
      </c>
      <c r="B4470" t="str">
        <f t="shared" si="208"/>
        <v/>
      </c>
      <c r="C4470" t="str">
        <f t="shared" si="209"/>
        <v/>
      </c>
      <c r="D4470">
        <v>2026</v>
      </c>
      <c r="E4470" t="s">
        <v>10799</v>
      </c>
      <c r="F4470" t="s">
        <v>4713</v>
      </c>
      <c r="G4470" t="s">
        <v>37</v>
      </c>
      <c r="H4470" t="s">
        <v>64</v>
      </c>
      <c r="I4470">
        <v>1</v>
      </c>
      <c r="J4470">
        <v>3</v>
      </c>
      <c r="K4470" s="29">
        <v>9.58</v>
      </c>
      <c r="L4470">
        <v>12</v>
      </c>
      <c r="M4470">
        <v>4</v>
      </c>
      <c r="N4470">
        <v>0</v>
      </c>
      <c r="O4470">
        <v>0</v>
      </c>
      <c r="P4470">
        <v>0</v>
      </c>
      <c r="Q4470">
        <v>20.2</v>
      </c>
      <c r="R4470">
        <v>32</v>
      </c>
      <c r="S4470">
        <v>23</v>
      </c>
      <c r="T4470">
        <v>22</v>
      </c>
      <c r="U4470">
        <v>14</v>
      </c>
      <c r="V4470">
        <v>13</v>
      </c>
      <c r="W4470">
        <v>5</v>
      </c>
      <c r="X4470" s="2">
        <v>0.372</v>
      </c>
    </row>
    <row r="4471" spans="1:24" x14ac:dyDescent="0.25">
      <c r="A4471">
        <f t="shared" si="210"/>
        <v>1</v>
      </c>
      <c r="B4471" t="str">
        <f t="shared" si="208"/>
        <v/>
      </c>
      <c r="C4471" t="str">
        <f t="shared" si="209"/>
        <v/>
      </c>
      <c r="D4471">
        <v>2026</v>
      </c>
      <c r="E4471" t="s">
        <v>10800</v>
      </c>
      <c r="F4471" t="s">
        <v>4713</v>
      </c>
      <c r="G4471" t="s">
        <v>29</v>
      </c>
      <c r="H4471" t="s">
        <v>64</v>
      </c>
      <c r="I4471">
        <v>1</v>
      </c>
      <c r="J4471">
        <v>0</v>
      </c>
      <c r="K4471" s="29">
        <v>9.64</v>
      </c>
      <c r="L4471">
        <v>9</v>
      </c>
      <c r="M4471">
        <v>0</v>
      </c>
      <c r="N4471">
        <v>0</v>
      </c>
      <c r="O4471">
        <v>0</v>
      </c>
      <c r="P4471">
        <v>0</v>
      </c>
      <c r="Q4471">
        <v>9.1</v>
      </c>
      <c r="R4471">
        <v>11</v>
      </c>
      <c r="S4471">
        <v>12</v>
      </c>
      <c r="T4471">
        <v>10</v>
      </c>
      <c r="U4471">
        <v>12</v>
      </c>
      <c r="V4471">
        <v>10</v>
      </c>
      <c r="W4471">
        <v>0</v>
      </c>
      <c r="X4471" s="2">
        <v>0.28199999999999997</v>
      </c>
    </row>
    <row r="4472" spans="1:24" x14ac:dyDescent="0.25">
      <c r="A4472">
        <f t="shared" si="210"/>
        <v>1</v>
      </c>
      <c r="B4472" t="str">
        <f t="shared" si="208"/>
        <v/>
      </c>
      <c r="C4472" t="str">
        <f t="shared" si="209"/>
        <v/>
      </c>
      <c r="D4472">
        <v>2026</v>
      </c>
      <c r="E4472" t="s">
        <v>10801</v>
      </c>
      <c r="F4472" t="s">
        <v>4713</v>
      </c>
      <c r="G4472" t="s">
        <v>29</v>
      </c>
      <c r="H4472" t="s">
        <v>64</v>
      </c>
      <c r="I4472">
        <v>0</v>
      </c>
      <c r="J4472">
        <v>2</v>
      </c>
      <c r="K4472" s="29">
        <v>10.43</v>
      </c>
      <c r="L4472">
        <v>10</v>
      </c>
      <c r="M4472">
        <v>4</v>
      </c>
      <c r="N4472">
        <v>0</v>
      </c>
      <c r="O4472">
        <v>0</v>
      </c>
      <c r="P4472">
        <v>0</v>
      </c>
      <c r="Q4472">
        <v>14.2</v>
      </c>
      <c r="R4472">
        <v>27</v>
      </c>
      <c r="S4472">
        <v>19</v>
      </c>
      <c r="T4472">
        <v>17</v>
      </c>
      <c r="U4472">
        <v>8</v>
      </c>
      <c r="V4472">
        <v>7</v>
      </c>
      <c r="W4472">
        <v>2</v>
      </c>
      <c r="X4472" s="2">
        <v>0.375</v>
      </c>
    </row>
    <row r="4473" spans="1:24" x14ac:dyDescent="0.25">
      <c r="A4473" t="str">
        <f t="shared" si="210"/>
        <v/>
      </c>
      <c r="B4473" t="str">
        <f t="shared" si="208"/>
        <v/>
      </c>
      <c r="C4473" t="str">
        <f t="shared" si="209"/>
        <v/>
      </c>
      <c r="D4473">
        <v>2026</v>
      </c>
      <c r="E4473" t="s">
        <v>10802</v>
      </c>
      <c r="F4473" t="s">
        <v>4713</v>
      </c>
      <c r="G4473" t="s">
        <v>37</v>
      </c>
      <c r="H4473" t="s">
        <v>64</v>
      </c>
      <c r="I4473">
        <v>0</v>
      </c>
      <c r="J4473">
        <v>0</v>
      </c>
      <c r="K4473" s="29">
        <v>10.8</v>
      </c>
      <c r="L4473">
        <v>5</v>
      </c>
      <c r="M4473">
        <v>0</v>
      </c>
      <c r="N4473">
        <v>0</v>
      </c>
      <c r="O4473">
        <v>0</v>
      </c>
      <c r="P4473">
        <v>0</v>
      </c>
      <c r="Q4473">
        <v>5</v>
      </c>
      <c r="R4473">
        <v>9</v>
      </c>
      <c r="S4473">
        <v>6</v>
      </c>
      <c r="T4473">
        <v>6</v>
      </c>
      <c r="U4473">
        <v>3</v>
      </c>
      <c r="V4473">
        <v>5</v>
      </c>
      <c r="W4473">
        <v>1</v>
      </c>
      <c r="X4473" s="2">
        <v>0.39100000000000001</v>
      </c>
    </row>
    <row r="4474" spans="1:24" x14ac:dyDescent="0.25">
      <c r="A4474">
        <f t="shared" si="210"/>
        <v>1</v>
      </c>
      <c r="B4474" t="str">
        <f t="shared" si="208"/>
        <v/>
      </c>
      <c r="C4474" t="str">
        <f t="shared" si="209"/>
        <v/>
      </c>
      <c r="D4474">
        <v>2026</v>
      </c>
      <c r="E4474" t="s">
        <v>10803</v>
      </c>
      <c r="F4474" t="s">
        <v>4713</v>
      </c>
      <c r="G4474" t="s">
        <v>29</v>
      </c>
      <c r="H4474" t="s">
        <v>64</v>
      </c>
      <c r="I4474">
        <v>0</v>
      </c>
      <c r="J4474">
        <v>2</v>
      </c>
      <c r="K4474" s="29">
        <v>12.51</v>
      </c>
      <c r="L4474">
        <v>14</v>
      </c>
      <c r="M4474">
        <v>0</v>
      </c>
      <c r="N4474">
        <v>0</v>
      </c>
      <c r="O4474">
        <v>0</v>
      </c>
      <c r="P4474">
        <v>0</v>
      </c>
      <c r="Q4474">
        <v>13.2</v>
      </c>
      <c r="R4474">
        <v>24</v>
      </c>
      <c r="S4474">
        <v>19</v>
      </c>
      <c r="T4474">
        <v>19</v>
      </c>
      <c r="U4474">
        <v>9</v>
      </c>
      <c r="V4474">
        <v>11</v>
      </c>
      <c r="W4474">
        <v>7</v>
      </c>
      <c r="X4474" s="2">
        <v>0.41399999999999998</v>
      </c>
    </row>
    <row r="4475" spans="1:24" x14ac:dyDescent="0.25">
      <c r="A4475" t="str">
        <f t="shared" si="210"/>
        <v/>
      </c>
      <c r="B4475" t="str">
        <f t="shared" si="208"/>
        <v/>
      </c>
      <c r="C4475" t="str">
        <f t="shared" si="209"/>
        <v/>
      </c>
      <c r="D4475">
        <v>2026</v>
      </c>
      <c r="E4475" t="s">
        <v>10804</v>
      </c>
      <c r="F4475" t="s">
        <v>4713</v>
      </c>
      <c r="G4475" t="s">
        <v>37</v>
      </c>
      <c r="H4475" t="s">
        <v>64</v>
      </c>
      <c r="I4475">
        <v>0</v>
      </c>
      <c r="J4475">
        <v>0</v>
      </c>
      <c r="K4475" s="29">
        <v>54</v>
      </c>
      <c r="L4475">
        <v>1</v>
      </c>
      <c r="M4475">
        <v>0</v>
      </c>
      <c r="N4475">
        <v>0</v>
      </c>
      <c r="O4475">
        <v>0</v>
      </c>
      <c r="P4475">
        <v>0</v>
      </c>
      <c r="Q4475">
        <v>0.2</v>
      </c>
      <c r="R4475">
        <v>4</v>
      </c>
      <c r="S4475">
        <v>4</v>
      </c>
      <c r="T4475">
        <v>4</v>
      </c>
      <c r="U4475">
        <v>0</v>
      </c>
      <c r="V4475">
        <v>1</v>
      </c>
      <c r="W4475">
        <v>1</v>
      </c>
      <c r="X4475" s="2">
        <v>0.66700000000000004</v>
      </c>
    </row>
    <row r="4476" spans="1:24" x14ac:dyDescent="0.25">
      <c r="A4476" t="str">
        <f t="shared" si="210"/>
        <v/>
      </c>
      <c r="B4476" t="str">
        <f t="shared" si="208"/>
        <v/>
      </c>
      <c r="C4476">
        <f t="shared" si="209"/>
        <v>1</v>
      </c>
      <c r="D4476">
        <v>2026</v>
      </c>
      <c r="E4476" t="s">
        <v>6578</v>
      </c>
      <c r="F4476" t="s">
        <v>4731</v>
      </c>
      <c r="G4476" t="s">
        <v>37</v>
      </c>
      <c r="H4476" t="s">
        <v>64</v>
      </c>
      <c r="I4476">
        <v>2</v>
      </c>
      <c r="J4476">
        <v>6</v>
      </c>
      <c r="K4476" s="29">
        <v>5.08</v>
      </c>
      <c r="L4476">
        <v>14</v>
      </c>
      <c r="M4476">
        <v>9</v>
      </c>
      <c r="N4476">
        <v>0</v>
      </c>
      <c r="O4476">
        <v>0</v>
      </c>
      <c r="P4476">
        <v>0</v>
      </c>
      <c r="Q4476">
        <v>62</v>
      </c>
      <c r="R4476">
        <v>70</v>
      </c>
      <c r="S4476">
        <v>42</v>
      </c>
      <c r="T4476">
        <v>35</v>
      </c>
      <c r="U4476">
        <v>31</v>
      </c>
      <c r="V4476">
        <v>42</v>
      </c>
      <c r="W4476">
        <v>7</v>
      </c>
      <c r="X4476" s="2">
        <v>0.29199999999999998</v>
      </c>
    </row>
    <row r="4477" spans="1:24" x14ac:dyDescent="0.25">
      <c r="A4477">
        <f t="shared" si="210"/>
        <v>1</v>
      </c>
      <c r="B4477" t="str">
        <f t="shared" si="208"/>
        <v/>
      </c>
      <c r="C4477" t="str">
        <f t="shared" si="209"/>
        <v/>
      </c>
      <c r="D4477">
        <v>2026</v>
      </c>
      <c r="E4477" t="s">
        <v>10805</v>
      </c>
      <c r="F4477" t="s">
        <v>4731</v>
      </c>
      <c r="G4477" t="s">
        <v>29</v>
      </c>
      <c r="H4477" t="s">
        <v>64</v>
      </c>
      <c r="I4477">
        <v>0</v>
      </c>
      <c r="J4477">
        <v>0</v>
      </c>
      <c r="K4477" s="29">
        <v>0</v>
      </c>
      <c r="L4477">
        <v>2</v>
      </c>
      <c r="M4477">
        <v>0</v>
      </c>
      <c r="N4477">
        <v>0</v>
      </c>
      <c r="O4477">
        <v>0</v>
      </c>
      <c r="P4477">
        <v>0</v>
      </c>
      <c r="Q4477">
        <v>1.1000000000000001</v>
      </c>
      <c r="R4477">
        <v>1</v>
      </c>
      <c r="S4477">
        <v>0</v>
      </c>
      <c r="T4477">
        <v>0</v>
      </c>
      <c r="U4477">
        <v>4</v>
      </c>
      <c r="V4477">
        <v>2</v>
      </c>
      <c r="W4477">
        <v>0</v>
      </c>
      <c r="X4477" s="2">
        <v>0.25</v>
      </c>
    </row>
    <row r="4478" spans="1:24" x14ac:dyDescent="0.25">
      <c r="A4478">
        <f t="shared" si="210"/>
        <v>1</v>
      </c>
      <c r="B4478" t="str">
        <f t="shared" si="208"/>
        <v/>
      </c>
      <c r="C4478" t="str">
        <f t="shared" si="209"/>
        <v/>
      </c>
      <c r="D4478">
        <v>2026</v>
      </c>
      <c r="E4478" t="s">
        <v>10806</v>
      </c>
      <c r="F4478" t="s">
        <v>4731</v>
      </c>
      <c r="G4478" t="s">
        <v>29</v>
      </c>
      <c r="H4478" t="s">
        <v>64</v>
      </c>
      <c r="I4478">
        <v>0</v>
      </c>
      <c r="J4478">
        <v>0</v>
      </c>
      <c r="K4478" s="29">
        <v>3.6</v>
      </c>
      <c r="L4478">
        <v>2</v>
      </c>
      <c r="M4478">
        <v>2</v>
      </c>
      <c r="N4478">
        <v>0</v>
      </c>
      <c r="O4478">
        <v>0</v>
      </c>
      <c r="P4478">
        <v>0</v>
      </c>
      <c r="Q4478">
        <v>5</v>
      </c>
      <c r="R4478">
        <v>5</v>
      </c>
      <c r="S4478">
        <v>4</v>
      </c>
      <c r="T4478">
        <v>2</v>
      </c>
      <c r="U4478">
        <v>2</v>
      </c>
      <c r="V4478">
        <v>3</v>
      </c>
      <c r="W4478">
        <v>1</v>
      </c>
      <c r="X4478" s="2">
        <v>0.27800000000000002</v>
      </c>
    </row>
    <row r="4479" spans="1:24" x14ac:dyDescent="0.25">
      <c r="A4479">
        <f t="shared" si="210"/>
        <v>1</v>
      </c>
      <c r="B4479" t="str">
        <f t="shared" si="208"/>
        <v/>
      </c>
      <c r="C4479" t="str">
        <f t="shared" si="209"/>
        <v/>
      </c>
      <c r="D4479">
        <v>2026</v>
      </c>
      <c r="E4479" t="s">
        <v>10807</v>
      </c>
      <c r="F4479" t="s">
        <v>4731</v>
      </c>
      <c r="G4479" t="s">
        <v>29</v>
      </c>
      <c r="H4479" t="s">
        <v>64</v>
      </c>
      <c r="I4479">
        <v>2</v>
      </c>
      <c r="J4479">
        <v>0</v>
      </c>
      <c r="K4479" s="29">
        <v>3.71</v>
      </c>
      <c r="L4479">
        <v>8</v>
      </c>
      <c r="M4479">
        <v>4</v>
      </c>
      <c r="N4479">
        <v>0</v>
      </c>
      <c r="O4479">
        <v>0</v>
      </c>
      <c r="P4479">
        <v>0</v>
      </c>
      <c r="Q4479">
        <v>17</v>
      </c>
      <c r="R4479">
        <v>12</v>
      </c>
      <c r="S4479">
        <v>9</v>
      </c>
      <c r="T4479">
        <v>7</v>
      </c>
      <c r="U4479">
        <v>14</v>
      </c>
      <c r="V4479">
        <v>12</v>
      </c>
      <c r="W4479">
        <v>9</v>
      </c>
      <c r="X4479" s="2">
        <v>0.20300000000000001</v>
      </c>
    </row>
    <row r="4480" spans="1:24" x14ac:dyDescent="0.25">
      <c r="A4480">
        <f t="shared" si="210"/>
        <v>1</v>
      </c>
      <c r="B4480" t="str">
        <f t="shared" si="208"/>
        <v/>
      </c>
      <c r="C4480" t="str">
        <f t="shared" si="209"/>
        <v/>
      </c>
      <c r="D4480">
        <v>2026</v>
      </c>
      <c r="E4480" t="s">
        <v>10808</v>
      </c>
      <c r="F4480" t="s">
        <v>4731</v>
      </c>
      <c r="G4480" t="s">
        <v>29</v>
      </c>
      <c r="H4480" t="s">
        <v>64</v>
      </c>
      <c r="I4480">
        <v>3</v>
      </c>
      <c r="J4480">
        <v>1</v>
      </c>
      <c r="K4480" s="29">
        <v>3.81</v>
      </c>
      <c r="L4480">
        <v>18</v>
      </c>
      <c r="M4480">
        <v>1</v>
      </c>
      <c r="N4480">
        <v>0</v>
      </c>
      <c r="O4480">
        <v>0</v>
      </c>
      <c r="P4480">
        <v>1</v>
      </c>
      <c r="Q4480">
        <v>26</v>
      </c>
      <c r="R4480">
        <v>25</v>
      </c>
      <c r="S4480">
        <v>14</v>
      </c>
      <c r="T4480">
        <v>11</v>
      </c>
      <c r="U4480">
        <v>10</v>
      </c>
      <c r="V4480">
        <v>27</v>
      </c>
      <c r="W4480">
        <v>6</v>
      </c>
      <c r="X4480" s="2">
        <v>0.255</v>
      </c>
    </row>
    <row r="4481" spans="1:24" x14ac:dyDescent="0.25">
      <c r="A4481">
        <f t="shared" si="210"/>
        <v>1</v>
      </c>
      <c r="B4481" t="str">
        <f t="shared" si="208"/>
        <v/>
      </c>
      <c r="C4481" t="str">
        <f t="shared" si="209"/>
        <v/>
      </c>
      <c r="D4481">
        <v>2026</v>
      </c>
      <c r="E4481" t="s">
        <v>10809</v>
      </c>
      <c r="F4481" t="s">
        <v>4731</v>
      </c>
      <c r="G4481" t="s">
        <v>29</v>
      </c>
      <c r="H4481" t="s">
        <v>64</v>
      </c>
      <c r="I4481">
        <v>5</v>
      </c>
      <c r="J4481">
        <v>0</v>
      </c>
      <c r="K4481" s="29">
        <v>4.1500000000000004</v>
      </c>
      <c r="L4481">
        <v>20</v>
      </c>
      <c r="M4481">
        <v>1</v>
      </c>
      <c r="N4481">
        <v>1</v>
      </c>
      <c r="O4481">
        <v>0</v>
      </c>
      <c r="P4481">
        <v>3</v>
      </c>
      <c r="Q4481">
        <v>43.1</v>
      </c>
      <c r="R4481">
        <v>37</v>
      </c>
      <c r="S4481">
        <v>22</v>
      </c>
      <c r="T4481">
        <v>20</v>
      </c>
      <c r="U4481">
        <v>21</v>
      </c>
      <c r="V4481">
        <v>37</v>
      </c>
      <c r="W4481">
        <v>5</v>
      </c>
      <c r="X4481" s="2">
        <v>0.24</v>
      </c>
    </row>
    <row r="4482" spans="1:24" x14ac:dyDescent="0.25">
      <c r="A4482">
        <f t="shared" si="210"/>
        <v>1</v>
      </c>
      <c r="B4482" t="str">
        <f t="shared" ref="B4482:B4545" si="211">IF(COUNTIFS(Draft_Player,$E4482),COUNTIFS(Draft_Player,$E4482),"")</f>
        <v/>
      </c>
      <c r="C4482" t="str">
        <f t="shared" ref="C4482:C4545" si="212">IF(COUNTIFS(Transfers_Player,$E4482),COUNTIFS(Transfers_Player,$E4482),"")</f>
        <v/>
      </c>
      <c r="D4482">
        <v>2026</v>
      </c>
      <c r="E4482" t="s">
        <v>10810</v>
      </c>
      <c r="F4482" t="s">
        <v>4731</v>
      </c>
      <c r="G4482" t="s">
        <v>29</v>
      </c>
      <c r="H4482" t="s">
        <v>64</v>
      </c>
      <c r="I4482">
        <v>1</v>
      </c>
      <c r="J4482">
        <v>0</v>
      </c>
      <c r="K4482" s="29">
        <v>4.82</v>
      </c>
      <c r="L4482">
        <v>11</v>
      </c>
      <c r="M4482">
        <v>0</v>
      </c>
      <c r="N4482">
        <v>0</v>
      </c>
      <c r="O4482">
        <v>0</v>
      </c>
      <c r="P4482">
        <v>0</v>
      </c>
      <c r="Q4482">
        <v>9.1</v>
      </c>
      <c r="R4482">
        <v>14</v>
      </c>
      <c r="S4482">
        <v>5</v>
      </c>
      <c r="T4482">
        <v>5</v>
      </c>
      <c r="U4482">
        <v>8</v>
      </c>
      <c r="V4482">
        <v>14</v>
      </c>
      <c r="W4482">
        <v>0</v>
      </c>
      <c r="X4482" s="2">
        <v>0.35</v>
      </c>
    </row>
    <row r="4483" spans="1:24" x14ac:dyDescent="0.25">
      <c r="A4483" t="str">
        <f t="shared" si="210"/>
        <v/>
      </c>
      <c r="B4483" t="str">
        <f t="shared" si="211"/>
        <v/>
      </c>
      <c r="C4483">
        <f t="shared" si="212"/>
        <v>1</v>
      </c>
      <c r="D4483">
        <v>2026</v>
      </c>
      <c r="E4483" t="s">
        <v>7069</v>
      </c>
      <c r="F4483" t="s">
        <v>4731</v>
      </c>
      <c r="G4483" t="s">
        <v>37</v>
      </c>
      <c r="H4483" t="s">
        <v>64</v>
      </c>
      <c r="I4483">
        <v>0</v>
      </c>
      <c r="J4483">
        <v>0</v>
      </c>
      <c r="K4483" s="29">
        <v>4.91</v>
      </c>
      <c r="L4483">
        <v>5</v>
      </c>
      <c r="M4483">
        <v>0</v>
      </c>
      <c r="N4483">
        <v>0</v>
      </c>
      <c r="O4483">
        <v>0</v>
      </c>
      <c r="P4483">
        <v>0</v>
      </c>
      <c r="Q4483">
        <v>7.1</v>
      </c>
      <c r="R4483">
        <v>6</v>
      </c>
      <c r="S4483">
        <v>4</v>
      </c>
      <c r="T4483">
        <v>4</v>
      </c>
      <c r="U4483">
        <v>4</v>
      </c>
      <c r="V4483">
        <v>3</v>
      </c>
      <c r="W4483">
        <v>1</v>
      </c>
      <c r="X4483" s="2">
        <v>0.23100000000000001</v>
      </c>
    </row>
    <row r="4484" spans="1:24" x14ac:dyDescent="0.25">
      <c r="A4484">
        <f t="shared" si="210"/>
        <v>1</v>
      </c>
      <c r="B4484" t="str">
        <f t="shared" si="211"/>
        <v/>
      </c>
      <c r="C4484" t="str">
        <f t="shared" si="212"/>
        <v/>
      </c>
      <c r="D4484">
        <v>2026</v>
      </c>
      <c r="E4484" t="s">
        <v>10811</v>
      </c>
      <c r="F4484" t="s">
        <v>4731</v>
      </c>
      <c r="G4484" t="s">
        <v>32</v>
      </c>
      <c r="H4484" t="s">
        <v>64</v>
      </c>
      <c r="I4484">
        <v>1</v>
      </c>
      <c r="J4484">
        <v>1</v>
      </c>
      <c r="K4484" s="29">
        <v>5.04</v>
      </c>
      <c r="L4484">
        <v>16</v>
      </c>
      <c r="M4484">
        <v>1</v>
      </c>
      <c r="N4484">
        <v>0</v>
      </c>
      <c r="O4484">
        <v>0</v>
      </c>
      <c r="P4484">
        <v>0</v>
      </c>
      <c r="Q4484">
        <v>25</v>
      </c>
      <c r="R4484">
        <v>25</v>
      </c>
      <c r="S4484">
        <v>16</v>
      </c>
      <c r="T4484">
        <v>14</v>
      </c>
      <c r="U4484">
        <v>17</v>
      </c>
      <c r="V4484">
        <v>16</v>
      </c>
      <c r="W4484">
        <v>3</v>
      </c>
      <c r="X4484" s="2">
        <v>0.26900000000000002</v>
      </c>
    </row>
    <row r="4485" spans="1:24" x14ac:dyDescent="0.25">
      <c r="A4485" t="str">
        <f t="shared" si="210"/>
        <v/>
      </c>
      <c r="B4485" t="str">
        <f t="shared" si="211"/>
        <v/>
      </c>
      <c r="C4485" t="str">
        <f t="shared" si="212"/>
        <v/>
      </c>
      <c r="D4485">
        <v>2026</v>
      </c>
      <c r="E4485" t="s">
        <v>10812</v>
      </c>
      <c r="F4485" t="s">
        <v>4731</v>
      </c>
      <c r="G4485" t="s">
        <v>24</v>
      </c>
      <c r="H4485" t="s">
        <v>64</v>
      </c>
      <c r="I4485">
        <v>0</v>
      </c>
      <c r="J4485">
        <v>4</v>
      </c>
      <c r="K4485" s="29">
        <v>5.31</v>
      </c>
      <c r="L4485">
        <v>19</v>
      </c>
      <c r="M4485">
        <v>0</v>
      </c>
      <c r="N4485">
        <v>0</v>
      </c>
      <c r="O4485">
        <v>0</v>
      </c>
      <c r="P4485">
        <v>5</v>
      </c>
      <c r="Q4485">
        <v>42.1</v>
      </c>
      <c r="R4485">
        <v>45</v>
      </c>
      <c r="S4485">
        <v>28</v>
      </c>
      <c r="T4485">
        <v>25</v>
      </c>
      <c r="U4485">
        <v>22</v>
      </c>
      <c r="V4485">
        <v>26</v>
      </c>
      <c r="W4485">
        <v>2</v>
      </c>
      <c r="X4485" s="2">
        <v>0.28100000000000003</v>
      </c>
    </row>
    <row r="4486" spans="1:24" x14ac:dyDescent="0.25">
      <c r="A4486" t="str">
        <f t="shared" si="210"/>
        <v/>
      </c>
      <c r="B4486" t="str">
        <f t="shared" si="211"/>
        <v/>
      </c>
      <c r="C4486">
        <f t="shared" si="212"/>
        <v>2</v>
      </c>
      <c r="D4486">
        <v>2026</v>
      </c>
      <c r="E4486" t="s">
        <v>5781</v>
      </c>
      <c r="F4486" t="s">
        <v>4731</v>
      </c>
      <c r="G4486" t="s">
        <v>37</v>
      </c>
      <c r="H4486" t="s">
        <v>64</v>
      </c>
      <c r="I4486">
        <v>0</v>
      </c>
      <c r="J4486">
        <v>0</v>
      </c>
      <c r="K4486" s="29">
        <v>5.4</v>
      </c>
      <c r="L4486">
        <v>3</v>
      </c>
      <c r="M4486">
        <v>0</v>
      </c>
      <c r="N4486">
        <v>0</v>
      </c>
      <c r="O4486">
        <v>0</v>
      </c>
      <c r="P4486">
        <v>0</v>
      </c>
      <c r="Q4486">
        <v>1.2</v>
      </c>
      <c r="R4486">
        <v>2</v>
      </c>
      <c r="S4486">
        <v>2</v>
      </c>
      <c r="T4486">
        <v>1</v>
      </c>
      <c r="U4486">
        <v>3</v>
      </c>
      <c r="V4486">
        <v>2</v>
      </c>
      <c r="W4486">
        <v>1</v>
      </c>
      <c r="X4486" s="2">
        <v>0.28599999999999998</v>
      </c>
    </row>
    <row r="4487" spans="1:24" x14ac:dyDescent="0.25">
      <c r="A4487" t="str">
        <f t="shared" si="210"/>
        <v/>
      </c>
      <c r="B4487" t="str">
        <f t="shared" si="211"/>
        <v/>
      </c>
      <c r="C4487" t="str">
        <f t="shared" si="212"/>
        <v/>
      </c>
      <c r="D4487">
        <v>2026</v>
      </c>
      <c r="E4487" t="s">
        <v>10813</v>
      </c>
      <c r="F4487" t="s">
        <v>4731</v>
      </c>
      <c r="G4487" t="s">
        <v>37</v>
      </c>
      <c r="H4487" t="s">
        <v>64</v>
      </c>
      <c r="I4487">
        <v>1</v>
      </c>
      <c r="J4487">
        <v>1</v>
      </c>
      <c r="K4487" s="29">
        <v>5.82</v>
      </c>
      <c r="L4487">
        <v>14</v>
      </c>
      <c r="M4487">
        <v>0</v>
      </c>
      <c r="N4487">
        <v>0</v>
      </c>
      <c r="O4487">
        <v>0</v>
      </c>
      <c r="P4487">
        <v>0</v>
      </c>
      <c r="Q4487">
        <v>21.2</v>
      </c>
      <c r="R4487">
        <v>19</v>
      </c>
      <c r="S4487">
        <v>15</v>
      </c>
      <c r="T4487">
        <v>14</v>
      </c>
      <c r="U4487">
        <v>16</v>
      </c>
      <c r="V4487">
        <v>15</v>
      </c>
      <c r="W4487">
        <v>1</v>
      </c>
      <c r="X4487" s="2">
        <v>0.247</v>
      </c>
    </row>
    <row r="4488" spans="1:24" x14ac:dyDescent="0.25">
      <c r="A4488">
        <f t="shared" si="210"/>
        <v>1</v>
      </c>
      <c r="B4488" t="str">
        <f t="shared" si="211"/>
        <v/>
      </c>
      <c r="C4488" t="str">
        <f t="shared" si="212"/>
        <v/>
      </c>
      <c r="D4488">
        <v>2026</v>
      </c>
      <c r="E4488" t="s">
        <v>4737</v>
      </c>
      <c r="F4488" t="s">
        <v>4731</v>
      </c>
      <c r="G4488" t="s">
        <v>29</v>
      </c>
      <c r="H4488" t="s">
        <v>64</v>
      </c>
      <c r="I4488">
        <v>0</v>
      </c>
      <c r="J4488">
        <v>0</v>
      </c>
      <c r="K4488" s="29">
        <v>6.23</v>
      </c>
      <c r="L4488">
        <v>4</v>
      </c>
      <c r="M4488">
        <v>1</v>
      </c>
      <c r="N4488">
        <v>0</v>
      </c>
      <c r="O4488">
        <v>0</v>
      </c>
      <c r="P4488">
        <v>0</v>
      </c>
      <c r="Q4488">
        <v>4.0999999999999996</v>
      </c>
      <c r="R4488">
        <v>5</v>
      </c>
      <c r="S4488">
        <v>4</v>
      </c>
      <c r="T4488">
        <v>3</v>
      </c>
      <c r="U4488">
        <v>1</v>
      </c>
      <c r="V4488">
        <v>4</v>
      </c>
      <c r="W4488">
        <v>0</v>
      </c>
      <c r="X4488" s="2">
        <v>0.29399999999999998</v>
      </c>
    </row>
    <row r="4489" spans="1:24" x14ac:dyDescent="0.25">
      <c r="A4489" t="str">
        <f t="shared" si="210"/>
        <v/>
      </c>
      <c r="B4489" t="str">
        <f t="shared" si="211"/>
        <v/>
      </c>
      <c r="C4489" t="str">
        <f t="shared" si="212"/>
        <v/>
      </c>
      <c r="D4489">
        <v>2026</v>
      </c>
      <c r="E4489" t="s">
        <v>10814</v>
      </c>
      <c r="F4489" t="s">
        <v>4731</v>
      </c>
      <c r="G4489" t="s">
        <v>37</v>
      </c>
      <c r="H4489" t="s">
        <v>64</v>
      </c>
      <c r="I4489">
        <v>0</v>
      </c>
      <c r="J4489">
        <v>0</v>
      </c>
      <c r="K4489" s="29">
        <v>6.35</v>
      </c>
      <c r="L4489">
        <v>7</v>
      </c>
      <c r="M4489">
        <v>0</v>
      </c>
      <c r="N4489">
        <v>0</v>
      </c>
      <c r="O4489">
        <v>0</v>
      </c>
      <c r="P4489">
        <v>0</v>
      </c>
      <c r="Q4489">
        <v>5.2</v>
      </c>
      <c r="R4489">
        <v>5</v>
      </c>
      <c r="S4489">
        <v>6</v>
      </c>
      <c r="T4489">
        <v>4</v>
      </c>
      <c r="U4489">
        <v>12</v>
      </c>
      <c r="V4489">
        <v>5</v>
      </c>
      <c r="W4489">
        <v>1</v>
      </c>
      <c r="X4489" s="2">
        <v>0.25</v>
      </c>
    </row>
    <row r="4490" spans="1:24" x14ac:dyDescent="0.25">
      <c r="A4490" t="str">
        <f t="shared" si="210"/>
        <v/>
      </c>
      <c r="B4490" t="str">
        <f t="shared" si="211"/>
        <v/>
      </c>
      <c r="C4490" t="str">
        <f t="shared" si="212"/>
        <v/>
      </c>
      <c r="D4490">
        <v>2026</v>
      </c>
      <c r="E4490" t="s">
        <v>10815</v>
      </c>
      <c r="F4490" t="s">
        <v>4731</v>
      </c>
      <c r="G4490" t="s">
        <v>37</v>
      </c>
      <c r="H4490" t="s">
        <v>64</v>
      </c>
      <c r="I4490">
        <v>1</v>
      </c>
      <c r="J4490">
        <v>3</v>
      </c>
      <c r="K4490" s="29">
        <v>6.55</v>
      </c>
      <c r="L4490">
        <v>16</v>
      </c>
      <c r="M4490">
        <v>4</v>
      </c>
      <c r="N4490">
        <v>0</v>
      </c>
      <c r="O4490">
        <v>0</v>
      </c>
      <c r="P4490">
        <v>0</v>
      </c>
      <c r="Q4490">
        <v>34.1</v>
      </c>
      <c r="R4490">
        <v>40</v>
      </c>
      <c r="S4490">
        <v>27</v>
      </c>
      <c r="T4490">
        <v>25</v>
      </c>
      <c r="U4490">
        <v>20</v>
      </c>
      <c r="V4490">
        <v>34</v>
      </c>
      <c r="W4490">
        <v>6</v>
      </c>
      <c r="X4490" s="2">
        <v>0.30299999999999999</v>
      </c>
    </row>
    <row r="4491" spans="1:24" x14ac:dyDescent="0.25">
      <c r="A4491" t="str">
        <f t="shared" si="210"/>
        <v/>
      </c>
      <c r="B4491" t="str">
        <f t="shared" si="211"/>
        <v/>
      </c>
      <c r="C4491" t="str">
        <f t="shared" si="212"/>
        <v/>
      </c>
      <c r="D4491">
        <v>2026</v>
      </c>
      <c r="E4491" t="s">
        <v>10816</v>
      </c>
      <c r="F4491" t="s">
        <v>4731</v>
      </c>
      <c r="G4491" t="s">
        <v>47</v>
      </c>
      <c r="H4491" t="s">
        <v>64</v>
      </c>
      <c r="I4491">
        <v>2</v>
      </c>
      <c r="J4491">
        <v>3</v>
      </c>
      <c r="K4491" s="29">
        <v>6.89</v>
      </c>
      <c r="L4491">
        <v>14</v>
      </c>
      <c r="M4491">
        <v>9</v>
      </c>
      <c r="N4491">
        <v>0</v>
      </c>
      <c r="O4491">
        <v>0</v>
      </c>
      <c r="P4491">
        <v>0</v>
      </c>
      <c r="Q4491">
        <v>47</v>
      </c>
      <c r="R4491">
        <v>48</v>
      </c>
      <c r="S4491">
        <v>42</v>
      </c>
      <c r="T4491">
        <v>36</v>
      </c>
      <c r="U4491">
        <v>35</v>
      </c>
      <c r="V4491">
        <v>46</v>
      </c>
      <c r="W4491">
        <v>13</v>
      </c>
      <c r="X4491" s="2">
        <v>0.27300000000000002</v>
      </c>
    </row>
    <row r="4492" spans="1:24" x14ac:dyDescent="0.25">
      <c r="A4492">
        <f t="shared" si="210"/>
        <v>1</v>
      </c>
      <c r="B4492" t="str">
        <f t="shared" si="211"/>
        <v/>
      </c>
      <c r="C4492" t="str">
        <f t="shared" si="212"/>
        <v/>
      </c>
      <c r="D4492">
        <v>2026</v>
      </c>
      <c r="E4492" t="s">
        <v>10817</v>
      </c>
      <c r="F4492" t="s">
        <v>4731</v>
      </c>
      <c r="G4492" t="s">
        <v>29</v>
      </c>
      <c r="H4492" t="s">
        <v>64</v>
      </c>
      <c r="I4492">
        <v>0</v>
      </c>
      <c r="J4492">
        <v>0</v>
      </c>
      <c r="K4492" s="29">
        <v>7.27</v>
      </c>
      <c r="L4492">
        <v>7</v>
      </c>
      <c r="M4492">
        <v>0</v>
      </c>
      <c r="N4492">
        <v>0</v>
      </c>
      <c r="O4492">
        <v>0</v>
      </c>
      <c r="P4492">
        <v>0</v>
      </c>
      <c r="Q4492">
        <v>8.1999999999999993</v>
      </c>
      <c r="R4492">
        <v>10</v>
      </c>
      <c r="S4492">
        <v>8</v>
      </c>
      <c r="T4492">
        <v>7</v>
      </c>
      <c r="U4492">
        <v>3</v>
      </c>
      <c r="V4492">
        <v>6</v>
      </c>
      <c r="W4492">
        <v>2</v>
      </c>
      <c r="X4492" s="2">
        <v>0.29399999999999998</v>
      </c>
    </row>
    <row r="4493" spans="1:24" x14ac:dyDescent="0.25">
      <c r="A4493">
        <f t="shared" si="210"/>
        <v>1</v>
      </c>
      <c r="B4493" t="str">
        <f t="shared" si="211"/>
        <v/>
      </c>
      <c r="C4493" t="str">
        <f t="shared" si="212"/>
        <v/>
      </c>
      <c r="D4493">
        <v>2026</v>
      </c>
      <c r="E4493" t="s">
        <v>10818</v>
      </c>
      <c r="F4493" t="s">
        <v>4731</v>
      </c>
      <c r="G4493" t="s">
        <v>29</v>
      </c>
      <c r="H4493" t="s">
        <v>64</v>
      </c>
      <c r="I4493">
        <v>0</v>
      </c>
      <c r="J4493">
        <v>1</v>
      </c>
      <c r="K4493" s="29">
        <v>7.56</v>
      </c>
      <c r="L4493">
        <v>9</v>
      </c>
      <c r="M4493">
        <v>0</v>
      </c>
      <c r="N4493">
        <v>0</v>
      </c>
      <c r="O4493">
        <v>0</v>
      </c>
      <c r="P4493">
        <v>0</v>
      </c>
      <c r="Q4493">
        <v>8.1</v>
      </c>
      <c r="R4493">
        <v>4</v>
      </c>
      <c r="S4493">
        <v>9</v>
      </c>
      <c r="T4493">
        <v>7</v>
      </c>
      <c r="U4493">
        <v>10</v>
      </c>
      <c r="V4493">
        <v>11</v>
      </c>
      <c r="W4493">
        <v>6</v>
      </c>
      <c r="X4493" s="2">
        <v>0.13800000000000001</v>
      </c>
    </row>
    <row r="4494" spans="1:24" x14ac:dyDescent="0.25">
      <c r="A4494" t="str">
        <f t="shared" si="210"/>
        <v/>
      </c>
      <c r="B4494" t="str">
        <f t="shared" si="211"/>
        <v/>
      </c>
      <c r="C4494">
        <f t="shared" si="212"/>
        <v>1</v>
      </c>
      <c r="D4494">
        <v>2026</v>
      </c>
      <c r="E4494" t="s">
        <v>6697</v>
      </c>
      <c r="F4494" t="s">
        <v>4731</v>
      </c>
      <c r="G4494" t="s">
        <v>37</v>
      </c>
      <c r="H4494" t="s">
        <v>64</v>
      </c>
      <c r="I4494">
        <v>6</v>
      </c>
      <c r="J4494">
        <v>3</v>
      </c>
      <c r="K4494" s="29">
        <v>7.98</v>
      </c>
      <c r="L4494">
        <v>13</v>
      </c>
      <c r="M4494">
        <v>12</v>
      </c>
      <c r="N4494">
        <v>0</v>
      </c>
      <c r="O4494">
        <v>0</v>
      </c>
      <c r="P4494">
        <v>0</v>
      </c>
      <c r="Q4494">
        <v>53</v>
      </c>
      <c r="R4494">
        <v>72</v>
      </c>
      <c r="S4494">
        <v>52</v>
      </c>
      <c r="T4494">
        <v>47</v>
      </c>
      <c r="U4494">
        <v>29</v>
      </c>
      <c r="V4494">
        <v>48</v>
      </c>
      <c r="W4494">
        <v>4</v>
      </c>
      <c r="X4494" s="2">
        <v>0.32600000000000001</v>
      </c>
    </row>
    <row r="4495" spans="1:24" x14ac:dyDescent="0.25">
      <c r="A4495" t="str">
        <f t="shared" si="210"/>
        <v/>
      </c>
      <c r="B4495" t="str">
        <f t="shared" si="211"/>
        <v/>
      </c>
      <c r="C4495">
        <f t="shared" si="212"/>
        <v>1</v>
      </c>
      <c r="D4495">
        <v>2026</v>
      </c>
      <c r="E4495" t="s">
        <v>7067</v>
      </c>
      <c r="F4495" t="s">
        <v>4731</v>
      </c>
      <c r="G4495" t="s">
        <v>37</v>
      </c>
      <c r="H4495" t="s">
        <v>64</v>
      </c>
      <c r="I4495">
        <v>0</v>
      </c>
      <c r="J4495">
        <v>5</v>
      </c>
      <c r="K4495" s="29">
        <v>8.66</v>
      </c>
      <c r="L4495">
        <v>12</v>
      </c>
      <c r="M4495">
        <v>9</v>
      </c>
      <c r="N4495">
        <v>0</v>
      </c>
      <c r="O4495">
        <v>0</v>
      </c>
      <c r="P4495">
        <v>0</v>
      </c>
      <c r="Q4495">
        <v>35.1</v>
      </c>
      <c r="R4495">
        <v>40</v>
      </c>
      <c r="S4495">
        <v>36</v>
      </c>
      <c r="T4495">
        <v>34</v>
      </c>
      <c r="U4495">
        <v>19</v>
      </c>
      <c r="V4495">
        <v>26</v>
      </c>
      <c r="W4495">
        <v>7</v>
      </c>
      <c r="X4495" s="2">
        <v>0.28799999999999998</v>
      </c>
    </row>
    <row r="4496" spans="1:24" x14ac:dyDescent="0.25">
      <c r="A4496">
        <f t="shared" si="210"/>
        <v>1</v>
      </c>
      <c r="B4496" t="str">
        <f t="shared" si="211"/>
        <v/>
      </c>
      <c r="C4496" t="str">
        <f t="shared" si="212"/>
        <v/>
      </c>
      <c r="D4496">
        <v>2026</v>
      </c>
      <c r="E4496" t="s">
        <v>10819</v>
      </c>
      <c r="F4496" t="s">
        <v>4731</v>
      </c>
      <c r="G4496" t="s">
        <v>29</v>
      </c>
      <c r="H4496" t="s">
        <v>64</v>
      </c>
      <c r="I4496">
        <v>0</v>
      </c>
      <c r="J4496">
        <v>1</v>
      </c>
      <c r="K4496" s="29">
        <v>12</v>
      </c>
      <c r="L4496">
        <v>6</v>
      </c>
      <c r="M4496">
        <v>0</v>
      </c>
      <c r="N4496">
        <v>0</v>
      </c>
      <c r="O4496">
        <v>0</v>
      </c>
      <c r="P4496">
        <v>0</v>
      </c>
      <c r="Q4496">
        <v>6</v>
      </c>
      <c r="R4496">
        <v>10</v>
      </c>
      <c r="S4496">
        <v>9</v>
      </c>
      <c r="T4496">
        <v>8</v>
      </c>
      <c r="U4496">
        <v>5</v>
      </c>
      <c r="V4496">
        <v>5</v>
      </c>
      <c r="W4496">
        <v>0</v>
      </c>
      <c r="X4496" s="2">
        <v>0.37</v>
      </c>
    </row>
    <row r="4497" spans="1:24" x14ac:dyDescent="0.25">
      <c r="A4497" t="str">
        <f t="shared" si="210"/>
        <v/>
      </c>
      <c r="B4497" t="str">
        <f t="shared" si="211"/>
        <v/>
      </c>
      <c r="C4497">
        <f t="shared" si="212"/>
        <v>1</v>
      </c>
      <c r="D4497">
        <v>2026</v>
      </c>
      <c r="E4497" t="s">
        <v>4743</v>
      </c>
      <c r="F4497" t="s">
        <v>4731</v>
      </c>
      <c r="G4497" t="s">
        <v>37</v>
      </c>
      <c r="H4497" t="s">
        <v>64</v>
      </c>
      <c r="I4497">
        <v>0</v>
      </c>
      <c r="J4497">
        <v>0</v>
      </c>
      <c r="K4497" s="29">
        <v>18</v>
      </c>
      <c r="L4497">
        <v>1</v>
      </c>
      <c r="M4497">
        <v>0</v>
      </c>
      <c r="N4497">
        <v>0</v>
      </c>
      <c r="O4497">
        <v>0</v>
      </c>
      <c r="P4497">
        <v>0</v>
      </c>
      <c r="Q4497">
        <v>1</v>
      </c>
      <c r="R4497">
        <v>2</v>
      </c>
      <c r="S4497">
        <v>2</v>
      </c>
      <c r="T4497">
        <v>2</v>
      </c>
      <c r="U4497">
        <v>2</v>
      </c>
      <c r="V4497">
        <v>0</v>
      </c>
      <c r="W4497">
        <v>1</v>
      </c>
      <c r="X4497" s="2">
        <v>0.5</v>
      </c>
    </row>
    <row r="4498" spans="1:24" x14ac:dyDescent="0.25">
      <c r="A4498">
        <f t="shared" si="210"/>
        <v>1</v>
      </c>
      <c r="B4498" t="str">
        <f t="shared" si="211"/>
        <v/>
      </c>
      <c r="C4498" t="str">
        <f t="shared" si="212"/>
        <v/>
      </c>
      <c r="D4498">
        <v>2026</v>
      </c>
      <c r="E4498" t="s">
        <v>10820</v>
      </c>
      <c r="F4498" t="s">
        <v>4731</v>
      </c>
      <c r="G4498" t="s">
        <v>29</v>
      </c>
      <c r="H4498" t="s">
        <v>64</v>
      </c>
      <c r="I4498">
        <v>0</v>
      </c>
      <c r="J4498">
        <v>1</v>
      </c>
      <c r="K4498" s="29">
        <v>18.690000000000001</v>
      </c>
      <c r="L4498">
        <v>4</v>
      </c>
      <c r="M4498">
        <v>0</v>
      </c>
      <c r="N4498">
        <v>0</v>
      </c>
      <c r="O4498">
        <v>0</v>
      </c>
      <c r="P4498">
        <v>0</v>
      </c>
      <c r="Q4498">
        <v>4.0999999999999996</v>
      </c>
      <c r="R4498">
        <v>7</v>
      </c>
      <c r="S4498">
        <v>9</v>
      </c>
      <c r="T4498">
        <v>9</v>
      </c>
      <c r="U4498">
        <v>7</v>
      </c>
      <c r="V4498">
        <v>4</v>
      </c>
      <c r="W4498">
        <v>2</v>
      </c>
      <c r="X4498" s="2">
        <v>0.41199999999999998</v>
      </c>
    </row>
    <row r="4499" spans="1:24" x14ac:dyDescent="0.25">
      <c r="A4499">
        <f t="shared" si="210"/>
        <v>1</v>
      </c>
      <c r="B4499" t="str">
        <f t="shared" si="211"/>
        <v/>
      </c>
      <c r="C4499" t="str">
        <f t="shared" si="212"/>
        <v/>
      </c>
      <c r="D4499">
        <v>2026</v>
      </c>
      <c r="E4499" t="s">
        <v>10821</v>
      </c>
      <c r="F4499" t="s">
        <v>4731</v>
      </c>
      <c r="G4499" t="s">
        <v>32</v>
      </c>
      <c r="H4499" t="s">
        <v>64</v>
      </c>
      <c r="I4499">
        <v>0</v>
      </c>
      <c r="J4499">
        <v>0</v>
      </c>
      <c r="K4499" s="29">
        <v>27</v>
      </c>
      <c r="L4499">
        <v>1</v>
      </c>
      <c r="M4499">
        <v>0</v>
      </c>
      <c r="N4499">
        <v>0</v>
      </c>
      <c r="O4499">
        <v>0</v>
      </c>
      <c r="P4499">
        <v>0</v>
      </c>
      <c r="Q4499">
        <v>1</v>
      </c>
      <c r="R4499">
        <v>5</v>
      </c>
      <c r="S4499">
        <v>3</v>
      </c>
      <c r="T4499">
        <v>3</v>
      </c>
      <c r="U4499">
        <v>0</v>
      </c>
      <c r="V4499">
        <v>1</v>
      </c>
      <c r="W4499">
        <v>0</v>
      </c>
      <c r="X4499" s="2">
        <v>0.625</v>
      </c>
    </row>
    <row r="4500" spans="1:24" x14ac:dyDescent="0.25">
      <c r="A4500" t="str">
        <f t="shared" si="210"/>
        <v/>
      </c>
      <c r="B4500" t="str">
        <f t="shared" si="211"/>
        <v/>
      </c>
      <c r="C4500" t="str">
        <f t="shared" si="212"/>
        <v/>
      </c>
      <c r="D4500">
        <v>2026</v>
      </c>
      <c r="E4500" t="s">
        <v>10822</v>
      </c>
      <c r="F4500" t="s">
        <v>4731</v>
      </c>
      <c r="G4500" t="s">
        <v>37</v>
      </c>
      <c r="H4500" t="s">
        <v>64</v>
      </c>
      <c r="I4500">
        <v>0</v>
      </c>
      <c r="J4500">
        <v>0</v>
      </c>
      <c r="K4500" s="29">
        <v>81</v>
      </c>
      <c r="L4500">
        <v>1</v>
      </c>
      <c r="M4500">
        <v>1</v>
      </c>
      <c r="N4500">
        <v>0</v>
      </c>
      <c r="O4500">
        <v>0</v>
      </c>
      <c r="P4500">
        <v>0</v>
      </c>
      <c r="Q4500">
        <v>0.1</v>
      </c>
      <c r="R4500">
        <v>4</v>
      </c>
      <c r="S4500">
        <v>5</v>
      </c>
      <c r="T4500">
        <v>3</v>
      </c>
      <c r="U4500">
        <v>1</v>
      </c>
      <c r="V4500">
        <v>1</v>
      </c>
      <c r="W4500">
        <v>0</v>
      </c>
      <c r="X4500" s="2">
        <v>0.8</v>
      </c>
    </row>
    <row r="4501" spans="1:24" x14ac:dyDescent="0.25">
      <c r="A4501" t="str">
        <f t="shared" si="210"/>
        <v/>
      </c>
      <c r="B4501" t="str">
        <f t="shared" si="211"/>
        <v/>
      </c>
      <c r="C4501">
        <f t="shared" si="212"/>
        <v>1</v>
      </c>
      <c r="D4501">
        <v>2026</v>
      </c>
      <c r="E4501" t="s">
        <v>6838</v>
      </c>
      <c r="F4501" t="s">
        <v>4751</v>
      </c>
      <c r="G4501" t="s">
        <v>47</v>
      </c>
      <c r="H4501" t="s">
        <v>64</v>
      </c>
      <c r="I4501">
        <v>1</v>
      </c>
      <c r="J4501">
        <v>0</v>
      </c>
      <c r="K4501" s="29">
        <v>0</v>
      </c>
      <c r="L4501">
        <v>1</v>
      </c>
      <c r="M4501">
        <v>0</v>
      </c>
      <c r="N4501">
        <v>0</v>
      </c>
      <c r="O4501">
        <v>0</v>
      </c>
      <c r="P4501">
        <v>0</v>
      </c>
      <c r="Q4501">
        <v>3</v>
      </c>
      <c r="R4501">
        <v>1</v>
      </c>
      <c r="S4501">
        <v>0</v>
      </c>
      <c r="T4501">
        <v>0</v>
      </c>
      <c r="U4501">
        <v>1</v>
      </c>
      <c r="V4501">
        <v>2</v>
      </c>
      <c r="W4501">
        <v>0</v>
      </c>
      <c r="X4501" s="2">
        <v>0.1</v>
      </c>
    </row>
    <row r="4502" spans="1:24" x14ac:dyDescent="0.25">
      <c r="A4502" t="str">
        <f t="shared" si="210"/>
        <v/>
      </c>
      <c r="B4502" t="str">
        <f t="shared" si="211"/>
        <v/>
      </c>
      <c r="C4502" t="str">
        <f t="shared" si="212"/>
        <v/>
      </c>
      <c r="D4502">
        <v>2026</v>
      </c>
      <c r="E4502" t="s">
        <v>10823</v>
      </c>
      <c r="F4502" t="s">
        <v>4751</v>
      </c>
      <c r="G4502" t="s">
        <v>24</v>
      </c>
      <c r="H4502" t="s">
        <v>64</v>
      </c>
      <c r="I4502">
        <v>1</v>
      </c>
      <c r="J4502">
        <v>1</v>
      </c>
      <c r="K4502" s="29">
        <v>3</v>
      </c>
      <c r="L4502">
        <v>11</v>
      </c>
      <c r="M4502">
        <v>0</v>
      </c>
      <c r="N4502">
        <v>0</v>
      </c>
      <c r="O4502">
        <v>0</v>
      </c>
      <c r="P4502">
        <v>0</v>
      </c>
      <c r="Q4502">
        <v>12</v>
      </c>
      <c r="R4502">
        <v>11</v>
      </c>
      <c r="S4502">
        <v>4</v>
      </c>
      <c r="T4502">
        <v>4</v>
      </c>
      <c r="U4502">
        <v>15</v>
      </c>
      <c r="V4502">
        <v>4</v>
      </c>
      <c r="W4502">
        <v>2</v>
      </c>
      <c r="X4502" s="2">
        <v>0.25600000000000001</v>
      </c>
    </row>
    <row r="4503" spans="1:24" x14ac:dyDescent="0.25">
      <c r="A4503" t="str">
        <f t="shared" si="210"/>
        <v/>
      </c>
      <c r="B4503" t="str">
        <f t="shared" si="211"/>
        <v/>
      </c>
      <c r="C4503" t="str">
        <f t="shared" si="212"/>
        <v/>
      </c>
      <c r="D4503">
        <v>2026</v>
      </c>
      <c r="E4503" t="s">
        <v>10824</v>
      </c>
      <c r="F4503" t="s">
        <v>4751</v>
      </c>
      <c r="G4503" t="s">
        <v>37</v>
      </c>
      <c r="H4503" t="s">
        <v>64</v>
      </c>
      <c r="I4503">
        <v>3</v>
      </c>
      <c r="J4503">
        <v>2</v>
      </c>
      <c r="K4503" s="29">
        <v>3.57</v>
      </c>
      <c r="L4503">
        <v>14</v>
      </c>
      <c r="M4503">
        <v>5</v>
      </c>
      <c r="N4503">
        <v>0</v>
      </c>
      <c r="O4503">
        <v>0</v>
      </c>
      <c r="P4503">
        <v>3</v>
      </c>
      <c r="Q4503">
        <v>45.1</v>
      </c>
      <c r="R4503">
        <v>35</v>
      </c>
      <c r="S4503">
        <v>20</v>
      </c>
      <c r="T4503">
        <v>18</v>
      </c>
      <c r="U4503">
        <v>15</v>
      </c>
      <c r="V4503">
        <v>53</v>
      </c>
      <c r="W4503">
        <v>2</v>
      </c>
      <c r="X4503" s="2">
        <v>0.20699999999999999</v>
      </c>
    </row>
    <row r="4504" spans="1:24" x14ac:dyDescent="0.25">
      <c r="A4504" t="str">
        <f t="shared" si="210"/>
        <v/>
      </c>
      <c r="B4504" t="str">
        <f t="shared" si="211"/>
        <v/>
      </c>
      <c r="C4504">
        <f t="shared" si="212"/>
        <v>1</v>
      </c>
      <c r="D4504">
        <v>2026</v>
      </c>
      <c r="E4504" t="s">
        <v>6817</v>
      </c>
      <c r="F4504" t="s">
        <v>4751</v>
      </c>
      <c r="G4504" t="s">
        <v>37</v>
      </c>
      <c r="H4504" t="s">
        <v>64</v>
      </c>
      <c r="I4504">
        <v>1</v>
      </c>
      <c r="J4504">
        <v>2</v>
      </c>
      <c r="K4504" s="29">
        <v>3.94</v>
      </c>
      <c r="L4504">
        <v>8</v>
      </c>
      <c r="M4504">
        <v>6</v>
      </c>
      <c r="N4504">
        <v>0</v>
      </c>
      <c r="O4504">
        <v>0</v>
      </c>
      <c r="P4504">
        <v>1</v>
      </c>
      <c r="Q4504">
        <v>32</v>
      </c>
      <c r="R4504">
        <v>28</v>
      </c>
      <c r="S4504">
        <v>17</v>
      </c>
      <c r="T4504">
        <v>14</v>
      </c>
      <c r="U4504">
        <v>6</v>
      </c>
      <c r="V4504">
        <v>31</v>
      </c>
      <c r="W4504">
        <v>1</v>
      </c>
      <c r="X4504" s="2">
        <v>0.23100000000000001</v>
      </c>
    </row>
    <row r="4505" spans="1:24" x14ac:dyDescent="0.25">
      <c r="A4505">
        <f t="shared" si="210"/>
        <v>1</v>
      </c>
      <c r="B4505" t="str">
        <f t="shared" si="211"/>
        <v/>
      </c>
      <c r="C4505" t="str">
        <f t="shared" si="212"/>
        <v/>
      </c>
      <c r="D4505">
        <v>2026</v>
      </c>
      <c r="E4505" t="s">
        <v>10825</v>
      </c>
      <c r="F4505" t="s">
        <v>4751</v>
      </c>
      <c r="G4505" t="s">
        <v>29</v>
      </c>
      <c r="H4505" t="s">
        <v>64</v>
      </c>
      <c r="I4505">
        <v>2</v>
      </c>
      <c r="J4505">
        <v>4</v>
      </c>
      <c r="K4505" s="29">
        <v>4.03</v>
      </c>
      <c r="L4505">
        <v>17</v>
      </c>
      <c r="M4505">
        <v>2</v>
      </c>
      <c r="N4505">
        <v>0</v>
      </c>
      <c r="O4505">
        <v>0</v>
      </c>
      <c r="P4505">
        <v>2</v>
      </c>
      <c r="Q4505">
        <v>38</v>
      </c>
      <c r="R4505">
        <v>31</v>
      </c>
      <c r="S4505">
        <v>20</v>
      </c>
      <c r="T4505">
        <v>17</v>
      </c>
      <c r="U4505">
        <v>22</v>
      </c>
      <c r="V4505">
        <v>37</v>
      </c>
      <c r="W4505">
        <v>5</v>
      </c>
      <c r="X4505" s="2">
        <v>0.22</v>
      </c>
    </row>
    <row r="4506" spans="1:24" x14ac:dyDescent="0.25">
      <c r="A4506" t="str">
        <f t="shared" si="210"/>
        <v/>
      </c>
      <c r="B4506" t="str">
        <f t="shared" si="211"/>
        <v/>
      </c>
      <c r="C4506" t="str">
        <f t="shared" si="212"/>
        <v/>
      </c>
      <c r="D4506">
        <v>2026</v>
      </c>
      <c r="E4506" t="s">
        <v>10826</v>
      </c>
      <c r="F4506" t="s">
        <v>4751</v>
      </c>
      <c r="G4506" t="s">
        <v>37</v>
      </c>
      <c r="H4506" t="s">
        <v>64</v>
      </c>
      <c r="I4506">
        <v>0</v>
      </c>
      <c r="J4506">
        <v>1</v>
      </c>
      <c r="K4506" s="29">
        <v>4.7</v>
      </c>
      <c r="L4506">
        <v>18</v>
      </c>
      <c r="M4506">
        <v>0</v>
      </c>
      <c r="N4506">
        <v>0</v>
      </c>
      <c r="O4506">
        <v>0</v>
      </c>
      <c r="P4506">
        <v>0</v>
      </c>
      <c r="Q4506">
        <v>23</v>
      </c>
      <c r="R4506">
        <v>21</v>
      </c>
      <c r="S4506">
        <v>14</v>
      </c>
      <c r="T4506">
        <v>12</v>
      </c>
      <c r="U4506">
        <v>12</v>
      </c>
      <c r="V4506">
        <v>16</v>
      </c>
      <c r="W4506">
        <v>2</v>
      </c>
      <c r="X4506" s="2">
        <v>0.23100000000000001</v>
      </c>
    </row>
    <row r="4507" spans="1:24" x14ac:dyDescent="0.25">
      <c r="A4507" t="str">
        <f t="shared" si="210"/>
        <v/>
      </c>
      <c r="B4507" t="str">
        <f t="shared" si="211"/>
        <v/>
      </c>
      <c r="C4507" t="str">
        <f t="shared" si="212"/>
        <v/>
      </c>
      <c r="D4507">
        <v>2026</v>
      </c>
      <c r="E4507" t="s">
        <v>10827</v>
      </c>
      <c r="F4507" t="s">
        <v>4751</v>
      </c>
      <c r="G4507" t="s">
        <v>37</v>
      </c>
      <c r="H4507" t="s">
        <v>64</v>
      </c>
      <c r="I4507">
        <v>2</v>
      </c>
      <c r="J4507">
        <v>3</v>
      </c>
      <c r="K4507" s="29">
        <v>4.93</v>
      </c>
      <c r="L4507">
        <v>17</v>
      </c>
      <c r="M4507">
        <v>5</v>
      </c>
      <c r="N4507">
        <v>0</v>
      </c>
      <c r="O4507">
        <v>0</v>
      </c>
      <c r="P4507">
        <v>0</v>
      </c>
      <c r="Q4507">
        <v>38.1</v>
      </c>
      <c r="R4507">
        <v>42</v>
      </c>
      <c r="S4507">
        <v>23</v>
      </c>
      <c r="T4507">
        <v>21</v>
      </c>
      <c r="U4507">
        <v>19</v>
      </c>
      <c r="V4507">
        <v>35</v>
      </c>
      <c r="W4507">
        <v>5</v>
      </c>
      <c r="X4507" s="2">
        <v>0.27800000000000002</v>
      </c>
    </row>
    <row r="4508" spans="1:24" x14ac:dyDescent="0.25">
      <c r="A4508" t="str">
        <f t="shared" si="210"/>
        <v/>
      </c>
      <c r="B4508" t="str">
        <f t="shared" si="211"/>
        <v/>
      </c>
      <c r="C4508" t="str">
        <f t="shared" si="212"/>
        <v/>
      </c>
      <c r="D4508">
        <v>2026</v>
      </c>
      <c r="E4508" t="s">
        <v>10828</v>
      </c>
      <c r="F4508" t="s">
        <v>4751</v>
      </c>
      <c r="G4508" t="s">
        <v>37</v>
      </c>
      <c r="H4508" t="s">
        <v>64</v>
      </c>
      <c r="I4508">
        <v>6</v>
      </c>
      <c r="J4508">
        <v>3</v>
      </c>
      <c r="K4508" s="29">
        <v>5.14</v>
      </c>
      <c r="L4508">
        <v>15</v>
      </c>
      <c r="M4508">
        <v>6</v>
      </c>
      <c r="N4508">
        <v>0</v>
      </c>
      <c r="O4508">
        <v>0</v>
      </c>
      <c r="P4508">
        <v>1</v>
      </c>
      <c r="Q4508">
        <v>49</v>
      </c>
      <c r="R4508">
        <v>43</v>
      </c>
      <c r="S4508">
        <v>29</v>
      </c>
      <c r="T4508">
        <v>28</v>
      </c>
      <c r="U4508">
        <v>20</v>
      </c>
      <c r="V4508">
        <v>38</v>
      </c>
      <c r="W4508">
        <v>3</v>
      </c>
      <c r="X4508" s="2">
        <v>0.23899999999999999</v>
      </c>
    </row>
    <row r="4509" spans="1:24" x14ac:dyDescent="0.25">
      <c r="A4509" t="str">
        <f t="shared" si="210"/>
        <v/>
      </c>
      <c r="B4509" t="str">
        <f t="shared" si="211"/>
        <v/>
      </c>
      <c r="C4509" t="str">
        <f t="shared" si="212"/>
        <v/>
      </c>
      <c r="D4509">
        <v>2026</v>
      </c>
      <c r="E4509" t="s">
        <v>10829</v>
      </c>
      <c r="F4509" t="s">
        <v>4751</v>
      </c>
      <c r="G4509" t="s">
        <v>37</v>
      </c>
      <c r="H4509" t="s">
        <v>64</v>
      </c>
      <c r="I4509">
        <v>2</v>
      </c>
      <c r="J4509">
        <v>2</v>
      </c>
      <c r="K4509" s="29">
        <v>5.3</v>
      </c>
      <c r="L4509">
        <v>11</v>
      </c>
      <c r="M4509">
        <v>8</v>
      </c>
      <c r="N4509">
        <v>0</v>
      </c>
      <c r="O4509">
        <v>0</v>
      </c>
      <c r="P4509">
        <v>0</v>
      </c>
      <c r="Q4509">
        <v>35.200000000000003</v>
      </c>
      <c r="R4509">
        <v>39</v>
      </c>
      <c r="S4509">
        <v>26</v>
      </c>
      <c r="T4509">
        <v>21</v>
      </c>
      <c r="U4509">
        <v>5</v>
      </c>
      <c r="V4509">
        <v>18</v>
      </c>
      <c r="W4509">
        <v>5</v>
      </c>
      <c r="X4509" s="2">
        <v>0.27500000000000002</v>
      </c>
    </row>
    <row r="4510" spans="1:24" x14ac:dyDescent="0.25">
      <c r="A4510" t="str">
        <f t="shared" si="210"/>
        <v/>
      </c>
      <c r="B4510" t="str">
        <f t="shared" si="211"/>
        <v/>
      </c>
      <c r="C4510" t="str">
        <f t="shared" si="212"/>
        <v/>
      </c>
      <c r="D4510">
        <v>2026</v>
      </c>
      <c r="E4510" t="s">
        <v>10830</v>
      </c>
      <c r="F4510" t="s">
        <v>4751</v>
      </c>
      <c r="G4510" t="s">
        <v>37</v>
      </c>
      <c r="H4510" t="s">
        <v>64</v>
      </c>
      <c r="I4510">
        <v>2</v>
      </c>
      <c r="J4510">
        <v>2</v>
      </c>
      <c r="K4510" s="29">
        <v>6.33</v>
      </c>
      <c r="L4510">
        <v>15</v>
      </c>
      <c r="M4510">
        <v>2</v>
      </c>
      <c r="N4510">
        <v>0</v>
      </c>
      <c r="O4510">
        <v>0</v>
      </c>
      <c r="P4510">
        <v>2</v>
      </c>
      <c r="Q4510">
        <v>21.1</v>
      </c>
      <c r="R4510">
        <v>29</v>
      </c>
      <c r="S4510">
        <v>20</v>
      </c>
      <c r="T4510">
        <v>15</v>
      </c>
      <c r="U4510">
        <v>10</v>
      </c>
      <c r="V4510">
        <v>18</v>
      </c>
      <c r="W4510">
        <v>2</v>
      </c>
      <c r="X4510" s="2">
        <v>0.32600000000000001</v>
      </c>
    </row>
    <row r="4511" spans="1:24" x14ac:dyDescent="0.25">
      <c r="A4511" t="str">
        <f t="shared" si="210"/>
        <v/>
      </c>
      <c r="B4511" t="str">
        <f t="shared" si="211"/>
        <v/>
      </c>
      <c r="C4511">
        <f t="shared" si="212"/>
        <v>1</v>
      </c>
      <c r="D4511">
        <v>2026</v>
      </c>
      <c r="E4511" t="s">
        <v>6805</v>
      </c>
      <c r="F4511" t="s">
        <v>4751</v>
      </c>
      <c r="G4511" t="s">
        <v>37</v>
      </c>
      <c r="H4511" t="s">
        <v>64</v>
      </c>
      <c r="I4511">
        <v>0</v>
      </c>
      <c r="J4511">
        <v>2</v>
      </c>
      <c r="K4511" s="29">
        <v>8.1</v>
      </c>
      <c r="L4511">
        <v>13</v>
      </c>
      <c r="M4511">
        <v>2</v>
      </c>
      <c r="N4511">
        <v>0</v>
      </c>
      <c r="O4511">
        <v>0</v>
      </c>
      <c r="P4511">
        <v>0</v>
      </c>
      <c r="Q4511">
        <v>20</v>
      </c>
      <c r="R4511">
        <v>22</v>
      </c>
      <c r="S4511">
        <v>18</v>
      </c>
      <c r="T4511">
        <v>18</v>
      </c>
      <c r="U4511">
        <v>16</v>
      </c>
      <c r="V4511">
        <v>23</v>
      </c>
      <c r="W4511">
        <v>6</v>
      </c>
      <c r="X4511" s="2">
        <v>0.29699999999999999</v>
      </c>
    </row>
    <row r="4512" spans="1:24" x14ac:dyDescent="0.25">
      <c r="A4512" t="str">
        <f t="shared" si="210"/>
        <v/>
      </c>
      <c r="B4512" t="str">
        <f t="shared" si="211"/>
        <v/>
      </c>
      <c r="C4512" t="str">
        <f t="shared" si="212"/>
        <v/>
      </c>
      <c r="D4512">
        <v>2026</v>
      </c>
      <c r="E4512" t="s">
        <v>10831</v>
      </c>
      <c r="F4512" t="s">
        <v>4751</v>
      </c>
      <c r="G4512" t="s">
        <v>37</v>
      </c>
      <c r="H4512" t="s">
        <v>64</v>
      </c>
      <c r="I4512">
        <v>0</v>
      </c>
      <c r="J4512">
        <v>1</v>
      </c>
      <c r="K4512" s="29">
        <v>8.2799999999999994</v>
      </c>
      <c r="L4512">
        <v>20</v>
      </c>
      <c r="M4512">
        <v>5</v>
      </c>
      <c r="N4512">
        <v>0</v>
      </c>
      <c r="O4512">
        <v>0</v>
      </c>
      <c r="P4512">
        <v>0</v>
      </c>
      <c r="Q4512">
        <v>29.1</v>
      </c>
      <c r="R4512">
        <v>35</v>
      </c>
      <c r="S4512">
        <v>29</v>
      </c>
      <c r="T4512">
        <v>27</v>
      </c>
      <c r="U4512">
        <v>21</v>
      </c>
      <c r="V4512">
        <v>29</v>
      </c>
      <c r="W4512">
        <v>6</v>
      </c>
      <c r="X4512" s="2">
        <v>0.30199999999999999</v>
      </c>
    </row>
    <row r="4513" spans="1:24" x14ac:dyDescent="0.25">
      <c r="A4513" t="str">
        <f t="shared" si="210"/>
        <v/>
      </c>
      <c r="B4513" t="str">
        <f t="shared" si="211"/>
        <v/>
      </c>
      <c r="C4513" t="str">
        <f t="shared" si="212"/>
        <v/>
      </c>
      <c r="D4513">
        <v>2026</v>
      </c>
      <c r="E4513" t="s">
        <v>10832</v>
      </c>
      <c r="F4513" t="s">
        <v>4751</v>
      </c>
      <c r="G4513" t="s">
        <v>37</v>
      </c>
      <c r="H4513" t="s">
        <v>64</v>
      </c>
      <c r="I4513">
        <v>2</v>
      </c>
      <c r="J4513">
        <v>0</v>
      </c>
      <c r="K4513" s="29">
        <v>9</v>
      </c>
      <c r="L4513">
        <v>12</v>
      </c>
      <c r="M4513">
        <v>1</v>
      </c>
      <c r="N4513">
        <v>0</v>
      </c>
      <c r="O4513">
        <v>0</v>
      </c>
      <c r="P4513">
        <v>0</v>
      </c>
      <c r="Q4513">
        <v>19</v>
      </c>
      <c r="R4513">
        <v>24</v>
      </c>
      <c r="S4513">
        <v>20</v>
      </c>
      <c r="T4513">
        <v>19</v>
      </c>
      <c r="U4513">
        <v>14</v>
      </c>
      <c r="V4513">
        <v>19</v>
      </c>
      <c r="W4513">
        <v>1</v>
      </c>
      <c r="X4513" s="2">
        <v>0.30399999999999999</v>
      </c>
    </row>
    <row r="4514" spans="1:24" x14ac:dyDescent="0.25">
      <c r="A4514" t="str">
        <f t="shared" si="210"/>
        <v/>
      </c>
      <c r="B4514" t="str">
        <f t="shared" si="211"/>
        <v/>
      </c>
      <c r="C4514" t="str">
        <f t="shared" si="212"/>
        <v/>
      </c>
      <c r="D4514">
        <v>2026</v>
      </c>
      <c r="E4514" t="s">
        <v>10833</v>
      </c>
      <c r="F4514" t="s">
        <v>4751</v>
      </c>
      <c r="G4514" t="s">
        <v>24</v>
      </c>
      <c r="H4514" t="s">
        <v>64</v>
      </c>
      <c r="I4514">
        <v>1</v>
      </c>
      <c r="J4514">
        <v>3</v>
      </c>
      <c r="K4514" s="29">
        <v>10.38</v>
      </c>
      <c r="L4514">
        <v>12</v>
      </c>
      <c r="M4514">
        <v>7</v>
      </c>
      <c r="N4514">
        <v>0</v>
      </c>
      <c r="O4514">
        <v>0</v>
      </c>
      <c r="P4514">
        <v>0</v>
      </c>
      <c r="Q4514">
        <v>26</v>
      </c>
      <c r="R4514">
        <v>39</v>
      </c>
      <c r="S4514">
        <v>31</v>
      </c>
      <c r="T4514">
        <v>30</v>
      </c>
      <c r="U4514">
        <v>14</v>
      </c>
      <c r="V4514">
        <v>25</v>
      </c>
      <c r="W4514">
        <v>1</v>
      </c>
      <c r="X4514" s="2">
        <v>0.34499999999999997</v>
      </c>
    </row>
    <row r="4515" spans="1:24" x14ac:dyDescent="0.25">
      <c r="A4515" t="str">
        <f t="shared" si="210"/>
        <v/>
      </c>
      <c r="B4515" t="str">
        <f t="shared" si="211"/>
        <v/>
      </c>
      <c r="C4515" t="str">
        <f t="shared" si="212"/>
        <v/>
      </c>
      <c r="D4515">
        <v>2026</v>
      </c>
      <c r="E4515" t="s">
        <v>10834</v>
      </c>
      <c r="F4515" t="s">
        <v>4751</v>
      </c>
      <c r="G4515" t="s">
        <v>37</v>
      </c>
      <c r="H4515" t="s">
        <v>64</v>
      </c>
      <c r="I4515">
        <v>0</v>
      </c>
      <c r="J4515">
        <v>0</v>
      </c>
      <c r="K4515" s="29">
        <v>10.64</v>
      </c>
      <c r="L4515">
        <v>9</v>
      </c>
      <c r="M4515">
        <v>0</v>
      </c>
      <c r="N4515">
        <v>0</v>
      </c>
      <c r="O4515">
        <v>0</v>
      </c>
      <c r="P4515">
        <v>0</v>
      </c>
      <c r="Q4515">
        <v>11</v>
      </c>
      <c r="R4515">
        <v>16</v>
      </c>
      <c r="S4515">
        <v>15</v>
      </c>
      <c r="T4515">
        <v>13</v>
      </c>
      <c r="U4515">
        <v>8</v>
      </c>
      <c r="V4515">
        <v>9</v>
      </c>
      <c r="W4515">
        <v>1</v>
      </c>
      <c r="X4515" s="2">
        <v>0.32700000000000001</v>
      </c>
    </row>
    <row r="4516" spans="1:24" x14ac:dyDescent="0.25">
      <c r="A4516" t="str">
        <f t="shared" si="210"/>
        <v/>
      </c>
      <c r="B4516" t="str">
        <f t="shared" si="211"/>
        <v/>
      </c>
      <c r="C4516" t="str">
        <f t="shared" si="212"/>
        <v/>
      </c>
      <c r="D4516">
        <v>2026</v>
      </c>
      <c r="E4516" t="s">
        <v>10835</v>
      </c>
      <c r="F4516" t="s">
        <v>4751</v>
      </c>
      <c r="G4516" t="s">
        <v>37</v>
      </c>
      <c r="H4516" t="s">
        <v>64</v>
      </c>
      <c r="I4516">
        <v>0</v>
      </c>
      <c r="J4516">
        <v>1</v>
      </c>
      <c r="K4516" s="29">
        <v>12.5</v>
      </c>
      <c r="L4516">
        <v>11</v>
      </c>
      <c r="M4516">
        <v>1</v>
      </c>
      <c r="N4516">
        <v>0</v>
      </c>
      <c r="O4516">
        <v>0</v>
      </c>
      <c r="P4516">
        <v>0</v>
      </c>
      <c r="Q4516">
        <v>18</v>
      </c>
      <c r="R4516">
        <v>29</v>
      </c>
      <c r="S4516">
        <v>26</v>
      </c>
      <c r="T4516">
        <v>25</v>
      </c>
      <c r="U4516">
        <v>12</v>
      </c>
      <c r="V4516">
        <v>18</v>
      </c>
      <c r="W4516">
        <v>4</v>
      </c>
      <c r="X4516" s="2">
        <v>0.377</v>
      </c>
    </row>
    <row r="4517" spans="1:24" x14ac:dyDescent="0.25">
      <c r="A4517" t="str">
        <f t="shared" si="210"/>
        <v/>
      </c>
      <c r="B4517" t="str">
        <f t="shared" si="211"/>
        <v/>
      </c>
      <c r="C4517" t="str">
        <f t="shared" si="212"/>
        <v/>
      </c>
      <c r="D4517">
        <v>2026</v>
      </c>
      <c r="E4517" t="s">
        <v>10836</v>
      </c>
      <c r="F4517" t="s">
        <v>4751</v>
      </c>
      <c r="G4517" t="s">
        <v>37</v>
      </c>
      <c r="H4517" t="s">
        <v>64</v>
      </c>
      <c r="I4517">
        <v>0</v>
      </c>
      <c r="J4517">
        <v>0</v>
      </c>
      <c r="K4517" s="29">
        <v>13.5</v>
      </c>
      <c r="L4517">
        <v>4</v>
      </c>
      <c r="M4517">
        <v>0</v>
      </c>
      <c r="N4517">
        <v>0</v>
      </c>
      <c r="O4517">
        <v>0</v>
      </c>
      <c r="P4517">
        <v>0</v>
      </c>
      <c r="Q4517">
        <v>2.2000000000000002</v>
      </c>
      <c r="R4517">
        <v>6</v>
      </c>
      <c r="S4517">
        <v>5</v>
      </c>
      <c r="T4517">
        <v>4</v>
      </c>
      <c r="U4517">
        <v>5</v>
      </c>
      <c r="V4517">
        <v>4</v>
      </c>
      <c r="W4517">
        <v>2</v>
      </c>
      <c r="X4517" s="2">
        <v>0.46200000000000002</v>
      </c>
    </row>
    <row r="4518" spans="1:24" x14ac:dyDescent="0.25">
      <c r="A4518" t="str">
        <f t="shared" ref="A4518:A4581" si="213">IF(OR(G4518="SR", G4518="GR"), 1, "")</f>
        <v/>
      </c>
      <c r="B4518" t="str">
        <f t="shared" si="211"/>
        <v/>
      </c>
      <c r="C4518">
        <f t="shared" si="212"/>
        <v>1</v>
      </c>
      <c r="D4518">
        <v>2026</v>
      </c>
      <c r="E4518" t="s">
        <v>5676</v>
      </c>
      <c r="F4518" t="s">
        <v>4751</v>
      </c>
      <c r="G4518" t="s">
        <v>24</v>
      </c>
      <c r="H4518" t="s">
        <v>64</v>
      </c>
      <c r="I4518">
        <v>0</v>
      </c>
      <c r="J4518">
        <v>0</v>
      </c>
      <c r="K4518" s="29">
        <v>27</v>
      </c>
      <c r="L4518">
        <v>3</v>
      </c>
      <c r="M4518">
        <v>0</v>
      </c>
      <c r="N4518">
        <v>0</v>
      </c>
      <c r="O4518">
        <v>0</v>
      </c>
      <c r="P4518">
        <v>0</v>
      </c>
      <c r="Q4518">
        <v>0.1</v>
      </c>
      <c r="R4518">
        <v>0</v>
      </c>
      <c r="S4518">
        <v>1</v>
      </c>
      <c r="T4518">
        <v>1</v>
      </c>
      <c r="U4518">
        <v>1</v>
      </c>
      <c r="V4518">
        <v>1</v>
      </c>
      <c r="W4518">
        <v>1</v>
      </c>
      <c r="X4518" s="2">
        <v>0</v>
      </c>
    </row>
    <row r="4519" spans="1:24" x14ac:dyDescent="0.25">
      <c r="A4519" t="str">
        <f t="shared" si="213"/>
        <v/>
      </c>
      <c r="B4519" t="str">
        <f t="shared" si="211"/>
        <v/>
      </c>
      <c r="C4519">
        <f t="shared" si="212"/>
        <v>1</v>
      </c>
      <c r="D4519">
        <v>2026</v>
      </c>
      <c r="E4519" t="s">
        <v>6810</v>
      </c>
      <c r="F4519" t="s">
        <v>4751</v>
      </c>
      <c r="G4519" t="s">
        <v>24</v>
      </c>
      <c r="H4519" t="s">
        <v>64</v>
      </c>
      <c r="I4519">
        <v>0</v>
      </c>
      <c r="J4519">
        <v>0</v>
      </c>
      <c r="K4519" s="29">
        <v>30.86</v>
      </c>
      <c r="L4519">
        <v>4</v>
      </c>
      <c r="M4519">
        <v>0</v>
      </c>
      <c r="N4519">
        <v>0</v>
      </c>
      <c r="O4519">
        <v>0</v>
      </c>
      <c r="P4519">
        <v>0</v>
      </c>
      <c r="Q4519">
        <v>2.1</v>
      </c>
      <c r="R4519">
        <v>7</v>
      </c>
      <c r="S4519">
        <v>8</v>
      </c>
      <c r="T4519">
        <v>8</v>
      </c>
      <c r="U4519">
        <v>6</v>
      </c>
      <c r="V4519">
        <v>5</v>
      </c>
      <c r="W4519">
        <v>2</v>
      </c>
      <c r="X4519" s="2">
        <v>0.5</v>
      </c>
    </row>
    <row r="4520" spans="1:24" x14ac:dyDescent="0.25">
      <c r="A4520" t="str">
        <f t="shared" si="213"/>
        <v/>
      </c>
      <c r="B4520" t="str">
        <f t="shared" si="211"/>
        <v/>
      </c>
      <c r="C4520" t="str">
        <f t="shared" si="212"/>
        <v/>
      </c>
      <c r="D4520">
        <v>2026</v>
      </c>
      <c r="E4520" t="s">
        <v>10837</v>
      </c>
      <c r="F4520" t="s">
        <v>4751</v>
      </c>
      <c r="G4520" t="s">
        <v>47</v>
      </c>
      <c r="H4520" t="s">
        <v>64</v>
      </c>
      <c r="I4520">
        <v>0</v>
      </c>
      <c r="J4520">
        <v>0</v>
      </c>
      <c r="K4520" s="29">
        <v>40.5</v>
      </c>
      <c r="L4520">
        <v>2</v>
      </c>
      <c r="M4520">
        <v>0</v>
      </c>
      <c r="N4520">
        <v>0</v>
      </c>
      <c r="O4520">
        <v>0</v>
      </c>
      <c r="P4520">
        <v>0</v>
      </c>
      <c r="Q4520">
        <v>0.2</v>
      </c>
      <c r="R4520">
        <v>3</v>
      </c>
      <c r="S4520">
        <v>3</v>
      </c>
      <c r="T4520">
        <v>3</v>
      </c>
      <c r="U4520">
        <v>1</v>
      </c>
      <c r="V4520">
        <v>0</v>
      </c>
      <c r="W4520">
        <v>1</v>
      </c>
      <c r="X4520" s="2">
        <v>0.6</v>
      </c>
    </row>
    <row r="4521" spans="1:24" x14ac:dyDescent="0.25">
      <c r="A4521">
        <f t="shared" si="213"/>
        <v>1</v>
      </c>
      <c r="B4521" t="str">
        <f t="shared" si="211"/>
        <v/>
      </c>
      <c r="C4521" t="str">
        <f t="shared" si="212"/>
        <v/>
      </c>
      <c r="D4521">
        <v>2026</v>
      </c>
      <c r="E4521" t="s">
        <v>10838</v>
      </c>
      <c r="F4521" t="s">
        <v>4770</v>
      </c>
      <c r="G4521" t="s">
        <v>29</v>
      </c>
      <c r="H4521" t="s">
        <v>64</v>
      </c>
      <c r="I4521">
        <v>2</v>
      </c>
      <c r="J4521">
        <v>2</v>
      </c>
      <c r="K4521" s="29">
        <v>6.39</v>
      </c>
      <c r="L4521">
        <v>16</v>
      </c>
      <c r="M4521">
        <v>5</v>
      </c>
      <c r="N4521">
        <v>0</v>
      </c>
      <c r="O4521">
        <v>0</v>
      </c>
      <c r="P4521">
        <v>0</v>
      </c>
      <c r="Q4521">
        <v>49.1</v>
      </c>
      <c r="R4521">
        <v>64</v>
      </c>
      <c r="S4521">
        <v>38</v>
      </c>
      <c r="T4521">
        <v>35</v>
      </c>
      <c r="U4521">
        <v>19</v>
      </c>
      <c r="V4521">
        <v>31</v>
      </c>
      <c r="W4521">
        <v>7</v>
      </c>
      <c r="X4521" s="2">
        <v>0.32500000000000001</v>
      </c>
    </row>
    <row r="4522" spans="1:24" x14ac:dyDescent="0.25">
      <c r="A4522">
        <f t="shared" si="213"/>
        <v>1</v>
      </c>
      <c r="B4522" t="str">
        <f t="shared" si="211"/>
        <v/>
      </c>
      <c r="C4522" t="str">
        <f t="shared" si="212"/>
        <v/>
      </c>
      <c r="D4522">
        <v>2026</v>
      </c>
      <c r="E4522" t="s">
        <v>4771</v>
      </c>
      <c r="F4522" t="s">
        <v>4770</v>
      </c>
      <c r="G4522" t="s">
        <v>29</v>
      </c>
      <c r="H4522" t="s">
        <v>64</v>
      </c>
      <c r="I4522">
        <v>0</v>
      </c>
      <c r="J4522">
        <v>0</v>
      </c>
      <c r="K4522" s="29">
        <v>0</v>
      </c>
      <c r="L4522">
        <v>3</v>
      </c>
      <c r="M4522">
        <v>0</v>
      </c>
      <c r="N4522">
        <v>0</v>
      </c>
      <c r="O4522">
        <v>0</v>
      </c>
      <c r="P4522">
        <v>0</v>
      </c>
      <c r="Q4522">
        <v>1.1000000000000001</v>
      </c>
      <c r="R4522">
        <v>0</v>
      </c>
      <c r="S4522">
        <v>0</v>
      </c>
      <c r="T4522">
        <v>0</v>
      </c>
      <c r="U4522">
        <v>0</v>
      </c>
      <c r="V4522">
        <v>0</v>
      </c>
      <c r="W4522">
        <v>1</v>
      </c>
      <c r="X4522" s="2">
        <v>0</v>
      </c>
    </row>
    <row r="4523" spans="1:24" x14ac:dyDescent="0.25">
      <c r="A4523">
        <f t="shared" si="213"/>
        <v>1</v>
      </c>
      <c r="B4523" t="str">
        <f t="shared" si="211"/>
        <v/>
      </c>
      <c r="C4523" t="str">
        <f t="shared" si="212"/>
        <v/>
      </c>
      <c r="D4523">
        <v>2026</v>
      </c>
      <c r="E4523" t="s">
        <v>10839</v>
      </c>
      <c r="F4523" t="s">
        <v>4770</v>
      </c>
      <c r="G4523" t="s">
        <v>29</v>
      </c>
      <c r="H4523" t="s">
        <v>64</v>
      </c>
      <c r="I4523">
        <v>1</v>
      </c>
      <c r="J4523">
        <v>3</v>
      </c>
      <c r="K4523" s="29">
        <v>5.5</v>
      </c>
      <c r="L4523">
        <v>6</v>
      </c>
      <c r="M4523">
        <v>6</v>
      </c>
      <c r="N4523">
        <v>0</v>
      </c>
      <c r="O4523">
        <v>0</v>
      </c>
      <c r="P4523">
        <v>0</v>
      </c>
      <c r="Q4523">
        <v>36</v>
      </c>
      <c r="R4523">
        <v>43</v>
      </c>
      <c r="S4523">
        <v>24</v>
      </c>
      <c r="T4523">
        <v>22</v>
      </c>
      <c r="U4523">
        <v>4</v>
      </c>
      <c r="V4523">
        <v>27</v>
      </c>
      <c r="W4523">
        <v>7</v>
      </c>
      <c r="X4523" s="2">
        <v>0.29699999999999999</v>
      </c>
    </row>
    <row r="4524" spans="1:24" x14ac:dyDescent="0.25">
      <c r="A4524">
        <f t="shared" si="213"/>
        <v>1</v>
      </c>
      <c r="B4524" t="str">
        <f t="shared" si="211"/>
        <v/>
      </c>
      <c r="C4524" t="str">
        <f t="shared" si="212"/>
        <v/>
      </c>
      <c r="D4524">
        <v>2026</v>
      </c>
      <c r="E4524" t="s">
        <v>10840</v>
      </c>
      <c r="F4524" t="s">
        <v>4770</v>
      </c>
      <c r="G4524" t="s">
        <v>29</v>
      </c>
      <c r="H4524" t="s">
        <v>64</v>
      </c>
      <c r="I4524">
        <v>3</v>
      </c>
      <c r="J4524">
        <v>3</v>
      </c>
      <c r="K4524" s="29">
        <v>5.62</v>
      </c>
      <c r="L4524">
        <v>13</v>
      </c>
      <c r="M4524">
        <v>13</v>
      </c>
      <c r="N4524">
        <v>0</v>
      </c>
      <c r="O4524">
        <v>0</v>
      </c>
      <c r="P4524">
        <v>0</v>
      </c>
      <c r="Q4524">
        <v>48</v>
      </c>
      <c r="R4524">
        <v>54</v>
      </c>
      <c r="S4524">
        <v>31</v>
      </c>
      <c r="T4524">
        <v>30</v>
      </c>
      <c r="U4524">
        <v>22</v>
      </c>
      <c r="V4524">
        <v>35</v>
      </c>
      <c r="W4524">
        <v>4</v>
      </c>
      <c r="X4524" s="2">
        <v>0.28599999999999998</v>
      </c>
    </row>
    <row r="4525" spans="1:24" x14ac:dyDescent="0.25">
      <c r="A4525">
        <f t="shared" si="213"/>
        <v>1</v>
      </c>
      <c r="B4525" t="str">
        <f t="shared" si="211"/>
        <v/>
      </c>
      <c r="C4525" t="str">
        <f t="shared" si="212"/>
        <v/>
      </c>
      <c r="D4525">
        <v>2026</v>
      </c>
      <c r="E4525" t="s">
        <v>10841</v>
      </c>
      <c r="F4525" t="s">
        <v>4770</v>
      </c>
      <c r="G4525" t="s">
        <v>29</v>
      </c>
      <c r="H4525" t="s">
        <v>64</v>
      </c>
      <c r="I4525">
        <v>3</v>
      </c>
      <c r="J4525">
        <v>2</v>
      </c>
      <c r="K4525" s="29">
        <v>5.65</v>
      </c>
      <c r="L4525">
        <v>20</v>
      </c>
      <c r="M4525">
        <v>1</v>
      </c>
      <c r="N4525">
        <v>0</v>
      </c>
      <c r="O4525">
        <v>0</v>
      </c>
      <c r="P4525">
        <v>0</v>
      </c>
      <c r="Q4525">
        <v>28.2</v>
      </c>
      <c r="R4525">
        <v>28</v>
      </c>
      <c r="S4525">
        <v>18</v>
      </c>
      <c r="T4525">
        <v>18</v>
      </c>
      <c r="U4525">
        <v>15</v>
      </c>
      <c r="V4525">
        <v>18</v>
      </c>
      <c r="W4525">
        <v>3</v>
      </c>
      <c r="X4525" s="2">
        <v>0.26700000000000002</v>
      </c>
    </row>
    <row r="4526" spans="1:24" x14ac:dyDescent="0.25">
      <c r="A4526" t="str">
        <f t="shared" si="213"/>
        <v/>
      </c>
      <c r="B4526" t="str">
        <f t="shared" si="211"/>
        <v/>
      </c>
      <c r="C4526" t="str">
        <f t="shared" si="212"/>
        <v/>
      </c>
      <c r="D4526">
        <v>2026</v>
      </c>
      <c r="E4526" t="s">
        <v>10842</v>
      </c>
      <c r="F4526" t="s">
        <v>4770</v>
      </c>
      <c r="G4526" t="s">
        <v>37</v>
      </c>
      <c r="H4526" t="s">
        <v>64</v>
      </c>
      <c r="I4526">
        <v>0</v>
      </c>
      <c r="J4526">
        <v>1</v>
      </c>
      <c r="K4526" s="29">
        <v>5.91</v>
      </c>
      <c r="L4526">
        <v>12</v>
      </c>
      <c r="M4526">
        <v>0</v>
      </c>
      <c r="N4526">
        <v>0</v>
      </c>
      <c r="O4526">
        <v>0</v>
      </c>
      <c r="P4526">
        <v>1</v>
      </c>
      <c r="Q4526">
        <v>10.199999999999999</v>
      </c>
      <c r="R4526">
        <v>13</v>
      </c>
      <c r="S4526">
        <v>7</v>
      </c>
      <c r="T4526">
        <v>7</v>
      </c>
      <c r="U4526">
        <v>4</v>
      </c>
      <c r="V4526">
        <v>10</v>
      </c>
      <c r="W4526">
        <v>3</v>
      </c>
      <c r="X4526" s="2">
        <v>0.29499999999999998</v>
      </c>
    </row>
    <row r="4527" spans="1:24" x14ac:dyDescent="0.25">
      <c r="A4527">
        <f t="shared" si="213"/>
        <v>1</v>
      </c>
      <c r="B4527" t="str">
        <f t="shared" si="211"/>
        <v/>
      </c>
      <c r="C4527" t="str">
        <f t="shared" si="212"/>
        <v/>
      </c>
      <c r="D4527">
        <v>2026</v>
      </c>
      <c r="E4527" t="s">
        <v>10843</v>
      </c>
      <c r="F4527" t="s">
        <v>4770</v>
      </c>
      <c r="G4527" t="s">
        <v>29</v>
      </c>
      <c r="H4527" t="s">
        <v>64</v>
      </c>
      <c r="I4527">
        <v>2</v>
      </c>
      <c r="J4527">
        <v>5</v>
      </c>
      <c r="K4527" s="29">
        <v>6.18</v>
      </c>
      <c r="L4527">
        <v>18</v>
      </c>
      <c r="M4527">
        <v>4</v>
      </c>
      <c r="N4527">
        <v>0</v>
      </c>
      <c r="O4527">
        <v>0</v>
      </c>
      <c r="P4527">
        <v>3</v>
      </c>
      <c r="Q4527">
        <v>39.1</v>
      </c>
      <c r="R4527">
        <v>41</v>
      </c>
      <c r="S4527">
        <v>29</v>
      </c>
      <c r="T4527">
        <v>27</v>
      </c>
      <c r="U4527">
        <v>17</v>
      </c>
      <c r="V4527">
        <v>29</v>
      </c>
      <c r="W4527">
        <v>5</v>
      </c>
      <c r="X4527" s="2">
        <v>0.27</v>
      </c>
    </row>
    <row r="4528" spans="1:24" x14ac:dyDescent="0.25">
      <c r="A4528" t="str">
        <f t="shared" si="213"/>
        <v/>
      </c>
      <c r="B4528" t="str">
        <f t="shared" si="211"/>
        <v/>
      </c>
      <c r="C4528">
        <f t="shared" si="212"/>
        <v>1</v>
      </c>
      <c r="D4528">
        <v>2026</v>
      </c>
      <c r="E4528" t="s">
        <v>6916</v>
      </c>
      <c r="F4528" t="s">
        <v>4770</v>
      </c>
      <c r="G4528" t="s">
        <v>47</v>
      </c>
      <c r="H4528" t="s">
        <v>64</v>
      </c>
      <c r="I4528">
        <v>0</v>
      </c>
      <c r="J4528">
        <v>1</v>
      </c>
      <c r="K4528" s="29">
        <v>6.3</v>
      </c>
      <c r="L4528">
        <v>10</v>
      </c>
      <c r="M4528">
        <v>0</v>
      </c>
      <c r="N4528">
        <v>0</v>
      </c>
      <c r="O4528">
        <v>0</v>
      </c>
      <c r="P4528">
        <v>0</v>
      </c>
      <c r="Q4528">
        <v>10</v>
      </c>
      <c r="R4528">
        <v>11</v>
      </c>
      <c r="S4528">
        <v>8</v>
      </c>
      <c r="T4528">
        <v>7</v>
      </c>
      <c r="U4528">
        <v>1</v>
      </c>
      <c r="V4528">
        <v>6</v>
      </c>
      <c r="W4528">
        <v>0</v>
      </c>
      <c r="X4528" s="2">
        <v>0.27500000000000002</v>
      </c>
    </row>
    <row r="4529" spans="1:24" x14ac:dyDescent="0.25">
      <c r="A4529">
        <f t="shared" si="213"/>
        <v>1</v>
      </c>
      <c r="B4529" t="str">
        <f t="shared" si="211"/>
        <v/>
      </c>
      <c r="C4529" t="str">
        <f t="shared" si="212"/>
        <v/>
      </c>
      <c r="D4529">
        <v>2026</v>
      </c>
      <c r="E4529" t="s">
        <v>10844</v>
      </c>
      <c r="F4529" t="s">
        <v>4770</v>
      </c>
      <c r="G4529" t="s">
        <v>29</v>
      </c>
      <c r="H4529" t="s">
        <v>64</v>
      </c>
      <c r="I4529">
        <v>2</v>
      </c>
      <c r="J4529">
        <v>1</v>
      </c>
      <c r="K4529" s="29">
        <v>6.37</v>
      </c>
      <c r="L4529">
        <v>19</v>
      </c>
      <c r="M4529">
        <v>0</v>
      </c>
      <c r="N4529">
        <v>0</v>
      </c>
      <c r="O4529">
        <v>0</v>
      </c>
      <c r="P4529">
        <v>0</v>
      </c>
      <c r="Q4529">
        <v>29.2</v>
      </c>
      <c r="R4529">
        <v>40</v>
      </c>
      <c r="S4529">
        <v>27</v>
      </c>
      <c r="T4529">
        <v>21</v>
      </c>
      <c r="U4529">
        <v>15</v>
      </c>
      <c r="V4529">
        <v>18</v>
      </c>
      <c r="W4529">
        <v>2</v>
      </c>
      <c r="X4529" s="2">
        <v>0.32500000000000001</v>
      </c>
    </row>
    <row r="4530" spans="1:24" x14ac:dyDescent="0.25">
      <c r="A4530" t="str">
        <f t="shared" si="213"/>
        <v/>
      </c>
      <c r="B4530" t="str">
        <f t="shared" si="211"/>
        <v/>
      </c>
      <c r="C4530">
        <f t="shared" si="212"/>
        <v>1</v>
      </c>
      <c r="D4530">
        <v>2026</v>
      </c>
      <c r="E4530" t="s">
        <v>7259</v>
      </c>
      <c r="F4530" t="s">
        <v>4770</v>
      </c>
      <c r="G4530" t="s">
        <v>37</v>
      </c>
      <c r="H4530" t="s">
        <v>64</v>
      </c>
      <c r="I4530">
        <v>1</v>
      </c>
      <c r="J4530">
        <v>2</v>
      </c>
      <c r="K4530" s="29">
        <v>6.48</v>
      </c>
      <c r="L4530">
        <v>4</v>
      </c>
      <c r="M4530">
        <v>2</v>
      </c>
      <c r="N4530">
        <v>0</v>
      </c>
      <c r="O4530">
        <v>0</v>
      </c>
      <c r="P4530">
        <v>0</v>
      </c>
      <c r="Q4530">
        <v>8.1</v>
      </c>
      <c r="R4530">
        <v>7</v>
      </c>
      <c r="S4530">
        <v>6</v>
      </c>
      <c r="T4530">
        <v>6</v>
      </c>
      <c r="U4530">
        <v>4</v>
      </c>
      <c r="V4530">
        <v>2</v>
      </c>
      <c r="W4530">
        <v>2</v>
      </c>
      <c r="X4530" s="2">
        <v>0.24099999999999999</v>
      </c>
    </row>
    <row r="4531" spans="1:24" x14ac:dyDescent="0.25">
      <c r="A4531" t="str">
        <f t="shared" si="213"/>
        <v/>
      </c>
      <c r="B4531" t="str">
        <f t="shared" si="211"/>
        <v/>
      </c>
      <c r="C4531" t="str">
        <f t="shared" si="212"/>
        <v/>
      </c>
      <c r="D4531">
        <v>2026</v>
      </c>
      <c r="E4531" t="s">
        <v>10845</v>
      </c>
      <c r="F4531" t="s">
        <v>4770</v>
      </c>
      <c r="G4531" t="s">
        <v>37</v>
      </c>
      <c r="H4531" t="s">
        <v>64</v>
      </c>
      <c r="I4531">
        <v>2</v>
      </c>
      <c r="J4531">
        <v>3</v>
      </c>
      <c r="K4531" s="29">
        <v>7.04</v>
      </c>
      <c r="L4531">
        <v>18</v>
      </c>
      <c r="M4531">
        <v>0</v>
      </c>
      <c r="N4531">
        <v>0</v>
      </c>
      <c r="O4531">
        <v>0</v>
      </c>
      <c r="P4531">
        <v>1</v>
      </c>
      <c r="Q4531">
        <v>30.2</v>
      </c>
      <c r="R4531">
        <v>36</v>
      </c>
      <c r="S4531">
        <v>26</v>
      </c>
      <c r="T4531">
        <v>24</v>
      </c>
      <c r="U4531">
        <v>4</v>
      </c>
      <c r="V4531">
        <v>27</v>
      </c>
      <c r="W4531">
        <v>5</v>
      </c>
      <c r="X4531" s="2">
        <v>0.28999999999999998</v>
      </c>
    </row>
    <row r="4532" spans="1:24" x14ac:dyDescent="0.25">
      <c r="A4532">
        <f t="shared" si="213"/>
        <v>1</v>
      </c>
      <c r="B4532" t="str">
        <f t="shared" si="211"/>
        <v/>
      </c>
      <c r="C4532" t="str">
        <f t="shared" si="212"/>
        <v/>
      </c>
      <c r="D4532">
        <v>2026</v>
      </c>
      <c r="E4532" t="s">
        <v>10846</v>
      </c>
      <c r="F4532" t="s">
        <v>4770</v>
      </c>
      <c r="G4532" t="s">
        <v>29</v>
      </c>
      <c r="H4532" t="s">
        <v>64</v>
      </c>
      <c r="I4532">
        <v>0</v>
      </c>
      <c r="J4532">
        <v>0</v>
      </c>
      <c r="K4532" s="29">
        <v>8.5</v>
      </c>
      <c r="L4532">
        <v>16</v>
      </c>
      <c r="M4532">
        <v>0</v>
      </c>
      <c r="N4532">
        <v>0</v>
      </c>
      <c r="O4532">
        <v>0</v>
      </c>
      <c r="P4532">
        <v>0</v>
      </c>
      <c r="Q4532">
        <v>18</v>
      </c>
      <c r="R4532">
        <v>16</v>
      </c>
      <c r="S4532">
        <v>19</v>
      </c>
      <c r="T4532">
        <v>17</v>
      </c>
      <c r="U4532">
        <v>14</v>
      </c>
      <c r="V4532">
        <v>18</v>
      </c>
      <c r="W4532">
        <v>5</v>
      </c>
      <c r="X4532" s="2">
        <v>0.23499999999999999</v>
      </c>
    </row>
    <row r="4533" spans="1:24" x14ac:dyDescent="0.25">
      <c r="A4533" t="str">
        <f t="shared" si="213"/>
        <v/>
      </c>
      <c r="B4533" t="str">
        <f t="shared" si="211"/>
        <v/>
      </c>
      <c r="C4533" t="str">
        <f t="shared" si="212"/>
        <v/>
      </c>
      <c r="D4533">
        <v>2026</v>
      </c>
      <c r="E4533" t="s">
        <v>10847</v>
      </c>
      <c r="F4533" t="s">
        <v>4770</v>
      </c>
      <c r="G4533" t="s">
        <v>24</v>
      </c>
      <c r="H4533" t="s">
        <v>64</v>
      </c>
      <c r="I4533">
        <v>1</v>
      </c>
      <c r="J4533">
        <v>2</v>
      </c>
      <c r="K4533" s="29">
        <v>10.01</v>
      </c>
      <c r="L4533">
        <v>15</v>
      </c>
      <c r="M4533">
        <v>7</v>
      </c>
      <c r="N4533">
        <v>0</v>
      </c>
      <c r="O4533">
        <v>0</v>
      </c>
      <c r="P4533">
        <v>0</v>
      </c>
      <c r="Q4533">
        <v>38.200000000000003</v>
      </c>
      <c r="R4533">
        <v>54</v>
      </c>
      <c r="S4533">
        <v>43</v>
      </c>
      <c r="T4533">
        <v>43</v>
      </c>
      <c r="U4533">
        <v>26</v>
      </c>
      <c r="V4533">
        <v>22</v>
      </c>
      <c r="W4533">
        <v>3</v>
      </c>
      <c r="X4533" s="2">
        <v>0.34200000000000003</v>
      </c>
    </row>
    <row r="4534" spans="1:24" x14ac:dyDescent="0.25">
      <c r="A4534" t="str">
        <f t="shared" si="213"/>
        <v/>
      </c>
      <c r="B4534" t="str">
        <f t="shared" si="211"/>
        <v/>
      </c>
      <c r="C4534" t="str">
        <f t="shared" si="212"/>
        <v/>
      </c>
      <c r="D4534">
        <v>2026</v>
      </c>
      <c r="E4534" t="s">
        <v>10848</v>
      </c>
      <c r="F4534" t="s">
        <v>4770</v>
      </c>
      <c r="G4534" t="s">
        <v>47</v>
      </c>
      <c r="H4534" t="s">
        <v>64</v>
      </c>
      <c r="I4534">
        <v>0</v>
      </c>
      <c r="J4534">
        <v>0</v>
      </c>
      <c r="K4534" s="29">
        <v>11.08</v>
      </c>
      <c r="L4534">
        <v>13</v>
      </c>
      <c r="M4534">
        <v>0</v>
      </c>
      <c r="N4534">
        <v>0</v>
      </c>
      <c r="O4534">
        <v>0</v>
      </c>
      <c r="P4534">
        <v>0</v>
      </c>
      <c r="Q4534">
        <v>13</v>
      </c>
      <c r="R4534">
        <v>23</v>
      </c>
      <c r="S4534">
        <v>16</v>
      </c>
      <c r="T4534">
        <v>16</v>
      </c>
      <c r="U4534">
        <v>7</v>
      </c>
      <c r="V4534">
        <v>8</v>
      </c>
      <c r="W4534">
        <v>8</v>
      </c>
      <c r="X4534" s="2">
        <v>0.39</v>
      </c>
    </row>
    <row r="4535" spans="1:24" x14ac:dyDescent="0.25">
      <c r="A4535" t="str">
        <f t="shared" si="213"/>
        <v/>
      </c>
      <c r="B4535" t="str">
        <f t="shared" si="211"/>
        <v/>
      </c>
      <c r="C4535" t="str">
        <f t="shared" si="212"/>
        <v/>
      </c>
      <c r="D4535">
        <v>2026</v>
      </c>
      <c r="E4535" t="s">
        <v>10849</v>
      </c>
      <c r="F4535" t="s">
        <v>4770</v>
      </c>
      <c r="G4535" t="s">
        <v>37</v>
      </c>
      <c r="H4535" t="s">
        <v>64</v>
      </c>
      <c r="I4535">
        <v>1</v>
      </c>
      <c r="J4535">
        <v>2</v>
      </c>
      <c r="K4535" s="29">
        <v>11.66</v>
      </c>
      <c r="L4535">
        <v>13</v>
      </c>
      <c r="M4535">
        <v>4</v>
      </c>
      <c r="N4535">
        <v>0</v>
      </c>
      <c r="O4535">
        <v>0</v>
      </c>
      <c r="P4535">
        <v>0</v>
      </c>
      <c r="Q4535">
        <v>14.2</v>
      </c>
      <c r="R4535">
        <v>14</v>
      </c>
      <c r="S4535">
        <v>19</v>
      </c>
      <c r="T4535">
        <v>19</v>
      </c>
      <c r="U4535">
        <v>13</v>
      </c>
      <c r="V4535">
        <v>13</v>
      </c>
      <c r="W4535">
        <v>7</v>
      </c>
      <c r="X4535" s="2">
        <v>0.25900000000000001</v>
      </c>
    </row>
    <row r="4536" spans="1:24" x14ac:dyDescent="0.25">
      <c r="A4536">
        <f t="shared" si="213"/>
        <v>1</v>
      </c>
      <c r="B4536" t="str">
        <f t="shared" si="211"/>
        <v/>
      </c>
      <c r="C4536" t="str">
        <f t="shared" si="212"/>
        <v/>
      </c>
      <c r="D4536">
        <v>2026</v>
      </c>
      <c r="E4536" t="s">
        <v>10850</v>
      </c>
      <c r="F4536" t="s">
        <v>4770</v>
      </c>
      <c r="G4536" t="s">
        <v>29</v>
      </c>
      <c r="H4536" t="s">
        <v>64</v>
      </c>
      <c r="I4536">
        <v>1</v>
      </c>
      <c r="J4536">
        <v>0</v>
      </c>
      <c r="K4536" s="29">
        <v>14</v>
      </c>
      <c r="L4536">
        <v>8</v>
      </c>
      <c r="M4536">
        <v>0</v>
      </c>
      <c r="N4536">
        <v>0</v>
      </c>
      <c r="O4536">
        <v>0</v>
      </c>
      <c r="P4536">
        <v>0</v>
      </c>
      <c r="Q4536">
        <v>9</v>
      </c>
      <c r="R4536">
        <v>15</v>
      </c>
      <c r="S4536">
        <v>14</v>
      </c>
      <c r="T4536">
        <v>14</v>
      </c>
      <c r="U4536">
        <v>7</v>
      </c>
      <c r="V4536">
        <v>9</v>
      </c>
      <c r="W4536">
        <v>3</v>
      </c>
      <c r="X4536" s="2">
        <v>0.375</v>
      </c>
    </row>
    <row r="4537" spans="1:24" x14ac:dyDescent="0.25">
      <c r="A4537" t="str">
        <f t="shared" si="213"/>
        <v/>
      </c>
      <c r="B4537" t="str">
        <f t="shared" si="211"/>
        <v/>
      </c>
      <c r="C4537" t="str">
        <f t="shared" si="212"/>
        <v/>
      </c>
      <c r="D4537">
        <v>2026</v>
      </c>
      <c r="E4537" t="s">
        <v>10851</v>
      </c>
      <c r="F4537" t="s">
        <v>4770</v>
      </c>
      <c r="G4537" t="s">
        <v>37</v>
      </c>
      <c r="H4537" t="s">
        <v>64</v>
      </c>
      <c r="I4537">
        <v>0</v>
      </c>
      <c r="J4537">
        <v>1</v>
      </c>
      <c r="K4537" s="29">
        <v>15.43</v>
      </c>
      <c r="L4537">
        <v>12</v>
      </c>
      <c r="M4537">
        <v>6</v>
      </c>
      <c r="N4537">
        <v>0</v>
      </c>
      <c r="O4537">
        <v>0</v>
      </c>
      <c r="P4537">
        <v>0</v>
      </c>
      <c r="Q4537">
        <v>21</v>
      </c>
      <c r="R4537">
        <v>33</v>
      </c>
      <c r="S4537">
        <v>36</v>
      </c>
      <c r="T4537">
        <v>36</v>
      </c>
      <c r="U4537">
        <v>17</v>
      </c>
      <c r="V4537">
        <v>17</v>
      </c>
      <c r="W4537">
        <v>4</v>
      </c>
      <c r="X4537" s="2">
        <v>0.35499999999999998</v>
      </c>
    </row>
    <row r="4538" spans="1:24" x14ac:dyDescent="0.25">
      <c r="A4538" t="str">
        <f t="shared" si="213"/>
        <v/>
      </c>
      <c r="B4538" t="str">
        <f t="shared" si="211"/>
        <v/>
      </c>
      <c r="C4538">
        <f t="shared" si="212"/>
        <v>1</v>
      </c>
      <c r="D4538">
        <v>2026</v>
      </c>
      <c r="E4538" t="s">
        <v>7121</v>
      </c>
      <c r="F4538" t="s">
        <v>4770</v>
      </c>
      <c r="G4538" t="s">
        <v>24</v>
      </c>
      <c r="H4538" t="s">
        <v>64</v>
      </c>
      <c r="I4538">
        <v>0</v>
      </c>
      <c r="J4538">
        <v>0</v>
      </c>
      <c r="K4538" s="29">
        <v>16.62</v>
      </c>
      <c r="L4538">
        <v>9</v>
      </c>
      <c r="M4538">
        <v>0</v>
      </c>
      <c r="N4538">
        <v>0</v>
      </c>
      <c r="O4538">
        <v>0</v>
      </c>
      <c r="P4538">
        <v>1</v>
      </c>
      <c r="Q4538">
        <v>8.1999999999999993</v>
      </c>
      <c r="R4538">
        <v>15</v>
      </c>
      <c r="S4538">
        <v>18</v>
      </c>
      <c r="T4538">
        <v>16</v>
      </c>
      <c r="U4538">
        <v>4</v>
      </c>
      <c r="V4538">
        <v>9</v>
      </c>
      <c r="W4538">
        <v>5</v>
      </c>
      <c r="X4538" s="2">
        <v>0.38500000000000001</v>
      </c>
    </row>
    <row r="4539" spans="1:24" x14ac:dyDescent="0.25">
      <c r="A4539" t="str">
        <f t="shared" si="213"/>
        <v/>
      </c>
      <c r="B4539" t="str">
        <f t="shared" si="211"/>
        <v/>
      </c>
      <c r="C4539" t="str">
        <f t="shared" si="212"/>
        <v/>
      </c>
      <c r="D4539">
        <v>2026</v>
      </c>
      <c r="E4539" t="s">
        <v>10852</v>
      </c>
      <c r="F4539" t="s">
        <v>4770</v>
      </c>
      <c r="G4539" t="s">
        <v>37</v>
      </c>
      <c r="H4539" t="s">
        <v>64</v>
      </c>
      <c r="I4539">
        <v>0</v>
      </c>
      <c r="J4539">
        <v>1</v>
      </c>
      <c r="K4539" s="29">
        <v>22.85</v>
      </c>
      <c r="L4539">
        <v>6</v>
      </c>
      <c r="M4539">
        <v>0</v>
      </c>
      <c r="N4539">
        <v>0</v>
      </c>
      <c r="O4539">
        <v>0</v>
      </c>
      <c r="P4539">
        <v>0</v>
      </c>
      <c r="Q4539">
        <v>4.0999999999999996</v>
      </c>
      <c r="R4539">
        <v>8</v>
      </c>
      <c r="S4539">
        <v>11</v>
      </c>
      <c r="T4539">
        <v>11</v>
      </c>
      <c r="U4539">
        <v>6</v>
      </c>
      <c r="V4539">
        <v>1</v>
      </c>
      <c r="W4539">
        <v>1</v>
      </c>
      <c r="X4539" s="2">
        <v>0.44400000000000001</v>
      </c>
    </row>
    <row r="4540" spans="1:24" x14ac:dyDescent="0.25">
      <c r="A4540" t="str">
        <f t="shared" si="213"/>
        <v/>
      </c>
      <c r="B4540" t="str">
        <f t="shared" si="211"/>
        <v/>
      </c>
      <c r="C4540" t="str">
        <f t="shared" si="212"/>
        <v/>
      </c>
      <c r="D4540">
        <v>2026</v>
      </c>
      <c r="E4540" t="s">
        <v>10853</v>
      </c>
      <c r="F4540" t="s">
        <v>4770</v>
      </c>
      <c r="G4540" t="s">
        <v>37</v>
      </c>
      <c r="H4540" t="s">
        <v>64</v>
      </c>
      <c r="I4540">
        <v>0</v>
      </c>
      <c r="J4540">
        <v>0</v>
      </c>
      <c r="K4540" s="29">
        <v>81</v>
      </c>
      <c r="L4540">
        <v>1</v>
      </c>
      <c r="M4540">
        <v>0</v>
      </c>
      <c r="N4540">
        <v>0</v>
      </c>
      <c r="O4540">
        <v>0</v>
      </c>
      <c r="P4540">
        <v>0</v>
      </c>
      <c r="Q4540">
        <v>0.1</v>
      </c>
      <c r="R4540">
        <v>2</v>
      </c>
      <c r="S4540">
        <v>3</v>
      </c>
      <c r="T4540">
        <v>3</v>
      </c>
      <c r="U4540">
        <v>3</v>
      </c>
      <c r="V4540">
        <v>0</v>
      </c>
      <c r="W4540">
        <v>0</v>
      </c>
      <c r="X4540" s="2">
        <v>0.66700000000000004</v>
      </c>
    </row>
    <row r="4541" spans="1:24" x14ac:dyDescent="0.25">
      <c r="A4541" t="str">
        <f t="shared" si="213"/>
        <v/>
      </c>
      <c r="B4541" t="str">
        <f t="shared" si="211"/>
        <v/>
      </c>
      <c r="C4541" t="str">
        <f t="shared" si="212"/>
        <v/>
      </c>
      <c r="D4541">
        <v>2026</v>
      </c>
      <c r="E4541" t="s">
        <v>10854</v>
      </c>
      <c r="F4541" t="s">
        <v>4786</v>
      </c>
      <c r="G4541" t="s">
        <v>24</v>
      </c>
      <c r="H4541" t="s">
        <v>64</v>
      </c>
      <c r="I4541">
        <v>4</v>
      </c>
      <c r="J4541">
        <v>3</v>
      </c>
      <c r="K4541" s="29">
        <v>3.26</v>
      </c>
      <c r="L4541">
        <v>14</v>
      </c>
      <c r="M4541">
        <v>14</v>
      </c>
      <c r="N4541">
        <v>0</v>
      </c>
      <c r="O4541">
        <v>0</v>
      </c>
      <c r="P4541">
        <v>0</v>
      </c>
      <c r="Q4541">
        <v>77.099999999999994</v>
      </c>
      <c r="R4541">
        <v>72</v>
      </c>
      <c r="S4541">
        <v>30</v>
      </c>
      <c r="T4541">
        <v>28</v>
      </c>
      <c r="U4541">
        <v>23</v>
      </c>
      <c r="V4541">
        <v>68</v>
      </c>
      <c r="W4541">
        <v>9</v>
      </c>
      <c r="X4541" s="2">
        <v>0.247</v>
      </c>
    </row>
    <row r="4542" spans="1:24" x14ac:dyDescent="0.25">
      <c r="A4542">
        <f t="shared" si="213"/>
        <v>1</v>
      </c>
      <c r="B4542" t="str">
        <f t="shared" si="211"/>
        <v/>
      </c>
      <c r="C4542" t="str">
        <f t="shared" si="212"/>
        <v/>
      </c>
      <c r="D4542">
        <v>2026</v>
      </c>
      <c r="E4542" t="s">
        <v>10855</v>
      </c>
      <c r="F4542" t="s">
        <v>4786</v>
      </c>
      <c r="G4542" t="s">
        <v>29</v>
      </c>
      <c r="H4542" t="s">
        <v>64</v>
      </c>
      <c r="I4542">
        <v>4</v>
      </c>
      <c r="J4542">
        <v>2</v>
      </c>
      <c r="K4542" s="29">
        <v>4.34</v>
      </c>
      <c r="L4542">
        <v>14</v>
      </c>
      <c r="M4542">
        <v>14</v>
      </c>
      <c r="N4542">
        <v>0</v>
      </c>
      <c r="O4542">
        <v>0</v>
      </c>
      <c r="P4542">
        <v>0</v>
      </c>
      <c r="Q4542">
        <v>66.099999999999994</v>
      </c>
      <c r="R4542">
        <v>67</v>
      </c>
      <c r="S4542">
        <v>34</v>
      </c>
      <c r="T4542">
        <v>32</v>
      </c>
      <c r="U4542">
        <v>21</v>
      </c>
      <c r="V4542">
        <v>44</v>
      </c>
      <c r="W4542">
        <v>4</v>
      </c>
      <c r="X4542" s="2">
        <v>0.26400000000000001</v>
      </c>
    </row>
    <row r="4543" spans="1:24" x14ac:dyDescent="0.25">
      <c r="A4543">
        <f t="shared" si="213"/>
        <v>1</v>
      </c>
      <c r="B4543" t="str">
        <f t="shared" si="211"/>
        <v/>
      </c>
      <c r="C4543" t="str">
        <f t="shared" si="212"/>
        <v/>
      </c>
      <c r="D4543">
        <v>2026</v>
      </c>
      <c r="E4543" t="s">
        <v>10856</v>
      </c>
      <c r="F4543" t="s">
        <v>4786</v>
      </c>
      <c r="G4543" t="s">
        <v>29</v>
      </c>
      <c r="H4543" t="s">
        <v>64</v>
      </c>
      <c r="I4543">
        <v>0</v>
      </c>
      <c r="J4543">
        <v>0</v>
      </c>
      <c r="K4543" s="29">
        <v>0</v>
      </c>
      <c r="L4543">
        <v>1</v>
      </c>
      <c r="M4543">
        <v>0</v>
      </c>
      <c r="N4543">
        <v>0</v>
      </c>
      <c r="O4543">
        <v>0</v>
      </c>
      <c r="P4543">
        <v>0</v>
      </c>
      <c r="Q4543">
        <v>0</v>
      </c>
      <c r="R4543">
        <v>0</v>
      </c>
      <c r="S4543">
        <v>0</v>
      </c>
      <c r="T4543">
        <v>0</v>
      </c>
      <c r="U4543">
        <v>1</v>
      </c>
      <c r="V4543">
        <v>0</v>
      </c>
      <c r="W4543">
        <v>1</v>
      </c>
      <c r="X4543" s="2">
        <v>0</v>
      </c>
    </row>
    <row r="4544" spans="1:24" x14ac:dyDescent="0.25">
      <c r="A4544" t="str">
        <f t="shared" si="213"/>
        <v/>
      </c>
      <c r="B4544" t="str">
        <f t="shared" si="211"/>
        <v/>
      </c>
      <c r="C4544" t="str">
        <f t="shared" si="212"/>
        <v/>
      </c>
      <c r="D4544">
        <v>2026</v>
      </c>
      <c r="E4544" t="s">
        <v>10857</v>
      </c>
      <c r="F4544" t="s">
        <v>4786</v>
      </c>
      <c r="G4544" t="s">
        <v>24</v>
      </c>
      <c r="H4544" t="s">
        <v>64</v>
      </c>
      <c r="I4544">
        <v>2</v>
      </c>
      <c r="J4544">
        <v>2</v>
      </c>
      <c r="K4544" s="29">
        <v>1.71</v>
      </c>
      <c r="L4544">
        <v>22</v>
      </c>
      <c r="M4544">
        <v>0</v>
      </c>
      <c r="N4544">
        <v>0</v>
      </c>
      <c r="O4544">
        <v>0</v>
      </c>
      <c r="P4544">
        <v>3</v>
      </c>
      <c r="Q4544">
        <v>31.2</v>
      </c>
      <c r="R4544">
        <v>21</v>
      </c>
      <c r="S4544">
        <v>7</v>
      </c>
      <c r="T4544">
        <v>6</v>
      </c>
      <c r="U4544">
        <v>12</v>
      </c>
      <c r="V4544">
        <v>28</v>
      </c>
      <c r="W4544">
        <v>7</v>
      </c>
      <c r="X4544" s="2">
        <v>0.188</v>
      </c>
    </row>
    <row r="4545" spans="1:24" x14ac:dyDescent="0.25">
      <c r="A4545" t="str">
        <f t="shared" si="213"/>
        <v/>
      </c>
      <c r="B4545" t="str">
        <f t="shared" si="211"/>
        <v/>
      </c>
      <c r="C4545" t="str">
        <f t="shared" si="212"/>
        <v/>
      </c>
      <c r="D4545">
        <v>2026</v>
      </c>
      <c r="E4545" t="s">
        <v>10858</v>
      </c>
      <c r="F4545" t="s">
        <v>4786</v>
      </c>
      <c r="G4545" t="s">
        <v>24</v>
      </c>
      <c r="H4545" t="s">
        <v>64</v>
      </c>
      <c r="I4545">
        <v>2</v>
      </c>
      <c r="J4545">
        <v>0</v>
      </c>
      <c r="K4545" s="29">
        <v>1.85</v>
      </c>
      <c r="L4545">
        <v>9</v>
      </c>
      <c r="M4545">
        <v>0</v>
      </c>
      <c r="N4545">
        <v>0</v>
      </c>
      <c r="O4545">
        <v>0</v>
      </c>
      <c r="P4545">
        <v>1</v>
      </c>
      <c r="Q4545">
        <v>24.1</v>
      </c>
      <c r="R4545">
        <v>16</v>
      </c>
      <c r="S4545">
        <v>5</v>
      </c>
      <c r="T4545">
        <v>5</v>
      </c>
      <c r="U4545">
        <v>9</v>
      </c>
      <c r="V4545">
        <v>32</v>
      </c>
      <c r="W4545">
        <v>1</v>
      </c>
      <c r="X4545" s="2">
        <v>0.193</v>
      </c>
    </row>
    <row r="4546" spans="1:24" x14ac:dyDescent="0.25">
      <c r="A4546">
        <f t="shared" si="213"/>
        <v>1</v>
      </c>
      <c r="B4546" t="str">
        <f t="shared" ref="B4546:B4609" si="214">IF(COUNTIFS(Draft_Player,$E4546),COUNTIFS(Draft_Player,$E4546),"")</f>
        <v/>
      </c>
      <c r="C4546" t="str">
        <f t="shared" ref="C4546:C4609" si="215">IF(COUNTIFS(Transfers_Player,$E4546),COUNTIFS(Transfers_Player,$E4546),"")</f>
        <v/>
      </c>
      <c r="D4546">
        <v>2026</v>
      </c>
      <c r="E4546" t="s">
        <v>10859</v>
      </c>
      <c r="F4546" t="s">
        <v>4786</v>
      </c>
      <c r="G4546" t="s">
        <v>29</v>
      </c>
      <c r="H4546" t="s">
        <v>64</v>
      </c>
      <c r="I4546">
        <v>6</v>
      </c>
      <c r="J4546">
        <v>1</v>
      </c>
      <c r="K4546" s="29">
        <v>3.21</v>
      </c>
      <c r="L4546">
        <v>24</v>
      </c>
      <c r="M4546">
        <v>0</v>
      </c>
      <c r="N4546">
        <v>0</v>
      </c>
      <c r="O4546">
        <v>0</v>
      </c>
      <c r="P4546">
        <v>4</v>
      </c>
      <c r="Q4546">
        <v>47.2</v>
      </c>
      <c r="R4546">
        <v>30</v>
      </c>
      <c r="S4546">
        <v>18</v>
      </c>
      <c r="T4546">
        <v>17</v>
      </c>
      <c r="U4546">
        <v>16</v>
      </c>
      <c r="V4546">
        <v>27</v>
      </c>
      <c r="W4546">
        <v>4</v>
      </c>
      <c r="X4546" s="2">
        <v>0.186</v>
      </c>
    </row>
    <row r="4547" spans="1:24" x14ac:dyDescent="0.25">
      <c r="A4547" t="str">
        <f t="shared" si="213"/>
        <v/>
      </c>
      <c r="B4547" t="str">
        <f t="shared" si="214"/>
        <v/>
      </c>
      <c r="C4547" t="str">
        <f t="shared" si="215"/>
        <v/>
      </c>
      <c r="D4547">
        <v>2026</v>
      </c>
      <c r="E4547" t="s">
        <v>10860</v>
      </c>
      <c r="F4547" t="s">
        <v>4786</v>
      </c>
      <c r="G4547" t="s">
        <v>47</v>
      </c>
      <c r="H4547" t="s">
        <v>64</v>
      </c>
      <c r="I4547">
        <v>4</v>
      </c>
      <c r="J4547">
        <v>1</v>
      </c>
      <c r="K4547" s="29">
        <v>3.32</v>
      </c>
      <c r="L4547">
        <v>12</v>
      </c>
      <c r="M4547">
        <v>8</v>
      </c>
      <c r="N4547">
        <v>0</v>
      </c>
      <c r="O4547">
        <v>0</v>
      </c>
      <c r="P4547">
        <v>0</v>
      </c>
      <c r="Q4547">
        <v>40.200000000000003</v>
      </c>
      <c r="R4547">
        <v>33</v>
      </c>
      <c r="S4547">
        <v>17</v>
      </c>
      <c r="T4547">
        <v>15</v>
      </c>
      <c r="U4547">
        <v>14</v>
      </c>
      <c r="V4547">
        <v>40</v>
      </c>
      <c r="W4547">
        <v>5</v>
      </c>
      <c r="X4547" s="2">
        <v>0.223</v>
      </c>
    </row>
    <row r="4548" spans="1:24" x14ac:dyDescent="0.25">
      <c r="A4548">
        <f t="shared" si="213"/>
        <v>1</v>
      </c>
      <c r="B4548" t="str">
        <f t="shared" si="214"/>
        <v/>
      </c>
      <c r="C4548" t="str">
        <f t="shared" si="215"/>
        <v/>
      </c>
      <c r="D4548">
        <v>2026</v>
      </c>
      <c r="E4548" t="s">
        <v>10861</v>
      </c>
      <c r="F4548" t="s">
        <v>4786</v>
      </c>
      <c r="G4548" t="s">
        <v>29</v>
      </c>
      <c r="H4548" t="s">
        <v>64</v>
      </c>
      <c r="I4548">
        <v>0</v>
      </c>
      <c r="J4548">
        <v>1</v>
      </c>
      <c r="K4548" s="29">
        <v>4.5599999999999996</v>
      </c>
      <c r="L4548">
        <v>15</v>
      </c>
      <c r="M4548">
        <v>1</v>
      </c>
      <c r="N4548">
        <v>0</v>
      </c>
      <c r="O4548">
        <v>0</v>
      </c>
      <c r="P4548">
        <v>0</v>
      </c>
      <c r="Q4548">
        <v>23.2</v>
      </c>
      <c r="R4548">
        <v>25</v>
      </c>
      <c r="S4548">
        <v>14</v>
      </c>
      <c r="T4548">
        <v>12</v>
      </c>
      <c r="U4548">
        <v>8</v>
      </c>
      <c r="V4548">
        <v>25</v>
      </c>
      <c r="W4548">
        <v>3</v>
      </c>
      <c r="X4548" s="2">
        <v>0.255</v>
      </c>
    </row>
    <row r="4549" spans="1:24" x14ac:dyDescent="0.25">
      <c r="A4549" t="str">
        <f t="shared" si="213"/>
        <v/>
      </c>
      <c r="B4549" t="str">
        <f t="shared" si="214"/>
        <v/>
      </c>
      <c r="C4549" t="str">
        <f t="shared" si="215"/>
        <v/>
      </c>
      <c r="D4549">
        <v>2026</v>
      </c>
      <c r="E4549" t="s">
        <v>10862</v>
      </c>
      <c r="F4549" t="s">
        <v>4786</v>
      </c>
      <c r="G4549" t="s">
        <v>24</v>
      </c>
      <c r="H4549" t="s">
        <v>64</v>
      </c>
      <c r="I4549">
        <v>3</v>
      </c>
      <c r="J4549">
        <v>4</v>
      </c>
      <c r="K4549" s="29">
        <v>4.62</v>
      </c>
      <c r="L4549">
        <v>10</v>
      </c>
      <c r="M4549">
        <v>10</v>
      </c>
      <c r="N4549">
        <v>0</v>
      </c>
      <c r="O4549">
        <v>0</v>
      </c>
      <c r="P4549">
        <v>0</v>
      </c>
      <c r="Q4549">
        <v>39</v>
      </c>
      <c r="R4549">
        <v>41</v>
      </c>
      <c r="S4549">
        <v>20</v>
      </c>
      <c r="T4549">
        <v>20</v>
      </c>
      <c r="U4549">
        <v>17</v>
      </c>
      <c r="V4549">
        <v>36</v>
      </c>
      <c r="W4549">
        <v>4</v>
      </c>
      <c r="X4549" s="2">
        <v>0.28499999999999998</v>
      </c>
    </row>
    <row r="4550" spans="1:24" x14ac:dyDescent="0.25">
      <c r="A4550">
        <f t="shared" si="213"/>
        <v>1</v>
      </c>
      <c r="B4550" t="str">
        <f t="shared" si="214"/>
        <v/>
      </c>
      <c r="C4550" t="str">
        <f t="shared" si="215"/>
        <v/>
      </c>
      <c r="D4550">
        <v>2026</v>
      </c>
      <c r="E4550" t="s">
        <v>10863</v>
      </c>
      <c r="F4550" t="s">
        <v>4786</v>
      </c>
      <c r="G4550" t="s">
        <v>32</v>
      </c>
      <c r="H4550" t="s">
        <v>64</v>
      </c>
      <c r="I4550">
        <v>1</v>
      </c>
      <c r="J4550">
        <v>2</v>
      </c>
      <c r="K4550" s="29">
        <v>4.71</v>
      </c>
      <c r="L4550">
        <v>28</v>
      </c>
      <c r="M4550">
        <v>0</v>
      </c>
      <c r="N4550">
        <v>0</v>
      </c>
      <c r="O4550">
        <v>0</v>
      </c>
      <c r="P4550">
        <v>5</v>
      </c>
      <c r="Q4550">
        <v>49.2</v>
      </c>
      <c r="R4550">
        <v>57</v>
      </c>
      <c r="S4550">
        <v>29</v>
      </c>
      <c r="T4550">
        <v>26</v>
      </c>
      <c r="U4550">
        <v>11</v>
      </c>
      <c r="V4550">
        <v>34</v>
      </c>
      <c r="W4550">
        <v>7</v>
      </c>
      <c r="X4550" s="2">
        <v>0.28499999999999998</v>
      </c>
    </row>
    <row r="4551" spans="1:24" x14ac:dyDescent="0.25">
      <c r="A4551" t="str">
        <f t="shared" si="213"/>
        <v/>
      </c>
      <c r="B4551" t="str">
        <f t="shared" si="214"/>
        <v/>
      </c>
      <c r="C4551" t="str">
        <f t="shared" si="215"/>
        <v/>
      </c>
      <c r="D4551">
        <v>2026</v>
      </c>
      <c r="E4551" t="s">
        <v>10864</v>
      </c>
      <c r="F4551" t="s">
        <v>4786</v>
      </c>
      <c r="G4551" t="s">
        <v>37</v>
      </c>
      <c r="H4551" t="s">
        <v>64</v>
      </c>
      <c r="I4551">
        <v>3</v>
      </c>
      <c r="J4551">
        <v>0</v>
      </c>
      <c r="K4551" s="29">
        <v>5.28</v>
      </c>
      <c r="L4551">
        <v>12</v>
      </c>
      <c r="M4551">
        <v>0</v>
      </c>
      <c r="N4551">
        <v>0</v>
      </c>
      <c r="O4551">
        <v>0</v>
      </c>
      <c r="P4551">
        <v>1</v>
      </c>
      <c r="Q4551">
        <v>15.1</v>
      </c>
      <c r="R4551">
        <v>14</v>
      </c>
      <c r="S4551">
        <v>10</v>
      </c>
      <c r="T4551">
        <v>9</v>
      </c>
      <c r="U4551">
        <v>12</v>
      </c>
      <c r="V4551">
        <v>19</v>
      </c>
      <c r="W4551">
        <v>1</v>
      </c>
      <c r="X4551" s="2">
        <v>0.23300000000000001</v>
      </c>
    </row>
    <row r="4552" spans="1:24" x14ac:dyDescent="0.25">
      <c r="A4552" t="str">
        <f t="shared" si="213"/>
        <v/>
      </c>
      <c r="B4552">
        <f t="shared" si="214"/>
        <v>1</v>
      </c>
      <c r="C4552" t="str">
        <f t="shared" si="215"/>
        <v/>
      </c>
      <c r="D4552">
        <v>2026</v>
      </c>
      <c r="E4552" t="s">
        <v>2185</v>
      </c>
      <c r="F4552" t="s">
        <v>4786</v>
      </c>
      <c r="G4552" t="s">
        <v>47</v>
      </c>
      <c r="H4552" t="s">
        <v>64</v>
      </c>
      <c r="I4552">
        <v>3</v>
      </c>
      <c r="J4552">
        <v>4</v>
      </c>
      <c r="K4552" s="29">
        <v>6.66</v>
      </c>
      <c r="L4552">
        <v>21</v>
      </c>
      <c r="M4552">
        <v>2</v>
      </c>
      <c r="N4552">
        <v>0</v>
      </c>
      <c r="O4552">
        <v>0</v>
      </c>
      <c r="P4552">
        <v>0</v>
      </c>
      <c r="Q4552">
        <v>25.2</v>
      </c>
      <c r="R4552">
        <v>27</v>
      </c>
      <c r="S4552">
        <v>20</v>
      </c>
      <c r="T4552">
        <v>19</v>
      </c>
      <c r="U4552">
        <v>15</v>
      </c>
      <c r="V4552">
        <v>28</v>
      </c>
      <c r="W4552">
        <v>4</v>
      </c>
      <c r="X4552" s="2">
        <v>0.27600000000000002</v>
      </c>
    </row>
    <row r="4553" spans="1:24" x14ac:dyDescent="0.25">
      <c r="A4553" t="str">
        <f t="shared" si="213"/>
        <v/>
      </c>
      <c r="B4553" t="str">
        <f t="shared" si="214"/>
        <v/>
      </c>
      <c r="C4553" t="str">
        <f t="shared" si="215"/>
        <v/>
      </c>
      <c r="D4553">
        <v>2026</v>
      </c>
      <c r="E4553" t="s">
        <v>10865</v>
      </c>
      <c r="F4553" t="s">
        <v>4786</v>
      </c>
      <c r="G4553" t="s">
        <v>24</v>
      </c>
      <c r="H4553" t="s">
        <v>64</v>
      </c>
      <c r="I4553">
        <v>2</v>
      </c>
      <c r="J4553">
        <v>2</v>
      </c>
      <c r="K4553" s="29">
        <v>6.98</v>
      </c>
      <c r="L4553">
        <v>16</v>
      </c>
      <c r="M4553">
        <v>9</v>
      </c>
      <c r="N4553">
        <v>0</v>
      </c>
      <c r="O4553">
        <v>0</v>
      </c>
      <c r="P4553">
        <v>0</v>
      </c>
      <c r="Q4553">
        <v>49</v>
      </c>
      <c r="R4553">
        <v>59</v>
      </c>
      <c r="S4553">
        <v>40</v>
      </c>
      <c r="T4553">
        <v>38</v>
      </c>
      <c r="U4553">
        <v>27</v>
      </c>
      <c r="V4553">
        <v>31</v>
      </c>
      <c r="W4553">
        <v>6</v>
      </c>
      <c r="X4553" s="2">
        <v>0.30399999999999999</v>
      </c>
    </row>
    <row r="4554" spans="1:24" x14ac:dyDescent="0.25">
      <c r="A4554" t="str">
        <f t="shared" si="213"/>
        <v/>
      </c>
      <c r="B4554" t="str">
        <f t="shared" si="214"/>
        <v/>
      </c>
      <c r="C4554" t="str">
        <f t="shared" si="215"/>
        <v/>
      </c>
      <c r="D4554">
        <v>2026</v>
      </c>
      <c r="E4554" t="s">
        <v>10866</v>
      </c>
      <c r="F4554" t="s">
        <v>4786</v>
      </c>
      <c r="G4554" t="s">
        <v>37</v>
      </c>
      <c r="H4554" t="s">
        <v>64</v>
      </c>
      <c r="I4554">
        <v>0</v>
      </c>
      <c r="J4554">
        <v>1</v>
      </c>
      <c r="K4554" s="29">
        <v>7.71</v>
      </c>
      <c r="L4554">
        <v>10</v>
      </c>
      <c r="M4554">
        <v>0</v>
      </c>
      <c r="N4554">
        <v>0</v>
      </c>
      <c r="O4554">
        <v>0</v>
      </c>
      <c r="P4554">
        <v>0</v>
      </c>
      <c r="Q4554">
        <v>9.1</v>
      </c>
      <c r="R4554">
        <v>9</v>
      </c>
      <c r="S4554">
        <v>9</v>
      </c>
      <c r="T4554">
        <v>8</v>
      </c>
      <c r="U4554">
        <v>11</v>
      </c>
      <c r="V4554">
        <v>9</v>
      </c>
      <c r="W4554">
        <v>1</v>
      </c>
      <c r="X4554" s="2">
        <v>0.25</v>
      </c>
    </row>
    <row r="4555" spans="1:24" x14ac:dyDescent="0.25">
      <c r="A4555" t="str">
        <f t="shared" si="213"/>
        <v/>
      </c>
      <c r="B4555" t="str">
        <f t="shared" si="214"/>
        <v/>
      </c>
      <c r="C4555" t="str">
        <f t="shared" si="215"/>
        <v/>
      </c>
      <c r="D4555">
        <v>2026</v>
      </c>
      <c r="E4555" t="s">
        <v>10867</v>
      </c>
      <c r="F4555" t="s">
        <v>4786</v>
      </c>
      <c r="G4555" t="s">
        <v>47</v>
      </c>
      <c r="H4555" t="s">
        <v>64</v>
      </c>
      <c r="I4555">
        <v>1</v>
      </c>
      <c r="J4555">
        <v>0</v>
      </c>
      <c r="K4555" s="29">
        <v>12.38</v>
      </c>
      <c r="L4555">
        <v>9</v>
      </c>
      <c r="M4555">
        <v>0</v>
      </c>
      <c r="N4555">
        <v>0</v>
      </c>
      <c r="O4555">
        <v>0</v>
      </c>
      <c r="P4555">
        <v>0</v>
      </c>
      <c r="Q4555">
        <v>8</v>
      </c>
      <c r="R4555">
        <v>13</v>
      </c>
      <c r="S4555">
        <v>11</v>
      </c>
      <c r="T4555">
        <v>11</v>
      </c>
      <c r="U4555">
        <v>5</v>
      </c>
      <c r="V4555">
        <v>6</v>
      </c>
      <c r="W4555">
        <v>2</v>
      </c>
      <c r="X4555" s="2">
        <v>0.35099999999999998</v>
      </c>
    </row>
    <row r="4556" spans="1:24" x14ac:dyDescent="0.25">
      <c r="A4556" t="str">
        <f t="shared" si="213"/>
        <v/>
      </c>
      <c r="B4556">
        <f t="shared" si="214"/>
        <v>1</v>
      </c>
      <c r="C4556" t="str">
        <f t="shared" si="215"/>
        <v/>
      </c>
      <c r="D4556">
        <v>2026</v>
      </c>
      <c r="E4556" t="s">
        <v>6354</v>
      </c>
      <c r="F4556" t="s">
        <v>4786</v>
      </c>
      <c r="G4556" t="s">
        <v>24</v>
      </c>
      <c r="H4556" t="s">
        <v>64</v>
      </c>
      <c r="I4556">
        <v>0</v>
      </c>
      <c r="J4556">
        <v>1</v>
      </c>
      <c r="K4556" s="29">
        <v>20.65</v>
      </c>
      <c r="L4556">
        <v>6</v>
      </c>
      <c r="M4556">
        <v>0</v>
      </c>
      <c r="N4556">
        <v>0</v>
      </c>
      <c r="O4556">
        <v>0</v>
      </c>
      <c r="P4556">
        <v>0</v>
      </c>
      <c r="Q4556">
        <v>5.2</v>
      </c>
      <c r="R4556">
        <v>7</v>
      </c>
      <c r="S4556">
        <v>15</v>
      </c>
      <c r="T4556">
        <v>13</v>
      </c>
      <c r="U4556">
        <v>10</v>
      </c>
      <c r="V4556">
        <v>5</v>
      </c>
      <c r="W4556">
        <v>2</v>
      </c>
      <c r="X4556" s="2">
        <v>0.318</v>
      </c>
    </row>
    <row r="4557" spans="1:24" x14ac:dyDescent="0.25">
      <c r="A4557" t="str">
        <f t="shared" si="213"/>
        <v/>
      </c>
      <c r="B4557" t="str">
        <f t="shared" si="214"/>
        <v/>
      </c>
      <c r="C4557">
        <f t="shared" si="215"/>
        <v>1</v>
      </c>
      <c r="D4557">
        <v>2026</v>
      </c>
      <c r="E4557" t="s">
        <v>6960</v>
      </c>
      <c r="F4557" t="s">
        <v>4786</v>
      </c>
      <c r="G4557" t="s">
        <v>47</v>
      </c>
      <c r="H4557" t="s">
        <v>64</v>
      </c>
      <c r="I4557">
        <v>0</v>
      </c>
      <c r="J4557">
        <v>0</v>
      </c>
      <c r="K4557" s="29">
        <v>24.92</v>
      </c>
      <c r="L4557">
        <v>5</v>
      </c>
      <c r="M4557">
        <v>1</v>
      </c>
      <c r="N4557">
        <v>0</v>
      </c>
      <c r="O4557">
        <v>0</v>
      </c>
      <c r="P4557">
        <v>0</v>
      </c>
      <c r="Q4557">
        <v>4.0999999999999996</v>
      </c>
      <c r="R4557">
        <v>4</v>
      </c>
      <c r="S4557">
        <v>12</v>
      </c>
      <c r="T4557">
        <v>12</v>
      </c>
      <c r="U4557">
        <v>9</v>
      </c>
      <c r="V4557">
        <v>6</v>
      </c>
      <c r="W4557">
        <v>3</v>
      </c>
      <c r="X4557" s="2">
        <v>0.23499999999999999</v>
      </c>
    </row>
    <row r="4558" spans="1:24" x14ac:dyDescent="0.25">
      <c r="A4558" t="str">
        <f t="shared" si="213"/>
        <v/>
      </c>
      <c r="B4558" t="str">
        <f t="shared" si="214"/>
        <v/>
      </c>
      <c r="C4558">
        <f t="shared" si="215"/>
        <v>1</v>
      </c>
      <c r="D4558">
        <v>2026</v>
      </c>
      <c r="E4558" t="s">
        <v>6872</v>
      </c>
      <c r="F4558" t="s">
        <v>4805</v>
      </c>
      <c r="G4558" t="s">
        <v>24</v>
      </c>
      <c r="H4558" t="s">
        <v>64</v>
      </c>
      <c r="I4558">
        <v>5</v>
      </c>
      <c r="J4558">
        <v>5</v>
      </c>
      <c r="K4558" s="29">
        <v>4.9800000000000004</v>
      </c>
      <c r="L4558">
        <v>14</v>
      </c>
      <c r="M4558">
        <v>13</v>
      </c>
      <c r="N4558">
        <v>0</v>
      </c>
      <c r="O4558">
        <v>0</v>
      </c>
      <c r="P4558">
        <v>0</v>
      </c>
      <c r="Q4558">
        <v>68.2</v>
      </c>
      <c r="R4558">
        <v>88</v>
      </c>
      <c r="S4558">
        <v>48</v>
      </c>
      <c r="T4558">
        <v>38</v>
      </c>
      <c r="U4558">
        <v>9</v>
      </c>
      <c r="V4558">
        <v>58</v>
      </c>
      <c r="W4558">
        <v>2</v>
      </c>
      <c r="X4558" s="2">
        <v>0.30599999999999999</v>
      </c>
    </row>
    <row r="4559" spans="1:24" x14ac:dyDescent="0.25">
      <c r="A4559" t="str">
        <f t="shared" si="213"/>
        <v/>
      </c>
      <c r="B4559" t="str">
        <f t="shared" si="214"/>
        <v/>
      </c>
      <c r="C4559">
        <f t="shared" si="215"/>
        <v>1</v>
      </c>
      <c r="D4559">
        <v>2026</v>
      </c>
      <c r="E4559" t="s">
        <v>6934</v>
      </c>
      <c r="F4559" t="s">
        <v>4805</v>
      </c>
      <c r="G4559" t="s">
        <v>24</v>
      </c>
      <c r="H4559" t="s">
        <v>64</v>
      </c>
      <c r="I4559">
        <v>3</v>
      </c>
      <c r="J4559">
        <v>5</v>
      </c>
      <c r="K4559" s="29">
        <v>5.29</v>
      </c>
      <c r="L4559">
        <v>14</v>
      </c>
      <c r="M4559">
        <v>13</v>
      </c>
      <c r="N4559">
        <v>0</v>
      </c>
      <c r="O4559">
        <v>0</v>
      </c>
      <c r="P4559">
        <v>0</v>
      </c>
      <c r="Q4559">
        <v>64.2</v>
      </c>
      <c r="R4559">
        <v>78</v>
      </c>
      <c r="S4559">
        <v>42</v>
      </c>
      <c r="T4559">
        <v>38</v>
      </c>
      <c r="U4559">
        <v>24</v>
      </c>
      <c r="V4559">
        <v>55</v>
      </c>
      <c r="W4559">
        <v>4</v>
      </c>
      <c r="X4559" s="2">
        <v>0.29799999999999999</v>
      </c>
    </row>
    <row r="4560" spans="1:24" x14ac:dyDescent="0.25">
      <c r="A4560" t="str">
        <f t="shared" si="213"/>
        <v/>
      </c>
      <c r="B4560" t="str">
        <f t="shared" si="214"/>
        <v/>
      </c>
      <c r="C4560" t="str">
        <f t="shared" si="215"/>
        <v/>
      </c>
      <c r="D4560">
        <v>2026</v>
      </c>
      <c r="E4560" t="s">
        <v>4819</v>
      </c>
      <c r="F4560" t="s">
        <v>4805</v>
      </c>
      <c r="G4560" t="s">
        <v>47</v>
      </c>
      <c r="H4560" t="s">
        <v>64</v>
      </c>
      <c r="I4560">
        <v>0</v>
      </c>
      <c r="J4560">
        <v>1</v>
      </c>
      <c r="K4560" s="29">
        <v>2.7</v>
      </c>
      <c r="L4560">
        <v>3</v>
      </c>
      <c r="M4560">
        <v>1</v>
      </c>
      <c r="N4560">
        <v>0</v>
      </c>
      <c r="O4560">
        <v>0</v>
      </c>
      <c r="P4560">
        <v>1</v>
      </c>
      <c r="Q4560">
        <v>3.1</v>
      </c>
      <c r="R4560">
        <v>6</v>
      </c>
      <c r="S4560">
        <v>5</v>
      </c>
      <c r="T4560">
        <v>1</v>
      </c>
      <c r="U4560">
        <v>2</v>
      </c>
      <c r="V4560">
        <v>3</v>
      </c>
      <c r="W4560">
        <v>1</v>
      </c>
      <c r="X4560" s="2">
        <v>0.375</v>
      </c>
    </row>
    <row r="4561" spans="1:24" x14ac:dyDescent="0.25">
      <c r="A4561">
        <f t="shared" si="213"/>
        <v>1</v>
      </c>
      <c r="B4561" t="str">
        <f t="shared" si="214"/>
        <v/>
      </c>
      <c r="C4561" t="str">
        <f t="shared" si="215"/>
        <v/>
      </c>
      <c r="D4561">
        <v>2026</v>
      </c>
      <c r="E4561" t="s">
        <v>10868</v>
      </c>
      <c r="F4561" t="s">
        <v>4805</v>
      </c>
      <c r="G4561" t="s">
        <v>29</v>
      </c>
      <c r="H4561" t="s">
        <v>64</v>
      </c>
      <c r="I4561">
        <v>0</v>
      </c>
      <c r="J4561">
        <v>2</v>
      </c>
      <c r="K4561" s="29">
        <v>3.07</v>
      </c>
      <c r="L4561">
        <v>13</v>
      </c>
      <c r="M4561">
        <v>0</v>
      </c>
      <c r="N4561">
        <v>0</v>
      </c>
      <c r="O4561">
        <v>0</v>
      </c>
      <c r="P4561">
        <v>0</v>
      </c>
      <c r="Q4561">
        <v>14.2</v>
      </c>
      <c r="R4561">
        <v>12</v>
      </c>
      <c r="S4561">
        <v>7</v>
      </c>
      <c r="T4561">
        <v>5</v>
      </c>
      <c r="U4561">
        <v>10</v>
      </c>
      <c r="V4561">
        <v>14</v>
      </c>
      <c r="W4561">
        <v>1</v>
      </c>
      <c r="X4561" s="2">
        <v>0.22600000000000001</v>
      </c>
    </row>
    <row r="4562" spans="1:24" x14ac:dyDescent="0.25">
      <c r="A4562" t="str">
        <f t="shared" si="213"/>
        <v/>
      </c>
      <c r="B4562" t="str">
        <f t="shared" si="214"/>
        <v/>
      </c>
      <c r="C4562" t="str">
        <f t="shared" si="215"/>
        <v/>
      </c>
      <c r="D4562">
        <v>2026</v>
      </c>
      <c r="E4562" t="s">
        <v>10869</v>
      </c>
      <c r="F4562" t="s">
        <v>4805</v>
      </c>
      <c r="G4562" t="s">
        <v>24</v>
      </c>
      <c r="H4562" t="s">
        <v>64</v>
      </c>
      <c r="I4562">
        <v>0</v>
      </c>
      <c r="J4562">
        <v>1</v>
      </c>
      <c r="K4562" s="29">
        <v>4.1500000000000004</v>
      </c>
      <c r="L4562">
        <v>7</v>
      </c>
      <c r="M4562">
        <v>0</v>
      </c>
      <c r="N4562">
        <v>0</v>
      </c>
      <c r="O4562">
        <v>0</v>
      </c>
      <c r="P4562">
        <v>0</v>
      </c>
      <c r="Q4562">
        <v>4.0999999999999996</v>
      </c>
      <c r="R4562">
        <v>2</v>
      </c>
      <c r="S4562">
        <v>2</v>
      </c>
      <c r="T4562">
        <v>2</v>
      </c>
      <c r="U4562">
        <v>3</v>
      </c>
      <c r="V4562">
        <v>4</v>
      </c>
      <c r="W4562">
        <v>1</v>
      </c>
      <c r="X4562" s="2">
        <v>0.14299999999999999</v>
      </c>
    </row>
    <row r="4563" spans="1:24" x14ac:dyDescent="0.25">
      <c r="A4563">
        <f t="shared" si="213"/>
        <v>1</v>
      </c>
      <c r="B4563" t="str">
        <f t="shared" si="214"/>
        <v/>
      </c>
      <c r="C4563" t="str">
        <f t="shared" si="215"/>
        <v/>
      </c>
      <c r="D4563">
        <v>2026</v>
      </c>
      <c r="E4563" t="s">
        <v>4812</v>
      </c>
      <c r="F4563" t="s">
        <v>4805</v>
      </c>
      <c r="G4563" t="s">
        <v>29</v>
      </c>
      <c r="H4563" t="s">
        <v>64</v>
      </c>
      <c r="I4563">
        <v>2</v>
      </c>
      <c r="J4563">
        <v>1</v>
      </c>
      <c r="K4563" s="29">
        <v>4.32</v>
      </c>
      <c r="L4563">
        <v>9</v>
      </c>
      <c r="M4563">
        <v>9</v>
      </c>
      <c r="N4563">
        <v>0</v>
      </c>
      <c r="O4563">
        <v>0</v>
      </c>
      <c r="P4563">
        <v>0</v>
      </c>
      <c r="Q4563">
        <v>41.2</v>
      </c>
      <c r="R4563">
        <v>41</v>
      </c>
      <c r="S4563">
        <v>21</v>
      </c>
      <c r="T4563">
        <v>20</v>
      </c>
      <c r="U4563">
        <v>14</v>
      </c>
      <c r="V4563">
        <v>41</v>
      </c>
      <c r="W4563">
        <v>4</v>
      </c>
      <c r="X4563" s="2">
        <v>0.253</v>
      </c>
    </row>
    <row r="4564" spans="1:24" x14ac:dyDescent="0.25">
      <c r="A4564">
        <f t="shared" si="213"/>
        <v>1</v>
      </c>
      <c r="B4564" t="str">
        <f t="shared" si="214"/>
        <v/>
      </c>
      <c r="C4564" t="str">
        <f t="shared" si="215"/>
        <v/>
      </c>
      <c r="D4564">
        <v>2026</v>
      </c>
      <c r="E4564" t="s">
        <v>10870</v>
      </c>
      <c r="F4564" t="s">
        <v>4805</v>
      </c>
      <c r="G4564" t="s">
        <v>29</v>
      </c>
      <c r="H4564" t="s">
        <v>64</v>
      </c>
      <c r="I4564">
        <v>1</v>
      </c>
      <c r="J4564">
        <v>2</v>
      </c>
      <c r="K4564" s="29">
        <v>5.17</v>
      </c>
      <c r="L4564">
        <v>19</v>
      </c>
      <c r="M4564">
        <v>0</v>
      </c>
      <c r="N4564">
        <v>0</v>
      </c>
      <c r="O4564">
        <v>0</v>
      </c>
      <c r="P4564">
        <v>8</v>
      </c>
      <c r="Q4564">
        <v>31.1</v>
      </c>
      <c r="R4564">
        <v>35</v>
      </c>
      <c r="S4564">
        <v>20</v>
      </c>
      <c r="T4564">
        <v>18</v>
      </c>
      <c r="U4564">
        <v>16</v>
      </c>
      <c r="V4564">
        <v>23</v>
      </c>
      <c r="W4564">
        <v>2</v>
      </c>
      <c r="X4564" s="2">
        <v>0.27600000000000002</v>
      </c>
    </row>
    <row r="4565" spans="1:24" x14ac:dyDescent="0.25">
      <c r="A4565" t="str">
        <f t="shared" si="213"/>
        <v/>
      </c>
      <c r="B4565" t="str">
        <f t="shared" si="214"/>
        <v/>
      </c>
      <c r="C4565" t="str">
        <f t="shared" si="215"/>
        <v/>
      </c>
      <c r="D4565">
        <v>2026</v>
      </c>
      <c r="E4565" t="s">
        <v>10871</v>
      </c>
      <c r="F4565" t="s">
        <v>4805</v>
      </c>
      <c r="G4565" t="s">
        <v>47</v>
      </c>
      <c r="H4565" t="s">
        <v>64</v>
      </c>
      <c r="I4565">
        <v>0</v>
      </c>
      <c r="J4565">
        <v>0</v>
      </c>
      <c r="K4565" s="29">
        <v>6</v>
      </c>
      <c r="L4565">
        <v>4</v>
      </c>
      <c r="M4565">
        <v>0</v>
      </c>
      <c r="N4565">
        <v>0</v>
      </c>
      <c r="O4565">
        <v>0</v>
      </c>
      <c r="P4565">
        <v>0</v>
      </c>
      <c r="Q4565">
        <v>3</v>
      </c>
      <c r="R4565">
        <v>3</v>
      </c>
      <c r="S4565">
        <v>2</v>
      </c>
      <c r="T4565">
        <v>2</v>
      </c>
      <c r="U4565">
        <v>4</v>
      </c>
      <c r="V4565">
        <v>3</v>
      </c>
      <c r="W4565">
        <v>2</v>
      </c>
      <c r="X4565" s="2">
        <v>0.27300000000000002</v>
      </c>
    </row>
    <row r="4566" spans="1:24" x14ac:dyDescent="0.25">
      <c r="A4566" t="str">
        <f t="shared" si="213"/>
        <v/>
      </c>
      <c r="B4566" t="str">
        <f t="shared" si="214"/>
        <v/>
      </c>
      <c r="C4566" t="str">
        <f t="shared" si="215"/>
        <v/>
      </c>
      <c r="D4566">
        <v>2026</v>
      </c>
      <c r="E4566" t="s">
        <v>4813</v>
      </c>
      <c r="F4566" t="s">
        <v>4805</v>
      </c>
      <c r="G4566" t="s">
        <v>24</v>
      </c>
      <c r="H4566" t="s">
        <v>64</v>
      </c>
      <c r="I4566">
        <v>2</v>
      </c>
      <c r="J4566">
        <v>3</v>
      </c>
      <c r="K4566" s="29">
        <v>6.23</v>
      </c>
      <c r="L4566">
        <v>19</v>
      </c>
      <c r="M4566">
        <v>1</v>
      </c>
      <c r="N4566">
        <v>0</v>
      </c>
      <c r="O4566">
        <v>0</v>
      </c>
      <c r="P4566">
        <v>0</v>
      </c>
      <c r="Q4566">
        <v>26</v>
      </c>
      <c r="R4566">
        <v>28</v>
      </c>
      <c r="S4566">
        <v>19</v>
      </c>
      <c r="T4566">
        <v>18</v>
      </c>
      <c r="U4566">
        <v>12</v>
      </c>
      <c r="V4566">
        <v>13</v>
      </c>
      <c r="W4566">
        <v>2</v>
      </c>
      <c r="X4566" s="2">
        <v>0.28899999999999998</v>
      </c>
    </row>
    <row r="4567" spans="1:24" x14ac:dyDescent="0.25">
      <c r="A4567" t="str">
        <f t="shared" si="213"/>
        <v/>
      </c>
      <c r="B4567" t="str">
        <f t="shared" si="214"/>
        <v/>
      </c>
      <c r="C4567" t="str">
        <f t="shared" si="215"/>
        <v/>
      </c>
      <c r="D4567">
        <v>2026</v>
      </c>
      <c r="E4567" t="s">
        <v>9794</v>
      </c>
      <c r="F4567" t="s">
        <v>4805</v>
      </c>
      <c r="G4567" t="s">
        <v>37</v>
      </c>
      <c r="H4567" t="s">
        <v>64</v>
      </c>
      <c r="I4567">
        <v>0</v>
      </c>
      <c r="J4567">
        <v>0</v>
      </c>
      <c r="K4567" s="29">
        <v>7.62</v>
      </c>
      <c r="L4567">
        <v>18</v>
      </c>
      <c r="M4567">
        <v>0</v>
      </c>
      <c r="N4567">
        <v>0</v>
      </c>
      <c r="O4567">
        <v>0</v>
      </c>
      <c r="P4567">
        <v>0</v>
      </c>
      <c r="Q4567">
        <v>13</v>
      </c>
      <c r="R4567">
        <v>19</v>
      </c>
      <c r="S4567">
        <v>15</v>
      </c>
      <c r="T4567">
        <v>11</v>
      </c>
      <c r="U4567">
        <v>11</v>
      </c>
      <c r="V4567">
        <v>11</v>
      </c>
      <c r="W4567">
        <v>3</v>
      </c>
      <c r="X4567" s="2">
        <v>0.34499999999999997</v>
      </c>
    </row>
    <row r="4568" spans="1:24" x14ac:dyDescent="0.25">
      <c r="A4568" t="str">
        <f t="shared" si="213"/>
        <v/>
      </c>
      <c r="B4568" t="str">
        <f t="shared" si="214"/>
        <v/>
      </c>
      <c r="C4568">
        <f t="shared" si="215"/>
        <v>1</v>
      </c>
      <c r="D4568">
        <v>2026</v>
      </c>
      <c r="E4568" t="s">
        <v>6935</v>
      </c>
      <c r="F4568" t="s">
        <v>4805</v>
      </c>
      <c r="G4568" t="s">
        <v>24</v>
      </c>
      <c r="H4568" t="s">
        <v>64</v>
      </c>
      <c r="I4568">
        <v>1</v>
      </c>
      <c r="J4568">
        <v>1</v>
      </c>
      <c r="K4568" s="29">
        <v>7.97</v>
      </c>
      <c r="L4568">
        <v>22</v>
      </c>
      <c r="M4568">
        <v>0</v>
      </c>
      <c r="N4568">
        <v>0</v>
      </c>
      <c r="O4568">
        <v>0</v>
      </c>
      <c r="P4568">
        <v>1</v>
      </c>
      <c r="Q4568">
        <v>20.100000000000001</v>
      </c>
      <c r="R4568">
        <v>31</v>
      </c>
      <c r="S4568">
        <v>18</v>
      </c>
      <c r="T4568">
        <v>18</v>
      </c>
      <c r="U4568">
        <v>7</v>
      </c>
      <c r="V4568">
        <v>18</v>
      </c>
      <c r="W4568">
        <v>3</v>
      </c>
      <c r="X4568" s="2">
        <v>0.36899999999999999</v>
      </c>
    </row>
    <row r="4569" spans="1:24" x14ac:dyDescent="0.25">
      <c r="A4569">
        <f t="shared" si="213"/>
        <v>1</v>
      </c>
      <c r="B4569" t="str">
        <f t="shared" si="214"/>
        <v/>
      </c>
      <c r="C4569" t="str">
        <f t="shared" si="215"/>
        <v/>
      </c>
      <c r="D4569">
        <v>2026</v>
      </c>
      <c r="E4569" t="s">
        <v>10872</v>
      </c>
      <c r="F4569" t="s">
        <v>4805</v>
      </c>
      <c r="G4569" t="s">
        <v>29</v>
      </c>
      <c r="H4569" t="s">
        <v>64</v>
      </c>
      <c r="I4569">
        <v>2</v>
      </c>
      <c r="J4569">
        <v>0</v>
      </c>
      <c r="K4569" s="29">
        <v>8.1</v>
      </c>
      <c r="L4569">
        <v>18</v>
      </c>
      <c r="M4569">
        <v>0</v>
      </c>
      <c r="N4569">
        <v>0</v>
      </c>
      <c r="O4569">
        <v>0</v>
      </c>
      <c r="P4569">
        <v>0</v>
      </c>
      <c r="Q4569">
        <v>20</v>
      </c>
      <c r="R4569">
        <v>29</v>
      </c>
      <c r="S4569">
        <v>21</v>
      </c>
      <c r="T4569">
        <v>18</v>
      </c>
      <c r="U4569">
        <v>18</v>
      </c>
      <c r="V4569">
        <v>13</v>
      </c>
      <c r="W4569">
        <v>3</v>
      </c>
      <c r="X4569" s="2">
        <v>0.35399999999999998</v>
      </c>
    </row>
    <row r="4570" spans="1:24" x14ac:dyDescent="0.25">
      <c r="A4570" t="str">
        <f t="shared" si="213"/>
        <v/>
      </c>
      <c r="B4570" t="str">
        <f t="shared" si="214"/>
        <v/>
      </c>
      <c r="C4570" t="str">
        <f t="shared" si="215"/>
        <v/>
      </c>
      <c r="D4570">
        <v>2026</v>
      </c>
      <c r="E4570" t="s">
        <v>10873</v>
      </c>
      <c r="F4570" t="s">
        <v>4805</v>
      </c>
      <c r="G4570" t="s">
        <v>24</v>
      </c>
      <c r="H4570" t="s">
        <v>64</v>
      </c>
      <c r="I4570">
        <v>0</v>
      </c>
      <c r="J4570">
        <v>0</v>
      </c>
      <c r="K4570" s="29">
        <v>8.1</v>
      </c>
      <c r="L4570">
        <v>5</v>
      </c>
      <c r="M4570">
        <v>0</v>
      </c>
      <c r="N4570">
        <v>0</v>
      </c>
      <c r="O4570">
        <v>0</v>
      </c>
      <c r="P4570">
        <v>0</v>
      </c>
      <c r="Q4570">
        <v>3.1</v>
      </c>
      <c r="R4570">
        <v>2</v>
      </c>
      <c r="S4570">
        <v>3</v>
      </c>
      <c r="T4570">
        <v>3</v>
      </c>
      <c r="U4570">
        <v>2</v>
      </c>
      <c r="V4570">
        <v>5</v>
      </c>
      <c r="W4570">
        <v>4</v>
      </c>
      <c r="X4570" s="2">
        <v>0.16700000000000001</v>
      </c>
    </row>
    <row r="4571" spans="1:24" x14ac:dyDescent="0.25">
      <c r="A4571">
        <f t="shared" si="213"/>
        <v>1</v>
      </c>
      <c r="B4571" t="str">
        <f t="shared" si="214"/>
        <v/>
      </c>
      <c r="C4571" t="str">
        <f t="shared" si="215"/>
        <v/>
      </c>
      <c r="D4571">
        <v>2026</v>
      </c>
      <c r="E4571" t="s">
        <v>10874</v>
      </c>
      <c r="F4571" t="s">
        <v>4805</v>
      </c>
      <c r="G4571" t="s">
        <v>29</v>
      </c>
      <c r="H4571" t="s">
        <v>64</v>
      </c>
      <c r="I4571">
        <v>3</v>
      </c>
      <c r="J4571">
        <v>3</v>
      </c>
      <c r="K4571" s="29">
        <v>8.51</v>
      </c>
      <c r="L4571">
        <v>24</v>
      </c>
      <c r="M4571">
        <v>0</v>
      </c>
      <c r="N4571">
        <v>0</v>
      </c>
      <c r="O4571">
        <v>0</v>
      </c>
      <c r="P4571">
        <v>0</v>
      </c>
      <c r="Q4571">
        <v>30.2</v>
      </c>
      <c r="R4571">
        <v>38</v>
      </c>
      <c r="S4571">
        <v>29</v>
      </c>
      <c r="T4571">
        <v>29</v>
      </c>
      <c r="U4571">
        <v>18</v>
      </c>
      <c r="V4571">
        <v>32</v>
      </c>
      <c r="W4571">
        <v>3</v>
      </c>
      <c r="X4571" s="2">
        <v>0.30599999999999999</v>
      </c>
    </row>
    <row r="4572" spans="1:24" x14ac:dyDescent="0.25">
      <c r="A4572" t="str">
        <f t="shared" si="213"/>
        <v/>
      </c>
      <c r="B4572" t="str">
        <f t="shared" si="214"/>
        <v/>
      </c>
      <c r="C4572" t="str">
        <f t="shared" si="215"/>
        <v/>
      </c>
      <c r="D4572">
        <v>2026</v>
      </c>
      <c r="E4572" t="s">
        <v>10875</v>
      </c>
      <c r="F4572" t="s">
        <v>4805</v>
      </c>
      <c r="G4572" t="s">
        <v>37</v>
      </c>
      <c r="H4572" t="s">
        <v>64</v>
      </c>
      <c r="I4572">
        <v>1</v>
      </c>
      <c r="J4572">
        <v>0</v>
      </c>
      <c r="K4572" s="29">
        <v>8.56</v>
      </c>
      <c r="L4572">
        <v>11</v>
      </c>
      <c r="M4572">
        <v>1</v>
      </c>
      <c r="N4572">
        <v>0</v>
      </c>
      <c r="O4572">
        <v>0</v>
      </c>
      <c r="P4572">
        <v>0</v>
      </c>
      <c r="Q4572">
        <v>13.2</v>
      </c>
      <c r="R4572">
        <v>17</v>
      </c>
      <c r="S4572">
        <v>19</v>
      </c>
      <c r="T4572">
        <v>13</v>
      </c>
      <c r="U4572">
        <v>14</v>
      </c>
      <c r="V4572">
        <v>6</v>
      </c>
      <c r="W4572">
        <v>2</v>
      </c>
      <c r="X4572" s="2">
        <v>0.29799999999999999</v>
      </c>
    </row>
    <row r="4573" spans="1:24" x14ac:dyDescent="0.25">
      <c r="A4573" t="str">
        <f t="shared" si="213"/>
        <v/>
      </c>
      <c r="B4573" t="str">
        <f t="shared" si="214"/>
        <v/>
      </c>
      <c r="C4573" t="str">
        <f t="shared" si="215"/>
        <v/>
      </c>
      <c r="D4573">
        <v>2026</v>
      </c>
      <c r="E4573" t="s">
        <v>10876</v>
      </c>
      <c r="F4573" t="s">
        <v>4805</v>
      </c>
      <c r="G4573" t="s">
        <v>24</v>
      </c>
      <c r="H4573" t="s">
        <v>64</v>
      </c>
      <c r="I4573">
        <v>0</v>
      </c>
      <c r="J4573">
        <v>1</v>
      </c>
      <c r="K4573" s="29">
        <v>9.3800000000000008</v>
      </c>
      <c r="L4573">
        <v>17</v>
      </c>
      <c r="M4573">
        <v>7</v>
      </c>
      <c r="N4573">
        <v>0</v>
      </c>
      <c r="O4573">
        <v>0</v>
      </c>
      <c r="P4573">
        <v>0</v>
      </c>
      <c r="Q4573">
        <v>31.2</v>
      </c>
      <c r="R4573">
        <v>48</v>
      </c>
      <c r="S4573">
        <v>37</v>
      </c>
      <c r="T4573">
        <v>33</v>
      </c>
      <c r="U4573">
        <v>18</v>
      </c>
      <c r="V4573">
        <v>35</v>
      </c>
      <c r="W4573">
        <v>10</v>
      </c>
      <c r="X4573" s="2">
        <v>0.33800000000000002</v>
      </c>
    </row>
    <row r="4574" spans="1:24" x14ac:dyDescent="0.25">
      <c r="A4574" t="str">
        <f t="shared" si="213"/>
        <v/>
      </c>
      <c r="B4574" t="str">
        <f t="shared" si="214"/>
        <v/>
      </c>
      <c r="C4574" t="str">
        <f t="shared" si="215"/>
        <v/>
      </c>
      <c r="D4574">
        <v>2026</v>
      </c>
      <c r="E4574" t="s">
        <v>10877</v>
      </c>
      <c r="F4574" t="s">
        <v>4805</v>
      </c>
      <c r="G4574" t="s">
        <v>37</v>
      </c>
      <c r="H4574" t="s">
        <v>64</v>
      </c>
      <c r="I4574">
        <v>1</v>
      </c>
      <c r="J4574">
        <v>1</v>
      </c>
      <c r="K4574" s="29">
        <v>12.1</v>
      </c>
      <c r="L4574">
        <v>16</v>
      </c>
      <c r="M4574">
        <v>2</v>
      </c>
      <c r="N4574">
        <v>0</v>
      </c>
      <c r="O4574">
        <v>0</v>
      </c>
      <c r="P4574">
        <v>1</v>
      </c>
      <c r="Q4574">
        <v>19.100000000000001</v>
      </c>
      <c r="R4574">
        <v>23</v>
      </c>
      <c r="S4574">
        <v>26</v>
      </c>
      <c r="T4574">
        <v>26</v>
      </c>
      <c r="U4574">
        <v>14</v>
      </c>
      <c r="V4574">
        <v>15</v>
      </c>
      <c r="W4574">
        <v>7</v>
      </c>
      <c r="X4574" s="2">
        <v>0.29099999999999998</v>
      </c>
    </row>
    <row r="4575" spans="1:24" x14ac:dyDescent="0.25">
      <c r="A4575" t="str">
        <f t="shared" si="213"/>
        <v/>
      </c>
      <c r="B4575" t="str">
        <f t="shared" si="214"/>
        <v/>
      </c>
      <c r="C4575">
        <f t="shared" si="215"/>
        <v>1</v>
      </c>
      <c r="D4575">
        <v>2026</v>
      </c>
      <c r="E4575" t="s">
        <v>6682</v>
      </c>
      <c r="F4575" t="s">
        <v>4823</v>
      </c>
      <c r="G4575" t="s">
        <v>37</v>
      </c>
      <c r="H4575" t="s">
        <v>64</v>
      </c>
      <c r="I4575">
        <v>5</v>
      </c>
      <c r="J4575">
        <v>3</v>
      </c>
      <c r="K4575" s="29">
        <v>5.61</v>
      </c>
      <c r="L4575">
        <v>16</v>
      </c>
      <c r="M4575">
        <v>15</v>
      </c>
      <c r="N4575">
        <v>0</v>
      </c>
      <c r="O4575">
        <v>0</v>
      </c>
      <c r="P4575">
        <v>0</v>
      </c>
      <c r="Q4575">
        <v>78.2</v>
      </c>
      <c r="R4575">
        <v>72</v>
      </c>
      <c r="S4575">
        <v>53</v>
      </c>
      <c r="T4575">
        <v>49</v>
      </c>
      <c r="U4575">
        <v>58</v>
      </c>
      <c r="V4575">
        <v>69</v>
      </c>
      <c r="W4575">
        <v>18</v>
      </c>
      <c r="X4575" s="2">
        <v>0.247</v>
      </c>
    </row>
    <row r="4576" spans="1:24" x14ac:dyDescent="0.25">
      <c r="A4576">
        <f t="shared" si="213"/>
        <v>1</v>
      </c>
      <c r="B4576" t="str">
        <f t="shared" si="214"/>
        <v/>
      </c>
      <c r="C4576" t="str">
        <f t="shared" si="215"/>
        <v/>
      </c>
      <c r="D4576">
        <v>2026</v>
      </c>
      <c r="E4576" t="s">
        <v>10878</v>
      </c>
      <c r="F4576" t="s">
        <v>4823</v>
      </c>
      <c r="G4576" t="s">
        <v>29</v>
      </c>
      <c r="H4576" t="s">
        <v>64</v>
      </c>
      <c r="I4576">
        <v>2</v>
      </c>
      <c r="J4576">
        <v>7</v>
      </c>
      <c r="K4576" s="29">
        <v>6.12</v>
      </c>
      <c r="L4576">
        <v>16</v>
      </c>
      <c r="M4576">
        <v>14</v>
      </c>
      <c r="N4576">
        <v>0</v>
      </c>
      <c r="O4576">
        <v>0</v>
      </c>
      <c r="P4576">
        <v>1</v>
      </c>
      <c r="Q4576">
        <v>67.2</v>
      </c>
      <c r="R4576">
        <v>81</v>
      </c>
      <c r="S4576">
        <v>56</v>
      </c>
      <c r="T4576">
        <v>46</v>
      </c>
      <c r="U4576">
        <v>30</v>
      </c>
      <c r="V4576">
        <v>58</v>
      </c>
      <c r="W4576">
        <v>7</v>
      </c>
      <c r="X4576" s="2">
        <v>0.29299999999999998</v>
      </c>
    </row>
    <row r="4577" spans="1:24" x14ac:dyDescent="0.25">
      <c r="A4577" t="str">
        <f t="shared" si="213"/>
        <v/>
      </c>
      <c r="B4577" t="str">
        <f t="shared" si="214"/>
        <v/>
      </c>
      <c r="C4577" t="str">
        <f t="shared" si="215"/>
        <v/>
      </c>
      <c r="D4577">
        <v>2026</v>
      </c>
      <c r="E4577" t="s">
        <v>10879</v>
      </c>
      <c r="F4577" t="s">
        <v>4823</v>
      </c>
      <c r="G4577" t="s">
        <v>37</v>
      </c>
      <c r="H4577" t="s">
        <v>64</v>
      </c>
      <c r="I4577">
        <v>0</v>
      </c>
      <c r="J4577">
        <v>7</v>
      </c>
      <c r="K4577" s="29">
        <v>7.46</v>
      </c>
      <c r="L4577">
        <v>17</v>
      </c>
      <c r="M4577">
        <v>7</v>
      </c>
      <c r="N4577">
        <v>0</v>
      </c>
      <c r="O4577">
        <v>0</v>
      </c>
      <c r="P4577">
        <v>1</v>
      </c>
      <c r="Q4577">
        <v>56.2</v>
      </c>
      <c r="R4577">
        <v>66</v>
      </c>
      <c r="S4577">
        <v>49</v>
      </c>
      <c r="T4577">
        <v>47</v>
      </c>
      <c r="U4577">
        <v>36</v>
      </c>
      <c r="V4577">
        <v>37</v>
      </c>
      <c r="W4577">
        <v>6</v>
      </c>
      <c r="X4577" s="2">
        <v>0.29699999999999999</v>
      </c>
    </row>
    <row r="4578" spans="1:24" x14ac:dyDescent="0.25">
      <c r="A4578">
        <f t="shared" si="213"/>
        <v>1</v>
      </c>
      <c r="B4578" t="str">
        <f t="shared" si="214"/>
        <v/>
      </c>
      <c r="C4578" t="str">
        <f t="shared" si="215"/>
        <v/>
      </c>
      <c r="D4578">
        <v>2026</v>
      </c>
      <c r="E4578" t="s">
        <v>10880</v>
      </c>
      <c r="F4578" t="s">
        <v>4823</v>
      </c>
      <c r="G4578" t="s">
        <v>29</v>
      </c>
      <c r="H4578" t="s">
        <v>64</v>
      </c>
      <c r="I4578">
        <v>0</v>
      </c>
      <c r="J4578">
        <v>0</v>
      </c>
      <c r="K4578" s="29">
        <v>0</v>
      </c>
      <c r="L4578">
        <v>1</v>
      </c>
      <c r="M4578">
        <v>0</v>
      </c>
      <c r="N4578">
        <v>0</v>
      </c>
      <c r="O4578">
        <v>0</v>
      </c>
      <c r="P4578">
        <v>0</v>
      </c>
      <c r="Q4578">
        <v>0.1</v>
      </c>
      <c r="R4578">
        <v>0</v>
      </c>
      <c r="S4578">
        <v>0</v>
      </c>
      <c r="T4578">
        <v>0</v>
      </c>
      <c r="U4578">
        <v>1</v>
      </c>
      <c r="V4578">
        <v>0</v>
      </c>
      <c r="W4578">
        <v>1</v>
      </c>
      <c r="X4578" s="2">
        <v>0</v>
      </c>
    </row>
    <row r="4579" spans="1:24" x14ac:dyDescent="0.25">
      <c r="A4579" t="str">
        <f t="shared" si="213"/>
        <v/>
      </c>
      <c r="B4579" t="str">
        <f t="shared" si="214"/>
        <v/>
      </c>
      <c r="C4579">
        <f t="shared" si="215"/>
        <v>1</v>
      </c>
      <c r="D4579">
        <v>2026</v>
      </c>
      <c r="E4579" t="s">
        <v>7003</v>
      </c>
      <c r="F4579" t="s">
        <v>4823</v>
      </c>
      <c r="G4579" t="s">
        <v>47</v>
      </c>
      <c r="H4579" t="s">
        <v>64</v>
      </c>
      <c r="I4579">
        <v>0</v>
      </c>
      <c r="J4579">
        <v>0</v>
      </c>
      <c r="K4579" s="29">
        <v>4.5</v>
      </c>
      <c r="L4579">
        <v>2</v>
      </c>
      <c r="M4579">
        <v>0</v>
      </c>
      <c r="N4579">
        <v>0</v>
      </c>
      <c r="O4579">
        <v>0</v>
      </c>
      <c r="P4579">
        <v>0</v>
      </c>
      <c r="Q4579">
        <v>2</v>
      </c>
      <c r="R4579">
        <v>2</v>
      </c>
      <c r="S4579">
        <v>1</v>
      </c>
      <c r="T4579">
        <v>1</v>
      </c>
      <c r="U4579">
        <v>0</v>
      </c>
      <c r="V4579">
        <v>1</v>
      </c>
      <c r="W4579">
        <v>1</v>
      </c>
      <c r="X4579" s="2">
        <v>0.25</v>
      </c>
    </row>
    <row r="4580" spans="1:24" x14ac:dyDescent="0.25">
      <c r="A4580" t="str">
        <f t="shared" si="213"/>
        <v/>
      </c>
      <c r="B4580" t="str">
        <f t="shared" si="214"/>
        <v/>
      </c>
      <c r="C4580">
        <f t="shared" si="215"/>
        <v>1</v>
      </c>
      <c r="D4580">
        <v>2026</v>
      </c>
      <c r="E4580" t="s">
        <v>6553</v>
      </c>
      <c r="F4580" t="s">
        <v>4823</v>
      </c>
      <c r="G4580" t="s">
        <v>37</v>
      </c>
      <c r="H4580" t="s">
        <v>64</v>
      </c>
      <c r="I4580">
        <v>1</v>
      </c>
      <c r="J4580">
        <v>3</v>
      </c>
      <c r="K4580" s="29">
        <v>5.82</v>
      </c>
      <c r="L4580">
        <v>20</v>
      </c>
      <c r="M4580">
        <v>0</v>
      </c>
      <c r="N4580">
        <v>0</v>
      </c>
      <c r="O4580">
        <v>0</v>
      </c>
      <c r="P4580">
        <v>3</v>
      </c>
      <c r="Q4580">
        <v>34</v>
      </c>
      <c r="R4580">
        <v>32</v>
      </c>
      <c r="S4580">
        <v>25</v>
      </c>
      <c r="T4580">
        <v>22</v>
      </c>
      <c r="U4580">
        <v>21</v>
      </c>
      <c r="V4580">
        <v>37</v>
      </c>
      <c r="W4580">
        <v>5</v>
      </c>
      <c r="X4580" s="2">
        <v>0.25600000000000001</v>
      </c>
    </row>
    <row r="4581" spans="1:24" x14ac:dyDescent="0.25">
      <c r="A4581" t="str">
        <f t="shared" si="213"/>
        <v/>
      </c>
      <c r="B4581" t="str">
        <f t="shared" si="214"/>
        <v/>
      </c>
      <c r="C4581" t="str">
        <f t="shared" si="215"/>
        <v/>
      </c>
      <c r="D4581">
        <v>2026</v>
      </c>
      <c r="E4581" t="s">
        <v>10881</v>
      </c>
      <c r="F4581" t="s">
        <v>4823</v>
      </c>
      <c r="G4581" t="s">
        <v>24</v>
      </c>
      <c r="H4581" t="s">
        <v>64</v>
      </c>
      <c r="I4581">
        <v>2</v>
      </c>
      <c r="J4581">
        <v>4</v>
      </c>
      <c r="K4581" s="29">
        <v>7.15</v>
      </c>
      <c r="L4581">
        <v>19</v>
      </c>
      <c r="M4581">
        <v>6</v>
      </c>
      <c r="N4581">
        <v>0</v>
      </c>
      <c r="O4581">
        <v>0</v>
      </c>
      <c r="P4581">
        <v>0</v>
      </c>
      <c r="Q4581">
        <v>39</v>
      </c>
      <c r="R4581">
        <v>45</v>
      </c>
      <c r="S4581">
        <v>37</v>
      </c>
      <c r="T4581">
        <v>31</v>
      </c>
      <c r="U4581">
        <v>26</v>
      </c>
      <c r="V4581">
        <v>29</v>
      </c>
      <c r="W4581">
        <v>6</v>
      </c>
      <c r="X4581" s="2">
        <v>0.313</v>
      </c>
    </row>
    <row r="4582" spans="1:24" x14ac:dyDescent="0.25">
      <c r="A4582">
        <f t="shared" ref="A4582:A4645" si="216">IF(OR(G4582="SR", G4582="GR"), 1, "")</f>
        <v>1</v>
      </c>
      <c r="B4582" t="str">
        <f t="shared" si="214"/>
        <v/>
      </c>
      <c r="C4582" t="str">
        <f t="shared" si="215"/>
        <v/>
      </c>
      <c r="D4582">
        <v>2026</v>
      </c>
      <c r="E4582" t="s">
        <v>10882</v>
      </c>
      <c r="F4582" t="s">
        <v>4823</v>
      </c>
      <c r="G4582" t="s">
        <v>29</v>
      </c>
      <c r="H4582" t="s">
        <v>64</v>
      </c>
      <c r="I4582">
        <v>1</v>
      </c>
      <c r="J4582">
        <v>1</v>
      </c>
      <c r="K4582" s="29">
        <v>7.39</v>
      </c>
      <c r="L4582">
        <v>18</v>
      </c>
      <c r="M4582">
        <v>1</v>
      </c>
      <c r="N4582">
        <v>0</v>
      </c>
      <c r="O4582">
        <v>0</v>
      </c>
      <c r="P4582">
        <v>1</v>
      </c>
      <c r="Q4582">
        <v>31.2</v>
      </c>
      <c r="R4582">
        <v>44</v>
      </c>
      <c r="S4582">
        <v>29</v>
      </c>
      <c r="T4582">
        <v>26</v>
      </c>
      <c r="U4582">
        <v>14</v>
      </c>
      <c r="V4582">
        <v>29</v>
      </c>
      <c r="W4582">
        <v>3</v>
      </c>
      <c r="X4582" s="2">
        <v>0.32800000000000001</v>
      </c>
    </row>
    <row r="4583" spans="1:24" x14ac:dyDescent="0.25">
      <c r="A4583">
        <f t="shared" si="216"/>
        <v>1</v>
      </c>
      <c r="B4583" t="str">
        <f t="shared" si="214"/>
        <v/>
      </c>
      <c r="C4583" t="str">
        <f t="shared" si="215"/>
        <v/>
      </c>
      <c r="D4583">
        <v>2026</v>
      </c>
      <c r="E4583" t="s">
        <v>10883</v>
      </c>
      <c r="F4583" t="s">
        <v>4823</v>
      </c>
      <c r="G4583" t="s">
        <v>32</v>
      </c>
      <c r="H4583" t="s">
        <v>64</v>
      </c>
      <c r="I4583">
        <v>0</v>
      </c>
      <c r="J4583">
        <v>3</v>
      </c>
      <c r="K4583" s="29">
        <v>7.59</v>
      </c>
      <c r="L4583">
        <v>10</v>
      </c>
      <c r="M4583">
        <v>4</v>
      </c>
      <c r="N4583">
        <v>0</v>
      </c>
      <c r="O4583">
        <v>0</v>
      </c>
      <c r="P4583">
        <v>0</v>
      </c>
      <c r="Q4583">
        <v>32</v>
      </c>
      <c r="R4583">
        <v>34</v>
      </c>
      <c r="S4583">
        <v>29</v>
      </c>
      <c r="T4583">
        <v>27</v>
      </c>
      <c r="U4583">
        <v>16</v>
      </c>
      <c r="V4583">
        <v>16</v>
      </c>
      <c r="W4583">
        <v>7</v>
      </c>
      <c r="X4583" s="2">
        <v>0.28100000000000003</v>
      </c>
    </row>
    <row r="4584" spans="1:24" x14ac:dyDescent="0.25">
      <c r="A4584" t="str">
        <f t="shared" si="216"/>
        <v/>
      </c>
      <c r="B4584" t="str">
        <f t="shared" si="214"/>
        <v/>
      </c>
      <c r="C4584" t="str">
        <f t="shared" si="215"/>
        <v/>
      </c>
      <c r="D4584">
        <v>2026</v>
      </c>
      <c r="E4584" t="s">
        <v>10884</v>
      </c>
      <c r="F4584" t="s">
        <v>4823</v>
      </c>
      <c r="G4584" t="s">
        <v>24</v>
      </c>
      <c r="H4584" t="s">
        <v>64</v>
      </c>
      <c r="I4584">
        <v>4</v>
      </c>
      <c r="J4584">
        <v>4</v>
      </c>
      <c r="K4584" s="29">
        <v>9</v>
      </c>
      <c r="L4584">
        <v>21</v>
      </c>
      <c r="M4584">
        <v>2</v>
      </c>
      <c r="N4584">
        <v>0</v>
      </c>
      <c r="O4584">
        <v>0</v>
      </c>
      <c r="P4584">
        <v>0</v>
      </c>
      <c r="Q4584">
        <v>26</v>
      </c>
      <c r="R4584">
        <v>29</v>
      </c>
      <c r="S4584">
        <v>27</v>
      </c>
      <c r="T4584">
        <v>26</v>
      </c>
      <c r="U4584">
        <v>16</v>
      </c>
      <c r="V4584">
        <v>29</v>
      </c>
      <c r="W4584">
        <v>8</v>
      </c>
      <c r="X4584" s="2">
        <v>0.28999999999999998</v>
      </c>
    </row>
    <row r="4585" spans="1:24" x14ac:dyDescent="0.25">
      <c r="A4585" t="str">
        <f t="shared" si="216"/>
        <v/>
      </c>
      <c r="B4585" t="str">
        <f t="shared" si="214"/>
        <v/>
      </c>
      <c r="C4585" t="str">
        <f t="shared" si="215"/>
        <v/>
      </c>
      <c r="D4585">
        <v>2026</v>
      </c>
      <c r="E4585" t="s">
        <v>10885</v>
      </c>
      <c r="F4585" t="s">
        <v>4823</v>
      </c>
      <c r="G4585" t="s">
        <v>37</v>
      </c>
      <c r="H4585" t="s">
        <v>64</v>
      </c>
      <c r="I4585">
        <v>1</v>
      </c>
      <c r="J4585">
        <v>1</v>
      </c>
      <c r="K4585" s="29">
        <v>9.5500000000000007</v>
      </c>
      <c r="L4585">
        <v>14</v>
      </c>
      <c r="M4585">
        <v>1</v>
      </c>
      <c r="N4585">
        <v>0</v>
      </c>
      <c r="O4585">
        <v>0</v>
      </c>
      <c r="P4585">
        <v>0</v>
      </c>
      <c r="Q4585">
        <v>21.2</v>
      </c>
      <c r="R4585">
        <v>34</v>
      </c>
      <c r="S4585">
        <v>28</v>
      </c>
      <c r="T4585">
        <v>23</v>
      </c>
      <c r="U4585">
        <v>15</v>
      </c>
      <c r="V4585">
        <v>15</v>
      </c>
      <c r="W4585">
        <v>4</v>
      </c>
      <c r="X4585" s="2">
        <v>0.36599999999999999</v>
      </c>
    </row>
    <row r="4586" spans="1:24" x14ac:dyDescent="0.25">
      <c r="A4586" t="str">
        <f t="shared" si="216"/>
        <v/>
      </c>
      <c r="B4586" t="str">
        <f t="shared" si="214"/>
        <v/>
      </c>
      <c r="C4586" t="str">
        <f t="shared" si="215"/>
        <v/>
      </c>
      <c r="D4586">
        <v>2026</v>
      </c>
      <c r="E4586" t="s">
        <v>10886</v>
      </c>
      <c r="F4586" t="s">
        <v>4823</v>
      </c>
      <c r="G4586" t="s">
        <v>47</v>
      </c>
      <c r="H4586" t="s">
        <v>64</v>
      </c>
      <c r="I4586">
        <v>1</v>
      </c>
      <c r="J4586">
        <v>2</v>
      </c>
      <c r="K4586" s="29">
        <v>9.59</v>
      </c>
      <c r="L4586">
        <v>16</v>
      </c>
      <c r="M4586">
        <v>4</v>
      </c>
      <c r="N4586">
        <v>0</v>
      </c>
      <c r="O4586">
        <v>0</v>
      </c>
      <c r="P4586">
        <v>1</v>
      </c>
      <c r="Q4586">
        <v>25.1</v>
      </c>
      <c r="R4586">
        <v>32</v>
      </c>
      <c r="S4586">
        <v>29</v>
      </c>
      <c r="T4586">
        <v>27</v>
      </c>
      <c r="U4586">
        <v>23</v>
      </c>
      <c r="V4586">
        <v>25</v>
      </c>
      <c r="W4586">
        <v>3</v>
      </c>
      <c r="X4586" s="2">
        <v>0.314</v>
      </c>
    </row>
    <row r="4587" spans="1:24" x14ac:dyDescent="0.25">
      <c r="A4587" t="str">
        <f t="shared" si="216"/>
        <v/>
      </c>
      <c r="B4587" t="str">
        <f t="shared" si="214"/>
        <v/>
      </c>
      <c r="C4587" t="str">
        <f t="shared" si="215"/>
        <v/>
      </c>
      <c r="D4587">
        <v>2026</v>
      </c>
      <c r="E4587" t="s">
        <v>10887</v>
      </c>
      <c r="F4587" t="s">
        <v>4823</v>
      </c>
      <c r="G4587" t="s">
        <v>47</v>
      </c>
      <c r="H4587" t="s">
        <v>64</v>
      </c>
      <c r="I4587">
        <v>0</v>
      </c>
      <c r="J4587">
        <v>1</v>
      </c>
      <c r="K4587" s="29">
        <v>11.65</v>
      </c>
      <c r="L4587">
        <v>14</v>
      </c>
      <c r="M4587">
        <v>0</v>
      </c>
      <c r="N4587">
        <v>0</v>
      </c>
      <c r="O4587">
        <v>0</v>
      </c>
      <c r="P4587">
        <v>1</v>
      </c>
      <c r="Q4587">
        <v>17</v>
      </c>
      <c r="R4587">
        <v>22</v>
      </c>
      <c r="S4587">
        <v>24</v>
      </c>
      <c r="T4587">
        <v>22</v>
      </c>
      <c r="U4587">
        <v>18</v>
      </c>
      <c r="V4587">
        <v>14</v>
      </c>
      <c r="W4587">
        <v>7</v>
      </c>
      <c r="X4587" s="2">
        <v>0.31900000000000001</v>
      </c>
    </row>
    <row r="4588" spans="1:24" x14ac:dyDescent="0.25">
      <c r="A4588" t="str">
        <f t="shared" si="216"/>
        <v/>
      </c>
      <c r="B4588" t="str">
        <f t="shared" si="214"/>
        <v/>
      </c>
      <c r="C4588" t="str">
        <f t="shared" si="215"/>
        <v/>
      </c>
      <c r="D4588">
        <v>2026</v>
      </c>
      <c r="E4588" t="s">
        <v>10888</v>
      </c>
      <c r="F4588" t="s">
        <v>4823</v>
      </c>
      <c r="G4588" t="s">
        <v>47</v>
      </c>
      <c r="H4588" t="s">
        <v>64</v>
      </c>
      <c r="I4588">
        <v>0</v>
      </c>
      <c r="J4588">
        <v>0</v>
      </c>
      <c r="K4588" s="29">
        <v>11.81</v>
      </c>
      <c r="L4588">
        <v>9</v>
      </c>
      <c r="M4588">
        <v>0</v>
      </c>
      <c r="N4588">
        <v>0</v>
      </c>
      <c r="O4588">
        <v>0</v>
      </c>
      <c r="P4588">
        <v>0</v>
      </c>
      <c r="Q4588">
        <v>5.0999999999999996</v>
      </c>
      <c r="R4588">
        <v>5</v>
      </c>
      <c r="S4588">
        <v>7</v>
      </c>
      <c r="T4588">
        <v>7</v>
      </c>
      <c r="U4588">
        <v>9</v>
      </c>
      <c r="V4588">
        <v>2</v>
      </c>
      <c r="W4588">
        <v>5</v>
      </c>
      <c r="X4588" s="2">
        <v>0.26300000000000001</v>
      </c>
    </row>
    <row r="4589" spans="1:24" x14ac:dyDescent="0.25">
      <c r="A4589" t="str">
        <f t="shared" si="216"/>
        <v/>
      </c>
      <c r="B4589" t="str">
        <f t="shared" si="214"/>
        <v/>
      </c>
      <c r="C4589" t="str">
        <f t="shared" si="215"/>
        <v/>
      </c>
      <c r="D4589">
        <v>2026</v>
      </c>
      <c r="E4589" t="s">
        <v>10889</v>
      </c>
      <c r="F4589" t="s">
        <v>4823</v>
      </c>
      <c r="G4589" t="s">
        <v>37</v>
      </c>
      <c r="H4589" t="s">
        <v>64</v>
      </c>
      <c r="I4589">
        <v>0</v>
      </c>
      <c r="J4589">
        <v>0</v>
      </c>
      <c r="K4589" s="29">
        <v>18.559999999999999</v>
      </c>
      <c r="L4589">
        <v>8</v>
      </c>
      <c r="M4589">
        <v>0</v>
      </c>
      <c r="N4589">
        <v>0</v>
      </c>
      <c r="O4589">
        <v>0</v>
      </c>
      <c r="P4589">
        <v>0</v>
      </c>
      <c r="Q4589">
        <v>5.0999999999999996</v>
      </c>
      <c r="R4589">
        <v>12</v>
      </c>
      <c r="S4589">
        <v>11</v>
      </c>
      <c r="T4589">
        <v>11</v>
      </c>
      <c r="U4589">
        <v>6</v>
      </c>
      <c r="V4589">
        <v>6</v>
      </c>
      <c r="W4589">
        <v>5</v>
      </c>
      <c r="X4589" s="2">
        <v>0.44400000000000001</v>
      </c>
    </row>
    <row r="4590" spans="1:24" x14ac:dyDescent="0.25">
      <c r="A4590" t="str">
        <f t="shared" si="216"/>
        <v/>
      </c>
      <c r="B4590" t="str">
        <f t="shared" si="214"/>
        <v/>
      </c>
      <c r="C4590" t="str">
        <f t="shared" si="215"/>
        <v/>
      </c>
      <c r="D4590">
        <v>2026</v>
      </c>
      <c r="E4590" t="s">
        <v>10890</v>
      </c>
      <c r="F4590" t="s">
        <v>4823</v>
      </c>
      <c r="G4590" t="s">
        <v>47</v>
      </c>
      <c r="H4590" t="s">
        <v>64</v>
      </c>
      <c r="I4590">
        <v>0</v>
      </c>
      <c r="J4590">
        <v>0</v>
      </c>
      <c r="K4590" s="29">
        <v>19.89</v>
      </c>
      <c r="L4590">
        <v>6</v>
      </c>
      <c r="M4590">
        <v>0</v>
      </c>
      <c r="N4590">
        <v>0</v>
      </c>
      <c r="O4590">
        <v>0</v>
      </c>
      <c r="P4590">
        <v>0</v>
      </c>
      <c r="Q4590">
        <v>6.1</v>
      </c>
      <c r="R4590">
        <v>11</v>
      </c>
      <c r="S4590">
        <v>15</v>
      </c>
      <c r="T4590">
        <v>14</v>
      </c>
      <c r="U4590">
        <v>12</v>
      </c>
      <c r="V4590">
        <v>7</v>
      </c>
      <c r="W4590">
        <v>4</v>
      </c>
      <c r="X4590" s="2">
        <v>0.39300000000000002</v>
      </c>
    </row>
    <row r="4591" spans="1:24" x14ac:dyDescent="0.25">
      <c r="A4591">
        <f t="shared" si="216"/>
        <v>1</v>
      </c>
      <c r="B4591" t="str">
        <f t="shared" si="214"/>
        <v/>
      </c>
      <c r="C4591" t="str">
        <f t="shared" si="215"/>
        <v/>
      </c>
      <c r="D4591">
        <v>2026</v>
      </c>
      <c r="E4591" t="s">
        <v>10891</v>
      </c>
      <c r="F4591" t="s">
        <v>4823</v>
      </c>
      <c r="G4591" t="s">
        <v>32</v>
      </c>
      <c r="H4591" t="s">
        <v>64</v>
      </c>
      <c r="I4591">
        <v>0</v>
      </c>
      <c r="J4591">
        <v>2</v>
      </c>
      <c r="K4591" s="29">
        <v>20.25</v>
      </c>
      <c r="L4591">
        <v>10</v>
      </c>
      <c r="M4591">
        <v>1</v>
      </c>
      <c r="N4591">
        <v>0</v>
      </c>
      <c r="O4591">
        <v>0</v>
      </c>
      <c r="P4591">
        <v>0</v>
      </c>
      <c r="Q4591">
        <v>9.1</v>
      </c>
      <c r="R4591">
        <v>20</v>
      </c>
      <c r="S4591">
        <v>23</v>
      </c>
      <c r="T4591">
        <v>21</v>
      </c>
      <c r="U4591">
        <v>14</v>
      </c>
      <c r="V4591">
        <v>10</v>
      </c>
      <c r="W4591">
        <v>2</v>
      </c>
      <c r="X4591" s="2">
        <v>0.41699999999999998</v>
      </c>
    </row>
    <row r="4592" spans="1:24" x14ac:dyDescent="0.25">
      <c r="A4592" t="str">
        <f t="shared" si="216"/>
        <v/>
      </c>
      <c r="B4592" t="str">
        <f t="shared" si="214"/>
        <v/>
      </c>
      <c r="C4592" t="str">
        <f t="shared" si="215"/>
        <v/>
      </c>
      <c r="D4592">
        <v>2026</v>
      </c>
      <c r="E4592" t="s">
        <v>10892</v>
      </c>
      <c r="F4592" t="s">
        <v>4823</v>
      </c>
      <c r="G4592" t="s">
        <v>47</v>
      </c>
      <c r="H4592" t="s">
        <v>64</v>
      </c>
      <c r="I4592">
        <v>0</v>
      </c>
      <c r="J4592">
        <v>0</v>
      </c>
      <c r="K4592" s="29">
        <v>27</v>
      </c>
      <c r="L4592">
        <v>3</v>
      </c>
      <c r="M4592">
        <v>0</v>
      </c>
      <c r="N4592">
        <v>0</v>
      </c>
      <c r="O4592">
        <v>0</v>
      </c>
      <c r="P4592">
        <v>0</v>
      </c>
      <c r="Q4592">
        <v>1.2</v>
      </c>
      <c r="R4592">
        <v>5</v>
      </c>
      <c r="S4592">
        <v>6</v>
      </c>
      <c r="T4592">
        <v>5</v>
      </c>
      <c r="U4592">
        <v>2</v>
      </c>
      <c r="V4592">
        <v>1</v>
      </c>
      <c r="W4592">
        <v>0</v>
      </c>
      <c r="X4592" s="2">
        <v>0.45500000000000002</v>
      </c>
    </row>
    <row r="4593" spans="1:24" x14ac:dyDescent="0.25">
      <c r="A4593" t="str">
        <f t="shared" si="216"/>
        <v/>
      </c>
      <c r="B4593" t="str">
        <f t="shared" si="214"/>
        <v/>
      </c>
      <c r="C4593" t="str">
        <f t="shared" si="215"/>
        <v/>
      </c>
      <c r="D4593">
        <v>2026</v>
      </c>
      <c r="E4593" t="s">
        <v>10893</v>
      </c>
      <c r="F4593" t="s">
        <v>4823</v>
      </c>
      <c r="G4593" t="s">
        <v>24</v>
      </c>
      <c r="H4593" t="s">
        <v>64</v>
      </c>
      <c r="I4593">
        <v>0</v>
      </c>
      <c r="J4593">
        <v>0</v>
      </c>
      <c r="K4593" s="29">
        <v>27</v>
      </c>
      <c r="L4593">
        <v>8</v>
      </c>
      <c r="M4593">
        <v>0</v>
      </c>
      <c r="N4593">
        <v>0</v>
      </c>
      <c r="O4593">
        <v>0</v>
      </c>
      <c r="P4593">
        <v>0</v>
      </c>
      <c r="Q4593">
        <v>4.2</v>
      </c>
      <c r="R4593">
        <v>8</v>
      </c>
      <c r="S4593">
        <v>14</v>
      </c>
      <c r="T4593">
        <v>14</v>
      </c>
      <c r="U4593">
        <v>11</v>
      </c>
      <c r="V4593">
        <v>5</v>
      </c>
      <c r="W4593">
        <v>3</v>
      </c>
      <c r="X4593" s="2">
        <v>0.36399999999999999</v>
      </c>
    </row>
    <row r="4594" spans="1:24" x14ac:dyDescent="0.25">
      <c r="A4594">
        <f t="shared" si="216"/>
        <v>1</v>
      </c>
      <c r="B4594" t="str">
        <f t="shared" si="214"/>
        <v/>
      </c>
      <c r="C4594" t="str">
        <f t="shared" si="215"/>
        <v/>
      </c>
      <c r="D4594">
        <v>2026</v>
      </c>
      <c r="E4594" t="s">
        <v>10894</v>
      </c>
      <c r="F4594" t="s">
        <v>4840</v>
      </c>
      <c r="G4594" t="s">
        <v>29</v>
      </c>
      <c r="H4594" t="s">
        <v>64</v>
      </c>
      <c r="I4594">
        <v>4</v>
      </c>
      <c r="J4594">
        <v>5</v>
      </c>
      <c r="K4594" s="29">
        <v>4.67</v>
      </c>
      <c r="L4594">
        <v>22</v>
      </c>
      <c r="M4594">
        <v>6</v>
      </c>
      <c r="N4594">
        <v>0</v>
      </c>
      <c r="O4594">
        <v>0</v>
      </c>
      <c r="P4594">
        <v>2</v>
      </c>
      <c r="Q4594">
        <v>71.099999999999994</v>
      </c>
      <c r="R4594">
        <v>73</v>
      </c>
      <c r="S4594">
        <v>38</v>
      </c>
      <c r="T4594">
        <v>37</v>
      </c>
      <c r="U4594">
        <v>11</v>
      </c>
      <c r="V4594">
        <v>53</v>
      </c>
      <c r="W4594">
        <v>5</v>
      </c>
      <c r="X4594" s="2">
        <v>0.26600000000000001</v>
      </c>
    </row>
    <row r="4595" spans="1:24" x14ac:dyDescent="0.25">
      <c r="A4595">
        <f t="shared" si="216"/>
        <v>1</v>
      </c>
      <c r="B4595" t="str">
        <f t="shared" si="214"/>
        <v/>
      </c>
      <c r="C4595" t="str">
        <f t="shared" si="215"/>
        <v/>
      </c>
      <c r="D4595">
        <v>2026</v>
      </c>
      <c r="E4595" t="s">
        <v>10895</v>
      </c>
      <c r="F4595" t="s">
        <v>4840</v>
      </c>
      <c r="G4595" t="s">
        <v>29</v>
      </c>
      <c r="H4595" t="s">
        <v>64</v>
      </c>
      <c r="I4595">
        <v>4</v>
      </c>
      <c r="J4595">
        <v>5</v>
      </c>
      <c r="K4595" s="29">
        <v>5.88</v>
      </c>
      <c r="L4595">
        <v>15</v>
      </c>
      <c r="M4595">
        <v>15</v>
      </c>
      <c r="N4595">
        <v>0</v>
      </c>
      <c r="O4595">
        <v>0</v>
      </c>
      <c r="P4595">
        <v>0</v>
      </c>
      <c r="Q4595">
        <v>75</v>
      </c>
      <c r="R4595">
        <v>89</v>
      </c>
      <c r="S4595">
        <v>56</v>
      </c>
      <c r="T4595">
        <v>49</v>
      </c>
      <c r="U4595">
        <v>21</v>
      </c>
      <c r="V4595">
        <v>73</v>
      </c>
      <c r="W4595">
        <v>10</v>
      </c>
      <c r="X4595" s="2">
        <v>0.29299999999999998</v>
      </c>
    </row>
    <row r="4596" spans="1:24" x14ac:dyDescent="0.25">
      <c r="A4596" t="str">
        <f t="shared" si="216"/>
        <v/>
      </c>
      <c r="B4596" t="str">
        <f t="shared" si="214"/>
        <v/>
      </c>
      <c r="C4596" t="str">
        <f t="shared" si="215"/>
        <v/>
      </c>
      <c r="D4596">
        <v>2026</v>
      </c>
      <c r="E4596" t="s">
        <v>10896</v>
      </c>
      <c r="F4596" t="s">
        <v>4840</v>
      </c>
      <c r="G4596" t="s">
        <v>37</v>
      </c>
      <c r="H4596" t="s">
        <v>64</v>
      </c>
      <c r="I4596">
        <v>3</v>
      </c>
      <c r="J4596">
        <v>7</v>
      </c>
      <c r="K4596" s="29">
        <v>7.99</v>
      </c>
      <c r="L4596">
        <v>15</v>
      </c>
      <c r="M4596">
        <v>14</v>
      </c>
      <c r="N4596">
        <v>0</v>
      </c>
      <c r="O4596">
        <v>0</v>
      </c>
      <c r="P4596">
        <v>0</v>
      </c>
      <c r="Q4596">
        <v>65.099999999999994</v>
      </c>
      <c r="R4596">
        <v>83</v>
      </c>
      <c r="S4596">
        <v>65</v>
      </c>
      <c r="T4596">
        <v>58</v>
      </c>
      <c r="U4596">
        <v>27</v>
      </c>
      <c r="V4596">
        <v>49</v>
      </c>
      <c r="W4596">
        <v>5</v>
      </c>
      <c r="X4596" s="2">
        <v>0.30499999999999999</v>
      </c>
    </row>
    <row r="4597" spans="1:24" x14ac:dyDescent="0.25">
      <c r="A4597" t="str">
        <f t="shared" si="216"/>
        <v/>
      </c>
      <c r="B4597" t="str">
        <f t="shared" si="214"/>
        <v/>
      </c>
      <c r="C4597" t="str">
        <f t="shared" si="215"/>
        <v/>
      </c>
      <c r="D4597">
        <v>2026</v>
      </c>
      <c r="E4597" t="s">
        <v>10897</v>
      </c>
      <c r="F4597" t="s">
        <v>4840</v>
      </c>
      <c r="G4597" t="s">
        <v>24</v>
      </c>
      <c r="H4597" t="s">
        <v>64</v>
      </c>
      <c r="I4597">
        <v>4</v>
      </c>
      <c r="J4597">
        <v>3</v>
      </c>
      <c r="K4597" s="29">
        <v>4.2</v>
      </c>
      <c r="L4597">
        <v>13</v>
      </c>
      <c r="M4597">
        <v>6</v>
      </c>
      <c r="N4597">
        <v>0</v>
      </c>
      <c r="O4597">
        <v>0</v>
      </c>
      <c r="P4597">
        <v>0</v>
      </c>
      <c r="Q4597">
        <v>45</v>
      </c>
      <c r="R4597">
        <v>21</v>
      </c>
      <c r="S4597">
        <v>23</v>
      </c>
      <c r="T4597">
        <v>21</v>
      </c>
      <c r="U4597">
        <v>25</v>
      </c>
      <c r="V4597">
        <v>48</v>
      </c>
      <c r="W4597">
        <v>6</v>
      </c>
      <c r="X4597" s="2">
        <v>0.13800000000000001</v>
      </c>
    </row>
    <row r="4598" spans="1:24" x14ac:dyDescent="0.25">
      <c r="A4598">
        <f t="shared" si="216"/>
        <v>1</v>
      </c>
      <c r="B4598" t="str">
        <f t="shared" si="214"/>
        <v/>
      </c>
      <c r="C4598" t="str">
        <f t="shared" si="215"/>
        <v/>
      </c>
      <c r="D4598">
        <v>2026</v>
      </c>
      <c r="E4598" t="s">
        <v>10898</v>
      </c>
      <c r="F4598" t="s">
        <v>4840</v>
      </c>
      <c r="G4598" t="s">
        <v>29</v>
      </c>
      <c r="H4598" t="s">
        <v>64</v>
      </c>
      <c r="I4598">
        <v>1</v>
      </c>
      <c r="J4598">
        <v>1</v>
      </c>
      <c r="K4598" s="29">
        <v>4.68</v>
      </c>
      <c r="L4598">
        <v>14</v>
      </c>
      <c r="M4598">
        <v>1</v>
      </c>
      <c r="N4598">
        <v>0</v>
      </c>
      <c r="O4598">
        <v>0</v>
      </c>
      <c r="P4598">
        <v>0</v>
      </c>
      <c r="Q4598">
        <v>25</v>
      </c>
      <c r="R4598">
        <v>23</v>
      </c>
      <c r="S4598">
        <v>14</v>
      </c>
      <c r="T4598">
        <v>13</v>
      </c>
      <c r="U4598">
        <v>15</v>
      </c>
      <c r="V4598">
        <v>20</v>
      </c>
      <c r="W4598">
        <v>4</v>
      </c>
      <c r="X4598" s="2">
        <v>0.253</v>
      </c>
    </row>
    <row r="4599" spans="1:24" x14ac:dyDescent="0.25">
      <c r="A4599" t="str">
        <f t="shared" si="216"/>
        <v/>
      </c>
      <c r="B4599" t="str">
        <f t="shared" si="214"/>
        <v/>
      </c>
      <c r="C4599" t="str">
        <f t="shared" si="215"/>
        <v/>
      </c>
      <c r="D4599">
        <v>2026</v>
      </c>
      <c r="E4599" t="s">
        <v>10899</v>
      </c>
      <c r="F4599" t="s">
        <v>4840</v>
      </c>
      <c r="G4599" t="s">
        <v>37</v>
      </c>
      <c r="H4599" t="s">
        <v>64</v>
      </c>
      <c r="I4599">
        <v>0</v>
      </c>
      <c r="J4599">
        <v>3</v>
      </c>
      <c r="K4599" s="29">
        <v>5.73</v>
      </c>
      <c r="L4599">
        <v>15</v>
      </c>
      <c r="M4599">
        <v>2</v>
      </c>
      <c r="N4599">
        <v>0</v>
      </c>
      <c r="O4599">
        <v>0</v>
      </c>
      <c r="P4599">
        <v>1</v>
      </c>
      <c r="Q4599">
        <v>22</v>
      </c>
      <c r="R4599">
        <v>24</v>
      </c>
      <c r="S4599">
        <v>17</v>
      </c>
      <c r="T4599">
        <v>14</v>
      </c>
      <c r="U4599">
        <v>12</v>
      </c>
      <c r="V4599">
        <v>9</v>
      </c>
      <c r="W4599">
        <v>3</v>
      </c>
      <c r="X4599" s="2">
        <v>0.27900000000000003</v>
      </c>
    </row>
    <row r="4600" spans="1:24" x14ac:dyDescent="0.25">
      <c r="A4600" t="str">
        <f t="shared" si="216"/>
        <v/>
      </c>
      <c r="B4600" t="str">
        <f t="shared" si="214"/>
        <v/>
      </c>
      <c r="C4600" t="str">
        <f t="shared" si="215"/>
        <v/>
      </c>
      <c r="D4600">
        <v>2026</v>
      </c>
      <c r="E4600" t="s">
        <v>10900</v>
      </c>
      <c r="F4600" t="s">
        <v>4840</v>
      </c>
      <c r="G4600" t="s">
        <v>37</v>
      </c>
      <c r="H4600" t="s">
        <v>64</v>
      </c>
      <c r="I4600">
        <v>0</v>
      </c>
      <c r="J4600">
        <v>2</v>
      </c>
      <c r="K4600" s="29">
        <v>6</v>
      </c>
      <c r="L4600">
        <v>22</v>
      </c>
      <c r="M4600">
        <v>0</v>
      </c>
      <c r="N4600">
        <v>0</v>
      </c>
      <c r="O4600">
        <v>0</v>
      </c>
      <c r="P4600">
        <v>0</v>
      </c>
      <c r="Q4600">
        <v>18</v>
      </c>
      <c r="R4600">
        <v>9</v>
      </c>
      <c r="S4600">
        <v>14</v>
      </c>
      <c r="T4600">
        <v>12</v>
      </c>
      <c r="U4600">
        <v>32</v>
      </c>
      <c r="V4600">
        <v>20</v>
      </c>
      <c r="W4600">
        <v>2</v>
      </c>
      <c r="X4600" s="2">
        <v>0.158</v>
      </c>
    </row>
    <row r="4601" spans="1:24" x14ac:dyDescent="0.25">
      <c r="A4601" t="str">
        <f t="shared" si="216"/>
        <v/>
      </c>
      <c r="B4601" t="str">
        <f t="shared" si="214"/>
        <v/>
      </c>
      <c r="C4601" t="str">
        <f t="shared" si="215"/>
        <v/>
      </c>
      <c r="D4601">
        <v>2026</v>
      </c>
      <c r="E4601" t="s">
        <v>10901</v>
      </c>
      <c r="F4601" t="s">
        <v>4840</v>
      </c>
      <c r="G4601" t="s">
        <v>47</v>
      </c>
      <c r="H4601" t="s">
        <v>64</v>
      </c>
      <c r="I4601">
        <v>4</v>
      </c>
      <c r="J4601">
        <v>3</v>
      </c>
      <c r="K4601" s="29">
        <v>7.31</v>
      </c>
      <c r="L4601">
        <v>14</v>
      </c>
      <c r="M4601">
        <v>10</v>
      </c>
      <c r="N4601">
        <v>0</v>
      </c>
      <c r="O4601">
        <v>0</v>
      </c>
      <c r="P4601">
        <v>0</v>
      </c>
      <c r="Q4601">
        <v>44.1</v>
      </c>
      <c r="R4601">
        <v>38</v>
      </c>
      <c r="S4601">
        <v>39</v>
      </c>
      <c r="T4601">
        <v>36</v>
      </c>
      <c r="U4601">
        <v>33</v>
      </c>
      <c r="V4601">
        <v>31</v>
      </c>
      <c r="W4601">
        <v>9</v>
      </c>
      <c r="X4601" s="2">
        <v>0.23499999999999999</v>
      </c>
    </row>
    <row r="4602" spans="1:24" x14ac:dyDescent="0.25">
      <c r="A4602" t="str">
        <f t="shared" si="216"/>
        <v/>
      </c>
      <c r="B4602" t="str">
        <f t="shared" si="214"/>
        <v/>
      </c>
      <c r="C4602" t="str">
        <f t="shared" si="215"/>
        <v/>
      </c>
      <c r="D4602">
        <v>2026</v>
      </c>
      <c r="E4602" t="s">
        <v>10902</v>
      </c>
      <c r="F4602" t="s">
        <v>4840</v>
      </c>
      <c r="G4602" t="s">
        <v>24</v>
      </c>
      <c r="H4602" t="s">
        <v>64</v>
      </c>
      <c r="I4602">
        <v>2</v>
      </c>
      <c r="J4602">
        <v>2</v>
      </c>
      <c r="K4602" s="29">
        <v>7.5</v>
      </c>
      <c r="L4602">
        <v>21</v>
      </c>
      <c r="M4602">
        <v>0</v>
      </c>
      <c r="N4602">
        <v>0</v>
      </c>
      <c r="O4602">
        <v>0</v>
      </c>
      <c r="P4602">
        <v>3</v>
      </c>
      <c r="Q4602">
        <v>36</v>
      </c>
      <c r="R4602">
        <v>42</v>
      </c>
      <c r="S4602">
        <v>33</v>
      </c>
      <c r="T4602">
        <v>30</v>
      </c>
      <c r="U4602">
        <v>25</v>
      </c>
      <c r="V4602">
        <v>43</v>
      </c>
      <c r="W4602">
        <v>6</v>
      </c>
      <c r="X4602" s="2">
        <v>0.28999999999999998</v>
      </c>
    </row>
    <row r="4603" spans="1:24" x14ac:dyDescent="0.25">
      <c r="A4603" t="str">
        <f t="shared" si="216"/>
        <v/>
      </c>
      <c r="B4603" t="str">
        <f t="shared" si="214"/>
        <v/>
      </c>
      <c r="C4603" t="str">
        <f t="shared" si="215"/>
        <v/>
      </c>
      <c r="D4603">
        <v>2026</v>
      </c>
      <c r="E4603" t="s">
        <v>10903</v>
      </c>
      <c r="F4603" t="s">
        <v>4840</v>
      </c>
      <c r="G4603" t="s">
        <v>37</v>
      </c>
      <c r="H4603" t="s">
        <v>64</v>
      </c>
      <c r="I4603">
        <v>0</v>
      </c>
      <c r="J4603">
        <v>0</v>
      </c>
      <c r="K4603" s="29">
        <v>9.58</v>
      </c>
      <c r="L4603">
        <v>17</v>
      </c>
      <c r="M4603">
        <v>0</v>
      </c>
      <c r="N4603">
        <v>0</v>
      </c>
      <c r="O4603">
        <v>0</v>
      </c>
      <c r="P4603">
        <v>0</v>
      </c>
      <c r="Q4603">
        <v>20.2</v>
      </c>
      <c r="R4603">
        <v>33</v>
      </c>
      <c r="S4603">
        <v>26</v>
      </c>
      <c r="T4603">
        <v>22</v>
      </c>
      <c r="U4603">
        <v>14</v>
      </c>
      <c r="V4603">
        <v>19</v>
      </c>
      <c r="W4603">
        <v>8</v>
      </c>
      <c r="X4603" s="2">
        <v>0.35099999999999998</v>
      </c>
    </row>
    <row r="4604" spans="1:24" x14ac:dyDescent="0.25">
      <c r="A4604" t="str">
        <f t="shared" si="216"/>
        <v/>
      </c>
      <c r="B4604" t="str">
        <f t="shared" si="214"/>
        <v/>
      </c>
      <c r="C4604" t="str">
        <f t="shared" si="215"/>
        <v/>
      </c>
      <c r="D4604">
        <v>2026</v>
      </c>
      <c r="E4604" t="s">
        <v>4856</v>
      </c>
      <c r="F4604" t="s">
        <v>4840</v>
      </c>
      <c r="G4604" t="s">
        <v>47</v>
      </c>
      <c r="H4604" t="s">
        <v>64</v>
      </c>
      <c r="I4604">
        <v>1</v>
      </c>
      <c r="J4604">
        <v>0</v>
      </c>
      <c r="K4604" s="29">
        <v>12.27</v>
      </c>
      <c r="L4604">
        <v>12</v>
      </c>
      <c r="M4604">
        <v>0</v>
      </c>
      <c r="N4604">
        <v>0</v>
      </c>
      <c r="O4604">
        <v>0</v>
      </c>
      <c r="P4604">
        <v>0</v>
      </c>
      <c r="Q4604">
        <v>14.2</v>
      </c>
      <c r="R4604">
        <v>29</v>
      </c>
      <c r="S4604">
        <v>21</v>
      </c>
      <c r="T4604">
        <v>20</v>
      </c>
      <c r="U4604">
        <v>13</v>
      </c>
      <c r="V4604">
        <v>12</v>
      </c>
      <c r="W4604">
        <v>5</v>
      </c>
      <c r="X4604" s="2">
        <v>0.433</v>
      </c>
    </row>
    <row r="4605" spans="1:24" x14ac:dyDescent="0.25">
      <c r="A4605" t="str">
        <f t="shared" si="216"/>
        <v/>
      </c>
      <c r="B4605" t="str">
        <f t="shared" si="214"/>
        <v/>
      </c>
      <c r="C4605" t="str">
        <f t="shared" si="215"/>
        <v/>
      </c>
      <c r="D4605">
        <v>2026</v>
      </c>
      <c r="E4605" t="s">
        <v>10904</v>
      </c>
      <c r="F4605" t="s">
        <v>4840</v>
      </c>
      <c r="G4605" t="s">
        <v>47</v>
      </c>
      <c r="H4605" t="s">
        <v>64</v>
      </c>
      <c r="I4605">
        <v>1</v>
      </c>
      <c r="J4605">
        <v>1</v>
      </c>
      <c r="K4605" s="29">
        <v>13.25</v>
      </c>
      <c r="L4605">
        <v>21</v>
      </c>
      <c r="M4605">
        <v>0</v>
      </c>
      <c r="N4605">
        <v>0</v>
      </c>
      <c r="O4605">
        <v>0</v>
      </c>
      <c r="P4605">
        <v>0</v>
      </c>
      <c r="Q4605">
        <v>17.2</v>
      </c>
      <c r="R4605">
        <v>25</v>
      </c>
      <c r="S4605">
        <v>27</v>
      </c>
      <c r="T4605">
        <v>26</v>
      </c>
      <c r="U4605">
        <v>15</v>
      </c>
      <c r="V4605">
        <v>11</v>
      </c>
      <c r="W4605">
        <v>16</v>
      </c>
      <c r="X4605" s="2">
        <v>0.35199999999999998</v>
      </c>
    </row>
    <row r="4606" spans="1:24" x14ac:dyDescent="0.25">
      <c r="A4606" t="str">
        <f t="shared" si="216"/>
        <v/>
      </c>
      <c r="B4606" t="str">
        <f t="shared" si="214"/>
        <v/>
      </c>
      <c r="C4606" t="str">
        <f t="shared" si="215"/>
        <v/>
      </c>
      <c r="D4606">
        <v>2026</v>
      </c>
      <c r="E4606" t="s">
        <v>10905</v>
      </c>
      <c r="F4606" t="s">
        <v>4840</v>
      </c>
      <c r="G4606" t="s">
        <v>47</v>
      </c>
      <c r="H4606" t="s">
        <v>64</v>
      </c>
      <c r="I4606">
        <v>0</v>
      </c>
      <c r="J4606">
        <v>1</v>
      </c>
      <c r="K4606" s="29">
        <v>14.14</v>
      </c>
      <c r="L4606">
        <v>11</v>
      </c>
      <c r="M4606">
        <v>0</v>
      </c>
      <c r="N4606">
        <v>0</v>
      </c>
      <c r="O4606">
        <v>0</v>
      </c>
      <c r="P4606">
        <v>0</v>
      </c>
      <c r="Q4606">
        <v>7</v>
      </c>
      <c r="R4606">
        <v>8</v>
      </c>
      <c r="S4606">
        <v>11</v>
      </c>
      <c r="T4606">
        <v>11</v>
      </c>
      <c r="U4606">
        <v>16</v>
      </c>
      <c r="V4606">
        <v>7</v>
      </c>
      <c r="W4606">
        <v>4</v>
      </c>
      <c r="X4606" s="2">
        <v>0.308</v>
      </c>
    </row>
    <row r="4607" spans="1:24" x14ac:dyDescent="0.25">
      <c r="A4607" t="str">
        <f t="shared" si="216"/>
        <v/>
      </c>
      <c r="B4607" t="str">
        <f t="shared" si="214"/>
        <v/>
      </c>
      <c r="C4607" t="str">
        <f t="shared" si="215"/>
        <v/>
      </c>
      <c r="D4607">
        <v>2026</v>
      </c>
      <c r="E4607" t="s">
        <v>4852</v>
      </c>
      <c r="F4607" t="s">
        <v>4840</v>
      </c>
      <c r="G4607" t="s">
        <v>47</v>
      </c>
      <c r="H4607" t="s">
        <v>64</v>
      </c>
      <c r="I4607">
        <v>0</v>
      </c>
      <c r="J4607">
        <v>0</v>
      </c>
      <c r="K4607" s="29">
        <v>18.78</v>
      </c>
      <c r="L4607">
        <v>6</v>
      </c>
      <c r="M4607">
        <v>3</v>
      </c>
      <c r="N4607">
        <v>0</v>
      </c>
      <c r="O4607">
        <v>0</v>
      </c>
      <c r="P4607">
        <v>0</v>
      </c>
      <c r="Q4607">
        <v>7.2</v>
      </c>
      <c r="R4607">
        <v>18</v>
      </c>
      <c r="S4607">
        <v>16</v>
      </c>
      <c r="T4607">
        <v>16</v>
      </c>
      <c r="U4607">
        <v>11</v>
      </c>
      <c r="V4607">
        <v>4</v>
      </c>
      <c r="W4607">
        <v>2</v>
      </c>
      <c r="X4607" s="2">
        <v>0.47399999999999998</v>
      </c>
    </row>
    <row r="4608" spans="1:24" x14ac:dyDescent="0.25">
      <c r="A4608" t="str">
        <f t="shared" si="216"/>
        <v/>
      </c>
      <c r="B4608" t="str">
        <f t="shared" si="214"/>
        <v/>
      </c>
      <c r="C4608" t="str">
        <f t="shared" si="215"/>
        <v/>
      </c>
      <c r="D4608">
        <v>2026</v>
      </c>
      <c r="E4608" t="s">
        <v>10906</v>
      </c>
      <c r="F4608" t="s">
        <v>4840</v>
      </c>
      <c r="G4608" t="s">
        <v>37</v>
      </c>
      <c r="H4608" t="s">
        <v>64</v>
      </c>
      <c r="I4608">
        <v>0</v>
      </c>
      <c r="J4608">
        <v>0</v>
      </c>
      <c r="K4608" s="29">
        <v>27</v>
      </c>
      <c r="L4608">
        <v>8</v>
      </c>
      <c r="M4608">
        <v>0</v>
      </c>
      <c r="N4608">
        <v>0</v>
      </c>
      <c r="O4608">
        <v>0</v>
      </c>
      <c r="P4608">
        <v>0</v>
      </c>
      <c r="Q4608">
        <v>6</v>
      </c>
      <c r="R4608">
        <v>8</v>
      </c>
      <c r="S4608">
        <v>19</v>
      </c>
      <c r="T4608">
        <v>18</v>
      </c>
      <c r="U4608">
        <v>16</v>
      </c>
      <c r="V4608">
        <v>2</v>
      </c>
      <c r="W4608">
        <v>3</v>
      </c>
      <c r="X4608" s="2">
        <v>0.33300000000000002</v>
      </c>
    </row>
    <row r="4609" spans="1:24" x14ac:dyDescent="0.25">
      <c r="A4609" t="str">
        <f t="shared" si="216"/>
        <v/>
      </c>
      <c r="B4609" t="str">
        <f t="shared" si="214"/>
        <v/>
      </c>
      <c r="C4609" t="str">
        <f t="shared" si="215"/>
        <v/>
      </c>
      <c r="D4609">
        <v>2026</v>
      </c>
      <c r="E4609" t="s">
        <v>10907</v>
      </c>
      <c r="F4609" t="s">
        <v>4858</v>
      </c>
      <c r="G4609" t="s">
        <v>47</v>
      </c>
      <c r="H4609" t="s">
        <v>64</v>
      </c>
      <c r="I4609">
        <v>1</v>
      </c>
      <c r="J4609">
        <v>2</v>
      </c>
      <c r="K4609" s="29">
        <v>2.44</v>
      </c>
      <c r="L4609">
        <v>13</v>
      </c>
      <c r="M4609">
        <v>2</v>
      </c>
      <c r="N4609">
        <v>1</v>
      </c>
      <c r="O4609">
        <v>0</v>
      </c>
      <c r="P4609">
        <v>3</v>
      </c>
      <c r="Q4609">
        <v>48</v>
      </c>
      <c r="R4609">
        <v>54</v>
      </c>
      <c r="S4609">
        <v>14</v>
      </c>
      <c r="T4609">
        <v>13</v>
      </c>
      <c r="U4609">
        <v>11</v>
      </c>
      <c r="V4609">
        <v>28</v>
      </c>
      <c r="W4609">
        <v>4</v>
      </c>
      <c r="X4609" s="2">
        <v>0.28899999999999998</v>
      </c>
    </row>
    <row r="4610" spans="1:24" x14ac:dyDescent="0.25">
      <c r="A4610">
        <f t="shared" si="216"/>
        <v>1</v>
      </c>
      <c r="B4610" t="str">
        <f t="shared" ref="B4610:B4673" si="217">IF(COUNTIFS(Draft_Player,$E4610),COUNTIFS(Draft_Player,$E4610),"")</f>
        <v/>
      </c>
      <c r="C4610" t="str">
        <f t="shared" ref="C4610:C4673" si="218">IF(COUNTIFS(Transfers_Player,$E4610),COUNTIFS(Transfers_Player,$E4610),"")</f>
        <v/>
      </c>
      <c r="D4610">
        <v>2026</v>
      </c>
      <c r="E4610" t="s">
        <v>10908</v>
      </c>
      <c r="F4610" t="s">
        <v>4858</v>
      </c>
      <c r="G4610" t="s">
        <v>29</v>
      </c>
      <c r="H4610" t="s">
        <v>64</v>
      </c>
      <c r="I4610">
        <v>3</v>
      </c>
      <c r="J4610">
        <v>5</v>
      </c>
      <c r="K4610" s="29">
        <v>5.47</v>
      </c>
      <c r="L4610">
        <v>12</v>
      </c>
      <c r="M4610">
        <v>12</v>
      </c>
      <c r="N4610">
        <v>0</v>
      </c>
      <c r="O4610">
        <v>0</v>
      </c>
      <c r="P4610">
        <v>0</v>
      </c>
      <c r="Q4610">
        <v>52.2</v>
      </c>
      <c r="R4610">
        <v>55</v>
      </c>
      <c r="S4610">
        <v>36</v>
      </c>
      <c r="T4610">
        <v>32</v>
      </c>
      <c r="U4610">
        <v>30</v>
      </c>
      <c r="V4610">
        <v>40</v>
      </c>
      <c r="W4610">
        <v>6</v>
      </c>
      <c r="X4610" s="2">
        <v>0.26600000000000001</v>
      </c>
    </row>
    <row r="4611" spans="1:24" x14ac:dyDescent="0.25">
      <c r="A4611" t="str">
        <f t="shared" si="216"/>
        <v/>
      </c>
      <c r="B4611" t="str">
        <f t="shared" si="217"/>
        <v/>
      </c>
      <c r="C4611" t="str">
        <f t="shared" si="218"/>
        <v/>
      </c>
      <c r="D4611">
        <v>2026</v>
      </c>
      <c r="E4611" t="s">
        <v>10909</v>
      </c>
      <c r="F4611" t="s">
        <v>4858</v>
      </c>
      <c r="G4611" t="s">
        <v>24</v>
      </c>
      <c r="H4611" t="s">
        <v>64</v>
      </c>
      <c r="I4611">
        <v>0</v>
      </c>
      <c r="J4611">
        <v>0</v>
      </c>
      <c r="K4611" s="29">
        <v>0</v>
      </c>
      <c r="L4611">
        <v>3</v>
      </c>
      <c r="M4611">
        <v>0</v>
      </c>
      <c r="N4611">
        <v>0</v>
      </c>
      <c r="O4611">
        <v>0</v>
      </c>
      <c r="P4611">
        <v>0</v>
      </c>
      <c r="Q4611">
        <v>2.2000000000000002</v>
      </c>
      <c r="R4611">
        <v>4</v>
      </c>
      <c r="S4611">
        <v>0</v>
      </c>
      <c r="T4611">
        <v>0</v>
      </c>
      <c r="U4611">
        <v>2</v>
      </c>
      <c r="V4611">
        <v>0</v>
      </c>
      <c r="W4611">
        <v>0</v>
      </c>
      <c r="X4611" s="2">
        <v>0.25</v>
      </c>
    </row>
    <row r="4612" spans="1:24" x14ac:dyDescent="0.25">
      <c r="A4612" t="str">
        <f t="shared" si="216"/>
        <v/>
      </c>
      <c r="B4612" t="str">
        <f t="shared" si="217"/>
        <v/>
      </c>
      <c r="C4612" t="str">
        <f t="shared" si="218"/>
        <v/>
      </c>
      <c r="D4612">
        <v>2026</v>
      </c>
      <c r="E4612" t="s">
        <v>10910</v>
      </c>
      <c r="F4612" t="s">
        <v>4858</v>
      </c>
      <c r="G4612" t="s">
        <v>37</v>
      </c>
      <c r="H4612" t="s">
        <v>64</v>
      </c>
      <c r="I4612">
        <v>0</v>
      </c>
      <c r="J4612">
        <v>0</v>
      </c>
      <c r="K4612" s="29">
        <v>0</v>
      </c>
      <c r="L4612">
        <v>4</v>
      </c>
      <c r="M4612">
        <v>0</v>
      </c>
      <c r="N4612">
        <v>0</v>
      </c>
      <c r="O4612">
        <v>0</v>
      </c>
      <c r="P4612">
        <v>0</v>
      </c>
      <c r="Q4612">
        <v>4</v>
      </c>
      <c r="R4612">
        <v>5</v>
      </c>
      <c r="S4612">
        <v>0</v>
      </c>
      <c r="T4612">
        <v>0</v>
      </c>
      <c r="U4612">
        <v>1</v>
      </c>
      <c r="V4612">
        <v>1</v>
      </c>
      <c r="W4612">
        <v>0</v>
      </c>
      <c r="X4612" s="2">
        <v>0.33300000000000002</v>
      </c>
    </row>
    <row r="4613" spans="1:24" x14ac:dyDescent="0.25">
      <c r="A4613">
        <f t="shared" si="216"/>
        <v>1</v>
      </c>
      <c r="B4613" t="str">
        <f t="shared" si="217"/>
        <v/>
      </c>
      <c r="C4613" t="str">
        <f t="shared" si="218"/>
        <v/>
      </c>
      <c r="D4613">
        <v>2026</v>
      </c>
      <c r="E4613" t="s">
        <v>10911</v>
      </c>
      <c r="F4613" t="s">
        <v>4858</v>
      </c>
      <c r="G4613" t="s">
        <v>29</v>
      </c>
      <c r="H4613" t="s">
        <v>64</v>
      </c>
      <c r="I4613">
        <v>0</v>
      </c>
      <c r="J4613">
        <v>1</v>
      </c>
      <c r="K4613" s="29">
        <v>3.99</v>
      </c>
      <c r="L4613">
        <v>16</v>
      </c>
      <c r="M4613">
        <v>0</v>
      </c>
      <c r="N4613">
        <v>0</v>
      </c>
      <c r="O4613">
        <v>0</v>
      </c>
      <c r="P4613">
        <v>0</v>
      </c>
      <c r="Q4613">
        <v>29.1</v>
      </c>
      <c r="R4613">
        <v>30</v>
      </c>
      <c r="S4613">
        <v>17</v>
      </c>
      <c r="T4613">
        <v>13</v>
      </c>
      <c r="U4613">
        <v>15</v>
      </c>
      <c r="V4613">
        <v>20</v>
      </c>
      <c r="W4613">
        <v>8</v>
      </c>
      <c r="X4613" s="2">
        <v>0.28799999999999998</v>
      </c>
    </row>
    <row r="4614" spans="1:24" x14ac:dyDescent="0.25">
      <c r="A4614" t="str">
        <f t="shared" si="216"/>
        <v/>
      </c>
      <c r="B4614" t="str">
        <f t="shared" si="217"/>
        <v/>
      </c>
      <c r="C4614" t="str">
        <f t="shared" si="218"/>
        <v/>
      </c>
      <c r="D4614">
        <v>2026</v>
      </c>
      <c r="E4614" t="s">
        <v>10912</v>
      </c>
      <c r="F4614" t="s">
        <v>4858</v>
      </c>
      <c r="G4614" t="s">
        <v>37</v>
      </c>
      <c r="H4614" t="s">
        <v>64</v>
      </c>
      <c r="I4614">
        <v>1</v>
      </c>
      <c r="J4614">
        <v>4</v>
      </c>
      <c r="K4614" s="29">
        <v>5.93</v>
      </c>
      <c r="L4614">
        <v>10</v>
      </c>
      <c r="M4614">
        <v>10</v>
      </c>
      <c r="N4614">
        <v>0</v>
      </c>
      <c r="O4614">
        <v>0</v>
      </c>
      <c r="P4614">
        <v>0</v>
      </c>
      <c r="Q4614">
        <v>44</v>
      </c>
      <c r="R4614">
        <v>47</v>
      </c>
      <c r="S4614">
        <v>34</v>
      </c>
      <c r="T4614">
        <v>29</v>
      </c>
      <c r="U4614">
        <v>23</v>
      </c>
      <c r="V4614">
        <v>45</v>
      </c>
      <c r="W4614">
        <v>6</v>
      </c>
      <c r="X4614" s="2">
        <v>0.27300000000000002</v>
      </c>
    </row>
    <row r="4615" spans="1:24" x14ac:dyDescent="0.25">
      <c r="A4615" t="str">
        <f t="shared" si="216"/>
        <v/>
      </c>
      <c r="B4615" t="str">
        <f t="shared" si="217"/>
        <v/>
      </c>
      <c r="C4615">
        <f t="shared" si="218"/>
        <v>1</v>
      </c>
      <c r="D4615">
        <v>2026</v>
      </c>
      <c r="E4615" t="s">
        <v>6572</v>
      </c>
      <c r="F4615" t="s">
        <v>4858</v>
      </c>
      <c r="G4615" t="s">
        <v>37</v>
      </c>
      <c r="H4615" t="s">
        <v>64</v>
      </c>
      <c r="I4615">
        <v>3</v>
      </c>
      <c r="J4615">
        <v>3</v>
      </c>
      <c r="K4615" s="29">
        <v>6.1</v>
      </c>
      <c r="L4615">
        <v>14</v>
      </c>
      <c r="M4615">
        <v>1</v>
      </c>
      <c r="N4615">
        <v>0</v>
      </c>
      <c r="O4615">
        <v>0</v>
      </c>
      <c r="P4615">
        <v>1</v>
      </c>
      <c r="Q4615">
        <v>31</v>
      </c>
      <c r="R4615">
        <v>36</v>
      </c>
      <c r="S4615">
        <v>22</v>
      </c>
      <c r="T4615">
        <v>21</v>
      </c>
      <c r="U4615">
        <v>16</v>
      </c>
      <c r="V4615">
        <v>32</v>
      </c>
      <c r="W4615">
        <v>6</v>
      </c>
      <c r="X4615" s="2">
        <v>0.30299999999999999</v>
      </c>
    </row>
    <row r="4616" spans="1:24" x14ac:dyDescent="0.25">
      <c r="A4616" t="str">
        <f t="shared" si="216"/>
        <v/>
      </c>
      <c r="B4616" t="str">
        <f t="shared" si="217"/>
        <v/>
      </c>
      <c r="C4616" t="str">
        <f t="shared" si="218"/>
        <v/>
      </c>
      <c r="D4616">
        <v>2026</v>
      </c>
      <c r="E4616" t="s">
        <v>10913</v>
      </c>
      <c r="F4616" t="s">
        <v>4858</v>
      </c>
      <c r="G4616" t="s">
        <v>24</v>
      </c>
      <c r="H4616" t="s">
        <v>64</v>
      </c>
      <c r="I4616">
        <v>2</v>
      </c>
      <c r="J4616">
        <v>2</v>
      </c>
      <c r="K4616" s="29">
        <v>6.25</v>
      </c>
      <c r="L4616">
        <v>11</v>
      </c>
      <c r="M4616">
        <v>6</v>
      </c>
      <c r="N4616">
        <v>0</v>
      </c>
      <c r="O4616">
        <v>0</v>
      </c>
      <c r="P4616">
        <v>0</v>
      </c>
      <c r="Q4616">
        <v>31.2</v>
      </c>
      <c r="R4616">
        <v>30</v>
      </c>
      <c r="S4616">
        <v>29</v>
      </c>
      <c r="T4616">
        <v>22</v>
      </c>
      <c r="U4616">
        <v>20</v>
      </c>
      <c r="V4616">
        <v>17</v>
      </c>
      <c r="W4616">
        <v>5</v>
      </c>
      <c r="X4616" s="2">
        <v>0.28299999999999997</v>
      </c>
    </row>
    <row r="4617" spans="1:24" x14ac:dyDescent="0.25">
      <c r="A4617">
        <f t="shared" si="216"/>
        <v>1</v>
      </c>
      <c r="B4617" t="str">
        <f t="shared" si="217"/>
        <v/>
      </c>
      <c r="C4617" t="str">
        <f t="shared" si="218"/>
        <v/>
      </c>
      <c r="D4617">
        <v>2026</v>
      </c>
      <c r="E4617" t="s">
        <v>10914</v>
      </c>
      <c r="F4617" t="s">
        <v>4858</v>
      </c>
      <c r="G4617" t="s">
        <v>29</v>
      </c>
      <c r="H4617" t="s">
        <v>64</v>
      </c>
      <c r="I4617">
        <v>0</v>
      </c>
      <c r="J4617">
        <v>2</v>
      </c>
      <c r="K4617" s="29">
        <v>6.41</v>
      </c>
      <c r="L4617">
        <v>13</v>
      </c>
      <c r="M4617">
        <v>0</v>
      </c>
      <c r="N4617">
        <v>0</v>
      </c>
      <c r="O4617">
        <v>0</v>
      </c>
      <c r="P4617">
        <v>2</v>
      </c>
      <c r="Q4617">
        <v>19.2</v>
      </c>
      <c r="R4617">
        <v>23</v>
      </c>
      <c r="S4617">
        <v>14</v>
      </c>
      <c r="T4617">
        <v>14</v>
      </c>
      <c r="U4617">
        <v>12</v>
      </c>
      <c r="V4617">
        <v>13</v>
      </c>
      <c r="W4617">
        <v>3</v>
      </c>
      <c r="X4617" s="2">
        <v>0.315</v>
      </c>
    </row>
    <row r="4618" spans="1:24" x14ac:dyDescent="0.25">
      <c r="A4618">
        <f t="shared" si="216"/>
        <v>1</v>
      </c>
      <c r="B4618" t="str">
        <f t="shared" si="217"/>
        <v/>
      </c>
      <c r="C4618" t="str">
        <f t="shared" si="218"/>
        <v/>
      </c>
      <c r="D4618">
        <v>2026</v>
      </c>
      <c r="E4618" t="s">
        <v>10915</v>
      </c>
      <c r="F4618" t="s">
        <v>4858</v>
      </c>
      <c r="G4618" t="s">
        <v>29</v>
      </c>
      <c r="H4618" t="s">
        <v>64</v>
      </c>
      <c r="I4618">
        <v>3</v>
      </c>
      <c r="J4618">
        <v>4</v>
      </c>
      <c r="K4618" s="29">
        <v>7.75</v>
      </c>
      <c r="L4618">
        <v>9</v>
      </c>
      <c r="M4618">
        <v>9</v>
      </c>
      <c r="N4618">
        <v>0</v>
      </c>
      <c r="O4618">
        <v>0</v>
      </c>
      <c r="P4618">
        <v>0</v>
      </c>
      <c r="Q4618">
        <v>40.200000000000003</v>
      </c>
      <c r="R4618">
        <v>61</v>
      </c>
      <c r="S4618">
        <v>39</v>
      </c>
      <c r="T4618">
        <v>35</v>
      </c>
      <c r="U4618">
        <v>19</v>
      </c>
      <c r="V4618">
        <v>18</v>
      </c>
      <c r="W4618">
        <v>6</v>
      </c>
      <c r="X4618" s="2">
        <v>0.35099999999999998</v>
      </c>
    </row>
    <row r="4619" spans="1:24" x14ac:dyDescent="0.25">
      <c r="A4619" t="str">
        <f t="shared" si="216"/>
        <v/>
      </c>
      <c r="B4619" t="str">
        <f t="shared" si="217"/>
        <v/>
      </c>
      <c r="C4619" t="str">
        <f t="shared" si="218"/>
        <v/>
      </c>
      <c r="D4619">
        <v>2026</v>
      </c>
      <c r="E4619" t="s">
        <v>10916</v>
      </c>
      <c r="F4619" t="s">
        <v>4858</v>
      </c>
      <c r="G4619" t="s">
        <v>24</v>
      </c>
      <c r="H4619" t="s">
        <v>64</v>
      </c>
      <c r="I4619">
        <v>0</v>
      </c>
      <c r="J4619">
        <v>0</v>
      </c>
      <c r="K4619" s="29">
        <v>9</v>
      </c>
      <c r="L4619">
        <v>1</v>
      </c>
      <c r="M4619">
        <v>0</v>
      </c>
      <c r="N4619">
        <v>0</v>
      </c>
      <c r="O4619">
        <v>0</v>
      </c>
      <c r="P4619">
        <v>0</v>
      </c>
      <c r="Q4619">
        <v>2</v>
      </c>
      <c r="R4619">
        <v>6</v>
      </c>
      <c r="S4619">
        <v>3</v>
      </c>
      <c r="T4619">
        <v>2</v>
      </c>
      <c r="U4619">
        <v>5</v>
      </c>
      <c r="V4619">
        <v>0</v>
      </c>
      <c r="W4619">
        <v>1</v>
      </c>
      <c r="X4619" s="2">
        <v>0.66700000000000004</v>
      </c>
    </row>
    <row r="4620" spans="1:24" x14ac:dyDescent="0.25">
      <c r="A4620" t="str">
        <f t="shared" si="216"/>
        <v/>
      </c>
      <c r="B4620" t="str">
        <f t="shared" si="217"/>
        <v/>
      </c>
      <c r="C4620" t="str">
        <f t="shared" si="218"/>
        <v/>
      </c>
      <c r="D4620">
        <v>2026</v>
      </c>
      <c r="E4620" t="s">
        <v>10917</v>
      </c>
      <c r="F4620" t="s">
        <v>4858</v>
      </c>
      <c r="G4620" t="s">
        <v>47</v>
      </c>
      <c r="H4620" t="s">
        <v>64</v>
      </c>
      <c r="I4620">
        <v>0</v>
      </c>
      <c r="J4620">
        <v>1</v>
      </c>
      <c r="K4620" s="29">
        <v>9.31</v>
      </c>
      <c r="L4620">
        <v>9</v>
      </c>
      <c r="M4620">
        <v>0</v>
      </c>
      <c r="N4620">
        <v>0</v>
      </c>
      <c r="O4620">
        <v>0</v>
      </c>
      <c r="P4620">
        <v>0</v>
      </c>
      <c r="Q4620">
        <v>9.1999999999999993</v>
      </c>
      <c r="R4620">
        <v>20</v>
      </c>
      <c r="S4620">
        <v>14</v>
      </c>
      <c r="T4620">
        <v>10</v>
      </c>
      <c r="U4620">
        <v>5</v>
      </c>
      <c r="V4620">
        <v>10</v>
      </c>
      <c r="W4620">
        <v>4</v>
      </c>
      <c r="X4620" s="2">
        <v>0.42599999999999999</v>
      </c>
    </row>
    <row r="4621" spans="1:24" x14ac:dyDescent="0.25">
      <c r="A4621" t="str">
        <f t="shared" si="216"/>
        <v/>
      </c>
      <c r="B4621" t="str">
        <f t="shared" si="217"/>
        <v/>
      </c>
      <c r="C4621" t="str">
        <f t="shared" si="218"/>
        <v/>
      </c>
      <c r="D4621">
        <v>2026</v>
      </c>
      <c r="E4621" t="s">
        <v>10918</v>
      </c>
      <c r="F4621" t="s">
        <v>4858</v>
      </c>
      <c r="G4621" t="s">
        <v>37</v>
      </c>
      <c r="H4621" t="s">
        <v>64</v>
      </c>
      <c r="I4621">
        <v>0</v>
      </c>
      <c r="J4621">
        <v>1</v>
      </c>
      <c r="K4621" s="29">
        <v>10.34</v>
      </c>
      <c r="L4621">
        <v>13</v>
      </c>
      <c r="M4621">
        <v>0</v>
      </c>
      <c r="N4621">
        <v>0</v>
      </c>
      <c r="O4621">
        <v>0</v>
      </c>
      <c r="P4621">
        <v>0</v>
      </c>
      <c r="Q4621">
        <v>15.2</v>
      </c>
      <c r="R4621">
        <v>20</v>
      </c>
      <c r="S4621">
        <v>19</v>
      </c>
      <c r="T4621">
        <v>18</v>
      </c>
      <c r="U4621">
        <v>11</v>
      </c>
      <c r="V4621">
        <v>15</v>
      </c>
      <c r="W4621">
        <v>2</v>
      </c>
      <c r="X4621" s="2">
        <v>0.313</v>
      </c>
    </row>
    <row r="4622" spans="1:24" x14ac:dyDescent="0.25">
      <c r="A4622" t="str">
        <f t="shared" si="216"/>
        <v/>
      </c>
      <c r="B4622" t="str">
        <f t="shared" si="217"/>
        <v/>
      </c>
      <c r="C4622" t="str">
        <f t="shared" si="218"/>
        <v/>
      </c>
      <c r="D4622">
        <v>2026</v>
      </c>
      <c r="E4622" t="s">
        <v>10919</v>
      </c>
      <c r="F4622" t="s">
        <v>4858</v>
      </c>
      <c r="G4622" t="s">
        <v>37</v>
      </c>
      <c r="H4622" t="s">
        <v>64</v>
      </c>
      <c r="I4622">
        <v>0</v>
      </c>
      <c r="J4622">
        <v>0</v>
      </c>
      <c r="K4622" s="29">
        <v>11.57</v>
      </c>
      <c r="L4622">
        <v>3</v>
      </c>
      <c r="M4622">
        <v>0</v>
      </c>
      <c r="N4622">
        <v>0</v>
      </c>
      <c r="O4622">
        <v>0</v>
      </c>
      <c r="P4622">
        <v>0</v>
      </c>
      <c r="Q4622">
        <v>2.1</v>
      </c>
      <c r="R4622">
        <v>2</v>
      </c>
      <c r="S4622">
        <v>3</v>
      </c>
      <c r="T4622">
        <v>3</v>
      </c>
      <c r="U4622">
        <v>3</v>
      </c>
      <c r="V4622">
        <v>4</v>
      </c>
      <c r="W4622">
        <v>0</v>
      </c>
      <c r="X4622" s="2">
        <v>0.25</v>
      </c>
    </row>
    <row r="4623" spans="1:24" x14ac:dyDescent="0.25">
      <c r="A4623" t="str">
        <f t="shared" si="216"/>
        <v/>
      </c>
      <c r="B4623" t="str">
        <f t="shared" si="217"/>
        <v/>
      </c>
      <c r="C4623" t="str">
        <f t="shared" si="218"/>
        <v/>
      </c>
      <c r="D4623">
        <v>2026</v>
      </c>
      <c r="E4623" t="s">
        <v>10920</v>
      </c>
      <c r="F4623" t="s">
        <v>4858</v>
      </c>
      <c r="G4623" t="s">
        <v>47</v>
      </c>
      <c r="H4623" t="s">
        <v>64</v>
      </c>
      <c r="I4623">
        <v>0</v>
      </c>
      <c r="J4623">
        <v>2</v>
      </c>
      <c r="K4623" s="29">
        <v>14.37</v>
      </c>
      <c r="L4623">
        <v>12</v>
      </c>
      <c r="M4623">
        <v>2</v>
      </c>
      <c r="N4623">
        <v>0</v>
      </c>
      <c r="O4623">
        <v>0</v>
      </c>
      <c r="P4623">
        <v>0</v>
      </c>
      <c r="Q4623">
        <v>20.2</v>
      </c>
      <c r="R4623">
        <v>41</v>
      </c>
      <c r="S4623">
        <v>33</v>
      </c>
      <c r="T4623">
        <v>33</v>
      </c>
      <c r="U4623">
        <v>11</v>
      </c>
      <c r="V4623">
        <v>12</v>
      </c>
      <c r="W4623">
        <v>9</v>
      </c>
      <c r="X4623" s="2">
        <v>0.38</v>
      </c>
    </row>
    <row r="4624" spans="1:24" x14ac:dyDescent="0.25">
      <c r="A4624" t="str">
        <f t="shared" si="216"/>
        <v/>
      </c>
      <c r="B4624" t="str">
        <f t="shared" si="217"/>
        <v/>
      </c>
      <c r="C4624" t="str">
        <f t="shared" si="218"/>
        <v/>
      </c>
      <c r="D4624">
        <v>2026</v>
      </c>
      <c r="E4624" t="s">
        <v>10921</v>
      </c>
      <c r="F4624" t="s">
        <v>4858</v>
      </c>
      <c r="G4624" t="s">
        <v>37</v>
      </c>
      <c r="H4624" t="s">
        <v>64</v>
      </c>
      <c r="I4624">
        <v>0</v>
      </c>
      <c r="J4624">
        <v>1</v>
      </c>
      <c r="K4624" s="29">
        <v>15.68</v>
      </c>
      <c r="L4624">
        <v>9</v>
      </c>
      <c r="M4624">
        <v>1</v>
      </c>
      <c r="N4624">
        <v>0</v>
      </c>
      <c r="O4624">
        <v>0</v>
      </c>
      <c r="P4624">
        <v>0</v>
      </c>
      <c r="Q4624">
        <v>10.1</v>
      </c>
      <c r="R4624">
        <v>23</v>
      </c>
      <c r="S4624">
        <v>21</v>
      </c>
      <c r="T4624">
        <v>18</v>
      </c>
      <c r="U4624">
        <v>13</v>
      </c>
      <c r="V4624">
        <v>8</v>
      </c>
      <c r="W4624">
        <v>6</v>
      </c>
      <c r="X4624" s="2">
        <v>0.46</v>
      </c>
    </row>
    <row r="4625" spans="1:24" x14ac:dyDescent="0.25">
      <c r="A4625" t="str">
        <f t="shared" si="216"/>
        <v/>
      </c>
      <c r="B4625" t="str">
        <f t="shared" si="217"/>
        <v/>
      </c>
      <c r="C4625" t="str">
        <f t="shared" si="218"/>
        <v/>
      </c>
      <c r="D4625">
        <v>2026</v>
      </c>
      <c r="E4625" t="s">
        <v>10922</v>
      </c>
      <c r="F4625" t="s">
        <v>4858</v>
      </c>
      <c r="G4625" t="s">
        <v>47</v>
      </c>
      <c r="H4625" t="s">
        <v>64</v>
      </c>
      <c r="I4625">
        <v>0</v>
      </c>
      <c r="J4625">
        <v>2</v>
      </c>
      <c r="K4625" s="29">
        <v>18</v>
      </c>
      <c r="L4625">
        <v>2</v>
      </c>
      <c r="M4625">
        <v>2</v>
      </c>
      <c r="N4625">
        <v>0</v>
      </c>
      <c r="O4625">
        <v>0</v>
      </c>
      <c r="P4625">
        <v>0</v>
      </c>
      <c r="Q4625">
        <v>4</v>
      </c>
      <c r="R4625">
        <v>3</v>
      </c>
      <c r="S4625">
        <v>8</v>
      </c>
      <c r="T4625">
        <v>8</v>
      </c>
      <c r="U4625">
        <v>4</v>
      </c>
      <c r="V4625">
        <v>2</v>
      </c>
      <c r="W4625">
        <v>7</v>
      </c>
      <c r="X4625" s="2">
        <v>0.2</v>
      </c>
    </row>
    <row r="4626" spans="1:24" x14ac:dyDescent="0.25">
      <c r="A4626" t="str">
        <f t="shared" si="216"/>
        <v/>
      </c>
      <c r="B4626" t="str">
        <f t="shared" si="217"/>
        <v/>
      </c>
      <c r="C4626" t="str">
        <f t="shared" si="218"/>
        <v/>
      </c>
      <c r="D4626">
        <v>2026</v>
      </c>
      <c r="E4626" t="s">
        <v>10923</v>
      </c>
      <c r="F4626" t="s">
        <v>4858</v>
      </c>
      <c r="G4626" t="s">
        <v>24</v>
      </c>
      <c r="H4626" t="s">
        <v>64</v>
      </c>
      <c r="I4626">
        <v>0</v>
      </c>
      <c r="J4626">
        <v>1</v>
      </c>
      <c r="K4626" s="29">
        <v>20.25</v>
      </c>
      <c r="L4626">
        <v>5</v>
      </c>
      <c r="M4626">
        <v>0</v>
      </c>
      <c r="N4626">
        <v>0</v>
      </c>
      <c r="O4626">
        <v>0</v>
      </c>
      <c r="P4626">
        <v>0</v>
      </c>
      <c r="Q4626">
        <v>2.2000000000000002</v>
      </c>
      <c r="R4626">
        <v>4</v>
      </c>
      <c r="S4626">
        <v>7</v>
      </c>
      <c r="T4626">
        <v>6</v>
      </c>
      <c r="U4626">
        <v>7</v>
      </c>
      <c r="V4626">
        <v>5</v>
      </c>
      <c r="W4626">
        <v>1</v>
      </c>
      <c r="X4626" s="2">
        <v>0.33300000000000002</v>
      </c>
    </row>
    <row r="4627" spans="1:24" x14ac:dyDescent="0.25">
      <c r="A4627" t="str">
        <f t="shared" si="216"/>
        <v/>
      </c>
      <c r="B4627" t="str">
        <f t="shared" si="217"/>
        <v/>
      </c>
      <c r="C4627" t="str">
        <f t="shared" si="218"/>
        <v/>
      </c>
      <c r="D4627">
        <v>2026</v>
      </c>
      <c r="E4627" t="s">
        <v>10924</v>
      </c>
      <c r="F4627" t="s">
        <v>4858</v>
      </c>
      <c r="G4627" t="s">
        <v>24</v>
      </c>
      <c r="H4627" t="s">
        <v>64</v>
      </c>
      <c r="I4627">
        <v>0</v>
      </c>
      <c r="J4627">
        <v>1</v>
      </c>
      <c r="K4627" s="29">
        <v>24.55</v>
      </c>
      <c r="L4627">
        <v>5</v>
      </c>
      <c r="M4627">
        <v>0</v>
      </c>
      <c r="N4627">
        <v>0</v>
      </c>
      <c r="O4627">
        <v>0</v>
      </c>
      <c r="P4627">
        <v>0</v>
      </c>
      <c r="Q4627">
        <v>3.2</v>
      </c>
      <c r="R4627">
        <v>9</v>
      </c>
      <c r="S4627">
        <v>10</v>
      </c>
      <c r="T4627">
        <v>10</v>
      </c>
      <c r="U4627">
        <v>7</v>
      </c>
      <c r="V4627">
        <v>2</v>
      </c>
      <c r="W4627">
        <v>2</v>
      </c>
      <c r="X4627" s="2">
        <v>0.42899999999999999</v>
      </c>
    </row>
    <row r="4628" spans="1:24" x14ac:dyDescent="0.25">
      <c r="A4628" t="str">
        <f t="shared" si="216"/>
        <v/>
      </c>
      <c r="B4628" t="str">
        <f t="shared" si="217"/>
        <v/>
      </c>
      <c r="C4628">
        <f t="shared" si="218"/>
        <v>1</v>
      </c>
      <c r="D4628">
        <v>2026</v>
      </c>
      <c r="E4628" t="s">
        <v>7103</v>
      </c>
      <c r="F4628" t="s">
        <v>4858</v>
      </c>
      <c r="G4628" t="s">
        <v>37</v>
      </c>
      <c r="H4628" t="s">
        <v>64</v>
      </c>
      <c r="I4628">
        <v>0</v>
      </c>
      <c r="J4628">
        <v>0</v>
      </c>
      <c r="K4628" s="29">
        <v>54</v>
      </c>
      <c r="L4628">
        <v>6</v>
      </c>
      <c r="M4628">
        <v>0</v>
      </c>
      <c r="N4628">
        <v>0</v>
      </c>
      <c r="O4628">
        <v>0</v>
      </c>
      <c r="P4628">
        <v>0</v>
      </c>
      <c r="Q4628">
        <v>1</v>
      </c>
      <c r="R4628">
        <v>4</v>
      </c>
      <c r="S4628">
        <v>7</v>
      </c>
      <c r="T4628">
        <v>6</v>
      </c>
      <c r="U4628">
        <v>7</v>
      </c>
      <c r="V4628">
        <v>1</v>
      </c>
      <c r="W4628">
        <v>1</v>
      </c>
      <c r="X4628" s="2">
        <v>0.4</v>
      </c>
    </row>
    <row r="4629" spans="1:24" x14ac:dyDescent="0.25">
      <c r="A4629" t="str">
        <f t="shared" si="216"/>
        <v/>
      </c>
      <c r="B4629" t="str">
        <f t="shared" si="217"/>
        <v/>
      </c>
      <c r="C4629" t="str">
        <f t="shared" si="218"/>
        <v/>
      </c>
      <c r="D4629">
        <v>2026</v>
      </c>
      <c r="E4629" t="s">
        <v>10925</v>
      </c>
      <c r="F4629" t="s">
        <v>4874</v>
      </c>
      <c r="G4629" t="s">
        <v>47</v>
      </c>
      <c r="H4629" t="s">
        <v>64</v>
      </c>
      <c r="I4629">
        <v>6</v>
      </c>
      <c r="J4629">
        <v>3</v>
      </c>
      <c r="K4629" s="29">
        <v>4.83</v>
      </c>
      <c r="L4629">
        <v>13</v>
      </c>
      <c r="M4629">
        <v>13</v>
      </c>
      <c r="N4629">
        <v>1</v>
      </c>
      <c r="O4629">
        <v>0</v>
      </c>
      <c r="P4629">
        <v>0</v>
      </c>
      <c r="Q4629">
        <v>76.099999999999994</v>
      </c>
      <c r="R4629">
        <v>74</v>
      </c>
      <c r="S4629">
        <v>43</v>
      </c>
      <c r="T4629">
        <v>41</v>
      </c>
      <c r="U4629">
        <v>30</v>
      </c>
      <c r="V4629">
        <v>82</v>
      </c>
      <c r="W4629">
        <v>12</v>
      </c>
      <c r="X4629" s="2">
        <v>0.251</v>
      </c>
    </row>
    <row r="4630" spans="1:24" x14ac:dyDescent="0.25">
      <c r="A4630" t="str">
        <f t="shared" si="216"/>
        <v/>
      </c>
      <c r="B4630" t="str">
        <f t="shared" si="217"/>
        <v/>
      </c>
      <c r="C4630" t="str">
        <f t="shared" si="218"/>
        <v/>
      </c>
      <c r="D4630">
        <v>2026</v>
      </c>
      <c r="E4630" t="s">
        <v>10926</v>
      </c>
      <c r="F4630" t="s">
        <v>4874</v>
      </c>
      <c r="G4630" t="s">
        <v>37</v>
      </c>
      <c r="H4630" t="s">
        <v>64</v>
      </c>
      <c r="I4630">
        <v>1</v>
      </c>
      <c r="J4630">
        <v>7</v>
      </c>
      <c r="K4630" s="29">
        <v>5.91</v>
      </c>
      <c r="L4630">
        <v>15</v>
      </c>
      <c r="M4630">
        <v>14</v>
      </c>
      <c r="N4630">
        <v>0</v>
      </c>
      <c r="O4630">
        <v>0</v>
      </c>
      <c r="P4630">
        <v>0</v>
      </c>
      <c r="Q4630">
        <v>70</v>
      </c>
      <c r="R4630">
        <v>89</v>
      </c>
      <c r="S4630">
        <v>58</v>
      </c>
      <c r="T4630">
        <v>46</v>
      </c>
      <c r="U4630">
        <v>39</v>
      </c>
      <c r="V4630">
        <v>71</v>
      </c>
      <c r="W4630">
        <v>14</v>
      </c>
      <c r="X4630" s="2">
        <v>0.29099999999999998</v>
      </c>
    </row>
    <row r="4631" spans="1:24" x14ac:dyDescent="0.25">
      <c r="A4631">
        <f t="shared" si="216"/>
        <v>1</v>
      </c>
      <c r="B4631" t="str">
        <f t="shared" si="217"/>
        <v/>
      </c>
      <c r="C4631" t="str">
        <f t="shared" si="218"/>
        <v/>
      </c>
      <c r="D4631">
        <v>2026</v>
      </c>
      <c r="E4631" t="s">
        <v>10927</v>
      </c>
      <c r="F4631" t="s">
        <v>4874</v>
      </c>
      <c r="G4631" t="s">
        <v>29</v>
      </c>
      <c r="H4631" t="s">
        <v>64</v>
      </c>
      <c r="I4631">
        <v>0</v>
      </c>
      <c r="J4631">
        <v>2</v>
      </c>
      <c r="K4631" s="29">
        <v>4.05</v>
      </c>
      <c r="L4631">
        <v>11</v>
      </c>
      <c r="M4631">
        <v>0</v>
      </c>
      <c r="N4631">
        <v>0</v>
      </c>
      <c r="O4631">
        <v>0</v>
      </c>
      <c r="P4631">
        <v>3</v>
      </c>
      <c r="Q4631">
        <v>20</v>
      </c>
      <c r="R4631">
        <v>18</v>
      </c>
      <c r="S4631">
        <v>12</v>
      </c>
      <c r="T4631">
        <v>9</v>
      </c>
      <c r="U4631">
        <v>9</v>
      </c>
      <c r="V4631">
        <v>21</v>
      </c>
      <c r="W4631">
        <v>1</v>
      </c>
      <c r="X4631" s="2">
        <v>0.22</v>
      </c>
    </row>
    <row r="4632" spans="1:24" x14ac:dyDescent="0.25">
      <c r="A4632" t="str">
        <f t="shared" si="216"/>
        <v/>
      </c>
      <c r="B4632" t="str">
        <f t="shared" si="217"/>
        <v/>
      </c>
      <c r="C4632" t="str">
        <f t="shared" si="218"/>
        <v/>
      </c>
      <c r="D4632">
        <v>2026</v>
      </c>
      <c r="E4632" t="s">
        <v>10928</v>
      </c>
      <c r="F4632" t="s">
        <v>4874</v>
      </c>
      <c r="G4632" t="s">
        <v>24</v>
      </c>
      <c r="H4632" t="s">
        <v>64</v>
      </c>
      <c r="I4632">
        <v>2</v>
      </c>
      <c r="J4632">
        <v>5</v>
      </c>
      <c r="K4632" s="29">
        <v>5.71</v>
      </c>
      <c r="L4632">
        <v>16</v>
      </c>
      <c r="M4632">
        <v>3</v>
      </c>
      <c r="N4632">
        <v>0</v>
      </c>
      <c r="O4632">
        <v>0</v>
      </c>
      <c r="P4632">
        <v>1</v>
      </c>
      <c r="Q4632">
        <v>52</v>
      </c>
      <c r="R4632">
        <v>48</v>
      </c>
      <c r="S4632">
        <v>40</v>
      </c>
      <c r="T4632">
        <v>33</v>
      </c>
      <c r="U4632">
        <v>28</v>
      </c>
      <c r="V4632">
        <v>30</v>
      </c>
      <c r="W4632">
        <v>9</v>
      </c>
      <c r="X4632" s="2">
        <v>0.26400000000000001</v>
      </c>
    </row>
    <row r="4633" spans="1:24" x14ac:dyDescent="0.25">
      <c r="A4633">
        <f t="shared" si="216"/>
        <v>1</v>
      </c>
      <c r="B4633" t="str">
        <f t="shared" si="217"/>
        <v/>
      </c>
      <c r="C4633" t="str">
        <f t="shared" si="218"/>
        <v/>
      </c>
      <c r="D4633">
        <v>2026</v>
      </c>
      <c r="E4633" t="s">
        <v>4882</v>
      </c>
      <c r="F4633" t="s">
        <v>4874</v>
      </c>
      <c r="G4633" t="s">
        <v>32</v>
      </c>
      <c r="H4633" t="s">
        <v>64</v>
      </c>
      <c r="I4633">
        <v>0</v>
      </c>
      <c r="J4633">
        <v>6</v>
      </c>
      <c r="K4633" s="29">
        <v>7.5</v>
      </c>
      <c r="L4633">
        <v>12</v>
      </c>
      <c r="M4633">
        <v>7</v>
      </c>
      <c r="N4633">
        <v>0</v>
      </c>
      <c r="O4633">
        <v>0</v>
      </c>
      <c r="P4633">
        <v>0</v>
      </c>
      <c r="Q4633">
        <v>30</v>
      </c>
      <c r="R4633">
        <v>37</v>
      </c>
      <c r="S4633">
        <v>34</v>
      </c>
      <c r="T4633">
        <v>25</v>
      </c>
      <c r="U4633">
        <v>18</v>
      </c>
      <c r="V4633">
        <v>16</v>
      </c>
      <c r="W4633">
        <v>6</v>
      </c>
      <c r="X4633" s="2">
        <v>0.30299999999999999</v>
      </c>
    </row>
    <row r="4634" spans="1:24" x14ac:dyDescent="0.25">
      <c r="A4634" t="str">
        <f t="shared" si="216"/>
        <v/>
      </c>
      <c r="B4634" t="str">
        <f t="shared" si="217"/>
        <v/>
      </c>
      <c r="C4634">
        <f t="shared" si="218"/>
        <v>1</v>
      </c>
      <c r="D4634">
        <v>2026</v>
      </c>
      <c r="E4634" t="s">
        <v>6670</v>
      </c>
      <c r="F4634" t="s">
        <v>4874</v>
      </c>
      <c r="G4634" t="s">
        <v>47</v>
      </c>
      <c r="H4634" t="s">
        <v>64</v>
      </c>
      <c r="I4634">
        <v>1</v>
      </c>
      <c r="J4634">
        <v>1</v>
      </c>
      <c r="K4634" s="29">
        <v>7.56</v>
      </c>
      <c r="L4634">
        <v>14</v>
      </c>
      <c r="M4634">
        <v>0</v>
      </c>
      <c r="N4634">
        <v>0</v>
      </c>
      <c r="O4634">
        <v>0</v>
      </c>
      <c r="P4634">
        <v>0</v>
      </c>
      <c r="Q4634">
        <v>33.1</v>
      </c>
      <c r="R4634">
        <v>37</v>
      </c>
      <c r="S4634">
        <v>30</v>
      </c>
      <c r="T4634">
        <v>28</v>
      </c>
      <c r="U4634">
        <v>17</v>
      </c>
      <c r="V4634">
        <v>17</v>
      </c>
      <c r="W4634">
        <v>4</v>
      </c>
      <c r="X4634" s="2">
        <v>0.314</v>
      </c>
    </row>
    <row r="4635" spans="1:24" x14ac:dyDescent="0.25">
      <c r="A4635" t="str">
        <f t="shared" si="216"/>
        <v/>
      </c>
      <c r="B4635" t="str">
        <f t="shared" si="217"/>
        <v/>
      </c>
      <c r="C4635" t="str">
        <f t="shared" si="218"/>
        <v/>
      </c>
      <c r="D4635">
        <v>2026</v>
      </c>
      <c r="E4635" t="s">
        <v>10929</v>
      </c>
      <c r="F4635" t="s">
        <v>4874</v>
      </c>
      <c r="G4635" t="s">
        <v>47</v>
      </c>
      <c r="H4635" t="s">
        <v>64</v>
      </c>
      <c r="I4635">
        <v>1</v>
      </c>
      <c r="J4635">
        <v>1</v>
      </c>
      <c r="K4635" s="29">
        <v>8.1</v>
      </c>
      <c r="L4635">
        <v>7</v>
      </c>
      <c r="M4635">
        <v>1</v>
      </c>
      <c r="N4635">
        <v>0</v>
      </c>
      <c r="O4635">
        <v>0</v>
      </c>
      <c r="P4635">
        <v>0</v>
      </c>
      <c r="Q4635">
        <v>6.2</v>
      </c>
      <c r="R4635">
        <v>5</v>
      </c>
      <c r="S4635">
        <v>6</v>
      </c>
      <c r="T4635">
        <v>6</v>
      </c>
      <c r="U4635">
        <v>9</v>
      </c>
      <c r="V4635">
        <v>5</v>
      </c>
      <c r="W4635">
        <v>3</v>
      </c>
      <c r="X4635" s="2">
        <v>0.20799999999999999</v>
      </c>
    </row>
    <row r="4636" spans="1:24" x14ac:dyDescent="0.25">
      <c r="A4636">
        <f t="shared" si="216"/>
        <v>1</v>
      </c>
      <c r="B4636" t="str">
        <f t="shared" si="217"/>
        <v/>
      </c>
      <c r="C4636" t="str">
        <f t="shared" si="218"/>
        <v/>
      </c>
      <c r="D4636">
        <v>2026</v>
      </c>
      <c r="E4636" t="s">
        <v>10930</v>
      </c>
      <c r="F4636" t="s">
        <v>4874</v>
      </c>
      <c r="G4636" t="s">
        <v>29</v>
      </c>
      <c r="H4636" t="s">
        <v>64</v>
      </c>
      <c r="I4636">
        <v>1</v>
      </c>
      <c r="J4636">
        <v>2</v>
      </c>
      <c r="K4636" s="29">
        <v>9.42</v>
      </c>
      <c r="L4636">
        <v>15</v>
      </c>
      <c r="M4636">
        <v>2</v>
      </c>
      <c r="N4636">
        <v>0</v>
      </c>
      <c r="O4636">
        <v>0</v>
      </c>
      <c r="P4636">
        <v>0</v>
      </c>
      <c r="Q4636">
        <v>28.2</v>
      </c>
      <c r="R4636">
        <v>38</v>
      </c>
      <c r="S4636">
        <v>35</v>
      </c>
      <c r="T4636">
        <v>30</v>
      </c>
      <c r="U4636">
        <v>23</v>
      </c>
      <c r="V4636">
        <v>21</v>
      </c>
      <c r="W4636">
        <v>6</v>
      </c>
      <c r="X4636" s="2">
        <v>0.314</v>
      </c>
    </row>
    <row r="4637" spans="1:24" x14ac:dyDescent="0.25">
      <c r="A4637">
        <f t="shared" si="216"/>
        <v>1</v>
      </c>
      <c r="B4637" t="str">
        <f t="shared" si="217"/>
        <v/>
      </c>
      <c r="C4637" t="str">
        <f t="shared" si="218"/>
        <v/>
      </c>
      <c r="D4637">
        <v>2026</v>
      </c>
      <c r="E4637" t="s">
        <v>10931</v>
      </c>
      <c r="F4637" t="s">
        <v>4874</v>
      </c>
      <c r="G4637" t="s">
        <v>29</v>
      </c>
      <c r="H4637" t="s">
        <v>64</v>
      </c>
      <c r="I4637">
        <v>0</v>
      </c>
      <c r="J4637">
        <v>3</v>
      </c>
      <c r="K4637" s="29">
        <v>10.029999999999999</v>
      </c>
      <c r="L4637">
        <v>9</v>
      </c>
      <c r="M4637">
        <v>4</v>
      </c>
      <c r="N4637">
        <v>0</v>
      </c>
      <c r="O4637">
        <v>0</v>
      </c>
      <c r="P4637">
        <v>0</v>
      </c>
      <c r="Q4637">
        <v>23.1</v>
      </c>
      <c r="R4637">
        <v>32</v>
      </c>
      <c r="S4637">
        <v>27</v>
      </c>
      <c r="T4637">
        <v>26</v>
      </c>
      <c r="U4637">
        <v>17</v>
      </c>
      <c r="V4637">
        <v>27</v>
      </c>
      <c r="W4637">
        <v>8</v>
      </c>
      <c r="X4637" s="2">
        <v>0.32700000000000001</v>
      </c>
    </row>
    <row r="4638" spans="1:24" x14ac:dyDescent="0.25">
      <c r="A4638" t="str">
        <f t="shared" si="216"/>
        <v/>
      </c>
      <c r="B4638" t="str">
        <f t="shared" si="217"/>
        <v/>
      </c>
      <c r="C4638" t="str">
        <f t="shared" si="218"/>
        <v/>
      </c>
      <c r="D4638">
        <v>2026</v>
      </c>
      <c r="E4638" t="s">
        <v>10932</v>
      </c>
      <c r="F4638" t="s">
        <v>4874</v>
      </c>
      <c r="G4638" t="s">
        <v>24</v>
      </c>
      <c r="H4638" t="s">
        <v>64</v>
      </c>
      <c r="I4638">
        <v>0</v>
      </c>
      <c r="J4638">
        <v>3</v>
      </c>
      <c r="K4638" s="29">
        <v>11.51</v>
      </c>
      <c r="L4638">
        <v>11</v>
      </c>
      <c r="M4638">
        <v>0</v>
      </c>
      <c r="N4638">
        <v>0</v>
      </c>
      <c r="O4638">
        <v>0</v>
      </c>
      <c r="P4638">
        <v>0</v>
      </c>
      <c r="Q4638">
        <v>22.2</v>
      </c>
      <c r="R4638">
        <v>35</v>
      </c>
      <c r="S4638">
        <v>34</v>
      </c>
      <c r="T4638">
        <v>29</v>
      </c>
      <c r="U4638">
        <v>15</v>
      </c>
      <c r="V4638">
        <v>16</v>
      </c>
      <c r="W4638">
        <v>6</v>
      </c>
      <c r="X4638" s="2">
        <v>0.34300000000000003</v>
      </c>
    </row>
    <row r="4639" spans="1:24" x14ac:dyDescent="0.25">
      <c r="A4639" t="str">
        <f t="shared" si="216"/>
        <v/>
      </c>
      <c r="B4639" t="str">
        <f t="shared" si="217"/>
        <v/>
      </c>
      <c r="C4639" t="str">
        <f t="shared" si="218"/>
        <v/>
      </c>
      <c r="D4639">
        <v>2026</v>
      </c>
      <c r="E4639" t="s">
        <v>10933</v>
      </c>
      <c r="F4639" t="s">
        <v>4874</v>
      </c>
      <c r="G4639" t="s">
        <v>24</v>
      </c>
      <c r="H4639" t="s">
        <v>64</v>
      </c>
      <c r="I4639">
        <v>0</v>
      </c>
      <c r="J4639">
        <v>0</v>
      </c>
      <c r="K4639" s="29">
        <v>11.57</v>
      </c>
      <c r="L4639">
        <v>10</v>
      </c>
      <c r="M4639">
        <v>0</v>
      </c>
      <c r="N4639">
        <v>0</v>
      </c>
      <c r="O4639">
        <v>0</v>
      </c>
      <c r="P4639">
        <v>0</v>
      </c>
      <c r="Q4639">
        <v>11.2</v>
      </c>
      <c r="R4639">
        <v>17</v>
      </c>
      <c r="S4639">
        <v>17</v>
      </c>
      <c r="T4639">
        <v>15</v>
      </c>
      <c r="U4639">
        <v>9</v>
      </c>
      <c r="V4639">
        <v>8</v>
      </c>
      <c r="W4639">
        <v>2</v>
      </c>
      <c r="X4639" s="2">
        <v>0.32700000000000001</v>
      </c>
    </row>
    <row r="4640" spans="1:24" x14ac:dyDescent="0.25">
      <c r="A4640" t="str">
        <f t="shared" si="216"/>
        <v/>
      </c>
      <c r="B4640" t="str">
        <f t="shared" si="217"/>
        <v/>
      </c>
      <c r="C4640" t="str">
        <f t="shared" si="218"/>
        <v/>
      </c>
      <c r="D4640">
        <v>2026</v>
      </c>
      <c r="E4640" t="s">
        <v>10934</v>
      </c>
      <c r="F4640" t="s">
        <v>4874</v>
      </c>
      <c r="G4640" t="s">
        <v>24</v>
      </c>
      <c r="H4640" t="s">
        <v>64</v>
      </c>
      <c r="I4640">
        <v>0</v>
      </c>
      <c r="J4640">
        <v>0</v>
      </c>
      <c r="K4640" s="29">
        <v>11.91</v>
      </c>
      <c r="L4640">
        <v>7</v>
      </c>
      <c r="M4640">
        <v>2</v>
      </c>
      <c r="N4640">
        <v>0</v>
      </c>
      <c r="O4640">
        <v>0</v>
      </c>
      <c r="P4640">
        <v>0</v>
      </c>
      <c r="Q4640">
        <v>11.1</v>
      </c>
      <c r="R4640">
        <v>17</v>
      </c>
      <c r="S4640">
        <v>16</v>
      </c>
      <c r="T4640">
        <v>15</v>
      </c>
      <c r="U4640">
        <v>12</v>
      </c>
      <c r="V4640">
        <v>9</v>
      </c>
      <c r="W4640">
        <v>4</v>
      </c>
      <c r="X4640" s="2">
        <v>0.38600000000000001</v>
      </c>
    </row>
    <row r="4641" spans="1:24" x14ac:dyDescent="0.25">
      <c r="A4641" t="str">
        <f t="shared" si="216"/>
        <v/>
      </c>
      <c r="B4641" t="str">
        <f t="shared" si="217"/>
        <v/>
      </c>
      <c r="C4641" t="str">
        <f t="shared" si="218"/>
        <v/>
      </c>
      <c r="D4641">
        <v>2026</v>
      </c>
      <c r="E4641" t="s">
        <v>10935</v>
      </c>
      <c r="F4641" t="s">
        <v>4874</v>
      </c>
      <c r="G4641" t="s">
        <v>24</v>
      </c>
      <c r="H4641" t="s">
        <v>64</v>
      </c>
      <c r="I4641">
        <v>0</v>
      </c>
      <c r="J4641">
        <v>3</v>
      </c>
      <c r="K4641" s="29">
        <v>12</v>
      </c>
      <c r="L4641">
        <v>5</v>
      </c>
      <c r="M4641">
        <v>2</v>
      </c>
      <c r="N4641">
        <v>0</v>
      </c>
      <c r="O4641">
        <v>0</v>
      </c>
      <c r="P4641">
        <v>1</v>
      </c>
      <c r="Q4641">
        <v>9</v>
      </c>
      <c r="R4641">
        <v>13</v>
      </c>
      <c r="S4641">
        <v>13</v>
      </c>
      <c r="T4641">
        <v>12</v>
      </c>
      <c r="U4641">
        <v>6</v>
      </c>
      <c r="V4641">
        <v>7</v>
      </c>
      <c r="W4641">
        <v>4</v>
      </c>
      <c r="X4641" s="2">
        <v>0.38200000000000001</v>
      </c>
    </row>
    <row r="4642" spans="1:24" x14ac:dyDescent="0.25">
      <c r="A4642" t="str">
        <f t="shared" si="216"/>
        <v/>
      </c>
      <c r="B4642" t="str">
        <f t="shared" si="217"/>
        <v/>
      </c>
      <c r="C4642" t="str">
        <f t="shared" si="218"/>
        <v/>
      </c>
      <c r="D4642">
        <v>2026</v>
      </c>
      <c r="E4642" t="s">
        <v>10936</v>
      </c>
      <c r="F4642" t="s">
        <v>4874</v>
      </c>
      <c r="G4642" t="s">
        <v>37</v>
      </c>
      <c r="H4642" t="s">
        <v>64</v>
      </c>
      <c r="I4642">
        <v>0</v>
      </c>
      <c r="J4642">
        <v>0</v>
      </c>
      <c r="K4642" s="29">
        <v>16.88</v>
      </c>
      <c r="L4642">
        <v>5</v>
      </c>
      <c r="M4642">
        <v>0</v>
      </c>
      <c r="N4642">
        <v>0</v>
      </c>
      <c r="O4642">
        <v>0</v>
      </c>
      <c r="P4642">
        <v>0</v>
      </c>
      <c r="Q4642">
        <v>5.0999999999999996</v>
      </c>
      <c r="R4642">
        <v>6</v>
      </c>
      <c r="S4642">
        <v>10</v>
      </c>
      <c r="T4642">
        <v>10</v>
      </c>
      <c r="U4642">
        <v>15</v>
      </c>
      <c r="V4642">
        <v>4</v>
      </c>
      <c r="W4642">
        <v>3</v>
      </c>
      <c r="X4642" s="2">
        <v>0.3</v>
      </c>
    </row>
    <row r="4643" spans="1:24" x14ac:dyDescent="0.25">
      <c r="A4643" t="str">
        <f t="shared" si="216"/>
        <v/>
      </c>
      <c r="B4643" t="str">
        <f t="shared" si="217"/>
        <v/>
      </c>
      <c r="C4643" t="str">
        <f t="shared" si="218"/>
        <v/>
      </c>
      <c r="D4643">
        <v>2026</v>
      </c>
      <c r="E4643" t="s">
        <v>10937</v>
      </c>
      <c r="F4643" t="s">
        <v>4874</v>
      </c>
      <c r="G4643" t="s">
        <v>47</v>
      </c>
      <c r="H4643" t="s">
        <v>64</v>
      </c>
      <c r="I4643">
        <v>0</v>
      </c>
      <c r="J4643">
        <v>1</v>
      </c>
      <c r="K4643" s="29">
        <v>18</v>
      </c>
      <c r="L4643">
        <v>2</v>
      </c>
      <c r="M4643">
        <v>0</v>
      </c>
      <c r="N4643">
        <v>0</v>
      </c>
      <c r="O4643">
        <v>0</v>
      </c>
      <c r="P4643">
        <v>0</v>
      </c>
      <c r="Q4643">
        <v>1</v>
      </c>
      <c r="R4643">
        <v>2</v>
      </c>
      <c r="S4643">
        <v>2</v>
      </c>
      <c r="T4643">
        <v>2</v>
      </c>
      <c r="U4643">
        <v>2</v>
      </c>
      <c r="V4643">
        <v>2</v>
      </c>
      <c r="W4643">
        <v>1</v>
      </c>
      <c r="X4643" s="2">
        <v>0.4</v>
      </c>
    </row>
    <row r="4644" spans="1:24" x14ac:dyDescent="0.25">
      <c r="A4644" t="str">
        <f t="shared" si="216"/>
        <v/>
      </c>
      <c r="B4644" t="str">
        <f t="shared" si="217"/>
        <v/>
      </c>
      <c r="C4644" t="str">
        <f t="shared" si="218"/>
        <v/>
      </c>
      <c r="D4644">
        <v>2026</v>
      </c>
      <c r="E4644" t="s">
        <v>10938</v>
      </c>
      <c r="F4644" t="s">
        <v>4874</v>
      </c>
      <c r="G4644" t="s">
        <v>47</v>
      </c>
      <c r="H4644" t="s">
        <v>64</v>
      </c>
      <c r="I4644">
        <v>0</v>
      </c>
      <c r="J4644">
        <v>0</v>
      </c>
      <c r="K4644" s="29">
        <v>20.25</v>
      </c>
      <c r="L4644">
        <v>8</v>
      </c>
      <c r="M4644">
        <v>0</v>
      </c>
      <c r="N4644">
        <v>0</v>
      </c>
      <c r="O4644">
        <v>0</v>
      </c>
      <c r="P4644">
        <v>0</v>
      </c>
      <c r="Q4644">
        <v>8</v>
      </c>
      <c r="R4644">
        <v>11</v>
      </c>
      <c r="S4644">
        <v>18</v>
      </c>
      <c r="T4644">
        <v>18</v>
      </c>
      <c r="U4644">
        <v>15</v>
      </c>
      <c r="V4644">
        <v>6</v>
      </c>
      <c r="W4644">
        <v>5</v>
      </c>
      <c r="X4644" s="2">
        <v>0.33300000000000002</v>
      </c>
    </row>
    <row r="4645" spans="1:24" x14ac:dyDescent="0.25">
      <c r="A4645" t="str">
        <f t="shared" si="216"/>
        <v/>
      </c>
      <c r="B4645" t="str">
        <f t="shared" si="217"/>
        <v/>
      </c>
      <c r="C4645" t="str">
        <f t="shared" si="218"/>
        <v/>
      </c>
      <c r="D4645">
        <v>2026</v>
      </c>
      <c r="E4645" t="s">
        <v>10939</v>
      </c>
      <c r="F4645" t="s">
        <v>4874</v>
      </c>
      <c r="G4645" t="s">
        <v>47</v>
      </c>
      <c r="H4645" t="s">
        <v>64</v>
      </c>
      <c r="I4645">
        <v>0</v>
      </c>
      <c r="J4645">
        <v>1</v>
      </c>
      <c r="K4645" s="29">
        <v>20.25</v>
      </c>
      <c r="L4645">
        <v>8</v>
      </c>
      <c r="M4645">
        <v>2</v>
      </c>
      <c r="N4645">
        <v>0</v>
      </c>
      <c r="O4645">
        <v>0</v>
      </c>
      <c r="P4645">
        <v>0</v>
      </c>
      <c r="Q4645">
        <v>9.1</v>
      </c>
      <c r="R4645">
        <v>20</v>
      </c>
      <c r="S4645">
        <v>21</v>
      </c>
      <c r="T4645">
        <v>21</v>
      </c>
      <c r="U4645">
        <v>20</v>
      </c>
      <c r="V4645">
        <v>10</v>
      </c>
      <c r="W4645">
        <v>2</v>
      </c>
      <c r="X4645" s="2">
        <v>0.42599999999999999</v>
      </c>
    </row>
    <row r="4646" spans="1:24" x14ac:dyDescent="0.25">
      <c r="A4646" t="str">
        <f t="shared" ref="A4646:A4709" si="219">IF(OR(G4646="SR", G4646="GR"), 1, "")</f>
        <v/>
      </c>
      <c r="B4646" t="str">
        <f t="shared" si="217"/>
        <v/>
      </c>
      <c r="C4646" t="str">
        <f t="shared" si="218"/>
        <v/>
      </c>
      <c r="D4646">
        <v>2026</v>
      </c>
      <c r="E4646" t="s">
        <v>10940</v>
      </c>
      <c r="F4646" t="s">
        <v>4874</v>
      </c>
      <c r="G4646" t="s">
        <v>24</v>
      </c>
      <c r="H4646" t="s">
        <v>64</v>
      </c>
      <c r="I4646">
        <v>0</v>
      </c>
      <c r="J4646">
        <v>0</v>
      </c>
      <c r="K4646" s="29">
        <v>27</v>
      </c>
      <c r="L4646">
        <v>3</v>
      </c>
      <c r="M4646">
        <v>0</v>
      </c>
      <c r="N4646">
        <v>0</v>
      </c>
      <c r="O4646">
        <v>0</v>
      </c>
      <c r="P4646">
        <v>0</v>
      </c>
      <c r="Q4646">
        <v>1.2</v>
      </c>
      <c r="R4646">
        <v>1</v>
      </c>
      <c r="S4646">
        <v>5</v>
      </c>
      <c r="T4646">
        <v>5</v>
      </c>
      <c r="U4646">
        <v>3</v>
      </c>
      <c r="V4646">
        <v>0</v>
      </c>
      <c r="W4646">
        <v>3</v>
      </c>
      <c r="X4646" s="2">
        <v>0.16700000000000001</v>
      </c>
    </row>
    <row r="4647" spans="1:24" x14ac:dyDescent="0.25">
      <c r="A4647">
        <f t="shared" si="219"/>
        <v>1</v>
      </c>
      <c r="B4647" t="str">
        <f t="shared" si="217"/>
        <v/>
      </c>
      <c r="C4647" t="str">
        <f t="shared" si="218"/>
        <v/>
      </c>
      <c r="D4647">
        <v>2026</v>
      </c>
      <c r="E4647" t="s">
        <v>10941</v>
      </c>
      <c r="F4647" t="s">
        <v>4891</v>
      </c>
      <c r="G4647" t="s">
        <v>29</v>
      </c>
      <c r="H4647" t="s">
        <v>64</v>
      </c>
      <c r="I4647">
        <v>7</v>
      </c>
      <c r="J4647">
        <v>2</v>
      </c>
      <c r="K4647" s="29">
        <v>3.05</v>
      </c>
      <c r="L4647">
        <v>24</v>
      </c>
      <c r="M4647">
        <v>5</v>
      </c>
      <c r="N4647">
        <v>0</v>
      </c>
      <c r="O4647">
        <v>0</v>
      </c>
      <c r="P4647">
        <v>2</v>
      </c>
      <c r="Q4647">
        <v>73.2</v>
      </c>
      <c r="R4647">
        <v>75</v>
      </c>
      <c r="S4647">
        <v>30</v>
      </c>
      <c r="T4647">
        <v>25</v>
      </c>
      <c r="U4647">
        <v>18</v>
      </c>
      <c r="V4647">
        <v>90</v>
      </c>
      <c r="W4647">
        <v>2</v>
      </c>
      <c r="X4647" s="2">
        <v>0.26</v>
      </c>
    </row>
    <row r="4648" spans="1:24" x14ac:dyDescent="0.25">
      <c r="A4648" t="str">
        <f t="shared" si="219"/>
        <v/>
      </c>
      <c r="B4648" t="str">
        <f t="shared" si="217"/>
        <v/>
      </c>
      <c r="C4648" t="str">
        <f t="shared" si="218"/>
        <v/>
      </c>
      <c r="D4648">
        <v>2026</v>
      </c>
      <c r="E4648" t="s">
        <v>10942</v>
      </c>
      <c r="F4648" t="s">
        <v>4891</v>
      </c>
      <c r="G4648" t="s">
        <v>24</v>
      </c>
      <c r="H4648" t="s">
        <v>64</v>
      </c>
      <c r="I4648">
        <v>6</v>
      </c>
      <c r="J4648">
        <v>4</v>
      </c>
      <c r="K4648" s="29">
        <v>3.1</v>
      </c>
      <c r="L4648">
        <v>20</v>
      </c>
      <c r="M4648">
        <v>10</v>
      </c>
      <c r="N4648">
        <v>0</v>
      </c>
      <c r="O4648">
        <v>0</v>
      </c>
      <c r="P4648">
        <v>1</v>
      </c>
      <c r="Q4648">
        <v>78.099999999999994</v>
      </c>
      <c r="R4648">
        <v>76</v>
      </c>
      <c r="S4648">
        <v>33</v>
      </c>
      <c r="T4648">
        <v>27</v>
      </c>
      <c r="U4648">
        <v>16</v>
      </c>
      <c r="V4648">
        <v>80</v>
      </c>
      <c r="W4648">
        <v>6</v>
      </c>
      <c r="X4648" s="2">
        <v>0.253</v>
      </c>
    </row>
    <row r="4649" spans="1:24" x14ac:dyDescent="0.25">
      <c r="A4649" t="str">
        <f t="shared" si="219"/>
        <v/>
      </c>
      <c r="B4649" t="str">
        <f t="shared" si="217"/>
        <v/>
      </c>
      <c r="C4649" t="str">
        <f t="shared" si="218"/>
        <v/>
      </c>
      <c r="D4649">
        <v>2026</v>
      </c>
      <c r="E4649" t="s">
        <v>10943</v>
      </c>
      <c r="F4649" t="s">
        <v>4891</v>
      </c>
      <c r="G4649" t="s">
        <v>24</v>
      </c>
      <c r="H4649" t="s">
        <v>64</v>
      </c>
      <c r="I4649">
        <v>8</v>
      </c>
      <c r="J4649">
        <v>1</v>
      </c>
      <c r="K4649" s="29">
        <v>4.0199999999999996</v>
      </c>
      <c r="L4649">
        <v>17</v>
      </c>
      <c r="M4649">
        <v>17</v>
      </c>
      <c r="N4649">
        <v>0</v>
      </c>
      <c r="O4649">
        <v>0</v>
      </c>
      <c r="P4649">
        <v>0</v>
      </c>
      <c r="Q4649">
        <v>87.1</v>
      </c>
      <c r="R4649">
        <v>92</v>
      </c>
      <c r="S4649">
        <v>44</v>
      </c>
      <c r="T4649">
        <v>39</v>
      </c>
      <c r="U4649">
        <v>19</v>
      </c>
      <c r="V4649">
        <v>107</v>
      </c>
      <c r="W4649">
        <v>10</v>
      </c>
      <c r="X4649" s="2">
        <v>0.27200000000000002</v>
      </c>
    </row>
    <row r="4650" spans="1:24" x14ac:dyDescent="0.25">
      <c r="A4650" t="str">
        <f t="shared" si="219"/>
        <v/>
      </c>
      <c r="B4650" t="str">
        <f t="shared" si="217"/>
        <v/>
      </c>
      <c r="C4650" t="str">
        <f t="shared" si="218"/>
        <v/>
      </c>
      <c r="D4650">
        <v>2026</v>
      </c>
      <c r="E4650" t="s">
        <v>10944</v>
      </c>
      <c r="F4650" t="s">
        <v>4891</v>
      </c>
      <c r="G4650" t="s">
        <v>24</v>
      </c>
      <c r="H4650" t="s">
        <v>64</v>
      </c>
      <c r="I4650">
        <v>0</v>
      </c>
      <c r="J4650">
        <v>0</v>
      </c>
      <c r="K4650" s="29">
        <v>0</v>
      </c>
      <c r="L4650">
        <v>2</v>
      </c>
      <c r="M4650">
        <v>0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1</v>
      </c>
      <c r="V4650">
        <v>1</v>
      </c>
      <c r="W4650">
        <v>1</v>
      </c>
      <c r="X4650" s="2">
        <v>0</v>
      </c>
    </row>
    <row r="4651" spans="1:24" x14ac:dyDescent="0.25">
      <c r="A4651" t="str">
        <f t="shared" si="219"/>
        <v/>
      </c>
      <c r="B4651" t="str">
        <f t="shared" si="217"/>
        <v/>
      </c>
      <c r="C4651" t="str">
        <f t="shared" si="218"/>
        <v/>
      </c>
      <c r="D4651">
        <v>2026</v>
      </c>
      <c r="E4651" t="s">
        <v>10945</v>
      </c>
      <c r="F4651" t="s">
        <v>4891</v>
      </c>
      <c r="G4651" t="s">
        <v>47</v>
      </c>
      <c r="H4651" t="s">
        <v>64</v>
      </c>
      <c r="I4651">
        <v>0</v>
      </c>
      <c r="J4651">
        <v>0</v>
      </c>
      <c r="K4651" s="29">
        <v>0</v>
      </c>
      <c r="L4651">
        <v>6</v>
      </c>
      <c r="M4651">
        <v>0</v>
      </c>
      <c r="N4651">
        <v>0</v>
      </c>
      <c r="O4651">
        <v>0</v>
      </c>
      <c r="P4651">
        <v>0</v>
      </c>
      <c r="Q4651">
        <v>4.2</v>
      </c>
      <c r="R4651">
        <v>3</v>
      </c>
      <c r="S4651">
        <v>0</v>
      </c>
      <c r="T4651">
        <v>0</v>
      </c>
      <c r="U4651">
        <v>3</v>
      </c>
      <c r="V4651">
        <v>4</v>
      </c>
      <c r="W4651">
        <v>2</v>
      </c>
      <c r="X4651" s="2">
        <v>0.16700000000000001</v>
      </c>
    </row>
    <row r="4652" spans="1:24" x14ac:dyDescent="0.25">
      <c r="A4652" t="str">
        <f t="shared" si="219"/>
        <v/>
      </c>
      <c r="B4652" t="str">
        <f t="shared" si="217"/>
        <v/>
      </c>
      <c r="C4652" t="str">
        <f t="shared" si="218"/>
        <v/>
      </c>
      <c r="D4652">
        <v>2026</v>
      </c>
      <c r="E4652" t="s">
        <v>10946</v>
      </c>
      <c r="F4652" t="s">
        <v>4891</v>
      </c>
      <c r="G4652" t="s">
        <v>24</v>
      </c>
      <c r="H4652" t="s">
        <v>64</v>
      </c>
      <c r="I4652">
        <v>8</v>
      </c>
      <c r="J4652">
        <v>0</v>
      </c>
      <c r="K4652" s="29">
        <v>2.93</v>
      </c>
      <c r="L4652">
        <v>23</v>
      </c>
      <c r="M4652">
        <v>7</v>
      </c>
      <c r="N4652">
        <v>0</v>
      </c>
      <c r="O4652">
        <v>0</v>
      </c>
      <c r="P4652">
        <v>5</v>
      </c>
      <c r="Q4652">
        <v>55.1</v>
      </c>
      <c r="R4652">
        <v>45</v>
      </c>
      <c r="S4652">
        <v>20</v>
      </c>
      <c r="T4652">
        <v>18</v>
      </c>
      <c r="U4652">
        <v>12</v>
      </c>
      <c r="V4652">
        <v>81</v>
      </c>
      <c r="W4652">
        <v>7</v>
      </c>
      <c r="X4652" s="2">
        <v>0.216</v>
      </c>
    </row>
    <row r="4653" spans="1:24" x14ac:dyDescent="0.25">
      <c r="A4653">
        <f t="shared" si="219"/>
        <v>1</v>
      </c>
      <c r="B4653" t="str">
        <f t="shared" si="217"/>
        <v/>
      </c>
      <c r="C4653" t="str">
        <f t="shared" si="218"/>
        <v/>
      </c>
      <c r="D4653">
        <v>2026</v>
      </c>
      <c r="E4653" t="s">
        <v>10947</v>
      </c>
      <c r="F4653" t="s">
        <v>4891</v>
      </c>
      <c r="G4653" t="s">
        <v>29</v>
      </c>
      <c r="H4653" t="s">
        <v>64</v>
      </c>
      <c r="I4653">
        <v>1</v>
      </c>
      <c r="J4653">
        <v>0</v>
      </c>
      <c r="K4653" s="29">
        <v>3.48</v>
      </c>
      <c r="L4653">
        <v>27</v>
      </c>
      <c r="M4653">
        <v>0</v>
      </c>
      <c r="N4653">
        <v>0</v>
      </c>
      <c r="O4653">
        <v>0</v>
      </c>
      <c r="P4653">
        <v>1</v>
      </c>
      <c r="Q4653">
        <v>20.2</v>
      </c>
      <c r="R4653">
        <v>17</v>
      </c>
      <c r="S4653">
        <v>8</v>
      </c>
      <c r="T4653">
        <v>8</v>
      </c>
      <c r="U4653">
        <v>14</v>
      </c>
      <c r="V4653">
        <v>20</v>
      </c>
      <c r="W4653">
        <v>3</v>
      </c>
      <c r="X4653" s="2">
        <v>0.221</v>
      </c>
    </row>
    <row r="4654" spans="1:24" x14ac:dyDescent="0.25">
      <c r="A4654" t="str">
        <f t="shared" si="219"/>
        <v/>
      </c>
      <c r="B4654" t="str">
        <f t="shared" si="217"/>
        <v/>
      </c>
      <c r="C4654" t="str">
        <f t="shared" si="218"/>
        <v/>
      </c>
      <c r="D4654">
        <v>2026</v>
      </c>
      <c r="E4654" t="s">
        <v>10948</v>
      </c>
      <c r="F4654" t="s">
        <v>4891</v>
      </c>
      <c r="G4654" t="s">
        <v>47</v>
      </c>
      <c r="H4654" t="s">
        <v>64</v>
      </c>
      <c r="I4654">
        <v>0</v>
      </c>
      <c r="J4654">
        <v>0</v>
      </c>
      <c r="K4654" s="29">
        <v>3.68</v>
      </c>
      <c r="L4654">
        <v>8</v>
      </c>
      <c r="M4654">
        <v>0</v>
      </c>
      <c r="N4654">
        <v>0</v>
      </c>
      <c r="O4654">
        <v>0</v>
      </c>
      <c r="P4654">
        <v>0</v>
      </c>
      <c r="Q4654">
        <v>7.1</v>
      </c>
      <c r="R4654">
        <v>5</v>
      </c>
      <c r="S4654">
        <v>4</v>
      </c>
      <c r="T4654">
        <v>3</v>
      </c>
      <c r="U4654">
        <v>2</v>
      </c>
      <c r="V4654">
        <v>8</v>
      </c>
      <c r="W4654">
        <v>2</v>
      </c>
      <c r="X4654" s="2">
        <v>0.2</v>
      </c>
    </row>
    <row r="4655" spans="1:24" x14ac:dyDescent="0.25">
      <c r="A4655" t="str">
        <f t="shared" si="219"/>
        <v/>
      </c>
      <c r="B4655" t="str">
        <f t="shared" si="217"/>
        <v/>
      </c>
      <c r="C4655" t="str">
        <f t="shared" si="218"/>
        <v/>
      </c>
      <c r="D4655">
        <v>2026</v>
      </c>
      <c r="E4655" t="s">
        <v>10949</v>
      </c>
      <c r="F4655" t="s">
        <v>4891</v>
      </c>
      <c r="G4655" t="s">
        <v>47</v>
      </c>
      <c r="H4655" t="s">
        <v>64</v>
      </c>
      <c r="I4655">
        <v>0</v>
      </c>
      <c r="J4655">
        <v>1</v>
      </c>
      <c r="K4655" s="29">
        <v>3.86</v>
      </c>
      <c r="L4655">
        <v>14</v>
      </c>
      <c r="M4655">
        <v>0</v>
      </c>
      <c r="N4655">
        <v>0</v>
      </c>
      <c r="O4655">
        <v>0</v>
      </c>
      <c r="P4655">
        <v>0</v>
      </c>
      <c r="Q4655">
        <v>14</v>
      </c>
      <c r="R4655">
        <v>9</v>
      </c>
      <c r="S4655">
        <v>7</v>
      </c>
      <c r="T4655">
        <v>6</v>
      </c>
      <c r="U4655">
        <v>9</v>
      </c>
      <c r="V4655">
        <v>10</v>
      </c>
      <c r="W4655">
        <v>3</v>
      </c>
      <c r="X4655" s="2">
        <v>0.184</v>
      </c>
    </row>
    <row r="4656" spans="1:24" x14ac:dyDescent="0.25">
      <c r="A4656">
        <f t="shared" si="219"/>
        <v>1</v>
      </c>
      <c r="B4656" t="str">
        <f t="shared" si="217"/>
        <v/>
      </c>
      <c r="C4656" t="str">
        <f t="shared" si="218"/>
        <v/>
      </c>
      <c r="D4656">
        <v>2026</v>
      </c>
      <c r="E4656" t="s">
        <v>10950</v>
      </c>
      <c r="F4656" t="s">
        <v>4891</v>
      </c>
      <c r="G4656" t="s">
        <v>29</v>
      </c>
      <c r="H4656" t="s">
        <v>64</v>
      </c>
      <c r="I4656">
        <v>4</v>
      </c>
      <c r="J4656">
        <v>2</v>
      </c>
      <c r="K4656" s="29">
        <v>4.12</v>
      </c>
      <c r="L4656">
        <v>27</v>
      </c>
      <c r="M4656">
        <v>2</v>
      </c>
      <c r="N4656">
        <v>0</v>
      </c>
      <c r="O4656">
        <v>0</v>
      </c>
      <c r="P4656">
        <v>3</v>
      </c>
      <c r="Q4656">
        <v>59</v>
      </c>
      <c r="R4656">
        <v>48</v>
      </c>
      <c r="S4656">
        <v>27</v>
      </c>
      <c r="T4656">
        <v>27</v>
      </c>
      <c r="U4656">
        <v>11</v>
      </c>
      <c r="V4656">
        <v>57</v>
      </c>
      <c r="W4656">
        <v>7</v>
      </c>
      <c r="X4656" s="2">
        <v>0.216</v>
      </c>
    </row>
    <row r="4657" spans="1:24" x14ac:dyDescent="0.25">
      <c r="A4657" t="str">
        <f t="shared" si="219"/>
        <v/>
      </c>
      <c r="B4657" t="str">
        <f t="shared" si="217"/>
        <v/>
      </c>
      <c r="C4657" t="str">
        <f t="shared" si="218"/>
        <v/>
      </c>
      <c r="D4657">
        <v>2026</v>
      </c>
      <c r="E4657" t="s">
        <v>10951</v>
      </c>
      <c r="F4657" t="s">
        <v>4891</v>
      </c>
      <c r="G4657" t="s">
        <v>37</v>
      </c>
      <c r="H4657" t="s">
        <v>64</v>
      </c>
      <c r="I4657">
        <v>6</v>
      </c>
      <c r="J4657">
        <v>2</v>
      </c>
      <c r="K4657" s="29">
        <v>4.34</v>
      </c>
      <c r="L4657">
        <v>27</v>
      </c>
      <c r="M4657">
        <v>0</v>
      </c>
      <c r="N4657">
        <v>0</v>
      </c>
      <c r="O4657">
        <v>0</v>
      </c>
      <c r="P4657">
        <v>3</v>
      </c>
      <c r="Q4657">
        <v>37.1</v>
      </c>
      <c r="R4657">
        <v>29</v>
      </c>
      <c r="S4657">
        <v>18</v>
      </c>
      <c r="T4657">
        <v>18</v>
      </c>
      <c r="U4657">
        <v>17</v>
      </c>
      <c r="V4657">
        <v>51</v>
      </c>
      <c r="W4657">
        <v>7</v>
      </c>
      <c r="X4657" s="2">
        <v>0.218</v>
      </c>
    </row>
    <row r="4658" spans="1:24" x14ac:dyDescent="0.25">
      <c r="A4658" t="str">
        <f t="shared" si="219"/>
        <v/>
      </c>
      <c r="B4658" t="str">
        <f t="shared" si="217"/>
        <v/>
      </c>
      <c r="C4658" t="str">
        <f t="shared" si="218"/>
        <v/>
      </c>
      <c r="D4658">
        <v>2026</v>
      </c>
      <c r="E4658" t="s">
        <v>10952</v>
      </c>
      <c r="F4658" t="s">
        <v>4891</v>
      </c>
      <c r="G4658" t="s">
        <v>47</v>
      </c>
      <c r="H4658" t="s">
        <v>64</v>
      </c>
      <c r="I4658">
        <v>0</v>
      </c>
      <c r="J4658">
        <v>0</v>
      </c>
      <c r="K4658" s="29">
        <v>4.7</v>
      </c>
      <c r="L4658">
        <v>10</v>
      </c>
      <c r="M4658">
        <v>3</v>
      </c>
      <c r="N4658">
        <v>0</v>
      </c>
      <c r="O4658">
        <v>0</v>
      </c>
      <c r="P4658">
        <v>0</v>
      </c>
      <c r="Q4658">
        <v>7.2</v>
      </c>
      <c r="R4658">
        <v>7</v>
      </c>
      <c r="S4658">
        <v>6</v>
      </c>
      <c r="T4658">
        <v>4</v>
      </c>
      <c r="U4658">
        <v>2</v>
      </c>
      <c r="V4658">
        <v>4</v>
      </c>
      <c r="W4658">
        <v>3</v>
      </c>
      <c r="X4658" s="2">
        <v>0.26900000000000002</v>
      </c>
    </row>
    <row r="4659" spans="1:24" x14ac:dyDescent="0.25">
      <c r="A4659" t="str">
        <f t="shared" si="219"/>
        <v/>
      </c>
      <c r="B4659" t="str">
        <f t="shared" si="217"/>
        <v/>
      </c>
      <c r="C4659" t="str">
        <f t="shared" si="218"/>
        <v/>
      </c>
      <c r="D4659">
        <v>2026</v>
      </c>
      <c r="E4659" t="s">
        <v>10953</v>
      </c>
      <c r="F4659" t="s">
        <v>4891</v>
      </c>
      <c r="G4659" t="s">
        <v>24</v>
      </c>
      <c r="H4659" t="s">
        <v>64</v>
      </c>
      <c r="I4659">
        <v>1</v>
      </c>
      <c r="J4659">
        <v>1</v>
      </c>
      <c r="K4659" s="29">
        <v>4.78</v>
      </c>
      <c r="L4659">
        <v>12</v>
      </c>
      <c r="M4659">
        <v>7</v>
      </c>
      <c r="N4659">
        <v>0</v>
      </c>
      <c r="O4659">
        <v>0</v>
      </c>
      <c r="P4659">
        <v>0</v>
      </c>
      <c r="Q4659">
        <v>26.1</v>
      </c>
      <c r="R4659">
        <v>26</v>
      </c>
      <c r="S4659">
        <v>17</v>
      </c>
      <c r="T4659">
        <v>14</v>
      </c>
      <c r="U4659">
        <v>20</v>
      </c>
      <c r="V4659">
        <v>22</v>
      </c>
      <c r="W4659">
        <v>5</v>
      </c>
      <c r="X4659" s="2">
        <v>0.25700000000000001</v>
      </c>
    </row>
    <row r="4660" spans="1:24" x14ac:dyDescent="0.25">
      <c r="A4660" t="str">
        <f t="shared" si="219"/>
        <v/>
      </c>
      <c r="B4660" t="str">
        <f t="shared" si="217"/>
        <v/>
      </c>
      <c r="C4660" t="str">
        <f t="shared" si="218"/>
        <v/>
      </c>
      <c r="D4660">
        <v>2026</v>
      </c>
      <c r="E4660" t="s">
        <v>10954</v>
      </c>
      <c r="F4660" t="s">
        <v>4891</v>
      </c>
      <c r="G4660" t="s">
        <v>47</v>
      </c>
      <c r="H4660" t="s">
        <v>64</v>
      </c>
      <c r="I4660">
        <v>1</v>
      </c>
      <c r="J4660">
        <v>1</v>
      </c>
      <c r="K4660" s="29">
        <v>5.0599999999999996</v>
      </c>
      <c r="L4660">
        <v>13</v>
      </c>
      <c r="M4660">
        <v>1</v>
      </c>
      <c r="N4660">
        <v>0</v>
      </c>
      <c r="O4660">
        <v>0</v>
      </c>
      <c r="P4660">
        <v>0</v>
      </c>
      <c r="Q4660">
        <v>10.199999999999999</v>
      </c>
      <c r="R4660">
        <v>9</v>
      </c>
      <c r="S4660">
        <v>6</v>
      </c>
      <c r="T4660">
        <v>6</v>
      </c>
      <c r="U4660">
        <v>4</v>
      </c>
      <c r="V4660">
        <v>17</v>
      </c>
      <c r="W4660">
        <v>4</v>
      </c>
      <c r="X4660" s="2">
        <v>0.22500000000000001</v>
      </c>
    </row>
    <row r="4661" spans="1:24" x14ac:dyDescent="0.25">
      <c r="A4661" t="str">
        <f t="shared" si="219"/>
        <v/>
      </c>
      <c r="B4661" t="str">
        <f t="shared" si="217"/>
        <v/>
      </c>
      <c r="C4661" t="str">
        <f t="shared" si="218"/>
        <v/>
      </c>
      <c r="D4661">
        <v>2026</v>
      </c>
      <c r="E4661" t="s">
        <v>10389</v>
      </c>
      <c r="F4661" t="s">
        <v>4891</v>
      </c>
      <c r="G4661" t="s">
        <v>47</v>
      </c>
      <c r="H4661" t="s">
        <v>64</v>
      </c>
      <c r="I4661">
        <v>0</v>
      </c>
      <c r="J4661">
        <v>0</v>
      </c>
      <c r="K4661" s="29">
        <v>5.4</v>
      </c>
      <c r="L4661">
        <v>7</v>
      </c>
      <c r="M4661">
        <v>0</v>
      </c>
      <c r="N4661">
        <v>0</v>
      </c>
      <c r="O4661">
        <v>0</v>
      </c>
      <c r="P4661">
        <v>0</v>
      </c>
      <c r="Q4661">
        <v>5</v>
      </c>
      <c r="R4661">
        <v>4</v>
      </c>
      <c r="S4661">
        <v>3</v>
      </c>
      <c r="T4661">
        <v>3</v>
      </c>
      <c r="U4661">
        <v>7</v>
      </c>
      <c r="V4661">
        <v>6</v>
      </c>
      <c r="W4661">
        <v>0</v>
      </c>
      <c r="X4661" s="2">
        <v>0.21099999999999999</v>
      </c>
    </row>
    <row r="4662" spans="1:24" x14ac:dyDescent="0.25">
      <c r="A4662" t="str">
        <f t="shared" si="219"/>
        <v/>
      </c>
      <c r="B4662" t="str">
        <f t="shared" si="217"/>
        <v/>
      </c>
      <c r="C4662" t="str">
        <f t="shared" si="218"/>
        <v/>
      </c>
      <c r="D4662">
        <v>2026</v>
      </c>
      <c r="E4662" t="s">
        <v>10955</v>
      </c>
      <c r="F4662" t="s">
        <v>4891</v>
      </c>
      <c r="G4662" t="s">
        <v>24</v>
      </c>
      <c r="H4662" t="s">
        <v>64</v>
      </c>
      <c r="I4662">
        <v>0</v>
      </c>
      <c r="J4662">
        <v>0</v>
      </c>
      <c r="K4662" s="29">
        <v>6</v>
      </c>
      <c r="L4662">
        <v>9</v>
      </c>
      <c r="M4662">
        <v>1</v>
      </c>
      <c r="N4662">
        <v>0</v>
      </c>
      <c r="O4662">
        <v>0</v>
      </c>
      <c r="P4662">
        <v>0</v>
      </c>
      <c r="Q4662">
        <v>9</v>
      </c>
      <c r="R4662">
        <v>11</v>
      </c>
      <c r="S4662">
        <v>7</v>
      </c>
      <c r="T4662">
        <v>6</v>
      </c>
      <c r="U4662">
        <v>5</v>
      </c>
      <c r="V4662">
        <v>11</v>
      </c>
      <c r="W4662">
        <v>2</v>
      </c>
      <c r="X4662" s="2">
        <v>0.28899999999999998</v>
      </c>
    </row>
    <row r="4663" spans="1:24" x14ac:dyDescent="0.25">
      <c r="A4663" t="str">
        <f t="shared" si="219"/>
        <v/>
      </c>
      <c r="B4663" t="str">
        <f t="shared" si="217"/>
        <v/>
      </c>
      <c r="C4663" t="str">
        <f t="shared" si="218"/>
        <v/>
      </c>
      <c r="D4663">
        <v>2026</v>
      </c>
      <c r="E4663" t="s">
        <v>10956</v>
      </c>
      <c r="F4663" t="s">
        <v>4891</v>
      </c>
      <c r="G4663" t="s">
        <v>37</v>
      </c>
      <c r="H4663" t="s">
        <v>64</v>
      </c>
      <c r="I4663">
        <v>2</v>
      </c>
      <c r="J4663">
        <v>3</v>
      </c>
      <c r="K4663" s="29">
        <v>6.75</v>
      </c>
      <c r="L4663">
        <v>18</v>
      </c>
      <c r="M4663">
        <v>7</v>
      </c>
      <c r="N4663">
        <v>0</v>
      </c>
      <c r="O4663">
        <v>0</v>
      </c>
      <c r="P4663">
        <v>0</v>
      </c>
      <c r="Q4663">
        <v>32</v>
      </c>
      <c r="R4663">
        <v>39</v>
      </c>
      <c r="S4663">
        <v>24</v>
      </c>
      <c r="T4663">
        <v>24</v>
      </c>
      <c r="U4663">
        <v>15</v>
      </c>
      <c r="V4663">
        <v>46</v>
      </c>
      <c r="W4663">
        <v>4</v>
      </c>
      <c r="X4663" s="2">
        <v>0.307</v>
      </c>
    </row>
    <row r="4664" spans="1:24" x14ac:dyDescent="0.25">
      <c r="A4664" t="str">
        <f t="shared" si="219"/>
        <v/>
      </c>
      <c r="B4664" t="str">
        <f t="shared" si="217"/>
        <v/>
      </c>
      <c r="C4664" t="str">
        <f t="shared" si="218"/>
        <v/>
      </c>
      <c r="D4664">
        <v>2026</v>
      </c>
      <c r="E4664" t="s">
        <v>10957</v>
      </c>
      <c r="F4664" t="s">
        <v>4891</v>
      </c>
      <c r="G4664" t="s">
        <v>24</v>
      </c>
      <c r="H4664" t="s">
        <v>64</v>
      </c>
      <c r="I4664">
        <v>0</v>
      </c>
      <c r="J4664">
        <v>0</v>
      </c>
      <c r="K4664" s="29">
        <v>7.94</v>
      </c>
      <c r="L4664">
        <v>7</v>
      </c>
      <c r="M4664">
        <v>1</v>
      </c>
      <c r="N4664">
        <v>0</v>
      </c>
      <c r="O4664">
        <v>0</v>
      </c>
      <c r="P4664">
        <v>0</v>
      </c>
      <c r="Q4664">
        <v>5.2</v>
      </c>
      <c r="R4664">
        <v>11</v>
      </c>
      <c r="S4664">
        <v>9</v>
      </c>
      <c r="T4664">
        <v>5</v>
      </c>
      <c r="U4664">
        <v>5</v>
      </c>
      <c r="V4664">
        <v>8</v>
      </c>
      <c r="W4664">
        <v>2</v>
      </c>
      <c r="X4664" s="2">
        <v>0.39300000000000002</v>
      </c>
    </row>
    <row r="4665" spans="1:24" x14ac:dyDescent="0.25">
      <c r="A4665" t="str">
        <f t="shared" si="219"/>
        <v/>
      </c>
      <c r="B4665" t="str">
        <f t="shared" si="217"/>
        <v/>
      </c>
      <c r="C4665" t="str">
        <f t="shared" si="218"/>
        <v/>
      </c>
      <c r="D4665">
        <v>2026</v>
      </c>
      <c r="E4665" t="s">
        <v>10958</v>
      </c>
      <c r="F4665" t="s">
        <v>4891</v>
      </c>
      <c r="G4665" t="s">
        <v>24</v>
      </c>
      <c r="H4665" t="s">
        <v>64</v>
      </c>
      <c r="I4665">
        <v>0</v>
      </c>
      <c r="J4665">
        <v>0</v>
      </c>
      <c r="K4665" s="29">
        <v>27</v>
      </c>
      <c r="L4665">
        <v>3</v>
      </c>
      <c r="M4665">
        <v>0</v>
      </c>
      <c r="N4665">
        <v>0</v>
      </c>
      <c r="O4665">
        <v>0</v>
      </c>
      <c r="P4665">
        <v>0</v>
      </c>
      <c r="Q4665">
        <v>0.2</v>
      </c>
      <c r="R4665">
        <v>2</v>
      </c>
      <c r="S4665">
        <v>2</v>
      </c>
      <c r="T4665">
        <v>2</v>
      </c>
      <c r="U4665">
        <v>2</v>
      </c>
      <c r="V4665">
        <v>0</v>
      </c>
      <c r="W4665">
        <v>0</v>
      </c>
      <c r="X4665" s="2">
        <v>0.5</v>
      </c>
    </row>
    <row r="4666" spans="1:24" x14ac:dyDescent="0.25">
      <c r="A4666" t="str">
        <f t="shared" si="219"/>
        <v/>
      </c>
      <c r="B4666" t="str">
        <f t="shared" si="217"/>
        <v/>
      </c>
      <c r="C4666">
        <f t="shared" si="218"/>
        <v>1</v>
      </c>
      <c r="D4666">
        <v>2026</v>
      </c>
      <c r="E4666" t="s">
        <v>6558</v>
      </c>
      <c r="F4666" t="s">
        <v>4891</v>
      </c>
      <c r="G4666" t="s">
        <v>24</v>
      </c>
      <c r="H4666" t="s">
        <v>64</v>
      </c>
      <c r="I4666">
        <v>0</v>
      </c>
      <c r="J4666">
        <v>0</v>
      </c>
      <c r="K4666" s="29">
        <v>54</v>
      </c>
      <c r="L4666">
        <v>1</v>
      </c>
      <c r="M4666">
        <v>0</v>
      </c>
      <c r="N4666">
        <v>0</v>
      </c>
      <c r="O4666">
        <v>0</v>
      </c>
      <c r="P4666">
        <v>0</v>
      </c>
      <c r="Q4666">
        <v>0.1</v>
      </c>
      <c r="R4666">
        <v>2</v>
      </c>
      <c r="S4666">
        <v>2</v>
      </c>
      <c r="T4666">
        <v>2</v>
      </c>
      <c r="U4666">
        <v>1</v>
      </c>
      <c r="V4666">
        <v>0</v>
      </c>
      <c r="W4666">
        <v>0</v>
      </c>
      <c r="X4666" s="2">
        <v>0.66700000000000004</v>
      </c>
    </row>
    <row r="4667" spans="1:24" x14ac:dyDescent="0.25">
      <c r="A4667">
        <f t="shared" si="219"/>
        <v>1</v>
      </c>
      <c r="B4667" t="str">
        <f t="shared" si="217"/>
        <v/>
      </c>
      <c r="C4667" t="str">
        <f t="shared" si="218"/>
        <v/>
      </c>
      <c r="D4667">
        <v>2026</v>
      </c>
      <c r="E4667" t="s">
        <v>10959</v>
      </c>
      <c r="F4667" t="s">
        <v>4906</v>
      </c>
      <c r="G4667" t="s">
        <v>29</v>
      </c>
      <c r="H4667" t="s">
        <v>64</v>
      </c>
      <c r="I4667">
        <v>8</v>
      </c>
      <c r="J4667">
        <v>2</v>
      </c>
      <c r="K4667" s="29">
        <v>3.34</v>
      </c>
      <c r="L4667">
        <v>31</v>
      </c>
      <c r="M4667">
        <v>0</v>
      </c>
      <c r="N4667">
        <v>0</v>
      </c>
      <c r="O4667">
        <v>0</v>
      </c>
      <c r="P4667">
        <v>7</v>
      </c>
      <c r="Q4667">
        <v>67.099999999999994</v>
      </c>
      <c r="R4667">
        <v>61</v>
      </c>
      <c r="S4667">
        <v>34</v>
      </c>
      <c r="T4667">
        <v>25</v>
      </c>
      <c r="U4667">
        <v>25</v>
      </c>
      <c r="V4667">
        <v>93</v>
      </c>
      <c r="W4667">
        <v>8</v>
      </c>
      <c r="X4667" s="2">
        <v>0.24099999999999999</v>
      </c>
    </row>
    <row r="4668" spans="1:24" x14ac:dyDescent="0.25">
      <c r="A4668" t="str">
        <f t="shared" si="219"/>
        <v/>
      </c>
      <c r="B4668" t="str">
        <f t="shared" si="217"/>
        <v/>
      </c>
      <c r="C4668" t="str">
        <f t="shared" si="218"/>
        <v/>
      </c>
      <c r="D4668">
        <v>2026</v>
      </c>
      <c r="E4668" t="s">
        <v>4850</v>
      </c>
      <c r="F4668" t="s">
        <v>4906</v>
      </c>
      <c r="G4668" t="s">
        <v>24</v>
      </c>
      <c r="H4668" t="s">
        <v>64</v>
      </c>
      <c r="I4668">
        <v>4</v>
      </c>
      <c r="J4668">
        <v>2</v>
      </c>
      <c r="K4668" s="29">
        <v>4.58</v>
      </c>
      <c r="L4668">
        <v>16</v>
      </c>
      <c r="M4668">
        <v>15</v>
      </c>
      <c r="N4668">
        <v>0</v>
      </c>
      <c r="O4668">
        <v>0</v>
      </c>
      <c r="P4668">
        <v>0</v>
      </c>
      <c r="Q4668">
        <v>78.2</v>
      </c>
      <c r="R4668">
        <v>73</v>
      </c>
      <c r="S4668">
        <v>40</v>
      </c>
      <c r="T4668">
        <v>40</v>
      </c>
      <c r="U4668">
        <v>28</v>
      </c>
      <c r="V4668">
        <v>67</v>
      </c>
      <c r="W4668">
        <v>16</v>
      </c>
      <c r="X4668" s="2">
        <v>0.246</v>
      </c>
    </row>
    <row r="4669" spans="1:24" x14ac:dyDescent="0.25">
      <c r="A4669" t="str">
        <f t="shared" si="219"/>
        <v/>
      </c>
      <c r="B4669">
        <f t="shared" si="217"/>
        <v>1</v>
      </c>
      <c r="C4669" t="str">
        <f t="shared" si="218"/>
        <v/>
      </c>
      <c r="D4669">
        <v>2026</v>
      </c>
      <c r="E4669" t="s">
        <v>6243</v>
      </c>
      <c r="F4669" t="s">
        <v>4906</v>
      </c>
      <c r="G4669" t="s">
        <v>37</v>
      </c>
      <c r="H4669" t="s">
        <v>64</v>
      </c>
      <c r="I4669">
        <v>6</v>
      </c>
      <c r="J4669">
        <v>7</v>
      </c>
      <c r="K4669" s="29">
        <v>6.46</v>
      </c>
      <c r="L4669">
        <v>16</v>
      </c>
      <c r="M4669">
        <v>16</v>
      </c>
      <c r="N4669">
        <v>1</v>
      </c>
      <c r="O4669">
        <v>1</v>
      </c>
      <c r="P4669">
        <v>0</v>
      </c>
      <c r="Q4669">
        <v>78</v>
      </c>
      <c r="R4669">
        <v>96</v>
      </c>
      <c r="S4669">
        <v>58</v>
      </c>
      <c r="T4669">
        <v>56</v>
      </c>
      <c r="U4669">
        <v>18</v>
      </c>
      <c r="V4669">
        <v>65</v>
      </c>
      <c r="W4669">
        <v>11</v>
      </c>
      <c r="X4669" s="2">
        <v>0.30199999999999999</v>
      </c>
    </row>
    <row r="4670" spans="1:24" x14ac:dyDescent="0.25">
      <c r="A4670" t="str">
        <f t="shared" si="219"/>
        <v/>
      </c>
      <c r="B4670" t="str">
        <f t="shared" si="217"/>
        <v/>
      </c>
      <c r="C4670">
        <f t="shared" si="218"/>
        <v>1</v>
      </c>
      <c r="D4670">
        <v>2026</v>
      </c>
      <c r="E4670" t="s">
        <v>7219</v>
      </c>
      <c r="F4670" t="s">
        <v>4906</v>
      </c>
      <c r="G4670" t="s">
        <v>47</v>
      </c>
      <c r="H4670" t="s">
        <v>64</v>
      </c>
      <c r="I4670">
        <v>3</v>
      </c>
      <c r="J4670">
        <v>0</v>
      </c>
      <c r="K4670" s="29">
        <v>3.89</v>
      </c>
      <c r="L4670">
        <v>20</v>
      </c>
      <c r="M4670">
        <v>4</v>
      </c>
      <c r="N4670">
        <v>0</v>
      </c>
      <c r="O4670">
        <v>0</v>
      </c>
      <c r="P4670">
        <v>1</v>
      </c>
      <c r="Q4670">
        <v>37</v>
      </c>
      <c r="R4670">
        <v>48</v>
      </c>
      <c r="S4670">
        <v>23</v>
      </c>
      <c r="T4670">
        <v>16</v>
      </c>
      <c r="U4670">
        <v>15</v>
      </c>
      <c r="V4670">
        <v>35</v>
      </c>
      <c r="W4670">
        <v>9</v>
      </c>
      <c r="X4670" s="2">
        <v>0.32700000000000001</v>
      </c>
    </row>
    <row r="4671" spans="1:24" x14ac:dyDescent="0.25">
      <c r="A4671" t="str">
        <f t="shared" si="219"/>
        <v/>
      </c>
      <c r="B4671">
        <f t="shared" si="217"/>
        <v>1</v>
      </c>
      <c r="C4671" t="str">
        <f t="shared" si="218"/>
        <v/>
      </c>
      <c r="D4671">
        <v>2026</v>
      </c>
      <c r="E4671" t="s">
        <v>5903</v>
      </c>
      <c r="F4671" t="s">
        <v>4906</v>
      </c>
      <c r="G4671" t="s">
        <v>37</v>
      </c>
      <c r="H4671" t="s">
        <v>64</v>
      </c>
      <c r="I4671">
        <v>0</v>
      </c>
      <c r="J4671">
        <v>2</v>
      </c>
      <c r="K4671" s="29">
        <v>4.12</v>
      </c>
      <c r="L4671">
        <v>7</v>
      </c>
      <c r="M4671">
        <v>7</v>
      </c>
      <c r="N4671">
        <v>0</v>
      </c>
      <c r="O4671">
        <v>0</v>
      </c>
      <c r="P4671">
        <v>0</v>
      </c>
      <c r="Q4671">
        <v>24</v>
      </c>
      <c r="R4671">
        <v>22</v>
      </c>
      <c r="S4671">
        <v>14</v>
      </c>
      <c r="T4671">
        <v>11</v>
      </c>
      <c r="U4671">
        <v>8</v>
      </c>
      <c r="V4671">
        <v>31</v>
      </c>
      <c r="W4671">
        <v>2</v>
      </c>
      <c r="X4671" s="2">
        <v>0.247</v>
      </c>
    </row>
    <row r="4672" spans="1:24" x14ac:dyDescent="0.25">
      <c r="A4672" t="str">
        <f t="shared" si="219"/>
        <v/>
      </c>
      <c r="B4672" t="str">
        <f t="shared" si="217"/>
        <v/>
      </c>
      <c r="C4672" t="str">
        <f t="shared" si="218"/>
        <v/>
      </c>
      <c r="D4672">
        <v>2026</v>
      </c>
      <c r="E4672" t="s">
        <v>4922</v>
      </c>
      <c r="F4672" t="s">
        <v>4906</v>
      </c>
      <c r="G4672" t="s">
        <v>47</v>
      </c>
      <c r="H4672" t="s">
        <v>64</v>
      </c>
      <c r="I4672">
        <v>0</v>
      </c>
      <c r="J4672">
        <v>2</v>
      </c>
      <c r="K4672" s="29">
        <v>4.54</v>
      </c>
      <c r="L4672">
        <v>14</v>
      </c>
      <c r="M4672">
        <v>10</v>
      </c>
      <c r="N4672">
        <v>0</v>
      </c>
      <c r="O4672">
        <v>0</v>
      </c>
      <c r="P4672">
        <v>0</v>
      </c>
      <c r="Q4672">
        <v>35.200000000000003</v>
      </c>
      <c r="R4672">
        <v>31</v>
      </c>
      <c r="S4672">
        <v>18</v>
      </c>
      <c r="T4672">
        <v>18</v>
      </c>
      <c r="U4672">
        <v>20</v>
      </c>
      <c r="V4672">
        <v>26</v>
      </c>
      <c r="W4672">
        <v>6</v>
      </c>
      <c r="X4672" s="2">
        <v>0.23699999999999999</v>
      </c>
    </row>
    <row r="4673" spans="1:24" x14ac:dyDescent="0.25">
      <c r="A4673" t="str">
        <f t="shared" si="219"/>
        <v/>
      </c>
      <c r="B4673" t="str">
        <f t="shared" si="217"/>
        <v/>
      </c>
      <c r="C4673" t="str">
        <f t="shared" si="218"/>
        <v/>
      </c>
      <c r="D4673">
        <v>2026</v>
      </c>
      <c r="E4673" t="s">
        <v>10960</v>
      </c>
      <c r="F4673" t="s">
        <v>4906</v>
      </c>
      <c r="G4673" t="s">
        <v>24</v>
      </c>
      <c r="H4673" t="s">
        <v>64</v>
      </c>
      <c r="I4673">
        <v>4</v>
      </c>
      <c r="J4673">
        <v>2</v>
      </c>
      <c r="K4673" s="29">
        <v>4.76</v>
      </c>
      <c r="L4673">
        <v>12</v>
      </c>
      <c r="M4673">
        <v>2</v>
      </c>
      <c r="N4673">
        <v>0</v>
      </c>
      <c r="O4673">
        <v>0</v>
      </c>
      <c r="P4673">
        <v>2</v>
      </c>
      <c r="Q4673">
        <v>28.1</v>
      </c>
      <c r="R4673">
        <v>20</v>
      </c>
      <c r="S4673">
        <v>15</v>
      </c>
      <c r="T4673">
        <v>15</v>
      </c>
      <c r="U4673">
        <v>12</v>
      </c>
      <c r="V4673">
        <v>39</v>
      </c>
      <c r="W4673">
        <v>3</v>
      </c>
      <c r="X4673" s="2">
        <v>0.19600000000000001</v>
      </c>
    </row>
    <row r="4674" spans="1:24" x14ac:dyDescent="0.25">
      <c r="A4674" t="str">
        <f t="shared" si="219"/>
        <v/>
      </c>
      <c r="B4674" t="str">
        <f t="shared" ref="B4674:B4737" si="220">IF(COUNTIFS(Draft_Player,$E4674),COUNTIFS(Draft_Player,$E4674),"")</f>
        <v/>
      </c>
      <c r="C4674" t="str">
        <f t="shared" ref="C4674:C4737" si="221">IF(COUNTIFS(Transfers_Player,$E4674),COUNTIFS(Transfers_Player,$E4674),"")</f>
        <v/>
      </c>
      <c r="D4674">
        <v>2026</v>
      </c>
      <c r="E4674" t="s">
        <v>10961</v>
      </c>
      <c r="F4674" t="s">
        <v>4906</v>
      </c>
      <c r="G4674" t="s">
        <v>47</v>
      </c>
      <c r="H4674" t="s">
        <v>64</v>
      </c>
      <c r="I4674">
        <v>3</v>
      </c>
      <c r="J4674">
        <v>0</v>
      </c>
      <c r="K4674" s="29">
        <v>4.76</v>
      </c>
      <c r="L4674">
        <v>19</v>
      </c>
      <c r="M4674">
        <v>2</v>
      </c>
      <c r="N4674">
        <v>0</v>
      </c>
      <c r="O4674">
        <v>0</v>
      </c>
      <c r="P4674">
        <v>0</v>
      </c>
      <c r="Q4674">
        <v>34</v>
      </c>
      <c r="R4674">
        <v>28</v>
      </c>
      <c r="S4674">
        <v>20</v>
      </c>
      <c r="T4674">
        <v>18</v>
      </c>
      <c r="U4674">
        <v>22</v>
      </c>
      <c r="V4674">
        <v>32</v>
      </c>
      <c r="W4674">
        <v>5</v>
      </c>
      <c r="X4674" s="2">
        <v>0.22600000000000001</v>
      </c>
    </row>
    <row r="4675" spans="1:24" x14ac:dyDescent="0.25">
      <c r="A4675" t="str">
        <f t="shared" si="219"/>
        <v/>
      </c>
      <c r="B4675" t="str">
        <f t="shared" si="220"/>
        <v/>
      </c>
      <c r="C4675" t="str">
        <f t="shared" si="221"/>
        <v/>
      </c>
      <c r="D4675">
        <v>2026</v>
      </c>
      <c r="E4675" t="s">
        <v>10962</v>
      </c>
      <c r="F4675" t="s">
        <v>4906</v>
      </c>
      <c r="G4675" t="s">
        <v>47</v>
      </c>
      <c r="H4675" t="s">
        <v>64</v>
      </c>
      <c r="I4675">
        <v>4</v>
      </c>
      <c r="J4675">
        <v>1</v>
      </c>
      <c r="K4675" s="29">
        <v>5.0999999999999996</v>
      </c>
      <c r="L4675">
        <v>27</v>
      </c>
      <c r="M4675">
        <v>0</v>
      </c>
      <c r="N4675">
        <v>0</v>
      </c>
      <c r="O4675">
        <v>0</v>
      </c>
      <c r="P4675">
        <v>0</v>
      </c>
      <c r="Q4675">
        <v>42.1</v>
      </c>
      <c r="R4675">
        <v>41</v>
      </c>
      <c r="S4675">
        <v>28</v>
      </c>
      <c r="T4675">
        <v>24</v>
      </c>
      <c r="U4675">
        <v>21</v>
      </c>
      <c r="V4675">
        <v>36</v>
      </c>
      <c r="W4675">
        <v>6</v>
      </c>
      <c r="X4675" s="2">
        <v>0.26100000000000001</v>
      </c>
    </row>
    <row r="4676" spans="1:24" x14ac:dyDescent="0.25">
      <c r="A4676" t="str">
        <f t="shared" si="219"/>
        <v/>
      </c>
      <c r="B4676" t="str">
        <f t="shared" si="220"/>
        <v/>
      </c>
      <c r="C4676">
        <f t="shared" si="221"/>
        <v>1</v>
      </c>
      <c r="D4676">
        <v>2026</v>
      </c>
      <c r="E4676" t="s">
        <v>7203</v>
      </c>
      <c r="F4676" t="s">
        <v>4906</v>
      </c>
      <c r="G4676" t="s">
        <v>24</v>
      </c>
      <c r="H4676" t="s">
        <v>64</v>
      </c>
      <c r="I4676">
        <v>0</v>
      </c>
      <c r="J4676">
        <v>3</v>
      </c>
      <c r="K4676" s="29">
        <v>6.39</v>
      </c>
      <c r="L4676">
        <v>17</v>
      </c>
      <c r="M4676">
        <v>4</v>
      </c>
      <c r="N4676">
        <v>0</v>
      </c>
      <c r="O4676">
        <v>0</v>
      </c>
      <c r="P4676">
        <v>0</v>
      </c>
      <c r="Q4676">
        <v>38</v>
      </c>
      <c r="R4676">
        <v>30</v>
      </c>
      <c r="S4676">
        <v>30</v>
      </c>
      <c r="T4676">
        <v>27</v>
      </c>
      <c r="U4676">
        <v>26</v>
      </c>
      <c r="V4676">
        <v>39</v>
      </c>
      <c r="W4676">
        <v>12</v>
      </c>
      <c r="X4676" s="2">
        <v>0.224</v>
      </c>
    </row>
    <row r="4677" spans="1:24" x14ac:dyDescent="0.25">
      <c r="A4677">
        <f t="shared" si="219"/>
        <v>1</v>
      </c>
      <c r="B4677">
        <f t="shared" si="220"/>
        <v>1</v>
      </c>
      <c r="C4677" t="str">
        <f t="shared" si="221"/>
        <v/>
      </c>
      <c r="D4677">
        <v>2026</v>
      </c>
      <c r="E4677" t="s">
        <v>5984</v>
      </c>
      <c r="F4677" t="s">
        <v>4906</v>
      </c>
      <c r="G4677" t="s">
        <v>32</v>
      </c>
      <c r="H4677" t="s">
        <v>64</v>
      </c>
      <c r="I4677">
        <v>2</v>
      </c>
      <c r="J4677">
        <v>1</v>
      </c>
      <c r="K4677" s="29">
        <v>6.63</v>
      </c>
      <c r="L4677">
        <v>18</v>
      </c>
      <c r="M4677">
        <v>0</v>
      </c>
      <c r="N4677">
        <v>0</v>
      </c>
      <c r="O4677">
        <v>0</v>
      </c>
      <c r="P4677">
        <v>5</v>
      </c>
      <c r="Q4677">
        <v>19</v>
      </c>
      <c r="R4677">
        <v>14</v>
      </c>
      <c r="S4677">
        <v>14</v>
      </c>
      <c r="T4677">
        <v>14</v>
      </c>
      <c r="U4677">
        <v>10</v>
      </c>
      <c r="V4677">
        <v>21</v>
      </c>
      <c r="W4677">
        <v>4</v>
      </c>
      <c r="X4677" s="2">
        <v>0.20300000000000001</v>
      </c>
    </row>
    <row r="4678" spans="1:24" x14ac:dyDescent="0.25">
      <c r="A4678">
        <f t="shared" si="219"/>
        <v>1</v>
      </c>
      <c r="B4678" t="str">
        <f t="shared" si="220"/>
        <v/>
      </c>
      <c r="C4678" t="str">
        <f t="shared" si="221"/>
        <v/>
      </c>
      <c r="D4678">
        <v>2026</v>
      </c>
      <c r="E4678" t="s">
        <v>10963</v>
      </c>
      <c r="F4678" t="s">
        <v>4906</v>
      </c>
      <c r="G4678" t="s">
        <v>29</v>
      </c>
      <c r="H4678" t="s">
        <v>64</v>
      </c>
      <c r="I4678">
        <v>3</v>
      </c>
      <c r="J4678">
        <v>1</v>
      </c>
      <c r="K4678" s="29">
        <v>6.75</v>
      </c>
      <c r="L4678">
        <v>20</v>
      </c>
      <c r="M4678">
        <v>0</v>
      </c>
      <c r="N4678">
        <v>0</v>
      </c>
      <c r="O4678">
        <v>0</v>
      </c>
      <c r="P4678">
        <v>0</v>
      </c>
      <c r="Q4678">
        <v>29.1</v>
      </c>
      <c r="R4678">
        <v>47</v>
      </c>
      <c r="S4678">
        <v>25</v>
      </c>
      <c r="T4678">
        <v>22</v>
      </c>
      <c r="U4678">
        <v>15</v>
      </c>
      <c r="V4678">
        <v>22</v>
      </c>
      <c r="W4678">
        <v>5</v>
      </c>
      <c r="X4678" s="2">
        <v>0.35899999999999999</v>
      </c>
    </row>
    <row r="4679" spans="1:24" x14ac:dyDescent="0.25">
      <c r="A4679" t="str">
        <f t="shared" si="219"/>
        <v/>
      </c>
      <c r="B4679" t="str">
        <f t="shared" si="220"/>
        <v/>
      </c>
      <c r="C4679" t="str">
        <f t="shared" si="221"/>
        <v/>
      </c>
      <c r="D4679">
        <v>2026</v>
      </c>
      <c r="E4679" t="s">
        <v>10964</v>
      </c>
      <c r="F4679" t="s">
        <v>4906</v>
      </c>
      <c r="G4679" t="s">
        <v>47</v>
      </c>
      <c r="H4679" t="s">
        <v>64</v>
      </c>
      <c r="I4679">
        <v>0</v>
      </c>
      <c r="J4679">
        <v>0</v>
      </c>
      <c r="K4679" s="29">
        <v>10.8</v>
      </c>
      <c r="L4679">
        <v>5</v>
      </c>
      <c r="M4679">
        <v>0</v>
      </c>
      <c r="N4679">
        <v>0</v>
      </c>
      <c r="O4679">
        <v>0</v>
      </c>
      <c r="P4679">
        <v>0</v>
      </c>
      <c r="Q4679">
        <v>6.2</v>
      </c>
      <c r="R4679">
        <v>11</v>
      </c>
      <c r="S4679">
        <v>8</v>
      </c>
      <c r="T4679">
        <v>8</v>
      </c>
      <c r="U4679">
        <v>9</v>
      </c>
      <c r="V4679">
        <v>3</v>
      </c>
      <c r="W4679">
        <v>2</v>
      </c>
      <c r="X4679" s="2">
        <v>0.379</v>
      </c>
    </row>
    <row r="4680" spans="1:24" x14ac:dyDescent="0.25">
      <c r="A4680" t="str">
        <f t="shared" si="219"/>
        <v/>
      </c>
      <c r="B4680" t="str">
        <f t="shared" si="220"/>
        <v/>
      </c>
      <c r="C4680" t="str">
        <f t="shared" si="221"/>
        <v/>
      </c>
      <c r="D4680">
        <v>2026</v>
      </c>
      <c r="E4680" t="s">
        <v>10965</v>
      </c>
      <c r="F4680" t="s">
        <v>4924</v>
      </c>
      <c r="G4680" t="s">
        <v>37</v>
      </c>
      <c r="H4680" t="s">
        <v>64</v>
      </c>
      <c r="I4680">
        <v>4</v>
      </c>
      <c r="J4680">
        <v>4</v>
      </c>
      <c r="K4680" s="29">
        <v>4.3899999999999997</v>
      </c>
      <c r="L4680">
        <v>15</v>
      </c>
      <c r="M4680">
        <v>15</v>
      </c>
      <c r="N4680">
        <v>1</v>
      </c>
      <c r="O4680">
        <v>0</v>
      </c>
      <c r="P4680">
        <v>0</v>
      </c>
      <c r="Q4680">
        <v>69.2</v>
      </c>
      <c r="R4680">
        <v>65</v>
      </c>
      <c r="S4680">
        <v>38</v>
      </c>
      <c r="T4680">
        <v>34</v>
      </c>
      <c r="U4680">
        <v>39</v>
      </c>
      <c r="V4680">
        <v>67</v>
      </c>
      <c r="W4680">
        <v>8</v>
      </c>
      <c r="X4680" s="2">
        <v>0.25</v>
      </c>
    </row>
    <row r="4681" spans="1:24" x14ac:dyDescent="0.25">
      <c r="A4681">
        <f t="shared" si="219"/>
        <v>1</v>
      </c>
      <c r="B4681" t="str">
        <f t="shared" si="220"/>
        <v/>
      </c>
      <c r="C4681" t="str">
        <f t="shared" si="221"/>
        <v/>
      </c>
      <c r="D4681">
        <v>2026</v>
      </c>
      <c r="E4681" t="s">
        <v>10966</v>
      </c>
      <c r="F4681" t="s">
        <v>4924</v>
      </c>
      <c r="G4681" t="s">
        <v>32</v>
      </c>
      <c r="H4681" t="s">
        <v>64</v>
      </c>
      <c r="I4681">
        <v>5</v>
      </c>
      <c r="J4681">
        <v>3</v>
      </c>
      <c r="K4681" s="29">
        <v>4.46</v>
      </c>
      <c r="L4681">
        <v>15</v>
      </c>
      <c r="M4681">
        <v>15</v>
      </c>
      <c r="N4681">
        <v>0</v>
      </c>
      <c r="O4681">
        <v>0</v>
      </c>
      <c r="P4681">
        <v>0</v>
      </c>
      <c r="Q4681">
        <v>82.2</v>
      </c>
      <c r="R4681">
        <v>86</v>
      </c>
      <c r="S4681">
        <v>46</v>
      </c>
      <c r="T4681">
        <v>41</v>
      </c>
      <c r="U4681">
        <v>29</v>
      </c>
      <c r="V4681">
        <v>74</v>
      </c>
      <c r="W4681">
        <v>13</v>
      </c>
      <c r="X4681" s="2">
        <v>0.26900000000000002</v>
      </c>
    </row>
    <row r="4682" spans="1:24" x14ac:dyDescent="0.25">
      <c r="A4682" t="str">
        <f t="shared" si="219"/>
        <v/>
      </c>
      <c r="B4682" t="str">
        <f t="shared" si="220"/>
        <v/>
      </c>
      <c r="C4682">
        <f t="shared" si="221"/>
        <v>1</v>
      </c>
      <c r="D4682">
        <v>2026</v>
      </c>
      <c r="E4682" t="s">
        <v>6881</v>
      </c>
      <c r="F4682" t="s">
        <v>4924</v>
      </c>
      <c r="G4682" t="s">
        <v>37</v>
      </c>
      <c r="H4682" t="s">
        <v>64</v>
      </c>
      <c r="I4682">
        <v>0</v>
      </c>
      <c r="J4682">
        <v>0</v>
      </c>
      <c r="K4682" s="29">
        <v>0</v>
      </c>
      <c r="L4682">
        <v>1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2</v>
      </c>
      <c r="S4682">
        <v>5</v>
      </c>
      <c r="T4682">
        <v>0</v>
      </c>
      <c r="U4682">
        <v>3</v>
      </c>
      <c r="V4682">
        <v>0</v>
      </c>
      <c r="W4682">
        <v>0</v>
      </c>
      <c r="X4682" s="2">
        <v>1</v>
      </c>
    </row>
    <row r="4683" spans="1:24" x14ac:dyDescent="0.25">
      <c r="A4683" t="str">
        <f t="shared" si="219"/>
        <v/>
      </c>
      <c r="B4683" t="str">
        <f t="shared" si="220"/>
        <v/>
      </c>
      <c r="C4683">
        <f t="shared" si="221"/>
        <v>1</v>
      </c>
      <c r="D4683">
        <v>2026</v>
      </c>
      <c r="E4683" t="s">
        <v>6908</v>
      </c>
      <c r="F4683" t="s">
        <v>4924</v>
      </c>
      <c r="G4683" t="s">
        <v>47</v>
      </c>
      <c r="H4683" t="s">
        <v>64</v>
      </c>
      <c r="I4683">
        <v>0</v>
      </c>
      <c r="J4683">
        <v>0</v>
      </c>
      <c r="K4683" s="29">
        <v>0</v>
      </c>
      <c r="L4683">
        <v>1</v>
      </c>
      <c r="M4683">
        <v>0</v>
      </c>
      <c r="N4683">
        <v>0</v>
      </c>
      <c r="O4683">
        <v>0</v>
      </c>
      <c r="P4683">
        <v>0</v>
      </c>
      <c r="Q4683">
        <v>1</v>
      </c>
      <c r="R4683">
        <v>0</v>
      </c>
      <c r="S4683">
        <v>0</v>
      </c>
      <c r="T4683">
        <v>0</v>
      </c>
      <c r="U4683">
        <v>1</v>
      </c>
      <c r="V4683">
        <v>2</v>
      </c>
      <c r="W4683">
        <v>1</v>
      </c>
      <c r="X4683" s="2">
        <v>0</v>
      </c>
    </row>
    <row r="4684" spans="1:24" x14ac:dyDescent="0.25">
      <c r="A4684" t="str">
        <f t="shared" si="219"/>
        <v/>
      </c>
      <c r="B4684" t="str">
        <f t="shared" si="220"/>
        <v/>
      </c>
      <c r="C4684" t="str">
        <f t="shared" si="221"/>
        <v/>
      </c>
      <c r="D4684">
        <v>2026</v>
      </c>
      <c r="E4684" t="s">
        <v>10967</v>
      </c>
      <c r="F4684" t="s">
        <v>4924</v>
      </c>
      <c r="G4684" t="s">
        <v>37</v>
      </c>
      <c r="H4684" t="s">
        <v>64</v>
      </c>
      <c r="I4684">
        <v>0</v>
      </c>
      <c r="J4684">
        <v>0</v>
      </c>
      <c r="K4684" s="29">
        <v>0</v>
      </c>
      <c r="L4684">
        <v>1</v>
      </c>
      <c r="M4684">
        <v>0</v>
      </c>
      <c r="N4684">
        <v>0</v>
      </c>
      <c r="O4684">
        <v>0</v>
      </c>
      <c r="P4684">
        <v>0</v>
      </c>
      <c r="Q4684">
        <v>1</v>
      </c>
      <c r="R4684">
        <v>2</v>
      </c>
      <c r="S4684">
        <v>0</v>
      </c>
      <c r="T4684">
        <v>0</v>
      </c>
      <c r="U4684">
        <v>0</v>
      </c>
      <c r="V4684">
        <v>0</v>
      </c>
      <c r="W4684">
        <v>0</v>
      </c>
      <c r="X4684" s="2">
        <v>0.4</v>
      </c>
    </row>
    <row r="4685" spans="1:24" x14ac:dyDescent="0.25">
      <c r="A4685" t="str">
        <f t="shared" si="219"/>
        <v/>
      </c>
      <c r="B4685" t="str">
        <f t="shared" si="220"/>
        <v/>
      </c>
      <c r="C4685">
        <f t="shared" si="221"/>
        <v>1</v>
      </c>
      <c r="D4685">
        <v>2026</v>
      </c>
      <c r="E4685" t="s">
        <v>6988</v>
      </c>
      <c r="F4685" t="s">
        <v>4924</v>
      </c>
      <c r="G4685" t="s">
        <v>37</v>
      </c>
      <c r="H4685" t="s">
        <v>64</v>
      </c>
      <c r="I4685">
        <v>7</v>
      </c>
      <c r="J4685">
        <v>1</v>
      </c>
      <c r="K4685" s="29">
        <v>2.5299999999999998</v>
      </c>
      <c r="L4685">
        <v>19</v>
      </c>
      <c r="M4685">
        <v>1</v>
      </c>
      <c r="N4685">
        <v>0</v>
      </c>
      <c r="O4685">
        <v>0</v>
      </c>
      <c r="P4685">
        <v>2</v>
      </c>
      <c r="Q4685">
        <v>42.2</v>
      </c>
      <c r="R4685">
        <v>36</v>
      </c>
      <c r="S4685">
        <v>16</v>
      </c>
      <c r="T4685">
        <v>12</v>
      </c>
      <c r="U4685">
        <v>21</v>
      </c>
      <c r="V4685">
        <v>47</v>
      </c>
      <c r="W4685">
        <v>3</v>
      </c>
      <c r="X4685" s="2">
        <v>0.224</v>
      </c>
    </row>
    <row r="4686" spans="1:24" x14ac:dyDescent="0.25">
      <c r="A4686" t="str">
        <f t="shared" si="219"/>
        <v/>
      </c>
      <c r="B4686" t="str">
        <f t="shared" si="220"/>
        <v/>
      </c>
      <c r="C4686">
        <f t="shared" si="221"/>
        <v>1</v>
      </c>
      <c r="D4686">
        <v>2026</v>
      </c>
      <c r="E4686" t="s">
        <v>4940</v>
      </c>
      <c r="F4686" t="s">
        <v>4924</v>
      </c>
      <c r="G4686" t="s">
        <v>37</v>
      </c>
      <c r="H4686" t="s">
        <v>64</v>
      </c>
      <c r="I4686">
        <v>1</v>
      </c>
      <c r="J4686">
        <v>0</v>
      </c>
      <c r="K4686" s="29">
        <v>3.07</v>
      </c>
      <c r="L4686">
        <v>9</v>
      </c>
      <c r="M4686">
        <v>0</v>
      </c>
      <c r="N4686">
        <v>0</v>
      </c>
      <c r="O4686">
        <v>0</v>
      </c>
      <c r="P4686">
        <v>1</v>
      </c>
      <c r="Q4686">
        <v>14.2</v>
      </c>
      <c r="R4686">
        <v>8</v>
      </c>
      <c r="S4686">
        <v>6</v>
      </c>
      <c r="T4686">
        <v>5</v>
      </c>
      <c r="U4686">
        <v>5</v>
      </c>
      <c r="V4686">
        <v>20</v>
      </c>
      <c r="W4686">
        <v>4</v>
      </c>
      <c r="X4686" s="2">
        <v>0.151</v>
      </c>
    </row>
    <row r="4687" spans="1:24" x14ac:dyDescent="0.25">
      <c r="A4687">
        <f t="shared" si="219"/>
        <v>1</v>
      </c>
      <c r="B4687" t="str">
        <f t="shared" si="220"/>
        <v/>
      </c>
      <c r="C4687" t="str">
        <f t="shared" si="221"/>
        <v/>
      </c>
      <c r="D4687">
        <v>2026</v>
      </c>
      <c r="E4687" t="s">
        <v>10968</v>
      </c>
      <c r="F4687" t="s">
        <v>4924</v>
      </c>
      <c r="G4687" t="s">
        <v>29</v>
      </c>
      <c r="H4687" t="s">
        <v>64</v>
      </c>
      <c r="I4687">
        <v>0</v>
      </c>
      <c r="J4687">
        <v>1</v>
      </c>
      <c r="K4687" s="29">
        <v>3.97</v>
      </c>
      <c r="L4687">
        <v>12</v>
      </c>
      <c r="M4687">
        <v>0</v>
      </c>
      <c r="N4687">
        <v>0</v>
      </c>
      <c r="O4687">
        <v>0</v>
      </c>
      <c r="P4687">
        <v>1</v>
      </c>
      <c r="Q4687">
        <v>11.1</v>
      </c>
      <c r="R4687">
        <v>12</v>
      </c>
      <c r="S4687">
        <v>6</v>
      </c>
      <c r="T4687">
        <v>5</v>
      </c>
      <c r="U4687">
        <v>4</v>
      </c>
      <c r="V4687">
        <v>15</v>
      </c>
      <c r="W4687">
        <v>2</v>
      </c>
      <c r="X4687" s="2">
        <v>0.26700000000000002</v>
      </c>
    </row>
    <row r="4688" spans="1:24" x14ac:dyDescent="0.25">
      <c r="A4688" t="str">
        <f t="shared" si="219"/>
        <v/>
      </c>
      <c r="B4688" t="str">
        <f t="shared" si="220"/>
        <v/>
      </c>
      <c r="C4688" t="str">
        <f t="shared" si="221"/>
        <v/>
      </c>
      <c r="D4688">
        <v>2026</v>
      </c>
      <c r="E4688" t="s">
        <v>10969</v>
      </c>
      <c r="F4688" t="s">
        <v>4924</v>
      </c>
      <c r="G4688" t="s">
        <v>47</v>
      </c>
      <c r="H4688" t="s">
        <v>64</v>
      </c>
      <c r="I4688">
        <v>1</v>
      </c>
      <c r="J4688">
        <v>0</v>
      </c>
      <c r="K4688" s="29">
        <v>4.05</v>
      </c>
      <c r="L4688">
        <v>7</v>
      </c>
      <c r="M4688">
        <v>0</v>
      </c>
      <c r="N4688">
        <v>0</v>
      </c>
      <c r="O4688">
        <v>0</v>
      </c>
      <c r="P4688">
        <v>0</v>
      </c>
      <c r="Q4688">
        <v>6.2</v>
      </c>
      <c r="R4688">
        <v>7</v>
      </c>
      <c r="S4688">
        <v>4</v>
      </c>
      <c r="T4688">
        <v>3</v>
      </c>
      <c r="U4688">
        <v>1</v>
      </c>
      <c r="V4688">
        <v>4</v>
      </c>
      <c r="W4688">
        <v>2</v>
      </c>
      <c r="X4688" s="2">
        <v>0.26900000000000002</v>
      </c>
    </row>
    <row r="4689" spans="1:24" x14ac:dyDescent="0.25">
      <c r="A4689">
        <f t="shared" si="219"/>
        <v>1</v>
      </c>
      <c r="B4689" t="str">
        <f t="shared" si="220"/>
        <v/>
      </c>
      <c r="C4689" t="str">
        <f t="shared" si="221"/>
        <v/>
      </c>
      <c r="D4689">
        <v>2026</v>
      </c>
      <c r="E4689" t="s">
        <v>10970</v>
      </c>
      <c r="F4689" t="s">
        <v>4924</v>
      </c>
      <c r="G4689" t="s">
        <v>29</v>
      </c>
      <c r="H4689" t="s">
        <v>64</v>
      </c>
      <c r="I4689">
        <v>0</v>
      </c>
      <c r="J4689">
        <v>1</v>
      </c>
      <c r="K4689" s="29">
        <v>4.09</v>
      </c>
      <c r="L4689">
        <v>13</v>
      </c>
      <c r="M4689">
        <v>0</v>
      </c>
      <c r="N4689">
        <v>0</v>
      </c>
      <c r="O4689">
        <v>0</v>
      </c>
      <c r="P4689">
        <v>2</v>
      </c>
      <c r="Q4689">
        <v>11</v>
      </c>
      <c r="R4689">
        <v>16</v>
      </c>
      <c r="S4689">
        <v>7</v>
      </c>
      <c r="T4689">
        <v>5</v>
      </c>
      <c r="U4689">
        <v>3</v>
      </c>
      <c r="V4689">
        <v>8</v>
      </c>
      <c r="W4689">
        <v>1</v>
      </c>
      <c r="X4689" s="2">
        <v>0.34</v>
      </c>
    </row>
    <row r="4690" spans="1:24" x14ac:dyDescent="0.25">
      <c r="A4690" t="str">
        <f t="shared" si="219"/>
        <v/>
      </c>
      <c r="B4690" t="str">
        <f t="shared" si="220"/>
        <v/>
      </c>
      <c r="C4690">
        <f t="shared" si="221"/>
        <v>1</v>
      </c>
      <c r="D4690">
        <v>2026</v>
      </c>
      <c r="E4690" t="s">
        <v>6883</v>
      </c>
      <c r="F4690" t="s">
        <v>4924</v>
      </c>
      <c r="G4690" t="s">
        <v>37</v>
      </c>
      <c r="H4690" t="s">
        <v>64</v>
      </c>
      <c r="I4690">
        <v>5</v>
      </c>
      <c r="J4690">
        <v>2</v>
      </c>
      <c r="K4690" s="29">
        <v>4.25</v>
      </c>
      <c r="L4690">
        <v>18</v>
      </c>
      <c r="M4690">
        <v>1</v>
      </c>
      <c r="N4690">
        <v>0</v>
      </c>
      <c r="O4690">
        <v>0</v>
      </c>
      <c r="P4690">
        <v>4</v>
      </c>
      <c r="Q4690">
        <v>55</v>
      </c>
      <c r="R4690">
        <v>47</v>
      </c>
      <c r="S4690">
        <v>28</v>
      </c>
      <c r="T4690">
        <v>26</v>
      </c>
      <c r="U4690">
        <v>15</v>
      </c>
      <c r="V4690">
        <v>63</v>
      </c>
      <c r="W4690">
        <v>2</v>
      </c>
      <c r="X4690" s="2">
        <v>0.23200000000000001</v>
      </c>
    </row>
    <row r="4691" spans="1:24" x14ac:dyDescent="0.25">
      <c r="A4691">
        <f t="shared" si="219"/>
        <v>1</v>
      </c>
      <c r="B4691" t="str">
        <f t="shared" si="220"/>
        <v/>
      </c>
      <c r="C4691" t="str">
        <f t="shared" si="221"/>
        <v/>
      </c>
      <c r="D4691">
        <v>2026</v>
      </c>
      <c r="E4691" t="s">
        <v>10971</v>
      </c>
      <c r="F4691" t="s">
        <v>4924</v>
      </c>
      <c r="G4691" t="s">
        <v>29</v>
      </c>
      <c r="H4691" t="s">
        <v>64</v>
      </c>
      <c r="I4691">
        <v>3</v>
      </c>
      <c r="J4691">
        <v>2</v>
      </c>
      <c r="K4691" s="29">
        <v>4.47</v>
      </c>
      <c r="L4691">
        <v>12</v>
      </c>
      <c r="M4691">
        <v>10</v>
      </c>
      <c r="N4691">
        <v>0</v>
      </c>
      <c r="O4691">
        <v>0</v>
      </c>
      <c r="P4691">
        <v>0</v>
      </c>
      <c r="Q4691">
        <v>46.1</v>
      </c>
      <c r="R4691">
        <v>48</v>
      </c>
      <c r="S4691">
        <v>23</v>
      </c>
      <c r="T4691">
        <v>23</v>
      </c>
      <c r="U4691">
        <v>20</v>
      </c>
      <c r="V4691">
        <v>44</v>
      </c>
      <c r="W4691">
        <v>4</v>
      </c>
      <c r="X4691" s="2">
        <v>0.27300000000000002</v>
      </c>
    </row>
    <row r="4692" spans="1:24" x14ac:dyDescent="0.25">
      <c r="A4692" t="str">
        <f t="shared" si="219"/>
        <v/>
      </c>
      <c r="B4692" t="str">
        <f t="shared" si="220"/>
        <v/>
      </c>
      <c r="C4692" t="str">
        <f t="shared" si="221"/>
        <v/>
      </c>
      <c r="D4692">
        <v>2026</v>
      </c>
      <c r="E4692" t="s">
        <v>10972</v>
      </c>
      <c r="F4692" t="s">
        <v>4924</v>
      </c>
      <c r="G4692" t="s">
        <v>47</v>
      </c>
      <c r="H4692" t="s">
        <v>64</v>
      </c>
      <c r="I4692">
        <v>0</v>
      </c>
      <c r="J4692">
        <v>0</v>
      </c>
      <c r="K4692" s="29">
        <v>4.91</v>
      </c>
      <c r="L4692">
        <v>4</v>
      </c>
      <c r="M4692">
        <v>0</v>
      </c>
      <c r="N4692">
        <v>0</v>
      </c>
      <c r="O4692">
        <v>0</v>
      </c>
      <c r="P4692">
        <v>0</v>
      </c>
      <c r="Q4692">
        <v>3.2</v>
      </c>
      <c r="R4692">
        <v>1</v>
      </c>
      <c r="S4692">
        <v>2</v>
      </c>
      <c r="T4692">
        <v>2</v>
      </c>
      <c r="U4692">
        <v>4</v>
      </c>
      <c r="V4692">
        <v>4</v>
      </c>
      <c r="W4692">
        <v>0</v>
      </c>
      <c r="X4692" s="2">
        <v>7.6999999999999999E-2</v>
      </c>
    </row>
    <row r="4693" spans="1:24" x14ac:dyDescent="0.25">
      <c r="A4693">
        <f t="shared" si="219"/>
        <v>1</v>
      </c>
      <c r="B4693" t="str">
        <f t="shared" si="220"/>
        <v/>
      </c>
      <c r="C4693" t="str">
        <f t="shared" si="221"/>
        <v/>
      </c>
      <c r="D4693">
        <v>2026</v>
      </c>
      <c r="E4693" t="s">
        <v>2572</v>
      </c>
      <c r="F4693" t="s">
        <v>4924</v>
      </c>
      <c r="G4693" t="s">
        <v>29</v>
      </c>
      <c r="H4693" t="s">
        <v>64</v>
      </c>
      <c r="I4693">
        <v>2</v>
      </c>
      <c r="J4693">
        <v>1</v>
      </c>
      <c r="K4693" s="29">
        <v>5.01</v>
      </c>
      <c r="L4693">
        <v>9</v>
      </c>
      <c r="M4693">
        <v>2</v>
      </c>
      <c r="N4693">
        <v>0</v>
      </c>
      <c r="O4693">
        <v>0</v>
      </c>
      <c r="P4693">
        <v>0</v>
      </c>
      <c r="Q4693">
        <v>23.1</v>
      </c>
      <c r="R4693">
        <v>26</v>
      </c>
      <c r="S4693">
        <v>13</v>
      </c>
      <c r="T4693">
        <v>13</v>
      </c>
      <c r="U4693">
        <v>5</v>
      </c>
      <c r="V4693">
        <v>13</v>
      </c>
      <c r="W4693">
        <v>4</v>
      </c>
      <c r="X4693" s="2">
        <v>0.27700000000000002</v>
      </c>
    </row>
    <row r="4694" spans="1:24" x14ac:dyDescent="0.25">
      <c r="A4694">
        <f t="shared" si="219"/>
        <v>1</v>
      </c>
      <c r="B4694" t="str">
        <f t="shared" si="220"/>
        <v/>
      </c>
      <c r="C4694" t="str">
        <f t="shared" si="221"/>
        <v/>
      </c>
      <c r="D4694">
        <v>2026</v>
      </c>
      <c r="E4694" t="s">
        <v>10973</v>
      </c>
      <c r="F4694" t="s">
        <v>4924</v>
      </c>
      <c r="G4694" t="s">
        <v>32</v>
      </c>
      <c r="H4694" t="s">
        <v>64</v>
      </c>
      <c r="I4694">
        <v>2</v>
      </c>
      <c r="J4694">
        <v>2</v>
      </c>
      <c r="K4694" s="29">
        <v>5.4</v>
      </c>
      <c r="L4694">
        <v>10</v>
      </c>
      <c r="M4694">
        <v>0</v>
      </c>
      <c r="N4694">
        <v>0</v>
      </c>
      <c r="O4694">
        <v>0</v>
      </c>
      <c r="P4694">
        <v>0</v>
      </c>
      <c r="Q4694">
        <v>18.100000000000001</v>
      </c>
      <c r="R4694">
        <v>21</v>
      </c>
      <c r="S4694">
        <v>11</v>
      </c>
      <c r="T4694">
        <v>11</v>
      </c>
      <c r="U4694">
        <v>8</v>
      </c>
      <c r="V4694">
        <v>16</v>
      </c>
      <c r="W4694">
        <v>2</v>
      </c>
      <c r="X4694" s="2">
        <v>0.29199999999999998</v>
      </c>
    </row>
    <row r="4695" spans="1:24" x14ac:dyDescent="0.25">
      <c r="A4695" t="str">
        <f t="shared" si="219"/>
        <v/>
      </c>
      <c r="B4695" t="str">
        <f t="shared" si="220"/>
        <v/>
      </c>
      <c r="C4695">
        <f t="shared" si="221"/>
        <v>1</v>
      </c>
      <c r="D4695">
        <v>2026</v>
      </c>
      <c r="E4695" t="s">
        <v>6585</v>
      </c>
      <c r="F4695" t="s">
        <v>4924</v>
      </c>
      <c r="G4695" t="s">
        <v>37</v>
      </c>
      <c r="H4695" t="s">
        <v>64</v>
      </c>
      <c r="I4695">
        <v>2</v>
      </c>
      <c r="J4695">
        <v>3</v>
      </c>
      <c r="K4695" s="29">
        <v>6.51</v>
      </c>
      <c r="L4695">
        <v>12</v>
      </c>
      <c r="M4695">
        <v>10</v>
      </c>
      <c r="N4695">
        <v>0</v>
      </c>
      <c r="O4695">
        <v>0</v>
      </c>
      <c r="P4695">
        <v>0</v>
      </c>
      <c r="Q4695">
        <v>47</v>
      </c>
      <c r="R4695">
        <v>67</v>
      </c>
      <c r="S4695">
        <v>36</v>
      </c>
      <c r="T4695">
        <v>34</v>
      </c>
      <c r="U4695">
        <v>25</v>
      </c>
      <c r="V4695">
        <v>33</v>
      </c>
      <c r="W4695">
        <v>8</v>
      </c>
      <c r="X4695" s="2">
        <v>0.33800000000000002</v>
      </c>
    </row>
    <row r="4696" spans="1:24" x14ac:dyDescent="0.25">
      <c r="A4696" t="str">
        <f t="shared" si="219"/>
        <v/>
      </c>
      <c r="B4696" t="str">
        <f t="shared" si="220"/>
        <v/>
      </c>
      <c r="C4696" t="str">
        <f t="shared" si="221"/>
        <v/>
      </c>
      <c r="D4696">
        <v>2026</v>
      </c>
      <c r="E4696" t="s">
        <v>10974</v>
      </c>
      <c r="F4696" t="s">
        <v>4924</v>
      </c>
      <c r="G4696" t="s">
        <v>37</v>
      </c>
      <c r="H4696" t="s">
        <v>64</v>
      </c>
      <c r="I4696">
        <v>0</v>
      </c>
      <c r="J4696">
        <v>1</v>
      </c>
      <c r="K4696" s="29">
        <v>7.91</v>
      </c>
      <c r="L4696">
        <v>14</v>
      </c>
      <c r="M4696">
        <v>0</v>
      </c>
      <c r="N4696">
        <v>0</v>
      </c>
      <c r="O4696">
        <v>0</v>
      </c>
      <c r="P4696">
        <v>0</v>
      </c>
      <c r="Q4696">
        <v>19.100000000000001</v>
      </c>
      <c r="R4696">
        <v>20</v>
      </c>
      <c r="S4696">
        <v>18</v>
      </c>
      <c r="T4696">
        <v>17</v>
      </c>
      <c r="U4696">
        <v>11</v>
      </c>
      <c r="V4696">
        <v>17</v>
      </c>
      <c r="W4696">
        <v>3</v>
      </c>
      <c r="X4696" s="2">
        <v>0.26700000000000002</v>
      </c>
    </row>
    <row r="4697" spans="1:24" x14ac:dyDescent="0.25">
      <c r="A4697" t="str">
        <f t="shared" si="219"/>
        <v/>
      </c>
      <c r="B4697" t="str">
        <f t="shared" si="220"/>
        <v/>
      </c>
      <c r="C4697" t="str">
        <f t="shared" si="221"/>
        <v/>
      </c>
      <c r="D4697">
        <v>2026</v>
      </c>
      <c r="E4697" t="s">
        <v>10975</v>
      </c>
      <c r="F4697" t="s">
        <v>4924</v>
      </c>
      <c r="G4697" t="s">
        <v>37</v>
      </c>
      <c r="H4697" t="s">
        <v>64</v>
      </c>
      <c r="I4697">
        <v>2</v>
      </c>
      <c r="J4697">
        <v>2</v>
      </c>
      <c r="K4697" s="29">
        <v>8.8699999999999992</v>
      </c>
      <c r="L4697">
        <v>14</v>
      </c>
      <c r="M4697">
        <v>3</v>
      </c>
      <c r="N4697">
        <v>0</v>
      </c>
      <c r="O4697">
        <v>0</v>
      </c>
      <c r="P4697">
        <v>0</v>
      </c>
      <c r="Q4697">
        <v>23.1</v>
      </c>
      <c r="R4697">
        <v>28</v>
      </c>
      <c r="S4697">
        <v>25</v>
      </c>
      <c r="T4697">
        <v>23</v>
      </c>
      <c r="U4697">
        <v>19</v>
      </c>
      <c r="V4697">
        <v>24</v>
      </c>
      <c r="W4697">
        <v>1</v>
      </c>
      <c r="X4697" s="2">
        <v>0.30099999999999999</v>
      </c>
    </row>
    <row r="4698" spans="1:24" x14ac:dyDescent="0.25">
      <c r="A4698" t="str">
        <f t="shared" si="219"/>
        <v/>
      </c>
      <c r="B4698" t="str">
        <f t="shared" si="220"/>
        <v/>
      </c>
      <c r="C4698" t="str">
        <f t="shared" si="221"/>
        <v/>
      </c>
      <c r="D4698">
        <v>2026</v>
      </c>
      <c r="E4698" t="s">
        <v>10976</v>
      </c>
      <c r="F4698" t="s">
        <v>4924</v>
      </c>
      <c r="G4698" t="s">
        <v>37</v>
      </c>
      <c r="H4698" t="s">
        <v>64</v>
      </c>
      <c r="I4698">
        <v>0</v>
      </c>
      <c r="J4698">
        <v>0</v>
      </c>
      <c r="K4698" s="29">
        <v>10.119999999999999</v>
      </c>
      <c r="L4698">
        <v>5</v>
      </c>
      <c r="M4698">
        <v>0</v>
      </c>
      <c r="N4698">
        <v>0</v>
      </c>
      <c r="O4698">
        <v>0</v>
      </c>
      <c r="P4698">
        <v>0</v>
      </c>
      <c r="Q4698">
        <v>5.0999999999999996</v>
      </c>
      <c r="R4698">
        <v>6</v>
      </c>
      <c r="S4698">
        <v>6</v>
      </c>
      <c r="T4698">
        <v>6</v>
      </c>
      <c r="U4698">
        <v>3</v>
      </c>
      <c r="V4698">
        <v>5</v>
      </c>
      <c r="W4698">
        <v>1</v>
      </c>
      <c r="X4698" s="2">
        <v>0.27300000000000002</v>
      </c>
    </row>
    <row r="4699" spans="1:24" x14ac:dyDescent="0.25">
      <c r="A4699">
        <f t="shared" si="219"/>
        <v>1</v>
      </c>
      <c r="B4699" t="str">
        <f t="shared" si="220"/>
        <v/>
      </c>
      <c r="C4699" t="str">
        <f t="shared" si="221"/>
        <v/>
      </c>
      <c r="D4699">
        <v>2026</v>
      </c>
      <c r="E4699" t="s">
        <v>10977</v>
      </c>
      <c r="F4699" t="s">
        <v>4924</v>
      </c>
      <c r="G4699" t="s">
        <v>29</v>
      </c>
      <c r="H4699" t="s">
        <v>64</v>
      </c>
      <c r="I4699">
        <v>0</v>
      </c>
      <c r="J4699">
        <v>0</v>
      </c>
      <c r="K4699" s="29">
        <v>27</v>
      </c>
      <c r="L4699">
        <v>2</v>
      </c>
      <c r="M4699">
        <v>0</v>
      </c>
      <c r="N4699">
        <v>0</v>
      </c>
      <c r="O4699">
        <v>0</v>
      </c>
      <c r="P4699">
        <v>0</v>
      </c>
      <c r="Q4699">
        <v>1</v>
      </c>
      <c r="R4699">
        <v>3</v>
      </c>
      <c r="S4699">
        <v>3</v>
      </c>
      <c r="T4699">
        <v>3</v>
      </c>
      <c r="U4699">
        <v>0</v>
      </c>
      <c r="V4699">
        <v>0</v>
      </c>
      <c r="W4699">
        <v>1</v>
      </c>
      <c r="X4699" s="2">
        <v>0.5</v>
      </c>
    </row>
    <row r="4700" spans="1:24" x14ac:dyDescent="0.25">
      <c r="A4700" t="str">
        <f t="shared" si="219"/>
        <v/>
      </c>
      <c r="B4700" t="str">
        <f t="shared" si="220"/>
        <v/>
      </c>
      <c r="C4700" t="str">
        <f t="shared" si="221"/>
        <v/>
      </c>
      <c r="D4700">
        <v>2026</v>
      </c>
      <c r="E4700" t="s">
        <v>10978</v>
      </c>
      <c r="F4700" t="s">
        <v>4943</v>
      </c>
      <c r="G4700" t="s">
        <v>37</v>
      </c>
      <c r="H4700" t="s">
        <v>64</v>
      </c>
      <c r="I4700">
        <v>8</v>
      </c>
      <c r="J4700">
        <v>1</v>
      </c>
      <c r="K4700" s="29">
        <v>3.28</v>
      </c>
      <c r="L4700">
        <v>15</v>
      </c>
      <c r="M4700">
        <v>15</v>
      </c>
      <c r="N4700">
        <v>0</v>
      </c>
      <c r="O4700">
        <v>0</v>
      </c>
      <c r="P4700">
        <v>0</v>
      </c>
      <c r="Q4700">
        <v>85</v>
      </c>
      <c r="R4700">
        <v>60</v>
      </c>
      <c r="S4700">
        <v>40</v>
      </c>
      <c r="T4700">
        <v>31</v>
      </c>
      <c r="U4700">
        <v>39</v>
      </c>
      <c r="V4700">
        <v>107</v>
      </c>
      <c r="W4700">
        <v>11</v>
      </c>
      <c r="X4700" s="2">
        <v>0.19600000000000001</v>
      </c>
    </row>
    <row r="4701" spans="1:24" x14ac:dyDescent="0.25">
      <c r="A4701" t="str">
        <f t="shared" si="219"/>
        <v/>
      </c>
      <c r="B4701" t="str">
        <f t="shared" si="220"/>
        <v/>
      </c>
      <c r="C4701" t="str">
        <f t="shared" si="221"/>
        <v/>
      </c>
      <c r="D4701">
        <v>2026</v>
      </c>
      <c r="E4701" t="s">
        <v>10979</v>
      </c>
      <c r="F4701" t="s">
        <v>4943</v>
      </c>
      <c r="G4701" t="s">
        <v>37</v>
      </c>
      <c r="H4701" t="s">
        <v>64</v>
      </c>
      <c r="I4701">
        <v>5</v>
      </c>
      <c r="J4701">
        <v>2</v>
      </c>
      <c r="K4701" s="29">
        <v>4.63</v>
      </c>
      <c r="L4701">
        <v>16</v>
      </c>
      <c r="M4701">
        <v>12</v>
      </c>
      <c r="N4701">
        <v>1</v>
      </c>
      <c r="O4701">
        <v>0</v>
      </c>
      <c r="P4701">
        <v>2</v>
      </c>
      <c r="Q4701">
        <v>81.2</v>
      </c>
      <c r="R4701">
        <v>86</v>
      </c>
      <c r="S4701">
        <v>43</v>
      </c>
      <c r="T4701">
        <v>42</v>
      </c>
      <c r="U4701">
        <v>27</v>
      </c>
      <c r="V4701">
        <v>91</v>
      </c>
      <c r="W4701">
        <v>9</v>
      </c>
      <c r="X4701" s="2">
        <v>0.27200000000000002</v>
      </c>
    </row>
    <row r="4702" spans="1:24" x14ac:dyDescent="0.25">
      <c r="A4702">
        <f t="shared" si="219"/>
        <v>1</v>
      </c>
      <c r="B4702" t="str">
        <f t="shared" si="220"/>
        <v/>
      </c>
      <c r="C4702" t="str">
        <f t="shared" si="221"/>
        <v/>
      </c>
      <c r="D4702">
        <v>2026</v>
      </c>
      <c r="E4702" t="s">
        <v>4942</v>
      </c>
      <c r="F4702" t="s">
        <v>4943</v>
      </c>
      <c r="G4702" t="s">
        <v>32</v>
      </c>
      <c r="H4702" t="s">
        <v>64</v>
      </c>
      <c r="I4702">
        <v>1</v>
      </c>
      <c r="J4702">
        <v>1</v>
      </c>
      <c r="K4702" s="29">
        <v>2.57</v>
      </c>
      <c r="L4702">
        <v>6</v>
      </c>
      <c r="M4702">
        <v>0</v>
      </c>
      <c r="N4702">
        <v>0</v>
      </c>
      <c r="O4702">
        <v>0</v>
      </c>
      <c r="P4702">
        <v>1</v>
      </c>
      <c r="Q4702">
        <v>7</v>
      </c>
      <c r="R4702">
        <v>9</v>
      </c>
      <c r="S4702">
        <v>4</v>
      </c>
      <c r="T4702">
        <v>2</v>
      </c>
      <c r="U4702">
        <v>3</v>
      </c>
      <c r="V4702">
        <v>9</v>
      </c>
      <c r="W4702">
        <v>0</v>
      </c>
      <c r="X4702" s="2">
        <v>0.33300000000000002</v>
      </c>
    </row>
    <row r="4703" spans="1:24" x14ac:dyDescent="0.25">
      <c r="A4703" t="str">
        <f t="shared" si="219"/>
        <v/>
      </c>
      <c r="B4703" t="str">
        <f t="shared" si="220"/>
        <v/>
      </c>
      <c r="C4703">
        <f t="shared" si="221"/>
        <v>1</v>
      </c>
      <c r="D4703">
        <v>2026</v>
      </c>
      <c r="E4703" t="s">
        <v>5829</v>
      </c>
      <c r="F4703" t="s">
        <v>4943</v>
      </c>
      <c r="G4703" t="s">
        <v>37</v>
      </c>
      <c r="H4703" t="s">
        <v>64</v>
      </c>
      <c r="I4703">
        <v>2</v>
      </c>
      <c r="J4703">
        <v>2</v>
      </c>
      <c r="K4703" s="29">
        <v>2.61</v>
      </c>
      <c r="L4703">
        <v>24</v>
      </c>
      <c r="M4703">
        <v>0</v>
      </c>
      <c r="N4703">
        <v>0</v>
      </c>
      <c r="O4703">
        <v>0</v>
      </c>
      <c r="P4703">
        <v>1</v>
      </c>
      <c r="Q4703">
        <v>38</v>
      </c>
      <c r="R4703">
        <v>25</v>
      </c>
      <c r="S4703">
        <v>15</v>
      </c>
      <c r="T4703">
        <v>11</v>
      </c>
      <c r="U4703">
        <v>13</v>
      </c>
      <c r="V4703">
        <v>34</v>
      </c>
      <c r="W4703">
        <v>8</v>
      </c>
      <c r="X4703" s="2">
        <v>0.189</v>
      </c>
    </row>
    <row r="4704" spans="1:24" x14ac:dyDescent="0.25">
      <c r="A4704">
        <f t="shared" si="219"/>
        <v>1</v>
      </c>
      <c r="B4704" t="str">
        <f t="shared" si="220"/>
        <v/>
      </c>
      <c r="C4704" t="str">
        <f t="shared" si="221"/>
        <v/>
      </c>
      <c r="D4704">
        <v>2026</v>
      </c>
      <c r="E4704" t="s">
        <v>1520</v>
      </c>
      <c r="F4704" t="s">
        <v>4943</v>
      </c>
      <c r="G4704" t="s">
        <v>32</v>
      </c>
      <c r="H4704" t="s">
        <v>64</v>
      </c>
      <c r="I4704">
        <v>3</v>
      </c>
      <c r="J4704">
        <v>3</v>
      </c>
      <c r="K4704" s="29">
        <v>4.37</v>
      </c>
      <c r="L4704">
        <v>22</v>
      </c>
      <c r="M4704">
        <v>0</v>
      </c>
      <c r="N4704">
        <v>0</v>
      </c>
      <c r="O4704">
        <v>0</v>
      </c>
      <c r="P4704">
        <v>1</v>
      </c>
      <c r="Q4704">
        <v>35</v>
      </c>
      <c r="R4704">
        <v>24</v>
      </c>
      <c r="S4704">
        <v>21</v>
      </c>
      <c r="T4704">
        <v>17</v>
      </c>
      <c r="U4704">
        <v>16</v>
      </c>
      <c r="V4704">
        <v>23</v>
      </c>
      <c r="W4704">
        <v>4</v>
      </c>
      <c r="X4704" s="2">
        <v>0.20200000000000001</v>
      </c>
    </row>
    <row r="4705" spans="1:24" x14ac:dyDescent="0.25">
      <c r="A4705">
        <f t="shared" si="219"/>
        <v>1</v>
      </c>
      <c r="B4705" t="str">
        <f t="shared" si="220"/>
        <v/>
      </c>
      <c r="C4705" t="str">
        <f t="shared" si="221"/>
        <v/>
      </c>
      <c r="D4705">
        <v>2026</v>
      </c>
      <c r="E4705" t="s">
        <v>10980</v>
      </c>
      <c r="F4705" t="s">
        <v>4943</v>
      </c>
      <c r="G4705" t="s">
        <v>29</v>
      </c>
      <c r="H4705" t="s">
        <v>64</v>
      </c>
      <c r="I4705">
        <v>1</v>
      </c>
      <c r="J4705">
        <v>2</v>
      </c>
      <c r="K4705" s="29">
        <v>4.5</v>
      </c>
      <c r="L4705">
        <v>22</v>
      </c>
      <c r="M4705">
        <v>0</v>
      </c>
      <c r="N4705">
        <v>0</v>
      </c>
      <c r="O4705">
        <v>0</v>
      </c>
      <c r="P4705">
        <v>0</v>
      </c>
      <c r="Q4705">
        <v>32</v>
      </c>
      <c r="R4705">
        <v>27</v>
      </c>
      <c r="S4705">
        <v>22</v>
      </c>
      <c r="T4705">
        <v>16</v>
      </c>
      <c r="U4705">
        <v>12</v>
      </c>
      <c r="V4705">
        <v>16</v>
      </c>
      <c r="W4705">
        <v>10</v>
      </c>
      <c r="X4705" s="2">
        <v>0.24099999999999999</v>
      </c>
    </row>
    <row r="4706" spans="1:24" x14ac:dyDescent="0.25">
      <c r="A4706">
        <f t="shared" si="219"/>
        <v>1</v>
      </c>
      <c r="B4706" t="str">
        <f t="shared" si="220"/>
        <v/>
      </c>
      <c r="C4706" t="str">
        <f t="shared" si="221"/>
        <v/>
      </c>
      <c r="D4706">
        <v>2026</v>
      </c>
      <c r="E4706" t="s">
        <v>10981</v>
      </c>
      <c r="F4706" t="s">
        <v>4943</v>
      </c>
      <c r="G4706" t="s">
        <v>29</v>
      </c>
      <c r="H4706" t="s">
        <v>64</v>
      </c>
      <c r="I4706">
        <v>1</v>
      </c>
      <c r="J4706">
        <v>1</v>
      </c>
      <c r="K4706" s="29">
        <v>4.55</v>
      </c>
      <c r="L4706">
        <v>20</v>
      </c>
      <c r="M4706">
        <v>0</v>
      </c>
      <c r="N4706">
        <v>0</v>
      </c>
      <c r="O4706">
        <v>0</v>
      </c>
      <c r="P4706">
        <v>0</v>
      </c>
      <c r="Q4706">
        <v>27.2</v>
      </c>
      <c r="R4706">
        <v>31</v>
      </c>
      <c r="S4706">
        <v>19</v>
      </c>
      <c r="T4706">
        <v>14</v>
      </c>
      <c r="U4706">
        <v>17</v>
      </c>
      <c r="V4706">
        <v>29</v>
      </c>
      <c r="W4706">
        <v>1</v>
      </c>
      <c r="X4706" s="2">
        <v>0.26300000000000001</v>
      </c>
    </row>
    <row r="4707" spans="1:24" x14ac:dyDescent="0.25">
      <c r="A4707">
        <f t="shared" si="219"/>
        <v>1</v>
      </c>
      <c r="B4707" t="str">
        <f t="shared" si="220"/>
        <v/>
      </c>
      <c r="C4707" t="str">
        <f t="shared" si="221"/>
        <v/>
      </c>
      <c r="D4707">
        <v>2026</v>
      </c>
      <c r="E4707" t="s">
        <v>10982</v>
      </c>
      <c r="F4707" t="s">
        <v>4943</v>
      </c>
      <c r="G4707" t="s">
        <v>29</v>
      </c>
      <c r="H4707" t="s">
        <v>64</v>
      </c>
      <c r="I4707">
        <v>1</v>
      </c>
      <c r="J4707">
        <v>0</v>
      </c>
      <c r="K4707" s="29">
        <v>4.91</v>
      </c>
      <c r="L4707">
        <v>15</v>
      </c>
      <c r="M4707">
        <v>2</v>
      </c>
      <c r="N4707">
        <v>0</v>
      </c>
      <c r="O4707">
        <v>0</v>
      </c>
      <c r="P4707">
        <v>1</v>
      </c>
      <c r="Q4707">
        <v>14.2</v>
      </c>
      <c r="R4707">
        <v>17</v>
      </c>
      <c r="S4707">
        <v>14</v>
      </c>
      <c r="T4707">
        <v>8</v>
      </c>
      <c r="U4707">
        <v>7</v>
      </c>
      <c r="V4707">
        <v>12</v>
      </c>
      <c r="W4707">
        <v>6</v>
      </c>
      <c r="X4707" s="2">
        <v>0.26600000000000001</v>
      </c>
    </row>
    <row r="4708" spans="1:24" x14ac:dyDescent="0.25">
      <c r="A4708">
        <f t="shared" si="219"/>
        <v>1</v>
      </c>
      <c r="B4708" t="str">
        <f t="shared" si="220"/>
        <v/>
      </c>
      <c r="C4708" t="str">
        <f t="shared" si="221"/>
        <v/>
      </c>
      <c r="D4708">
        <v>2026</v>
      </c>
      <c r="E4708" t="s">
        <v>10983</v>
      </c>
      <c r="F4708" t="s">
        <v>4943</v>
      </c>
      <c r="G4708" t="s">
        <v>29</v>
      </c>
      <c r="H4708" t="s">
        <v>64</v>
      </c>
      <c r="I4708">
        <v>1</v>
      </c>
      <c r="J4708">
        <v>1</v>
      </c>
      <c r="K4708" s="29">
        <v>5.19</v>
      </c>
      <c r="L4708">
        <v>14</v>
      </c>
      <c r="M4708">
        <v>0</v>
      </c>
      <c r="N4708">
        <v>0</v>
      </c>
      <c r="O4708">
        <v>0</v>
      </c>
      <c r="P4708">
        <v>4</v>
      </c>
      <c r="Q4708">
        <v>17.100000000000001</v>
      </c>
      <c r="R4708">
        <v>15</v>
      </c>
      <c r="S4708">
        <v>13</v>
      </c>
      <c r="T4708">
        <v>10</v>
      </c>
      <c r="U4708">
        <v>4</v>
      </c>
      <c r="V4708">
        <v>16</v>
      </c>
      <c r="W4708">
        <v>11</v>
      </c>
      <c r="X4708" s="2">
        <v>0.24199999999999999</v>
      </c>
    </row>
    <row r="4709" spans="1:24" x14ac:dyDescent="0.25">
      <c r="A4709" t="str">
        <f t="shared" si="219"/>
        <v/>
      </c>
      <c r="B4709" t="str">
        <f t="shared" si="220"/>
        <v/>
      </c>
      <c r="C4709" t="str">
        <f t="shared" si="221"/>
        <v/>
      </c>
      <c r="D4709">
        <v>2026</v>
      </c>
      <c r="E4709" t="s">
        <v>10984</v>
      </c>
      <c r="F4709" t="s">
        <v>4943</v>
      </c>
      <c r="G4709" t="s">
        <v>37</v>
      </c>
      <c r="H4709" t="s">
        <v>64</v>
      </c>
      <c r="I4709">
        <v>1</v>
      </c>
      <c r="J4709">
        <v>3</v>
      </c>
      <c r="K4709" s="29">
        <v>5.97</v>
      </c>
      <c r="L4709">
        <v>20</v>
      </c>
      <c r="M4709">
        <v>2</v>
      </c>
      <c r="N4709">
        <v>0</v>
      </c>
      <c r="O4709">
        <v>0</v>
      </c>
      <c r="P4709">
        <v>0</v>
      </c>
      <c r="Q4709">
        <v>28.2</v>
      </c>
      <c r="R4709">
        <v>36</v>
      </c>
      <c r="S4709">
        <v>29</v>
      </c>
      <c r="T4709">
        <v>19</v>
      </c>
      <c r="U4709">
        <v>22</v>
      </c>
      <c r="V4709">
        <v>27</v>
      </c>
      <c r="W4709">
        <v>4</v>
      </c>
      <c r="X4709" s="2">
        <v>0.30499999999999999</v>
      </c>
    </row>
    <row r="4710" spans="1:24" x14ac:dyDescent="0.25">
      <c r="A4710" t="str">
        <f t="shared" ref="A4710:A4773" si="222">IF(OR(G4710="SR", G4710="GR"), 1, "")</f>
        <v/>
      </c>
      <c r="B4710" t="str">
        <f t="shared" si="220"/>
        <v/>
      </c>
      <c r="C4710">
        <f t="shared" si="221"/>
        <v>1</v>
      </c>
      <c r="D4710">
        <v>2026</v>
      </c>
      <c r="E4710" t="s">
        <v>7151</v>
      </c>
      <c r="F4710" t="s">
        <v>4943</v>
      </c>
      <c r="G4710" t="s">
        <v>37</v>
      </c>
      <c r="H4710" t="s">
        <v>64</v>
      </c>
      <c r="I4710">
        <v>4</v>
      </c>
      <c r="J4710">
        <v>1</v>
      </c>
      <c r="K4710" s="29">
        <v>7.03</v>
      </c>
      <c r="L4710">
        <v>13</v>
      </c>
      <c r="M4710">
        <v>13</v>
      </c>
      <c r="N4710">
        <v>0</v>
      </c>
      <c r="O4710">
        <v>0</v>
      </c>
      <c r="P4710">
        <v>0</v>
      </c>
      <c r="Q4710">
        <v>48.2</v>
      </c>
      <c r="R4710">
        <v>52</v>
      </c>
      <c r="S4710">
        <v>41</v>
      </c>
      <c r="T4710">
        <v>38</v>
      </c>
      <c r="U4710">
        <v>24</v>
      </c>
      <c r="V4710">
        <v>41</v>
      </c>
      <c r="W4710">
        <v>14</v>
      </c>
      <c r="X4710" s="2">
        <v>0.27700000000000002</v>
      </c>
    </row>
    <row r="4711" spans="1:24" x14ac:dyDescent="0.25">
      <c r="A4711">
        <f t="shared" si="222"/>
        <v>1</v>
      </c>
      <c r="B4711" t="str">
        <f t="shared" si="220"/>
        <v/>
      </c>
      <c r="C4711" t="str">
        <f t="shared" si="221"/>
        <v/>
      </c>
      <c r="D4711">
        <v>2026</v>
      </c>
      <c r="E4711" t="s">
        <v>10985</v>
      </c>
      <c r="F4711" t="s">
        <v>4943</v>
      </c>
      <c r="G4711" t="s">
        <v>29</v>
      </c>
      <c r="H4711" t="s">
        <v>64</v>
      </c>
      <c r="I4711">
        <v>1</v>
      </c>
      <c r="J4711">
        <v>1</v>
      </c>
      <c r="K4711" s="29">
        <v>7.2</v>
      </c>
      <c r="L4711">
        <v>12</v>
      </c>
      <c r="M4711">
        <v>0</v>
      </c>
      <c r="N4711">
        <v>0</v>
      </c>
      <c r="O4711">
        <v>0</v>
      </c>
      <c r="P4711">
        <v>0</v>
      </c>
      <c r="Q4711">
        <v>15</v>
      </c>
      <c r="R4711">
        <v>17</v>
      </c>
      <c r="S4711">
        <v>12</v>
      </c>
      <c r="T4711">
        <v>12</v>
      </c>
      <c r="U4711">
        <v>3</v>
      </c>
      <c r="V4711">
        <v>14</v>
      </c>
      <c r="W4711">
        <v>2</v>
      </c>
      <c r="X4711" s="2">
        <v>0.28799999999999998</v>
      </c>
    </row>
    <row r="4712" spans="1:24" x14ac:dyDescent="0.25">
      <c r="A4712" t="str">
        <f t="shared" si="222"/>
        <v/>
      </c>
      <c r="B4712" t="str">
        <f t="shared" si="220"/>
        <v/>
      </c>
      <c r="C4712">
        <f t="shared" si="221"/>
        <v>1</v>
      </c>
      <c r="D4712">
        <v>2026</v>
      </c>
      <c r="E4712" t="s">
        <v>7144</v>
      </c>
      <c r="F4712" t="s">
        <v>4943</v>
      </c>
      <c r="G4712" t="s">
        <v>37</v>
      </c>
      <c r="H4712" t="s">
        <v>64</v>
      </c>
      <c r="I4712">
        <v>1</v>
      </c>
      <c r="J4712">
        <v>1</v>
      </c>
      <c r="K4712" s="29">
        <v>7.56</v>
      </c>
      <c r="L4712">
        <v>8</v>
      </c>
      <c r="M4712">
        <v>0</v>
      </c>
      <c r="N4712">
        <v>0</v>
      </c>
      <c r="O4712">
        <v>0</v>
      </c>
      <c r="P4712">
        <v>0</v>
      </c>
      <c r="Q4712">
        <v>8.1</v>
      </c>
      <c r="R4712">
        <v>8</v>
      </c>
      <c r="S4712">
        <v>7</v>
      </c>
      <c r="T4712">
        <v>7</v>
      </c>
      <c r="U4712">
        <v>5</v>
      </c>
      <c r="V4712">
        <v>9</v>
      </c>
      <c r="W4712">
        <v>5</v>
      </c>
      <c r="X4712" s="2">
        <v>0.25800000000000001</v>
      </c>
    </row>
    <row r="4713" spans="1:24" x14ac:dyDescent="0.25">
      <c r="A4713" t="str">
        <f t="shared" si="222"/>
        <v/>
      </c>
      <c r="B4713" t="str">
        <f t="shared" si="220"/>
        <v/>
      </c>
      <c r="C4713" t="str">
        <f t="shared" si="221"/>
        <v/>
      </c>
      <c r="D4713">
        <v>2026</v>
      </c>
      <c r="E4713" t="s">
        <v>10986</v>
      </c>
      <c r="F4713" t="s">
        <v>4943</v>
      </c>
      <c r="G4713" t="s">
        <v>24</v>
      </c>
      <c r="H4713" t="s">
        <v>64</v>
      </c>
      <c r="I4713">
        <v>0</v>
      </c>
      <c r="J4713">
        <v>4</v>
      </c>
      <c r="K4713" s="29">
        <v>9.3699999999999992</v>
      </c>
      <c r="L4713">
        <v>9</v>
      </c>
      <c r="M4713">
        <v>6</v>
      </c>
      <c r="N4713">
        <v>0</v>
      </c>
      <c r="O4713">
        <v>0</v>
      </c>
      <c r="P4713">
        <v>0</v>
      </c>
      <c r="Q4713">
        <v>16.100000000000001</v>
      </c>
      <c r="R4713">
        <v>24</v>
      </c>
      <c r="S4713">
        <v>18</v>
      </c>
      <c r="T4713">
        <v>17</v>
      </c>
      <c r="U4713">
        <v>5</v>
      </c>
      <c r="V4713">
        <v>11</v>
      </c>
      <c r="W4713">
        <v>1</v>
      </c>
      <c r="X4713" s="2">
        <v>0.34799999999999998</v>
      </c>
    </row>
    <row r="4714" spans="1:24" x14ac:dyDescent="0.25">
      <c r="A4714">
        <f t="shared" si="222"/>
        <v>1</v>
      </c>
      <c r="B4714" t="str">
        <f t="shared" si="220"/>
        <v/>
      </c>
      <c r="C4714" t="str">
        <f t="shared" si="221"/>
        <v/>
      </c>
      <c r="D4714">
        <v>2026</v>
      </c>
      <c r="E4714" t="s">
        <v>10987</v>
      </c>
      <c r="F4714" t="s">
        <v>4943</v>
      </c>
      <c r="G4714" t="s">
        <v>32</v>
      </c>
      <c r="H4714" t="s">
        <v>64</v>
      </c>
      <c r="I4714">
        <v>0</v>
      </c>
      <c r="J4714">
        <v>1</v>
      </c>
      <c r="K4714" s="29">
        <v>13.5</v>
      </c>
      <c r="L4714">
        <v>1</v>
      </c>
      <c r="M4714">
        <v>1</v>
      </c>
      <c r="N4714">
        <v>0</v>
      </c>
      <c r="O4714">
        <v>0</v>
      </c>
      <c r="P4714">
        <v>0</v>
      </c>
      <c r="Q4714">
        <v>2.2000000000000002</v>
      </c>
      <c r="R4714">
        <v>3</v>
      </c>
      <c r="S4714">
        <v>4</v>
      </c>
      <c r="T4714">
        <v>4</v>
      </c>
      <c r="U4714">
        <v>3</v>
      </c>
      <c r="V4714">
        <v>3</v>
      </c>
      <c r="W4714">
        <v>0</v>
      </c>
      <c r="X4714" s="2">
        <v>0.3</v>
      </c>
    </row>
    <row r="4715" spans="1:24" x14ac:dyDescent="0.25">
      <c r="A4715">
        <f t="shared" si="222"/>
        <v>1</v>
      </c>
      <c r="B4715" t="str">
        <f t="shared" si="220"/>
        <v/>
      </c>
      <c r="C4715" t="str">
        <f t="shared" si="221"/>
        <v/>
      </c>
      <c r="D4715">
        <v>2026</v>
      </c>
      <c r="E4715" t="s">
        <v>10988</v>
      </c>
      <c r="F4715" t="s">
        <v>4943</v>
      </c>
      <c r="G4715" t="s">
        <v>29</v>
      </c>
      <c r="H4715" t="s">
        <v>64</v>
      </c>
      <c r="I4715">
        <v>0</v>
      </c>
      <c r="J4715">
        <v>0</v>
      </c>
      <c r="K4715" s="29">
        <v>15.63</v>
      </c>
      <c r="L4715">
        <v>7</v>
      </c>
      <c r="M4715">
        <v>0</v>
      </c>
      <c r="N4715">
        <v>0</v>
      </c>
      <c r="O4715">
        <v>0</v>
      </c>
      <c r="P4715">
        <v>0</v>
      </c>
      <c r="Q4715">
        <v>6.1</v>
      </c>
      <c r="R4715">
        <v>6</v>
      </c>
      <c r="S4715">
        <v>11</v>
      </c>
      <c r="T4715">
        <v>11</v>
      </c>
      <c r="U4715">
        <v>8</v>
      </c>
      <c r="V4715">
        <v>9</v>
      </c>
      <c r="W4715">
        <v>5</v>
      </c>
      <c r="X4715" s="2">
        <v>0.25</v>
      </c>
    </row>
    <row r="4716" spans="1:24" x14ac:dyDescent="0.25">
      <c r="A4716" t="str">
        <f t="shared" si="222"/>
        <v/>
      </c>
      <c r="B4716" t="str">
        <f t="shared" si="220"/>
        <v/>
      </c>
      <c r="C4716" t="str">
        <f t="shared" si="221"/>
        <v/>
      </c>
      <c r="D4716">
        <v>2026</v>
      </c>
      <c r="E4716" t="s">
        <v>10989</v>
      </c>
      <c r="F4716" t="s">
        <v>4943</v>
      </c>
      <c r="G4716" t="s">
        <v>47</v>
      </c>
      <c r="H4716" t="s">
        <v>64</v>
      </c>
      <c r="I4716">
        <v>0</v>
      </c>
      <c r="J4716">
        <v>0</v>
      </c>
      <c r="K4716" s="29">
        <v>20.25</v>
      </c>
      <c r="L4716">
        <v>4</v>
      </c>
      <c r="M4716">
        <v>0</v>
      </c>
      <c r="N4716">
        <v>0</v>
      </c>
      <c r="O4716">
        <v>0</v>
      </c>
      <c r="P4716">
        <v>0</v>
      </c>
      <c r="Q4716">
        <v>1.1000000000000001</v>
      </c>
      <c r="R4716">
        <v>3</v>
      </c>
      <c r="S4716">
        <v>3</v>
      </c>
      <c r="T4716">
        <v>3</v>
      </c>
      <c r="U4716">
        <v>1</v>
      </c>
      <c r="V4716">
        <v>0</v>
      </c>
      <c r="W4716">
        <v>0</v>
      </c>
      <c r="X4716" s="2">
        <v>0.5</v>
      </c>
    </row>
    <row r="4717" spans="1:24" x14ac:dyDescent="0.25">
      <c r="A4717" t="str">
        <f t="shared" si="222"/>
        <v/>
      </c>
      <c r="B4717" t="str">
        <f t="shared" si="220"/>
        <v/>
      </c>
      <c r="C4717" t="str">
        <f t="shared" si="221"/>
        <v/>
      </c>
      <c r="D4717">
        <v>2026</v>
      </c>
      <c r="E4717" t="s">
        <v>10990</v>
      </c>
      <c r="F4717" t="s">
        <v>4943</v>
      </c>
      <c r="G4717" t="s">
        <v>47</v>
      </c>
      <c r="H4717" t="s">
        <v>64</v>
      </c>
      <c r="I4717">
        <v>0</v>
      </c>
      <c r="J4717">
        <v>0</v>
      </c>
      <c r="K4717" s="29">
        <v>27</v>
      </c>
      <c r="L4717">
        <v>4</v>
      </c>
      <c r="M4717">
        <v>3</v>
      </c>
      <c r="N4717">
        <v>0</v>
      </c>
      <c r="O4717">
        <v>0</v>
      </c>
      <c r="P4717">
        <v>0</v>
      </c>
      <c r="Q4717">
        <v>4.0999999999999996</v>
      </c>
      <c r="R4717">
        <v>9</v>
      </c>
      <c r="S4717">
        <v>14</v>
      </c>
      <c r="T4717">
        <v>13</v>
      </c>
      <c r="U4717">
        <v>8</v>
      </c>
      <c r="V4717">
        <v>5</v>
      </c>
      <c r="W4717">
        <v>3</v>
      </c>
      <c r="X4717" s="2">
        <v>0.42899999999999999</v>
      </c>
    </row>
    <row r="4718" spans="1:24" x14ac:dyDescent="0.25">
      <c r="A4718">
        <f t="shared" si="222"/>
        <v>1</v>
      </c>
      <c r="B4718" t="str">
        <f t="shared" si="220"/>
        <v/>
      </c>
      <c r="C4718" t="str">
        <f t="shared" si="221"/>
        <v/>
      </c>
      <c r="D4718">
        <v>2026</v>
      </c>
      <c r="E4718" t="s">
        <v>10991</v>
      </c>
      <c r="F4718" t="s">
        <v>4958</v>
      </c>
      <c r="G4718" t="s">
        <v>29</v>
      </c>
      <c r="H4718" t="s">
        <v>64</v>
      </c>
      <c r="I4718">
        <v>5</v>
      </c>
      <c r="J4718">
        <v>3</v>
      </c>
      <c r="K4718" s="29">
        <v>5.0599999999999996</v>
      </c>
      <c r="L4718">
        <v>17</v>
      </c>
      <c r="M4718">
        <v>16</v>
      </c>
      <c r="N4718">
        <v>0</v>
      </c>
      <c r="O4718">
        <v>0</v>
      </c>
      <c r="P4718">
        <v>0</v>
      </c>
      <c r="Q4718">
        <v>85.1</v>
      </c>
      <c r="R4718">
        <v>90</v>
      </c>
      <c r="S4718">
        <v>52</v>
      </c>
      <c r="T4718">
        <v>48</v>
      </c>
      <c r="U4718">
        <v>37</v>
      </c>
      <c r="V4718">
        <v>78</v>
      </c>
      <c r="W4718">
        <v>5</v>
      </c>
      <c r="X4718" s="2">
        <v>0.26800000000000002</v>
      </c>
    </row>
    <row r="4719" spans="1:24" x14ac:dyDescent="0.25">
      <c r="A4719">
        <f t="shared" si="222"/>
        <v>1</v>
      </c>
      <c r="B4719" t="str">
        <f t="shared" si="220"/>
        <v/>
      </c>
      <c r="C4719" t="str">
        <f t="shared" si="221"/>
        <v/>
      </c>
      <c r="D4719">
        <v>2026</v>
      </c>
      <c r="E4719" t="s">
        <v>10992</v>
      </c>
      <c r="F4719" t="s">
        <v>4958</v>
      </c>
      <c r="G4719" t="s">
        <v>29</v>
      </c>
      <c r="H4719" t="s">
        <v>64</v>
      </c>
      <c r="I4719">
        <v>5</v>
      </c>
      <c r="J4719">
        <v>5</v>
      </c>
      <c r="K4719" s="29">
        <v>5.65</v>
      </c>
      <c r="L4719">
        <v>18</v>
      </c>
      <c r="M4719">
        <v>16</v>
      </c>
      <c r="N4719">
        <v>1</v>
      </c>
      <c r="O4719">
        <v>0</v>
      </c>
      <c r="P4719">
        <v>1</v>
      </c>
      <c r="Q4719">
        <v>79.2</v>
      </c>
      <c r="R4719">
        <v>86</v>
      </c>
      <c r="S4719">
        <v>58</v>
      </c>
      <c r="T4719">
        <v>50</v>
      </c>
      <c r="U4719">
        <v>30</v>
      </c>
      <c r="V4719">
        <v>91</v>
      </c>
      <c r="W4719">
        <v>15</v>
      </c>
      <c r="X4719" s="2">
        <v>0.27500000000000002</v>
      </c>
    </row>
    <row r="4720" spans="1:24" x14ac:dyDescent="0.25">
      <c r="A4720" t="str">
        <f t="shared" si="222"/>
        <v/>
      </c>
      <c r="B4720" t="str">
        <f t="shared" si="220"/>
        <v/>
      </c>
      <c r="C4720" t="str">
        <f t="shared" si="221"/>
        <v/>
      </c>
      <c r="D4720">
        <v>2026</v>
      </c>
      <c r="E4720" t="s">
        <v>10993</v>
      </c>
      <c r="F4720" t="s">
        <v>4958</v>
      </c>
      <c r="G4720" t="s">
        <v>37</v>
      </c>
      <c r="H4720" t="s">
        <v>64</v>
      </c>
      <c r="I4720">
        <v>4</v>
      </c>
      <c r="J4720">
        <v>0</v>
      </c>
      <c r="K4720" s="29">
        <v>2.94</v>
      </c>
      <c r="L4720">
        <v>18</v>
      </c>
      <c r="M4720">
        <v>7</v>
      </c>
      <c r="N4720">
        <v>0</v>
      </c>
      <c r="O4720">
        <v>0</v>
      </c>
      <c r="P4720">
        <v>0</v>
      </c>
      <c r="Q4720">
        <v>49</v>
      </c>
      <c r="R4720">
        <v>40</v>
      </c>
      <c r="S4720">
        <v>18</v>
      </c>
      <c r="T4720">
        <v>16</v>
      </c>
      <c r="U4720">
        <v>21</v>
      </c>
      <c r="V4720">
        <v>28</v>
      </c>
      <c r="W4720">
        <v>9</v>
      </c>
      <c r="X4720" s="2">
        <v>0.22600000000000001</v>
      </c>
    </row>
    <row r="4721" spans="1:24" x14ac:dyDescent="0.25">
      <c r="A4721">
        <f t="shared" si="222"/>
        <v>1</v>
      </c>
      <c r="B4721" t="str">
        <f t="shared" si="220"/>
        <v/>
      </c>
      <c r="C4721" t="str">
        <f t="shared" si="221"/>
        <v/>
      </c>
      <c r="D4721">
        <v>2026</v>
      </c>
      <c r="E4721" t="s">
        <v>10994</v>
      </c>
      <c r="F4721" t="s">
        <v>4958</v>
      </c>
      <c r="G4721" t="s">
        <v>29</v>
      </c>
      <c r="H4721" t="s">
        <v>64</v>
      </c>
      <c r="I4721">
        <v>7</v>
      </c>
      <c r="J4721">
        <v>2</v>
      </c>
      <c r="K4721" s="29">
        <v>3.62</v>
      </c>
      <c r="L4721">
        <v>26</v>
      </c>
      <c r="M4721">
        <v>1</v>
      </c>
      <c r="N4721">
        <v>0</v>
      </c>
      <c r="O4721">
        <v>0</v>
      </c>
      <c r="P4721">
        <v>0</v>
      </c>
      <c r="Q4721">
        <v>59.2</v>
      </c>
      <c r="R4721">
        <v>61</v>
      </c>
      <c r="S4721">
        <v>27</v>
      </c>
      <c r="T4721">
        <v>24</v>
      </c>
      <c r="U4721">
        <v>22</v>
      </c>
      <c r="V4721">
        <v>72</v>
      </c>
      <c r="W4721">
        <v>3</v>
      </c>
      <c r="X4721" s="2">
        <v>0.26600000000000001</v>
      </c>
    </row>
    <row r="4722" spans="1:24" x14ac:dyDescent="0.25">
      <c r="A4722" t="str">
        <f t="shared" si="222"/>
        <v/>
      </c>
      <c r="B4722" t="str">
        <f t="shared" si="220"/>
        <v/>
      </c>
      <c r="C4722" t="str">
        <f t="shared" si="221"/>
        <v/>
      </c>
      <c r="D4722">
        <v>2026</v>
      </c>
      <c r="E4722" t="s">
        <v>10995</v>
      </c>
      <c r="F4722" t="s">
        <v>4958</v>
      </c>
      <c r="G4722" t="s">
        <v>37</v>
      </c>
      <c r="H4722" t="s">
        <v>64</v>
      </c>
      <c r="I4722">
        <v>4</v>
      </c>
      <c r="J4722">
        <v>3</v>
      </c>
      <c r="K4722" s="29">
        <v>4.63</v>
      </c>
      <c r="L4722">
        <v>27</v>
      </c>
      <c r="M4722">
        <v>4</v>
      </c>
      <c r="N4722">
        <v>0</v>
      </c>
      <c r="O4722">
        <v>0</v>
      </c>
      <c r="P4722">
        <v>6</v>
      </c>
      <c r="Q4722">
        <v>46.2</v>
      </c>
      <c r="R4722">
        <v>34</v>
      </c>
      <c r="S4722">
        <v>30</v>
      </c>
      <c r="T4722">
        <v>24</v>
      </c>
      <c r="U4722">
        <v>29</v>
      </c>
      <c r="V4722">
        <v>55</v>
      </c>
      <c r="W4722">
        <v>3</v>
      </c>
      <c r="X4722" s="2">
        <v>0.20399999999999999</v>
      </c>
    </row>
    <row r="4723" spans="1:24" x14ac:dyDescent="0.25">
      <c r="A4723" t="str">
        <f t="shared" si="222"/>
        <v/>
      </c>
      <c r="B4723" t="str">
        <f t="shared" si="220"/>
        <v/>
      </c>
      <c r="C4723" t="str">
        <f t="shared" si="221"/>
        <v/>
      </c>
      <c r="D4723">
        <v>2026</v>
      </c>
      <c r="E4723" t="s">
        <v>10996</v>
      </c>
      <c r="F4723" t="s">
        <v>4958</v>
      </c>
      <c r="G4723" t="s">
        <v>37</v>
      </c>
      <c r="H4723" t="s">
        <v>64</v>
      </c>
      <c r="I4723">
        <v>0</v>
      </c>
      <c r="J4723">
        <v>0</v>
      </c>
      <c r="K4723" s="29">
        <v>5.0599999999999996</v>
      </c>
      <c r="L4723">
        <v>5</v>
      </c>
      <c r="M4723">
        <v>0</v>
      </c>
      <c r="N4723">
        <v>0</v>
      </c>
      <c r="O4723">
        <v>0</v>
      </c>
      <c r="P4723">
        <v>0</v>
      </c>
      <c r="Q4723">
        <v>5.0999999999999996</v>
      </c>
      <c r="R4723">
        <v>5</v>
      </c>
      <c r="S4723">
        <v>5</v>
      </c>
      <c r="T4723">
        <v>3</v>
      </c>
      <c r="U4723">
        <v>5</v>
      </c>
      <c r="V4723">
        <v>4</v>
      </c>
      <c r="W4723">
        <v>1</v>
      </c>
      <c r="X4723" s="2">
        <v>0.23799999999999999</v>
      </c>
    </row>
    <row r="4724" spans="1:24" x14ac:dyDescent="0.25">
      <c r="A4724" t="str">
        <f t="shared" si="222"/>
        <v/>
      </c>
      <c r="B4724" t="str">
        <f t="shared" si="220"/>
        <v/>
      </c>
      <c r="C4724" t="str">
        <f t="shared" si="221"/>
        <v/>
      </c>
      <c r="D4724">
        <v>2026</v>
      </c>
      <c r="E4724" t="s">
        <v>10997</v>
      </c>
      <c r="F4724" t="s">
        <v>4958</v>
      </c>
      <c r="G4724" t="s">
        <v>47</v>
      </c>
      <c r="H4724" t="s">
        <v>64</v>
      </c>
      <c r="I4724">
        <v>4</v>
      </c>
      <c r="J4724">
        <v>2</v>
      </c>
      <c r="K4724" s="29">
        <v>5.66</v>
      </c>
      <c r="L4724">
        <v>18</v>
      </c>
      <c r="M4724">
        <v>5</v>
      </c>
      <c r="N4724">
        <v>0</v>
      </c>
      <c r="O4724">
        <v>0</v>
      </c>
      <c r="P4724">
        <v>0</v>
      </c>
      <c r="Q4724">
        <v>35</v>
      </c>
      <c r="R4724">
        <v>45</v>
      </c>
      <c r="S4724">
        <v>25</v>
      </c>
      <c r="T4724">
        <v>22</v>
      </c>
      <c r="U4724">
        <v>13</v>
      </c>
      <c r="V4724">
        <v>24</v>
      </c>
      <c r="W4724">
        <v>2</v>
      </c>
      <c r="X4724" s="2">
        <v>0.30599999999999999</v>
      </c>
    </row>
    <row r="4725" spans="1:24" x14ac:dyDescent="0.25">
      <c r="A4725">
        <f t="shared" si="222"/>
        <v>1</v>
      </c>
      <c r="B4725" t="str">
        <f t="shared" si="220"/>
        <v/>
      </c>
      <c r="C4725" t="str">
        <f t="shared" si="221"/>
        <v/>
      </c>
      <c r="D4725">
        <v>2026</v>
      </c>
      <c r="E4725" t="s">
        <v>10998</v>
      </c>
      <c r="F4725" t="s">
        <v>4958</v>
      </c>
      <c r="G4725" t="s">
        <v>29</v>
      </c>
      <c r="H4725" t="s">
        <v>64</v>
      </c>
      <c r="I4725">
        <v>1</v>
      </c>
      <c r="J4725">
        <v>2</v>
      </c>
      <c r="K4725" s="29">
        <v>5.96</v>
      </c>
      <c r="L4725">
        <v>14</v>
      </c>
      <c r="M4725">
        <v>4</v>
      </c>
      <c r="N4725">
        <v>0</v>
      </c>
      <c r="O4725">
        <v>0</v>
      </c>
      <c r="P4725">
        <v>0</v>
      </c>
      <c r="Q4725">
        <v>22.2</v>
      </c>
      <c r="R4725">
        <v>32</v>
      </c>
      <c r="S4725">
        <v>18</v>
      </c>
      <c r="T4725">
        <v>15</v>
      </c>
      <c r="U4725">
        <v>18</v>
      </c>
      <c r="V4725">
        <v>23</v>
      </c>
      <c r="W4725">
        <v>3</v>
      </c>
      <c r="X4725" s="2">
        <v>0.33</v>
      </c>
    </row>
    <row r="4726" spans="1:24" x14ac:dyDescent="0.25">
      <c r="A4726">
        <f t="shared" si="222"/>
        <v>1</v>
      </c>
      <c r="B4726" t="str">
        <f t="shared" si="220"/>
        <v/>
      </c>
      <c r="C4726" t="str">
        <f t="shared" si="221"/>
        <v/>
      </c>
      <c r="D4726">
        <v>2026</v>
      </c>
      <c r="E4726" t="s">
        <v>4960</v>
      </c>
      <c r="F4726" t="s">
        <v>4958</v>
      </c>
      <c r="G4726" t="s">
        <v>29</v>
      </c>
      <c r="H4726" t="s">
        <v>64</v>
      </c>
      <c r="I4726">
        <v>3</v>
      </c>
      <c r="J4726">
        <v>2</v>
      </c>
      <c r="K4726" s="29">
        <v>6</v>
      </c>
      <c r="L4726">
        <v>11</v>
      </c>
      <c r="M4726">
        <v>3</v>
      </c>
      <c r="N4726">
        <v>0</v>
      </c>
      <c r="O4726">
        <v>0</v>
      </c>
      <c r="P4726">
        <v>0</v>
      </c>
      <c r="Q4726">
        <v>21</v>
      </c>
      <c r="R4726">
        <v>18</v>
      </c>
      <c r="S4726">
        <v>15</v>
      </c>
      <c r="T4726">
        <v>14</v>
      </c>
      <c r="U4726">
        <v>10</v>
      </c>
      <c r="V4726">
        <v>24</v>
      </c>
      <c r="W4726">
        <v>4</v>
      </c>
      <c r="X4726" s="2">
        <v>0.222</v>
      </c>
    </row>
    <row r="4727" spans="1:24" x14ac:dyDescent="0.25">
      <c r="A4727" t="str">
        <f t="shared" si="222"/>
        <v/>
      </c>
      <c r="B4727" t="str">
        <f t="shared" si="220"/>
        <v/>
      </c>
      <c r="C4727" t="str">
        <f t="shared" si="221"/>
        <v/>
      </c>
      <c r="D4727">
        <v>2026</v>
      </c>
      <c r="E4727" t="s">
        <v>10999</v>
      </c>
      <c r="F4727" t="s">
        <v>4958</v>
      </c>
      <c r="G4727" t="s">
        <v>37</v>
      </c>
      <c r="H4727" t="s">
        <v>64</v>
      </c>
      <c r="I4727">
        <v>2</v>
      </c>
      <c r="J4727">
        <v>4</v>
      </c>
      <c r="K4727" s="29">
        <v>6.15</v>
      </c>
      <c r="L4727">
        <v>29</v>
      </c>
      <c r="M4727">
        <v>2</v>
      </c>
      <c r="N4727">
        <v>0</v>
      </c>
      <c r="O4727">
        <v>0</v>
      </c>
      <c r="P4727">
        <v>4</v>
      </c>
      <c r="Q4727">
        <v>52.2</v>
      </c>
      <c r="R4727">
        <v>62</v>
      </c>
      <c r="S4727">
        <v>38</v>
      </c>
      <c r="T4727">
        <v>36</v>
      </c>
      <c r="U4727">
        <v>17</v>
      </c>
      <c r="V4727">
        <v>56</v>
      </c>
      <c r="W4727">
        <v>6</v>
      </c>
      <c r="X4727" s="2">
        <v>0.29499999999999998</v>
      </c>
    </row>
    <row r="4728" spans="1:24" x14ac:dyDescent="0.25">
      <c r="A4728" t="str">
        <f t="shared" si="222"/>
        <v/>
      </c>
      <c r="B4728" t="str">
        <f t="shared" si="220"/>
        <v/>
      </c>
      <c r="C4728" t="str">
        <f t="shared" si="221"/>
        <v/>
      </c>
      <c r="D4728">
        <v>2026</v>
      </c>
      <c r="E4728" t="s">
        <v>11000</v>
      </c>
      <c r="F4728" t="s">
        <v>4958</v>
      </c>
      <c r="G4728" t="s">
        <v>24</v>
      </c>
      <c r="H4728" t="s">
        <v>64</v>
      </c>
      <c r="I4728">
        <v>0</v>
      </c>
      <c r="J4728">
        <v>5</v>
      </c>
      <c r="K4728" s="29">
        <v>6.49</v>
      </c>
      <c r="L4728">
        <v>22</v>
      </c>
      <c r="M4728">
        <v>5</v>
      </c>
      <c r="N4728">
        <v>0</v>
      </c>
      <c r="O4728">
        <v>0</v>
      </c>
      <c r="P4728">
        <v>2</v>
      </c>
      <c r="Q4728">
        <v>52.2</v>
      </c>
      <c r="R4728">
        <v>56</v>
      </c>
      <c r="S4728">
        <v>42</v>
      </c>
      <c r="T4728">
        <v>38</v>
      </c>
      <c r="U4728">
        <v>21</v>
      </c>
      <c r="V4728">
        <v>51</v>
      </c>
      <c r="W4728">
        <v>4</v>
      </c>
      <c r="X4728" s="2">
        <v>0.27900000000000003</v>
      </c>
    </row>
    <row r="4729" spans="1:24" x14ac:dyDescent="0.25">
      <c r="A4729" t="str">
        <f t="shared" si="222"/>
        <v/>
      </c>
      <c r="B4729" t="str">
        <f t="shared" si="220"/>
        <v/>
      </c>
      <c r="C4729" t="str">
        <f t="shared" si="221"/>
        <v/>
      </c>
      <c r="D4729">
        <v>2026</v>
      </c>
      <c r="E4729" t="s">
        <v>4974</v>
      </c>
      <c r="F4729" t="s">
        <v>4958</v>
      </c>
      <c r="G4729" t="s">
        <v>47</v>
      </c>
      <c r="H4729" t="s">
        <v>64</v>
      </c>
      <c r="I4729">
        <v>0</v>
      </c>
      <c r="J4729">
        <v>0</v>
      </c>
      <c r="K4729" s="29">
        <v>6.75</v>
      </c>
      <c r="L4729">
        <v>15</v>
      </c>
      <c r="M4729">
        <v>1</v>
      </c>
      <c r="N4729">
        <v>0</v>
      </c>
      <c r="O4729">
        <v>0</v>
      </c>
      <c r="P4729">
        <v>0</v>
      </c>
      <c r="Q4729">
        <v>17.100000000000001</v>
      </c>
      <c r="R4729">
        <v>23</v>
      </c>
      <c r="S4729">
        <v>16</v>
      </c>
      <c r="T4729">
        <v>13</v>
      </c>
      <c r="U4729">
        <v>7</v>
      </c>
      <c r="V4729">
        <v>13</v>
      </c>
      <c r="W4729">
        <v>1</v>
      </c>
      <c r="X4729" s="2">
        <v>0.31900000000000001</v>
      </c>
    </row>
    <row r="4730" spans="1:24" x14ac:dyDescent="0.25">
      <c r="A4730" t="str">
        <f t="shared" si="222"/>
        <v/>
      </c>
      <c r="B4730" t="str">
        <f t="shared" si="220"/>
        <v/>
      </c>
      <c r="C4730" t="str">
        <f t="shared" si="221"/>
        <v/>
      </c>
      <c r="D4730">
        <v>2026</v>
      </c>
      <c r="E4730" t="s">
        <v>11001</v>
      </c>
      <c r="F4730" t="s">
        <v>4958</v>
      </c>
      <c r="G4730" t="s">
        <v>24</v>
      </c>
      <c r="H4730" t="s">
        <v>64</v>
      </c>
      <c r="I4730">
        <v>0</v>
      </c>
      <c r="J4730">
        <v>1</v>
      </c>
      <c r="K4730" s="29">
        <v>7.36</v>
      </c>
      <c r="L4730">
        <v>9</v>
      </c>
      <c r="M4730">
        <v>1</v>
      </c>
      <c r="N4730">
        <v>0</v>
      </c>
      <c r="O4730">
        <v>0</v>
      </c>
      <c r="P4730">
        <v>0</v>
      </c>
      <c r="Q4730">
        <v>7.1</v>
      </c>
      <c r="R4730">
        <v>5</v>
      </c>
      <c r="S4730">
        <v>6</v>
      </c>
      <c r="T4730">
        <v>6</v>
      </c>
      <c r="U4730">
        <v>9</v>
      </c>
      <c r="V4730">
        <v>8</v>
      </c>
      <c r="W4730">
        <v>4</v>
      </c>
      <c r="X4730" s="2">
        <v>0.20799999999999999</v>
      </c>
    </row>
    <row r="4731" spans="1:24" x14ac:dyDescent="0.25">
      <c r="A4731">
        <f t="shared" si="222"/>
        <v>1</v>
      </c>
      <c r="B4731" t="str">
        <f t="shared" si="220"/>
        <v/>
      </c>
      <c r="C4731" t="str">
        <f t="shared" si="221"/>
        <v/>
      </c>
      <c r="D4731">
        <v>2026</v>
      </c>
      <c r="E4731" t="s">
        <v>11002</v>
      </c>
      <c r="F4731" t="s">
        <v>4958</v>
      </c>
      <c r="G4731" t="s">
        <v>29</v>
      </c>
      <c r="H4731" t="s">
        <v>64</v>
      </c>
      <c r="I4731">
        <v>0</v>
      </c>
      <c r="J4731">
        <v>0</v>
      </c>
      <c r="K4731" s="29">
        <v>9.9499999999999993</v>
      </c>
      <c r="L4731">
        <v>8</v>
      </c>
      <c r="M4731">
        <v>0</v>
      </c>
      <c r="N4731">
        <v>0</v>
      </c>
      <c r="O4731">
        <v>0</v>
      </c>
      <c r="P4731">
        <v>0</v>
      </c>
      <c r="Q4731">
        <v>6.1</v>
      </c>
      <c r="R4731">
        <v>8</v>
      </c>
      <c r="S4731">
        <v>7</v>
      </c>
      <c r="T4731">
        <v>7</v>
      </c>
      <c r="U4731">
        <v>6</v>
      </c>
      <c r="V4731">
        <v>5</v>
      </c>
      <c r="W4731">
        <v>1</v>
      </c>
      <c r="X4731" s="2">
        <v>0.34799999999999998</v>
      </c>
    </row>
    <row r="4732" spans="1:24" x14ac:dyDescent="0.25">
      <c r="A4732" t="str">
        <f t="shared" si="222"/>
        <v/>
      </c>
      <c r="B4732" t="str">
        <f t="shared" si="220"/>
        <v/>
      </c>
      <c r="C4732" t="str">
        <f t="shared" si="221"/>
        <v/>
      </c>
      <c r="D4732">
        <v>2026</v>
      </c>
      <c r="E4732" t="s">
        <v>11003</v>
      </c>
      <c r="F4732" t="s">
        <v>4958</v>
      </c>
      <c r="G4732" t="s">
        <v>47</v>
      </c>
      <c r="H4732" t="s">
        <v>64</v>
      </c>
      <c r="I4732">
        <v>0</v>
      </c>
      <c r="J4732">
        <v>0</v>
      </c>
      <c r="K4732" s="29">
        <v>11.37</v>
      </c>
      <c r="L4732">
        <v>9</v>
      </c>
      <c r="M4732">
        <v>0</v>
      </c>
      <c r="N4732">
        <v>0</v>
      </c>
      <c r="O4732">
        <v>0</v>
      </c>
      <c r="P4732">
        <v>0</v>
      </c>
      <c r="Q4732">
        <v>6.1</v>
      </c>
      <c r="R4732">
        <v>11</v>
      </c>
      <c r="S4732">
        <v>9</v>
      </c>
      <c r="T4732">
        <v>8</v>
      </c>
      <c r="U4732">
        <v>3</v>
      </c>
      <c r="V4732">
        <v>10</v>
      </c>
      <c r="W4732">
        <v>3</v>
      </c>
      <c r="X4732" s="2">
        <v>0.379</v>
      </c>
    </row>
    <row r="4733" spans="1:24" x14ac:dyDescent="0.25">
      <c r="A4733" t="str">
        <f t="shared" si="222"/>
        <v/>
      </c>
      <c r="B4733" t="str">
        <f t="shared" si="220"/>
        <v/>
      </c>
      <c r="C4733" t="str">
        <f t="shared" si="221"/>
        <v/>
      </c>
      <c r="D4733">
        <v>2026</v>
      </c>
      <c r="E4733" t="s">
        <v>11004</v>
      </c>
      <c r="F4733" t="s">
        <v>4958</v>
      </c>
      <c r="G4733" t="s">
        <v>37</v>
      </c>
      <c r="H4733" t="s">
        <v>64</v>
      </c>
      <c r="I4733">
        <v>1</v>
      </c>
      <c r="J4733">
        <v>1</v>
      </c>
      <c r="K4733" s="29">
        <v>17.28</v>
      </c>
      <c r="L4733">
        <v>9</v>
      </c>
      <c r="M4733">
        <v>1</v>
      </c>
      <c r="N4733">
        <v>0</v>
      </c>
      <c r="O4733">
        <v>0</v>
      </c>
      <c r="P4733">
        <v>0</v>
      </c>
      <c r="Q4733">
        <v>8.1</v>
      </c>
      <c r="R4733">
        <v>15</v>
      </c>
      <c r="S4733">
        <v>16</v>
      </c>
      <c r="T4733">
        <v>16</v>
      </c>
      <c r="U4733">
        <v>9</v>
      </c>
      <c r="V4733">
        <v>15</v>
      </c>
      <c r="W4733">
        <v>4</v>
      </c>
      <c r="X4733" s="2">
        <v>0.38500000000000001</v>
      </c>
    </row>
    <row r="4734" spans="1:24" x14ac:dyDescent="0.25">
      <c r="A4734" t="str">
        <f t="shared" si="222"/>
        <v/>
      </c>
      <c r="B4734" t="str">
        <f t="shared" si="220"/>
        <v/>
      </c>
      <c r="C4734" t="str">
        <f t="shared" si="221"/>
        <v/>
      </c>
      <c r="D4734">
        <v>2026</v>
      </c>
      <c r="E4734" t="s">
        <v>11005</v>
      </c>
      <c r="F4734" t="s">
        <v>4958</v>
      </c>
      <c r="G4734" t="s">
        <v>37</v>
      </c>
      <c r="H4734" t="s">
        <v>64</v>
      </c>
      <c r="I4734">
        <v>0</v>
      </c>
      <c r="J4734">
        <v>0</v>
      </c>
      <c r="K4734" s="29">
        <v>19.29</v>
      </c>
      <c r="L4734">
        <v>5</v>
      </c>
      <c r="M4734">
        <v>0</v>
      </c>
      <c r="N4734">
        <v>0</v>
      </c>
      <c r="O4734">
        <v>0</v>
      </c>
      <c r="P4734">
        <v>0</v>
      </c>
      <c r="Q4734">
        <v>4.2</v>
      </c>
      <c r="R4734">
        <v>13</v>
      </c>
      <c r="S4734">
        <v>10</v>
      </c>
      <c r="T4734">
        <v>10</v>
      </c>
      <c r="U4734">
        <v>2</v>
      </c>
      <c r="V4734">
        <v>4</v>
      </c>
      <c r="W4734">
        <v>3</v>
      </c>
      <c r="X4734" s="2">
        <v>0.56499999999999995</v>
      </c>
    </row>
    <row r="4735" spans="1:24" x14ac:dyDescent="0.25">
      <c r="A4735" t="str">
        <f t="shared" si="222"/>
        <v/>
      </c>
      <c r="B4735" t="str">
        <f t="shared" si="220"/>
        <v/>
      </c>
      <c r="C4735" t="str">
        <f t="shared" si="221"/>
        <v/>
      </c>
      <c r="D4735">
        <v>2026</v>
      </c>
      <c r="E4735" t="s">
        <v>11006</v>
      </c>
      <c r="F4735" t="s">
        <v>4958</v>
      </c>
      <c r="G4735" t="s">
        <v>37</v>
      </c>
      <c r="H4735" t="s">
        <v>64</v>
      </c>
      <c r="I4735">
        <v>0</v>
      </c>
      <c r="J4735">
        <v>0</v>
      </c>
      <c r="K4735" s="29">
        <v>27</v>
      </c>
      <c r="L4735">
        <v>3</v>
      </c>
      <c r="M4735">
        <v>0</v>
      </c>
      <c r="N4735">
        <v>0</v>
      </c>
      <c r="O4735">
        <v>0</v>
      </c>
      <c r="P4735">
        <v>0</v>
      </c>
      <c r="Q4735">
        <v>2.2000000000000002</v>
      </c>
      <c r="R4735">
        <v>6</v>
      </c>
      <c r="S4735">
        <v>9</v>
      </c>
      <c r="T4735">
        <v>8</v>
      </c>
      <c r="U4735">
        <v>5</v>
      </c>
      <c r="V4735">
        <v>3</v>
      </c>
      <c r="W4735">
        <v>1</v>
      </c>
      <c r="X4735" s="2">
        <v>0.46200000000000002</v>
      </c>
    </row>
    <row r="4736" spans="1:24" x14ac:dyDescent="0.25">
      <c r="A4736">
        <f t="shared" si="222"/>
        <v>1</v>
      </c>
      <c r="B4736" t="str">
        <f t="shared" si="220"/>
        <v/>
      </c>
      <c r="C4736" t="str">
        <f t="shared" si="221"/>
        <v/>
      </c>
      <c r="D4736">
        <v>2026</v>
      </c>
      <c r="E4736" t="s">
        <v>11007</v>
      </c>
      <c r="F4736" t="s">
        <v>4958</v>
      </c>
      <c r="G4736" t="s">
        <v>29</v>
      </c>
      <c r="H4736" t="s">
        <v>64</v>
      </c>
      <c r="I4736">
        <v>0</v>
      </c>
      <c r="J4736">
        <v>0</v>
      </c>
      <c r="K4736" s="29">
        <v>54</v>
      </c>
      <c r="L4736">
        <v>2</v>
      </c>
      <c r="M4736">
        <v>0</v>
      </c>
      <c r="N4736">
        <v>0</v>
      </c>
      <c r="O4736">
        <v>0</v>
      </c>
      <c r="P4736">
        <v>0</v>
      </c>
      <c r="Q4736">
        <v>0.1</v>
      </c>
      <c r="R4736">
        <v>5</v>
      </c>
      <c r="S4736">
        <v>2</v>
      </c>
      <c r="T4736">
        <v>2</v>
      </c>
      <c r="U4736">
        <v>2</v>
      </c>
      <c r="V4736">
        <v>0</v>
      </c>
      <c r="W4736">
        <v>0</v>
      </c>
      <c r="X4736" s="2">
        <v>0.83299999999999996</v>
      </c>
    </row>
    <row r="4737" spans="1:24" x14ac:dyDescent="0.25">
      <c r="A4737" t="str">
        <f t="shared" si="222"/>
        <v/>
      </c>
      <c r="B4737" t="str">
        <f t="shared" si="220"/>
        <v/>
      </c>
      <c r="C4737" t="str">
        <f t="shared" si="221"/>
        <v/>
      </c>
      <c r="D4737">
        <v>2026</v>
      </c>
      <c r="E4737" t="s">
        <v>11008</v>
      </c>
      <c r="F4737" t="s">
        <v>4994</v>
      </c>
      <c r="G4737" t="s">
        <v>37</v>
      </c>
      <c r="H4737" t="s">
        <v>64</v>
      </c>
      <c r="I4737">
        <v>6</v>
      </c>
      <c r="J4737">
        <v>2</v>
      </c>
      <c r="K4737" s="29">
        <v>2.04</v>
      </c>
      <c r="L4737">
        <v>21</v>
      </c>
      <c r="M4737">
        <v>7</v>
      </c>
      <c r="N4737">
        <v>0</v>
      </c>
      <c r="O4737">
        <v>0</v>
      </c>
      <c r="P4737">
        <v>6</v>
      </c>
      <c r="Q4737">
        <v>70.2</v>
      </c>
      <c r="R4737">
        <v>45</v>
      </c>
      <c r="S4737">
        <v>17</v>
      </c>
      <c r="T4737">
        <v>16</v>
      </c>
      <c r="U4737">
        <v>21</v>
      </c>
      <c r="V4737">
        <v>77</v>
      </c>
      <c r="W4737">
        <v>6</v>
      </c>
      <c r="X4737" s="2">
        <v>0.18099999999999999</v>
      </c>
    </row>
    <row r="4738" spans="1:24" x14ac:dyDescent="0.25">
      <c r="A4738">
        <f t="shared" si="222"/>
        <v>1</v>
      </c>
      <c r="B4738" t="str">
        <f t="shared" ref="B4738:B4801" si="223">IF(COUNTIFS(Draft_Player,$E4738),COUNTIFS(Draft_Player,$E4738),"")</f>
        <v/>
      </c>
      <c r="C4738" t="str">
        <f t="shared" ref="C4738:C4801" si="224">IF(COUNTIFS(Transfers_Player,$E4738),COUNTIFS(Transfers_Player,$E4738),"")</f>
        <v/>
      </c>
      <c r="D4738">
        <v>2026</v>
      </c>
      <c r="E4738" t="s">
        <v>11009</v>
      </c>
      <c r="F4738" t="s">
        <v>4994</v>
      </c>
      <c r="G4738" t="s">
        <v>32</v>
      </c>
      <c r="H4738" t="s">
        <v>64</v>
      </c>
      <c r="I4738">
        <v>7</v>
      </c>
      <c r="J4738">
        <v>5</v>
      </c>
      <c r="K4738" s="29">
        <v>4.43</v>
      </c>
      <c r="L4738">
        <v>18</v>
      </c>
      <c r="M4738">
        <v>17</v>
      </c>
      <c r="N4738">
        <v>4</v>
      </c>
      <c r="O4738">
        <v>1</v>
      </c>
      <c r="P4738">
        <v>0</v>
      </c>
      <c r="Q4738">
        <v>103.2</v>
      </c>
      <c r="R4738">
        <v>84</v>
      </c>
      <c r="S4738">
        <v>56</v>
      </c>
      <c r="T4738">
        <v>51</v>
      </c>
      <c r="U4738">
        <v>33</v>
      </c>
      <c r="V4738">
        <v>108</v>
      </c>
      <c r="W4738">
        <v>20</v>
      </c>
      <c r="X4738" s="2">
        <v>0.223</v>
      </c>
    </row>
    <row r="4739" spans="1:24" x14ac:dyDescent="0.25">
      <c r="A4739" t="str">
        <f t="shared" si="222"/>
        <v/>
      </c>
      <c r="B4739" t="str">
        <f t="shared" si="223"/>
        <v/>
      </c>
      <c r="C4739" t="str">
        <f t="shared" si="224"/>
        <v/>
      </c>
      <c r="D4739">
        <v>2026</v>
      </c>
      <c r="E4739" t="s">
        <v>11010</v>
      </c>
      <c r="F4739" t="s">
        <v>4994</v>
      </c>
      <c r="G4739" t="s">
        <v>37</v>
      </c>
      <c r="H4739" t="s">
        <v>64</v>
      </c>
      <c r="I4739">
        <v>4</v>
      </c>
      <c r="J4739">
        <v>4</v>
      </c>
      <c r="K4739" s="29">
        <v>4.4800000000000004</v>
      </c>
      <c r="L4739">
        <v>20</v>
      </c>
      <c r="M4739">
        <v>16</v>
      </c>
      <c r="N4739">
        <v>0</v>
      </c>
      <c r="O4739">
        <v>0</v>
      </c>
      <c r="P4739">
        <v>1</v>
      </c>
      <c r="Q4739">
        <v>80.099999999999994</v>
      </c>
      <c r="R4739">
        <v>75</v>
      </c>
      <c r="S4739">
        <v>42</v>
      </c>
      <c r="T4739">
        <v>40</v>
      </c>
      <c r="U4739">
        <v>33</v>
      </c>
      <c r="V4739">
        <v>84</v>
      </c>
      <c r="W4739">
        <v>16</v>
      </c>
      <c r="X4739" s="2">
        <v>0.248</v>
      </c>
    </row>
    <row r="4740" spans="1:24" x14ac:dyDescent="0.25">
      <c r="A4740" t="str">
        <f t="shared" si="222"/>
        <v/>
      </c>
      <c r="B4740" t="str">
        <f t="shared" si="223"/>
        <v/>
      </c>
      <c r="C4740" t="str">
        <f t="shared" si="224"/>
        <v/>
      </c>
      <c r="D4740">
        <v>2026</v>
      </c>
      <c r="E4740" t="s">
        <v>11011</v>
      </c>
      <c r="F4740" t="s">
        <v>4994</v>
      </c>
      <c r="G4740" t="s">
        <v>47</v>
      </c>
      <c r="H4740" t="s">
        <v>64</v>
      </c>
      <c r="I4740">
        <v>7</v>
      </c>
      <c r="J4740">
        <v>4</v>
      </c>
      <c r="K4740" s="29">
        <v>5.09</v>
      </c>
      <c r="L4740">
        <v>23</v>
      </c>
      <c r="M4740">
        <v>9</v>
      </c>
      <c r="N4740">
        <v>0</v>
      </c>
      <c r="O4740">
        <v>0</v>
      </c>
      <c r="P4740">
        <v>1</v>
      </c>
      <c r="Q4740">
        <v>70.2</v>
      </c>
      <c r="R4740">
        <v>73</v>
      </c>
      <c r="S4740">
        <v>42</v>
      </c>
      <c r="T4740">
        <v>40</v>
      </c>
      <c r="U4740">
        <v>32</v>
      </c>
      <c r="V4740">
        <v>79</v>
      </c>
      <c r="W4740">
        <v>5</v>
      </c>
      <c r="X4740" s="2">
        <v>0.26500000000000001</v>
      </c>
    </row>
    <row r="4741" spans="1:24" x14ac:dyDescent="0.25">
      <c r="A4741" t="str">
        <f t="shared" si="222"/>
        <v/>
      </c>
      <c r="B4741" t="str">
        <f t="shared" si="223"/>
        <v/>
      </c>
      <c r="C4741" t="str">
        <f t="shared" si="224"/>
        <v/>
      </c>
      <c r="D4741">
        <v>2026</v>
      </c>
      <c r="E4741" t="s">
        <v>11012</v>
      </c>
      <c r="F4741" t="s">
        <v>4994</v>
      </c>
      <c r="G4741" t="s">
        <v>47</v>
      </c>
      <c r="H4741" t="s">
        <v>64</v>
      </c>
      <c r="I4741">
        <v>0</v>
      </c>
      <c r="J4741">
        <v>0</v>
      </c>
      <c r="K4741" s="29">
        <v>0</v>
      </c>
      <c r="L4741">
        <v>2</v>
      </c>
      <c r="M4741">
        <v>0</v>
      </c>
      <c r="N4741">
        <v>0</v>
      </c>
      <c r="O4741">
        <v>0</v>
      </c>
      <c r="P4741">
        <v>0</v>
      </c>
      <c r="Q4741">
        <v>1</v>
      </c>
      <c r="R4741">
        <v>1</v>
      </c>
      <c r="S4741">
        <v>0</v>
      </c>
      <c r="T4741">
        <v>0</v>
      </c>
      <c r="U4741">
        <v>1</v>
      </c>
      <c r="V4741">
        <v>0</v>
      </c>
      <c r="W4741">
        <v>0</v>
      </c>
      <c r="X4741" s="2">
        <v>0.33300000000000002</v>
      </c>
    </row>
    <row r="4742" spans="1:24" x14ac:dyDescent="0.25">
      <c r="A4742" t="str">
        <f t="shared" si="222"/>
        <v/>
      </c>
      <c r="B4742" t="str">
        <f t="shared" si="223"/>
        <v/>
      </c>
      <c r="C4742" t="str">
        <f t="shared" si="224"/>
        <v/>
      </c>
      <c r="D4742">
        <v>2026</v>
      </c>
      <c r="E4742" t="s">
        <v>11013</v>
      </c>
      <c r="F4742" t="s">
        <v>4994</v>
      </c>
      <c r="G4742" t="s">
        <v>47</v>
      </c>
      <c r="H4742" t="s">
        <v>64</v>
      </c>
      <c r="I4742">
        <v>1</v>
      </c>
      <c r="J4742">
        <v>0</v>
      </c>
      <c r="K4742" s="29">
        <v>2.81</v>
      </c>
      <c r="L4742">
        <v>24</v>
      </c>
      <c r="M4742">
        <v>0</v>
      </c>
      <c r="N4742">
        <v>0</v>
      </c>
      <c r="O4742">
        <v>0</v>
      </c>
      <c r="P4742">
        <v>2</v>
      </c>
      <c r="Q4742">
        <v>32</v>
      </c>
      <c r="R4742">
        <v>25</v>
      </c>
      <c r="S4742">
        <v>13</v>
      </c>
      <c r="T4742">
        <v>10</v>
      </c>
      <c r="U4742">
        <v>14</v>
      </c>
      <c r="V4742">
        <v>28</v>
      </c>
      <c r="W4742">
        <v>4</v>
      </c>
      <c r="X4742" s="2">
        <v>0.216</v>
      </c>
    </row>
    <row r="4743" spans="1:24" x14ac:dyDescent="0.25">
      <c r="A4743" t="str">
        <f t="shared" si="222"/>
        <v/>
      </c>
      <c r="B4743" t="str">
        <f t="shared" si="223"/>
        <v/>
      </c>
      <c r="C4743" t="str">
        <f t="shared" si="224"/>
        <v/>
      </c>
      <c r="D4743">
        <v>2026</v>
      </c>
      <c r="E4743" t="s">
        <v>11014</v>
      </c>
      <c r="F4743" t="s">
        <v>4994</v>
      </c>
      <c r="G4743" t="s">
        <v>47</v>
      </c>
      <c r="H4743" t="s">
        <v>64</v>
      </c>
      <c r="I4743">
        <v>0</v>
      </c>
      <c r="J4743">
        <v>0</v>
      </c>
      <c r="K4743" s="29">
        <v>3</v>
      </c>
      <c r="L4743">
        <v>11</v>
      </c>
      <c r="M4743">
        <v>0</v>
      </c>
      <c r="N4743">
        <v>0</v>
      </c>
      <c r="O4743">
        <v>0</v>
      </c>
      <c r="P4743">
        <v>0</v>
      </c>
      <c r="Q4743">
        <v>12</v>
      </c>
      <c r="R4743">
        <v>14</v>
      </c>
      <c r="S4743">
        <v>4</v>
      </c>
      <c r="T4743">
        <v>4</v>
      </c>
      <c r="U4743">
        <v>3</v>
      </c>
      <c r="V4743">
        <v>6</v>
      </c>
      <c r="W4743">
        <v>0</v>
      </c>
      <c r="X4743" s="2">
        <v>0.30399999999999999</v>
      </c>
    </row>
    <row r="4744" spans="1:24" x14ac:dyDescent="0.25">
      <c r="A4744" t="str">
        <f t="shared" si="222"/>
        <v/>
      </c>
      <c r="B4744" t="str">
        <f t="shared" si="223"/>
        <v/>
      </c>
      <c r="C4744" t="str">
        <f t="shared" si="224"/>
        <v/>
      </c>
      <c r="D4744">
        <v>2026</v>
      </c>
      <c r="E4744" t="s">
        <v>11015</v>
      </c>
      <c r="F4744" t="s">
        <v>4994</v>
      </c>
      <c r="G4744" t="s">
        <v>24</v>
      </c>
      <c r="H4744" t="s">
        <v>64</v>
      </c>
      <c r="I4744">
        <v>3</v>
      </c>
      <c r="J4744">
        <v>3</v>
      </c>
      <c r="K4744" s="29">
        <v>3.3</v>
      </c>
      <c r="L4744">
        <v>27</v>
      </c>
      <c r="M4744">
        <v>1</v>
      </c>
      <c r="N4744">
        <v>0</v>
      </c>
      <c r="O4744">
        <v>0</v>
      </c>
      <c r="P4744">
        <v>0</v>
      </c>
      <c r="Q4744">
        <v>46.1</v>
      </c>
      <c r="R4744">
        <v>29</v>
      </c>
      <c r="S4744">
        <v>20</v>
      </c>
      <c r="T4744">
        <v>17</v>
      </c>
      <c r="U4744">
        <v>16</v>
      </c>
      <c r="V4744">
        <v>37</v>
      </c>
      <c r="W4744">
        <v>10</v>
      </c>
      <c r="X4744" s="2">
        <v>0.182</v>
      </c>
    </row>
    <row r="4745" spans="1:24" x14ac:dyDescent="0.25">
      <c r="A4745">
        <f t="shared" si="222"/>
        <v>1</v>
      </c>
      <c r="B4745" t="str">
        <f t="shared" si="223"/>
        <v/>
      </c>
      <c r="C4745" t="str">
        <f t="shared" si="224"/>
        <v/>
      </c>
      <c r="D4745">
        <v>2026</v>
      </c>
      <c r="E4745" t="s">
        <v>11016</v>
      </c>
      <c r="F4745" t="s">
        <v>4994</v>
      </c>
      <c r="G4745" t="s">
        <v>29</v>
      </c>
      <c r="H4745" t="s">
        <v>64</v>
      </c>
      <c r="I4745">
        <v>3</v>
      </c>
      <c r="J4745">
        <v>0</v>
      </c>
      <c r="K4745" s="29">
        <v>5.7</v>
      </c>
      <c r="L4745">
        <v>21</v>
      </c>
      <c r="M4745">
        <v>2</v>
      </c>
      <c r="N4745">
        <v>0</v>
      </c>
      <c r="O4745">
        <v>0</v>
      </c>
      <c r="P4745">
        <v>3</v>
      </c>
      <c r="Q4745">
        <v>36.1</v>
      </c>
      <c r="R4745">
        <v>34</v>
      </c>
      <c r="S4745">
        <v>25</v>
      </c>
      <c r="T4745">
        <v>23</v>
      </c>
      <c r="U4745">
        <v>23</v>
      </c>
      <c r="V4745">
        <v>25</v>
      </c>
      <c r="W4745">
        <v>6</v>
      </c>
      <c r="X4745" s="2">
        <v>0.26</v>
      </c>
    </row>
    <row r="4746" spans="1:24" x14ac:dyDescent="0.25">
      <c r="A4746" t="str">
        <f t="shared" si="222"/>
        <v/>
      </c>
      <c r="B4746" t="str">
        <f t="shared" si="223"/>
        <v/>
      </c>
      <c r="C4746" t="str">
        <f t="shared" si="224"/>
        <v/>
      </c>
      <c r="D4746">
        <v>2026</v>
      </c>
      <c r="E4746" t="s">
        <v>11017</v>
      </c>
      <c r="F4746" t="s">
        <v>4994</v>
      </c>
      <c r="G4746" t="s">
        <v>24</v>
      </c>
      <c r="H4746" t="s">
        <v>64</v>
      </c>
      <c r="I4746">
        <v>2</v>
      </c>
      <c r="J4746">
        <v>0</v>
      </c>
      <c r="K4746" s="29">
        <v>7.71</v>
      </c>
      <c r="L4746">
        <v>3</v>
      </c>
      <c r="M4746">
        <v>0</v>
      </c>
      <c r="N4746">
        <v>0</v>
      </c>
      <c r="O4746">
        <v>0</v>
      </c>
      <c r="P4746">
        <v>0</v>
      </c>
      <c r="Q4746">
        <v>2.1</v>
      </c>
      <c r="R4746">
        <v>1</v>
      </c>
      <c r="S4746">
        <v>2</v>
      </c>
      <c r="T4746">
        <v>2</v>
      </c>
      <c r="U4746">
        <v>3</v>
      </c>
      <c r="V4746">
        <v>2</v>
      </c>
      <c r="W4746">
        <v>0</v>
      </c>
      <c r="X4746" s="2">
        <v>0.125</v>
      </c>
    </row>
    <row r="4747" spans="1:24" x14ac:dyDescent="0.25">
      <c r="A4747" t="str">
        <f t="shared" si="222"/>
        <v/>
      </c>
      <c r="B4747" t="str">
        <f t="shared" si="223"/>
        <v/>
      </c>
      <c r="C4747" t="str">
        <f t="shared" si="224"/>
        <v/>
      </c>
      <c r="D4747">
        <v>2026</v>
      </c>
      <c r="E4747" t="s">
        <v>11018</v>
      </c>
      <c r="F4747" t="s">
        <v>4994</v>
      </c>
      <c r="G4747" t="s">
        <v>47</v>
      </c>
      <c r="H4747" t="s">
        <v>64</v>
      </c>
      <c r="I4747">
        <v>1</v>
      </c>
      <c r="J4747">
        <v>0</v>
      </c>
      <c r="K4747" s="29">
        <v>7.71</v>
      </c>
      <c r="L4747">
        <v>6</v>
      </c>
      <c r="M4747">
        <v>0</v>
      </c>
      <c r="N4747">
        <v>0</v>
      </c>
      <c r="O4747">
        <v>0</v>
      </c>
      <c r="P4747">
        <v>0</v>
      </c>
      <c r="Q4747">
        <v>4.2</v>
      </c>
      <c r="R4747">
        <v>7</v>
      </c>
      <c r="S4747">
        <v>4</v>
      </c>
      <c r="T4747">
        <v>4</v>
      </c>
      <c r="U4747">
        <v>3</v>
      </c>
      <c r="V4747">
        <v>7</v>
      </c>
      <c r="W4747">
        <v>0</v>
      </c>
      <c r="X4747" s="2">
        <v>0.35</v>
      </c>
    </row>
    <row r="4748" spans="1:24" x14ac:dyDescent="0.25">
      <c r="A4748" t="str">
        <f t="shared" si="222"/>
        <v/>
      </c>
      <c r="B4748" t="str">
        <f t="shared" si="223"/>
        <v/>
      </c>
      <c r="C4748" t="str">
        <f t="shared" si="224"/>
        <v/>
      </c>
      <c r="D4748">
        <v>2026</v>
      </c>
      <c r="E4748" t="s">
        <v>11019</v>
      </c>
      <c r="F4748" t="s">
        <v>4994</v>
      </c>
      <c r="G4748" t="s">
        <v>37</v>
      </c>
      <c r="H4748" t="s">
        <v>64</v>
      </c>
      <c r="I4748">
        <v>4</v>
      </c>
      <c r="J4748">
        <v>4</v>
      </c>
      <c r="K4748" s="29">
        <v>8.01</v>
      </c>
      <c r="L4748">
        <v>17</v>
      </c>
      <c r="M4748">
        <v>8</v>
      </c>
      <c r="N4748">
        <v>0</v>
      </c>
      <c r="O4748">
        <v>0</v>
      </c>
      <c r="P4748">
        <v>1</v>
      </c>
      <c r="Q4748">
        <v>57.1</v>
      </c>
      <c r="R4748">
        <v>71</v>
      </c>
      <c r="S4748">
        <v>56</v>
      </c>
      <c r="T4748">
        <v>51</v>
      </c>
      <c r="U4748">
        <v>17</v>
      </c>
      <c r="V4748">
        <v>49</v>
      </c>
      <c r="W4748">
        <v>15</v>
      </c>
      <c r="X4748" s="2">
        <v>0.30599999999999999</v>
      </c>
    </row>
    <row r="4749" spans="1:24" x14ac:dyDescent="0.25">
      <c r="A4749" t="str">
        <f t="shared" si="222"/>
        <v/>
      </c>
      <c r="B4749" t="str">
        <f t="shared" si="223"/>
        <v/>
      </c>
      <c r="C4749" t="str">
        <f t="shared" si="224"/>
        <v/>
      </c>
      <c r="D4749">
        <v>2026</v>
      </c>
      <c r="E4749" t="s">
        <v>5011</v>
      </c>
      <c r="F4749" t="s">
        <v>4994</v>
      </c>
      <c r="G4749" t="s">
        <v>37</v>
      </c>
      <c r="H4749" t="s">
        <v>64</v>
      </c>
      <c r="I4749">
        <v>1</v>
      </c>
      <c r="J4749">
        <v>1</v>
      </c>
      <c r="K4749" s="29">
        <v>8.01</v>
      </c>
      <c r="L4749">
        <v>23</v>
      </c>
      <c r="M4749">
        <v>1</v>
      </c>
      <c r="N4749">
        <v>0</v>
      </c>
      <c r="O4749">
        <v>0</v>
      </c>
      <c r="P4749">
        <v>3</v>
      </c>
      <c r="Q4749">
        <v>30.1</v>
      </c>
      <c r="R4749">
        <v>38</v>
      </c>
      <c r="S4749">
        <v>28</v>
      </c>
      <c r="T4749">
        <v>27</v>
      </c>
      <c r="U4749">
        <v>20</v>
      </c>
      <c r="V4749">
        <v>27</v>
      </c>
      <c r="W4749">
        <v>15</v>
      </c>
      <c r="X4749" s="2">
        <v>0.30199999999999999</v>
      </c>
    </row>
    <row r="4750" spans="1:24" x14ac:dyDescent="0.25">
      <c r="A4750" t="str">
        <f t="shared" si="222"/>
        <v/>
      </c>
      <c r="B4750" t="str">
        <f t="shared" si="223"/>
        <v/>
      </c>
      <c r="C4750">
        <f t="shared" si="224"/>
        <v>1</v>
      </c>
      <c r="D4750">
        <v>2026</v>
      </c>
      <c r="E4750" t="s">
        <v>6677</v>
      </c>
      <c r="F4750" t="s">
        <v>4994</v>
      </c>
      <c r="G4750" t="s">
        <v>37</v>
      </c>
      <c r="H4750" t="s">
        <v>64</v>
      </c>
      <c r="I4750">
        <v>0</v>
      </c>
      <c r="J4750">
        <v>0</v>
      </c>
      <c r="K4750" s="29">
        <v>20.25</v>
      </c>
      <c r="L4750">
        <v>3</v>
      </c>
      <c r="M4750">
        <v>0</v>
      </c>
      <c r="N4750">
        <v>0</v>
      </c>
      <c r="O4750">
        <v>0</v>
      </c>
      <c r="P4750">
        <v>0</v>
      </c>
      <c r="Q4750">
        <v>1.1000000000000001</v>
      </c>
      <c r="R4750">
        <v>0</v>
      </c>
      <c r="S4750">
        <v>3</v>
      </c>
      <c r="T4750">
        <v>3</v>
      </c>
      <c r="U4750">
        <v>5</v>
      </c>
      <c r="V4750">
        <v>3</v>
      </c>
      <c r="W4750">
        <v>0</v>
      </c>
      <c r="X4750" s="2">
        <v>0</v>
      </c>
    </row>
    <row r="4751" spans="1:24" x14ac:dyDescent="0.25">
      <c r="A4751" t="str">
        <f t="shared" si="222"/>
        <v/>
      </c>
      <c r="B4751" t="str">
        <f t="shared" si="223"/>
        <v/>
      </c>
      <c r="C4751">
        <f t="shared" si="224"/>
        <v>2</v>
      </c>
      <c r="D4751">
        <v>2026</v>
      </c>
      <c r="E4751" t="s">
        <v>5860</v>
      </c>
      <c r="F4751" t="s">
        <v>4994</v>
      </c>
      <c r="G4751" t="s">
        <v>24</v>
      </c>
      <c r="H4751" t="s">
        <v>64</v>
      </c>
      <c r="I4751">
        <v>0</v>
      </c>
      <c r="J4751">
        <v>0</v>
      </c>
      <c r="K4751" s="29">
        <v>20.25</v>
      </c>
      <c r="L4751">
        <v>3</v>
      </c>
      <c r="M4751">
        <v>0</v>
      </c>
      <c r="N4751">
        <v>0</v>
      </c>
      <c r="O4751">
        <v>0</v>
      </c>
      <c r="P4751">
        <v>0</v>
      </c>
      <c r="Q4751">
        <v>1.1000000000000001</v>
      </c>
      <c r="R4751">
        <v>6</v>
      </c>
      <c r="S4751">
        <v>4</v>
      </c>
      <c r="T4751">
        <v>3</v>
      </c>
      <c r="U4751">
        <v>2</v>
      </c>
      <c r="V4751">
        <v>1</v>
      </c>
      <c r="W4751">
        <v>2</v>
      </c>
      <c r="X4751" s="2">
        <v>0.6</v>
      </c>
    </row>
    <row r="4752" spans="1:24" x14ac:dyDescent="0.25">
      <c r="A4752" t="str">
        <f t="shared" si="222"/>
        <v/>
      </c>
      <c r="B4752" t="str">
        <f t="shared" si="223"/>
        <v/>
      </c>
      <c r="C4752" t="str">
        <f t="shared" si="224"/>
        <v/>
      </c>
      <c r="D4752">
        <v>2026</v>
      </c>
      <c r="E4752" t="s">
        <v>11020</v>
      </c>
      <c r="F4752" t="s">
        <v>4994</v>
      </c>
      <c r="G4752" t="s">
        <v>47</v>
      </c>
      <c r="H4752" t="s">
        <v>64</v>
      </c>
      <c r="I4752">
        <v>0</v>
      </c>
      <c r="J4752">
        <v>0</v>
      </c>
      <c r="K4752" s="29">
        <v>40.5</v>
      </c>
      <c r="L4752">
        <v>1</v>
      </c>
      <c r="M4752">
        <v>1</v>
      </c>
      <c r="N4752">
        <v>0</v>
      </c>
      <c r="O4752">
        <v>0</v>
      </c>
      <c r="P4752">
        <v>0</v>
      </c>
      <c r="Q4752">
        <v>0.2</v>
      </c>
      <c r="R4752">
        <v>1</v>
      </c>
      <c r="S4752">
        <v>3</v>
      </c>
      <c r="T4752">
        <v>3</v>
      </c>
      <c r="U4752">
        <v>3</v>
      </c>
      <c r="V4752">
        <v>1</v>
      </c>
      <c r="W4752">
        <v>2</v>
      </c>
      <c r="X4752" s="2">
        <v>0.5</v>
      </c>
    </row>
    <row r="4753" spans="1:24" x14ac:dyDescent="0.25">
      <c r="A4753" t="str">
        <f t="shared" si="222"/>
        <v/>
      </c>
      <c r="B4753" t="str">
        <f t="shared" si="223"/>
        <v/>
      </c>
      <c r="C4753" t="str">
        <f t="shared" si="224"/>
        <v/>
      </c>
      <c r="D4753">
        <v>2026</v>
      </c>
      <c r="E4753" t="s">
        <v>5009</v>
      </c>
      <c r="F4753" t="s">
        <v>4994</v>
      </c>
      <c r="G4753" t="s">
        <v>47</v>
      </c>
      <c r="H4753" t="s">
        <v>64</v>
      </c>
      <c r="I4753">
        <v>0</v>
      </c>
      <c r="J4753">
        <v>0</v>
      </c>
      <c r="K4753" s="29">
        <v>54</v>
      </c>
      <c r="L4753">
        <v>1</v>
      </c>
      <c r="M4753">
        <v>0</v>
      </c>
      <c r="N4753">
        <v>0</v>
      </c>
      <c r="O4753">
        <v>0</v>
      </c>
      <c r="P4753">
        <v>0</v>
      </c>
      <c r="Q4753">
        <v>0.1</v>
      </c>
      <c r="R4753">
        <v>2</v>
      </c>
      <c r="S4753">
        <v>2</v>
      </c>
      <c r="T4753">
        <v>2</v>
      </c>
      <c r="U4753">
        <v>0</v>
      </c>
      <c r="V4753">
        <v>0</v>
      </c>
      <c r="W4753">
        <v>0</v>
      </c>
      <c r="X4753" s="2">
        <v>0.66700000000000004</v>
      </c>
    </row>
    <row r="4754" spans="1:24" x14ac:dyDescent="0.25">
      <c r="A4754" t="str">
        <f t="shared" si="222"/>
        <v/>
      </c>
      <c r="B4754" t="str">
        <f t="shared" si="223"/>
        <v/>
      </c>
      <c r="C4754" t="str">
        <f t="shared" si="224"/>
        <v/>
      </c>
      <c r="D4754">
        <v>2026</v>
      </c>
      <c r="E4754" t="s">
        <v>4995</v>
      </c>
      <c r="F4754" t="s">
        <v>4994</v>
      </c>
      <c r="G4754" t="s">
        <v>47</v>
      </c>
      <c r="H4754" t="s">
        <v>64</v>
      </c>
      <c r="I4754">
        <v>0</v>
      </c>
      <c r="J4754">
        <v>0</v>
      </c>
      <c r="K4754" s="29">
        <v>81</v>
      </c>
      <c r="L4754">
        <v>1</v>
      </c>
      <c r="M4754">
        <v>0</v>
      </c>
      <c r="N4754">
        <v>0</v>
      </c>
      <c r="O4754">
        <v>0</v>
      </c>
      <c r="P4754">
        <v>0</v>
      </c>
      <c r="Q4754">
        <v>0.1</v>
      </c>
      <c r="R4754">
        <v>2</v>
      </c>
      <c r="S4754">
        <v>3</v>
      </c>
      <c r="T4754">
        <v>3</v>
      </c>
      <c r="U4754">
        <v>2</v>
      </c>
      <c r="V4754">
        <v>0</v>
      </c>
      <c r="W4754">
        <v>0</v>
      </c>
      <c r="X4754" s="2">
        <v>1</v>
      </c>
    </row>
    <row r="4755" spans="1:24" x14ac:dyDescent="0.25">
      <c r="A4755" t="str">
        <f t="shared" si="222"/>
        <v/>
      </c>
      <c r="B4755" t="str">
        <f t="shared" si="223"/>
        <v/>
      </c>
      <c r="C4755" t="str">
        <f t="shared" si="224"/>
        <v/>
      </c>
      <c r="D4755">
        <v>2026</v>
      </c>
      <c r="E4755" t="s">
        <v>11021</v>
      </c>
      <c r="F4755" t="s">
        <v>4976</v>
      </c>
      <c r="G4755" t="s">
        <v>47</v>
      </c>
      <c r="H4755" t="s">
        <v>64</v>
      </c>
      <c r="I4755">
        <v>7</v>
      </c>
      <c r="J4755">
        <v>3</v>
      </c>
      <c r="K4755" s="29">
        <v>5.13</v>
      </c>
      <c r="L4755">
        <v>23</v>
      </c>
      <c r="M4755">
        <v>6</v>
      </c>
      <c r="N4755">
        <v>1</v>
      </c>
      <c r="O4755">
        <v>0</v>
      </c>
      <c r="P4755">
        <v>5</v>
      </c>
      <c r="Q4755">
        <v>66.2</v>
      </c>
      <c r="R4755">
        <v>65</v>
      </c>
      <c r="S4755">
        <v>44</v>
      </c>
      <c r="T4755">
        <v>38</v>
      </c>
      <c r="U4755">
        <v>25</v>
      </c>
      <c r="V4755">
        <v>73</v>
      </c>
      <c r="W4755">
        <v>7</v>
      </c>
      <c r="X4755" s="2">
        <v>0.25600000000000001</v>
      </c>
    </row>
    <row r="4756" spans="1:24" x14ac:dyDescent="0.25">
      <c r="A4756" t="str">
        <f t="shared" si="222"/>
        <v/>
      </c>
      <c r="B4756" t="str">
        <f t="shared" si="223"/>
        <v/>
      </c>
      <c r="C4756" t="str">
        <f t="shared" si="224"/>
        <v/>
      </c>
      <c r="D4756">
        <v>2026</v>
      </c>
      <c r="E4756" t="s">
        <v>11022</v>
      </c>
      <c r="F4756" t="s">
        <v>4976</v>
      </c>
      <c r="G4756" t="s">
        <v>37</v>
      </c>
      <c r="H4756" t="s">
        <v>64</v>
      </c>
      <c r="I4756">
        <v>9</v>
      </c>
      <c r="J4756">
        <v>4</v>
      </c>
      <c r="K4756" s="29">
        <v>5.43</v>
      </c>
      <c r="L4756">
        <v>18</v>
      </c>
      <c r="M4756">
        <v>13</v>
      </c>
      <c r="N4756">
        <v>0</v>
      </c>
      <c r="O4756">
        <v>0</v>
      </c>
      <c r="P4756">
        <v>1</v>
      </c>
      <c r="Q4756">
        <v>71.099999999999994</v>
      </c>
      <c r="R4756">
        <v>66</v>
      </c>
      <c r="S4756">
        <v>46</v>
      </c>
      <c r="T4756">
        <v>43</v>
      </c>
      <c r="U4756">
        <v>35</v>
      </c>
      <c r="V4756">
        <v>69</v>
      </c>
      <c r="W4756">
        <v>17</v>
      </c>
      <c r="X4756" s="2">
        <v>0.25900000000000001</v>
      </c>
    </row>
    <row r="4757" spans="1:24" x14ac:dyDescent="0.25">
      <c r="A4757" t="str">
        <f t="shared" si="222"/>
        <v/>
      </c>
      <c r="B4757" t="str">
        <f t="shared" si="223"/>
        <v/>
      </c>
      <c r="C4757">
        <f t="shared" si="224"/>
        <v>1</v>
      </c>
      <c r="D4757">
        <v>2026</v>
      </c>
      <c r="E4757" t="s">
        <v>4979</v>
      </c>
      <c r="F4757" t="s">
        <v>4976</v>
      </c>
      <c r="G4757" t="s">
        <v>24</v>
      </c>
      <c r="H4757" t="s">
        <v>64</v>
      </c>
      <c r="I4757">
        <v>0</v>
      </c>
      <c r="J4757">
        <v>1</v>
      </c>
      <c r="K4757" s="29">
        <v>0</v>
      </c>
      <c r="L4757">
        <v>1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2</v>
      </c>
      <c r="S4757">
        <v>2</v>
      </c>
      <c r="T4757">
        <v>0</v>
      </c>
      <c r="U4757">
        <v>1</v>
      </c>
      <c r="V4757">
        <v>0</v>
      </c>
      <c r="W4757">
        <v>0</v>
      </c>
      <c r="X4757" s="2">
        <v>1</v>
      </c>
    </row>
    <row r="4758" spans="1:24" x14ac:dyDescent="0.25">
      <c r="A4758">
        <f t="shared" si="222"/>
        <v>1</v>
      </c>
      <c r="B4758" t="str">
        <f t="shared" si="223"/>
        <v/>
      </c>
      <c r="C4758" t="str">
        <f t="shared" si="224"/>
        <v/>
      </c>
      <c r="D4758">
        <v>2026</v>
      </c>
      <c r="E4758" t="s">
        <v>4983</v>
      </c>
      <c r="F4758" t="s">
        <v>4976</v>
      </c>
      <c r="G4758" t="s">
        <v>29</v>
      </c>
      <c r="H4758" t="s">
        <v>64</v>
      </c>
      <c r="I4758">
        <v>0</v>
      </c>
      <c r="J4758">
        <v>0</v>
      </c>
      <c r="K4758" s="29">
        <v>0</v>
      </c>
      <c r="L4758">
        <v>1</v>
      </c>
      <c r="M4758">
        <v>0</v>
      </c>
      <c r="N4758">
        <v>0</v>
      </c>
      <c r="O4758">
        <v>0</v>
      </c>
      <c r="P4758">
        <v>0</v>
      </c>
      <c r="Q4758">
        <v>1</v>
      </c>
      <c r="R4758">
        <v>0</v>
      </c>
      <c r="S4758">
        <v>0</v>
      </c>
      <c r="T4758">
        <v>0</v>
      </c>
      <c r="U4758">
        <v>1</v>
      </c>
      <c r="V4758">
        <v>1</v>
      </c>
      <c r="W4758">
        <v>0</v>
      </c>
      <c r="X4758" s="2">
        <v>0</v>
      </c>
    </row>
    <row r="4759" spans="1:24" x14ac:dyDescent="0.25">
      <c r="A4759" t="str">
        <f t="shared" si="222"/>
        <v/>
      </c>
      <c r="B4759" t="str">
        <f t="shared" si="223"/>
        <v/>
      </c>
      <c r="C4759" t="str">
        <f t="shared" si="224"/>
        <v/>
      </c>
      <c r="D4759">
        <v>2026</v>
      </c>
      <c r="E4759" t="s">
        <v>4988</v>
      </c>
      <c r="F4759" t="s">
        <v>4976</v>
      </c>
      <c r="G4759" t="s">
        <v>37</v>
      </c>
      <c r="H4759" t="s">
        <v>64</v>
      </c>
      <c r="I4759">
        <v>0</v>
      </c>
      <c r="J4759">
        <v>0</v>
      </c>
      <c r="K4759" s="29">
        <v>0</v>
      </c>
      <c r="L4759">
        <v>1</v>
      </c>
      <c r="M4759">
        <v>0</v>
      </c>
      <c r="N4759">
        <v>0</v>
      </c>
      <c r="O4759">
        <v>0</v>
      </c>
      <c r="P4759">
        <v>0</v>
      </c>
      <c r="Q4759">
        <v>1</v>
      </c>
      <c r="R4759">
        <v>0</v>
      </c>
      <c r="S4759">
        <v>0</v>
      </c>
      <c r="T4759">
        <v>0</v>
      </c>
      <c r="U4759">
        <v>1</v>
      </c>
      <c r="V4759">
        <v>0</v>
      </c>
      <c r="W4759">
        <v>0</v>
      </c>
      <c r="X4759" s="2">
        <v>0</v>
      </c>
    </row>
    <row r="4760" spans="1:24" x14ac:dyDescent="0.25">
      <c r="A4760" t="str">
        <f t="shared" si="222"/>
        <v/>
      </c>
      <c r="B4760" t="str">
        <f t="shared" si="223"/>
        <v/>
      </c>
      <c r="C4760" t="str">
        <f t="shared" si="224"/>
        <v/>
      </c>
      <c r="D4760">
        <v>2026</v>
      </c>
      <c r="E4760" t="s">
        <v>11023</v>
      </c>
      <c r="F4760" t="s">
        <v>4976</v>
      </c>
      <c r="G4760" t="s">
        <v>47</v>
      </c>
      <c r="H4760" t="s">
        <v>64</v>
      </c>
      <c r="I4760">
        <v>1</v>
      </c>
      <c r="J4760">
        <v>0</v>
      </c>
      <c r="K4760" s="29">
        <v>0.53</v>
      </c>
      <c r="L4760">
        <v>4</v>
      </c>
      <c r="M4760">
        <v>4</v>
      </c>
      <c r="N4760">
        <v>0</v>
      </c>
      <c r="O4760">
        <v>0</v>
      </c>
      <c r="P4760">
        <v>0</v>
      </c>
      <c r="Q4760">
        <v>17</v>
      </c>
      <c r="R4760">
        <v>8</v>
      </c>
      <c r="S4760">
        <v>1</v>
      </c>
      <c r="T4760">
        <v>1</v>
      </c>
      <c r="U4760">
        <v>8</v>
      </c>
      <c r="V4760">
        <v>16</v>
      </c>
      <c r="W4760">
        <v>4</v>
      </c>
      <c r="X4760" s="2">
        <v>0.14499999999999999</v>
      </c>
    </row>
    <row r="4761" spans="1:24" x14ac:dyDescent="0.25">
      <c r="A4761">
        <f t="shared" si="222"/>
        <v>1</v>
      </c>
      <c r="B4761" t="str">
        <f t="shared" si="223"/>
        <v/>
      </c>
      <c r="C4761" t="str">
        <f t="shared" si="224"/>
        <v/>
      </c>
      <c r="D4761">
        <v>2026</v>
      </c>
      <c r="E4761" t="s">
        <v>11024</v>
      </c>
      <c r="F4761" t="s">
        <v>4976</v>
      </c>
      <c r="G4761" t="s">
        <v>29</v>
      </c>
      <c r="H4761" t="s">
        <v>64</v>
      </c>
      <c r="I4761">
        <v>1</v>
      </c>
      <c r="J4761">
        <v>1</v>
      </c>
      <c r="K4761" s="29">
        <v>2.82</v>
      </c>
      <c r="L4761">
        <v>20</v>
      </c>
      <c r="M4761">
        <v>0</v>
      </c>
      <c r="N4761">
        <v>0</v>
      </c>
      <c r="O4761">
        <v>0</v>
      </c>
      <c r="P4761">
        <v>0</v>
      </c>
      <c r="Q4761">
        <v>22.1</v>
      </c>
      <c r="R4761">
        <v>17</v>
      </c>
      <c r="S4761">
        <v>10</v>
      </c>
      <c r="T4761">
        <v>7</v>
      </c>
      <c r="U4761">
        <v>7</v>
      </c>
      <c r="V4761">
        <v>14</v>
      </c>
      <c r="W4761">
        <v>4</v>
      </c>
      <c r="X4761" s="2">
        <v>0.221</v>
      </c>
    </row>
    <row r="4762" spans="1:24" x14ac:dyDescent="0.25">
      <c r="A4762">
        <f t="shared" si="222"/>
        <v>1</v>
      </c>
      <c r="B4762" t="str">
        <f t="shared" si="223"/>
        <v/>
      </c>
      <c r="C4762" t="str">
        <f t="shared" si="224"/>
        <v/>
      </c>
      <c r="D4762">
        <v>2026</v>
      </c>
      <c r="E4762" t="s">
        <v>11025</v>
      </c>
      <c r="F4762" t="s">
        <v>4976</v>
      </c>
      <c r="G4762" t="s">
        <v>29</v>
      </c>
      <c r="H4762" t="s">
        <v>64</v>
      </c>
      <c r="I4762">
        <v>2</v>
      </c>
      <c r="J4762">
        <v>2</v>
      </c>
      <c r="K4762" s="29">
        <v>3.34</v>
      </c>
      <c r="L4762">
        <v>12</v>
      </c>
      <c r="M4762">
        <v>7</v>
      </c>
      <c r="N4762">
        <v>0</v>
      </c>
      <c r="O4762">
        <v>0</v>
      </c>
      <c r="P4762">
        <v>0</v>
      </c>
      <c r="Q4762">
        <v>32.1</v>
      </c>
      <c r="R4762">
        <v>28</v>
      </c>
      <c r="S4762">
        <v>17</v>
      </c>
      <c r="T4762">
        <v>12</v>
      </c>
      <c r="U4762">
        <v>18</v>
      </c>
      <c r="V4762">
        <v>47</v>
      </c>
      <c r="W4762">
        <v>6</v>
      </c>
      <c r="X4762" s="2">
        <v>0.23</v>
      </c>
    </row>
    <row r="4763" spans="1:24" x14ac:dyDescent="0.25">
      <c r="A4763" t="str">
        <f t="shared" si="222"/>
        <v/>
      </c>
      <c r="B4763" t="str">
        <f t="shared" si="223"/>
        <v/>
      </c>
      <c r="C4763" t="str">
        <f t="shared" si="224"/>
        <v/>
      </c>
      <c r="D4763">
        <v>2026</v>
      </c>
      <c r="E4763" t="s">
        <v>11026</v>
      </c>
      <c r="F4763" t="s">
        <v>4976</v>
      </c>
      <c r="G4763" t="s">
        <v>24</v>
      </c>
      <c r="H4763" t="s">
        <v>64</v>
      </c>
      <c r="I4763">
        <v>4</v>
      </c>
      <c r="J4763">
        <v>3</v>
      </c>
      <c r="K4763" s="29">
        <v>4.43</v>
      </c>
      <c r="L4763">
        <v>25</v>
      </c>
      <c r="M4763">
        <v>6</v>
      </c>
      <c r="N4763">
        <v>0</v>
      </c>
      <c r="O4763">
        <v>0</v>
      </c>
      <c r="P4763">
        <v>0</v>
      </c>
      <c r="Q4763">
        <v>63</v>
      </c>
      <c r="R4763">
        <v>82</v>
      </c>
      <c r="S4763">
        <v>38</v>
      </c>
      <c r="T4763">
        <v>31</v>
      </c>
      <c r="U4763">
        <v>8</v>
      </c>
      <c r="V4763">
        <v>41</v>
      </c>
      <c r="W4763">
        <v>12</v>
      </c>
      <c r="X4763" s="2">
        <v>0.32300000000000001</v>
      </c>
    </row>
    <row r="4764" spans="1:24" x14ac:dyDescent="0.25">
      <c r="A4764">
        <f t="shared" si="222"/>
        <v>1</v>
      </c>
      <c r="B4764" t="str">
        <f t="shared" si="223"/>
        <v/>
      </c>
      <c r="C4764" t="str">
        <f t="shared" si="224"/>
        <v/>
      </c>
      <c r="D4764">
        <v>2026</v>
      </c>
      <c r="E4764" t="s">
        <v>11027</v>
      </c>
      <c r="F4764" t="s">
        <v>4976</v>
      </c>
      <c r="G4764" t="s">
        <v>32</v>
      </c>
      <c r="H4764" t="s">
        <v>64</v>
      </c>
      <c r="I4764">
        <v>4</v>
      </c>
      <c r="J4764">
        <v>2</v>
      </c>
      <c r="K4764" s="29">
        <v>4.68</v>
      </c>
      <c r="L4764">
        <v>22</v>
      </c>
      <c r="M4764">
        <v>9</v>
      </c>
      <c r="N4764">
        <v>0</v>
      </c>
      <c r="O4764">
        <v>0</v>
      </c>
      <c r="P4764">
        <v>2</v>
      </c>
      <c r="Q4764">
        <v>59.2</v>
      </c>
      <c r="R4764">
        <v>72</v>
      </c>
      <c r="S4764">
        <v>45</v>
      </c>
      <c r="T4764">
        <v>31</v>
      </c>
      <c r="U4764">
        <v>6</v>
      </c>
      <c r="V4764">
        <v>65</v>
      </c>
      <c r="W4764">
        <v>8</v>
      </c>
      <c r="X4764" s="2">
        <v>0.28599999999999998</v>
      </c>
    </row>
    <row r="4765" spans="1:24" x14ac:dyDescent="0.25">
      <c r="A4765" t="str">
        <f t="shared" si="222"/>
        <v/>
      </c>
      <c r="B4765" t="str">
        <f t="shared" si="223"/>
        <v/>
      </c>
      <c r="C4765" t="str">
        <f t="shared" si="224"/>
        <v/>
      </c>
      <c r="D4765">
        <v>2026</v>
      </c>
      <c r="E4765" t="s">
        <v>11028</v>
      </c>
      <c r="F4765" t="s">
        <v>4976</v>
      </c>
      <c r="G4765" t="s">
        <v>37</v>
      </c>
      <c r="H4765" t="s">
        <v>64</v>
      </c>
      <c r="I4765">
        <v>0</v>
      </c>
      <c r="J4765">
        <v>1</v>
      </c>
      <c r="K4765" s="29">
        <v>5.28</v>
      </c>
      <c r="L4765">
        <v>18</v>
      </c>
      <c r="M4765">
        <v>0</v>
      </c>
      <c r="N4765">
        <v>0</v>
      </c>
      <c r="O4765">
        <v>0</v>
      </c>
      <c r="P4765">
        <v>0</v>
      </c>
      <c r="Q4765">
        <v>30.2</v>
      </c>
      <c r="R4765">
        <v>35</v>
      </c>
      <c r="S4765">
        <v>18</v>
      </c>
      <c r="T4765">
        <v>18</v>
      </c>
      <c r="U4765">
        <v>11</v>
      </c>
      <c r="V4765">
        <v>32</v>
      </c>
      <c r="W4765">
        <v>4</v>
      </c>
      <c r="X4765" s="2">
        <v>0.28000000000000003</v>
      </c>
    </row>
    <row r="4766" spans="1:24" x14ac:dyDescent="0.25">
      <c r="A4766">
        <f t="shared" si="222"/>
        <v>1</v>
      </c>
      <c r="B4766" t="str">
        <f t="shared" si="223"/>
        <v/>
      </c>
      <c r="C4766" t="str">
        <f t="shared" si="224"/>
        <v/>
      </c>
      <c r="D4766">
        <v>2026</v>
      </c>
      <c r="E4766" t="s">
        <v>11029</v>
      </c>
      <c r="F4766" t="s">
        <v>4976</v>
      </c>
      <c r="G4766" t="s">
        <v>29</v>
      </c>
      <c r="H4766" t="s">
        <v>64</v>
      </c>
      <c r="I4766">
        <v>2</v>
      </c>
      <c r="J4766">
        <v>1</v>
      </c>
      <c r="K4766" s="29">
        <v>5.3</v>
      </c>
      <c r="L4766">
        <v>21</v>
      </c>
      <c r="M4766">
        <v>2</v>
      </c>
      <c r="N4766">
        <v>0</v>
      </c>
      <c r="O4766">
        <v>0</v>
      </c>
      <c r="P4766">
        <v>0</v>
      </c>
      <c r="Q4766">
        <v>37.1</v>
      </c>
      <c r="R4766">
        <v>23</v>
      </c>
      <c r="S4766">
        <v>24</v>
      </c>
      <c r="T4766">
        <v>22</v>
      </c>
      <c r="U4766">
        <v>31</v>
      </c>
      <c r="V4766">
        <v>38</v>
      </c>
      <c r="W4766">
        <v>4</v>
      </c>
      <c r="X4766" s="2">
        <v>0.17699999999999999</v>
      </c>
    </row>
    <row r="4767" spans="1:24" x14ac:dyDescent="0.25">
      <c r="A4767" t="str">
        <f t="shared" si="222"/>
        <v/>
      </c>
      <c r="B4767" t="str">
        <f t="shared" si="223"/>
        <v/>
      </c>
      <c r="C4767" t="str">
        <f t="shared" si="224"/>
        <v/>
      </c>
      <c r="D4767">
        <v>2026</v>
      </c>
      <c r="E4767" t="s">
        <v>11030</v>
      </c>
      <c r="F4767" t="s">
        <v>4976</v>
      </c>
      <c r="G4767" t="s">
        <v>37</v>
      </c>
      <c r="H4767" t="s">
        <v>64</v>
      </c>
      <c r="I4767">
        <v>0</v>
      </c>
      <c r="J4767">
        <v>0</v>
      </c>
      <c r="K4767" s="29">
        <v>5.73</v>
      </c>
      <c r="L4767">
        <v>12</v>
      </c>
      <c r="M4767">
        <v>0</v>
      </c>
      <c r="N4767">
        <v>0</v>
      </c>
      <c r="O4767">
        <v>0</v>
      </c>
      <c r="P4767">
        <v>0</v>
      </c>
      <c r="Q4767">
        <v>11</v>
      </c>
      <c r="R4767">
        <v>14</v>
      </c>
      <c r="S4767">
        <v>7</v>
      </c>
      <c r="T4767">
        <v>7</v>
      </c>
      <c r="U4767">
        <v>7</v>
      </c>
      <c r="V4767">
        <v>15</v>
      </c>
      <c r="W4767">
        <v>2</v>
      </c>
      <c r="X4767" s="2">
        <v>0.311</v>
      </c>
    </row>
    <row r="4768" spans="1:24" x14ac:dyDescent="0.25">
      <c r="A4768" t="str">
        <f t="shared" si="222"/>
        <v/>
      </c>
      <c r="B4768" t="str">
        <f t="shared" si="223"/>
        <v/>
      </c>
      <c r="C4768" t="str">
        <f t="shared" si="224"/>
        <v/>
      </c>
      <c r="D4768">
        <v>2026</v>
      </c>
      <c r="E4768" t="s">
        <v>11031</v>
      </c>
      <c r="F4768" t="s">
        <v>4976</v>
      </c>
      <c r="G4768" t="s">
        <v>47</v>
      </c>
      <c r="H4768" t="s">
        <v>64</v>
      </c>
      <c r="I4768">
        <v>2</v>
      </c>
      <c r="J4768">
        <v>5</v>
      </c>
      <c r="K4768" s="29">
        <v>6.21</v>
      </c>
      <c r="L4768">
        <v>17</v>
      </c>
      <c r="M4768">
        <v>6</v>
      </c>
      <c r="N4768">
        <v>0</v>
      </c>
      <c r="O4768">
        <v>0</v>
      </c>
      <c r="P4768">
        <v>1</v>
      </c>
      <c r="Q4768">
        <v>29</v>
      </c>
      <c r="R4768">
        <v>34</v>
      </c>
      <c r="S4768">
        <v>28</v>
      </c>
      <c r="T4768">
        <v>20</v>
      </c>
      <c r="U4768">
        <v>25</v>
      </c>
      <c r="V4768">
        <v>30</v>
      </c>
      <c r="W4768">
        <v>5</v>
      </c>
      <c r="X4768" s="2">
        <v>0.30399999999999999</v>
      </c>
    </row>
    <row r="4769" spans="1:24" x14ac:dyDescent="0.25">
      <c r="A4769" t="str">
        <f t="shared" si="222"/>
        <v/>
      </c>
      <c r="B4769" t="str">
        <f t="shared" si="223"/>
        <v/>
      </c>
      <c r="C4769" t="str">
        <f t="shared" si="224"/>
        <v/>
      </c>
      <c r="D4769">
        <v>2026</v>
      </c>
      <c r="E4769" t="s">
        <v>11032</v>
      </c>
      <c r="F4769" t="s">
        <v>4976</v>
      </c>
      <c r="G4769" t="s">
        <v>24</v>
      </c>
      <c r="H4769" t="s">
        <v>64</v>
      </c>
      <c r="I4769">
        <v>0</v>
      </c>
      <c r="J4769">
        <v>0</v>
      </c>
      <c r="K4769" s="29">
        <v>6.75</v>
      </c>
      <c r="L4769">
        <v>3</v>
      </c>
      <c r="M4769">
        <v>0</v>
      </c>
      <c r="N4769">
        <v>0</v>
      </c>
      <c r="O4769">
        <v>0</v>
      </c>
      <c r="P4769">
        <v>0</v>
      </c>
      <c r="Q4769">
        <v>2.2000000000000002</v>
      </c>
      <c r="R4769">
        <v>5</v>
      </c>
      <c r="S4769">
        <v>2</v>
      </c>
      <c r="T4769">
        <v>2</v>
      </c>
      <c r="U4769">
        <v>1</v>
      </c>
      <c r="V4769">
        <v>2</v>
      </c>
      <c r="W4769">
        <v>0</v>
      </c>
      <c r="X4769" s="2">
        <v>0.38500000000000001</v>
      </c>
    </row>
    <row r="4770" spans="1:24" x14ac:dyDescent="0.25">
      <c r="A4770">
        <f t="shared" si="222"/>
        <v>1</v>
      </c>
      <c r="B4770" t="str">
        <f t="shared" si="223"/>
        <v/>
      </c>
      <c r="C4770" t="str">
        <f t="shared" si="224"/>
        <v/>
      </c>
      <c r="D4770">
        <v>2026</v>
      </c>
      <c r="E4770" t="s">
        <v>11033</v>
      </c>
      <c r="F4770" t="s">
        <v>4976</v>
      </c>
      <c r="G4770" t="s">
        <v>29</v>
      </c>
      <c r="H4770" t="s">
        <v>64</v>
      </c>
      <c r="I4770">
        <v>2</v>
      </c>
      <c r="J4770">
        <v>0</v>
      </c>
      <c r="K4770" s="29">
        <v>6.87</v>
      </c>
      <c r="L4770">
        <v>18</v>
      </c>
      <c r="M4770">
        <v>0</v>
      </c>
      <c r="N4770">
        <v>0</v>
      </c>
      <c r="O4770">
        <v>0</v>
      </c>
      <c r="P4770">
        <v>0</v>
      </c>
      <c r="Q4770">
        <v>18.100000000000001</v>
      </c>
      <c r="R4770">
        <v>19</v>
      </c>
      <c r="S4770">
        <v>18</v>
      </c>
      <c r="T4770">
        <v>14</v>
      </c>
      <c r="U4770">
        <v>10</v>
      </c>
      <c r="V4770">
        <v>21</v>
      </c>
      <c r="W4770">
        <v>5</v>
      </c>
      <c r="X4770" s="2">
        <v>0.25</v>
      </c>
    </row>
    <row r="4771" spans="1:24" x14ac:dyDescent="0.25">
      <c r="A4771" t="str">
        <f t="shared" si="222"/>
        <v/>
      </c>
      <c r="B4771" t="str">
        <f t="shared" si="223"/>
        <v/>
      </c>
      <c r="C4771" t="str">
        <f t="shared" si="224"/>
        <v/>
      </c>
      <c r="D4771">
        <v>2026</v>
      </c>
      <c r="E4771" t="s">
        <v>11034</v>
      </c>
      <c r="F4771" t="s">
        <v>4976</v>
      </c>
      <c r="G4771" t="s">
        <v>37</v>
      </c>
      <c r="H4771" t="s">
        <v>64</v>
      </c>
      <c r="I4771">
        <v>1</v>
      </c>
      <c r="J4771">
        <v>1</v>
      </c>
      <c r="K4771" s="29">
        <v>8.7200000000000006</v>
      </c>
      <c r="L4771">
        <v>17</v>
      </c>
      <c r="M4771">
        <v>8</v>
      </c>
      <c r="N4771">
        <v>0</v>
      </c>
      <c r="O4771">
        <v>0</v>
      </c>
      <c r="P4771">
        <v>1</v>
      </c>
      <c r="Q4771">
        <v>32</v>
      </c>
      <c r="R4771">
        <v>44</v>
      </c>
      <c r="S4771">
        <v>32</v>
      </c>
      <c r="T4771">
        <v>31</v>
      </c>
      <c r="U4771">
        <v>20</v>
      </c>
      <c r="V4771">
        <v>39</v>
      </c>
      <c r="W4771">
        <v>4</v>
      </c>
      <c r="X4771" s="2">
        <v>0.33100000000000002</v>
      </c>
    </row>
    <row r="4772" spans="1:24" x14ac:dyDescent="0.25">
      <c r="A4772" t="str">
        <f t="shared" si="222"/>
        <v/>
      </c>
      <c r="B4772" t="str">
        <f t="shared" si="223"/>
        <v/>
      </c>
      <c r="C4772" t="str">
        <f t="shared" si="224"/>
        <v/>
      </c>
      <c r="D4772">
        <v>2026</v>
      </c>
      <c r="E4772" t="s">
        <v>11035</v>
      </c>
      <c r="F4772" t="s">
        <v>4976</v>
      </c>
      <c r="G4772" t="s">
        <v>47</v>
      </c>
      <c r="H4772" t="s">
        <v>64</v>
      </c>
      <c r="I4772">
        <v>1</v>
      </c>
      <c r="J4772">
        <v>0</v>
      </c>
      <c r="K4772" s="29">
        <v>8.7899999999999991</v>
      </c>
      <c r="L4772">
        <v>12</v>
      </c>
      <c r="M4772">
        <v>0</v>
      </c>
      <c r="N4772">
        <v>0</v>
      </c>
      <c r="O4772">
        <v>0</v>
      </c>
      <c r="P4772">
        <v>0</v>
      </c>
      <c r="Q4772">
        <v>14.1</v>
      </c>
      <c r="R4772">
        <v>17</v>
      </c>
      <c r="S4772">
        <v>14</v>
      </c>
      <c r="T4772">
        <v>14</v>
      </c>
      <c r="U4772">
        <v>7</v>
      </c>
      <c r="V4772">
        <v>24</v>
      </c>
      <c r="W4772">
        <v>1</v>
      </c>
      <c r="X4772" s="2">
        <v>0.28799999999999998</v>
      </c>
    </row>
    <row r="4773" spans="1:24" x14ac:dyDescent="0.25">
      <c r="A4773">
        <f t="shared" si="222"/>
        <v>1</v>
      </c>
      <c r="B4773" t="str">
        <f t="shared" si="223"/>
        <v/>
      </c>
      <c r="C4773" t="str">
        <f t="shared" si="224"/>
        <v/>
      </c>
      <c r="D4773">
        <v>2026</v>
      </c>
      <c r="E4773" t="s">
        <v>11036</v>
      </c>
      <c r="F4773" t="s">
        <v>4976</v>
      </c>
      <c r="G4773" t="s">
        <v>29</v>
      </c>
      <c r="H4773" t="s">
        <v>64</v>
      </c>
      <c r="I4773">
        <v>0</v>
      </c>
      <c r="J4773">
        <v>0</v>
      </c>
      <c r="K4773" s="29">
        <v>9</v>
      </c>
      <c r="L4773">
        <v>6</v>
      </c>
      <c r="M4773">
        <v>0</v>
      </c>
      <c r="N4773">
        <v>0</v>
      </c>
      <c r="O4773">
        <v>0</v>
      </c>
      <c r="P4773">
        <v>0</v>
      </c>
      <c r="Q4773">
        <v>4</v>
      </c>
      <c r="R4773">
        <v>6</v>
      </c>
      <c r="S4773">
        <v>5</v>
      </c>
      <c r="T4773">
        <v>4</v>
      </c>
      <c r="U4773">
        <v>4</v>
      </c>
      <c r="V4773">
        <v>6</v>
      </c>
      <c r="W4773">
        <v>1</v>
      </c>
      <c r="X4773" s="2">
        <v>0.4</v>
      </c>
    </row>
    <row r="4774" spans="1:24" x14ac:dyDescent="0.25">
      <c r="A4774" t="str">
        <f t="shared" ref="A4774:A4837" si="225">IF(OR(G4774="SR", G4774="GR"), 1, "")</f>
        <v/>
      </c>
      <c r="B4774" t="str">
        <f t="shared" si="223"/>
        <v/>
      </c>
      <c r="C4774" t="str">
        <f t="shared" si="224"/>
        <v/>
      </c>
      <c r="D4774">
        <v>2026</v>
      </c>
      <c r="E4774" t="s">
        <v>11037</v>
      </c>
      <c r="F4774" t="s">
        <v>4976</v>
      </c>
      <c r="G4774" t="s">
        <v>37</v>
      </c>
      <c r="H4774" t="s">
        <v>64</v>
      </c>
      <c r="I4774">
        <v>0</v>
      </c>
      <c r="J4774">
        <v>1</v>
      </c>
      <c r="K4774" s="29">
        <v>11.57</v>
      </c>
      <c r="L4774">
        <v>9</v>
      </c>
      <c r="M4774">
        <v>2</v>
      </c>
      <c r="N4774">
        <v>0</v>
      </c>
      <c r="O4774">
        <v>0</v>
      </c>
      <c r="P4774">
        <v>0</v>
      </c>
      <c r="Q4774">
        <v>11.2</v>
      </c>
      <c r="R4774">
        <v>10</v>
      </c>
      <c r="S4774">
        <v>16</v>
      </c>
      <c r="T4774">
        <v>15</v>
      </c>
      <c r="U4774">
        <v>13</v>
      </c>
      <c r="V4774">
        <v>9</v>
      </c>
      <c r="W4774">
        <v>2</v>
      </c>
      <c r="X4774" s="2">
        <v>0.23799999999999999</v>
      </c>
    </row>
    <row r="4775" spans="1:24" x14ac:dyDescent="0.25">
      <c r="A4775">
        <f t="shared" si="225"/>
        <v>1</v>
      </c>
      <c r="B4775" t="str">
        <f t="shared" si="223"/>
        <v/>
      </c>
      <c r="C4775" t="str">
        <f t="shared" si="224"/>
        <v/>
      </c>
      <c r="D4775">
        <v>2026</v>
      </c>
      <c r="E4775" t="s">
        <v>11038</v>
      </c>
      <c r="F4775" t="s">
        <v>4976</v>
      </c>
      <c r="G4775" t="s">
        <v>29</v>
      </c>
      <c r="H4775" t="s">
        <v>64</v>
      </c>
      <c r="I4775">
        <v>1</v>
      </c>
      <c r="J4775">
        <v>0</v>
      </c>
      <c r="K4775" s="29">
        <v>11.57</v>
      </c>
      <c r="L4775">
        <v>15</v>
      </c>
      <c r="M4775">
        <v>0</v>
      </c>
      <c r="N4775">
        <v>0</v>
      </c>
      <c r="O4775">
        <v>0</v>
      </c>
      <c r="P4775">
        <v>1</v>
      </c>
      <c r="Q4775">
        <v>11.2</v>
      </c>
      <c r="R4775">
        <v>13</v>
      </c>
      <c r="S4775">
        <v>15</v>
      </c>
      <c r="T4775">
        <v>15</v>
      </c>
      <c r="U4775">
        <v>14</v>
      </c>
      <c r="V4775">
        <v>16</v>
      </c>
      <c r="W4775">
        <v>5</v>
      </c>
      <c r="X4775" s="2">
        <v>0.30199999999999999</v>
      </c>
    </row>
    <row r="4776" spans="1:24" x14ac:dyDescent="0.25">
      <c r="A4776">
        <f t="shared" si="225"/>
        <v>1</v>
      </c>
      <c r="B4776" t="str">
        <f t="shared" si="223"/>
        <v/>
      </c>
      <c r="C4776" t="str">
        <f t="shared" si="224"/>
        <v/>
      </c>
      <c r="D4776">
        <v>2026</v>
      </c>
      <c r="E4776" t="s">
        <v>11039</v>
      </c>
      <c r="F4776" t="s">
        <v>4976</v>
      </c>
      <c r="G4776" t="s">
        <v>29</v>
      </c>
      <c r="H4776" t="s">
        <v>64</v>
      </c>
      <c r="I4776">
        <v>0</v>
      </c>
      <c r="J4776">
        <v>1</v>
      </c>
      <c r="K4776" s="29">
        <v>11.81</v>
      </c>
      <c r="L4776">
        <v>9</v>
      </c>
      <c r="M4776">
        <v>0</v>
      </c>
      <c r="N4776">
        <v>0</v>
      </c>
      <c r="O4776">
        <v>0</v>
      </c>
      <c r="P4776">
        <v>0</v>
      </c>
      <c r="Q4776">
        <v>5.0999999999999996</v>
      </c>
      <c r="R4776">
        <v>5</v>
      </c>
      <c r="S4776">
        <v>7</v>
      </c>
      <c r="T4776">
        <v>7</v>
      </c>
      <c r="U4776">
        <v>12</v>
      </c>
      <c r="V4776">
        <v>12</v>
      </c>
      <c r="W4776">
        <v>3</v>
      </c>
      <c r="X4776" s="2">
        <v>0.25</v>
      </c>
    </row>
    <row r="4777" spans="1:24" x14ac:dyDescent="0.25">
      <c r="A4777" t="str">
        <f t="shared" si="225"/>
        <v/>
      </c>
      <c r="B4777" t="str">
        <f t="shared" si="223"/>
        <v/>
      </c>
      <c r="C4777" t="str">
        <f t="shared" si="224"/>
        <v/>
      </c>
      <c r="D4777">
        <v>2026</v>
      </c>
      <c r="E4777" t="s">
        <v>11040</v>
      </c>
      <c r="F4777" t="s">
        <v>4976</v>
      </c>
      <c r="G4777" t="s">
        <v>47</v>
      </c>
      <c r="H4777" t="s">
        <v>64</v>
      </c>
      <c r="I4777">
        <v>0</v>
      </c>
      <c r="J4777">
        <v>0</v>
      </c>
      <c r="K4777" s="29">
        <v>18.690000000000001</v>
      </c>
      <c r="L4777">
        <v>5</v>
      </c>
      <c r="M4777">
        <v>0</v>
      </c>
      <c r="N4777">
        <v>0</v>
      </c>
      <c r="O4777">
        <v>0</v>
      </c>
      <c r="P4777">
        <v>0</v>
      </c>
      <c r="Q4777">
        <v>4.0999999999999996</v>
      </c>
      <c r="R4777">
        <v>9</v>
      </c>
      <c r="S4777">
        <v>9</v>
      </c>
      <c r="T4777">
        <v>9</v>
      </c>
      <c r="U4777">
        <v>1</v>
      </c>
      <c r="V4777">
        <v>3</v>
      </c>
      <c r="W4777">
        <v>2</v>
      </c>
      <c r="X4777" s="2">
        <v>0.42899999999999999</v>
      </c>
    </row>
    <row r="4778" spans="1:24" x14ac:dyDescent="0.25">
      <c r="A4778" t="str">
        <f t="shared" si="225"/>
        <v/>
      </c>
      <c r="B4778" t="str">
        <f t="shared" si="223"/>
        <v/>
      </c>
      <c r="C4778" t="str">
        <f t="shared" si="224"/>
        <v/>
      </c>
      <c r="D4778">
        <v>2026</v>
      </c>
      <c r="E4778" t="s">
        <v>11041</v>
      </c>
      <c r="F4778" t="s">
        <v>5013</v>
      </c>
      <c r="G4778" t="s">
        <v>37</v>
      </c>
      <c r="H4778" t="s">
        <v>64</v>
      </c>
      <c r="I4778">
        <v>1</v>
      </c>
      <c r="J4778">
        <v>5</v>
      </c>
      <c r="K4778" s="29">
        <v>4.37</v>
      </c>
      <c r="L4778">
        <v>15</v>
      </c>
      <c r="M4778">
        <v>13</v>
      </c>
      <c r="N4778">
        <v>0</v>
      </c>
      <c r="O4778">
        <v>0</v>
      </c>
      <c r="P4778">
        <v>0</v>
      </c>
      <c r="Q4778">
        <v>57.2</v>
      </c>
      <c r="R4778">
        <v>47</v>
      </c>
      <c r="S4778">
        <v>33</v>
      </c>
      <c r="T4778">
        <v>28</v>
      </c>
      <c r="U4778">
        <v>28</v>
      </c>
      <c r="V4778">
        <v>55</v>
      </c>
      <c r="W4778">
        <v>10</v>
      </c>
      <c r="X4778" s="2">
        <v>0.217</v>
      </c>
    </row>
    <row r="4779" spans="1:24" x14ac:dyDescent="0.25">
      <c r="A4779" t="str">
        <f t="shared" si="225"/>
        <v/>
      </c>
      <c r="B4779" t="str">
        <f t="shared" si="223"/>
        <v/>
      </c>
      <c r="C4779" t="str">
        <f t="shared" si="224"/>
        <v/>
      </c>
      <c r="D4779">
        <v>2026</v>
      </c>
      <c r="E4779" t="s">
        <v>11042</v>
      </c>
      <c r="F4779" t="s">
        <v>5013</v>
      </c>
      <c r="G4779" t="s">
        <v>37</v>
      </c>
      <c r="H4779" t="s">
        <v>64</v>
      </c>
      <c r="I4779">
        <v>4</v>
      </c>
      <c r="J4779">
        <v>8</v>
      </c>
      <c r="K4779" s="29">
        <v>7.8</v>
      </c>
      <c r="L4779">
        <v>15</v>
      </c>
      <c r="M4779">
        <v>14</v>
      </c>
      <c r="N4779">
        <v>0</v>
      </c>
      <c r="O4779">
        <v>0</v>
      </c>
      <c r="P4779">
        <v>0</v>
      </c>
      <c r="Q4779">
        <v>60</v>
      </c>
      <c r="R4779">
        <v>82</v>
      </c>
      <c r="S4779">
        <v>55</v>
      </c>
      <c r="T4779">
        <v>52</v>
      </c>
      <c r="U4779">
        <v>24</v>
      </c>
      <c r="V4779">
        <v>65</v>
      </c>
      <c r="W4779">
        <v>3</v>
      </c>
      <c r="X4779" s="2">
        <v>0.32500000000000001</v>
      </c>
    </row>
    <row r="4780" spans="1:24" x14ac:dyDescent="0.25">
      <c r="A4780">
        <f t="shared" si="225"/>
        <v>1</v>
      </c>
      <c r="B4780" t="str">
        <f t="shared" si="223"/>
        <v/>
      </c>
      <c r="C4780" t="str">
        <f t="shared" si="224"/>
        <v/>
      </c>
      <c r="D4780">
        <v>2026</v>
      </c>
      <c r="E4780" t="s">
        <v>11043</v>
      </c>
      <c r="F4780" t="s">
        <v>5013</v>
      </c>
      <c r="G4780" t="s">
        <v>32</v>
      </c>
      <c r="H4780" t="s">
        <v>64</v>
      </c>
      <c r="I4780">
        <v>0</v>
      </c>
      <c r="J4780">
        <v>0</v>
      </c>
      <c r="K4780" s="29">
        <v>0</v>
      </c>
      <c r="L4780">
        <v>1</v>
      </c>
      <c r="M4780">
        <v>0</v>
      </c>
      <c r="N4780">
        <v>0</v>
      </c>
      <c r="O4780">
        <v>0</v>
      </c>
      <c r="P4780">
        <v>0</v>
      </c>
      <c r="Q4780">
        <v>0</v>
      </c>
      <c r="R4780">
        <v>3</v>
      </c>
      <c r="S4780">
        <v>0</v>
      </c>
      <c r="T4780">
        <v>0</v>
      </c>
      <c r="U4780">
        <v>1</v>
      </c>
      <c r="V4780">
        <v>2</v>
      </c>
      <c r="W4780">
        <v>0</v>
      </c>
      <c r="X4780" s="2">
        <v>0.375</v>
      </c>
    </row>
    <row r="4781" spans="1:24" x14ac:dyDescent="0.25">
      <c r="A4781" t="str">
        <f t="shared" si="225"/>
        <v/>
      </c>
      <c r="B4781" t="str">
        <f t="shared" si="223"/>
        <v/>
      </c>
      <c r="C4781" t="str">
        <f t="shared" si="224"/>
        <v/>
      </c>
      <c r="D4781">
        <v>2026</v>
      </c>
      <c r="E4781" t="s">
        <v>11044</v>
      </c>
      <c r="F4781" t="s">
        <v>5013</v>
      </c>
      <c r="G4781" t="s">
        <v>47</v>
      </c>
      <c r="H4781" t="s">
        <v>64</v>
      </c>
      <c r="I4781">
        <v>7</v>
      </c>
      <c r="J4781">
        <v>0</v>
      </c>
      <c r="K4781" s="29">
        <v>2.19</v>
      </c>
      <c r="L4781">
        <v>17</v>
      </c>
      <c r="M4781">
        <v>1</v>
      </c>
      <c r="N4781">
        <v>0</v>
      </c>
      <c r="O4781">
        <v>0</v>
      </c>
      <c r="P4781">
        <v>1</v>
      </c>
      <c r="Q4781">
        <v>37</v>
      </c>
      <c r="R4781">
        <v>21</v>
      </c>
      <c r="S4781">
        <v>9</v>
      </c>
      <c r="T4781">
        <v>9</v>
      </c>
      <c r="U4781">
        <v>14</v>
      </c>
      <c r="V4781">
        <v>41</v>
      </c>
      <c r="W4781">
        <v>6</v>
      </c>
      <c r="X4781" s="2">
        <v>0.16200000000000001</v>
      </c>
    </row>
    <row r="4782" spans="1:24" x14ac:dyDescent="0.25">
      <c r="A4782">
        <f t="shared" si="225"/>
        <v>1</v>
      </c>
      <c r="B4782" t="str">
        <f t="shared" si="223"/>
        <v/>
      </c>
      <c r="C4782" t="str">
        <f t="shared" si="224"/>
        <v/>
      </c>
      <c r="D4782">
        <v>2026</v>
      </c>
      <c r="E4782" t="s">
        <v>11045</v>
      </c>
      <c r="F4782" t="s">
        <v>5013</v>
      </c>
      <c r="G4782" t="s">
        <v>29</v>
      </c>
      <c r="H4782" t="s">
        <v>64</v>
      </c>
      <c r="I4782">
        <v>2</v>
      </c>
      <c r="J4782">
        <v>1</v>
      </c>
      <c r="K4782" s="29">
        <v>4.09</v>
      </c>
      <c r="L4782">
        <v>10</v>
      </c>
      <c r="M4782">
        <v>0</v>
      </c>
      <c r="N4782">
        <v>0</v>
      </c>
      <c r="O4782">
        <v>0</v>
      </c>
      <c r="P4782">
        <v>0</v>
      </c>
      <c r="Q4782">
        <v>11</v>
      </c>
      <c r="R4782">
        <v>8</v>
      </c>
      <c r="S4782">
        <v>6</v>
      </c>
      <c r="T4782">
        <v>5</v>
      </c>
      <c r="U4782">
        <v>4</v>
      </c>
      <c r="V4782">
        <v>10</v>
      </c>
      <c r="W4782">
        <v>1</v>
      </c>
      <c r="X4782" s="2">
        <v>0.21099999999999999</v>
      </c>
    </row>
    <row r="4783" spans="1:24" x14ac:dyDescent="0.25">
      <c r="A4783">
        <f t="shared" si="225"/>
        <v>1</v>
      </c>
      <c r="B4783" t="str">
        <f t="shared" si="223"/>
        <v/>
      </c>
      <c r="C4783" t="str">
        <f t="shared" si="224"/>
        <v/>
      </c>
      <c r="D4783">
        <v>2026</v>
      </c>
      <c r="E4783" t="s">
        <v>11046</v>
      </c>
      <c r="F4783" t="s">
        <v>5013</v>
      </c>
      <c r="G4783" t="s">
        <v>32</v>
      </c>
      <c r="H4783" t="s">
        <v>64</v>
      </c>
      <c r="I4783">
        <v>0</v>
      </c>
      <c r="J4783">
        <v>1</v>
      </c>
      <c r="K4783" s="29">
        <v>4.66</v>
      </c>
      <c r="L4783">
        <v>15</v>
      </c>
      <c r="M4783">
        <v>0</v>
      </c>
      <c r="N4783">
        <v>0</v>
      </c>
      <c r="O4783">
        <v>0</v>
      </c>
      <c r="P4783">
        <v>3</v>
      </c>
      <c r="Q4783">
        <v>29</v>
      </c>
      <c r="R4783">
        <v>35</v>
      </c>
      <c r="S4783">
        <v>17</v>
      </c>
      <c r="T4783">
        <v>15</v>
      </c>
      <c r="U4783">
        <v>12</v>
      </c>
      <c r="V4783">
        <v>25</v>
      </c>
      <c r="W4783">
        <v>0</v>
      </c>
      <c r="X4783" s="2">
        <v>0.31</v>
      </c>
    </row>
    <row r="4784" spans="1:24" x14ac:dyDescent="0.25">
      <c r="A4784" t="str">
        <f t="shared" si="225"/>
        <v/>
      </c>
      <c r="B4784" t="str">
        <f t="shared" si="223"/>
        <v/>
      </c>
      <c r="C4784">
        <f t="shared" si="224"/>
        <v>1</v>
      </c>
      <c r="D4784">
        <v>2026</v>
      </c>
      <c r="E4784" t="s">
        <v>6860</v>
      </c>
      <c r="F4784" t="s">
        <v>5013</v>
      </c>
      <c r="G4784" t="s">
        <v>24</v>
      </c>
      <c r="H4784" t="s">
        <v>64</v>
      </c>
      <c r="I4784">
        <v>1</v>
      </c>
      <c r="J4784">
        <v>0</v>
      </c>
      <c r="K4784" s="29">
        <v>5.27</v>
      </c>
      <c r="L4784">
        <v>20</v>
      </c>
      <c r="M4784">
        <v>0</v>
      </c>
      <c r="N4784">
        <v>0</v>
      </c>
      <c r="O4784">
        <v>0</v>
      </c>
      <c r="P4784">
        <v>0</v>
      </c>
      <c r="Q4784">
        <v>27.1</v>
      </c>
      <c r="R4784">
        <v>27</v>
      </c>
      <c r="S4784">
        <v>17</v>
      </c>
      <c r="T4784">
        <v>16</v>
      </c>
      <c r="U4784">
        <v>21</v>
      </c>
      <c r="V4784">
        <v>22</v>
      </c>
      <c r="W4784">
        <v>3</v>
      </c>
      <c r="X4784" s="2">
        <v>0.252</v>
      </c>
    </row>
    <row r="4785" spans="1:24" x14ac:dyDescent="0.25">
      <c r="A4785" t="str">
        <f t="shared" si="225"/>
        <v/>
      </c>
      <c r="B4785" t="str">
        <f t="shared" si="223"/>
        <v/>
      </c>
      <c r="C4785" t="str">
        <f t="shared" si="224"/>
        <v/>
      </c>
      <c r="D4785">
        <v>2026</v>
      </c>
      <c r="E4785" t="s">
        <v>11047</v>
      </c>
      <c r="F4785" t="s">
        <v>5013</v>
      </c>
      <c r="G4785" t="s">
        <v>37</v>
      </c>
      <c r="H4785" t="s">
        <v>64</v>
      </c>
      <c r="I4785">
        <v>2</v>
      </c>
      <c r="J4785">
        <v>1</v>
      </c>
      <c r="K4785" s="29">
        <v>5.89</v>
      </c>
      <c r="L4785">
        <v>18</v>
      </c>
      <c r="M4785">
        <v>6</v>
      </c>
      <c r="N4785">
        <v>0</v>
      </c>
      <c r="O4785">
        <v>0</v>
      </c>
      <c r="P4785">
        <v>1</v>
      </c>
      <c r="Q4785">
        <v>36.200000000000003</v>
      </c>
      <c r="R4785">
        <v>42</v>
      </c>
      <c r="S4785">
        <v>29</v>
      </c>
      <c r="T4785">
        <v>24</v>
      </c>
      <c r="U4785">
        <v>13</v>
      </c>
      <c r="V4785">
        <v>37</v>
      </c>
      <c r="W4785">
        <v>6</v>
      </c>
      <c r="X4785" s="2">
        <v>0.29599999999999999</v>
      </c>
    </row>
    <row r="4786" spans="1:24" x14ac:dyDescent="0.25">
      <c r="A4786">
        <f t="shared" si="225"/>
        <v>1</v>
      </c>
      <c r="B4786" t="str">
        <f t="shared" si="223"/>
        <v/>
      </c>
      <c r="C4786" t="str">
        <f t="shared" si="224"/>
        <v/>
      </c>
      <c r="D4786">
        <v>2026</v>
      </c>
      <c r="E4786" t="s">
        <v>11048</v>
      </c>
      <c r="F4786" t="s">
        <v>5013</v>
      </c>
      <c r="G4786" t="s">
        <v>29</v>
      </c>
      <c r="H4786" t="s">
        <v>64</v>
      </c>
      <c r="I4786">
        <v>2</v>
      </c>
      <c r="J4786">
        <v>1</v>
      </c>
      <c r="K4786" s="29">
        <v>6.06</v>
      </c>
      <c r="L4786">
        <v>21</v>
      </c>
      <c r="M4786">
        <v>2</v>
      </c>
      <c r="N4786">
        <v>0</v>
      </c>
      <c r="O4786">
        <v>0</v>
      </c>
      <c r="P4786">
        <v>2</v>
      </c>
      <c r="Q4786">
        <v>32.200000000000003</v>
      </c>
      <c r="R4786">
        <v>25</v>
      </c>
      <c r="S4786">
        <v>26</v>
      </c>
      <c r="T4786">
        <v>22</v>
      </c>
      <c r="U4786">
        <v>21</v>
      </c>
      <c r="V4786">
        <v>34</v>
      </c>
      <c r="W4786">
        <v>9</v>
      </c>
      <c r="X4786" s="2">
        <v>0.221</v>
      </c>
    </row>
    <row r="4787" spans="1:24" x14ac:dyDescent="0.25">
      <c r="A4787" t="str">
        <f t="shared" si="225"/>
        <v/>
      </c>
      <c r="B4787" t="str">
        <f t="shared" si="223"/>
        <v/>
      </c>
      <c r="C4787" t="str">
        <f t="shared" si="224"/>
        <v/>
      </c>
      <c r="D4787">
        <v>2026</v>
      </c>
      <c r="E4787" t="s">
        <v>11049</v>
      </c>
      <c r="F4787" t="s">
        <v>5013</v>
      </c>
      <c r="G4787" t="s">
        <v>24</v>
      </c>
      <c r="H4787" t="s">
        <v>64</v>
      </c>
      <c r="I4787">
        <v>2</v>
      </c>
      <c r="J4787">
        <v>1</v>
      </c>
      <c r="K4787" s="29">
        <v>6.23</v>
      </c>
      <c r="L4787">
        <v>16</v>
      </c>
      <c r="M4787">
        <v>0</v>
      </c>
      <c r="N4787">
        <v>0</v>
      </c>
      <c r="O4787">
        <v>0</v>
      </c>
      <c r="P4787">
        <v>0</v>
      </c>
      <c r="Q4787">
        <v>17.100000000000001</v>
      </c>
      <c r="R4787">
        <v>21</v>
      </c>
      <c r="S4787">
        <v>13</v>
      </c>
      <c r="T4787">
        <v>12</v>
      </c>
      <c r="U4787">
        <v>11</v>
      </c>
      <c r="V4787">
        <v>17</v>
      </c>
      <c r="W4787">
        <v>3</v>
      </c>
      <c r="X4787" s="2">
        <v>0.28399999999999997</v>
      </c>
    </row>
    <row r="4788" spans="1:24" x14ac:dyDescent="0.25">
      <c r="A4788" t="str">
        <f t="shared" si="225"/>
        <v/>
      </c>
      <c r="B4788" t="str">
        <f t="shared" si="223"/>
        <v/>
      </c>
      <c r="C4788" t="str">
        <f t="shared" si="224"/>
        <v/>
      </c>
      <c r="D4788">
        <v>2026</v>
      </c>
      <c r="E4788" t="s">
        <v>11050</v>
      </c>
      <c r="F4788" t="s">
        <v>5013</v>
      </c>
      <c r="G4788" t="s">
        <v>47</v>
      </c>
      <c r="H4788" t="s">
        <v>64</v>
      </c>
      <c r="I4788">
        <v>0</v>
      </c>
      <c r="J4788">
        <v>3</v>
      </c>
      <c r="K4788" s="29">
        <v>6.34</v>
      </c>
      <c r="L4788">
        <v>14</v>
      </c>
      <c r="M4788">
        <v>7</v>
      </c>
      <c r="N4788">
        <v>0</v>
      </c>
      <c r="O4788">
        <v>0</v>
      </c>
      <c r="P4788">
        <v>1</v>
      </c>
      <c r="Q4788">
        <v>38.1</v>
      </c>
      <c r="R4788">
        <v>56</v>
      </c>
      <c r="S4788">
        <v>33</v>
      </c>
      <c r="T4788">
        <v>27</v>
      </c>
      <c r="U4788">
        <v>10</v>
      </c>
      <c r="V4788">
        <v>18</v>
      </c>
      <c r="W4788">
        <v>1</v>
      </c>
      <c r="X4788" s="2">
        <v>0.36399999999999999</v>
      </c>
    </row>
    <row r="4789" spans="1:24" x14ac:dyDescent="0.25">
      <c r="A4789">
        <f t="shared" si="225"/>
        <v>1</v>
      </c>
      <c r="B4789" t="str">
        <f t="shared" si="223"/>
        <v/>
      </c>
      <c r="C4789" t="str">
        <f t="shared" si="224"/>
        <v/>
      </c>
      <c r="D4789">
        <v>2026</v>
      </c>
      <c r="E4789" t="s">
        <v>11051</v>
      </c>
      <c r="F4789" t="s">
        <v>5013</v>
      </c>
      <c r="G4789" t="s">
        <v>29</v>
      </c>
      <c r="H4789" t="s">
        <v>64</v>
      </c>
      <c r="I4789">
        <v>3</v>
      </c>
      <c r="J4789">
        <v>1</v>
      </c>
      <c r="K4789" s="29">
        <v>6.75</v>
      </c>
      <c r="L4789">
        <v>15</v>
      </c>
      <c r="M4789">
        <v>0</v>
      </c>
      <c r="N4789">
        <v>0</v>
      </c>
      <c r="O4789">
        <v>0</v>
      </c>
      <c r="P4789">
        <v>0</v>
      </c>
      <c r="Q4789">
        <v>24</v>
      </c>
      <c r="R4789">
        <v>39</v>
      </c>
      <c r="S4789">
        <v>21</v>
      </c>
      <c r="T4789">
        <v>18</v>
      </c>
      <c r="U4789">
        <v>8</v>
      </c>
      <c r="V4789">
        <v>18</v>
      </c>
      <c r="W4789">
        <v>6</v>
      </c>
      <c r="X4789" s="2">
        <v>0.36399999999999999</v>
      </c>
    </row>
    <row r="4790" spans="1:24" x14ac:dyDescent="0.25">
      <c r="A4790" t="str">
        <f t="shared" si="225"/>
        <v/>
      </c>
      <c r="B4790" t="str">
        <f t="shared" si="223"/>
        <v/>
      </c>
      <c r="C4790">
        <f t="shared" si="224"/>
        <v>1</v>
      </c>
      <c r="D4790">
        <v>2026</v>
      </c>
      <c r="E4790" t="s">
        <v>6861</v>
      </c>
      <c r="F4790" t="s">
        <v>5013</v>
      </c>
      <c r="G4790" t="s">
        <v>24</v>
      </c>
      <c r="H4790" t="s">
        <v>64</v>
      </c>
      <c r="I4790">
        <v>1</v>
      </c>
      <c r="J4790">
        <v>1</v>
      </c>
      <c r="K4790" s="29">
        <v>8.0399999999999991</v>
      </c>
      <c r="L4790">
        <v>19</v>
      </c>
      <c r="M4790">
        <v>4</v>
      </c>
      <c r="N4790">
        <v>0</v>
      </c>
      <c r="O4790">
        <v>0</v>
      </c>
      <c r="P4790">
        <v>0</v>
      </c>
      <c r="Q4790">
        <v>31.1</v>
      </c>
      <c r="R4790">
        <v>44</v>
      </c>
      <c r="S4790">
        <v>32</v>
      </c>
      <c r="T4790">
        <v>28</v>
      </c>
      <c r="U4790">
        <v>22</v>
      </c>
      <c r="V4790">
        <v>32</v>
      </c>
      <c r="W4790">
        <v>5</v>
      </c>
      <c r="X4790" s="2">
        <v>0.34599999999999997</v>
      </c>
    </row>
    <row r="4791" spans="1:24" x14ac:dyDescent="0.25">
      <c r="A4791">
        <f t="shared" si="225"/>
        <v>1</v>
      </c>
      <c r="B4791" t="str">
        <f t="shared" si="223"/>
        <v/>
      </c>
      <c r="C4791" t="str">
        <f t="shared" si="224"/>
        <v/>
      </c>
      <c r="D4791">
        <v>2026</v>
      </c>
      <c r="E4791" t="s">
        <v>11052</v>
      </c>
      <c r="F4791" t="s">
        <v>5013</v>
      </c>
      <c r="G4791" t="s">
        <v>29</v>
      </c>
      <c r="H4791" t="s">
        <v>64</v>
      </c>
      <c r="I4791">
        <v>1</v>
      </c>
      <c r="J4791">
        <v>1</v>
      </c>
      <c r="K4791" s="29">
        <v>9.9</v>
      </c>
      <c r="L4791">
        <v>14</v>
      </c>
      <c r="M4791">
        <v>3</v>
      </c>
      <c r="N4791">
        <v>0</v>
      </c>
      <c r="O4791">
        <v>0</v>
      </c>
      <c r="P4791">
        <v>0</v>
      </c>
      <c r="Q4791">
        <v>20</v>
      </c>
      <c r="R4791">
        <v>23</v>
      </c>
      <c r="S4791">
        <v>22</v>
      </c>
      <c r="T4791">
        <v>22</v>
      </c>
      <c r="U4791">
        <v>15</v>
      </c>
      <c r="V4791">
        <v>13</v>
      </c>
      <c r="W4791">
        <v>4</v>
      </c>
      <c r="X4791" s="2">
        <v>0.29099999999999998</v>
      </c>
    </row>
    <row r="4792" spans="1:24" x14ac:dyDescent="0.25">
      <c r="A4792" t="str">
        <f t="shared" si="225"/>
        <v/>
      </c>
      <c r="B4792" t="str">
        <f t="shared" si="223"/>
        <v/>
      </c>
      <c r="C4792" t="str">
        <f t="shared" si="224"/>
        <v/>
      </c>
      <c r="D4792">
        <v>2026</v>
      </c>
      <c r="E4792" t="s">
        <v>11053</v>
      </c>
      <c r="F4792" t="s">
        <v>5013</v>
      </c>
      <c r="G4792" t="s">
        <v>24</v>
      </c>
      <c r="H4792" t="s">
        <v>64</v>
      </c>
      <c r="I4792">
        <v>1</v>
      </c>
      <c r="J4792">
        <v>0</v>
      </c>
      <c r="K4792" s="29">
        <v>10</v>
      </c>
      <c r="L4792">
        <v>6</v>
      </c>
      <c r="M4792">
        <v>4</v>
      </c>
      <c r="N4792">
        <v>0</v>
      </c>
      <c r="O4792">
        <v>0</v>
      </c>
      <c r="P4792">
        <v>0</v>
      </c>
      <c r="Q4792">
        <v>9</v>
      </c>
      <c r="R4792">
        <v>15</v>
      </c>
      <c r="S4792">
        <v>13</v>
      </c>
      <c r="T4792">
        <v>10</v>
      </c>
      <c r="U4792">
        <v>10</v>
      </c>
      <c r="V4792">
        <v>14</v>
      </c>
      <c r="W4792">
        <v>0</v>
      </c>
      <c r="X4792" s="2">
        <v>0.41699999999999998</v>
      </c>
    </row>
    <row r="4793" spans="1:24" x14ac:dyDescent="0.25">
      <c r="A4793" t="str">
        <f t="shared" si="225"/>
        <v/>
      </c>
      <c r="B4793" t="str">
        <f t="shared" si="223"/>
        <v/>
      </c>
      <c r="C4793" t="str">
        <f t="shared" si="224"/>
        <v/>
      </c>
      <c r="D4793">
        <v>2026</v>
      </c>
      <c r="E4793" t="s">
        <v>11054</v>
      </c>
      <c r="F4793" t="s">
        <v>5013</v>
      </c>
      <c r="G4793" t="s">
        <v>47</v>
      </c>
      <c r="H4793" t="s">
        <v>64</v>
      </c>
      <c r="I4793">
        <v>1</v>
      </c>
      <c r="J4793">
        <v>1</v>
      </c>
      <c r="K4793" s="29">
        <v>10.8</v>
      </c>
      <c r="L4793">
        <v>18</v>
      </c>
      <c r="M4793">
        <v>1</v>
      </c>
      <c r="N4793">
        <v>0</v>
      </c>
      <c r="O4793">
        <v>0</v>
      </c>
      <c r="P4793">
        <v>0</v>
      </c>
      <c r="Q4793">
        <v>18.100000000000001</v>
      </c>
      <c r="R4793">
        <v>22</v>
      </c>
      <c r="S4793">
        <v>22</v>
      </c>
      <c r="T4793">
        <v>22</v>
      </c>
      <c r="U4793">
        <v>13</v>
      </c>
      <c r="V4793">
        <v>17</v>
      </c>
      <c r="W4793">
        <v>7</v>
      </c>
      <c r="X4793" s="2">
        <v>0.31</v>
      </c>
    </row>
    <row r="4794" spans="1:24" x14ac:dyDescent="0.25">
      <c r="A4794" t="str">
        <f t="shared" si="225"/>
        <v/>
      </c>
      <c r="B4794" t="str">
        <f t="shared" si="223"/>
        <v/>
      </c>
      <c r="C4794">
        <f t="shared" si="224"/>
        <v>1</v>
      </c>
      <c r="D4794">
        <v>2026</v>
      </c>
      <c r="E4794" t="s">
        <v>6657</v>
      </c>
      <c r="F4794" t="s">
        <v>5013</v>
      </c>
      <c r="G4794" t="s">
        <v>24</v>
      </c>
      <c r="H4794" t="s">
        <v>64</v>
      </c>
      <c r="I4794">
        <v>0</v>
      </c>
      <c r="J4794">
        <v>0</v>
      </c>
      <c r="K4794" s="29">
        <v>14.85</v>
      </c>
      <c r="L4794">
        <v>12</v>
      </c>
      <c r="M4794">
        <v>0</v>
      </c>
      <c r="N4794">
        <v>0</v>
      </c>
      <c r="O4794">
        <v>0</v>
      </c>
      <c r="P4794">
        <v>0</v>
      </c>
      <c r="Q4794">
        <v>6.2</v>
      </c>
      <c r="R4794">
        <v>12</v>
      </c>
      <c r="S4794">
        <v>11</v>
      </c>
      <c r="T4794">
        <v>11</v>
      </c>
      <c r="U4794">
        <v>8</v>
      </c>
      <c r="V4794">
        <v>6</v>
      </c>
      <c r="W4794">
        <v>3</v>
      </c>
      <c r="X4794" s="2">
        <v>0.38700000000000001</v>
      </c>
    </row>
    <row r="4795" spans="1:24" x14ac:dyDescent="0.25">
      <c r="A4795">
        <f t="shared" si="225"/>
        <v>1</v>
      </c>
      <c r="B4795" t="str">
        <f t="shared" si="223"/>
        <v/>
      </c>
      <c r="C4795" t="str">
        <f t="shared" si="224"/>
        <v/>
      </c>
      <c r="D4795">
        <v>2026</v>
      </c>
      <c r="E4795" t="s">
        <v>11055</v>
      </c>
      <c r="F4795" t="s">
        <v>5013</v>
      </c>
      <c r="G4795" t="s">
        <v>29</v>
      </c>
      <c r="H4795" t="s">
        <v>64</v>
      </c>
      <c r="I4795">
        <v>1</v>
      </c>
      <c r="J4795">
        <v>0</v>
      </c>
      <c r="K4795" s="29">
        <v>16</v>
      </c>
      <c r="L4795">
        <v>12</v>
      </c>
      <c r="M4795">
        <v>0</v>
      </c>
      <c r="N4795">
        <v>0</v>
      </c>
      <c r="O4795">
        <v>0</v>
      </c>
      <c r="P4795">
        <v>0</v>
      </c>
      <c r="Q4795">
        <v>9</v>
      </c>
      <c r="R4795">
        <v>24</v>
      </c>
      <c r="S4795">
        <v>17</v>
      </c>
      <c r="T4795">
        <v>16</v>
      </c>
      <c r="U4795">
        <v>4</v>
      </c>
      <c r="V4795">
        <v>2</v>
      </c>
      <c r="W4795">
        <v>0</v>
      </c>
      <c r="X4795" s="2">
        <v>0.49</v>
      </c>
    </row>
    <row r="4796" spans="1:24" x14ac:dyDescent="0.25">
      <c r="A4796" t="str">
        <f t="shared" si="225"/>
        <v/>
      </c>
      <c r="B4796" t="str">
        <f t="shared" si="223"/>
        <v/>
      </c>
      <c r="C4796">
        <f t="shared" si="224"/>
        <v>1</v>
      </c>
      <c r="D4796">
        <v>2026</v>
      </c>
      <c r="E4796" t="s">
        <v>7228</v>
      </c>
      <c r="F4796" t="s">
        <v>5013</v>
      </c>
      <c r="G4796" t="s">
        <v>47</v>
      </c>
      <c r="H4796" t="s">
        <v>64</v>
      </c>
      <c r="I4796">
        <v>0</v>
      </c>
      <c r="J4796">
        <v>1</v>
      </c>
      <c r="K4796" s="29">
        <v>21.6</v>
      </c>
      <c r="L4796">
        <v>3</v>
      </c>
      <c r="M4796">
        <v>0</v>
      </c>
      <c r="N4796">
        <v>0</v>
      </c>
      <c r="O4796">
        <v>0</v>
      </c>
      <c r="P4796">
        <v>1</v>
      </c>
      <c r="Q4796">
        <v>1.2</v>
      </c>
      <c r="R4796">
        <v>4</v>
      </c>
      <c r="S4796">
        <v>4</v>
      </c>
      <c r="T4796">
        <v>4</v>
      </c>
      <c r="U4796">
        <v>1</v>
      </c>
      <c r="V4796">
        <v>1</v>
      </c>
      <c r="W4796">
        <v>2</v>
      </c>
      <c r="X4796" s="2">
        <v>0.57099999999999995</v>
      </c>
    </row>
    <row r="4797" spans="1:24" x14ac:dyDescent="0.25">
      <c r="A4797" t="str">
        <f t="shared" si="225"/>
        <v/>
      </c>
      <c r="B4797" t="str">
        <f t="shared" si="223"/>
        <v/>
      </c>
      <c r="C4797" t="str">
        <f t="shared" si="224"/>
        <v/>
      </c>
      <c r="D4797">
        <v>2026</v>
      </c>
      <c r="E4797" t="s">
        <v>11056</v>
      </c>
      <c r="F4797" t="s">
        <v>5013</v>
      </c>
      <c r="G4797" t="s">
        <v>24</v>
      </c>
      <c r="H4797" t="s">
        <v>64</v>
      </c>
      <c r="I4797">
        <v>0</v>
      </c>
      <c r="J4797">
        <v>0</v>
      </c>
      <c r="K4797" s="29">
        <v>27</v>
      </c>
      <c r="L4797">
        <v>1</v>
      </c>
      <c r="M4797">
        <v>0</v>
      </c>
      <c r="N4797">
        <v>0</v>
      </c>
      <c r="O4797">
        <v>0</v>
      </c>
      <c r="P4797">
        <v>0</v>
      </c>
      <c r="Q4797">
        <v>0.2</v>
      </c>
      <c r="R4797">
        <v>2</v>
      </c>
      <c r="S4797">
        <v>2</v>
      </c>
      <c r="T4797">
        <v>2</v>
      </c>
      <c r="U4797">
        <v>2</v>
      </c>
      <c r="V4797">
        <v>0</v>
      </c>
      <c r="W4797">
        <v>1</v>
      </c>
      <c r="X4797" s="2">
        <v>0.5</v>
      </c>
    </row>
    <row r="4798" spans="1:24" x14ac:dyDescent="0.25">
      <c r="A4798">
        <f t="shared" si="225"/>
        <v>1</v>
      </c>
      <c r="B4798" t="str">
        <f t="shared" si="223"/>
        <v/>
      </c>
      <c r="C4798" t="str">
        <f t="shared" si="224"/>
        <v/>
      </c>
      <c r="D4798">
        <v>2026</v>
      </c>
      <c r="E4798" t="s">
        <v>11057</v>
      </c>
      <c r="F4798" t="s">
        <v>5031</v>
      </c>
      <c r="G4798" t="s">
        <v>29</v>
      </c>
      <c r="H4798" t="s">
        <v>64</v>
      </c>
      <c r="I4798">
        <v>5</v>
      </c>
      <c r="J4798">
        <v>2</v>
      </c>
      <c r="K4798" s="29">
        <v>3.92</v>
      </c>
      <c r="L4798">
        <v>23</v>
      </c>
      <c r="M4798">
        <v>4</v>
      </c>
      <c r="N4798">
        <v>1</v>
      </c>
      <c r="O4798">
        <v>0</v>
      </c>
      <c r="P4798">
        <v>4</v>
      </c>
      <c r="Q4798">
        <v>59.2</v>
      </c>
      <c r="R4798">
        <v>38</v>
      </c>
      <c r="S4798">
        <v>26</v>
      </c>
      <c r="T4798">
        <v>26</v>
      </c>
      <c r="U4798">
        <v>35</v>
      </c>
      <c r="V4798">
        <v>53</v>
      </c>
      <c r="W4798">
        <v>24</v>
      </c>
      <c r="X4798" s="2">
        <v>0.185</v>
      </c>
    </row>
    <row r="4799" spans="1:24" x14ac:dyDescent="0.25">
      <c r="A4799" t="str">
        <f t="shared" si="225"/>
        <v/>
      </c>
      <c r="B4799" t="str">
        <f t="shared" si="223"/>
        <v/>
      </c>
      <c r="C4799" t="str">
        <f t="shared" si="224"/>
        <v/>
      </c>
      <c r="D4799">
        <v>2026</v>
      </c>
      <c r="E4799" t="s">
        <v>11058</v>
      </c>
      <c r="F4799" t="s">
        <v>5031</v>
      </c>
      <c r="G4799" t="s">
        <v>37</v>
      </c>
      <c r="H4799" t="s">
        <v>64</v>
      </c>
      <c r="I4799">
        <v>7</v>
      </c>
      <c r="J4799">
        <v>6</v>
      </c>
      <c r="K4799" s="29">
        <v>5.01</v>
      </c>
      <c r="L4799">
        <v>20</v>
      </c>
      <c r="M4799">
        <v>7</v>
      </c>
      <c r="N4799">
        <v>0</v>
      </c>
      <c r="O4799">
        <v>0</v>
      </c>
      <c r="P4799">
        <v>1</v>
      </c>
      <c r="Q4799">
        <v>70</v>
      </c>
      <c r="R4799">
        <v>58</v>
      </c>
      <c r="S4799">
        <v>42</v>
      </c>
      <c r="T4799">
        <v>39</v>
      </c>
      <c r="U4799">
        <v>27</v>
      </c>
      <c r="V4799">
        <v>67</v>
      </c>
      <c r="W4799">
        <v>7</v>
      </c>
      <c r="X4799" s="2">
        <v>0.223</v>
      </c>
    </row>
    <row r="4800" spans="1:24" x14ac:dyDescent="0.25">
      <c r="A4800">
        <f t="shared" si="225"/>
        <v>1</v>
      </c>
      <c r="B4800" t="str">
        <f t="shared" si="223"/>
        <v/>
      </c>
      <c r="C4800" t="str">
        <f t="shared" si="224"/>
        <v/>
      </c>
      <c r="D4800">
        <v>2026</v>
      </c>
      <c r="E4800" t="s">
        <v>11059</v>
      </c>
      <c r="F4800" t="s">
        <v>5031</v>
      </c>
      <c r="G4800" t="s">
        <v>29</v>
      </c>
      <c r="H4800" t="s">
        <v>64</v>
      </c>
      <c r="I4800">
        <v>2</v>
      </c>
      <c r="J4800">
        <v>3</v>
      </c>
      <c r="K4800" s="29">
        <v>5.37</v>
      </c>
      <c r="L4800">
        <v>14</v>
      </c>
      <c r="M4800">
        <v>14</v>
      </c>
      <c r="N4800">
        <v>1</v>
      </c>
      <c r="O4800">
        <v>0</v>
      </c>
      <c r="P4800">
        <v>0</v>
      </c>
      <c r="Q4800">
        <v>68.2</v>
      </c>
      <c r="R4800">
        <v>62</v>
      </c>
      <c r="S4800">
        <v>44</v>
      </c>
      <c r="T4800">
        <v>41</v>
      </c>
      <c r="U4800">
        <v>23</v>
      </c>
      <c r="V4800">
        <v>59</v>
      </c>
      <c r="W4800">
        <v>10</v>
      </c>
      <c r="X4800" s="2">
        <v>0.24</v>
      </c>
    </row>
    <row r="4801" spans="1:24" x14ac:dyDescent="0.25">
      <c r="A4801" t="str">
        <f t="shared" si="225"/>
        <v/>
      </c>
      <c r="B4801" t="str">
        <f t="shared" si="223"/>
        <v/>
      </c>
      <c r="C4801" t="str">
        <f t="shared" si="224"/>
        <v/>
      </c>
      <c r="D4801">
        <v>2026</v>
      </c>
      <c r="E4801" t="s">
        <v>5037</v>
      </c>
      <c r="F4801" t="s">
        <v>5031</v>
      </c>
      <c r="G4801" t="s">
        <v>24</v>
      </c>
      <c r="H4801" t="s">
        <v>64</v>
      </c>
      <c r="I4801">
        <v>0</v>
      </c>
      <c r="J4801">
        <v>0</v>
      </c>
      <c r="K4801" s="29">
        <v>0</v>
      </c>
      <c r="L4801">
        <v>1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1</v>
      </c>
      <c r="T4801">
        <v>0</v>
      </c>
      <c r="U4801">
        <v>1</v>
      </c>
      <c r="V4801">
        <v>0</v>
      </c>
      <c r="W4801">
        <v>0</v>
      </c>
      <c r="X4801" s="2">
        <v>0</v>
      </c>
    </row>
    <row r="4802" spans="1:24" x14ac:dyDescent="0.25">
      <c r="A4802" t="str">
        <f t="shared" si="225"/>
        <v/>
      </c>
      <c r="B4802" t="str">
        <f t="shared" ref="B4802:B4865" si="226">IF(COUNTIFS(Draft_Player,$E4802),COUNTIFS(Draft_Player,$E4802),"")</f>
        <v/>
      </c>
      <c r="C4802" t="str">
        <f t="shared" ref="C4802:C4865" si="227">IF(COUNTIFS(Transfers_Player,$E4802),COUNTIFS(Transfers_Player,$E4802),"")</f>
        <v/>
      </c>
      <c r="D4802">
        <v>2026</v>
      </c>
      <c r="E4802" t="s">
        <v>11060</v>
      </c>
      <c r="F4802" t="s">
        <v>5031</v>
      </c>
      <c r="G4802" t="s">
        <v>24</v>
      </c>
      <c r="H4802" t="s">
        <v>64</v>
      </c>
      <c r="I4802">
        <v>2</v>
      </c>
      <c r="J4802">
        <v>1</v>
      </c>
      <c r="K4802" s="29">
        <v>3.32</v>
      </c>
      <c r="L4802">
        <v>9</v>
      </c>
      <c r="M4802">
        <v>9</v>
      </c>
      <c r="N4802">
        <v>0</v>
      </c>
      <c r="O4802">
        <v>0</v>
      </c>
      <c r="P4802">
        <v>0</v>
      </c>
      <c r="Q4802">
        <v>43.1</v>
      </c>
      <c r="R4802">
        <v>21</v>
      </c>
      <c r="S4802">
        <v>18</v>
      </c>
      <c r="T4802">
        <v>16</v>
      </c>
      <c r="U4802">
        <v>36</v>
      </c>
      <c r="V4802">
        <v>50</v>
      </c>
      <c r="W4802">
        <v>4</v>
      </c>
      <c r="X4802" s="2">
        <v>0.14499999999999999</v>
      </c>
    </row>
    <row r="4803" spans="1:24" x14ac:dyDescent="0.25">
      <c r="A4803" t="str">
        <f t="shared" si="225"/>
        <v/>
      </c>
      <c r="B4803" t="str">
        <f t="shared" si="226"/>
        <v/>
      </c>
      <c r="C4803" t="str">
        <f t="shared" si="227"/>
        <v/>
      </c>
      <c r="D4803">
        <v>2026</v>
      </c>
      <c r="E4803" t="s">
        <v>11061</v>
      </c>
      <c r="F4803" t="s">
        <v>5031</v>
      </c>
      <c r="G4803" t="s">
        <v>47</v>
      </c>
      <c r="H4803" t="s">
        <v>64</v>
      </c>
      <c r="I4803">
        <v>1</v>
      </c>
      <c r="J4803">
        <v>0</v>
      </c>
      <c r="K4803" s="29">
        <v>5.4</v>
      </c>
      <c r="L4803">
        <v>12</v>
      </c>
      <c r="M4803">
        <v>2</v>
      </c>
      <c r="N4803">
        <v>0</v>
      </c>
      <c r="O4803">
        <v>0</v>
      </c>
      <c r="P4803">
        <v>0</v>
      </c>
      <c r="Q4803">
        <v>26.2</v>
      </c>
      <c r="R4803">
        <v>24</v>
      </c>
      <c r="S4803">
        <v>17</v>
      </c>
      <c r="T4803">
        <v>16</v>
      </c>
      <c r="U4803">
        <v>19</v>
      </c>
      <c r="V4803">
        <v>18</v>
      </c>
      <c r="W4803">
        <v>2</v>
      </c>
      <c r="X4803" s="2">
        <v>0.245</v>
      </c>
    </row>
    <row r="4804" spans="1:24" x14ac:dyDescent="0.25">
      <c r="A4804">
        <f t="shared" si="225"/>
        <v>1</v>
      </c>
      <c r="B4804" t="str">
        <f t="shared" si="226"/>
        <v/>
      </c>
      <c r="C4804" t="str">
        <f t="shared" si="227"/>
        <v/>
      </c>
      <c r="D4804">
        <v>2026</v>
      </c>
      <c r="E4804" t="s">
        <v>11062</v>
      </c>
      <c r="F4804" t="s">
        <v>5031</v>
      </c>
      <c r="G4804" t="s">
        <v>29</v>
      </c>
      <c r="H4804" t="s">
        <v>64</v>
      </c>
      <c r="I4804">
        <v>1</v>
      </c>
      <c r="J4804">
        <v>3</v>
      </c>
      <c r="K4804" s="29">
        <v>5.48</v>
      </c>
      <c r="L4804">
        <v>20</v>
      </c>
      <c r="M4804">
        <v>1</v>
      </c>
      <c r="N4804">
        <v>0</v>
      </c>
      <c r="O4804">
        <v>0</v>
      </c>
      <c r="P4804">
        <v>2</v>
      </c>
      <c r="Q4804">
        <v>23</v>
      </c>
      <c r="R4804">
        <v>19</v>
      </c>
      <c r="S4804">
        <v>16</v>
      </c>
      <c r="T4804">
        <v>14</v>
      </c>
      <c r="U4804">
        <v>22</v>
      </c>
      <c r="V4804">
        <v>26</v>
      </c>
      <c r="W4804">
        <v>7</v>
      </c>
      <c r="X4804" s="2">
        <v>0.24399999999999999</v>
      </c>
    </row>
    <row r="4805" spans="1:24" x14ac:dyDescent="0.25">
      <c r="A4805" t="str">
        <f t="shared" si="225"/>
        <v/>
      </c>
      <c r="B4805" t="str">
        <f t="shared" si="226"/>
        <v/>
      </c>
      <c r="C4805" t="str">
        <f t="shared" si="227"/>
        <v/>
      </c>
      <c r="D4805">
        <v>2026</v>
      </c>
      <c r="E4805" t="s">
        <v>11063</v>
      </c>
      <c r="F4805" t="s">
        <v>5031</v>
      </c>
      <c r="G4805" t="s">
        <v>37</v>
      </c>
      <c r="H4805" t="s">
        <v>64</v>
      </c>
      <c r="I4805">
        <v>2</v>
      </c>
      <c r="J4805">
        <v>2</v>
      </c>
      <c r="K4805" s="29">
        <v>5.66</v>
      </c>
      <c r="L4805">
        <v>8</v>
      </c>
      <c r="M4805">
        <v>7</v>
      </c>
      <c r="N4805">
        <v>0</v>
      </c>
      <c r="O4805">
        <v>0</v>
      </c>
      <c r="P4805">
        <v>0</v>
      </c>
      <c r="Q4805">
        <v>35</v>
      </c>
      <c r="R4805">
        <v>39</v>
      </c>
      <c r="S4805">
        <v>25</v>
      </c>
      <c r="T4805">
        <v>22</v>
      </c>
      <c r="U4805">
        <v>14</v>
      </c>
      <c r="V4805">
        <v>25</v>
      </c>
      <c r="W4805">
        <v>6</v>
      </c>
      <c r="X4805" s="2">
        <v>0.27900000000000003</v>
      </c>
    </row>
    <row r="4806" spans="1:24" x14ac:dyDescent="0.25">
      <c r="A4806" t="str">
        <f t="shared" si="225"/>
        <v/>
      </c>
      <c r="B4806" t="str">
        <f t="shared" si="226"/>
        <v/>
      </c>
      <c r="C4806" t="str">
        <f t="shared" si="227"/>
        <v/>
      </c>
      <c r="D4806">
        <v>2026</v>
      </c>
      <c r="E4806" t="s">
        <v>11064</v>
      </c>
      <c r="F4806" t="s">
        <v>5031</v>
      </c>
      <c r="G4806" t="s">
        <v>37</v>
      </c>
      <c r="H4806" t="s">
        <v>64</v>
      </c>
      <c r="I4806">
        <v>0</v>
      </c>
      <c r="J4806">
        <v>0</v>
      </c>
      <c r="K4806" s="29">
        <v>6.75</v>
      </c>
      <c r="L4806">
        <v>15</v>
      </c>
      <c r="M4806">
        <v>0</v>
      </c>
      <c r="N4806">
        <v>0</v>
      </c>
      <c r="O4806">
        <v>0</v>
      </c>
      <c r="P4806">
        <v>0</v>
      </c>
      <c r="Q4806">
        <v>14.2</v>
      </c>
      <c r="R4806">
        <v>14</v>
      </c>
      <c r="S4806">
        <v>11</v>
      </c>
      <c r="T4806">
        <v>11</v>
      </c>
      <c r="U4806">
        <v>10</v>
      </c>
      <c r="V4806">
        <v>14</v>
      </c>
      <c r="W4806">
        <v>5</v>
      </c>
      <c r="X4806" s="2">
        <v>0.26900000000000002</v>
      </c>
    </row>
    <row r="4807" spans="1:24" x14ac:dyDescent="0.25">
      <c r="A4807">
        <f t="shared" si="225"/>
        <v>1</v>
      </c>
      <c r="B4807" t="str">
        <f t="shared" si="226"/>
        <v/>
      </c>
      <c r="C4807" t="str">
        <f t="shared" si="227"/>
        <v/>
      </c>
      <c r="D4807">
        <v>2026</v>
      </c>
      <c r="E4807" t="s">
        <v>11065</v>
      </c>
      <c r="F4807" t="s">
        <v>5031</v>
      </c>
      <c r="G4807" t="s">
        <v>32</v>
      </c>
      <c r="H4807" t="s">
        <v>64</v>
      </c>
      <c r="I4807">
        <v>2</v>
      </c>
      <c r="J4807">
        <v>1</v>
      </c>
      <c r="K4807" s="29">
        <v>7.29</v>
      </c>
      <c r="L4807">
        <v>14</v>
      </c>
      <c r="M4807">
        <v>0</v>
      </c>
      <c r="N4807">
        <v>0</v>
      </c>
      <c r="O4807">
        <v>0</v>
      </c>
      <c r="P4807">
        <v>0</v>
      </c>
      <c r="Q4807">
        <v>21</v>
      </c>
      <c r="R4807">
        <v>30</v>
      </c>
      <c r="S4807">
        <v>18</v>
      </c>
      <c r="T4807">
        <v>17</v>
      </c>
      <c r="U4807">
        <v>15</v>
      </c>
      <c r="V4807">
        <v>20</v>
      </c>
      <c r="W4807">
        <v>7</v>
      </c>
      <c r="X4807" s="2">
        <v>0.34899999999999998</v>
      </c>
    </row>
    <row r="4808" spans="1:24" x14ac:dyDescent="0.25">
      <c r="A4808">
        <f t="shared" si="225"/>
        <v>1</v>
      </c>
      <c r="B4808" t="str">
        <f t="shared" si="226"/>
        <v/>
      </c>
      <c r="C4808" t="str">
        <f t="shared" si="227"/>
        <v/>
      </c>
      <c r="D4808">
        <v>2026</v>
      </c>
      <c r="E4808" t="s">
        <v>11066</v>
      </c>
      <c r="F4808" t="s">
        <v>5031</v>
      </c>
      <c r="G4808" t="s">
        <v>32</v>
      </c>
      <c r="H4808" t="s">
        <v>64</v>
      </c>
      <c r="I4808">
        <v>3</v>
      </c>
      <c r="J4808">
        <v>7</v>
      </c>
      <c r="K4808" s="29">
        <v>7.88</v>
      </c>
      <c r="L4808">
        <v>19</v>
      </c>
      <c r="M4808">
        <v>8</v>
      </c>
      <c r="N4808">
        <v>0</v>
      </c>
      <c r="O4808">
        <v>0</v>
      </c>
      <c r="P4808">
        <v>2</v>
      </c>
      <c r="Q4808">
        <v>53.2</v>
      </c>
      <c r="R4808">
        <v>64</v>
      </c>
      <c r="S4808">
        <v>51</v>
      </c>
      <c r="T4808">
        <v>47</v>
      </c>
      <c r="U4808">
        <v>30</v>
      </c>
      <c r="V4808">
        <v>32</v>
      </c>
      <c r="W4808">
        <v>19</v>
      </c>
      <c r="X4808" s="2">
        <v>0.30199999999999999</v>
      </c>
    </row>
    <row r="4809" spans="1:24" x14ac:dyDescent="0.25">
      <c r="A4809" t="str">
        <f t="shared" si="225"/>
        <v/>
      </c>
      <c r="B4809" t="str">
        <f t="shared" si="226"/>
        <v/>
      </c>
      <c r="C4809" t="str">
        <f t="shared" si="227"/>
        <v/>
      </c>
      <c r="D4809">
        <v>2026</v>
      </c>
      <c r="E4809" t="s">
        <v>11067</v>
      </c>
      <c r="F4809" t="s">
        <v>5031</v>
      </c>
      <c r="G4809" t="s">
        <v>47</v>
      </c>
      <c r="H4809" t="s">
        <v>64</v>
      </c>
      <c r="I4809">
        <v>0</v>
      </c>
      <c r="J4809">
        <v>1</v>
      </c>
      <c r="K4809" s="29">
        <v>7.89</v>
      </c>
      <c r="L4809">
        <v>16</v>
      </c>
      <c r="M4809">
        <v>1</v>
      </c>
      <c r="N4809">
        <v>0</v>
      </c>
      <c r="O4809">
        <v>0</v>
      </c>
      <c r="P4809">
        <v>0</v>
      </c>
      <c r="Q4809">
        <v>21.2</v>
      </c>
      <c r="R4809">
        <v>24</v>
      </c>
      <c r="S4809">
        <v>23</v>
      </c>
      <c r="T4809">
        <v>19</v>
      </c>
      <c r="U4809">
        <v>12</v>
      </c>
      <c r="V4809">
        <v>20</v>
      </c>
      <c r="W4809">
        <v>2</v>
      </c>
      <c r="X4809" s="2">
        <v>0.27300000000000002</v>
      </c>
    </row>
    <row r="4810" spans="1:24" x14ac:dyDescent="0.25">
      <c r="A4810">
        <f t="shared" si="225"/>
        <v>1</v>
      </c>
      <c r="B4810" t="str">
        <f t="shared" si="226"/>
        <v/>
      </c>
      <c r="C4810" t="str">
        <f t="shared" si="227"/>
        <v/>
      </c>
      <c r="D4810">
        <v>2026</v>
      </c>
      <c r="E4810" t="s">
        <v>11068</v>
      </c>
      <c r="F4810" t="s">
        <v>5031</v>
      </c>
      <c r="G4810" t="s">
        <v>29</v>
      </c>
      <c r="H4810" t="s">
        <v>64</v>
      </c>
      <c r="I4810">
        <v>0</v>
      </c>
      <c r="J4810">
        <v>0</v>
      </c>
      <c r="K4810" s="29">
        <v>9</v>
      </c>
      <c r="L4810">
        <v>7</v>
      </c>
      <c r="M4810">
        <v>0</v>
      </c>
      <c r="N4810">
        <v>0</v>
      </c>
      <c r="O4810">
        <v>0</v>
      </c>
      <c r="P4810">
        <v>0</v>
      </c>
      <c r="Q4810">
        <v>5</v>
      </c>
      <c r="R4810">
        <v>4</v>
      </c>
      <c r="S4810">
        <v>5</v>
      </c>
      <c r="T4810">
        <v>5</v>
      </c>
      <c r="U4810">
        <v>7</v>
      </c>
      <c r="V4810">
        <v>5</v>
      </c>
      <c r="W4810">
        <v>2</v>
      </c>
      <c r="X4810" s="2">
        <v>0.25</v>
      </c>
    </row>
    <row r="4811" spans="1:24" x14ac:dyDescent="0.25">
      <c r="A4811" t="str">
        <f t="shared" si="225"/>
        <v/>
      </c>
      <c r="B4811" t="str">
        <f t="shared" si="226"/>
        <v/>
      </c>
      <c r="C4811" t="str">
        <f t="shared" si="227"/>
        <v/>
      </c>
      <c r="D4811">
        <v>2026</v>
      </c>
      <c r="E4811" t="s">
        <v>11069</v>
      </c>
      <c r="F4811" t="s">
        <v>5031</v>
      </c>
      <c r="G4811" t="s">
        <v>47</v>
      </c>
      <c r="H4811" t="s">
        <v>64</v>
      </c>
      <c r="I4811">
        <v>0</v>
      </c>
      <c r="J4811">
        <v>0</v>
      </c>
      <c r="K4811" s="29">
        <v>9.9499999999999993</v>
      </c>
      <c r="L4811">
        <v>12</v>
      </c>
      <c r="M4811">
        <v>0</v>
      </c>
      <c r="N4811">
        <v>0</v>
      </c>
      <c r="O4811">
        <v>0</v>
      </c>
      <c r="P4811">
        <v>0</v>
      </c>
      <c r="Q4811">
        <v>12.2</v>
      </c>
      <c r="R4811">
        <v>15</v>
      </c>
      <c r="S4811">
        <v>20</v>
      </c>
      <c r="T4811">
        <v>14</v>
      </c>
      <c r="U4811">
        <v>18</v>
      </c>
      <c r="V4811">
        <v>14</v>
      </c>
      <c r="W4811">
        <v>6</v>
      </c>
      <c r="X4811" s="2">
        <v>0.27800000000000002</v>
      </c>
    </row>
    <row r="4812" spans="1:24" x14ac:dyDescent="0.25">
      <c r="A4812" t="str">
        <f t="shared" si="225"/>
        <v/>
      </c>
      <c r="B4812" t="str">
        <f t="shared" si="226"/>
        <v/>
      </c>
      <c r="C4812" t="str">
        <f t="shared" si="227"/>
        <v/>
      </c>
      <c r="D4812">
        <v>2026</v>
      </c>
      <c r="E4812" t="s">
        <v>5047</v>
      </c>
      <c r="F4812" t="s">
        <v>5031</v>
      </c>
      <c r="G4812" t="s">
        <v>24</v>
      </c>
      <c r="H4812" t="s">
        <v>64</v>
      </c>
      <c r="I4812">
        <v>1</v>
      </c>
      <c r="J4812">
        <v>2</v>
      </c>
      <c r="K4812" s="29">
        <v>10.69</v>
      </c>
      <c r="L4812">
        <v>14</v>
      </c>
      <c r="M4812">
        <v>2</v>
      </c>
      <c r="N4812">
        <v>0</v>
      </c>
      <c r="O4812">
        <v>0</v>
      </c>
      <c r="P4812">
        <v>0</v>
      </c>
      <c r="Q4812">
        <v>16</v>
      </c>
      <c r="R4812">
        <v>20</v>
      </c>
      <c r="S4812">
        <v>25</v>
      </c>
      <c r="T4812">
        <v>19</v>
      </c>
      <c r="U4812">
        <v>21</v>
      </c>
      <c r="V4812">
        <v>12</v>
      </c>
      <c r="W4812">
        <v>10</v>
      </c>
      <c r="X4812" s="2">
        <v>0.29899999999999999</v>
      </c>
    </row>
    <row r="4813" spans="1:24" x14ac:dyDescent="0.25">
      <c r="A4813" t="str">
        <f t="shared" si="225"/>
        <v/>
      </c>
      <c r="B4813" t="str">
        <f t="shared" si="226"/>
        <v/>
      </c>
      <c r="C4813" t="str">
        <f t="shared" si="227"/>
        <v/>
      </c>
      <c r="D4813">
        <v>2026</v>
      </c>
      <c r="E4813" t="s">
        <v>11070</v>
      </c>
      <c r="F4813" t="s">
        <v>5031</v>
      </c>
      <c r="G4813" t="s">
        <v>47</v>
      </c>
      <c r="H4813" t="s">
        <v>64</v>
      </c>
      <c r="I4813">
        <v>0</v>
      </c>
      <c r="J4813">
        <v>0</v>
      </c>
      <c r="K4813" s="29">
        <v>11.25</v>
      </c>
      <c r="L4813">
        <v>5</v>
      </c>
      <c r="M4813">
        <v>0</v>
      </c>
      <c r="N4813">
        <v>0</v>
      </c>
      <c r="O4813">
        <v>0</v>
      </c>
      <c r="P4813">
        <v>0</v>
      </c>
      <c r="Q4813">
        <v>4</v>
      </c>
      <c r="R4813">
        <v>3</v>
      </c>
      <c r="S4813">
        <v>6</v>
      </c>
      <c r="T4813">
        <v>5</v>
      </c>
      <c r="U4813">
        <v>7</v>
      </c>
      <c r="V4813">
        <v>4</v>
      </c>
      <c r="W4813">
        <v>1</v>
      </c>
      <c r="X4813" s="2">
        <v>0.25</v>
      </c>
    </row>
    <row r="4814" spans="1:24" x14ac:dyDescent="0.25">
      <c r="A4814" t="str">
        <f t="shared" si="225"/>
        <v/>
      </c>
      <c r="B4814" t="str">
        <f t="shared" si="226"/>
        <v/>
      </c>
      <c r="C4814" t="str">
        <f t="shared" si="227"/>
        <v/>
      </c>
      <c r="D4814">
        <v>2026</v>
      </c>
      <c r="E4814" t="s">
        <v>11071</v>
      </c>
      <c r="F4814" t="s">
        <v>5031</v>
      </c>
      <c r="G4814" t="s">
        <v>47</v>
      </c>
      <c r="H4814" t="s">
        <v>64</v>
      </c>
      <c r="I4814">
        <v>1</v>
      </c>
      <c r="J4814">
        <v>2</v>
      </c>
      <c r="K4814" s="29">
        <v>11.5</v>
      </c>
      <c r="L4814">
        <v>15</v>
      </c>
      <c r="M4814">
        <v>2</v>
      </c>
      <c r="N4814">
        <v>0</v>
      </c>
      <c r="O4814">
        <v>0</v>
      </c>
      <c r="P4814">
        <v>1</v>
      </c>
      <c r="Q4814">
        <v>18</v>
      </c>
      <c r="R4814">
        <v>21</v>
      </c>
      <c r="S4814">
        <v>24</v>
      </c>
      <c r="T4814">
        <v>23</v>
      </c>
      <c r="U4814">
        <v>29</v>
      </c>
      <c r="V4814">
        <v>31</v>
      </c>
      <c r="W4814">
        <v>7</v>
      </c>
      <c r="X4814" s="2">
        <v>0.28799999999999998</v>
      </c>
    </row>
    <row r="4815" spans="1:24" x14ac:dyDescent="0.25">
      <c r="A4815">
        <f t="shared" si="225"/>
        <v>1</v>
      </c>
      <c r="B4815" t="str">
        <f t="shared" si="226"/>
        <v/>
      </c>
      <c r="C4815" t="str">
        <f t="shared" si="227"/>
        <v/>
      </c>
      <c r="D4815">
        <v>2026</v>
      </c>
      <c r="E4815" t="s">
        <v>11072</v>
      </c>
      <c r="F4815" t="s">
        <v>5051</v>
      </c>
      <c r="G4815" t="s">
        <v>29</v>
      </c>
      <c r="H4815" t="s">
        <v>64</v>
      </c>
      <c r="I4815">
        <v>8</v>
      </c>
      <c r="J4815">
        <v>5</v>
      </c>
      <c r="K4815" s="29">
        <v>4.97</v>
      </c>
      <c r="L4815">
        <v>15</v>
      </c>
      <c r="M4815">
        <v>15</v>
      </c>
      <c r="N4815">
        <v>2</v>
      </c>
      <c r="O4815">
        <v>0</v>
      </c>
      <c r="P4815">
        <v>0</v>
      </c>
      <c r="Q4815">
        <v>105</v>
      </c>
      <c r="R4815">
        <v>121</v>
      </c>
      <c r="S4815">
        <v>62</v>
      </c>
      <c r="T4815">
        <v>58</v>
      </c>
      <c r="U4815">
        <v>19</v>
      </c>
      <c r="V4815">
        <v>86</v>
      </c>
      <c r="W4815">
        <v>6</v>
      </c>
      <c r="X4815" s="2">
        <v>0.28799999999999998</v>
      </c>
    </row>
    <row r="4816" spans="1:24" x14ac:dyDescent="0.25">
      <c r="A4816" t="str">
        <f t="shared" si="225"/>
        <v/>
      </c>
      <c r="B4816" t="str">
        <f t="shared" si="226"/>
        <v/>
      </c>
      <c r="C4816" t="str">
        <f t="shared" si="227"/>
        <v/>
      </c>
      <c r="D4816">
        <v>2026</v>
      </c>
      <c r="E4816" t="s">
        <v>11073</v>
      </c>
      <c r="F4816" t="s">
        <v>5051</v>
      </c>
      <c r="G4816" t="s">
        <v>24</v>
      </c>
      <c r="H4816" t="s">
        <v>64</v>
      </c>
      <c r="I4816">
        <v>2</v>
      </c>
      <c r="J4816">
        <v>6</v>
      </c>
      <c r="K4816" s="29">
        <v>5.12</v>
      </c>
      <c r="L4816">
        <v>15</v>
      </c>
      <c r="M4816">
        <v>14</v>
      </c>
      <c r="N4816">
        <v>0</v>
      </c>
      <c r="O4816">
        <v>0</v>
      </c>
      <c r="P4816">
        <v>0</v>
      </c>
      <c r="Q4816">
        <v>72</v>
      </c>
      <c r="R4816">
        <v>74</v>
      </c>
      <c r="S4816">
        <v>51</v>
      </c>
      <c r="T4816">
        <v>41</v>
      </c>
      <c r="U4816">
        <v>30</v>
      </c>
      <c r="V4816">
        <v>72</v>
      </c>
      <c r="W4816">
        <v>13</v>
      </c>
      <c r="X4816" s="2">
        <v>0.27100000000000002</v>
      </c>
    </row>
    <row r="4817" spans="1:24" x14ac:dyDescent="0.25">
      <c r="A4817">
        <f t="shared" si="225"/>
        <v>1</v>
      </c>
      <c r="B4817" t="str">
        <f t="shared" si="226"/>
        <v/>
      </c>
      <c r="C4817" t="str">
        <f t="shared" si="227"/>
        <v/>
      </c>
      <c r="D4817">
        <v>2026</v>
      </c>
      <c r="E4817" t="s">
        <v>11074</v>
      </c>
      <c r="F4817" t="s">
        <v>5051</v>
      </c>
      <c r="G4817" t="s">
        <v>32</v>
      </c>
      <c r="H4817" t="s">
        <v>64</v>
      </c>
      <c r="I4817">
        <v>4</v>
      </c>
      <c r="J4817">
        <v>5</v>
      </c>
      <c r="K4817" s="29">
        <v>5.38</v>
      </c>
      <c r="L4817">
        <v>14</v>
      </c>
      <c r="M4817">
        <v>14</v>
      </c>
      <c r="N4817">
        <v>0</v>
      </c>
      <c r="O4817">
        <v>0</v>
      </c>
      <c r="P4817">
        <v>0</v>
      </c>
      <c r="Q4817">
        <v>80.099999999999994</v>
      </c>
      <c r="R4817">
        <v>88</v>
      </c>
      <c r="S4817">
        <v>55</v>
      </c>
      <c r="T4817">
        <v>48</v>
      </c>
      <c r="U4817">
        <v>33</v>
      </c>
      <c r="V4817">
        <v>72</v>
      </c>
      <c r="W4817">
        <v>10</v>
      </c>
      <c r="X4817" s="2">
        <v>0.28199999999999997</v>
      </c>
    </row>
    <row r="4818" spans="1:24" x14ac:dyDescent="0.25">
      <c r="A4818">
        <f t="shared" si="225"/>
        <v>1</v>
      </c>
      <c r="B4818" t="str">
        <f t="shared" si="226"/>
        <v/>
      </c>
      <c r="C4818" t="str">
        <f t="shared" si="227"/>
        <v/>
      </c>
      <c r="D4818">
        <v>2026</v>
      </c>
      <c r="E4818" t="s">
        <v>11075</v>
      </c>
      <c r="F4818" t="s">
        <v>5051</v>
      </c>
      <c r="G4818" t="s">
        <v>32</v>
      </c>
      <c r="H4818" t="s">
        <v>64</v>
      </c>
      <c r="I4818">
        <v>1</v>
      </c>
      <c r="J4818">
        <v>1</v>
      </c>
      <c r="K4818" s="29">
        <v>4.97</v>
      </c>
      <c r="L4818">
        <v>10</v>
      </c>
      <c r="M4818">
        <v>0</v>
      </c>
      <c r="N4818">
        <v>0</v>
      </c>
      <c r="O4818">
        <v>0</v>
      </c>
      <c r="P4818">
        <v>2</v>
      </c>
      <c r="Q4818">
        <v>12.2</v>
      </c>
      <c r="R4818">
        <v>8</v>
      </c>
      <c r="S4818">
        <v>7</v>
      </c>
      <c r="T4818">
        <v>7</v>
      </c>
      <c r="U4818">
        <v>9</v>
      </c>
      <c r="V4818">
        <v>23</v>
      </c>
      <c r="W4818">
        <v>2</v>
      </c>
      <c r="X4818" s="2">
        <v>0.186</v>
      </c>
    </row>
    <row r="4819" spans="1:24" x14ac:dyDescent="0.25">
      <c r="A4819" t="str">
        <f t="shared" si="225"/>
        <v/>
      </c>
      <c r="B4819" t="str">
        <f t="shared" si="226"/>
        <v/>
      </c>
      <c r="C4819" t="str">
        <f t="shared" si="227"/>
        <v/>
      </c>
      <c r="D4819">
        <v>2026</v>
      </c>
      <c r="E4819" t="s">
        <v>11076</v>
      </c>
      <c r="F4819" t="s">
        <v>5051</v>
      </c>
      <c r="G4819" t="s">
        <v>47</v>
      </c>
      <c r="H4819" t="s">
        <v>64</v>
      </c>
      <c r="I4819">
        <v>1</v>
      </c>
      <c r="J4819">
        <v>1</v>
      </c>
      <c r="K4819" s="29">
        <v>5.14</v>
      </c>
      <c r="L4819">
        <v>20</v>
      </c>
      <c r="M4819">
        <v>0</v>
      </c>
      <c r="N4819">
        <v>0</v>
      </c>
      <c r="O4819">
        <v>0</v>
      </c>
      <c r="P4819">
        <v>3</v>
      </c>
      <c r="Q4819">
        <v>21</v>
      </c>
      <c r="R4819">
        <v>26</v>
      </c>
      <c r="S4819">
        <v>15</v>
      </c>
      <c r="T4819">
        <v>12</v>
      </c>
      <c r="U4819">
        <v>13</v>
      </c>
      <c r="V4819">
        <v>18</v>
      </c>
      <c r="W4819">
        <v>2</v>
      </c>
      <c r="X4819" s="2">
        <v>0.30199999999999999</v>
      </c>
    </row>
    <row r="4820" spans="1:24" x14ac:dyDescent="0.25">
      <c r="A4820" t="str">
        <f t="shared" si="225"/>
        <v/>
      </c>
      <c r="B4820" t="str">
        <f t="shared" si="226"/>
        <v/>
      </c>
      <c r="C4820">
        <f t="shared" si="227"/>
        <v>1</v>
      </c>
      <c r="D4820">
        <v>2026</v>
      </c>
      <c r="E4820" t="s">
        <v>7252</v>
      </c>
      <c r="F4820" t="s">
        <v>5051</v>
      </c>
      <c r="G4820" t="s">
        <v>37</v>
      </c>
      <c r="H4820" t="s">
        <v>64</v>
      </c>
      <c r="I4820">
        <v>2</v>
      </c>
      <c r="J4820">
        <v>3</v>
      </c>
      <c r="K4820" s="29">
        <v>6.08</v>
      </c>
      <c r="L4820">
        <v>24</v>
      </c>
      <c r="M4820">
        <v>0</v>
      </c>
      <c r="N4820">
        <v>0</v>
      </c>
      <c r="O4820">
        <v>0</v>
      </c>
      <c r="P4820">
        <v>3</v>
      </c>
      <c r="Q4820">
        <v>40</v>
      </c>
      <c r="R4820">
        <v>45</v>
      </c>
      <c r="S4820">
        <v>28</v>
      </c>
      <c r="T4820">
        <v>27</v>
      </c>
      <c r="U4820">
        <v>23</v>
      </c>
      <c r="V4820">
        <v>38</v>
      </c>
      <c r="W4820">
        <v>2</v>
      </c>
      <c r="X4820" s="2">
        <v>0.28100000000000003</v>
      </c>
    </row>
    <row r="4821" spans="1:24" x14ac:dyDescent="0.25">
      <c r="A4821" t="str">
        <f t="shared" si="225"/>
        <v/>
      </c>
      <c r="B4821" t="str">
        <f t="shared" si="226"/>
        <v/>
      </c>
      <c r="C4821" t="str">
        <f t="shared" si="227"/>
        <v/>
      </c>
      <c r="D4821">
        <v>2026</v>
      </c>
      <c r="E4821" t="s">
        <v>11077</v>
      </c>
      <c r="F4821" t="s">
        <v>5051</v>
      </c>
      <c r="G4821" t="s">
        <v>37</v>
      </c>
      <c r="H4821" t="s">
        <v>64</v>
      </c>
      <c r="I4821">
        <v>1</v>
      </c>
      <c r="J4821">
        <v>1</v>
      </c>
      <c r="K4821" s="29">
        <v>6.75</v>
      </c>
      <c r="L4821">
        <v>17</v>
      </c>
      <c r="M4821">
        <v>2</v>
      </c>
      <c r="N4821">
        <v>0</v>
      </c>
      <c r="O4821">
        <v>0</v>
      </c>
      <c r="P4821">
        <v>0</v>
      </c>
      <c r="Q4821">
        <v>28</v>
      </c>
      <c r="R4821">
        <v>28</v>
      </c>
      <c r="S4821">
        <v>23</v>
      </c>
      <c r="T4821">
        <v>21</v>
      </c>
      <c r="U4821">
        <v>19</v>
      </c>
      <c r="V4821">
        <v>26</v>
      </c>
      <c r="W4821">
        <v>4</v>
      </c>
      <c r="X4821" s="2">
        <v>0.25700000000000001</v>
      </c>
    </row>
    <row r="4822" spans="1:24" x14ac:dyDescent="0.25">
      <c r="A4822" t="str">
        <f t="shared" si="225"/>
        <v/>
      </c>
      <c r="B4822" t="str">
        <f t="shared" si="226"/>
        <v/>
      </c>
      <c r="C4822" t="str">
        <f t="shared" si="227"/>
        <v/>
      </c>
      <c r="D4822">
        <v>2026</v>
      </c>
      <c r="E4822" t="s">
        <v>11078</v>
      </c>
      <c r="F4822" t="s">
        <v>5051</v>
      </c>
      <c r="G4822" t="s">
        <v>47</v>
      </c>
      <c r="H4822" t="s">
        <v>64</v>
      </c>
      <c r="I4822">
        <v>2</v>
      </c>
      <c r="J4822">
        <v>4</v>
      </c>
      <c r="K4822" s="29">
        <v>7.68</v>
      </c>
      <c r="L4822">
        <v>19</v>
      </c>
      <c r="M4822">
        <v>3</v>
      </c>
      <c r="N4822">
        <v>0</v>
      </c>
      <c r="O4822">
        <v>0</v>
      </c>
      <c r="P4822">
        <v>0</v>
      </c>
      <c r="Q4822">
        <v>38.200000000000003</v>
      </c>
      <c r="R4822">
        <v>39</v>
      </c>
      <c r="S4822">
        <v>37</v>
      </c>
      <c r="T4822">
        <v>33</v>
      </c>
      <c r="U4822">
        <v>18</v>
      </c>
      <c r="V4822">
        <v>46</v>
      </c>
      <c r="W4822">
        <v>7</v>
      </c>
      <c r="X4822" s="2">
        <v>0.26200000000000001</v>
      </c>
    </row>
    <row r="4823" spans="1:24" x14ac:dyDescent="0.25">
      <c r="A4823" t="str">
        <f t="shared" si="225"/>
        <v/>
      </c>
      <c r="B4823" t="str">
        <f t="shared" si="226"/>
        <v/>
      </c>
      <c r="C4823">
        <f t="shared" si="227"/>
        <v>1</v>
      </c>
      <c r="D4823">
        <v>2026</v>
      </c>
      <c r="E4823" t="s">
        <v>7023</v>
      </c>
      <c r="F4823" t="s">
        <v>5051</v>
      </c>
      <c r="G4823" t="s">
        <v>24</v>
      </c>
      <c r="H4823" t="s">
        <v>64</v>
      </c>
      <c r="I4823">
        <v>1</v>
      </c>
      <c r="J4823">
        <v>3</v>
      </c>
      <c r="K4823" s="29">
        <v>7.92</v>
      </c>
      <c r="L4823">
        <v>14</v>
      </c>
      <c r="M4823">
        <v>4</v>
      </c>
      <c r="N4823">
        <v>0</v>
      </c>
      <c r="O4823">
        <v>0</v>
      </c>
      <c r="P4823">
        <v>0</v>
      </c>
      <c r="Q4823">
        <v>25</v>
      </c>
      <c r="R4823">
        <v>30</v>
      </c>
      <c r="S4823">
        <v>23</v>
      </c>
      <c r="T4823">
        <v>22</v>
      </c>
      <c r="U4823">
        <v>25</v>
      </c>
      <c r="V4823">
        <v>23</v>
      </c>
      <c r="W4823">
        <v>6</v>
      </c>
      <c r="X4823" s="2">
        <v>0.30299999999999999</v>
      </c>
    </row>
    <row r="4824" spans="1:24" x14ac:dyDescent="0.25">
      <c r="A4824" t="str">
        <f t="shared" si="225"/>
        <v/>
      </c>
      <c r="B4824" t="str">
        <f t="shared" si="226"/>
        <v/>
      </c>
      <c r="C4824" t="str">
        <f t="shared" si="227"/>
        <v/>
      </c>
      <c r="D4824">
        <v>2026</v>
      </c>
      <c r="E4824" t="s">
        <v>11079</v>
      </c>
      <c r="F4824" t="s">
        <v>5051</v>
      </c>
      <c r="G4824" t="s">
        <v>24</v>
      </c>
      <c r="H4824" t="s">
        <v>64</v>
      </c>
      <c r="I4824">
        <v>1</v>
      </c>
      <c r="J4824">
        <v>0</v>
      </c>
      <c r="K4824" s="29">
        <v>8.59</v>
      </c>
      <c r="L4824">
        <v>13</v>
      </c>
      <c r="M4824">
        <v>0</v>
      </c>
      <c r="N4824">
        <v>0</v>
      </c>
      <c r="O4824">
        <v>0</v>
      </c>
      <c r="P4824">
        <v>0</v>
      </c>
      <c r="Q4824">
        <v>14.2</v>
      </c>
      <c r="R4824">
        <v>21</v>
      </c>
      <c r="S4824">
        <v>14</v>
      </c>
      <c r="T4824">
        <v>14</v>
      </c>
      <c r="U4824">
        <v>7</v>
      </c>
      <c r="V4824">
        <v>13</v>
      </c>
      <c r="W4824">
        <v>2</v>
      </c>
      <c r="X4824" s="2">
        <v>0.33300000000000002</v>
      </c>
    </row>
    <row r="4825" spans="1:24" x14ac:dyDescent="0.25">
      <c r="A4825" t="str">
        <f t="shared" si="225"/>
        <v/>
      </c>
      <c r="B4825" t="str">
        <f t="shared" si="226"/>
        <v/>
      </c>
      <c r="C4825" t="str">
        <f t="shared" si="227"/>
        <v/>
      </c>
      <c r="D4825">
        <v>2026</v>
      </c>
      <c r="E4825" t="s">
        <v>11080</v>
      </c>
      <c r="F4825" t="s">
        <v>5051</v>
      </c>
      <c r="G4825" t="s">
        <v>47</v>
      </c>
      <c r="H4825" t="s">
        <v>64</v>
      </c>
      <c r="I4825">
        <v>0</v>
      </c>
      <c r="J4825">
        <v>0</v>
      </c>
      <c r="K4825" s="29">
        <v>9</v>
      </c>
      <c r="L4825">
        <v>9</v>
      </c>
      <c r="M4825">
        <v>1</v>
      </c>
      <c r="N4825">
        <v>0</v>
      </c>
      <c r="O4825">
        <v>0</v>
      </c>
      <c r="P4825">
        <v>0</v>
      </c>
      <c r="Q4825">
        <v>14</v>
      </c>
      <c r="R4825">
        <v>21</v>
      </c>
      <c r="S4825">
        <v>15</v>
      </c>
      <c r="T4825">
        <v>14</v>
      </c>
      <c r="U4825">
        <v>9</v>
      </c>
      <c r="V4825">
        <v>11</v>
      </c>
      <c r="W4825">
        <v>1</v>
      </c>
      <c r="X4825" s="2">
        <v>0.36799999999999999</v>
      </c>
    </row>
    <row r="4826" spans="1:24" x14ac:dyDescent="0.25">
      <c r="A4826" t="str">
        <f t="shared" si="225"/>
        <v/>
      </c>
      <c r="B4826" t="str">
        <f t="shared" si="226"/>
        <v/>
      </c>
      <c r="C4826" t="str">
        <f t="shared" si="227"/>
        <v/>
      </c>
      <c r="D4826">
        <v>2026</v>
      </c>
      <c r="E4826" t="s">
        <v>11081</v>
      </c>
      <c r="F4826" t="s">
        <v>5051</v>
      </c>
      <c r="G4826" t="s">
        <v>24</v>
      </c>
      <c r="H4826" t="s">
        <v>64</v>
      </c>
      <c r="I4826">
        <v>0</v>
      </c>
      <c r="J4826">
        <v>2</v>
      </c>
      <c r="K4826" s="29">
        <v>13.17</v>
      </c>
      <c r="L4826">
        <v>15</v>
      </c>
      <c r="M4826">
        <v>1</v>
      </c>
      <c r="N4826">
        <v>0</v>
      </c>
      <c r="O4826">
        <v>0</v>
      </c>
      <c r="P4826">
        <v>1</v>
      </c>
      <c r="Q4826">
        <v>13.2</v>
      </c>
      <c r="R4826">
        <v>23</v>
      </c>
      <c r="S4826">
        <v>22</v>
      </c>
      <c r="T4826">
        <v>20</v>
      </c>
      <c r="U4826">
        <v>9</v>
      </c>
      <c r="V4826">
        <v>10</v>
      </c>
      <c r="W4826">
        <v>5</v>
      </c>
      <c r="X4826" s="2">
        <v>0.35399999999999998</v>
      </c>
    </row>
    <row r="4827" spans="1:24" x14ac:dyDescent="0.25">
      <c r="A4827" t="str">
        <f t="shared" si="225"/>
        <v/>
      </c>
      <c r="B4827" t="str">
        <f t="shared" si="226"/>
        <v/>
      </c>
      <c r="C4827" t="str">
        <f t="shared" si="227"/>
        <v/>
      </c>
      <c r="D4827">
        <v>2026</v>
      </c>
      <c r="E4827" t="s">
        <v>11082</v>
      </c>
      <c r="F4827" t="s">
        <v>5051</v>
      </c>
      <c r="G4827" t="s">
        <v>37</v>
      </c>
      <c r="H4827" t="s">
        <v>64</v>
      </c>
      <c r="I4827">
        <v>0</v>
      </c>
      <c r="J4827">
        <v>1</v>
      </c>
      <c r="K4827" s="29">
        <v>13.5</v>
      </c>
      <c r="L4827">
        <v>8</v>
      </c>
      <c r="M4827">
        <v>0</v>
      </c>
      <c r="N4827">
        <v>0</v>
      </c>
      <c r="O4827">
        <v>0</v>
      </c>
      <c r="P4827">
        <v>0</v>
      </c>
      <c r="Q4827">
        <v>6.2</v>
      </c>
      <c r="R4827">
        <v>14</v>
      </c>
      <c r="S4827">
        <v>10</v>
      </c>
      <c r="T4827">
        <v>10</v>
      </c>
      <c r="U4827">
        <v>4</v>
      </c>
      <c r="V4827">
        <v>10</v>
      </c>
      <c r="W4827">
        <v>5</v>
      </c>
      <c r="X4827" s="2">
        <v>0.42399999999999999</v>
      </c>
    </row>
    <row r="4828" spans="1:24" x14ac:dyDescent="0.25">
      <c r="A4828" t="str">
        <f t="shared" si="225"/>
        <v/>
      </c>
      <c r="B4828" t="str">
        <f t="shared" si="226"/>
        <v/>
      </c>
      <c r="C4828" t="str">
        <f t="shared" si="227"/>
        <v/>
      </c>
      <c r="D4828">
        <v>2026</v>
      </c>
      <c r="E4828" t="s">
        <v>11083</v>
      </c>
      <c r="F4828" t="s">
        <v>5051</v>
      </c>
      <c r="G4828" t="s">
        <v>24</v>
      </c>
      <c r="H4828" t="s">
        <v>64</v>
      </c>
      <c r="I4828">
        <v>0</v>
      </c>
      <c r="J4828">
        <v>0</v>
      </c>
      <c r="K4828" s="29">
        <v>18</v>
      </c>
      <c r="L4828">
        <v>1</v>
      </c>
      <c r="M4828">
        <v>1</v>
      </c>
      <c r="N4828">
        <v>0</v>
      </c>
      <c r="O4828">
        <v>0</v>
      </c>
      <c r="P4828">
        <v>0</v>
      </c>
      <c r="Q4828">
        <v>2</v>
      </c>
      <c r="R4828">
        <v>4</v>
      </c>
      <c r="S4828">
        <v>4</v>
      </c>
      <c r="T4828">
        <v>4</v>
      </c>
      <c r="U4828">
        <v>2</v>
      </c>
      <c r="V4828">
        <v>1</v>
      </c>
      <c r="W4828">
        <v>0</v>
      </c>
      <c r="X4828" s="2">
        <v>0.4</v>
      </c>
    </row>
    <row r="4829" spans="1:24" x14ac:dyDescent="0.25">
      <c r="A4829" t="str">
        <f t="shared" si="225"/>
        <v/>
      </c>
      <c r="B4829" t="str">
        <f t="shared" si="226"/>
        <v/>
      </c>
      <c r="C4829" t="str">
        <f t="shared" si="227"/>
        <v/>
      </c>
      <c r="D4829">
        <v>2026</v>
      </c>
      <c r="E4829" t="s">
        <v>11084</v>
      </c>
      <c r="F4829" t="s">
        <v>5055</v>
      </c>
      <c r="G4829" t="s">
        <v>24</v>
      </c>
      <c r="H4829" t="s">
        <v>64</v>
      </c>
      <c r="I4829">
        <v>5</v>
      </c>
      <c r="J4829">
        <v>2</v>
      </c>
      <c r="K4829" s="29">
        <v>3</v>
      </c>
      <c r="L4829">
        <v>19</v>
      </c>
      <c r="M4829">
        <v>3</v>
      </c>
      <c r="N4829">
        <v>0</v>
      </c>
      <c r="O4829">
        <v>0</v>
      </c>
      <c r="P4829">
        <v>2</v>
      </c>
      <c r="Q4829">
        <v>54</v>
      </c>
      <c r="R4829">
        <v>45</v>
      </c>
      <c r="S4829">
        <v>19</v>
      </c>
      <c r="T4829">
        <v>18</v>
      </c>
      <c r="U4829">
        <v>11</v>
      </c>
      <c r="V4829">
        <v>51</v>
      </c>
      <c r="W4829">
        <v>1</v>
      </c>
      <c r="X4829" s="2">
        <v>0.222</v>
      </c>
    </row>
    <row r="4830" spans="1:24" x14ac:dyDescent="0.25">
      <c r="A4830">
        <f t="shared" si="225"/>
        <v>1</v>
      </c>
      <c r="B4830" t="str">
        <f t="shared" si="226"/>
        <v/>
      </c>
      <c r="C4830" t="str">
        <f t="shared" si="227"/>
        <v/>
      </c>
      <c r="D4830">
        <v>2026</v>
      </c>
      <c r="E4830" t="s">
        <v>11085</v>
      </c>
      <c r="F4830" t="s">
        <v>5055</v>
      </c>
      <c r="G4830" t="s">
        <v>32</v>
      </c>
      <c r="H4830" t="s">
        <v>64</v>
      </c>
      <c r="I4830">
        <v>7</v>
      </c>
      <c r="J4830">
        <v>3</v>
      </c>
      <c r="K4830" s="29">
        <v>3.76</v>
      </c>
      <c r="L4830">
        <v>14</v>
      </c>
      <c r="M4830">
        <v>14</v>
      </c>
      <c r="N4830">
        <v>0</v>
      </c>
      <c r="O4830">
        <v>0</v>
      </c>
      <c r="P4830">
        <v>0</v>
      </c>
      <c r="Q4830">
        <v>55</v>
      </c>
      <c r="R4830">
        <v>46</v>
      </c>
      <c r="S4830">
        <v>26</v>
      </c>
      <c r="T4830">
        <v>23</v>
      </c>
      <c r="U4830">
        <v>28</v>
      </c>
      <c r="V4830">
        <v>30</v>
      </c>
      <c r="W4830">
        <v>14</v>
      </c>
      <c r="X4830" s="2">
        <v>0.23100000000000001</v>
      </c>
    </row>
    <row r="4831" spans="1:24" x14ac:dyDescent="0.25">
      <c r="A4831">
        <f t="shared" si="225"/>
        <v>1</v>
      </c>
      <c r="B4831" t="str">
        <f t="shared" si="226"/>
        <v/>
      </c>
      <c r="C4831" t="str">
        <f t="shared" si="227"/>
        <v/>
      </c>
      <c r="D4831">
        <v>2026</v>
      </c>
      <c r="E4831" t="s">
        <v>11086</v>
      </c>
      <c r="F4831" t="s">
        <v>5055</v>
      </c>
      <c r="G4831" t="s">
        <v>32</v>
      </c>
      <c r="H4831" t="s">
        <v>64</v>
      </c>
      <c r="I4831">
        <v>2</v>
      </c>
      <c r="J4831">
        <v>2</v>
      </c>
      <c r="K4831" s="29">
        <v>4.42</v>
      </c>
      <c r="L4831">
        <v>15</v>
      </c>
      <c r="M4831">
        <v>11</v>
      </c>
      <c r="N4831">
        <v>0</v>
      </c>
      <c r="O4831">
        <v>0</v>
      </c>
      <c r="P4831">
        <v>0</v>
      </c>
      <c r="Q4831">
        <v>53</v>
      </c>
      <c r="R4831">
        <v>43</v>
      </c>
      <c r="S4831">
        <v>29</v>
      </c>
      <c r="T4831">
        <v>26</v>
      </c>
      <c r="U4831">
        <v>25</v>
      </c>
      <c r="V4831">
        <v>63</v>
      </c>
      <c r="W4831">
        <v>7</v>
      </c>
      <c r="X4831" s="2">
        <v>0.20899999999999999</v>
      </c>
    </row>
    <row r="4832" spans="1:24" x14ac:dyDescent="0.25">
      <c r="A4832" t="str">
        <f t="shared" si="225"/>
        <v/>
      </c>
      <c r="B4832" t="str">
        <f t="shared" si="226"/>
        <v/>
      </c>
      <c r="C4832">
        <f t="shared" si="227"/>
        <v>1</v>
      </c>
      <c r="D4832">
        <v>2026</v>
      </c>
      <c r="E4832" t="s">
        <v>7074</v>
      </c>
      <c r="F4832" t="s">
        <v>5055</v>
      </c>
      <c r="G4832" t="s">
        <v>37</v>
      </c>
      <c r="H4832" t="s">
        <v>64</v>
      </c>
      <c r="I4832">
        <v>0</v>
      </c>
      <c r="J4832">
        <v>0</v>
      </c>
      <c r="K4832" s="29">
        <v>0</v>
      </c>
      <c r="L4832">
        <v>1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1</v>
      </c>
      <c r="V4832">
        <v>0</v>
      </c>
      <c r="W4832">
        <v>0</v>
      </c>
      <c r="X4832" s="2">
        <v>0</v>
      </c>
    </row>
    <row r="4833" spans="1:24" x14ac:dyDescent="0.25">
      <c r="A4833" t="str">
        <f t="shared" si="225"/>
        <v/>
      </c>
      <c r="B4833" t="str">
        <f t="shared" si="226"/>
        <v/>
      </c>
      <c r="C4833" t="str">
        <f t="shared" si="227"/>
        <v/>
      </c>
      <c r="D4833">
        <v>2026</v>
      </c>
      <c r="E4833" t="s">
        <v>11087</v>
      </c>
      <c r="F4833" t="s">
        <v>5055</v>
      </c>
      <c r="G4833" t="s">
        <v>37</v>
      </c>
      <c r="H4833" t="s">
        <v>64</v>
      </c>
      <c r="I4833">
        <v>0</v>
      </c>
      <c r="J4833">
        <v>0</v>
      </c>
      <c r="K4833" s="29">
        <v>0</v>
      </c>
      <c r="L4833">
        <v>1</v>
      </c>
      <c r="M4833">
        <v>0</v>
      </c>
      <c r="N4833">
        <v>0</v>
      </c>
      <c r="O4833">
        <v>0</v>
      </c>
      <c r="P4833">
        <v>0</v>
      </c>
      <c r="Q4833">
        <v>1</v>
      </c>
      <c r="R4833">
        <v>2</v>
      </c>
      <c r="S4833">
        <v>0</v>
      </c>
      <c r="T4833">
        <v>0</v>
      </c>
      <c r="U4833">
        <v>0</v>
      </c>
      <c r="V4833">
        <v>1</v>
      </c>
      <c r="W4833">
        <v>0</v>
      </c>
      <c r="X4833" s="2">
        <v>0.4</v>
      </c>
    </row>
    <row r="4834" spans="1:24" x14ac:dyDescent="0.25">
      <c r="A4834" t="str">
        <f t="shared" si="225"/>
        <v/>
      </c>
      <c r="B4834" t="str">
        <f t="shared" si="226"/>
        <v/>
      </c>
      <c r="C4834" t="str">
        <f t="shared" si="227"/>
        <v/>
      </c>
      <c r="D4834">
        <v>2026</v>
      </c>
      <c r="E4834" t="s">
        <v>11088</v>
      </c>
      <c r="F4834" t="s">
        <v>5055</v>
      </c>
      <c r="G4834" t="s">
        <v>37</v>
      </c>
      <c r="H4834" t="s">
        <v>64</v>
      </c>
      <c r="I4834">
        <v>2</v>
      </c>
      <c r="J4834">
        <v>0</v>
      </c>
      <c r="K4834" s="29">
        <v>1.29</v>
      </c>
      <c r="L4834">
        <v>6</v>
      </c>
      <c r="M4834">
        <v>2</v>
      </c>
      <c r="N4834">
        <v>1</v>
      </c>
      <c r="O4834">
        <v>1</v>
      </c>
      <c r="P4834">
        <v>0</v>
      </c>
      <c r="Q4834">
        <v>14</v>
      </c>
      <c r="R4834">
        <v>7</v>
      </c>
      <c r="S4834">
        <v>2</v>
      </c>
      <c r="T4834">
        <v>2</v>
      </c>
      <c r="U4834">
        <v>2</v>
      </c>
      <c r="V4834">
        <v>13</v>
      </c>
      <c r="W4834">
        <v>2</v>
      </c>
      <c r="X4834" s="2">
        <v>0.14899999999999999</v>
      </c>
    </row>
    <row r="4835" spans="1:24" x14ac:dyDescent="0.25">
      <c r="A4835">
        <f t="shared" si="225"/>
        <v>1</v>
      </c>
      <c r="B4835" t="str">
        <f t="shared" si="226"/>
        <v/>
      </c>
      <c r="C4835" t="str">
        <f t="shared" si="227"/>
        <v/>
      </c>
      <c r="D4835">
        <v>2026</v>
      </c>
      <c r="E4835" t="s">
        <v>11089</v>
      </c>
      <c r="F4835" t="s">
        <v>5055</v>
      </c>
      <c r="G4835" t="s">
        <v>32</v>
      </c>
      <c r="H4835" t="s">
        <v>64</v>
      </c>
      <c r="I4835">
        <v>1</v>
      </c>
      <c r="J4835">
        <v>0</v>
      </c>
      <c r="K4835" s="29">
        <v>2.4900000000000002</v>
      </c>
      <c r="L4835">
        <v>13</v>
      </c>
      <c r="M4835">
        <v>2</v>
      </c>
      <c r="N4835">
        <v>0</v>
      </c>
      <c r="O4835">
        <v>0</v>
      </c>
      <c r="P4835">
        <v>1</v>
      </c>
      <c r="Q4835">
        <v>25.1</v>
      </c>
      <c r="R4835">
        <v>25</v>
      </c>
      <c r="S4835">
        <v>11</v>
      </c>
      <c r="T4835">
        <v>7</v>
      </c>
      <c r="U4835">
        <v>5</v>
      </c>
      <c r="V4835">
        <v>18</v>
      </c>
      <c r="W4835">
        <v>0</v>
      </c>
      <c r="X4835" s="2">
        <v>0.255</v>
      </c>
    </row>
    <row r="4836" spans="1:24" x14ac:dyDescent="0.25">
      <c r="A4836">
        <f t="shared" si="225"/>
        <v>1</v>
      </c>
      <c r="B4836" t="str">
        <f t="shared" si="226"/>
        <v/>
      </c>
      <c r="C4836" t="str">
        <f t="shared" si="227"/>
        <v/>
      </c>
      <c r="D4836">
        <v>2026</v>
      </c>
      <c r="E4836" t="s">
        <v>11090</v>
      </c>
      <c r="F4836" t="s">
        <v>5055</v>
      </c>
      <c r="G4836" t="s">
        <v>29</v>
      </c>
      <c r="H4836" t="s">
        <v>64</v>
      </c>
      <c r="I4836">
        <v>2</v>
      </c>
      <c r="J4836">
        <v>2</v>
      </c>
      <c r="K4836" s="29">
        <v>2.91</v>
      </c>
      <c r="L4836">
        <v>26</v>
      </c>
      <c r="M4836">
        <v>0</v>
      </c>
      <c r="N4836">
        <v>0</v>
      </c>
      <c r="O4836">
        <v>0</v>
      </c>
      <c r="P4836">
        <v>9</v>
      </c>
      <c r="Q4836">
        <v>43.1</v>
      </c>
      <c r="R4836">
        <v>45</v>
      </c>
      <c r="S4836">
        <v>17</v>
      </c>
      <c r="T4836">
        <v>14</v>
      </c>
      <c r="U4836">
        <v>5</v>
      </c>
      <c r="V4836">
        <v>33</v>
      </c>
      <c r="W4836">
        <v>6</v>
      </c>
      <c r="X4836" s="2">
        <v>0.28699999999999998</v>
      </c>
    </row>
    <row r="4837" spans="1:24" x14ac:dyDescent="0.25">
      <c r="A4837">
        <f t="shared" si="225"/>
        <v>1</v>
      </c>
      <c r="B4837" t="str">
        <f t="shared" si="226"/>
        <v/>
      </c>
      <c r="C4837" t="str">
        <f t="shared" si="227"/>
        <v/>
      </c>
      <c r="D4837">
        <v>2026</v>
      </c>
      <c r="E4837" t="s">
        <v>11091</v>
      </c>
      <c r="F4837" t="s">
        <v>5055</v>
      </c>
      <c r="G4837" t="s">
        <v>29</v>
      </c>
      <c r="H4837" t="s">
        <v>64</v>
      </c>
      <c r="I4837">
        <v>2</v>
      </c>
      <c r="J4837">
        <v>1</v>
      </c>
      <c r="K4837" s="29">
        <v>3.81</v>
      </c>
      <c r="L4837">
        <v>19</v>
      </c>
      <c r="M4837">
        <v>0</v>
      </c>
      <c r="N4837">
        <v>0</v>
      </c>
      <c r="O4837">
        <v>0</v>
      </c>
      <c r="P4837">
        <v>1</v>
      </c>
      <c r="Q4837">
        <v>28.1</v>
      </c>
      <c r="R4837">
        <v>23</v>
      </c>
      <c r="S4837">
        <v>13</v>
      </c>
      <c r="T4837">
        <v>12</v>
      </c>
      <c r="U4837">
        <v>7</v>
      </c>
      <c r="V4837">
        <v>23</v>
      </c>
      <c r="W4837">
        <v>3</v>
      </c>
      <c r="X4837" s="2">
        <v>0.20499999999999999</v>
      </c>
    </row>
    <row r="4838" spans="1:24" x14ac:dyDescent="0.25">
      <c r="A4838" t="str">
        <f t="shared" ref="A4838:A4901" si="228">IF(OR(G4838="SR", G4838="GR"), 1, "")</f>
        <v/>
      </c>
      <c r="B4838" t="str">
        <f t="shared" si="226"/>
        <v/>
      </c>
      <c r="C4838" t="str">
        <f t="shared" si="227"/>
        <v/>
      </c>
      <c r="D4838">
        <v>2026</v>
      </c>
      <c r="E4838" t="s">
        <v>11092</v>
      </c>
      <c r="F4838" t="s">
        <v>5055</v>
      </c>
      <c r="G4838" t="s">
        <v>24</v>
      </c>
      <c r="H4838" t="s">
        <v>64</v>
      </c>
      <c r="I4838">
        <v>3</v>
      </c>
      <c r="J4838">
        <v>0</v>
      </c>
      <c r="K4838" s="29">
        <v>4.05</v>
      </c>
      <c r="L4838">
        <v>28</v>
      </c>
      <c r="M4838">
        <v>1</v>
      </c>
      <c r="N4838">
        <v>0</v>
      </c>
      <c r="O4838">
        <v>0</v>
      </c>
      <c r="P4838">
        <v>0</v>
      </c>
      <c r="Q4838">
        <v>26.2</v>
      </c>
      <c r="R4838">
        <v>21</v>
      </c>
      <c r="S4838">
        <v>12</v>
      </c>
      <c r="T4838">
        <v>12</v>
      </c>
      <c r="U4838">
        <v>18</v>
      </c>
      <c r="V4838">
        <v>28</v>
      </c>
      <c r="W4838">
        <v>5</v>
      </c>
      <c r="X4838" s="2">
        <v>0.20200000000000001</v>
      </c>
    </row>
    <row r="4839" spans="1:24" x14ac:dyDescent="0.25">
      <c r="A4839" t="str">
        <f t="shared" si="228"/>
        <v/>
      </c>
      <c r="B4839" t="str">
        <f t="shared" si="226"/>
        <v/>
      </c>
      <c r="C4839" t="str">
        <f t="shared" si="227"/>
        <v/>
      </c>
      <c r="D4839">
        <v>2026</v>
      </c>
      <c r="E4839" t="s">
        <v>11093</v>
      </c>
      <c r="F4839" t="s">
        <v>5055</v>
      </c>
      <c r="G4839" t="s">
        <v>37</v>
      </c>
      <c r="H4839" t="s">
        <v>64</v>
      </c>
      <c r="I4839">
        <v>0</v>
      </c>
      <c r="J4839">
        <v>2</v>
      </c>
      <c r="K4839" s="29">
        <v>4.45</v>
      </c>
      <c r="L4839">
        <v>18</v>
      </c>
      <c r="M4839">
        <v>4</v>
      </c>
      <c r="N4839">
        <v>0</v>
      </c>
      <c r="O4839">
        <v>0</v>
      </c>
      <c r="P4839">
        <v>0</v>
      </c>
      <c r="Q4839">
        <v>32.1</v>
      </c>
      <c r="R4839">
        <v>38</v>
      </c>
      <c r="S4839">
        <v>20</v>
      </c>
      <c r="T4839">
        <v>16</v>
      </c>
      <c r="U4839">
        <v>11</v>
      </c>
      <c r="V4839">
        <v>26</v>
      </c>
      <c r="W4839">
        <v>2</v>
      </c>
      <c r="X4839" s="2">
        <v>0.30199999999999999</v>
      </c>
    </row>
    <row r="4840" spans="1:24" x14ac:dyDescent="0.25">
      <c r="A4840">
        <f t="shared" si="228"/>
        <v>1</v>
      </c>
      <c r="B4840" t="str">
        <f t="shared" si="226"/>
        <v/>
      </c>
      <c r="C4840" t="str">
        <f t="shared" si="227"/>
        <v/>
      </c>
      <c r="D4840">
        <v>2026</v>
      </c>
      <c r="E4840" t="s">
        <v>11094</v>
      </c>
      <c r="F4840" t="s">
        <v>5055</v>
      </c>
      <c r="G4840" t="s">
        <v>29</v>
      </c>
      <c r="H4840" t="s">
        <v>64</v>
      </c>
      <c r="I4840">
        <v>0</v>
      </c>
      <c r="J4840">
        <v>0</v>
      </c>
      <c r="K4840" s="29">
        <v>4.5</v>
      </c>
      <c r="L4840">
        <v>7</v>
      </c>
      <c r="M4840">
        <v>0</v>
      </c>
      <c r="N4840">
        <v>0</v>
      </c>
      <c r="O4840">
        <v>0</v>
      </c>
      <c r="P4840">
        <v>0</v>
      </c>
      <c r="Q4840">
        <v>2</v>
      </c>
      <c r="R4840">
        <v>2</v>
      </c>
      <c r="S4840">
        <v>1</v>
      </c>
      <c r="T4840">
        <v>1</v>
      </c>
      <c r="U4840">
        <v>4</v>
      </c>
      <c r="V4840">
        <v>0</v>
      </c>
      <c r="W4840">
        <v>0</v>
      </c>
      <c r="X4840" s="2">
        <v>0.25</v>
      </c>
    </row>
    <row r="4841" spans="1:24" x14ac:dyDescent="0.25">
      <c r="A4841">
        <f t="shared" si="228"/>
        <v>1</v>
      </c>
      <c r="B4841" t="str">
        <f t="shared" si="226"/>
        <v/>
      </c>
      <c r="C4841" t="str">
        <f t="shared" si="227"/>
        <v/>
      </c>
      <c r="D4841">
        <v>2026</v>
      </c>
      <c r="E4841" t="s">
        <v>11095</v>
      </c>
      <c r="F4841" t="s">
        <v>5055</v>
      </c>
      <c r="G4841" t="s">
        <v>32</v>
      </c>
      <c r="H4841" t="s">
        <v>64</v>
      </c>
      <c r="I4841">
        <v>1</v>
      </c>
      <c r="J4841">
        <v>1</v>
      </c>
      <c r="K4841" s="29">
        <v>4.5999999999999996</v>
      </c>
      <c r="L4841">
        <v>14</v>
      </c>
      <c r="M4841">
        <v>0</v>
      </c>
      <c r="N4841">
        <v>0</v>
      </c>
      <c r="O4841">
        <v>0</v>
      </c>
      <c r="P4841">
        <v>1</v>
      </c>
      <c r="Q4841">
        <v>15.2</v>
      </c>
      <c r="R4841">
        <v>18</v>
      </c>
      <c r="S4841">
        <v>12</v>
      </c>
      <c r="T4841">
        <v>8</v>
      </c>
      <c r="U4841">
        <v>9</v>
      </c>
      <c r="V4841">
        <v>22</v>
      </c>
      <c r="W4841">
        <v>6</v>
      </c>
      <c r="X4841" s="2">
        <v>0.24299999999999999</v>
      </c>
    </row>
    <row r="4842" spans="1:24" x14ac:dyDescent="0.25">
      <c r="A4842" t="str">
        <f t="shared" si="228"/>
        <v/>
      </c>
      <c r="B4842" t="str">
        <f t="shared" si="226"/>
        <v/>
      </c>
      <c r="C4842" t="str">
        <f t="shared" si="227"/>
        <v/>
      </c>
      <c r="D4842">
        <v>2026</v>
      </c>
      <c r="E4842" t="s">
        <v>11096</v>
      </c>
      <c r="F4842" t="s">
        <v>5055</v>
      </c>
      <c r="G4842" t="s">
        <v>24</v>
      </c>
      <c r="H4842" t="s">
        <v>64</v>
      </c>
      <c r="I4842">
        <v>2</v>
      </c>
      <c r="J4842">
        <v>6</v>
      </c>
      <c r="K4842" s="29">
        <v>5.29</v>
      </c>
      <c r="L4842">
        <v>14</v>
      </c>
      <c r="M4842">
        <v>7</v>
      </c>
      <c r="N4842">
        <v>0</v>
      </c>
      <c r="O4842">
        <v>0</v>
      </c>
      <c r="P4842">
        <v>1</v>
      </c>
      <c r="Q4842">
        <v>51</v>
      </c>
      <c r="R4842">
        <v>45</v>
      </c>
      <c r="S4842">
        <v>30</v>
      </c>
      <c r="T4842">
        <v>30</v>
      </c>
      <c r="U4842">
        <v>17</v>
      </c>
      <c r="V4842">
        <v>51</v>
      </c>
      <c r="W4842">
        <v>4</v>
      </c>
      <c r="X4842" s="2">
        <v>0.26900000000000002</v>
      </c>
    </row>
    <row r="4843" spans="1:24" x14ac:dyDescent="0.25">
      <c r="A4843">
        <f t="shared" si="228"/>
        <v>1</v>
      </c>
      <c r="B4843" t="str">
        <f t="shared" si="226"/>
        <v/>
      </c>
      <c r="C4843" t="str">
        <f t="shared" si="227"/>
        <v/>
      </c>
      <c r="D4843">
        <v>2026</v>
      </c>
      <c r="E4843" t="s">
        <v>11097</v>
      </c>
      <c r="F4843" t="s">
        <v>5055</v>
      </c>
      <c r="G4843" t="s">
        <v>32</v>
      </c>
      <c r="H4843" t="s">
        <v>64</v>
      </c>
      <c r="I4843">
        <v>1</v>
      </c>
      <c r="J4843">
        <v>4</v>
      </c>
      <c r="K4843" s="29">
        <v>5.31</v>
      </c>
      <c r="L4843">
        <v>13</v>
      </c>
      <c r="M4843">
        <v>7</v>
      </c>
      <c r="N4843">
        <v>0</v>
      </c>
      <c r="O4843">
        <v>0</v>
      </c>
      <c r="P4843">
        <v>0</v>
      </c>
      <c r="Q4843">
        <v>42.1</v>
      </c>
      <c r="R4843">
        <v>44</v>
      </c>
      <c r="S4843">
        <v>27</v>
      </c>
      <c r="T4843">
        <v>25</v>
      </c>
      <c r="U4843">
        <v>13</v>
      </c>
      <c r="V4843">
        <v>41</v>
      </c>
      <c r="W4843">
        <v>3</v>
      </c>
      <c r="X4843" s="2">
        <v>0.27200000000000002</v>
      </c>
    </row>
    <row r="4844" spans="1:24" x14ac:dyDescent="0.25">
      <c r="A4844" t="str">
        <f t="shared" si="228"/>
        <v/>
      </c>
      <c r="B4844" t="str">
        <f t="shared" si="226"/>
        <v/>
      </c>
      <c r="C4844" t="str">
        <f t="shared" si="227"/>
        <v/>
      </c>
      <c r="D4844">
        <v>2026</v>
      </c>
      <c r="E4844" t="s">
        <v>11098</v>
      </c>
      <c r="F4844" t="s">
        <v>5055</v>
      </c>
      <c r="G4844" t="s">
        <v>47</v>
      </c>
      <c r="H4844" t="s">
        <v>64</v>
      </c>
      <c r="I4844">
        <v>0</v>
      </c>
      <c r="J4844">
        <v>0</v>
      </c>
      <c r="K4844" s="29">
        <v>10.119999999999999</v>
      </c>
      <c r="L4844">
        <v>6</v>
      </c>
      <c r="M4844">
        <v>1</v>
      </c>
      <c r="N4844">
        <v>0</v>
      </c>
      <c r="O4844">
        <v>0</v>
      </c>
      <c r="P4844">
        <v>0</v>
      </c>
      <c r="Q4844">
        <v>8</v>
      </c>
      <c r="R4844">
        <v>17</v>
      </c>
      <c r="S4844">
        <v>11</v>
      </c>
      <c r="T4844">
        <v>9</v>
      </c>
      <c r="U4844">
        <v>5</v>
      </c>
      <c r="V4844">
        <v>9</v>
      </c>
      <c r="W4844">
        <v>5</v>
      </c>
      <c r="X4844" s="2">
        <v>0.45900000000000002</v>
      </c>
    </row>
    <row r="4845" spans="1:24" x14ac:dyDescent="0.25">
      <c r="A4845" t="str">
        <f t="shared" si="228"/>
        <v/>
      </c>
      <c r="B4845" t="str">
        <f t="shared" si="226"/>
        <v/>
      </c>
      <c r="C4845" t="str">
        <f t="shared" si="227"/>
        <v/>
      </c>
      <c r="D4845">
        <v>2026</v>
      </c>
      <c r="E4845" t="s">
        <v>11099</v>
      </c>
      <c r="F4845" t="s">
        <v>5055</v>
      </c>
      <c r="G4845" t="s">
        <v>24</v>
      </c>
      <c r="H4845" t="s">
        <v>64</v>
      </c>
      <c r="I4845">
        <v>0</v>
      </c>
      <c r="J4845">
        <v>0</v>
      </c>
      <c r="K4845" s="29">
        <v>18</v>
      </c>
      <c r="L4845">
        <v>3</v>
      </c>
      <c r="M4845">
        <v>0</v>
      </c>
      <c r="N4845">
        <v>0</v>
      </c>
      <c r="O4845">
        <v>0</v>
      </c>
      <c r="P4845">
        <v>0</v>
      </c>
      <c r="Q4845">
        <v>1</v>
      </c>
      <c r="R4845">
        <v>3</v>
      </c>
      <c r="S4845">
        <v>3</v>
      </c>
      <c r="T4845">
        <v>2</v>
      </c>
      <c r="U4845">
        <v>2</v>
      </c>
      <c r="V4845">
        <v>0</v>
      </c>
      <c r="W4845">
        <v>0</v>
      </c>
      <c r="X4845" s="2">
        <v>0.42899999999999999</v>
      </c>
    </row>
    <row r="4846" spans="1:24" x14ac:dyDescent="0.25">
      <c r="A4846" t="str">
        <f t="shared" si="228"/>
        <v/>
      </c>
      <c r="B4846" t="str">
        <f t="shared" si="226"/>
        <v/>
      </c>
      <c r="C4846" t="str">
        <f t="shared" si="227"/>
        <v/>
      </c>
      <c r="D4846">
        <v>2026</v>
      </c>
      <c r="E4846" t="s">
        <v>11100</v>
      </c>
      <c r="F4846" t="s">
        <v>5055</v>
      </c>
      <c r="G4846" t="s">
        <v>37</v>
      </c>
      <c r="H4846" t="s">
        <v>64</v>
      </c>
      <c r="I4846">
        <v>0</v>
      </c>
      <c r="J4846">
        <v>0</v>
      </c>
      <c r="K4846" s="29">
        <v>36</v>
      </c>
      <c r="L4846">
        <v>3</v>
      </c>
      <c r="M4846">
        <v>0</v>
      </c>
      <c r="N4846">
        <v>0</v>
      </c>
      <c r="O4846">
        <v>0</v>
      </c>
      <c r="P4846">
        <v>0</v>
      </c>
      <c r="Q4846">
        <v>1</v>
      </c>
      <c r="R4846">
        <v>4</v>
      </c>
      <c r="S4846">
        <v>4</v>
      </c>
      <c r="T4846">
        <v>4</v>
      </c>
      <c r="U4846">
        <v>3</v>
      </c>
      <c r="V4846">
        <v>0</v>
      </c>
      <c r="W4846">
        <v>0</v>
      </c>
      <c r="X4846" s="2">
        <v>0.66700000000000004</v>
      </c>
    </row>
    <row r="4847" spans="1:24" x14ac:dyDescent="0.25">
      <c r="A4847" t="str">
        <f t="shared" si="228"/>
        <v/>
      </c>
      <c r="B4847" t="str">
        <f t="shared" si="226"/>
        <v/>
      </c>
      <c r="C4847" t="str">
        <f t="shared" si="227"/>
        <v/>
      </c>
      <c r="D4847">
        <v>2026</v>
      </c>
      <c r="E4847" t="s">
        <v>5075</v>
      </c>
      <c r="F4847" t="s">
        <v>5057</v>
      </c>
      <c r="G4847" t="s">
        <v>47</v>
      </c>
      <c r="H4847" t="s">
        <v>64</v>
      </c>
      <c r="I4847">
        <v>2</v>
      </c>
      <c r="J4847">
        <v>4</v>
      </c>
      <c r="K4847" s="29">
        <v>5.04</v>
      </c>
      <c r="L4847">
        <v>13</v>
      </c>
      <c r="M4847">
        <v>11</v>
      </c>
      <c r="N4847">
        <v>0</v>
      </c>
      <c r="O4847">
        <v>0</v>
      </c>
      <c r="P4847">
        <v>0</v>
      </c>
      <c r="Q4847">
        <v>69.2</v>
      </c>
      <c r="R4847">
        <v>76</v>
      </c>
      <c r="S4847">
        <v>45</v>
      </c>
      <c r="T4847">
        <v>39</v>
      </c>
      <c r="U4847">
        <v>19</v>
      </c>
      <c r="V4847">
        <v>60</v>
      </c>
      <c r="W4847">
        <v>12</v>
      </c>
      <c r="X4847" s="2">
        <v>0.29299999999999998</v>
      </c>
    </row>
    <row r="4848" spans="1:24" x14ac:dyDescent="0.25">
      <c r="A4848">
        <f t="shared" si="228"/>
        <v>1</v>
      </c>
      <c r="B4848" t="str">
        <f t="shared" si="226"/>
        <v/>
      </c>
      <c r="C4848" t="str">
        <f t="shared" si="227"/>
        <v/>
      </c>
      <c r="D4848">
        <v>2026</v>
      </c>
      <c r="E4848" t="s">
        <v>11101</v>
      </c>
      <c r="F4848" t="s">
        <v>5057</v>
      </c>
      <c r="G4848" t="s">
        <v>29</v>
      </c>
      <c r="H4848" t="s">
        <v>64</v>
      </c>
      <c r="I4848">
        <v>5</v>
      </c>
      <c r="J4848">
        <v>6</v>
      </c>
      <c r="K4848" s="29">
        <v>6.63</v>
      </c>
      <c r="L4848">
        <v>13</v>
      </c>
      <c r="M4848">
        <v>13</v>
      </c>
      <c r="N4848">
        <v>2</v>
      </c>
      <c r="O4848">
        <v>0</v>
      </c>
      <c r="P4848">
        <v>0</v>
      </c>
      <c r="Q4848">
        <v>58.1</v>
      </c>
      <c r="R4848">
        <v>75</v>
      </c>
      <c r="S4848">
        <v>45</v>
      </c>
      <c r="T4848">
        <v>43</v>
      </c>
      <c r="U4848">
        <v>27</v>
      </c>
      <c r="V4848">
        <v>51</v>
      </c>
      <c r="W4848">
        <v>11</v>
      </c>
      <c r="X4848" s="2">
        <v>0.314</v>
      </c>
    </row>
    <row r="4849" spans="1:24" x14ac:dyDescent="0.25">
      <c r="A4849" t="str">
        <f t="shared" si="228"/>
        <v/>
      </c>
      <c r="B4849" t="str">
        <f t="shared" si="226"/>
        <v/>
      </c>
      <c r="C4849">
        <f t="shared" si="227"/>
        <v>1</v>
      </c>
      <c r="D4849">
        <v>2026</v>
      </c>
      <c r="E4849" t="s">
        <v>5864</v>
      </c>
      <c r="F4849" t="s">
        <v>5057</v>
      </c>
      <c r="G4849" t="s">
        <v>37</v>
      </c>
      <c r="H4849" t="s">
        <v>64</v>
      </c>
      <c r="I4849">
        <v>2</v>
      </c>
      <c r="J4849">
        <v>3</v>
      </c>
      <c r="K4849" s="29">
        <v>8.5399999999999991</v>
      </c>
      <c r="L4849">
        <v>14</v>
      </c>
      <c r="M4849">
        <v>14</v>
      </c>
      <c r="N4849">
        <v>0</v>
      </c>
      <c r="O4849">
        <v>0</v>
      </c>
      <c r="P4849">
        <v>0</v>
      </c>
      <c r="Q4849">
        <v>52.2</v>
      </c>
      <c r="R4849">
        <v>79</v>
      </c>
      <c r="S4849">
        <v>55</v>
      </c>
      <c r="T4849">
        <v>50</v>
      </c>
      <c r="U4849">
        <v>31</v>
      </c>
      <c r="V4849">
        <v>61</v>
      </c>
      <c r="W4849">
        <v>14</v>
      </c>
      <c r="X4849" s="2">
        <v>0.32600000000000001</v>
      </c>
    </row>
    <row r="4850" spans="1:24" x14ac:dyDescent="0.25">
      <c r="A4850">
        <f t="shared" si="228"/>
        <v>1</v>
      </c>
      <c r="B4850" t="str">
        <f t="shared" si="226"/>
        <v/>
      </c>
      <c r="C4850" t="str">
        <f t="shared" si="227"/>
        <v/>
      </c>
      <c r="D4850">
        <v>2026</v>
      </c>
      <c r="E4850" t="s">
        <v>11102</v>
      </c>
      <c r="F4850" t="s">
        <v>5057</v>
      </c>
      <c r="G4850" t="s">
        <v>29</v>
      </c>
      <c r="H4850" t="s">
        <v>64</v>
      </c>
      <c r="I4850">
        <v>0</v>
      </c>
      <c r="J4850">
        <v>0</v>
      </c>
      <c r="K4850" s="29">
        <v>0</v>
      </c>
      <c r="L4850">
        <v>1</v>
      </c>
      <c r="M4850">
        <v>0</v>
      </c>
      <c r="N4850">
        <v>0</v>
      </c>
      <c r="O4850">
        <v>0</v>
      </c>
      <c r="P4850">
        <v>0</v>
      </c>
      <c r="Q4850">
        <v>0</v>
      </c>
      <c r="R4850">
        <v>1</v>
      </c>
      <c r="S4850">
        <v>3</v>
      </c>
      <c r="T4850">
        <v>0</v>
      </c>
      <c r="U4850">
        <v>2</v>
      </c>
      <c r="V4850">
        <v>0</v>
      </c>
      <c r="W4850">
        <v>1</v>
      </c>
      <c r="X4850" s="2">
        <v>0.5</v>
      </c>
    </row>
    <row r="4851" spans="1:24" x14ac:dyDescent="0.25">
      <c r="A4851" t="str">
        <f t="shared" si="228"/>
        <v/>
      </c>
      <c r="B4851" t="str">
        <f t="shared" si="226"/>
        <v/>
      </c>
      <c r="C4851" t="str">
        <f t="shared" si="227"/>
        <v/>
      </c>
      <c r="D4851">
        <v>2026</v>
      </c>
      <c r="E4851" t="s">
        <v>11103</v>
      </c>
      <c r="F4851" t="s">
        <v>5057</v>
      </c>
      <c r="G4851" t="s">
        <v>37</v>
      </c>
      <c r="H4851" t="s">
        <v>64</v>
      </c>
      <c r="I4851">
        <v>2</v>
      </c>
      <c r="J4851">
        <v>0</v>
      </c>
      <c r="K4851" s="29">
        <v>3.38</v>
      </c>
      <c r="L4851">
        <v>12</v>
      </c>
      <c r="M4851">
        <v>0</v>
      </c>
      <c r="N4851">
        <v>0</v>
      </c>
      <c r="O4851">
        <v>0</v>
      </c>
      <c r="P4851">
        <v>0</v>
      </c>
      <c r="Q4851">
        <v>21.1</v>
      </c>
      <c r="R4851">
        <v>21</v>
      </c>
      <c r="S4851">
        <v>8</v>
      </c>
      <c r="T4851">
        <v>8</v>
      </c>
      <c r="U4851">
        <v>5</v>
      </c>
      <c r="V4851">
        <v>11</v>
      </c>
      <c r="W4851">
        <v>3</v>
      </c>
      <c r="X4851" s="2">
        <v>0.25900000000000001</v>
      </c>
    </row>
    <row r="4852" spans="1:24" x14ac:dyDescent="0.25">
      <c r="A4852">
        <f t="shared" si="228"/>
        <v>1</v>
      </c>
      <c r="B4852" t="str">
        <f t="shared" si="226"/>
        <v/>
      </c>
      <c r="C4852" t="str">
        <f t="shared" si="227"/>
        <v/>
      </c>
      <c r="D4852">
        <v>2026</v>
      </c>
      <c r="E4852" t="s">
        <v>5076</v>
      </c>
      <c r="F4852" t="s">
        <v>5057</v>
      </c>
      <c r="G4852" t="s">
        <v>29</v>
      </c>
      <c r="H4852" t="s">
        <v>64</v>
      </c>
      <c r="I4852">
        <v>2</v>
      </c>
      <c r="J4852">
        <v>0</v>
      </c>
      <c r="K4852" s="29">
        <v>3.57</v>
      </c>
      <c r="L4852">
        <v>13</v>
      </c>
      <c r="M4852">
        <v>0</v>
      </c>
      <c r="N4852">
        <v>0</v>
      </c>
      <c r="O4852">
        <v>0</v>
      </c>
      <c r="P4852">
        <v>0</v>
      </c>
      <c r="Q4852">
        <v>22.2</v>
      </c>
      <c r="R4852">
        <v>20</v>
      </c>
      <c r="S4852">
        <v>12</v>
      </c>
      <c r="T4852">
        <v>9</v>
      </c>
      <c r="U4852">
        <v>15</v>
      </c>
      <c r="V4852">
        <v>13</v>
      </c>
      <c r="W4852">
        <v>3</v>
      </c>
      <c r="X4852" s="2">
        <v>0.253</v>
      </c>
    </row>
    <row r="4853" spans="1:24" x14ac:dyDescent="0.25">
      <c r="A4853">
        <f t="shared" si="228"/>
        <v>1</v>
      </c>
      <c r="B4853" t="str">
        <f t="shared" si="226"/>
        <v/>
      </c>
      <c r="C4853" t="str">
        <f t="shared" si="227"/>
        <v/>
      </c>
      <c r="D4853">
        <v>2026</v>
      </c>
      <c r="E4853" t="s">
        <v>11104</v>
      </c>
      <c r="F4853" t="s">
        <v>5057</v>
      </c>
      <c r="G4853" t="s">
        <v>29</v>
      </c>
      <c r="H4853" t="s">
        <v>64</v>
      </c>
      <c r="I4853">
        <v>1</v>
      </c>
      <c r="J4853">
        <v>0</v>
      </c>
      <c r="K4853" s="29">
        <v>3.6</v>
      </c>
      <c r="L4853">
        <v>4</v>
      </c>
      <c r="M4853">
        <v>0</v>
      </c>
      <c r="N4853">
        <v>0</v>
      </c>
      <c r="O4853">
        <v>0</v>
      </c>
      <c r="P4853">
        <v>0</v>
      </c>
      <c r="Q4853">
        <v>5</v>
      </c>
      <c r="R4853">
        <v>6</v>
      </c>
      <c r="S4853">
        <v>2</v>
      </c>
      <c r="T4853">
        <v>2</v>
      </c>
      <c r="U4853">
        <v>4</v>
      </c>
      <c r="V4853">
        <v>7</v>
      </c>
      <c r="W4853">
        <v>0</v>
      </c>
      <c r="X4853" s="2">
        <v>0.3</v>
      </c>
    </row>
    <row r="4854" spans="1:24" x14ac:dyDescent="0.25">
      <c r="A4854">
        <f t="shared" si="228"/>
        <v>1</v>
      </c>
      <c r="B4854" t="str">
        <f t="shared" si="226"/>
        <v/>
      </c>
      <c r="C4854">
        <f t="shared" si="227"/>
        <v>1</v>
      </c>
      <c r="D4854">
        <v>2026</v>
      </c>
      <c r="E4854" t="s">
        <v>6980</v>
      </c>
      <c r="F4854" t="s">
        <v>5057</v>
      </c>
      <c r="G4854" t="s">
        <v>29</v>
      </c>
      <c r="H4854" t="s">
        <v>64</v>
      </c>
      <c r="I4854">
        <v>0</v>
      </c>
      <c r="J4854">
        <v>0</v>
      </c>
      <c r="K4854" s="29">
        <v>4.7</v>
      </c>
      <c r="L4854">
        <v>11</v>
      </c>
      <c r="M4854">
        <v>0</v>
      </c>
      <c r="N4854">
        <v>0</v>
      </c>
      <c r="O4854">
        <v>0</v>
      </c>
      <c r="P4854">
        <v>0</v>
      </c>
      <c r="Q4854">
        <v>7.2</v>
      </c>
      <c r="R4854">
        <v>5</v>
      </c>
      <c r="S4854">
        <v>6</v>
      </c>
      <c r="T4854">
        <v>4</v>
      </c>
      <c r="U4854">
        <v>9</v>
      </c>
      <c r="V4854">
        <v>13</v>
      </c>
      <c r="W4854">
        <v>5</v>
      </c>
      <c r="X4854" s="2">
        <v>0.192</v>
      </c>
    </row>
    <row r="4855" spans="1:24" x14ac:dyDescent="0.25">
      <c r="A4855">
        <f t="shared" si="228"/>
        <v>1</v>
      </c>
      <c r="B4855" t="str">
        <f t="shared" si="226"/>
        <v/>
      </c>
      <c r="C4855" t="str">
        <f t="shared" si="227"/>
        <v/>
      </c>
      <c r="D4855">
        <v>2026</v>
      </c>
      <c r="E4855" t="s">
        <v>11105</v>
      </c>
      <c r="F4855" t="s">
        <v>5057</v>
      </c>
      <c r="G4855" t="s">
        <v>29</v>
      </c>
      <c r="H4855" t="s">
        <v>64</v>
      </c>
      <c r="I4855">
        <v>3</v>
      </c>
      <c r="J4855">
        <v>2</v>
      </c>
      <c r="K4855" s="29">
        <v>5.0999999999999996</v>
      </c>
      <c r="L4855">
        <v>14</v>
      </c>
      <c r="M4855">
        <v>8</v>
      </c>
      <c r="N4855">
        <v>0</v>
      </c>
      <c r="O4855">
        <v>0</v>
      </c>
      <c r="P4855">
        <v>0</v>
      </c>
      <c r="Q4855">
        <v>30</v>
      </c>
      <c r="R4855">
        <v>34</v>
      </c>
      <c r="S4855">
        <v>17</v>
      </c>
      <c r="T4855">
        <v>17</v>
      </c>
      <c r="U4855">
        <v>12</v>
      </c>
      <c r="V4855">
        <v>32</v>
      </c>
      <c r="W4855">
        <v>5</v>
      </c>
      <c r="X4855" s="2">
        <v>0.28100000000000003</v>
      </c>
    </row>
    <row r="4856" spans="1:24" x14ac:dyDescent="0.25">
      <c r="A4856" t="str">
        <f t="shared" si="228"/>
        <v/>
      </c>
      <c r="B4856" t="str">
        <f t="shared" si="226"/>
        <v/>
      </c>
      <c r="C4856" t="str">
        <f t="shared" si="227"/>
        <v/>
      </c>
      <c r="D4856">
        <v>2026</v>
      </c>
      <c r="E4856" t="s">
        <v>5073</v>
      </c>
      <c r="F4856" t="s">
        <v>5057</v>
      </c>
      <c r="G4856" t="s">
        <v>47</v>
      </c>
      <c r="H4856" t="s">
        <v>64</v>
      </c>
      <c r="I4856">
        <v>3</v>
      </c>
      <c r="J4856">
        <v>3</v>
      </c>
      <c r="K4856" s="29">
        <v>5.4</v>
      </c>
      <c r="L4856">
        <v>20</v>
      </c>
      <c r="M4856">
        <v>1</v>
      </c>
      <c r="N4856">
        <v>0</v>
      </c>
      <c r="O4856">
        <v>0</v>
      </c>
      <c r="P4856">
        <v>3</v>
      </c>
      <c r="Q4856">
        <v>46.2</v>
      </c>
      <c r="R4856">
        <v>44</v>
      </c>
      <c r="S4856">
        <v>31</v>
      </c>
      <c r="T4856">
        <v>28</v>
      </c>
      <c r="U4856">
        <v>26</v>
      </c>
      <c r="V4856">
        <v>53</v>
      </c>
      <c r="W4856">
        <v>1</v>
      </c>
      <c r="X4856" s="2">
        <v>0.25700000000000001</v>
      </c>
    </row>
    <row r="4857" spans="1:24" x14ac:dyDescent="0.25">
      <c r="A4857" t="str">
        <f t="shared" si="228"/>
        <v/>
      </c>
      <c r="B4857" t="str">
        <f t="shared" si="226"/>
        <v/>
      </c>
      <c r="C4857" t="str">
        <f t="shared" si="227"/>
        <v/>
      </c>
      <c r="D4857">
        <v>2026</v>
      </c>
      <c r="E4857" t="s">
        <v>11106</v>
      </c>
      <c r="F4857" t="s">
        <v>5057</v>
      </c>
      <c r="G4857" t="s">
        <v>24</v>
      </c>
      <c r="H4857" t="s">
        <v>64</v>
      </c>
      <c r="I4857">
        <v>0</v>
      </c>
      <c r="J4857">
        <v>1</v>
      </c>
      <c r="K4857" s="29">
        <v>5.84</v>
      </c>
      <c r="L4857">
        <v>7</v>
      </c>
      <c r="M4857">
        <v>3</v>
      </c>
      <c r="N4857">
        <v>0</v>
      </c>
      <c r="O4857">
        <v>0</v>
      </c>
      <c r="P4857">
        <v>0</v>
      </c>
      <c r="Q4857">
        <v>12.1</v>
      </c>
      <c r="R4857">
        <v>15</v>
      </c>
      <c r="S4857">
        <v>8</v>
      </c>
      <c r="T4857">
        <v>8</v>
      </c>
      <c r="U4857">
        <v>6</v>
      </c>
      <c r="V4857">
        <v>14</v>
      </c>
      <c r="W4857">
        <v>2</v>
      </c>
      <c r="X4857" s="2">
        <v>0.28799999999999998</v>
      </c>
    </row>
    <row r="4858" spans="1:24" x14ac:dyDescent="0.25">
      <c r="A4858" t="str">
        <f t="shared" si="228"/>
        <v/>
      </c>
      <c r="B4858" t="str">
        <f t="shared" si="226"/>
        <v/>
      </c>
      <c r="C4858" t="str">
        <f t="shared" si="227"/>
        <v/>
      </c>
      <c r="D4858">
        <v>2026</v>
      </c>
      <c r="E4858" t="s">
        <v>11107</v>
      </c>
      <c r="F4858" t="s">
        <v>5057</v>
      </c>
      <c r="G4858" t="s">
        <v>37</v>
      </c>
      <c r="H4858" t="s">
        <v>64</v>
      </c>
      <c r="I4858">
        <v>1</v>
      </c>
      <c r="J4858">
        <v>6</v>
      </c>
      <c r="K4858" s="29">
        <v>6.05</v>
      </c>
      <c r="L4858">
        <v>19</v>
      </c>
      <c r="M4858">
        <v>3</v>
      </c>
      <c r="N4858">
        <v>0</v>
      </c>
      <c r="O4858">
        <v>0</v>
      </c>
      <c r="P4858">
        <v>5</v>
      </c>
      <c r="Q4858">
        <v>38.200000000000003</v>
      </c>
      <c r="R4858">
        <v>51</v>
      </c>
      <c r="S4858">
        <v>27</v>
      </c>
      <c r="T4858">
        <v>26</v>
      </c>
      <c r="U4858">
        <v>19</v>
      </c>
      <c r="V4858">
        <v>37</v>
      </c>
      <c r="W4858">
        <v>5</v>
      </c>
      <c r="X4858" s="2">
        <v>0.30199999999999999</v>
      </c>
    </row>
    <row r="4859" spans="1:24" x14ac:dyDescent="0.25">
      <c r="A4859" t="str">
        <f t="shared" si="228"/>
        <v/>
      </c>
      <c r="B4859" t="str">
        <f t="shared" si="226"/>
        <v/>
      </c>
      <c r="C4859" t="str">
        <f t="shared" si="227"/>
        <v/>
      </c>
      <c r="D4859">
        <v>2026</v>
      </c>
      <c r="E4859" t="s">
        <v>11108</v>
      </c>
      <c r="F4859" t="s">
        <v>5057</v>
      </c>
      <c r="G4859" t="s">
        <v>47</v>
      </c>
      <c r="H4859" t="s">
        <v>64</v>
      </c>
      <c r="I4859">
        <v>1</v>
      </c>
      <c r="J4859">
        <v>0</v>
      </c>
      <c r="K4859" s="29">
        <v>6.59</v>
      </c>
      <c r="L4859">
        <v>16</v>
      </c>
      <c r="M4859">
        <v>0</v>
      </c>
      <c r="N4859">
        <v>0</v>
      </c>
      <c r="O4859">
        <v>0</v>
      </c>
      <c r="P4859">
        <v>0</v>
      </c>
      <c r="Q4859">
        <v>27.1</v>
      </c>
      <c r="R4859">
        <v>32</v>
      </c>
      <c r="S4859">
        <v>21</v>
      </c>
      <c r="T4859">
        <v>20</v>
      </c>
      <c r="U4859">
        <v>16</v>
      </c>
      <c r="V4859">
        <v>25</v>
      </c>
      <c r="W4859">
        <v>3</v>
      </c>
      <c r="X4859" s="2">
        <v>0.308</v>
      </c>
    </row>
    <row r="4860" spans="1:24" x14ac:dyDescent="0.25">
      <c r="A4860">
        <f t="shared" si="228"/>
        <v>1</v>
      </c>
      <c r="B4860" t="str">
        <f t="shared" si="226"/>
        <v/>
      </c>
      <c r="C4860" t="str">
        <f t="shared" si="227"/>
        <v/>
      </c>
      <c r="D4860">
        <v>2026</v>
      </c>
      <c r="E4860" t="s">
        <v>11109</v>
      </c>
      <c r="F4860" t="s">
        <v>5057</v>
      </c>
      <c r="G4860" t="s">
        <v>29</v>
      </c>
      <c r="H4860" t="s">
        <v>64</v>
      </c>
      <c r="I4860">
        <v>3</v>
      </c>
      <c r="J4860">
        <v>1</v>
      </c>
      <c r="K4860" s="29">
        <v>6.6</v>
      </c>
      <c r="L4860">
        <v>16</v>
      </c>
      <c r="M4860">
        <v>0</v>
      </c>
      <c r="N4860">
        <v>0</v>
      </c>
      <c r="O4860">
        <v>0</v>
      </c>
      <c r="P4860">
        <v>1</v>
      </c>
      <c r="Q4860">
        <v>30</v>
      </c>
      <c r="R4860">
        <v>38</v>
      </c>
      <c r="S4860">
        <v>24</v>
      </c>
      <c r="T4860">
        <v>22</v>
      </c>
      <c r="U4860">
        <v>11</v>
      </c>
      <c r="V4860">
        <v>18</v>
      </c>
      <c r="W4860">
        <v>3</v>
      </c>
      <c r="X4860" s="2">
        <v>0.317</v>
      </c>
    </row>
    <row r="4861" spans="1:24" x14ac:dyDescent="0.25">
      <c r="A4861">
        <f t="shared" si="228"/>
        <v>1</v>
      </c>
      <c r="B4861" t="str">
        <f t="shared" si="226"/>
        <v/>
      </c>
      <c r="C4861" t="str">
        <f t="shared" si="227"/>
        <v/>
      </c>
      <c r="D4861">
        <v>2026</v>
      </c>
      <c r="E4861" t="s">
        <v>11110</v>
      </c>
      <c r="F4861" t="s">
        <v>5057</v>
      </c>
      <c r="G4861" t="s">
        <v>29</v>
      </c>
      <c r="H4861" t="s">
        <v>64</v>
      </c>
      <c r="I4861">
        <v>1</v>
      </c>
      <c r="J4861">
        <v>3</v>
      </c>
      <c r="K4861" s="29">
        <v>7.6</v>
      </c>
      <c r="L4861">
        <v>16</v>
      </c>
      <c r="M4861">
        <v>2</v>
      </c>
      <c r="N4861">
        <v>0</v>
      </c>
      <c r="O4861">
        <v>0</v>
      </c>
      <c r="P4861">
        <v>0</v>
      </c>
      <c r="Q4861">
        <v>34.1</v>
      </c>
      <c r="R4861">
        <v>37</v>
      </c>
      <c r="S4861">
        <v>31</v>
      </c>
      <c r="T4861">
        <v>29</v>
      </c>
      <c r="U4861">
        <v>26</v>
      </c>
      <c r="V4861">
        <v>27</v>
      </c>
      <c r="W4861">
        <v>13</v>
      </c>
      <c r="X4861" s="2">
        <v>0.28899999999999998</v>
      </c>
    </row>
    <row r="4862" spans="1:24" x14ac:dyDescent="0.25">
      <c r="A4862" t="str">
        <f t="shared" si="228"/>
        <v/>
      </c>
      <c r="B4862" t="str">
        <f t="shared" si="226"/>
        <v/>
      </c>
      <c r="C4862" t="str">
        <f t="shared" si="227"/>
        <v/>
      </c>
      <c r="D4862">
        <v>2026</v>
      </c>
      <c r="E4862" t="s">
        <v>11111</v>
      </c>
      <c r="F4862" t="s">
        <v>5057</v>
      </c>
      <c r="G4862" t="s">
        <v>24</v>
      </c>
      <c r="H4862" t="s">
        <v>64</v>
      </c>
      <c r="I4862">
        <v>0</v>
      </c>
      <c r="J4862">
        <v>0</v>
      </c>
      <c r="K4862" s="29">
        <v>10.38</v>
      </c>
      <c r="L4862">
        <v>4</v>
      </c>
      <c r="M4862">
        <v>0</v>
      </c>
      <c r="N4862">
        <v>0</v>
      </c>
      <c r="O4862">
        <v>0</v>
      </c>
      <c r="P4862">
        <v>0</v>
      </c>
      <c r="Q4862">
        <v>4.0999999999999996</v>
      </c>
      <c r="R4862">
        <v>3</v>
      </c>
      <c r="S4862">
        <v>6</v>
      </c>
      <c r="T4862">
        <v>5</v>
      </c>
      <c r="U4862">
        <v>8</v>
      </c>
      <c r="V4862">
        <v>7</v>
      </c>
      <c r="W4862">
        <v>3</v>
      </c>
      <c r="X4862" s="2">
        <v>0.2</v>
      </c>
    </row>
    <row r="4863" spans="1:24" x14ac:dyDescent="0.25">
      <c r="A4863" t="str">
        <f t="shared" si="228"/>
        <v/>
      </c>
      <c r="B4863" t="str">
        <f t="shared" si="226"/>
        <v/>
      </c>
      <c r="C4863">
        <f t="shared" si="227"/>
        <v>1</v>
      </c>
      <c r="D4863">
        <v>2026</v>
      </c>
      <c r="E4863" t="s">
        <v>7284</v>
      </c>
      <c r="F4863" t="s">
        <v>5057</v>
      </c>
      <c r="G4863" t="s">
        <v>24</v>
      </c>
      <c r="H4863" t="s">
        <v>64</v>
      </c>
      <c r="I4863">
        <v>0</v>
      </c>
      <c r="J4863">
        <v>0</v>
      </c>
      <c r="K4863" s="29">
        <v>12.79</v>
      </c>
      <c r="L4863">
        <v>8</v>
      </c>
      <c r="M4863">
        <v>0</v>
      </c>
      <c r="N4863">
        <v>0</v>
      </c>
      <c r="O4863">
        <v>0</v>
      </c>
      <c r="P4863">
        <v>0</v>
      </c>
      <c r="Q4863">
        <v>6.1</v>
      </c>
      <c r="R4863">
        <v>6</v>
      </c>
      <c r="S4863">
        <v>10</v>
      </c>
      <c r="T4863">
        <v>9</v>
      </c>
      <c r="U4863">
        <v>14</v>
      </c>
      <c r="V4863">
        <v>10</v>
      </c>
      <c r="W4863">
        <v>1</v>
      </c>
      <c r="X4863" s="2">
        <v>0.24</v>
      </c>
    </row>
    <row r="4864" spans="1:24" x14ac:dyDescent="0.25">
      <c r="A4864" t="str">
        <f t="shared" si="228"/>
        <v/>
      </c>
      <c r="B4864" t="str">
        <f t="shared" si="226"/>
        <v/>
      </c>
      <c r="C4864" t="str">
        <f t="shared" si="227"/>
        <v/>
      </c>
      <c r="D4864">
        <v>2026</v>
      </c>
      <c r="E4864" t="s">
        <v>11112</v>
      </c>
      <c r="F4864" t="s">
        <v>5057</v>
      </c>
      <c r="G4864" t="s">
        <v>37</v>
      </c>
      <c r="H4864" t="s">
        <v>64</v>
      </c>
      <c r="I4864">
        <v>0</v>
      </c>
      <c r="J4864">
        <v>0</v>
      </c>
      <c r="K4864" s="29">
        <v>21.32</v>
      </c>
      <c r="L4864">
        <v>5</v>
      </c>
      <c r="M4864">
        <v>0</v>
      </c>
      <c r="N4864">
        <v>0</v>
      </c>
      <c r="O4864">
        <v>0</v>
      </c>
      <c r="P4864">
        <v>0</v>
      </c>
      <c r="Q4864">
        <v>6.1</v>
      </c>
      <c r="R4864">
        <v>16</v>
      </c>
      <c r="S4864">
        <v>15</v>
      </c>
      <c r="T4864">
        <v>15</v>
      </c>
      <c r="U4864">
        <v>4</v>
      </c>
      <c r="V4864">
        <v>1</v>
      </c>
      <c r="W4864">
        <v>0</v>
      </c>
      <c r="X4864" s="2">
        <v>0.47099999999999997</v>
      </c>
    </row>
    <row r="4865" spans="1:24" x14ac:dyDescent="0.25">
      <c r="A4865">
        <f t="shared" si="228"/>
        <v>1</v>
      </c>
      <c r="B4865" t="str">
        <f t="shared" si="226"/>
        <v/>
      </c>
      <c r="C4865" t="str">
        <f t="shared" si="227"/>
        <v/>
      </c>
      <c r="D4865">
        <v>2026</v>
      </c>
      <c r="E4865" t="s">
        <v>11113</v>
      </c>
      <c r="F4865" t="s">
        <v>5057</v>
      </c>
      <c r="G4865" t="s">
        <v>29</v>
      </c>
      <c r="H4865" t="s">
        <v>64</v>
      </c>
      <c r="I4865">
        <v>0</v>
      </c>
      <c r="J4865">
        <v>0</v>
      </c>
      <c r="K4865" s="29">
        <v>36</v>
      </c>
      <c r="L4865">
        <v>3</v>
      </c>
      <c r="M4865">
        <v>0</v>
      </c>
      <c r="N4865">
        <v>0</v>
      </c>
      <c r="O4865">
        <v>0</v>
      </c>
      <c r="P4865">
        <v>0</v>
      </c>
      <c r="Q4865">
        <v>1</v>
      </c>
      <c r="R4865">
        <v>0</v>
      </c>
      <c r="S4865">
        <v>4</v>
      </c>
      <c r="T4865">
        <v>4</v>
      </c>
      <c r="U4865">
        <v>5</v>
      </c>
      <c r="V4865">
        <v>1</v>
      </c>
      <c r="W4865">
        <v>1</v>
      </c>
      <c r="X4865" s="2">
        <v>0</v>
      </c>
    </row>
    <row r="4866" spans="1:24" x14ac:dyDescent="0.25">
      <c r="A4866" t="str">
        <f t="shared" si="228"/>
        <v/>
      </c>
      <c r="B4866" t="str">
        <f t="shared" ref="B4866:B4929" si="229">IF(COUNTIFS(Draft_Player,$E4866),COUNTIFS(Draft_Player,$E4866),"")</f>
        <v/>
      </c>
      <c r="C4866" t="str">
        <f t="shared" ref="C4866:C4929" si="230">IF(COUNTIFS(Transfers_Player,$E4866),COUNTIFS(Transfers_Player,$E4866),"")</f>
        <v/>
      </c>
      <c r="D4866">
        <v>2026</v>
      </c>
      <c r="E4866" t="s">
        <v>11114</v>
      </c>
      <c r="F4866" t="s">
        <v>5078</v>
      </c>
      <c r="G4866" t="s">
        <v>47</v>
      </c>
      <c r="H4866" t="s">
        <v>64</v>
      </c>
      <c r="I4866">
        <v>4</v>
      </c>
      <c r="J4866">
        <v>5</v>
      </c>
      <c r="K4866" s="29">
        <v>4.8499999999999996</v>
      </c>
      <c r="L4866">
        <v>16</v>
      </c>
      <c r="M4866">
        <v>11</v>
      </c>
      <c r="N4866">
        <v>0</v>
      </c>
      <c r="O4866">
        <v>0</v>
      </c>
      <c r="P4866">
        <v>0</v>
      </c>
      <c r="Q4866">
        <v>65</v>
      </c>
      <c r="R4866">
        <v>77</v>
      </c>
      <c r="S4866">
        <v>39</v>
      </c>
      <c r="T4866">
        <v>35</v>
      </c>
      <c r="U4866">
        <v>14</v>
      </c>
      <c r="V4866">
        <v>45</v>
      </c>
      <c r="W4866">
        <v>6</v>
      </c>
      <c r="X4866" s="2">
        <v>0.29699999999999999</v>
      </c>
    </row>
    <row r="4867" spans="1:24" x14ac:dyDescent="0.25">
      <c r="A4867" t="str">
        <f t="shared" si="228"/>
        <v/>
      </c>
      <c r="B4867" t="str">
        <f t="shared" si="229"/>
        <v/>
      </c>
      <c r="C4867" t="str">
        <f t="shared" si="230"/>
        <v/>
      </c>
      <c r="D4867">
        <v>2026</v>
      </c>
      <c r="E4867" t="s">
        <v>11115</v>
      </c>
      <c r="F4867" t="s">
        <v>5078</v>
      </c>
      <c r="G4867" t="s">
        <v>24</v>
      </c>
      <c r="H4867" t="s">
        <v>64</v>
      </c>
      <c r="I4867">
        <v>0</v>
      </c>
      <c r="J4867">
        <v>1</v>
      </c>
      <c r="K4867" s="29">
        <v>2.4500000000000002</v>
      </c>
      <c r="L4867">
        <v>9</v>
      </c>
      <c r="M4867">
        <v>0</v>
      </c>
      <c r="N4867">
        <v>0</v>
      </c>
      <c r="O4867">
        <v>0</v>
      </c>
      <c r="P4867">
        <v>0</v>
      </c>
      <c r="Q4867">
        <v>3.2</v>
      </c>
      <c r="R4867">
        <v>4</v>
      </c>
      <c r="S4867">
        <v>1</v>
      </c>
      <c r="T4867">
        <v>1</v>
      </c>
      <c r="U4867">
        <v>6</v>
      </c>
      <c r="V4867">
        <v>7</v>
      </c>
      <c r="W4867">
        <v>2</v>
      </c>
      <c r="X4867" s="2">
        <v>0.28599999999999998</v>
      </c>
    </row>
    <row r="4868" spans="1:24" x14ac:dyDescent="0.25">
      <c r="A4868" t="str">
        <f t="shared" si="228"/>
        <v/>
      </c>
      <c r="B4868" t="str">
        <f t="shared" si="229"/>
        <v/>
      </c>
      <c r="C4868" t="str">
        <f t="shared" si="230"/>
        <v/>
      </c>
      <c r="D4868">
        <v>2026</v>
      </c>
      <c r="E4868" t="s">
        <v>11116</v>
      </c>
      <c r="F4868" t="s">
        <v>5078</v>
      </c>
      <c r="G4868" t="s">
        <v>24</v>
      </c>
      <c r="H4868" t="s">
        <v>64</v>
      </c>
      <c r="I4868">
        <v>2</v>
      </c>
      <c r="J4868">
        <v>4</v>
      </c>
      <c r="K4868" s="29">
        <v>5.32</v>
      </c>
      <c r="L4868">
        <v>21</v>
      </c>
      <c r="M4868">
        <v>4</v>
      </c>
      <c r="N4868">
        <v>0</v>
      </c>
      <c r="O4868">
        <v>0</v>
      </c>
      <c r="P4868">
        <v>1</v>
      </c>
      <c r="Q4868">
        <v>45.2</v>
      </c>
      <c r="R4868">
        <v>52</v>
      </c>
      <c r="S4868">
        <v>36</v>
      </c>
      <c r="T4868">
        <v>27</v>
      </c>
      <c r="U4868">
        <v>12</v>
      </c>
      <c r="V4868">
        <v>31</v>
      </c>
      <c r="W4868">
        <v>9</v>
      </c>
      <c r="X4868" s="2">
        <v>0.28899999999999998</v>
      </c>
    </row>
    <row r="4869" spans="1:24" x14ac:dyDescent="0.25">
      <c r="A4869" t="str">
        <f t="shared" si="228"/>
        <v/>
      </c>
      <c r="B4869" t="str">
        <f t="shared" si="229"/>
        <v/>
      </c>
      <c r="C4869" t="str">
        <f t="shared" si="230"/>
        <v/>
      </c>
      <c r="D4869">
        <v>2026</v>
      </c>
      <c r="E4869" t="s">
        <v>11117</v>
      </c>
      <c r="F4869" t="s">
        <v>5078</v>
      </c>
      <c r="G4869" t="s">
        <v>24</v>
      </c>
      <c r="H4869" t="s">
        <v>64</v>
      </c>
      <c r="I4869">
        <v>2</v>
      </c>
      <c r="J4869">
        <v>2</v>
      </c>
      <c r="K4869" s="29">
        <v>5.79</v>
      </c>
      <c r="L4869">
        <v>24</v>
      </c>
      <c r="M4869">
        <v>1</v>
      </c>
      <c r="N4869">
        <v>0</v>
      </c>
      <c r="O4869">
        <v>0</v>
      </c>
      <c r="P4869">
        <v>4</v>
      </c>
      <c r="Q4869">
        <v>28</v>
      </c>
      <c r="R4869">
        <v>23</v>
      </c>
      <c r="S4869">
        <v>20</v>
      </c>
      <c r="T4869">
        <v>18</v>
      </c>
      <c r="U4869">
        <v>20</v>
      </c>
      <c r="V4869">
        <v>28</v>
      </c>
      <c r="W4869">
        <v>15</v>
      </c>
      <c r="X4869" s="2">
        <v>0.22800000000000001</v>
      </c>
    </row>
    <row r="4870" spans="1:24" x14ac:dyDescent="0.25">
      <c r="A4870">
        <f t="shared" si="228"/>
        <v>1</v>
      </c>
      <c r="B4870" t="str">
        <f t="shared" si="229"/>
        <v/>
      </c>
      <c r="C4870" t="str">
        <f t="shared" si="230"/>
        <v/>
      </c>
      <c r="D4870">
        <v>2026</v>
      </c>
      <c r="E4870" t="s">
        <v>11118</v>
      </c>
      <c r="F4870" t="s">
        <v>5078</v>
      </c>
      <c r="G4870" t="s">
        <v>29</v>
      </c>
      <c r="H4870" t="s">
        <v>64</v>
      </c>
      <c r="I4870">
        <v>1</v>
      </c>
      <c r="J4870">
        <v>4</v>
      </c>
      <c r="K4870" s="29">
        <v>5.83</v>
      </c>
      <c r="L4870">
        <v>18</v>
      </c>
      <c r="M4870">
        <v>10</v>
      </c>
      <c r="N4870">
        <v>0</v>
      </c>
      <c r="O4870">
        <v>0</v>
      </c>
      <c r="P4870">
        <v>0</v>
      </c>
      <c r="Q4870">
        <v>54</v>
      </c>
      <c r="R4870">
        <v>62</v>
      </c>
      <c r="S4870">
        <v>36</v>
      </c>
      <c r="T4870">
        <v>35</v>
      </c>
      <c r="U4870">
        <v>24</v>
      </c>
      <c r="V4870">
        <v>45</v>
      </c>
      <c r="W4870">
        <v>5</v>
      </c>
      <c r="X4870" s="2">
        <v>0.29399999999999998</v>
      </c>
    </row>
    <row r="4871" spans="1:24" x14ac:dyDescent="0.25">
      <c r="A4871">
        <f t="shared" si="228"/>
        <v>1</v>
      </c>
      <c r="B4871" t="str">
        <f t="shared" si="229"/>
        <v/>
      </c>
      <c r="C4871" t="str">
        <f t="shared" si="230"/>
        <v/>
      </c>
      <c r="D4871">
        <v>2026</v>
      </c>
      <c r="E4871" t="s">
        <v>11119</v>
      </c>
      <c r="F4871" t="s">
        <v>5078</v>
      </c>
      <c r="G4871" t="s">
        <v>29</v>
      </c>
      <c r="H4871" t="s">
        <v>64</v>
      </c>
      <c r="I4871">
        <v>4</v>
      </c>
      <c r="J4871">
        <v>2</v>
      </c>
      <c r="K4871" s="29">
        <v>5.89</v>
      </c>
      <c r="L4871">
        <v>19</v>
      </c>
      <c r="M4871">
        <v>1</v>
      </c>
      <c r="N4871">
        <v>0</v>
      </c>
      <c r="O4871">
        <v>0</v>
      </c>
      <c r="P4871">
        <v>3</v>
      </c>
      <c r="Q4871">
        <v>44.1</v>
      </c>
      <c r="R4871">
        <v>42</v>
      </c>
      <c r="S4871">
        <v>30</v>
      </c>
      <c r="T4871">
        <v>29</v>
      </c>
      <c r="U4871">
        <v>17</v>
      </c>
      <c r="V4871">
        <v>41</v>
      </c>
      <c r="W4871">
        <v>4</v>
      </c>
      <c r="X4871" s="2">
        <v>0.253</v>
      </c>
    </row>
    <row r="4872" spans="1:24" x14ac:dyDescent="0.25">
      <c r="A4872">
        <f t="shared" si="228"/>
        <v>1</v>
      </c>
      <c r="B4872" t="str">
        <f t="shared" si="229"/>
        <v/>
      </c>
      <c r="C4872" t="str">
        <f t="shared" si="230"/>
        <v/>
      </c>
      <c r="D4872">
        <v>2026</v>
      </c>
      <c r="E4872" t="s">
        <v>11120</v>
      </c>
      <c r="F4872" t="s">
        <v>5078</v>
      </c>
      <c r="G4872" t="s">
        <v>29</v>
      </c>
      <c r="H4872" t="s">
        <v>64</v>
      </c>
      <c r="I4872">
        <v>1</v>
      </c>
      <c r="J4872">
        <v>0</v>
      </c>
      <c r="K4872" s="29">
        <v>6.35</v>
      </c>
      <c r="L4872">
        <v>18</v>
      </c>
      <c r="M4872">
        <v>0</v>
      </c>
      <c r="N4872">
        <v>0</v>
      </c>
      <c r="O4872">
        <v>0</v>
      </c>
      <c r="P4872">
        <v>0</v>
      </c>
      <c r="Q4872">
        <v>17</v>
      </c>
      <c r="R4872">
        <v>18</v>
      </c>
      <c r="S4872">
        <v>17</v>
      </c>
      <c r="T4872">
        <v>12</v>
      </c>
      <c r="U4872">
        <v>11</v>
      </c>
      <c r="V4872">
        <v>15</v>
      </c>
      <c r="W4872">
        <v>11</v>
      </c>
      <c r="X4872" s="2">
        <v>0.25700000000000001</v>
      </c>
    </row>
    <row r="4873" spans="1:24" x14ac:dyDescent="0.25">
      <c r="A4873">
        <f t="shared" si="228"/>
        <v>1</v>
      </c>
      <c r="B4873" t="str">
        <f t="shared" si="229"/>
        <v/>
      </c>
      <c r="C4873" t="str">
        <f t="shared" si="230"/>
        <v/>
      </c>
      <c r="D4873">
        <v>2026</v>
      </c>
      <c r="E4873" t="s">
        <v>11121</v>
      </c>
      <c r="F4873" t="s">
        <v>5078</v>
      </c>
      <c r="G4873" t="s">
        <v>29</v>
      </c>
      <c r="H4873" t="s">
        <v>64</v>
      </c>
      <c r="I4873">
        <v>0</v>
      </c>
      <c r="J4873">
        <v>3</v>
      </c>
      <c r="K4873" s="29">
        <v>7</v>
      </c>
      <c r="L4873">
        <v>11</v>
      </c>
      <c r="M4873">
        <v>9</v>
      </c>
      <c r="N4873">
        <v>0</v>
      </c>
      <c r="O4873">
        <v>0</v>
      </c>
      <c r="P4873">
        <v>0</v>
      </c>
      <c r="Q4873">
        <v>27</v>
      </c>
      <c r="R4873">
        <v>32</v>
      </c>
      <c r="S4873">
        <v>23</v>
      </c>
      <c r="T4873">
        <v>21</v>
      </c>
      <c r="U4873">
        <v>13</v>
      </c>
      <c r="V4873">
        <v>19</v>
      </c>
      <c r="W4873">
        <v>5</v>
      </c>
      <c r="X4873" s="2">
        <v>0.28799999999999998</v>
      </c>
    </row>
    <row r="4874" spans="1:24" x14ac:dyDescent="0.25">
      <c r="A4874" t="str">
        <f t="shared" si="228"/>
        <v/>
      </c>
      <c r="B4874" t="str">
        <f t="shared" si="229"/>
        <v/>
      </c>
      <c r="C4874" t="str">
        <f t="shared" si="230"/>
        <v/>
      </c>
      <c r="D4874">
        <v>2026</v>
      </c>
      <c r="E4874" t="s">
        <v>11122</v>
      </c>
      <c r="F4874" t="s">
        <v>5078</v>
      </c>
      <c r="G4874" t="s">
        <v>47</v>
      </c>
      <c r="H4874" t="s">
        <v>64</v>
      </c>
      <c r="I4874">
        <v>3</v>
      </c>
      <c r="J4874">
        <v>4</v>
      </c>
      <c r="K4874" s="29">
        <v>7.22</v>
      </c>
      <c r="L4874">
        <v>14</v>
      </c>
      <c r="M4874">
        <v>8</v>
      </c>
      <c r="N4874">
        <v>0</v>
      </c>
      <c r="O4874">
        <v>0</v>
      </c>
      <c r="P4874">
        <v>0</v>
      </c>
      <c r="Q4874">
        <v>38.200000000000003</v>
      </c>
      <c r="R4874">
        <v>43</v>
      </c>
      <c r="S4874">
        <v>31</v>
      </c>
      <c r="T4874">
        <v>31</v>
      </c>
      <c r="U4874">
        <v>21</v>
      </c>
      <c r="V4874">
        <v>38</v>
      </c>
      <c r="W4874">
        <v>8</v>
      </c>
      <c r="X4874" s="2">
        <v>0.29299999999999998</v>
      </c>
    </row>
    <row r="4875" spans="1:24" x14ac:dyDescent="0.25">
      <c r="A4875">
        <f t="shared" si="228"/>
        <v>1</v>
      </c>
      <c r="B4875" t="str">
        <f t="shared" si="229"/>
        <v/>
      </c>
      <c r="C4875" t="str">
        <f t="shared" si="230"/>
        <v/>
      </c>
      <c r="D4875">
        <v>2026</v>
      </c>
      <c r="E4875" t="s">
        <v>11123</v>
      </c>
      <c r="F4875" t="s">
        <v>5078</v>
      </c>
      <c r="G4875" t="s">
        <v>32</v>
      </c>
      <c r="H4875" t="s">
        <v>64</v>
      </c>
      <c r="I4875">
        <v>0</v>
      </c>
      <c r="J4875">
        <v>1</v>
      </c>
      <c r="K4875" s="29">
        <v>7.3</v>
      </c>
      <c r="L4875">
        <v>16</v>
      </c>
      <c r="M4875">
        <v>0</v>
      </c>
      <c r="N4875">
        <v>0</v>
      </c>
      <c r="O4875">
        <v>0</v>
      </c>
      <c r="P4875">
        <v>0</v>
      </c>
      <c r="Q4875">
        <v>12.1</v>
      </c>
      <c r="R4875">
        <v>22</v>
      </c>
      <c r="S4875">
        <v>15</v>
      </c>
      <c r="T4875">
        <v>10</v>
      </c>
      <c r="U4875">
        <v>8</v>
      </c>
      <c r="V4875">
        <v>11</v>
      </c>
      <c r="W4875">
        <v>2</v>
      </c>
      <c r="X4875" s="2">
        <v>0.379</v>
      </c>
    </row>
    <row r="4876" spans="1:24" x14ac:dyDescent="0.25">
      <c r="A4876" t="str">
        <f t="shared" si="228"/>
        <v/>
      </c>
      <c r="B4876" t="str">
        <f t="shared" si="229"/>
        <v/>
      </c>
      <c r="C4876" t="str">
        <f t="shared" si="230"/>
        <v/>
      </c>
      <c r="D4876">
        <v>2026</v>
      </c>
      <c r="E4876" t="s">
        <v>11124</v>
      </c>
      <c r="F4876" t="s">
        <v>5078</v>
      </c>
      <c r="G4876" t="s">
        <v>24</v>
      </c>
      <c r="H4876" t="s">
        <v>64</v>
      </c>
      <c r="I4876">
        <v>2</v>
      </c>
      <c r="J4876">
        <v>1</v>
      </c>
      <c r="K4876" s="29">
        <v>8.5299999999999994</v>
      </c>
      <c r="L4876">
        <v>19</v>
      </c>
      <c r="M4876">
        <v>3</v>
      </c>
      <c r="N4876">
        <v>0</v>
      </c>
      <c r="O4876">
        <v>0</v>
      </c>
      <c r="P4876">
        <v>0</v>
      </c>
      <c r="Q4876">
        <v>19</v>
      </c>
      <c r="R4876">
        <v>26</v>
      </c>
      <c r="S4876">
        <v>18</v>
      </c>
      <c r="T4876">
        <v>18</v>
      </c>
      <c r="U4876">
        <v>12</v>
      </c>
      <c r="V4876">
        <v>12</v>
      </c>
      <c r="W4876">
        <v>2</v>
      </c>
      <c r="X4876" s="2">
        <v>0.33800000000000002</v>
      </c>
    </row>
    <row r="4877" spans="1:24" x14ac:dyDescent="0.25">
      <c r="A4877" t="str">
        <f t="shared" si="228"/>
        <v/>
      </c>
      <c r="B4877" t="str">
        <f t="shared" si="229"/>
        <v/>
      </c>
      <c r="C4877" t="str">
        <f t="shared" si="230"/>
        <v/>
      </c>
      <c r="D4877">
        <v>2026</v>
      </c>
      <c r="E4877" t="s">
        <v>11125</v>
      </c>
      <c r="F4877" t="s">
        <v>5078</v>
      </c>
      <c r="G4877" t="s">
        <v>37</v>
      </c>
      <c r="H4877" t="s">
        <v>64</v>
      </c>
      <c r="I4877">
        <v>1</v>
      </c>
      <c r="J4877">
        <v>0</v>
      </c>
      <c r="K4877" s="29">
        <v>8.89</v>
      </c>
      <c r="L4877">
        <v>18</v>
      </c>
      <c r="M4877">
        <v>0</v>
      </c>
      <c r="N4877">
        <v>0</v>
      </c>
      <c r="O4877">
        <v>0</v>
      </c>
      <c r="P4877">
        <v>1</v>
      </c>
      <c r="Q4877">
        <v>26.1</v>
      </c>
      <c r="R4877">
        <v>29</v>
      </c>
      <c r="S4877">
        <v>30</v>
      </c>
      <c r="T4877">
        <v>26</v>
      </c>
      <c r="U4877">
        <v>26</v>
      </c>
      <c r="V4877">
        <v>23</v>
      </c>
      <c r="W4877">
        <v>3</v>
      </c>
      <c r="X4877" s="2">
        <v>0.28399999999999997</v>
      </c>
    </row>
    <row r="4878" spans="1:24" x14ac:dyDescent="0.25">
      <c r="A4878" t="str">
        <f t="shared" si="228"/>
        <v/>
      </c>
      <c r="B4878" t="str">
        <f t="shared" si="229"/>
        <v/>
      </c>
      <c r="C4878" t="str">
        <f t="shared" si="230"/>
        <v/>
      </c>
      <c r="D4878">
        <v>2026</v>
      </c>
      <c r="E4878" t="s">
        <v>11126</v>
      </c>
      <c r="F4878" t="s">
        <v>5078</v>
      </c>
      <c r="G4878" t="s">
        <v>37</v>
      </c>
      <c r="H4878" t="s">
        <v>64</v>
      </c>
      <c r="I4878">
        <v>0</v>
      </c>
      <c r="J4878">
        <v>2</v>
      </c>
      <c r="K4878" s="29">
        <v>9</v>
      </c>
      <c r="L4878">
        <v>13</v>
      </c>
      <c r="M4878">
        <v>2</v>
      </c>
      <c r="N4878">
        <v>0</v>
      </c>
      <c r="O4878">
        <v>0</v>
      </c>
      <c r="P4878">
        <v>0</v>
      </c>
      <c r="Q4878">
        <v>14</v>
      </c>
      <c r="R4878">
        <v>18</v>
      </c>
      <c r="S4878">
        <v>15</v>
      </c>
      <c r="T4878">
        <v>14</v>
      </c>
      <c r="U4878">
        <v>15</v>
      </c>
      <c r="V4878">
        <v>10</v>
      </c>
      <c r="W4878">
        <v>5</v>
      </c>
      <c r="X4878" s="2">
        <v>0.316</v>
      </c>
    </row>
    <row r="4879" spans="1:24" x14ac:dyDescent="0.25">
      <c r="A4879">
        <f t="shared" si="228"/>
        <v>1</v>
      </c>
      <c r="B4879" t="str">
        <f t="shared" si="229"/>
        <v/>
      </c>
      <c r="C4879" t="str">
        <f t="shared" si="230"/>
        <v/>
      </c>
      <c r="D4879">
        <v>2026</v>
      </c>
      <c r="E4879" t="s">
        <v>11127</v>
      </c>
      <c r="F4879" t="s">
        <v>5078</v>
      </c>
      <c r="G4879" t="s">
        <v>29</v>
      </c>
      <c r="H4879" t="s">
        <v>64</v>
      </c>
      <c r="I4879">
        <v>0</v>
      </c>
      <c r="J4879">
        <v>1</v>
      </c>
      <c r="K4879" s="29">
        <v>9.9499999999999993</v>
      </c>
      <c r="L4879">
        <v>11</v>
      </c>
      <c r="M4879">
        <v>0</v>
      </c>
      <c r="N4879">
        <v>0</v>
      </c>
      <c r="O4879">
        <v>0</v>
      </c>
      <c r="P4879">
        <v>0</v>
      </c>
      <c r="Q4879">
        <v>6.1</v>
      </c>
      <c r="R4879">
        <v>14</v>
      </c>
      <c r="S4879">
        <v>7</v>
      </c>
      <c r="T4879">
        <v>7</v>
      </c>
      <c r="U4879">
        <v>5</v>
      </c>
      <c r="V4879">
        <v>8</v>
      </c>
      <c r="W4879">
        <v>2</v>
      </c>
      <c r="X4879" s="2">
        <v>0.438</v>
      </c>
    </row>
    <row r="4880" spans="1:24" x14ac:dyDescent="0.25">
      <c r="A4880">
        <f t="shared" si="228"/>
        <v>1</v>
      </c>
      <c r="B4880" t="str">
        <f t="shared" si="229"/>
        <v/>
      </c>
      <c r="C4880" t="str">
        <f t="shared" si="230"/>
        <v/>
      </c>
      <c r="D4880">
        <v>2026</v>
      </c>
      <c r="E4880" t="s">
        <v>11128</v>
      </c>
      <c r="F4880" t="s">
        <v>5078</v>
      </c>
      <c r="G4880" t="s">
        <v>29</v>
      </c>
      <c r="H4880" t="s">
        <v>64</v>
      </c>
      <c r="I4880">
        <v>1</v>
      </c>
      <c r="J4880">
        <v>2</v>
      </c>
      <c r="K4880" s="29">
        <v>10.050000000000001</v>
      </c>
      <c r="L4880">
        <v>22</v>
      </c>
      <c r="M4880">
        <v>3</v>
      </c>
      <c r="N4880">
        <v>0</v>
      </c>
      <c r="O4880">
        <v>0</v>
      </c>
      <c r="P4880">
        <v>1</v>
      </c>
      <c r="Q4880">
        <v>28.2</v>
      </c>
      <c r="R4880">
        <v>44</v>
      </c>
      <c r="S4880">
        <v>34</v>
      </c>
      <c r="T4880">
        <v>32</v>
      </c>
      <c r="U4880">
        <v>14</v>
      </c>
      <c r="V4880">
        <v>24</v>
      </c>
      <c r="W4880">
        <v>6</v>
      </c>
      <c r="X4880" s="2">
        <v>0.373</v>
      </c>
    </row>
    <row r="4881" spans="1:24" x14ac:dyDescent="0.25">
      <c r="A4881" t="str">
        <f t="shared" si="228"/>
        <v/>
      </c>
      <c r="B4881" t="str">
        <f t="shared" si="229"/>
        <v/>
      </c>
      <c r="C4881" t="str">
        <f t="shared" si="230"/>
        <v/>
      </c>
      <c r="D4881">
        <v>2026</v>
      </c>
      <c r="E4881" t="s">
        <v>11129</v>
      </c>
      <c r="F4881" t="s">
        <v>5078</v>
      </c>
      <c r="G4881" t="s">
        <v>47</v>
      </c>
      <c r="H4881" t="s">
        <v>64</v>
      </c>
      <c r="I4881">
        <v>0</v>
      </c>
      <c r="J4881">
        <v>0</v>
      </c>
      <c r="K4881" s="29">
        <v>11.81</v>
      </c>
      <c r="L4881">
        <v>6</v>
      </c>
      <c r="M4881">
        <v>0</v>
      </c>
      <c r="N4881">
        <v>0</v>
      </c>
      <c r="O4881">
        <v>0</v>
      </c>
      <c r="P4881">
        <v>0</v>
      </c>
      <c r="Q4881">
        <v>5.0999999999999996</v>
      </c>
      <c r="R4881">
        <v>4</v>
      </c>
      <c r="S4881">
        <v>7</v>
      </c>
      <c r="T4881">
        <v>7</v>
      </c>
      <c r="U4881">
        <v>6</v>
      </c>
      <c r="V4881">
        <v>2</v>
      </c>
      <c r="W4881">
        <v>5</v>
      </c>
      <c r="X4881" s="2">
        <v>0.19</v>
      </c>
    </row>
    <row r="4882" spans="1:24" x14ac:dyDescent="0.25">
      <c r="A4882" t="str">
        <f t="shared" si="228"/>
        <v/>
      </c>
      <c r="B4882" t="str">
        <f t="shared" si="229"/>
        <v/>
      </c>
      <c r="C4882" t="str">
        <f t="shared" si="230"/>
        <v/>
      </c>
      <c r="D4882">
        <v>2026</v>
      </c>
      <c r="E4882" t="s">
        <v>11130</v>
      </c>
      <c r="F4882" t="s">
        <v>5078</v>
      </c>
      <c r="G4882" t="s">
        <v>24</v>
      </c>
      <c r="H4882" t="s">
        <v>64</v>
      </c>
      <c r="I4882">
        <v>0</v>
      </c>
      <c r="J4882">
        <v>0</v>
      </c>
      <c r="K4882" s="29">
        <v>13.5</v>
      </c>
      <c r="L4882">
        <v>10</v>
      </c>
      <c r="M4882">
        <v>0</v>
      </c>
      <c r="N4882">
        <v>0</v>
      </c>
      <c r="O4882">
        <v>0</v>
      </c>
      <c r="P4882">
        <v>0</v>
      </c>
      <c r="Q4882">
        <v>6.2</v>
      </c>
      <c r="R4882">
        <v>7</v>
      </c>
      <c r="S4882">
        <v>10</v>
      </c>
      <c r="T4882">
        <v>10</v>
      </c>
      <c r="U4882">
        <v>9</v>
      </c>
      <c r="V4882">
        <v>4</v>
      </c>
      <c r="W4882">
        <v>2</v>
      </c>
      <c r="X4882" s="2">
        <v>0.28000000000000003</v>
      </c>
    </row>
    <row r="4883" spans="1:24" x14ac:dyDescent="0.25">
      <c r="A4883" t="str">
        <f t="shared" si="228"/>
        <v/>
      </c>
      <c r="B4883" t="str">
        <f t="shared" si="229"/>
        <v/>
      </c>
      <c r="C4883" t="str">
        <f t="shared" si="230"/>
        <v/>
      </c>
      <c r="D4883">
        <v>2026</v>
      </c>
      <c r="E4883" t="s">
        <v>11131</v>
      </c>
      <c r="F4883" t="s">
        <v>5078</v>
      </c>
      <c r="G4883" t="s">
        <v>47</v>
      </c>
      <c r="H4883" t="s">
        <v>64</v>
      </c>
      <c r="I4883">
        <v>0</v>
      </c>
      <c r="J4883">
        <v>0</v>
      </c>
      <c r="K4883" s="29">
        <v>13.5</v>
      </c>
      <c r="L4883">
        <v>9</v>
      </c>
      <c r="M4883">
        <v>1</v>
      </c>
      <c r="N4883">
        <v>0</v>
      </c>
      <c r="O4883">
        <v>0</v>
      </c>
      <c r="P4883">
        <v>0</v>
      </c>
      <c r="Q4883">
        <v>8</v>
      </c>
      <c r="R4883">
        <v>16</v>
      </c>
      <c r="S4883">
        <v>19</v>
      </c>
      <c r="T4883">
        <v>12</v>
      </c>
      <c r="U4883">
        <v>10</v>
      </c>
      <c r="V4883">
        <v>7</v>
      </c>
      <c r="W4883">
        <v>6</v>
      </c>
      <c r="X4883" s="2">
        <v>0.432</v>
      </c>
    </row>
    <row r="4884" spans="1:24" x14ac:dyDescent="0.25">
      <c r="A4884" t="str">
        <f t="shared" si="228"/>
        <v/>
      </c>
      <c r="B4884" t="str">
        <f t="shared" si="229"/>
        <v/>
      </c>
      <c r="C4884">
        <f t="shared" si="230"/>
        <v>1</v>
      </c>
      <c r="D4884">
        <v>2026</v>
      </c>
      <c r="E4884" t="s">
        <v>6997</v>
      </c>
      <c r="F4884" t="s">
        <v>5078</v>
      </c>
      <c r="G4884" t="s">
        <v>47</v>
      </c>
      <c r="H4884" t="s">
        <v>64</v>
      </c>
      <c r="I4884">
        <v>0</v>
      </c>
      <c r="J4884">
        <v>0</v>
      </c>
      <c r="K4884" s="29">
        <v>81</v>
      </c>
      <c r="L4884">
        <v>2</v>
      </c>
      <c r="M4884">
        <v>0</v>
      </c>
      <c r="N4884">
        <v>0</v>
      </c>
      <c r="O4884">
        <v>0</v>
      </c>
      <c r="P4884">
        <v>0</v>
      </c>
      <c r="Q4884">
        <v>0.1</v>
      </c>
      <c r="R4884">
        <v>2</v>
      </c>
      <c r="S4884">
        <v>3</v>
      </c>
      <c r="T4884">
        <v>3</v>
      </c>
      <c r="U4884">
        <v>2</v>
      </c>
      <c r="V4884">
        <v>0</v>
      </c>
      <c r="W4884">
        <v>0</v>
      </c>
      <c r="X4884" s="2">
        <v>0.66700000000000004</v>
      </c>
    </row>
    <row r="4885" spans="1:24" x14ac:dyDescent="0.25">
      <c r="A4885">
        <f t="shared" si="228"/>
        <v>1</v>
      </c>
      <c r="B4885" t="str">
        <f t="shared" si="229"/>
        <v/>
      </c>
      <c r="C4885" t="str">
        <f t="shared" si="230"/>
        <v/>
      </c>
      <c r="D4885">
        <v>2026</v>
      </c>
      <c r="E4885" t="s">
        <v>11132</v>
      </c>
      <c r="F4885" t="s">
        <v>5097</v>
      </c>
      <c r="G4885" t="s">
        <v>29</v>
      </c>
      <c r="H4885" t="s">
        <v>64</v>
      </c>
      <c r="I4885">
        <v>6</v>
      </c>
      <c r="J4885">
        <v>5</v>
      </c>
      <c r="K4885" s="29">
        <v>5.69</v>
      </c>
      <c r="L4885">
        <v>20</v>
      </c>
      <c r="M4885">
        <v>1</v>
      </c>
      <c r="N4885">
        <v>0</v>
      </c>
      <c r="O4885">
        <v>0</v>
      </c>
      <c r="P4885">
        <v>1</v>
      </c>
      <c r="Q4885">
        <v>61.2</v>
      </c>
      <c r="R4885">
        <v>79</v>
      </c>
      <c r="S4885">
        <v>44</v>
      </c>
      <c r="T4885">
        <v>39</v>
      </c>
      <c r="U4885">
        <v>24</v>
      </c>
      <c r="V4885">
        <v>62</v>
      </c>
      <c r="W4885">
        <v>7</v>
      </c>
      <c r="X4885" s="2">
        <v>0.317</v>
      </c>
    </row>
    <row r="4886" spans="1:24" x14ac:dyDescent="0.25">
      <c r="A4886" t="str">
        <f t="shared" si="228"/>
        <v/>
      </c>
      <c r="B4886" t="str">
        <f t="shared" si="229"/>
        <v/>
      </c>
      <c r="C4886">
        <f t="shared" si="230"/>
        <v>1</v>
      </c>
      <c r="D4886">
        <v>2026</v>
      </c>
      <c r="E4886" t="s">
        <v>5697</v>
      </c>
      <c r="F4886" t="s">
        <v>5097</v>
      </c>
      <c r="G4886" t="s">
        <v>37</v>
      </c>
      <c r="H4886" t="s">
        <v>64</v>
      </c>
      <c r="I4886">
        <v>1</v>
      </c>
      <c r="J4886">
        <v>5</v>
      </c>
      <c r="K4886" s="29">
        <v>8.69</v>
      </c>
      <c r="L4886">
        <v>16</v>
      </c>
      <c r="M4886">
        <v>14</v>
      </c>
      <c r="N4886">
        <v>0</v>
      </c>
      <c r="O4886">
        <v>0</v>
      </c>
      <c r="P4886">
        <v>0</v>
      </c>
      <c r="Q4886">
        <v>58</v>
      </c>
      <c r="R4886">
        <v>83</v>
      </c>
      <c r="S4886">
        <v>59</v>
      </c>
      <c r="T4886">
        <v>56</v>
      </c>
      <c r="U4886">
        <v>30</v>
      </c>
      <c r="V4886">
        <v>57</v>
      </c>
      <c r="W4886">
        <v>7</v>
      </c>
      <c r="X4886" s="2">
        <v>0.33500000000000002</v>
      </c>
    </row>
    <row r="4887" spans="1:24" x14ac:dyDescent="0.25">
      <c r="A4887" t="str">
        <f t="shared" si="228"/>
        <v/>
      </c>
      <c r="B4887" t="str">
        <f t="shared" si="229"/>
        <v/>
      </c>
      <c r="C4887">
        <f t="shared" si="230"/>
        <v>1</v>
      </c>
      <c r="D4887">
        <v>2026</v>
      </c>
      <c r="E4887" t="s">
        <v>6556</v>
      </c>
      <c r="F4887" t="s">
        <v>5097</v>
      </c>
      <c r="G4887" t="s">
        <v>24</v>
      </c>
      <c r="H4887" t="s">
        <v>64</v>
      </c>
      <c r="I4887">
        <v>0</v>
      </c>
      <c r="J4887">
        <v>0</v>
      </c>
      <c r="K4887" s="29">
        <v>0</v>
      </c>
      <c r="L4887">
        <v>1</v>
      </c>
      <c r="M4887">
        <v>0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2</v>
      </c>
      <c r="T4887">
        <v>0</v>
      </c>
      <c r="U4887">
        <v>2</v>
      </c>
      <c r="V4887">
        <v>0</v>
      </c>
      <c r="W4887">
        <v>0</v>
      </c>
      <c r="X4887" s="2">
        <v>0</v>
      </c>
    </row>
    <row r="4888" spans="1:24" x14ac:dyDescent="0.25">
      <c r="A4888" t="str">
        <f t="shared" si="228"/>
        <v/>
      </c>
      <c r="B4888" t="str">
        <f t="shared" si="229"/>
        <v/>
      </c>
      <c r="C4888">
        <f t="shared" si="230"/>
        <v>1</v>
      </c>
      <c r="D4888">
        <v>2026</v>
      </c>
      <c r="E4888" t="s">
        <v>6832</v>
      </c>
      <c r="F4888" t="s">
        <v>5097</v>
      </c>
      <c r="G4888" t="s">
        <v>47</v>
      </c>
      <c r="H4888" t="s">
        <v>64</v>
      </c>
      <c r="I4888">
        <v>0</v>
      </c>
      <c r="J4888">
        <v>0</v>
      </c>
      <c r="K4888" s="29">
        <v>3.86</v>
      </c>
      <c r="L4888">
        <v>3</v>
      </c>
      <c r="M4888">
        <v>0</v>
      </c>
      <c r="N4888">
        <v>0</v>
      </c>
      <c r="O4888">
        <v>0</v>
      </c>
      <c r="P4888">
        <v>0</v>
      </c>
      <c r="Q4888">
        <v>2.1</v>
      </c>
      <c r="R4888">
        <v>4</v>
      </c>
      <c r="S4888">
        <v>1</v>
      </c>
      <c r="T4888">
        <v>1</v>
      </c>
      <c r="U4888">
        <v>2</v>
      </c>
      <c r="V4888">
        <v>1</v>
      </c>
      <c r="W4888">
        <v>1</v>
      </c>
      <c r="X4888" s="2">
        <v>0.36399999999999999</v>
      </c>
    </row>
    <row r="4889" spans="1:24" x14ac:dyDescent="0.25">
      <c r="A4889">
        <f t="shared" si="228"/>
        <v>1</v>
      </c>
      <c r="B4889" t="str">
        <f t="shared" si="229"/>
        <v/>
      </c>
      <c r="C4889" t="str">
        <f t="shared" si="230"/>
        <v/>
      </c>
      <c r="D4889">
        <v>2026</v>
      </c>
      <c r="E4889" t="s">
        <v>2783</v>
      </c>
      <c r="F4889" t="s">
        <v>5097</v>
      </c>
      <c r="G4889" t="s">
        <v>29</v>
      </c>
      <c r="H4889" t="s">
        <v>64</v>
      </c>
      <c r="I4889">
        <v>1</v>
      </c>
      <c r="J4889">
        <v>3</v>
      </c>
      <c r="K4889" s="29">
        <v>5.61</v>
      </c>
      <c r="L4889">
        <v>23</v>
      </c>
      <c r="M4889">
        <v>4</v>
      </c>
      <c r="N4889">
        <v>0</v>
      </c>
      <c r="O4889">
        <v>0</v>
      </c>
      <c r="P4889">
        <v>0</v>
      </c>
      <c r="Q4889">
        <v>33.200000000000003</v>
      </c>
      <c r="R4889">
        <v>46</v>
      </c>
      <c r="S4889">
        <v>31</v>
      </c>
      <c r="T4889">
        <v>21</v>
      </c>
      <c r="U4889">
        <v>13</v>
      </c>
      <c r="V4889">
        <v>32</v>
      </c>
      <c r="W4889">
        <v>5</v>
      </c>
      <c r="X4889" s="2">
        <v>0.32200000000000001</v>
      </c>
    </row>
    <row r="4890" spans="1:24" x14ac:dyDescent="0.25">
      <c r="A4890" t="str">
        <f t="shared" si="228"/>
        <v/>
      </c>
      <c r="B4890" t="str">
        <f t="shared" si="229"/>
        <v/>
      </c>
      <c r="C4890" t="str">
        <f t="shared" si="230"/>
        <v/>
      </c>
      <c r="D4890">
        <v>2026</v>
      </c>
      <c r="E4890" t="s">
        <v>11133</v>
      </c>
      <c r="F4890" t="s">
        <v>5097</v>
      </c>
      <c r="G4890" t="s">
        <v>47</v>
      </c>
      <c r="H4890" t="s">
        <v>64</v>
      </c>
      <c r="I4890">
        <v>2</v>
      </c>
      <c r="J4890">
        <v>6</v>
      </c>
      <c r="K4890" s="29">
        <v>7.11</v>
      </c>
      <c r="L4890">
        <v>16</v>
      </c>
      <c r="M4890">
        <v>14</v>
      </c>
      <c r="N4890">
        <v>0</v>
      </c>
      <c r="O4890">
        <v>0</v>
      </c>
      <c r="P4890">
        <v>0</v>
      </c>
      <c r="Q4890">
        <v>55.2</v>
      </c>
      <c r="R4890">
        <v>62</v>
      </c>
      <c r="S4890">
        <v>45</v>
      </c>
      <c r="T4890">
        <v>44</v>
      </c>
      <c r="U4890">
        <v>21</v>
      </c>
      <c r="V4890">
        <v>39</v>
      </c>
      <c r="W4890">
        <v>12</v>
      </c>
      <c r="X4890" s="2">
        <v>0.28100000000000003</v>
      </c>
    </row>
    <row r="4891" spans="1:24" x14ac:dyDescent="0.25">
      <c r="A4891" t="str">
        <f t="shared" si="228"/>
        <v/>
      </c>
      <c r="B4891" t="str">
        <f t="shared" si="229"/>
        <v/>
      </c>
      <c r="C4891" t="str">
        <f t="shared" si="230"/>
        <v/>
      </c>
      <c r="D4891">
        <v>2026</v>
      </c>
      <c r="E4891" t="s">
        <v>11134</v>
      </c>
      <c r="F4891" t="s">
        <v>5097</v>
      </c>
      <c r="G4891" t="s">
        <v>47</v>
      </c>
      <c r="H4891" t="s">
        <v>64</v>
      </c>
      <c r="I4891">
        <v>0</v>
      </c>
      <c r="J4891">
        <v>0</v>
      </c>
      <c r="K4891" s="29">
        <v>8.15</v>
      </c>
      <c r="L4891">
        <v>14</v>
      </c>
      <c r="M4891">
        <v>0</v>
      </c>
      <c r="N4891">
        <v>0</v>
      </c>
      <c r="O4891">
        <v>0</v>
      </c>
      <c r="P4891">
        <v>2</v>
      </c>
      <c r="Q4891">
        <v>17.2</v>
      </c>
      <c r="R4891">
        <v>16</v>
      </c>
      <c r="S4891">
        <v>18</v>
      </c>
      <c r="T4891">
        <v>16</v>
      </c>
      <c r="U4891">
        <v>16</v>
      </c>
      <c r="V4891">
        <v>18</v>
      </c>
      <c r="W4891">
        <v>3</v>
      </c>
      <c r="X4891" s="2">
        <v>0.24199999999999999</v>
      </c>
    </row>
    <row r="4892" spans="1:24" x14ac:dyDescent="0.25">
      <c r="A4892" t="str">
        <f t="shared" si="228"/>
        <v/>
      </c>
      <c r="B4892" t="str">
        <f t="shared" si="229"/>
        <v/>
      </c>
      <c r="C4892">
        <f t="shared" si="230"/>
        <v>1</v>
      </c>
      <c r="D4892">
        <v>2026</v>
      </c>
      <c r="E4892" t="s">
        <v>6557</v>
      </c>
      <c r="F4892" t="s">
        <v>5097</v>
      </c>
      <c r="G4892" t="s">
        <v>24</v>
      </c>
      <c r="H4892" t="s">
        <v>64</v>
      </c>
      <c r="I4892">
        <v>1</v>
      </c>
      <c r="J4892">
        <v>1</v>
      </c>
      <c r="K4892" s="29">
        <v>8.5</v>
      </c>
      <c r="L4892">
        <v>15</v>
      </c>
      <c r="M4892">
        <v>1</v>
      </c>
      <c r="N4892">
        <v>0</v>
      </c>
      <c r="O4892">
        <v>0</v>
      </c>
      <c r="P4892">
        <v>0</v>
      </c>
      <c r="Q4892">
        <v>18</v>
      </c>
      <c r="R4892">
        <v>23</v>
      </c>
      <c r="S4892">
        <v>21</v>
      </c>
      <c r="T4892">
        <v>17</v>
      </c>
      <c r="U4892">
        <v>13</v>
      </c>
      <c r="V4892">
        <v>14</v>
      </c>
      <c r="W4892">
        <v>6</v>
      </c>
      <c r="X4892" s="2">
        <v>0.311</v>
      </c>
    </row>
    <row r="4893" spans="1:24" x14ac:dyDescent="0.25">
      <c r="A4893" t="str">
        <f t="shared" si="228"/>
        <v/>
      </c>
      <c r="B4893" t="str">
        <f t="shared" si="229"/>
        <v/>
      </c>
      <c r="C4893" t="str">
        <f t="shared" si="230"/>
        <v/>
      </c>
      <c r="D4893">
        <v>2026</v>
      </c>
      <c r="E4893" t="s">
        <v>11135</v>
      </c>
      <c r="F4893" t="s">
        <v>5097</v>
      </c>
      <c r="G4893" t="s">
        <v>24</v>
      </c>
      <c r="H4893" t="s">
        <v>64</v>
      </c>
      <c r="I4893">
        <v>3</v>
      </c>
      <c r="J4893">
        <v>5</v>
      </c>
      <c r="K4893" s="29">
        <v>8.6</v>
      </c>
      <c r="L4893">
        <v>20</v>
      </c>
      <c r="M4893">
        <v>9</v>
      </c>
      <c r="N4893">
        <v>0</v>
      </c>
      <c r="O4893">
        <v>0</v>
      </c>
      <c r="P4893">
        <v>0</v>
      </c>
      <c r="Q4893">
        <v>52.1</v>
      </c>
      <c r="R4893">
        <v>62</v>
      </c>
      <c r="S4893">
        <v>56</v>
      </c>
      <c r="T4893">
        <v>50</v>
      </c>
      <c r="U4893">
        <v>26</v>
      </c>
      <c r="V4893">
        <v>38</v>
      </c>
      <c r="W4893">
        <v>6</v>
      </c>
      <c r="X4893" s="2">
        <v>0.29399999999999998</v>
      </c>
    </row>
    <row r="4894" spans="1:24" x14ac:dyDescent="0.25">
      <c r="A4894" t="str">
        <f t="shared" si="228"/>
        <v/>
      </c>
      <c r="B4894" t="str">
        <f t="shared" si="229"/>
        <v/>
      </c>
      <c r="C4894" t="str">
        <f t="shared" si="230"/>
        <v/>
      </c>
      <c r="D4894">
        <v>2026</v>
      </c>
      <c r="E4894" t="s">
        <v>11136</v>
      </c>
      <c r="F4894" t="s">
        <v>5097</v>
      </c>
      <c r="G4894" t="s">
        <v>24</v>
      </c>
      <c r="H4894" t="s">
        <v>64</v>
      </c>
      <c r="I4894">
        <v>0</v>
      </c>
      <c r="J4894">
        <v>0</v>
      </c>
      <c r="K4894" s="29">
        <v>8.91</v>
      </c>
      <c r="L4894">
        <v>24</v>
      </c>
      <c r="M4894">
        <v>0</v>
      </c>
      <c r="N4894">
        <v>0</v>
      </c>
      <c r="O4894">
        <v>0</v>
      </c>
      <c r="P4894">
        <v>2</v>
      </c>
      <c r="Q4894">
        <v>34.1</v>
      </c>
      <c r="R4894">
        <v>50</v>
      </c>
      <c r="S4894">
        <v>45</v>
      </c>
      <c r="T4894">
        <v>34</v>
      </c>
      <c r="U4894">
        <v>18</v>
      </c>
      <c r="V4894">
        <v>26</v>
      </c>
      <c r="W4894">
        <v>6</v>
      </c>
      <c r="X4894" s="2">
        <v>0.32300000000000001</v>
      </c>
    </row>
    <row r="4895" spans="1:24" x14ac:dyDescent="0.25">
      <c r="A4895" t="str">
        <f t="shared" si="228"/>
        <v/>
      </c>
      <c r="B4895" t="str">
        <f t="shared" si="229"/>
        <v/>
      </c>
      <c r="C4895" t="str">
        <f t="shared" si="230"/>
        <v/>
      </c>
      <c r="D4895">
        <v>2026</v>
      </c>
      <c r="E4895" t="s">
        <v>5108</v>
      </c>
      <c r="F4895" t="s">
        <v>5097</v>
      </c>
      <c r="G4895" t="s">
        <v>24</v>
      </c>
      <c r="H4895" t="s">
        <v>64</v>
      </c>
      <c r="I4895">
        <v>0</v>
      </c>
      <c r="J4895">
        <v>0</v>
      </c>
      <c r="K4895" s="29">
        <v>9</v>
      </c>
      <c r="L4895">
        <v>1</v>
      </c>
      <c r="M4895">
        <v>1</v>
      </c>
      <c r="N4895">
        <v>0</v>
      </c>
      <c r="O4895">
        <v>0</v>
      </c>
      <c r="P4895">
        <v>0</v>
      </c>
      <c r="Q4895">
        <v>2</v>
      </c>
      <c r="R4895">
        <v>3</v>
      </c>
      <c r="S4895">
        <v>2</v>
      </c>
      <c r="T4895">
        <v>2</v>
      </c>
      <c r="U4895">
        <v>0</v>
      </c>
      <c r="V4895">
        <v>3</v>
      </c>
      <c r="W4895">
        <v>0</v>
      </c>
      <c r="X4895" s="2">
        <v>0.375</v>
      </c>
    </row>
    <row r="4896" spans="1:24" x14ac:dyDescent="0.25">
      <c r="A4896" t="str">
        <f t="shared" si="228"/>
        <v/>
      </c>
      <c r="B4896" t="str">
        <f t="shared" si="229"/>
        <v/>
      </c>
      <c r="C4896" t="str">
        <f t="shared" si="230"/>
        <v/>
      </c>
      <c r="D4896">
        <v>2026</v>
      </c>
      <c r="E4896" t="s">
        <v>11137</v>
      </c>
      <c r="F4896" t="s">
        <v>5097</v>
      </c>
      <c r="G4896" t="s">
        <v>24</v>
      </c>
      <c r="H4896" t="s">
        <v>64</v>
      </c>
      <c r="I4896">
        <v>1</v>
      </c>
      <c r="J4896">
        <v>4</v>
      </c>
      <c r="K4896" s="29">
        <v>9.7799999999999994</v>
      </c>
      <c r="L4896">
        <v>25</v>
      </c>
      <c r="M4896">
        <v>0</v>
      </c>
      <c r="N4896">
        <v>0</v>
      </c>
      <c r="O4896">
        <v>0</v>
      </c>
      <c r="P4896">
        <v>0</v>
      </c>
      <c r="Q4896">
        <v>42.1</v>
      </c>
      <c r="R4896">
        <v>75</v>
      </c>
      <c r="S4896">
        <v>51</v>
      </c>
      <c r="T4896">
        <v>46</v>
      </c>
      <c r="U4896">
        <v>11</v>
      </c>
      <c r="V4896">
        <v>27</v>
      </c>
      <c r="W4896">
        <v>6</v>
      </c>
      <c r="X4896" s="2">
        <v>0.39100000000000001</v>
      </c>
    </row>
    <row r="4897" spans="1:24" x14ac:dyDescent="0.25">
      <c r="A4897" t="str">
        <f t="shared" si="228"/>
        <v/>
      </c>
      <c r="B4897" t="str">
        <f t="shared" si="229"/>
        <v/>
      </c>
      <c r="C4897">
        <f t="shared" si="230"/>
        <v>1</v>
      </c>
      <c r="D4897">
        <v>2026</v>
      </c>
      <c r="E4897" t="s">
        <v>6834</v>
      </c>
      <c r="F4897" t="s">
        <v>5097</v>
      </c>
      <c r="G4897" t="s">
        <v>47</v>
      </c>
      <c r="H4897" t="s">
        <v>64</v>
      </c>
      <c r="I4897">
        <v>0</v>
      </c>
      <c r="J4897">
        <v>8</v>
      </c>
      <c r="K4897" s="29">
        <v>10.29</v>
      </c>
      <c r="L4897">
        <v>17</v>
      </c>
      <c r="M4897">
        <v>7</v>
      </c>
      <c r="N4897">
        <v>0</v>
      </c>
      <c r="O4897">
        <v>0</v>
      </c>
      <c r="P4897">
        <v>0</v>
      </c>
      <c r="Q4897">
        <v>35</v>
      </c>
      <c r="R4897">
        <v>36</v>
      </c>
      <c r="S4897">
        <v>44</v>
      </c>
      <c r="T4897">
        <v>40</v>
      </c>
      <c r="U4897">
        <v>30</v>
      </c>
      <c r="V4897">
        <v>34</v>
      </c>
      <c r="W4897">
        <v>10</v>
      </c>
      <c r="X4897" s="2">
        <v>0.27700000000000002</v>
      </c>
    </row>
    <row r="4898" spans="1:24" x14ac:dyDescent="0.25">
      <c r="A4898" t="str">
        <f t="shared" si="228"/>
        <v/>
      </c>
      <c r="B4898" t="str">
        <f t="shared" si="229"/>
        <v/>
      </c>
      <c r="C4898" t="str">
        <f t="shared" si="230"/>
        <v/>
      </c>
      <c r="D4898">
        <v>2026</v>
      </c>
      <c r="E4898" t="s">
        <v>11138</v>
      </c>
      <c r="F4898" t="s">
        <v>5097</v>
      </c>
      <c r="G4898" t="s">
        <v>37</v>
      </c>
      <c r="H4898" t="s">
        <v>64</v>
      </c>
      <c r="I4898">
        <v>0</v>
      </c>
      <c r="J4898">
        <v>0</v>
      </c>
      <c r="K4898" s="29">
        <v>11.74</v>
      </c>
      <c r="L4898">
        <v>7</v>
      </c>
      <c r="M4898">
        <v>0</v>
      </c>
      <c r="N4898">
        <v>0</v>
      </c>
      <c r="O4898">
        <v>0</v>
      </c>
      <c r="P4898">
        <v>0</v>
      </c>
      <c r="Q4898">
        <v>7.2</v>
      </c>
      <c r="R4898">
        <v>15</v>
      </c>
      <c r="S4898">
        <v>10</v>
      </c>
      <c r="T4898">
        <v>10</v>
      </c>
      <c r="U4898">
        <v>6</v>
      </c>
      <c r="V4898">
        <v>3</v>
      </c>
      <c r="W4898">
        <v>1</v>
      </c>
      <c r="X4898" s="2">
        <v>0.441</v>
      </c>
    </row>
    <row r="4899" spans="1:24" x14ac:dyDescent="0.25">
      <c r="A4899" t="str">
        <f t="shared" si="228"/>
        <v/>
      </c>
      <c r="B4899" t="str">
        <f t="shared" si="229"/>
        <v/>
      </c>
      <c r="C4899">
        <f t="shared" si="230"/>
        <v>1</v>
      </c>
      <c r="D4899">
        <v>2026</v>
      </c>
      <c r="E4899" t="s">
        <v>6642</v>
      </c>
      <c r="F4899" t="s">
        <v>5097</v>
      </c>
      <c r="G4899" t="s">
        <v>24</v>
      </c>
      <c r="H4899" t="s">
        <v>64</v>
      </c>
      <c r="I4899">
        <v>1</v>
      </c>
      <c r="J4899">
        <v>2</v>
      </c>
      <c r="K4899" s="29">
        <v>11.96</v>
      </c>
      <c r="L4899">
        <v>18</v>
      </c>
      <c r="M4899">
        <v>4</v>
      </c>
      <c r="N4899">
        <v>0</v>
      </c>
      <c r="O4899">
        <v>0</v>
      </c>
      <c r="P4899">
        <v>1</v>
      </c>
      <c r="Q4899">
        <v>26.1</v>
      </c>
      <c r="R4899">
        <v>47</v>
      </c>
      <c r="S4899">
        <v>39</v>
      </c>
      <c r="T4899">
        <v>35</v>
      </c>
      <c r="U4899">
        <v>27</v>
      </c>
      <c r="V4899">
        <v>24</v>
      </c>
      <c r="W4899">
        <v>5</v>
      </c>
      <c r="X4899" s="2">
        <v>0.39800000000000002</v>
      </c>
    </row>
    <row r="4900" spans="1:24" x14ac:dyDescent="0.25">
      <c r="A4900" t="str">
        <f t="shared" si="228"/>
        <v/>
      </c>
      <c r="B4900" t="str">
        <f t="shared" si="229"/>
        <v/>
      </c>
      <c r="C4900">
        <f t="shared" si="230"/>
        <v>1</v>
      </c>
      <c r="D4900">
        <v>2026</v>
      </c>
      <c r="E4900" t="s">
        <v>6824</v>
      </c>
      <c r="F4900" t="s">
        <v>5097</v>
      </c>
      <c r="G4900" t="s">
        <v>37</v>
      </c>
      <c r="H4900" t="s">
        <v>64</v>
      </c>
      <c r="I4900">
        <v>0</v>
      </c>
      <c r="J4900">
        <v>0</v>
      </c>
      <c r="K4900" s="29">
        <v>12.6</v>
      </c>
      <c r="L4900">
        <v>9</v>
      </c>
      <c r="M4900">
        <v>0</v>
      </c>
      <c r="N4900">
        <v>0</v>
      </c>
      <c r="O4900">
        <v>0</v>
      </c>
      <c r="P4900">
        <v>0</v>
      </c>
      <c r="Q4900">
        <v>10</v>
      </c>
      <c r="R4900">
        <v>15</v>
      </c>
      <c r="S4900">
        <v>14</v>
      </c>
      <c r="T4900">
        <v>14</v>
      </c>
      <c r="U4900">
        <v>7</v>
      </c>
      <c r="V4900">
        <v>8</v>
      </c>
      <c r="W4900">
        <v>1</v>
      </c>
      <c r="X4900" s="2">
        <v>0.32600000000000001</v>
      </c>
    </row>
    <row r="4901" spans="1:24" x14ac:dyDescent="0.25">
      <c r="A4901" t="str">
        <f t="shared" si="228"/>
        <v/>
      </c>
      <c r="B4901" t="str">
        <f t="shared" si="229"/>
        <v/>
      </c>
      <c r="C4901" t="str">
        <f t="shared" si="230"/>
        <v/>
      </c>
      <c r="D4901">
        <v>2026</v>
      </c>
      <c r="E4901" t="s">
        <v>11139</v>
      </c>
      <c r="F4901" t="s">
        <v>5097</v>
      </c>
      <c r="G4901" t="s">
        <v>47</v>
      </c>
      <c r="H4901" t="s">
        <v>64</v>
      </c>
      <c r="I4901">
        <v>0</v>
      </c>
      <c r="J4901">
        <v>1</v>
      </c>
      <c r="K4901" s="29">
        <v>16.2</v>
      </c>
      <c r="L4901">
        <v>8</v>
      </c>
      <c r="M4901">
        <v>1</v>
      </c>
      <c r="N4901">
        <v>0</v>
      </c>
      <c r="O4901">
        <v>0</v>
      </c>
      <c r="P4901">
        <v>0</v>
      </c>
      <c r="Q4901">
        <v>8.1</v>
      </c>
      <c r="R4901">
        <v>14</v>
      </c>
      <c r="S4901">
        <v>15</v>
      </c>
      <c r="T4901">
        <v>15</v>
      </c>
      <c r="U4901">
        <v>4</v>
      </c>
      <c r="V4901">
        <v>9</v>
      </c>
      <c r="W4901">
        <v>4</v>
      </c>
      <c r="X4901" s="2">
        <v>0.4</v>
      </c>
    </row>
    <row r="4902" spans="1:24" x14ac:dyDescent="0.25">
      <c r="A4902">
        <f t="shared" ref="A4902:A4965" si="231">IF(OR(G4902="SR", G4902="GR"), 1, "")</f>
        <v>1</v>
      </c>
      <c r="B4902" t="str">
        <f t="shared" si="229"/>
        <v/>
      </c>
      <c r="C4902" t="str">
        <f t="shared" si="230"/>
        <v/>
      </c>
      <c r="D4902">
        <v>2026</v>
      </c>
      <c r="E4902" t="s">
        <v>5098</v>
      </c>
      <c r="F4902" t="s">
        <v>5097</v>
      </c>
      <c r="G4902" t="s">
        <v>29</v>
      </c>
      <c r="H4902" t="s">
        <v>64</v>
      </c>
      <c r="I4902">
        <v>0</v>
      </c>
      <c r="J4902">
        <v>0</v>
      </c>
      <c r="K4902" s="29">
        <v>18</v>
      </c>
      <c r="L4902">
        <v>3</v>
      </c>
      <c r="M4902">
        <v>0</v>
      </c>
      <c r="N4902">
        <v>0</v>
      </c>
      <c r="O4902">
        <v>0</v>
      </c>
      <c r="P4902">
        <v>0</v>
      </c>
      <c r="Q4902">
        <v>2</v>
      </c>
      <c r="R4902">
        <v>5</v>
      </c>
      <c r="S4902">
        <v>4</v>
      </c>
      <c r="T4902">
        <v>4</v>
      </c>
      <c r="U4902">
        <v>3</v>
      </c>
      <c r="V4902">
        <v>0</v>
      </c>
      <c r="W4902">
        <v>0</v>
      </c>
      <c r="X4902" s="2">
        <v>0.5</v>
      </c>
    </row>
    <row r="4903" spans="1:24" x14ac:dyDescent="0.25">
      <c r="A4903" t="str">
        <f t="shared" si="231"/>
        <v/>
      </c>
      <c r="B4903" t="str">
        <f t="shared" si="229"/>
        <v/>
      </c>
      <c r="C4903" t="str">
        <f t="shared" si="230"/>
        <v/>
      </c>
      <c r="D4903">
        <v>2026</v>
      </c>
      <c r="E4903" t="s">
        <v>11140</v>
      </c>
      <c r="F4903" t="s">
        <v>5097</v>
      </c>
      <c r="G4903" t="s">
        <v>37</v>
      </c>
      <c r="H4903" t="s">
        <v>64</v>
      </c>
      <c r="I4903">
        <v>0</v>
      </c>
      <c r="J4903">
        <v>0</v>
      </c>
      <c r="K4903" s="29">
        <v>23.4</v>
      </c>
      <c r="L4903">
        <v>7</v>
      </c>
      <c r="M4903">
        <v>0</v>
      </c>
      <c r="N4903">
        <v>0</v>
      </c>
      <c r="O4903">
        <v>0</v>
      </c>
      <c r="P4903">
        <v>0</v>
      </c>
      <c r="Q4903">
        <v>5</v>
      </c>
      <c r="R4903">
        <v>14</v>
      </c>
      <c r="S4903">
        <v>13</v>
      </c>
      <c r="T4903">
        <v>13</v>
      </c>
      <c r="U4903">
        <v>6</v>
      </c>
      <c r="V4903">
        <v>5</v>
      </c>
      <c r="W4903">
        <v>3</v>
      </c>
      <c r="X4903" s="2">
        <v>0.56000000000000005</v>
      </c>
    </row>
    <row r="4904" spans="1:24" x14ac:dyDescent="0.25">
      <c r="A4904">
        <f t="shared" si="231"/>
        <v>1</v>
      </c>
      <c r="B4904" t="str">
        <f t="shared" si="229"/>
        <v/>
      </c>
      <c r="C4904" t="str">
        <f t="shared" si="230"/>
        <v/>
      </c>
      <c r="D4904">
        <v>2026</v>
      </c>
      <c r="E4904" t="s">
        <v>3031</v>
      </c>
      <c r="F4904" t="s">
        <v>5115</v>
      </c>
      <c r="G4904" t="s">
        <v>29</v>
      </c>
      <c r="H4904" t="s">
        <v>64</v>
      </c>
      <c r="I4904">
        <v>11</v>
      </c>
      <c r="J4904">
        <v>2</v>
      </c>
      <c r="K4904" s="29">
        <v>3.17</v>
      </c>
      <c r="L4904">
        <v>15</v>
      </c>
      <c r="M4904">
        <v>15</v>
      </c>
      <c r="N4904">
        <v>0</v>
      </c>
      <c r="O4904">
        <v>0</v>
      </c>
      <c r="P4904">
        <v>0</v>
      </c>
      <c r="Q4904">
        <v>76.2</v>
      </c>
      <c r="R4904">
        <v>61</v>
      </c>
      <c r="S4904">
        <v>30</v>
      </c>
      <c r="T4904">
        <v>27</v>
      </c>
      <c r="U4904">
        <v>33</v>
      </c>
      <c r="V4904">
        <v>72</v>
      </c>
      <c r="W4904">
        <v>6</v>
      </c>
      <c r="X4904" s="2">
        <v>0.219</v>
      </c>
    </row>
    <row r="4905" spans="1:24" x14ac:dyDescent="0.25">
      <c r="A4905" t="str">
        <f t="shared" si="231"/>
        <v/>
      </c>
      <c r="B4905" t="str">
        <f t="shared" si="229"/>
        <v/>
      </c>
      <c r="C4905" t="str">
        <f t="shared" si="230"/>
        <v/>
      </c>
      <c r="D4905">
        <v>2026</v>
      </c>
      <c r="E4905" t="s">
        <v>11141</v>
      </c>
      <c r="F4905" t="s">
        <v>5115</v>
      </c>
      <c r="G4905" t="s">
        <v>37</v>
      </c>
      <c r="H4905" t="s">
        <v>64</v>
      </c>
      <c r="I4905">
        <v>6</v>
      </c>
      <c r="J4905">
        <v>4</v>
      </c>
      <c r="K4905" s="29">
        <v>4.1399999999999997</v>
      </c>
      <c r="L4905">
        <v>15</v>
      </c>
      <c r="M4905">
        <v>15</v>
      </c>
      <c r="N4905">
        <v>0</v>
      </c>
      <c r="O4905">
        <v>0</v>
      </c>
      <c r="P4905">
        <v>0</v>
      </c>
      <c r="Q4905">
        <v>71.2</v>
      </c>
      <c r="R4905">
        <v>86</v>
      </c>
      <c r="S4905">
        <v>42</v>
      </c>
      <c r="T4905">
        <v>33</v>
      </c>
      <c r="U4905">
        <v>27</v>
      </c>
      <c r="V4905">
        <v>65</v>
      </c>
      <c r="W4905">
        <v>4</v>
      </c>
      <c r="X4905" s="2">
        <v>0.29899999999999999</v>
      </c>
    </row>
    <row r="4906" spans="1:24" x14ac:dyDescent="0.25">
      <c r="A4906">
        <f t="shared" si="231"/>
        <v>1</v>
      </c>
      <c r="B4906" t="str">
        <f t="shared" si="229"/>
        <v/>
      </c>
      <c r="C4906" t="str">
        <f t="shared" si="230"/>
        <v/>
      </c>
      <c r="D4906">
        <v>2026</v>
      </c>
      <c r="E4906" t="s">
        <v>11142</v>
      </c>
      <c r="F4906" t="s">
        <v>5115</v>
      </c>
      <c r="G4906" t="s">
        <v>32</v>
      </c>
      <c r="H4906" t="s">
        <v>64</v>
      </c>
      <c r="I4906">
        <v>6</v>
      </c>
      <c r="J4906">
        <v>0</v>
      </c>
      <c r="K4906" s="29">
        <v>6.01</v>
      </c>
      <c r="L4906">
        <v>15</v>
      </c>
      <c r="M4906">
        <v>15</v>
      </c>
      <c r="N4906">
        <v>0</v>
      </c>
      <c r="O4906">
        <v>0</v>
      </c>
      <c r="P4906">
        <v>0</v>
      </c>
      <c r="Q4906">
        <v>67.099999999999994</v>
      </c>
      <c r="R4906">
        <v>88</v>
      </c>
      <c r="S4906">
        <v>53</v>
      </c>
      <c r="T4906">
        <v>45</v>
      </c>
      <c r="U4906">
        <v>23</v>
      </c>
      <c r="V4906">
        <v>53</v>
      </c>
      <c r="W4906">
        <v>9</v>
      </c>
      <c r="X4906" s="2">
        <v>0.32400000000000001</v>
      </c>
    </row>
    <row r="4907" spans="1:24" x14ac:dyDescent="0.25">
      <c r="A4907" t="str">
        <f t="shared" si="231"/>
        <v/>
      </c>
      <c r="B4907" t="str">
        <f t="shared" si="229"/>
        <v/>
      </c>
      <c r="C4907" t="str">
        <f t="shared" si="230"/>
        <v/>
      </c>
      <c r="D4907">
        <v>2026</v>
      </c>
      <c r="E4907" t="s">
        <v>11143</v>
      </c>
      <c r="F4907" t="s">
        <v>5115</v>
      </c>
      <c r="G4907" t="s">
        <v>24</v>
      </c>
      <c r="H4907" t="s">
        <v>64</v>
      </c>
      <c r="I4907">
        <v>0</v>
      </c>
      <c r="J4907">
        <v>0</v>
      </c>
      <c r="K4907" s="29">
        <v>0</v>
      </c>
      <c r="L4907">
        <v>2</v>
      </c>
      <c r="M4907">
        <v>1</v>
      </c>
      <c r="N4907">
        <v>0</v>
      </c>
      <c r="O4907">
        <v>0</v>
      </c>
      <c r="P4907">
        <v>0</v>
      </c>
      <c r="Q4907">
        <v>2</v>
      </c>
      <c r="R4907">
        <v>2</v>
      </c>
      <c r="S4907">
        <v>0</v>
      </c>
      <c r="T4907">
        <v>0</v>
      </c>
      <c r="U4907">
        <v>1</v>
      </c>
      <c r="V4907">
        <v>3</v>
      </c>
      <c r="W4907">
        <v>0</v>
      </c>
      <c r="X4907" s="2">
        <v>0.28599999999999998</v>
      </c>
    </row>
    <row r="4908" spans="1:24" x14ac:dyDescent="0.25">
      <c r="A4908">
        <f t="shared" si="231"/>
        <v>1</v>
      </c>
      <c r="B4908" t="str">
        <f t="shared" si="229"/>
        <v/>
      </c>
      <c r="C4908" t="str">
        <f t="shared" si="230"/>
        <v/>
      </c>
      <c r="D4908">
        <v>2026</v>
      </c>
      <c r="E4908" t="s">
        <v>11144</v>
      </c>
      <c r="F4908" t="s">
        <v>5115</v>
      </c>
      <c r="G4908" t="s">
        <v>29</v>
      </c>
      <c r="H4908" t="s">
        <v>64</v>
      </c>
      <c r="I4908">
        <v>1</v>
      </c>
      <c r="J4908">
        <v>0</v>
      </c>
      <c r="K4908" s="29">
        <v>3.75</v>
      </c>
      <c r="L4908">
        <v>12</v>
      </c>
      <c r="M4908">
        <v>0</v>
      </c>
      <c r="N4908">
        <v>0</v>
      </c>
      <c r="O4908">
        <v>0</v>
      </c>
      <c r="P4908">
        <v>2</v>
      </c>
      <c r="Q4908">
        <v>24</v>
      </c>
      <c r="R4908">
        <v>23</v>
      </c>
      <c r="S4908">
        <v>11</v>
      </c>
      <c r="T4908">
        <v>10</v>
      </c>
      <c r="U4908">
        <v>9</v>
      </c>
      <c r="V4908">
        <v>23</v>
      </c>
      <c r="W4908">
        <v>3</v>
      </c>
      <c r="X4908" s="2">
        <v>0.253</v>
      </c>
    </row>
    <row r="4909" spans="1:24" x14ac:dyDescent="0.25">
      <c r="A4909" t="str">
        <f t="shared" si="231"/>
        <v/>
      </c>
      <c r="B4909" t="str">
        <f t="shared" si="229"/>
        <v/>
      </c>
      <c r="C4909">
        <f t="shared" si="230"/>
        <v>1</v>
      </c>
      <c r="D4909">
        <v>2026</v>
      </c>
      <c r="E4909" t="s">
        <v>6703</v>
      </c>
      <c r="F4909" t="s">
        <v>5115</v>
      </c>
      <c r="G4909" t="s">
        <v>37</v>
      </c>
      <c r="H4909" t="s">
        <v>64</v>
      </c>
      <c r="I4909">
        <v>2</v>
      </c>
      <c r="J4909">
        <v>1</v>
      </c>
      <c r="K4909" s="29">
        <v>3.76</v>
      </c>
      <c r="L4909">
        <v>19</v>
      </c>
      <c r="M4909">
        <v>1</v>
      </c>
      <c r="N4909">
        <v>0</v>
      </c>
      <c r="O4909">
        <v>0</v>
      </c>
      <c r="P4909">
        <v>1</v>
      </c>
      <c r="Q4909">
        <v>26.1</v>
      </c>
      <c r="R4909">
        <v>18</v>
      </c>
      <c r="S4909">
        <v>15</v>
      </c>
      <c r="T4909">
        <v>11</v>
      </c>
      <c r="U4909">
        <v>25</v>
      </c>
      <c r="V4909">
        <v>23</v>
      </c>
      <c r="W4909">
        <v>5</v>
      </c>
      <c r="X4909" s="2">
        <v>0.20200000000000001</v>
      </c>
    </row>
    <row r="4910" spans="1:24" x14ac:dyDescent="0.25">
      <c r="A4910">
        <f t="shared" si="231"/>
        <v>1</v>
      </c>
      <c r="B4910" t="str">
        <f t="shared" si="229"/>
        <v/>
      </c>
      <c r="C4910" t="str">
        <f t="shared" si="230"/>
        <v/>
      </c>
      <c r="D4910">
        <v>2026</v>
      </c>
      <c r="E4910" t="s">
        <v>11145</v>
      </c>
      <c r="F4910" t="s">
        <v>5115</v>
      </c>
      <c r="G4910" t="s">
        <v>29</v>
      </c>
      <c r="H4910" t="s">
        <v>64</v>
      </c>
      <c r="I4910">
        <v>2</v>
      </c>
      <c r="J4910">
        <v>1</v>
      </c>
      <c r="K4910" s="29">
        <v>4.24</v>
      </c>
      <c r="L4910">
        <v>16</v>
      </c>
      <c r="M4910">
        <v>0</v>
      </c>
      <c r="N4910">
        <v>0</v>
      </c>
      <c r="O4910">
        <v>0</v>
      </c>
      <c r="P4910">
        <v>1</v>
      </c>
      <c r="Q4910">
        <v>34</v>
      </c>
      <c r="R4910">
        <v>36</v>
      </c>
      <c r="S4910">
        <v>19</v>
      </c>
      <c r="T4910">
        <v>16</v>
      </c>
      <c r="U4910">
        <v>19</v>
      </c>
      <c r="V4910">
        <v>26</v>
      </c>
      <c r="W4910">
        <v>11</v>
      </c>
      <c r="X4910" s="2">
        <v>0.28100000000000003</v>
      </c>
    </row>
    <row r="4911" spans="1:24" x14ac:dyDescent="0.25">
      <c r="A4911">
        <f t="shared" si="231"/>
        <v>1</v>
      </c>
      <c r="B4911" t="str">
        <f t="shared" si="229"/>
        <v/>
      </c>
      <c r="C4911" t="str">
        <f t="shared" si="230"/>
        <v/>
      </c>
      <c r="D4911">
        <v>2026</v>
      </c>
      <c r="E4911" t="s">
        <v>11146</v>
      </c>
      <c r="F4911" t="s">
        <v>5115</v>
      </c>
      <c r="G4911" t="s">
        <v>29</v>
      </c>
      <c r="H4911" t="s">
        <v>64</v>
      </c>
      <c r="I4911">
        <v>2</v>
      </c>
      <c r="J4911">
        <v>3</v>
      </c>
      <c r="K4911" s="29">
        <v>4.4400000000000004</v>
      </c>
      <c r="L4911">
        <v>21</v>
      </c>
      <c r="M4911">
        <v>0</v>
      </c>
      <c r="N4911">
        <v>0</v>
      </c>
      <c r="O4911">
        <v>0</v>
      </c>
      <c r="P4911">
        <v>5</v>
      </c>
      <c r="Q4911">
        <v>26.1</v>
      </c>
      <c r="R4911">
        <v>25</v>
      </c>
      <c r="S4911">
        <v>16</v>
      </c>
      <c r="T4911">
        <v>13</v>
      </c>
      <c r="U4911">
        <v>16</v>
      </c>
      <c r="V4911">
        <v>29</v>
      </c>
      <c r="W4911">
        <v>4</v>
      </c>
      <c r="X4911" s="2">
        <v>0.255</v>
      </c>
    </row>
    <row r="4912" spans="1:24" x14ac:dyDescent="0.25">
      <c r="A4912">
        <f t="shared" si="231"/>
        <v>1</v>
      </c>
      <c r="B4912" t="str">
        <f t="shared" si="229"/>
        <v/>
      </c>
      <c r="C4912" t="str">
        <f t="shared" si="230"/>
        <v/>
      </c>
      <c r="D4912">
        <v>2026</v>
      </c>
      <c r="E4912" t="s">
        <v>11147</v>
      </c>
      <c r="F4912" t="s">
        <v>5115</v>
      </c>
      <c r="G4912" t="s">
        <v>29</v>
      </c>
      <c r="H4912" t="s">
        <v>64</v>
      </c>
      <c r="I4912">
        <v>0</v>
      </c>
      <c r="J4912">
        <v>0</v>
      </c>
      <c r="K4912" s="29">
        <v>4.76</v>
      </c>
      <c r="L4912">
        <v>7</v>
      </c>
      <c r="M4912">
        <v>1</v>
      </c>
      <c r="N4912">
        <v>0</v>
      </c>
      <c r="O4912">
        <v>0</v>
      </c>
      <c r="P4912">
        <v>0</v>
      </c>
      <c r="Q4912">
        <v>5.2</v>
      </c>
      <c r="R4912">
        <v>3</v>
      </c>
      <c r="S4912">
        <v>3</v>
      </c>
      <c r="T4912">
        <v>3</v>
      </c>
      <c r="U4912">
        <v>6</v>
      </c>
      <c r="V4912">
        <v>4</v>
      </c>
      <c r="W4912">
        <v>3</v>
      </c>
      <c r="X4912" s="2">
        <v>0.158</v>
      </c>
    </row>
    <row r="4913" spans="1:24" x14ac:dyDescent="0.25">
      <c r="A4913">
        <f t="shared" si="231"/>
        <v>1</v>
      </c>
      <c r="B4913" t="str">
        <f t="shared" si="229"/>
        <v/>
      </c>
      <c r="C4913">
        <f t="shared" si="230"/>
        <v>1</v>
      </c>
      <c r="D4913">
        <v>2026</v>
      </c>
      <c r="E4913" t="s">
        <v>6846</v>
      </c>
      <c r="F4913" t="s">
        <v>5115</v>
      </c>
      <c r="G4913" t="s">
        <v>29</v>
      </c>
      <c r="H4913" t="s">
        <v>64</v>
      </c>
      <c r="I4913">
        <v>0</v>
      </c>
      <c r="J4913">
        <v>0</v>
      </c>
      <c r="K4913" s="29">
        <v>6.1</v>
      </c>
      <c r="L4913">
        <v>9</v>
      </c>
      <c r="M4913">
        <v>0</v>
      </c>
      <c r="N4913">
        <v>0</v>
      </c>
      <c r="O4913">
        <v>0</v>
      </c>
      <c r="P4913">
        <v>1</v>
      </c>
      <c r="Q4913">
        <v>10.1</v>
      </c>
      <c r="R4913">
        <v>10</v>
      </c>
      <c r="S4913">
        <v>8</v>
      </c>
      <c r="T4913">
        <v>7</v>
      </c>
      <c r="U4913">
        <v>6</v>
      </c>
      <c r="V4913">
        <v>5</v>
      </c>
      <c r="W4913">
        <v>4</v>
      </c>
      <c r="X4913" s="2">
        <v>0.25</v>
      </c>
    </row>
    <row r="4914" spans="1:24" x14ac:dyDescent="0.25">
      <c r="A4914" t="str">
        <f t="shared" si="231"/>
        <v/>
      </c>
      <c r="B4914" t="str">
        <f t="shared" si="229"/>
        <v/>
      </c>
      <c r="C4914" t="str">
        <f t="shared" si="230"/>
        <v/>
      </c>
      <c r="D4914">
        <v>2026</v>
      </c>
      <c r="E4914" t="s">
        <v>11148</v>
      </c>
      <c r="F4914" t="s">
        <v>5115</v>
      </c>
      <c r="G4914" t="s">
        <v>37</v>
      </c>
      <c r="H4914" t="s">
        <v>64</v>
      </c>
      <c r="I4914">
        <v>3</v>
      </c>
      <c r="J4914">
        <v>2</v>
      </c>
      <c r="K4914" s="29">
        <v>6.37</v>
      </c>
      <c r="L4914">
        <v>13</v>
      </c>
      <c r="M4914">
        <v>6</v>
      </c>
      <c r="N4914">
        <v>0</v>
      </c>
      <c r="O4914">
        <v>0</v>
      </c>
      <c r="P4914">
        <v>0</v>
      </c>
      <c r="Q4914">
        <v>35.1</v>
      </c>
      <c r="R4914">
        <v>37</v>
      </c>
      <c r="S4914">
        <v>31</v>
      </c>
      <c r="T4914">
        <v>25</v>
      </c>
      <c r="U4914">
        <v>23</v>
      </c>
      <c r="V4914">
        <v>27</v>
      </c>
      <c r="W4914">
        <v>6</v>
      </c>
      <c r="X4914" s="2">
        <v>0.28199999999999997</v>
      </c>
    </row>
    <row r="4915" spans="1:24" x14ac:dyDescent="0.25">
      <c r="A4915" t="str">
        <f t="shared" si="231"/>
        <v/>
      </c>
      <c r="B4915" t="str">
        <f t="shared" si="229"/>
        <v/>
      </c>
      <c r="C4915" t="str">
        <f t="shared" si="230"/>
        <v/>
      </c>
      <c r="D4915">
        <v>2026</v>
      </c>
      <c r="E4915" t="s">
        <v>11149</v>
      </c>
      <c r="F4915" t="s">
        <v>5115</v>
      </c>
      <c r="G4915" t="s">
        <v>37</v>
      </c>
      <c r="H4915" t="s">
        <v>64</v>
      </c>
      <c r="I4915">
        <v>2</v>
      </c>
      <c r="J4915">
        <v>3</v>
      </c>
      <c r="K4915" s="29">
        <v>6.66</v>
      </c>
      <c r="L4915">
        <v>16</v>
      </c>
      <c r="M4915">
        <v>0</v>
      </c>
      <c r="N4915">
        <v>0</v>
      </c>
      <c r="O4915">
        <v>0</v>
      </c>
      <c r="P4915">
        <v>0</v>
      </c>
      <c r="Q4915">
        <v>25.2</v>
      </c>
      <c r="R4915">
        <v>28</v>
      </c>
      <c r="S4915">
        <v>21</v>
      </c>
      <c r="T4915">
        <v>19</v>
      </c>
      <c r="U4915">
        <v>15</v>
      </c>
      <c r="V4915">
        <v>15</v>
      </c>
      <c r="W4915">
        <v>8</v>
      </c>
      <c r="X4915" s="2">
        <v>0.30099999999999999</v>
      </c>
    </row>
    <row r="4916" spans="1:24" x14ac:dyDescent="0.25">
      <c r="A4916" t="str">
        <f t="shared" si="231"/>
        <v/>
      </c>
      <c r="B4916" t="str">
        <f t="shared" si="229"/>
        <v/>
      </c>
      <c r="C4916" t="str">
        <f t="shared" si="230"/>
        <v/>
      </c>
      <c r="D4916">
        <v>2026</v>
      </c>
      <c r="E4916" t="s">
        <v>11150</v>
      </c>
      <c r="F4916" t="s">
        <v>5115</v>
      </c>
      <c r="G4916" t="s">
        <v>37</v>
      </c>
      <c r="H4916" t="s">
        <v>64</v>
      </c>
      <c r="I4916">
        <v>2</v>
      </c>
      <c r="J4916">
        <v>2</v>
      </c>
      <c r="K4916" s="29">
        <v>6.87</v>
      </c>
      <c r="L4916">
        <v>14</v>
      </c>
      <c r="M4916">
        <v>0</v>
      </c>
      <c r="N4916">
        <v>0</v>
      </c>
      <c r="O4916">
        <v>0</v>
      </c>
      <c r="P4916">
        <v>0</v>
      </c>
      <c r="Q4916">
        <v>18.100000000000001</v>
      </c>
      <c r="R4916">
        <v>20</v>
      </c>
      <c r="S4916">
        <v>15</v>
      </c>
      <c r="T4916">
        <v>14</v>
      </c>
      <c r="U4916">
        <v>11</v>
      </c>
      <c r="V4916">
        <v>16</v>
      </c>
      <c r="W4916">
        <v>3</v>
      </c>
      <c r="X4916" s="2">
        <v>0.30299999999999999</v>
      </c>
    </row>
    <row r="4917" spans="1:24" x14ac:dyDescent="0.25">
      <c r="A4917" t="str">
        <f t="shared" si="231"/>
        <v/>
      </c>
      <c r="B4917" t="str">
        <f t="shared" si="229"/>
        <v/>
      </c>
      <c r="C4917" t="str">
        <f t="shared" si="230"/>
        <v/>
      </c>
      <c r="D4917">
        <v>2026</v>
      </c>
      <c r="E4917" t="s">
        <v>11151</v>
      </c>
      <c r="F4917" t="s">
        <v>5115</v>
      </c>
      <c r="G4917" t="s">
        <v>37</v>
      </c>
      <c r="H4917" t="s">
        <v>64</v>
      </c>
      <c r="I4917">
        <v>0</v>
      </c>
      <c r="J4917">
        <v>1</v>
      </c>
      <c r="K4917" s="29">
        <v>7.56</v>
      </c>
      <c r="L4917">
        <v>13</v>
      </c>
      <c r="M4917">
        <v>1</v>
      </c>
      <c r="N4917">
        <v>0</v>
      </c>
      <c r="O4917">
        <v>0</v>
      </c>
      <c r="P4917">
        <v>0</v>
      </c>
      <c r="Q4917">
        <v>16.2</v>
      </c>
      <c r="R4917">
        <v>23</v>
      </c>
      <c r="S4917">
        <v>15</v>
      </c>
      <c r="T4917">
        <v>14</v>
      </c>
      <c r="U4917">
        <v>5</v>
      </c>
      <c r="V4917">
        <v>12</v>
      </c>
      <c r="W4917">
        <v>1</v>
      </c>
      <c r="X4917" s="2">
        <v>0.32400000000000001</v>
      </c>
    </row>
    <row r="4918" spans="1:24" x14ac:dyDescent="0.25">
      <c r="A4918">
        <f t="shared" si="231"/>
        <v>1</v>
      </c>
      <c r="B4918" t="str">
        <f t="shared" si="229"/>
        <v/>
      </c>
      <c r="C4918" t="str">
        <f t="shared" si="230"/>
        <v/>
      </c>
      <c r="D4918">
        <v>2026</v>
      </c>
      <c r="E4918" t="s">
        <v>11152</v>
      </c>
      <c r="F4918" t="s">
        <v>5115</v>
      </c>
      <c r="G4918" t="s">
        <v>29</v>
      </c>
      <c r="H4918" t="s">
        <v>64</v>
      </c>
      <c r="I4918">
        <v>1</v>
      </c>
      <c r="J4918">
        <v>0</v>
      </c>
      <c r="K4918" s="29">
        <v>7.56</v>
      </c>
      <c r="L4918">
        <v>14</v>
      </c>
      <c r="M4918">
        <v>0</v>
      </c>
      <c r="N4918">
        <v>0</v>
      </c>
      <c r="O4918">
        <v>0</v>
      </c>
      <c r="P4918">
        <v>0</v>
      </c>
      <c r="Q4918">
        <v>16.2</v>
      </c>
      <c r="R4918">
        <v>18</v>
      </c>
      <c r="S4918">
        <v>15</v>
      </c>
      <c r="T4918">
        <v>14</v>
      </c>
      <c r="U4918">
        <v>10</v>
      </c>
      <c r="V4918">
        <v>18</v>
      </c>
      <c r="W4918">
        <v>1</v>
      </c>
      <c r="X4918" s="2">
        <v>0.28599999999999998</v>
      </c>
    </row>
    <row r="4919" spans="1:24" x14ac:dyDescent="0.25">
      <c r="A4919" t="str">
        <f t="shared" si="231"/>
        <v/>
      </c>
      <c r="B4919" t="str">
        <f t="shared" si="229"/>
        <v/>
      </c>
      <c r="C4919" t="str">
        <f t="shared" si="230"/>
        <v/>
      </c>
      <c r="D4919">
        <v>2026</v>
      </c>
      <c r="E4919" t="s">
        <v>11153</v>
      </c>
      <c r="F4919" t="s">
        <v>5115</v>
      </c>
      <c r="G4919" t="s">
        <v>37</v>
      </c>
      <c r="H4919" t="s">
        <v>64</v>
      </c>
      <c r="I4919">
        <v>0</v>
      </c>
      <c r="J4919">
        <v>0</v>
      </c>
      <c r="K4919" s="29">
        <v>8</v>
      </c>
      <c r="L4919">
        <v>9</v>
      </c>
      <c r="M4919">
        <v>0</v>
      </c>
      <c r="N4919">
        <v>0</v>
      </c>
      <c r="O4919">
        <v>0</v>
      </c>
      <c r="P4919">
        <v>0</v>
      </c>
      <c r="Q4919">
        <v>9</v>
      </c>
      <c r="R4919">
        <v>9</v>
      </c>
      <c r="S4919">
        <v>8</v>
      </c>
      <c r="T4919">
        <v>8</v>
      </c>
      <c r="U4919">
        <v>6</v>
      </c>
      <c r="V4919">
        <v>9</v>
      </c>
      <c r="W4919">
        <v>3</v>
      </c>
      <c r="X4919" s="2">
        <v>0.28100000000000003</v>
      </c>
    </row>
    <row r="4920" spans="1:24" x14ac:dyDescent="0.25">
      <c r="A4920">
        <f t="shared" si="231"/>
        <v>1</v>
      </c>
      <c r="B4920" t="str">
        <f t="shared" si="229"/>
        <v/>
      </c>
      <c r="C4920" t="str">
        <f t="shared" si="230"/>
        <v/>
      </c>
      <c r="D4920">
        <v>2026</v>
      </c>
      <c r="E4920" t="s">
        <v>11154</v>
      </c>
      <c r="F4920" t="s">
        <v>5115</v>
      </c>
      <c r="G4920" t="s">
        <v>32</v>
      </c>
      <c r="H4920" t="s">
        <v>64</v>
      </c>
      <c r="I4920">
        <v>0</v>
      </c>
      <c r="J4920">
        <v>0</v>
      </c>
      <c r="K4920" s="29">
        <v>10.029999999999999</v>
      </c>
      <c r="L4920">
        <v>11</v>
      </c>
      <c r="M4920">
        <v>3</v>
      </c>
      <c r="N4920">
        <v>0</v>
      </c>
      <c r="O4920">
        <v>0</v>
      </c>
      <c r="P4920">
        <v>0</v>
      </c>
      <c r="Q4920">
        <v>11.2</v>
      </c>
      <c r="R4920">
        <v>19</v>
      </c>
      <c r="S4920">
        <v>16</v>
      </c>
      <c r="T4920">
        <v>13</v>
      </c>
      <c r="U4920">
        <v>10</v>
      </c>
      <c r="V4920">
        <v>12</v>
      </c>
      <c r="W4920">
        <v>5</v>
      </c>
      <c r="X4920" s="2">
        <v>0.34499999999999997</v>
      </c>
    </row>
    <row r="4921" spans="1:24" x14ac:dyDescent="0.25">
      <c r="A4921">
        <f t="shared" si="231"/>
        <v>1</v>
      </c>
      <c r="B4921" t="str">
        <f t="shared" si="229"/>
        <v/>
      </c>
      <c r="C4921" t="str">
        <f t="shared" si="230"/>
        <v/>
      </c>
      <c r="D4921">
        <v>2026</v>
      </c>
      <c r="E4921" t="s">
        <v>11155</v>
      </c>
      <c r="F4921" t="s">
        <v>5115</v>
      </c>
      <c r="G4921" t="s">
        <v>32</v>
      </c>
      <c r="H4921" t="s">
        <v>64</v>
      </c>
      <c r="I4921">
        <v>0</v>
      </c>
      <c r="J4921">
        <v>1</v>
      </c>
      <c r="K4921" s="29">
        <v>10.119999999999999</v>
      </c>
      <c r="L4921">
        <v>5</v>
      </c>
      <c r="M4921">
        <v>0</v>
      </c>
      <c r="N4921">
        <v>0</v>
      </c>
      <c r="O4921">
        <v>0</v>
      </c>
      <c r="P4921">
        <v>0</v>
      </c>
      <c r="Q4921">
        <v>5.0999999999999996</v>
      </c>
      <c r="R4921">
        <v>7</v>
      </c>
      <c r="S4921">
        <v>6</v>
      </c>
      <c r="T4921">
        <v>6</v>
      </c>
      <c r="U4921">
        <v>4</v>
      </c>
      <c r="V4921">
        <v>7</v>
      </c>
      <c r="W4921">
        <v>1</v>
      </c>
      <c r="X4921" s="2">
        <v>0.35</v>
      </c>
    </row>
    <row r="4922" spans="1:24" x14ac:dyDescent="0.25">
      <c r="A4922" t="str">
        <f t="shared" si="231"/>
        <v/>
      </c>
      <c r="B4922" t="str">
        <f t="shared" si="229"/>
        <v/>
      </c>
      <c r="C4922">
        <f t="shared" si="230"/>
        <v>1</v>
      </c>
      <c r="D4922">
        <v>2026</v>
      </c>
      <c r="E4922" t="s">
        <v>6845</v>
      </c>
      <c r="F4922" t="s">
        <v>5115</v>
      </c>
      <c r="G4922" t="s">
        <v>37</v>
      </c>
      <c r="H4922" t="s">
        <v>64</v>
      </c>
      <c r="I4922">
        <v>0</v>
      </c>
      <c r="J4922">
        <v>0</v>
      </c>
      <c r="K4922" s="29">
        <v>36</v>
      </c>
      <c r="L4922">
        <v>2</v>
      </c>
      <c r="M4922">
        <v>0</v>
      </c>
      <c r="N4922">
        <v>0</v>
      </c>
      <c r="O4922">
        <v>0</v>
      </c>
      <c r="P4922">
        <v>0</v>
      </c>
      <c r="Q4922">
        <v>1</v>
      </c>
      <c r="R4922">
        <v>2</v>
      </c>
      <c r="S4922">
        <v>4</v>
      </c>
      <c r="T4922">
        <v>4</v>
      </c>
      <c r="U4922">
        <v>4</v>
      </c>
      <c r="V4922">
        <v>2</v>
      </c>
      <c r="W4922">
        <v>1</v>
      </c>
      <c r="X4922" s="2">
        <v>0.4</v>
      </c>
    </row>
    <row r="4923" spans="1:24" x14ac:dyDescent="0.25">
      <c r="A4923" t="str">
        <f t="shared" si="231"/>
        <v/>
      </c>
      <c r="B4923" t="str">
        <f t="shared" si="229"/>
        <v/>
      </c>
      <c r="C4923" t="str">
        <f t="shared" si="230"/>
        <v/>
      </c>
      <c r="D4923">
        <v>2026</v>
      </c>
      <c r="E4923" t="s">
        <v>11156</v>
      </c>
      <c r="F4923" t="s">
        <v>5132</v>
      </c>
      <c r="G4923" t="s">
        <v>37</v>
      </c>
      <c r="H4923" t="s">
        <v>64</v>
      </c>
      <c r="I4923">
        <v>7</v>
      </c>
      <c r="J4923">
        <v>3</v>
      </c>
      <c r="K4923" s="29">
        <v>5.53</v>
      </c>
      <c r="L4923">
        <v>18</v>
      </c>
      <c r="M4923">
        <v>8</v>
      </c>
      <c r="N4923">
        <v>0</v>
      </c>
      <c r="O4923">
        <v>0</v>
      </c>
      <c r="P4923">
        <v>2</v>
      </c>
      <c r="Q4923">
        <v>68.099999999999994</v>
      </c>
      <c r="R4923">
        <v>87</v>
      </c>
      <c r="S4923">
        <v>52</v>
      </c>
      <c r="T4923">
        <v>42</v>
      </c>
      <c r="U4923">
        <v>33</v>
      </c>
      <c r="V4923">
        <v>66</v>
      </c>
      <c r="W4923">
        <v>4</v>
      </c>
      <c r="X4923" s="2">
        <v>0.30599999999999999</v>
      </c>
    </row>
    <row r="4924" spans="1:24" x14ac:dyDescent="0.25">
      <c r="A4924">
        <f t="shared" si="231"/>
        <v>1</v>
      </c>
      <c r="B4924" t="str">
        <f t="shared" si="229"/>
        <v/>
      </c>
      <c r="C4924" t="str">
        <f t="shared" si="230"/>
        <v/>
      </c>
      <c r="D4924">
        <v>2026</v>
      </c>
      <c r="E4924" t="s">
        <v>5140</v>
      </c>
      <c r="F4924" t="s">
        <v>5132</v>
      </c>
      <c r="G4924" t="s">
        <v>29</v>
      </c>
      <c r="H4924" t="s">
        <v>64</v>
      </c>
      <c r="I4924">
        <v>8</v>
      </c>
      <c r="J4924">
        <v>3</v>
      </c>
      <c r="K4924" s="29">
        <v>5.67</v>
      </c>
      <c r="L4924">
        <v>15</v>
      </c>
      <c r="M4924">
        <v>14</v>
      </c>
      <c r="N4924">
        <v>0</v>
      </c>
      <c r="O4924">
        <v>0</v>
      </c>
      <c r="P4924">
        <v>0</v>
      </c>
      <c r="Q4924">
        <v>79.099999999999994</v>
      </c>
      <c r="R4924">
        <v>87</v>
      </c>
      <c r="S4924">
        <v>51</v>
      </c>
      <c r="T4924">
        <v>50</v>
      </c>
      <c r="U4924">
        <v>36</v>
      </c>
      <c r="V4924">
        <v>78</v>
      </c>
      <c r="W4924">
        <v>6</v>
      </c>
      <c r="X4924" s="2">
        <v>0.27400000000000002</v>
      </c>
    </row>
    <row r="4925" spans="1:24" x14ac:dyDescent="0.25">
      <c r="A4925" t="str">
        <f t="shared" si="231"/>
        <v/>
      </c>
      <c r="B4925" t="str">
        <f t="shared" si="229"/>
        <v/>
      </c>
      <c r="C4925" t="str">
        <f t="shared" si="230"/>
        <v/>
      </c>
      <c r="D4925">
        <v>2026</v>
      </c>
      <c r="E4925" t="s">
        <v>11157</v>
      </c>
      <c r="F4925" t="s">
        <v>5132</v>
      </c>
      <c r="G4925" t="s">
        <v>24</v>
      </c>
      <c r="H4925" t="s">
        <v>64</v>
      </c>
      <c r="I4925">
        <v>0</v>
      </c>
      <c r="J4925">
        <v>0</v>
      </c>
      <c r="K4925" s="29">
        <v>0</v>
      </c>
      <c r="L4925">
        <v>3</v>
      </c>
      <c r="M4925">
        <v>0</v>
      </c>
      <c r="N4925">
        <v>0</v>
      </c>
      <c r="O4925">
        <v>0</v>
      </c>
      <c r="P4925">
        <v>0</v>
      </c>
      <c r="Q4925">
        <v>2</v>
      </c>
      <c r="R4925">
        <v>1</v>
      </c>
      <c r="S4925">
        <v>0</v>
      </c>
      <c r="T4925">
        <v>0</v>
      </c>
      <c r="U4925">
        <v>2</v>
      </c>
      <c r="V4925">
        <v>2</v>
      </c>
      <c r="W4925">
        <v>1</v>
      </c>
      <c r="X4925" s="2">
        <v>0.2</v>
      </c>
    </row>
    <row r="4926" spans="1:24" x14ac:dyDescent="0.25">
      <c r="A4926" t="str">
        <f t="shared" si="231"/>
        <v/>
      </c>
      <c r="B4926" t="str">
        <f t="shared" si="229"/>
        <v/>
      </c>
      <c r="C4926" t="str">
        <f t="shared" si="230"/>
        <v/>
      </c>
      <c r="D4926">
        <v>2026</v>
      </c>
      <c r="E4926" t="s">
        <v>11158</v>
      </c>
      <c r="F4926" t="s">
        <v>5132</v>
      </c>
      <c r="G4926" t="s">
        <v>47</v>
      </c>
      <c r="H4926" t="s">
        <v>64</v>
      </c>
      <c r="I4926">
        <v>1</v>
      </c>
      <c r="J4926">
        <v>0</v>
      </c>
      <c r="K4926" s="29">
        <v>1.5</v>
      </c>
      <c r="L4926">
        <v>8</v>
      </c>
      <c r="M4926">
        <v>1</v>
      </c>
      <c r="N4926">
        <v>0</v>
      </c>
      <c r="O4926">
        <v>0</v>
      </c>
      <c r="P4926">
        <v>0</v>
      </c>
      <c r="Q4926">
        <v>12</v>
      </c>
      <c r="R4926">
        <v>11</v>
      </c>
      <c r="S4926">
        <v>3</v>
      </c>
      <c r="T4926">
        <v>2</v>
      </c>
      <c r="U4926">
        <v>6</v>
      </c>
      <c r="V4926">
        <v>6</v>
      </c>
      <c r="W4926">
        <v>1</v>
      </c>
      <c r="X4926" s="2">
        <v>0.26800000000000002</v>
      </c>
    </row>
    <row r="4927" spans="1:24" x14ac:dyDescent="0.25">
      <c r="A4927" t="str">
        <f t="shared" si="231"/>
        <v/>
      </c>
      <c r="B4927" t="str">
        <f t="shared" si="229"/>
        <v/>
      </c>
      <c r="C4927" t="str">
        <f t="shared" si="230"/>
        <v/>
      </c>
      <c r="D4927">
        <v>2026</v>
      </c>
      <c r="E4927" t="s">
        <v>11159</v>
      </c>
      <c r="F4927" t="s">
        <v>5132</v>
      </c>
      <c r="G4927" t="s">
        <v>24</v>
      </c>
      <c r="H4927" t="s">
        <v>64</v>
      </c>
      <c r="I4927">
        <v>1</v>
      </c>
      <c r="J4927">
        <v>1</v>
      </c>
      <c r="K4927" s="29">
        <v>3.38</v>
      </c>
      <c r="L4927">
        <v>2</v>
      </c>
      <c r="M4927">
        <v>2</v>
      </c>
      <c r="N4927">
        <v>0</v>
      </c>
      <c r="O4927">
        <v>0</v>
      </c>
      <c r="P4927">
        <v>0</v>
      </c>
      <c r="Q4927">
        <v>8</v>
      </c>
      <c r="R4927">
        <v>5</v>
      </c>
      <c r="S4927">
        <v>4</v>
      </c>
      <c r="T4927">
        <v>3</v>
      </c>
      <c r="U4927">
        <v>4</v>
      </c>
      <c r="V4927">
        <v>10</v>
      </c>
      <c r="W4927">
        <v>1</v>
      </c>
      <c r="X4927" s="2">
        <v>0.17199999999999999</v>
      </c>
    </row>
    <row r="4928" spans="1:24" x14ac:dyDescent="0.25">
      <c r="A4928" t="str">
        <f t="shared" si="231"/>
        <v/>
      </c>
      <c r="B4928" t="str">
        <f t="shared" si="229"/>
        <v/>
      </c>
      <c r="C4928" t="str">
        <f t="shared" si="230"/>
        <v/>
      </c>
      <c r="D4928">
        <v>2026</v>
      </c>
      <c r="E4928" t="s">
        <v>11160</v>
      </c>
      <c r="F4928" t="s">
        <v>5132</v>
      </c>
      <c r="G4928" t="s">
        <v>47</v>
      </c>
      <c r="H4928" t="s">
        <v>64</v>
      </c>
      <c r="I4928">
        <v>0</v>
      </c>
      <c r="J4928">
        <v>0</v>
      </c>
      <c r="K4928" s="29">
        <v>4.3499999999999996</v>
      </c>
      <c r="L4928">
        <v>11</v>
      </c>
      <c r="M4928">
        <v>0</v>
      </c>
      <c r="N4928">
        <v>0</v>
      </c>
      <c r="O4928">
        <v>0</v>
      </c>
      <c r="P4928">
        <v>0</v>
      </c>
      <c r="Q4928">
        <v>10.1</v>
      </c>
      <c r="R4928">
        <v>8</v>
      </c>
      <c r="S4928">
        <v>6</v>
      </c>
      <c r="T4928">
        <v>5</v>
      </c>
      <c r="U4928">
        <v>10</v>
      </c>
      <c r="V4928">
        <v>7</v>
      </c>
      <c r="W4928">
        <v>6</v>
      </c>
      <c r="X4928" s="2">
        <v>0.22900000000000001</v>
      </c>
    </row>
    <row r="4929" spans="1:24" x14ac:dyDescent="0.25">
      <c r="A4929" t="str">
        <f t="shared" si="231"/>
        <v/>
      </c>
      <c r="B4929" t="str">
        <f t="shared" si="229"/>
        <v/>
      </c>
      <c r="C4929" t="str">
        <f t="shared" si="230"/>
        <v/>
      </c>
      <c r="D4929">
        <v>2026</v>
      </c>
      <c r="E4929" t="s">
        <v>11161</v>
      </c>
      <c r="F4929" t="s">
        <v>5132</v>
      </c>
      <c r="G4929" t="s">
        <v>47</v>
      </c>
      <c r="H4929" t="s">
        <v>64</v>
      </c>
      <c r="I4929">
        <v>0</v>
      </c>
      <c r="J4929">
        <v>0</v>
      </c>
      <c r="K4929" s="29">
        <v>4.5</v>
      </c>
      <c r="L4929">
        <v>2</v>
      </c>
      <c r="M4929">
        <v>0</v>
      </c>
      <c r="N4929">
        <v>0</v>
      </c>
      <c r="O4929">
        <v>0</v>
      </c>
      <c r="P4929">
        <v>0</v>
      </c>
      <c r="Q4929">
        <v>2</v>
      </c>
      <c r="R4929">
        <v>1</v>
      </c>
      <c r="S4929">
        <v>1</v>
      </c>
      <c r="T4929">
        <v>1</v>
      </c>
      <c r="U4929">
        <v>1</v>
      </c>
      <c r="V4929">
        <v>3</v>
      </c>
      <c r="W4929">
        <v>1</v>
      </c>
      <c r="X4929" s="2">
        <v>0.16700000000000001</v>
      </c>
    </row>
    <row r="4930" spans="1:24" x14ac:dyDescent="0.25">
      <c r="A4930" t="str">
        <f t="shared" si="231"/>
        <v/>
      </c>
      <c r="B4930" t="str">
        <f t="shared" ref="B4930:B4993" si="232">IF(COUNTIFS(Draft_Player,$E4930),COUNTIFS(Draft_Player,$E4930),"")</f>
        <v/>
      </c>
      <c r="C4930" t="str">
        <f t="shared" ref="C4930:C4993" si="233">IF(COUNTIFS(Transfers_Player,$E4930),COUNTIFS(Transfers_Player,$E4930),"")</f>
        <v/>
      </c>
      <c r="D4930">
        <v>2026</v>
      </c>
      <c r="E4930" t="s">
        <v>5148</v>
      </c>
      <c r="F4930" t="s">
        <v>5132</v>
      </c>
      <c r="G4930" t="s">
        <v>47</v>
      </c>
      <c r="H4930" t="s">
        <v>64</v>
      </c>
      <c r="I4930">
        <v>4</v>
      </c>
      <c r="J4930">
        <v>0</v>
      </c>
      <c r="K4930" s="29">
        <v>5.5</v>
      </c>
      <c r="L4930">
        <v>17</v>
      </c>
      <c r="M4930">
        <v>3</v>
      </c>
      <c r="N4930">
        <v>0</v>
      </c>
      <c r="O4930">
        <v>0</v>
      </c>
      <c r="P4930">
        <v>0</v>
      </c>
      <c r="Q4930">
        <v>37.200000000000003</v>
      </c>
      <c r="R4930">
        <v>38</v>
      </c>
      <c r="S4930">
        <v>27</v>
      </c>
      <c r="T4930">
        <v>23</v>
      </c>
      <c r="U4930">
        <v>26</v>
      </c>
      <c r="V4930">
        <v>33</v>
      </c>
      <c r="W4930">
        <v>4</v>
      </c>
      <c r="X4930" s="2">
        <v>0.26400000000000001</v>
      </c>
    </row>
    <row r="4931" spans="1:24" x14ac:dyDescent="0.25">
      <c r="A4931">
        <f t="shared" si="231"/>
        <v>1</v>
      </c>
      <c r="B4931" t="str">
        <f t="shared" si="232"/>
        <v/>
      </c>
      <c r="C4931" t="str">
        <f t="shared" si="233"/>
        <v/>
      </c>
      <c r="D4931">
        <v>2026</v>
      </c>
      <c r="E4931" t="s">
        <v>11162</v>
      </c>
      <c r="F4931" t="s">
        <v>5132</v>
      </c>
      <c r="G4931" t="s">
        <v>29</v>
      </c>
      <c r="H4931" t="s">
        <v>64</v>
      </c>
      <c r="I4931">
        <v>2</v>
      </c>
      <c r="J4931">
        <v>3</v>
      </c>
      <c r="K4931" s="29">
        <v>6.21</v>
      </c>
      <c r="L4931">
        <v>23</v>
      </c>
      <c r="M4931">
        <v>0</v>
      </c>
      <c r="N4931">
        <v>0</v>
      </c>
      <c r="O4931">
        <v>0</v>
      </c>
      <c r="P4931">
        <v>7</v>
      </c>
      <c r="Q4931">
        <v>33.1</v>
      </c>
      <c r="R4931">
        <v>31</v>
      </c>
      <c r="S4931">
        <v>23</v>
      </c>
      <c r="T4931">
        <v>23</v>
      </c>
      <c r="U4931">
        <v>30</v>
      </c>
      <c r="V4931">
        <v>33</v>
      </c>
      <c r="W4931">
        <v>6</v>
      </c>
      <c r="X4931" s="2">
        <v>0.25</v>
      </c>
    </row>
    <row r="4932" spans="1:24" x14ac:dyDescent="0.25">
      <c r="A4932" t="str">
        <f t="shared" si="231"/>
        <v/>
      </c>
      <c r="B4932" t="str">
        <f t="shared" si="232"/>
        <v/>
      </c>
      <c r="C4932" t="str">
        <f t="shared" si="233"/>
        <v/>
      </c>
      <c r="D4932">
        <v>2026</v>
      </c>
      <c r="E4932" t="s">
        <v>11163</v>
      </c>
      <c r="F4932" t="s">
        <v>5132</v>
      </c>
      <c r="G4932" t="s">
        <v>47</v>
      </c>
      <c r="H4932" t="s">
        <v>64</v>
      </c>
      <c r="I4932">
        <v>1</v>
      </c>
      <c r="J4932">
        <v>0</v>
      </c>
      <c r="K4932" s="29">
        <v>6.23</v>
      </c>
      <c r="L4932">
        <v>16</v>
      </c>
      <c r="M4932">
        <v>0</v>
      </c>
      <c r="N4932">
        <v>0</v>
      </c>
      <c r="O4932">
        <v>0</v>
      </c>
      <c r="P4932">
        <v>0</v>
      </c>
      <c r="Q4932">
        <v>26</v>
      </c>
      <c r="R4932">
        <v>16</v>
      </c>
      <c r="S4932">
        <v>27</v>
      </c>
      <c r="T4932">
        <v>18</v>
      </c>
      <c r="U4932">
        <v>34</v>
      </c>
      <c r="V4932">
        <v>28</v>
      </c>
      <c r="W4932">
        <v>5</v>
      </c>
      <c r="X4932" s="2">
        <v>0.182</v>
      </c>
    </row>
    <row r="4933" spans="1:24" x14ac:dyDescent="0.25">
      <c r="A4933" t="str">
        <f t="shared" si="231"/>
        <v/>
      </c>
      <c r="B4933" t="str">
        <f t="shared" si="232"/>
        <v/>
      </c>
      <c r="C4933" t="str">
        <f t="shared" si="233"/>
        <v/>
      </c>
      <c r="D4933">
        <v>2026</v>
      </c>
      <c r="E4933" t="s">
        <v>11164</v>
      </c>
      <c r="F4933" t="s">
        <v>5132</v>
      </c>
      <c r="G4933" t="s">
        <v>37</v>
      </c>
      <c r="H4933" t="s">
        <v>64</v>
      </c>
      <c r="I4933">
        <v>3</v>
      </c>
      <c r="J4933">
        <v>1</v>
      </c>
      <c r="K4933" s="29">
        <v>6.94</v>
      </c>
      <c r="L4933">
        <v>20</v>
      </c>
      <c r="M4933">
        <v>1</v>
      </c>
      <c r="N4933">
        <v>0</v>
      </c>
      <c r="O4933">
        <v>0</v>
      </c>
      <c r="P4933">
        <v>1</v>
      </c>
      <c r="Q4933">
        <v>46.2</v>
      </c>
      <c r="R4933">
        <v>51</v>
      </c>
      <c r="S4933">
        <v>38</v>
      </c>
      <c r="T4933">
        <v>36</v>
      </c>
      <c r="U4933">
        <v>40</v>
      </c>
      <c r="V4933">
        <v>39</v>
      </c>
      <c r="W4933">
        <v>5</v>
      </c>
      <c r="X4933" s="2">
        <v>0.28699999999999998</v>
      </c>
    </row>
    <row r="4934" spans="1:24" x14ac:dyDescent="0.25">
      <c r="A4934" t="str">
        <f t="shared" si="231"/>
        <v/>
      </c>
      <c r="B4934" t="str">
        <f t="shared" si="232"/>
        <v/>
      </c>
      <c r="C4934" t="str">
        <f t="shared" si="233"/>
        <v/>
      </c>
      <c r="D4934">
        <v>2026</v>
      </c>
      <c r="E4934" t="s">
        <v>11165</v>
      </c>
      <c r="F4934" t="s">
        <v>5132</v>
      </c>
      <c r="G4934" t="s">
        <v>47</v>
      </c>
      <c r="H4934" t="s">
        <v>64</v>
      </c>
      <c r="I4934">
        <v>1</v>
      </c>
      <c r="J4934">
        <v>3</v>
      </c>
      <c r="K4934" s="29">
        <v>8.74</v>
      </c>
      <c r="L4934">
        <v>8</v>
      </c>
      <c r="M4934">
        <v>2</v>
      </c>
      <c r="N4934">
        <v>0</v>
      </c>
      <c r="O4934">
        <v>0</v>
      </c>
      <c r="P4934">
        <v>0</v>
      </c>
      <c r="Q4934">
        <v>11.1</v>
      </c>
      <c r="R4934">
        <v>13</v>
      </c>
      <c r="S4934">
        <v>12</v>
      </c>
      <c r="T4934">
        <v>11</v>
      </c>
      <c r="U4934">
        <v>13</v>
      </c>
      <c r="V4934">
        <v>12</v>
      </c>
      <c r="W4934">
        <v>1</v>
      </c>
      <c r="X4934" s="2">
        <v>0.30199999999999999</v>
      </c>
    </row>
    <row r="4935" spans="1:24" x14ac:dyDescent="0.25">
      <c r="A4935">
        <f t="shared" si="231"/>
        <v>1</v>
      </c>
      <c r="B4935" t="str">
        <f t="shared" si="232"/>
        <v/>
      </c>
      <c r="C4935" t="str">
        <f t="shared" si="233"/>
        <v/>
      </c>
      <c r="D4935">
        <v>2026</v>
      </c>
      <c r="E4935" t="s">
        <v>11166</v>
      </c>
      <c r="F4935" t="s">
        <v>5132</v>
      </c>
      <c r="G4935" t="s">
        <v>29</v>
      </c>
      <c r="H4935" t="s">
        <v>64</v>
      </c>
      <c r="I4935">
        <v>0</v>
      </c>
      <c r="J4935">
        <v>4</v>
      </c>
      <c r="K4935" s="29">
        <v>10.64</v>
      </c>
      <c r="L4935">
        <v>15</v>
      </c>
      <c r="M4935">
        <v>12</v>
      </c>
      <c r="N4935">
        <v>0</v>
      </c>
      <c r="O4935">
        <v>0</v>
      </c>
      <c r="P4935">
        <v>0</v>
      </c>
      <c r="Q4935">
        <v>45.2</v>
      </c>
      <c r="R4935">
        <v>63</v>
      </c>
      <c r="S4935">
        <v>63</v>
      </c>
      <c r="T4935">
        <v>54</v>
      </c>
      <c r="U4935">
        <v>44</v>
      </c>
      <c r="V4935">
        <v>49</v>
      </c>
      <c r="W4935">
        <v>24</v>
      </c>
      <c r="X4935" s="2">
        <v>0.33900000000000002</v>
      </c>
    </row>
    <row r="4936" spans="1:24" x14ac:dyDescent="0.25">
      <c r="A4936" t="str">
        <f t="shared" si="231"/>
        <v/>
      </c>
      <c r="B4936" t="str">
        <f t="shared" si="232"/>
        <v/>
      </c>
      <c r="C4936" t="str">
        <f t="shared" si="233"/>
        <v/>
      </c>
      <c r="D4936">
        <v>2026</v>
      </c>
      <c r="E4936" t="s">
        <v>11167</v>
      </c>
      <c r="F4936" t="s">
        <v>5132</v>
      </c>
      <c r="G4936" t="s">
        <v>37</v>
      </c>
      <c r="H4936" t="s">
        <v>64</v>
      </c>
      <c r="I4936">
        <v>0</v>
      </c>
      <c r="J4936">
        <v>5</v>
      </c>
      <c r="K4936" s="29">
        <v>11.12</v>
      </c>
      <c r="L4936">
        <v>10</v>
      </c>
      <c r="M4936">
        <v>8</v>
      </c>
      <c r="N4936">
        <v>0</v>
      </c>
      <c r="O4936">
        <v>0</v>
      </c>
      <c r="P4936">
        <v>0</v>
      </c>
      <c r="Q4936">
        <v>22.2</v>
      </c>
      <c r="R4936">
        <v>29</v>
      </c>
      <c r="S4936">
        <v>33</v>
      </c>
      <c r="T4936">
        <v>28</v>
      </c>
      <c r="U4936">
        <v>30</v>
      </c>
      <c r="V4936">
        <v>17</v>
      </c>
      <c r="W4936">
        <v>5</v>
      </c>
      <c r="X4936" s="2">
        <v>0.31900000000000001</v>
      </c>
    </row>
    <row r="4937" spans="1:24" x14ac:dyDescent="0.25">
      <c r="A4937" t="str">
        <f t="shared" si="231"/>
        <v/>
      </c>
      <c r="B4937" t="str">
        <f t="shared" si="232"/>
        <v/>
      </c>
      <c r="C4937" t="str">
        <f t="shared" si="233"/>
        <v/>
      </c>
      <c r="D4937">
        <v>2026</v>
      </c>
      <c r="E4937" t="s">
        <v>11168</v>
      </c>
      <c r="F4937" t="s">
        <v>5132</v>
      </c>
      <c r="G4937" t="s">
        <v>47</v>
      </c>
      <c r="H4937" t="s">
        <v>64</v>
      </c>
      <c r="I4937">
        <v>0</v>
      </c>
      <c r="J4937">
        <v>0</v>
      </c>
      <c r="K4937" s="29">
        <v>11.74</v>
      </c>
      <c r="L4937">
        <v>15</v>
      </c>
      <c r="M4937">
        <v>0</v>
      </c>
      <c r="N4937">
        <v>0</v>
      </c>
      <c r="O4937">
        <v>0</v>
      </c>
      <c r="P4937">
        <v>0</v>
      </c>
      <c r="Q4937">
        <v>15.1</v>
      </c>
      <c r="R4937">
        <v>16</v>
      </c>
      <c r="S4937">
        <v>23</v>
      </c>
      <c r="T4937">
        <v>20</v>
      </c>
      <c r="U4937">
        <v>20</v>
      </c>
      <c r="V4937">
        <v>16</v>
      </c>
      <c r="W4937">
        <v>6</v>
      </c>
      <c r="X4937" s="2">
        <v>0.26700000000000002</v>
      </c>
    </row>
    <row r="4938" spans="1:24" x14ac:dyDescent="0.25">
      <c r="A4938" t="str">
        <f t="shared" si="231"/>
        <v/>
      </c>
      <c r="B4938" t="str">
        <f t="shared" si="232"/>
        <v/>
      </c>
      <c r="C4938" t="str">
        <f t="shared" si="233"/>
        <v/>
      </c>
      <c r="D4938">
        <v>2026</v>
      </c>
      <c r="E4938" t="s">
        <v>11169</v>
      </c>
      <c r="F4938" t="s">
        <v>5132</v>
      </c>
      <c r="G4938" t="s">
        <v>47</v>
      </c>
      <c r="H4938" t="s">
        <v>64</v>
      </c>
      <c r="I4938">
        <v>0</v>
      </c>
      <c r="J4938">
        <v>0</v>
      </c>
      <c r="K4938" s="29">
        <v>11.81</v>
      </c>
      <c r="L4938">
        <v>15</v>
      </c>
      <c r="M4938">
        <v>0</v>
      </c>
      <c r="N4938">
        <v>0</v>
      </c>
      <c r="O4938">
        <v>0</v>
      </c>
      <c r="P4938">
        <v>0</v>
      </c>
      <c r="Q4938">
        <v>10.199999999999999</v>
      </c>
      <c r="R4938">
        <v>13</v>
      </c>
      <c r="S4938">
        <v>15</v>
      </c>
      <c r="T4938">
        <v>14</v>
      </c>
      <c r="U4938">
        <v>12</v>
      </c>
      <c r="V4938">
        <v>11</v>
      </c>
      <c r="W4938">
        <v>4</v>
      </c>
      <c r="X4938" s="2">
        <v>0.28899999999999998</v>
      </c>
    </row>
    <row r="4939" spans="1:24" x14ac:dyDescent="0.25">
      <c r="A4939" t="str">
        <f t="shared" si="231"/>
        <v/>
      </c>
      <c r="B4939" t="str">
        <f t="shared" si="232"/>
        <v/>
      </c>
      <c r="C4939" t="str">
        <f t="shared" si="233"/>
        <v/>
      </c>
      <c r="D4939">
        <v>2026</v>
      </c>
      <c r="E4939" t="s">
        <v>11170</v>
      </c>
      <c r="F4939" t="s">
        <v>5132</v>
      </c>
      <c r="G4939" t="s">
        <v>24</v>
      </c>
      <c r="H4939" t="s">
        <v>64</v>
      </c>
      <c r="I4939">
        <v>0</v>
      </c>
      <c r="J4939">
        <v>0</v>
      </c>
      <c r="K4939" s="29">
        <v>18</v>
      </c>
      <c r="L4939">
        <v>3</v>
      </c>
      <c r="M4939">
        <v>0</v>
      </c>
      <c r="N4939">
        <v>0</v>
      </c>
      <c r="O4939">
        <v>0</v>
      </c>
      <c r="P4939">
        <v>0</v>
      </c>
      <c r="Q4939">
        <v>2</v>
      </c>
      <c r="R4939">
        <v>2</v>
      </c>
      <c r="S4939">
        <v>4</v>
      </c>
      <c r="T4939">
        <v>4</v>
      </c>
      <c r="U4939">
        <v>5</v>
      </c>
      <c r="V4939">
        <v>1</v>
      </c>
      <c r="W4939">
        <v>1</v>
      </c>
      <c r="X4939" s="2">
        <v>0.25</v>
      </c>
    </row>
    <row r="4940" spans="1:24" x14ac:dyDescent="0.25">
      <c r="A4940" t="str">
        <f t="shared" si="231"/>
        <v/>
      </c>
      <c r="B4940" t="str">
        <f t="shared" si="232"/>
        <v/>
      </c>
      <c r="C4940" t="str">
        <f t="shared" si="233"/>
        <v/>
      </c>
      <c r="D4940">
        <v>2026</v>
      </c>
      <c r="E4940" t="s">
        <v>11171</v>
      </c>
      <c r="F4940" t="s">
        <v>5132</v>
      </c>
      <c r="G4940" t="s">
        <v>37</v>
      </c>
      <c r="H4940" t="s">
        <v>64</v>
      </c>
      <c r="I4940">
        <v>1</v>
      </c>
      <c r="J4940">
        <v>0</v>
      </c>
      <c r="K4940" s="29">
        <v>21.94</v>
      </c>
      <c r="L4940">
        <v>7</v>
      </c>
      <c r="M4940">
        <v>1</v>
      </c>
      <c r="N4940">
        <v>0</v>
      </c>
      <c r="O4940">
        <v>0</v>
      </c>
      <c r="P4940">
        <v>0</v>
      </c>
      <c r="Q4940">
        <v>5.0999999999999996</v>
      </c>
      <c r="R4940">
        <v>9</v>
      </c>
      <c r="S4940">
        <v>13</v>
      </c>
      <c r="T4940">
        <v>13</v>
      </c>
      <c r="U4940">
        <v>12</v>
      </c>
      <c r="V4940">
        <v>7</v>
      </c>
      <c r="W4940">
        <v>3</v>
      </c>
      <c r="X4940" s="2">
        <v>0.36</v>
      </c>
    </row>
    <row r="4941" spans="1:24" x14ac:dyDescent="0.25">
      <c r="A4941" t="str">
        <f t="shared" si="231"/>
        <v/>
      </c>
      <c r="B4941" t="str">
        <f t="shared" si="232"/>
        <v/>
      </c>
      <c r="C4941" t="str">
        <f t="shared" si="233"/>
        <v/>
      </c>
      <c r="D4941">
        <v>2026</v>
      </c>
      <c r="E4941" t="s">
        <v>5143</v>
      </c>
      <c r="F4941" t="s">
        <v>5132</v>
      </c>
      <c r="G4941" t="s">
        <v>24</v>
      </c>
      <c r="H4941" t="s">
        <v>64</v>
      </c>
      <c r="I4941">
        <v>0</v>
      </c>
      <c r="J4941">
        <v>0</v>
      </c>
      <c r="K4941" s="29">
        <v>40.5</v>
      </c>
      <c r="L4941">
        <v>1</v>
      </c>
      <c r="M4941">
        <v>0</v>
      </c>
      <c r="N4941">
        <v>0</v>
      </c>
      <c r="O4941">
        <v>0</v>
      </c>
      <c r="P4941">
        <v>0</v>
      </c>
      <c r="Q4941">
        <v>0.2</v>
      </c>
      <c r="R4941">
        <v>2</v>
      </c>
      <c r="S4941">
        <v>3</v>
      </c>
      <c r="T4941">
        <v>3</v>
      </c>
      <c r="U4941">
        <v>2</v>
      </c>
      <c r="V4941">
        <v>1</v>
      </c>
      <c r="W4941">
        <v>0</v>
      </c>
      <c r="X4941" s="2">
        <v>0.66700000000000004</v>
      </c>
    </row>
    <row r="4942" spans="1:24" x14ac:dyDescent="0.25">
      <c r="A4942">
        <f t="shared" si="231"/>
        <v>1</v>
      </c>
      <c r="B4942" t="str">
        <f t="shared" si="232"/>
        <v/>
      </c>
      <c r="C4942" t="str">
        <f t="shared" si="233"/>
        <v/>
      </c>
      <c r="D4942">
        <v>2026</v>
      </c>
      <c r="E4942" t="s">
        <v>11172</v>
      </c>
      <c r="F4942" t="s">
        <v>5153</v>
      </c>
      <c r="G4942" t="s">
        <v>32</v>
      </c>
      <c r="H4942" t="s">
        <v>64</v>
      </c>
      <c r="I4942">
        <v>7</v>
      </c>
      <c r="J4942">
        <v>4</v>
      </c>
      <c r="K4942" s="29">
        <v>4.63</v>
      </c>
      <c r="L4942">
        <v>17</v>
      </c>
      <c r="M4942">
        <v>17</v>
      </c>
      <c r="N4942">
        <v>0</v>
      </c>
      <c r="O4942">
        <v>0</v>
      </c>
      <c r="P4942">
        <v>0</v>
      </c>
      <c r="Q4942">
        <v>95.1</v>
      </c>
      <c r="R4942">
        <v>122</v>
      </c>
      <c r="S4942">
        <v>56</v>
      </c>
      <c r="T4942">
        <v>49</v>
      </c>
      <c r="U4942">
        <v>27</v>
      </c>
      <c r="V4942">
        <v>89</v>
      </c>
      <c r="W4942">
        <v>6</v>
      </c>
      <c r="X4942" s="2">
        <v>0.30099999999999999</v>
      </c>
    </row>
    <row r="4943" spans="1:24" x14ac:dyDescent="0.25">
      <c r="A4943" t="str">
        <f t="shared" si="231"/>
        <v/>
      </c>
      <c r="B4943" t="str">
        <f t="shared" si="232"/>
        <v/>
      </c>
      <c r="C4943" t="str">
        <f t="shared" si="233"/>
        <v/>
      </c>
      <c r="D4943">
        <v>2026</v>
      </c>
      <c r="E4943" t="s">
        <v>11173</v>
      </c>
      <c r="F4943" t="s">
        <v>5153</v>
      </c>
      <c r="G4943" t="s">
        <v>24</v>
      </c>
      <c r="H4943" t="s">
        <v>64</v>
      </c>
      <c r="I4943">
        <v>6</v>
      </c>
      <c r="J4943">
        <v>5</v>
      </c>
      <c r="K4943" s="29">
        <v>5.68</v>
      </c>
      <c r="L4943">
        <v>14</v>
      </c>
      <c r="M4943">
        <v>14</v>
      </c>
      <c r="N4943">
        <v>0</v>
      </c>
      <c r="O4943">
        <v>0</v>
      </c>
      <c r="P4943">
        <v>0</v>
      </c>
      <c r="Q4943">
        <v>71.099999999999994</v>
      </c>
      <c r="R4943">
        <v>73</v>
      </c>
      <c r="S4943">
        <v>59</v>
      </c>
      <c r="T4943">
        <v>45</v>
      </c>
      <c r="U4943">
        <v>24</v>
      </c>
      <c r="V4943">
        <v>54</v>
      </c>
      <c r="W4943">
        <v>12</v>
      </c>
      <c r="X4943" s="2">
        <v>0.28199999999999997</v>
      </c>
    </row>
    <row r="4944" spans="1:24" x14ac:dyDescent="0.25">
      <c r="A4944">
        <f t="shared" si="231"/>
        <v>1</v>
      </c>
      <c r="B4944" t="str">
        <f t="shared" si="232"/>
        <v/>
      </c>
      <c r="C4944" t="str">
        <f t="shared" si="233"/>
        <v/>
      </c>
      <c r="D4944">
        <v>2026</v>
      </c>
      <c r="E4944" t="s">
        <v>11174</v>
      </c>
      <c r="F4944" t="s">
        <v>5153</v>
      </c>
      <c r="G4944" t="s">
        <v>32</v>
      </c>
      <c r="H4944" t="s">
        <v>64</v>
      </c>
      <c r="I4944">
        <v>3</v>
      </c>
      <c r="J4944">
        <v>2</v>
      </c>
      <c r="K4944" s="29">
        <v>5.98</v>
      </c>
      <c r="L4944">
        <v>14</v>
      </c>
      <c r="M4944">
        <v>13</v>
      </c>
      <c r="N4944">
        <v>0</v>
      </c>
      <c r="O4944">
        <v>0</v>
      </c>
      <c r="P4944">
        <v>0</v>
      </c>
      <c r="Q4944">
        <v>55.2</v>
      </c>
      <c r="R4944">
        <v>60</v>
      </c>
      <c r="S4944">
        <v>45</v>
      </c>
      <c r="T4944">
        <v>37</v>
      </c>
      <c r="U4944">
        <v>29</v>
      </c>
      <c r="V4944">
        <v>33</v>
      </c>
      <c r="W4944">
        <v>8</v>
      </c>
      <c r="X4944" s="2">
        <v>0.26400000000000001</v>
      </c>
    </row>
    <row r="4945" spans="1:24" x14ac:dyDescent="0.25">
      <c r="A4945" t="str">
        <f t="shared" si="231"/>
        <v/>
      </c>
      <c r="B4945" t="str">
        <f t="shared" si="232"/>
        <v/>
      </c>
      <c r="C4945" t="str">
        <f t="shared" si="233"/>
        <v/>
      </c>
      <c r="D4945">
        <v>2026</v>
      </c>
      <c r="E4945" t="s">
        <v>11175</v>
      </c>
      <c r="F4945" t="s">
        <v>5153</v>
      </c>
      <c r="G4945" t="s">
        <v>24</v>
      </c>
      <c r="H4945" t="s">
        <v>64</v>
      </c>
      <c r="I4945">
        <v>1</v>
      </c>
      <c r="J4945">
        <v>1</v>
      </c>
      <c r="K4945" s="29">
        <v>2.67</v>
      </c>
      <c r="L4945">
        <v>19</v>
      </c>
      <c r="M4945">
        <v>0</v>
      </c>
      <c r="N4945">
        <v>0</v>
      </c>
      <c r="O4945">
        <v>0</v>
      </c>
      <c r="P4945">
        <v>1</v>
      </c>
      <c r="Q4945">
        <v>30.1</v>
      </c>
      <c r="R4945">
        <v>26</v>
      </c>
      <c r="S4945">
        <v>17</v>
      </c>
      <c r="T4945">
        <v>9</v>
      </c>
      <c r="U4945">
        <v>16</v>
      </c>
      <c r="V4945">
        <v>28</v>
      </c>
      <c r="W4945">
        <v>5</v>
      </c>
      <c r="X4945" s="2">
        <v>0.23899999999999999</v>
      </c>
    </row>
    <row r="4946" spans="1:24" x14ac:dyDescent="0.25">
      <c r="A4946">
        <f t="shared" si="231"/>
        <v>1</v>
      </c>
      <c r="B4946" t="str">
        <f t="shared" si="232"/>
        <v/>
      </c>
      <c r="C4946" t="str">
        <f t="shared" si="233"/>
        <v/>
      </c>
      <c r="D4946">
        <v>2026</v>
      </c>
      <c r="E4946" t="s">
        <v>5157</v>
      </c>
      <c r="F4946" t="s">
        <v>5153</v>
      </c>
      <c r="G4946" t="s">
        <v>32</v>
      </c>
      <c r="H4946" t="s">
        <v>64</v>
      </c>
      <c r="I4946">
        <v>0</v>
      </c>
      <c r="J4946">
        <v>0</v>
      </c>
      <c r="K4946" s="29">
        <v>3.52</v>
      </c>
      <c r="L4946">
        <v>5</v>
      </c>
      <c r="M4946">
        <v>0</v>
      </c>
      <c r="N4946">
        <v>0</v>
      </c>
      <c r="O4946">
        <v>0</v>
      </c>
      <c r="P4946">
        <v>0</v>
      </c>
      <c r="Q4946">
        <v>7.2</v>
      </c>
      <c r="R4946">
        <v>3</v>
      </c>
      <c r="S4946">
        <v>6</v>
      </c>
      <c r="T4946">
        <v>3</v>
      </c>
      <c r="U4946">
        <v>11</v>
      </c>
      <c r="V4946">
        <v>9</v>
      </c>
      <c r="W4946">
        <v>4</v>
      </c>
      <c r="X4946" s="2">
        <v>0.125</v>
      </c>
    </row>
    <row r="4947" spans="1:24" x14ac:dyDescent="0.25">
      <c r="A4947">
        <f t="shared" si="231"/>
        <v>1</v>
      </c>
      <c r="B4947" t="str">
        <f t="shared" si="232"/>
        <v/>
      </c>
      <c r="C4947" t="str">
        <f t="shared" si="233"/>
        <v/>
      </c>
      <c r="D4947">
        <v>2026</v>
      </c>
      <c r="E4947" t="s">
        <v>11176</v>
      </c>
      <c r="F4947" t="s">
        <v>5153</v>
      </c>
      <c r="G4947" t="s">
        <v>32</v>
      </c>
      <c r="H4947" t="s">
        <v>64</v>
      </c>
      <c r="I4947">
        <v>2</v>
      </c>
      <c r="J4947">
        <v>1</v>
      </c>
      <c r="K4947" s="29">
        <v>3.86</v>
      </c>
      <c r="L4947">
        <v>17</v>
      </c>
      <c r="M4947">
        <v>1</v>
      </c>
      <c r="N4947">
        <v>0</v>
      </c>
      <c r="O4947">
        <v>0</v>
      </c>
      <c r="P4947">
        <v>5</v>
      </c>
      <c r="Q4947">
        <v>21</v>
      </c>
      <c r="R4947">
        <v>13</v>
      </c>
      <c r="S4947">
        <v>11</v>
      </c>
      <c r="T4947">
        <v>9</v>
      </c>
      <c r="U4947">
        <v>7</v>
      </c>
      <c r="V4947">
        <v>24</v>
      </c>
      <c r="W4947">
        <v>8</v>
      </c>
      <c r="X4947" s="2">
        <v>0.183</v>
      </c>
    </row>
    <row r="4948" spans="1:24" x14ac:dyDescent="0.25">
      <c r="A4948" t="str">
        <f t="shared" si="231"/>
        <v/>
      </c>
      <c r="B4948" t="str">
        <f t="shared" si="232"/>
        <v/>
      </c>
      <c r="C4948" t="str">
        <f t="shared" si="233"/>
        <v/>
      </c>
      <c r="D4948">
        <v>2026</v>
      </c>
      <c r="E4948" t="s">
        <v>11177</v>
      </c>
      <c r="F4948" t="s">
        <v>5153</v>
      </c>
      <c r="G4948" t="s">
        <v>24</v>
      </c>
      <c r="H4948" t="s">
        <v>64</v>
      </c>
      <c r="I4948">
        <v>2</v>
      </c>
      <c r="J4948">
        <v>1</v>
      </c>
      <c r="K4948" s="29">
        <v>4.26</v>
      </c>
      <c r="L4948">
        <v>24</v>
      </c>
      <c r="M4948">
        <v>0</v>
      </c>
      <c r="N4948">
        <v>0</v>
      </c>
      <c r="O4948">
        <v>0</v>
      </c>
      <c r="P4948">
        <v>0</v>
      </c>
      <c r="Q4948">
        <v>44.1</v>
      </c>
      <c r="R4948">
        <v>39</v>
      </c>
      <c r="S4948">
        <v>28</v>
      </c>
      <c r="T4948">
        <v>21</v>
      </c>
      <c r="U4948">
        <v>23</v>
      </c>
      <c r="V4948">
        <v>44</v>
      </c>
      <c r="W4948">
        <v>7</v>
      </c>
      <c r="X4948" s="2">
        <v>0.245</v>
      </c>
    </row>
    <row r="4949" spans="1:24" x14ac:dyDescent="0.25">
      <c r="A4949">
        <f t="shared" si="231"/>
        <v>1</v>
      </c>
      <c r="B4949" t="str">
        <f t="shared" si="232"/>
        <v/>
      </c>
      <c r="C4949" t="str">
        <f t="shared" si="233"/>
        <v/>
      </c>
      <c r="D4949">
        <v>2026</v>
      </c>
      <c r="E4949" t="s">
        <v>11178</v>
      </c>
      <c r="F4949" t="s">
        <v>5153</v>
      </c>
      <c r="G4949" t="s">
        <v>29</v>
      </c>
      <c r="H4949" t="s">
        <v>64</v>
      </c>
      <c r="I4949">
        <v>4</v>
      </c>
      <c r="J4949">
        <v>2</v>
      </c>
      <c r="K4949" s="29">
        <v>4.32</v>
      </c>
      <c r="L4949">
        <v>26</v>
      </c>
      <c r="M4949">
        <v>1</v>
      </c>
      <c r="N4949">
        <v>0</v>
      </c>
      <c r="O4949">
        <v>0</v>
      </c>
      <c r="P4949">
        <v>3</v>
      </c>
      <c r="Q4949">
        <v>50</v>
      </c>
      <c r="R4949">
        <v>47</v>
      </c>
      <c r="S4949">
        <v>30</v>
      </c>
      <c r="T4949">
        <v>24</v>
      </c>
      <c r="U4949">
        <v>31</v>
      </c>
      <c r="V4949">
        <v>46</v>
      </c>
      <c r="W4949">
        <v>9</v>
      </c>
      <c r="X4949" s="2">
        <v>0.24</v>
      </c>
    </row>
    <row r="4950" spans="1:24" x14ac:dyDescent="0.25">
      <c r="A4950">
        <f t="shared" si="231"/>
        <v>1</v>
      </c>
      <c r="B4950" t="str">
        <f t="shared" si="232"/>
        <v/>
      </c>
      <c r="C4950" t="str">
        <f t="shared" si="233"/>
        <v/>
      </c>
      <c r="D4950">
        <v>2026</v>
      </c>
      <c r="E4950" t="s">
        <v>11179</v>
      </c>
      <c r="F4950" t="s">
        <v>5153</v>
      </c>
      <c r="G4950" t="s">
        <v>32</v>
      </c>
      <c r="H4950" t="s">
        <v>64</v>
      </c>
      <c r="I4950">
        <v>2</v>
      </c>
      <c r="J4950">
        <v>0</v>
      </c>
      <c r="K4950" s="29">
        <v>5.29</v>
      </c>
      <c r="L4950">
        <v>12</v>
      </c>
      <c r="M4950">
        <v>0</v>
      </c>
      <c r="N4950">
        <v>0</v>
      </c>
      <c r="O4950">
        <v>0</v>
      </c>
      <c r="P4950">
        <v>0</v>
      </c>
      <c r="Q4950">
        <v>17</v>
      </c>
      <c r="R4950">
        <v>18</v>
      </c>
      <c r="S4950">
        <v>13</v>
      </c>
      <c r="T4950">
        <v>10</v>
      </c>
      <c r="U4950">
        <v>11</v>
      </c>
      <c r="V4950">
        <v>17</v>
      </c>
      <c r="W4950">
        <v>5</v>
      </c>
      <c r="X4950" s="2">
        <v>0.26100000000000001</v>
      </c>
    </row>
    <row r="4951" spans="1:24" x14ac:dyDescent="0.25">
      <c r="A4951" t="str">
        <f t="shared" si="231"/>
        <v/>
      </c>
      <c r="B4951" t="str">
        <f t="shared" si="232"/>
        <v/>
      </c>
      <c r="C4951">
        <f t="shared" si="233"/>
        <v>1</v>
      </c>
      <c r="D4951">
        <v>2026</v>
      </c>
      <c r="E4951" t="s">
        <v>5161</v>
      </c>
      <c r="F4951" t="s">
        <v>5153</v>
      </c>
      <c r="G4951" t="s">
        <v>37</v>
      </c>
      <c r="H4951" t="s">
        <v>64</v>
      </c>
      <c r="I4951">
        <v>3</v>
      </c>
      <c r="J4951">
        <v>0</v>
      </c>
      <c r="K4951" s="29">
        <v>7.63</v>
      </c>
      <c r="L4951">
        <v>14</v>
      </c>
      <c r="M4951">
        <v>0</v>
      </c>
      <c r="N4951">
        <v>0</v>
      </c>
      <c r="O4951">
        <v>0</v>
      </c>
      <c r="P4951">
        <v>3</v>
      </c>
      <c r="Q4951">
        <v>30.2</v>
      </c>
      <c r="R4951">
        <v>26</v>
      </c>
      <c r="S4951">
        <v>28</v>
      </c>
      <c r="T4951">
        <v>26</v>
      </c>
      <c r="U4951">
        <v>17</v>
      </c>
      <c r="V4951">
        <v>27</v>
      </c>
      <c r="W4951">
        <v>6</v>
      </c>
      <c r="X4951" s="2">
        <v>0.224</v>
      </c>
    </row>
    <row r="4952" spans="1:24" x14ac:dyDescent="0.25">
      <c r="A4952" t="str">
        <f t="shared" si="231"/>
        <v/>
      </c>
      <c r="B4952" t="str">
        <f t="shared" si="232"/>
        <v/>
      </c>
      <c r="C4952">
        <f t="shared" si="233"/>
        <v>1</v>
      </c>
      <c r="D4952">
        <v>2026</v>
      </c>
      <c r="E4952" t="s">
        <v>5154</v>
      </c>
      <c r="F4952" t="s">
        <v>5153</v>
      </c>
      <c r="G4952" t="s">
        <v>24</v>
      </c>
      <c r="H4952" t="s">
        <v>64</v>
      </c>
      <c r="I4952">
        <v>0</v>
      </c>
      <c r="J4952">
        <v>3</v>
      </c>
      <c r="K4952" s="29">
        <v>11</v>
      </c>
      <c r="L4952">
        <v>5</v>
      </c>
      <c r="M4952">
        <v>2</v>
      </c>
      <c r="N4952">
        <v>0</v>
      </c>
      <c r="O4952">
        <v>0</v>
      </c>
      <c r="P4952">
        <v>1</v>
      </c>
      <c r="Q4952">
        <v>9</v>
      </c>
      <c r="R4952">
        <v>15</v>
      </c>
      <c r="S4952">
        <v>11</v>
      </c>
      <c r="T4952">
        <v>11</v>
      </c>
      <c r="U4952">
        <v>12</v>
      </c>
      <c r="V4952">
        <v>4</v>
      </c>
      <c r="W4952">
        <v>2</v>
      </c>
      <c r="X4952" s="2">
        <v>0.39500000000000002</v>
      </c>
    </row>
    <row r="4953" spans="1:24" x14ac:dyDescent="0.25">
      <c r="A4953" t="str">
        <f t="shared" si="231"/>
        <v/>
      </c>
      <c r="B4953" t="str">
        <f t="shared" si="232"/>
        <v/>
      </c>
      <c r="C4953">
        <f t="shared" si="233"/>
        <v>1</v>
      </c>
      <c r="D4953">
        <v>2026</v>
      </c>
      <c r="E4953" t="s">
        <v>7257</v>
      </c>
      <c r="F4953" t="s">
        <v>5153</v>
      </c>
      <c r="G4953" t="s">
        <v>37</v>
      </c>
      <c r="H4953" t="s">
        <v>64</v>
      </c>
      <c r="I4953">
        <v>0</v>
      </c>
      <c r="J4953">
        <v>4</v>
      </c>
      <c r="K4953" s="29">
        <v>11.42</v>
      </c>
      <c r="L4953">
        <v>12</v>
      </c>
      <c r="M4953">
        <v>4</v>
      </c>
      <c r="N4953">
        <v>0</v>
      </c>
      <c r="O4953">
        <v>0</v>
      </c>
      <c r="P4953">
        <v>0</v>
      </c>
      <c r="Q4953">
        <v>17.100000000000001</v>
      </c>
      <c r="R4953">
        <v>24</v>
      </c>
      <c r="S4953">
        <v>26</v>
      </c>
      <c r="T4953">
        <v>22</v>
      </c>
      <c r="U4953">
        <v>17</v>
      </c>
      <c r="V4953">
        <v>10</v>
      </c>
      <c r="W4953">
        <v>8</v>
      </c>
      <c r="X4953" s="2">
        <v>0.34300000000000003</v>
      </c>
    </row>
    <row r="4954" spans="1:24" x14ac:dyDescent="0.25">
      <c r="A4954" t="str">
        <f t="shared" si="231"/>
        <v/>
      </c>
      <c r="B4954" t="str">
        <f t="shared" si="232"/>
        <v/>
      </c>
      <c r="C4954">
        <f t="shared" si="233"/>
        <v>1</v>
      </c>
      <c r="D4954">
        <v>2026</v>
      </c>
      <c r="E4954" t="s">
        <v>6936</v>
      </c>
      <c r="F4954" t="s">
        <v>5153</v>
      </c>
      <c r="G4954" t="s">
        <v>37</v>
      </c>
      <c r="H4954" t="s">
        <v>64</v>
      </c>
      <c r="I4954">
        <v>0</v>
      </c>
      <c r="J4954">
        <v>0</v>
      </c>
      <c r="K4954" s="29">
        <v>14.4</v>
      </c>
      <c r="L4954">
        <v>6</v>
      </c>
      <c r="M4954">
        <v>0</v>
      </c>
      <c r="N4954">
        <v>0</v>
      </c>
      <c r="O4954">
        <v>0</v>
      </c>
      <c r="P4954">
        <v>0</v>
      </c>
      <c r="Q4954">
        <v>5</v>
      </c>
      <c r="R4954">
        <v>6</v>
      </c>
      <c r="S4954">
        <v>8</v>
      </c>
      <c r="T4954">
        <v>8</v>
      </c>
      <c r="U4954">
        <v>9</v>
      </c>
      <c r="V4954">
        <v>7</v>
      </c>
      <c r="W4954">
        <v>0</v>
      </c>
      <c r="X4954" s="2">
        <v>0.316</v>
      </c>
    </row>
    <row r="4955" spans="1:24" x14ac:dyDescent="0.25">
      <c r="A4955" t="str">
        <f t="shared" si="231"/>
        <v/>
      </c>
      <c r="B4955" t="str">
        <f t="shared" si="232"/>
        <v/>
      </c>
      <c r="C4955" t="str">
        <f t="shared" si="233"/>
        <v/>
      </c>
      <c r="D4955">
        <v>2026</v>
      </c>
      <c r="E4955" t="s">
        <v>11180</v>
      </c>
      <c r="F4955" t="s">
        <v>5153</v>
      </c>
      <c r="G4955" t="s">
        <v>47</v>
      </c>
      <c r="H4955" t="s">
        <v>64</v>
      </c>
      <c r="I4955">
        <v>0</v>
      </c>
      <c r="J4955">
        <v>0</v>
      </c>
      <c r="K4955" s="29">
        <v>40.5</v>
      </c>
      <c r="L4955">
        <v>1</v>
      </c>
      <c r="M4955">
        <v>1</v>
      </c>
      <c r="N4955">
        <v>0</v>
      </c>
      <c r="O4955">
        <v>0</v>
      </c>
      <c r="P4955">
        <v>0</v>
      </c>
      <c r="Q4955">
        <v>0.2</v>
      </c>
      <c r="R4955">
        <v>1</v>
      </c>
      <c r="S4955">
        <v>3</v>
      </c>
      <c r="T4955">
        <v>3</v>
      </c>
      <c r="U4955">
        <v>4</v>
      </c>
      <c r="V4955">
        <v>1</v>
      </c>
      <c r="W4955">
        <v>0</v>
      </c>
      <c r="X4955" s="2">
        <v>0.33300000000000002</v>
      </c>
    </row>
    <row r="4956" spans="1:24" x14ac:dyDescent="0.25">
      <c r="A4956" t="str">
        <f t="shared" si="231"/>
        <v/>
      </c>
      <c r="B4956" t="str">
        <f t="shared" si="232"/>
        <v/>
      </c>
      <c r="C4956" t="str">
        <f t="shared" si="233"/>
        <v/>
      </c>
      <c r="D4956">
        <v>2026</v>
      </c>
      <c r="E4956" t="s">
        <v>11181</v>
      </c>
      <c r="F4956" t="s">
        <v>5153</v>
      </c>
      <c r="G4956" t="s">
        <v>24</v>
      </c>
      <c r="H4956" t="s">
        <v>64</v>
      </c>
      <c r="I4956">
        <v>0</v>
      </c>
      <c r="J4956">
        <v>0</v>
      </c>
      <c r="K4956" s="29">
        <v>81</v>
      </c>
      <c r="L4956">
        <v>3</v>
      </c>
      <c r="M4956">
        <v>0</v>
      </c>
      <c r="N4956">
        <v>0</v>
      </c>
      <c r="O4956">
        <v>0</v>
      </c>
      <c r="P4956">
        <v>0</v>
      </c>
      <c r="Q4956">
        <v>0.2</v>
      </c>
      <c r="R4956">
        <v>1</v>
      </c>
      <c r="S4956">
        <v>6</v>
      </c>
      <c r="T4956">
        <v>6</v>
      </c>
      <c r="U4956">
        <v>8</v>
      </c>
      <c r="V4956">
        <v>1</v>
      </c>
      <c r="W4956">
        <v>1</v>
      </c>
      <c r="X4956" s="2">
        <v>0.33300000000000002</v>
      </c>
    </row>
    <row r="4957" spans="1:24" x14ac:dyDescent="0.25">
      <c r="A4957" t="str">
        <f t="shared" si="231"/>
        <v/>
      </c>
      <c r="B4957" t="str">
        <f t="shared" si="232"/>
        <v/>
      </c>
      <c r="C4957" t="str">
        <f t="shared" si="233"/>
        <v/>
      </c>
      <c r="D4957">
        <v>2026</v>
      </c>
      <c r="E4957" t="s">
        <v>11182</v>
      </c>
      <c r="F4957" t="s">
        <v>5173</v>
      </c>
      <c r="G4957" t="s">
        <v>24</v>
      </c>
      <c r="H4957" t="s">
        <v>64</v>
      </c>
      <c r="I4957">
        <v>7</v>
      </c>
      <c r="J4957">
        <v>1</v>
      </c>
      <c r="K4957" s="29">
        <v>3.77</v>
      </c>
      <c r="L4957">
        <v>30</v>
      </c>
      <c r="M4957">
        <v>6</v>
      </c>
      <c r="N4957">
        <v>0</v>
      </c>
      <c r="O4957">
        <v>0</v>
      </c>
      <c r="P4957">
        <v>4</v>
      </c>
      <c r="Q4957">
        <v>88.1</v>
      </c>
      <c r="R4957">
        <v>102</v>
      </c>
      <c r="S4957">
        <v>56</v>
      </c>
      <c r="T4957">
        <v>37</v>
      </c>
      <c r="U4957">
        <v>31</v>
      </c>
      <c r="V4957">
        <v>56</v>
      </c>
      <c r="W4957">
        <v>11</v>
      </c>
      <c r="X4957" s="2">
        <v>0.28899999999999998</v>
      </c>
    </row>
    <row r="4958" spans="1:24" x14ac:dyDescent="0.25">
      <c r="A4958" t="str">
        <f t="shared" si="231"/>
        <v/>
      </c>
      <c r="B4958" t="str">
        <f t="shared" si="232"/>
        <v/>
      </c>
      <c r="C4958" t="str">
        <f t="shared" si="233"/>
        <v/>
      </c>
      <c r="D4958">
        <v>2026</v>
      </c>
      <c r="E4958" t="s">
        <v>11183</v>
      </c>
      <c r="F4958" t="s">
        <v>5173</v>
      </c>
      <c r="G4958" t="s">
        <v>47</v>
      </c>
      <c r="H4958" t="s">
        <v>64</v>
      </c>
      <c r="I4958">
        <v>3</v>
      </c>
      <c r="J4958">
        <v>0</v>
      </c>
      <c r="K4958" s="29">
        <v>4.08</v>
      </c>
      <c r="L4958">
        <v>23</v>
      </c>
      <c r="M4958">
        <v>3</v>
      </c>
      <c r="N4958">
        <v>0</v>
      </c>
      <c r="O4958">
        <v>0</v>
      </c>
      <c r="P4958">
        <v>6</v>
      </c>
      <c r="Q4958">
        <v>57.1</v>
      </c>
      <c r="R4958">
        <v>55</v>
      </c>
      <c r="S4958">
        <v>29</v>
      </c>
      <c r="T4958">
        <v>26</v>
      </c>
      <c r="U4958">
        <v>26</v>
      </c>
      <c r="V4958">
        <v>48</v>
      </c>
      <c r="W4958">
        <v>8</v>
      </c>
      <c r="X4958" s="2">
        <v>0.25</v>
      </c>
    </row>
    <row r="4959" spans="1:24" x14ac:dyDescent="0.25">
      <c r="A4959" t="str">
        <f t="shared" si="231"/>
        <v/>
      </c>
      <c r="B4959" t="str">
        <f t="shared" si="232"/>
        <v/>
      </c>
      <c r="C4959" t="str">
        <f t="shared" si="233"/>
        <v/>
      </c>
      <c r="D4959">
        <v>2026</v>
      </c>
      <c r="E4959" t="s">
        <v>11184</v>
      </c>
      <c r="F4959" t="s">
        <v>5173</v>
      </c>
      <c r="G4959" t="s">
        <v>37</v>
      </c>
      <c r="H4959" t="s">
        <v>64</v>
      </c>
      <c r="I4959">
        <v>9</v>
      </c>
      <c r="J4959">
        <v>6</v>
      </c>
      <c r="K4959" s="29">
        <v>5.14</v>
      </c>
      <c r="L4959">
        <v>18</v>
      </c>
      <c r="M4959">
        <v>17</v>
      </c>
      <c r="N4959">
        <v>0</v>
      </c>
      <c r="O4959">
        <v>0</v>
      </c>
      <c r="P4959">
        <v>0</v>
      </c>
      <c r="Q4959">
        <v>89.1</v>
      </c>
      <c r="R4959">
        <v>107</v>
      </c>
      <c r="S4959">
        <v>59</v>
      </c>
      <c r="T4959">
        <v>51</v>
      </c>
      <c r="U4959">
        <v>25</v>
      </c>
      <c r="V4959">
        <v>67</v>
      </c>
      <c r="W4959">
        <v>12</v>
      </c>
      <c r="X4959" s="2">
        <v>0.29799999999999999</v>
      </c>
    </row>
    <row r="4960" spans="1:24" x14ac:dyDescent="0.25">
      <c r="A4960" t="str">
        <f t="shared" si="231"/>
        <v/>
      </c>
      <c r="B4960" t="str">
        <f t="shared" si="232"/>
        <v/>
      </c>
      <c r="C4960" t="str">
        <f t="shared" si="233"/>
        <v/>
      </c>
      <c r="D4960">
        <v>2026</v>
      </c>
      <c r="E4960" t="s">
        <v>11185</v>
      </c>
      <c r="F4960" t="s">
        <v>5173</v>
      </c>
      <c r="G4960" t="s">
        <v>24</v>
      </c>
      <c r="H4960" t="s">
        <v>64</v>
      </c>
      <c r="I4960">
        <v>6</v>
      </c>
      <c r="J4960">
        <v>3</v>
      </c>
      <c r="K4960" s="29">
        <v>5.82</v>
      </c>
      <c r="L4960">
        <v>22</v>
      </c>
      <c r="M4960">
        <v>9</v>
      </c>
      <c r="N4960">
        <v>0</v>
      </c>
      <c r="O4960">
        <v>0</v>
      </c>
      <c r="P4960">
        <v>4</v>
      </c>
      <c r="Q4960">
        <v>60.1</v>
      </c>
      <c r="R4960">
        <v>62</v>
      </c>
      <c r="S4960">
        <v>40</v>
      </c>
      <c r="T4960">
        <v>39</v>
      </c>
      <c r="U4960">
        <v>29</v>
      </c>
      <c r="V4960">
        <v>40</v>
      </c>
      <c r="W4960">
        <v>10</v>
      </c>
      <c r="X4960" s="2">
        <v>0.26400000000000001</v>
      </c>
    </row>
    <row r="4961" spans="1:24" x14ac:dyDescent="0.25">
      <c r="A4961">
        <f t="shared" si="231"/>
        <v>1</v>
      </c>
      <c r="B4961" t="str">
        <f t="shared" si="232"/>
        <v/>
      </c>
      <c r="C4961" t="str">
        <f t="shared" si="233"/>
        <v/>
      </c>
      <c r="D4961">
        <v>2026</v>
      </c>
      <c r="E4961" t="s">
        <v>11186</v>
      </c>
      <c r="F4961" t="s">
        <v>5173</v>
      </c>
      <c r="G4961" t="s">
        <v>29</v>
      </c>
      <c r="H4961" t="s">
        <v>64</v>
      </c>
      <c r="I4961">
        <v>2</v>
      </c>
      <c r="J4961">
        <v>2</v>
      </c>
      <c r="K4961" s="29">
        <v>5.0599999999999996</v>
      </c>
      <c r="L4961">
        <v>6</v>
      </c>
      <c r="M4961">
        <v>6</v>
      </c>
      <c r="N4961">
        <v>0</v>
      </c>
      <c r="O4961">
        <v>0</v>
      </c>
      <c r="P4961">
        <v>0</v>
      </c>
      <c r="Q4961">
        <v>26.2</v>
      </c>
      <c r="R4961">
        <v>30</v>
      </c>
      <c r="S4961">
        <v>18</v>
      </c>
      <c r="T4961">
        <v>15</v>
      </c>
      <c r="U4961">
        <v>10</v>
      </c>
      <c r="V4961">
        <v>26</v>
      </c>
      <c r="W4961">
        <v>3</v>
      </c>
      <c r="X4961" s="2">
        <v>0.27800000000000002</v>
      </c>
    </row>
    <row r="4962" spans="1:24" x14ac:dyDescent="0.25">
      <c r="A4962">
        <f t="shared" si="231"/>
        <v>1</v>
      </c>
      <c r="B4962" t="str">
        <f t="shared" si="232"/>
        <v/>
      </c>
      <c r="C4962" t="str">
        <f t="shared" si="233"/>
        <v/>
      </c>
      <c r="D4962">
        <v>2026</v>
      </c>
      <c r="E4962" t="s">
        <v>11187</v>
      </c>
      <c r="F4962" t="s">
        <v>5173</v>
      </c>
      <c r="G4962" t="s">
        <v>32</v>
      </c>
      <c r="H4962" t="s">
        <v>64</v>
      </c>
      <c r="I4962">
        <v>1</v>
      </c>
      <c r="J4962">
        <v>0</v>
      </c>
      <c r="K4962" s="29">
        <v>5.12</v>
      </c>
      <c r="L4962">
        <v>12</v>
      </c>
      <c r="M4962">
        <v>0</v>
      </c>
      <c r="N4962">
        <v>0</v>
      </c>
      <c r="O4962">
        <v>0</v>
      </c>
      <c r="P4962">
        <v>0</v>
      </c>
      <c r="Q4962">
        <v>19.100000000000001</v>
      </c>
      <c r="R4962">
        <v>14</v>
      </c>
      <c r="S4962">
        <v>12</v>
      </c>
      <c r="T4962">
        <v>11</v>
      </c>
      <c r="U4962">
        <v>22</v>
      </c>
      <c r="V4962">
        <v>22</v>
      </c>
      <c r="W4962">
        <v>5</v>
      </c>
      <c r="X4962" s="2">
        <v>0.2</v>
      </c>
    </row>
    <row r="4963" spans="1:24" x14ac:dyDescent="0.25">
      <c r="A4963" t="str">
        <f t="shared" si="231"/>
        <v/>
      </c>
      <c r="B4963" t="str">
        <f t="shared" si="232"/>
        <v/>
      </c>
      <c r="C4963" t="str">
        <f t="shared" si="233"/>
        <v/>
      </c>
      <c r="D4963">
        <v>2026</v>
      </c>
      <c r="E4963" t="s">
        <v>5187</v>
      </c>
      <c r="F4963" t="s">
        <v>5173</v>
      </c>
      <c r="G4963" t="s">
        <v>37</v>
      </c>
      <c r="H4963" t="s">
        <v>64</v>
      </c>
      <c r="I4963">
        <v>2</v>
      </c>
      <c r="J4963">
        <v>2</v>
      </c>
      <c r="K4963" s="29">
        <v>5.72</v>
      </c>
      <c r="L4963">
        <v>16</v>
      </c>
      <c r="M4963">
        <v>7</v>
      </c>
      <c r="N4963">
        <v>0</v>
      </c>
      <c r="O4963">
        <v>0</v>
      </c>
      <c r="P4963">
        <v>0</v>
      </c>
      <c r="Q4963">
        <v>45.2</v>
      </c>
      <c r="R4963">
        <v>56</v>
      </c>
      <c r="S4963">
        <v>35</v>
      </c>
      <c r="T4963">
        <v>29</v>
      </c>
      <c r="U4963">
        <v>27</v>
      </c>
      <c r="V4963">
        <v>26</v>
      </c>
      <c r="W4963">
        <v>10</v>
      </c>
      <c r="X4963" s="2">
        <v>0.32200000000000001</v>
      </c>
    </row>
    <row r="4964" spans="1:24" x14ac:dyDescent="0.25">
      <c r="A4964" t="str">
        <f t="shared" si="231"/>
        <v/>
      </c>
      <c r="B4964" t="str">
        <f t="shared" si="232"/>
        <v/>
      </c>
      <c r="C4964" t="str">
        <f t="shared" si="233"/>
        <v/>
      </c>
      <c r="D4964">
        <v>2026</v>
      </c>
      <c r="E4964" t="s">
        <v>11188</v>
      </c>
      <c r="F4964" t="s">
        <v>5173</v>
      </c>
      <c r="G4964" t="s">
        <v>37</v>
      </c>
      <c r="H4964" t="s">
        <v>64</v>
      </c>
      <c r="I4964">
        <v>1</v>
      </c>
      <c r="J4964">
        <v>0</v>
      </c>
      <c r="K4964" s="29">
        <v>6.75</v>
      </c>
      <c r="L4964">
        <v>19</v>
      </c>
      <c r="M4964">
        <v>0</v>
      </c>
      <c r="N4964">
        <v>0</v>
      </c>
      <c r="O4964">
        <v>0</v>
      </c>
      <c r="P4964">
        <v>3</v>
      </c>
      <c r="Q4964">
        <v>18.2</v>
      </c>
      <c r="R4964">
        <v>18</v>
      </c>
      <c r="S4964">
        <v>14</v>
      </c>
      <c r="T4964">
        <v>14</v>
      </c>
      <c r="U4964">
        <v>18</v>
      </c>
      <c r="V4964">
        <v>25</v>
      </c>
      <c r="W4964">
        <v>2</v>
      </c>
      <c r="X4964" s="2">
        <v>0.25700000000000001</v>
      </c>
    </row>
    <row r="4965" spans="1:24" x14ac:dyDescent="0.25">
      <c r="A4965" t="str">
        <f t="shared" si="231"/>
        <v/>
      </c>
      <c r="B4965" t="str">
        <f t="shared" si="232"/>
        <v/>
      </c>
      <c r="C4965" t="str">
        <f t="shared" si="233"/>
        <v/>
      </c>
      <c r="D4965">
        <v>2026</v>
      </c>
      <c r="E4965" t="s">
        <v>11189</v>
      </c>
      <c r="F4965" t="s">
        <v>5173</v>
      </c>
      <c r="G4965" t="s">
        <v>24</v>
      </c>
      <c r="H4965" t="s">
        <v>64</v>
      </c>
      <c r="I4965">
        <v>1</v>
      </c>
      <c r="J4965">
        <v>0</v>
      </c>
      <c r="K4965" s="29">
        <v>8.3800000000000008</v>
      </c>
      <c r="L4965">
        <v>16</v>
      </c>
      <c r="M4965">
        <v>0</v>
      </c>
      <c r="N4965">
        <v>0</v>
      </c>
      <c r="O4965">
        <v>0</v>
      </c>
      <c r="P4965">
        <v>1</v>
      </c>
      <c r="Q4965">
        <v>19.100000000000001</v>
      </c>
      <c r="R4965">
        <v>34</v>
      </c>
      <c r="S4965">
        <v>24</v>
      </c>
      <c r="T4965">
        <v>18</v>
      </c>
      <c r="U4965">
        <v>8</v>
      </c>
      <c r="V4965">
        <v>16</v>
      </c>
      <c r="W4965">
        <v>1</v>
      </c>
      <c r="X4965" s="2">
        <v>0.37</v>
      </c>
    </row>
    <row r="4966" spans="1:24" x14ac:dyDescent="0.25">
      <c r="A4966" t="str">
        <f t="shared" ref="A4966:A5029" si="234">IF(OR(G4966="SR", G4966="GR"), 1, "")</f>
        <v/>
      </c>
      <c r="B4966" t="str">
        <f t="shared" si="232"/>
        <v/>
      </c>
      <c r="C4966" t="str">
        <f t="shared" si="233"/>
        <v/>
      </c>
      <c r="D4966">
        <v>2026</v>
      </c>
      <c r="E4966" t="s">
        <v>11190</v>
      </c>
      <c r="F4966" t="s">
        <v>5173</v>
      </c>
      <c r="G4966" t="s">
        <v>47</v>
      </c>
      <c r="H4966" t="s">
        <v>64</v>
      </c>
      <c r="I4966">
        <v>1</v>
      </c>
      <c r="J4966">
        <v>5</v>
      </c>
      <c r="K4966" s="29">
        <v>11.68</v>
      </c>
      <c r="L4966">
        <v>12</v>
      </c>
      <c r="M4966">
        <v>7</v>
      </c>
      <c r="N4966">
        <v>0</v>
      </c>
      <c r="O4966">
        <v>0</v>
      </c>
      <c r="P4966">
        <v>0</v>
      </c>
      <c r="Q4966">
        <v>24.2</v>
      </c>
      <c r="R4966">
        <v>41</v>
      </c>
      <c r="S4966">
        <v>36</v>
      </c>
      <c r="T4966">
        <v>32</v>
      </c>
      <c r="U4966">
        <v>22</v>
      </c>
      <c r="V4966">
        <v>17</v>
      </c>
      <c r="W4966">
        <v>6</v>
      </c>
      <c r="X4966" s="2">
        <v>0.38300000000000001</v>
      </c>
    </row>
    <row r="4967" spans="1:24" x14ac:dyDescent="0.25">
      <c r="A4967">
        <f t="shared" si="234"/>
        <v>1</v>
      </c>
      <c r="B4967" t="str">
        <f t="shared" si="232"/>
        <v/>
      </c>
      <c r="C4967" t="str">
        <f t="shared" si="233"/>
        <v/>
      </c>
      <c r="D4967">
        <v>2026</v>
      </c>
      <c r="E4967" t="s">
        <v>11191</v>
      </c>
      <c r="F4967" t="s">
        <v>5173</v>
      </c>
      <c r="G4967" t="s">
        <v>29</v>
      </c>
      <c r="H4967" t="s">
        <v>64</v>
      </c>
      <c r="I4967">
        <v>1</v>
      </c>
      <c r="J4967">
        <v>3</v>
      </c>
      <c r="K4967" s="29">
        <v>12.66</v>
      </c>
      <c r="L4967">
        <v>16</v>
      </c>
      <c r="M4967">
        <v>2</v>
      </c>
      <c r="N4967">
        <v>0</v>
      </c>
      <c r="O4967">
        <v>0</v>
      </c>
      <c r="P4967">
        <v>0</v>
      </c>
      <c r="Q4967">
        <v>21.1</v>
      </c>
      <c r="R4967">
        <v>38</v>
      </c>
      <c r="S4967">
        <v>35</v>
      </c>
      <c r="T4967">
        <v>30</v>
      </c>
      <c r="U4967">
        <v>25</v>
      </c>
      <c r="V4967">
        <v>17</v>
      </c>
      <c r="W4967">
        <v>3</v>
      </c>
      <c r="X4967" s="2">
        <v>0.39200000000000002</v>
      </c>
    </row>
    <row r="4968" spans="1:24" x14ac:dyDescent="0.25">
      <c r="A4968">
        <f t="shared" si="234"/>
        <v>1</v>
      </c>
      <c r="B4968" t="str">
        <f t="shared" si="232"/>
        <v/>
      </c>
      <c r="C4968" t="str">
        <f t="shared" si="233"/>
        <v/>
      </c>
      <c r="D4968">
        <v>2026</v>
      </c>
      <c r="E4968" t="s">
        <v>11192</v>
      </c>
      <c r="F4968" t="s">
        <v>5173</v>
      </c>
      <c r="G4968" t="s">
        <v>29</v>
      </c>
      <c r="H4968" t="s">
        <v>64</v>
      </c>
      <c r="I4968">
        <v>0</v>
      </c>
      <c r="J4968">
        <v>0</v>
      </c>
      <c r="K4968" s="29">
        <v>13.5</v>
      </c>
      <c r="L4968">
        <v>1</v>
      </c>
      <c r="M4968">
        <v>0</v>
      </c>
      <c r="N4968">
        <v>0</v>
      </c>
      <c r="O4968">
        <v>0</v>
      </c>
      <c r="P4968">
        <v>0</v>
      </c>
      <c r="Q4968">
        <v>2</v>
      </c>
      <c r="R4968">
        <v>4</v>
      </c>
      <c r="S4968">
        <v>3</v>
      </c>
      <c r="T4968">
        <v>3</v>
      </c>
      <c r="U4968">
        <v>0</v>
      </c>
      <c r="V4968">
        <v>1</v>
      </c>
      <c r="W4968">
        <v>1</v>
      </c>
      <c r="X4968" s="2">
        <v>0.5</v>
      </c>
    </row>
    <row r="4969" spans="1:24" x14ac:dyDescent="0.25">
      <c r="A4969" t="str">
        <f t="shared" si="234"/>
        <v/>
      </c>
      <c r="B4969" t="str">
        <f t="shared" si="232"/>
        <v/>
      </c>
      <c r="C4969" t="str">
        <f t="shared" si="233"/>
        <v/>
      </c>
      <c r="D4969">
        <v>2026</v>
      </c>
      <c r="E4969" t="s">
        <v>11193</v>
      </c>
      <c r="F4969" t="s">
        <v>5173</v>
      </c>
      <c r="G4969" t="s">
        <v>47</v>
      </c>
      <c r="H4969" t="s">
        <v>64</v>
      </c>
      <c r="I4969">
        <v>0</v>
      </c>
      <c r="J4969">
        <v>0</v>
      </c>
      <c r="K4969" s="29">
        <v>13.5</v>
      </c>
      <c r="L4969">
        <v>6</v>
      </c>
      <c r="M4969">
        <v>0</v>
      </c>
      <c r="N4969">
        <v>0</v>
      </c>
      <c r="O4969">
        <v>0</v>
      </c>
      <c r="P4969">
        <v>0</v>
      </c>
      <c r="Q4969">
        <v>6</v>
      </c>
      <c r="R4969">
        <v>6</v>
      </c>
      <c r="S4969">
        <v>10</v>
      </c>
      <c r="T4969">
        <v>9</v>
      </c>
      <c r="U4969">
        <v>9</v>
      </c>
      <c r="V4969">
        <v>3</v>
      </c>
      <c r="W4969">
        <v>3</v>
      </c>
      <c r="X4969" s="2">
        <v>0.27300000000000002</v>
      </c>
    </row>
    <row r="4970" spans="1:24" x14ac:dyDescent="0.25">
      <c r="A4970" t="str">
        <f t="shared" si="234"/>
        <v/>
      </c>
      <c r="B4970" t="str">
        <f t="shared" si="232"/>
        <v/>
      </c>
      <c r="C4970" t="str">
        <f t="shared" si="233"/>
        <v/>
      </c>
      <c r="D4970">
        <v>2026</v>
      </c>
      <c r="E4970" t="s">
        <v>11194</v>
      </c>
      <c r="F4970" t="s">
        <v>5173</v>
      </c>
      <c r="G4970" t="s">
        <v>37</v>
      </c>
      <c r="H4970" t="s">
        <v>64</v>
      </c>
      <c r="I4970">
        <v>0</v>
      </c>
      <c r="J4970">
        <v>0</v>
      </c>
      <c r="K4970" s="29">
        <v>13.5</v>
      </c>
      <c r="L4970">
        <v>8</v>
      </c>
      <c r="M4970">
        <v>0</v>
      </c>
      <c r="N4970">
        <v>0</v>
      </c>
      <c r="O4970">
        <v>0</v>
      </c>
      <c r="P4970">
        <v>0</v>
      </c>
      <c r="Q4970">
        <v>5.0999999999999996</v>
      </c>
      <c r="R4970">
        <v>9</v>
      </c>
      <c r="S4970">
        <v>8</v>
      </c>
      <c r="T4970">
        <v>8</v>
      </c>
      <c r="U4970">
        <v>9</v>
      </c>
      <c r="V4970">
        <v>6</v>
      </c>
      <c r="W4970">
        <v>3</v>
      </c>
      <c r="X4970" s="2">
        <v>0.40899999999999997</v>
      </c>
    </row>
    <row r="4971" spans="1:24" x14ac:dyDescent="0.25">
      <c r="A4971" t="str">
        <f t="shared" si="234"/>
        <v/>
      </c>
      <c r="B4971" t="str">
        <f t="shared" si="232"/>
        <v/>
      </c>
      <c r="C4971" t="str">
        <f t="shared" si="233"/>
        <v/>
      </c>
      <c r="D4971">
        <v>2026</v>
      </c>
      <c r="E4971" t="s">
        <v>9098</v>
      </c>
      <c r="F4971" t="s">
        <v>5173</v>
      </c>
      <c r="G4971" t="s">
        <v>47</v>
      </c>
      <c r="H4971" t="s">
        <v>64</v>
      </c>
      <c r="I4971">
        <v>0</v>
      </c>
      <c r="J4971">
        <v>0</v>
      </c>
      <c r="K4971" s="29">
        <v>22.5</v>
      </c>
      <c r="L4971">
        <v>3</v>
      </c>
      <c r="M4971">
        <v>0</v>
      </c>
      <c r="N4971">
        <v>0</v>
      </c>
      <c r="O4971">
        <v>0</v>
      </c>
      <c r="P4971">
        <v>0</v>
      </c>
      <c r="Q4971">
        <v>2</v>
      </c>
      <c r="R4971">
        <v>4</v>
      </c>
      <c r="S4971">
        <v>5</v>
      </c>
      <c r="T4971">
        <v>5</v>
      </c>
      <c r="U4971">
        <v>3</v>
      </c>
      <c r="V4971">
        <v>0</v>
      </c>
      <c r="W4971">
        <v>2</v>
      </c>
      <c r="X4971" s="2">
        <v>0.44400000000000001</v>
      </c>
    </row>
    <row r="4972" spans="1:24" x14ac:dyDescent="0.25">
      <c r="A4972" t="str">
        <f t="shared" si="234"/>
        <v/>
      </c>
      <c r="B4972" t="str">
        <f t="shared" si="232"/>
        <v/>
      </c>
      <c r="C4972" t="str">
        <f t="shared" si="233"/>
        <v/>
      </c>
      <c r="D4972">
        <v>2026</v>
      </c>
      <c r="E4972" t="s">
        <v>11195</v>
      </c>
      <c r="F4972" t="s">
        <v>5173</v>
      </c>
      <c r="G4972" t="s">
        <v>47</v>
      </c>
      <c r="H4972" t="s">
        <v>64</v>
      </c>
      <c r="I4972">
        <v>0</v>
      </c>
      <c r="J4972">
        <v>1</v>
      </c>
      <c r="K4972" s="29">
        <v>33.75</v>
      </c>
      <c r="L4972">
        <v>5</v>
      </c>
      <c r="M4972">
        <v>0</v>
      </c>
      <c r="N4972">
        <v>0</v>
      </c>
      <c r="O4972">
        <v>0</v>
      </c>
      <c r="P4972">
        <v>0</v>
      </c>
      <c r="Q4972">
        <v>2.2000000000000002</v>
      </c>
      <c r="R4972">
        <v>5</v>
      </c>
      <c r="S4972">
        <v>11</v>
      </c>
      <c r="T4972">
        <v>10</v>
      </c>
      <c r="U4972">
        <v>7</v>
      </c>
      <c r="V4972">
        <v>4</v>
      </c>
      <c r="W4972">
        <v>4</v>
      </c>
      <c r="X4972" s="2">
        <v>0.35699999999999998</v>
      </c>
    </row>
    <row r="4973" spans="1:24" x14ac:dyDescent="0.25">
      <c r="A4973" t="str">
        <f t="shared" si="234"/>
        <v/>
      </c>
      <c r="B4973" t="str">
        <f t="shared" si="232"/>
        <v/>
      </c>
      <c r="C4973" t="str">
        <f t="shared" si="233"/>
        <v/>
      </c>
      <c r="D4973">
        <v>2026</v>
      </c>
      <c r="E4973" t="s">
        <v>11196</v>
      </c>
      <c r="F4973" t="s">
        <v>5173</v>
      </c>
      <c r="G4973" t="s">
        <v>37</v>
      </c>
      <c r="H4973" t="s">
        <v>64</v>
      </c>
      <c r="I4973">
        <v>0</v>
      </c>
      <c r="J4973">
        <v>0</v>
      </c>
      <c r="K4973" s="29">
        <v>48.6</v>
      </c>
      <c r="L4973">
        <v>3</v>
      </c>
      <c r="M4973">
        <v>0</v>
      </c>
      <c r="N4973">
        <v>0</v>
      </c>
      <c r="O4973">
        <v>0</v>
      </c>
      <c r="P4973">
        <v>0</v>
      </c>
      <c r="Q4973">
        <v>1.2</v>
      </c>
      <c r="R4973">
        <v>6</v>
      </c>
      <c r="S4973">
        <v>11</v>
      </c>
      <c r="T4973">
        <v>9</v>
      </c>
      <c r="U4973">
        <v>7</v>
      </c>
      <c r="V4973">
        <v>0</v>
      </c>
      <c r="W4973">
        <v>1</v>
      </c>
      <c r="X4973" s="2">
        <v>0.66700000000000004</v>
      </c>
    </row>
    <row r="4974" spans="1:24" x14ac:dyDescent="0.25">
      <c r="A4974" t="str">
        <f t="shared" si="234"/>
        <v/>
      </c>
      <c r="B4974" t="str">
        <f t="shared" si="232"/>
        <v/>
      </c>
      <c r="C4974" t="str">
        <f t="shared" si="233"/>
        <v/>
      </c>
      <c r="D4974">
        <v>2026</v>
      </c>
      <c r="E4974" t="s">
        <v>11197</v>
      </c>
      <c r="F4974" t="s">
        <v>5191</v>
      </c>
      <c r="G4974" t="s">
        <v>37</v>
      </c>
      <c r="H4974" t="s">
        <v>64</v>
      </c>
      <c r="I4974">
        <v>3</v>
      </c>
      <c r="J4974">
        <v>5</v>
      </c>
      <c r="K4974" s="29">
        <v>6.88</v>
      </c>
      <c r="L4974">
        <v>16</v>
      </c>
      <c r="M4974">
        <v>16</v>
      </c>
      <c r="N4974">
        <v>1</v>
      </c>
      <c r="O4974">
        <v>0</v>
      </c>
      <c r="P4974">
        <v>0</v>
      </c>
      <c r="Q4974">
        <v>69.099999999999994</v>
      </c>
      <c r="R4974">
        <v>83</v>
      </c>
      <c r="S4974">
        <v>63</v>
      </c>
      <c r="T4974">
        <v>53</v>
      </c>
      <c r="U4974">
        <v>46</v>
      </c>
      <c r="V4974">
        <v>56</v>
      </c>
      <c r="W4974">
        <v>7</v>
      </c>
      <c r="X4974" s="2">
        <v>0.29699999999999999</v>
      </c>
    </row>
    <row r="4975" spans="1:24" x14ac:dyDescent="0.25">
      <c r="A4975" t="str">
        <f t="shared" si="234"/>
        <v/>
      </c>
      <c r="B4975" t="str">
        <f t="shared" si="232"/>
        <v/>
      </c>
      <c r="C4975" t="str">
        <f t="shared" si="233"/>
        <v/>
      </c>
      <c r="D4975">
        <v>2026</v>
      </c>
      <c r="E4975" t="s">
        <v>11198</v>
      </c>
      <c r="F4975" t="s">
        <v>5191</v>
      </c>
      <c r="G4975" t="s">
        <v>37</v>
      </c>
      <c r="H4975" t="s">
        <v>64</v>
      </c>
      <c r="I4975">
        <v>4</v>
      </c>
      <c r="J4975">
        <v>3</v>
      </c>
      <c r="K4975" s="29">
        <v>7.28</v>
      </c>
      <c r="L4975">
        <v>18</v>
      </c>
      <c r="M4975">
        <v>8</v>
      </c>
      <c r="N4975">
        <v>0</v>
      </c>
      <c r="O4975">
        <v>0</v>
      </c>
      <c r="P4975">
        <v>0</v>
      </c>
      <c r="Q4975">
        <v>55.2</v>
      </c>
      <c r="R4975">
        <v>77</v>
      </c>
      <c r="S4975">
        <v>54</v>
      </c>
      <c r="T4975">
        <v>45</v>
      </c>
      <c r="U4975">
        <v>29</v>
      </c>
      <c r="V4975">
        <v>54</v>
      </c>
      <c r="W4975">
        <v>9</v>
      </c>
      <c r="X4975" s="2">
        <v>0.32100000000000001</v>
      </c>
    </row>
    <row r="4976" spans="1:24" x14ac:dyDescent="0.25">
      <c r="A4976" t="str">
        <f t="shared" si="234"/>
        <v/>
      </c>
      <c r="B4976" t="str">
        <f t="shared" si="232"/>
        <v/>
      </c>
      <c r="C4976" t="str">
        <f t="shared" si="233"/>
        <v/>
      </c>
      <c r="D4976">
        <v>2026</v>
      </c>
      <c r="E4976" t="s">
        <v>11199</v>
      </c>
      <c r="F4976" t="s">
        <v>5191</v>
      </c>
      <c r="G4976" t="s">
        <v>37</v>
      </c>
      <c r="H4976" t="s">
        <v>64</v>
      </c>
      <c r="I4976">
        <v>2</v>
      </c>
      <c r="J4976">
        <v>3</v>
      </c>
      <c r="K4976" s="29">
        <v>6.35</v>
      </c>
      <c r="L4976">
        <v>25</v>
      </c>
      <c r="M4976">
        <v>0</v>
      </c>
      <c r="N4976">
        <v>0</v>
      </c>
      <c r="O4976">
        <v>0</v>
      </c>
      <c r="P4976">
        <v>3</v>
      </c>
      <c r="Q4976">
        <v>45.1</v>
      </c>
      <c r="R4976">
        <v>42</v>
      </c>
      <c r="S4976">
        <v>44</v>
      </c>
      <c r="T4976">
        <v>32</v>
      </c>
      <c r="U4976">
        <v>36</v>
      </c>
      <c r="V4976">
        <v>52</v>
      </c>
      <c r="W4976">
        <v>6</v>
      </c>
      <c r="X4976" s="2">
        <v>0.247</v>
      </c>
    </row>
    <row r="4977" spans="1:24" x14ac:dyDescent="0.25">
      <c r="A4977" t="str">
        <f t="shared" si="234"/>
        <v/>
      </c>
      <c r="B4977" t="str">
        <f t="shared" si="232"/>
        <v/>
      </c>
      <c r="C4977" t="str">
        <f t="shared" si="233"/>
        <v/>
      </c>
      <c r="D4977">
        <v>2026</v>
      </c>
      <c r="E4977" t="s">
        <v>5205</v>
      </c>
      <c r="F4977" t="s">
        <v>5191</v>
      </c>
      <c r="G4977" t="s">
        <v>24</v>
      </c>
      <c r="H4977" t="s">
        <v>64</v>
      </c>
      <c r="I4977">
        <v>4</v>
      </c>
      <c r="J4977">
        <v>3</v>
      </c>
      <c r="K4977" s="29">
        <v>7.38</v>
      </c>
      <c r="L4977">
        <v>26</v>
      </c>
      <c r="M4977">
        <v>1</v>
      </c>
      <c r="N4977">
        <v>0</v>
      </c>
      <c r="O4977">
        <v>0</v>
      </c>
      <c r="P4977">
        <v>0</v>
      </c>
      <c r="Q4977">
        <v>46.1</v>
      </c>
      <c r="R4977">
        <v>57</v>
      </c>
      <c r="S4977">
        <v>43</v>
      </c>
      <c r="T4977">
        <v>38</v>
      </c>
      <c r="U4977">
        <v>28</v>
      </c>
      <c r="V4977">
        <v>25</v>
      </c>
      <c r="W4977">
        <v>20</v>
      </c>
      <c r="X4977" s="2">
        <v>0.30599999999999999</v>
      </c>
    </row>
    <row r="4978" spans="1:24" x14ac:dyDescent="0.25">
      <c r="A4978" t="str">
        <f t="shared" si="234"/>
        <v/>
      </c>
      <c r="B4978" t="str">
        <f t="shared" si="232"/>
        <v/>
      </c>
      <c r="C4978" t="str">
        <f t="shared" si="233"/>
        <v/>
      </c>
      <c r="D4978">
        <v>2026</v>
      </c>
      <c r="E4978" t="s">
        <v>11200</v>
      </c>
      <c r="F4978" t="s">
        <v>5191</v>
      </c>
      <c r="G4978" t="s">
        <v>37</v>
      </c>
      <c r="H4978" t="s">
        <v>64</v>
      </c>
      <c r="I4978">
        <v>1</v>
      </c>
      <c r="J4978">
        <v>0</v>
      </c>
      <c r="K4978" s="29">
        <v>7.71</v>
      </c>
      <c r="L4978">
        <v>18</v>
      </c>
      <c r="M4978">
        <v>0</v>
      </c>
      <c r="N4978">
        <v>0</v>
      </c>
      <c r="O4978">
        <v>0</v>
      </c>
      <c r="P4978">
        <v>0</v>
      </c>
      <c r="Q4978">
        <v>16.100000000000001</v>
      </c>
      <c r="R4978">
        <v>20</v>
      </c>
      <c r="S4978">
        <v>17</v>
      </c>
      <c r="T4978">
        <v>14</v>
      </c>
      <c r="U4978">
        <v>16</v>
      </c>
      <c r="V4978">
        <v>8</v>
      </c>
      <c r="W4978">
        <v>6</v>
      </c>
      <c r="X4978" s="2">
        <v>0.30299999999999999</v>
      </c>
    </row>
    <row r="4979" spans="1:24" x14ac:dyDescent="0.25">
      <c r="A4979">
        <f t="shared" si="234"/>
        <v>1</v>
      </c>
      <c r="B4979" t="str">
        <f t="shared" si="232"/>
        <v/>
      </c>
      <c r="C4979" t="str">
        <f t="shared" si="233"/>
        <v/>
      </c>
      <c r="D4979">
        <v>2026</v>
      </c>
      <c r="E4979" t="s">
        <v>11201</v>
      </c>
      <c r="F4979" t="s">
        <v>5191</v>
      </c>
      <c r="G4979" t="s">
        <v>29</v>
      </c>
      <c r="H4979" t="s">
        <v>64</v>
      </c>
      <c r="I4979">
        <v>3</v>
      </c>
      <c r="J4979">
        <v>1</v>
      </c>
      <c r="K4979" s="29">
        <v>8.2100000000000009</v>
      </c>
      <c r="L4979">
        <v>20</v>
      </c>
      <c r="M4979">
        <v>2</v>
      </c>
      <c r="N4979">
        <v>0</v>
      </c>
      <c r="O4979">
        <v>0</v>
      </c>
      <c r="P4979">
        <v>3</v>
      </c>
      <c r="Q4979">
        <v>41.2</v>
      </c>
      <c r="R4979">
        <v>50</v>
      </c>
      <c r="S4979">
        <v>42</v>
      </c>
      <c r="T4979">
        <v>38</v>
      </c>
      <c r="U4979">
        <v>23</v>
      </c>
      <c r="V4979">
        <v>34</v>
      </c>
      <c r="W4979">
        <v>9</v>
      </c>
      <c r="X4979" s="2">
        <v>0.29799999999999999</v>
      </c>
    </row>
    <row r="4980" spans="1:24" x14ac:dyDescent="0.25">
      <c r="A4980" t="str">
        <f t="shared" si="234"/>
        <v/>
      </c>
      <c r="B4980" t="str">
        <f t="shared" si="232"/>
        <v/>
      </c>
      <c r="C4980" t="str">
        <f t="shared" si="233"/>
        <v/>
      </c>
      <c r="D4980">
        <v>2026</v>
      </c>
      <c r="E4980" t="s">
        <v>11202</v>
      </c>
      <c r="F4980" t="s">
        <v>5191</v>
      </c>
      <c r="G4980" t="s">
        <v>37</v>
      </c>
      <c r="H4980" t="s">
        <v>64</v>
      </c>
      <c r="I4980">
        <v>2</v>
      </c>
      <c r="J4980">
        <v>2</v>
      </c>
      <c r="K4980" s="29">
        <v>10.08</v>
      </c>
      <c r="L4980">
        <v>13</v>
      </c>
      <c r="M4980">
        <v>7</v>
      </c>
      <c r="N4980">
        <v>0</v>
      </c>
      <c r="O4980">
        <v>0</v>
      </c>
      <c r="P4980">
        <v>0</v>
      </c>
      <c r="Q4980">
        <v>27.2</v>
      </c>
      <c r="R4980">
        <v>32</v>
      </c>
      <c r="S4980">
        <v>33</v>
      </c>
      <c r="T4980">
        <v>31</v>
      </c>
      <c r="U4980">
        <v>20</v>
      </c>
      <c r="V4980">
        <v>16</v>
      </c>
      <c r="W4980">
        <v>8</v>
      </c>
      <c r="X4980" s="2">
        <v>0.29399999999999998</v>
      </c>
    </row>
    <row r="4981" spans="1:24" x14ac:dyDescent="0.25">
      <c r="A4981" t="str">
        <f t="shared" si="234"/>
        <v/>
      </c>
      <c r="B4981" t="str">
        <f t="shared" si="232"/>
        <v/>
      </c>
      <c r="C4981" t="str">
        <f t="shared" si="233"/>
        <v/>
      </c>
      <c r="D4981">
        <v>2026</v>
      </c>
      <c r="E4981" t="s">
        <v>11203</v>
      </c>
      <c r="F4981" t="s">
        <v>5191</v>
      </c>
      <c r="G4981" t="s">
        <v>37</v>
      </c>
      <c r="H4981" t="s">
        <v>64</v>
      </c>
      <c r="I4981">
        <v>1</v>
      </c>
      <c r="J4981">
        <v>5</v>
      </c>
      <c r="K4981" s="29">
        <v>10.23</v>
      </c>
      <c r="L4981">
        <v>14</v>
      </c>
      <c r="M4981">
        <v>11</v>
      </c>
      <c r="N4981">
        <v>0</v>
      </c>
      <c r="O4981">
        <v>0</v>
      </c>
      <c r="P4981">
        <v>0</v>
      </c>
      <c r="Q4981">
        <v>44</v>
      </c>
      <c r="R4981">
        <v>57</v>
      </c>
      <c r="S4981">
        <v>55</v>
      </c>
      <c r="T4981">
        <v>50</v>
      </c>
      <c r="U4981">
        <v>44</v>
      </c>
      <c r="V4981">
        <v>36</v>
      </c>
      <c r="W4981">
        <v>16</v>
      </c>
      <c r="X4981" s="2">
        <v>0.32800000000000001</v>
      </c>
    </row>
    <row r="4982" spans="1:24" x14ac:dyDescent="0.25">
      <c r="A4982">
        <f t="shared" si="234"/>
        <v>1</v>
      </c>
      <c r="B4982" t="str">
        <f t="shared" si="232"/>
        <v/>
      </c>
      <c r="C4982" t="str">
        <f t="shared" si="233"/>
        <v/>
      </c>
      <c r="D4982">
        <v>2026</v>
      </c>
      <c r="E4982" t="s">
        <v>11204</v>
      </c>
      <c r="F4982" t="s">
        <v>5191</v>
      </c>
      <c r="G4982" t="s">
        <v>29</v>
      </c>
      <c r="H4982" t="s">
        <v>64</v>
      </c>
      <c r="I4982">
        <v>0</v>
      </c>
      <c r="J4982">
        <v>3</v>
      </c>
      <c r="K4982" s="29">
        <v>11.2</v>
      </c>
      <c r="L4982">
        <v>18</v>
      </c>
      <c r="M4982">
        <v>5</v>
      </c>
      <c r="N4982">
        <v>0</v>
      </c>
      <c r="O4982">
        <v>0</v>
      </c>
      <c r="P4982">
        <v>1</v>
      </c>
      <c r="Q4982">
        <v>27.1</v>
      </c>
      <c r="R4982">
        <v>24</v>
      </c>
      <c r="S4982">
        <v>39</v>
      </c>
      <c r="T4982">
        <v>34</v>
      </c>
      <c r="U4982">
        <v>54</v>
      </c>
      <c r="V4982">
        <v>42</v>
      </c>
      <c r="W4982">
        <v>6</v>
      </c>
      <c r="X4982" s="2">
        <v>0.23499999999999999</v>
      </c>
    </row>
    <row r="4983" spans="1:24" x14ac:dyDescent="0.25">
      <c r="A4983" t="str">
        <f t="shared" si="234"/>
        <v/>
      </c>
      <c r="B4983" t="str">
        <f t="shared" si="232"/>
        <v/>
      </c>
      <c r="C4983" t="str">
        <f t="shared" si="233"/>
        <v/>
      </c>
      <c r="D4983">
        <v>2026</v>
      </c>
      <c r="E4983" t="s">
        <v>11205</v>
      </c>
      <c r="F4983" t="s">
        <v>5191</v>
      </c>
      <c r="G4983" t="s">
        <v>37</v>
      </c>
      <c r="H4983" t="s">
        <v>64</v>
      </c>
      <c r="I4983">
        <v>1</v>
      </c>
      <c r="J4983">
        <v>4</v>
      </c>
      <c r="K4983" s="29">
        <v>12.69</v>
      </c>
      <c r="L4983">
        <v>18</v>
      </c>
      <c r="M4983">
        <v>3</v>
      </c>
      <c r="N4983">
        <v>0</v>
      </c>
      <c r="O4983">
        <v>0</v>
      </c>
      <c r="P4983">
        <v>0</v>
      </c>
      <c r="Q4983">
        <v>33.1</v>
      </c>
      <c r="R4983">
        <v>50</v>
      </c>
      <c r="S4983">
        <v>47</v>
      </c>
      <c r="T4983">
        <v>47</v>
      </c>
      <c r="U4983">
        <v>26</v>
      </c>
      <c r="V4983">
        <v>35</v>
      </c>
      <c r="W4983">
        <v>14</v>
      </c>
      <c r="X4983" s="2">
        <v>0.33800000000000002</v>
      </c>
    </row>
    <row r="4984" spans="1:24" x14ac:dyDescent="0.25">
      <c r="A4984" t="str">
        <f t="shared" si="234"/>
        <v/>
      </c>
      <c r="B4984" t="str">
        <f t="shared" si="232"/>
        <v/>
      </c>
      <c r="C4984">
        <f t="shared" si="233"/>
        <v>1</v>
      </c>
      <c r="D4984">
        <v>2026</v>
      </c>
      <c r="E4984" t="s">
        <v>6636</v>
      </c>
      <c r="F4984" t="s">
        <v>5191</v>
      </c>
      <c r="G4984" t="s">
        <v>37</v>
      </c>
      <c r="H4984" t="s">
        <v>64</v>
      </c>
      <c r="I4984">
        <v>0</v>
      </c>
      <c r="J4984">
        <v>1</v>
      </c>
      <c r="K4984" s="29">
        <v>13.2</v>
      </c>
      <c r="L4984">
        <v>20</v>
      </c>
      <c r="M4984">
        <v>0</v>
      </c>
      <c r="N4984">
        <v>0</v>
      </c>
      <c r="O4984">
        <v>0</v>
      </c>
      <c r="P4984">
        <v>0</v>
      </c>
      <c r="Q4984">
        <v>15</v>
      </c>
      <c r="R4984">
        <v>21</v>
      </c>
      <c r="S4984">
        <v>30</v>
      </c>
      <c r="T4984">
        <v>22</v>
      </c>
      <c r="U4984">
        <v>28</v>
      </c>
      <c r="V4984">
        <v>14</v>
      </c>
      <c r="W4984">
        <v>8</v>
      </c>
      <c r="X4984" s="2">
        <v>0.32300000000000001</v>
      </c>
    </row>
    <row r="4985" spans="1:24" x14ac:dyDescent="0.25">
      <c r="A4985">
        <f t="shared" si="234"/>
        <v>1</v>
      </c>
      <c r="B4985" t="str">
        <f t="shared" si="232"/>
        <v/>
      </c>
      <c r="C4985" t="str">
        <f t="shared" si="233"/>
        <v/>
      </c>
      <c r="D4985">
        <v>2026</v>
      </c>
      <c r="E4985" t="s">
        <v>11206</v>
      </c>
      <c r="F4985" t="s">
        <v>5191</v>
      </c>
      <c r="G4985" t="s">
        <v>29</v>
      </c>
      <c r="H4985" t="s">
        <v>64</v>
      </c>
      <c r="I4985">
        <v>0</v>
      </c>
      <c r="J4985">
        <v>1</v>
      </c>
      <c r="K4985" s="29">
        <v>23.4</v>
      </c>
      <c r="L4985">
        <v>8</v>
      </c>
      <c r="M4985">
        <v>0</v>
      </c>
      <c r="N4985">
        <v>0</v>
      </c>
      <c r="O4985">
        <v>0</v>
      </c>
      <c r="P4985">
        <v>0</v>
      </c>
      <c r="Q4985">
        <v>5</v>
      </c>
      <c r="R4985">
        <v>13</v>
      </c>
      <c r="S4985">
        <v>19</v>
      </c>
      <c r="T4985">
        <v>13</v>
      </c>
      <c r="U4985">
        <v>8</v>
      </c>
      <c r="V4985">
        <v>5</v>
      </c>
      <c r="W4985">
        <v>9</v>
      </c>
      <c r="X4985" s="2">
        <v>0.5</v>
      </c>
    </row>
    <row r="4986" spans="1:24" x14ac:dyDescent="0.25">
      <c r="A4986">
        <f t="shared" si="234"/>
        <v>1</v>
      </c>
      <c r="B4986" t="str">
        <f t="shared" si="232"/>
        <v/>
      </c>
      <c r="C4986" t="str">
        <f t="shared" si="233"/>
        <v/>
      </c>
      <c r="D4986">
        <v>2026</v>
      </c>
      <c r="E4986" t="s">
        <v>11207</v>
      </c>
      <c r="F4986" t="s">
        <v>5209</v>
      </c>
      <c r="G4986" t="s">
        <v>29</v>
      </c>
      <c r="H4986" t="s">
        <v>64</v>
      </c>
      <c r="I4986">
        <v>2</v>
      </c>
      <c r="J4986">
        <v>2</v>
      </c>
      <c r="K4986" s="29">
        <v>4</v>
      </c>
      <c r="L4986">
        <v>15</v>
      </c>
      <c r="M4986">
        <v>1</v>
      </c>
      <c r="N4986">
        <v>0</v>
      </c>
      <c r="O4986">
        <v>0</v>
      </c>
      <c r="P4986">
        <v>1</v>
      </c>
      <c r="Q4986">
        <v>45</v>
      </c>
      <c r="R4986">
        <v>42</v>
      </c>
      <c r="S4986">
        <v>23</v>
      </c>
      <c r="T4986">
        <v>20</v>
      </c>
      <c r="U4986">
        <v>27</v>
      </c>
      <c r="V4986">
        <v>38</v>
      </c>
      <c r="W4986">
        <v>5</v>
      </c>
      <c r="X4986" s="2">
        <v>0.23499999999999999</v>
      </c>
    </row>
    <row r="4987" spans="1:24" x14ac:dyDescent="0.25">
      <c r="A4987">
        <f t="shared" si="234"/>
        <v>1</v>
      </c>
      <c r="B4987" t="str">
        <f t="shared" si="232"/>
        <v/>
      </c>
      <c r="C4987" t="str">
        <f t="shared" si="233"/>
        <v/>
      </c>
      <c r="D4987">
        <v>2026</v>
      </c>
      <c r="E4987" t="s">
        <v>11208</v>
      </c>
      <c r="F4987" t="s">
        <v>5209</v>
      </c>
      <c r="G4987" t="s">
        <v>29</v>
      </c>
      <c r="H4987" t="s">
        <v>64</v>
      </c>
      <c r="I4987">
        <v>5</v>
      </c>
      <c r="J4987">
        <v>3</v>
      </c>
      <c r="K4987" s="29">
        <v>4.42</v>
      </c>
      <c r="L4987">
        <v>11</v>
      </c>
      <c r="M4987">
        <v>11</v>
      </c>
      <c r="N4987">
        <v>1</v>
      </c>
      <c r="O4987">
        <v>0</v>
      </c>
      <c r="P4987">
        <v>0</v>
      </c>
      <c r="Q4987">
        <v>55</v>
      </c>
      <c r="R4987">
        <v>59</v>
      </c>
      <c r="S4987">
        <v>31</v>
      </c>
      <c r="T4987">
        <v>27</v>
      </c>
      <c r="U4987">
        <v>26</v>
      </c>
      <c r="V4987">
        <v>86</v>
      </c>
      <c r="W4987">
        <v>12</v>
      </c>
      <c r="X4987" s="2">
        <v>0.26600000000000001</v>
      </c>
    </row>
    <row r="4988" spans="1:24" x14ac:dyDescent="0.25">
      <c r="A4988" t="str">
        <f t="shared" si="234"/>
        <v/>
      </c>
      <c r="B4988" t="str">
        <f t="shared" si="232"/>
        <v/>
      </c>
      <c r="C4988" t="str">
        <f t="shared" si="233"/>
        <v/>
      </c>
      <c r="D4988">
        <v>2026</v>
      </c>
      <c r="E4988" t="s">
        <v>11209</v>
      </c>
      <c r="F4988" t="s">
        <v>5209</v>
      </c>
      <c r="G4988" t="s">
        <v>24</v>
      </c>
      <c r="H4988" t="s">
        <v>64</v>
      </c>
      <c r="I4988">
        <v>3</v>
      </c>
      <c r="J4988">
        <v>0</v>
      </c>
      <c r="K4988" s="29">
        <v>5.81</v>
      </c>
      <c r="L4988">
        <v>13</v>
      </c>
      <c r="M4988">
        <v>10</v>
      </c>
      <c r="N4988">
        <v>0</v>
      </c>
      <c r="O4988">
        <v>0</v>
      </c>
      <c r="P4988">
        <v>1</v>
      </c>
      <c r="Q4988">
        <v>52.2</v>
      </c>
      <c r="R4988">
        <v>63</v>
      </c>
      <c r="S4988">
        <v>38</v>
      </c>
      <c r="T4988">
        <v>34</v>
      </c>
      <c r="U4988">
        <v>28</v>
      </c>
      <c r="V4988">
        <v>35</v>
      </c>
      <c r="W4988">
        <v>9</v>
      </c>
      <c r="X4988" s="2">
        <v>0.33</v>
      </c>
    </row>
    <row r="4989" spans="1:24" x14ac:dyDescent="0.25">
      <c r="A4989">
        <f t="shared" si="234"/>
        <v>1</v>
      </c>
      <c r="B4989" t="str">
        <f t="shared" si="232"/>
        <v/>
      </c>
      <c r="C4989" t="str">
        <f t="shared" si="233"/>
        <v/>
      </c>
      <c r="D4989">
        <v>2026</v>
      </c>
      <c r="E4989" t="s">
        <v>11210</v>
      </c>
      <c r="F4989" t="s">
        <v>5209</v>
      </c>
      <c r="G4989" t="s">
        <v>32</v>
      </c>
      <c r="H4989" t="s">
        <v>64</v>
      </c>
      <c r="I4989">
        <v>0</v>
      </c>
      <c r="J4989">
        <v>0</v>
      </c>
      <c r="K4989" s="29">
        <v>4.5</v>
      </c>
      <c r="L4989">
        <v>10</v>
      </c>
      <c r="M4989">
        <v>0</v>
      </c>
      <c r="N4989">
        <v>0</v>
      </c>
      <c r="O4989">
        <v>0</v>
      </c>
      <c r="P4989">
        <v>0</v>
      </c>
      <c r="Q4989">
        <v>14</v>
      </c>
      <c r="R4989">
        <v>13</v>
      </c>
      <c r="S4989">
        <v>7</v>
      </c>
      <c r="T4989">
        <v>7</v>
      </c>
      <c r="U4989">
        <v>6</v>
      </c>
      <c r="V4989">
        <v>9</v>
      </c>
      <c r="W4989">
        <v>8</v>
      </c>
      <c r="X4989" s="2">
        <v>0.245</v>
      </c>
    </row>
    <row r="4990" spans="1:24" x14ac:dyDescent="0.25">
      <c r="A4990" t="str">
        <f t="shared" si="234"/>
        <v/>
      </c>
      <c r="B4990" t="str">
        <f t="shared" si="232"/>
        <v/>
      </c>
      <c r="C4990" t="str">
        <f t="shared" si="233"/>
        <v/>
      </c>
      <c r="D4990">
        <v>2026</v>
      </c>
      <c r="E4990" t="s">
        <v>11211</v>
      </c>
      <c r="F4990" t="s">
        <v>5209</v>
      </c>
      <c r="G4990" t="s">
        <v>24</v>
      </c>
      <c r="H4990" t="s">
        <v>64</v>
      </c>
      <c r="I4990">
        <v>1</v>
      </c>
      <c r="J4990">
        <v>5</v>
      </c>
      <c r="K4990" s="29">
        <v>4.8600000000000003</v>
      </c>
      <c r="L4990">
        <v>9</v>
      </c>
      <c r="M4990">
        <v>6</v>
      </c>
      <c r="N4990">
        <v>0</v>
      </c>
      <c r="O4990">
        <v>0</v>
      </c>
      <c r="P4990">
        <v>0</v>
      </c>
      <c r="Q4990">
        <v>37</v>
      </c>
      <c r="R4990">
        <v>35</v>
      </c>
      <c r="S4990">
        <v>25</v>
      </c>
      <c r="T4990">
        <v>20</v>
      </c>
      <c r="U4990">
        <v>27</v>
      </c>
      <c r="V4990">
        <v>23</v>
      </c>
      <c r="W4990">
        <v>0</v>
      </c>
      <c r="X4990" s="2">
        <v>0.245</v>
      </c>
    </row>
    <row r="4991" spans="1:24" x14ac:dyDescent="0.25">
      <c r="A4991" t="str">
        <f t="shared" si="234"/>
        <v/>
      </c>
      <c r="B4991" t="str">
        <f t="shared" si="232"/>
        <v/>
      </c>
      <c r="C4991" t="str">
        <f t="shared" si="233"/>
        <v/>
      </c>
      <c r="D4991">
        <v>2026</v>
      </c>
      <c r="E4991" t="s">
        <v>11212</v>
      </c>
      <c r="F4991" t="s">
        <v>5209</v>
      </c>
      <c r="G4991" t="s">
        <v>37</v>
      </c>
      <c r="H4991" t="s">
        <v>64</v>
      </c>
      <c r="I4991">
        <v>5</v>
      </c>
      <c r="J4991">
        <v>1</v>
      </c>
      <c r="K4991" s="29">
        <v>5.14</v>
      </c>
      <c r="L4991">
        <v>10</v>
      </c>
      <c r="M4991">
        <v>10</v>
      </c>
      <c r="N4991">
        <v>0</v>
      </c>
      <c r="O4991">
        <v>0</v>
      </c>
      <c r="P4991">
        <v>0</v>
      </c>
      <c r="Q4991">
        <v>42</v>
      </c>
      <c r="R4991">
        <v>36</v>
      </c>
      <c r="S4991">
        <v>24</v>
      </c>
      <c r="T4991">
        <v>24</v>
      </c>
      <c r="U4991">
        <v>23</v>
      </c>
      <c r="V4991">
        <v>24</v>
      </c>
      <c r="W4991">
        <v>18</v>
      </c>
      <c r="X4991" s="2">
        <v>0.24199999999999999</v>
      </c>
    </row>
    <row r="4992" spans="1:24" x14ac:dyDescent="0.25">
      <c r="A4992">
        <f t="shared" si="234"/>
        <v>1</v>
      </c>
      <c r="B4992" t="str">
        <f t="shared" si="232"/>
        <v/>
      </c>
      <c r="C4992" t="str">
        <f t="shared" si="233"/>
        <v/>
      </c>
      <c r="D4992">
        <v>2026</v>
      </c>
      <c r="E4992" t="s">
        <v>11213</v>
      </c>
      <c r="F4992" t="s">
        <v>5209</v>
      </c>
      <c r="G4992" t="s">
        <v>29</v>
      </c>
      <c r="H4992" t="s">
        <v>64</v>
      </c>
      <c r="I4992">
        <v>1</v>
      </c>
      <c r="J4992">
        <v>1</v>
      </c>
      <c r="K4992" s="29">
        <v>5.97</v>
      </c>
      <c r="L4992">
        <v>11</v>
      </c>
      <c r="M4992">
        <v>0</v>
      </c>
      <c r="N4992">
        <v>0</v>
      </c>
      <c r="O4992">
        <v>0</v>
      </c>
      <c r="P4992">
        <v>0</v>
      </c>
      <c r="Q4992">
        <v>28.2</v>
      </c>
      <c r="R4992">
        <v>24</v>
      </c>
      <c r="S4992">
        <v>25</v>
      </c>
      <c r="T4992">
        <v>19</v>
      </c>
      <c r="U4992">
        <v>16</v>
      </c>
      <c r="V4992">
        <v>22</v>
      </c>
      <c r="W4992">
        <v>6</v>
      </c>
      <c r="X4992" s="2">
        <v>0.23300000000000001</v>
      </c>
    </row>
    <row r="4993" spans="1:24" x14ac:dyDescent="0.25">
      <c r="A4993" t="str">
        <f t="shared" si="234"/>
        <v/>
      </c>
      <c r="B4993" t="str">
        <f t="shared" si="232"/>
        <v/>
      </c>
      <c r="C4993" t="str">
        <f t="shared" si="233"/>
        <v/>
      </c>
      <c r="D4993">
        <v>2026</v>
      </c>
      <c r="E4993" t="s">
        <v>11214</v>
      </c>
      <c r="F4993" t="s">
        <v>5209</v>
      </c>
      <c r="G4993" t="s">
        <v>37</v>
      </c>
      <c r="H4993" t="s">
        <v>64</v>
      </c>
      <c r="I4993">
        <v>0</v>
      </c>
      <c r="J4993">
        <v>3</v>
      </c>
      <c r="K4993" s="29">
        <v>7.43</v>
      </c>
      <c r="L4993">
        <v>15</v>
      </c>
      <c r="M4993">
        <v>0</v>
      </c>
      <c r="N4993">
        <v>0</v>
      </c>
      <c r="O4993">
        <v>0</v>
      </c>
      <c r="P4993">
        <v>3</v>
      </c>
      <c r="Q4993">
        <v>23</v>
      </c>
      <c r="R4993">
        <v>27</v>
      </c>
      <c r="S4993">
        <v>21</v>
      </c>
      <c r="T4993">
        <v>19</v>
      </c>
      <c r="U4993">
        <v>17</v>
      </c>
      <c r="V4993">
        <v>17</v>
      </c>
      <c r="W4993">
        <v>7</v>
      </c>
      <c r="X4993" s="2">
        <v>0.318</v>
      </c>
    </row>
    <row r="4994" spans="1:24" x14ac:dyDescent="0.25">
      <c r="A4994">
        <f t="shared" si="234"/>
        <v>1</v>
      </c>
      <c r="B4994" t="str">
        <f t="shared" ref="B4994:B5057" si="235">IF(COUNTIFS(Draft_Player,$E4994),COUNTIFS(Draft_Player,$E4994),"")</f>
        <v/>
      </c>
      <c r="C4994" t="str">
        <f t="shared" ref="C4994:C5057" si="236">IF(COUNTIFS(Transfers_Player,$E4994),COUNTIFS(Transfers_Player,$E4994),"")</f>
        <v/>
      </c>
      <c r="D4994">
        <v>2026</v>
      </c>
      <c r="E4994" t="s">
        <v>11215</v>
      </c>
      <c r="F4994" t="s">
        <v>5209</v>
      </c>
      <c r="G4994" t="s">
        <v>29</v>
      </c>
      <c r="H4994" t="s">
        <v>64</v>
      </c>
      <c r="I4994">
        <v>0</v>
      </c>
      <c r="J4994">
        <v>5</v>
      </c>
      <c r="K4994" s="29">
        <v>8.5399999999999991</v>
      </c>
      <c r="L4994">
        <v>12</v>
      </c>
      <c r="M4994">
        <v>2</v>
      </c>
      <c r="N4994">
        <v>0</v>
      </c>
      <c r="O4994">
        <v>0</v>
      </c>
      <c r="P4994">
        <v>0</v>
      </c>
      <c r="Q4994">
        <v>26.1</v>
      </c>
      <c r="R4994">
        <v>48</v>
      </c>
      <c r="S4994">
        <v>28</v>
      </c>
      <c r="T4994">
        <v>25</v>
      </c>
      <c r="U4994">
        <v>9</v>
      </c>
      <c r="V4994">
        <v>19</v>
      </c>
      <c r="W4994">
        <v>1</v>
      </c>
      <c r="X4994" s="2">
        <v>0.4</v>
      </c>
    </row>
    <row r="4995" spans="1:24" x14ac:dyDescent="0.25">
      <c r="A4995" t="str">
        <f t="shared" si="234"/>
        <v/>
      </c>
      <c r="B4995" t="str">
        <f t="shared" si="235"/>
        <v/>
      </c>
      <c r="C4995" t="str">
        <f t="shared" si="236"/>
        <v/>
      </c>
      <c r="D4995">
        <v>2026</v>
      </c>
      <c r="E4995" t="s">
        <v>11216</v>
      </c>
      <c r="F4995" t="s">
        <v>5209</v>
      </c>
      <c r="G4995" t="s">
        <v>24</v>
      </c>
      <c r="H4995" t="s">
        <v>64</v>
      </c>
      <c r="I4995">
        <v>1</v>
      </c>
      <c r="J4995">
        <v>1</v>
      </c>
      <c r="K4995" s="29">
        <v>8.59</v>
      </c>
      <c r="L4995">
        <v>8</v>
      </c>
      <c r="M4995">
        <v>0</v>
      </c>
      <c r="N4995">
        <v>0</v>
      </c>
      <c r="O4995">
        <v>0</v>
      </c>
      <c r="P4995">
        <v>0</v>
      </c>
      <c r="Q4995">
        <v>14.2</v>
      </c>
      <c r="R4995">
        <v>21</v>
      </c>
      <c r="S4995">
        <v>17</v>
      </c>
      <c r="T4995">
        <v>14</v>
      </c>
      <c r="U4995">
        <v>15</v>
      </c>
      <c r="V4995">
        <v>12</v>
      </c>
      <c r="W4995">
        <v>2</v>
      </c>
      <c r="X4995" s="2">
        <v>0.33900000000000002</v>
      </c>
    </row>
    <row r="4996" spans="1:24" x14ac:dyDescent="0.25">
      <c r="A4996">
        <f t="shared" si="234"/>
        <v>1</v>
      </c>
      <c r="B4996" t="str">
        <f t="shared" si="235"/>
        <v/>
      </c>
      <c r="C4996" t="str">
        <f t="shared" si="236"/>
        <v/>
      </c>
      <c r="D4996">
        <v>2026</v>
      </c>
      <c r="E4996" t="s">
        <v>11217</v>
      </c>
      <c r="F4996" t="s">
        <v>5209</v>
      </c>
      <c r="G4996" t="s">
        <v>32</v>
      </c>
      <c r="H4996" t="s">
        <v>64</v>
      </c>
      <c r="I4996">
        <v>2</v>
      </c>
      <c r="J4996">
        <v>0</v>
      </c>
      <c r="K4996" s="29">
        <v>9.2799999999999994</v>
      </c>
      <c r="L4996">
        <v>15</v>
      </c>
      <c r="M4996">
        <v>0</v>
      </c>
      <c r="N4996">
        <v>0</v>
      </c>
      <c r="O4996">
        <v>0</v>
      </c>
      <c r="P4996">
        <v>1</v>
      </c>
      <c r="Q4996">
        <v>21.1</v>
      </c>
      <c r="R4996">
        <v>27</v>
      </c>
      <c r="S4996">
        <v>22</v>
      </c>
      <c r="T4996">
        <v>22</v>
      </c>
      <c r="U4996">
        <v>16</v>
      </c>
      <c r="V4996">
        <v>12</v>
      </c>
      <c r="W4996">
        <v>9</v>
      </c>
      <c r="X4996" s="2">
        <v>0.33300000000000002</v>
      </c>
    </row>
    <row r="4997" spans="1:24" x14ac:dyDescent="0.25">
      <c r="A4997" t="str">
        <f t="shared" si="234"/>
        <v/>
      </c>
      <c r="B4997" t="str">
        <f t="shared" si="235"/>
        <v/>
      </c>
      <c r="C4997" t="str">
        <f t="shared" si="236"/>
        <v/>
      </c>
      <c r="D4997">
        <v>2026</v>
      </c>
      <c r="E4997" t="s">
        <v>11218</v>
      </c>
      <c r="F4997" t="s">
        <v>5209</v>
      </c>
      <c r="G4997" t="s">
        <v>24</v>
      </c>
      <c r="H4997" t="s">
        <v>64</v>
      </c>
      <c r="I4997">
        <v>0</v>
      </c>
      <c r="J4997">
        <v>2</v>
      </c>
      <c r="K4997" s="29">
        <v>11.12</v>
      </c>
      <c r="L4997">
        <v>4</v>
      </c>
      <c r="M4997">
        <v>3</v>
      </c>
      <c r="N4997">
        <v>0</v>
      </c>
      <c r="O4997">
        <v>0</v>
      </c>
      <c r="P4997">
        <v>0</v>
      </c>
      <c r="Q4997">
        <v>11.1</v>
      </c>
      <c r="R4997">
        <v>17</v>
      </c>
      <c r="S4997">
        <v>19</v>
      </c>
      <c r="T4997">
        <v>14</v>
      </c>
      <c r="U4997">
        <v>13</v>
      </c>
      <c r="V4997">
        <v>2</v>
      </c>
      <c r="W4997">
        <v>5</v>
      </c>
      <c r="X4997" s="2">
        <v>0.36199999999999999</v>
      </c>
    </row>
    <row r="4998" spans="1:24" x14ac:dyDescent="0.25">
      <c r="A4998">
        <f t="shared" si="234"/>
        <v>1</v>
      </c>
      <c r="B4998" t="str">
        <f t="shared" si="235"/>
        <v/>
      </c>
      <c r="C4998" t="str">
        <f t="shared" si="236"/>
        <v/>
      </c>
      <c r="D4998">
        <v>2026</v>
      </c>
      <c r="E4998" t="s">
        <v>11219</v>
      </c>
      <c r="F4998" t="s">
        <v>5209</v>
      </c>
      <c r="G4998" t="s">
        <v>29</v>
      </c>
      <c r="H4998" t="s">
        <v>64</v>
      </c>
      <c r="I4998">
        <v>0</v>
      </c>
      <c r="J4998">
        <v>0</v>
      </c>
      <c r="K4998" s="29">
        <v>13.5</v>
      </c>
      <c r="L4998">
        <v>1</v>
      </c>
      <c r="M4998">
        <v>0</v>
      </c>
      <c r="N4998">
        <v>0</v>
      </c>
      <c r="O4998">
        <v>0</v>
      </c>
      <c r="P4998">
        <v>0</v>
      </c>
      <c r="Q4998">
        <v>0.2</v>
      </c>
      <c r="R4998">
        <v>2</v>
      </c>
      <c r="S4998">
        <v>1</v>
      </c>
      <c r="T4998">
        <v>1</v>
      </c>
      <c r="U4998">
        <v>0</v>
      </c>
      <c r="V4998">
        <v>0</v>
      </c>
      <c r="W4998">
        <v>0</v>
      </c>
      <c r="X4998" s="2">
        <v>0.66700000000000004</v>
      </c>
    </row>
    <row r="4999" spans="1:24" x14ac:dyDescent="0.25">
      <c r="A4999" t="str">
        <f t="shared" si="234"/>
        <v/>
      </c>
      <c r="B4999" t="str">
        <f t="shared" si="235"/>
        <v/>
      </c>
      <c r="C4999" t="str">
        <f t="shared" si="236"/>
        <v/>
      </c>
      <c r="D4999">
        <v>2026</v>
      </c>
      <c r="E4999" t="s">
        <v>11220</v>
      </c>
      <c r="F4999" t="s">
        <v>5209</v>
      </c>
      <c r="G4999" t="s">
        <v>37</v>
      </c>
      <c r="H4999" t="s">
        <v>64</v>
      </c>
      <c r="I4999">
        <v>0</v>
      </c>
      <c r="J4999">
        <v>0</v>
      </c>
      <c r="K4999" s="29">
        <v>14.54</v>
      </c>
      <c r="L4999">
        <v>2</v>
      </c>
      <c r="M4999">
        <v>2</v>
      </c>
      <c r="N4999">
        <v>0</v>
      </c>
      <c r="O4999">
        <v>0</v>
      </c>
      <c r="P4999">
        <v>0</v>
      </c>
      <c r="Q4999">
        <v>4.0999999999999996</v>
      </c>
      <c r="R4999">
        <v>6</v>
      </c>
      <c r="S4999">
        <v>9</v>
      </c>
      <c r="T4999">
        <v>7</v>
      </c>
      <c r="U4999">
        <v>6</v>
      </c>
      <c r="V4999">
        <v>3</v>
      </c>
      <c r="W4999">
        <v>2</v>
      </c>
      <c r="X4999" s="2">
        <v>0.316</v>
      </c>
    </row>
    <row r="5000" spans="1:24" x14ac:dyDescent="0.25">
      <c r="A5000">
        <f t="shared" si="234"/>
        <v>1</v>
      </c>
      <c r="B5000" t="str">
        <f t="shared" si="235"/>
        <v/>
      </c>
      <c r="C5000" t="str">
        <f t="shared" si="236"/>
        <v/>
      </c>
      <c r="D5000">
        <v>2026</v>
      </c>
      <c r="E5000" t="s">
        <v>11221</v>
      </c>
      <c r="F5000" t="s">
        <v>5209</v>
      </c>
      <c r="G5000" t="s">
        <v>32</v>
      </c>
      <c r="H5000" t="s">
        <v>64</v>
      </c>
      <c r="I5000">
        <v>1</v>
      </c>
      <c r="J5000">
        <v>1</v>
      </c>
      <c r="K5000" s="29">
        <v>16.2</v>
      </c>
      <c r="L5000">
        <v>12</v>
      </c>
      <c r="M5000">
        <v>0</v>
      </c>
      <c r="N5000">
        <v>0</v>
      </c>
      <c r="O5000">
        <v>0</v>
      </c>
      <c r="P5000">
        <v>0</v>
      </c>
      <c r="Q5000">
        <v>10</v>
      </c>
      <c r="R5000">
        <v>17</v>
      </c>
      <c r="S5000">
        <v>19</v>
      </c>
      <c r="T5000">
        <v>18</v>
      </c>
      <c r="U5000">
        <v>18</v>
      </c>
      <c r="V5000">
        <v>11</v>
      </c>
      <c r="W5000">
        <v>1</v>
      </c>
      <c r="X5000" s="2">
        <v>0.39500000000000002</v>
      </c>
    </row>
    <row r="5001" spans="1:24" x14ac:dyDescent="0.25">
      <c r="A5001" t="str">
        <f t="shared" si="234"/>
        <v/>
      </c>
      <c r="B5001" t="str">
        <f t="shared" si="235"/>
        <v/>
      </c>
      <c r="C5001">
        <f t="shared" si="236"/>
        <v>1</v>
      </c>
      <c r="D5001">
        <v>2026</v>
      </c>
      <c r="E5001" t="s">
        <v>7281</v>
      </c>
      <c r="F5001" t="s">
        <v>5209</v>
      </c>
      <c r="G5001" t="s">
        <v>24</v>
      </c>
      <c r="H5001" t="s">
        <v>64</v>
      </c>
      <c r="I5001">
        <v>0</v>
      </c>
      <c r="J5001">
        <v>0</v>
      </c>
      <c r="K5001" s="29">
        <v>31.5</v>
      </c>
      <c r="L5001">
        <v>3</v>
      </c>
      <c r="M5001">
        <v>0</v>
      </c>
      <c r="N5001">
        <v>0</v>
      </c>
      <c r="O5001">
        <v>0</v>
      </c>
      <c r="P5001">
        <v>0</v>
      </c>
      <c r="Q5001">
        <v>2</v>
      </c>
      <c r="R5001">
        <v>5</v>
      </c>
      <c r="S5001">
        <v>7</v>
      </c>
      <c r="T5001">
        <v>7</v>
      </c>
      <c r="U5001">
        <v>4</v>
      </c>
      <c r="V5001">
        <v>3</v>
      </c>
      <c r="W5001">
        <v>0</v>
      </c>
      <c r="X5001" s="2">
        <v>0.5</v>
      </c>
    </row>
    <row r="5002" spans="1:24" x14ac:dyDescent="0.25">
      <c r="A5002" t="str">
        <f t="shared" si="234"/>
        <v/>
      </c>
      <c r="B5002" t="str">
        <f t="shared" si="235"/>
        <v/>
      </c>
      <c r="C5002" t="str">
        <f t="shared" si="236"/>
        <v/>
      </c>
      <c r="D5002">
        <v>2026</v>
      </c>
      <c r="E5002" t="s">
        <v>11222</v>
      </c>
      <c r="F5002" t="s">
        <v>5225</v>
      </c>
      <c r="G5002" t="s">
        <v>24</v>
      </c>
      <c r="H5002" t="s">
        <v>64</v>
      </c>
      <c r="I5002">
        <v>2</v>
      </c>
      <c r="J5002">
        <v>2</v>
      </c>
      <c r="K5002" s="29">
        <v>4.6399999999999997</v>
      </c>
      <c r="L5002">
        <v>22</v>
      </c>
      <c r="M5002">
        <v>10</v>
      </c>
      <c r="N5002">
        <v>2</v>
      </c>
      <c r="O5002">
        <v>0</v>
      </c>
      <c r="P5002">
        <v>0</v>
      </c>
      <c r="Q5002">
        <v>54.1</v>
      </c>
      <c r="R5002">
        <v>36</v>
      </c>
      <c r="S5002">
        <v>39</v>
      </c>
      <c r="T5002">
        <v>28</v>
      </c>
      <c r="U5002">
        <v>31</v>
      </c>
      <c r="V5002">
        <v>74</v>
      </c>
      <c r="W5002">
        <v>24</v>
      </c>
      <c r="X5002" s="2">
        <v>0.189</v>
      </c>
    </row>
    <row r="5003" spans="1:24" x14ac:dyDescent="0.25">
      <c r="A5003" t="str">
        <f t="shared" si="234"/>
        <v/>
      </c>
      <c r="B5003" t="str">
        <f t="shared" si="235"/>
        <v/>
      </c>
      <c r="C5003" t="str">
        <f t="shared" si="236"/>
        <v/>
      </c>
      <c r="D5003">
        <v>2026</v>
      </c>
      <c r="E5003" t="s">
        <v>5241</v>
      </c>
      <c r="F5003" t="s">
        <v>5225</v>
      </c>
      <c r="G5003" t="s">
        <v>37</v>
      </c>
      <c r="H5003" t="s">
        <v>64</v>
      </c>
      <c r="I5003">
        <v>7</v>
      </c>
      <c r="J5003">
        <v>6</v>
      </c>
      <c r="K5003" s="29">
        <v>5.94</v>
      </c>
      <c r="L5003">
        <v>19</v>
      </c>
      <c r="M5003">
        <v>11</v>
      </c>
      <c r="N5003">
        <v>1</v>
      </c>
      <c r="O5003">
        <v>0</v>
      </c>
      <c r="P5003">
        <v>1</v>
      </c>
      <c r="Q5003">
        <v>83.1</v>
      </c>
      <c r="R5003">
        <v>101</v>
      </c>
      <c r="S5003">
        <v>63</v>
      </c>
      <c r="T5003">
        <v>55</v>
      </c>
      <c r="U5003">
        <v>36</v>
      </c>
      <c r="V5003">
        <v>83</v>
      </c>
      <c r="W5003">
        <v>9</v>
      </c>
      <c r="X5003" s="2">
        <v>0.30099999999999999</v>
      </c>
    </row>
    <row r="5004" spans="1:24" x14ac:dyDescent="0.25">
      <c r="A5004">
        <f t="shared" si="234"/>
        <v>1</v>
      </c>
      <c r="B5004" t="str">
        <f t="shared" si="235"/>
        <v/>
      </c>
      <c r="C5004" t="str">
        <f t="shared" si="236"/>
        <v/>
      </c>
      <c r="D5004">
        <v>2026</v>
      </c>
      <c r="E5004" t="s">
        <v>11223</v>
      </c>
      <c r="F5004" t="s">
        <v>5225</v>
      </c>
      <c r="G5004" t="s">
        <v>29</v>
      </c>
      <c r="H5004" t="s">
        <v>64</v>
      </c>
      <c r="I5004">
        <v>5</v>
      </c>
      <c r="J5004">
        <v>4</v>
      </c>
      <c r="K5004" s="29">
        <v>6.05</v>
      </c>
      <c r="L5004">
        <v>15</v>
      </c>
      <c r="M5004">
        <v>14</v>
      </c>
      <c r="N5004">
        <v>1</v>
      </c>
      <c r="O5004">
        <v>0</v>
      </c>
      <c r="P5004">
        <v>0</v>
      </c>
      <c r="Q5004">
        <v>83.1</v>
      </c>
      <c r="R5004">
        <v>73</v>
      </c>
      <c r="S5004">
        <v>61</v>
      </c>
      <c r="T5004">
        <v>56</v>
      </c>
      <c r="U5004">
        <v>52</v>
      </c>
      <c r="V5004">
        <v>93</v>
      </c>
      <c r="W5004">
        <v>10</v>
      </c>
      <c r="X5004" s="2">
        <v>0.23599999999999999</v>
      </c>
    </row>
    <row r="5005" spans="1:24" x14ac:dyDescent="0.25">
      <c r="A5005" t="str">
        <f t="shared" si="234"/>
        <v/>
      </c>
      <c r="B5005" t="str">
        <f t="shared" si="235"/>
        <v/>
      </c>
      <c r="C5005" t="str">
        <f t="shared" si="236"/>
        <v/>
      </c>
      <c r="D5005">
        <v>2026</v>
      </c>
      <c r="E5005" t="s">
        <v>11224</v>
      </c>
      <c r="F5005" t="s">
        <v>5225</v>
      </c>
      <c r="G5005" t="s">
        <v>37</v>
      </c>
      <c r="H5005" t="s">
        <v>64</v>
      </c>
      <c r="I5005">
        <v>1</v>
      </c>
      <c r="J5005">
        <v>1</v>
      </c>
      <c r="K5005" s="29">
        <v>4.6900000000000004</v>
      </c>
      <c r="L5005">
        <v>23</v>
      </c>
      <c r="M5005">
        <v>0</v>
      </c>
      <c r="N5005">
        <v>0</v>
      </c>
      <c r="O5005">
        <v>0</v>
      </c>
      <c r="P5005">
        <v>5</v>
      </c>
      <c r="Q5005">
        <v>40.1</v>
      </c>
      <c r="R5005">
        <v>27</v>
      </c>
      <c r="S5005">
        <v>21</v>
      </c>
      <c r="T5005">
        <v>21</v>
      </c>
      <c r="U5005">
        <v>35</v>
      </c>
      <c r="V5005">
        <v>40</v>
      </c>
      <c r="W5005">
        <v>10</v>
      </c>
      <c r="X5005" s="2">
        <v>0.19400000000000001</v>
      </c>
    </row>
    <row r="5006" spans="1:24" x14ac:dyDescent="0.25">
      <c r="A5006">
        <f t="shared" si="234"/>
        <v>1</v>
      </c>
      <c r="B5006" t="str">
        <f t="shared" si="235"/>
        <v/>
      </c>
      <c r="C5006" t="str">
        <f t="shared" si="236"/>
        <v/>
      </c>
      <c r="D5006">
        <v>2026</v>
      </c>
      <c r="E5006" t="s">
        <v>11225</v>
      </c>
      <c r="F5006" t="s">
        <v>5225</v>
      </c>
      <c r="G5006" t="s">
        <v>32</v>
      </c>
      <c r="H5006" t="s">
        <v>64</v>
      </c>
      <c r="I5006">
        <v>5</v>
      </c>
      <c r="J5006">
        <v>4</v>
      </c>
      <c r="K5006" s="29">
        <v>6.17</v>
      </c>
      <c r="L5006">
        <v>21</v>
      </c>
      <c r="M5006">
        <v>7</v>
      </c>
      <c r="N5006">
        <v>0</v>
      </c>
      <c r="O5006">
        <v>0</v>
      </c>
      <c r="P5006">
        <v>2</v>
      </c>
      <c r="Q5006">
        <v>46.2</v>
      </c>
      <c r="R5006">
        <v>55</v>
      </c>
      <c r="S5006">
        <v>39</v>
      </c>
      <c r="T5006">
        <v>32</v>
      </c>
      <c r="U5006">
        <v>25</v>
      </c>
      <c r="V5006">
        <v>51</v>
      </c>
      <c r="W5006">
        <v>6</v>
      </c>
      <c r="X5006" s="2">
        <v>0.30199999999999999</v>
      </c>
    </row>
    <row r="5007" spans="1:24" x14ac:dyDescent="0.25">
      <c r="A5007">
        <f t="shared" si="234"/>
        <v>1</v>
      </c>
      <c r="B5007" t="str">
        <f t="shared" si="235"/>
        <v/>
      </c>
      <c r="C5007" t="str">
        <f t="shared" si="236"/>
        <v/>
      </c>
      <c r="D5007">
        <v>2026</v>
      </c>
      <c r="E5007" t="s">
        <v>11226</v>
      </c>
      <c r="F5007" t="s">
        <v>5225</v>
      </c>
      <c r="G5007" t="s">
        <v>29</v>
      </c>
      <c r="H5007" t="s">
        <v>64</v>
      </c>
      <c r="I5007">
        <v>0</v>
      </c>
      <c r="J5007">
        <v>0</v>
      </c>
      <c r="K5007" s="29">
        <v>6.75</v>
      </c>
      <c r="L5007">
        <v>2</v>
      </c>
      <c r="M5007">
        <v>0</v>
      </c>
      <c r="N5007">
        <v>0</v>
      </c>
      <c r="O5007">
        <v>0</v>
      </c>
      <c r="P5007">
        <v>0</v>
      </c>
      <c r="Q5007">
        <v>1.1000000000000001</v>
      </c>
      <c r="R5007">
        <v>1</v>
      </c>
      <c r="S5007">
        <v>2</v>
      </c>
      <c r="T5007">
        <v>1</v>
      </c>
      <c r="U5007">
        <v>1</v>
      </c>
      <c r="V5007">
        <v>3</v>
      </c>
      <c r="W5007">
        <v>0</v>
      </c>
      <c r="X5007" s="2">
        <v>0.16700000000000001</v>
      </c>
    </row>
    <row r="5008" spans="1:24" x14ac:dyDescent="0.25">
      <c r="A5008" t="str">
        <f t="shared" si="234"/>
        <v/>
      </c>
      <c r="B5008" t="str">
        <f t="shared" si="235"/>
        <v/>
      </c>
      <c r="C5008" t="str">
        <f t="shared" si="236"/>
        <v/>
      </c>
      <c r="D5008">
        <v>2026</v>
      </c>
      <c r="E5008" t="s">
        <v>5233</v>
      </c>
      <c r="F5008" t="s">
        <v>5225</v>
      </c>
      <c r="G5008" t="s">
        <v>24</v>
      </c>
      <c r="H5008" t="s">
        <v>64</v>
      </c>
      <c r="I5008">
        <v>0</v>
      </c>
      <c r="J5008">
        <v>0</v>
      </c>
      <c r="K5008" s="29">
        <v>6.75</v>
      </c>
      <c r="L5008">
        <v>2</v>
      </c>
      <c r="M5008">
        <v>0</v>
      </c>
      <c r="N5008">
        <v>0</v>
      </c>
      <c r="O5008">
        <v>0</v>
      </c>
      <c r="P5008">
        <v>0</v>
      </c>
      <c r="Q5008">
        <v>1.1000000000000001</v>
      </c>
      <c r="R5008">
        <v>3</v>
      </c>
      <c r="S5008">
        <v>1</v>
      </c>
      <c r="T5008">
        <v>1</v>
      </c>
      <c r="U5008">
        <v>1</v>
      </c>
      <c r="V5008">
        <v>1</v>
      </c>
      <c r="W5008">
        <v>0</v>
      </c>
      <c r="X5008" s="2">
        <v>0.5</v>
      </c>
    </row>
    <row r="5009" spans="1:24" x14ac:dyDescent="0.25">
      <c r="A5009" t="str">
        <f t="shared" si="234"/>
        <v/>
      </c>
      <c r="B5009" t="str">
        <f t="shared" si="235"/>
        <v/>
      </c>
      <c r="C5009" t="str">
        <f t="shared" si="236"/>
        <v/>
      </c>
      <c r="D5009">
        <v>2026</v>
      </c>
      <c r="E5009" t="s">
        <v>11227</v>
      </c>
      <c r="F5009" t="s">
        <v>5225</v>
      </c>
      <c r="G5009" t="s">
        <v>24</v>
      </c>
      <c r="H5009" t="s">
        <v>64</v>
      </c>
      <c r="I5009">
        <v>0</v>
      </c>
      <c r="J5009">
        <v>1</v>
      </c>
      <c r="K5009" s="29">
        <v>7.45</v>
      </c>
      <c r="L5009">
        <v>2</v>
      </c>
      <c r="M5009">
        <v>2</v>
      </c>
      <c r="N5009">
        <v>0</v>
      </c>
      <c r="O5009">
        <v>0</v>
      </c>
      <c r="P5009">
        <v>0</v>
      </c>
      <c r="Q5009">
        <v>9.1999999999999993</v>
      </c>
      <c r="R5009">
        <v>7</v>
      </c>
      <c r="S5009">
        <v>8</v>
      </c>
      <c r="T5009">
        <v>8</v>
      </c>
      <c r="U5009">
        <v>7</v>
      </c>
      <c r="V5009">
        <v>13</v>
      </c>
      <c r="W5009">
        <v>1</v>
      </c>
      <c r="X5009" s="2">
        <v>0.2</v>
      </c>
    </row>
    <row r="5010" spans="1:24" x14ac:dyDescent="0.25">
      <c r="A5010" t="str">
        <f t="shared" si="234"/>
        <v/>
      </c>
      <c r="B5010" t="str">
        <f t="shared" si="235"/>
        <v/>
      </c>
      <c r="C5010" t="str">
        <f t="shared" si="236"/>
        <v/>
      </c>
      <c r="D5010">
        <v>2026</v>
      </c>
      <c r="E5010" t="s">
        <v>11228</v>
      </c>
      <c r="F5010" t="s">
        <v>5225</v>
      </c>
      <c r="G5010" t="s">
        <v>37</v>
      </c>
      <c r="H5010" t="s">
        <v>64</v>
      </c>
      <c r="I5010">
        <v>0</v>
      </c>
      <c r="J5010">
        <v>1</v>
      </c>
      <c r="K5010" s="29">
        <v>7.71</v>
      </c>
      <c r="L5010">
        <v>9</v>
      </c>
      <c r="M5010">
        <v>0</v>
      </c>
      <c r="N5010">
        <v>0</v>
      </c>
      <c r="O5010">
        <v>0</v>
      </c>
      <c r="P5010">
        <v>1</v>
      </c>
      <c r="Q5010">
        <v>7</v>
      </c>
      <c r="R5010">
        <v>3</v>
      </c>
      <c r="S5010">
        <v>6</v>
      </c>
      <c r="T5010">
        <v>6</v>
      </c>
      <c r="U5010">
        <v>9</v>
      </c>
      <c r="V5010">
        <v>4</v>
      </c>
      <c r="W5010">
        <v>7</v>
      </c>
      <c r="X5010" s="2">
        <v>0.14299999999999999</v>
      </c>
    </row>
    <row r="5011" spans="1:24" x14ac:dyDescent="0.25">
      <c r="A5011" t="str">
        <f t="shared" si="234"/>
        <v/>
      </c>
      <c r="B5011" t="str">
        <f t="shared" si="235"/>
        <v/>
      </c>
      <c r="C5011" t="str">
        <f t="shared" si="236"/>
        <v/>
      </c>
      <c r="D5011">
        <v>2026</v>
      </c>
      <c r="E5011" t="s">
        <v>11229</v>
      </c>
      <c r="F5011" t="s">
        <v>5225</v>
      </c>
      <c r="G5011" t="s">
        <v>37</v>
      </c>
      <c r="H5011" t="s">
        <v>64</v>
      </c>
      <c r="I5011">
        <v>0</v>
      </c>
      <c r="J5011">
        <v>0</v>
      </c>
      <c r="K5011" s="29">
        <v>8.27</v>
      </c>
      <c r="L5011">
        <v>15</v>
      </c>
      <c r="M5011">
        <v>3</v>
      </c>
      <c r="N5011">
        <v>0</v>
      </c>
      <c r="O5011">
        <v>0</v>
      </c>
      <c r="P5011">
        <v>0</v>
      </c>
      <c r="Q5011">
        <v>20.2</v>
      </c>
      <c r="R5011">
        <v>22</v>
      </c>
      <c r="S5011">
        <v>22</v>
      </c>
      <c r="T5011">
        <v>19</v>
      </c>
      <c r="U5011">
        <v>16</v>
      </c>
      <c r="V5011">
        <v>14</v>
      </c>
      <c r="W5011">
        <v>7</v>
      </c>
      <c r="X5011" s="2">
        <v>0.27800000000000002</v>
      </c>
    </row>
    <row r="5012" spans="1:24" x14ac:dyDescent="0.25">
      <c r="A5012" t="str">
        <f t="shared" si="234"/>
        <v/>
      </c>
      <c r="B5012" t="str">
        <f t="shared" si="235"/>
        <v/>
      </c>
      <c r="C5012" t="str">
        <f t="shared" si="236"/>
        <v/>
      </c>
      <c r="D5012">
        <v>2026</v>
      </c>
      <c r="E5012" t="s">
        <v>11230</v>
      </c>
      <c r="F5012" t="s">
        <v>5225</v>
      </c>
      <c r="G5012" t="s">
        <v>47</v>
      </c>
      <c r="H5012" t="s">
        <v>64</v>
      </c>
      <c r="I5012">
        <v>2</v>
      </c>
      <c r="J5012">
        <v>1</v>
      </c>
      <c r="K5012" s="29">
        <v>8.5299999999999994</v>
      </c>
      <c r="L5012">
        <v>10</v>
      </c>
      <c r="M5012">
        <v>0</v>
      </c>
      <c r="N5012">
        <v>0</v>
      </c>
      <c r="O5012">
        <v>0</v>
      </c>
      <c r="P5012">
        <v>0</v>
      </c>
      <c r="Q5012">
        <v>12.2</v>
      </c>
      <c r="R5012">
        <v>11</v>
      </c>
      <c r="S5012">
        <v>13</v>
      </c>
      <c r="T5012">
        <v>12</v>
      </c>
      <c r="U5012">
        <v>13</v>
      </c>
      <c r="V5012">
        <v>8</v>
      </c>
      <c r="W5012">
        <v>2</v>
      </c>
      <c r="X5012" s="2">
        <v>0.24399999999999999</v>
      </c>
    </row>
    <row r="5013" spans="1:24" x14ac:dyDescent="0.25">
      <c r="A5013" t="str">
        <f t="shared" si="234"/>
        <v/>
      </c>
      <c r="B5013" t="str">
        <f t="shared" si="235"/>
        <v/>
      </c>
      <c r="C5013" t="str">
        <f t="shared" si="236"/>
        <v/>
      </c>
      <c r="D5013">
        <v>2026</v>
      </c>
      <c r="E5013" t="s">
        <v>11231</v>
      </c>
      <c r="F5013" t="s">
        <v>5225</v>
      </c>
      <c r="G5013" t="s">
        <v>24</v>
      </c>
      <c r="H5013" t="s">
        <v>64</v>
      </c>
      <c r="I5013">
        <v>2</v>
      </c>
      <c r="J5013">
        <v>4</v>
      </c>
      <c r="K5013" s="29">
        <v>8.93</v>
      </c>
      <c r="L5013">
        <v>22</v>
      </c>
      <c r="M5013">
        <v>4</v>
      </c>
      <c r="N5013">
        <v>0</v>
      </c>
      <c r="O5013">
        <v>0</v>
      </c>
      <c r="P5013">
        <v>1</v>
      </c>
      <c r="Q5013">
        <v>42.1</v>
      </c>
      <c r="R5013">
        <v>44</v>
      </c>
      <c r="S5013">
        <v>48</v>
      </c>
      <c r="T5013">
        <v>42</v>
      </c>
      <c r="U5013">
        <v>42</v>
      </c>
      <c r="V5013">
        <v>42</v>
      </c>
      <c r="W5013">
        <v>8</v>
      </c>
      <c r="X5013" s="2">
        <v>0.25900000000000001</v>
      </c>
    </row>
    <row r="5014" spans="1:24" x14ac:dyDescent="0.25">
      <c r="A5014">
        <f t="shared" si="234"/>
        <v>1</v>
      </c>
      <c r="B5014" t="str">
        <f t="shared" si="235"/>
        <v/>
      </c>
      <c r="C5014" t="str">
        <f t="shared" si="236"/>
        <v/>
      </c>
      <c r="D5014">
        <v>2026</v>
      </c>
      <c r="E5014" t="s">
        <v>11232</v>
      </c>
      <c r="F5014" t="s">
        <v>5225</v>
      </c>
      <c r="G5014" t="s">
        <v>29</v>
      </c>
      <c r="H5014" t="s">
        <v>64</v>
      </c>
      <c r="I5014">
        <v>1</v>
      </c>
      <c r="J5014">
        <v>1</v>
      </c>
      <c r="K5014" s="29">
        <v>13.03</v>
      </c>
      <c r="L5014">
        <v>14</v>
      </c>
      <c r="M5014">
        <v>1</v>
      </c>
      <c r="N5014">
        <v>0</v>
      </c>
      <c r="O5014">
        <v>0</v>
      </c>
      <c r="P5014">
        <v>0</v>
      </c>
      <c r="Q5014">
        <v>19.100000000000001</v>
      </c>
      <c r="R5014">
        <v>32</v>
      </c>
      <c r="S5014">
        <v>28</v>
      </c>
      <c r="T5014">
        <v>28</v>
      </c>
      <c r="U5014">
        <v>17</v>
      </c>
      <c r="V5014">
        <v>15</v>
      </c>
      <c r="W5014">
        <v>5</v>
      </c>
      <c r="X5014" s="2">
        <v>0.40500000000000003</v>
      </c>
    </row>
    <row r="5015" spans="1:24" x14ac:dyDescent="0.25">
      <c r="A5015" t="str">
        <f t="shared" si="234"/>
        <v/>
      </c>
      <c r="B5015" t="str">
        <f t="shared" si="235"/>
        <v/>
      </c>
      <c r="C5015" t="str">
        <f t="shared" si="236"/>
        <v/>
      </c>
      <c r="D5015">
        <v>2026</v>
      </c>
      <c r="E5015" t="s">
        <v>11233</v>
      </c>
      <c r="F5015" t="s">
        <v>5225</v>
      </c>
      <c r="G5015" t="s">
        <v>47</v>
      </c>
      <c r="H5015" t="s">
        <v>64</v>
      </c>
      <c r="I5015">
        <v>0</v>
      </c>
      <c r="J5015">
        <v>2</v>
      </c>
      <c r="K5015" s="29">
        <v>13.2</v>
      </c>
      <c r="L5015">
        <v>12</v>
      </c>
      <c r="M5015">
        <v>1</v>
      </c>
      <c r="N5015">
        <v>0</v>
      </c>
      <c r="O5015">
        <v>0</v>
      </c>
      <c r="P5015">
        <v>0</v>
      </c>
      <c r="Q5015">
        <v>15</v>
      </c>
      <c r="R5015">
        <v>24</v>
      </c>
      <c r="S5015">
        <v>24</v>
      </c>
      <c r="T5015">
        <v>22</v>
      </c>
      <c r="U5015">
        <v>14</v>
      </c>
      <c r="V5015">
        <v>12</v>
      </c>
      <c r="W5015">
        <v>5</v>
      </c>
      <c r="X5015" s="2">
        <v>0.40699999999999997</v>
      </c>
    </row>
    <row r="5016" spans="1:24" x14ac:dyDescent="0.25">
      <c r="A5016" t="str">
        <f t="shared" si="234"/>
        <v/>
      </c>
      <c r="B5016" t="str">
        <f t="shared" si="235"/>
        <v/>
      </c>
      <c r="C5016" t="str">
        <f t="shared" si="236"/>
        <v/>
      </c>
      <c r="D5016">
        <v>2026</v>
      </c>
      <c r="E5016" t="s">
        <v>769</v>
      </c>
      <c r="F5016" t="s">
        <v>5225</v>
      </c>
      <c r="G5016" t="s">
        <v>47</v>
      </c>
      <c r="H5016" t="s">
        <v>64</v>
      </c>
      <c r="I5016">
        <v>0</v>
      </c>
      <c r="J5016">
        <v>0</v>
      </c>
      <c r="K5016" s="29">
        <v>19.29</v>
      </c>
      <c r="L5016">
        <v>6</v>
      </c>
      <c r="M5016">
        <v>0</v>
      </c>
      <c r="N5016">
        <v>0</v>
      </c>
      <c r="O5016">
        <v>0</v>
      </c>
      <c r="P5016">
        <v>0</v>
      </c>
      <c r="Q5016">
        <v>4.2</v>
      </c>
      <c r="R5016">
        <v>6</v>
      </c>
      <c r="S5016">
        <v>10</v>
      </c>
      <c r="T5016">
        <v>10</v>
      </c>
      <c r="U5016">
        <v>5</v>
      </c>
      <c r="V5016">
        <v>3</v>
      </c>
      <c r="W5016">
        <v>2</v>
      </c>
      <c r="X5016" s="2">
        <v>0.316</v>
      </c>
    </row>
    <row r="5017" spans="1:24" x14ac:dyDescent="0.25">
      <c r="A5017" t="str">
        <f t="shared" si="234"/>
        <v/>
      </c>
      <c r="B5017" t="str">
        <f t="shared" si="235"/>
        <v/>
      </c>
      <c r="C5017" t="str">
        <f t="shared" si="236"/>
        <v/>
      </c>
      <c r="D5017">
        <v>2026</v>
      </c>
      <c r="E5017" t="s">
        <v>5236</v>
      </c>
      <c r="F5017" t="s">
        <v>5225</v>
      </c>
      <c r="G5017" t="s">
        <v>37</v>
      </c>
      <c r="H5017" t="s">
        <v>64</v>
      </c>
      <c r="I5017">
        <v>0</v>
      </c>
      <c r="J5017">
        <v>0</v>
      </c>
      <c r="K5017" s="29">
        <v>22.5</v>
      </c>
      <c r="L5017">
        <v>7</v>
      </c>
      <c r="M5017">
        <v>0</v>
      </c>
      <c r="N5017">
        <v>0</v>
      </c>
      <c r="O5017">
        <v>0</v>
      </c>
      <c r="P5017">
        <v>0</v>
      </c>
      <c r="Q5017">
        <v>4</v>
      </c>
      <c r="R5017">
        <v>9</v>
      </c>
      <c r="S5017">
        <v>12</v>
      </c>
      <c r="T5017">
        <v>10</v>
      </c>
      <c r="U5017">
        <v>2</v>
      </c>
      <c r="V5017">
        <v>2</v>
      </c>
      <c r="W5017">
        <v>6</v>
      </c>
      <c r="X5017" s="2">
        <v>0.42899999999999999</v>
      </c>
    </row>
    <row r="5018" spans="1:24" x14ac:dyDescent="0.25">
      <c r="A5018">
        <f t="shared" si="234"/>
        <v>1</v>
      </c>
      <c r="B5018" t="str">
        <f t="shared" si="235"/>
        <v/>
      </c>
      <c r="C5018">
        <f t="shared" si="236"/>
        <v>1</v>
      </c>
      <c r="D5018">
        <v>2026</v>
      </c>
      <c r="E5018" t="s">
        <v>5240</v>
      </c>
      <c r="F5018" t="s">
        <v>5225</v>
      </c>
      <c r="G5018" t="s">
        <v>29</v>
      </c>
      <c r="H5018" t="s">
        <v>64</v>
      </c>
      <c r="I5018">
        <v>0</v>
      </c>
      <c r="J5018">
        <v>0</v>
      </c>
      <c r="K5018" s="29">
        <v>27</v>
      </c>
      <c r="L5018">
        <v>1</v>
      </c>
      <c r="M5018">
        <v>0</v>
      </c>
      <c r="N5018">
        <v>0</v>
      </c>
      <c r="O5018">
        <v>0</v>
      </c>
      <c r="P5018">
        <v>0</v>
      </c>
      <c r="Q5018">
        <v>0.1</v>
      </c>
      <c r="R5018">
        <v>0</v>
      </c>
      <c r="S5018">
        <v>1</v>
      </c>
      <c r="T5018">
        <v>1</v>
      </c>
      <c r="U5018">
        <v>0</v>
      </c>
      <c r="V5018">
        <v>0</v>
      </c>
      <c r="W5018">
        <v>2</v>
      </c>
      <c r="X5018" s="2">
        <v>0</v>
      </c>
    </row>
    <row r="5019" spans="1:24" x14ac:dyDescent="0.25">
      <c r="A5019" t="str">
        <f t="shared" si="234"/>
        <v/>
      </c>
      <c r="B5019" t="str">
        <f t="shared" si="235"/>
        <v/>
      </c>
      <c r="C5019" t="str">
        <f t="shared" si="236"/>
        <v/>
      </c>
      <c r="D5019">
        <v>2026</v>
      </c>
      <c r="E5019" t="s">
        <v>5231</v>
      </c>
      <c r="F5019" t="s">
        <v>5225</v>
      </c>
      <c r="G5019" t="s">
        <v>37</v>
      </c>
      <c r="H5019" t="s">
        <v>64</v>
      </c>
      <c r="I5019">
        <v>0</v>
      </c>
      <c r="J5019">
        <v>0</v>
      </c>
      <c r="K5019" s="29">
        <v>40.5</v>
      </c>
      <c r="L5019">
        <v>1</v>
      </c>
      <c r="M5019">
        <v>0</v>
      </c>
      <c r="N5019">
        <v>0</v>
      </c>
      <c r="O5019">
        <v>0</v>
      </c>
      <c r="P5019">
        <v>0</v>
      </c>
      <c r="Q5019">
        <v>0.2</v>
      </c>
      <c r="R5019">
        <v>4</v>
      </c>
      <c r="S5019">
        <v>3</v>
      </c>
      <c r="T5019">
        <v>3</v>
      </c>
      <c r="U5019">
        <v>1</v>
      </c>
      <c r="V5019">
        <v>1</v>
      </c>
      <c r="W5019">
        <v>0</v>
      </c>
      <c r="X5019" s="2">
        <v>0.66700000000000004</v>
      </c>
    </row>
    <row r="5020" spans="1:24" x14ac:dyDescent="0.25">
      <c r="A5020">
        <f t="shared" si="234"/>
        <v>1</v>
      </c>
      <c r="B5020" t="str">
        <f t="shared" si="235"/>
        <v/>
      </c>
      <c r="C5020" t="str">
        <f t="shared" si="236"/>
        <v/>
      </c>
      <c r="D5020">
        <v>2026</v>
      </c>
      <c r="E5020" t="s">
        <v>11234</v>
      </c>
      <c r="F5020" t="s">
        <v>5243</v>
      </c>
      <c r="G5020" t="s">
        <v>29</v>
      </c>
      <c r="H5020" t="s">
        <v>64</v>
      </c>
      <c r="I5020">
        <v>5</v>
      </c>
      <c r="J5020">
        <v>6</v>
      </c>
      <c r="K5020" s="29">
        <v>4.79</v>
      </c>
      <c r="L5020">
        <v>17</v>
      </c>
      <c r="M5020">
        <v>15</v>
      </c>
      <c r="N5020">
        <v>2</v>
      </c>
      <c r="O5020">
        <v>0</v>
      </c>
      <c r="P5020">
        <v>0</v>
      </c>
      <c r="Q5020">
        <v>88.1</v>
      </c>
      <c r="R5020">
        <v>85</v>
      </c>
      <c r="S5020">
        <v>62</v>
      </c>
      <c r="T5020">
        <v>47</v>
      </c>
      <c r="U5020">
        <v>29</v>
      </c>
      <c r="V5020">
        <v>57</v>
      </c>
      <c r="W5020">
        <v>19</v>
      </c>
      <c r="X5020" s="2">
        <v>0.253</v>
      </c>
    </row>
    <row r="5021" spans="1:24" x14ac:dyDescent="0.25">
      <c r="A5021" t="str">
        <f t="shared" si="234"/>
        <v/>
      </c>
      <c r="B5021" t="str">
        <f t="shared" si="235"/>
        <v/>
      </c>
      <c r="C5021" t="str">
        <f t="shared" si="236"/>
        <v/>
      </c>
      <c r="D5021">
        <v>2026</v>
      </c>
      <c r="E5021" t="s">
        <v>11235</v>
      </c>
      <c r="F5021" t="s">
        <v>5243</v>
      </c>
      <c r="G5021" t="s">
        <v>37</v>
      </c>
      <c r="H5021" t="s">
        <v>64</v>
      </c>
      <c r="I5021">
        <v>4</v>
      </c>
      <c r="J5021">
        <v>4</v>
      </c>
      <c r="K5021" s="29">
        <v>5.66</v>
      </c>
      <c r="L5021">
        <v>17</v>
      </c>
      <c r="M5021">
        <v>16</v>
      </c>
      <c r="N5021">
        <v>1</v>
      </c>
      <c r="O5021">
        <v>1</v>
      </c>
      <c r="P5021">
        <v>0</v>
      </c>
      <c r="Q5021">
        <v>68.099999999999994</v>
      </c>
      <c r="R5021">
        <v>69</v>
      </c>
      <c r="S5021">
        <v>49</v>
      </c>
      <c r="T5021">
        <v>43</v>
      </c>
      <c r="U5021">
        <v>22</v>
      </c>
      <c r="V5021">
        <v>50</v>
      </c>
      <c r="W5021">
        <v>23</v>
      </c>
      <c r="X5021" s="2">
        <v>0.26600000000000001</v>
      </c>
    </row>
    <row r="5022" spans="1:24" x14ac:dyDescent="0.25">
      <c r="A5022" t="str">
        <f t="shared" si="234"/>
        <v/>
      </c>
      <c r="B5022" t="str">
        <f t="shared" si="235"/>
        <v/>
      </c>
      <c r="C5022">
        <f t="shared" si="236"/>
        <v>1</v>
      </c>
      <c r="D5022">
        <v>2026</v>
      </c>
      <c r="E5022" t="s">
        <v>5242</v>
      </c>
      <c r="F5022" t="s">
        <v>5243</v>
      </c>
      <c r="G5022" t="s">
        <v>47</v>
      </c>
      <c r="H5022" t="s">
        <v>64</v>
      </c>
      <c r="I5022">
        <v>0</v>
      </c>
      <c r="J5022">
        <v>0</v>
      </c>
      <c r="K5022" s="29">
        <v>0</v>
      </c>
      <c r="L5022">
        <v>2</v>
      </c>
      <c r="M5022">
        <v>0</v>
      </c>
      <c r="N5022">
        <v>0</v>
      </c>
      <c r="O5022">
        <v>0</v>
      </c>
      <c r="P5022">
        <v>0</v>
      </c>
      <c r="Q5022">
        <v>2</v>
      </c>
      <c r="R5022">
        <v>0</v>
      </c>
      <c r="S5022">
        <v>0</v>
      </c>
      <c r="T5022">
        <v>0</v>
      </c>
      <c r="U5022">
        <v>1</v>
      </c>
      <c r="V5022">
        <v>3</v>
      </c>
      <c r="W5022">
        <v>1</v>
      </c>
      <c r="X5022" s="2">
        <v>0</v>
      </c>
    </row>
    <row r="5023" spans="1:24" x14ac:dyDescent="0.25">
      <c r="A5023" t="str">
        <f t="shared" si="234"/>
        <v/>
      </c>
      <c r="B5023" t="str">
        <f t="shared" si="235"/>
        <v/>
      </c>
      <c r="C5023">
        <f t="shared" si="236"/>
        <v>1</v>
      </c>
      <c r="D5023">
        <v>2026</v>
      </c>
      <c r="E5023" t="s">
        <v>7201</v>
      </c>
      <c r="F5023" t="s">
        <v>5243</v>
      </c>
      <c r="G5023" t="s">
        <v>24</v>
      </c>
      <c r="H5023" t="s">
        <v>64</v>
      </c>
      <c r="I5023">
        <v>0</v>
      </c>
      <c r="J5023">
        <v>0</v>
      </c>
      <c r="K5023" s="29">
        <v>1.42</v>
      </c>
      <c r="L5023">
        <v>7</v>
      </c>
      <c r="M5023">
        <v>0</v>
      </c>
      <c r="N5023">
        <v>0</v>
      </c>
      <c r="O5023">
        <v>0</v>
      </c>
      <c r="P5023">
        <v>0</v>
      </c>
      <c r="Q5023">
        <v>6.1</v>
      </c>
      <c r="R5023">
        <v>1</v>
      </c>
      <c r="S5023">
        <v>2</v>
      </c>
      <c r="T5023">
        <v>1</v>
      </c>
      <c r="U5023">
        <v>5</v>
      </c>
      <c r="V5023">
        <v>3</v>
      </c>
      <c r="W5023">
        <v>1</v>
      </c>
      <c r="X5023" s="2">
        <v>5.6000000000000001E-2</v>
      </c>
    </row>
    <row r="5024" spans="1:24" x14ac:dyDescent="0.25">
      <c r="A5024">
        <f t="shared" si="234"/>
        <v>1</v>
      </c>
      <c r="B5024" t="str">
        <f t="shared" si="235"/>
        <v/>
      </c>
      <c r="C5024" t="str">
        <f t="shared" si="236"/>
        <v/>
      </c>
      <c r="D5024">
        <v>2026</v>
      </c>
      <c r="E5024" t="s">
        <v>11236</v>
      </c>
      <c r="F5024" t="s">
        <v>5243</v>
      </c>
      <c r="G5024" t="s">
        <v>29</v>
      </c>
      <c r="H5024" t="s">
        <v>64</v>
      </c>
      <c r="I5024">
        <v>5</v>
      </c>
      <c r="J5024">
        <v>3</v>
      </c>
      <c r="K5024" s="29">
        <v>3.6</v>
      </c>
      <c r="L5024">
        <v>21</v>
      </c>
      <c r="M5024">
        <v>0</v>
      </c>
      <c r="N5024">
        <v>0</v>
      </c>
      <c r="O5024">
        <v>0</v>
      </c>
      <c r="P5024">
        <v>1</v>
      </c>
      <c r="Q5024">
        <v>40</v>
      </c>
      <c r="R5024">
        <v>34</v>
      </c>
      <c r="S5024">
        <v>24</v>
      </c>
      <c r="T5024">
        <v>16</v>
      </c>
      <c r="U5024">
        <v>15</v>
      </c>
      <c r="V5024">
        <v>37</v>
      </c>
      <c r="W5024">
        <v>10</v>
      </c>
      <c r="X5024" s="2">
        <v>0.22800000000000001</v>
      </c>
    </row>
    <row r="5025" spans="1:24" x14ac:dyDescent="0.25">
      <c r="A5025">
        <f t="shared" si="234"/>
        <v>1</v>
      </c>
      <c r="B5025" t="str">
        <f t="shared" si="235"/>
        <v/>
      </c>
      <c r="C5025" t="str">
        <f t="shared" si="236"/>
        <v/>
      </c>
      <c r="D5025">
        <v>2026</v>
      </c>
      <c r="E5025" t="s">
        <v>11237</v>
      </c>
      <c r="F5025" t="s">
        <v>5243</v>
      </c>
      <c r="G5025" t="s">
        <v>29</v>
      </c>
      <c r="H5025" t="s">
        <v>64</v>
      </c>
      <c r="I5025">
        <v>2</v>
      </c>
      <c r="J5025">
        <v>0</v>
      </c>
      <c r="K5025" s="29">
        <v>4.01</v>
      </c>
      <c r="L5025">
        <v>20</v>
      </c>
      <c r="M5025">
        <v>0</v>
      </c>
      <c r="N5025">
        <v>0</v>
      </c>
      <c r="O5025">
        <v>0</v>
      </c>
      <c r="P5025">
        <v>0</v>
      </c>
      <c r="Q5025">
        <v>24.2</v>
      </c>
      <c r="R5025">
        <v>22</v>
      </c>
      <c r="S5025">
        <v>15</v>
      </c>
      <c r="T5025">
        <v>11</v>
      </c>
      <c r="U5025">
        <v>17</v>
      </c>
      <c r="V5025">
        <v>11</v>
      </c>
      <c r="W5025">
        <v>4</v>
      </c>
      <c r="X5025" s="2">
        <v>0.247</v>
      </c>
    </row>
    <row r="5026" spans="1:24" x14ac:dyDescent="0.25">
      <c r="A5026">
        <f t="shared" si="234"/>
        <v>1</v>
      </c>
      <c r="B5026" t="str">
        <f t="shared" si="235"/>
        <v/>
      </c>
      <c r="C5026" t="str">
        <f t="shared" si="236"/>
        <v/>
      </c>
      <c r="D5026">
        <v>2026</v>
      </c>
      <c r="E5026" t="s">
        <v>11238</v>
      </c>
      <c r="F5026" t="s">
        <v>5243</v>
      </c>
      <c r="G5026" t="s">
        <v>32</v>
      </c>
      <c r="H5026" t="s">
        <v>64</v>
      </c>
      <c r="I5026">
        <v>2</v>
      </c>
      <c r="J5026">
        <v>3</v>
      </c>
      <c r="K5026" s="29">
        <v>4.79</v>
      </c>
      <c r="L5026">
        <v>11</v>
      </c>
      <c r="M5026">
        <v>7</v>
      </c>
      <c r="N5026">
        <v>0</v>
      </c>
      <c r="O5026">
        <v>0</v>
      </c>
      <c r="P5026">
        <v>1</v>
      </c>
      <c r="Q5026">
        <v>41.1</v>
      </c>
      <c r="R5026">
        <v>41</v>
      </c>
      <c r="S5026">
        <v>30</v>
      </c>
      <c r="T5026">
        <v>22</v>
      </c>
      <c r="U5026">
        <v>23</v>
      </c>
      <c r="V5026">
        <v>38</v>
      </c>
      <c r="W5026">
        <v>4</v>
      </c>
      <c r="X5026" s="2">
        <v>0.25900000000000001</v>
      </c>
    </row>
    <row r="5027" spans="1:24" x14ac:dyDescent="0.25">
      <c r="A5027" t="str">
        <f t="shared" si="234"/>
        <v/>
      </c>
      <c r="B5027" t="str">
        <f t="shared" si="235"/>
        <v/>
      </c>
      <c r="C5027" t="str">
        <f t="shared" si="236"/>
        <v/>
      </c>
      <c r="D5027">
        <v>2026</v>
      </c>
      <c r="E5027" t="s">
        <v>5256</v>
      </c>
      <c r="F5027" t="s">
        <v>5243</v>
      </c>
      <c r="G5027" t="s">
        <v>37</v>
      </c>
      <c r="H5027" t="s">
        <v>64</v>
      </c>
      <c r="I5027">
        <v>0</v>
      </c>
      <c r="J5027">
        <v>0</v>
      </c>
      <c r="K5027" s="29">
        <v>5.4</v>
      </c>
      <c r="L5027">
        <v>2</v>
      </c>
      <c r="M5027">
        <v>0</v>
      </c>
      <c r="N5027">
        <v>0</v>
      </c>
      <c r="O5027">
        <v>0</v>
      </c>
      <c r="P5027">
        <v>0</v>
      </c>
      <c r="Q5027">
        <v>3.1</v>
      </c>
      <c r="R5027">
        <v>5</v>
      </c>
      <c r="S5027">
        <v>2</v>
      </c>
      <c r="T5027">
        <v>2</v>
      </c>
      <c r="U5027">
        <v>2</v>
      </c>
      <c r="V5027">
        <v>4</v>
      </c>
      <c r="W5027">
        <v>0</v>
      </c>
      <c r="X5027" s="2">
        <v>0.35699999999999998</v>
      </c>
    </row>
    <row r="5028" spans="1:24" x14ac:dyDescent="0.25">
      <c r="A5028" t="str">
        <f t="shared" si="234"/>
        <v/>
      </c>
      <c r="B5028" t="str">
        <f t="shared" si="235"/>
        <v/>
      </c>
      <c r="C5028">
        <f t="shared" si="236"/>
        <v>1</v>
      </c>
      <c r="D5028">
        <v>2026</v>
      </c>
      <c r="E5028" t="s">
        <v>5257</v>
      </c>
      <c r="F5028" t="s">
        <v>5243</v>
      </c>
      <c r="G5028" t="s">
        <v>37</v>
      </c>
      <c r="H5028" t="s">
        <v>64</v>
      </c>
      <c r="I5028">
        <v>2</v>
      </c>
      <c r="J5028">
        <v>2</v>
      </c>
      <c r="K5028" s="29">
        <v>5.91</v>
      </c>
      <c r="L5028">
        <v>20</v>
      </c>
      <c r="M5028">
        <v>4</v>
      </c>
      <c r="N5028">
        <v>0</v>
      </c>
      <c r="O5028">
        <v>0</v>
      </c>
      <c r="P5028">
        <v>0</v>
      </c>
      <c r="Q5028">
        <v>45.2</v>
      </c>
      <c r="R5028">
        <v>49</v>
      </c>
      <c r="S5028">
        <v>41</v>
      </c>
      <c r="T5028">
        <v>30</v>
      </c>
      <c r="U5028">
        <v>22</v>
      </c>
      <c r="V5028">
        <v>28</v>
      </c>
      <c r="W5028">
        <v>10</v>
      </c>
      <c r="X5028" s="2">
        <v>0.27800000000000002</v>
      </c>
    </row>
    <row r="5029" spans="1:24" x14ac:dyDescent="0.25">
      <c r="A5029">
        <f t="shared" si="234"/>
        <v>1</v>
      </c>
      <c r="B5029" t="str">
        <f t="shared" si="235"/>
        <v/>
      </c>
      <c r="C5029" t="str">
        <f t="shared" si="236"/>
        <v/>
      </c>
      <c r="D5029">
        <v>2026</v>
      </c>
      <c r="E5029" t="s">
        <v>11239</v>
      </c>
      <c r="F5029" t="s">
        <v>5243</v>
      </c>
      <c r="G5029" t="s">
        <v>29</v>
      </c>
      <c r="H5029" t="s">
        <v>64</v>
      </c>
      <c r="I5029">
        <v>0</v>
      </c>
      <c r="J5029">
        <v>5</v>
      </c>
      <c r="K5029" s="29">
        <v>6.69</v>
      </c>
      <c r="L5029">
        <v>16</v>
      </c>
      <c r="M5029">
        <v>7</v>
      </c>
      <c r="N5029">
        <v>0</v>
      </c>
      <c r="O5029">
        <v>0</v>
      </c>
      <c r="P5029">
        <v>0</v>
      </c>
      <c r="Q5029">
        <v>37.200000000000003</v>
      </c>
      <c r="R5029">
        <v>45</v>
      </c>
      <c r="S5029">
        <v>42</v>
      </c>
      <c r="T5029">
        <v>28</v>
      </c>
      <c r="U5029">
        <v>23</v>
      </c>
      <c r="V5029">
        <v>24</v>
      </c>
      <c r="W5029">
        <v>10</v>
      </c>
      <c r="X5029" s="2">
        <v>0.29399999999999998</v>
      </c>
    </row>
    <row r="5030" spans="1:24" x14ac:dyDescent="0.25">
      <c r="A5030">
        <f t="shared" ref="A5030:A5093" si="237">IF(OR(G5030="SR", G5030="GR"), 1, "")</f>
        <v>1</v>
      </c>
      <c r="B5030" t="str">
        <f t="shared" si="235"/>
        <v/>
      </c>
      <c r="C5030">
        <f t="shared" si="236"/>
        <v>1</v>
      </c>
      <c r="D5030">
        <v>2026</v>
      </c>
      <c r="E5030" t="s">
        <v>5244</v>
      </c>
      <c r="F5030" t="s">
        <v>5243</v>
      </c>
      <c r="G5030" t="s">
        <v>29</v>
      </c>
      <c r="H5030" t="s">
        <v>64</v>
      </c>
      <c r="I5030">
        <v>0</v>
      </c>
      <c r="J5030">
        <v>1</v>
      </c>
      <c r="K5030" s="29">
        <v>7.59</v>
      </c>
      <c r="L5030">
        <v>8</v>
      </c>
      <c r="M5030">
        <v>0</v>
      </c>
      <c r="N5030">
        <v>0</v>
      </c>
      <c r="O5030">
        <v>0</v>
      </c>
      <c r="P5030">
        <v>0</v>
      </c>
      <c r="Q5030">
        <v>10.199999999999999</v>
      </c>
      <c r="R5030">
        <v>12</v>
      </c>
      <c r="S5030">
        <v>13</v>
      </c>
      <c r="T5030">
        <v>9</v>
      </c>
      <c r="U5030">
        <v>7</v>
      </c>
      <c r="V5030">
        <v>10</v>
      </c>
      <c r="W5030">
        <v>3</v>
      </c>
      <c r="X5030" s="2">
        <v>0.3</v>
      </c>
    </row>
    <row r="5031" spans="1:24" x14ac:dyDescent="0.25">
      <c r="A5031" t="str">
        <f t="shared" si="237"/>
        <v/>
      </c>
      <c r="B5031" t="str">
        <f t="shared" si="235"/>
        <v/>
      </c>
      <c r="C5031" t="str">
        <f t="shared" si="236"/>
        <v/>
      </c>
      <c r="D5031">
        <v>2026</v>
      </c>
      <c r="E5031" t="s">
        <v>11240</v>
      </c>
      <c r="F5031" t="s">
        <v>5243</v>
      </c>
      <c r="G5031" t="s">
        <v>37</v>
      </c>
      <c r="H5031" t="s">
        <v>64</v>
      </c>
      <c r="I5031">
        <v>3</v>
      </c>
      <c r="J5031">
        <v>4</v>
      </c>
      <c r="K5031" s="29">
        <v>7.99</v>
      </c>
      <c r="L5031">
        <v>18</v>
      </c>
      <c r="M5031">
        <v>3</v>
      </c>
      <c r="N5031">
        <v>0</v>
      </c>
      <c r="O5031">
        <v>0</v>
      </c>
      <c r="P5031">
        <v>1</v>
      </c>
      <c r="Q5031">
        <v>50.2</v>
      </c>
      <c r="R5031">
        <v>71</v>
      </c>
      <c r="S5031">
        <v>56</v>
      </c>
      <c r="T5031">
        <v>45</v>
      </c>
      <c r="U5031">
        <v>25</v>
      </c>
      <c r="V5031">
        <v>39</v>
      </c>
      <c r="W5031">
        <v>10</v>
      </c>
      <c r="X5031" s="2">
        <v>0.32900000000000001</v>
      </c>
    </row>
    <row r="5032" spans="1:24" x14ac:dyDescent="0.25">
      <c r="A5032" t="str">
        <f t="shared" si="237"/>
        <v/>
      </c>
      <c r="B5032" t="str">
        <f t="shared" si="235"/>
        <v/>
      </c>
      <c r="C5032" t="str">
        <f t="shared" si="236"/>
        <v/>
      </c>
      <c r="D5032">
        <v>2026</v>
      </c>
      <c r="E5032" t="s">
        <v>11241</v>
      </c>
      <c r="F5032" t="s">
        <v>5243</v>
      </c>
      <c r="G5032" t="s">
        <v>37</v>
      </c>
      <c r="H5032" t="s">
        <v>64</v>
      </c>
      <c r="I5032">
        <v>0</v>
      </c>
      <c r="J5032">
        <v>1</v>
      </c>
      <c r="K5032" s="29">
        <v>8.16</v>
      </c>
      <c r="L5032">
        <v>9</v>
      </c>
      <c r="M5032">
        <v>0</v>
      </c>
      <c r="N5032">
        <v>0</v>
      </c>
      <c r="O5032">
        <v>0</v>
      </c>
      <c r="P5032">
        <v>0</v>
      </c>
      <c r="Q5032">
        <v>14.1</v>
      </c>
      <c r="R5032">
        <v>22</v>
      </c>
      <c r="S5032">
        <v>14</v>
      </c>
      <c r="T5032">
        <v>13</v>
      </c>
      <c r="U5032">
        <v>3</v>
      </c>
      <c r="V5032">
        <v>7</v>
      </c>
      <c r="W5032">
        <v>1</v>
      </c>
      <c r="X5032" s="2">
        <v>0.36699999999999999</v>
      </c>
    </row>
    <row r="5033" spans="1:24" x14ac:dyDescent="0.25">
      <c r="A5033" t="str">
        <f t="shared" si="237"/>
        <v/>
      </c>
      <c r="B5033" t="str">
        <f t="shared" si="235"/>
        <v/>
      </c>
      <c r="C5033" t="str">
        <f t="shared" si="236"/>
        <v/>
      </c>
      <c r="D5033">
        <v>2026</v>
      </c>
      <c r="E5033" t="s">
        <v>11242</v>
      </c>
      <c r="F5033" t="s">
        <v>5243</v>
      </c>
      <c r="G5033" t="s">
        <v>47</v>
      </c>
      <c r="H5033" t="s">
        <v>64</v>
      </c>
      <c r="I5033">
        <v>0</v>
      </c>
      <c r="J5033">
        <v>4</v>
      </c>
      <c r="K5033" s="29">
        <v>11.05</v>
      </c>
      <c r="L5033">
        <v>15</v>
      </c>
      <c r="M5033">
        <v>6</v>
      </c>
      <c r="N5033">
        <v>0</v>
      </c>
      <c r="O5033">
        <v>0</v>
      </c>
      <c r="P5033">
        <v>0</v>
      </c>
      <c r="Q5033">
        <v>29.1</v>
      </c>
      <c r="R5033">
        <v>37</v>
      </c>
      <c r="S5033">
        <v>43</v>
      </c>
      <c r="T5033">
        <v>36</v>
      </c>
      <c r="U5033">
        <v>39</v>
      </c>
      <c r="V5033">
        <v>40</v>
      </c>
      <c r="W5033">
        <v>5</v>
      </c>
      <c r="X5033" s="2">
        <v>0.30599999999999999</v>
      </c>
    </row>
    <row r="5034" spans="1:24" x14ac:dyDescent="0.25">
      <c r="A5034">
        <f t="shared" si="237"/>
        <v>1</v>
      </c>
      <c r="B5034" t="str">
        <f t="shared" si="235"/>
        <v/>
      </c>
      <c r="C5034" t="str">
        <f t="shared" si="236"/>
        <v/>
      </c>
      <c r="D5034">
        <v>2026</v>
      </c>
      <c r="E5034" t="s">
        <v>11243</v>
      </c>
      <c r="F5034" t="s">
        <v>5243</v>
      </c>
      <c r="G5034" t="s">
        <v>32</v>
      </c>
      <c r="H5034" t="s">
        <v>64</v>
      </c>
      <c r="I5034">
        <v>1</v>
      </c>
      <c r="J5034">
        <v>0</v>
      </c>
      <c r="K5034" s="29">
        <v>11.57</v>
      </c>
      <c r="L5034">
        <v>8</v>
      </c>
      <c r="M5034">
        <v>0</v>
      </c>
      <c r="N5034">
        <v>0</v>
      </c>
      <c r="O5034">
        <v>0</v>
      </c>
      <c r="P5034">
        <v>0</v>
      </c>
      <c r="Q5034">
        <v>7</v>
      </c>
      <c r="R5034">
        <v>7</v>
      </c>
      <c r="S5034">
        <v>11</v>
      </c>
      <c r="T5034">
        <v>9</v>
      </c>
      <c r="U5034">
        <v>12</v>
      </c>
      <c r="V5034">
        <v>5</v>
      </c>
      <c r="W5034">
        <v>1</v>
      </c>
      <c r="X5034" s="2">
        <v>0.29199999999999998</v>
      </c>
    </row>
    <row r="5035" spans="1:24" x14ac:dyDescent="0.25">
      <c r="A5035" t="str">
        <f t="shared" si="237"/>
        <v/>
      </c>
      <c r="B5035" t="str">
        <f t="shared" si="235"/>
        <v/>
      </c>
      <c r="C5035" t="str">
        <f t="shared" si="236"/>
        <v/>
      </c>
      <c r="D5035">
        <v>2026</v>
      </c>
      <c r="E5035" t="s">
        <v>11244</v>
      </c>
      <c r="F5035" t="s">
        <v>5243</v>
      </c>
      <c r="G5035" t="s">
        <v>24</v>
      </c>
      <c r="H5035" t="s">
        <v>64</v>
      </c>
      <c r="I5035">
        <v>0</v>
      </c>
      <c r="J5035">
        <v>1</v>
      </c>
      <c r="K5035" s="29">
        <v>12</v>
      </c>
      <c r="L5035">
        <v>6</v>
      </c>
      <c r="M5035">
        <v>0</v>
      </c>
      <c r="N5035">
        <v>0</v>
      </c>
      <c r="O5035">
        <v>0</v>
      </c>
      <c r="P5035">
        <v>0</v>
      </c>
      <c r="Q5035">
        <v>3</v>
      </c>
      <c r="R5035">
        <v>6</v>
      </c>
      <c r="S5035">
        <v>8</v>
      </c>
      <c r="T5035">
        <v>4</v>
      </c>
      <c r="U5035">
        <v>9</v>
      </c>
      <c r="V5035">
        <v>3</v>
      </c>
      <c r="W5035">
        <v>0</v>
      </c>
      <c r="X5035" s="2">
        <v>0.4</v>
      </c>
    </row>
    <row r="5036" spans="1:24" x14ac:dyDescent="0.25">
      <c r="A5036" t="str">
        <f t="shared" si="237"/>
        <v/>
      </c>
      <c r="B5036" t="str">
        <f t="shared" si="235"/>
        <v/>
      </c>
      <c r="C5036" t="str">
        <f t="shared" si="236"/>
        <v/>
      </c>
      <c r="D5036">
        <v>2026</v>
      </c>
      <c r="E5036" t="s">
        <v>11245</v>
      </c>
      <c r="F5036" t="s">
        <v>5243</v>
      </c>
      <c r="G5036" t="s">
        <v>24</v>
      </c>
      <c r="H5036" t="s">
        <v>64</v>
      </c>
      <c r="I5036">
        <v>0</v>
      </c>
      <c r="J5036">
        <v>0</v>
      </c>
      <c r="K5036" s="29">
        <v>13.5</v>
      </c>
      <c r="L5036">
        <v>1</v>
      </c>
      <c r="M5036">
        <v>0</v>
      </c>
      <c r="N5036">
        <v>0</v>
      </c>
      <c r="O5036">
        <v>0</v>
      </c>
      <c r="P5036">
        <v>0</v>
      </c>
      <c r="Q5036">
        <v>0.2</v>
      </c>
      <c r="R5036">
        <v>1</v>
      </c>
      <c r="S5036">
        <v>1</v>
      </c>
      <c r="T5036">
        <v>1</v>
      </c>
      <c r="U5036">
        <v>2</v>
      </c>
      <c r="V5036">
        <v>1</v>
      </c>
      <c r="W5036">
        <v>0</v>
      </c>
      <c r="X5036" s="2">
        <v>0.33300000000000002</v>
      </c>
    </row>
    <row r="5037" spans="1:24" x14ac:dyDescent="0.25">
      <c r="A5037" t="str">
        <f t="shared" si="237"/>
        <v/>
      </c>
      <c r="B5037" t="str">
        <f t="shared" si="235"/>
        <v/>
      </c>
      <c r="C5037" t="str">
        <f t="shared" si="236"/>
        <v/>
      </c>
      <c r="D5037">
        <v>2026</v>
      </c>
      <c r="E5037" t="s">
        <v>11246</v>
      </c>
      <c r="F5037" t="s">
        <v>5243</v>
      </c>
      <c r="G5037" t="s">
        <v>47</v>
      </c>
      <c r="H5037" t="s">
        <v>64</v>
      </c>
      <c r="I5037">
        <v>0</v>
      </c>
      <c r="J5037">
        <v>0</v>
      </c>
      <c r="K5037" s="29">
        <v>135</v>
      </c>
      <c r="L5037">
        <v>2</v>
      </c>
      <c r="M5037">
        <v>0</v>
      </c>
      <c r="N5037">
        <v>0</v>
      </c>
      <c r="O5037">
        <v>0</v>
      </c>
      <c r="P5037">
        <v>0</v>
      </c>
      <c r="Q5037">
        <v>0.1</v>
      </c>
      <c r="R5037">
        <v>0</v>
      </c>
      <c r="S5037">
        <v>5</v>
      </c>
      <c r="T5037">
        <v>5</v>
      </c>
      <c r="U5037">
        <v>4</v>
      </c>
      <c r="V5037">
        <v>1</v>
      </c>
      <c r="W5037">
        <v>3</v>
      </c>
      <c r="X5037" s="2">
        <v>0</v>
      </c>
    </row>
    <row r="5038" spans="1:24" x14ac:dyDescent="0.25">
      <c r="A5038">
        <f t="shared" si="237"/>
        <v>1</v>
      </c>
      <c r="B5038" t="str">
        <f t="shared" si="235"/>
        <v/>
      </c>
      <c r="C5038" t="str">
        <f t="shared" si="236"/>
        <v/>
      </c>
      <c r="D5038">
        <v>2026</v>
      </c>
      <c r="E5038" t="s">
        <v>11247</v>
      </c>
      <c r="F5038" t="s">
        <v>5262</v>
      </c>
      <c r="G5038" t="s">
        <v>29</v>
      </c>
      <c r="H5038" t="s">
        <v>64</v>
      </c>
      <c r="I5038">
        <v>3</v>
      </c>
      <c r="J5038">
        <v>1</v>
      </c>
      <c r="K5038" s="29">
        <v>4.04</v>
      </c>
      <c r="L5038">
        <v>16</v>
      </c>
      <c r="M5038">
        <v>4</v>
      </c>
      <c r="N5038">
        <v>1</v>
      </c>
      <c r="O5038">
        <v>0</v>
      </c>
      <c r="P5038">
        <v>1</v>
      </c>
      <c r="Q5038">
        <v>55.2</v>
      </c>
      <c r="R5038">
        <v>61</v>
      </c>
      <c r="S5038">
        <v>32</v>
      </c>
      <c r="T5038">
        <v>25</v>
      </c>
      <c r="U5038">
        <v>23</v>
      </c>
      <c r="V5038">
        <v>43</v>
      </c>
      <c r="W5038">
        <v>2</v>
      </c>
      <c r="X5038" s="2">
        <v>0.27500000000000002</v>
      </c>
    </row>
    <row r="5039" spans="1:24" x14ac:dyDescent="0.25">
      <c r="A5039" t="str">
        <f t="shared" si="237"/>
        <v/>
      </c>
      <c r="B5039" t="str">
        <f t="shared" si="235"/>
        <v/>
      </c>
      <c r="C5039">
        <f t="shared" si="236"/>
        <v>1</v>
      </c>
      <c r="D5039">
        <v>2026</v>
      </c>
      <c r="E5039" t="s">
        <v>6634</v>
      </c>
      <c r="F5039" t="s">
        <v>5262</v>
      </c>
      <c r="G5039" t="s">
        <v>37</v>
      </c>
      <c r="H5039" t="s">
        <v>64</v>
      </c>
      <c r="I5039">
        <v>2</v>
      </c>
      <c r="J5039">
        <v>3</v>
      </c>
      <c r="K5039" s="29">
        <v>6.51</v>
      </c>
      <c r="L5039">
        <v>12</v>
      </c>
      <c r="M5039">
        <v>12</v>
      </c>
      <c r="N5039">
        <v>0</v>
      </c>
      <c r="O5039">
        <v>0</v>
      </c>
      <c r="P5039">
        <v>0</v>
      </c>
      <c r="Q5039">
        <v>56.2</v>
      </c>
      <c r="R5039">
        <v>69</v>
      </c>
      <c r="S5039">
        <v>48</v>
      </c>
      <c r="T5039">
        <v>41</v>
      </c>
      <c r="U5039">
        <v>39</v>
      </c>
      <c r="V5039">
        <v>41</v>
      </c>
      <c r="W5039">
        <v>6</v>
      </c>
      <c r="X5039" s="2">
        <v>0.30499999999999999</v>
      </c>
    </row>
    <row r="5040" spans="1:24" x14ac:dyDescent="0.25">
      <c r="A5040">
        <f t="shared" si="237"/>
        <v>1</v>
      </c>
      <c r="B5040" t="str">
        <f t="shared" si="235"/>
        <v/>
      </c>
      <c r="C5040" t="str">
        <f t="shared" si="236"/>
        <v/>
      </c>
      <c r="D5040">
        <v>2026</v>
      </c>
      <c r="E5040" t="s">
        <v>11248</v>
      </c>
      <c r="F5040" t="s">
        <v>5262</v>
      </c>
      <c r="G5040" t="s">
        <v>29</v>
      </c>
      <c r="H5040" t="s">
        <v>64</v>
      </c>
      <c r="I5040">
        <v>3</v>
      </c>
      <c r="J5040">
        <v>10</v>
      </c>
      <c r="K5040" s="29">
        <v>8.3800000000000008</v>
      </c>
      <c r="L5040">
        <v>14</v>
      </c>
      <c r="M5040">
        <v>13</v>
      </c>
      <c r="N5040">
        <v>1</v>
      </c>
      <c r="O5040">
        <v>1</v>
      </c>
      <c r="P5040">
        <v>0</v>
      </c>
      <c r="Q5040">
        <v>72</v>
      </c>
      <c r="R5040">
        <v>89</v>
      </c>
      <c r="S5040">
        <v>69</v>
      </c>
      <c r="T5040">
        <v>67</v>
      </c>
      <c r="U5040">
        <v>29</v>
      </c>
      <c r="V5040">
        <v>35</v>
      </c>
      <c r="W5040">
        <v>17</v>
      </c>
      <c r="X5040" s="2">
        <v>0.31</v>
      </c>
    </row>
    <row r="5041" spans="1:24" x14ac:dyDescent="0.25">
      <c r="A5041">
        <f t="shared" si="237"/>
        <v>1</v>
      </c>
      <c r="B5041" t="str">
        <f t="shared" si="235"/>
        <v/>
      </c>
      <c r="C5041" t="str">
        <f t="shared" si="236"/>
        <v/>
      </c>
      <c r="D5041">
        <v>2026</v>
      </c>
      <c r="E5041" t="s">
        <v>11249</v>
      </c>
      <c r="F5041" t="s">
        <v>5262</v>
      </c>
      <c r="G5041" t="s">
        <v>29</v>
      </c>
      <c r="H5041" t="s">
        <v>64</v>
      </c>
      <c r="I5041">
        <v>0</v>
      </c>
      <c r="J5041">
        <v>0</v>
      </c>
      <c r="K5041" s="29">
        <v>0</v>
      </c>
      <c r="L5041">
        <v>1</v>
      </c>
      <c r="M5041">
        <v>0</v>
      </c>
      <c r="N5041">
        <v>0</v>
      </c>
      <c r="O5041">
        <v>0</v>
      </c>
      <c r="P5041">
        <v>0</v>
      </c>
      <c r="Q5041">
        <v>0</v>
      </c>
      <c r="R5041">
        <v>1</v>
      </c>
      <c r="S5041">
        <v>3</v>
      </c>
      <c r="T5041">
        <v>0</v>
      </c>
      <c r="U5041">
        <v>1</v>
      </c>
      <c r="V5041">
        <v>0</v>
      </c>
      <c r="W5041">
        <v>2</v>
      </c>
      <c r="X5041" s="2">
        <v>1</v>
      </c>
    </row>
    <row r="5042" spans="1:24" x14ac:dyDescent="0.25">
      <c r="A5042" t="str">
        <f t="shared" si="237"/>
        <v/>
      </c>
      <c r="B5042" t="str">
        <f t="shared" si="235"/>
        <v/>
      </c>
      <c r="C5042" t="str">
        <f t="shared" si="236"/>
        <v/>
      </c>
      <c r="D5042">
        <v>2026</v>
      </c>
      <c r="E5042" t="s">
        <v>11250</v>
      </c>
      <c r="F5042" t="s">
        <v>5262</v>
      </c>
      <c r="G5042" t="s">
        <v>37</v>
      </c>
      <c r="H5042" t="s">
        <v>64</v>
      </c>
      <c r="I5042">
        <v>1</v>
      </c>
      <c r="J5042">
        <v>0</v>
      </c>
      <c r="K5042" s="29">
        <v>4.97</v>
      </c>
      <c r="L5042">
        <v>17</v>
      </c>
      <c r="M5042">
        <v>0</v>
      </c>
      <c r="N5042">
        <v>0</v>
      </c>
      <c r="O5042">
        <v>0</v>
      </c>
      <c r="P5042">
        <v>1</v>
      </c>
      <c r="Q5042">
        <v>25.1</v>
      </c>
      <c r="R5042">
        <v>26</v>
      </c>
      <c r="S5042">
        <v>20</v>
      </c>
      <c r="T5042">
        <v>14</v>
      </c>
      <c r="U5042">
        <v>24</v>
      </c>
      <c r="V5042">
        <v>25</v>
      </c>
      <c r="W5042">
        <v>3</v>
      </c>
      <c r="X5042" s="2">
        <v>0.23599999999999999</v>
      </c>
    </row>
    <row r="5043" spans="1:24" x14ac:dyDescent="0.25">
      <c r="A5043">
        <f t="shared" si="237"/>
        <v>1</v>
      </c>
      <c r="B5043" t="str">
        <f t="shared" si="235"/>
        <v/>
      </c>
      <c r="C5043" t="str">
        <f t="shared" si="236"/>
        <v/>
      </c>
      <c r="D5043">
        <v>2026</v>
      </c>
      <c r="E5043" t="s">
        <v>5267</v>
      </c>
      <c r="F5043" t="s">
        <v>5262</v>
      </c>
      <c r="G5043" t="s">
        <v>32</v>
      </c>
      <c r="H5043" t="s">
        <v>64</v>
      </c>
      <c r="I5043">
        <v>0</v>
      </c>
      <c r="J5043">
        <v>0</v>
      </c>
      <c r="K5043" s="29">
        <v>7.71</v>
      </c>
      <c r="L5043">
        <v>1</v>
      </c>
      <c r="M5043">
        <v>0</v>
      </c>
      <c r="N5043">
        <v>0</v>
      </c>
      <c r="O5043">
        <v>0</v>
      </c>
      <c r="P5043">
        <v>0</v>
      </c>
      <c r="Q5043">
        <v>2.1</v>
      </c>
      <c r="R5043">
        <v>0</v>
      </c>
      <c r="S5043">
        <v>3</v>
      </c>
      <c r="T5043">
        <v>2</v>
      </c>
      <c r="U5043">
        <v>3</v>
      </c>
      <c r="V5043">
        <v>4</v>
      </c>
      <c r="W5043">
        <v>1</v>
      </c>
      <c r="X5043" s="2">
        <v>0</v>
      </c>
    </row>
    <row r="5044" spans="1:24" x14ac:dyDescent="0.25">
      <c r="A5044" t="str">
        <f t="shared" si="237"/>
        <v/>
      </c>
      <c r="B5044" t="str">
        <f t="shared" si="235"/>
        <v/>
      </c>
      <c r="C5044" t="str">
        <f t="shared" si="236"/>
        <v/>
      </c>
      <c r="D5044">
        <v>2026</v>
      </c>
      <c r="E5044" t="s">
        <v>11251</v>
      </c>
      <c r="F5044" t="s">
        <v>5262</v>
      </c>
      <c r="G5044" t="s">
        <v>37</v>
      </c>
      <c r="H5044" t="s">
        <v>64</v>
      </c>
      <c r="I5044">
        <v>0</v>
      </c>
      <c r="J5044">
        <v>0</v>
      </c>
      <c r="K5044" s="29">
        <v>8.2200000000000006</v>
      </c>
      <c r="L5044">
        <v>21</v>
      </c>
      <c r="M5044">
        <v>0</v>
      </c>
      <c r="N5044">
        <v>0</v>
      </c>
      <c r="O5044">
        <v>0</v>
      </c>
      <c r="P5044">
        <v>2</v>
      </c>
      <c r="Q5044">
        <v>23</v>
      </c>
      <c r="R5044">
        <v>31</v>
      </c>
      <c r="S5044">
        <v>22</v>
      </c>
      <c r="T5044">
        <v>21</v>
      </c>
      <c r="U5044">
        <v>10</v>
      </c>
      <c r="V5044">
        <v>14</v>
      </c>
      <c r="W5044">
        <v>4</v>
      </c>
      <c r="X5044" s="2">
        <v>0.32600000000000001</v>
      </c>
    </row>
    <row r="5045" spans="1:24" x14ac:dyDescent="0.25">
      <c r="A5045">
        <f t="shared" si="237"/>
        <v>1</v>
      </c>
      <c r="B5045" t="str">
        <f t="shared" si="235"/>
        <v/>
      </c>
      <c r="C5045" t="str">
        <f t="shared" si="236"/>
        <v/>
      </c>
      <c r="D5045">
        <v>2026</v>
      </c>
      <c r="E5045" t="s">
        <v>11252</v>
      </c>
      <c r="F5045" t="s">
        <v>5262</v>
      </c>
      <c r="G5045" t="s">
        <v>29</v>
      </c>
      <c r="H5045" t="s">
        <v>64</v>
      </c>
      <c r="I5045">
        <v>1</v>
      </c>
      <c r="J5045">
        <v>3</v>
      </c>
      <c r="K5045" s="29">
        <v>10.09</v>
      </c>
      <c r="L5045">
        <v>15</v>
      </c>
      <c r="M5045">
        <v>2</v>
      </c>
      <c r="N5045">
        <v>0</v>
      </c>
      <c r="O5045">
        <v>0</v>
      </c>
      <c r="P5045">
        <v>1</v>
      </c>
      <c r="Q5045">
        <v>33</v>
      </c>
      <c r="R5045">
        <v>47</v>
      </c>
      <c r="S5045">
        <v>40</v>
      </c>
      <c r="T5045">
        <v>37</v>
      </c>
      <c r="U5045">
        <v>22</v>
      </c>
      <c r="V5045">
        <v>27</v>
      </c>
      <c r="W5045">
        <v>6</v>
      </c>
      <c r="X5045" s="2">
        <v>0.35299999999999998</v>
      </c>
    </row>
    <row r="5046" spans="1:24" x14ac:dyDescent="0.25">
      <c r="A5046" t="str">
        <f t="shared" si="237"/>
        <v/>
      </c>
      <c r="B5046" t="str">
        <f t="shared" si="235"/>
        <v/>
      </c>
      <c r="C5046" t="str">
        <f t="shared" si="236"/>
        <v/>
      </c>
      <c r="D5046">
        <v>2026</v>
      </c>
      <c r="E5046" t="s">
        <v>11253</v>
      </c>
      <c r="F5046" t="s">
        <v>5262</v>
      </c>
      <c r="G5046" t="s">
        <v>37</v>
      </c>
      <c r="H5046" t="s">
        <v>64</v>
      </c>
      <c r="I5046">
        <v>1</v>
      </c>
      <c r="J5046">
        <v>4</v>
      </c>
      <c r="K5046" s="29">
        <v>10.119999999999999</v>
      </c>
      <c r="L5046">
        <v>13</v>
      </c>
      <c r="M5046">
        <v>4</v>
      </c>
      <c r="N5046">
        <v>0</v>
      </c>
      <c r="O5046">
        <v>0</v>
      </c>
      <c r="P5046">
        <v>0</v>
      </c>
      <c r="Q5046">
        <v>34.200000000000003</v>
      </c>
      <c r="R5046">
        <v>46</v>
      </c>
      <c r="S5046">
        <v>44</v>
      </c>
      <c r="T5046">
        <v>39</v>
      </c>
      <c r="U5046">
        <v>30</v>
      </c>
      <c r="V5046">
        <v>29</v>
      </c>
      <c r="W5046">
        <v>13</v>
      </c>
      <c r="X5046" s="2">
        <v>0.317</v>
      </c>
    </row>
    <row r="5047" spans="1:24" x14ac:dyDescent="0.25">
      <c r="A5047" t="str">
        <f t="shared" si="237"/>
        <v/>
      </c>
      <c r="B5047" t="str">
        <f t="shared" si="235"/>
        <v/>
      </c>
      <c r="C5047" t="str">
        <f t="shared" si="236"/>
        <v/>
      </c>
      <c r="D5047">
        <v>2026</v>
      </c>
      <c r="E5047" t="s">
        <v>5264</v>
      </c>
      <c r="F5047" t="s">
        <v>5262</v>
      </c>
      <c r="G5047" t="s">
        <v>47</v>
      </c>
      <c r="H5047" t="s">
        <v>64</v>
      </c>
      <c r="I5047">
        <v>0</v>
      </c>
      <c r="J5047">
        <v>1</v>
      </c>
      <c r="K5047" s="29">
        <v>10.38</v>
      </c>
      <c r="L5047">
        <v>4</v>
      </c>
      <c r="M5047">
        <v>1</v>
      </c>
      <c r="N5047">
        <v>0</v>
      </c>
      <c r="O5047">
        <v>0</v>
      </c>
      <c r="P5047">
        <v>0</v>
      </c>
      <c r="Q5047">
        <v>4.0999999999999996</v>
      </c>
      <c r="R5047">
        <v>3</v>
      </c>
      <c r="S5047">
        <v>6</v>
      </c>
      <c r="T5047">
        <v>5</v>
      </c>
      <c r="U5047">
        <v>7</v>
      </c>
      <c r="V5047">
        <v>0</v>
      </c>
      <c r="W5047">
        <v>5</v>
      </c>
      <c r="X5047" s="2">
        <v>0.2</v>
      </c>
    </row>
    <row r="5048" spans="1:24" x14ac:dyDescent="0.25">
      <c r="A5048" t="str">
        <f t="shared" si="237"/>
        <v/>
      </c>
      <c r="B5048" t="str">
        <f t="shared" si="235"/>
        <v/>
      </c>
      <c r="C5048" t="str">
        <f t="shared" si="236"/>
        <v/>
      </c>
      <c r="D5048">
        <v>2026</v>
      </c>
      <c r="E5048" t="s">
        <v>5272</v>
      </c>
      <c r="F5048" t="s">
        <v>5262</v>
      </c>
      <c r="G5048" t="s">
        <v>47</v>
      </c>
      <c r="H5048" t="s">
        <v>64</v>
      </c>
      <c r="I5048">
        <v>1</v>
      </c>
      <c r="J5048">
        <v>1</v>
      </c>
      <c r="K5048" s="29">
        <v>12.89</v>
      </c>
      <c r="L5048">
        <v>9</v>
      </c>
      <c r="M5048">
        <v>2</v>
      </c>
      <c r="N5048">
        <v>0</v>
      </c>
      <c r="O5048">
        <v>0</v>
      </c>
      <c r="P5048">
        <v>0</v>
      </c>
      <c r="Q5048">
        <v>14.2</v>
      </c>
      <c r="R5048">
        <v>21</v>
      </c>
      <c r="S5048">
        <v>24</v>
      </c>
      <c r="T5048">
        <v>21</v>
      </c>
      <c r="U5048">
        <v>18</v>
      </c>
      <c r="V5048">
        <v>4</v>
      </c>
      <c r="W5048">
        <v>1</v>
      </c>
      <c r="X5048" s="2">
        <v>0.41199999999999998</v>
      </c>
    </row>
    <row r="5049" spans="1:24" x14ac:dyDescent="0.25">
      <c r="A5049" t="str">
        <f t="shared" si="237"/>
        <v/>
      </c>
      <c r="B5049" t="str">
        <f t="shared" si="235"/>
        <v/>
      </c>
      <c r="C5049" t="str">
        <f t="shared" si="236"/>
        <v/>
      </c>
      <c r="D5049">
        <v>2026</v>
      </c>
      <c r="E5049" t="s">
        <v>11254</v>
      </c>
      <c r="F5049" t="s">
        <v>5262</v>
      </c>
      <c r="G5049" t="s">
        <v>24</v>
      </c>
      <c r="H5049" t="s">
        <v>64</v>
      </c>
      <c r="I5049">
        <v>1</v>
      </c>
      <c r="J5049">
        <v>9</v>
      </c>
      <c r="K5049" s="29">
        <v>13.14</v>
      </c>
      <c r="L5049">
        <v>13</v>
      </c>
      <c r="M5049">
        <v>9</v>
      </c>
      <c r="N5049">
        <v>0</v>
      </c>
      <c r="O5049">
        <v>0</v>
      </c>
      <c r="P5049">
        <v>0</v>
      </c>
      <c r="Q5049">
        <v>37.200000000000003</v>
      </c>
      <c r="R5049">
        <v>59</v>
      </c>
      <c r="S5049">
        <v>61</v>
      </c>
      <c r="T5049">
        <v>55</v>
      </c>
      <c r="U5049">
        <v>29</v>
      </c>
      <c r="V5049">
        <v>22</v>
      </c>
      <c r="W5049">
        <v>8</v>
      </c>
      <c r="X5049" s="2">
        <v>0.35299999999999998</v>
      </c>
    </row>
    <row r="5050" spans="1:24" x14ac:dyDescent="0.25">
      <c r="A5050" t="str">
        <f t="shared" si="237"/>
        <v/>
      </c>
      <c r="B5050" t="str">
        <f t="shared" si="235"/>
        <v/>
      </c>
      <c r="C5050" t="str">
        <f t="shared" si="236"/>
        <v/>
      </c>
      <c r="D5050">
        <v>2026</v>
      </c>
      <c r="E5050" t="s">
        <v>11255</v>
      </c>
      <c r="F5050" t="s">
        <v>5262</v>
      </c>
      <c r="G5050" t="s">
        <v>24</v>
      </c>
      <c r="H5050" t="s">
        <v>64</v>
      </c>
      <c r="I5050">
        <v>0</v>
      </c>
      <c r="J5050">
        <v>0</v>
      </c>
      <c r="K5050" s="29">
        <v>17</v>
      </c>
      <c r="L5050">
        <v>11</v>
      </c>
      <c r="M5050">
        <v>0</v>
      </c>
      <c r="N5050">
        <v>0</v>
      </c>
      <c r="O5050">
        <v>0</v>
      </c>
      <c r="P5050">
        <v>0</v>
      </c>
      <c r="Q5050">
        <v>9</v>
      </c>
      <c r="R5050">
        <v>18</v>
      </c>
      <c r="S5050">
        <v>18</v>
      </c>
      <c r="T5050">
        <v>17</v>
      </c>
      <c r="U5050">
        <v>13</v>
      </c>
      <c r="V5050">
        <v>4</v>
      </c>
      <c r="W5050">
        <v>2</v>
      </c>
      <c r="X5050" s="2">
        <v>0.41899999999999998</v>
      </c>
    </row>
    <row r="5051" spans="1:24" x14ac:dyDescent="0.25">
      <c r="A5051" t="str">
        <f t="shared" si="237"/>
        <v/>
      </c>
      <c r="B5051" t="str">
        <f t="shared" si="235"/>
        <v/>
      </c>
      <c r="C5051" t="str">
        <f t="shared" si="236"/>
        <v/>
      </c>
      <c r="D5051">
        <v>2026</v>
      </c>
      <c r="E5051" t="s">
        <v>11256</v>
      </c>
      <c r="F5051" t="s">
        <v>5262</v>
      </c>
      <c r="G5051" t="s">
        <v>24</v>
      </c>
      <c r="H5051" t="s">
        <v>64</v>
      </c>
      <c r="I5051">
        <v>0</v>
      </c>
      <c r="J5051">
        <v>0</v>
      </c>
      <c r="K5051" s="29">
        <v>18.510000000000002</v>
      </c>
      <c r="L5051">
        <v>10</v>
      </c>
      <c r="M5051">
        <v>1</v>
      </c>
      <c r="N5051">
        <v>0</v>
      </c>
      <c r="O5051">
        <v>0</v>
      </c>
      <c r="P5051">
        <v>0</v>
      </c>
      <c r="Q5051">
        <v>11.2</v>
      </c>
      <c r="R5051">
        <v>17</v>
      </c>
      <c r="S5051">
        <v>24</v>
      </c>
      <c r="T5051">
        <v>24</v>
      </c>
      <c r="U5051">
        <v>18</v>
      </c>
      <c r="V5051">
        <v>8</v>
      </c>
      <c r="W5051">
        <v>7</v>
      </c>
      <c r="X5051" s="2">
        <v>0.34</v>
      </c>
    </row>
    <row r="5052" spans="1:24" x14ac:dyDescent="0.25">
      <c r="A5052" t="str">
        <f t="shared" si="237"/>
        <v/>
      </c>
      <c r="B5052" t="str">
        <f t="shared" si="235"/>
        <v/>
      </c>
      <c r="C5052" t="str">
        <f t="shared" si="236"/>
        <v/>
      </c>
      <c r="D5052">
        <v>2026</v>
      </c>
      <c r="E5052" t="s">
        <v>11257</v>
      </c>
      <c r="F5052" t="s">
        <v>5262</v>
      </c>
      <c r="G5052" t="s">
        <v>37</v>
      </c>
      <c r="H5052" t="s">
        <v>64</v>
      </c>
      <c r="I5052">
        <v>0</v>
      </c>
      <c r="J5052">
        <v>1</v>
      </c>
      <c r="K5052" s="29">
        <v>22.34</v>
      </c>
      <c r="L5052">
        <v>12</v>
      </c>
      <c r="M5052">
        <v>0</v>
      </c>
      <c r="N5052">
        <v>0</v>
      </c>
      <c r="O5052">
        <v>0</v>
      </c>
      <c r="P5052">
        <v>0</v>
      </c>
      <c r="Q5052">
        <v>9.1999999999999993</v>
      </c>
      <c r="R5052">
        <v>17</v>
      </c>
      <c r="S5052">
        <v>26</v>
      </c>
      <c r="T5052">
        <v>24</v>
      </c>
      <c r="U5052">
        <v>17</v>
      </c>
      <c r="V5052">
        <v>5</v>
      </c>
      <c r="W5052">
        <v>7</v>
      </c>
      <c r="X5052" s="2">
        <v>0.40500000000000003</v>
      </c>
    </row>
    <row r="5053" spans="1:24" x14ac:dyDescent="0.25">
      <c r="A5053" t="str">
        <f t="shared" si="237"/>
        <v/>
      </c>
      <c r="B5053" t="str">
        <f t="shared" si="235"/>
        <v/>
      </c>
      <c r="C5053" t="str">
        <f t="shared" si="236"/>
        <v/>
      </c>
      <c r="D5053">
        <v>2026</v>
      </c>
      <c r="E5053" t="s">
        <v>11258</v>
      </c>
      <c r="F5053" t="s">
        <v>5262</v>
      </c>
      <c r="G5053" t="s">
        <v>37</v>
      </c>
      <c r="H5053" t="s">
        <v>64</v>
      </c>
      <c r="I5053">
        <v>0</v>
      </c>
      <c r="J5053">
        <v>3</v>
      </c>
      <c r="K5053" s="29">
        <v>25</v>
      </c>
      <c r="L5053">
        <v>9</v>
      </c>
      <c r="M5053">
        <v>2</v>
      </c>
      <c r="N5053">
        <v>0</v>
      </c>
      <c r="O5053">
        <v>0</v>
      </c>
      <c r="P5053">
        <v>0</v>
      </c>
      <c r="Q5053">
        <v>9</v>
      </c>
      <c r="R5053">
        <v>10</v>
      </c>
      <c r="S5053">
        <v>27</v>
      </c>
      <c r="T5053">
        <v>25</v>
      </c>
      <c r="U5053">
        <v>24</v>
      </c>
      <c r="V5053">
        <v>8</v>
      </c>
      <c r="W5053">
        <v>7</v>
      </c>
      <c r="X5053" s="2">
        <v>0.34499999999999997</v>
      </c>
    </row>
    <row r="5054" spans="1:24" x14ac:dyDescent="0.25">
      <c r="A5054" t="str">
        <f t="shared" si="237"/>
        <v/>
      </c>
      <c r="B5054" t="str">
        <f t="shared" si="235"/>
        <v/>
      </c>
      <c r="C5054" t="str">
        <f t="shared" si="236"/>
        <v/>
      </c>
      <c r="D5054">
        <v>2026</v>
      </c>
      <c r="E5054" t="s">
        <v>11259</v>
      </c>
      <c r="F5054" t="s">
        <v>5262</v>
      </c>
      <c r="G5054" t="s">
        <v>47</v>
      </c>
      <c r="H5054" t="s">
        <v>64</v>
      </c>
      <c r="I5054">
        <v>1</v>
      </c>
      <c r="J5054">
        <v>0</v>
      </c>
      <c r="K5054" s="29">
        <v>31.5</v>
      </c>
      <c r="L5054">
        <v>6</v>
      </c>
      <c r="M5054">
        <v>0</v>
      </c>
      <c r="N5054">
        <v>0</v>
      </c>
      <c r="O5054">
        <v>0</v>
      </c>
      <c r="P5054">
        <v>0</v>
      </c>
      <c r="Q5054">
        <v>4</v>
      </c>
      <c r="R5054">
        <v>15</v>
      </c>
      <c r="S5054">
        <v>16</v>
      </c>
      <c r="T5054">
        <v>14</v>
      </c>
      <c r="U5054">
        <v>7</v>
      </c>
      <c r="V5054">
        <v>2</v>
      </c>
      <c r="W5054">
        <v>2</v>
      </c>
      <c r="X5054" s="2">
        <v>0.57699999999999996</v>
      </c>
    </row>
    <row r="5055" spans="1:24" x14ac:dyDescent="0.25">
      <c r="A5055" t="str">
        <f t="shared" si="237"/>
        <v/>
      </c>
      <c r="B5055" t="str">
        <f t="shared" si="235"/>
        <v/>
      </c>
      <c r="C5055" t="str">
        <f t="shared" si="236"/>
        <v/>
      </c>
      <c r="D5055">
        <v>2026</v>
      </c>
      <c r="E5055" t="s">
        <v>5297</v>
      </c>
      <c r="F5055" t="s">
        <v>5279</v>
      </c>
      <c r="G5055" t="s">
        <v>24</v>
      </c>
      <c r="H5055" t="s">
        <v>64</v>
      </c>
      <c r="I5055">
        <v>3</v>
      </c>
      <c r="J5055">
        <v>7</v>
      </c>
      <c r="K5055" s="29">
        <v>6.88</v>
      </c>
      <c r="L5055">
        <v>16</v>
      </c>
      <c r="M5055">
        <v>10</v>
      </c>
      <c r="N5055">
        <v>0</v>
      </c>
      <c r="O5055">
        <v>0</v>
      </c>
      <c r="P5055">
        <v>0</v>
      </c>
      <c r="Q5055">
        <v>69.099999999999994</v>
      </c>
      <c r="R5055">
        <v>109</v>
      </c>
      <c r="S5055">
        <v>71</v>
      </c>
      <c r="T5055">
        <v>53</v>
      </c>
      <c r="U5055">
        <v>31</v>
      </c>
      <c r="V5055">
        <v>48</v>
      </c>
      <c r="W5055">
        <v>6</v>
      </c>
      <c r="X5055" s="2">
        <v>0.35299999999999998</v>
      </c>
    </row>
    <row r="5056" spans="1:24" x14ac:dyDescent="0.25">
      <c r="A5056" t="str">
        <f t="shared" si="237"/>
        <v/>
      </c>
      <c r="B5056" t="str">
        <f t="shared" si="235"/>
        <v/>
      </c>
      <c r="C5056">
        <f t="shared" si="236"/>
        <v>1</v>
      </c>
      <c r="D5056">
        <v>2026</v>
      </c>
      <c r="E5056" t="s">
        <v>6789</v>
      </c>
      <c r="F5056" t="s">
        <v>5279</v>
      </c>
      <c r="G5056" t="s">
        <v>24</v>
      </c>
      <c r="H5056" t="s">
        <v>64</v>
      </c>
      <c r="I5056">
        <v>2</v>
      </c>
      <c r="J5056">
        <v>7</v>
      </c>
      <c r="K5056" s="29">
        <v>8.02</v>
      </c>
      <c r="L5056">
        <v>17</v>
      </c>
      <c r="M5056">
        <v>9</v>
      </c>
      <c r="N5056">
        <v>0</v>
      </c>
      <c r="O5056">
        <v>0</v>
      </c>
      <c r="P5056">
        <v>0</v>
      </c>
      <c r="Q5056">
        <v>55</v>
      </c>
      <c r="R5056">
        <v>93</v>
      </c>
      <c r="S5056">
        <v>55</v>
      </c>
      <c r="T5056">
        <v>49</v>
      </c>
      <c r="U5056">
        <v>15</v>
      </c>
      <c r="V5056">
        <v>29</v>
      </c>
      <c r="W5056">
        <v>6</v>
      </c>
      <c r="X5056" s="2">
        <v>0.38300000000000001</v>
      </c>
    </row>
    <row r="5057" spans="1:24" x14ac:dyDescent="0.25">
      <c r="A5057" t="str">
        <f t="shared" si="237"/>
        <v/>
      </c>
      <c r="B5057" t="str">
        <f t="shared" si="235"/>
        <v/>
      </c>
      <c r="C5057" t="str">
        <f t="shared" si="236"/>
        <v/>
      </c>
      <c r="D5057">
        <v>2026</v>
      </c>
      <c r="E5057" t="s">
        <v>11260</v>
      </c>
      <c r="F5057" t="s">
        <v>5279</v>
      </c>
      <c r="G5057" t="s">
        <v>37</v>
      </c>
      <c r="H5057" t="s">
        <v>64</v>
      </c>
      <c r="I5057">
        <v>1</v>
      </c>
      <c r="J5057">
        <v>1</v>
      </c>
      <c r="K5057" s="29">
        <v>5.74</v>
      </c>
      <c r="L5057">
        <v>5</v>
      </c>
      <c r="M5057">
        <v>2</v>
      </c>
      <c r="N5057">
        <v>0</v>
      </c>
      <c r="O5057">
        <v>0</v>
      </c>
      <c r="P5057">
        <v>0</v>
      </c>
      <c r="Q5057">
        <v>15.2</v>
      </c>
      <c r="R5057">
        <v>17</v>
      </c>
      <c r="S5057">
        <v>13</v>
      </c>
      <c r="T5057">
        <v>10</v>
      </c>
      <c r="U5057">
        <v>9</v>
      </c>
      <c r="V5057">
        <v>6</v>
      </c>
      <c r="W5057">
        <v>2</v>
      </c>
      <c r="X5057" s="2">
        <v>0.28299999999999997</v>
      </c>
    </row>
    <row r="5058" spans="1:24" x14ac:dyDescent="0.25">
      <c r="A5058" t="str">
        <f t="shared" si="237"/>
        <v/>
      </c>
      <c r="B5058" t="str">
        <f t="shared" ref="B5058:B5121" si="238">IF(COUNTIFS(Draft_Player,$E5058),COUNTIFS(Draft_Player,$E5058),"")</f>
        <v/>
      </c>
      <c r="C5058">
        <f t="shared" ref="C5058:C5121" si="239">IF(COUNTIFS(Transfers_Player,$E5058),COUNTIFS(Transfers_Player,$E5058),"")</f>
        <v>1</v>
      </c>
      <c r="D5058">
        <v>2026</v>
      </c>
      <c r="E5058" t="s">
        <v>5299</v>
      </c>
      <c r="F5058" t="s">
        <v>5279</v>
      </c>
      <c r="G5058" t="s">
        <v>37</v>
      </c>
      <c r="H5058" t="s">
        <v>64</v>
      </c>
      <c r="I5058">
        <v>0</v>
      </c>
      <c r="J5058">
        <v>0</v>
      </c>
      <c r="K5058" s="29">
        <v>6.67</v>
      </c>
      <c r="L5058">
        <v>28</v>
      </c>
      <c r="M5058">
        <v>0</v>
      </c>
      <c r="N5058">
        <v>0</v>
      </c>
      <c r="O5058">
        <v>0</v>
      </c>
      <c r="P5058">
        <v>1</v>
      </c>
      <c r="Q5058">
        <v>28.1</v>
      </c>
      <c r="R5058">
        <v>38</v>
      </c>
      <c r="S5058">
        <v>23</v>
      </c>
      <c r="T5058">
        <v>21</v>
      </c>
      <c r="U5058">
        <v>14</v>
      </c>
      <c r="V5058">
        <v>11</v>
      </c>
      <c r="W5058">
        <v>5</v>
      </c>
      <c r="X5058" s="2">
        <v>0.32200000000000001</v>
      </c>
    </row>
    <row r="5059" spans="1:24" x14ac:dyDescent="0.25">
      <c r="A5059" t="str">
        <f t="shared" si="237"/>
        <v/>
      </c>
      <c r="B5059" t="str">
        <f t="shared" si="238"/>
        <v/>
      </c>
      <c r="C5059" t="str">
        <f t="shared" si="239"/>
        <v/>
      </c>
      <c r="D5059">
        <v>2026</v>
      </c>
      <c r="E5059" t="s">
        <v>11261</v>
      </c>
      <c r="F5059" t="s">
        <v>5279</v>
      </c>
      <c r="G5059" t="s">
        <v>47</v>
      </c>
      <c r="H5059" t="s">
        <v>64</v>
      </c>
      <c r="I5059">
        <v>1</v>
      </c>
      <c r="J5059">
        <v>2</v>
      </c>
      <c r="K5059" s="29">
        <v>8.31</v>
      </c>
      <c r="L5059">
        <v>15</v>
      </c>
      <c r="M5059">
        <v>3</v>
      </c>
      <c r="N5059">
        <v>0</v>
      </c>
      <c r="O5059">
        <v>0</v>
      </c>
      <c r="P5059">
        <v>0</v>
      </c>
      <c r="Q5059">
        <v>21.2</v>
      </c>
      <c r="R5059">
        <v>34</v>
      </c>
      <c r="S5059">
        <v>22</v>
      </c>
      <c r="T5059">
        <v>20</v>
      </c>
      <c r="U5059">
        <v>16</v>
      </c>
      <c r="V5059">
        <v>16</v>
      </c>
      <c r="W5059">
        <v>3</v>
      </c>
      <c r="X5059" s="2">
        <v>0.35799999999999998</v>
      </c>
    </row>
    <row r="5060" spans="1:24" x14ac:dyDescent="0.25">
      <c r="A5060" t="str">
        <f t="shared" si="237"/>
        <v/>
      </c>
      <c r="B5060" t="str">
        <f t="shared" si="238"/>
        <v/>
      </c>
      <c r="C5060" t="str">
        <f t="shared" si="239"/>
        <v/>
      </c>
      <c r="D5060">
        <v>2026</v>
      </c>
      <c r="E5060" t="s">
        <v>11262</v>
      </c>
      <c r="F5060" t="s">
        <v>5279</v>
      </c>
      <c r="G5060" t="s">
        <v>37</v>
      </c>
      <c r="H5060" t="s">
        <v>64</v>
      </c>
      <c r="I5060">
        <v>1</v>
      </c>
      <c r="J5060">
        <v>1</v>
      </c>
      <c r="K5060" s="29">
        <v>8.7799999999999994</v>
      </c>
      <c r="L5060">
        <v>12</v>
      </c>
      <c r="M5060">
        <v>0</v>
      </c>
      <c r="N5060">
        <v>0</v>
      </c>
      <c r="O5060">
        <v>0</v>
      </c>
      <c r="P5060">
        <v>0</v>
      </c>
      <c r="Q5060">
        <v>13.1</v>
      </c>
      <c r="R5060">
        <v>15</v>
      </c>
      <c r="S5060">
        <v>16</v>
      </c>
      <c r="T5060">
        <v>13</v>
      </c>
      <c r="U5060">
        <v>13</v>
      </c>
      <c r="V5060">
        <v>8</v>
      </c>
      <c r="W5060">
        <v>6</v>
      </c>
      <c r="X5060" s="2">
        <v>0.28299999999999997</v>
      </c>
    </row>
    <row r="5061" spans="1:24" x14ac:dyDescent="0.25">
      <c r="A5061">
        <f t="shared" si="237"/>
        <v>1</v>
      </c>
      <c r="B5061" t="str">
        <f t="shared" si="238"/>
        <v/>
      </c>
      <c r="C5061" t="str">
        <f t="shared" si="239"/>
        <v/>
      </c>
      <c r="D5061">
        <v>2026</v>
      </c>
      <c r="E5061" t="s">
        <v>5288</v>
      </c>
      <c r="F5061" t="s">
        <v>5279</v>
      </c>
      <c r="G5061" t="s">
        <v>29</v>
      </c>
      <c r="H5061" t="s">
        <v>64</v>
      </c>
      <c r="I5061">
        <v>0</v>
      </c>
      <c r="J5061">
        <v>3</v>
      </c>
      <c r="K5061" s="29">
        <v>9</v>
      </c>
      <c r="L5061">
        <v>11</v>
      </c>
      <c r="M5061">
        <v>6</v>
      </c>
      <c r="N5061">
        <v>0</v>
      </c>
      <c r="O5061">
        <v>0</v>
      </c>
      <c r="P5061">
        <v>0</v>
      </c>
      <c r="Q5061">
        <v>24</v>
      </c>
      <c r="R5061">
        <v>29</v>
      </c>
      <c r="S5061">
        <v>28</v>
      </c>
      <c r="T5061">
        <v>24</v>
      </c>
      <c r="U5061">
        <v>19</v>
      </c>
      <c r="V5061">
        <v>17</v>
      </c>
      <c r="W5061">
        <v>9</v>
      </c>
      <c r="X5061" s="2">
        <v>0.29899999999999999</v>
      </c>
    </row>
    <row r="5062" spans="1:24" x14ac:dyDescent="0.25">
      <c r="A5062" t="str">
        <f t="shared" si="237"/>
        <v/>
      </c>
      <c r="B5062" t="str">
        <f t="shared" si="238"/>
        <v/>
      </c>
      <c r="C5062" t="str">
        <f t="shared" si="239"/>
        <v/>
      </c>
      <c r="D5062">
        <v>2026</v>
      </c>
      <c r="E5062" t="s">
        <v>11263</v>
      </c>
      <c r="F5062" t="s">
        <v>5279</v>
      </c>
      <c r="G5062" t="s">
        <v>24</v>
      </c>
      <c r="H5062" t="s">
        <v>64</v>
      </c>
      <c r="I5062">
        <v>0</v>
      </c>
      <c r="J5062">
        <v>0</v>
      </c>
      <c r="K5062" s="29">
        <v>9.35</v>
      </c>
      <c r="L5062">
        <v>9</v>
      </c>
      <c r="M5062">
        <v>0</v>
      </c>
      <c r="N5062">
        <v>0</v>
      </c>
      <c r="O5062">
        <v>0</v>
      </c>
      <c r="P5062">
        <v>0</v>
      </c>
      <c r="Q5062">
        <v>8.1999999999999993</v>
      </c>
      <c r="R5062">
        <v>9</v>
      </c>
      <c r="S5062">
        <v>9</v>
      </c>
      <c r="T5062">
        <v>9</v>
      </c>
      <c r="U5062">
        <v>6</v>
      </c>
      <c r="V5062">
        <v>7</v>
      </c>
      <c r="W5062">
        <v>4</v>
      </c>
      <c r="X5062" s="2">
        <v>0.26500000000000001</v>
      </c>
    </row>
    <row r="5063" spans="1:24" x14ac:dyDescent="0.25">
      <c r="A5063" t="str">
        <f t="shared" si="237"/>
        <v/>
      </c>
      <c r="B5063" t="str">
        <f t="shared" si="238"/>
        <v/>
      </c>
      <c r="C5063" t="str">
        <f t="shared" si="239"/>
        <v/>
      </c>
      <c r="D5063">
        <v>2026</v>
      </c>
      <c r="E5063" t="s">
        <v>11264</v>
      </c>
      <c r="F5063" t="s">
        <v>5279</v>
      </c>
      <c r="G5063" t="s">
        <v>47</v>
      </c>
      <c r="H5063" t="s">
        <v>64</v>
      </c>
      <c r="I5063">
        <v>0</v>
      </c>
      <c r="J5063">
        <v>2</v>
      </c>
      <c r="K5063" s="29">
        <v>9.64</v>
      </c>
      <c r="L5063">
        <v>18</v>
      </c>
      <c r="M5063">
        <v>4</v>
      </c>
      <c r="N5063">
        <v>0</v>
      </c>
      <c r="O5063">
        <v>0</v>
      </c>
      <c r="P5063">
        <v>1</v>
      </c>
      <c r="Q5063">
        <v>23.1</v>
      </c>
      <c r="R5063">
        <v>34</v>
      </c>
      <c r="S5063">
        <v>27</v>
      </c>
      <c r="T5063">
        <v>25</v>
      </c>
      <c r="U5063">
        <v>20</v>
      </c>
      <c r="V5063">
        <v>18</v>
      </c>
      <c r="W5063">
        <v>2</v>
      </c>
      <c r="X5063" s="2">
        <v>0.35799999999999998</v>
      </c>
    </row>
    <row r="5064" spans="1:24" x14ac:dyDescent="0.25">
      <c r="A5064" t="str">
        <f t="shared" si="237"/>
        <v/>
      </c>
      <c r="B5064" t="str">
        <f t="shared" si="238"/>
        <v/>
      </c>
      <c r="C5064">
        <f t="shared" si="239"/>
        <v>1</v>
      </c>
      <c r="D5064">
        <v>2026</v>
      </c>
      <c r="E5064" t="s">
        <v>7229</v>
      </c>
      <c r="F5064" t="s">
        <v>5279</v>
      </c>
      <c r="G5064" t="s">
        <v>24</v>
      </c>
      <c r="H5064" t="s">
        <v>64</v>
      </c>
      <c r="I5064">
        <v>1</v>
      </c>
      <c r="J5064">
        <v>0</v>
      </c>
      <c r="K5064" s="29">
        <v>9.64</v>
      </c>
      <c r="L5064">
        <v>14</v>
      </c>
      <c r="M5064">
        <v>0</v>
      </c>
      <c r="N5064">
        <v>0</v>
      </c>
      <c r="O5064">
        <v>0</v>
      </c>
      <c r="P5064">
        <v>0</v>
      </c>
      <c r="Q5064">
        <v>18.2</v>
      </c>
      <c r="R5064">
        <v>23</v>
      </c>
      <c r="S5064">
        <v>23</v>
      </c>
      <c r="T5064">
        <v>20</v>
      </c>
      <c r="U5064">
        <v>18</v>
      </c>
      <c r="V5064">
        <v>9</v>
      </c>
      <c r="W5064">
        <v>4</v>
      </c>
      <c r="X5064" s="2">
        <v>0.29499999999999998</v>
      </c>
    </row>
    <row r="5065" spans="1:24" x14ac:dyDescent="0.25">
      <c r="A5065" t="str">
        <f t="shared" si="237"/>
        <v/>
      </c>
      <c r="B5065" t="str">
        <f t="shared" si="238"/>
        <v/>
      </c>
      <c r="C5065" t="str">
        <f t="shared" si="239"/>
        <v/>
      </c>
      <c r="D5065">
        <v>2026</v>
      </c>
      <c r="E5065" t="s">
        <v>11265</v>
      </c>
      <c r="F5065" t="s">
        <v>5279</v>
      </c>
      <c r="G5065" t="s">
        <v>24</v>
      </c>
      <c r="H5065" t="s">
        <v>64</v>
      </c>
      <c r="I5065">
        <v>0</v>
      </c>
      <c r="J5065">
        <v>0</v>
      </c>
      <c r="K5065" s="29">
        <v>10.32</v>
      </c>
      <c r="L5065">
        <v>15</v>
      </c>
      <c r="M5065">
        <v>0</v>
      </c>
      <c r="N5065">
        <v>0</v>
      </c>
      <c r="O5065">
        <v>0</v>
      </c>
      <c r="P5065">
        <v>1</v>
      </c>
      <c r="Q5065">
        <v>11.1</v>
      </c>
      <c r="R5065">
        <v>14</v>
      </c>
      <c r="S5065">
        <v>16</v>
      </c>
      <c r="T5065">
        <v>13</v>
      </c>
      <c r="U5065">
        <v>12</v>
      </c>
      <c r="V5065">
        <v>10</v>
      </c>
      <c r="W5065">
        <v>3</v>
      </c>
      <c r="X5065" s="2">
        <v>0.30399999999999999</v>
      </c>
    </row>
    <row r="5066" spans="1:24" x14ac:dyDescent="0.25">
      <c r="A5066" t="str">
        <f t="shared" si="237"/>
        <v/>
      </c>
      <c r="B5066" t="str">
        <f t="shared" si="238"/>
        <v/>
      </c>
      <c r="C5066" t="str">
        <f t="shared" si="239"/>
        <v/>
      </c>
      <c r="D5066">
        <v>2026</v>
      </c>
      <c r="E5066" t="s">
        <v>11266</v>
      </c>
      <c r="F5066" t="s">
        <v>5279</v>
      </c>
      <c r="G5066" t="s">
        <v>47</v>
      </c>
      <c r="H5066" t="s">
        <v>64</v>
      </c>
      <c r="I5066">
        <v>3</v>
      </c>
      <c r="J5066">
        <v>5</v>
      </c>
      <c r="K5066" s="29">
        <v>10.44</v>
      </c>
      <c r="L5066">
        <v>15</v>
      </c>
      <c r="M5066">
        <v>6</v>
      </c>
      <c r="N5066">
        <v>0</v>
      </c>
      <c r="O5066">
        <v>0</v>
      </c>
      <c r="P5066">
        <v>0</v>
      </c>
      <c r="Q5066">
        <v>39.200000000000003</v>
      </c>
      <c r="R5066">
        <v>67</v>
      </c>
      <c r="S5066">
        <v>48</v>
      </c>
      <c r="T5066">
        <v>46</v>
      </c>
      <c r="U5066">
        <v>29</v>
      </c>
      <c r="V5066">
        <v>35</v>
      </c>
      <c r="W5066">
        <v>1</v>
      </c>
      <c r="X5066" s="2">
        <v>0.374</v>
      </c>
    </row>
    <row r="5067" spans="1:24" x14ac:dyDescent="0.25">
      <c r="A5067" t="str">
        <f t="shared" si="237"/>
        <v/>
      </c>
      <c r="B5067" t="str">
        <f t="shared" si="238"/>
        <v/>
      </c>
      <c r="C5067" t="str">
        <f t="shared" si="239"/>
        <v/>
      </c>
      <c r="D5067">
        <v>2026</v>
      </c>
      <c r="E5067" t="s">
        <v>11267</v>
      </c>
      <c r="F5067" t="s">
        <v>5279</v>
      </c>
      <c r="G5067" t="s">
        <v>24</v>
      </c>
      <c r="H5067" t="s">
        <v>64</v>
      </c>
      <c r="I5067">
        <v>0</v>
      </c>
      <c r="J5067">
        <v>0</v>
      </c>
      <c r="K5067" s="29">
        <v>13.5</v>
      </c>
      <c r="L5067">
        <v>2</v>
      </c>
      <c r="M5067">
        <v>0</v>
      </c>
      <c r="N5067">
        <v>0</v>
      </c>
      <c r="O5067">
        <v>0</v>
      </c>
      <c r="P5067">
        <v>0</v>
      </c>
      <c r="Q5067">
        <v>0.2</v>
      </c>
      <c r="R5067">
        <v>1</v>
      </c>
      <c r="S5067">
        <v>1</v>
      </c>
      <c r="T5067">
        <v>1</v>
      </c>
      <c r="U5067">
        <v>1</v>
      </c>
      <c r="V5067">
        <v>0</v>
      </c>
      <c r="W5067">
        <v>2</v>
      </c>
      <c r="X5067" s="2">
        <v>0.33300000000000002</v>
      </c>
    </row>
    <row r="5068" spans="1:24" x14ac:dyDescent="0.25">
      <c r="A5068">
        <f t="shared" si="237"/>
        <v>1</v>
      </c>
      <c r="B5068" t="str">
        <f t="shared" si="238"/>
        <v/>
      </c>
      <c r="C5068" t="str">
        <f t="shared" si="239"/>
        <v/>
      </c>
      <c r="D5068">
        <v>2026</v>
      </c>
      <c r="E5068" t="s">
        <v>11268</v>
      </c>
      <c r="F5068" t="s">
        <v>5279</v>
      </c>
      <c r="G5068" t="s">
        <v>29</v>
      </c>
      <c r="H5068" t="s">
        <v>64</v>
      </c>
      <c r="I5068">
        <v>0</v>
      </c>
      <c r="J5068">
        <v>4</v>
      </c>
      <c r="K5068" s="29">
        <v>15.43</v>
      </c>
      <c r="L5068">
        <v>14</v>
      </c>
      <c r="M5068">
        <v>6</v>
      </c>
      <c r="N5068">
        <v>0</v>
      </c>
      <c r="O5068">
        <v>0</v>
      </c>
      <c r="P5068">
        <v>1</v>
      </c>
      <c r="Q5068">
        <v>21</v>
      </c>
      <c r="R5068">
        <v>38</v>
      </c>
      <c r="S5068">
        <v>40</v>
      </c>
      <c r="T5068">
        <v>36</v>
      </c>
      <c r="U5068">
        <v>15</v>
      </c>
      <c r="V5068">
        <v>15</v>
      </c>
      <c r="W5068">
        <v>6</v>
      </c>
      <c r="X5068" s="2">
        <v>0.38800000000000001</v>
      </c>
    </row>
    <row r="5069" spans="1:24" x14ac:dyDescent="0.25">
      <c r="A5069" t="str">
        <f t="shared" si="237"/>
        <v/>
      </c>
      <c r="B5069" t="str">
        <f t="shared" si="238"/>
        <v/>
      </c>
      <c r="C5069" t="str">
        <f t="shared" si="239"/>
        <v/>
      </c>
      <c r="D5069">
        <v>2026</v>
      </c>
      <c r="E5069" t="s">
        <v>11269</v>
      </c>
      <c r="F5069" t="s">
        <v>5279</v>
      </c>
      <c r="G5069" t="s">
        <v>24</v>
      </c>
      <c r="H5069" t="s">
        <v>64</v>
      </c>
      <c r="I5069">
        <v>0</v>
      </c>
      <c r="J5069">
        <v>0</v>
      </c>
      <c r="K5069" s="29">
        <v>16.62</v>
      </c>
      <c r="L5069">
        <v>5</v>
      </c>
      <c r="M5069">
        <v>0</v>
      </c>
      <c r="N5069">
        <v>0</v>
      </c>
      <c r="O5069">
        <v>0</v>
      </c>
      <c r="P5069">
        <v>0</v>
      </c>
      <c r="Q5069">
        <v>4.0999999999999996</v>
      </c>
      <c r="R5069">
        <v>8</v>
      </c>
      <c r="S5069">
        <v>8</v>
      </c>
      <c r="T5069">
        <v>8</v>
      </c>
      <c r="U5069">
        <v>9</v>
      </c>
      <c r="V5069">
        <v>2</v>
      </c>
      <c r="W5069">
        <v>1</v>
      </c>
      <c r="X5069" s="2">
        <v>0.5</v>
      </c>
    </row>
    <row r="5070" spans="1:24" x14ac:dyDescent="0.25">
      <c r="A5070">
        <f t="shared" si="237"/>
        <v>1</v>
      </c>
      <c r="B5070" t="str">
        <f t="shared" si="238"/>
        <v/>
      </c>
      <c r="C5070" t="str">
        <f t="shared" si="239"/>
        <v/>
      </c>
      <c r="D5070">
        <v>2026</v>
      </c>
      <c r="E5070" t="s">
        <v>11270</v>
      </c>
      <c r="F5070" t="s">
        <v>5279</v>
      </c>
      <c r="G5070" t="s">
        <v>29</v>
      </c>
      <c r="H5070" t="s">
        <v>64</v>
      </c>
      <c r="I5070">
        <v>0</v>
      </c>
      <c r="J5070">
        <v>0</v>
      </c>
      <c r="K5070" s="29">
        <v>17.72</v>
      </c>
      <c r="L5070">
        <v>16</v>
      </c>
      <c r="M5070">
        <v>0</v>
      </c>
      <c r="N5070">
        <v>0</v>
      </c>
      <c r="O5070">
        <v>0</v>
      </c>
      <c r="P5070">
        <v>0</v>
      </c>
      <c r="Q5070">
        <v>10.199999999999999</v>
      </c>
      <c r="R5070">
        <v>22</v>
      </c>
      <c r="S5070">
        <v>22</v>
      </c>
      <c r="T5070">
        <v>21</v>
      </c>
      <c r="U5070">
        <v>10</v>
      </c>
      <c r="V5070">
        <v>7</v>
      </c>
      <c r="W5070">
        <v>6</v>
      </c>
      <c r="X5070" s="2">
        <v>0.41499999999999998</v>
      </c>
    </row>
    <row r="5071" spans="1:24" x14ac:dyDescent="0.25">
      <c r="A5071" t="str">
        <f t="shared" si="237"/>
        <v/>
      </c>
      <c r="B5071" t="str">
        <f t="shared" si="238"/>
        <v/>
      </c>
      <c r="C5071" t="str">
        <f t="shared" si="239"/>
        <v/>
      </c>
      <c r="D5071">
        <v>2026</v>
      </c>
      <c r="E5071" t="s">
        <v>11271</v>
      </c>
      <c r="F5071" t="s">
        <v>5279</v>
      </c>
      <c r="G5071" t="s">
        <v>24</v>
      </c>
      <c r="H5071" t="s">
        <v>64</v>
      </c>
      <c r="I5071">
        <v>0</v>
      </c>
      <c r="J5071">
        <v>0</v>
      </c>
      <c r="K5071" s="29">
        <v>18</v>
      </c>
      <c r="L5071">
        <v>6</v>
      </c>
      <c r="M5071">
        <v>0</v>
      </c>
      <c r="N5071">
        <v>0</v>
      </c>
      <c r="O5071">
        <v>0</v>
      </c>
      <c r="P5071">
        <v>0</v>
      </c>
      <c r="Q5071">
        <v>5</v>
      </c>
      <c r="R5071">
        <v>4</v>
      </c>
      <c r="S5071">
        <v>10</v>
      </c>
      <c r="T5071">
        <v>10</v>
      </c>
      <c r="U5071">
        <v>9</v>
      </c>
      <c r="V5071">
        <v>5</v>
      </c>
      <c r="W5071">
        <v>5</v>
      </c>
      <c r="X5071" s="2">
        <v>0.25</v>
      </c>
    </row>
    <row r="5072" spans="1:24" x14ac:dyDescent="0.25">
      <c r="A5072" t="str">
        <f t="shared" si="237"/>
        <v/>
      </c>
      <c r="B5072" t="str">
        <f t="shared" si="238"/>
        <v/>
      </c>
      <c r="C5072" t="str">
        <f t="shared" si="239"/>
        <v/>
      </c>
      <c r="D5072">
        <v>2026</v>
      </c>
      <c r="E5072" t="s">
        <v>11272</v>
      </c>
      <c r="F5072" t="s">
        <v>5279</v>
      </c>
      <c r="G5072" t="s">
        <v>37</v>
      </c>
      <c r="H5072" t="s">
        <v>64</v>
      </c>
      <c r="I5072">
        <v>0</v>
      </c>
      <c r="J5072">
        <v>2</v>
      </c>
      <c r="K5072" s="29">
        <v>22.5</v>
      </c>
      <c r="L5072">
        <v>8</v>
      </c>
      <c r="M5072">
        <v>2</v>
      </c>
      <c r="N5072">
        <v>0</v>
      </c>
      <c r="O5072">
        <v>0</v>
      </c>
      <c r="P5072">
        <v>0</v>
      </c>
      <c r="Q5072">
        <v>8</v>
      </c>
      <c r="R5072">
        <v>19</v>
      </c>
      <c r="S5072">
        <v>20</v>
      </c>
      <c r="T5072">
        <v>20</v>
      </c>
      <c r="U5072">
        <v>9</v>
      </c>
      <c r="V5072">
        <v>2</v>
      </c>
      <c r="W5072">
        <v>2</v>
      </c>
      <c r="X5072" s="2">
        <v>0.46300000000000002</v>
      </c>
    </row>
    <row r="5073" spans="1:24" x14ac:dyDescent="0.25">
      <c r="A5073" t="str">
        <f t="shared" si="237"/>
        <v/>
      </c>
      <c r="B5073" t="str">
        <f t="shared" si="238"/>
        <v/>
      </c>
      <c r="C5073" t="str">
        <f t="shared" si="239"/>
        <v/>
      </c>
      <c r="D5073">
        <v>2026</v>
      </c>
      <c r="E5073" t="s">
        <v>5292</v>
      </c>
      <c r="F5073" t="s">
        <v>5279</v>
      </c>
      <c r="G5073" t="s">
        <v>37</v>
      </c>
      <c r="H5073" t="s">
        <v>64</v>
      </c>
      <c r="I5073">
        <v>0</v>
      </c>
      <c r="J5073">
        <v>2</v>
      </c>
      <c r="K5073" s="29">
        <v>24.75</v>
      </c>
      <c r="L5073">
        <v>3</v>
      </c>
      <c r="M5073">
        <v>0</v>
      </c>
      <c r="N5073">
        <v>0</v>
      </c>
      <c r="O5073">
        <v>0</v>
      </c>
      <c r="P5073">
        <v>0</v>
      </c>
      <c r="Q5073">
        <v>4</v>
      </c>
      <c r="R5073">
        <v>11</v>
      </c>
      <c r="S5073">
        <v>11</v>
      </c>
      <c r="T5073">
        <v>11</v>
      </c>
      <c r="U5073">
        <v>5</v>
      </c>
      <c r="V5073">
        <v>5</v>
      </c>
      <c r="W5073">
        <v>1</v>
      </c>
      <c r="X5073" s="2">
        <v>0.57899999999999996</v>
      </c>
    </row>
    <row r="5074" spans="1:24" x14ac:dyDescent="0.25">
      <c r="A5074" t="str">
        <f t="shared" si="237"/>
        <v/>
      </c>
      <c r="B5074" t="str">
        <f t="shared" si="238"/>
        <v/>
      </c>
      <c r="C5074" t="str">
        <f t="shared" si="239"/>
        <v/>
      </c>
      <c r="D5074">
        <v>2026</v>
      </c>
      <c r="E5074" t="s">
        <v>5296</v>
      </c>
      <c r="F5074" t="s">
        <v>5279</v>
      </c>
      <c r="G5074" t="s">
        <v>47</v>
      </c>
      <c r="H5074" t="s">
        <v>64</v>
      </c>
      <c r="I5074">
        <v>0</v>
      </c>
      <c r="J5074">
        <v>0</v>
      </c>
      <c r="K5074" s="29">
        <v>30.86</v>
      </c>
      <c r="L5074">
        <v>5</v>
      </c>
      <c r="M5074">
        <v>0</v>
      </c>
      <c r="N5074">
        <v>0</v>
      </c>
      <c r="O5074">
        <v>0</v>
      </c>
      <c r="P5074">
        <v>0</v>
      </c>
      <c r="Q5074">
        <v>2.1</v>
      </c>
      <c r="R5074">
        <v>14</v>
      </c>
      <c r="S5074">
        <v>8</v>
      </c>
      <c r="T5074">
        <v>8</v>
      </c>
      <c r="U5074">
        <v>8</v>
      </c>
      <c r="V5074">
        <v>5</v>
      </c>
      <c r="W5074">
        <v>1</v>
      </c>
      <c r="X5074" s="2">
        <v>0.5</v>
      </c>
    </row>
    <row r="5075" spans="1:24" x14ac:dyDescent="0.25">
      <c r="A5075" t="str">
        <f t="shared" si="237"/>
        <v/>
      </c>
      <c r="B5075" t="str">
        <f t="shared" si="238"/>
        <v/>
      </c>
      <c r="C5075" t="str">
        <f t="shared" si="239"/>
        <v/>
      </c>
      <c r="D5075">
        <v>2026</v>
      </c>
      <c r="E5075" t="s">
        <v>11273</v>
      </c>
      <c r="F5075" t="s">
        <v>5301</v>
      </c>
      <c r="G5075" t="s">
        <v>37</v>
      </c>
      <c r="H5075" t="s">
        <v>64</v>
      </c>
      <c r="I5075">
        <v>4</v>
      </c>
      <c r="J5075">
        <v>6</v>
      </c>
      <c r="K5075" s="29">
        <v>6.52</v>
      </c>
      <c r="L5075">
        <v>13</v>
      </c>
      <c r="M5075">
        <v>13</v>
      </c>
      <c r="N5075">
        <v>1</v>
      </c>
      <c r="O5075">
        <v>0</v>
      </c>
      <c r="P5075">
        <v>0</v>
      </c>
      <c r="Q5075">
        <v>77.099999999999994</v>
      </c>
      <c r="R5075">
        <v>96</v>
      </c>
      <c r="S5075">
        <v>60</v>
      </c>
      <c r="T5075">
        <v>56</v>
      </c>
      <c r="U5075">
        <v>26</v>
      </c>
      <c r="V5075">
        <v>47</v>
      </c>
      <c r="W5075">
        <v>11</v>
      </c>
      <c r="X5075" s="2">
        <v>0.30399999999999999</v>
      </c>
    </row>
    <row r="5076" spans="1:24" x14ac:dyDescent="0.25">
      <c r="A5076" t="str">
        <f t="shared" si="237"/>
        <v/>
      </c>
      <c r="B5076" t="str">
        <f t="shared" si="238"/>
        <v/>
      </c>
      <c r="C5076" t="str">
        <f t="shared" si="239"/>
        <v/>
      </c>
      <c r="D5076">
        <v>2026</v>
      </c>
      <c r="E5076" t="s">
        <v>11274</v>
      </c>
      <c r="F5076" t="s">
        <v>5301</v>
      </c>
      <c r="G5076" t="s">
        <v>47</v>
      </c>
      <c r="H5076" t="s">
        <v>64</v>
      </c>
      <c r="I5076">
        <v>0</v>
      </c>
      <c r="J5076">
        <v>0</v>
      </c>
      <c r="K5076" s="29">
        <v>0</v>
      </c>
      <c r="L5076">
        <v>1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2</v>
      </c>
      <c r="S5076">
        <v>0</v>
      </c>
      <c r="T5076">
        <v>0</v>
      </c>
      <c r="U5076">
        <v>1</v>
      </c>
      <c r="V5076">
        <v>0</v>
      </c>
      <c r="W5076">
        <v>0</v>
      </c>
      <c r="X5076" s="2">
        <v>0.33300000000000002</v>
      </c>
    </row>
    <row r="5077" spans="1:24" x14ac:dyDescent="0.25">
      <c r="A5077">
        <f t="shared" si="237"/>
        <v>1</v>
      </c>
      <c r="B5077" t="str">
        <f t="shared" si="238"/>
        <v/>
      </c>
      <c r="C5077" t="str">
        <f t="shared" si="239"/>
        <v/>
      </c>
      <c r="D5077">
        <v>2026</v>
      </c>
      <c r="E5077" t="s">
        <v>11275</v>
      </c>
      <c r="F5077" t="s">
        <v>5301</v>
      </c>
      <c r="G5077" t="s">
        <v>29</v>
      </c>
      <c r="H5077" t="s">
        <v>64</v>
      </c>
      <c r="I5077">
        <v>1</v>
      </c>
      <c r="J5077">
        <v>1</v>
      </c>
      <c r="K5077" s="29">
        <v>5.1100000000000003</v>
      </c>
      <c r="L5077">
        <v>17</v>
      </c>
      <c r="M5077">
        <v>1</v>
      </c>
      <c r="N5077">
        <v>0</v>
      </c>
      <c r="O5077">
        <v>0</v>
      </c>
      <c r="P5077">
        <v>0</v>
      </c>
      <c r="Q5077">
        <v>24.2</v>
      </c>
      <c r="R5077">
        <v>36</v>
      </c>
      <c r="S5077">
        <v>19</v>
      </c>
      <c r="T5077">
        <v>14</v>
      </c>
      <c r="U5077">
        <v>13</v>
      </c>
      <c r="V5077">
        <v>20</v>
      </c>
      <c r="W5077">
        <v>4</v>
      </c>
      <c r="X5077" s="2">
        <v>0.35299999999999998</v>
      </c>
    </row>
    <row r="5078" spans="1:24" x14ac:dyDescent="0.25">
      <c r="A5078" t="str">
        <f t="shared" si="237"/>
        <v/>
      </c>
      <c r="B5078" t="str">
        <f t="shared" si="238"/>
        <v/>
      </c>
      <c r="C5078" t="str">
        <f t="shared" si="239"/>
        <v/>
      </c>
      <c r="D5078">
        <v>2026</v>
      </c>
      <c r="E5078" t="s">
        <v>11276</v>
      </c>
      <c r="F5078" t="s">
        <v>5301</v>
      </c>
      <c r="G5078" t="s">
        <v>37</v>
      </c>
      <c r="H5078" t="s">
        <v>64</v>
      </c>
      <c r="I5078">
        <v>1</v>
      </c>
      <c r="J5078">
        <v>2</v>
      </c>
      <c r="K5078" s="29">
        <v>7.16</v>
      </c>
      <c r="L5078">
        <v>7</v>
      </c>
      <c r="M5078">
        <v>1</v>
      </c>
      <c r="N5078">
        <v>0</v>
      </c>
      <c r="O5078">
        <v>0</v>
      </c>
      <c r="P5078">
        <v>0</v>
      </c>
      <c r="Q5078">
        <v>16.100000000000001</v>
      </c>
      <c r="R5078">
        <v>17</v>
      </c>
      <c r="S5078">
        <v>14</v>
      </c>
      <c r="T5078">
        <v>13</v>
      </c>
      <c r="U5078">
        <v>11</v>
      </c>
      <c r="V5078">
        <v>16</v>
      </c>
      <c r="W5078">
        <v>6</v>
      </c>
      <c r="X5078" s="2">
        <v>0.26600000000000001</v>
      </c>
    </row>
    <row r="5079" spans="1:24" x14ac:dyDescent="0.25">
      <c r="A5079">
        <f t="shared" si="237"/>
        <v>1</v>
      </c>
      <c r="B5079" t="str">
        <f t="shared" si="238"/>
        <v/>
      </c>
      <c r="C5079" t="str">
        <f t="shared" si="239"/>
        <v/>
      </c>
      <c r="D5079">
        <v>2026</v>
      </c>
      <c r="E5079" t="s">
        <v>11277</v>
      </c>
      <c r="F5079" t="s">
        <v>5301</v>
      </c>
      <c r="G5079" t="s">
        <v>29</v>
      </c>
      <c r="H5079" t="s">
        <v>64</v>
      </c>
      <c r="I5079">
        <v>0</v>
      </c>
      <c r="J5079">
        <v>0</v>
      </c>
      <c r="K5079" s="29">
        <v>8.2200000000000006</v>
      </c>
      <c r="L5079">
        <v>15</v>
      </c>
      <c r="M5079">
        <v>0</v>
      </c>
      <c r="N5079">
        <v>0</v>
      </c>
      <c r="O5079">
        <v>0</v>
      </c>
      <c r="P5079">
        <v>0</v>
      </c>
      <c r="Q5079">
        <v>23</v>
      </c>
      <c r="R5079">
        <v>34</v>
      </c>
      <c r="S5079">
        <v>26</v>
      </c>
      <c r="T5079">
        <v>21</v>
      </c>
      <c r="U5079">
        <v>16</v>
      </c>
      <c r="V5079">
        <v>14</v>
      </c>
      <c r="W5079">
        <v>5</v>
      </c>
      <c r="X5079" s="2">
        <v>0.378</v>
      </c>
    </row>
    <row r="5080" spans="1:24" x14ac:dyDescent="0.25">
      <c r="A5080">
        <f t="shared" si="237"/>
        <v>1</v>
      </c>
      <c r="B5080" t="str">
        <f t="shared" si="238"/>
        <v/>
      </c>
      <c r="C5080" t="str">
        <f t="shared" si="239"/>
        <v/>
      </c>
      <c r="D5080">
        <v>2026</v>
      </c>
      <c r="E5080" t="s">
        <v>5318</v>
      </c>
      <c r="F5080" t="s">
        <v>5301</v>
      </c>
      <c r="G5080" t="s">
        <v>29</v>
      </c>
      <c r="H5080" t="s">
        <v>64</v>
      </c>
      <c r="I5080">
        <v>0</v>
      </c>
      <c r="J5080">
        <v>5</v>
      </c>
      <c r="K5080" s="29">
        <v>8.5399999999999991</v>
      </c>
      <c r="L5080">
        <v>24</v>
      </c>
      <c r="M5080">
        <v>3</v>
      </c>
      <c r="N5080">
        <v>0</v>
      </c>
      <c r="O5080">
        <v>0</v>
      </c>
      <c r="P5080">
        <v>1</v>
      </c>
      <c r="Q5080">
        <v>39</v>
      </c>
      <c r="R5080">
        <v>40</v>
      </c>
      <c r="S5080">
        <v>43</v>
      </c>
      <c r="T5080">
        <v>37</v>
      </c>
      <c r="U5080">
        <v>38</v>
      </c>
      <c r="V5080">
        <v>40</v>
      </c>
      <c r="W5080">
        <v>5</v>
      </c>
      <c r="X5080" s="2">
        <v>0.26800000000000002</v>
      </c>
    </row>
    <row r="5081" spans="1:24" x14ac:dyDescent="0.25">
      <c r="A5081">
        <f t="shared" si="237"/>
        <v>1</v>
      </c>
      <c r="B5081" t="str">
        <f t="shared" si="238"/>
        <v/>
      </c>
      <c r="C5081" t="str">
        <f t="shared" si="239"/>
        <v/>
      </c>
      <c r="D5081">
        <v>2026</v>
      </c>
      <c r="E5081" t="s">
        <v>11278</v>
      </c>
      <c r="F5081" t="s">
        <v>5301</v>
      </c>
      <c r="G5081" t="s">
        <v>32</v>
      </c>
      <c r="H5081" t="s">
        <v>64</v>
      </c>
      <c r="I5081">
        <v>0</v>
      </c>
      <c r="J5081">
        <v>0</v>
      </c>
      <c r="K5081" s="29">
        <v>8.68</v>
      </c>
      <c r="L5081">
        <v>6</v>
      </c>
      <c r="M5081">
        <v>1</v>
      </c>
      <c r="N5081">
        <v>0</v>
      </c>
      <c r="O5081">
        <v>0</v>
      </c>
      <c r="P5081">
        <v>0</v>
      </c>
      <c r="Q5081">
        <v>9.1</v>
      </c>
      <c r="R5081">
        <v>15</v>
      </c>
      <c r="S5081">
        <v>10</v>
      </c>
      <c r="T5081">
        <v>9</v>
      </c>
      <c r="U5081">
        <v>6</v>
      </c>
      <c r="V5081">
        <v>4</v>
      </c>
      <c r="W5081">
        <v>2</v>
      </c>
      <c r="X5081" s="2">
        <v>0.42899999999999999</v>
      </c>
    </row>
    <row r="5082" spans="1:24" x14ac:dyDescent="0.25">
      <c r="A5082">
        <f t="shared" si="237"/>
        <v>1</v>
      </c>
      <c r="B5082" t="str">
        <f t="shared" si="238"/>
        <v/>
      </c>
      <c r="C5082" t="str">
        <f t="shared" si="239"/>
        <v/>
      </c>
      <c r="D5082">
        <v>2026</v>
      </c>
      <c r="E5082" t="s">
        <v>5302</v>
      </c>
      <c r="F5082" t="s">
        <v>5301</v>
      </c>
      <c r="G5082" t="s">
        <v>29</v>
      </c>
      <c r="H5082" t="s">
        <v>64</v>
      </c>
      <c r="I5082">
        <v>0</v>
      </c>
      <c r="J5082">
        <v>0</v>
      </c>
      <c r="K5082" s="29">
        <v>9</v>
      </c>
      <c r="L5082">
        <v>1</v>
      </c>
      <c r="M5082">
        <v>0</v>
      </c>
      <c r="N5082">
        <v>0</v>
      </c>
      <c r="O5082">
        <v>0</v>
      </c>
      <c r="P5082">
        <v>0</v>
      </c>
      <c r="Q5082">
        <v>1</v>
      </c>
      <c r="R5082">
        <v>1</v>
      </c>
      <c r="S5082">
        <v>1</v>
      </c>
      <c r="T5082">
        <v>1</v>
      </c>
      <c r="U5082">
        <v>3</v>
      </c>
      <c r="V5082">
        <v>0</v>
      </c>
      <c r="W5082">
        <v>0</v>
      </c>
      <c r="X5082" s="2">
        <v>0.33300000000000002</v>
      </c>
    </row>
    <row r="5083" spans="1:24" x14ac:dyDescent="0.25">
      <c r="A5083">
        <f t="shared" si="237"/>
        <v>1</v>
      </c>
      <c r="B5083" t="str">
        <f t="shared" si="238"/>
        <v/>
      </c>
      <c r="C5083" t="str">
        <f t="shared" si="239"/>
        <v/>
      </c>
      <c r="D5083">
        <v>2026</v>
      </c>
      <c r="E5083" t="s">
        <v>11279</v>
      </c>
      <c r="F5083" t="s">
        <v>5301</v>
      </c>
      <c r="G5083" t="s">
        <v>29</v>
      </c>
      <c r="H5083" t="s">
        <v>64</v>
      </c>
      <c r="I5083">
        <v>0</v>
      </c>
      <c r="J5083">
        <v>1</v>
      </c>
      <c r="K5083" s="29">
        <v>9.11</v>
      </c>
      <c r="L5083">
        <v>20</v>
      </c>
      <c r="M5083">
        <v>0</v>
      </c>
      <c r="N5083">
        <v>0</v>
      </c>
      <c r="O5083">
        <v>0</v>
      </c>
      <c r="P5083">
        <v>1</v>
      </c>
      <c r="Q5083">
        <v>27.2</v>
      </c>
      <c r="R5083">
        <v>32</v>
      </c>
      <c r="S5083">
        <v>31</v>
      </c>
      <c r="T5083">
        <v>28</v>
      </c>
      <c r="U5083">
        <v>19</v>
      </c>
      <c r="V5083">
        <v>22</v>
      </c>
      <c r="W5083">
        <v>13</v>
      </c>
      <c r="X5083" s="2">
        <v>0.29099999999999998</v>
      </c>
    </row>
    <row r="5084" spans="1:24" x14ac:dyDescent="0.25">
      <c r="A5084">
        <f t="shared" si="237"/>
        <v>1</v>
      </c>
      <c r="B5084" t="str">
        <f t="shared" si="238"/>
        <v/>
      </c>
      <c r="C5084" t="str">
        <f t="shared" si="239"/>
        <v/>
      </c>
      <c r="D5084">
        <v>2026</v>
      </c>
      <c r="E5084" t="s">
        <v>11280</v>
      </c>
      <c r="F5084" t="s">
        <v>5301</v>
      </c>
      <c r="G5084" t="s">
        <v>29</v>
      </c>
      <c r="H5084" t="s">
        <v>64</v>
      </c>
      <c r="I5084">
        <v>1</v>
      </c>
      <c r="J5084">
        <v>3</v>
      </c>
      <c r="K5084" s="29">
        <v>9.3800000000000008</v>
      </c>
      <c r="L5084">
        <v>15</v>
      </c>
      <c r="M5084">
        <v>6</v>
      </c>
      <c r="N5084">
        <v>0</v>
      </c>
      <c r="O5084">
        <v>0</v>
      </c>
      <c r="P5084">
        <v>0</v>
      </c>
      <c r="Q5084">
        <v>31.2</v>
      </c>
      <c r="R5084">
        <v>34</v>
      </c>
      <c r="S5084">
        <v>34</v>
      </c>
      <c r="T5084">
        <v>33</v>
      </c>
      <c r="U5084">
        <v>22</v>
      </c>
      <c r="V5084">
        <v>20</v>
      </c>
      <c r="W5084">
        <v>9</v>
      </c>
      <c r="X5084" s="2">
        <v>0.27200000000000002</v>
      </c>
    </row>
    <row r="5085" spans="1:24" x14ac:dyDescent="0.25">
      <c r="A5085">
        <f t="shared" si="237"/>
        <v>1</v>
      </c>
      <c r="B5085" t="str">
        <f t="shared" si="238"/>
        <v/>
      </c>
      <c r="C5085" t="str">
        <f t="shared" si="239"/>
        <v/>
      </c>
      <c r="D5085">
        <v>2026</v>
      </c>
      <c r="E5085" t="s">
        <v>11281</v>
      </c>
      <c r="F5085" t="s">
        <v>5301</v>
      </c>
      <c r="G5085" t="s">
        <v>29</v>
      </c>
      <c r="H5085" t="s">
        <v>64</v>
      </c>
      <c r="I5085">
        <v>0</v>
      </c>
      <c r="J5085">
        <v>6</v>
      </c>
      <c r="K5085" s="29">
        <v>10.35</v>
      </c>
      <c r="L5085">
        <v>22</v>
      </c>
      <c r="M5085">
        <v>6</v>
      </c>
      <c r="N5085">
        <v>0</v>
      </c>
      <c r="O5085">
        <v>0</v>
      </c>
      <c r="P5085">
        <v>2</v>
      </c>
      <c r="Q5085">
        <v>44.1</v>
      </c>
      <c r="R5085">
        <v>84</v>
      </c>
      <c r="S5085">
        <v>60</v>
      </c>
      <c r="T5085">
        <v>51</v>
      </c>
      <c r="U5085">
        <v>28</v>
      </c>
      <c r="V5085">
        <v>38</v>
      </c>
      <c r="W5085">
        <v>7</v>
      </c>
      <c r="X5085" s="2">
        <v>0.40600000000000003</v>
      </c>
    </row>
    <row r="5086" spans="1:24" x14ac:dyDescent="0.25">
      <c r="A5086" t="str">
        <f t="shared" si="237"/>
        <v/>
      </c>
      <c r="B5086" t="str">
        <f t="shared" si="238"/>
        <v/>
      </c>
      <c r="C5086" t="str">
        <f t="shared" si="239"/>
        <v/>
      </c>
      <c r="D5086">
        <v>2026</v>
      </c>
      <c r="E5086" t="s">
        <v>11282</v>
      </c>
      <c r="F5086" t="s">
        <v>5301</v>
      </c>
      <c r="G5086" t="s">
        <v>37</v>
      </c>
      <c r="H5086" t="s">
        <v>64</v>
      </c>
      <c r="I5086">
        <v>1</v>
      </c>
      <c r="J5086">
        <v>5</v>
      </c>
      <c r="K5086" s="29">
        <v>10.66</v>
      </c>
      <c r="L5086">
        <v>18</v>
      </c>
      <c r="M5086">
        <v>6</v>
      </c>
      <c r="N5086">
        <v>0</v>
      </c>
      <c r="O5086">
        <v>0</v>
      </c>
      <c r="P5086">
        <v>0</v>
      </c>
      <c r="Q5086">
        <v>25.1</v>
      </c>
      <c r="R5086">
        <v>35</v>
      </c>
      <c r="S5086">
        <v>39</v>
      </c>
      <c r="T5086">
        <v>30</v>
      </c>
      <c r="U5086">
        <v>26</v>
      </c>
      <c r="V5086">
        <v>19</v>
      </c>
      <c r="W5086">
        <v>6</v>
      </c>
      <c r="X5086" s="2">
        <v>0.33700000000000002</v>
      </c>
    </row>
    <row r="5087" spans="1:24" x14ac:dyDescent="0.25">
      <c r="A5087" t="str">
        <f t="shared" si="237"/>
        <v/>
      </c>
      <c r="B5087" t="str">
        <f t="shared" si="238"/>
        <v/>
      </c>
      <c r="C5087" t="str">
        <f t="shared" si="239"/>
        <v/>
      </c>
      <c r="D5087">
        <v>2026</v>
      </c>
      <c r="E5087" t="s">
        <v>11283</v>
      </c>
      <c r="F5087" t="s">
        <v>5301</v>
      </c>
      <c r="G5087" t="s">
        <v>47</v>
      </c>
      <c r="H5087" t="s">
        <v>64</v>
      </c>
      <c r="I5087">
        <v>0</v>
      </c>
      <c r="J5087">
        <v>1</v>
      </c>
      <c r="K5087" s="29">
        <v>11.57</v>
      </c>
      <c r="L5087">
        <v>5</v>
      </c>
      <c r="M5087">
        <v>0</v>
      </c>
      <c r="N5087">
        <v>0</v>
      </c>
      <c r="O5087">
        <v>0</v>
      </c>
      <c r="P5087">
        <v>0</v>
      </c>
      <c r="Q5087">
        <v>4.2</v>
      </c>
      <c r="R5087">
        <v>2</v>
      </c>
      <c r="S5087">
        <v>6</v>
      </c>
      <c r="T5087">
        <v>6</v>
      </c>
      <c r="U5087">
        <v>7</v>
      </c>
      <c r="V5087">
        <v>8</v>
      </c>
      <c r="W5087">
        <v>3</v>
      </c>
      <c r="X5087" s="2">
        <v>0.13300000000000001</v>
      </c>
    </row>
    <row r="5088" spans="1:24" x14ac:dyDescent="0.25">
      <c r="A5088" t="str">
        <f t="shared" si="237"/>
        <v/>
      </c>
      <c r="B5088" t="str">
        <f t="shared" si="238"/>
        <v/>
      </c>
      <c r="C5088" t="str">
        <f t="shared" si="239"/>
        <v/>
      </c>
      <c r="D5088">
        <v>2026</v>
      </c>
      <c r="E5088" t="s">
        <v>11284</v>
      </c>
      <c r="F5088" t="s">
        <v>5301</v>
      </c>
      <c r="G5088" t="s">
        <v>24</v>
      </c>
      <c r="H5088" t="s">
        <v>64</v>
      </c>
      <c r="I5088">
        <v>0</v>
      </c>
      <c r="J5088">
        <v>5</v>
      </c>
      <c r="K5088" s="29">
        <v>11.81</v>
      </c>
      <c r="L5088">
        <v>12</v>
      </c>
      <c r="M5088">
        <v>5</v>
      </c>
      <c r="N5088">
        <v>0</v>
      </c>
      <c r="O5088">
        <v>0</v>
      </c>
      <c r="P5088">
        <v>0</v>
      </c>
      <c r="Q5088">
        <v>21.1</v>
      </c>
      <c r="R5088">
        <v>33</v>
      </c>
      <c r="S5088">
        <v>38</v>
      </c>
      <c r="T5088">
        <v>28</v>
      </c>
      <c r="U5088">
        <v>17</v>
      </c>
      <c r="V5088">
        <v>18</v>
      </c>
      <c r="W5088">
        <v>12</v>
      </c>
      <c r="X5088" s="2">
        <v>0.34699999999999998</v>
      </c>
    </row>
    <row r="5089" spans="1:24" x14ac:dyDescent="0.25">
      <c r="A5089">
        <f t="shared" si="237"/>
        <v>1</v>
      </c>
      <c r="B5089" t="str">
        <f t="shared" si="238"/>
        <v/>
      </c>
      <c r="C5089" t="str">
        <f t="shared" si="239"/>
        <v/>
      </c>
      <c r="D5089">
        <v>2026</v>
      </c>
      <c r="E5089" t="s">
        <v>11285</v>
      </c>
      <c r="F5089" t="s">
        <v>5301</v>
      </c>
      <c r="G5089" t="s">
        <v>29</v>
      </c>
      <c r="H5089" t="s">
        <v>64</v>
      </c>
      <c r="I5089">
        <v>0</v>
      </c>
      <c r="J5089">
        <v>1</v>
      </c>
      <c r="K5089" s="29">
        <v>12.5</v>
      </c>
      <c r="L5089">
        <v>14</v>
      </c>
      <c r="M5089">
        <v>3</v>
      </c>
      <c r="N5089">
        <v>0</v>
      </c>
      <c r="O5089">
        <v>0</v>
      </c>
      <c r="P5089">
        <v>0</v>
      </c>
      <c r="Q5089">
        <v>18</v>
      </c>
      <c r="R5089">
        <v>27</v>
      </c>
      <c r="S5089">
        <v>29</v>
      </c>
      <c r="T5089">
        <v>25</v>
      </c>
      <c r="U5089">
        <v>22</v>
      </c>
      <c r="V5089">
        <v>13</v>
      </c>
      <c r="W5089">
        <v>4</v>
      </c>
      <c r="X5089" s="2">
        <v>0.34599999999999997</v>
      </c>
    </row>
    <row r="5090" spans="1:24" x14ac:dyDescent="0.25">
      <c r="A5090" t="str">
        <f t="shared" si="237"/>
        <v/>
      </c>
      <c r="B5090" t="str">
        <f t="shared" si="238"/>
        <v/>
      </c>
      <c r="C5090">
        <f t="shared" si="239"/>
        <v>1</v>
      </c>
      <c r="D5090">
        <v>2026</v>
      </c>
      <c r="E5090" t="s">
        <v>6561</v>
      </c>
      <c r="F5090" t="s">
        <v>5301</v>
      </c>
      <c r="G5090" t="s">
        <v>37</v>
      </c>
      <c r="H5090" t="s">
        <v>64</v>
      </c>
      <c r="I5090">
        <v>1</v>
      </c>
      <c r="J5090">
        <v>4</v>
      </c>
      <c r="K5090" s="29">
        <v>12.76</v>
      </c>
      <c r="L5090">
        <v>14</v>
      </c>
      <c r="M5090">
        <v>6</v>
      </c>
      <c r="N5090">
        <v>0</v>
      </c>
      <c r="O5090">
        <v>0</v>
      </c>
      <c r="P5090">
        <v>0</v>
      </c>
      <c r="Q5090">
        <v>30.1</v>
      </c>
      <c r="R5090">
        <v>51</v>
      </c>
      <c r="S5090">
        <v>48</v>
      </c>
      <c r="T5090">
        <v>43</v>
      </c>
      <c r="U5090">
        <v>23</v>
      </c>
      <c r="V5090">
        <v>27</v>
      </c>
      <c r="W5090">
        <v>10</v>
      </c>
      <c r="X5090" s="2">
        <v>0.36699999999999999</v>
      </c>
    </row>
    <row r="5091" spans="1:24" x14ac:dyDescent="0.25">
      <c r="A5091" t="str">
        <f t="shared" si="237"/>
        <v/>
      </c>
      <c r="B5091" t="str">
        <f t="shared" si="238"/>
        <v/>
      </c>
      <c r="C5091" t="str">
        <f t="shared" si="239"/>
        <v/>
      </c>
      <c r="D5091">
        <v>2026</v>
      </c>
      <c r="E5091" t="s">
        <v>11286</v>
      </c>
      <c r="F5091" t="s">
        <v>5301</v>
      </c>
      <c r="G5091" t="s">
        <v>47</v>
      </c>
      <c r="H5091" t="s">
        <v>64</v>
      </c>
      <c r="I5091">
        <v>0</v>
      </c>
      <c r="J5091">
        <v>0</v>
      </c>
      <c r="K5091" s="29">
        <v>13.5</v>
      </c>
      <c r="L5091">
        <v>2</v>
      </c>
      <c r="M5091">
        <v>0</v>
      </c>
      <c r="N5091">
        <v>0</v>
      </c>
      <c r="O5091">
        <v>0</v>
      </c>
      <c r="P5091">
        <v>0</v>
      </c>
      <c r="Q5091">
        <v>1.1000000000000001</v>
      </c>
      <c r="R5091">
        <v>1</v>
      </c>
      <c r="S5091">
        <v>2</v>
      </c>
      <c r="T5091">
        <v>2</v>
      </c>
      <c r="U5091">
        <v>2</v>
      </c>
      <c r="V5091">
        <v>2</v>
      </c>
      <c r="W5091">
        <v>3</v>
      </c>
      <c r="X5091" s="2">
        <v>0.25</v>
      </c>
    </row>
    <row r="5092" spans="1:24" x14ac:dyDescent="0.25">
      <c r="A5092" t="str">
        <f t="shared" si="237"/>
        <v/>
      </c>
      <c r="B5092" t="str">
        <f t="shared" si="238"/>
        <v/>
      </c>
      <c r="C5092" t="str">
        <f t="shared" si="239"/>
        <v/>
      </c>
      <c r="D5092">
        <v>2026</v>
      </c>
      <c r="E5092" t="s">
        <v>11287</v>
      </c>
      <c r="F5092" t="s">
        <v>5301</v>
      </c>
      <c r="G5092" t="s">
        <v>24</v>
      </c>
      <c r="H5092" t="s">
        <v>64</v>
      </c>
      <c r="I5092">
        <v>0</v>
      </c>
      <c r="J5092">
        <v>0</v>
      </c>
      <c r="K5092" s="29">
        <v>14.73</v>
      </c>
      <c r="L5092">
        <v>9</v>
      </c>
      <c r="M5092">
        <v>0</v>
      </c>
      <c r="N5092">
        <v>0</v>
      </c>
      <c r="O5092">
        <v>0</v>
      </c>
      <c r="P5092">
        <v>0</v>
      </c>
      <c r="Q5092">
        <v>7.1</v>
      </c>
      <c r="R5092">
        <v>14</v>
      </c>
      <c r="S5092">
        <v>12</v>
      </c>
      <c r="T5092">
        <v>12</v>
      </c>
      <c r="U5092">
        <v>6</v>
      </c>
      <c r="V5092">
        <v>4</v>
      </c>
      <c r="W5092">
        <v>3</v>
      </c>
      <c r="X5092" s="2">
        <v>0.38900000000000001</v>
      </c>
    </row>
    <row r="5093" spans="1:24" x14ac:dyDescent="0.25">
      <c r="A5093" t="str">
        <f t="shared" si="237"/>
        <v/>
      </c>
      <c r="B5093" t="str">
        <f t="shared" si="238"/>
        <v/>
      </c>
      <c r="C5093" t="str">
        <f t="shared" si="239"/>
        <v/>
      </c>
      <c r="D5093">
        <v>2026</v>
      </c>
      <c r="E5093" t="s">
        <v>11288</v>
      </c>
      <c r="F5093" t="s">
        <v>5301</v>
      </c>
      <c r="G5093" t="s">
        <v>37</v>
      </c>
      <c r="H5093" t="s">
        <v>64</v>
      </c>
      <c r="I5093">
        <v>0</v>
      </c>
      <c r="J5093">
        <v>3</v>
      </c>
      <c r="K5093" s="29">
        <v>15.37</v>
      </c>
      <c r="L5093">
        <v>16</v>
      </c>
      <c r="M5093">
        <v>3</v>
      </c>
      <c r="N5093">
        <v>0</v>
      </c>
      <c r="O5093">
        <v>0</v>
      </c>
      <c r="P5093">
        <v>0</v>
      </c>
      <c r="Q5093">
        <v>21.2</v>
      </c>
      <c r="R5093">
        <v>28</v>
      </c>
      <c r="S5093">
        <v>39</v>
      </c>
      <c r="T5093">
        <v>37</v>
      </c>
      <c r="U5093">
        <v>20</v>
      </c>
      <c r="V5093">
        <v>19</v>
      </c>
      <c r="W5093">
        <v>8</v>
      </c>
      <c r="X5093" s="2">
        <v>0.308</v>
      </c>
    </row>
    <row r="5094" spans="1:24" x14ac:dyDescent="0.25">
      <c r="A5094">
        <f t="shared" ref="A5094:A5157" si="240">IF(OR(G5094="SR", G5094="GR"), 1, "")</f>
        <v>1</v>
      </c>
      <c r="B5094" t="str">
        <f t="shared" si="238"/>
        <v/>
      </c>
      <c r="C5094" t="str">
        <f t="shared" si="239"/>
        <v/>
      </c>
      <c r="D5094">
        <v>2026</v>
      </c>
      <c r="E5094" t="s">
        <v>11289</v>
      </c>
      <c r="F5094" t="s">
        <v>5301</v>
      </c>
      <c r="G5094" t="s">
        <v>32</v>
      </c>
      <c r="H5094" t="s">
        <v>64</v>
      </c>
      <c r="I5094">
        <v>0</v>
      </c>
      <c r="J5094">
        <v>0</v>
      </c>
      <c r="K5094" s="29">
        <v>19.16</v>
      </c>
      <c r="L5094">
        <v>11</v>
      </c>
      <c r="M5094">
        <v>0</v>
      </c>
      <c r="N5094">
        <v>0</v>
      </c>
      <c r="O5094">
        <v>0</v>
      </c>
      <c r="P5094">
        <v>0</v>
      </c>
      <c r="Q5094">
        <v>10.1</v>
      </c>
      <c r="R5094">
        <v>24</v>
      </c>
      <c r="S5094">
        <v>25</v>
      </c>
      <c r="T5094">
        <v>22</v>
      </c>
      <c r="U5094">
        <v>6</v>
      </c>
      <c r="V5094">
        <v>5</v>
      </c>
      <c r="W5094">
        <v>2</v>
      </c>
      <c r="X5094" s="2">
        <v>0.436</v>
      </c>
    </row>
    <row r="5095" spans="1:24" x14ac:dyDescent="0.25">
      <c r="A5095" t="str">
        <f t="shared" si="240"/>
        <v/>
      </c>
      <c r="B5095" t="str">
        <f t="shared" si="238"/>
        <v/>
      </c>
      <c r="C5095">
        <f t="shared" si="239"/>
        <v>1</v>
      </c>
      <c r="D5095">
        <v>2026</v>
      </c>
      <c r="E5095" t="s">
        <v>5315</v>
      </c>
      <c r="F5095" t="s">
        <v>5301</v>
      </c>
      <c r="G5095" t="s">
        <v>24</v>
      </c>
      <c r="H5095" t="s">
        <v>64</v>
      </c>
      <c r="I5095">
        <v>1</v>
      </c>
      <c r="J5095">
        <v>1</v>
      </c>
      <c r="K5095" s="29">
        <v>23.14</v>
      </c>
      <c r="L5095">
        <v>2</v>
      </c>
      <c r="M5095">
        <v>0</v>
      </c>
      <c r="N5095">
        <v>0</v>
      </c>
      <c r="O5095">
        <v>0</v>
      </c>
      <c r="P5095">
        <v>0</v>
      </c>
      <c r="Q5095">
        <v>2.1</v>
      </c>
      <c r="R5095">
        <v>5</v>
      </c>
      <c r="S5095">
        <v>9</v>
      </c>
      <c r="T5095">
        <v>6</v>
      </c>
      <c r="U5095">
        <v>3</v>
      </c>
      <c r="V5095">
        <v>0</v>
      </c>
      <c r="W5095">
        <v>0</v>
      </c>
      <c r="X5095" s="2">
        <v>0.41699999999999998</v>
      </c>
    </row>
    <row r="5096" spans="1:24" x14ac:dyDescent="0.25">
      <c r="A5096" t="str">
        <f t="shared" si="240"/>
        <v/>
      </c>
      <c r="B5096" t="str">
        <f t="shared" si="238"/>
        <v/>
      </c>
      <c r="C5096" t="str">
        <f t="shared" si="239"/>
        <v/>
      </c>
      <c r="D5096">
        <v>2026</v>
      </c>
      <c r="E5096" t="s">
        <v>11290</v>
      </c>
      <c r="F5096" t="s">
        <v>5321</v>
      </c>
      <c r="G5096" t="s">
        <v>37</v>
      </c>
      <c r="H5096" t="s">
        <v>64</v>
      </c>
      <c r="I5096">
        <v>1</v>
      </c>
      <c r="J5096">
        <v>5</v>
      </c>
      <c r="K5096" s="29">
        <v>10.3</v>
      </c>
      <c r="L5096">
        <v>21</v>
      </c>
      <c r="M5096">
        <v>3</v>
      </c>
      <c r="N5096">
        <v>0</v>
      </c>
      <c r="O5096">
        <v>0</v>
      </c>
      <c r="P5096">
        <v>0</v>
      </c>
      <c r="Q5096">
        <v>50.2</v>
      </c>
      <c r="R5096">
        <v>79</v>
      </c>
      <c r="S5096">
        <v>74</v>
      </c>
      <c r="T5096">
        <v>58</v>
      </c>
      <c r="U5096">
        <v>47</v>
      </c>
      <c r="V5096">
        <v>31</v>
      </c>
      <c r="W5096">
        <v>12</v>
      </c>
      <c r="X5096" s="2">
        <v>0.35899999999999999</v>
      </c>
    </row>
    <row r="5097" spans="1:24" x14ac:dyDescent="0.25">
      <c r="A5097" t="str">
        <f t="shared" si="240"/>
        <v/>
      </c>
      <c r="B5097" t="str">
        <f t="shared" si="238"/>
        <v/>
      </c>
      <c r="C5097" t="str">
        <f t="shared" si="239"/>
        <v/>
      </c>
      <c r="D5097">
        <v>2026</v>
      </c>
      <c r="E5097" t="s">
        <v>5326</v>
      </c>
      <c r="F5097" t="s">
        <v>5321</v>
      </c>
      <c r="G5097" t="s">
        <v>47</v>
      </c>
      <c r="H5097" t="s">
        <v>64</v>
      </c>
      <c r="I5097">
        <v>1</v>
      </c>
      <c r="J5097">
        <v>7</v>
      </c>
      <c r="K5097" s="29">
        <v>10.9</v>
      </c>
      <c r="L5097">
        <v>14</v>
      </c>
      <c r="M5097">
        <v>10</v>
      </c>
      <c r="N5097">
        <v>0</v>
      </c>
      <c r="O5097">
        <v>0</v>
      </c>
      <c r="P5097">
        <v>0</v>
      </c>
      <c r="Q5097">
        <v>55.1</v>
      </c>
      <c r="R5097">
        <v>82</v>
      </c>
      <c r="S5097">
        <v>89</v>
      </c>
      <c r="T5097">
        <v>67</v>
      </c>
      <c r="U5097">
        <v>45</v>
      </c>
      <c r="V5097">
        <v>31</v>
      </c>
      <c r="W5097">
        <v>18</v>
      </c>
      <c r="X5097" s="2">
        <v>0.33600000000000002</v>
      </c>
    </row>
    <row r="5098" spans="1:24" x14ac:dyDescent="0.25">
      <c r="A5098" t="str">
        <f t="shared" si="240"/>
        <v/>
      </c>
      <c r="B5098" t="str">
        <f t="shared" si="238"/>
        <v/>
      </c>
      <c r="C5098">
        <f t="shared" si="239"/>
        <v>1</v>
      </c>
      <c r="D5098">
        <v>2026</v>
      </c>
      <c r="E5098" t="s">
        <v>5322</v>
      </c>
      <c r="F5098" t="s">
        <v>5321</v>
      </c>
      <c r="G5098" t="s">
        <v>24</v>
      </c>
      <c r="H5098" t="s">
        <v>64</v>
      </c>
      <c r="I5098">
        <v>3</v>
      </c>
      <c r="J5098">
        <v>4</v>
      </c>
      <c r="K5098" s="29">
        <v>7.96</v>
      </c>
      <c r="L5098">
        <v>12</v>
      </c>
      <c r="M5098">
        <v>8</v>
      </c>
      <c r="N5098">
        <v>0</v>
      </c>
      <c r="O5098">
        <v>0</v>
      </c>
      <c r="P5098">
        <v>0</v>
      </c>
      <c r="Q5098">
        <v>31.2</v>
      </c>
      <c r="R5098">
        <v>38</v>
      </c>
      <c r="S5098">
        <v>44</v>
      </c>
      <c r="T5098">
        <v>28</v>
      </c>
      <c r="U5098">
        <v>45</v>
      </c>
      <c r="V5098">
        <v>36</v>
      </c>
      <c r="W5098">
        <v>3</v>
      </c>
      <c r="X5098" s="2">
        <v>0.27700000000000002</v>
      </c>
    </row>
    <row r="5099" spans="1:24" x14ac:dyDescent="0.25">
      <c r="A5099" t="str">
        <f t="shared" si="240"/>
        <v/>
      </c>
      <c r="B5099" t="str">
        <f t="shared" si="238"/>
        <v/>
      </c>
      <c r="C5099" t="str">
        <f t="shared" si="239"/>
        <v/>
      </c>
      <c r="D5099">
        <v>2026</v>
      </c>
      <c r="E5099" t="s">
        <v>5337</v>
      </c>
      <c r="F5099" t="s">
        <v>5321</v>
      </c>
      <c r="G5099" t="s">
        <v>47</v>
      </c>
      <c r="H5099" t="s">
        <v>64</v>
      </c>
      <c r="I5099">
        <v>0</v>
      </c>
      <c r="J5099">
        <v>1</v>
      </c>
      <c r="K5099" s="29">
        <v>8.49</v>
      </c>
      <c r="L5099">
        <v>18</v>
      </c>
      <c r="M5099">
        <v>1</v>
      </c>
      <c r="N5099">
        <v>0</v>
      </c>
      <c r="O5099">
        <v>0</v>
      </c>
      <c r="P5099">
        <v>0</v>
      </c>
      <c r="Q5099">
        <v>35</v>
      </c>
      <c r="R5099">
        <v>41</v>
      </c>
      <c r="S5099">
        <v>40</v>
      </c>
      <c r="T5099">
        <v>33</v>
      </c>
      <c r="U5099">
        <v>33</v>
      </c>
      <c r="V5099">
        <v>31</v>
      </c>
      <c r="W5099">
        <v>9</v>
      </c>
      <c r="X5099" s="2">
        <v>0.29099999999999998</v>
      </c>
    </row>
    <row r="5100" spans="1:24" x14ac:dyDescent="0.25">
      <c r="A5100" t="str">
        <f t="shared" si="240"/>
        <v/>
      </c>
      <c r="B5100" t="str">
        <f t="shared" si="238"/>
        <v/>
      </c>
      <c r="C5100">
        <f t="shared" si="239"/>
        <v>1</v>
      </c>
      <c r="D5100">
        <v>2026</v>
      </c>
      <c r="E5100" t="s">
        <v>7118</v>
      </c>
      <c r="F5100" t="s">
        <v>5321</v>
      </c>
      <c r="G5100" t="s">
        <v>47</v>
      </c>
      <c r="H5100" t="s">
        <v>64</v>
      </c>
      <c r="I5100">
        <v>0</v>
      </c>
      <c r="J5100">
        <v>9</v>
      </c>
      <c r="K5100" s="29">
        <v>9.1300000000000008</v>
      </c>
      <c r="L5100">
        <v>15</v>
      </c>
      <c r="M5100">
        <v>13</v>
      </c>
      <c r="N5100">
        <v>0</v>
      </c>
      <c r="O5100">
        <v>0</v>
      </c>
      <c r="P5100">
        <v>0</v>
      </c>
      <c r="Q5100">
        <v>47.1</v>
      </c>
      <c r="R5100">
        <v>69</v>
      </c>
      <c r="S5100">
        <v>65</v>
      </c>
      <c r="T5100">
        <v>48</v>
      </c>
      <c r="U5100">
        <v>45</v>
      </c>
      <c r="V5100">
        <v>50</v>
      </c>
      <c r="W5100">
        <v>12</v>
      </c>
      <c r="X5100" s="2">
        <v>0.34499999999999997</v>
      </c>
    </row>
    <row r="5101" spans="1:24" x14ac:dyDescent="0.25">
      <c r="A5101">
        <f t="shared" si="240"/>
        <v>1</v>
      </c>
      <c r="B5101" t="str">
        <f t="shared" si="238"/>
        <v/>
      </c>
      <c r="C5101" t="str">
        <f t="shared" si="239"/>
        <v/>
      </c>
      <c r="D5101">
        <v>2026</v>
      </c>
      <c r="E5101" t="s">
        <v>11291</v>
      </c>
      <c r="F5101" t="s">
        <v>5321</v>
      </c>
      <c r="G5101" t="s">
        <v>29</v>
      </c>
      <c r="H5101" t="s">
        <v>64</v>
      </c>
      <c r="I5101">
        <v>1</v>
      </c>
      <c r="J5101">
        <v>2</v>
      </c>
      <c r="K5101" s="29">
        <v>9.1999999999999993</v>
      </c>
      <c r="L5101">
        <v>19</v>
      </c>
      <c r="M5101">
        <v>0</v>
      </c>
      <c r="N5101">
        <v>0</v>
      </c>
      <c r="O5101">
        <v>0</v>
      </c>
      <c r="P5101">
        <v>1</v>
      </c>
      <c r="Q5101">
        <v>30.1</v>
      </c>
      <c r="R5101">
        <v>50</v>
      </c>
      <c r="S5101">
        <v>42</v>
      </c>
      <c r="T5101">
        <v>31</v>
      </c>
      <c r="U5101">
        <v>14</v>
      </c>
      <c r="V5101">
        <v>19</v>
      </c>
      <c r="W5101">
        <v>12</v>
      </c>
      <c r="X5101" s="2">
        <v>0.379</v>
      </c>
    </row>
    <row r="5102" spans="1:24" x14ac:dyDescent="0.25">
      <c r="A5102" t="str">
        <f t="shared" si="240"/>
        <v/>
      </c>
      <c r="B5102" t="str">
        <f t="shared" si="238"/>
        <v/>
      </c>
      <c r="C5102" t="str">
        <f t="shared" si="239"/>
        <v/>
      </c>
      <c r="D5102">
        <v>2026</v>
      </c>
      <c r="E5102" t="s">
        <v>11292</v>
      </c>
      <c r="F5102" t="s">
        <v>5321</v>
      </c>
      <c r="G5102" t="s">
        <v>37</v>
      </c>
      <c r="H5102" t="s">
        <v>64</v>
      </c>
      <c r="I5102">
        <v>0</v>
      </c>
      <c r="J5102">
        <v>1</v>
      </c>
      <c r="K5102" s="29">
        <v>9.31</v>
      </c>
      <c r="L5102">
        <v>15</v>
      </c>
      <c r="M5102">
        <v>1</v>
      </c>
      <c r="N5102">
        <v>0</v>
      </c>
      <c r="O5102">
        <v>0</v>
      </c>
      <c r="P5102">
        <v>0</v>
      </c>
      <c r="Q5102">
        <v>19.100000000000001</v>
      </c>
      <c r="R5102">
        <v>24</v>
      </c>
      <c r="S5102">
        <v>24</v>
      </c>
      <c r="T5102">
        <v>20</v>
      </c>
      <c r="U5102">
        <v>17</v>
      </c>
      <c r="V5102">
        <v>11</v>
      </c>
      <c r="W5102">
        <v>2</v>
      </c>
      <c r="X5102" s="2">
        <v>0.316</v>
      </c>
    </row>
    <row r="5103" spans="1:24" x14ac:dyDescent="0.25">
      <c r="A5103" t="str">
        <f t="shared" si="240"/>
        <v/>
      </c>
      <c r="B5103" t="str">
        <f t="shared" si="238"/>
        <v/>
      </c>
      <c r="C5103">
        <f t="shared" si="239"/>
        <v>1</v>
      </c>
      <c r="D5103">
        <v>2026</v>
      </c>
      <c r="E5103" t="s">
        <v>5342</v>
      </c>
      <c r="F5103" t="s">
        <v>5321</v>
      </c>
      <c r="G5103" t="s">
        <v>37</v>
      </c>
      <c r="H5103" t="s">
        <v>64</v>
      </c>
      <c r="I5103">
        <v>0</v>
      </c>
      <c r="J5103">
        <v>6</v>
      </c>
      <c r="K5103" s="29">
        <v>9.92</v>
      </c>
      <c r="L5103">
        <v>13</v>
      </c>
      <c r="M5103">
        <v>6</v>
      </c>
      <c r="N5103">
        <v>0</v>
      </c>
      <c r="O5103">
        <v>0</v>
      </c>
      <c r="P5103">
        <v>1</v>
      </c>
      <c r="Q5103">
        <v>32.200000000000003</v>
      </c>
      <c r="R5103">
        <v>42</v>
      </c>
      <c r="S5103">
        <v>46</v>
      </c>
      <c r="T5103">
        <v>36</v>
      </c>
      <c r="U5103">
        <v>37</v>
      </c>
      <c r="V5103">
        <v>33</v>
      </c>
      <c r="W5103">
        <v>8</v>
      </c>
      <c r="X5103" s="2">
        <v>0.32600000000000001</v>
      </c>
    </row>
    <row r="5104" spans="1:24" x14ac:dyDescent="0.25">
      <c r="A5104" t="str">
        <f t="shared" si="240"/>
        <v/>
      </c>
      <c r="B5104" t="str">
        <f t="shared" si="238"/>
        <v/>
      </c>
      <c r="C5104" t="str">
        <f t="shared" si="239"/>
        <v/>
      </c>
      <c r="D5104">
        <v>2026</v>
      </c>
      <c r="E5104" t="s">
        <v>5340</v>
      </c>
      <c r="F5104" t="s">
        <v>5321</v>
      </c>
      <c r="G5104" t="s">
        <v>47</v>
      </c>
      <c r="H5104" t="s">
        <v>64</v>
      </c>
      <c r="I5104">
        <v>0</v>
      </c>
      <c r="J5104">
        <v>0</v>
      </c>
      <c r="K5104" s="29">
        <v>10.8</v>
      </c>
      <c r="L5104">
        <v>6</v>
      </c>
      <c r="M5104">
        <v>0</v>
      </c>
      <c r="N5104">
        <v>0</v>
      </c>
      <c r="O5104">
        <v>0</v>
      </c>
      <c r="P5104">
        <v>0</v>
      </c>
      <c r="Q5104">
        <v>5</v>
      </c>
      <c r="R5104">
        <v>4</v>
      </c>
      <c r="S5104">
        <v>6</v>
      </c>
      <c r="T5104">
        <v>6</v>
      </c>
      <c r="U5104">
        <v>9</v>
      </c>
      <c r="V5104">
        <v>4</v>
      </c>
      <c r="W5104">
        <v>6</v>
      </c>
      <c r="X5104" s="2">
        <v>0.26700000000000002</v>
      </c>
    </row>
    <row r="5105" spans="1:24" x14ac:dyDescent="0.25">
      <c r="A5105">
        <f t="shared" si="240"/>
        <v>1</v>
      </c>
      <c r="B5105" t="str">
        <f t="shared" si="238"/>
        <v/>
      </c>
      <c r="C5105" t="str">
        <f t="shared" si="239"/>
        <v/>
      </c>
      <c r="D5105">
        <v>2026</v>
      </c>
      <c r="E5105" t="s">
        <v>11293</v>
      </c>
      <c r="F5105" t="s">
        <v>5321</v>
      </c>
      <c r="G5105" t="s">
        <v>29</v>
      </c>
      <c r="H5105" t="s">
        <v>64</v>
      </c>
      <c r="I5105">
        <v>2</v>
      </c>
      <c r="J5105">
        <v>1</v>
      </c>
      <c r="K5105" s="29">
        <v>11.47</v>
      </c>
      <c r="L5105">
        <v>15</v>
      </c>
      <c r="M5105">
        <v>3</v>
      </c>
      <c r="N5105">
        <v>0</v>
      </c>
      <c r="O5105">
        <v>0</v>
      </c>
      <c r="P5105">
        <v>0</v>
      </c>
      <c r="Q5105">
        <v>24.1</v>
      </c>
      <c r="R5105">
        <v>37</v>
      </c>
      <c r="S5105">
        <v>41</v>
      </c>
      <c r="T5105">
        <v>31</v>
      </c>
      <c r="U5105">
        <v>32</v>
      </c>
      <c r="V5105">
        <v>24</v>
      </c>
      <c r="W5105">
        <v>8</v>
      </c>
      <c r="X5105" s="2">
        <v>0.33900000000000002</v>
      </c>
    </row>
    <row r="5106" spans="1:24" x14ac:dyDescent="0.25">
      <c r="A5106" t="str">
        <f t="shared" si="240"/>
        <v/>
      </c>
      <c r="B5106" t="str">
        <f t="shared" si="238"/>
        <v/>
      </c>
      <c r="C5106">
        <f t="shared" si="239"/>
        <v>1</v>
      </c>
      <c r="D5106">
        <v>2026</v>
      </c>
      <c r="E5106" t="s">
        <v>5341</v>
      </c>
      <c r="F5106" t="s">
        <v>5321</v>
      </c>
      <c r="G5106" t="s">
        <v>37</v>
      </c>
      <c r="H5106" t="s">
        <v>64</v>
      </c>
      <c r="I5106">
        <v>0</v>
      </c>
      <c r="J5106">
        <v>1</v>
      </c>
      <c r="K5106" s="29">
        <v>12.46</v>
      </c>
      <c r="L5106">
        <v>5</v>
      </c>
      <c r="M5106">
        <v>0</v>
      </c>
      <c r="N5106">
        <v>0</v>
      </c>
      <c r="O5106">
        <v>0</v>
      </c>
      <c r="P5106">
        <v>0</v>
      </c>
      <c r="Q5106">
        <v>8.1999999999999993</v>
      </c>
      <c r="R5106">
        <v>8</v>
      </c>
      <c r="S5106">
        <v>12</v>
      </c>
      <c r="T5106">
        <v>12</v>
      </c>
      <c r="U5106">
        <v>7</v>
      </c>
      <c r="V5106">
        <v>7</v>
      </c>
      <c r="W5106">
        <v>3</v>
      </c>
      <c r="X5106" s="2">
        <v>0.24199999999999999</v>
      </c>
    </row>
    <row r="5107" spans="1:24" x14ac:dyDescent="0.25">
      <c r="A5107" t="str">
        <f t="shared" si="240"/>
        <v/>
      </c>
      <c r="B5107" t="str">
        <f t="shared" si="238"/>
        <v/>
      </c>
      <c r="C5107" t="str">
        <f t="shared" si="239"/>
        <v/>
      </c>
      <c r="D5107">
        <v>2026</v>
      </c>
      <c r="E5107" t="s">
        <v>11294</v>
      </c>
      <c r="F5107" t="s">
        <v>5321</v>
      </c>
      <c r="G5107" t="s">
        <v>37</v>
      </c>
      <c r="H5107" t="s">
        <v>64</v>
      </c>
      <c r="I5107">
        <v>1</v>
      </c>
      <c r="J5107">
        <v>4</v>
      </c>
      <c r="K5107" s="29">
        <v>12.95</v>
      </c>
      <c r="L5107">
        <v>17</v>
      </c>
      <c r="M5107">
        <v>5</v>
      </c>
      <c r="N5107">
        <v>0</v>
      </c>
      <c r="O5107">
        <v>0</v>
      </c>
      <c r="P5107">
        <v>0</v>
      </c>
      <c r="Q5107">
        <v>32.200000000000003</v>
      </c>
      <c r="R5107">
        <v>46</v>
      </c>
      <c r="S5107">
        <v>52</v>
      </c>
      <c r="T5107">
        <v>47</v>
      </c>
      <c r="U5107">
        <v>45</v>
      </c>
      <c r="V5107">
        <v>28</v>
      </c>
      <c r="W5107">
        <v>10</v>
      </c>
      <c r="X5107" s="2">
        <v>0.35099999999999998</v>
      </c>
    </row>
    <row r="5108" spans="1:24" x14ac:dyDescent="0.25">
      <c r="A5108">
        <f t="shared" si="240"/>
        <v>1</v>
      </c>
      <c r="B5108" t="str">
        <f t="shared" si="238"/>
        <v/>
      </c>
      <c r="C5108" t="str">
        <f t="shared" si="239"/>
        <v/>
      </c>
      <c r="D5108">
        <v>2026</v>
      </c>
      <c r="E5108" t="s">
        <v>11295</v>
      </c>
      <c r="F5108" t="s">
        <v>5321</v>
      </c>
      <c r="G5108" t="s">
        <v>32</v>
      </c>
      <c r="H5108" t="s">
        <v>64</v>
      </c>
      <c r="I5108">
        <v>0</v>
      </c>
      <c r="J5108">
        <v>1</v>
      </c>
      <c r="K5108" s="29">
        <v>14.85</v>
      </c>
      <c r="L5108">
        <v>13</v>
      </c>
      <c r="M5108">
        <v>1</v>
      </c>
      <c r="N5108">
        <v>0</v>
      </c>
      <c r="O5108">
        <v>0</v>
      </c>
      <c r="P5108">
        <v>0</v>
      </c>
      <c r="Q5108">
        <v>13.1</v>
      </c>
      <c r="R5108">
        <v>23</v>
      </c>
      <c r="S5108">
        <v>26</v>
      </c>
      <c r="T5108">
        <v>22</v>
      </c>
      <c r="U5108">
        <v>20</v>
      </c>
      <c r="V5108">
        <v>17</v>
      </c>
      <c r="W5108">
        <v>4</v>
      </c>
      <c r="X5108" s="2">
        <v>0.35899999999999999</v>
      </c>
    </row>
    <row r="5109" spans="1:24" x14ac:dyDescent="0.25">
      <c r="A5109" t="str">
        <f t="shared" si="240"/>
        <v/>
      </c>
      <c r="B5109" t="str">
        <f t="shared" si="238"/>
        <v/>
      </c>
      <c r="C5109" t="str">
        <f t="shared" si="239"/>
        <v/>
      </c>
      <c r="D5109">
        <v>2026</v>
      </c>
      <c r="E5109" t="s">
        <v>11296</v>
      </c>
      <c r="F5109" t="s">
        <v>5321</v>
      </c>
      <c r="G5109" t="s">
        <v>37</v>
      </c>
      <c r="H5109" t="s">
        <v>64</v>
      </c>
      <c r="I5109">
        <v>0</v>
      </c>
      <c r="J5109">
        <v>0</v>
      </c>
      <c r="K5109" s="29">
        <v>15.26</v>
      </c>
      <c r="L5109">
        <v>10</v>
      </c>
      <c r="M5109">
        <v>0</v>
      </c>
      <c r="N5109">
        <v>0</v>
      </c>
      <c r="O5109">
        <v>0</v>
      </c>
      <c r="P5109">
        <v>0</v>
      </c>
      <c r="Q5109">
        <v>7.2</v>
      </c>
      <c r="R5109">
        <v>8</v>
      </c>
      <c r="S5109">
        <v>13</v>
      </c>
      <c r="T5109">
        <v>13</v>
      </c>
      <c r="U5109">
        <v>21</v>
      </c>
      <c r="V5109">
        <v>8</v>
      </c>
      <c r="W5109">
        <v>0</v>
      </c>
      <c r="X5109" s="2">
        <v>0.27600000000000002</v>
      </c>
    </row>
    <row r="5110" spans="1:24" x14ac:dyDescent="0.25">
      <c r="A5110" t="str">
        <f t="shared" si="240"/>
        <v/>
      </c>
      <c r="B5110" t="str">
        <f t="shared" si="238"/>
        <v/>
      </c>
      <c r="C5110" t="str">
        <f t="shared" si="239"/>
        <v/>
      </c>
      <c r="D5110">
        <v>2026</v>
      </c>
      <c r="E5110" t="s">
        <v>11297</v>
      </c>
      <c r="F5110" t="s">
        <v>5321</v>
      </c>
      <c r="G5110" t="s">
        <v>47</v>
      </c>
      <c r="H5110" t="s">
        <v>64</v>
      </c>
      <c r="I5110">
        <v>0</v>
      </c>
      <c r="J5110">
        <v>0</v>
      </c>
      <c r="K5110" s="29">
        <v>21.6</v>
      </c>
      <c r="L5110">
        <v>5</v>
      </c>
      <c r="M5110">
        <v>0</v>
      </c>
      <c r="N5110">
        <v>0</v>
      </c>
      <c r="O5110">
        <v>0</v>
      </c>
      <c r="P5110">
        <v>0</v>
      </c>
      <c r="Q5110">
        <v>1.2</v>
      </c>
      <c r="R5110">
        <v>3</v>
      </c>
      <c r="S5110">
        <v>4</v>
      </c>
      <c r="T5110">
        <v>4</v>
      </c>
      <c r="U5110">
        <v>7</v>
      </c>
      <c r="V5110">
        <v>2</v>
      </c>
      <c r="W5110">
        <v>0</v>
      </c>
      <c r="X5110" s="2">
        <v>0.375</v>
      </c>
    </row>
    <row r="5111" spans="1:24" x14ac:dyDescent="0.25">
      <c r="A5111" t="str">
        <f t="shared" si="240"/>
        <v/>
      </c>
      <c r="B5111" t="str">
        <f t="shared" si="238"/>
        <v/>
      </c>
      <c r="C5111" t="str">
        <f t="shared" si="239"/>
        <v/>
      </c>
      <c r="D5111">
        <v>2026</v>
      </c>
      <c r="E5111" t="s">
        <v>11298</v>
      </c>
      <c r="F5111" t="s">
        <v>5321</v>
      </c>
      <c r="G5111" t="s">
        <v>37</v>
      </c>
      <c r="H5111" t="s">
        <v>64</v>
      </c>
      <c r="I5111">
        <v>0</v>
      </c>
      <c r="J5111">
        <v>0</v>
      </c>
      <c r="K5111" s="29">
        <v>33.75</v>
      </c>
      <c r="L5111">
        <v>3</v>
      </c>
      <c r="M5111">
        <v>0</v>
      </c>
      <c r="N5111">
        <v>0</v>
      </c>
      <c r="O5111">
        <v>0</v>
      </c>
      <c r="P5111">
        <v>0</v>
      </c>
      <c r="Q5111">
        <v>1.1000000000000001</v>
      </c>
      <c r="R5111">
        <v>4</v>
      </c>
      <c r="S5111">
        <v>8</v>
      </c>
      <c r="T5111">
        <v>5</v>
      </c>
      <c r="U5111">
        <v>6</v>
      </c>
      <c r="V5111">
        <v>0</v>
      </c>
      <c r="W5111">
        <v>1</v>
      </c>
      <c r="X5111" s="2">
        <v>0.5</v>
      </c>
    </row>
    <row r="5112" spans="1:24" x14ac:dyDescent="0.25">
      <c r="A5112" t="str">
        <f t="shared" si="240"/>
        <v/>
      </c>
      <c r="B5112" t="str">
        <f t="shared" si="238"/>
        <v/>
      </c>
      <c r="C5112" t="str">
        <f t="shared" si="239"/>
        <v/>
      </c>
      <c r="D5112">
        <v>2026</v>
      </c>
      <c r="E5112" t="s">
        <v>5331</v>
      </c>
      <c r="F5112" t="s">
        <v>5321</v>
      </c>
      <c r="G5112" t="s">
        <v>24</v>
      </c>
      <c r="H5112" t="s">
        <v>64</v>
      </c>
      <c r="I5112">
        <v>0</v>
      </c>
      <c r="J5112">
        <v>0</v>
      </c>
      <c r="K5112" s="29">
        <v>36</v>
      </c>
      <c r="L5112">
        <v>2</v>
      </c>
      <c r="M5112">
        <v>0</v>
      </c>
      <c r="N5112">
        <v>0</v>
      </c>
      <c r="O5112">
        <v>0</v>
      </c>
      <c r="P5112">
        <v>0</v>
      </c>
      <c r="Q5112">
        <v>1</v>
      </c>
      <c r="R5112">
        <v>4</v>
      </c>
      <c r="S5112">
        <v>4</v>
      </c>
      <c r="T5112">
        <v>4</v>
      </c>
      <c r="U5112">
        <v>1</v>
      </c>
      <c r="V5112">
        <v>0</v>
      </c>
      <c r="W5112">
        <v>0</v>
      </c>
      <c r="X5112" s="2">
        <v>0.57099999999999995</v>
      </c>
    </row>
    <row r="5113" spans="1:24" x14ac:dyDescent="0.25">
      <c r="A5113" t="str">
        <f t="shared" si="240"/>
        <v/>
      </c>
      <c r="B5113" t="str">
        <f t="shared" si="238"/>
        <v/>
      </c>
      <c r="C5113" t="str">
        <f t="shared" si="239"/>
        <v/>
      </c>
      <c r="D5113">
        <v>2026</v>
      </c>
      <c r="E5113" t="s">
        <v>11299</v>
      </c>
      <c r="F5113" t="s">
        <v>5344</v>
      </c>
      <c r="G5113" t="s">
        <v>37</v>
      </c>
      <c r="H5113" t="s">
        <v>64</v>
      </c>
      <c r="I5113">
        <v>6</v>
      </c>
      <c r="J5113">
        <v>3</v>
      </c>
      <c r="K5113" s="29">
        <v>6.37</v>
      </c>
      <c r="L5113">
        <v>16</v>
      </c>
      <c r="M5113">
        <v>14</v>
      </c>
      <c r="N5113">
        <v>0</v>
      </c>
      <c r="O5113">
        <v>0</v>
      </c>
      <c r="P5113">
        <v>0</v>
      </c>
      <c r="Q5113">
        <v>70.2</v>
      </c>
      <c r="R5113">
        <v>79</v>
      </c>
      <c r="S5113">
        <v>53</v>
      </c>
      <c r="T5113">
        <v>50</v>
      </c>
      <c r="U5113">
        <v>30</v>
      </c>
      <c r="V5113">
        <v>45</v>
      </c>
      <c r="W5113">
        <v>12</v>
      </c>
      <c r="X5113" s="2">
        <v>0.28000000000000003</v>
      </c>
    </row>
    <row r="5114" spans="1:24" x14ac:dyDescent="0.25">
      <c r="A5114" t="str">
        <f t="shared" si="240"/>
        <v/>
      </c>
      <c r="B5114" t="str">
        <f t="shared" si="238"/>
        <v/>
      </c>
      <c r="C5114">
        <f t="shared" si="239"/>
        <v>1</v>
      </c>
      <c r="D5114">
        <v>2026</v>
      </c>
      <c r="E5114" t="s">
        <v>6619</v>
      </c>
      <c r="F5114" t="s">
        <v>5344</v>
      </c>
      <c r="G5114" t="s">
        <v>37</v>
      </c>
      <c r="H5114" t="s">
        <v>64</v>
      </c>
      <c r="I5114">
        <v>0</v>
      </c>
      <c r="J5114">
        <v>0</v>
      </c>
      <c r="K5114" s="29">
        <v>0</v>
      </c>
      <c r="L5114">
        <v>1</v>
      </c>
      <c r="M5114">
        <v>1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2</v>
      </c>
      <c r="T5114">
        <v>0</v>
      </c>
      <c r="U5114">
        <v>1</v>
      </c>
      <c r="V5114">
        <v>0</v>
      </c>
      <c r="W5114">
        <v>3</v>
      </c>
      <c r="X5114" s="2">
        <v>0</v>
      </c>
    </row>
    <row r="5115" spans="1:24" x14ac:dyDescent="0.25">
      <c r="A5115">
        <f t="shared" si="240"/>
        <v>1</v>
      </c>
      <c r="B5115" t="str">
        <f t="shared" si="238"/>
        <v/>
      </c>
      <c r="C5115" t="str">
        <f t="shared" si="239"/>
        <v/>
      </c>
      <c r="D5115">
        <v>2026</v>
      </c>
      <c r="E5115" t="s">
        <v>11300</v>
      </c>
      <c r="F5115" t="s">
        <v>5344</v>
      </c>
      <c r="G5115" t="s">
        <v>29</v>
      </c>
      <c r="H5115" t="s">
        <v>64</v>
      </c>
      <c r="I5115">
        <v>0</v>
      </c>
      <c r="J5115">
        <v>0</v>
      </c>
      <c r="K5115" s="29">
        <v>1</v>
      </c>
      <c r="L5115">
        <v>6</v>
      </c>
      <c r="M5115">
        <v>0</v>
      </c>
      <c r="N5115">
        <v>0</v>
      </c>
      <c r="O5115">
        <v>0</v>
      </c>
      <c r="P5115">
        <v>0</v>
      </c>
      <c r="Q5115">
        <v>9</v>
      </c>
      <c r="R5115">
        <v>7</v>
      </c>
      <c r="S5115">
        <v>1</v>
      </c>
      <c r="T5115">
        <v>1</v>
      </c>
      <c r="U5115">
        <v>0</v>
      </c>
      <c r="V5115">
        <v>8</v>
      </c>
      <c r="W5115">
        <v>2</v>
      </c>
      <c r="X5115" s="2">
        <v>0.219</v>
      </c>
    </row>
    <row r="5116" spans="1:24" x14ac:dyDescent="0.25">
      <c r="A5116">
        <f t="shared" si="240"/>
        <v>1</v>
      </c>
      <c r="B5116" t="str">
        <f t="shared" si="238"/>
        <v/>
      </c>
      <c r="C5116" t="str">
        <f t="shared" si="239"/>
        <v/>
      </c>
      <c r="D5116">
        <v>2026</v>
      </c>
      <c r="E5116" t="s">
        <v>11301</v>
      </c>
      <c r="F5116" t="s">
        <v>5344</v>
      </c>
      <c r="G5116" t="s">
        <v>29</v>
      </c>
      <c r="H5116" t="s">
        <v>64</v>
      </c>
      <c r="I5116">
        <v>4</v>
      </c>
      <c r="J5116">
        <v>0</v>
      </c>
      <c r="K5116" s="29">
        <v>1.21</v>
      </c>
      <c r="L5116">
        <v>18</v>
      </c>
      <c r="M5116">
        <v>0</v>
      </c>
      <c r="N5116">
        <v>0</v>
      </c>
      <c r="O5116">
        <v>0</v>
      </c>
      <c r="P5116">
        <v>0</v>
      </c>
      <c r="Q5116">
        <v>22.1</v>
      </c>
      <c r="R5116">
        <v>16</v>
      </c>
      <c r="S5116">
        <v>7</v>
      </c>
      <c r="T5116">
        <v>3</v>
      </c>
      <c r="U5116">
        <v>10</v>
      </c>
      <c r="V5116">
        <v>15</v>
      </c>
      <c r="W5116">
        <v>1</v>
      </c>
      <c r="X5116" s="2">
        <v>0.20300000000000001</v>
      </c>
    </row>
    <row r="5117" spans="1:24" x14ac:dyDescent="0.25">
      <c r="A5117">
        <f t="shared" si="240"/>
        <v>1</v>
      </c>
      <c r="B5117" t="str">
        <f t="shared" si="238"/>
        <v/>
      </c>
      <c r="C5117" t="str">
        <f t="shared" si="239"/>
        <v/>
      </c>
      <c r="D5117">
        <v>2026</v>
      </c>
      <c r="E5117" t="s">
        <v>11302</v>
      </c>
      <c r="F5117" t="s">
        <v>5344</v>
      </c>
      <c r="G5117" t="s">
        <v>29</v>
      </c>
      <c r="H5117" t="s">
        <v>64</v>
      </c>
      <c r="I5117">
        <v>4</v>
      </c>
      <c r="J5117">
        <v>0</v>
      </c>
      <c r="K5117" s="29">
        <v>2.76</v>
      </c>
      <c r="L5117">
        <v>12</v>
      </c>
      <c r="M5117">
        <v>0</v>
      </c>
      <c r="N5117">
        <v>0</v>
      </c>
      <c r="O5117">
        <v>0</v>
      </c>
      <c r="P5117">
        <v>2</v>
      </c>
      <c r="Q5117">
        <v>29.1</v>
      </c>
      <c r="R5117">
        <v>24</v>
      </c>
      <c r="S5117">
        <v>10</v>
      </c>
      <c r="T5117">
        <v>9</v>
      </c>
      <c r="U5117">
        <v>11</v>
      </c>
      <c r="V5117">
        <v>24</v>
      </c>
      <c r="W5117">
        <v>5</v>
      </c>
      <c r="X5117" s="2">
        <v>0.23300000000000001</v>
      </c>
    </row>
    <row r="5118" spans="1:24" x14ac:dyDescent="0.25">
      <c r="A5118" t="str">
        <f t="shared" si="240"/>
        <v/>
      </c>
      <c r="B5118" t="str">
        <f t="shared" si="238"/>
        <v/>
      </c>
      <c r="C5118" t="str">
        <f t="shared" si="239"/>
        <v/>
      </c>
      <c r="D5118">
        <v>2026</v>
      </c>
      <c r="E5118" t="s">
        <v>11303</v>
      </c>
      <c r="F5118" t="s">
        <v>5344</v>
      </c>
      <c r="G5118" t="s">
        <v>37</v>
      </c>
      <c r="H5118" t="s">
        <v>64</v>
      </c>
      <c r="I5118">
        <v>3</v>
      </c>
      <c r="J5118">
        <v>0</v>
      </c>
      <c r="K5118" s="29">
        <v>3.1</v>
      </c>
      <c r="L5118">
        <v>26</v>
      </c>
      <c r="M5118">
        <v>0</v>
      </c>
      <c r="N5118">
        <v>0</v>
      </c>
      <c r="O5118">
        <v>0</v>
      </c>
      <c r="P5118">
        <v>8</v>
      </c>
      <c r="Q5118">
        <v>52.1</v>
      </c>
      <c r="R5118">
        <v>41</v>
      </c>
      <c r="S5118">
        <v>19</v>
      </c>
      <c r="T5118">
        <v>18</v>
      </c>
      <c r="U5118">
        <v>17</v>
      </c>
      <c r="V5118">
        <v>68</v>
      </c>
      <c r="W5118">
        <v>2</v>
      </c>
      <c r="X5118" s="2">
        <v>0.20699999999999999</v>
      </c>
    </row>
    <row r="5119" spans="1:24" x14ac:dyDescent="0.25">
      <c r="A5119">
        <f t="shared" si="240"/>
        <v>1</v>
      </c>
      <c r="B5119" t="str">
        <f t="shared" si="238"/>
        <v/>
      </c>
      <c r="C5119" t="str">
        <f t="shared" si="239"/>
        <v/>
      </c>
      <c r="D5119">
        <v>2026</v>
      </c>
      <c r="E5119" t="s">
        <v>11304</v>
      </c>
      <c r="F5119" t="s">
        <v>5344</v>
      </c>
      <c r="G5119" t="s">
        <v>29</v>
      </c>
      <c r="H5119" t="s">
        <v>64</v>
      </c>
      <c r="I5119">
        <v>2</v>
      </c>
      <c r="J5119">
        <v>1</v>
      </c>
      <c r="K5119" s="29">
        <v>3.12</v>
      </c>
      <c r="L5119">
        <v>26</v>
      </c>
      <c r="M5119">
        <v>0</v>
      </c>
      <c r="N5119">
        <v>0</v>
      </c>
      <c r="O5119">
        <v>0</v>
      </c>
      <c r="P5119">
        <v>8</v>
      </c>
      <c r="Q5119">
        <v>34.200000000000003</v>
      </c>
      <c r="R5119">
        <v>31</v>
      </c>
      <c r="S5119">
        <v>19</v>
      </c>
      <c r="T5119">
        <v>12</v>
      </c>
      <c r="U5119">
        <v>15</v>
      </c>
      <c r="V5119">
        <v>33</v>
      </c>
      <c r="W5119">
        <v>0</v>
      </c>
      <c r="X5119" s="2">
        <v>0.22800000000000001</v>
      </c>
    </row>
    <row r="5120" spans="1:24" x14ac:dyDescent="0.25">
      <c r="A5120" t="str">
        <f t="shared" si="240"/>
        <v/>
      </c>
      <c r="B5120" t="str">
        <f t="shared" si="238"/>
        <v/>
      </c>
      <c r="C5120" t="str">
        <f t="shared" si="239"/>
        <v/>
      </c>
      <c r="D5120">
        <v>2026</v>
      </c>
      <c r="E5120" t="s">
        <v>11305</v>
      </c>
      <c r="F5120" t="s">
        <v>5344</v>
      </c>
      <c r="G5120" t="s">
        <v>24</v>
      </c>
      <c r="H5120" t="s">
        <v>64</v>
      </c>
      <c r="I5120">
        <v>2</v>
      </c>
      <c r="J5120">
        <v>3</v>
      </c>
      <c r="K5120" s="29">
        <v>3.83</v>
      </c>
      <c r="L5120">
        <v>14</v>
      </c>
      <c r="M5120">
        <v>13</v>
      </c>
      <c r="N5120">
        <v>0</v>
      </c>
      <c r="O5120">
        <v>0</v>
      </c>
      <c r="P5120">
        <v>0</v>
      </c>
      <c r="Q5120">
        <v>54</v>
      </c>
      <c r="R5120">
        <v>33</v>
      </c>
      <c r="S5120">
        <v>23</v>
      </c>
      <c r="T5120">
        <v>23</v>
      </c>
      <c r="U5120">
        <v>25</v>
      </c>
      <c r="V5120">
        <v>44</v>
      </c>
      <c r="W5120">
        <v>17</v>
      </c>
      <c r="X5120" s="2">
        <v>0.182</v>
      </c>
    </row>
    <row r="5121" spans="1:24" x14ac:dyDescent="0.25">
      <c r="A5121" t="str">
        <f t="shared" si="240"/>
        <v/>
      </c>
      <c r="B5121" t="str">
        <f t="shared" si="238"/>
        <v/>
      </c>
      <c r="C5121" t="str">
        <f t="shared" si="239"/>
        <v/>
      </c>
      <c r="D5121">
        <v>2026</v>
      </c>
      <c r="E5121" t="s">
        <v>11306</v>
      </c>
      <c r="F5121" t="s">
        <v>5344</v>
      </c>
      <c r="G5121" t="s">
        <v>24</v>
      </c>
      <c r="H5121" t="s">
        <v>64</v>
      </c>
      <c r="I5121">
        <v>1</v>
      </c>
      <c r="J5121">
        <v>1</v>
      </c>
      <c r="K5121" s="29">
        <v>4.08</v>
      </c>
      <c r="L5121">
        <v>23</v>
      </c>
      <c r="M5121">
        <v>0</v>
      </c>
      <c r="N5121">
        <v>0</v>
      </c>
      <c r="O5121">
        <v>0</v>
      </c>
      <c r="P5121">
        <v>0</v>
      </c>
      <c r="Q5121">
        <v>35.1</v>
      </c>
      <c r="R5121">
        <v>34</v>
      </c>
      <c r="S5121">
        <v>17</v>
      </c>
      <c r="T5121">
        <v>16</v>
      </c>
      <c r="U5121">
        <v>15</v>
      </c>
      <c r="V5121">
        <v>25</v>
      </c>
      <c r="W5121">
        <v>10</v>
      </c>
      <c r="X5121" s="2">
        <v>0.26200000000000001</v>
      </c>
    </row>
    <row r="5122" spans="1:24" x14ac:dyDescent="0.25">
      <c r="A5122" t="str">
        <f t="shared" si="240"/>
        <v/>
      </c>
      <c r="B5122" t="str">
        <f t="shared" ref="B5122:B5185" si="241">IF(COUNTIFS(Draft_Player,$E5122),COUNTIFS(Draft_Player,$E5122),"")</f>
        <v/>
      </c>
      <c r="C5122" t="str">
        <f t="shared" ref="C5122:C5185" si="242">IF(COUNTIFS(Transfers_Player,$E5122),COUNTIFS(Transfers_Player,$E5122),"")</f>
        <v/>
      </c>
      <c r="D5122">
        <v>2026</v>
      </c>
      <c r="E5122" t="s">
        <v>11307</v>
      </c>
      <c r="F5122" t="s">
        <v>5344</v>
      </c>
      <c r="G5122" t="s">
        <v>47</v>
      </c>
      <c r="H5122" t="s">
        <v>64</v>
      </c>
      <c r="I5122">
        <v>5</v>
      </c>
      <c r="J5122">
        <v>2</v>
      </c>
      <c r="K5122" s="29">
        <v>4.71</v>
      </c>
      <c r="L5122">
        <v>15</v>
      </c>
      <c r="M5122">
        <v>8</v>
      </c>
      <c r="N5122">
        <v>0</v>
      </c>
      <c r="O5122">
        <v>0</v>
      </c>
      <c r="P5122">
        <v>0</v>
      </c>
      <c r="Q5122">
        <v>42</v>
      </c>
      <c r="R5122">
        <v>42</v>
      </c>
      <c r="S5122">
        <v>24</v>
      </c>
      <c r="T5122">
        <v>22</v>
      </c>
      <c r="U5122">
        <v>25</v>
      </c>
      <c r="V5122">
        <v>31</v>
      </c>
      <c r="W5122">
        <v>5</v>
      </c>
      <c r="X5122" s="2">
        <v>0.26400000000000001</v>
      </c>
    </row>
    <row r="5123" spans="1:24" x14ac:dyDescent="0.25">
      <c r="A5123">
        <f t="shared" si="240"/>
        <v>1</v>
      </c>
      <c r="B5123" t="str">
        <f t="shared" si="241"/>
        <v/>
      </c>
      <c r="C5123" t="str">
        <f t="shared" si="242"/>
        <v/>
      </c>
      <c r="D5123">
        <v>2026</v>
      </c>
      <c r="E5123" t="s">
        <v>11308</v>
      </c>
      <c r="F5123" t="s">
        <v>5344</v>
      </c>
      <c r="G5123" t="s">
        <v>29</v>
      </c>
      <c r="H5123" t="s">
        <v>64</v>
      </c>
      <c r="I5123">
        <v>1</v>
      </c>
      <c r="J5123">
        <v>0</v>
      </c>
      <c r="K5123" s="29">
        <v>5.0599999999999996</v>
      </c>
      <c r="L5123">
        <v>3</v>
      </c>
      <c r="M5123">
        <v>3</v>
      </c>
      <c r="N5123">
        <v>0</v>
      </c>
      <c r="O5123">
        <v>0</v>
      </c>
      <c r="P5123">
        <v>0</v>
      </c>
      <c r="Q5123">
        <v>10.199999999999999</v>
      </c>
      <c r="R5123">
        <v>13</v>
      </c>
      <c r="S5123">
        <v>7</v>
      </c>
      <c r="T5123">
        <v>6</v>
      </c>
      <c r="U5123">
        <v>1</v>
      </c>
      <c r="V5123">
        <v>9</v>
      </c>
      <c r="W5123">
        <v>3</v>
      </c>
      <c r="X5123" s="2">
        <v>0.29499999999999998</v>
      </c>
    </row>
    <row r="5124" spans="1:24" x14ac:dyDescent="0.25">
      <c r="A5124" t="str">
        <f t="shared" si="240"/>
        <v/>
      </c>
      <c r="B5124" t="str">
        <f t="shared" si="241"/>
        <v/>
      </c>
      <c r="C5124" t="str">
        <f t="shared" si="242"/>
        <v/>
      </c>
      <c r="D5124">
        <v>2026</v>
      </c>
      <c r="E5124" t="s">
        <v>11309</v>
      </c>
      <c r="F5124" t="s">
        <v>5344</v>
      </c>
      <c r="G5124" t="s">
        <v>24</v>
      </c>
      <c r="H5124" t="s">
        <v>64</v>
      </c>
      <c r="I5124">
        <v>7</v>
      </c>
      <c r="J5124">
        <v>0</v>
      </c>
      <c r="K5124" s="29">
        <v>5.79</v>
      </c>
      <c r="L5124">
        <v>24</v>
      </c>
      <c r="M5124">
        <v>0</v>
      </c>
      <c r="N5124">
        <v>0</v>
      </c>
      <c r="O5124">
        <v>0</v>
      </c>
      <c r="P5124">
        <v>1</v>
      </c>
      <c r="Q5124">
        <v>42</v>
      </c>
      <c r="R5124">
        <v>47</v>
      </c>
      <c r="S5124">
        <v>28</v>
      </c>
      <c r="T5124">
        <v>27</v>
      </c>
      <c r="U5124">
        <v>15</v>
      </c>
      <c r="V5124">
        <v>27</v>
      </c>
      <c r="W5124">
        <v>5</v>
      </c>
      <c r="X5124" s="2">
        <v>0.29599999999999999</v>
      </c>
    </row>
    <row r="5125" spans="1:24" x14ac:dyDescent="0.25">
      <c r="A5125">
        <f t="shared" si="240"/>
        <v>1</v>
      </c>
      <c r="B5125" t="str">
        <f t="shared" si="241"/>
        <v/>
      </c>
      <c r="C5125" t="str">
        <f t="shared" si="242"/>
        <v/>
      </c>
      <c r="D5125">
        <v>2026</v>
      </c>
      <c r="E5125" t="s">
        <v>11310</v>
      </c>
      <c r="F5125" t="s">
        <v>5344</v>
      </c>
      <c r="G5125" t="s">
        <v>29</v>
      </c>
      <c r="H5125" t="s">
        <v>64</v>
      </c>
      <c r="I5125">
        <v>1</v>
      </c>
      <c r="J5125">
        <v>0</v>
      </c>
      <c r="K5125" s="29">
        <v>7.89</v>
      </c>
      <c r="L5125">
        <v>18</v>
      </c>
      <c r="M5125">
        <v>1</v>
      </c>
      <c r="N5125">
        <v>0</v>
      </c>
      <c r="O5125">
        <v>0</v>
      </c>
      <c r="P5125">
        <v>1</v>
      </c>
      <c r="Q5125">
        <v>21.2</v>
      </c>
      <c r="R5125">
        <v>22</v>
      </c>
      <c r="S5125">
        <v>23</v>
      </c>
      <c r="T5125">
        <v>19</v>
      </c>
      <c r="U5125">
        <v>23</v>
      </c>
      <c r="V5125">
        <v>21</v>
      </c>
      <c r="W5125">
        <v>4</v>
      </c>
      <c r="X5125" s="2">
        <v>0.26800000000000002</v>
      </c>
    </row>
    <row r="5126" spans="1:24" x14ac:dyDescent="0.25">
      <c r="A5126" t="str">
        <f t="shared" si="240"/>
        <v/>
      </c>
      <c r="B5126" t="str">
        <f t="shared" si="241"/>
        <v/>
      </c>
      <c r="C5126" t="str">
        <f t="shared" si="242"/>
        <v/>
      </c>
      <c r="D5126">
        <v>2026</v>
      </c>
      <c r="E5126" t="s">
        <v>11311</v>
      </c>
      <c r="F5126" t="s">
        <v>5344</v>
      </c>
      <c r="G5126" t="s">
        <v>47</v>
      </c>
      <c r="H5126" t="s">
        <v>64</v>
      </c>
      <c r="I5126">
        <v>0</v>
      </c>
      <c r="J5126">
        <v>1</v>
      </c>
      <c r="K5126" s="29">
        <v>8.59</v>
      </c>
      <c r="L5126">
        <v>13</v>
      </c>
      <c r="M5126">
        <v>0</v>
      </c>
      <c r="N5126">
        <v>0</v>
      </c>
      <c r="O5126">
        <v>0</v>
      </c>
      <c r="P5126">
        <v>0</v>
      </c>
      <c r="Q5126">
        <v>14.2</v>
      </c>
      <c r="R5126">
        <v>16</v>
      </c>
      <c r="S5126">
        <v>14</v>
      </c>
      <c r="T5126">
        <v>14</v>
      </c>
      <c r="U5126">
        <v>11</v>
      </c>
      <c r="V5126">
        <v>7</v>
      </c>
      <c r="W5126">
        <v>4</v>
      </c>
      <c r="X5126" s="2">
        <v>0.26700000000000002</v>
      </c>
    </row>
    <row r="5127" spans="1:24" x14ac:dyDescent="0.25">
      <c r="A5127">
        <f t="shared" si="240"/>
        <v>1</v>
      </c>
      <c r="B5127" t="str">
        <f t="shared" si="241"/>
        <v/>
      </c>
      <c r="C5127" t="str">
        <f t="shared" si="242"/>
        <v/>
      </c>
      <c r="D5127">
        <v>2026</v>
      </c>
      <c r="E5127" t="s">
        <v>11312</v>
      </c>
      <c r="F5127" t="s">
        <v>5344</v>
      </c>
      <c r="G5127" t="s">
        <v>29</v>
      </c>
      <c r="H5127" t="s">
        <v>64</v>
      </c>
      <c r="I5127">
        <v>0</v>
      </c>
      <c r="J5127">
        <v>2</v>
      </c>
      <c r="K5127" s="29">
        <v>8.6199999999999992</v>
      </c>
      <c r="L5127">
        <v>15</v>
      </c>
      <c r="M5127">
        <v>10</v>
      </c>
      <c r="N5127">
        <v>0</v>
      </c>
      <c r="O5127">
        <v>0</v>
      </c>
      <c r="P5127">
        <v>0</v>
      </c>
      <c r="Q5127">
        <v>15.2</v>
      </c>
      <c r="R5127">
        <v>18</v>
      </c>
      <c r="S5127">
        <v>18</v>
      </c>
      <c r="T5127">
        <v>15</v>
      </c>
      <c r="U5127">
        <v>10</v>
      </c>
      <c r="V5127">
        <v>11</v>
      </c>
      <c r="W5127">
        <v>2</v>
      </c>
      <c r="X5127" s="2">
        <v>0.28599999999999998</v>
      </c>
    </row>
    <row r="5128" spans="1:24" x14ac:dyDescent="0.25">
      <c r="A5128">
        <f t="shared" si="240"/>
        <v>1</v>
      </c>
      <c r="B5128" t="str">
        <f t="shared" si="241"/>
        <v/>
      </c>
      <c r="C5128" t="str">
        <f t="shared" si="242"/>
        <v/>
      </c>
      <c r="D5128">
        <v>2026</v>
      </c>
      <c r="E5128" t="s">
        <v>11313</v>
      </c>
      <c r="F5128" t="s">
        <v>5344</v>
      </c>
      <c r="G5128" t="s">
        <v>29</v>
      </c>
      <c r="H5128" t="s">
        <v>64</v>
      </c>
      <c r="I5128">
        <v>0</v>
      </c>
      <c r="J5128">
        <v>0</v>
      </c>
      <c r="K5128" s="29">
        <v>9.19</v>
      </c>
      <c r="L5128">
        <v>15</v>
      </c>
      <c r="M5128">
        <v>0</v>
      </c>
      <c r="N5128">
        <v>0</v>
      </c>
      <c r="O5128">
        <v>0</v>
      </c>
      <c r="P5128">
        <v>1</v>
      </c>
      <c r="Q5128">
        <v>15.2</v>
      </c>
      <c r="R5128">
        <v>16</v>
      </c>
      <c r="S5128">
        <v>16</v>
      </c>
      <c r="T5128">
        <v>16</v>
      </c>
      <c r="U5128">
        <v>9</v>
      </c>
      <c r="V5128">
        <v>17</v>
      </c>
      <c r="W5128">
        <v>4</v>
      </c>
      <c r="X5128" s="2">
        <v>0.27100000000000002</v>
      </c>
    </row>
    <row r="5129" spans="1:24" x14ac:dyDescent="0.25">
      <c r="A5129" t="str">
        <f t="shared" si="240"/>
        <v/>
      </c>
      <c r="B5129" t="str">
        <f t="shared" si="241"/>
        <v/>
      </c>
      <c r="C5129" t="str">
        <f t="shared" si="242"/>
        <v/>
      </c>
      <c r="D5129">
        <v>2026</v>
      </c>
      <c r="E5129" t="s">
        <v>11314</v>
      </c>
      <c r="F5129" t="s">
        <v>5344</v>
      </c>
      <c r="G5129" t="s">
        <v>24</v>
      </c>
      <c r="H5129" t="s">
        <v>64</v>
      </c>
      <c r="I5129">
        <v>1</v>
      </c>
      <c r="J5129">
        <v>4</v>
      </c>
      <c r="K5129" s="29">
        <v>14.01</v>
      </c>
      <c r="L5129">
        <v>13</v>
      </c>
      <c r="M5129">
        <v>7</v>
      </c>
      <c r="N5129">
        <v>0</v>
      </c>
      <c r="O5129">
        <v>0</v>
      </c>
      <c r="P5129">
        <v>0</v>
      </c>
      <c r="Q5129">
        <v>26.1</v>
      </c>
      <c r="R5129">
        <v>47</v>
      </c>
      <c r="S5129">
        <v>42</v>
      </c>
      <c r="T5129">
        <v>41</v>
      </c>
      <c r="U5129">
        <v>26</v>
      </c>
      <c r="V5129">
        <v>27</v>
      </c>
      <c r="W5129">
        <v>1</v>
      </c>
      <c r="X5129" s="2">
        <v>0.40200000000000002</v>
      </c>
    </row>
    <row r="5130" spans="1:24" x14ac:dyDescent="0.25">
      <c r="A5130" t="str">
        <f t="shared" si="240"/>
        <v/>
      </c>
      <c r="B5130" t="str">
        <f t="shared" si="241"/>
        <v/>
      </c>
      <c r="C5130" t="str">
        <f t="shared" si="242"/>
        <v/>
      </c>
      <c r="D5130">
        <v>2026</v>
      </c>
      <c r="E5130" t="s">
        <v>11315</v>
      </c>
      <c r="F5130" t="s">
        <v>5344</v>
      </c>
      <c r="G5130" t="s">
        <v>47</v>
      </c>
      <c r="H5130" t="s">
        <v>64</v>
      </c>
      <c r="I5130">
        <v>0</v>
      </c>
      <c r="J5130">
        <v>0</v>
      </c>
      <c r="K5130" s="29">
        <v>17.28</v>
      </c>
      <c r="L5130">
        <v>7</v>
      </c>
      <c r="M5130">
        <v>0</v>
      </c>
      <c r="N5130">
        <v>0</v>
      </c>
      <c r="O5130">
        <v>0</v>
      </c>
      <c r="P5130">
        <v>0</v>
      </c>
      <c r="Q5130">
        <v>8.1</v>
      </c>
      <c r="R5130">
        <v>22</v>
      </c>
      <c r="S5130">
        <v>16</v>
      </c>
      <c r="T5130">
        <v>16</v>
      </c>
      <c r="U5130">
        <v>6</v>
      </c>
      <c r="V5130">
        <v>6</v>
      </c>
      <c r="W5130">
        <v>0</v>
      </c>
      <c r="X5130" s="2">
        <v>0.52400000000000002</v>
      </c>
    </row>
    <row r="5131" spans="1:24" x14ac:dyDescent="0.25">
      <c r="A5131">
        <f t="shared" si="240"/>
        <v>1</v>
      </c>
      <c r="B5131" t="str">
        <f t="shared" si="241"/>
        <v/>
      </c>
      <c r="C5131" t="str">
        <f t="shared" si="242"/>
        <v/>
      </c>
      <c r="D5131">
        <v>2026</v>
      </c>
      <c r="E5131" t="s">
        <v>11316</v>
      </c>
      <c r="F5131" t="s">
        <v>5344</v>
      </c>
      <c r="G5131" t="s">
        <v>29</v>
      </c>
      <c r="H5131" t="s">
        <v>64</v>
      </c>
      <c r="I5131">
        <v>1</v>
      </c>
      <c r="J5131">
        <v>2</v>
      </c>
      <c r="K5131" s="29">
        <v>19.73</v>
      </c>
      <c r="L5131">
        <v>11</v>
      </c>
      <c r="M5131">
        <v>0</v>
      </c>
      <c r="N5131">
        <v>0</v>
      </c>
      <c r="O5131">
        <v>0</v>
      </c>
      <c r="P5131">
        <v>0</v>
      </c>
      <c r="Q5131">
        <v>8.1999999999999993</v>
      </c>
      <c r="R5131">
        <v>17</v>
      </c>
      <c r="S5131">
        <v>19</v>
      </c>
      <c r="T5131">
        <v>19</v>
      </c>
      <c r="U5131">
        <v>8</v>
      </c>
      <c r="V5131">
        <v>8</v>
      </c>
      <c r="W5131">
        <v>3</v>
      </c>
      <c r="X5131" s="2">
        <v>0.41499999999999998</v>
      </c>
    </row>
    <row r="5132" spans="1:24" x14ac:dyDescent="0.25">
      <c r="A5132">
        <f t="shared" si="240"/>
        <v>1</v>
      </c>
      <c r="B5132" t="str">
        <f t="shared" si="241"/>
        <v/>
      </c>
      <c r="C5132" t="str">
        <f t="shared" si="242"/>
        <v/>
      </c>
      <c r="D5132">
        <v>2026</v>
      </c>
      <c r="E5132" t="s">
        <v>11317</v>
      </c>
      <c r="F5132" t="s">
        <v>5344</v>
      </c>
      <c r="G5132" t="s">
        <v>29</v>
      </c>
      <c r="H5132" t="s">
        <v>64</v>
      </c>
      <c r="I5132">
        <v>0</v>
      </c>
      <c r="J5132">
        <v>1</v>
      </c>
      <c r="K5132" s="29">
        <v>21</v>
      </c>
      <c r="L5132">
        <v>2</v>
      </c>
      <c r="M5132">
        <v>2</v>
      </c>
      <c r="N5132">
        <v>0</v>
      </c>
      <c r="O5132">
        <v>0</v>
      </c>
      <c r="P5132">
        <v>0</v>
      </c>
      <c r="Q5132">
        <v>3</v>
      </c>
      <c r="R5132">
        <v>8</v>
      </c>
      <c r="S5132">
        <v>7</v>
      </c>
      <c r="T5132">
        <v>7</v>
      </c>
      <c r="U5132">
        <v>2</v>
      </c>
      <c r="V5132">
        <v>2</v>
      </c>
      <c r="W5132">
        <v>1</v>
      </c>
      <c r="X5132" s="2">
        <v>0.5</v>
      </c>
    </row>
    <row r="5133" spans="1:24" x14ac:dyDescent="0.25">
      <c r="A5133" t="str">
        <f t="shared" si="240"/>
        <v/>
      </c>
      <c r="B5133" t="str">
        <f t="shared" si="241"/>
        <v/>
      </c>
      <c r="C5133">
        <f t="shared" si="242"/>
        <v>1</v>
      </c>
      <c r="D5133">
        <v>2026</v>
      </c>
      <c r="E5133" t="s">
        <v>7269</v>
      </c>
      <c r="F5133" t="s">
        <v>5359</v>
      </c>
      <c r="G5133" t="s">
        <v>24</v>
      </c>
      <c r="H5133" t="s">
        <v>64</v>
      </c>
      <c r="I5133">
        <v>11</v>
      </c>
      <c r="J5133">
        <v>0</v>
      </c>
      <c r="K5133" s="29">
        <v>3.12</v>
      </c>
      <c r="L5133">
        <v>18</v>
      </c>
      <c r="M5133">
        <v>15</v>
      </c>
      <c r="N5133">
        <v>1</v>
      </c>
      <c r="O5133">
        <v>0</v>
      </c>
      <c r="P5133">
        <v>0</v>
      </c>
      <c r="Q5133">
        <v>75</v>
      </c>
      <c r="R5133">
        <v>67</v>
      </c>
      <c r="S5133">
        <v>29</v>
      </c>
      <c r="T5133">
        <v>26</v>
      </c>
      <c r="U5133">
        <v>37</v>
      </c>
      <c r="V5133">
        <v>111</v>
      </c>
      <c r="W5133">
        <v>6</v>
      </c>
      <c r="X5133" s="2">
        <v>0.23599999999999999</v>
      </c>
    </row>
    <row r="5134" spans="1:24" x14ac:dyDescent="0.25">
      <c r="A5134">
        <f t="shared" si="240"/>
        <v>1</v>
      </c>
      <c r="B5134" t="str">
        <f t="shared" si="241"/>
        <v/>
      </c>
      <c r="C5134" t="str">
        <f t="shared" si="242"/>
        <v/>
      </c>
      <c r="D5134">
        <v>2026</v>
      </c>
      <c r="E5134" t="s">
        <v>11318</v>
      </c>
      <c r="F5134" t="s">
        <v>5359</v>
      </c>
      <c r="G5134" t="s">
        <v>32</v>
      </c>
      <c r="H5134" t="s">
        <v>64</v>
      </c>
      <c r="I5134">
        <v>7</v>
      </c>
      <c r="J5134">
        <v>2</v>
      </c>
      <c r="K5134" s="29">
        <v>3.56</v>
      </c>
      <c r="L5134">
        <v>16</v>
      </c>
      <c r="M5134">
        <v>15</v>
      </c>
      <c r="N5134">
        <v>0</v>
      </c>
      <c r="O5134">
        <v>0</v>
      </c>
      <c r="P5134">
        <v>1</v>
      </c>
      <c r="Q5134">
        <v>73.099999999999994</v>
      </c>
      <c r="R5134">
        <v>67</v>
      </c>
      <c r="S5134">
        <v>32</v>
      </c>
      <c r="T5134">
        <v>29</v>
      </c>
      <c r="U5134">
        <v>21</v>
      </c>
      <c r="V5134">
        <v>66</v>
      </c>
      <c r="W5134">
        <v>5</v>
      </c>
      <c r="X5134" s="2">
        <v>0.24299999999999999</v>
      </c>
    </row>
    <row r="5135" spans="1:24" x14ac:dyDescent="0.25">
      <c r="A5135" t="str">
        <f t="shared" si="240"/>
        <v/>
      </c>
      <c r="B5135">
        <f t="shared" si="241"/>
        <v>1</v>
      </c>
      <c r="C5135" t="str">
        <f t="shared" si="242"/>
        <v/>
      </c>
      <c r="D5135">
        <v>2026</v>
      </c>
      <c r="E5135" t="s">
        <v>6211</v>
      </c>
      <c r="F5135" t="s">
        <v>5359</v>
      </c>
      <c r="G5135" t="s">
        <v>37</v>
      </c>
      <c r="H5135" t="s">
        <v>64</v>
      </c>
      <c r="I5135">
        <v>0</v>
      </c>
      <c r="J5135">
        <v>0</v>
      </c>
      <c r="K5135" s="29">
        <v>0</v>
      </c>
      <c r="L5135">
        <v>1</v>
      </c>
      <c r="M5135">
        <v>1</v>
      </c>
      <c r="N5135">
        <v>0</v>
      </c>
      <c r="O5135">
        <v>0</v>
      </c>
      <c r="P5135">
        <v>0</v>
      </c>
      <c r="Q5135">
        <v>2.2000000000000002</v>
      </c>
      <c r="R5135">
        <v>3</v>
      </c>
      <c r="S5135">
        <v>0</v>
      </c>
      <c r="T5135">
        <v>0</v>
      </c>
      <c r="U5135">
        <v>2</v>
      </c>
      <c r="V5135">
        <v>3</v>
      </c>
      <c r="W5135">
        <v>0</v>
      </c>
      <c r="X5135" s="2">
        <v>0.27300000000000002</v>
      </c>
    </row>
    <row r="5136" spans="1:24" x14ac:dyDescent="0.25">
      <c r="A5136" t="str">
        <f t="shared" si="240"/>
        <v/>
      </c>
      <c r="B5136" t="str">
        <f t="shared" si="241"/>
        <v/>
      </c>
      <c r="C5136" t="str">
        <f t="shared" si="242"/>
        <v/>
      </c>
      <c r="D5136">
        <v>2026</v>
      </c>
      <c r="E5136" t="s">
        <v>11319</v>
      </c>
      <c r="F5136" t="s">
        <v>5359</v>
      </c>
      <c r="G5136" t="s">
        <v>24</v>
      </c>
      <c r="H5136" t="s">
        <v>64</v>
      </c>
      <c r="I5136">
        <v>0</v>
      </c>
      <c r="J5136">
        <v>0</v>
      </c>
      <c r="K5136" s="29">
        <v>0</v>
      </c>
      <c r="L5136">
        <v>2</v>
      </c>
      <c r="M5136">
        <v>0</v>
      </c>
      <c r="N5136">
        <v>0</v>
      </c>
      <c r="O5136">
        <v>0</v>
      </c>
      <c r="P5136">
        <v>0</v>
      </c>
      <c r="Q5136">
        <v>0.2</v>
      </c>
      <c r="R5136">
        <v>0</v>
      </c>
      <c r="S5136">
        <v>0</v>
      </c>
      <c r="T5136">
        <v>0</v>
      </c>
      <c r="U5136">
        <v>0</v>
      </c>
      <c r="V5136">
        <v>0</v>
      </c>
      <c r="W5136">
        <v>0</v>
      </c>
      <c r="X5136" s="2">
        <v>0</v>
      </c>
    </row>
    <row r="5137" spans="1:24" x14ac:dyDescent="0.25">
      <c r="A5137" t="str">
        <f t="shared" si="240"/>
        <v/>
      </c>
      <c r="B5137" t="str">
        <f t="shared" si="241"/>
        <v/>
      </c>
      <c r="C5137" t="str">
        <f t="shared" si="242"/>
        <v/>
      </c>
      <c r="D5137">
        <v>2026</v>
      </c>
      <c r="E5137" t="s">
        <v>11320</v>
      </c>
      <c r="F5137" t="s">
        <v>5359</v>
      </c>
      <c r="G5137" t="s">
        <v>47</v>
      </c>
      <c r="H5137" t="s">
        <v>64</v>
      </c>
      <c r="I5137">
        <v>0</v>
      </c>
      <c r="J5137">
        <v>0</v>
      </c>
      <c r="K5137" s="29">
        <v>1.65</v>
      </c>
      <c r="L5137">
        <v>18</v>
      </c>
      <c r="M5137">
        <v>0</v>
      </c>
      <c r="N5137">
        <v>0</v>
      </c>
      <c r="O5137">
        <v>0</v>
      </c>
      <c r="P5137">
        <v>0</v>
      </c>
      <c r="Q5137">
        <v>16.100000000000001</v>
      </c>
      <c r="R5137">
        <v>8</v>
      </c>
      <c r="S5137">
        <v>4</v>
      </c>
      <c r="T5137">
        <v>3</v>
      </c>
      <c r="U5137">
        <v>8</v>
      </c>
      <c r="V5137">
        <v>16</v>
      </c>
      <c r="W5137">
        <v>2</v>
      </c>
      <c r="X5137" s="2">
        <v>0.14499999999999999</v>
      </c>
    </row>
    <row r="5138" spans="1:24" x14ac:dyDescent="0.25">
      <c r="A5138" t="str">
        <f t="shared" si="240"/>
        <v/>
      </c>
      <c r="B5138" t="str">
        <f t="shared" si="241"/>
        <v/>
      </c>
      <c r="C5138" t="str">
        <f t="shared" si="242"/>
        <v/>
      </c>
      <c r="D5138">
        <v>2026</v>
      </c>
      <c r="E5138" t="s">
        <v>11321</v>
      </c>
      <c r="F5138" t="s">
        <v>5359</v>
      </c>
      <c r="G5138" t="s">
        <v>37</v>
      </c>
      <c r="H5138" t="s">
        <v>64</v>
      </c>
      <c r="I5138">
        <v>0</v>
      </c>
      <c r="J5138">
        <v>0</v>
      </c>
      <c r="K5138" s="29">
        <v>2.08</v>
      </c>
      <c r="L5138">
        <v>12</v>
      </c>
      <c r="M5138">
        <v>0</v>
      </c>
      <c r="N5138">
        <v>0</v>
      </c>
      <c r="O5138">
        <v>0</v>
      </c>
      <c r="P5138">
        <v>0</v>
      </c>
      <c r="Q5138">
        <v>8.1999999999999993</v>
      </c>
      <c r="R5138">
        <v>12</v>
      </c>
      <c r="S5138">
        <v>8</v>
      </c>
      <c r="T5138">
        <v>2</v>
      </c>
      <c r="U5138">
        <v>4</v>
      </c>
      <c r="V5138">
        <v>7</v>
      </c>
      <c r="W5138">
        <v>4</v>
      </c>
      <c r="X5138" s="2">
        <v>0.34300000000000003</v>
      </c>
    </row>
    <row r="5139" spans="1:24" x14ac:dyDescent="0.25">
      <c r="A5139">
        <f t="shared" si="240"/>
        <v>1</v>
      </c>
      <c r="B5139" t="str">
        <f t="shared" si="241"/>
        <v/>
      </c>
      <c r="C5139" t="str">
        <f t="shared" si="242"/>
        <v/>
      </c>
      <c r="D5139">
        <v>2026</v>
      </c>
      <c r="E5139" t="s">
        <v>11322</v>
      </c>
      <c r="F5139" t="s">
        <v>5359</v>
      </c>
      <c r="G5139" t="s">
        <v>32</v>
      </c>
      <c r="H5139" t="s">
        <v>64</v>
      </c>
      <c r="I5139">
        <v>1</v>
      </c>
      <c r="J5139">
        <v>3</v>
      </c>
      <c r="K5139" s="29">
        <v>2.31</v>
      </c>
      <c r="L5139">
        <v>23</v>
      </c>
      <c r="M5139">
        <v>0</v>
      </c>
      <c r="N5139">
        <v>0</v>
      </c>
      <c r="O5139">
        <v>0</v>
      </c>
      <c r="P5139">
        <v>7</v>
      </c>
      <c r="Q5139">
        <v>46.2</v>
      </c>
      <c r="R5139">
        <v>34</v>
      </c>
      <c r="S5139">
        <v>13</v>
      </c>
      <c r="T5139">
        <v>12</v>
      </c>
      <c r="U5139">
        <v>12</v>
      </c>
      <c r="V5139">
        <v>59</v>
      </c>
      <c r="W5139">
        <v>4</v>
      </c>
      <c r="X5139" s="2">
        <v>0.21</v>
      </c>
    </row>
    <row r="5140" spans="1:24" x14ac:dyDescent="0.25">
      <c r="A5140">
        <f t="shared" si="240"/>
        <v>1</v>
      </c>
      <c r="B5140" t="str">
        <f t="shared" si="241"/>
        <v/>
      </c>
      <c r="C5140" t="str">
        <f t="shared" si="242"/>
        <v/>
      </c>
      <c r="D5140">
        <v>2026</v>
      </c>
      <c r="E5140" t="s">
        <v>11323</v>
      </c>
      <c r="F5140" t="s">
        <v>5359</v>
      </c>
      <c r="G5140" t="s">
        <v>29</v>
      </c>
      <c r="H5140" t="s">
        <v>64</v>
      </c>
      <c r="I5140">
        <v>3</v>
      </c>
      <c r="J5140">
        <v>1</v>
      </c>
      <c r="K5140" s="29">
        <v>3.27</v>
      </c>
      <c r="L5140">
        <v>24</v>
      </c>
      <c r="M5140">
        <v>3</v>
      </c>
      <c r="N5140">
        <v>0</v>
      </c>
      <c r="O5140">
        <v>0</v>
      </c>
      <c r="P5140">
        <v>0</v>
      </c>
      <c r="Q5140">
        <v>52.1</v>
      </c>
      <c r="R5140">
        <v>40</v>
      </c>
      <c r="S5140">
        <v>20</v>
      </c>
      <c r="T5140">
        <v>19</v>
      </c>
      <c r="U5140">
        <v>17</v>
      </c>
      <c r="V5140">
        <v>75</v>
      </c>
      <c r="W5140">
        <v>7</v>
      </c>
      <c r="X5140" s="2">
        <v>0.215</v>
      </c>
    </row>
    <row r="5141" spans="1:24" x14ac:dyDescent="0.25">
      <c r="A5141" t="str">
        <f t="shared" si="240"/>
        <v/>
      </c>
      <c r="B5141">
        <f t="shared" si="241"/>
        <v>1</v>
      </c>
      <c r="C5141" t="str">
        <f t="shared" si="242"/>
        <v/>
      </c>
      <c r="D5141">
        <v>2026</v>
      </c>
      <c r="E5141" t="s">
        <v>6249</v>
      </c>
      <c r="F5141" t="s">
        <v>5359</v>
      </c>
      <c r="G5141" t="s">
        <v>37</v>
      </c>
      <c r="H5141" t="s">
        <v>64</v>
      </c>
      <c r="I5141">
        <v>2</v>
      </c>
      <c r="J5141">
        <v>0</v>
      </c>
      <c r="K5141" s="29">
        <v>4</v>
      </c>
      <c r="L5141">
        <v>13</v>
      </c>
      <c r="M5141">
        <v>1</v>
      </c>
      <c r="N5141">
        <v>0</v>
      </c>
      <c r="O5141">
        <v>0</v>
      </c>
      <c r="P5141">
        <v>3</v>
      </c>
      <c r="Q5141">
        <v>27</v>
      </c>
      <c r="R5141">
        <v>23</v>
      </c>
      <c r="S5141">
        <v>13</v>
      </c>
      <c r="T5141">
        <v>12</v>
      </c>
      <c r="U5141">
        <v>8</v>
      </c>
      <c r="V5141">
        <v>34</v>
      </c>
      <c r="W5141">
        <v>3</v>
      </c>
      <c r="X5141" s="2">
        <v>0.23499999999999999</v>
      </c>
    </row>
    <row r="5142" spans="1:24" x14ac:dyDescent="0.25">
      <c r="A5142" t="str">
        <f t="shared" si="240"/>
        <v/>
      </c>
      <c r="B5142" t="str">
        <f t="shared" si="241"/>
        <v/>
      </c>
      <c r="C5142">
        <f t="shared" si="242"/>
        <v>1</v>
      </c>
      <c r="D5142">
        <v>2026</v>
      </c>
      <c r="E5142" t="s">
        <v>7253</v>
      </c>
      <c r="F5142" t="s">
        <v>5359</v>
      </c>
      <c r="G5142" t="s">
        <v>37</v>
      </c>
      <c r="H5142" t="s">
        <v>64</v>
      </c>
      <c r="I5142">
        <v>2</v>
      </c>
      <c r="J5142">
        <v>2</v>
      </c>
      <c r="K5142" s="29">
        <v>4.21</v>
      </c>
      <c r="L5142">
        <v>26</v>
      </c>
      <c r="M5142">
        <v>4</v>
      </c>
      <c r="N5142">
        <v>0</v>
      </c>
      <c r="O5142">
        <v>0</v>
      </c>
      <c r="P5142">
        <v>2</v>
      </c>
      <c r="Q5142">
        <v>47</v>
      </c>
      <c r="R5142">
        <v>47</v>
      </c>
      <c r="S5142">
        <v>27</v>
      </c>
      <c r="T5142">
        <v>22</v>
      </c>
      <c r="U5142">
        <v>14</v>
      </c>
      <c r="V5142">
        <v>46</v>
      </c>
      <c r="W5142">
        <v>4</v>
      </c>
      <c r="X5142" s="2">
        <v>0.26100000000000001</v>
      </c>
    </row>
    <row r="5143" spans="1:24" x14ac:dyDescent="0.25">
      <c r="A5143">
        <f t="shared" si="240"/>
        <v>1</v>
      </c>
      <c r="B5143" t="str">
        <f t="shared" si="241"/>
        <v/>
      </c>
      <c r="C5143" t="str">
        <f t="shared" si="242"/>
        <v/>
      </c>
      <c r="D5143">
        <v>2026</v>
      </c>
      <c r="E5143" t="s">
        <v>11324</v>
      </c>
      <c r="F5143" t="s">
        <v>5359</v>
      </c>
      <c r="G5143" t="s">
        <v>29</v>
      </c>
      <c r="H5143" t="s">
        <v>64</v>
      </c>
      <c r="I5143">
        <v>5</v>
      </c>
      <c r="J5143">
        <v>3</v>
      </c>
      <c r="K5143" s="29">
        <v>4.6500000000000004</v>
      </c>
      <c r="L5143">
        <v>17</v>
      </c>
      <c r="M5143">
        <v>12</v>
      </c>
      <c r="N5143">
        <v>0</v>
      </c>
      <c r="O5143">
        <v>0</v>
      </c>
      <c r="P5143">
        <v>0</v>
      </c>
      <c r="Q5143">
        <v>50.1</v>
      </c>
      <c r="R5143">
        <v>41</v>
      </c>
      <c r="S5143">
        <v>31</v>
      </c>
      <c r="T5143">
        <v>26</v>
      </c>
      <c r="U5143">
        <v>26</v>
      </c>
      <c r="V5143">
        <v>57</v>
      </c>
      <c r="W5143">
        <v>5</v>
      </c>
      <c r="X5143" s="2">
        <v>0.216</v>
      </c>
    </row>
    <row r="5144" spans="1:24" x14ac:dyDescent="0.25">
      <c r="A5144" t="str">
        <f t="shared" si="240"/>
        <v/>
      </c>
      <c r="B5144" t="str">
        <f t="shared" si="241"/>
        <v/>
      </c>
      <c r="C5144" t="str">
        <f t="shared" si="242"/>
        <v/>
      </c>
      <c r="D5144">
        <v>2026</v>
      </c>
      <c r="E5144" t="s">
        <v>11325</v>
      </c>
      <c r="F5144" t="s">
        <v>5359</v>
      </c>
      <c r="G5144" t="s">
        <v>24</v>
      </c>
      <c r="H5144" t="s">
        <v>64</v>
      </c>
      <c r="I5144">
        <v>8</v>
      </c>
      <c r="J5144">
        <v>2</v>
      </c>
      <c r="K5144" s="29">
        <v>4.8600000000000003</v>
      </c>
      <c r="L5144">
        <v>32</v>
      </c>
      <c r="M5144">
        <v>2</v>
      </c>
      <c r="N5144">
        <v>0</v>
      </c>
      <c r="O5144">
        <v>0</v>
      </c>
      <c r="P5144">
        <v>0</v>
      </c>
      <c r="Q5144">
        <v>46.1</v>
      </c>
      <c r="R5144">
        <v>47</v>
      </c>
      <c r="S5144">
        <v>30</v>
      </c>
      <c r="T5144">
        <v>25</v>
      </c>
      <c r="U5144">
        <v>18</v>
      </c>
      <c r="V5144">
        <v>51</v>
      </c>
      <c r="W5144">
        <v>5</v>
      </c>
      <c r="X5144" s="2">
        <v>0.26100000000000001</v>
      </c>
    </row>
    <row r="5145" spans="1:24" x14ac:dyDescent="0.25">
      <c r="A5145" t="str">
        <f t="shared" si="240"/>
        <v/>
      </c>
      <c r="B5145" t="str">
        <f t="shared" si="241"/>
        <v/>
      </c>
      <c r="C5145" t="str">
        <f t="shared" si="242"/>
        <v/>
      </c>
      <c r="D5145">
        <v>2026</v>
      </c>
      <c r="E5145" t="s">
        <v>11326</v>
      </c>
      <c r="F5145" t="s">
        <v>5359</v>
      </c>
      <c r="G5145" t="s">
        <v>37</v>
      </c>
      <c r="H5145" t="s">
        <v>64</v>
      </c>
      <c r="I5145">
        <v>1</v>
      </c>
      <c r="J5145">
        <v>2</v>
      </c>
      <c r="K5145" s="29">
        <v>5.23</v>
      </c>
      <c r="L5145">
        <v>24</v>
      </c>
      <c r="M5145">
        <v>0</v>
      </c>
      <c r="N5145">
        <v>0</v>
      </c>
      <c r="O5145">
        <v>0</v>
      </c>
      <c r="P5145">
        <v>3</v>
      </c>
      <c r="Q5145">
        <v>31</v>
      </c>
      <c r="R5145">
        <v>38</v>
      </c>
      <c r="S5145">
        <v>22</v>
      </c>
      <c r="T5145">
        <v>18</v>
      </c>
      <c r="U5145">
        <v>6</v>
      </c>
      <c r="V5145">
        <v>36</v>
      </c>
      <c r="W5145">
        <v>1</v>
      </c>
      <c r="X5145" s="2">
        <v>0.28999999999999998</v>
      </c>
    </row>
    <row r="5146" spans="1:24" x14ac:dyDescent="0.25">
      <c r="A5146">
        <f t="shared" si="240"/>
        <v>1</v>
      </c>
      <c r="B5146" t="str">
        <f t="shared" si="241"/>
        <v/>
      </c>
      <c r="C5146" t="str">
        <f t="shared" si="242"/>
        <v/>
      </c>
      <c r="D5146">
        <v>2026</v>
      </c>
      <c r="E5146" t="s">
        <v>11327</v>
      </c>
      <c r="F5146" t="s">
        <v>5359</v>
      </c>
      <c r="G5146" t="s">
        <v>29</v>
      </c>
      <c r="H5146" t="s">
        <v>64</v>
      </c>
      <c r="I5146">
        <v>2</v>
      </c>
      <c r="J5146">
        <v>0</v>
      </c>
      <c r="K5146" s="29">
        <v>7.23</v>
      </c>
      <c r="L5146">
        <v>19</v>
      </c>
      <c r="M5146">
        <v>0</v>
      </c>
      <c r="N5146">
        <v>0</v>
      </c>
      <c r="O5146">
        <v>0</v>
      </c>
      <c r="P5146">
        <v>0</v>
      </c>
      <c r="Q5146">
        <v>18.2</v>
      </c>
      <c r="R5146">
        <v>20</v>
      </c>
      <c r="S5146">
        <v>22</v>
      </c>
      <c r="T5146">
        <v>15</v>
      </c>
      <c r="U5146">
        <v>20</v>
      </c>
      <c r="V5146">
        <v>32</v>
      </c>
      <c r="W5146">
        <v>2</v>
      </c>
      <c r="X5146" s="2">
        <v>0.25600000000000001</v>
      </c>
    </row>
    <row r="5147" spans="1:24" x14ac:dyDescent="0.25">
      <c r="A5147" t="str">
        <f t="shared" si="240"/>
        <v/>
      </c>
      <c r="B5147" t="str">
        <f t="shared" si="241"/>
        <v/>
      </c>
      <c r="C5147" t="str">
        <f t="shared" si="242"/>
        <v/>
      </c>
      <c r="D5147">
        <v>2026</v>
      </c>
      <c r="E5147" t="s">
        <v>11328</v>
      </c>
      <c r="F5147" t="s">
        <v>5359</v>
      </c>
      <c r="G5147" t="s">
        <v>47</v>
      </c>
      <c r="H5147" t="s">
        <v>64</v>
      </c>
      <c r="I5147">
        <v>1</v>
      </c>
      <c r="J5147">
        <v>0</v>
      </c>
      <c r="K5147" s="29">
        <v>7.61</v>
      </c>
      <c r="L5147">
        <v>17</v>
      </c>
      <c r="M5147">
        <v>3</v>
      </c>
      <c r="N5147">
        <v>0</v>
      </c>
      <c r="O5147">
        <v>0</v>
      </c>
      <c r="P5147">
        <v>0</v>
      </c>
      <c r="Q5147">
        <v>23.2</v>
      </c>
      <c r="R5147">
        <v>35</v>
      </c>
      <c r="S5147">
        <v>24</v>
      </c>
      <c r="T5147">
        <v>20</v>
      </c>
      <c r="U5147">
        <v>15</v>
      </c>
      <c r="V5147">
        <v>36</v>
      </c>
      <c r="W5147">
        <v>2</v>
      </c>
      <c r="X5147" s="2">
        <v>0.34</v>
      </c>
    </row>
    <row r="5148" spans="1:24" x14ac:dyDescent="0.25">
      <c r="A5148" t="str">
        <f t="shared" si="240"/>
        <v/>
      </c>
      <c r="B5148" t="str">
        <f t="shared" si="241"/>
        <v/>
      </c>
      <c r="C5148">
        <f t="shared" si="242"/>
        <v>1</v>
      </c>
      <c r="D5148">
        <v>2026</v>
      </c>
      <c r="E5148" t="s">
        <v>6818</v>
      </c>
      <c r="F5148" t="s">
        <v>5359</v>
      </c>
      <c r="G5148" t="s">
        <v>24</v>
      </c>
      <c r="H5148" t="s">
        <v>64</v>
      </c>
      <c r="I5148">
        <v>1</v>
      </c>
      <c r="J5148">
        <v>0</v>
      </c>
      <c r="K5148" s="29">
        <v>7.63</v>
      </c>
      <c r="L5148">
        <v>16</v>
      </c>
      <c r="M5148">
        <v>3</v>
      </c>
      <c r="N5148">
        <v>0</v>
      </c>
      <c r="O5148">
        <v>0</v>
      </c>
      <c r="P5148">
        <v>0</v>
      </c>
      <c r="Q5148">
        <v>15.1</v>
      </c>
      <c r="R5148">
        <v>17</v>
      </c>
      <c r="S5148">
        <v>14</v>
      </c>
      <c r="T5148">
        <v>13</v>
      </c>
      <c r="U5148">
        <v>8</v>
      </c>
      <c r="V5148">
        <v>19</v>
      </c>
      <c r="W5148">
        <v>3</v>
      </c>
      <c r="X5148" s="2">
        <v>0.28299999999999997</v>
      </c>
    </row>
    <row r="5149" spans="1:24" x14ac:dyDescent="0.25">
      <c r="A5149">
        <f t="shared" si="240"/>
        <v>1</v>
      </c>
      <c r="B5149" t="str">
        <f t="shared" si="241"/>
        <v/>
      </c>
      <c r="C5149" t="str">
        <f t="shared" si="242"/>
        <v/>
      </c>
      <c r="D5149">
        <v>2026</v>
      </c>
      <c r="E5149" t="s">
        <v>11329</v>
      </c>
      <c r="F5149" t="s">
        <v>5377</v>
      </c>
      <c r="G5149" t="s">
        <v>29</v>
      </c>
      <c r="H5149" t="s">
        <v>64</v>
      </c>
      <c r="I5149">
        <v>6</v>
      </c>
      <c r="J5149">
        <v>4</v>
      </c>
      <c r="K5149" s="29">
        <v>4.8600000000000003</v>
      </c>
      <c r="L5149">
        <v>15</v>
      </c>
      <c r="M5149">
        <v>15</v>
      </c>
      <c r="N5149">
        <v>0</v>
      </c>
      <c r="O5149">
        <v>0</v>
      </c>
      <c r="P5149">
        <v>0</v>
      </c>
      <c r="Q5149">
        <v>79.2</v>
      </c>
      <c r="R5149">
        <v>97</v>
      </c>
      <c r="S5149">
        <v>48</v>
      </c>
      <c r="T5149">
        <v>43</v>
      </c>
      <c r="U5149">
        <v>28</v>
      </c>
      <c r="V5149">
        <v>71</v>
      </c>
      <c r="W5149">
        <v>9</v>
      </c>
      <c r="X5149" s="2">
        <v>0.29899999999999999</v>
      </c>
    </row>
    <row r="5150" spans="1:24" x14ac:dyDescent="0.25">
      <c r="A5150">
        <f t="shared" si="240"/>
        <v>1</v>
      </c>
      <c r="B5150" t="str">
        <f t="shared" si="241"/>
        <v/>
      </c>
      <c r="C5150" t="str">
        <f t="shared" si="242"/>
        <v/>
      </c>
      <c r="D5150">
        <v>2026</v>
      </c>
      <c r="E5150" t="s">
        <v>11330</v>
      </c>
      <c r="F5150" t="s">
        <v>5377</v>
      </c>
      <c r="G5150" t="s">
        <v>29</v>
      </c>
      <c r="H5150" t="s">
        <v>64</v>
      </c>
      <c r="I5150">
        <v>5</v>
      </c>
      <c r="J5150">
        <v>6</v>
      </c>
      <c r="K5150" s="29">
        <v>4.96</v>
      </c>
      <c r="L5150">
        <v>17</v>
      </c>
      <c r="M5150">
        <v>13</v>
      </c>
      <c r="N5150">
        <v>0</v>
      </c>
      <c r="O5150">
        <v>0</v>
      </c>
      <c r="P5150">
        <v>0</v>
      </c>
      <c r="Q5150">
        <v>74.099999999999994</v>
      </c>
      <c r="R5150">
        <v>69</v>
      </c>
      <c r="S5150">
        <v>49</v>
      </c>
      <c r="T5150">
        <v>41</v>
      </c>
      <c r="U5150">
        <v>27</v>
      </c>
      <c r="V5150">
        <v>59</v>
      </c>
      <c r="W5150">
        <v>1</v>
      </c>
      <c r="X5150" s="2">
        <v>0.24299999999999999</v>
      </c>
    </row>
    <row r="5151" spans="1:24" x14ac:dyDescent="0.25">
      <c r="A5151" t="str">
        <f t="shared" si="240"/>
        <v/>
      </c>
      <c r="B5151" t="str">
        <f t="shared" si="241"/>
        <v/>
      </c>
      <c r="C5151" t="str">
        <f t="shared" si="242"/>
        <v/>
      </c>
      <c r="D5151">
        <v>2026</v>
      </c>
      <c r="E5151" t="s">
        <v>11331</v>
      </c>
      <c r="F5151" t="s">
        <v>5377</v>
      </c>
      <c r="G5151" t="s">
        <v>47</v>
      </c>
      <c r="H5151" t="s">
        <v>64</v>
      </c>
      <c r="I5151">
        <v>0</v>
      </c>
      <c r="J5151">
        <v>0</v>
      </c>
      <c r="K5151" s="29">
        <v>0</v>
      </c>
      <c r="L5151">
        <v>1</v>
      </c>
      <c r="M5151">
        <v>0</v>
      </c>
      <c r="N5151">
        <v>0</v>
      </c>
      <c r="O5151">
        <v>0</v>
      </c>
      <c r="P5151">
        <v>0</v>
      </c>
      <c r="Q5151">
        <v>0.1</v>
      </c>
      <c r="R5151">
        <v>0</v>
      </c>
      <c r="S5151">
        <v>0</v>
      </c>
      <c r="T5151">
        <v>0</v>
      </c>
      <c r="U5151">
        <v>1</v>
      </c>
      <c r="V5151">
        <v>0</v>
      </c>
      <c r="W5151">
        <v>0</v>
      </c>
      <c r="X5151" s="2">
        <v>0</v>
      </c>
    </row>
    <row r="5152" spans="1:24" x14ac:dyDescent="0.25">
      <c r="A5152">
        <f t="shared" si="240"/>
        <v>1</v>
      </c>
      <c r="B5152" t="str">
        <f t="shared" si="241"/>
        <v/>
      </c>
      <c r="C5152" t="str">
        <f t="shared" si="242"/>
        <v/>
      </c>
      <c r="D5152">
        <v>2026</v>
      </c>
      <c r="E5152" t="s">
        <v>11332</v>
      </c>
      <c r="F5152" t="s">
        <v>5377</v>
      </c>
      <c r="G5152" t="s">
        <v>29</v>
      </c>
      <c r="H5152" t="s">
        <v>64</v>
      </c>
      <c r="I5152">
        <v>0</v>
      </c>
      <c r="J5152">
        <v>0</v>
      </c>
      <c r="K5152" s="29">
        <v>1.04</v>
      </c>
      <c r="L5152">
        <v>14</v>
      </c>
      <c r="M5152">
        <v>0</v>
      </c>
      <c r="N5152">
        <v>0</v>
      </c>
      <c r="O5152">
        <v>0</v>
      </c>
      <c r="P5152">
        <v>0</v>
      </c>
      <c r="Q5152">
        <v>8.1999999999999993</v>
      </c>
      <c r="R5152">
        <v>3</v>
      </c>
      <c r="S5152">
        <v>1</v>
      </c>
      <c r="T5152">
        <v>1</v>
      </c>
      <c r="U5152">
        <v>3</v>
      </c>
      <c r="V5152">
        <v>2</v>
      </c>
      <c r="W5152">
        <v>4</v>
      </c>
      <c r="X5152" s="2">
        <v>0.10299999999999999</v>
      </c>
    </row>
    <row r="5153" spans="1:24" x14ac:dyDescent="0.25">
      <c r="A5153" t="str">
        <f t="shared" si="240"/>
        <v/>
      </c>
      <c r="B5153" t="str">
        <f t="shared" si="241"/>
        <v/>
      </c>
      <c r="C5153" t="str">
        <f t="shared" si="242"/>
        <v/>
      </c>
      <c r="D5153">
        <v>2026</v>
      </c>
      <c r="E5153" t="s">
        <v>5392</v>
      </c>
      <c r="F5153" t="s">
        <v>5377</v>
      </c>
      <c r="G5153" t="s">
        <v>37</v>
      </c>
      <c r="H5153" t="s">
        <v>64</v>
      </c>
      <c r="I5153">
        <v>1</v>
      </c>
      <c r="J5153">
        <v>0</v>
      </c>
      <c r="K5153" s="29">
        <v>2.7</v>
      </c>
      <c r="L5153">
        <v>2</v>
      </c>
      <c r="M5153">
        <v>1</v>
      </c>
      <c r="N5153">
        <v>0</v>
      </c>
      <c r="O5153">
        <v>0</v>
      </c>
      <c r="P5153">
        <v>0</v>
      </c>
      <c r="Q5153">
        <v>6.2</v>
      </c>
      <c r="R5153">
        <v>7</v>
      </c>
      <c r="S5153">
        <v>2</v>
      </c>
      <c r="T5153">
        <v>2</v>
      </c>
      <c r="U5153">
        <v>2</v>
      </c>
      <c r="V5153">
        <v>1</v>
      </c>
      <c r="W5153">
        <v>0</v>
      </c>
      <c r="X5153" s="2">
        <v>0.58299999999999996</v>
      </c>
    </row>
    <row r="5154" spans="1:24" x14ac:dyDescent="0.25">
      <c r="A5154" t="str">
        <f t="shared" si="240"/>
        <v/>
      </c>
      <c r="B5154" t="str">
        <f t="shared" si="241"/>
        <v/>
      </c>
      <c r="C5154" t="str">
        <f t="shared" si="242"/>
        <v/>
      </c>
      <c r="D5154">
        <v>2026</v>
      </c>
      <c r="E5154" t="s">
        <v>11333</v>
      </c>
      <c r="F5154" t="s">
        <v>5377</v>
      </c>
      <c r="G5154" t="s">
        <v>24</v>
      </c>
      <c r="H5154" t="s">
        <v>64</v>
      </c>
      <c r="I5154">
        <v>2</v>
      </c>
      <c r="J5154">
        <v>0</v>
      </c>
      <c r="K5154" s="29">
        <v>3.81</v>
      </c>
      <c r="L5154">
        <v>17</v>
      </c>
      <c r="M5154">
        <v>0</v>
      </c>
      <c r="N5154">
        <v>0</v>
      </c>
      <c r="O5154">
        <v>0</v>
      </c>
      <c r="P5154">
        <v>2</v>
      </c>
      <c r="Q5154">
        <v>28.1</v>
      </c>
      <c r="R5154">
        <v>30</v>
      </c>
      <c r="S5154">
        <v>15</v>
      </c>
      <c r="T5154">
        <v>12</v>
      </c>
      <c r="U5154">
        <v>10</v>
      </c>
      <c r="V5154">
        <v>29</v>
      </c>
      <c r="W5154">
        <v>0</v>
      </c>
      <c r="X5154" s="2">
        <v>0.28000000000000003</v>
      </c>
    </row>
    <row r="5155" spans="1:24" x14ac:dyDescent="0.25">
      <c r="A5155" t="str">
        <f t="shared" si="240"/>
        <v/>
      </c>
      <c r="B5155" t="str">
        <f t="shared" si="241"/>
        <v/>
      </c>
      <c r="C5155">
        <f t="shared" si="242"/>
        <v>1</v>
      </c>
      <c r="D5155">
        <v>2026</v>
      </c>
      <c r="E5155" t="s">
        <v>5383</v>
      </c>
      <c r="F5155" t="s">
        <v>5377</v>
      </c>
      <c r="G5155" t="s">
        <v>37</v>
      </c>
      <c r="H5155" t="s">
        <v>64</v>
      </c>
      <c r="I5155">
        <v>1</v>
      </c>
      <c r="J5155">
        <v>2</v>
      </c>
      <c r="K5155" s="29">
        <v>3.82</v>
      </c>
      <c r="L5155">
        <v>19</v>
      </c>
      <c r="M5155">
        <v>0</v>
      </c>
      <c r="N5155">
        <v>0</v>
      </c>
      <c r="O5155">
        <v>0</v>
      </c>
      <c r="P5155">
        <v>10</v>
      </c>
      <c r="Q5155">
        <v>35.1</v>
      </c>
      <c r="R5155">
        <v>32</v>
      </c>
      <c r="S5155">
        <v>15</v>
      </c>
      <c r="T5155">
        <v>15</v>
      </c>
      <c r="U5155">
        <v>11</v>
      </c>
      <c r="V5155">
        <v>31</v>
      </c>
      <c r="W5155">
        <v>0</v>
      </c>
      <c r="X5155" s="2">
        <v>0.24099999999999999</v>
      </c>
    </row>
    <row r="5156" spans="1:24" x14ac:dyDescent="0.25">
      <c r="A5156" t="str">
        <f t="shared" si="240"/>
        <v/>
      </c>
      <c r="B5156" t="str">
        <f t="shared" si="241"/>
        <v/>
      </c>
      <c r="C5156">
        <f t="shared" si="242"/>
        <v>1</v>
      </c>
      <c r="D5156">
        <v>2026</v>
      </c>
      <c r="E5156" t="s">
        <v>5387</v>
      </c>
      <c r="F5156" t="s">
        <v>5377</v>
      </c>
      <c r="G5156" t="s">
        <v>24</v>
      </c>
      <c r="H5156" t="s">
        <v>64</v>
      </c>
      <c r="I5156">
        <v>6</v>
      </c>
      <c r="J5156">
        <v>0</v>
      </c>
      <c r="K5156" s="29">
        <v>5.4</v>
      </c>
      <c r="L5156">
        <v>22</v>
      </c>
      <c r="M5156">
        <v>0</v>
      </c>
      <c r="N5156">
        <v>0</v>
      </c>
      <c r="O5156">
        <v>0</v>
      </c>
      <c r="P5156">
        <v>0</v>
      </c>
      <c r="Q5156">
        <v>30</v>
      </c>
      <c r="R5156">
        <v>30</v>
      </c>
      <c r="S5156">
        <v>18</v>
      </c>
      <c r="T5156">
        <v>18</v>
      </c>
      <c r="U5156">
        <v>14</v>
      </c>
      <c r="V5156">
        <v>28</v>
      </c>
      <c r="W5156">
        <v>4</v>
      </c>
      <c r="X5156" s="2">
        <v>0.26300000000000001</v>
      </c>
    </row>
    <row r="5157" spans="1:24" x14ac:dyDescent="0.25">
      <c r="A5157" t="str">
        <f t="shared" si="240"/>
        <v/>
      </c>
      <c r="B5157" t="str">
        <f t="shared" si="241"/>
        <v/>
      </c>
      <c r="C5157" t="str">
        <f t="shared" si="242"/>
        <v/>
      </c>
      <c r="D5157">
        <v>2026</v>
      </c>
      <c r="E5157" t="s">
        <v>11334</v>
      </c>
      <c r="F5157" t="s">
        <v>5377</v>
      </c>
      <c r="G5157" t="s">
        <v>37</v>
      </c>
      <c r="H5157" t="s">
        <v>64</v>
      </c>
      <c r="I5157">
        <v>3</v>
      </c>
      <c r="J5157">
        <v>4</v>
      </c>
      <c r="K5157" s="29">
        <v>5.47</v>
      </c>
      <c r="L5157">
        <v>16</v>
      </c>
      <c r="M5157">
        <v>13</v>
      </c>
      <c r="N5157">
        <v>0</v>
      </c>
      <c r="O5157">
        <v>0</v>
      </c>
      <c r="P5157">
        <v>0</v>
      </c>
      <c r="Q5157">
        <v>54.1</v>
      </c>
      <c r="R5157">
        <v>57</v>
      </c>
      <c r="S5157">
        <v>37</v>
      </c>
      <c r="T5157">
        <v>33</v>
      </c>
      <c r="U5157">
        <v>25</v>
      </c>
      <c r="V5157">
        <v>51</v>
      </c>
      <c r="W5157">
        <v>5</v>
      </c>
      <c r="X5157" s="2">
        <v>0.27300000000000002</v>
      </c>
    </row>
    <row r="5158" spans="1:24" x14ac:dyDescent="0.25">
      <c r="A5158" t="str">
        <f t="shared" ref="A5158:A5221" si="243">IF(OR(G5158="SR", G5158="GR"), 1, "")</f>
        <v/>
      </c>
      <c r="B5158" t="str">
        <f t="shared" si="241"/>
        <v/>
      </c>
      <c r="C5158" t="str">
        <f t="shared" si="242"/>
        <v/>
      </c>
      <c r="D5158">
        <v>2026</v>
      </c>
      <c r="E5158" t="s">
        <v>11335</v>
      </c>
      <c r="F5158" t="s">
        <v>5377</v>
      </c>
      <c r="G5158" t="s">
        <v>37</v>
      </c>
      <c r="H5158" t="s">
        <v>64</v>
      </c>
      <c r="I5158">
        <v>0</v>
      </c>
      <c r="J5158">
        <v>2</v>
      </c>
      <c r="K5158" s="29">
        <v>6.3</v>
      </c>
      <c r="L5158">
        <v>6</v>
      </c>
      <c r="M5158">
        <v>5</v>
      </c>
      <c r="N5158">
        <v>0</v>
      </c>
      <c r="O5158">
        <v>0</v>
      </c>
      <c r="P5158">
        <v>0</v>
      </c>
      <c r="Q5158">
        <v>20</v>
      </c>
      <c r="R5158">
        <v>26</v>
      </c>
      <c r="S5158">
        <v>17</v>
      </c>
      <c r="T5158">
        <v>14</v>
      </c>
      <c r="U5158">
        <v>9</v>
      </c>
      <c r="V5158">
        <v>15</v>
      </c>
      <c r="W5158">
        <v>3</v>
      </c>
      <c r="X5158" s="2">
        <v>0.313</v>
      </c>
    </row>
    <row r="5159" spans="1:24" x14ac:dyDescent="0.25">
      <c r="A5159" t="str">
        <f t="shared" si="243"/>
        <v/>
      </c>
      <c r="B5159" t="str">
        <f t="shared" si="241"/>
        <v/>
      </c>
      <c r="C5159" t="str">
        <f t="shared" si="242"/>
        <v/>
      </c>
      <c r="D5159">
        <v>2026</v>
      </c>
      <c r="E5159" t="s">
        <v>11336</v>
      </c>
      <c r="F5159" t="s">
        <v>5377</v>
      </c>
      <c r="G5159" t="s">
        <v>47</v>
      </c>
      <c r="H5159" t="s">
        <v>64</v>
      </c>
      <c r="I5159">
        <v>0</v>
      </c>
      <c r="J5159">
        <v>0</v>
      </c>
      <c r="K5159" s="29">
        <v>7.24</v>
      </c>
      <c r="L5159">
        <v>22</v>
      </c>
      <c r="M5159">
        <v>3</v>
      </c>
      <c r="N5159">
        <v>0</v>
      </c>
      <c r="O5159">
        <v>0</v>
      </c>
      <c r="P5159">
        <v>0</v>
      </c>
      <c r="Q5159">
        <v>32.1</v>
      </c>
      <c r="R5159">
        <v>42</v>
      </c>
      <c r="S5159">
        <v>28</v>
      </c>
      <c r="T5159">
        <v>26</v>
      </c>
      <c r="U5159">
        <v>19</v>
      </c>
      <c r="V5159">
        <v>23</v>
      </c>
      <c r="W5159">
        <v>3</v>
      </c>
      <c r="X5159" s="2">
        <v>0.316</v>
      </c>
    </row>
    <row r="5160" spans="1:24" x14ac:dyDescent="0.25">
      <c r="A5160">
        <f t="shared" si="243"/>
        <v>1</v>
      </c>
      <c r="B5160" t="str">
        <f t="shared" si="241"/>
        <v/>
      </c>
      <c r="C5160" t="str">
        <f t="shared" si="242"/>
        <v/>
      </c>
      <c r="D5160">
        <v>2026</v>
      </c>
      <c r="E5160" t="s">
        <v>11337</v>
      </c>
      <c r="F5160" t="s">
        <v>5377</v>
      </c>
      <c r="G5160" t="s">
        <v>29</v>
      </c>
      <c r="H5160" t="s">
        <v>64</v>
      </c>
      <c r="I5160">
        <v>2</v>
      </c>
      <c r="J5160">
        <v>3</v>
      </c>
      <c r="K5160" s="29">
        <v>7.4</v>
      </c>
      <c r="L5160">
        <v>25</v>
      </c>
      <c r="M5160">
        <v>2</v>
      </c>
      <c r="N5160">
        <v>0</v>
      </c>
      <c r="O5160">
        <v>0</v>
      </c>
      <c r="P5160">
        <v>0</v>
      </c>
      <c r="Q5160">
        <v>41.1</v>
      </c>
      <c r="R5160">
        <v>60</v>
      </c>
      <c r="S5160">
        <v>41</v>
      </c>
      <c r="T5160">
        <v>34</v>
      </c>
      <c r="U5160">
        <v>17</v>
      </c>
      <c r="V5160">
        <v>41</v>
      </c>
      <c r="W5160">
        <v>7</v>
      </c>
      <c r="X5160" s="2">
        <v>0.34300000000000003</v>
      </c>
    </row>
    <row r="5161" spans="1:24" x14ac:dyDescent="0.25">
      <c r="A5161">
        <f t="shared" si="243"/>
        <v>1</v>
      </c>
      <c r="B5161" t="str">
        <f t="shared" si="241"/>
        <v/>
      </c>
      <c r="C5161">
        <f t="shared" si="242"/>
        <v>1</v>
      </c>
      <c r="D5161">
        <v>2026</v>
      </c>
      <c r="E5161" t="s">
        <v>6929</v>
      </c>
      <c r="F5161" t="s">
        <v>5377</v>
      </c>
      <c r="G5161" t="s">
        <v>29</v>
      </c>
      <c r="H5161" t="s">
        <v>64</v>
      </c>
      <c r="I5161">
        <v>5</v>
      </c>
      <c r="J5161">
        <v>1</v>
      </c>
      <c r="K5161" s="29">
        <v>7.96</v>
      </c>
      <c r="L5161">
        <v>16</v>
      </c>
      <c r="M5161">
        <v>4</v>
      </c>
      <c r="N5161">
        <v>0</v>
      </c>
      <c r="O5161">
        <v>0</v>
      </c>
      <c r="P5161">
        <v>0</v>
      </c>
      <c r="Q5161">
        <v>26</v>
      </c>
      <c r="R5161">
        <v>36</v>
      </c>
      <c r="S5161">
        <v>28</v>
      </c>
      <c r="T5161">
        <v>23</v>
      </c>
      <c r="U5161">
        <v>8</v>
      </c>
      <c r="V5161">
        <v>21</v>
      </c>
      <c r="W5161">
        <v>4</v>
      </c>
      <c r="X5161" s="2">
        <v>0.28599999999999998</v>
      </c>
    </row>
    <row r="5162" spans="1:24" x14ac:dyDescent="0.25">
      <c r="A5162" t="str">
        <f t="shared" si="243"/>
        <v/>
      </c>
      <c r="B5162" t="str">
        <f t="shared" si="241"/>
        <v/>
      </c>
      <c r="C5162" t="str">
        <f t="shared" si="242"/>
        <v/>
      </c>
      <c r="D5162">
        <v>2026</v>
      </c>
      <c r="E5162" t="s">
        <v>11338</v>
      </c>
      <c r="F5162" t="s">
        <v>5377</v>
      </c>
      <c r="G5162" t="s">
        <v>24</v>
      </c>
      <c r="H5162" t="s">
        <v>64</v>
      </c>
      <c r="I5162">
        <v>0</v>
      </c>
      <c r="J5162">
        <v>0</v>
      </c>
      <c r="K5162" s="29">
        <v>8</v>
      </c>
      <c r="L5162">
        <v>13</v>
      </c>
      <c r="M5162">
        <v>0</v>
      </c>
      <c r="N5162">
        <v>0</v>
      </c>
      <c r="O5162">
        <v>0</v>
      </c>
      <c r="P5162">
        <v>0</v>
      </c>
      <c r="Q5162">
        <v>9</v>
      </c>
      <c r="R5162">
        <v>11</v>
      </c>
      <c r="S5162">
        <v>8</v>
      </c>
      <c r="T5162">
        <v>8</v>
      </c>
      <c r="U5162">
        <v>3</v>
      </c>
      <c r="V5162">
        <v>9</v>
      </c>
      <c r="W5162">
        <v>4</v>
      </c>
      <c r="X5162" s="2">
        <v>0.30599999999999999</v>
      </c>
    </row>
    <row r="5163" spans="1:24" x14ac:dyDescent="0.25">
      <c r="A5163" t="str">
        <f t="shared" si="243"/>
        <v/>
      </c>
      <c r="B5163" t="str">
        <f t="shared" si="241"/>
        <v/>
      </c>
      <c r="C5163" t="str">
        <f t="shared" si="242"/>
        <v/>
      </c>
      <c r="D5163">
        <v>2026</v>
      </c>
      <c r="E5163" t="s">
        <v>11339</v>
      </c>
      <c r="F5163" t="s">
        <v>5377</v>
      </c>
      <c r="G5163" t="s">
        <v>37</v>
      </c>
      <c r="H5163" t="s">
        <v>64</v>
      </c>
      <c r="I5163">
        <v>2</v>
      </c>
      <c r="J5163">
        <v>0</v>
      </c>
      <c r="K5163" s="29">
        <v>9.19</v>
      </c>
      <c r="L5163">
        <v>20</v>
      </c>
      <c r="M5163">
        <v>2</v>
      </c>
      <c r="N5163">
        <v>0</v>
      </c>
      <c r="O5163">
        <v>0</v>
      </c>
      <c r="P5163">
        <v>0</v>
      </c>
      <c r="Q5163">
        <v>31.1</v>
      </c>
      <c r="R5163">
        <v>43</v>
      </c>
      <c r="S5163">
        <v>33</v>
      </c>
      <c r="T5163">
        <v>32</v>
      </c>
      <c r="U5163">
        <v>16</v>
      </c>
      <c r="V5163">
        <v>36</v>
      </c>
      <c r="W5163">
        <v>3</v>
      </c>
      <c r="X5163" s="2">
        <v>0.32300000000000001</v>
      </c>
    </row>
    <row r="5164" spans="1:24" x14ac:dyDescent="0.25">
      <c r="A5164">
        <f t="shared" si="243"/>
        <v>1</v>
      </c>
      <c r="B5164" t="str">
        <f t="shared" si="241"/>
        <v/>
      </c>
      <c r="C5164" t="str">
        <f t="shared" si="242"/>
        <v/>
      </c>
      <c r="D5164">
        <v>2026</v>
      </c>
      <c r="E5164" t="s">
        <v>11340</v>
      </c>
      <c r="F5164" t="s">
        <v>5377</v>
      </c>
      <c r="G5164" t="s">
        <v>29</v>
      </c>
      <c r="H5164" t="s">
        <v>64</v>
      </c>
      <c r="I5164">
        <v>1</v>
      </c>
      <c r="J5164">
        <v>2</v>
      </c>
      <c r="K5164" s="29">
        <v>11.12</v>
      </c>
      <c r="L5164">
        <v>15</v>
      </c>
      <c r="M5164">
        <v>0</v>
      </c>
      <c r="N5164">
        <v>0</v>
      </c>
      <c r="O5164">
        <v>0</v>
      </c>
      <c r="P5164">
        <v>1</v>
      </c>
      <c r="Q5164">
        <v>17</v>
      </c>
      <c r="R5164">
        <v>18</v>
      </c>
      <c r="S5164">
        <v>22</v>
      </c>
      <c r="T5164">
        <v>21</v>
      </c>
      <c r="U5164">
        <v>15</v>
      </c>
      <c r="V5164">
        <v>21</v>
      </c>
      <c r="W5164">
        <v>7</v>
      </c>
      <c r="X5164" s="2">
        <v>0.26900000000000002</v>
      </c>
    </row>
    <row r="5165" spans="1:24" x14ac:dyDescent="0.25">
      <c r="A5165" t="str">
        <f t="shared" si="243"/>
        <v/>
      </c>
      <c r="B5165" t="str">
        <f t="shared" si="241"/>
        <v/>
      </c>
      <c r="C5165" t="str">
        <f t="shared" si="242"/>
        <v/>
      </c>
      <c r="D5165">
        <v>2026</v>
      </c>
      <c r="E5165" t="s">
        <v>5395</v>
      </c>
      <c r="F5165" t="s">
        <v>5377</v>
      </c>
      <c r="G5165" t="s">
        <v>37</v>
      </c>
      <c r="H5165" t="s">
        <v>64</v>
      </c>
      <c r="I5165">
        <v>1</v>
      </c>
      <c r="J5165">
        <v>0</v>
      </c>
      <c r="K5165" s="29">
        <v>12.34</v>
      </c>
      <c r="L5165">
        <v>11</v>
      </c>
      <c r="M5165">
        <v>1</v>
      </c>
      <c r="N5165">
        <v>0</v>
      </c>
      <c r="O5165">
        <v>0</v>
      </c>
      <c r="P5165">
        <v>0</v>
      </c>
      <c r="Q5165">
        <v>11.2</v>
      </c>
      <c r="R5165">
        <v>24</v>
      </c>
      <c r="S5165">
        <v>16</v>
      </c>
      <c r="T5165">
        <v>16</v>
      </c>
      <c r="U5165">
        <v>6</v>
      </c>
      <c r="V5165">
        <v>9</v>
      </c>
      <c r="W5165">
        <v>1</v>
      </c>
      <c r="X5165" s="2">
        <v>0.44400000000000001</v>
      </c>
    </row>
    <row r="5166" spans="1:24" x14ac:dyDescent="0.25">
      <c r="A5166">
        <f t="shared" si="243"/>
        <v>1</v>
      </c>
      <c r="B5166" t="str">
        <f t="shared" si="241"/>
        <v/>
      </c>
      <c r="C5166" t="str">
        <f t="shared" si="242"/>
        <v/>
      </c>
      <c r="D5166">
        <v>2026</v>
      </c>
      <c r="E5166" t="s">
        <v>11341</v>
      </c>
      <c r="F5166" t="s">
        <v>5377</v>
      </c>
      <c r="G5166" t="s">
        <v>29</v>
      </c>
      <c r="H5166" t="s">
        <v>64</v>
      </c>
      <c r="I5166">
        <v>0</v>
      </c>
      <c r="J5166">
        <v>0</v>
      </c>
      <c r="K5166" s="29">
        <v>27</v>
      </c>
      <c r="L5166">
        <v>4</v>
      </c>
      <c r="M5166">
        <v>0</v>
      </c>
      <c r="N5166">
        <v>0</v>
      </c>
      <c r="O5166">
        <v>0</v>
      </c>
      <c r="P5166">
        <v>0</v>
      </c>
      <c r="Q5166">
        <v>2.2000000000000002</v>
      </c>
      <c r="R5166">
        <v>12</v>
      </c>
      <c r="S5166">
        <v>8</v>
      </c>
      <c r="T5166">
        <v>8</v>
      </c>
      <c r="U5166">
        <v>2</v>
      </c>
      <c r="V5166">
        <v>2</v>
      </c>
      <c r="W5166">
        <v>1</v>
      </c>
      <c r="X5166" s="2">
        <v>0.63200000000000001</v>
      </c>
    </row>
    <row r="5167" spans="1:24" x14ac:dyDescent="0.25">
      <c r="A5167" t="str">
        <f t="shared" si="243"/>
        <v/>
      </c>
      <c r="B5167" t="str">
        <f t="shared" si="241"/>
        <v/>
      </c>
      <c r="C5167" t="str">
        <f t="shared" si="242"/>
        <v/>
      </c>
      <c r="D5167">
        <v>2026</v>
      </c>
      <c r="E5167" t="s">
        <v>11342</v>
      </c>
      <c r="F5167" t="s">
        <v>5377</v>
      </c>
      <c r="G5167" t="s">
        <v>47</v>
      </c>
      <c r="H5167" t="s">
        <v>64</v>
      </c>
      <c r="I5167">
        <v>0</v>
      </c>
      <c r="J5167">
        <v>0</v>
      </c>
      <c r="K5167" s="29">
        <v>33.75</v>
      </c>
      <c r="L5167">
        <v>2</v>
      </c>
      <c r="M5167">
        <v>0</v>
      </c>
      <c r="N5167">
        <v>0</v>
      </c>
      <c r="O5167">
        <v>0</v>
      </c>
      <c r="P5167">
        <v>0</v>
      </c>
      <c r="Q5167">
        <v>1.1000000000000001</v>
      </c>
      <c r="R5167">
        <v>5</v>
      </c>
      <c r="S5167">
        <v>5</v>
      </c>
      <c r="T5167">
        <v>5</v>
      </c>
      <c r="U5167">
        <v>2</v>
      </c>
      <c r="V5167">
        <v>0</v>
      </c>
      <c r="W5167">
        <v>1</v>
      </c>
      <c r="X5167" s="2">
        <v>0.625</v>
      </c>
    </row>
    <row r="5168" spans="1:24" x14ac:dyDescent="0.25">
      <c r="A5168" t="str">
        <f t="shared" si="243"/>
        <v/>
      </c>
      <c r="B5168" t="str">
        <f t="shared" si="241"/>
        <v/>
      </c>
      <c r="C5168" t="str">
        <f t="shared" si="242"/>
        <v/>
      </c>
      <c r="D5168">
        <v>2026</v>
      </c>
      <c r="E5168" t="s">
        <v>9233</v>
      </c>
      <c r="F5168" t="s">
        <v>5377</v>
      </c>
      <c r="G5168" t="s">
        <v>47</v>
      </c>
      <c r="H5168" t="s">
        <v>64</v>
      </c>
      <c r="I5168">
        <v>0</v>
      </c>
      <c r="J5168">
        <v>0</v>
      </c>
      <c r="K5168" s="29">
        <v>40.5</v>
      </c>
      <c r="L5168">
        <v>1</v>
      </c>
      <c r="M5168">
        <v>0</v>
      </c>
      <c r="N5168">
        <v>0</v>
      </c>
      <c r="O5168">
        <v>0</v>
      </c>
      <c r="P5168">
        <v>0</v>
      </c>
      <c r="Q5168">
        <v>0.2</v>
      </c>
      <c r="R5168">
        <v>3</v>
      </c>
      <c r="S5168">
        <v>3</v>
      </c>
      <c r="T5168">
        <v>3</v>
      </c>
      <c r="U5168">
        <v>0</v>
      </c>
      <c r="V5168">
        <v>0</v>
      </c>
      <c r="W5168">
        <v>0</v>
      </c>
      <c r="X5168" s="2">
        <v>0.6</v>
      </c>
    </row>
    <row r="5169" spans="1:24" x14ac:dyDescent="0.25">
      <c r="A5169">
        <f t="shared" si="243"/>
        <v>1</v>
      </c>
      <c r="B5169" t="str">
        <f t="shared" si="241"/>
        <v/>
      </c>
      <c r="C5169" t="str">
        <f t="shared" si="242"/>
        <v/>
      </c>
      <c r="D5169">
        <v>2026</v>
      </c>
      <c r="E5169" t="s">
        <v>11343</v>
      </c>
      <c r="F5169" t="s">
        <v>5397</v>
      </c>
      <c r="G5169" t="s">
        <v>29</v>
      </c>
      <c r="H5169" t="s">
        <v>64</v>
      </c>
      <c r="I5169">
        <v>5</v>
      </c>
      <c r="J5169">
        <v>3</v>
      </c>
      <c r="K5169" s="29">
        <v>3.78</v>
      </c>
      <c r="L5169">
        <v>16</v>
      </c>
      <c r="M5169">
        <v>16</v>
      </c>
      <c r="N5169">
        <v>1</v>
      </c>
      <c r="O5169">
        <v>1</v>
      </c>
      <c r="P5169">
        <v>0</v>
      </c>
      <c r="Q5169">
        <v>88</v>
      </c>
      <c r="R5169">
        <v>93</v>
      </c>
      <c r="S5169">
        <v>48</v>
      </c>
      <c r="T5169">
        <v>37</v>
      </c>
      <c r="U5169">
        <v>16</v>
      </c>
      <c r="V5169">
        <v>93</v>
      </c>
      <c r="W5169">
        <v>4</v>
      </c>
      <c r="X5169" s="2">
        <v>0.26300000000000001</v>
      </c>
    </row>
    <row r="5170" spans="1:24" x14ac:dyDescent="0.25">
      <c r="A5170">
        <f t="shared" si="243"/>
        <v>1</v>
      </c>
      <c r="B5170" t="str">
        <f t="shared" si="241"/>
        <v/>
      </c>
      <c r="C5170" t="str">
        <f t="shared" si="242"/>
        <v/>
      </c>
      <c r="D5170">
        <v>2026</v>
      </c>
      <c r="E5170" t="s">
        <v>11344</v>
      </c>
      <c r="F5170" t="s">
        <v>5397</v>
      </c>
      <c r="G5170" t="s">
        <v>29</v>
      </c>
      <c r="H5170" t="s">
        <v>64</v>
      </c>
      <c r="I5170">
        <v>0</v>
      </c>
      <c r="J5170">
        <v>0</v>
      </c>
      <c r="K5170" s="29">
        <v>0</v>
      </c>
      <c r="L5170">
        <v>2</v>
      </c>
      <c r="M5170">
        <v>0</v>
      </c>
      <c r="N5170">
        <v>0</v>
      </c>
      <c r="O5170">
        <v>0</v>
      </c>
      <c r="P5170">
        <v>0</v>
      </c>
      <c r="Q5170">
        <v>1.1000000000000001</v>
      </c>
      <c r="R5170">
        <v>0</v>
      </c>
      <c r="S5170">
        <v>0</v>
      </c>
      <c r="T5170">
        <v>0</v>
      </c>
      <c r="U5170">
        <v>0</v>
      </c>
      <c r="V5170">
        <v>0</v>
      </c>
      <c r="W5170">
        <v>0</v>
      </c>
      <c r="X5170" s="2">
        <v>0</v>
      </c>
    </row>
    <row r="5171" spans="1:24" x14ac:dyDescent="0.25">
      <c r="A5171">
        <f t="shared" si="243"/>
        <v>1</v>
      </c>
      <c r="B5171" t="str">
        <f t="shared" si="241"/>
        <v/>
      </c>
      <c r="C5171" t="str">
        <f t="shared" si="242"/>
        <v/>
      </c>
      <c r="D5171">
        <v>2026</v>
      </c>
      <c r="E5171" t="s">
        <v>11345</v>
      </c>
      <c r="F5171" t="s">
        <v>5397</v>
      </c>
      <c r="G5171" t="s">
        <v>29</v>
      </c>
      <c r="H5171" t="s">
        <v>64</v>
      </c>
      <c r="I5171">
        <v>0</v>
      </c>
      <c r="J5171">
        <v>0</v>
      </c>
      <c r="K5171" s="29">
        <v>0</v>
      </c>
      <c r="L5171">
        <v>1</v>
      </c>
      <c r="M5171">
        <v>0</v>
      </c>
      <c r="N5171">
        <v>0</v>
      </c>
      <c r="O5171">
        <v>0</v>
      </c>
      <c r="P5171">
        <v>0</v>
      </c>
      <c r="Q5171">
        <v>0.1</v>
      </c>
      <c r="R5171">
        <v>0</v>
      </c>
      <c r="S5171">
        <v>0</v>
      </c>
      <c r="T5171">
        <v>0</v>
      </c>
      <c r="U5171">
        <v>0</v>
      </c>
      <c r="V5171">
        <v>1</v>
      </c>
      <c r="W5171">
        <v>0</v>
      </c>
      <c r="X5171" s="2">
        <v>0</v>
      </c>
    </row>
    <row r="5172" spans="1:24" x14ac:dyDescent="0.25">
      <c r="A5172" t="str">
        <f t="shared" si="243"/>
        <v/>
      </c>
      <c r="B5172" t="str">
        <f t="shared" si="241"/>
        <v/>
      </c>
      <c r="C5172">
        <f t="shared" si="242"/>
        <v>1</v>
      </c>
      <c r="D5172">
        <v>2026</v>
      </c>
      <c r="E5172" t="s">
        <v>7149</v>
      </c>
      <c r="F5172" t="s">
        <v>5397</v>
      </c>
      <c r="G5172" t="s">
        <v>37</v>
      </c>
      <c r="H5172" t="s">
        <v>64</v>
      </c>
      <c r="I5172">
        <v>0</v>
      </c>
      <c r="J5172">
        <v>0</v>
      </c>
      <c r="K5172" s="29">
        <v>0</v>
      </c>
      <c r="L5172">
        <v>1</v>
      </c>
      <c r="M5172">
        <v>0</v>
      </c>
      <c r="N5172">
        <v>0</v>
      </c>
      <c r="O5172">
        <v>0</v>
      </c>
      <c r="P5172">
        <v>0</v>
      </c>
      <c r="Q5172">
        <v>1.1000000000000001</v>
      </c>
      <c r="R5172">
        <v>1</v>
      </c>
      <c r="S5172">
        <v>0</v>
      </c>
      <c r="T5172">
        <v>0</v>
      </c>
      <c r="U5172">
        <v>3</v>
      </c>
      <c r="V5172">
        <v>0</v>
      </c>
      <c r="W5172">
        <v>0</v>
      </c>
      <c r="X5172" s="2">
        <v>0.2</v>
      </c>
    </row>
    <row r="5173" spans="1:24" x14ac:dyDescent="0.25">
      <c r="A5173" t="str">
        <f t="shared" si="243"/>
        <v/>
      </c>
      <c r="B5173" t="str">
        <f t="shared" si="241"/>
        <v/>
      </c>
      <c r="C5173">
        <f t="shared" si="242"/>
        <v>1</v>
      </c>
      <c r="D5173">
        <v>2026</v>
      </c>
      <c r="E5173" t="s">
        <v>7044</v>
      </c>
      <c r="F5173" t="s">
        <v>5397</v>
      </c>
      <c r="G5173" t="s">
        <v>37</v>
      </c>
      <c r="H5173" t="s">
        <v>64</v>
      </c>
      <c r="I5173">
        <v>0</v>
      </c>
      <c r="J5173">
        <v>0</v>
      </c>
      <c r="K5173" s="29">
        <v>2.61</v>
      </c>
      <c r="L5173">
        <v>8</v>
      </c>
      <c r="M5173">
        <v>0</v>
      </c>
      <c r="N5173">
        <v>0</v>
      </c>
      <c r="O5173">
        <v>0</v>
      </c>
      <c r="P5173">
        <v>0</v>
      </c>
      <c r="Q5173">
        <v>10.1</v>
      </c>
      <c r="R5173">
        <v>4</v>
      </c>
      <c r="S5173">
        <v>3</v>
      </c>
      <c r="T5173">
        <v>3</v>
      </c>
      <c r="U5173">
        <v>6</v>
      </c>
      <c r="V5173">
        <v>7</v>
      </c>
      <c r="W5173">
        <v>1</v>
      </c>
      <c r="X5173" s="2">
        <v>0.11799999999999999</v>
      </c>
    </row>
    <row r="5174" spans="1:24" x14ac:dyDescent="0.25">
      <c r="A5174" t="str">
        <f t="shared" si="243"/>
        <v/>
      </c>
      <c r="B5174" t="str">
        <f t="shared" si="241"/>
        <v/>
      </c>
      <c r="C5174">
        <f t="shared" si="242"/>
        <v>1</v>
      </c>
      <c r="D5174">
        <v>2026</v>
      </c>
      <c r="E5174" t="s">
        <v>6610</v>
      </c>
      <c r="F5174" t="s">
        <v>5397</v>
      </c>
      <c r="G5174" t="s">
        <v>24</v>
      </c>
      <c r="H5174" t="s">
        <v>64</v>
      </c>
      <c r="I5174">
        <v>0</v>
      </c>
      <c r="J5174">
        <v>1</v>
      </c>
      <c r="K5174" s="29">
        <v>3.77</v>
      </c>
      <c r="L5174">
        <v>18</v>
      </c>
      <c r="M5174">
        <v>7</v>
      </c>
      <c r="N5174">
        <v>0</v>
      </c>
      <c r="O5174">
        <v>0</v>
      </c>
      <c r="P5174">
        <v>0</v>
      </c>
      <c r="Q5174">
        <v>31</v>
      </c>
      <c r="R5174">
        <v>26</v>
      </c>
      <c r="S5174">
        <v>14</v>
      </c>
      <c r="T5174">
        <v>13</v>
      </c>
      <c r="U5174">
        <v>15</v>
      </c>
      <c r="V5174">
        <v>23</v>
      </c>
      <c r="W5174">
        <v>5</v>
      </c>
      <c r="X5174" s="2">
        <v>0.22600000000000001</v>
      </c>
    </row>
    <row r="5175" spans="1:24" x14ac:dyDescent="0.25">
      <c r="A5175" t="str">
        <f t="shared" si="243"/>
        <v/>
      </c>
      <c r="B5175" t="str">
        <f t="shared" si="241"/>
        <v/>
      </c>
      <c r="C5175" t="str">
        <f t="shared" si="242"/>
        <v/>
      </c>
      <c r="D5175">
        <v>2026</v>
      </c>
      <c r="E5175" t="s">
        <v>3555</v>
      </c>
      <c r="F5175" t="s">
        <v>5397</v>
      </c>
      <c r="G5175" t="s">
        <v>47</v>
      </c>
      <c r="H5175" t="s">
        <v>64</v>
      </c>
      <c r="I5175">
        <v>4</v>
      </c>
      <c r="J5175">
        <v>5</v>
      </c>
      <c r="K5175" s="29">
        <v>4.34</v>
      </c>
      <c r="L5175">
        <v>25</v>
      </c>
      <c r="M5175">
        <v>1</v>
      </c>
      <c r="N5175">
        <v>0</v>
      </c>
      <c r="O5175">
        <v>0</v>
      </c>
      <c r="P5175">
        <v>6</v>
      </c>
      <c r="Q5175">
        <v>45.2</v>
      </c>
      <c r="R5175">
        <v>46</v>
      </c>
      <c r="S5175">
        <v>23</v>
      </c>
      <c r="T5175">
        <v>22</v>
      </c>
      <c r="U5175">
        <v>19</v>
      </c>
      <c r="V5175">
        <v>42</v>
      </c>
      <c r="W5175">
        <v>8</v>
      </c>
      <c r="X5175" s="2">
        <v>0.26300000000000001</v>
      </c>
    </row>
    <row r="5176" spans="1:24" x14ac:dyDescent="0.25">
      <c r="A5176" t="str">
        <f t="shared" si="243"/>
        <v/>
      </c>
      <c r="B5176" t="str">
        <f t="shared" si="241"/>
        <v/>
      </c>
      <c r="C5176" t="str">
        <f t="shared" si="242"/>
        <v/>
      </c>
      <c r="D5176">
        <v>2026</v>
      </c>
      <c r="E5176" t="s">
        <v>11346</v>
      </c>
      <c r="F5176" t="s">
        <v>5397</v>
      </c>
      <c r="G5176" t="s">
        <v>24</v>
      </c>
      <c r="H5176" t="s">
        <v>64</v>
      </c>
      <c r="I5176">
        <v>5</v>
      </c>
      <c r="J5176">
        <v>4</v>
      </c>
      <c r="K5176" s="29">
        <v>4.55</v>
      </c>
      <c r="L5176">
        <v>16</v>
      </c>
      <c r="M5176">
        <v>15</v>
      </c>
      <c r="N5176">
        <v>0</v>
      </c>
      <c r="O5176">
        <v>0</v>
      </c>
      <c r="P5176">
        <v>0</v>
      </c>
      <c r="Q5176">
        <v>59.1</v>
      </c>
      <c r="R5176">
        <v>57</v>
      </c>
      <c r="S5176">
        <v>45</v>
      </c>
      <c r="T5176">
        <v>30</v>
      </c>
      <c r="U5176">
        <v>24</v>
      </c>
      <c r="V5176">
        <v>38</v>
      </c>
      <c r="W5176">
        <v>5</v>
      </c>
      <c r="X5176" s="2">
        <v>0.248</v>
      </c>
    </row>
    <row r="5177" spans="1:24" x14ac:dyDescent="0.25">
      <c r="A5177" t="str">
        <f t="shared" si="243"/>
        <v/>
      </c>
      <c r="B5177" t="str">
        <f t="shared" si="241"/>
        <v/>
      </c>
      <c r="C5177" t="str">
        <f t="shared" si="242"/>
        <v/>
      </c>
      <c r="D5177">
        <v>2026</v>
      </c>
      <c r="E5177" t="s">
        <v>11347</v>
      </c>
      <c r="F5177" t="s">
        <v>5397</v>
      </c>
      <c r="G5177" t="s">
        <v>37</v>
      </c>
      <c r="H5177" t="s">
        <v>64</v>
      </c>
      <c r="I5177">
        <v>3</v>
      </c>
      <c r="J5177">
        <v>2</v>
      </c>
      <c r="K5177" s="29">
        <v>4.57</v>
      </c>
      <c r="L5177">
        <v>25</v>
      </c>
      <c r="M5177">
        <v>0</v>
      </c>
      <c r="N5177">
        <v>0</v>
      </c>
      <c r="O5177">
        <v>0</v>
      </c>
      <c r="P5177">
        <v>2</v>
      </c>
      <c r="Q5177">
        <v>41.1</v>
      </c>
      <c r="R5177">
        <v>28</v>
      </c>
      <c r="S5177">
        <v>21</v>
      </c>
      <c r="T5177">
        <v>21</v>
      </c>
      <c r="U5177">
        <v>20</v>
      </c>
      <c r="V5177">
        <v>64</v>
      </c>
      <c r="W5177">
        <v>7</v>
      </c>
      <c r="X5177" s="2">
        <v>0.188</v>
      </c>
    </row>
    <row r="5178" spans="1:24" x14ac:dyDescent="0.25">
      <c r="A5178">
        <f t="shared" si="243"/>
        <v>1</v>
      </c>
      <c r="B5178" t="str">
        <f t="shared" si="241"/>
        <v/>
      </c>
      <c r="C5178" t="str">
        <f t="shared" si="242"/>
        <v/>
      </c>
      <c r="D5178">
        <v>2026</v>
      </c>
      <c r="E5178" t="s">
        <v>11348</v>
      </c>
      <c r="F5178" t="s">
        <v>5397</v>
      </c>
      <c r="G5178" t="s">
        <v>29</v>
      </c>
      <c r="H5178" t="s">
        <v>64</v>
      </c>
      <c r="I5178">
        <v>0</v>
      </c>
      <c r="J5178">
        <v>1</v>
      </c>
      <c r="K5178" s="29">
        <v>4.97</v>
      </c>
      <c r="L5178">
        <v>18</v>
      </c>
      <c r="M5178">
        <v>0</v>
      </c>
      <c r="N5178">
        <v>0</v>
      </c>
      <c r="O5178">
        <v>0</v>
      </c>
      <c r="P5178">
        <v>1</v>
      </c>
      <c r="Q5178">
        <v>25.1</v>
      </c>
      <c r="R5178">
        <v>25</v>
      </c>
      <c r="S5178">
        <v>16</v>
      </c>
      <c r="T5178">
        <v>14</v>
      </c>
      <c r="U5178">
        <v>11</v>
      </c>
      <c r="V5178">
        <v>25</v>
      </c>
      <c r="W5178">
        <v>4</v>
      </c>
      <c r="X5178" s="2">
        <v>0.25800000000000001</v>
      </c>
    </row>
    <row r="5179" spans="1:24" x14ac:dyDescent="0.25">
      <c r="A5179">
        <f t="shared" si="243"/>
        <v>1</v>
      </c>
      <c r="B5179" t="str">
        <f t="shared" si="241"/>
        <v/>
      </c>
      <c r="C5179" t="str">
        <f t="shared" si="242"/>
        <v/>
      </c>
      <c r="D5179">
        <v>2026</v>
      </c>
      <c r="E5179" t="s">
        <v>11349</v>
      </c>
      <c r="F5179" t="s">
        <v>5397</v>
      </c>
      <c r="G5179" t="s">
        <v>29</v>
      </c>
      <c r="H5179" t="s">
        <v>64</v>
      </c>
      <c r="I5179">
        <v>1</v>
      </c>
      <c r="J5179">
        <v>2</v>
      </c>
      <c r="K5179" s="29">
        <v>5.31</v>
      </c>
      <c r="L5179">
        <v>16</v>
      </c>
      <c r="M5179">
        <v>7</v>
      </c>
      <c r="N5179">
        <v>0</v>
      </c>
      <c r="O5179">
        <v>0</v>
      </c>
      <c r="P5179">
        <v>1</v>
      </c>
      <c r="Q5179">
        <v>20.100000000000001</v>
      </c>
      <c r="R5179">
        <v>23</v>
      </c>
      <c r="S5179">
        <v>17</v>
      </c>
      <c r="T5179">
        <v>12</v>
      </c>
      <c r="U5179">
        <v>13</v>
      </c>
      <c r="V5179">
        <v>15</v>
      </c>
      <c r="W5179">
        <v>0</v>
      </c>
      <c r="X5179" s="2">
        <v>0.29099999999999998</v>
      </c>
    </row>
    <row r="5180" spans="1:24" x14ac:dyDescent="0.25">
      <c r="A5180">
        <f t="shared" si="243"/>
        <v>1</v>
      </c>
      <c r="B5180" t="str">
        <f t="shared" si="241"/>
        <v/>
      </c>
      <c r="C5180" t="str">
        <f t="shared" si="242"/>
        <v/>
      </c>
      <c r="D5180">
        <v>2026</v>
      </c>
      <c r="E5180" t="s">
        <v>11350</v>
      </c>
      <c r="F5180" t="s">
        <v>5397</v>
      </c>
      <c r="G5180" t="s">
        <v>32</v>
      </c>
      <c r="H5180" t="s">
        <v>64</v>
      </c>
      <c r="I5180">
        <v>3</v>
      </c>
      <c r="J5180">
        <v>2</v>
      </c>
      <c r="K5180" s="29">
        <v>6.26</v>
      </c>
      <c r="L5180">
        <v>24</v>
      </c>
      <c r="M5180">
        <v>0</v>
      </c>
      <c r="N5180">
        <v>0</v>
      </c>
      <c r="O5180">
        <v>0</v>
      </c>
      <c r="P5180">
        <v>1</v>
      </c>
      <c r="Q5180">
        <v>27.1</v>
      </c>
      <c r="R5180">
        <v>37</v>
      </c>
      <c r="S5180">
        <v>20</v>
      </c>
      <c r="T5180">
        <v>19</v>
      </c>
      <c r="U5180">
        <v>8</v>
      </c>
      <c r="V5180">
        <v>31</v>
      </c>
      <c r="W5180">
        <v>4</v>
      </c>
      <c r="X5180" s="2">
        <v>0.316</v>
      </c>
    </row>
    <row r="5181" spans="1:24" x14ac:dyDescent="0.25">
      <c r="A5181" t="str">
        <f t="shared" si="243"/>
        <v/>
      </c>
      <c r="B5181" t="str">
        <f t="shared" si="241"/>
        <v/>
      </c>
      <c r="C5181" t="str">
        <f t="shared" si="242"/>
        <v/>
      </c>
      <c r="D5181">
        <v>2026</v>
      </c>
      <c r="E5181" t="s">
        <v>11351</v>
      </c>
      <c r="F5181" t="s">
        <v>5397</v>
      </c>
      <c r="G5181" t="s">
        <v>37</v>
      </c>
      <c r="H5181" t="s">
        <v>64</v>
      </c>
      <c r="I5181">
        <v>3</v>
      </c>
      <c r="J5181">
        <v>5</v>
      </c>
      <c r="K5181" s="29">
        <v>6.31</v>
      </c>
      <c r="L5181">
        <v>19</v>
      </c>
      <c r="M5181">
        <v>11</v>
      </c>
      <c r="N5181">
        <v>0</v>
      </c>
      <c r="O5181">
        <v>0</v>
      </c>
      <c r="P5181">
        <v>1</v>
      </c>
      <c r="Q5181">
        <v>51.1</v>
      </c>
      <c r="R5181">
        <v>56</v>
      </c>
      <c r="S5181">
        <v>37</v>
      </c>
      <c r="T5181">
        <v>36</v>
      </c>
      <c r="U5181">
        <v>23</v>
      </c>
      <c r="V5181">
        <v>57</v>
      </c>
      <c r="W5181">
        <v>11</v>
      </c>
      <c r="X5181" s="2">
        <v>0.27300000000000002</v>
      </c>
    </row>
    <row r="5182" spans="1:24" x14ac:dyDescent="0.25">
      <c r="A5182" t="str">
        <f t="shared" si="243"/>
        <v/>
      </c>
      <c r="B5182" t="str">
        <f t="shared" si="241"/>
        <v/>
      </c>
      <c r="C5182" t="str">
        <f t="shared" si="242"/>
        <v/>
      </c>
      <c r="D5182">
        <v>2026</v>
      </c>
      <c r="E5182" t="s">
        <v>11352</v>
      </c>
      <c r="F5182" t="s">
        <v>5397</v>
      </c>
      <c r="G5182" t="s">
        <v>37</v>
      </c>
      <c r="H5182" t="s">
        <v>64</v>
      </c>
      <c r="I5182">
        <v>0</v>
      </c>
      <c r="J5182">
        <v>2</v>
      </c>
      <c r="K5182" s="29">
        <v>6.46</v>
      </c>
      <c r="L5182">
        <v>20</v>
      </c>
      <c r="M5182">
        <v>3</v>
      </c>
      <c r="N5182">
        <v>0</v>
      </c>
      <c r="O5182">
        <v>0</v>
      </c>
      <c r="P5182">
        <v>0</v>
      </c>
      <c r="Q5182">
        <v>23.2</v>
      </c>
      <c r="R5182">
        <v>22</v>
      </c>
      <c r="S5182">
        <v>20</v>
      </c>
      <c r="T5182">
        <v>17</v>
      </c>
      <c r="U5182">
        <v>14</v>
      </c>
      <c r="V5182">
        <v>24</v>
      </c>
      <c r="W5182">
        <v>7</v>
      </c>
      <c r="X5182" s="2">
        <v>0.253</v>
      </c>
    </row>
    <row r="5183" spans="1:24" x14ac:dyDescent="0.25">
      <c r="A5183">
        <f t="shared" si="243"/>
        <v>1</v>
      </c>
      <c r="B5183" t="str">
        <f t="shared" si="241"/>
        <v/>
      </c>
      <c r="C5183" t="str">
        <f t="shared" si="242"/>
        <v/>
      </c>
      <c r="D5183">
        <v>2026</v>
      </c>
      <c r="E5183" t="s">
        <v>11353</v>
      </c>
      <c r="F5183" t="s">
        <v>5397</v>
      </c>
      <c r="G5183" t="s">
        <v>29</v>
      </c>
      <c r="H5183" t="s">
        <v>64</v>
      </c>
      <c r="I5183">
        <v>0</v>
      </c>
      <c r="J5183">
        <v>0</v>
      </c>
      <c r="K5183" s="29">
        <v>6.52</v>
      </c>
      <c r="L5183">
        <v>10</v>
      </c>
      <c r="M5183">
        <v>0</v>
      </c>
      <c r="N5183">
        <v>0</v>
      </c>
      <c r="O5183">
        <v>0</v>
      </c>
      <c r="P5183">
        <v>0</v>
      </c>
      <c r="Q5183">
        <v>9.1999999999999993</v>
      </c>
      <c r="R5183">
        <v>12</v>
      </c>
      <c r="S5183">
        <v>7</v>
      </c>
      <c r="T5183">
        <v>7</v>
      </c>
      <c r="U5183">
        <v>8</v>
      </c>
      <c r="V5183">
        <v>6</v>
      </c>
      <c r="W5183">
        <v>3</v>
      </c>
      <c r="X5183" s="2">
        <v>0.316</v>
      </c>
    </row>
    <row r="5184" spans="1:24" x14ac:dyDescent="0.25">
      <c r="A5184" t="str">
        <f t="shared" si="243"/>
        <v/>
      </c>
      <c r="B5184" t="str">
        <f t="shared" si="241"/>
        <v/>
      </c>
      <c r="C5184" t="str">
        <f t="shared" si="242"/>
        <v/>
      </c>
      <c r="D5184">
        <v>2026</v>
      </c>
      <c r="E5184" t="s">
        <v>11354</v>
      </c>
      <c r="F5184" t="s">
        <v>5397</v>
      </c>
      <c r="G5184" t="s">
        <v>47</v>
      </c>
      <c r="H5184" t="s">
        <v>64</v>
      </c>
      <c r="I5184">
        <v>2</v>
      </c>
      <c r="J5184">
        <v>1</v>
      </c>
      <c r="K5184" s="29">
        <v>6.62</v>
      </c>
      <c r="L5184">
        <v>14</v>
      </c>
      <c r="M5184">
        <v>1</v>
      </c>
      <c r="N5184">
        <v>0</v>
      </c>
      <c r="O5184">
        <v>0</v>
      </c>
      <c r="P5184">
        <v>0</v>
      </c>
      <c r="Q5184">
        <v>17.2</v>
      </c>
      <c r="R5184">
        <v>18</v>
      </c>
      <c r="S5184">
        <v>14</v>
      </c>
      <c r="T5184">
        <v>13</v>
      </c>
      <c r="U5184">
        <v>10</v>
      </c>
      <c r="V5184">
        <v>13</v>
      </c>
      <c r="W5184">
        <v>3</v>
      </c>
      <c r="X5184" s="2">
        <v>0.26500000000000001</v>
      </c>
    </row>
    <row r="5185" spans="1:24" x14ac:dyDescent="0.25">
      <c r="A5185">
        <f t="shared" si="243"/>
        <v>1</v>
      </c>
      <c r="B5185" t="str">
        <f t="shared" si="241"/>
        <v/>
      </c>
      <c r="C5185" t="str">
        <f t="shared" si="242"/>
        <v/>
      </c>
      <c r="D5185">
        <v>2026</v>
      </c>
      <c r="E5185" t="s">
        <v>11355</v>
      </c>
      <c r="F5185" t="s">
        <v>5397</v>
      </c>
      <c r="G5185" t="s">
        <v>29</v>
      </c>
      <c r="H5185" t="s">
        <v>64</v>
      </c>
      <c r="I5185">
        <v>1</v>
      </c>
      <c r="J5185">
        <v>1</v>
      </c>
      <c r="K5185" s="29">
        <v>6.66</v>
      </c>
      <c r="L5185">
        <v>21</v>
      </c>
      <c r="M5185">
        <v>0</v>
      </c>
      <c r="N5185">
        <v>0</v>
      </c>
      <c r="O5185">
        <v>0</v>
      </c>
      <c r="P5185">
        <v>0</v>
      </c>
      <c r="Q5185">
        <v>25.2</v>
      </c>
      <c r="R5185">
        <v>38</v>
      </c>
      <c r="S5185">
        <v>24</v>
      </c>
      <c r="T5185">
        <v>19</v>
      </c>
      <c r="U5185">
        <v>6</v>
      </c>
      <c r="V5185">
        <v>22</v>
      </c>
      <c r="W5185">
        <v>1</v>
      </c>
      <c r="X5185" s="2">
        <v>0.33900000000000002</v>
      </c>
    </row>
    <row r="5186" spans="1:24" x14ac:dyDescent="0.25">
      <c r="A5186" t="str">
        <f t="shared" si="243"/>
        <v/>
      </c>
      <c r="B5186" t="str">
        <f t="shared" ref="B5186:B5249" si="244">IF(COUNTIFS(Draft_Player,$E5186),COUNTIFS(Draft_Player,$E5186),"")</f>
        <v/>
      </c>
      <c r="C5186">
        <f t="shared" ref="C5186:C5249" si="245">IF(COUNTIFS(Transfers_Player,$E5186),COUNTIFS(Transfers_Player,$E5186),"")</f>
        <v>1</v>
      </c>
      <c r="D5186">
        <v>2026</v>
      </c>
      <c r="E5186" t="s">
        <v>6998</v>
      </c>
      <c r="F5186" t="s">
        <v>5397</v>
      </c>
      <c r="G5186" t="s">
        <v>24</v>
      </c>
      <c r="H5186" t="s">
        <v>64</v>
      </c>
      <c r="I5186">
        <v>2</v>
      </c>
      <c r="J5186">
        <v>2</v>
      </c>
      <c r="K5186" s="29">
        <v>7.2</v>
      </c>
      <c r="L5186">
        <v>10</v>
      </c>
      <c r="M5186">
        <v>0</v>
      </c>
      <c r="N5186">
        <v>0</v>
      </c>
      <c r="O5186">
        <v>0</v>
      </c>
      <c r="P5186">
        <v>0</v>
      </c>
      <c r="Q5186">
        <v>10</v>
      </c>
      <c r="R5186">
        <v>11</v>
      </c>
      <c r="S5186">
        <v>8</v>
      </c>
      <c r="T5186">
        <v>8</v>
      </c>
      <c r="U5186">
        <v>3</v>
      </c>
      <c r="V5186">
        <v>12</v>
      </c>
      <c r="W5186">
        <v>3</v>
      </c>
      <c r="X5186" s="2">
        <v>0.26800000000000002</v>
      </c>
    </row>
    <row r="5187" spans="1:24" x14ac:dyDescent="0.25">
      <c r="A5187" t="str">
        <f t="shared" si="243"/>
        <v/>
      </c>
      <c r="B5187" t="str">
        <f t="shared" si="244"/>
        <v/>
      </c>
      <c r="C5187">
        <f t="shared" si="245"/>
        <v>1</v>
      </c>
      <c r="D5187">
        <v>2026</v>
      </c>
      <c r="E5187" t="s">
        <v>6946</v>
      </c>
      <c r="F5187" t="s">
        <v>5397</v>
      </c>
      <c r="G5187" t="s">
        <v>24</v>
      </c>
      <c r="H5187" t="s">
        <v>64</v>
      </c>
      <c r="I5187">
        <v>0</v>
      </c>
      <c r="J5187">
        <v>1</v>
      </c>
      <c r="K5187" s="29">
        <v>7.24</v>
      </c>
      <c r="L5187">
        <v>16</v>
      </c>
      <c r="M5187">
        <v>0</v>
      </c>
      <c r="N5187">
        <v>0</v>
      </c>
      <c r="O5187">
        <v>0</v>
      </c>
      <c r="P5187">
        <v>0</v>
      </c>
      <c r="Q5187">
        <v>13.2</v>
      </c>
      <c r="R5187">
        <v>18</v>
      </c>
      <c r="S5187">
        <v>12</v>
      </c>
      <c r="T5187">
        <v>11</v>
      </c>
      <c r="U5187">
        <v>12</v>
      </c>
      <c r="V5187">
        <v>15</v>
      </c>
      <c r="W5187">
        <v>0</v>
      </c>
      <c r="X5187" s="2">
        <v>0.32100000000000001</v>
      </c>
    </row>
    <row r="5188" spans="1:24" x14ac:dyDescent="0.25">
      <c r="A5188" t="str">
        <f t="shared" si="243"/>
        <v/>
      </c>
      <c r="B5188" t="str">
        <f t="shared" si="244"/>
        <v/>
      </c>
      <c r="C5188">
        <f t="shared" si="245"/>
        <v>1</v>
      </c>
      <c r="D5188">
        <v>2026</v>
      </c>
      <c r="E5188" t="s">
        <v>6807</v>
      </c>
      <c r="F5188" t="s">
        <v>5397</v>
      </c>
      <c r="G5188" t="s">
        <v>37</v>
      </c>
      <c r="H5188" t="s">
        <v>64</v>
      </c>
      <c r="I5188">
        <v>0</v>
      </c>
      <c r="J5188">
        <v>0</v>
      </c>
      <c r="K5188" s="29">
        <v>10.59</v>
      </c>
      <c r="L5188">
        <v>17</v>
      </c>
      <c r="M5188">
        <v>0</v>
      </c>
      <c r="N5188">
        <v>0</v>
      </c>
      <c r="O5188">
        <v>0</v>
      </c>
      <c r="P5188">
        <v>0</v>
      </c>
      <c r="Q5188">
        <v>17</v>
      </c>
      <c r="R5188">
        <v>23</v>
      </c>
      <c r="S5188">
        <v>20</v>
      </c>
      <c r="T5188">
        <v>20</v>
      </c>
      <c r="U5188">
        <v>14</v>
      </c>
      <c r="V5188">
        <v>14</v>
      </c>
      <c r="W5188">
        <v>3</v>
      </c>
      <c r="X5188" s="2">
        <v>0.32900000000000001</v>
      </c>
    </row>
    <row r="5189" spans="1:24" x14ac:dyDescent="0.25">
      <c r="A5189" t="str">
        <f t="shared" si="243"/>
        <v/>
      </c>
      <c r="B5189">
        <f t="shared" si="244"/>
        <v>1</v>
      </c>
      <c r="C5189" t="str">
        <f t="shared" si="245"/>
        <v/>
      </c>
      <c r="D5189">
        <v>2026</v>
      </c>
      <c r="E5189" t="s">
        <v>6370</v>
      </c>
      <c r="F5189" t="s">
        <v>5412</v>
      </c>
      <c r="G5189" t="s">
        <v>37</v>
      </c>
      <c r="H5189" t="s">
        <v>64</v>
      </c>
      <c r="I5189">
        <v>1</v>
      </c>
      <c r="J5189">
        <v>6</v>
      </c>
      <c r="K5189" s="29">
        <v>5.35</v>
      </c>
      <c r="L5189">
        <v>15</v>
      </c>
      <c r="M5189">
        <v>15</v>
      </c>
      <c r="N5189">
        <v>0</v>
      </c>
      <c r="O5189">
        <v>0</v>
      </c>
      <c r="P5189">
        <v>0</v>
      </c>
      <c r="Q5189">
        <v>70.2</v>
      </c>
      <c r="R5189">
        <v>68</v>
      </c>
      <c r="S5189">
        <v>45</v>
      </c>
      <c r="T5189">
        <v>42</v>
      </c>
      <c r="U5189">
        <v>31</v>
      </c>
      <c r="V5189">
        <v>76</v>
      </c>
      <c r="W5189">
        <v>5</v>
      </c>
      <c r="X5189" s="2">
        <v>0.248</v>
      </c>
    </row>
    <row r="5190" spans="1:24" x14ac:dyDescent="0.25">
      <c r="A5190" t="str">
        <f t="shared" si="243"/>
        <v/>
      </c>
      <c r="B5190" t="str">
        <f t="shared" si="244"/>
        <v/>
      </c>
      <c r="C5190" t="str">
        <f t="shared" si="245"/>
        <v/>
      </c>
      <c r="D5190">
        <v>2026</v>
      </c>
      <c r="E5190" t="s">
        <v>11356</v>
      </c>
      <c r="F5190" t="s">
        <v>5412</v>
      </c>
      <c r="G5190" t="s">
        <v>37</v>
      </c>
      <c r="H5190" t="s">
        <v>64</v>
      </c>
      <c r="I5190">
        <v>7</v>
      </c>
      <c r="J5190">
        <v>3</v>
      </c>
      <c r="K5190" s="29">
        <v>5.84</v>
      </c>
      <c r="L5190">
        <v>15</v>
      </c>
      <c r="M5190">
        <v>15</v>
      </c>
      <c r="N5190">
        <v>0</v>
      </c>
      <c r="O5190">
        <v>0</v>
      </c>
      <c r="P5190">
        <v>0</v>
      </c>
      <c r="Q5190">
        <v>77</v>
      </c>
      <c r="R5190">
        <v>88</v>
      </c>
      <c r="S5190">
        <v>59</v>
      </c>
      <c r="T5190">
        <v>50</v>
      </c>
      <c r="U5190">
        <v>18</v>
      </c>
      <c r="V5190">
        <v>50</v>
      </c>
      <c r="W5190">
        <v>7</v>
      </c>
      <c r="X5190" s="2">
        <v>0.28599999999999998</v>
      </c>
    </row>
    <row r="5191" spans="1:24" x14ac:dyDescent="0.25">
      <c r="A5191" t="str">
        <f t="shared" si="243"/>
        <v/>
      </c>
      <c r="B5191" t="str">
        <f t="shared" si="244"/>
        <v/>
      </c>
      <c r="C5191" t="str">
        <f t="shared" si="245"/>
        <v/>
      </c>
      <c r="D5191">
        <v>2026</v>
      </c>
      <c r="E5191" t="s">
        <v>11357</v>
      </c>
      <c r="F5191" t="s">
        <v>5412</v>
      </c>
      <c r="G5191" t="s">
        <v>47</v>
      </c>
      <c r="H5191" t="s">
        <v>64</v>
      </c>
      <c r="I5191">
        <v>0</v>
      </c>
      <c r="J5191">
        <v>1</v>
      </c>
      <c r="K5191" s="29">
        <v>4.8499999999999996</v>
      </c>
      <c r="L5191">
        <v>21</v>
      </c>
      <c r="M5191">
        <v>2</v>
      </c>
      <c r="N5191">
        <v>0</v>
      </c>
      <c r="O5191">
        <v>0</v>
      </c>
      <c r="P5191">
        <v>3</v>
      </c>
      <c r="Q5191">
        <v>42.2</v>
      </c>
      <c r="R5191">
        <v>31</v>
      </c>
      <c r="S5191">
        <v>25</v>
      </c>
      <c r="T5191">
        <v>23</v>
      </c>
      <c r="U5191">
        <v>35</v>
      </c>
      <c r="V5191">
        <v>47</v>
      </c>
      <c r="W5191">
        <v>6</v>
      </c>
      <c r="X5191" s="2">
        <v>0.20300000000000001</v>
      </c>
    </row>
    <row r="5192" spans="1:24" x14ac:dyDescent="0.25">
      <c r="A5192" t="str">
        <f t="shared" si="243"/>
        <v/>
      </c>
      <c r="B5192" t="str">
        <f t="shared" si="244"/>
        <v/>
      </c>
      <c r="C5192" t="str">
        <f t="shared" si="245"/>
        <v/>
      </c>
      <c r="D5192">
        <v>2026</v>
      </c>
      <c r="E5192" t="s">
        <v>5426</v>
      </c>
      <c r="F5192" t="s">
        <v>5412</v>
      </c>
      <c r="G5192" t="s">
        <v>24</v>
      </c>
      <c r="H5192" t="s">
        <v>64</v>
      </c>
      <c r="I5192">
        <v>3</v>
      </c>
      <c r="J5192">
        <v>3</v>
      </c>
      <c r="K5192" s="29">
        <v>5.34</v>
      </c>
      <c r="L5192">
        <v>17</v>
      </c>
      <c r="M5192">
        <v>1</v>
      </c>
      <c r="N5192">
        <v>0</v>
      </c>
      <c r="O5192">
        <v>0</v>
      </c>
      <c r="P5192">
        <v>5</v>
      </c>
      <c r="Q5192">
        <v>28.2</v>
      </c>
      <c r="R5192">
        <v>26</v>
      </c>
      <c r="S5192">
        <v>21</v>
      </c>
      <c r="T5192">
        <v>17</v>
      </c>
      <c r="U5192">
        <v>15</v>
      </c>
      <c r="V5192">
        <v>28</v>
      </c>
      <c r="W5192">
        <v>5</v>
      </c>
      <c r="X5192" s="2">
        <v>0.23599999999999999</v>
      </c>
    </row>
    <row r="5193" spans="1:24" x14ac:dyDescent="0.25">
      <c r="A5193">
        <f t="shared" si="243"/>
        <v>1</v>
      </c>
      <c r="B5193" t="str">
        <f t="shared" si="244"/>
        <v/>
      </c>
      <c r="C5193" t="str">
        <f t="shared" si="245"/>
        <v/>
      </c>
      <c r="D5193">
        <v>2026</v>
      </c>
      <c r="E5193" t="s">
        <v>11358</v>
      </c>
      <c r="F5193" t="s">
        <v>5412</v>
      </c>
      <c r="G5193" t="s">
        <v>32</v>
      </c>
      <c r="H5193" t="s">
        <v>64</v>
      </c>
      <c r="I5193">
        <v>0</v>
      </c>
      <c r="J5193">
        <v>0</v>
      </c>
      <c r="K5193" s="29">
        <v>6.35</v>
      </c>
      <c r="L5193">
        <v>12</v>
      </c>
      <c r="M5193">
        <v>0</v>
      </c>
      <c r="N5193">
        <v>0</v>
      </c>
      <c r="O5193">
        <v>0</v>
      </c>
      <c r="P5193">
        <v>0</v>
      </c>
      <c r="Q5193">
        <v>11.1</v>
      </c>
      <c r="R5193">
        <v>12</v>
      </c>
      <c r="S5193">
        <v>9</v>
      </c>
      <c r="T5193">
        <v>8</v>
      </c>
      <c r="U5193">
        <v>11</v>
      </c>
      <c r="V5193">
        <v>10</v>
      </c>
      <c r="W5193">
        <v>3</v>
      </c>
      <c r="X5193" s="2">
        <v>0.32400000000000001</v>
      </c>
    </row>
    <row r="5194" spans="1:24" x14ac:dyDescent="0.25">
      <c r="A5194" t="str">
        <f t="shared" si="243"/>
        <v/>
      </c>
      <c r="B5194" t="str">
        <f t="shared" si="244"/>
        <v/>
      </c>
      <c r="C5194">
        <f t="shared" si="245"/>
        <v>1</v>
      </c>
      <c r="D5194">
        <v>2026</v>
      </c>
      <c r="E5194" t="s">
        <v>6851</v>
      </c>
      <c r="F5194" t="s">
        <v>5412</v>
      </c>
      <c r="G5194" t="s">
        <v>37</v>
      </c>
      <c r="H5194" t="s">
        <v>64</v>
      </c>
      <c r="I5194">
        <v>1</v>
      </c>
      <c r="J5194">
        <v>5</v>
      </c>
      <c r="K5194" s="29">
        <v>6.75</v>
      </c>
      <c r="L5194">
        <v>10</v>
      </c>
      <c r="M5194">
        <v>4</v>
      </c>
      <c r="N5194">
        <v>0</v>
      </c>
      <c r="O5194">
        <v>0</v>
      </c>
      <c r="P5194">
        <v>0</v>
      </c>
      <c r="Q5194">
        <v>21.1</v>
      </c>
      <c r="R5194">
        <v>28</v>
      </c>
      <c r="S5194">
        <v>17</v>
      </c>
      <c r="T5194">
        <v>16</v>
      </c>
      <c r="U5194">
        <v>20</v>
      </c>
      <c r="V5194">
        <v>11</v>
      </c>
      <c r="W5194">
        <v>1</v>
      </c>
      <c r="X5194" s="2">
        <v>0.318</v>
      </c>
    </row>
    <row r="5195" spans="1:24" x14ac:dyDescent="0.25">
      <c r="A5195">
        <f t="shared" si="243"/>
        <v>1</v>
      </c>
      <c r="B5195" t="str">
        <f t="shared" si="244"/>
        <v/>
      </c>
      <c r="C5195" t="str">
        <f t="shared" si="245"/>
        <v/>
      </c>
      <c r="D5195">
        <v>2026</v>
      </c>
      <c r="E5195" t="s">
        <v>11359</v>
      </c>
      <c r="F5195" t="s">
        <v>5412</v>
      </c>
      <c r="G5195" t="s">
        <v>29</v>
      </c>
      <c r="H5195" t="s">
        <v>64</v>
      </c>
      <c r="I5195">
        <v>4</v>
      </c>
      <c r="J5195">
        <v>3</v>
      </c>
      <c r="K5195" s="29">
        <v>7.16</v>
      </c>
      <c r="L5195">
        <v>18</v>
      </c>
      <c r="M5195">
        <v>6</v>
      </c>
      <c r="N5195">
        <v>0</v>
      </c>
      <c r="O5195">
        <v>0</v>
      </c>
      <c r="P5195">
        <v>1</v>
      </c>
      <c r="Q5195">
        <v>55.1</v>
      </c>
      <c r="R5195">
        <v>69</v>
      </c>
      <c r="S5195">
        <v>52</v>
      </c>
      <c r="T5195">
        <v>44</v>
      </c>
      <c r="U5195">
        <v>27</v>
      </c>
      <c r="V5195">
        <v>46</v>
      </c>
      <c r="W5195">
        <v>6</v>
      </c>
      <c r="X5195" s="2">
        <v>0.30099999999999999</v>
      </c>
    </row>
    <row r="5196" spans="1:24" x14ac:dyDescent="0.25">
      <c r="A5196" t="str">
        <f t="shared" si="243"/>
        <v/>
      </c>
      <c r="B5196" t="str">
        <f t="shared" si="244"/>
        <v/>
      </c>
      <c r="C5196" t="str">
        <f t="shared" si="245"/>
        <v/>
      </c>
      <c r="D5196">
        <v>2026</v>
      </c>
      <c r="E5196" t="s">
        <v>11360</v>
      </c>
      <c r="F5196" t="s">
        <v>5412</v>
      </c>
      <c r="G5196" t="s">
        <v>47</v>
      </c>
      <c r="H5196" t="s">
        <v>64</v>
      </c>
      <c r="I5196">
        <v>2</v>
      </c>
      <c r="J5196">
        <v>1</v>
      </c>
      <c r="K5196" s="29">
        <v>7.29</v>
      </c>
      <c r="L5196">
        <v>21</v>
      </c>
      <c r="M5196">
        <v>3</v>
      </c>
      <c r="N5196">
        <v>0</v>
      </c>
      <c r="O5196">
        <v>0</v>
      </c>
      <c r="P5196">
        <v>1</v>
      </c>
      <c r="Q5196">
        <v>33.1</v>
      </c>
      <c r="R5196">
        <v>32</v>
      </c>
      <c r="S5196">
        <v>30</v>
      </c>
      <c r="T5196">
        <v>27</v>
      </c>
      <c r="U5196">
        <v>33</v>
      </c>
      <c r="V5196">
        <v>36</v>
      </c>
      <c r="W5196">
        <v>8</v>
      </c>
      <c r="X5196" s="2">
        <v>0.25</v>
      </c>
    </row>
    <row r="5197" spans="1:24" x14ac:dyDescent="0.25">
      <c r="A5197">
        <f t="shared" si="243"/>
        <v>1</v>
      </c>
      <c r="B5197" t="str">
        <f t="shared" si="244"/>
        <v/>
      </c>
      <c r="C5197" t="str">
        <f t="shared" si="245"/>
        <v/>
      </c>
      <c r="D5197">
        <v>2026</v>
      </c>
      <c r="E5197" t="s">
        <v>11361</v>
      </c>
      <c r="F5197" t="s">
        <v>5412</v>
      </c>
      <c r="G5197" t="s">
        <v>29</v>
      </c>
      <c r="H5197" t="s">
        <v>64</v>
      </c>
      <c r="I5197">
        <v>3</v>
      </c>
      <c r="J5197">
        <v>5</v>
      </c>
      <c r="K5197" s="29">
        <v>7.44</v>
      </c>
      <c r="L5197">
        <v>15</v>
      </c>
      <c r="M5197">
        <v>9</v>
      </c>
      <c r="N5197">
        <v>0</v>
      </c>
      <c r="O5197">
        <v>0</v>
      </c>
      <c r="P5197">
        <v>0</v>
      </c>
      <c r="Q5197">
        <v>52</v>
      </c>
      <c r="R5197">
        <v>54</v>
      </c>
      <c r="S5197">
        <v>44</v>
      </c>
      <c r="T5197">
        <v>43</v>
      </c>
      <c r="U5197">
        <v>31</v>
      </c>
      <c r="V5197">
        <v>49</v>
      </c>
      <c r="W5197">
        <v>16</v>
      </c>
      <c r="X5197" s="2">
        <v>0.27300000000000002</v>
      </c>
    </row>
    <row r="5198" spans="1:24" x14ac:dyDescent="0.25">
      <c r="A5198" t="str">
        <f t="shared" si="243"/>
        <v/>
      </c>
      <c r="B5198" t="str">
        <f t="shared" si="244"/>
        <v/>
      </c>
      <c r="C5198">
        <f t="shared" si="245"/>
        <v>1</v>
      </c>
      <c r="D5198">
        <v>2026</v>
      </c>
      <c r="E5198" t="s">
        <v>6840</v>
      </c>
      <c r="F5198" t="s">
        <v>5412</v>
      </c>
      <c r="G5198" t="s">
        <v>24</v>
      </c>
      <c r="H5198" t="s">
        <v>64</v>
      </c>
      <c r="I5198">
        <v>1</v>
      </c>
      <c r="J5198">
        <v>1</v>
      </c>
      <c r="K5198" s="29">
        <v>8.8000000000000007</v>
      </c>
      <c r="L5198">
        <v>13</v>
      </c>
      <c r="M5198">
        <v>0</v>
      </c>
      <c r="N5198">
        <v>0</v>
      </c>
      <c r="O5198">
        <v>0</v>
      </c>
      <c r="P5198">
        <v>0</v>
      </c>
      <c r="Q5198">
        <v>15.1</v>
      </c>
      <c r="R5198">
        <v>23</v>
      </c>
      <c r="S5198">
        <v>17</v>
      </c>
      <c r="T5198">
        <v>15</v>
      </c>
      <c r="U5198">
        <v>8</v>
      </c>
      <c r="V5198">
        <v>9</v>
      </c>
      <c r="W5198">
        <v>5</v>
      </c>
      <c r="X5198" s="2">
        <v>0.35399999999999998</v>
      </c>
    </row>
    <row r="5199" spans="1:24" x14ac:dyDescent="0.25">
      <c r="A5199">
        <f t="shared" si="243"/>
        <v>1</v>
      </c>
      <c r="B5199" t="str">
        <f t="shared" si="244"/>
        <v/>
      </c>
      <c r="C5199" t="str">
        <f t="shared" si="245"/>
        <v/>
      </c>
      <c r="D5199">
        <v>2026</v>
      </c>
      <c r="E5199" t="s">
        <v>11362</v>
      </c>
      <c r="F5199" t="s">
        <v>5412</v>
      </c>
      <c r="G5199" t="s">
        <v>29</v>
      </c>
      <c r="H5199" t="s">
        <v>64</v>
      </c>
      <c r="I5199">
        <v>1</v>
      </c>
      <c r="J5199">
        <v>0</v>
      </c>
      <c r="K5199" s="29">
        <v>9.2200000000000006</v>
      </c>
      <c r="L5199">
        <v>11</v>
      </c>
      <c r="M5199">
        <v>0</v>
      </c>
      <c r="N5199">
        <v>0</v>
      </c>
      <c r="O5199">
        <v>0</v>
      </c>
      <c r="P5199">
        <v>0</v>
      </c>
      <c r="Q5199">
        <v>13.2</v>
      </c>
      <c r="R5199">
        <v>16</v>
      </c>
      <c r="S5199">
        <v>14</v>
      </c>
      <c r="T5199">
        <v>14</v>
      </c>
      <c r="U5199">
        <v>6</v>
      </c>
      <c r="V5199">
        <v>16</v>
      </c>
      <c r="W5199">
        <v>1</v>
      </c>
      <c r="X5199" s="2">
        <v>0.29599999999999999</v>
      </c>
    </row>
    <row r="5200" spans="1:24" x14ac:dyDescent="0.25">
      <c r="A5200">
        <f t="shared" si="243"/>
        <v>1</v>
      </c>
      <c r="B5200" t="str">
        <f t="shared" si="244"/>
        <v/>
      </c>
      <c r="C5200" t="str">
        <f t="shared" si="245"/>
        <v/>
      </c>
      <c r="D5200">
        <v>2026</v>
      </c>
      <c r="E5200" t="s">
        <v>11363</v>
      </c>
      <c r="F5200" t="s">
        <v>5412</v>
      </c>
      <c r="G5200" t="s">
        <v>29</v>
      </c>
      <c r="H5200" t="s">
        <v>64</v>
      </c>
      <c r="I5200">
        <v>2</v>
      </c>
      <c r="J5200">
        <v>1</v>
      </c>
      <c r="K5200" s="29">
        <v>9.68</v>
      </c>
      <c r="L5200">
        <v>18</v>
      </c>
      <c r="M5200">
        <v>0</v>
      </c>
      <c r="N5200">
        <v>0</v>
      </c>
      <c r="O5200">
        <v>0</v>
      </c>
      <c r="P5200">
        <v>0</v>
      </c>
      <c r="Q5200">
        <v>17.2</v>
      </c>
      <c r="R5200">
        <v>22</v>
      </c>
      <c r="S5200">
        <v>19</v>
      </c>
      <c r="T5200">
        <v>19</v>
      </c>
      <c r="U5200">
        <v>15</v>
      </c>
      <c r="V5200">
        <v>14</v>
      </c>
      <c r="W5200">
        <v>12</v>
      </c>
      <c r="X5200" s="2">
        <v>0.30599999999999999</v>
      </c>
    </row>
    <row r="5201" spans="1:24" x14ac:dyDescent="0.25">
      <c r="A5201">
        <f t="shared" si="243"/>
        <v>1</v>
      </c>
      <c r="B5201" t="str">
        <f t="shared" si="244"/>
        <v/>
      </c>
      <c r="C5201" t="str">
        <f t="shared" si="245"/>
        <v/>
      </c>
      <c r="D5201">
        <v>2026</v>
      </c>
      <c r="E5201" t="s">
        <v>11364</v>
      </c>
      <c r="F5201" t="s">
        <v>5412</v>
      </c>
      <c r="G5201" t="s">
        <v>32</v>
      </c>
      <c r="H5201" t="s">
        <v>64</v>
      </c>
      <c r="I5201">
        <v>1</v>
      </c>
      <c r="J5201">
        <v>1</v>
      </c>
      <c r="K5201" s="29">
        <v>9.9</v>
      </c>
      <c r="L5201">
        <v>14</v>
      </c>
      <c r="M5201">
        <v>0</v>
      </c>
      <c r="N5201">
        <v>0</v>
      </c>
      <c r="O5201">
        <v>0</v>
      </c>
      <c r="P5201">
        <v>0</v>
      </c>
      <c r="Q5201">
        <v>10</v>
      </c>
      <c r="R5201">
        <v>14</v>
      </c>
      <c r="S5201">
        <v>12</v>
      </c>
      <c r="T5201">
        <v>11</v>
      </c>
      <c r="U5201">
        <v>13</v>
      </c>
      <c r="V5201">
        <v>10</v>
      </c>
      <c r="W5201">
        <v>2</v>
      </c>
      <c r="X5201" s="2">
        <v>0.33300000000000002</v>
      </c>
    </row>
    <row r="5202" spans="1:24" x14ac:dyDescent="0.25">
      <c r="A5202" t="str">
        <f t="shared" si="243"/>
        <v/>
      </c>
      <c r="B5202" t="str">
        <f t="shared" si="244"/>
        <v/>
      </c>
      <c r="C5202" t="str">
        <f t="shared" si="245"/>
        <v/>
      </c>
      <c r="D5202">
        <v>2026</v>
      </c>
      <c r="E5202" t="s">
        <v>11365</v>
      </c>
      <c r="F5202" t="s">
        <v>5412</v>
      </c>
      <c r="G5202" t="s">
        <v>37</v>
      </c>
      <c r="H5202" t="s">
        <v>64</v>
      </c>
      <c r="I5202">
        <v>0</v>
      </c>
      <c r="J5202">
        <v>0</v>
      </c>
      <c r="K5202" s="29">
        <v>10.8</v>
      </c>
      <c r="L5202">
        <v>8</v>
      </c>
      <c r="M5202">
        <v>0</v>
      </c>
      <c r="N5202">
        <v>0</v>
      </c>
      <c r="O5202">
        <v>0</v>
      </c>
      <c r="P5202">
        <v>0</v>
      </c>
      <c r="Q5202">
        <v>8.1</v>
      </c>
      <c r="R5202">
        <v>14</v>
      </c>
      <c r="S5202">
        <v>13</v>
      </c>
      <c r="T5202">
        <v>10</v>
      </c>
      <c r="U5202">
        <v>9</v>
      </c>
      <c r="V5202">
        <v>6</v>
      </c>
      <c r="W5202">
        <v>1</v>
      </c>
      <c r="X5202" s="2">
        <v>0.36799999999999999</v>
      </c>
    </row>
    <row r="5203" spans="1:24" x14ac:dyDescent="0.25">
      <c r="A5203" t="str">
        <f t="shared" si="243"/>
        <v/>
      </c>
      <c r="B5203" t="str">
        <f t="shared" si="244"/>
        <v/>
      </c>
      <c r="C5203">
        <f t="shared" si="245"/>
        <v>1</v>
      </c>
      <c r="D5203">
        <v>2026</v>
      </c>
      <c r="E5203" t="s">
        <v>6919</v>
      </c>
      <c r="F5203" t="s">
        <v>5412</v>
      </c>
      <c r="G5203" t="s">
        <v>24</v>
      </c>
      <c r="H5203" t="s">
        <v>64</v>
      </c>
      <c r="I5203">
        <v>0</v>
      </c>
      <c r="J5203">
        <v>1</v>
      </c>
      <c r="K5203" s="29">
        <v>10.91</v>
      </c>
      <c r="L5203">
        <v>13</v>
      </c>
      <c r="M5203">
        <v>2</v>
      </c>
      <c r="N5203">
        <v>0</v>
      </c>
      <c r="O5203">
        <v>0</v>
      </c>
      <c r="P5203">
        <v>0</v>
      </c>
      <c r="Q5203">
        <v>15.2</v>
      </c>
      <c r="R5203">
        <v>30</v>
      </c>
      <c r="S5203">
        <v>19</v>
      </c>
      <c r="T5203">
        <v>19</v>
      </c>
      <c r="U5203">
        <v>7</v>
      </c>
      <c r="V5203">
        <v>8</v>
      </c>
      <c r="W5203">
        <v>1</v>
      </c>
      <c r="X5203" s="2">
        <v>0.441</v>
      </c>
    </row>
    <row r="5204" spans="1:24" x14ac:dyDescent="0.25">
      <c r="A5204" t="str">
        <f t="shared" si="243"/>
        <v/>
      </c>
      <c r="B5204" t="str">
        <f t="shared" si="244"/>
        <v/>
      </c>
      <c r="C5204" t="str">
        <f t="shared" si="245"/>
        <v/>
      </c>
      <c r="D5204">
        <v>2026</v>
      </c>
      <c r="E5204" t="s">
        <v>11366</v>
      </c>
      <c r="F5204" t="s">
        <v>5412</v>
      </c>
      <c r="G5204" t="s">
        <v>47</v>
      </c>
      <c r="H5204" t="s">
        <v>64</v>
      </c>
      <c r="I5204">
        <v>0</v>
      </c>
      <c r="J5204">
        <v>0</v>
      </c>
      <c r="K5204" s="29">
        <v>12.27</v>
      </c>
      <c r="L5204">
        <v>7</v>
      </c>
      <c r="M5204">
        <v>0</v>
      </c>
      <c r="N5204">
        <v>0</v>
      </c>
      <c r="O5204">
        <v>0</v>
      </c>
      <c r="P5204">
        <v>0</v>
      </c>
      <c r="Q5204">
        <v>7.1</v>
      </c>
      <c r="R5204">
        <v>7</v>
      </c>
      <c r="S5204">
        <v>10</v>
      </c>
      <c r="T5204">
        <v>10</v>
      </c>
      <c r="U5204">
        <v>6</v>
      </c>
      <c r="V5204">
        <v>7</v>
      </c>
      <c r="W5204">
        <v>3</v>
      </c>
      <c r="X5204" s="2">
        <v>0.26900000000000002</v>
      </c>
    </row>
    <row r="5205" spans="1:24" x14ac:dyDescent="0.25">
      <c r="A5205" t="str">
        <f t="shared" si="243"/>
        <v/>
      </c>
      <c r="B5205" t="str">
        <f t="shared" si="244"/>
        <v/>
      </c>
      <c r="C5205" t="str">
        <f t="shared" si="245"/>
        <v/>
      </c>
      <c r="D5205">
        <v>2026</v>
      </c>
      <c r="E5205" t="s">
        <v>11367</v>
      </c>
      <c r="F5205" t="s">
        <v>5412</v>
      </c>
      <c r="G5205" t="s">
        <v>47</v>
      </c>
      <c r="H5205" t="s">
        <v>64</v>
      </c>
      <c r="I5205">
        <v>0</v>
      </c>
      <c r="J5205">
        <v>0</v>
      </c>
      <c r="K5205" s="29">
        <v>19.64</v>
      </c>
      <c r="L5205">
        <v>9</v>
      </c>
      <c r="M5205">
        <v>0</v>
      </c>
      <c r="N5205">
        <v>0</v>
      </c>
      <c r="O5205">
        <v>0</v>
      </c>
      <c r="P5205">
        <v>0</v>
      </c>
      <c r="Q5205">
        <v>3.2</v>
      </c>
      <c r="R5205">
        <v>6</v>
      </c>
      <c r="S5205">
        <v>8</v>
      </c>
      <c r="T5205">
        <v>8</v>
      </c>
      <c r="U5205">
        <v>8</v>
      </c>
      <c r="V5205">
        <v>4</v>
      </c>
      <c r="W5205">
        <v>1</v>
      </c>
      <c r="X5205" s="2">
        <v>0.35299999999999998</v>
      </c>
    </row>
    <row r="5206" spans="1:24" x14ac:dyDescent="0.25">
      <c r="A5206" t="str">
        <f t="shared" si="243"/>
        <v/>
      </c>
      <c r="B5206" t="str">
        <f t="shared" si="244"/>
        <v/>
      </c>
      <c r="C5206" t="str">
        <f t="shared" si="245"/>
        <v/>
      </c>
      <c r="D5206">
        <v>2026</v>
      </c>
      <c r="E5206" t="s">
        <v>11368</v>
      </c>
      <c r="F5206" t="s">
        <v>5412</v>
      </c>
      <c r="G5206" t="s">
        <v>37</v>
      </c>
      <c r="H5206" t="s">
        <v>64</v>
      </c>
      <c r="I5206">
        <v>0</v>
      </c>
      <c r="J5206">
        <v>0</v>
      </c>
      <c r="K5206" s="29">
        <v>20.77</v>
      </c>
      <c r="L5206">
        <v>7</v>
      </c>
      <c r="M5206">
        <v>0</v>
      </c>
      <c r="N5206">
        <v>0</v>
      </c>
      <c r="O5206">
        <v>0</v>
      </c>
      <c r="P5206">
        <v>0</v>
      </c>
      <c r="Q5206">
        <v>4.0999999999999996</v>
      </c>
      <c r="R5206">
        <v>13</v>
      </c>
      <c r="S5206">
        <v>10</v>
      </c>
      <c r="T5206">
        <v>10</v>
      </c>
      <c r="U5206">
        <v>5</v>
      </c>
      <c r="V5206">
        <v>2</v>
      </c>
      <c r="W5206">
        <v>1</v>
      </c>
      <c r="X5206" s="2">
        <v>0.56499999999999995</v>
      </c>
    </row>
    <row r="5207" spans="1:24" x14ac:dyDescent="0.25">
      <c r="A5207" t="str">
        <f t="shared" si="243"/>
        <v/>
      </c>
      <c r="B5207" t="str">
        <f t="shared" si="244"/>
        <v/>
      </c>
      <c r="C5207">
        <f t="shared" si="245"/>
        <v>1</v>
      </c>
      <c r="D5207">
        <v>2026</v>
      </c>
      <c r="E5207" t="s">
        <v>5439</v>
      </c>
      <c r="F5207" t="s">
        <v>5429</v>
      </c>
      <c r="G5207" t="s">
        <v>37</v>
      </c>
      <c r="H5207" t="s">
        <v>64</v>
      </c>
      <c r="I5207">
        <v>6</v>
      </c>
      <c r="J5207">
        <v>6</v>
      </c>
      <c r="K5207" s="29">
        <v>3.74</v>
      </c>
      <c r="L5207">
        <v>14</v>
      </c>
      <c r="M5207">
        <v>14</v>
      </c>
      <c r="N5207">
        <v>0</v>
      </c>
      <c r="O5207">
        <v>0</v>
      </c>
      <c r="P5207">
        <v>0</v>
      </c>
      <c r="Q5207">
        <v>84.1</v>
      </c>
      <c r="R5207">
        <v>84</v>
      </c>
      <c r="S5207">
        <v>41</v>
      </c>
      <c r="T5207">
        <v>35</v>
      </c>
      <c r="U5207">
        <v>32</v>
      </c>
      <c r="V5207">
        <v>62</v>
      </c>
      <c r="W5207">
        <v>3</v>
      </c>
      <c r="X5207" s="2">
        <v>0.25600000000000001</v>
      </c>
    </row>
    <row r="5208" spans="1:24" x14ac:dyDescent="0.25">
      <c r="A5208" t="str">
        <f t="shared" si="243"/>
        <v/>
      </c>
      <c r="B5208" t="str">
        <f t="shared" si="244"/>
        <v/>
      </c>
      <c r="C5208">
        <f t="shared" si="245"/>
        <v>1</v>
      </c>
      <c r="D5208">
        <v>2026</v>
      </c>
      <c r="E5208" t="s">
        <v>7276</v>
      </c>
      <c r="F5208" t="s">
        <v>5429</v>
      </c>
      <c r="G5208" t="s">
        <v>24</v>
      </c>
      <c r="H5208" t="s">
        <v>64</v>
      </c>
      <c r="I5208">
        <v>2</v>
      </c>
      <c r="J5208">
        <v>1</v>
      </c>
      <c r="K5208" s="29">
        <v>2.68</v>
      </c>
      <c r="L5208">
        <v>25</v>
      </c>
      <c r="M5208">
        <v>0</v>
      </c>
      <c r="N5208">
        <v>0</v>
      </c>
      <c r="O5208">
        <v>0</v>
      </c>
      <c r="P5208">
        <v>5</v>
      </c>
      <c r="Q5208">
        <v>37</v>
      </c>
      <c r="R5208">
        <v>29</v>
      </c>
      <c r="S5208">
        <v>15</v>
      </c>
      <c r="T5208">
        <v>11</v>
      </c>
      <c r="U5208">
        <v>18</v>
      </c>
      <c r="V5208">
        <v>28</v>
      </c>
      <c r="W5208">
        <v>8</v>
      </c>
      <c r="X5208" s="2">
        <v>0.23</v>
      </c>
    </row>
    <row r="5209" spans="1:24" x14ac:dyDescent="0.25">
      <c r="A5209">
        <f t="shared" si="243"/>
        <v>1</v>
      </c>
      <c r="B5209" t="str">
        <f t="shared" si="244"/>
        <v/>
      </c>
      <c r="C5209" t="str">
        <f t="shared" si="245"/>
        <v/>
      </c>
      <c r="D5209">
        <v>2026</v>
      </c>
      <c r="E5209" t="s">
        <v>11369</v>
      </c>
      <c r="F5209" t="s">
        <v>5429</v>
      </c>
      <c r="G5209" t="s">
        <v>29</v>
      </c>
      <c r="H5209" t="s">
        <v>64</v>
      </c>
      <c r="I5209">
        <v>2</v>
      </c>
      <c r="J5209">
        <v>3</v>
      </c>
      <c r="K5209" s="29">
        <v>3.55</v>
      </c>
      <c r="L5209">
        <v>25</v>
      </c>
      <c r="M5209">
        <v>1</v>
      </c>
      <c r="N5209">
        <v>0</v>
      </c>
      <c r="O5209">
        <v>0</v>
      </c>
      <c r="P5209">
        <v>2</v>
      </c>
      <c r="Q5209">
        <v>50.2</v>
      </c>
      <c r="R5209">
        <v>55</v>
      </c>
      <c r="S5209">
        <v>22</v>
      </c>
      <c r="T5209">
        <v>20</v>
      </c>
      <c r="U5209">
        <v>19</v>
      </c>
      <c r="V5209">
        <v>46</v>
      </c>
      <c r="W5209">
        <v>4</v>
      </c>
      <c r="X5209" s="2">
        <v>0.27900000000000003</v>
      </c>
    </row>
    <row r="5210" spans="1:24" x14ac:dyDescent="0.25">
      <c r="A5210" t="str">
        <f t="shared" si="243"/>
        <v/>
      </c>
      <c r="B5210" t="str">
        <f t="shared" si="244"/>
        <v/>
      </c>
      <c r="C5210" t="str">
        <f t="shared" si="245"/>
        <v/>
      </c>
      <c r="D5210">
        <v>2026</v>
      </c>
      <c r="E5210" t="s">
        <v>11370</v>
      </c>
      <c r="F5210" t="s">
        <v>5429</v>
      </c>
      <c r="G5210" t="s">
        <v>47</v>
      </c>
      <c r="H5210" t="s">
        <v>64</v>
      </c>
      <c r="I5210">
        <v>0</v>
      </c>
      <c r="J5210">
        <v>0</v>
      </c>
      <c r="K5210" s="29">
        <v>4.5</v>
      </c>
      <c r="L5210">
        <v>2</v>
      </c>
      <c r="M5210">
        <v>0</v>
      </c>
      <c r="N5210">
        <v>0</v>
      </c>
      <c r="O5210">
        <v>0</v>
      </c>
      <c r="P5210">
        <v>0</v>
      </c>
      <c r="Q5210">
        <v>2</v>
      </c>
      <c r="R5210">
        <v>3</v>
      </c>
      <c r="S5210">
        <v>3</v>
      </c>
      <c r="T5210">
        <v>1</v>
      </c>
      <c r="U5210">
        <v>0</v>
      </c>
      <c r="V5210">
        <v>1</v>
      </c>
      <c r="W5210">
        <v>2</v>
      </c>
      <c r="X5210" s="2">
        <v>0.42899999999999999</v>
      </c>
    </row>
    <row r="5211" spans="1:24" x14ac:dyDescent="0.25">
      <c r="A5211" t="str">
        <f t="shared" si="243"/>
        <v/>
      </c>
      <c r="B5211" t="str">
        <f t="shared" si="244"/>
        <v/>
      </c>
      <c r="C5211" t="str">
        <f t="shared" si="245"/>
        <v/>
      </c>
      <c r="D5211">
        <v>2026</v>
      </c>
      <c r="E5211" t="s">
        <v>11371</v>
      </c>
      <c r="F5211" t="s">
        <v>5429</v>
      </c>
      <c r="G5211" t="s">
        <v>24</v>
      </c>
      <c r="H5211" t="s">
        <v>64</v>
      </c>
      <c r="I5211">
        <v>1</v>
      </c>
      <c r="J5211">
        <v>0</v>
      </c>
      <c r="K5211" s="29">
        <v>4.55</v>
      </c>
      <c r="L5211">
        <v>7</v>
      </c>
      <c r="M5211">
        <v>7</v>
      </c>
      <c r="N5211">
        <v>0</v>
      </c>
      <c r="O5211">
        <v>0</v>
      </c>
      <c r="P5211">
        <v>0</v>
      </c>
      <c r="Q5211">
        <v>27.2</v>
      </c>
      <c r="R5211">
        <v>26</v>
      </c>
      <c r="S5211">
        <v>16</v>
      </c>
      <c r="T5211">
        <v>14</v>
      </c>
      <c r="U5211">
        <v>12</v>
      </c>
      <c r="V5211">
        <v>25</v>
      </c>
      <c r="W5211">
        <v>1</v>
      </c>
      <c r="X5211" s="2">
        <v>0.248</v>
      </c>
    </row>
    <row r="5212" spans="1:24" x14ac:dyDescent="0.25">
      <c r="A5212">
        <f t="shared" si="243"/>
        <v>1</v>
      </c>
      <c r="B5212" t="str">
        <f t="shared" si="244"/>
        <v/>
      </c>
      <c r="C5212" t="str">
        <f t="shared" si="245"/>
        <v/>
      </c>
      <c r="D5212">
        <v>2026</v>
      </c>
      <c r="E5212" t="s">
        <v>11372</v>
      </c>
      <c r="F5212" t="s">
        <v>5429</v>
      </c>
      <c r="G5212" t="s">
        <v>29</v>
      </c>
      <c r="H5212" t="s">
        <v>64</v>
      </c>
      <c r="I5212">
        <v>2</v>
      </c>
      <c r="J5212">
        <v>2</v>
      </c>
      <c r="K5212" s="29">
        <v>5.49</v>
      </c>
      <c r="L5212">
        <v>9</v>
      </c>
      <c r="M5212">
        <v>4</v>
      </c>
      <c r="N5212">
        <v>0</v>
      </c>
      <c r="O5212">
        <v>0</v>
      </c>
      <c r="P5212">
        <v>0</v>
      </c>
      <c r="Q5212">
        <v>19.2</v>
      </c>
      <c r="R5212">
        <v>21</v>
      </c>
      <c r="S5212">
        <v>13</v>
      </c>
      <c r="T5212">
        <v>12</v>
      </c>
      <c r="U5212">
        <v>7</v>
      </c>
      <c r="V5212">
        <v>19</v>
      </c>
      <c r="W5212">
        <v>1</v>
      </c>
      <c r="X5212" s="2">
        <v>0.27600000000000002</v>
      </c>
    </row>
    <row r="5213" spans="1:24" x14ac:dyDescent="0.25">
      <c r="A5213">
        <f t="shared" si="243"/>
        <v>1</v>
      </c>
      <c r="B5213" t="str">
        <f t="shared" si="244"/>
        <v/>
      </c>
      <c r="C5213" t="str">
        <f t="shared" si="245"/>
        <v/>
      </c>
      <c r="D5213">
        <v>2026</v>
      </c>
      <c r="E5213" t="s">
        <v>11373</v>
      </c>
      <c r="F5213" t="s">
        <v>5429</v>
      </c>
      <c r="G5213" t="s">
        <v>29</v>
      </c>
      <c r="H5213" t="s">
        <v>64</v>
      </c>
      <c r="I5213">
        <v>3</v>
      </c>
      <c r="J5213">
        <v>4</v>
      </c>
      <c r="K5213" s="29">
        <v>5.54</v>
      </c>
      <c r="L5213">
        <v>14</v>
      </c>
      <c r="M5213">
        <v>9</v>
      </c>
      <c r="N5213">
        <v>0</v>
      </c>
      <c r="O5213">
        <v>0</v>
      </c>
      <c r="P5213">
        <v>0</v>
      </c>
      <c r="Q5213">
        <v>50.1</v>
      </c>
      <c r="R5213">
        <v>64</v>
      </c>
      <c r="S5213">
        <v>39</v>
      </c>
      <c r="T5213">
        <v>31</v>
      </c>
      <c r="U5213">
        <v>10</v>
      </c>
      <c r="V5213">
        <v>24</v>
      </c>
      <c r="W5213">
        <v>3</v>
      </c>
      <c r="X5213" s="2">
        <v>0.32</v>
      </c>
    </row>
    <row r="5214" spans="1:24" x14ac:dyDescent="0.25">
      <c r="A5214">
        <f t="shared" si="243"/>
        <v>1</v>
      </c>
      <c r="B5214" t="str">
        <f t="shared" si="244"/>
        <v/>
      </c>
      <c r="C5214" t="str">
        <f t="shared" si="245"/>
        <v/>
      </c>
      <c r="D5214">
        <v>2026</v>
      </c>
      <c r="E5214" t="s">
        <v>11374</v>
      </c>
      <c r="F5214" t="s">
        <v>5429</v>
      </c>
      <c r="G5214" t="s">
        <v>29</v>
      </c>
      <c r="H5214" t="s">
        <v>64</v>
      </c>
      <c r="I5214">
        <v>0</v>
      </c>
      <c r="J5214">
        <v>0</v>
      </c>
      <c r="K5214" s="29">
        <v>6.1</v>
      </c>
      <c r="L5214">
        <v>7</v>
      </c>
      <c r="M5214">
        <v>0</v>
      </c>
      <c r="N5214">
        <v>0</v>
      </c>
      <c r="O5214">
        <v>0</v>
      </c>
      <c r="P5214">
        <v>0</v>
      </c>
      <c r="Q5214">
        <v>10.1</v>
      </c>
      <c r="R5214">
        <v>19</v>
      </c>
      <c r="S5214">
        <v>10</v>
      </c>
      <c r="T5214">
        <v>7</v>
      </c>
      <c r="U5214">
        <v>4</v>
      </c>
      <c r="V5214">
        <v>6</v>
      </c>
      <c r="W5214">
        <v>3</v>
      </c>
      <c r="X5214" s="2">
        <v>0.41299999999999998</v>
      </c>
    </row>
    <row r="5215" spans="1:24" x14ac:dyDescent="0.25">
      <c r="A5215" t="str">
        <f t="shared" si="243"/>
        <v/>
      </c>
      <c r="B5215" t="str">
        <f t="shared" si="244"/>
        <v/>
      </c>
      <c r="C5215" t="str">
        <f t="shared" si="245"/>
        <v/>
      </c>
      <c r="D5215">
        <v>2026</v>
      </c>
      <c r="E5215" t="s">
        <v>11375</v>
      </c>
      <c r="F5215" t="s">
        <v>5429</v>
      </c>
      <c r="G5215" t="s">
        <v>47</v>
      </c>
      <c r="H5215" t="s">
        <v>64</v>
      </c>
      <c r="I5215">
        <v>0</v>
      </c>
      <c r="J5215">
        <v>1</v>
      </c>
      <c r="K5215" s="29">
        <v>6.61</v>
      </c>
      <c r="L5215">
        <v>19</v>
      </c>
      <c r="M5215">
        <v>2</v>
      </c>
      <c r="N5215">
        <v>0</v>
      </c>
      <c r="O5215">
        <v>0</v>
      </c>
      <c r="P5215">
        <v>0</v>
      </c>
      <c r="Q5215">
        <v>32.200000000000003</v>
      </c>
      <c r="R5215">
        <v>43</v>
      </c>
      <c r="S5215">
        <v>30</v>
      </c>
      <c r="T5215">
        <v>24</v>
      </c>
      <c r="U5215">
        <v>9</v>
      </c>
      <c r="V5215">
        <v>22</v>
      </c>
      <c r="W5215">
        <v>6</v>
      </c>
      <c r="X5215" s="2">
        <v>0.307</v>
      </c>
    </row>
    <row r="5216" spans="1:24" x14ac:dyDescent="0.25">
      <c r="A5216">
        <f t="shared" si="243"/>
        <v>1</v>
      </c>
      <c r="B5216" t="str">
        <f t="shared" si="244"/>
        <v/>
      </c>
      <c r="C5216" t="str">
        <f t="shared" si="245"/>
        <v/>
      </c>
      <c r="D5216">
        <v>2026</v>
      </c>
      <c r="E5216" t="s">
        <v>11376</v>
      </c>
      <c r="F5216" t="s">
        <v>5429</v>
      </c>
      <c r="G5216" t="s">
        <v>32</v>
      </c>
      <c r="H5216" t="s">
        <v>64</v>
      </c>
      <c r="I5216">
        <v>2</v>
      </c>
      <c r="J5216">
        <v>0</v>
      </c>
      <c r="K5216" s="29">
        <v>7.34</v>
      </c>
      <c r="L5216">
        <v>16</v>
      </c>
      <c r="M5216">
        <v>1</v>
      </c>
      <c r="N5216">
        <v>0</v>
      </c>
      <c r="O5216">
        <v>0</v>
      </c>
      <c r="P5216">
        <v>0</v>
      </c>
      <c r="Q5216">
        <v>30.2</v>
      </c>
      <c r="R5216">
        <v>39</v>
      </c>
      <c r="S5216">
        <v>29</v>
      </c>
      <c r="T5216">
        <v>25</v>
      </c>
      <c r="U5216">
        <v>13</v>
      </c>
      <c r="V5216">
        <v>25</v>
      </c>
      <c r="W5216">
        <v>8</v>
      </c>
      <c r="X5216" s="2">
        <v>0.307</v>
      </c>
    </row>
    <row r="5217" spans="1:24" x14ac:dyDescent="0.25">
      <c r="A5217" t="str">
        <f t="shared" si="243"/>
        <v/>
      </c>
      <c r="B5217" t="str">
        <f t="shared" si="244"/>
        <v/>
      </c>
      <c r="C5217" t="str">
        <f t="shared" si="245"/>
        <v/>
      </c>
      <c r="D5217">
        <v>2026</v>
      </c>
      <c r="E5217" t="s">
        <v>11377</v>
      </c>
      <c r="F5217" t="s">
        <v>5429</v>
      </c>
      <c r="G5217" t="s">
        <v>37</v>
      </c>
      <c r="H5217" t="s">
        <v>64</v>
      </c>
      <c r="I5217">
        <v>1</v>
      </c>
      <c r="J5217">
        <v>1</v>
      </c>
      <c r="K5217" s="29">
        <v>7.41</v>
      </c>
      <c r="L5217">
        <v>13</v>
      </c>
      <c r="M5217">
        <v>0</v>
      </c>
      <c r="N5217">
        <v>0</v>
      </c>
      <c r="O5217">
        <v>0</v>
      </c>
      <c r="P5217">
        <v>0</v>
      </c>
      <c r="Q5217">
        <v>17</v>
      </c>
      <c r="R5217">
        <v>16</v>
      </c>
      <c r="S5217">
        <v>14</v>
      </c>
      <c r="T5217">
        <v>14</v>
      </c>
      <c r="U5217">
        <v>11</v>
      </c>
      <c r="V5217">
        <v>11</v>
      </c>
      <c r="W5217">
        <v>2</v>
      </c>
      <c r="X5217" s="2">
        <v>0.26200000000000001</v>
      </c>
    </row>
    <row r="5218" spans="1:24" x14ac:dyDescent="0.25">
      <c r="A5218" t="str">
        <f t="shared" si="243"/>
        <v/>
      </c>
      <c r="B5218" t="str">
        <f t="shared" si="244"/>
        <v/>
      </c>
      <c r="C5218" t="str">
        <f t="shared" si="245"/>
        <v/>
      </c>
      <c r="D5218">
        <v>2026</v>
      </c>
      <c r="E5218" t="s">
        <v>11378</v>
      </c>
      <c r="F5218" t="s">
        <v>5429</v>
      </c>
      <c r="G5218" t="s">
        <v>47</v>
      </c>
      <c r="H5218" t="s">
        <v>64</v>
      </c>
      <c r="I5218">
        <v>0</v>
      </c>
      <c r="J5218">
        <v>1</v>
      </c>
      <c r="K5218" s="29">
        <v>10.119999999999999</v>
      </c>
      <c r="L5218">
        <v>5</v>
      </c>
      <c r="M5218">
        <v>0</v>
      </c>
      <c r="N5218">
        <v>0</v>
      </c>
      <c r="O5218">
        <v>0</v>
      </c>
      <c r="P5218">
        <v>0</v>
      </c>
      <c r="Q5218">
        <v>5.0999999999999996</v>
      </c>
      <c r="R5218">
        <v>11</v>
      </c>
      <c r="S5218">
        <v>9</v>
      </c>
      <c r="T5218">
        <v>6</v>
      </c>
      <c r="U5218">
        <v>5</v>
      </c>
      <c r="V5218">
        <v>2</v>
      </c>
      <c r="W5218">
        <v>2</v>
      </c>
      <c r="X5218" s="2">
        <v>0.42299999999999999</v>
      </c>
    </row>
    <row r="5219" spans="1:24" x14ac:dyDescent="0.25">
      <c r="A5219" t="str">
        <f t="shared" si="243"/>
        <v/>
      </c>
      <c r="B5219" t="str">
        <f t="shared" si="244"/>
        <v/>
      </c>
      <c r="C5219" t="str">
        <f t="shared" si="245"/>
        <v/>
      </c>
      <c r="D5219">
        <v>2026</v>
      </c>
      <c r="E5219" t="s">
        <v>5442</v>
      </c>
      <c r="F5219" t="s">
        <v>5429</v>
      </c>
      <c r="G5219" t="s">
        <v>47</v>
      </c>
      <c r="H5219" t="s">
        <v>64</v>
      </c>
      <c r="I5219">
        <v>0</v>
      </c>
      <c r="J5219">
        <v>3</v>
      </c>
      <c r="K5219" s="29">
        <v>10.210000000000001</v>
      </c>
      <c r="L5219">
        <v>20</v>
      </c>
      <c r="M5219">
        <v>3</v>
      </c>
      <c r="N5219">
        <v>0</v>
      </c>
      <c r="O5219">
        <v>0</v>
      </c>
      <c r="P5219">
        <v>1</v>
      </c>
      <c r="Q5219">
        <v>27.1</v>
      </c>
      <c r="R5219">
        <v>43</v>
      </c>
      <c r="S5219">
        <v>32</v>
      </c>
      <c r="T5219">
        <v>31</v>
      </c>
      <c r="U5219">
        <v>12</v>
      </c>
      <c r="V5219">
        <v>18</v>
      </c>
      <c r="W5219">
        <v>4</v>
      </c>
      <c r="X5219" s="2">
        <v>0.36799999999999999</v>
      </c>
    </row>
    <row r="5220" spans="1:24" x14ac:dyDescent="0.25">
      <c r="A5220" t="str">
        <f t="shared" si="243"/>
        <v/>
      </c>
      <c r="B5220" t="str">
        <f t="shared" si="244"/>
        <v/>
      </c>
      <c r="C5220" t="str">
        <f t="shared" si="245"/>
        <v/>
      </c>
      <c r="D5220">
        <v>2026</v>
      </c>
      <c r="E5220" t="s">
        <v>11379</v>
      </c>
      <c r="F5220" t="s">
        <v>5429</v>
      </c>
      <c r="G5220" t="s">
        <v>37</v>
      </c>
      <c r="H5220" t="s">
        <v>64</v>
      </c>
      <c r="I5220">
        <v>0</v>
      </c>
      <c r="J5220">
        <v>5</v>
      </c>
      <c r="K5220" s="29">
        <v>10.89</v>
      </c>
      <c r="L5220">
        <v>11</v>
      </c>
      <c r="M5220">
        <v>7</v>
      </c>
      <c r="N5220">
        <v>0</v>
      </c>
      <c r="O5220">
        <v>0</v>
      </c>
      <c r="P5220">
        <v>0</v>
      </c>
      <c r="Q5220">
        <v>20.2</v>
      </c>
      <c r="R5220">
        <v>38</v>
      </c>
      <c r="S5220">
        <v>25</v>
      </c>
      <c r="T5220">
        <v>25</v>
      </c>
      <c r="U5220">
        <v>11</v>
      </c>
      <c r="V5220">
        <v>9</v>
      </c>
      <c r="W5220">
        <v>2</v>
      </c>
      <c r="X5220" s="2">
        <v>0.39200000000000002</v>
      </c>
    </row>
    <row r="5221" spans="1:24" x14ac:dyDescent="0.25">
      <c r="A5221" t="str">
        <f t="shared" si="243"/>
        <v/>
      </c>
      <c r="B5221" t="str">
        <f t="shared" si="244"/>
        <v/>
      </c>
      <c r="C5221" t="str">
        <f t="shared" si="245"/>
        <v/>
      </c>
      <c r="D5221">
        <v>2026</v>
      </c>
      <c r="E5221" t="s">
        <v>11380</v>
      </c>
      <c r="F5221" t="s">
        <v>5429</v>
      </c>
      <c r="G5221" t="s">
        <v>37</v>
      </c>
      <c r="H5221" t="s">
        <v>64</v>
      </c>
      <c r="I5221">
        <v>0</v>
      </c>
      <c r="J5221">
        <v>4</v>
      </c>
      <c r="K5221" s="29">
        <v>11.4</v>
      </c>
      <c r="L5221">
        <v>14</v>
      </c>
      <c r="M5221">
        <v>3</v>
      </c>
      <c r="N5221">
        <v>0</v>
      </c>
      <c r="O5221">
        <v>0</v>
      </c>
      <c r="P5221">
        <v>0</v>
      </c>
      <c r="Q5221">
        <v>15</v>
      </c>
      <c r="R5221">
        <v>21</v>
      </c>
      <c r="S5221">
        <v>27</v>
      </c>
      <c r="T5221">
        <v>19</v>
      </c>
      <c r="U5221">
        <v>15</v>
      </c>
      <c r="V5221">
        <v>6</v>
      </c>
      <c r="W5221">
        <v>2</v>
      </c>
      <c r="X5221" s="2">
        <v>0.32800000000000001</v>
      </c>
    </row>
    <row r="5222" spans="1:24" x14ac:dyDescent="0.25">
      <c r="A5222" t="str">
        <f t="shared" ref="A5222:A5285" si="246">IF(OR(G5222="SR", G5222="GR"), 1, "")</f>
        <v/>
      </c>
      <c r="B5222" t="str">
        <f t="shared" si="244"/>
        <v/>
      </c>
      <c r="C5222" t="str">
        <f t="shared" si="245"/>
        <v/>
      </c>
      <c r="D5222">
        <v>2026</v>
      </c>
      <c r="E5222" t="s">
        <v>11381</v>
      </c>
      <c r="F5222" t="s">
        <v>5429</v>
      </c>
      <c r="G5222" t="s">
        <v>37</v>
      </c>
      <c r="H5222" t="s">
        <v>64</v>
      </c>
      <c r="I5222">
        <v>0</v>
      </c>
      <c r="J5222">
        <v>1</v>
      </c>
      <c r="K5222" s="29">
        <v>23.48</v>
      </c>
      <c r="L5222">
        <v>10</v>
      </c>
      <c r="M5222">
        <v>0</v>
      </c>
      <c r="N5222">
        <v>0</v>
      </c>
      <c r="O5222">
        <v>0</v>
      </c>
      <c r="P5222">
        <v>0</v>
      </c>
      <c r="Q5222">
        <v>7.2</v>
      </c>
      <c r="R5222">
        <v>21</v>
      </c>
      <c r="S5222">
        <v>23</v>
      </c>
      <c r="T5222">
        <v>20</v>
      </c>
      <c r="U5222">
        <v>6</v>
      </c>
      <c r="V5222">
        <v>6</v>
      </c>
      <c r="W5222">
        <v>2</v>
      </c>
      <c r="X5222" s="2">
        <v>0.47699999999999998</v>
      </c>
    </row>
    <row r="5223" spans="1:24" x14ac:dyDescent="0.25">
      <c r="A5223">
        <f t="shared" si="246"/>
        <v>1</v>
      </c>
      <c r="B5223" t="str">
        <f t="shared" si="244"/>
        <v/>
      </c>
      <c r="C5223" t="str">
        <f t="shared" si="245"/>
        <v/>
      </c>
      <c r="D5223">
        <v>2026</v>
      </c>
      <c r="E5223" t="s">
        <v>11382</v>
      </c>
      <c r="F5223" t="s">
        <v>5448</v>
      </c>
      <c r="G5223" t="s">
        <v>29</v>
      </c>
      <c r="H5223" t="s">
        <v>64</v>
      </c>
      <c r="I5223">
        <v>1</v>
      </c>
      <c r="J5223">
        <v>5</v>
      </c>
      <c r="K5223" s="29">
        <v>8.1999999999999993</v>
      </c>
      <c r="L5223">
        <v>14</v>
      </c>
      <c r="M5223">
        <v>10</v>
      </c>
      <c r="N5223">
        <v>0</v>
      </c>
      <c r="O5223">
        <v>0</v>
      </c>
      <c r="P5223">
        <v>0</v>
      </c>
      <c r="Q5223">
        <v>56</v>
      </c>
      <c r="R5223">
        <v>67</v>
      </c>
      <c r="S5223">
        <v>66</v>
      </c>
      <c r="T5223">
        <v>51</v>
      </c>
      <c r="U5223">
        <v>37</v>
      </c>
      <c r="V5223">
        <v>61</v>
      </c>
      <c r="W5223">
        <v>7</v>
      </c>
      <c r="X5223" s="2">
        <v>0.28999999999999998</v>
      </c>
    </row>
    <row r="5224" spans="1:24" x14ac:dyDescent="0.25">
      <c r="A5224" t="str">
        <f t="shared" si="246"/>
        <v/>
      </c>
      <c r="B5224" t="str">
        <f t="shared" si="244"/>
        <v/>
      </c>
      <c r="C5224" t="str">
        <f t="shared" si="245"/>
        <v/>
      </c>
      <c r="D5224">
        <v>2026</v>
      </c>
      <c r="E5224" t="s">
        <v>11383</v>
      </c>
      <c r="F5224" t="s">
        <v>5448</v>
      </c>
      <c r="G5224" t="s">
        <v>24</v>
      </c>
      <c r="H5224" t="s">
        <v>64</v>
      </c>
      <c r="I5224">
        <v>0</v>
      </c>
      <c r="J5224">
        <v>1</v>
      </c>
      <c r="K5224" s="29">
        <v>3.86</v>
      </c>
      <c r="L5224">
        <v>3</v>
      </c>
      <c r="M5224">
        <v>3</v>
      </c>
      <c r="N5224">
        <v>0</v>
      </c>
      <c r="O5224">
        <v>0</v>
      </c>
      <c r="P5224">
        <v>0</v>
      </c>
      <c r="Q5224">
        <v>11.2</v>
      </c>
      <c r="R5224">
        <v>11</v>
      </c>
      <c r="S5224">
        <v>5</v>
      </c>
      <c r="T5224">
        <v>5</v>
      </c>
      <c r="U5224">
        <v>3</v>
      </c>
      <c r="V5224">
        <v>12</v>
      </c>
      <c r="W5224">
        <v>1</v>
      </c>
      <c r="X5224" s="2">
        <v>0.25</v>
      </c>
    </row>
    <row r="5225" spans="1:24" x14ac:dyDescent="0.25">
      <c r="A5225" t="str">
        <f t="shared" si="246"/>
        <v/>
      </c>
      <c r="B5225" t="str">
        <f t="shared" si="244"/>
        <v/>
      </c>
      <c r="C5225">
        <f t="shared" si="245"/>
        <v>1</v>
      </c>
      <c r="D5225">
        <v>2026</v>
      </c>
      <c r="E5225" t="s">
        <v>6569</v>
      </c>
      <c r="F5225" t="s">
        <v>5448</v>
      </c>
      <c r="G5225" t="s">
        <v>24</v>
      </c>
      <c r="H5225" t="s">
        <v>64</v>
      </c>
      <c r="I5225">
        <v>1</v>
      </c>
      <c r="J5225">
        <v>6</v>
      </c>
      <c r="K5225" s="29">
        <v>3.92</v>
      </c>
      <c r="L5225">
        <v>14</v>
      </c>
      <c r="M5225">
        <v>1</v>
      </c>
      <c r="N5225">
        <v>0</v>
      </c>
      <c r="O5225">
        <v>0</v>
      </c>
      <c r="P5225">
        <v>1</v>
      </c>
      <c r="Q5225">
        <v>43.2</v>
      </c>
      <c r="R5225">
        <v>31</v>
      </c>
      <c r="S5225">
        <v>29</v>
      </c>
      <c r="T5225">
        <v>19</v>
      </c>
      <c r="U5225">
        <v>17</v>
      </c>
      <c r="V5225">
        <v>43</v>
      </c>
      <c r="W5225">
        <v>5</v>
      </c>
      <c r="X5225" s="2">
        <v>0.193</v>
      </c>
    </row>
    <row r="5226" spans="1:24" x14ac:dyDescent="0.25">
      <c r="A5226" t="str">
        <f t="shared" si="246"/>
        <v/>
      </c>
      <c r="B5226" t="str">
        <f t="shared" si="244"/>
        <v/>
      </c>
      <c r="C5226">
        <f t="shared" si="245"/>
        <v>1</v>
      </c>
      <c r="D5226">
        <v>2026</v>
      </c>
      <c r="E5226" t="s">
        <v>5694</v>
      </c>
      <c r="F5226" t="s">
        <v>5448</v>
      </c>
      <c r="G5226" t="s">
        <v>37</v>
      </c>
      <c r="H5226" t="s">
        <v>64</v>
      </c>
      <c r="I5226">
        <v>2</v>
      </c>
      <c r="J5226">
        <v>4</v>
      </c>
      <c r="K5226" s="29">
        <v>5.0999999999999996</v>
      </c>
      <c r="L5226">
        <v>12</v>
      </c>
      <c r="M5226">
        <v>12</v>
      </c>
      <c r="N5226">
        <v>0</v>
      </c>
      <c r="O5226">
        <v>0</v>
      </c>
      <c r="P5226">
        <v>0</v>
      </c>
      <c r="Q5226">
        <v>60</v>
      </c>
      <c r="R5226">
        <v>67</v>
      </c>
      <c r="S5226">
        <v>40</v>
      </c>
      <c r="T5226">
        <v>34</v>
      </c>
      <c r="U5226">
        <v>29</v>
      </c>
      <c r="V5226">
        <v>40</v>
      </c>
      <c r="W5226">
        <v>1</v>
      </c>
      <c r="X5226" s="2">
        <v>0.28799999999999998</v>
      </c>
    </row>
    <row r="5227" spans="1:24" x14ac:dyDescent="0.25">
      <c r="A5227" t="str">
        <f t="shared" si="246"/>
        <v/>
      </c>
      <c r="B5227" t="str">
        <f t="shared" si="244"/>
        <v/>
      </c>
      <c r="C5227" t="str">
        <f t="shared" si="245"/>
        <v/>
      </c>
      <c r="D5227">
        <v>2026</v>
      </c>
      <c r="E5227" t="s">
        <v>11384</v>
      </c>
      <c r="F5227" t="s">
        <v>5448</v>
      </c>
      <c r="G5227" t="s">
        <v>24</v>
      </c>
      <c r="H5227" t="s">
        <v>64</v>
      </c>
      <c r="I5227">
        <v>1</v>
      </c>
      <c r="J5227">
        <v>2</v>
      </c>
      <c r="K5227" s="29">
        <v>5.7</v>
      </c>
      <c r="L5227">
        <v>17</v>
      </c>
      <c r="M5227">
        <v>2</v>
      </c>
      <c r="N5227">
        <v>0</v>
      </c>
      <c r="O5227">
        <v>0</v>
      </c>
      <c r="P5227">
        <v>2</v>
      </c>
      <c r="Q5227">
        <v>23.2</v>
      </c>
      <c r="R5227">
        <v>27</v>
      </c>
      <c r="S5227">
        <v>18</v>
      </c>
      <c r="T5227">
        <v>15</v>
      </c>
      <c r="U5227">
        <v>16</v>
      </c>
      <c r="V5227">
        <v>26</v>
      </c>
      <c r="W5227">
        <v>2</v>
      </c>
      <c r="X5227" s="2">
        <v>0.28999999999999998</v>
      </c>
    </row>
    <row r="5228" spans="1:24" x14ac:dyDescent="0.25">
      <c r="A5228">
        <f t="shared" si="246"/>
        <v>1</v>
      </c>
      <c r="B5228" t="str">
        <f t="shared" si="244"/>
        <v/>
      </c>
      <c r="C5228" t="str">
        <f t="shared" si="245"/>
        <v/>
      </c>
      <c r="D5228">
        <v>2026</v>
      </c>
      <c r="E5228" t="s">
        <v>11385</v>
      </c>
      <c r="F5228" t="s">
        <v>5448</v>
      </c>
      <c r="G5228" t="s">
        <v>29</v>
      </c>
      <c r="H5228" t="s">
        <v>64</v>
      </c>
      <c r="I5228">
        <v>2</v>
      </c>
      <c r="J5228">
        <v>2</v>
      </c>
      <c r="K5228" s="29">
        <v>5.75</v>
      </c>
      <c r="L5228">
        <v>6</v>
      </c>
      <c r="M5228">
        <v>4</v>
      </c>
      <c r="N5228">
        <v>0</v>
      </c>
      <c r="O5228">
        <v>0</v>
      </c>
      <c r="P5228">
        <v>0</v>
      </c>
      <c r="Q5228">
        <v>20.100000000000001</v>
      </c>
      <c r="R5228">
        <v>14</v>
      </c>
      <c r="S5228">
        <v>14</v>
      </c>
      <c r="T5228">
        <v>13</v>
      </c>
      <c r="U5228">
        <v>20</v>
      </c>
      <c r="V5228">
        <v>21</v>
      </c>
      <c r="W5228">
        <v>0</v>
      </c>
      <c r="X5228" s="2">
        <v>0.187</v>
      </c>
    </row>
    <row r="5229" spans="1:24" x14ac:dyDescent="0.25">
      <c r="A5229">
        <f t="shared" si="246"/>
        <v>1</v>
      </c>
      <c r="B5229" t="str">
        <f t="shared" si="244"/>
        <v/>
      </c>
      <c r="C5229" t="str">
        <f t="shared" si="245"/>
        <v/>
      </c>
      <c r="D5229">
        <v>2026</v>
      </c>
      <c r="E5229" t="s">
        <v>11386</v>
      </c>
      <c r="F5229" t="s">
        <v>5448</v>
      </c>
      <c r="G5229" t="s">
        <v>29</v>
      </c>
      <c r="H5229" t="s">
        <v>64</v>
      </c>
      <c r="I5229">
        <v>2</v>
      </c>
      <c r="J5229">
        <v>0</v>
      </c>
      <c r="K5229" s="29">
        <v>5.93</v>
      </c>
      <c r="L5229">
        <v>20</v>
      </c>
      <c r="M5229">
        <v>0</v>
      </c>
      <c r="N5229">
        <v>0</v>
      </c>
      <c r="O5229">
        <v>0</v>
      </c>
      <c r="P5229">
        <v>1</v>
      </c>
      <c r="Q5229">
        <v>30.1</v>
      </c>
      <c r="R5229">
        <v>31</v>
      </c>
      <c r="S5229">
        <v>21</v>
      </c>
      <c r="T5229">
        <v>20</v>
      </c>
      <c r="U5229">
        <v>14</v>
      </c>
      <c r="V5229">
        <v>17</v>
      </c>
      <c r="W5229">
        <v>6</v>
      </c>
      <c r="X5229" s="2">
        <v>0.27200000000000002</v>
      </c>
    </row>
    <row r="5230" spans="1:24" x14ac:dyDescent="0.25">
      <c r="A5230">
        <f t="shared" si="246"/>
        <v>1</v>
      </c>
      <c r="B5230" t="str">
        <f t="shared" si="244"/>
        <v/>
      </c>
      <c r="C5230" t="str">
        <f t="shared" si="245"/>
        <v/>
      </c>
      <c r="D5230">
        <v>2026</v>
      </c>
      <c r="E5230" t="s">
        <v>11387</v>
      </c>
      <c r="F5230" t="s">
        <v>5448</v>
      </c>
      <c r="G5230" t="s">
        <v>29</v>
      </c>
      <c r="H5230" t="s">
        <v>64</v>
      </c>
      <c r="I5230">
        <v>0</v>
      </c>
      <c r="J5230">
        <v>0</v>
      </c>
      <c r="K5230" s="29">
        <v>8.14</v>
      </c>
      <c r="L5230">
        <v>23</v>
      </c>
      <c r="M5230">
        <v>2</v>
      </c>
      <c r="N5230">
        <v>0</v>
      </c>
      <c r="O5230">
        <v>0</v>
      </c>
      <c r="P5230">
        <v>0</v>
      </c>
      <c r="Q5230">
        <v>24.1</v>
      </c>
      <c r="R5230">
        <v>34</v>
      </c>
      <c r="S5230">
        <v>25</v>
      </c>
      <c r="T5230">
        <v>22</v>
      </c>
      <c r="U5230">
        <v>18</v>
      </c>
      <c r="V5230">
        <v>26</v>
      </c>
      <c r="W5230">
        <v>1</v>
      </c>
      <c r="X5230" s="2">
        <v>0.32700000000000001</v>
      </c>
    </row>
    <row r="5231" spans="1:24" x14ac:dyDescent="0.25">
      <c r="A5231" t="str">
        <f t="shared" si="246"/>
        <v/>
      </c>
      <c r="B5231" t="str">
        <f t="shared" si="244"/>
        <v/>
      </c>
      <c r="C5231" t="str">
        <f t="shared" si="245"/>
        <v/>
      </c>
      <c r="D5231">
        <v>2026</v>
      </c>
      <c r="E5231" t="s">
        <v>11388</v>
      </c>
      <c r="F5231" t="s">
        <v>5448</v>
      </c>
      <c r="G5231" t="s">
        <v>37</v>
      </c>
      <c r="H5231" t="s">
        <v>64</v>
      </c>
      <c r="I5231">
        <v>3</v>
      </c>
      <c r="J5231">
        <v>4</v>
      </c>
      <c r="K5231" s="29">
        <v>8.74</v>
      </c>
      <c r="L5231">
        <v>13</v>
      </c>
      <c r="M5231">
        <v>6</v>
      </c>
      <c r="N5231">
        <v>0</v>
      </c>
      <c r="O5231">
        <v>0</v>
      </c>
      <c r="P5231">
        <v>1</v>
      </c>
      <c r="Q5231">
        <v>34</v>
      </c>
      <c r="R5231">
        <v>46</v>
      </c>
      <c r="S5231">
        <v>33</v>
      </c>
      <c r="T5231">
        <v>33</v>
      </c>
      <c r="U5231">
        <v>18</v>
      </c>
      <c r="V5231">
        <v>24</v>
      </c>
      <c r="W5231">
        <v>4</v>
      </c>
      <c r="X5231" s="2">
        <v>0.313</v>
      </c>
    </row>
    <row r="5232" spans="1:24" x14ac:dyDescent="0.25">
      <c r="A5232">
        <f t="shared" si="246"/>
        <v>1</v>
      </c>
      <c r="B5232" t="str">
        <f t="shared" si="244"/>
        <v/>
      </c>
      <c r="C5232" t="str">
        <f t="shared" si="245"/>
        <v/>
      </c>
      <c r="D5232">
        <v>2026</v>
      </c>
      <c r="E5232" t="s">
        <v>5451</v>
      </c>
      <c r="F5232" t="s">
        <v>5448</v>
      </c>
      <c r="G5232" t="s">
        <v>29</v>
      </c>
      <c r="H5232" t="s">
        <v>64</v>
      </c>
      <c r="I5232">
        <v>0</v>
      </c>
      <c r="J5232">
        <v>0</v>
      </c>
      <c r="K5232" s="29">
        <v>9</v>
      </c>
      <c r="L5232">
        <v>2</v>
      </c>
      <c r="M5232">
        <v>0</v>
      </c>
      <c r="N5232">
        <v>0</v>
      </c>
      <c r="O5232">
        <v>0</v>
      </c>
      <c r="P5232">
        <v>0</v>
      </c>
      <c r="Q5232">
        <v>2</v>
      </c>
      <c r="R5232">
        <v>5</v>
      </c>
      <c r="S5232">
        <v>2</v>
      </c>
      <c r="T5232">
        <v>2</v>
      </c>
      <c r="U5232">
        <v>0</v>
      </c>
      <c r="V5232">
        <v>1</v>
      </c>
      <c r="W5232">
        <v>0</v>
      </c>
      <c r="X5232" s="2">
        <v>0.45500000000000002</v>
      </c>
    </row>
    <row r="5233" spans="1:24" x14ac:dyDescent="0.25">
      <c r="A5233">
        <f t="shared" si="246"/>
        <v>1</v>
      </c>
      <c r="B5233" t="str">
        <f t="shared" si="244"/>
        <v/>
      </c>
      <c r="C5233" t="str">
        <f t="shared" si="245"/>
        <v/>
      </c>
      <c r="D5233">
        <v>2026</v>
      </c>
      <c r="E5233" t="s">
        <v>11389</v>
      </c>
      <c r="F5233" t="s">
        <v>5448</v>
      </c>
      <c r="G5233" t="s">
        <v>29</v>
      </c>
      <c r="H5233" t="s">
        <v>64</v>
      </c>
      <c r="I5233">
        <v>2</v>
      </c>
      <c r="J5233">
        <v>2</v>
      </c>
      <c r="K5233" s="29">
        <v>9.2799999999999994</v>
      </c>
      <c r="L5233">
        <v>17</v>
      </c>
      <c r="M5233">
        <v>0</v>
      </c>
      <c r="N5233">
        <v>0</v>
      </c>
      <c r="O5233">
        <v>0</v>
      </c>
      <c r="P5233">
        <v>0</v>
      </c>
      <c r="Q5233">
        <v>21.1</v>
      </c>
      <c r="R5233">
        <v>31</v>
      </c>
      <c r="S5233">
        <v>23</v>
      </c>
      <c r="T5233">
        <v>22</v>
      </c>
      <c r="U5233">
        <v>10</v>
      </c>
      <c r="V5233">
        <v>18</v>
      </c>
      <c r="W5233">
        <v>6</v>
      </c>
      <c r="X5233" s="2">
        <v>0.35199999999999998</v>
      </c>
    </row>
    <row r="5234" spans="1:24" x14ac:dyDescent="0.25">
      <c r="A5234">
        <f t="shared" si="246"/>
        <v>1</v>
      </c>
      <c r="B5234" t="str">
        <f t="shared" si="244"/>
        <v/>
      </c>
      <c r="C5234" t="str">
        <f t="shared" si="245"/>
        <v/>
      </c>
      <c r="D5234">
        <v>2026</v>
      </c>
      <c r="E5234" t="s">
        <v>11390</v>
      </c>
      <c r="F5234" t="s">
        <v>5448</v>
      </c>
      <c r="G5234" t="s">
        <v>29</v>
      </c>
      <c r="H5234" t="s">
        <v>64</v>
      </c>
      <c r="I5234">
        <v>2</v>
      </c>
      <c r="J5234">
        <v>0</v>
      </c>
      <c r="K5234" s="29">
        <v>9.36</v>
      </c>
      <c r="L5234">
        <v>9</v>
      </c>
      <c r="M5234">
        <v>5</v>
      </c>
      <c r="N5234">
        <v>0</v>
      </c>
      <c r="O5234">
        <v>0</v>
      </c>
      <c r="P5234">
        <v>0</v>
      </c>
      <c r="Q5234">
        <v>25</v>
      </c>
      <c r="R5234">
        <v>42</v>
      </c>
      <c r="S5234">
        <v>27</v>
      </c>
      <c r="T5234">
        <v>26</v>
      </c>
      <c r="U5234">
        <v>10</v>
      </c>
      <c r="V5234">
        <v>15</v>
      </c>
      <c r="W5234">
        <v>3</v>
      </c>
      <c r="X5234" s="2">
        <v>0.35299999999999998</v>
      </c>
    </row>
    <row r="5235" spans="1:24" x14ac:dyDescent="0.25">
      <c r="A5235" t="str">
        <f t="shared" si="246"/>
        <v/>
      </c>
      <c r="B5235" t="str">
        <f t="shared" si="244"/>
        <v/>
      </c>
      <c r="C5235" t="str">
        <f t="shared" si="245"/>
        <v/>
      </c>
      <c r="D5235">
        <v>2026</v>
      </c>
      <c r="E5235" t="s">
        <v>11391</v>
      </c>
      <c r="F5235" t="s">
        <v>5448</v>
      </c>
      <c r="G5235" t="s">
        <v>47</v>
      </c>
      <c r="H5235" t="s">
        <v>64</v>
      </c>
      <c r="I5235">
        <v>0</v>
      </c>
      <c r="J5235">
        <v>2</v>
      </c>
      <c r="K5235" s="29">
        <v>9.5299999999999994</v>
      </c>
      <c r="L5235">
        <v>6</v>
      </c>
      <c r="M5235">
        <v>1</v>
      </c>
      <c r="N5235">
        <v>0</v>
      </c>
      <c r="O5235">
        <v>0</v>
      </c>
      <c r="P5235">
        <v>0</v>
      </c>
      <c r="Q5235">
        <v>5.2</v>
      </c>
      <c r="R5235">
        <v>6</v>
      </c>
      <c r="S5235">
        <v>9</v>
      </c>
      <c r="T5235">
        <v>6</v>
      </c>
      <c r="U5235">
        <v>7</v>
      </c>
      <c r="V5235">
        <v>1</v>
      </c>
      <c r="W5235">
        <v>4</v>
      </c>
      <c r="X5235" s="2">
        <v>0.27300000000000002</v>
      </c>
    </row>
    <row r="5236" spans="1:24" x14ac:dyDescent="0.25">
      <c r="A5236">
        <f t="shared" si="246"/>
        <v>1</v>
      </c>
      <c r="B5236" t="str">
        <f t="shared" si="244"/>
        <v/>
      </c>
      <c r="C5236" t="str">
        <f t="shared" si="245"/>
        <v/>
      </c>
      <c r="D5236">
        <v>2026</v>
      </c>
      <c r="E5236" t="s">
        <v>11392</v>
      </c>
      <c r="F5236" t="s">
        <v>5448</v>
      </c>
      <c r="G5236" t="s">
        <v>29</v>
      </c>
      <c r="H5236" t="s">
        <v>64</v>
      </c>
      <c r="I5236">
        <v>1</v>
      </c>
      <c r="J5236">
        <v>1</v>
      </c>
      <c r="K5236" s="29">
        <v>9.68</v>
      </c>
      <c r="L5236">
        <v>19</v>
      </c>
      <c r="M5236">
        <v>0</v>
      </c>
      <c r="N5236">
        <v>0</v>
      </c>
      <c r="O5236">
        <v>0</v>
      </c>
      <c r="P5236">
        <v>1</v>
      </c>
      <c r="Q5236">
        <v>17.2</v>
      </c>
      <c r="R5236">
        <v>34</v>
      </c>
      <c r="S5236">
        <v>19</v>
      </c>
      <c r="T5236">
        <v>19</v>
      </c>
      <c r="U5236">
        <v>12</v>
      </c>
      <c r="V5236">
        <v>10</v>
      </c>
      <c r="W5236">
        <v>0</v>
      </c>
      <c r="X5236" s="2">
        <v>0.4</v>
      </c>
    </row>
    <row r="5237" spans="1:24" x14ac:dyDescent="0.25">
      <c r="A5237" t="str">
        <f t="shared" si="246"/>
        <v/>
      </c>
      <c r="B5237" t="str">
        <f t="shared" si="244"/>
        <v/>
      </c>
      <c r="C5237">
        <f t="shared" si="245"/>
        <v>1</v>
      </c>
      <c r="D5237">
        <v>2026</v>
      </c>
      <c r="E5237" t="s">
        <v>6937</v>
      </c>
      <c r="F5237" t="s">
        <v>5448</v>
      </c>
      <c r="G5237" t="s">
        <v>47</v>
      </c>
      <c r="H5237" t="s">
        <v>64</v>
      </c>
      <c r="I5237">
        <v>0</v>
      </c>
      <c r="J5237">
        <v>1</v>
      </c>
      <c r="K5237" s="29">
        <v>9.6999999999999993</v>
      </c>
      <c r="L5237">
        <v>14</v>
      </c>
      <c r="M5237">
        <v>0</v>
      </c>
      <c r="N5237">
        <v>0</v>
      </c>
      <c r="O5237">
        <v>0</v>
      </c>
      <c r="P5237">
        <v>0</v>
      </c>
      <c r="Q5237">
        <v>21.1</v>
      </c>
      <c r="R5237">
        <v>29</v>
      </c>
      <c r="S5237">
        <v>23</v>
      </c>
      <c r="T5237">
        <v>23</v>
      </c>
      <c r="U5237">
        <v>8</v>
      </c>
      <c r="V5237">
        <v>17</v>
      </c>
      <c r="W5237">
        <v>8</v>
      </c>
      <c r="X5237" s="2">
        <v>0.34100000000000003</v>
      </c>
    </row>
    <row r="5238" spans="1:24" x14ac:dyDescent="0.25">
      <c r="A5238">
        <f t="shared" si="246"/>
        <v>1</v>
      </c>
      <c r="B5238" t="str">
        <f t="shared" si="244"/>
        <v/>
      </c>
      <c r="C5238" t="str">
        <f t="shared" si="245"/>
        <v/>
      </c>
      <c r="D5238">
        <v>2026</v>
      </c>
      <c r="E5238" t="s">
        <v>11393</v>
      </c>
      <c r="F5238" t="s">
        <v>5448</v>
      </c>
      <c r="G5238" t="s">
        <v>29</v>
      </c>
      <c r="H5238" t="s">
        <v>64</v>
      </c>
      <c r="I5238">
        <v>0</v>
      </c>
      <c r="J5238">
        <v>2</v>
      </c>
      <c r="K5238" s="29">
        <v>10.31</v>
      </c>
      <c r="L5238">
        <v>11</v>
      </c>
      <c r="M5238">
        <v>6</v>
      </c>
      <c r="N5238">
        <v>0</v>
      </c>
      <c r="O5238">
        <v>0</v>
      </c>
      <c r="P5238">
        <v>0</v>
      </c>
      <c r="Q5238">
        <v>18.100000000000001</v>
      </c>
      <c r="R5238">
        <v>26</v>
      </c>
      <c r="S5238">
        <v>24</v>
      </c>
      <c r="T5238">
        <v>21</v>
      </c>
      <c r="U5238">
        <v>17</v>
      </c>
      <c r="V5238">
        <v>14</v>
      </c>
      <c r="W5238">
        <v>7</v>
      </c>
      <c r="X5238" s="2">
        <v>0.33300000000000002</v>
      </c>
    </row>
    <row r="5239" spans="1:24" x14ac:dyDescent="0.25">
      <c r="A5239" t="str">
        <f t="shared" si="246"/>
        <v/>
      </c>
      <c r="B5239" t="str">
        <f t="shared" si="244"/>
        <v/>
      </c>
      <c r="C5239">
        <f t="shared" si="245"/>
        <v>1</v>
      </c>
      <c r="D5239">
        <v>2026</v>
      </c>
      <c r="E5239" t="s">
        <v>6984</v>
      </c>
      <c r="F5239" t="s">
        <v>5448</v>
      </c>
      <c r="G5239" t="s">
        <v>47</v>
      </c>
      <c r="H5239" t="s">
        <v>64</v>
      </c>
      <c r="I5239">
        <v>0</v>
      </c>
      <c r="J5239">
        <v>1</v>
      </c>
      <c r="K5239" s="29">
        <v>11.57</v>
      </c>
      <c r="L5239">
        <v>9</v>
      </c>
      <c r="M5239">
        <v>0</v>
      </c>
      <c r="N5239">
        <v>0</v>
      </c>
      <c r="O5239">
        <v>0</v>
      </c>
      <c r="P5239">
        <v>0</v>
      </c>
      <c r="Q5239">
        <v>9.1</v>
      </c>
      <c r="R5239">
        <v>13</v>
      </c>
      <c r="S5239">
        <v>16</v>
      </c>
      <c r="T5239">
        <v>12</v>
      </c>
      <c r="U5239">
        <v>13</v>
      </c>
      <c r="V5239">
        <v>0</v>
      </c>
      <c r="W5239">
        <v>7</v>
      </c>
      <c r="X5239" s="2">
        <v>0.32500000000000001</v>
      </c>
    </row>
    <row r="5240" spans="1:24" x14ac:dyDescent="0.25">
      <c r="A5240" t="str">
        <f t="shared" si="246"/>
        <v/>
      </c>
      <c r="B5240" t="str">
        <f t="shared" si="244"/>
        <v/>
      </c>
      <c r="C5240" t="str">
        <f t="shared" si="245"/>
        <v/>
      </c>
      <c r="D5240">
        <v>2026</v>
      </c>
      <c r="E5240" t="s">
        <v>11394</v>
      </c>
      <c r="F5240" t="s">
        <v>5448</v>
      </c>
      <c r="G5240" t="s">
        <v>37</v>
      </c>
      <c r="H5240" t="s">
        <v>64</v>
      </c>
      <c r="I5240">
        <v>0</v>
      </c>
      <c r="J5240">
        <v>2</v>
      </c>
      <c r="K5240" s="29">
        <v>12.1</v>
      </c>
      <c r="L5240">
        <v>10</v>
      </c>
      <c r="M5240">
        <v>2</v>
      </c>
      <c r="N5240">
        <v>0</v>
      </c>
      <c r="O5240">
        <v>0</v>
      </c>
      <c r="P5240">
        <v>1</v>
      </c>
      <c r="Q5240">
        <v>9.1999999999999993</v>
      </c>
      <c r="R5240">
        <v>12</v>
      </c>
      <c r="S5240">
        <v>13</v>
      </c>
      <c r="T5240">
        <v>13</v>
      </c>
      <c r="U5240">
        <v>13</v>
      </c>
      <c r="V5240">
        <v>7</v>
      </c>
      <c r="W5240">
        <v>2</v>
      </c>
      <c r="X5240" s="2">
        <v>0.308</v>
      </c>
    </row>
    <row r="5241" spans="1:24" x14ac:dyDescent="0.25">
      <c r="A5241" t="str">
        <f t="shared" si="246"/>
        <v/>
      </c>
      <c r="B5241" t="str">
        <f t="shared" si="244"/>
        <v/>
      </c>
      <c r="C5241" t="str">
        <f t="shared" si="245"/>
        <v/>
      </c>
      <c r="D5241">
        <v>2026</v>
      </c>
      <c r="E5241" t="s">
        <v>11395</v>
      </c>
      <c r="F5241" t="s">
        <v>5448</v>
      </c>
      <c r="G5241" t="s">
        <v>37</v>
      </c>
      <c r="H5241" t="s">
        <v>64</v>
      </c>
      <c r="I5241">
        <v>1</v>
      </c>
      <c r="J5241">
        <v>1</v>
      </c>
      <c r="K5241" s="29">
        <v>16.78</v>
      </c>
      <c r="L5241">
        <v>13</v>
      </c>
      <c r="M5241">
        <v>0</v>
      </c>
      <c r="N5241">
        <v>0</v>
      </c>
      <c r="O5241">
        <v>0</v>
      </c>
      <c r="P5241">
        <v>0</v>
      </c>
      <c r="Q5241">
        <v>12.1</v>
      </c>
      <c r="R5241">
        <v>18</v>
      </c>
      <c r="S5241">
        <v>24</v>
      </c>
      <c r="T5241">
        <v>23</v>
      </c>
      <c r="U5241">
        <v>16</v>
      </c>
      <c r="V5241">
        <v>5</v>
      </c>
      <c r="W5241">
        <v>4</v>
      </c>
      <c r="X5241" s="2">
        <v>0.33300000000000002</v>
      </c>
    </row>
    <row r="5242" spans="1:24" x14ac:dyDescent="0.25">
      <c r="A5242" t="str">
        <f t="shared" si="246"/>
        <v/>
      </c>
      <c r="B5242" t="str">
        <f t="shared" si="244"/>
        <v/>
      </c>
      <c r="C5242">
        <f t="shared" si="245"/>
        <v>1</v>
      </c>
      <c r="D5242">
        <v>2026</v>
      </c>
      <c r="E5242" t="s">
        <v>6739</v>
      </c>
      <c r="F5242" t="s">
        <v>5465</v>
      </c>
      <c r="G5242" t="s">
        <v>47</v>
      </c>
      <c r="H5242" t="s">
        <v>64</v>
      </c>
      <c r="I5242">
        <v>3</v>
      </c>
      <c r="J5242">
        <v>1</v>
      </c>
      <c r="K5242" s="29">
        <v>2.48</v>
      </c>
      <c r="L5242">
        <v>16</v>
      </c>
      <c r="M5242">
        <v>4</v>
      </c>
      <c r="N5242">
        <v>0</v>
      </c>
      <c r="O5242">
        <v>0</v>
      </c>
      <c r="P5242">
        <v>5</v>
      </c>
      <c r="Q5242">
        <v>54.1</v>
      </c>
      <c r="R5242">
        <v>32</v>
      </c>
      <c r="S5242">
        <v>16</v>
      </c>
      <c r="T5242">
        <v>15</v>
      </c>
      <c r="U5242">
        <v>21</v>
      </c>
      <c r="V5242">
        <v>78</v>
      </c>
      <c r="W5242">
        <v>6</v>
      </c>
      <c r="X5242" s="2">
        <v>0.16200000000000001</v>
      </c>
    </row>
    <row r="5243" spans="1:24" x14ac:dyDescent="0.25">
      <c r="A5243" t="str">
        <f t="shared" si="246"/>
        <v/>
      </c>
      <c r="B5243" t="str">
        <f t="shared" si="244"/>
        <v/>
      </c>
      <c r="C5243" t="str">
        <f t="shared" si="245"/>
        <v/>
      </c>
      <c r="D5243">
        <v>2026</v>
      </c>
      <c r="E5243" t="s">
        <v>11396</v>
      </c>
      <c r="F5243" t="s">
        <v>5465</v>
      </c>
      <c r="G5243" t="s">
        <v>24</v>
      </c>
      <c r="H5243" t="s">
        <v>64</v>
      </c>
      <c r="I5243">
        <v>8</v>
      </c>
      <c r="J5243">
        <v>2</v>
      </c>
      <c r="K5243" s="29">
        <v>4.6900000000000004</v>
      </c>
      <c r="L5243">
        <v>15</v>
      </c>
      <c r="M5243">
        <v>15</v>
      </c>
      <c r="N5243">
        <v>1</v>
      </c>
      <c r="O5243">
        <v>1</v>
      </c>
      <c r="P5243">
        <v>0</v>
      </c>
      <c r="Q5243">
        <v>78.2</v>
      </c>
      <c r="R5243">
        <v>69</v>
      </c>
      <c r="S5243">
        <v>45</v>
      </c>
      <c r="T5243">
        <v>41</v>
      </c>
      <c r="U5243">
        <v>36</v>
      </c>
      <c r="V5243">
        <v>110</v>
      </c>
      <c r="W5243">
        <v>7</v>
      </c>
      <c r="X5243" s="2">
        <v>0.23</v>
      </c>
    </row>
    <row r="5244" spans="1:24" x14ac:dyDescent="0.25">
      <c r="A5244">
        <f t="shared" si="246"/>
        <v>1</v>
      </c>
      <c r="B5244" t="str">
        <f t="shared" si="244"/>
        <v/>
      </c>
      <c r="C5244" t="str">
        <f t="shared" si="245"/>
        <v/>
      </c>
      <c r="D5244">
        <v>2026</v>
      </c>
      <c r="E5244" t="s">
        <v>11397</v>
      </c>
      <c r="F5244" t="s">
        <v>5465</v>
      </c>
      <c r="G5244" t="s">
        <v>29</v>
      </c>
      <c r="H5244" t="s">
        <v>64</v>
      </c>
      <c r="I5244">
        <v>8</v>
      </c>
      <c r="J5244">
        <v>2</v>
      </c>
      <c r="K5244" s="29">
        <v>4.7699999999999996</v>
      </c>
      <c r="L5244">
        <v>16</v>
      </c>
      <c r="M5244">
        <v>11</v>
      </c>
      <c r="N5244">
        <v>0</v>
      </c>
      <c r="O5244">
        <v>0</v>
      </c>
      <c r="P5244">
        <v>1</v>
      </c>
      <c r="Q5244">
        <v>66</v>
      </c>
      <c r="R5244">
        <v>62</v>
      </c>
      <c r="S5244">
        <v>37</v>
      </c>
      <c r="T5244">
        <v>35</v>
      </c>
      <c r="U5244">
        <v>31</v>
      </c>
      <c r="V5244">
        <v>62</v>
      </c>
      <c r="W5244">
        <v>10</v>
      </c>
      <c r="X5244" s="2">
        <v>0.249</v>
      </c>
    </row>
    <row r="5245" spans="1:24" x14ac:dyDescent="0.25">
      <c r="A5245" t="str">
        <f t="shared" si="246"/>
        <v/>
      </c>
      <c r="B5245" t="str">
        <f t="shared" si="244"/>
        <v/>
      </c>
      <c r="C5245" t="str">
        <f t="shared" si="245"/>
        <v/>
      </c>
      <c r="D5245">
        <v>2026</v>
      </c>
      <c r="E5245" t="s">
        <v>11398</v>
      </c>
      <c r="F5245" t="s">
        <v>5465</v>
      </c>
      <c r="G5245" t="s">
        <v>24</v>
      </c>
      <c r="H5245" t="s">
        <v>64</v>
      </c>
      <c r="I5245">
        <v>1</v>
      </c>
      <c r="J5245">
        <v>0</v>
      </c>
      <c r="K5245" s="29">
        <v>4.1100000000000003</v>
      </c>
      <c r="L5245">
        <v>13</v>
      </c>
      <c r="M5245">
        <v>0</v>
      </c>
      <c r="N5245">
        <v>0</v>
      </c>
      <c r="O5245">
        <v>0</v>
      </c>
      <c r="P5245">
        <v>1</v>
      </c>
      <c r="Q5245">
        <v>30.2</v>
      </c>
      <c r="R5245">
        <v>33</v>
      </c>
      <c r="S5245">
        <v>17</v>
      </c>
      <c r="T5245">
        <v>14</v>
      </c>
      <c r="U5245">
        <v>9</v>
      </c>
      <c r="V5245">
        <v>40</v>
      </c>
      <c r="W5245">
        <v>9</v>
      </c>
      <c r="X5245" s="2">
        <v>0.28699999999999998</v>
      </c>
    </row>
    <row r="5246" spans="1:24" x14ac:dyDescent="0.25">
      <c r="A5246">
        <f t="shared" si="246"/>
        <v>1</v>
      </c>
      <c r="B5246" t="str">
        <f t="shared" si="244"/>
        <v/>
      </c>
      <c r="C5246" t="str">
        <f t="shared" si="245"/>
        <v/>
      </c>
      <c r="D5246">
        <v>2026</v>
      </c>
      <c r="E5246" t="s">
        <v>11399</v>
      </c>
      <c r="F5246" t="s">
        <v>5465</v>
      </c>
      <c r="G5246" t="s">
        <v>32</v>
      </c>
      <c r="H5246" t="s">
        <v>64</v>
      </c>
      <c r="I5246">
        <v>2</v>
      </c>
      <c r="J5246">
        <v>2</v>
      </c>
      <c r="K5246" s="29">
        <v>4.37</v>
      </c>
      <c r="L5246">
        <v>15</v>
      </c>
      <c r="M5246">
        <v>2</v>
      </c>
      <c r="N5246">
        <v>0</v>
      </c>
      <c r="O5246">
        <v>0</v>
      </c>
      <c r="P5246">
        <v>2</v>
      </c>
      <c r="Q5246">
        <v>35</v>
      </c>
      <c r="R5246">
        <v>30</v>
      </c>
      <c r="S5246">
        <v>17</v>
      </c>
      <c r="T5246">
        <v>17</v>
      </c>
      <c r="U5246">
        <v>22</v>
      </c>
      <c r="V5246">
        <v>34</v>
      </c>
      <c r="W5246">
        <v>2</v>
      </c>
      <c r="X5246" s="2">
        <v>0.23400000000000001</v>
      </c>
    </row>
    <row r="5247" spans="1:24" x14ac:dyDescent="0.25">
      <c r="A5247" t="str">
        <f t="shared" si="246"/>
        <v/>
      </c>
      <c r="B5247" t="str">
        <f t="shared" si="244"/>
        <v/>
      </c>
      <c r="C5247" t="str">
        <f t="shared" si="245"/>
        <v/>
      </c>
      <c r="D5247">
        <v>2026</v>
      </c>
      <c r="E5247" t="s">
        <v>11400</v>
      </c>
      <c r="F5247" t="s">
        <v>5465</v>
      </c>
      <c r="G5247" t="s">
        <v>24</v>
      </c>
      <c r="H5247" t="s">
        <v>64</v>
      </c>
      <c r="I5247">
        <v>4</v>
      </c>
      <c r="J5247">
        <v>0</v>
      </c>
      <c r="K5247" s="29">
        <v>4.67</v>
      </c>
      <c r="L5247">
        <v>14</v>
      </c>
      <c r="M5247">
        <v>0</v>
      </c>
      <c r="N5247">
        <v>0</v>
      </c>
      <c r="O5247">
        <v>0</v>
      </c>
      <c r="P5247">
        <v>0</v>
      </c>
      <c r="Q5247">
        <v>34.200000000000003</v>
      </c>
      <c r="R5247">
        <v>26</v>
      </c>
      <c r="S5247">
        <v>20</v>
      </c>
      <c r="T5247">
        <v>18</v>
      </c>
      <c r="U5247">
        <v>13</v>
      </c>
      <c r="V5247">
        <v>39</v>
      </c>
      <c r="W5247">
        <v>4</v>
      </c>
      <c r="X5247" s="2">
        <v>0.21299999999999999</v>
      </c>
    </row>
    <row r="5248" spans="1:24" x14ac:dyDescent="0.25">
      <c r="A5248" t="str">
        <f t="shared" si="246"/>
        <v/>
      </c>
      <c r="B5248" t="str">
        <f t="shared" si="244"/>
        <v/>
      </c>
      <c r="C5248" t="str">
        <f t="shared" si="245"/>
        <v/>
      </c>
      <c r="D5248">
        <v>2026</v>
      </c>
      <c r="E5248" t="s">
        <v>11401</v>
      </c>
      <c r="F5248" t="s">
        <v>5465</v>
      </c>
      <c r="G5248" t="s">
        <v>37</v>
      </c>
      <c r="H5248" t="s">
        <v>64</v>
      </c>
      <c r="I5248">
        <v>3</v>
      </c>
      <c r="J5248">
        <v>5</v>
      </c>
      <c r="K5248" s="29">
        <v>4.6900000000000004</v>
      </c>
      <c r="L5248">
        <v>13</v>
      </c>
      <c r="M5248">
        <v>4</v>
      </c>
      <c r="N5248">
        <v>1</v>
      </c>
      <c r="O5248">
        <v>0</v>
      </c>
      <c r="P5248">
        <v>2</v>
      </c>
      <c r="Q5248">
        <v>40.1</v>
      </c>
      <c r="R5248">
        <v>43</v>
      </c>
      <c r="S5248">
        <v>25</v>
      </c>
      <c r="T5248">
        <v>21</v>
      </c>
      <c r="U5248">
        <v>21</v>
      </c>
      <c r="V5248">
        <v>30</v>
      </c>
      <c r="W5248">
        <v>2</v>
      </c>
      <c r="X5248" s="2">
        <v>0.28299999999999997</v>
      </c>
    </row>
    <row r="5249" spans="1:24" x14ac:dyDescent="0.25">
      <c r="A5249" t="str">
        <f t="shared" si="246"/>
        <v/>
      </c>
      <c r="B5249" t="str">
        <f t="shared" si="244"/>
        <v/>
      </c>
      <c r="C5249" t="str">
        <f t="shared" si="245"/>
        <v/>
      </c>
      <c r="D5249">
        <v>2026</v>
      </c>
      <c r="E5249" t="s">
        <v>11402</v>
      </c>
      <c r="F5249" t="s">
        <v>5465</v>
      </c>
      <c r="G5249" t="s">
        <v>37</v>
      </c>
      <c r="H5249" t="s">
        <v>64</v>
      </c>
      <c r="I5249">
        <v>2</v>
      </c>
      <c r="J5249">
        <v>3</v>
      </c>
      <c r="K5249" s="29">
        <v>5.61</v>
      </c>
      <c r="L5249">
        <v>13</v>
      </c>
      <c r="M5249">
        <v>6</v>
      </c>
      <c r="N5249">
        <v>0</v>
      </c>
      <c r="O5249">
        <v>0</v>
      </c>
      <c r="P5249">
        <v>2</v>
      </c>
      <c r="Q5249">
        <v>43.1</v>
      </c>
      <c r="R5249">
        <v>46</v>
      </c>
      <c r="S5249">
        <v>30</v>
      </c>
      <c r="T5249">
        <v>27</v>
      </c>
      <c r="U5249">
        <v>22</v>
      </c>
      <c r="V5249">
        <v>43</v>
      </c>
      <c r="W5249">
        <v>8</v>
      </c>
      <c r="X5249" s="2">
        <v>0.28199999999999997</v>
      </c>
    </row>
    <row r="5250" spans="1:24" x14ac:dyDescent="0.25">
      <c r="A5250">
        <f t="shared" si="246"/>
        <v>1</v>
      </c>
      <c r="B5250" t="str">
        <f t="shared" ref="B5250:B5313" si="247">IF(COUNTIFS(Draft_Player,$E5250),COUNTIFS(Draft_Player,$E5250),"")</f>
        <v/>
      </c>
      <c r="C5250" t="str">
        <f t="shared" ref="C5250:C5313" si="248">IF(COUNTIFS(Transfers_Player,$E5250),COUNTIFS(Transfers_Player,$E5250),"")</f>
        <v/>
      </c>
      <c r="D5250">
        <v>2026</v>
      </c>
      <c r="E5250" t="s">
        <v>11403</v>
      </c>
      <c r="F5250" t="s">
        <v>5465</v>
      </c>
      <c r="G5250" t="s">
        <v>29</v>
      </c>
      <c r="H5250" t="s">
        <v>64</v>
      </c>
      <c r="I5250">
        <v>0</v>
      </c>
      <c r="J5250">
        <v>0</v>
      </c>
      <c r="K5250" s="29">
        <v>7.04</v>
      </c>
      <c r="L5250">
        <v>8</v>
      </c>
      <c r="M5250">
        <v>0</v>
      </c>
      <c r="N5250">
        <v>0</v>
      </c>
      <c r="O5250">
        <v>0</v>
      </c>
      <c r="P5250">
        <v>0</v>
      </c>
      <c r="Q5250">
        <v>15.1</v>
      </c>
      <c r="R5250">
        <v>16</v>
      </c>
      <c r="S5250">
        <v>14</v>
      </c>
      <c r="T5250">
        <v>12</v>
      </c>
      <c r="U5250">
        <v>9</v>
      </c>
      <c r="V5250">
        <v>11</v>
      </c>
      <c r="W5250">
        <v>2</v>
      </c>
      <c r="X5250" s="2">
        <v>0.27600000000000002</v>
      </c>
    </row>
    <row r="5251" spans="1:24" x14ac:dyDescent="0.25">
      <c r="A5251" t="str">
        <f t="shared" si="246"/>
        <v/>
      </c>
      <c r="B5251" t="str">
        <f t="shared" si="247"/>
        <v/>
      </c>
      <c r="C5251" t="str">
        <f t="shared" si="248"/>
        <v/>
      </c>
      <c r="D5251">
        <v>2026</v>
      </c>
      <c r="E5251" t="s">
        <v>11404</v>
      </c>
      <c r="F5251" t="s">
        <v>5465</v>
      </c>
      <c r="G5251" t="s">
        <v>37</v>
      </c>
      <c r="H5251" t="s">
        <v>64</v>
      </c>
      <c r="I5251">
        <v>3</v>
      </c>
      <c r="J5251">
        <v>2</v>
      </c>
      <c r="K5251" s="29">
        <v>7.28</v>
      </c>
      <c r="L5251">
        <v>14</v>
      </c>
      <c r="M5251">
        <v>8</v>
      </c>
      <c r="N5251">
        <v>0</v>
      </c>
      <c r="O5251">
        <v>0</v>
      </c>
      <c r="P5251">
        <v>0</v>
      </c>
      <c r="Q5251">
        <v>47</v>
      </c>
      <c r="R5251">
        <v>52</v>
      </c>
      <c r="S5251">
        <v>44</v>
      </c>
      <c r="T5251">
        <v>38</v>
      </c>
      <c r="U5251">
        <v>32</v>
      </c>
      <c r="V5251">
        <v>54</v>
      </c>
      <c r="W5251">
        <v>6</v>
      </c>
      <c r="X5251" s="2">
        <v>0.28399999999999997</v>
      </c>
    </row>
    <row r="5252" spans="1:24" x14ac:dyDescent="0.25">
      <c r="A5252" t="str">
        <f t="shared" si="246"/>
        <v/>
      </c>
      <c r="B5252" t="str">
        <f t="shared" si="247"/>
        <v/>
      </c>
      <c r="C5252" t="str">
        <f t="shared" si="248"/>
        <v/>
      </c>
      <c r="D5252">
        <v>2026</v>
      </c>
      <c r="E5252" t="s">
        <v>11405</v>
      </c>
      <c r="F5252" t="s">
        <v>5465</v>
      </c>
      <c r="G5252" t="s">
        <v>37</v>
      </c>
      <c r="H5252" t="s">
        <v>64</v>
      </c>
      <c r="I5252">
        <v>1</v>
      </c>
      <c r="J5252">
        <v>1</v>
      </c>
      <c r="K5252" s="29">
        <v>10.5</v>
      </c>
      <c r="L5252">
        <v>4</v>
      </c>
      <c r="M5252">
        <v>4</v>
      </c>
      <c r="N5252">
        <v>0</v>
      </c>
      <c r="O5252">
        <v>0</v>
      </c>
      <c r="P5252">
        <v>0</v>
      </c>
      <c r="Q5252">
        <v>12</v>
      </c>
      <c r="R5252">
        <v>18</v>
      </c>
      <c r="S5252">
        <v>14</v>
      </c>
      <c r="T5252">
        <v>14</v>
      </c>
      <c r="U5252">
        <v>10</v>
      </c>
      <c r="V5252">
        <v>9</v>
      </c>
      <c r="W5252">
        <v>1</v>
      </c>
      <c r="X5252" s="2">
        <v>0.34</v>
      </c>
    </row>
    <row r="5253" spans="1:24" x14ac:dyDescent="0.25">
      <c r="A5253">
        <f t="shared" si="246"/>
        <v>1</v>
      </c>
      <c r="B5253" t="str">
        <f t="shared" si="247"/>
        <v/>
      </c>
      <c r="C5253" t="str">
        <f t="shared" si="248"/>
        <v/>
      </c>
      <c r="D5253">
        <v>2026</v>
      </c>
      <c r="E5253" t="s">
        <v>11406</v>
      </c>
      <c r="F5253" t="s">
        <v>5465</v>
      </c>
      <c r="G5253" t="s">
        <v>29</v>
      </c>
      <c r="H5253" t="s">
        <v>64</v>
      </c>
      <c r="I5253">
        <v>0</v>
      </c>
      <c r="J5253">
        <v>0</v>
      </c>
      <c r="K5253" s="29">
        <v>13.5</v>
      </c>
      <c r="L5253">
        <v>4</v>
      </c>
      <c r="M5253">
        <v>0</v>
      </c>
      <c r="N5253">
        <v>0</v>
      </c>
      <c r="O5253">
        <v>0</v>
      </c>
      <c r="P5253">
        <v>0</v>
      </c>
      <c r="Q5253">
        <v>3.1</v>
      </c>
      <c r="R5253">
        <v>5</v>
      </c>
      <c r="S5253">
        <v>5</v>
      </c>
      <c r="T5253">
        <v>5</v>
      </c>
      <c r="U5253">
        <v>2</v>
      </c>
      <c r="V5253">
        <v>3</v>
      </c>
      <c r="W5253">
        <v>3</v>
      </c>
      <c r="X5253" s="2">
        <v>0.33300000000000002</v>
      </c>
    </row>
    <row r="5254" spans="1:24" x14ac:dyDescent="0.25">
      <c r="A5254" t="str">
        <f t="shared" si="246"/>
        <v/>
      </c>
      <c r="B5254" t="str">
        <f t="shared" si="247"/>
        <v/>
      </c>
      <c r="C5254" t="str">
        <f t="shared" si="248"/>
        <v/>
      </c>
      <c r="D5254">
        <v>2026</v>
      </c>
      <c r="E5254" t="s">
        <v>11407</v>
      </c>
      <c r="F5254" t="s">
        <v>5465</v>
      </c>
      <c r="G5254" t="s">
        <v>47</v>
      </c>
      <c r="H5254" t="s">
        <v>64</v>
      </c>
      <c r="I5254">
        <v>0</v>
      </c>
      <c r="J5254">
        <v>0</v>
      </c>
      <c r="K5254" s="29">
        <v>13.5</v>
      </c>
      <c r="L5254">
        <v>4</v>
      </c>
      <c r="M5254">
        <v>0</v>
      </c>
      <c r="N5254">
        <v>0</v>
      </c>
      <c r="O5254">
        <v>0</v>
      </c>
      <c r="P5254">
        <v>0</v>
      </c>
      <c r="Q5254">
        <v>2.2000000000000002</v>
      </c>
      <c r="R5254">
        <v>6</v>
      </c>
      <c r="S5254">
        <v>4</v>
      </c>
      <c r="T5254">
        <v>4</v>
      </c>
      <c r="U5254">
        <v>0</v>
      </c>
      <c r="V5254">
        <v>0</v>
      </c>
      <c r="W5254">
        <v>2</v>
      </c>
      <c r="X5254" s="2">
        <v>0.5</v>
      </c>
    </row>
    <row r="5255" spans="1:24" x14ac:dyDescent="0.25">
      <c r="A5255" t="str">
        <f t="shared" si="246"/>
        <v/>
      </c>
      <c r="B5255" t="str">
        <f t="shared" si="247"/>
        <v/>
      </c>
      <c r="C5255" t="str">
        <f t="shared" si="248"/>
        <v/>
      </c>
      <c r="D5255">
        <v>2026</v>
      </c>
      <c r="E5255" t="s">
        <v>11408</v>
      </c>
      <c r="F5255" t="s">
        <v>5465</v>
      </c>
      <c r="G5255" t="s">
        <v>37</v>
      </c>
      <c r="H5255" t="s">
        <v>64</v>
      </c>
      <c r="I5255">
        <v>0</v>
      </c>
      <c r="J5255">
        <v>1</v>
      </c>
      <c r="K5255" s="29">
        <v>14.73</v>
      </c>
      <c r="L5255">
        <v>4</v>
      </c>
      <c r="M5255">
        <v>0</v>
      </c>
      <c r="N5255">
        <v>0</v>
      </c>
      <c r="O5255">
        <v>0</v>
      </c>
      <c r="P5255">
        <v>0</v>
      </c>
      <c r="Q5255">
        <v>3.2</v>
      </c>
      <c r="R5255">
        <v>4</v>
      </c>
      <c r="S5255">
        <v>6</v>
      </c>
      <c r="T5255">
        <v>6</v>
      </c>
      <c r="U5255">
        <v>9</v>
      </c>
      <c r="V5255">
        <v>4</v>
      </c>
      <c r="W5255">
        <v>1</v>
      </c>
      <c r="X5255" s="2">
        <v>0.308</v>
      </c>
    </row>
    <row r="5256" spans="1:24" x14ac:dyDescent="0.25">
      <c r="A5256">
        <f t="shared" si="246"/>
        <v>1</v>
      </c>
      <c r="B5256" t="str">
        <f t="shared" si="247"/>
        <v/>
      </c>
      <c r="C5256" t="str">
        <f t="shared" si="248"/>
        <v/>
      </c>
      <c r="D5256">
        <v>2026</v>
      </c>
      <c r="E5256" t="s">
        <v>11409</v>
      </c>
      <c r="F5256" t="s">
        <v>9104</v>
      </c>
      <c r="G5256" t="s">
        <v>29</v>
      </c>
      <c r="H5256" t="s">
        <v>64</v>
      </c>
      <c r="I5256">
        <v>7</v>
      </c>
      <c r="J5256">
        <v>2</v>
      </c>
      <c r="K5256" s="29">
        <v>2.59</v>
      </c>
      <c r="L5256">
        <v>14</v>
      </c>
      <c r="M5256">
        <v>14</v>
      </c>
      <c r="N5256">
        <v>0</v>
      </c>
      <c r="O5256">
        <v>0</v>
      </c>
      <c r="P5256">
        <v>0</v>
      </c>
      <c r="Q5256">
        <v>83.1</v>
      </c>
      <c r="R5256">
        <v>72</v>
      </c>
      <c r="S5256">
        <v>31</v>
      </c>
      <c r="T5256">
        <v>24</v>
      </c>
      <c r="U5256">
        <v>21</v>
      </c>
      <c r="V5256">
        <v>87</v>
      </c>
      <c r="W5256">
        <v>15</v>
      </c>
      <c r="X5256" s="2">
        <v>0.23200000000000001</v>
      </c>
    </row>
    <row r="5257" spans="1:24" x14ac:dyDescent="0.25">
      <c r="A5257" t="str">
        <f t="shared" si="246"/>
        <v/>
      </c>
      <c r="B5257" t="str">
        <f t="shared" si="247"/>
        <v/>
      </c>
      <c r="C5257" t="str">
        <f t="shared" si="248"/>
        <v/>
      </c>
      <c r="D5257">
        <v>2026</v>
      </c>
      <c r="E5257" t="s">
        <v>11410</v>
      </c>
      <c r="F5257" t="s">
        <v>9104</v>
      </c>
      <c r="G5257" t="s">
        <v>37</v>
      </c>
      <c r="H5257" t="s">
        <v>64</v>
      </c>
      <c r="I5257">
        <v>4</v>
      </c>
      <c r="J5257">
        <v>3</v>
      </c>
      <c r="K5257" s="29">
        <v>3.78</v>
      </c>
      <c r="L5257">
        <v>20</v>
      </c>
      <c r="M5257">
        <v>7</v>
      </c>
      <c r="N5257">
        <v>0</v>
      </c>
      <c r="O5257">
        <v>0</v>
      </c>
      <c r="P5257">
        <v>3</v>
      </c>
      <c r="Q5257">
        <v>66.2</v>
      </c>
      <c r="R5257">
        <v>63</v>
      </c>
      <c r="S5257">
        <v>37</v>
      </c>
      <c r="T5257">
        <v>28</v>
      </c>
      <c r="U5257">
        <v>33</v>
      </c>
      <c r="V5257">
        <v>66</v>
      </c>
      <c r="W5257">
        <v>5</v>
      </c>
      <c r="X5257" s="2">
        <v>0.24399999999999999</v>
      </c>
    </row>
    <row r="5258" spans="1:24" x14ac:dyDescent="0.25">
      <c r="A5258" t="str">
        <f t="shared" si="246"/>
        <v/>
      </c>
      <c r="B5258" t="str">
        <f t="shared" si="247"/>
        <v/>
      </c>
      <c r="C5258" t="str">
        <f t="shared" si="248"/>
        <v/>
      </c>
      <c r="D5258">
        <v>2026</v>
      </c>
      <c r="E5258" t="s">
        <v>11411</v>
      </c>
      <c r="F5258" t="s">
        <v>9104</v>
      </c>
      <c r="G5258" t="s">
        <v>47</v>
      </c>
      <c r="H5258" t="s">
        <v>64</v>
      </c>
      <c r="I5258">
        <v>1</v>
      </c>
      <c r="J5258">
        <v>0</v>
      </c>
      <c r="K5258" s="29">
        <v>4.67</v>
      </c>
      <c r="L5258">
        <v>11</v>
      </c>
      <c r="M5258">
        <v>0</v>
      </c>
      <c r="N5258">
        <v>0</v>
      </c>
      <c r="O5258">
        <v>0</v>
      </c>
      <c r="P5258">
        <v>0</v>
      </c>
      <c r="Q5258">
        <v>17.100000000000001</v>
      </c>
      <c r="R5258">
        <v>18</v>
      </c>
      <c r="S5258">
        <v>10</v>
      </c>
      <c r="T5258">
        <v>9</v>
      </c>
      <c r="U5258">
        <v>13</v>
      </c>
      <c r="V5258">
        <v>17</v>
      </c>
      <c r="W5258">
        <v>1</v>
      </c>
      <c r="X5258" s="2">
        <v>0.26900000000000002</v>
      </c>
    </row>
    <row r="5259" spans="1:24" x14ac:dyDescent="0.25">
      <c r="A5259" t="str">
        <f t="shared" si="246"/>
        <v/>
      </c>
      <c r="B5259" t="str">
        <f t="shared" si="247"/>
        <v/>
      </c>
      <c r="C5259">
        <f t="shared" si="248"/>
        <v>1</v>
      </c>
      <c r="D5259">
        <v>2026</v>
      </c>
      <c r="E5259" t="s">
        <v>7172</v>
      </c>
      <c r="F5259" t="s">
        <v>9104</v>
      </c>
      <c r="G5259" t="s">
        <v>47</v>
      </c>
      <c r="H5259" t="s">
        <v>64</v>
      </c>
      <c r="I5259">
        <v>2</v>
      </c>
      <c r="J5259">
        <v>2</v>
      </c>
      <c r="K5259" s="29">
        <v>5.0999999999999996</v>
      </c>
      <c r="L5259">
        <v>22</v>
      </c>
      <c r="M5259">
        <v>1</v>
      </c>
      <c r="N5259">
        <v>0</v>
      </c>
      <c r="O5259">
        <v>0</v>
      </c>
      <c r="P5259">
        <v>3</v>
      </c>
      <c r="Q5259">
        <v>30</v>
      </c>
      <c r="R5259">
        <v>29</v>
      </c>
      <c r="S5259">
        <v>20</v>
      </c>
      <c r="T5259">
        <v>17</v>
      </c>
      <c r="U5259">
        <v>12</v>
      </c>
      <c r="V5259">
        <v>30</v>
      </c>
      <c r="W5259">
        <v>5</v>
      </c>
      <c r="X5259" s="2">
        <v>0.254</v>
      </c>
    </row>
    <row r="5260" spans="1:24" x14ac:dyDescent="0.25">
      <c r="A5260" t="str">
        <f t="shared" si="246"/>
        <v/>
      </c>
      <c r="B5260" t="str">
        <f t="shared" si="247"/>
        <v/>
      </c>
      <c r="C5260">
        <f t="shared" si="248"/>
        <v>1</v>
      </c>
      <c r="D5260">
        <v>2026</v>
      </c>
      <c r="E5260" t="s">
        <v>7210</v>
      </c>
      <c r="F5260" t="s">
        <v>9104</v>
      </c>
      <c r="G5260" t="s">
        <v>24</v>
      </c>
      <c r="H5260" t="s">
        <v>64</v>
      </c>
      <c r="I5260">
        <v>1</v>
      </c>
      <c r="J5260">
        <v>4</v>
      </c>
      <c r="K5260" s="29">
        <v>5.3</v>
      </c>
      <c r="L5260">
        <v>17</v>
      </c>
      <c r="M5260">
        <v>5</v>
      </c>
      <c r="N5260">
        <v>0</v>
      </c>
      <c r="O5260">
        <v>0</v>
      </c>
      <c r="P5260">
        <v>2</v>
      </c>
      <c r="Q5260">
        <v>37.1</v>
      </c>
      <c r="R5260">
        <v>36</v>
      </c>
      <c r="S5260">
        <v>23</v>
      </c>
      <c r="T5260">
        <v>22</v>
      </c>
      <c r="U5260">
        <v>23</v>
      </c>
      <c r="V5260">
        <v>32</v>
      </c>
      <c r="W5260">
        <v>5</v>
      </c>
      <c r="X5260" s="2">
        <v>0.26100000000000001</v>
      </c>
    </row>
    <row r="5261" spans="1:24" x14ac:dyDescent="0.25">
      <c r="A5261">
        <f t="shared" si="246"/>
        <v>1</v>
      </c>
      <c r="B5261" t="str">
        <f t="shared" si="247"/>
        <v/>
      </c>
      <c r="C5261" t="str">
        <f t="shared" si="248"/>
        <v/>
      </c>
      <c r="D5261">
        <v>2026</v>
      </c>
      <c r="E5261" t="s">
        <v>11412</v>
      </c>
      <c r="F5261" t="s">
        <v>9104</v>
      </c>
      <c r="G5261" t="s">
        <v>32</v>
      </c>
      <c r="H5261" t="s">
        <v>64</v>
      </c>
      <c r="I5261">
        <v>4</v>
      </c>
      <c r="J5261">
        <v>4</v>
      </c>
      <c r="K5261" s="29">
        <v>5.34</v>
      </c>
      <c r="L5261">
        <v>17</v>
      </c>
      <c r="M5261">
        <v>12</v>
      </c>
      <c r="N5261">
        <v>0</v>
      </c>
      <c r="O5261">
        <v>0</v>
      </c>
      <c r="P5261">
        <v>1</v>
      </c>
      <c r="Q5261">
        <v>62.1</v>
      </c>
      <c r="R5261">
        <v>61</v>
      </c>
      <c r="S5261">
        <v>37</v>
      </c>
      <c r="T5261">
        <v>37</v>
      </c>
      <c r="U5261">
        <v>28</v>
      </c>
      <c r="V5261">
        <v>49</v>
      </c>
      <c r="W5261">
        <v>7</v>
      </c>
      <c r="X5261" s="2">
        <v>0.25800000000000001</v>
      </c>
    </row>
    <row r="5262" spans="1:24" x14ac:dyDescent="0.25">
      <c r="A5262" t="str">
        <f t="shared" si="246"/>
        <v/>
      </c>
      <c r="B5262" t="str">
        <f t="shared" si="247"/>
        <v/>
      </c>
      <c r="C5262" t="str">
        <f t="shared" si="248"/>
        <v/>
      </c>
      <c r="D5262">
        <v>2026</v>
      </c>
      <c r="E5262" t="s">
        <v>11413</v>
      </c>
      <c r="F5262" t="s">
        <v>9104</v>
      </c>
      <c r="G5262" t="s">
        <v>47</v>
      </c>
      <c r="H5262" t="s">
        <v>64</v>
      </c>
      <c r="I5262">
        <v>0</v>
      </c>
      <c r="J5262">
        <v>0</v>
      </c>
      <c r="K5262" s="29">
        <v>5.59</v>
      </c>
      <c r="L5262">
        <v>7</v>
      </c>
      <c r="M5262">
        <v>1</v>
      </c>
      <c r="N5262">
        <v>0</v>
      </c>
      <c r="O5262">
        <v>0</v>
      </c>
      <c r="P5262">
        <v>0</v>
      </c>
      <c r="Q5262">
        <v>9.1999999999999993</v>
      </c>
      <c r="R5262">
        <v>13</v>
      </c>
      <c r="S5262">
        <v>6</v>
      </c>
      <c r="T5262">
        <v>6</v>
      </c>
      <c r="U5262">
        <v>3</v>
      </c>
      <c r="V5262">
        <v>4</v>
      </c>
      <c r="W5262">
        <v>1</v>
      </c>
      <c r="X5262" s="2">
        <v>0.32500000000000001</v>
      </c>
    </row>
    <row r="5263" spans="1:24" x14ac:dyDescent="0.25">
      <c r="A5263" t="str">
        <f t="shared" si="246"/>
        <v/>
      </c>
      <c r="B5263" t="str">
        <f t="shared" si="247"/>
        <v/>
      </c>
      <c r="C5263" t="str">
        <f t="shared" si="248"/>
        <v/>
      </c>
      <c r="D5263">
        <v>2026</v>
      </c>
      <c r="E5263" t="s">
        <v>11414</v>
      </c>
      <c r="F5263" t="s">
        <v>9104</v>
      </c>
      <c r="G5263" t="s">
        <v>47</v>
      </c>
      <c r="H5263" t="s">
        <v>64</v>
      </c>
      <c r="I5263">
        <v>1</v>
      </c>
      <c r="J5263">
        <v>1</v>
      </c>
      <c r="K5263" s="29">
        <v>5.71</v>
      </c>
      <c r="L5263">
        <v>18</v>
      </c>
      <c r="M5263">
        <v>4</v>
      </c>
      <c r="N5263">
        <v>0</v>
      </c>
      <c r="O5263">
        <v>0</v>
      </c>
      <c r="P5263">
        <v>0</v>
      </c>
      <c r="Q5263">
        <v>34.200000000000003</v>
      </c>
      <c r="R5263">
        <v>36</v>
      </c>
      <c r="S5263">
        <v>22</v>
      </c>
      <c r="T5263">
        <v>22</v>
      </c>
      <c r="U5263">
        <v>12</v>
      </c>
      <c r="V5263">
        <v>37</v>
      </c>
      <c r="W5263">
        <v>5</v>
      </c>
      <c r="X5263" s="2">
        <v>0.27100000000000002</v>
      </c>
    </row>
    <row r="5264" spans="1:24" x14ac:dyDescent="0.25">
      <c r="A5264" t="str">
        <f t="shared" si="246"/>
        <v/>
      </c>
      <c r="B5264" t="str">
        <f t="shared" si="247"/>
        <v/>
      </c>
      <c r="C5264" t="str">
        <f t="shared" si="248"/>
        <v/>
      </c>
      <c r="D5264">
        <v>2026</v>
      </c>
      <c r="E5264" t="s">
        <v>11415</v>
      </c>
      <c r="F5264" t="s">
        <v>9104</v>
      </c>
      <c r="G5264" t="s">
        <v>37</v>
      </c>
      <c r="H5264" t="s">
        <v>64</v>
      </c>
      <c r="I5264">
        <v>2</v>
      </c>
      <c r="J5264">
        <v>3</v>
      </c>
      <c r="K5264" s="29">
        <v>6.18</v>
      </c>
      <c r="L5264">
        <v>17</v>
      </c>
      <c r="M5264">
        <v>1</v>
      </c>
      <c r="N5264">
        <v>0</v>
      </c>
      <c r="O5264">
        <v>0</v>
      </c>
      <c r="P5264">
        <v>0</v>
      </c>
      <c r="Q5264">
        <v>27.2</v>
      </c>
      <c r="R5264">
        <v>36</v>
      </c>
      <c r="S5264">
        <v>23</v>
      </c>
      <c r="T5264">
        <v>19</v>
      </c>
      <c r="U5264">
        <v>17</v>
      </c>
      <c r="V5264">
        <v>24</v>
      </c>
      <c r="W5264">
        <v>6</v>
      </c>
      <c r="X5264" s="2">
        <v>0.32400000000000001</v>
      </c>
    </row>
    <row r="5265" spans="1:24" x14ac:dyDescent="0.25">
      <c r="A5265" t="str">
        <f t="shared" si="246"/>
        <v/>
      </c>
      <c r="B5265" t="str">
        <f t="shared" si="247"/>
        <v/>
      </c>
      <c r="C5265" t="str">
        <f t="shared" si="248"/>
        <v/>
      </c>
      <c r="D5265">
        <v>2026</v>
      </c>
      <c r="E5265" t="s">
        <v>11416</v>
      </c>
      <c r="F5265" t="s">
        <v>9104</v>
      </c>
      <c r="G5265" t="s">
        <v>24</v>
      </c>
      <c r="H5265" t="s">
        <v>64</v>
      </c>
      <c r="I5265">
        <v>5</v>
      </c>
      <c r="J5265">
        <v>2</v>
      </c>
      <c r="K5265" s="29">
        <v>6.82</v>
      </c>
      <c r="L5265">
        <v>22</v>
      </c>
      <c r="M5265">
        <v>7</v>
      </c>
      <c r="N5265">
        <v>0</v>
      </c>
      <c r="O5265">
        <v>0</v>
      </c>
      <c r="P5265">
        <v>3</v>
      </c>
      <c r="Q5265">
        <v>60.2</v>
      </c>
      <c r="R5265">
        <v>69</v>
      </c>
      <c r="S5265">
        <v>46</v>
      </c>
      <c r="T5265">
        <v>46</v>
      </c>
      <c r="U5265">
        <v>23</v>
      </c>
      <c r="V5265">
        <v>71</v>
      </c>
      <c r="W5265">
        <v>9</v>
      </c>
      <c r="X5265" s="2">
        <v>0.28799999999999998</v>
      </c>
    </row>
    <row r="5266" spans="1:24" x14ac:dyDescent="0.25">
      <c r="A5266" t="str">
        <f t="shared" si="246"/>
        <v/>
      </c>
      <c r="B5266" t="str">
        <f t="shared" si="247"/>
        <v/>
      </c>
      <c r="C5266">
        <f t="shared" si="248"/>
        <v>1</v>
      </c>
      <c r="D5266">
        <v>2026</v>
      </c>
      <c r="E5266" t="s">
        <v>7212</v>
      </c>
      <c r="F5266" t="s">
        <v>9104</v>
      </c>
      <c r="G5266" t="s">
        <v>24</v>
      </c>
      <c r="H5266" t="s">
        <v>64</v>
      </c>
      <c r="I5266">
        <v>4</v>
      </c>
      <c r="J5266">
        <v>3</v>
      </c>
      <c r="K5266" s="29">
        <v>7.36</v>
      </c>
      <c r="L5266">
        <v>22</v>
      </c>
      <c r="M5266">
        <v>7</v>
      </c>
      <c r="N5266">
        <v>0</v>
      </c>
      <c r="O5266">
        <v>0</v>
      </c>
      <c r="P5266">
        <v>2</v>
      </c>
      <c r="Q5266">
        <v>51.1</v>
      </c>
      <c r="R5266">
        <v>74</v>
      </c>
      <c r="S5266">
        <v>45</v>
      </c>
      <c r="T5266">
        <v>42</v>
      </c>
      <c r="U5266">
        <v>20</v>
      </c>
      <c r="V5266">
        <v>49</v>
      </c>
      <c r="W5266">
        <v>9</v>
      </c>
      <c r="X5266" s="2">
        <v>0.33900000000000002</v>
      </c>
    </row>
    <row r="5267" spans="1:24" x14ac:dyDescent="0.25">
      <c r="A5267" t="str">
        <f t="shared" si="246"/>
        <v/>
      </c>
      <c r="B5267" t="str">
        <f t="shared" si="247"/>
        <v/>
      </c>
      <c r="C5267">
        <f t="shared" si="248"/>
        <v>1</v>
      </c>
      <c r="D5267">
        <v>2026</v>
      </c>
      <c r="E5267" t="s">
        <v>7175</v>
      </c>
      <c r="F5267" t="s">
        <v>9104</v>
      </c>
      <c r="G5267" t="s">
        <v>37</v>
      </c>
      <c r="H5267" t="s">
        <v>64</v>
      </c>
      <c r="I5267">
        <v>1</v>
      </c>
      <c r="J5267">
        <v>3</v>
      </c>
      <c r="K5267" s="29">
        <v>8.56</v>
      </c>
      <c r="L5267">
        <v>16</v>
      </c>
      <c r="M5267">
        <v>2</v>
      </c>
      <c r="N5267">
        <v>0</v>
      </c>
      <c r="O5267">
        <v>0</v>
      </c>
      <c r="P5267">
        <v>0</v>
      </c>
      <c r="Q5267">
        <v>27.1</v>
      </c>
      <c r="R5267">
        <v>36</v>
      </c>
      <c r="S5267">
        <v>29</v>
      </c>
      <c r="T5267">
        <v>26</v>
      </c>
      <c r="U5267">
        <v>17</v>
      </c>
      <c r="V5267">
        <v>15</v>
      </c>
      <c r="W5267">
        <v>5</v>
      </c>
      <c r="X5267" s="2">
        <v>0.32100000000000001</v>
      </c>
    </row>
    <row r="5268" spans="1:24" x14ac:dyDescent="0.25">
      <c r="A5268" t="str">
        <f t="shared" si="246"/>
        <v/>
      </c>
      <c r="B5268" t="str">
        <f t="shared" si="247"/>
        <v/>
      </c>
      <c r="C5268" t="str">
        <f t="shared" si="248"/>
        <v/>
      </c>
      <c r="D5268">
        <v>2026</v>
      </c>
      <c r="E5268" t="s">
        <v>11417</v>
      </c>
      <c r="F5268" t="s">
        <v>9104</v>
      </c>
      <c r="G5268" t="s">
        <v>47</v>
      </c>
      <c r="H5268" t="s">
        <v>64</v>
      </c>
      <c r="I5268">
        <v>2</v>
      </c>
      <c r="J5268">
        <v>0</v>
      </c>
      <c r="K5268" s="29">
        <v>8.64</v>
      </c>
      <c r="L5268">
        <v>14</v>
      </c>
      <c r="M5268">
        <v>1</v>
      </c>
      <c r="N5268">
        <v>0</v>
      </c>
      <c r="O5268">
        <v>0</v>
      </c>
      <c r="P5268">
        <v>0</v>
      </c>
      <c r="Q5268">
        <v>16.2</v>
      </c>
      <c r="R5268">
        <v>18</v>
      </c>
      <c r="S5268">
        <v>16</v>
      </c>
      <c r="T5268">
        <v>16</v>
      </c>
      <c r="U5268">
        <v>13</v>
      </c>
      <c r="V5268">
        <v>18</v>
      </c>
      <c r="W5268">
        <v>3</v>
      </c>
      <c r="X5268" s="2">
        <v>0.27700000000000002</v>
      </c>
    </row>
    <row r="5269" spans="1:24" x14ac:dyDescent="0.25">
      <c r="A5269" t="str">
        <f t="shared" si="246"/>
        <v/>
      </c>
      <c r="B5269" t="str">
        <f t="shared" si="247"/>
        <v/>
      </c>
      <c r="C5269">
        <f t="shared" si="248"/>
        <v>1</v>
      </c>
      <c r="D5269">
        <v>2026</v>
      </c>
      <c r="E5269" t="s">
        <v>7211</v>
      </c>
      <c r="F5269" t="s">
        <v>9104</v>
      </c>
      <c r="G5269" t="s">
        <v>47</v>
      </c>
      <c r="H5269" t="s">
        <v>64</v>
      </c>
      <c r="I5269">
        <v>1</v>
      </c>
      <c r="J5269">
        <v>0</v>
      </c>
      <c r="K5269" s="29">
        <v>10.5</v>
      </c>
      <c r="L5269">
        <v>14</v>
      </c>
      <c r="M5269">
        <v>1</v>
      </c>
      <c r="N5269">
        <v>0</v>
      </c>
      <c r="O5269">
        <v>0</v>
      </c>
      <c r="P5269">
        <v>0</v>
      </c>
      <c r="Q5269">
        <v>18</v>
      </c>
      <c r="R5269">
        <v>24</v>
      </c>
      <c r="S5269">
        <v>24</v>
      </c>
      <c r="T5269">
        <v>21</v>
      </c>
      <c r="U5269">
        <v>23</v>
      </c>
      <c r="V5269">
        <v>15</v>
      </c>
      <c r="W5269">
        <v>4</v>
      </c>
      <c r="X5269" s="2">
        <v>0.32900000000000001</v>
      </c>
    </row>
    <row r="5270" spans="1:24" x14ac:dyDescent="0.25">
      <c r="A5270" t="str">
        <f t="shared" si="246"/>
        <v/>
      </c>
      <c r="B5270" t="str">
        <f t="shared" si="247"/>
        <v/>
      </c>
      <c r="C5270" t="str">
        <f t="shared" si="248"/>
        <v/>
      </c>
      <c r="D5270">
        <v>2026</v>
      </c>
      <c r="E5270" t="s">
        <v>11418</v>
      </c>
      <c r="F5270" t="s">
        <v>9104</v>
      </c>
      <c r="G5270" t="s">
        <v>24</v>
      </c>
      <c r="H5270" t="s">
        <v>64</v>
      </c>
      <c r="I5270">
        <v>1</v>
      </c>
      <c r="J5270">
        <v>0</v>
      </c>
      <c r="K5270" s="29">
        <v>11.7</v>
      </c>
      <c r="L5270">
        <v>10</v>
      </c>
      <c r="M5270">
        <v>0</v>
      </c>
      <c r="N5270">
        <v>0</v>
      </c>
      <c r="O5270">
        <v>0</v>
      </c>
      <c r="P5270">
        <v>0</v>
      </c>
      <c r="Q5270">
        <v>10</v>
      </c>
      <c r="R5270">
        <v>14</v>
      </c>
      <c r="S5270">
        <v>13</v>
      </c>
      <c r="T5270">
        <v>13</v>
      </c>
      <c r="U5270">
        <v>9</v>
      </c>
      <c r="V5270">
        <v>7</v>
      </c>
      <c r="W5270">
        <v>4</v>
      </c>
      <c r="X5270" s="2">
        <v>0.33300000000000002</v>
      </c>
    </row>
    <row r="5271" spans="1:24" x14ac:dyDescent="0.25">
      <c r="A5271">
        <f t="shared" si="246"/>
        <v>1</v>
      </c>
      <c r="B5271" t="str">
        <f t="shared" si="247"/>
        <v/>
      </c>
      <c r="C5271" t="str">
        <f t="shared" si="248"/>
        <v/>
      </c>
      <c r="D5271">
        <v>2026</v>
      </c>
      <c r="E5271" t="s">
        <v>11419</v>
      </c>
      <c r="F5271" t="s">
        <v>5502</v>
      </c>
      <c r="G5271" t="s">
        <v>29</v>
      </c>
      <c r="H5271" t="s">
        <v>64</v>
      </c>
      <c r="I5271">
        <v>3</v>
      </c>
      <c r="J5271">
        <v>5</v>
      </c>
      <c r="K5271" s="29">
        <v>4.2699999999999996</v>
      </c>
      <c r="L5271">
        <v>17</v>
      </c>
      <c r="M5271">
        <v>14</v>
      </c>
      <c r="N5271">
        <v>0</v>
      </c>
      <c r="O5271">
        <v>0</v>
      </c>
      <c r="P5271">
        <v>1</v>
      </c>
      <c r="Q5271">
        <v>78</v>
      </c>
      <c r="R5271">
        <v>93</v>
      </c>
      <c r="S5271">
        <v>43</v>
      </c>
      <c r="T5271">
        <v>37</v>
      </c>
      <c r="U5271">
        <v>18</v>
      </c>
      <c r="V5271">
        <v>71</v>
      </c>
      <c r="W5271">
        <v>9</v>
      </c>
      <c r="X5271" s="2">
        <v>0.29299999999999998</v>
      </c>
    </row>
    <row r="5272" spans="1:24" x14ac:dyDescent="0.25">
      <c r="A5272">
        <f t="shared" si="246"/>
        <v>1</v>
      </c>
      <c r="B5272" t="str">
        <f t="shared" si="247"/>
        <v/>
      </c>
      <c r="C5272" t="str">
        <f t="shared" si="248"/>
        <v/>
      </c>
      <c r="D5272">
        <v>2026</v>
      </c>
      <c r="E5272" t="s">
        <v>11420</v>
      </c>
      <c r="F5272" t="s">
        <v>5502</v>
      </c>
      <c r="G5272" t="s">
        <v>32</v>
      </c>
      <c r="H5272" t="s">
        <v>64</v>
      </c>
      <c r="I5272">
        <v>4</v>
      </c>
      <c r="J5272">
        <v>3</v>
      </c>
      <c r="K5272" s="29">
        <v>4.99</v>
      </c>
      <c r="L5272">
        <v>16</v>
      </c>
      <c r="M5272">
        <v>15</v>
      </c>
      <c r="N5272">
        <v>0</v>
      </c>
      <c r="O5272">
        <v>0</v>
      </c>
      <c r="P5272">
        <v>0</v>
      </c>
      <c r="Q5272">
        <v>70.099999999999994</v>
      </c>
      <c r="R5272">
        <v>58</v>
      </c>
      <c r="S5272">
        <v>42</v>
      </c>
      <c r="T5272">
        <v>39</v>
      </c>
      <c r="U5272">
        <v>37</v>
      </c>
      <c r="V5272">
        <v>51</v>
      </c>
      <c r="W5272">
        <v>12</v>
      </c>
      <c r="X5272" s="2">
        <v>0.22800000000000001</v>
      </c>
    </row>
    <row r="5273" spans="1:24" x14ac:dyDescent="0.25">
      <c r="A5273">
        <f t="shared" si="246"/>
        <v>1</v>
      </c>
      <c r="B5273" t="str">
        <f t="shared" si="247"/>
        <v/>
      </c>
      <c r="C5273" t="str">
        <f t="shared" si="248"/>
        <v/>
      </c>
      <c r="D5273">
        <v>2026</v>
      </c>
      <c r="E5273" t="s">
        <v>11421</v>
      </c>
      <c r="F5273" t="s">
        <v>5502</v>
      </c>
      <c r="G5273" t="s">
        <v>32</v>
      </c>
      <c r="H5273" t="s">
        <v>64</v>
      </c>
      <c r="I5273">
        <v>0</v>
      </c>
      <c r="J5273">
        <v>0</v>
      </c>
      <c r="K5273" s="29">
        <v>0</v>
      </c>
      <c r="L5273">
        <v>1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3</v>
      </c>
      <c r="T5273">
        <v>0</v>
      </c>
      <c r="U5273">
        <v>3</v>
      </c>
      <c r="V5273">
        <v>0</v>
      </c>
      <c r="W5273">
        <v>0</v>
      </c>
      <c r="X5273" s="2">
        <v>0</v>
      </c>
    </row>
    <row r="5274" spans="1:24" x14ac:dyDescent="0.25">
      <c r="A5274">
        <f t="shared" si="246"/>
        <v>1</v>
      </c>
      <c r="B5274" t="str">
        <f t="shared" si="247"/>
        <v/>
      </c>
      <c r="C5274" t="str">
        <f t="shared" si="248"/>
        <v/>
      </c>
      <c r="D5274">
        <v>2026</v>
      </c>
      <c r="E5274" t="s">
        <v>11422</v>
      </c>
      <c r="F5274" t="s">
        <v>5502</v>
      </c>
      <c r="G5274" t="s">
        <v>32</v>
      </c>
      <c r="H5274" t="s">
        <v>64</v>
      </c>
      <c r="I5274">
        <v>1</v>
      </c>
      <c r="J5274">
        <v>1</v>
      </c>
      <c r="K5274" s="29">
        <v>2.59</v>
      </c>
      <c r="L5274">
        <v>21</v>
      </c>
      <c r="M5274">
        <v>0</v>
      </c>
      <c r="N5274">
        <v>0</v>
      </c>
      <c r="O5274">
        <v>0</v>
      </c>
      <c r="P5274">
        <v>9</v>
      </c>
      <c r="Q5274">
        <v>24.1</v>
      </c>
      <c r="R5274">
        <v>18</v>
      </c>
      <c r="S5274">
        <v>10</v>
      </c>
      <c r="T5274">
        <v>7</v>
      </c>
      <c r="U5274">
        <v>18</v>
      </c>
      <c r="V5274">
        <v>24</v>
      </c>
      <c r="W5274">
        <v>3</v>
      </c>
      <c r="X5274" s="2">
        <v>0.20499999999999999</v>
      </c>
    </row>
    <row r="5275" spans="1:24" x14ac:dyDescent="0.25">
      <c r="A5275">
        <f t="shared" si="246"/>
        <v>1</v>
      </c>
      <c r="B5275" t="str">
        <f t="shared" si="247"/>
        <v/>
      </c>
      <c r="C5275">
        <f t="shared" si="248"/>
        <v>1</v>
      </c>
      <c r="D5275">
        <v>2026</v>
      </c>
      <c r="E5275" t="s">
        <v>6588</v>
      </c>
      <c r="F5275" t="s">
        <v>5502</v>
      </c>
      <c r="G5275" t="s">
        <v>32</v>
      </c>
      <c r="H5275" t="s">
        <v>64</v>
      </c>
      <c r="I5275">
        <v>4</v>
      </c>
      <c r="J5275">
        <v>1</v>
      </c>
      <c r="K5275" s="29">
        <v>3.31</v>
      </c>
      <c r="L5275">
        <v>20</v>
      </c>
      <c r="M5275">
        <v>0</v>
      </c>
      <c r="N5275">
        <v>0</v>
      </c>
      <c r="O5275">
        <v>0</v>
      </c>
      <c r="P5275">
        <v>1</v>
      </c>
      <c r="Q5275">
        <v>32.200000000000003</v>
      </c>
      <c r="R5275">
        <v>18</v>
      </c>
      <c r="S5275">
        <v>12</v>
      </c>
      <c r="T5275">
        <v>12</v>
      </c>
      <c r="U5275">
        <v>17</v>
      </c>
      <c r="V5275">
        <v>34</v>
      </c>
      <c r="W5275">
        <v>2</v>
      </c>
      <c r="X5275" s="2">
        <v>0.16700000000000001</v>
      </c>
    </row>
    <row r="5276" spans="1:24" x14ac:dyDescent="0.25">
      <c r="A5276">
        <f t="shared" si="246"/>
        <v>1</v>
      </c>
      <c r="B5276" t="str">
        <f t="shared" si="247"/>
        <v/>
      </c>
      <c r="C5276" t="str">
        <f t="shared" si="248"/>
        <v/>
      </c>
      <c r="D5276">
        <v>2026</v>
      </c>
      <c r="E5276" t="s">
        <v>11423</v>
      </c>
      <c r="F5276" t="s">
        <v>5502</v>
      </c>
      <c r="G5276" t="s">
        <v>32</v>
      </c>
      <c r="H5276" t="s">
        <v>64</v>
      </c>
      <c r="I5276">
        <v>1</v>
      </c>
      <c r="J5276">
        <v>1</v>
      </c>
      <c r="K5276" s="29">
        <v>3.42</v>
      </c>
      <c r="L5276">
        <v>16</v>
      </c>
      <c r="M5276">
        <v>2</v>
      </c>
      <c r="N5276">
        <v>0</v>
      </c>
      <c r="O5276">
        <v>0</v>
      </c>
      <c r="P5276">
        <v>8</v>
      </c>
      <c r="Q5276">
        <v>47.1</v>
      </c>
      <c r="R5276">
        <v>30</v>
      </c>
      <c r="S5276">
        <v>19</v>
      </c>
      <c r="T5276">
        <v>18</v>
      </c>
      <c r="U5276">
        <v>24</v>
      </c>
      <c r="V5276">
        <v>51</v>
      </c>
      <c r="W5276">
        <v>3</v>
      </c>
      <c r="X5276" s="2">
        <v>0.183</v>
      </c>
    </row>
    <row r="5277" spans="1:24" x14ac:dyDescent="0.25">
      <c r="A5277">
        <f t="shared" si="246"/>
        <v>1</v>
      </c>
      <c r="B5277" t="str">
        <f t="shared" si="247"/>
        <v/>
      </c>
      <c r="C5277" t="str">
        <f t="shared" si="248"/>
        <v/>
      </c>
      <c r="D5277">
        <v>2026</v>
      </c>
      <c r="E5277" t="s">
        <v>11424</v>
      </c>
      <c r="F5277" t="s">
        <v>5502</v>
      </c>
      <c r="G5277" t="s">
        <v>29</v>
      </c>
      <c r="H5277" t="s">
        <v>64</v>
      </c>
      <c r="I5277">
        <v>7</v>
      </c>
      <c r="J5277">
        <v>0</v>
      </c>
      <c r="K5277" s="29">
        <v>3.99</v>
      </c>
      <c r="L5277">
        <v>23</v>
      </c>
      <c r="M5277">
        <v>0</v>
      </c>
      <c r="N5277">
        <v>0</v>
      </c>
      <c r="O5277">
        <v>0</v>
      </c>
      <c r="P5277">
        <v>0</v>
      </c>
      <c r="Q5277">
        <v>29.1</v>
      </c>
      <c r="R5277">
        <v>34</v>
      </c>
      <c r="S5277">
        <v>18</v>
      </c>
      <c r="T5277">
        <v>13</v>
      </c>
      <c r="U5277">
        <v>11</v>
      </c>
      <c r="V5277">
        <v>23</v>
      </c>
      <c r="W5277">
        <v>4</v>
      </c>
      <c r="X5277" s="2">
        <v>0.28299999999999997</v>
      </c>
    </row>
    <row r="5278" spans="1:24" x14ac:dyDescent="0.25">
      <c r="A5278" t="str">
        <f t="shared" si="246"/>
        <v/>
      </c>
      <c r="B5278" t="str">
        <f t="shared" si="247"/>
        <v/>
      </c>
      <c r="C5278" t="str">
        <f t="shared" si="248"/>
        <v/>
      </c>
      <c r="D5278">
        <v>2026</v>
      </c>
      <c r="E5278" t="s">
        <v>11425</v>
      </c>
      <c r="F5278" t="s">
        <v>5502</v>
      </c>
      <c r="G5278" t="s">
        <v>47</v>
      </c>
      <c r="H5278" t="s">
        <v>64</v>
      </c>
      <c r="I5278">
        <v>1</v>
      </c>
      <c r="J5278">
        <v>1</v>
      </c>
      <c r="K5278" s="29">
        <v>4.79</v>
      </c>
      <c r="L5278">
        <v>19</v>
      </c>
      <c r="M5278">
        <v>4</v>
      </c>
      <c r="N5278">
        <v>0</v>
      </c>
      <c r="O5278">
        <v>0</v>
      </c>
      <c r="P5278">
        <v>0</v>
      </c>
      <c r="Q5278">
        <v>20.2</v>
      </c>
      <c r="R5278">
        <v>23</v>
      </c>
      <c r="S5278">
        <v>13</v>
      </c>
      <c r="T5278">
        <v>11</v>
      </c>
      <c r="U5278">
        <v>8</v>
      </c>
      <c r="V5278">
        <v>15</v>
      </c>
      <c r="W5278">
        <v>4</v>
      </c>
      <c r="X5278" s="2">
        <v>0.28799999999999998</v>
      </c>
    </row>
    <row r="5279" spans="1:24" x14ac:dyDescent="0.25">
      <c r="A5279" t="str">
        <f t="shared" si="246"/>
        <v/>
      </c>
      <c r="B5279" t="str">
        <f t="shared" si="247"/>
        <v/>
      </c>
      <c r="C5279" t="str">
        <f t="shared" si="248"/>
        <v/>
      </c>
      <c r="D5279">
        <v>2026</v>
      </c>
      <c r="E5279" t="s">
        <v>11426</v>
      </c>
      <c r="F5279" t="s">
        <v>5502</v>
      </c>
      <c r="G5279" t="s">
        <v>37</v>
      </c>
      <c r="H5279" t="s">
        <v>64</v>
      </c>
      <c r="I5279">
        <v>0</v>
      </c>
      <c r="J5279">
        <v>1</v>
      </c>
      <c r="K5279" s="29">
        <v>5.14</v>
      </c>
      <c r="L5279">
        <v>12</v>
      </c>
      <c r="M5279">
        <v>0</v>
      </c>
      <c r="N5279">
        <v>0</v>
      </c>
      <c r="O5279">
        <v>0</v>
      </c>
      <c r="P5279">
        <v>0</v>
      </c>
      <c r="Q5279">
        <v>14</v>
      </c>
      <c r="R5279">
        <v>17</v>
      </c>
      <c r="S5279">
        <v>8</v>
      </c>
      <c r="T5279">
        <v>8</v>
      </c>
      <c r="U5279">
        <v>9</v>
      </c>
      <c r="V5279">
        <v>13</v>
      </c>
      <c r="W5279">
        <v>4</v>
      </c>
      <c r="X5279" s="2">
        <v>0.28299999999999997</v>
      </c>
    </row>
    <row r="5280" spans="1:24" x14ac:dyDescent="0.25">
      <c r="A5280" t="str">
        <f t="shared" si="246"/>
        <v/>
      </c>
      <c r="B5280" t="str">
        <f t="shared" si="247"/>
        <v/>
      </c>
      <c r="C5280" t="str">
        <f t="shared" si="248"/>
        <v/>
      </c>
      <c r="D5280">
        <v>2026</v>
      </c>
      <c r="E5280" t="s">
        <v>11427</v>
      </c>
      <c r="F5280" t="s">
        <v>5502</v>
      </c>
      <c r="G5280" t="s">
        <v>37</v>
      </c>
      <c r="H5280" t="s">
        <v>64</v>
      </c>
      <c r="I5280">
        <v>4</v>
      </c>
      <c r="J5280">
        <v>7</v>
      </c>
      <c r="K5280" s="29">
        <v>6.02</v>
      </c>
      <c r="L5280">
        <v>16</v>
      </c>
      <c r="M5280">
        <v>16</v>
      </c>
      <c r="N5280">
        <v>0</v>
      </c>
      <c r="O5280">
        <v>0</v>
      </c>
      <c r="P5280">
        <v>0</v>
      </c>
      <c r="Q5280">
        <v>58.1</v>
      </c>
      <c r="R5280">
        <v>78</v>
      </c>
      <c r="S5280">
        <v>49</v>
      </c>
      <c r="T5280">
        <v>39</v>
      </c>
      <c r="U5280">
        <v>17</v>
      </c>
      <c r="V5280">
        <v>32</v>
      </c>
      <c r="W5280">
        <v>9</v>
      </c>
      <c r="X5280" s="2">
        <v>0.33300000000000002</v>
      </c>
    </row>
    <row r="5281" spans="1:24" x14ac:dyDescent="0.25">
      <c r="A5281" t="str">
        <f t="shared" si="246"/>
        <v/>
      </c>
      <c r="B5281" t="str">
        <f t="shared" si="247"/>
        <v/>
      </c>
      <c r="C5281" t="str">
        <f t="shared" si="248"/>
        <v/>
      </c>
      <c r="D5281">
        <v>2026</v>
      </c>
      <c r="E5281" t="s">
        <v>11428</v>
      </c>
      <c r="F5281" t="s">
        <v>5502</v>
      </c>
      <c r="G5281" t="s">
        <v>24</v>
      </c>
      <c r="H5281" t="s">
        <v>64</v>
      </c>
      <c r="I5281">
        <v>0</v>
      </c>
      <c r="J5281">
        <v>1</v>
      </c>
      <c r="K5281" s="29">
        <v>6.23</v>
      </c>
      <c r="L5281">
        <v>12</v>
      </c>
      <c r="M5281">
        <v>0</v>
      </c>
      <c r="N5281">
        <v>0</v>
      </c>
      <c r="O5281">
        <v>0</v>
      </c>
      <c r="P5281">
        <v>0</v>
      </c>
      <c r="Q5281">
        <v>13</v>
      </c>
      <c r="R5281">
        <v>16</v>
      </c>
      <c r="S5281">
        <v>12</v>
      </c>
      <c r="T5281">
        <v>9</v>
      </c>
      <c r="U5281">
        <v>13</v>
      </c>
      <c r="V5281">
        <v>13</v>
      </c>
      <c r="W5281">
        <v>5</v>
      </c>
      <c r="X5281" s="2">
        <v>0.29599999999999999</v>
      </c>
    </row>
    <row r="5282" spans="1:24" x14ac:dyDescent="0.25">
      <c r="A5282" t="str">
        <f t="shared" si="246"/>
        <v/>
      </c>
      <c r="B5282" t="str">
        <f t="shared" si="247"/>
        <v/>
      </c>
      <c r="C5282" t="str">
        <f t="shared" si="248"/>
        <v/>
      </c>
      <c r="D5282">
        <v>2026</v>
      </c>
      <c r="E5282" t="s">
        <v>11429</v>
      </c>
      <c r="F5282" t="s">
        <v>5502</v>
      </c>
      <c r="G5282" t="s">
        <v>37</v>
      </c>
      <c r="H5282" t="s">
        <v>64</v>
      </c>
      <c r="I5282">
        <v>0</v>
      </c>
      <c r="J5282">
        <v>1</v>
      </c>
      <c r="K5282" s="29">
        <v>6.49</v>
      </c>
      <c r="L5282">
        <v>18</v>
      </c>
      <c r="M5282">
        <v>0</v>
      </c>
      <c r="N5282">
        <v>0</v>
      </c>
      <c r="O5282">
        <v>0</v>
      </c>
      <c r="P5282">
        <v>0</v>
      </c>
      <c r="Q5282">
        <v>26.1</v>
      </c>
      <c r="R5282">
        <v>34</v>
      </c>
      <c r="S5282">
        <v>21</v>
      </c>
      <c r="T5282">
        <v>19</v>
      </c>
      <c r="U5282">
        <v>10</v>
      </c>
      <c r="V5282">
        <v>14</v>
      </c>
      <c r="W5282">
        <v>1</v>
      </c>
      <c r="X5282" s="2">
        <v>0.32700000000000001</v>
      </c>
    </row>
    <row r="5283" spans="1:24" x14ac:dyDescent="0.25">
      <c r="A5283" t="str">
        <f t="shared" si="246"/>
        <v/>
      </c>
      <c r="B5283" t="str">
        <f t="shared" si="247"/>
        <v/>
      </c>
      <c r="C5283">
        <f t="shared" si="248"/>
        <v>1</v>
      </c>
      <c r="D5283">
        <v>2026</v>
      </c>
      <c r="E5283" t="s">
        <v>6830</v>
      </c>
      <c r="F5283" t="s">
        <v>5502</v>
      </c>
      <c r="G5283" t="s">
        <v>47</v>
      </c>
      <c r="H5283" t="s">
        <v>64</v>
      </c>
      <c r="I5283">
        <v>1</v>
      </c>
      <c r="J5283">
        <v>3</v>
      </c>
      <c r="K5283" s="29">
        <v>9.33</v>
      </c>
      <c r="L5283">
        <v>13</v>
      </c>
      <c r="M5283">
        <v>2</v>
      </c>
      <c r="N5283">
        <v>0</v>
      </c>
      <c r="O5283">
        <v>0</v>
      </c>
      <c r="P5283">
        <v>0</v>
      </c>
      <c r="Q5283">
        <v>18.100000000000001</v>
      </c>
      <c r="R5283">
        <v>23</v>
      </c>
      <c r="S5283">
        <v>20</v>
      </c>
      <c r="T5283">
        <v>19</v>
      </c>
      <c r="U5283">
        <v>16</v>
      </c>
      <c r="V5283">
        <v>14</v>
      </c>
      <c r="W5283">
        <v>3</v>
      </c>
      <c r="X5283" s="2">
        <v>0.31900000000000001</v>
      </c>
    </row>
    <row r="5284" spans="1:24" x14ac:dyDescent="0.25">
      <c r="A5284" t="str">
        <f t="shared" si="246"/>
        <v/>
      </c>
      <c r="B5284" t="str">
        <f t="shared" si="247"/>
        <v/>
      </c>
      <c r="C5284" t="str">
        <f t="shared" si="248"/>
        <v/>
      </c>
      <c r="D5284">
        <v>2026</v>
      </c>
      <c r="E5284" t="s">
        <v>11430</v>
      </c>
      <c r="F5284" t="s">
        <v>5502</v>
      </c>
      <c r="G5284" t="s">
        <v>47</v>
      </c>
      <c r="H5284" t="s">
        <v>64</v>
      </c>
      <c r="I5284">
        <v>1</v>
      </c>
      <c r="J5284">
        <v>2</v>
      </c>
      <c r="K5284" s="29">
        <v>10.17</v>
      </c>
      <c r="L5284">
        <v>16</v>
      </c>
      <c r="M5284">
        <v>2</v>
      </c>
      <c r="N5284">
        <v>0</v>
      </c>
      <c r="O5284">
        <v>0</v>
      </c>
      <c r="P5284">
        <v>0</v>
      </c>
      <c r="Q5284">
        <v>23</v>
      </c>
      <c r="R5284">
        <v>35</v>
      </c>
      <c r="S5284">
        <v>27</v>
      </c>
      <c r="T5284">
        <v>26</v>
      </c>
      <c r="U5284">
        <v>10</v>
      </c>
      <c r="V5284">
        <v>18</v>
      </c>
      <c r="W5284">
        <v>4</v>
      </c>
      <c r="X5284" s="2">
        <v>0.35</v>
      </c>
    </row>
    <row r="5285" spans="1:24" x14ac:dyDescent="0.25">
      <c r="A5285">
        <f t="shared" si="246"/>
        <v>1</v>
      </c>
      <c r="B5285" t="str">
        <f t="shared" si="247"/>
        <v/>
      </c>
      <c r="C5285" t="str">
        <f t="shared" si="248"/>
        <v/>
      </c>
      <c r="D5285">
        <v>2026</v>
      </c>
      <c r="E5285" t="s">
        <v>11431</v>
      </c>
      <c r="F5285" t="s">
        <v>5502</v>
      </c>
      <c r="G5285" t="s">
        <v>32</v>
      </c>
      <c r="H5285" t="s">
        <v>64</v>
      </c>
      <c r="I5285">
        <v>1</v>
      </c>
      <c r="J5285">
        <v>0</v>
      </c>
      <c r="K5285" s="29">
        <v>10.199999999999999</v>
      </c>
      <c r="L5285">
        <v>12</v>
      </c>
      <c r="M5285">
        <v>1</v>
      </c>
      <c r="N5285">
        <v>0</v>
      </c>
      <c r="O5285">
        <v>0</v>
      </c>
      <c r="P5285">
        <v>0</v>
      </c>
      <c r="Q5285">
        <v>15</v>
      </c>
      <c r="R5285">
        <v>27</v>
      </c>
      <c r="S5285">
        <v>18</v>
      </c>
      <c r="T5285">
        <v>17</v>
      </c>
      <c r="U5285">
        <v>5</v>
      </c>
      <c r="V5285">
        <v>12</v>
      </c>
      <c r="W5285">
        <v>5</v>
      </c>
      <c r="X5285" s="2">
        <v>0.39100000000000001</v>
      </c>
    </row>
    <row r="5286" spans="1:24" x14ac:dyDescent="0.25">
      <c r="A5286" t="str">
        <f t="shared" ref="A5286:A5349" si="249">IF(OR(G5286="SR", G5286="GR"), 1, "")</f>
        <v/>
      </c>
      <c r="B5286" t="str">
        <f t="shared" si="247"/>
        <v/>
      </c>
      <c r="C5286" t="str">
        <f t="shared" si="248"/>
        <v/>
      </c>
      <c r="D5286">
        <v>2026</v>
      </c>
      <c r="E5286" t="s">
        <v>11432</v>
      </c>
      <c r="F5286" t="s">
        <v>5502</v>
      </c>
      <c r="G5286" t="s">
        <v>37</v>
      </c>
      <c r="H5286" t="s">
        <v>64</v>
      </c>
      <c r="I5286">
        <v>0</v>
      </c>
      <c r="J5286">
        <v>0</v>
      </c>
      <c r="K5286" s="29">
        <v>10.95</v>
      </c>
      <c r="L5286">
        <v>11</v>
      </c>
      <c r="M5286">
        <v>0</v>
      </c>
      <c r="N5286">
        <v>0</v>
      </c>
      <c r="O5286">
        <v>0</v>
      </c>
      <c r="P5286">
        <v>0</v>
      </c>
      <c r="Q5286">
        <v>12.1</v>
      </c>
      <c r="R5286">
        <v>14</v>
      </c>
      <c r="S5286">
        <v>17</v>
      </c>
      <c r="T5286">
        <v>15</v>
      </c>
      <c r="U5286">
        <v>13</v>
      </c>
      <c r="V5286">
        <v>10</v>
      </c>
      <c r="W5286">
        <v>2</v>
      </c>
      <c r="X5286" s="2">
        <v>0.29199999999999998</v>
      </c>
    </row>
    <row r="5287" spans="1:24" x14ac:dyDescent="0.25">
      <c r="A5287" t="str">
        <f t="shared" si="249"/>
        <v/>
      </c>
      <c r="B5287" t="str">
        <f t="shared" si="247"/>
        <v/>
      </c>
      <c r="C5287" t="str">
        <f t="shared" si="248"/>
        <v/>
      </c>
      <c r="D5287">
        <v>2026</v>
      </c>
      <c r="E5287" t="s">
        <v>5509</v>
      </c>
      <c r="F5287" t="s">
        <v>5502</v>
      </c>
      <c r="G5287" t="s">
        <v>47</v>
      </c>
      <c r="H5287" t="s">
        <v>64</v>
      </c>
      <c r="I5287">
        <v>0</v>
      </c>
      <c r="J5287">
        <v>2</v>
      </c>
      <c r="K5287" s="29">
        <v>11.12</v>
      </c>
      <c r="L5287">
        <v>6</v>
      </c>
      <c r="M5287">
        <v>2</v>
      </c>
      <c r="N5287">
        <v>0</v>
      </c>
      <c r="O5287">
        <v>0</v>
      </c>
      <c r="P5287">
        <v>0</v>
      </c>
      <c r="Q5287">
        <v>5.2</v>
      </c>
      <c r="R5287">
        <v>9</v>
      </c>
      <c r="S5287">
        <v>8</v>
      </c>
      <c r="T5287">
        <v>7</v>
      </c>
      <c r="U5287">
        <v>5</v>
      </c>
      <c r="V5287">
        <v>3</v>
      </c>
      <c r="W5287">
        <v>1</v>
      </c>
      <c r="X5287" s="2">
        <v>0.40899999999999997</v>
      </c>
    </row>
    <row r="5288" spans="1:24" x14ac:dyDescent="0.25">
      <c r="A5288" t="str">
        <f t="shared" si="249"/>
        <v/>
      </c>
      <c r="B5288" t="str">
        <f t="shared" si="247"/>
        <v/>
      </c>
      <c r="C5288">
        <f t="shared" si="248"/>
        <v>1</v>
      </c>
      <c r="D5288">
        <v>2026</v>
      </c>
      <c r="E5288" t="s">
        <v>7104</v>
      </c>
      <c r="F5288" t="s">
        <v>5502</v>
      </c>
      <c r="G5288" t="s">
        <v>24</v>
      </c>
      <c r="H5288" t="s">
        <v>64</v>
      </c>
      <c r="I5288">
        <v>0</v>
      </c>
      <c r="J5288">
        <v>0</v>
      </c>
      <c r="K5288" s="29">
        <v>11.57</v>
      </c>
      <c r="L5288">
        <v>5</v>
      </c>
      <c r="M5288">
        <v>0</v>
      </c>
      <c r="N5288">
        <v>0</v>
      </c>
      <c r="O5288">
        <v>0</v>
      </c>
      <c r="P5288">
        <v>0</v>
      </c>
      <c r="Q5288">
        <v>4.2</v>
      </c>
      <c r="R5288">
        <v>8</v>
      </c>
      <c r="S5288">
        <v>6</v>
      </c>
      <c r="T5288">
        <v>6</v>
      </c>
      <c r="U5288">
        <v>4</v>
      </c>
      <c r="V5288">
        <v>1</v>
      </c>
      <c r="W5288">
        <v>1</v>
      </c>
      <c r="X5288" s="2">
        <v>0.44400000000000001</v>
      </c>
    </row>
    <row r="5289" spans="1:24" x14ac:dyDescent="0.25">
      <c r="A5289" t="str">
        <f t="shared" si="249"/>
        <v/>
      </c>
      <c r="B5289" t="str">
        <f t="shared" si="247"/>
        <v/>
      </c>
      <c r="C5289">
        <f t="shared" si="248"/>
        <v>1</v>
      </c>
      <c r="D5289">
        <v>2026</v>
      </c>
      <c r="E5289" t="s">
        <v>6906</v>
      </c>
      <c r="F5289" t="s">
        <v>5502</v>
      </c>
      <c r="G5289" t="s">
        <v>37</v>
      </c>
      <c r="H5289" t="s">
        <v>64</v>
      </c>
      <c r="I5289">
        <v>0</v>
      </c>
      <c r="J5289">
        <v>1</v>
      </c>
      <c r="K5289" s="29">
        <v>12.54</v>
      </c>
      <c r="L5289">
        <v>9</v>
      </c>
      <c r="M5289">
        <v>0</v>
      </c>
      <c r="N5289">
        <v>0</v>
      </c>
      <c r="O5289">
        <v>0</v>
      </c>
      <c r="P5289">
        <v>0</v>
      </c>
      <c r="Q5289">
        <v>9.1</v>
      </c>
      <c r="R5289">
        <v>12</v>
      </c>
      <c r="S5289">
        <v>13</v>
      </c>
      <c r="T5289">
        <v>13</v>
      </c>
      <c r="U5289">
        <v>11</v>
      </c>
      <c r="V5289">
        <v>11</v>
      </c>
      <c r="W5289">
        <v>0</v>
      </c>
      <c r="X5289" s="2">
        <v>0.308</v>
      </c>
    </row>
    <row r="5290" spans="1:24" x14ac:dyDescent="0.25">
      <c r="A5290" t="str">
        <f t="shared" si="249"/>
        <v/>
      </c>
      <c r="B5290" t="str">
        <f t="shared" si="247"/>
        <v/>
      </c>
      <c r="C5290" t="str">
        <f t="shared" si="248"/>
        <v/>
      </c>
      <c r="D5290">
        <v>2026</v>
      </c>
      <c r="E5290" t="s">
        <v>11433</v>
      </c>
      <c r="F5290" t="s">
        <v>5502</v>
      </c>
      <c r="G5290" t="s">
        <v>37</v>
      </c>
      <c r="H5290" t="s">
        <v>64</v>
      </c>
      <c r="I5290">
        <v>0</v>
      </c>
      <c r="J5290">
        <v>0</v>
      </c>
      <c r="K5290" s="29">
        <v>15.43</v>
      </c>
      <c r="L5290">
        <v>3</v>
      </c>
      <c r="M5290">
        <v>0</v>
      </c>
      <c r="N5290">
        <v>0</v>
      </c>
      <c r="O5290">
        <v>0</v>
      </c>
      <c r="P5290">
        <v>0</v>
      </c>
      <c r="Q5290">
        <v>2.1</v>
      </c>
      <c r="R5290">
        <v>7</v>
      </c>
      <c r="S5290">
        <v>5</v>
      </c>
      <c r="T5290">
        <v>4</v>
      </c>
      <c r="U5290">
        <v>3</v>
      </c>
      <c r="V5290">
        <v>2</v>
      </c>
      <c r="W5290">
        <v>1</v>
      </c>
      <c r="X5290" s="2">
        <v>0.53800000000000003</v>
      </c>
    </row>
    <row r="5291" spans="1:24" x14ac:dyDescent="0.25">
      <c r="A5291">
        <f t="shared" si="249"/>
        <v>1</v>
      </c>
      <c r="B5291" t="str">
        <f t="shared" si="247"/>
        <v/>
      </c>
      <c r="C5291">
        <f t="shared" si="248"/>
        <v>1</v>
      </c>
      <c r="D5291">
        <v>2026</v>
      </c>
      <c r="E5291" t="s">
        <v>7038</v>
      </c>
      <c r="F5291" t="s">
        <v>5502</v>
      </c>
      <c r="G5291" t="s">
        <v>29</v>
      </c>
      <c r="H5291" t="s">
        <v>64</v>
      </c>
      <c r="I5291">
        <v>0</v>
      </c>
      <c r="J5291">
        <v>0</v>
      </c>
      <c r="K5291" s="29">
        <v>22.5</v>
      </c>
      <c r="L5291">
        <v>2</v>
      </c>
      <c r="M5291">
        <v>0</v>
      </c>
      <c r="N5291">
        <v>0</v>
      </c>
      <c r="O5291">
        <v>0</v>
      </c>
      <c r="P5291">
        <v>0</v>
      </c>
      <c r="Q5291">
        <v>2</v>
      </c>
      <c r="R5291">
        <v>7</v>
      </c>
      <c r="S5291">
        <v>5</v>
      </c>
      <c r="T5291">
        <v>5</v>
      </c>
      <c r="U5291">
        <v>1</v>
      </c>
      <c r="V5291">
        <v>1</v>
      </c>
      <c r="W5291">
        <v>2</v>
      </c>
      <c r="X5291" s="2">
        <v>0.58299999999999996</v>
      </c>
    </row>
    <row r="5292" spans="1:24" x14ac:dyDescent="0.25">
      <c r="A5292" t="str">
        <f t="shared" si="249"/>
        <v/>
      </c>
      <c r="B5292" t="str">
        <f t="shared" si="247"/>
        <v/>
      </c>
      <c r="C5292">
        <f t="shared" si="248"/>
        <v>1</v>
      </c>
      <c r="D5292">
        <v>2026</v>
      </c>
      <c r="E5292" t="s">
        <v>5712</v>
      </c>
      <c r="F5292" t="s">
        <v>5522</v>
      </c>
      <c r="G5292" t="s">
        <v>37</v>
      </c>
      <c r="H5292" t="s">
        <v>64</v>
      </c>
      <c r="I5292">
        <v>4</v>
      </c>
      <c r="J5292">
        <v>2</v>
      </c>
      <c r="K5292" s="29">
        <v>2.72</v>
      </c>
      <c r="L5292">
        <v>14</v>
      </c>
      <c r="M5292">
        <v>14</v>
      </c>
      <c r="N5292">
        <v>0</v>
      </c>
      <c r="O5292">
        <v>0</v>
      </c>
      <c r="P5292">
        <v>0</v>
      </c>
      <c r="Q5292">
        <v>76</v>
      </c>
      <c r="R5292">
        <v>60</v>
      </c>
      <c r="S5292">
        <v>24</v>
      </c>
      <c r="T5292">
        <v>23</v>
      </c>
      <c r="U5292">
        <v>43</v>
      </c>
      <c r="V5292">
        <v>72</v>
      </c>
      <c r="W5292">
        <v>7</v>
      </c>
      <c r="X5292" s="2">
        <v>0.217</v>
      </c>
    </row>
    <row r="5293" spans="1:24" x14ac:dyDescent="0.25">
      <c r="A5293" t="str">
        <f t="shared" si="249"/>
        <v/>
      </c>
      <c r="B5293" t="str">
        <f t="shared" si="247"/>
        <v/>
      </c>
      <c r="C5293" t="str">
        <f t="shared" si="248"/>
        <v/>
      </c>
      <c r="D5293">
        <v>2026</v>
      </c>
      <c r="E5293" t="s">
        <v>11434</v>
      </c>
      <c r="F5293" t="s">
        <v>5522</v>
      </c>
      <c r="G5293" t="s">
        <v>37</v>
      </c>
      <c r="H5293" t="s">
        <v>64</v>
      </c>
      <c r="I5293">
        <v>5</v>
      </c>
      <c r="J5293">
        <v>2</v>
      </c>
      <c r="K5293" s="29">
        <v>3.53</v>
      </c>
      <c r="L5293">
        <v>15</v>
      </c>
      <c r="M5293">
        <v>14</v>
      </c>
      <c r="N5293">
        <v>0</v>
      </c>
      <c r="O5293">
        <v>0</v>
      </c>
      <c r="P5293">
        <v>0</v>
      </c>
      <c r="Q5293">
        <v>81.2</v>
      </c>
      <c r="R5293">
        <v>62</v>
      </c>
      <c r="S5293">
        <v>33</v>
      </c>
      <c r="T5293">
        <v>32</v>
      </c>
      <c r="U5293">
        <v>42</v>
      </c>
      <c r="V5293">
        <v>85</v>
      </c>
      <c r="W5293">
        <v>12</v>
      </c>
      <c r="X5293" s="2">
        <v>0.215</v>
      </c>
    </row>
    <row r="5294" spans="1:24" x14ac:dyDescent="0.25">
      <c r="A5294" t="str">
        <f t="shared" si="249"/>
        <v/>
      </c>
      <c r="B5294" t="str">
        <f t="shared" si="247"/>
        <v/>
      </c>
      <c r="C5294" t="str">
        <f t="shared" si="248"/>
        <v/>
      </c>
      <c r="D5294">
        <v>2026</v>
      </c>
      <c r="E5294" t="s">
        <v>11435</v>
      </c>
      <c r="F5294" t="s">
        <v>5522</v>
      </c>
      <c r="G5294" t="s">
        <v>37</v>
      </c>
      <c r="H5294" t="s">
        <v>64</v>
      </c>
      <c r="I5294">
        <v>3</v>
      </c>
      <c r="J5294">
        <v>3</v>
      </c>
      <c r="K5294" s="29">
        <v>4.01</v>
      </c>
      <c r="L5294">
        <v>22</v>
      </c>
      <c r="M5294">
        <v>0</v>
      </c>
      <c r="N5294">
        <v>0</v>
      </c>
      <c r="O5294">
        <v>0</v>
      </c>
      <c r="P5294">
        <v>9</v>
      </c>
      <c r="Q5294">
        <v>42.2</v>
      </c>
      <c r="R5294">
        <v>41</v>
      </c>
      <c r="S5294">
        <v>22</v>
      </c>
      <c r="T5294">
        <v>19</v>
      </c>
      <c r="U5294">
        <v>16</v>
      </c>
      <c r="V5294">
        <v>56</v>
      </c>
      <c r="W5294">
        <v>7</v>
      </c>
      <c r="X5294" s="2">
        <v>0.25</v>
      </c>
    </row>
    <row r="5295" spans="1:24" x14ac:dyDescent="0.25">
      <c r="A5295" t="str">
        <f t="shared" si="249"/>
        <v/>
      </c>
      <c r="B5295" t="str">
        <f t="shared" si="247"/>
        <v/>
      </c>
      <c r="C5295" t="str">
        <f t="shared" si="248"/>
        <v/>
      </c>
      <c r="D5295">
        <v>2026</v>
      </c>
      <c r="E5295" t="s">
        <v>11436</v>
      </c>
      <c r="F5295" t="s">
        <v>5522</v>
      </c>
      <c r="G5295" t="s">
        <v>37</v>
      </c>
      <c r="H5295" t="s">
        <v>64</v>
      </c>
      <c r="I5295">
        <v>1</v>
      </c>
      <c r="J5295">
        <v>3</v>
      </c>
      <c r="K5295" s="29">
        <v>4.72</v>
      </c>
      <c r="L5295">
        <v>5</v>
      </c>
      <c r="M5295">
        <v>0</v>
      </c>
      <c r="N5295">
        <v>0</v>
      </c>
      <c r="O5295">
        <v>0</v>
      </c>
      <c r="P5295">
        <v>0</v>
      </c>
      <c r="Q5295">
        <v>13.1</v>
      </c>
      <c r="R5295">
        <v>16</v>
      </c>
      <c r="S5295">
        <v>8</v>
      </c>
      <c r="T5295">
        <v>7</v>
      </c>
      <c r="U5295">
        <v>6</v>
      </c>
      <c r="V5295">
        <v>9</v>
      </c>
      <c r="W5295">
        <v>0</v>
      </c>
      <c r="X5295" s="2">
        <v>0.314</v>
      </c>
    </row>
    <row r="5296" spans="1:24" x14ac:dyDescent="0.25">
      <c r="A5296" t="str">
        <f t="shared" si="249"/>
        <v/>
      </c>
      <c r="B5296" t="str">
        <f t="shared" si="247"/>
        <v/>
      </c>
      <c r="C5296" t="str">
        <f t="shared" si="248"/>
        <v/>
      </c>
      <c r="D5296">
        <v>2026</v>
      </c>
      <c r="E5296" t="s">
        <v>11437</v>
      </c>
      <c r="F5296" t="s">
        <v>5522</v>
      </c>
      <c r="G5296" t="s">
        <v>37</v>
      </c>
      <c r="H5296" t="s">
        <v>64</v>
      </c>
      <c r="I5296">
        <v>0</v>
      </c>
      <c r="J5296">
        <v>0</v>
      </c>
      <c r="K5296" s="29">
        <v>5.4</v>
      </c>
      <c r="L5296">
        <v>1</v>
      </c>
      <c r="M5296">
        <v>1</v>
      </c>
      <c r="N5296">
        <v>0</v>
      </c>
      <c r="O5296">
        <v>0</v>
      </c>
      <c r="P5296">
        <v>0</v>
      </c>
      <c r="Q5296">
        <v>3.1</v>
      </c>
      <c r="R5296">
        <v>5</v>
      </c>
      <c r="S5296">
        <v>2</v>
      </c>
      <c r="T5296">
        <v>2</v>
      </c>
      <c r="U5296">
        <v>3</v>
      </c>
      <c r="V5296">
        <v>3</v>
      </c>
      <c r="W5296">
        <v>0</v>
      </c>
      <c r="X5296" s="2">
        <v>0.41699999999999998</v>
      </c>
    </row>
    <row r="5297" spans="1:24" x14ac:dyDescent="0.25">
      <c r="A5297" t="str">
        <f t="shared" si="249"/>
        <v/>
      </c>
      <c r="B5297" t="str">
        <f t="shared" si="247"/>
        <v/>
      </c>
      <c r="C5297" t="str">
        <f t="shared" si="248"/>
        <v/>
      </c>
      <c r="D5297">
        <v>2026</v>
      </c>
      <c r="E5297" t="s">
        <v>11438</v>
      </c>
      <c r="F5297" t="s">
        <v>5522</v>
      </c>
      <c r="G5297" t="s">
        <v>47</v>
      </c>
      <c r="H5297" t="s">
        <v>64</v>
      </c>
      <c r="I5297">
        <v>0</v>
      </c>
      <c r="J5297">
        <v>0</v>
      </c>
      <c r="K5297" s="29">
        <v>5.73</v>
      </c>
      <c r="L5297">
        <v>10</v>
      </c>
      <c r="M5297">
        <v>0</v>
      </c>
      <c r="N5297">
        <v>0</v>
      </c>
      <c r="O5297">
        <v>0</v>
      </c>
      <c r="P5297">
        <v>0</v>
      </c>
      <c r="Q5297">
        <v>11</v>
      </c>
      <c r="R5297">
        <v>8</v>
      </c>
      <c r="S5297">
        <v>9</v>
      </c>
      <c r="T5297">
        <v>7</v>
      </c>
      <c r="U5297">
        <v>12</v>
      </c>
      <c r="V5297">
        <v>12</v>
      </c>
      <c r="W5297">
        <v>2</v>
      </c>
      <c r="X5297" s="2">
        <v>0.19</v>
      </c>
    </row>
    <row r="5298" spans="1:24" x14ac:dyDescent="0.25">
      <c r="A5298" t="str">
        <f t="shared" si="249"/>
        <v/>
      </c>
      <c r="B5298" t="str">
        <f t="shared" si="247"/>
        <v/>
      </c>
      <c r="C5298" t="str">
        <f t="shared" si="248"/>
        <v/>
      </c>
      <c r="D5298">
        <v>2026</v>
      </c>
      <c r="E5298" t="s">
        <v>11439</v>
      </c>
      <c r="F5298" t="s">
        <v>5522</v>
      </c>
      <c r="G5298" t="s">
        <v>24</v>
      </c>
      <c r="H5298" t="s">
        <v>64</v>
      </c>
      <c r="I5298">
        <v>0</v>
      </c>
      <c r="J5298">
        <v>0</v>
      </c>
      <c r="K5298" s="29">
        <v>6.23</v>
      </c>
      <c r="L5298">
        <v>2</v>
      </c>
      <c r="M5298">
        <v>0</v>
      </c>
      <c r="N5298">
        <v>0</v>
      </c>
      <c r="O5298">
        <v>0</v>
      </c>
      <c r="P5298">
        <v>0</v>
      </c>
      <c r="Q5298">
        <v>4.0999999999999996</v>
      </c>
      <c r="R5298">
        <v>6</v>
      </c>
      <c r="S5298">
        <v>3</v>
      </c>
      <c r="T5298">
        <v>3</v>
      </c>
      <c r="U5298">
        <v>2</v>
      </c>
      <c r="V5298">
        <v>3</v>
      </c>
      <c r="W5298">
        <v>0</v>
      </c>
      <c r="X5298" s="2">
        <v>0.316</v>
      </c>
    </row>
    <row r="5299" spans="1:24" x14ac:dyDescent="0.25">
      <c r="A5299" t="str">
        <f t="shared" si="249"/>
        <v/>
      </c>
      <c r="B5299" t="str">
        <f t="shared" si="247"/>
        <v/>
      </c>
      <c r="C5299" t="str">
        <f t="shared" si="248"/>
        <v/>
      </c>
      <c r="D5299">
        <v>2026</v>
      </c>
      <c r="E5299" t="s">
        <v>11440</v>
      </c>
      <c r="F5299" t="s">
        <v>5522</v>
      </c>
      <c r="G5299" t="s">
        <v>47</v>
      </c>
      <c r="H5299" t="s">
        <v>64</v>
      </c>
      <c r="I5299">
        <v>2</v>
      </c>
      <c r="J5299">
        <v>1</v>
      </c>
      <c r="K5299" s="29">
        <v>6.69</v>
      </c>
      <c r="L5299">
        <v>26</v>
      </c>
      <c r="M5299">
        <v>0</v>
      </c>
      <c r="N5299">
        <v>0</v>
      </c>
      <c r="O5299">
        <v>0</v>
      </c>
      <c r="P5299">
        <v>2</v>
      </c>
      <c r="Q5299">
        <v>37.200000000000003</v>
      </c>
      <c r="R5299">
        <v>41</v>
      </c>
      <c r="S5299">
        <v>30</v>
      </c>
      <c r="T5299">
        <v>28</v>
      </c>
      <c r="U5299">
        <v>31</v>
      </c>
      <c r="V5299">
        <v>52</v>
      </c>
      <c r="W5299">
        <v>8</v>
      </c>
      <c r="X5299" s="2">
        <v>0.27500000000000002</v>
      </c>
    </row>
    <row r="5300" spans="1:24" x14ac:dyDescent="0.25">
      <c r="A5300" t="str">
        <f t="shared" si="249"/>
        <v/>
      </c>
      <c r="B5300" t="str">
        <f t="shared" si="247"/>
        <v/>
      </c>
      <c r="C5300" t="str">
        <f t="shared" si="248"/>
        <v/>
      </c>
      <c r="D5300">
        <v>2026</v>
      </c>
      <c r="E5300" t="s">
        <v>11441</v>
      </c>
      <c r="F5300" t="s">
        <v>5522</v>
      </c>
      <c r="G5300" t="s">
        <v>37</v>
      </c>
      <c r="H5300" t="s">
        <v>64</v>
      </c>
      <c r="I5300">
        <v>0</v>
      </c>
      <c r="J5300">
        <v>0</v>
      </c>
      <c r="K5300" s="29">
        <v>7.5</v>
      </c>
      <c r="L5300">
        <v>5</v>
      </c>
      <c r="M5300">
        <v>0</v>
      </c>
      <c r="N5300">
        <v>0</v>
      </c>
      <c r="O5300">
        <v>0</v>
      </c>
      <c r="P5300">
        <v>0</v>
      </c>
      <c r="Q5300">
        <v>6</v>
      </c>
      <c r="R5300">
        <v>11</v>
      </c>
      <c r="S5300">
        <v>5</v>
      </c>
      <c r="T5300">
        <v>5</v>
      </c>
      <c r="U5300">
        <v>2</v>
      </c>
      <c r="V5300">
        <v>3</v>
      </c>
      <c r="W5300">
        <v>2</v>
      </c>
      <c r="X5300" s="2">
        <v>0.39300000000000002</v>
      </c>
    </row>
    <row r="5301" spans="1:24" x14ac:dyDescent="0.25">
      <c r="A5301" t="str">
        <f t="shared" si="249"/>
        <v/>
      </c>
      <c r="B5301" t="str">
        <f t="shared" si="247"/>
        <v/>
      </c>
      <c r="C5301" t="str">
        <f t="shared" si="248"/>
        <v/>
      </c>
      <c r="D5301">
        <v>2026</v>
      </c>
      <c r="E5301" t="s">
        <v>11442</v>
      </c>
      <c r="F5301" t="s">
        <v>5522</v>
      </c>
      <c r="G5301" t="s">
        <v>37</v>
      </c>
      <c r="H5301" t="s">
        <v>64</v>
      </c>
      <c r="I5301">
        <v>0</v>
      </c>
      <c r="J5301">
        <v>0</v>
      </c>
      <c r="K5301" s="29">
        <v>7.71</v>
      </c>
      <c r="L5301">
        <v>4</v>
      </c>
      <c r="M5301">
        <v>0</v>
      </c>
      <c r="N5301">
        <v>0</v>
      </c>
      <c r="O5301">
        <v>0</v>
      </c>
      <c r="P5301">
        <v>0</v>
      </c>
      <c r="Q5301">
        <v>7</v>
      </c>
      <c r="R5301">
        <v>16</v>
      </c>
      <c r="S5301">
        <v>10</v>
      </c>
      <c r="T5301">
        <v>6</v>
      </c>
      <c r="U5301">
        <v>1</v>
      </c>
      <c r="V5301">
        <v>5</v>
      </c>
      <c r="W5301">
        <v>1</v>
      </c>
      <c r="X5301" s="2">
        <v>0.432</v>
      </c>
    </row>
    <row r="5302" spans="1:24" x14ac:dyDescent="0.25">
      <c r="A5302" t="str">
        <f t="shared" si="249"/>
        <v/>
      </c>
      <c r="B5302" t="str">
        <f t="shared" si="247"/>
        <v/>
      </c>
      <c r="C5302" t="str">
        <f t="shared" si="248"/>
        <v/>
      </c>
      <c r="D5302">
        <v>2026</v>
      </c>
      <c r="E5302" t="s">
        <v>11443</v>
      </c>
      <c r="F5302" t="s">
        <v>5522</v>
      </c>
      <c r="G5302" t="s">
        <v>37</v>
      </c>
      <c r="H5302" t="s">
        <v>64</v>
      </c>
      <c r="I5302">
        <v>3</v>
      </c>
      <c r="J5302">
        <v>3</v>
      </c>
      <c r="K5302" s="29">
        <v>7.97</v>
      </c>
      <c r="L5302">
        <v>16</v>
      </c>
      <c r="M5302">
        <v>5</v>
      </c>
      <c r="N5302">
        <v>0</v>
      </c>
      <c r="O5302">
        <v>0</v>
      </c>
      <c r="P5302">
        <v>2</v>
      </c>
      <c r="Q5302">
        <v>35</v>
      </c>
      <c r="R5302">
        <v>43</v>
      </c>
      <c r="S5302">
        <v>32</v>
      </c>
      <c r="T5302">
        <v>31</v>
      </c>
      <c r="U5302">
        <v>21</v>
      </c>
      <c r="V5302">
        <v>36</v>
      </c>
      <c r="W5302">
        <v>6</v>
      </c>
      <c r="X5302" s="2">
        <v>0.309</v>
      </c>
    </row>
    <row r="5303" spans="1:24" x14ac:dyDescent="0.25">
      <c r="A5303">
        <f t="shared" si="249"/>
        <v>1</v>
      </c>
      <c r="B5303" t="str">
        <f t="shared" si="247"/>
        <v/>
      </c>
      <c r="C5303" t="str">
        <f t="shared" si="248"/>
        <v/>
      </c>
      <c r="D5303">
        <v>2026</v>
      </c>
      <c r="E5303" t="s">
        <v>11444</v>
      </c>
      <c r="F5303" t="s">
        <v>5522</v>
      </c>
      <c r="G5303" t="s">
        <v>32</v>
      </c>
      <c r="H5303" t="s">
        <v>64</v>
      </c>
      <c r="I5303">
        <v>0</v>
      </c>
      <c r="J5303">
        <v>3</v>
      </c>
      <c r="K5303" s="29">
        <v>8.1199999999999992</v>
      </c>
      <c r="L5303">
        <v>11</v>
      </c>
      <c r="M5303">
        <v>10</v>
      </c>
      <c r="N5303">
        <v>0</v>
      </c>
      <c r="O5303">
        <v>0</v>
      </c>
      <c r="P5303">
        <v>0</v>
      </c>
      <c r="Q5303">
        <v>44.1</v>
      </c>
      <c r="R5303">
        <v>55</v>
      </c>
      <c r="S5303">
        <v>40</v>
      </c>
      <c r="T5303">
        <v>40</v>
      </c>
      <c r="U5303">
        <v>21</v>
      </c>
      <c r="V5303">
        <v>34</v>
      </c>
      <c r="W5303">
        <v>7</v>
      </c>
      <c r="X5303" s="2">
        <v>0.311</v>
      </c>
    </row>
    <row r="5304" spans="1:24" x14ac:dyDescent="0.25">
      <c r="A5304" t="str">
        <f t="shared" si="249"/>
        <v/>
      </c>
      <c r="B5304" t="str">
        <f t="shared" si="247"/>
        <v/>
      </c>
      <c r="C5304" t="str">
        <f t="shared" si="248"/>
        <v/>
      </c>
      <c r="D5304">
        <v>2026</v>
      </c>
      <c r="E5304" t="s">
        <v>11445</v>
      </c>
      <c r="F5304" t="s">
        <v>5522</v>
      </c>
      <c r="G5304" t="s">
        <v>47</v>
      </c>
      <c r="H5304" t="s">
        <v>64</v>
      </c>
      <c r="I5304">
        <v>2</v>
      </c>
      <c r="J5304">
        <v>7</v>
      </c>
      <c r="K5304" s="29">
        <v>8.4700000000000006</v>
      </c>
      <c r="L5304">
        <v>18</v>
      </c>
      <c r="M5304">
        <v>7</v>
      </c>
      <c r="N5304">
        <v>0</v>
      </c>
      <c r="O5304">
        <v>0</v>
      </c>
      <c r="P5304">
        <v>0</v>
      </c>
      <c r="Q5304">
        <v>45.2</v>
      </c>
      <c r="R5304">
        <v>60</v>
      </c>
      <c r="S5304">
        <v>50</v>
      </c>
      <c r="T5304">
        <v>43</v>
      </c>
      <c r="U5304">
        <v>33</v>
      </c>
      <c r="V5304">
        <v>42</v>
      </c>
      <c r="W5304">
        <v>11</v>
      </c>
      <c r="X5304" s="2">
        <v>0.33100000000000002</v>
      </c>
    </row>
    <row r="5305" spans="1:24" x14ac:dyDescent="0.25">
      <c r="A5305" t="str">
        <f t="shared" si="249"/>
        <v/>
      </c>
      <c r="B5305" t="str">
        <f t="shared" si="247"/>
        <v/>
      </c>
      <c r="C5305">
        <f t="shared" si="248"/>
        <v>1</v>
      </c>
      <c r="D5305">
        <v>2026</v>
      </c>
      <c r="E5305" t="s">
        <v>7221</v>
      </c>
      <c r="F5305" t="s">
        <v>5522</v>
      </c>
      <c r="G5305" t="s">
        <v>47</v>
      </c>
      <c r="H5305" t="s">
        <v>64</v>
      </c>
      <c r="I5305">
        <v>0</v>
      </c>
      <c r="J5305">
        <v>3</v>
      </c>
      <c r="K5305" s="29">
        <v>9.82</v>
      </c>
      <c r="L5305">
        <v>9</v>
      </c>
      <c r="M5305">
        <v>2</v>
      </c>
      <c r="N5305">
        <v>0</v>
      </c>
      <c r="O5305">
        <v>0</v>
      </c>
      <c r="P5305">
        <v>0</v>
      </c>
      <c r="Q5305">
        <v>14.2</v>
      </c>
      <c r="R5305">
        <v>19</v>
      </c>
      <c r="S5305">
        <v>17</v>
      </c>
      <c r="T5305">
        <v>16</v>
      </c>
      <c r="U5305">
        <v>10</v>
      </c>
      <c r="V5305">
        <v>11</v>
      </c>
      <c r="W5305">
        <v>4</v>
      </c>
      <c r="X5305" s="2">
        <v>0.311</v>
      </c>
    </row>
    <row r="5306" spans="1:24" x14ac:dyDescent="0.25">
      <c r="A5306">
        <f t="shared" si="249"/>
        <v>1</v>
      </c>
      <c r="B5306" t="str">
        <f t="shared" si="247"/>
        <v/>
      </c>
      <c r="C5306" t="str">
        <f t="shared" si="248"/>
        <v/>
      </c>
      <c r="D5306">
        <v>2026</v>
      </c>
      <c r="E5306" t="s">
        <v>11446</v>
      </c>
      <c r="F5306" t="s">
        <v>5522</v>
      </c>
      <c r="G5306" t="s">
        <v>32</v>
      </c>
      <c r="H5306" t="s">
        <v>64</v>
      </c>
      <c r="I5306">
        <v>3</v>
      </c>
      <c r="J5306">
        <v>1</v>
      </c>
      <c r="K5306" s="29">
        <v>10.06</v>
      </c>
      <c r="L5306">
        <v>26</v>
      </c>
      <c r="M5306">
        <v>0</v>
      </c>
      <c r="N5306">
        <v>0</v>
      </c>
      <c r="O5306">
        <v>0</v>
      </c>
      <c r="P5306">
        <v>1</v>
      </c>
      <c r="Q5306">
        <v>36.200000000000003</v>
      </c>
      <c r="R5306">
        <v>59</v>
      </c>
      <c r="S5306">
        <v>46</v>
      </c>
      <c r="T5306">
        <v>41</v>
      </c>
      <c r="U5306">
        <v>21</v>
      </c>
      <c r="V5306">
        <v>30</v>
      </c>
      <c r="W5306">
        <v>11</v>
      </c>
      <c r="X5306" s="2">
        <v>0.36399999999999999</v>
      </c>
    </row>
    <row r="5307" spans="1:24" x14ac:dyDescent="0.25">
      <c r="A5307" t="str">
        <f t="shared" si="249"/>
        <v/>
      </c>
      <c r="B5307" t="str">
        <f t="shared" si="247"/>
        <v/>
      </c>
      <c r="C5307" t="str">
        <f t="shared" si="248"/>
        <v/>
      </c>
      <c r="D5307">
        <v>2026</v>
      </c>
      <c r="E5307" t="s">
        <v>11447</v>
      </c>
      <c r="F5307" t="s">
        <v>5522</v>
      </c>
      <c r="G5307" t="s">
        <v>37</v>
      </c>
      <c r="H5307" t="s">
        <v>64</v>
      </c>
      <c r="I5307">
        <v>0</v>
      </c>
      <c r="J5307">
        <v>0</v>
      </c>
      <c r="K5307" s="29">
        <v>11.57</v>
      </c>
      <c r="L5307">
        <v>8</v>
      </c>
      <c r="M5307">
        <v>0</v>
      </c>
      <c r="N5307">
        <v>0</v>
      </c>
      <c r="O5307">
        <v>0</v>
      </c>
      <c r="P5307">
        <v>0</v>
      </c>
      <c r="Q5307">
        <v>7</v>
      </c>
      <c r="R5307">
        <v>5</v>
      </c>
      <c r="S5307">
        <v>10</v>
      </c>
      <c r="T5307">
        <v>9</v>
      </c>
      <c r="U5307">
        <v>12</v>
      </c>
      <c r="V5307">
        <v>6</v>
      </c>
      <c r="W5307">
        <v>3</v>
      </c>
      <c r="X5307" s="2">
        <v>0.192</v>
      </c>
    </row>
    <row r="5308" spans="1:24" x14ac:dyDescent="0.25">
      <c r="A5308">
        <f t="shared" si="249"/>
        <v>1</v>
      </c>
      <c r="B5308" t="str">
        <f t="shared" si="247"/>
        <v/>
      </c>
      <c r="C5308" t="str">
        <f t="shared" si="248"/>
        <v/>
      </c>
      <c r="D5308">
        <v>2026</v>
      </c>
      <c r="E5308" t="s">
        <v>11448</v>
      </c>
      <c r="F5308" t="s">
        <v>5522</v>
      </c>
      <c r="G5308" t="s">
        <v>29</v>
      </c>
      <c r="H5308" t="s">
        <v>64</v>
      </c>
      <c r="I5308">
        <v>1</v>
      </c>
      <c r="J5308">
        <v>2</v>
      </c>
      <c r="K5308" s="29">
        <v>13.5</v>
      </c>
      <c r="L5308">
        <v>9</v>
      </c>
      <c r="M5308">
        <v>2</v>
      </c>
      <c r="N5308">
        <v>0</v>
      </c>
      <c r="O5308">
        <v>0</v>
      </c>
      <c r="P5308">
        <v>0</v>
      </c>
      <c r="Q5308">
        <v>12.2</v>
      </c>
      <c r="R5308">
        <v>16</v>
      </c>
      <c r="S5308">
        <v>23</v>
      </c>
      <c r="T5308">
        <v>19</v>
      </c>
      <c r="U5308">
        <v>14</v>
      </c>
      <c r="V5308">
        <v>9</v>
      </c>
      <c r="W5308">
        <v>10</v>
      </c>
      <c r="X5308" s="2">
        <v>0.30199999999999999</v>
      </c>
    </row>
    <row r="5309" spans="1:24" x14ac:dyDescent="0.25">
      <c r="A5309" t="str">
        <f t="shared" si="249"/>
        <v/>
      </c>
      <c r="B5309" t="str">
        <f t="shared" si="247"/>
        <v/>
      </c>
      <c r="C5309" t="str">
        <f t="shared" si="248"/>
        <v/>
      </c>
      <c r="D5309">
        <v>2026</v>
      </c>
      <c r="E5309" t="s">
        <v>11449</v>
      </c>
      <c r="F5309" t="s">
        <v>5540</v>
      </c>
      <c r="G5309" t="s">
        <v>24</v>
      </c>
      <c r="H5309" t="s">
        <v>64</v>
      </c>
      <c r="I5309">
        <v>5</v>
      </c>
      <c r="J5309">
        <v>4</v>
      </c>
      <c r="K5309" s="29">
        <v>3.11</v>
      </c>
      <c r="L5309">
        <v>15</v>
      </c>
      <c r="M5309">
        <v>12</v>
      </c>
      <c r="N5309">
        <v>0</v>
      </c>
      <c r="O5309">
        <v>0</v>
      </c>
      <c r="P5309">
        <v>0</v>
      </c>
      <c r="Q5309">
        <v>75.099999999999994</v>
      </c>
      <c r="R5309">
        <v>67</v>
      </c>
      <c r="S5309">
        <v>32</v>
      </c>
      <c r="T5309">
        <v>26</v>
      </c>
      <c r="U5309">
        <v>29</v>
      </c>
      <c r="V5309">
        <v>67</v>
      </c>
      <c r="W5309">
        <v>10</v>
      </c>
      <c r="X5309" s="2">
        <v>0.23599999999999999</v>
      </c>
    </row>
    <row r="5310" spans="1:24" x14ac:dyDescent="0.25">
      <c r="A5310" t="str">
        <f t="shared" si="249"/>
        <v/>
      </c>
      <c r="B5310" t="str">
        <f t="shared" si="247"/>
        <v/>
      </c>
      <c r="C5310" t="str">
        <f t="shared" si="248"/>
        <v/>
      </c>
      <c r="D5310">
        <v>2026</v>
      </c>
      <c r="E5310" t="s">
        <v>11450</v>
      </c>
      <c r="F5310" t="s">
        <v>5540</v>
      </c>
      <c r="G5310" t="s">
        <v>37</v>
      </c>
      <c r="H5310" t="s">
        <v>64</v>
      </c>
      <c r="I5310">
        <v>3</v>
      </c>
      <c r="J5310">
        <v>6</v>
      </c>
      <c r="K5310" s="29">
        <v>3.86</v>
      </c>
      <c r="L5310">
        <v>15</v>
      </c>
      <c r="M5310">
        <v>14</v>
      </c>
      <c r="N5310">
        <v>0</v>
      </c>
      <c r="O5310">
        <v>0</v>
      </c>
      <c r="P5310">
        <v>0</v>
      </c>
      <c r="Q5310">
        <v>67.2</v>
      </c>
      <c r="R5310">
        <v>76</v>
      </c>
      <c r="S5310">
        <v>35</v>
      </c>
      <c r="T5310">
        <v>29</v>
      </c>
      <c r="U5310">
        <v>25</v>
      </c>
      <c r="V5310">
        <v>30</v>
      </c>
      <c r="W5310">
        <v>8</v>
      </c>
      <c r="X5310" s="2">
        <v>0.29199999999999998</v>
      </c>
    </row>
    <row r="5311" spans="1:24" x14ac:dyDescent="0.25">
      <c r="A5311">
        <f t="shared" si="249"/>
        <v>1</v>
      </c>
      <c r="B5311" t="str">
        <f t="shared" si="247"/>
        <v/>
      </c>
      <c r="C5311" t="str">
        <f t="shared" si="248"/>
        <v/>
      </c>
      <c r="D5311">
        <v>2026</v>
      </c>
      <c r="E5311" t="s">
        <v>11451</v>
      </c>
      <c r="F5311" t="s">
        <v>5540</v>
      </c>
      <c r="G5311" t="s">
        <v>32</v>
      </c>
      <c r="H5311" t="s">
        <v>64</v>
      </c>
      <c r="I5311">
        <v>4</v>
      </c>
      <c r="J5311">
        <v>3</v>
      </c>
      <c r="K5311" s="29">
        <v>4.16</v>
      </c>
      <c r="L5311">
        <v>14</v>
      </c>
      <c r="M5311">
        <v>13</v>
      </c>
      <c r="N5311">
        <v>0</v>
      </c>
      <c r="O5311">
        <v>0</v>
      </c>
      <c r="P5311">
        <v>0</v>
      </c>
      <c r="Q5311">
        <v>71.099999999999994</v>
      </c>
      <c r="R5311">
        <v>63</v>
      </c>
      <c r="S5311">
        <v>34</v>
      </c>
      <c r="T5311">
        <v>33</v>
      </c>
      <c r="U5311">
        <v>19</v>
      </c>
      <c r="V5311">
        <v>60</v>
      </c>
      <c r="W5311">
        <v>13</v>
      </c>
      <c r="X5311" s="2">
        <v>0.24299999999999999</v>
      </c>
    </row>
    <row r="5312" spans="1:24" x14ac:dyDescent="0.25">
      <c r="A5312">
        <f t="shared" si="249"/>
        <v>1</v>
      </c>
      <c r="B5312" t="str">
        <f t="shared" si="247"/>
        <v/>
      </c>
      <c r="C5312" t="str">
        <f t="shared" si="248"/>
        <v/>
      </c>
      <c r="D5312">
        <v>2026</v>
      </c>
      <c r="E5312" t="s">
        <v>11452</v>
      </c>
      <c r="F5312" t="s">
        <v>5540</v>
      </c>
      <c r="G5312" t="s">
        <v>32</v>
      </c>
      <c r="H5312" t="s">
        <v>64</v>
      </c>
      <c r="I5312">
        <v>3</v>
      </c>
      <c r="J5312">
        <v>3</v>
      </c>
      <c r="K5312" s="29">
        <v>4.66</v>
      </c>
      <c r="L5312">
        <v>25</v>
      </c>
      <c r="M5312">
        <v>0</v>
      </c>
      <c r="N5312">
        <v>0</v>
      </c>
      <c r="O5312">
        <v>0</v>
      </c>
      <c r="P5312">
        <v>10</v>
      </c>
      <c r="Q5312">
        <v>29</v>
      </c>
      <c r="R5312">
        <v>31</v>
      </c>
      <c r="S5312">
        <v>22</v>
      </c>
      <c r="T5312">
        <v>15</v>
      </c>
      <c r="U5312">
        <v>13</v>
      </c>
      <c r="V5312">
        <v>30</v>
      </c>
      <c r="W5312">
        <v>2</v>
      </c>
      <c r="X5312" s="2">
        <v>0.27400000000000002</v>
      </c>
    </row>
    <row r="5313" spans="1:24" x14ac:dyDescent="0.25">
      <c r="A5313" t="str">
        <f t="shared" si="249"/>
        <v/>
      </c>
      <c r="B5313" t="str">
        <f t="shared" si="247"/>
        <v/>
      </c>
      <c r="C5313" t="str">
        <f t="shared" si="248"/>
        <v/>
      </c>
      <c r="D5313">
        <v>2026</v>
      </c>
      <c r="E5313" t="s">
        <v>5561</v>
      </c>
      <c r="F5313" t="s">
        <v>5540</v>
      </c>
      <c r="G5313" t="s">
        <v>47</v>
      </c>
      <c r="H5313" t="s">
        <v>64</v>
      </c>
      <c r="I5313">
        <v>3</v>
      </c>
      <c r="J5313">
        <v>6</v>
      </c>
      <c r="K5313" s="29">
        <v>5.92</v>
      </c>
      <c r="L5313">
        <v>20</v>
      </c>
      <c r="M5313">
        <v>4</v>
      </c>
      <c r="N5313">
        <v>0</v>
      </c>
      <c r="O5313">
        <v>0</v>
      </c>
      <c r="P5313">
        <v>1</v>
      </c>
      <c r="Q5313">
        <v>38</v>
      </c>
      <c r="R5313">
        <v>46</v>
      </c>
      <c r="S5313">
        <v>36</v>
      </c>
      <c r="T5313">
        <v>25</v>
      </c>
      <c r="U5313">
        <v>21</v>
      </c>
      <c r="V5313">
        <v>33</v>
      </c>
      <c r="W5313">
        <v>4</v>
      </c>
      <c r="X5313" s="2">
        <v>0.29299999999999998</v>
      </c>
    </row>
    <row r="5314" spans="1:24" x14ac:dyDescent="0.25">
      <c r="A5314" t="str">
        <f t="shared" si="249"/>
        <v/>
      </c>
      <c r="B5314" t="str">
        <f t="shared" ref="B5314:B5377" si="250">IF(COUNTIFS(Draft_Player,$E5314),COUNTIFS(Draft_Player,$E5314),"")</f>
        <v/>
      </c>
      <c r="C5314" t="str">
        <f t="shared" ref="C5314:C5377" si="251">IF(COUNTIFS(Transfers_Player,$E5314),COUNTIFS(Transfers_Player,$E5314),"")</f>
        <v/>
      </c>
      <c r="D5314">
        <v>2026</v>
      </c>
      <c r="E5314" t="s">
        <v>11453</v>
      </c>
      <c r="F5314" t="s">
        <v>5540</v>
      </c>
      <c r="G5314" t="s">
        <v>37</v>
      </c>
      <c r="H5314" t="s">
        <v>64</v>
      </c>
      <c r="I5314">
        <v>0</v>
      </c>
      <c r="J5314">
        <v>1</v>
      </c>
      <c r="K5314" s="29">
        <v>6.35</v>
      </c>
      <c r="L5314">
        <v>16</v>
      </c>
      <c r="M5314">
        <v>1</v>
      </c>
      <c r="N5314">
        <v>0</v>
      </c>
      <c r="O5314">
        <v>0</v>
      </c>
      <c r="P5314">
        <v>0</v>
      </c>
      <c r="Q5314">
        <v>17</v>
      </c>
      <c r="R5314">
        <v>17</v>
      </c>
      <c r="S5314">
        <v>12</v>
      </c>
      <c r="T5314">
        <v>12</v>
      </c>
      <c r="U5314">
        <v>8</v>
      </c>
      <c r="V5314">
        <v>12</v>
      </c>
      <c r="W5314">
        <v>8</v>
      </c>
      <c r="X5314" s="2">
        <v>0.26600000000000001</v>
      </c>
    </row>
    <row r="5315" spans="1:24" x14ac:dyDescent="0.25">
      <c r="A5315">
        <f t="shared" si="249"/>
        <v>1</v>
      </c>
      <c r="B5315" t="str">
        <f t="shared" si="250"/>
        <v/>
      </c>
      <c r="C5315" t="str">
        <f t="shared" si="251"/>
        <v/>
      </c>
      <c r="D5315">
        <v>2026</v>
      </c>
      <c r="E5315" t="s">
        <v>11454</v>
      </c>
      <c r="F5315" t="s">
        <v>5540</v>
      </c>
      <c r="G5315" t="s">
        <v>29</v>
      </c>
      <c r="H5315" t="s">
        <v>64</v>
      </c>
      <c r="I5315">
        <v>1</v>
      </c>
      <c r="J5315">
        <v>3</v>
      </c>
      <c r="K5315" s="29">
        <v>6.43</v>
      </c>
      <c r="L5315">
        <v>17</v>
      </c>
      <c r="M5315">
        <v>3</v>
      </c>
      <c r="N5315">
        <v>0</v>
      </c>
      <c r="O5315">
        <v>0</v>
      </c>
      <c r="P5315">
        <v>1</v>
      </c>
      <c r="Q5315">
        <v>42</v>
      </c>
      <c r="R5315">
        <v>44</v>
      </c>
      <c r="S5315">
        <v>30</v>
      </c>
      <c r="T5315">
        <v>30</v>
      </c>
      <c r="U5315">
        <v>20</v>
      </c>
      <c r="V5315">
        <v>50</v>
      </c>
      <c r="W5315">
        <v>6</v>
      </c>
      <c r="X5315" s="2">
        <v>0.27500000000000002</v>
      </c>
    </row>
    <row r="5316" spans="1:24" x14ac:dyDescent="0.25">
      <c r="A5316" t="str">
        <f t="shared" si="249"/>
        <v/>
      </c>
      <c r="B5316" t="str">
        <f t="shared" si="250"/>
        <v/>
      </c>
      <c r="C5316" t="str">
        <f t="shared" si="251"/>
        <v/>
      </c>
      <c r="D5316">
        <v>2026</v>
      </c>
      <c r="E5316" t="s">
        <v>11455</v>
      </c>
      <c r="F5316" t="s">
        <v>5540</v>
      </c>
      <c r="G5316" t="s">
        <v>37</v>
      </c>
      <c r="H5316" t="s">
        <v>64</v>
      </c>
      <c r="I5316">
        <v>2</v>
      </c>
      <c r="J5316">
        <v>0</v>
      </c>
      <c r="K5316" s="29">
        <v>6.98</v>
      </c>
      <c r="L5316">
        <v>23</v>
      </c>
      <c r="M5316">
        <v>0</v>
      </c>
      <c r="N5316">
        <v>0</v>
      </c>
      <c r="O5316">
        <v>0</v>
      </c>
      <c r="P5316">
        <v>0</v>
      </c>
      <c r="Q5316">
        <v>19.100000000000001</v>
      </c>
      <c r="R5316">
        <v>21</v>
      </c>
      <c r="S5316">
        <v>16</v>
      </c>
      <c r="T5316">
        <v>15</v>
      </c>
      <c r="U5316">
        <v>5</v>
      </c>
      <c r="V5316">
        <v>16</v>
      </c>
      <c r="W5316">
        <v>11</v>
      </c>
      <c r="X5316" s="2">
        <v>0.26900000000000002</v>
      </c>
    </row>
    <row r="5317" spans="1:24" x14ac:dyDescent="0.25">
      <c r="A5317">
        <f t="shared" si="249"/>
        <v>1</v>
      </c>
      <c r="B5317" t="str">
        <f t="shared" si="250"/>
        <v/>
      </c>
      <c r="C5317" t="str">
        <f t="shared" si="251"/>
        <v/>
      </c>
      <c r="D5317">
        <v>2026</v>
      </c>
      <c r="E5317" t="s">
        <v>11456</v>
      </c>
      <c r="F5317" t="s">
        <v>5540</v>
      </c>
      <c r="G5317" t="s">
        <v>32</v>
      </c>
      <c r="H5317" t="s">
        <v>64</v>
      </c>
      <c r="I5317">
        <v>0</v>
      </c>
      <c r="J5317">
        <v>1</v>
      </c>
      <c r="K5317" s="29">
        <v>7.02</v>
      </c>
      <c r="L5317">
        <v>19</v>
      </c>
      <c r="M5317">
        <v>0</v>
      </c>
      <c r="N5317">
        <v>0</v>
      </c>
      <c r="O5317">
        <v>0</v>
      </c>
      <c r="P5317">
        <v>1</v>
      </c>
      <c r="Q5317">
        <v>16.2</v>
      </c>
      <c r="R5317">
        <v>28</v>
      </c>
      <c r="S5317">
        <v>17</v>
      </c>
      <c r="T5317">
        <v>13</v>
      </c>
      <c r="U5317">
        <v>4</v>
      </c>
      <c r="V5317">
        <v>8</v>
      </c>
      <c r="W5317">
        <v>4</v>
      </c>
      <c r="X5317" s="2">
        <v>0.39400000000000002</v>
      </c>
    </row>
    <row r="5318" spans="1:24" x14ac:dyDescent="0.25">
      <c r="A5318" t="str">
        <f t="shared" si="249"/>
        <v/>
      </c>
      <c r="B5318" t="str">
        <f t="shared" si="250"/>
        <v/>
      </c>
      <c r="C5318" t="str">
        <f t="shared" si="251"/>
        <v/>
      </c>
      <c r="D5318">
        <v>2026</v>
      </c>
      <c r="E5318" t="s">
        <v>11457</v>
      </c>
      <c r="F5318" t="s">
        <v>5540</v>
      </c>
      <c r="G5318" t="s">
        <v>24</v>
      </c>
      <c r="H5318" t="s">
        <v>64</v>
      </c>
      <c r="I5318">
        <v>0</v>
      </c>
      <c r="J5318">
        <v>1</v>
      </c>
      <c r="K5318" s="29">
        <v>7.86</v>
      </c>
      <c r="L5318">
        <v>20</v>
      </c>
      <c r="M5318">
        <v>1</v>
      </c>
      <c r="N5318">
        <v>0</v>
      </c>
      <c r="O5318">
        <v>0</v>
      </c>
      <c r="P5318">
        <v>2</v>
      </c>
      <c r="Q5318">
        <v>26.1</v>
      </c>
      <c r="R5318">
        <v>40</v>
      </c>
      <c r="S5318">
        <v>27</v>
      </c>
      <c r="T5318">
        <v>23</v>
      </c>
      <c r="U5318">
        <v>9</v>
      </c>
      <c r="V5318">
        <v>25</v>
      </c>
      <c r="W5318">
        <v>6</v>
      </c>
      <c r="X5318" s="2">
        <v>0.34200000000000003</v>
      </c>
    </row>
    <row r="5319" spans="1:24" x14ac:dyDescent="0.25">
      <c r="A5319" t="str">
        <f t="shared" si="249"/>
        <v/>
      </c>
      <c r="B5319" t="str">
        <f t="shared" si="250"/>
        <v/>
      </c>
      <c r="C5319" t="str">
        <f t="shared" si="251"/>
        <v/>
      </c>
      <c r="D5319">
        <v>2026</v>
      </c>
      <c r="E5319" t="s">
        <v>11458</v>
      </c>
      <c r="F5319" t="s">
        <v>5540</v>
      </c>
      <c r="G5319" t="s">
        <v>47</v>
      </c>
      <c r="H5319" t="s">
        <v>64</v>
      </c>
      <c r="I5319">
        <v>0</v>
      </c>
      <c r="J5319">
        <v>1</v>
      </c>
      <c r="K5319" s="29">
        <v>9</v>
      </c>
      <c r="L5319">
        <v>15</v>
      </c>
      <c r="M5319">
        <v>4</v>
      </c>
      <c r="N5319">
        <v>0</v>
      </c>
      <c r="O5319">
        <v>0</v>
      </c>
      <c r="P5319">
        <v>0</v>
      </c>
      <c r="Q5319">
        <v>16</v>
      </c>
      <c r="R5319">
        <v>23</v>
      </c>
      <c r="S5319">
        <v>16</v>
      </c>
      <c r="T5319">
        <v>16</v>
      </c>
      <c r="U5319">
        <v>18</v>
      </c>
      <c r="V5319">
        <v>10</v>
      </c>
      <c r="W5319">
        <v>0</v>
      </c>
      <c r="X5319" s="2">
        <v>0.34799999999999998</v>
      </c>
    </row>
    <row r="5320" spans="1:24" x14ac:dyDescent="0.25">
      <c r="A5320" t="str">
        <f t="shared" si="249"/>
        <v/>
      </c>
      <c r="B5320" t="str">
        <f t="shared" si="250"/>
        <v/>
      </c>
      <c r="C5320" t="str">
        <f t="shared" si="251"/>
        <v/>
      </c>
      <c r="D5320">
        <v>2026</v>
      </c>
      <c r="E5320" t="s">
        <v>11459</v>
      </c>
      <c r="F5320" t="s">
        <v>5540</v>
      </c>
      <c r="G5320" t="s">
        <v>47</v>
      </c>
      <c r="H5320" t="s">
        <v>64</v>
      </c>
      <c r="I5320">
        <v>0</v>
      </c>
      <c r="J5320">
        <v>0</v>
      </c>
      <c r="K5320" s="29">
        <v>9.3000000000000007</v>
      </c>
      <c r="L5320">
        <v>18</v>
      </c>
      <c r="M5320">
        <v>1</v>
      </c>
      <c r="N5320">
        <v>0</v>
      </c>
      <c r="O5320">
        <v>0</v>
      </c>
      <c r="P5320">
        <v>0</v>
      </c>
      <c r="Q5320">
        <v>20.100000000000001</v>
      </c>
      <c r="R5320">
        <v>26</v>
      </c>
      <c r="S5320">
        <v>22</v>
      </c>
      <c r="T5320">
        <v>21</v>
      </c>
      <c r="U5320">
        <v>9</v>
      </c>
      <c r="V5320">
        <v>13</v>
      </c>
      <c r="W5320">
        <v>3</v>
      </c>
      <c r="X5320" s="2">
        <v>0.32100000000000001</v>
      </c>
    </row>
    <row r="5321" spans="1:24" x14ac:dyDescent="0.25">
      <c r="A5321" t="str">
        <f t="shared" si="249"/>
        <v/>
      </c>
      <c r="B5321" t="str">
        <f t="shared" si="250"/>
        <v/>
      </c>
      <c r="C5321" t="str">
        <f t="shared" si="251"/>
        <v/>
      </c>
      <c r="D5321">
        <v>2026</v>
      </c>
      <c r="E5321" t="s">
        <v>11460</v>
      </c>
      <c r="F5321" t="s">
        <v>5540</v>
      </c>
      <c r="G5321" t="s">
        <v>37</v>
      </c>
      <c r="H5321" t="s">
        <v>64</v>
      </c>
      <c r="I5321">
        <v>0</v>
      </c>
      <c r="J5321">
        <v>1</v>
      </c>
      <c r="K5321" s="29">
        <v>13.5</v>
      </c>
      <c r="L5321">
        <v>2</v>
      </c>
      <c r="M5321">
        <v>0</v>
      </c>
      <c r="N5321">
        <v>0</v>
      </c>
      <c r="O5321">
        <v>0</v>
      </c>
      <c r="P5321">
        <v>0</v>
      </c>
      <c r="Q5321">
        <v>0.2</v>
      </c>
      <c r="R5321">
        <v>2</v>
      </c>
      <c r="S5321">
        <v>1</v>
      </c>
      <c r="T5321">
        <v>1</v>
      </c>
      <c r="U5321">
        <v>0</v>
      </c>
      <c r="V5321">
        <v>0</v>
      </c>
      <c r="W5321">
        <v>0</v>
      </c>
      <c r="X5321" s="2">
        <v>0.5</v>
      </c>
    </row>
    <row r="5322" spans="1:24" x14ac:dyDescent="0.25">
      <c r="A5322" t="str">
        <f t="shared" si="249"/>
        <v/>
      </c>
      <c r="B5322" t="str">
        <f t="shared" si="250"/>
        <v/>
      </c>
      <c r="C5322" t="str">
        <f t="shared" si="251"/>
        <v/>
      </c>
      <c r="D5322">
        <v>2026</v>
      </c>
      <c r="E5322" t="s">
        <v>5542</v>
      </c>
      <c r="F5322" t="s">
        <v>5540</v>
      </c>
      <c r="G5322" t="s">
        <v>47</v>
      </c>
      <c r="H5322" t="s">
        <v>64</v>
      </c>
      <c r="I5322">
        <v>0</v>
      </c>
      <c r="J5322">
        <v>1</v>
      </c>
      <c r="K5322" s="29">
        <v>14.29</v>
      </c>
      <c r="L5322">
        <v>4</v>
      </c>
      <c r="M5322">
        <v>1</v>
      </c>
      <c r="N5322">
        <v>0</v>
      </c>
      <c r="O5322">
        <v>0</v>
      </c>
      <c r="P5322">
        <v>0</v>
      </c>
      <c r="Q5322">
        <v>5.2</v>
      </c>
      <c r="R5322">
        <v>12</v>
      </c>
      <c r="S5322">
        <v>9</v>
      </c>
      <c r="T5322">
        <v>9</v>
      </c>
      <c r="U5322">
        <v>2</v>
      </c>
      <c r="V5322">
        <v>8</v>
      </c>
      <c r="W5322">
        <v>1</v>
      </c>
      <c r="X5322" s="2">
        <v>0.42899999999999999</v>
      </c>
    </row>
    <row r="5323" spans="1:24" x14ac:dyDescent="0.25">
      <c r="A5323">
        <f t="shared" si="249"/>
        <v>1</v>
      </c>
      <c r="B5323" t="str">
        <f t="shared" si="250"/>
        <v/>
      </c>
      <c r="C5323" t="str">
        <f t="shared" si="251"/>
        <v/>
      </c>
      <c r="D5323">
        <v>2026</v>
      </c>
      <c r="E5323" t="s">
        <v>11461</v>
      </c>
      <c r="F5323" t="s">
        <v>5540</v>
      </c>
      <c r="G5323" t="s">
        <v>32</v>
      </c>
      <c r="H5323" t="s">
        <v>64</v>
      </c>
      <c r="I5323">
        <v>0</v>
      </c>
      <c r="J5323">
        <v>0</v>
      </c>
      <c r="K5323" s="29">
        <v>14.73</v>
      </c>
      <c r="L5323">
        <v>8</v>
      </c>
      <c r="M5323">
        <v>0</v>
      </c>
      <c r="N5323">
        <v>0</v>
      </c>
      <c r="O5323">
        <v>0</v>
      </c>
      <c r="P5323">
        <v>0</v>
      </c>
      <c r="Q5323">
        <v>7.1</v>
      </c>
      <c r="R5323">
        <v>13</v>
      </c>
      <c r="S5323">
        <v>14</v>
      </c>
      <c r="T5323">
        <v>12</v>
      </c>
      <c r="U5323">
        <v>6</v>
      </c>
      <c r="V5323">
        <v>4</v>
      </c>
      <c r="W5323">
        <v>4</v>
      </c>
      <c r="X5323" s="2">
        <v>0.433</v>
      </c>
    </row>
    <row r="5324" spans="1:24" x14ac:dyDescent="0.25">
      <c r="A5324" t="str">
        <f t="shared" si="249"/>
        <v/>
      </c>
      <c r="B5324" t="str">
        <f t="shared" si="250"/>
        <v/>
      </c>
      <c r="C5324" t="str">
        <f t="shared" si="251"/>
        <v/>
      </c>
      <c r="D5324">
        <v>2026</v>
      </c>
      <c r="E5324" t="s">
        <v>11462</v>
      </c>
      <c r="F5324" t="s">
        <v>5540</v>
      </c>
      <c r="G5324" t="s">
        <v>24</v>
      </c>
      <c r="H5324" t="s">
        <v>64</v>
      </c>
      <c r="I5324">
        <v>0</v>
      </c>
      <c r="J5324">
        <v>2</v>
      </c>
      <c r="K5324" s="29">
        <v>15.43</v>
      </c>
      <c r="L5324">
        <v>12</v>
      </c>
      <c r="M5324">
        <v>0</v>
      </c>
      <c r="N5324">
        <v>0</v>
      </c>
      <c r="O5324">
        <v>0</v>
      </c>
      <c r="P5324">
        <v>0</v>
      </c>
      <c r="Q5324">
        <v>9.1</v>
      </c>
      <c r="R5324">
        <v>13</v>
      </c>
      <c r="S5324">
        <v>18</v>
      </c>
      <c r="T5324">
        <v>16</v>
      </c>
      <c r="U5324">
        <v>11</v>
      </c>
      <c r="V5324">
        <v>4</v>
      </c>
      <c r="W5324">
        <v>3</v>
      </c>
      <c r="X5324" s="2">
        <v>0.31</v>
      </c>
    </row>
    <row r="5325" spans="1:24" x14ac:dyDescent="0.25">
      <c r="A5325" t="str">
        <f t="shared" si="249"/>
        <v/>
      </c>
      <c r="B5325" t="str">
        <f t="shared" si="250"/>
        <v/>
      </c>
      <c r="C5325" t="str">
        <f t="shared" si="251"/>
        <v/>
      </c>
      <c r="D5325">
        <v>2026</v>
      </c>
      <c r="E5325" t="s">
        <v>5547</v>
      </c>
      <c r="F5325" t="s">
        <v>5540</v>
      </c>
      <c r="G5325" t="s">
        <v>37</v>
      </c>
      <c r="H5325" t="s">
        <v>64</v>
      </c>
      <c r="I5325">
        <v>0</v>
      </c>
      <c r="J5325">
        <v>0</v>
      </c>
      <c r="K5325" s="29">
        <v>27</v>
      </c>
      <c r="L5325">
        <v>1</v>
      </c>
      <c r="M5325">
        <v>0</v>
      </c>
      <c r="N5325">
        <v>0</v>
      </c>
      <c r="O5325">
        <v>0</v>
      </c>
      <c r="P5325">
        <v>0</v>
      </c>
      <c r="Q5325">
        <v>0.2</v>
      </c>
      <c r="R5325">
        <v>2</v>
      </c>
      <c r="S5325">
        <v>2</v>
      </c>
      <c r="T5325">
        <v>2</v>
      </c>
      <c r="U5325">
        <v>2</v>
      </c>
      <c r="V5325">
        <v>0</v>
      </c>
      <c r="W5325">
        <v>0</v>
      </c>
      <c r="X5325" s="2">
        <v>0.5</v>
      </c>
    </row>
    <row r="5326" spans="1:24" x14ac:dyDescent="0.25">
      <c r="A5326" t="str">
        <f t="shared" si="249"/>
        <v/>
      </c>
      <c r="B5326" t="str">
        <f t="shared" si="250"/>
        <v/>
      </c>
      <c r="C5326" t="str">
        <f t="shared" si="251"/>
        <v/>
      </c>
      <c r="D5326">
        <v>2026</v>
      </c>
      <c r="E5326" t="s">
        <v>11463</v>
      </c>
      <c r="F5326" t="s">
        <v>5563</v>
      </c>
      <c r="G5326" t="s">
        <v>47</v>
      </c>
      <c r="H5326" t="s">
        <v>64</v>
      </c>
      <c r="I5326">
        <v>3</v>
      </c>
      <c r="J5326">
        <v>2</v>
      </c>
      <c r="K5326" s="29">
        <v>2.82</v>
      </c>
      <c r="L5326">
        <v>14</v>
      </c>
      <c r="M5326">
        <v>13</v>
      </c>
      <c r="N5326">
        <v>0</v>
      </c>
      <c r="O5326">
        <v>0</v>
      </c>
      <c r="P5326">
        <v>0</v>
      </c>
      <c r="Q5326">
        <v>73.099999999999994</v>
      </c>
      <c r="R5326">
        <v>64</v>
      </c>
      <c r="S5326">
        <v>24</v>
      </c>
      <c r="T5326">
        <v>23</v>
      </c>
      <c r="U5326">
        <v>28</v>
      </c>
      <c r="V5326">
        <v>58</v>
      </c>
      <c r="W5326">
        <v>4</v>
      </c>
      <c r="X5326" s="2">
        <v>0.24</v>
      </c>
    </row>
    <row r="5327" spans="1:24" x14ac:dyDescent="0.25">
      <c r="A5327">
        <f t="shared" si="249"/>
        <v>1</v>
      </c>
      <c r="B5327" t="str">
        <f t="shared" si="250"/>
        <v/>
      </c>
      <c r="C5327" t="str">
        <f t="shared" si="251"/>
        <v/>
      </c>
      <c r="D5327">
        <v>2026</v>
      </c>
      <c r="E5327" t="s">
        <v>11464</v>
      </c>
      <c r="F5327" t="s">
        <v>5563</v>
      </c>
      <c r="G5327" t="s">
        <v>32</v>
      </c>
      <c r="H5327" t="s">
        <v>64</v>
      </c>
      <c r="I5327">
        <v>5</v>
      </c>
      <c r="J5327">
        <v>2</v>
      </c>
      <c r="K5327" s="29">
        <v>3.8</v>
      </c>
      <c r="L5327">
        <v>19</v>
      </c>
      <c r="M5327">
        <v>4</v>
      </c>
      <c r="N5327">
        <v>0</v>
      </c>
      <c r="O5327">
        <v>0</v>
      </c>
      <c r="P5327">
        <v>3</v>
      </c>
      <c r="Q5327">
        <v>64</v>
      </c>
      <c r="R5327">
        <v>72</v>
      </c>
      <c r="S5327">
        <v>30</v>
      </c>
      <c r="T5327">
        <v>27</v>
      </c>
      <c r="U5327">
        <v>12</v>
      </c>
      <c r="V5327">
        <v>46</v>
      </c>
      <c r="W5327">
        <v>3</v>
      </c>
      <c r="X5327" s="2">
        <v>0.28599999999999998</v>
      </c>
    </row>
    <row r="5328" spans="1:24" x14ac:dyDescent="0.25">
      <c r="A5328" t="str">
        <f t="shared" si="249"/>
        <v/>
      </c>
      <c r="B5328" t="str">
        <f t="shared" si="250"/>
        <v/>
      </c>
      <c r="C5328" t="str">
        <f t="shared" si="251"/>
        <v/>
      </c>
      <c r="D5328">
        <v>2026</v>
      </c>
      <c r="E5328" t="s">
        <v>11465</v>
      </c>
      <c r="F5328" t="s">
        <v>5563</v>
      </c>
      <c r="G5328" t="s">
        <v>37</v>
      </c>
      <c r="H5328" t="s">
        <v>64</v>
      </c>
      <c r="I5328">
        <v>2</v>
      </c>
      <c r="J5328">
        <v>6</v>
      </c>
      <c r="K5328" s="29">
        <v>5.21</v>
      </c>
      <c r="L5328">
        <v>17</v>
      </c>
      <c r="M5328">
        <v>12</v>
      </c>
      <c r="N5328">
        <v>0</v>
      </c>
      <c r="O5328">
        <v>0</v>
      </c>
      <c r="P5328">
        <v>2</v>
      </c>
      <c r="Q5328">
        <v>67.099999999999994</v>
      </c>
      <c r="R5328">
        <v>80</v>
      </c>
      <c r="S5328">
        <v>46</v>
      </c>
      <c r="T5328">
        <v>39</v>
      </c>
      <c r="U5328">
        <v>18</v>
      </c>
      <c r="V5328">
        <v>74</v>
      </c>
      <c r="W5328">
        <v>6</v>
      </c>
      <c r="X5328" s="2">
        <v>0.28999999999999998</v>
      </c>
    </row>
    <row r="5329" spans="1:24" x14ac:dyDescent="0.25">
      <c r="A5329" t="str">
        <f t="shared" si="249"/>
        <v/>
      </c>
      <c r="B5329" t="str">
        <f t="shared" si="250"/>
        <v/>
      </c>
      <c r="C5329">
        <f t="shared" si="251"/>
        <v>1</v>
      </c>
      <c r="D5329">
        <v>2026</v>
      </c>
      <c r="E5329" t="s">
        <v>7274</v>
      </c>
      <c r="F5329" t="s">
        <v>5563</v>
      </c>
      <c r="G5329" t="s">
        <v>37</v>
      </c>
      <c r="H5329" t="s">
        <v>64</v>
      </c>
      <c r="I5329">
        <v>0</v>
      </c>
      <c r="J5329">
        <v>0</v>
      </c>
      <c r="K5329" s="29">
        <v>0</v>
      </c>
      <c r="L5329">
        <v>2</v>
      </c>
      <c r="M5329">
        <v>0</v>
      </c>
      <c r="N5329">
        <v>0</v>
      </c>
      <c r="O5329">
        <v>0</v>
      </c>
      <c r="P5329">
        <v>0</v>
      </c>
      <c r="Q5329">
        <v>1.1000000000000001</v>
      </c>
      <c r="R5329">
        <v>2</v>
      </c>
      <c r="S5329">
        <v>0</v>
      </c>
      <c r="T5329">
        <v>0</v>
      </c>
      <c r="U5329">
        <v>1</v>
      </c>
      <c r="V5329">
        <v>1</v>
      </c>
      <c r="W5329">
        <v>0</v>
      </c>
      <c r="X5329" s="2">
        <v>0.33300000000000002</v>
      </c>
    </row>
    <row r="5330" spans="1:24" x14ac:dyDescent="0.25">
      <c r="A5330" t="str">
        <f t="shared" si="249"/>
        <v/>
      </c>
      <c r="B5330" t="str">
        <f t="shared" si="250"/>
        <v/>
      </c>
      <c r="C5330" t="str">
        <f t="shared" si="251"/>
        <v/>
      </c>
      <c r="D5330">
        <v>2026</v>
      </c>
      <c r="E5330" t="s">
        <v>11466</v>
      </c>
      <c r="F5330" t="s">
        <v>5563</v>
      </c>
      <c r="G5330" t="s">
        <v>24</v>
      </c>
      <c r="H5330" t="s">
        <v>64</v>
      </c>
      <c r="I5330">
        <v>0</v>
      </c>
      <c r="J5330">
        <v>0</v>
      </c>
      <c r="K5330" s="29">
        <v>2.57</v>
      </c>
      <c r="L5330">
        <v>5</v>
      </c>
      <c r="M5330">
        <v>0</v>
      </c>
      <c r="N5330">
        <v>0</v>
      </c>
      <c r="O5330">
        <v>0</v>
      </c>
      <c r="P5330">
        <v>0</v>
      </c>
      <c r="Q5330">
        <v>7</v>
      </c>
      <c r="R5330">
        <v>5</v>
      </c>
      <c r="S5330">
        <v>2</v>
      </c>
      <c r="T5330">
        <v>2</v>
      </c>
      <c r="U5330">
        <v>5</v>
      </c>
      <c r="V5330">
        <v>7</v>
      </c>
      <c r="W5330">
        <v>1</v>
      </c>
      <c r="X5330" s="2">
        <v>0.192</v>
      </c>
    </row>
    <row r="5331" spans="1:24" x14ac:dyDescent="0.25">
      <c r="A5331" t="str">
        <f t="shared" si="249"/>
        <v/>
      </c>
      <c r="B5331" t="str">
        <f t="shared" si="250"/>
        <v/>
      </c>
      <c r="C5331" t="str">
        <f t="shared" si="251"/>
        <v/>
      </c>
      <c r="D5331">
        <v>2026</v>
      </c>
      <c r="E5331" t="s">
        <v>11467</v>
      </c>
      <c r="F5331" t="s">
        <v>5563</v>
      </c>
      <c r="G5331" t="s">
        <v>47</v>
      </c>
      <c r="H5331" t="s">
        <v>64</v>
      </c>
      <c r="I5331">
        <v>1</v>
      </c>
      <c r="J5331">
        <v>3</v>
      </c>
      <c r="K5331" s="29">
        <v>2.59</v>
      </c>
      <c r="L5331">
        <v>21</v>
      </c>
      <c r="M5331">
        <v>0</v>
      </c>
      <c r="N5331">
        <v>0</v>
      </c>
      <c r="O5331">
        <v>0</v>
      </c>
      <c r="P5331">
        <v>9</v>
      </c>
      <c r="Q5331">
        <v>31.1</v>
      </c>
      <c r="R5331">
        <v>19</v>
      </c>
      <c r="S5331">
        <v>11</v>
      </c>
      <c r="T5331">
        <v>9</v>
      </c>
      <c r="U5331">
        <v>12</v>
      </c>
      <c r="V5331">
        <v>28</v>
      </c>
      <c r="W5331">
        <v>3</v>
      </c>
      <c r="X5331" s="2">
        <v>0.17399999999999999</v>
      </c>
    </row>
    <row r="5332" spans="1:24" x14ac:dyDescent="0.25">
      <c r="A5332" t="str">
        <f t="shared" si="249"/>
        <v/>
      </c>
      <c r="B5332" t="str">
        <f t="shared" si="250"/>
        <v/>
      </c>
      <c r="C5332" t="str">
        <f t="shared" si="251"/>
        <v/>
      </c>
      <c r="D5332">
        <v>2026</v>
      </c>
      <c r="E5332" t="s">
        <v>11468</v>
      </c>
      <c r="F5332" t="s">
        <v>5563</v>
      </c>
      <c r="G5332" t="s">
        <v>37</v>
      </c>
      <c r="H5332" t="s">
        <v>64</v>
      </c>
      <c r="I5332">
        <v>2</v>
      </c>
      <c r="J5332">
        <v>0</v>
      </c>
      <c r="K5332" s="29">
        <v>3.41</v>
      </c>
      <c r="L5332">
        <v>12</v>
      </c>
      <c r="M5332">
        <v>1</v>
      </c>
      <c r="N5332">
        <v>0</v>
      </c>
      <c r="O5332">
        <v>0</v>
      </c>
      <c r="P5332">
        <v>0</v>
      </c>
      <c r="Q5332">
        <v>29</v>
      </c>
      <c r="R5332">
        <v>22</v>
      </c>
      <c r="S5332">
        <v>11</v>
      </c>
      <c r="T5332">
        <v>11</v>
      </c>
      <c r="U5332">
        <v>12</v>
      </c>
      <c r="V5332">
        <v>27</v>
      </c>
      <c r="W5332">
        <v>3</v>
      </c>
      <c r="X5332" s="2">
        <v>0.214</v>
      </c>
    </row>
    <row r="5333" spans="1:24" x14ac:dyDescent="0.25">
      <c r="A5333" t="str">
        <f t="shared" si="249"/>
        <v/>
      </c>
      <c r="B5333" t="str">
        <f t="shared" si="250"/>
        <v/>
      </c>
      <c r="C5333" t="str">
        <f t="shared" si="251"/>
        <v/>
      </c>
      <c r="D5333">
        <v>2026</v>
      </c>
      <c r="E5333" t="s">
        <v>11469</v>
      </c>
      <c r="F5333" t="s">
        <v>5563</v>
      </c>
      <c r="G5333" t="s">
        <v>37</v>
      </c>
      <c r="H5333" t="s">
        <v>64</v>
      </c>
      <c r="I5333">
        <v>1</v>
      </c>
      <c r="J5333">
        <v>1</v>
      </c>
      <c r="K5333" s="29">
        <v>4.09</v>
      </c>
      <c r="L5333">
        <v>13</v>
      </c>
      <c r="M5333">
        <v>0</v>
      </c>
      <c r="N5333">
        <v>0</v>
      </c>
      <c r="O5333">
        <v>0</v>
      </c>
      <c r="P5333">
        <v>0</v>
      </c>
      <c r="Q5333">
        <v>22</v>
      </c>
      <c r="R5333">
        <v>23</v>
      </c>
      <c r="S5333">
        <v>19</v>
      </c>
      <c r="T5333">
        <v>10</v>
      </c>
      <c r="U5333">
        <v>12</v>
      </c>
      <c r="V5333">
        <v>17</v>
      </c>
      <c r="W5333">
        <v>4</v>
      </c>
      <c r="X5333" s="2">
        <v>0.27700000000000002</v>
      </c>
    </row>
    <row r="5334" spans="1:24" x14ac:dyDescent="0.25">
      <c r="A5334" t="str">
        <f t="shared" si="249"/>
        <v/>
      </c>
      <c r="B5334" t="str">
        <f t="shared" si="250"/>
        <v/>
      </c>
      <c r="C5334" t="str">
        <f t="shared" si="251"/>
        <v/>
      </c>
      <c r="D5334">
        <v>2026</v>
      </c>
      <c r="E5334" t="s">
        <v>5564</v>
      </c>
      <c r="F5334" t="s">
        <v>5563</v>
      </c>
      <c r="G5334" t="s">
        <v>24</v>
      </c>
      <c r="H5334" t="s">
        <v>64</v>
      </c>
      <c r="I5334">
        <v>5</v>
      </c>
      <c r="J5334">
        <v>2</v>
      </c>
      <c r="K5334" s="29">
        <v>4.22</v>
      </c>
      <c r="L5334">
        <v>13</v>
      </c>
      <c r="M5334">
        <v>4</v>
      </c>
      <c r="N5334">
        <v>0</v>
      </c>
      <c r="O5334">
        <v>0</v>
      </c>
      <c r="P5334">
        <v>1</v>
      </c>
      <c r="Q5334">
        <v>49</v>
      </c>
      <c r="R5334">
        <v>53</v>
      </c>
      <c r="S5334">
        <v>28</v>
      </c>
      <c r="T5334">
        <v>23</v>
      </c>
      <c r="U5334">
        <v>12</v>
      </c>
      <c r="V5334">
        <v>41</v>
      </c>
      <c r="W5334">
        <v>8</v>
      </c>
      <c r="X5334" s="2">
        <v>0.26500000000000001</v>
      </c>
    </row>
    <row r="5335" spans="1:24" x14ac:dyDescent="0.25">
      <c r="A5335" t="str">
        <f t="shared" si="249"/>
        <v/>
      </c>
      <c r="B5335" t="str">
        <f t="shared" si="250"/>
        <v/>
      </c>
      <c r="C5335" t="str">
        <f t="shared" si="251"/>
        <v/>
      </c>
      <c r="D5335">
        <v>2026</v>
      </c>
      <c r="E5335" t="s">
        <v>11470</v>
      </c>
      <c r="F5335" t="s">
        <v>5563</v>
      </c>
      <c r="G5335" t="s">
        <v>47</v>
      </c>
      <c r="H5335" t="s">
        <v>64</v>
      </c>
      <c r="I5335">
        <v>2</v>
      </c>
      <c r="J5335">
        <v>1</v>
      </c>
      <c r="K5335" s="29">
        <v>4.3099999999999996</v>
      </c>
      <c r="L5335">
        <v>9</v>
      </c>
      <c r="M5335">
        <v>7</v>
      </c>
      <c r="N5335">
        <v>0</v>
      </c>
      <c r="O5335">
        <v>0</v>
      </c>
      <c r="P5335">
        <v>0</v>
      </c>
      <c r="Q5335">
        <v>31.1</v>
      </c>
      <c r="R5335">
        <v>25</v>
      </c>
      <c r="S5335">
        <v>16</v>
      </c>
      <c r="T5335">
        <v>15</v>
      </c>
      <c r="U5335">
        <v>15</v>
      </c>
      <c r="V5335">
        <v>23</v>
      </c>
      <c r="W5335">
        <v>5</v>
      </c>
      <c r="X5335" s="2">
        <v>0.23599999999999999</v>
      </c>
    </row>
    <row r="5336" spans="1:24" x14ac:dyDescent="0.25">
      <c r="A5336">
        <f t="shared" si="249"/>
        <v>1</v>
      </c>
      <c r="B5336" t="str">
        <f t="shared" si="250"/>
        <v/>
      </c>
      <c r="C5336" t="str">
        <f t="shared" si="251"/>
        <v/>
      </c>
      <c r="D5336">
        <v>2026</v>
      </c>
      <c r="E5336" t="s">
        <v>11471</v>
      </c>
      <c r="F5336" t="s">
        <v>5563</v>
      </c>
      <c r="G5336" t="s">
        <v>29</v>
      </c>
      <c r="H5336" t="s">
        <v>64</v>
      </c>
      <c r="I5336">
        <v>4</v>
      </c>
      <c r="J5336">
        <v>3</v>
      </c>
      <c r="K5336" s="29">
        <v>4.79</v>
      </c>
      <c r="L5336">
        <v>11</v>
      </c>
      <c r="M5336">
        <v>9</v>
      </c>
      <c r="N5336">
        <v>0</v>
      </c>
      <c r="O5336">
        <v>0</v>
      </c>
      <c r="P5336">
        <v>0</v>
      </c>
      <c r="Q5336">
        <v>35.200000000000003</v>
      </c>
      <c r="R5336">
        <v>37</v>
      </c>
      <c r="S5336">
        <v>22</v>
      </c>
      <c r="T5336">
        <v>19</v>
      </c>
      <c r="U5336">
        <v>15</v>
      </c>
      <c r="V5336">
        <v>20</v>
      </c>
      <c r="W5336">
        <v>9</v>
      </c>
      <c r="X5336" s="2">
        <v>0.27</v>
      </c>
    </row>
    <row r="5337" spans="1:24" x14ac:dyDescent="0.25">
      <c r="A5337" t="str">
        <f t="shared" si="249"/>
        <v/>
      </c>
      <c r="B5337" t="str">
        <f t="shared" si="250"/>
        <v/>
      </c>
      <c r="C5337" t="str">
        <f t="shared" si="251"/>
        <v/>
      </c>
      <c r="D5337">
        <v>2026</v>
      </c>
      <c r="E5337" t="s">
        <v>11472</v>
      </c>
      <c r="F5337" t="s">
        <v>5563</v>
      </c>
      <c r="G5337" t="s">
        <v>47</v>
      </c>
      <c r="H5337" t="s">
        <v>64</v>
      </c>
      <c r="I5337">
        <v>0</v>
      </c>
      <c r="J5337">
        <v>1</v>
      </c>
      <c r="K5337" s="29">
        <v>5.79</v>
      </c>
      <c r="L5337">
        <v>11</v>
      </c>
      <c r="M5337">
        <v>0</v>
      </c>
      <c r="N5337">
        <v>0</v>
      </c>
      <c r="O5337">
        <v>0</v>
      </c>
      <c r="P5337">
        <v>0</v>
      </c>
      <c r="Q5337">
        <v>9.1</v>
      </c>
      <c r="R5337">
        <v>8</v>
      </c>
      <c r="S5337">
        <v>6</v>
      </c>
      <c r="T5337">
        <v>6</v>
      </c>
      <c r="U5337">
        <v>6</v>
      </c>
      <c r="V5337">
        <v>10</v>
      </c>
      <c r="W5337">
        <v>0</v>
      </c>
      <c r="X5337" s="2">
        <v>0.24199999999999999</v>
      </c>
    </row>
    <row r="5338" spans="1:24" x14ac:dyDescent="0.25">
      <c r="A5338" t="str">
        <f t="shared" si="249"/>
        <v/>
      </c>
      <c r="B5338" t="str">
        <f t="shared" si="250"/>
        <v/>
      </c>
      <c r="C5338" t="str">
        <f t="shared" si="251"/>
        <v/>
      </c>
      <c r="D5338">
        <v>2026</v>
      </c>
      <c r="E5338" t="s">
        <v>5570</v>
      </c>
      <c r="F5338" t="s">
        <v>5563</v>
      </c>
      <c r="G5338" t="s">
        <v>24</v>
      </c>
      <c r="H5338" t="s">
        <v>64</v>
      </c>
      <c r="I5338">
        <v>2</v>
      </c>
      <c r="J5338">
        <v>3</v>
      </c>
      <c r="K5338" s="29">
        <v>6.38</v>
      </c>
      <c r="L5338">
        <v>12</v>
      </c>
      <c r="M5338">
        <v>2</v>
      </c>
      <c r="N5338">
        <v>0</v>
      </c>
      <c r="O5338">
        <v>0</v>
      </c>
      <c r="P5338">
        <v>0</v>
      </c>
      <c r="Q5338">
        <v>24</v>
      </c>
      <c r="R5338">
        <v>29</v>
      </c>
      <c r="S5338">
        <v>21</v>
      </c>
      <c r="T5338">
        <v>17</v>
      </c>
      <c r="U5338">
        <v>16</v>
      </c>
      <c r="V5338">
        <v>18</v>
      </c>
      <c r="W5338">
        <v>8</v>
      </c>
      <c r="X5338" s="2">
        <v>0.312</v>
      </c>
    </row>
    <row r="5339" spans="1:24" x14ac:dyDescent="0.25">
      <c r="A5339" t="str">
        <f t="shared" si="249"/>
        <v/>
      </c>
      <c r="B5339" t="str">
        <f t="shared" si="250"/>
        <v/>
      </c>
      <c r="C5339" t="str">
        <f t="shared" si="251"/>
        <v/>
      </c>
      <c r="D5339">
        <v>2026</v>
      </c>
      <c r="E5339" t="s">
        <v>11473</v>
      </c>
      <c r="F5339" t="s">
        <v>5563</v>
      </c>
      <c r="G5339" t="s">
        <v>24</v>
      </c>
      <c r="H5339" t="s">
        <v>64</v>
      </c>
      <c r="I5339">
        <v>0</v>
      </c>
      <c r="J5339">
        <v>0</v>
      </c>
      <c r="K5339" s="29">
        <v>7.36</v>
      </c>
      <c r="L5339">
        <v>6</v>
      </c>
      <c r="M5339">
        <v>0</v>
      </c>
      <c r="N5339">
        <v>0</v>
      </c>
      <c r="O5339">
        <v>0</v>
      </c>
      <c r="P5339">
        <v>0</v>
      </c>
      <c r="Q5339">
        <v>7.1</v>
      </c>
      <c r="R5339">
        <v>9</v>
      </c>
      <c r="S5339">
        <v>8</v>
      </c>
      <c r="T5339">
        <v>6</v>
      </c>
      <c r="U5339">
        <v>6</v>
      </c>
      <c r="V5339">
        <v>7</v>
      </c>
      <c r="W5339">
        <v>0</v>
      </c>
      <c r="X5339" s="2">
        <v>0.31</v>
      </c>
    </row>
    <row r="5340" spans="1:24" x14ac:dyDescent="0.25">
      <c r="A5340" t="str">
        <f t="shared" si="249"/>
        <v/>
      </c>
      <c r="B5340" t="str">
        <f t="shared" si="250"/>
        <v/>
      </c>
      <c r="C5340">
        <f t="shared" si="251"/>
        <v>1</v>
      </c>
      <c r="D5340">
        <v>2026</v>
      </c>
      <c r="E5340" t="s">
        <v>7208</v>
      </c>
      <c r="F5340" t="s">
        <v>5563</v>
      </c>
      <c r="G5340" t="s">
        <v>24</v>
      </c>
      <c r="H5340" t="s">
        <v>64</v>
      </c>
      <c r="I5340">
        <v>0</v>
      </c>
      <c r="J5340">
        <v>1</v>
      </c>
      <c r="K5340" s="29">
        <v>20.25</v>
      </c>
      <c r="L5340">
        <v>2</v>
      </c>
      <c r="M5340">
        <v>0</v>
      </c>
      <c r="N5340">
        <v>0</v>
      </c>
      <c r="O5340">
        <v>0</v>
      </c>
      <c r="P5340">
        <v>0</v>
      </c>
      <c r="Q5340">
        <v>1.1000000000000001</v>
      </c>
      <c r="R5340">
        <v>5</v>
      </c>
      <c r="S5340">
        <v>3</v>
      </c>
      <c r="T5340">
        <v>3</v>
      </c>
      <c r="U5340">
        <v>3</v>
      </c>
      <c r="V5340">
        <v>0</v>
      </c>
      <c r="W5340">
        <v>0</v>
      </c>
      <c r="X5340" s="2">
        <v>0.625</v>
      </c>
    </row>
    <row r="5341" spans="1:24" x14ac:dyDescent="0.25">
      <c r="A5341">
        <f t="shared" si="249"/>
        <v>1</v>
      </c>
      <c r="B5341" t="str">
        <f t="shared" si="250"/>
        <v/>
      </c>
      <c r="C5341" t="str">
        <f t="shared" si="251"/>
        <v/>
      </c>
      <c r="D5341">
        <v>2026</v>
      </c>
      <c r="E5341" t="s">
        <v>5576</v>
      </c>
      <c r="F5341" t="s">
        <v>5563</v>
      </c>
      <c r="G5341" t="s">
        <v>29</v>
      </c>
      <c r="H5341" t="s">
        <v>64</v>
      </c>
      <c r="I5341">
        <v>0</v>
      </c>
      <c r="J5341">
        <v>0</v>
      </c>
      <c r="K5341" s="29">
        <v>27</v>
      </c>
      <c r="L5341">
        <v>1</v>
      </c>
      <c r="M5341">
        <v>0</v>
      </c>
      <c r="N5341">
        <v>0</v>
      </c>
      <c r="O5341">
        <v>0</v>
      </c>
      <c r="P5341">
        <v>0</v>
      </c>
      <c r="Q5341">
        <v>0.1</v>
      </c>
      <c r="R5341">
        <v>0</v>
      </c>
      <c r="S5341">
        <v>2</v>
      </c>
      <c r="T5341">
        <v>1</v>
      </c>
      <c r="U5341">
        <v>3</v>
      </c>
      <c r="V5341">
        <v>0</v>
      </c>
      <c r="W5341">
        <v>0</v>
      </c>
      <c r="X5341" s="2">
        <v>0</v>
      </c>
    </row>
    <row r="5342" spans="1:24" x14ac:dyDescent="0.25">
      <c r="A5342" t="str">
        <f t="shared" si="249"/>
        <v/>
      </c>
      <c r="B5342">
        <f t="shared" si="250"/>
        <v>1</v>
      </c>
      <c r="C5342" t="str">
        <f t="shared" si="251"/>
        <v/>
      </c>
      <c r="D5342">
        <v>2026</v>
      </c>
      <c r="E5342" t="s">
        <v>6101</v>
      </c>
      <c r="F5342" t="s">
        <v>5582</v>
      </c>
      <c r="G5342" t="s">
        <v>37</v>
      </c>
      <c r="H5342" t="s">
        <v>64</v>
      </c>
      <c r="I5342">
        <v>5</v>
      </c>
      <c r="J5342">
        <v>4</v>
      </c>
      <c r="K5342" s="29">
        <v>2.54</v>
      </c>
      <c r="L5342">
        <v>15</v>
      </c>
      <c r="M5342">
        <v>15</v>
      </c>
      <c r="N5342">
        <v>0</v>
      </c>
      <c r="O5342">
        <v>0</v>
      </c>
      <c r="P5342">
        <v>0</v>
      </c>
      <c r="Q5342">
        <v>71</v>
      </c>
      <c r="R5342">
        <v>48</v>
      </c>
      <c r="S5342">
        <v>22</v>
      </c>
      <c r="T5342">
        <v>20</v>
      </c>
      <c r="U5342">
        <v>44</v>
      </c>
      <c r="V5342">
        <v>104</v>
      </c>
      <c r="W5342">
        <v>1</v>
      </c>
      <c r="X5342" s="2">
        <v>0.19</v>
      </c>
    </row>
    <row r="5343" spans="1:24" x14ac:dyDescent="0.25">
      <c r="A5343" t="str">
        <f t="shared" si="249"/>
        <v/>
      </c>
      <c r="B5343" t="str">
        <f t="shared" si="250"/>
        <v/>
      </c>
      <c r="C5343" t="str">
        <f t="shared" si="251"/>
        <v/>
      </c>
      <c r="D5343">
        <v>2026</v>
      </c>
      <c r="E5343" t="s">
        <v>11474</v>
      </c>
      <c r="F5343" t="s">
        <v>5582</v>
      </c>
      <c r="G5343" t="s">
        <v>37</v>
      </c>
      <c r="H5343" t="s">
        <v>64</v>
      </c>
      <c r="I5343">
        <v>4</v>
      </c>
      <c r="J5343">
        <v>4</v>
      </c>
      <c r="K5343" s="29">
        <v>3.84</v>
      </c>
      <c r="L5343">
        <v>14</v>
      </c>
      <c r="M5343">
        <v>14</v>
      </c>
      <c r="N5343">
        <v>0</v>
      </c>
      <c r="O5343">
        <v>0</v>
      </c>
      <c r="P5343">
        <v>0</v>
      </c>
      <c r="Q5343">
        <v>65.2</v>
      </c>
      <c r="R5343">
        <v>55</v>
      </c>
      <c r="S5343">
        <v>33</v>
      </c>
      <c r="T5343">
        <v>28</v>
      </c>
      <c r="U5343">
        <v>22</v>
      </c>
      <c r="V5343">
        <v>59</v>
      </c>
      <c r="W5343">
        <v>4</v>
      </c>
      <c r="X5343" s="2">
        <v>0.223</v>
      </c>
    </row>
    <row r="5344" spans="1:24" x14ac:dyDescent="0.25">
      <c r="A5344" t="str">
        <f t="shared" si="249"/>
        <v/>
      </c>
      <c r="B5344" t="str">
        <f t="shared" si="250"/>
        <v/>
      </c>
      <c r="C5344">
        <f t="shared" si="251"/>
        <v>1</v>
      </c>
      <c r="D5344">
        <v>2026</v>
      </c>
      <c r="E5344" t="s">
        <v>6974</v>
      </c>
      <c r="F5344" t="s">
        <v>5582</v>
      </c>
      <c r="G5344" t="s">
        <v>37</v>
      </c>
      <c r="H5344" t="s">
        <v>64</v>
      </c>
      <c r="I5344">
        <v>0</v>
      </c>
      <c r="J5344">
        <v>0</v>
      </c>
      <c r="K5344" s="29">
        <v>0</v>
      </c>
      <c r="L5344">
        <v>1</v>
      </c>
      <c r="M5344">
        <v>0</v>
      </c>
      <c r="N5344">
        <v>0</v>
      </c>
      <c r="O5344">
        <v>0</v>
      </c>
      <c r="P5344">
        <v>0</v>
      </c>
      <c r="Q5344">
        <v>1</v>
      </c>
      <c r="R5344">
        <v>0</v>
      </c>
      <c r="S5344">
        <v>0</v>
      </c>
      <c r="T5344">
        <v>0</v>
      </c>
      <c r="U5344">
        <v>2</v>
      </c>
      <c r="V5344">
        <v>0</v>
      </c>
      <c r="W5344">
        <v>0</v>
      </c>
      <c r="X5344" s="2">
        <v>0</v>
      </c>
    </row>
    <row r="5345" spans="1:24" x14ac:dyDescent="0.25">
      <c r="A5345" t="str">
        <f t="shared" si="249"/>
        <v/>
      </c>
      <c r="B5345" t="str">
        <f t="shared" si="250"/>
        <v/>
      </c>
      <c r="C5345" t="str">
        <f t="shared" si="251"/>
        <v/>
      </c>
      <c r="D5345">
        <v>2026</v>
      </c>
      <c r="E5345" t="s">
        <v>5601</v>
      </c>
      <c r="F5345" t="s">
        <v>5582</v>
      </c>
      <c r="G5345" t="s">
        <v>47</v>
      </c>
      <c r="H5345" t="s">
        <v>64</v>
      </c>
      <c r="I5345">
        <v>1</v>
      </c>
      <c r="J5345">
        <v>0</v>
      </c>
      <c r="K5345" s="29">
        <v>0.56999999999999995</v>
      </c>
      <c r="L5345">
        <v>12</v>
      </c>
      <c r="M5345">
        <v>2</v>
      </c>
      <c r="N5345">
        <v>0</v>
      </c>
      <c r="O5345">
        <v>0</v>
      </c>
      <c r="P5345">
        <v>0</v>
      </c>
      <c r="Q5345">
        <v>15.2</v>
      </c>
      <c r="R5345">
        <v>11</v>
      </c>
      <c r="S5345">
        <v>6</v>
      </c>
      <c r="T5345">
        <v>1</v>
      </c>
      <c r="U5345">
        <v>13</v>
      </c>
      <c r="V5345">
        <v>11</v>
      </c>
      <c r="W5345">
        <v>0</v>
      </c>
      <c r="X5345" s="2">
        <v>0.19600000000000001</v>
      </c>
    </row>
    <row r="5346" spans="1:24" x14ac:dyDescent="0.25">
      <c r="A5346" t="str">
        <f t="shared" si="249"/>
        <v/>
      </c>
      <c r="B5346" t="str">
        <f t="shared" si="250"/>
        <v/>
      </c>
      <c r="C5346" t="str">
        <f t="shared" si="251"/>
        <v/>
      </c>
      <c r="D5346">
        <v>2026</v>
      </c>
      <c r="E5346" t="s">
        <v>11475</v>
      </c>
      <c r="F5346" t="s">
        <v>5582</v>
      </c>
      <c r="G5346" t="s">
        <v>47</v>
      </c>
      <c r="H5346" t="s">
        <v>64</v>
      </c>
      <c r="I5346">
        <v>0</v>
      </c>
      <c r="J5346">
        <v>0</v>
      </c>
      <c r="K5346" s="29">
        <v>1.93</v>
      </c>
      <c r="L5346">
        <v>5</v>
      </c>
      <c r="M5346">
        <v>0</v>
      </c>
      <c r="N5346">
        <v>0</v>
      </c>
      <c r="O5346">
        <v>0</v>
      </c>
      <c r="P5346">
        <v>0</v>
      </c>
      <c r="Q5346">
        <v>9.1</v>
      </c>
      <c r="R5346">
        <v>2</v>
      </c>
      <c r="S5346">
        <v>4</v>
      </c>
      <c r="T5346">
        <v>2</v>
      </c>
      <c r="U5346">
        <v>4</v>
      </c>
      <c r="V5346">
        <v>9</v>
      </c>
      <c r="W5346">
        <v>2</v>
      </c>
      <c r="X5346" s="2">
        <v>6.7000000000000004E-2</v>
      </c>
    </row>
    <row r="5347" spans="1:24" x14ac:dyDescent="0.25">
      <c r="A5347">
        <f t="shared" si="249"/>
        <v>1</v>
      </c>
      <c r="B5347" t="str">
        <f t="shared" si="250"/>
        <v/>
      </c>
      <c r="C5347" t="str">
        <f t="shared" si="251"/>
        <v/>
      </c>
      <c r="D5347">
        <v>2026</v>
      </c>
      <c r="E5347" t="s">
        <v>11476</v>
      </c>
      <c r="F5347" t="s">
        <v>5582</v>
      </c>
      <c r="G5347" t="s">
        <v>32</v>
      </c>
      <c r="H5347" t="s">
        <v>64</v>
      </c>
      <c r="I5347">
        <v>2</v>
      </c>
      <c r="J5347">
        <v>1</v>
      </c>
      <c r="K5347" s="29">
        <v>3.14</v>
      </c>
      <c r="L5347">
        <v>20</v>
      </c>
      <c r="M5347">
        <v>0</v>
      </c>
      <c r="N5347">
        <v>0</v>
      </c>
      <c r="O5347">
        <v>0</v>
      </c>
      <c r="P5347">
        <v>1</v>
      </c>
      <c r="Q5347">
        <v>28.2</v>
      </c>
      <c r="R5347">
        <v>28</v>
      </c>
      <c r="S5347">
        <v>12</v>
      </c>
      <c r="T5347">
        <v>10</v>
      </c>
      <c r="U5347">
        <v>11</v>
      </c>
      <c r="V5347">
        <v>36</v>
      </c>
      <c r="W5347">
        <v>1</v>
      </c>
      <c r="X5347" s="2">
        <v>0.255</v>
      </c>
    </row>
    <row r="5348" spans="1:24" x14ac:dyDescent="0.25">
      <c r="A5348" t="str">
        <f t="shared" si="249"/>
        <v/>
      </c>
      <c r="B5348" t="str">
        <f t="shared" si="250"/>
        <v/>
      </c>
      <c r="C5348" t="str">
        <f t="shared" si="251"/>
        <v/>
      </c>
      <c r="D5348">
        <v>2026</v>
      </c>
      <c r="E5348" t="s">
        <v>11477</v>
      </c>
      <c r="F5348" t="s">
        <v>5582</v>
      </c>
      <c r="G5348" t="s">
        <v>24</v>
      </c>
      <c r="H5348" t="s">
        <v>64</v>
      </c>
      <c r="I5348">
        <v>2</v>
      </c>
      <c r="J5348">
        <v>1</v>
      </c>
      <c r="K5348" s="29">
        <v>3.86</v>
      </c>
      <c r="L5348">
        <v>17</v>
      </c>
      <c r="M5348">
        <v>8</v>
      </c>
      <c r="N5348">
        <v>0</v>
      </c>
      <c r="O5348">
        <v>0</v>
      </c>
      <c r="P5348">
        <v>1</v>
      </c>
      <c r="Q5348">
        <v>35</v>
      </c>
      <c r="R5348">
        <v>34</v>
      </c>
      <c r="S5348">
        <v>15</v>
      </c>
      <c r="T5348">
        <v>15</v>
      </c>
      <c r="U5348">
        <v>18</v>
      </c>
      <c r="V5348">
        <v>27</v>
      </c>
      <c r="W5348">
        <v>5</v>
      </c>
      <c r="X5348" s="2">
        <v>0.248</v>
      </c>
    </row>
    <row r="5349" spans="1:24" x14ac:dyDescent="0.25">
      <c r="A5349">
        <f t="shared" si="249"/>
        <v>1</v>
      </c>
      <c r="B5349" t="str">
        <f t="shared" si="250"/>
        <v/>
      </c>
      <c r="C5349" t="str">
        <f t="shared" si="251"/>
        <v/>
      </c>
      <c r="D5349">
        <v>2026</v>
      </c>
      <c r="E5349" t="s">
        <v>11478</v>
      </c>
      <c r="F5349" t="s">
        <v>5582</v>
      </c>
      <c r="G5349" t="s">
        <v>29</v>
      </c>
      <c r="H5349" t="s">
        <v>64</v>
      </c>
      <c r="I5349">
        <v>2</v>
      </c>
      <c r="J5349">
        <v>4</v>
      </c>
      <c r="K5349" s="29">
        <v>4.28</v>
      </c>
      <c r="L5349">
        <v>17</v>
      </c>
      <c r="M5349">
        <v>1</v>
      </c>
      <c r="N5349">
        <v>0</v>
      </c>
      <c r="O5349">
        <v>0</v>
      </c>
      <c r="P5349">
        <v>3</v>
      </c>
      <c r="Q5349">
        <v>33.200000000000003</v>
      </c>
      <c r="R5349">
        <v>37</v>
      </c>
      <c r="S5349">
        <v>16</v>
      </c>
      <c r="T5349">
        <v>16</v>
      </c>
      <c r="U5349">
        <v>17</v>
      </c>
      <c r="V5349">
        <v>34</v>
      </c>
      <c r="W5349">
        <v>3</v>
      </c>
      <c r="X5349" s="2">
        <v>0.28499999999999998</v>
      </c>
    </row>
    <row r="5350" spans="1:24" x14ac:dyDescent="0.25">
      <c r="A5350" t="str">
        <f t="shared" ref="A5350:A5407" si="252">IF(OR(G5350="SR", G5350="GR"), 1, "")</f>
        <v/>
      </c>
      <c r="B5350" t="str">
        <f t="shared" si="250"/>
        <v/>
      </c>
      <c r="C5350" t="str">
        <f t="shared" si="251"/>
        <v/>
      </c>
      <c r="D5350">
        <v>2026</v>
      </c>
      <c r="E5350" t="s">
        <v>11479</v>
      </c>
      <c r="F5350" t="s">
        <v>5582</v>
      </c>
      <c r="G5350" t="s">
        <v>24</v>
      </c>
      <c r="H5350" t="s">
        <v>64</v>
      </c>
      <c r="I5350">
        <v>3</v>
      </c>
      <c r="J5350">
        <v>3</v>
      </c>
      <c r="K5350" s="29">
        <v>4.3600000000000003</v>
      </c>
      <c r="L5350">
        <v>21</v>
      </c>
      <c r="M5350">
        <v>0</v>
      </c>
      <c r="N5350">
        <v>0</v>
      </c>
      <c r="O5350">
        <v>0</v>
      </c>
      <c r="P5350">
        <v>4</v>
      </c>
      <c r="Q5350">
        <v>43.1</v>
      </c>
      <c r="R5350">
        <v>43</v>
      </c>
      <c r="S5350">
        <v>22</v>
      </c>
      <c r="T5350">
        <v>21</v>
      </c>
      <c r="U5350">
        <v>20</v>
      </c>
      <c r="V5350">
        <v>43</v>
      </c>
      <c r="W5350">
        <v>1</v>
      </c>
      <c r="X5350" s="2">
        <v>0.26500000000000001</v>
      </c>
    </row>
    <row r="5351" spans="1:24" x14ac:dyDescent="0.25">
      <c r="A5351" t="str">
        <f t="shared" si="252"/>
        <v/>
      </c>
      <c r="B5351" t="str">
        <f t="shared" si="250"/>
        <v/>
      </c>
      <c r="C5351" t="str">
        <f t="shared" si="251"/>
        <v/>
      </c>
      <c r="D5351">
        <v>2026</v>
      </c>
      <c r="E5351" t="s">
        <v>11480</v>
      </c>
      <c r="F5351" t="s">
        <v>5582</v>
      </c>
      <c r="G5351" t="s">
        <v>47</v>
      </c>
      <c r="H5351" t="s">
        <v>64</v>
      </c>
      <c r="I5351">
        <v>1</v>
      </c>
      <c r="J5351">
        <v>2</v>
      </c>
      <c r="K5351" s="29">
        <v>4.5599999999999996</v>
      </c>
      <c r="L5351">
        <v>16</v>
      </c>
      <c r="M5351">
        <v>1</v>
      </c>
      <c r="N5351">
        <v>0</v>
      </c>
      <c r="O5351">
        <v>0</v>
      </c>
      <c r="P5351">
        <v>0</v>
      </c>
      <c r="Q5351">
        <v>23.2</v>
      </c>
      <c r="R5351">
        <v>21</v>
      </c>
      <c r="S5351">
        <v>13</v>
      </c>
      <c r="T5351">
        <v>12</v>
      </c>
      <c r="U5351">
        <v>15</v>
      </c>
      <c r="V5351">
        <v>24</v>
      </c>
      <c r="W5351">
        <v>4</v>
      </c>
      <c r="X5351" s="2">
        <v>0.23100000000000001</v>
      </c>
    </row>
    <row r="5352" spans="1:24" x14ac:dyDescent="0.25">
      <c r="A5352" t="str">
        <f t="shared" si="252"/>
        <v/>
      </c>
      <c r="B5352" t="str">
        <f t="shared" si="250"/>
        <v/>
      </c>
      <c r="C5352" t="str">
        <f t="shared" si="251"/>
        <v/>
      </c>
      <c r="D5352">
        <v>2026</v>
      </c>
      <c r="E5352" t="s">
        <v>11481</v>
      </c>
      <c r="F5352" t="s">
        <v>5582</v>
      </c>
      <c r="G5352" t="s">
        <v>24</v>
      </c>
      <c r="H5352" t="s">
        <v>64</v>
      </c>
      <c r="I5352">
        <v>0</v>
      </c>
      <c r="J5352">
        <v>1</v>
      </c>
      <c r="K5352" s="29">
        <v>4.66</v>
      </c>
      <c r="L5352">
        <v>16</v>
      </c>
      <c r="M5352">
        <v>0</v>
      </c>
      <c r="N5352">
        <v>0</v>
      </c>
      <c r="O5352">
        <v>0</v>
      </c>
      <c r="P5352">
        <v>0</v>
      </c>
      <c r="Q5352">
        <v>19.100000000000001</v>
      </c>
      <c r="R5352">
        <v>19</v>
      </c>
      <c r="S5352">
        <v>13</v>
      </c>
      <c r="T5352">
        <v>10</v>
      </c>
      <c r="U5352">
        <v>6</v>
      </c>
      <c r="V5352">
        <v>13</v>
      </c>
      <c r="W5352">
        <v>7</v>
      </c>
      <c r="X5352" s="2">
        <v>0.253</v>
      </c>
    </row>
    <row r="5353" spans="1:24" x14ac:dyDescent="0.25">
      <c r="A5353">
        <f t="shared" si="252"/>
        <v>1</v>
      </c>
      <c r="B5353" t="str">
        <f t="shared" si="250"/>
        <v/>
      </c>
      <c r="C5353" t="str">
        <f t="shared" si="251"/>
        <v/>
      </c>
      <c r="D5353">
        <v>2026</v>
      </c>
      <c r="E5353" t="s">
        <v>11482</v>
      </c>
      <c r="F5353" t="s">
        <v>5582</v>
      </c>
      <c r="G5353" t="s">
        <v>29</v>
      </c>
      <c r="H5353" t="s">
        <v>64</v>
      </c>
      <c r="I5353">
        <v>1</v>
      </c>
      <c r="J5353">
        <v>1</v>
      </c>
      <c r="K5353" s="29">
        <v>5.59</v>
      </c>
      <c r="L5353">
        <v>12</v>
      </c>
      <c r="M5353">
        <v>0</v>
      </c>
      <c r="N5353">
        <v>0</v>
      </c>
      <c r="O5353">
        <v>0</v>
      </c>
      <c r="P5353">
        <v>0</v>
      </c>
      <c r="Q5353">
        <v>9.1999999999999993</v>
      </c>
      <c r="R5353">
        <v>9</v>
      </c>
      <c r="S5353">
        <v>6</v>
      </c>
      <c r="T5353">
        <v>6</v>
      </c>
      <c r="U5353">
        <v>6</v>
      </c>
      <c r="V5353">
        <v>10</v>
      </c>
      <c r="W5353">
        <v>2</v>
      </c>
      <c r="X5353" s="2">
        <v>0.25700000000000001</v>
      </c>
    </row>
    <row r="5354" spans="1:24" x14ac:dyDescent="0.25">
      <c r="A5354">
        <f t="shared" si="252"/>
        <v>1</v>
      </c>
      <c r="B5354" t="str">
        <f t="shared" si="250"/>
        <v/>
      </c>
      <c r="C5354" t="str">
        <f t="shared" si="251"/>
        <v/>
      </c>
      <c r="D5354">
        <v>2026</v>
      </c>
      <c r="E5354" t="s">
        <v>11483</v>
      </c>
      <c r="F5354" t="s">
        <v>5582</v>
      </c>
      <c r="G5354" t="s">
        <v>29</v>
      </c>
      <c r="H5354" t="s">
        <v>64</v>
      </c>
      <c r="I5354">
        <v>0</v>
      </c>
      <c r="J5354">
        <v>3</v>
      </c>
      <c r="K5354" s="29">
        <v>6.75</v>
      </c>
      <c r="L5354">
        <v>16</v>
      </c>
      <c r="M5354">
        <v>0</v>
      </c>
      <c r="N5354">
        <v>0</v>
      </c>
      <c r="O5354">
        <v>0</v>
      </c>
      <c r="P5354">
        <v>5</v>
      </c>
      <c r="Q5354">
        <v>18.2</v>
      </c>
      <c r="R5354">
        <v>16</v>
      </c>
      <c r="S5354">
        <v>14</v>
      </c>
      <c r="T5354">
        <v>14</v>
      </c>
      <c r="U5354">
        <v>5</v>
      </c>
      <c r="V5354">
        <v>24</v>
      </c>
      <c r="W5354">
        <v>3</v>
      </c>
      <c r="X5354" s="2">
        <v>0.23200000000000001</v>
      </c>
    </row>
    <row r="5355" spans="1:24" x14ac:dyDescent="0.25">
      <c r="A5355" t="str">
        <f t="shared" si="252"/>
        <v/>
      </c>
      <c r="B5355" t="str">
        <f t="shared" si="250"/>
        <v/>
      </c>
      <c r="C5355" t="str">
        <f t="shared" si="251"/>
        <v/>
      </c>
      <c r="D5355">
        <v>2026</v>
      </c>
      <c r="E5355" t="s">
        <v>11484</v>
      </c>
      <c r="F5355" t="s">
        <v>5582</v>
      </c>
      <c r="G5355" t="s">
        <v>37</v>
      </c>
      <c r="H5355" t="s">
        <v>64</v>
      </c>
      <c r="I5355">
        <v>1</v>
      </c>
      <c r="J5355">
        <v>1</v>
      </c>
      <c r="K5355" s="29">
        <v>6.75</v>
      </c>
      <c r="L5355">
        <v>11</v>
      </c>
      <c r="M5355">
        <v>0</v>
      </c>
      <c r="N5355">
        <v>0</v>
      </c>
      <c r="O5355">
        <v>0</v>
      </c>
      <c r="P5355">
        <v>0</v>
      </c>
      <c r="Q5355">
        <v>14.2</v>
      </c>
      <c r="R5355">
        <v>14</v>
      </c>
      <c r="S5355">
        <v>11</v>
      </c>
      <c r="T5355">
        <v>11</v>
      </c>
      <c r="U5355">
        <v>6</v>
      </c>
      <c r="V5355">
        <v>10</v>
      </c>
      <c r="W5355">
        <v>0</v>
      </c>
      <c r="X5355" s="2">
        <v>0.255</v>
      </c>
    </row>
    <row r="5356" spans="1:24" x14ac:dyDescent="0.25">
      <c r="A5356">
        <f t="shared" si="252"/>
        <v>1</v>
      </c>
      <c r="B5356" t="str">
        <f t="shared" si="250"/>
        <v/>
      </c>
      <c r="C5356" t="str">
        <f t="shared" si="251"/>
        <v/>
      </c>
      <c r="D5356">
        <v>2026</v>
      </c>
      <c r="E5356" t="s">
        <v>11485</v>
      </c>
      <c r="F5356" t="s">
        <v>5582</v>
      </c>
      <c r="G5356" t="s">
        <v>29</v>
      </c>
      <c r="H5356" t="s">
        <v>64</v>
      </c>
      <c r="I5356">
        <v>2</v>
      </c>
      <c r="J5356">
        <v>0</v>
      </c>
      <c r="K5356" s="29">
        <v>6.88</v>
      </c>
      <c r="L5356">
        <v>12</v>
      </c>
      <c r="M5356">
        <v>1</v>
      </c>
      <c r="N5356">
        <v>0</v>
      </c>
      <c r="O5356">
        <v>0</v>
      </c>
      <c r="P5356">
        <v>0</v>
      </c>
      <c r="Q5356">
        <v>17</v>
      </c>
      <c r="R5356">
        <v>18</v>
      </c>
      <c r="S5356">
        <v>13</v>
      </c>
      <c r="T5356">
        <v>13</v>
      </c>
      <c r="U5356">
        <v>7</v>
      </c>
      <c r="V5356">
        <v>15</v>
      </c>
      <c r="W5356">
        <v>1</v>
      </c>
      <c r="X5356" s="2">
        <v>0.26900000000000002</v>
      </c>
    </row>
    <row r="5357" spans="1:24" x14ac:dyDescent="0.25">
      <c r="A5357" t="str">
        <f t="shared" si="252"/>
        <v/>
      </c>
      <c r="B5357" t="str">
        <f t="shared" si="250"/>
        <v/>
      </c>
      <c r="C5357" t="str">
        <f t="shared" si="251"/>
        <v/>
      </c>
      <c r="D5357">
        <v>2026</v>
      </c>
      <c r="E5357" t="s">
        <v>5595</v>
      </c>
      <c r="F5357" t="s">
        <v>5582</v>
      </c>
      <c r="G5357" t="s">
        <v>47</v>
      </c>
      <c r="H5357" t="s">
        <v>64</v>
      </c>
      <c r="I5357">
        <v>1</v>
      </c>
      <c r="J5357">
        <v>0</v>
      </c>
      <c r="K5357" s="29">
        <v>7.22</v>
      </c>
      <c r="L5357">
        <v>12</v>
      </c>
      <c r="M5357">
        <v>8</v>
      </c>
      <c r="N5357">
        <v>0</v>
      </c>
      <c r="O5357">
        <v>0</v>
      </c>
      <c r="P5357">
        <v>0</v>
      </c>
      <c r="Q5357">
        <v>28.2</v>
      </c>
      <c r="R5357">
        <v>33</v>
      </c>
      <c r="S5357">
        <v>25</v>
      </c>
      <c r="T5357">
        <v>23</v>
      </c>
      <c r="U5357">
        <v>20</v>
      </c>
      <c r="V5357">
        <v>23</v>
      </c>
      <c r="W5357">
        <v>4</v>
      </c>
      <c r="X5357" s="2">
        <v>0.3</v>
      </c>
    </row>
    <row r="5358" spans="1:24" x14ac:dyDescent="0.25">
      <c r="A5358" t="str">
        <f t="shared" si="252"/>
        <v/>
      </c>
      <c r="B5358" t="str">
        <f t="shared" si="250"/>
        <v/>
      </c>
      <c r="C5358" t="str">
        <f t="shared" si="251"/>
        <v/>
      </c>
      <c r="D5358">
        <v>2026</v>
      </c>
      <c r="E5358" t="s">
        <v>11486</v>
      </c>
      <c r="F5358" t="s">
        <v>5582</v>
      </c>
      <c r="G5358" t="s">
        <v>47</v>
      </c>
      <c r="H5358" t="s">
        <v>64</v>
      </c>
      <c r="I5358">
        <v>0</v>
      </c>
      <c r="J5358">
        <v>0</v>
      </c>
      <c r="K5358" s="29">
        <v>7.5</v>
      </c>
      <c r="L5358">
        <v>8</v>
      </c>
      <c r="M5358">
        <v>0</v>
      </c>
      <c r="N5358">
        <v>0</v>
      </c>
      <c r="O5358">
        <v>0</v>
      </c>
      <c r="P5358">
        <v>0</v>
      </c>
      <c r="Q5358">
        <v>6</v>
      </c>
      <c r="R5358">
        <v>5</v>
      </c>
      <c r="S5358">
        <v>5</v>
      </c>
      <c r="T5358">
        <v>5</v>
      </c>
      <c r="U5358">
        <v>9</v>
      </c>
      <c r="V5358">
        <v>8</v>
      </c>
      <c r="W5358">
        <v>0</v>
      </c>
      <c r="X5358" s="2">
        <v>0.25</v>
      </c>
    </row>
    <row r="5359" spans="1:24" x14ac:dyDescent="0.25">
      <c r="A5359" t="str">
        <f t="shared" si="252"/>
        <v/>
      </c>
      <c r="B5359" t="str">
        <f t="shared" si="250"/>
        <v/>
      </c>
      <c r="C5359" t="str">
        <f t="shared" si="251"/>
        <v/>
      </c>
      <c r="D5359">
        <v>2026</v>
      </c>
      <c r="E5359" t="s">
        <v>11487</v>
      </c>
      <c r="F5359" t="s">
        <v>5582</v>
      </c>
      <c r="G5359" t="s">
        <v>37</v>
      </c>
      <c r="H5359" t="s">
        <v>64</v>
      </c>
      <c r="I5359">
        <v>0</v>
      </c>
      <c r="J5359">
        <v>1</v>
      </c>
      <c r="K5359" s="29">
        <v>12.6</v>
      </c>
      <c r="L5359">
        <v>5</v>
      </c>
      <c r="M5359">
        <v>3</v>
      </c>
      <c r="N5359">
        <v>0</v>
      </c>
      <c r="O5359">
        <v>0</v>
      </c>
      <c r="P5359">
        <v>0</v>
      </c>
      <c r="Q5359">
        <v>5</v>
      </c>
      <c r="R5359">
        <v>3</v>
      </c>
      <c r="S5359">
        <v>8</v>
      </c>
      <c r="T5359">
        <v>7</v>
      </c>
      <c r="U5359">
        <v>11</v>
      </c>
      <c r="V5359">
        <v>5</v>
      </c>
      <c r="W5359">
        <v>0</v>
      </c>
      <c r="X5359" s="2">
        <v>0.158</v>
      </c>
    </row>
    <row r="5360" spans="1:24" x14ac:dyDescent="0.25">
      <c r="A5360" t="str">
        <f t="shared" si="252"/>
        <v/>
      </c>
      <c r="B5360" t="str">
        <f t="shared" si="250"/>
        <v/>
      </c>
      <c r="C5360" t="str">
        <f t="shared" si="251"/>
        <v/>
      </c>
      <c r="D5360">
        <v>2026</v>
      </c>
      <c r="E5360" t="s">
        <v>11488</v>
      </c>
      <c r="F5360" t="s">
        <v>5582</v>
      </c>
      <c r="G5360" t="s">
        <v>24</v>
      </c>
      <c r="H5360" t="s">
        <v>64</v>
      </c>
      <c r="I5360">
        <v>0</v>
      </c>
      <c r="J5360">
        <v>3</v>
      </c>
      <c r="K5360" s="29">
        <v>12.67</v>
      </c>
      <c r="L5360">
        <v>11</v>
      </c>
      <c r="M5360">
        <v>0</v>
      </c>
      <c r="N5360">
        <v>0</v>
      </c>
      <c r="O5360">
        <v>0</v>
      </c>
      <c r="P5360">
        <v>0</v>
      </c>
      <c r="Q5360">
        <v>16.100000000000001</v>
      </c>
      <c r="R5360">
        <v>31</v>
      </c>
      <c r="S5360">
        <v>25</v>
      </c>
      <c r="T5360">
        <v>23</v>
      </c>
      <c r="U5360">
        <v>8</v>
      </c>
      <c r="V5360">
        <v>11</v>
      </c>
      <c r="W5360">
        <v>2</v>
      </c>
      <c r="X5360" s="2">
        <v>0.41899999999999998</v>
      </c>
    </row>
    <row r="5361" spans="1:24" x14ac:dyDescent="0.25">
      <c r="A5361" t="str">
        <f t="shared" si="252"/>
        <v/>
      </c>
      <c r="B5361" t="str">
        <f t="shared" si="250"/>
        <v/>
      </c>
      <c r="C5361" t="str">
        <f t="shared" si="251"/>
        <v/>
      </c>
      <c r="D5361">
        <v>2026</v>
      </c>
      <c r="E5361" t="s">
        <v>11489</v>
      </c>
      <c r="F5361" t="s">
        <v>5582</v>
      </c>
      <c r="G5361" t="s">
        <v>47</v>
      </c>
      <c r="H5361" t="s">
        <v>64</v>
      </c>
      <c r="I5361">
        <v>0</v>
      </c>
      <c r="J5361">
        <v>0</v>
      </c>
      <c r="K5361" s="29">
        <v>13.5</v>
      </c>
      <c r="L5361">
        <v>1</v>
      </c>
      <c r="M5361">
        <v>0</v>
      </c>
      <c r="N5361">
        <v>0</v>
      </c>
      <c r="O5361">
        <v>0</v>
      </c>
      <c r="P5361">
        <v>0</v>
      </c>
      <c r="Q5361">
        <v>1.1000000000000001</v>
      </c>
      <c r="R5361">
        <v>2</v>
      </c>
      <c r="S5361">
        <v>2</v>
      </c>
      <c r="T5361">
        <v>2</v>
      </c>
      <c r="U5361">
        <v>1</v>
      </c>
      <c r="V5361">
        <v>0</v>
      </c>
      <c r="W5361">
        <v>0</v>
      </c>
      <c r="X5361" s="2">
        <v>0.4</v>
      </c>
    </row>
    <row r="5362" spans="1:24" x14ac:dyDescent="0.25">
      <c r="A5362">
        <f t="shared" si="252"/>
        <v>1</v>
      </c>
      <c r="B5362" t="str">
        <f t="shared" si="250"/>
        <v/>
      </c>
      <c r="C5362" t="str">
        <f t="shared" si="251"/>
        <v/>
      </c>
      <c r="D5362">
        <v>2026</v>
      </c>
      <c r="E5362" t="s">
        <v>11490</v>
      </c>
      <c r="F5362" t="s">
        <v>5582</v>
      </c>
      <c r="G5362" t="s">
        <v>29</v>
      </c>
      <c r="H5362" t="s">
        <v>64</v>
      </c>
      <c r="I5362">
        <v>0</v>
      </c>
      <c r="J5362">
        <v>0</v>
      </c>
      <c r="K5362" s="29">
        <v>15.19</v>
      </c>
      <c r="L5362">
        <v>5</v>
      </c>
      <c r="M5362">
        <v>1</v>
      </c>
      <c r="N5362">
        <v>0</v>
      </c>
      <c r="O5362">
        <v>0</v>
      </c>
      <c r="P5362">
        <v>0</v>
      </c>
      <c r="Q5362">
        <v>5.0999999999999996</v>
      </c>
      <c r="R5362">
        <v>7</v>
      </c>
      <c r="S5362">
        <v>9</v>
      </c>
      <c r="T5362">
        <v>9</v>
      </c>
      <c r="U5362">
        <v>8</v>
      </c>
      <c r="V5362">
        <v>7</v>
      </c>
      <c r="W5362">
        <v>1</v>
      </c>
      <c r="X5362" s="2">
        <v>0.33300000000000002</v>
      </c>
    </row>
    <row r="5363" spans="1:24" x14ac:dyDescent="0.25">
      <c r="A5363">
        <f t="shared" si="252"/>
        <v>1</v>
      </c>
      <c r="B5363" t="str">
        <f t="shared" si="250"/>
        <v/>
      </c>
      <c r="C5363" t="str">
        <f t="shared" si="251"/>
        <v/>
      </c>
      <c r="D5363">
        <v>2026</v>
      </c>
      <c r="E5363" t="s">
        <v>11491</v>
      </c>
      <c r="F5363" t="s">
        <v>5604</v>
      </c>
      <c r="G5363" t="s">
        <v>32</v>
      </c>
      <c r="H5363" t="s">
        <v>64</v>
      </c>
      <c r="I5363">
        <v>3</v>
      </c>
      <c r="J5363">
        <v>5</v>
      </c>
      <c r="K5363" s="29">
        <v>5.98</v>
      </c>
      <c r="L5363">
        <v>17</v>
      </c>
      <c r="M5363">
        <v>7</v>
      </c>
      <c r="N5363">
        <v>0</v>
      </c>
      <c r="O5363">
        <v>0</v>
      </c>
      <c r="P5363">
        <v>1</v>
      </c>
      <c r="Q5363">
        <v>52.2</v>
      </c>
      <c r="R5363">
        <v>50</v>
      </c>
      <c r="S5363">
        <v>35</v>
      </c>
      <c r="T5363">
        <v>35</v>
      </c>
      <c r="U5363">
        <v>22</v>
      </c>
      <c r="V5363">
        <v>42</v>
      </c>
      <c r="W5363">
        <v>12</v>
      </c>
      <c r="X5363" s="2">
        <v>0.254</v>
      </c>
    </row>
    <row r="5364" spans="1:24" x14ac:dyDescent="0.25">
      <c r="A5364">
        <f t="shared" si="252"/>
        <v>1</v>
      </c>
      <c r="B5364" t="str">
        <f t="shared" si="250"/>
        <v/>
      </c>
      <c r="C5364" t="str">
        <f t="shared" si="251"/>
        <v/>
      </c>
      <c r="D5364">
        <v>2026</v>
      </c>
      <c r="E5364" t="s">
        <v>11492</v>
      </c>
      <c r="F5364" t="s">
        <v>5604</v>
      </c>
      <c r="G5364" t="s">
        <v>32</v>
      </c>
      <c r="H5364" t="s">
        <v>64</v>
      </c>
      <c r="I5364">
        <v>5</v>
      </c>
      <c r="J5364">
        <v>4</v>
      </c>
      <c r="K5364" s="29">
        <v>6.61</v>
      </c>
      <c r="L5364">
        <v>14</v>
      </c>
      <c r="M5364">
        <v>14</v>
      </c>
      <c r="N5364">
        <v>0</v>
      </c>
      <c r="O5364">
        <v>0</v>
      </c>
      <c r="P5364">
        <v>0</v>
      </c>
      <c r="Q5364">
        <v>66.2</v>
      </c>
      <c r="R5364">
        <v>71</v>
      </c>
      <c r="S5364">
        <v>50</v>
      </c>
      <c r="T5364">
        <v>49</v>
      </c>
      <c r="U5364">
        <v>32</v>
      </c>
      <c r="V5364">
        <v>84</v>
      </c>
      <c r="W5364">
        <v>4</v>
      </c>
      <c r="X5364" s="2">
        <v>0.28100000000000003</v>
      </c>
    </row>
    <row r="5365" spans="1:24" x14ac:dyDescent="0.25">
      <c r="A5365" t="str">
        <f t="shared" si="252"/>
        <v/>
      </c>
      <c r="B5365" t="str">
        <f t="shared" si="250"/>
        <v/>
      </c>
      <c r="C5365" t="str">
        <f t="shared" si="251"/>
        <v/>
      </c>
      <c r="D5365">
        <v>2026</v>
      </c>
      <c r="E5365" t="s">
        <v>11493</v>
      </c>
      <c r="F5365" t="s">
        <v>5604</v>
      </c>
      <c r="G5365" t="s">
        <v>24</v>
      </c>
      <c r="H5365" t="s">
        <v>64</v>
      </c>
      <c r="I5365">
        <v>0</v>
      </c>
      <c r="J5365">
        <v>0</v>
      </c>
      <c r="K5365" s="29">
        <v>4.97</v>
      </c>
      <c r="L5365">
        <v>13</v>
      </c>
      <c r="M5365">
        <v>3</v>
      </c>
      <c r="N5365">
        <v>0</v>
      </c>
      <c r="O5365">
        <v>0</v>
      </c>
      <c r="P5365">
        <v>0</v>
      </c>
      <c r="Q5365">
        <v>25.1</v>
      </c>
      <c r="R5365">
        <v>30</v>
      </c>
      <c r="S5365">
        <v>17</v>
      </c>
      <c r="T5365">
        <v>14</v>
      </c>
      <c r="U5365">
        <v>10</v>
      </c>
      <c r="V5365">
        <v>25</v>
      </c>
      <c r="W5365">
        <v>2</v>
      </c>
      <c r="X5365" s="2">
        <v>0.29399999999999998</v>
      </c>
    </row>
    <row r="5366" spans="1:24" x14ac:dyDescent="0.25">
      <c r="A5366" t="str">
        <f t="shared" si="252"/>
        <v/>
      </c>
      <c r="B5366" t="str">
        <f t="shared" si="250"/>
        <v/>
      </c>
      <c r="C5366" t="str">
        <f t="shared" si="251"/>
        <v/>
      </c>
      <c r="D5366">
        <v>2026</v>
      </c>
      <c r="E5366" t="s">
        <v>11494</v>
      </c>
      <c r="F5366" t="s">
        <v>5604</v>
      </c>
      <c r="G5366" t="s">
        <v>47</v>
      </c>
      <c r="H5366" t="s">
        <v>64</v>
      </c>
      <c r="I5366">
        <v>1</v>
      </c>
      <c r="J5366">
        <v>2</v>
      </c>
      <c r="K5366" s="29">
        <v>5.62</v>
      </c>
      <c r="L5366">
        <v>20</v>
      </c>
      <c r="M5366">
        <v>0</v>
      </c>
      <c r="N5366">
        <v>0</v>
      </c>
      <c r="O5366">
        <v>0</v>
      </c>
      <c r="P5366">
        <v>1</v>
      </c>
      <c r="Q5366">
        <v>32</v>
      </c>
      <c r="R5366">
        <v>37</v>
      </c>
      <c r="S5366">
        <v>20</v>
      </c>
      <c r="T5366">
        <v>20</v>
      </c>
      <c r="U5366">
        <v>21</v>
      </c>
      <c r="V5366">
        <v>34</v>
      </c>
      <c r="W5366">
        <v>7</v>
      </c>
      <c r="X5366" s="2">
        <v>0.29399999999999998</v>
      </c>
    </row>
    <row r="5367" spans="1:24" x14ac:dyDescent="0.25">
      <c r="A5367" t="str">
        <f t="shared" si="252"/>
        <v/>
      </c>
      <c r="B5367" t="str">
        <f t="shared" si="250"/>
        <v/>
      </c>
      <c r="C5367" t="str">
        <f t="shared" si="251"/>
        <v/>
      </c>
      <c r="D5367">
        <v>2026</v>
      </c>
      <c r="E5367" t="s">
        <v>11495</v>
      </c>
      <c r="F5367" t="s">
        <v>5604</v>
      </c>
      <c r="G5367" t="s">
        <v>37</v>
      </c>
      <c r="H5367" t="s">
        <v>64</v>
      </c>
      <c r="I5367">
        <v>0</v>
      </c>
      <c r="J5367">
        <v>0</v>
      </c>
      <c r="K5367" s="29">
        <v>6.23</v>
      </c>
      <c r="L5367">
        <v>5</v>
      </c>
      <c r="M5367">
        <v>0</v>
      </c>
      <c r="N5367">
        <v>0</v>
      </c>
      <c r="O5367">
        <v>0</v>
      </c>
      <c r="P5367">
        <v>0</v>
      </c>
      <c r="Q5367">
        <v>4.0999999999999996</v>
      </c>
      <c r="R5367">
        <v>3</v>
      </c>
      <c r="S5367">
        <v>3</v>
      </c>
      <c r="T5367">
        <v>3</v>
      </c>
      <c r="U5367">
        <v>5</v>
      </c>
      <c r="V5367">
        <v>5</v>
      </c>
      <c r="W5367">
        <v>3</v>
      </c>
      <c r="X5367" s="2">
        <v>0.23100000000000001</v>
      </c>
    </row>
    <row r="5368" spans="1:24" x14ac:dyDescent="0.25">
      <c r="A5368">
        <f t="shared" si="252"/>
        <v>1</v>
      </c>
      <c r="B5368" t="str">
        <f t="shared" si="250"/>
        <v/>
      </c>
      <c r="C5368" t="str">
        <f t="shared" si="251"/>
        <v/>
      </c>
      <c r="D5368">
        <v>2026</v>
      </c>
      <c r="E5368" t="s">
        <v>11496</v>
      </c>
      <c r="F5368" t="s">
        <v>5604</v>
      </c>
      <c r="G5368" t="s">
        <v>32</v>
      </c>
      <c r="H5368" t="s">
        <v>64</v>
      </c>
      <c r="I5368">
        <v>3</v>
      </c>
      <c r="J5368">
        <v>3</v>
      </c>
      <c r="K5368" s="29">
        <v>6.39</v>
      </c>
      <c r="L5368">
        <v>23</v>
      </c>
      <c r="M5368">
        <v>7</v>
      </c>
      <c r="N5368">
        <v>0</v>
      </c>
      <c r="O5368">
        <v>0</v>
      </c>
      <c r="P5368">
        <v>0</v>
      </c>
      <c r="Q5368">
        <v>38</v>
      </c>
      <c r="R5368">
        <v>30</v>
      </c>
      <c r="S5368">
        <v>30</v>
      </c>
      <c r="T5368">
        <v>27</v>
      </c>
      <c r="U5368">
        <v>26</v>
      </c>
      <c r="V5368">
        <v>31</v>
      </c>
      <c r="W5368">
        <v>4</v>
      </c>
      <c r="X5368" s="2">
        <v>0.224</v>
      </c>
    </row>
    <row r="5369" spans="1:24" x14ac:dyDescent="0.25">
      <c r="A5369">
        <f t="shared" si="252"/>
        <v>1</v>
      </c>
      <c r="B5369" t="str">
        <f t="shared" si="250"/>
        <v/>
      </c>
      <c r="C5369" t="str">
        <f t="shared" si="251"/>
        <v/>
      </c>
      <c r="D5369">
        <v>2026</v>
      </c>
      <c r="E5369" t="s">
        <v>11497</v>
      </c>
      <c r="F5369" t="s">
        <v>5604</v>
      </c>
      <c r="G5369" t="s">
        <v>29</v>
      </c>
      <c r="H5369" t="s">
        <v>64</v>
      </c>
      <c r="I5369">
        <v>1</v>
      </c>
      <c r="J5369">
        <v>0</v>
      </c>
      <c r="K5369" s="29">
        <v>6.62</v>
      </c>
      <c r="L5369">
        <v>18</v>
      </c>
      <c r="M5369">
        <v>0</v>
      </c>
      <c r="N5369">
        <v>0</v>
      </c>
      <c r="O5369">
        <v>0</v>
      </c>
      <c r="P5369">
        <v>0</v>
      </c>
      <c r="Q5369">
        <v>17.2</v>
      </c>
      <c r="R5369">
        <v>22</v>
      </c>
      <c r="S5369">
        <v>14</v>
      </c>
      <c r="T5369">
        <v>13</v>
      </c>
      <c r="U5369">
        <v>7</v>
      </c>
      <c r="V5369">
        <v>15</v>
      </c>
      <c r="W5369">
        <v>2</v>
      </c>
      <c r="X5369" s="2">
        <v>0.31</v>
      </c>
    </row>
    <row r="5370" spans="1:24" x14ac:dyDescent="0.25">
      <c r="A5370">
        <f t="shared" si="252"/>
        <v>1</v>
      </c>
      <c r="B5370" t="str">
        <f t="shared" si="250"/>
        <v/>
      </c>
      <c r="C5370" t="str">
        <f t="shared" si="251"/>
        <v/>
      </c>
      <c r="D5370">
        <v>2026</v>
      </c>
      <c r="E5370" t="s">
        <v>11498</v>
      </c>
      <c r="F5370" t="s">
        <v>5604</v>
      </c>
      <c r="G5370" t="s">
        <v>32</v>
      </c>
      <c r="H5370" t="s">
        <v>64</v>
      </c>
      <c r="I5370">
        <v>0</v>
      </c>
      <c r="J5370">
        <v>2</v>
      </c>
      <c r="K5370" s="29">
        <v>7.01</v>
      </c>
      <c r="L5370">
        <v>21</v>
      </c>
      <c r="M5370">
        <v>2</v>
      </c>
      <c r="N5370">
        <v>0</v>
      </c>
      <c r="O5370">
        <v>0</v>
      </c>
      <c r="P5370">
        <v>0</v>
      </c>
      <c r="Q5370">
        <v>25.2</v>
      </c>
      <c r="R5370">
        <v>33</v>
      </c>
      <c r="S5370">
        <v>21</v>
      </c>
      <c r="T5370">
        <v>20</v>
      </c>
      <c r="U5370">
        <v>21</v>
      </c>
      <c r="V5370">
        <v>28</v>
      </c>
      <c r="W5370">
        <v>7</v>
      </c>
      <c r="X5370" s="2">
        <v>0.308</v>
      </c>
    </row>
    <row r="5371" spans="1:24" x14ac:dyDescent="0.25">
      <c r="A5371" t="str">
        <f t="shared" si="252"/>
        <v/>
      </c>
      <c r="B5371" t="str">
        <f t="shared" si="250"/>
        <v/>
      </c>
      <c r="C5371" t="str">
        <f t="shared" si="251"/>
        <v/>
      </c>
      <c r="D5371">
        <v>2026</v>
      </c>
      <c r="E5371" t="s">
        <v>11499</v>
      </c>
      <c r="F5371" t="s">
        <v>5604</v>
      </c>
      <c r="G5371" t="s">
        <v>47</v>
      </c>
      <c r="H5371" t="s">
        <v>64</v>
      </c>
      <c r="I5371">
        <v>1</v>
      </c>
      <c r="J5371">
        <v>1</v>
      </c>
      <c r="K5371" s="29">
        <v>7.54</v>
      </c>
      <c r="L5371">
        <v>18</v>
      </c>
      <c r="M5371">
        <v>0</v>
      </c>
      <c r="N5371">
        <v>0</v>
      </c>
      <c r="O5371">
        <v>0</v>
      </c>
      <c r="P5371">
        <v>0</v>
      </c>
      <c r="Q5371">
        <v>22.2</v>
      </c>
      <c r="R5371">
        <v>31</v>
      </c>
      <c r="S5371">
        <v>20</v>
      </c>
      <c r="T5371">
        <v>19</v>
      </c>
      <c r="U5371">
        <v>3</v>
      </c>
      <c r="V5371">
        <v>22</v>
      </c>
      <c r="W5371">
        <v>5</v>
      </c>
      <c r="X5371" s="2">
        <v>0.316</v>
      </c>
    </row>
    <row r="5372" spans="1:24" x14ac:dyDescent="0.25">
      <c r="A5372" t="str">
        <f t="shared" si="252"/>
        <v/>
      </c>
      <c r="B5372" t="str">
        <f t="shared" si="250"/>
        <v/>
      </c>
      <c r="C5372">
        <f t="shared" si="251"/>
        <v>1</v>
      </c>
      <c r="D5372">
        <v>2026</v>
      </c>
      <c r="E5372" t="s">
        <v>6895</v>
      </c>
      <c r="F5372" t="s">
        <v>5604</v>
      </c>
      <c r="G5372" t="s">
        <v>24</v>
      </c>
      <c r="H5372" t="s">
        <v>64</v>
      </c>
      <c r="I5372">
        <v>2</v>
      </c>
      <c r="J5372">
        <v>4</v>
      </c>
      <c r="K5372" s="29">
        <v>7.59</v>
      </c>
      <c r="L5372">
        <v>15</v>
      </c>
      <c r="M5372">
        <v>7</v>
      </c>
      <c r="N5372">
        <v>0</v>
      </c>
      <c r="O5372">
        <v>0</v>
      </c>
      <c r="P5372">
        <v>0</v>
      </c>
      <c r="Q5372">
        <v>42.2</v>
      </c>
      <c r="R5372">
        <v>60</v>
      </c>
      <c r="S5372">
        <v>42</v>
      </c>
      <c r="T5372">
        <v>36</v>
      </c>
      <c r="U5372">
        <v>18</v>
      </c>
      <c r="V5372">
        <v>37</v>
      </c>
      <c r="W5372">
        <v>10</v>
      </c>
      <c r="X5372" s="2">
        <v>0.34499999999999997</v>
      </c>
    </row>
    <row r="5373" spans="1:24" x14ac:dyDescent="0.25">
      <c r="A5373" t="str">
        <f t="shared" si="252"/>
        <v/>
      </c>
      <c r="B5373" t="str">
        <f t="shared" si="250"/>
        <v/>
      </c>
      <c r="C5373" t="str">
        <f t="shared" si="251"/>
        <v/>
      </c>
      <c r="D5373">
        <v>2026</v>
      </c>
      <c r="E5373" t="s">
        <v>11500</v>
      </c>
      <c r="F5373" t="s">
        <v>5604</v>
      </c>
      <c r="G5373" t="s">
        <v>47</v>
      </c>
      <c r="H5373" t="s">
        <v>64</v>
      </c>
      <c r="I5373">
        <v>1</v>
      </c>
      <c r="J5373">
        <v>1</v>
      </c>
      <c r="K5373" s="29">
        <v>8.83</v>
      </c>
      <c r="L5373">
        <v>16</v>
      </c>
      <c r="M5373">
        <v>0</v>
      </c>
      <c r="N5373">
        <v>0</v>
      </c>
      <c r="O5373">
        <v>0</v>
      </c>
      <c r="P5373">
        <v>0</v>
      </c>
      <c r="Q5373">
        <v>17.100000000000001</v>
      </c>
      <c r="R5373">
        <v>19</v>
      </c>
      <c r="S5373">
        <v>18</v>
      </c>
      <c r="T5373">
        <v>17</v>
      </c>
      <c r="U5373">
        <v>14</v>
      </c>
      <c r="V5373">
        <v>17</v>
      </c>
      <c r="W5373">
        <v>5</v>
      </c>
      <c r="X5373" s="2">
        <v>0.27900000000000003</v>
      </c>
    </row>
    <row r="5374" spans="1:24" x14ac:dyDescent="0.25">
      <c r="A5374" t="str">
        <f t="shared" si="252"/>
        <v/>
      </c>
      <c r="B5374" t="str">
        <f t="shared" si="250"/>
        <v/>
      </c>
      <c r="C5374" t="str">
        <f t="shared" si="251"/>
        <v/>
      </c>
      <c r="D5374">
        <v>2026</v>
      </c>
      <c r="E5374" t="s">
        <v>11501</v>
      </c>
      <c r="F5374" t="s">
        <v>5604</v>
      </c>
      <c r="G5374" t="s">
        <v>47</v>
      </c>
      <c r="H5374" t="s">
        <v>64</v>
      </c>
      <c r="I5374">
        <v>1</v>
      </c>
      <c r="J5374">
        <v>3</v>
      </c>
      <c r="K5374" s="29">
        <v>9.2799999999999994</v>
      </c>
      <c r="L5374">
        <v>20</v>
      </c>
      <c r="M5374">
        <v>3</v>
      </c>
      <c r="N5374">
        <v>0</v>
      </c>
      <c r="O5374">
        <v>0</v>
      </c>
      <c r="P5374">
        <v>2</v>
      </c>
      <c r="Q5374">
        <v>32</v>
      </c>
      <c r="R5374">
        <v>41</v>
      </c>
      <c r="S5374">
        <v>34</v>
      </c>
      <c r="T5374">
        <v>33</v>
      </c>
      <c r="U5374">
        <v>15</v>
      </c>
      <c r="V5374">
        <v>30</v>
      </c>
      <c r="W5374">
        <v>8</v>
      </c>
      <c r="X5374" s="2">
        <v>0.32500000000000001</v>
      </c>
    </row>
    <row r="5375" spans="1:24" x14ac:dyDescent="0.25">
      <c r="A5375">
        <f t="shared" si="252"/>
        <v>1</v>
      </c>
      <c r="B5375" t="str">
        <f t="shared" si="250"/>
        <v/>
      </c>
      <c r="C5375" t="str">
        <f t="shared" si="251"/>
        <v/>
      </c>
      <c r="D5375">
        <v>2026</v>
      </c>
      <c r="E5375" t="s">
        <v>11502</v>
      </c>
      <c r="F5375" t="s">
        <v>5604</v>
      </c>
      <c r="G5375" t="s">
        <v>29</v>
      </c>
      <c r="H5375" t="s">
        <v>64</v>
      </c>
      <c r="I5375">
        <v>1</v>
      </c>
      <c r="J5375">
        <v>3</v>
      </c>
      <c r="K5375" s="29">
        <v>9.9700000000000006</v>
      </c>
      <c r="L5375">
        <v>18</v>
      </c>
      <c r="M5375">
        <v>7</v>
      </c>
      <c r="N5375">
        <v>0</v>
      </c>
      <c r="O5375">
        <v>0</v>
      </c>
      <c r="P5375">
        <v>0</v>
      </c>
      <c r="Q5375">
        <v>37</v>
      </c>
      <c r="R5375">
        <v>53</v>
      </c>
      <c r="S5375">
        <v>47</v>
      </c>
      <c r="T5375">
        <v>41</v>
      </c>
      <c r="U5375">
        <v>20</v>
      </c>
      <c r="V5375">
        <v>33</v>
      </c>
      <c r="W5375">
        <v>13</v>
      </c>
      <c r="X5375" s="2">
        <v>0.33500000000000002</v>
      </c>
    </row>
    <row r="5376" spans="1:24" x14ac:dyDescent="0.25">
      <c r="A5376" t="str">
        <f t="shared" si="252"/>
        <v/>
      </c>
      <c r="B5376" t="str">
        <f t="shared" si="250"/>
        <v/>
      </c>
      <c r="C5376" t="str">
        <f t="shared" si="251"/>
        <v/>
      </c>
      <c r="D5376">
        <v>2026</v>
      </c>
      <c r="E5376" t="s">
        <v>5611</v>
      </c>
      <c r="F5376" t="s">
        <v>5604</v>
      </c>
      <c r="G5376" t="s">
        <v>47</v>
      </c>
      <c r="H5376" t="s">
        <v>64</v>
      </c>
      <c r="I5376">
        <v>0</v>
      </c>
      <c r="J5376">
        <v>0</v>
      </c>
      <c r="K5376" s="29">
        <v>13.5</v>
      </c>
      <c r="L5376">
        <v>1</v>
      </c>
      <c r="M5376">
        <v>0</v>
      </c>
      <c r="N5376">
        <v>0</v>
      </c>
      <c r="O5376">
        <v>0</v>
      </c>
      <c r="P5376">
        <v>0</v>
      </c>
      <c r="Q5376">
        <v>0.2</v>
      </c>
      <c r="R5376">
        <v>2</v>
      </c>
      <c r="S5376">
        <v>1</v>
      </c>
      <c r="T5376">
        <v>1</v>
      </c>
      <c r="U5376">
        <v>0</v>
      </c>
      <c r="V5376">
        <v>0</v>
      </c>
      <c r="W5376">
        <v>0</v>
      </c>
      <c r="X5376" s="2">
        <v>0.5</v>
      </c>
    </row>
    <row r="5377" spans="1:24" x14ac:dyDescent="0.25">
      <c r="A5377" t="str">
        <f t="shared" si="252"/>
        <v/>
      </c>
      <c r="B5377" t="str">
        <f t="shared" si="250"/>
        <v/>
      </c>
      <c r="C5377" t="str">
        <f t="shared" si="251"/>
        <v/>
      </c>
      <c r="D5377">
        <v>2026</v>
      </c>
      <c r="E5377" t="s">
        <v>11503</v>
      </c>
      <c r="F5377" t="s">
        <v>5604</v>
      </c>
      <c r="G5377" t="s">
        <v>47</v>
      </c>
      <c r="H5377" t="s">
        <v>64</v>
      </c>
      <c r="I5377">
        <v>0</v>
      </c>
      <c r="J5377">
        <v>1</v>
      </c>
      <c r="K5377" s="29">
        <v>14.04</v>
      </c>
      <c r="L5377">
        <v>10</v>
      </c>
      <c r="M5377">
        <v>0</v>
      </c>
      <c r="N5377">
        <v>0</v>
      </c>
      <c r="O5377">
        <v>0</v>
      </c>
      <c r="P5377">
        <v>0</v>
      </c>
      <c r="Q5377">
        <v>8.1</v>
      </c>
      <c r="R5377">
        <v>14</v>
      </c>
      <c r="S5377">
        <v>13</v>
      </c>
      <c r="T5377">
        <v>13</v>
      </c>
      <c r="U5377">
        <v>10</v>
      </c>
      <c r="V5377">
        <v>10</v>
      </c>
      <c r="W5377">
        <v>4</v>
      </c>
      <c r="X5377" s="2">
        <v>0.4</v>
      </c>
    </row>
    <row r="5378" spans="1:24" x14ac:dyDescent="0.25">
      <c r="A5378">
        <f t="shared" si="252"/>
        <v>1</v>
      </c>
      <c r="B5378" t="str">
        <f t="shared" ref="B5378:B5407" si="253">IF(COUNTIFS(Draft_Player,$E5378),COUNTIFS(Draft_Player,$E5378),"")</f>
        <v/>
      </c>
      <c r="C5378" t="str">
        <f t="shared" ref="C5378:C5407" si="254">IF(COUNTIFS(Transfers_Player,$E5378),COUNTIFS(Transfers_Player,$E5378),"")</f>
        <v/>
      </c>
      <c r="D5378">
        <v>2026</v>
      </c>
      <c r="E5378" t="s">
        <v>11504</v>
      </c>
      <c r="F5378" t="s">
        <v>5604</v>
      </c>
      <c r="G5378" t="s">
        <v>32</v>
      </c>
      <c r="H5378" t="s">
        <v>64</v>
      </c>
      <c r="I5378">
        <v>1</v>
      </c>
      <c r="J5378">
        <v>1</v>
      </c>
      <c r="K5378" s="29">
        <v>14.09</v>
      </c>
      <c r="L5378">
        <v>13</v>
      </c>
      <c r="M5378">
        <v>1</v>
      </c>
      <c r="N5378">
        <v>0</v>
      </c>
      <c r="O5378">
        <v>0</v>
      </c>
      <c r="P5378">
        <v>0</v>
      </c>
      <c r="Q5378">
        <v>15.1</v>
      </c>
      <c r="R5378">
        <v>28</v>
      </c>
      <c r="S5378">
        <v>24</v>
      </c>
      <c r="T5378">
        <v>24</v>
      </c>
      <c r="U5378">
        <v>9</v>
      </c>
      <c r="V5378">
        <v>9</v>
      </c>
      <c r="W5378">
        <v>5</v>
      </c>
      <c r="X5378" s="2">
        <v>0.38900000000000001</v>
      </c>
    </row>
    <row r="5379" spans="1:24" x14ac:dyDescent="0.25">
      <c r="A5379">
        <f t="shared" si="252"/>
        <v>1</v>
      </c>
      <c r="B5379" t="str">
        <f t="shared" si="253"/>
        <v/>
      </c>
      <c r="C5379" t="str">
        <f t="shared" si="254"/>
        <v/>
      </c>
      <c r="D5379">
        <v>2026</v>
      </c>
      <c r="E5379" t="s">
        <v>11505</v>
      </c>
      <c r="F5379" t="s">
        <v>5620</v>
      </c>
      <c r="G5379" t="s">
        <v>29</v>
      </c>
      <c r="H5379" t="s">
        <v>64</v>
      </c>
      <c r="I5379">
        <v>2</v>
      </c>
      <c r="J5379">
        <v>8</v>
      </c>
      <c r="K5379" s="29">
        <v>5.42</v>
      </c>
      <c r="L5379">
        <v>13</v>
      </c>
      <c r="M5379">
        <v>12</v>
      </c>
      <c r="N5379">
        <v>1</v>
      </c>
      <c r="O5379">
        <v>0</v>
      </c>
      <c r="P5379">
        <v>0</v>
      </c>
      <c r="Q5379">
        <v>73</v>
      </c>
      <c r="R5379">
        <v>93</v>
      </c>
      <c r="S5379">
        <v>49</v>
      </c>
      <c r="T5379">
        <v>44</v>
      </c>
      <c r="U5379">
        <v>20</v>
      </c>
      <c r="V5379">
        <v>65</v>
      </c>
      <c r="W5379">
        <v>5</v>
      </c>
      <c r="X5379" s="2">
        <v>0.315</v>
      </c>
    </row>
    <row r="5380" spans="1:24" x14ac:dyDescent="0.25">
      <c r="A5380" t="str">
        <f t="shared" si="252"/>
        <v/>
      </c>
      <c r="B5380" t="str">
        <f t="shared" si="253"/>
        <v/>
      </c>
      <c r="C5380">
        <f t="shared" si="254"/>
        <v>1</v>
      </c>
      <c r="D5380">
        <v>2026</v>
      </c>
      <c r="E5380" t="s">
        <v>6573</v>
      </c>
      <c r="F5380" t="s">
        <v>5620</v>
      </c>
      <c r="G5380" t="s">
        <v>24</v>
      </c>
      <c r="H5380" t="s">
        <v>64</v>
      </c>
      <c r="I5380">
        <v>2</v>
      </c>
      <c r="J5380">
        <v>4</v>
      </c>
      <c r="K5380" s="29">
        <v>5.79</v>
      </c>
      <c r="L5380">
        <v>13</v>
      </c>
      <c r="M5380">
        <v>13</v>
      </c>
      <c r="N5380">
        <v>0</v>
      </c>
      <c r="O5380">
        <v>0</v>
      </c>
      <c r="P5380">
        <v>0</v>
      </c>
      <c r="Q5380">
        <v>70</v>
      </c>
      <c r="R5380">
        <v>78</v>
      </c>
      <c r="S5380">
        <v>50</v>
      </c>
      <c r="T5380">
        <v>45</v>
      </c>
      <c r="U5380">
        <v>20</v>
      </c>
      <c r="V5380">
        <v>61</v>
      </c>
      <c r="W5380">
        <v>4</v>
      </c>
      <c r="X5380" s="2">
        <v>0.27900000000000003</v>
      </c>
    </row>
    <row r="5381" spans="1:24" x14ac:dyDescent="0.25">
      <c r="A5381" t="str">
        <f t="shared" si="252"/>
        <v/>
      </c>
      <c r="B5381" t="str">
        <f t="shared" si="253"/>
        <v/>
      </c>
      <c r="C5381" t="str">
        <f t="shared" si="254"/>
        <v/>
      </c>
      <c r="D5381">
        <v>2026</v>
      </c>
      <c r="E5381" t="s">
        <v>11506</v>
      </c>
      <c r="F5381" t="s">
        <v>5620</v>
      </c>
      <c r="G5381" t="s">
        <v>37</v>
      </c>
      <c r="H5381" t="s">
        <v>64</v>
      </c>
      <c r="I5381">
        <v>3</v>
      </c>
      <c r="J5381">
        <v>6</v>
      </c>
      <c r="K5381" s="29">
        <v>6.21</v>
      </c>
      <c r="L5381">
        <v>13</v>
      </c>
      <c r="M5381">
        <v>13</v>
      </c>
      <c r="N5381">
        <v>0</v>
      </c>
      <c r="O5381">
        <v>0</v>
      </c>
      <c r="P5381">
        <v>0</v>
      </c>
      <c r="Q5381">
        <v>66.2</v>
      </c>
      <c r="R5381">
        <v>82</v>
      </c>
      <c r="S5381">
        <v>57</v>
      </c>
      <c r="T5381">
        <v>46</v>
      </c>
      <c r="U5381">
        <v>28</v>
      </c>
      <c r="V5381">
        <v>38</v>
      </c>
      <c r="W5381">
        <v>5</v>
      </c>
      <c r="X5381" s="2">
        <v>0.308</v>
      </c>
    </row>
    <row r="5382" spans="1:24" x14ac:dyDescent="0.25">
      <c r="A5382">
        <f t="shared" si="252"/>
        <v>1</v>
      </c>
      <c r="B5382" t="str">
        <f t="shared" si="253"/>
        <v/>
      </c>
      <c r="C5382" t="str">
        <f t="shared" si="254"/>
        <v/>
      </c>
      <c r="D5382">
        <v>2026</v>
      </c>
      <c r="E5382" t="s">
        <v>11507</v>
      </c>
      <c r="F5382" t="s">
        <v>5620</v>
      </c>
      <c r="G5382" t="s">
        <v>29</v>
      </c>
      <c r="H5382" t="s">
        <v>64</v>
      </c>
      <c r="I5382">
        <v>3</v>
      </c>
      <c r="J5382">
        <v>0</v>
      </c>
      <c r="K5382" s="29">
        <v>4.43</v>
      </c>
      <c r="L5382">
        <v>23</v>
      </c>
      <c r="M5382">
        <v>0</v>
      </c>
      <c r="N5382">
        <v>0</v>
      </c>
      <c r="O5382">
        <v>0</v>
      </c>
      <c r="P5382">
        <v>3</v>
      </c>
      <c r="Q5382">
        <v>42.2</v>
      </c>
      <c r="R5382">
        <v>47</v>
      </c>
      <c r="S5382">
        <v>26</v>
      </c>
      <c r="T5382">
        <v>21</v>
      </c>
      <c r="U5382">
        <v>13</v>
      </c>
      <c r="V5382">
        <v>50</v>
      </c>
      <c r="W5382">
        <v>9</v>
      </c>
      <c r="X5382" s="2">
        <v>0.28100000000000003</v>
      </c>
    </row>
    <row r="5383" spans="1:24" x14ac:dyDescent="0.25">
      <c r="A5383">
        <f t="shared" si="252"/>
        <v>1</v>
      </c>
      <c r="B5383" t="str">
        <f t="shared" si="253"/>
        <v/>
      </c>
      <c r="C5383" t="str">
        <f t="shared" si="254"/>
        <v/>
      </c>
      <c r="D5383">
        <v>2026</v>
      </c>
      <c r="E5383" t="s">
        <v>11508</v>
      </c>
      <c r="F5383" t="s">
        <v>5620</v>
      </c>
      <c r="G5383" t="s">
        <v>29</v>
      </c>
      <c r="H5383" t="s">
        <v>64</v>
      </c>
      <c r="I5383">
        <v>3</v>
      </c>
      <c r="J5383">
        <v>1</v>
      </c>
      <c r="K5383" s="29">
        <v>5.4</v>
      </c>
      <c r="L5383">
        <v>17</v>
      </c>
      <c r="M5383">
        <v>0</v>
      </c>
      <c r="N5383">
        <v>0</v>
      </c>
      <c r="O5383">
        <v>0</v>
      </c>
      <c r="P5383">
        <v>2</v>
      </c>
      <c r="Q5383">
        <v>25</v>
      </c>
      <c r="R5383">
        <v>35</v>
      </c>
      <c r="S5383">
        <v>16</v>
      </c>
      <c r="T5383">
        <v>15</v>
      </c>
      <c r="U5383">
        <v>6</v>
      </c>
      <c r="V5383">
        <v>16</v>
      </c>
      <c r="W5383">
        <v>4</v>
      </c>
      <c r="X5383" s="2">
        <v>0.33300000000000002</v>
      </c>
    </row>
    <row r="5384" spans="1:24" x14ac:dyDescent="0.25">
      <c r="A5384" t="str">
        <f t="shared" si="252"/>
        <v/>
      </c>
      <c r="B5384" t="str">
        <f t="shared" si="253"/>
        <v/>
      </c>
      <c r="C5384">
        <f t="shared" si="254"/>
        <v>1</v>
      </c>
      <c r="D5384">
        <v>2026</v>
      </c>
      <c r="E5384" t="s">
        <v>6961</v>
      </c>
      <c r="F5384" t="s">
        <v>5620</v>
      </c>
      <c r="G5384" t="s">
        <v>24</v>
      </c>
      <c r="H5384" t="s">
        <v>64</v>
      </c>
      <c r="I5384">
        <v>2</v>
      </c>
      <c r="J5384">
        <v>3</v>
      </c>
      <c r="K5384" s="29">
        <v>5.46</v>
      </c>
      <c r="L5384">
        <v>14</v>
      </c>
      <c r="M5384">
        <v>2</v>
      </c>
      <c r="N5384">
        <v>0</v>
      </c>
      <c r="O5384">
        <v>0</v>
      </c>
      <c r="P5384">
        <v>0</v>
      </c>
      <c r="Q5384">
        <v>31.1</v>
      </c>
      <c r="R5384">
        <v>32</v>
      </c>
      <c r="S5384">
        <v>20</v>
      </c>
      <c r="T5384">
        <v>19</v>
      </c>
      <c r="U5384">
        <v>15</v>
      </c>
      <c r="V5384">
        <v>20</v>
      </c>
      <c r="W5384">
        <v>4</v>
      </c>
      <c r="X5384" s="2">
        <v>0.27400000000000002</v>
      </c>
    </row>
    <row r="5385" spans="1:24" x14ac:dyDescent="0.25">
      <c r="A5385">
        <f t="shared" si="252"/>
        <v>1</v>
      </c>
      <c r="B5385" t="str">
        <f t="shared" si="253"/>
        <v/>
      </c>
      <c r="C5385" t="str">
        <f t="shared" si="254"/>
        <v/>
      </c>
      <c r="D5385">
        <v>2026</v>
      </c>
      <c r="E5385" t="s">
        <v>11509</v>
      </c>
      <c r="F5385" t="s">
        <v>5620</v>
      </c>
      <c r="G5385" t="s">
        <v>29</v>
      </c>
      <c r="H5385" t="s">
        <v>64</v>
      </c>
      <c r="I5385">
        <v>2</v>
      </c>
      <c r="J5385">
        <v>4</v>
      </c>
      <c r="K5385" s="29">
        <v>5.56</v>
      </c>
      <c r="L5385">
        <v>19</v>
      </c>
      <c r="M5385">
        <v>2</v>
      </c>
      <c r="N5385">
        <v>0</v>
      </c>
      <c r="O5385">
        <v>0</v>
      </c>
      <c r="P5385">
        <v>2</v>
      </c>
      <c r="Q5385">
        <v>43.2</v>
      </c>
      <c r="R5385">
        <v>48</v>
      </c>
      <c r="S5385">
        <v>34</v>
      </c>
      <c r="T5385">
        <v>27</v>
      </c>
      <c r="U5385">
        <v>19</v>
      </c>
      <c r="V5385">
        <v>48</v>
      </c>
      <c r="W5385">
        <v>6</v>
      </c>
      <c r="X5385" s="2">
        <v>0.28599999999999998</v>
      </c>
    </row>
    <row r="5386" spans="1:24" x14ac:dyDescent="0.25">
      <c r="A5386" t="str">
        <f t="shared" si="252"/>
        <v/>
      </c>
      <c r="B5386" t="str">
        <f t="shared" si="253"/>
        <v/>
      </c>
      <c r="C5386" t="str">
        <f t="shared" si="254"/>
        <v/>
      </c>
      <c r="D5386">
        <v>2026</v>
      </c>
      <c r="E5386" t="s">
        <v>11510</v>
      </c>
      <c r="F5386" t="s">
        <v>5620</v>
      </c>
      <c r="G5386" t="s">
        <v>24</v>
      </c>
      <c r="H5386" t="s">
        <v>64</v>
      </c>
      <c r="I5386">
        <v>0</v>
      </c>
      <c r="J5386">
        <v>0</v>
      </c>
      <c r="K5386" s="29">
        <v>6.23</v>
      </c>
      <c r="L5386">
        <v>5</v>
      </c>
      <c r="M5386">
        <v>0</v>
      </c>
      <c r="N5386">
        <v>0</v>
      </c>
      <c r="O5386">
        <v>0</v>
      </c>
      <c r="P5386">
        <v>0</v>
      </c>
      <c r="Q5386">
        <v>4.0999999999999996</v>
      </c>
      <c r="R5386">
        <v>3</v>
      </c>
      <c r="S5386">
        <v>5</v>
      </c>
      <c r="T5386">
        <v>3</v>
      </c>
      <c r="U5386">
        <v>4</v>
      </c>
      <c r="V5386">
        <v>7</v>
      </c>
      <c r="W5386">
        <v>2</v>
      </c>
      <c r="X5386" s="2">
        <v>0.16700000000000001</v>
      </c>
    </row>
    <row r="5387" spans="1:24" x14ac:dyDescent="0.25">
      <c r="A5387">
        <f t="shared" si="252"/>
        <v>1</v>
      </c>
      <c r="B5387" t="str">
        <f t="shared" si="253"/>
        <v/>
      </c>
      <c r="C5387" t="str">
        <f t="shared" si="254"/>
        <v/>
      </c>
      <c r="D5387">
        <v>2026</v>
      </c>
      <c r="E5387" t="s">
        <v>11511</v>
      </c>
      <c r="F5387" t="s">
        <v>5620</v>
      </c>
      <c r="G5387" t="s">
        <v>29</v>
      </c>
      <c r="H5387" t="s">
        <v>64</v>
      </c>
      <c r="I5387">
        <v>0</v>
      </c>
      <c r="J5387">
        <v>2</v>
      </c>
      <c r="K5387" s="29">
        <v>6.75</v>
      </c>
      <c r="L5387">
        <v>21</v>
      </c>
      <c r="M5387">
        <v>1</v>
      </c>
      <c r="N5387">
        <v>0</v>
      </c>
      <c r="O5387">
        <v>0</v>
      </c>
      <c r="P5387">
        <v>0</v>
      </c>
      <c r="Q5387">
        <v>30.2</v>
      </c>
      <c r="R5387">
        <v>32</v>
      </c>
      <c r="S5387">
        <v>24</v>
      </c>
      <c r="T5387">
        <v>23</v>
      </c>
      <c r="U5387">
        <v>22</v>
      </c>
      <c r="V5387">
        <v>44</v>
      </c>
      <c r="W5387">
        <v>10</v>
      </c>
      <c r="X5387" s="2">
        <v>0.27400000000000002</v>
      </c>
    </row>
    <row r="5388" spans="1:24" x14ac:dyDescent="0.25">
      <c r="A5388">
        <f t="shared" si="252"/>
        <v>1</v>
      </c>
      <c r="B5388" t="str">
        <f t="shared" si="253"/>
        <v/>
      </c>
      <c r="C5388" t="str">
        <f t="shared" si="254"/>
        <v/>
      </c>
      <c r="D5388">
        <v>2026</v>
      </c>
      <c r="E5388" t="s">
        <v>11512</v>
      </c>
      <c r="F5388" t="s">
        <v>5620</v>
      </c>
      <c r="G5388" t="s">
        <v>29</v>
      </c>
      <c r="H5388" t="s">
        <v>64</v>
      </c>
      <c r="I5388">
        <v>0</v>
      </c>
      <c r="J5388">
        <v>2</v>
      </c>
      <c r="K5388" s="29">
        <v>10.119999999999999</v>
      </c>
      <c r="L5388">
        <v>12</v>
      </c>
      <c r="M5388">
        <v>6</v>
      </c>
      <c r="N5388">
        <v>0</v>
      </c>
      <c r="O5388">
        <v>0</v>
      </c>
      <c r="P5388">
        <v>1</v>
      </c>
      <c r="Q5388">
        <v>18.2</v>
      </c>
      <c r="R5388">
        <v>29</v>
      </c>
      <c r="S5388">
        <v>27</v>
      </c>
      <c r="T5388">
        <v>21</v>
      </c>
      <c r="U5388">
        <v>13</v>
      </c>
      <c r="V5388">
        <v>13</v>
      </c>
      <c r="W5388">
        <v>1</v>
      </c>
      <c r="X5388" s="2">
        <v>0.35399999999999998</v>
      </c>
    </row>
    <row r="5389" spans="1:24" x14ac:dyDescent="0.25">
      <c r="A5389" t="str">
        <f t="shared" si="252"/>
        <v/>
      </c>
      <c r="B5389" t="str">
        <f t="shared" si="253"/>
        <v/>
      </c>
      <c r="C5389" t="str">
        <f t="shared" si="254"/>
        <v/>
      </c>
      <c r="D5389">
        <v>2026</v>
      </c>
      <c r="E5389" t="s">
        <v>11513</v>
      </c>
      <c r="F5389" t="s">
        <v>5620</v>
      </c>
      <c r="G5389" t="s">
        <v>47</v>
      </c>
      <c r="H5389" t="s">
        <v>64</v>
      </c>
      <c r="I5389">
        <v>0</v>
      </c>
      <c r="J5389">
        <v>0</v>
      </c>
      <c r="K5389" s="29">
        <v>16.62</v>
      </c>
      <c r="L5389">
        <v>12</v>
      </c>
      <c r="M5389">
        <v>0</v>
      </c>
      <c r="N5389">
        <v>0</v>
      </c>
      <c r="O5389">
        <v>0</v>
      </c>
      <c r="P5389">
        <v>0</v>
      </c>
      <c r="Q5389">
        <v>8.1999999999999993</v>
      </c>
      <c r="R5389">
        <v>19</v>
      </c>
      <c r="S5389">
        <v>17</v>
      </c>
      <c r="T5389">
        <v>16</v>
      </c>
      <c r="U5389">
        <v>7</v>
      </c>
      <c r="V5389">
        <v>9</v>
      </c>
      <c r="W5389">
        <v>3</v>
      </c>
      <c r="X5389" s="2">
        <v>0.48699999999999999</v>
      </c>
    </row>
    <row r="5390" spans="1:24" x14ac:dyDescent="0.25">
      <c r="A5390">
        <f t="shared" si="252"/>
        <v>1</v>
      </c>
      <c r="B5390" t="str">
        <f t="shared" si="253"/>
        <v/>
      </c>
      <c r="C5390" t="str">
        <f t="shared" si="254"/>
        <v/>
      </c>
      <c r="D5390">
        <v>2026</v>
      </c>
      <c r="E5390" t="s">
        <v>11514</v>
      </c>
      <c r="F5390" t="s">
        <v>5620</v>
      </c>
      <c r="G5390" t="s">
        <v>29</v>
      </c>
      <c r="H5390" t="s">
        <v>64</v>
      </c>
      <c r="I5390">
        <v>1</v>
      </c>
      <c r="J5390">
        <v>1</v>
      </c>
      <c r="K5390" s="29">
        <v>17.72</v>
      </c>
      <c r="L5390">
        <v>10</v>
      </c>
      <c r="M5390">
        <v>0</v>
      </c>
      <c r="N5390">
        <v>0</v>
      </c>
      <c r="O5390">
        <v>0</v>
      </c>
      <c r="P5390">
        <v>0</v>
      </c>
      <c r="Q5390">
        <v>10.199999999999999</v>
      </c>
      <c r="R5390">
        <v>26</v>
      </c>
      <c r="S5390">
        <v>22</v>
      </c>
      <c r="T5390">
        <v>21</v>
      </c>
      <c r="U5390">
        <v>8</v>
      </c>
      <c r="V5390">
        <v>8</v>
      </c>
      <c r="W5390">
        <v>1</v>
      </c>
      <c r="X5390" s="2">
        <v>0.49099999999999999</v>
      </c>
    </row>
    <row r="5391" spans="1:24" x14ac:dyDescent="0.25">
      <c r="A5391" t="str">
        <f t="shared" si="252"/>
        <v/>
      </c>
      <c r="B5391" t="str">
        <f t="shared" si="253"/>
        <v/>
      </c>
      <c r="C5391" t="str">
        <f t="shared" si="254"/>
        <v/>
      </c>
      <c r="D5391">
        <v>2026</v>
      </c>
      <c r="E5391" t="s">
        <v>11515</v>
      </c>
      <c r="F5391" t="s">
        <v>5637</v>
      </c>
      <c r="G5391" t="s">
        <v>37</v>
      </c>
      <c r="H5391" t="s">
        <v>64</v>
      </c>
      <c r="I5391">
        <v>2</v>
      </c>
      <c r="J5391">
        <v>7</v>
      </c>
      <c r="K5391" s="29">
        <v>7.68</v>
      </c>
      <c r="L5391">
        <v>15</v>
      </c>
      <c r="M5391">
        <v>12</v>
      </c>
      <c r="N5391">
        <v>1</v>
      </c>
      <c r="O5391">
        <v>0</v>
      </c>
      <c r="P5391">
        <v>1</v>
      </c>
      <c r="Q5391">
        <v>68</v>
      </c>
      <c r="R5391">
        <v>92</v>
      </c>
      <c r="S5391">
        <v>62</v>
      </c>
      <c r="T5391">
        <v>58</v>
      </c>
      <c r="U5391">
        <v>15</v>
      </c>
      <c r="V5391">
        <v>45</v>
      </c>
      <c r="W5391">
        <v>9</v>
      </c>
      <c r="X5391" s="2">
        <v>0.32300000000000001</v>
      </c>
    </row>
    <row r="5392" spans="1:24" x14ac:dyDescent="0.25">
      <c r="A5392">
        <f t="shared" si="252"/>
        <v>1</v>
      </c>
      <c r="B5392" t="str">
        <f t="shared" si="253"/>
        <v/>
      </c>
      <c r="C5392" t="str">
        <f t="shared" si="254"/>
        <v/>
      </c>
      <c r="D5392">
        <v>2026</v>
      </c>
      <c r="E5392" t="s">
        <v>11516</v>
      </c>
      <c r="F5392" t="s">
        <v>5637</v>
      </c>
      <c r="G5392" t="s">
        <v>29</v>
      </c>
      <c r="H5392" t="s">
        <v>64</v>
      </c>
      <c r="I5392">
        <v>2</v>
      </c>
      <c r="J5392">
        <v>4</v>
      </c>
      <c r="K5392" s="29">
        <v>7.92</v>
      </c>
      <c r="L5392">
        <v>15</v>
      </c>
      <c r="M5392">
        <v>15</v>
      </c>
      <c r="N5392">
        <v>0</v>
      </c>
      <c r="O5392">
        <v>0</v>
      </c>
      <c r="P5392">
        <v>0</v>
      </c>
      <c r="Q5392">
        <v>61.1</v>
      </c>
      <c r="R5392">
        <v>84</v>
      </c>
      <c r="S5392">
        <v>63</v>
      </c>
      <c r="T5392">
        <v>54</v>
      </c>
      <c r="U5392">
        <v>29</v>
      </c>
      <c r="V5392">
        <v>28</v>
      </c>
      <c r="W5392">
        <v>8</v>
      </c>
      <c r="X5392" s="2">
        <v>0.33100000000000002</v>
      </c>
    </row>
    <row r="5393" spans="1:24" x14ac:dyDescent="0.25">
      <c r="A5393">
        <f t="shared" si="252"/>
        <v>1</v>
      </c>
      <c r="B5393" t="str">
        <f t="shared" si="253"/>
        <v/>
      </c>
      <c r="C5393" t="str">
        <f t="shared" si="254"/>
        <v/>
      </c>
      <c r="D5393">
        <v>2026</v>
      </c>
      <c r="E5393" t="s">
        <v>11517</v>
      </c>
      <c r="F5393" t="s">
        <v>5637</v>
      </c>
      <c r="G5393" t="s">
        <v>29</v>
      </c>
      <c r="H5393" t="s">
        <v>64</v>
      </c>
      <c r="I5393">
        <v>2</v>
      </c>
      <c r="J5393">
        <v>7</v>
      </c>
      <c r="K5393" s="29">
        <v>9</v>
      </c>
      <c r="L5393">
        <v>15</v>
      </c>
      <c r="M5393">
        <v>14</v>
      </c>
      <c r="N5393">
        <v>0</v>
      </c>
      <c r="O5393">
        <v>0</v>
      </c>
      <c r="P5393">
        <v>0</v>
      </c>
      <c r="Q5393">
        <v>66</v>
      </c>
      <c r="R5393">
        <v>98</v>
      </c>
      <c r="S5393">
        <v>73</v>
      </c>
      <c r="T5393">
        <v>66</v>
      </c>
      <c r="U5393">
        <v>32</v>
      </c>
      <c r="V5393">
        <v>52</v>
      </c>
      <c r="W5393">
        <v>11</v>
      </c>
      <c r="X5393" s="2">
        <v>0.35399999999999998</v>
      </c>
    </row>
    <row r="5394" spans="1:24" x14ac:dyDescent="0.25">
      <c r="A5394" t="str">
        <f t="shared" si="252"/>
        <v/>
      </c>
      <c r="B5394" t="str">
        <f t="shared" si="253"/>
        <v/>
      </c>
      <c r="C5394">
        <f t="shared" si="254"/>
        <v>1</v>
      </c>
      <c r="D5394">
        <v>2026</v>
      </c>
      <c r="E5394" t="s">
        <v>6666</v>
      </c>
      <c r="F5394" t="s">
        <v>5637</v>
      </c>
      <c r="G5394" t="s">
        <v>37</v>
      </c>
      <c r="H5394" t="s">
        <v>64</v>
      </c>
      <c r="I5394">
        <v>1</v>
      </c>
      <c r="J5394">
        <v>2</v>
      </c>
      <c r="K5394" s="29">
        <v>4.5999999999999996</v>
      </c>
      <c r="L5394">
        <v>16</v>
      </c>
      <c r="M5394">
        <v>3</v>
      </c>
      <c r="N5394">
        <v>0</v>
      </c>
      <c r="O5394">
        <v>0</v>
      </c>
      <c r="P5394">
        <v>0</v>
      </c>
      <c r="Q5394">
        <v>45</v>
      </c>
      <c r="R5394">
        <v>37</v>
      </c>
      <c r="S5394">
        <v>25</v>
      </c>
      <c r="T5394">
        <v>23</v>
      </c>
      <c r="U5394">
        <v>23</v>
      </c>
      <c r="V5394">
        <v>41</v>
      </c>
      <c r="W5394">
        <v>10</v>
      </c>
      <c r="X5394" s="2">
        <v>0.224</v>
      </c>
    </row>
    <row r="5395" spans="1:24" x14ac:dyDescent="0.25">
      <c r="A5395" t="str">
        <f t="shared" si="252"/>
        <v/>
      </c>
      <c r="B5395" t="str">
        <f t="shared" si="253"/>
        <v/>
      </c>
      <c r="C5395" t="str">
        <f t="shared" si="254"/>
        <v/>
      </c>
      <c r="D5395">
        <v>2026</v>
      </c>
      <c r="E5395" t="s">
        <v>5643</v>
      </c>
      <c r="F5395" t="s">
        <v>5637</v>
      </c>
      <c r="G5395" t="s">
        <v>24</v>
      </c>
      <c r="H5395" t="s">
        <v>64</v>
      </c>
      <c r="I5395">
        <v>2</v>
      </c>
      <c r="J5395">
        <v>2</v>
      </c>
      <c r="K5395" s="29">
        <v>5</v>
      </c>
      <c r="L5395">
        <v>14</v>
      </c>
      <c r="M5395">
        <v>1</v>
      </c>
      <c r="N5395">
        <v>0</v>
      </c>
      <c r="O5395">
        <v>0</v>
      </c>
      <c r="P5395">
        <v>0</v>
      </c>
      <c r="Q5395">
        <v>18</v>
      </c>
      <c r="R5395">
        <v>22</v>
      </c>
      <c r="S5395">
        <v>11</v>
      </c>
      <c r="T5395">
        <v>10</v>
      </c>
      <c r="U5395">
        <v>14</v>
      </c>
      <c r="V5395">
        <v>16</v>
      </c>
      <c r="W5395">
        <v>5</v>
      </c>
      <c r="X5395" s="2">
        <v>0.314</v>
      </c>
    </row>
    <row r="5396" spans="1:24" x14ac:dyDescent="0.25">
      <c r="A5396">
        <f t="shared" si="252"/>
        <v>1</v>
      </c>
      <c r="B5396" t="str">
        <f t="shared" si="253"/>
        <v/>
      </c>
      <c r="C5396" t="str">
        <f t="shared" si="254"/>
        <v/>
      </c>
      <c r="D5396">
        <v>2026</v>
      </c>
      <c r="E5396" t="s">
        <v>11518</v>
      </c>
      <c r="F5396" t="s">
        <v>5637</v>
      </c>
      <c r="G5396" t="s">
        <v>32</v>
      </c>
      <c r="H5396" t="s">
        <v>64</v>
      </c>
      <c r="I5396">
        <v>1</v>
      </c>
      <c r="J5396">
        <v>2</v>
      </c>
      <c r="K5396" s="29">
        <v>5.62</v>
      </c>
      <c r="L5396">
        <v>14</v>
      </c>
      <c r="M5396">
        <v>0</v>
      </c>
      <c r="N5396">
        <v>0</v>
      </c>
      <c r="O5396">
        <v>0</v>
      </c>
      <c r="P5396">
        <v>1</v>
      </c>
      <c r="Q5396">
        <v>16</v>
      </c>
      <c r="R5396">
        <v>11</v>
      </c>
      <c r="S5396">
        <v>11</v>
      </c>
      <c r="T5396">
        <v>10</v>
      </c>
      <c r="U5396">
        <v>13</v>
      </c>
      <c r="V5396">
        <v>11</v>
      </c>
      <c r="W5396">
        <v>5</v>
      </c>
      <c r="X5396" s="2">
        <v>0.186</v>
      </c>
    </row>
    <row r="5397" spans="1:24" x14ac:dyDescent="0.25">
      <c r="A5397" t="str">
        <f t="shared" si="252"/>
        <v/>
      </c>
      <c r="B5397" t="str">
        <f t="shared" si="253"/>
        <v/>
      </c>
      <c r="C5397" t="str">
        <f t="shared" si="254"/>
        <v/>
      </c>
      <c r="D5397">
        <v>2026</v>
      </c>
      <c r="E5397" t="s">
        <v>11519</v>
      </c>
      <c r="F5397" t="s">
        <v>5637</v>
      </c>
      <c r="G5397" t="s">
        <v>47</v>
      </c>
      <c r="H5397" t="s">
        <v>64</v>
      </c>
      <c r="I5397">
        <v>0</v>
      </c>
      <c r="J5397">
        <v>0</v>
      </c>
      <c r="K5397" s="29">
        <v>7.06</v>
      </c>
      <c r="L5397">
        <v>17</v>
      </c>
      <c r="M5397">
        <v>0</v>
      </c>
      <c r="N5397">
        <v>0</v>
      </c>
      <c r="O5397">
        <v>0</v>
      </c>
      <c r="P5397">
        <v>0</v>
      </c>
      <c r="Q5397">
        <v>21.2</v>
      </c>
      <c r="R5397">
        <v>28</v>
      </c>
      <c r="S5397">
        <v>23</v>
      </c>
      <c r="T5397">
        <v>17</v>
      </c>
      <c r="U5397">
        <v>27</v>
      </c>
      <c r="V5397">
        <v>18</v>
      </c>
      <c r="W5397">
        <v>4</v>
      </c>
      <c r="X5397" s="2">
        <v>0.308</v>
      </c>
    </row>
    <row r="5398" spans="1:24" x14ac:dyDescent="0.25">
      <c r="A5398">
        <f t="shared" si="252"/>
        <v>1</v>
      </c>
      <c r="B5398" t="str">
        <f t="shared" si="253"/>
        <v/>
      </c>
      <c r="C5398" t="str">
        <f t="shared" si="254"/>
        <v/>
      </c>
      <c r="D5398">
        <v>2026</v>
      </c>
      <c r="E5398" t="s">
        <v>11520</v>
      </c>
      <c r="F5398" t="s">
        <v>5637</v>
      </c>
      <c r="G5398" t="s">
        <v>32</v>
      </c>
      <c r="H5398" t="s">
        <v>64</v>
      </c>
      <c r="I5398">
        <v>0</v>
      </c>
      <c r="J5398">
        <v>7</v>
      </c>
      <c r="K5398" s="29">
        <v>7.55</v>
      </c>
      <c r="L5398">
        <v>23</v>
      </c>
      <c r="M5398">
        <v>3</v>
      </c>
      <c r="N5398">
        <v>0</v>
      </c>
      <c r="O5398">
        <v>0</v>
      </c>
      <c r="P5398">
        <v>1</v>
      </c>
      <c r="Q5398">
        <v>47.2</v>
      </c>
      <c r="R5398">
        <v>61</v>
      </c>
      <c r="S5398">
        <v>50</v>
      </c>
      <c r="T5398">
        <v>40</v>
      </c>
      <c r="U5398">
        <v>23</v>
      </c>
      <c r="V5398">
        <v>46</v>
      </c>
      <c r="W5398">
        <v>12</v>
      </c>
      <c r="X5398" s="2">
        <v>0.307</v>
      </c>
    </row>
    <row r="5399" spans="1:24" x14ac:dyDescent="0.25">
      <c r="A5399" t="str">
        <f t="shared" si="252"/>
        <v/>
      </c>
      <c r="B5399" t="str">
        <f t="shared" si="253"/>
        <v/>
      </c>
      <c r="C5399" t="str">
        <f t="shared" si="254"/>
        <v/>
      </c>
      <c r="D5399">
        <v>2026</v>
      </c>
      <c r="E5399" t="s">
        <v>11521</v>
      </c>
      <c r="F5399" t="s">
        <v>5637</v>
      </c>
      <c r="G5399" t="s">
        <v>24</v>
      </c>
      <c r="H5399" t="s">
        <v>64</v>
      </c>
      <c r="I5399">
        <v>1</v>
      </c>
      <c r="J5399">
        <v>8</v>
      </c>
      <c r="K5399" s="29">
        <v>7.86</v>
      </c>
      <c r="L5399">
        <v>21</v>
      </c>
      <c r="M5399">
        <v>6</v>
      </c>
      <c r="N5399">
        <v>0</v>
      </c>
      <c r="O5399">
        <v>0</v>
      </c>
      <c r="P5399">
        <v>0</v>
      </c>
      <c r="Q5399">
        <v>52.2</v>
      </c>
      <c r="R5399">
        <v>76</v>
      </c>
      <c r="S5399">
        <v>55</v>
      </c>
      <c r="T5399">
        <v>46</v>
      </c>
      <c r="U5399">
        <v>18</v>
      </c>
      <c r="V5399">
        <v>52</v>
      </c>
      <c r="W5399">
        <v>6</v>
      </c>
      <c r="X5399" s="2">
        <v>0.33300000000000002</v>
      </c>
    </row>
    <row r="5400" spans="1:24" x14ac:dyDescent="0.25">
      <c r="A5400" t="str">
        <f t="shared" si="252"/>
        <v/>
      </c>
      <c r="B5400" t="str">
        <f t="shared" si="253"/>
        <v/>
      </c>
      <c r="C5400" t="str">
        <f t="shared" si="254"/>
        <v/>
      </c>
      <c r="D5400">
        <v>2026</v>
      </c>
      <c r="E5400" t="s">
        <v>11522</v>
      </c>
      <c r="F5400" t="s">
        <v>5637</v>
      </c>
      <c r="G5400" t="s">
        <v>37</v>
      </c>
      <c r="H5400" t="s">
        <v>64</v>
      </c>
      <c r="I5400">
        <v>1</v>
      </c>
      <c r="J5400">
        <v>0</v>
      </c>
      <c r="K5400" s="29">
        <v>8.83</v>
      </c>
      <c r="L5400">
        <v>9</v>
      </c>
      <c r="M5400">
        <v>0</v>
      </c>
      <c r="N5400">
        <v>0</v>
      </c>
      <c r="O5400">
        <v>0</v>
      </c>
      <c r="P5400">
        <v>0</v>
      </c>
      <c r="Q5400">
        <v>17.100000000000001</v>
      </c>
      <c r="R5400">
        <v>22</v>
      </c>
      <c r="S5400">
        <v>19</v>
      </c>
      <c r="T5400">
        <v>17</v>
      </c>
      <c r="U5400">
        <v>21</v>
      </c>
      <c r="V5400">
        <v>19</v>
      </c>
      <c r="W5400">
        <v>5</v>
      </c>
      <c r="X5400" s="2">
        <v>0.30599999999999999</v>
      </c>
    </row>
    <row r="5401" spans="1:24" x14ac:dyDescent="0.25">
      <c r="A5401">
        <f t="shared" si="252"/>
        <v>1</v>
      </c>
      <c r="B5401" t="str">
        <f t="shared" si="253"/>
        <v/>
      </c>
      <c r="C5401" t="str">
        <f t="shared" si="254"/>
        <v/>
      </c>
      <c r="D5401">
        <v>2026</v>
      </c>
      <c r="E5401" t="s">
        <v>11523</v>
      </c>
      <c r="F5401" t="s">
        <v>5637</v>
      </c>
      <c r="G5401" t="s">
        <v>29</v>
      </c>
      <c r="H5401" t="s">
        <v>64</v>
      </c>
      <c r="I5401">
        <v>0</v>
      </c>
      <c r="J5401">
        <v>0</v>
      </c>
      <c r="K5401" s="29">
        <v>10.32</v>
      </c>
      <c r="L5401">
        <v>11</v>
      </c>
      <c r="M5401">
        <v>0</v>
      </c>
      <c r="N5401">
        <v>0</v>
      </c>
      <c r="O5401">
        <v>0</v>
      </c>
      <c r="P5401">
        <v>0</v>
      </c>
      <c r="Q5401">
        <v>11.1</v>
      </c>
      <c r="R5401">
        <v>19</v>
      </c>
      <c r="S5401">
        <v>13</v>
      </c>
      <c r="T5401">
        <v>13</v>
      </c>
      <c r="U5401">
        <v>8</v>
      </c>
      <c r="V5401">
        <v>9</v>
      </c>
      <c r="W5401">
        <v>3</v>
      </c>
      <c r="X5401" s="2">
        <v>0.38800000000000001</v>
      </c>
    </row>
    <row r="5402" spans="1:24" x14ac:dyDescent="0.25">
      <c r="A5402" t="str">
        <f t="shared" si="252"/>
        <v/>
      </c>
      <c r="B5402" t="str">
        <f t="shared" si="253"/>
        <v/>
      </c>
      <c r="C5402" t="str">
        <f t="shared" si="254"/>
        <v/>
      </c>
      <c r="D5402">
        <v>2026</v>
      </c>
      <c r="E5402" t="s">
        <v>5654</v>
      </c>
      <c r="F5402" t="s">
        <v>5637</v>
      </c>
      <c r="G5402" t="s">
        <v>47</v>
      </c>
      <c r="H5402" t="s">
        <v>64</v>
      </c>
      <c r="I5402">
        <v>0</v>
      </c>
      <c r="J5402">
        <v>2</v>
      </c>
      <c r="K5402" s="29">
        <v>13.03</v>
      </c>
      <c r="L5402">
        <v>5</v>
      </c>
      <c r="M5402">
        <v>0</v>
      </c>
      <c r="N5402">
        <v>0</v>
      </c>
      <c r="O5402">
        <v>0</v>
      </c>
      <c r="P5402">
        <v>0</v>
      </c>
      <c r="Q5402">
        <v>9.1999999999999993</v>
      </c>
      <c r="R5402">
        <v>17</v>
      </c>
      <c r="S5402">
        <v>14</v>
      </c>
      <c r="T5402">
        <v>14</v>
      </c>
      <c r="U5402">
        <v>3</v>
      </c>
      <c r="V5402">
        <v>7</v>
      </c>
      <c r="W5402">
        <v>4</v>
      </c>
      <c r="X5402" s="2">
        <v>0.40500000000000003</v>
      </c>
    </row>
    <row r="5403" spans="1:24" x14ac:dyDescent="0.25">
      <c r="A5403" t="str">
        <f t="shared" si="252"/>
        <v/>
      </c>
      <c r="B5403" t="str">
        <f t="shared" si="253"/>
        <v/>
      </c>
      <c r="C5403" t="str">
        <f t="shared" si="254"/>
        <v/>
      </c>
      <c r="D5403">
        <v>2026</v>
      </c>
      <c r="E5403" t="s">
        <v>11524</v>
      </c>
      <c r="F5403" t="s">
        <v>5637</v>
      </c>
      <c r="G5403" t="s">
        <v>47</v>
      </c>
      <c r="H5403" t="s">
        <v>64</v>
      </c>
      <c r="I5403">
        <v>0</v>
      </c>
      <c r="J5403">
        <v>2</v>
      </c>
      <c r="K5403" s="29">
        <v>17.12</v>
      </c>
      <c r="L5403">
        <v>16</v>
      </c>
      <c r="M5403">
        <v>1</v>
      </c>
      <c r="N5403">
        <v>0</v>
      </c>
      <c r="O5403">
        <v>0</v>
      </c>
      <c r="P5403">
        <v>1</v>
      </c>
      <c r="Q5403">
        <v>13.2</v>
      </c>
      <c r="R5403">
        <v>19</v>
      </c>
      <c r="S5403">
        <v>27</v>
      </c>
      <c r="T5403">
        <v>26</v>
      </c>
      <c r="U5403">
        <v>28</v>
      </c>
      <c r="V5403">
        <v>19</v>
      </c>
      <c r="W5403">
        <v>5</v>
      </c>
      <c r="X5403" s="2">
        <v>0.33900000000000002</v>
      </c>
    </row>
    <row r="5404" spans="1:24" x14ac:dyDescent="0.25">
      <c r="A5404" t="str">
        <f t="shared" si="252"/>
        <v/>
      </c>
      <c r="B5404" t="str">
        <f t="shared" si="253"/>
        <v/>
      </c>
      <c r="C5404" t="str">
        <f t="shared" si="254"/>
        <v/>
      </c>
      <c r="D5404">
        <v>2026</v>
      </c>
      <c r="E5404" t="s">
        <v>11525</v>
      </c>
      <c r="F5404" t="s">
        <v>5637</v>
      </c>
      <c r="G5404" t="s">
        <v>24</v>
      </c>
      <c r="H5404" t="s">
        <v>64</v>
      </c>
      <c r="I5404">
        <v>0</v>
      </c>
      <c r="J5404">
        <v>1</v>
      </c>
      <c r="K5404" s="29">
        <v>23.62</v>
      </c>
      <c r="L5404">
        <v>14</v>
      </c>
      <c r="M5404">
        <v>1</v>
      </c>
      <c r="N5404">
        <v>0</v>
      </c>
      <c r="O5404">
        <v>0</v>
      </c>
      <c r="P5404">
        <v>0</v>
      </c>
      <c r="Q5404">
        <v>13.1</v>
      </c>
      <c r="R5404">
        <v>20</v>
      </c>
      <c r="S5404">
        <v>39</v>
      </c>
      <c r="T5404">
        <v>35</v>
      </c>
      <c r="U5404">
        <v>31</v>
      </c>
      <c r="V5404">
        <v>7</v>
      </c>
      <c r="W5404">
        <v>11</v>
      </c>
      <c r="X5404" s="2">
        <v>0.33300000000000002</v>
      </c>
    </row>
    <row r="5405" spans="1:24" x14ac:dyDescent="0.25">
      <c r="A5405">
        <f t="shared" si="252"/>
        <v>1</v>
      </c>
      <c r="B5405" t="str">
        <f t="shared" si="253"/>
        <v/>
      </c>
      <c r="C5405" t="str">
        <f t="shared" si="254"/>
        <v/>
      </c>
      <c r="D5405">
        <v>2026</v>
      </c>
      <c r="E5405" t="s">
        <v>11526</v>
      </c>
      <c r="F5405" t="s">
        <v>5637</v>
      </c>
      <c r="G5405" t="s">
        <v>32</v>
      </c>
      <c r="H5405" t="s">
        <v>64</v>
      </c>
      <c r="I5405">
        <v>0</v>
      </c>
      <c r="J5405">
        <v>0</v>
      </c>
      <c r="K5405" s="29">
        <v>43.2</v>
      </c>
      <c r="L5405">
        <v>5</v>
      </c>
      <c r="M5405">
        <v>0</v>
      </c>
      <c r="N5405">
        <v>0</v>
      </c>
      <c r="O5405">
        <v>0</v>
      </c>
      <c r="P5405">
        <v>0</v>
      </c>
      <c r="Q5405">
        <v>1.2</v>
      </c>
      <c r="R5405">
        <v>3</v>
      </c>
      <c r="S5405">
        <v>10</v>
      </c>
      <c r="T5405">
        <v>8</v>
      </c>
      <c r="U5405">
        <v>7</v>
      </c>
      <c r="V5405">
        <v>1</v>
      </c>
      <c r="W5405">
        <v>2</v>
      </c>
      <c r="X5405" s="2">
        <v>0.42899999999999999</v>
      </c>
    </row>
    <row r="5406" spans="1:24" x14ac:dyDescent="0.25">
      <c r="A5406" t="str">
        <f t="shared" si="252"/>
        <v/>
      </c>
      <c r="B5406" t="str">
        <f t="shared" si="253"/>
        <v/>
      </c>
      <c r="C5406" t="str">
        <f t="shared" si="254"/>
        <v/>
      </c>
      <c r="D5406">
        <v>2026</v>
      </c>
      <c r="E5406" t="s">
        <v>11527</v>
      </c>
      <c r="F5406" t="s">
        <v>5637</v>
      </c>
      <c r="G5406" t="s">
        <v>37</v>
      </c>
      <c r="H5406" t="s">
        <v>64</v>
      </c>
      <c r="I5406">
        <v>0</v>
      </c>
      <c r="J5406">
        <v>0</v>
      </c>
      <c r="K5406" s="29">
        <v>47.25</v>
      </c>
      <c r="L5406">
        <v>2</v>
      </c>
      <c r="M5406">
        <v>0</v>
      </c>
      <c r="N5406">
        <v>0</v>
      </c>
      <c r="O5406">
        <v>0</v>
      </c>
      <c r="P5406">
        <v>0</v>
      </c>
      <c r="Q5406">
        <v>1.1000000000000001</v>
      </c>
      <c r="R5406">
        <v>5</v>
      </c>
      <c r="S5406">
        <v>7</v>
      </c>
      <c r="T5406">
        <v>7</v>
      </c>
      <c r="U5406">
        <v>4</v>
      </c>
      <c r="V5406">
        <v>2</v>
      </c>
      <c r="W5406">
        <v>2</v>
      </c>
      <c r="X5406" s="2">
        <v>0.625</v>
      </c>
    </row>
    <row r="5407" spans="1:24" x14ac:dyDescent="0.25">
      <c r="A5407" t="str">
        <f t="shared" si="252"/>
        <v/>
      </c>
      <c r="B5407" t="str">
        <f t="shared" si="253"/>
        <v/>
      </c>
      <c r="C5407" t="str">
        <f t="shared" si="254"/>
        <v/>
      </c>
      <c r="D5407">
        <v>2026</v>
      </c>
      <c r="E5407" t="s">
        <v>11528</v>
      </c>
      <c r="F5407" t="s">
        <v>5637</v>
      </c>
      <c r="G5407" t="s">
        <v>37</v>
      </c>
      <c r="H5407" t="s">
        <v>64</v>
      </c>
      <c r="I5407">
        <v>0</v>
      </c>
      <c r="J5407">
        <v>0</v>
      </c>
      <c r="K5407" s="29">
        <v>64.8</v>
      </c>
      <c r="L5407">
        <v>3</v>
      </c>
      <c r="M5407">
        <v>0</v>
      </c>
      <c r="N5407">
        <v>0</v>
      </c>
      <c r="O5407">
        <v>0</v>
      </c>
      <c r="P5407">
        <v>0</v>
      </c>
      <c r="Q5407">
        <v>1.2</v>
      </c>
      <c r="R5407">
        <v>8</v>
      </c>
      <c r="S5407">
        <v>14</v>
      </c>
      <c r="T5407">
        <v>12</v>
      </c>
      <c r="U5407">
        <v>5</v>
      </c>
      <c r="V5407">
        <v>2</v>
      </c>
      <c r="W5407">
        <v>2</v>
      </c>
      <c r="X5407" s="2">
        <v>0.61499999999999999</v>
      </c>
    </row>
    <row r="5408" spans="1:24" x14ac:dyDescent="0.25">
      <c r="A5408" t="str">
        <f>IF(OR(G5407="SR", G5407="GR"), 1, "")</f>
        <v/>
      </c>
      <c r="B5408" t="str">
        <f>IF(COUNTIFS(Draft_Player,$E5407),COUNTIFS(Draft_Player,$E5407),"")</f>
        <v/>
      </c>
      <c r="C5408" t="str">
        <f>IF(COUNTIFS(Transfers_Player,$E5407),COUNTIFS(Transfers_Player,$E5407),"")</f>
        <v/>
      </c>
      <c r="K5408"/>
      <c r="X5408"/>
    </row>
    <row r="5409" spans="11:24" x14ac:dyDescent="0.25">
      <c r="K5409"/>
      <c r="X5409"/>
    </row>
    <row r="5410" spans="11:24" x14ac:dyDescent="0.25">
      <c r="K5410"/>
      <c r="X5410"/>
    </row>
    <row r="5411" spans="11:24" x14ac:dyDescent="0.25">
      <c r="K5411"/>
      <c r="X5411"/>
    </row>
    <row r="5412" spans="11:24" x14ac:dyDescent="0.25">
      <c r="K5412"/>
      <c r="X5412"/>
    </row>
    <row r="5413" spans="11:24" x14ac:dyDescent="0.25">
      <c r="K5413"/>
      <c r="X5413"/>
    </row>
    <row r="5414" spans="11:24" x14ac:dyDescent="0.25">
      <c r="K5414"/>
      <c r="X5414"/>
    </row>
    <row r="5415" spans="11:24" x14ac:dyDescent="0.25">
      <c r="K5415"/>
      <c r="X5415"/>
    </row>
    <row r="5416" spans="11:24" x14ac:dyDescent="0.25">
      <c r="K5416"/>
      <c r="X5416"/>
    </row>
    <row r="5417" spans="11:24" x14ac:dyDescent="0.25">
      <c r="K5417"/>
      <c r="X5417"/>
    </row>
    <row r="5418" spans="11:24" x14ac:dyDescent="0.25">
      <c r="K5418"/>
      <c r="X5418"/>
    </row>
    <row r="5419" spans="11:24" x14ac:dyDescent="0.25">
      <c r="K5419"/>
      <c r="X5419"/>
    </row>
    <row r="5420" spans="11:24" x14ac:dyDescent="0.25">
      <c r="K5420"/>
      <c r="X5420"/>
    </row>
    <row r="5421" spans="11:24" x14ac:dyDescent="0.25">
      <c r="K5421"/>
      <c r="X5421"/>
    </row>
    <row r="5422" spans="11:24" x14ac:dyDescent="0.25">
      <c r="K5422"/>
      <c r="X5422"/>
    </row>
    <row r="5423" spans="11:24" x14ac:dyDescent="0.25">
      <c r="K5423"/>
      <c r="X5423"/>
    </row>
    <row r="5424" spans="11:24" x14ac:dyDescent="0.25">
      <c r="K5424"/>
      <c r="X5424"/>
    </row>
    <row r="5425" spans="11:24" x14ac:dyDescent="0.25">
      <c r="K5425"/>
      <c r="X5425"/>
    </row>
    <row r="5426" spans="11:24" x14ac:dyDescent="0.25">
      <c r="K5426"/>
      <c r="X5426"/>
    </row>
    <row r="5427" spans="11:24" x14ac:dyDescent="0.25">
      <c r="K5427"/>
      <c r="X5427"/>
    </row>
    <row r="5428" spans="11:24" x14ac:dyDescent="0.25">
      <c r="K5428"/>
      <c r="X5428"/>
    </row>
    <row r="5429" spans="11:24" x14ac:dyDescent="0.25">
      <c r="K5429"/>
      <c r="X5429"/>
    </row>
    <row r="5430" spans="11:24" x14ac:dyDescent="0.25">
      <c r="K5430"/>
      <c r="X5430"/>
    </row>
    <row r="5431" spans="11:24" x14ac:dyDescent="0.25">
      <c r="K5431"/>
      <c r="X5431"/>
    </row>
    <row r="5432" spans="11:24" x14ac:dyDescent="0.25">
      <c r="K5432"/>
      <c r="X5432"/>
    </row>
    <row r="5433" spans="11:24" x14ac:dyDescent="0.25">
      <c r="K5433"/>
      <c r="X5433"/>
    </row>
    <row r="5434" spans="11:24" x14ac:dyDescent="0.25">
      <c r="K5434"/>
      <c r="X5434"/>
    </row>
    <row r="5435" spans="11:24" x14ac:dyDescent="0.25">
      <c r="K5435"/>
      <c r="X5435"/>
    </row>
    <row r="5436" spans="11:24" x14ac:dyDescent="0.25">
      <c r="K5436"/>
      <c r="X5436"/>
    </row>
    <row r="5437" spans="11:24" x14ac:dyDescent="0.25">
      <c r="K5437"/>
      <c r="X5437"/>
    </row>
    <row r="5438" spans="11:24" x14ac:dyDescent="0.25">
      <c r="K5438"/>
      <c r="X5438"/>
    </row>
    <row r="5439" spans="11:24" x14ac:dyDescent="0.25">
      <c r="K5439"/>
      <c r="X5439"/>
    </row>
    <row r="5440" spans="11:24" x14ac:dyDescent="0.25">
      <c r="K5440"/>
      <c r="X5440"/>
    </row>
    <row r="5441" spans="11:24" x14ac:dyDescent="0.25">
      <c r="K5441"/>
      <c r="X5441"/>
    </row>
    <row r="5442" spans="11:24" x14ac:dyDescent="0.25">
      <c r="K5442"/>
      <c r="X5442"/>
    </row>
    <row r="5443" spans="11:24" x14ac:dyDescent="0.25">
      <c r="K5443"/>
      <c r="X5443"/>
    </row>
    <row r="5444" spans="11:24" x14ac:dyDescent="0.25">
      <c r="K5444"/>
      <c r="X5444"/>
    </row>
    <row r="5445" spans="11:24" x14ac:dyDescent="0.25">
      <c r="K5445"/>
      <c r="X5445"/>
    </row>
    <row r="5446" spans="11:24" x14ac:dyDescent="0.25">
      <c r="K5446"/>
      <c r="X5446"/>
    </row>
    <row r="5447" spans="11:24" x14ac:dyDescent="0.25">
      <c r="K5447"/>
      <c r="X5447"/>
    </row>
    <row r="5448" spans="11:24" x14ac:dyDescent="0.25">
      <c r="K5448"/>
      <c r="X5448"/>
    </row>
    <row r="5449" spans="11:24" x14ac:dyDescent="0.25">
      <c r="K5449"/>
      <c r="X5449"/>
    </row>
    <row r="5450" spans="11:24" x14ac:dyDescent="0.25">
      <c r="K5450"/>
      <c r="X5450"/>
    </row>
    <row r="5451" spans="11:24" x14ac:dyDescent="0.25">
      <c r="K5451"/>
      <c r="X5451"/>
    </row>
    <row r="5452" spans="11:24" x14ac:dyDescent="0.25">
      <c r="K5452"/>
      <c r="X5452"/>
    </row>
    <row r="5453" spans="11:24" x14ac:dyDescent="0.25">
      <c r="K5453"/>
      <c r="X5453"/>
    </row>
    <row r="5454" spans="11:24" x14ac:dyDescent="0.25">
      <c r="K5454"/>
      <c r="X5454"/>
    </row>
    <row r="5455" spans="11:24" x14ac:dyDescent="0.25">
      <c r="K5455"/>
      <c r="X5455"/>
    </row>
    <row r="5456" spans="11:24" x14ac:dyDescent="0.25">
      <c r="K5456"/>
      <c r="X5456"/>
    </row>
    <row r="5457" spans="11:24" x14ac:dyDescent="0.25">
      <c r="K5457"/>
      <c r="X5457"/>
    </row>
    <row r="5458" spans="11:24" x14ac:dyDescent="0.25">
      <c r="K5458"/>
      <c r="X5458"/>
    </row>
    <row r="5459" spans="11:24" x14ac:dyDescent="0.25">
      <c r="K5459"/>
      <c r="X5459"/>
    </row>
    <row r="5460" spans="11:24" x14ac:dyDescent="0.25">
      <c r="K5460"/>
      <c r="X5460"/>
    </row>
    <row r="5461" spans="11:24" x14ac:dyDescent="0.25">
      <c r="K5461"/>
      <c r="X5461"/>
    </row>
    <row r="5462" spans="11:24" x14ac:dyDescent="0.25">
      <c r="K5462"/>
      <c r="X5462"/>
    </row>
    <row r="5463" spans="11:24" x14ac:dyDescent="0.25">
      <c r="K5463"/>
      <c r="X5463"/>
    </row>
    <row r="5464" spans="11:24" x14ac:dyDescent="0.25">
      <c r="K5464"/>
      <c r="X5464"/>
    </row>
    <row r="5465" spans="11:24" x14ac:dyDescent="0.25">
      <c r="K5465"/>
      <c r="X5465"/>
    </row>
    <row r="5466" spans="11:24" x14ac:dyDescent="0.25">
      <c r="K5466"/>
      <c r="X5466"/>
    </row>
    <row r="5467" spans="11:24" x14ac:dyDescent="0.25">
      <c r="K5467"/>
      <c r="X5467"/>
    </row>
    <row r="5468" spans="11:24" x14ac:dyDescent="0.25">
      <c r="K5468"/>
      <c r="X5468"/>
    </row>
    <row r="5469" spans="11:24" x14ac:dyDescent="0.25">
      <c r="K5469"/>
      <c r="X5469"/>
    </row>
    <row r="5470" spans="11:24" x14ac:dyDescent="0.25">
      <c r="K5470"/>
      <c r="X5470"/>
    </row>
    <row r="5471" spans="11:24" x14ac:dyDescent="0.25">
      <c r="K5471"/>
      <c r="X5471"/>
    </row>
    <row r="5472" spans="11:24" x14ac:dyDescent="0.25">
      <c r="K5472"/>
      <c r="X5472"/>
    </row>
    <row r="5473" spans="11:24" x14ac:dyDescent="0.25">
      <c r="K5473"/>
      <c r="X5473"/>
    </row>
    <row r="5474" spans="11:24" x14ac:dyDescent="0.25">
      <c r="K5474"/>
      <c r="X5474"/>
    </row>
    <row r="5475" spans="11:24" x14ac:dyDescent="0.25">
      <c r="K5475"/>
      <c r="X5475"/>
    </row>
    <row r="5476" spans="11:24" x14ac:dyDescent="0.25">
      <c r="K5476"/>
      <c r="X5476"/>
    </row>
    <row r="5477" spans="11:24" x14ac:dyDescent="0.25">
      <c r="K5477"/>
      <c r="X5477"/>
    </row>
    <row r="5478" spans="11:24" x14ac:dyDescent="0.25">
      <c r="K5478"/>
      <c r="X5478"/>
    </row>
    <row r="5479" spans="11:24" x14ac:dyDescent="0.25">
      <c r="K5479"/>
      <c r="X5479"/>
    </row>
    <row r="5480" spans="11:24" x14ac:dyDescent="0.25">
      <c r="K5480"/>
      <c r="X5480"/>
    </row>
    <row r="5481" spans="11:24" x14ac:dyDescent="0.25">
      <c r="K5481"/>
      <c r="X5481"/>
    </row>
    <row r="5482" spans="11:24" x14ac:dyDescent="0.25">
      <c r="K5482"/>
      <c r="X5482"/>
    </row>
    <row r="5483" spans="11:24" x14ac:dyDescent="0.25">
      <c r="K5483"/>
      <c r="X5483"/>
    </row>
    <row r="5484" spans="11:24" x14ac:dyDescent="0.25">
      <c r="K5484"/>
      <c r="X5484"/>
    </row>
    <row r="5485" spans="11:24" x14ac:dyDescent="0.25">
      <c r="K5485"/>
      <c r="X5485"/>
    </row>
    <row r="5486" spans="11:24" x14ac:dyDescent="0.25">
      <c r="K5486"/>
      <c r="X5486"/>
    </row>
    <row r="5487" spans="11:24" x14ac:dyDescent="0.25">
      <c r="K5487"/>
      <c r="X5487"/>
    </row>
    <row r="5488" spans="11:24" x14ac:dyDescent="0.25">
      <c r="K5488"/>
      <c r="X5488"/>
    </row>
    <row r="5489" spans="11:24" x14ac:dyDescent="0.25">
      <c r="K5489"/>
      <c r="X5489"/>
    </row>
    <row r="5490" spans="11:24" x14ac:dyDescent="0.25">
      <c r="K5490"/>
      <c r="X5490"/>
    </row>
    <row r="5491" spans="11:24" x14ac:dyDescent="0.25">
      <c r="K5491"/>
      <c r="X5491"/>
    </row>
    <row r="5492" spans="11:24" x14ac:dyDescent="0.25">
      <c r="K5492"/>
      <c r="X5492"/>
    </row>
    <row r="5493" spans="11:24" x14ac:dyDescent="0.25">
      <c r="K5493"/>
      <c r="X5493"/>
    </row>
    <row r="5494" spans="11:24" x14ac:dyDescent="0.25">
      <c r="K5494"/>
      <c r="X5494"/>
    </row>
    <row r="5495" spans="11:24" x14ac:dyDescent="0.25">
      <c r="K5495"/>
      <c r="X5495"/>
    </row>
    <row r="5496" spans="11:24" x14ac:dyDescent="0.25">
      <c r="K5496"/>
      <c r="X5496"/>
    </row>
    <row r="5497" spans="11:24" x14ac:dyDescent="0.25">
      <c r="K5497"/>
      <c r="X5497"/>
    </row>
    <row r="5498" spans="11:24" x14ac:dyDescent="0.25">
      <c r="K5498"/>
      <c r="X5498"/>
    </row>
    <row r="5499" spans="11:24" x14ac:dyDescent="0.25">
      <c r="K5499"/>
      <c r="X5499"/>
    </row>
    <row r="5500" spans="11:24" x14ac:dyDescent="0.25">
      <c r="K5500"/>
      <c r="X5500"/>
    </row>
    <row r="5501" spans="11:24" x14ac:dyDescent="0.25">
      <c r="K5501"/>
      <c r="X5501"/>
    </row>
    <row r="5502" spans="11:24" x14ac:dyDescent="0.25">
      <c r="K5502"/>
      <c r="X5502"/>
    </row>
    <row r="5503" spans="11:24" x14ac:dyDescent="0.25">
      <c r="K5503"/>
      <c r="X5503"/>
    </row>
    <row r="5504" spans="11:24" x14ac:dyDescent="0.25">
      <c r="K5504"/>
      <c r="X5504"/>
    </row>
    <row r="5505" spans="11:24" x14ac:dyDescent="0.25">
      <c r="K5505"/>
      <c r="X5505"/>
    </row>
    <row r="5506" spans="11:24" x14ac:dyDescent="0.25">
      <c r="K5506"/>
      <c r="X5506"/>
    </row>
    <row r="5507" spans="11:24" x14ac:dyDescent="0.25">
      <c r="K5507"/>
      <c r="X5507"/>
    </row>
    <row r="5508" spans="11:24" x14ac:dyDescent="0.25">
      <c r="K5508"/>
      <c r="X5508"/>
    </row>
    <row r="5509" spans="11:24" x14ac:dyDescent="0.25">
      <c r="K5509"/>
      <c r="X5509"/>
    </row>
    <row r="5510" spans="11:24" x14ac:dyDescent="0.25">
      <c r="K5510"/>
      <c r="X5510"/>
    </row>
    <row r="5511" spans="11:24" x14ac:dyDescent="0.25">
      <c r="K5511"/>
      <c r="X5511"/>
    </row>
    <row r="5512" spans="11:24" x14ac:dyDescent="0.25">
      <c r="K5512"/>
      <c r="X5512"/>
    </row>
    <row r="5513" spans="11:24" x14ac:dyDescent="0.25">
      <c r="K5513"/>
      <c r="X5513"/>
    </row>
    <row r="5514" spans="11:24" x14ac:dyDescent="0.25">
      <c r="K5514"/>
      <c r="X5514"/>
    </row>
    <row r="5515" spans="11:24" x14ac:dyDescent="0.25">
      <c r="K5515"/>
      <c r="X5515"/>
    </row>
    <row r="5516" spans="11:24" x14ac:dyDescent="0.25">
      <c r="K5516"/>
      <c r="X5516"/>
    </row>
    <row r="5517" spans="11:24" x14ac:dyDescent="0.25">
      <c r="K5517"/>
      <c r="X5517"/>
    </row>
    <row r="5518" spans="11:24" x14ac:dyDescent="0.25">
      <c r="K5518"/>
      <c r="X5518"/>
    </row>
    <row r="5519" spans="11:24" x14ac:dyDescent="0.25">
      <c r="K5519"/>
      <c r="X5519"/>
    </row>
    <row r="5520" spans="11:24" x14ac:dyDescent="0.25">
      <c r="K5520"/>
      <c r="X5520"/>
    </row>
    <row r="5521" spans="11:24" x14ac:dyDescent="0.25">
      <c r="K5521"/>
      <c r="X5521"/>
    </row>
    <row r="5522" spans="11:24" x14ac:dyDescent="0.25">
      <c r="K5522"/>
      <c r="X5522"/>
    </row>
    <row r="5523" spans="11:24" x14ac:dyDescent="0.25">
      <c r="K5523"/>
      <c r="X5523"/>
    </row>
    <row r="5524" spans="11:24" x14ac:dyDescent="0.25">
      <c r="K5524"/>
      <c r="X5524"/>
    </row>
    <row r="5525" spans="11:24" x14ac:dyDescent="0.25">
      <c r="K5525"/>
      <c r="X5525"/>
    </row>
    <row r="5526" spans="11:24" x14ac:dyDescent="0.25">
      <c r="K5526"/>
      <c r="X5526"/>
    </row>
    <row r="5527" spans="11:24" x14ac:dyDescent="0.25">
      <c r="K5527"/>
      <c r="X5527"/>
    </row>
    <row r="5528" spans="11:24" x14ac:dyDescent="0.25">
      <c r="K5528"/>
      <c r="X5528"/>
    </row>
    <row r="5529" spans="11:24" x14ac:dyDescent="0.25">
      <c r="K5529"/>
      <c r="X5529"/>
    </row>
    <row r="5530" spans="11:24" x14ac:dyDescent="0.25">
      <c r="K5530"/>
      <c r="X5530"/>
    </row>
    <row r="5531" spans="11:24" x14ac:dyDescent="0.25">
      <c r="K5531"/>
      <c r="X5531"/>
    </row>
    <row r="5532" spans="11:24" x14ac:dyDescent="0.25">
      <c r="K5532"/>
      <c r="X5532"/>
    </row>
    <row r="5533" spans="11:24" x14ac:dyDescent="0.25">
      <c r="K5533"/>
      <c r="X5533"/>
    </row>
    <row r="5534" spans="11:24" x14ac:dyDescent="0.25">
      <c r="K5534"/>
      <c r="X5534"/>
    </row>
    <row r="5535" spans="11:24" x14ac:dyDescent="0.25">
      <c r="K5535"/>
      <c r="X5535"/>
    </row>
    <row r="5536" spans="11:24" x14ac:dyDescent="0.25">
      <c r="K5536"/>
      <c r="X5536"/>
    </row>
    <row r="5537" spans="11:24" x14ac:dyDescent="0.25">
      <c r="K5537"/>
      <c r="X5537"/>
    </row>
    <row r="5538" spans="11:24" x14ac:dyDescent="0.25">
      <c r="K5538"/>
      <c r="X5538"/>
    </row>
    <row r="5539" spans="11:24" x14ac:dyDescent="0.25">
      <c r="K5539"/>
      <c r="X5539"/>
    </row>
    <row r="5540" spans="11:24" x14ac:dyDescent="0.25">
      <c r="K5540"/>
      <c r="X5540"/>
    </row>
    <row r="5541" spans="11:24" x14ac:dyDescent="0.25">
      <c r="K5541"/>
      <c r="X5541"/>
    </row>
    <row r="5542" spans="11:24" x14ac:dyDescent="0.25">
      <c r="K5542"/>
      <c r="X5542"/>
    </row>
    <row r="5543" spans="11:24" x14ac:dyDescent="0.25">
      <c r="K5543"/>
      <c r="X5543"/>
    </row>
    <row r="5544" spans="11:24" x14ac:dyDescent="0.25">
      <c r="K5544"/>
      <c r="X5544"/>
    </row>
    <row r="5545" spans="11:24" x14ac:dyDescent="0.25">
      <c r="K5545"/>
      <c r="X5545"/>
    </row>
    <row r="5546" spans="11:24" x14ac:dyDescent="0.25">
      <c r="K5546"/>
      <c r="X5546"/>
    </row>
    <row r="5547" spans="11:24" x14ac:dyDescent="0.25">
      <c r="K5547"/>
      <c r="X5547"/>
    </row>
    <row r="5548" spans="11:24" x14ac:dyDescent="0.25">
      <c r="K5548"/>
      <c r="X5548"/>
    </row>
    <row r="5549" spans="11:24" x14ac:dyDescent="0.25">
      <c r="K5549"/>
      <c r="X5549"/>
    </row>
    <row r="5550" spans="11:24" x14ac:dyDescent="0.25">
      <c r="K5550"/>
      <c r="X5550"/>
    </row>
    <row r="5551" spans="11:24" x14ac:dyDescent="0.25">
      <c r="K5551"/>
      <c r="X5551"/>
    </row>
    <row r="5552" spans="11:24" x14ac:dyDescent="0.25">
      <c r="K5552"/>
      <c r="X5552"/>
    </row>
    <row r="5553" spans="11:24" x14ac:dyDescent="0.25">
      <c r="K5553"/>
      <c r="X5553"/>
    </row>
    <row r="5554" spans="11:24" x14ac:dyDescent="0.25">
      <c r="K5554"/>
      <c r="X5554"/>
    </row>
    <row r="5555" spans="11:24" x14ac:dyDescent="0.25">
      <c r="K5555"/>
      <c r="X5555"/>
    </row>
    <row r="5556" spans="11:24" x14ac:dyDescent="0.25">
      <c r="K5556"/>
      <c r="X5556"/>
    </row>
    <row r="5557" spans="11:24" x14ac:dyDescent="0.25">
      <c r="K5557"/>
      <c r="X5557"/>
    </row>
    <row r="5558" spans="11:24" x14ac:dyDescent="0.25">
      <c r="K5558"/>
      <c r="X5558"/>
    </row>
    <row r="5559" spans="11:24" x14ac:dyDescent="0.25">
      <c r="K5559"/>
      <c r="X5559"/>
    </row>
    <row r="5560" spans="11:24" x14ac:dyDescent="0.25">
      <c r="K5560"/>
      <c r="X5560"/>
    </row>
    <row r="5561" spans="11:24" x14ac:dyDescent="0.25">
      <c r="K5561"/>
      <c r="X5561"/>
    </row>
    <row r="5562" spans="11:24" x14ac:dyDescent="0.25">
      <c r="K5562"/>
      <c r="X5562"/>
    </row>
    <row r="5563" spans="11:24" x14ac:dyDescent="0.25">
      <c r="K5563"/>
      <c r="X5563"/>
    </row>
    <row r="5564" spans="11:24" x14ac:dyDescent="0.25">
      <c r="K5564"/>
      <c r="X5564"/>
    </row>
    <row r="5565" spans="11:24" x14ac:dyDescent="0.25">
      <c r="K5565"/>
      <c r="X5565"/>
    </row>
    <row r="5566" spans="11:24" x14ac:dyDescent="0.25">
      <c r="K5566"/>
      <c r="X5566"/>
    </row>
    <row r="5567" spans="11:24" x14ac:dyDescent="0.25">
      <c r="K5567"/>
      <c r="X5567"/>
    </row>
    <row r="5568" spans="11:24" x14ac:dyDescent="0.25">
      <c r="K5568"/>
      <c r="X5568"/>
    </row>
    <row r="5569" spans="11:24" x14ac:dyDescent="0.25">
      <c r="K5569"/>
      <c r="X5569"/>
    </row>
    <row r="5570" spans="11:24" x14ac:dyDescent="0.25">
      <c r="K5570"/>
      <c r="X5570"/>
    </row>
    <row r="5571" spans="11:24" x14ac:dyDescent="0.25">
      <c r="K5571"/>
      <c r="X5571"/>
    </row>
    <row r="5572" spans="11:24" x14ac:dyDescent="0.25">
      <c r="K5572"/>
      <c r="X5572"/>
    </row>
    <row r="5573" spans="11:24" x14ac:dyDescent="0.25">
      <c r="K5573"/>
      <c r="X5573"/>
    </row>
    <row r="5574" spans="11:24" x14ac:dyDescent="0.25">
      <c r="K5574"/>
      <c r="X5574"/>
    </row>
    <row r="5575" spans="11:24" x14ac:dyDescent="0.25">
      <c r="K5575"/>
      <c r="X5575"/>
    </row>
    <row r="5576" spans="11:24" x14ac:dyDescent="0.25">
      <c r="K5576"/>
      <c r="X5576"/>
    </row>
    <row r="5577" spans="11:24" x14ac:dyDescent="0.25">
      <c r="K5577"/>
      <c r="X5577"/>
    </row>
    <row r="5578" spans="11:24" x14ac:dyDescent="0.25">
      <c r="K5578"/>
      <c r="X5578"/>
    </row>
    <row r="5579" spans="11:24" x14ac:dyDescent="0.25">
      <c r="K5579"/>
      <c r="X5579"/>
    </row>
    <row r="5580" spans="11:24" x14ac:dyDescent="0.25">
      <c r="K5580"/>
      <c r="X5580"/>
    </row>
    <row r="5581" spans="11:24" x14ac:dyDescent="0.25">
      <c r="K5581"/>
      <c r="X5581"/>
    </row>
    <row r="5582" spans="11:24" x14ac:dyDescent="0.25">
      <c r="K5582"/>
      <c r="X5582"/>
    </row>
    <row r="5583" spans="11:24" x14ac:dyDescent="0.25">
      <c r="K5583"/>
      <c r="X5583"/>
    </row>
    <row r="5584" spans="11:24" x14ac:dyDescent="0.25">
      <c r="K5584"/>
      <c r="X5584"/>
    </row>
    <row r="5585" spans="11:24" x14ac:dyDescent="0.25">
      <c r="K5585"/>
      <c r="X5585"/>
    </row>
    <row r="5586" spans="11:24" x14ac:dyDescent="0.25">
      <c r="K5586"/>
      <c r="X5586"/>
    </row>
    <row r="5587" spans="11:24" x14ac:dyDescent="0.25">
      <c r="K5587"/>
      <c r="X5587"/>
    </row>
    <row r="5588" spans="11:24" x14ac:dyDescent="0.25">
      <c r="K5588"/>
      <c r="X5588"/>
    </row>
    <row r="5589" spans="11:24" x14ac:dyDescent="0.25">
      <c r="K5589"/>
      <c r="X5589"/>
    </row>
    <row r="5590" spans="11:24" x14ac:dyDescent="0.25">
      <c r="K5590"/>
      <c r="X5590"/>
    </row>
    <row r="5591" spans="11:24" x14ac:dyDescent="0.25">
      <c r="K5591"/>
      <c r="X5591"/>
    </row>
    <row r="5592" spans="11:24" x14ac:dyDescent="0.25">
      <c r="K5592"/>
      <c r="X5592"/>
    </row>
    <row r="5593" spans="11:24" x14ac:dyDescent="0.25">
      <c r="K5593"/>
      <c r="X5593"/>
    </row>
    <row r="5594" spans="11:24" x14ac:dyDescent="0.25">
      <c r="K5594"/>
      <c r="X5594"/>
    </row>
    <row r="5595" spans="11:24" x14ac:dyDescent="0.25">
      <c r="K5595"/>
      <c r="X5595"/>
    </row>
    <row r="5596" spans="11:24" x14ac:dyDescent="0.25">
      <c r="K5596"/>
      <c r="X5596"/>
    </row>
    <row r="5597" spans="11:24" x14ac:dyDescent="0.25">
      <c r="K5597"/>
      <c r="X5597"/>
    </row>
    <row r="5598" spans="11:24" x14ac:dyDescent="0.25">
      <c r="K5598"/>
      <c r="X5598"/>
    </row>
    <row r="5599" spans="11:24" x14ac:dyDescent="0.25">
      <c r="K5599"/>
      <c r="X5599"/>
    </row>
    <row r="5600" spans="11:24" x14ac:dyDescent="0.25">
      <c r="K5600"/>
      <c r="X5600"/>
    </row>
    <row r="5601" spans="11:24" x14ac:dyDescent="0.25">
      <c r="K5601"/>
      <c r="X5601"/>
    </row>
    <row r="5602" spans="11:24" x14ac:dyDescent="0.25">
      <c r="K5602"/>
      <c r="X5602"/>
    </row>
    <row r="5603" spans="11:24" x14ac:dyDescent="0.25">
      <c r="K5603"/>
      <c r="X5603"/>
    </row>
    <row r="5604" spans="11:24" x14ac:dyDescent="0.25">
      <c r="K5604"/>
      <c r="X5604"/>
    </row>
    <row r="5605" spans="11:24" x14ac:dyDescent="0.25">
      <c r="K5605"/>
      <c r="X5605"/>
    </row>
    <row r="5606" spans="11:24" x14ac:dyDescent="0.25">
      <c r="K5606"/>
      <c r="X5606"/>
    </row>
    <row r="5607" spans="11:24" x14ac:dyDescent="0.25">
      <c r="K5607"/>
      <c r="X5607"/>
    </row>
    <row r="5608" spans="11:24" x14ac:dyDescent="0.25">
      <c r="K5608"/>
      <c r="X5608"/>
    </row>
    <row r="5609" spans="11:24" x14ac:dyDescent="0.25">
      <c r="K5609"/>
      <c r="X5609"/>
    </row>
    <row r="5610" spans="11:24" x14ac:dyDescent="0.25">
      <c r="K5610"/>
      <c r="X5610"/>
    </row>
    <row r="5611" spans="11:24" x14ac:dyDescent="0.25">
      <c r="K5611"/>
      <c r="X5611"/>
    </row>
    <row r="5612" spans="11:24" x14ac:dyDescent="0.25">
      <c r="K5612"/>
      <c r="X5612"/>
    </row>
    <row r="5613" spans="11:24" x14ac:dyDescent="0.25">
      <c r="K5613"/>
      <c r="X5613"/>
    </row>
    <row r="5614" spans="11:24" x14ac:dyDescent="0.25">
      <c r="K5614"/>
      <c r="X5614"/>
    </row>
    <row r="5615" spans="11:24" x14ac:dyDescent="0.25">
      <c r="K5615"/>
      <c r="X5615"/>
    </row>
    <row r="5616" spans="11:24" x14ac:dyDescent="0.25">
      <c r="K5616"/>
      <c r="X5616"/>
    </row>
    <row r="5617" spans="11:24" x14ac:dyDescent="0.25">
      <c r="K5617"/>
      <c r="X5617"/>
    </row>
    <row r="5618" spans="11:24" x14ac:dyDescent="0.25">
      <c r="K5618"/>
      <c r="X5618"/>
    </row>
    <row r="5619" spans="11:24" x14ac:dyDescent="0.25">
      <c r="K5619"/>
      <c r="X5619"/>
    </row>
    <row r="5620" spans="11:24" x14ac:dyDescent="0.25">
      <c r="K5620"/>
      <c r="X5620"/>
    </row>
    <row r="5621" spans="11:24" x14ac:dyDescent="0.25">
      <c r="K5621"/>
      <c r="X5621"/>
    </row>
    <row r="5622" spans="11:24" x14ac:dyDescent="0.25">
      <c r="K5622"/>
      <c r="X5622"/>
    </row>
    <row r="5623" spans="11:24" x14ac:dyDescent="0.25">
      <c r="K5623"/>
      <c r="X5623"/>
    </row>
    <row r="5624" spans="11:24" x14ac:dyDescent="0.25">
      <c r="K5624"/>
      <c r="X5624"/>
    </row>
    <row r="5625" spans="11:24" x14ac:dyDescent="0.25">
      <c r="K5625"/>
      <c r="X5625"/>
    </row>
    <row r="5626" spans="11:24" x14ac:dyDescent="0.25">
      <c r="K5626"/>
      <c r="X5626"/>
    </row>
    <row r="5627" spans="11:24" x14ac:dyDescent="0.25">
      <c r="K5627"/>
      <c r="X5627"/>
    </row>
    <row r="5628" spans="11:24" x14ac:dyDescent="0.25">
      <c r="K5628"/>
      <c r="X5628"/>
    </row>
    <row r="5629" spans="11:24" x14ac:dyDescent="0.25">
      <c r="K5629"/>
      <c r="X5629"/>
    </row>
    <row r="5630" spans="11:24" x14ac:dyDescent="0.25">
      <c r="K5630"/>
      <c r="X5630"/>
    </row>
    <row r="5631" spans="11:24" x14ac:dyDescent="0.25">
      <c r="K5631"/>
      <c r="X5631"/>
    </row>
    <row r="5632" spans="11:24" x14ac:dyDescent="0.25">
      <c r="K5632"/>
      <c r="X5632"/>
    </row>
    <row r="5633" spans="11:24" x14ac:dyDescent="0.25">
      <c r="K5633"/>
      <c r="X5633"/>
    </row>
    <row r="5634" spans="11:24" x14ac:dyDescent="0.25">
      <c r="K5634"/>
      <c r="X5634"/>
    </row>
    <row r="5635" spans="11:24" x14ac:dyDescent="0.25">
      <c r="K5635"/>
      <c r="X5635"/>
    </row>
    <row r="5636" spans="11:24" x14ac:dyDescent="0.25">
      <c r="K5636"/>
      <c r="X5636"/>
    </row>
    <row r="5637" spans="11:24" x14ac:dyDescent="0.25">
      <c r="K5637"/>
      <c r="X5637"/>
    </row>
    <row r="5638" spans="11:24" x14ac:dyDescent="0.25">
      <c r="K5638"/>
      <c r="X5638"/>
    </row>
    <row r="5639" spans="11:24" x14ac:dyDescent="0.25">
      <c r="K5639"/>
      <c r="X5639"/>
    </row>
    <row r="5640" spans="11:24" x14ac:dyDescent="0.25">
      <c r="K5640"/>
      <c r="X5640"/>
    </row>
    <row r="5641" spans="11:24" x14ac:dyDescent="0.25">
      <c r="K5641"/>
      <c r="X5641"/>
    </row>
    <row r="5642" spans="11:24" x14ac:dyDescent="0.25">
      <c r="K5642"/>
      <c r="X5642"/>
    </row>
    <row r="5643" spans="11:24" x14ac:dyDescent="0.25">
      <c r="K5643"/>
      <c r="X5643"/>
    </row>
    <row r="5644" spans="11:24" x14ac:dyDescent="0.25">
      <c r="K5644"/>
      <c r="X5644"/>
    </row>
    <row r="5645" spans="11:24" x14ac:dyDescent="0.25">
      <c r="K5645"/>
      <c r="X5645"/>
    </row>
    <row r="5646" spans="11:24" x14ac:dyDescent="0.25">
      <c r="K5646"/>
      <c r="X5646"/>
    </row>
    <row r="5647" spans="11:24" x14ac:dyDescent="0.25">
      <c r="K5647"/>
      <c r="X5647"/>
    </row>
    <row r="5648" spans="11:24" x14ac:dyDescent="0.25">
      <c r="K5648"/>
      <c r="X5648"/>
    </row>
    <row r="5649" spans="11:24" x14ac:dyDescent="0.25">
      <c r="K5649"/>
      <c r="X5649"/>
    </row>
    <row r="5650" spans="11:24" x14ac:dyDescent="0.25">
      <c r="K5650"/>
      <c r="X5650"/>
    </row>
    <row r="5651" spans="11:24" x14ac:dyDescent="0.25">
      <c r="K5651"/>
      <c r="X5651"/>
    </row>
    <row r="5652" spans="11:24" x14ac:dyDescent="0.25">
      <c r="K5652"/>
      <c r="X5652"/>
    </row>
    <row r="5653" spans="11:24" x14ac:dyDescent="0.25">
      <c r="K5653"/>
      <c r="X5653"/>
    </row>
    <row r="5654" spans="11:24" x14ac:dyDescent="0.25">
      <c r="K5654"/>
      <c r="X5654"/>
    </row>
    <row r="5655" spans="11:24" x14ac:dyDescent="0.25">
      <c r="K5655"/>
      <c r="X5655"/>
    </row>
    <row r="5656" spans="11:24" x14ac:dyDescent="0.25">
      <c r="K5656"/>
      <c r="X5656"/>
    </row>
    <row r="5657" spans="11:24" x14ac:dyDescent="0.25">
      <c r="K5657"/>
      <c r="X5657"/>
    </row>
    <row r="5658" spans="11:24" x14ac:dyDescent="0.25">
      <c r="K5658"/>
      <c r="X5658"/>
    </row>
    <row r="5659" spans="11:24" x14ac:dyDescent="0.25">
      <c r="K5659"/>
      <c r="X5659"/>
    </row>
    <row r="5660" spans="11:24" x14ac:dyDescent="0.25">
      <c r="K5660"/>
      <c r="X5660"/>
    </row>
    <row r="5661" spans="11:24" x14ac:dyDescent="0.25">
      <c r="K5661"/>
      <c r="X5661"/>
    </row>
    <row r="5662" spans="11:24" x14ac:dyDescent="0.25">
      <c r="K5662"/>
      <c r="X5662"/>
    </row>
    <row r="5663" spans="11:24" x14ac:dyDescent="0.25">
      <c r="K5663"/>
      <c r="X5663"/>
    </row>
    <row r="5664" spans="11:24" x14ac:dyDescent="0.25">
      <c r="K5664"/>
      <c r="X5664"/>
    </row>
    <row r="5665" spans="11:24" x14ac:dyDescent="0.25">
      <c r="K5665"/>
      <c r="X5665"/>
    </row>
    <row r="5666" spans="11:24" x14ac:dyDescent="0.25">
      <c r="K5666"/>
      <c r="X5666"/>
    </row>
    <row r="5667" spans="11:24" x14ac:dyDescent="0.25">
      <c r="K5667"/>
      <c r="X5667"/>
    </row>
    <row r="5668" spans="11:24" x14ac:dyDescent="0.25">
      <c r="K5668"/>
      <c r="X5668"/>
    </row>
    <row r="5669" spans="11:24" x14ac:dyDescent="0.25">
      <c r="K5669"/>
      <c r="X5669"/>
    </row>
    <row r="5670" spans="11:24" x14ac:dyDescent="0.25">
      <c r="K5670"/>
      <c r="X5670"/>
    </row>
    <row r="5671" spans="11:24" x14ac:dyDescent="0.25">
      <c r="K5671"/>
      <c r="X5671"/>
    </row>
    <row r="5672" spans="11:24" x14ac:dyDescent="0.25">
      <c r="K5672"/>
      <c r="X5672"/>
    </row>
    <row r="5673" spans="11:24" x14ac:dyDescent="0.25">
      <c r="K5673"/>
      <c r="X5673"/>
    </row>
    <row r="5674" spans="11:24" x14ac:dyDescent="0.25">
      <c r="K5674"/>
      <c r="X5674"/>
    </row>
    <row r="5675" spans="11:24" x14ac:dyDescent="0.25">
      <c r="K5675"/>
      <c r="X5675"/>
    </row>
    <row r="5676" spans="11:24" x14ac:dyDescent="0.25">
      <c r="K5676"/>
      <c r="X5676"/>
    </row>
    <row r="5677" spans="11:24" x14ac:dyDescent="0.25">
      <c r="K5677"/>
      <c r="X5677"/>
    </row>
    <row r="5678" spans="11:24" x14ac:dyDescent="0.25">
      <c r="K5678"/>
      <c r="X5678"/>
    </row>
    <row r="5679" spans="11:24" x14ac:dyDescent="0.25">
      <c r="K5679"/>
      <c r="X5679"/>
    </row>
    <row r="5680" spans="11:24" x14ac:dyDescent="0.25">
      <c r="K5680"/>
      <c r="X5680"/>
    </row>
    <row r="5681" spans="11:24" x14ac:dyDescent="0.25">
      <c r="K5681"/>
      <c r="X5681"/>
    </row>
    <row r="5682" spans="11:24" x14ac:dyDescent="0.25">
      <c r="K5682"/>
      <c r="X5682"/>
    </row>
    <row r="5683" spans="11:24" x14ac:dyDescent="0.25">
      <c r="K5683"/>
      <c r="X5683"/>
    </row>
    <row r="5684" spans="11:24" x14ac:dyDescent="0.25">
      <c r="K5684"/>
      <c r="X5684"/>
    </row>
    <row r="5685" spans="11:24" x14ac:dyDescent="0.25">
      <c r="K5685"/>
      <c r="X5685"/>
    </row>
    <row r="5686" spans="11:24" x14ac:dyDescent="0.25">
      <c r="K5686"/>
      <c r="X5686"/>
    </row>
    <row r="5687" spans="11:24" x14ac:dyDescent="0.25">
      <c r="K5687"/>
      <c r="X5687"/>
    </row>
    <row r="5688" spans="11:24" x14ac:dyDescent="0.25">
      <c r="K5688"/>
      <c r="X5688"/>
    </row>
    <row r="5689" spans="11:24" x14ac:dyDescent="0.25">
      <c r="K5689"/>
      <c r="X5689"/>
    </row>
    <row r="5690" spans="11:24" x14ac:dyDescent="0.25">
      <c r="K5690"/>
      <c r="X5690"/>
    </row>
    <row r="5691" spans="11:24" x14ac:dyDescent="0.25">
      <c r="K5691"/>
      <c r="X5691"/>
    </row>
    <row r="5692" spans="11:24" x14ac:dyDescent="0.25">
      <c r="K5692"/>
      <c r="X5692"/>
    </row>
    <row r="5693" spans="11:24" x14ac:dyDescent="0.25">
      <c r="K5693"/>
      <c r="X5693"/>
    </row>
    <row r="5694" spans="11:24" x14ac:dyDescent="0.25">
      <c r="K5694"/>
      <c r="X5694"/>
    </row>
    <row r="5695" spans="11:24" x14ac:dyDescent="0.25">
      <c r="K5695"/>
      <c r="X5695"/>
    </row>
    <row r="5696" spans="11:24" x14ac:dyDescent="0.25">
      <c r="K5696"/>
      <c r="X5696"/>
    </row>
    <row r="5697" spans="11:24" x14ac:dyDescent="0.25">
      <c r="K5697"/>
      <c r="X5697"/>
    </row>
    <row r="5698" spans="11:24" x14ac:dyDescent="0.25">
      <c r="K5698"/>
      <c r="X5698"/>
    </row>
    <row r="5699" spans="11:24" x14ac:dyDescent="0.25">
      <c r="K5699"/>
      <c r="X5699"/>
    </row>
    <row r="5700" spans="11:24" x14ac:dyDescent="0.25">
      <c r="K5700"/>
      <c r="X5700"/>
    </row>
    <row r="5701" spans="11:24" x14ac:dyDescent="0.25">
      <c r="K5701"/>
      <c r="X5701"/>
    </row>
    <row r="5702" spans="11:24" x14ac:dyDescent="0.25">
      <c r="K5702"/>
      <c r="X5702"/>
    </row>
    <row r="5703" spans="11:24" x14ac:dyDescent="0.25">
      <c r="K5703"/>
      <c r="X5703"/>
    </row>
    <row r="5704" spans="11:24" x14ac:dyDescent="0.25">
      <c r="K5704"/>
      <c r="X5704"/>
    </row>
    <row r="5705" spans="11:24" x14ac:dyDescent="0.25">
      <c r="K5705"/>
      <c r="X5705"/>
    </row>
    <row r="5706" spans="11:24" x14ac:dyDescent="0.25">
      <c r="K5706"/>
      <c r="X5706"/>
    </row>
    <row r="5707" spans="11:24" x14ac:dyDescent="0.25">
      <c r="K5707"/>
      <c r="X5707"/>
    </row>
    <row r="5708" spans="11:24" x14ac:dyDescent="0.25">
      <c r="K5708"/>
      <c r="X5708"/>
    </row>
    <row r="5709" spans="11:24" x14ac:dyDescent="0.25">
      <c r="K5709"/>
      <c r="X5709"/>
    </row>
    <row r="5710" spans="11:24" x14ac:dyDescent="0.25">
      <c r="K5710"/>
      <c r="X5710"/>
    </row>
    <row r="5711" spans="11:24" x14ac:dyDescent="0.25">
      <c r="K5711"/>
      <c r="X5711"/>
    </row>
    <row r="5712" spans="11:24" x14ac:dyDescent="0.25">
      <c r="K5712"/>
      <c r="X5712"/>
    </row>
    <row r="5713" spans="11:24" x14ac:dyDescent="0.25">
      <c r="K5713"/>
      <c r="X5713"/>
    </row>
    <row r="5714" spans="11:24" x14ac:dyDescent="0.25">
      <c r="K5714"/>
      <c r="X5714"/>
    </row>
    <row r="5715" spans="11:24" x14ac:dyDescent="0.25">
      <c r="K5715"/>
      <c r="X5715"/>
    </row>
    <row r="5716" spans="11:24" x14ac:dyDescent="0.25">
      <c r="K5716"/>
      <c r="X5716"/>
    </row>
    <row r="5717" spans="11:24" x14ac:dyDescent="0.25">
      <c r="K5717"/>
      <c r="X5717"/>
    </row>
    <row r="5718" spans="11:24" x14ac:dyDescent="0.25">
      <c r="K5718"/>
      <c r="X5718"/>
    </row>
    <row r="5719" spans="11:24" x14ac:dyDescent="0.25">
      <c r="K5719"/>
      <c r="X5719"/>
    </row>
    <row r="5720" spans="11:24" x14ac:dyDescent="0.25">
      <c r="K5720"/>
      <c r="X5720"/>
    </row>
    <row r="5721" spans="11:24" x14ac:dyDescent="0.25">
      <c r="K5721"/>
      <c r="X5721"/>
    </row>
    <row r="5722" spans="11:24" x14ac:dyDescent="0.25">
      <c r="K5722"/>
      <c r="X5722"/>
    </row>
    <row r="5723" spans="11:24" x14ac:dyDescent="0.25">
      <c r="K5723"/>
      <c r="X5723"/>
    </row>
    <row r="5724" spans="11:24" x14ac:dyDescent="0.25">
      <c r="K5724"/>
      <c r="X5724"/>
    </row>
    <row r="5725" spans="11:24" x14ac:dyDescent="0.25">
      <c r="K5725"/>
      <c r="X5725"/>
    </row>
    <row r="5726" spans="11:24" x14ac:dyDescent="0.25">
      <c r="K5726"/>
      <c r="X5726"/>
    </row>
    <row r="5727" spans="11:24" x14ac:dyDescent="0.25">
      <c r="K5727"/>
      <c r="X5727"/>
    </row>
    <row r="5728" spans="11:24" x14ac:dyDescent="0.25">
      <c r="K5728"/>
      <c r="X5728"/>
    </row>
    <row r="5729" spans="11:24" x14ac:dyDescent="0.25">
      <c r="K5729"/>
      <c r="X5729"/>
    </row>
    <row r="5730" spans="11:24" x14ac:dyDescent="0.25">
      <c r="K5730"/>
      <c r="X5730"/>
    </row>
    <row r="5731" spans="11:24" x14ac:dyDescent="0.25">
      <c r="K5731"/>
      <c r="X5731"/>
    </row>
    <row r="5732" spans="11:24" x14ac:dyDescent="0.25">
      <c r="K5732"/>
      <c r="X5732"/>
    </row>
    <row r="5733" spans="11:24" x14ac:dyDescent="0.25">
      <c r="K5733"/>
      <c r="X5733"/>
    </row>
    <row r="5734" spans="11:24" x14ac:dyDescent="0.25">
      <c r="K5734"/>
      <c r="X5734"/>
    </row>
    <row r="5735" spans="11:24" x14ac:dyDescent="0.25">
      <c r="K5735"/>
      <c r="X5735"/>
    </row>
    <row r="5736" spans="11:24" x14ac:dyDescent="0.25">
      <c r="K5736"/>
      <c r="X5736"/>
    </row>
    <row r="5737" spans="11:24" x14ac:dyDescent="0.25">
      <c r="K5737"/>
      <c r="X5737"/>
    </row>
    <row r="5738" spans="11:24" x14ac:dyDescent="0.25">
      <c r="K5738"/>
      <c r="X5738"/>
    </row>
    <row r="5739" spans="11:24" x14ac:dyDescent="0.25">
      <c r="K5739"/>
      <c r="X5739"/>
    </row>
    <row r="5740" spans="11:24" x14ac:dyDescent="0.25">
      <c r="K5740"/>
      <c r="X5740"/>
    </row>
    <row r="5741" spans="11:24" x14ac:dyDescent="0.25">
      <c r="K5741"/>
      <c r="X5741"/>
    </row>
    <row r="5742" spans="11:24" x14ac:dyDescent="0.25">
      <c r="K5742"/>
      <c r="X5742"/>
    </row>
    <row r="5743" spans="11:24" x14ac:dyDescent="0.25">
      <c r="K5743"/>
      <c r="X5743"/>
    </row>
    <row r="5744" spans="11:24" x14ac:dyDescent="0.25">
      <c r="K5744"/>
      <c r="X5744"/>
    </row>
    <row r="5745" spans="11:24" x14ac:dyDescent="0.25">
      <c r="K5745"/>
      <c r="X5745"/>
    </row>
    <row r="5746" spans="11:24" x14ac:dyDescent="0.25">
      <c r="K5746"/>
      <c r="X5746"/>
    </row>
    <row r="5747" spans="11:24" x14ac:dyDescent="0.25">
      <c r="K5747"/>
      <c r="X5747"/>
    </row>
    <row r="5748" spans="11:24" x14ac:dyDescent="0.25">
      <c r="K5748"/>
      <c r="X5748"/>
    </row>
    <row r="5749" spans="11:24" x14ac:dyDescent="0.25">
      <c r="K5749"/>
      <c r="X5749"/>
    </row>
    <row r="5750" spans="11:24" x14ac:dyDescent="0.25">
      <c r="K5750"/>
      <c r="X5750"/>
    </row>
    <row r="5751" spans="11:24" x14ac:dyDescent="0.25">
      <c r="K5751"/>
      <c r="X5751"/>
    </row>
    <row r="5752" spans="11:24" x14ac:dyDescent="0.25">
      <c r="K5752"/>
      <c r="X5752"/>
    </row>
    <row r="5753" spans="11:24" x14ac:dyDescent="0.25">
      <c r="K5753"/>
      <c r="X5753"/>
    </row>
    <row r="5754" spans="11:24" x14ac:dyDescent="0.25">
      <c r="K5754"/>
      <c r="X5754"/>
    </row>
    <row r="5755" spans="11:24" x14ac:dyDescent="0.25">
      <c r="K5755"/>
      <c r="X5755"/>
    </row>
    <row r="5756" spans="11:24" x14ac:dyDescent="0.25">
      <c r="K5756"/>
      <c r="X5756"/>
    </row>
    <row r="5757" spans="11:24" x14ac:dyDescent="0.25">
      <c r="K5757"/>
      <c r="X5757"/>
    </row>
    <row r="5758" spans="11:24" x14ac:dyDescent="0.25">
      <c r="K5758"/>
      <c r="X5758"/>
    </row>
    <row r="5759" spans="11:24" x14ac:dyDescent="0.25">
      <c r="K5759"/>
      <c r="X5759"/>
    </row>
    <row r="5760" spans="11:24" x14ac:dyDescent="0.25">
      <c r="K5760"/>
      <c r="X5760"/>
    </row>
    <row r="5761" spans="11:24" x14ac:dyDescent="0.25">
      <c r="K5761"/>
      <c r="X5761"/>
    </row>
    <row r="5762" spans="11:24" x14ac:dyDescent="0.25">
      <c r="K5762"/>
      <c r="X5762"/>
    </row>
    <row r="5763" spans="11:24" x14ac:dyDescent="0.25">
      <c r="K5763"/>
      <c r="X5763"/>
    </row>
    <row r="5764" spans="11:24" x14ac:dyDescent="0.25">
      <c r="K5764"/>
      <c r="X5764"/>
    </row>
    <row r="5765" spans="11:24" x14ac:dyDescent="0.25">
      <c r="K5765"/>
      <c r="X5765"/>
    </row>
    <row r="5766" spans="11:24" x14ac:dyDescent="0.25">
      <c r="K5766"/>
      <c r="X5766"/>
    </row>
    <row r="5767" spans="11:24" x14ac:dyDescent="0.25">
      <c r="K5767"/>
      <c r="X5767"/>
    </row>
    <row r="5768" spans="11:24" x14ac:dyDescent="0.25">
      <c r="K5768"/>
      <c r="X5768"/>
    </row>
    <row r="5769" spans="11:24" x14ac:dyDescent="0.25">
      <c r="K5769"/>
      <c r="X5769"/>
    </row>
    <row r="5770" spans="11:24" x14ac:dyDescent="0.25">
      <c r="K5770"/>
      <c r="X5770"/>
    </row>
    <row r="5771" spans="11:24" x14ac:dyDescent="0.25">
      <c r="K5771"/>
      <c r="X5771"/>
    </row>
    <row r="5772" spans="11:24" x14ac:dyDescent="0.25">
      <c r="K5772"/>
      <c r="X5772"/>
    </row>
    <row r="5773" spans="11:24" x14ac:dyDescent="0.25">
      <c r="K5773"/>
      <c r="X5773"/>
    </row>
    <row r="5774" spans="11:24" x14ac:dyDescent="0.25">
      <c r="K5774"/>
      <c r="X5774"/>
    </row>
    <row r="5775" spans="11:24" x14ac:dyDescent="0.25">
      <c r="K5775"/>
      <c r="X5775"/>
    </row>
    <row r="5776" spans="11:24" x14ac:dyDescent="0.25">
      <c r="K5776"/>
      <c r="X5776"/>
    </row>
    <row r="5777" spans="11:24" x14ac:dyDescent="0.25">
      <c r="K5777"/>
      <c r="X5777"/>
    </row>
    <row r="5778" spans="11:24" x14ac:dyDescent="0.25">
      <c r="K5778"/>
      <c r="X5778"/>
    </row>
    <row r="5779" spans="11:24" x14ac:dyDescent="0.25">
      <c r="K5779"/>
      <c r="X5779"/>
    </row>
    <row r="5780" spans="11:24" x14ac:dyDescent="0.25">
      <c r="K5780"/>
      <c r="X5780"/>
    </row>
    <row r="5781" spans="11:24" x14ac:dyDescent="0.25">
      <c r="K5781"/>
      <c r="X5781"/>
    </row>
    <row r="5782" spans="11:24" x14ac:dyDescent="0.25">
      <c r="K5782"/>
      <c r="X5782"/>
    </row>
    <row r="5783" spans="11:24" x14ac:dyDescent="0.25">
      <c r="K5783"/>
      <c r="X5783"/>
    </row>
    <row r="5784" spans="11:24" x14ac:dyDescent="0.25">
      <c r="K5784"/>
      <c r="X5784"/>
    </row>
    <row r="5785" spans="11:24" x14ac:dyDescent="0.25">
      <c r="K5785"/>
      <c r="X5785"/>
    </row>
    <row r="5786" spans="11:24" x14ac:dyDescent="0.25">
      <c r="K5786"/>
      <c r="X5786"/>
    </row>
    <row r="5787" spans="11:24" x14ac:dyDescent="0.25">
      <c r="K5787"/>
      <c r="X5787"/>
    </row>
    <row r="5788" spans="11:24" x14ac:dyDescent="0.25">
      <c r="K5788"/>
      <c r="X5788"/>
    </row>
    <row r="5789" spans="11:24" x14ac:dyDescent="0.25">
      <c r="K5789"/>
      <c r="X5789"/>
    </row>
    <row r="5790" spans="11:24" x14ac:dyDescent="0.25">
      <c r="K5790"/>
      <c r="X5790"/>
    </row>
    <row r="5791" spans="11:24" x14ac:dyDescent="0.25">
      <c r="K5791"/>
      <c r="X5791"/>
    </row>
    <row r="5792" spans="11:24" x14ac:dyDescent="0.25">
      <c r="K5792"/>
      <c r="X5792"/>
    </row>
    <row r="5793" spans="11:24" x14ac:dyDescent="0.25">
      <c r="K5793"/>
      <c r="X5793"/>
    </row>
    <row r="5794" spans="11:24" x14ac:dyDescent="0.25">
      <c r="K5794"/>
      <c r="X5794"/>
    </row>
    <row r="5795" spans="11:24" x14ac:dyDescent="0.25">
      <c r="K5795"/>
      <c r="X5795"/>
    </row>
    <row r="5796" spans="11:24" x14ac:dyDescent="0.25">
      <c r="K5796"/>
      <c r="X5796"/>
    </row>
    <row r="5797" spans="11:24" x14ac:dyDescent="0.25">
      <c r="K5797"/>
      <c r="X5797"/>
    </row>
    <row r="5798" spans="11:24" x14ac:dyDescent="0.25">
      <c r="K5798"/>
      <c r="X5798"/>
    </row>
    <row r="5799" spans="11:24" x14ac:dyDescent="0.25">
      <c r="K5799"/>
      <c r="X5799"/>
    </row>
    <row r="5800" spans="11:24" x14ac:dyDescent="0.25">
      <c r="K5800"/>
      <c r="X5800"/>
    </row>
    <row r="5801" spans="11:24" x14ac:dyDescent="0.25">
      <c r="K5801"/>
      <c r="X5801"/>
    </row>
    <row r="5802" spans="11:24" x14ac:dyDescent="0.25">
      <c r="K5802"/>
      <c r="X5802"/>
    </row>
    <row r="5803" spans="11:24" x14ac:dyDescent="0.25">
      <c r="K5803"/>
      <c r="X5803"/>
    </row>
    <row r="5804" spans="11:24" x14ac:dyDescent="0.25">
      <c r="K5804"/>
      <c r="X5804"/>
    </row>
    <row r="5805" spans="11:24" x14ac:dyDescent="0.25">
      <c r="K5805"/>
      <c r="X5805"/>
    </row>
    <row r="5806" spans="11:24" x14ac:dyDescent="0.25">
      <c r="K5806"/>
      <c r="X5806"/>
    </row>
    <row r="5807" spans="11:24" x14ac:dyDescent="0.25">
      <c r="K5807"/>
      <c r="X5807"/>
    </row>
    <row r="5808" spans="11:24" x14ac:dyDescent="0.25">
      <c r="K5808"/>
      <c r="X5808"/>
    </row>
    <row r="5809" spans="11:24" x14ac:dyDescent="0.25">
      <c r="K5809"/>
      <c r="X5809"/>
    </row>
    <row r="5810" spans="11:24" x14ac:dyDescent="0.25">
      <c r="K5810"/>
      <c r="X5810"/>
    </row>
    <row r="5811" spans="11:24" x14ac:dyDescent="0.25">
      <c r="K5811"/>
      <c r="X5811"/>
    </row>
    <row r="5812" spans="11:24" x14ac:dyDescent="0.25">
      <c r="K5812"/>
      <c r="X5812"/>
    </row>
    <row r="5813" spans="11:24" x14ac:dyDescent="0.25">
      <c r="K5813"/>
      <c r="X5813"/>
    </row>
    <row r="5814" spans="11:24" x14ac:dyDescent="0.25">
      <c r="K5814"/>
      <c r="X5814"/>
    </row>
    <row r="5815" spans="11:24" x14ac:dyDescent="0.25">
      <c r="K5815"/>
      <c r="X5815"/>
    </row>
    <row r="5816" spans="11:24" x14ac:dyDescent="0.25">
      <c r="K5816"/>
      <c r="X5816"/>
    </row>
    <row r="5817" spans="11:24" x14ac:dyDescent="0.25">
      <c r="K5817"/>
      <c r="X5817"/>
    </row>
    <row r="5818" spans="11:24" x14ac:dyDescent="0.25">
      <c r="K5818"/>
      <c r="X5818"/>
    </row>
    <row r="5819" spans="11:24" x14ac:dyDescent="0.25">
      <c r="K5819"/>
      <c r="X5819"/>
    </row>
    <row r="5820" spans="11:24" x14ac:dyDescent="0.25">
      <c r="K5820"/>
      <c r="X5820"/>
    </row>
    <row r="5821" spans="11:24" x14ac:dyDescent="0.25">
      <c r="K5821"/>
      <c r="X5821"/>
    </row>
    <row r="5822" spans="11:24" x14ac:dyDescent="0.25">
      <c r="K5822"/>
      <c r="X5822"/>
    </row>
    <row r="5823" spans="11:24" x14ac:dyDescent="0.25">
      <c r="K5823"/>
      <c r="X5823"/>
    </row>
    <row r="5824" spans="11:24" x14ac:dyDescent="0.25">
      <c r="K5824"/>
      <c r="X5824"/>
    </row>
    <row r="5825" spans="11:24" x14ac:dyDescent="0.25">
      <c r="K5825"/>
      <c r="X5825"/>
    </row>
    <row r="5826" spans="11:24" x14ac:dyDescent="0.25">
      <c r="K5826"/>
      <c r="X5826"/>
    </row>
    <row r="5827" spans="11:24" x14ac:dyDescent="0.25">
      <c r="K5827"/>
      <c r="X5827"/>
    </row>
    <row r="5828" spans="11:24" x14ac:dyDescent="0.25">
      <c r="K5828"/>
      <c r="X5828"/>
    </row>
    <row r="5829" spans="11:24" x14ac:dyDescent="0.25">
      <c r="K5829"/>
      <c r="X5829"/>
    </row>
    <row r="5830" spans="11:24" x14ac:dyDescent="0.25">
      <c r="K5830"/>
      <c r="X5830"/>
    </row>
    <row r="5831" spans="11:24" x14ac:dyDescent="0.25">
      <c r="K5831"/>
      <c r="X5831"/>
    </row>
    <row r="5832" spans="11:24" x14ac:dyDescent="0.25">
      <c r="K5832"/>
      <c r="X5832"/>
    </row>
    <row r="5833" spans="11:24" x14ac:dyDescent="0.25">
      <c r="K5833"/>
      <c r="X5833"/>
    </row>
    <row r="5834" spans="11:24" x14ac:dyDescent="0.25">
      <c r="K5834"/>
      <c r="X5834"/>
    </row>
    <row r="5835" spans="11:24" x14ac:dyDescent="0.25">
      <c r="K5835"/>
      <c r="X5835"/>
    </row>
    <row r="5836" spans="11:24" x14ac:dyDescent="0.25">
      <c r="K5836"/>
      <c r="X5836"/>
    </row>
    <row r="5837" spans="11:24" x14ac:dyDescent="0.25">
      <c r="K5837"/>
      <c r="X5837"/>
    </row>
    <row r="5838" spans="11:24" x14ac:dyDescent="0.25">
      <c r="K5838"/>
      <c r="X5838"/>
    </row>
    <row r="5839" spans="11:24" x14ac:dyDescent="0.25">
      <c r="K5839"/>
      <c r="X5839"/>
    </row>
    <row r="5840" spans="11:24" x14ac:dyDescent="0.25">
      <c r="K5840"/>
      <c r="X5840"/>
    </row>
    <row r="5841" spans="11:24" x14ac:dyDescent="0.25">
      <c r="K5841"/>
      <c r="X5841"/>
    </row>
    <row r="5842" spans="11:24" x14ac:dyDescent="0.25">
      <c r="K5842"/>
      <c r="X5842"/>
    </row>
    <row r="5843" spans="11:24" x14ac:dyDescent="0.25">
      <c r="K5843"/>
      <c r="X5843"/>
    </row>
    <row r="5844" spans="11:24" x14ac:dyDescent="0.25">
      <c r="K5844"/>
      <c r="X5844"/>
    </row>
    <row r="5845" spans="11:24" x14ac:dyDescent="0.25">
      <c r="K5845"/>
      <c r="X5845"/>
    </row>
    <row r="5846" spans="11:24" x14ac:dyDescent="0.25">
      <c r="K5846"/>
      <c r="X5846"/>
    </row>
    <row r="5847" spans="11:24" x14ac:dyDescent="0.25">
      <c r="K5847"/>
      <c r="X5847"/>
    </row>
    <row r="5848" spans="11:24" x14ac:dyDescent="0.25">
      <c r="K5848"/>
      <c r="X5848"/>
    </row>
    <row r="5849" spans="11:24" x14ac:dyDescent="0.25">
      <c r="K5849"/>
      <c r="X5849"/>
    </row>
    <row r="5850" spans="11:24" x14ac:dyDescent="0.25">
      <c r="K5850"/>
      <c r="X5850"/>
    </row>
    <row r="5851" spans="11:24" x14ac:dyDescent="0.25">
      <c r="K5851"/>
      <c r="X5851"/>
    </row>
    <row r="5852" spans="11:24" x14ac:dyDescent="0.25">
      <c r="K5852"/>
      <c r="X5852"/>
    </row>
    <row r="5853" spans="11:24" x14ac:dyDescent="0.25">
      <c r="K5853"/>
      <c r="X5853"/>
    </row>
    <row r="5854" spans="11:24" x14ac:dyDescent="0.25">
      <c r="K5854"/>
      <c r="X5854"/>
    </row>
    <row r="5855" spans="11:24" x14ac:dyDescent="0.25">
      <c r="K5855"/>
      <c r="X5855"/>
    </row>
    <row r="5856" spans="11:24" x14ac:dyDescent="0.25">
      <c r="K5856"/>
      <c r="X5856"/>
    </row>
    <row r="5857" spans="11:24" x14ac:dyDescent="0.25">
      <c r="K5857"/>
      <c r="X5857"/>
    </row>
    <row r="5858" spans="11:24" x14ac:dyDescent="0.25">
      <c r="K5858"/>
      <c r="X5858"/>
    </row>
    <row r="5859" spans="11:24" x14ac:dyDescent="0.25">
      <c r="K5859"/>
      <c r="X5859"/>
    </row>
    <row r="5860" spans="11:24" x14ac:dyDescent="0.25">
      <c r="K5860"/>
      <c r="X5860"/>
    </row>
    <row r="5861" spans="11:24" x14ac:dyDescent="0.25">
      <c r="K5861"/>
      <c r="X5861"/>
    </row>
    <row r="5862" spans="11:24" x14ac:dyDescent="0.25">
      <c r="K5862"/>
      <c r="X5862"/>
    </row>
    <row r="5863" spans="11:24" x14ac:dyDescent="0.25">
      <c r="K5863"/>
      <c r="X5863"/>
    </row>
    <row r="5864" spans="11:24" x14ac:dyDescent="0.25">
      <c r="K5864"/>
      <c r="X5864"/>
    </row>
    <row r="5865" spans="11:24" x14ac:dyDescent="0.25">
      <c r="K5865"/>
      <c r="X5865"/>
    </row>
    <row r="5866" spans="11:24" x14ac:dyDescent="0.25">
      <c r="K5866"/>
      <c r="X5866"/>
    </row>
    <row r="5867" spans="11:24" x14ac:dyDescent="0.25">
      <c r="K5867"/>
      <c r="X5867"/>
    </row>
    <row r="5868" spans="11:24" x14ac:dyDescent="0.25">
      <c r="K5868"/>
      <c r="X5868"/>
    </row>
    <row r="5869" spans="11:24" x14ac:dyDescent="0.25">
      <c r="K5869"/>
      <c r="X5869"/>
    </row>
    <row r="5870" spans="11:24" x14ac:dyDescent="0.25">
      <c r="K5870"/>
      <c r="X5870"/>
    </row>
    <row r="5871" spans="11:24" x14ac:dyDescent="0.25">
      <c r="K5871"/>
      <c r="X5871"/>
    </row>
    <row r="5872" spans="11:24" x14ac:dyDescent="0.25">
      <c r="K5872"/>
      <c r="X5872"/>
    </row>
    <row r="5873" spans="11:24" x14ac:dyDescent="0.25">
      <c r="K5873"/>
      <c r="X5873"/>
    </row>
    <row r="5874" spans="11:24" x14ac:dyDescent="0.25">
      <c r="K5874"/>
      <c r="X5874"/>
    </row>
    <row r="5875" spans="11:24" x14ac:dyDescent="0.25">
      <c r="K5875"/>
      <c r="X5875"/>
    </row>
    <row r="5876" spans="11:24" x14ac:dyDescent="0.25">
      <c r="K5876"/>
      <c r="X5876"/>
    </row>
    <row r="5877" spans="11:24" x14ac:dyDescent="0.25">
      <c r="K5877"/>
      <c r="X5877"/>
    </row>
    <row r="5878" spans="11:24" x14ac:dyDescent="0.25">
      <c r="K5878"/>
      <c r="X5878"/>
    </row>
    <row r="5879" spans="11:24" x14ac:dyDescent="0.25">
      <c r="K5879"/>
      <c r="X5879"/>
    </row>
    <row r="5880" spans="11:24" x14ac:dyDescent="0.25">
      <c r="K5880"/>
      <c r="X5880"/>
    </row>
    <row r="5881" spans="11:24" x14ac:dyDescent="0.25">
      <c r="K5881"/>
      <c r="X5881"/>
    </row>
    <row r="5882" spans="11:24" x14ac:dyDescent="0.25">
      <c r="K5882"/>
      <c r="X5882"/>
    </row>
    <row r="5883" spans="11:24" x14ac:dyDescent="0.25">
      <c r="K5883"/>
      <c r="X5883"/>
    </row>
    <row r="5884" spans="11:24" x14ac:dyDescent="0.25">
      <c r="K5884"/>
      <c r="X5884"/>
    </row>
    <row r="5885" spans="11:24" x14ac:dyDescent="0.25">
      <c r="K5885"/>
      <c r="X5885"/>
    </row>
    <row r="5886" spans="11:24" x14ac:dyDescent="0.25">
      <c r="K5886"/>
      <c r="X5886"/>
    </row>
    <row r="5887" spans="11:24" x14ac:dyDescent="0.25">
      <c r="K5887"/>
      <c r="X5887"/>
    </row>
    <row r="5888" spans="11:24" x14ac:dyDescent="0.25">
      <c r="K5888"/>
      <c r="X5888"/>
    </row>
    <row r="5889" spans="11:24" x14ac:dyDescent="0.25">
      <c r="K5889"/>
      <c r="X5889"/>
    </row>
    <row r="5890" spans="11:24" x14ac:dyDescent="0.25">
      <c r="K5890"/>
      <c r="X5890"/>
    </row>
    <row r="5891" spans="11:24" x14ac:dyDescent="0.25">
      <c r="K5891"/>
      <c r="X5891"/>
    </row>
    <row r="5892" spans="11:24" x14ac:dyDescent="0.25">
      <c r="K5892"/>
      <c r="X5892"/>
    </row>
    <row r="5893" spans="11:24" x14ac:dyDescent="0.25">
      <c r="K5893"/>
      <c r="X5893"/>
    </row>
    <row r="5894" spans="11:24" x14ac:dyDescent="0.25">
      <c r="K5894"/>
      <c r="X5894"/>
    </row>
    <row r="5895" spans="11:24" x14ac:dyDescent="0.25">
      <c r="K5895"/>
      <c r="X5895"/>
    </row>
    <row r="5896" spans="11:24" x14ac:dyDescent="0.25">
      <c r="K5896"/>
      <c r="X5896"/>
    </row>
    <row r="5897" spans="11:24" x14ac:dyDescent="0.25">
      <c r="K5897"/>
      <c r="X5897"/>
    </row>
    <row r="5898" spans="11:24" x14ac:dyDescent="0.25">
      <c r="K5898"/>
      <c r="X5898"/>
    </row>
    <row r="5899" spans="11:24" x14ac:dyDescent="0.25">
      <c r="K5899"/>
      <c r="X5899"/>
    </row>
    <row r="5900" spans="11:24" x14ac:dyDescent="0.25">
      <c r="K5900"/>
      <c r="X5900"/>
    </row>
    <row r="5901" spans="11:24" x14ac:dyDescent="0.25">
      <c r="K5901"/>
      <c r="X5901"/>
    </row>
    <row r="5902" spans="11:24" x14ac:dyDescent="0.25">
      <c r="K5902"/>
      <c r="X5902"/>
    </row>
    <row r="5903" spans="11:24" x14ac:dyDescent="0.25">
      <c r="K5903"/>
      <c r="X5903"/>
    </row>
    <row r="5904" spans="11:24" x14ac:dyDescent="0.25">
      <c r="K5904"/>
      <c r="X5904"/>
    </row>
    <row r="5905" spans="11:24" x14ac:dyDescent="0.25">
      <c r="K5905"/>
      <c r="X5905"/>
    </row>
    <row r="5906" spans="11:24" x14ac:dyDescent="0.25">
      <c r="K5906"/>
      <c r="X5906"/>
    </row>
    <row r="5907" spans="11:24" x14ac:dyDescent="0.25">
      <c r="K5907"/>
      <c r="X5907"/>
    </row>
    <row r="5908" spans="11:24" x14ac:dyDescent="0.25">
      <c r="K5908"/>
      <c r="X5908"/>
    </row>
    <row r="5909" spans="11:24" x14ac:dyDescent="0.25">
      <c r="K5909"/>
      <c r="X5909"/>
    </row>
    <row r="5910" spans="11:24" x14ac:dyDescent="0.25">
      <c r="K5910"/>
      <c r="X5910"/>
    </row>
    <row r="5911" spans="11:24" x14ac:dyDescent="0.25">
      <c r="K5911"/>
      <c r="X5911"/>
    </row>
    <row r="5912" spans="11:24" x14ac:dyDescent="0.25">
      <c r="K5912"/>
      <c r="X5912"/>
    </row>
    <row r="5913" spans="11:24" x14ac:dyDescent="0.25">
      <c r="K5913"/>
      <c r="X5913"/>
    </row>
    <row r="5914" spans="11:24" x14ac:dyDescent="0.25">
      <c r="K5914"/>
      <c r="X5914"/>
    </row>
    <row r="5915" spans="11:24" x14ac:dyDescent="0.25">
      <c r="K5915"/>
      <c r="X5915"/>
    </row>
    <row r="5916" spans="11:24" x14ac:dyDescent="0.25">
      <c r="K5916"/>
      <c r="X5916"/>
    </row>
    <row r="5917" spans="11:24" x14ac:dyDescent="0.25">
      <c r="K5917"/>
      <c r="X5917"/>
    </row>
    <row r="5918" spans="11:24" x14ac:dyDescent="0.25">
      <c r="K5918"/>
      <c r="X5918"/>
    </row>
    <row r="5919" spans="11:24" x14ac:dyDescent="0.25">
      <c r="K5919"/>
      <c r="X5919"/>
    </row>
    <row r="5920" spans="11:24" x14ac:dyDescent="0.25">
      <c r="K5920"/>
      <c r="X5920"/>
    </row>
    <row r="5921" spans="11:24" x14ac:dyDescent="0.25">
      <c r="K5921"/>
      <c r="X5921"/>
    </row>
    <row r="5922" spans="11:24" x14ac:dyDescent="0.25">
      <c r="K5922"/>
      <c r="X5922"/>
    </row>
    <row r="5923" spans="11:24" x14ac:dyDescent="0.25">
      <c r="K5923"/>
      <c r="X5923"/>
    </row>
    <row r="5924" spans="11:24" x14ac:dyDescent="0.25">
      <c r="K5924"/>
      <c r="X5924"/>
    </row>
    <row r="5925" spans="11:24" x14ac:dyDescent="0.25">
      <c r="K5925"/>
      <c r="X5925"/>
    </row>
    <row r="5926" spans="11:24" x14ac:dyDescent="0.25">
      <c r="K5926"/>
      <c r="X5926"/>
    </row>
    <row r="5927" spans="11:24" x14ac:dyDescent="0.25">
      <c r="K5927"/>
      <c r="X5927"/>
    </row>
    <row r="5928" spans="11:24" x14ac:dyDescent="0.25">
      <c r="K5928"/>
      <c r="X5928"/>
    </row>
    <row r="5929" spans="11:24" x14ac:dyDescent="0.25">
      <c r="K5929"/>
      <c r="X5929"/>
    </row>
    <row r="5930" spans="11:24" x14ac:dyDescent="0.25">
      <c r="K5930"/>
      <c r="X5930"/>
    </row>
    <row r="5931" spans="11:24" x14ac:dyDescent="0.25">
      <c r="K5931"/>
      <c r="X5931"/>
    </row>
    <row r="5932" spans="11:24" x14ac:dyDescent="0.25">
      <c r="K5932"/>
      <c r="X5932"/>
    </row>
    <row r="5933" spans="11:24" x14ac:dyDescent="0.25">
      <c r="K5933"/>
      <c r="X5933"/>
    </row>
    <row r="5934" spans="11:24" x14ac:dyDescent="0.25">
      <c r="K5934"/>
      <c r="X5934"/>
    </row>
    <row r="5935" spans="11:24" x14ac:dyDescent="0.25">
      <c r="K5935"/>
      <c r="X5935"/>
    </row>
    <row r="5936" spans="11:24" x14ac:dyDescent="0.25">
      <c r="K5936"/>
      <c r="X5936"/>
    </row>
    <row r="5937" spans="11:24" x14ac:dyDescent="0.25">
      <c r="K5937"/>
      <c r="X5937"/>
    </row>
    <row r="5938" spans="11:24" x14ac:dyDescent="0.25">
      <c r="K5938"/>
      <c r="X5938"/>
    </row>
    <row r="5939" spans="11:24" x14ac:dyDescent="0.25">
      <c r="K5939"/>
      <c r="X5939"/>
    </row>
    <row r="5940" spans="11:24" x14ac:dyDescent="0.25">
      <c r="K5940"/>
      <c r="X5940"/>
    </row>
    <row r="5941" spans="11:24" x14ac:dyDescent="0.25">
      <c r="K5941"/>
      <c r="X5941"/>
    </row>
    <row r="5942" spans="11:24" x14ac:dyDescent="0.25">
      <c r="K5942"/>
      <c r="X5942"/>
    </row>
    <row r="5943" spans="11:24" x14ac:dyDescent="0.25">
      <c r="K5943"/>
      <c r="X5943"/>
    </row>
    <row r="5944" spans="11:24" x14ac:dyDescent="0.25">
      <c r="K5944"/>
      <c r="X5944"/>
    </row>
    <row r="5945" spans="11:24" x14ac:dyDescent="0.25">
      <c r="K5945"/>
      <c r="X5945"/>
    </row>
    <row r="5946" spans="11:24" x14ac:dyDescent="0.25">
      <c r="K5946"/>
      <c r="X5946"/>
    </row>
    <row r="5947" spans="11:24" x14ac:dyDescent="0.25">
      <c r="K5947"/>
      <c r="X5947"/>
    </row>
    <row r="5948" spans="11:24" x14ac:dyDescent="0.25">
      <c r="K5948"/>
      <c r="X5948"/>
    </row>
    <row r="5949" spans="11:24" x14ac:dyDescent="0.25">
      <c r="K5949"/>
      <c r="X5949"/>
    </row>
    <row r="5950" spans="11:24" x14ac:dyDescent="0.25">
      <c r="K5950"/>
      <c r="X5950"/>
    </row>
    <row r="5951" spans="11:24" x14ac:dyDescent="0.25">
      <c r="K5951"/>
      <c r="X5951"/>
    </row>
    <row r="5952" spans="11:24" x14ac:dyDescent="0.25">
      <c r="K5952"/>
      <c r="X5952"/>
    </row>
    <row r="5953" spans="11:24" x14ac:dyDescent="0.25">
      <c r="K5953"/>
      <c r="X5953"/>
    </row>
    <row r="5954" spans="11:24" x14ac:dyDescent="0.25">
      <c r="K5954"/>
      <c r="X5954"/>
    </row>
    <row r="5955" spans="11:24" x14ac:dyDescent="0.25">
      <c r="K5955"/>
      <c r="X5955"/>
    </row>
    <row r="5956" spans="11:24" x14ac:dyDescent="0.25">
      <c r="K5956"/>
      <c r="X5956"/>
    </row>
    <row r="5957" spans="11:24" x14ac:dyDescent="0.25">
      <c r="K5957"/>
      <c r="X5957"/>
    </row>
    <row r="5958" spans="11:24" x14ac:dyDescent="0.25">
      <c r="K5958"/>
      <c r="X5958"/>
    </row>
    <row r="5959" spans="11:24" x14ac:dyDescent="0.25">
      <c r="K5959"/>
      <c r="X5959"/>
    </row>
    <row r="5960" spans="11:24" x14ac:dyDescent="0.25">
      <c r="K5960"/>
      <c r="X5960"/>
    </row>
    <row r="5961" spans="11:24" x14ac:dyDescent="0.25">
      <c r="K5961"/>
      <c r="X5961"/>
    </row>
    <row r="5962" spans="11:24" x14ac:dyDescent="0.25">
      <c r="K5962"/>
      <c r="X5962"/>
    </row>
    <row r="5963" spans="11:24" x14ac:dyDescent="0.25">
      <c r="K5963"/>
      <c r="X5963"/>
    </row>
    <row r="5964" spans="11:24" x14ac:dyDescent="0.25">
      <c r="K5964"/>
      <c r="X5964"/>
    </row>
    <row r="5965" spans="11:24" x14ac:dyDescent="0.25">
      <c r="K5965"/>
      <c r="X5965"/>
    </row>
    <row r="5966" spans="11:24" x14ac:dyDescent="0.25">
      <c r="K5966"/>
      <c r="X5966"/>
    </row>
    <row r="5967" spans="11:24" x14ac:dyDescent="0.25">
      <c r="K5967"/>
      <c r="X5967"/>
    </row>
    <row r="5968" spans="11:24" x14ac:dyDescent="0.25">
      <c r="K5968"/>
      <c r="X5968"/>
    </row>
    <row r="5969" spans="11:24" x14ac:dyDescent="0.25">
      <c r="K5969"/>
      <c r="X5969"/>
    </row>
    <row r="5970" spans="11:24" x14ac:dyDescent="0.25">
      <c r="K5970"/>
      <c r="X5970"/>
    </row>
    <row r="5971" spans="11:24" x14ac:dyDescent="0.25">
      <c r="K5971"/>
      <c r="X5971"/>
    </row>
    <row r="5972" spans="11:24" x14ac:dyDescent="0.25">
      <c r="K5972"/>
      <c r="X5972"/>
    </row>
    <row r="5973" spans="11:24" x14ac:dyDescent="0.25">
      <c r="K5973"/>
      <c r="X5973"/>
    </row>
    <row r="5974" spans="11:24" x14ac:dyDescent="0.25">
      <c r="K5974"/>
      <c r="X5974"/>
    </row>
    <row r="5975" spans="11:24" x14ac:dyDescent="0.25">
      <c r="K5975"/>
      <c r="X5975"/>
    </row>
    <row r="5976" spans="11:24" x14ac:dyDescent="0.25">
      <c r="K5976"/>
      <c r="X5976"/>
    </row>
    <row r="5977" spans="11:24" x14ac:dyDescent="0.25">
      <c r="K5977"/>
      <c r="X5977"/>
    </row>
    <row r="5978" spans="11:24" x14ac:dyDescent="0.25">
      <c r="K5978"/>
      <c r="X5978"/>
    </row>
    <row r="5979" spans="11:24" x14ac:dyDescent="0.25">
      <c r="K5979"/>
      <c r="X5979"/>
    </row>
    <row r="5980" spans="11:24" x14ac:dyDescent="0.25">
      <c r="K5980"/>
      <c r="X5980"/>
    </row>
    <row r="5981" spans="11:24" x14ac:dyDescent="0.25">
      <c r="K5981"/>
      <c r="X5981"/>
    </row>
    <row r="5982" spans="11:24" x14ac:dyDescent="0.25">
      <c r="K5982"/>
      <c r="X5982"/>
    </row>
    <row r="5983" spans="11:24" x14ac:dyDescent="0.25">
      <c r="K5983"/>
      <c r="X5983"/>
    </row>
    <row r="5984" spans="11:24" x14ac:dyDescent="0.25">
      <c r="K5984"/>
      <c r="X5984"/>
    </row>
    <row r="5985" spans="11:24" x14ac:dyDescent="0.25">
      <c r="K5985"/>
      <c r="X5985"/>
    </row>
    <row r="5986" spans="11:24" x14ac:dyDescent="0.25">
      <c r="K5986"/>
      <c r="X5986"/>
    </row>
    <row r="5987" spans="11:24" x14ac:dyDescent="0.25">
      <c r="K5987"/>
      <c r="X5987"/>
    </row>
    <row r="5988" spans="11:24" x14ac:dyDescent="0.25">
      <c r="K5988"/>
      <c r="X5988"/>
    </row>
    <row r="5989" spans="11:24" x14ac:dyDescent="0.25">
      <c r="K5989"/>
      <c r="X5989"/>
    </row>
    <row r="5990" spans="11:24" x14ac:dyDescent="0.25">
      <c r="K5990"/>
      <c r="X5990"/>
    </row>
    <row r="5991" spans="11:24" x14ac:dyDescent="0.25">
      <c r="K5991"/>
      <c r="X5991"/>
    </row>
    <row r="5992" spans="11:24" x14ac:dyDescent="0.25">
      <c r="K5992"/>
      <c r="X5992"/>
    </row>
    <row r="5993" spans="11:24" x14ac:dyDescent="0.25">
      <c r="K5993"/>
      <c r="X5993"/>
    </row>
    <row r="5994" spans="11:24" x14ac:dyDescent="0.25">
      <c r="K5994"/>
      <c r="X5994"/>
    </row>
    <row r="5995" spans="11:24" x14ac:dyDescent="0.25">
      <c r="K5995"/>
      <c r="X5995"/>
    </row>
    <row r="5996" spans="11:24" x14ac:dyDescent="0.25">
      <c r="K5996"/>
      <c r="X5996"/>
    </row>
    <row r="5997" spans="11:24" x14ac:dyDescent="0.25">
      <c r="K5997"/>
      <c r="X5997"/>
    </row>
    <row r="5998" spans="11:24" x14ac:dyDescent="0.25">
      <c r="K5998"/>
      <c r="X5998"/>
    </row>
    <row r="5999" spans="11:24" x14ac:dyDescent="0.25">
      <c r="K5999"/>
      <c r="X5999"/>
    </row>
    <row r="6000" spans="11:24" x14ac:dyDescent="0.25">
      <c r="K6000"/>
      <c r="X6000"/>
    </row>
    <row r="6001" spans="11:24" x14ac:dyDescent="0.25">
      <c r="K6001"/>
      <c r="X6001"/>
    </row>
    <row r="6002" spans="11:24" x14ac:dyDescent="0.25">
      <c r="K6002"/>
      <c r="X6002"/>
    </row>
    <row r="6003" spans="11:24" x14ac:dyDescent="0.25">
      <c r="K6003"/>
      <c r="X6003"/>
    </row>
    <row r="6004" spans="11:24" x14ac:dyDescent="0.25">
      <c r="K6004"/>
      <c r="X6004"/>
    </row>
    <row r="6005" spans="11:24" x14ac:dyDescent="0.25">
      <c r="K6005"/>
      <c r="X6005"/>
    </row>
    <row r="6006" spans="11:24" x14ac:dyDescent="0.25">
      <c r="K6006"/>
      <c r="X6006"/>
    </row>
    <row r="6007" spans="11:24" x14ac:dyDescent="0.25">
      <c r="K6007"/>
      <c r="X6007"/>
    </row>
    <row r="6008" spans="11:24" x14ac:dyDescent="0.25">
      <c r="K6008"/>
      <c r="X6008"/>
    </row>
    <row r="6009" spans="11:24" x14ac:dyDescent="0.25">
      <c r="K6009"/>
      <c r="X6009"/>
    </row>
    <row r="6010" spans="11:24" x14ac:dyDescent="0.25">
      <c r="K6010"/>
      <c r="X6010"/>
    </row>
    <row r="6011" spans="11:24" x14ac:dyDescent="0.25">
      <c r="K6011"/>
      <c r="X6011"/>
    </row>
    <row r="6012" spans="11:24" x14ac:dyDescent="0.25">
      <c r="K6012"/>
      <c r="X6012"/>
    </row>
    <row r="6013" spans="11:24" x14ac:dyDescent="0.25">
      <c r="K6013"/>
      <c r="X6013"/>
    </row>
    <row r="6014" spans="11:24" x14ac:dyDescent="0.25">
      <c r="K6014"/>
      <c r="X6014"/>
    </row>
    <row r="6015" spans="11:24" x14ac:dyDescent="0.25">
      <c r="K6015"/>
      <c r="X6015"/>
    </row>
    <row r="6016" spans="11:24" x14ac:dyDescent="0.25">
      <c r="K6016"/>
      <c r="X6016"/>
    </row>
    <row r="6017" spans="11:24" x14ac:dyDescent="0.25">
      <c r="K6017"/>
      <c r="X6017"/>
    </row>
    <row r="6018" spans="11:24" x14ac:dyDescent="0.25">
      <c r="K6018"/>
      <c r="X6018"/>
    </row>
    <row r="6019" spans="11:24" x14ac:dyDescent="0.25">
      <c r="K6019"/>
      <c r="X6019"/>
    </row>
    <row r="6020" spans="11:24" x14ac:dyDescent="0.25">
      <c r="K6020"/>
      <c r="X6020"/>
    </row>
    <row r="6021" spans="11:24" x14ac:dyDescent="0.25">
      <c r="K6021"/>
      <c r="X6021"/>
    </row>
    <row r="6022" spans="11:24" x14ac:dyDescent="0.25">
      <c r="K6022"/>
      <c r="X6022"/>
    </row>
    <row r="6023" spans="11:24" x14ac:dyDescent="0.25">
      <c r="K6023"/>
      <c r="X6023"/>
    </row>
    <row r="6024" spans="11:24" x14ac:dyDescent="0.25">
      <c r="K6024"/>
      <c r="X6024"/>
    </row>
    <row r="6025" spans="11:24" x14ac:dyDescent="0.25">
      <c r="K6025"/>
      <c r="X6025"/>
    </row>
    <row r="6026" spans="11:24" x14ac:dyDescent="0.25">
      <c r="K6026"/>
      <c r="X6026"/>
    </row>
    <row r="6027" spans="11:24" x14ac:dyDescent="0.25">
      <c r="K6027"/>
      <c r="X6027"/>
    </row>
    <row r="6028" spans="11:24" x14ac:dyDescent="0.25">
      <c r="K6028"/>
      <c r="X6028"/>
    </row>
    <row r="6029" spans="11:24" x14ac:dyDescent="0.25">
      <c r="K6029"/>
      <c r="X6029"/>
    </row>
    <row r="6030" spans="11:24" x14ac:dyDescent="0.25">
      <c r="K6030"/>
      <c r="X6030"/>
    </row>
    <row r="6031" spans="11:24" x14ac:dyDescent="0.25">
      <c r="K6031"/>
      <c r="X6031"/>
    </row>
    <row r="6032" spans="11:24" x14ac:dyDescent="0.25">
      <c r="K6032"/>
      <c r="X6032"/>
    </row>
    <row r="6033" spans="11:24" x14ac:dyDescent="0.25">
      <c r="K6033"/>
      <c r="X6033"/>
    </row>
    <row r="6034" spans="11:24" x14ac:dyDescent="0.25">
      <c r="K6034"/>
      <c r="X6034"/>
    </row>
    <row r="6035" spans="11:24" x14ac:dyDescent="0.25">
      <c r="K6035"/>
      <c r="X6035"/>
    </row>
    <row r="6036" spans="11:24" x14ac:dyDescent="0.25">
      <c r="K6036"/>
      <c r="X6036"/>
    </row>
    <row r="6037" spans="11:24" x14ac:dyDescent="0.25">
      <c r="K6037"/>
      <c r="X6037"/>
    </row>
    <row r="6038" spans="11:24" x14ac:dyDescent="0.25">
      <c r="K6038"/>
      <c r="X6038"/>
    </row>
    <row r="6039" spans="11:24" x14ac:dyDescent="0.25">
      <c r="K6039"/>
      <c r="X6039"/>
    </row>
    <row r="6040" spans="11:24" x14ac:dyDescent="0.25">
      <c r="K6040"/>
      <c r="X6040"/>
    </row>
    <row r="6041" spans="11:24" x14ac:dyDescent="0.25">
      <c r="K6041"/>
      <c r="X6041"/>
    </row>
    <row r="6042" spans="11:24" x14ac:dyDescent="0.25">
      <c r="K6042"/>
      <c r="X6042"/>
    </row>
    <row r="6043" spans="11:24" x14ac:dyDescent="0.25">
      <c r="K6043"/>
      <c r="X6043"/>
    </row>
    <row r="6044" spans="11:24" x14ac:dyDescent="0.25">
      <c r="K6044"/>
      <c r="X6044"/>
    </row>
    <row r="6045" spans="11:24" x14ac:dyDescent="0.25">
      <c r="K6045"/>
      <c r="X6045"/>
    </row>
    <row r="6046" spans="11:24" x14ac:dyDescent="0.25">
      <c r="K6046"/>
      <c r="X6046"/>
    </row>
    <row r="6047" spans="11:24" x14ac:dyDescent="0.25">
      <c r="K6047"/>
      <c r="X6047"/>
    </row>
    <row r="6048" spans="11:24" x14ac:dyDescent="0.25">
      <c r="K6048"/>
      <c r="X6048"/>
    </row>
    <row r="6049" spans="11:24" x14ac:dyDescent="0.25">
      <c r="K6049"/>
      <c r="X6049"/>
    </row>
    <row r="6050" spans="11:24" x14ac:dyDescent="0.25">
      <c r="K6050"/>
      <c r="X6050"/>
    </row>
    <row r="6051" spans="11:24" x14ac:dyDescent="0.25">
      <c r="K6051"/>
      <c r="X6051"/>
    </row>
    <row r="6052" spans="11:24" x14ac:dyDescent="0.25">
      <c r="K6052"/>
      <c r="X6052"/>
    </row>
    <row r="6053" spans="11:24" x14ac:dyDescent="0.25">
      <c r="K6053"/>
      <c r="X6053"/>
    </row>
    <row r="6054" spans="11:24" x14ac:dyDescent="0.25">
      <c r="K6054"/>
      <c r="X6054"/>
    </row>
    <row r="6055" spans="11:24" x14ac:dyDescent="0.25">
      <c r="K6055"/>
      <c r="X6055"/>
    </row>
    <row r="6056" spans="11:24" x14ac:dyDescent="0.25">
      <c r="K6056"/>
      <c r="X6056"/>
    </row>
    <row r="6057" spans="11:24" x14ac:dyDescent="0.25">
      <c r="K6057"/>
      <c r="X6057"/>
    </row>
    <row r="6058" spans="11:24" x14ac:dyDescent="0.25">
      <c r="K6058"/>
      <c r="X6058"/>
    </row>
    <row r="6059" spans="11:24" x14ac:dyDescent="0.25">
      <c r="K6059"/>
      <c r="X6059"/>
    </row>
    <row r="6060" spans="11:24" x14ac:dyDescent="0.25">
      <c r="K6060"/>
      <c r="X6060"/>
    </row>
    <row r="6061" spans="11:24" x14ac:dyDescent="0.25">
      <c r="K6061"/>
      <c r="X6061"/>
    </row>
    <row r="6062" spans="11:24" x14ac:dyDescent="0.25">
      <c r="K6062"/>
      <c r="X6062"/>
    </row>
    <row r="6063" spans="11:24" x14ac:dyDescent="0.25">
      <c r="K6063"/>
      <c r="X6063"/>
    </row>
    <row r="6064" spans="11:24" x14ac:dyDescent="0.25">
      <c r="K6064"/>
      <c r="X6064"/>
    </row>
    <row r="6065" spans="11:24" x14ac:dyDescent="0.25">
      <c r="K6065"/>
      <c r="X6065"/>
    </row>
    <row r="6066" spans="11:24" x14ac:dyDescent="0.25">
      <c r="K6066"/>
      <c r="X6066"/>
    </row>
    <row r="6067" spans="11:24" x14ac:dyDescent="0.25">
      <c r="K6067"/>
      <c r="X6067"/>
    </row>
    <row r="6068" spans="11:24" x14ac:dyDescent="0.25">
      <c r="K6068"/>
      <c r="X6068"/>
    </row>
    <row r="6069" spans="11:24" x14ac:dyDescent="0.25">
      <c r="K6069"/>
      <c r="X6069"/>
    </row>
    <row r="6070" spans="11:24" x14ac:dyDescent="0.25">
      <c r="K6070"/>
      <c r="X6070"/>
    </row>
    <row r="6071" spans="11:24" x14ac:dyDescent="0.25">
      <c r="K6071"/>
      <c r="X6071"/>
    </row>
    <row r="6072" spans="11:24" x14ac:dyDescent="0.25">
      <c r="K6072"/>
      <c r="X6072"/>
    </row>
    <row r="6073" spans="11:24" x14ac:dyDescent="0.25">
      <c r="K6073"/>
      <c r="X6073"/>
    </row>
    <row r="6074" spans="11:24" x14ac:dyDescent="0.25">
      <c r="K6074"/>
      <c r="X6074"/>
    </row>
    <row r="6075" spans="11:24" x14ac:dyDescent="0.25">
      <c r="K6075"/>
      <c r="X6075"/>
    </row>
    <row r="6076" spans="11:24" x14ac:dyDescent="0.25">
      <c r="K6076"/>
      <c r="X6076"/>
    </row>
    <row r="6077" spans="11:24" x14ac:dyDescent="0.25">
      <c r="K6077"/>
      <c r="X6077"/>
    </row>
    <row r="6078" spans="11:24" x14ac:dyDescent="0.25">
      <c r="K6078"/>
      <c r="X6078"/>
    </row>
    <row r="6079" spans="11:24" x14ac:dyDescent="0.25">
      <c r="K6079"/>
      <c r="X6079"/>
    </row>
    <row r="6080" spans="11:24" x14ac:dyDescent="0.25">
      <c r="K6080"/>
      <c r="X6080"/>
    </row>
    <row r="6081" spans="11:24" x14ac:dyDescent="0.25">
      <c r="K6081"/>
      <c r="X6081"/>
    </row>
    <row r="6082" spans="11:24" x14ac:dyDescent="0.25">
      <c r="K6082"/>
      <c r="X6082"/>
    </row>
    <row r="6083" spans="11:24" x14ac:dyDescent="0.25">
      <c r="K6083"/>
      <c r="X6083"/>
    </row>
    <row r="6084" spans="11:24" x14ac:dyDescent="0.25">
      <c r="K6084"/>
      <c r="X6084"/>
    </row>
    <row r="6085" spans="11:24" x14ac:dyDescent="0.25">
      <c r="K6085"/>
      <c r="X6085"/>
    </row>
    <row r="6086" spans="11:24" x14ac:dyDescent="0.25">
      <c r="K6086"/>
      <c r="X6086"/>
    </row>
    <row r="6087" spans="11:24" x14ac:dyDescent="0.25">
      <c r="K6087"/>
      <c r="X6087"/>
    </row>
    <row r="6088" spans="11:24" x14ac:dyDescent="0.25">
      <c r="K6088"/>
      <c r="X6088"/>
    </row>
    <row r="6089" spans="11:24" x14ac:dyDescent="0.25">
      <c r="K6089"/>
      <c r="X6089"/>
    </row>
    <row r="6090" spans="11:24" x14ac:dyDescent="0.25">
      <c r="K6090"/>
      <c r="X6090"/>
    </row>
    <row r="6091" spans="11:24" x14ac:dyDescent="0.25">
      <c r="K6091"/>
      <c r="X6091"/>
    </row>
    <row r="6092" spans="11:24" x14ac:dyDescent="0.25">
      <c r="K6092"/>
      <c r="X6092"/>
    </row>
    <row r="6093" spans="11:24" x14ac:dyDescent="0.25">
      <c r="K6093"/>
      <c r="X6093"/>
    </row>
    <row r="6094" spans="11:24" x14ac:dyDescent="0.25">
      <c r="K6094"/>
      <c r="X6094"/>
    </row>
    <row r="6095" spans="11:24" x14ac:dyDescent="0.25">
      <c r="K6095"/>
      <c r="X6095"/>
    </row>
    <row r="6096" spans="11:24" x14ac:dyDescent="0.25">
      <c r="K6096"/>
      <c r="X6096"/>
    </row>
    <row r="6097" spans="11:24" x14ac:dyDescent="0.25">
      <c r="K6097"/>
      <c r="X6097"/>
    </row>
    <row r="6098" spans="11:24" x14ac:dyDescent="0.25">
      <c r="K6098"/>
      <c r="X6098"/>
    </row>
    <row r="6099" spans="11:24" x14ac:dyDescent="0.25">
      <c r="K6099"/>
      <c r="X6099"/>
    </row>
    <row r="6100" spans="11:24" x14ac:dyDescent="0.25">
      <c r="K6100"/>
      <c r="X6100"/>
    </row>
    <row r="6101" spans="11:24" x14ac:dyDescent="0.25">
      <c r="K6101"/>
      <c r="X6101"/>
    </row>
    <row r="6102" spans="11:24" x14ac:dyDescent="0.25">
      <c r="K6102"/>
      <c r="X6102"/>
    </row>
    <row r="6103" spans="11:24" x14ac:dyDescent="0.25">
      <c r="K6103"/>
      <c r="X6103"/>
    </row>
    <row r="6104" spans="11:24" x14ac:dyDescent="0.25">
      <c r="K6104"/>
      <c r="X6104"/>
    </row>
    <row r="6105" spans="11:24" x14ac:dyDescent="0.25">
      <c r="K6105"/>
      <c r="X6105"/>
    </row>
    <row r="6106" spans="11:24" x14ac:dyDescent="0.25">
      <c r="K6106"/>
      <c r="X6106"/>
    </row>
    <row r="6107" spans="11:24" x14ac:dyDescent="0.25">
      <c r="K6107"/>
      <c r="X6107"/>
    </row>
    <row r="6108" spans="11:24" x14ac:dyDescent="0.25">
      <c r="K6108"/>
      <c r="X6108"/>
    </row>
    <row r="6109" spans="11:24" x14ac:dyDescent="0.25">
      <c r="K6109"/>
      <c r="X6109"/>
    </row>
    <row r="6110" spans="11:24" x14ac:dyDescent="0.25">
      <c r="K6110"/>
      <c r="X6110"/>
    </row>
    <row r="6111" spans="11:24" x14ac:dyDescent="0.25">
      <c r="K6111"/>
      <c r="X6111"/>
    </row>
    <row r="6112" spans="11:24" x14ac:dyDescent="0.25">
      <c r="K6112"/>
      <c r="X6112"/>
    </row>
    <row r="6113" spans="11:24" x14ac:dyDescent="0.25">
      <c r="K6113"/>
      <c r="X6113"/>
    </row>
    <row r="6114" spans="11:24" x14ac:dyDescent="0.25">
      <c r="K6114"/>
      <c r="X6114"/>
    </row>
    <row r="6115" spans="11:24" x14ac:dyDescent="0.25">
      <c r="K6115"/>
      <c r="X6115"/>
    </row>
    <row r="6116" spans="11:24" x14ac:dyDescent="0.25">
      <c r="K6116"/>
      <c r="X6116"/>
    </row>
    <row r="6117" spans="11:24" x14ac:dyDescent="0.25">
      <c r="K6117"/>
      <c r="X6117"/>
    </row>
    <row r="6118" spans="11:24" x14ac:dyDescent="0.25">
      <c r="K6118"/>
      <c r="X6118"/>
    </row>
    <row r="6119" spans="11:24" x14ac:dyDescent="0.25">
      <c r="K6119"/>
      <c r="X6119"/>
    </row>
    <row r="6120" spans="11:24" x14ac:dyDescent="0.25">
      <c r="K6120"/>
      <c r="X6120"/>
    </row>
    <row r="6121" spans="11:24" x14ac:dyDescent="0.25">
      <c r="K6121"/>
      <c r="X6121"/>
    </row>
    <row r="6122" spans="11:24" x14ac:dyDescent="0.25">
      <c r="K6122"/>
      <c r="X6122"/>
    </row>
    <row r="6123" spans="11:24" x14ac:dyDescent="0.25">
      <c r="K6123"/>
      <c r="X6123"/>
    </row>
    <row r="6124" spans="11:24" x14ac:dyDescent="0.25">
      <c r="K6124"/>
      <c r="X6124"/>
    </row>
    <row r="6125" spans="11:24" x14ac:dyDescent="0.25">
      <c r="K6125"/>
      <c r="X6125"/>
    </row>
    <row r="6126" spans="11:24" x14ac:dyDescent="0.25">
      <c r="K6126"/>
      <c r="X6126"/>
    </row>
    <row r="6127" spans="11:24" x14ac:dyDescent="0.25">
      <c r="K6127"/>
      <c r="X6127"/>
    </row>
    <row r="6128" spans="11:24" x14ac:dyDescent="0.25">
      <c r="K6128"/>
      <c r="X6128"/>
    </row>
    <row r="6129" spans="11:24" x14ac:dyDescent="0.25">
      <c r="K6129"/>
      <c r="X6129"/>
    </row>
    <row r="6130" spans="11:24" x14ac:dyDescent="0.25">
      <c r="K6130"/>
      <c r="X6130"/>
    </row>
    <row r="6131" spans="11:24" x14ac:dyDescent="0.25">
      <c r="K6131"/>
      <c r="X6131"/>
    </row>
    <row r="6132" spans="11:24" x14ac:dyDescent="0.25">
      <c r="K6132"/>
      <c r="X6132"/>
    </row>
    <row r="6133" spans="11:24" x14ac:dyDescent="0.25">
      <c r="K6133"/>
      <c r="X6133"/>
    </row>
    <row r="6134" spans="11:24" x14ac:dyDescent="0.25">
      <c r="K6134"/>
      <c r="X6134"/>
    </row>
    <row r="6135" spans="11:24" x14ac:dyDescent="0.25">
      <c r="K6135"/>
      <c r="X6135"/>
    </row>
    <row r="6136" spans="11:24" x14ac:dyDescent="0.25">
      <c r="K6136"/>
      <c r="X6136"/>
    </row>
    <row r="6137" spans="11:24" x14ac:dyDescent="0.25">
      <c r="K6137"/>
      <c r="X6137"/>
    </row>
    <row r="6138" spans="11:24" x14ac:dyDescent="0.25">
      <c r="K6138"/>
      <c r="X6138"/>
    </row>
    <row r="6139" spans="11:24" x14ac:dyDescent="0.25">
      <c r="K6139"/>
      <c r="X6139"/>
    </row>
    <row r="6140" spans="11:24" x14ac:dyDescent="0.25">
      <c r="K6140"/>
      <c r="X6140"/>
    </row>
    <row r="6141" spans="11:24" x14ac:dyDescent="0.25">
      <c r="K6141"/>
      <c r="X6141"/>
    </row>
    <row r="6142" spans="11:24" x14ac:dyDescent="0.25">
      <c r="K6142"/>
      <c r="X6142"/>
    </row>
    <row r="6143" spans="11:24" x14ac:dyDescent="0.25">
      <c r="K6143"/>
      <c r="X6143"/>
    </row>
    <row r="6144" spans="11:24" x14ac:dyDescent="0.25">
      <c r="K6144"/>
      <c r="X6144"/>
    </row>
    <row r="6145" spans="11:24" x14ac:dyDescent="0.25">
      <c r="K6145"/>
      <c r="X6145"/>
    </row>
    <row r="6146" spans="11:24" x14ac:dyDescent="0.25">
      <c r="K6146"/>
      <c r="X6146"/>
    </row>
    <row r="6147" spans="11:24" x14ac:dyDescent="0.25">
      <c r="K6147"/>
      <c r="X6147"/>
    </row>
    <row r="6148" spans="11:24" x14ac:dyDescent="0.25">
      <c r="K6148"/>
      <c r="X6148"/>
    </row>
    <row r="6149" spans="11:24" x14ac:dyDescent="0.25">
      <c r="K6149"/>
      <c r="X6149"/>
    </row>
    <row r="6150" spans="11:24" x14ac:dyDescent="0.25">
      <c r="K6150"/>
      <c r="X6150"/>
    </row>
    <row r="6151" spans="11:24" x14ac:dyDescent="0.25">
      <c r="K6151"/>
      <c r="X6151"/>
    </row>
    <row r="6152" spans="11:24" x14ac:dyDescent="0.25">
      <c r="K6152"/>
      <c r="X6152"/>
    </row>
    <row r="6153" spans="11:24" x14ac:dyDescent="0.25">
      <c r="K6153"/>
      <c r="X6153"/>
    </row>
    <row r="6154" spans="11:24" x14ac:dyDescent="0.25">
      <c r="K6154"/>
      <c r="X6154"/>
    </row>
    <row r="6155" spans="11:24" x14ac:dyDescent="0.25">
      <c r="K6155"/>
      <c r="X6155"/>
    </row>
    <row r="6156" spans="11:24" x14ac:dyDescent="0.25">
      <c r="K6156"/>
      <c r="X6156"/>
    </row>
    <row r="6157" spans="11:24" x14ac:dyDescent="0.25">
      <c r="K6157"/>
      <c r="X6157"/>
    </row>
    <row r="6158" spans="11:24" x14ac:dyDescent="0.25">
      <c r="K6158"/>
      <c r="X6158"/>
    </row>
    <row r="6159" spans="11:24" x14ac:dyDescent="0.25">
      <c r="K6159"/>
      <c r="X6159"/>
    </row>
    <row r="6160" spans="11:24" x14ac:dyDescent="0.25">
      <c r="K6160"/>
      <c r="X6160"/>
    </row>
    <row r="6161" spans="11:24" x14ac:dyDescent="0.25">
      <c r="K6161"/>
      <c r="X6161"/>
    </row>
    <row r="6162" spans="11:24" x14ac:dyDescent="0.25">
      <c r="K6162"/>
      <c r="X6162"/>
    </row>
    <row r="6163" spans="11:24" x14ac:dyDescent="0.25">
      <c r="K6163"/>
      <c r="X6163"/>
    </row>
    <row r="6164" spans="11:24" x14ac:dyDescent="0.25">
      <c r="K6164"/>
      <c r="X6164"/>
    </row>
    <row r="6165" spans="11:24" x14ac:dyDescent="0.25">
      <c r="K6165"/>
      <c r="X6165"/>
    </row>
    <row r="6166" spans="11:24" x14ac:dyDescent="0.25">
      <c r="K6166"/>
      <c r="X6166"/>
    </row>
    <row r="6167" spans="11:24" x14ac:dyDescent="0.25">
      <c r="K6167"/>
      <c r="X6167"/>
    </row>
    <row r="6168" spans="11:24" x14ac:dyDescent="0.25">
      <c r="K6168"/>
      <c r="X6168"/>
    </row>
    <row r="6169" spans="11:24" x14ac:dyDescent="0.25">
      <c r="K6169"/>
      <c r="X6169"/>
    </row>
    <row r="6170" spans="11:24" x14ac:dyDescent="0.25">
      <c r="K6170"/>
      <c r="X6170"/>
    </row>
    <row r="6171" spans="11:24" x14ac:dyDescent="0.25">
      <c r="K6171"/>
      <c r="X6171"/>
    </row>
    <row r="6172" spans="11:24" x14ac:dyDescent="0.25">
      <c r="K6172"/>
      <c r="X6172"/>
    </row>
    <row r="6173" spans="11:24" x14ac:dyDescent="0.25">
      <c r="K6173"/>
      <c r="X6173"/>
    </row>
    <row r="6174" spans="11:24" x14ac:dyDescent="0.25">
      <c r="K6174"/>
      <c r="X6174"/>
    </row>
    <row r="6175" spans="11:24" x14ac:dyDescent="0.25">
      <c r="K6175"/>
      <c r="X6175"/>
    </row>
    <row r="6176" spans="11:24" x14ac:dyDescent="0.25">
      <c r="K6176"/>
      <c r="X6176"/>
    </row>
    <row r="6177" spans="11:24" x14ac:dyDescent="0.25">
      <c r="K6177"/>
      <c r="X6177"/>
    </row>
    <row r="6178" spans="11:24" x14ac:dyDescent="0.25">
      <c r="K6178"/>
      <c r="X6178"/>
    </row>
    <row r="6179" spans="11:24" x14ac:dyDescent="0.25">
      <c r="K6179"/>
      <c r="X6179"/>
    </row>
    <row r="6180" spans="11:24" x14ac:dyDescent="0.25">
      <c r="K6180"/>
      <c r="X6180"/>
    </row>
    <row r="6181" spans="11:24" x14ac:dyDescent="0.25">
      <c r="K6181"/>
      <c r="X6181"/>
    </row>
    <row r="6182" spans="11:24" x14ac:dyDescent="0.25">
      <c r="K6182"/>
      <c r="X6182"/>
    </row>
    <row r="6183" spans="11:24" x14ac:dyDescent="0.25">
      <c r="K6183"/>
      <c r="X6183"/>
    </row>
    <row r="6184" spans="11:24" x14ac:dyDescent="0.25">
      <c r="K6184"/>
      <c r="X6184"/>
    </row>
    <row r="6185" spans="11:24" x14ac:dyDescent="0.25">
      <c r="K6185"/>
      <c r="X6185"/>
    </row>
    <row r="6186" spans="11:24" x14ac:dyDescent="0.25">
      <c r="K6186"/>
      <c r="X6186"/>
    </row>
    <row r="6187" spans="11:24" x14ac:dyDescent="0.25">
      <c r="K6187"/>
      <c r="X6187"/>
    </row>
    <row r="6188" spans="11:24" x14ac:dyDescent="0.25">
      <c r="K6188"/>
      <c r="X6188"/>
    </row>
    <row r="6189" spans="11:24" x14ac:dyDescent="0.25">
      <c r="K6189"/>
      <c r="X6189"/>
    </row>
    <row r="6190" spans="11:24" x14ac:dyDescent="0.25">
      <c r="K6190"/>
      <c r="X6190"/>
    </row>
    <row r="6191" spans="11:24" x14ac:dyDescent="0.25">
      <c r="K6191"/>
      <c r="X6191"/>
    </row>
    <row r="6192" spans="11:24" x14ac:dyDescent="0.25">
      <c r="K6192"/>
      <c r="X6192"/>
    </row>
    <row r="6193" spans="11:24" x14ac:dyDescent="0.25">
      <c r="K6193"/>
      <c r="X6193"/>
    </row>
    <row r="6194" spans="11:24" x14ac:dyDescent="0.25">
      <c r="K6194"/>
      <c r="X6194"/>
    </row>
    <row r="6195" spans="11:24" x14ac:dyDescent="0.25">
      <c r="K6195"/>
      <c r="X6195"/>
    </row>
    <row r="6196" spans="11:24" x14ac:dyDescent="0.25">
      <c r="K6196"/>
      <c r="X6196"/>
    </row>
    <row r="6197" spans="11:24" x14ac:dyDescent="0.25">
      <c r="K6197"/>
      <c r="X6197"/>
    </row>
    <row r="6198" spans="11:24" x14ac:dyDescent="0.25">
      <c r="K6198"/>
      <c r="X6198"/>
    </row>
    <row r="6199" spans="11:24" x14ac:dyDescent="0.25">
      <c r="K6199"/>
      <c r="X6199"/>
    </row>
    <row r="6200" spans="11:24" x14ac:dyDescent="0.25">
      <c r="K6200"/>
      <c r="X6200"/>
    </row>
    <row r="6201" spans="11:24" x14ac:dyDescent="0.25">
      <c r="K6201"/>
      <c r="X6201"/>
    </row>
    <row r="6202" spans="11:24" x14ac:dyDescent="0.25">
      <c r="K6202"/>
      <c r="X6202"/>
    </row>
    <row r="6203" spans="11:24" x14ac:dyDescent="0.25">
      <c r="K6203"/>
      <c r="X6203"/>
    </row>
    <row r="6204" spans="11:24" x14ac:dyDescent="0.25">
      <c r="K6204"/>
      <c r="X6204"/>
    </row>
    <row r="6205" spans="11:24" x14ac:dyDescent="0.25">
      <c r="K6205"/>
      <c r="X6205"/>
    </row>
    <row r="6206" spans="11:24" x14ac:dyDescent="0.25">
      <c r="K6206"/>
      <c r="X6206"/>
    </row>
    <row r="6207" spans="11:24" x14ac:dyDescent="0.25">
      <c r="K6207"/>
      <c r="X6207"/>
    </row>
    <row r="6208" spans="11:24" x14ac:dyDescent="0.25">
      <c r="K6208"/>
      <c r="X6208"/>
    </row>
    <row r="6209" spans="11:24" x14ac:dyDescent="0.25">
      <c r="K6209"/>
      <c r="X6209"/>
    </row>
    <row r="6210" spans="11:24" x14ac:dyDescent="0.25">
      <c r="K6210"/>
      <c r="X6210"/>
    </row>
    <row r="6211" spans="11:24" x14ac:dyDescent="0.25">
      <c r="K6211"/>
      <c r="X6211"/>
    </row>
    <row r="6212" spans="11:24" x14ac:dyDescent="0.25">
      <c r="K6212"/>
      <c r="X6212"/>
    </row>
    <row r="6213" spans="11:24" x14ac:dyDescent="0.25">
      <c r="K6213"/>
      <c r="X6213"/>
    </row>
    <row r="6214" spans="11:24" x14ac:dyDescent="0.25">
      <c r="K6214"/>
      <c r="X6214"/>
    </row>
    <row r="6215" spans="11:24" x14ac:dyDescent="0.25">
      <c r="K6215"/>
      <c r="X6215"/>
    </row>
    <row r="6216" spans="11:24" x14ac:dyDescent="0.25">
      <c r="K6216"/>
      <c r="X6216"/>
    </row>
    <row r="6217" spans="11:24" x14ac:dyDescent="0.25">
      <c r="K6217"/>
      <c r="X6217"/>
    </row>
    <row r="6218" spans="11:24" x14ac:dyDescent="0.25">
      <c r="K6218"/>
      <c r="X6218"/>
    </row>
    <row r="6219" spans="11:24" x14ac:dyDescent="0.25">
      <c r="K6219"/>
      <c r="X6219"/>
    </row>
    <row r="6220" spans="11:24" x14ac:dyDescent="0.25">
      <c r="K6220"/>
      <c r="X6220"/>
    </row>
    <row r="6221" spans="11:24" x14ac:dyDescent="0.25">
      <c r="K6221"/>
      <c r="X6221"/>
    </row>
    <row r="6222" spans="11:24" x14ac:dyDescent="0.25">
      <c r="K6222"/>
      <c r="X6222"/>
    </row>
    <row r="6223" spans="11:24" x14ac:dyDescent="0.25">
      <c r="K6223"/>
      <c r="X6223"/>
    </row>
    <row r="6224" spans="11:24" x14ac:dyDescent="0.25">
      <c r="K6224"/>
      <c r="X6224"/>
    </row>
    <row r="6225" spans="11:24" x14ac:dyDescent="0.25">
      <c r="K6225"/>
      <c r="X6225"/>
    </row>
    <row r="6226" spans="11:24" x14ac:dyDescent="0.25">
      <c r="K6226"/>
      <c r="X6226"/>
    </row>
    <row r="6227" spans="11:24" x14ac:dyDescent="0.25">
      <c r="K6227"/>
      <c r="X6227"/>
    </row>
    <row r="6228" spans="11:24" x14ac:dyDescent="0.25">
      <c r="K6228"/>
      <c r="X6228"/>
    </row>
    <row r="6229" spans="11:24" x14ac:dyDescent="0.25">
      <c r="K6229"/>
      <c r="X6229"/>
    </row>
    <row r="6230" spans="11:24" x14ac:dyDescent="0.25">
      <c r="K6230"/>
      <c r="X6230"/>
    </row>
    <row r="6231" spans="11:24" x14ac:dyDescent="0.25">
      <c r="K6231"/>
      <c r="X6231"/>
    </row>
    <row r="6232" spans="11:24" x14ac:dyDescent="0.25">
      <c r="K6232"/>
      <c r="X6232"/>
    </row>
    <row r="6233" spans="11:24" x14ac:dyDescent="0.25">
      <c r="K6233"/>
      <c r="X6233"/>
    </row>
    <row r="6234" spans="11:24" x14ac:dyDescent="0.25">
      <c r="K6234"/>
      <c r="X6234"/>
    </row>
    <row r="6235" spans="11:24" x14ac:dyDescent="0.25">
      <c r="K6235"/>
      <c r="X6235"/>
    </row>
    <row r="6236" spans="11:24" x14ac:dyDescent="0.25">
      <c r="K6236"/>
      <c r="X6236"/>
    </row>
    <row r="6237" spans="11:24" x14ac:dyDescent="0.25">
      <c r="K6237"/>
      <c r="X6237"/>
    </row>
    <row r="6238" spans="11:24" x14ac:dyDescent="0.25">
      <c r="K6238"/>
      <c r="X6238"/>
    </row>
    <row r="6239" spans="11:24" x14ac:dyDescent="0.25">
      <c r="K6239"/>
      <c r="X6239"/>
    </row>
    <row r="6240" spans="11:24" x14ac:dyDescent="0.25">
      <c r="K6240"/>
      <c r="X6240"/>
    </row>
    <row r="6241" spans="11:24" x14ac:dyDescent="0.25">
      <c r="K6241"/>
      <c r="X6241"/>
    </row>
    <row r="6242" spans="11:24" x14ac:dyDescent="0.25">
      <c r="K6242"/>
      <c r="X6242"/>
    </row>
    <row r="6243" spans="11:24" x14ac:dyDescent="0.25">
      <c r="K6243"/>
      <c r="X6243"/>
    </row>
    <row r="6244" spans="11:24" x14ac:dyDescent="0.25">
      <c r="K6244"/>
      <c r="X6244"/>
    </row>
    <row r="6245" spans="11:24" x14ac:dyDescent="0.25">
      <c r="K6245"/>
      <c r="X6245"/>
    </row>
    <row r="6246" spans="11:24" x14ac:dyDescent="0.25">
      <c r="K6246"/>
      <c r="X6246"/>
    </row>
    <row r="6247" spans="11:24" x14ac:dyDescent="0.25">
      <c r="K6247"/>
      <c r="X6247"/>
    </row>
    <row r="6248" spans="11:24" x14ac:dyDescent="0.25">
      <c r="K6248"/>
      <c r="X6248"/>
    </row>
    <row r="6249" spans="11:24" x14ac:dyDescent="0.25">
      <c r="K6249"/>
      <c r="X6249"/>
    </row>
    <row r="6250" spans="11:24" x14ac:dyDescent="0.25">
      <c r="K6250"/>
      <c r="X6250"/>
    </row>
    <row r="6251" spans="11:24" x14ac:dyDescent="0.25">
      <c r="K6251"/>
      <c r="X6251"/>
    </row>
    <row r="6252" spans="11:24" x14ac:dyDescent="0.25">
      <c r="K6252"/>
      <c r="X6252"/>
    </row>
    <row r="6253" spans="11:24" x14ac:dyDescent="0.25">
      <c r="K6253"/>
      <c r="X6253"/>
    </row>
    <row r="6254" spans="11:24" x14ac:dyDescent="0.25">
      <c r="K6254"/>
      <c r="X6254"/>
    </row>
    <row r="6255" spans="11:24" x14ac:dyDescent="0.25">
      <c r="K6255"/>
      <c r="X6255"/>
    </row>
    <row r="6256" spans="11:24" x14ac:dyDescent="0.25">
      <c r="K6256"/>
      <c r="X6256"/>
    </row>
    <row r="6257" spans="11:24" x14ac:dyDescent="0.25">
      <c r="K6257"/>
      <c r="X6257"/>
    </row>
    <row r="6258" spans="11:24" x14ac:dyDescent="0.25">
      <c r="K6258"/>
      <c r="X6258"/>
    </row>
    <row r="6259" spans="11:24" x14ac:dyDescent="0.25">
      <c r="K6259"/>
      <c r="X6259"/>
    </row>
    <row r="6260" spans="11:24" x14ac:dyDescent="0.25">
      <c r="K6260"/>
      <c r="X6260"/>
    </row>
    <row r="6261" spans="11:24" x14ac:dyDescent="0.25">
      <c r="K6261"/>
      <c r="X6261"/>
    </row>
    <row r="6262" spans="11:24" x14ac:dyDescent="0.25">
      <c r="K6262"/>
      <c r="X6262"/>
    </row>
    <row r="6263" spans="11:24" x14ac:dyDescent="0.25">
      <c r="K6263"/>
      <c r="X6263"/>
    </row>
    <row r="6264" spans="11:24" x14ac:dyDescent="0.25">
      <c r="K6264"/>
      <c r="X6264"/>
    </row>
    <row r="6265" spans="11:24" x14ac:dyDescent="0.25">
      <c r="K6265"/>
      <c r="X6265"/>
    </row>
    <row r="6266" spans="11:24" x14ac:dyDescent="0.25">
      <c r="K6266"/>
      <c r="X6266"/>
    </row>
    <row r="6267" spans="11:24" x14ac:dyDescent="0.25">
      <c r="K6267"/>
      <c r="X6267"/>
    </row>
    <row r="6268" spans="11:24" x14ac:dyDescent="0.25">
      <c r="K6268"/>
      <c r="X6268"/>
    </row>
    <row r="6269" spans="11:24" x14ac:dyDescent="0.25">
      <c r="K6269"/>
      <c r="X6269"/>
    </row>
    <row r="6270" spans="11:24" x14ac:dyDescent="0.25">
      <c r="K6270"/>
      <c r="X6270"/>
    </row>
    <row r="6271" spans="11:24" x14ac:dyDescent="0.25">
      <c r="K6271"/>
      <c r="X6271"/>
    </row>
    <row r="6272" spans="11:24" x14ac:dyDescent="0.25">
      <c r="K6272"/>
      <c r="X6272"/>
    </row>
    <row r="6273" spans="11:24" x14ac:dyDescent="0.25">
      <c r="K6273"/>
      <c r="X6273"/>
    </row>
    <row r="6274" spans="11:24" x14ac:dyDescent="0.25">
      <c r="K6274"/>
      <c r="X6274"/>
    </row>
    <row r="6275" spans="11:24" x14ac:dyDescent="0.25">
      <c r="K6275"/>
      <c r="X6275"/>
    </row>
    <row r="6276" spans="11:24" x14ac:dyDescent="0.25">
      <c r="K6276"/>
      <c r="X6276"/>
    </row>
    <row r="6277" spans="11:24" x14ac:dyDescent="0.25">
      <c r="K6277"/>
      <c r="X6277"/>
    </row>
    <row r="6278" spans="11:24" x14ac:dyDescent="0.25">
      <c r="K6278"/>
      <c r="X6278"/>
    </row>
    <row r="6279" spans="11:24" x14ac:dyDescent="0.25">
      <c r="K6279"/>
      <c r="X6279"/>
    </row>
    <row r="6280" spans="11:24" x14ac:dyDescent="0.25">
      <c r="K6280"/>
      <c r="X6280"/>
    </row>
    <row r="6281" spans="11:24" x14ac:dyDescent="0.25">
      <c r="K6281"/>
      <c r="X6281"/>
    </row>
    <row r="6282" spans="11:24" x14ac:dyDescent="0.25">
      <c r="K6282"/>
      <c r="X6282"/>
    </row>
    <row r="6283" spans="11:24" x14ac:dyDescent="0.25">
      <c r="K6283"/>
      <c r="X6283"/>
    </row>
    <row r="6284" spans="11:24" x14ac:dyDescent="0.25">
      <c r="K6284"/>
      <c r="X6284"/>
    </row>
    <row r="6285" spans="11:24" x14ac:dyDescent="0.25">
      <c r="K6285"/>
      <c r="X6285"/>
    </row>
    <row r="6286" spans="11:24" x14ac:dyDescent="0.25">
      <c r="K6286"/>
      <c r="X6286"/>
    </row>
    <row r="6287" spans="11:24" x14ac:dyDescent="0.25">
      <c r="K6287"/>
      <c r="X6287"/>
    </row>
    <row r="6288" spans="11:24" x14ac:dyDescent="0.25">
      <c r="K6288"/>
      <c r="X6288"/>
    </row>
    <row r="6289" spans="11:24" x14ac:dyDescent="0.25">
      <c r="K6289"/>
      <c r="X6289"/>
    </row>
    <row r="6290" spans="11:24" x14ac:dyDescent="0.25">
      <c r="K6290"/>
      <c r="X6290"/>
    </row>
    <row r="6291" spans="11:24" x14ac:dyDescent="0.25">
      <c r="K6291"/>
      <c r="X6291"/>
    </row>
    <row r="6292" spans="11:24" x14ac:dyDescent="0.25">
      <c r="K6292"/>
      <c r="X6292"/>
    </row>
    <row r="6293" spans="11:24" x14ac:dyDescent="0.25">
      <c r="K6293"/>
      <c r="X6293"/>
    </row>
    <row r="6294" spans="11:24" x14ac:dyDescent="0.25">
      <c r="K6294"/>
      <c r="X6294"/>
    </row>
    <row r="6295" spans="11:24" x14ac:dyDescent="0.25">
      <c r="K6295"/>
      <c r="X6295"/>
    </row>
    <row r="6296" spans="11:24" x14ac:dyDescent="0.25">
      <c r="K6296"/>
      <c r="X6296"/>
    </row>
    <row r="6297" spans="11:24" x14ac:dyDescent="0.25">
      <c r="K6297"/>
      <c r="X6297"/>
    </row>
    <row r="6298" spans="11:24" x14ac:dyDescent="0.25">
      <c r="K6298"/>
      <c r="X6298"/>
    </row>
    <row r="6299" spans="11:24" x14ac:dyDescent="0.25">
      <c r="K6299"/>
      <c r="X6299"/>
    </row>
    <row r="6300" spans="11:24" x14ac:dyDescent="0.25">
      <c r="K6300"/>
      <c r="X6300"/>
    </row>
    <row r="6301" spans="11:24" x14ac:dyDescent="0.25">
      <c r="K6301"/>
      <c r="X6301"/>
    </row>
    <row r="6302" spans="11:24" x14ac:dyDescent="0.25">
      <c r="K6302"/>
      <c r="X6302"/>
    </row>
    <row r="6303" spans="11:24" x14ac:dyDescent="0.25">
      <c r="K6303"/>
      <c r="X6303"/>
    </row>
    <row r="6304" spans="11:24" x14ac:dyDescent="0.25">
      <c r="K6304"/>
      <c r="X6304"/>
    </row>
    <row r="6305" spans="11:24" x14ac:dyDescent="0.25">
      <c r="K6305"/>
      <c r="X6305"/>
    </row>
    <row r="6306" spans="11:24" x14ac:dyDescent="0.25">
      <c r="K6306"/>
      <c r="X6306"/>
    </row>
    <row r="6307" spans="11:24" x14ac:dyDescent="0.25">
      <c r="K6307"/>
      <c r="X6307"/>
    </row>
    <row r="6308" spans="11:24" x14ac:dyDescent="0.25">
      <c r="K6308"/>
      <c r="X6308"/>
    </row>
    <row r="6309" spans="11:24" x14ac:dyDescent="0.25">
      <c r="K6309"/>
      <c r="X6309"/>
    </row>
    <row r="6310" spans="11:24" x14ac:dyDescent="0.25">
      <c r="K6310"/>
      <c r="X6310"/>
    </row>
    <row r="6311" spans="11:24" x14ac:dyDescent="0.25">
      <c r="K6311"/>
      <c r="X6311"/>
    </row>
    <row r="6312" spans="11:24" x14ac:dyDescent="0.25">
      <c r="K6312"/>
      <c r="X6312"/>
    </row>
    <row r="6313" spans="11:24" x14ac:dyDescent="0.25">
      <c r="K6313"/>
      <c r="X6313"/>
    </row>
    <row r="6314" spans="11:24" x14ac:dyDescent="0.25">
      <c r="K6314"/>
      <c r="X6314"/>
    </row>
    <row r="6315" spans="11:24" x14ac:dyDescent="0.25">
      <c r="K6315"/>
      <c r="X6315"/>
    </row>
    <row r="6316" spans="11:24" x14ac:dyDescent="0.25">
      <c r="K6316"/>
      <c r="X6316"/>
    </row>
    <row r="6317" spans="11:24" x14ac:dyDescent="0.25">
      <c r="K6317"/>
      <c r="X6317"/>
    </row>
    <row r="6318" spans="11:24" x14ac:dyDescent="0.25">
      <c r="K6318"/>
      <c r="X6318"/>
    </row>
    <row r="6319" spans="11:24" x14ac:dyDescent="0.25">
      <c r="K6319"/>
      <c r="X6319"/>
    </row>
    <row r="6320" spans="11:24" x14ac:dyDescent="0.25">
      <c r="K6320"/>
      <c r="X6320"/>
    </row>
    <row r="6321" spans="11:24" x14ac:dyDescent="0.25">
      <c r="K6321"/>
      <c r="X6321"/>
    </row>
    <row r="6322" spans="11:24" x14ac:dyDescent="0.25">
      <c r="K6322"/>
      <c r="X6322"/>
    </row>
    <row r="6323" spans="11:24" x14ac:dyDescent="0.25">
      <c r="K6323"/>
      <c r="X6323"/>
    </row>
    <row r="6324" spans="11:24" x14ac:dyDescent="0.25">
      <c r="K6324"/>
      <c r="X6324"/>
    </row>
    <row r="6325" spans="11:24" x14ac:dyDescent="0.25">
      <c r="K6325"/>
      <c r="X6325"/>
    </row>
    <row r="6326" spans="11:24" x14ac:dyDescent="0.25">
      <c r="K6326"/>
      <c r="X6326"/>
    </row>
    <row r="6327" spans="11:24" x14ac:dyDescent="0.25">
      <c r="K6327"/>
      <c r="X6327"/>
    </row>
    <row r="6328" spans="11:24" x14ac:dyDescent="0.25">
      <c r="K6328"/>
      <c r="X6328"/>
    </row>
    <row r="6329" spans="11:24" x14ac:dyDescent="0.25">
      <c r="K6329"/>
      <c r="X6329"/>
    </row>
    <row r="6330" spans="11:24" x14ac:dyDescent="0.25">
      <c r="K6330"/>
      <c r="X6330"/>
    </row>
    <row r="6331" spans="11:24" x14ac:dyDescent="0.25">
      <c r="K6331"/>
      <c r="X6331"/>
    </row>
    <row r="6332" spans="11:24" x14ac:dyDescent="0.25">
      <c r="K6332"/>
      <c r="X6332"/>
    </row>
    <row r="6333" spans="11:24" x14ac:dyDescent="0.25">
      <c r="K6333"/>
      <c r="X6333"/>
    </row>
    <row r="6334" spans="11:24" x14ac:dyDescent="0.25">
      <c r="K6334"/>
      <c r="X6334"/>
    </row>
    <row r="6335" spans="11:24" x14ac:dyDescent="0.25">
      <c r="K6335"/>
      <c r="X6335"/>
    </row>
    <row r="6336" spans="11:24" x14ac:dyDescent="0.25">
      <c r="K6336"/>
      <c r="X6336"/>
    </row>
    <row r="6337" spans="11:24" x14ac:dyDescent="0.25">
      <c r="K6337"/>
      <c r="X6337"/>
    </row>
    <row r="6338" spans="11:24" x14ac:dyDescent="0.25">
      <c r="K6338"/>
      <c r="X6338"/>
    </row>
    <row r="6339" spans="11:24" x14ac:dyDescent="0.25">
      <c r="K6339"/>
      <c r="X6339"/>
    </row>
    <row r="6340" spans="11:24" x14ac:dyDescent="0.25">
      <c r="K6340"/>
      <c r="X6340"/>
    </row>
    <row r="6341" spans="11:24" x14ac:dyDescent="0.25">
      <c r="K6341"/>
      <c r="X6341"/>
    </row>
    <row r="6342" spans="11:24" x14ac:dyDescent="0.25">
      <c r="K6342"/>
      <c r="X6342"/>
    </row>
    <row r="6343" spans="11:24" x14ac:dyDescent="0.25">
      <c r="K6343"/>
      <c r="X6343"/>
    </row>
    <row r="6344" spans="11:24" x14ac:dyDescent="0.25">
      <c r="K6344"/>
      <c r="X6344"/>
    </row>
    <row r="6345" spans="11:24" x14ac:dyDescent="0.25">
      <c r="K6345"/>
      <c r="X6345"/>
    </row>
    <row r="6346" spans="11:24" x14ac:dyDescent="0.25">
      <c r="K6346"/>
      <c r="X6346"/>
    </row>
    <row r="6347" spans="11:24" x14ac:dyDescent="0.25">
      <c r="K6347"/>
      <c r="X6347"/>
    </row>
    <row r="6348" spans="11:24" x14ac:dyDescent="0.25">
      <c r="K6348"/>
      <c r="X6348"/>
    </row>
    <row r="6349" spans="11:24" x14ac:dyDescent="0.25">
      <c r="K6349"/>
      <c r="X6349"/>
    </row>
    <row r="6350" spans="11:24" x14ac:dyDescent="0.25">
      <c r="K6350"/>
      <c r="X6350"/>
    </row>
    <row r="6351" spans="11:24" x14ac:dyDescent="0.25">
      <c r="K6351"/>
      <c r="X6351"/>
    </row>
    <row r="6352" spans="11:24" x14ac:dyDescent="0.25">
      <c r="K6352"/>
      <c r="X6352"/>
    </row>
    <row r="6353" spans="11:24" x14ac:dyDescent="0.25">
      <c r="K6353"/>
      <c r="X6353"/>
    </row>
    <row r="6354" spans="11:24" x14ac:dyDescent="0.25">
      <c r="K6354"/>
      <c r="X6354"/>
    </row>
    <row r="6355" spans="11:24" x14ac:dyDescent="0.25">
      <c r="K6355"/>
      <c r="X6355"/>
    </row>
    <row r="6356" spans="11:24" x14ac:dyDescent="0.25">
      <c r="K6356"/>
      <c r="X6356"/>
    </row>
    <row r="6357" spans="11:24" x14ac:dyDescent="0.25">
      <c r="K6357"/>
      <c r="X6357"/>
    </row>
    <row r="6358" spans="11:24" x14ac:dyDescent="0.25">
      <c r="K6358"/>
      <c r="X6358"/>
    </row>
    <row r="6359" spans="11:24" x14ac:dyDescent="0.25">
      <c r="K6359"/>
      <c r="X6359"/>
    </row>
    <row r="6360" spans="11:24" x14ac:dyDescent="0.25">
      <c r="K6360"/>
      <c r="X6360"/>
    </row>
    <row r="6361" spans="11:24" x14ac:dyDescent="0.25">
      <c r="K6361"/>
      <c r="X6361"/>
    </row>
    <row r="6362" spans="11:24" x14ac:dyDescent="0.25">
      <c r="K6362"/>
      <c r="X6362"/>
    </row>
    <row r="6363" spans="11:24" x14ac:dyDescent="0.25">
      <c r="K6363"/>
      <c r="X6363"/>
    </row>
    <row r="6364" spans="11:24" x14ac:dyDescent="0.25">
      <c r="K6364"/>
      <c r="X6364"/>
    </row>
    <row r="6365" spans="11:24" x14ac:dyDescent="0.25">
      <c r="K6365"/>
      <c r="X6365"/>
    </row>
    <row r="6366" spans="11:24" x14ac:dyDescent="0.25">
      <c r="K6366"/>
      <c r="X6366"/>
    </row>
    <row r="6367" spans="11:24" x14ac:dyDescent="0.25">
      <c r="K6367"/>
      <c r="X6367"/>
    </row>
    <row r="6368" spans="11:24" x14ac:dyDescent="0.25">
      <c r="K6368"/>
      <c r="X6368"/>
    </row>
    <row r="6369" spans="11:24" x14ac:dyDescent="0.25">
      <c r="K6369"/>
      <c r="X6369"/>
    </row>
    <row r="6370" spans="11:24" x14ac:dyDescent="0.25">
      <c r="K6370"/>
      <c r="X6370"/>
    </row>
    <row r="6371" spans="11:24" x14ac:dyDescent="0.25">
      <c r="K6371"/>
      <c r="X6371"/>
    </row>
    <row r="6372" spans="11:24" x14ac:dyDescent="0.25">
      <c r="K6372"/>
      <c r="X6372"/>
    </row>
    <row r="6373" spans="11:24" x14ac:dyDescent="0.25">
      <c r="K6373"/>
      <c r="X6373"/>
    </row>
    <row r="6374" spans="11:24" x14ac:dyDescent="0.25">
      <c r="K6374"/>
      <c r="X6374"/>
    </row>
    <row r="6375" spans="11:24" x14ac:dyDescent="0.25">
      <c r="K6375"/>
      <c r="X6375"/>
    </row>
    <row r="6376" spans="11:24" x14ac:dyDescent="0.25">
      <c r="K6376"/>
      <c r="X6376"/>
    </row>
    <row r="6377" spans="11:24" x14ac:dyDescent="0.25">
      <c r="K6377"/>
      <c r="X6377"/>
    </row>
    <row r="6378" spans="11:24" x14ac:dyDescent="0.25">
      <c r="K6378"/>
      <c r="X6378"/>
    </row>
    <row r="6379" spans="11:24" x14ac:dyDescent="0.25">
      <c r="K6379"/>
      <c r="X6379"/>
    </row>
    <row r="6380" spans="11:24" x14ac:dyDescent="0.25">
      <c r="K6380"/>
      <c r="X6380"/>
    </row>
    <row r="6381" spans="11:24" x14ac:dyDescent="0.25">
      <c r="K6381"/>
      <c r="X6381"/>
    </row>
    <row r="6382" spans="11:24" x14ac:dyDescent="0.25">
      <c r="K6382"/>
      <c r="X6382"/>
    </row>
    <row r="6383" spans="11:24" x14ac:dyDescent="0.25">
      <c r="K6383"/>
      <c r="X6383"/>
    </row>
    <row r="6384" spans="11:24" x14ac:dyDescent="0.25">
      <c r="K6384"/>
      <c r="X6384"/>
    </row>
    <row r="6385" spans="11:24" x14ac:dyDescent="0.25">
      <c r="K6385"/>
      <c r="X6385"/>
    </row>
    <row r="6386" spans="11:24" x14ac:dyDescent="0.25">
      <c r="K6386"/>
      <c r="X6386"/>
    </row>
    <row r="6387" spans="11:24" x14ac:dyDescent="0.25">
      <c r="K6387"/>
      <c r="X6387"/>
    </row>
    <row r="6388" spans="11:24" x14ac:dyDescent="0.25">
      <c r="K6388"/>
      <c r="X6388"/>
    </row>
    <row r="6389" spans="11:24" x14ac:dyDescent="0.25">
      <c r="K6389"/>
      <c r="X6389"/>
    </row>
    <row r="6390" spans="11:24" x14ac:dyDescent="0.25">
      <c r="K6390"/>
      <c r="X6390"/>
    </row>
    <row r="6391" spans="11:24" x14ac:dyDescent="0.25">
      <c r="K6391"/>
      <c r="X6391"/>
    </row>
    <row r="6392" spans="11:24" x14ac:dyDescent="0.25">
      <c r="K6392"/>
      <c r="X6392"/>
    </row>
    <row r="6393" spans="11:24" x14ac:dyDescent="0.25">
      <c r="K6393"/>
      <c r="X6393"/>
    </row>
    <row r="6394" spans="11:24" x14ac:dyDescent="0.25">
      <c r="K6394"/>
      <c r="X6394"/>
    </row>
    <row r="6395" spans="11:24" x14ac:dyDescent="0.25">
      <c r="K6395"/>
      <c r="X6395"/>
    </row>
    <row r="6396" spans="11:24" x14ac:dyDescent="0.25">
      <c r="K6396"/>
      <c r="X6396"/>
    </row>
    <row r="6397" spans="11:24" x14ac:dyDescent="0.25">
      <c r="K6397"/>
      <c r="X6397"/>
    </row>
    <row r="6398" spans="11:24" x14ac:dyDescent="0.25">
      <c r="K6398"/>
      <c r="X6398"/>
    </row>
    <row r="6399" spans="11:24" x14ac:dyDescent="0.25">
      <c r="K6399"/>
      <c r="X6399"/>
    </row>
    <row r="6400" spans="11:24" x14ac:dyDescent="0.25">
      <c r="K6400"/>
      <c r="X6400"/>
    </row>
    <row r="6401" spans="11:24" x14ac:dyDescent="0.25">
      <c r="K6401"/>
      <c r="X6401"/>
    </row>
    <row r="6402" spans="11:24" x14ac:dyDescent="0.25">
      <c r="K6402"/>
      <c r="X6402"/>
    </row>
    <row r="6403" spans="11:24" x14ac:dyDescent="0.25">
      <c r="K6403"/>
      <c r="X6403"/>
    </row>
    <row r="6404" spans="11:24" x14ac:dyDescent="0.25">
      <c r="K6404"/>
      <c r="X6404"/>
    </row>
    <row r="6405" spans="11:24" x14ac:dyDescent="0.25">
      <c r="K6405"/>
      <c r="X6405"/>
    </row>
    <row r="6406" spans="11:24" x14ac:dyDescent="0.25">
      <c r="K6406"/>
      <c r="X6406"/>
    </row>
    <row r="6407" spans="11:24" x14ac:dyDescent="0.25">
      <c r="K6407"/>
      <c r="X6407"/>
    </row>
    <row r="6408" spans="11:24" x14ac:dyDescent="0.25">
      <c r="K6408"/>
      <c r="X6408"/>
    </row>
    <row r="6409" spans="11:24" x14ac:dyDescent="0.25">
      <c r="K6409"/>
      <c r="X6409"/>
    </row>
    <row r="6410" spans="11:24" x14ac:dyDescent="0.25">
      <c r="K6410"/>
      <c r="X6410"/>
    </row>
    <row r="6411" spans="11:24" x14ac:dyDescent="0.25">
      <c r="K6411"/>
      <c r="X6411"/>
    </row>
    <row r="6412" spans="11:24" x14ac:dyDescent="0.25">
      <c r="K6412"/>
      <c r="X6412"/>
    </row>
    <row r="6413" spans="11:24" x14ac:dyDescent="0.25">
      <c r="K6413"/>
      <c r="X6413"/>
    </row>
    <row r="6414" spans="11:24" x14ac:dyDescent="0.25">
      <c r="K6414"/>
      <c r="X6414"/>
    </row>
    <row r="6415" spans="11:24" x14ac:dyDescent="0.25">
      <c r="K6415"/>
      <c r="X6415"/>
    </row>
    <row r="6416" spans="11:24" x14ac:dyDescent="0.25">
      <c r="K6416"/>
      <c r="X6416"/>
    </row>
    <row r="6417" spans="11:24" x14ac:dyDescent="0.25">
      <c r="K6417"/>
      <c r="X6417"/>
    </row>
    <row r="6418" spans="11:24" x14ac:dyDescent="0.25">
      <c r="K6418"/>
      <c r="X6418"/>
    </row>
    <row r="6419" spans="11:24" x14ac:dyDescent="0.25">
      <c r="K6419"/>
      <c r="X6419"/>
    </row>
    <row r="6420" spans="11:24" x14ac:dyDescent="0.25">
      <c r="K6420"/>
      <c r="X6420"/>
    </row>
    <row r="6421" spans="11:24" x14ac:dyDescent="0.25">
      <c r="K6421"/>
      <c r="X6421"/>
    </row>
    <row r="6422" spans="11:24" x14ac:dyDescent="0.25">
      <c r="K6422"/>
      <c r="X6422"/>
    </row>
    <row r="6423" spans="11:24" x14ac:dyDescent="0.25">
      <c r="K6423"/>
      <c r="X6423"/>
    </row>
    <row r="6424" spans="11:24" x14ac:dyDescent="0.25">
      <c r="K6424"/>
      <c r="X6424"/>
    </row>
    <row r="6425" spans="11:24" x14ac:dyDescent="0.25">
      <c r="K6425"/>
      <c r="X6425"/>
    </row>
    <row r="6426" spans="11:24" x14ac:dyDescent="0.25">
      <c r="K6426"/>
      <c r="X6426"/>
    </row>
    <row r="6427" spans="11:24" x14ac:dyDescent="0.25">
      <c r="K6427"/>
      <c r="X6427"/>
    </row>
    <row r="6428" spans="11:24" x14ac:dyDescent="0.25">
      <c r="K6428"/>
      <c r="X6428"/>
    </row>
    <row r="6429" spans="11:24" x14ac:dyDescent="0.25">
      <c r="K6429"/>
      <c r="X6429"/>
    </row>
    <row r="6430" spans="11:24" x14ac:dyDescent="0.25">
      <c r="K6430"/>
      <c r="X6430"/>
    </row>
    <row r="6431" spans="11:24" x14ac:dyDescent="0.25">
      <c r="K6431"/>
      <c r="X6431"/>
    </row>
    <row r="6432" spans="11:24" x14ac:dyDescent="0.25">
      <c r="K6432"/>
      <c r="X6432"/>
    </row>
    <row r="6433" spans="11:24" x14ac:dyDescent="0.25">
      <c r="K6433"/>
      <c r="X6433"/>
    </row>
    <row r="6434" spans="11:24" x14ac:dyDescent="0.25">
      <c r="K6434"/>
      <c r="X6434"/>
    </row>
    <row r="6435" spans="11:24" x14ac:dyDescent="0.25">
      <c r="K6435"/>
      <c r="X6435"/>
    </row>
    <row r="6436" spans="11:24" x14ac:dyDescent="0.25">
      <c r="K6436"/>
      <c r="X6436"/>
    </row>
    <row r="6437" spans="11:24" x14ac:dyDescent="0.25">
      <c r="K6437"/>
      <c r="X6437"/>
    </row>
    <row r="6438" spans="11:24" x14ac:dyDescent="0.25">
      <c r="K6438"/>
      <c r="X6438"/>
    </row>
    <row r="6439" spans="11:24" x14ac:dyDescent="0.25">
      <c r="K6439"/>
      <c r="X6439"/>
    </row>
    <row r="6440" spans="11:24" x14ac:dyDescent="0.25">
      <c r="K6440"/>
      <c r="X6440"/>
    </row>
    <row r="6441" spans="11:24" x14ac:dyDescent="0.25">
      <c r="K6441"/>
      <c r="X6441"/>
    </row>
    <row r="6442" spans="11:24" x14ac:dyDescent="0.25">
      <c r="K6442"/>
      <c r="X6442"/>
    </row>
    <row r="6443" spans="11:24" x14ac:dyDescent="0.25">
      <c r="K6443"/>
      <c r="X6443"/>
    </row>
    <row r="6444" spans="11:24" x14ac:dyDescent="0.25">
      <c r="K6444"/>
      <c r="X6444"/>
    </row>
    <row r="6445" spans="11:24" x14ac:dyDescent="0.25">
      <c r="K6445"/>
      <c r="X6445"/>
    </row>
    <row r="6446" spans="11:24" x14ac:dyDescent="0.25">
      <c r="K6446"/>
      <c r="X6446"/>
    </row>
    <row r="6447" spans="11:24" x14ac:dyDescent="0.25">
      <c r="K6447"/>
      <c r="X6447"/>
    </row>
    <row r="6448" spans="11:24" x14ac:dyDescent="0.25">
      <c r="K6448"/>
      <c r="X6448"/>
    </row>
    <row r="6449" spans="11:24" x14ac:dyDescent="0.25">
      <c r="K6449"/>
      <c r="X6449"/>
    </row>
    <row r="6450" spans="11:24" x14ac:dyDescent="0.25">
      <c r="K6450"/>
      <c r="X6450"/>
    </row>
    <row r="6451" spans="11:24" x14ac:dyDescent="0.25">
      <c r="K6451"/>
      <c r="X6451"/>
    </row>
    <row r="6452" spans="11:24" x14ac:dyDescent="0.25">
      <c r="K6452"/>
      <c r="X6452"/>
    </row>
    <row r="6453" spans="11:24" x14ac:dyDescent="0.25">
      <c r="K6453"/>
      <c r="X6453"/>
    </row>
    <row r="6454" spans="11:24" x14ac:dyDescent="0.25">
      <c r="K6454"/>
      <c r="X6454"/>
    </row>
    <row r="6455" spans="11:24" x14ac:dyDescent="0.25">
      <c r="K6455"/>
      <c r="X6455"/>
    </row>
    <row r="6456" spans="11:24" x14ac:dyDescent="0.25">
      <c r="K6456"/>
      <c r="X6456"/>
    </row>
    <row r="6457" spans="11:24" x14ac:dyDescent="0.25">
      <c r="K6457"/>
      <c r="X6457"/>
    </row>
    <row r="6458" spans="11:24" x14ac:dyDescent="0.25">
      <c r="K6458"/>
      <c r="X6458"/>
    </row>
    <row r="6459" spans="11:24" x14ac:dyDescent="0.25">
      <c r="K6459"/>
      <c r="X6459"/>
    </row>
    <row r="6460" spans="11:24" x14ac:dyDescent="0.25">
      <c r="K6460"/>
      <c r="X6460"/>
    </row>
    <row r="6461" spans="11:24" x14ac:dyDescent="0.25">
      <c r="K6461"/>
      <c r="X6461"/>
    </row>
    <row r="6462" spans="11:24" x14ac:dyDescent="0.25">
      <c r="K6462"/>
      <c r="X6462"/>
    </row>
    <row r="6463" spans="11:24" x14ac:dyDescent="0.25">
      <c r="K6463"/>
      <c r="X6463"/>
    </row>
    <row r="6464" spans="11:24" x14ac:dyDescent="0.25">
      <c r="K6464"/>
      <c r="X6464"/>
    </row>
    <row r="6465" spans="11:24" x14ac:dyDescent="0.25">
      <c r="K6465"/>
      <c r="X6465"/>
    </row>
    <row r="6466" spans="11:24" x14ac:dyDescent="0.25">
      <c r="K6466"/>
      <c r="X6466"/>
    </row>
    <row r="6467" spans="11:24" x14ac:dyDescent="0.25">
      <c r="K6467"/>
      <c r="X6467"/>
    </row>
    <row r="6468" spans="11:24" x14ac:dyDescent="0.25">
      <c r="K6468"/>
      <c r="X6468"/>
    </row>
    <row r="6469" spans="11:24" x14ac:dyDescent="0.25">
      <c r="K6469"/>
      <c r="X6469"/>
    </row>
    <row r="6470" spans="11:24" x14ac:dyDescent="0.25">
      <c r="K6470"/>
      <c r="X6470"/>
    </row>
    <row r="6471" spans="11:24" x14ac:dyDescent="0.25">
      <c r="K6471"/>
      <c r="X6471"/>
    </row>
    <row r="6472" spans="11:24" x14ac:dyDescent="0.25">
      <c r="K6472"/>
      <c r="X6472"/>
    </row>
    <row r="6473" spans="11:24" x14ac:dyDescent="0.25">
      <c r="K6473"/>
      <c r="X6473"/>
    </row>
    <row r="6474" spans="11:24" x14ac:dyDescent="0.25">
      <c r="K6474"/>
      <c r="X6474"/>
    </row>
    <row r="6475" spans="11:24" x14ac:dyDescent="0.25">
      <c r="K6475"/>
      <c r="X6475"/>
    </row>
    <row r="6476" spans="11:24" x14ac:dyDescent="0.25">
      <c r="K6476"/>
      <c r="X6476"/>
    </row>
    <row r="6477" spans="11:24" x14ac:dyDescent="0.25">
      <c r="K6477"/>
      <c r="X6477"/>
    </row>
    <row r="6478" spans="11:24" x14ac:dyDescent="0.25">
      <c r="K6478"/>
      <c r="X6478"/>
    </row>
    <row r="6479" spans="11:24" x14ac:dyDescent="0.25">
      <c r="K6479"/>
      <c r="X6479"/>
    </row>
    <row r="6480" spans="11:24" x14ac:dyDescent="0.25">
      <c r="K6480"/>
      <c r="X6480"/>
    </row>
    <row r="6481" spans="11:24" x14ac:dyDescent="0.25">
      <c r="K6481"/>
      <c r="X6481"/>
    </row>
    <row r="6482" spans="11:24" x14ac:dyDescent="0.25">
      <c r="K6482"/>
      <c r="X6482"/>
    </row>
    <row r="6483" spans="11:24" x14ac:dyDescent="0.25">
      <c r="K6483"/>
      <c r="X6483"/>
    </row>
    <row r="6484" spans="11:24" x14ac:dyDescent="0.25">
      <c r="K6484"/>
      <c r="X6484"/>
    </row>
    <row r="6485" spans="11:24" x14ac:dyDescent="0.25">
      <c r="K6485"/>
      <c r="X6485"/>
    </row>
    <row r="6486" spans="11:24" x14ac:dyDescent="0.25">
      <c r="K6486"/>
      <c r="X6486"/>
    </row>
    <row r="6487" spans="11:24" x14ac:dyDescent="0.25">
      <c r="K6487"/>
      <c r="X6487"/>
    </row>
    <row r="6488" spans="11:24" x14ac:dyDescent="0.25">
      <c r="K6488"/>
      <c r="X6488"/>
    </row>
    <row r="6489" spans="11:24" x14ac:dyDescent="0.25">
      <c r="K6489"/>
      <c r="X6489"/>
    </row>
    <row r="6490" spans="11:24" x14ac:dyDescent="0.25">
      <c r="K6490"/>
      <c r="X6490"/>
    </row>
    <row r="6491" spans="11:24" x14ac:dyDescent="0.25">
      <c r="K6491"/>
      <c r="X6491"/>
    </row>
    <row r="6492" spans="11:24" x14ac:dyDescent="0.25">
      <c r="K6492"/>
      <c r="X6492"/>
    </row>
    <row r="6493" spans="11:24" x14ac:dyDescent="0.25">
      <c r="K6493"/>
      <c r="X6493"/>
    </row>
    <row r="6494" spans="11:24" x14ac:dyDescent="0.25">
      <c r="K6494"/>
      <c r="X6494"/>
    </row>
    <row r="6495" spans="11:24" x14ac:dyDescent="0.25">
      <c r="K6495"/>
      <c r="X6495"/>
    </row>
    <row r="6496" spans="11:24" x14ac:dyDescent="0.25">
      <c r="K6496"/>
      <c r="X6496"/>
    </row>
    <row r="6497" spans="11:24" x14ac:dyDescent="0.25">
      <c r="K6497"/>
      <c r="X6497"/>
    </row>
    <row r="6498" spans="11:24" x14ac:dyDescent="0.25">
      <c r="K6498"/>
      <c r="X6498"/>
    </row>
    <row r="6499" spans="11:24" x14ac:dyDescent="0.25">
      <c r="K6499"/>
      <c r="X6499"/>
    </row>
    <row r="6500" spans="11:24" x14ac:dyDescent="0.25">
      <c r="K6500"/>
      <c r="X6500"/>
    </row>
    <row r="6501" spans="11:24" x14ac:dyDescent="0.25">
      <c r="K6501"/>
      <c r="X6501"/>
    </row>
    <row r="6502" spans="11:24" x14ac:dyDescent="0.25">
      <c r="K6502"/>
      <c r="X6502"/>
    </row>
    <row r="6503" spans="11:24" x14ac:dyDescent="0.25">
      <c r="K6503"/>
      <c r="X6503"/>
    </row>
    <row r="6504" spans="11:24" x14ac:dyDescent="0.25">
      <c r="K6504"/>
      <c r="X6504"/>
    </row>
    <row r="6505" spans="11:24" x14ac:dyDescent="0.25">
      <c r="K6505"/>
      <c r="X6505"/>
    </row>
    <row r="6506" spans="11:24" x14ac:dyDescent="0.25">
      <c r="K6506"/>
      <c r="X6506"/>
    </row>
    <row r="6507" spans="11:24" x14ac:dyDescent="0.25">
      <c r="K6507"/>
      <c r="X6507"/>
    </row>
    <row r="6508" spans="11:24" x14ac:dyDescent="0.25">
      <c r="K6508"/>
      <c r="X6508"/>
    </row>
    <row r="6509" spans="11:24" x14ac:dyDescent="0.25">
      <c r="K6509"/>
      <c r="X6509"/>
    </row>
    <row r="6510" spans="11:24" x14ac:dyDescent="0.25">
      <c r="K6510"/>
      <c r="X6510"/>
    </row>
    <row r="6511" spans="11:24" x14ac:dyDescent="0.25">
      <c r="K6511"/>
      <c r="X6511"/>
    </row>
    <row r="6512" spans="11:24" x14ac:dyDescent="0.25">
      <c r="K6512"/>
      <c r="X6512"/>
    </row>
    <row r="6513" spans="11:24" x14ac:dyDescent="0.25">
      <c r="K6513"/>
      <c r="X6513"/>
    </row>
    <row r="6514" spans="11:24" x14ac:dyDescent="0.25">
      <c r="K6514"/>
      <c r="X6514"/>
    </row>
    <row r="6515" spans="11:24" x14ac:dyDescent="0.25">
      <c r="K6515"/>
      <c r="X6515"/>
    </row>
    <row r="6516" spans="11:24" x14ac:dyDescent="0.25">
      <c r="K6516"/>
      <c r="X6516"/>
    </row>
    <row r="6517" spans="11:24" x14ac:dyDescent="0.25">
      <c r="K6517"/>
      <c r="X6517"/>
    </row>
    <row r="6518" spans="11:24" x14ac:dyDescent="0.25">
      <c r="K6518"/>
      <c r="X6518"/>
    </row>
    <row r="6519" spans="11:24" x14ac:dyDescent="0.25">
      <c r="K6519"/>
      <c r="X6519"/>
    </row>
    <row r="6520" spans="11:24" x14ac:dyDescent="0.25">
      <c r="K6520"/>
      <c r="X6520"/>
    </row>
    <row r="6521" spans="11:24" x14ac:dyDescent="0.25">
      <c r="K6521"/>
      <c r="X6521"/>
    </row>
    <row r="6522" spans="11:24" x14ac:dyDescent="0.25">
      <c r="K6522"/>
      <c r="X6522"/>
    </row>
    <row r="6523" spans="11:24" x14ac:dyDescent="0.25">
      <c r="K6523"/>
      <c r="X6523"/>
    </row>
    <row r="6524" spans="11:24" x14ac:dyDescent="0.25">
      <c r="K6524"/>
      <c r="X6524"/>
    </row>
    <row r="6525" spans="11:24" x14ac:dyDescent="0.25">
      <c r="K6525"/>
      <c r="X6525"/>
    </row>
    <row r="6526" spans="11:24" x14ac:dyDescent="0.25">
      <c r="K6526"/>
      <c r="X6526"/>
    </row>
    <row r="6527" spans="11:24" x14ac:dyDescent="0.25">
      <c r="K6527"/>
      <c r="X6527"/>
    </row>
    <row r="6528" spans="11:24" x14ac:dyDescent="0.25">
      <c r="K6528"/>
      <c r="X6528"/>
    </row>
    <row r="6529" spans="11:24" x14ac:dyDescent="0.25">
      <c r="K6529"/>
      <c r="X6529"/>
    </row>
    <row r="6530" spans="11:24" x14ac:dyDescent="0.25">
      <c r="K6530"/>
      <c r="X6530"/>
    </row>
    <row r="6531" spans="11:24" x14ac:dyDescent="0.25">
      <c r="K6531"/>
      <c r="X6531"/>
    </row>
    <row r="6532" spans="11:24" x14ac:dyDescent="0.25">
      <c r="K6532"/>
      <c r="X6532"/>
    </row>
    <row r="6533" spans="11:24" x14ac:dyDescent="0.25">
      <c r="K6533"/>
      <c r="X6533"/>
    </row>
    <row r="6534" spans="11:24" x14ac:dyDescent="0.25">
      <c r="K6534"/>
      <c r="X6534"/>
    </row>
    <row r="6535" spans="11:24" x14ac:dyDescent="0.25">
      <c r="K6535"/>
      <c r="X6535"/>
    </row>
    <row r="6536" spans="11:24" x14ac:dyDescent="0.25">
      <c r="K6536"/>
      <c r="X6536"/>
    </row>
    <row r="6537" spans="11:24" x14ac:dyDescent="0.25">
      <c r="K6537"/>
      <c r="X6537"/>
    </row>
    <row r="6538" spans="11:24" x14ac:dyDescent="0.25">
      <c r="K6538"/>
      <c r="X6538"/>
    </row>
    <row r="6539" spans="11:24" x14ac:dyDescent="0.25">
      <c r="K6539"/>
      <c r="X6539"/>
    </row>
    <row r="6540" spans="11:24" x14ac:dyDescent="0.25">
      <c r="K6540"/>
      <c r="X6540"/>
    </row>
    <row r="6541" spans="11:24" x14ac:dyDescent="0.25">
      <c r="K6541"/>
      <c r="X6541"/>
    </row>
    <row r="6542" spans="11:24" x14ac:dyDescent="0.25">
      <c r="K6542"/>
      <c r="X6542"/>
    </row>
    <row r="6543" spans="11:24" x14ac:dyDescent="0.25">
      <c r="K6543"/>
      <c r="X6543"/>
    </row>
    <row r="6544" spans="11:24" x14ac:dyDescent="0.25">
      <c r="K6544"/>
      <c r="X6544"/>
    </row>
    <row r="6545" spans="11:24" x14ac:dyDescent="0.25">
      <c r="K6545"/>
      <c r="X6545"/>
    </row>
    <row r="6546" spans="11:24" x14ac:dyDescent="0.25">
      <c r="K6546"/>
      <c r="X6546"/>
    </row>
    <row r="6547" spans="11:24" x14ac:dyDescent="0.25">
      <c r="K6547"/>
      <c r="X6547"/>
    </row>
    <row r="6548" spans="11:24" x14ac:dyDescent="0.25">
      <c r="K6548"/>
      <c r="X6548"/>
    </row>
    <row r="6549" spans="11:24" x14ac:dyDescent="0.25">
      <c r="K6549"/>
      <c r="X6549"/>
    </row>
    <row r="6550" spans="11:24" x14ac:dyDescent="0.25">
      <c r="K6550"/>
      <c r="X6550"/>
    </row>
    <row r="6551" spans="11:24" x14ac:dyDescent="0.25">
      <c r="K6551"/>
      <c r="X6551"/>
    </row>
    <row r="6552" spans="11:24" x14ac:dyDescent="0.25">
      <c r="K6552"/>
      <c r="X6552"/>
    </row>
    <row r="6553" spans="11:24" x14ac:dyDescent="0.25">
      <c r="K6553"/>
      <c r="X6553"/>
    </row>
    <row r="6554" spans="11:24" x14ac:dyDescent="0.25">
      <c r="K6554"/>
      <c r="X6554"/>
    </row>
    <row r="6555" spans="11:24" x14ac:dyDescent="0.25">
      <c r="K6555"/>
      <c r="X6555"/>
    </row>
    <row r="6556" spans="11:24" x14ac:dyDescent="0.25">
      <c r="K6556"/>
      <c r="X6556"/>
    </row>
    <row r="6557" spans="11:24" x14ac:dyDescent="0.25">
      <c r="K6557"/>
      <c r="X6557"/>
    </row>
    <row r="6558" spans="11:24" x14ac:dyDescent="0.25">
      <c r="K6558"/>
      <c r="X6558"/>
    </row>
    <row r="6559" spans="11:24" x14ac:dyDescent="0.25">
      <c r="K6559"/>
      <c r="X6559"/>
    </row>
    <row r="6560" spans="11:24" x14ac:dyDescent="0.25">
      <c r="K6560"/>
      <c r="X6560"/>
    </row>
    <row r="6561" spans="11:24" x14ac:dyDescent="0.25">
      <c r="K6561"/>
      <c r="X6561"/>
    </row>
    <row r="6562" spans="11:24" x14ac:dyDescent="0.25">
      <c r="K6562"/>
      <c r="X6562"/>
    </row>
    <row r="6563" spans="11:24" x14ac:dyDescent="0.25">
      <c r="K6563"/>
      <c r="X6563"/>
    </row>
    <row r="6564" spans="11:24" x14ac:dyDescent="0.25">
      <c r="K6564"/>
      <c r="X6564"/>
    </row>
    <row r="6565" spans="11:24" x14ac:dyDescent="0.25">
      <c r="K6565"/>
      <c r="X6565"/>
    </row>
    <row r="6566" spans="11:24" x14ac:dyDescent="0.25">
      <c r="K6566"/>
      <c r="X6566"/>
    </row>
    <row r="6567" spans="11:24" x14ac:dyDescent="0.25">
      <c r="K6567"/>
      <c r="X6567"/>
    </row>
    <row r="6568" spans="11:24" x14ac:dyDescent="0.25">
      <c r="K6568"/>
      <c r="X6568"/>
    </row>
    <row r="6569" spans="11:24" x14ac:dyDescent="0.25">
      <c r="K6569"/>
      <c r="X6569"/>
    </row>
    <row r="6570" spans="11:24" x14ac:dyDescent="0.25">
      <c r="K6570"/>
      <c r="X6570"/>
    </row>
    <row r="6571" spans="11:24" x14ac:dyDescent="0.25">
      <c r="K6571"/>
      <c r="X6571"/>
    </row>
    <row r="6572" spans="11:24" x14ac:dyDescent="0.25">
      <c r="K6572"/>
      <c r="X6572"/>
    </row>
    <row r="6573" spans="11:24" x14ac:dyDescent="0.25">
      <c r="K6573"/>
      <c r="X6573"/>
    </row>
    <row r="6574" spans="11:24" x14ac:dyDescent="0.25">
      <c r="K6574"/>
      <c r="X6574"/>
    </row>
    <row r="6575" spans="11:24" x14ac:dyDescent="0.25">
      <c r="K6575"/>
      <c r="X6575"/>
    </row>
    <row r="6576" spans="11:24" x14ac:dyDescent="0.25">
      <c r="K6576"/>
      <c r="X6576"/>
    </row>
    <row r="6577" spans="11:24" x14ac:dyDescent="0.25">
      <c r="K6577"/>
      <c r="X6577"/>
    </row>
    <row r="6578" spans="11:24" x14ac:dyDescent="0.25">
      <c r="K6578"/>
      <c r="X6578"/>
    </row>
    <row r="6579" spans="11:24" x14ac:dyDescent="0.25">
      <c r="K6579"/>
      <c r="X6579"/>
    </row>
    <row r="6580" spans="11:24" x14ac:dyDescent="0.25">
      <c r="K6580"/>
      <c r="X6580"/>
    </row>
    <row r="6581" spans="11:24" x14ac:dyDescent="0.25">
      <c r="K6581"/>
      <c r="X6581"/>
    </row>
    <row r="6582" spans="11:24" x14ac:dyDescent="0.25">
      <c r="K6582"/>
      <c r="X6582"/>
    </row>
    <row r="6583" spans="11:24" x14ac:dyDescent="0.25">
      <c r="K6583"/>
      <c r="X6583"/>
    </row>
    <row r="6584" spans="11:24" x14ac:dyDescent="0.25">
      <c r="K6584"/>
      <c r="X6584"/>
    </row>
    <row r="6585" spans="11:24" x14ac:dyDescent="0.25">
      <c r="K6585"/>
      <c r="X6585"/>
    </row>
    <row r="6586" spans="11:24" x14ac:dyDescent="0.25">
      <c r="K6586"/>
      <c r="X6586"/>
    </row>
    <row r="6587" spans="11:24" x14ac:dyDescent="0.25">
      <c r="K6587"/>
      <c r="X6587"/>
    </row>
    <row r="6588" spans="11:24" x14ac:dyDescent="0.25">
      <c r="K6588"/>
      <c r="X6588"/>
    </row>
    <row r="6589" spans="11:24" x14ac:dyDescent="0.25">
      <c r="K6589"/>
      <c r="X6589"/>
    </row>
    <row r="6590" spans="11:24" x14ac:dyDescent="0.25">
      <c r="K6590"/>
      <c r="X6590"/>
    </row>
    <row r="6591" spans="11:24" x14ac:dyDescent="0.25">
      <c r="K6591"/>
      <c r="X6591"/>
    </row>
    <row r="6592" spans="11:24" x14ac:dyDescent="0.25">
      <c r="K6592"/>
      <c r="X6592"/>
    </row>
    <row r="6593" spans="11:24" x14ac:dyDescent="0.25">
      <c r="K6593"/>
      <c r="X6593"/>
    </row>
    <row r="6594" spans="11:24" x14ac:dyDescent="0.25">
      <c r="K6594"/>
      <c r="X6594"/>
    </row>
    <row r="6595" spans="11:24" x14ac:dyDescent="0.25">
      <c r="K6595"/>
      <c r="X6595"/>
    </row>
    <row r="6596" spans="11:24" x14ac:dyDescent="0.25">
      <c r="K6596"/>
      <c r="X6596"/>
    </row>
    <row r="6597" spans="11:24" x14ac:dyDescent="0.25">
      <c r="K6597"/>
      <c r="X6597"/>
    </row>
    <row r="6598" spans="11:24" x14ac:dyDescent="0.25">
      <c r="K6598"/>
      <c r="X6598"/>
    </row>
    <row r="6599" spans="11:24" x14ac:dyDescent="0.25">
      <c r="K6599"/>
      <c r="X6599"/>
    </row>
    <row r="6600" spans="11:24" x14ac:dyDescent="0.25">
      <c r="K6600"/>
      <c r="X6600"/>
    </row>
    <row r="6601" spans="11:24" x14ac:dyDescent="0.25">
      <c r="K6601"/>
      <c r="X6601"/>
    </row>
    <row r="6602" spans="11:24" x14ac:dyDescent="0.25">
      <c r="K6602"/>
      <c r="X6602"/>
    </row>
    <row r="6603" spans="11:24" x14ac:dyDescent="0.25">
      <c r="K6603"/>
      <c r="X6603"/>
    </row>
    <row r="6604" spans="11:24" x14ac:dyDescent="0.25">
      <c r="K6604"/>
      <c r="X6604"/>
    </row>
    <row r="6605" spans="11:24" x14ac:dyDescent="0.25">
      <c r="K6605"/>
      <c r="X6605"/>
    </row>
    <row r="6606" spans="11:24" x14ac:dyDescent="0.25">
      <c r="K6606"/>
      <c r="X6606"/>
    </row>
    <row r="6607" spans="11:24" x14ac:dyDescent="0.25">
      <c r="K6607"/>
      <c r="X6607"/>
    </row>
    <row r="6608" spans="11:24" x14ac:dyDescent="0.25">
      <c r="K6608"/>
      <c r="X6608"/>
    </row>
    <row r="6609" spans="11:24" x14ac:dyDescent="0.25">
      <c r="K6609"/>
      <c r="X6609"/>
    </row>
    <row r="6610" spans="11:24" x14ac:dyDescent="0.25">
      <c r="K6610"/>
      <c r="X6610"/>
    </row>
    <row r="6611" spans="11:24" x14ac:dyDescent="0.25">
      <c r="K6611"/>
      <c r="X6611"/>
    </row>
    <row r="6612" spans="11:24" x14ac:dyDescent="0.25">
      <c r="K6612"/>
      <c r="X6612"/>
    </row>
    <row r="6613" spans="11:24" x14ac:dyDescent="0.25">
      <c r="K6613"/>
      <c r="X6613"/>
    </row>
    <row r="6614" spans="11:24" x14ac:dyDescent="0.25">
      <c r="K6614"/>
      <c r="X6614"/>
    </row>
    <row r="6615" spans="11:24" x14ac:dyDescent="0.25">
      <c r="K6615"/>
      <c r="X6615"/>
    </row>
    <row r="6616" spans="11:24" x14ac:dyDescent="0.25">
      <c r="K6616"/>
      <c r="X6616"/>
    </row>
    <row r="6617" spans="11:24" x14ac:dyDescent="0.25">
      <c r="K6617"/>
      <c r="X6617"/>
    </row>
    <row r="6618" spans="11:24" x14ac:dyDescent="0.25">
      <c r="K6618"/>
      <c r="X6618"/>
    </row>
    <row r="6619" spans="11:24" x14ac:dyDescent="0.25">
      <c r="K6619"/>
      <c r="X6619"/>
    </row>
    <row r="6620" spans="11:24" x14ac:dyDescent="0.25">
      <c r="K6620"/>
      <c r="X6620"/>
    </row>
    <row r="6621" spans="11:24" x14ac:dyDescent="0.25">
      <c r="K6621"/>
      <c r="X6621"/>
    </row>
    <row r="6622" spans="11:24" x14ac:dyDescent="0.25">
      <c r="K6622"/>
      <c r="X6622"/>
    </row>
    <row r="6623" spans="11:24" x14ac:dyDescent="0.25">
      <c r="K6623"/>
      <c r="X6623"/>
    </row>
    <row r="6624" spans="11:24" x14ac:dyDescent="0.25">
      <c r="K6624"/>
      <c r="X6624"/>
    </row>
    <row r="6625" spans="11:24" x14ac:dyDescent="0.25">
      <c r="K6625"/>
      <c r="X6625"/>
    </row>
    <row r="6626" spans="11:24" x14ac:dyDescent="0.25">
      <c r="K6626"/>
      <c r="X6626"/>
    </row>
    <row r="6627" spans="11:24" x14ac:dyDescent="0.25">
      <c r="K6627"/>
      <c r="X6627"/>
    </row>
    <row r="6628" spans="11:24" x14ac:dyDescent="0.25">
      <c r="K6628"/>
      <c r="X6628"/>
    </row>
    <row r="6629" spans="11:24" x14ac:dyDescent="0.25">
      <c r="K6629"/>
      <c r="X6629"/>
    </row>
    <row r="6630" spans="11:24" x14ac:dyDescent="0.25">
      <c r="K6630"/>
      <c r="X6630"/>
    </row>
    <row r="6631" spans="11:24" x14ac:dyDescent="0.25">
      <c r="K6631"/>
      <c r="X6631"/>
    </row>
    <row r="6632" spans="11:24" x14ac:dyDescent="0.25">
      <c r="K6632"/>
      <c r="X6632"/>
    </row>
    <row r="6633" spans="11:24" x14ac:dyDescent="0.25">
      <c r="K6633"/>
      <c r="X6633"/>
    </row>
    <row r="6634" spans="11:24" x14ac:dyDescent="0.25">
      <c r="K6634"/>
      <c r="X6634"/>
    </row>
    <row r="6635" spans="11:24" x14ac:dyDescent="0.25">
      <c r="K6635"/>
      <c r="X6635"/>
    </row>
    <row r="6636" spans="11:24" x14ac:dyDescent="0.25">
      <c r="K6636"/>
      <c r="X6636"/>
    </row>
    <row r="6637" spans="11:24" x14ac:dyDescent="0.25">
      <c r="K6637"/>
      <c r="X6637"/>
    </row>
    <row r="6638" spans="11:24" x14ac:dyDescent="0.25">
      <c r="K6638"/>
      <c r="X6638"/>
    </row>
    <row r="6639" spans="11:24" x14ac:dyDescent="0.25">
      <c r="K6639"/>
      <c r="X6639"/>
    </row>
    <row r="6640" spans="11:24" x14ac:dyDescent="0.25">
      <c r="K6640"/>
      <c r="X6640"/>
    </row>
    <row r="6641" spans="11:24" x14ac:dyDescent="0.25">
      <c r="K6641"/>
      <c r="X6641"/>
    </row>
    <row r="6642" spans="11:24" x14ac:dyDescent="0.25">
      <c r="K6642"/>
      <c r="X6642"/>
    </row>
    <row r="6643" spans="11:24" x14ac:dyDescent="0.25">
      <c r="K6643"/>
      <c r="X6643"/>
    </row>
    <row r="6644" spans="11:24" x14ac:dyDescent="0.25">
      <c r="K6644"/>
      <c r="X6644"/>
    </row>
    <row r="6645" spans="11:24" x14ac:dyDescent="0.25">
      <c r="K6645"/>
      <c r="X6645"/>
    </row>
    <row r="6646" spans="11:24" x14ac:dyDescent="0.25">
      <c r="K6646"/>
      <c r="X6646"/>
    </row>
    <row r="6647" spans="11:24" x14ac:dyDescent="0.25">
      <c r="K6647"/>
      <c r="X6647"/>
    </row>
    <row r="6648" spans="11:24" x14ac:dyDescent="0.25">
      <c r="K6648"/>
      <c r="X6648"/>
    </row>
    <row r="6649" spans="11:24" x14ac:dyDescent="0.25">
      <c r="K6649"/>
      <c r="X6649"/>
    </row>
    <row r="6650" spans="11:24" x14ac:dyDescent="0.25">
      <c r="K6650"/>
      <c r="X6650"/>
    </row>
    <row r="6651" spans="11:24" x14ac:dyDescent="0.25">
      <c r="K6651"/>
      <c r="X6651"/>
    </row>
    <row r="6652" spans="11:24" x14ac:dyDescent="0.25">
      <c r="K6652"/>
      <c r="X6652"/>
    </row>
    <row r="6653" spans="11:24" x14ac:dyDescent="0.25">
      <c r="K6653"/>
      <c r="X6653"/>
    </row>
    <row r="6654" spans="11:24" x14ac:dyDescent="0.25">
      <c r="K6654"/>
      <c r="X6654"/>
    </row>
    <row r="6655" spans="11:24" x14ac:dyDescent="0.25">
      <c r="K6655"/>
      <c r="X6655"/>
    </row>
    <row r="6656" spans="11:24" x14ac:dyDescent="0.25">
      <c r="K6656"/>
      <c r="X6656"/>
    </row>
    <row r="6657" spans="11:24" x14ac:dyDescent="0.25">
      <c r="K6657"/>
      <c r="X6657"/>
    </row>
    <row r="6658" spans="11:24" x14ac:dyDescent="0.25">
      <c r="K6658"/>
      <c r="X6658"/>
    </row>
    <row r="6659" spans="11:24" x14ac:dyDescent="0.25">
      <c r="K6659"/>
      <c r="X6659"/>
    </row>
    <row r="6660" spans="11:24" x14ac:dyDescent="0.25">
      <c r="K6660"/>
      <c r="X6660"/>
    </row>
    <row r="6661" spans="11:24" x14ac:dyDescent="0.25">
      <c r="K6661"/>
      <c r="X6661"/>
    </row>
    <row r="6662" spans="11:24" x14ac:dyDescent="0.25">
      <c r="K6662"/>
      <c r="X6662"/>
    </row>
    <row r="6663" spans="11:24" x14ac:dyDescent="0.25">
      <c r="K6663"/>
      <c r="X6663"/>
    </row>
    <row r="6664" spans="11:24" x14ac:dyDescent="0.25">
      <c r="K6664"/>
      <c r="X6664"/>
    </row>
    <row r="6665" spans="11:24" x14ac:dyDescent="0.25">
      <c r="K6665"/>
      <c r="X6665"/>
    </row>
    <row r="6666" spans="11:24" x14ac:dyDescent="0.25">
      <c r="K6666"/>
      <c r="X6666"/>
    </row>
    <row r="6667" spans="11:24" x14ac:dyDescent="0.25">
      <c r="K6667"/>
      <c r="X6667"/>
    </row>
    <row r="6668" spans="11:24" x14ac:dyDescent="0.25">
      <c r="K6668"/>
      <c r="X6668"/>
    </row>
    <row r="6669" spans="11:24" x14ac:dyDescent="0.25">
      <c r="K6669"/>
      <c r="X6669"/>
    </row>
    <row r="6670" spans="11:24" x14ac:dyDescent="0.25">
      <c r="K6670"/>
      <c r="X6670"/>
    </row>
    <row r="6671" spans="11:24" x14ac:dyDescent="0.25">
      <c r="K6671"/>
      <c r="X6671"/>
    </row>
    <row r="6672" spans="11:24" x14ac:dyDescent="0.25">
      <c r="K6672"/>
      <c r="X6672"/>
    </row>
    <row r="6673" spans="11:24" x14ac:dyDescent="0.25">
      <c r="K6673"/>
      <c r="X6673"/>
    </row>
    <row r="6674" spans="11:24" x14ac:dyDescent="0.25">
      <c r="K6674"/>
      <c r="X6674"/>
    </row>
    <row r="6675" spans="11:24" x14ac:dyDescent="0.25">
      <c r="K6675"/>
      <c r="X6675"/>
    </row>
    <row r="6676" spans="11:24" x14ac:dyDescent="0.25">
      <c r="K6676"/>
      <c r="X6676"/>
    </row>
    <row r="6677" spans="11:24" x14ac:dyDescent="0.25">
      <c r="K6677"/>
      <c r="X6677"/>
    </row>
    <row r="6678" spans="11:24" x14ac:dyDescent="0.25">
      <c r="K6678"/>
      <c r="X6678"/>
    </row>
    <row r="6679" spans="11:24" x14ac:dyDescent="0.25">
      <c r="K6679"/>
      <c r="X6679"/>
    </row>
    <row r="6680" spans="11:24" x14ac:dyDescent="0.25">
      <c r="K6680"/>
      <c r="X6680"/>
    </row>
    <row r="6681" spans="11:24" x14ac:dyDescent="0.25">
      <c r="K6681"/>
      <c r="X6681"/>
    </row>
    <row r="6682" spans="11:24" x14ac:dyDescent="0.25">
      <c r="K6682"/>
      <c r="X6682"/>
    </row>
    <row r="6683" spans="11:24" x14ac:dyDescent="0.25">
      <c r="K6683"/>
      <c r="X6683"/>
    </row>
    <row r="6684" spans="11:24" x14ac:dyDescent="0.25">
      <c r="K6684"/>
      <c r="X6684"/>
    </row>
    <row r="6685" spans="11:24" x14ac:dyDescent="0.25">
      <c r="K6685"/>
      <c r="X6685"/>
    </row>
    <row r="6686" spans="11:24" x14ac:dyDescent="0.25">
      <c r="K6686"/>
      <c r="X6686"/>
    </row>
    <row r="6687" spans="11:24" x14ac:dyDescent="0.25">
      <c r="K6687"/>
      <c r="X6687"/>
    </row>
    <row r="6688" spans="11:24" x14ac:dyDescent="0.25">
      <c r="K6688"/>
      <c r="X6688"/>
    </row>
    <row r="6689" spans="11:24" x14ac:dyDescent="0.25">
      <c r="K6689"/>
      <c r="X6689"/>
    </row>
    <row r="6690" spans="11:24" x14ac:dyDescent="0.25">
      <c r="K6690"/>
      <c r="X6690"/>
    </row>
    <row r="6691" spans="11:24" x14ac:dyDescent="0.25">
      <c r="K6691"/>
      <c r="X6691"/>
    </row>
    <row r="6692" spans="11:24" x14ac:dyDescent="0.25">
      <c r="K6692"/>
      <c r="X6692"/>
    </row>
    <row r="6693" spans="11:24" x14ac:dyDescent="0.25">
      <c r="K6693"/>
      <c r="X6693"/>
    </row>
    <row r="6694" spans="11:24" x14ac:dyDescent="0.25">
      <c r="K6694"/>
      <c r="X6694"/>
    </row>
    <row r="6695" spans="11:24" x14ac:dyDescent="0.25">
      <c r="K6695"/>
      <c r="X6695"/>
    </row>
    <row r="6696" spans="11:24" x14ac:dyDescent="0.25">
      <c r="K6696"/>
      <c r="X6696"/>
    </row>
    <row r="6697" spans="11:24" x14ac:dyDescent="0.25">
      <c r="K6697"/>
      <c r="X6697"/>
    </row>
    <row r="6698" spans="11:24" x14ac:dyDescent="0.25">
      <c r="K6698"/>
      <c r="X6698"/>
    </row>
    <row r="6699" spans="11:24" x14ac:dyDescent="0.25">
      <c r="K6699"/>
      <c r="X6699"/>
    </row>
    <row r="6700" spans="11:24" x14ac:dyDescent="0.25">
      <c r="K6700"/>
      <c r="X6700"/>
    </row>
    <row r="6701" spans="11:24" x14ac:dyDescent="0.25">
      <c r="K6701"/>
      <c r="X6701"/>
    </row>
    <row r="6702" spans="11:24" x14ac:dyDescent="0.25">
      <c r="K6702"/>
      <c r="X6702"/>
    </row>
    <row r="6703" spans="11:24" x14ac:dyDescent="0.25">
      <c r="K6703"/>
      <c r="X6703"/>
    </row>
    <row r="6704" spans="11:24" x14ac:dyDescent="0.25">
      <c r="K6704"/>
      <c r="X6704"/>
    </row>
    <row r="6705" spans="11:24" x14ac:dyDescent="0.25">
      <c r="K6705"/>
      <c r="X6705"/>
    </row>
    <row r="6706" spans="11:24" x14ac:dyDescent="0.25">
      <c r="K6706"/>
      <c r="X6706"/>
    </row>
    <row r="6707" spans="11:24" x14ac:dyDescent="0.25">
      <c r="K6707"/>
      <c r="X6707"/>
    </row>
    <row r="6708" spans="11:24" x14ac:dyDescent="0.25">
      <c r="K6708"/>
      <c r="X6708"/>
    </row>
    <row r="6709" spans="11:24" x14ac:dyDescent="0.25">
      <c r="K6709"/>
      <c r="X6709"/>
    </row>
    <row r="6710" spans="11:24" x14ac:dyDescent="0.25">
      <c r="K6710"/>
      <c r="X6710"/>
    </row>
    <row r="6711" spans="11:24" x14ac:dyDescent="0.25">
      <c r="K6711"/>
      <c r="X6711"/>
    </row>
    <row r="6712" spans="11:24" x14ac:dyDescent="0.25">
      <c r="K6712"/>
      <c r="X6712"/>
    </row>
    <row r="6713" spans="11:24" x14ac:dyDescent="0.25">
      <c r="K6713"/>
      <c r="X6713"/>
    </row>
    <row r="6714" spans="11:24" x14ac:dyDescent="0.25">
      <c r="K6714"/>
      <c r="X6714"/>
    </row>
    <row r="6715" spans="11:24" x14ac:dyDescent="0.25">
      <c r="K6715"/>
      <c r="X6715"/>
    </row>
    <row r="6716" spans="11:24" x14ac:dyDescent="0.25">
      <c r="K6716"/>
      <c r="X6716"/>
    </row>
    <row r="6717" spans="11:24" x14ac:dyDescent="0.25">
      <c r="K6717"/>
      <c r="X6717"/>
    </row>
    <row r="6718" spans="11:24" x14ac:dyDescent="0.25">
      <c r="K6718"/>
      <c r="X6718"/>
    </row>
    <row r="6719" spans="11:24" x14ac:dyDescent="0.25">
      <c r="K6719"/>
      <c r="X6719"/>
    </row>
    <row r="6720" spans="11:24" x14ac:dyDescent="0.25">
      <c r="K6720"/>
      <c r="X6720"/>
    </row>
    <row r="6721" spans="11:24" x14ac:dyDescent="0.25">
      <c r="K6721"/>
      <c r="X6721"/>
    </row>
    <row r="6722" spans="11:24" x14ac:dyDescent="0.25">
      <c r="K6722"/>
      <c r="X6722"/>
    </row>
    <row r="6723" spans="11:24" x14ac:dyDescent="0.25">
      <c r="K6723"/>
      <c r="X6723"/>
    </row>
    <row r="6724" spans="11:24" x14ac:dyDescent="0.25">
      <c r="K6724"/>
      <c r="X6724"/>
    </row>
    <row r="6725" spans="11:24" x14ac:dyDescent="0.25">
      <c r="K6725"/>
      <c r="X6725"/>
    </row>
    <row r="6726" spans="11:24" x14ac:dyDescent="0.25">
      <c r="K6726"/>
      <c r="X6726"/>
    </row>
    <row r="6727" spans="11:24" x14ac:dyDescent="0.25">
      <c r="K6727"/>
      <c r="X6727"/>
    </row>
    <row r="6728" spans="11:24" x14ac:dyDescent="0.25">
      <c r="K6728"/>
      <c r="X6728"/>
    </row>
    <row r="6729" spans="11:24" x14ac:dyDescent="0.25">
      <c r="K6729"/>
      <c r="X6729"/>
    </row>
    <row r="6730" spans="11:24" x14ac:dyDescent="0.25">
      <c r="K6730"/>
      <c r="X6730"/>
    </row>
    <row r="6731" spans="11:24" x14ac:dyDescent="0.25">
      <c r="K6731"/>
      <c r="X6731"/>
    </row>
    <row r="6732" spans="11:24" x14ac:dyDescent="0.25">
      <c r="K6732"/>
      <c r="X6732"/>
    </row>
    <row r="6733" spans="11:24" x14ac:dyDescent="0.25">
      <c r="K6733"/>
      <c r="X6733"/>
    </row>
    <row r="6734" spans="11:24" x14ac:dyDescent="0.25">
      <c r="K6734"/>
      <c r="X6734"/>
    </row>
    <row r="6735" spans="11:24" x14ac:dyDescent="0.25">
      <c r="K6735"/>
      <c r="X6735"/>
    </row>
    <row r="6736" spans="11:24" x14ac:dyDescent="0.25">
      <c r="K6736"/>
      <c r="X6736"/>
    </row>
    <row r="6737" spans="11:24" x14ac:dyDescent="0.25">
      <c r="K6737"/>
      <c r="X6737"/>
    </row>
    <row r="6738" spans="11:24" x14ac:dyDescent="0.25">
      <c r="K6738"/>
      <c r="X6738"/>
    </row>
    <row r="6739" spans="11:24" x14ac:dyDescent="0.25">
      <c r="K6739"/>
      <c r="X6739"/>
    </row>
    <row r="6740" spans="11:24" x14ac:dyDescent="0.25">
      <c r="K6740"/>
      <c r="X6740"/>
    </row>
    <row r="6741" spans="11:24" x14ac:dyDescent="0.25">
      <c r="K6741"/>
      <c r="X6741"/>
    </row>
    <row r="6742" spans="11:24" x14ac:dyDescent="0.25">
      <c r="K6742"/>
      <c r="X6742"/>
    </row>
    <row r="6743" spans="11:24" x14ac:dyDescent="0.25">
      <c r="K6743"/>
      <c r="X6743"/>
    </row>
    <row r="6744" spans="11:24" x14ac:dyDescent="0.25">
      <c r="K6744"/>
      <c r="X6744"/>
    </row>
    <row r="6745" spans="11:24" x14ac:dyDescent="0.25">
      <c r="K6745"/>
      <c r="X6745"/>
    </row>
    <row r="6746" spans="11:24" x14ac:dyDescent="0.25">
      <c r="K6746"/>
      <c r="X6746"/>
    </row>
    <row r="6747" spans="11:24" x14ac:dyDescent="0.25">
      <c r="K6747"/>
      <c r="X6747"/>
    </row>
    <row r="6748" spans="11:24" x14ac:dyDescent="0.25">
      <c r="K6748"/>
      <c r="X6748"/>
    </row>
    <row r="6749" spans="11:24" x14ac:dyDescent="0.25">
      <c r="K6749"/>
      <c r="X6749"/>
    </row>
    <row r="6750" spans="11:24" x14ac:dyDescent="0.25">
      <c r="K6750"/>
      <c r="X6750"/>
    </row>
    <row r="6751" spans="11:24" x14ac:dyDescent="0.25">
      <c r="K6751"/>
      <c r="X6751"/>
    </row>
    <row r="6752" spans="11:24" x14ac:dyDescent="0.25">
      <c r="K6752"/>
      <c r="X6752"/>
    </row>
    <row r="6753" spans="11:24" x14ac:dyDescent="0.25">
      <c r="K6753"/>
      <c r="X6753"/>
    </row>
    <row r="6754" spans="11:24" x14ac:dyDescent="0.25">
      <c r="K6754"/>
      <c r="X6754"/>
    </row>
    <row r="6755" spans="11:24" x14ac:dyDescent="0.25">
      <c r="K6755"/>
      <c r="X6755"/>
    </row>
    <row r="6756" spans="11:24" x14ac:dyDescent="0.25">
      <c r="K6756"/>
      <c r="X6756"/>
    </row>
    <row r="6757" spans="11:24" x14ac:dyDescent="0.25">
      <c r="K6757"/>
      <c r="X6757"/>
    </row>
    <row r="6758" spans="11:24" x14ac:dyDescent="0.25">
      <c r="K6758"/>
      <c r="X6758"/>
    </row>
    <row r="6759" spans="11:24" x14ac:dyDescent="0.25">
      <c r="K6759"/>
      <c r="X6759"/>
    </row>
    <row r="6760" spans="11:24" x14ac:dyDescent="0.25">
      <c r="K6760"/>
      <c r="X6760"/>
    </row>
    <row r="6761" spans="11:24" x14ac:dyDescent="0.25">
      <c r="K6761"/>
      <c r="X6761"/>
    </row>
    <row r="6762" spans="11:24" x14ac:dyDescent="0.25">
      <c r="K6762"/>
      <c r="X6762"/>
    </row>
    <row r="6763" spans="11:24" x14ac:dyDescent="0.25">
      <c r="K6763"/>
      <c r="X6763"/>
    </row>
    <row r="6764" spans="11:24" x14ac:dyDescent="0.25">
      <c r="K6764"/>
      <c r="X6764"/>
    </row>
    <row r="6765" spans="11:24" x14ac:dyDescent="0.25">
      <c r="K6765"/>
      <c r="X6765"/>
    </row>
    <row r="6766" spans="11:24" x14ac:dyDescent="0.25">
      <c r="K6766"/>
      <c r="X6766"/>
    </row>
    <row r="6767" spans="11:24" x14ac:dyDescent="0.25">
      <c r="K6767"/>
      <c r="X6767"/>
    </row>
    <row r="6768" spans="11:24" x14ac:dyDescent="0.25">
      <c r="K6768"/>
      <c r="X6768"/>
    </row>
    <row r="6769" spans="11:24" x14ac:dyDescent="0.25">
      <c r="K6769"/>
      <c r="X6769"/>
    </row>
    <row r="6770" spans="11:24" x14ac:dyDescent="0.25">
      <c r="K6770"/>
      <c r="X6770"/>
    </row>
    <row r="6771" spans="11:24" x14ac:dyDescent="0.25">
      <c r="K6771"/>
      <c r="X6771"/>
    </row>
    <row r="6772" spans="11:24" x14ac:dyDescent="0.25">
      <c r="K6772"/>
      <c r="X6772"/>
    </row>
    <row r="6773" spans="11:24" x14ac:dyDescent="0.25">
      <c r="K6773"/>
      <c r="X6773"/>
    </row>
    <row r="6774" spans="11:24" x14ac:dyDescent="0.25">
      <c r="K6774"/>
      <c r="X6774"/>
    </row>
    <row r="6775" spans="11:24" x14ac:dyDescent="0.25">
      <c r="K6775"/>
      <c r="X6775"/>
    </row>
    <row r="6776" spans="11:24" x14ac:dyDescent="0.25">
      <c r="K6776"/>
      <c r="X6776"/>
    </row>
    <row r="6777" spans="11:24" x14ac:dyDescent="0.25">
      <c r="K6777"/>
      <c r="X6777"/>
    </row>
    <row r="6778" spans="11:24" x14ac:dyDescent="0.25">
      <c r="K6778"/>
      <c r="X6778"/>
    </row>
    <row r="6779" spans="11:24" x14ac:dyDescent="0.25">
      <c r="K6779"/>
      <c r="X6779"/>
    </row>
    <row r="6780" spans="11:24" x14ac:dyDescent="0.25">
      <c r="K6780"/>
      <c r="X6780"/>
    </row>
    <row r="6781" spans="11:24" x14ac:dyDescent="0.25">
      <c r="K6781"/>
      <c r="X6781"/>
    </row>
    <row r="6782" spans="11:24" x14ac:dyDescent="0.25">
      <c r="K6782"/>
      <c r="X6782"/>
    </row>
    <row r="6783" spans="11:24" x14ac:dyDescent="0.25">
      <c r="K6783"/>
      <c r="X6783"/>
    </row>
    <row r="6784" spans="11:24" x14ac:dyDescent="0.25">
      <c r="K6784"/>
      <c r="X6784"/>
    </row>
    <row r="6785" spans="11:24" x14ac:dyDescent="0.25">
      <c r="K6785"/>
      <c r="X6785"/>
    </row>
    <row r="6786" spans="11:24" x14ac:dyDescent="0.25">
      <c r="K6786"/>
      <c r="X6786"/>
    </row>
    <row r="6787" spans="11:24" x14ac:dyDescent="0.25">
      <c r="K6787"/>
      <c r="X6787"/>
    </row>
    <row r="6788" spans="11:24" x14ac:dyDescent="0.25">
      <c r="K6788"/>
      <c r="X6788"/>
    </row>
    <row r="6789" spans="11:24" x14ac:dyDescent="0.25">
      <c r="K6789"/>
      <c r="X6789"/>
    </row>
    <row r="6790" spans="11:24" x14ac:dyDescent="0.25">
      <c r="K6790"/>
      <c r="X6790"/>
    </row>
    <row r="6791" spans="11:24" x14ac:dyDescent="0.25">
      <c r="K6791"/>
      <c r="X6791"/>
    </row>
    <row r="6792" spans="11:24" x14ac:dyDescent="0.25">
      <c r="K6792"/>
      <c r="X6792"/>
    </row>
    <row r="6793" spans="11:24" x14ac:dyDescent="0.25">
      <c r="K6793"/>
      <c r="X6793"/>
    </row>
    <row r="6794" spans="11:24" x14ac:dyDescent="0.25">
      <c r="K6794"/>
      <c r="X6794"/>
    </row>
    <row r="6795" spans="11:24" x14ac:dyDescent="0.25">
      <c r="K6795"/>
      <c r="X6795"/>
    </row>
    <row r="6796" spans="11:24" x14ac:dyDescent="0.25">
      <c r="K6796"/>
      <c r="X6796"/>
    </row>
    <row r="6797" spans="11:24" x14ac:dyDescent="0.25">
      <c r="K6797"/>
      <c r="X6797"/>
    </row>
    <row r="6798" spans="11:24" x14ac:dyDescent="0.25">
      <c r="K6798"/>
      <c r="X6798"/>
    </row>
    <row r="6799" spans="11:24" x14ac:dyDescent="0.25">
      <c r="K6799"/>
      <c r="X6799"/>
    </row>
    <row r="6800" spans="11:24" x14ac:dyDescent="0.25">
      <c r="K6800"/>
      <c r="X6800"/>
    </row>
    <row r="6801" spans="11:24" x14ac:dyDescent="0.25">
      <c r="K6801"/>
      <c r="X6801"/>
    </row>
    <row r="6802" spans="11:24" x14ac:dyDescent="0.25">
      <c r="K6802"/>
      <c r="X6802"/>
    </row>
    <row r="6803" spans="11:24" x14ac:dyDescent="0.25">
      <c r="K6803"/>
      <c r="X6803"/>
    </row>
    <row r="6804" spans="11:24" x14ac:dyDescent="0.25">
      <c r="K6804"/>
      <c r="X6804"/>
    </row>
    <row r="6805" spans="11:24" x14ac:dyDescent="0.25">
      <c r="K6805"/>
      <c r="X6805"/>
    </row>
    <row r="6806" spans="11:24" x14ac:dyDescent="0.25">
      <c r="K6806"/>
      <c r="X6806"/>
    </row>
    <row r="6807" spans="11:24" x14ac:dyDescent="0.25">
      <c r="K6807"/>
      <c r="X6807"/>
    </row>
    <row r="6808" spans="11:24" x14ac:dyDescent="0.25">
      <c r="K6808"/>
      <c r="X6808"/>
    </row>
    <row r="6809" spans="11:24" x14ac:dyDescent="0.25">
      <c r="K6809"/>
      <c r="X6809"/>
    </row>
    <row r="6810" spans="11:24" x14ac:dyDescent="0.25">
      <c r="K6810"/>
      <c r="X6810"/>
    </row>
    <row r="6811" spans="11:24" x14ac:dyDescent="0.25">
      <c r="K6811"/>
      <c r="X6811"/>
    </row>
    <row r="6812" spans="11:24" x14ac:dyDescent="0.25">
      <c r="K6812"/>
      <c r="X6812"/>
    </row>
    <row r="6813" spans="11:24" x14ac:dyDescent="0.25">
      <c r="K6813"/>
      <c r="X6813"/>
    </row>
    <row r="6814" spans="11:24" x14ac:dyDescent="0.25">
      <c r="K6814"/>
      <c r="X6814"/>
    </row>
    <row r="6815" spans="11:24" x14ac:dyDescent="0.25">
      <c r="K6815"/>
      <c r="X6815"/>
    </row>
    <row r="6816" spans="11:24" x14ac:dyDescent="0.25">
      <c r="K6816"/>
      <c r="X6816"/>
    </row>
    <row r="6817" spans="11:24" x14ac:dyDescent="0.25">
      <c r="K6817"/>
      <c r="X6817"/>
    </row>
    <row r="6818" spans="11:24" x14ac:dyDescent="0.25">
      <c r="K6818"/>
      <c r="X6818"/>
    </row>
    <row r="6819" spans="11:24" x14ac:dyDescent="0.25">
      <c r="K6819"/>
      <c r="X6819"/>
    </row>
    <row r="6820" spans="11:24" x14ac:dyDescent="0.25">
      <c r="K6820"/>
      <c r="X6820"/>
    </row>
    <row r="6821" spans="11:24" x14ac:dyDescent="0.25">
      <c r="K6821"/>
      <c r="X6821"/>
    </row>
    <row r="6822" spans="11:24" x14ac:dyDescent="0.25">
      <c r="K6822"/>
      <c r="X6822"/>
    </row>
    <row r="6823" spans="11:24" x14ac:dyDescent="0.25">
      <c r="K6823"/>
      <c r="X6823"/>
    </row>
    <row r="6824" spans="11:24" x14ac:dyDescent="0.25">
      <c r="K6824"/>
      <c r="X6824"/>
    </row>
    <row r="6825" spans="11:24" x14ac:dyDescent="0.25">
      <c r="K6825"/>
      <c r="X6825"/>
    </row>
    <row r="6826" spans="11:24" x14ac:dyDescent="0.25">
      <c r="K6826"/>
      <c r="X6826"/>
    </row>
    <row r="6827" spans="11:24" x14ac:dyDescent="0.25">
      <c r="K6827"/>
      <c r="X6827"/>
    </row>
    <row r="6828" spans="11:24" x14ac:dyDescent="0.25">
      <c r="K6828"/>
      <c r="X6828"/>
    </row>
    <row r="6829" spans="11:24" x14ac:dyDescent="0.25">
      <c r="K6829"/>
      <c r="X6829"/>
    </row>
    <row r="6830" spans="11:24" x14ac:dyDescent="0.25">
      <c r="K6830"/>
      <c r="X6830"/>
    </row>
    <row r="6831" spans="11:24" x14ac:dyDescent="0.25">
      <c r="K6831"/>
      <c r="X6831"/>
    </row>
    <row r="6832" spans="11:24" x14ac:dyDescent="0.25">
      <c r="K6832"/>
      <c r="X6832"/>
    </row>
    <row r="6833" spans="11:24" x14ac:dyDescent="0.25">
      <c r="K6833"/>
      <c r="X6833"/>
    </row>
    <row r="6834" spans="11:24" x14ac:dyDescent="0.25">
      <c r="K6834"/>
      <c r="X6834"/>
    </row>
    <row r="6835" spans="11:24" x14ac:dyDescent="0.25">
      <c r="K6835"/>
      <c r="X6835"/>
    </row>
    <row r="6836" spans="11:24" x14ac:dyDescent="0.25">
      <c r="K6836"/>
      <c r="X6836"/>
    </row>
    <row r="6837" spans="11:24" x14ac:dyDescent="0.25">
      <c r="K6837"/>
      <c r="X6837"/>
    </row>
    <row r="6838" spans="11:24" x14ac:dyDescent="0.25">
      <c r="K6838"/>
      <c r="X6838"/>
    </row>
    <row r="6839" spans="11:24" x14ac:dyDescent="0.25">
      <c r="K6839"/>
      <c r="X6839"/>
    </row>
    <row r="6840" spans="11:24" x14ac:dyDescent="0.25">
      <c r="K6840"/>
      <c r="X6840"/>
    </row>
    <row r="6841" spans="11:24" x14ac:dyDescent="0.25">
      <c r="K6841"/>
      <c r="X6841"/>
    </row>
    <row r="6842" spans="11:24" x14ac:dyDescent="0.25">
      <c r="K6842"/>
      <c r="X6842"/>
    </row>
    <row r="6843" spans="11:24" x14ac:dyDescent="0.25">
      <c r="K6843"/>
      <c r="X6843"/>
    </row>
    <row r="6844" spans="11:24" x14ac:dyDescent="0.25">
      <c r="K6844"/>
      <c r="X6844"/>
    </row>
    <row r="6845" spans="11:24" x14ac:dyDescent="0.25">
      <c r="K6845"/>
      <c r="X6845"/>
    </row>
    <row r="6846" spans="11:24" x14ac:dyDescent="0.25">
      <c r="K6846"/>
      <c r="X6846"/>
    </row>
    <row r="6847" spans="11:24" x14ac:dyDescent="0.25">
      <c r="K6847"/>
      <c r="X6847"/>
    </row>
    <row r="6848" spans="11:24" x14ac:dyDescent="0.25">
      <c r="K6848"/>
      <c r="X6848"/>
    </row>
    <row r="6849" spans="11:24" x14ac:dyDescent="0.25">
      <c r="K6849"/>
      <c r="X6849"/>
    </row>
    <row r="6850" spans="11:24" x14ac:dyDescent="0.25">
      <c r="K6850"/>
      <c r="X6850"/>
    </row>
    <row r="6851" spans="11:24" x14ac:dyDescent="0.25">
      <c r="K6851"/>
      <c r="X6851"/>
    </row>
    <row r="6852" spans="11:24" x14ac:dyDescent="0.25">
      <c r="K6852"/>
      <c r="X6852"/>
    </row>
    <row r="6853" spans="11:24" x14ac:dyDescent="0.25">
      <c r="K6853"/>
      <c r="X6853"/>
    </row>
    <row r="6854" spans="11:24" x14ac:dyDescent="0.25">
      <c r="K6854"/>
      <c r="X6854"/>
    </row>
    <row r="6855" spans="11:24" x14ac:dyDescent="0.25">
      <c r="K6855"/>
      <c r="X6855"/>
    </row>
    <row r="6856" spans="11:24" x14ac:dyDescent="0.25">
      <c r="K6856"/>
      <c r="X6856"/>
    </row>
    <row r="6857" spans="11:24" x14ac:dyDescent="0.25">
      <c r="K6857"/>
      <c r="X6857"/>
    </row>
    <row r="6858" spans="11:24" x14ac:dyDescent="0.25">
      <c r="K6858"/>
      <c r="X6858"/>
    </row>
    <row r="6859" spans="11:24" x14ac:dyDescent="0.25">
      <c r="K6859"/>
      <c r="X6859"/>
    </row>
    <row r="6860" spans="11:24" x14ac:dyDescent="0.25">
      <c r="K6860"/>
      <c r="X6860"/>
    </row>
    <row r="6861" spans="11:24" x14ac:dyDescent="0.25">
      <c r="K6861"/>
      <c r="X6861"/>
    </row>
    <row r="6862" spans="11:24" x14ac:dyDescent="0.25">
      <c r="K6862"/>
      <c r="X6862"/>
    </row>
    <row r="6863" spans="11:24" x14ac:dyDescent="0.25">
      <c r="K6863"/>
      <c r="X6863"/>
    </row>
    <row r="6864" spans="11:24" x14ac:dyDescent="0.25">
      <c r="K6864"/>
      <c r="X6864"/>
    </row>
    <row r="6865" spans="11:24" x14ac:dyDescent="0.25">
      <c r="K6865"/>
      <c r="X6865"/>
    </row>
    <row r="6866" spans="11:24" x14ac:dyDescent="0.25">
      <c r="K6866"/>
      <c r="X6866"/>
    </row>
    <row r="6867" spans="11:24" x14ac:dyDescent="0.25">
      <c r="K6867"/>
      <c r="X6867"/>
    </row>
    <row r="6868" spans="11:24" x14ac:dyDescent="0.25">
      <c r="K6868"/>
      <c r="X6868"/>
    </row>
    <row r="6869" spans="11:24" x14ac:dyDescent="0.25">
      <c r="K6869"/>
      <c r="X6869"/>
    </row>
    <row r="6870" spans="11:24" x14ac:dyDescent="0.25">
      <c r="K6870"/>
      <c r="X6870"/>
    </row>
    <row r="6871" spans="11:24" x14ac:dyDescent="0.25">
      <c r="K6871"/>
      <c r="X6871"/>
    </row>
    <row r="6872" spans="11:24" x14ac:dyDescent="0.25">
      <c r="K6872"/>
      <c r="X6872"/>
    </row>
    <row r="6873" spans="11:24" x14ac:dyDescent="0.25">
      <c r="K6873"/>
      <c r="X6873"/>
    </row>
    <row r="6874" spans="11:24" x14ac:dyDescent="0.25">
      <c r="K6874"/>
      <c r="X6874"/>
    </row>
    <row r="6875" spans="11:24" x14ac:dyDescent="0.25">
      <c r="K6875"/>
      <c r="X6875"/>
    </row>
    <row r="6876" spans="11:24" x14ac:dyDescent="0.25">
      <c r="K6876"/>
      <c r="X6876"/>
    </row>
    <row r="6877" spans="11:24" x14ac:dyDescent="0.25">
      <c r="K6877"/>
      <c r="X6877"/>
    </row>
    <row r="6878" spans="11:24" x14ac:dyDescent="0.25">
      <c r="K6878"/>
      <c r="X6878"/>
    </row>
    <row r="6879" spans="11:24" x14ac:dyDescent="0.25">
      <c r="K6879"/>
      <c r="X6879"/>
    </row>
    <row r="6880" spans="11:24" x14ac:dyDescent="0.25">
      <c r="K6880"/>
      <c r="X6880"/>
    </row>
    <row r="6881" spans="11:24" x14ac:dyDescent="0.25">
      <c r="K6881"/>
      <c r="X6881"/>
    </row>
    <row r="6882" spans="11:24" x14ac:dyDescent="0.25">
      <c r="K6882"/>
      <c r="X6882"/>
    </row>
    <row r="6883" spans="11:24" x14ac:dyDescent="0.25">
      <c r="K6883"/>
      <c r="X6883"/>
    </row>
    <row r="6884" spans="11:24" x14ac:dyDescent="0.25">
      <c r="K6884"/>
      <c r="X6884"/>
    </row>
    <row r="6885" spans="11:24" x14ac:dyDescent="0.25">
      <c r="K6885"/>
      <c r="X6885"/>
    </row>
    <row r="6886" spans="11:24" x14ac:dyDescent="0.25">
      <c r="K6886"/>
      <c r="X6886"/>
    </row>
    <row r="6887" spans="11:24" x14ac:dyDescent="0.25">
      <c r="K6887"/>
      <c r="X6887"/>
    </row>
    <row r="6888" spans="11:24" x14ac:dyDescent="0.25">
      <c r="K6888"/>
      <c r="X6888"/>
    </row>
    <row r="6889" spans="11:24" x14ac:dyDescent="0.25">
      <c r="K6889"/>
      <c r="X6889"/>
    </row>
    <row r="6890" spans="11:24" x14ac:dyDescent="0.25">
      <c r="K6890"/>
      <c r="X6890"/>
    </row>
    <row r="6891" spans="11:24" x14ac:dyDescent="0.25">
      <c r="K6891"/>
      <c r="X6891"/>
    </row>
    <row r="6892" spans="11:24" x14ac:dyDescent="0.25">
      <c r="K6892"/>
      <c r="X6892"/>
    </row>
    <row r="6893" spans="11:24" x14ac:dyDescent="0.25">
      <c r="K6893"/>
      <c r="X6893"/>
    </row>
    <row r="6894" spans="11:24" x14ac:dyDescent="0.25">
      <c r="K6894"/>
      <c r="X6894"/>
    </row>
    <row r="6895" spans="11:24" x14ac:dyDescent="0.25">
      <c r="K6895"/>
      <c r="X6895"/>
    </row>
    <row r="6896" spans="11:24" x14ac:dyDescent="0.25">
      <c r="K6896"/>
      <c r="X6896"/>
    </row>
    <row r="6897" spans="11:24" x14ac:dyDescent="0.25">
      <c r="K6897"/>
      <c r="X6897"/>
    </row>
    <row r="6898" spans="11:24" x14ac:dyDescent="0.25">
      <c r="K6898"/>
      <c r="X6898"/>
    </row>
    <row r="6899" spans="11:24" x14ac:dyDescent="0.25">
      <c r="K6899"/>
      <c r="X6899"/>
    </row>
    <row r="6900" spans="11:24" x14ac:dyDescent="0.25">
      <c r="K6900"/>
      <c r="X6900"/>
    </row>
    <row r="6901" spans="11:24" x14ac:dyDescent="0.25">
      <c r="K6901"/>
      <c r="X6901"/>
    </row>
    <row r="6902" spans="11:24" x14ac:dyDescent="0.25">
      <c r="K6902"/>
      <c r="X6902"/>
    </row>
    <row r="6903" spans="11:24" x14ac:dyDescent="0.25">
      <c r="K6903"/>
      <c r="X6903"/>
    </row>
    <row r="6904" spans="11:24" x14ac:dyDescent="0.25">
      <c r="K6904"/>
      <c r="X6904"/>
    </row>
    <row r="6905" spans="11:24" x14ac:dyDescent="0.25">
      <c r="K6905"/>
      <c r="X6905"/>
    </row>
    <row r="6906" spans="11:24" x14ac:dyDescent="0.25">
      <c r="K6906"/>
      <c r="X6906"/>
    </row>
    <row r="6907" spans="11:24" x14ac:dyDescent="0.25">
      <c r="K6907"/>
      <c r="X6907"/>
    </row>
    <row r="6908" spans="11:24" x14ac:dyDescent="0.25">
      <c r="K6908"/>
      <c r="X6908"/>
    </row>
    <row r="6909" spans="11:24" x14ac:dyDescent="0.25">
      <c r="K6909"/>
      <c r="X6909"/>
    </row>
    <row r="6910" spans="11:24" x14ac:dyDescent="0.25">
      <c r="K6910"/>
      <c r="X6910"/>
    </row>
    <row r="6911" spans="11:24" x14ac:dyDescent="0.25">
      <c r="K6911"/>
      <c r="X6911"/>
    </row>
    <row r="6912" spans="11:24" x14ac:dyDescent="0.25">
      <c r="K6912"/>
      <c r="X6912"/>
    </row>
    <row r="6913" spans="11:24" x14ac:dyDescent="0.25">
      <c r="K6913"/>
      <c r="X6913"/>
    </row>
    <row r="6914" spans="11:24" x14ac:dyDescent="0.25">
      <c r="K6914"/>
      <c r="X6914"/>
    </row>
    <row r="6915" spans="11:24" x14ac:dyDescent="0.25">
      <c r="K6915"/>
      <c r="X6915"/>
    </row>
    <row r="6916" spans="11:24" x14ac:dyDescent="0.25">
      <c r="K6916"/>
      <c r="X6916"/>
    </row>
    <row r="6917" spans="11:24" x14ac:dyDescent="0.25">
      <c r="K6917"/>
      <c r="X6917"/>
    </row>
    <row r="6918" spans="11:24" x14ac:dyDescent="0.25">
      <c r="K6918"/>
      <c r="X6918"/>
    </row>
    <row r="6919" spans="11:24" x14ac:dyDescent="0.25">
      <c r="K6919"/>
      <c r="X6919"/>
    </row>
    <row r="6920" spans="11:24" x14ac:dyDescent="0.25">
      <c r="K6920"/>
      <c r="X6920"/>
    </row>
    <row r="6921" spans="11:24" x14ac:dyDescent="0.25">
      <c r="K6921"/>
      <c r="X6921"/>
    </row>
    <row r="6922" spans="11:24" x14ac:dyDescent="0.25">
      <c r="K6922"/>
      <c r="X6922"/>
    </row>
    <row r="6923" spans="11:24" x14ac:dyDescent="0.25">
      <c r="K6923"/>
      <c r="X6923"/>
    </row>
    <row r="6924" spans="11:24" x14ac:dyDescent="0.25">
      <c r="K6924"/>
      <c r="X6924"/>
    </row>
    <row r="6925" spans="11:24" x14ac:dyDescent="0.25">
      <c r="K6925"/>
      <c r="X6925"/>
    </row>
    <row r="6926" spans="11:24" x14ac:dyDescent="0.25">
      <c r="K6926"/>
      <c r="X6926"/>
    </row>
    <row r="6927" spans="11:24" x14ac:dyDescent="0.25">
      <c r="K6927"/>
      <c r="X6927"/>
    </row>
    <row r="6928" spans="11:24" x14ac:dyDescent="0.25">
      <c r="K6928"/>
      <c r="X6928"/>
    </row>
    <row r="6929" spans="11:24" x14ac:dyDescent="0.25">
      <c r="K6929"/>
      <c r="X6929"/>
    </row>
    <row r="6930" spans="11:24" x14ac:dyDescent="0.25">
      <c r="K6930"/>
      <c r="X6930"/>
    </row>
    <row r="6931" spans="11:24" x14ac:dyDescent="0.25">
      <c r="K6931"/>
      <c r="X6931"/>
    </row>
    <row r="6932" spans="11:24" x14ac:dyDescent="0.25">
      <c r="K6932"/>
      <c r="X6932"/>
    </row>
    <row r="6933" spans="11:24" x14ac:dyDescent="0.25">
      <c r="K6933"/>
      <c r="X6933"/>
    </row>
    <row r="6934" spans="11:24" x14ac:dyDescent="0.25">
      <c r="K6934"/>
      <c r="X6934"/>
    </row>
    <row r="6935" spans="11:24" x14ac:dyDescent="0.25">
      <c r="K6935"/>
      <c r="X6935"/>
    </row>
    <row r="6936" spans="11:24" x14ac:dyDescent="0.25">
      <c r="K6936"/>
      <c r="X6936"/>
    </row>
    <row r="6937" spans="11:24" x14ac:dyDescent="0.25">
      <c r="K6937"/>
      <c r="X6937"/>
    </row>
    <row r="6938" spans="11:24" x14ac:dyDescent="0.25">
      <c r="K6938"/>
      <c r="X6938"/>
    </row>
    <row r="6939" spans="11:24" x14ac:dyDescent="0.25">
      <c r="K6939"/>
      <c r="X6939"/>
    </row>
    <row r="6940" spans="11:24" x14ac:dyDescent="0.25">
      <c r="K6940"/>
      <c r="X6940"/>
    </row>
    <row r="6941" spans="11:24" x14ac:dyDescent="0.25">
      <c r="K6941"/>
      <c r="X6941"/>
    </row>
    <row r="6942" spans="11:24" x14ac:dyDescent="0.25">
      <c r="K6942"/>
      <c r="X6942"/>
    </row>
    <row r="6943" spans="11:24" x14ac:dyDescent="0.25">
      <c r="K6943"/>
      <c r="X6943"/>
    </row>
    <row r="6944" spans="11:24" x14ac:dyDescent="0.25">
      <c r="K6944"/>
      <c r="X6944"/>
    </row>
    <row r="6945" spans="11:24" x14ac:dyDescent="0.25">
      <c r="K6945"/>
      <c r="X6945"/>
    </row>
    <row r="6946" spans="11:24" x14ac:dyDescent="0.25">
      <c r="K6946"/>
      <c r="X6946"/>
    </row>
    <row r="6947" spans="11:24" x14ac:dyDescent="0.25">
      <c r="K6947"/>
      <c r="X6947"/>
    </row>
    <row r="6948" spans="11:24" x14ac:dyDescent="0.25">
      <c r="K6948"/>
      <c r="X6948"/>
    </row>
    <row r="6949" spans="11:24" x14ac:dyDescent="0.25">
      <c r="K6949"/>
      <c r="X6949"/>
    </row>
    <row r="6950" spans="11:24" x14ac:dyDescent="0.25">
      <c r="K6950"/>
      <c r="X6950"/>
    </row>
    <row r="6951" spans="11:24" x14ac:dyDescent="0.25">
      <c r="K6951"/>
      <c r="X6951"/>
    </row>
    <row r="6952" spans="11:24" x14ac:dyDescent="0.25">
      <c r="K6952"/>
      <c r="X6952"/>
    </row>
    <row r="6953" spans="11:24" x14ac:dyDescent="0.25">
      <c r="K6953"/>
      <c r="X6953"/>
    </row>
    <row r="6954" spans="11:24" x14ac:dyDescent="0.25">
      <c r="K6954"/>
      <c r="X6954"/>
    </row>
    <row r="6955" spans="11:24" x14ac:dyDescent="0.25">
      <c r="K6955"/>
      <c r="X6955"/>
    </row>
    <row r="6956" spans="11:24" x14ac:dyDescent="0.25">
      <c r="K6956"/>
      <c r="X6956"/>
    </row>
    <row r="6957" spans="11:24" x14ac:dyDescent="0.25">
      <c r="K6957"/>
      <c r="X6957"/>
    </row>
    <row r="6958" spans="11:24" x14ac:dyDescent="0.25">
      <c r="K6958"/>
      <c r="X6958"/>
    </row>
    <row r="6959" spans="11:24" x14ac:dyDescent="0.25">
      <c r="K6959"/>
      <c r="X6959"/>
    </row>
    <row r="6960" spans="11:24" x14ac:dyDescent="0.25">
      <c r="K6960"/>
      <c r="X6960"/>
    </row>
    <row r="6961" spans="11:24" x14ac:dyDescent="0.25">
      <c r="K6961"/>
      <c r="X6961"/>
    </row>
    <row r="6962" spans="11:24" x14ac:dyDescent="0.25">
      <c r="K6962"/>
      <c r="X6962"/>
    </row>
    <row r="6963" spans="11:24" x14ac:dyDescent="0.25">
      <c r="K6963"/>
      <c r="X6963"/>
    </row>
    <row r="6964" spans="11:24" x14ac:dyDescent="0.25">
      <c r="K6964"/>
      <c r="X6964"/>
    </row>
    <row r="6965" spans="11:24" x14ac:dyDescent="0.25">
      <c r="K6965"/>
      <c r="X6965"/>
    </row>
    <row r="6966" spans="11:24" x14ac:dyDescent="0.25">
      <c r="K6966"/>
      <c r="X6966"/>
    </row>
    <row r="6967" spans="11:24" x14ac:dyDescent="0.25">
      <c r="K6967"/>
      <c r="X6967"/>
    </row>
    <row r="6968" spans="11:24" x14ac:dyDescent="0.25">
      <c r="K6968"/>
      <c r="X6968"/>
    </row>
    <row r="6969" spans="11:24" x14ac:dyDescent="0.25">
      <c r="K6969"/>
      <c r="X6969"/>
    </row>
    <row r="6970" spans="11:24" x14ac:dyDescent="0.25">
      <c r="K6970"/>
      <c r="X6970"/>
    </row>
    <row r="6971" spans="11:24" x14ac:dyDescent="0.25">
      <c r="K6971"/>
      <c r="X6971"/>
    </row>
    <row r="6972" spans="11:24" x14ac:dyDescent="0.25">
      <c r="K6972"/>
      <c r="X6972"/>
    </row>
    <row r="6973" spans="11:24" x14ac:dyDescent="0.25">
      <c r="K6973"/>
      <c r="X6973"/>
    </row>
    <row r="6974" spans="11:24" x14ac:dyDescent="0.25">
      <c r="K6974"/>
      <c r="X6974"/>
    </row>
    <row r="6975" spans="11:24" x14ac:dyDescent="0.25">
      <c r="K6975"/>
      <c r="X6975"/>
    </row>
    <row r="6976" spans="11:24" x14ac:dyDescent="0.25">
      <c r="K6976"/>
      <c r="X6976"/>
    </row>
    <row r="6977" spans="11:24" x14ac:dyDescent="0.25">
      <c r="K6977"/>
      <c r="X6977"/>
    </row>
    <row r="6978" spans="11:24" x14ac:dyDescent="0.25">
      <c r="K6978"/>
      <c r="X6978"/>
    </row>
    <row r="6979" spans="11:24" x14ac:dyDescent="0.25">
      <c r="K6979"/>
      <c r="X6979"/>
    </row>
    <row r="6980" spans="11:24" x14ac:dyDescent="0.25">
      <c r="K6980"/>
      <c r="X6980"/>
    </row>
    <row r="6981" spans="11:24" x14ac:dyDescent="0.25">
      <c r="K6981"/>
      <c r="X6981"/>
    </row>
    <row r="6982" spans="11:24" x14ac:dyDescent="0.25">
      <c r="K6982"/>
      <c r="X6982"/>
    </row>
    <row r="6983" spans="11:24" x14ac:dyDescent="0.25">
      <c r="K6983"/>
      <c r="X6983"/>
    </row>
    <row r="6984" spans="11:24" x14ac:dyDescent="0.25">
      <c r="K6984"/>
      <c r="X6984"/>
    </row>
    <row r="6985" spans="11:24" x14ac:dyDescent="0.25">
      <c r="K6985"/>
      <c r="X6985"/>
    </row>
    <row r="6986" spans="11:24" x14ac:dyDescent="0.25">
      <c r="K6986"/>
      <c r="X6986"/>
    </row>
    <row r="6987" spans="11:24" x14ac:dyDescent="0.25">
      <c r="K6987"/>
      <c r="X6987"/>
    </row>
    <row r="6988" spans="11:24" x14ac:dyDescent="0.25">
      <c r="K6988"/>
      <c r="X6988"/>
    </row>
    <row r="6989" spans="11:24" x14ac:dyDescent="0.25">
      <c r="K6989"/>
      <c r="X6989"/>
    </row>
    <row r="6990" spans="11:24" x14ac:dyDescent="0.25">
      <c r="K6990"/>
      <c r="X6990"/>
    </row>
    <row r="6991" spans="11:24" x14ac:dyDescent="0.25">
      <c r="K6991"/>
      <c r="X6991"/>
    </row>
    <row r="6992" spans="11:24" x14ac:dyDescent="0.25">
      <c r="K6992"/>
      <c r="X6992"/>
    </row>
    <row r="6993" spans="11:24" x14ac:dyDescent="0.25">
      <c r="K6993"/>
      <c r="X6993"/>
    </row>
    <row r="6994" spans="11:24" x14ac:dyDescent="0.25">
      <c r="K6994"/>
      <c r="X6994"/>
    </row>
    <row r="6995" spans="11:24" x14ac:dyDescent="0.25">
      <c r="K6995"/>
      <c r="X6995"/>
    </row>
    <row r="6996" spans="11:24" x14ac:dyDescent="0.25">
      <c r="K6996"/>
      <c r="X6996"/>
    </row>
    <row r="6997" spans="11:24" x14ac:dyDescent="0.25">
      <c r="K6997"/>
      <c r="X6997"/>
    </row>
    <row r="6998" spans="11:24" x14ac:dyDescent="0.25">
      <c r="K6998"/>
      <c r="X6998"/>
    </row>
    <row r="6999" spans="11:24" x14ac:dyDescent="0.25">
      <c r="K6999"/>
      <c r="X6999"/>
    </row>
    <row r="7000" spans="11:24" x14ac:dyDescent="0.25">
      <c r="K7000"/>
      <c r="X7000"/>
    </row>
    <row r="7001" spans="11:24" x14ac:dyDescent="0.25">
      <c r="K7001"/>
      <c r="X7001"/>
    </row>
    <row r="7002" spans="11:24" x14ac:dyDescent="0.25">
      <c r="K7002"/>
      <c r="X7002"/>
    </row>
    <row r="7003" spans="11:24" x14ac:dyDescent="0.25">
      <c r="K7003"/>
      <c r="X7003"/>
    </row>
    <row r="7004" spans="11:24" x14ac:dyDescent="0.25">
      <c r="K7004"/>
      <c r="X7004"/>
    </row>
    <row r="7005" spans="11:24" x14ac:dyDescent="0.25">
      <c r="K7005"/>
      <c r="X7005"/>
    </row>
    <row r="7006" spans="11:24" x14ac:dyDescent="0.25">
      <c r="K7006"/>
      <c r="X7006"/>
    </row>
    <row r="7007" spans="11:24" x14ac:dyDescent="0.25">
      <c r="K7007"/>
      <c r="X7007"/>
    </row>
    <row r="7008" spans="11:24" x14ac:dyDescent="0.25">
      <c r="K7008"/>
      <c r="X7008"/>
    </row>
    <row r="7009" spans="11:24" x14ac:dyDescent="0.25">
      <c r="K7009"/>
      <c r="X7009"/>
    </row>
    <row r="7010" spans="11:24" x14ac:dyDescent="0.25">
      <c r="K7010"/>
      <c r="X7010"/>
    </row>
    <row r="7011" spans="11:24" x14ac:dyDescent="0.25">
      <c r="K7011"/>
      <c r="X7011"/>
    </row>
    <row r="7012" spans="11:24" x14ac:dyDescent="0.25">
      <c r="K7012"/>
      <c r="X7012"/>
    </row>
    <row r="7013" spans="11:24" x14ac:dyDescent="0.25">
      <c r="K7013"/>
      <c r="X7013"/>
    </row>
    <row r="7014" spans="11:24" x14ac:dyDescent="0.25">
      <c r="K7014"/>
      <c r="X7014"/>
    </row>
    <row r="7015" spans="11:24" x14ac:dyDescent="0.25">
      <c r="K7015"/>
      <c r="X7015"/>
    </row>
    <row r="7016" spans="11:24" x14ac:dyDescent="0.25">
      <c r="K7016"/>
      <c r="X7016"/>
    </row>
    <row r="7017" spans="11:24" x14ac:dyDescent="0.25">
      <c r="K7017"/>
      <c r="X7017"/>
    </row>
    <row r="7018" spans="11:24" x14ac:dyDescent="0.25">
      <c r="K7018"/>
      <c r="X7018"/>
    </row>
    <row r="7019" spans="11:24" x14ac:dyDescent="0.25">
      <c r="K7019"/>
      <c r="X7019"/>
    </row>
    <row r="7020" spans="11:24" x14ac:dyDescent="0.25">
      <c r="K7020"/>
      <c r="X7020"/>
    </row>
    <row r="7021" spans="11:24" x14ac:dyDescent="0.25">
      <c r="K7021"/>
      <c r="X7021"/>
    </row>
    <row r="7022" spans="11:24" x14ac:dyDescent="0.25">
      <c r="K7022"/>
      <c r="X7022"/>
    </row>
    <row r="7023" spans="11:24" x14ac:dyDescent="0.25">
      <c r="K7023"/>
      <c r="X7023"/>
    </row>
    <row r="7024" spans="11:24" x14ac:dyDescent="0.25">
      <c r="K7024"/>
      <c r="X7024"/>
    </row>
    <row r="7025" spans="11:24" x14ac:dyDescent="0.25">
      <c r="K7025"/>
      <c r="X7025"/>
    </row>
    <row r="7026" spans="11:24" x14ac:dyDescent="0.25">
      <c r="K7026"/>
      <c r="X7026"/>
    </row>
    <row r="7027" spans="11:24" x14ac:dyDescent="0.25">
      <c r="K7027"/>
      <c r="X7027"/>
    </row>
    <row r="7028" spans="11:24" x14ac:dyDescent="0.25">
      <c r="K7028"/>
      <c r="X7028"/>
    </row>
    <row r="7029" spans="11:24" x14ac:dyDescent="0.25">
      <c r="K7029"/>
      <c r="X7029"/>
    </row>
    <row r="7030" spans="11:24" x14ac:dyDescent="0.25">
      <c r="K7030"/>
      <c r="X7030"/>
    </row>
    <row r="7031" spans="11:24" x14ac:dyDescent="0.25">
      <c r="K7031"/>
      <c r="X7031"/>
    </row>
    <row r="7032" spans="11:24" x14ac:dyDescent="0.25">
      <c r="K7032"/>
      <c r="X7032"/>
    </row>
    <row r="7033" spans="11:24" x14ac:dyDescent="0.25">
      <c r="K7033"/>
      <c r="X7033"/>
    </row>
    <row r="7034" spans="11:24" x14ac:dyDescent="0.25">
      <c r="K7034"/>
      <c r="X7034"/>
    </row>
    <row r="7035" spans="11:24" x14ac:dyDescent="0.25">
      <c r="K7035"/>
      <c r="X7035"/>
    </row>
    <row r="7036" spans="11:24" x14ac:dyDescent="0.25">
      <c r="K7036"/>
      <c r="X7036"/>
    </row>
    <row r="7037" spans="11:24" x14ac:dyDescent="0.25">
      <c r="K7037"/>
      <c r="X7037"/>
    </row>
    <row r="7038" spans="11:24" x14ac:dyDescent="0.25">
      <c r="K7038"/>
      <c r="X7038"/>
    </row>
    <row r="7039" spans="11:24" x14ac:dyDescent="0.25">
      <c r="K7039"/>
      <c r="X7039"/>
    </row>
    <row r="7040" spans="11:24" x14ac:dyDescent="0.25">
      <c r="K7040"/>
      <c r="X7040"/>
    </row>
    <row r="7041" spans="11:24" x14ac:dyDescent="0.25">
      <c r="K7041"/>
      <c r="X7041"/>
    </row>
    <row r="7042" spans="11:24" x14ac:dyDescent="0.25">
      <c r="K7042"/>
      <c r="X7042"/>
    </row>
    <row r="7043" spans="11:24" x14ac:dyDescent="0.25">
      <c r="K7043"/>
      <c r="X7043"/>
    </row>
    <row r="7044" spans="11:24" x14ac:dyDescent="0.25">
      <c r="K7044"/>
      <c r="X7044"/>
    </row>
    <row r="7045" spans="11:24" x14ac:dyDescent="0.25">
      <c r="K7045"/>
      <c r="X7045"/>
    </row>
    <row r="7046" spans="11:24" x14ac:dyDescent="0.25">
      <c r="K7046"/>
      <c r="X7046"/>
    </row>
    <row r="7047" spans="11:24" x14ac:dyDescent="0.25">
      <c r="K7047"/>
      <c r="X7047"/>
    </row>
    <row r="7048" spans="11:24" x14ac:dyDescent="0.25">
      <c r="K7048"/>
      <c r="X7048"/>
    </row>
    <row r="7049" spans="11:24" x14ac:dyDescent="0.25">
      <c r="K7049"/>
      <c r="X7049"/>
    </row>
    <row r="7050" spans="11:24" x14ac:dyDescent="0.25">
      <c r="K7050"/>
      <c r="X7050"/>
    </row>
    <row r="7051" spans="11:24" x14ac:dyDescent="0.25">
      <c r="K7051"/>
      <c r="X7051"/>
    </row>
    <row r="7052" spans="11:24" x14ac:dyDescent="0.25">
      <c r="K7052"/>
      <c r="X7052"/>
    </row>
    <row r="7053" spans="11:24" x14ac:dyDescent="0.25">
      <c r="K7053"/>
      <c r="X7053"/>
    </row>
    <row r="7054" spans="11:24" x14ac:dyDescent="0.25">
      <c r="K7054"/>
      <c r="X7054"/>
    </row>
    <row r="7055" spans="11:24" x14ac:dyDescent="0.25">
      <c r="K7055"/>
      <c r="X7055"/>
    </row>
    <row r="7056" spans="11:24" x14ac:dyDescent="0.25">
      <c r="K7056"/>
      <c r="X7056"/>
    </row>
    <row r="7057" spans="11:24" x14ac:dyDescent="0.25">
      <c r="K7057"/>
      <c r="X7057"/>
    </row>
    <row r="7058" spans="11:24" x14ac:dyDescent="0.25">
      <c r="K7058"/>
      <c r="X7058"/>
    </row>
    <row r="7059" spans="11:24" x14ac:dyDescent="0.25">
      <c r="K7059"/>
      <c r="X7059"/>
    </row>
    <row r="7060" spans="11:24" x14ac:dyDescent="0.25">
      <c r="K7060"/>
      <c r="X7060"/>
    </row>
    <row r="7061" spans="11:24" x14ac:dyDescent="0.25">
      <c r="K7061"/>
      <c r="X7061"/>
    </row>
    <row r="7062" spans="11:24" x14ac:dyDescent="0.25">
      <c r="K7062"/>
      <c r="X7062"/>
    </row>
    <row r="7063" spans="11:24" x14ac:dyDescent="0.25">
      <c r="K7063"/>
      <c r="X7063"/>
    </row>
    <row r="7064" spans="11:24" x14ac:dyDescent="0.25">
      <c r="K7064"/>
      <c r="X7064"/>
    </row>
    <row r="7065" spans="11:24" x14ac:dyDescent="0.25">
      <c r="K7065"/>
      <c r="X7065"/>
    </row>
    <row r="7066" spans="11:24" x14ac:dyDescent="0.25">
      <c r="K7066"/>
      <c r="X7066"/>
    </row>
    <row r="7067" spans="11:24" x14ac:dyDescent="0.25">
      <c r="K7067"/>
      <c r="X7067"/>
    </row>
    <row r="7068" spans="11:24" x14ac:dyDescent="0.25">
      <c r="K7068"/>
      <c r="X7068"/>
    </row>
    <row r="7069" spans="11:24" x14ac:dyDescent="0.25">
      <c r="K7069"/>
      <c r="X7069"/>
    </row>
    <row r="7070" spans="11:24" x14ac:dyDescent="0.25">
      <c r="K7070"/>
      <c r="X7070"/>
    </row>
    <row r="7071" spans="11:24" x14ac:dyDescent="0.25">
      <c r="K7071"/>
      <c r="X7071"/>
    </row>
    <row r="7072" spans="11:24" x14ac:dyDescent="0.25">
      <c r="K7072"/>
      <c r="X7072"/>
    </row>
    <row r="7073" spans="11:24" x14ac:dyDescent="0.25">
      <c r="K7073"/>
      <c r="X7073"/>
    </row>
    <row r="7074" spans="11:24" x14ac:dyDescent="0.25">
      <c r="K7074"/>
      <c r="X7074"/>
    </row>
    <row r="7075" spans="11:24" x14ac:dyDescent="0.25">
      <c r="K7075"/>
      <c r="X7075"/>
    </row>
    <row r="7076" spans="11:24" x14ac:dyDescent="0.25">
      <c r="K7076"/>
      <c r="X7076"/>
    </row>
    <row r="7077" spans="11:24" x14ac:dyDescent="0.25">
      <c r="K7077"/>
      <c r="X7077"/>
    </row>
    <row r="7078" spans="11:24" x14ac:dyDescent="0.25">
      <c r="K7078"/>
      <c r="X7078"/>
    </row>
    <row r="7079" spans="11:24" x14ac:dyDescent="0.25">
      <c r="K7079"/>
      <c r="X7079"/>
    </row>
    <row r="7080" spans="11:24" x14ac:dyDescent="0.25">
      <c r="K7080"/>
      <c r="X7080"/>
    </row>
    <row r="7081" spans="11:24" x14ac:dyDescent="0.25">
      <c r="K7081"/>
      <c r="X7081"/>
    </row>
    <row r="7082" spans="11:24" x14ac:dyDescent="0.25">
      <c r="K7082"/>
      <c r="X7082"/>
    </row>
    <row r="7083" spans="11:24" x14ac:dyDescent="0.25">
      <c r="K7083"/>
      <c r="X7083"/>
    </row>
    <row r="7084" spans="11:24" x14ac:dyDescent="0.25">
      <c r="K7084"/>
      <c r="X7084"/>
    </row>
    <row r="7085" spans="11:24" x14ac:dyDescent="0.25">
      <c r="K7085"/>
      <c r="X7085"/>
    </row>
    <row r="7086" spans="11:24" x14ac:dyDescent="0.25">
      <c r="K7086"/>
      <c r="X7086"/>
    </row>
    <row r="7087" spans="11:24" x14ac:dyDescent="0.25">
      <c r="K7087"/>
      <c r="X7087"/>
    </row>
    <row r="7088" spans="11:24" x14ac:dyDescent="0.25">
      <c r="K7088"/>
      <c r="X7088"/>
    </row>
    <row r="7089" spans="11:24" x14ac:dyDescent="0.25">
      <c r="K7089"/>
      <c r="X7089"/>
    </row>
    <row r="7090" spans="11:24" x14ac:dyDescent="0.25">
      <c r="K7090"/>
      <c r="X7090"/>
    </row>
    <row r="7091" spans="11:24" x14ac:dyDescent="0.25">
      <c r="K7091"/>
      <c r="X7091"/>
    </row>
    <row r="7092" spans="11:24" x14ac:dyDescent="0.25">
      <c r="K7092"/>
      <c r="X7092"/>
    </row>
    <row r="7093" spans="11:24" x14ac:dyDescent="0.25">
      <c r="K7093"/>
      <c r="X7093"/>
    </row>
    <row r="7094" spans="11:24" x14ac:dyDescent="0.25">
      <c r="K7094"/>
      <c r="X7094"/>
    </row>
    <row r="7095" spans="11:24" x14ac:dyDescent="0.25">
      <c r="K7095"/>
      <c r="X7095"/>
    </row>
    <row r="7096" spans="11:24" x14ac:dyDescent="0.25">
      <c r="K7096"/>
      <c r="X7096"/>
    </row>
    <row r="7097" spans="11:24" x14ac:dyDescent="0.25">
      <c r="K7097"/>
      <c r="X7097"/>
    </row>
    <row r="7098" spans="11:24" x14ac:dyDescent="0.25">
      <c r="K7098"/>
      <c r="X7098"/>
    </row>
    <row r="7099" spans="11:24" x14ac:dyDescent="0.25">
      <c r="K7099"/>
      <c r="X7099"/>
    </row>
    <row r="7100" spans="11:24" x14ac:dyDescent="0.25">
      <c r="K7100"/>
      <c r="X7100"/>
    </row>
    <row r="7101" spans="11:24" x14ac:dyDescent="0.25">
      <c r="K7101"/>
      <c r="X7101"/>
    </row>
    <row r="7102" spans="11:24" x14ac:dyDescent="0.25">
      <c r="K7102"/>
      <c r="X7102"/>
    </row>
    <row r="7103" spans="11:24" x14ac:dyDescent="0.25">
      <c r="K7103"/>
      <c r="X7103"/>
    </row>
    <row r="7104" spans="11:24" x14ac:dyDescent="0.25">
      <c r="K7104"/>
      <c r="X7104"/>
    </row>
    <row r="7105" spans="11:24" x14ac:dyDescent="0.25">
      <c r="K7105"/>
      <c r="X7105"/>
    </row>
    <row r="7106" spans="11:24" x14ac:dyDescent="0.25">
      <c r="K7106"/>
      <c r="X7106"/>
    </row>
    <row r="7107" spans="11:24" x14ac:dyDescent="0.25">
      <c r="K7107"/>
      <c r="X7107"/>
    </row>
    <row r="7108" spans="11:24" x14ac:dyDescent="0.25">
      <c r="K7108"/>
      <c r="X7108"/>
    </row>
    <row r="7109" spans="11:24" x14ac:dyDescent="0.25">
      <c r="K7109"/>
      <c r="X7109"/>
    </row>
    <row r="7110" spans="11:24" x14ac:dyDescent="0.25">
      <c r="K7110"/>
      <c r="X7110"/>
    </row>
    <row r="7111" spans="11:24" x14ac:dyDescent="0.25">
      <c r="K7111"/>
      <c r="X7111"/>
    </row>
    <row r="7112" spans="11:24" x14ac:dyDescent="0.25">
      <c r="K7112"/>
      <c r="X7112"/>
    </row>
    <row r="7113" spans="11:24" x14ac:dyDescent="0.25">
      <c r="K7113"/>
      <c r="X7113"/>
    </row>
    <row r="7114" spans="11:24" x14ac:dyDescent="0.25">
      <c r="K7114"/>
      <c r="X7114"/>
    </row>
    <row r="7115" spans="11:24" x14ac:dyDescent="0.25">
      <c r="K7115"/>
      <c r="X7115"/>
    </row>
    <row r="7116" spans="11:24" x14ac:dyDescent="0.25">
      <c r="K7116"/>
      <c r="X7116"/>
    </row>
    <row r="7117" spans="11:24" x14ac:dyDescent="0.25">
      <c r="K7117"/>
      <c r="X7117"/>
    </row>
    <row r="7118" spans="11:24" x14ac:dyDescent="0.25">
      <c r="K7118"/>
      <c r="X7118"/>
    </row>
    <row r="7119" spans="11:24" x14ac:dyDescent="0.25">
      <c r="K7119"/>
      <c r="X7119"/>
    </row>
    <row r="7120" spans="11:24" x14ac:dyDescent="0.25">
      <c r="K7120"/>
      <c r="X7120"/>
    </row>
    <row r="7121" spans="11:24" x14ac:dyDescent="0.25">
      <c r="K7121"/>
      <c r="X7121"/>
    </row>
    <row r="7122" spans="11:24" x14ac:dyDescent="0.25">
      <c r="K7122"/>
      <c r="X7122"/>
    </row>
    <row r="7123" spans="11:24" x14ac:dyDescent="0.25">
      <c r="K7123"/>
      <c r="X7123"/>
    </row>
    <row r="7124" spans="11:24" x14ac:dyDescent="0.25">
      <c r="K7124"/>
      <c r="X7124"/>
    </row>
    <row r="7125" spans="11:24" x14ac:dyDescent="0.25">
      <c r="K7125"/>
      <c r="X7125"/>
    </row>
    <row r="7126" spans="11:24" x14ac:dyDescent="0.25">
      <c r="K7126"/>
      <c r="X7126"/>
    </row>
    <row r="7127" spans="11:24" x14ac:dyDescent="0.25">
      <c r="K7127"/>
      <c r="X7127"/>
    </row>
    <row r="7128" spans="11:24" x14ac:dyDescent="0.25">
      <c r="K7128"/>
      <c r="X7128"/>
    </row>
    <row r="7129" spans="11:24" x14ac:dyDescent="0.25">
      <c r="K7129"/>
      <c r="X7129"/>
    </row>
    <row r="7130" spans="11:24" x14ac:dyDescent="0.25">
      <c r="K7130"/>
      <c r="X7130"/>
    </row>
    <row r="7131" spans="11:24" x14ac:dyDescent="0.25">
      <c r="K7131"/>
      <c r="X7131"/>
    </row>
    <row r="7132" spans="11:24" x14ac:dyDescent="0.25">
      <c r="K7132"/>
      <c r="X7132"/>
    </row>
    <row r="7133" spans="11:24" x14ac:dyDescent="0.25">
      <c r="K7133"/>
      <c r="X7133"/>
    </row>
    <row r="7134" spans="11:24" x14ac:dyDescent="0.25">
      <c r="K7134"/>
      <c r="X7134"/>
    </row>
    <row r="7135" spans="11:24" x14ac:dyDescent="0.25">
      <c r="K7135"/>
      <c r="X7135"/>
    </row>
    <row r="7136" spans="11:24" x14ac:dyDescent="0.25">
      <c r="K7136"/>
      <c r="X7136"/>
    </row>
    <row r="7137" spans="11:24" x14ac:dyDescent="0.25">
      <c r="K7137"/>
      <c r="X7137"/>
    </row>
    <row r="7138" spans="11:24" x14ac:dyDescent="0.25">
      <c r="K7138"/>
      <c r="X7138"/>
    </row>
    <row r="7139" spans="11:24" x14ac:dyDescent="0.25">
      <c r="K7139"/>
      <c r="X7139"/>
    </row>
    <row r="7140" spans="11:24" x14ac:dyDescent="0.25">
      <c r="K7140"/>
      <c r="X7140"/>
    </row>
    <row r="7141" spans="11:24" x14ac:dyDescent="0.25">
      <c r="K7141"/>
      <c r="X7141"/>
    </row>
    <row r="7142" spans="11:24" x14ac:dyDescent="0.25">
      <c r="K7142"/>
      <c r="X7142"/>
    </row>
    <row r="7143" spans="11:24" x14ac:dyDescent="0.25">
      <c r="K7143"/>
      <c r="X7143"/>
    </row>
    <row r="7144" spans="11:24" x14ac:dyDescent="0.25">
      <c r="K7144"/>
      <c r="X7144"/>
    </row>
    <row r="7145" spans="11:24" x14ac:dyDescent="0.25">
      <c r="K7145"/>
      <c r="X7145"/>
    </row>
    <row r="7146" spans="11:24" x14ac:dyDescent="0.25">
      <c r="K7146"/>
      <c r="X7146"/>
    </row>
    <row r="7147" spans="11:24" x14ac:dyDescent="0.25">
      <c r="K7147"/>
      <c r="X7147"/>
    </row>
    <row r="7148" spans="11:24" x14ac:dyDescent="0.25">
      <c r="K7148"/>
      <c r="X7148"/>
    </row>
    <row r="7149" spans="11:24" x14ac:dyDescent="0.25">
      <c r="K7149"/>
      <c r="X7149"/>
    </row>
    <row r="7150" spans="11:24" x14ac:dyDescent="0.25">
      <c r="K7150"/>
      <c r="X7150"/>
    </row>
    <row r="7151" spans="11:24" x14ac:dyDescent="0.25">
      <c r="K7151"/>
      <c r="X7151"/>
    </row>
    <row r="7152" spans="11:24" x14ac:dyDescent="0.25">
      <c r="K7152"/>
      <c r="X7152"/>
    </row>
    <row r="7153" spans="11:24" x14ac:dyDescent="0.25">
      <c r="K7153"/>
      <c r="X7153"/>
    </row>
    <row r="7154" spans="11:24" x14ac:dyDescent="0.25">
      <c r="K7154"/>
      <c r="X7154"/>
    </row>
    <row r="7155" spans="11:24" x14ac:dyDescent="0.25">
      <c r="K7155"/>
      <c r="X7155"/>
    </row>
    <row r="7156" spans="11:24" x14ac:dyDescent="0.25">
      <c r="K7156"/>
      <c r="X7156"/>
    </row>
    <row r="7157" spans="11:24" x14ac:dyDescent="0.25">
      <c r="K7157"/>
      <c r="X7157"/>
    </row>
    <row r="7158" spans="11:24" x14ac:dyDescent="0.25">
      <c r="K7158"/>
      <c r="X7158"/>
    </row>
    <row r="7159" spans="11:24" x14ac:dyDescent="0.25">
      <c r="K7159"/>
      <c r="X7159"/>
    </row>
    <row r="7160" spans="11:24" x14ac:dyDescent="0.25">
      <c r="K7160"/>
      <c r="X7160"/>
    </row>
    <row r="7161" spans="11:24" x14ac:dyDescent="0.25">
      <c r="K7161"/>
      <c r="X7161"/>
    </row>
    <row r="7162" spans="11:24" x14ac:dyDescent="0.25">
      <c r="K7162"/>
      <c r="X7162"/>
    </row>
    <row r="7163" spans="11:24" x14ac:dyDescent="0.25">
      <c r="K7163"/>
      <c r="X7163"/>
    </row>
    <row r="7164" spans="11:24" x14ac:dyDescent="0.25">
      <c r="K7164"/>
      <c r="X7164"/>
    </row>
    <row r="7165" spans="11:24" x14ac:dyDescent="0.25">
      <c r="K7165"/>
      <c r="X7165"/>
    </row>
    <row r="7166" spans="11:24" x14ac:dyDescent="0.25">
      <c r="K7166"/>
      <c r="X7166"/>
    </row>
    <row r="7167" spans="11:24" x14ac:dyDescent="0.25">
      <c r="K7167"/>
      <c r="X7167"/>
    </row>
    <row r="7168" spans="11:24" x14ac:dyDescent="0.25">
      <c r="K7168"/>
      <c r="X7168"/>
    </row>
    <row r="7169" spans="11:24" x14ac:dyDescent="0.25">
      <c r="K7169"/>
      <c r="X7169"/>
    </row>
    <row r="7170" spans="11:24" x14ac:dyDescent="0.25">
      <c r="K7170"/>
      <c r="X7170"/>
    </row>
    <row r="7171" spans="11:24" x14ac:dyDescent="0.25">
      <c r="K7171"/>
      <c r="X7171"/>
    </row>
    <row r="7172" spans="11:24" x14ac:dyDescent="0.25">
      <c r="K7172"/>
      <c r="X7172"/>
    </row>
    <row r="7173" spans="11:24" x14ac:dyDescent="0.25">
      <c r="K7173"/>
      <c r="X7173"/>
    </row>
    <row r="7174" spans="11:24" x14ac:dyDescent="0.25">
      <c r="K7174"/>
      <c r="X7174"/>
    </row>
    <row r="7175" spans="11:24" x14ac:dyDescent="0.25">
      <c r="K7175"/>
      <c r="X7175"/>
    </row>
    <row r="7176" spans="11:24" x14ac:dyDescent="0.25">
      <c r="K7176"/>
      <c r="X7176"/>
    </row>
    <row r="7177" spans="11:24" x14ac:dyDescent="0.25">
      <c r="K7177"/>
      <c r="X7177"/>
    </row>
    <row r="7178" spans="11:24" x14ac:dyDescent="0.25">
      <c r="K7178"/>
      <c r="X7178"/>
    </row>
    <row r="7179" spans="11:24" x14ac:dyDescent="0.25">
      <c r="K7179"/>
      <c r="X7179"/>
    </row>
    <row r="7180" spans="11:24" x14ac:dyDescent="0.25">
      <c r="K7180"/>
      <c r="X7180"/>
    </row>
    <row r="7181" spans="11:24" x14ac:dyDescent="0.25">
      <c r="K7181"/>
      <c r="X7181"/>
    </row>
    <row r="7182" spans="11:24" x14ac:dyDescent="0.25">
      <c r="K7182"/>
      <c r="X7182"/>
    </row>
    <row r="7183" spans="11:24" x14ac:dyDescent="0.25">
      <c r="K7183"/>
      <c r="X7183"/>
    </row>
    <row r="7184" spans="11:24" x14ac:dyDescent="0.25">
      <c r="K7184"/>
      <c r="X7184"/>
    </row>
    <row r="7185" spans="11:24" x14ac:dyDescent="0.25">
      <c r="K7185"/>
      <c r="X7185"/>
    </row>
    <row r="7186" spans="11:24" x14ac:dyDescent="0.25">
      <c r="K7186"/>
      <c r="X7186"/>
    </row>
    <row r="7187" spans="11:24" x14ac:dyDescent="0.25">
      <c r="K7187"/>
      <c r="X7187"/>
    </row>
    <row r="7188" spans="11:24" x14ac:dyDescent="0.25">
      <c r="K7188"/>
      <c r="X7188"/>
    </row>
    <row r="7189" spans="11:24" x14ac:dyDescent="0.25">
      <c r="K7189"/>
      <c r="X7189"/>
    </row>
    <row r="7190" spans="11:24" x14ac:dyDescent="0.25">
      <c r="K7190"/>
      <c r="X7190"/>
    </row>
    <row r="7191" spans="11:24" x14ac:dyDescent="0.25">
      <c r="K7191"/>
      <c r="X7191"/>
    </row>
    <row r="7192" spans="11:24" x14ac:dyDescent="0.25">
      <c r="K7192"/>
      <c r="X7192"/>
    </row>
    <row r="7193" spans="11:24" x14ac:dyDescent="0.25">
      <c r="K7193"/>
      <c r="X7193"/>
    </row>
    <row r="7194" spans="11:24" x14ac:dyDescent="0.25">
      <c r="K7194"/>
      <c r="X7194"/>
    </row>
    <row r="7195" spans="11:24" x14ac:dyDescent="0.25">
      <c r="K7195"/>
      <c r="X7195"/>
    </row>
    <row r="7196" spans="11:24" x14ac:dyDescent="0.25">
      <c r="K7196"/>
      <c r="X7196"/>
    </row>
    <row r="7197" spans="11:24" x14ac:dyDescent="0.25">
      <c r="K7197"/>
      <c r="X7197"/>
    </row>
    <row r="7198" spans="11:24" x14ac:dyDescent="0.25">
      <c r="K7198"/>
      <c r="X7198"/>
    </row>
    <row r="7199" spans="11:24" x14ac:dyDescent="0.25">
      <c r="K7199"/>
      <c r="X7199"/>
    </row>
    <row r="7200" spans="11:24" x14ac:dyDescent="0.25">
      <c r="K7200"/>
      <c r="X7200"/>
    </row>
    <row r="7201" spans="11:24" x14ac:dyDescent="0.25">
      <c r="K7201"/>
      <c r="X7201"/>
    </row>
    <row r="7202" spans="11:24" x14ac:dyDescent="0.25">
      <c r="K7202"/>
      <c r="X7202"/>
    </row>
    <row r="7203" spans="11:24" x14ac:dyDescent="0.25">
      <c r="K7203"/>
      <c r="X7203"/>
    </row>
    <row r="7204" spans="11:24" x14ac:dyDescent="0.25">
      <c r="K7204"/>
      <c r="X7204"/>
    </row>
    <row r="7205" spans="11:24" x14ac:dyDescent="0.25">
      <c r="K7205"/>
      <c r="X7205"/>
    </row>
    <row r="7206" spans="11:24" x14ac:dyDescent="0.25">
      <c r="K7206"/>
      <c r="X7206"/>
    </row>
    <row r="7207" spans="11:24" x14ac:dyDescent="0.25">
      <c r="K7207"/>
      <c r="X7207"/>
    </row>
    <row r="7208" spans="11:24" x14ac:dyDescent="0.25">
      <c r="K7208"/>
      <c r="X7208"/>
    </row>
    <row r="7209" spans="11:24" x14ac:dyDescent="0.25">
      <c r="K7209"/>
      <c r="X7209"/>
    </row>
    <row r="7210" spans="11:24" x14ac:dyDescent="0.25">
      <c r="K7210"/>
      <c r="X7210"/>
    </row>
    <row r="7211" spans="11:24" x14ac:dyDescent="0.25">
      <c r="K7211"/>
      <c r="X7211"/>
    </row>
    <row r="7212" spans="11:24" x14ac:dyDescent="0.25">
      <c r="K7212"/>
      <c r="X7212"/>
    </row>
    <row r="7213" spans="11:24" x14ac:dyDescent="0.25">
      <c r="K7213"/>
      <c r="X7213"/>
    </row>
    <row r="7214" spans="11:24" x14ac:dyDescent="0.25">
      <c r="K7214"/>
      <c r="X7214"/>
    </row>
    <row r="7215" spans="11:24" x14ac:dyDescent="0.25">
      <c r="K7215"/>
      <c r="X7215"/>
    </row>
    <row r="7216" spans="11:24" x14ac:dyDescent="0.25">
      <c r="K7216"/>
      <c r="X7216"/>
    </row>
    <row r="7217" spans="11:24" x14ac:dyDescent="0.25">
      <c r="K7217"/>
      <c r="X7217"/>
    </row>
    <row r="7218" spans="11:24" x14ac:dyDescent="0.25">
      <c r="K7218"/>
      <c r="X7218"/>
    </row>
    <row r="7219" spans="11:24" x14ac:dyDescent="0.25">
      <c r="K7219"/>
      <c r="X7219"/>
    </row>
    <row r="7220" spans="11:24" x14ac:dyDescent="0.25">
      <c r="K7220"/>
      <c r="X7220"/>
    </row>
    <row r="7221" spans="11:24" x14ac:dyDescent="0.25">
      <c r="K7221"/>
      <c r="X7221"/>
    </row>
    <row r="7222" spans="11:24" x14ac:dyDescent="0.25">
      <c r="K7222"/>
      <c r="X7222"/>
    </row>
    <row r="7223" spans="11:24" x14ac:dyDescent="0.25">
      <c r="K7223"/>
      <c r="X7223"/>
    </row>
    <row r="7224" spans="11:24" x14ac:dyDescent="0.25">
      <c r="K7224"/>
      <c r="X7224"/>
    </row>
    <row r="7225" spans="11:24" x14ac:dyDescent="0.25">
      <c r="K7225"/>
      <c r="X7225"/>
    </row>
    <row r="7226" spans="11:24" x14ac:dyDescent="0.25">
      <c r="K7226"/>
      <c r="X7226"/>
    </row>
    <row r="7227" spans="11:24" x14ac:dyDescent="0.25">
      <c r="K7227"/>
      <c r="X7227"/>
    </row>
    <row r="7228" spans="11:24" x14ac:dyDescent="0.25">
      <c r="K7228"/>
      <c r="X7228"/>
    </row>
    <row r="7229" spans="11:24" x14ac:dyDescent="0.25">
      <c r="K7229"/>
      <c r="X7229"/>
    </row>
    <row r="7230" spans="11:24" x14ac:dyDescent="0.25">
      <c r="K7230"/>
      <c r="X7230"/>
    </row>
    <row r="7231" spans="11:24" x14ac:dyDescent="0.25">
      <c r="K7231"/>
      <c r="X7231"/>
    </row>
    <row r="7232" spans="11:24" x14ac:dyDescent="0.25">
      <c r="K7232"/>
      <c r="X7232"/>
    </row>
    <row r="7233" spans="11:24" x14ac:dyDescent="0.25">
      <c r="K7233"/>
      <c r="X7233"/>
    </row>
    <row r="7234" spans="11:24" x14ac:dyDescent="0.25">
      <c r="K7234"/>
      <c r="X7234"/>
    </row>
    <row r="7235" spans="11:24" x14ac:dyDescent="0.25">
      <c r="K7235"/>
      <c r="X7235"/>
    </row>
    <row r="7236" spans="11:24" x14ac:dyDescent="0.25">
      <c r="K7236"/>
      <c r="X7236"/>
    </row>
    <row r="7237" spans="11:24" x14ac:dyDescent="0.25">
      <c r="K7237"/>
      <c r="X7237"/>
    </row>
    <row r="7238" spans="11:24" x14ac:dyDescent="0.25">
      <c r="K7238"/>
      <c r="X7238"/>
    </row>
    <row r="7239" spans="11:24" x14ac:dyDescent="0.25">
      <c r="K7239"/>
      <c r="X7239"/>
    </row>
    <row r="7240" spans="11:24" x14ac:dyDescent="0.25">
      <c r="K7240"/>
      <c r="X7240"/>
    </row>
    <row r="7241" spans="11:24" x14ac:dyDescent="0.25">
      <c r="K7241"/>
      <c r="X7241"/>
    </row>
    <row r="7242" spans="11:24" x14ac:dyDescent="0.25">
      <c r="K7242"/>
      <c r="X7242"/>
    </row>
    <row r="7243" spans="11:24" x14ac:dyDescent="0.25">
      <c r="K7243"/>
      <c r="X7243"/>
    </row>
    <row r="7244" spans="11:24" x14ac:dyDescent="0.25">
      <c r="K7244"/>
      <c r="X7244"/>
    </row>
    <row r="7245" spans="11:24" x14ac:dyDescent="0.25">
      <c r="K7245"/>
      <c r="X7245"/>
    </row>
    <row r="7246" spans="11:24" x14ac:dyDescent="0.25">
      <c r="K7246"/>
      <c r="X7246"/>
    </row>
    <row r="7247" spans="11:24" x14ac:dyDescent="0.25">
      <c r="K7247"/>
      <c r="X7247"/>
    </row>
    <row r="7248" spans="11:24" x14ac:dyDescent="0.25">
      <c r="K7248"/>
      <c r="X7248"/>
    </row>
    <row r="7249" spans="11:24" x14ac:dyDescent="0.25">
      <c r="K7249"/>
      <c r="X7249"/>
    </row>
    <row r="7250" spans="11:24" x14ac:dyDescent="0.25">
      <c r="K7250"/>
      <c r="X7250"/>
    </row>
    <row r="7251" spans="11:24" x14ac:dyDescent="0.25">
      <c r="K7251"/>
      <c r="X7251"/>
    </row>
    <row r="7252" spans="11:24" x14ac:dyDescent="0.25">
      <c r="K7252"/>
      <c r="X7252"/>
    </row>
    <row r="7253" spans="11:24" x14ac:dyDescent="0.25">
      <c r="K7253"/>
      <c r="X7253"/>
    </row>
    <row r="7254" spans="11:24" x14ac:dyDescent="0.25">
      <c r="K7254"/>
      <c r="X7254"/>
    </row>
    <row r="7255" spans="11:24" x14ac:dyDescent="0.25">
      <c r="K7255"/>
      <c r="X7255"/>
    </row>
    <row r="7256" spans="11:24" x14ac:dyDescent="0.25">
      <c r="K7256"/>
      <c r="X7256"/>
    </row>
    <row r="7257" spans="11:24" x14ac:dyDescent="0.25">
      <c r="K7257"/>
      <c r="X7257"/>
    </row>
    <row r="7258" spans="11:24" x14ac:dyDescent="0.25">
      <c r="K7258"/>
      <c r="X7258"/>
    </row>
    <row r="7259" spans="11:24" x14ac:dyDescent="0.25">
      <c r="K7259"/>
      <c r="X7259"/>
    </row>
    <row r="7260" spans="11:24" x14ac:dyDescent="0.25">
      <c r="K7260"/>
      <c r="X7260"/>
    </row>
    <row r="7261" spans="11:24" x14ac:dyDescent="0.25">
      <c r="K7261"/>
      <c r="X7261"/>
    </row>
    <row r="7262" spans="11:24" x14ac:dyDescent="0.25">
      <c r="K7262"/>
      <c r="X7262"/>
    </row>
    <row r="7263" spans="11:24" x14ac:dyDescent="0.25">
      <c r="K7263"/>
      <c r="X7263"/>
    </row>
    <row r="7264" spans="11:24" x14ac:dyDescent="0.25">
      <c r="K7264"/>
      <c r="X7264"/>
    </row>
    <row r="7265" spans="11:24" x14ac:dyDescent="0.25">
      <c r="K7265"/>
      <c r="X7265"/>
    </row>
    <row r="7266" spans="11:24" x14ac:dyDescent="0.25">
      <c r="K7266"/>
      <c r="X7266"/>
    </row>
    <row r="7267" spans="11:24" x14ac:dyDescent="0.25">
      <c r="K7267"/>
      <c r="X7267"/>
    </row>
    <row r="7268" spans="11:24" x14ac:dyDescent="0.25">
      <c r="K7268"/>
      <c r="X7268"/>
    </row>
    <row r="7269" spans="11:24" x14ac:dyDescent="0.25">
      <c r="K7269"/>
      <c r="X7269"/>
    </row>
    <row r="7270" spans="11:24" x14ac:dyDescent="0.25">
      <c r="K7270"/>
      <c r="X7270"/>
    </row>
    <row r="7271" spans="11:24" x14ac:dyDescent="0.25">
      <c r="K7271"/>
      <c r="X7271"/>
    </row>
    <row r="7272" spans="11:24" x14ac:dyDescent="0.25">
      <c r="K7272"/>
      <c r="X7272"/>
    </row>
    <row r="7273" spans="11:24" x14ac:dyDescent="0.25">
      <c r="K7273"/>
      <c r="X7273"/>
    </row>
    <row r="7274" spans="11:24" x14ac:dyDescent="0.25">
      <c r="K7274"/>
      <c r="X7274"/>
    </row>
    <row r="7275" spans="11:24" x14ac:dyDescent="0.25">
      <c r="K7275"/>
      <c r="X7275"/>
    </row>
    <row r="7276" spans="11:24" x14ac:dyDescent="0.25">
      <c r="K7276"/>
      <c r="X7276"/>
    </row>
    <row r="7277" spans="11:24" x14ac:dyDescent="0.25">
      <c r="K7277"/>
      <c r="X7277"/>
    </row>
    <row r="7278" spans="11:24" x14ac:dyDescent="0.25">
      <c r="K7278"/>
      <c r="X7278"/>
    </row>
    <row r="7279" spans="11:24" x14ac:dyDescent="0.25">
      <c r="K7279"/>
      <c r="X7279"/>
    </row>
    <row r="7280" spans="11:24" x14ac:dyDescent="0.25">
      <c r="K7280"/>
      <c r="X7280"/>
    </row>
    <row r="7281" spans="11:24" x14ac:dyDescent="0.25">
      <c r="K7281"/>
      <c r="X7281"/>
    </row>
    <row r="7282" spans="11:24" x14ac:dyDescent="0.25">
      <c r="K7282"/>
      <c r="X7282"/>
    </row>
    <row r="7283" spans="11:24" x14ac:dyDescent="0.25">
      <c r="K7283"/>
      <c r="X7283"/>
    </row>
    <row r="7284" spans="11:24" x14ac:dyDescent="0.25">
      <c r="K7284"/>
      <c r="X7284"/>
    </row>
    <row r="7285" spans="11:24" x14ac:dyDescent="0.25">
      <c r="K7285"/>
      <c r="X7285"/>
    </row>
    <row r="7286" spans="11:24" x14ac:dyDescent="0.25">
      <c r="K7286"/>
      <c r="X7286"/>
    </row>
    <row r="7287" spans="11:24" x14ac:dyDescent="0.25">
      <c r="K7287"/>
      <c r="X7287"/>
    </row>
    <row r="7288" spans="11:24" x14ac:dyDescent="0.25">
      <c r="K7288"/>
      <c r="X7288"/>
    </row>
    <row r="7289" spans="11:24" x14ac:dyDescent="0.25">
      <c r="K7289"/>
      <c r="X7289"/>
    </row>
    <row r="7290" spans="11:24" x14ac:dyDescent="0.25">
      <c r="K7290"/>
      <c r="X7290"/>
    </row>
    <row r="7291" spans="11:24" x14ac:dyDescent="0.25">
      <c r="K7291"/>
      <c r="X7291"/>
    </row>
    <row r="7292" spans="11:24" x14ac:dyDescent="0.25">
      <c r="K7292"/>
      <c r="X7292"/>
    </row>
    <row r="7293" spans="11:24" x14ac:dyDescent="0.25">
      <c r="K7293"/>
      <c r="X7293"/>
    </row>
    <row r="7294" spans="11:24" x14ac:dyDescent="0.25">
      <c r="K7294"/>
      <c r="X7294"/>
    </row>
    <row r="7295" spans="11:24" x14ac:dyDescent="0.25">
      <c r="K7295"/>
      <c r="X7295"/>
    </row>
    <row r="7296" spans="11:24" x14ac:dyDescent="0.25">
      <c r="K7296"/>
      <c r="X7296"/>
    </row>
    <row r="7297" spans="11:24" x14ac:dyDescent="0.25">
      <c r="K7297"/>
      <c r="X7297"/>
    </row>
    <row r="7298" spans="11:24" x14ac:dyDescent="0.25">
      <c r="K7298"/>
      <c r="X7298"/>
    </row>
    <row r="7299" spans="11:24" x14ac:dyDescent="0.25">
      <c r="K7299"/>
      <c r="X7299"/>
    </row>
    <row r="7300" spans="11:24" x14ac:dyDescent="0.25">
      <c r="K7300"/>
      <c r="X7300"/>
    </row>
    <row r="7301" spans="11:24" x14ac:dyDescent="0.25">
      <c r="K7301"/>
      <c r="X7301"/>
    </row>
    <row r="7302" spans="11:24" x14ac:dyDescent="0.25">
      <c r="K7302"/>
      <c r="X7302"/>
    </row>
    <row r="7303" spans="11:24" x14ac:dyDescent="0.25">
      <c r="K7303"/>
      <c r="X7303"/>
    </row>
    <row r="7304" spans="11:24" x14ac:dyDescent="0.25">
      <c r="K7304"/>
      <c r="X7304"/>
    </row>
    <row r="7305" spans="11:24" x14ac:dyDescent="0.25">
      <c r="K7305"/>
      <c r="X7305"/>
    </row>
    <row r="7306" spans="11:24" x14ac:dyDescent="0.25">
      <c r="K7306"/>
      <c r="X7306"/>
    </row>
    <row r="7307" spans="11:24" x14ac:dyDescent="0.25">
      <c r="K7307"/>
      <c r="X7307"/>
    </row>
    <row r="7308" spans="11:24" x14ac:dyDescent="0.25">
      <c r="K7308"/>
      <c r="X7308"/>
    </row>
    <row r="7309" spans="11:24" x14ac:dyDescent="0.25">
      <c r="K7309"/>
      <c r="X7309"/>
    </row>
    <row r="7310" spans="11:24" x14ac:dyDescent="0.25">
      <c r="K7310"/>
      <c r="X7310"/>
    </row>
    <row r="7311" spans="11:24" x14ac:dyDescent="0.25">
      <c r="K7311"/>
      <c r="X7311"/>
    </row>
    <row r="7312" spans="11:24" x14ac:dyDescent="0.25">
      <c r="K7312"/>
      <c r="X7312"/>
    </row>
    <row r="7313" spans="11:24" x14ac:dyDescent="0.25">
      <c r="K7313"/>
      <c r="X7313"/>
    </row>
    <row r="7314" spans="11:24" x14ac:dyDescent="0.25">
      <c r="K7314"/>
      <c r="X7314"/>
    </row>
    <row r="7315" spans="11:24" x14ac:dyDescent="0.25">
      <c r="K7315"/>
      <c r="X7315"/>
    </row>
    <row r="7316" spans="11:24" x14ac:dyDescent="0.25">
      <c r="K7316"/>
      <c r="X7316"/>
    </row>
    <row r="7317" spans="11:24" x14ac:dyDescent="0.25">
      <c r="K7317"/>
      <c r="X7317"/>
    </row>
    <row r="7318" spans="11:24" x14ac:dyDescent="0.25">
      <c r="K7318"/>
      <c r="X7318"/>
    </row>
    <row r="7319" spans="11:24" x14ac:dyDescent="0.25">
      <c r="K7319"/>
      <c r="X7319"/>
    </row>
    <row r="7320" spans="11:24" x14ac:dyDescent="0.25">
      <c r="K7320"/>
      <c r="X7320"/>
    </row>
    <row r="7321" spans="11:24" x14ac:dyDescent="0.25">
      <c r="K7321"/>
      <c r="X7321"/>
    </row>
    <row r="7322" spans="11:24" x14ac:dyDescent="0.25">
      <c r="K7322"/>
      <c r="X7322"/>
    </row>
    <row r="7323" spans="11:24" x14ac:dyDescent="0.25">
      <c r="K7323"/>
      <c r="X7323"/>
    </row>
    <row r="7324" spans="11:24" x14ac:dyDescent="0.25">
      <c r="K7324"/>
      <c r="X7324"/>
    </row>
    <row r="7325" spans="11:24" x14ac:dyDescent="0.25">
      <c r="K7325"/>
      <c r="X7325"/>
    </row>
    <row r="7326" spans="11:24" x14ac:dyDescent="0.25">
      <c r="K7326"/>
      <c r="X7326"/>
    </row>
    <row r="7327" spans="11:24" x14ac:dyDescent="0.25">
      <c r="K7327"/>
      <c r="X7327"/>
    </row>
    <row r="7328" spans="11:24" x14ac:dyDescent="0.25">
      <c r="K7328"/>
      <c r="X7328"/>
    </row>
    <row r="7329" spans="11:24" x14ac:dyDescent="0.25">
      <c r="K7329"/>
      <c r="X7329"/>
    </row>
    <row r="7330" spans="11:24" x14ac:dyDescent="0.25">
      <c r="K7330"/>
      <c r="X7330"/>
    </row>
    <row r="7331" spans="11:24" x14ac:dyDescent="0.25">
      <c r="K7331"/>
      <c r="X7331"/>
    </row>
    <row r="7332" spans="11:24" x14ac:dyDescent="0.25">
      <c r="K7332"/>
      <c r="X7332"/>
    </row>
    <row r="7333" spans="11:24" x14ac:dyDescent="0.25">
      <c r="K7333"/>
      <c r="X7333"/>
    </row>
    <row r="7334" spans="11:24" x14ac:dyDescent="0.25">
      <c r="K7334"/>
      <c r="X7334"/>
    </row>
    <row r="7335" spans="11:24" x14ac:dyDescent="0.25">
      <c r="K7335"/>
      <c r="X7335"/>
    </row>
    <row r="7336" spans="11:24" x14ac:dyDescent="0.25">
      <c r="K7336"/>
      <c r="X7336"/>
    </row>
    <row r="7337" spans="11:24" x14ac:dyDescent="0.25">
      <c r="K7337"/>
      <c r="X7337"/>
    </row>
    <row r="7338" spans="11:24" x14ac:dyDescent="0.25">
      <c r="K7338"/>
      <c r="X7338"/>
    </row>
    <row r="7339" spans="11:24" x14ac:dyDescent="0.25">
      <c r="K7339"/>
      <c r="X7339"/>
    </row>
    <row r="7340" spans="11:24" x14ac:dyDescent="0.25">
      <c r="K7340"/>
      <c r="X7340"/>
    </row>
    <row r="7341" spans="11:24" x14ac:dyDescent="0.25">
      <c r="K7341"/>
      <c r="X7341"/>
    </row>
    <row r="7342" spans="11:24" x14ac:dyDescent="0.25">
      <c r="K7342"/>
      <c r="X7342"/>
    </row>
    <row r="7343" spans="11:24" x14ac:dyDescent="0.25">
      <c r="K7343"/>
      <c r="X7343"/>
    </row>
    <row r="7344" spans="11:24" x14ac:dyDescent="0.25">
      <c r="K7344"/>
      <c r="X7344"/>
    </row>
    <row r="7345" spans="11:24" x14ac:dyDescent="0.25">
      <c r="K7345"/>
      <c r="X7345"/>
    </row>
    <row r="7346" spans="11:24" x14ac:dyDescent="0.25">
      <c r="K7346"/>
      <c r="X7346"/>
    </row>
    <row r="7347" spans="11:24" x14ac:dyDescent="0.25">
      <c r="K7347"/>
      <c r="X7347"/>
    </row>
    <row r="7348" spans="11:24" x14ac:dyDescent="0.25">
      <c r="K7348"/>
      <c r="X7348"/>
    </row>
    <row r="7349" spans="11:24" x14ac:dyDescent="0.25">
      <c r="K7349"/>
      <c r="X7349"/>
    </row>
    <row r="7350" spans="11:24" x14ac:dyDescent="0.25">
      <c r="K7350"/>
      <c r="X7350"/>
    </row>
    <row r="7351" spans="11:24" x14ac:dyDescent="0.25">
      <c r="K7351"/>
      <c r="X7351"/>
    </row>
    <row r="7352" spans="11:24" x14ac:dyDescent="0.25">
      <c r="K7352"/>
      <c r="X7352"/>
    </row>
    <row r="7353" spans="11:24" x14ac:dyDescent="0.25">
      <c r="K7353"/>
      <c r="X7353"/>
    </row>
    <row r="7354" spans="11:24" x14ac:dyDescent="0.25">
      <c r="K7354"/>
      <c r="X7354"/>
    </row>
    <row r="7355" spans="11:24" x14ac:dyDescent="0.25">
      <c r="K7355"/>
      <c r="X7355"/>
    </row>
    <row r="7356" spans="11:24" x14ac:dyDescent="0.25">
      <c r="K7356"/>
      <c r="X7356"/>
    </row>
    <row r="7357" spans="11:24" x14ac:dyDescent="0.25">
      <c r="K7357"/>
      <c r="X7357"/>
    </row>
    <row r="7358" spans="11:24" x14ac:dyDescent="0.25">
      <c r="K7358"/>
      <c r="X7358"/>
    </row>
    <row r="7359" spans="11:24" x14ac:dyDescent="0.25">
      <c r="K7359"/>
      <c r="X7359"/>
    </row>
    <row r="7360" spans="11:24" x14ac:dyDescent="0.25">
      <c r="K7360"/>
      <c r="X7360"/>
    </row>
    <row r="7361" spans="11:24" x14ac:dyDescent="0.25">
      <c r="K7361"/>
      <c r="X7361"/>
    </row>
    <row r="7362" spans="11:24" x14ac:dyDescent="0.25">
      <c r="K7362"/>
      <c r="X7362"/>
    </row>
    <row r="7363" spans="11:24" x14ac:dyDescent="0.25">
      <c r="K7363"/>
      <c r="X7363"/>
    </row>
    <row r="7364" spans="11:24" x14ac:dyDescent="0.25">
      <c r="K7364"/>
      <c r="X7364"/>
    </row>
    <row r="7365" spans="11:24" x14ac:dyDescent="0.25">
      <c r="K7365"/>
      <c r="X7365"/>
    </row>
    <row r="7366" spans="11:24" x14ac:dyDescent="0.25">
      <c r="K7366"/>
      <c r="X7366"/>
    </row>
    <row r="7367" spans="11:24" x14ac:dyDescent="0.25">
      <c r="K7367"/>
      <c r="X7367"/>
    </row>
    <row r="7368" spans="11:24" x14ac:dyDescent="0.25">
      <c r="K7368"/>
      <c r="X7368"/>
    </row>
    <row r="7369" spans="11:24" x14ac:dyDescent="0.25">
      <c r="K7369"/>
      <c r="X7369"/>
    </row>
    <row r="7370" spans="11:24" x14ac:dyDescent="0.25">
      <c r="K7370"/>
      <c r="X7370"/>
    </row>
    <row r="7371" spans="11:24" x14ac:dyDescent="0.25">
      <c r="K7371"/>
      <c r="X7371"/>
    </row>
    <row r="7372" spans="11:24" x14ac:dyDescent="0.25">
      <c r="K7372"/>
      <c r="X7372"/>
    </row>
    <row r="7373" spans="11:24" x14ac:dyDescent="0.25">
      <c r="K7373"/>
      <c r="X7373"/>
    </row>
    <row r="7374" spans="11:24" x14ac:dyDescent="0.25">
      <c r="K7374"/>
      <c r="X7374"/>
    </row>
    <row r="7375" spans="11:24" x14ac:dyDescent="0.25">
      <c r="K7375"/>
      <c r="X7375"/>
    </row>
    <row r="7376" spans="11:24" x14ac:dyDescent="0.25">
      <c r="K7376"/>
      <c r="X7376"/>
    </row>
    <row r="7377" spans="11:24" x14ac:dyDescent="0.25">
      <c r="K7377"/>
      <c r="X7377"/>
    </row>
    <row r="7378" spans="11:24" x14ac:dyDescent="0.25">
      <c r="K7378"/>
      <c r="X7378"/>
    </row>
    <row r="7379" spans="11:24" x14ac:dyDescent="0.25">
      <c r="K7379"/>
      <c r="X7379"/>
    </row>
    <row r="7380" spans="11:24" x14ac:dyDescent="0.25">
      <c r="K7380"/>
      <c r="X7380"/>
    </row>
    <row r="7381" spans="11:24" x14ac:dyDescent="0.25">
      <c r="K7381"/>
      <c r="X7381"/>
    </row>
    <row r="7382" spans="11:24" x14ac:dyDescent="0.25">
      <c r="K7382"/>
      <c r="X7382"/>
    </row>
    <row r="7383" spans="11:24" x14ac:dyDescent="0.25">
      <c r="K7383"/>
      <c r="X7383"/>
    </row>
    <row r="7384" spans="11:24" x14ac:dyDescent="0.25">
      <c r="K7384"/>
      <c r="X7384"/>
    </row>
    <row r="7385" spans="11:24" x14ac:dyDescent="0.25">
      <c r="K7385"/>
      <c r="X7385"/>
    </row>
    <row r="7386" spans="11:24" x14ac:dyDescent="0.25">
      <c r="K7386"/>
      <c r="X7386"/>
    </row>
    <row r="7387" spans="11:24" x14ac:dyDescent="0.25">
      <c r="K7387"/>
      <c r="X7387"/>
    </row>
    <row r="7388" spans="11:24" x14ac:dyDescent="0.25">
      <c r="K7388"/>
      <c r="X7388"/>
    </row>
    <row r="7389" spans="11:24" x14ac:dyDescent="0.25">
      <c r="K7389"/>
      <c r="X7389"/>
    </row>
    <row r="7390" spans="11:24" x14ac:dyDescent="0.25">
      <c r="K7390"/>
      <c r="X7390"/>
    </row>
    <row r="7391" spans="11:24" x14ac:dyDescent="0.25">
      <c r="K7391"/>
      <c r="X7391"/>
    </row>
    <row r="7392" spans="11:24" x14ac:dyDescent="0.25">
      <c r="K7392"/>
      <c r="X7392"/>
    </row>
    <row r="7393" spans="11:24" x14ac:dyDescent="0.25">
      <c r="K7393"/>
      <c r="X7393"/>
    </row>
    <row r="7394" spans="11:24" x14ac:dyDescent="0.25">
      <c r="K7394"/>
      <c r="X7394"/>
    </row>
    <row r="7395" spans="11:24" x14ac:dyDescent="0.25">
      <c r="K7395"/>
      <c r="X7395"/>
    </row>
    <row r="7396" spans="11:24" x14ac:dyDescent="0.25">
      <c r="K7396"/>
      <c r="X7396"/>
    </row>
    <row r="7397" spans="11:24" x14ac:dyDescent="0.25">
      <c r="K7397"/>
      <c r="X7397"/>
    </row>
    <row r="7398" spans="11:24" x14ac:dyDescent="0.25">
      <c r="K7398"/>
      <c r="X7398"/>
    </row>
    <row r="7399" spans="11:24" x14ac:dyDescent="0.25">
      <c r="K7399"/>
      <c r="X7399"/>
    </row>
    <row r="7400" spans="11:24" x14ac:dyDescent="0.25">
      <c r="K7400"/>
      <c r="X7400"/>
    </row>
    <row r="7401" spans="11:24" x14ac:dyDescent="0.25">
      <c r="K7401"/>
      <c r="X7401"/>
    </row>
    <row r="7402" spans="11:24" x14ac:dyDescent="0.25">
      <c r="K7402"/>
      <c r="X7402"/>
    </row>
    <row r="7403" spans="11:24" x14ac:dyDescent="0.25">
      <c r="K7403"/>
      <c r="X7403"/>
    </row>
    <row r="7404" spans="11:24" x14ac:dyDescent="0.25">
      <c r="K7404"/>
      <c r="X7404"/>
    </row>
    <row r="7405" spans="11:24" x14ac:dyDescent="0.25">
      <c r="K7405"/>
      <c r="X7405"/>
    </row>
    <row r="7406" spans="11:24" x14ac:dyDescent="0.25">
      <c r="K7406"/>
      <c r="X7406"/>
    </row>
    <row r="7407" spans="11:24" x14ac:dyDescent="0.25">
      <c r="K7407"/>
      <c r="X7407"/>
    </row>
    <row r="7408" spans="11:24" x14ac:dyDescent="0.25">
      <c r="K7408"/>
      <c r="X7408"/>
    </row>
    <row r="7409" spans="11:24" x14ac:dyDescent="0.25">
      <c r="K7409"/>
      <c r="X7409"/>
    </row>
    <row r="7410" spans="11:24" x14ac:dyDescent="0.25">
      <c r="K7410"/>
      <c r="X7410"/>
    </row>
    <row r="7411" spans="11:24" x14ac:dyDescent="0.25">
      <c r="K7411"/>
      <c r="X7411"/>
    </row>
    <row r="7412" spans="11:24" x14ac:dyDescent="0.25">
      <c r="K7412"/>
      <c r="X7412"/>
    </row>
    <row r="7413" spans="11:24" x14ac:dyDescent="0.25">
      <c r="K7413"/>
      <c r="X7413"/>
    </row>
    <row r="7414" spans="11:24" x14ac:dyDescent="0.25">
      <c r="K7414"/>
      <c r="X7414"/>
    </row>
    <row r="7415" spans="11:24" x14ac:dyDescent="0.25">
      <c r="K7415"/>
      <c r="X7415"/>
    </row>
    <row r="7416" spans="11:24" x14ac:dyDescent="0.25">
      <c r="K7416"/>
      <c r="X7416"/>
    </row>
    <row r="7417" spans="11:24" x14ac:dyDescent="0.25">
      <c r="K7417"/>
      <c r="X7417"/>
    </row>
    <row r="7418" spans="11:24" x14ac:dyDescent="0.25">
      <c r="K7418"/>
      <c r="X7418"/>
    </row>
    <row r="7419" spans="11:24" x14ac:dyDescent="0.25">
      <c r="K7419"/>
      <c r="X7419"/>
    </row>
    <row r="7420" spans="11:24" x14ac:dyDescent="0.25">
      <c r="K7420"/>
      <c r="X7420"/>
    </row>
    <row r="7421" spans="11:24" x14ac:dyDescent="0.25">
      <c r="K7421"/>
      <c r="X7421"/>
    </row>
    <row r="7422" spans="11:24" x14ac:dyDescent="0.25">
      <c r="K7422"/>
      <c r="X7422"/>
    </row>
    <row r="7423" spans="11:24" x14ac:dyDescent="0.25">
      <c r="K7423"/>
      <c r="X7423"/>
    </row>
    <row r="7424" spans="11:24" x14ac:dyDescent="0.25">
      <c r="K7424"/>
      <c r="X7424"/>
    </row>
    <row r="7425" spans="11:24" x14ac:dyDescent="0.25">
      <c r="K7425"/>
      <c r="X7425"/>
    </row>
    <row r="7426" spans="11:24" x14ac:dyDescent="0.25">
      <c r="K7426"/>
      <c r="X7426"/>
    </row>
    <row r="7427" spans="11:24" x14ac:dyDescent="0.25">
      <c r="K7427"/>
      <c r="X7427"/>
    </row>
    <row r="7428" spans="11:24" x14ac:dyDescent="0.25">
      <c r="K7428"/>
      <c r="X7428"/>
    </row>
    <row r="7429" spans="11:24" x14ac:dyDescent="0.25">
      <c r="K7429"/>
      <c r="X7429"/>
    </row>
    <row r="7430" spans="11:24" x14ac:dyDescent="0.25">
      <c r="K7430"/>
      <c r="X7430"/>
    </row>
    <row r="7431" spans="11:24" x14ac:dyDescent="0.25">
      <c r="K7431"/>
      <c r="X7431"/>
    </row>
    <row r="7432" spans="11:24" x14ac:dyDescent="0.25">
      <c r="K7432"/>
      <c r="X7432"/>
    </row>
    <row r="7433" spans="11:24" x14ac:dyDescent="0.25">
      <c r="K7433"/>
      <c r="X7433"/>
    </row>
    <row r="7434" spans="11:24" x14ac:dyDescent="0.25">
      <c r="K7434"/>
      <c r="X7434"/>
    </row>
    <row r="7435" spans="11:24" x14ac:dyDescent="0.25">
      <c r="K7435"/>
      <c r="X7435"/>
    </row>
    <row r="7436" spans="11:24" x14ac:dyDescent="0.25">
      <c r="K7436"/>
      <c r="X7436"/>
    </row>
    <row r="7437" spans="11:24" x14ac:dyDescent="0.25">
      <c r="K7437"/>
      <c r="X7437"/>
    </row>
    <row r="7438" spans="11:24" x14ac:dyDescent="0.25">
      <c r="K7438"/>
      <c r="X7438"/>
    </row>
    <row r="7439" spans="11:24" x14ac:dyDescent="0.25">
      <c r="K7439"/>
      <c r="X7439"/>
    </row>
    <row r="7440" spans="11:24" x14ac:dyDescent="0.25">
      <c r="K7440"/>
      <c r="X7440"/>
    </row>
    <row r="7441" spans="11:24" x14ac:dyDescent="0.25">
      <c r="K7441"/>
      <c r="X7441"/>
    </row>
    <row r="7442" spans="11:24" x14ac:dyDescent="0.25">
      <c r="K7442"/>
      <c r="X7442"/>
    </row>
    <row r="7443" spans="11:24" x14ac:dyDescent="0.25">
      <c r="K7443"/>
      <c r="X7443"/>
    </row>
    <row r="7444" spans="11:24" x14ac:dyDescent="0.25">
      <c r="K7444"/>
      <c r="X7444"/>
    </row>
    <row r="7445" spans="11:24" x14ac:dyDescent="0.25">
      <c r="K7445"/>
      <c r="X7445"/>
    </row>
    <row r="7446" spans="11:24" x14ac:dyDescent="0.25">
      <c r="K7446"/>
      <c r="X7446"/>
    </row>
    <row r="7447" spans="11:24" x14ac:dyDescent="0.25">
      <c r="K7447"/>
      <c r="X7447"/>
    </row>
    <row r="7448" spans="11:24" x14ac:dyDescent="0.25">
      <c r="K7448"/>
      <c r="X7448"/>
    </row>
    <row r="7449" spans="11:24" x14ac:dyDescent="0.25">
      <c r="K7449"/>
      <c r="X7449"/>
    </row>
    <row r="7450" spans="11:24" x14ac:dyDescent="0.25">
      <c r="K7450"/>
      <c r="X7450"/>
    </row>
    <row r="7451" spans="11:24" x14ac:dyDescent="0.25">
      <c r="K7451"/>
      <c r="X7451"/>
    </row>
    <row r="7452" spans="11:24" x14ac:dyDescent="0.25">
      <c r="K7452"/>
      <c r="X7452"/>
    </row>
    <row r="7453" spans="11:24" x14ac:dyDescent="0.25">
      <c r="K7453"/>
      <c r="X7453"/>
    </row>
    <row r="7454" spans="11:24" x14ac:dyDescent="0.25">
      <c r="K7454"/>
      <c r="X7454"/>
    </row>
    <row r="7455" spans="11:24" x14ac:dyDescent="0.25">
      <c r="K7455"/>
      <c r="X7455"/>
    </row>
    <row r="7456" spans="11:24" x14ac:dyDescent="0.25">
      <c r="K7456"/>
      <c r="X7456"/>
    </row>
    <row r="7457" spans="11:24" x14ac:dyDescent="0.25">
      <c r="K7457"/>
      <c r="X7457"/>
    </row>
    <row r="7458" spans="11:24" x14ac:dyDescent="0.25">
      <c r="K7458"/>
      <c r="X7458"/>
    </row>
    <row r="7459" spans="11:24" x14ac:dyDescent="0.25">
      <c r="K7459"/>
      <c r="X7459"/>
    </row>
    <row r="7460" spans="11:24" x14ac:dyDescent="0.25">
      <c r="K7460"/>
      <c r="X7460"/>
    </row>
    <row r="7461" spans="11:24" x14ac:dyDescent="0.25">
      <c r="K7461"/>
      <c r="X7461"/>
    </row>
    <row r="7462" spans="11:24" x14ac:dyDescent="0.25">
      <c r="K7462"/>
      <c r="X7462"/>
    </row>
    <row r="7463" spans="11:24" x14ac:dyDescent="0.25">
      <c r="K7463"/>
      <c r="X7463"/>
    </row>
    <row r="7464" spans="11:24" x14ac:dyDescent="0.25">
      <c r="K7464"/>
      <c r="X7464"/>
    </row>
    <row r="7465" spans="11:24" x14ac:dyDescent="0.25">
      <c r="K7465"/>
      <c r="X7465"/>
    </row>
    <row r="7466" spans="11:24" x14ac:dyDescent="0.25">
      <c r="K7466"/>
      <c r="X7466"/>
    </row>
    <row r="7467" spans="11:24" x14ac:dyDescent="0.25">
      <c r="K7467"/>
      <c r="X7467"/>
    </row>
    <row r="7468" spans="11:24" x14ac:dyDescent="0.25">
      <c r="K7468"/>
      <c r="X7468"/>
    </row>
    <row r="7469" spans="11:24" x14ac:dyDescent="0.25">
      <c r="K7469"/>
      <c r="X7469"/>
    </row>
    <row r="7470" spans="11:24" x14ac:dyDescent="0.25">
      <c r="K7470"/>
      <c r="X7470"/>
    </row>
    <row r="7471" spans="11:24" x14ac:dyDescent="0.25">
      <c r="K7471"/>
      <c r="X7471"/>
    </row>
    <row r="7472" spans="11:24" x14ac:dyDescent="0.25">
      <c r="K7472"/>
      <c r="X7472"/>
    </row>
    <row r="7473" spans="11:24" x14ac:dyDescent="0.25">
      <c r="K7473"/>
      <c r="X7473"/>
    </row>
    <row r="7474" spans="11:24" x14ac:dyDescent="0.25">
      <c r="K7474"/>
      <c r="X7474"/>
    </row>
    <row r="7475" spans="11:24" x14ac:dyDescent="0.25">
      <c r="K7475"/>
      <c r="X7475"/>
    </row>
    <row r="7476" spans="11:24" x14ac:dyDescent="0.25">
      <c r="K7476"/>
      <c r="X7476"/>
    </row>
    <row r="7477" spans="11:24" x14ac:dyDescent="0.25">
      <c r="K7477"/>
      <c r="X7477"/>
    </row>
    <row r="7478" spans="11:24" x14ac:dyDescent="0.25">
      <c r="K7478"/>
      <c r="X7478"/>
    </row>
    <row r="7479" spans="11:24" x14ac:dyDescent="0.25">
      <c r="K7479"/>
      <c r="X7479"/>
    </row>
    <row r="7480" spans="11:24" x14ac:dyDescent="0.25">
      <c r="K7480"/>
      <c r="X7480"/>
    </row>
    <row r="7481" spans="11:24" x14ac:dyDescent="0.25">
      <c r="K7481"/>
      <c r="X7481"/>
    </row>
    <row r="7482" spans="11:24" x14ac:dyDescent="0.25">
      <c r="K7482"/>
      <c r="X7482"/>
    </row>
    <row r="7483" spans="11:24" x14ac:dyDescent="0.25">
      <c r="K7483"/>
      <c r="X7483"/>
    </row>
    <row r="7484" spans="11:24" x14ac:dyDescent="0.25">
      <c r="K7484"/>
      <c r="X7484"/>
    </row>
    <row r="7485" spans="11:24" x14ac:dyDescent="0.25">
      <c r="K7485"/>
      <c r="X7485"/>
    </row>
    <row r="7486" spans="11:24" x14ac:dyDescent="0.25">
      <c r="K7486"/>
      <c r="X7486"/>
    </row>
    <row r="7487" spans="11:24" x14ac:dyDescent="0.25">
      <c r="K7487"/>
      <c r="X7487"/>
    </row>
    <row r="7488" spans="11:24" x14ac:dyDescent="0.25">
      <c r="K7488"/>
      <c r="X7488"/>
    </row>
    <row r="7489" spans="11:24" x14ac:dyDescent="0.25">
      <c r="K7489"/>
      <c r="X7489"/>
    </row>
    <row r="7490" spans="11:24" x14ac:dyDescent="0.25">
      <c r="K7490"/>
      <c r="X7490"/>
    </row>
    <row r="7491" spans="11:24" x14ac:dyDescent="0.25">
      <c r="K7491"/>
      <c r="X7491"/>
    </row>
    <row r="7492" spans="11:24" x14ac:dyDescent="0.25">
      <c r="K7492"/>
      <c r="X7492"/>
    </row>
    <row r="7493" spans="11:24" x14ac:dyDescent="0.25">
      <c r="K7493"/>
      <c r="X7493"/>
    </row>
    <row r="7494" spans="11:24" x14ac:dyDescent="0.25">
      <c r="K7494"/>
      <c r="X7494"/>
    </row>
    <row r="7495" spans="11:24" x14ac:dyDescent="0.25">
      <c r="K7495"/>
      <c r="X7495"/>
    </row>
    <row r="7496" spans="11:24" x14ac:dyDescent="0.25">
      <c r="K7496"/>
      <c r="X7496"/>
    </row>
    <row r="7497" spans="11:24" x14ac:dyDescent="0.25">
      <c r="K7497"/>
      <c r="X7497"/>
    </row>
    <row r="7498" spans="11:24" x14ac:dyDescent="0.25">
      <c r="K7498"/>
      <c r="X7498"/>
    </row>
    <row r="7499" spans="11:24" x14ac:dyDescent="0.25">
      <c r="K7499"/>
      <c r="X7499"/>
    </row>
    <row r="7500" spans="11:24" x14ac:dyDescent="0.25">
      <c r="K7500"/>
      <c r="X7500"/>
    </row>
    <row r="7501" spans="11:24" x14ac:dyDescent="0.25">
      <c r="K7501"/>
      <c r="X7501"/>
    </row>
    <row r="7502" spans="11:24" x14ac:dyDescent="0.25">
      <c r="K7502"/>
      <c r="X7502"/>
    </row>
    <row r="7503" spans="11:24" x14ac:dyDescent="0.25">
      <c r="K7503"/>
      <c r="X7503"/>
    </row>
    <row r="7504" spans="11:24" x14ac:dyDescent="0.25">
      <c r="K7504"/>
      <c r="X7504"/>
    </row>
    <row r="7505" spans="11:24" x14ac:dyDescent="0.25">
      <c r="K7505"/>
      <c r="X7505"/>
    </row>
    <row r="7506" spans="11:24" x14ac:dyDescent="0.25">
      <c r="K7506"/>
      <c r="X7506"/>
    </row>
    <row r="7507" spans="11:24" x14ac:dyDescent="0.25">
      <c r="K7507"/>
      <c r="X7507"/>
    </row>
    <row r="7508" spans="11:24" x14ac:dyDescent="0.25">
      <c r="K7508"/>
      <c r="X7508"/>
    </row>
    <row r="7509" spans="11:24" x14ac:dyDescent="0.25">
      <c r="K7509"/>
      <c r="X7509"/>
    </row>
    <row r="7510" spans="11:24" x14ac:dyDescent="0.25">
      <c r="K7510"/>
      <c r="X7510"/>
    </row>
    <row r="7511" spans="11:24" x14ac:dyDescent="0.25">
      <c r="K7511"/>
      <c r="X7511"/>
    </row>
    <row r="7512" spans="11:24" x14ac:dyDescent="0.25">
      <c r="K7512"/>
      <c r="X7512"/>
    </row>
    <row r="7513" spans="11:24" x14ac:dyDescent="0.25">
      <c r="K7513"/>
      <c r="X7513"/>
    </row>
    <row r="7514" spans="11:24" x14ac:dyDescent="0.25">
      <c r="K7514"/>
      <c r="X7514"/>
    </row>
    <row r="7515" spans="11:24" x14ac:dyDescent="0.25">
      <c r="K7515"/>
      <c r="X7515"/>
    </row>
    <row r="7516" spans="11:24" x14ac:dyDescent="0.25">
      <c r="K7516"/>
      <c r="X7516"/>
    </row>
    <row r="7517" spans="11:24" x14ac:dyDescent="0.25">
      <c r="K7517"/>
      <c r="X7517"/>
    </row>
    <row r="7518" spans="11:24" x14ac:dyDescent="0.25">
      <c r="K7518"/>
      <c r="X7518"/>
    </row>
    <row r="7519" spans="11:24" x14ac:dyDescent="0.25">
      <c r="K7519"/>
      <c r="X7519"/>
    </row>
    <row r="7520" spans="11:24" x14ac:dyDescent="0.25">
      <c r="K7520"/>
      <c r="X7520"/>
    </row>
    <row r="7521" spans="11:24" x14ac:dyDescent="0.25">
      <c r="K7521"/>
      <c r="X7521"/>
    </row>
    <row r="7522" spans="11:24" x14ac:dyDescent="0.25">
      <c r="K7522"/>
      <c r="X7522"/>
    </row>
    <row r="7523" spans="11:24" x14ac:dyDescent="0.25">
      <c r="K7523"/>
      <c r="X7523"/>
    </row>
    <row r="7524" spans="11:24" x14ac:dyDescent="0.25">
      <c r="K7524"/>
      <c r="X7524"/>
    </row>
    <row r="7525" spans="11:24" x14ac:dyDescent="0.25">
      <c r="K7525"/>
      <c r="X7525"/>
    </row>
    <row r="7526" spans="11:24" x14ac:dyDescent="0.25">
      <c r="K7526"/>
      <c r="X7526"/>
    </row>
    <row r="7527" spans="11:24" x14ac:dyDescent="0.25">
      <c r="K7527"/>
      <c r="X7527"/>
    </row>
    <row r="7528" spans="11:24" x14ac:dyDescent="0.25">
      <c r="K7528"/>
      <c r="X7528"/>
    </row>
    <row r="7529" spans="11:24" x14ac:dyDescent="0.25">
      <c r="K7529"/>
      <c r="X7529"/>
    </row>
    <row r="7530" spans="11:24" x14ac:dyDescent="0.25">
      <c r="K7530"/>
      <c r="X7530"/>
    </row>
    <row r="7531" spans="11:24" x14ac:dyDescent="0.25">
      <c r="K7531"/>
      <c r="X7531"/>
    </row>
    <row r="7532" spans="11:24" x14ac:dyDescent="0.25">
      <c r="K7532"/>
      <c r="X7532"/>
    </row>
    <row r="7533" spans="11:24" x14ac:dyDescent="0.25">
      <c r="K7533"/>
      <c r="X7533"/>
    </row>
    <row r="7534" spans="11:24" x14ac:dyDescent="0.25">
      <c r="K7534"/>
      <c r="X7534"/>
    </row>
    <row r="7535" spans="11:24" x14ac:dyDescent="0.25">
      <c r="K7535"/>
      <c r="X7535"/>
    </row>
    <row r="7536" spans="11:24" x14ac:dyDescent="0.25">
      <c r="K7536"/>
      <c r="X7536"/>
    </row>
    <row r="7537" spans="11:24" x14ac:dyDescent="0.25">
      <c r="K7537"/>
      <c r="X7537"/>
    </row>
    <row r="7538" spans="11:24" x14ac:dyDescent="0.25">
      <c r="K7538"/>
      <c r="X7538"/>
    </row>
    <row r="7539" spans="11:24" x14ac:dyDescent="0.25">
      <c r="K7539"/>
      <c r="X7539"/>
    </row>
    <row r="7540" spans="11:24" x14ac:dyDescent="0.25">
      <c r="K7540"/>
      <c r="X7540"/>
    </row>
    <row r="7541" spans="11:24" x14ac:dyDescent="0.25">
      <c r="K7541"/>
      <c r="X7541"/>
    </row>
    <row r="7542" spans="11:24" x14ac:dyDescent="0.25">
      <c r="K7542"/>
      <c r="X7542"/>
    </row>
    <row r="7543" spans="11:24" x14ac:dyDescent="0.25">
      <c r="K7543"/>
      <c r="X7543"/>
    </row>
    <row r="7544" spans="11:24" x14ac:dyDescent="0.25">
      <c r="K7544"/>
      <c r="X7544"/>
    </row>
    <row r="7545" spans="11:24" x14ac:dyDescent="0.25">
      <c r="K7545"/>
      <c r="X7545"/>
    </row>
    <row r="7546" spans="11:24" x14ac:dyDescent="0.25">
      <c r="K7546"/>
      <c r="X7546"/>
    </row>
    <row r="7547" spans="11:24" x14ac:dyDescent="0.25">
      <c r="K7547"/>
      <c r="X7547"/>
    </row>
    <row r="7548" spans="11:24" x14ac:dyDescent="0.25">
      <c r="K7548"/>
      <c r="X7548"/>
    </row>
    <row r="7549" spans="11:24" x14ac:dyDescent="0.25">
      <c r="K7549"/>
      <c r="X7549"/>
    </row>
    <row r="7550" spans="11:24" x14ac:dyDescent="0.25">
      <c r="K7550"/>
      <c r="X7550"/>
    </row>
    <row r="7551" spans="11:24" x14ac:dyDescent="0.25">
      <c r="K7551"/>
      <c r="X7551"/>
    </row>
    <row r="7552" spans="11:24" x14ac:dyDescent="0.25">
      <c r="K7552"/>
      <c r="X7552"/>
    </row>
    <row r="7553" spans="11:24" x14ac:dyDescent="0.25">
      <c r="K7553"/>
      <c r="X7553"/>
    </row>
    <row r="7554" spans="11:24" x14ac:dyDescent="0.25">
      <c r="K7554"/>
      <c r="X7554"/>
    </row>
    <row r="7555" spans="11:24" x14ac:dyDescent="0.25">
      <c r="K7555"/>
      <c r="X7555"/>
    </row>
    <row r="7556" spans="11:24" x14ac:dyDescent="0.25">
      <c r="K7556"/>
      <c r="X7556"/>
    </row>
    <row r="7557" spans="11:24" x14ac:dyDescent="0.25">
      <c r="K7557"/>
      <c r="X7557"/>
    </row>
    <row r="7558" spans="11:24" x14ac:dyDescent="0.25">
      <c r="K7558"/>
      <c r="X7558"/>
    </row>
    <row r="7559" spans="11:24" x14ac:dyDescent="0.25">
      <c r="K7559"/>
      <c r="X7559"/>
    </row>
    <row r="7560" spans="11:24" x14ac:dyDescent="0.25">
      <c r="K7560"/>
      <c r="X7560"/>
    </row>
    <row r="7561" spans="11:24" x14ac:dyDescent="0.25">
      <c r="K7561"/>
      <c r="X7561"/>
    </row>
    <row r="7562" spans="11:24" x14ac:dyDescent="0.25">
      <c r="K7562"/>
      <c r="X7562"/>
    </row>
    <row r="7563" spans="11:24" x14ac:dyDescent="0.25">
      <c r="K7563"/>
      <c r="X7563"/>
    </row>
    <row r="7564" spans="11:24" x14ac:dyDescent="0.25">
      <c r="K7564"/>
      <c r="X7564"/>
    </row>
    <row r="7565" spans="11:24" x14ac:dyDescent="0.25">
      <c r="K7565"/>
      <c r="X7565"/>
    </row>
    <row r="7566" spans="11:24" x14ac:dyDescent="0.25">
      <c r="K7566"/>
      <c r="X7566"/>
    </row>
    <row r="7567" spans="11:24" x14ac:dyDescent="0.25">
      <c r="K7567"/>
      <c r="X7567"/>
    </row>
    <row r="7568" spans="11:24" x14ac:dyDescent="0.25">
      <c r="K7568"/>
      <c r="X7568"/>
    </row>
    <row r="7569" spans="11:24" x14ac:dyDescent="0.25">
      <c r="K7569"/>
      <c r="X7569"/>
    </row>
    <row r="7570" spans="11:24" x14ac:dyDescent="0.25">
      <c r="K7570"/>
      <c r="X7570"/>
    </row>
    <row r="7571" spans="11:24" x14ac:dyDescent="0.25">
      <c r="K7571"/>
      <c r="X7571"/>
    </row>
    <row r="7572" spans="11:24" x14ac:dyDescent="0.25">
      <c r="K7572"/>
      <c r="X7572"/>
    </row>
    <row r="7573" spans="11:24" x14ac:dyDescent="0.25">
      <c r="K7573"/>
      <c r="X7573"/>
    </row>
    <row r="7574" spans="11:24" x14ac:dyDescent="0.25">
      <c r="K7574"/>
      <c r="X7574"/>
    </row>
    <row r="7575" spans="11:24" x14ac:dyDescent="0.25">
      <c r="K7575"/>
      <c r="X7575"/>
    </row>
    <row r="7576" spans="11:24" x14ac:dyDescent="0.25">
      <c r="K7576"/>
      <c r="X7576"/>
    </row>
    <row r="7577" spans="11:24" x14ac:dyDescent="0.25">
      <c r="K7577"/>
      <c r="X7577"/>
    </row>
    <row r="7578" spans="11:24" x14ac:dyDescent="0.25">
      <c r="K7578"/>
      <c r="X7578"/>
    </row>
    <row r="7579" spans="11:24" x14ac:dyDescent="0.25">
      <c r="K7579"/>
      <c r="X7579"/>
    </row>
    <row r="7580" spans="11:24" x14ac:dyDescent="0.25">
      <c r="K7580"/>
      <c r="X7580"/>
    </row>
    <row r="7581" spans="11:24" x14ac:dyDescent="0.25">
      <c r="K7581"/>
      <c r="X7581"/>
    </row>
    <row r="7582" spans="11:24" x14ac:dyDescent="0.25">
      <c r="K7582"/>
      <c r="X7582"/>
    </row>
    <row r="7583" spans="11:24" x14ac:dyDescent="0.25">
      <c r="K7583"/>
      <c r="X7583"/>
    </row>
    <row r="7584" spans="11:24" x14ac:dyDescent="0.25">
      <c r="K7584"/>
      <c r="X7584"/>
    </row>
    <row r="7585" spans="11:24" x14ac:dyDescent="0.25">
      <c r="K7585"/>
      <c r="X7585"/>
    </row>
    <row r="7586" spans="11:24" x14ac:dyDescent="0.25">
      <c r="K7586"/>
      <c r="X7586"/>
    </row>
    <row r="7587" spans="11:24" x14ac:dyDescent="0.25">
      <c r="K7587"/>
      <c r="X7587"/>
    </row>
    <row r="7588" spans="11:24" x14ac:dyDescent="0.25">
      <c r="K7588"/>
      <c r="X7588"/>
    </row>
    <row r="7589" spans="11:24" x14ac:dyDescent="0.25">
      <c r="K7589"/>
      <c r="X7589"/>
    </row>
    <row r="7590" spans="11:24" x14ac:dyDescent="0.25">
      <c r="K7590"/>
      <c r="X7590"/>
    </row>
    <row r="7591" spans="11:24" x14ac:dyDescent="0.25">
      <c r="K7591"/>
      <c r="X7591"/>
    </row>
    <row r="7592" spans="11:24" x14ac:dyDescent="0.25">
      <c r="K7592"/>
      <c r="X7592"/>
    </row>
    <row r="7593" spans="11:24" x14ac:dyDescent="0.25">
      <c r="K7593"/>
      <c r="X7593"/>
    </row>
    <row r="7594" spans="11:24" x14ac:dyDescent="0.25">
      <c r="K7594"/>
      <c r="X7594"/>
    </row>
    <row r="7595" spans="11:24" x14ac:dyDescent="0.25">
      <c r="K7595"/>
      <c r="X7595"/>
    </row>
    <row r="7596" spans="11:24" x14ac:dyDescent="0.25">
      <c r="K7596"/>
      <c r="X7596"/>
    </row>
    <row r="7597" spans="11:24" x14ac:dyDescent="0.25">
      <c r="K7597"/>
      <c r="X7597"/>
    </row>
    <row r="7598" spans="11:24" x14ac:dyDescent="0.25">
      <c r="K7598"/>
      <c r="X7598"/>
    </row>
    <row r="7599" spans="11:24" x14ac:dyDescent="0.25">
      <c r="K7599"/>
      <c r="X7599"/>
    </row>
    <row r="7600" spans="11:24" x14ac:dyDescent="0.25">
      <c r="K7600"/>
      <c r="X7600"/>
    </row>
    <row r="7601" spans="11:24" x14ac:dyDescent="0.25">
      <c r="K7601"/>
      <c r="X7601"/>
    </row>
    <row r="7602" spans="11:24" x14ac:dyDescent="0.25">
      <c r="K7602"/>
      <c r="X7602"/>
    </row>
    <row r="7603" spans="11:24" x14ac:dyDescent="0.25">
      <c r="K7603"/>
      <c r="X7603"/>
    </row>
    <row r="7604" spans="11:24" x14ac:dyDescent="0.25">
      <c r="K7604"/>
      <c r="X7604"/>
    </row>
    <row r="7605" spans="11:24" x14ac:dyDescent="0.25">
      <c r="K7605"/>
      <c r="X7605"/>
    </row>
    <row r="7606" spans="11:24" x14ac:dyDescent="0.25">
      <c r="K7606"/>
      <c r="X7606"/>
    </row>
    <row r="7607" spans="11:24" x14ac:dyDescent="0.25">
      <c r="K7607"/>
      <c r="X7607"/>
    </row>
    <row r="7608" spans="11:24" x14ac:dyDescent="0.25">
      <c r="K7608"/>
      <c r="X7608"/>
    </row>
    <row r="7609" spans="11:24" x14ac:dyDescent="0.25">
      <c r="K7609"/>
      <c r="X7609"/>
    </row>
    <row r="7610" spans="11:24" x14ac:dyDescent="0.25">
      <c r="K7610"/>
      <c r="X7610"/>
    </row>
    <row r="7611" spans="11:24" x14ac:dyDescent="0.25">
      <c r="K7611"/>
      <c r="X7611"/>
    </row>
    <row r="7612" spans="11:24" x14ac:dyDescent="0.25">
      <c r="K7612"/>
      <c r="X7612"/>
    </row>
    <row r="7613" spans="11:24" x14ac:dyDescent="0.25">
      <c r="K7613"/>
      <c r="X7613"/>
    </row>
    <row r="7614" spans="11:24" x14ac:dyDescent="0.25">
      <c r="K7614"/>
      <c r="X7614"/>
    </row>
    <row r="7615" spans="11:24" x14ac:dyDescent="0.25">
      <c r="K7615"/>
      <c r="X7615"/>
    </row>
    <row r="7616" spans="11:24" x14ac:dyDescent="0.25">
      <c r="K7616"/>
      <c r="X7616"/>
    </row>
    <row r="7617" spans="11:24" x14ac:dyDescent="0.25">
      <c r="K7617"/>
      <c r="X7617"/>
    </row>
    <row r="7618" spans="11:24" x14ac:dyDescent="0.25">
      <c r="K7618"/>
      <c r="X7618"/>
    </row>
    <row r="7619" spans="11:24" x14ac:dyDescent="0.25">
      <c r="K7619"/>
      <c r="X7619"/>
    </row>
    <row r="7620" spans="11:24" x14ac:dyDescent="0.25">
      <c r="K7620"/>
      <c r="X7620"/>
    </row>
    <row r="7621" spans="11:24" x14ac:dyDescent="0.25">
      <c r="K7621"/>
      <c r="X7621"/>
    </row>
    <row r="7622" spans="11:24" x14ac:dyDescent="0.25">
      <c r="K7622"/>
      <c r="X7622"/>
    </row>
    <row r="7623" spans="11:24" x14ac:dyDescent="0.25">
      <c r="K7623"/>
      <c r="X7623"/>
    </row>
    <row r="7624" spans="11:24" x14ac:dyDescent="0.25">
      <c r="K7624"/>
      <c r="X7624"/>
    </row>
    <row r="7625" spans="11:24" x14ac:dyDescent="0.25">
      <c r="K7625"/>
      <c r="X7625"/>
    </row>
    <row r="7626" spans="11:24" x14ac:dyDescent="0.25">
      <c r="K7626"/>
      <c r="X7626"/>
    </row>
    <row r="7627" spans="11:24" x14ac:dyDescent="0.25">
      <c r="K7627"/>
      <c r="X7627"/>
    </row>
    <row r="7628" spans="11:24" x14ac:dyDescent="0.25">
      <c r="K7628"/>
      <c r="X7628"/>
    </row>
    <row r="7629" spans="11:24" x14ac:dyDescent="0.25">
      <c r="K7629"/>
      <c r="X7629"/>
    </row>
    <row r="7630" spans="11:24" x14ac:dyDescent="0.25">
      <c r="K7630"/>
      <c r="X7630"/>
    </row>
    <row r="7631" spans="11:24" x14ac:dyDescent="0.25">
      <c r="K7631"/>
      <c r="X7631"/>
    </row>
    <row r="7632" spans="11:24" x14ac:dyDescent="0.25">
      <c r="K7632"/>
      <c r="X7632"/>
    </row>
    <row r="7633" spans="11:24" x14ac:dyDescent="0.25">
      <c r="K7633"/>
      <c r="X7633"/>
    </row>
    <row r="7634" spans="11:24" x14ac:dyDescent="0.25">
      <c r="K7634"/>
      <c r="X7634"/>
    </row>
    <row r="7635" spans="11:24" x14ac:dyDescent="0.25">
      <c r="K7635"/>
      <c r="X7635"/>
    </row>
    <row r="7636" spans="11:24" x14ac:dyDescent="0.25">
      <c r="K7636"/>
      <c r="X7636"/>
    </row>
    <row r="7637" spans="11:24" x14ac:dyDescent="0.25">
      <c r="K7637"/>
      <c r="X7637"/>
    </row>
    <row r="7638" spans="11:24" x14ac:dyDescent="0.25">
      <c r="K7638"/>
      <c r="X7638"/>
    </row>
    <row r="7639" spans="11:24" x14ac:dyDescent="0.25">
      <c r="K7639"/>
      <c r="X7639"/>
    </row>
    <row r="7640" spans="11:24" x14ac:dyDescent="0.25">
      <c r="K7640"/>
      <c r="X7640"/>
    </row>
    <row r="7641" spans="11:24" x14ac:dyDescent="0.25">
      <c r="K7641"/>
      <c r="X7641"/>
    </row>
    <row r="7642" spans="11:24" x14ac:dyDescent="0.25">
      <c r="K7642"/>
      <c r="X7642"/>
    </row>
    <row r="7643" spans="11:24" x14ac:dyDescent="0.25">
      <c r="K7643"/>
      <c r="X7643"/>
    </row>
    <row r="7644" spans="11:24" x14ac:dyDescent="0.25">
      <c r="K7644"/>
      <c r="X7644"/>
    </row>
    <row r="7645" spans="11:24" x14ac:dyDescent="0.25">
      <c r="K7645"/>
      <c r="X7645"/>
    </row>
    <row r="7646" spans="11:24" x14ac:dyDescent="0.25">
      <c r="K7646"/>
      <c r="X7646"/>
    </row>
    <row r="7647" spans="11:24" x14ac:dyDescent="0.25">
      <c r="K7647"/>
      <c r="X7647"/>
    </row>
    <row r="7648" spans="11:24" x14ac:dyDescent="0.25">
      <c r="K7648"/>
      <c r="X7648"/>
    </row>
    <row r="7649" spans="11:24" x14ac:dyDescent="0.25">
      <c r="K7649"/>
      <c r="X7649"/>
    </row>
    <row r="7650" spans="11:24" x14ac:dyDescent="0.25">
      <c r="K7650"/>
      <c r="X7650"/>
    </row>
    <row r="7651" spans="11:24" x14ac:dyDescent="0.25">
      <c r="K7651"/>
      <c r="X7651"/>
    </row>
    <row r="7652" spans="11:24" x14ac:dyDescent="0.25">
      <c r="K7652"/>
      <c r="X7652"/>
    </row>
    <row r="7653" spans="11:24" x14ac:dyDescent="0.25">
      <c r="K7653"/>
      <c r="X7653"/>
    </row>
    <row r="7654" spans="11:24" x14ac:dyDescent="0.25">
      <c r="K7654"/>
      <c r="X7654"/>
    </row>
    <row r="7655" spans="11:24" x14ac:dyDescent="0.25">
      <c r="K7655"/>
      <c r="X7655"/>
    </row>
    <row r="7656" spans="11:24" x14ac:dyDescent="0.25">
      <c r="K7656"/>
      <c r="X7656"/>
    </row>
    <row r="7657" spans="11:24" x14ac:dyDescent="0.25">
      <c r="K7657"/>
      <c r="X7657"/>
    </row>
    <row r="7658" spans="11:24" x14ac:dyDescent="0.25">
      <c r="K7658"/>
      <c r="X7658"/>
    </row>
    <row r="7659" spans="11:24" x14ac:dyDescent="0.25">
      <c r="K7659"/>
      <c r="X7659"/>
    </row>
    <row r="7660" spans="11:24" x14ac:dyDescent="0.25">
      <c r="K7660"/>
      <c r="X7660"/>
    </row>
    <row r="7661" spans="11:24" x14ac:dyDescent="0.25">
      <c r="K7661"/>
      <c r="X7661"/>
    </row>
    <row r="7662" spans="11:24" x14ac:dyDescent="0.25">
      <c r="K7662"/>
      <c r="X7662"/>
    </row>
    <row r="7663" spans="11:24" x14ac:dyDescent="0.25">
      <c r="K7663"/>
      <c r="X7663"/>
    </row>
    <row r="7664" spans="11:24" x14ac:dyDescent="0.25">
      <c r="K7664"/>
      <c r="X7664"/>
    </row>
    <row r="7665" spans="11:24" x14ac:dyDescent="0.25">
      <c r="K7665"/>
      <c r="X7665"/>
    </row>
    <row r="7666" spans="11:24" x14ac:dyDescent="0.25">
      <c r="K7666"/>
      <c r="X7666"/>
    </row>
    <row r="7667" spans="11:24" x14ac:dyDescent="0.25">
      <c r="K7667"/>
      <c r="X7667"/>
    </row>
    <row r="7668" spans="11:24" x14ac:dyDescent="0.25">
      <c r="K7668"/>
      <c r="X7668"/>
    </row>
    <row r="7669" spans="11:24" x14ac:dyDescent="0.25">
      <c r="K7669"/>
      <c r="X7669"/>
    </row>
    <row r="7670" spans="11:24" x14ac:dyDescent="0.25">
      <c r="K7670"/>
      <c r="X7670"/>
    </row>
    <row r="7671" spans="11:24" x14ac:dyDescent="0.25">
      <c r="K7671"/>
      <c r="X7671"/>
    </row>
    <row r="7672" spans="11:24" x14ac:dyDescent="0.25">
      <c r="K7672"/>
      <c r="X7672"/>
    </row>
    <row r="7673" spans="11:24" x14ac:dyDescent="0.25">
      <c r="K7673"/>
      <c r="X7673"/>
    </row>
    <row r="7674" spans="11:24" x14ac:dyDescent="0.25">
      <c r="K7674"/>
      <c r="X7674"/>
    </row>
    <row r="7675" spans="11:24" x14ac:dyDescent="0.25">
      <c r="K7675"/>
      <c r="X7675"/>
    </row>
    <row r="7676" spans="11:24" x14ac:dyDescent="0.25">
      <c r="K7676"/>
      <c r="X7676"/>
    </row>
    <row r="7677" spans="11:24" x14ac:dyDescent="0.25">
      <c r="K7677"/>
      <c r="X7677"/>
    </row>
    <row r="7678" spans="11:24" x14ac:dyDescent="0.25">
      <c r="K7678"/>
      <c r="X7678"/>
    </row>
    <row r="7679" spans="11:24" x14ac:dyDescent="0.25">
      <c r="K7679"/>
      <c r="X7679"/>
    </row>
    <row r="7680" spans="11:24" x14ac:dyDescent="0.25">
      <c r="K7680"/>
      <c r="X7680"/>
    </row>
    <row r="7681" spans="11:24" x14ac:dyDescent="0.25">
      <c r="K7681"/>
      <c r="X7681"/>
    </row>
    <row r="7682" spans="11:24" x14ac:dyDescent="0.25">
      <c r="K7682"/>
      <c r="X7682"/>
    </row>
    <row r="7683" spans="11:24" x14ac:dyDescent="0.25">
      <c r="K7683"/>
      <c r="X7683"/>
    </row>
    <row r="7684" spans="11:24" x14ac:dyDescent="0.25">
      <c r="K7684"/>
      <c r="X7684"/>
    </row>
    <row r="7685" spans="11:24" x14ac:dyDescent="0.25">
      <c r="K7685"/>
      <c r="X7685"/>
    </row>
    <row r="7686" spans="11:24" x14ac:dyDescent="0.25">
      <c r="K7686"/>
      <c r="X7686"/>
    </row>
    <row r="7687" spans="11:24" x14ac:dyDescent="0.25">
      <c r="K7687"/>
      <c r="X7687"/>
    </row>
    <row r="7688" spans="11:24" x14ac:dyDescent="0.25">
      <c r="K7688"/>
      <c r="X7688"/>
    </row>
    <row r="7689" spans="11:24" x14ac:dyDescent="0.25">
      <c r="K7689"/>
      <c r="X7689"/>
    </row>
    <row r="7690" spans="11:24" x14ac:dyDescent="0.25">
      <c r="K7690"/>
      <c r="X7690"/>
    </row>
    <row r="7691" spans="11:24" x14ac:dyDescent="0.25">
      <c r="K7691"/>
      <c r="X7691"/>
    </row>
    <row r="7692" spans="11:24" x14ac:dyDescent="0.25">
      <c r="K7692"/>
      <c r="X7692"/>
    </row>
    <row r="7693" spans="11:24" x14ac:dyDescent="0.25">
      <c r="K7693"/>
      <c r="X7693"/>
    </row>
    <row r="7694" spans="11:24" x14ac:dyDescent="0.25">
      <c r="K7694"/>
      <c r="X7694"/>
    </row>
    <row r="7695" spans="11:24" x14ac:dyDescent="0.25">
      <c r="K7695"/>
      <c r="X7695"/>
    </row>
    <row r="7696" spans="11:24" x14ac:dyDescent="0.25">
      <c r="K7696"/>
      <c r="X7696"/>
    </row>
    <row r="7697" spans="11:24" x14ac:dyDescent="0.25">
      <c r="K7697"/>
      <c r="X7697"/>
    </row>
    <row r="7698" spans="11:24" x14ac:dyDescent="0.25">
      <c r="K7698"/>
      <c r="X7698"/>
    </row>
    <row r="7699" spans="11:24" x14ac:dyDescent="0.25">
      <c r="K7699"/>
      <c r="X7699"/>
    </row>
    <row r="7700" spans="11:24" x14ac:dyDescent="0.25">
      <c r="K7700"/>
      <c r="X7700"/>
    </row>
    <row r="7701" spans="11:24" x14ac:dyDescent="0.25">
      <c r="K7701"/>
      <c r="X7701"/>
    </row>
    <row r="7702" spans="11:24" x14ac:dyDescent="0.25">
      <c r="K7702"/>
      <c r="X7702"/>
    </row>
    <row r="7703" spans="11:24" x14ac:dyDescent="0.25">
      <c r="K7703"/>
      <c r="X7703"/>
    </row>
    <row r="7704" spans="11:24" x14ac:dyDescent="0.25">
      <c r="K7704"/>
      <c r="X7704"/>
    </row>
    <row r="7705" spans="11:24" x14ac:dyDescent="0.25">
      <c r="K7705"/>
      <c r="X7705"/>
    </row>
    <row r="7706" spans="11:24" x14ac:dyDescent="0.25">
      <c r="K7706"/>
      <c r="X7706"/>
    </row>
    <row r="7707" spans="11:24" x14ac:dyDescent="0.25">
      <c r="K7707"/>
      <c r="X7707"/>
    </row>
    <row r="7708" spans="11:24" x14ac:dyDescent="0.25">
      <c r="K7708"/>
      <c r="X7708"/>
    </row>
    <row r="7709" spans="11:24" x14ac:dyDescent="0.25">
      <c r="K7709"/>
      <c r="X7709"/>
    </row>
    <row r="7710" spans="11:24" x14ac:dyDescent="0.25">
      <c r="K7710"/>
      <c r="X7710"/>
    </row>
    <row r="7711" spans="11:24" x14ac:dyDescent="0.25">
      <c r="K7711"/>
      <c r="X7711"/>
    </row>
    <row r="7712" spans="11:24" x14ac:dyDescent="0.25">
      <c r="K7712"/>
      <c r="X7712"/>
    </row>
    <row r="7713" spans="11:24" x14ac:dyDescent="0.25">
      <c r="K7713"/>
      <c r="X7713"/>
    </row>
    <row r="7714" spans="11:24" x14ac:dyDescent="0.25">
      <c r="K7714"/>
      <c r="X7714"/>
    </row>
    <row r="7715" spans="11:24" x14ac:dyDescent="0.25">
      <c r="K7715"/>
      <c r="X7715"/>
    </row>
    <row r="7716" spans="11:24" x14ac:dyDescent="0.25">
      <c r="K7716"/>
      <c r="X7716"/>
    </row>
    <row r="7717" spans="11:24" x14ac:dyDescent="0.25">
      <c r="K7717"/>
      <c r="X7717"/>
    </row>
    <row r="7718" spans="11:24" x14ac:dyDescent="0.25">
      <c r="K7718"/>
      <c r="X7718"/>
    </row>
    <row r="7719" spans="11:24" x14ac:dyDescent="0.25">
      <c r="K7719"/>
      <c r="X7719"/>
    </row>
    <row r="7720" spans="11:24" x14ac:dyDescent="0.25">
      <c r="K7720"/>
      <c r="X7720"/>
    </row>
    <row r="7721" spans="11:24" x14ac:dyDescent="0.25">
      <c r="K7721"/>
      <c r="X7721"/>
    </row>
    <row r="7722" spans="11:24" x14ac:dyDescent="0.25">
      <c r="K7722"/>
      <c r="X7722"/>
    </row>
    <row r="7723" spans="11:24" x14ac:dyDescent="0.25">
      <c r="K7723"/>
      <c r="X7723"/>
    </row>
    <row r="7724" spans="11:24" x14ac:dyDescent="0.25">
      <c r="K7724"/>
      <c r="X7724"/>
    </row>
    <row r="7725" spans="11:24" x14ac:dyDescent="0.25">
      <c r="K7725"/>
      <c r="X7725"/>
    </row>
    <row r="7726" spans="11:24" x14ac:dyDescent="0.25">
      <c r="K7726"/>
      <c r="X7726"/>
    </row>
    <row r="7727" spans="11:24" x14ac:dyDescent="0.25">
      <c r="K7727"/>
      <c r="X7727"/>
    </row>
    <row r="7728" spans="11:24" x14ac:dyDescent="0.25">
      <c r="K7728"/>
      <c r="X7728"/>
    </row>
    <row r="7729" spans="11:24" x14ac:dyDescent="0.25">
      <c r="K7729"/>
      <c r="X7729"/>
    </row>
    <row r="7730" spans="11:24" x14ac:dyDescent="0.25">
      <c r="K7730"/>
      <c r="X7730"/>
    </row>
    <row r="7731" spans="11:24" x14ac:dyDescent="0.25">
      <c r="K7731"/>
      <c r="X7731"/>
    </row>
    <row r="7732" spans="11:24" x14ac:dyDescent="0.25">
      <c r="K7732"/>
      <c r="X7732"/>
    </row>
    <row r="7733" spans="11:24" x14ac:dyDescent="0.25">
      <c r="K7733"/>
      <c r="X7733"/>
    </row>
    <row r="7734" spans="11:24" x14ac:dyDescent="0.25">
      <c r="K7734"/>
      <c r="X7734"/>
    </row>
    <row r="7735" spans="11:24" x14ac:dyDescent="0.25">
      <c r="K7735"/>
      <c r="X7735"/>
    </row>
    <row r="7736" spans="11:24" x14ac:dyDescent="0.25">
      <c r="K7736"/>
      <c r="X7736"/>
    </row>
    <row r="7737" spans="11:24" x14ac:dyDescent="0.25">
      <c r="K7737"/>
      <c r="X7737"/>
    </row>
    <row r="7738" spans="11:24" x14ac:dyDescent="0.25">
      <c r="K7738"/>
      <c r="X7738"/>
    </row>
    <row r="7739" spans="11:24" x14ac:dyDescent="0.25">
      <c r="K7739"/>
      <c r="X7739"/>
    </row>
    <row r="7740" spans="11:24" x14ac:dyDescent="0.25">
      <c r="K7740"/>
      <c r="X7740"/>
    </row>
    <row r="7741" spans="11:24" x14ac:dyDescent="0.25">
      <c r="K7741"/>
      <c r="X7741"/>
    </row>
    <row r="7742" spans="11:24" x14ac:dyDescent="0.25">
      <c r="K7742"/>
      <c r="X7742"/>
    </row>
    <row r="7743" spans="11:24" x14ac:dyDescent="0.25">
      <c r="K7743"/>
      <c r="X7743"/>
    </row>
    <row r="7744" spans="11:24" x14ac:dyDescent="0.25">
      <c r="K7744"/>
      <c r="X7744"/>
    </row>
    <row r="7745" spans="11:24" x14ac:dyDescent="0.25">
      <c r="K7745"/>
      <c r="X7745"/>
    </row>
    <row r="7746" spans="11:24" x14ac:dyDescent="0.25">
      <c r="K7746"/>
      <c r="X7746"/>
    </row>
    <row r="7747" spans="11:24" x14ac:dyDescent="0.25">
      <c r="K7747"/>
      <c r="X7747"/>
    </row>
    <row r="7748" spans="11:24" x14ac:dyDescent="0.25">
      <c r="K7748"/>
      <c r="X7748"/>
    </row>
    <row r="7749" spans="11:24" x14ac:dyDescent="0.25">
      <c r="K7749"/>
      <c r="X7749"/>
    </row>
    <row r="7750" spans="11:24" x14ac:dyDescent="0.25">
      <c r="K7750"/>
      <c r="X7750"/>
    </row>
    <row r="7751" spans="11:24" x14ac:dyDescent="0.25">
      <c r="K7751"/>
      <c r="X7751"/>
    </row>
    <row r="7752" spans="11:24" x14ac:dyDescent="0.25">
      <c r="K7752"/>
      <c r="X7752"/>
    </row>
    <row r="7753" spans="11:24" x14ac:dyDescent="0.25">
      <c r="K7753"/>
      <c r="X7753"/>
    </row>
    <row r="7754" spans="11:24" x14ac:dyDescent="0.25">
      <c r="K7754"/>
      <c r="X7754"/>
    </row>
    <row r="7755" spans="11:24" x14ac:dyDescent="0.25">
      <c r="K7755"/>
      <c r="X7755"/>
    </row>
    <row r="7756" spans="11:24" x14ac:dyDescent="0.25">
      <c r="K7756"/>
      <c r="X7756"/>
    </row>
    <row r="7757" spans="11:24" x14ac:dyDescent="0.25">
      <c r="K7757"/>
      <c r="X7757"/>
    </row>
    <row r="7758" spans="11:24" x14ac:dyDescent="0.25">
      <c r="K7758"/>
      <c r="X7758"/>
    </row>
    <row r="7759" spans="11:24" x14ac:dyDescent="0.25">
      <c r="K7759"/>
      <c r="X7759"/>
    </row>
    <row r="7760" spans="11:24" x14ac:dyDescent="0.25">
      <c r="K7760"/>
      <c r="X7760"/>
    </row>
    <row r="7761" spans="11:24" x14ac:dyDescent="0.25">
      <c r="K7761"/>
      <c r="X7761"/>
    </row>
    <row r="7762" spans="11:24" x14ac:dyDescent="0.25">
      <c r="K7762"/>
      <c r="X7762"/>
    </row>
    <row r="7763" spans="11:24" x14ac:dyDescent="0.25">
      <c r="K7763"/>
      <c r="X7763"/>
    </row>
    <row r="7764" spans="11:24" x14ac:dyDescent="0.25">
      <c r="K7764"/>
      <c r="X7764"/>
    </row>
    <row r="7765" spans="11:24" x14ac:dyDescent="0.25">
      <c r="K7765"/>
      <c r="X7765"/>
    </row>
    <row r="7766" spans="11:24" x14ac:dyDescent="0.25">
      <c r="K7766"/>
      <c r="X7766"/>
    </row>
    <row r="7767" spans="11:24" x14ac:dyDescent="0.25">
      <c r="K7767"/>
      <c r="X7767"/>
    </row>
    <row r="7768" spans="11:24" x14ac:dyDescent="0.25">
      <c r="K7768"/>
      <c r="X7768"/>
    </row>
    <row r="7769" spans="11:24" x14ac:dyDescent="0.25">
      <c r="K7769"/>
      <c r="X7769"/>
    </row>
    <row r="7770" spans="11:24" x14ac:dyDescent="0.25">
      <c r="K7770"/>
      <c r="X7770"/>
    </row>
    <row r="7771" spans="11:24" x14ac:dyDescent="0.25">
      <c r="K7771"/>
      <c r="X7771"/>
    </row>
    <row r="7772" spans="11:24" x14ac:dyDescent="0.25">
      <c r="K7772"/>
      <c r="X7772"/>
    </row>
    <row r="7773" spans="11:24" x14ac:dyDescent="0.25">
      <c r="K7773"/>
      <c r="X7773"/>
    </row>
    <row r="7774" spans="11:24" x14ac:dyDescent="0.25">
      <c r="K7774"/>
      <c r="X7774"/>
    </row>
    <row r="7775" spans="11:24" x14ac:dyDescent="0.25">
      <c r="K7775"/>
      <c r="X7775"/>
    </row>
    <row r="7776" spans="11:24" x14ac:dyDescent="0.25">
      <c r="K7776"/>
      <c r="X7776"/>
    </row>
    <row r="7777" spans="11:24" x14ac:dyDescent="0.25">
      <c r="K7777"/>
      <c r="X7777"/>
    </row>
    <row r="7778" spans="11:24" x14ac:dyDescent="0.25">
      <c r="K7778"/>
      <c r="X7778"/>
    </row>
    <row r="7779" spans="11:24" x14ac:dyDescent="0.25">
      <c r="K7779"/>
      <c r="X7779"/>
    </row>
    <row r="7780" spans="11:24" x14ac:dyDescent="0.25">
      <c r="K7780"/>
      <c r="X7780"/>
    </row>
    <row r="7781" spans="11:24" x14ac:dyDescent="0.25">
      <c r="K7781"/>
      <c r="X7781"/>
    </row>
    <row r="7782" spans="11:24" x14ac:dyDescent="0.25">
      <c r="K7782"/>
      <c r="X7782"/>
    </row>
    <row r="7783" spans="11:24" x14ac:dyDescent="0.25">
      <c r="K7783"/>
      <c r="X7783"/>
    </row>
    <row r="7784" spans="11:24" x14ac:dyDescent="0.25">
      <c r="K7784"/>
      <c r="X7784"/>
    </row>
    <row r="7785" spans="11:24" x14ac:dyDescent="0.25">
      <c r="K7785"/>
      <c r="X7785"/>
    </row>
    <row r="7786" spans="11:24" x14ac:dyDescent="0.25">
      <c r="K7786"/>
      <c r="X7786"/>
    </row>
    <row r="7787" spans="11:24" x14ac:dyDescent="0.25">
      <c r="K7787"/>
      <c r="X7787"/>
    </row>
    <row r="7788" spans="11:24" x14ac:dyDescent="0.25">
      <c r="K7788"/>
      <c r="X7788"/>
    </row>
    <row r="7789" spans="11:24" x14ac:dyDescent="0.25">
      <c r="K7789"/>
      <c r="X7789"/>
    </row>
    <row r="7790" spans="11:24" x14ac:dyDescent="0.25">
      <c r="K7790"/>
      <c r="X7790"/>
    </row>
    <row r="7791" spans="11:24" x14ac:dyDescent="0.25">
      <c r="K7791"/>
      <c r="X7791"/>
    </row>
    <row r="7792" spans="11:24" x14ac:dyDescent="0.25">
      <c r="K7792"/>
      <c r="X7792"/>
    </row>
    <row r="7793" spans="11:24" x14ac:dyDescent="0.25">
      <c r="K7793"/>
      <c r="X7793"/>
    </row>
    <row r="7794" spans="11:24" x14ac:dyDescent="0.25">
      <c r="K7794"/>
      <c r="X7794"/>
    </row>
    <row r="7795" spans="11:24" x14ac:dyDescent="0.25">
      <c r="K7795"/>
      <c r="X7795"/>
    </row>
    <row r="7796" spans="11:24" x14ac:dyDescent="0.25">
      <c r="K7796"/>
      <c r="X7796"/>
    </row>
    <row r="7797" spans="11:24" x14ac:dyDescent="0.25">
      <c r="K7797"/>
      <c r="X7797"/>
    </row>
    <row r="7798" spans="11:24" x14ac:dyDescent="0.25">
      <c r="K7798"/>
      <c r="X7798"/>
    </row>
    <row r="7799" spans="11:24" x14ac:dyDescent="0.25">
      <c r="K7799"/>
      <c r="X7799"/>
    </row>
    <row r="7800" spans="11:24" x14ac:dyDescent="0.25">
      <c r="K7800"/>
      <c r="X7800"/>
    </row>
    <row r="7801" spans="11:24" x14ac:dyDescent="0.25">
      <c r="K7801"/>
      <c r="X7801"/>
    </row>
    <row r="7802" spans="11:24" x14ac:dyDescent="0.25">
      <c r="K7802"/>
      <c r="X7802"/>
    </row>
    <row r="7803" spans="11:24" x14ac:dyDescent="0.25">
      <c r="K7803"/>
      <c r="X7803"/>
    </row>
    <row r="7804" spans="11:24" x14ac:dyDescent="0.25">
      <c r="K7804"/>
      <c r="X7804"/>
    </row>
    <row r="7805" spans="11:24" x14ac:dyDescent="0.25">
      <c r="K7805"/>
      <c r="X7805"/>
    </row>
    <row r="7806" spans="11:24" x14ac:dyDescent="0.25">
      <c r="K7806"/>
      <c r="X7806"/>
    </row>
    <row r="7807" spans="11:24" x14ac:dyDescent="0.25">
      <c r="K7807"/>
      <c r="X7807"/>
    </row>
    <row r="7808" spans="11:24" x14ac:dyDescent="0.25">
      <c r="K7808"/>
      <c r="X7808"/>
    </row>
    <row r="7809" spans="11:24" x14ac:dyDescent="0.25">
      <c r="K7809"/>
      <c r="X7809"/>
    </row>
    <row r="7810" spans="11:24" x14ac:dyDescent="0.25">
      <c r="K7810"/>
      <c r="X7810"/>
    </row>
    <row r="7811" spans="11:24" x14ac:dyDescent="0.25">
      <c r="K7811"/>
      <c r="X7811"/>
    </row>
    <row r="7812" spans="11:24" x14ac:dyDescent="0.25">
      <c r="K7812"/>
      <c r="X7812"/>
    </row>
    <row r="7813" spans="11:24" x14ac:dyDescent="0.25">
      <c r="K7813"/>
      <c r="X7813"/>
    </row>
    <row r="7814" spans="11:24" x14ac:dyDescent="0.25">
      <c r="K7814"/>
      <c r="X7814"/>
    </row>
    <row r="7815" spans="11:24" x14ac:dyDescent="0.25">
      <c r="K7815"/>
      <c r="X7815"/>
    </row>
    <row r="7816" spans="11:24" x14ac:dyDescent="0.25">
      <c r="K7816"/>
      <c r="X7816"/>
    </row>
    <row r="7817" spans="11:24" x14ac:dyDescent="0.25">
      <c r="K7817"/>
      <c r="X7817"/>
    </row>
    <row r="7818" spans="11:24" x14ac:dyDescent="0.25">
      <c r="K7818"/>
      <c r="X7818"/>
    </row>
    <row r="7819" spans="11:24" x14ac:dyDescent="0.25">
      <c r="K7819"/>
      <c r="X7819"/>
    </row>
    <row r="7820" spans="11:24" x14ac:dyDescent="0.25">
      <c r="K7820"/>
      <c r="X7820"/>
    </row>
    <row r="7821" spans="11:24" x14ac:dyDescent="0.25">
      <c r="K7821"/>
      <c r="X7821"/>
    </row>
    <row r="7822" spans="11:24" x14ac:dyDescent="0.25">
      <c r="K7822"/>
      <c r="X7822"/>
    </row>
    <row r="7823" spans="11:24" x14ac:dyDescent="0.25">
      <c r="K7823"/>
      <c r="X7823"/>
    </row>
    <row r="7824" spans="11:24" x14ac:dyDescent="0.25">
      <c r="K7824"/>
      <c r="X7824"/>
    </row>
    <row r="7825" spans="11:24" x14ac:dyDescent="0.25">
      <c r="K7825"/>
      <c r="X7825"/>
    </row>
    <row r="7826" spans="11:24" x14ac:dyDescent="0.25">
      <c r="K7826"/>
      <c r="X7826"/>
    </row>
    <row r="7827" spans="11:24" x14ac:dyDescent="0.25">
      <c r="K7827"/>
      <c r="X7827"/>
    </row>
    <row r="7828" spans="11:24" x14ac:dyDescent="0.25">
      <c r="K7828"/>
      <c r="X7828"/>
    </row>
    <row r="7829" spans="11:24" x14ac:dyDescent="0.25">
      <c r="K7829"/>
      <c r="X7829"/>
    </row>
    <row r="7830" spans="11:24" x14ac:dyDescent="0.25">
      <c r="K7830"/>
      <c r="X7830"/>
    </row>
    <row r="7831" spans="11:24" x14ac:dyDescent="0.25">
      <c r="K7831"/>
      <c r="X7831"/>
    </row>
    <row r="7832" spans="11:24" x14ac:dyDescent="0.25">
      <c r="K7832"/>
      <c r="X7832"/>
    </row>
    <row r="7833" spans="11:24" x14ac:dyDescent="0.25">
      <c r="K7833"/>
      <c r="X7833"/>
    </row>
    <row r="7834" spans="11:24" x14ac:dyDescent="0.25">
      <c r="K7834"/>
      <c r="X7834"/>
    </row>
    <row r="7835" spans="11:24" x14ac:dyDescent="0.25">
      <c r="K7835"/>
      <c r="X7835"/>
    </row>
    <row r="7836" spans="11:24" x14ac:dyDescent="0.25">
      <c r="K7836"/>
      <c r="X7836"/>
    </row>
    <row r="7837" spans="11:24" x14ac:dyDescent="0.25">
      <c r="K7837"/>
      <c r="X7837"/>
    </row>
    <row r="7838" spans="11:24" x14ac:dyDescent="0.25">
      <c r="K7838"/>
      <c r="X7838"/>
    </row>
    <row r="7839" spans="11:24" x14ac:dyDescent="0.25">
      <c r="K7839"/>
      <c r="X7839"/>
    </row>
    <row r="7840" spans="11:24" x14ac:dyDescent="0.25">
      <c r="K7840"/>
      <c r="X7840"/>
    </row>
    <row r="7841" spans="11:24" x14ac:dyDescent="0.25">
      <c r="K7841"/>
      <c r="X7841"/>
    </row>
    <row r="7842" spans="11:24" x14ac:dyDescent="0.25">
      <c r="K7842"/>
      <c r="X7842"/>
    </row>
    <row r="7843" spans="11:24" x14ac:dyDescent="0.25">
      <c r="K7843"/>
      <c r="X7843"/>
    </row>
    <row r="7844" spans="11:24" x14ac:dyDescent="0.25">
      <c r="K7844"/>
      <c r="X7844"/>
    </row>
    <row r="7845" spans="11:24" x14ac:dyDescent="0.25">
      <c r="K7845"/>
      <c r="X7845"/>
    </row>
    <row r="7846" spans="11:24" x14ac:dyDescent="0.25">
      <c r="K7846"/>
      <c r="X7846"/>
    </row>
    <row r="7847" spans="11:24" x14ac:dyDescent="0.25">
      <c r="K7847"/>
      <c r="X7847"/>
    </row>
    <row r="7848" spans="11:24" x14ac:dyDescent="0.25">
      <c r="K7848"/>
      <c r="X7848"/>
    </row>
    <row r="7849" spans="11:24" x14ac:dyDescent="0.25">
      <c r="K7849"/>
      <c r="X7849"/>
    </row>
    <row r="7850" spans="11:24" x14ac:dyDescent="0.25">
      <c r="K7850"/>
      <c r="X7850"/>
    </row>
    <row r="7851" spans="11:24" x14ac:dyDescent="0.25">
      <c r="K7851"/>
      <c r="X7851"/>
    </row>
    <row r="7852" spans="11:24" x14ac:dyDescent="0.25">
      <c r="K7852"/>
      <c r="X7852"/>
    </row>
    <row r="7853" spans="11:24" x14ac:dyDescent="0.25">
      <c r="K7853"/>
      <c r="X7853"/>
    </row>
    <row r="7854" spans="11:24" x14ac:dyDescent="0.25">
      <c r="K7854"/>
      <c r="X7854"/>
    </row>
    <row r="7855" spans="11:24" x14ac:dyDescent="0.25">
      <c r="K7855"/>
      <c r="X7855"/>
    </row>
    <row r="7856" spans="11:24" x14ac:dyDescent="0.25">
      <c r="K7856"/>
      <c r="X7856"/>
    </row>
    <row r="7857" spans="11:24" x14ac:dyDescent="0.25">
      <c r="K7857"/>
      <c r="X7857"/>
    </row>
    <row r="7858" spans="11:24" x14ac:dyDescent="0.25">
      <c r="K7858"/>
      <c r="X7858"/>
    </row>
    <row r="7859" spans="11:24" x14ac:dyDescent="0.25">
      <c r="K7859"/>
      <c r="X7859"/>
    </row>
    <row r="7860" spans="11:24" x14ac:dyDescent="0.25">
      <c r="K7860"/>
      <c r="X7860"/>
    </row>
    <row r="7861" spans="11:24" x14ac:dyDescent="0.25">
      <c r="K7861"/>
      <c r="X7861"/>
    </row>
    <row r="7862" spans="11:24" x14ac:dyDescent="0.25">
      <c r="K7862"/>
      <c r="X7862"/>
    </row>
    <row r="7863" spans="11:24" x14ac:dyDescent="0.25">
      <c r="K7863"/>
      <c r="X7863"/>
    </row>
    <row r="7864" spans="11:24" x14ac:dyDescent="0.25">
      <c r="K7864"/>
      <c r="X7864"/>
    </row>
    <row r="7865" spans="11:24" x14ac:dyDescent="0.25">
      <c r="K7865"/>
      <c r="X7865"/>
    </row>
    <row r="7866" spans="11:24" x14ac:dyDescent="0.25">
      <c r="K7866"/>
      <c r="X7866"/>
    </row>
    <row r="7867" spans="11:24" x14ac:dyDescent="0.25">
      <c r="K7867"/>
      <c r="X7867"/>
    </row>
    <row r="7868" spans="11:24" x14ac:dyDescent="0.25">
      <c r="K7868"/>
      <c r="X7868"/>
    </row>
    <row r="7869" spans="11:24" x14ac:dyDescent="0.25">
      <c r="K7869"/>
      <c r="X7869"/>
    </row>
    <row r="7870" spans="11:24" x14ac:dyDescent="0.25">
      <c r="K7870"/>
      <c r="X7870"/>
    </row>
    <row r="7871" spans="11:24" x14ac:dyDescent="0.25">
      <c r="K7871"/>
      <c r="X7871"/>
    </row>
    <row r="7872" spans="11:24" x14ac:dyDescent="0.25">
      <c r="K7872"/>
      <c r="X7872"/>
    </row>
    <row r="7873" spans="11:24" x14ac:dyDescent="0.25">
      <c r="K7873"/>
      <c r="X7873"/>
    </row>
    <row r="7874" spans="11:24" x14ac:dyDescent="0.25">
      <c r="K7874"/>
      <c r="X7874"/>
    </row>
    <row r="7875" spans="11:24" x14ac:dyDescent="0.25">
      <c r="K7875"/>
      <c r="X7875"/>
    </row>
    <row r="7876" spans="11:24" x14ac:dyDescent="0.25">
      <c r="K7876"/>
      <c r="X7876"/>
    </row>
    <row r="7877" spans="11:24" x14ac:dyDescent="0.25">
      <c r="K7877"/>
      <c r="X7877"/>
    </row>
    <row r="7878" spans="11:24" x14ac:dyDescent="0.25">
      <c r="K7878"/>
      <c r="X7878"/>
    </row>
    <row r="7879" spans="11:24" x14ac:dyDescent="0.25">
      <c r="K7879"/>
      <c r="X7879"/>
    </row>
    <row r="7880" spans="11:24" x14ac:dyDescent="0.25">
      <c r="K7880"/>
      <c r="X7880"/>
    </row>
    <row r="7881" spans="11:24" x14ac:dyDescent="0.25">
      <c r="K7881"/>
      <c r="X7881"/>
    </row>
    <row r="7882" spans="11:24" x14ac:dyDescent="0.25">
      <c r="K7882"/>
      <c r="X7882"/>
    </row>
    <row r="7883" spans="11:24" x14ac:dyDescent="0.25">
      <c r="K7883"/>
      <c r="X7883"/>
    </row>
    <row r="7884" spans="11:24" x14ac:dyDescent="0.25">
      <c r="K7884"/>
      <c r="X7884"/>
    </row>
    <row r="7885" spans="11:24" x14ac:dyDescent="0.25">
      <c r="K7885"/>
      <c r="X7885"/>
    </row>
    <row r="7886" spans="11:24" x14ac:dyDescent="0.25">
      <c r="K7886"/>
      <c r="X7886"/>
    </row>
    <row r="7887" spans="11:24" x14ac:dyDescent="0.25">
      <c r="K7887"/>
      <c r="X7887"/>
    </row>
    <row r="7888" spans="11:24" x14ac:dyDescent="0.25">
      <c r="K7888"/>
      <c r="X7888"/>
    </row>
    <row r="7889" spans="11:24" x14ac:dyDescent="0.25">
      <c r="K7889"/>
      <c r="X7889"/>
    </row>
    <row r="7890" spans="11:24" x14ac:dyDescent="0.25">
      <c r="K7890"/>
      <c r="X7890"/>
    </row>
    <row r="7891" spans="11:24" x14ac:dyDescent="0.25">
      <c r="K7891"/>
      <c r="X7891"/>
    </row>
    <row r="7892" spans="11:24" x14ac:dyDescent="0.25">
      <c r="K7892"/>
      <c r="X7892"/>
    </row>
    <row r="7893" spans="11:24" x14ac:dyDescent="0.25">
      <c r="K7893"/>
      <c r="X7893"/>
    </row>
    <row r="7894" spans="11:24" x14ac:dyDescent="0.25">
      <c r="K7894"/>
      <c r="X7894"/>
    </row>
    <row r="7895" spans="11:24" x14ac:dyDescent="0.25">
      <c r="K7895"/>
      <c r="X7895"/>
    </row>
    <row r="7896" spans="11:24" x14ac:dyDescent="0.25">
      <c r="K7896"/>
      <c r="X7896"/>
    </row>
    <row r="7897" spans="11:24" x14ac:dyDescent="0.25">
      <c r="K7897"/>
      <c r="X7897"/>
    </row>
    <row r="7898" spans="11:24" x14ac:dyDescent="0.25">
      <c r="K7898"/>
      <c r="X7898"/>
    </row>
    <row r="7899" spans="11:24" x14ac:dyDescent="0.25">
      <c r="K7899"/>
      <c r="X7899"/>
    </row>
    <row r="7900" spans="11:24" x14ac:dyDescent="0.25">
      <c r="K7900"/>
      <c r="X7900"/>
    </row>
    <row r="7901" spans="11:24" x14ac:dyDescent="0.25">
      <c r="K7901"/>
      <c r="X7901"/>
    </row>
    <row r="7902" spans="11:24" x14ac:dyDescent="0.25">
      <c r="K7902"/>
      <c r="X7902"/>
    </row>
    <row r="7903" spans="11:24" x14ac:dyDescent="0.25">
      <c r="K7903"/>
      <c r="X7903"/>
    </row>
    <row r="7904" spans="11:24" x14ac:dyDescent="0.25">
      <c r="K7904"/>
      <c r="X7904"/>
    </row>
    <row r="7905" spans="11:24" x14ac:dyDescent="0.25">
      <c r="K7905"/>
      <c r="X7905"/>
    </row>
    <row r="7906" spans="11:24" x14ac:dyDescent="0.25">
      <c r="K7906"/>
      <c r="X7906"/>
    </row>
    <row r="7907" spans="11:24" x14ac:dyDescent="0.25">
      <c r="K7907"/>
      <c r="X7907"/>
    </row>
    <row r="7908" spans="11:24" x14ac:dyDescent="0.25">
      <c r="K7908"/>
      <c r="X7908"/>
    </row>
    <row r="7909" spans="11:24" x14ac:dyDescent="0.25">
      <c r="K7909"/>
      <c r="X7909"/>
    </row>
    <row r="7910" spans="11:24" x14ac:dyDescent="0.25">
      <c r="K7910"/>
      <c r="X7910"/>
    </row>
    <row r="7911" spans="11:24" x14ac:dyDescent="0.25">
      <c r="K7911"/>
      <c r="X7911"/>
    </row>
    <row r="7912" spans="11:24" x14ac:dyDescent="0.25">
      <c r="K7912"/>
      <c r="X7912"/>
    </row>
    <row r="7913" spans="11:24" x14ac:dyDescent="0.25">
      <c r="K7913"/>
      <c r="X7913"/>
    </row>
    <row r="7914" spans="11:24" x14ac:dyDescent="0.25">
      <c r="K7914"/>
      <c r="X7914"/>
    </row>
    <row r="7915" spans="11:24" x14ac:dyDescent="0.25">
      <c r="K7915"/>
      <c r="X7915"/>
    </row>
    <row r="7916" spans="11:24" x14ac:dyDescent="0.25">
      <c r="K7916"/>
      <c r="X7916"/>
    </row>
    <row r="7917" spans="11:24" x14ac:dyDescent="0.25">
      <c r="K7917"/>
      <c r="X7917"/>
    </row>
    <row r="7918" spans="11:24" x14ac:dyDescent="0.25">
      <c r="K7918"/>
      <c r="X7918"/>
    </row>
    <row r="7919" spans="11:24" x14ac:dyDescent="0.25">
      <c r="K7919"/>
      <c r="X7919"/>
    </row>
    <row r="7920" spans="11:24" x14ac:dyDescent="0.25">
      <c r="K7920"/>
      <c r="X7920"/>
    </row>
    <row r="7921" spans="11:24" x14ac:dyDescent="0.25">
      <c r="K7921"/>
      <c r="X7921"/>
    </row>
    <row r="7922" spans="11:24" x14ac:dyDescent="0.25">
      <c r="K7922"/>
      <c r="X7922"/>
    </row>
    <row r="7923" spans="11:24" x14ac:dyDescent="0.25">
      <c r="K7923"/>
      <c r="X7923"/>
    </row>
    <row r="7924" spans="11:24" x14ac:dyDescent="0.25">
      <c r="K7924"/>
      <c r="X7924"/>
    </row>
    <row r="7925" spans="11:24" x14ac:dyDescent="0.25">
      <c r="K7925"/>
      <c r="X7925"/>
    </row>
    <row r="7926" spans="11:24" x14ac:dyDescent="0.25">
      <c r="K7926"/>
      <c r="X7926"/>
    </row>
    <row r="7927" spans="11:24" x14ac:dyDescent="0.25">
      <c r="K7927"/>
      <c r="X7927"/>
    </row>
    <row r="7928" spans="11:24" x14ac:dyDescent="0.25">
      <c r="K7928"/>
      <c r="X7928"/>
    </row>
    <row r="7929" spans="11:24" x14ac:dyDescent="0.25">
      <c r="K7929"/>
      <c r="X7929"/>
    </row>
    <row r="7930" spans="11:24" x14ac:dyDescent="0.25">
      <c r="K7930"/>
      <c r="X7930"/>
    </row>
    <row r="7931" spans="11:24" x14ac:dyDescent="0.25">
      <c r="K7931"/>
      <c r="X7931"/>
    </row>
    <row r="7932" spans="11:24" x14ac:dyDescent="0.25">
      <c r="K7932"/>
      <c r="X7932"/>
    </row>
    <row r="7933" spans="11:24" x14ac:dyDescent="0.25">
      <c r="K7933"/>
      <c r="X7933"/>
    </row>
    <row r="7934" spans="11:24" x14ac:dyDescent="0.25">
      <c r="K7934"/>
      <c r="X7934"/>
    </row>
    <row r="7935" spans="11:24" x14ac:dyDescent="0.25">
      <c r="K7935"/>
      <c r="X7935"/>
    </row>
    <row r="7936" spans="11:24" x14ac:dyDescent="0.25">
      <c r="K7936"/>
      <c r="X7936"/>
    </row>
    <row r="7937" spans="11:24" x14ac:dyDescent="0.25">
      <c r="K7937"/>
      <c r="X7937"/>
    </row>
    <row r="7938" spans="11:24" x14ac:dyDescent="0.25">
      <c r="K7938"/>
      <c r="X7938"/>
    </row>
    <row r="7939" spans="11:24" x14ac:dyDescent="0.25">
      <c r="K7939"/>
      <c r="X7939"/>
    </row>
    <row r="7940" spans="11:24" x14ac:dyDescent="0.25">
      <c r="K7940"/>
      <c r="X7940"/>
    </row>
    <row r="7941" spans="11:24" x14ac:dyDescent="0.25">
      <c r="K7941"/>
      <c r="X7941"/>
    </row>
    <row r="7942" spans="11:24" x14ac:dyDescent="0.25">
      <c r="K7942"/>
      <c r="X7942"/>
    </row>
    <row r="7943" spans="11:24" x14ac:dyDescent="0.25">
      <c r="K7943"/>
      <c r="X7943"/>
    </row>
    <row r="7944" spans="11:24" x14ac:dyDescent="0.25">
      <c r="K7944"/>
      <c r="X7944"/>
    </row>
    <row r="7945" spans="11:24" x14ac:dyDescent="0.25">
      <c r="K7945"/>
      <c r="X7945"/>
    </row>
    <row r="7946" spans="11:24" x14ac:dyDescent="0.25">
      <c r="K7946"/>
      <c r="X7946"/>
    </row>
    <row r="7947" spans="11:24" x14ac:dyDescent="0.25">
      <c r="K7947"/>
      <c r="X7947"/>
    </row>
    <row r="7948" spans="11:24" x14ac:dyDescent="0.25">
      <c r="K7948"/>
      <c r="X7948"/>
    </row>
    <row r="7949" spans="11:24" x14ac:dyDescent="0.25">
      <c r="K7949"/>
      <c r="X7949"/>
    </row>
    <row r="7950" spans="11:24" x14ac:dyDescent="0.25">
      <c r="K7950"/>
      <c r="X7950"/>
    </row>
    <row r="7951" spans="11:24" x14ac:dyDescent="0.25">
      <c r="K7951"/>
      <c r="X7951"/>
    </row>
    <row r="7952" spans="11:24" x14ac:dyDescent="0.25">
      <c r="K7952"/>
      <c r="X7952"/>
    </row>
    <row r="7953" spans="11:24" x14ac:dyDescent="0.25">
      <c r="K7953"/>
      <c r="X7953"/>
    </row>
    <row r="7954" spans="11:24" x14ac:dyDescent="0.25">
      <c r="K7954"/>
      <c r="X7954"/>
    </row>
    <row r="7955" spans="11:24" x14ac:dyDescent="0.25">
      <c r="K7955"/>
      <c r="X7955"/>
    </row>
    <row r="7956" spans="11:24" x14ac:dyDescent="0.25">
      <c r="K7956"/>
      <c r="X7956"/>
    </row>
    <row r="7957" spans="11:24" x14ac:dyDescent="0.25">
      <c r="K7957"/>
      <c r="X7957"/>
    </row>
    <row r="7958" spans="11:24" x14ac:dyDescent="0.25">
      <c r="K7958"/>
      <c r="X7958"/>
    </row>
    <row r="7959" spans="11:24" x14ac:dyDescent="0.25">
      <c r="K7959"/>
      <c r="X7959"/>
    </row>
    <row r="7960" spans="11:24" x14ac:dyDescent="0.25">
      <c r="K7960"/>
      <c r="X7960"/>
    </row>
    <row r="7961" spans="11:24" x14ac:dyDescent="0.25">
      <c r="K7961"/>
      <c r="X7961"/>
    </row>
    <row r="7962" spans="11:24" x14ac:dyDescent="0.25">
      <c r="K7962"/>
      <c r="X7962"/>
    </row>
    <row r="7963" spans="11:24" x14ac:dyDescent="0.25">
      <c r="K7963"/>
      <c r="X7963"/>
    </row>
    <row r="7964" spans="11:24" x14ac:dyDescent="0.25">
      <c r="K7964"/>
      <c r="X7964"/>
    </row>
    <row r="7965" spans="11:24" x14ac:dyDescent="0.25">
      <c r="K7965"/>
      <c r="X7965"/>
    </row>
    <row r="7966" spans="11:24" x14ac:dyDescent="0.25">
      <c r="K7966"/>
      <c r="X7966"/>
    </row>
    <row r="7967" spans="11:24" x14ac:dyDescent="0.25">
      <c r="K7967"/>
      <c r="X7967"/>
    </row>
    <row r="7968" spans="11:24" x14ac:dyDescent="0.25">
      <c r="K7968"/>
      <c r="X7968"/>
    </row>
    <row r="7969" spans="11:24" x14ac:dyDescent="0.25">
      <c r="K7969"/>
      <c r="X7969"/>
    </row>
    <row r="7970" spans="11:24" x14ac:dyDescent="0.25">
      <c r="K7970"/>
      <c r="X7970"/>
    </row>
    <row r="7971" spans="11:24" x14ac:dyDescent="0.25">
      <c r="K7971"/>
      <c r="X7971"/>
    </row>
    <row r="7972" spans="11:24" x14ac:dyDescent="0.25">
      <c r="K7972"/>
      <c r="X7972"/>
    </row>
    <row r="7973" spans="11:24" x14ac:dyDescent="0.25">
      <c r="K7973"/>
      <c r="X7973"/>
    </row>
    <row r="7974" spans="11:24" x14ac:dyDescent="0.25">
      <c r="K7974"/>
      <c r="X7974"/>
    </row>
    <row r="7975" spans="11:24" x14ac:dyDescent="0.25">
      <c r="K7975"/>
      <c r="X7975"/>
    </row>
    <row r="7976" spans="11:24" x14ac:dyDescent="0.25">
      <c r="K7976"/>
      <c r="X7976"/>
    </row>
    <row r="7977" spans="11:24" x14ac:dyDescent="0.25">
      <c r="K7977"/>
      <c r="X7977"/>
    </row>
    <row r="7978" spans="11:24" x14ac:dyDescent="0.25">
      <c r="K7978"/>
      <c r="X7978"/>
    </row>
    <row r="7979" spans="11:24" x14ac:dyDescent="0.25">
      <c r="K7979"/>
      <c r="X7979"/>
    </row>
    <row r="7980" spans="11:24" x14ac:dyDescent="0.25">
      <c r="K7980"/>
      <c r="X7980"/>
    </row>
    <row r="7981" spans="11:24" x14ac:dyDescent="0.25">
      <c r="K7981"/>
      <c r="X7981"/>
    </row>
    <row r="7982" spans="11:24" x14ac:dyDescent="0.25">
      <c r="K7982"/>
      <c r="X7982"/>
    </row>
    <row r="7983" spans="11:24" x14ac:dyDescent="0.25">
      <c r="K7983"/>
      <c r="X7983"/>
    </row>
    <row r="7984" spans="11:24" x14ac:dyDescent="0.25">
      <c r="K7984"/>
      <c r="X7984"/>
    </row>
    <row r="7985" spans="11:24" x14ac:dyDescent="0.25">
      <c r="K7985"/>
      <c r="X7985"/>
    </row>
    <row r="7986" spans="11:24" x14ac:dyDescent="0.25">
      <c r="K7986"/>
      <c r="X7986"/>
    </row>
    <row r="7987" spans="11:24" x14ac:dyDescent="0.25">
      <c r="K7987"/>
      <c r="X7987"/>
    </row>
    <row r="7988" spans="11:24" x14ac:dyDescent="0.25">
      <c r="K7988"/>
      <c r="X7988"/>
    </row>
    <row r="7989" spans="11:24" x14ac:dyDescent="0.25">
      <c r="K7989"/>
      <c r="X7989"/>
    </row>
    <row r="7990" spans="11:24" x14ac:dyDescent="0.25">
      <c r="K7990"/>
      <c r="X7990"/>
    </row>
    <row r="7991" spans="11:24" x14ac:dyDescent="0.25">
      <c r="K7991"/>
      <c r="X7991"/>
    </row>
    <row r="7992" spans="11:24" x14ac:dyDescent="0.25">
      <c r="K7992"/>
      <c r="X7992"/>
    </row>
    <row r="7993" spans="11:24" x14ac:dyDescent="0.25">
      <c r="K7993"/>
      <c r="X7993"/>
    </row>
    <row r="7994" spans="11:24" x14ac:dyDescent="0.25">
      <c r="K7994"/>
      <c r="X7994"/>
    </row>
    <row r="7995" spans="11:24" x14ac:dyDescent="0.25">
      <c r="K7995"/>
      <c r="X7995"/>
    </row>
    <row r="7996" spans="11:24" x14ac:dyDescent="0.25">
      <c r="K7996"/>
      <c r="X7996"/>
    </row>
    <row r="7997" spans="11:24" x14ac:dyDescent="0.25">
      <c r="K7997"/>
      <c r="X7997"/>
    </row>
    <row r="7998" spans="11:24" x14ac:dyDescent="0.25">
      <c r="K7998"/>
      <c r="X7998"/>
    </row>
    <row r="7999" spans="11:24" x14ac:dyDescent="0.25">
      <c r="K7999"/>
      <c r="X7999"/>
    </row>
    <row r="8000" spans="11:24" x14ac:dyDescent="0.25">
      <c r="K8000"/>
      <c r="X8000"/>
    </row>
    <row r="8001" spans="11:24" x14ac:dyDescent="0.25">
      <c r="K8001"/>
      <c r="X8001"/>
    </row>
    <row r="8002" spans="11:24" x14ac:dyDescent="0.25">
      <c r="K8002"/>
      <c r="X8002"/>
    </row>
    <row r="8003" spans="11:24" x14ac:dyDescent="0.25">
      <c r="K8003"/>
      <c r="X8003"/>
    </row>
    <row r="8004" spans="11:24" x14ac:dyDescent="0.25">
      <c r="K8004"/>
      <c r="X8004"/>
    </row>
    <row r="8005" spans="11:24" x14ac:dyDescent="0.25">
      <c r="K8005"/>
      <c r="X8005"/>
    </row>
    <row r="8006" spans="11:24" x14ac:dyDescent="0.25">
      <c r="K8006"/>
      <c r="X8006"/>
    </row>
    <row r="8007" spans="11:24" x14ac:dyDescent="0.25">
      <c r="K8007"/>
      <c r="X8007"/>
    </row>
    <row r="8008" spans="11:24" x14ac:dyDescent="0.25">
      <c r="K8008"/>
      <c r="X8008"/>
    </row>
    <row r="8009" spans="11:24" x14ac:dyDescent="0.25">
      <c r="K8009"/>
      <c r="X8009"/>
    </row>
    <row r="8010" spans="11:24" x14ac:dyDescent="0.25">
      <c r="K8010"/>
      <c r="X8010"/>
    </row>
    <row r="8011" spans="11:24" x14ac:dyDescent="0.25">
      <c r="K8011"/>
      <c r="X8011"/>
    </row>
    <row r="8012" spans="11:24" x14ac:dyDescent="0.25">
      <c r="K8012"/>
      <c r="X8012"/>
    </row>
    <row r="8013" spans="11:24" x14ac:dyDescent="0.25">
      <c r="K8013"/>
      <c r="X8013"/>
    </row>
    <row r="8014" spans="11:24" x14ac:dyDescent="0.25">
      <c r="K8014"/>
      <c r="X8014"/>
    </row>
    <row r="8015" spans="11:24" x14ac:dyDescent="0.25">
      <c r="K8015"/>
      <c r="X8015"/>
    </row>
    <row r="8016" spans="11:24" x14ac:dyDescent="0.25">
      <c r="K8016"/>
      <c r="X8016"/>
    </row>
    <row r="8017" spans="11:24" x14ac:dyDescent="0.25">
      <c r="K8017"/>
      <c r="X8017"/>
    </row>
    <row r="8018" spans="11:24" x14ac:dyDescent="0.25">
      <c r="K8018"/>
      <c r="X8018"/>
    </row>
    <row r="8019" spans="11:24" x14ac:dyDescent="0.25">
      <c r="K8019"/>
      <c r="X8019"/>
    </row>
    <row r="8020" spans="11:24" x14ac:dyDescent="0.25">
      <c r="K8020"/>
      <c r="X8020"/>
    </row>
    <row r="8021" spans="11:24" x14ac:dyDescent="0.25">
      <c r="K8021"/>
      <c r="X8021"/>
    </row>
    <row r="8022" spans="11:24" x14ac:dyDescent="0.25">
      <c r="K8022"/>
      <c r="X8022"/>
    </row>
    <row r="8023" spans="11:24" x14ac:dyDescent="0.25">
      <c r="K8023"/>
      <c r="X8023"/>
    </row>
    <row r="8024" spans="11:24" x14ac:dyDescent="0.25">
      <c r="K8024"/>
      <c r="X8024"/>
    </row>
    <row r="8025" spans="11:24" x14ac:dyDescent="0.25">
      <c r="K8025"/>
      <c r="X8025"/>
    </row>
    <row r="8026" spans="11:24" x14ac:dyDescent="0.25">
      <c r="K8026"/>
      <c r="X8026"/>
    </row>
    <row r="8027" spans="11:24" x14ac:dyDescent="0.25">
      <c r="K8027"/>
      <c r="X8027"/>
    </row>
    <row r="8028" spans="11:24" x14ac:dyDescent="0.25">
      <c r="K8028"/>
      <c r="X8028"/>
    </row>
    <row r="8029" spans="11:24" x14ac:dyDescent="0.25">
      <c r="K8029"/>
      <c r="X8029"/>
    </row>
    <row r="8030" spans="11:24" x14ac:dyDescent="0.25">
      <c r="K8030"/>
      <c r="X8030"/>
    </row>
    <row r="8031" spans="11:24" x14ac:dyDescent="0.25">
      <c r="K8031"/>
      <c r="X8031"/>
    </row>
    <row r="8032" spans="11:24" x14ac:dyDescent="0.25">
      <c r="K8032"/>
      <c r="X8032"/>
    </row>
    <row r="8033" spans="11:24" x14ac:dyDescent="0.25">
      <c r="K8033"/>
      <c r="X8033"/>
    </row>
    <row r="8034" spans="11:24" x14ac:dyDescent="0.25">
      <c r="K8034"/>
      <c r="X8034"/>
    </row>
    <row r="8035" spans="11:24" x14ac:dyDescent="0.25">
      <c r="K8035"/>
      <c r="X8035"/>
    </row>
    <row r="8036" spans="11:24" x14ac:dyDescent="0.25">
      <c r="K8036"/>
      <c r="X8036"/>
    </row>
    <row r="8037" spans="11:24" x14ac:dyDescent="0.25">
      <c r="K8037"/>
      <c r="X8037"/>
    </row>
    <row r="8038" spans="11:24" x14ac:dyDescent="0.25">
      <c r="K8038"/>
      <c r="X8038"/>
    </row>
    <row r="8039" spans="11:24" x14ac:dyDescent="0.25">
      <c r="K8039"/>
      <c r="X8039"/>
    </row>
    <row r="8040" spans="11:24" x14ac:dyDescent="0.25">
      <c r="K8040"/>
      <c r="X8040"/>
    </row>
    <row r="8041" spans="11:24" x14ac:dyDescent="0.25">
      <c r="K8041"/>
      <c r="X8041"/>
    </row>
    <row r="8042" spans="11:24" x14ac:dyDescent="0.25">
      <c r="K8042"/>
      <c r="X8042"/>
    </row>
    <row r="8043" spans="11:24" x14ac:dyDescent="0.25">
      <c r="K8043"/>
      <c r="X8043"/>
    </row>
    <row r="8044" spans="11:24" x14ac:dyDescent="0.25">
      <c r="K8044"/>
      <c r="X8044"/>
    </row>
    <row r="8045" spans="11:24" x14ac:dyDescent="0.25">
      <c r="K8045"/>
      <c r="X8045"/>
    </row>
    <row r="8046" spans="11:24" x14ac:dyDescent="0.25">
      <c r="K8046"/>
      <c r="X8046"/>
    </row>
    <row r="8047" spans="11:24" x14ac:dyDescent="0.25">
      <c r="K8047"/>
      <c r="X8047"/>
    </row>
    <row r="8048" spans="11:24" x14ac:dyDescent="0.25">
      <c r="K8048"/>
      <c r="X8048"/>
    </row>
    <row r="8049" spans="11:24" x14ac:dyDescent="0.25">
      <c r="K8049"/>
      <c r="X8049"/>
    </row>
    <row r="8050" spans="11:24" x14ac:dyDescent="0.25">
      <c r="K8050"/>
      <c r="X8050"/>
    </row>
    <row r="8051" spans="11:24" x14ac:dyDescent="0.25">
      <c r="K8051"/>
      <c r="X8051"/>
    </row>
    <row r="8052" spans="11:24" x14ac:dyDescent="0.25">
      <c r="K8052"/>
      <c r="X8052"/>
    </row>
    <row r="8053" spans="11:24" x14ac:dyDescent="0.25">
      <c r="K8053"/>
      <c r="X8053"/>
    </row>
    <row r="8054" spans="11:24" x14ac:dyDescent="0.25">
      <c r="K8054"/>
      <c r="X8054"/>
    </row>
    <row r="8055" spans="11:24" x14ac:dyDescent="0.25">
      <c r="K8055"/>
      <c r="X8055"/>
    </row>
    <row r="8056" spans="11:24" x14ac:dyDescent="0.25">
      <c r="K8056"/>
      <c r="X8056"/>
    </row>
    <row r="8057" spans="11:24" x14ac:dyDescent="0.25">
      <c r="K8057"/>
      <c r="X8057"/>
    </row>
    <row r="8058" spans="11:24" x14ac:dyDescent="0.25">
      <c r="K8058"/>
      <c r="X8058"/>
    </row>
    <row r="8059" spans="11:24" x14ac:dyDescent="0.25">
      <c r="K8059"/>
      <c r="X8059"/>
    </row>
    <row r="8060" spans="11:24" x14ac:dyDescent="0.25">
      <c r="K8060"/>
      <c r="X8060"/>
    </row>
    <row r="8061" spans="11:24" x14ac:dyDescent="0.25">
      <c r="K8061"/>
      <c r="X8061"/>
    </row>
    <row r="8062" spans="11:24" x14ac:dyDescent="0.25">
      <c r="K8062"/>
      <c r="X8062"/>
    </row>
    <row r="8063" spans="11:24" x14ac:dyDescent="0.25">
      <c r="K8063"/>
      <c r="X8063"/>
    </row>
    <row r="8064" spans="11:24" x14ac:dyDescent="0.25">
      <c r="K8064"/>
      <c r="X8064"/>
    </row>
    <row r="8065" spans="11:24" x14ac:dyDescent="0.25">
      <c r="K8065"/>
      <c r="X8065"/>
    </row>
    <row r="8066" spans="11:24" x14ac:dyDescent="0.25">
      <c r="K8066"/>
      <c r="X8066"/>
    </row>
    <row r="8067" spans="11:24" x14ac:dyDescent="0.25">
      <c r="K8067"/>
      <c r="X8067"/>
    </row>
    <row r="8068" spans="11:24" x14ac:dyDescent="0.25">
      <c r="K8068"/>
      <c r="X8068"/>
    </row>
    <row r="8069" spans="11:24" x14ac:dyDescent="0.25">
      <c r="K8069"/>
      <c r="X8069"/>
    </row>
    <row r="8070" spans="11:24" x14ac:dyDescent="0.25">
      <c r="K8070"/>
      <c r="X8070"/>
    </row>
    <row r="8071" spans="11:24" x14ac:dyDescent="0.25">
      <c r="K8071"/>
      <c r="X8071"/>
    </row>
    <row r="8072" spans="11:24" x14ac:dyDescent="0.25">
      <c r="K8072"/>
      <c r="X8072"/>
    </row>
    <row r="8073" spans="11:24" x14ac:dyDescent="0.25">
      <c r="K8073"/>
      <c r="X8073"/>
    </row>
    <row r="8074" spans="11:24" x14ac:dyDescent="0.25">
      <c r="K8074"/>
      <c r="X8074"/>
    </row>
    <row r="8075" spans="11:24" x14ac:dyDescent="0.25">
      <c r="K8075"/>
      <c r="X8075"/>
    </row>
    <row r="8076" spans="11:24" x14ac:dyDescent="0.25">
      <c r="K8076"/>
      <c r="X8076"/>
    </row>
    <row r="8077" spans="11:24" x14ac:dyDescent="0.25">
      <c r="K8077"/>
      <c r="X8077"/>
    </row>
    <row r="8078" spans="11:24" x14ac:dyDescent="0.25">
      <c r="K8078"/>
      <c r="X8078"/>
    </row>
    <row r="8079" spans="11:24" x14ac:dyDescent="0.25">
      <c r="K8079"/>
      <c r="X8079"/>
    </row>
    <row r="8080" spans="11:24" x14ac:dyDescent="0.25">
      <c r="K8080"/>
      <c r="X8080"/>
    </row>
    <row r="8081" spans="11:24" x14ac:dyDescent="0.25">
      <c r="K8081"/>
      <c r="X8081"/>
    </row>
    <row r="8082" spans="11:24" x14ac:dyDescent="0.25">
      <c r="K8082"/>
      <c r="X8082"/>
    </row>
    <row r="8083" spans="11:24" x14ac:dyDescent="0.25">
      <c r="K8083"/>
      <c r="X8083"/>
    </row>
    <row r="8084" spans="11:24" x14ac:dyDescent="0.25">
      <c r="K8084"/>
      <c r="X8084"/>
    </row>
    <row r="8085" spans="11:24" x14ac:dyDescent="0.25">
      <c r="K8085"/>
      <c r="X8085"/>
    </row>
    <row r="8086" spans="11:24" x14ac:dyDescent="0.25">
      <c r="K8086"/>
      <c r="X8086"/>
    </row>
    <row r="8087" spans="11:24" x14ac:dyDescent="0.25">
      <c r="K8087"/>
      <c r="X8087"/>
    </row>
    <row r="8088" spans="11:24" x14ac:dyDescent="0.25">
      <c r="K8088"/>
      <c r="X8088"/>
    </row>
    <row r="8089" spans="11:24" x14ac:dyDescent="0.25">
      <c r="K8089"/>
      <c r="X8089"/>
    </row>
    <row r="8090" spans="11:24" x14ac:dyDescent="0.25">
      <c r="K8090"/>
      <c r="X8090"/>
    </row>
    <row r="8091" spans="11:24" x14ac:dyDescent="0.25">
      <c r="K8091"/>
      <c r="X8091"/>
    </row>
    <row r="8092" spans="11:24" x14ac:dyDescent="0.25">
      <c r="K8092"/>
      <c r="X8092"/>
    </row>
    <row r="8093" spans="11:24" x14ac:dyDescent="0.25">
      <c r="K8093"/>
      <c r="X8093"/>
    </row>
    <row r="8094" spans="11:24" x14ac:dyDescent="0.25">
      <c r="K8094"/>
      <c r="X8094"/>
    </row>
    <row r="8095" spans="11:24" x14ac:dyDescent="0.25">
      <c r="K8095"/>
      <c r="X8095"/>
    </row>
    <row r="8096" spans="11:24" x14ac:dyDescent="0.25">
      <c r="K8096"/>
      <c r="X8096"/>
    </row>
    <row r="8097" spans="11:24" x14ac:dyDescent="0.25">
      <c r="K8097"/>
      <c r="X8097"/>
    </row>
    <row r="8098" spans="11:24" x14ac:dyDescent="0.25">
      <c r="K8098"/>
      <c r="X8098"/>
    </row>
    <row r="8099" spans="11:24" x14ac:dyDescent="0.25">
      <c r="K8099"/>
      <c r="X8099"/>
    </row>
    <row r="8100" spans="11:24" x14ac:dyDescent="0.25">
      <c r="K8100"/>
      <c r="X8100"/>
    </row>
    <row r="8101" spans="11:24" x14ac:dyDescent="0.25">
      <c r="K8101"/>
      <c r="X8101"/>
    </row>
    <row r="8102" spans="11:24" x14ac:dyDescent="0.25">
      <c r="K8102"/>
      <c r="X8102"/>
    </row>
    <row r="8103" spans="11:24" x14ac:dyDescent="0.25">
      <c r="K8103"/>
      <c r="X8103"/>
    </row>
    <row r="8104" spans="11:24" x14ac:dyDescent="0.25">
      <c r="K8104"/>
      <c r="X8104"/>
    </row>
    <row r="8105" spans="11:24" x14ac:dyDescent="0.25">
      <c r="K8105"/>
      <c r="X8105"/>
    </row>
    <row r="8106" spans="11:24" x14ac:dyDescent="0.25">
      <c r="K8106"/>
      <c r="X8106"/>
    </row>
    <row r="8107" spans="11:24" x14ac:dyDescent="0.25">
      <c r="K8107"/>
      <c r="X8107"/>
    </row>
    <row r="8108" spans="11:24" x14ac:dyDescent="0.25">
      <c r="K8108"/>
      <c r="X8108"/>
    </row>
    <row r="8109" spans="11:24" x14ac:dyDescent="0.25">
      <c r="K8109"/>
      <c r="X8109"/>
    </row>
    <row r="8110" spans="11:24" x14ac:dyDescent="0.25">
      <c r="K8110"/>
      <c r="X8110"/>
    </row>
    <row r="8111" spans="11:24" x14ac:dyDescent="0.25">
      <c r="K8111"/>
      <c r="X8111"/>
    </row>
    <row r="8112" spans="11:24" x14ac:dyDescent="0.25">
      <c r="K8112"/>
      <c r="X8112"/>
    </row>
    <row r="8113" spans="11:24" x14ac:dyDescent="0.25">
      <c r="K8113"/>
      <c r="X8113"/>
    </row>
    <row r="8114" spans="11:24" x14ac:dyDescent="0.25">
      <c r="K8114"/>
      <c r="X8114"/>
    </row>
    <row r="8115" spans="11:24" x14ac:dyDescent="0.25">
      <c r="K8115"/>
      <c r="X8115"/>
    </row>
    <row r="8116" spans="11:24" x14ac:dyDescent="0.25">
      <c r="K8116"/>
      <c r="X8116"/>
    </row>
    <row r="8117" spans="11:24" x14ac:dyDescent="0.25">
      <c r="K8117"/>
      <c r="X8117"/>
    </row>
    <row r="8118" spans="11:24" x14ac:dyDescent="0.25">
      <c r="K8118"/>
      <c r="X8118"/>
    </row>
    <row r="8119" spans="11:24" x14ac:dyDescent="0.25">
      <c r="K8119"/>
      <c r="X8119"/>
    </row>
    <row r="8120" spans="11:24" x14ac:dyDescent="0.25">
      <c r="K8120"/>
      <c r="X8120"/>
    </row>
    <row r="8121" spans="11:24" x14ac:dyDescent="0.25">
      <c r="K8121"/>
      <c r="X8121"/>
    </row>
    <row r="8122" spans="11:24" x14ac:dyDescent="0.25">
      <c r="K8122"/>
      <c r="X8122"/>
    </row>
    <row r="8123" spans="11:24" x14ac:dyDescent="0.25">
      <c r="K8123"/>
      <c r="X8123"/>
    </row>
    <row r="8124" spans="11:24" x14ac:dyDescent="0.25">
      <c r="K8124"/>
      <c r="X8124"/>
    </row>
    <row r="8125" spans="11:24" x14ac:dyDescent="0.25">
      <c r="K8125"/>
      <c r="X8125"/>
    </row>
    <row r="8126" spans="11:24" x14ac:dyDescent="0.25">
      <c r="K8126"/>
      <c r="X8126"/>
    </row>
    <row r="8127" spans="11:24" x14ac:dyDescent="0.25">
      <c r="K8127"/>
      <c r="X8127"/>
    </row>
    <row r="8128" spans="11:24" x14ac:dyDescent="0.25">
      <c r="K8128"/>
      <c r="X8128"/>
    </row>
    <row r="8129" spans="11:24" x14ac:dyDescent="0.25">
      <c r="K8129"/>
      <c r="X8129"/>
    </row>
    <row r="8130" spans="11:24" x14ac:dyDescent="0.25">
      <c r="K8130"/>
      <c r="X8130"/>
    </row>
    <row r="8131" spans="11:24" x14ac:dyDescent="0.25">
      <c r="K8131"/>
      <c r="X8131"/>
    </row>
    <row r="8132" spans="11:24" x14ac:dyDescent="0.25">
      <c r="K8132"/>
      <c r="X8132"/>
    </row>
    <row r="8133" spans="11:24" x14ac:dyDescent="0.25">
      <c r="K8133"/>
      <c r="X8133"/>
    </row>
    <row r="8134" spans="11:24" x14ac:dyDescent="0.25">
      <c r="K8134"/>
      <c r="X8134"/>
    </row>
    <row r="8135" spans="11:24" x14ac:dyDescent="0.25">
      <c r="K8135"/>
      <c r="X8135"/>
    </row>
    <row r="8136" spans="11:24" x14ac:dyDescent="0.25">
      <c r="K8136"/>
      <c r="X8136"/>
    </row>
    <row r="8137" spans="11:24" x14ac:dyDescent="0.25">
      <c r="K8137"/>
      <c r="X8137"/>
    </row>
    <row r="8138" spans="11:24" x14ac:dyDescent="0.25">
      <c r="K8138"/>
      <c r="X8138"/>
    </row>
    <row r="8139" spans="11:24" x14ac:dyDescent="0.25">
      <c r="K8139"/>
      <c r="X8139"/>
    </row>
    <row r="8140" spans="11:24" x14ac:dyDescent="0.25">
      <c r="K8140"/>
      <c r="X8140"/>
    </row>
    <row r="8141" spans="11:24" x14ac:dyDescent="0.25">
      <c r="K8141"/>
      <c r="X8141"/>
    </row>
    <row r="8142" spans="11:24" x14ac:dyDescent="0.25">
      <c r="K8142"/>
      <c r="X8142"/>
    </row>
    <row r="8143" spans="11:24" x14ac:dyDescent="0.25">
      <c r="K8143"/>
      <c r="X8143"/>
    </row>
    <row r="8144" spans="11:24" x14ac:dyDescent="0.25">
      <c r="K8144"/>
      <c r="X8144"/>
    </row>
    <row r="8145" spans="11:24" x14ac:dyDescent="0.25">
      <c r="K8145"/>
      <c r="X8145"/>
    </row>
    <row r="8146" spans="11:24" x14ac:dyDescent="0.25">
      <c r="K8146"/>
      <c r="X8146"/>
    </row>
    <row r="8147" spans="11:24" x14ac:dyDescent="0.25">
      <c r="K8147"/>
      <c r="X8147"/>
    </row>
    <row r="8148" spans="11:24" x14ac:dyDescent="0.25">
      <c r="K8148"/>
      <c r="X8148"/>
    </row>
    <row r="8149" spans="11:24" x14ac:dyDescent="0.25">
      <c r="K8149"/>
      <c r="X8149"/>
    </row>
    <row r="8150" spans="11:24" x14ac:dyDescent="0.25">
      <c r="K8150"/>
      <c r="X8150"/>
    </row>
    <row r="8151" spans="11:24" x14ac:dyDescent="0.25">
      <c r="K8151"/>
      <c r="X8151"/>
    </row>
    <row r="8152" spans="11:24" x14ac:dyDescent="0.25">
      <c r="K8152"/>
      <c r="X8152"/>
    </row>
    <row r="8153" spans="11:24" x14ac:dyDescent="0.25">
      <c r="K8153"/>
      <c r="X8153"/>
    </row>
    <row r="8154" spans="11:24" x14ac:dyDescent="0.25">
      <c r="K8154"/>
      <c r="X8154"/>
    </row>
    <row r="8155" spans="11:24" x14ac:dyDescent="0.25">
      <c r="K8155"/>
      <c r="X8155"/>
    </row>
    <row r="8156" spans="11:24" x14ac:dyDescent="0.25">
      <c r="K8156"/>
      <c r="X8156"/>
    </row>
    <row r="8157" spans="11:24" x14ac:dyDescent="0.25">
      <c r="K8157"/>
      <c r="X8157"/>
    </row>
    <row r="8158" spans="11:24" x14ac:dyDescent="0.25">
      <c r="K8158"/>
      <c r="X8158"/>
    </row>
    <row r="8159" spans="11:24" x14ac:dyDescent="0.25">
      <c r="K8159"/>
      <c r="X8159"/>
    </row>
    <row r="8160" spans="11:24" x14ac:dyDescent="0.25">
      <c r="K8160"/>
      <c r="X8160"/>
    </row>
    <row r="8161" spans="11:24" x14ac:dyDescent="0.25">
      <c r="K8161"/>
      <c r="X8161"/>
    </row>
    <row r="8162" spans="11:24" x14ac:dyDescent="0.25">
      <c r="K8162"/>
      <c r="X8162"/>
    </row>
    <row r="8163" spans="11:24" x14ac:dyDescent="0.25">
      <c r="K8163"/>
      <c r="X8163"/>
    </row>
    <row r="8164" spans="11:24" x14ac:dyDescent="0.25">
      <c r="K8164"/>
      <c r="X8164"/>
    </row>
    <row r="8165" spans="11:24" x14ac:dyDescent="0.25">
      <c r="K8165"/>
      <c r="X8165"/>
    </row>
    <row r="8166" spans="11:24" x14ac:dyDescent="0.25">
      <c r="K8166"/>
      <c r="X8166"/>
    </row>
    <row r="8167" spans="11:24" x14ac:dyDescent="0.25">
      <c r="K8167"/>
      <c r="X8167"/>
    </row>
    <row r="8168" spans="11:24" x14ac:dyDescent="0.25">
      <c r="K8168"/>
      <c r="X8168"/>
    </row>
    <row r="8169" spans="11:24" x14ac:dyDescent="0.25">
      <c r="K8169"/>
      <c r="X8169"/>
    </row>
    <row r="8170" spans="11:24" x14ac:dyDescent="0.25">
      <c r="K8170"/>
      <c r="X8170"/>
    </row>
    <row r="8171" spans="11:24" x14ac:dyDescent="0.25">
      <c r="K8171"/>
      <c r="X8171"/>
    </row>
    <row r="8172" spans="11:24" x14ac:dyDescent="0.25">
      <c r="K8172"/>
      <c r="X8172"/>
    </row>
    <row r="8173" spans="11:24" x14ac:dyDescent="0.25">
      <c r="K8173"/>
      <c r="X8173"/>
    </row>
    <row r="8174" spans="11:24" x14ac:dyDescent="0.25">
      <c r="K8174"/>
      <c r="X8174"/>
    </row>
    <row r="8175" spans="11:24" x14ac:dyDescent="0.25">
      <c r="K8175"/>
      <c r="X8175"/>
    </row>
    <row r="8176" spans="11:24" x14ac:dyDescent="0.25">
      <c r="K8176"/>
      <c r="X8176"/>
    </row>
    <row r="8177" spans="11:24" x14ac:dyDescent="0.25">
      <c r="K8177"/>
      <c r="X8177"/>
    </row>
    <row r="8178" spans="11:24" x14ac:dyDescent="0.25">
      <c r="K8178"/>
      <c r="X8178"/>
    </row>
    <row r="8179" spans="11:24" x14ac:dyDescent="0.25">
      <c r="K8179"/>
      <c r="X8179"/>
    </row>
    <row r="8180" spans="11:24" x14ac:dyDescent="0.25">
      <c r="K8180"/>
      <c r="X8180"/>
    </row>
    <row r="8181" spans="11:24" x14ac:dyDescent="0.25">
      <c r="K8181"/>
      <c r="X8181"/>
    </row>
    <row r="8182" spans="11:24" x14ac:dyDescent="0.25">
      <c r="K8182"/>
      <c r="X8182"/>
    </row>
    <row r="8183" spans="11:24" x14ac:dyDescent="0.25">
      <c r="K8183"/>
      <c r="X8183"/>
    </row>
    <row r="8184" spans="11:24" x14ac:dyDescent="0.25">
      <c r="K8184"/>
      <c r="X8184"/>
    </row>
    <row r="8185" spans="11:24" x14ac:dyDescent="0.25">
      <c r="K8185"/>
      <c r="X8185"/>
    </row>
    <row r="8186" spans="11:24" x14ac:dyDescent="0.25">
      <c r="K8186"/>
      <c r="X8186"/>
    </row>
    <row r="8187" spans="11:24" x14ac:dyDescent="0.25">
      <c r="K8187"/>
      <c r="X8187"/>
    </row>
    <row r="8188" spans="11:24" x14ac:dyDescent="0.25">
      <c r="K8188"/>
      <c r="X8188"/>
    </row>
    <row r="8189" spans="11:24" x14ac:dyDescent="0.25">
      <c r="K8189"/>
      <c r="X8189"/>
    </row>
    <row r="8190" spans="11:24" x14ac:dyDescent="0.25">
      <c r="K8190"/>
      <c r="X8190"/>
    </row>
    <row r="8191" spans="11:24" x14ac:dyDescent="0.25">
      <c r="K8191"/>
      <c r="X8191"/>
    </row>
    <row r="8192" spans="11:24" x14ac:dyDescent="0.25">
      <c r="K8192"/>
      <c r="X8192"/>
    </row>
    <row r="8193" spans="11:24" x14ac:dyDescent="0.25">
      <c r="K8193"/>
      <c r="X8193"/>
    </row>
    <row r="8194" spans="11:24" x14ac:dyDescent="0.25">
      <c r="K8194"/>
      <c r="X8194"/>
    </row>
    <row r="8195" spans="11:24" x14ac:dyDescent="0.25">
      <c r="K8195"/>
      <c r="X8195"/>
    </row>
    <row r="8196" spans="11:24" x14ac:dyDescent="0.25">
      <c r="K8196"/>
      <c r="X8196"/>
    </row>
    <row r="8197" spans="11:24" x14ac:dyDescent="0.25">
      <c r="K8197"/>
      <c r="X8197"/>
    </row>
    <row r="8198" spans="11:24" x14ac:dyDescent="0.25">
      <c r="K8198"/>
      <c r="X8198"/>
    </row>
    <row r="8199" spans="11:24" x14ac:dyDescent="0.25">
      <c r="K8199"/>
      <c r="X8199"/>
    </row>
    <row r="8200" spans="11:24" x14ac:dyDescent="0.25">
      <c r="K8200"/>
      <c r="X8200"/>
    </row>
    <row r="8201" spans="11:24" x14ac:dyDescent="0.25">
      <c r="K8201"/>
      <c r="X8201"/>
    </row>
    <row r="8202" spans="11:24" x14ac:dyDescent="0.25">
      <c r="K8202"/>
      <c r="X8202"/>
    </row>
    <row r="8203" spans="11:24" x14ac:dyDescent="0.25">
      <c r="K8203"/>
      <c r="X8203"/>
    </row>
    <row r="8204" spans="11:24" x14ac:dyDescent="0.25">
      <c r="K8204"/>
      <c r="X8204"/>
    </row>
    <row r="8205" spans="11:24" x14ac:dyDescent="0.25">
      <c r="K8205"/>
      <c r="X8205"/>
    </row>
    <row r="8206" spans="11:24" x14ac:dyDescent="0.25">
      <c r="K8206"/>
      <c r="X8206"/>
    </row>
    <row r="8207" spans="11:24" x14ac:dyDescent="0.25">
      <c r="K8207"/>
      <c r="X8207"/>
    </row>
    <row r="8208" spans="11:24" x14ac:dyDescent="0.25">
      <c r="K8208"/>
      <c r="X8208"/>
    </row>
    <row r="8209" spans="11:24" x14ac:dyDescent="0.25">
      <c r="K8209"/>
      <c r="X8209"/>
    </row>
    <row r="8210" spans="11:24" x14ac:dyDescent="0.25">
      <c r="K8210"/>
      <c r="X8210"/>
    </row>
    <row r="8211" spans="11:24" x14ac:dyDescent="0.25">
      <c r="K8211"/>
      <c r="X8211"/>
    </row>
    <row r="8212" spans="11:24" x14ac:dyDescent="0.25">
      <c r="K8212"/>
      <c r="X8212"/>
    </row>
    <row r="8213" spans="11:24" x14ac:dyDescent="0.25">
      <c r="K8213"/>
      <c r="X8213"/>
    </row>
    <row r="8214" spans="11:24" x14ac:dyDescent="0.25">
      <c r="K8214"/>
      <c r="X8214"/>
    </row>
    <row r="8215" spans="11:24" x14ac:dyDescent="0.25">
      <c r="K8215"/>
      <c r="X8215"/>
    </row>
    <row r="8216" spans="11:24" x14ac:dyDescent="0.25">
      <c r="K8216"/>
      <c r="X8216"/>
    </row>
    <row r="8217" spans="11:24" x14ac:dyDescent="0.25">
      <c r="K8217"/>
      <c r="X8217"/>
    </row>
    <row r="8218" spans="11:24" x14ac:dyDescent="0.25">
      <c r="K8218"/>
      <c r="X8218"/>
    </row>
    <row r="8219" spans="11:24" x14ac:dyDescent="0.25">
      <c r="K8219"/>
      <c r="X8219"/>
    </row>
    <row r="8220" spans="11:24" x14ac:dyDescent="0.25">
      <c r="K8220"/>
      <c r="X8220"/>
    </row>
    <row r="8221" spans="11:24" x14ac:dyDescent="0.25">
      <c r="K8221"/>
      <c r="X8221"/>
    </row>
    <row r="8222" spans="11:24" x14ac:dyDescent="0.25">
      <c r="K8222"/>
      <c r="X8222"/>
    </row>
    <row r="8223" spans="11:24" x14ac:dyDescent="0.25">
      <c r="K8223"/>
      <c r="X8223"/>
    </row>
    <row r="8224" spans="11:24" x14ac:dyDescent="0.25">
      <c r="K8224"/>
      <c r="X8224"/>
    </row>
    <row r="8225" spans="11:24" x14ac:dyDescent="0.25">
      <c r="K8225"/>
      <c r="X8225"/>
    </row>
    <row r="8226" spans="11:24" x14ac:dyDescent="0.25">
      <c r="K8226"/>
      <c r="X8226"/>
    </row>
    <row r="8227" spans="11:24" x14ac:dyDescent="0.25">
      <c r="K8227"/>
      <c r="X8227"/>
    </row>
    <row r="8228" spans="11:24" x14ac:dyDescent="0.25">
      <c r="K8228"/>
      <c r="X8228"/>
    </row>
    <row r="8229" spans="11:24" x14ac:dyDescent="0.25">
      <c r="K8229"/>
      <c r="X8229"/>
    </row>
    <row r="8230" spans="11:24" x14ac:dyDescent="0.25">
      <c r="K8230"/>
      <c r="X8230"/>
    </row>
    <row r="8231" spans="11:24" x14ac:dyDescent="0.25">
      <c r="K8231"/>
      <c r="X8231"/>
    </row>
    <row r="8232" spans="11:24" x14ac:dyDescent="0.25">
      <c r="K8232"/>
      <c r="X8232"/>
    </row>
    <row r="8233" spans="11:24" x14ac:dyDescent="0.25">
      <c r="K8233"/>
      <c r="X8233"/>
    </row>
    <row r="8234" spans="11:24" x14ac:dyDescent="0.25">
      <c r="K8234"/>
      <c r="X8234"/>
    </row>
    <row r="8235" spans="11:24" x14ac:dyDescent="0.25">
      <c r="K8235"/>
      <c r="X8235"/>
    </row>
    <row r="8236" spans="11:24" x14ac:dyDescent="0.25">
      <c r="K8236"/>
      <c r="X8236"/>
    </row>
    <row r="8237" spans="11:24" x14ac:dyDescent="0.25">
      <c r="K8237"/>
      <c r="X8237"/>
    </row>
    <row r="8238" spans="11:24" x14ac:dyDescent="0.25">
      <c r="K8238"/>
      <c r="X8238"/>
    </row>
    <row r="8239" spans="11:24" x14ac:dyDescent="0.25">
      <c r="K8239"/>
      <c r="X8239"/>
    </row>
    <row r="8240" spans="11:24" x14ac:dyDescent="0.25">
      <c r="K8240"/>
      <c r="X8240"/>
    </row>
    <row r="8241" spans="11:24" x14ac:dyDescent="0.25">
      <c r="K8241"/>
      <c r="X8241"/>
    </row>
    <row r="8242" spans="11:24" x14ac:dyDescent="0.25">
      <c r="K8242"/>
      <c r="X8242"/>
    </row>
    <row r="8243" spans="11:24" x14ac:dyDescent="0.25">
      <c r="K8243"/>
      <c r="X8243"/>
    </row>
    <row r="8244" spans="11:24" x14ac:dyDescent="0.25">
      <c r="K8244"/>
      <c r="X8244"/>
    </row>
    <row r="8245" spans="11:24" x14ac:dyDescent="0.25">
      <c r="K8245"/>
      <c r="X8245"/>
    </row>
    <row r="8246" spans="11:24" x14ac:dyDescent="0.25">
      <c r="K8246"/>
      <c r="X8246"/>
    </row>
    <row r="8247" spans="11:24" x14ac:dyDescent="0.25">
      <c r="K8247"/>
      <c r="X8247"/>
    </row>
    <row r="8248" spans="11:24" x14ac:dyDescent="0.25">
      <c r="K8248"/>
      <c r="X8248"/>
    </row>
    <row r="8249" spans="11:24" x14ac:dyDescent="0.25">
      <c r="K8249"/>
      <c r="X8249"/>
    </row>
    <row r="8250" spans="11:24" x14ac:dyDescent="0.25">
      <c r="K8250"/>
      <c r="X8250"/>
    </row>
    <row r="8251" spans="11:24" x14ac:dyDescent="0.25">
      <c r="K8251"/>
      <c r="X8251"/>
    </row>
    <row r="8252" spans="11:24" x14ac:dyDescent="0.25">
      <c r="K8252"/>
      <c r="X8252"/>
    </row>
    <row r="8253" spans="11:24" x14ac:dyDescent="0.25">
      <c r="K8253"/>
      <c r="X8253"/>
    </row>
    <row r="8254" spans="11:24" x14ac:dyDescent="0.25">
      <c r="K8254"/>
      <c r="X8254"/>
    </row>
    <row r="8255" spans="11:24" x14ac:dyDescent="0.25">
      <c r="K8255"/>
      <c r="X8255"/>
    </row>
    <row r="8256" spans="11:24" x14ac:dyDescent="0.25">
      <c r="K8256"/>
      <c r="X8256"/>
    </row>
    <row r="8257" spans="11:24" x14ac:dyDescent="0.25">
      <c r="K8257"/>
      <c r="X8257"/>
    </row>
    <row r="8258" spans="11:24" x14ac:dyDescent="0.25">
      <c r="K8258"/>
      <c r="X8258"/>
    </row>
    <row r="8259" spans="11:24" x14ac:dyDescent="0.25">
      <c r="K8259"/>
      <c r="X8259"/>
    </row>
    <row r="8260" spans="11:24" x14ac:dyDescent="0.25">
      <c r="K8260"/>
      <c r="X8260"/>
    </row>
    <row r="8261" spans="11:24" x14ac:dyDescent="0.25">
      <c r="K8261"/>
      <c r="X8261"/>
    </row>
    <row r="8262" spans="11:24" x14ac:dyDescent="0.25">
      <c r="K8262"/>
      <c r="X8262"/>
    </row>
    <row r="8263" spans="11:24" x14ac:dyDescent="0.25">
      <c r="K8263"/>
      <c r="X8263"/>
    </row>
    <row r="8264" spans="11:24" x14ac:dyDescent="0.25">
      <c r="K8264"/>
      <c r="X8264"/>
    </row>
    <row r="8265" spans="11:24" x14ac:dyDescent="0.25">
      <c r="K8265"/>
      <c r="X8265"/>
    </row>
    <row r="8266" spans="11:24" x14ac:dyDescent="0.25">
      <c r="K8266"/>
      <c r="X8266"/>
    </row>
    <row r="8267" spans="11:24" x14ac:dyDescent="0.25">
      <c r="K8267"/>
      <c r="X8267"/>
    </row>
    <row r="8268" spans="11:24" x14ac:dyDescent="0.25">
      <c r="K8268"/>
      <c r="X8268"/>
    </row>
    <row r="8269" spans="11:24" x14ac:dyDescent="0.25">
      <c r="K8269"/>
      <c r="X8269"/>
    </row>
    <row r="8270" spans="11:24" x14ac:dyDescent="0.25">
      <c r="K8270"/>
      <c r="X8270"/>
    </row>
    <row r="8271" spans="11:24" x14ac:dyDescent="0.25">
      <c r="K8271"/>
      <c r="X8271"/>
    </row>
    <row r="8272" spans="11:24" x14ac:dyDescent="0.25">
      <c r="K8272"/>
      <c r="X8272"/>
    </row>
    <row r="8273" spans="11:24" x14ac:dyDescent="0.25">
      <c r="K8273"/>
      <c r="X8273"/>
    </row>
    <row r="8274" spans="11:24" x14ac:dyDescent="0.25">
      <c r="K8274"/>
      <c r="X8274"/>
    </row>
    <row r="8275" spans="11:24" x14ac:dyDescent="0.25">
      <c r="K8275"/>
      <c r="X8275"/>
    </row>
    <row r="8276" spans="11:24" x14ac:dyDescent="0.25">
      <c r="K8276"/>
      <c r="X8276"/>
    </row>
    <row r="8277" spans="11:24" x14ac:dyDescent="0.25">
      <c r="K8277"/>
      <c r="X8277"/>
    </row>
    <row r="8278" spans="11:24" x14ac:dyDescent="0.25">
      <c r="K8278"/>
      <c r="X8278"/>
    </row>
    <row r="8279" spans="11:24" x14ac:dyDescent="0.25">
      <c r="K8279"/>
      <c r="X8279"/>
    </row>
    <row r="8280" spans="11:24" x14ac:dyDescent="0.25">
      <c r="K8280"/>
      <c r="X8280"/>
    </row>
    <row r="8281" spans="11:24" x14ac:dyDescent="0.25">
      <c r="K8281"/>
      <c r="X8281"/>
    </row>
    <row r="8282" spans="11:24" x14ac:dyDescent="0.25">
      <c r="K8282"/>
      <c r="X8282"/>
    </row>
    <row r="8283" spans="11:24" x14ac:dyDescent="0.25">
      <c r="K8283"/>
      <c r="X8283"/>
    </row>
    <row r="8284" spans="11:24" x14ac:dyDescent="0.25">
      <c r="K8284"/>
      <c r="X8284"/>
    </row>
    <row r="8285" spans="11:24" x14ac:dyDescent="0.25">
      <c r="K8285"/>
      <c r="X8285"/>
    </row>
    <row r="8286" spans="11:24" x14ac:dyDescent="0.25">
      <c r="K8286"/>
      <c r="X8286"/>
    </row>
    <row r="8287" spans="11:24" x14ac:dyDescent="0.25">
      <c r="K8287"/>
      <c r="X8287"/>
    </row>
    <row r="8288" spans="11:24" x14ac:dyDescent="0.25">
      <c r="K8288"/>
      <c r="X8288"/>
    </row>
    <row r="8289" spans="11:24" x14ac:dyDescent="0.25">
      <c r="K8289"/>
      <c r="X8289"/>
    </row>
    <row r="8290" spans="11:24" x14ac:dyDescent="0.25">
      <c r="K8290"/>
      <c r="X8290"/>
    </row>
    <row r="8291" spans="11:24" x14ac:dyDescent="0.25">
      <c r="K8291"/>
      <c r="X8291"/>
    </row>
    <row r="8292" spans="11:24" x14ac:dyDescent="0.25">
      <c r="K8292"/>
      <c r="X8292"/>
    </row>
    <row r="8293" spans="11:24" x14ac:dyDescent="0.25">
      <c r="K8293"/>
      <c r="X8293"/>
    </row>
    <row r="8294" spans="11:24" x14ac:dyDescent="0.25">
      <c r="K8294"/>
      <c r="X8294"/>
    </row>
    <row r="8295" spans="11:24" x14ac:dyDescent="0.25">
      <c r="K8295"/>
      <c r="X8295"/>
    </row>
    <row r="8296" spans="11:24" x14ac:dyDescent="0.25">
      <c r="K8296"/>
      <c r="X8296"/>
    </row>
    <row r="8297" spans="11:24" x14ac:dyDescent="0.25">
      <c r="K8297"/>
      <c r="X8297"/>
    </row>
    <row r="8298" spans="11:24" x14ac:dyDescent="0.25">
      <c r="K8298"/>
      <c r="X8298"/>
    </row>
    <row r="8299" spans="11:24" x14ac:dyDescent="0.25">
      <c r="K8299"/>
      <c r="X8299"/>
    </row>
    <row r="8300" spans="11:24" x14ac:dyDescent="0.25">
      <c r="K8300"/>
      <c r="X8300"/>
    </row>
    <row r="8301" spans="11:24" x14ac:dyDescent="0.25">
      <c r="K8301"/>
      <c r="X8301"/>
    </row>
    <row r="8302" spans="11:24" x14ac:dyDescent="0.25">
      <c r="K8302"/>
      <c r="X8302"/>
    </row>
    <row r="8303" spans="11:24" x14ac:dyDescent="0.25">
      <c r="K8303"/>
      <c r="X8303"/>
    </row>
    <row r="8304" spans="11:24" x14ac:dyDescent="0.25">
      <c r="K8304"/>
      <c r="X8304"/>
    </row>
    <row r="8305" spans="11:24" x14ac:dyDescent="0.25">
      <c r="K8305"/>
      <c r="X8305"/>
    </row>
    <row r="8306" spans="11:24" x14ac:dyDescent="0.25">
      <c r="K8306"/>
      <c r="X8306"/>
    </row>
    <row r="8307" spans="11:24" x14ac:dyDescent="0.25">
      <c r="K8307"/>
      <c r="X8307"/>
    </row>
    <row r="8308" spans="11:24" x14ac:dyDescent="0.25">
      <c r="K8308"/>
      <c r="X8308"/>
    </row>
    <row r="8309" spans="11:24" x14ac:dyDescent="0.25">
      <c r="K8309"/>
      <c r="X8309"/>
    </row>
    <row r="8310" spans="11:24" x14ac:dyDescent="0.25">
      <c r="K8310"/>
      <c r="X8310"/>
    </row>
    <row r="8311" spans="11:24" x14ac:dyDescent="0.25">
      <c r="K8311"/>
      <c r="X8311"/>
    </row>
    <row r="8312" spans="11:24" x14ac:dyDescent="0.25">
      <c r="K8312"/>
      <c r="X8312"/>
    </row>
    <row r="8313" spans="11:24" x14ac:dyDescent="0.25">
      <c r="K8313"/>
      <c r="X8313"/>
    </row>
    <row r="8314" spans="11:24" x14ac:dyDescent="0.25">
      <c r="K8314"/>
      <c r="X8314"/>
    </row>
    <row r="8315" spans="11:24" x14ac:dyDescent="0.25">
      <c r="K8315"/>
      <c r="X8315"/>
    </row>
    <row r="8316" spans="11:24" x14ac:dyDescent="0.25">
      <c r="K8316"/>
      <c r="X8316"/>
    </row>
    <row r="8317" spans="11:24" x14ac:dyDescent="0.25">
      <c r="K8317"/>
      <c r="X8317"/>
    </row>
    <row r="8318" spans="11:24" x14ac:dyDescent="0.25">
      <c r="K8318"/>
      <c r="X8318"/>
    </row>
    <row r="8319" spans="11:24" x14ac:dyDescent="0.25">
      <c r="K8319"/>
      <c r="X8319"/>
    </row>
    <row r="8320" spans="11:24" x14ac:dyDescent="0.25">
      <c r="K8320"/>
      <c r="X8320"/>
    </row>
    <row r="8321" spans="11:24" x14ac:dyDescent="0.25">
      <c r="K8321"/>
      <c r="X8321"/>
    </row>
    <row r="8322" spans="11:24" x14ac:dyDescent="0.25">
      <c r="K8322"/>
      <c r="X8322"/>
    </row>
    <row r="8323" spans="11:24" x14ac:dyDescent="0.25">
      <c r="K8323"/>
      <c r="X8323"/>
    </row>
    <row r="8324" spans="11:24" x14ac:dyDescent="0.25">
      <c r="K8324"/>
      <c r="X8324"/>
    </row>
    <row r="8325" spans="11:24" x14ac:dyDescent="0.25">
      <c r="K8325"/>
      <c r="X8325"/>
    </row>
    <row r="8326" spans="11:24" x14ac:dyDescent="0.25">
      <c r="K8326"/>
      <c r="X8326"/>
    </row>
    <row r="8327" spans="11:24" x14ac:dyDescent="0.25">
      <c r="K8327"/>
      <c r="X8327"/>
    </row>
    <row r="8328" spans="11:24" x14ac:dyDescent="0.25">
      <c r="K8328"/>
      <c r="X8328"/>
    </row>
    <row r="8329" spans="11:24" x14ac:dyDescent="0.25">
      <c r="K8329"/>
      <c r="X8329"/>
    </row>
    <row r="8330" spans="11:24" x14ac:dyDescent="0.25">
      <c r="K8330"/>
      <c r="X8330"/>
    </row>
    <row r="8331" spans="11:24" x14ac:dyDescent="0.25">
      <c r="K8331"/>
      <c r="X8331"/>
    </row>
    <row r="8332" spans="11:24" x14ac:dyDescent="0.25">
      <c r="K8332"/>
      <c r="X8332"/>
    </row>
    <row r="8333" spans="11:24" x14ac:dyDescent="0.25">
      <c r="K8333"/>
      <c r="X8333"/>
    </row>
    <row r="8334" spans="11:24" x14ac:dyDescent="0.25">
      <c r="K8334"/>
      <c r="X8334"/>
    </row>
    <row r="8335" spans="11:24" x14ac:dyDescent="0.25">
      <c r="K8335"/>
      <c r="X8335"/>
    </row>
    <row r="8336" spans="11:24" x14ac:dyDescent="0.25">
      <c r="K8336"/>
      <c r="X8336"/>
    </row>
    <row r="8337" spans="11:24" x14ac:dyDescent="0.25">
      <c r="K8337"/>
      <c r="X8337"/>
    </row>
    <row r="8338" spans="11:24" x14ac:dyDescent="0.25">
      <c r="K8338"/>
      <c r="X8338"/>
    </row>
    <row r="8339" spans="11:24" x14ac:dyDescent="0.25">
      <c r="K8339"/>
      <c r="X8339"/>
    </row>
    <row r="8340" spans="11:24" x14ac:dyDescent="0.25">
      <c r="K8340"/>
      <c r="X8340"/>
    </row>
    <row r="8341" spans="11:24" x14ac:dyDescent="0.25">
      <c r="K8341"/>
      <c r="X8341"/>
    </row>
    <row r="8342" spans="11:24" x14ac:dyDescent="0.25">
      <c r="K8342"/>
      <c r="X8342"/>
    </row>
    <row r="8343" spans="11:24" x14ac:dyDescent="0.25">
      <c r="K8343"/>
      <c r="X8343"/>
    </row>
    <row r="8344" spans="11:24" x14ac:dyDescent="0.25">
      <c r="K8344"/>
      <c r="X8344"/>
    </row>
    <row r="8345" spans="11:24" x14ac:dyDescent="0.25">
      <c r="K8345"/>
      <c r="X8345"/>
    </row>
    <row r="8346" spans="11:24" x14ac:dyDescent="0.25">
      <c r="K8346"/>
      <c r="X8346"/>
    </row>
    <row r="8347" spans="11:24" x14ac:dyDescent="0.25">
      <c r="K8347"/>
      <c r="X8347"/>
    </row>
    <row r="8348" spans="11:24" x14ac:dyDescent="0.25">
      <c r="K8348"/>
      <c r="X8348"/>
    </row>
    <row r="8349" spans="11:24" x14ac:dyDescent="0.25">
      <c r="K8349"/>
      <c r="X8349"/>
    </row>
    <row r="8350" spans="11:24" x14ac:dyDescent="0.25">
      <c r="K8350"/>
      <c r="X8350"/>
    </row>
    <row r="8351" spans="11:24" x14ac:dyDescent="0.25">
      <c r="K8351"/>
      <c r="X8351"/>
    </row>
    <row r="8352" spans="11:24" x14ac:dyDescent="0.25">
      <c r="K8352"/>
      <c r="X8352"/>
    </row>
    <row r="8353" spans="11:24" x14ac:dyDescent="0.25">
      <c r="K8353"/>
      <c r="X8353"/>
    </row>
    <row r="8354" spans="11:24" x14ac:dyDescent="0.25">
      <c r="K8354"/>
      <c r="X8354"/>
    </row>
    <row r="8355" spans="11:24" x14ac:dyDescent="0.25">
      <c r="K8355"/>
      <c r="X8355"/>
    </row>
    <row r="8356" spans="11:24" x14ac:dyDescent="0.25">
      <c r="K8356"/>
      <c r="X8356"/>
    </row>
    <row r="8357" spans="11:24" x14ac:dyDescent="0.25">
      <c r="K8357"/>
      <c r="X8357"/>
    </row>
    <row r="8358" spans="11:24" x14ac:dyDescent="0.25">
      <c r="K8358"/>
      <c r="X8358"/>
    </row>
    <row r="8359" spans="11:24" x14ac:dyDescent="0.25">
      <c r="K8359"/>
      <c r="X8359"/>
    </row>
    <row r="8360" spans="11:24" x14ac:dyDescent="0.25">
      <c r="K8360"/>
      <c r="X8360"/>
    </row>
    <row r="8361" spans="11:24" x14ac:dyDescent="0.25">
      <c r="K8361"/>
      <c r="X8361"/>
    </row>
    <row r="8362" spans="11:24" x14ac:dyDescent="0.25">
      <c r="K8362"/>
      <c r="X8362"/>
    </row>
    <row r="8363" spans="11:24" x14ac:dyDescent="0.25">
      <c r="K8363"/>
      <c r="X8363"/>
    </row>
    <row r="8364" spans="11:24" x14ac:dyDescent="0.25">
      <c r="K8364"/>
      <c r="X8364"/>
    </row>
    <row r="8365" spans="11:24" x14ac:dyDescent="0.25">
      <c r="K8365"/>
      <c r="X8365"/>
    </row>
    <row r="8366" spans="11:24" x14ac:dyDescent="0.25">
      <c r="K8366"/>
      <c r="X8366"/>
    </row>
    <row r="8367" spans="11:24" x14ac:dyDescent="0.25">
      <c r="K8367"/>
      <c r="X8367"/>
    </row>
    <row r="8368" spans="11:24" x14ac:dyDescent="0.25">
      <c r="K8368"/>
      <c r="X8368"/>
    </row>
    <row r="8369" spans="11:24" x14ac:dyDescent="0.25">
      <c r="K8369"/>
      <c r="X8369"/>
    </row>
    <row r="8370" spans="11:24" x14ac:dyDescent="0.25">
      <c r="K8370"/>
      <c r="X8370"/>
    </row>
    <row r="8371" spans="11:24" x14ac:dyDescent="0.25">
      <c r="K8371"/>
      <c r="X8371"/>
    </row>
    <row r="8372" spans="11:24" x14ac:dyDescent="0.25">
      <c r="K8372"/>
      <c r="X8372"/>
    </row>
    <row r="8373" spans="11:24" x14ac:dyDescent="0.25">
      <c r="K8373"/>
      <c r="X8373"/>
    </row>
    <row r="8374" spans="11:24" x14ac:dyDescent="0.25">
      <c r="K8374"/>
      <c r="X8374"/>
    </row>
    <row r="8375" spans="11:24" x14ac:dyDescent="0.25">
      <c r="K8375"/>
      <c r="X8375"/>
    </row>
    <row r="8376" spans="11:24" x14ac:dyDescent="0.25">
      <c r="K8376"/>
      <c r="X8376"/>
    </row>
    <row r="8377" spans="11:24" x14ac:dyDescent="0.25">
      <c r="K8377"/>
      <c r="X8377"/>
    </row>
    <row r="8378" spans="11:24" x14ac:dyDescent="0.25">
      <c r="K8378"/>
      <c r="X8378"/>
    </row>
    <row r="8379" spans="11:24" x14ac:dyDescent="0.25">
      <c r="K8379"/>
      <c r="X8379"/>
    </row>
    <row r="8380" spans="11:24" x14ac:dyDescent="0.25">
      <c r="K8380"/>
      <c r="X8380"/>
    </row>
    <row r="8381" spans="11:24" x14ac:dyDescent="0.25">
      <c r="K8381"/>
      <c r="X8381"/>
    </row>
    <row r="8382" spans="11:24" x14ac:dyDescent="0.25">
      <c r="K8382"/>
      <c r="X8382"/>
    </row>
    <row r="8383" spans="11:24" x14ac:dyDescent="0.25">
      <c r="K8383"/>
      <c r="X8383"/>
    </row>
    <row r="8384" spans="11:24" x14ac:dyDescent="0.25">
      <c r="K8384"/>
      <c r="X8384"/>
    </row>
    <row r="8385" spans="11:24" x14ac:dyDescent="0.25">
      <c r="K8385"/>
      <c r="X8385"/>
    </row>
    <row r="8386" spans="11:24" x14ac:dyDescent="0.25">
      <c r="K8386"/>
      <c r="X8386"/>
    </row>
    <row r="8387" spans="11:24" x14ac:dyDescent="0.25">
      <c r="K8387"/>
      <c r="X8387"/>
    </row>
    <row r="8388" spans="11:24" x14ac:dyDescent="0.25">
      <c r="K8388"/>
      <c r="X8388"/>
    </row>
    <row r="8389" spans="11:24" x14ac:dyDescent="0.25">
      <c r="K8389"/>
      <c r="X8389"/>
    </row>
    <row r="8390" spans="11:24" x14ac:dyDescent="0.25">
      <c r="K8390"/>
      <c r="X8390"/>
    </row>
    <row r="8391" spans="11:24" x14ac:dyDescent="0.25">
      <c r="K8391"/>
      <c r="X8391"/>
    </row>
    <row r="8392" spans="11:24" x14ac:dyDescent="0.25">
      <c r="K8392"/>
      <c r="X8392"/>
    </row>
    <row r="8393" spans="11:24" x14ac:dyDescent="0.25">
      <c r="K8393"/>
      <c r="X8393"/>
    </row>
    <row r="8394" spans="11:24" x14ac:dyDescent="0.25">
      <c r="K8394"/>
      <c r="X8394"/>
    </row>
    <row r="8395" spans="11:24" x14ac:dyDescent="0.25">
      <c r="K8395"/>
      <c r="X8395"/>
    </row>
    <row r="8396" spans="11:24" x14ac:dyDescent="0.25">
      <c r="K8396"/>
      <c r="X8396"/>
    </row>
    <row r="8397" spans="11:24" x14ac:dyDescent="0.25">
      <c r="K8397"/>
      <c r="X8397"/>
    </row>
    <row r="8398" spans="11:24" x14ac:dyDescent="0.25">
      <c r="K8398"/>
      <c r="X8398"/>
    </row>
    <row r="8399" spans="11:24" x14ac:dyDescent="0.25">
      <c r="K8399"/>
      <c r="X8399"/>
    </row>
    <row r="8400" spans="11:24" x14ac:dyDescent="0.25">
      <c r="K8400"/>
      <c r="X8400"/>
    </row>
    <row r="8401" spans="11:24" x14ac:dyDescent="0.25">
      <c r="K8401"/>
      <c r="X8401"/>
    </row>
    <row r="8402" spans="11:24" x14ac:dyDescent="0.25">
      <c r="K8402"/>
      <c r="X8402"/>
    </row>
    <row r="8403" spans="11:24" x14ac:dyDescent="0.25">
      <c r="K8403"/>
      <c r="X8403"/>
    </row>
    <row r="8404" spans="11:24" x14ac:dyDescent="0.25">
      <c r="K8404"/>
      <c r="X8404"/>
    </row>
    <row r="8405" spans="11:24" x14ac:dyDescent="0.25">
      <c r="K8405"/>
      <c r="X8405"/>
    </row>
    <row r="8406" spans="11:24" x14ac:dyDescent="0.25">
      <c r="K8406"/>
      <c r="X8406"/>
    </row>
    <row r="8407" spans="11:24" x14ac:dyDescent="0.25">
      <c r="K8407"/>
      <c r="X8407"/>
    </row>
    <row r="8408" spans="11:24" x14ac:dyDescent="0.25">
      <c r="K8408"/>
      <c r="X8408"/>
    </row>
    <row r="8409" spans="11:24" x14ac:dyDescent="0.25">
      <c r="K8409"/>
      <c r="X8409"/>
    </row>
    <row r="8410" spans="11:24" x14ac:dyDescent="0.25">
      <c r="K8410"/>
      <c r="X8410"/>
    </row>
    <row r="8411" spans="11:24" x14ac:dyDescent="0.25">
      <c r="K8411"/>
      <c r="X8411"/>
    </row>
    <row r="8412" spans="11:24" x14ac:dyDescent="0.25">
      <c r="K8412"/>
      <c r="X8412"/>
    </row>
    <row r="8413" spans="11:24" x14ac:dyDescent="0.25">
      <c r="K8413"/>
      <c r="X8413"/>
    </row>
    <row r="8414" spans="11:24" x14ac:dyDescent="0.25">
      <c r="K8414"/>
      <c r="X8414"/>
    </row>
    <row r="8415" spans="11:24" x14ac:dyDescent="0.25">
      <c r="K8415"/>
      <c r="X8415"/>
    </row>
    <row r="8416" spans="11:24" x14ac:dyDescent="0.25">
      <c r="K8416"/>
      <c r="X8416"/>
    </row>
    <row r="8417" spans="11:24" x14ac:dyDescent="0.25">
      <c r="K8417"/>
      <c r="X8417"/>
    </row>
    <row r="8418" spans="11:24" x14ac:dyDescent="0.25">
      <c r="K8418"/>
      <c r="X8418"/>
    </row>
    <row r="8419" spans="11:24" x14ac:dyDescent="0.25">
      <c r="K8419"/>
      <c r="X8419"/>
    </row>
    <row r="8420" spans="11:24" x14ac:dyDescent="0.25">
      <c r="K8420"/>
      <c r="X8420"/>
    </row>
    <row r="8421" spans="11:24" x14ac:dyDescent="0.25">
      <c r="K8421"/>
      <c r="X8421"/>
    </row>
    <row r="8422" spans="11:24" x14ac:dyDescent="0.25">
      <c r="K8422"/>
      <c r="X8422"/>
    </row>
    <row r="8423" spans="11:24" x14ac:dyDescent="0.25">
      <c r="K8423"/>
      <c r="X8423"/>
    </row>
    <row r="8424" spans="11:24" x14ac:dyDescent="0.25">
      <c r="K8424"/>
      <c r="X8424"/>
    </row>
    <row r="8425" spans="11:24" x14ac:dyDescent="0.25">
      <c r="K8425"/>
      <c r="X8425"/>
    </row>
    <row r="8426" spans="11:24" x14ac:dyDescent="0.25">
      <c r="K8426"/>
      <c r="X8426"/>
    </row>
    <row r="8427" spans="11:24" x14ac:dyDescent="0.25">
      <c r="K8427"/>
      <c r="X8427"/>
    </row>
    <row r="8428" spans="11:24" x14ac:dyDescent="0.25">
      <c r="K8428"/>
      <c r="X8428"/>
    </row>
    <row r="8429" spans="11:24" x14ac:dyDescent="0.25">
      <c r="K8429"/>
      <c r="X8429"/>
    </row>
    <row r="8430" spans="11:24" x14ac:dyDescent="0.25">
      <c r="K8430"/>
      <c r="X8430"/>
    </row>
    <row r="8431" spans="11:24" x14ac:dyDescent="0.25">
      <c r="K8431"/>
      <c r="X8431"/>
    </row>
    <row r="8432" spans="11:24" x14ac:dyDescent="0.25">
      <c r="K8432"/>
      <c r="X8432"/>
    </row>
    <row r="8433" spans="11:24" x14ac:dyDescent="0.25">
      <c r="K8433"/>
      <c r="X8433"/>
    </row>
    <row r="8434" spans="11:24" x14ac:dyDescent="0.25">
      <c r="K8434"/>
      <c r="X8434"/>
    </row>
    <row r="8435" spans="11:24" x14ac:dyDescent="0.25">
      <c r="K8435"/>
      <c r="X8435"/>
    </row>
    <row r="8436" spans="11:24" x14ac:dyDescent="0.25">
      <c r="K8436"/>
      <c r="X8436"/>
    </row>
    <row r="8437" spans="11:24" x14ac:dyDescent="0.25">
      <c r="K8437"/>
      <c r="X8437"/>
    </row>
    <row r="8438" spans="11:24" x14ac:dyDescent="0.25">
      <c r="K8438"/>
      <c r="X8438"/>
    </row>
    <row r="8439" spans="11:24" x14ac:dyDescent="0.25">
      <c r="K8439"/>
      <c r="X8439"/>
    </row>
    <row r="8440" spans="11:24" x14ac:dyDescent="0.25">
      <c r="K8440"/>
      <c r="X8440"/>
    </row>
    <row r="8441" spans="11:24" x14ac:dyDescent="0.25">
      <c r="K8441"/>
      <c r="X8441"/>
    </row>
    <row r="8442" spans="11:24" x14ac:dyDescent="0.25">
      <c r="K8442"/>
      <c r="X8442"/>
    </row>
    <row r="8443" spans="11:24" x14ac:dyDescent="0.25">
      <c r="K8443"/>
      <c r="X8443"/>
    </row>
    <row r="8444" spans="11:24" x14ac:dyDescent="0.25">
      <c r="K8444"/>
      <c r="X8444"/>
    </row>
    <row r="8445" spans="11:24" x14ac:dyDescent="0.25">
      <c r="K8445"/>
      <c r="X8445"/>
    </row>
    <row r="8446" spans="11:24" x14ac:dyDescent="0.25">
      <c r="K8446"/>
      <c r="X8446"/>
    </row>
    <row r="8447" spans="11:24" x14ac:dyDescent="0.25">
      <c r="K8447"/>
      <c r="X8447"/>
    </row>
    <row r="8448" spans="11:24" x14ac:dyDescent="0.25">
      <c r="K8448"/>
      <c r="X8448"/>
    </row>
    <row r="8449" spans="11:24" x14ac:dyDescent="0.25">
      <c r="K8449"/>
      <c r="X8449"/>
    </row>
    <row r="8450" spans="11:24" x14ac:dyDescent="0.25">
      <c r="K8450"/>
      <c r="X8450"/>
    </row>
    <row r="8451" spans="11:24" x14ac:dyDescent="0.25">
      <c r="K8451"/>
      <c r="X8451"/>
    </row>
    <row r="8452" spans="11:24" x14ac:dyDescent="0.25">
      <c r="K8452"/>
      <c r="X8452"/>
    </row>
    <row r="8453" spans="11:24" x14ac:dyDescent="0.25">
      <c r="K8453"/>
      <c r="X8453"/>
    </row>
    <row r="8454" spans="11:24" x14ac:dyDescent="0.25">
      <c r="K8454"/>
      <c r="X8454"/>
    </row>
    <row r="8455" spans="11:24" x14ac:dyDescent="0.25">
      <c r="K8455"/>
      <c r="X8455"/>
    </row>
    <row r="8456" spans="11:24" x14ac:dyDescent="0.25">
      <c r="K8456"/>
      <c r="X8456"/>
    </row>
    <row r="8457" spans="11:24" x14ac:dyDescent="0.25">
      <c r="K8457"/>
      <c r="X8457"/>
    </row>
    <row r="8458" spans="11:24" x14ac:dyDescent="0.25">
      <c r="K8458"/>
      <c r="X8458"/>
    </row>
    <row r="8459" spans="11:24" x14ac:dyDescent="0.25">
      <c r="K8459"/>
      <c r="X8459"/>
    </row>
    <row r="8460" spans="11:24" x14ac:dyDescent="0.25">
      <c r="K8460"/>
      <c r="X8460"/>
    </row>
    <row r="8461" spans="11:24" x14ac:dyDescent="0.25">
      <c r="K8461"/>
      <c r="X8461"/>
    </row>
    <row r="8462" spans="11:24" x14ac:dyDescent="0.25">
      <c r="K8462"/>
      <c r="X8462"/>
    </row>
    <row r="8463" spans="11:24" x14ac:dyDescent="0.25">
      <c r="K8463"/>
      <c r="X8463"/>
    </row>
    <row r="8464" spans="11:24" x14ac:dyDescent="0.25">
      <c r="K8464"/>
      <c r="X8464"/>
    </row>
    <row r="8465" spans="11:24" x14ac:dyDescent="0.25">
      <c r="K8465"/>
      <c r="X8465"/>
    </row>
    <row r="8466" spans="11:24" x14ac:dyDescent="0.25">
      <c r="K8466"/>
      <c r="X8466"/>
    </row>
    <row r="8467" spans="11:24" x14ac:dyDescent="0.25">
      <c r="K8467"/>
      <c r="X8467"/>
    </row>
    <row r="8468" spans="11:24" x14ac:dyDescent="0.25">
      <c r="K8468"/>
      <c r="X8468"/>
    </row>
    <row r="8469" spans="11:24" x14ac:dyDescent="0.25">
      <c r="K8469"/>
      <c r="X8469"/>
    </row>
    <row r="8470" spans="11:24" x14ac:dyDescent="0.25">
      <c r="K8470"/>
      <c r="X8470"/>
    </row>
    <row r="8471" spans="11:24" x14ac:dyDescent="0.25">
      <c r="K8471"/>
      <c r="X8471"/>
    </row>
    <row r="8472" spans="11:24" x14ac:dyDescent="0.25">
      <c r="K8472"/>
      <c r="X8472"/>
    </row>
    <row r="8473" spans="11:24" x14ac:dyDescent="0.25">
      <c r="K8473"/>
      <c r="X8473"/>
    </row>
    <row r="8474" spans="11:24" x14ac:dyDescent="0.25">
      <c r="K8474"/>
      <c r="X8474"/>
    </row>
    <row r="8475" spans="11:24" x14ac:dyDescent="0.25">
      <c r="K8475"/>
      <c r="X8475"/>
    </row>
    <row r="8476" spans="11:24" x14ac:dyDescent="0.25">
      <c r="K8476"/>
      <c r="X8476"/>
    </row>
    <row r="8477" spans="11:24" x14ac:dyDescent="0.25">
      <c r="K8477"/>
      <c r="X8477"/>
    </row>
    <row r="8478" spans="11:24" x14ac:dyDescent="0.25">
      <c r="K8478"/>
      <c r="X8478"/>
    </row>
    <row r="8479" spans="11:24" x14ac:dyDescent="0.25">
      <c r="K8479"/>
      <c r="X8479"/>
    </row>
    <row r="8480" spans="11:24" x14ac:dyDescent="0.25">
      <c r="K8480"/>
      <c r="X8480"/>
    </row>
    <row r="8481" spans="11:24" x14ac:dyDescent="0.25">
      <c r="K8481"/>
      <c r="X8481"/>
    </row>
    <row r="8482" spans="11:24" x14ac:dyDescent="0.25">
      <c r="K8482"/>
      <c r="X8482"/>
    </row>
    <row r="8483" spans="11:24" x14ac:dyDescent="0.25">
      <c r="K8483"/>
      <c r="X8483"/>
    </row>
    <row r="8484" spans="11:24" x14ac:dyDescent="0.25">
      <c r="K8484"/>
      <c r="X8484"/>
    </row>
    <row r="8485" spans="11:24" x14ac:dyDescent="0.25">
      <c r="K8485"/>
      <c r="X8485"/>
    </row>
    <row r="8486" spans="11:24" x14ac:dyDescent="0.25">
      <c r="K8486"/>
      <c r="X8486"/>
    </row>
    <row r="8487" spans="11:24" x14ac:dyDescent="0.25">
      <c r="K8487"/>
      <c r="X8487"/>
    </row>
    <row r="8488" spans="11:24" x14ac:dyDescent="0.25">
      <c r="K8488"/>
      <c r="X8488"/>
    </row>
    <row r="8489" spans="11:24" x14ac:dyDescent="0.25">
      <c r="K8489"/>
      <c r="X8489"/>
    </row>
    <row r="8490" spans="11:24" x14ac:dyDescent="0.25">
      <c r="K8490"/>
      <c r="X8490"/>
    </row>
    <row r="8491" spans="11:24" x14ac:dyDescent="0.25">
      <c r="K8491"/>
      <c r="X8491"/>
    </row>
    <row r="8492" spans="11:24" x14ac:dyDescent="0.25">
      <c r="K8492"/>
      <c r="X8492"/>
    </row>
    <row r="8493" spans="11:24" x14ac:dyDescent="0.25">
      <c r="K8493"/>
      <c r="X8493"/>
    </row>
    <row r="8494" spans="11:24" x14ac:dyDescent="0.25">
      <c r="K8494"/>
      <c r="X8494"/>
    </row>
    <row r="8495" spans="11:24" x14ac:dyDescent="0.25">
      <c r="K8495"/>
      <c r="X8495"/>
    </row>
    <row r="8496" spans="11:24" x14ac:dyDescent="0.25">
      <c r="K8496"/>
      <c r="X8496"/>
    </row>
    <row r="8497" spans="11:24" x14ac:dyDescent="0.25">
      <c r="K8497"/>
      <c r="X8497"/>
    </row>
    <row r="8498" spans="11:24" x14ac:dyDescent="0.25">
      <c r="K8498"/>
      <c r="X8498"/>
    </row>
    <row r="8499" spans="11:24" x14ac:dyDescent="0.25">
      <c r="K8499"/>
      <c r="X8499"/>
    </row>
    <row r="8500" spans="11:24" x14ac:dyDescent="0.25">
      <c r="K8500"/>
      <c r="X8500"/>
    </row>
    <row r="8501" spans="11:24" x14ac:dyDescent="0.25">
      <c r="K8501"/>
      <c r="X8501"/>
    </row>
    <row r="8502" spans="11:24" x14ac:dyDescent="0.25">
      <c r="K8502"/>
      <c r="X8502"/>
    </row>
    <row r="8503" spans="11:24" x14ac:dyDescent="0.25">
      <c r="K8503"/>
      <c r="X8503"/>
    </row>
    <row r="8504" spans="11:24" x14ac:dyDescent="0.25">
      <c r="K8504"/>
      <c r="X8504"/>
    </row>
    <row r="8505" spans="11:24" x14ac:dyDescent="0.25">
      <c r="K8505"/>
      <c r="X8505"/>
    </row>
    <row r="8506" spans="11:24" x14ac:dyDescent="0.25">
      <c r="K8506"/>
      <c r="X8506"/>
    </row>
    <row r="8507" spans="11:24" x14ac:dyDescent="0.25">
      <c r="K8507"/>
      <c r="X8507"/>
    </row>
    <row r="8508" spans="11:24" x14ac:dyDescent="0.25">
      <c r="K8508"/>
      <c r="X8508"/>
    </row>
    <row r="8509" spans="11:24" x14ac:dyDescent="0.25">
      <c r="K8509"/>
      <c r="X8509"/>
    </row>
    <row r="8510" spans="11:24" x14ac:dyDescent="0.25">
      <c r="K8510"/>
      <c r="X8510"/>
    </row>
    <row r="8511" spans="11:24" x14ac:dyDescent="0.25">
      <c r="K8511"/>
      <c r="X8511"/>
    </row>
    <row r="8512" spans="11:24" x14ac:dyDescent="0.25">
      <c r="K8512"/>
      <c r="X8512"/>
    </row>
    <row r="8513" spans="11:24" x14ac:dyDescent="0.25">
      <c r="K8513"/>
      <c r="X8513"/>
    </row>
    <row r="8514" spans="11:24" x14ac:dyDescent="0.25">
      <c r="K8514"/>
      <c r="X8514"/>
    </row>
    <row r="8515" spans="11:24" x14ac:dyDescent="0.25">
      <c r="K8515"/>
      <c r="X8515"/>
    </row>
    <row r="8516" spans="11:24" x14ac:dyDescent="0.25">
      <c r="K8516"/>
      <c r="X8516"/>
    </row>
    <row r="8517" spans="11:24" x14ac:dyDescent="0.25">
      <c r="K8517"/>
      <c r="X8517"/>
    </row>
    <row r="8518" spans="11:24" x14ac:dyDescent="0.25">
      <c r="K8518"/>
      <c r="X8518"/>
    </row>
    <row r="8519" spans="11:24" x14ac:dyDescent="0.25">
      <c r="K8519"/>
      <c r="X8519"/>
    </row>
    <row r="8520" spans="11:24" x14ac:dyDescent="0.25">
      <c r="K8520"/>
      <c r="X8520"/>
    </row>
    <row r="8521" spans="11:24" x14ac:dyDescent="0.25">
      <c r="K8521"/>
      <c r="X8521"/>
    </row>
    <row r="8522" spans="11:24" x14ac:dyDescent="0.25">
      <c r="K8522"/>
      <c r="X8522"/>
    </row>
    <row r="8523" spans="11:24" x14ac:dyDescent="0.25">
      <c r="K8523"/>
      <c r="X8523"/>
    </row>
    <row r="8524" spans="11:24" x14ac:dyDescent="0.25">
      <c r="K8524"/>
      <c r="X8524"/>
    </row>
    <row r="8525" spans="11:24" x14ac:dyDescent="0.25">
      <c r="K8525"/>
      <c r="X8525"/>
    </row>
    <row r="8526" spans="11:24" x14ac:dyDescent="0.25">
      <c r="K8526"/>
      <c r="X8526"/>
    </row>
    <row r="8527" spans="11:24" x14ac:dyDescent="0.25">
      <c r="K8527"/>
      <c r="X8527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F089-13D5-4E33-875F-5E12B38DD378}">
  <sheetPr codeName="Sheet3"/>
  <dimension ref="A1:AQ1716"/>
  <sheetViews>
    <sheetView workbookViewId="0">
      <pane ySplit="1" topLeftCell="A2" activePane="bottomLeft" state="frozen"/>
      <selection pane="bottomLeft" activeCell="H33" sqref="H33"/>
    </sheetView>
  </sheetViews>
  <sheetFormatPr defaultRowHeight="15" x14ac:dyDescent="0.25"/>
  <cols>
    <col min="1" max="1" width="8.140625" style="26" bestFit="1" customWidth="1"/>
    <col min="2" max="2" width="26.5703125" bestFit="1" customWidth="1"/>
    <col min="3" max="3" width="6.28515625" bestFit="1" customWidth="1"/>
    <col min="4" max="4" width="7.28515625" bestFit="1" customWidth="1"/>
    <col min="5" max="5" width="24.28515625" bestFit="1" customWidth="1"/>
    <col min="6" max="6" width="9.28515625" bestFit="1" customWidth="1"/>
    <col min="7" max="7" width="19.5703125" bestFit="1" customWidth="1"/>
    <col min="8" max="8" width="15.42578125" bestFit="1" customWidth="1"/>
    <col min="9" max="9" width="21.140625" bestFit="1" customWidth="1"/>
    <col min="10" max="10" width="5.5703125" style="2" bestFit="1" customWidth="1"/>
    <col min="11" max="11" width="6.85546875" bestFit="1" customWidth="1"/>
    <col min="12" max="12" width="6.42578125" bestFit="1" customWidth="1"/>
    <col min="13" max="13" width="6.7109375" bestFit="1" customWidth="1"/>
    <col min="14" max="14" width="5.7109375" style="22" bestFit="1" customWidth="1"/>
    <col min="15" max="16" width="5.5703125" bestFit="1" customWidth="1"/>
    <col min="17" max="17" width="4.28515625" bestFit="1" customWidth="1"/>
    <col min="18" max="18" width="4.42578125" bestFit="1" customWidth="1"/>
    <col min="19" max="20" width="5.28515625" bestFit="1" customWidth="1"/>
    <col min="21" max="21" width="5.5703125" bestFit="1" customWidth="1"/>
    <col min="22" max="22" width="6" bestFit="1" customWidth="1"/>
    <col min="23" max="23" width="6.7109375" bestFit="1" customWidth="1"/>
    <col min="24" max="24" width="5.42578125" bestFit="1" customWidth="1"/>
    <col min="25" max="25" width="4.28515625" bestFit="1" customWidth="1"/>
    <col min="26" max="27" width="5.28515625" bestFit="1" customWidth="1"/>
    <col min="28" max="29" width="3" bestFit="1" customWidth="1"/>
    <col min="30" max="30" width="6.5703125" style="29" bestFit="1" customWidth="1"/>
    <col min="31" max="31" width="4.5703125" bestFit="1" customWidth="1"/>
    <col min="32" max="32" width="3.42578125" bestFit="1" customWidth="1"/>
    <col min="33" max="33" width="3.5703125" bestFit="1" customWidth="1"/>
    <col min="34" max="34" width="4.7109375" bestFit="1" customWidth="1"/>
    <col min="35" max="35" width="3.28515625" bestFit="1" customWidth="1"/>
    <col min="36" max="36" width="5.5703125" style="31" bestFit="1" customWidth="1"/>
    <col min="37" max="37" width="4" bestFit="1" customWidth="1"/>
    <col min="38" max="39" width="3.140625" bestFit="1" customWidth="1"/>
    <col min="40" max="40" width="4.28515625" bestFit="1" customWidth="1"/>
    <col min="41" max="41" width="4" bestFit="1" customWidth="1"/>
    <col min="42" max="42" width="5.5703125" bestFit="1" customWidth="1"/>
    <col min="43" max="43" width="5.5703125" style="2" bestFit="1" customWidth="1"/>
  </cols>
  <sheetData>
    <row r="1" spans="1:43" s="1" customFormat="1" x14ac:dyDescent="0.25">
      <c r="A1" s="25" t="s">
        <v>5876</v>
      </c>
      <c r="B1" s="1" t="s">
        <v>0</v>
      </c>
      <c r="C1" s="1" t="s">
        <v>3</v>
      </c>
      <c r="D1" s="1" t="s">
        <v>2</v>
      </c>
      <c r="E1" s="1" t="s">
        <v>5872</v>
      </c>
      <c r="F1" s="1" t="s">
        <v>5873</v>
      </c>
      <c r="G1" s="1" t="s">
        <v>5874</v>
      </c>
      <c r="H1" s="1" t="s">
        <v>5875</v>
      </c>
      <c r="I1" s="19" t="s">
        <v>6502</v>
      </c>
      <c r="J1" s="20" t="s">
        <v>6486</v>
      </c>
      <c r="K1" s="19" t="s">
        <v>6487</v>
      </c>
      <c r="L1" s="19" t="s">
        <v>6488</v>
      </c>
      <c r="M1" s="19" t="s">
        <v>6489</v>
      </c>
      <c r="N1" s="21" t="s">
        <v>6490</v>
      </c>
      <c r="O1" s="19" t="s">
        <v>6491</v>
      </c>
      <c r="P1" s="19" t="s">
        <v>6492</v>
      </c>
      <c r="Q1" s="19" t="s">
        <v>6493</v>
      </c>
      <c r="R1" s="19" t="s">
        <v>6494</v>
      </c>
      <c r="S1" s="19" t="s">
        <v>42</v>
      </c>
      <c r="T1" s="19" t="s">
        <v>33</v>
      </c>
      <c r="U1" s="19" t="s">
        <v>6495</v>
      </c>
      <c r="V1" s="19" t="s">
        <v>6496</v>
      </c>
      <c r="W1" s="19" t="s">
        <v>6497</v>
      </c>
      <c r="X1" s="19" t="s">
        <v>6498</v>
      </c>
      <c r="Y1" s="19" t="s">
        <v>6499</v>
      </c>
      <c r="Z1" s="19" t="s">
        <v>6500</v>
      </c>
      <c r="AA1" s="19" t="s">
        <v>6501</v>
      </c>
      <c r="AB1" s="19" t="s">
        <v>11533</v>
      </c>
      <c r="AC1" s="19" t="s">
        <v>11534</v>
      </c>
      <c r="AD1" s="32" t="s">
        <v>11535</v>
      </c>
      <c r="AE1" s="19" t="s">
        <v>11536</v>
      </c>
      <c r="AF1" s="19" t="s">
        <v>11537</v>
      </c>
      <c r="AG1" s="19" t="s">
        <v>11538</v>
      </c>
      <c r="AH1" s="19" t="s">
        <v>11539</v>
      </c>
      <c r="AI1" s="19" t="s">
        <v>11540</v>
      </c>
      <c r="AJ1" s="33" t="s">
        <v>11541</v>
      </c>
      <c r="AK1" s="19" t="s">
        <v>11532</v>
      </c>
      <c r="AL1" s="19" t="s">
        <v>11542</v>
      </c>
      <c r="AM1" s="19" t="s">
        <v>11543</v>
      </c>
      <c r="AN1" s="19" t="s">
        <v>11544</v>
      </c>
      <c r="AO1" s="19" t="s">
        <v>11545</v>
      </c>
      <c r="AP1" s="19" t="s">
        <v>11546</v>
      </c>
      <c r="AQ1" s="20" t="s">
        <v>11547</v>
      </c>
    </row>
    <row r="2" spans="1:43" x14ac:dyDescent="0.25">
      <c r="A2" s="26" t="str">
        <f>IF(OR(D2="SR", D2="GR"), 1, "")</f>
        <v/>
      </c>
      <c r="B2" t="s">
        <v>3849</v>
      </c>
      <c r="C2" t="s">
        <v>42</v>
      </c>
      <c r="D2" t="s">
        <v>37</v>
      </c>
      <c r="E2" t="s">
        <v>6535</v>
      </c>
      <c r="F2">
        <v>2026</v>
      </c>
      <c r="G2" t="s">
        <v>5657</v>
      </c>
      <c r="H2" s="4">
        <v>46175</v>
      </c>
      <c r="I2" s="4" t="str">
        <f t="shared" ref="I2:I65" si="0">IFERROR(INDEX(Conferences_Conference,MATCH(E2,Conferences_Team,0)),"")</f>
        <v/>
      </c>
      <c r="J2" s="2">
        <f t="shared" ref="J2:J65" si="1">IFERROR(INDEX(Stats_Hit_AVG,MATCH($B2,Stats_Hit_Player,0)),"")</f>
        <v>0.16700000000000001</v>
      </c>
      <c r="K2" s="2">
        <f t="shared" ref="K2:K65" si="2">IFERROR(INDEX(Stats_Hit_OBP,MATCH($B2,Stats_Hit_Player,0)),"")</f>
        <v>0.28599999999999998</v>
      </c>
      <c r="L2" s="2">
        <f t="shared" ref="L2:L65" si="3">IFERROR(INDEX(Stats_Hit_SLG,MATCH($B2,Stats_Hit_Player,0)),"")</f>
        <v>0.33300000000000002</v>
      </c>
      <c r="M2" s="2">
        <f t="shared" ref="M2:M65" si="4">IFERROR(INDEX(Stats_Hit_OPS,MATCH($B2,Stats_Hit_Player,0)),"")</f>
        <v>0.61899999999999999</v>
      </c>
      <c r="N2" s="22" cm="1">
        <f t="array" ref="N2">IFERROR(INDEX(Stats_Hit_GP,MATCH($B2,Stats_Hit_Player,0)),"")</f>
        <v>7</v>
      </c>
      <c r="O2" s="22">
        <f t="shared" ref="O2:O65" si="5">IFERROR(INDEX(Stats_Hit_PA,MATCH($B2,Stats_Hit_Player,0)),"")</f>
        <v>7</v>
      </c>
      <c r="P2" s="22">
        <f t="shared" ref="P2:P65" si="6">IFERROR(INDEX(Stats_Hit_AB,MATCH($B2,Stats_Hit_Player,0)),"")</f>
        <v>6</v>
      </c>
      <c r="Q2" s="22">
        <f t="shared" ref="Q2:Q65" si="7">IFERROR(INDEX(Stats_Hit_R,MATCH($B2,Stats_Hit_Player,0)),"")</f>
        <v>1</v>
      </c>
      <c r="R2" s="22">
        <f t="shared" ref="R2:R65" si="8">IFERROR(INDEX(Stats_Hit_H,MATCH($B2,Stats_Hit_Player,0)),"")</f>
        <v>1</v>
      </c>
      <c r="S2" s="22">
        <f t="shared" ref="S2:S65" si="9">IFERROR(INDEX(Stats_Hit_2B,MATCH($B2,Stats_Hit_Player,0)),"")</f>
        <v>1</v>
      </c>
      <c r="T2" s="22">
        <f t="shared" ref="T2:T65" si="10">IFERROR(INDEX(Stats_Hit_3B,MATCH($B2,Stats_Hit_Player,0)),"")</f>
        <v>0</v>
      </c>
      <c r="U2" s="22">
        <f t="shared" ref="U2:U65" si="11">IFERROR(INDEX(Stats_Hit_HR,MATCH($B2,Stats_Hit_Player,0)),"")</f>
        <v>0</v>
      </c>
      <c r="V2" s="22">
        <f t="shared" ref="V2:V65" si="12">IFERROR(INDEX(Stats_Hit_RBI,MATCH($B2,Stats_Hit_Player,0)),"")</f>
        <v>0</v>
      </c>
      <c r="W2" s="22">
        <f t="shared" ref="W2:W65" si="13">IFERROR(INDEX(Stats_Hit_HBP,MATCH($B2,Stats_Hit_Player,0)),"")</f>
        <v>0</v>
      </c>
      <c r="X2" s="22">
        <f t="shared" ref="X2:X65" si="14">IFERROR(INDEX(Stats_Hit_BB,MATCH($B2,Stats_Hit_Player,0)),"")</f>
        <v>1</v>
      </c>
      <c r="Y2" s="22">
        <f t="shared" ref="Y2:Y65" si="15">IFERROR(INDEX(Stats_Hit_K,MATCH($B2,Stats_Hit_Player,0)),"")</f>
        <v>1</v>
      </c>
      <c r="Z2" s="22">
        <f t="shared" ref="Z2:Z65" si="16">IFERROR(INDEX(Stats_Hit_SB,MATCH($B2,Stats_Hit_Player,0)),"")</f>
        <v>0</v>
      </c>
      <c r="AA2" s="22">
        <f t="shared" ref="AA2:AA65" si="17">IFERROR(INDEX(Stats_Hit_CS,MATCH($B2,Stats_Hit_Player,0)),"")</f>
        <v>0</v>
      </c>
      <c r="AB2" s="2" t="str">
        <f t="shared" ref="AB2:AB65" si="18">IFERROR(INDEX(Stats_Pitch_Win,MATCH($B2,Stats_Pitch_Player,0)),"")</f>
        <v/>
      </c>
      <c r="AC2" s="2" t="str">
        <f t="shared" ref="AC2:AC65" si="19">IFERROR(INDEX(Stats_Pitch_Loss,MATCH($B2,Stats_Pitch_Player,0)),"")</f>
        <v/>
      </c>
      <c r="AD2" s="29" t="str">
        <f t="shared" ref="AD2:AD65" si="20">IFERROR(INDEX(Stats_Pitch_ERA,MATCH($B2,Stats_Pitch_Player,0)),"")</f>
        <v/>
      </c>
      <c r="AE2" s="2" t="str">
        <f t="shared" ref="AE2:AE65" si="21">IFERROR(INDEX(Stats_Pitch_App,MATCH($B2,Stats_Pitch_Player,0)),"")</f>
        <v/>
      </c>
      <c r="AF2" s="2" t="str">
        <f t="shared" ref="AF2:AF65" si="22">IFERROR(INDEX(Stats_Pitch_GS,MATCH($B2,Stats_Pitch_Player,0)),"")</f>
        <v/>
      </c>
      <c r="AG2" s="2" t="str">
        <f t="shared" ref="AG2:AG65" si="23">IFERROR(INDEX(Stats_Pitch_CG,MATCH($B2,Stats_Pitch_Player,0)),"")</f>
        <v/>
      </c>
      <c r="AH2" s="2" t="str">
        <f t="shared" ref="AH2:AH65" si="24">IFERROR(INDEX(Stats_Pitch_SHO,MATCH($B2,Stats_Pitch_Player,0)),"")</f>
        <v/>
      </c>
      <c r="AI2" s="2" t="str">
        <f t="shared" ref="AI2:AI65" si="25">IFERROR(INDEX(Stats_Pitch_SV,MATCH($B2,Stats_Pitch_Player,0)),"")</f>
        <v/>
      </c>
      <c r="AJ2" s="31" t="str">
        <f t="shared" ref="AJ2:AJ65" si="26">IFERROR(INDEX(Stats_Pitch_IP,MATCH($B2,Stats_Pitch_Player,0)),"")</f>
        <v/>
      </c>
      <c r="AK2" s="31" t="str">
        <f t="shared" ref="AK2:AK65" si="27">IFERROR(INDEX(Stats_Pitch_H,MATCH($B2,Stats_Pitch_Player,0)),"")</f>
        <v/>
      </c>
      <c r="AL2" s="31" t="str">
        <f t="shared" ref="AL2:AL65" si="28">IFERROR(INDEX(Stats_Pitch_R,MATCH($B2,Stats_Pitch_Player,0)),"")</f>
        <v/>
      </c>
      <c r="AM2" s="31" t="str">
        <f t="shared" ref="AM2:AM65" si="29">IFERROR(INDEX(Stats_Pitch_ER,MATCH($B2,Stats_Pitch_Player,0)),"")</f>
        <v/>
      </c>
      <c r="AN2" s="31" t="str">
        <f t="shared" ref="AN2:AN65" si="30">IFERROR(INDEX(Stats_Pitch_BB,MATCH($B2,Stats_Pitch_Player,0)),"")</f>
        <v/>
      </c>
      <c r="AO2" s="31" t="str">
        <f t="shared" ref="AO2:AO65" si="31">IFERROR(INDEX(Stats_Pitch_K,MATCH($B2,Stats_Pitch_Player,0)),"")</f>
        <v/>
      </c>
      <c r="AP2" s="31" t="str">
        <f t="shared" ref="AP2:AP65" si="32">IFERROR(INDEX(Stats_Pitch_HBP,MATCH($B2,Stats_Pitch_Player,0)),"")</f>
        <v/>
      </c>
      <c r="AQ2" s="2" t="str">
        <f t="shared" ref="AQ2:AQ65" si="33">IFERROR(INDEX(Stats_Pitch_BA,MATCH($B2,Stats_Pitch_Player,0)),"")</f>
        <v/>
      </c>
    </row>
    <row r="3" spans="1:43" x14ac:dyDescent="0.25">
      <c r="A3" s="26">
        <f t="shared" ref="A3:A66" si="34">IF(OR(D3="SR", D3="GR"), 1, "")</f>
        <v>1</v>
      </c>
      <c r="B3" t="s">
        <v>7143</v>
      </c>
      <c r="C3" t="s">
        <v>64</v>
      </c>
      <c r="D3" t="s">
        <v>29</v>
      </c>
      <c r="E3" t="s">
        <v>702</v>
      </c>
      <c r="F3">
        <v>2026</v>
      </c>
      <c r="G3" t="s">
        <v>5657</v>
      </c>
      <c r="H3" s="4">
        <v>46175</v>
      </c>
      <c r="I3" s="4" t="str">
        <f t="shared" si="0"/>
        <v>American Athletic</v>
      </c>
      <c r="J3" s="2" t="str">
        <f t="shared" si="1"/>
        <v/>
      </c>
      <c r="K3" s="2" t="str">
        <f t="shared" si="2"/>
        <v/>
      </c>
      <c r="L3" s="2" t="str">
        <f t="shared" si="3"/>
        <v/>
      </c>
      <c r="M3" s="2" t="str">
        <f t="shared" si="4"/>
        <v/>
      </c>
      <c r="N3" s="22" t="str" cm="1">
        <f t="array" ref="N3">IFERROR(INDEX(Stats_Hit_GP,MATCH($B3,Stats_Hit_Player,0)),"")</f>
        <v/>
      </c>
      <c r="O3" s="22" t="str">
        <f t="shared" si="5"/>
        <v/>
      </c>
      <c r="P3" s="22" t="str">
        <f t="shared" si="6"/>
        <v/>
      </c>
      <c r="Q3" s="22" t="str">
        <f t="shared" si="7"/>
        <v/>
      </c>
      <c r="R3" s="22" t="str">
        <f t="shared" si="8"/>
        <v/>
      </c>
      <c r="S3" s="22" t="str">
        <f t="shared" si="9"/>
        <v/>
      </c>
      <c r="T3" s="22" t="str">
        <f t="shared" si="10"/>
        <v/>
      </c>
      <c r="U3" s="22" t="str">
        <f t="shared" si="11"/>
        <v/>
      </c>
      <c r="V3" s="22" t="str">
        <f t="shared" si="12"/>
        <v/>
      </c>
      <c r="W3" s="22" t="str">
        <f t="shared" si="13"/>
        <v/>
      </c>
      <c r="X3" s="22" t="str">
        <f t="shared" si="14"/>
        <v/>
      </c>
      <c r="Y3" s="22" t="str">
        <f t="shared" si="15"/>
        <v/>
      </c>
      <c r="Z3" s="22" t="str">
        <f t="shared" si="16"/>
        <v/>
      </c>
      <c r="AA3" s="22" t="str">
        <f t="shared" si="17"/>
        <v/>
      </c>
      <c r="AB3" s="22">
        <f t="shared" si="18"/>
        <v>0</v>
      </c>
      <c r="AC3" s="22">
        <f t="shared" si="19"/>
        <v>0</v>
      </c>
      <c r="AD3" s="29">
        <f t="shared" si="20"/>
        <v>20.25</v>
      </c>
      <c r="AE3" s="22">
        <f t="shared" si="21"/>
        <v>1</v>
      </c>
      <c r="AF3" s="22">
        <f t="shared" si="22"/>
        <v>0</v>
      </c>
      <c r="AG3" s="22">
        <f t="shared" si="23"/>
        <v>0</v>
      </c>
      <c r="AH3" s="22">
        <f t="shared" si="24"/>
        <v>0</v>
      </c>
      <c r="AI3" s="22">
        <f t="shared" si="25"/>
        <v>0</v>
      </c>
      <c r="AJ3" s="31">
        <f t="shared" si="26"/>
        <v>1.1000000000000001</v>
      </c>
      <c r="AK3" s="22">
        <f t="shared" si="27"/>
        <v>3</v>
      </c>
      <c r="AL3" s="22">
        <f t="shared" si="28"/>
        <v>3</v>
      </c>
      <c r="AM3" s="22">
        <f t="shared" si="29"/>
        <v>3</v>
      </c>
      <c r="AN3" s="22">
        <f t="shared" si="30"/>
        <v>2</v>
      </c>
      <c r="AO3" s="22">
        <f t="shared" si="31"/>
        <v>2</v>
      </c>
      <c r="AP3" s="22">
        <f t="shared" si="32"/>
        <v>0</v>
      </c>
      <c r="AQ3" s="2">
        <f t="shared" si="33"/>
        <v>0.42899999999999999</v>
      </c>
    </row>
    <row r="4" spans="1:43" x14ac:dyDescent="0.25">
      <c r="A4" s="26" t="str">
        <f t="shared" si="34"/>
        <v/>
      </c>
      <c r="B4" t="s">
        <v>7144</v>
      </c>
      <c r="C4" t="s">
        <v>64</v>
      </c>
      <c r="D4" t="s">
        <v>37</v>
      </c>
      <c r="E4" t="s">
        <v>4943</v>
      </c>
      <c r="F4">
        <v>2026</v>
      </c>
      <c r="G4" t="s">
        <v>5657</v>
      </c>
      <c r="H4" s="4">
        <v>46175</v>
      </c>
      <c r="I4" s="4" t="str">
        <f t="shared" si="0"/>
        <v>Sun Belt</v>
      </c>
      <c r="J4" s="2" t="str">
        <f t="shared" si="1"/>
        <v/>
      </c>
      <c r="K4" s="2" t="str">
        <f t="shared" si="2"/>
        <v/>
      </c>
      <c r="L4" s="2" t="str">
        <f t="shared" si="3"/>
        <v/>
      </c>
      <c r="M4" s="2" t="str">
        <f t="shared" si="4"/>
        <v/>
      </c>
      <c r="N4" s="22" t="str" cm="1">
        <f t="array" ref="N4">IFERROR(INDEX(Stats_Hit_GP,MATCH($B4,Stats_Hit_Player,0)),"")</f>
        <v/>
      </c>
      <c r="O4" s="22" t="str">
        <f t="shared" si="5"/>
        <v/>
      </c>
      <c r="P4" s="22" t="str">
        <f t="shared" si="6"/>
        <v/>
      </c>
      <c r="Q4" s="22" t="str">
        <f t="shared" si="7"/>
        <v/>
      </c>
      <c r="R4" s="22" t="str">
        <f t="shared" si="8"/>
        <v/>
      </c>
      <c r="S4" s="22" t="str">
        <f t="shared" si="9"/>
        <v/>
      </c>
      <c r="T4" s="22" t="str">
        <f t="shared" si="10"/>
        <v/>
      </c>
      <c r="U4" s="22" t="str">
        <f t="shared" si="11"/>
        <v/>
      </c>
      <c r="V4" s="22" t="str">
        <f t="shared" si="12"/>
        <v/>
      </c>
      <c r="W4" s="22" t="str">
        <f t="shared" si="13"/>
        <v/>
      </c>
      <c r="X4" s="22" t="str">
        <f t="shared" si="14"/>
        <v/>
      </c>
      <c r="Y4" s="22" t="str">
        <f t="shared" si="15"/>
        <v/>
      </c>
      <c r="Z4" s="22" t="str">
        <f t="shared" si="16"/>
        <v/>
      </c>
      <c r="AA4" s="22" t="str">
        <f t="shared" si="17"/>
        <v/>
      </c>
      <c r="AB4" s="22">
        <f t="shared" si="18"/>
        <v>1</v>
      </c>
      <c r="AC4" s="22">
        <f t="shared" si="19"/>
        <v>1</v>
      </c>
      <c r="AD4" s="29">
        <f t="shared" si="20"/>
        <v>7.56</v>
      </c>
      <c r="AE4" s="22">
        <f t="shared" si="21"/>
        <v>8</v>
      </c>
      <c r="AF4" s="22">
        <f t="shared" si="22"/>
        <v>0</v>
      </c>
      <c r="AG4" s="22">
        <f t="shared" si="23"/>
        <v>0</v>
      </c>
      <c r="AH4" s="22">
        <f t="shared" si="24"/>
        <v>0</v>
      </c>
      <c r="AI4" s="22">
        <f t="shared" si="25"/>
        <v>0</v>
      </c>
      <c r="AJ4" s="31">
        <f t="shared" si="26"/>
        <v>8.1</v>
      </c>
      <c r="AK4" s="22">
        <f t="shared" si="27"/>
        <v>8</v>
      </c>
      <c r="AL4" s="22">
        <f t="shared" si="28"/>
        <v>7</v>
      </c>
      <c r="AM4" s="22">
        <f t="shared" si="29"/>
        <v>7</v>
      </c>
      <c r="AN4" s="22">
        <f t="shared" si="30"/>
        <v>5</v>
      </c>
      <c r="AO4" s="22">
        <f t="shared" si="31"/>
        <v>9</v>
      </c>
      <c r="AP4" s="22">
        <f t="shared" si="32"/>
        <v>5</v>
      </c>
      <c r="AQ4" s="2">
        <f t="shared" si="33"/>
        <v>0.25800000000000001</v>
      </c>
    </row>
    <row r="5" spans="1:43" x14ac:dyDescent="0.25">
      <c r="A5" s="26">
        <f t="shared" si="34"/>
        <v>1</v>
      </c>
      <c r="B5" t="s">
        <v>7145</v>
      </c>
      <c r="C5" t="s">
        <v>64</v>
      </c>
      <c r="D5" t="s">
        <v>29</v>
      </c>
      <c r="E5" t="s">
        <v>2824</v>
      </c>
      <c r="F5">
        <v>2026</v>
      </c>
      <c r="G5" t="s">
        <v>5657</v>
      </c>
      <c r="H5" s="4">
        <v>46175</v>
      </c>
      <c r="I5" s="4" t="str">
        <f t="shared" si="0"/>
        <v>Metro Atlantic</v>
      </c>
      <c r="J5" s="2" t="str">
        <f t="shared" si="1"/>
        <v/>
      </c>
      <c r="K5" s="2" t="str">
        <f t="shared" si="2"/>
        <v/>
      </c>
      <c r="L5" s="2" t="str">
        <f t="shared" si="3"/>
        <v/>
      </c>
      <c r="M5" s="2" t="str">
        <f t="shared" si="4"/>
        <v/>
      </c>
      <c r="N5" s="22" t="str" cm="1">
        <f t="array" ref="N5">IFERROR(INDEX(Stats_Hit_GP,MATCH($B5,Stats_Hit_Player,0)),"")</f>
        <v/>
      </c>
      <c r="O5" s="22" t="str">
        <f t="shared" si="5"/>
        <v/>
      </c>
      <c r="P5" s="22" t="str">
        <f t="shared" si="6"/>
        <v/>
      </c>
      <c r="Q5" s="22" t="str">
        <f t="shared" si="7"/>
        <v/>
      </c>
      <c r="R5" s="22" t="str">
        <f t="shared" si="8"/>
        <v/>
      </c>
      <c r="S5" s="22" t="str">
        <f t="shared" si="9"/>
        <v/>
      </c>
      <c r="T5" s="22" t="str">
        <f t="shared" si="10"/>
        <v/>
      </c>
      <c r="U5" s="22" t="str">
        <f t="shared" si="11"/>
        <v/>
      </c>
      <c r="V5" s="22" t="str">
        <f t="shared" si="12"/>
        <v/>
      </c>
      <c r="W5" s="22" t="str">
        <f t="shared" si="13"/>
        <v/>
      </c>
      <c r="X5" s="22" t="str">
        <f t="shared" si="14"/>
        <v/>
      </c>
      <c r="Y5" s="22" t="str">
        <f t="shared" si="15"/>
        <v/>
      </c>
      <c r="Z5" s="22" t="str">
        <f t="shared" si="16"/>
        <v/>
      </c>
      <c r="AA5" s="22" t="str">
        <f t="shared" si="17"/>
        <v/>
      </c>
      <c r="AB5" s="22" t="str">
        <f t="shared" si="18"/>
        <v/>
      </c>
      <c r="AC5" s="22" t="str">
        <f t="shared" si="19"/>
        <v/>
      </c>
      <c r="AD5" s="29" t="str">
        <f t="shared" si="20"/>
        <v/>
      </c>
      <c r="AE5" s="22" t="str">
        <f t="shared" si="21"/>
        <v/>
      </c>
      <c r="AF5" s="22" t="str">
        <f t="shared" si="22"/>
        <v/>
      </c>
      <c r="AG5" s="22" t="str">
        <f t="shared" si="23"/>
        <v/>
      </c>
      <c r="AH5" s="22" t="str">
        <f t="shared" si="24"/>
        <v/>
      </c>
      <c r="AI5" s="22" t="str">
        <f t="shared" si="25"/>
        <v/>
      </c>
      <c r="AJ5" s="31" t="str">
        <f t="shared" si="26"/>
        <v/>
      </c>
      <c r="AK5" s="22" t="str">
        <f t="shared" si="27"/>
        <v/>
      </c>
      <c r="AL5" s="22" t="str">
        <f t="shared" si="28"/>
        <v/>
      </c>
      <c r="AM5" s="22" t="str">
        <f t="shared" si="29"/>
        <v/>
      </c>
      <c r="AN5" s="22" t="str">
        <f t="shared" si="30"/>
        <v/>
      </c>
      <c r="AO5" s="22" t="str">
        <f t="shared" si="31"/>
        <v/>
      </c>
      <c r="AP5" s="22" t="str">
        <f t="shared" si="32"/>
        <v/>
      </c>
      <c r="AQ5" s="2" t="str">
        <f t="shared" si="33"/>
        <v/>
      </c>
    </row>
    <row r="6" spans="1:43" x14ac:dyDescent="0.25">
      <c r="A6" s="26" t="str">
        <f t="shared" si="34"/>
        <v/>
      </c>
      <c r="B6" t="s">
        <v>7146</v>
      </c>
      <c r="C6" t="s">
        <v>64</v>
      </c>
      <c r="D6" t="s">
        <v>37</v>
      </c>
      <c r="E6" t="s">
        <v>404</v>
      </c>
      <c r="F6">
        <v>2026</v>
      </c>
      <c r="G6" t="s">
        <v>5657</v>
      </c>
      <c r="H6" s="4">
        <v>46175</v>
      </c>
      <c r="I6" s="4" t="str">
        <f t="shared" si="0"/>
        <v>ACC</v>
      </c>
      <c r="J6" s="2" t="str">
        <f t="shared" si="1"/>
        <v/>
      </c>
      <c r="K6" s="2" t="str">
        <f t="shared" si="2"/>
        <v/>
      </c>
      <c r="L6" s="2" t="str">
        <f t="shared" si="3"/>
        <v/>
      </c>
      <c r="M6" s="2" t="str">
        <f t="shared" si="4"/>
        <v/>
      </c>
      <c r="N6" s="22" t="str" cm="1">
        <f t="array" ref="N6">IFERROR(INDEX(Stats_Hit_GP,MATCH($B6,Stats_Hit_Player,0)),"")</f>
        <v/>
      </c>
      <c r="O6" s="22" t="str">
        <f t="shared" si="5"/>
        <v/>
      </c>
      <c r="P6" s="22" t="str">
        <f t="shared" si="6"/>
        <v/>
      </c>
      <c r="Q6" s="22" t="str">
        <f t="shared" si="7"/>
        <v/>
      </c>
      <c r="R6" s="22" t="str">
        <f t="shared" si="8"/>
        <v/>
      </c>
      <c r="S6" s="22" t="str">
        <f t="shared" si="9"/>
        <v/>
      </c>
      <c r="T6" s="22" t="str">
        <f t="shared" si="10"/>
        <v/>
      </c>
      <c r="U6" s="22" t="str">
        <f t="shared" si="11"/>
        <v/>
      </c>
      <c r="V6" s="22" t="str">
        <f t="shared" si="12"/>
        <v/>
      </c>
      <c r="W6" s="22" t="str">
        <f t="shared" si="13"/>
        <v/>
      </c>
      <c r="X6" s="22" t="str">
        <f t="shared" si="14"/>
        <v/>
      </c>
      <c r="Y6" s="22" t="str">
        <f t="shared" si="15"/>
        <v/>
      </c>
      <c r="Z6" s="22" t="str">
        <f t="shared" si="16"/>
        <v/>
      </c>
      <c r="AA6" s="22" t="str">
        <f t="shared" si="17"/>
        <v/>
      </c>
      <c r="AB6" s="22">
        <f t="shared" si="18"/>
        <v>0</v>
      </c>
      <c r="AC6" s="22">
        <f t="shared" si="19"/>
        <v>1</v>
      </c>
      <c r="AD6" s="29">
        <f t="shared" si="20"/>
        <v>10.45</v>
      </c>
      <c r="AE6" s="22">
        <f t="shared" si="21"/>
        <v>9</v>
      </c>
      <c r="AF6" s="22">
        <f t="shared" si="22"/>
        <v>2</v>
      </c>
      <c r="AG6" s="22">
        <f t="shared" si="23"/>
        <v>0</v>
      </c>
      <c r="AH6" s="22">
        <f t="shared" si="24"/>
        <v>0</v>
      </c>
      <c r="AI6" s="22">
        <f t="shared" si="25"/>
        <v>0</v>
      </c>
      <c r="AJ6" s="31">
        <f t="shared" si="26"/>
        <v>10.1</v>
      </c>
      <c r="AK6" s="22">
        <f t="shared" si="27"/>
        <v>18</v>
      </c>
      <c r="AL6" s="22">
        <f t="shared" si="28"/>
        <v>12</v>
      </c>
      <c r="AM6" s="22">
        <f t="shared" si="29"/>
        <v>12</v>
      </c>
      <c r="AN6" s="22">
        <f t="shared" si="30"/>
        <v>8</v>
      </c>
      <c r="AO6" s="22">
        <f t="shared" si="31"/>
        <v>9</v>
      </c>
      <c r="AP6" s="22">
        <f t="shared" si="32"/>
        <v>0</v>
      </c>
      <c r="AQ6" s="2">
        <f t="shared" si="33"/>
        <v>0.375</v>
      </c>
    </row>
    <row r="7" spans="1:43" x14ac:dyDescent="0.25">
      <c r="A7" s="26">
        <f t="shared" si="34"/>
        <v>1</v>
      </c>
      <c r="B7" t="s">
        <v>7147</v>
      </c>
      <c r="C7" t="s">
        <v>64</v>
      </c>
      <c r="D7" t="s">
        <v>29</v>
      </c>
      <c r="E7" t="s">
        <v>367</v>
      </c>
      <c r="F7">
        <v>2026</v>
      </c>
      <c r="G7" t="s">
        <v>5657</v>
      </c>
      <c r="H7" s="4">
        <v>46175</v>
      </c>
      <c r="I7" s="4" t="str">
        <f t="shared" si="0"/>
        <v>ACC</v>
      </c>
      <c r="J7" s="2" t="str">
        <f t="shared" si="1"/>
        <v/>
      </c>
      <c r="K7" s="2" t="str">
        <f t="shared" si="2"/>
        <v/>
      </c>
      <c r="L7" s="2" t="str">
        <f t="shared" si="3"/>
        <v/>
      </c>
      <c r="M7" s="2" t="str">
        <f t="shared" si="4"/>
        <v/>
      </c>
      <c r="N7" s="22" t="str" cm="1">
        <f t="array" ref="N7">IFERROR(INDEX(Stats_Hit_GP,MATCH($B7,Stats_Hit_Player,0)),"")</f>
        <v/>
      </c>
      <c r="O7" s="22" t="str">
        <f t="shared" si="5"/>
        <v/>
      </c>
      <c r="P7" s="22" t="str">
        <f t="shared" si="6"/>
        <v/>
      </c>
      <c r="Q7" s="22" t="str">
        <f t="shared" si="7"/>
        <v/>
      </c>
      <c r="R7" s="22" t="str">
        <f t="shared" si="8"/>
        <v/>
      </c>
      <c r="S7" s="22" t="str">
        <f t="shared" si="9"/>
        <v/>
      </c>
      <c r="T7" s="22" t="str">
        <f t="shared" si="10"/>
        <v/>
      </c>
      <c r="U7" s="22" t="str">
        <f t="shared" si="11"/>
        <v/>
      </c>
      <c r="V7" s="22" t="str">
        <f t="shared" si="12"/>
        <v/>
      </c>
      <c r="W7" s="22" t="str">
        <f t="shared" si="13"/>
        <v/>
      </c>
      <c r="X7" s="22" t="str">
        <f t="shared" si="14"/>
        <v/>
      </c>
      <c r="Y7" s="22" t="str">
        <f t="shared" si="15"/>
        <v/>
      </c>
      <c r="Z7" s="22" t="str">
        <f t="shared" si="16"/>
        <v/>
      </c>
      <c r="AA7" s="22" t="str">
        <f t="shared" si="17"/>
        <v/>
      </c>
      <c r="AB7" s="22">
        <f t="shared" si="18"/>
        <v>1</v>
      </c>
      <c r="AC7" s="22">
        <f t="shared" si="19"/>
        <v>1</v>
      </c>
      <c r="AD7" s="29">
        <f t="shared" si="20"/>
        <v>7.59</v>
      </c>
      <c r="AE7" s="22">
        <f t="shared" si="21"/>
        <v>5</v>
      </c>
      <c r="AF7" s="22">
        <f t="shared" si="22"/>
        <v>2</v>
      </c>
      <c r="AG7" s="22">
        <f t="shared" si="23"/>
        <v>0</v>
      </c>
      <c r="AH7" s="22">
        <f t="shared" si="24"/>
        <v>0</v>
      </c>
      <c r="AI7" s="22">
        <f t="shared" si="25"/>
        <v>0</v>
      </c>
      <c r="AJ7" s="31">
        <f t="shared" si="26"/>
        <v>10.199999999999999</v>
      </c>
      <c r="AK7" s="22">
        <f t="shared" si="27"/>
        <v>14</v>
      </c>
      <c r="AL7" s="22">
        <f t="shared" si="28"/>
        <v>9</v>
      </c>
      <c r="AM7" s="22">
        <f t="shared" si="29"/>
        <v>9</v>
      </c>
      <c r="AN7" s="22">
        <f t="shared" si="30"/>
        <v>3</v>
      </c>
      <c r="AO7" s="22">
        <f t="shared" si="31"/>
        <v>8</v>
      </c>
      <c r="AP7" s="22">
        <f t="shared" si="32"/>
        <v>1</v>
      </c>
      <c r="AQ7" s="2">
        <f t="shared" si="33"/>
        <v>0.34100000000000003</v>
      </c>
    </row>
    <row r="8" spans="1:43" x14ac:dyDescent="0.25">
      <c r="A8" s="26" t="str">
        <f t="shared" si="34"/>
        <v/>
      </c>
      <c r="B8" t="s">
        <v>1825</v>
      </c>
      <c r="C8" t="s">
        <v>35</v>
      </c>
      <c r="D8" t="s">
        <v>37</v>
      </c>
      <c r="E8" t="s">
        <v>1821</v>
      </c>
      <c r="F8">
        <v>2026</v>
      </c>
      <c r="G8" t="s">
        <v>5657</v>
      </c>
      <c r="H8" s="4">
        <v>46175</v>
      </c>
      <c r="I8" s="4" t="str">
        <f t="shared" si="0"/>
        <v>Big Ten</v>
      </c>
      <c r="J8" s="2">
        <f t="shared" si="1"/>
        <v>0.26400000000000001</v>
      </c>
      <c r="K8" s="2">
        <f t="shared" si="2"/>
        <v>0.36799999999999999</v>
      </c>
      <c r="L8" s="2">
        <f t="shared" si="3"/>
        <v>0.45200000000000001</v>
      </c>
      <c r="M8" s="2">
        <f t="shared" si="4"/>
        <v>0.82</v>
      </c>
      <c r="N8" s="22" cm="1">
        <f t="array" ref="N8">IFERROR(INDEX(Stats_Hit_GP,MATCH($B8,Stats_Hit_Player,0)),"")</f>
        <v>55</v>
      </c>
      <c r="O8" s="22">
        <f t="shared" si="5"/>
        <v>235</v>
      </c>
      <c r="P8" s="22">
        <f t="shared" si="6"/>
        <v>197</v>
      </c>
      <c r="Q8" s="22">
        <f t="shared" si="7"/>
        <v>35</v>
      </c>
      <c r="R8" s="22">
        <f t="shared" si="8"/>
        <v>52</v>
      </c>
      <c r="S8" s="22">
        <f t="shared" si="9"/>
        <v>6</v>
      </c>
      <c r="T8" s="22">
        <f t="shared" si="10"/>
        <v>2</v>
      </c>
      <c r="U8" s="22">
        <f t="shared" si="11"/>
        <v>9</v>
      </c>
      <c r="V8" s="22">
        <f t="shared" si="12"/>
        <v>30</v>
      </c>
      <c r="W8" s="22">
        <f t="shared" si="13"/>
        <v>7</v>
      </c>
      <c r="X8" s="22">
        <f t="shared" si="14"/>
        <v>26</v>
      </c>
      <c r="Y8" s="22">
        <f t="shared" si="15"/>
        <v>39</v>
      </c>
      <c r="Z8" s="22">
        <f t="shared" si="16"/>
        <v>7</v>
      </c>
      <c r="AA8" s="22">
        <f t="shared" si="17"/>
        <v>2</v>
      </c>
      <c r="AB8" s="22" t="str">
        <f t="shared" si="18"/>
        <v/>
      </c>
      <c r="AC8" s="22" t="str">
        <f t="shared" si="19"/>
        <v/>
      </c>
      <c r="AD8" s="29" t="str">
        <f t="shared" si="20"/>
        <v/>
      </c>
      <c r="AE8" s="22" t="str">
        <f t="shared" si="21"/>
        <v/>
      </c>
      <c r="AF8" s="22" t="str">
        <f t="shared" si="22"/>
        <v/>
      </c>
      <c r="AG8" s="22" t="str">
        <f t="shared" si="23"/>
        <v/>
      </c>
      <c r="AH8" s="22" t="str">
        <f t="shared" si="24"/>
        <v/>
      </c>
      <c r="AI8" s="22" t="str">
        <f t="shared" si="25"/>
        <v/>
      </c>
      <c r="AJ8" s="31" t="str">
        <f t="shared" si="26"/>
        <v/>
      </c>
      <c r="AK8" s="22" t="str">
        <f t="shared" si="27"/>
        <v/>
      </c>
      <c r="AL8" s="22" t="str">
        <f t="shared" si="28"/>
        <v/>
      </c>
      <c r="AM8" s="22" t="str">
        <f t="shared" si="29"/>
        <v/>
      </c>
      <c r="AN8" s="22" t="str">
        <f t="shared" si="30"/>
        <v/>
      </c>
      <c r="AO8" s="22" t="str">
        <f t="shared" si="31"/>
        <v/>
      </c>
      <c r="AP8" s="22" t="str">
        <f t="shared" si="32"/>
        <v/>
      </c>
      <c r="AQ8" s="2" t="str">
        <f t="shared" si="33"/>
        <v/>
      </c>
    </row>
    <row r="9" spans="1:43" x14ac:dyDescent="0.25">
      <c r="A9" s="26" t="str">
        <f t="shared" si="34"/>
        <v/>
      </c>
      <c r="B9" t="s">
        <v>5184</v>
      </c>
      <c r="C9" t="s">
        <v>42</v>
      </c>
      <c r="D9" t="s">
        <v>37</v>
      </c>
      <c r="E9" t="s">
        <v>5173</v>
      </c>
      <c r="F9">
        <v>2026</v>
      </c>
      <c r="G9" t="s">
        <v>5657</v>
      </c>
      <c r="H9" s="4">
        <v>46175</v>
      </c>
      <c r="I9" s="4" t="str">
        <f t="shared" si="0"/>
        <v>Southwestern Athletic</v>
      </c>
      <c r="J9" s="2">
        <f t="shared" si="1"/>
        <v>0.24399999999999999</v>
      </c>
      <c r="K9" s="2">
        <f t="shared" si="2"/>
        <v>0.32</v>
      </c>
      <c r="L9" s="2">
        <f t="shared" si="3"/>
        <v>0.311</v>
      </c>
      <c r="M9" s="2">
        <f t="shared" si="4"/>
        <v>0.63100000000000001</v>
      </c>
      <c r="N9" s="22" cm="1">
        <f t="array" ref="N9">IFERROR(INDEX(Stats_Hit_GP,MATCH($B9,Stats_Hit_Player,0)),"")</f>
        <v>19</v>
      </c>
      <c r="O9" s="22">
        <f t="shared" si="5"/>
        <v>51</v>
      </c>
      <c r="P9" s="22">
        <f t="shared" si="6"/>
        <v>45</v>
      </c>
      <c r="Q9" s="22">
        <f t="shared" si="7"/>
        <v>9</v>
      </c>
      <c r="R9" s="22">
        <f t="shared" si="8"/>
        <v>11</v>
      </c>
      <c r="S9" s="22">
        <f t="shared" si="9"/>
        <v>3</v>
      </c>
      <c r="T9" s="22">
        <f t="shared" si="10"/>
        <v>0</v>
      </c>
      <c r="U9" s="22">
        <f t="shared" si="11"/>
        <v>0</v>
      </c>
      <c r="V9" s="22">
        <f t="shared" si="12"/>
        <v>3</v>
      </c>
      <c r="W9" s="22">
        <f t="shared" si="13"/>
        <v>0</v>
      </c>
      <c r="X9" s="22">
        <f t="shared" si="14"/>
        <v>5</v>
      </c>
      <c r="Y9" s="22">
        <f t="shared" si="15"/>
        <v>8</v>
      </c>
      <c r="Z9" s="22">
        <f t="shared" si="16"/>
        <v>1</v>
      </c>
      <c r="AA9" s="22">
        <f t="shared" si="17"/>
        <v>0</v>
      </c>
      <c r="AB9" s="22" t="str">
        <f t="shared" si="18"/>
        <v/>
      </c>
      <c r="AC9" s="22" t="str">
        <f t="shared" si="19"/>
        <v/>
      </c>
      <c r="AD9" s="29" t="str">
        <f t="shared" si="20"/>
        <v/>
      </c>
      <c r="AE9" s="22" t="str">
        <f t="shared" si="21"/>
        <v/>
      </c>
      <c r="AF9" s="22" t="str">
        <f t="shared" si="22"/>
        <v/>
      </c>
      <c r="AG9" s="22" t="str">
        <f t="shared" si="23"/>
        <v/>
      </c>
      <c r="AH9" s="22" t="str">
        <f t="shared" si="24"/>
        <v/>
      </c>
      <c r="AI9" s="22" t="str">
        <f t="shared" si="25"/>
        <v/>
      </c>
      <c r="AJ9" s="31" t="str">
        <f t="shared" si="26"/>
        <v/>
      </c>
      <c r="AK9" s="22" t="str">
        <f t="shared" si="27"/>
        <v/>
      </c>
      <c r="AL9" s="22" t="str">
        <f t="shared" si="28"/>
        <v/>
      </c>
      <c r="AM9" s="22" t="str">
        <f t="shared" si="29"/>
        <v/>
      </c>
      <c r="AN9" s="22" t="str">
        <f t="shared" si="30"/>
        <v/>
      </c>
      <c r="AO9" s="22" t="str">
        <f t="shared" si="31"/>
        <v/>
      </c>
      <c r="AP9" s="22" t="str">
        <f t="shared" si="32"/>
        <v/>
      </c>
      <c r="AQ9" s="2" t="str">
        <f t="shared" si="33"/>
        <v/>
      </c>
    </row>
    <row r="10" spans="1:43" x14ac:dyDescent="0.25">
      <c r="A10" s="26" t="str">
        <f t="shared" si="34"/>
        <v/>
      </c>
      <c r="B10" t="s">
        <v>7148</v>
      </c>
      <c r="C10" t="s">
        <v>5688</v>
      </c>
      <c r="D10" t="s">
        <v>37</v>
      </c>
      <c r="E10" t="s">
        <v>1890</v>
      </c>
      <c r="F10">
        <v>2026</v>
      </c>
      <c r="G10" t="s">
        <v>5657</v>
      </c>
      <c r="H10" s="4">
        <v>46175</v>
      </c>
      <c r="I10" s="4" t="str">
        <f t="shared" si="0"/>
        <v>Big Ten</v>
      </c>
      <c r="J10" s="2" t="str">
        <f t="shared" si="1"/>
        <v/>
      </c>
      <c r="K10" s="2" t="str">
        <f t="shared" si="2"/>
        <v/>
      </c>
      <c r="L10" s="2" t="str">
        <f t="shared" si="3"/>
        <v/>
      </c>
      <c r="M10" s="2" t="str">
        <f t="shared" si="4"/>
        <v/>
      </c>
      <c r="N10" s="22" t="str" cm="1">
        <f t="array" ref="N10">IFERROR(INDEX(Stats_Hit_GP,MATCH($B10,Stats_Hit_Player,0)),"")</f>
        <v/>
      </c>
      <c r="O10" s="22" t="str">
        <f t="shared" si="5"/>
        <v/>
      </c>
      <c r="P10" s="22" t="str">
        <f t="shared" si="6"/>
        <v/>
      </c>
      <c r="Q10" s="22" t="str">
        <f t="shared" si="7"/>
        <v/>
      </c>
      <c r="R10" s="22" t="str">
        <f t="shared" si="8"/>
        <v/>
      </c>
      <c r="S10" s="22" t="str">
        <f t="shared" si="9"/>
        <v/>
      </c>
      <c r="T10" s="22" t="str">
        <f t="shared" si="10"/>
        <v/>
      </c>
      <c r="U10" s="22" t="str">
        <f t="shared" si="11"/>
        <v/>
      </c>
      <c r="V10" s="22" t="str">
        <f t="shared" si="12"/>
        <v/>
      </c>
      <c r="W10" s="22" t="str">
        <f t="shared" si="13"/>
        <v/>
      </c>
      <c r="X10" s="22" t="str">
        <f t="shared" si="14"/>
        <v/>
      </c>
      <c r="Y10" s="22" t="str">
        <f t="shared" si="15"/>
        <v/>
      </c>
      <c r="Z10" s="22" t="str">
        <f t="shared" si="16"/>
        <v/>
      </c>
      <c r="AA10" s="22" t="str">
        <f t="shared" si="17"/>
        <v/>
      </c>
      <c r="AB10" s="22" t="str">
        <f t="shared" si="18"/>
        <v/>
      </c>
      <c r="AC10" s="22" t="str">
        <f t="shared" si="19"/>
        <v/>
      </c>
      <c r="AD10" s="29" t="str">
        <f t="shared" si="20"/>
        <v/>
      </c>
      <c r="AE10" s="22" t="str">
        <f t="shared" si="21"/>
        <v/>
      </c>
      <c r="AF10" s="22" t="str">
        <f t="shared" si="22"/>
        <v/>
      </c>
      <c r="AG10" s="22" t="str">
        <f t="shared" si="23"/>
        <v/>
      </c>
      <c r="AH10" s="22" t="str">
        <f t="shared" si="24"/>
        <v/>
      </c>
      <c r="AI10" s="22" t="str">
        <f t="shared" si="25"/>
        <v/>
      </c>
      <c r="AJ10" s="31" t="str">
        <f t="shared" si="26"/>
        <v/>
      </c>
      <c r="AK10" s="22" t="str">
        <f t="shared" si="27"/>
        <v/>
      </c>
      <c r="AL10" s="22" t="str">
        <f t="shared" si="28"/>
        <v/>
      </c>
      <c r="AM10" s="22" t="str">
        <f t="shared" si="29"/>
        <v/>
      </c>
      <c r="AN10" s="22" t="str">
        <f t="shared" si="30"/>
        <v/>
      </c>
      <c r="AO10" s="22" t="str">
        <f t="shared" si="31"/>
        <v/>
      </c>
      <c r="AP10" s="22" t="str">
        <f t="shared" si="32"/>
        <v/>
      </c>
      <c r="AQ10" s="2" t="str">
        <f t="shared" si="33"/>
        <v/>
      </c>
    </row>
    <row r="11" spans="1:43" x14ac:dyDescent="0.25">
      <c r="A11" s="26" t="str">
        <f t="shared" si="34"/>
        <v/>
      </c>
      <c r="B11" t="s">
        <v>7149</v>
      </c>
      <c r="C11" t="s">
        <v>64</v>
      </c>
      <c r="D11" t="s">
        <v>37</v>
      </c>
      <c r="E11" t="s">
        <v>5397</v>
      </c>
      <c r="F11">
        <v>2026</v>
      </c>
      <c r="G11" t="s">
        <v>5657</v>
      </c>
      <c r="H11" s="4">
        <v>46175</v>
      </c>
      <c r="I11" s="4" t="str">
        <f t="shared" si="0"/>
        <v>Western Athletic</v>
      </c>
      <c r="J11" s="2" t="str">
        <f t="shared" si="1"/>
        <v/>
      </c>
      <c r="K11" s="2" t="str">
        <f t="shared" si="2"/>
        <v/>
      </c>
      <c r="L11" s="2" t="str">
        <f t="shared" si="3"/>
        <v/>
      </c>
      <c r="M11" s="2" t="str">
        <f t="shared" si="4"/>
        <v/>
      </c>
      <c r="N11" s="22" t="str" cm="1">
        <f t="array" ref="N11">IFERROR(INDEX(Stats_Hit_GP,MATCH($B11,Stats_Hit_Player,0)),"")</f>
        <v/>
      </c>
      <c r="O11" s="22" t="str">
        <f t="shared" si="5"/>
        <v/>
      </c>
      <c r="P11" s="22" t="str">
        <f t="shared" si="6"/>
        <v/>
      </c>
      <c r="Q11" s="22" t="str">
        <f t="shared" si="7"/>
        <v/>
      </c>
      <c r="R11" s="22" t="str">
        <f t="shared" si="8"/>
        <v/>
      </c>
      <c r="S11" s="22" t="str">
        <f t="shared" si="9"/>
        <v/>
      </c>
      <c r="T11" s="22" t="str">
        <f t="shared" si="10"/>
        <v/>
      </c>
      <c r="U11" s="22" t="str">
        <f t="shared" si="11"/>
        <v/>
      </c>
      <c r="V11" s="22" t="str">
        <f t="shared" si="12"/>
        <v/>
      </c>
      <c r="W11" s="22" t="str">
        <f t="shared" si="13"/>
        <v/>
      </c>
      <c r="X11" s="22" t="str">
        <f t="shared" si="14"/>
        <v/>
      </c>
      <c r="Y11" s="22" t="str">
        <f t="shared" si="15"/>
        <v/>
      </c>
      <c r="Z11" s="22" t="str">
        <f t="shared" si="16"/>
        <v/>
      </c>
      <c r="AA11" s="22" t="str">
        <f t="shared" si="17"/>
        <v/>
      </c>
      <c r="AB11" s="22">
        <f t="shared" si="18"/>
        <v>0</v>
      </c>
      <c r="AC11" s="22">
        <f t="shared" si="19"/>
        <v>0</v>
      </c>
      <c r="AD11" s="29">
        <f t="shared" si="20"/>
        <v>0</v>
      </c>
      <c r="AE11" s="22">
        <f t="shared" si="21"/>
        <v>1</v>
      </c>
      <c r="AF11" s="22">
        <f t="shared" si="22"/>
        <v>0</v>
      </c>
      <c r="AG11" s="22">
        <f t="shared" si="23"/>
        <v>0</v>
      </c>
      <c r="AH11" s="22">
        <f t="shared" si="24"/>
        <v>0</v>
      </c>
      <c r="AI11" s="22">
        <f t="shared" si="25"/>
        <v>0</v>
      </c>
      <c r="AJ11" s="31">
        <f t="shared" si="26"/>
        <v>1.1000000000000001</v>
      </c>
      <c r="AK11" s="22">
        <f t="shared" si="27"/>
        <v>1</v>
      </c>
      <c r="AL11" s="22">
        <f t="shared" si="28"/>
        <v>0</v>
      </c>
      <c r="AM11" s="22">
        <f t="shared" si="29"/>
        <v>0</v>
      </c>
      <c r="AN11" s="22">
        <f t="shared" si="30"/>
        <v>3</v>
      </c>
      <c r="AO11" s="22">
        <f t="shared" si="31"/>
        <v>0</v>
      </c>
      <c r="AP11" s="22">
        <f t="shared" si="32"/>
        <v>0</v>
      </c>
      <c r="AQ11" s="2">
        <f t="shared" si="33"/>
        <v>0.2</v>
      </c>
    </row>
    <row r="12" spans="1:43" x14ac:dyDescent="0.25">
      <c r="A12" s="26" t="str">
        <f t="shared" si="34"/>
        <v/>
      </c>
      <c r="B12" t="s">
        <v>4007</v>
      </c>
      <c r="C12" t="s">
        <v>33</v>
      </c>
      <c r="D12" t="s">
        <v>37</v>
      </c>
      <c r="E12" t="s">
        <v>3996</v>
      </c>
      <c r="F12">
        <v>2026</v>
      </c>
      <c r="G12" t="s">
        <v>5657</v>
      </c>
      <c r="H12" s="4">
        <v>46175</v>
      </c>
      <c r="I12" s="4" t="str">
        <f t="shared" si="0"/>
        <v>Ohio Valley</v>
      </c>
      <c r="J12" s="2">
        <f t="shared" si="1"/>
        <v>0.159</v>
      </c>
      <c r="K12" s="2">
        <f t="shared" si="2"/>
        <v>0.34799999999999998</v>
      </c>
      <c r="L12" s="2">
        <f t="shared" si="3"/>
        <v>0.31900000000000001</v>
      </c>
      <c r="M12" s="2">
        <f t="shared" si="4"/>
        <v>0.66700000000000004</v>
      </c>
      <c r="N12" s="22" cm="1">
        <f t="array" ref="N12">IFERROR(INDEX(Stats_Hit_GP,MATCH($B12,Stats_Hit_Player,0)),"")</f>
        <v>29</v>
      </c>
      <c r="O12" s="22">
        <f t="shared" si="5"/>
        <v>90</v>
      </c>
      <c r="P12" s="22">
        <f t="shared" si="6"/>
        <v>69</v>
      </c>
      <c r="Q12" s="22">
        <f t="shared" si="7"/>
        <v>14</v>
      </c>
      <c r="R12" s="22">
        <f t="shared" si="8"/>
        <v>11</v>
      </c>
      <c r="S12" s="22">
        <f t="shared" si="9"/>
        <v>2</v>
      </c>
      <c r="T12" s="22">
        <f t="shared" si="10"/>
        <v>0</v>
      </c>
      <c r="U12" s="22">
        <f t="shared" si="11"/>
        <v>3</v>
      </c>
      <c r="V12" s="22">
        <f t="shared" si="12"/>
        <v>13</v>
      </c>
      <c r="W12" s="22">
        <f t="shared" si="13"/>
        <v>9</v>
      </c>
      <c r="X12" s="22">
        <f t="shared" si="14"/>
        <v>11</v>
      </c>
      <c r="Y12" s="22">
        <f t="shared" si="15"/>
        <v>36</v>
      </c>
      <c r="Z12" s="22">
        <f t="shared" si="16"/>
        <v>3</v>
      </c>
      <c r="AA12" s="22">
        <f t="shared" si="17"/>
        <v>0</v>
      </c>
      <c r="AB12" s="22" t="str">
        <f t="shared" si="18"/>
        <v/>
      </c>
      <c r="AC12" s="22" t="str">
        <f t="shared" si="19"/>
        <v/>
      </c>
      <c r="AD12" s="29" t="str">
        <f t="shared" si="20"/>
        <v/>
      </c>
      <c r="AE12" s="22" t="str">
        <f t="shared" si="21"/>
        <v/>
      </c>
      <c r="AF12" s="22" t="str">
        <f t="shared" si="22"/>
        <v/>
      </c>
      <c r="AG12" s="22" t="str">
        <f t="shared" si="23"/>
        <v/>
      </c>
      <c r="AH12" s="22" t="str">
        <f t="shared" si="24"/>
        <v/>
      </c>
      <c r="AI12" s="22" t="str">
        <f t="shared" si="25"/>
        <v/>
      </c>
      <c r="AJ12" s="31" t="str">
        <f t="shared" si="26"/>
        <v/>
      </c>
      <c r="AK12" s="22" t="str">
        <f t="shared" si="27"/>
        <v/>
      </c>
      <c r="AL12" s="22" t="str">
        <f t="shared" si="28"/>
        <v/>
      </c>
      <c r="AM12" s="22" t="str">
        <f t="shared" si="29"/>
        <v/>
      </c>
      <c r="AN12" s="22" t="str">
        <f t="shared" si="30"/>
        <v/>
      </c>
      <c r="AO12" s="22" t="str">
        <f t="shared" si="31"/>
        <v/>
      </c>
      <c r="AP12" s="22" t="str">
        <f t="shared" si="32"/>
        <v/>
      </c>
      <c r="AQ12" s="2" t="str">
        <f t="shared" si="33"/>
        <v/>
      </c>
    </row>
    <row r="13" spans="1:43" x14ac:dyDescent="0.25">
      <c r="A13" s="26" t="str">
        <f t="shared" si="34"/>
        <v/>
      </c>
      <c r="B13" t="s">
        <v>7150</v>
      </c>
      <c r="C13" t="s">
        <v>64</v>
      </c>
      <c r="D13" t="s">
        <v>37</v>
      </c>
      <c r="E13" t="s">
        <v>2019</v>
      </c>
      <c r="F13">
        <v>2026</v>
      </c>
      <c r="G13" t="s">
        <v>5657</v>
      </c>
      <c r="H13" s="4">
        <v>46175</v>
      </c>
      <c r="I13" s="4" t="str">
        <f t="shared" si="0"/>
        <v>Big West</v>
      </c>
      <c r="J13" s="2" t="str">
        <f t="shared" si="1"/>
        <v/>
      </c>
      <c r="K13" s="2" t="str">
        <f t="shared" si="2"/>
        <v/>
      </c>
      <c r="L13" s="2" t="str">
        <f t="shared" si="3"/>
        <v/>
      </c>
      <c r="M13" s="2" t="str">
        <f t="shared" si="4"/>
        <v/>
      </c>
      <c r="N13" s="22" t="str" cm="1">
        <f t="array" ref="N13">IFERROR(INDEX(Stats_Hit_GP,MATCH($B13,Stats_Hit_Player,0)),"")</f>
        <v/>
      </c>
      <c r="O13" s="22" t="str">
        <f t="shared" si="5"/>
        <v/>
      </c>
      <c r="P13" s="22" t="str">
        <f t="shared" si="6"/>
        <v/>
      </c>
      <c r="Q13" s="22" t="str">
        <f t="shared" si="7"/>
        <v/>
      </c>
      <c r="R13" s="22" t="str">
        <f t="shared" si="8"/>
        <v/>
      </c>
      <c r="S13" s="22" t="str">
        <f t="shared" si="9"/>
        <v/>
      </c>
      <c r="T13" s="22" t="str">
        <f t="shared" si="10"/>
        <v/>
      </c>
      <c r="U13" s="22" t="str">
        <f t="shared" si="11"/>
        <v/>
      </c>
      <c r="V13" s="22" t="str">
        <f t="shared" si="12"/>
        <v/>
      </c>
      <c r="W13" s="22" t="str">
        <f t="shared" si="13"/>
        <v/>
      </c>
      <c r="X13" s="22" t="str">
        <f t="shared" si="14"/>
        <v/>
      </c>
      <c r="Y13" s="22" t="str">
        <f t="shared" si="15"/>
        <v/>
      </c>
      <c r="Z13" s="22" t="str">
        <f t="shared" si="16"/>
        <v/>
      </c>
      <c r="AA13" s="22" t="str">
        <f t="shared" si="17"/>
        <v/>
      </c>
      <c r="AB13" s="22">
        <f t="shared" si="18"/>
        <v>0</v>
      </c>
      <c r="AC13" s="22">
        <f t="shared" si="19"/>
        <v>1</v>
      </c>
      <c r="AD13" s="29">
        <f t="shared" si="20"/>
        <v>7.71</v>
      </c>
      <c r="AE13" s="22">
        <f t="shared" si="21"/>
        <v>8</v>
      </c>
      <c r="AF13" s="22">
        <f t="shared" si="22"/>
        <v>0</v>
      </c>
      <c r="AG13" s="22">
        <f t="shared" si="23"/>
        <v>0</v>
      </c>
      <c r="AH13" s="22">
        <f t="shared" si="24"/>
        <v>0</v>
      </c>
      <c r="AI13" s="22">
        <f t="shared" si="25"/>
        <v>0</v>
      </c>
      <c r="AJ13" s="31">
        <f t="shared" si="26"/>
        <v>9.1</v>
      </c>
      <c r="AK13" s="22">
        <f t="shared" si="27"/>
        <v>11</v>
      </c>
      <c r="AL13" s="22">
        <f t="shared" si="28"/>
        <v>14</v>
      </c>
      <c r="AM13" s="22">
        <f t="shared" si="29"/>
        <v>8</v>
      </c>
      <c r="AN13" s="22">
        <f t="shared" si="30"/>
        <v>4</v>
      </c>
      <c r="AO13" s="22">
        <f t="shared" si="31"/>
        <v>9</v>
      </c>
      <c r="AP13" s="22">
        <f t="shared" si="32"/>
        <v>3</v>
      </c>
      <c r="AQ13" s="2">
        <f t="shared" si="33"/>
        <v>0.28899999999999998</v>
      </c>
    </row>
    <row r="14" spans="1:43" x14ac:dyDescent="0.25">
      <c r="A14" s="26" t="str">
        <f t="shared" si="34"/>
        <v/>
      </c>
      <c r="B14" t="s">
        <v>5040</v>
      </c>
      <c r="C14" t="s">
        <v>38</v>
      </c>
      <c r="D14" t="s">
        <v>37</v>
      </c>
      <c r="E14" t="s">
        <v>5031</v>
      </c>
      <c r="F14">
        <v>2026</v>
      </c>
      <c r="G14" t="s">
        <v>5657</v>
      </c>
      <c r="H14" s="4">
        <v>46175</v>
      </c>
      <c r="I14" s="4" t="str">
        <f t="shared" si="0"/>
        <v>Sun Belt</v>
      </c>
      <c r="J14" s="2">
        <f t="shared" si="1"/>
        <v>0.29399999999999998</v>
      </c>
      <c r="K14" s="2">
        <f t="shared" si="2"/>
        <v>0.38500000000000001</v>
      </c>
      <c r="L14" s="2">
        <f t="shared" si="3"/>
        <v>0.32400000000000001</v>
      </c>
      <c r="M14" s="2">
        <f t="shared" si="4"/>
        <v>0.70799999999999996</v>
      </c>
      <c r="N14" s="22" cm="1">
        <f t="array" ref="N14">IFERROR(INDEX(Stats_Hit_GP,MATCH($B14,Stats_Hit_Player,0)),"")</f>
        <v>17</v>
      </c>
      <c r="O14" s="22">
        <f t="shared" si="5"/>
        <v>39</v>
      </c>
      <c r="P14" s="22">
        <f t="shared" si="6"/>
        <v>34</v>
      </c>
      <c r="Q14" s="22">
        <f t="shared" si="7"/>
        <v>8</v>
      </c>
      <c r="R14" s="22">
        <f t="shared" si="8"/>
        <v>10</v>
      </c>
      <c r="S14" s="22">
        <f t="shared" si="9"/>
        <v>1</v>
      </c>
      <c r="T14" s="22">
        <f t="shared" si="10"/>
        <v>0</v>
      </c>
      <c r="U14" s="22">
        <f t="shared" si="11"/>
        <v>0</v>
      </c>
      <c r="V14" s="22">
        <f t="shared" si="12"/>
        <v>3</v>
      </c>
      <c r="W14" s="22">
        <f t="shared" si="13"/>
        <v>3</v>
      </c>
      <c r="X14" s="22">
        <f t="shared" si="14"/>
        <v>2</v>
      </c>
      <c r="Y14" s="22">
        <f t="shared" si="15"/>
        <v>10</v>
      </c>
      <c r="Z14" s="22">
        <f t="shared" si="16"/>
        <v>0</v>
      </c>
      <c r="AA14" s="22">
        <f t="shared" si="17"/>
        <v>0</v>
      </c>
      <c r="AB14" s="22" t="str">
        <f t="shared" si="18"/>
        <v/>
      </c>
      <c r="AC14" s="22" t="str">
        <f t="shared" si="19"/>
        <v/>
      </c>
      <c r="AD14" s="29" t="str">
        <f t="shared" si="20"/>
        <v/>
      </c>
      <c r="AE14" s="22" t="str">
        <f t="shared" si="21"/>
        <v/>
      </c>
      <c r="AF14" s="22" t="str">
        <f t="shared" si="22"/>
        <v/>
      </c>
      <c r="AG14" s="22" t="str">
        <f t="shared" si="23"/>
        <v/>
      </c>
      <c r="AH14" s="22" t="str">
        <f t="shared" si="24"/>
        <v/>
      </c>
      <c r="AI14" s="22" t="str">
        <f t="shared" si="25"/>
        <v/>
      </c>
      <c r="AJ14" s="31" t="str">
        <f t="shared" si="26"/>
        <v/>
      </c>
      <c r="AK14" s="22" t="str">
        <f t="shared" si="27"/>
        <v/>
      </c>
      <c r="AL14" s="22" t="str">
        <f t="shared" si="28"/>
        <v/>
      </c>
      <c r="AM14" s="22" t="str">
        <f t="shared" si="29"/>
        <v/>
      </c>
      <c r="AN14" s="22" t="str">
        <f t="shared" si="30"/>
        <v/>
      </c>
      <c r="AO14" s="22" t="str">
        <f t="shared" si="31"/>
        <v/>
      </c>
      <c r="AP14" s="22" t="str">
        <f t="shared" si="32"/>
        <v/>
      </c>
      <c r="AQ14" s="2" t="str">
        <f t="shared" si="33"/>
        <v/>
      </c>
    </row>
    <row r="15" spans="1:43" x14ac:dyDescent="0.25">
      <c r="A15" s="26" t="str">
        <f t="shared" si="34"/>
        <v/>
      </c>
      <c r="B15" t="s">
        <v>7151</v>
      </c>
      <c r="C15" t="s">
        <v>64</v>
      </c>
      <c r="D15" t="s">
        <v>37</v>
      </c>
      <c r="E15" t="s">
        <v>4943</v>
      </c>
      <c r="F15">
        <v>2026</v>
      </c>
      <c r="G15" t="s">
        <v>5657</v>
      </c>
      <c r="H15" s="4">
        <v>46175</v>
      </c>
      <c r="I15" s="4" t="str">
        <f t="shared" si="0"/>
        <v>Sun Belt</v>
      </c>
      <c r="J15" s="2" t="str">
        <f t="shared" si="1"/>
        <v/>
      </c>
      <c r="K15" s="2" t="str">
        <f t="shared" si="2"/>
        <v/>
      </c>
      <c r="L15" s="2" t="str">
        <f t="shared" si="3"/>
        <v/>
      </c>
      <c r="M15" s="2" t="str">
        <f t="shared" si="4"/>
        <v/>
      </c>
      <c r="N15" s="22" t="str" cm="1">
        <f t="array" ref="N15">IFERROR(INDEX(Stats_Hit_GP,MATCH($B15,Stats_Hit_Player,0)),"")</f>
        <v/>
      </c>
      <c r="O15" s="22" t="str">
        <f t="shared" si="5"/>
        <v/>
      </c>
      <c r="P15" s="22" t="str">
        <f t="shared" si="6"/>
        <v/>
      </c>
      <c r="Q15" s="22" t="str">
        <f t="shared" si="7"/>
        <v/>
      </c>
      <c r="R15" s="22" t="str">
        <f t="shared" si="8"/>
        <v/>
      </c>
      <c r="S15" s="22" t="str">
        <f t="shared" si="9"/>
        <v/>
      </c>
      <c r="T15" s="22" t="str">
        <f t="shared" si="10"/>
        <v/>
      </c>
      <c r="U15" s="22" t="str">
        <f t="shared" si="11"/>
        <v/>
      </c>
      <c r="V15" s="22" t="str">
        <f t="shared" si="12"/>
        <v/>
      </c>
      <c r="W15" s="22" t="str">
        <f t="shared" si="13"/>
        <v/>
      </c>
      <c r="X15" s="22" t="str">
        <f t="shared" si="14"/>
        <v/>
      </c>
      <c r="Y15" s="22" t="str">
        <f t="shared" si="15"/>
        <v/>
      </c>
      <c r="Z15" s="22" t="str">
        <f t="shared" si="16"/>
        <v/>
      </c>
      <c r="AA15" s="22" t="str">
        <f t="shared" si="17"/>
        <v/>
      </c>
      <c r="AB15" s="22">
        <f t="shared" si="18"/>
        <v>4</v>
      </c>
      <c r="AC15" s="22">
        <f t="shared" si="19"/>
        <v>1</v>
      </c>
      <c r="AD15" s="29">
        <f t="shared" si="20"/>
        <v>7.03</v>
      </c>
      <c r="AE15" s="22">
        <f t="shared" si="21"/>
        <v>13</v>
      </c>
      <c r="AF15" s="22">
        <f t="shared" si="22"/>
        <v>13</v>
      </c>
      <c r="AG15" s="22">
        <f t="shared" si="23"/>
        <v>0</v>
      </c>
      <c r="AH15" s="22">
        <f t="shared" si="24"/>
        <v>0</v>
      </c>
      <c r="AI15" s="22">
        <f t="shared" si="25"/>
        <v>0</v>
      </c>
      <c r="AJ15" s="31">
        <f t="shared" si="26"/>
        <v>48.2</v>
      </c>
      <c r="AK15" s="22">
        <f t="shared" si="27"/>
        <v>52</v>
      </c>
      <c r="AL15" s="22">
        <f t="shared" si="28"/>
        <v>41</v>
      </c>
      <c r="AM15" s="22">
        <f t="shared" si="29"/>
        <v>38</v>
      </c>
      <c r="AN15" s="22">
        <f t="shared" si="30"/>
        <v>24</v>
      </c>
      <c r="AO15" s="22">
        <f t="shared" si="31"/>
        <v>41</v>
      </c>
      <c r="AP15" s="22">
        <f t="shared" si="32"/>
        <v>14</v>
      </c>
      <c r="AQ15" s="2">
        <f t="shared" si="33"/>
        <v>0.27700000000000002</v>
      </c>
    </row>
    <row r="16" spans="1:43" x14ac:dyDescent="0.25">
      <c r="A16" s="26" t="str">
        <f t="shared" si="34"/>
        <v/>
      </c>
      <c r="B16" t="s">
        <v>7152</v>
      </c>
      <c r="C16" t="s">
        <v>64</v>
      </c>
      <c r="D16" t="s">
        <v>37</v>
      </c>
      <c r="E16" t="s">
        <v>2674</v>
      </c>
      <c r="F16">
        <v>2026</v>
      </c>
      <c r="G16" t="s">
        <v>5657</v>
      </c>
      <c r="H16" s="4">
        <v>46175</v>
      </c>
      <c r="I16" s="4" t="str">
        <f t="shared" si="0"/>
        <v>Horizon</v>
      </c>
      <c r="J16" s="2" t="str">
        <f t="shared" si="1"/>
        <v/>
      </c>
      <c r="K16" s="2" t="str">
        <f t="shared" si="2"/>
        <v/>
      </c>
      <c r="L16" s="2" t="str">
        <f t="shared" si="3"/>
        <v/>
      </c>
      <c r="M16" s="2" t="str">
        <f t="shared" si="4"/>
        <v/>
      </c>
      <c r="N16" s="22" t="str" cm="1">
        <f t="array" ref="N16">IFERROR(INDEX(Stats_Hit_GP,MATCH($B16,Stats_Hit_Player,0)),"")</f>
        <v/>
      </c>
      <c r="O16" s="22" t="str">
        <f t="shared" si="5"/>
        <v/>
      </c>
      <c r="P16" s="22" t="str">
        <f t="shared" si="6"/>
        <v/>
      </c>
      <c r="Q16" s="22" t="str">
        <f t="shared" si="7"/>
        <v/>
      </c>
      <c r="R16" s="22" t="str">
        <f t="shared" si="8"/>
        <v/>
      </c>
      <c r="S16" s="22" t="str">
        <f t="shared" si="9"/>
        <v/>
      </c>
      <c r="T16" s="22" t="str">
        <f t="shared" si="10"/>
        <v/>
      </c>
      <c r="U16" s="22" t="str">
        <f t="shared" si="11"/>
        <v/>
      </c>
      <c r="V16" s="22" t="str">
        <f t="shared" si="12"/>
        <v/>
      </c>
      <c r="W16" s="22" t="str">
        <f t="shared" si="13"/>
        <v/>
      </c>
      <c r="X16" s="22" t="str">
        <f t="shared" si="14"/>
        <v/>
      </c>
      <c r="Y16" s="22" t="str">
        <f t="shared" si="15"/>
        <v/>
      </c>
      <c r="Z16" s="22" t="str">
        <f t="shared" si="16"/>
        <v/>
      </c>
      <c r="AA16" s="22" t="str">
        <f t="shared" si="17"/>
        <v/>
      </c>
      <c r="AB16" s="22">
        <f t="shared" si="18"/>
        <v>0</v>
      </c>
      <c r="AC16" s="22">
        <f t="shared" si="19"/>
        <v>1</v>
      </c>
      <c r="AD16" s="29">
        <f t="shared" si="20"/>
        <v>7.47</v>
      </c>
      <c r="AE16" s="22">
        <f t="shared" si="21"/>
        <v>10</v>
      </c>
      <c r="AF16" s="22">
        <f t="shared" si="22"/>
        <v>0</v>
      </c>
      <c r="AG16" s="22">
        <f t="shared" si="23"/>
        <v>0</v>
      </c>
      <c r="AH16" s="22">
        <f t="shared" si="24"/>
        <v>0</v>
      </c>
      <c r="AI16" s="22">
        <f t="shared" si="25"/>
        <v>1</v>
      </c>
      <c r="AJ16" s="31">
        <f t="shared" si="26"/>
        <v>15.2</v>
      </c>
      <c r="AK16" s="22">
        <f t="shared" si="27"/>
        <v>18</v>
      </c>
      <c r="AL16" s="22">
        <f t="shared" si="28"/>
        <v>14</v>
      </c>
      <c r="AM16" s="22">
        <f t="shared" si="29"/>
        <v>13</v>
      </c>
      <c r="AN16" s="22">
        <f t="shared" si="30"/>
        <v>3</v>
      </c>
      <c r="AO16" s="22">
        <f t="shared" si="31"/>
        <v>7</v>
      </c>
      <c r="AP16" s="22">
        <f t="shared" si="32"/>
        <v>6</v>
      </c>
      <c r="AQ16" s="2">
        <f t="shared" si="33"/>
        <v>0.316</v>
      </c>
    </row>
    <row r="17" spans="1:43" x14ac:dyDescent="0.25">
      <c r="A17" s="26" t="str">
        <f t="shared" si="34"/>
        <v/>
      </c>
      <c r="B17" t="s">
        <v>1288</v>
      </c>
      <c r="C17" t="s">
        <v>64</v>
      </c>
      <c r="D17" t="s">
        <v>37</v>
      </c>
      <c r="E17" t="s">
        <v>1272</v>
      </c>
      <c r="F17">
        <v>2026</v>
      </c>
      <c r="G17" t="s">
        <v>5657</v>
      </c>
      <c r="H17" s="4">
        <v>46175</v>
      </c>
      <c r="I17" s="4" t="str">
        <f t="shared" si="0"/>
        <v>Big 12</v>
      </c>
      <c r="J17" s="2">
        <f t="shared" si="1"/>
        <v>0</v>
      </c>
      <c r="K17" s="2">
        <f t="shared" si="2"/>
        <v>0.14299999999999999</v>
      </c>
      <c r="L17" s="2">
        <f t="shared" si="3"/>
        <v>0</v>
      </c>
      <c r="M17" s="2">
        <f t="shared" si="4"/>
        <v>0.14299999999999999</v>
      </c>
      <c r="N17" s="22" cm="1">
        <f t="array" ref="N17">IFERROR(INDEX(Stats_Hit_GP,MATCH($B17,Stats_Hit_Player,0)),"")</f>
        <v>6</v>
      </c>
      <c r="O17" s="22">
        <f t="shared" si="5"/>
        <v>14</v>
      </c>
      <c r="P17" s="22">
        <f t="shared" si="6"/>
        <v>11</v>
      </c>
      <c r="Q17" s="22">
        <f t="shared" si="7"/>
        <v>1</v>
      </c>
      <c r="R17" s="22">
        <f t="shared" si="8"/>
        <v>0</v>
      </c>
      <c r="S17" s="22">
        <f t="shared" si="9"/>
        <v>0</v>
      </c>
      <c r="T17" s="22">
        <f t="shared" si="10"/>
        <v>0</v>
      </c>
      <c r="U17" s="22">
        <f t="shared" si="11"/>
        <v>0</v>
      </c>
      <c r="V17" s="22">
        <f t="shared" si="12"/>
        <v>1</v>
      </c>
      <c r="W17" s="22">
        <f t="shared" si="13"/>
        <v>0</v>
      </c>
      <c r="X17" s="22">
        <f t="shared" si="14"/>
        <v>2</v>
      </c>
      <c r="Y17" s="22">
        <f t="shared" si="15"/>
        <v>7</v>
      </c>
      <c r="Z17" s="22">
        <f t="shared" si="16"/>
        <v>0</v>
      </c>
      <c r="AA17" s="22">
        <f t="shared" si="17"/>
        <v>0</v>
      </c>
      <c r="AB17" s="22">
        <f t="shared" si="18"/>
        <v>2</v>
      </c>
      <c r="AC17" s="22">
        <f t="shared" si="19"/>
        <v>0</v>
      </c>
      <c r="AD17" s="29">
        <f t="shared" si="20"/>
        <v>3.86</v>
      </c>
      <c r="AE17" s="22">
        <f t="shared" si="21"/>
        <v>8</v>
      </c>
      <c r="AF17" s="22">
        <f t="shared" si="22"/>
        <v>2</v>
      </c>
      <c r="AG17" s="22">
        <f t="shared" si="23"/>
        <v>0</v>
      </c>
      <c r="AH17" s="22">
        <f t="shared" si="24"/>
        <v>0</v>
      </c>
      <c r="AI17" s="22">
        <f t="shared" si="25"/>
        <v>0</v>
      </c>
      <c r="AJ17" s="31">
        <f t="shared" si="26"/>
        <v>21</v>
      </c>
      <c r="AK17" s="22">
        <f t="shared" si="27"/>
        <v>25</v>
      </c>
      <c r="AL17" s="22">
        <f t="shared" si="28"/>
        <v>13</v>
      </c>
      <c r="AM17" s="22">
        <f t="shared" si="29"/>
        <v>9</v>
      </c>
      <c r="AN17" s="22">
        <f t="shared" si="30"/>
        <v>4</v>
      </c>
      <c r="AO17" s="22">
        <f t="shared" si="31"/>
        <v>11</v>
      </c>
      <c r="AP17" s="22">
        <f t="shared" si="32"/>
        <v>1</v>
      </c>
      <c r="AQ17" s="2">
        <f t="shared" si="33"/>
        <v>0.30099999999999999</v>
      </c>
    </row>
    <row r="18" spans="1:43" x14ac:dyDescent="0.25">
      <c r="A18" s="26" t="str">
        <f t="shared" si="34"/>
        <v/>
      </c>
      <c r="B18" t="s">
        <v>7153</v>
      </c>
      <c r="C18" t="s">
        <v>64</v>
      </c>
      <c r="D18" t="s">
        <v>37</v>
      </c>
      <c r="E18" t="s">
        <v>742</v>
      </c>
      <c r="F18">
        <v>2026</v>
      </c>
      <c r="G18" t="s">
        <v>5657</v>
      </c>
      <c r="H18" s="4">
        <v>46175</v>
      </c>
      <c r="I18" s="4" t="str">
        <f t="shared" si="0"/>
        <v>American Athletic</v>
      </c>
      <c r="J18" s="2" t="str">
        <f t="shared" si="1"/>
        <v/>
      </c>
      <c r="K18" s="2" t="str">
        <f t="shared" si="2"/>
        <v/>
      </c>
      <c r="L18" s="2" t="str">
        <f t="shared" si="3"/>
        <v/>
      </c>
      <c r="M18" s="2" t="str">
        <f t="shared" si="4"/>
        <v/>
      </c>
      <c r="N18" s="22" t="str" cm="1">
        <f t="array" ref="N18">IFERROR(INDEX(Stats_Hit_GP,MATCH($B18,Stats_Hit_Player,0)),"")</f>
        <v/>
      </c>
      <c r="O18" s="22" t="str">
        <f t="shared" si="5"/>
        <v/>
      </c>
      <c r="P18" s="22" t="str">
        <f t="shared" si="6"/>
        <v/>
      </c>
      <c r="Q18" s="22" t="str">
        <f t="shared" si="7"/>
        <v/>
      </c>
      <c r="R18" s="22" t="str">
        <f t="shared" si="8"/>
        <v/>
      </c>
      <c r="S18" s="22" t="str">
        <f t="shared" si="9"/>
        <v/>
      </c>
      <c r="T18" s="22" t="str">
        <f t="shared" si="10"/>
        <v/>
      </c>
      <c r="U18" s="22" t="str">
        <f t="shared" si="11"/>
        <v/>
      </c>
      <c r="V18" s="22" t="str">
        <f t="shared" si="12"/>
        <v/>
      </c>
      <c r="W18" s="22" t="str">
        <f t="shared" si="13"/>
        <v/>
      </c>
      <c r="X18" s="22" t="str">
        <f t="shared" si="14"/>
        <v/>
      </c>
      <c r="Y18" s="22" t="str">
        <f t="shared" si="15"/>
        <v/>
      </c>
      <c r="Z18" s="22" t="str">
        <f t="shared" si="16"/>
        <v/>
      </c>
      <c r="AA18" s="22" t="str">
        <f t="shared" si="17"/>
        <v/>
      </c>
      <c r="AB18" s="22">
        <f t="shared" si="18"/>
        <v>0</v>
      </c>
      <c r="AC18" s="22">
        <f t="shared" si="19"/>
        <v>0</v>
      </c>
      <c r="AD18" s="29">
        <f t="shared" si="20"/>
        <v>0</v>
      </c>
      <c r="AE18" s="22">
        <f t="shared" si="21"/>
        <v>1</v>
      </c>
      <c r="AF18" s="22">
        <f t="shared" si="22"/>
        <v>0</v>
      </c>
      <c r="AG18" s="22">
        <f t="shared" si="23"/>
        <v>0</v>
      </c>
      <c r="AH18" s="22">
        <f t="shared" si="24"/>
        <v>0</v>
      </c>
      <c r="AI18" s="22">
        <f t="shared" si="25"/>
        <v>0</v>
      </c>
      <c r="AJ18" s="31">
        <f t="shared" si="26"/>
        <v>0</v>
      </c>
      <c r="AK18" s="22">
        <f t="shared" si="27"/>
        <v>1</v>
      </c>
      <c r="AL18" s="22">
        <f t="shared" si="28"/>
        <v>0</v>
      </c>
      <c r="AM18" s="22">
        <f t="shared" si="29"/>
        <v>0</v>
      </c>
      <c r="AN18" s="22">
        <f t="shared" si="30"/>
        <v>1</v>
      </c>
      <c r="AO18" s="22">
        <f t="shared" si="31"/>
        <v>0</v>
      </c>
      <c r="AP18" s="22">
        <f t="shared" si="32"/>
        <v>0</v>
      </c>
      <c r="AQ18" s="2">
        <f t="shared" si="33"/>
        <v>1</v>
      </c>
    </row>
    <row r="19" spans="1:43" x14ac:dyDescent="0.25">
      <c r="A19" s="26" t="str">
        <f t="shared" si="34"/>
        <v/>
      </c>
      <c r="B19" t="s">
        <v>7154</v>
      </c>
      <c r="C19" t="s">
        <v>64</v>
      </c>
      <c r="D19" t="s">
        <v>37</v>
      </c>
      <c r="E19" t="s">
        <v>1256</v>
      </c>
      <c r="F19">
        <v>2026</v>
      </c>
      <c r="G19" t="s">
        <v>5657</v>
      </c>
      <c r="H19" s="4">
        <v>46175</v>
      </c>
      <c r="I19" s="4" t="str">
        <f t="shared" si="0"/>
        <v>Big 12</v>
      </c>
      <c r="J19" s="2" t="str">
        <f t="shared" si="1"/>
        <v/>
      </c>
      <c r="K19" s="2" t="str">
        <f t="shared" si="2"/>
        <v/>
      </c>
      <c r="L19" s="2" t="str">
        <f t="shared" si="3"/>
        <v/>
      </c>
      <c r="M19" s="2" t="str">
        <f t="shared" si="4"/>
        <v/>
      </c>
      <c r="N19" s="22" t="str" cm="1">
        <f t="array" ref="N19">IFERROR(INDEX(Stats_Hit_GP,MATCH($B19,Stats_Hit_Player,0)),"")</f>
        <v/>
      </c>
      <c r="O19" s="22" t="str">
        <f t="shared" si="5"/>
        <v/>
      </c>
      <c r="P19" s="22" t="str">
        <f t="shared" si="6"/>
        <v/>
      </c>
      <c r="Q19" s="22" t="str">
        <f t="shared" si="7"/>
        <v/>
      </c>
      <c r="R19" s="22" t="str">
        <f t="shared" si="8"/>
        <v/>
      </c>
      <c r="S19" s="22" t="str">
        <f t="shared" si="9"/>
        <v/>
      </c>
      <c r="T19" s="22" t="str">
        <f t="shared" si="10"/>
        <v/>
      </c>
      <c r="U19" s="22" t="str">
        <f t="shared" si="11"/>
        <v/>
      </c>
      <c r="V19" s="22" t="str">
        <f t="shared" si="12"/>
        <v/>
      </c>
      <c r="W19" s="22" t="str">
        <f t="shared" si="13"/>
        <v/>
      </c>
      <c r="X19" s="22" t="str">
        <f t="shared" si="14"/>
        <v/>
      </c>
      <c r="Y19" s="22" t="str">
        <f t="shared" si="15"/>
        <v/>
      </c>
      <c r="Z19" s="22" t="str">
        <f t="shared" si="16"/>
        <v/>
      </c>
      <c r="AA19" s="22" t="str">
        <f t="shared" si="17"/>
        <v/>
      </c>
      <c r="AB19" s="22">
        <f t="shared" si="18"/>
        <v>3</v>
      </c>
      <c r="AC19" s="22">
        <f t="shared" si="19"/>
        <v>0</v>
      </c>
      <c r="AD19" s="29">
        <f t="shared" si="20"/>
        <v>4.84</v>
      </c>
      <c r="AE19" s="22">
        <f t="shared" si="21"/>
        <v>14</v>
      </c>
      <c r="AF19" s="22">
        <f t="shared" si="22"/>
        <v>0</v>
      </c>
      <c r="AG19" s="22">
        <f t="shared" si="23"/>
        <v>0</v>
      </c>
      <c r="AH19" s="22">
        <f t="shared" si="24"/>
        <v>0</v>
      </c>
      <c r="AI19" s="22">
        <f t="shared" si="25"/>
        <v>1</v>
      </c>
      <c r="AJ19" s="31">
        <f t="shared" si="26"/>
        <v>22.1</v>
      </c>
      <c r="AK19" s="22">
        <f t="shared" si="27"/>
        <v>18</v>
      </c>
      <c r="AL19" s="22">
        <f t="shared" si="28"/>
        <v>12</v>
      </c>
      <c r="AM19" s="22">
        <f t="shared" si="29"/>
        <v>12</v>
      </c>
      <c r="AN19" s="22">
        <f t="shared" si="30"/>
        <v>12</v>
      </c>
      <c r="AO19" s="22">
        <f t="shared" si="31"/>
        <v>28</v>
      </c>
      <c r="AP19" s="22">
        <f t="shared" si="32"/>
        <v>4</v>
      </c>
      <c r="AQ19" s="2">
        <f t="shared" si="33"/>
        <v>0.222</v>
      </c>
    </row>
    <row r="20" spans="1:43" x14ac:dyDescent="0.25">
      <c r="A20" s="26" t="str">
        <f t="shared" si="34"/>
        <v/>
      </c>
      <c r="B20" t="s">
        <v>7155</v>
      </c>
      <c r="C20" t="s">
        <v>64</v>
      </c>
      <c r="D20" t="s">
        <v>37</v>
      </c>
      <c r="E20" t="s">
        <v>913</v>
      </c>
      <c r="F20">
        <v>2026</v>
      </c>
      <c r="G20" t="s">
        <v>5657</v>
      </c>
      <c r="H20" s="4">
        <v>46175</v>
      </c>
      <c r="I20" s="4" t="str">
        <f t="shared" si="0"/>
        <v>Atlantic Sun</v>
      </c>
      <c r="J20" s="2" t="str">
        <f t="shared" si="1"/>
        <v/>
      </c>
      <c r="K20" s="2" t="str">
        <f t="shared" si="2"/>
        <v/>
      </c>
      <c r="L20" s="2" t="str">
        <f t="shared" si="3"/>
        <v/>
      </c>
      <c r="M20" s="2" t="str">
        <f t="shared" si="4"/>
        <v/>
      </c>
      <c r="N20" s="22" t="str" cm="1">
        <f t="array" ref="N20">IFERROR(INDEX(Stats_Hit_GP,MATCH($B20,Stats_Hit_Player,0)),"")</f>
        <v/>
      </c>
      <c r="O20" s="22" t="str">
        <f t="shared" si="5"/>
        <v/>
      </c>
      <c r="P20" s="22" t="str">
        <f t="shared" si="6"/>
        <v/>
      </c>
      <c r="Q20" s="22" t="str">
        <f t="shared" si="7"/>
        <v/>
      </c>
      <c r="R20" s="22" t="str">
        <f t="shared" si="8"/>
        <v/>
      </c>
      <c r="S20" s="22" t="str">
        <f t="shared" si="9"/>
        <v/>
      </c>
      <c r="T20" s="22" t="str">
        <f t="shared" si="10"/>
        <v/>
      </c>
      <c r="U20" s="22" t="str">
        <f t="shared" si="11"/>
        <v/>
      </c>
      <c r="V20" s="22" t="str">
        <f t="shared" si="12"/>
        <v/>
      </c>
      <c r="W20" s="22" t="str">
        <f t="shared" si="13"/>
        <v/>
      </c>
      <c r="X20" s="22" t="str">
        <f t="shared" si="14"/>
        <v/>
      </c>
      <c r="Y20" s="22" t="str">
        <f t="shared" si="15"/>
        <v/>
      </c>
      <c r="Z20" s="22" t="str">
        <f t="shared" si="16"/>
        <v/>
      </c>
      <c r="AA20" s="22" t="str">
        <f t="shared" si="17"/>
        <v/>
      </c>
      <c r="AB20" s="22">
        <f t="shared" si="18"/>
        <v>0</v>
      </c>
      <c r="AC20" s="22">
        <f t="shared" si="19"/>
        <v>0</v>
      </c>
      <c r="AD20" s="29">
        <f t="shared" si="20"/>
        <v>3.46</v>
      </c>
      <c r="AE20" s="22">
        <f t="shared" si="21"/>
        <v>6</v>
      </c>
      <c r="AF20" s="22">
        <f t="shared" si="22"/>
        <v>1</v>
      </c>
      <c r="AG20" s="22">
        <f t="shared" si="23"/>
        <v>0</v>
      </c>
      <c r="AH20" s="22">
        <f t="shared" si="24"/>
        <v>0</v>
      </c>
      <c r="AI20" s="22">
        <f t="shared" si="25"/>
        <v>0</v>
      </c>
      <c r="AJ20" s="31">
        <f t="shared" si="26"/>
        <v>13</v>
      </c>
      <c r="AK20" s="22">
        <f t="shared" si="27"/>
        <v>14</v>
      </c>
      <c r="AL20" s="22">
        <f t="shared" si="28"/>
        <v>5</v>
      </c>
      <c r="AM20" s="22">
        <f t="shared" si="29"/>
        <v>5</v>
      </c>
      <c r="AN20" s="22">
        <f t="shared" si="30"/>
        <v>14</v>
      </c>
      <c r="AO20" s="22">
        <f t="shared" si="31"/>
        <v>13</v>
      </c>
      <c r="AP20" s="22">
        <f t="shared" si="32"/>
        <v>1</v>
      </c>
      <c r="AQ20" s="2">
        <f t="shared" si="33"/>
        <v>0.28000000000000003</v>
      </c>
    </row>
    <row r="21" spans="1:43" x14ac:dyDescent="0.25">
      <c r="A21" s="26" t="str">
        <f t="shared" si="34"/>
        <v/>
      </c>
      <c r="B21" t="s">
        <v>7156</v>
      </c>
      <c r="C21" t="s">
        <v>64</v>
      </c>
      <c r="D21" t="s">
        <v>24</v>
      </c>
      <c r="E21" t="s">
        <v>367</v>
      </c>
      <c r="F21">
        <v>2026</v>
      </c>
      <c r="G21" t="s">
        <v>5657</v>
      </c>
      <c r="H21" s="4">
        <v>46175</v>
      </c>
      <c r="I21" s="4" t="str">
        <f t="shared" si="0"/>
        <v>ACC</v>
      </c>
      <c r="J21" s="2" t="str">
        <f t="shared" si="1"/>
        <v/>
      </c>
      <c r="K21" s="2" t="str">
        <f t="shared" si="2"/>
        <v/>
      </c>
      <c r="L21" s="2" t="str">
        <f t="shared" si="3"/>
        <v/>
      </c>
      <c r="M21" s="2" t="str">
        <f t="shared" si="4"/>
        <v/>
      </c>
      <c r="N21" s="22" t="str" cm="1">
        <f t="array" ref="N21">IFERROR(INDEX(Stats_Hit_GP,MATCH($B21,Stats_Hit_Player,0)),"")</f>
        <v/>
      </c>
      <c r="O21" s="22" t="str">
        <f t="shared" si="5"/>
        <v/>
      </c>
      <c r="P21" s="22" t="str">
        <f t="shared" si="6"/>
        <v/>
      </c>
      <c r="Q21" s="22" t="str">
        <f t="shared" si="7"/>
        <v/>
      </c>
      <c r="R21" s="22" t="str">
        <f t="shared" si="8"/>
        <v/>
      </c>
      <c r="S21" s="22" t="str">
        <f t="shared" si="9"/>
        <v/>
      </c>
      <c r="T21" s="22" t="str">
        <f t="shared" si="10"/>
        <v/>
      </c>
      <c r="U21" s="22" t="str">
        <f t="shared" si="11"/>
        <v/>
      </c>
      <c r="V21" s="22" t="str">
        <f t="shared" si="12"/>
        <v/>
      </c>
      <c r="W21" s="22" t="str">
        <f t="shared" si="13"/>
        <v/>
      </c>
      <c r="X21" s="22" t="str">
        <f t="shared" si="14"/>
        <v/>
      </c>
      <c r="Y21" s="22" t="str">
        <f t="shared" si="15"/>
        <v/>
      </c>
      <c r="Z21" s="22" t="str">
        <f t="shared" si="16"/>
        <v/>
      </c>
      <c r="AA21" s="22" t="str">
        <f t="shared" si="17"/>
        <v/>
      </c>
      <c r="AB21" s="22">
        <f t="shared" si="18"/>
        <v>1</v>
      </c>
      <c r="AC21" s="22">
        <f t="shared" si="19"/>
        <v>1</v>
      </c>
      <c r="AD21" s="29">
        <f t="shared" si="20"/>
        <v>3.63</v>
      </c>
      <c r="AE21" s="22">
        <f t="shared" si="21"/>
        <v>15</v>
      </c>
      <c r="AF21" s="22">
        <f t="shared" si="22"/>
        <v>1</v>
      </c>
      <c r="AG21" s="22">
        <f t="shared" si="23"/>
        <v>0</v>
      </c>
      <c r="AH21" s="22">
        <f t="shared" si="24"/>
        <v>0</v>
      </c>
      <c r="AI21" s="22">
        <f t="shared" si="25"/>
        <v>2</v>
      </c>
      <c r="AJ21" s="31">
        <f t="shared" si="26"/>
        <v>22.1</v>
      </c>
      <c r="AK21" s="22">
        <f t="shared" si="27"/>
        <v>13</v>
      </c>
      <c r="AL21" s="22">
        <f t="shared" si="28"/>
        <v>9</v>
      </c>
      <c r="AM21" s="22">
        <f t="shared" si="29"/>
        <v>9</v>
      </c>
      <c r="AN21" s="22">
        <f t="shared" si="30"/>
        <v>8</v>
      </c>
      <c r="AO21" s="22">
        <f t="shared" si="31"/>
        <v>38</v>
      </c>
      <c r="AP21" s="22">
        <f t="shared" si="32"/>
        <v>1</v>
      </c>
      <c r="AQ21" s="2">
        <f t="shared" si="33"/>
        <v>0.16300000000000001</v>
      </c>
    </row>
    <row r="22" spans="1:43" x14ac:dyDescent="0.25">
      <c r="A22" s="26" t="str">
        <f t="shared" si="34"/>
        <v/>
      </c>
      <c r="B22" t="s">
        <v>5323</v>
      </c>
      <c r="C22" t="s">
        <v>35</v>
      </c>
      <c r="D22" t="s">
        <v>37</v>
      </c>
      <c r="E22" t="s">
        <v>5321</v>
      </c>
      <c r="F22">
        <v>2026</v>
      </c>
      <c r="G22" t="s">
        <v>5657</v>
      </c>
      <c r="H22" s="4">
        <v>46175</v>
      </c>
      <c r="I22" s="4" t="str">
        <f t="shared" si="0"/>
        <v>Southwestern Athletic</v>
      </c>
      <c r="J22" s="2">
        <f t="shared" si="1"/>
        <v>0.27500000000000002</v>
      </c>
      <c r="K22" s="2">
        <f t="shared" si="2"/>
        <v>0.41399999999999998</v>
      </c>
      <c r="L22" s="2">
        <f t="shared" si="3"/>
        <v>0.4</v>
      </c>
      <c r="M22" s="2">
        <f t="shared" si="4"/>
        <v>0.81399999999999995</v>
      </c>
      <c r="N22" s="22" cm="1">
        <f t="array" ref="N22">IFERROR(INDEX(Stats_Hit_GP,MATCH($B22,Stats_Hit_Player,0)),"")</f>
        <v>50</v>
      </c>
      <c r="O22" s="22">
        <f t="shared" si="5"/>
        <v>204</v>
      </c>
      <c r="P22" s="22">
        <f t="shared" si="6"/>
        <v>160</v>
      </c>
      <c r="Q22" s="22">
        <f t="shared" si="7"/>
        <v>34</v>
      </c>
      <c r="R22" s="22">
        <f t="shared" si="8"/>
        <v>44</v>
      </c>
      <c r="S22" s="22">
        <f t="shared" si="9"/>
        <v>7</v>
      </c>
      <c r="T22" s="22">
        <f t="shared" si="10"/>
        <v>2</v>
      </c>
      <c r="U22" s="22">
        <f t="shared" si="11"/>
        <v>3</v>
      </c>
      <c r="V22" s="22">
        <f t="shared" si="12"/>
        <v>31</v>
      </c>
      <c r="W22" s="22">
        <f t="shared" si="13"/>
        <v>12</v>
      </c>
      <c r="X22" s="22">
        <f t="shared" si="14"/>
        <v>28</v>
      </c>
      <c r="Y22" s="22">
        <f t="shared" si="15"/>
        <v>36</v>
      </c>
      <c r="Z22" s="22">
        <f t="shared" si="16"/>
        <v>15</v>
      </c>
      <c r="AA22" s="22">
        <f t="shared" si="17"/>
        <v>2</v>
      </c>
      <c r="AB22" s="22" t="str">
        <f t="shared" si="18"/>
        <v/>
      </c>
      <c r="AC22" s="22" t="str">
        <f t="shared" si="19"/>
        <v/>
      </c>
      <c r="AD22" s="29" t="str">
        <f t="shared" si="20"/>
        <v/>
      </c>
      <c r="AE22" s="22" t="str">
        <f t="shared" si="21"/>
        <v/>
      </c>
      <c r="AF22" s="22" t="str">
        <f t="shared" si="22"/>
        <v/>
      </c>
      <c r="AG22" s="22" t="str">
        <f t="shared" si="23"/>
        <v/>
      </c>
      <c r="AH22" s="22" t="str">
        <f t="shared" si="24"/>
        <v/>
      </c>
      <c r="AI22" s="22" t="str">
        <f t="shared" si="25"/>
        <v/>
      </c>
      <c r="AJ22" s="31" t="str">
        <f t="shared" si="26"/>
        <v/>
      </c>
      <c r="AK22" s="22" t="str">
        <f t="shared" si="27"/>
        <v/>
      </c>
      <c r="AL22" s="22" t="str">
        <f t="shared" si="28"/>
        <v/>
      </c>
      <c r="AM22" s="22" t="str">
        <f t="shared" si="29"/>
        <v/>
      </c>
      <c r="AN22" s="22" t="str">
        <f t="shared" si="30"/>
        <v/>
      </c>
      <c r="AO22" s="22" t="str">
        <f t="shared" si="31"/>
        <v/>
      </c>
      <c r="AP22" s="22" t="str">
        <f t="shared" si="32"/>
        <v/>
      </c>
      <c r="AQ22" s="2" t="str">
        <f t="shared" si="33"/>
        <v/>
      </c>
    </row>
    <row r="23" spans="1:43" x14ac:dyDescent="0.25">
      <c r="A23" s="26" t="str">
        <f t="shared" si="34"/>
        <v/>
      </c>
      <c r="B23" t="s">
        <v>713</v>
      </c>
      <c r="C23" t="s">
        <v>25</v>
      </c>
      <c r="D23" t="s">
        <v>24</v>
      </c>
      <c r="E23" t="s">
        <v>702</v>
      </c>
      <c r="F23">
        <v>2026</v>
      </c>
      <c r="G23" t="s">
        <v>5657</v>
      </c>
      <c r="H23" s="4">
        <v>46175</v>
      </c>
      <c r="I23" s="4" t="str">
        <f t="shared" si="0"/>
        <v>American Athletic</v>
      </c>
      <c r="J23" s="2">
        <f t="shared" si="1"/>
        <v>0.32300000000000001</v>
      </c>
      <c r="K23" s="2">
        <f t="shared" si="2"/>
        <v>0.432</v>
      </c>
      <c r="L23" s="2">
        <f t="shared" si="3"/>
        <v>0.61599999999999999</v>
      </c>
      <c r="M23" s="2">
        <f t="shared" si="4"/>
        <v>1.048</v>
      </c>
      <c r="N23" s="22" cm="1">
        <f t="array" ref="N23">IFERROR(INDEX(Stats_Hit_GP,MATCH($B23,Stats_Hit_Player,0)),"")</f>
        <v>41</v>
      </c>
      <c r="O23" s="22">
        <f t="shared" si="5"/>
        <v>118</v>
      </c>
      <c r="P23" s="22">
        <f t="shared" si="6"/>
        <v>99</v>
      </c>
      <c r="Q23" s="22">
        <f t="shared" si="7"/>
        <v>19</v>
      </c>
      <c r="R23" s="22">
        <f t="shared" si="8"/>
        <v>32</v>
      </c>
      <c r="S23" s="22">
        <f t="shared" si="9"/>
        <v>8</v>
      </c>
      <c r="T23" s="22">
        <f t="shared" si="10"/>
        <v>0</v>
      </c>
      <c r="U23" s="22">
        <f t="shared" si="11"/>
        <v>7</v>
      </c>
      <c r="V23" s="22">
        <f t="shared" si="12"/>
        <v>33</v>
      </c>
      <c r="W23" s="22">
        <f t="shared" si="13"/>
        <v>2</v>
      </c>
      <c r="X23" s="22">
        <f t="shared" si="14"/>
        <v>17</v>
      </c>
      <c r="Y23" s="22">
        <f t="shared" si="15"/>
        <v>25</v>
      </c>
      <c r="Z23" s="22">
        <f t="shared" si="16"/>
        <v>0</v>
      </c>
      <c r="AA23" s="22">
        <f t="shared" si="17"/>
        <v>0</v>
      </c>
      <c r="AB23" s="22" t="str">
        <f t="shared" si="18"/>
        <v/>
      </c>
      <c r="AC23" s="22" t="str">
        <f t="shared" si="19"/>
        <v/>
      </c>
      <c r="AD23" s="29" t="str">
        <f t="shared" si="20"/>
        <v/>
      </c>
      <c r="AE23" s="22" t="str">
        <f t="shared" si="21"/>
        <v/>
      </c>
      <c r="AF23" s="22" t="str">
        <f t="shared" si="22"/>
        <v/>
      </c>
      <c r="AG23" s="22" t="str">
        <f t="shared" si="23"/>
        <v/>
      </c>
      <c r="AH23" s="22" t="str">
        <f t="shared" si="24"/>
        <v/>
      </c>
      <c r="AI23" s="22" t="str">
        <f t="shared" si="25"/>
        <v/>
      </c>
      <c r="AJ23" s="31" t="str">
        <f t="shared" si="26"/>
        <v/>
      </c>
      <c r="AK23" s="22" t="str">
        <f t="shared" si="27"/>
        <v/>
      </c>
      <c r="AL23" s="22" t="str">
        <f t="shared" si="28"/>
        <v/>
      </c>
      <c r="AM23" s="22" t="str">
        <f t="shared" si="29"/>
        <v/>
      </c>
      <c r="AN23" s="22" t="str">
        <f t="shared" si="30"/>
        <v/>
      </c>
      <c r="AO23" s="22" t="str">
        <f t="shared" si="31"/>
        <v/>
      </c>
      <c r="AP23" s="22" t="str">
        <f t="shared" si="32"/>
        <v/>
      </c>
      <c r="AQ23" s="2" t="str">
        <f t="shared" si="33"/>
        <v/>
      </c>
    </row>
    <row r="24" spans="1:43" x14ac:dyDescent="0.25">
      <c r="A24" s="26" t="str">
        <f t="shared" si="34"/>
        <v/>
      </c>
      <c r="B24" t="s">
        <v>3147</v>
      </c>
      <c r="C24" t="s">
        <v>25</v>
      </c>
      <c r="D24" t="s">
        <v>24</v>
      </c>
      <c r="E24" t="s">
        <v>3134</v>
      </c>
      <c r="F24">
        <v>2026</v>
      </c>
      <c r="G24" t="s">
        <v>5657</v>
      </c>
      <c r="H24" s="4">
        <v>46175</v>
      </c>
      <c r="I24" s="4" t="str">
        <f t="shared" si="0"/>
        <v>Mid-American</v>
      </c>
      <c r="J24" s="2">
        <f t="shared" si="1"/>
        <v>0.115</v>
      </c>
      <c r="K24" s="2">
        <f t="shared" si="2"/>
        <v>0.23300000000000001</v>
      </c>
      <c r="L24" s="2">
        <f t="shared" si="3"/>
        <v>0.192</v>
      </c>
      <c r="M24" s="2">
        <f t="shared" si="4"/>
        <v>0.42599999999999999</v>
      </c>
      <c r="N24" s="22" cm="1">
        <f t="array" ref="N24">IFERROR(INDEX(Stats_Hit_GP,MATCH($B24,Stats_Hit_Player,0)),"")</f>
        <v>10</v>
      </c>
      <c r="O24" s="22">
        <f t="shared" si="5"/>
        <v>30</v>
      </c>
      <c r="P24" s="22">
        <f t="shared" si="6"/>
        <v>26</v>
      </c>
      <c r="Q24" s="22">
        <f t="shared" si="7"/>
        <v>3</v>
      </c>
      <c r="R24" s="22">
        <f t="shared" si="8"/>
        <v>3</v>
      </c>
      <c r="S24" s="22">
        <f t="shared" si="9"/>
        <v>2</v>
      </c>
      <c r="T24" s="22">
        <f t="shared" si="10"/>
        <v>0</v>
      </c>
      <c r="U24" s="22">
        <f t="shared" si="11"/>
        <v>0</v>
      </c>
      <c r="V24" s="22">
        <f t="shared" si="12"/>
        <v>2</v>
      </c>
      <c r="W24" s="22">
        <f t="shared" si="13"/>
        <v>1</v>
      </c>
      <c r="X24" s="22">
        <f t="shared" si="14"/>
        <v>3</v>
      </c>
      <c r="Y24" s="22">
        <f t="shared" si="15"/>
        <v>9</v>
      </c>
      <c r="Z24" s="22">
        <f t="shared" si="16"/>
        <v>1</v>
      </c>
      <c r="AA24" s="22">
        <f t="shared" si="17"/>
        <v>0</v>
      </c>
      <c r="AB24" s="22" t="str">
        <f t="shared" si="18"/>
        <v/>
      </c>
      <c r="AC24" s="22" t="str">
        <f t="shared" si="19"/>
        <v/>
      </c>
      <c r="AD24" s="29" t="str">
        <f t="shared" si="20"/>
        <v/>
      </c>
      <c r="AE24" s="22" t="str">
        <f t="shared" si="21"/>
        <v/>
      </c>
      <c r="AF24" s="22" t="str">
        <f t="shared" si="22"/>
        <v/>
      </c>
      <c r="AG24" s="22" t="str">
        <f t="shared" si="23"/>
        <v/>
      </c>
      <c r="AH24" s="22" t="str">
        <f t="shared" si="24"/>
        <v/>
      </c>
      <c r="AI24" s="22" t="str">
        <f t="shared" si="25"/>
        <v/>
      </c>
      <c r="AJ24" s="31" t="str">
        <f t="shared" si="26"/>
        <v/>
      </c>
      <c r="AK24" s="22" t="str">
        <f t="shared" si="27"/>
        <v/>
      </c>
      <c r="AL24" s="22" t="str">
        <f t="shared" si="28"/>
        <v/>
      </c>
      <c r="AM24" s="22" t="str">
        <f t="shared" si="29"/>
        <v/>
      </c>
      <c r="AN24" s="22" t="str">
        <f t="shared" si="30"/>
        <v/>
      </c>
      <c r="AO24" s="22" t="str">
        <f t="shared" si="31"/>
        <v/>
      </c>
      <c r="AP24" s="22" t="str">
        <f t="shared" si="32"/>
        <v/>
      </c>
      <c r="AQ24" s="2" t="str">
        <f t="shared" si="33"/>
        <v/>
      </c>
    </row>
    <row r="25" spans="1:43" x14ac:dyDescent="0.25">
      <c r="A25" s="26" t="str">
        <f t="shared" si="34"/>
        <v/>
      </c>
      <c r="B25" t="s">
        <v>7157</v>
      </c>
      <c r="C25" t="s">
        <v>64</v>
      </c>
      <c r="D25" t="s">
        <v>24</v>
      </c>
      <c r="E25" t="s">
        <v>3525</v>
      </c>
      <c r="F25">
        <v>2026</v>
      </c>
      <c r="G25" t="s">
        <v>5657</v>
      </c>
      <c r="H25" s="4">
        <v>46175</v>
      </c>
      <c r="I25" s="4" t="str">
        <f t="shared" si="0"/>
        <v>Mountain West</v>
      </c>
      <c r="J25" s="2" t="str">
        <f t="shared" si="1"/>
        <v/>
      </c>
      <c r="K25" s="2" t="str">
        <f t="shared" si="2"/>
        <v/>
      </c>
      <c r="L25" s="2" t="str">
        <f t="shared" si="3"/>
        <v/>
      </c>
      <c r="M25" s="2" t="str">
        <f t="shared" si="4"/>
        <v/>
      </c>
      <c r="N25" s="22" t="str" cm="1">
        <f t="array" ref="N25">IFERROR(INDEX(Stats_Hit_GP,MATCH($B25,Stats_Hit_Player,0)),"")</f>
        <v/>
      </c>
      <c r="O25" s="22" t="str">
        <f t="shared" si="5"/>
        <v/>
      </c>
      <c r="P25" s="22" t="str">
        <f t="shared" si="6"/>
        <v/>
      </c>
      <c r="Q25" s="22" t="str">
        <f t="shared" si="7"/>
        <v/>
      </c>
      <c r="R25" s="22" t="str">
        <f t="shared" si="8"/>
        <v/>
      </c>
      <c r="S25" s="22" t="str">
        <f t="shared" si="9"/>
        <v/>
      </c>
      <c r="T25" s="22" t="str">
        <f t="shared" si="10"/>
        <v/>
      </c>
      <c r="U25" s="22" t="str">
        <f t="shared" si="11"/>
        <v/>
      </c>
      <c r="V25" s="22" t="str">
        <f t="shared" si="12"/>
        <v/>
      </c>
      <c r="W25" s="22" t="str">
        <f t="shared" si="13"/>
        <v/>
      </c>
      <c r="X25" s="22" t="str">
        <f t="shared" si="14"/>
        <v/>
      </c>
      <c r="Y25" s="22" t="str">
        <f t="shared" si="15"/>
        <v/>
      </c>
      <c r="Z25" s="22" t="str">
        <f t="shared" si="16"/>
        <v/>
      </c>
      <c r="AA25" s="22" t="str">
        <f t="shared" si="17"/>
        <v/>
      </c>
      <c r="AB25" s="22">
        <f t="shared" si="18"/>
        <v>1</v>
      </c>
      <c r="AC25" s="22">
        <f t="shared" si="19"/>
        <v>3</v>
      </c>
      <c r="AD25" s="29">
        <f t="shared" si="20"/>
        <v>9.8000000000000007</v>
      </c>
      <c r="AE25" s="22">
        <f t="shared" si="21"/>
        <v>14</v>
      </c>
      <c r="AF25" s="22">
        <f t="shared" si="22"/>
        <v>8</v>
      </c>
      <c r="AG25" s="22">
        <f t="shared" si="23"/>
        <v>0</v>
      </c>
      <c r="AH25" s="22">
        <f t="shared" si="24"/>
        <v>0</v>
      </c>
      <c r="AI25" s="22">
        <f t="shared" si="25"/>
        <v>0</v>
      </c>
      <c r="AJ25" s="31">
        <f t="shared" si="26"/>
        <v>37.200000000000003</v>
      </c>
      <c r="AK25" s="22">
        <f t="shared" si="27"/>
        <v>43</v>
      </c>
      <c r="AL25" s="22">
        <f t="shared" si="28"/>
        <v>42</v>
      </c>
      <c r="AM25" s="22">
        <f t="shared" si="29"/>
        <v>41</v>
      </c>
      <c r="AN25" s="22">
        <f t="shared" si="30"/>
        <v>38</v>
      </c>
      <c r="AO25" s="22">
        <f t="shared" si="31"/>
        <v>35</v>
      </c>
      <c r="AP25" s="22">
        <f t="shared" si="32"/>
        <v>5</v>
      </c>
      <c r="AQ25" s="2">
        <f t="shared" si="33"/>
        <v>0.29699999999999999</v>
      </c>
    </row>
    <row r="26" spans="1:43" x14ac:dyDescent="0.25">
      <c r="A26" s="26" t="str">
        <f t="shared" si="34"/>
        <v/>
      </c>
      <c r="B26" t="s">
        <v>2129</v>
      </c>
      <c r="C26" t="s">
        <v>33</v>
      </c>
      <c r="D26" t="s">
        <v>24</v>
      </c>
      <c r="E26" t="s">
        <v>2115</v>
      </c>
      <c r="F26">
        <v>2026</v>
      </c>
      <c r="G26" t="s">
        <v>5657</v>
      </c>
      <c r="H26" s="4">
        <v>46175</v>
      </c>
      <c r="I26" s="4" t="str">
        <f t="shared" si="0"/>
        <v>Big West</v>
      </c>
      <c r="J26" s="2">
        <f t="shared" si="1"/>
        <v>0.2</v>
      </c>
      <c r="K26" s="2">
        <f t="shared" si="2"/>
        <v>0.41699999999999998</v>
      </c>
      <c r="L26" s="2">
        <f t="shared" si="3"/>
        <v>0.22900000000000001</v>
      </c>
      <c r="M26" s="2">
        <f t="shared" si="4"/>
        <v>0.64500000000000002</v>
      </c>
      <c r="N26" s="22" cm="1">
        <f t="array" ref="N26">IFERROR(INDEX(Stats_Hit_GP,MATCH($B26,Stats_Hit_Player,0)),"")</f>
        <v>22</v>
      </c>
      <c r="O26" s="22">
        <f t="shared" si="5"/>
        <v>49</v>
      </c>
      <c r="P26" s="22">
        <f t="shared" si="6"/>
        <v>35</v>
      </c>
      <c r="Q26" s="22">
        <f t="shared" si="7"/>
        <v>10</v>
      </c>
      <c r="R26" s="22">
        <f t="shared" si="8"/>
        <v>7</v>
      </c>
      <c r="S26" s="22">
        <f t="shared" si="9"/>
        <v>1</v>
      </c>
      <c r="T26" s="22">
        <f t="shared" si="10"/>
        <v>0</v>
      </c>
      <c r="U26" s="22">
        <f t="shared" si="11"/>
        <v>0</v>
      </c>
      <c r="V26" s="22">
        <f t="shared" si="12"/>
        <v>5</v>
      </c>
      <c r="W26" s="22">
        <f t="shared" si="13"/>
        <v>0</v>
      </c>
      <c r="X26" s="22">
        <f t="shared" si="14"/>
        <v>13</v>
      </c>
      <c r="Y26" s="22">
        <f t="shared" si="15"/>
        <v>8</v>
      </c>
      <c r="Z26" s="22">
        <f t="shared" si="16"/>
        <v>3</v>
      </c>
      <c r="AA26" s="22">
        <f t="shared" si="17"/>
        <v>1</v>
      </c>
      <c r="AB26" s="22" t="str">
        <f t="shared" si="18"/>
        <v/>
      </c>
      <c r="AC26" s="22" t="str">
        <f t="shared" si="19"/>
        <v/>
      </c>
      <c r="AD26" s="29" t="str">
        <f t="shared" si="20"/>
        <v/>
      </c>
      <c r="AE26" s="22" t="str">
        <f t="shared" si="21"/>
        <v/>
      </c>
      <c r="AF26" s="22" t="str">
        <f t="shared" si="22"/>
        <v/>
      </c>
      <c r="AG26" s="22" t="str">
        <f t="shared" si="23"/>
        <v/>
      </c>
      <c r="AH26" s="22" t="str">
        <f t="shared" si="24"/>
        <v/>
      </c>
      <c r="AI26" s="22" t="str">
        <f t="shared" si="25"/>
        <v/>
      </c>
      <c r="AJ26" s="31" t="str">
        <f t="shared" si="26"/>
        <v/>
      </c>
      <c r="AK26" s="22" t="str">
        <f t="shared" si="27"/>
        <v/>
      </c>
      <c r="AL26" s="22" t="str">
        <f t="shared" si="28"/>
        <v/>
      </c>
      <c r="AM26" s="22" t="str">
        <f t="shared" si="29"/>
        <v/>
      </c>
      <c r="AN26" s="22" t="str">
        <f t="shared" si="30"/>
        <v/>
      </c>
      <c r="AO26" s="22" t="str">
        <f t="shared" si="31"/>
        <v/>
      </c>
      <c r="AP26" s="22" t="str">
        <f t="shared" si="32"/>
        <v/>
      </c>
      <c r="AQ26" s="2" t="str">
        <f t="shared" si="33"/>
        <v/>
      </c>
    </row>
    <row r="27" spans="1:43" x14ac:dyDescent="0.25">
      <c r="A27" s="26" t="str">
        <f t="shared" si="34"/>
        <v/>
      </c>
      <c r="B27" t="s">
        <v>5239</v>
      </c>
      <c r="C27" t="s">
        <v>35</v>
      </c>
      <c r="D27" t="s">
        <v>47</v>
      </c>
      <c r="E27" t="s">
        <v>5225</v>
      </c>
      <c r="F27">
        <v>2026</v>
      </c>
      <c r="G27" t="s">
        <v>5657</v>
      </c>
      <c r="H27" s="4">
        <v>46175</v>
      </c>
      <c r="I27" s="4" t="str">
        <f t="shared" si="0"/>
        <v>Southwestern Athletic</v>
      </c>
      <c r="J27" s="2">
        <f t="shared" si="1"/>
        <v>0.189</v>
      </c>
      <c r="K27" s="2">
        <f t="shared" si="2"/>
        <v>0.34799999999999998</v>
      </c>
      <c r="L27" s="2">
        <f t="shared" si="3"/>
        <v>0.30199999999999999</v>
      </c>
      <c r="M27" s="2">
        <f t="shared" si="4"/>
        <v>0.65</v>
      </c>
      <c r="N27" s="22" cm="1">
        <f t="array" ref="N27">IFERROR(INDEX(Stats_Hit_GP,MATCH($B27,Stats_Hit_Player,0)),"")</f>
        <v>23</v>
      </c>
      <c r="O27" s="22">
        <f t="shared" si="5"/>
        <v>67</v>
      </c>
      <c r="P27" s="22">
        <f t="shared" si="6"/>
        <v>53</v>
      </c>
      <c r="Q27" s="22">
        <f t="shared" si="7"/>
        <v>11</v>
      </c>
      <c r="R27" s="22">
        <f t="shared" si="8"/>
        <v>10</v>
      </c>
      <c r="S27" s="22">
        <f t="shared" si="9"/>
        <v>3</v>
      </c>
      <c r="T27" s="22">
        <f t="shared" si="10"/>
        <v>0</v>
      </c>
      <c r="U27" s="22">
        <f t="shared" si="11"/>
        <v>1</v>
      </c>
      <c r="V27" s="22">
        <f t="shared" si="12"/>
        <v>9</v>
      </c>
      <c r="W27" s="22">
        <f t="shared" si="13"/>
        <v>1</v>
      </c>
      <c r="X27" s="22">
        <f t="shared" si="14"/>
        <v>12</v>
      </c>
      <c r="Y27" s="22">
        <f t="shared" si="15"/>
        <v>24</v>
      </c>
      <c r="Z27" s="22">
        <f t="shared" si="16"/>
        <v>1</v>
      </c>
      <c r="AA27" s="22">
        <f t="shared" si="17"/>
        <v>2</v>
      </c>
      <c r="AB27" s="22" t="str">
        <f t="shared" si="18"/>
        <v/>
      </c>
      <c r="AC27" s="22" t="str">
        <f t="shared" si="19"/>
        <v/>
      </c>
      <c r="AD27" s="29" t="str">
        <f t="shared" si="20"/>
        <v/>
      </c>
      <c r="AE27" s="22" t="str">
        <f t="shared" si="21"/>
        <v/>
      </c>
      <c r="AF27" s="22" t="str">
        <f t="shared" si="22"/>
        <v/>
      </c>
      <c r="AG27" s="22" t="str">
        <f t="shared" si="23"/>
        <v/>
      </c>
      <c r="AH27" s="22" t="str">
        <f t="shared" si="24"/>
        <v/>
      </c>
      <c r="AI27" s="22" t="str">
        <f t="shared" si="25"/>
        <v/>
      </c>
      <c r="AJ27" s="31" t="str">
        <f t="shared" si="26"/>
        <v/>
      </c>
      <c r="AK27" s="22" t="str">
        <f t="shared" si="27"/>
        <v/>
      </c>
      <c r="AL27" s="22" t="str">
        <f t="shared" si="28"/>
        <v/>
      </c>
      <c r="AM27" s="22" t="str">
        <f t="shared" si="29"/>
        <v/>
      </c>
      <c r="AN27" s="22" t="str">
        <f t="shared" si="30"/>
        <v/>
      </c>
      <c r="AO27" s="22" t="str">
        <f t="shared" si="31"/>
        <v/>
      </c>
      <c r="AP27" s="22" t="str">
        <f t="shared" si="32"/>
        <v/>
      </c>
      <c r="AQ27" s="2" t="str">
        <f t="shared" si="33"/>
        <v/>
      </c>
    </row>
    <row r="28" spans="1:43" x14ac:dyDescent="0.25">
      <c r="A28" s="26" t="str">
        <f t="shared" si="34"/>
        <v/>
      </c>
      <c r="B28" t="s">
        <v>2403</v>
      </c>
      <c r="C28" t="s">
        <v>44</v>
      </c>
      <c r="D28" t="s">
        <v>24</v>
      </c>
      <c r="E28" t="s">
        <v>2396</v>
      </c>
      <c r="F28">
        <v>2026</v>
      </c>
      <c r="G28" t="s">
        <v>5657</v>
      </c>
      <c r="H28" s="4">
        <v>46175</v>
      </c>
      <c r="I28" s="4" t="str">
        <f t="shared" si="0"/>
        <v>Coastal</v>
      </c>
      <c r="J28" s="2">
        <f t="shared" si="1"/>
        <v>0.31</v>
      </c>
      <c r="K28" s="2">
        <f t="shared" si="2"/>
        <v>0.39700000000000002</v>
      </c>
      <c r="L28" s="2">
        <f t="shared" si="3"/>
        <v>0.51700000000000002</v>
      </c>
      <c r="M28" s="2">
        <f t="shared" si="4"/>
        <v>0.91400000000000003</v>
      </c>
      <c r="N28" s="22" cm="1">
        <f t="array" ref="N28">IFERROR(INDEX(Stats_Hit_GP,MATCH($B28,Stats_Hit_Player,0)),"")</f>
        <v>16</v>
      </c>
      <c r="O28" s="22">
        <f t="shared" si="5"/>
        <v>68</v>
      </c>
      <c r="P28" s="22">
        <f t="shared" si="6"/>
        <v>58</v>
      </c>
      <c r="Q28" s="22">
        <f t="shared" si="7"/>
        <v>10</v>
      </c>
      <c r="R28" s="22">
        <f t="shared" si="8"/>
        <v>18</v>
      </c>
      <c r="S28" s="22">
        <f t="shared" si="9"/>
        <v>3</v>
      </c>
      <c r="T28" s="22">
        <f t="shared" si="10"/>
        <v>0</v>
      </c>
      <c r="U28" s="22">
        <f t="shared" si="11"/>
        <v>3</v>
      </c>
      <c r="V28" s="22">
        <f t="shared" si="12"/>
        <v>11</v>
      </c>
      <c r="W28" s="22">
        <f t="shared" si="13"/>
        <v>5</v>
      </c>
      <c r="X28" s="22">
        <f t="shared" si="14"/>
        <v>4</v>
      </c>
      <c r="Y28" s="22">
        <f t="shared" si="15"/>
        <v>13</v>
      </c>
      <c r="Z28" s="22">
        <f t="shared" si="16"/>
        <v>5</v>
      </c>
      <c r="AA28" s="22">
        <f t="shared" si="17"/>
        <v>2</v>
      </c>
      <c r="AB28" s="22" t="str">
        <f t="shared" si="18"/>
        <v/>
      </c>
      <c r="AC28" s="22" t="str">
        <f t="shared" si="19"/>
        <v/>
      </c>
      <c r="AD28" s="29" t="str">
        <f t="shared" si="20"/>
        <v/>
      </c>
      <c r="AE28" s="22" t="str">
        <f t="shared" si="21"/>
        <v/>
      </c>
      <c r="AF28" s="22" t="str">
        <f t="shared" si="22"/>
        <v/>
      </c>
      <c r="AG28" s="22" t="str">
        <f t="shared" si="23"/>
        <v/>
      </c>
      <c r="AH28" s="22" t="str">
        <f t="shared" si="24"/>
        <v/>
      </c>
      <c r="AI28" s="22" t="str">
        <f t="shared" si="25"/>
        <v/>
      </c>
      <c r="AJ28" s="31" t="str">
        <f t="shared" si="26"/>
        <v/>
      </c>
      <c r="AK28" s="22" t="str">
        <f t="shared" si="27"/>
        <v/>
      </c>
      <c r="AL28" s="22" t="str">
        <f t="shared" si="28"/>
        <v/>
      </c>
      <c r="AM28" s="22" t="str">
        <f t="shared" si="29"/>
        <v/>
      </c>
      <c r="AN28" s="22" t="str">
        <f t="shared" si="30"/>
        <v/>
      </c>
      <c r="AO28" s="22" t="str">
        <f t="shared" si="31"/>
        <v/>
      </c>
      <c r="AP28" s="22" t="str">
        <f t="shared" si="32"/>
        <v/>
      </c>
      <c r="AQ28" s="2" t="str">
        <f t="shared" si="33"/>
        <v/>
      </c>
    </row>
    <row r="29" spans="1:43" x14ac:dyDescent="0.25">
      <c r="A29" s="26" t="str">
        <f t="shared" si="34"/>
        <v/>
      </c>
      <c r="B29" t="s">
        <v>400</v>
      </c>
      <c r="C29" t="s">
        <v>33</v>
      </c>
      <c r="D29" t="s">
        <v>24</v>
      </c>
      <c r="E29" t="s">
        <v>384</v>
      </c>
      <c r="F29">
        <v>2026</v>
      </c>
      <c r="G29" t="s">
        <v>5657</v>
      </c>
      <c r="H29" s="4">
        <v>46175</v>
      </c>
      <c r="I29" s="4" t="str">
        <f t="shared" si="0"/>
        <v>ACC</v>
      </c>
      <c r="J29" s="2">
        <f t="shared" si="1"/>
        <v>7.0999999999999994E-2</v>
      </c>
      <c r="K29" s="2">
        <f t="shared" si="2"/>
        <v>0.21199999999999999</v>
      </c>
      <c r="L29" s="2">
        <f t="shared" si="3"/>
        <v>0.17899999999999999</v>
      </c>
      <c r="M29" s="2">
        <f t="shared" si="4"/>
        <v>0.39100000000000001</v>
      </c>
      <c r="N29" s="22" cm="1">
        <f t="array" ref="N29">IFERROR(INDEX(Stats_Hit_GP,MATCH($B29,Stats_Hit_Player,0)),"")</f>
        <v>11</v>
      </c>
      <c r="O29" s="22">
        <f t="shared" si="5"/>
        <v>34</v>
      </c>
      <c r="P29" s="22">
        <f t="shared" si="6"/>
        <v>28</v>
      </c>
      <c r="Q29" s="22">
        <f t="shared" si="7"/>
        <v>6</v>
      </c>
      <c r="R29" s="22">
        <f t="shared" si="8"/>
        <v>2</v>
      </c>
      <c r="S29" s="22">
        <f t="shared" si="9"/>
        <v>0</v>
      </c>
      <c r="T29" s="22">
        <f t="shared" si="10"/>
        <v>0</v>
      </c>
      <c r="U29" s="22">
        <f t="shared" si="11"/>
        <v>1</v>
      </c>
      <c r="V29" s="22">
        <f t="shared" si="12"/>
        <v>4</v>
      </c>
      <c r="W29" s="22">
        <f t="shared" si="13"/>
        <v>1</v>
      </c>
      <c r="X29" s="22">
        <f t="shared" si="14"/>
        <v>4</v>
      </c>
      <c r="Y29" s="22">
        <f t="shared" si="15"/>
        <v>11</v>
      </c>
      <c r="Z29" s="22">
        <f t="shared" si="16"/>
        <v>0</v>
      </c>
      <c r="AA29" s="22">
        <f t="shared" si="17"/>
        <v>1</v>
      </c>
      <c r="AB29" s="22" t="str">
        <f t="shared" si="18"/>
        <v/>
      </c>
      <c r="AC29" s="22" t="str">
        <f t="shared" si="19"/>
        <v/>
      </c>
      <c r="AD29" s="29" t="str">
        <f t="shared" si="20"/>
        <v/>
      </c>
      <c r="AE29" s="22" t="str">
        <f t="shared" si="21"/>
        <v/>
      </c>
      <c r="AF29" s="22" t="str">
        <f t="shared" si="22"/>
        <v/>
      </c>
      <c r="AG29" s="22" t="str">
        <f t="shared" si="23"/>
        <v/>
      </c>
      <c r="AH29" s="22" t="str">
        <f t="shared" si="24"/>
        <v/>
      </c>
      <c r="AI29" s="22" t="str">
        <f t="shared" si="25"/>
        <v/>
      </c>
      <c r="AJ29" s="31" t="str">
        <f t="shared" si="26"/>
        <v/>
      </c>
      <c r="AK29" s="22" t="str">
        <f t="shared" si="27"/>
        <v/>
      </c>
      <c r="AL29" s="22" t="str">
        <f t="shared" si="28"/>
        <v/>
      </c>
      <c r="AM29" s="22" t="str">
        <f t="shared" si="29"/>
        <v/>
      </c>
      <c r="AN29" s="22" t="str">
        <f t="shared" si="30"/>
        <v/>
      </c>
      <c r="AO29" s="22" t="str">
        <f t="shared" si="31"/>
        <v/>
      </c>
      <c r="AP29" s="22" t="str">
        <f t="shared" si="32"/>
        <v/>
      </c>
      <c r="AQ29" s="2" t="str">
        <f t="shared" si="33"/>
        <v/>
      </c>
    </row>
    <row r="30" spans="1:43" x14ac:dyDescent="0.25">
      <c r="A30" s="26" t="str">
        <f t="shared" si="34"/>
        <v/>
      </c>
      <c r="B30" t="s">
        <v>7158</v>
      </c>
      <c r="C30" t="s">
        <v>5688</v>
      </c>
      <c r="D30" t="s">
        <v>24</v>
      </c>
      <c r="E30" t="s">
        <v>2000</v>
      </c>
      <c r="F30">
        <v>2026</v>
      </c>
      <c r="G30" t="s">
        <v>5657</v>
      </c>
      <c r="H30" s="4">
        <v>46175</v>
      </c>
      <c r="I30" s="4" t="str">
        <f t="shared" si="0"/>
        <v>Big West</v>
      </c>
      <c r="J30" s="2" t="str">
        <f t="shared" si="1"/>
        <v/>
      </c>
      <c r="K30" s="2" t="str">
        <f t="shared" si="2"/>
        <v/>
      </c>
      <c r="L30" s="2" t="str">
        <f t="shared" si="3"/>
        <v/>
      </c>
      <c r="M30" s="2" t="str">
        <f t="shared" si="4"/>
        <v/>
      </c>
      <c r="N30" s="22" t="str" cm="1">
        <f t="array" ref="N30">IFERROR(INDEX(Stats_Hit_GP,MATCH($B30,Stats_Hit_Player,0)),"")</f>
        <v/>
      </c>
      <c r="O30" s="22" t="str">
        <f t="shared" si="5"/>
        <v/>
      </c>
      <c r="P30" s="22" t="str">
        <f t="shared" si="6"/>
        <v/>
      </c>
      <c r="Q30" s="22" t="str">
        <f t="shared" si="7"/>
        <v/>
      </c>
      <c r="R30" s="22" t="str">
        <f t="shared" si="8"/>
        <v/>
      </c>
      <c r="S30" s="22" t="str">
        <f t="shared" si="9"/>
        <v/>
      </c>
      <c r="T30" s="22" t="str">
        <f t="shared" si="10"/>
        <v/>
      </c>
      <c r="U30" s="22" t="str">
        <f t="shared" si="11"/>
        <v/>
      </c>
      <c r="V30" s="22" t="str">
        <f t="shared" si="12"/>
        <v/>
      </c>
      <c r="W30" s="22" t="str">
        <f t="shared" si="13"/>
        <v/>
      </c>
      <c r="X30" s="22" t="str">
        <f t="shared" si="14"/>
        <v/>
      </c>
      <c r="Y30" s="22" t="str">
        <f t="shared" si="15"/>
        <v/>
      </c>
      <c r="Z30" s="22" t="str">
        <f t="shared" si="16"/>
        <v/>
      </c>
      <c r="AA30" s="22" t="str">
        <f t="shared" si="17"/>
        <v/>
      </c>
      <c r="AB30" s="22" t="str">
        <f t="shared" si="18"/>
        <v/>
      </c>
      <c r="AC30" s="22" t="str">
        <f t="shared" si="19"/>
        <v/>
      </c>
      <c r="AD30" s="29" t="str">
        <f t="shared" si="20"/>
        <v/>
      </c>
      <c r="AE30" s="22" t="str">
        <f t="shared" si="21"/>
        <v/>
      </c>
      <c r="AF30" s="22" t="str">
        <f t="shared" si="22"/>
        <v/>
      </c>
      <c r="AG30" s="22" t="str">
        <f t="shared" si="23"/>
        <v/>
      </c>
      <c r="AH30" s="22" t="str">
        <f t="shared" si="24"/>
        <v/>
      </c>
      <c r="AI30" s="22" t="str">
        <f t="shared" si="25"/>
        <v/>
      </c>
      <c r="AJ30" s="31" t="str">
        <f t="shared" si="26"/>
        <v/>
      </c>
      <c r="AK30" s="22" t="str">
        <f t="shared" si="27"/>
        <v/>
      </c>
      <c r="AL30" s="22" t="str">
        <f t="shared" si="28"/>
        <v/>
      </c>
      <c r="AM30" s="22" t="str">
        <f t="shared" si="29"/>
        <v/>
      </c>
      <c r="AN30" s="22" t="str">
        <f t="shared" si="30"/>
        <v/>
      </c>
      <c r="AO30" s="22" t="str">
        <f t="shared" si="31"/>
        <v/>
      </c>
      <c r="AP30" s="22" t="str">
        <f t="shared" si="32"/>
        <v/>
      </c>
      <c r="AQ30" s="2" t="str">
        <f t="shared" si="33"/>
        <v/>
      </c>
    </row>
    <row r="31" spans="1:43" x14ac:dyDescent="0.25">
      <c r="A31" s="26" t="str">
        <f t="shared" si="34"/>
        <v/>
      </c>
      <c r="B31" t="s">
        <v>7159</v>
      </c>
      <c r="C31" t="s">
        <v>64</v>
      </c>
      <c r="D31" t="s">
        <v>24</v>
      </c>
      <c r="E31" t="s">
        <v>742</v>
      </c>
      <c r="F31">
        <v>2026</v>
      </c>
      <c r="G31" t="s">
        <v>5657</v>
      </c>
      <c r="H31" s="4">
        <v>46175</v>
      </c>
      <c r="I31" s="4" t="str">
        <f t="shared" si="0"/>
        <v>American Athletic</v>
      </c>
      <c r="J31" s="2" t="str">
        <f t="shared" si="1"/>
        <v/>
      </c>
      <c r="K31" s="2" t="str">
        <f t="shared" si="2"/>
        <v/>
      </c>
      <c r="L31" s="2" t="str">
        <f t="shared" si="3"/>
        <v/>
      </c>
      <c r="M31" s="2" t="str">
        <f t="shared" si="4"/>
        <v/>
      </c>
      <c r="N31" s="22" t="str" cm="1">
        <f t="array" ref="N31">IFERROR(INDEX(Stats_Hit_GP,MATCH($B31,Stats_Hit_Player,0)),"")</f>
        <v/>
      </c>
      <c r="O31" s="22" t="str">
        <f t="shared" si="5"/>
        <v/>
      </c>
      <c r="P31" s="22" t="str">
        <f t="shared" si="6"/>
        <v/>
      </c>
      <c r="Q31" s="22" t="str">
        <f t="shared" si="7"/>
        <v/>
      </c>
      <c r="R31" s="22" t="str">
        <f t="shared" si="8"/>
        <v/>
      </c>
      <c r="S31" s="22" t="str">
        <f t="shared" si="9"/>
        <v/>
      </c>
      <c r="T31" s="22" t="str">
        <f t="shared" si="10"/>
        <v/>
      </c>
      <c r="U31" s="22" t="str">
        <f t="shared" si="11"/>
        <v/>
      </c>
      <c r="V31" s="22" t="str">
        <f t="shared" si="12"/>
        <v/>
      </c>
      <c r="W31" s="22" t="str">
        <f t="shared" si="13"/>
        <v/>
      </c>
      <c r="X31" s="22" t="str">
        <f t="shared" si="14"/>
        <v/>
      </c>
      <c r="Y31" s="22" t="str">
        <f t="shared" si="15"/>
        <v/>
      </c>
      <c r="Z31" s="22" t="str">
        <f t="shared" si="16"/>
        <v/>
      </c>
      <c r="AA31" s="22" t="str">
        <f t="shared" si="17"/>
        <v/>
      </c>
      <c r="AB31" s="22">
        <f t="shared" si="18"/>
        <v>1</v>
      </c>
      <c r="AC31" s="22">
        <f t="shared" si="19"/>
        <v>0</v>
      </c>
      <c r="AD31" s="29">
        <f t="shared" si="20"/>
        <v>11.12</v>
      </c>
      <c r="AE31" s="22">
        <f t="shared" si="21"/>
        <v>10</v>
      </c>
      <c r="AF31" s="22">
        <f t="shared" si="22"/>
        <v>0</v>
      </c>
      <c r="AG31" s="22">
        <f t="shared" si="23"/>
        <v>0</v>
      </c>
      <c r="AH31" s="22">
        <f t="shared" si="24"/>
        <v>0</v>
      </c>
      <c r="AI31" s="22">
        <f t="shared" si="25"/>
        <v>0</v>
      </c>
      <c r="AJ31" s="31">
        <f t="shared" si="26"/>
        <v>5.2</v>
      </c>
      <c r="AK31" s="22">
        <f t="shared" si="27"/>
        <v>6</v>
      </c>
      <c r="AL31" s="22">
        <f t="shared" si="28"/>
        <v>8</v>
      </c>
      <c r="AM31" s="22">
        <f t="shared" si="29"/>
        <v>7</v>
      </c>
      <c r="AN31" s="22">
        <f t="shared" si="30"/>
        <v>9</v>
      </c>
      <c r="AO31" s="22">
        <f t="shared" si="31"/>
        <v>3</v>
      </c>
      <c r="AP31" s="22">
        <f t="shared" si="32"/>
        <v>2</v>
      </c>
      <c r="AQ31" s="2">
        <f t="shared" si="33"/>
        <v>0.27300000000000002</v>
      </c>
    </row>
    <row r="32" spans="1:43" x14ac:dyDescent="0.25">
      <c r="A32" s="26" t="str">
        <f t="shared" si="34"/>
        <v/>
      </c>
      <c r="B32" t="s">
        <v>4029</v>
      </c>
      <c r="C32" t="s">
        <v>64</v>
      </c>
      <c r="D32" t="s">
        <v>24</v>
      </c>
      <c r="E32" t="s">
        <v>4012</v>
      </c>
      <c r="F32">
        <v>2026</v>
      </c>
      <c r="G32" t="s">
        <v>5657</v>
      </c>
      <c r="H32" s="4">
        <v>46175</v>
      </c>
      <c r="I32" s="4" t="str">
        <f t="shared" si="0"/>
        <v>Patriot</v>
      </c>
      <c r="J32" s="2">
        <f t="shared" si="1"/>
        <v>0</v>
      </c>
      <c r="K32" s="2">
        <f t="shared" si="2"/>
        <v>0</v>
      </c>
      <c r="L32" s="2">
        <f t="shared" si="3"/>
        <v>0</v>
      </c>
      <c r="M32" s="2">
        <f t="shared" si="4"/>
        <v>0</v>
      </c>
      <c r="N32" s="22" cm="1">
        <f t="array" ref="N32">IFERROR(INDEX(Stats_Hit_GP,MATCH($B32,Stats_Hit_Player,0)),"")</f>
        <v>3</v>
      </c>
      <c r="O32" s="22">
        <f t="shared" si="5"/>
        <v>3</v>
      </c>
      <c r="P32" s="22">
        <f t="shared" si="6"/>
        <v>3</v>
      </c>
      <c r="Q32" s="22">
        <f t="shared" si="7"/>
        <v>0</v>
      </c>
      <c r="R32" s="22">
        <f t="shared" si="8"/>
        <v>0</v>
      </c>
      <c r="S32" s="22">
        <f t="shared" si="9"/>
        <v>0</v>
      </c>
      <c r="T32" s="22">
        <f t="shared" si="10"/>
        <v>0</v>
      </c>
      <c r="U32" s="22">
        <f t="shared" si="11"/>
        <v>0</v>
      </c>
      <c r="V32" s="22">
        <f t="shared" si="12"/>
        <v>0</v>
      </c>
      <c r="W32" s="22">
        <f t="shared" si="13"/>
        <v>0</v>
      </c>
      <c r="X32" s="22">
        <f t="shared" si="14"/>
        <v>0</v>
      </c>
      <c r="Y32" s="22">
        <f t="shared" si="15"/>
        <v>2</v>
      </c>
      <c r="Z32" s="22">
        <f t="shared" si="16"/>
        <v>0</v>
      </c>
      <c r="AA32" s="22">
        <f t="shared" si="17"/>
        <v>0</v>
      </c>
      <c r="AB32" s="22">
        <f t="shared" si="18"/>
        <v>0</v>
      </c>
      <c r="AC32" s="22">
        <f t="shared" si="19"/>
        <v>1</v>
      </c>
      <c r="AD32" s="29">
        <f t="shared" si="20"/>
        <v>5.2</v>
      </c>
      <c r="AE32" s="22">
        <f t="shared" si="21"/>
        <v>12</v>
      </c>
      <c r="AF32" s="22">
        <f t="shared" si="22"/>
        <v>3</v>
      </c>
      <c r="AG32" s="22">
        <f t="shared" si="23"/>
        <v>0</v>
      </c>
      <c r="AH32" s="22">
        <f t="shared" si="24"/>
        <v>0</v>
      </c>
      <c r="AI32" s="22">
        <f t="shared" si="25"/>
        <v>1</v>
      </c>
      <c r="AJ32" s="31">
        <f t="shared" si="26"/>
        <v>27.2</v>
      </c>
      <c r="AK32" s="22">
        <f t="shared" si="27"/>
        <v>21</v>
      </c>
      <c r="AL32" s="22">
        <f t="shared" si="28"/>
        <v>17</v>
      </c>
      <c r="AM32" s="22">
        <f t="shared" si="29"/>
        <v>16</v>
      </c>
      <c r="AN32" s="22">
        <f t="shared" si="30"/>
        <v>11</v>
      </c>
      <c r="AO32" s="22">
        <f t="shared" si="31"/>
        <v>28</v>
      </c>
      <c r="AP32" s="22">
        <f t="shared" si="32"/>
        <v>5</v>
      </c>
      <c r="AQ32" s="2">
        <f t="shared" si="33"/>
        <v>0.20200000000000001</v>
      </c>
    </row>
    <row r="33" spans="1:43" x14ac:dyDescent="0.25">
      <c r="A33" s="26" t="str">
        <f t="shared" si="34"/>
        <v/>
      </c>
      <c r="B33" t="s">
        <v>7160</v>
      </c>
      <c r="C33" t="s">
        <v>64</v>
      </c>
      <c r="D33" t="s">
        <v>37</v>
      </c>
      <c r="E33" t="s">
        <v>404</v>
      </c>
      <c r="F33">
        <v>2026</v>
      </c>
      <c r="G33" t="s">
        <v>5657</v>
      </c>
      <c r="H33" s="4">
        <v>46175</v>
      </c>
      <c r="I33" s="4" t="str">
        <f t="shared" si="0"/>
        <v>ACC</v>
      </c>
      <c r="J33" s="2" t="str">
        <f t="shared" si="1"/>
        <v/>
      </c>
      <c r="K33" s="2" t="str">
        <f t="shared" si="2"/>
        <v/>
      </c>
      <c r="L33" s="2" t="str">
        <f t="shared" si="3"/>
        <v/>
      </c>
      <c r="M33" s="2" t="str">
        <f t="shared" si="4"/>
        <v/>
      </c>
      <c r="N33" s="22" t="str" cm="1">
        <f t="array" ref="N33">IFERROR(INDEX(Stats_Hit_GP,MATCH($B33,Stats_Hit_Player,0)),"")</f>
        <v/>
      </c>
      <c r="O33" s="22" t="str">
        <f t="shared" si="5"/>
        <v/>
      </c>
      <c r="P33" s="22" t="str">
        <f t="shared" si="6"/>
        <v/>
      </c>
      <c r="Q33" s="22" t="str">
        <f t="shared" si="7"/>
        <v/>
      </c>
      <c r="R33" s="22" t="str">
        <f t="shared" si="8"/>
        <v/>
      </c>
      <c r="S33" s="22" t="str">
        <f t="shared" si="9"/>
        <v/>
      </c>
      <c r="T33" s="22" t="str">
        <f t="shared" si="10"/>
        <v/>
      </c>
      <c r="U33" s="22" t="str">
        <f t="shared" si="11"/>
        <v/>
      </c>
      <c r="V33" s="22" t="str">
        <f t="shared" si="12"/>
        <v/>
      </c>
      <c r="W33" s="22" t="str">
        <f t="shared" si="13"/>
        <v/>
      </c>
      <c r="X33" s="22" t="str">
        <f t="shared" si="14"/>
        <v/>
      </c>
      <c r="Y33" s="22" t="str">
        <f t="shared" si="15"/>
        <v/>
      </c>
      <c r="Z33" s="22" t="str">
        <f t="shared" si="16"/>
        <v/>
      </c>
      <c r="AA33" s="22" t="str">
        <f t="shared" si="17"/>
        <v/>
      </c>
      <c r="AB33" s="22">
        <f t="shared" si="18"/>
        <v>0</v>
      </c>
      <c r="AC33" s="22">
        <f t="shared" si="19"/>
        <v>0</v>
      </c>
      <c r="AD33" s="29">
        <f t="shared" si="20"/>
        <v>5.4</v>
      </c>
      <c r="AE33" s="22">
        <f t="shared" si="21"/>
        <v>2</v>
      </c>
      <c r="AF33" s="22">
        <f t="shared" si="22"/>
        <v>0</v>
      </c>
      <c r="AG33" s="22">
        <f t="shared" si="23"/>
        <v>0</v>
      </c>
      <c r="AH33" s="22">
        <f t="shared" si="24"/>
        <v>0</v>
      </c>
      <c r="AI33" s="22">
        <f t="shared" si="25"/>
        <v>0</v>
      </c>
      <c r="AJ33" s="31">
        <f t="shared" si="26"/>
        <v>1.2</v>
      </c>
      <c r="AK33" s="22">
        <f t="shared" si="27"/>
        <v>2</v>
      </c>
      <c r="AL33" s="22">
        <f t="shared" si="28"/>
        <v>6</v>
      </c>
      <c r="AM33" s="22">
        <f t="shared" si="29"/>
        <v>1</v>
      </c>
      <c r="AN33" s="22">
        <f t="shared" si="30"/>
        <v>5</v>
      </c>
      <c r="AO33" s="22">
        <f t="shared" si="31"/>
        <v>2</v>
      </c>
      <c r="AP33" s="22">
        <f t="shared" si="32"/>
        <v>1</v>
      </c>
      <c r="AQ33" s="2">
        <f t="shared" si="33"/>
        <v>0.28599999999999998</v>
      </c>
    </row>
    <row r="34" spans="1:43" x14ac:dyDescent="0.25">
      <c r="A34" s="26" t="str">
        <f t="shared" si="34"/>
        <v/>
      </c>
      <c r="B34" t="s">
        <v>7161</v>
      </c>
      <c r="C34" t="s">
        <v>6541</v>
      </c>
      <c r="D34" t="s">
        <v>47</v>
      </c>
      <c r="E34" t="s">
        <v>1399</v>
      </c>
      <c r="F34">
        <v>2026</v>
      </c>
      <c r="G34" t="s">
        <v>5657</v>
      </c>
      <c r="H34" s="4">
        <v>46175</v>
      </c>
      <c r="I34" s="4" t="str">
        <f t="shared" si="0"/>
        <v>Big East</v>
      </c>
      <c r="J34" s="2" t="str">
        <f t="shared" si="1"/>
        <v/>
      </c>
      <c r="K34" s="2" t="str">
        <f t="shared" si="2"/>
        <v/>
      </c>
      <c r="L34" s="2" t="str">
        <f t="shared" si="3"/>
        <v/>
      </c>
      <c r="M34" s="2" t="str">
        <f t="shared" si="4"/>
        <v/>
      </c>
      <c r="N34" s="22" t="str" cm="1">
        <f t="array" ref="N34">IFERROR(INDEX(Stats_Hit_GP,MATCH($B34,Stats_Hit_Player,0)),"")</f>
        <v/>
      </c>
      <c r="O34" s="22" t="str">
        <f t="shared" si="5"/>
        <v/>
      </c>
      <c r="P34" s="22" t="str">
        <f t="shared" si="6"/>
        <v/>
      </c>
      <c r="Q34" s="22" t="str">
        <f t="shared" si="7"/>
        <v/>
      </c>
      <c r="R34" s="22" t="str">
        <f t="shared" si="8"/>
        <v/>
      </c>
      <c r="S34" s="22" t="str">
        <f t="shared" si="9"/>
        <v/>
      </c>
      <c r="T34" s="22" t="str">
        <f t="shared" si="10"/>
        <v/>
      </c>
      <c r="U34" s="22" t="str">
        <f t="shared" si="11"/>
        <v/>
      </c>
      <c r="V34" s="22" t="str">
        <f t="shared" si="12"/>
        <v/>
      </c>
      <c r="W34" s="22" t="str">
        <f t="shared" si="13"/>
        <v/>
      </c>
      <c r="X34" s="22" t="str">
        <f t="shared" si="14"/>
        <v/>
      </c>
      <c r="Y34" s="22" t="str">
        <f t="shared" si="15"/>
        <v/>
      </c>
      <c r="Z34" s="22" t="str">
        <f t="shared" si="16"/>
        <v/>
      </c>
      <c r="AA34" s="22" t="str">
        <f t="shared" si="17"/>
        <v/>
      </c>
      <c r="AB34" s="22" t="str">
        <f t="shared" si="18"/>
        <v/>
      </c>
      <c r="AC34" s="22" t="str">
        <f t="shared" si="19"/>
        <v/>
      </c>
      <c r="AD34" s="29" t="str">
        <f t="shared" si="20"/>
        <v/>
      </c>
      <c r="AE34" s="22" t="str">
        <f t="shared" si="21"/>
        <v/>
      </c>
      <c r="AF34" s="22" t="str">
        <f t="shared" si="22"/>
        <v/>
      </c>
      <c r="AG34" s="22" t="str">
        <f t="shared" si="23"/>
        <v/>
      </c>
      <c r="AH34" s="22" t="str">
        <f t="shared" si="24"/>
        <v/>
      </c>
      <c r="AI34" s="22" t="str">
        <f t="shared" si="25"/>
        <v/>
      </c>
      <c r="AJ34" s="31" t="str">
        <f t="shared" si="26"/>
        <v/>
      </c>
      <c r="AK34" s="22" t="str">
        <f t="shared" si="27"/>
        <v/>
      </c>
      <c r="AL34" s="22" t="str">
        <f t="shared" si="28"/>
        <v/>
      </c>
      <c r="AM34" s="22" t="str">
        <f t="shared" si="29"/>
        <v/>
      </c>
      <c r="AN34" s="22" t="str">
        <f t="shared" si="30"/>
        <v/>
      </c>
      <c r="AO34" s="22" t="str">
        <f t="shared" si="31"/>
        <v/>
      </c>
      <c r="AP34" s="22" t="str">
        <f t="shared" si="32"/>
        <v/>
      </c>
      <c r="AQ34" s="2" t="str">
        <f t="shared" si="33"/>
        <v/>
      </c>
    </row>
    <row r="35" spans="1:43" x14ac:dyDescent="0.25">
      <c r="A35" s="26" t="str">
        <f t="shared" si="34"/>
        <v/>
      </c>
      <c r="B35" t="s">
        <v>7162</v>
      </c>
      <c r="C35" t="s">
        <v>5700</v>
      </c>
      <c r="D35" t="s">
        <v>47</v>
      </c>
      <c r="E35" t="s">
        <v>2230</v>
      </c>
      <c r="F35">
        <v>2026</v>
      </c>
      <c r="G35" t="s">
        <v>5657</v>
      </c>
      <c r="H35" s="4">
        <v>46175</v>
      </c>
      <c r="I35" s="4" t="str">
        <f t="shared" si="0"/>
        <v>Conference USA</v>
      </c>
      <c r="J35" s="2" t="str">
        <f t="shared" si="1"/>
        <v/>
      </c>
      <c r="K35" s="2" t="str">
        <f t="shared" si="2"/>
        <v/>
      </c>
      <c r="L35" s="2" t="str">
        <f t="shared" si="3"/>
        <v/>
      </c>
      <c r="M35" s="2" t="str">
        <f t="shared" si="4"/>
        <v/>
      </c>
      <c r="N35" s="22" t="str" cm="1">
        <f t="array" ref="N35">IFERROR(INDEX(Stats_Hit_GP,MATCH($B35,Stats_Hit_Player,0)),"")</f>
        <v/>
      </c>
      <c r="O35" s="22" t="str">
        <f t="shared" si="5"/>
        <v/>
      </c>
      <c r="P35" s="22" t="str">
        <f t="shared" si="6"/>
        <v/>
      </c>
      <c r="Q35" s="22" t="str">
        <f t="shared" si="7"/>
        <v/>
      </c>
      <c r="R35" s="22" t="str">
        <f t="shared" si="8"/>
        <v/>
      </c>
      <c r="S35" s="22" t="str">
        <f t="shared" si="9"/>
        <v/>
      </c>
      <c r="T35" s="22" t="str">
        <f t="shared" si="10"/>
        <v/>
      </c>
      <c r="U35" s="22" t="str">
        <f t="shared" si="11"/>
        <v/>
      </c>
      <c r="V35" s="22" t="str">
        <f t="shared" si="12"/>
        <v/>
      </c>
      <c r="W35" s="22" t="str">
        <f t="shared" si="13"/>
        <v/>
      </c>
      <c r="X35" s="22" t="str">
        <f t="shared" si="14"/>
        <v/>
      </c>
      <c r="Y35" s="22" t="str">
        <f t="shared" si="15"/>
        <v/>
      </c>
      <c r="Z35" s="22" t="str">
        <f t="shared" si="16"/>
        <v/>
      </c>
      <c r="AA35" s="22" t="str">
        <f t="shared" si="17"/>
        <v/>
      </c>
      <c r="AB35" s="22" t="str">
        <f t="shared" si="18"/>
        <v/>
      </c>
      <c r="AC35" s="22" t="str">
        <f t="shared" si="19"/>
        <v/>
      </c>
      <c r="AD35" s="29" t="str">
        <f t="shared" si="20"/>
        <v/>
      </c>
      <c r="AE35" s="22" t="str">
        <f t="shared" si="21"/>
        <v/>
      </c>
      <c r="AF35" s="22" t="str">
        <f t="shared" si="22"/>
        <v/>
      </c>
      <c r="AG35" s="22" t="str">
        <f t="shared" si="23"/>
        <v/>
      </c>
      <c r="AH35" s="22" t="str">
        <f t="shared" si="24"/>
        <v/>
      </c>
      <c r="AI35" s="22" t="str">
        <f t="shared" si="25"/>
        <v/>
      </c>
      <c r="AJ35" s="31" t="str">
        <f t="shared" si="26"/>
        <v/>
      </c>
      <c r="AK35" s="22" t="str">
        <f t="shared" si="27"/>
        <v/>
      </c>
      <c r="AL35" s="22" t="str">
        <f t="shared" si="28"/>
        <v/>
      </c>
      <c r="AM35" s="22" t="str">
        <f t="shared" si="29"/>
        <v/>
      </c>
      <c r="AN35" s="22" t="str">
        <f t="shared" si="30"/>
        <v/>
      </c>
      <c r="AO35" s="22" t="str">
        <f t="shared" si="31"/>
        <v/>
      </c>
      <c r="AP35" s="22" t="str">
        <f t="shared" si="32"/>
        <v/>
      </c>
      <c r="AQ35" s="2" t="str">
        <f t="shared" si="33"/>
        <v/>
      </c>
    </row>
    <row r="36" spans="1:43" x14ac:dyDescent="0.25">
      <c r="A36" s="26" t="str">
        <f t="shared" si="34"/>
        <v/>
      </c>
      <c r="B36" t="s">
        <v>7163</v>
      </c>
      <c r="C36" t="s">
        <v>25</v>
      </c>
      <c r="D36" t="s">
        <v>37</v>
      </c>
      <c r="E36" t="s">
        <v>4629</v>
      </c>
      <c r="F36">
        <v>2026</v>
      </c>
      <c r="G36" t="s">
        <v>5657</v>
      </c>
      <c r="H36" s="4">
        <v>46175</v>
      </c>
      <c r="I36" s="4" t="str">
        <f t="shared" si="0"/>
        <v>Southland</v>
      </c>
      <c r="J36" s="2" t="str">
        <f t="shared" si="1"/>
        <v/>
      </c>
      <c r="K36" s="2" t="str">
        <f t="shared" si="2"/>
        <v/>
      </c>
      <c r="L36" s="2" t="str">
        <f t="shared" si="3"/>
        <v/>
      </c>
      <c r="M36" s="2" t="str">
        <f t="shared" si="4"/>
        <v/>
      </c>
      <c r="N36" s="22" t="str" cm="1">
        <f t="array" ref="N36">IFERROR(INDEX(Stats_Hit_GP,MATCH($B36,Stats_Hit_Player,0)),"")</f>
        <v/>
      </c>
      <c r="O36" s="22" t="str">
        <f t="shared" si="5"/>
        <v/>
      </c>
      <c r="P36" s="22" t="str">
        <f t="shared" si="6"/>
        <v/>
      </c>
      <c r="Q36" s="22" t="str">
        <f t="shared" si="7"/>
        <v/>
      </c>
      <c r="R36" s="22" t="str">
        <f t="shared" si="8"/>
        <v/>
      </c>
      <c r="S36" s="22" t="str">
        <f t="shared" si="9"/>
        <v/>
      </c>
      <c r="T36" s="22" t="str">
        <f t="shared" si="10"/>
        <v/>
      </c>
      <c r="U36" s="22" t="str">
        <f t="shared" si="11"/>
        <v/>
      </c>
      <c r="V36" s="22" t="str">
        <f t="shared" si="12"/>
        <v/>
      </c>
      <c r="W36" s="22" t="str">
        <f t="shared" si="13"/>
        <v/>
      </c>
      <c r="X36" s="22" t="str">
        <f t="shared" si="14"/>
        <v/>
      </c>
      <c r="Y36" s="22" t="str">
        <f t="shared" si="15"/>
        <v/>
      </c>
      <c r="Z36" s="22" t="str">
        <f t="shared" si="16"/>
        <v/>
      </c>
      <c r="AA36" s="22" t="str">
        <f t="shared" si="17"/>
        <v/>
      </c>
      <c r="AB36" s="22" t="str">
        <f t="shared" si="18"/>
        <v/>
      </c>
      <c r="AC36" s="22" t="str">
        <f t="shared" si="19"/>
        <v/>
      </c>
      <c r="AD36" s="29" t="str">
        <f t="shared" si="20"/>
        <v/>
      </c>
      <c r="AE36" s="22" t="str">
        <f t="shared" si="21"/>
        <v/>
      </c>
      <c r="AF36" s="22" t="str">
        <f t="shared" si="22"/>
        <v/>
      </c>
      <c r="AG36" s="22" t="str">
        <f t="shared" si="23"/>
        <v/>
      </c>
      <c r="AH36" s="22" t="str">
        <f t="shared" si="24"/>
        <v/>
      </c>
      <c r="AI36" s="22" t="str">
        <f t="shared" si="25"/>
        <v/>
      </c>
      <c r="AJ36" s="31" t="str">
        <f t="shared" si="26"/>
        <v/>
      </c>
      <c r="AK36" s="22" t="str">
        <f t="shared" si="27"/>
        <v/>
      </c>
      <c r="AL36" s="22" t="str">
        <f t="shared" si="28"/>
        <v/>
      </c>
      <c r="AM36" s="22" t="str">
        <f t="shared" si="29"/>
        <v/>
      </c>
      <c r="AN36" s="22" t="str">
        <f t="shared" si="30"/>
        <v/>
      </c>
      <c r="AO36" s="22" t="str">
        <f t="shared" si="31"/>
        <v/>
      </c>
      <c r="AP36" s="22" t="str">
        <f t="shared" si="32"/>
        <v/>
      </c>
      <c r="AQ36" s="2" t="str">
        <f t="shared" si="33"/>
        <v/>
      </c>
    </row>
    <row r="37" spans="1:43" x14ac:dyDescent="0.25">
      <c r="A37" s="26" t="str">
        <f t="shared" si="34"/>
        <v/>
      </c>
      <c r="B37" t="s">
        <v>7164</v>
      </c>
      <c r="C37" t="s">
        <v>64</v>
      </c>
      <c r="D37" t="s">
        <v>47</v>
      </c>
      <c r="E37" t="s">
        <v>4669</v>
      </c>
      <c r="F37">
        <v>2026</v>
      </c>
      <c r="G37" t="s">
        <v>5657</v>
      </c>
      <c r="H37" s="4">
        <v>46175</v>
      </c>
      <c r="I37" s="4" t="str">
        <f t="shared" si="0"/>
        <v>Southland</v>
      </c>
      <c r="J37" s="2" t="str">
        <f t="shared" si="1"/>
        <v/>
      </c>
      <c r="K37" s="2" t="str">
        <f t="shared" si="2"/>
        <v/>
      </c>
      <c r="L37" s="2" t="str">
        <f t="shared" si="3"/>
        <v/>
      </c>
      <c r="M37" s="2" t="str">
        <f t="shared" si="4"/>
        <v/>
      </c>
      <c r="N37" s="22" t="str" cm="1">
        <f t="array" ref="N37">IFERROR(INDEX(Stats_Hit_GP,MATCH($B37,Stats_Hit_Player,0)),"")</f>
        <v/>
      </c>
      <c r="O37" s="22" t="str">
        <f t="shared" si="5"/>
        <v/>
      </c>
      <c r="P37" s="22" t="str">
        <f t="shared" si="6"/>
        <v/>
      </c>
      <c r="Q37" s="22" t="str">
        <f t="shared" si="7"/>
        <v/>
      </c>
      <c r="R37" s="22" t="str">
        <f t="shared" si="8"/>
        <v/>
      </c>
      <c r="S37" s="22" t="str">
        <f t="shared" si="9"/>
        <v/>
      </c>
      <c r="T37" s="22" t="str">
        <f t="shared" si="10"/>
        <v/>
      </c>
      <c r="U37" s="22" t="str">
        <f t="shared" si="11"/>
        <v/>
      </c>
      <c r="V37" s="22" t="str">
        <f t="shared" si="12"/>
        <v/>
      </c>
      <c r="W37" s="22" t="str">
        <f t="shared" si="13"/>
        <v/>
      </c>
      <c r="X37" s="22" t="str">
        <f t="shared" si="14"/>
        <v/>
      </c>
      <c r="Y37" s="22" t="str">
        <f t="shared" si="15"/>
        <v/>
      </c>
      <c r="Z37" s="22" t="str">
        <f t="shared" si="16"/>
        <v/>
      </c>
      <c r="AA37" s="22" t="str">
        <f t="shared" si="17"/>
        <v/>
      </c>
      <c r="AB37" s="22">
        <f t="shared" si="18"/>
        <v>0</v>
      </c>
      <c r="AC37" s="22">
        <f t="shared" si="19"/>
        <v>0</v>
      </c>
      <c r="AD37" s="29">
        <f t="shared" si="20"/>
        <v>4.45</v>
      </c>
      <c r="AE37" s="22">
        <f t="shared" si="21"/>
        <v>18</v>
      </c>
      <c r="AF37" s="22">
        <f t="shared" si="22"/>
        <v>0</v>
      </c>
      <c r="AG37" s="22">
        <f t="shared" si="23"/>
        <v>0</v>
      </c>
      <c r="AH37" s="22">
        <f t="shared" si="24"/>
        <v>0</v>
      </c>
      <c r="AI37" s="22">
        <f t="shared" si="25"/>
        <v>0</v>
      </c>
      <c r="AJ37" s="31">
        <f t="shared" si="26"/>
        <v>28.1</v>
      </c>
      <c r="AK37" s="22">
        <f t="shared" si="27"/>
        <v>27</v>
      </c>
      <c r="AL37" s="22">
        <f t="shared" si="28"/>
        <v>15</v>
      </c>
      <c r="AM37" s="22">
        <f t="shared" si="29"/>
        <v>14</v>
      </c>
      <c r="AN37" s="22">
        <f t="shared" si="30"/>
        <v>8</v>
      </c>
      <c r="AO37" s="22">
        <f t="shared" si="31"/>
        <v>27</v>
      </c>
      <c r="AP37" s="22">
        <f t="shared" si="32"/>
        <v>6</v>
      </c>
      <c r="AQ37" s="2">
        <f t="shared" si="33"/>
        <v>0.248</v>
      </c>
    </row>
    <row r="38" spans="1:43" x14ac:dyDescent="0.25">
      <c r="A38" s="26" t="str">
        <f t="shared" si="34"/>
        <v/>
      </c>
      <c r="B38" t="s">
        <v>3207</v>
      </c>
      <c r="C38" t="s">
        <v>35</v>
      </c>
      <c r="D38" t="s">
        <v>47</v>
      </c>
      <c r="E38" t="s">
        <v>3200</v>
      </c>
      <c r="F38">
        <v>2026</v>
      </c>
      <c r="G38" t="s">
        <v>5657</v>
      </c>
      <c r="H38" s="4">
        <v>46175</v>
      </c>
      <c r="I38" s="4" t="str">
        <f t="shared" si="0"/>
        <v>Mid-American</v>
      </c>
      <c r="J38" s="2">
        <f t="shared" si="1"/>
        <v>0.36699999999999999</v>
      </c>
      <c r="K38" s="2">
        <f t="shared" si="2"/>
        <v>0.436</v>
      </c>
      <c r="L38" s="2">
        <f t="shared" si="3"/>
        <v>0.44900000000000001</v>
      </c>
      <c r="M38" s="2">
        <f t="shared" si="4"/>
        <v>0.88500000000000001</v>
      </c>
      <c r="N38" s="22" cm="1">
        <f t="array" ref="N38">IFERROR(INDEX(Stats_Hit_GP,MATCH($B38,Stats_Hit_Player,0)),"")</f>
        <v>13</v>
      </c>
      <c r="O38" s="22">
        <f t="shared" si="5"/>
        <v>55</v>
      </c>
      <c r="P38" s="22">
        <f t="shared" si="6"/>
        <v>49</v>
      </c>
      <c r="Q38" s="22">
        <f t="shared" si="7"/>
        <v>4</v>
      </c>
      <c r="R38" s="22">
        <f t="shared" si="8"/>
        <v>18</v>
      </c>
      <c r="S38" s="22">
        <f t="shared" si="9"/>
        <v>4</v>
      </c>
      <c r="T38" s="22">
        <f t="shared" si="10"/>
        <v>0</v>
      </c>
      <c r="U38" s="22">
        <f t="shared" si="11"/>
        <v>0</v>
      </c>
      <c r="V38" s="22">
        <f t="shared" si="12"/>
        <v>10</v>
      </c>
      <c r="W38" s="22">
        <f t="shared" si="13"/>
        <v>3</v>
      </c>
      <c r="X38" s="22">
        <f t="shared" si="14"/>
        <v>3</v>
      </c>
      <c r="Y38" s="22">
        <f t="shared" si="15"/>
        <v>7</v>
      </c>
      <c r="Z38" s="22">
        <f t="shared" si="16"/>
        <v>1</v>
      </c>
      <c r="AA38" s="22">
        <f t="shared" si="17"/>
        <v>0</v>
      </c>
      <c r="AB38" s="22" t="str">
        <f t="shared" si="18"/>
        <v/>
      </c>
      <c r="AC38" s="22" t="str">
        <f t="shared" si="19"/>
        <v/>
      </c>
      <c r="AD38" s="29" t="str">
        <f t="shared" si="20"/>
        <v/>
      </c>
      <c r="AE38" s="22" t="str">
        <f t="shared" si="21"/>
        <v/>
      </c>
      <c r="AF38" s="22" t="str">
        <f t="shared" si="22"/>
        <v/>
      </c>
      <c r="AG38" s="22" t="str">
        <f t="shared" si="23"/>
        <v/>
      </c>
      <c r="AH38" s="22" t="str">
        <f t="shared" si="24"/>
        <v/>
      </c>
      <c r="AI38" s="22" t="str">
        <f t="shared" si="25"/>
        <v/>
      </c>
      <c r="AJ38" s="31" t="str">
        <f t="shared" si="26"/>
        <v/>
      </c>
      <c r="AK38" s="22" t="str">
        <f t="shared" si="27"/>
        <v/>
      </c>
      <c r="AL38" s="22" t="str">
        <f t="shared" si="28"/>
        <v/>
      </c>
      <c r="AM38" s="22" t="str">
        <f t="shared" si="29"/>
        <v/>
      </c>
      <c r="AN38" s="22" t="str">
        <f t="shared" si="30"/>
        <v/>
      </c>
      <c r="AO38" s="22" t="str">
        <f t="shared" si="31"/>
        <v/>
      </c>
      <c r="AP38" s="22" t="str">
        <f t="shared" si="32"/>
        <v/>
      </c>
      <c r="AQ38" s="2" t="str">
        <f t="shared" si="33"/>
        <v/>
      </c>
    </row>
    <row r="39" spans="1:43" x14ac:dyDescent="0.25">
      <c r="A39" s="26" t="str">
        <f t="shared" si="34"/>
        <v/>
      </c>
      <c r="B39" t="s">
        <v>3777</v>
      </c>
      <c r="C39" t="s">
        <v>42</v>
      </c>
      <c r="D39" t="s">
        <v>37</v>
      </c>
      <c r="E39" t="s">
        <v>3778</v>
      </c>
      <c r="F39">
        <v>2026</v>
      </c>
      <c r="G39" t="s">
        <v>5657</v>
      </c>
      <c r="H39" s="4">
        <v>46175</v>
      </c>
      <c r="I39" s="4" t="str">
        <f t="shared" si="0"/>
        <v>Northeast</v>
      </c>
      <c r="J39" s="2">
        <f t="shared" si="1"/>
        <v>0.308</v>
      </c>
      <c r="K39" s="2">
        <f t="shared" si="2"/>
        <v>0.40699999999999997</v>
      </c>
      <c r="L39" s="2">
        <f t="shared" si="3"/>
        <v>0.49199999999999999</v>
      </c>
      <c r="M39" s="2">
        <f t="shared" si="4"/>
        <v>0.89900000000000002</v>
      </c>
      <c r="N39" s="22" cm="1">
        <f t="array" ref="N39">IFERROR(INDEX(Stats_Hit_GP,MATCH($B39,Stats_Hit_Player,0)),"")</f>
        <v>39</v>
      </c>
      <c r="O39" s="22">
        <f t="shared" si="5"/>
        <v>148</v>
      </c>
      <c r="P39" s="22">
        <f t="shared" si="6"/>
        <v>120</v>
      </c>
      <c r="Q39" s="22">
        <f t="shared" si="7"/>
        <v>35</v>
      </c>
      <c r="R39" s="22">
        <f t="shared" si="8"/>
        <v>37</v>
      </c>
      <c r="S39" s="22">
        <f t="shared" si="9"/>
        <v>6</v>
      </c>
      <c r="T39" s="22">
        <f t="shared" si="10"/>
        <v>2</v>
      </c>
      <c r="U39" s="22">
        <f t="shared" si="11"/>
        <v>4</v>
      </c>
      <c r="V39" s="22">
        <f t="shared" si="12"/>
        <v>18</v>
      </c>
      <c r="W39" s="22">
        <f t="shared" si="13"/>
        <v>1</v>
      </c>
      <c r="X39" s="22">
        <f t="shared" si="14"/>
        <v>21</v>
      </c>
      <c r="Y39" s="22">
        <f t="shared" si="15"/>
        <v>23</v>
      </c>
      <c r="Z39" s="22">
        <f t="shared" si="16"/>
        <v>10</v>
      </c>
      <c r="AA39" s="22">
        <f t="shared" si="17"/>
        <v>1</v>
      </c>
      <c r="AB39" s="22" t="str">
        <f t="shared" si="18"/>
        <v/>
      </c>
      <c r="AC39" s="22" t="str">
        <f t="shared" si="19"/>
        <v/>
      </c>
      <c r="AD39" s="29" t="str">
        <f t="shared" si="20"/>
        <v/>
      </c>
      <c r="AE39" s="22" t="str">
        <f t="shared" si="21"/>
        <v/>
      </c>
      <c r="AF39" s="22" t="str">
        <f t="shared" si="22"/>
        <v/>
      </c>
      <c r="AG39" s="22" t="str">
        <f t="shared" si="23"/>
        <v/>
      </c>
      <c r="AH39" s="22" t="str">
        <f t="shared" si="24"/>
        <v/>
      </c>
      <c r="AI39" s="22" t="str">
        <f t="shared" si="25"/>
        <v/>
      </c>
      <c r="AJ39" s="31" t="str">
        <f t="shared" si="26"/>
        <v/>
      </c>
      <c r="AK39" s="22" t="str">
        <f t="shared" si="27"/>
        <v/>
      </c>
      <c r="AL39" s="22" t="str">
        <f t="shared" si="28"/>
        <v/>
      </c>
      <c r="AM39" s="22" t="str">
        <f t="shared" si="29"/>
        <v/>
      </c>
      <c r="AN39" s="22" t="str">
        <f t="shared" si="30"/>
        <v/>
      </c>
      <c r="AO39" s="22" t="str">
        <f t="shared" si="31"/>
        <v/>
      </c>
      <c r="AP39" s="22" t="str">
        <f t="shared" si="32"/>
        <v/>
      </c>
      <c r="AQ39" s="2" t="str">
        <f t="shared" si="33"/>
        <v/>
      </c>
    </row>
    <row r="40" spans="1:43" x14ac:dyDescent="0.25">
      <c r="A40" s="26">
        <f t="shared" si="34"/>
        <v>1</v>
      </c>
      <c r="B40" t="s">
        <v>7165</v>
      </c>
      <c r="C40" t="s">
        <v>64</v>
      </c>
      <c r="D40" t="s">
        <v>29</v>
      </c>
      <c r="E40" t="s">
        <v>3036</v>
      </c>
      <c r="F40">
        <v>2026</v>
      </c>
      <c r="G40" t="s">
        <v>5657</v>
      </c>
      <c r="H40" s="4">
        <v>46175</v>
      </c>
      <c r="I40" s="4" t="str">
        <f t="shared" si="0"/>
        <v>Metro Atlantic</v>
      </c>
      <c r="J40" s="2" t="str">
        <f t="shared" si="1"/>
        <v/>
      </c>
      <c r="K40" s="2" t="str">
        <f t="shared" si="2"/>
        <v/>
      </c>
      <c r="L40" s="2" t="str">
        <f t="shared" si="3"/>
        <v/>
      </c>
      <c r="M40" s="2" t="str">
        <f t="shared" si="4"/>
        <v/>
      </c>
      <c r="N40" s="22" t="str" cm="1">
        <f t="array" ref="N40">IFERROR(INDEX(Stats_Hit_GP,MATCH($B40,Stats_Hit_Player,0)),"")</f>
        <v/>
      </c>
      <c r="O40" s="22" t="str">
        <f t="shared" si="5"/>
        <v/>
      </c>
      <c r="P40" s="22" t="str">
        <f t="shared" si="6"/>
        <v/>
      </c>
      <c r="Q40" s="22" t="str">
        <f t="shared" si="7"/>
        <v/>
      </c>
      <c r="R40" s="22" t="str">
        <f t="shared" si="8"/>
        <v/>
      </c>
      <c r="S40" s="22" t="str">
        <f t="shared" si="9"/>
        <v/>
      </c>
      <c r="T40" s="22" t="str">
        <f t="shared" si="10"/>
        <v/>
      </c>
      <c r="U40" s="22" t="str">
        <f t="shared" si="11"/>
        <v/>
      </c>
      <c r="V40" s="22" t="str">
        <f t="shared" si="12"/>
        <v/>
      </c>
      <c r="W40" s="22" t="str">
        <f t="shared" si="13"/>
        <v/>
      </c>
      <c r="X40" s="22" t="str">
        <f t="shared" si="14"/>
        <v/>
      </c>
      <c r="Y40" s="22" t="str">
        <f t="shared" si="15"/>
        <v/>
      </c>
      <c r="Z40" s="22" t="str">
        <f t="shared" si="16"/>
        <v/>
      </c>
      <c r="AA40" s="22" t="str">
        <f t="shared" si="17"/>
        <v/>
      </c>
      <c r="AB40" s="22">
        <f t="shared" si="18"/>
        <v>0</v>
      </c>
      <c r="AC40" s="22">
        <f t="shared" si="19"/>
        <v>2</v>
      </c>
      <c r="AD40" s="29">
        <f t="shared" si="20"/>
        <v>7.11</v>
      </c>
      <c r="AE40" s="22">
        <f t="shared" si="21"/>
        <v>9</v>
      </c>
      <c r="AF40" s="22">
        <f t="shared" si="22"/>
        <v>9</v>
      </c>
      <c r="AG40" s="22">
        <f t="shared" si="23"/>
        <v>0</v>
      </c>
      <c r="AH40" s="22">
        <f t="shared" si="24"/>
        <v>0</v>
      </c>
      <c r="AI40" s="22">
        <f t="shared" si="25"/>
        <v>0</v>
      </c>
      <c r="AJ40" s="31">
        <f t="shared" si="26"/>
        <v>19</v>
      </c>
      <c r="AK40" s="22">
        <f t="shared" si="27"/>
        <v>26</v>
      </c>
      <c r="AL40" s="22">
        <f t="shared" si="28"/>
        <v>19</v>
      </c>
      <c r="AM40" s="22">
        <f t="shared" si="29"/>
        <v>15</v>
      </c>
      <c r="AN40" s="22">
        <f t="shared" si="30"/>
        <v>15</v>
      </c>
      <c r="AO40" s="22">
        <f t="shared" si="31"/>
        <v>13</v>
      </c>
      <c r="AP40" s="22">
        <f t="shared" si="32"/>
        <v>6</v>
      </c>
      <c r="AQ40" s="2">
        <f t="shared" si="33"/>
        <v>0.33800000000000002</v>
      </c>
    </row>
    <row r="41" spans="1:43" x14ac:dyDescent="0.25">
      <c r="A41" s="26" t="str">
        <f t="shared" si="34"/>
        <v/>
      </c>
      <c r="B41" t="s">
        <v>7166</v>
      </c>
      <c r="C41" t="s">
        <v>64</v>
      </c>
      <c r="D41" t="s">
        <v>37</v>
      </c>
      <c r="E41" t="s">
        <v>798</v>
      </c>
      <c r="F41">
        <v>2026</v>
      </c>
      <c r="G41" t="s">
        <v>5657</v>
      </c>
      <c r="H41" s="4">
        <v>46175</v>
      </c>
      <c r="I41" s="4" t="str">
        <f t="shared" si="0"/>
        <v>American Athletic</v>
      </c>
      <c r="J41" s="2" t="str">
        <f t="shared" si="1"/>
        <v/>
      </c>
      <c r="K41" s="2" t="str">
        <f t="shared" si="2"/>
        <v/>
      </c>
      <c r="L41" s="2" t="str">
        <f t="shared" si="3"/>
        <v/>
      </c>
      <c r="M41" s="2" t="str">
        <f t="shared" si="4"/>
        <v/>
      </c>
      <c r="N41" s="22" t="str" cm="1">
        <f t="array" ref="N41">IFERROR(INDEX(Stats_Hit_GP,MATCH($B41,Stats_Hit_Player,0)),"")</f>
        <v/>
      </c>
      <c r="O41" s="22" t="str">
        <f t="shared" si="5"/>
        <v/>
      </c>
      <c r="P41" s="22" t="str">
        <f t="shared" si="6"/>
        <v/>
      </c>
      <c r="Q41" s="22" t="str">
        <f t="shared" si="7"/>
        <v/>
      </c>
      <c r="R41" s="22" t="str">
        <f t="shared" si="8"/>
        <v/>
      </c>
      <c r="S41" s="22" t="str">
        <f t="shared" si="9"/>
        <v/>
      </c>
      <c r="T41" s="22" t="str">
        <f t="shared" si="10"/>
        <v/>
      </c>
      <c r="U41" s="22" t="str">
        <f t="shared" si="11"/>
        <v/>
      </c>
      <c r="V41" s="22" t="str">
        <f t="shared" si="12"/>
        <v/>
      </c>
      <c r="W41" s="22" t="str">
        <f t="shared" si="13"/>
        <v/>
      </c>
      <c r="X41" s="22" t="str">
        <f t="shared" si="14"/>
        <v/>
      </c>
      <c r="Y41" s="22" t="str">
        <f t="shared" si="15"/>
        <v/>
      </c>
      <c r="Z41" s="22" t="str">
        <f t="shared" si="16"/>
        <v/>
      </c>
      <c r="AA41" s="22" t="str">
        <f t="shared" si="17"/>
        <v/>
      </c>
      <c r="AB41" s="22">
        <f t="shared" si="18"/>
        <v>1</v>
      </c>
      <c r="AC41" s="22">
        <f t="shared" si="19"/>
        <v>0</v>
      </c>
      <c r="AD41" s="29">
        <f t="shared" si="20"/>
        <v>8.5299999999999994</v>
      </c>
      <c r="AE41" s="22">
        <f t="shared" si="21"/>
        <v>5</v>
      </c>
      <c r="AF41" s="22">
        <f t="shared" si="22"/>
        <v>0</v>
      </c>
      <c r="AG41" s="22">
        <f t="shared" si="23"/>
        <v>0</v>
      </c>
      <c r="AH41" s="22">
        <f t="shared" si="24"/>
        <v>0</v>
      </c>
      <c r="AI41" s="22">
        <f t="shared" si="25"/>
        <v>0</v>
      </c>
      <c r="AJ41" s="31">
        <f t="shared" si="26"/>
        <v>6.1</v>
      </c>
      <c r="AK41" s="22">
        <f t="shared" si="27"/>
        <v>6</v>
      </c>
      <c r="AL41" s="22">
        <f t="shared" si="28"/>
        <v>6</v>
      </c>
      <c r="AM41" s="22">
        <f t="shared" si="29"/>
        <v>6</v>
      </c>
      <c r="AN41" s="22">
        <f t="shared" si="30"/>
        <v>6</v>
      </c>
      <c r="AO41" s="22">
        <f t="shared" si="31"/>
        <v>8</v>
      </c>
      <c r="AP41" s="22">
        <f t="shared" si="32"/>
        <v>4</v>
      </c>
      <c r="AQ41" s="2">
        <f t="shared" si="33"/>
        <v>0.26100000000000001</v>
      </c>
    </row>
    <row r="42" spans="1:43" x14ac:dyDescent="0.25">
      <c r="A42" s="26" t="str">
        <f t="shared" si="34"/>
        <v/>
      </c>
      <c r="B42" t="s">
        <v>6478</v>
      </c>
      <c r="C42" t="s">
        <v>64</v>
      </c>
      <c r="D42" t="s">
        <v>37</v>
      </c>
      <c r="E42" t="s">
        <v>985</v>
      </c>
      <c r="F42">
        <v>2026</v>
      </c>
      <c r="G42" t="s">
        <v>5657</v>
      </c>
      <c r="H42" s="4">
        <v>46175</v>
      </c>
      <c r="I42" s="4" t="str">
        <f t="shared" si="0"/>
        <v>Atlantic Sun</v>
      </c>
      <c r="J42" s="2" t="str">
        <f t="shared" si="1"/>
        <v/>
      </c>
      <c r="K42" s="2" t="str">
        <f t="shared" si="2"/>
        <v/>
      </c>
      <c r="L42" s="2" t="str">
        <f t="shared" si="3"/>
        <v/>
      </c>
      <c r="M42" s="2" t="str">
        <f t="shared" si="4"/>
        <v/>
      </c>
      <c r="N42" s="22" t="str" cm="1">
        <f t="array" ref="N42">IFERROR(INDEX(Stats_Hit_GP,MATCH($B42,Stats_Hit_Player,0)),"")</f>
        <v/>
      </c>
      <c r="O42" s="22" t="str">
        <f t="shared" si="5"/>
        <v/>
      </c>
      <c r="P42" s="22" t="str">
        <f t="shared" si="6"/>
        <v/>
      </c>
      <c r="Q42" s="22" t="str">
        <f t="shared" si="7"/>
        <v/>
      </c>
      <c r="R42" s="22" t="str">
        <f t="shared" si="8"/>
        <v/>
      </c>
      <c r="S42" s="22" t="str">
        <f t="shared" si="9"/>
        <v/>
      </c>
      <c r="T42" s="22" t="str">
        <f t="shared" si="10"/>
        <v/>
      </c>
      <c r="U42" s="22" t="str">
        <f t="shared" si="11"/>
        <v/>
      </c>
      <c r="V42" s="22" t="str">
        <f t="shared" si="12"/>
        <v/>
      </c>
      <c r="W42" s="22" t="str">
        <f t="shared" si="13"/>
        <v/>
      </c>
      <c r="X42" s="22" t="str">
        <f t="shared" si="14"/>
        <v/>
      </c>
      <c r="Y42" s="22" t="str">
        <f t="shared" si="15"/>
        <v/>
      </c>
      <c r="Z42" s="22" t="str">
        <f t="shared" si="16"/>
        <v/>
      </c>
      <c r="AA42" s="22" t="str">
        <f t="shared" si="17"/>
        <v/>
      </c>
      <c r="AB42" s="22">
        <f t="shared" si="18"/>
        <v>1</v>
      </c>
      <c r="AC42" s="22">
        <f t="shared" si="19"/>
        <v>1</v>
      </c>
      <c r="AD42" s="29">
        <f t="shared" si="20"/>
        <v>9.7799999999999994</v>
      </c>
      <c r="AE42" s="22">
        <f t="shared" si="21"/>
        <v>12</v>
      </c>
      <c r="AF42" s="22">
        <f t="shared" si="22"/>
        <v>4</v>
      </c>
      <c r="AG42" s="22">
        <f t="shared" si="23"/>
        <v>0</v>
      </c>
      <c r="AH42" s="22">
        <f t="shared" si="24"/>
        <v>0</v>
      </c>
      <c r="AI42" s="22">
        <f t="shared" si="25"/>
        <v>0</v>
      </c>
      <c r="AJ42" s="31">
        <f t="shared" si="26"/>
        <v>19.100000000000001</v>
      </c>
      <c r="AK42" s="22">
        <f t="shared" si="27"/>
        <v>21</v>
      </c>
      <c r="AL42" s="22">
        <f t="shared" si="28"/>
        <v>24</v>
      </c>
      <c r="AM42" s="22">
        <f t="shared" si="29"/>
        <v>21</v>
      </c>
      <c r="AN42" s="22">
        <f t="shared" si="30"/>
        <v>27</v>
      </c>
      <c r="AO42" s="22">
        <f t="shared" si="31"/>
        <v>16</v>
      </c>
      <c r="AP42" s="22">
        <f t="shared" si="32"/>
        <v>7</v>
      </c>
      <c r="AQ42" s="2">
        <f t="shared" si="33"/>
        <v>0.28399999999999997</v>
      </c>
    </row>
    <row r="43" spans="1:43" x14ac:dyDescent="0.25">
      <c r="A43" s="26" t="str">
        <f t="shared" si="34"/>
        <v/>
      </c>
      <c r="B43" t="s">
        <v>7167</v>
      </c>
      <c r="C43" t="s">
        <v>64</v>
      </c>
      <c r="D43" t="s">
        <v>37</v>
      </c>
      <c r="E43" t="s">
        <v>4592</v>
      </c>
      <c r="F43">
        <v>2026</v>
      </c>
      <c r="G43" t="s">
        <v>5657</v>
      </c>
      <c r="H43" s="4">
        <v>46175</v>
      </c>
      <c r="I43" s="4" t="str">
        <f t="shared" si="0"/>
        <v>Southland</v>
      </c>
      <c r="J43" s="2" t="str">
        <f t="shared" si="1"/>
        <v/>
      </c>
      <c r="K43" s="2" t="str">
        <f t="shared" si="2"/>
        <v/>
      </c>
      <c r="L43" s="2" t="str">
        <f t="shared" si="3"/>
        <v/>
      </c>
      <c r="M43" s="2" t="str">
        <f t="shared" si="4"/>
        <v/>
      </c>
      <c r="N43" s="22" t="str" cm="1">
        <f t="array" ref="N43">IFERROR(INDEX(Stats_Hit_GP,MATCH($B43,Stats_Hit_Player,0)),"")</f>
        <v/>
      </c>
      <c r="O43" s="22" t="str">
        <f t="shared" si="5"/>
        <v/>
      </c>
      <c r="P43" s="22" t="str">
        <f t="shared" si="6"/>
        <v/>
      </c>
      <c r="Q43" s="22" t="str">
        <f t="shared" si="7"/>
        <v/>
      </c>
      <c r="R43" s="22" t="str">
        <f t="shared" si="8"/>
        <v/>
      </c>
      <c r="S43" s="22" t="str">
        <f t="shared" si="9"/>
        <v/>
      </c>
      <c r="T43" s="22" t="str">
        <f t="shared" si="10"/>
        <v/>
      </c>
      <c r="U43" s="22" t="str">
        <f t="shared" si="11"/>
        <v/>
      </c>
      <c r="V43" s="22" t="str">
        <f t="shared" si="12"/>
        <v/>
      </c>
      <c r="W43" s="22" t="str">
        <f t="shared" si="13"/>
        <v/>
      </c>
      <c r="X43" s="22" t="str">
        <f t="shared" si="14"/>
        <v/>
      </c>
      <c r="Y43" s="22" t="str">
        <f t="shared" si="15"/>
        <v/>
      </c>
      <c r="Z43" s="22" t="str">
        <f t="shared" si="16"/>
        <v/>
      </c>
      <c r="AA43" s="22" t="str">
        <f t="shared" si="17"/>
        <v/>
      </c>
      <c r="AB43" s="22">
        <f t="shared" si="18"/>
        <v>1</v>
      </c>
      <c r="AC43" s="22">
        <f t="shared" si="19"/>
        <v>2</v>
      </c>
      <c r="AD43" s="29">
        <f t="shared" si="20"/>
        <v>6.75</v>
      </c>
      <c r="AE43" s="22">
        <f t="shared" si="21"/>
        <v>16</v>
      </c>
      <c r="AF43" s="22">
        <f t="shared" si="22"/>
        <v>0</v>
      </c>
      <c r="AG43" s="22">
        <f t="shared" si="23"/>
        <v>0</v>
      </c>
      <c r="AH43" s="22">
        <f t="shared" si="24"/>
        <v>0</v>
      </c>
      <c r="AI43" s="22">
        <f t="shared" si="25"/>
        <v>0</v>
      </c>
      <c r="AJ43" s="31">
        <f t="shared" si="26"/>
        <v>20</v>
      </c>
      <c r="AK43" s="22">
        <f t="shared" si="27"/>
        <v>23</v>
      </c>
      <c r="AL43" s="22">
        <f t="shared" si="28"/>
        <v>18</v>
      </c>
      <c r="AM43" s="22">
        <f t="shared" si="29"/>
        <v>15</v>
      </c>
      <c r="AN43" s="22">
        <f t="shared" si="30"/>
        <v>15</v>
      </c>
      <c r="AO43" s="22">
        <f t="shared" si="31"/>
        <v>16</v>
      </c>
      <c r="AP43" s="22">
        <f t="shared" si="32"/>
        <v>5</v>
      </c>
      <c r="AQ43" s="2">
        <f t="shared" si="33"/>
        <v>0.28399999999999997</v>
      </c>
    </row>
    <row r="44" spans="1:43" x14ac:dyDescent="0.25">
      <c r="A44" s="26" t="str">
        <f t="shared" si="34"/>
        <v/>
      </c>
      <c r="B44" t="s">
        <v>2569</v>
      </c>
      <c r="C44" t="s">
        <v>40</v>
      </c>
      <c r="D44" t="s">
        <v>24</v>
      </c>
      <c r="E44" t="s">
        <v>2566</v>
      </c>
      <c r="F44">
        <v>2026</v>
      </c>
      <c r="G44" t="s">
        <v>5657</v>
      </c>
      <c r="H44" s="4">
        <v>46175</v>
      </c>
      <c r="I44" s="4" t="str">
        <f t="shared" si="0"/>
        <v>Coastal</v>
      </c>
      <c r="J44" s="2">
        <f t="shared" si="1"/>
        <v>0.25800000000000001</v>
      </c>
      <c r="K44" s="2">
        <f t="shared" si="2"/>
        <v>0.38600000000000001</v>
      </c>
      <c r="L44" s="2">
        <f t="shared" si="3"/>
        <v>0.4</v>
      </c>
      <c r="M44" s="2">
        <f t="shared" si="4"/>
        <v>0.78600000000000003</v>
      </c>
      <c r="N44" s="22" cm="1">
        <f t="array" ref="N44">IFERROR(INDEX(Stats_Hit_GP,MATCH($B44,Stats_Hit_Player,0)),"")</f>
        <v>47</v>
      </c>
      <c r="O44" s="22">
        <f t="shared" si="5"/>
        <v>189</v>
      </c>
      <c r="P44" s="22">
        <f t="shared" si="6"/>
        <v>155</v>
      </c>
      <c r="Q44" s="22">
        <f t="shared" si="7"/>
        <v>39</v>
      </c>
      <c r="R44" s="22">
        <f t="shared" si="8"/>
        <v>40</v>
      </c>
      <c r="S44" s="22">
        <f t="shared" si="9"/>
        <v>10</v>
      </c>
      <c r="T44" s="22">
        <f t="shared" si="10"/>
        <v>0</v>
      </c>
      <c r="U44" s="22">
        <f t="shared" si="11"/>
        <v>4</v>
      </c>
      <c r="V44" s="22">
        <f t="shared" si="12"/>
        <v>22</v>
      </c>
      <c r="W44" s="22">
        <f t="shared" si="13"/>
        <v>6</v>
      </c>
      <c r="X44" s="22">
        <f t="shared" si="14"/>
        <v>27</v>
      </c>
      <c r="Y44" s="22">
        <f t="shared" si="15"/>
        <v>39</v>
      </c>
      <c r="Z44" s="22">
        <f t="shared" si="16"/>
        <v>8</v>
      </c>
      <c r="AA44" s="22">
        <f t="shared" si="17"/>
        <v>2</v>
      </c>
      <c r="AB44" s="22" t="str">
        <f t="shared" si="18"/>
        <v/>
      </c>
      <c r="AC44" s="22" t="str">
        <f t="shared" si="19"/>
        <v/>
      </c>
      <c r="AD44" s="29" t="str">
        <f t="shared" si="20"/>
        <v/>
      </c>
      <c r="AE44" s="22" t="str">
        <f t="shared" si="21"/>
        <v/>
      </c>
      <c r="AF44" s="22" t="str">
        <f t="shared" si="22"/>
        <v/>
      </c>
      <c r="AG44" s="22" t="str">
        <f t="shared" si="23"/>
        <v/>
      </c>
      <c r="AH44" s="22" t="str">
        <f t="shared" si="24"/>
        <v/>
      </c>
      <c r="AI44" s="22" t="str">
        <f t="shared" si="25"/>
        <v/>
      </c>
      <c r="AJ44" s="31" t="str">
        <f t="shared" si="26"/>
        <v/>
      </c>
      <c r="AK44" s="22" t="str">
        <f t="shared" si="27"/>
        <v/>
      </c>
      <c r="AL44" s="22" t="str">
        <f t="shared" si="28"/>
        <v/>
      </c>
      <c r="AM44" s="22" t="str">
        <f t="shared" si="29"/>
        <v/>
      </c>
      <c r="AN44" s="22" t="str">
        <f t="shared" si="30"/>
        <v/>
      </c>
      <c r="AO44" s="22" t="str">
        <f t="shared" si="31"/>
        <v/>
      </c>
      <c r="AP44" s="22" t="str">
        <f t="shared" si="32"/>
        <v/>
      </c>
      <c r="AQ44" s="2" t="str">
        <f t="shared" si="33"/>
        <v/>
      </c>
    </row>
    <row r="45" spans="1:43" x14ac:dyDescent="0.25">
      <c r="A45" s="26" t="str">
        <f t="shared" si="34"/>
        <v/>
      </c>
      <c r="B45" t="s">
        <v>7168</v>
      </c>
      <c r="C45" t="s">
        <v>64</v>
      </c>
      <c r="D45" t="s">
        <v>37</v>
      </c>
      <c r="E45" t="s">
        <v>4387</v>
      </c>
      <c r="F45">
        <v>2026</v>
      </c>
      <c r="G45" t="s">
        <v>5657</v>
      </c>
      <c r="H45" s="4">
        <v>46175</v>
      </c>
      <c r="I45" s="4" t="str">
        <f t="shared" si="0"/>
        <v>SEC</v>
      </c>
      <c r="J45" s="2" t="str">
        <f t="shared" si="1"/>
        <v/>
      </c>
      <c r="K45" s="2" t="str">
        <f t="shared" si="2"/>
        <v/>
      </c>
      <c r="L45" s="2" t="str">
        <f t="shared" si="3"/>
        <v/>
      </c>
      <c r="M45" s="2" t="str">
        <f t="shared" si="4"/>
        <v/>
      </c>
      <c r="N45" s="22" t="str" cm="1">
        <f t="array" ref="N45">IFERROR(INDEX(Stats_Hit_GP,MATCH($B45,Stats_Hit_Player,0)),"")</f>
        <v/>
      </c>
      <c r="O45" s="22" t="str">
        <f t="shared" si="5"/>
        <v/>
      </c>
      <c r="P45" s="22" t="str">
        <f t="shared" si="6"/>
        <v/>
      </c>
      <c r="Q45" s="22" t="str">
        <f t="shared" si="7"/>
        <v/>
      </c>
      <c r="R45" s="22" t="str">
        <f t="shared" si="8"/>
        <v/>
      </c>
      <c r="S45" s="22" t="str">
        <f t="shared" si="9"/>
        <v/>
      </c>
      <c r="T45" s="22" t="str">
        <f t="shared" si="10"/>
        <v/>
      </c>
      <c r="U45" s="22" t="str">
        <f t="shared" si="11"/>
        <v/>
      </c>
      <c r="V45" s="22" t="str">
        <f t="shared" si="12"/>
        <v/>
      </c>
      <c r="W45" s="22" t="str">
        <f t="shared" si="13"/>
        <v/>
      </c>
      <c r="X45" s="22" t="str">
        <f t="shared" si="14"/>
        <v/>
      </c>
      <c r="Y45" s="22" t="str">
        <f t="shared" si="15"/>
        <v/>
      </c>
      <c r="Z45" s="22" t="str">
        <f t="shared" si="16"/>
        <v/>
      </c>
      <c r="AA45" s="22" t="str">
        <f t="shared" si="17"/>
        <v/>
      </c>
      <c r="AB45" s="22">
        <f t="shared" si="18"/>
        <v>1</v>
      </c>
      <c r="AC45" s="22">
        <f t="shared" si="19"/>
        <v>0</v>
      </c>
      <c r="AD45" s="29">
        <f t="shared" si="20"/>
        <v>2</v>
      </c>
      <c r="AE45" s="22">
        <f t="shared" si="21"/>
        <v>10</v>
      </c>
      <c r="AF45" s="22">
        <f t="shared" si="22"/>
        <v>0</v>
      </c>
      <c r="AG45" s="22">
        <f t="shared" si="23"/>
        <v>0</v>
      </c>
      <c r="AH45" s="22">
        <f t="shared" si="24"/>
        <v>0</v>
      </c>
      <c r="AI45" s="22">
        <f t="shared" si="25"/>
        <v>0</v>
      </c>
      <c r="AJ45" s="31">
        <f t="shared" si="26"/>
        <v>9</v>
      </c>
      <c r="AK45" s="22">
        <f t="shared" si="27"/>
        <v>5</v>
      </c>
      <c r="AL45" s="22">
        <f t="shared" si="28"/>
        <v>2</v>
      </c>
      <c r="AM45" s="22">
        <f t="shared" si="29"/>
        <v>2</v>
      </c>
      <c r="AN45" s="22">
        <f t="shared" si="30"/>
        <v>8</v>
      </c>
      <c r="AO45" s="22">
        <f t="shared" si="31"/>
        <v>12</v>
      </c>
      <c r="AP45" s="22">
        <f t="shared" si="32"/>
        <v>1</v>
      </c>
      <c r="AQ45" s="2">
        <f t="shared" si="33"/>
        <v>0.17199999999999999</v>
      </c>
    </row>
    <row r="46" spans="1:43" x14ac:dyDescent="0.25">
      <c r="A46" s="26" t="str">
        <f t="shared" si="34"/>
        <v/>
      </c>
      <c r="B46" t="s">
        <v>7169</v>
      </c>
      <c r="C46" t="s">
        <v>64</v>
      </c>
      <c r="D46" t="s">
        <v>37</v>
      </c>
      <c r="E46" t="s">
        <v>985</v>
      </c>
      <c r="F46">
        <v>2026</v>
      </c>
      <c r="G46" t="s">
        <v>5657</v>
      </c>
      <c r="H46" s="4">
        <v>46175</v>
      </c>
      <c r="I46" s="4" t="str">
        <f t="shared" si="0"/>
        <v>Atlantic Sun</v>
      </c>
      <c r="J46" s="2" t="str">
        <f t="shared" si="1"/>
        <v/>
      </c>
      <c r="K46" s="2" t="str">
        <f t="shared" si="2"/>
        <v/>
      </c>
      <c r="L46" s="2" t="str">
        <f t="shared" si="3"/>
        <v/>
      </c>
      <c r="M46" s="2" t="str">
        <f t="shared" si="4"/>
        <v/>
      </c>
      <c r="N46" s="22" t="str" cm="1">
        <f t="array" ref="N46">IFERROR(INDEX(Stats_Hit_GP,MATCH($B46,Stats_Hit_Player,0)),"")</f>
        <v/>
      </c>
      <c r="O46" s="22" t="str">
        <f t="shared" si="5"/>
        <v/>
      </c>
      <c r="P46" s="22" t="str">
        <f t="shared" si="6"/>
        <v/>
      </c>
      <c r="Q46" s="22" t="str">
        <f t="shared" si="7"/>
        <v/>
      </c>
      <c r="R46" s="22" t="str">
        <f t="shared" si="8"/>
        <v/>
      </c>
      <c r="S46" s="22" t="str">
        <f t="shared" si="9"/>
        <v/>
      </c>
      <c r="T46" s="22" t="str">
        <f t="shared" si="10"/>
        <v/>
      </c>
      <c r="U46" s="22" t="str">
        <f t="shared" si="11"/>
        <v/>
      </c>
      <c r="V46" s="22" t="str">
        <f t="shared" si="12"/>
        <v/>
      </c>
      <c r="W46" s="22" t="str">
        <f t="shared" si="13"/>
        <v/>
      </c>
      <c r="X46" s="22" t="str">
        <f t="shared" si="14"/>
        <v/>
      </c>
      <c r="Y46" s="22" t="str">
        <f t="shared" si="15"/>
        <v/>
      </c>
      <c r="Z46" s="22" t="str">
        <f t="shared" si="16"/>
        <v/>
      </c>
      <c r="AA46" s="22" t="str">
        <f t="shared" si="17"/>
        <v/>
      </c>
      <c r="AB46" s="22" t="str">
        <f t="shared" si="18"/>
        <v/>
      </c>
      <c r="AC46" s="22" t="str">
        <f t="shared" si="19"/>
        <v/>
      </c>
      <c r="AD46" s="29" t="str">
        <f t="shared" si="20"/>
        <v/>
      </c>
      <c r="AE46" s="22" t="str">
        <f t="shared" si="21"/>
        <v/>
      </c>
      <c r="AF46" s="22" t="str">
        <f t="shared" si="22"/>
        <v/>
      </c>
      <c r="AG46" s="22" t="str">
        <f t="shared" si="23"/>
        <v/>
      </c>
      <c r="AH46" s="22" t="str">
        <f t="shared" si="24"/>
        <v/>
      </c>
      <c r="AI46" s="22" t="str">
        <f t="shared" si="25"/>
        <v/>
      </c>
      <c r="AJ46" s="31" t="str">
        <f t="shared" si="26"/>
        <v/>
      </c>
      <c r="AK46" s="22" t="str">
        <f t="shared" si="27"/>
        <v/>
      </c>
      <c r="AL46" s="22" t="str">
        <f t="shared" si="28"/>
        <v/>
      </c>
      <c r="AM46" s="22" t="str">
        <f t="shared" si="29"/>
        <v/>
      </c>
      <c r="AN46" s="22" t="str">
        <f t="shared" si="30"/>
        <v/>
      </c>
      <c r="AO46" s="22" t="str">
        <f t="shared" si="31"/>
        <v/>
      </c>
      <c r="AP46" s="22" t="str">
        <f t="shared" si="32"/>
        <v/>
      </c>
      <c r="AQ46" s="2" t="str">
        <f t="shared" si="33"/>
        <v/>
      </c>
    </row>
    <row r="47" spans="1:43" x14ac:dyDescent="0.25">
      <c r="A47" s="26" t="str">
        <f t="shared" si="34"/>
        <v/>
      </c>
      <c r="B47" t="s">
        <v>7170</v>
      </c>
      <c r="C47" t="s">
        <v>64</v>
      </c>
      <c r="D47" t="s">
        <v>37</v>
      </c>
      <c r="E47" t="s">
        <v>1381</v>
      </c>
      <c r="F47">
        <v>2026</v>
      </c>
      <c r="G47" t="s">
        <v>5657</v>
      </c>
      <c r="H47" s="4">
        <v>46175</v>
      </c>
      <c r="I47" s="4" t="str">
        <f t="shared" si="0"/>
        <v>Big East</v>
      </c>
      <c r="J47" s="2" t="str">
        <f t="shared" si="1"/>
        <v/>
      </c>
      <c r="K47" s="2" t="str">
        <f t="shared" si="2"/>
        <v/>
      </c>
      <c r="L47" s="2" t="str">
        <f t="shared" si="3"/>
        <v/>
      </c>
      <c r="M47" s="2" t="str">
        <f t="shared" si="4"/>
        <v/>
      </c>
      <c r="N47" s="22" t="str" cm="1">
        <f t="array" ref="N47">IFERROR(INDEX(Stats_Hit_GP,MATCH($B47,Stats_Hit_Player,0)),"")</f>
        <v/>
      </c>
      <c r="O47" s="22" t="str">
        <f t="shared" si="5"/>
        <v/>
      </c>
      <c r="P47" s="22" t="str">
        <f t="shared" si="6"/>
        <v/>
      </c>
      <c r="Q47" s="22" t="str">
        <f t="shared" si="7"/>
        <v/>
      </c>
      <c r="R47" s="22" t="str">
        <f t="shared" si="8"/>
        <v/>
      </c>
      <c r="S47" s="22" t="str">
        <f t="shared" si="9"/>
        <v/>
      </c>
      <c r="T47" s="22" t="str">
        <f t="shared" si="10"/>
        <v/>
      </c>
      <c r="U47" s="22" t="str">
        <f t="shared" si="11"/>
        <v/>
      </c>
      <c r="V47" s="22" t="str">
        <f t="shared" si="12"/>
        <v/>
      </c>
      <c r="W47" s="22" t="str">
        <f t="shared" si="13"/>
        <v/>
      </c>
      <c r="X47" s="22" t="str">
        <f t="shared" si="14"/>
        <v/>
      </c>
      <c r="Y47" s="22" t="str">
        <f t="shared" si="15"/>
        <v/>
      </c>
      <c r="Z47" s="22" t="str">
        <f t="shared" si="16"/>
        <v/>
      </c>
      <c r="AA47" s="22" t="str">
        <f t="shared" si="17"/>
        <v/>
      </c>
      <c r="AB47" s="22">
        <f t="shared" si="18"/>
        <v>1</v>
      </c>
      <c r="AC47" s="22">
        <f t="shared" si="19"/>
        <v>1</v>
      </c>
      <c r="AD47" s="29">
        <f t="shared" si="20"/>
        <v>14.85</v>
      </c>
      <c r="AE47" s="22">
        <f t="shared" si="21"/>
        <v>8</v>
      </c>
      <c r="AF47" s="22">
        <f t="shared" si="22"/>
        <v>1</v>
      </c>
      <c r="AG47" s="22">
        <f t="shared" si="23"/>
        <v>0</v>
      </c>
      <c r="AH47" s="22">
        <f t="shared" si="24"/>
        <v>0</v>
      </c>
      <c r="AI47" s="22">
        <f t="shared" si="25"/>
        <v>0</v>
      </c>
      <c r="AJ47" s="31">
        <f t="shared" si="26"/>
        <v>6.2</v>
      </c>
      <c r="AK47" s="22">
        <f t="shared" si="27"/>
        <v>7</v>
      </c>
      <c r="AL47" s="22">
        <f t="shared" si="28"/>
        <v>11</v>
      </c>
      <c r="AM47" s="22">
        <f t="shared" si="29"/>
        <v>11</v>
      </c>
      <c r="AN47" s="22">
        <f t="shared" si="30"/>
        <v>9</v>
      </c>
      <c r="AO47" s="22">
        <f t="shared" si="31"/>
        <v>6</v>
      </c>
      <c r="AP47" s="22">
        <f t="shared" si="32"/>
        <v>2</v>
      </c>
      <c r="AQ47" s="2">
        <f t="shared" si="33"/>
        <v>0.26900000000000002</v>
      </c>
    </row>
    <row r="48" spans="1:43" x14ac:dyDescent="0.25">
      <c r="A48" s="26" t="str">
        <f t="shared" si="34"/>
        <v/>
      </c>
      <c r="B48" t="s">
        <v>4290</v>
      </c>
      <c r="C48" t="s">
        <v>44</v>
      </c>
      <c r="D48" t="s">
        <v>37</v>
      </c>
      <c r="E48" t="s">
        <v>4279</v>
      </c>
      <c r="F48">
        <v>2026</v>
      </c>
      <c r="G48" t="s">
        <v>5657</v>
      </c>
      <c r="H48" s="4">
        <v>46175</v>
      </c>
      <c r="I48" s="4" t="str">
        <f t="shared" si="0"/>
        <v>SEC</v>
      </c>
      <c r="J48" s="2">
        <f t="shared" si="1"/>
        <v>0.23100000000000001</v>
      </c>
      <c r="K48" s="2">
        <f t="shared" si="2"/>
        <v>0.26700000000000002</v>
      </c>
      <c r="L48" s="2">
        <f t="shared" si="3"/>
        <v>0.46200000000000002</v>
      </c>
      <c r="M48" s="2">
        <f t="shared" si="4"/>
        <v>0.72799999999999998</v>
      </c>
      <c r="N48" s="22" cm="1">
        <f t="array" ref="N48">IFERROR(INDEX(Stats_Hit_GP,MATCH($B48,Stats_Hit_Player,0)),"")</f>
        <v>9</v>
      </c>
      <c r="O48" s="22">
        <f t="shared" si="5"/>
        <v>15</v>
      </c>
      <c r="P48" s="22">
        <f t="shared" si="6"/>
        <v>13</v>
      </c>
      <c r="Q48" s="22">
        <f t="shared" si="7"/>
        <v>3</v>
      </c>
      <c r="R48" s="22">
        <f t="shared" si="8"/>
        <v>3</v>
      </c>
      <c r="S48" s="22">
        <f t="shared" si="9"/>
        <v>0</v>
      </c>
      <c r="T48" s="22">
        <f t="shared" si="10"/>
        <v>0</v>
      </c>
      <c r="U48" s="22">
        <f t="shared" si="11"/>
        <v>1</v>
      </c>
      <c r="V48" s="22">
        <f t="shared" si="12"/>
        <v>3</v>
      </c>
      <c r="W48" s="22">
        <f t="shared" si="13"/>
        <v>0</v>
      </c>
      <c r="X48" s="22">
        <f t="shared" si="14"/>
        <v>1</v>
      </c>
      <c r="Y48" s="22">
        <f t="shared" si="15"/>
        <v>2</v>
      </c>
      <c r="Z48" s="22">
        <f t="shared" si="16"/>
        <v>0</v>
      </c>
      <c r="AA48" s="22">
        <f t="shared" si="17"/>
        <v>0</v>
      </c>
      <c r="AB48" s="22" t="str">
        <f t="shared" si="18"/>
        <v/>
      </c>
      <c r="AC48" s="22" t="str">
        <f t="shared" si="19"/>
        <v/>
      </c>
      <c r="AD48" s="29" t="str">
        <f t="shared" si="20"/>
        <v/>
      </c>
      <c r="AE48" s="22" t="str">
        <f t="shared" si="21"/>
        <v/>
      </c>
      <c r="AF48" s="22" t="str">
        <f t="shared" si="22"/>
        <v/>
      </c>
      <c r="AG48" s="22" t="str">
        <f t="shared" si="23"/>
        <v/>
      </c>
      <c r="AH48" s="22" t="str">
        <f t="shared" si="24"/>
        <v/>
      </c>
      <c r="AI48" s="22" t="str">
        <f t="shared" si="25"/>
        <v/>
      </c>
      <c r="AJ48" s="31" t="str">
        <f t="shared" si="26"/>
        <v/>
      </c>
      <c r="AK48" s="22" t="str">
        <f t="shared" si="27"/>
        <v/>
      </c>
      <c r="AL48" s="22" t="str">
        <f t="shared" si="28"/>
        <v/>
      </c>
      <c r="AM48" s="22" t="str">
        <f t="shared" si="29"/>
        <v/>
      </c>
      <c r="AN48" s="22" t="str">
        <f t="shared" si="30"/>
        <v/>
      </c>
      <c r="AO48" s="22" t="str">
        <f t="shared" si="31"/>
        <v/>
      </c>
      <c r="AP48" s="22" t="str">
        <f t="shared" si="32"/>
        <v/>
      </c>
      <c r="AQ48" s="2" t="str">
        <f t="shared" si="33"/>
        <v/>
      </c>
    </row>
    <row r="49" spans="1:43" x14ac:dyDescent="0.25">
      <c r="A49" s="26" t="str">
        <f t="shared" si="34"/>
        <v/>
      </c>
      <c r="B49" t="s">
        <v>7171</v>
      </c>
      <c r="C49" t="s">
        <v>64</v>
      </c>
      <c r="D49" t="s">
        <v>37</v>
      </c>
      <c r="E49" t="s">
        <v>2322</v>
      </c>
      <c r="F49">
        <v>2026</v>
      </c>
      <c r="G49" t="s">
        <v>5657</v>
      </c>
      <c r="H49" s="4">
        <v>46175</v>
      </c>
      <c r="I49" s="4" t="str">
        <f t="shared" si="0"/>
        <v>Conference USA</v>
      </c>
      <c r="J49" s="2" t="str">
        <f t="shared" si="1"/>
        <v/>
      </c>
      <c r="K49" s="2" t="str">
        <f t="shared" si="2"/>
        <v/>
      </c>
      <c r="L49" s="2" t="str">
        <f t="shared" si="3"/>
        <v/>
      </c>
      <c r="M49" s="2" t="str">
        <f t="shared" si="4"/>
        <v/>
      </c>
      <c r="N49" s="22" t="str" cm="1">
        <f t="array" ref="N49">IFERROR(INDEX(Stats_Hit_GP,MATCH($B49,Stats_Hit_Player,0)),"")</f>
        <v/>
      </c>
      <c r="O49" s="22" t="str">
        <f t="shared" si="5"/>
        <v/>
      </c>
      <c r="P49" s="22" t="str">
        <f t="shared" si="6"/>
        <v/>
      </c>
      <c r="Q49" s="22" t="str">
        <f t="shared" si="7"/>
        <v/>
      </c>
      <c r="R49" s="22" t="str">
        <f t="shared" si="8"/>
        <v/>
      </c>
      <c r="S49" s="22" t="str">
        <f t="shared" si="9"/>
        <v/>
      </c>
      <c r="T49" s="22" t="str">
        <f t="shared" si="10"/>
        <v/>
      </c>
      <c r="U49" s="22" t="str">
        <f t="shared" si="11"/>
        <v/>
      </c>
      <c r="V49" s="22" t="str">
        <f t="shared" si="12"/>
        <v/>
      </c>
      <c r="W49" s="22" t="str">
        <f t="shared" si="13"/>
        <v/>
      </c>
      <c r="X49" s="22" t="str">
        <f t="shared" si="14"/>
        <v/>
      </c>
      <c r="Y49" s="22" t="str">
        <f t="shared" si="15"/>
        <v/>
      </c>
      <c r="Z49" s="22" t="str">
        <f t="shared" si="16"/>
        <v/>
      </c>
      <c r="AA49" s="22" t="str">
        <f t="shared" si="17"/>
        <v/>
      </c>
      <c r="AB49" s="22">
        <f t="shared" si="18"/>
        <v>1</v>
      </c>
      <c r="AC49" s="22">
        <f t="shared" si="19"/>
        <v>0</v>
      </c>
      <c r="AD49" s="29">
        <f t="shared" si="20"/>
        <v>7.9</v>
      </c>
      <c r="AE49" s="22">
        <f t="shared" si="21"/>
        <v>20</v>
      </c>
      <c r="AF49" s="22">
        <f t="shared" si="22"/>
        <v>0</v>
      </c>
      <c r="AG49" s="22">
        <f t="shared" si="23"/>
        <v>0</v>
      </c>
      <c r="AH49" s="22">
        <f t="shared" si="24"/>
        <v>0</v>
      </c>
      <c r="AI49" s="22">
        <f t="shared" si="25"/>
        <v>0</v>
      </c>
      <c r="AJ49" s="31">
        <f t="shared" si="26"/>
        <v>27.1</v>
      </c>
      <c r="AK49" s="22">
        <f t="shared" si="27"/>
        <v>25</v>
      </c>
      <c r="AL49" s="22">
        <f t="shared" si="28"/>
        <v>26</v>
      </c>
      <c r="AM49" s="22">
        <f t="shared" si="29"/>
        <v>24</v>
      </c>
      <c r="AN49" s="22">
        <f t="shared" si="30"/>
        <v>30</v>
      </c>
      <c r="AO49" s="22">
        <f t="shared" si="31"/>
        <v>31</v>
      </c>
      <c r="AP49" s="22">
        <f t="shared" si="32"/>
        <v>4</v>
      </c>
      <c r="AQ49" s="2">
        <f t="shared" si="33"/>
        <v>0.248</v>
      </c>
    </row>
    <row r="50" spans="1:43" x14ac:dyDescent="0.25">
      <c r="A50" s="26" t="str">
        <f t="shared" si="34"/>
        <v/>
      </c>
      <c r="B50" t="s">
        <v>417</v>
      </c>
      <c r="C50" t="s">
        <v>35</v>
      </c>
      <c r="D50" t="s">
        <v>37</v>
      </c>
      <c r="E50" t="s">
        <v>404</v>
      </c>
      <c r="F50">
        <v>2026</v>
      </c>
      <c r="G50" t="s">
        <v>5657</v>
      </c>
      <c r="H50" s="4">
        <v>46175</v>
      </c>
      <c r="I50" s="4" t="str">
        <f t="shared" si="0"/>
        <v>ACC</v>
      </c>
      <c r="J50" s="2">
        <f t="shared" si="1"/>
        <v>0.25</v>
      </c>
      <c r="K50" s="2">
        <f t="shared" si="2"/>
        <v>0.41699999999999998</v>
      </c>
      <c r="L50" s="2">
        <f t="shared" si="3"/>
        <v>0.75</v>
      </c>
      <c r="M50" s="2">
        <f t="shared" si="4"/>
        <v>1.167</v>
      </c>
      <c r="N50" s="22" cm="1">
        <f t="array" ref="N50">IFERROR(INDEX(Stats_Hit_GP,MATCH($B50,Stats_Hit_Player,0)),"")</f>
        <v>8</v>
      </c>
      <c r="O50" s="22">
        <f t="shared" si="5"/>
        <v>12</v>
      </c>
      <c r="P50" s="22">
        <f t="shared" si="6"/>
        <v>8</v>
      </c>
      <c r="Q50" s="22">
        <f t="shared" si="7"/>
        <v>2</v>
      </c>
      <c r="R50" s="22">
        <f t="shared" si="8"/>
        <v>2</v>
      </c>
      <c r="S50" s="22">
        <f t="shared" si="9"/>
        <v>1</v>
      </c>
      <c r="T50" s="22">
        <f t="shared" si="10"/>
        <v>0</v>
      </c>
      <c r="U50" s="22">
        <f t="shared" si="11"/>
        <v>1</v>
      </c>
      <c r="V50" s="22">
        <f t="shared" si="12"/>
        <v>4</v>
      </c>
      <c r="W50" s="22">
        <f t="shared" si="13"/>
        <v>0</v>
      </c>
      <c r="X50" s="22">
        <f t="shared" si="14"/>
        <v>3</v>
      </c>
      <c r="Y50" s="22">
        <f t="shared" si="15"/>
        <v>2</v>
      </c>
      <c r="Z50" s="22">
        <f t="shared" si="16"/>
        <v>1</v>
      </c>
      <c r="AA50" s="22">
        <f t="shared" si="17"/>
        <v>0</v>
      </c>
      <c r="AB50" s="22" t="str">
        <f t="shared" si="18"/>
        <v/>
      </c>
      <c r="AC50" s="22" t="str">
        <f t="shared" si="19"/>
        <v/>
      </c>
      <c r="AD50" s="29" t="str">
        <f t="shared" si="20"/>
        <v/>
      </c>
      <c r="AE50" s="22" t="str">
        <f t="shared" si="21"/>
        <v/>
      </c>
      <c r="AF50" s="22" t="str">
        <f t="shared" si="22"/>
        <v/>
      </c>
      <c r="AG50" s="22" t="str">
        <f t="shared" si="23"/>
        <v/>
      </c>
      <c r="AH50" s="22" t="str">
        <f t="shared" si="24"/>
        <v/>
      </c>
      <c r="AI50" s="22" t="str">
        <f t="shared" si="25"/>
        <v/>
      </c>
      <c r="AJ50" s="31" t="str">
        <f t="shared" si="26"/>
        <v/>
      </c>
      <c r="AK50" s="22" t="str">
        <f t="shared" si="27"/>
        <v/>
      </c>
      <c r="AL50" s="22" t="str">
        <f t="shared" si="28"/>
        <v/>
      </c>
      <c r="AM50" s="22" t="str">
        <f t="shared" si="29"/>
        <v/>
      </c>
      <c r="AN50" s="22" t="str">
        <f t="shared" si="30"/>
        <v/>
      </c>
      <c r="AO50" s="22" t="str">
        <f t="shared" si="31"/>
        <v/>
      </c>
      <c r="AP50" s="22" t="str">
        <f t="shared" si="32"/>
        <v/>
      </c>
      <c r="AQ50" s="2" t="str">
        <f t="shared" si="33"/>
        <v/>
      </c>
    </row>
    <row r="51" spans="1:43" x14ac:dyDescent="0.25">
      <c r="A51" s="26" t="str">
        <f t="shared" si="34"/>
        <v/>
      </c>
      <c r="B51" t="s">
        <v>719</v>
      </c>
      <c r="C51" t="s">
        <v>25</v>
      </c>
      <c r="D51" t="s">
        <v>37</v>
      </c>
      <c r="E51" t="s">
        <v>702</v>
      </c>
      <c r="F51">
        <v>2026</v>
      </c>
      <c r="G51" t="s">
        <v>5657</v>
      </c>
      <c r="H51" s="4">
        <v>46175</v>
      </c>
      <c r="I51" s="4" t="str">
        <f t="shared" si="0"/>
        <v>American Athletic</v>
      </c>
      <c r="J51" s="2">
        <f t="shared" si="1"/>
        <v>8.3000000000000004E-2</v>
      </c>
      <c r="K51" s="2">
        <f t="shared" si="2"/>
        <v>0.154</v>
      </c>
      <c r="L51" s="2">
        <f t="shared" si="3"/>
        <v>0.16700000000000001</v>
      </c>
      <c r="M51" s="2">
        <f t="shared" si="4"/>
        <v>0.32100000000000001</v>
      </c>
      <c r="N51" s="22" cm="1">
        <f t="array" ref="N51">IFERROR(INDEX(Stats_Hit_GP,MATCH($B51,Stats_Hit_Player,0)),"")</f>
        <v>9</v>
      </c>
      <c r="O51" s="22">
        <f t="shared" si="5"/>
        <v>13</v>
      </c>
      <c r="P51" s="22">
        <f t="shared" si="6"/>
        <v>12</v>
      </c>
      <c r="Q51" s="22">
        <f t="shared" si="7"/>
        <v>1</v>
      </c>
      <c r="R51" s="22">
        <f t="shared" si="8"/>
        <v>1</v>
      </c>
      <c r="S51" s="22">
        <f t="shared" si="9"/>
        <v>1</v>
      </c>
      <c r="T51" s="22">
        <f t="shared" si="10"/>
        <v>0</v>
      </c>
      <c r="U51" s="22">
        <f t="shared" si="11"/>
        <v>0</v>
      </c>
      <c r="V51" s="22">
        <f t="shared" si="12"/>
        <v>0</v>
      </c>
      <c r="W51" s="22">
        <f t="shared" si="13"/>
        <v>1</v>
      </c>
      <c r="X51" s="22">
        <f t="shared" si="14"/>
        <v>0</v>
      </c>
      <c r="Y51" s="22">
        <f t="shared" si="15"/>
        <v>2</v>
      </c>
      <c r="Z51" s="22">
        <f t="shared" si="16"/>
        <v>0</v>
      </c>
      <c r="AA51" s="22">
        <f t="shared" si="17"/>
        <v>0</v>
      </c>
      <c r="AB51" s="22" t="str">
        <f t="shared" si="18"/>
        <v/>
      </c>
      <c r="AC51" s="22" t="str">
        <f t="shared" si="19"/>
        <v/>
      </c>
      <c r="AD51" s="29" t="str">
        <f t="shared" si="20"/>
        <v/>
      </c>
      <c r="AE51" s="22" t="str">
        <f t="shared" si="21"/>
        <v/>
      </c>
      <c r="AF51" s="22" t="str">
        <f t="shared" si="22"/>
        <v/>
      </c>
      <c r="AG51" s="22" t="str">
        <f t="shared" si="23"/>
        <v/>
      </c>
      <c r="AH51" s="22" t="str">
        <f t="shared" si="24"/>
        <v/>
      </c>
      <c r="AI51" s="22" t="str">
        <f t="shared" si="25"/>
        <v/>
      </c>
      <c r="AJ51" s="31" t="str">
        <f t="shared" si="26"/>
        <v/>
      </c>
      <c r="AK51" s="22" t="str">
        <f t="shared" si="27"/>
        <v/>
      </c>
      <c r="AL51" s="22" t="str">
        <f t="shared" si="28"/>
        <v/>
      </c>
      <c r="AM51" s="22" t="str">
        <f t="shared" si="29"/>
        <v/>
      </c>
      <c r="AN51" s="22" t="str">
        <f t="shared" si="30"/>
        <v/>
      </c>
      <c r="AO51" s="22" t="str">
        <f t="shared" si="31"/>
        <v/>
      </c>
      <c r="AP51" s="22" t="str">
        <f t="shared" si="32"/>
        <v/>
      </c>
      <c r="AQ51" s="2" t="str">
        <f t="shared" si="33"/>
        <v/>
      </c>
    </row>
    <row r="52" spans="1:43" x14ac:dyDescent="0.25">
      <c r="A52" s="26" t="str">
        <f t="shared" si="34"/>
        <v/>
      </c>
      <c r="B52" t="s">
        <v>1521</v>
      </c>
      <c r="C52" t="s">
        <v>35</v>
      </c>
      <c r="D52" t="s">
        <v>37</v>
      </c>
      <c r="E52" t="s">
        <v>1508</v>
      </c>
      <c r="F52">
        <v>2026</v>
      </c>
      <c r="G52" t="s">
        <v>5657</v>
      </c>
      <c r="H52" s="4">
        <v>46175</v>
      </c>
      <c r="I52" s="4" t="str">
        <f t="shared" si="0"/>
        <v>Big South</v>
      </c>
      <c r="J52" s="2">
        <f t="shared" si="1"/>
        <v>0.2</v>
      </c>
      <c r="K52" s="2">
        <f t="shared" si="2"/>
        <v>0.38500000000000001</v>
      </c>
      <c r="L52" s="2">
        <f t="shared" si="3"/>
        <v>0.2</v>
      </c>
      <c r="M52" s="2">
        <f t="shared" si="4"/>
        <v>0.58499999999999996</v>
      </c>
      <c r="N52" s="22" cm="1">
        <f t="array" ref="N52">IFERROR(INDEX(Stats_Hit_GP,MATCH($B52,Stats_Hit_Player,0)),"")</f>
        <v>9</v>
      </c>
      <c r="O52" s="22">
        <f t="shared" si="5"/>
        <v>13</v>
      </c>
      <c r="P52" s="22">
        <f t="shared" si="6"/>
        <v>10</v>
      </c>
      <c r="Q52" s="22">
        <f t="shared" si="7"/>
        <v>5</v>
      </c>
      <c r="R52" s="22">
        <f t="shared" si="8"/>
        <v>2</v>
      </c>
      <c r="S52" s="22">
        <f t="shared" si="9"/>
        <v>0</v>
      </c>
      <c r="T52" s="22">
        <f t="shared" si="10"/>
        <v>0</v>
      </c>
      <c r="U52" s="22">
        <f t="shared" si="11"/>
        <v>0</v>
      </c>
      <c r="V52" s="22">
        <f t="shared" si="12"/>
        <v>1</v>
      </c>
      <c r="W52" s="22">
        <f t="shared" si="13"/>
        <v>0</v>
      </c>
      <c r="X52" s="22">
        <f t="shared" si="14"/>
        <v>3</v>
      </c>
      <c r="Y52" s="22">
        <f t="shared" si="15"/>
        <v>3</v>
      </c>
      <c r="Z52" s="22">
        <f t="shared" si="16"/>
        <v>0</v>
      </c>
      <c r="AA52" s="22">
        <f t="shared" si="17"/>
        <v>0</v>
      </c>
      <c r="AB52" s="22" t="str">
        <f t="shared" si="18"/>
        <v/>
      </c>
      <c r="AC52" s="22" t="str">
        <f t="shared" si="19"/>
        <v/>
      </c>
      <c r="AD52" s="29" t="str">
        <f t="shared" si="20"/>
        <v/>
      </c>
      <c r="AE52" s="22" t="str">
        <f t="shared" si="21"/>
        <v/>
      </c>
      <c r="AF52" s="22" t="str">
        <f t="shared" si="22"/>
        <v/>
      </c>
      <c r="AG52" s="22" t="str">
        <f t="shared" si="23"/>
        <v/>
      </c>
      <c r="AH52" s="22" t="str">
        <f t="shared" si="24"/>
        <v/>
      </c>
      <c r="AI52" s="22" t="str">
        <f t="shared" si="25"/>
        <v/>
      </c>
      <c r="AJ52" s="31" t="str">
        <f t="shared" si="26"/>
        <v/>
      </c>
      <c r="AK52" s="22" t="str">
        <f t="shared" si="27"/>
        <v/>
      </c>
      <c r="AL52" s="22" t="str">
        <f t="shared" si="28"/>
        <v/>
      </c>
      <c r="AM52" s="22" t="str">
        <f t="shared" si="29"/>
        <v/>
      </c>
      <c r="AN52" s="22" t="str">
        <f t="shared" si="30"/>
        <v/>
      </c>
      <c r="AO52" s="22" t="str">
        <f t="shared" si="31"/>
        <v/>
      </c>
      <c r="AP52" s="22" t="str">
        <f t="shared" si="32"/>
        <v/>
      </c>
      <c r="AQ52" s="2" t="str">
        <f t="shared" si="33"/>
        <v/>
      </c>
    </row>
    <row r="53" spans="1:43" x14ac:dyDescent="0.25">
      <c r="A53" s="26" t="str">
        <f t="shared" si="34"/>
        <v/>
      </c>
      <c r="B53" t="s">
        <v>3130</v>
      </c>
      <c r="C53" t="s">
        <v>44</v>
      </c>
      <c r="D53" t="s">
        <v>37</v>
      </c>
      <c r="E53" t="s">
        <v>3115</v>
      </c>
      <c r="F53">
        <v>2026</v>
      </c>
      <c r="G53" t="s">
        <v>5657</v>
      </c>
      <c r="H53" s="4">
        <v>46175</v>
      </c>
      <c r="I53" s="4" t="str">
        <f t="shared" si="0"/>
        <v>Mid-American</v>
      </c>
      <c r="J53" s="2">
        <f t="shared" si="1"/>
        <v>0.182</v>
      </c>
      <c r="K53" s="2">
        <f t="shared" si="2"/>
        <v>0.308</v>
      </c>
      <c r="L53" s="2">
        <f t="shared" si="3"/>
        <v>0.32700000000000001</v>
      </c>
      <c r="M53" s="2">
        <f t="shared" si="4"/>
        <v>0.63500000000000001</v>
      </c>
      <c r="N53" s="22" cm="1">
        <f t="array" ref="N53">IFERROR(INDEX(Stats_Hit_GP,MATCH($B53,Stats_Hit_Player,0)),"")</f>
        <v>23</v>
      </c>
      <c r="O53" s="22">
        <f t="shared" si="5"/>
        <v>65</v>
      </c>
      <c r="P53" s="22">
        <f t="shared" si="6"/>
        <v>55</v>
      </c>
      <c r="Q53" s="22">
        <f t="shared" si="7"/>
        <v>12</v>
      </c>
      <c r="R53" s="22">
        <f t="shared" si="8"/>
        <v>10</v>
      </c>
      <c r="S53" s="22">
        <f t="shared" si="9"/>
        <v>2</v>
      </c>
      <c r="T53" s="22">
        <f t="shared" si="10"/>
        <v>0</v>
      </c>
      <c r="U53" s="22">
        <f t="shared" si="11"/>
        <v>2</v>
      </c>
      <c r="V53" s="22">
        <f t="shared" si="12"/>
        <v>11</v>
      </c>
      <c r="W53" s="22">
        <f t="shared" si="13"/>
        <v>1</v>
      </c>
      <c r="X53" s="22">
        <f t="shared" si="14"/>
        <v>9</v>
      </c>
      <c r="Y53" s="22">
        <f t="shared" si="15"/>
        <v>24</v>
      </c>
      <c r="Z53" s="22">
        <f t="shared" si="16"/>
        <v>0</v>
      </c>
      <c r="AA53" s="22">
        <f t="shared" si="17"/>
        <v>0</v>
      </c>
      <c r="AB53" s="22" t="str">
        <f t="shared" si="18"/>
        <v/>
      </c>
      <c r="AC53" s="22" t="str">
        <f t="shared" si="19"/>
        <v/>
      </c>
      <c r="AD53" s="29" t="str">
        <f t="shared" si="20"/>
        <v/>
      </c>
      <c r="AE53" s="22" t="str">
        <f t="shared" si="21"/>
        <v/>
      </c>
      <c r="AF53" s="22" t="str">
        <f t="shared" si="22"/>
        <v/>
      </c>
      <c r="AG53" s="22" t="str">
        <f t="shared" si="23"/>
        <v/>
      </c>
      <c r="AH53" s="22" t="str">
        <f t="shared" si="24"/>
        <v/>
      </c>
      <c r="AI53" s="22" t="str">
        <f t="shared" si="25"/>
        <v/>
      </c>
      <c r="AJ53" s="31" t="str">
        <f t="shared" si="26"/>
        <v/>
      </c>
      <c r="AK53" s="22" t="str">
        <f t="shared" si="27"/>
        <v/>
      </c>
      <c r="AL53" s="22" t="str">
        <f t="shared" si="28"/>
        <v/>
      </c>
      <c r="AM53" s="22" t="str">
        <f t="shared" si="29"/>
        <v/>
      </c>
      <c r="AN53" s="22" t="str">
        <f t="shared" si="30"/>
        <v/>
      </c>
      <c r="AO53" s="22" t="str">
        <f t="shared" si="31"/>
        <v/>
      </c>
      <c r="AP53" s="22" t="str">
        <f t="shared" si="32"/>
        <v/>
      </c>
      <c r="AQ53" s="2" t="str">
        <f t="shared" si="33"/>
        <v/>
      </c>
    </row>
    <row r="54" spans="1:43" x14ac:dyDescent="0.25">
      <c r="A54" s="26" t="str">
        <f t="shared" si="34"/>
        <v/>
      </c>
      <c r="B54" t="s">
        <v>7172</v>
      </c>
      <c r="C54" t="s">
        <v>64</v>
      </c>
      <c r="D54" t="s">
        <v>47</v>
      </c>
      <c r="E54" t="s">
        <v>6546</v>
      </c>
      <c r="F54">
        <v>2026</v>
      </c>
      <c r="G54" t="s">
        <v>5657</v>
      </c>
      <c r="H54" s="4">
        <v>46175</v>
      </c>
      <c r="I54" s="4" t="str">
        <f t="shared" si="0"/>
        <v/>
      </c>
      <c r="J54" s="2" t="str">
        <f t="shared" si="1"/>
        <v/>
      </c>
      <c r="K54" s="2" t="str">
        <f t="shared" si="2"/>
        <v/>
      </c>
      <c r="L54" s="2" t="str">
        <f t="shared" si="3"/>
        <v/>
      </c>
      <c r="M54" s="2" t="str">
        <f t="shared" si="4"/>
        <v/>
      </c>
      <c r="N54" s="22" t="str" cm="1">
        <f t="array" ref="N54">IFERROR(INDEX(Stats_Hit_GP,MATCH($B54,Stats_Hit_Player,0)),"")</f>
        <v/>
      </c>
      <c r="O54" s="22" t="str">
        <f t="shared" si="5"/>
        <v/>
      </c>
      <c r="P54" s="22" t="str">
        <f t="shared" si="6"/>
        <v/>
      </c>
      <c r="Q54" s="22" t="str">
        <f t="shared" si="7"/>
        <v/>
      </c>
      <c r="R54" s="22" t="str">
        <f t="shared" si="8"/>
        <v/>
      </c>
      <c r="S54" s="22" t="str">
        <f t="shared" si="9"/>
        <v/>
      </c>
      <c r="T54" s="22" t="str">
        <f t="shared" si="10"/>
        <v/>
      </c>
      <c r="U54" s="22" t="str">
        <f t="shared" si="11"/>
        <v/>
      </c>
      <c r="V54" s="22" t="str">
        <f t="shared" si="12"/>
        <v/>
      </c>
      <c r="W54" s="22" t="str">
        <f t="shared" si="13"/>
        <v/>
      </c>
      <c r="X54" s="22" t="str">
        <f t="shared" si="14"/>
        <v/>
      </c>
      <c r="Y54" s="22" t="str">
        <f t="shared" si="15"/>
        <v/>
      </c>
      <c r="Z54" s="22" t="str">
        <f t="shared" si="16"/>
        <v/>
      </c>
      <c r="AA54" s="22" t="str">
        <f t="shared" si="17"/>
        <v/>
      </c>
      <c r="AB54" s="22">
        <f t="shared" si="18"/>
        <v>2</v>
      </c>
      <c r="AC54" s="22">
        <f t="shared" si="19"/>
        <v>2</v>
      </c>
      <c r="AD54" s="29">
        <f t="shared" si="20"/>
        <v>5.0999999999999996</v>
      </c>
      <c r="AE54" s="22">
        <f t="shared" si="21"/>
        <v>22</v>
      </c>
      <c r="AF54" s="22">
        <f t="shared" si="22"/>
        <v>1</v>
      </c>
      <c r="AG54" s="22">
        <f t="shared" si="23"/>
        <v>0</v>
      </c>
      <c r="AH54" s="22">
        <f t="shared" si="24"/>
        <v>0</v>
      </c>
      <c r="AI54" s="22">
        <f t="shared" si="25"/>
        <v>3</v>
      </c>
      <c r="AJ54" s="31">
        <f t="shared" si="26"/>
        <v>30</v>
      </c>
      <c r="AK54" s="22">
        <f t="shared" si="27"/>
        <v>29</v>
      </c>
      <c r="AL54" s="22">
        <f t="shared" si="28"/>
        <v>20</v>
      </c>
      <c r="AM54" s="22">
        <f t="shared" si="29"/>
        <v>17</v>
      </c>
      <c r="AN54" s="22">
        <f t="shared" si="30"/>
        <v>12</v>
      </c>
      <c r="AO54" s="22">
        <f t="shared" si="31"/>
        <v>30</v>
      </c>
      <c r="AP54" s="22">
        <f t="shared" si="32"/>
        <v>5</v>
      </c>
      <c r="AQ54" s="2">
        <f t="shared" si="33"/>
        <v>0.254</v>
      </c>
    </row>
    <row r="55" spans="1:43" x14ac:dyDescent="0.25">
      <c r="A55" s="26" t="str">
        <f t="shared" si="34"/>
        <v/>
      </c>
      <c r="B55" t="s">
        <v>168</v>
      </c>
      <c r="C55" t="s">
        <v>42</v>
      </c>
      <c r="D55" t="s">
        <v>24</v>
      </c>
      <c r="E55" t="s">
        <v>166</v>
      </c>
      <c r="F55">
        <v>2026</v>
      </c>
      <c r="G55" t="s">
        <v>5657</v>
      </c>
      <c r="H55" s="4">
        <v>46175</v>
      </c>
      <c r="I55" s="4" t="str">
        <f t="shared" si="0"/>
        <v>Atlantic 10</v>
      </c>
      <c r="J55" s="2">
        <f t="shared" si="1"/>
        <v>0.317</v>
      </c>
      <c r="K55" s="2">
        <f t="shared" si="2"/>
        <v>0.40200000000000002</v>
      </c>
      <c r="L55" s="2">
        <f t="shared" si="3"/>
        <v>0.42</v>
      </c>
      <c r="M55" s="2">
        <f t="shared" si="4"/>
        <v>0.82199999999999995</v>
      </c>
      <c r="N55" s="22" cm="1">
        <f t="array" ref="N55">IFERROR(INDEX(Stats_Hit_GP,MATCH($B55,Stats_Hit_Player,0)),"")</f>
        <v>55</v>
      </c>
      <c r="O55" s="22">
        <f t="shared" si="5"/>
        <v>265</v>
      </c>
      <c r="P55" s="22">
        <f t="shared" si="6"/>
        <v>224</v>
      </c>
      <c r="Q55" s="22">
        <f t="shared" si="7"/>
        <v>53</v>
      </c>
      <c r="R55" s="22">
        <f t="shared" si="8"/>
        <v>71</v>
      </c>
      <c r="S55" s="22">
        <f t="shared" si="9"/>
        <v>13</v>
      </c>
      <c r="T55" s="22">
        <f t="shared" si="10"/>
        <v>2</v>
      </c>
      <c r="U55" s="22">
        <f t="shared" si="11"/>
        <v>2</v>
      </c>
      <c r="V55" s="22">
        <f t="shared" si="12"/>
        <v>30</v>
      </c>
      <c r="W55" s="22">
        <f t="shared" si="13"/>
        <v>8</v>
      </c>
      <c r="X55" s="22">
        <f t="shared" si="14"/>
        <v>26</v>
      </c>
      <c r="Y55" s="22">
        <f t="shared" si="15"/>
        <v>27</v>
      </c>
      <c r="Z55" s="22">
        <f t="shared" si="16"/>
        <v>30</v>
      </c>
      <c r="AA55" s="22">
        <f t="shared" si="17"/>
        <v>7</v>
      </c>
      <c r="AB55" s="22" t="str">
        <f t="shared" si="18"/>
        <v/>
      </c>
      <c r="AC55" s="22" t="str">
        <f t="shared" si="19"/>
        <v/>
      </c>
      <c r="AD55" s="29" t="str">
        <f t="shared" si="20"/>
        <v/>
      </c>
      <c r="AE55" s="22" t="str">
        <f t="shared" si="21"/>
        <v/>
      </c>
      <c r="AF55" s="22" t="str">
        <f t="shared" si="22"/>
        <v/>
      </c>
      <c r="AG55" s="22" t="str">
        <f t="shared" si="23"/>
        <v/>
      </c>
      <c r="AH55" s="22" t="str">
        <f t="shared" si="24"/>
        <v/>
      </c>
      <c r="AI55" s="22" t="str">
        <f t="shared" si="25"/>
        <v/>
      </c>
      <c r="AJ55" s="31" t="str">
        <f t="shared" si="26"/>
        <v/>
      </c>
      <c r="AK55" s="22" t="str">
        <f t="shared" si="27"/>
        <v/>
      </c>
      <c r="AL55" s="22" t="str">
        <f t="shared" si="28"/>
        <v/>
      </c>
      <c r="AM55" s="22" t="str">
        <f t="shared" si="29"/>
        <v/>
      </c>
      <c r="AN55" s="22" t="str">
        <f t="shared" si="30"/>
        <v/>
      </c>
      <c r="AO55" s="22" t="str">
        <f t="shared" si="31"/>
        <v/>
      </c>
      <c r="AP55" s="22" t="str">
        <f t="shared" si="32"/>
        <v/>
      </c>
      <c r="AQ55" s="2" t="str">
        <f t="shared" si="33"/>
        <v/>
      </c>
    </row>
    <row r="56" spans="1:43" x14ac:dyDescent="0.25">
      <c r="A56" s="26" t="str">
        <f t="shared" si="34"/>
        <v/>
      </c>
      <c r="B56" t="s">
        <v>7173</v>
      </c>
      <c r="C56" t="s">
        <v>64</v>
      </c>
      <c r="D56" t="s">
        <v>47</v>
      </c>
      <c r="E56" t="s">
        <v>1528</v>
      </c>
      <c r="F56">
        <v>2026</v>
      </c>
      <c r="G56" t="s">
        <v>5657</v>
      </c>
      <c r="H56" s="4">
        <v>46175</v>
      </c>
      <c r="I56" s="4" t="str">
        <f t="shared" si="0"/>
        <v>Big South</v>
      </c>
      <c r="J56" s="2" t="str">
        <f t="shared" si="1"/>
        <v/>
      </c>
      <c r="K56" s="2" t="str">
        <f t="shared" si="2"/>
        <v/>
      </c>
      <c r="L56" s="2" t="str">
        <f t="shared" si="3"/>
        <v/>
      </c>
      <c r="M56" s="2" t="str">
        <f t="shared" si="4"/>
        <v/>
      </c>
      <c r="N56" s="22" t="str" cm="1">
        <f t="array" ref="N56">IFERROR(INDEX(Stats_Hit_GP,MATCH($B56,Stats_Hit_Player,0)),"")</f>
        <v/>
      </c>
      <c r="O56" s="22" t="str">
        <f t="shared" si="5"/>
        <v/>
      </c>
      <c r="P56" s="22" t="str">
        <f t="shared" si="6"/>
        <v/>
      </c>
      <c r="Q56" s="22" t="str">
        <f t="shared" si="7"/>
        <v/>
      </c>
      <c r="R56" s="22" t="str">
        <f t="shared" si="8"/>
        <v/>
      </c>
      <c r="S56" s="22" t="str">
        <f t="shared" si="9"/>
        <v/>
      </c>
      <c r="T56" s="22" t="str">
        <f t="shared" si="10"/>
        <v/>
      </c>
      <c r="U56" s="22" t="str">
        <f t="shared" si="11"/>
        <v/>
      </c>
      <c r="V56" s="22" t="str">
        <f t="shared" si="12"/>
        <v/>
      </c>
      <c r="W56" s="22" t="str">
        <f t="shared" si="13"/>
        <v/>
      </c>
      <c r="X56" s="22" t="str">
        <f t="shared" si="14"/>
        <v/>
      </c>
      <c r="Y56" s="22" t="str">
        <f t="shared" si="15"/>
        <v/>
      </c>
      <c r="Z56" s="22" t="str">
        <f t="shared" si="16"/>
        <v/>
      </c>
      <c r="AA56" s="22" t="str">
        <f t="shared" si="17"/>
        <v/>
      </c>
      <c r="AB56" s="22" t="str">
        <f t="shared" si="18"/>
        <v/>
      </c>
      <c r="AC56" s="22" t="str">
        <f t="shared" si="19"/>
        <v/>
      </c>
      <c r="AD56" s="29" t="str">
        <f t="shared" si="20"/>
        <v/>
      </c>
      <c r="AE56" s="22" t="str">
        <f t="shared" si="21"/>
        <v/>
      </c>
      <c r="AF56" s="22" t="str">
        <f t="shared" si="22"/>
        <v/>
      </c>
      <c r="AG56" s="22" t="str">
        <f t="shared" si="23"/>
        <v/>
      </c>
      <c r="AH56" s="22" t="str">
        <f t="shared" si="24"/>
        <v/>
      </c>
      <c r="AI56" s="22" t="str">
        <f t="shared" si="25"/>
        <v/>
      </c>
      <c r="AJ56" s="31" t="str">
        <f t="shared" si="26"/>
        <v/>
      </c>
      <c r="AK56" s="22" t="str">
        <f t="shared" si="27"/>
        <v/>
      </c>
      <c r="AL56" s="22" t="str">
        <f t="shared" si="28"/>
        <v/>
      </c>
      <c r="AM56" s="22" t="str">
        <f t="shared" si="29"/>
        <v/>
      </c>
      <c r="AN56" s="22" t="str">
        <f t="shared" si="30"/>
        <v/>
      </c>
      <c r="AO56" s="22" t="str">
        <f t="shared" si="31"/>
        <v/>
      </c>
      <c r="AP56" s="22" t="str">
        <f t="shared" si="32"/>
        <v/>
      </c>
      <c r="AQ56" s="2" t="str">
        <f t="shared" si="33"/>
        <v/>
      </c>
    </row>
    <row r="57" spans="1:43" x14ac:dyDescent="0.25">
      <c r="A57" s="26" t="str">
        <f t="shared" si="34"/>
        <v/>
      </c>
      <c r="B57" t="s">
        <v>7174</v>
      </c>
      <c r="C57" t="s">
        <v>64</v>
      </c>
      <c r="D57" t="s">
        <v>24</v>
      </c>
      <c r="E57" t="s">
        <v>3909</v>
      </c>
      <c r="F57">
        <v>2026</v>
      </c>
      <c r="G57" t="s">
        <v>5657</v>
      </c>
      <c r="H57" s="4">
        <v>46175</v>
      </c>
      <c r="I57" s="4" t="str">
        <f t="shared" si="0"/>
        <v>Ohio Valley</v>
      </c>
      <c r="J57" s="2" t="str">
        <f t="shared" si="1"/>
        <v/>
      </c>
      <c r="K57" s="2" t="str">
        <f t="shared" si="2"/>
        <v/>
      </c>
      <c r="L57" s="2" t="str">
        <f t="shared" si="3"/>
        <v/>
      </c>
      <c r="M57" s="2" t="str">
        <f t="shared" si="4"/>
        <v/>
      </c>
      <c r="N57" s="22" t="str" cm="1">
        <f t="array" ref="N57">IFERROR(INDEX(Stats_Hit_GP,MATCH($B57,Stats_Hit_Player,0)),"")</f>
        <v/>
      </c>
      <c r="O57" s="22" t="str">
        <f t="shared" si="5"/>
        <v/>
      </c>
      <c r="P57" s="22" t="str">
        <f t="shared" si="6"/>
        <v/>
      </c>
      <c r="Q57" s="22" t="str">
        <f t="shared" si="7"/>
        <v/>
      </c>
      <c r="R57" s="22" t="str">
        <f t="shared" si="8"/>
        <v/>
      </c>
      <c r="S57" s="22" t="str">
        <f t="shared" si="9"/>
        <v/>
      </c>
      <c r="T57" s="22" t="str">
        <f t="shared" si="10"/>
        <v/>
      </c>
      <c r="U57" s="22" t="str">
        <f t="shared" si="11"/>
        <v/>
      </c>
      <c r="V57" s="22" t="str">
        <f t="shared" si="12"/>
        <v/>
      </c>
      <c r="W57" s="22" t="str">
        <f t="shared" si="13"/>
        <v/>
      </c>
      <c r="X57" s="22" t="str">
        <f t="shared" si="14"/>
        <v/>
      </c>
      <c r="Y57" s="22" t="str">
        <f t="shared" si="15"/>
        <v/>
      </c>
      <c r="Z57" s="22" t="str">
        <f t="shared" si="16"/>
        <v/>
      </c>
      <c r="AA57" s="22" t="str">
        <f t="shared" si="17"/>
        <v/>
      </c>
      <c r="AB57" s="22">
        <f t="shared" si="18"/>
        <v>0</v>
      </c>
      <c r="AC57" s="22">
        <f t="shared" si="19"/>
        <v>0</v>
      </c>
      <c r="AD57" s="29">
        <f t="shared" si="20"/>
        <v>6.75</v>
      </c>
      <c r="AE57" s="22">
        <f t="shared" si="21"/>
        <v>3</v>
      </c>
      <c r="AF57" s="22">
        <f t="shared" si="22"/>
        <v>0</v>
      </c>
      <c r="AG57" s="22">
        <f t="shared" si="23"/>
        <v>0</v>
      </c>
      <c r="AH57" s="22">
        <f t="shared" si="24"/>
        <v>0</v>
      </c>
      <c r="AI57" s="22">
        <f t="shared" si="25"/>
        <v>0</v>
      </c>
      <c r="AJ57" s="31">
        <f t="shared" si="26"/>
        <v>2.2000000000000002</v>
      </c>
      <c r="AK57" s="22">
        <f t="shared" si="27"/>
        <v>3</v>
      </c>
      <c r="AL57" s="22">
        <f t="shared" si="28"/>
        <v>3</v>
      </c>
      <c r="AM57" s="22">
        <f t="shared" si="29"/>
        <v>2</v>
      </c>
      <c r="AN57" s="22">
        <f t="shared" si="30"/>
        <v>4</v>
      </c>
      <c r="AO57" s="22">
        <f t="shared" si="31"/>
        <v>0</v>
      </c>
      <c r="AP57" s="22">
        <f t="shared" si="32"/>
        <v>2</v>
      </c>
      <c r="AQ57" s="2">
        <f t="shared" si="33"/>
        <v>0.33300000000000002</v>
      </c>
    </row>
    <row r="58" spans="1:43" x14ac:dyDescent="0.25">
      <c r="A58" s="26" t="str">
        <f t="shared" si="34"/>
        <v/>
      </c>
      <c r="B58" t="s">
        <v>7175</v>
      </c>
      <c r="C58" t="s">
        <v>64</v>
      </c>
      <c r="D58" t="s">
        <v>37</v>
      </c>
      <c r="E58" t="s">
        <v>6546</v>
      </c>
      <c r="F58">
        <v>2026</v>
      </c>
      <c r="G58" t="s">
        <v>5657</v>
      </c>
      <c r="H58" s="4">
        <v>46175</v>
      </c>
      <c r="I58" s="4" t="str">
        <f t="shared" si="0"/>
        <v/>
      </c>
      <c r="J58" s="2" t="str">
        <f t="shared" si="1"/>
        <v/>
      </c>
      <c r="K58" s="2" t="str">
        <f t="shared" si="2"/>
        <v/>
      </c>
      <c r="L58" s="2" t="str">
        <f t="shared" si="3"/>
        <v/>
      </c>
      <c r="M58" s="2" t="str">
        <f t="shared" si="4"/>
        <v/>
      </c>
      <c r="N58" s="22" t="str" cm="1">
        <f t="array" ref="N58">IFERROR(INDEX(Stats_Hit_GP,MATCH($B58,Stats_Hit_Player,0)),"")</f>
        <v/>
      </c>
      <c r="O58" s="22" t="str">
        <f t="shared" si="5"/>
        <v/>
      </c>
      <c r="P58" s="22" t="str">
        <f t="shared" si="6"/>
        <v/>
      </c>
      <c r="Q58" s="22" t="str">
        <f t="shared" si="7"/>
        <v/>
      </c>
      <c r="R58" s="22" t="str">
        <f t="shared" si="8"/>
        <v/>
      </c>
      <c r="S58" s="22" t="str">
        <f t="shared" si="9"/>
        <v/>
      </c>
      <c r="T58" s="22" t="str">
        <f t="shared" si="10"/>
        <v/>
      </c>
      <c r="U58" s="22" t="str">
        <f t="shared" si="11"/>
        <v/>
      </c>
      <c r="V58" s="22" t="str">
        <f t="shared" si="12"/>
        <v/>
      </c>
      <c r="W58" s="22" t="str">
        <f t="shared" si="13"/>
        <v/>
      </c>
      <c r="X58" s="22" t="str">
        <f t="shared" si="14"/>
        <v/>
      </c>
      <c r="Y58" s="22" t="str">
        <f t="shared" si="15"/>
        <v/>
      </c>
      <c r="Z58" s="22" t="str">
        <f t="shared" si="16"/>
        <v/>
      </c>
      <c r="AA58" s="22" t="str">
        <f t="shared" si="17"/>
        <v/>
      </c>
      <c r="AB58" s="22">
        <f t="shared" si="18"/>
        <v>1</v>
      </c>
      <c r="AC58" s="22">
        <f t="shared" si="19"/>
        <v>3</v>
      </c>
      <c r="AD58" s="29">
        <f t="shared" si="20"/>
        <v>8.56</v>
      </c>
      <c r="AE58" s="22">
        <f t="shared" si="21"/>
        <v>16</v>
      </c>
      <c r="AF58" s="22">
        <f t="shared" si="22"/>
        <v>2</v>
      </c>
      <c r="AG58" s="22">
        <f t="shared" si="23"/>
        <v>0</v>
      </c>
      <c r="AH58" s="22">
        <f t="shared" si="24"/>
        <v>0</v>
      </c>
      <c r="AI58" s="22">
        <f t="shared" si="25"/>
        <v>0</v>
      </c>
      <c r="AJ58" s="31">
        <f t="shared" si="26"/>
        <v>27.1</v>
      </c>
      <c r="AK58" s="22">
        <f t="shared" si="27"/>
        <v>36</v>
      </c>
      <c r="AL58" s="22">
        <f t="shared" si="28"/>
        <v>29</v>
      </c>
      <c r="AM58" s="22">
        <f t="shared" si="29"/>
        <v>26</v>
      </c>
      <c r="AN58" s="22">
        <f t="shared" si="30"/>
        <v>17</v>
      </c>
      <c r="AO58" s="22">
        <f t="shared" si="31"/>
        <v>15</v>
      </c>
      <c r="AP58" s="22">
        <f t="shared" si="32"/>
        <v>5</v>
      </c>
      <c r="AQ58" s="2">
        <f t="shared" si="33"/>
        <v>0.32100000000000001</v>
      </c>
    </row>
    <row r="59" spans="1:43" x14ac:dyDescent="0.25">
      <c r="A59" s="26" t="str">
        <f t="shared" si="34"/>
        <v/>
      </c>
      <c r="B59" t="s">
        <v>2295</v>
      </c>
      <c r="C59" t="s">
        <v>38</v>
      </c>
      <c r="D59" t="s">
        <v>24</v>
      </c>
      <c r="E59" t="s">
        <v>5720</v>
      </c>
      <c r="F59">
        <v>2026</v>
      </c>
      <c r="G59" t="s">
        <v>5657</v>
      </c>
      <c r="H59" s="4">
        <v>46175</v>
      </c>
      <c r="I59" s="4" t="str">
        <f t="shared" si="0"/>
        <v/>
      </c>
      <c r="J59" s="2">
        <f t="shared" si="1"/>
        <v>0.23499999999999999</v>
      </c>
      <c r="K59" s="2">
        <f t="shared" si="2"/>
        <v>0.23499999999999999</v>
      </c>
      <c r="L59" s="2">
        <f t="shared" si="3"/>
        <v>0.47099999999999997</v>
      </c>
      <c r="M59" s="2">
        <f t="shared" si="4"/>
        <v>0.70599999999999996</v>
      </c>
      <c r="N59" s="22" cm="1">
        <f t="array" ref="N59">IFERROR(INDEX(Stats_Hit_GP,MATCH($B59,Stats_Hit_Player,0)),"")</f>
        <v>8</v>
      </c>
      <c r="O59" s="22">
        <f t="shared" si="5"/>
        <v>17</v>
      </c>
      <c r="P59" s="22">
        <f t="shared" si="6"/>
        <v>17</v>
      </c>
      <c r="Q59" s="22">
        <f t="shared" si="7"/>
        <v>3</v>
      </c>
      <c r="R59" s="22">
        <f t="shared" si="8"/>
        <v>4</v>
      </c>
      <c r="S59" s="22">
        <f t="shared" si="9"/>
        <v>1</v>
      </c>
      <c r="T59" s="22">
        <f t="shared" si="10"/>
        <v>0</v>
      </c>
      <c r="U59" s="22">
        <f t="shared" si="11"/>
        <v>1</v>
      </c>
      <c r="V59" s="22">
        <f t="shared" si="12"/>
        <v>4</v>
      </c>
      <c r="W59" s="22">
        <f t="shared" si="13"/>
        <v>0</v>
      </c>
      <c r="X59" s="22">
        <f t="shared" si="14"/>
        <v>0</v>
      </c>
      <c r="Y59" s="22">
        <f t="shared" si="15"/>
        <v>8</v>
      </c>
      <c r="Z59" s="22">
        <f t="shared" si="16"/>
        <v>0</v>
      </c>
      <c r="AA59" s="22">
        <f t="shared" si="17"/>
        <v>0</v>
      </c>
      <c r="AB59" s="22" t="str">
        <f t="shared" si="18"/>
        <v/>
      </c>
      <c r="AC59" s="22" t="str">
        <f t="shared" si="19"/>
        <v/>
      </c>
      <c r="AD59" s="29" t="str">
        <f t="shared" si="20"/>
        <v/>
      </c>
      <c r="AE59" s="22" t="str">
        <f t="shared" si="21"/>
        <v/>
      </c>
      <c r="AF59" s="22" t="str">
        <f t="shared" si="22"/>
        <v/>
      </c>
      <c r="AG59" s="22" t="str">
        <f t="shared" si="23"/>
        <v/>
      </c>
      <c r="AH59" s="22" t="str">
        <f t="shared" si="24"/>
        <v/>
      </c>
      <c r="AI59" s="22" t="str">
        <f t="shared" si="25"/>
        <v/>
      </c>
      <c r="AJ59" s="31" t="str">
        <f t="shared" si="26"/>
        <v/>
      </c>
      <c r="AK59" s="22" t="str">
        <f t="shared" si="27"/>
        <v/>
      </c>
      <c r="AL59" s="22" t="str">
        <f t="shared" si="28"/>
        <v/>
      </c>
      <c r="AM59" s="22" t="str">
        <f t="shared" si="29"/>
        <v/>
      </c>
      <c r="AN59" s="22" t="str">
        <f t="shared" si="30"/>
        <v/>
      </c>
      <c r="AO59" s="22" t="str">
        <f t="shared" si="31"/>
        <v/>
      </c>
      <c r="AP59" s="22" t="str">
        <f t="shared" si="32"/>
        <v/>
      </c>
      <c r="AQ59" s="2" t="str">
        <f t="shared" si="33"/>
        <v/>
      </c>
    </row>
    <row r="60" spans="1:43" x14ac:dyDescent="0.25">
      <c r="A60" s="26" t="str">
        <f t="shared" si="34"/>
        <v/>
      </c>
      <c r="B60" t="s">
        <v>7176</v>
      </c>
      <c r="C60" t="s">
        <v>64</v>
      </c>
      <c r="D60" t="s">
        <v>24</v>
      </c>
      <c r="E60" t="s">
        <v>4486</v>
      </c>
      <c r="F60">
        <v>2026</v>
      </c>
      <c r="G60" t="s">
        <v>5657</v>
      </c>
      <c r="H60" s="4">
        <v>46175</v>
      </c>
      <c r="I60" s="4" t="str">
        <f t="shared" si="0"/>
        <v>SoCon</v>
      </c>
      <c r="J60" s="2" t="str">
        <f t="shared" si="1"/>
        <v/>
      </c>
      <c r="K60" s="2" t="str">
        <f t="shared" si="2"/>
        <v/>
      </c>
      <c r="L60" s="2" t="str">
        <f t="shared" si="3"/>
        <v/>
      </c>
      <c r="M60" s="2" t="str">
        <f t="shared" si="4"/>
        <v/>
      </c>
      <c r="N60" s="22" t="str" cm="1">
        <f t="array" ref="N60">IFERROR(INDEX(Stats_Hit_GP,MATCH($B60,Stats_Hit_Player,0)),"")</f>
        <v/>
      </c>
      <c r="O60" s="22" t="str">
        <f t="shared" si="5"/>
        <v/>
      </c>
      <c r="P60" s="22" t="str">
        <f t="shared" si="6"/>
        <v/>
      </c>
      <c r="Q60" s="22" t="str">
        <f t="shared" si="7"/>
        <v/>
      </c>
      <c r="R60" s="22" t="str">
        <f t="shared" si="8"/>
        <v/>
      </c>
      <c r="S60" s="22" t="str">
        <f t="shared" si="9"/>
        <v/>
      </c>
      <c r="T60" s="22" t="str">
        <f t="shared" si="10"/>
        <v/>
      </c>
      <c r="U60" s="22" t="str">
        <f t="shared" si="11"/>
        <v/>
      </c>
      <c r="V60" s="22" t="str">
        <f t="shared" si="12"/>
        <v/>
      </c>
      <c r="W60" s="22" t="str">
        <f t="shared" si="13"/>
        <v/>
      </c>
      <c r="X60" s="22" t="str">
        <f t="shared" si="14"/>
        <v/>
      </c>
      <c r="Y60" s="22" t="str">
        <f t="shared" si="15"/>
        <v/>
      </c>
      <c r="Z60" s="22" t="str">
        <f t="shared" si="16"/>
        <v/>
      </c>
      <c r="AA60" s="22" t="str">
        <f t="shared" si="17"/>
        <v/>
      </c>
      <c r="AB60" s="22">
        <f t="shared" si="18"/>
        <v>4</v>
      </c>
      <c r="AC60" s="22">
        <f t="shared" si="19"/>
        <v>3</v>
      </c>
      <c r="AD60" s="29">
        <f t="shared" si="20"/>
        <v>3.38</v>
      </c>
      <c r="AE60" s="22">
        <f t="shared" si="21"/>
        <v>23</v>
      </c>
      <c r="AF60" s="22">
        <f t="shared" si="22"/>
        <v>0</v>
      </c>
      <c r="AG60" s="22">
        <f t="shared" si="23"/>
        <v>0</v>
      </c>
      <c r="AH60" s="22">
        <f t="shared" si="24"/>
        <v>0</v>
      </c>
      <c r="AI60" s="22">
        <f t="shared" si="25"/>
        <v>6</v>
      </c>
      <c r="AJ60" s="31">
        <f t="shared" si="26"/>
        <v>34.200000000000003</v>
      </c>
      <c r="AK60" s="22">
        <f t="shared" si="27"/>
        <v>28</v>
      </c>
      <c r="AL60" s="22">
        <f t="shared" si="28"/>
        <v>14</v>
      </c>
      <c r="AM60" s="22">
        <f t="shared" si="29"/>
        <v>13</v>
      </c>
      <c r="AN60" s="22">
        <f t="shared" si="30"/>
        <v>13</v>
      </c>
      <c r="AO60" s="22">
        <f t="shared" si="31"/>
        <v>37</v>
      </c>
      <c r="AP60" s="22">
        <f t="shared" si="32"/>
        <v>2</v>
      </c>
      <c r="AQ60" s="2">
        <f t="shared" si="33"/>
        <v>0.215</v>
      </c>
    </row>
    <row r="61" spans="1:43" x14ac:dyDescent="0.25">
      <c r="A61" s="26" t="str">
        <f t="shared" si="34"/>
        <v/>
      </c>
      <c r="B61" t="s">
        <v>7177</v>
      </c>
      <c r="C61" t="s">
        <v>64</v>
      </c>
      <c r="D61" t="s">
        <v>37</v>
      </c>
      <c r="E61" t="s">
        <v>4629</v>
      </c>
      <c r="F61">
        <v>2026</v>
      </c>
      <c r="G61" t="s">
        <v>5657</v>
      </c>
      <c r="H61" s="4">
        <v>46175</v>
      </c>
      <c r="I61" s="4" t="str">
        <f t="shared" si="0"/>
        <v>Southland</v>
      </c>
      <c r="J61" s="2" t="str">
        <f t="shared" si="1"/>
        <v/>
      </c>
      <c r="K61" s="2" t="str">
        <f t="shared" si="2"/>
        <v/>
      </c>
      <c r="L61" s="2" t="str">
        <f t="shared" si="3"/>
        <v/>
      </c>
      <c r="M61" s="2" t="str">
        <f t="shared" si="4"/>
        <v/>
      </c>
      <c r="N61" s="22" t="str" cm="1">
        <f t="array" ref="N61">IFERROR(INDEX(Stats_Hit_GP,MATCH($B61,Stats_Hit_Player,0)),"")</f>
        <v/>
      </c>
      <c r="O61" s="22" t="str">
        <f t="shared" si="5"/>
        <v/>
      </c>
      <c r="P61" s="22" t="str">
        <f t="shared" si="6"/>
        <v/>
      </c>
      <c r="Q61" s="22" t="str">
        <f t="shared" si="7"/>
        <v/>
      </c>
      <c r="R61" s="22" t="str">
        <f t="shared" si="8"/>
        <v/>
      </c>
      <c r="S61" s="22" t="str">
        <f t="shared" si="9"/>
        <v/>
      </c>
      <c r="T61" s="22" t="str">
        <f t="shared" si="10"/>
        <v/>
      </c>
      <c r="U61" s="22" t="str">
        <f t="shared" si="11"/>
        <v/>
      </c>
      <c r="V61" s="22" t="str">
        <f t="shared" si="12"/>
        <v/>
      </c>
      <c r="W61" s="22" t="str">
        <f t="shared" si="13"/>
        <v/>
      </c>
      <c r="X61" s="22" t="str">
        <f t="shared" si="14"/>
        <v/>
      </c>
      <c r="Y61" s="22" t="str">
        <f t="shared" si="15"/>
        <v/>
      </c>
      <c r="Z61" s="22" t="str">
        <f t="shared" si="16"/>
        <v/>
      </c>
      <c r="AA61" s="22" t="str">
        <f t="shared" si="17"/>
        <v/>
      </c>
      <c r="AB61" s="22" t="str">
        <f t="shared" si="18"/>
        <v/>
      </c>
      <c r="AC61" s="22" t="str">
        <f t="shared" si="19"/>
        <v/>
      </c>
      <c r="AD61" s="29" t="str">
        <f t="shared" si="20"/>
        <v/>
      </c>
      <c r="AE61" s="22" t="str">
        <f t="shared" si="21"/>
        <v/>
      </c>
      <c r="AF61" s="22" t="str">
        <f t="shared" si="22"/>
        <v/>
      </c>
      <c r="AG61" s="22" t="str">
        <f t="shared" si="23"/>
        <v/>
      </c>
      <c r="AH61" s="22" t="str">
        <f t="shared" si="24"/>
        <v/>
      </c>
      <c r="AI61" s="22" t="str">
        <f t="shared" si="25"/>
        <v/>
      </c>
      <c r="AJ61" s="31" t="str">
        <f t="shared" si="26"/>
        <v/>
      </c>
      <c r="AK61" s="22" t="str">
        <f t="shared" si="27"/>
        <v/>
      </c>
      <c r="AL61" s="22" t="str">
        <f t="shared" si="28"/>
        <v/>
      </c>
      <c r="AM61" s="22" t="str">
        <f t="shared" si="29"/>
        <v/>
      </c>
      <c r="AN61" s="22" t="str">
        <f t="shared" si="30"/>
        <v/>
      </c>
      <c r="AO61" s="22" t="str">
        <f t="shared" si="31"/>
        <v/>
      </c>
      <c r="AP61" s="22" t="str">
        <f t="shared" si="32"/>
        <v/>
      </c>
      <c r="AQ61" s="2" t="str">
        <f t="shared" si="33"/>
        <v/>
      </c>
    </row>
    <row r="62" spans="1:43" x14ac:dyDescent="0.25">
      <c r="A62" s="26" t="str">
        <f t="shared" si="34"/>
        <v/>
      </c>
      <c r="B62" t="s">
        <v>4853</v>
      </c>
      <c r="C62" t="s">
        <v>42</v>
      </c>
      <c r="D62" t="s">
        <v>37</v>
      </c>
      <c r="E62" t="s">
        <v>4840</v>
      </c>
      <c r="F62">
        <v>2026</v>
      </c>
      <c r="G62" t="s">
        <v>5657</v>
      </c>
      <c r="H62" s="4">
        <v>46175</v>
      </c>
      <c r="I62" s="4" t="str">
        <f t="shared" si="0"/>
        <v>Summit</v>
      </c>
      <c r="J62" s="2">
        <f t="shared" si="1"/>
        <v>0.21299999999999999</v>
      </c>
      <c r="K62" s="2">
        <f t="shared" si="2"/>
        <v>0.36399999999999999</v>
      </c>
      <c r="L62" s="2">
        <f t="shared" si="3"/>
        <v>0.27900000000000003</v>
      </c>
      <c r="M62" s="2">
        <f t="shared" si="4"/>
        <v>0.64200000000000002</v>
      </c>
      <c r="N62" s="22" cm="1">
        <f t="array" ref="N62">IFERROR(INDEX(Stats_Hit_GP,MATCH($B62,Stats_Hit_Player,0)),"")</f>
        <v>25</v>
      </c>
      <c r="O62" s="22">
        <f t="shared" si="5"/>
        <v>79</v>
      </c>
      <c r="P62" s="22">
        <f t="shared" si="6"/>
        <v>61</v>
      </c>
      <c r="Q62" s="22">
        <f t="shared" si="7"/>
        <v>11</v>
      </c>
      <c r="R62" s="22">
        <f t="shared" si="8"/>
        <v>13</v>
      </c>
      <c r="S62" s="22">
        <f t="shared" si="9"/>
        <v>4</v>
      </c>
      <c r="T62" s="22">
        <f t="shared" si="10"/>
        <v>0</v>
      </c>
      <c r="U62" s="22">
        <f t="shared" si="11"/>
        <v>0</v>
      </c>
      <c r="V62" s="22">
        <f t="shared" si="12"/>
        <v>8</v>
      </c>
      <c r="W62" s="22">
        <f t="shared" si="13"/>
        <v>8</v>
      </c>
      <c r="X62" s="22">
        <f t="shared" si="14"/>
        <v>7</v>
      </c>
      <c r="Y62" s="22">
        <f t="shared" si="15"/>
        <v>14</v>
      </c>
      <c r="Z62" s="22">
        <f t="shared" si="16"/>
        <v>1</v>
      </c>
      <c r="AA62" s="22">
        <f t="shared" si="17"/>
        <v>0</v>
      </c>
      <c r="AB62" s="22" t="str">
        <f t="shared" si="18"/>
        <v/>
      </c>
      <c r="AC62" s="22" t="str">
        <f t="shared" si="19"/>
        <v/>
      </c>
      <c r="AD62" s="29" t="str">
        <f t="shared" si="20"/>
        <v/>
      </c>
      <c r="AE62" s="22" t="str">
        <f t="shared" si="21"/>
        <v/>
      </c>
      <c r="AF62" s="22" t="str">
        <f t="shared" si="22"/>
        <v/>
      </c>
      <c r="AG62" s="22" t="str">
        <f t="shared" si="23"/>
        <v/>
      </c>
      <c r="AH62" s="22" t="str">
        <f t="shared" si="24"/>
        <v/>
      </c>
      <c r="AI62" s="22" t="str">
        <f t="shared" si="25"/>
        <v/>
      </c>
      <c r="AJ62" s="31" t="str">
        <f t="shared" si="26"/>
        <v/>
      </c>
      <c r="AK62" s="22" t="str">
        <f t="shared" si="27"/>
        <v/>
      </c>
      <c r="AL62" s="22" t="str">
        <f t="shared" si="28"/>
        <v/>
      </c>
      <c r="AM62" s="22" t="str">
        <f t="shared" si="29"/>
        <v/>
      </c>
      <c r="AN62" s="22" t="str">
        <f t="shared" si="30"/>
        <v/>
      </c>
      <c r="AO62" s="22" t="str">
        <f t="shared" si="31"/>
        <v/>
      </c>
      <c r="AP62" s="22" t="str">
        <f t="shared" si="32"/>
        <v/>
      </c>
      <c r="AQ62" s="2" t="str">
        <f t="shared" si="33"/>
        <v/>
      </c>
    </row>
    <row r="63" spans="1:43" x14ac:dyDescent="0.25">
      <c r="A63" s="26" t="str">
        <f t="shared" si="34"/>
        <v/>
      </c>
      <c r="B63" t="s">
        <v>268</v>
      </c>
      <c r="C63" t="s">
        <v>42</v>
      </c>
      <c r="D63" t="s">
        <v>47</v>
      </c>
      <c r="E63" t="s">
        <v>256</v>
      </c>
      <c r="F63">
        <v>2026</v>
      </c>
      <c r="G63" t="s">
        <v>5657</v>
      </c>
      <c r="H63" s="4">
        <v>46175</v>
      </c>
      <c r="I63" s="4" t="str">
        <f t="shared" si="0"/>
        <v>ACC</v>
      </c>
      <c r="J63" s="2">
        <f t="shared" si="1"/>
        <v>0.5</v>
      </c>
      <c r="K63" s="2">
        <f t="shared" si="2"/>
        <v>0.6</v>
      </c>
      <c r="L63" s="2">
        <f t="shared" si="3"/>
        <v>0.5</v>
      </c>
      <c r="M63" s="2">
        <f t="shared" si="4"/>
        <v>1.1000000000000001</v>
      </c>
      <c r="N63" s="22" cm="1">
        <f t="array" ref="N63">IFERROR(INDEX(Stats_Hit_GP,MATCH($B63,Stats_Hit_Player,0)),"")</f>
        <v>3</v>
      </c>
      <c r="O63" s="22">
        <f t="shared" si="5"/>
        <v>5</v>
      </c>
      <c r="P63" s="22">
        <f t="shared" si="6"/>
        <v>4</v>
      </c>
      <c r="Q63" s="22">
        <f t="shared" si="7"/>
        <v>3</v>
      </c>
      <c r="R63" s="22">
        <f t="shared" si="8"/>
        <v>2</v>
      </c>
      <c r="S63" s="22">
        <f t="shared" si="9"/>
        <v>0</v>
      </c>
      <c r="T63" s="22">
        <f t="shared" si="10"/>
        <v>0</v>
      </c>
      <c r="U63" s="22">
        <f t="shared" si="11"/>
        <v>0</v>
      </c>
      <c r="V63" s="22">
        <f t="shared" si="12"/>
        <v>1</v>
      </c>
      <c r="W63" s="22">
        <f t="shared" si="13"/>
        <v>0</v>
      </c>
      <c r="X63" s="22">
        <f t="shared" si="14"/>
        <v>1</v>
      </c>
      <c r="Y63" s="22">
        <f t="shared" si="15"/>
        <v>2</v>
      </c>
      <c r="Z63" s="22">
        <f t="shared" si="16"/>
        <v>0</v>
      </c>
      <c r="AA63" s="22">
        <f t="shared" si="17"/>
        <v>0</v>
      </c>
      <c r="AB63" s="22" t="str">
        <f t="shared" si="18"/>
        <v/>
      </c>
      <c r="AC63" s="22" t="str">
        <f t="shared" si="19"/>
        <v/>
      </c>
      <c r="AD63" s="29" t="str">
        <f t="shared" si="20"/>
        <v/>
      </c>
      <c r="AE63" s="22" t="str">
        <f t="shared" si="21"/>
        <v/>
      </c>
      <c r="AF63" s="22" t="str">
        <f t="shared" si="22"/>
        <v/>
      </c>
      <c r="AG63" s="22" t="str">
        <f t="shared" si="23"/>
        <v/>
      </c>
      <c r="AH63" s="22" t="str">
        <f t="shared" si="24"/>
        <v/>
      </c>
      <c r="AI63" s="22" t="str">
        <f t="shared" si="25"/>
        <v/>
      </c>
      <c r="AJ63" s="31" t="str">
        <f t="shared" si="26"/>
        <v/>
      </c>
      <c r="AK63" s="22" t="str">
        <f t="shared" si="27"/>
        <v/>
      </c>
      <c r="AL63" s="22" t="str">
        <f t="shared" si="28"/>
        <v/>
      </c>
      <c r="AM63" s="22" t="str">
        <f t="shared" si="29"/>
        <v/>
      </c>
      <c r="AN63" s="22" t="str">
        <f t="shared" si="30"/>
        <v/>
      </c>
      <c r="AO63" s="22" t="str">
        <f t="shared" si="31"/>
        <v/>
      </c>
      <c r="AP63" s="22" t="str">
        <f t="shared" si="32"/>
        <v/>
      </c>
      <c r="AQ63" s="2" t="str">
        <f t="shared" si="33"/>
        <v/>
      </c>
    </row>
    <row r="64" spans="1:43" x14ac:dyDescent="0.25">
      <c r="A64" s="26" t="str">
        <f t="shared" si="34"/>
        <v/>
      </c>
      <c r="B64" t="s">
        <v>7178</v>
      </c>
      <c r="C64" t="s">
        <v>64</v>
      </c>
      <c r="D64" t="s">
        <v>47</v>
      </c>
      <c r="E64" t="s">
        <v>384</v>
      </c>
      <c r="F64">
        <v>2026</v>
      </c>
      <c r="G64" t="s">
        <v>5657</v>
      </c>
      <c r="H64" s="4">
        <v>46175</v>
      </c>
      <c r="I64" s="4" t="str">
        <f t="shared" si="0"/>
        <v>ACC</v>
      </c>
      <c r="J64" s="2" t="str">
        <f t="shared" si="1"/>
        <v/>
      </c>
      <c r="K64" s="2" t="str">
        <f t="shared" si="2"/>
        <v/>
      </c>
      <c r="L64" s="2" t="str">
        <f t="shared" si="3"/>
        <v/>
      </c>
      <c r="M64" s="2" t="str">
        <f t="shared" si="4"/>
        <v/>
      </c>
      <c r="N64" s="22" t="str" cm="1">
        <f t="array" ref="N64">IFERROR(INDEX(Stats_Hit_GP,MATCH($B64,Stats_Hit_Player,0)),"")</f>
        <v/>
      </c>
      <c r="O64" s="22" t="str">
        <f t="shared" si="5"/>
        <v/>
      </c>
      <c r="P64" s="22" t="str">
        <f t="shared" si="6"/>
        <v/>
      </c>
      <c r="Q64" s="22" t="str">
        <f t="shared" si="7"/>
        <v/>
      </c>
      <c r="R64" s="22" t="str">
        <f t="shared" si="8"/>
        <v/>
      </c>
      <c r="S64" s="22" t="str">
        <f t="shared" si="9"/>
        <v/>
      </c>
      <c r="T64" s="22" t="str">
        <f t="shared" si="10"/>
        <v/>
      </c>
      <c r="U64" s="22" t="str">
        <f t="shared" si="11"/>
        <v/>
      </c>
      <c r="V64" s="22" t="str">
        <f t="shared" si="12"/>
        <v/>
      </c>
      <c r="W64" s="22" t="str">
        <f t="shared" si="13"/>
        <v/>
      </c>
      <c r="X64" s="22" t="str">
        <f t="shared" si="14"/>
        <v/>
      </c>
      <c r="Y64" s="22" t="str">
        <f t="shared" si="15"/>
        <v/>
      </c>
      <c r="Z64" s="22" t="str">
        <f t="shared" si="16"/>
        <v/>
      </c>
      <c r="AA64" s="22" t="str">
        <f t="shared" si="17"/>
        <v/>
      </c>
      <c r="AB64" s="22">
        <f t="shared" si="18"/>
        <v>0</v>
      </c>
      <c r="AC64" s="22">
        <f t="shared" si="19"/>
        <v>0</v>
      </c>
      <c r="AD64" s="29">
        <f t="shared" si="20"/>
        <v>6.35</v>
      </c>
      <c r="AE64" s="22">
        <f t="shared" si="21"/>
        <v>16</v>
      </c>
      <c r="AF64" s="22">
        <f t="shared" si="22"/>
        <v>6</v>
      </c>
      <c r="AG64" s="22">
        <f t="shared" si="23"/>
        <v>0</v>
      </c>
      <c r="AH64" s="22">
        <f t="shared" si="24"/>
        <v>0</v>
      </c>
      <c r="AI64" s="22">
        <f t="shared" si="25"/>
        <v>0</v>
      </c>
      <c r="AJ64" s="31">
        <f t="shared" si="26"/>
        <v>22.2</v>
      </c>
      <c r="AK64" s="22">
        <f t="shared" si="27"/>
        <v>21</v>
      </c>
      <c r="AL64" s="22">
        <f t="shared" si="28"/>
        <v>19</v>
      </c>
      <c r="AM64" s="22">
        <f t="shared" si="29"/>
        <v>16</v>
      </c>
      <c r="AN64" s="22">
        <f t="shared" si="30"/>
        <v>18</v>
      </c>
      <c r="AO64" s="22">
        <f t="shared" si="31"/>
        <v>26</v>
      </c>
      <c r="AP64" s="22">
        <f t="shared" si="32"/>
        <v>2</v>
      </c>
      <c r="AQ64" s="2">
        <f t="shared" si="33"/>
        <v>0.24099999999999999</v>
      </c>
    </row>
    <row r="65" spans="1:43" x14ac:dyDescent="0.25">
      <c r="A65" s="26" t="str">
        <f t="shared" si="34"/>
        <v/>
      </c>
      <c r="B65" t="s">
        <v>2510</v>
      </c>
      <c r="C65" t="s">
        <v>30</v>
      </c>
      <c r="D65" t="s">
        <v>47</v>
      </c>
      <c r="E65" t="s">
        <v>2506</v>
      </c>
      <c r="F65">
        <v>2026</v>
      </c>
      <c r="G65" t="s">
        <v>5657</v>
      </c>
      <c r="H65" s="4">
        <v>46175</v>
      </c>
      <c r="I65" s="4" t="str">
        <f t="shared" si="0"/>
        <v>Coastal</v>
      </c>
      <c r="J65" s="2">
        <f t="shared" si="1"/>
        <v>0.313</v>
      </c>
      <c r="K65" s="2">
        <f t="shared" si="2"/>
        <v>0.432</v>
      </c>
      <c r="L65" s="2">
        <f t="shared" si="3"/>
        <v>0.45500000000000002</v>
      </c>
      <c r="M65" s="2">
        <f t="shared" si="4"/>
        <v>0.88700000000000001</v>
      </c>
      <c r="N65" s="22" cm="1">
        <f t="array" ref="N65">IFERROR(INDEX(Stats_Hit_GP,MATCH($B65,Stats_Hit_Player,0)),"")</f>
        <v>41</v>
      </c>
      <c r="O65" s="22">
        <f t="shared" si="5"/>
        <v>164</v>
      </c>
      <c r="P65" s="22">
        <f t="shared" si="6"/>
        <v>134</v>
      </c>
      <c r="Q65" s="22">
        <f t="shared" si="7"/>
        <v>35</v>
      </c>
      <c r="R65" s="22">
        <f t="shared" si="8"/>
        <v>42</v>
      </c>
      <c r="S65" s="22">
        <f t="shared" si="9"/>
        <v>8</v>
      </c>
      <c r="T65" s="22">
        <f t="shared" si="10"/>
        <v>1</v>
      </c>
      <c r="U65" s="22">
        <f t="shared" si="11"/>
        <v>3</v>
      </c>
      <c r="V65" s="22">
        <f t="shared" si="12"/>
        <v>18</v>
      </c>
      <c r="W65" s="22">
        <f t="shared" si="13"/>
        <v>10</v>
      </c>
      <c r="X65" s="22">
        <f t="shared" si="14"/>
        <v>18</v>
      </c>
      <c r="Y65" s="22">
        <f t="shared" si="15"/>
        <v>24</v>
      </c>
      <c r="Z65" s="22">
        <f t="shared" si="16"/>
        <v>22</v>
      </c>
      <c r="AA65" s="22">
        <f t="shared" si="17"/>
        <v>3</v>
      </c>
      <c r="AB65" s="22" t="str">
        <f t="shared" si="18"/>
        <v/>
      </c>
      <c r="AC65" s="22" t="str">
        <f t="shared" si="19"/>
        <v/>
      </c>
      <c r="AD65" s="29" t="str">
        <f t="shared" si="20"/>
        <v/>
      </c>
      <c r="AE65" s="22" t="str">
        <f t="shared" si="21"/>
        <v/>
      </c>
      <c r="AF65" s="22" t="str">
        <f t="shared" si="22"/>
        <v/>
      </c>
      <c r="AG65" s="22" t="str">
        <f t="shared" si="23"/>
        <v/>
      </c>
      <c r="AH65" s="22" t="str">
        <f t="shared" si="24"/>
        <v/>
      </c>
      <c r="AI65" s="22" t="str">
        <f t="shared" si="25"/>
        <v/>
      </c>
      <c r="AJ65" s="31" t="str">
        <f t="shared" si="26"/>
        <v/>
      </c>
      <c r="AK65" s="22" t="str">
        <f t="shared" si="27"/>
        <v/>
      </c>
      <c r="AL65" s="22" t="str">
        <f t="shared" si="28"/>
        <v/>
      </c>
      <c r="AM65" s="22" t="str">
        <f t="shared" si="29"/>
        <v/>
      </c>
      <c r="AN65" s="22" t="str">
        <f t="shared" si="30"/>
        <v/>
      </c>
      <c r="AO65" s="22" t="str">
        <f t="shared" si="31"/>
        <v/>
      </c>
      <c r="AP65" s="22" t="str">
        <f t="shared" si="32"/>
        <v/>
      </c>
      <c r="AQ65" s="2" t="str">
        <f t="shared" si="33"/>
        <v/>
      </c>
    </row>
    <row r="66" spans="1:43" x14ac:dyDescent="0.25">
      <c r="A66" s="26" t="str">
        <f t="shared" si="34"/>
        <v/>
      </c>
      <c r="B66" t="s">
        <v>7179</v>
      </c>
      <c r="C66" t="s">
        <v>64</v>
      </c>
      <c r="D66" t="s">
        <v>24</v>
      </c>
      <c r="E66" t="s">
        <v>2654</v>
      </c>
      <c r="F66">
        <v>2026</v>
      </c>
      <c r="G66" t="s">
        <v>5657</v>
      </c>
      <c r="H66" s="4">
        <v>46175</v>
      </c>
      <c r="I66" s="4" t="str">
        <f t="shared" ref="I66:I129" si="35">IFERROR(INDEX(Conferences_Conference,MATCH(E66,Conferences_Team,0)),"")</f>
        <v>Horizon</v>
      </c>
      <c r="J66" s="2" t="str">
        <f t="shared" ref="J66:J129" si="36">IFERROR(INDEX(Stats_Hit_AVG,MATCH($B66,Stats_Hit_Player,0)),"")</f>
        <v/>
      </c>
      <c r="K66" s="2" t="str">
        <f t="shared" ref="K66:K129" si="37">IFERROR(INDEX(Stats_Hit_OBP,MATCH($B66,Stats_Hit_Player,0)),"")</f>
        <v/>
      </c>
      <c r="L66" s="2" t="str">
        <f t="shared" ref="L66:L129" si="38">IFERROR(INDEX(Stats_Hit_SLG,MATCH($B66,Stats_Hit_Player,0)),"")</f>
        <v/>
      </c>
      <c r="M66" s="2" t="str">
        <f t="shared" ref="M66:M129" si="39">IFERROR(INDEX(Stats_Hit_OPS,MATCH($B66,Stats_Hit_Player,0)),"")</f>
        <v/>
      </c>
      <c r="N66" s="22" t="str" cm="1">
        <f t="array" ref="N66">IFERROR(INDEX(Stats_Hit_GP,MATCH($B66,Stats_Hit_Player,0)),"")</f>
        <v/>
      </c>
      <c r="O66" s="22" t="str">
        <f t="shared" ref="O66:O129" si="40">IFERROR(INDEX(Stats_Hit_PA,MATCH($B66,Stats_Hit_Player,0)),"")</f>
        <v/>
      </c>
      <c r="P66" s="22" t="str">
        <f t="shared" ref="P66:P129" si="41">IFERROR(INDEX(Stats_Hit_AB,MATCH($B66,Stats_Hit_Player,0)),"")</f>
        <v/>
      </c>
      <c r="Q66" s="22" t="str">
        <f t="shared" ref="Q66:Q129" si="42">IFERROR(INDEX(Stats_Hit_R,MATCH($B66,Stats_Hit_Player,0)),"")</f>
        <v/>
      </c>
      <c r="R66" s="22" t="str">
        <f t="shared" ref="R66:R129" si="43">IFERROR(INDEX(Stats_Hit_H,MATCH($B66,Stats_Hit_Player,0)),"")</f>
        <v/>
      </c>
      <c r="S66" s="22" t="str">
        <f t="shared" ref="S66:S129" si="44">IFERROR(INDEX(Stats_Hit_2B,MATCH($B66,Stats_Hit_Player,0)),"")</f>
        <v/>
      </c>
      <c r="T66" s="22" t="str">
        <f t="shared" ref="T66:T129" si="45">IFERROR(INDEX(Stats_Hit_3B,MATCH($B66,Stats_Hit_Player,0)),"")</f>
        <v/>
      </c>
      <c r="U66" s="22" t="str">
        <f t="shared" ref="U66:U129" si="46">IFERROR(INDEX(Stats_Hit_HR,MATCH($B66,Stats_Hit_Player,0)),"")</f>
        <v/>
      </c>
      <c r="V66" s="22" t="str">
        <f t="shared" ref="V66:V129" si="47">IFERROR(INDEX(Stats_Hit_RBI,MATCH($B66,Stats_Hit_Player,0)),"")</f>
        <v/>
      </c>
      <c r="W66" s="22" t="str">
        <f t="shared" ref="W66:W129" si="48">IFERROR(INDEX(Stats_Hit_HBP,MATCH($B66,Stats_Hit_Player,0)),"")</f>
        <v/>
      </c>
      <c r="X66" s="22" t="str">
        <f t="shared" ref="X66:X129" si="49">IFERROR(INDEX(Stats_Hit_BB,MATCH($B66,Stats_Hit_Player,0)),"")</f>
        <v/>
      </c>
      <c r="Y66" s="22" t="str">
        <f t="shared" ref="Y66:Y129" si="50">IFERROR(INDEX(Stats_Hit_K,MATCH($B66,Stats_Hit_Player,0)),"")</f>
        <v/>
      </c>
      <c r="Z66" s="22" t="str">
        <f t="shared" ref="Z66:Z129" si="51">IFERROR(INDEX(Stats_Hit_SB,MATCH($B66,Stats_Hit_Player,0)),"")</f>
        <v/>
      </c>
      <c r="AA66" s="22" t="str">
        <f t="shared" ref="AA66:AA129" si="52">IFERROR(INDEX(Stats_Hit_CS,MATCH($B66,Stats_Hit_Player,0)),"")</f>
        <v/>
      </c>
      <c r="AB66" s="22">
        <f t="shared" ref="AB66:AB129" si="53">IFERROR(INDEX(Stats_Pitch_Win,MATCH($B66,Stats_Pitch_Player,0)),"")</f>
        <v>0</v>
      </c>
      <c r="AC66" s="22">
        <f t="shared" ref="AC66:AC129" si="54">IFERROR(INDEX(Stats_Pitch_Loss,MATCH($B66,Stats_Pitch_Player,0)),"")</f>
        <v>2</v>
      </c>
      <c r="AD66" s="29">
        <f t="shared" ref="AD66:AD129" si="55">IFERROR(INDEX(Stats_Pitch_ERA,MATCH($B66,Stats_Pitch_Player,0)),"")</f>
        <v>20.77</v>
      </c>
      <c r="AE66" s="22">
        <f t="shared" ref="AE66:AE129" si="56">IFERROR(INDEX(Stats_Pitch_App,MATCH($B66,Stats_Pitch_Player,0)),"")</f>
        <v>8</v>
      </c>
      <c r="AF66" s="22">
        <f t="shared" ref="AF66:AF129" si="57">IFERROR(INDEX(Stats_Pitch_GS,MATCH($B66,Stats_Pitch_Player,0)),"")</f>
        <v>3</v>
      </c>
      <c r="AG66" s="22">
        <f t="shared" ref="AG66:AG129" si="58">IFERROR(INDEX(Stats_Pitch_CG,MATCH($B66,Stats_Pitch_Player,0)),"")</f>
        <v>0</v>
      </c>
      <c r="AH66" s="22">
        <f t="shared" ref="AH66:AH129" si="59">IFERROR(INDEX(Stats_Pitch_SHO,MATCH($B66,Stats_Pitch_Player,0)),"")</f>
        <v>0</v>
      </c>
      <c r="AI66" s="22">
        <f t="shared" ref="AI66:AI129" si="60">IFERROR(INDEX(Stats_Pitch_SV,MATCH($B66,Stats_Pitch_Player,0)),"")</f>
        <v>0</v>
      </c>
      <c r="AJ66" s="31">
        <f t="shared" ref="AJ66:AJ129" si="61">IFERROR(INDEX(Stats_Pitch_IP,MATCH($B66,Stats_Pitch_Player,0)),"")</f>
        <v>8.1999999999999993</v>
      </c>
      <c r="AK66" s="22">
        <f t="shared" ref="AK66:AK129" si="62">IFERROR(INDEX(Stats_Pitch_H,MATCH($B66,Stats_Pitch_Player,0)),"")</f>
        <v>19</v>
      </c>
      <c r="AL66" s="22">
        <f t="shared" ref="AL66:AL129" si="63">IFERROR(INDEX(Stats_Pitch_R,MATCH($B66,Stats_Pitch_Player,0)),"")</f>
        <v>21</v>
      </c>
      <c r="AM66" s="22">
        <f t="shared" ref="AM66:AM129" si="64">IFERROR(INDEX(Stats_Pitch_ER,MATCH($B66,Stats_Pitch_Player,0)),"")</f>
        <v>20</v>
      </c>
      <c r="AN66" s="22">
        <f t="shared" ref="AN66:AN129" si="65">IFERROR(INDEX(Stats_Pitch_BB,MATCH($B66,Stats_Pitch_Player,0)),"")</f>
        <v>10</v>
      </c>
      <c r="AO66" s="22">
        <f t="shared" ref="AO66:AO129" si="66">IFERROR(INDEX(Stats_Pitch_K,MATCH($B66,Stats_Pitch_Player,0)),"")</f>
        <v>6</v>
      </c>
      <c r="AP66" s="22">
        <f t="shared" ref="AP66:AP129" si="67">IFERROR(INDEX(Stats_Pitch_HBP,MATCH($B66,Stats_Pitch_Player,0)),"")</f>
        <v>4</v>
      </c>
      <c r="AQ66" s="2">
        <f t="shared" ref="AQ66:AQ129" si="68">IFERROR(INDEX(Stats_Pitch_BA,MATCH($B66,Stats_Pitch_Player,0)),"")</f>
        <v>0.432</v>
      </c>
    </row>
    <row r="67" spans="1:43" x14ac:dyDescent="0.25">
      <c r="A67" s="26" t="str">
        <f t="shared" ref="A67:A130" si="69">IF(OR(D67="SR", D67="GR"), 1, "")</f>
        <v/>
      </c>
      <c r="B67" t="s">
        <v>5109</v>
      </c>
      <c r="C67" t="s">
        <v>27</v>
      </c>
      <c r="D67" t="s">
        <v>47</v>
      </c>
      <c r="E67" t="s">
        <v>5097</v>
      </c>
      <c r="F67">
        <v>2026</v>
      </c>
      <c r="G67" t="s">
        <v>5657</v>
      </c>
      <c r="H67" s="4">
        <v>46175</v>
      </c>
      <c r="I67" s="4" t="str">
        <f t="shared" si="35"/>
        <v>Sun Belt</v>
      </c>
      <c r="J67" s="2">
        <f t="shared" si="36"/>
        <v>0.21299999999999999</v>
      </c>
      <c r="K67" s="2">
        <f t="shared" si="37"/>
        <v>0.379</v>
      </c>
      <c r="L67" s="2">
        <f t="shared" si="38"/>
        <v>0.24</v>
      </c>
      <c r="M67" s="2">
        <f t="shared" si="39"/>
        <v>0.61899999999999999</v>
      </c>
      <c r="N67" s="22" cm="1">
        <f t="array" ref="N67">IFERROR(INDEX(Stats_Hit_GP,MATCH($B67,Stats_Hit_Player,0)),"")</f>
        <v>27</v>
      </c>
      <c r="O67" s="22">
        <f t="shared" si="40"/>
        <v>99</v>
      </c>
      <c r="P67" s="22">
        <f t="shared" si="41"/>
        <v>75</v>
      </c>
      <c r="Q67" s="22">
        <f t="shared" si="42"/>
        <v>14</v>
      </c>
      <c r="R67" s="22">
        <f t="shared" si="43"/>
        <v>16</v>
      </c>
      <c r="S67" s="22">
        <f t="shared" si="44"/>
        <v>2</v>
      </c>
      <c r="T67" s="22">
        <f t="shared" si="45"/>
        <v>0</v>
      </c>
      <c r="U67" s="22">
        <f t="shared" si="46"/>
        <v>0</v>
      </c>
      <c r="V67" s="22">
        <f t="shared" si="47"/>
        <v>4</v>
      </c>
      <c r="W67" s="22">
        <f t="shared" si="48"/>
        <v>4</v>
      </c>
      <c r="X67" s="22">
        <f t="shared" si="49"/>
        <v>16</v>
      </c>
      <c r="Y67" s="22">
        <f t="shared" si="50"/>
        <v>23</v>
      </c>
      <c r="Z67" s="22">
        <f t="shared" si="51"/>
        <v>6</v>
      </c>
      <c r="AA67" s="22">
        <f t="shared" si="52"/>
        <v>1</v>
      </c>
      <c r="AB67" s="22" t="str">
        <f t="shared" si="53"/>
        <v/>
      </c>
      <c r="AC67" s="22" t="str">
        <f t="shared" si="54"/>
        <v/>
      </c>
      <c r="AD67" s="29" t="str">
        <f t="shared" si="55"/>
        <v/>
      </c>
      <c r="AE67" s="22" t="str">
        <f t="shared" si="56"/>
        <v/>
      </c>
      <c r="AF67" s="22" t="str">
        <f t="shared" si="57"/>
        <v/>
      </c>
      <c r="AG67" s="22" t="str">
        <f t="shared" si="58"/>
        <v/>
      </c>
      <c r="AH67" s="22" t="str">
        <f t="shared" si="59"/>
        <v/>
      </c>
      <c r="AI67" s="22" t="str">
        <f t="shared" si="60"/>
        <v/>
      </c>
      <c r="AJ67" s="31" t="str">
        <f t="shared" si="61"/>
        <v/>
      </c>
      <c r="AK67" s="22" t="str">
        <f t="shared" si="62"/>
        <v/>
      </c>
      <c r="AL67" s="22" t="str">
        <f t="shared" si="63"/>
        <v/>
      </c>
      <c r="AM67" s="22" t="str">
        <f t="shared" si="64"/>
        <v/>
      </c>
      <c r="AN67" s="22" t="str">
        <f t="shared" si="65"/>
        <v/>
      </c>
      <c r="AO67" s="22" t="str">
        <f t="shared" si="66"/>
        <v/>
      </c>
      <c r="AP67" s="22" t="str">
        <f t="shared" si="67"/>
        <v/>
      </c>
      <c r="AQ67" s="2" t="str">
        <f t="shared" si="68"/>
        <v/>
      </c>
    </row>
    <row r="68" spans="1:43" x14ac:dyDescent="0.25">
      <c r="A68" s="26" t="str">
        <f t="shared" si="69"/>
        <v/>
      </c>
      <c r="B68" t="s">
        <v>7180</v>
      </c>
      <c r="C68" t="s">
        <v>7181</v>
      </c>
      <c r="D68" t="s">
        <v>47</v>
      </c>
      <c r="E68" t="s">
        <v>4279</v>
      </c>
      <c r="F68">
        <v>2026</v>
      </c>
      <c r="G68" t="s">
        <v>5657</v>
      </c>
      <c r="H68" s="4">
        <v>46175</v>
      </c>
      <c r="I68" s="4" t="str">
        <f t="shared" si="35"/>
        <v>SEC</v>
      </c>
      <c r="J68" s="2" t="str">
        <f t="shared" si="36"/>
        <v/>
      </c>
      <c r="K68" s="2" t="str">
        <f t="shared" si="37"/>
        <v/>
      </c>
      <c r="L68" s="2" t="str">
        <f t="shared" si="38"/>
        <v/>
      </c>
      <c r="M68" s="2" t="str">
        <f t="shared" si="39"/>
        <v/>
      </c>
      <c r="N68" s="22" t="str" cm="1">
        <f t="array" ref="N68">IFERROR(INDEX(Stats_Hit_GP,MATCH($B68,Stats_Hit_Player,0)),"")</f>
        <v/>
      </c>
      <c r="O68" s="22" t="str">
        <f t="shared" si="40"/>
        <v/>
      </c>
      <c r="P68" s="22" t="str">
        <f t="shared" si="41"/>
        <v/>
      </c>
      <c r="Q68" s="22" t="str">
        <f t="shared" si="42"/>
        <v/>
      </c>
      <c r="R68" s="22" t="str">
        <f t="shared" si="43"/>
        <v/>
      </c>
      <c r="S68" s="22" t="str">
        <f t="shared" si="44"/>
        <v/>
      </c>
      <c r="T68" s="22" t="str">
        <f t="shared" si="45"/>
        <v/>
      </c>
      <c r="U68" s="22" t="str">
        <f t="shared" si="46"/>
        <v/>
      </c>
      <c r="V68" s="22" t="str">
        <f t="shared" si="47"/>
        <v/>
      </c>
      <c r="W68" s="22" t="str">
        <f t="shared" si="48"/>
        <v/>
      </c>
      <c r="X68" s="22" t="str">
        <f t="shared" si="49"/>
        <v/>
      </c>
      <c r="Y68" s="22" t="str">
        <f t="shared" si="50"/>
        <v/>
      </c>
      <c r="Z68" s="22" t="str">
        <f t="shared" si="51"/>
        <v/>
      </c>
      <c r="AA68" s="22" t="str">
        <f t="shared" si="52"/>
        <v/>
      </c>
      <c r="AB68" s="22" t="str">
        <f t="shared" si="53"/>
        <v/>
      </c>
      <c r="AC68" s="22" t="str">
        <f t="shared" si="54"/>
        <v/>
      </c>
      <c r="AD68" s="29" t="str">
        <f t="shared" si="55"/>
        <v/>
      </c>
      <c r="AE68" s="22" t="str">
        <f t="shared" si="56"/>
        <v/>
      </c>
      <c r="AF68" s="22" t="str">
        <f t="shared" si="57"/>
        <v/>
      </c>
      <c r="AG68" s="22" t="str">
        <f t="shared" si="58"/>
        <v/>
      </c>
      <c r="AH68" s="22" t="str">
        <f t="shared" si="59"/>
        <v/>
      </c>
      <c r="AI68" s="22" t="str">
        <f t="shared" si="60"/>
        <v/>
      </c>
      <c r="AJ68" s="31" t="str">
        <f t="shared" si="61"/>
        <v/>
      </c>
      <c r="AK68" s="22" t="str">
        <f t="shared" si="62"/>
        <v/>
      </c>
      <c r="AL68" s="22" t="str">
        <f t="shared" si="63"/>
        <v/>
      </c>
      <c r="AM68" s="22" t="str">
        <f t="shared" si="64"/>
        <v/>
      </c>
      <c r="AN68" s="22" t="str">
        <f t="shared" si="65"/>
        <v/>
      </c>
      <c r="AO68" s="22" t="str">
        <f t="shared" si="66"/>
        <v/>
      </c>
      <c r="AP68" s="22" t="str">
        <f t="shared" si="67"/>
        <v/>
      </c>
      <c r="AQ68" s="2" t="str">
        <f t="shared" si="68"/>
        <v/>
      </c>
    </row>
    <row r="69" spans="1:43" x14ac:dyDescent="0.25">
      <c r="A69" s="26" t="str">
        <f t="shared" si="69"/>
        <v/>
      </c>
      <c r="B69" t="s">
        <v>7182</v>
      </c>
      <c r="C69" t="s">
        <v>64</v>
      </c>
      <c r="D69" t="s">
        <v>47</v>
      </c>
      <c r="E69" t="s">
        <v>216</v>
      </c>
      <c r="F69">
        <v>2026</v>
      </c>
      <c r="G69" t="s">
        <v>5657</v>
      </c>
      <c r="H69" s="4">
        <v>46175</v>
      </c>
      <c r="I69" s="4" t="str">
        <f t="shared" si="35"/>
        <v>Atlantic 10</v>
      </c>
      <c r="J69" s="2" t="str">
        <f t="shared" si="36"/>
        <v/>
      </c>
      <c r="K69" s="2" t="str">
        <f t="shared" si="37"/>
        <v/>
      </c>
      <c r="L69" s="2" t="str">
        <f t="shared" si="38"/>
        <v/>
      </c>
      <c r="M69" s="2" t="str">
        <f t="shared" si="39"/>
        <v/>
      </c>
      <c r="N69" s="22" t="str" cm="1">
        <f t="array" ref="N69">IFERROR(INDEX(Stats_Hit_GP,MATCH($B69,Stats_Hit_Player,0)),"")</f>
        <v/>
      </c>
      <c r="O69" s="22" t="str">
        <f t="shared" si="40"/>
        <v/>
      </c>
      <c r="P69" s="22" t="str">
        <f t="shared" si="41"/>
        <v/>
      </c>
      <c r="Q69" s="22" t="str">
        <f t="shared" si="42"/>
        <v/>
      </c>
      <c r="R69" s="22" t="str">
        <f t="shared" si="43"/>
        <v/>
      </c>
      <c r="S69" s="22" t="str">
        <f t="shared" si="44"/>
        <v/>
      </c>
      <c r="T69" s="22" t="str">
        <f t="shared" si="45"/>
        <v/>
      </c>
      <c r="U69" s="22" t="str">
        <f t="shared" si="46"/>
        <v/>
      </c>
      <c r="V69" s="22" t="str">
        <f t="shared" si="47"/>
        <v/>
      </c>
      <c r="W69" s="22" t="str">
        <f t="shared" si="48"/>
        <v/>
      </c>
      <c r="X69" s="22" t="str">
        <f t="shared" si="49"/>
        <v/>
      </c>
      <c r="Y69" s="22" t="str">
        <f t="shared" si="50"/>
        <v/>
      </c>
      <c r="Z69" s="22" t="str">
        <f t="shared" si="51"/>
        <v/>
      </c>
      <c r="AA69" s="22" t="str">
        <f t="shared" si="52"/>
        <v/>
      </c>
      <c r="AB69" s="22">
        <f t="shared" si="53"/>
        <v>0</v>
      </c>
      <c r="AC69" s="22">
        <f t="shared" si="54"/>
        <v>0</v>
      </c>
      <c r="AD69" s="29">
        <f t="shared" si="55"/>
        <v>38.57</v>
      </c>
      <c r="AE69" s="22">
        <f t="shared" si="56"/>
        <v>4</v>
      </c>
      <c r="AF69" s="22">
        <f t="shared" si="57"/>
        <v>0</v>
      </c>
      <c r="AG69" s="22">
        <f t="shared" si="58"/>
        <v>0</v>
      </c>
      <c r="AH69" s="22">
        <f t="shared" si="59"/>
        <v>0</v>
      </c>
      <c r="AI69" s="22">
        <f t="shared" si="60"/>
        <v>0</v>
      </c>
      <c r="AJ69" s="31">
        <f t="shared" si="61"/>
        <v>2.1</v>
      </c>
      <c r="AK69" s="22">
        <f t="shared" si="62"/>
        <v>6</v>
      </c>
      <c r="AL69" s="22">
        <f t="shared" si="63"/>
        <v>10</v>
      </c>
      <c r="AM69" s="22">
        <f t="shared" si="64"/>
        <v>10</v>
      </c>
      <c r="AN69" s="22">
        <f t="shared" si="65"/>
        <v>3</v>
      </c>
      <c r="AO69" s="22">
        <f t="shared" si="66"/>
        <v>4</v>
      </c>
      <c r="AP69" s="22">
        <f t="shared" si="67"/>
        <v>2</v>
      </c>
      <c r="AQ69" s="2">
        <f t="shared" si="68"/>
        <v>0.46200000000000002</v>
      </c>
    </row>
    <row r="70" spans="1:43" x14ac:dyDescent="0.25">
      <c r="A70" s="26" t="str">
        <f t="shared" si="69"/>
        <v/>
      </c>
      <c r="B70" t="s">
        <v>7183</v>
      </c>
      <c r="C70" t="s">
        <v>5705</v>
      </c>
      <c r="D70" t="s">
        <v>47</v>
      </c>
      <c r="E70" t="s">
        <v>216</v>
      </c>
      <c r="F70">
        <v>2026</v>
      </c>
      <c r="G70" t="s">
        <v>5657</v>
      </c>
      <c r="H70" s="4">
        <v>46175</v>
      </c>
      <c r="I70" s="4" t="str">
        <f t="shared" si="35"/>
        <v>Atlantic 10</v>
      </c>
      <c r="J70" s="2" t="str">
        <f t="shared" si="36"/>
        <v/>
      </c>
      <c r="K70" s="2" t="str">
        <f t="shared" si="37"/>
        <v/>
      </c>
      <c r="L70" s="2" t="str">
        <f t="shared" si="38"/>
        <v/>
      </c>
      <c r="M70" s="2" t="str">
        <f t="shared" si="39"/>
        <v/>
      </c>
      <c r="N70" s="22" t="str" cm="1">
        <f t="array" ref="N70">IFERROR(INDEX(Stats_Hit_GP,MATCH($B70,Stats_Hit_Player,0)),"")</f>
        <v/>
      </c>
      <c r="O70" s="22" t="str">
        <f t="shared" si="40"/>
        <v/>
      </c>
      <c r="P70" s="22" t="str">
        <f t="shared" si="41"/>
        <v/>
      </c>
      <c r="Q70" s="22" t="str">
        <f t="shared" si="42"/>
        <v/>
      </c>
      <c r="R70" s="22" t="str">
        <f t="shared" si="43"/>
        <v/>
      </c>
      <c r="S70" s="22" t="str">
        <f t="shared" si="44"/>
        <v/>
      </c>
      <c r="T70" s="22" t="str">
        <f t="shared" si="45"/>
        <v/>
      </c>
      <c r="U70" s="22" t="str">
        <f t="shared" si="46"/>
        <v/>
      </c>
      <c r="V70" s="22" t="str">
        <f t="shared" si="47"/>
        <v/>
      </c>
      <c r="W70" s="22" t="str">
        <f t="shared" si="48"/>
        <v/>
      </c>
      <c r="X70" s="22" t="str">
        <f t="shared" si="49"/>
        <v/>
      </c>
      <c r="Y70" s="22" t="str">
        <f t="shared" si="50"/>
        <v/>
      </c>
      <c r="Z70" s="22" t="str">
        <f t="shared" si="51"/>
        <v/>
      </c>
      <c r="AA70" s="22" t="str">
        <f t="shared" si="52"/>
        <v/>
      </c>
      <c r="AB70" s="22" t="str">
        <f t="shared" si="53"/>
        <v/>
      </c>
      <c r="AC70" s="22" t="str">
        <f t="shared" si="54"/>
        <v/>
      </c>
      <c r="AD70" s="29" t="str">
        <f t="shared" si="55"/>
        <v/>
      </c>
      <c r="AE70" s="22" t="str">
        <f t="shared" si="56"/>
        <v/>
      </c>
      <c r="AF70" s="22" t="str">
        <f t="shared" si="57"/>
        <v/>
      </c>
      <c r="AG70" s="22" t="str">
        <f t="shared" si="58"/>
        <v/>
      </c>
      <c r="AH70" s="22" t="str">
        <f t="shared" si="59"/>
        <v/>
      </c>
      <c r="AI70" s="22" t="str">
        <f t="shared" si="60"/>
        <v/>
      </c>
      <c r="AJ70" s="31" t="str">
        <f t="shared" si="61"/>
        <v/>
      </c>
      <c r="AK70" s="22" t="str">
        <f t="shared" si="62"/>
        <v/>
      </c>
      <c r="AL70" s="22" t="str">
        <f t="shared" si="63"/>
        <v/>
      </c>
      <c r="AM70" s="22" t="str">
        <f t="shared" si="64"/>
        <v/>
      </c>
      <c r="AN70" s="22" t="str">
        <f t="shared" si="65"/>
        <v/>
      </c>
      <c r="AO70" s="22" t="str">
        <f t="shared" si="66"/>
        <v/>
      </c>
      <c r="AP70" s="22" t="str">
        <f t="shared" si="67"/>
        <v/>
      </c>
      <c r="AQ70" s="2" t="str">
        <f t="shared" si="68"/>
        <v/>
      </c>
    </row>
    <row r="71" spans="1:43" x14ac:dyDescent="0.25">
      <c r="A71" s="26" t="str">
        <f t="shared" si="69"/>
        <v/>
      </c>
      <c r="B71" t="s">
        <v>5464</v>
      </c>
      <c r="C71" t="s">
        <v>33</v>
      </c>
      <c r="D71" t="s">
        <v>37</v>
      </c>
      <c r="E71" t="s">
        <v>5465</v>
      </c>
      <c r="F71">
        <v>2026</v>
      </c>
      <c r="G71" t="s">
        <v>5657</v>
      </c>
      <c r="H71" s="4">
        <v>46175</v>
      </c>
      <c r="I71" s="4" t="str">
        <f t="shared" si="35"/>
        <v>West Coast</v>
      </c>
      <c r="J71" s="2">
        <f t="shared" si="36"/>
        <v>0.379</v>
      </c>
      <c r="K71" s="2">
        <f t="shared" si="37"/>
        <v>0.45600000000000002</v>
      </c>
      <c r="L71" s="2">
        <f t="shared" si="38"/>
        <v>0.60699999999999998</v>
      </c>
      <c r="M71" s="2">
        <f t="shared" si="39"/>
        <v>1.0629999999999999</v>
      </c>
      <c r="N71" s="22" cm="1">
        <f t="array" ref="N71">IFERROR(INDEX(Stats_Hit_GP,MATCH($B71,Stats_Hit_Player,0)),"")</f>
        <v>54</v>
      </c>
      <c r="O71" s="22">
        <f t="shared" si="40"/>
        <v>261</v>
      </c>
      <c r="P71" s="22">
        <f t="shared" si="41"/>
        <v>224</v>
      </c>
      <c r="Q71" s="22">
        <f t="shared" si="42"/>
        <v>52</v>
      </c>
      <c r="R71" s="22">
        <f t="shared" si="43"/>
        <v>85</v>
      </c>
      <c r="S71" s="22">
        <f t="shared" si="44"/>
        <v>24</v>
      </c>
      <c r="T71" s="22">
        <f t="shared" si="45"/>
        <v>0</v>
      </c>
      <c r="U71" s="22">
        <f t="shared" si="46"/>
        <v>9</v>
      </c>
      <c r="V71" s="22">
        <f t="shared" si="47"/>
        <v>47</v>
      </c>
      <c r="W71" s="22">
        <f t="shared" si="48"/>
        <v>7</v>
      </c>
      <c r="X71" s="22">
        <f t="shared" si="49"/>
        <v>27</v>
      </c>
      <c r="Y71" s="22">
        <f t="shared" si="50"/>
        <v>37</v>
      </c>
      <c r="Z71" s="22">
        <f t="shared" si="51"/>
        <v>4</v>
      </c>
      <c r="AA71" s="22">
        <f t="shared" si="52"/>
        <v>1</v>
      </c>
      <c r="AB71" s="22" t="str">
        <f t="shared" si="53"/>
        <v/>
      </c>
      <c r="AC71" s="22" t="str">
        <f t="shared" si="54"/>
        <v/>
      </c>
      <c r="AD71" s="29" t="str">
        <f t="shared" si="55"/>
        <v/>
      </c>
      <c r="AE71" s="22" t="str">
        <f t="shared" si="56"/>
        <v/>
      </c>
      <c r="AF71" s="22" t="str">
        <f t="shared" si="57"/>
        <v/>
      </c>
      <c r="AG71" s="22" t="str">
        <f t="shared" si="58"/>
        <v/>
      </c>
      <c r="AH71" s="22" t="str">
        <f t="shared" si="59"/>
        <v/>
      </c>
      <c r="AI71" s="22" t="str">
        <f t="shared" si="60"/>
        <v/>
      </c>
      <c r="AJ71" s="31" t="str">
        <f t="shared" si="61"/>
        <v/>
      </c>
      <c r="AK71" s="22" t="str">
        <f t="shared" si="62"/>
        <v/>
      </c>
      <c r="AL71" s="22" t="str">
        <f t="shared" si="63"/>
        <v/>
      </c>
      <c r="AM71" s="22" t="str">
        <f t="shared" si="64"/>
        <v/>
      </c>
      <c r="AN71" s="22" t="str">
        <f t="shared" si="65"/>
        <v/>
      </c>
      <c r="AO71" s="22" t="str">
        <f t="shared" si="66"/>
        <v/>
      </c>
      <c r="AP71" s="22" t="str">
        <f t="shared" si="67"/>
        <v/>
      </c>
      <c r="AQ71" s="2" t="str">
        <f t="shared" si="68"/>
        <v/>
      </c>
    </row>
    <row r="72" spans="1:43" x14ac:dyDescent="0.25">
      <c r="A72" s="26">
        <f t="shared" si="69"/>
        <v>1</v>
      </c>
      <c r="B72" t="s">
        <v>3410</v>
      </c>
      <c r="C72" t="s">
        <v>44</v>
      </c>
      <c r="D72" t="s">
        <v>29</v>
      </c>
      <c r="E72" t="s">
        <v>3399</v>
      </c>
      <c r="F72">
        <v>2026</v>
      </c>
      <c r="G72" t="s">
        <v>5657</v>
      </c>
      <c r="H72" s="4">
        <v>46174</v>
      </c>
      <c r="I72" s="4" t="str">
        <f t="shared" si="35"/>
        <v>Missouri Valley</v>
      </c>
      <c r="J72" s="2">
        <f t="shared" si="36"/>
        <v>0.23100000000000001</v>
      </c>
      <c r="K72" s="2">
        <f t="shared" si="37"/>
        <v>0.41299999999999998</v>
      </c>
      <c r="L72" s="2">
        <f t="shared" si="38"/>
        <v>0.39600000000000002</v>
      </c>
      <c r="M72" s="2">
        <f t="shared" si="39"/>
        <v>0.80900000000000005</v>
      </c>
      <c r="N72" s="22" cm="1">
        <f t="array" ref="N72">IFERROR(INDEX(Stats_Hit_GP,MATCH($B72,Stats_Hit_Player,0)),"")</f>
        <v>38</v>
      </c>
      <c r="O72" s="22">
        <f t="shared" si="40"/>
        <v>122</v>
      </c>
      <c r="P72" s="22">
        <f t="shared" si="41"/>
        <v>91</v>
      </c>
      <c r="Q72" s="22">
        <f t="shared" si="42"/>
        <v>16</v>
      </c>
      <c r="R72" s="22">
        <f t="shared" si="43"/>
        <v>21</v>
      </c>
      <c r="S72" s="22">
        <f t="shared" si="44"/>
        <v>3</v>
      </c>
      <c r="T72" s="22">
        <f t="shared" si="45"/>
        <v>0</v>
      </c>
      <c r="U72" s="22">
        <f t="shared" si="46"/>
        <v>4</v>
      </c>
      <c r="V72" s="22">
        <f t="shared" si="47"/>
        <v>14</v>
      </c>
      <c r="W72" s="22">
        <f t="shared" si="48"/>
        <v>13</v>
      </c>
      <c r="X72" s="22">
        <f t="shared" si="49"/>
        <v>16</v>
      </c>
      <c r="Y72" s="22">
        <f t="shared" si="50"/>
        <v>35</v>
      </c>
      <c r="Z72" s="22">
        <f t="shared" si="51"/>
        <v>1</v>
      </c>
      <c r="AA72" s="22">
        <f t="shared" si="52"/>
        <v>0</v>
      </c>
      <c r="AB72" s="22" t="str">
        <f t="shared" si="53"/>
        <v/>
      </c>
      <c r="AC72" s="22" t="str">
        <f t="shared" si="54"/>
        <v/>
      </c>
      <c r="AD72" s="29" t="str">
        <f t="shared" si="55"/>
        <v/>
      </c>
      <c r="AE72" s="22" t="str">
        <f t="shared" si="56"/>
        <v/>
      </c>
      <c r="AF72" s="22" t="str">
        <f t="shared" si="57"/>
        <v/>
      </c>
      <c r="AG72" s="22" t="str">
        <f t="shared" si="58"/>
        <v/>
      </c>
      <c r="AH72" s="22" t="str">
        <f t="shared" si="59"/>
        <v/>
      </c>
      <c r="AI72" s="22" t="str">
        <f t="shared" si="60"/>
        <v/>
      </c>
      <c r="AJ72" s="31" t="str">
        <f t="shared" si="61"/>
        <v/>
      </c>
      <c r="AK72" s="22" t="str">
        <f t="shared" si="62"/>
        <v/>
      </c>
      <c r="AL72" s="22" t="str">
        <f t="shared" si="63"/>
        <v/>
      </c>
      <c r="AM72" s="22" t="str">
        <f t="shared" si="64"/>
        <v/>
      </c>
      <c r="AN72" s="22" t="str">
        <f t="shared" si="65"/>
        <v/>
      </c>
      <c r="AO72" s="22" t="str">
        <f t="shared" si="66"/>
        <v/>
      </c>
      <c r="AP72" s="22" t="str">
        <f t="shared" si="67"/>
        <v/>
      </c>
      <c r="AQ72" s="2" t="str">
        <f t="shared" si="68"/>
        <v/>
      </c>
    </row>
    <row r="73" spans="1:43" x14ac:dyDescent="0.25">
      <c r="A73" s="26" t="str">
        <f t="shared" si="69"/>
        <v/>
      </c>
      <c r="B73" t="s">
        <v>7184</v>
      </c>
      <c r="C73" t="s">
        <v>64</v>
      </c>
      <c r="D73" t="s">
        <v>37</v>
      </c>
      <c r="E73" t="s">
        <v>4368</v>
      </c>
      <c r="F73">
        <v>2026</v>
      </c>
      <c r="G73" t="s">
        <v>5657</v>
      </c>
      <c r="H73" s="4">
        <v>46174</v>
      </c>
      <c r="I73" s="4" t="str">
        <f t="shared" si="35"/>
        <v>SEC</v>
      </c>
      <c r="J73" s="2" t="str">
        <f t="shared" si="36"/>
        <v/>
      </c>
      <c r="K73" s="2" t="str">
        <f t="shared" si="37"/>
        <v/>
      </c>
      <c r="L73" s="2" t="str">
        <f t="shared" si="38"/>
        <v/>
      </c>
      <c r="M73" s="2" t="str">
        <f t="shared" si="39"/>
        <v/>
      </c>
      <c r="N73" s="22" t="str" cm="1">
        <f t="array" ref="N73">IFERROR(INDEX(Stats_Hit_GP,MATCH($B73,Stats_Hit_Player,0)),"")</f>
        <v/>
      </c>
      <c r="O73" s="22" t="str">
        <f t="shared" si="40"/>
        <v/>
      </c>
      <c r="P73" s="22" t="str">
        <f t="shared" si="41"/>
        <v/>
      </c>
      <c r="Q73" s="22" t="str">
        <f t="shared" si="42"/>
        <v/>
      </c>
      <c r="R73" s="22" t="str">
        <f t="shared" si="43"/>
        <v/>
      </c>
      <c r="S73" s="22" t="str">
        <f t="shared" si="44"/>
        <v/>
      </c>
      <c r="T73" s="22" t="str">
        <f t="shared" si="45"/>
        <v/>
      </c>
      <c r="U73" s="22" t="str">
        <f t="shared" si="46"/>
        <v/>
      </c>
      <c r="V73" s="22" t="str">
        <f t="shared" si="47"/>
        <v/>
      </c>
      <c r="W73" s="22" t="str">
        <f t="shared" si="48"/>
        <v/>
      </c>
      <c r="X73" s="22" t="str">
        <f t="shared" si="49"/>
        <v/>
      </c>
      <c r="Y73" s="22" t="str">
        <f t="shared" si="50"/>
        <v/>
      </c>
      <c r="Z73" s="22" t="str">
        <f t="shared" si="51"/>
        <v/>
      </c>
      <c r="AA73" s="22" t="str">
        <f t="shared" si="52"/>
        <v/>
      </c>
      <c r="AB73" s="22">
        <f t="shared" si="53"/>
        <v>0</v>
      </c>
      <c r="AC73" s="22">
        <f t="shared" si="54"/>
        <v>0</v>
      </c>
      <c r="AD73" s="29">
        <f t="shared" si="55"/>
        <v>7.71</v>
      </c>
      <c r="AE73" s="22">
        <f t="shared" si="56"/>
        <v>4</v>
      </c>
      <c r="AF73" s="22">
        <f t="shared" si="57"/>
        <v>0</v>
      </c>
      <c r="AG73" s="22">
        <f t="shared" si="58"/>
        <v>0</v>
      </c>
      <c r="AH73" s="22">
        <f t="shared" si="59"/>
        <v>0</v>
      </c>
      <c r="AI73" s="22">
        <f t="shared" si="60"/>
        <v>0</v>
      </c>
      <c r="AJ73" s="31">
        <f t="shared" si="61"/>
        <v>2.1</v>
      </c>
      <c r="AK73" s="22">
        <f t="shared" si="62"/>
        <v>0</v>
      </c>
      <c r="AL73" s="22">
        <f t="shared" si="63"/>
        <v>2</v>
      </c>
      <c r="AM73" s="22">
        <f t="shared" si="64"/>
        <v>2</v>
      </c>
      <c r="AN73" s="22">
        <f t="shared" si="65"/>
        <v>4</v>
      </c>
      <c r="AO73" s="22">
        <f t="shared" si="66"/>
        <v>4</v>
      </c>
      <c r="AP73" s="22">
        <f t="shared" si="67"/>
        <v>3</v>
      </c>
      <c r="AQ73" s="2">
        <f t="shared" si="68"/>
        <v>0</v>
      </c>
    </row>
    <row r="74" spans="1:43" x14ac:dyDescent="0.25">
      <c r="A74" s="26">
        <f t="shared" si="69"/>
        <v>1</v>
      </c>
      <c r="B74" t="s">
        <v>783</v>
      </c>
      <c r="C74" t="s">
        <v>25</v>
      </c>
      <c r="D74" t="s">
        <v>29</v>
      </c>
      <c r="E74" t="s">
        <v>777</v>
      </c>
      <c r="F74">
        <v>2026</v>
      </c>
      <c r="G74" t="s">
        <v>5657</v>
      </c>
      <c r="H74" s="4">
        <v>46174</v>
      </c>
      <c r="I74" s="4" t="str">
        <f t="shared" si="35"/>
        <v>American Athletic</v>
      </c>
      <c r="J74" s="2">
        <f t="shared" si="36"/>
        <v>0.43099999999999999</v>
      </c>
      <c r="K74" s="2">
        <f t="shared" si="37"/>
        <v>0.56699999999999995</v>
      </c>
      <c r="L74" s="2">
        <f t="shared" si="38"/>
        <v>1.157</v>
      </c>
      <c r="M74" s="2">
        <f t="shared" si="39"/>
        <v>1.724</v>
      </c>
      <c r="N74" s="22" cm="1">
        <f t="array" ref="N74">IFERROR(INDEX(Stats_Hit_GP,MATCH($B74,Stats_Hit_Player,0)),"")</f>
        <v>18</v>
      </c>
      <c r="O74" s="22">
        <f t="shared" si="40"/>
        <v>67</v>
      </c>
      <c r="P74" s="22">
        <f t="shared" si="41"/>
        <v>51</v>
      </c>
      <c r="Q74" s="22">
        <f t="shared" si="42"/>
        <v>18</v>
      </c>
      <c r="R74" s="22">
        <f t="shared" si="43"/>
        <v>22</v>
      </c>
      <c r="S74" s="22">
        <f t="shared" si="44"/>
        <v>4</v>
      </c>
      <c r="T74" s="22">
        <f t="shared" si="45"/>
        <v>0</v>
      </c>
      <c r="U74" s="22">
        <f t="shared" si="46"/>
        <v>11</v>
      </c>
      <c r="V74" s="22">
        <f t="shared" si="47"/>
        <v>27</v>
      </c>
      <c r="W74" s="22">
        <f t="shared" si="48"/>
        <v>5</v>
      </c>
      <c r="X74" s="22">
        <f t="shared" si="49"/>
        <v>11</v>
      </c>
      <c r="Y74" s="22">
        <f t="shared" si="50"/>
        <v>12</v>
      </c>
      <c r="Z74" s="22">
        <f t="shared" si="51"/>
        <v>1</v>
      </c>
      <c r="AA74" s="22">
        <f t="shared" si="52"/>
        <v>0</v>
      </c>
      <c r="AB74" s="22" t="str">
        <f t="shared" si="53"/>
        <v/>
      </c>
      <c r="AC74" s="22" t="str">
        <f t="shared" si="54"/>
        <v/>
      </c>
      <c r="AD74" s="29" t="str">
        <f t="shared" si="55"/>
        <v/>
      </c>
      <c r="AE74" s="22" t="str">
        <f t="shared" si="56"/>
        <v/>
      </c>
      <c r="AF74" s="22" t="str">
        <f t="shared" si="57"/>
        <v/>
      </c>
      <c r="AG74" s="22" t="str">
        <f t="shared" si="58"/>
        <v/>
      </c>
      <c r="AH74" s="22" t="str">
        <f t="shared" si="59"/>
        <v/>
      </c>
      <c r="AI74" s="22" t="str">
        <f t="shared" si="60"/>
        <v/>
      </c>
      <c r="AJ74" s="31" t="str">
        <f t="shared" si="61"/>
        <v/>
      </c>
      <c r="AK74" s="22" t="str">
        <f t="shared" si="62"/>
        <v/>
      </c>
      <c r="AL74" s="22" t="str">
        <f t="shared" si="63"/>
        <v/>
      </c>
      <c r="AM74" s="22" t="str">
        <f t="shared" si="64"/>
        <v/>
      </c>
      <c r="AN74" s="22" t="str">
        <f t="shared" si="65"/>
        <v/>
      </c>
      <c r="AO74" s="22" t="str">
        <f t="shared" si="66"/>
        <v/>
      </c>
      <c r="AP74" s="22" t="str">
        <f t="shared" si="67"/>
        <v/>
      </c>
      <c r="AQ74" s="2" t="str">
        <f t="shared" si="68"/>
        <v/>
      </c>
    </row>
    <row r="75" spans="1:43" x14ac:dyDescent="0.25">
      <c r="A75" s="26" t="str">
        <f t="shared" si="69"/>
        <v/>
      </c>
      <c r="B75" t="s">
        <v>7185</v>
      </c>
      <c r="C75" t="s">
        <v>64</v>
      </c>
      <c r="D75" t="s">
        <v>37</v>
      </c>
      <c r="E75" t="s">
        <v>1327</v>
      </c>
      <c r="F75">
        <v>2026</v>
      </c>
      <c r="G75" t="s">
        <v>5657</v>
      </c>
      <c r="H75" s="4">
        <v>46174</v>
      </c>
      <c r="I75" s="4" t="str">
        <f t="shared" si="35"/>
        <v>Big 12</v>
      </c>
      <c r="J75" s="2" t="str">
        <f t="shared" si="36"/>
        <v/>
      </c>
      <c r="K75" s="2" t="str">
        <f t="shared" si="37"/>
        <v/>
      </c>
      <c r="L75" s="2" t="str">
        <f t="shared" si="38"/>
        <v/>
      </c>
      <c r="M75" s="2" t="str">
        <f t="shared" si="39"/>
        <v/>
      </c>
      <c r="N75" s="22" t="str" cm="1">
        <f t="array" ref="N75">IFERROR(INDEX(Stats_Hit_GP,MATCH($B75,Stats_Hit_Player,0)),"")</f>
        <v/>
      </c>
      <c r="O75" s="22" t="str">
        <f t="shared" si="40"/>
        <v/>
      </c>
      <c r="P75" s="22" t="str">
        <f t="shared" si="41"/>
        <v/>
      </c>
      <c r="Q75" s="22" t="str">
        <f t="shared" si="42"/>
        <v/>
      </c>
      <c r="R75" s="22" t="str">
        <f t="shared" si="43"/>
        <v/>
      </c>
      <c r="S75" s="22" t="str">
        <f t="shared" si="44"/>
        <v/>
      </c>
      <c r="T75" s="22" t="str">
        <f t="shared" si="45"/>
        <v/>
      </c>
      <c r="U75" s="22" t="str">
        <f t="shared" si="46"/>
        <v/>
      </c>
      <c r="V75" s="22" t="str">
        <f t="shared" si="47"/>
        <v/>
      </c>
      <c r="W75" s="22" t="str">
        <f t="shared" si="48"/>
        <v/>
      </c>
      <c r="X75" s="22" t="str">
        <f t="shared" si="49"/>
        <v/>
      </c>
      <c r="Y75" s="22" t="str">
        <f t="shared" si="50"/>
        <v/>
      </c>
      <c r="Z75" s="22" t="str">
        <f t="shared" si="51"/>
        <v/>
      </c>
      <c r="AA75" s="22" t="str">
        <f t="shared" si="52"/>
        <v/>
      </c>
      <c r="AB75" s="22">
        <f t="shared" si="53"/>
        <v>0</v>
      </c>
      <c r="AC75" s="22">
        <f t="shared" si="54"/>
        <v>0</v>
      </c>
      <c r="AD75" s="29">
        <f t="shared" si="55"/>
        <v>8.5299999999999994</v>
      </c>
      <c r="AE75" s="22">
        <f t="shared" si="56"/>
        <v>9</v>
      </c>
      <c r="AF75" s="22">
        <f t="shared" si="57"/>
        <v>0</v>
      </c>
      <c r="AG75" s="22">
        <f t="shared" si="58"/>
        <v>0</v>
      </c>
      <c r="AH75" s="22">
        <f t="shared" si="59"/>
        <v>0</v>
      </c>
      <c r="AI75" s="22">
        <f t="shared" si="60"/>
        <v>0</v>
      </c>
      <c r="AJ75" s="31">
        <f t="shared" si="61"/>
        <v>6.1</v>
      </c>
      <c r="AK75" s="22">
        <f t="shared" si="62"/>
        <v>9</v>
      </c>
      <c r="AL75" s="22">
        <f t="shared" si="63"/>
        <v>9</v>
      </c>
      <c r="AM75" s="22">
        <f t="shared" si="64"/>
        <v>6</v>
      </c>
      <c r="AN75" s="22">
        <f t="shared" si="65"/>
        <v>4</v>
      </c>
      <c r="AO75" s="22">
        <f t="shared" si="66"/>
        <v>8</v>
      </c>
      <c r="AP75" s="22">
        <f t="shared" si="67"/>
        <v>0</v>
      </c>
      <c r="AQ75" s="2">
        <f t="shared" si="68"/>
        <v>0.32100000000000001</v>
      </c>
    </row>
    <row r="76" spans="1:43" x14ac:dyDescent="0.25">
      <c r="A76" s="26" t="str">
        <f t="shared" si="69"/>
        <v/>
      </c>
      <c r="B76" t="s">
        <v>2832</v>
      </c>
      <c r="C76" t="s">
        <v>40</v>
      </c>
      <c r="D76" t="s">
        <v>37</v>
      </c>
      <c r="E76" t="s">
        <v>2824</v>
      </c>
      <c r="F76">
        <v>2026</v>
      </c>
      <c r="G76" t="s">
        <v>5657</v>
      </c>
      <c r="H76" s="4">
        <v>46174</v>
      </c>
      <c r="I76" s="4" t="str">
        <f t="shared" si="35"/>
        <v>Metro Atlantic</v>
      </c>
      <c r="J76" s="2">
        <f t="shared" si="36"/>
        <v>0.23</v>
      </c>
      <c r="K76" s="2">
        <f t="shared" si="37"/>
        <v>0.29799999999999999</v>
      </c>
      <c r="L76" s="2">
        <f t="shared" si="38"/>
        <v>0.29899999999999999</v>
      </c>
      <c r="M76" s="2">
        <f t="shared" si="39"/>
        <v>0.59799999999999998</v>
      </c>
      <c r="N76" s="22" cm="1">
        <f t="array" ref="N76">IFERROR(INDEX(Stats_Hit_GP,MATCH($B76,Stats_Hit_Player,0)),"")</f>
        <v>49</v>
      </c>
      <c r="O76" s="22">
        <f t="shared" si="40"/>
        <v>214</v>
      </c>
      <c r="P76" s="22">
        <f t="shared" si="41"/>
        <v>187</v>
      </c>
      <c r="Q76" s="22">
        <f t="shared" si="42"/>
        <v>31</v>
      </c>
      <c r="R76" s="22">
        <f t="shared" si="43"/>
        <v>43</v>
      </c>
      <c r="S76" s="22">
        <f t="shared" si="44"/>
        <v>8</v>
      </c>
      <c r="T76" s="22">
        <f t="shared" si="45"/>
        <v>1</v>
      </c>
      <c r="U76" s="22">
        <f t="shared" si="46"/>
        <v>1</v>
      </c>
      <c r="V76" s="22">
        <f t="shared" si="47"/>
        <v>26</v>
      </c>
      <c r="W76" s="22">
        <f t="shared" si="48"/>
        <v>3</v>
      </c>
      <c r="X76" s="22">
        <f t="shared" si="49"/>
        <v>16</v>
      </c>
      <c r="Y76" s="22">
        <f t="shared" si="50"/>
        <v>20</v>
      </c>
      <c r="Z76" s="22">
        <f t="shared" si="51"/>
        <v>15</v>
      </c>
      <c r="AA76" s="22">
        <f t="shared" si="52"/>
        <v>3</v>
      </c>
      <c r="AB76" s="22" t="str">
        <f t="shared" si="53"/>
        <v/>
      </c>
      <c r="AC76" s="22" t="str">
        <f t="shared" si="54"/>
        <v/>
      </c>
      <c r="AD76" s="29" t="str">
        <f t="shared" si="55"/>
        <v/>
      </c>
      <c r="AE76" s="22" t="str">
        <f t="shared" si="56"/>
        <v/>
      </c>
      <c r="AF76" s="22" t="str">
        <f t="shared" si="57"/>
        <v/>
      </c>
      <c r="AG76" s="22" t="str">
        <f t="shared" si="58"/>
        <v/>
      </c>
      <c r="AH76" s="22" t="str">
        <f t="shared" si="59"/>
        <v/>
      </c>
      <c r="AI76" s="22" t="str">
        <f t="shared" si="60"/>
        <v/>
      </c>
      <c r="AJ76" s="31" t="str">
        <f t="shared" si="61"/>
        <v/>
      </c>
      <c r="AK76" s="22" t="str">
        <f t="shared" si="62"/>
        <v/>
      </c>
      <c r="AL76" s="22" t="str">
        <f t="shared" si="63"/>
        <v/>
      </c>
      <c r="AM76" s="22" t="str">
        <f t="shared" si="64"/>
        <v/>
      </c>
      <c r="AN76" s="22" t="str">
        <f t="shared" si="65"/>
        <v/>
      </c>
      <c r="AO76" s="22" t="str">
        <f t="shared" si="66"/>
        <v/>
      </c>
      <c r="AP76" s="22" t="str">
        <f t="shared" si="67"/>
        <v/>
      </c>
      <c r="AQ76" s="2" t="str">
        <f t="shared" si="68"/>
        <v/>
      </c>
    </row>
    <row r="77" spans="1:43" x14ac:dyDescent="0.25">
      <c r="A77" s="26" t="str">
        <f t="shared" si="69"/>
        <v/>
      </c>
      <c r="B77" t="s">
        <v>7186</v>
      </c>
      <c r="C77" t="s">
        <v>5700</v>
      </c>
      <c r="D77" t="s">
        <v>47</v>
      </c>
      <c r="E77" t="s">
        <v>478</v>
      </c>
      <c r="F77">
        <v>2026</v>
      </c>
      <c r="G77" t="s">
        <v>5657</v>
      </c>
      <c r="H77" s="4">
        <v>46174</v>
      </c>
      <c r="I77" s="4" t="str">
        <f t="shared" si="35"/>
        <v>ACC</v>
      </c>
      <c r="J77" s="2" t="str">
        <f t="shared" si="36"/>
        <v/>
      </c>
      <c r="K77" s="2" t="str">
        <f t="shared" si="37"/>
        <v/>
      </c>
      <c r="L77" s="2" t="str">
        <f t="shared" si="38"/>
        <v/>
      </c>
      <c r="M77" s="2" t="str">
        <f t="shared" si="39"/>
        <v/>
      </c>
      <c r="N77" s="22" t="str" cm="1">
        <f t="array" ref="N77">IFERROR(INDEX(Stats_Hit_GP,MATCH($B77,Stats_Hit_Player,0)),"")</f>
        <v/>
      </c>
      <c r="O77" s="22" t="str">
        <f t="shared" si="40"/>
        <v/>
      </c>
      <c r="P77" s="22" t="str">
        <f t="shared" si="41"/>
        <v/>
      </c>
      <c r="Q77" s="22" t="str">
        <f t="shared" si="42"/>
        <v/>
      </c>
      <c r="R77" s="22" t="str">
        <f t="shared" si="43"/>
        <v/>
      </c>
      <c r="S77" s="22" t="str">
        <f t="shared" si="44"/>
        <v/>
      </c>
      <c r="T77" s="22" t="str">
        <f t="shared" si="45"/>
        <v/>
      </c>
      <c r="U77" s="22" t="str">
        <f t="shared" si="46"/>
        <v/>
      </c>
      <c r="V77" s="22" t="str">
        <f t="shared" si="47"/>
        <v/>
      </c>
      <c r="W77" s="22" t="str">
        <f t="shared" si="48"/>
        <v/>
      </c>
      <c r="X77" s="22" t="str">
        <f t="shared" si="49"/>
        <v/>
      </c>
      <c r="Y77" s="22" t="str">
        <f t="shared" si="50"/>
        <v/>
      </c>
      <c r="Z77" s="22" t="str">
        <f t="shared" si="51"/>
        <v/>
      </c>
      <c r="AA77" s="22" t="str">
        <f t="shared" si="52"/>
        <v/>
      </c>
      <c r="AB77" s="22" t="str">
        <f t="shared" si="53"/>
        <v/>
      </c>
      <c r="AC77" s="22" t="str">
        <f t="shared" si="54"/>
        <v/>
      </c>
      <c r="AD77" s="29" t="str">
        <f t="shared" si="55"/>
        <v/>
      </c>
      <c r="AE77" s="22" t="str">
        <f t="shared" si="56"/>
        <v/>
      </c>
      <c r="AF77" s="22" t="str">
        <f t="shared" si="57"/>
        <v/>
      </c>
      <c r="AG77" s="22" t="str">
        <f t="shared" si="58"/>
        <v/>
      </c>
      <c r="AH77" s="22" t="str">
        <f t="shared" si="59"/>
        <v/>
      </c>
      <c r="AI77" s="22" t="str">
        <f t="shared" si="60"/>
        <v/>
      </c>
      <c r="AJ77" s="31" t="str">
        <f t="shared" si="61"/>
        <v/>
      </c>
      <c r="AK77" s="22" t="str">
        <f t="shared" si="62"/>
        <v/>
      </c>
      <c r="AL77" s="22" t="str">
        <f t="shared" si="63"/>
        <v/>
      </c>
      <c r="AM77" s="22" t="str">
        <f t="shared" si="64"/>
        <v/>
      </c>
      <c r="AN77" s="22" t="str">
        <f t="shared" si="65"/>
        <v/>
      </c>
      <c r="AO77" s="22" t="str">
        <f t="shared" si="66"/>
        <v/>
      </c>
      <c r="AP77" s="22" t="str">
        <f t="shared" si="67"/>
        <v/>
      </c>
      <c r="AQ77" s="2" t="str">
        <f t="shared" si="68"/>
        <v/>
      </c>
    </row>
    <row r="78" spans="1:43" x14ac:dyDescent="0.25">
      <c r="A78" s="26" t="str">
        <f t="shared" si="69"/>
        <v/>
      </c>
      <c r="B78" t="s">
        <v>7187</v>
      </c>
      <c r="C78" t="s">
        <v>64</v>
      </c>
      <c r="D78" t="s">
        <v>47</v>
      </c>
      <c r="E78" t="s">
        <v>1677</v>
      </c>
      <c r="F78">
        <v>2026</v>
      </c>
      <c r="G78" t="s">
        <v>5657</v>
      </c>
      <c r="H78" s="4">
        <v>46174</v>
      </c>
      <c r="I78" s="4" t="str">
        <f t="shared" si="35"/>
        <v>Big Ten</v>
      </c>
      <c r="J78" s="2" t="str">
        <f t="shared" si="36"/>
        <v/>
      </c>
      <c r="K78" s="2" t="str">
        <f t="shared" si="37"/>
        <v/>
      </c>
      <c r="L78" s="2" t="str">
        <f t="shared" si="38"/>
        <v/>
      </c>
      <c r="M78" s="2" t="str">
        <f t="shared" si="39"/>
        <v/>
      </c>
      <c r="N78" s="22" t="str" cm="1">
        <f t="array" ref="N78">IFERROR(INDEX(Stats_Hit_GP,MATCH($B78,Stats_Hit_Player,0)),"")</f>
        <v/>
      </c>
      <c r="O78" s="22" t="str">
        <f t="shared" si="40"/>
        <v/>
      </c>
      <c r="P78" s="22" t="str">
        <f t="shared" si="41"/>
        <v/>
      </c>
      <c r="Q78" s="22" t="str">
        <f t="shared" si="42"/>
        <v/>
      </c>
      <c r="R78" s="22" t="str">
        <f t="shared" si="43"/>
        <v/>
      </c>
      <c r="S78" s="22" t="str">
        <f t="shared" si="44"/>
        <v/>
      </c>
      <c r="T78" s="22" t="str">
        <f t="shared" si="45"/>
        <v/>
      </c>
      <c r="U78" s="22" t="str">
        <f t="shared" si="46"/>
        <v/>
      </c>
      <c r="V78" s="22" t="str">
        <f t="shared" si="47"/>
        <v/>
      </c>
      <c r="W78" s="22" t="str">
        <f t="shared" si="48"/>
        <v/>
      </c>
      <c r="X78" s="22" t="str">
        <f t="shared" si="49"/>
        <v/>
      </c>
      <c r="Y78" s="22" t="str">
        <f t="shared" si="50"/>
        <v/>
      </c>
      <c r="Z78" s="22" t="str">
        <f t="shared" si="51"/>
        <v/>
      </c>
      <c r="AA78" s="22" t="str">
        <f t="shared" si="52"/>
        <v/>
      </c>
      <c r="AB78" s="22" t="str">
        <f t="shared" si="53"/>
        <v/>
      </c>
      <c r="AC78" s="22" t="str">
        <f t="shared" si="54"/>
        <v/>
      </c>
      <c r="AD78" s="29" t="str">
        <f t="shared" si="55"/>
        <v/>
      </c>
      <c r="AE78" s="22" t="str">
        <f t="shared" si="56"/>
        <v/>
      </c>
      <c r="AF78" s="22" t="str">
        <f t="shared" si="57"/>
        <v/>
      </c>
      <c r="AG78" s="22" t="str">
        <f t="shared" si="58"/>
        <v/>
      </c>
      <c r="AH78" s="22" t="str">
        <f t="shared" si="59"/>
        <v/>
      </c>
      <c r="AI78" s="22" t="str">
        <f t="shared" si="60"/>
        <v/>
      </c>
      <c r="AJ78" s="31" t="str">
        <f t="shared" si="61"/>
        <v/>
      </c>
      <c r="AK78" s="22" t="str">
        <f t="shared" si="62"/>
        <v/>
      </c>
      <c r="AL78" s="22" t="str">
        <f t="shared" si="63"/>
        <v/>
      </c>
      <c r="AM78" s="22" t="str">
        <f t="shared" si="64"/>
        <v/>
      </c>
      <c r="AN78" s="22" t="str">
        <f t="shared" si="65"/>
        <v/>
      </c>
      <c r="AO78" s="22" t="str">
        <f t="shared" si="66"/>
        <v/>
      </c>
      <c r="AP78" s="22" t="str">
        <f t="shared" si="67"/>
        <v/>
      </c>
      <c r="AQ78" s="2" t="str">
        <f t="shared" si="68"/>
        <v/>
      </c>
    </row>
    <row r="79" spans="1:43" x14ac:dyDescent="0.25">
      <c r="A79" s="26" t="str">
        <f t="shared" si="69"/>
        <v/>
      </c>
      <c r="B79" t="s">
        <v>3282</v>
      </c>
      <c r="C79" t="s">
        <v>38</v>
      </c>
      <c r="D79" t="s">
        <v>37</v>
      </c>
      <c r="E79" t="s">
        <v>3270</v>
      </c>
      <c r="F79">
        <v>2026</v>
      </c>
      <c r="G79" t="s">
        <v>5657</v>
      </c>
      <c r="H79" s="4">
        <v>46174</v>
      </c>
      <c r="I79" s="4" t="str">
        <f t="shared" si="35"/>
        <v>Missouri Valley</v>
      </c>
      <c r="J79" s="2">
        <f t="shared" si="36"/>
        <v>0.188</v>
      </c>
      <c r="K79" s="2">
        <f t="shared" si="37"/>
        <v>0.48</v>
      </c>
      <c r="L79" s="2">
        <f t="shared" si="38"/>
        <v>0.25</v>
      </c>
      <c r="M79" s="2">
        <f t="shared" si="39"/>
        <v>0.73</v>
      </c>
      <c r="N79" s="22" cm="1">
        <f t="array" ref="N79">IFERROR(INDEX(Stats_Hit_GP,MATCH($B79,Stats_Hit_Player,0)),"")</f>
        <v>10</v>
      </c>
      <c r="O79" s="22">
        <f t="shared" si="40"/>
        <v>25</v>
      </c>
      <c r="P79" s="22">
        <f t="shared" si="41"/>
        <v>16</v>
      </c>
      <c r="Q79" s="22">
        <f t="shared" si="42"/>
        <v>5</v>
      </c>
      <c r="R79" s="22">
        <f t="shared" si="43"/>
        <v>3</v>
      </c>
      <c r="S79" s="22">
        <f t="shared" si="44"/>
        <v>1</v>
      </c>
      <c r="T79" s="22">
        <f t="shared" si="45"/>
        <v>0</v>
      </c>
      <c r="U79" s="22">
        <f t="shared" si="46"/>
        <v>0</v>
      </c>
      <c r="V79" s="22">
        <f t="shared" si="47"/>
        <v>0</v>
      </c>
      <c r="W79" s="22">
        <f t="shared" si="48"/>
        <v>1</v>
      </c>
      <c r="X79" s="22">
        <f t="shared" si="49"/>
        <v>8</v>
      </c>
      <c r="Y79" s="22">
        <f t="shared" si="50"/>
        <v>5</v>
      </c>
      <c r="Z79" s="22">
        <f t="shared" si="51"/>
        <v>0</v>
      </c>
      <c r="AA79" s="22">
        <f t="shared" si="52"/>
        <v>0</v>
      </c>
      <c r="AB79" s="22" t="str">
        <f t="shared" si="53"/>
        <v/>
      </c>
      <c r="AC79" s="22" t="str">
        <f t="shared" si="54"/>
        <v/>
      </c>
      <c r="AD79" s="29" t="str">
        <f t="shared" si="55"/>
        <v/>
      </c>
      <c r="AE79" s="22" t="str">
        <f t="shared" si="56"/>
        <v/>
      </c>
      <c r="AF79" s="22" t="str">
        <f t="shared" si="57"/>
        <v/>
      </c>
      <c r="AG79" s="22" t="str">
        <f t="shared" si="58"/>
        <v/>
      </c>
      <c r="AH79" s="22" t="str">
        <f t="shared" si="59"/>
        <v/>
      </c>
      <c r="AI79" s="22" t="str">
        <f t="shared" si="60"/>
        <v/>
      </c>
      <c r="AJ79" s="31" t="str">
        <f t="shared" si="61"/>
        <v/>
      </c>
      <c r="AK79" s="22" t="str">
        <f t="shared" si="62"/>
        <v/>
      </c>
      <c r="AL79" s="22" t="str">
        <f t="shared" si="63"/>
        <v/>
      </c>
      <c r="AM79" s="22" t="str">
        <f t="shared" si="64"/>
        <v/>
      </c>
      <c r="AN79" s="22" t="str">
        <f t="shared" si="65"/>
        <v/>
      </c>
      <c r="AO79" s="22" t="str">
        <f t="shared" si="66"/>
        <v/>
      </c>
      <c r="AP79" s="22" t="str">
        <f t="shared" si="67"/>
        <v/>
      </c>
      <c r="AQ79" s="2" t="str">
        <f t="shared" si="68"/>
        <v/>
      </c>
    </row>
    <row r="80" spans="1:43" x14ac:dyDescent="0.25">
      <c r="A80" s="26" t="str">
        <f t="shared" si="69"/>
        <v/>
      </c>
      <c r="B80" t="s">
        <v>7188</v>
      </c>
      <c r="C80" t="s">
        <v>64</v>
      </c>
      <c r="D80" t="s">
        <v>37</v>
      </c>
      <c r="E80" t="s">
        <v>126</v>
      </c>
      <c r="F80">
        <v>2026</v>
      </c>
      <c r="G80" t="s">
        <v>5657</v>
      </c>
      <c r="H80" s="4">
        <v>46174</v>
      </c>
      <c r="I80" s="4" t="str">
        <f t="shared" si="35"/>
        <v>Atlantic 10</v>
      </c>
      <c r="J80" s="2" t="str">
        <f t="shared" si="36"/>
        <v/>
      </c>
      <c r="K80" s="2" t="str">
        <f t="shared" si="37"/>
        <v/>
      </c>
      <c r="L80" s="2" t="str">
        <f t="shared" si="38"/>
        <v/>
      </c>
      <c r="M80" s="2" t="str">
        <f t="shared" si="39"/>
        <v/>
      </c>
      <c r="N80" s="22" t="str" cm="1">
        <f t="array" ref="N80">IFERROR(INDEX(Stats_Hit_GP,MATCH($B80,Stats_Hit_Player,0)),"")</f>
        <v/>
      </c>
      <c r="O80" s="22" t="str">
        <f t="shared" si="40"/>
        <v/>
      </c>
      <c r="P80" s="22" t="str">
        <f t="shared" si="41"/>
        <v/>
      </c>
      <c r="Q80" s="22" t="str">
        <f t="shared" si="42"/>
        <v/>
      </c>
      <c r="R80" s="22" t="str">
        <f t="shared" si="43"/>
        <v/>
      </c>
      <c r="S80" s="22" t="str">
        <f t="shared" si="44"/>
        <v/>
      </c>
      <c r="T80" s="22" t="str">
        <f t="shared" si="45"/>
        <v/>
      </c>
      <c r="U80" s="22" t="str">
        <f t="shared" si="46"/>
        <v/>
      </c>
      <c r="V80" s="22" t="str">
        <f t="shared" si="47"/>
        <v/>
      </c>
      <c r="W80" s="22" t="str">
        <f t="shared" si="48"/>
        <v/>
      </c>
      <c r="X80" s="22" t="str">
        <f t="shared" si="49"/>
        <v/>
      </c>
      <c r="Y80" s="22" t="str">
        <f t="shared" si="50"/>
        <v/>
      </c>
      <c r="Z80" s="22" t="str">
        <f t="shared" si="51"/>
        <v/>
      </c>
      <c r="AA80" s="22" t="str">
        <f t="shared" si="52"/>
        <v/>
      </c>
      <c r="AB80" s="22">
        <f t="shared" si="53"/>
        <v>1</v>
      </c>
      <c r="AC80" s="22">
        <f t="shared" si="54"/>
        <v>0</v>
      </c>
      <c r="AD80" s="29">
        <f t="shared" si="55"/>
        <v>9.7200000000000006</v>
      </c>
      <c r="AE80" s="22">
        <f t="shared" si="56"/>
        <v>15</v>
      </c>
      <c r="AF80" s="22">
        <f t="shared" si="57"/>
        <v>2</v>
      </c>
      <c r="AG80" s="22">
        <f t="shared" si="58"/>
        <v>0</v>
      </c>
      <c r="AH80" s="22">
        <f t="shared" si="59"/>
        <v>0</v>
      </c>
      <c r="AI80" s="22">
        <f t="shared" si="60"/>
        <v>0</v>
      </c>
      <c r="AJ80" s="31">
        <f t="shared" si="61"/>
        <v>16.2</v>
      </c>
      <c r="AK80" s="22">
        <f t="shared" si="62"/>
        <v>20</v>
      </c>
      <c r="AL80" s="22">
        <f t="shared" si="63"/>
        <v>19</v>
      </c>
      <c r="AM80" s="22">
        <f t="shared" si="64"/>
        <v>18</v>
      </c>
      <c r="AN80" s="22">
        <f t="shared" si="65"/>
        <v>20</v>
      </c>
      <c r="AO80" s="22">
        <f t="shared" si="66"/>
        <v>17</v>
      </c>
      <c r="AP80" s="22">
        <f t="shared" si="67"/>
        <v>2</v>
      </c>
      <c r="AQ80" s="2">
        <f t="shared" si="68"/>
        <v>0.26300000000000001</v>
      </c>
    </row>
    <row r="81" spans="1:43" x14ac:dyDescent="0.25">
      <c r="A81" s="26" t="str">
        <f t="shared" si="69"/>
        <v/>
      </c>
      <c r="B81" t="s">
        <v>5257</v>
      </c>
      <c r="C81" t="s">
        <v>64</v>
      </c>
      <c r="D81" t="s">
        <v>37</v>
      </c>
      <c r="E81" t="s">
        <v>5243</v>
      </c>
      <c r="F81">
        <v>2026</v>
      </c>
      <c r="G81" t="s">
        <v>5657</v>
      </c>
      <c r="H81" s="4">
        <v>46174</v>
      </c>
      <c r="I81" s="4" t="str">
        <f t="shared" si="35"/>
        <v>Southwestern Athletic</v>
      </c>
      <c r="J81" s="2">
        <f t="shared" si="36"/>
        <v>0.2</v>
      </c>
      <c r="K81" s="2">
        <f t="shared" si="37"/>
        <v>0.2</v>
      </c>
      <c r="L81" s="2">
        <f t="shared" si="38"/>
        <v>0.2</v>
      </c>
      <c r="M81" s="2">
        <f t="shared" si="39"/>
        <v>0.4</v>
      </c>
      <c r="N81" s="22" cm="1">
        <f t="array" ref="N81">IFERROR(INDEX(Stats_Hit_GP,MATCH($B81,Stats_Hit_Player,0)),"")</f>
        <v>3</v>
      </c>
      <c r="O81" s="22">
        <f t="shared" si="40"/>
        <v>5</v>
      </c>
      <c r="P81" s="22">
        <f t="shared" si="41"/>
        <v>5</v>
      </c>
      <c r="Q81" s="22">
        <f t="shared" si="42"/>
        <v>0</v>
      </c>
      <c r="R81" s="22">
        <f t="shared" si="43"/>
        <v>1</v>
      </c>
      <c r="S81" s="22">
        <f t="shared" si="44"/>
        <v>0</v>
      </c>
      <c r="T81" s="22">
        <f t="shared" si="45"/>
        <v>0</v>
      </c>
      <c r="U81" s="22">
        <f t="shared" si="46"/>
        <v>0</v>
      </c>
      <c r="V81" s="22">
        <f t="shared" si="47"/>
        <v>0</v>
      </c>
      <c r="W81" s="22">
        <f t="shared" si="48"/>
        <v>0</v>
      </c>
      <c r="X81" s="22">
        <f t="shared" si="49"/>
        <v>0</v>
      </c>
      <c r="Y81" s="22">
        <f t="shared" si="50"/>
        <v>3</v>
      </c>
      <c r="Z81" s="22">
        <f t="shared" si="51"/>
        <v>0</v>
      </c>
      <c r="AA81" s="22">
        <f t="shared" si="52"/>
        <v>0</v>
      </c>
      <c r="AB81" s="22">
        <f t="shared" si="53"/>
        <v>2</v>
      </c>
      <c r="AC81" s="22">
        <f t="shared" si="54"/>
        <v>2</v>
      </c>
      <c r="AD81" s="29">
        <f t="shared" si="55"/>
        <v>5.91</v>
      </c>
      <c r="AE81" s="22">
        <f t="shared" si="56"/>
        <v>20</v>
      </c>
      <c r="AF81" s="22">
        <f t="shared" si="57"/>
        <v>4</v>
      </c>
      <c r="AG81" s="22">
        <f t="shared" si="58"/>
        <v>0</v>
      </c>
      <c r="AH81" s="22">
        <f t="shared" si="59"/>
        <v>0</v>
      </c>
      <c r="AI81" s="22">
        <f t="shared" si="60"/>
        <v>0</v>
      </c>
      <c r="AJ81" s="31">
        <f t="shared" si="61"/>
        <v>45.2</v>
      </c>
      <c r="AK81" s="22">
        <f t="shared" si="62"/>
        <v>49</v>
      </c>
      <c r="AL81" s="22">
        <f t="shared" si="63"/>
        <v>41</v>
      </c>
      <c r="AM81" s="22">
        <f t="shared" si="64"/>
        <v>30</v>
      </c>
      <c r="AN81" s="22">
        <f t="shared" si="65"/>
        <v>22</v>
      </c>
      <c r="AO81" s="22">
        <f t="shared" si="66"/>
        <v>28</v>
      </c>
      <c r="AP81" s="22">
        <f t="shared" si="67"/>
        <v>10</v>
      </c>
      <c r="AQ81" s="2">
        <f t="shared" si="68"/>
        <v>0.27800000000000002</v>
      </c>
    </row>
    <row r="82" spans="1:43" x14ac:dyDescent="0.25">
      <c r="A82" s="26" t="str">
        <f t="shared" si="69"/>
        <v/>
      </c>
      <c r="B82" t="s">
        <v>1569</v>
      </c>
      <c r="C82" t="s">
        <v>35</v>
      </c>
      <c r="D82" t="s">
        <v>37</v>
      </c>
      <c r="E82" t="s">
        <v>1564</v>
      </c>
      <c r="F82">
        <v>2026</v>
      </c>
      <c r="G82" t="s">
        <v>5657</v>
      </c>
      <c r="H82" s="4">
        <v>46174</v>
      </c>
      <c r="I82" s="4" t="str">
        <f t="shared" si="35"/>
        <v>Big South</v>
      </c>
      <c r="J82" s="2">
        <f t="shared" si="36"/>
        <v>0.29699999999999999</v>
      </c>
      <c r="K82" s="2">
        <f t="shared" si="37"/>
        <v>0.38</v>
      </c>
      <c r="L82" s="2">
        <f t="shared" si="38"/>
        <v>0.497</v>
      </c>
      <c r="M82" s="2">
        <f t="shared" si="39"/>
        <v>0.877</v>
      </c>
      <c r="N82" s="22" cm="1">
        <f t="array" ref="N82">IFERROR(INDEX(Stats_Hit_GP,MATCH($B82,Stats_Hit_Player,0)),"")</f>
        <v>43</v>
      </c>
      <c r="O82" s="22">
        <f t="shared" si="40"/>
        <v>184</v>
      </c>
      <c r="P82" s="22">
        <f t="shared" si="41"/>
        <v>155</v>
      </c>
      <c r="Q82" s="22">
        <f t="shared" si="42"/>
        <v>28</v>
      </c>
      <c r="R82" s="22">
        <f t="shared" si="43"/>
        <v>46</v>
      </c>
      <c r="S82" s="22">
        <f t="shared" si="44"/>
        <v>11</v>
      </c>
      <c r="T82" s="22">
        <f t="shared" si="45"/>
        <v>1</v>
      </c>
      <c r="U82" s="22">
        <f t="shared" si="46"/>
        <v>6</v>
      </c>
      <c r="V82" s="22">
        <f t="shared" si="47"/>
        <v>42</v>
      </c>
      <c r="W82" s="22">
        <f t="shared" si="48"/>
        <v>8</v>
      </c>
      <c r="X82" s="22">
        <f t="shared" si="49"/>
        <v>14</v>
      </c>
      <c r="Y82" s="22">
        <f t="shared" si="50"/>
        <v>45</v>
      </c>
      <c r="Z82" s="22">
        <f t="shared" si="51"/>
        <v>17</v>
      </c>
      <c r="AA82" s="22">
        <f t="shared" si="52"/>
        <v>1</v>
      </c>
      <c r="AB82" s="22" t="str">
        <f t="shared" si="53"/>
        <v/>
      </c>
      <c r="AC82" s="22" t="str">
        <f t="shared" si="54"/>
        <v/>
      </c>
      <c r="AD82" s="29" t="str">
        <f t="shared" si="55"/>
        <v/>
      </c>
      <c r="AE82" s="22" t="str">
        <f t="shared" si="56"/>
        <v/>
      </c>
      <c r="AF82" s="22" t="str">
        <f t="shared" si="57"/>
        <v/>
      </c>
      <c r="AG82" s="22" t="str">
        <f t="shared" si="58"/>
        <v/>
      </c>
      <c r="AH82" s="22" t="str">
        <f t="shared" si="59"/>
        <v/>
      </c>
      <c r="AI82" s="22" t="str">
        <f t="shared" si="60"/>
        <v/>
      </c>
      <c r="AJ82" s="31" t="str">
        <f t="shared" si="61"/>
        <v/>
      </c>
      <c r="AK82" s="22" t="str">
        <f t="shared" si="62"/>
        <v/>
      </c>
      <c r="AL82" s="22" t="str">
        <f t="shared" si="63"/>
        <v/>
      </c>
      <c r="AM82" s="22" t="str">
        <f t="shared" si="64"/>
        <v/>
      </c>
      <c r="AN82" s="22" t="str">
        <f t="shared" si="65"/>
        <v/>
      </c>
      <c r="AO82" s="22" t="str">
        <f t="shared" si="66"/>
        <v/>
      </c>
      <c r="AP82" s="22" t="str">
        <f t="shared" si="67"/>
        <v/>
      </c>
      <c r="AQ82" s="2" t="str">
        <f t="shared" si="68"/>
        <v/>
      </c>
    </row>
    <row r="83" spans="1:43" x14ac:dyDescent="0.25">
      <c r="A83" s="26" t="str">
        <f t="shared" si="69"/>
        <v/>
      </c>
      <c r="B83" t="s">
        <v>7189</v>
      </c>
      <c r="C83" t="s">
        <v>64</v>
      </c>
      <c r="D83" t="s">
        <v>37</v>
      </c>
      <c r="E83" t="s">
        <v>3508</v>
      </c>
      <c r="F83">
        <v>2026</v>
      </c>
      <c r="G83" t="s">
        <v>5657</v>
      </c>
      <c r="H83" s="4">
        <v>46174</v>
      </c>
      <c r="I83" s="4" t="str">
        <f t="shared" si="35"/>
        <v>Mountain West</v>
      </c>
      <c r="J83" s="2" t="str">
        <f t="shared" si="36"/>
        <v/>
      </c>
      <c r="K83" s="2" t="str">
        <f t="shared" si="37"/>
        <v/>
      </c>
      <c r="L83" s="2" t="str">
        <f t="shared" si="38"/>
        <v/>
      </c>
      <c r="M83" s="2" t="str">
        <f t="shared" si="39"/>
        <v/>
      </c>
      <c r="N83" s="22" t="str" cm="1">
        <f t="array" ref="N83">IFERROR(INDEX(Stats_Hit_GP,MATCH($B83,Stats_Hit_Player,0)),"")</f>
        <v/>
      </c>
      <c r="O83" s="22" t="str">
        <f t="shared" si="40"/>
        <v/>
      </c>
      <c r="P83" s="22" t="str">
        <f t="shared" si="41"/>
        <v/>
      </c>
      <c r="Q83" s="22" t="str">
        <f t="shared" si="42"/>
        <v/>
      </c>
      <c r="R83" s="22" t="str">
        <f t="shared" si="43"/>
        <v/>
      </c>
      <c r="S83" s="22" t="str">
        <f t="shared" si="44"/>
        <v/>
      </c>
      <c r="T83" s="22" t="str">
        <f t="shared" si="45"/>
        <v/>
      </c>
      <c r="U83" s="22" t="str">
        <f t="shared" si="46"/>
        <v/>
      </c>
      <c r="V83" s="22" t="str">
        <f t="shared" si="47"/>
        <v/>
      </c>
      <c r="W83" s="22" t="str">
        <f t="shared" si="48"/>
        <v/>
      </c>
      <c r="X83" s="22" t="str">
        <f t="shared" si="49"/>
        <v/>
      </c>
      <c r="Y83" s="22" t="str">
        <f t="shared" si="50"/>
        <v/>
      </c>
      <c r="Z83" s="22" t="str">
        <f t="shared" si="51"/>
        <v/>
      </c>
      <c r="AA83" s="22" t="str">
        <f t="shared" si="52"/>
        <v/>
      </c>
      <c r="AB83" s="22" t="str">
        <f t="shared" si="53"/>
        <v/>
      </c>
      <c r="AC83" s="22" t="str">
        <f t="shared" si="54"/>
        <v/>
      </c>
      <c r="AD83" s="29" t="str">
        <f t="shared" si="55"/>
        <v/>
      </c>
      <c r="AE83" s="22" t="str">
        <f t="shared" si="56"/>
        <v/>
      </c>
      <c r="AF83" s="22" t="str">
        <f t="shared" si="57"/>
        <v/>
      </c>
      <c r="AG83" s="22" t="str">
        <f t="shared" si="58"/>
        <v/>
      </c>
      <c r="AH83" s="22" t="str">
        <f t="shared" si="59"/>
        <v/>
      </c>
      <c r="AI83" s="22" t="str">
        <f t="shared" si="60"/>
        <v/>
      </c>
      <c r="AJ83" s="31" t="str">
        <f t="shared" si="61"/>
        <v/>
      </c>
      <c r="AK83" s="22" t="str">
        <f t="shared" si="62"/>
        <v/>
      </c>
      <c r="AL83" s="22" t="str">
        <f t="shared" si="63"/>
        <v/>
      </c>
      <c r="AM83" s="22" t="str">
        <f t="shared" si="64"/>
        <v/>
      </c>
      <c r="AN83" s="22" t="str">
        <f t="shared" si="65"/>
        <v/>
      </c>
      <c r="AO83" s="22" t="str">
        <f t="shared" si="66"/>
        <v/>
      </c>
      <c r="AP83" s="22" t="str">
        <f t="shared" si="67"/>
        <v/>
      </c>
      <c r="AQ83" s="2" t="str">
        <f t="shared" si="68"/>
        <v/>
      </c>
    </row>
    <row r="84" spans="1:43" x14ac:dyDescent="0.25">
      <c r="A84" s="26" t="str">
        <f t="shared" si="69"/>
        <v/>
      </c>
      <c r="B84" t="s">
        <v>3576</v>
      </c>
      <c r="C84" t="s">
        <v>25</v>
      </c>
      <c r="D84" t="s">
        <v>37</v>
      </c>
      <c r="E84" t="s">
        <v>3560</v>
      </c>
      <c r="F84">
        <v>2026</v>
      </c>
      <c r="G84" t="s">
        <v>5657</v>
      </c>
      <c r="H84" s="4">
        <v>46174</v>
      </c>
      <c r="I84" s="4" t="str">
        <f t="shared" si="35"/>
        <v>Western Athletic</v>
      </c>
      <c r="J84" s="2">
        <f t="shared" si="36"/>
        <v>0.16700000000000001</v>
      </c>
      <c r="K84" s="2">
        <f t="shared" si="37"/>
        <v>0.32400000000000001</v>
      </c>
      <c r="L84" s="2">
        <f t="shared" si="38"/>
        <v>0.185</v>
      </c>
      <c r="M84" s="2">
        <f t="shared" si="39"/>
        <v>0.50900000000000001</v>
      </c>
      <c r="N84" s="22" cm="1">
        <f t="array" ref="N84">IFERROR(INDEX(Stats_Hit_GP,MATCH($B84,Stats_Hit_Player,0)),"")</f>
        <v>27</v>
      </c>
      <c r="O84" s="22">
        <f t="shared" si="40"/>
        <v>69</v>
      </c>
      <c r="P84" s="22">
        <f t="shared" si="41"/>
        <v>54</v>
      </c>
      <c r="Q84" s="22">
        <f t="shared" si="42"/>
        <v>6</v>
      </c>
      <c r="R84" s="22">
        <f t="shared" si="43"/>
        <v>9</v>
      </c>
      <c r="S84" s="22">
        <f t="shared" si="44"/>
        <v>1</v>
      </c>
      <c r="T84" s="22">
        <f t="shared" si="45"/>
        <v>0</v>
      </c>
      <c r="U84" s="22">
        <f t="shared" si="46"/>
        <v>0</v>
      </c>
      <c r="V84" s="22">
        <f t="shared" si="47"/>
        <v>9</v>
      </c>
      <c r="W84" s="22">
        <f t="shared" si="48"/>
        <v>4</v>
      </c>
      <c r="X84" s="22">
        <f t="shared" si="49"/>
        <v>9</v>
      </c>
      <c r="Y84" s="22">
        <f t="shared" si="50"/>
        <v>15</v>
      </c>
      <c r="Z84" s="22">
        <f t="shared" si="51"/>
        <v>0</v>
      </c>
      <c r="AA84" s="22">
        <f t="shared" si="52"/>
        <v>1</v>
      </c>
      <c r="AB84" s="22" t="str">
        <f t="shared" si="53"/>
        <v/>
      </c>
      <c r="AC84" s="22" t="str">
        <f t="shared" si="54"/>
        <v/>
      </c>
      <c r="AD84" s="29" t="str">
        <f t="shared" si="55"/>
        <v/>
      </c>
      <c r="AE84" s="22" t="str">
        <f t="shared" si="56"/>
        <v/>
      </c>
      <c r="AF84" s="22" t="str">
        <f t="shared" si="57"/>
        <v/>
      </c>
      <c r="AG84" s="22" t="str">
        <f t="shared" si="58"/>
        <v/>
      </c>
      <c r="AH84" s="22" t="str">
        <f t="shared" si="59"/>
        <v/>
      </c>
      <c r="AI84" s="22" t="str">
        <f t="shared" si="60"/>
        <v/>
      </c>
      <c r="AJ84" s="31" t="str">
        <f t="shared" si="61"/>
        <v/>
      </c>
      <c r="AK84" s="22" t="str">
        <f t="shared" si="62"/>
        <v/>
      </c>
      <c r="AL84" s="22" t="str">
        <f t="shared" si="63"/>
        <v/>
      </c>
      <c r="AM84" s="22" t="str">
        <f t="shared" si="64"/>
        <v/>
      </c>
      <c r="AN84" s="22" t="str">
        <f t="shared" si="65"/>
        <v/>
      </c>
      <c r="AO84" s="22" t="str">
        <f t="shared" si="66"/>
        <v/>
      </c>
      <c r="AP84" s="22" t="str">
        <f t="shared" si="67"/>
        <v/>
      </c>
      <c r="AQ84" s="2" t="str">
        <f t="shared" si="68"/>
        <v/>
      </c>
    </row>
    <row r="85" spans="1:43" x14ac:dyDescent="0.25">
      <c r="A85" s="26" t="str">
        <f t="shared" si="69"/>
        <v/>
      </c>
      <c r="B85" t="s">
        <v>3572</v>
      </c>
      <c r="C85" t="s">
        <v>42</v>
      </c>
      <c r="D85" t="s">
        <v>37</v>
      </c>
      <c r="E85" t="s">
        <v>3560</v>
      </c>
      <c r="F85">
        <v>2026</v>
      </c>
      <c r="G85" t="s">
        <v>5657</v>
      </c>
      <c r="H85" s="4">
        <v>46174</v>
      </c>
      <c r="I85" s="4" t="str">
        <f t="shared" si="35"/>
        <v>Western Athletic</v>
      </c>
      <c r="J85" s="2">
        <f t="shared" si="36"/>
        <v>0.20799999999999999</v>
      </c>
      <c r="K85" s="2">
        <f t="shared" si="37"/>
        <v>0.27100000000000002</v>
      </c>
      <c r="L85" s="2">
        <f t="shared" si="38"/>
        <v>0.27300000000000002</v>
      </c>
      <c r="M85" s="2">
        <f t="shared" si="39"/>
        <v>0.54300000000000004</v>
      </c>
      <c r="N85" s="22" cm="1">
        <f t="array" ref="N85">IFERROR(INDEX(Stats_Hit_GP,MATCH($B85,Stats_Hit_Player,0)),"")</f>
        <v>26</v>
      </c>
      <c r="O85" s="22">
        <f t="shared" si="40"/>
        <v>88</v>
      </c>
      <c r="P85" s="22">
        <f t="shared" si="41"/>
        <v>77</v>
      </c>
      <c r="Q85" s="22">
        <f t="shared" si="42"/>
        <v>6</v>
      </c>
      <c r="R85" s="22">
        <f t="shared" si="43"/>
        <v>16</v>
      </c>
      <c r="S85" s="22">
        <f t="shared" si="44"/>
        <v>5</v>
      </c>
      <c r="T85" s="22">
        <f t="shared" si="45"/>
        <v>0</v>
      </c>
      <c r="U85" s="22">
        <f t="shared" si="46"/>
        <v>0</v>
      </c>
      <c r="V85" s="22">
        <f t="shared" si="47"/>
        <v>5</v>
      </c>
      <c r="W85" s="22">
        <f t="shared" si="48"/>
        <v>1</v>
      </c>
      <c r="X85" s="22">
        <f t="shared" si="49"/>
        <v>6</v>
      </c>
      <c r="Y85" s="22">
        <f t="shared" si="50"/>
        <v>19</v>
      </c>
      <c r="Z85" s="22">
        <f t="shared" si="51"/>
        <v>1</v>
      </c>
      <c r="AA85" s="22">
        <f t="shared" si="52"/>
        <v>0</v>
      </c>
      <c r="AB85" s="22" t="str">
        <f t="shared" si="53"/>
        <v/>
      </c>
      <c r="AC85" s="22" t="str">
        <f t="shared" si="54"/>
        <v/>
      </c>
      <c r="AD85" s="29" t="str">
        <f t="shared" si="55"/>
        <v/>
      </c>
      <c r="AE85" s="22" t="str">
        <f t="shared" si="56"/>
        <v/>
      </c>
      <c r="AF85" s="22" t="str">
        <f t="shared" si="57"/>
        <v/>
      </c>
      <c r="AG85" s="22" t="str">
        <f t="shared" si="58"/>
        <v/>
      </c>
      <c r="AH85" s="22" t="str">
        <f t="shared" si="59"/>
        <v/>
      </c>
      <c r="AI85" s="22" t="str">
        <f t="shared" si="60"/>
        <v/>
      </c>
      <c r="AJ85" s="31" t="str">
        <f t="shared" si="61"/>
        <v/>
      </c>
      <c r="AK85" s="22" t="str">
        <f t="shared" si="62"/>
        <v/>
      </c>
      <c r="AL85" s="22" t="str">
        <f t="shared" si="63"/>
        <v/>
      </c>
      <c r="AM85" s="22" t="str">
        <f t="shared" si="64"/>
        <v/>
      </c>
      <c r="AN85" s="22" t="str">
        <f t="shared" si="65"/>
        <v/>
      </c>
      <c r="AO85" s="22" t="str">
        <f t="shared" si="66"/>
        <v/>
      </c>
      <c r="AP85" s="22" t="str">
        <f t="shared" si="67"/>
        <v/>
      </c>
      <c r="AQ85" s="2" t="str">
        <f t="shared" si="68"/>
        <v/>
      </c>
    </row>
    <row r="86" spans="1:43" x14ac:dyDescent="0.25">
      <c r="A86" s="26" t="str">
        <f t="shared" si="69"/>
        <v/>
      </c>
      <c r="B86" t="s">
        <v>3561</v>
      </c>
      <c r="C86" t="s">
        <v>35</v>
      </c>
      <c r="D86" t="s">
        <v>37</v>
      </c>
      <c r="E86" t="s">
        <v>3560</v>
      </c>
      <c r="F86">
        <v>2026</v>
      </c>
      <c r="G86" t="s">
        <v>5657</v>
      </c>
      <c r="H86" s="4">
        <v>46174</v>
      </c>
      <c r="I86" s="4" t="str">
        <f t="shared" si="35"/>
        <v>Western Athletic</v>
      </c>
      <c r="J86" s="2">
        <f t="shared" si="36"/>
        <v>0.308</v>
      </c>
      <c r="K86" s="2">
        <f t="shared" si="37"/>
        <v>0.372</v>
      </c>
      <c r="L86" s="2">
        <f t="shared" si="38"/>
        <v>0.497</v>
      </c>
      <c r="M86" s="2">
        <f t="shared" si="39"/>
        <v>0.86899999999999999</v>
      </c>
      <c r="N86" s="22" cm="1">
        <f t="array" ref="N86">IFERROR(INDEX(Stats_Hit_GP,MATCH($B86,Stats_Hit_Player,0)),"")</f>
        <v>43</v>
      </c>
      <c r="O86" s="22">
        <f t="shared" si="40"/>
        <v>192</v>
      </c>
      <c r="P86" s="22">
        <f t="shared" si="41"/>
        <v>169</v>
      </c>
      <c r="Q86" s="22">
        <f t="shared" si="42"/>
        <v>25</v>
      </c>
      <c r="R86" s="22">
        <f t="shared" si="43"/>
        <v>52</v>
      </c>
      <c r="S86" s="22">
        <f t="shared" si="44"/>
        <v>10</v>
      </c>
      <c r="T86" s="22">
        <f t="shared" si="45"/>
        <v>2</v>
      </c>
      <c r="U86" s="22">
        <f t="shared" si="46"/>
        <v>6</v>
      </c>
      <c r="V86" s="22">
        <f t="shared" si="47"/>
        <v>32</v>
      </c>
      <c r="W86" s="22">
        <f t="shared" si="48"/>
        <v>10</v>
      </c>
      <c r="X86" s="22">
        <f t="shared" si="49"/>
        <v>9</v>
      </c>
      <c r="Y86" s="22">
        <f t="shared" si="50"/>
        <v>34</v>
      </c>
      <c r="Z86" s="22">
        <f t="shared" si="51"/>
        <v>4</v>
      </c>
      <c r="AA86" s="22">
        <f t="shared" si="52"/>
        <v>0</v>
      </c>
      <c r="AB86" s="22" t="str">
        <f t="shared" si="53"/>
        <v/>
      </c>
      <c r="AC86" s="22" t="str">
        <f t="shared" si="54"/>
        <v/>
      </c>
      <c r="AD86" s="29" t="str">
        <f t="shared" si="55"/>
        <v/>
      </c>
      <c r="AE86" s="22" t="str">
        <f t="shared" si="56"/>
        <v/>
      </c>
      <c r="AF86" s="22" t="str">
        <f t="shared" si="57"/>
        <v/>
      </c>
      <c r="AG86" s="22" t="str">
        <f t="shared" si="58"/>
        <v/>
      </c>
      <c r="AH86" s="22" t="str">
        <f t="shared" si="59"/>
        <v/>
      </c>
      <c r="AI86" s="22" t="str">
        <f t="shared" si="60"/>
        <v/>
      </c>
      <c r="AJ86" s="31" t="str">
        <f t="shared" si="61"/>
        <v/>
      </c>
      <c r="AK86" s="22" t="str">
        <f t="shared" si="62"/>
        <v/>
      </c>
      <c r="AL86" s="22" t="str">
        <f t="shared" si="63"/>
        <v/>
      </c>
      <c r="AM86" s="22" t="str">
        <f t="shared" si="64"/>
        <v/>
      </c>
      <c r="AN86" s="22" t="str">
        <f t="shared" si="65"/>
        <v/>
      </c>
      <c r="AO86" s="22" t="str">
        <f t="shared" si="66"/>
        <v/>
      </c>
      <c r="AP86" s="22" t="str">
        <f t="shared" si="67"/>
        <v/>
      </c>
      <c r="AQ86" s="2" t="str">
        <f t="shared" si="68"/>
        <v/>
      </c>
    </row>
    <row r="87" spans="1:43" x14ac:dyDescent="0.25">
      <c r="A87" s="26" t="str">
        <f t="shared" si="69"/>
        <v/>
      </c>
      <c r="B87" t="s">
        <v>4412</v>
      </c>
      <c r="C87" t="s">
        <v>44</v>
      </c>
      <c r="D87" t="s">
        <v>24</v>
      </c>
      <c r="E87" t="s">
        <v>4405</v>
      </c>
      <c r="F87">
        <v>2026</v>
      </c>
      <c r="G87" t="s">
        <v>5657</v>
      </c>
      <c r="H87" s="4">
        <v>46174</v>
      </c>
      <c r="I87" s="4" t="str">
        <f t="shared" si="35"/>
        <v>SEC</v>
      </c>
      <c r="J87" s="2">
        <f t="shared" si="36"/>
        <v>0.32700000000000001</v>
      </c>
      <c r="K87" s="2">
        <f t="shared" si="37"/>
        <v>0.44</v>
      </c>
      <c r="L87" s="2">
        <f t="shared" si="38"/>
        <v>0.43</v>
      </c>
      <c r="M87" s="2">
        <f t="shared" si="39"/>
        <v>0.87</v>
      </c>
      <c r="N87" s="22" cm="1">
        <f t="array" ref="N87">IFERROR(INDEX(Stats_Hit_GP,MATCH($B87,Stats_Hit_Player,0)),"")</f>
        <v>33</v>
      </c>
      <c r="O87" s="22">
        <f t="shared" si="40"/>
        <v>135</v>
      </c>
      <c r="P87" s="22">
        <f t="shared" si="41"/>
        <v>107</v>
      </c>
      <c r="Q87" s="22">
        <f t="shared" si="42"/>
        <v>29</v>
      </c>
      <c r="R87" s="22">
        <f t="shared" si="43"/>
        <v>35</v>
      </c>
      <c r="S87" s="22">
        <f t="shared" si="44"/>
        <v>7</v>
      </c>
      <c r="T87" s="22">
        <f t="shared" si="45"/>
        <v>2</v>
      </c>
      <c r="U87" s="22">
        <f t="shared" si="46"/>
        <v>0</v>
      </c>
      <c r="V87" s="22">
        <f t="shared" si="47"/>
        <v>27</v>
      </c>
      <c r="W87" s="22">
        <f t="shared" si="48"/>
        <v>5</v>
      </c>
      <c r="X87" s="22">
        <f t="shared" si="49"/>
        <v>19</v>
      </c>
      <c r="Y87" s="22">
        <f t="shared" si="50"/>
        <v>28</v>
      </c>
      <c r="Z87" s="22">
        <f t="shared" si="51"/>
        <v>8</v>
      </c>
      <c r="AA87" s="22">
        <f t="shared" si="52"/>
        <v>2</v>
      </c>
      <c r="AB87" s="22" t="str">
        <f t="shared" si="53"/>
        <v/>
      </c>
      <c r="AC87" s="22" t="str">
        <f t="shared" si="54"/>
        <v/>
      </c>
      <c r="AD87" s="29" t="str">
        <f t="shared" si="55"/>
        <v/>
      </c>
      <c r="AE87" s="22" t="str">
        <f t="shared" si="56"/>
        <v/>
      </c>
      <c r="AF87" s="22" t="str">
        <f t="shared" si="57"/>
        <v/>
      </c>
      <c r="AG87" s="22" t="str">
        <f t="shared" si="58"/>
        <v/>
      </c>
      <c r="AH87" s="22" t="str">
        <f t="shared" si="59"/>
        <v/>
      </c>
      <c r="AI87" s="22" t="str">
        <f t="shared" si="60"/>
        <v/>
      </c>
      <c r="AJ87" s="31" t="str">
        <f t="shared" si="61"/>
        <v/>
      </c>
      <c r="AK87" s="22" t="str">
        <f t="shared" si="62"/>
        <v/>
      </c>
      <c r="AL87" s="22" t="str">
        <f t="shared" si="63"/>
        <v/>
      </c>
      <c r="AM87" s="22" t="str">
        <f t="shared" si="64"/>
        <v/>
      </c>
      <c r="AN87" s="22" t="str">
        <f t="shared" si="65"/>
        <v/>
      </c>
      <c r="AO87" s="22" t="str">
        <f t="shared" si="66"/>
        <v/>
      </c>
      <c r="AP87" s="22" t="str">
        <f t="shared" si="67"/>
        <v/>
      </c>
      <c r="AQ87" s="2" t="str">
        <f t="shared" si="68"/>
        <v/>
      </c>
    </row>
    <row r="88" spans="1:43" x14ac:dyDescent="0.25">
      <c r="A88" s="26" t="str">
        <f t="shared" si="69"/>
        <v/>
      </c>
      <c r="B88" t="s">
        <v>2344</v>
      </c>
      <c r="C88" t="s">
        <v>44</v>
      </c>
      <c r="D88" t="s">
        <v>37</v>
      </c>
      <c r="E88" t="s">
        <v>2345</v>
      </c>
      <c r="F88">
        <v>2026</v>
      </c>
      <c r="G88" t="s">
        <v>5657</v>
      </c>
      <c r="H88" s="4">
        <v>46174</v>
      </c>
      <c r="I88" s="4" t="str">
        <f t="shared" si="35"/>
        <v>Conference USA</v>
      </c>
      <c r="J88" s="2">
        <f t="shared" si="36"/>
        <v>0.34200000000000003</v>
      </c>
      <c r="K88" s="2">
        <f t="shared" si="37"/>
        <v>0.42599999999999999</v>
      </c>
      <c r="L88" s="2">
        <f t="shared" si="38"/>
        <v>0.57499999999999996</v>
      </c>
      <c r="M88" s="2">
        <f t="shared" si="39"/>
        <v>1.0009999999999999</v>
      </c>
      <c r="N88" s="22" cm="1">
        <f t="array" ref="N88">IFERROR(INDEX(Stats_Hit_GP,MATCH($B88,Stats_Hit_Player,0)),"")</f>
        <v>54</v>
      </c>
      <c r="O88" s="22">
        <f t="shared" si="40"/>
        <v>265</v>
      </c>
      <c r="P88" s="22">
        <f t="shared" si="41"/>
        <v>228</v>
      </c>
      <c r="Q88" s="22">
        <f t="shared" si="42"/>
        <v>55</v>
      </c>
      <c r="R88" s="22">
        <f t="shared" si="43"/>
        <v>78</v>
      </c>
      <c r="S88" s="22">
        <f t="shared" si="44"/>
        <v>22</v>
      </c>
      <c r="T88" s="22">
        <f t="shared" si="45"/>
        <v>2</v>
      </c>
      <c r="U88" s="22">
        <f t="shared" si="46"/>
        <v>9</v>
      </c>
      <c r="V88" s="22">
        <f t="shared" si="47"/>
        <v>51</v>
      </c>
      <c r="W88" s="22">
        <f t="shared" si="48"/>
        <v>11</v>
      </c>
      <c r="X88" s="22">
        <f t="shared" si="49"/>
        <v>24</v>
      </c>
      <c r="Y88" s="22">
        <f t="shared" si="50"/>
        <v>26</v>
      </c>
      <c r="Z88" s="22">
        <f t="shared" si="51"/>
        <v>9</v>
      </c>
      <c r="AA88" s="22">
        <f t="shared" si="52"/>
        <v>1</v>
      </c>
      <c r="AB88" s="22" t="str">
        <f t="shared" si="53"/>
        <v/>
      </c>
      <c r="AC88" s="22" t="str">
        <f t="shared" si="54"/>
        <v/>
      </c>
      <c r="AD88" s="29" t="str">
        <f t="shared" si="55"/>
        <v/>
      </c>
      <c r="AE88" s="22" t="str">
        <f t="shared" si="56"/>
        <v/>
      </c>
      <c r="AF88" s="22" t="str">
        <f t="shared" si="57"/>
        <v/>
      </c>
      <c r="AG88" s="22" t="str">
        <f t="shared" si="58"/>
        <v/>
      </c>
      <c r="AH88" s="22" t="str">
        <f t="shared" si="59"/>
        <v/>
      </c>
      <c r="AI88" s="22" t="str">
        <f t="shared" si="60"/>
        <v/>
      </c>
      <c r="AJ88" s="31" t="str">
        <f t="shared" si="61"/>
        <v/>
      </c>
      <c r="AK88" s="22" t="str">
        <f t="shared" si="62"/>
        <v/>
      </c>
      <c r="AL88" s="22" t="str">
        <f t="shared" si="63"/>
        <v/>
      </c>
      <c r="AM88" s="22" t="str">
        <f t="shared" si="64"/>
        <v/>
      </c>
      <c r="AN88" s="22" t="str">
        <f t="shared" si="65"/>
        <v/>
      </c>
      <c r="AO88" s="22" t="str">
        <f t="shared" si="66"/>
        <v/>
      </c>
      <c r="AP88" s="22" t="str">
        <f t="shared" si="67"/>
        <v/>
      </c>
      <c r="AQ88" s="2" t="str">
        <f t="shared" si="68"/>
        <v/>
      </c>
    </row>
    <row r="89" spans="1:43" x14ac:dyDescent="0.25">
      <c r="A89" s="26" t="str">
        <f t="shared" si="69"/>
        <v/>
      </c>
      <c r="B89" t="s">
        <v>2516</v>
      </c>
      <c r="C89" t="s">
        <v>42</v>
      </c>
      <c r="D89" t="s">
        <v>24</v>
      </c>
      <c r="E89" t="s">
        <v>2506</v>
      </c>
      <c r="F89">
        <v>2026</v>
      </c>
      <c r="G89" t="s">
        <v>5657</v>
      </c>
      <c r="H89" s="4">
        <v>46174</v>
      </c>
      <c r="I89" s="4" t="str">
        <f t="shared" si="35"/>
        <v>Coastal</v>
      </c>
      <c r="J89" s="2">
        <f t="shared" si="36"/>
        <v>0.21299999999999999</v>
      </c>
      <c r="K89" s="2">
        <f t="shared" si="37"/>
        <v>0.26500000000000001</v>
      </c>
      <c r="L89" s="2">
        <f t="shared" si="38"/>
        <v>0.36099999999999999</v>
      </c>
      <c r="M89" s="2">
        <f t="shared" si="39"/>
        <v>0.626</v>
      </c>
      <c r="N89" s="22" cm="1">
        <f t="array" ref="N89">IFERROR(INDEX(Stats_Hit_GP,MATCH($B89,Stats_Hit_Player,0)),"")</f>
        <v>33</v>
      </c>
      <c r="O89" s="22">
        <f t="shared" si="40"/>
        <v>118</v>
      </c>
      <c r="P89" s="22">
        <f t="shared" si="41"/>
        <v>108</v>
      </c>
      <c r="Q89" s="22">
        <f t="shared" si="42"/>
        <v>12</v>
      </c>
      <c r="R89" s="22">
        <f t="shared" si="43"/>
        <v>23</v>
      </c>
      <c r="S89" s="22">
        <f t="shared" si="44"/>
        <v>7</v>
      </c>
      <c r="T89" s="22">
        <f t="shared" si="45"/>
        <v>0</v>
      </c>
      <c r="U89" s="22">
        <f t="shared" si="46"/>
        <v>3</v>
      </c>
      <c r="V89" s="22">
        <f t="shared" si="47"/>
        <v>19</v>
      </c>
      <c r="W89" s="22">
        <f t="shared" si="48"/>
        <v>5</v>
      </c>
      <c r="X89" s="22">
        <f t="shared" si="49"/>
        <v>3</v>
      </c>
      <c r="Y89" s="22">
        <f t="shared" si="50"/>
        <v>20</v>
      </c>
      <c r="Z89" s="22">
        <f t="shared" si="51"/>
        <v>2</v>
      </c>
      <c r="AA89" s="22">
        <f t="shared" si="52"/>
        <v>3</v>
      </c>
      <c r="AB89" s="22" t="str">
        <f t="shared" si="53"/>
        <v/>
      </c>
      <c r="AC89" s="22" t="str">
        <f t="shared" si="54"/>
        <v/>
      </c>
      <c r="AD89" s="29" t="str">
        <f t="shared" si="55"/>
        <v/>
      </c>
      <c r="AE89" s="22" t="str">
        <f t="shared" si="56"/>
        <v/>
      </c>
      <c r="AF89" s="22" t="str">
        <f t="shared" si="57"/>
        <v/>
      </c>
      <c r="AG89" s="22" t="str">
        <f t="shared" si="58"/>
        <v/>
      </c>
      <c r="AH89" s="22" t="str">
        <f t="shared" si="59"/>
        <v/>
      </c>
      <c r="AI89" s="22" t="str">
        <f t="shared" si="60"/>
        <v/>
      </c>
      <c r="AJ89" s="31" t="str">
        <f t="shared" si="61"/>
        <v/>
      </c>
      <c r="AK89" s="22" t="str">
        <f t="shared" si="62"/>
        <v/>
      </c>
      <c r="AL89" s="22" t="str">
        <f t="shared" si="63"/>
        <v/>
      </c>
      <c r="AM89" s="22" t="str">
        <f t="shared" si="64"/>
        <v/>
      </c>
      <c r="AN89" s="22" t="str">
        <f t="shared" si="65"/>
        <v/>
      </c>
      <c r="AO89" s="22" t="str">
        <f t="shared" si="66"/>
        <v/>
      </c>
      <c r="AP89" s="22" t="str">
        <f t="shared" si="67"/>
        <v/>
      </c>
      <c r="AQ89" s="2" t="str">
        <f t="shared" si="68"/>
        <v/>
      </c>
    </row>
    <row r="90" spans="1:43" x14ac:dyDescent="0.25">
      <c r="A90" s="26" t="str">
        <f t="shared" si="69"/>
        <v/>
      </c>
      <c r="B90" t="s">
        <v>3202</v>
      </c>
      <c r="C90" t="s">
        <v>38</v>
      </c>
      <c r="D90" t="s">
        <v>37</v>
      </c>
      <c r="E90" t="s">
        <v>3200</v>
      </c>
      <c r="F90">
        <v>2026</v>
      </c>
      <c r="G90" t="s">
        <v>5657</v>
      </c>
      <c r="H90" s="4">
        <v>46174</v>
      </c>
      <c r="I90" s="4" t="str">
        <f t="shared" si="35"/>
        <v>Mid-American</v>
      </c>
      <c r="J90" s="2">
        <f t="shared" si="36"/>
        <v>0.27400000000000002</v>
      </c>
      <c r="K90" s="2">
        <f t="shared" si="37"/>
        <v>0.42499999999999999</v>
      </c>
      <c r="L90" s="2">
        <f t="shared" si="38"/>
        <v>0.46800000000000003</v>
      </c>
      <c r="M90" s="2">
        <f t="shared" si="39"/>
        <v>0.89300000000000002</v>
      </c>
      <c r="N90" s="22" cm="1">
        <f t="array" ref="N90">IFERROR(INDEX(Stats_Hit_GP,MATCH($B90,Stats_Hit_Player,0)),"")</f>
        <v>40</v>
      </c>
      <c r="O90" s="22">
        <f t="shared" si="40"/>
        <v>160</v>
      </c>
      <c r="P90" s="22">
        <f t="shared" si="41"/>
        <v>124</v>
      </c>
      <c r="Q90" s="22">
        <f t="shared" si="42"/>
        <v>24</v>
      </c>
      <c r="R90" s="22">
        <f t="shared" si="43"/>
        <v>34</v>
      </c>
      <c r="S90" s="22">
        <f t="shared" si="44"/>
        <v>12</v>
      </c>
      <c r="T90" s="22">
        <f t="shared" si="45"/>
        <v>0</v>
      </c>
      <c r="U90" s="22">
        <f t="shared" si="46"/>
        <v>4</v>
      </c>
      <c r="V90" s="22">
        <f t="shared" si="47"/>
        <v>24</v>
      </c>
      <c r="W90" s="22">
        <f t="shared" si="48"/>
        <v>5</v>
      </c>
      <c r="X90" s="22">
        <f t="shared" si="49"/>
        <v>29</v>
      </c>
      <c r="Y90" s="22">
        <f t="shared" si="50"/>
        <v>28</v>
      </c>
      <c r="Z90" s="22">
        <f t="shared" si="51"/>
        <v>1</v>
      </c>
      <c r="AA90" s="22">
        <f t="shared" si="52"/>
        <v>0</v>
      </c>
      <c r="AB90" s="22" t="str">
        <f t="shared" si="53"/>
        <v/>
      </c>
      <c r="AC90" s="22" t="str">
        <f t="shared" si="54"/>
        <v/>
      </c>
      <c r="AD90" s="29" t="str">
        <f t="shared" si="55"/>
        <v/>
      </c>
      <c r="AE90" s="22" t="str">
        <f t="shared" si="56"/>
        <v/>
      </c>
      <c r="AF90" s="22" t="str">
        <f t="shared" si="57"/>
        <v/>
      </c>
      <c r="AG90" s="22" t="str">
        <f t="shared" si="58"/>
        <v/>
      </c>
      <c r="AH90" s="22" t="str">
        <f t="shared" si="59"/>
        <v/>
      </c>
      <c r="AI90" s="22" t="str">
        <f t="shared" si="60"/>
        <v/>
      </c>
      <c r="AJ90" s="31" t="str">
        <f t="shared" si="61"/>
        <v/>
      </c>
      <c r="AK90" s="22" t="str">
        <f t="shared" si="62"/>
        <v/>
      </c>
      <c r="AL90" s="22" t="str">
        <f t="shared" si="63"/>
        <v/>
      </c>
      <c r="AM90" s="22" t="str">
        <f t="shared" si="64"/>
        <v/>
      </c>
      <c r="AN90" s="22" t="str">
        <f t="shared" si="65"/>
        <v/>
      </c>
      <c r="AO90" s="22" t="str">
        <f t="shared" si="66"/>
        <v/>
      </c>
      <c r="AP90" s="22" t="str">
        <f t="shared" si="67"/>
        <v/>
      </c>
      <c r="AQ90" s="2" t="str">
        <f t="shared" si="68"/>
        <v/>
      </c>
    </row>
    <row r="91" spans="1:43" x14ac:dyDescent="0.25">
      <c r="A91" s="26" t="str">
        <f t="shared" si="69"/>
        <v/>
      </c>
      <c r="B91" t="s">
        <v>7190</v>
      </c>
      <c r="C91" t="s">
        <v>64</v>
      </c>
      <c r="D91" t="s">
        <v>37</v>
      </c>
      <c r="E91" t="s">
        <v>2245</v>
      </c>
      <c r="F91">
        <v>2026</v>
      </c>
      <c r="G91" t="s">
        <v>5657</v>
      </c>
      <c r="H91" s="4">
        <v>46174</v>
      </c>
      <c r="I91" s="4" t="str">
        <f t="shared" si="35"/>
        <v>Conference USA</v>
      </c>
      <c r="J91" s="2" t="str">
        <f t="shared" si="36"/>
        <v/>
      </c>
      <c r="K91" s="2" t="str">
        <f t="shared" si="37"/>
        <v/>
      </c>
      <c r="L91" s="2" t="str">
        <f t="shared" si="38"/>
        <v/>
      </c>
      <c r="M91" s="2" t="str">
        <f t="shared" si="39"/>
        <v/>
      </c>
      <c r="N91" s="22" t="str" cm="1">
        <f t="array" ref="N91">IFERROR(INDEX(Stats_Hit_GP,MATCH($B91,Stats_Hit_Player,0)),"")</f>
        <v/>
      </c>
      <c r="O91" s="22" t="str">
        <f t="shared" si="40"/>
        <v/>
      </c>
      <c r="P91" s="22" t="str">
        <f t="shared" si="41"/>
        <v/>
      </c>
      <c r="Q91" s="22" t="str">
        <f t="shared" si="42"/>
        <v/>
      </c>
      <c r="R91" s="22" t="str">
        <f t="shared" si="43"/>
        <v/>
      </c>
      <c r="S91" s="22" t="str">
        <f t="shared" si="44"/>
        <v/>
      </c>
      <c r="T91" s="22" t="str">
        <f t="shared" si="45"/>
        <v/>
      </c>
      <c r="U91" s="22" t="str">
        <f t="shared" si="46"/>
        <v/>
      </c>
      <c r="V91" s="22" t="str">
        <f t="shared" si="47"/>
        <v/>
      </c>
      <c r="W91" s="22" t="str">
        <f t="shared" si="48"/>
        <v/>
      </c>
      <c r="X91" s="22" t="str">
        <f t="shared" si="49"/>
        <v/>
      </c>
      <c r="Y91" s="22" t="str">
        <f t="shared" si="50"/>
        <v/>
      </c>
      <c r="Z91" s="22" t="str">
        <f t="shared" si="51"/>
        <v/>
      </c>
      <c r="AA91" s="22" t="str">
        <f t="shared" si="52"/>
        <v/>
      </c>
      <c r="AB91" s="22">
        <f t="shared" si="53"/>
        <v>1</v>
      </c>
      <c r="AC91" s="22">
        <f t="shared" si="54"/>
        <v>0</v>
      </c>
      <c r="AD91" s="29">
        <f t="shared" si="55"/>
        <v>7.11</v>
      </c>
      <c r="AE91" s="22">
        <f t="shared" si="56"/>
        <v>10</v>
      </c>
      <c r="AF91" s="22">
        <f t="shared" si="57"/>
        <v>3</v>
      </c>
      <c r="AG91" s="22">
        <f t="shared" si="58"/>
        <v>0</v>
      </c>
      <c r="AH91" s="22">
        <f t="shared" si="59"/>
        <v>0</v>
      </c>
      <c r="AI91" s="22">
        <f t="shared" si="60"/>
        <v>0</v>
      </c>
      <c r="AJ91" s="31">
        <f t="shared" si="61"/>
        <v>19</v>
      </c>
      <c r="AK91" s="22">
        <f t="shared" si="62"/>
        <v>25</v>
      </c>
      <c r="AL91" s="22">
        <f t="shared" si="63"/>
        <v>17</v>
      </c>
      <c r="AM91" s="22">
        <f t="shared" si="64"/>
        <v>15</v>
      </c>
      <c r="AN91" s="22">
        <f t="shared" si="65"/>
        <v>7</v>
      </c>
      <c r="AO91" s="22">
        <f t="shared" si="66"/>
        <v>16</v>
      </c>
      <c r="AP91" s="22">
        <f t="shared" si="67"/>
        <v>1</v>
      </c>
      <c r="AQ91" s="2">
        <f t="shared" si="68"/>
        <v>0.32500000000000001</v>
      </c>
    </row>
    <row r="92" spans="1:43" x14ac:dyDescent="0.25">
      <c r="A92" s="26" t="str">
        <f t="shared" si="69"/>
        <v/>
      </c>
      <c r="B92" t="s">
        <v>7191</v>
      </c>
      <c r="C92" t="s">
        <v>64</v>
      </c>
      <c r="D92" t="s">
        <v>37</v>
      </c>
      <c r="E92" t="s">
        <v>3200</v>
      </c>
      <c r="F92">
        <v>2026</v>
      </c>
      <c r="G92" t="s">
        <v>5657</v>
      </c>
      <c r="H92" s="4">
        <v>46174</v>
      </c>
      <c r="I92" s="4" t="str">
        <f t="shared" si="35"/>
        <v>Mid-American</v>
      </c>
      <c r="J92" s="2" t="str">
        <f t="shared" si="36"/>
        <v/>
      </c>
      <c r="K92" s="2" t="str">
        <f t="shared" si="37"/>
        <v/>
      </c>
      <c r="L92" s="2" t="str">
        <f t="shared" si="38"/>
        <v/>
      </c>
      <c r="M92" s="2" t="str">
        <f t="shared" si="39"/>
        <v/>
      </c>
      <c r="N92" s="22" t="str" cm="1">
        <f t="array" ref="N92">IFERROR(INDEX(Stats_Hit_GP,MATCH($B92,Stats_Hit_Player,0)),"")</f>
        <v/>
      </c>
      <c r="O92" s="22" t="str">
        <f t="shared" si="40"/>
        <v/>
      </c>
      <c r="P92" s="22" t="str">
        <f t="shared" si="41"/>
        <v/>
      </c>
      <c r="Q92" s="22" t="str">
        <f t="shared" si="42"/>
        <v/>
      </c>
      <c r="R92" s="22" t="str">
        <f t="shared" si="43"/>
        <v/>
      </c>
      <c r="S92" s="22" t="str">
        <f t="shared" si="44"/>
        <v/>
      </c>
      <c r="T92" s="22" t="str">
        <f t="shared" si="45"/>
        <v/>
      </c>
      <c r="U92" s="22" t="str">
        <f t="shared" si="46"/>
        <v/>
      </c>
      <c r="V92" s="22" t="str">
        <f t="shared" si="47"/>
        <v/>
      </c>
      <c r="W92" s="22" t="str">
        <f t="shared" si="48"/>
        <v/>
      </c>
      <c r="X92" s="22" t="str">
        <f t="shared" si="49"/>
        <v/>
      </c>
      <c r="Y92" s="22" t="str">
        <f t="shared" si="50"/>
        <v/>
      </c>
      <c r="Z92" s="22" t="str">
        <f t="shared" si="51"/>
        <v/>
      </c>
      <c r="AA92" s="22" t="str">
        <f t="shared" si="52"/>
        <v/>
      </c>
      <c r="AB92" s="22">
        <f t="shared" si="53"/>
        <v>2</v>
      </c>
      <c r="AC92" s="22">
        <f t="shared" si="54"/>
        <v>4</v>
      </c>
      <c r="AD92" s="29">
        <f t="shared" si="55"/>
        <v>7.71</v>
      </c>
      <c r="AE92" s="22">
        <f t="shared" si="56"/>
        <v>24</v>
      </c>
      <c r="AF92" s="22">
        <f t="shared" si="57"/>
        <v>0</v>
      </c>
      <c r="AG92" s="22">
        <f t="shared" si="58"/>
        <v>0</v>
      </c>
      <c r="AH92" s="22">
        <f t="shared" si="59"/>
        <v>0</v>
      </c>
      <c r="AI92" s="22">
        <f t="shared" si="60"/>
        <v>1</v>
      </c>
      <c r="AJ92" s="31">
        <f t="shared" si="61"/>
        <v>23.1</v>
      </c>
      <c r="AK92" s="22">
        <f t="shared" si="62"/>
        <v>33</v>
      </c>
      <c r="AL92" s="22">
        <f t="shared" si="63"/>
        <v>23</v>
      </c>
      <c r="AM92" s="22">
        <f t="shared" si="64"/>
        <v>20</v>
      </c>
      <c r="AN92" s="22">
        <f t="shared" si="65"/>
        <v>8</v>
      </c>
      <c r="AO92" s="22">
        <f t="shared" si="66"/>
        <v>25</v>
      </c>
      <c r="AP92" s="22">
        <f t="shared" si="67"/>
        <v>8</v>
      </c>
      <c r="AQ92" s="2">
        <f t="shared" si="68"/>
        <v>0.33700000000000002</v>
      </c>
    </row>
    <row r="93" spans="1:43" x14ac:dyDescent="0.25">
      <c r="A93" s="26" t="str">
        <f t="shared" si="69"/>
        <v/>
      </c>
      <c r="B93" t="s">
        <v>1522</v>
      </c>
      <c r="C93" t="s">
        <v>30</v>
      </c>
      <c r="D93" t="s">
        <v>24</v>
      </c>
      <c r="E93" t="s">
        <v>1508</v>
      </c>
      <c r="F93">
        <v>2026</v>
      </c>
      <c r="G93" t="s">
        <v>5657</v>
      </c>
      <c r="H93" s="4">
        <v>46174</v>
      </c>
      <c r="I93" s="4" t="str">
        <f t="shared" si="35"/>
        <v>Big South</v>
      </c>
      <c r="J93" s="2">
        <f t="shared" si="36"/>
        <v>0.16700000000000001</v>
      </c>
      <c r="K93" s="2">
        <f t="shared" si="37"/>
        <v>0.375</v>
      </c>
      <c r="L93" s="2">
        <f t="shared" si="38"/>
        <v>0.16700000000000001</v>
      </c>
      <c r="M93" s="2">
        <f t="shared" si="39"/>
        <v>0.54200000000000004</v>
      </c>
      <c r="N93" s="22" cm="1">
        <f t="array" ref="N93">IFERROR(INDEX(Stats_Hit_GP,MATCH($B93,Stats_Hit_Player,0)),"")</f>
        <v>8</v>
      </c>
      <c r="O93" s="22">
        <f t="shared" si="40"/>
        <v>8</v>
      </c>
      <c r="P93" s="22">
        <f t="shared" si="41"/>
        <v>6</v>
      </c>
      <c r="Q93" s="22">
        <f t="shared" si="42"/>
        <v>1</v>
      </c>
      <c r="R93" s="22">
        <f t="shared" si="43"/>
        <v>1</v>
      </c>
      <c r="S93" s="22">
        <f t="shared" si="44"/>
        <v>0</v>
      </c>
      <c r="T93" s="22">
        <f t="shared" si="45"/>
        <v>0</v>
      </c>
      <c r="U93" s="22">
        <f t="shared" si="46"/>
        <v>0</v>
      </c>
      <c r="V93" s="22">
        <f t="shared" si="47"/>
        <v>1</v>
      </c>
      <c r="W93" s="22">
        <f t="shared" si="48"/>
        <v>0</v>
      </c>
      <c r="X93" s="22">
        <f t="shared" si="49"/>
        <v>2</v>
      </c>
      <c r="Y93" s="22">
        <f t="shared" si="50"/>
        <v>2</v>
      </c>
      <c r="Z93" s="22">
        <f t="shared" si="51"/>
        <v>0</v>
      </c>
      <c r="AA93" s="22">
        <f t="shared" si="52"/>
        <v>0</v>
      </c>
      <c r="AB93" s="22" t="str">
        <f t="shared" si="53"/>
        <v/>
      </c>
      <c r="AC93" s="22" t="str">
        <f t="shared" si="54"/>
        <v/>
      </c>
      <c r="AD93" s="29" t="str">
        <f t="shared" si="55"/>
        <v/>
      </c>
      <c r="AE93" s="22" t="str">
        <f t="shared" si="56"/>
        <v/>
      </c>
      <c r="AF93" s="22" t="str">
        <f t="shared" si="57"/>
        <v/>
      </c>
      <c r="AG93" s="22" t="str">
        <f t="shared" si="58"/>
        <v/>
      </c>
      <c r="AH93" s="22" t="str">
        <f t="shared" si="59"/>
        <v/>
      </c>
      <c r="AI93" s="22" t="str">
        <f t="shared" si="60"/>
        <v/>
      </c>
      <c r="AJ93" s="31" t="str">
        <f t="shared" si="61"/>
        <v/>
      </c>
      <c r="AK93" s="22" t="str">
        <f t="shared" si="62"/>
        <v/>
      </c>
      <c r="AL93" s="22" t="str">
        <f t="shared" si="63"/>
        <v/>
      </c>
      <c r="AM93" s="22" t="str">
        <f t="shared" si="64"/>
        <v/>
      </c>
      <c r="AN93" s="22" t="str">
        <f t="shared" si="65"/>
        <v/>
      </c>
      <c r="AO93" s="22" t="str">
        <f t="shared" si="66"/>
        <v/>
      </c>
      <c r="AP93" s="22" t="str">
        <f t="shared" si="67"/>
        <v/>
      </c>
      <c r="AQ93" s="2" t="str">
        <f t="shared" si="68"/>
        <v/>
      </c>
    </row>
    <row r="94" spans="1:43" x14ac:dyDescent="0.25">
      <c r="A94" s="26">
        <f t="shared" si="69"/>
        <v>1</v>
      </c>
      <c r="B94" t="s">
        <v>5244</v>
      </c>
      <c r="C94" t="s">
        <v>33</v>
      </c>
      <c r="D94" t="s">
        <v>29</v>
      </c>
      <c r="E94" t="s">
        <v>5243</v>
      </c>
      <c r="F94">
        <v>2026</v>
      </c>
      <c r="G94" t="s">
        <v>5657</v>
      </c>
      <c r="H94" s="4">
        <v>46174</v>
      </c>
      <c r="I94" s="4" t="str">
        <f t="shared" si="35"/>
        <v>Southwestern Athletic</v>
      </c>
      <c r="J94" s="2">
        <f t="shared" si="36"/>
        <v>0.33500000000000002</v>
      </c>
      <c r="K94" s="2">
        <f t="shared" si="37"/>
        <v>0.41899999999999998</v>
      </c>
      <c r="L94" s="2">
        <f t="shared" si="38"/>
        <v>0.49299999999999999</v>
      </c>
      <c r="M94" s="2">
        <f t="shared" si="39"/>
        <v>0.91300000000000003</v>
      </c>
      <c r="N94" s="22" cm="1">
        <f t="array" ref="N94">IFERROR(INDEX(Stats_Hit_GP,MATCH($B94,Stats_Hit_Player,0)),"")</f>
        <v>58</v>
      </c>
      <c r="O94" s="22">
        <f t="shared" si="40"/>
        <v>270</v>
      </c>
      <c r="P94" s="22">
        <f t="shared" si="41"/>
        <v>221</v>
      </c>
      <c r="Q94" s="22">
        <f t="shared" si="42"/>
        <v>57</v>
      </c>
      <c r="R94" s="22">
        <f t="shared" si="43"/>
        <v>74</v>
      </c>
      <c r="S94" s="22">
        <f t="shared" si="44"/>
        <v>16</v>
      </c>
      <c r="T94" s="22">
        <f t="shared" si="45"/>
        <v>2</v>
      </c>
      <c r="U94" s="22">
        <f t="shared" si="46"/>
        <v>5</v>
      </c>
      <c r="V94" s="22">
        <f t="shared" si="47"/>
        <v>44</v>
      </c>
      <c r="W94" s="22">
        <f t="shared" si="48"/>
        <v>7</v>
      </c>
      <c r="X94" s="22">
        <f t="shared" si="49"/>
        <v>31</v>
      </c>
      <c r="Y94" s="22">
        <f t="shared" si="50"/>
        <v>30</v>
      </c>
      <c r="Z94" s="22">
        <f t="shared" si="51"/>
        <v>3</v>
      </c>
      <c r="AA94" s="22">
        <f t="shared" si="52"/>
        <v>1</v>
      </c>
      <c r="AB94" s="22">
        <f t="shared" si="53"/>
        <v>0</v>
      </c>
      <c r="AC94" s="22">
        <f t="shared" si="54"/>
        <v>1</v>
      </c>
      <c r="AD94" s="29">
        <f t="shared" si="55"/>
        <v>7.59</v>
      </c>
      <c r="AE94" s="22">
        <f t="shared" si="56"/>
        <v>8</v>
      </c>
      <c r="AF94" s="22">
        <f t="shared" si="57"/>
        <v>0</v>
      </c>
      <c r="AG94" s="22">
        <f t="shared" si="58"/>
        <v>0</v>
      </c>
      <c r="AH94" s="22">
        <f t="shared" si="59"/>
        <v>0</v>
      </c>
      <c r="AI94" s="22">
        <f t="shared" si="60"/>
        <v>0</v>
      </c>
      <c r="AJ94" s="31">
        <f t="shared" si="61"/>
        <v>10.199999999999999</v>
      </c>
      <c r="AK94" s="22">
        <f t="shared" si="62"/>
        <v>12</v>
      </c>
      <c r="AL94" s="22">
        <f t="shared" si="63"/>
        <v>13</v>
      </c>
      <c r="AM94" s="22">
        <f t="shared" si="64"/>
        <v>9</v>
      </c>
      <c r="AN94" s="22">
        <f t="shared" si="65"/>
        <v>7</v>
      </c>
      <c r="AO94" s="22">
        <f t="shared" si="66"/>
        <v>10</v>
      </c>
      <c r="AP94" s="22">
        <f t="shared" si="67"/>
        <v>3</v>
      </c>
      <c r="AQ94" s="2">
        <f t="shared" si="68"/>
        <v>0.3</v>
      </c>
    </row>
    <row r="95" spans="1:43" x14ac:dyDescent="0.25">
      <c r="A95" s="26" t="str">
        <f t="shared" si="69"/>
        <v/>
      </c>
      <c r="B95" t="s">
        <v>5342</v>
      </c>
      <c r="C95" t="s">
        <v>64</v>
      </c>
      <c r="D95" t="s">
        <v>37</v>
      </c>
      <c r="E95" t="s">
        <v>5321</v>
      </c>
      <c r="F95">
        <v>2026</v>
      </c>
      <c r="G95" t="s">
        <v>5657</v>
      </c>
      <c r="H95" s="4">
        <v>46174</v>
      </c>
      <c r="I95" s="4" t="str">
        <f t="shared" si="35"/>
        <v>Southwestern Athletic</v>
      </c>
      <c r="J95" s="2">
        <f t="shared" si="36"/>
        <v>0</v>
      </c>
      <c r="K95" s="2">
        <f t="shared" si="37"/>
        <v>0</v>
      </c>
      <c r="L95" s="2">
        <f t="shared" si="38"/>
        <v>0</v>
      </c>
      <c r="M95" s="2">
        <f t="shared" si="39"/>
        <v>0</v>
      </c>
      <c r="N95" s="22" cm="1">
        <f t="array" ref="N95">IFERROR(INDEX(Stats_Hit_GP,MATCH($B95,Stats_Hit_Player,0)),"")</f>
        <v>1</v>
      </c>
      <c r="O95" s="22">
        <f t="shared" si="40"/>
        <v>1</v>
      </c>
      <c r="P95" s="22">
        <f t="shared" si="41"/>
        <v>1</v>
      </c>
      <c r="Q95" s="22">
        <f t="shared" si="42"/>
        <v>0</v>
      </c>
      <c r="R95" s="22">
        <f t="shared" si="43"/>
        <v>0</v>
      </c>
      <c r="S95" s="22">
        <f t="shared" si="44"/>
        <v>0</v>
      </c>
      <c r="T95" s="22">
        <f t="shared" si="45"/>
        <v>0</v>
      </c>
      <c r="U95" s="22">
        <f t="shared" si="46"/>
        <v>0</v>
      </c>
      <c r="V95" s="22">
        <f t="shared" si="47"/>
        <v>0</v>
      </c>
      <c r="W95" s="22">
        <f t="shared" si="48"/>
        <v>0</v>
      </c>
      <c r="X95" s="22">
        <f t="shared" si="49"/>
        <v>0</v>
      </c>
      <c r="Y95" s="22">
        <f t="shared" si="50"/>
        <v>0</v>
      </c>
      <c r="Z95" s="22">
        <f t="shared" si="51"/>
        <v>0</v>
      </c>
      <c r="AA95" s="22">
        <f t="shared" si="52"/>
        <v>0</v>
      </c>
      <c r="AB95" s="22">
        <f t="shared" si="53"/>
        <v>0</v>
      </c>
      <c r="AC95" s="22">
        <f t="shared" si="54"/>
        <v>6</v>
      </c>
      <c r="AD95" s="29">
        <f t="shared" si="55"/>
        <v>9.92</v>
      </c>
      <c r="AE95" s="22">
        <f t="shared" si="56"/>
        <v>13</v>
      </c>
      <c r="AF95" s="22">
        <f t="shared" si="57"/>
        <v>6</v>
      </c>
      <c r="AG95" s="22">
        <f t="shared" si="58"/>
        <v>0</v>
      </c>
      <c r="AH95" s="22">
        <f t="shared" si="59"/>
        <v>0</v>
      </c>
      <c r="AI95" s="22">
        <f t="shared" si="60"/>
        <v>1</v>
      </c>
      <c r="AJ95" s="31">
        <f t="shared" si="61"/>
        <v>32.200000000000003</v>
      </c>
      <c r="AK95" s="22">
        <f t="shared" si="62"/>
        <v>42</v>
      </c>
      <c r="AL95" s="22">
        <f t="shared" si="63"/>
        <v>46</v>
      </c>
      <c r="AM95" s="22">
        <f t="shared" si="64"/>
        <v>36</v>
      </c>
      <c r="AN95" s="22">
        <f t="shared" si="65"/>
        <v>37</v>
      </c>
      <c r="AO95" s="22">
        <f t="shared" si="66"/>
        <v>33</v>
      </c>
      <c r="AP95" s="22">
        <f t="shared" si="67"/>
        <v>8</v>
      </c>
      <c r="AQ95" s="2">
        <f t="shared" si="68"/>
        <v>0.32600000000000001</v>
      </c>
    </row>
    <row r="96" spans="1:43" x14ac:dyDescent="0.25">
      <c r="A96" s="26" t="str">
        <f t="shared" si="69"/>
        <v/>
      </c>
      <c r="B96" t="s">
        <v>7192</v>
      </c>
      <c r="C96" t="s">
        <v>64</v>
      </c>
      <c r="D96" t="s">
        <v>37</v>
      </c>
      <c r="E96" t="s">
        <v>777</v>
      </c>
      <c r="F96">
        <v>2026</v>
      </c>
      <c r="G96" t="s">
        <v>5657</v>
      </c>
      <c r="H96" s="4">
        <v>46174</v>
      </c>
      <c r="I96" s="4" t="str">
        <f t="shared" si="35"/>
        <v>American Athletic</v>
      </c>
      <c r="J96" s="2" t="str">
        <f t="shared" si="36"/>
        <v/>
      </c>
      <c r="K96" s="2" t="str">
        <f t="shared" si="37"/>
        <v/>
      </c>
      <c r="L96" s="2" t="str">
        <f t="shared" si="38"/>
        <v/>
      </c>
      <c r="M96" s="2" t="str">
        <f t="shared" si="39"/>
        <v/>
      </c>
      <c r="N96" s="22" t="str" cm="1">
        <f t="array" ref="N96">IFERROR(INDEX(Stats_Hit_GP,MATCH($B96,Stats_Hit_Player,0)),"")</f>
        <v/>
      </c>
      <c r="O96" s="22" t="str">
        <f t="shared" si="40"/>
        <v/>
      </c>
      <c r="P96" s="22" t="str">
        <f t="shared" si="41"/>
        <v/>
      </c>
      <c r="Q96" s="22" t="str">
        <f t="shared" si="42"/>
        <v/>
      </c>
      <c r="R96" s="22" t="str">
        <f t="shared" si="43"/>
        <v/>
      </c>
      <c r="S96" s="22" t="str">
        <f t="shared" si="44"/>
        <v/>
      </c>
      <c r="T96" s="22" t="str">
        <f t="shared" si="45"/>
        <v/>
      </c>
      <c r="U96" s="22" t="str">
        <f t="shared" si="46"/>
        <v/>
      </c>
      <c r="V96" s="22" t="str">
        <f t="shared" si="47"/>
        <v/>
      </c>
      <c r="W96" s="22" t="str">
        <f t="shared" si="48"/>
        <v/>
      </c>
      <c r="X96" s="22" t="str">
        <f t="shared" si="49"/>
        <v/>
      </c>
      <c r="Y96" s="22" t="str">
        <f t="shared" si="50"/>
        <v/>
      </c>
      <c r="Z96" s="22" t="str">
        <f t="shared" si="51"/>
        <v/>
      </c>
      <c r="AA96" s="22" t="str">
        <f t="shared" si="52"/>
        <v/>
      </c>
      <c r="AB96" s="22">
        <f t="shared" si="53"/>
        <v>0</v>
      </c>
      <c r="AC96" s="22">
        <f t="shared" si="54"/>
        <v>1</v>
      </c>
      <c r="AD96" s="29">
        <f t="shared" si="55"/>
        <v>15.88</v>
      </c>
      <c r="AE96" s="22">
        <f t="shared" si="56"/>
        <v>7</v>
      </c>
      <c r="AF96" s="22">
        <f t="shared" si="57"/>
        <v>0</v>
      </c>
      <c r="AG96" s="22">
        <f t="shared" si="58"/>
        <v>0</v>
      </c>
      <c r="AH96" s="22">
        <f t="shared" si="59"/>
        <v>0</v>
      </c>
      <c r="AI96" s="22">
        <f t="shared" si="60"/>
        <v>0</v>
      </c>
      <c r="AJ96" s="31">
        <f t="shared" si="61"/>
        <v>5.2</v>
      </c>
      <c r="AK96" s="22">
        <f t="shared" si="62"/>
        <v>11</v>
      </c>
      <c r="AL96" s="22">
        <f t="shared" si="63"/>
        <v>12</v>
      </c>
      <c r="AM96" s="22">
        <f t="shared" si="64"/>
        <v>10</v>
      </c>
      <c r="AN96" s="22">
        <f t="shared" si="65"/>
        <v>11</v>
      </c>
      <c r="AO96" s="22">
        <f t="shared" si="66"/>
        <v>3</v>
      </c>
      <c r="AP96" s="22">
        <f t="shared" si="67"/>
        <v>0</v>
      </c>
      <c r="AQ96" s="2">
        <f t="shared" si="68"/>
        <v>0.45800000000000002</v>
      </c>
    </row>
    <row r="97" spans="1:43" x14ac:dyDescent="0.25">
      <c r="A97" s="26">
        <f t="shared" si="69"/>
        <v>1</v>
      </c>
      <c r="B97" t="s">
        <v>7193</v>
      </c>
      <c r="C97" t="s">
        <v>64</v>
      </c>
      <c r="D97" t="s">
        <v>29</v>
      </c>
      <c r="E97" t="s">
        <v>4592</v>
      </c>
      <c r="F97">
        <v>2026</v>
      </c>
      <c r="G97" t="s">
        <v>5657</v>
      </c>
      <c r="H97" s="4">
        <v>46174</v>
      </c>
      <c r="I97" s="4" t="str">
        <f t="shared" si="35"/>
        <v>Southland</v>
      </c>
      <c r="J97" s="2" t="str">
        <f t="shared" si="36"/>
        <v/>
      </c>
      <c r="K97" s="2" t="str">
        <f t="shared" si="37"/>
        <v/>
      </c>
      <c r="L97" s="2" t="str">
        <f t="shared" si="38"/>
        <v/>
      </c>
      <c r="M97" s="2" t="str">
        <f t="shared" si="39"/>
        <v/>
      </c>
      <c r="N97" s="22" t="str" cm="1">
        <f t="array" ref="N97">IFERROR(INDEX(Stats_Hit_GP,MATCH($B97,Stats_Hit_Player,0)),"")</f>
        <v/>
      </c>
      <c r="O97" s="22" t="str">
        <f t="shared" si="40"/>
        <v/>
      </c>
      <c r="P97" s="22" t="str">
        <f t="shared" si="41"/>
        <v/>
      </c>
      <c r="Q97" s="22" t="str">
        <f t="shared" si="42"/>
        <v/>
      </c>
      <c r="R97" s="22" t="str">
        <f t="shared" si="43"/>
        <v/>
      </c>
      <c r="S97" s="22" t="str">
        <f t="shared" si="44"/>
        <v/>
      </c>
      <c r="T97" s="22" t="str">
        <f t="shared" si="45"/>
        <v/>
      </c>
      <c r="U97" s="22" t="str">
        <f t="shared" si="46"/>
        <v/>
      </c>
      <c r="V97" s="22" t="str">
        <f t="shared" si="47"/>
        <v/>
      </c>
      <c r="W97" s="22" t="str">
        <f t="shared" si="48"/>
        <v/>
      </c>
      <c r="X97" s="22" t="str">
        <f t="shared" si="49"/>
        <v/>
      </c>
      <c r="Y97" s="22" t="str">
        <f t="shared" si="50"/>
        <v/>
      </c>
      <c r="Z97" s="22" t="str">
        <f t="shared" si="51"/>
        <v/>
      </c>
      <c r="AA97" s="22" t="str">
        <f t="shared" si="52"/>
        <v/>
      </c>
      <c r="AB97" s="22" t="str">
        <f t="shared" si="53"/>
        <v/>
      </c>
      <c r="AC97" s="22" t="str">
        <f t="shared" si="54"/>
        <v/>
      </c>
      <c r="AD97" s="29" t="str">
        <f t="shared" si="55"/>
        <v/>
      </c>
      <c r="AE97" s="22" t="str">
        <f t="shared" si="56"/>
        <v/>
      </c>
      <c r="AF97" s="22" t="str">
        <f t="shared" si="57"/>
        <v/>
      </c>
      <c r="AG97" s="22" t="str">
        <f t="shared" si="58"/>
        <v/>
      </c>
      <c r="AH97" s="22" t="str">
        <f t="shared" si="59"/>
        <v/>
      </c>
      <c r="AI97" s="22" t="str">
        <f t="shared" si="60"/>
        <v/>
      </c>
      <c r="AJ97" s="31" t="str">
        <f t="shared" si="61"/>
        <v/>
      </c>
      <c r="AK97" s="22" t="str">
        <f t="shared" si="62"/>
        <v/>
      </c>
      <c r="AL97" s="22" t="str">
        <f t="shared" si="63"/>
        <v/>
      </c>
      <c r="AM97" s="22" t="str">
        <f t="shared" si="64"/>
        <v/>
      </c>
      <c r="AN97" s="22" t="str">
        <f t="shared" si="65"/>
        <v/>
      </c>
      <c r="AO97" s="22" t="str">
        <f t="shared" si="66"/>
        <v/>
      </c>
      <c r="AP97" s="22" t="str">
        <f t="shared" si="67"/>
        <v/>
      </c>
      <c r="AQ97" s="2" t="str">
        <f t="shared" si="68"/>
        <v/>
      </c>
    </row>
    <row r="98" spans="1:43" x14ac:dyDescent="0.25">
      <c r="A98" s="26" t="str">
        <f t="shared" si="69"/>
        <v/>
      </c>
      <c r="B98" t="s">
        <v>2265</v>
      </c>
      <c r="C98" t="s">
        <v>35</v>
      </c>
      <c r="D98" t="s">
        <v>37</v>
      </c>
      <c r="E98" t="s">
        <v>2251</v>
      </c>
      <c r="F98">
        <v>2026</v>
      </c>
      <c r="G98" t="s">
        <v>5657</v>
      </c>
      <c r="H98" s="4">
        <v>46174</v>
      </c>
      <c r="I98" s="4" t="str">
        <f t="shared" si="35"/>
        <v>Conference USA</v>
      </c>
      <c r="J98" s="2">
        <f t="shared" si="36"/>
        <v>0.22</v>
      </c>
      <c r="K98" s="2">
        <f t="shared" si="37"/>
        <v>0.37</v>
      </c>
      <c r="L98" s="2">
        <f t="shared" si="38"/>
        <v>0.373</v>
      </c>
      <c r="M98" s="2">
        <f t="shared" si="39"/>
        <v>0.74299999999999999</v>
      </c>
      <c r="N98" s="22" cm="1">
        <f t="array" ref="N98">IFERROR(INDEX(Stats_Hit_GP,MATCH($B98,Stats_Hit_Player,0)),"")</f>
        <v>28</v>
      </c>
      <c r="O98" s="22">
        <f t="shared" si="40"/>
        <v>73</v>
      </c>
      <c r="P98" s="22">
        <f t="shared" si="41"/>
        <v>59</v>
      </c>
      <c r="Q98" s="22">
        <f t="shared" si="42"/>
        <v>15</v>
      </c>
      <c r="R98" s="22">
        <f t="shared" si="43"/>
        <v>13</v>
      </c>
      <c r="S98" s="22">
        <f t="shared" si="44"/>
        <v>3</v>
      </c>
      <c r="T98" s="22">
        <f t="shared" si="45"/>
        <v>0</v>
      </c>
      <c r="U98" s="22">
        <f t="shared" si="46"/>
        <v>2</v>
      </c>
      <c r="V98" s="22">
        <f t="shared" si="47"/>
        <v>9</v>
      </c>
      <c r="W98" s="22">
        <f t="shared" si="48"/>
        <v>0</v>
      </c>
      <c r="X98" s="22">
        <f t="shared" si="49"/>
        <v>14</v>
      </c>
      <c r="Y98" s="22">
        <f t="shared" si="50"/>
        <v>19</v>
      </c>
      <c r="Z98" s="22">
        <f t="shared" si="51"/>
        <v>1</v>
      </c>
      <c r="AA98" s="22">
        <f t="shared" si="52"/>
        <v>0</v>
      </c>
      <c r="AB98" s="22" t="str">
        <f t="shared" si="53"/>
        <v/>
      </c>
      <c r="AC98" s="22" t="str">
        <f t="shared" si="54"/>
        <v/>
      </c>
      <c r="AD98" s="29" t="str">
        <f t="shared" si="55"/>
        <v/>
      </c>
      <c r="AE98" s="22" t="str">
        <f t="shared" si="56"/>
        <v/>
      </c>
      <c r="AF98" s="22" t="str">
        <f t="shared" si="57"/>
        <v/>
      </c>
      <c r="AG98" s="22" t="str">
        <f t="shared" si="58"/>
        <v/>
      </c>
      <c r="AH98" s="22" t="str">
        <f t="shared" si="59"/>
        <v/>
      </c>
      <c r="AI98" s="22" t="str">
        <f t="shared" si="60"/>
        <v/>
      </c>
      <c r="AJ98" s="31" t="str">
        <f t="shared" si="61"/>
        <v/>
      </c>
      <c r="AK98" s="22" t="str">
        <f t="shared" si="62"/>
        <v/>
      </c>
      <c r="AL98" s="22" t="str">
        <f t="shared" si="63"/>
        <v/>
      </c>
      <c r="AM98" s="22" t="str">
        <f t="shared" si="64"/>
        <v/>
      </c>
      <c r="AN98" s="22" t="str">
        <f t="shared" si="65"/>
        <v/>
      </c>
      <c r="AO98" s="22" t="str">
        <f t="shared" si="66"/>
        <v/>
      </c>
      <c r="AP98" s="22" t="str">
        <f t="shared" si="67"/>
        <v/>
      </c>
      <c r="AQ98" s="2" t="str">
        <f t="shared" si="68"/>
        <v/>
      </c>
    </row>
    <row r="99" spans="1:43" x14ac:dyDescent="0.25">
      <c r="A99" s="26" t="str">
        <f t="shared" si="69"/>
        <v/>
      </c>
      <c r="B99" t="s">
        <v>5249</v>
      </c>
      <c r="C99" t="s">
        <v>27</v>
      </c>
      <c r="D99" t="s">
        <v>37</v>
      </c>
      <c r="E99" t="s">
        <v>5243</v>
      </c>
      <c r="F99">
        <v>2026</v>
      </c>
      <c r="G99" t="s">
        <v>5657</v>
      </c>
      <c r="H99" s="4">
        <v>46174</v>
      </c>
      <c r="I99" s="4" t="str">
        <f t="shared" si="35"/>
        <v>Southwestern Athletic</v>
      </c>
      <c r="J99" s="2">
        <f t="shared" si="36"/>
        <v>0.36099999999999999</v>
      </c>
      <c r="K99" s="2">
        <f t="shared" si="37"/>
        <v>0.48099999999999998</v>
      </c>
      <c r="L99" s="2">
        <f t="shared" si="38"/>
        <v>0.434</v>
      </c>
      <c r="M99" s="2">
        <f t="shared" si="39"/>
        <v>0.91500000000000004</v>
      </c>
      <c r="N99" s="22" cm="1">
        <f t="array" ref="N99">IFERROR(INDEX(Stats_Hit_GP,MATCH($B99,Stats_Hit_Player,0)),"")</f>
        <v>44</v>
      </c>
      <c r="O99" s="22">
        <f t="shared" si="40"/>
        <v>157</v>
      </c>
      <c r="P99" s="22">
        <f t="shared" si="41"/>
        <v>122</v>
      </c>
      <c r="Q99" s="22">
        <f t="shared" si="42"/>
        <v>29</v>
      </c>
      <c r="R99" s="22">
        <f t="shared" si="43"/>
        <v>44</v>
      </c>
      <c r="S99" s="22">
        <f t="shared" si="44"/>
        <v>6</v>
      </c>
      <c r="T99" s="22">
        <f t="shared" si="45"/>
        <v>0</v>
      </c>
      <c r="U99" s="22">
        <f t="shared" si="46"/>
        <v>1</v>
      </c>
      <c r="V99" s="22">
        <f t="shared" si="47"/>
        <v>29</v>
      </c>
      <c r="W99" s="22">
        <f t="shared" si="48"/>
        <v>5</v>
      </c>
      <c r="X99" s="22">
        <f t="shared" si="49"/>
        <v>26</v>
      </c>
      <c r="Y99" s="22">
        <f t="shared" si="50"/>
        <v>16</v>
      </c>
      <c r="Z99" s="22">
        <f t="shared" si="51"/>
        <v>7</v>
      </c>
      <c r="AA99" s="22">
        <f t="shared" si="52"/>
        <v>2</v>
      </c>
      <c r="AB99" s="22" t="str">
        <f t="shared" si="53"/>
        <v/>
      </c>
      <c r="AC99" s="22" t="str">
        <f t="shared" si="54"/>
        <v/>
      </c>
      <c r="AD99" s="29" t="str">
        <f t="shared" si="55"/>
        <v/>
      </c>
      <c r="AE99" s="22" t="str">
        <f t="shared" si="56"/>
        <v/>
      </c>
      <c r="AF99" s="22" t="str">
        <f t="shared" si="57"/>
        <v/>
      </c>
      <c r="AG99" s="22" t="str">
        <f t="shared" si="58"/>
        <v/>
      </c>
      <c r="AH99" s="22" t="str">
        <f t="shared" si="59"/>
        <v/>
      </c>
      <c r="AI99" s="22" t="str">
        <f t="shared" si="60"/>
        <v/>
      </c>
      <c r="AJ99" s="31" t="str">
        <f t="shared" si="61"/>
        <v/>
      </c>
      <c r="AK99" s="22" t="str">
        <f t="shared" si="62"/>
        <v/>
      </c>
      <c r="AL99" s="22" t="str">
        <f t="shared" si="63"/>
        <v/>
      </c>
      <c r="AM99" s="22" t="str">
        <f t="shared" si="64"/>
        <v/>
      </c>
      <c r="AN99" s="22" t="str">
        <f t="shared" si="65"/>
        <v/>
      </c>
      <c r="AO99" s="22" t="str">
        <f t="shared" si="66"/>
        <v/>
      </c>
      <c r="AP99" s="22" t="str">
        <f t="shared" si="67"/>
        <v/>
      </c>
      <c r="AQ99" s="2" t="str">
        <f t="shared" si="68"/>
        <v/>
      </c>
    </row>
    <row r="100" spans="1:43" x14ac:dyDescent="0.25">
      <c r="A100" s="26" t="str">
        <f t="shared" si="69"/>
        <v/>
      </c>
      <c r="B100" t="s">
        <v>3204</v>
      </c>
      <c r="C100" t="s">
        <v>25</v>
      </c>
      <c r="D100" t="s">
        <v>37</v>
      </c>
      <c r="E100" t="s">
        <v>3200</v>
      </c>
      <c r="F100">
        <v>2026</v>
      </c>
      <c r="G100" t="s">
        <v>5657</v>
      </c>
      <c r="H100" s="4">
        <v>46174</v>
      </c>
      <c r="I100" s="4" t="str">
        <f t="shared" si="35"/>
        <v>Mid-American</v>
      </c>
      <c r="J100" s="2">
        <f t="shared" si="36"/>
        <v>0.255</v>
      </c>
      <c r="K100" s="2">
        <f t="shared" si="37"/>
        <v>0.34100000000000003</v>
      </c>
      <c r="L100" s="2">
        <f t="shared" si="38"/>
        <v>0.38300000000000001</v>
      </c>
      <c r="M100" s="2">
        <f t="shared" si="39"/>
        <v>0.72399999999999998</v>
      </c>
      <c r="N100" s="22" cm="1">
        <f t="array" ref="N100">IFERROR(INDEX(Stats_Hit_GP,MATCH($B100,Stats_Hit_Player,0)),"")</f>
        <v>43</v>
      </c>
      <c r="O100" s="22">
        <f t="shared" si="40"/>
        <v>175</v>
      </c>
      <c r="P100" s="22">
        <f t="shared" si="41"/>
        <v>149</v>
      </c>
      <c r="Q100" s="22">
        <f t="shared" si="42"/>
        <v>17</v>
      </c>
      <c r="R100" s="22">
        <f t="shared" si="43"/>
        <v>38</v>
      </c>
      <c r="S100" s="22">
        <f t="shared" si="44"/>
        <v>10</v>
      </c>
      <c r="T100" s="22">
        <f t="shared" si="45"/>
        <v>0</v>
      </c>
      <c r="U100" s="22">
        <f t="shared" si="46"/>
        <v>3</v>
      </c>
      <c r="V100" s="22">
        <f t="shared" si="47"/>
        <v>20</v>
      </c>
      <c r="W100" s="22">
        <f t="shared" si="48"/>
        <v>6</v>
      </c>
      <c r="X100" s="22">
        <f t="shared" si="49"/>
        <v>14</v>
      </c>
      <c r="Y100" s="22">
        <f t="shared" si="50"/>
        <v>35</v>
      </c>
      <c r="Z100" s="22">
        <f t="shared" si="51"/>
        <v>4</v>
      </c>
      <c r="AA100" s="22">
        <f t="shared" si="52"/>
        <v>0</v>
      </c>
      <c r="AB100" s="22" t="str">
        <f t="shared" si="53"/>
        <v/>
      </c>
      <c r="AC100" s="22" t="str">
        <f t="shared" si="54"/>
        <v/>
      </c>
      <c r="AD100" s="29" t="str">
        <f t="shared" si="55"/>
        <v/>
      </c>
      <c r="AE100" s="22" t="str">
        <f t="shared" si="56"/>
        <v/>
      </c>
      <c r="AF100" s="22" t="str">
        <f t="shared" si="57"/>
        <v/>
      </c>
      <c r="AG100" s="22" t="str">
        <f t="shared" si="58"/>
        <v/>
      </c>
      <c r="AH100" s="22" t="str">
        <f t="shared" si="59"/>
        <v/>
      </c>
      <c r="AI100" s="22" t="str">
        <f t="shared" si="60"/>
        <v/>
      </c>
      <c r="AJ100" s="31" t="str">
        <f t="shared" si="61"/>
        <v/>
      </c>
      <c r="AK100" s="22" t="str">
        <f t="shared" si="62"/>
        <v/>
      </c>
      <c r="AL100" s="22" t="str">
        <f t="shared" si="63"/>
        <v/>
      </c>
      <c r="AM100" s="22" t="str">
        <f t="shared" si="64"/>
        <v/>
      </c>
      <c r="AN100" s="22" t="str">
        <f t="shared" si="65"/>
        <v/>
      </c>
      <c r="AO100" s="22" t="str">
        <f t="shared" si="66"/>
        <v/>
      </c>
      <c r="AP100" s="22" t="str">
        <f t="shared" si="67"/>
        <v/>
      </c>
      <c r="AQ100" s="2" t="str">
        <f t="shared" si="68"/>
        <v/>
      </c>
    </row>
    <row r="101" spans="1:43" x14ac:dyDescent="0.25">
      <c r="A101" s="26">
        <f t="shared" si="69"/>
        <v>1</v>
      </c>
      <c r="B101" t="s">
        <v>7194</v>
      </c>
      <c r="C101" t="s">
        <v>64</v>
      </c>
      <c r="D101" t="s">
        <v>29</v>
      </c>
      <c r="E101" t="s">
        <v>4592</v>
      </c>
      <c r="F101">
        <v>2026</v>
      </c>
      <c r="G101" t="s">
        <v>5657</v>
      </c>
      <c r="H101" s="4">
        <v>46174</v>
      </c>
      <c r="I101" s="4" t="str">
        <f t="shared" si="35"/>
        <v>Southland</v>
      </c>
      <c r="J101" s="2" t="str">
        <f t="shared" si="36"/>
        <v/>
      </c>
      <c r="K101" s="2" t="str">
        <f t="shared" si="37"/>
        <v/>
      </c>
      <c r="L101" s="2" t="str">
        <f t="shared" si="38"/>
        <v/>
      </c>
      <c r="M101" s="2" t="str">
        <f t="shared" si="39"/>
        <v/>
      </c>
      <c r="N101" s="22" t="str" cm="1">
        <f t="array" ref="N101">IFERROR(INDEX(Stats_Hit_GP,MATCH($B101,Stats_Hit_Player,0)),"")</f>
        <v/>
      </c>
      <c r="O101" s="22" t="str">
        <f t="shared" si="40"/>
        <v/>
      </c>
      <c r="P101" s="22" t="str">
        <f t="shared" si="41"/>
        <v/>
      </c>
      <c r="Q101" s="22" t="str">
        <f t="shared" si="42"/>
        <v/>
      </c>
      <c r="R101" s="22" t="str">
        <f t="shared" si="43"/>
        <v/>
      </c>
      <c r="S101" s="22" t="str">
        <f t="shared" si="44"/>
        <v/>
      </c>
      <c r="T101" s="22" t="str">
        <f t="shared" si="45"/>
        <v/>
      </c>
      <c r="U101" s="22" t="str">
        <f t="shared" si="46"/>
        <v/>
      </c>
      <c r="V101" s="22" t="str">
        <f t="shared" si="47"/>
        <v/>
      </c>
      <c r="W101" s="22" t="str">
        <f t="shared" si="48"/>
        <v/>
      </c>
      <c r="X101" s="22" t="str">
        <f t="shared" si="49"/>
        <v/>
      </c>
      <c r="Y101" s="22" t="str">
        <f t="shared" si="50"/>
        <v/>
      </c>
      <c r="Z101" s="22" t="str">
        <f t="shared" si="51"/>
        <v/>
      </c>
      <c r="AA101" s="22" t="str">
        <f t="shared" si="52"/>
        <v/>
      </c>
      <c r="AB101" s="22">
        <f t="shared" si="53"/>
        <v>0</v>
      </c>
      <c r="AC101" s="22">
        <f t="shared" si="54"/>
        <v>0</v>
      </c>
      <c r="AD101" s="29">
        <f t="shared" si="55"/>
        <v>2.4500000000000002</v>
      </c>
      <c r="AE101" s="22">
        <f t="shared" si="56"/>
        <v>1</v>
      </c>
      <c r="AF101" s="22">
        <f t="shared" si="57"/>
        <v>1</v>
      </c>
      <c r="AG101" s="22">
        <f t="shared" si="58"/>
        <v>0</v>
      </c>
      <c r="AH101" s="22">
        <f t="shared" si="59"/>
        <v>0</v>
      </c>
      <c r="AI101" s="22">
        <f t="shared" si="60"/>
        <v>0</v>
      </c>
      <c r="AJ101" s="31">
        <f t="shared" si="61"/>
        <v>3.2</v>
      </c>
      <c r="AK101" s="22">
        <f t="shared" si="62"/>
        <v>3</v>
      </c>
      <c r="AL101" s="22">
        <f t="shared" si="63"/>
        <v>2</v>
      </c>
      <c r="AM101" s="22">
        <f t="shared" si="64"/>
        <v>1</v>
      </c>
      <c r="AN101" s="22">
        <f t="shared" si="65"/>
        <v>1</v>
      </c>
      <c r="AO101" s="22">
        <f t="shared" si="66"/>
        <v>4</v>
      </c>
      <c r="AP101" s="22">
        <f t="shared" si="67"/>
        <v>0</v>
      </c>
      <c r="AQ101" s="2">
        <f t="shared" si="68"/>
        <v>0.214</v>
      </c>
    </row>
    <row r="102" spans="1:43" x14ac:dyDescent="0.25">
      <c r="A102" s="26" t="str">
        <f t="shared" si="69"/>
        <v/>
      </c>
      <c r="B102" t="s">
        <v>712</v>
      </c>
      <c r="C102" t="s">
        <v>40</v>
      </c>
      <c r="D102" t="s">
        <v>37</v>
      </c>
      <c r="E102" t="s">
        <v>702</v>
      </c>
      <c r="F102">
        <v>2026</v>
      </c>
      <c r="G102" t="s">
        <v>5657</v>
      </c>
      <c r="H102" s="4">
        <v>46174</v>
      </c>
      <c r="I102" s="4" t="str">
        <f t="shared" si="35"/>
        <v>American Athletic</v>
      </c>
      <c r="J102" s="2">
        <f t="shared" si="36"/>
        <v>0.27600000000000002</v>
      </c>
      <c r="K102" s="2">
        <f t="shared" si="37"/>
        <v>0.39300000000000002</v>
      </c>
      <c r="L102" s="2">
        <f t="shared" si="38"/>
        <v>0.371</v>
      </c>
      <c r="M102" s="2">
        <f t="shared" si="39"/>
        <v>0.76400000000000001</v>
      </c>
      <c r="N102" s="22" cm="1">
        <f t="array" ref="N102">IFERROR(INDEX(Stats_Hit_GP,MATCH($B102,Stats_Hit_Player,0)),"")</f>
        <v>46</v>
      </c>
      <c r="O102" s="22">
        <f t="shared" si="40"/>
        <v>143</v>
      </c>
      <c r="P102" s="22">
        <f t="shared" si="41"/>
        <v>116</v>
      </c>
      <c r="Q102" s="22">
        <f t="shared" si="42"/>
        <v>20</v>
      </c>
      <c r="R102" s="22">
        <f t="shared" si="43"/>
        <v>32</v>
      </c>
      <c r="S102" s="22">
        <f t="shared" si="44"/>
        <v>5</v>
      </c>
      <c r="T102" s="22">
        <f t="shared" si="45"/>
        <v>0</v>
      </c>
      <c r="U102" s="22">
        <f t="shared" si="46"/>
        <v>2</v>
      </c>
      <c r="V102" s="22">
        <f t="shared" si="47"/>
        <v>17</v>
      </c>
      <c r="W102" s="22">
        <f t="shared" si="48"/>
        <v>6</v>
      </c>
      <c r="X102" s="22">
        <f t="shared" si="49"/>
        <v>17</v>
      </c>
      <c r="Y102" s="22">
        <f t="shared" si="50"/>
        <v>19</v>
      </c>
      <c r="Z102" s="22">
        <f t="shared" si="51"/>
        <v>0</v>
      </c>
      <c r="AA102" s="22">
        <f t="shared" si="52"/>
        <v>0</v>
      </c>
      <c r="AB102" s="22" t="str">
        <f t="shared" si="53"/>
        <v/>
      </c>
      <c r="AC102" s="22" t="str">
        <f t="shared" si="54"/>
        <v/>
      </c>
      <c r="AD102" s="29" t="str">
        <f t="shared" si="55"/>
        <v/>
      </c>
      <c r="AE102" s="22" t="str">
        <f t="shared" si="56"/>
        <v/>
      </c>
      <c r="AF102" s="22" t="str">
        <f t="shared" si="57"/>
        <v/>
      </c>
      <c r="AG102" s="22" t="str">
        <f t="shared" si="58"/>
        <v/>
      </c>
      <c r="AH102" s="22" t="str">
        <f t="shared" si="59"/>
        <v/>
      </c>
      <c r="AI102" s="22" t="str">
        <f t="shared" si="60"/>
        <v/>
      </c>
      <c r="AJ102" s="31" t="str">
        <f t="shared" si="61"/>
        <v/>
      </c>
      <c r="AK102" s="22" t="str">
        <f t="shared" si="62"/>
        <v/>
      </c>
      <c r="AL102" s="22" t="str">
        <f t="shared" si="63"/>
        <v/>
      </c>
      <c r="AM102" s="22" t="str">
        <f t="shared" si="64"/>
        <v/>
      </c>
      <c r="AN102" s="22" t="str">
        <f t="shared" si="65"/>
        <v/>
      </c>
      <c r="AO102" s="22" t="str">
        <f t="shared" si="66"/>
        <v/>
      </c>
      <c r="AP102" s="22" t="str">
        <f t="shared" si="67"/>
        <v/>
      </c>
      <c r="AQ102" s="2" t="str">
        <f t="shared" si="68"/>
        <v/>
      </c>
    </row>
    <row r="103" spans="1:43" x14ac:dyDescent="0.25">
      <c r="A103" s="26" t="str">
        <f t="shared" si="69"/>
        <v/>
      </c>
      <c r="B103" t="s">
        <v>7195</v>
      </c>
      <c r="C103" t="s">
        <v>64</v>
      </c>
      <c r="D103" t="s">
        <v>37</v>
      </c>
      <c r="E103" t="s">
        <v>3200</v>
      </c>
      <c r="F103">
        <v>2026</v>
      </c>
      <c r="G103" t="s">
        <v>5657</v>
      </c>
      <c r="H103" s="4">
        <v>46174</v>
      </c>
      <c r="I103" s="4" t="str">
        <f t="shared" si="35"/>
        <v>Mid-American</v>
      </c>
      <c r="J103" s="2" t="str">
        <f t="shared" si="36"/>
        <v/>
      </c>
      <c r="K103" s="2" t="str">
        <f t="shared" si="37"/>
        <v/>
      </c>
      <c r="L103" s="2" t="str">
        <f t="shared" si="38"/>
        <v/>
      </c>
      <c r="M103" s="2" t="str">
        <f t="shared" si="39"/>
        <v/>
      </c>
      <c r="N103" s="22" t="str" cm="1">
        <f t="array" ref="N103">IFERROR(INDEX(Stats_Hit_GP,MATCH($B103,Stats_Hit_Player,0)),"")</f>
        <v/>
      </c>
      <c r="O103" s="22" t="str">
        <f t="shared" si="40"/>
        <v/>
      </c>
      <c r="P103" s="22" t="str">
        <f t="shared" si="41"/>
        <v/>
      </c>
      <c r="Q103" s="22" t="str">
        <f t="shared" si="42"/>
        <v/>
      </c>
      <c r="R103" s="22" t="str">
        <f t="shared" si="43"/>
        <v/>
      </c>
      <c r="S103" s="22" t="str">
        <f t="shared" si="44"/>
        <v/>
      </c>
      <c r="T103" s="22" t="str">
        <f t="shared" si="45"/>
        <v/>
      </c>
      <c r="U103" s="22" t="str">
        <f t="shared" si="46"/>
        <v/>
      </c>
      <c r="V103" s="22" t="str">
        <f t="shared" si="47"/>
        <v/>
      </c>
      <c r="W103" s="22" t="str">
        <f t="shared" si="48"/>
        <v/>
      </c>
      <c r="X103" s="22" t="str">
        <f t="shared" si="49"/>
        <v/>
      </c>
      <c r="Y103" s="22" t="str">
        <f t="shared" si="50"/>
        <v/>
      </c>
      <c r="Z103" s="22" t="str">
        <f t="shared" si="51"/>
        <v/>
      </c>
      <c r="AA103" s="22" t="str">
        <f t="shared" si="52"/>
        <v/>
      </c>
      <c r="AB103" s="22">
        <f t="shared" si="53"/>
        <v>0</v>
      </c>
      <c r="AC103" s="22">
        <f t="shared" si="54"/>
        <v>1</v>
      </c>
      <c r="AD103" s="29">
        <f t="shared" si="55"/>
        <v>10.57</v>
      </c>
      <c r="AE103" s="22">
        <f t="shared" si="56"/>
        <v>11</v>
      </c>
      <c r="AF103" s="22">
        <f t="shared" si="57"/>
        <v>0</v>
      </c>
      <c r="AG103" s="22">
        <f t="shared" si="58"/>
        <v>0</v>
      </c>
      <c r="AH103" s="22">
        <f t="shared" si="59"/>
        <v>0</v>
      </c>
      <c r="AI103" s="22">
        <f t="shared" si="60"/>
        <v>0</v>
      </c>
      <c r="AJ103" s="31">
        <f t="shared" si="61"/>
        <v>7.2</v>
      </c>
      <c r="AK103" s="22">
        <f t="shared" si="62"/>
        <v>8</v>
      </c>
      <c r="AL103" s="22">
        <f t="shared" si="63"/>
        <v>9</v>
      </c>
      <c r="AM103" s="22">
        <f t="shared" si="64"/>
        <v>9</v>
      </c>
      <c r="AN103" s="22">
        <f t="shared" si="65"/>
        <v>10</v>
      </c>
      <c r="AO103" s="22">
        <f t="shared" si="66"/>
        <v>7</v>
      </c>
      <c r="AP103" s="22">
        <f t="shared" si="67"/>
        <v>3</v>
      </c>
      <c r="AQ103" s="2">
        <f t="shared" si="68"/>
        <v>0.27600000000000002</v>
      </c>
    </row>
    <row r="104" spans="1:43" x14ac:dyDescent="0.25">
      <c r="A104" s="26" t="str">
        <f t="shared" si="69"/>
        <v/>
      </c>
      <c r="B104" t="s">
        <v>7196</v>
      </c>
      <c r="C104" t="s">
        <v>64</v>
      </c>
      <c r="D104" t="s">
        <v>37</v>
      </c>
      <c r="E104" t="s">
        <v>1221</v>
      </c>
      <c r="F104">
        <v>2026</v>
      </c>
      <c r="G104" t="s">
        <v>5657</v>
      </c>
      <c r="H104" s="4">
        <v>46174</v>
      </c>
      <c r="I104" s="4" t="str">
        <f t="shared" si="35"/>
        <v>Big 12</v>
      </c>
      <c r="J104" s="2" t="str">
        <f t="shared" si="36"/>
        <v/>
      </c>
      <c r="K104" s="2" t="str">
        <f t="shared" si="37"/>
        <v/>
      </c>
      <c r="L104" s="2" t="str">
        <f t="shared" si="38"/>
        <v/>
      </c>
      <c r="M104" s="2" t="str">
        <f t="shared" si="39"/>
        <v/>
      </c>
      <c r="N104" s="22" t="str" cm="1">
        <f t="array" ref="N104">IFERROR(INDEX(Stats_Hit_GP,MATCH($B104,Stats_Hit_Player,0)),"")</f>
        <v/>
      </c>
      <c r="O104" s="22" t="str">
        <f t="shared" si="40"/>
        <v/>
      </c>
      <c r="P104" s="22" t="str">
        <f t="shared" si="41"/>
        <v/>
      </c>
      <c r="Q104" s="22" t="str">
        <f t="shared" si="42"/>
        <v/>
      </c>
      <c r="R104" s="22" t="str">
        <f t="shared" si="43"/>
        <v/>
      </c>
      <c r="S104" s="22" t="str">
        <f t="shared" si="44"/>
        <v/>
      </c>
      <c r="T104" s="22" t="str">
        <f t="shared" si="45"/>
        <v/>
      </c>
      <c r="U104" s="22" t="str">
        <f t="shared" si="46"/>
        <v/>
      </c>
      <c r="V104" s="22" t="str">
        <f t="shared" si="47"/>
        <v/>
      </c>
      <c r="W104" s="22" t="str">
        <f t="shared" si="48"/>
        <v/>
      </c>
      <c r="X104" s="22" t="str">
        <f t="shared" si="49"/>
        <v/>
      </c>
      <c r="Y104" s="22" t="str">
        <f t="shared" si="50"/>
        <v/>
      </c>
      <c r="Z104" s="22" t="str">
        <f t="shared" si="51"/>
        <v/>
      </c>
      <c r="AA104" s="22" t="str">
        <f t="shared" si="52"/>
        <v/>
      </c>
      <c r="AB104" s="22">
        <f t="shared" si="53"/>
        <v>0</v>
      </c>
      <c r="AC104" s="22">
        <f t="shared" si="54"/>
        <v>0</v>
      </c>
      <c r="AD104" s="29">
        <f t="shared" si="55"/>
        <v>54</v>
      </c>
      <c r="AE104" s="22">
        <f t="shared" si="56"/>
        <v>4</v>
      </c>
      <c r="AF104" s="22">
        <f t="shared" si="57"/>
        <v>0</v>
      </c>
      <c r="AG104" s="22">
        <f t="shared" si="58"/>
        <v>0</v>
      </c>
      <c r="AH104" s="22">
        <f t="shared" si="59"/>
        <v>0</v>
      </c>
      <c r="AI104" s="22">
        <f t="shared" si="60"/>
        <v>0</v>
      </c>
      <c r="AJ104" s="31">
        <f t="shared" si="61"/>
        <v>2</v>
      </c>
      <c r="AK104" s="22">
        <f t="shared" si="62"/>
        <v>8</v>
      </c>
      <c r="AL104" s="22">
        <f t="shared" si="63"/>
        <v>12</v>
      </c>
      <c r="AM104" s="22">
        <f t="shared" si="64"/>
        <v>12</v>
      </c>
      <c r="AN104" s="22">
        <f t="shared" si="65"/>
        <v>4</v>
      </c>
      <c r="AO104" s="22">
        <f t="shared" si="66"/>
        <v>3</v>
      </c>
      <c r="AP104" s="22">
        <f t="shared" si="67"/>
        <v>2</v>
      </c>
      <c r="AQ104" s="2">
        <f t="shared" si="68"/>
        <v>0.57099999999999995</v>
      </c>
    </row>
    <row r="105" spans="1:43" x14ac:dyDescent="0.25">
      <c r="A105" s="26" t="str">
        <f t="shared" si="69"/>
        <v/>
      </c>
      <c r="B105" t="s">
        <v>7197</v>
      </c>
      <c r="C105" t="s">
        <v>64</v>
      </c>
      <c r="D105" t="s">
        <v>37</v>
      </c>
      <c r="E105" t="s">
        <v>3200</v>
      </c>
      <c r="F105">
        <v>2026</v>
      </c>
      <c r="G105" t="s">
        <v>5657</v>
      </c>
      <c r="H105" s="4">
        <v>46174</v>
      </c>
      <c r="I105" s="4" t="str">
        <f t="shared" si="35"/>
        <v>Mid-American</v>
      </c>
      <c r="J105" s="2" t="str">
        <f t="shared" si="36"/>
        <v/>
      </c>
      <c r="K105" s="2" t="str">
        <f t="shared" si="37"/>
        <v/>
      </c>
      <c r="L105" s="2" t="str">
        <f t="shared" si="38"/>
        <v/>
      </c>
      <c r="M105" s="2" t="str">
        <f t="shared" si="39"/>
        <v/>
      </c>
      <c r="N105" s="22" t="str" cm="1">
        <f t="array" ref="N105">IFERROR(INDEX(Stats_Hit_GP,MATCH($B105,Stats_Hit_Player,0)),"")</f>
        <v/>
      </c>
      <c r="O105" s="22" t="str">
        <f t="shared" si="40"/>
        <v/>
      </c>
      <c r="P105" s="22" t="str">
        <f t="shared" si="41"/>
        <v/>
      </c>
      <c r="Q105" s="22" t="str">
        <f t="shared" si="42"/>
        <v/>
      </c>
      <c r="R105" s="22" t="str">
        <f t="shared" si="43"/>
        <v/>
      </c>
      <c r="S105" s="22" t="str">
        <f t="shared" si="44"/>
        <v/>
      </c>
      <c r="T105" s="22" t="str">
        <f t="shared" si="45"/>
        <v/>
      </c>
      <c r="U105" s="22" t="str">
        <f t="shared" si="46"/>
        <v/>
      </c>
      <c r="V105" s="22" t="str">
        <f t="shared" si="47"/>
        <v/>
      </c>
      <c r="W105" s="22" t="str">
        <f t="shared" si="48"/>
        <v/>
      </c>
      <c r="X105" s="22" t="str">
        <f t="shared" si="49"/>
        <v/>
      </c>
      <c r="Y105" s="22" t="str">
        <f t="shared" si="50"/>
        <v/>
      </c>
      <c r="Z105" s="22" t="str">
        <f t="shared" si="51"/>
        <v/>
      </c>
      <c r="AA105" s="22" t="str">
        <f t="shared" si="52"/>
        <v/>
      </c>
      <c r="AB105" s="22">
        <f t="shared" si="53"/>
        <v>3</v>
      </c>
      <c r="AC105" s="22">
        <f t="shared" si="54"/>
        <v>6</v>
      </c>
      <c r="AD105" s="29">
        <f t="shared" si="55"/>
        <v>5.62</v>
      </c>
      <c r="AE105" s="22">
        <f t="shared" si="56"/>
        <v>15</v>
      </c>
      <c r="AF105" s="22">
        <f t="shared" si="57"/>
        <v>14</v>
      </c>
      <c r="AG105" s="22">
        <f t="shared" si="58"/>
        <v>0</v>
      </c>
      <c r="AH105" s="22">
        <f t="shared" si="59"/>
        <v>0</v>
      </c>
      <c r="AI105" s="22">
        <f t="shared" si="60"/>
        <v>1</v>
      </c>
      <c r="AJ105" s="31">
        <f t="shared" si="61"/>
        <v>72</v>
      </c>
      <c r="AK105" s="22">
        <f t="shared" si="62"/>
        <v>89</v>
      </c>
      <c r="AL105" s="22">
        <f t="shared" si="63"/>
        <v>51</v>
      </c>
      <c r="AM105" s="22">
        <f t="shared" si="64"/>
        <v>45</v>
      </c>
      <c r="AN105" s="22">
        <f t="shared" si="65"/>
        <v>20</v>
      </c>
      <c r="AO105" s="22">
        <f t="shared" si="66"/>
        <v>65</v>
      </c>
      <c r="AP105" s="22">
        <f t="shared" si="67"/>
        <v>10</v>
      </c>
      <c r="AQ105" s="2">
        <f t="shared" si="68"/>
        <v>0.30299999999999999</v>
      </c>
    </row>
    <row r="106" spans="1:43" x14ac:dyDescent="0.25">
      <c r="A106" s="26" t="str">
        <f t="shared" si="69"/>
        <v/>
      </c>
      <c r="B106" t="s">
        <v>7198</v>
      </c>
      <c r="C106" t="s">
        <v>64</v>
      </c>
      <c r="D106" t="s">
        <v>37</v>
      </c>
      <c r="E106" t="s">
        <v>4629</v>
      </c>
      <c r="F106">
        <v>2026</v>
      </c>
      <c r="G106" t="s">
        <v>5657</v>
      </c>
      <c r="H106" s="4">
        <v>46174</v>
      </c>
      <c r="I106" s="4" t="str">
        <f t="shared" si="35"/>
        <v>Southland</v>
      </c>
      <c r="J106" s="2" t="str">
        <f t="shared" si="36"/>
        <v/>
      </c>
      <c r="K106" s="2" t="str">
        <f t="shared" si="37"/>
        <v/>
      </c>
      <c r="L106" s="2" t="str">
        <f t="shared" si="38"/>
        <v/>
      </c>
      <c r="M106" s="2" t="str">
        <f t="shared" si="39"/>
        <v/>
      </c>
      <c r="N106" s="22" t="str" cm="1">
        <f t="array" ref="N106">IFERROR(INDEX(Stats_Hit_GP,MATCH($B106,Stats_Hit_Player,0)),"")</f>
        <v/>
      </c>
      <c r="O106" s="22" t="str">
        <f t="shared" si="40"/>
        <v/>
      </c>
      <c r="P106" s="22" t="str">
        <f t="shared" si="41"/>
        <v/>
      </c>
      <c r="Q106" s="22" t="str">
        <f t="shared" si="42"/>
        <v/>
      </c>
      <c r="R106" s="22" t="str">
        <f t="shared" si="43"/>
        <v/>
      </c>
      <c r="S106" s="22" t="str">
        <f t="shared" si="44"/>
        <v/>
      </c>
      <c r="T106" s="22" t="str">
        <f t="shared" si="45"/>
        <v/>
      </c>
      <c r="U106" s="22" t="str">
        <f t="shared" si="46"/>
        <v/>
      </c>
      <c r="V106" s="22" t="str">
        <f t="shared" si="47"/>
        <v/>
      </c>
      <c r="W106" s="22" t="str">
        <f t="shared" si="48"/>
        <v/>
      </c>
      <c r="X106" s="22" t="str">
        <f t="shared" si="49"/>
        <v/>
      </c>
      <c r="Y106" s="22" t="str">
        <f t="shared" si="50"/>
        <v/>
      </c>
      <c r="Z106" s="22" t="str">
        <f t="shared" si="51"/>
        <v/>
      </c>
      <c r="AA106" s="22" t="str">
        <f t="shared" si="52"/>
        <v/>
      </c>
      <c r="AB106" s="22">
        <f t="shared" si="53"/>
        <v>0</v>
      </c>
      <c r="AC106" s="22">
        <f t="shared" si="54"/>
        <v>0</v>
      </c>
      <c r="AD106" s="29">
        <f t="shared" si="55"/>
        <v>16.2</v>
      </c>
      <c r="AE106" s="22">
        <f t="shared" si="56"/>
        <v>2</v>
      </c>
      <c r="AF106" s="22">
        <f t="shared" si="57"/>
        <v>0</v>
      </c>
      <c r="AG106" s="22">
        <f t="shared" si="58"/>
        <v>0</v>
      </c>
      <c r="AH106" s="22">
        <f t="shared" si="59"/>
        <v>0</v>
      </c>
      <c r="AI106" s="22">
        <f t="shared" si="60"/>
        <v>0</v>
      </c>
      <c r="AJ106" s="31">
        <f t="shared" si="61"/>
        <v>1.2</v>
      </c>
      <c r="AK106" s="22">
        <f t="shared" si="62"/>
        <v>2</v>
      </c>
      <c r="AL106" s="22">
        <f t="shared" si="63"/>
        <v>3</v>
      </c>
      <c r="AM106" s="22">
        <f t="shared" si="64"/>
        <v>3</v>
      </c>
      <c r="AN106" s="22">
        <f t="shared" si="65"/>
        <v>2</v>
      </c>
      <c r="AO106" s="22">
        <f t="shared" si="66"/>
        <v>2</v>
      </c>
      <c r="AP106" s="22">
        <f t="shared" si="67"/>
        <v>0</v>
      </c>
      <c r="AQ106" s="2">
        <f t="shared" si="68"/>
        <v>0.33300000000000002</v>
      </c>
    </row>
    <row r="107" spans="1:43" x14ac:dyDescent="0.25">
      <c r="A107" s="26" t="str">
        <f t="shared" si="69"/>
        <v/>
      </c>
      <c r="B107" t="s">
        <v>7199</v>
      </c>
      <c r="C107" t="s">
        <v>64</v>
      </c>
      <c r="D107" t="s">
        <v>37</v>
      </c>
      <c r="E107" t="s">
        <v>3200</v>
      </c>
      <c r="F107">
        <v>2026</v>
      </c>
      <c r="G107" t="s">
        <v>5657</v>
      </c>
      <c r="H107" s="4">
        <v>46174</v>
      </c>
      <c r="I107" s="4" t="str">
        <f t="shared" si="35"/>
        <v>Mid-American</v>
      </c>
      <c r="J107" s="2" t="str">
        <f t="shared" si="36"/>
        <v/>
      </c>
      <c r="K107" s="2" t="str">
        <f t="shared" si="37"/>
        <v/>
      </c>
      <c r="L107" s="2" t="str">
        <f t="shared" si="38"/>
        <v/>
      </c>
      <c r="M107" s="2" t="str">
        <f t="shared" si="39"/>
        <v/>
      </c>
      <c r="N107" s="22" t="str" cm="1">
        <f t="array" ref="N107">IFERROR(INDEX(Stats_Hit_GP,MATCH($B107,Stats_Hit_Player,0)),"")</f>
        <v/>
      </c>
      <c r="O107" s="22" t="str">
        <f t="shared" si="40"/>
        <v/>
      </c>
      <c r="P107" s="22" t="str">
        <f t="shared" si="41"/>
        <v/>
      </c>
      <c r="Q107" s="22" t="str">
        <f t="shared" si="42"/>
        <v/>
      </c>
      <c r="R107" s="22" t="str">
        <f t="shared" si="43"/>
        <v/>
      </c>
      <c r="S107" s="22" t="str">
        <f t="shared" si="44"/>
        <v/>
      </c>
      <c r="T107" s="22" t="str">
        <f t="shared" si="45"/>
        <v/>
      </c>
      <c r="U107" s="22" t="str">
        <f t="shared" si="46"/>
        <v/>
      </c>
      <c r="V107" s="22" t="str">
        <f t="shared" si="47"/>
        <v/>
      </c>
      <c r="W107" s="22" t="str">
        <f t="shared" si="48"/>
        <v/>
      </c>
      <c r="X107" s="22" t="str">
        <f t="shared" si="49"/>
        <v/>
      </c>
      <c r="Y107" s="22" t="str">
        <f t="shared" si="50"/>
        <v/>
      </c>
      <c r="Z107" s="22" t="str">
        <f t="shared" si="51"/>
        <v/>
      </c>
      <c r="AA107" s="22" t="str">
        <f t="shared" si="52"/>
        <v/>
      </c>
      <c r="AB107" s="22">
        <f t="shared" si="53"/>
        <v>0</v>
      </c>
      <c r="AC107" s="22">
        <f t="shared" si="54"/>
        <v>1</v>
      </c>
      <c r="AD107" s="29">
        <f t="shared" si="55"/>
        <v>11.57</v>
      </c>
      <c r="AE107" s="22">
        <f t="shared" si="56"/>
        <v>18</v>
      </c>
      <c r="AF107" s="22">
        <f t="shared" si="57"/>
        <v>0</v>
      </c>
      <c r="AG107" s="22">
        <f t="shared" si="58"/>
        <v>0</v>
      </c>
      <c r="AH107" s="22">
        <f t="shared" si="59"/>
        <v>0</v>
      </c>
      <c r="AI107" s="22">
        <f t="shared" si="60"/>
        <v>1</v>
      </c>
      <c r="AJ107" s="31">
        <f t="shared" si="61"/>
        <v>21</v>
      </c>
      <c r="AK107" s="22">
        <f t="shared" si="62"/>
        <v>37</v>
      </c>
      <c r="AL107" s="22">
        <f t="shared" si="63"/>
        <v>28</v>
      </c>
      <c r="AM107" s="22">
        <f t="shared" si="64"/>
        <v>27</v>
      </c>
      <c r="AN107" s="22">
        <f t="shared" si="65"/>
        <v>18</v>
      </c>
      <c r="AO107" s="22">
        <f t="shared" si="66"/>
        <v>24</v>
      </c>
      <c r="AP107" s="22">
        <f t="shared" si="67"/>
        <v>3</v>
      </c>
      <c r="AQ107" s="2">
        <f t="shared" si="68"/>
        <v>0.39400000000000002</v>
      </c>
    </row>
    <row r="108" spans="1:43" x14ac:dyDescent="0.25">
      <c r="A108" s="26" t="str">
        <f t="shared" si="69"/>
        <v/>
      </c>
      <c r="B108" t="s">
        <v>7200</v>
      </c>
      <c r="C108" t="s">
        <v>5702</v>
      </c>
      <c r="D108" t="s">
        <v>24</v>
      </c>
      <c r="E108" t="s">
        <v>3344</v>
      </c>
      <c r="F108">
        <v>2026</v>
      </c>
      <c r="G108" t="s">
        <v>5657</v>
      </c>
      <c r="H108" s="4">
        <v>46174</v>
      </c>
      <c r="I108" s="4" t="str">
        <f t="shared" si="35"/>
        <v>Missouri Valley</v>
      </c>
      <c r="J108" s="2" t="str">
        <f t="shared" si="36"/>
        <v/>
      </c>
      <c r="K108" s="2" t="str">
        <f t="shared" si="37"/>
        <v/>
      </c>
      <c r="L108" s="2" t="str">
        <f t="shared" si="38"/>
        <v/>
      </c>
      <c r="M108" s="2" t="str">
        <f t="shared" si="39"/>
        <v/>
      </c>
      <c r="N108" s="22" t="str" cm="1">
        <f t="array" ref="N108">IFERROR(INDEX(Stats_Hit_GP,MATCH($B108,Stats_Hit_Player,0)),"")</f>
        <v/>
      </c>
      <c r="O108" s="22" t="str">
        <f t="shared" si="40"/>
        <v/>
      </c>
      <c r="P108" s="22" t="str">
        <f t="shared" si="41"/>
        <v/>
      </c>
      <c r="Q108" s="22" t="str">
        <f t="shared" si="42"/>
        <v/>
      </c>
      <c r="R108" s="22" t="str">
        <f t="shared" si="43"/>
        <v/>
      </c>
      <c r="S108" s="22" t="str">
        <f t="shared" si="44"/>
        <v/>
      </c>
      <c r="T108" s="22" t="str">
        <f t="shared" si="45"/>
        <v/>
      </c>
      <c r="U108" s="22" t="str">
        <f t="shared" si="46"/>
        <v/>
      </c>
      <c r="V108" s="22" t="str">
        <f t="shared" si="47"/>
        <v/>
      </c>
      <c r="W108" s="22" t="str">
        <f t="shared" si="48"/>
        <v/>
      </c>
      <c r="X108" s="22" t="str">
        <f t="shared" si="49"/>
        <v/>
      </c>
      <c r="Y108" s="22" t="str">
        <f t="shared" si="50"/>
        <v/>
      </c>
      <c r="Z108" s="22" t="str">
        <f t="shared" si="51"/>
        <v/>
      </c>
      <c r="AA108" s="22" t="str">
        <f t="shared" si="52"/>
        <v/>
      </c>
      <c r="AB108" s="22" t="str">
        <f t="shared" si="53"/>
        <v/>
      </c>
      <c r="AC108" s="22" t="str">
        <f t="shared" si="54"/>
        <v/>
      </c>
      <c r="AD108" s="29" t="str">
        <f t="shared" si="55"/>
        <v/>
      </c>
      <c r="AE108" s="22" t="str">
        <f t="shared" si="56"/>
        <v/>
      </c>
      <c r="AF108" s="22" t="str">
        <f t="shared" si="57"/>
        <v/>
      </c>
      <c r="AG108" s="22" t="str">
        <f t="shared" si="58"/>
        <v/>
      </c>
      <c r="AH108" s="22" t="str">
        <f t="shared" si="59"/>
        <v/>
      </c>
      <c r="AI108" s="22" t="str">
        <f t="shared" si="60"/>
        <v/>
      </c>
      <c r="AJ108" s="31" t="str">
        <f t="shared" si="61"/>
        <v/>
      </c>
      <c r="AK108" s="22" t="str">
        <f t="shared" si="62"/>
        <v/>
      </c>
      <c r="AL108" s="22" t="str">
        <f t="shared" si="63"/>
        <v/>
      </c>
      <c r="AM108" s="22" t="str">
        <f t="shared" si="64"/>
        <v/>
      </c>
      <c r="AN108" s="22" t="str">
        <f t="shared" si="65"/>
        <v/>
      </c>
      <c r="AO108" s="22" t="str">
        <f t="shared" si="66"/>
        <v/>
      </c>
      <c r="AP108" s="22" t="str">
        <f t="shared" si="67"/>
        <v/>
      </c>
      <c r="AQ108" s="2" t="str">
        <f t="shared" si="68"/>
        <v/>
      </c>
    </row>
    <row r="109" spans="1:43" x14ac:dyDescent="0.25">
      <c r="A109" s="26" t="str">
        <f t="shared" si="69"/>
        <v/>
      </c>
      <c r="B109" t="s">
        <v>7201</v>
      </c>
      <c r="C109" t="s">
        <v>64</v>
      </c>
      <c r="D109" t="s">
        <v>24</v>
      </c>
      <c r="E109" t="s">
        <v>5243</v>
      </c>
      <c r="F109">
        <v>2026</v>
      </c>
      <c r="G109" t="s">
        <v>5657</v>
      </c>
      <c r="H109" s="4">
        <v>46174</v>
      </c>
      <c r="I109" s="4" t="str">
        <f t="shared" si="35"/>
        <v>Southwestern Athletic</v>
      </c>
      <c r="J109" s="2" t="str">
        <f t="shared" si="36"/>
        <v/>
      </c>
      <c r="K109" s="2" t="str">
        <f t="shared" si="37"/>
        <v/>
      </c>
      <c r="L109" s="2" t="str">
        <f t="shared" si="38"/>
        <v/>
      </c>
      <c r="M109" s="2" t="str">
        <f t="shared" si="39"/>
        <v/>
      </c>
      <c r="N109" s="22" t="str" cm="1">
        <f t="array" ref="N109">IFERROR(INDEX(Stats_Hit_GP,MATCH($B109,Stats_Hit_Player,0)),"")</f>
        <v/>
      </c>
      <c r="O109" s="22" t="str">
        <f t="shared" si="40"/>
        <v/>
      </c>
      <c r="P109" s="22" t="str">
        <f t="shared" si="41"/>
        <v/>
      </c>
      <c r="Q109" s="22" t="str">
        <f t="shared" si="42"/>
        <v/>
      </c>
      <c r="R109" s="22" t="str">
        <f t="shared" si="43"/>
        <v/>
      </c>
      <c r="S109" s="22" t="str">
        <f t="shared" si="44"/>
        <v/>
      </c>
      <c r="T109" s="22" t="str">
        <f t="shared" si="45"/>
        <v/>
      </c>
      <c r="U109" s="22" t="str">
        <f t="shared" si="46"/>
        <v/>
      </c>
      <c r="V109" s="22" t="str">
        <f t="shared" si="47"/>
        <v/>
      </c>
      <c r="W109" s="22" t="str">
        <f t="shared" si="48"/>
        <v/>
      </c>
      <c r="X109" s="22" t="str">
        <f t="shared" si="49"/>
        <v/>
      </c>
      <c r="Y109" s="22" t="str">
        <f t="shared" si="50"/>
        <v/>
      </c>
      <c r="Z109" s="22" t="str">
        <f t="shared" si="51"/>
        <v/>
      </c>
      <c r="AA109" s="22" t="str">
        <f t="shared" si="52"/>
        <v/>
      </c>
      <c r="AB109" s="22">
        <f t="shared" si="53"/>
        <v>0</v>
      </c>
      <c r="AC109" s="22">
        <f t="shared" si="54"/>
        <v>0</v>
      </c>
      <c r="AD109" s="29">
        <f t="shared" si="55"/>
        <v>1.42</v>
      </c>
      <c r="AE109" s="22">
        <f t="shared" si="56"/>
        <v>7</v>
      </c>
      <c r="AF109" s="22">
        <f t="shared" si="57"/>
        <v>0</v>
      </c>
      <c r="AG109" s="22">
        <f t="shared" si="58"/>
        <v>0</v>
      </c>
      <c r="AH109" s="22">
        <f t="shared" si="59"/>
        <v>0</v>
      </c>
      <c r="AI109" s="22">
        <f t="shared" si="60"/>
        <v>0</v>
      </c>
      <c r="AJ109" s="31">
        <f t="shared" si="61"/>
        <v>6.1</v>
      </c>
      <c r="AK109" s="22">
        <f t="shared" si="62"/>
        <v>1</v>
      </c>
      <c r="AL109" s="22">
        <f t="shared" si="63"/>
        <v>2</v>
      </c>
      <c r="AM109" s="22">
        <f t="shared" si="64"/>
        <v>1</v>
      </c>
      <c r="AN109" s="22">
        <f t="shared" si="65"/>
        <v>5</v>
      </c>
      <c r="AO109" s="22">
        <f t="shared" si="66"/>
        <v>3</v>
      </c>
      <c r="AP109" s="22">
        <f t="shared" si="67"/>
        <v>1</v>
      </c>
      <c r="AQ109" s="2">
        <f t="shared" si="68"/>
        <v>5.6000000000000001E-2</v>
      </c>
    </row>
    <row r="110" spans="1:43" x14ac:dyDescent="0.25">
      <c r="A110" s="26" t="str">
        <f t="shared" si="69"/>
        <v/>
      </c>
      <c r="B110" t="s">
        <v>7202</v>
      </c>
      <c r="C110" t="s">
        <v>5700</v>
      </c>
      <c r="D110" t="s">
        <v>37</v>
      </c>
      <c r="E110" t="s">
        <v>2376</v>
      </c>
      <c r="F110">
        <v>2026</v>
      </c>
      <c r="G110" t="s">
        <v>5657</v>
      </c>
      <c r="H110" s="4">
        <v>46174</v>
      </c>
      <c r="I110" s="4" t="str">
        <f t="shared" si="35"/>
        <v>Coastal</v>
      </c>
      <c r="J110" s="2" t="str">
        <f t="shared" si="36"/>
        <v/>
      </c>
      <c r="K110" s="2" t="str">
        <f t="shared" si="37"/>
        <v/>
      </c>
      <c r="L110" s="2" t="str">
        <f t="shared" si="38"/>
        <v/>
      </c>
      <c r="M110" s="2" t="str">
        <f t="shared" si="39"/>
        <v/>
      </c>
      <c r="N110" s="22" t="str" cm="1">
        <f t="array" ref="N110">IFERROR(INDEX(Stats_Hit_GP,MATCH($B110,Stats_Hit_Player,0)),"")</f>
        <v/>
      </c>
      <c r="O110" s="22" t="str">
        <f t="shared" si="40"/>
        <v/>
      </c>
      <c r="P110" s="22" t="str">
        <f t="shared" si="41"/>
        <v/>
      </c>
      <c r="Q110" s="22" t="str">
        <f t="shared" si="42"/>
        <v/>
      </c>
      <c r="R110" s="22" t="str">
        <f t="shared" si="43"/>
        <v/>
      </c>
      <c r="S110" s="22" t="str">
        <f t="shared" si="44"/>
        <v/>
      </c>
      <c r="T110" s="22" t="str">
        <f t="shared" si="45"/>
        <v/>
      </c>
      <c r="U110" s="22" t="str">
        <f t="shared" si="46"/>
        <v/>
      </c>
      <c r="V110" s="22" t="str">
        <f t="shared" si="47"/>
        <v/>
      </c>
      <c r="W110" s="22" t="str">
        <f t="shared" si="48"/>
        <v/>
      </c>
      <c r="X110" s="22" t="str">
        <f t="shared" si="49"/>
        <v/>
      </c>
      <c r="Y110" s="22" t="str">
        <f t="shared" si="50"/>
        <v/>
      </c>
      <c r="Z110" s="22" t="str">
        <f t="shared" si="51"/>
        <v/>
      </c>
      <c r="AA110" s="22" t="str">
        <f t="shared" si="52"/>
        <v/>
      </c>
      <c r="AB110" s="22" t="str">
        <f t="shared" si="53"/>
        <v/>
      </c>
      <c r="AC110" s="22" t="str">
        <f t="shared" si="54"/>
        <v/>
      </c>
      <c r="AD110" s="29" t="str">
        <f t="shared" si="55"/>
        <v/>
      </c>
      <c r="AE110" s="22" t="str">
        <f t="shared" si="56"/>
        <v/>
      </c>
      <c r="AF110" s="22" t="str">
        <f t="shared" si="57"/>
        <v/>
      </c>
      <c r="AG110" s="22" t="str">
        <f t="shared" si="58"/>
        <v/>
      </c>
      <c r="AH110" s="22" t="str">
        <f t="shared" si="59"/>
        <v/>
      </c>
      <c r="AI110" s="22" t="str">
        <f t="shared" si="60"/>
        <v/>
      </c>
      <c r="AJ110" s="31" t="str">
        <f t="shared" si="61"/>
        <v/>
      </c>
      <c r="AK110" s="22" t="str">
        <f t="shared" si="62"/>
        <v/>
      </c>
      <c r="AL110" s="22" t="str">
        <f t="shared" si="63"/>
        <v/>
      </c>
      <c r="AM110" s="22" t="str">
        <f t="shared" si="64"/>
        <v/>
      </c>
      <c r="AN110" s="22" t="str">
        <f t="shared" si="65"/>
        <v/>
      </c>
      <c r="AO110" s="22" t="str">
        <f t="shared" si="66"/>
        <v/>
      </c>
      <c r="AP110" s="22" t="str">
        <f t="shared" si="67"/>
        <v/>
      </c>
      <c r="AQ110" s="2" t="str">
        <f t="shared" si="68"/>
        <v/>
      </c>
    </row>
    <row r="111" spans="1:43" x14ac:dyDescent="0.25">
      <c r="A111" s="26" t="str">
        <f t="shared" si="69"/>
        <v/>
      </c>
      <c r="B111" t="s">
        <v>7203</v>
      </c>
      <c r="C111" t="s">
        <v>64</v>
      </c>
      <c r="D111" t="s">
        <v>24</v>
      </c>
      <c r="E111" t="s">
        <v>4906</v>
      </c>
      <c r="F111">
        <v>2026</v>
      </c>
      <c r="G111" t="s">
        <v>5657</v>
      </c>
      <c r="H111" s="4">
        <v>46174</v>
      </c>
      <c r="I111" s="4" t="str">
        <f t="shared" si="35"/>
        <v>Sun Belt</v>
      </c>
      <c r="J111" s="2" t="str">
        <f t="shared" si="36"/>
        <v/>
      </c>
      <c r="K111" s="2" t="str">
        <f t="shared" si="37"/>
        <v/>
      </c>
      <c r="L111" s="2" t="str">
        <f t="shared" si="38"/>
        <v/>
      </c>
      <c r="M111" s="2" t="str">
        <f t="shared" si="39"/>
        <v/>
      </c>
      <c r="N111" s="22" t="str" cm="1">
        <f t="array" ref="N111">IFERROR(INDEX(Stats_Hit_GP,MATCH($B111,Stats_Hit_Player,0)),"")</f>
        <v/>
      </c>
      <c r="O111" s="22" t="str">
        <f t="shared" si="40"/>
        <v/>
      </c>
      <c r="P111" s="22" t="str">
        <f t="shared" si="41"/>
        <v/>
      </c>
      <c r="Q111" s="22" t="str">
        <f t="shared" si="42"/>
        <v/>
      </c>
      <c r="R111" s="22" t="str">
        <f t="shared" si="43"/>
        <v/>
      </c>
      <c r="S111" s="22" t="str">
        <f t="shared" si="44"/>
        <v/>
      </c>
      <c r="T111" s="22" t="str">
        <f t="shared" si="45"/>
        <v/>
      </c>
      <c r="U111" s="22" t="str">
        <f t="shared" si="46"/>
        <v/>
      </c>
      <c r="V111" s="22" t="str">
        <f t="shared" si="47"/>
        <v/>
      </c>
      <c r="W111" s="22" t="str">
        <f t="shared" si="48"/>
        <v/>
      </c>
      <c r="X111" s="22" t="str">
        <f t="shared" si="49"/>
        <v/>
      </c>
      <c r="Y111" s="22" t="str">
        <f t="shared" si="50"/>
        <v/>
      </c>
      <c r="Z111" s="22" t="str">
        <f t="shared" si="51"/>
        <v/>
      </c>
      <c r="AA111" s="22" t="str">
        <f t="shared" si="52"/>
        <v/>
      </c>
      <c r="AB111" s="22">
        <f t="shared" si="53"/>
        <v>0</v>
      </c>
      <c r="AC111" s="22">
        <f t="shared" si="54"/>
        <v>3</v>
      </c>
      <c r="AD111" s="29">
        <f t="shared" si="55"/>
        <v>6.39</v>
      </c>
      <c r="AE111" s="22">
        <f t="shared" si="56"/>
        <v>17</v>
      </c>
      <c r="AF111" s="22">
        <f t="shared" si="57"/>
        <v>4</v>
      </c>
      <c r="AG111" s="22">
        <f t="shared" si="58"/>
        <v>0</v>
      </c>
      <c r="AH111" s="22">
        <f t="shared" si="59"/>
        <v>0</v>
      </c>
      <c r="AI111" s="22">
        <f t="shared" si="60"/>
        <v>0</v>
      </c>
      <c r="AJ111" s="31">
        <f t="shared" si="61"/>
        <v>38</v>
      </c>
      <c r="AK111" s="22">
        <f t="shared" si="62"/>
        <v>30</v>
      </c>
      <c r="AL111" s="22">
        <f t="shared" si="63"/>
        <v>30</v>
      </c>
      <c r="AM111" s="22">
        <f t="shared" si="64"/>
        <v>27</v>
      </c>
      <c r="AN111" s="22">
        <f t="shared" si="65"/>
        <v>26</v>
      </c>
      <c r="AO111" s="22">
        <f t="shared" si="66"/>
        <v>39</v>
      </c>
      <c r="AP111" s="22">
        <f t="shared" si="67"/>
        <v>12</v>
      </c>
      <c r="AQ111" s="2">
        <f t="shared" si="68"/>
        <v>0.224</v>
      </c>
    </row>
    <row r="112" spans="1:43" x14ac:dyDescent="0.25">
      <c r="A112" s="26" t="str">
        <f t="shared" si="69"/>
        <v/>
      </c>
      <c r="B112" t="s">
        <v>7204</v>
      </c>
      <c r="C112" t="s">
        <v>64</v>
      </c>
      <c r="D112" t="s">
        <v>24</v>
      </c>
      <c r="E112" t="s">
        <v>2245</v>
      </c>
      <c r="F112">
        <v>2026</v>
      </c>
      <c r="G112" t="s">
        <v>5657</v>
      </c>
      <c r="H112" s="4">
        <v>46174</v>
      </c>
      <c r="I112" s="4" t="str">
        <f t="shared" si="35"/>
        <v>Conference USA</v>
      </c>
      <c r="J112" s="2" t="str">
        <f t="shared" si="36"/>
        <v/>
      </c>
      <c r="K112" s="2" t="str">
        <f t="shared" si="37"/>
        <v/>
      </c>
      <c r="L112" s="2" t="str">
        <f t="shared" si="38"/>
        <v/>
      </c>
      <c r="M112" s="2" t="str">
        <f t="shared" si="39"/>
        <v/>
      </c>
      <c r="N112" s="22" t="str" cm="1">
        <f t="array" ref="N112">IFERROR(INDEX(Stats_Hit_GP,MATCH($B112,Stats_Hit_Player,0)),"")</f>
        <v/>
      </c>
      <c r="O112" s="22" t="str">
        <f t="shared" si="40"/>
        <v/>
      </c>
      <c r="P112" s="22" t="str">
        <f t="shared" si="41"/>
        <v/>
      </c>
      <c r="Q112" s="22" t="str">
        <f t="shared" si="42"/>
        <v/>
      </c>
      <c r="R112" s="22" t="str">
        <f t="shared" si="43"/>
        <v/>
      </c>
      <c r="S112" s="22" t="str">
        <f t="shared" si="44"/>
        <v/>
      </c>
      <c r="T112" s="22" t="str">
        <f t="shared" si="45"/>
        <v/>
      </c>
      <c r="U112" s="22" t="str">
        <f t="shared" si="46"/>
        <v/>
      </c>
      <c r="V112" s="22" t="str">
        <f t="shared" si="47"/>
        <v/>
      </c>
      <c r="W112" s="22" t="str">
        <f t="shared" si="48"/>
        <v/>
      </c>
      <c r="X112" s="22" t="str">
        <f t="shared" si="49"/>
        <v/>
      </c>
      <c r="Y112" s="22" t="str">
        <f t="shared" si="50"/>
        <v/>
      </c>
      <c r="Z112" s="22" t="str">
        <f t="shared" si="51"/>
        <v/>
      </c>
      <c r="AA112" s="22" t="str">
        <f t="shared" si="52"/>
        <v/>
      </c>
      <c r="AB112" s="22">
        <f t="shared" si="53"/>
        <v>1</v>
      </c>
      <c r="AC112" s="22">
        <f t="shared" si="54"/>
        <v>2</v>
      </c>
      <c r="AD112" s="29">
        <f t="shared" si="55"/>
        <v>5.57</v>
      </c>
      <c r="AE112" s="22">
        <f t="shared" si="56"/>
        <v>19</v>
      </c>
      <c r="AF112" s="22">
        <f t="shared" si="57"/>
        <v>0</v>
      </c>
      <c r="AG112" s="22">
        <f t="shared" si="58"/>
        <v>0</v>
      </c>
      <c r="AH112" s="22">
        <f t="shared" si="59"/>
        <v>0</v>
      </c>
      <c r="AI112" s="22">
        <f t="shared" si="60"/>
        <v>0</v>
      </c>
      <c r="AJ112" s="31">
        <f t="shared" si="61"/>
        <v>21</v>
      </c>
      <c r="AK112" s="22">
        <f t="shared" si="62"/>
        <v>17</v>
      </c>
      <c r="AL112" s="22">
        <f t="shared" si="63"/>
        <v>13</v>
      </c>
      <c r="AM112" s="22">
        <f t="shared" si="64"/>
        <v>13</v>
      </c>
      <c r="AN112" s="22">
        <f t="shared" si="65"/>
        <v>24</v>
      </c>
      <c r="AO112" s="22">
        <f t="shared" si="66"/>
        <v>24</v>
      </c>
      <c r="AP112" s="22">
        <f t="shared" si="67"/>
        <v>13</v>
      </c>
      <c r="AQ112" s="2">
        <f t="shared" si="68"/>
        <v>0.224</v>
      </c>
    </row>
    <row r="113" spans="1:43" x14ac:dyDescent="0.25">
      <c r="A113" s="26" t="str">
        <f t="shared" si="69"/>
        <v/>
      </c>
      <c r="B113" t="s">
        <v>2481</v>
      </c>
      <c r="C113" t="s">
        <v>30</v>
      </c>
      <c r="D113" t="s">
        <v>47</v>
      </c>
      <c r="E113" t="s">
        <v>2469</v>
      </c>
      <c r="F113">
        <v>2026</v>
      </c>
      <c r="G113" t="s">
        <v>5657</v>
      </c>
      <c r="H113" s="4">
        <v>46174</v>
      </c>
      <c r="I113" s="4" t="str">
        <f t="shared" si="35"/>
        <v>Coastal</v>
      </c>
      <c r="J113" s="2">
        <f t="shared" si="36"/>
        <v>0.2</v>
      </c>
      <c r="K113" s="2">
        <f t="shared" si="37"/>
        <v>0.36799999999999999</v>
      </c>
      <c r="L113" s="2">
        <f t="shared" si="38"/>
        <v>0.2</v>
      </c>
      <c r="M113" s="2">
        <f t="shared" si="39"/>
        <v>0.56799999999999995</v>
      </c>
      <c r="N113" s="22" cm="1">
        <f t="array" ref="N113">IFERROR(INDEX(Stats_Hit_GP,MATCH($B113,Stats_Hit_Player,0)),"")</f>
        <v>8</v>
      </c>
      <c r="O113" s="22">
        <f t="shared" si="40"/>
        <v>19</v>
      </c>
      <c r="P113" s="22">
        <f t="shared" si="41"/>
        <v>15</v>
      </c>
      <c r="Q113" s="22">
        <f t="shared" si="42"/>
        <v>8</v>
      </c>
      <c r="R113" s="22">
        <f t="shared" si="43"/>
        <v>3</v>
      </c>
      <c r="S113" s="22">
        <f t="shared" si="44"/>
        <v>0</v>
      </c>
      <c r="T113" s="22">
        <f t="shared" si="45"/>
        <v>0</v>
      </c>
      <c r="U113" s="22">
        <f t="shared" si="46"/>
        <v>0</v>
      </c>
      <c r="V113" s="22">
        <f t="shared" si="47"/>
        <v>0</v>
      </c>
      <c r="W113" s="22">
        <f t="shared" si="48"/>
        <v>3</v>
      </c>
      <c r="X113" s="22">
        <f t="shared" si="49"/>
        <v>1</v>
      </c>
      <c r="Y113" s="22">
        <f t="shared" si="50"/>
        <v>5</v>
      </c>
      <c r="Z113" s="22">
        <f t="shared" si="51"/>
        <v>0</v>
      </c>
      <c r="AA113" s="22">
        <f t="shared" si="52"/>
        <v>0</v>
      </c>
      <c r="AB113" s="22" t="str">
        <f t="shared" si="53"/>
        <v/>
      </c>
      <c r="AC113" s="22" t="str">
        <f t="shared" si="54"/>
        <v/>
      </c>
      <c r="AD113" s="29" t="str">
        <f t="shared" si="55"/>
        <v/>
      </c>
      <c r="AE113" s="22" t="str">
        <f t="shared" si="56"/>
        <v/>
      </c>
      <c r="AF113" s="22" t="str">
        <f t="shared" si="57"/>
        <v/>
      </c>
      <c r="AG113" s="22" t="str">
        <f t="shared" si="58"/>
        <v/>
      </c>
      <c r="AH113" s="22" t="str">
        <f t="shared" si="59"/>
        <v/>
      </c>
      <c r="AI113" s="22" t="str">
        <f t="shared" si="60"/>
        <v/>
      </c>
      <c r="AJ113" s="31" t="str">
        <f t="shared" si="61"/>
        <v/>
      </c>
      <c r="AK113" s="22" t="str">
        <f t="shared" si="62"/>
        <v/>
      </c>
      <c r="AL113" s="22" t="str">
        <f t="shared" si="63"/>
        <v/>
      </c>
      <c r="AM113" s="22" t="str">
        <f t="shared" si="64"/>
        <v/>
      </c>
      <c r="AN113" s="22" t="str">
        <f t="shared" si="65"/>
        <v/>
      </c>
      <c r="AO113" s="22" t="str">
        <f t="shared" si="66"/>
        <v/>
      </c>
      <c r="AP113" s="22" t="str">
        <f t="shared" si="67"/>
        <v/>
      </c>
      <c r="AQ113" s="2" t="str">
        <f t="shared" si="68"/>
        <v/>
      </c>
    </row>
    <row r="114" spans="1:43" x14ac:dyDescent="0.25">
      <c r="A114" s="26" t="str">
        <f t="shared" si="69"/>
        <v/>
      </c>
      <c r="B114" t="s">
        <v>7205</v>
      </c>
      <c r="C114" t="s">
        <v>64</v>
      </c>
      <c r="D114" t="s">
        <v>47</v>
      </c>
      <c r="E114" t="s">
        <v>3344</v>
      </c>
      <c r="F114">
        <v>2026</v>
      </c>
      <c r="G114" t="s">
        <v>5657</v>
      </c>
      <c r="H114" s="4">
        <v>46174</v>
      </c>
      <c r="I114" s="4" t="str">
        <f t="shared" si="35"/>
        <v>Missouri Valley</v>
      </c>
      <c r="J114" s="2" t="str">
        <f t="shared" si="36"/>
        <v/>
      </c>
      <c r="K114" s="2" t="str">
        <f t="shared" si="37"/>
        <v/>
      </c>
      <c r="L114" s="2" t="str">
        <f t="shared" si="38"/>
        <v/>
      </c>
      <c r="M114" s="2" t="str">
        <f t="shared" si="39"/>
        <v/>
      </c>
      <c r="N114" s="22" t="str" cm="1">
        <f t="array" ref="N114">IFERROR(INDEX(Stats_Hit_GP,MATCH($B114,Stats_Hit_Player,0)),"")</f>
        <v/>
      </c>
      <c r="O114" s="22" t="str">
        <f t="shared" si="40"/>
        <v/>
      </c>
      <c r="P114" s="22" t="str">
        <f t="shared" si="41"/>
        <v/>
      </c>
      <c r="Q114" s="22" t="str">
        <f t="shared" si="42"/>
        <v/>
      </c>
      <c r="R114" s="22" t="str">
        <f t="shared" si="43"/>
        <v/>
      </c>
      <c r="S114" s="22" t="str">
        <f t="shared" si="44"/>
        <v/>
      </c>
      <c r="T114" s="22" t="str">
        <f t="shared" si="45"/>
        <v/>
      </c>
      <c r="U114" s="22" t="str">
        <f t="shared" si="46"/>
        <v/>
      </c>
      <c r="V114" s="22" t="str">
        <f t="shared" si="47"/>
        <v/>
      </c>
      <c r="W114" s="22" t="str">
        <f t="shared" si="48"/>
        <v/>
      </c>
      <c r="X114" s="22" t="str">
        <f t="shared" si="49"/>
        <v/>
      </c>
      <c r="Y114" s="22" t="str">
        <f t="shared" si="50"/>
        <v/>
      </c>
      <c r="Z114" s="22" t="str">
        <f t="shared" si="51"/>
        <v/>
      </c>
      <c r="AA114" s="22" t="str">
        <f t="shared" si="52"/>
        <v/>
      </c>
      <c r="AB114" s="22">
        <f t="shared" si="53"/>
        <v>4</v>
      </c>
      <c r="AC114" s="22">
        <f t="shared" si="54"/>
        <v>3</v>
      </c>
      <c r="AD114" s="29">
        <f t="shared" si="55"/>
        <v>4.96</v>
      </c>
      <c r="AE114" s="22">
        <f t="shared" si="56"/>
        <v>16</v>
      </c>
      <c r="AF114" s="22">
        <f t="shared" si="57"/>
        <v>14</v>
      </c>
      <c r="AG114" s="22">
        <f t="shared" si="58"/>
        <v>0</v>
      </c>
      <c r="AH114" s="22">
        <f t="shared" si="59"/>
        <v>0</v>
      </c>
      <c r="AI114" s="22">
        <f t="shared" si="60"/>
        <v>0</v>
      </c>
      <c r="AJ114" s="31">
        <f t="shared" si="61"/>
        <v>61.2</v>
      </c>
      <c r="AK114" s="22">
        <f t="shared" si="62"/>
        <v>47</v>
      </c>
      <c r="AL114" s="22">
        <f t="shared" si="63"/>
        <v>39</v>
      </c>
      <c r="AM114" s="22">
        <f t="shared" si="64"/>
        <v>34</v>
      </c>
      <c r="AN114" s="22">
        <f t="shared" si="65"/>
        <v>40</v>
      </c>
      <c r="AO114" s="22">
        <f t="shared" si="66"/>
        <v>50</v>
      </c>
      <c r="AP114" s="22">
        <f t="shared" si="67"/>
        <v>4</v>
      </c>
      <c r="AQ114" s="2">
        <f t="shared" si="68"/>
        <v>0.21</v>
      </c>
    </row>
    <row r="115" spans="1:43" x14ac:dyDescent="0.25">
      <c r="A115" s="26" t="str">
        <f t="shared" si="69"/>
        <v/>
      </c>
      <c r="B115" t="s">
        <v>3677</v>
      </c>
      <c r="C115" t="s">
        <v>7181</v>
      </c>
      <c r="D115" t="s">
        <v>24</v>
      </c>
      <c r="E115" t="s">
        <v>3661</v>
      </c>
      <c r="F115">
        <v>2026</v>
      </c>
      <c r="G115" t="s">
        <v>5657</v>
      </c>
      <c r="H115" s="4">
        <v>46174</v>
      </c>
      <c r="I115" s="4" t="str">
        <f t="shared" si="35"/>
        <v>Northeast</v>
      </c>
      <c r="J115" s="2">
        <f t="shared" si="36"/>
        <v>0</v>
      </c>
      <c r="K115" s="2">
        <f t="shared" si="37"/>
        <v>0</v>
      </c>
      <c r="L115" s="2">
        <f t="shared" si="38"/>
        <v>0</v>
      </c>
      <c r="M115" s="2">
        <f t="shared" si="39"/>
        <v>0</v>
      </c>
      <c r="N115" s="22" cm="1">
        <f t="array" ref="N115">IFERROR(INDEX(Stats_Hit_GP,MATCH($B115,Stats_Hit_Player,0)),"")</f>
        <v>1</v>
      </c>
      <c r="O115" s="22">
        <f t="shared" si="40"/>
        <v>1</v>
      </c>
      <c r="P115" s="22">
        <f t="shared" si="41"/>
        <v>1</v>
      </c>
      <c r="Q115" s="22">
        <f t="shared" si="42"/>
        <v>0</v>
      </c>
      <c r="R115" s="22">
        <f t="shared" si="43"/>
        <v>0</v>
      </c>
      <c r="S115" s="22">
        <f t="shared" si="44"/>
        <v>0</v>
      </c>
      <c r="T115" s="22">
        <f t="shared" si="45"/>
        <v>0</v>
      </c>
      <c r="U115" s="22">
        <f t="shared" si="46"/>
        <v>0</v>
      </c>
      <c r="V115" s="22">
        <f t="shared" si="47"/>
        <v>0</v>
      </c>
      <c r="W115" s="22">
        <f t="shared" si="48"/>
        <v>0</v>
      </c>
      <c r="X115" s="22">
        <f t="shared" si="49"/>
        <v>0</v>
      </c>
      <c r="Y115" s="22">
        <f t="shared" si="50"/>
        <v>1</v>
      </c>
      <c r="Z115" s="22">
        <f t="shared" si="51"/>
        <v>0</v>
      </c>
      <c r="AA115" s="22">
        <f t="shared" si="52"/>
        <v>0</v>
      </c>
      <c r="AB115" s="22" t="str">
        <f t="shared" si="53"/>
        <v/>
      </c>
      <c r="AC115" s="22" t="str">
        <f t="shared" si="54"/>
        <v/>
      </c>
      <c r="AD115" s="29" t="str">
        <f t="shared" si="55"/>
        <v/>
      </c>
      <c r="AE115" s="22" t="str">
        <f t="shared" si="56"/>
        <v/>
      </c>
      <c r="AF115" s="22" t="str">
        <f t="shared" si="57"/>
        <v/>
      </c>
      <c r="AG115" s="22" t="str">
        <f t="shared" si="58"/>
        <v/>
      </c>
      <c r="AH115" s="22" t="str">
        <f t="shared" si="59"/>
        <v/>
      </c>
      <c r="AI115" s="22" t="str">
        <f t="shared" si="60"/>
        <v/>
      </c>
      <c r="AJ115" s="31" t="str">
        <f t="shared" si="61"/>
        <v/>
      </c>
      <c r="AK115" s="22" t="str">
        <f t="shared" si="62"/>
        <v/>
      </c>
      <c r="AL115" s="22" t="str">
        <f t="shared" si="63"/>
        <v/>
      </c>
      <c r="AM115" s="22" t="str">
        <f t="shared" si="64"/>
        <v/>
      </c>
      <c r="AN115" s="22" t="str">
        <f t="shared" si="65"/>
        <v/>
      </c>
      <c r="AO115" s="22" t="str">
        <f t="shared" si="66"/>
        <v/>
      </c>
      <c r="AP115" s="22" t="str">
        <f t="shared" si="67"/>
        <v/>
      </c>
      <c r="AQ115" s="2" t="str">
        <f t="shared" si="68"/>
        <v/>
      </c>
    </row>
    <row r="116" spans="1:43" x14ac:dyDescent="0.25">
      <c r="A116" s="26" t="str">
        <f t="shared" si="69"/>
        <v/>
      </c>
      <c r="B116" t="s">
        <v>7206</v>
      </c>
      <c r="C116" t="s">
        <v>64</v>
      </c>
      <c r="D116" t="s">
        <v>24</v>
      </c>
      <c r="E116" t="s">
        <v>3909</v>
      </c>
      <c r="F116">
        <v>2026</v>
      </c>
      <c r="G116" t="s">
        <v>5657</v>
      </c>
      <c r="H116" s="4">
        <v>46174</v>
      </c>
      <c r="I116" s="4" t="str">
        <f t="shared" si="35"/>
        <v>Ohio Valley</v>
      </c>
      <c r="J116" s="2" t="str">
        <f t="shared" si="36"/>
        <v/>
      </c>
      <c r="K116" s="2" t="str">
        <f t="shared" si="37"/>
        <v/>
      </c>
      <c r="L116" s="2" t="str">
        <f t="shared" si="38"/>
        <v/>
      </c>
      <c r="M116" s="2" t="str">
        <f t="shared" si="39"/>
        <v/>
      </c>
      <c r="N116" s="22" t="str" cm="1">
        <f t="array" ref="N116">IFERROR(INDEX(Stats_Hit_GP,MATCH($B116,Stats_Hit_Player,0)),"")</f>
        <v/>
      </c>
      <c r="O116" s="22" t="str">
        <f t="shared" si="40"/>
        <v/>
      </c>
      <c r="P116" s="22" t="str">
        <f t="shared" si="41"/>
        <v/>
      </c>
      <c r="Q116" s="22" t="str">
        <f t="shared" si="42"/>
        <v/>
      </c>
      <c r="R116" s="22" t="str">
        <f t="shared" si="43"/>
        <v/>
      </c>
      <c r="S116" s="22" t="str">
        <f t="shared" si="44"/>
        <v/>
      </c>
      <c r="T116" s="22" t="str">
        <f t="shared" si="45"/>
        <v/>
      </c>
      <c r="U116" s="22" t="str">
        <f t="shared" si="46"/>
        <v/>
      </c>
      <c r="V116" s="22" t="str">
        <f t="shared" si="47"/>
        <v/>
      </c>
      <c r="W116" s="22" t="str">
        <f t="shared" si="48"/>
        <v/>
      </c>
      <c r="X116" s="22" t="str">
        <f t="shared" si="49"/>
        <v/>
      </c>
      <c r="Y116" s="22" t="str">
        <f t="shared" si="50"/>
        <v/>
      </c>
      <c r="Z116" s="22" t="str">
        <f t="shared" si="51"/>
        <v/>
      </c>
      <c r="AA116" s="22" t="str">
        <f t="shared" si="52"/>
        <v/>
      </c>
      <c r="AB116" s="22">
        <f t="shared" si="53"/>
        <v>2</v>
      </c>
      <c r="AC116" s="22">
        <f t="shared" si="54"/>
        <v>5</v>
      </c>
      <c r="AD116" s="29">
        <f t="shared" si="55"/>
        <v>11.54</v>
      </c>
      <c r="AE116" s="22">
        <f t="shared" si="56"/>
        <v>15</v>
      </c>
      <c r="AF116" s="22">
        <f t="shared" si="57"/>
        <v>10</v>
      </c>
      <c r="AG116" s="22">
        <f t="shared" si="58"/>
        <v>0</v>
      </c>
      <c r="AH116" s="22">
        <f t="shared" si="59"/>
        <v>0</v>
      </c>
      <c r="AI116" s="22">
        <f t="shared" si="60"/>
        <v>0</v>
      </c>
      <c r="AJ116" s="31">
        <f t="shared" si="61"/>
        <v>43.2</v>
      </c>
      <c r="AK116" s="22">
        <f t="shared" si="62"/>
        <v>48</v>
      </c>
      <c r="AL116" s="22">
        <f t="shared" si="63"/>
        <v>60</v>
      </c>
      <c r="AM116" s="22">
        <f t="shared" si="64"/>
        <v>56</v>
      </c>
      <c r="AN116" s="22">
        <f t="shared" si="65"/>
        <v>36</v>
      </c>
      <c r="AO116" s="22">
        <f t="shared" si="66"/>
        <v>36</v>
      </c>
      <c r="AP116" s="22">
        <f t="shared" si="67"/>
        <v>10</v>
      </c>
      <c r="AQ116" s="2">
        <f t="shared" si="68"/>
        <v>0.28599999999999998</v>
      </c>
    </row>
    <row r="117" spans="1:43" x14ac:dyDescent="0.25">
      <c r="A117" s="26" t="str">
        <f t="shared" si="69"/>
        <v/>
      </c>
      <c r="B117" t="s">
        <v>7207</v>
      </c>
      <c r="C117" t="s">
        <v>64</v>
      </c>
      <c r="D117" t="s">
        <v>47</v>
      </c>
      <c r="E117" t="s">
        <v>2345</v>
      </c>
      <c r="F117">
        <v>2026</v>
      </c>
      <c r="G117" t="s">
        <v>5657</v>
      </c>
      <c r="H117" s="4">
        <v>46174</v>
      </c>
      <c r="I117" s="4" t="str">
        <f t="shared" si="35"/>
        <v>Conference USA</v>
      </c>
      <c r="J117" s="2" t="str">
        <f t="shared" si="36"/>
        <v/>
      </c>
      <c r="K117" s="2" t="str">
        <f t="shared" si="37"/>
        <v/>
      </c>
      <c r="L117" s="2" t="str">
        <f t="shared" si="38"/>
        <v/>
      </c>
      <c r="M117" s="2" t="str">
        <f t="shared" si="39"/>
        <v/>
      </c>
      <c r="N117" s="22" t="str" cm="1">
        <f t="array" ref="N117">IFERROR(INDEX(Stats_Hit_GP,MATCH($B117,Stats_Hit_Player,0)),"")</f>
        <v/>
      </c>
      <c r="O117" s="22" t="str">
        <f t="shared" si="40"/>
        <v/>
      </c>
      <c r="P117" s="22" t="str">
        <f t="shared" si="41"/>
        <v/>
      </c>
      <c r="Q117" s="22" t="str">
        <f t="shared" si="42"/>
        <v/>
      </c>
      <c r="R117" s="22" t="str">
        <f t="shared" si="43"/>
        <v/>
      </c>
      <c r="S117" s="22" t="str">
        <f t="shared" si="44"/>
        <v/>
      </c>
      <c r="T117" s="22" t="str">
        <f t="shared" si="45"/>
        <v/>
      </c>
      <c r="U117" s="22" t="str">
        <f t="shared" si="46"/>
        <v/>
      </c>
      <c r="V117" s="22" t="str">
        <f t="shared" si="47"/>
        <v/>
      </c>
      <c r="W117" s="22" t="str">
        <f t="shared" si="48"/>
        <v/>
      </c>
      <c r="X117" s="22" t="str">
        <f t="shared" si="49"/>
        <v/>
      </c>
      <c r="Y117" s="22" t="str">
        <f t="shared" si="50"/>
        <v/>
      </c>
      <c r="Z117" s="22" t="str">
        <f t="shared" si="51"/>
        <v/>
      </c>
      <c r="AA117" s="22" t="str">
        <f t="shared" si="52"/>
        <v/>
      </c>
      <c r="AB117" s="22">
        <f t="shared" si="53"/>
        <v>0</v>
      </c>
      <c r="AC117" s="22">
        <f t="shared" si="54"/>
        <v>1</v>
      </c>
      <c r="AD117" s="29">
        <f t="shared" si="55"/>
        <v>27</v>
      </c>
      <c r="AE117" s="22">
        <f t="shared" si="56"/>
        <v>4</v>
      </c>
      <c r="AF117" s="22">
        <f t="shared" si="57"/>
        <v>0</v>
      </c>
      <c r="AG117" s="22">
        <f t="shared" si="58"/>
        <v>0</v>
      </c>
      <c r="AH117" s="22">
        <f t="shared" si="59"/>
        <v>0</v>
      </c>
      <c r="AI117" s="22">
        <f t="shared" si="60"/>
        <v>0</v>
      </c>
      <c r="AJ117" s="31">
        <f t="shared" si="61"/>
        <v>3.2</v>
      </c>
      <c r="AK117" s="22">
        <f t="shared" si="62"/>
        <v>7</v>
      </c>
      <c r="AL117" s="22">
        <f t="shared" si="63"/>
        <v>13</v>
      </c>
      <c r="AM117" s="22">
        <f t="shared" si="64"/>
        <v>11</v>
      </c>
      <c r="AN117" s="22">
        <f t="shared" si="65"/>
        <v>9</v>
      </c>
      <c r="AO117" s="22">
        <f t="shared" si="66"/>
        <v>2</v>
      </c>
      <c r="AP117" s="22">
        <f t="shared" si="67"/>
        <v>0</v>
      </c>
      <c r="AQ117" s="2">
        <f t="shared" si="68"/>
        <v>0.38900000000000001</v>
      </c>
    </row>
    <row r="118" spans="1:43" x14ac:dyDescent="0.25">
      <c r="A118" s="26" t="str">
        <f t="shared" si="69"/>
        <v/>
      </c>
      <c r="B118" t="s">
        <v>7208</v>
      </c>
      <c r="C118" t="s">
        <v>64</v>
      </c>
      <c r="D118" t="s">
        <v>24</v>
      </c>
      <c r="E118" t="s">
        <v>5563</v>
      </c>
      <c r="F118">
        <v>2026</v>
      </c>
      <c r="G118" t="s">
        <v>5657</v>
      </c>
      <c r="H118" s="4">
        <v>46174</v>
      </c>
      <c r="I118" s="4" t="str">
        <f t="shared" si="35"/>
        <v>West Coast</v>
      </c>
      <c r="J118" s="2" t="str">
        <f t="shared" si="36"/>
        <v/>
      </c>
      <c r="K118" s="2" t="str">
        <f t="shared" si="37"/>
        <v/>
      </c>
      <c r="L118" s="2" t="str">
        <f t="shared" si="38"/>
        <v/>
      </c>
      <c r="M118" s="2" t="str">
        <f t="shared" si="39"/>
        <v/>
      </c>
      <c r="N118" s="22" t="str" cm="1">
        <f t="array" ref="N118">IFERROR(INDEX(Stats_Hit_GP,MATCH($B118,Stats_Hit_Player,0)),"")</f>
        <v/>
      </c>
      <c r="O118" s="22" t="str">
        <f t="shared" si="40"/>
        <v/>
      </c>
      <c r="P118" s="22" t="str">
        <f t="shared" si="41"/>
        <v/>
      </c>
      <c r="Q118" s="22" t="str">
        <f t="shared" si="42"/>
        <v/>
      </c>
      <c r="R118" s="22" t="str">
        <f t="shared" si="43"/>
        <v/>
      </c>
      <c r="S118" s="22" t="str">
        <f t="shared" si="44"/>
        <v/>
      </c>
      <c r="T118" s="22" t="str">
        <f t="shared" si="45"/>
        <v/>
      </c>
      <c r="U118" s="22" t="str">
        <f t="shared" si="46"/>
        <v/>
      </c>
      <c r="V118" s="22" t="str">
        <f t="shared" si="47"/>
        <v/>
      </c>
      <c r="W118" s="22" t="str">
        <f t="shared" si="48"/>
        <v/>
      </c>
      <c r="X118" s="22" t="str">
        <f t="shared" si="49"/>
        <v/>
      </c>
      <c r="Y118" s="22" t="str">
        <f t="shared" si="50"/>
        <v/>
      </c>
      <c r="Z118" s="22" t="str">
        <f t="shared" si="51"/>
        <v/>
      </c>
      <c r="AA118" s="22" t="str">
        <f t="shared" si="52"/>
        <v/>
      </c>
      <c r="AB118" s="22">
        <f t="shared" si="53"/>
        <v>0</v>
      </c>
      <c r="AC118" s="22">
        <f t="shared" si="54"/>
        <v>1</v>
      </c>
      <c r="AD118" s="29">
        <f t="shared" si="55"/>
        <v>20.25</v>
      </c>
      <c r="AE118" s="22">
        <f t="shared" si="56"/>
        <v>2</v>
      </c>
      <c r="AF118" s="22">
        <f t="shared" si="57"/>
        <v>0</v>
      </c>
      <c r="AG118" s="22">
        <f t="shared" si="58"/>
        <v>0</v>
      </c>
      <c r="AH118" s="22">
        <f t="shared" si="59"/>
        <v>0</v>
      </c>
      <c r="AI118" s="22">
        <f t="shared" si="60"/>
        <v>0</v>
      </c>
      <c r="AJ118" s="31">
        <f t="shared" si="61"/>
        <v>1.1000000000000001</v>
      </c>
      <c r="AK118" s="22">
        <f t="shared" si="62"/>
        <v>5</v>
      </c>
      <c r="AL118" s="22">
        <f t="shared" si="63"/>
        <v>3</v>
      </c>
      <c r="AM118" s="22">
        <f t="shared" si="64"/>
        <v>3</v>
      </c>
      <c r="AN118" s="22">
        <f t="shared" si="65"/>
        <v>3</v>
      </c>
      <c r="AO118" s="22">
        <f t="shared" si="66"/>
        <v>0</v>
      </c>
      <c r="AP118" s="22">
        <f t="shared" si="67"/>
        <v>0</v>
      </c>
      <c r="AQ118" s="2">
        <f t="shared" si="68"/>
        <v>0.625</v>
      </c>
    </row>
    <row r="119" spans="1:43" x14ac:dyDescent="0.25">
      <c r="A119" s="26" t="str">
        <f t="shared" si="69"/>
        <v/>
      </c>
      <c r="B119" t="s">
        <v>7209</v>
      </c>
      <c r="C119" t="s">
        <v>64</v>
      </c>
      <c r="D119" t="s">
        <v>24</v>
      </c>
      <c r="E119" t="s">
        <v>2824</v>
      </c>
      <c r="F119">
        <v>2026</v>
      </c>
      <c r="G119" t="s">
        <v>5657</v>
      </c>
      <c r="H119" s="4">
        <v>46174</v>
      </c>
      <c r="I119" s="4" t="str">
        <f t="shared" si="35"/>
        <v>Metro Atlantic</v>
      </c>
      <c r="J119" s="2" t="str">
        <f t="shared" si="36"/>
        <v/>
      </c>
      <c r="K119" s="2" t="str">
        <f t="shared" si="37"/>
        <v/>
      </c>
      <c r="L119" s="2" t="str">
        <f t="shared" si="38"/>
        <v/>
      </c>
      <c r="M119" s="2" t="str">
        <f t="shared" si="39"/>
        <v/>
      </c>
      <c r="N119" s="22" t="str" cm="1">
        <f t="array" ref="N119">IFERROR(INDEX(Stats_Hit_GP,MATCH($B119,Stats_Hit_Player,0)),"")</f>
        <v/>
      </c>
      <c r="O119" s="22" t="str">
        <f t="shared" si="40"/>
        <v/>
      </c>
      <c r="P119" s="22" t="str">
        <f t="shared" si="41"/>
        <v/>
      </c>
      <c r="Q119" s="22" t="str">
        <f t="shared" si="42"/>
        <v/>
      </c>
      <c r="R119" s="22" t="str">
        <f t="shared" si="43"/>
        <v/>
      </c>
      <c r="S119" s="22" t="str">
        <f t="shared" si="44"/>
        <v/>
      </c>
      <c r="T119" s="22" t="str">
        <f t="shared" si="45"/>
        <v/>
      </c>
      <c r="U119" s="22" t="str">
        <f t="shared" si="46"/>
        <v/>
      </c>
      <c r="V119" s="22" t="str">
        <f t="shared" si="47"/>
        <v/>
      </c>
      <c r="W119" s="22" t="str">
        <f t="shared" si="48"/>
        <v/>
      </c>
      <c r="X119" s="22" t="str">
        <f t="shared" si="49"/>
        <v/>
      </c>
      <c r="Y119" s="22" t="str">
        <f t="shared" si="50"/>
        <v/>
      </c>
      <c r="Z119" s="22" t="str">
        <f t="shared" si="51"/>
        <v/>
      </c>
      <c r="AA119" s="22" t="str">
        <f t="shared" si="52"/>
        <v/>
      </c>
      <c r="AB119" s="22">
        <f t="shared" si="53"/>
        <v>4</v>
      </c>
      <c r="AC119" s="22">
        <f t="shared" si="54"/>
        <v>5</v>
      </c>
      <c r="AD119" s="29">
        <f t="shared" si="55"/>
        <v>4.8600000000000003</v>
      </c>
      <c r="AE119" s="22">
        <f t="shared" si="56"/>
        <v>16</v>
      </c>
      <c r="AF119" s="22">
        <f t="shared" si="57"/>
        <v>15</v>
      </c>
      <c r="AG119" s="22">
        <f t="shared" si="58"/>
        <v>0</v>
      </c>
      <c r="AH119" s="22">
        <f t="shared" si="59"/>
        <v>0</v>
      </c>
      <c r="AI119" s="22">
        <f t="shared" si="60"/>
        <v>0</v>
      </c>
      <c r="AJ119" s="31">
        <f t="shared" si="61"/>
        <v>74</v>
      </c>
      <c r="AK119" s="22">
        <f t="shared" si="62"/>
        <v>86</v>
      </c>
      <c r="AL119" s="22">
        <f t="shared" si="63"/>
        <v>47</v>
      </c>
      <c r="AM119" s="22">
        <f t="shared" si="64"/>
        <v>40</v>
      </c>
      <c r="AN119" s="22">
        <f t="shared" si="65"/>
        <v>37</v>
      </c>
      <c r="AO119" s="22">
        <f t="shared" si="66"/>
        <v>35</v>
      </c>
      <c r="AP119" s="22">
        <f t="shared" si="67"/>
        <v>15</v>
      </c>
      <c r="AQ119" s="2">
        <f t="shared" si="68"/>
        <v>0.30299999999999999</v>
      </c>
    </row>
    <row r="120" spans="1:43" x14ac:dyDescent="0.25">
      <c r="A120" s="26" t="str">
        <f t="shared" si="69"/>
        <v/>
      </c>
      <c r="B120" t="s">
        <v>7210</v>
      </c>
      <c r="C120" t="s">
        <v>64</v>
      </c>
      <c r="D120" t="s">
        <v>24</v>
      </c>
      <c r="E120" t="s">
        <v>6546</v>
      </c>
      <c r="F120">
        <v>2026</v>
      </c>
      <c r="G120" t="s">
        <v>5657</v>
      </c>
      <c r="H120" s="4">
        <v>46174</v>
      </c>
      <c r="I120" s="4" t="str">
        <f t="shared" si="35"/>
        <v/>
      </c>
      <c r="J120" s="2" t="str">
        <f t="shared" si="36"/>
        <v/>
      </c>
      <c r="K120" s="2" t="str">
        <f t="shared" si="37"/>
        <v/>
      </c>
      <c r="L120" s="2" t="str">
        <f t="shared" si="38"/>
        <v/>
      </c>
      <c r="M120" s="2" t="str">
        <f t="shared" si="39"/>
        <v/>
      </c>
      <c r="N120" s="22" t="str" cm="1">
        <f t="array" ref="N120">IFERROR(INDEX(Stats_Hit_GP,MATCH($B120,Stats_Hit_Player,0)),"")</f>
        <v/>
      </c>
      <c r="O120" s="22" t="str">
        <f t="shared" si="40"/>
        <v/>
      </c>
      <c r="P120" s="22" t="str">
        <f t="shared" si="41"/>
        <v/>
      </c>
      <c r="Q120" s="22" t="str">
        <f t="shared" si="42"/>
        <v/>
      </c>
      <c r="R120" s="22" t="str">
        <f t="shared" si="43"/>
        <v/>
      </c>
      <c r="S120" s="22" t="str">
        <f t="shared" si="44"/>
        <v/>
      </c>
      <c r="T120" s="22" t="str">
        <f t="shared" si="45"/>
        <v/>
      </c>
      <c r="U120" s="22" t="str">
        <f t="shared" si="46"/>
        <v/>
      </c>
      <c r="V120" s="22" t="str">
        <f t="shared" si="47"/>
        <v/>
      </c>
      <c r="W120" s="22" t="str">
        <f t="shared" si="48"/>
        <v/>
      </c>
      <c r="X120" s="22" t="str">
        <f t="shared" si="49"/>
        <v/>
      </c>
      <c r="Y120" s="22" t="str">
        <f t="shared" si="50"/>
        <v/>
      </c>
      <c r="Z120" s="22" t="str">
        <f t="shared" si="51"/>
        <v/>
      </c>
      <c r="AA120" s="22" t="str">
        <f t="shared" si="52"/>
        <v/>
      </c>
      <c r="AB120" s="22">
        <f t="shared" si="53"/>
        <v>1</v>
      </c>
      <c r="AC120" s="22">
        <f t="shared" si="54"/>
        <v>4</v>
      </c>
      <c r="AD120" s="29">
        <f t="shared" si="55"/>
        <v>5.3</v>
      </c>
      <c r="AE120" s="22">
        <f t="shared" si="56"/>
        <v>17</v>
      </c>
      <c r="AF120" s="22">
        <f t="shared" si="57"/>
        <v>5</v>
      </c>
      <c r="AG120" s="22">
        <f t="shared" si="58"/>
        <v>0</v>
      </c>
      <c r="AH120" s="22">
        <f t="shared" si="59"/>
        <v>0</v>
      </c>
      <c r="AI120" s="22">
        <f t="shared" si="60"/>
        <v>2</v>
      </c>
      <c r="AJ120" s="31">
        <f t="shared" si="61"/>
        <v>37.1</v>
      </c>
      <c r="AK120" s="22">
        <f t="shared" si="62"/>
        <v>36</v>
      </c>
      <c r="AL120" s="22">
        <f t="shared" si="63"/>
        <v>23</v>
      </c>
      <c r="AM120" s="22">
        <f t="shared" si="64"/>
        <v>22</v>
      </c>
      <c r="AN120" s="22">
        <f t="shared" si="65"/>
        <v>23</v>
      </c>
      <c r="AO120" s="22">
        <f t="shared" si="66"/>
        <v>32</v>
      </c>
      <c r="AP120" s="22">
        <f t="shared" si="67"/>
        <v>5</v>
      </c>
      <c r="AQ120" s="2">
        <f t="shared" si="68"/>
        <v>0.26100000000000001</v>
      </c>
    </row>
    <row r="121" spans="1:43" x14ac:dyDescent="0.25">
      <c r="A121" s="26" t="str">
        <f t="shared" si="69"/>
        <v/>
      </c>
      <c r="B121" t="s">
        <v>7211</v>
      </c>
      <c r="C121" t="s">
        <v>64</v>
      </c>
      <c r="D121" t="s">
        <v>47</v>
      </c>
      <c r="E121" t="s">
        <v>6546</v>
      </c>
      <c r="F121">
        <v>2026</v>
      </c>
      <c r="G121" t="s">
        <v>5657</v>
      </c>
      <c r="H121" s="4">
        <v>46174</v>
      </c>
      <c r="I121" s="4" t="str">
        <f t="shared" si="35"/>
        <v/>
      </c>
      <c r="J121" s="2" t="str">
        <f t="shared" si="36"/>
        <v/>
      </c>
      <c r="K121" s="2" t="str">
        <f t="shared" si="37"/>
        <v/>
      </c>
      <c r="L121" s="2" t="str">
        <f t="shared" si="38"/>
        <v/>
      </c>
      <c r="M121" s="2" t="str">
        <f t="shared" si="39"/>
        <v/>
      </c>
      <c r="N121" s="22" t="str" cm="1">
        <f t="array" ref="N121">IFERROR(INDEX(Stats_Hit_GP,MATCH($B121,Stats_Hit_Player,0)),"")</f>
        <v/>
      </c>
      <c r="O121" s="22" t="str">
        <f t="shared" si="40"/>
        <v/>
      </c>
      <c r="P121" s="22" t="str">
        <f t="shared" si="41"/>
        <v/>
      </c>
      <c r="Q121" s="22" t="str">
        <f t="shared" si="42"/>
        <v/>
      </c>
      <c r="R121" s="22" t="str">
        <f t="shared" si="43"/>
        <v/>
      </c>
      <c r="S121" s="22" t="str">
        <f t="shared" si="44"/>
        <v/>
      </c>
      <c r="T121" s="22" t="str">
        <f t="shared" si="45"/>
        <v/>
      </c>
      <c r="U121" s="22" t="str">
        <f t="shared" si="46"/>
        <v/>
      </c>
      <c r="V121" s="22" t="str">
        <f t="shared" si="47"/>
        <v/>
      </c>
      <c r="W121" s="22" t="str">
        <f t="shared" si="48"/>
        <v/>
      </c>
      <c r="X121" s="22" t="str">
        <f t="shared" si="49"/>
        <v/>
      </c>
      <c r="Y121" s="22" t="str">
        <f t="shared" si="50"/>
        <v/>
      </c>
      <c r="Z121" s="22" t="str">
        <f t="shared" si="51"/>
        <v/>
      </c>
      <c r="AA121" s="22" t="str">
        <f t="shared" si="52"/>
        <v/>
      </c>
      <c r="AB121" s="22">
        <f t="shared" si="53"/>
        <v>1</v>
      </c>
      <c r="AC121" s="22">
        <f t="shared" si="54"/>
        <v>0</v>
      </c>
      <c r="AD121" s="29">
        <f t="shared" si="55"/>
        <v>10.5</v>
      </c>
      <c r="AE121" s="22">
        <f t="shared" si="56"/>
        <v>14</v>
      </c>
      <c r="AF121" s="22">
        <f t="shared" si="57"/>
        <v>1</v>
      </c>
      <c r="AG121" s="22">
        <f t="shared" si="58"/>
        <v>0</v>
      </c>
      <c r="AH121" s="22">
        <f t="shared" si="59"/>
        <v>0</v>
      </c>
      <c r="AI121" s="22">
        <f t="shared" si="60"/>
        <v>0</v>
      </c>
      <c r="AJ121" s="31">
        <f t="shared" si="61"/>
        <v>18</v>
      </c>
      <c r="AK121" s="22">
        <f t="shared" si="62"/>
        <v>24</v>
      </c>
      <c r="AL121" s="22">
        <f t="shared" si="63"/>
        <v>24</v>
      </c>
      <c r="AM121" s="22">
        <f t="shared" si="64"/>
        <v>21</v>
      </c>
      <c r="AN121" s="22">
        <f t="shared" si="65"/>
        <v>23</v>
      </c>
      <c r="AO121" s="22">
        <f t="shared" si="66"/>
        <v>15</v>
      </c>
      <c r="AP121" s="22">
        <f t="shared" si="67"/>
        <v>4</v>
      </c>
      <c r="AQ121" s="2">
        <f t="shared" si="68"/>
        <v>0.32900000000000001</v>
      </c>
    </row>
    <row r="122" spans="1:43" x14ac:dyDescent="0.25">
      <c r="A122" s="26" t="str">
        <f t="shared" si="69"/>
        <v/>
      </c>
      <c r="B122" t="s">
        <v>7212</v>
      </c>
      <c r="C122" t="s">
        <v>64</v>
      </c>
      <c r="D122" t="s">
        <v>24</v>
      </c>
      <c r="E122" t="s">
        <v>6546</v>
      </c>
      <c r="F122">
        <v>2026</v>
      </c>
      <c r="G122" t="s">
        <v>5657</v>
      </c>
      <c r="H122" s="4">
        <v>46174</v>
      </c>
      <c r="I122" s="4" t="str">
        <f t="shared" si="35"/>
        <v/>
      </c>
      <c r="J122" s="2" t="str">
        <f t="shared" si="36"/>
        <v/>
      </c>
      <c r="K122" s="2" t="str">
        <f t="shared" si="37"/>
        <v/>
      </c>
      <c r="L122" s="2" t="str">
        <f t="shared" si="38"/>
        <v/>
      </c>
      <c r="M122" s="2" t="str">
        <f t="shared" si="39"/>
        <v/>
      </c>
      <c r="N122" s="22" t="str" cm="1">
        <f t="array" ref="N122">IFERROR(INDEX(Stats_Hit_GP,MATCH($B122,Stats_Hit_Player,0)),"")</f>
        <v/>
      </c>
      <c r="O122" s="22" t="str">
        <f t="shared" si="40"/>
        <v/>
      </c>
      <c r="P122" s="22" t="str">
        <f t="shared" si="41"/>
        <v/>
      </c>
      <c r="Q122" s="22" t="str">
        <f t="shared" si="42"/>
        <v/>
      </c>
      <c r="R122" s="22" t="str">
        <f t="shared" si="43"/>
        <v/>
      </c>
      <c r="S122" s="22" t="str">
        <f t="shared" si="44"/>
        <v/>
      </c>
      <c r="T122" s="22" t="str">
        <f t="shared" si="45"/>
        <v/>
      </c>
      <c r="U122" s="22" t="str">
        <f t="shared" si="46"/>
        <v/>
      </c>
      <c r="V122" s="22" t="str">
        <f t="shared" si="47"/>
        <v/>
      </c>
      <c r="W122" s="22" t="str">
        <f t="shared" si="48"/>
        <v/>
      </c>
      <c r="X122" s="22" t="str">
        <f t="shared" si="49"/>
        <v/>
      </c>
      <c r="Y122" s="22" t="str">
        <f t="shared" si="50"/>
        <v/>
      </c>
      <c r="Z122" s="22" t="str">
        <f t="shared" si="51"/>
        <v/>
      </c>
      <c r="AA122" s="22" t="str">
        <f t="shared" si="52"/>
        <v/>
      </c>
      <c r="AB122" s="22">
        <f t="shared" si="53"/>
        <v>4</v>
      </c>
      <c r="AC122" s="22">
        <f t="shared" si="54"/>
        <v>3</v>
      </c>
      <c r="AD122" s="29">
        <f t="shared" si="55"/>
        <v>7.36</v>
      </c>
      <c r="AE122" s="22">
        <f t="shared" si="56"/>
        <v>22</v>
      </c>
      <c r="AF122" s="22">
        <f t="shared" si="57"/>
        <v>7</v>
      </c>
      <c r="AG122" s="22">
        <f t="shared" si="58"/>
        <v>0</v>
      </c>
      <c r="AH122" s="22">
        <f t="shared" si="59"/>
        <v>0</v>
      </c>
      <c r="AI122" s="22">
        <f t="shared" si="60"/>
        <v>2</v>
      </c>
      <c r="AJ122" s="31">
        <f t="shared" si="61"/>
        <v>51.1</v>
      </c>
      <c r="AK122" s="22">
        <f t="shared" si="62"/>
        <v>74</v>
      </c>
      <c r="AL122" s="22">
        <f t="shared" si="63"/>
        <v>45</v>
      </c>
      <c r="AM122" s="22">
        <f t="shared" si="64"/>
        <v>42</v>
      </c>
      <c r="AN122" s="22">
        <f t="shared" si="65"/>
        <v>20</v>
      </c>
      <c r="AO122" s="22">
        <f t="shared" si="66"/>
        <v>49</v>
      </c>
      <c r="AP122" s="22">
        <f t="shared" si="67"/>
        <v>9</v>
      </c>
      <c r="AQ122" s="2">
        <f t="shared" si="68"/>
        <v>0.33900000000000002</v>
      </c>
    </row>
    <row r="123" spans="1:43" x14ac:dyDescent="0.25">
      <c r="A123" s="26">
        <f t="shared" si="69"/>
        <v>1</v>
      </c>
      <c r="B123" t="s">
        <v>7213</v>
      </c>
      <c r="C123" t="s">
        <v>64</v>
      </c>
      <c r="D123" t="s">
        <v>29</v>
      </c>
      <c r="E123" t="s">
        <v>2486</v>
      </c>
      <c r="F123">
        <v>2026</v>
      </c>
      <c r="G123" t="s">
        <v>5657</v>
      </c>
      <c r="H123" s="4">
        <v>46174</v>
      </c>
      <c r="I123" s="4" t="str">
        <f t="shared" si="35"/>
        <v>Coastal</v>
      </c>
      <c r="J123" s="2" t="str">
        <f t="shared" si="36"/>
        <v/>
      </c>
      <c r="K123" s="2" t="str">
        <f t="shared" si="37"/>
        <v/>
      </c>
      <c r="L123" s="2" t="str">
        <f t="shared" si="38"/>
        <v/>
      </c>
      <c r="M123" s="2" t="str">
        <f t="shared" si="39"/>
        <v/>
      </c>
      <c r="N123" s="22" t="str" cm="1">
        <f t="array" ref="N123">IFERROR(INDEX(Stats_Hit_GP,MATCH($B123,Stats_Hit_Player,0)),"")</f>
        <v/>
      </c>
      <c r="O123" s="22" t="str">
        <f t="shared" si="40"/>
        <v/>
      </c>
      <c r="P123" s="22" t="str">
        <f t="shared" si="41"/>
        <v/>
      </c>
      <c r="Q123" s="22" t="str">
        <f t="shared" si="42"/>
        <v/>
      </c>
      <c r="R123" s="22" t="str">
        <f t="shared" si="43"/>
        <v/>
      </c>
      <c r="S123" s="22" t="str">
        <f t="shared" si="44"/>
        <v/>
      </c>
      <c r="T123" s="22" t="str">
        <f t="shared" si="45"/>
        <v/>
      </c>
      <c r="U123" s="22" t="str">
        <f t="shared" si="46"/>
        <v/>
      </c>
      <c r="V123" s="22" t="str">
        <f t="shared" si="47"/>
        <v/>
      </c>
      <c r="W123" s="22" t="str">
        <f t="shared" si="48"/>
        <v/>
      </c>
      <c r="X123" s="22" t="str">
        <f t="shared" si="49"/>
        <v/>
      </c>
      <c r="Y123" s="22" t="str">
        <f t="shared" si="50"/>
        <v/>
      </c>
      <c r="Z123" s="22" t="str">
        <f t="shared" si="51"/>
        <v/>
      </c>
      <c r="AA123" s="22" t="str">
        <f t="shared" si="52"/>
        <v/>
      </c>
      <c r="AB123" s="22">
        <f t="shared" si="53"/>
        <v>6</v>
      </c>
      <c r="AC123" s="22">
        <f t="shared" si="54"/>
        <v>4</v>
      </c>
      <c r="AD123" s="29">
        <f t="shared" si="55"/>
        <v>2.98</v>
      </c>
      <c r="AE123" s="22">
        <f t="shared" si="56"/>
        <v>13</v>
      </c>
      <c r="AF123" s="22">
        <f t="shared" si="57"/>
        <v>13</v>
      </c>
      <c r="AG123" s="22">
        <f t="shared" si="58"/>
        <v>0</v>
      </c>
      <c r="AH123" s="22">
        <f t="shared" si="59"/>
        <v>0</v>
      </c>
      <c r="AI123" s="22">
        <f t="shared" si="60"/>
        <v>0</v>
      </c>
      <c r="AJ123" s="31">
        <f t="shared" si="61"/>
        <v>66.099999999999994</v>
      </c>
      <c r="AK123" s="22">
        <f t="shared" si="62"/>
        <v>53</v>
      </c>
      <c r="AL123" s="22">
        <f t="shared" si="63"/>
        <v>32</v>
      </c>
      <c r="AM123" s="22">
        <f t="shared" si="64"/>
        <v>22</v>
      </c>
      <c r="AN123" s="22">
        <f t="shared" si="65"/>
        <v>28</v>
      </c>
      <c r="AO123" s="22">
        <f t="shared" si="66"/>
        <v>87</v>
      </c>
      <c r="AP123" s="22">
        <f t="shared" si="67"/>
        <v>6</v>
      </c>
      <c r="AQ123" s="2">
        <f t="shared" si="68"/>
        <v>0.218</v>
      </c>
    </row>
    <row r="124" spans="1:43" x14ac:dyDescent="0.25">
      <c r="A124" s="26" t="str">
        <f t="shared" si="69"/>
        <v/>
      </c>
      <c r="B124" t="s">
        <v>7214</v>
      </c>
      <c r="C124" t="s">
        <v>64</v>
      </c>
      <c r="D124" t="s">
        <v>24</v>
      </c>
      <c r="E124" t="s">
        <v>1204</v>
      </c>
      <c r="F124">
        <v>2026</v>
      </c>
      <c r="G124" t="s">
        <v>5657</v>
      </c>
      <c r="H124" s="4">
        <v>46174</v>
      </c>
      <c r="I124" s="4" t="str">
        <f t="shared" si="35"/>
        <v>Big 12</v>
      </c>
      <c r="J124" s="2" t="str">
        <f t="shared" si="36"/>
        <v/>
      </c>
      <c r="K124" s="2" t="str">
        <f t="shared" si="37"/>
        <v/>
      </c>
      <c r="L124" s="2" t="str">
        <f t="shared" si="38"/>
        <v/>
      </c>
      <c r="M124" s="2" t="str">
        <f t="shared" si="39"/>
        <v/>
      </c>
      <c r="N124" s="22" t="str" cm="1">
        <f t="array" ref="N124">IFERROR(INDEX(Stats_Hit_GP,MATCH($B124,Stats_Hit_Player,0)),"")</f>
        <v/>
      </c>
      <c r="O124" s="22" t="str">
        <f t="shared" si="40"/>
        <v/>
      </c>
      <c r="P124" s="22" t="str">
        <f t="shared" si="41"/>
        <v/>
      </c>
      <c r="Q124" s="22" t="str">
        <f t="shared" si="42"/>
        <v/>
      </c>
      <c r="R124" s="22" t="str">
        <f t="shared" si="43"/>
        <v/>
      </c>
      <c r="S124" s="22" t="str">
        <f t="shared" si="44"/>
        <v/>
      </c>
      <c r="T124" s="22" t="str">
        <f t="shared" si="45"/>
        <v/>
      </c>
      <c r="U124" s="22" t="str">
        <f t="shared" si="46"/>
        <v/>
      </c>
      <c r="V124" s="22" t="str">
        <f t="shared" si="47"/>
        <v/>
      </c>
      <c r="W124" s="22" t="str">
        <f t="shared" si="48"/>
        <v/>
      </c>
      <c r="X124" s="22" t="str">
        <f t="shared" si="49"/>
        <v/>
      </c>
      <c r="Y124" s="22" t="str">
        <f t="shared" si="50"/>
        <v/>
      </c>
      <c r="Z124" s="22" t="str">
        <f t="shared" si="51"/>
        <v/>
      </c>
      <c r="AA124" s="22" t="str">
        <f t="shared" si="52"/>
        <v/>
      </c>
      <c r="AB124" s="22">
        <f t="shared" si="53"/>
        <v>2</v>
      </c>
      <c r="AC124" s="22">
        <f t="shared" si="54"/>
        <v>3</v>
      </c>
      <c r="AD124" s="29">
        <f t="shared" si="55"/>
        <v>6.46</v>
      </c>
      <c r="AE124" s="22">
        <f t="shared" si="56"/>
        <v>16</v>
      </c>
      <c r="AF124" s="22">
        <f t="shared" si="57"/>
        <v>7</v>
      </c>
      <c r="AG124" s="22">
        <f t="shared" si="58"/>
        <v>0</v>
      </c>
      <c r="AH124" s="22">
        <f t="shared" si="59"/>
        <v>0</v>
      </c>
      <c r="AI124" s="22">
        <f t="shared" si="60"/>
        <v>0</v>
      </c>
      <c r="AJ124" s="31">
        <f t="shared" si="61"/>
        <v>46</v>
      </c>
      <c r="AK124" s="22">
        <f t="shared" si="62"/>
        <v>57</v>
      </c>
      <c r="AL124" s="22">
        <f t="shared" si="63"/>
        <v>34</v>
      </c>
      <c r="AM124" s="22">
        <f t="shared" si="64"/>
        <v>33</v>
      </c>
      <c r="AN124" s="22">
        <f t="shared" si="65"/>
        <v>17</v>
      </c>
      <c r="AO124" s="22">
        <f t="shared" si="66"/>
        <v>33</v>
      </c>
      <c r="AP124" s="22">
        <f t="shared" si="67"/>
        <v>8</v>
      </c>
      <c r="AQ124" s="2">
        <f t="shared" si="68"/>
        <v>0.30599999999999999</v>
      </c>
    </row>
    <row r="125" spans="1:43" x14ac:dyDescent="0.25">
      <c r="A125" s="26" t="str">
        <f t="shared" si="69"/>
        <v/>
      </c>
      <c r="B125" t="s">
        <v>7215</v>
      </c>
      <c r="C125" t="s">
        <v>5700</v>
      </c>
      <c r="D125" t="s">
        <v>24</v>
      </c>
      <c r="E125" t="s">
        <v>3200</v>
      </c>
      <c r="F125">
        <v>2026</v>
      </c>
      <c r="G125" t="s">
        <v>5657</v>
      </c>
      <c r="H125" s="4">
        <v>46174</v>
      </c>
      <c r="I125" s="4" t="str">
        <f t="shared" si="35"/>
        <v>Mid-American</v>
      </c>
      <c r="J125" s="2" t="str">
        <f t="shared" si="36"/>
        <v/>
      </c>
      <c r="K125" s="2" t="str">
        <f t="shared" si="37"/>
        <v/>
      </c>
      <c r="L125" s="2" t="str">
        <f t="shared" si="38"/>
        <v/>
      </c>
      <c r="M125" s="2" t="str">
        <f t="shared" si="39"/>
        <v/>
      </c>
      <c r="N125" s="22" t="str" cm="1">
        <f t="array" ref="N125">IFERROR(INDEX(Stats_Hit_GP,MATCH($B125,Stats_Hit_Player,0)),"")</f>
        <v/>
      </c>
      <c r="O125" s="22" t="str">
        <f t="shared" si="40"/>
        <v/>
      </c>
      <c r="P125" s="22" t="str">
        <f t="shared" si="41"/>
        <v/>
      </c>
      <c r="Q125" s="22" t="str">
        <f t="shared" si="42"/>
        <v/>
      </c>
      <c r="R125" s="22" t="str">
        <f t="shared" si="43"/>
        <v/>
      </c>
      <c r="S125" s="22" t="str">
        <f t="shared" si="44"/>
        <v/>
      </c>
      <c r="T125" s="22" t="str">
        <f t="shared" si="45"/>
        <v/>
      </c>
      <c r="U125" s="22" t="str">
        <f t="shared" si="46"/>
        <v/>
      </c>
      <c r="V125" s="22" t="str">
        <f t="shared" si="47"/>
        <v/>
      </c>
      <c r="W125" s="22" t="str">
        <f t="shared" si="48"/>
        <v/>
      </c>
      <c r="X125" s="22" t="str">
        <f t="shared" si="49"/>
        <v/>
      </c>
      <c r="Y125" s="22" t="str">
        <f t="shared" si="50"/>
        <v/>
      </c>
      <c r="Z125" s="22" t="str">
        <f t="shared" si="51"/>
        <v/>
      </c>
      <c r="AA125" s="22" t="str">
        <f t="shared" si="52"/>
        <v/>
      </c>
      <c r="AB125" s="22" t="str">
        <f t="shared" si="53"/>
        <v/>
      </c>
      <c r="AC125" s="22" t="str">
        <f t="shared" si="54"/>
        <v/>
      </c>
      <c r="AD125" s="29" t="str">
        <f t="shared" si="55"/>
        <v/>
      </c>
      <c r="AE125" s="22" t="str">
        <f t="shared" si="56"/>
        <v/>
      </c>
      <c r="AF125" s="22" t="str">
        <f t="shared" si="57"/>
        <v/>
      </c>
      <c r="AG125" s="22" t="str">
        <f t="shared" si="58"/>
        <v/>
      </c>
      <c r="AH125" s="22" t="str">
        <f t="shared" si="59"/>
        <v/>
      </c>
      <c r="AI125" s="22" t="str">
        <f t="shared" si="60"/>
        <v/>
      </c>
      <c r="AJ125" s="31" t="str">
        <f t="shared" si="61"/>
        <v/>
      </c>
      <c r="AK125" s="22" t="str">
        <f t="shared" si="62"/>
        <v/>
      </c>
      <c r="AL125" s="22" t="str">
        <f t="shared" si="63"/>
        <v/>
      </c>
      <c r="AM125" s="22" t="str">
        <f t="shared" si="64"/>
        <v/>
      </c>
      <c r="AN125" s="22" t="str">
        <f t="shared" si="65"/>
        <v/>
      </c>
      <c r="AO125" s="22" t="str">
        <f t="shared" si="66"/>
        <v/>
      </c>
      <c r="AP125" s="22" t="str">
        <f t="shared" si="67"/>
        <v/>
      </c>
      <c r="AQ125" s="2" t="str">
        <f t="shared" si="68"/>
        <v/>
      </c>
    </row>
    <row r="126" spans="1:43" x14ac:dyDescent="0.25">
      <c r="A126" s="26" t="str">
        <f t="shared" si="69"/>
        <v/>
      </c>
      <c r="B126" t="s">
        <v>7216</v>
      </c>
      <c r="C126" t="s">
        <v>64</v>
      </c>
      <c r="D126" t="s">
        <v>24</v>
      </c>
      <c r="E126" t="s">
        <v>3200</v>
      </c>
      <c r="F126">
        <v>2026</v>
      </c>
      <c r="G126" t="s">
        <v>5657</v>
      </c>
      <c r="H126" s="4">
        <v>46174</v>
      </c>
      <c r="I126" s="4" t="str">
        <f t="shared" si="35"/>
        <v>Mid-American</v>
      </c>
      <c r="J126" s="2" t="str">
        <f t="shared" si="36"/>
        <v/>
      </c>
      <c r="K126" s="2" t="str">
        <f t="shared" si="37"/>
        <v/>
      </c>
      <c r="L126" s="2" t="str">
        <f t="shared" si="38"/>
        <v/>
      </c>
      <c r="M126" s="2" t="str">
        <f t="shared" si="39"/>
        <v/>
      </c>
      <c r="N126" s="22" t="str" cm="1">
        <f t="array" ref="N126">IFERROR(INDEX(Stats_Hit_GP,MATCH($B126,Stats_Hit_Player,0)),"")</f>
        <v/>
      </c>
      <c r="O126" s="22" t="str">
        <f t="shared" si="40"/>
        <v/>
      </c>
      <c r="P126" s="22" t="str">
        <f t="shared" si="41"/>
        <v/>
      </c>
      <c r="Q126" s="22" t="str">
        <f t="shared" si="42"/>
        <v/>
      </c>
      <c r="R126" s="22" t="str">
        <f t="shared" si="43"/>
        <v/>
      </c>
      <c r="S126" s="22" t="str">
        <f t="shared" si="44"/>
        <v/>
      </c>
      <c r="T126" s="22" t="str">
        <f t="shared" si="45"/>
        <v/>
      </c>
      <c r="U126" s="22" t="str">
        <f t="shared" si="46"/>
        <v/>
      </c>
      <c r="V126" s="22" t="str">
        <f t="shared" si="47"/>
        <v/>
      </c>
      <c r="W126" s="22" t="str">
        <f t="shared" si="48"/>
        <v/>
      </c>
      <c r="X126" s="22" t="str">
        <f t="shared" si="49"/>
        <v/>
      </c>
      <c r="Y126" s="22" t="str">
        <f t="shared" si="50"/>
        <v/>
      </c>
      <c r="Z126" s="22" t="str">
        <f t="shared" si="51"/>
        <v/>
      </c>
      <c r="AA126" s="22" t="str">
        <f t="shared" si="52"/>
        <v/>
      </c>
      <c r="AB126" s="22">
        <f t="shared" si="53"/>
        <v>0</v>
      </c>
      <c r="AC126" s="22">
        <f t="shared" si="54"/>
        <v>0</v>
      </c>
      <c r="AD126" s="29">
        <f t="shared" si="55"/>
        <v>9.4499999999999993</v>
      </c>
      <c r="AE126" s="22">
        <f t="shared" si="56"/>
        <v>14</v>
      </c>
      <c r="AF126" s="22">
        <f t="shared" si="57"/>
        <v>2</v>
      </c>
      <c r="AG126" s="22">
        <f t="shared" si="58"/>
        <v>0</v>
      </c>
      <c r="AH126" s="22">
        <f t="shared" si="59"/>
        <v>0</v>
      </c>
      <c r="AI126" s="22">
        <f t="shared" si="60"/>
        <v>0</v>
      </c>
      <c r="AJ126" s="31">
        <f t="shared" si="61"/>
        <v>13.1</v>
      </c>
      <c r="AK126" s="22">
        <f t="shared" si="62"/>
        <v>21</v>
      </c>
      <c r="AL126" s="22">
        <f t="shared" si="63"/>
        <v>14</v>
      </c>
      <c r="AM126" s="22">
        <f t="shared" si="64"/>
        <v>14</v>
      </c>
      <c r="AN126" s="22">
        <f t="shared" si="65"/>
        <v>13</v>
      </c>
      <c r="AO126" s="22">
        <f t="shared" si="66"/>
        <v>15</v>
      </c>
      <c r="AP126" s="22">
        <f t="shared" si="67"/>
        <v>2</v>
      </c>
      <c r="AQ126" s="2">
        <f t="shared" si="68"/>
        <v>0.35</v>
      </c>
    </row>
    <row r="127" spans="1:43" x14ac:dyDescent="0.25">
      <c r="A127" s="26" t="str">
        <f t="shared" si="69"/>
        <v/>
      </c>
      <c r="B127" t="s">
        <v>7217</v>
      </c>
      <c r="C127" t="s">
        <v>64</v>
      </c>
      <c r="D127" t="s">
        <v>24</v>
      </c>
      <c r="E127" t="s">
        <v>3200</v>
      </c>
      <c r="F127">
        <v>2026</v>
      </c>
      <c r="G127" t="s">
        <v>5657</v>
      </c>
      <c r="H127" s="4">
        <v>46174</v>
      </c>
      <c r="I127" s="4" t="str">
        <f t="shared" si="35"/>
        <v>Mid-American</v>
      </c>
      <c r="J127" s="2" t="str">
        <f t="shared" si="36"/>
        <v/>
      </c>
      <c r="K127" s="2" t="str">
        <f t="shared" si="37"/>
        <v/>
      </c>
      <c r="L127" s="2" t="str">
        <f t="shared" si="38"/>
        <v/>
      </c>
      <c r="M127" s="2" t="str">
        <f t="shared" si="39"/>
        <v/>
      </c>
      <c r="N127" s="22" t="str" cm="1">
        <f t="array" ref="N127">IFERROR(INDEX(Stats_Hit_GP,MATCH($B127,Stats_Hit_Player,0)),"")</f>
        <v/>
      </c>
      <c r="O127" s="22" t="str">
        <f t="shared" si="40"/>
        <v/>
      </c>
      <c r="P127" s="22" t="str">
        <f t="shared" si="41"/>
        <v/>
      </c>
      <c r="Q127" s="22" t="str">
        <f t="shared" si="42"/>
        <v/>
      </c>
      <c r="R127" s="22" t="str">
        <f t="shared" si="43"/>
        <v/>
      </c>
      <c r="S127" s="22" t="str">
        <f t="shared" si="44"/>
        <v/>
      </c>
      <c r="T127" s="22" t="str">
        <f t="shared" si="45"/>
        <v/>
      </c>
      <c r="U127" s="22" t="str">
        <f t="shared" si="46"/>
        <v/>
      </c>
      <c r="V127" s="22" t="str">
        <f t="shared" si="47"/>
        <v/>
      </c>
      <c r="W127" s="22" t="str">
        <f t="shared" si="48"/>
        <v/>
      </c>
      <c r="X127" s="22" t="str">
        <f t="shared" si="49"/>
        <v/>
      </c>
      <c r="Y127" s="22" t="str">
        <f t="shared" si="50"/>
        <v/>
      </c>
      <c r="Z127" s="22" t="str">
        <f t="shared" si="51"/>
        <v/>
      </c>
      <c r="AA127" s="22" t="str">
        <f t="shared" si="52"/>
        <v/>
      </c>
      <c r="AB127" s="22">
        <f t="shared" si="53"/>
        <v>1</v>
      </c>
      <c r="AC127" s="22">
        <f t="shared" si="54"/>
        <v>1</v>
      </c>
      <c r="AD127" s="29">
        <f t="shared" si="55"/>
        <v>6.83</v>
      </c>
      <c r="AE127" s="22">
        <f t="shared" si="56"/>
        <v>15</v>
      </c>
      <c r="AF127" s="22">
        <f t="shared" si="57"/>
        <v>0</v>
      </c>
      <c r="AG127" s="22">
        <f t="shared" si="58"/>
        <v>0</v>
      </c>
      <c r="AH127" s="22">
        <f t="shared" si="59"/>
        <v>0</v>
      </c>
      <c r="AI127" s="22">
        <f t="shared" si="60"/>
        <v>4</v>
      </c>
      <c r="AJ127" s="31">
        <f t="shared" si="61"/>
        <v>27.2</v>
      </c>
      <c r="AK127" s="22">
        <f t="shared" si="62"/>
        <v>27</v>
      </c>
      <c r="AL127" s="22">
        <f t="shared" si="63"/>
        <v>21</v>
      </c>
      <c r="AM127" s="22">
        <f t="shared" si="64"/>
        <v>21</v>
      </c>
      <c r="AN127" s="22">
        <f t="shared" si="65"/>
        <v>8</v>
      </c>
      <c r="AO127" s="22">
        <f t="shared" si="66"/>
        <v>30</v>
      </c>
      <c r="AP127" s="22">
        <f t="shared" si="67"/>
        <v>4</v>
      </c>
      <c r="AQ127" s="2">
        <f t="shared" si="68"/>
        <v>0.26</v>
      </c>
    </row>
    <row r="128" spans="1:43" x14ac:dyDescent="0.25">
      <c r="A128" s="26" t="str">
        <f t="shared" si="69"/>
        <v/>
      </c>
      <c r="B128" t="s">
        <v>7218</v>
      </c>
      <c r="C128" t="s">
        <v>64</v>
      </c>
      <c r="D128" t="s">
        <v>24</v>
      </c>
      <c r="E128" t="s">
        <v>3200</v>
      </c>
      <c r="F128">
        <v>2026</v>
      </c>
      <c r="G128" t="s">
        <v>5657</v>
      </c>
      <c r="H128" s="4">
        <v>46174</v>
      </c>
      <c r="I128" s="4" t="str">
        <f t="shared" si="35"/>
        <v>Mid-American</v>
      </c>
      <c r="J128" s="2" t="str">
        <f t="shared" si="36"/>
        <v/>
      </c>
      <c r="K128" s="2" t="str">
        <f t="shared" si="37"/>
        <v/>
      </c>
      <c r="L128" s="2" t="str">
        <f t="shared" si="38"/>
        <v/>
      </c>
      <c r="M128" s="2" t="str">
        <f t="shared" si="39"/>
        <v/>
      </c>
      <c r="N128" s="22" t="str" cm="1">
        <f t="array" ref="N128">IFERROR(INDEX(Stats_Hit_GP,MATCH($B128,Stats_Hit_Player,0)),"")</f>
        <v/>
      </c>
      <c r="O128" s="22" t="str">
        <f t="shared" si="40"/>
        <v/>
      </c>
      <c r="P128" s="22" t="str">
        <f t="shared" si="41"/>
        <v/>
      </c>
      <c r="Q128" s="22" t="str">
        <f t="shared" si="42"/>
        <v/>
      </c>
      <c r="R128" s="22" t="str">
        <f t="shared" si="43"/>
        <v/>
      </c>
      <c r="S128" s="22" t="str">
        <f t="shared" si="44"/>
        <v/>
      </c>
      <c r="T128" s="22" t="str">
        <f t="shared" si="45"/>
        <v/>
      </c>
      <c r="U128" s="22" t="str">
        <f t="shared" si="46"/>
        <v/>
      </c>
      <c r="V128" s="22" t="str">
        <f t="shared" si="47"/>
        <v/>
      </c>
      <c r="W128" s="22" t="str">
        <f t="shared" si="48"/>
        <v/>
      </c>
      <c r="X128" s="22" t="str">
        <f t="shared" si="49"/>
        <v/>
      </c>
      <c r="Y128" s="22" t="str">
        <f t="shared" si="50"/>
        <v/>
      </c>
      <c r="Z128" s="22" t="str">
        <f t="shared" si="51"/>
        <v/>
      </c>
      <c r="AA128" s="22" t="str">
        <f t="shared" si="52"/>
        <v/>
      </c>
      <c r="AB128" s="22">
        <f t="shared" si="53"/>
        <v>2</v>
      </c>
      <c r="AC128" s="22">
        <f t="shared" si="54"/>
        <v>3</v>
      </c>
      <c r="AD128" s="29">
        <f t="shared" si="55"/>
        <v>6.8</v>
      </c>
      <c r="AE128" s="22">
        <f t="shared" si="56"/>
        <v>13</v>
      </c>
      <c r="AF128" s="22">
        <f t="shared" si="57"/>
        <v>10</v>
      </c>
      <c r="AG128" s="22">
        <f t="shared" si="58"/>
        <v>0</v>
      </c>
      <c r="AH128" s="22">
        <f t="shared" si="59"/>
        <v>0</v>
      </c>
      <c r="AI128" s="22">
        <f t="shared" si="60"/>
        <v>0</v>
      </c>
      <c r="AJ128" s="31">
        <f t="shared" si="61"/>
        <v>46.1</v>
      </c>
      <c r="AK128" s="22">
        <f t="shared" si="62"/>
        <v>41</v>
      </c>
      <c r="AL128" s="22">
        <f t="shared" si="63"/>
        <v>37</v>
      </c>
      <c r="AM128" s="22">
        <f t="shared" si="64"/>
        <v>35</v>
      </c>
      <c r="AN128" s="22">
        <f t="shared" si="65"/>
        <v>26</v>
      </c>
      <c r="AO128" s="22">
        <f t="shared" si="66"/>
        <v>37</v>
      </c>
      <c r="AP128" s="22">
        <f t="shared" si="67"/>
        <v>8</v>
      </c>
      <c r="AQ128" s="2">
        <f t="shared" si="68"/>
        <v>0.24399999999999999</v>
      </c>
    </row>
    <row r="129" spans="1:43" x14ac:dyDescent="0.25">
      <c r="A129" s="26" t="str">
        <f t="shared" si="69"/>
        <v/>
      </c>
      <c r="B129" t="s">
        <v>5406</v>
      </c>
      <c r="C129" t="s">
        <v>44</v>
      </c>
      <c r="D129" t="s">
        <v>24</v>
      </c>
      <c r="E129" t="s">
        <v>5397</v>
      </c>
      <c r="F129">
        <v>2026</v>
      </c>
      <c r="G129" t="s">
        <v>5657</v>
      </c>
      <c r="H129" s="4">
        <v>46174</v>
      </c>
      <c r="I129" s="4" t="str">
        <f t="shared" si="35"/>
        <v>Western Athletic</v>
      </c>
      <c r="J129" s="2">
        <f t="shared" si="36"/>
        <v>0.20799999999999999</v>
      </c>
      <c r="K129" s="2">
        <f t="shared" si="37"/>
        <v>0.35799999999999998</v>
      </c>
      <c r="L129" s="2">
        <f t="shared" si="38"/>
        <v>0.30199999999999999</v>
      </c>
      <c r="M129" s="2">
        <f t="shared" si="39"/>
        <v>0.66</v>
      </c>
      <c r="N129" s="22" cm="1">
        <f t="array" ref="N129">IFERROR(INDEX(Stats_Hit_GP,MATCH($B129,Stats_Hit_Player,0)),"")</f>
        <v>23</v>
      </c>
      <c r="O129" s="22">
        <f t="shared" si="40"/>
        <v>67</v>
      </c>
      <c r="P129" s="22">
        <f t="shared" si="41"/>
        <v>53</v>
      </c>
      <c r="Q129" s="22">
        <f t="shared" si="42"/>
        <v>7</v>
      </c>
      <c r="R129" s="22">
        <f t="shared" si="43"/>
        <v>11</v>
      </c>
      <c r="S129" s="22">
        <f t="shared" si="44"/>
        <v>2</v>
      </c>
      <c r="T129" s="22">
        <f t="shared" si="45"/>
        <v>0</v>
      </c>
      <c r="U129" s="22">
        <f t="shared" si="46"/>
        <v>1</v>
      </c>
      <c r="V129" s="22">
        <f t="shared" si="47"/>
        <v>4</v>
      </c>
      <c r="W129" s="22">
        <f t="shared" si="48"/>
        <v>3</v>
      </c>
      <c r="X129" s="22">
        <f t="shared" si="49"/>
        <v>10</v>
      </c>
      <c r="Y129" s="22">
        <f t="shared" si="50"/>
        <v>18</v>
      </c>
      <c r="Z129" s="22">
        <f t="shared" si="51"/>
        <v>0</v>
      </c>
      <c r="AA129" s="22">
        <f t="shared" si="52"/>
        <v>0</v>
      </c>
      <c r="AB129" s="22" t="str">
        <f t="shared" si="53"/>
        <v/>
      </c>
      <c r="AC129" s="22" t="str">
        <f t="shared" si="54"/>
        <v/>
      </c>
      <c r="AD129" s="29" t="str">
        <f t="shared" si="55"/>
        <v/>
      </c>
      <c r="AE129" s="22" t="str">
        <f t="shared" si="56"/>
        <v/>
      </c>
      <c r="AF129" s="22" t="str">
        <f t="shared" si="57"/>
        <v/>
      </c>
      <c r="AG129" s="22" t="str">
        <f t="shared" si="58"/>
        <v/>
      </c>
      <c r="AH129" s="22" t="str">
        <f t="shared" si="59"/>
        <v/>
      </c>
      <c r="AI129" s="22" t="str">
        <f t="shared" si="60"/>
        <v/>
      </c>
      <c r="AJ129" s="31" t="str">
        <f t="shared" si="61"/>
        <v/>
      </c>
      <c r="AK129" s="22" t="str">
        <f t="shared" si="62"/>
        <v/>
      </c>
      <c r="AL129" s="22" t="str">
        <f t="shared" si="63"/>
        <v/>
      </c>
      <c r="AM129" s="22" t="str">
        <f t="shared" si="64"/>
        <v/>
      </c>
      <c r="AN129" s="22" t="str">
        <f t="shared" si="65"/>
        <v/>
      </c>
      <c r="AO129" s="22" t="str">
        <f t="shared" si="66"/>
        <v/>
      </c>
      <c r="AP129" s="22" t="str">
        <f t="shared" si="67"/>
        <v/>
      </c>
      <c r="AQ129" s="2" t="str">
        <f t="shared" si="68"/>
        <v/>
      </c>
    </row>
    <row r="130" spans="1:43" x14ac:dyDescent="0.25">
      <c r="A130" s="26" t="str">
        <f t="shared" si="69"/>
        <v/>
      </c>
      <c r="B130" t="s">
        <v>2523</v>
      </c>
      <c r="C130" t="s">
        <v>5700</v>
      </c>
      <c r="D130" t="s">
        <v>47</v>
      </c>
      <c r="E130" t="s">
        <v>2506</v>
      </c>
      <c r="F130">
        <v>2026</v>
      </c>
      <c r="G130" t="s">
        <v>5657</v>
      </c>
      <c r="H130" s="4">
        <v>46174</v>
      </c>
      <c r="I130" s="4" t="str">
        <f t="shared" ref="I130:I193" si="70">IFERROR(INDEX(Conferences_Conference,MATCH(E130,Conferences_Team,0)),"")</f>
        <v>Coastal</v>
      </c>
      <c r="J130" s="2">
        <f t="shared" ref="J130:J193" si="71">IFERROR(INDEX(Stats_Hit_AVG,MATCH($B130,Stats_Hit_Player,0)),"")</f>
        <v>0</v>
      </c>
      <c r="K130" s="2">
        <f t="shared" ref="K130:K193" si="72">IFERROR(INDEX(Stats_Hit_OBP,MATCH($B130,Stats_Hit_Player,0)),"")</f>
        <v>0</v>
      </c>
      <c r="L130" s="2">
        <f t="shared" ref="L130:L193" si="73">IFERROR(INDEX(Stats_Hit_SLG,MATCH($B130,Stats_Hit_Player,0)),"")</f>
        <v>0</v>
      </c>
      <c r="M130" s="2">
        <f t="shared" ref="M130:M193" si="74">IFERROR(INDEX(Stats_Hit_OPS,MATCH($B130,Stats_Hit_Player,0)),"")</f>
        <v>0</v>
      </c>
      <c r="N130" s="22" cm="1">
        <f t="array" ref="N130">IFERROR(INDEX(Stats_Hit_GP,MATCH($B130,Stats_Hit_Player,0)),"")</f>
        <v>1</v>
      </c>
      <c r="O130" s="22">
        <f t="shared" ref="O130:O193" si="75">IFERROR(INDEX(Stats_Hit_PA,MATCH($B130,Stats_Hit_Player,0)),"")</f>
        <v>1</v>
      </c>
      <c r="P130" s="22">
        <f t="shared" ref="P130:P193" si="76">IFERROR(INDEX(Stats_Hit_AB,MATCH($B130,Stats_Hit_Player,0)),"")</f>
        <v>1</v>
      </c>
      <c r="Q130" s="22">
        <f t="shared" ref="Q130:Q193" si="77">IFERROR(INDEX(Stats_Hit_R,MATCH($B130,Stats_Hit_Player,0)),"")</f>
        <v>0</v>
      </c>
      <c r="R130" s="22">
        <f t="shared" ref="R130:R193" si="78">IFERROR(INDEX(Stats_Hit_H,MATCH($B130,Stats_Hit_Player,0)),"")</f>
        <v>0</v>
      </c>
      <c r="S130" s="22">
        <f t="shared" ref="S130:S193" si="79">IFERROR(INDEX(Stats_Hit_2B,MATCH($B130,Stats_Hit_Player,0)),"")</f>
        <v>0</v>
      </c>
      <c r="T130" s="22">
        <f t="shared" ref="T130:T193" si="80">IFERROR(INDEX(Stats_Hit_3B,MATCH($B130,Stats_Hit_Player,0)),"")</f>
        <v>0</v>
      </c>
      <c r="U130" s="22">
        <f t="shared" ref="U130:U193" si="81">IFERROR(INDEX(Stats_Hit_HR,MATCH($B130,Stats_Hit_Player,0)),"")</f>
        <v>0</v>
      </c>
      <c r="V130" s="22">
        <f t="shared" ref="V130:V193" si="82">IFERROR(INDEX(Stats_Hit_RBI,MATCH($B130,Stats_Hit_Player,0)),"")</f>
        <v>0</v>
      </c>
      <c r="W130" s="22">
        <f t="shared" ref="W130:W193" si="83">IFERROR(INDEX(Stats_Hit_HBP,MATCH($B130,Stats_Hit_Player,0)),"")</f>
        <v>0</v>
      </c>
      <c r="X130" s="22">
        <f t="shared" ref="X130:X193" si="84">IFERROR(INDEX(Stats_Hit_BB,MATCH($B130,Stats_Hit_Player,0)),"")</f>
        <v>0</v>
      </c>
      <c r="Y130" s="22">
        <f t="shared" ref="Y130:Y193" si="85">IFERROR(INDEX(Stats_Hit_K,MATCH($B130,Stats_Hit_Player,0)),"")</f>
        <v>1</v>
      </c>
      <c r="Z130" s="22">
        <f t="shared" ref="Z130:Z193" si="86">IFERROR(INDEX(Stats_Hit_SB,MATCH($B130,Stats_Hit_Player,0)),"")</f>
        <v>0</v>
      </c>
      <c r="AA130" s="22">
        <f t="shared" ref="AA130:AA193" si="87">IFERROR(INDEX(Stats_Hit_CS,MATCH($B130,Stats_Hit_Player,0)),"")</f>
        <v>0</v>
      </c>
      <c r="AB130" s="22" t="str">
        <f t="shared" ref="AB130:AB193" si="88">IFERROR(INDEX(Stats_Pitch_Win,MATCH($B130,Stats_Pitch_Player,0)),"")</f>
        <v/>
      </c>
      <c r="AC130" s="22" t="str">
        <f t="shared" ref="AC130:AC193" si="89">IFERROR(INDEX(Stats_Pitch_Loss,MATCH($B130,Stats_Pitch_Player,0)),"")</f>
        <v/>
      </c>
      <c r="AD130" s="29" t="str">
        <f t="shared" ref="AD130:AD193" si="90">IFERROR(INDEX(Stats_Pitch_ERA,MATCH($B130,Stats_Pitch_Player,0)),"")</f>
        <v/>
      </c>
      <c r="AE130" s="22" t="str">
        <f t="shared" ref="AE130:AE193" si="91">IFERROR(INDEX(Stats_Pitch_App,MATCH($B130,Stats_Pitch_Player,0)),"")</f>
        <v/>
      </c>
      <c r="AF130" s="22" t="str">
        <f t="shared" ref="AF130:AF193" si="92">IFERROR(INDEX(Stats_Pitch_GS,MATCH($B130,Stats_Pitch_Player,0)),"")</f>
        <v/>
      </c>
      <c r="AG130" s="22" t="str">
        <f t="shared" ref="AG130:AG193" si="93">IFERROR(INDEX(Stats_Pitch_CG,MATCH($B130,Stats_Pitch_Player,0)),"")</f>
        <v/>
      </c>
      <c r="AH130" s="22" t="str">
        <f t="shared" ref="AH130:AH193" si="94">IFERROR(INDEX(Stats_Pitch_SHO,MATCH($B130,Stats_Pitch_Player,0)),"")</f>
        <v/>
      </c>
      <c r="AI130" s="22" t="str">
        <f t="shared" ref="AI130:AI193" si="95">IFERROR(INDEX(Stats_Pitch_SV,MATCH($B130,Stats_Pitch_Player,0)),"")</f>
        <v/>
      </c>
      <c r="AJ130" s="31" t="str">
        <f t="shared" ref="AJ130:AJ193" si="96">IFERROR(INDEX(Stats_Pitch_IP,MATCH($B130,Stats_Pitch_Player,0)),"")</f>
        <v/>
      </c>
      <c r="AK130" s="22" t="str">
        <f t="shared" ref="AK130:AK193" si="97">IFERROR(INDEX(Stats_Pitch_H,MATCH($B130,Stats_Pitch_Player,0)),"")</f>
        <v/>
      </c>
      <c r="AL130" s="22" t="str">
        <f t="shared" ref="AL130:AL193" si="98">IFERROR(INDEX(Stats_Pitch_R,MATCH($B130,Stats_Pitch_Player,0)),"")</f>
        <v/>
      </c>
      <c r="AM130" s="22" t="str">
        <f t="shared" ref="AM130:AM193" si="99">IFERROR(INDEX(Stats_Pitch_ER,MATCH($B130,Stats_Pitch_Player,0)),"")</f>
        <v/>
      </c>
      <c r="AN130" s="22" t="str">
        <f t="shared" ref="AN130:AN193" si="100">IFERROR(INDEX(Stats_Pitch_BB,MATCH($B130,Stats_Pitch_Player,0)),"")</f>
        <v/>
      </c>
      <c r="AO130" s="22" t="str">
        <f t="shared" ref="AO130:AO193" si="101">IFERROR(INDEX(Stats_Pitch_K,MATCH($B130,Stats_Pitch_Player,0)),"")</f>
        <v/>
      </c>
      <c r="AP130" s="22" t="str">
        <f t="shared" ref="AP130:AP193" si="102">IFERROR(INDEX(Stats_Pitch_HBP,MATCH($B130,Stats_Pitch_Player,0)),"")</f>
        <v/>
      </c>
      <c r="AQ130" s="2" t="str">
        <f t="shared" ref="AQ130:AQ193" si="103">IFERROR(INDEX(Stats_Pitch_BA,MATCH($B130,Stats_Pitch_Player,0)),"")</f>
        <v/>
      </c>
    </row>
    <row r="131" spans="1:43" x14ac:dyDescent="0.25">
      <c r="A131" s="26" t="str">
        <f t="shared" ref="A131:A194" si="104">IF(OR(D131="SR", D131="GR"), 1, "")</f>
        <v/>
      </c>
      <c r="B131" t="s">
        <v>1064</v>
      </c>
      <c r="C131" t="s">
        <v>35</v>
      </c>
      <c r="D131" t="s">
        <v>47</v>
      </c>
      <c r="E131" t="s">
        <v>1061</v>
      </c>
      <c r="F131">
        <v>2026</v>
      </c>
      <c r="G131" t="s">
        <v>5657</v>
      </c>
      <c r="H131" s="4">
        <v>46174</v>
      </c>
      <c r="I131" s="4" t="str">
        <f t="shared" si="70"/>
        <v>Atlantic Sun</v>
      </c>
      <c r="J131" s="2">
        <f t="shared" si="71"/>
        <v>0.26700000000000002</v>
      </c>
      <c r="K131" s="2">
        <f t="shared" si="72"/>
        <v>0.46800000000000003</v>
      </c>
      <c r="L131" s="2">
        <f t="shared" si="73"/>
        <v>0.54</v>
      </c>
      <c r="M131" s="2">
        <f t="shared" si="74"/>
        <v>1.008</v>
      </c>
      <c r="N131" s="22" cm="1">
        <f t="array" ref="N131">IFERROR(INDEX(Stats_Hit_GP,MATCH($B131,Stats_Hit_Player,0)),"")</f>
        <v>54</v>
      </c>
      <c r="O131" s="22">
        <f t="shared" si="75"/>
        <v>248</v>
      </c>
      <c r="P131" s="22">
        <f t="shared" si="76"/>
        <v>176</v>
      </c>
      <c r="Q131" s="22">
        <f t="shared" si="77"/>
        <v>38</v>
      </c>
      <c r="R131" s="22">
        <f t="shared" si="78"/>
        <v>47</v>
      </c>
      <c r="S131" s="22">
        <f t="shared" si="79"/>
        <v>9</v>
      </c>
      <c r="T131" s="22">
        <f t="shared" si="80"/>
        <v>3</v>
      </c>
      <c r="U131" s="22">
        <f t="shared" si="81"/>
        <v>11</v>
      </c>
      <c r="V131" s="22">
        <f t="shared" si="82"/>
        <v>37</v>
      </c>
      <c r="W131" s="22">
        <f t="shared" si="83"/>
        <v>30</v>
      </c>
      <c r="X131" s="22">
        <f t="shared" si="84"/>
        <v>39</v>
      </c>
      <c r="Y131" s="22">
        <f t="shared" si="85"/>
        <v>42</v>
      </c>
      <c r="Z131" s="22">
        <f t="shared" si="86"/>
        <v>20</v>
      </c>
      <c r="AA131" s="22">
        <f t="shared" si="87"/>
        <v>2</v>
      </c>
      <c r="AB131" s="22" t="str">
        <f t="shared" si="88"/>
        <v/>
      </c>
      <c r="AC131" s="22" t="str">
        <f t="shared" si="89"/>
        <v/>
      </c>
      <c r="AD131" s="29" t="str">
        <f t="shared" si="90"/>
        <v/>
      </c>
      <c r="AE131" s="22" t="str">
        <f t="shared" si="91"/>
        <v/>
      </c>
      <c r="AF131" s="22" t="str">
        <f t="shared" si="92"/>
        <v/>
      </c>
      <c r="AG131" s="22" t="str">
        <f t="shared" si="93"/>
        <v/>
      </c>
      <c r="AH131" s="22" t="str">
        <f t="shared" si="94"/>
        <v/>
      </c>
      <c r="AI131" s="22" t="str">
        <f t="shared" si="95"/>
        <v/>
      </c>
      <c r="AJ131" s="31" t="str">
        <f t="shared" si="96"/>
        <v/>
      </c>
      <c r="AK131" s="22" t="str">
        <f t="shared" si="97"/>
        <v/>
      </c>
      <c r="AL131" s="22" t="str">
        <f t="shared" si="98"/>
        <v/>
      </c>
      <c r="AM131" s="22" t="str">
        <f t="shared" si="99"/>
        <v/>
      </c>
      <c r="AN131" s="22" t="str">
        <f t="shared" si="100"/>
        <v/>
      </c>
      <c r="AO131" s="22" t="str">
        <f t="shared" si="101"/>
        <v/>
      </c>
      <c r="AP131" s="22" t="str">
        <f t="shared" si="102"/>
        <v/>
      </c>
      <c r="AQ131" s="2" t="str">
        <f t="shared" si="103"/>
        <v/>
      </c>
    </row>
    <row r="132" spans="1:43" x14ac:dyDescent="0.25">
      <c r="A132" s="26" t="str">
        <f t="shared" si="104"/>
        <v/>
      </c>
      <c r="B132" t="s">
        <v>1917</v>
      </c>
      <c r="C132" t="s">
        <v>38</v>
      </c>
      <c r="D132" t="s">
        <v>47</v>
      </c>
      <c r="E132" t="s">
        <v>1910</v>
      </c>
      <c r="F132">
        <v>2026</v>
      </c>
      <c r="G132" t="s">
        <v>5657</v>
      </c>
      <c r="H132" s="4">
        <v>46174</v>
      </c>
      <c r="I132" s="4" t="str">
        <f t="shared" si="70"/>
        <v>Big Ten</v>
      </c>
      <c r="J132" s="2">
        <f t="shared" si="71"/>
        <v>0.23499999999999999</v>
      </c>
      <c r="K132" s="2">
        <f t="shared" si="72"/>
        <v>0.377</v>
      </c>
      <c r="L132" s="2">
        <f t="shared" si="73"/>
        <v>0.45100000000000001</v>
      </c>
      <c r="M132" s="2">
        <f t="shared" si="74"/>
        <v>0.82799999999999996</v>
      </c>
      <c r="N132" s="22" cm="1">
        <f t="array" ref="N132">IFERROR(INDEX(Stats_Hit_GP,MATCH($B132,Stats_Hit_Player,0)),"")</f>
        <v>48</v>
      </c>
      <c r="O132" s="22">
        <f t="shared" si="75"/>
        <v>193</v>
      </c>
      <c r="P132" s="22">
        <f t="shared" si="76"/>
        <v>153</v>
      </c>
      <c r="Q132" s="22">
        <f t="shared" si="77"/>
        <v>24</v>
      </c>
      <c r="R132" s="22">
        <f t="shared" si="78"/>
        <v>36</v>
      </c>
      <c r="S132" s="22">
        <f t="shared" si="79"/>
        <v>6</v>
      </c>
      <c r="T132" s="22">
        <f t="shared" si="80"/>
        <v>0</v>
      </c>
      <c r="U132" s="22">
        <f t="shared" si="81"/>
        <v>9</v>
      </c>
      <c r="V132" s="22">
        <f t="shared" si="82"/>
        <v>28</v>
      </c>
      <c r="W132" s="22">
        <f t="shared" si="83"/>
        <v>9</v>
      </c>
      <c r="X132" s="22">
        <f t="shared" si="84"/>
        <v>27</v>
      </c>
      <c r="Y132" s="22">
        <f t="shared" si="85"/>
        <v>38</v>
      </c>
      <c r="Z132" s="22">
        <f t="shared" si="86"/>
        <v>0</v>
      </c>
      <c r="AA132" s="22">
        <f t="shared" si="87"/>
        <v>0</v>
      </c>
      <c r="AB132" s="22" t="str">
        <f t="shared" si="88"/>
        <v/>
      </c>
      <c r="AC132" s="22" t="str">
        <f t="shared" si="89"/>
        <v/>
      </c>
      <c r="AD132" s="29" t="str">
        <f t="shared" si="90"/>
        <v/>
      </c>
      <c r="AE132" s="22" t="str">
        <f t="shared" si="91"/>
        <v/>
      </c>
      <c r="AF132" s="22" t="str">
        <f t="shared" si="92"/>
        <v/>
      </c>
      <c r="AG132" s="22" t="str">
        <f t="shared" si="93"/>
        <v/>
      </c>
      <c r="AH132" s="22" t="str">
        <f t="shared" si="94"/>
        <v/>
      </c>
      <c r="AI132" s="22" t="str">
        <f t="shared" si="95"/>
        <v/>
      </c>
      <c r="AJ132" s="31" t="str">
        <f t="shared" si="96"/>
        <v/>
      </c>
      <c r="AK132" s="22" t="str">
        <f t="shared" si="97"/>
        <v/>
      </c>
      <c r="AL132" s="22" t="str">
        <f t="shared" si="98"/>
        <v/>
      </c>
      <c r="AM132" s="22" t="str">
        <f t="shared" si="99"/>
        <v/>
      </c>
      <c r="AN132" s="22" t="str">
        <f t="shared" si="100"/>
        <v/>
      </c>
      <c r="AO132" s="22" t="str">
        <f t="shared" si="101"/>
        <v/>
      </c>
      <c r="AP132" s="22" t="str">
        <f t="shared" si="102"/>
        <v/>
      </c>
      <c r="AQ132" s="2" t="str">
        <f t="shared" si="103"/>
        <v/>
      </c>
    </row>
    <row r="133" spans="1:43" x14ac:dyDescent="0.25">
      <c r="A133" s="26" t="str">
        <f t="shared" si="104"/>
        <v/>
      </c>
      <c r="B133" t="s">
        <v>3209</v>
      </c>
      <c r="C133" t="s">
        <v>42</v>
      </c>
      <c r="D133" t="s">
        <v>24</v>
      </c>
      <c r="E133" t="s">
        <v>3200</v>
      </c>
      <c r="F133">
        <v>2026</v>
      </c>
      <c r="G133" t="s">
        <v>5657</v>
      </c>
      <c r="H133" s="4">
        <v>46174</v>
      </c>
      <c r="I133" s="4" t="str">
        <f t="shared" si="70"/>
        <v>Mid-American</v>
      </c>
      <c r="J133" s="2">
        <f t="shared" si="71"/>
        <v>0.30599999999999999</v>
      </c>
      <c r="K133" s="2">
        <f t="shared" si="72"/>
        <v>0.35599999999999998</v>
      </c>
      <c r="L133" s="2">
        <f t="shared" si="73"/>
        <v>0.46</v>
      </c>
      <c r="M133" s="2">
        <f t="shared" si="74"/>
        <v>0.81499999999999995</v>
      </c>
      <c r="N133" s="22" cm="1">
        <f t="array" ref="N133">IFERROR(INDEX(Stats_Hit_GP,MATCH($B133,Stats_Hit_Player,0)),"")</f>
        <v>37</v>
      </c>
      <c r="O133" s="22">
        <f t="shared" si="75"/>
        <v>137</v>
      </c>
      <c r="P133" s="22">
        <f t="shared" si="76"/>
        <v>124</v>
      </c>
      <c r="Q133" s="22">
        <f t="shared" si="77"/>
        <v>18</v>
      </c>
      <c r="R133" s="22">
        <f t="shared" si="78"/>
        <v>38</v>
      </c>
      <c r="S133" s="22">
        <f t="shared" si="79"/>
        <v>7</v>
      </c>
      <c r="T133" s="22">
        <f t="shared" si="80"/>
        <v>0</v>
      </c>
      <c r="U133" s="22">
        <f t="shared" si="81"/>
        <v>4</v>
      </c>
      <c r="V133" s="22">
        <f t="shared" si="82"/>
        <v>26</v>
      </c>
      <c r="W133" s="22">
        <f t="shared" si="83"/>
        <v>3</v>
      </c>
      <c r="X133" s="22">
        <f t="shared" si="84"/>
        <v>7</v>
      </c>
      <c r="Y133" s="22">
        <f t="shared" si="85"/>
        <v>29</v>
      </c>
      <c r="Z133" s="22">
        <f t="shared" si="86"/>
        <v>1</v>
      </c>
      <c r="AA133" s="22">
        <f t="shared" si="87"/>
        <v>0</v>
      </c>
      <c r="AB133" s="22" t="str">
        <f t="shared" si="88"/>
        <v/>
      </c>
      <c r="AC133" s="22" t="str">
        <f t="shared" si="89"/>
        <v/>
      </c>
      <c r="AD133" s="29" t="str">
        <f t="shared" si="90"/>
        <v/>
      </c>
      <c r="AE133" s="22" t="str">
        <f t="shared" si="91"/>
        <v/>
      </c>
      <c r="AF133" s="22" t="str">
        <f t="shared" si="92"/>
        <v/>
      </c>
      <c r="AG133" s="22" t="str">
        <f t="shared" si="93"/>
        <v/>
      </c>
      <c r="AH133" s="22" t="str">
        <f t="shared" si="94"/>
        <v/>
      </c>
      <c r="AI133" s="22" t="str">
        <f t="shared" si="95"/>
        <v/>
      </c>
      <c r="AJ133" s="31" t="str">
        <f t="shared" si="96"/>
        <v/>
      </c>
      <c r="AK133" s="22" t="str">
        <f t="shared" si="97"/>
        <v/>
      </c>
      <c r="AL133" s="22" t="str">
        <f t="shared" si="98"/>
        <v/>
      </c>
      <c r="AM133" s="22" t="str">
        <f t="shared" si="99"/>
        <v/>
      </c>
      <c r="AN133" s="22" t="str">
        <f t="shared" si="100"/>
        <v/>
      </c>
      <c r="AO133" s="22" t="str">
        <f t="shared" si="101"/>
        <v/>
      </c>
      <c r="AP133" s="22" t="str">
        <f t="shared" si="102"/>
        <v/>
      </c>
      <c r="AQ133" s="2" t="str">
        <f t="shared" si="103"/>
        <v/>
      </c>
    </row>
    <row r="134" spans="1:43" x14ac:dyDescent="0.25">
      <c r="A134" s="26" t="str">
        <f t="shared" si="104"/>
        <v/>
      </c>
      <c r="B134" t="s">
        <v>5284</v>
      </c>
      <c r="C134" t="s">
        <v>33</v>
      </c>
      <c r="D134" t="s">
        <v>24</v>
      </c>
      <c r="E134" t="s">
        <v>6559</v>
      </c>
      <c r="F134">
        <v>2026</v>
      </c>
      <c r="G134" t="s">
        <v>5657</v>
      </c>
      <c r="H134" s="4">
        <v>46174</v>
      </c>
      <c r="I134" s="4" t="str">
        <f t="shared" si="70"/>
        <v/>
      </c>
      <c r="J134" s="2">
        <f t="shared" si="71"/>
        <v>0.22900000000000001</v>
      </c>
      <c r="K134" s="2">
        <f t="shared" si="72"/>
        <v>0.34200000000000003</v>
      </c>
      <c r="L134" s="2">
        <f t="shared" si="73"/>
        <v>0.29499999999999998</v>
      </c>
      <c r="M134" s="2">
        <f t="shared" si="74"/>
        <v>0.63700000000000001</v>
      </c>
      <c r="N134" s="22" cm="1">
        <f t="array" ref="N134">IFERROR(INDEX(Stats_Hit_GP,MATCH($B134,Stats_Hit_Player,0)),"")</f>
        <v>47</v>
      </c>
      <c r="O134" s="22">
        <f t="shared" si="75"/>
        <v>196</v>
      </c>
      <c r="P134" s="22">
        <f t="shared" si="76"/>
        <v>166</v>
      </c>
      <c r="Q134" s="22">
        <f t="shared" si="77"/>
        <v>20</v>
      </c>
      <c r="R134" s="22">
        <f t="shared" si="78"/>
        <v>38</v>
      </c>
      <c r="S134" s="22">
        <f t="shared" si="79"/>
        <v>6</v>
      </c>
      <c r="T134" s="22">
        <f t="shared" si="80"/>
        <v>1</v>
      </c>
      <c r="U134" s="22">
        <f t="shared" si="81"/>
        <v>1</v>
      </c>
      <c r="V134" s="22">
        <f t="shared" si="82"/>
        <v>19</v>
      </c>
      <c r="W134" s="22">
        <f t="shared" si="83"/>
        <v>4</v>
      </c>
      <c r="X134" s="22">
        <f t="shared" si="84"/>
        <v>25</v>
      </c>
      <c r="Y134" s="22">
        <f t="shared" si="85"/>
        <v>42</v>
      </c>
      <c r="Z134" s="22">
        <f t="shared" si="86"/>
        <v>5</v>
      </c>
      <c r="AA134" s="22">
        <f t="shared" si="87"/>
        <v>0</v>
      </c>
      <c r="AB134" s="22" t="str">
        <f t="shared" si="88"/>
        <v/>
      </c>
      <c r="AC134" s="22" t="str">
        <f t="shared" si="89"/>
        <v/>
      </c>
      <c r="AD134" s="29" t="str">
        <f t="shared" si="90"/>
        <v/>
      </c>
      <c r="AE134" s="22" t="str">
        <f t="shared" si="91"/>
        <v/>
      </c>
      <c r="AF134" s="22" t="str">
        <f t="shared" si="92"/>
        <v/>
      </c>
      <c r="AG134" s="22" t="str">
        <f t="shared" si="93"/>
        <v/>
      </c>
      <c r="AH134" s="22" t="str">
        <f t="shared" si="94"/>
        <v/>
      </c>
      <c r="AI134" s="22" t="str">
        <f t="shared" si="95"/>
        <v/>
      </c>
      <c r="AJ134" s="31" t="str">
        <f t="shared" si="96"/>
        <v/>
      </c>
      <c r="AK134" s="22" t="str">
        <f t="shared" si="97"/>
        <v/>
      </c>
      <c r="AL134" s="22" t="str">
        <f t="shared" si="98"/>
        <v/>
      </c>
      <c r="AM134" s="22" t="str">
        <f t="shared" si="99"/>
        <v/>
      </c>
      <c r="AN134" s="22" t="str">
        <f t="shared" si="100"/>
        <v/>
      </c>
      <c r="AO134" s="22" t="str">
        <f t="shared" si="101"/>
        <v/>
      </c>
      <c r="AP134" s="22" t="str">
        <f t="shared" si="102"/>
        <v/>
      </c>
      <c r="AQ134" s="2" t="str">
        <f t="shared" si="103"/>
        <v/>
      </c>
    </row>
    <row r="135" spans="1:43" x14ac:dyDescent="0.25">
      <c r="A135" s="26" t="str">
        <f t="shared" si="104"/>
        <v/>
      </c>
      <c r="B135" t="s">
        <v>570</v>
      </c>
      <c r="C135" t="s">
        <v>30</v>
      </c>
      <c r="D135" t="s">
        <v>24</v>
      </c>
      <c r="E135" t="s">
        <v>554</v>
      </c>
      <c r="F135">
        <v>2026</v>
      </c>
      <c r="G135" t="s">
        <v>5657</v>
      </c>
      <c r="H135" s="4">
        <v>46174</v>
      </c>
      <c r="I135" s="4" t="str">
        <f t="shared" si="70"/>
        <v>America East</v>
      </c>
      <c r="J135" s="2">
        <f t="shared" si="71"/>
        <v>7.6999999999999999E-2</v>
      </c>
      <c r="K135" s="2">
        <f t="shared" si="72"/>
        <v>0.29399999999999998</v>
      </c>
      <c r="L135" s="2">
        <f t="shared" si="73"/>
        <v>0.154</v>
      </c>
      <c r="M135" s="2">
        <f t="shared" si="74"/>
        <v>0.44800000000000001</v>
      </c>
      <c r="N135" s="22" cm="1">
        <f t="array" ref="N135">IFERROR(INDEX(Stats_Hit_GP,MATCH($B135,Stats_Hit_Player,0)),"")</f>
        <v>7</v>
      </c>
      <c r="O135" s="22">
        <f t="shared" si="75"/>
        <v>19</v>
      </c>
      <c r="P135" s="22">
        <f t="shared" si="76"/>
        <v>13</v>
      </c>
      <c r="Q135" s="22">
        <f t="shared" si="77"/>
        <v>13</v>
      </c>
      <c r="R135" s="22">
        <f t="shared" si="78"/>
        <v>1</v>
      </c>
      <c r="S135" s="22">
        <f t="shared" si="79"/>
        <v>1</v>
      </c>
      <c r="T135" s="22">
        <f t="shared" si="80"/>
        <v>0</v>
      </c>
      <c r="U135" s="22">
        <f t="shared" si="81"/>
        <v>0</v>
      </c>
      <c r="V135" s="22">
        <f t="shared" si="82"/>
        <v>1</v>
      </c>
      <c r="W135" s="22">
        <f t="shared" si="83"/>
        <v>0</v>
      </c>
      <c r="X135" s="22">
        <f t="shared" si="84"/>
        <v>4</v>
      </c>
      <c r="Y135" s="22">
        <f t="shared" si="85"/>
        <v>7</v>
      </c>
      <c r="Z135" s="22">
        <f t="shared" si="86"/>
        <v>2</v>
      </c>
      <c r="AA135" s="22">
        <f t="shared" si="87"/>
        <v>0</v>
      </c>
      <c r="AB135" s="22" t="str">
        <f t="shared" si="88"/>
        <v/>
      </c>
      <c r="AC135" s="22" t="str">
        <f t="shared" si="89"/>
        <v/>
      </c>
      <c r="AD135" s="29" t="str">
        <f t="shared" si="90"/>
        <v/>
      </c>
      <c r="AE135" s="22" t="str">
        <f t="shared" si="91"/>
        <v/>
      </c>
      <c r="AF135" s="22" t="str">
        <f t="shared" si="92"/>
        <v/>
      </c>
      <c r="AG135" s="22" t="str">
        <f t="shared" si="93"/>
        <v/>
      </c>
      <c r="AH135" s="22" t="str">
        <f t="shared" si="94"/>
        <v/>
      </c>
      <c r="AI135" s="22" t="str">
        <f t="shared" si="95"/>
        <v/>
      </c>
      <c r="AJ135" s="31" t="str">
        <f t="shared" si="96"/>
        <v/>
      </c>
      <c r="AK135" s="22" t="str">
        <f t="shared" si="97"/>
        <v/>
      </c>
      <c r="AL135" s="22" t="str">
        <f t="shared" si="98"/>
        <v/>
      </c>
      <c r="AM135" s="22" t="str">
        <f t="shared" si="99"/>
        <v/>
      </c>
      <c r="AN135" s="22" t="str">
        <f t="shared" si="100"/>
        <v/>
      </c>
      <c r="AO135" s="22" t="str">
        <f t="shared" si="101"/>
        <v/>
      </c>
      <c r="AP135" s="22" t="str">
        <f t="shared" si="102"/>
        <v/>
      </c>
      <c r="AQ135" s="2" t="str">
        <f t="shared" si="103"/>
        <v/>
      </c>
    </row>
    <row r="136" spans="1:43" x14ac:dyDescent="0.25">
      <c r="A136" s="26" t="str">
        <f t="shared" si="104"/>
        <v/>
      </c>
      <c r="B136" t="s">
        <v>5242</v>
      </c>
      <c r="C136" t="s">
        <v>40</v>
      </c>
      <c r="D136" t="s">
        <v>47</v>
      </c>
      <c r="E136" t="s">
        <v>5243</v>
      </c>
      <c r="F136">
        <v>2026</v>
      </c>
      <c r="G136" t="s">
        <v>5657</v>
      </c>
      <c r="H136" s="4">
        <v>46174</v>
      </c>
      <c r="I136" s="4" t="str">
        <f t="shared" si="70"/>
        <v>Southwestern Athletic</v>
      </c>
      <c r="J136" s="2">
        <f t="shared" si="71"/>
        <v>0.35899999999999999</v>
      </c>
      <c r="K136" s="2">
        <f t="shared" si="72"/>
        <v>0.434</v>
      </c>
      <c r="L136" s="2">
        <f t="shared" si="73"/>
        <v>0.58699999999999997</v>
      </c>
      <c r="M136" s="2">
        <f t="shared" si="74"/>
        <v>1.0209999999999999</v>
      </c>
      <c r="N136" s="22" cm="1">
        <f t="array" ref="N136">IFERROR(INDEX(Stats_Hit_GP,MATCH($B136,Stats_Hit_Player,0)),"")</f>
        <v>51</v>
      </c>
      <c r="O136" s="22">
        <f t="shared" si="75"/>
        <v>227</v>
      </c>
      <c r="P136" s="22">
        <f t="shared" si="76"/>
        <v>184</v>
      </c>
      <c r="Q136" s="22">
        <f t="shared" si="77"/>
        <v>46</v>
      </c>
      <c r="R136" s="22">
        <f t="shared" si="78"/>
        <v>66</v>
      </c>
      <c r="S136" s="22">
        <f t="shared" si="79"/>
        <v>14</v>
      </c>
      <c r="T136" s="22">
        <f t="shared" si="80"/>
        <v>2</v>
      </c>
      <c r="U136" s="22">
        <f t="shared" si="81"/>
        <v>8</v>
      </c>
      <c r="V136" s="22">
        <f t="shared" si="82"/>
        <v>49</v>
      </c>
      <c r="W136" s="22">
        <f t="shared" si="83"/>
        <v>6</v>
      </c>
      <c r="X136" s="22">
        <f t="shared" si="84"/>
        <v>26</v>
      </c>
      <c r="Y136" s="22">
        <f t="shared" si="85"/>
        <v>30</v>
      </c>
      <c r="Z136" s="22">
        <f t="shared" si="86"/>
        <v>6</v>
      </c>
      <c r="AA136" s="22">
        <f t="shared" si="87"/>
        <v>1</v>
      </c>
      <c r="AB136" s="22">
        <f t="shared" si="88"/>
        <v>0</v>
      </c>
      <c r="AC136" s="22">
        <f t="shared" si="89"/>
        <v>0</v>
      </c>
      <c r="AD136" s="29">
        <f t="shared" si="90"/>
        <v>0</v>
      </c>
      <c r="AE136" s="22">
        <f t="shared" si="91"/>
        <v>2</v>
      </c>
      <c r="AF136" s="22">
        <f t="shared" si="92"/>
        <v>0</v>
      </c>
      <c r="AG136" s="22">
        <f t="shared" si="93"/>
        <v>0</v>
      </c>
      <c r="AH136" s="22">
        <f t="shared" si="94"/>
        <v>0</v>
      </c>
      <c r="AI136" s="22">
        <f t="shared" si="95"/>
        <v>0</v>
      </c>
      <c r="AJ136" s="31">
        <f t="shared" si="96"/>
        <v>2</v>
      </c>
      <c r="AK136" s="22">
        <f t="shared" si="97"/>
        <v>0</v>
      </c>
      <c r="AL136" s="22">
        <f t="shared" si="98"/>
        <v>0</v>
      </c>
      <c r="AM136" s="22">
        <f t="shared" si="99"/>
        <v>0</v>
      </c>
      <c r="AN136" s="22">
        <f t="shared" si="100"/>
        <v>1</v>
      </c>
      <c r="AO136" s="22">
        <f t="shared" si="101"/>
        <v>3</v>
      </c>
      <c r="AP136" s="22">
        <f t="shared" si="102"/>
        <v>1</v>
      </c>
      <c r="AQ136" s="2">
        <f t="shared" si="103"/>
        <v>0</v>
      </c>
    </row>
    <row r="137" spans="1:43" x14ac:dyDescent="0.25">
      <c r="A137" s="26" t="str">
        <f t="shared" si="104"/>
        <v/>
      </c>
      <c r="B137" t="s">
        <v>7219</v>
      </c>
      <c r="C137" t="s">
        <v>64</v>
      </c>
      <c r="D137" t="s">
        <v>47</v>
      </c>
      <c r="E137" t="s">
        <v>4906</v>
      </c>
      <c r="F137">
        <v>2026</v>
      </c>
      <c r="G137" t="s">
        <v>5657</v>
      </c>
      <c r="H137" s="4">
        <v>46174</v>
      </c>
      <c r="I137" s="4" t="str">
        <f t="shared" si="70"/>
        <v>Sun Belt</v>
      </c>
      <c r="J137" s="2" t="str">
        <f t="shared" si="71"/>
        <v/>
      </c>
      <c r="K137" s="2" t="str">
        <f t="shared" si="72"/>
        <v/>
      </c>
      <c r="L137" s="2" t="str">
        <f t="shared" si="73"/>
        <v/>
      </c>
      <c r="M137" s="2" t="str">
        <f t="shared" si="74"/>
        <v/>
      </c>
      <c r="N137" s="22" t="str" cm="1">
        <f t="array" ref="N137">IFERROR(INDEX(Stats_Hit_GP,MATCH($B137,Stats_Hit_Player,0)),"")</f>
        <v/>
      </c>
      <c r="O137" s="22" t="str">
        <f t="shared" si="75"/>
        <v/>
      </c>
      <c r="P137" s="22" t="str">
        <f t="shared" si="76"/>
        <v/>
      </c>
      <c r="Q137" s="22" t="str">
        <f t="shared" si="77"/>
        <v/>
      </c>
      <c r="R137" s="22" t="str">
        <f t="shared" si="78"/>
        <v/>
      </c>
      <c r="S137" s="22" t="str">
        <f t="shared" si="79"/>
        <v/>
      </c>
      <c r="T137" s="22" t="str">
        <f t="shared" si="80"/>
        <v/>
      </c>
      <c r="U137" s="22" t="str">
        <f t="shared" si="81"/>
        <v/>
      </c>
      <c r="V137" s="22" t="str">
        <f t="shared" si="82"/>
        <v/>
      </c>
      <c r="W137" s="22" t="str">
        <f t="shared" si="83"/>
        <v/>
      </c>
      <c r="X137" s="22" t="str">
        <f t="shared" si="84"/>
        <v/>
      </c>
      <c r="Y137" s="22" t="str">
        <f t="shared" si="85"/>
        <v/>
      </c>
      <c r="Z137" s="22" t="str">
        <f t="shared" si="86"/>
        <v/>
      </c>
      <c r="AA137" s="22" t="str">
        <f t="shared" si="87"/>
        <v/>
      </c>
      <c r="AB137" s="22">
        <f t="shared" si="88"/>
        <v>3</v>
      </c>
      <c r="AC137" s="22">
        <f t="shared" si="89"/>
        <v>0</v>
      </c>
      <c r="AD137" s="29">
        <f t="shared" si="90"/>
        <v>3.89</v>
      </c>
      <c r="AE137" s="22">
        <f t="shared" si="91"/>
        <v>20</v>
      </c>
      <c r="AF137" s="22">
        <f t="shared" si="92"/>
        <v>4</v>
      </c>
      <c r="AG137" s="22">
        <f t="shared" si="93"/>
        <v>0</v>
      </c>
      <c r="AH137" s="22">
        <f t="shared" si="94"/>
        <v>0</v>
      </c>
      <c r="AI137" s="22">
        <f t="shared" si="95"/>
        <v>1</v>
      </c>
      <c r="AJ137" s="31">
        <f t="shared" si="96"/>
        <v>37</v>
      </c>
      <c r="AK137" s="22">
        <f t="shared" si="97"/>
        <v>48</v>
      </c>
      <c r="AL137" s="22">
        <f t="shared" si="98"/>
        <v>23</v>
      </c>
      <c r="AM137" s="22">
        <f t="shared" si="99"/>
        <v>16</v>
      </c>
      <c r="AN137" s="22">
        <f t="shared" si="100"/>
        <v>15</v>
      </c>
      <c r="AO137" s="22">
        <f t="shared" si="101"/>
        <v>35</v>
      </c>
      <c r="AP137" s="22">
        <f t="shared" si="102"/>
        <v>9</v>
      </c>
      <c r="AQ137" s="2">
        <f t="shared" si="103"/>
        <v>0.32700000000000001</v>
      </c>
    </row>
    <row r="138" spans="1:43" x14ac:dyDescent="0.25">
      <c r="A138" s="26" t="str">
        <f t="shared" si="104"/>
        <v/>
      </c>
      <c r="B138" t="s">
        <v>1871</v>
      </c>
      <c r="C138" t="s">
        <v>64</v>
      </c>
      <c r="D138" t="s">
        <v>47</v>
      </c>
      <c r="E138" t="s">
        <v>1856</v>
      </c>
      <c r="F138">
        <v>2026</v>
      </c>
      <c r="G138" t="s">
        <v>5657</v>
      </c>
      <c r="H138" s="4">
        <v>46174</v>
      </c>
      <c r="I138" s="4" t="str">
        <f t="shared" si="70"/>
        <v>Big Ten</v>
      </c>
      <c r="J138" s="2">
        <f t="shared" si="71"/>
        <v>0</v>
      </c>
      <c r="K138" s="2">
        <f t="shared" si="72"/>
        <v>0</v>
      </c>
      <c r="L138" s="2">
        <f t="shared" si="73"/>
        <v>0</v>
      </c>
      <c r="M138" s="2">
        <f t="shared" si="74"/>
        <v>0</v>
      </c>
      <c r="N138" s="22" cm="1">
        <f t="array" ref="N138">IFERROR(INDEX(Stats_Hit_GP,MATCH($B138,Stats_Hit_Player,0)),"")</f>
        <v>1</v>
      </c>
      <c r="O138" s="22">
        <f t="shared" si="75"/>
        <v>1</v>
      </c>
      <c r="P138" s="22">
        <f t="shared" si="76"/>
        <v>1</v>
      </c>
      <c r="Q138" s="22">
        <f t="shared" si="77"/>
        <v>0</v>
      </c>
      <c r="R138" s="22">
        <f t="shared" si="78"/>
        <v>0</v>
      </c>
      <c r="S138" s="22">
        <f t="shared" si="79"/>
        <v>0</v>
      </c>
      <c r="T138" s="22">
        <f t="shared" si="80"/>
        <v>0</v>
      </c>
      <c r="U138" s="22">
        <f t="shared" si="81"/>
        <v>0</v>
      </c>
      <c r="V138" s="22">
        <f t="shared" si="82"/>
        <v>0</v>
      </c>
      <c r="W138" s="22">
        <f t="shared" si="83"/>
        <v>0</v>
      </c>
      <c r="X138" s="22">
        <f t="shared" si="84"/>
        <v>0</v>
      </c>
      <c r="Y138" s="22">
        <f t="shared" si="85"/>
        <v>0</v>
      </c>
      <c r="Z138" s="22">
        <f t="shared" si="86"/>
        <v>0</v>
      </c>
      <c r="AA138" s="22">
        <f t="shared" si="87"/>
        <v>0</v>
      </c>
      <c r="AB138" s="22">
        <f t="shared" si="88"/>
        <v>2</v>
      </c>
      <c r="AC138" s="22">
        <f t="shared" si="89"/>
        <v>0</v>
      </c>
      <c r="AD138" s="29">
        <f t="shared" si="90"/>
        <v>10.119999999999999</v>
      </c>
      <c r="AE138" s="22">
        <f t="shared" si="91"/>
        <v>5</v>
      </c>
      <c r="AF138" s="22">
        <f t="shared" si="92"/>
        <v>0</v>
      </c>
      <c r="AG138" s="22">
        <f t="shared" si="93"/>
        <v>0</v>
      </c>
      <c r="AH138" s="22">
        <f t="shared" si="94"/>
        <v>0</v>
      </c>
      <c r="AI138" s="22">
        <f t="shared" si="95"/>
        <v>0</v>
      </c>
      <c r="AJ138" s="31">
        <f t="shared" si="96"/>
        <v>5.0999999999999996</v>
      </c>
      <c r="AK138" s="22">
        <f t="shared" si="97"/>
        <v>3</v>
      </c>
      <c r="AL138" s="22">
        <f t="shared" si="98"/>
        <v>6</v>
      </c>
      <c r="AM138" s="22">
        <f t="shared" si="99"/>
        <v>6</v>
      </c>
      <c r="AN138" s="22">
        <f t="shared" si="100"/>
        <v>3</v>
      </c>
      <c r="AO138" s="22">
        <f t="shared" si="101"/>
        <v>3</v>
      </c>
      <c r="AP138" s="22">
        <f t="shared" si="102"/>
        <v>3</v>
      </c>
      <c r="AQ138" s="2">
        <f t="shared" si="103"/>
        <v>0.158</v>
      </c>
    </row>
    <row r="139" spans="1:43" x14ac:dyDescent="0.25">
      <c r="A139" s="26" t="str">
        <f t="shared" si="104"/>
        <v/>
      </c>
      <c r="B139" t="s">
        <v>7220</v>
      </c>
      <c r="C139" t="s">
        <v>6541</v>
      </c>
      <c r="D139" t="s">
        <v>47</v>
      </c>
      <c r="E139" t="s">
        <v>1677</v>
      </c>
      <c r="F139">
        <v>2026</v>
      </c>
      <c r="G139" t="s">
        <v>5657</v>
      </c>
      <c r="H139" s="4">
        <v>46174</v>
      </c>
      <c r="I139" s="4" t="str">
        <f t="shared" si="70"/>
        <v>Big Ten</v>
      </c>
      <c r="J139" s="2" t="str">
        <f t="shared" si="71"/>
        <v/>
      </c>
      <c r="K139" s="2" t="str">
        <f t="shared" si="72"/>
        <v/>
      </c>
      <c r="L139" s="2" t="str">
        <f t="shared" si="73"/>
        <v/>
      </c>
      <c r="M139" s="2" t="str">
        <f t="shared" si="74"/>
        <v/>
      </c>
      <c r="N139" s="22" t="str" cm="1">
        <f t="array" ref="N139">IFERROR(INDEX(Stats_Hit_GP,MATCH($B139,Stats_Hit_Player,0)),"")</f>
        <v/>
      </c>
      <c r="O139" s="22" t="str">
        <f t="shared" si="75"/>
        <v/>
      </c>
      <c r="P139" s="22" t="str">
        <f t="shared" si="76"/>
        <v/>
      </c>
      <c r="Q139" s="22" t="str">
        <f t="shared" si="77"/>
        <v/>
      </c>
      <c r="R139" s="22" t="str">
        <f t="shared" si="78"/>
        <v/>
      </c>
      <c r="S139" s="22" t="str">
        <f t="shared" si="79"/>
        <v/>
      </c>
      <c r="T139" s="22" t="str">
        <f t="shared" si="80"/>
        <v/>
      </c>
      <c r="U139" s="22" t="str">
        <f t="shared" si="81"/>
        <v/>
      </c>
      <c r="V139" s="22" t="str">
        <f t="shared" si="82"/>
        <v/>
      </c>
      <c r="W139" s="22" t="str">
        <f t="shared" si="83"/>
        <v/>
      </c>
      <c r="X139" s="22" t="str">
        <f t="shared" si="84"/>
        <v/>
      </c>
      <c r="Y139" s="22" t="str">
        <f t="shared" si="85"/>
        <v/>
      </c>
      <c r="Z139" s="22" t="str">
        <f t="shared" si="86"/>
        <v/>
      </c>
      <c r="AA139" s="22" t="str">
        <f t="shared" si="87"/>
        <v/>
      </c>
      <c r="AB139" s="22" t="str">
        <f t="shared" si="88"/>
        <v/>
      </c>
      <c r="AC139" s="22" t="str">
        <f t="shared" si="89"/>
        <v/>
      </c>
      <c r="AD139" s="29" t="str">
        <f t="shared" si="90"/>
        <v/>
      </c>
      <c r="AE139" s="22" t="str">
        <f t="shared" si="91"/>
        <v/>
      </c>
      <c r="AF139" s="22" t="str">
        <f t="shared" si="92"/>
        <v/>
      </c>
      <c r="AG139" s="22" t="str">
        <f t="shared" si="93"/>
        <v/>
      </c>
      <c r="AH139" s="22" t="str">
        <f t="shared" si="94"/>
        <v/>
      </c>
      <c r="AI139" s="22" t="str">
        <f t="shared" si="95"/>
        <v/>
      </c>
      <c r="AJ139" s="31" t="str">
        <f t="shared" si="96"/>
        <v/>
      </c>
      <c r="AK139" s="22" t="str">
        <f t="shared" si="97"/>
        <v/>
      </c>
      <c r="AL139" s="22" t="str">
        <f t="shared" si="98"/>
        <v/>
      </c>
      <c r="AM139" s="22" t="str">
        <f t="shared" si="99"/>
        <v/>
      </c>
      <c r="AN139" s="22" t="str">
        <f t="shared" si="100"/>
        <v/>
      </c>
      <c r="AO139" s="22" t="str">
        <f t="shared" si="101"/>
        <v/>
      </c>
      <c r="AP139" s="22" t="str">
        <f t="shared" si="102"/>
        <v/>
      </c>
      <c r="AQ139" s="2" t="str">
        <f t="shared" si="103"/>
        <v/>
      </c>
    </row>
    <row r="140" spans="1:43" x14ac:dyDescent="0.25">
      <c r="A140" s="26" t="str">
        <f t="shared" si="104"/>
        <v/>
      </c>
      <c r="B140" t="s">
        <v>7221</v>
      </c>
      <c r="C140" t="s">
        <v>64</v>
      </c>
      <c r="D140" t="s">
        <v>47</v>
      </c>
      <c r="E140" t="s">
        <v>5522</v>
      </c>
      <c r="F140">
        <v>2026</v>
      </c>
      <c r="G140" t="s">
        <v>5657</v>
      </c>
      <c r="H140" s="4">
        <v>46174</v>
      </c>
      <c r="I140" s="4" t="str">
        <f t="shared" si="70"/>
        <v>West Coast</v>
      </c>
      <c r="J140" s="2" t="str">
        <f t="shared" si="71"/>
        <v/>
      </c>
      <c r="K140" s="2" t="str">
        <f t="shared" si="72"/>
        <v/>
      </c>
      <c r="L140" s="2" t="str">
        <f t="shared" si="73"/>
        <v/>
      </c>
      <c r="M140" s="2" t="str">
        <f t="shared" si="74"/>
        <v/>
      </c>
      <c r="N140" s="22" t="str" cm="1">
        <f t="array" ref="N140">IFERROR(INDEX(Stats_Hit_GP,MATCH($B140,Stats_Hit_Player,0)),"")</f>
        <v/>
      </c>
      <c r="O140" s="22" t="str">
        <f t="shared" si="75"/>
        <v/>
      </c>
      <c r="P140" s="22" t="str">
        <f t="shared" si="76"/>
        <v/>
      </c>
      <c r="Q140" s="22" t="str">
        <f t="shared" si="77"/>
        <v/>
      </c>
      <c r="R140" s="22" t="str">
        <f t="shared" si="78"/>
        <v/>
      </c>
      <c r="S140" s="22" t="str">
        <f t="shared" si="79"/>
        <v/>
      </c>
      <c r="T140" s="22" t="str">
        <f t="shared" si="80"/>
        <v/>
      </c>
      <c r="U140" s="22" t="str">
        <f t="shared" si="81"/>
        <v/>
      </c>
      <c r="V140" s="22" t="str">
        <f t="shared" si="82"/>
        <v/>
      </c>
      <c r="W140" s="22" t="str">
        <f t="shared" si="83"/>
        <v/>
      </c>
      <c r="X140" s="22" t="str">
        <f t="shared" si="84"/>
        <v/>
      </c>
      <c r="Y140" s="22" t="str">
        <f t="shared" si="85"/>
        <v/>
      </c>
      <c r="Z140" s="22" t="str">
        <f t="shared" si="86"/>
        <v/>
      </c>
      <c r="AA140" s="22" t="str">
        <f t="shared" si="87"/>
        <v/>
      </c>
      <c r="AB140" s="22">
        <f t="shared" si="88"/>
        <v>0</v>
      </c>
      <c r="AC140" s="22">
        <f t="shared" si="89"/>
        <v>3</v>
      </c>
      <c r="AD140" s="29">
        <f t="shared" si="90"/>
        <v>9.82</v>
      </c>
      <c r="AE140" s="22">
        <f t="shared" si="91"/>
        <v>9</v>
      </c>
      <c r="AF140" s="22">
        <f t="shared" si="92"/>
        <v>2</v>
      </c>
      <c r="AG140" s="22">
        <f t="shared" si="93"/>
        <v>0</v>
      </c>
      <c r="AH140" s="22">
        <f t="shared" si="94"/>
        <v>0</v>
      </c>
      <c r="AI140" s="22">
        <f t="shared" si="95"/>
        <v>0</v>
      </c>
      <c r="AJ140" s="31">
        <f t="shared" si="96"/>
        <v>14.2</v>
      </c>
      <c r="AK140" s="22">
        <f t="shared" si="97"/>
        <v>19</v>
      </c>
      <c r="AL140" s="22">
        <f t="shared" si="98"/>
        <v>17</v>
      </c>
      <c r="AM140" s="22">
        <f t="shared" si="99"/>
        <v>16</v>
      </c>
      <c r="AN140" s="22">
        <f t="shared" si="100"/>
        <v>10</v>
      </c>
      <c r="AO140" s="22">
        <f t="shared" si="101"/>
        <v>11</v>
      </c>
      <c r="AP140" s="22">
        <f t="shared" si="102"/>
        <v>4</v>
      </c>
      <c r="AQ140" s="2">
        <f t="shared" si="103"/>
        <v>0.311</v>
      </c>
    </row>
    <row r="141" spans="1:43" x14ac:dyDescent="0.25">
      <c r="A141" s="26" t="str">
        <f t="shared" si="104"/>
        <v/>
      </c>
      <c r="B141" t="s">
        <v>2837</v>
      </c>
      <c r="C141" t="s">
        <v>42</v>
      </c>
      <c r="D141" t="s">
        <v>47</v>
      </c>
      <c r="E141" t="s">
        <v>2824</v>
      </c>
      <c r="F141">
        <v>2026</v>
      </c>
      <c r="G141" t="s">
        <v>5657</v>
      </c>
      <c r="H141" s="4">
        <v>46174</v>
      </c>
      <c r="I141" s="4" t="str">
        <f t="shared" si="70"/>
        <v>Metro Atlantic</v>
      </c>
      <c r="J141" s="2">
        <f t="shared" si="71"/>
        <v>0.15</v>
      </c>
      <c r="K141" s="2">
        <f t="shared" si="72"/>
        <v>0.37</v>
      </c>
      <c r="L141" s="2">
        <f t="shared" si="73"/>
        <v>0.15</v>
      </c>
      <c r="M141" s="2">
        <f t="shared" si="74"/>
        <v>0.52</v>
      </c>
      <c r="N141" s="22" cm="1">
        <f t="array" ref="N141">IFERROR(INDEX(Stats_Hit_GP,MATCH($B141,Stats_Hit_Player,0)),"")</f>
        <v>11</v>
      </c>
      <c r="O141" s="22">
        <f t="shared" si="75"/>
        <v>29</v>
      </c>
      <c r="P141" s="22">
        <f t="shared" si="76"/>
        <v>20</v>
      </c>
      <c r="Q141" s="22">
        <f t="shared" si="77"/>
        <v>4</v>
      </c>
      <c r="R141" s="22">
        <f t="shared" si="78"/>
        <v>3</v>
      </c>
      <c r="S141" s="22">
        <f t="shared" si="79"/>
        <v>0</v>
      </c>
      <c r="T141" s="22">
        <f t="shared" si="80"/>
        <v>0</v>
      </c>
      <c r="U141" s="22">
        <f t="shared" si="81"/>
        <v>0</v>
      </c>
      <c r="V141" s="22">
        <f t="shared" si="82"/>
        <v>2</v>
      </c>
      <c r="W141" s="22">
        <f t="shared" si="83"/>
        <v>0</v>
      </c>
      <c r="X141" s="22">
        <f t="shared" si="84"/>
        <v>7</v>
      </c>
      <c r="Y141" s="22">
        <f t="shared" si="85"/>
        <v>4</v>
      </c>
      <c r="Z141" s="22">
        <f t="shared" si="86"/>
        <v>0</v>
      </c>
      <c r="AA141" s="22">
        <f t="shared" si="87"/>
        <v>0</v>
      </c>
      <c r="AB141" s="22">
        <f t="shared" si="88"/>
        <v>1</v>
      </c>
      <c r="AC141" s="22">
        <f t="shared" si="89"/>
        <v>0</v>
      </c>
      <c r="AD141" s="29">
        <f t="shared" si="90"/>
        <v>12.46</v>
      </c>
      <c r="AE141" s="22">
        <f t="shared" si="91"/>
        <v>5</v>
      </c>
      <c r="AF141" s="22">
        <f t="shared" si="92"/>
        <v>0</v>
      </c>
      <c r="AG141" s="22">
        <f t="shared" si="93"/>
        <v>0</v>
      </c>
      <c r="AH141" s="22">
        <f t="shared" si="94"/>
        <v>0</v>
      </c>
      <c r="AI141" s="22">
        <f t="shared" si="95"/>
        <v>0</v>
      </c>
      <c r="AJ141" s="31">
        <f t="shared" si="96"/>
        <v>4.0999999999999996</v>
      </c>
      <c r="AK141" s="22">
        <f t="shared" si="97"/>
        <v>4</v>
      </c>
      <c r="AL141" s="22">
        <f t="shared" si="98"/>
        <v>6</v>
      </c>
      <c r="AM141" s="22">
        <f t="shared" si="99"/>
        <v>6</v>
      </c>
      <c r="AN141" s="22">
        <f t="shared" si="100"/>
        <v>5</v>
      </c>
      <c r="AO141" s="22">
        <f t="shared" si="101"/>
        <v>4</v>
      </c>
      <c r="AP141" s="22">
        <f t="shared" si="102"/>
        <v>0</v>
      </c>
      <c r="AQ141" s="2">
        <f t="shared" si="103"/>
        <v>0.26700000000000002</v>
      </c>
    </row>
    <row r="142" spans="1:43" x14ac:dyDescent="0.25">
      <c r="A142" s="26" t="str">
        <f t="shared" si="104"/>
        <v/>
      </c>
      <c r="B142" t="s">
        <v>3445</v>
      </c>
      <c r="C142" t="s">
        <v>33</v>
      </c>
      <c r="D142" t="s">
        <v>47</v>
      </c>
      <c r="E142" t="s">
        <v>3432</v>
      </c>
      <c r="F142">
        <v>2026</v>
      </c>
      <c r="G142" t="s">
        <v>5657</v>
      </c>
      <c r="H142" s="4">
        <v>46174</v>
      </c>
      <c r="I142" s="4" t="str">
        <f t="shared" si="70"/>
        <v>Mountain West</v>
      </c>
      <c r="J142" s="2">
        <f t="shared" si="71"/>
        <v>0.129</v>
      </c>
      <c r="K142" s="2">
        <f t="shared" si="72"/>
        <v>0.24299999999999999</v>
      </c>
      <c r="L142" s="2">
        <f t="shared" si="73"/>
        <v>0.22600000000000001</v>
      </c>
      <c r="M142" s="2">
        <f t="shared" si="74"/>
        <v>0.46899999999999997</v>
      </c>
      <c r="N142" s="22" cm="1">
        <f t="array" ref="N142">IFERROR(INDEX(Stats_Hit_GP,MATCH($B142,Stats_Hit_Player,0)),"")</f>
        <v>11</v>
      </c>
      <c r="O142" s="22">
        <f t="shared" si="75"/>
        <v>38</v>
      </c>
      <c r="P142" s="22">
        <f t="shared" si="76"/>
        <v>31</v>
      </c>
      <c r="Q142" s="22">
        <f t="shared" si="77"/>
        <v>5</v>
      </c>
      <c r="R142" s="22">
        <f t="shared" si="78"/>
        <v>4</v>
      </c>
      <c r="S142" s="22">
        <f t="shared" si="79"/>
        <v>0</v>
      </c>
      <c r="T142" s="22">
        <f t="shared" si="80"/>
        <v>0</v>
      </c>
      <c r="U142" s="22">
        <f t="shared" si="81"/>
        <v>1</v>
      </c>
      <c r="V142" s="22">
        <f t="shared" si="82"/>
        <v>3</v>
      </c>
      <c r="W142" s="22">
        <f t="shared" si="83"/>
        <v>3</v>
      </c>
      <c r="X142" s="22">
        <f t="shared" si="84"/>
        <v>2</v>
      </c>
      <c r="Y142" s="22">
        <f t="shared" si="85"/>
        <v>8</v>
      </c>
      <c r="Z142" s="22">
        <f t="shared" si="86"/>
        <v>0</v>
      </c>
      <c r="AA142" s="22">
        <f t="shared" si="87"/>
        <v>0</v>
      </c>
      <c r="AB142" s="22" t="str">
        <f t="shared" si="88"/>
        <v/>
      </c>
      <c r="AC142" s="22" t="str">
        <f t="shared" si="89"/>
        <v/>
      </c>
      <c r="AD142" s="29" t="str">
        <f t="shared" si="90"/>
        <v/>
      </c>
      <c r="AE142" s="22" t="str">
        <f t="shared" si="91"/>
        <v/>
      </c>
      <c r="AF142" s="22" t="str">
        <f t="shared" si="92"/>
        <v/>
      </c>
      <c r="AG142" s="22" t="str">
        <f t="shared" si="93"/>
        <v/>
      </c>
      <c r="AH142" s="22" t="str">
        <f t="shared" si="94"/>
        <v/>
      </c>
      <c r="AI142" s="22" t="str">
        <f t="shared" si="95"/>
        <v/>
      </c>
      <c r="AJ142" s="31" t="str">
        <f t="shared" si="96"/>
        <v/>
      </c>
      <c r="AK142" s="22" t="str">
        <f t="shared" si="97"/>
        <v/>
      </c>
      <c r="AL142" s="22" t="str">
        <f t="shared" si="98"/>
        <v/>
      </c>
      <c r="AM142" s="22" t="str">
        <f t="shared" si="99"/>
        <v/>
      </c>
      <c r="AN142" s="22" t="str">
        <f t="shared" si="100"/>
        <v/>
      </c>
      <c r="AO142" s="22" t="str">
        <f t="shared" si="101"/>
        <v/>
      </c>
      <c r="AP142" s="22" t="str">
        <f t="shared" si="102"/>
        <v/>
      </c>
      <c r="AQ142" s="2" t="str">
        <f t="shared" si="103"/>
        <v/>
      </c>
    </row>
    <row r="143" spans="1:43" x14ac:dyDescent="0.25">
      <c r="A143" s="26" t="str">
        <f t="shared" si="104"/>
        <v/>
      </c>
      <c r="B143" t="s">
        <v>7222</v>
      </c>
      <c r="C143" t="s">
        <v>64</v>
      </c>
      <c r="D143" t="s">
        <v>37</v>
      </c>
      <c r="E143" t="s">
        <v>777</v>
      </c>
      <c r="F143">
        <v>2026</v>
      </c>
      <c r="G143" t="s">
        <v>5657</v>
      </c>
      <c r="H143" s="4">
        <v>46174</v>
      </c>
      <c r="I143" s="4" t="str">
        <f t="shared" si="70"/>
        <v>American Athletic</v>
      </c>
      <c r="J143" s="2" t="str">
        <f t="shared" si="71"/>
        <v/>
      </c>
      <c r="K143" s="2" t="str">
        <f t="shared" si="72"/>
        <v/>
      </c>
      <c r="L143" s="2" t="str">
        <f t="shared" si="73"/>
        <v/>
      </c>
      <c r="M143" s="2" t="str">
        <f t="shared" si="74"/>
        <v/>
      </c>
      <c r="N143" s="22" t="str" cm="1">
        <f t="array" ref="N143">IFERROR(INDEX(Stats_Hit_GP,MATCH($B143,Stats_Hit_Player,0)),"")</f>
        <v/>
      </c>
      <c r="O143" s="22" t="str">
        <f t="shared" si="75"/>
        <v/>
      </c>
      <c r="P143" s="22" t="str">
        <f t="shared" si="76"/>
        <v/>
      </c>
      <c r="Q143" s="22" t="str">
        <f t="shared" si="77"/>
        <v/>
      </c>
      <c r="R143" s="22" t="str">
        <f t="shared" si="78"/>
        <v/>
      </c>
      <c r="S143" s="22" t="str">
        <f t="shared" si="79"/>
        <v/>
      </c>
      <c r="T143" s="22" t="str">
        <f t="shared" si="80"/>
        <v/>
      </c>
      <c r="U143" s="22" t="str">
        <f t="shared" si="81"/>
        <v/>
      </c>
      <c r="V143" s="22" t="str">
        <f t="shared" si="82"/>
        <v/>
      </c>
      <c r="W143" s="22" t="str">
        <f t="shared" si="83"/>
        <v/>
      </c>
      <c r="X143" s="22" t="str">
        <f t="shared" si="84"/>
        <v/>
      </c>
      <c r="Y143" s="22" t="str">
        <f t="shared" si="85"/>
        <v/>
      </c>
      <c r="Z143" s="22" t="str">
        <f t="shared" si="86"/>
        <v/>
      </c>
      <c r="AA143" s="22" t="str">
        <f t="shared" si="87"/>
        <v/>
      </c>
      <c r="AB143" s="22">
        <f t="shared" si="88"/>
        <v>4</v>
      </c>
      <c r="AC143" s="22">
        <f t="shared" si="89"/>
        <v>3</v>
      </c>
      <c r="AD143" s="29">
        <f t="shared" si="90"/>
        <v>3.53</v>
      </c>
      <c r="AE143" s="22">
        <f t="shared" si="91"/>
        <v>16</v>
      </c>
      <c r="AF143" s="22">
        <f t="shared" si="92"/>
        <v>15</v>
      </c>
      <c r="AG143" s="22">
        <f t="shared" si="93"/>
        <v>0</v>
      </c>
      <c r="AH143" s="22">
        <f t="shared" si="94"/>
        <v>0</v>
      </c>
      <c r="AI143" s="22">
        <f t="shared" si="95"/>
        <v>1</v>
      </c>
      <c r="AJ143" s="31">
        <f t="shared" si="96"/>
        <v>74</v>
      </c>
      <c r="AK143" s="22">
        <f t="shared" si="97"/>
        <v>56</v>
      </c>
      <c r="AL143" s="22">
        <f t="shared" si="98"/>
        <v>40</v>
      </c>
      <c r="AM143" s="22">
        <f t="shared" si="99"/>
        <v>29</v>
      </c>
      <c r="AN143" s="22">
        <f t="shared" si="100"/>
        <v>33</v>
      </c>
      <c r="AO143" s="22">
        <f t="shared" si="101"/>
        <v>76</v>
      </c>
      <c r="AP143" s="22">
        <f t="shared" si="102"/>
        <v>9</v>
      </c>
      <c r="AQ143" s="2">
        <f t="shared" si="103"/>
        <v>0.20100000000000001</v>
      </c>
    </row>
    <row r="144" spans="1:43" x14ac:dyDescent="0.25">
      <c r="A144" s="26" t="str">
        <f t="shared" si="104"/>
        <v/>
      </c>
      <c r="B144" t="s">
        <v>2107</v>
      </c>
      <c r="C144" t="s">
        <v>25</v>
      </c>
      <c r="D144" t="s">
        <v>24</v>
      </c>
      <c r="E144" t="s">
        <v>2098</v>
      </c>
      <c r="F144">
        <v>2026</v>
      </c>
      <c r="G144" t="s">
        <v>5657</v>
      </c>
      <c r="H144" s="4">
        <v>46174</v>
      </c>
      <c r="I144" s="4" t="str">
        <f t="shared" si="70"/>
        <v>Big West</v>
      </c>
      <c r="J144" s="2">
        <f t="shared" si="71"/>
        <v>0.29799999999999999</v>
      </c>
      <c r="K144" s="2">
        <f t="shared" si="72"/>
        <v>0.34899999999999998</v>
      </c>
      <c r="L144" s="2">
        <f t="shared" si="73"/>
        <v>0.61399999999999999</v>
      </c>
      <c r="M144" s="2">
        <f t="shared" si="74"/>
        <v>0.96299999999999997</v>
      </c>
      <c r="N144" s="22" cm="1">
        <f t="array" ref="N144">IFERROR(INDEX(Stats_Hit_GP,MATCH($B144,Stats_Hit_Player,0)),"")</f>
        <v>20</v>
      </c>
      <c r="O144" s="22">
        <f t="shared" si="75"/>
        <v>64</v>
      </c>
      <c r="P144" s="22">
        <f t="shared" si="76"/>
        <v>57</v>
      </c>
      <c r="Q144" s="22">
        <f t="shared" si="77"/>
        <v>11</v>
      </c>
      <c r="R144" s="22">
        <f t="shared" si="78"/>
        <v>17</v>
      </c>
      <c r="S144" s="22">
        <f t="shared" si="79"/>
        <v>3</v>
      </c>
      <c r="T144" s="22">
        <f t="shared" si="80"/>
        <v>0</v>
      </c>
      <c r="U144" s="22">
        <f t="shared" si="81"/>
        <v>5</v>
      </c>
      <c r="V144" s="22">
        <f t="shared" si="82"/>
        <v>12</v>
      </c>
      <c r="W144" s="22">
        <f t="shared" si="83"/>
        <v>1</v>
      </c>
      <c r="X144" s="22">
        <f t="shared" si="84"/>
        <v>4</v>
      </c>
      <c r="Y144" s="22">
        <f t="shared" si="85"/>
        <v>16</v>
      </c>
      <c r="Z144" s="22">
        <f t="shared" si="86"/>
        <v>0</v>
      </c>
      <c r="AA144" s="22">
        <f t="shared" si="87"/>
        <v>0</v>
      </c>
      <c r="AB144" s="22" t="str">
        <f t="shared" si="88"/>
        <v/>
      </c>
      <c r="AC144" s="22" t="str">
        <f t="shared" si="89"/>
        <v/>
      </c>
      <c r="AD144" s="29" t="str">
        <f t="shared" si="90"/>
        <v/>
      </c>
      <c r="AE144" s="22" t="str">
        <f t="shared" si="91"/>
        <v/>
      </c>
      <c r="AF144" s="22" t="str">
        <f t="shared" si="92"/>
        <v/>
      </c>
      <c r="AG144" s="22" t="str">
        <f t="shared" si="93"/>
        <v/>
      </c>
      <c r="AH144" s="22" t="str">
        <f t="shared" si="94"/>
        <v/>
      </c>
      <c r="AI144" s="22" t="str">
        <f t="shared" si="95"/>
        <v/>
      </c>
      <c r="AJ144" s="31" t="str">
        <f t="shared" si="96"/>
        <v/>
      </c>
      <c r="AK144" s="22" t="str">
        <f t="shared" si="97"/>
        <v/>
      </c>
      <c r="AL144" s="22" t="str">
        <f t="shared" si="98"/>
        <v/>
      </c>
      <c r="AM144" s="22" t="str">
        <f t="shared" si="99"/>
        <v/>
      </c>
      <c r="AN144" s="22" t="str">
        <f t="shared" si="100"/>
        <v/>
      </c>
      <c r="AO144" s="22" t="str">
        <f t="shared" si="101"/>
        <v/>
      </c>
      <c r="AP144" s="22" t="str">
        <f t="shared" si="102"/>
        <v/>
      </c>
      <c r="AQ144" s="2" t="str">
        <f t="shared" si="103"/>
        <v/>
      </c>
    </row>
    <row r="145" spans="1:43" x14ac:dyDescent="0.25">
      <c r="A145" s="26" t="str">
        <f t="shared" si="104"/>
        <v/>
      </c>
      <c r="B145" t="s">
        <v>7223</v>
      </c>
      <c r="C145" t="s">
        <v>64</v>
      </c>
      <c r="D145" t="s">
        <v>47</v>
      </c>
      <c r="E145" t="s">
        <v>2098</v>
      </c>
      <c r="F145">
        <v>2026</v>
      </c>
      <c r="G145" t="s">
        <v>5657</v>
      </c>
      <c r="H145" s="4">
        <v>46174</v>
      </c>
      <c r="I145" s="4" t="str">
        <f t="shared" si="70"/>
        <v>Big West</v>
      </c>
      <c r="J145" s="2" t="str">
        <f t="shared" si="71"/>
        <v/>
      </c>
      <c r="K145" s="2" t="str">
        <f t="shared" si="72"/>
        <v/>
      </c>
      <c r="L145" s="2" t="str">
        <f t="shared" si="73"/>
        <v/>
      </c>
      <c r="M145" s="2" t="str">
        <f t="shared" si="74"/>
        <v/>
      </c>
      <c r="N145" s="22" t="str" cm="1">
        <f t="array" ref="N145">IFERROR(INDEX(Stats_Hit_GP,MATCH($B145,Stats_Hit_Player,0)),"")</f>
        <v/>
      </c>
      <c r="O145" s="22" t="str">
        <f t="shared" si="75"/>
        <v/>
      </c>
      <c r="P145" s="22" t="str">
        <f t="shared" si="76"/>
        <v/>
      </c>
      <c r="Q145" s="22" t="str">
        <f t="shared" si="77"/>
        <v/>
      </c>
      <c r="R145" s="22" t="str">
        <f t="shared" si="78"/>
        <v/>
      </c>
      <c r="S145" s="22" t="str">
        <f t="shared" si="79"/>
        <v/>
      </c>
      <c r="T145" s="22" t="str">
        <f t="shared" si="80"/>
        <v/>
      </c>
      <c r="U145" s="22" t="str">
        <f t="shared" si="81"/>
        <v/>
      </c>
      <c r="V145" s="22" t="str">
        <f t="shared" si="82"/>
        <v/>
      </c>
      <c r="W145" s="22" t="str">
        <f t="shared" si="83"/>
        <v/>
      </c>
      <c r="X145" s="22" t="str">
        <f t="shared" si="84"/>
        <v/>
      </c>
      <c r="Y145" s="22" t="str">
        <f t="shared" si="85"/>
        <v/>
      </c>
      <c r="Z145" s="22" t="str">
        <f t="shared" si="86"/>
        <v/>
      </c>
      <c r="AA145" s="22" t="str">
        <f t="shared" si="87"/>
        <v/>
      </c>
      <c r="AB145" s="22" t="str">
        <f t="shared" si="88"/>
        <v/>
      </c>
      <c r="AC145" s="22" t="str">
        <f t="shared" si="89"/>
        <v/>
      </c>
      <c r="AD145" s="29" t="str">
        <f t="shared" si="90"/>
        <v/>
      </c>
      <c r="AE145" s="22" t="str">
        <f t="shared" si="91"/>
        <v/>
      </c>
      <c r="AF145" s="22" t="str">
        <f t="shared" si="92"/>
        <v/>
      </c>
      <c r="AG145" s="22" t="str">
        <f t="shared" si="93"/>
        <v/>
      </c>
      <c r="AH145" s="22" t="str">
        <f t="shared" si="94"/>
        <v/>
      </c>
      <c r="AI145" s="22" t="str">
        <f t="shared" si="95"/>
        <v/>
      </c>
      <c r="AJ145" s="31" t="str">
        <f t="shared" si="96"/>
        <v/>
      </c>
      <c r="AK145" s="22" t="str">
        <f t="shared" si="97"/>
        <v/>
      </c>
      <c r="AL145" s="22" t="str">
        <f t="shared" si="98"/>
        <v/>
      </c>
      <c r="AM145" s="22" t="str">
        <f t="shared" si="99"/>
        <v/>
      </c>
      <c r="AN145" s="22" t="str">
        <f t="shared" si="100"/>
        <v/>
      </c>
      <c r="AO145" s="22" t="str">
        <f t="shared" si="101"/>
        <v/>
      </c>
      <c r="AP145" s="22" t="str">
        <f t="shared" si="102"/>
        <v/>
      </c>
      <c r="AQ145" s="2" t="str">
        <f t="shared" si="103"/>
        <v/>
      </c>
    </row>
    <row r="146" spans="1:43" x14ac:dyDescent="0.25">
      <c r="A146" s="26" t="str">
        <f t="shared" si="104"/>
        <v/>
      </c>
      <c r="B146" t="s">
        <v>7224</v>
      </c>
      <c r="C146" t="s">
        <v>64</v>
      </c>
      <c r="D146" t="s">
        <v>47</v>
      </c>
      <c r="E146" t="s">
        <v>2430</v>
      </c>
      <c r="F146">
        <v>2026</v>
      </c>
      <c r="G146" t="s">
        <v>5657</v>
      </c>
      <c r="H146" s="4">
        <v>46174</v>
      </c>
      <c r="I146" s="4" t="str">
        <f t="shared" si="70"/>
        <v>Coastal</v>
      </c>
      <c r="J146" s="2" t="str">
        <f t="shared" si="71"/>
        <v/>
      </c>
      <c r="K146" s="2" t="str">
        <f t="shared" si="72"/>
        <v/>
      </c>
      <c r="L146" s="2" t="str">
        <f t="shared" si="73"/>
        <v/>
      </c>
      <c r="M146" s="2" t="str">
        <f t="shared" si="74"/>
        <v/>
      </c>
      <c r="N146" s="22" t="str" cm="1">
        <f t="array" ref="N146">IFERROR(INDEX(Stats_Hit_GP,MATCH($B146,Stats_Hit_Player,0)),"")</f>
        <v/>
      </c>
      <c r="O146" s="22" t="str">
        <f t="shared" si="75"/>
        <v/>
      </c>
      <c r="P146" s="22" t="str">
        <f t="shared" si="76"/>
        <v/>
      </c>
      <c r="Q146" s="22" t="str">
        <f t="shared" si="77"/>
        <v/>
      </c>
      <c r="R146" s="22" t="str">
        <f t="shared" si="78"/>
        <v/>
      </c>
      <c r="S146" s="22" t="str">
        <f t="shared" si="79"/>
        <v/>
      </c>
      <c r="T146" s="22" t="str">
        <f t="shared" si="80"/>
        <v/>
      </c>
      <c r="U146" s="22" t="str">
        <f t="shared" si="81"/>
        <v/>
      </c>
      <c r="V146" s="22" t="str">
        <f t="shared" si="82"/>
        <v/>
      </c>
      <c r="W146" s="22" t="str">
        <f t="shared" si="83"/>
        <v/>
      </c>
      <c r="X146" s="22" t="str">
        <f t="shared" si="84"/>
        <v/>
      </c>
      <c r="Y146" s="22" t="str">
        <f t="shared" si="85"/>
        <v/>
      </c>
      <c r="Z146" s="22" t="str">
        <f t="shared" si="86"/>
        <v/>
      </c>
      <c r="AA146" s="22" t="str">
        <f t="shared" si="87"/>
        <v/>
      </c>
      <c r="AB146" s="22" t="str">
        <f t="shared" si="88"/>
        <v/>
      </c>
      <c r="AC146" s="22" t="str">
        <f t="shared" si="89"/>
        <v/>
      </c>
      <c r="AD146" s="29" t="str">
        <f t="shared" si="90"/>
        <v/>
      </c>
      <c r="AE146" s="22" t="str">
        <f t="shared" si="91"/>
        <v/>
      </c>
      <c r="AF146" s="22" t="str">
        <f t="shared" si="92"/>
        <v/>
      </c>
      <c r="AG146" s="22" t="str">
        <f t="shared" si="93"/>
        <v/>
      </c>
      <c r="AH146" s="22" t="str">
        <f t="shared" si="94"/>
        <v/>
      </c>
      <c r="AI146" s="22" t="str">
        <f t="shared" si="95"/>
        <v/>
      </c>
      <c r="AJ146" s="31" t="str">
        <f t="shared" si="96"/>
        <v/>
      </c>
      <c r="AK146" s="22" t="str">
        <f t="shared" si="97"/>
        <v/>
      </c>
      <c r="AL146" s="22" t="str">
        <f t="shared" si="98"/>
        <v/>
      </c>
      <c r="AM146" s="22" t="str">
        <f t="shared" si="99"/>
        <v/>
      </c>
      <c r="AN146" s="22" t="str">
        <f t="shared" si="100"/>
        <v/>
      </c>
      <c r="AO146" s="22" t="str">
        <f t="shared" si="101"/>
        <v/>
      </c>
      <c r="AP146" s="22" t="str">
        <f t="shared" si="102"/>
        <v/>
      </c>
      <c r="AQ146" s="2" t="str">
        <f t="shared" si="103"/>
        <v/>
      </c>
    </row>
    <row r="147" spans="1:43" x14ac:dyDescent="0.25">
      <c r="A147" s="26" t="str">
        <f t="shared" si="104"/>
        <v/>
      </c>
      <c r="B147" t="s">
        <v>7225</v>
      </c>
      <c r="C147" t="s">
        <v>64</v>
      </c>
      <c r="D147" t="s">
        <v>47</v>
      </c>
      <c r="E147" t="s">
        <v>3200</v>
      </c>
      <c r="F147">
        <v>2026</v>
      </c>
      <c r="G147" t="s">
        <v>5657</v>
      </c>
      <c r="H147" s="4">
        <v>46174</v>
      </c>
      <c r="I147" s="4" t="str">
        <f t="shared" si="70"/>
        <v>Mid-American</v>
      </c>
      <c r="J147" s="2" t="str">
        <f t="shared" si="71"/>
        <v/>
      </c>
      <c r="K147" s="2" t="str">
        <f t="shared" si="72"/>
        <v/>
      </c>
      <c r="L147" s="2" t="str">
        <f t="shared" si="73"/>
        <v/>
      </c>
      <c r="M147" s="2" t="str">
        <f t="shared" si="74"/>
        <v/>
      </c>
      <c r="N147" s="22" t="str" cm="1">
        <f t="array" ref="N147">IFERROR(INDEX(Stats_Hit_GP,MATCH($B147,Stats_Hit_Player,0)),"")</f>
        <v/>
      </c>
      <c r="O147" s="22" t="str">
        <f t="shared" si="75"/>
        <v/>
      </c>
      <c r="P147" s="22" t="str">
        <f t="shared" si="76"/>
        <v/>
      </c>
      <c r="Q147" s="22" t="str">
        <f t="shared" si="77"/>
        <v/>
      </c>
      <c r="R147" s="22" t="str">
        <f t="shared" si="78"/>
        <v/>
      </c>
      <c r="S147" s="22" t="str">
        <f t="shared" si="79"/>
        <v/>
      </c>
      <c r="T147" s="22" t="str">
        <f t="shared" si="80"/>
        <v/>
      </c>
      <c r="U147" s="22" t="str">
        <f t="shared" si="81"/>
        <v/>
      </c>
      <c r="V147" s="22" t="str">
        <f t="shared" si="82"/>
        <v/>
      </c>
      <c r="W147" s="22" t="str">
        <f t="shared" si="83"/>
        <v/>
      </c>
      <c r="X147" s="22" t="str">
        <f t="shared" si="84"/>
        <v/>
      </c>
      <c r="Y147" s="22" t="str">
        <f t="shared" si="85"/>
        <v/>
      </c>
      <c r="Z147" s="22" t="str">
        <f t="shared" si="86"/>
        <v/>
      </c>
      <c r="AA147" s="22" t="str">
        <f t="shared" si="87"/>
        <v/>
      </c>
      <c r="AB147" s="22">
        <f t="shared" si="88"/>
        <v>1</v>
      </c>
      <c r="AC147" s="22">
        <f t="shared" si="89"/>
        <v>2</v>
      </c>
      <c r="AD147" s="29">
        <f t="shared" si="90"/>
        <v>5.91</v>
      </c>
      <c r="AE147" s="22">
        <f t="shared" si="91"/>
        <v>18</v>
      </c>
      <c r="AF147" s="22">
        <f t="shared" si="92"/>
        <v>3</v>
      </c>
      <c r="AG147" s="22">
        <f t="shared" si="93"/>
        <v>0</v>
      </c>
      <c r="AH147" s="22">
        <f t="shared" si="94"/>
        <v>0</v>
      </c>
      <c r="AI147" s="22">
        <f t="shared" si="95"/>
        <v>0</v>
      </c>
      <c r="AJ147" s="31">
        <f t="shared" si="96"/>
        <v>35</v>
      </c>
      <c r="AK147" s="22">
        <f t="shared" si="97"/>
        <v>38</v>
      </c>
      <c r="AL147" s="22">
        <f t="shared" si="98"/>
        <v>30</v>
      </c>
      <c r="AM147" s="22">
        <f t="shared" si="99"/>
        <v>23</v>
      </c>
      <c r="AN147" s="22">
        <f t="shared" si="100"/>
        <v>18</v>
      </c>
      <c r="AO147" s="22">
        <f t="shared" si="101"/>
        <v>24</v>
      </c>
      <c r="AP147" s="22">
        <f t="shared" si="102"/>
        <v>9</v>
      </c>
      <c r="AQ147" s="2">
        <f t="shared" si="103"/>
        <v>0.27500000000000002</v>
      </c>
    </row>
    <row r="148" spans="1:43" x14ac:dyDescent="0.25">
      <c r="A148" s="26" t="str">
        <f t="shared" si="104"/>
        <v/>
      </c>
      <c r="B148" t="s">
        <v>7226</v>
      </c>
      <c r="C148" t="s">
        <v>64</v>
      </c>
      <c r="D148" t="s">
        <v>47</v>
      </c>
      <c r="E148" t="s">
        <v>3560</v>
      </c>
      <c r="F148">
        <v>2026</v>
      </c>
      <c r="G148" t="s">
        <v>5657</v>
      </c>
      <c r="H148" s="4">
        <v>46174</v>
      </c>
      <c r="I148" s="4" t="str">
        <f t="shared" si="70"/>
        <v>Western Athletic</v>
      </c>
      <c r="J148" s="2" t="str">
        <f t="shared" si="71"/>
        <v/>
      </c>
      <c r="K148" s="2" t="str">
        <f t="shared" si="72"/>
        <v/>
      </c>
      <c r="L148" s="2" t="str">
        <f t="shared" si="73"/>
        <v/>
      </c>
      <c r="M148" s="2" t="str">
        <f t="shared" si="74"/>
        <v/>
      </c>
      <c r="N148" s="22" t="str" cm="1">
        <f t="array" ref="N148">IFERROR(INDEX(Stats_Hit_GP,MATCH($B148,Stats_Hit_Player,0)),"")</f>
        <v/>
      </c>
      <c r="O148" s="22" t="str">
        <f t="shared" si="75"/>
        <v/>
      </c>
      <c r="P148" s="22" t="str">
        <f t="shared" si="76"/>
        <v/>
      </c>
      <c r="Q148" s="22" t="str">
        <f t="shared" si="77"/>
        <v/>
      </c>
      <c r="R148" s="22" t="str">
        <f t="shared" si="78"/>
        <v/>
      </c>
      <c r="S148" s="22" t="str">
        <f t="shared" si="79"/>
        <v/>
      </c>
      <c r="T148" s="22" t="str">
        <f t="shared" si="80"/>
        <v/>
      </c>
      <c r="U148" s="22" t="str">
        <f t="shared" si="81"/>
        <v/>
      </c>
      <c r="V148" s="22" t="str">
        <f t="shared" si="82"/>
        <v/>
      </c>
      <c r="W148" s="22" t="str">
        <f t="shared" si="83"/>
        <v/>
      </c>
      <c r="X148" s="22" t="str">
        <f t="shared" si="84"/>
        <v/>
      </c>
      <c r="Y148" s="22" t="str">
        <f t="shared" si="85"/>
        <v/>
      </c>
      <c r="Z148" s="22" t="str">
        <f t="shared" si="86"/>
        <v/>
      </c>
      <c r="AA148" s="22" t="str">
        <f t="shared" si="87"/>
        <v/>
      </c>
      <c r="AB148" s="22">
        <f t="shared" si="88"/>
        <v>0</v>
      </c>
      <c r="AC148" s="22">
        <f t="shared" si="89"/>
        <v>3</v>
      </c>
      <c r="AD148" s="29">
        <f t="shared" si="90"/>
        <v>5.81</v>
      </c>
      <c r="AE148" s="22">
        <f t="shared" si="91"/>
        <v>12</v>
      </c>
      <c r="AF148" s="22">
        <f t="shared" si="92"/>
        <v>8</v>
      </c>
      <c r="AG148" s="22">
        <f t="shared" si="93"/>
        <v>0</v>
      </c>
      <c r="AH148" s="22">
        <f t="shared" si="94"/>
        <v>0</v>
      </c>
      <c r="AI148" s="22">
        <f t="shared" si="95"/>
        <v>0</v>
      </c>
      <c r="AJ148" s="31">
        <f t="shared" si="96"/>
        <v>26.1</v>
      </c>
      <c r="AK148" s="22">
        <f t="shared" si="97"/>
        <v>33</v>
      </c>
      <c r="AL148" s="22">
        <f t="shared" si="98"/>
        <v>21</v>
      </c>
      <c r="AM148" s="22">
        <f t="shared" si="99"/>
        <v>17</v>
      </c>
      <c r="AN148" s="22">
        <f t="shared" si="100"/>
        <v>20</v>
      </c>
      <c r="AO148" s="22">
        <f t="shared" si="101"/>
        <v>21</v>
      </c>
      <c r="AP148" s="22">
        <f t="shared" si="102"/>
        <v>2</v>
      </c>
      <c r="AQ148" s="2">
        <f t="shared" si="103"/>
        <v>0.311</v>
      </c>
    </row>
    <row r="149" spans="1:43" x14ac:dyDescent="0.25">
      <c r="A149" s="26" t="str">
        <f t="shared" si="104"/>
        <v/>
      </c>
      <c r="B149" t="s">
        <v>4825</v>
      </c>
      <c r="C149" t="s">
        <v>40</v>
      </c>
      <c r="D149" t="s">
        <v>37</v>
      </c>
      <c r="E149" t="s">
        <v>4823</v>
      </c>
      <c r="F149">
        <v>2026</v>
      </c>
      <c r="G149" t="s">
        <v>5657</v>
      </c>
      <c r="H149" s="4">
        <v>46174</v>
      </c>
      <c r="I149" s="4" t="str">
        <f t="shared" si="70"/>
        <v>Summit</v>
      </c>
      <c r="J149" s="2">
        <f t="shared" si="71"/>
        <v>0.29399999999999998</v>
      </c>
      <c r="K149" s="2">
        <f t="shared" si="72"/>
        <v>0.39800000000000002</v>
      </c>
      <c r="L149" s="2">
        <f t="shared" si="73"/>
        <v>0.38900000000000001</v>
      </c>
      <c r="M149" s="2">
        <f t="shared" si="74"/>
        <v>0.78700000000000003</v>
      </c>
      <c r="N149" s="22" cm="1">
        <f t="array" ref="N149">IFERROR(INDEX(Stats_Hit_GP,MATCH($B149,Stats_Hit_Player,0)),"")</f>
        <v>55</v>
      </c>
      <c r="O149" s="22">
        <f t="shared" si="75"/>
        <v>253</v>
      </c>
      <c r="P149" s="22">
        <f t="shared" si="76"/>
        <v>211</v>
      </c>
      <c r="Q149" s="22">
        <f t="shared" si="77"/>
        <v>29</v>
      </c>
      <c r="R149" s="22">
        <f t="shared" si="78"/>
        <v>62</v>
      </c>
      <c r="S149" s="22">
        <f t="shared" si="79"/>
        <v>11</v>
      </c>
      <c r="T149" s="22">
        <f t="shared" si="80"/>
        <v>0</v>
      </c>
      <c r="U149" s="22">
        <f t="shared" si="81"/>
        <v>3</v>
      </c>
      <c r="V149" s="22">
        <f t="shared" si="82"/>
        <v>31</v>
      </c>
      <c r="W149" s="22">
        <f t="shared" si="83"/>
        <v>4</v>
      </c>
      <c r="X149" s="22">
        <f t="shared" si="84"/>
        <v>34</v>
      </c>
      <c r="Y149" s="22">
        <f t="shared" si="85"/>
        <v>35</v>
      </c>
      <c r="Z149" s="22">
        <f t="shared" si="86"/>
        <v>13</v>
      </c>
      <c r="AA149" s="22">
        <f t="shared" si="87"/>
        <v>5</v>
      </c>
      <c r="AB149" s="22" t="str">
        <f t="shared" si="88"/>
        <v/>
      </c>
      <c r="AC149" s="22" t="str">
        <f t="shared" si="89"/>
        <v/>
      </c>
      <c r="AD149" s="29" t="str">
        <f t="shared" si="90"/>
        <v/>
      </c>
      <c r="AE149" s="22" t="str">
        <f t="shared" si="91"/>
        <v/>
      </c>
      <c r="AF149" s="22" t="str">
        <f t="shared" si="92"/>
        <v/>
      </c>
      <c r="AG149" s="22" t="str">
        <f t="shared" si="93"/>
        <v/>
      </c>
      <c r="AH149" s="22" t="str">
        <f t="shared" si="94"/>
        <v/>
      </c>
      <c r="AI149" s="22" t="str">
        <f t="shared" si="95"/>
        <v/>
      </c>
      <c r="AJ149" s="31" t="str">
        <f t="shared" si="96"/>
        <v/>
      </c>
      <c r="AK149" s="22" t="str">
        <f t="shared" si="97"/>
        <v/>
      </c>
      <c r="AL149" s="22" t="str">
        <f t="shared" si="98"/>
        <v/>
      </c>
      <c r="AM149" s="22" t="str">
        <f t="shared" si="99"/>
        <v/>
      </c>
      <c r="AN149" s="22" t="str">
        <f t="shared" si="100"/>
        <v/>
      </c>
      <c r="AO149" s="22" t="str">
        <f t="shared" si="101"/>
        <v/>
      </c>
      <c r="AP149" s="22" t="str">
        <f t="shared" si="102"/>
        <v/>
      </c>
      <c r="AQ149" s="2" t="str">
        <f t="shared" si="103"/>
        <v/>
      </c>
    </row>
    <row r="150" spans="1:43" x14ac:dyDescent="0.25">
      <c r="A150" s="26" t="str">
        <f t="shared" si="104"/>
        <v/>
      </c>
      <c r="B150" t="s">
        <v>4295</v>
      </c>
      <c r="C150" t="s">
        <v>44</v>
      </c>
      <c r="D150" t="s">
        <v>47</v>
      </c>
      <c r="E150" t="s">
        <v>4279</v>
      </c>
      <c r="F150">
        <v>2026</v>
      </c>
      <c r="G150" t="s">
        <v>5657</v>
      </c>
      <c r="H150" s="4">
        <v>46174</v>
      </c>
      <c r="I150" s="4" t="str">
        <f t="shared" si="70"/>
        <v>SEC</v>
      </c>
      <c r="J150" s="2">
        <f t="shared" si="71"/>
        <v>0</v>
      </c>
      <c r="K150" s="2">
        <f t="shared" si="72"/>
        <v>0.14299999999999999</v>
      </c>
      <c r="L150" s="2">
        <f t="shared" si="73"/>
        <v>0</v>
      </c>
      <c r="M150" s="2">
        <f t="shared" si="74"/>
        <v>0.14299999999999999</v>
      </c>
      <c r="N150" s="22" cm="1">
        <f t="array" ref="N150">IFERROR(INDEX(Stats_Hit_GP,MATCH($B150,Stats_Hit_Player,0)),"")</f>
        <v>4</v>
      </c>
      <c r="O150" s="22">
        <f t="shared" si="75"/>
        <v>7</v>
      </c>
      <c r="P150" s="22">
        <f t="shared" si="76"/>
        <v>6</v>
      </c>
      <c r="Q150" s="22">
        <f t="shared" si="77"/>
        <v>1</v>
      </c>
      <c r="R150" s="22">
        <f t="shared" si="78"/>
        <v>0</v>
      </c>
      <c r="S150" s="22">
        <f t="shared" si="79"/>
        <v>0</v>
      </c>
      <c r="T150" s="22">
        <f t="shared" si="80"/>
        <v>0</v>
      </c>
      <c r="U150" s="22">
        <f t="shared" si="81"/>
        <v>0</v>
      </c>
      <c r="V150" s="22">
        <f t="shared" si="82"/>
        <v>0</v>
      </c>
      <c r="W150" s="22">
        <f t="shared" si="83"/>
        <v>0</v>
      </c>
      <c r="X150" s="22">
        <f t="shared" si="84"/>
        <v>1</v>
      </c>
      <c r="Y150" s="22">
        <f t="shared" si="85"/>
        <v>3</v>
      </c>
      <c r="Z150" s="22">
        <f t="shared" si="86"/>
        <v>0</v>
      </c>
      <c r="AA150" s="22">
        <f t="shared" si="87"/>
        <v>0</v>
      </c>
      <c r="AB150" s="22" t="str">
        <f t="shared" si="88"/>
        <v/>
      </c>
      <c r="AC150" s="22" t="str">
        <f t="shared" si="89"/>
        <v/>
      </c>
      <c r="AD150" s="29" t="str">
        <f t="shared" si="90"/>
        <v/>
      </c>
      <c r="AE150" s="22" t="str">
        <f t="shared" si="91"/>
        <v/>
      </c>
      <c r="AF150" s="22" t="str">
        <f t="shared" si="92"/>
        <v/>
      </c>
      <c r="AG150" s="22" t="str">
        <f t="shared" si="93"/>
        <v/>
      </c>
      <c r="AH150" s="22" t="str">
        <f t="shared" si="94"/>
        <v/>
      </c>
      <c r="AI150" s="22" t="str">
        <f t="shared" si="95"/>
        <v/>
      </c>
      <c r="AJ150" s="31" t="str">
        <f t="shared" si="96"/>
        <v/>
      </c>
      <c r="AK150" s="22" t="str">
        <f t="shared" si="97"/>
        <v/>
      </c>
      <c r="AL150" s="22" t="str">
        <f t="shared" si="98"/>
        <v/>
      </c>
      <c r="AM150" s="22" t="str">
        <f t="shared" si="99"/>
        <v/>
      </c>
      <c r="AN150" s="22" t="str">
        <f t="shared" si="100"/>
        <v/>
      </c>
      <c r="AO150" s="22" t="str">
        <f t="shared" si="101"/>
        <v/>
      </c>
      <c r="AP150" s="22" t="str">
        <f t="shared" si="102"/>
        <v/>
      </c>
      <c r="AQ150" s="2" t="str">
        <f t="shared" si="103"/>
        <v/>
      </c>
    </row>
    <row r="151" spans="1:43" x14ac:dyDescent="0.25">
      <c r="A151" s="26" t="str">
        <f t="shared" si="104"/>
        <v/>
      </c>
      <c r="B151" t="s">
        <v>7227</v>
      </c>
      <c r="C151" t="s">
        <v>64</v>
      </c>
      <c r="D151" t="s">
        <v>47</v>
      </c>
      <c r="E151" t="s">
        <v>4539</v>
      </c>
      <c r="F151">
        <v>2026</v>
      </c>
      <c r="G151" t="s">
        <v>5657</v>
      </c>
      <c r="H151" s="4">
        <v>46174</v>
      </c>
      <c r="I151" s="4" t="str">
        <f t="shared" si="70"/>
        <v>SoCon</v>
      </c>
      <c r="J151" s="2" t="str">
        <f t="shared" si="71"/>
        <v/>
      </c>
      <c r="K151" s="2" t="str">
        <f t="shared" si="72"/>
        <v/>
      </c>
      <c r="L151" s="2" t="str">
        <f t="shared" si="73"/>
        <v/>
      </c>
      <c r="M151" s="2" t="str">
        <f t="shared" si="74"/>
        <v/>
      </c>
      <c r="N151" s="22" t="str" cm="1">
        <f t="array" ref="N151">IFERROR(INDEX(Stats_Hit_GP,MATCH($B151,Stats_Hit_Player,0)),"")</f>
        <v/>
      </c>
      <c r="O151" s="22" t="str">
        <f t="shared" si="75"/>
        <v/>
      </c>
      <c r="P151" s="22" t="str">
        <f t="shared" si="76"/>
        <v/>
      </c>
      <c r="Q151" s="22" t="str">
        <f t="shared" si="77"/>
        <v/>
      </c>
      <c r="R151" s="22" t="str">
        <f t="shared" si="78"/>
        <v/>
      </c>
      <c r="S151" s="22" t="str">
        <f t="shared" si="79"/>
        <v/>
      </c>
      <c r="T151" s="22" t="str">
        <f t="shared" si="80"/>
        <v/>
      </c>
      <c r="U151" s="22" t="str">
        <f t="shared" si="81"/>
        <v/>
      </c>
      <c r="V151" s="22" t="str">
        <f t="shared" si="82"/>
        <v/>
      </c>
      <c r="W151" s="22" t="str">
        <f t="shared" si="83"/>
        <v/>
      </c>
      <c r="X151" s="22" t="str">
        <f t="shared" si="84"/>
        <v/>
      </c>
      <c r="Y151" s="22" t="str">
        <f t="shared" si="85"/>
        <v/>
      </c>
      <c r="Z151" s="22" t="str">
        <f t="shared" si="86"/>
        <v/>
      </c>
      <c r="AA151" s="22" t="str">
        <f t="shared" si="87"/>
        <v/>
      </c>
      <c r="AB151" s="22" t="str">
        <f t="shared" si="88"/>
        <v/>
      </c>
      <c r="AC151" s="22" t="str">
        <f t="shared" si="89"/>
        <v/>
      </c>
      <c r="AD151" s="29" t="str">
        <f t="shared" si="90"/>
        <v/>
      </c>
      <c r="AE151" s="22" t="str">
        <f t="shared" si="91"/>
        <v/>
      </c>
      <c r="AF151" s="22" t="str">
        <f t="shared" si="92"/>
        <v/>
      </c>
      <c r="AG151" s="22" t="str">
        <f t="shared" si="93"/>
        <v/>
      </c>
      <c r="AH151" s="22" t="str">
        <f t="shared" si="94"/>
        <v/>
      </c>
      <c r="AI151" s="22" t="str">
        <f t="shared" si="95"/>
        <v/>
      </c>
      <c r="AJ151" s="31" t="str">
        <f t="shared" si="96"/>
        <v/>
      </c>
      <c r="AK151" s="22" t="str">
        <f t="shared" si="97"/>
        <v/>
      </c>
      <c r="AL151" s="22" t="str">
        <f t="shared" si="98"/>
        <v/>
      </c>
      <c r="AM151" s="22" t="str">
        <f t="shared" si="99"/>
        <v/>
      </c>
      <c r="AN151" s="22" t="str">
        <f t="shared" si="100"/>
        <v/>
      </c>
      <c r="AO151" s="22" t="str">
        <f t="shared" si="101"/>
        <v/>
      </c>
      <c r="AP151" s="22" t="str">
        <f t="shared" si="102"/>
        <v/>
      </c>
      <c r="AQ151" s="2" t="str">
        <f t="shared" si="103"/>
        <v/>
      </c>
    </row>
    <row r="152" spans="1:43" x14ac:dyDescent="0.25">
      <c r="A152" s="26" t="str">
        <f t="shared" si="104"/>
        <v/>
      </c>
      <c r="B152" t="s">
        <v>7228</v>
      </c>
      <c r="C152" t="s">
        <v>64</v>
      </c>
      <c r="D152" t="s">
        <v>47</v>
      </c>
      <c r="E152" t="s">
        <v>5013</v>
      </c>
      <c r="F152">
        <v>2026</v>
      </c>
      <c r="G152" t="s">
        <v>5657</v>
      </c>
      <c r="H152" s="4">
        <v>46174</v>
      </c>
      <c r="I152" s="4" t="str">
        <f t="shared" si="70"/>
        <v>Sun Belt</v>
      </c>
      <c r="J152" s="2" t="str">
        <f t="shared" si="71"/>
        <v/>
      </c>
      <c r="K152" s="2" t="str">
        <f t="shared" si="72"/>
        <v/>
      </c>
      <c r="L152" s="2" t="str">
        <f t="shared" si="73"/>
        <v/>
      </c>
      <c r="M152" s="2" t="str">
        <f t="shared" si="74"/>
        <v/>
      </c>
      <c r="N152" s="22" t="str" cm="1">
        <f t="array" ref="N152">IFERROR(INDEX(Stats_Hit_GP,MATCH($B152,Stats_Hit_Player,0)),"")</f>
        <v/>
      </c>
      <c r="O152" s="22" t="str">
        <f t="shared" si="75"/>
        <v/>
      </c>
      <c r="P152" s="22" t="str">
        <f t="shared" si="76"/>
        <v/>
      </c>
      <c r="Q152" s="22" t="str">
        <f t="shared" si="77"/>
        <v/>
      </c>
      <c r="R152" s="22" t="str">
        <f t="shared" si="78"/>
        <v/>
      </c>
      <c r="S152" s="22" t="str">
        <f t="shared" si="79"/>
        <v/>
      </c>
      <c r="T152" s="22" t="str">
        <f t="shared" si="80"/>
        <v/>
      </c>
      <c r="U152" s="22" t="str">
        <f t="shared" si="81"/>
        <v/>
      </c>
      <c r="V152" s="22" t="str">
        <f t="shared" si="82"/>
        <v/>
      </c>
      <c r="W152" s="22" t="str">
        <f t="shared" si="83"/>
        <v/>
      </c>
      <c r="X152" s="22" t="str">
        <f t="shared" si="84"/>
        <v/>
      </c>
      <c r="Y152" s="22" t="str">
        <f t="shared" si="85"/>
        <v/>
      </c>
      <c r="Z152" s="22" t="str">
        <f t="shared" si="86"/>
        <v/>
      </c>
      <c r="AA152" s="22" t="str">
        <f t="shared" si="87"/>
        <v/>
      </c>
      <c r="AB152" s="22">
        <f t="shared" si="88"/>
        <v>0</v>
      </c>
      <c r="AC152" s="22">
        <f t="shared" si="89"/>
        <v>1</v>
      </c>
      <c r="AD152" s="29">
        <f t="shared" si="90"/>
        <v>21.6</v>
      </c>
      <c r="AE152" s="22">
        <f t="shared" si="91"/>
        <v>3</v>
      </c>
      <c r="AF152" s="22">
        <f t="shared" si="92"/>
        <v>0</v>
      </c>
      <c r="AG152" s="22">
        <f t="shared" si="93"/>
        <v>0</v>
      </c>
      <c r="AH152" s="22">
        <f t="shared" si="94"/>
        <v>0</v>
      </c>
      <c r="AI152" s="22">
        <f t="shared" si="95"/>
        <v>1</v>
      </c>
      <c r="AJ152" s="31">
        <f t="shared" si="96"/>
        <v>1.2</v>
      </c>
      <c r="AK152" s="22">
        <f t="shared" si="97"/>
        <v>4</v>
      </c>
      <c r="AL152" s="22">
        <f t="shared" si="98"/>
        <v>4</v>
      </c>
      <c r="AM152" s="22">
        <f t="shared" si="99"/>
        <v>4</v>
      </c>
      <c r="AN152" s="22">
        <f t="shared" si="100"/>
        <v>1</v>
      </c>
      <c r="AO152" s="22">
        <f t="shared" si="101"/>
        <v>1</v>
      </c>
      <c r="AP152" s="22">
        <f t="shared" si="102"/>
        <v>2</v>
      </c>
      <c r="AQ152" s="2">
        <f t="shared" si="103"/>
        <v>0.57099999999999995</v>
      </c>
    </row>
    <row r="153" spans="1:43" x14ac:dyDescent="0.25">
      <c r="A153" s="26" t="str">
        <f t="shared" si="104"/>
        <v/>
      </c>
      <c r="B153" t="s">
        <v>7229</v>
      </c>
      <c r="C153" t="s">
        <v>64</v>
      </c>
      <c r="D153" t="s">
        <v>24</v>
      </c>
      <c r="E153" t="s">
        <v>6559</v>
      </c>
      <c r="F153">
        <v>2026</v>
      </c>
      <c r="G153" t="s">
        <v>5657</v>
      </c>
      <c r="H153" s="4">
        <v>46174</v>
      </c>
      <c r="I153" s="4" t="str">
        <f t="shared" si="70"/>
        <v/>
      </c>
      <c r="J153" s="2" t="str">
        <f t="shared" si="71"/>
        <v/>
      </c>
      <c r="K153" s="2" t="str">
        <f t="shared" si="72"/>
        <v/>
      </c>
      <c r="L153" s="2" t="str">
        <f t="shared" si="73"/>
        <v/>
      </c>
      <c r="M153" s="2" t="str">
        <f t="shared" si="74"/>
        <v/>
      </c>
      <c r="N153" s="22" t="str" cm="1">
        <f t="array" ref="N153">IFERROR(INDEX(Stats_Hit_GP,MATCH($B153,Stats_Hit_Player,0)),"")</f>
        <v/>
      </c>
      <c r="O153" s="22" t="str">
        <f t="shared" si="75"/>
        <v/>
      </c>
      <c r="P153" s="22" t="str">
        <f t="shared" si="76"/>
        <v/>
      </c>
      <c r="Q153" s="22" t="str">
        <f t="shared" si="77"/>
        <v/>
      </c>
      <c r="R153" s="22" t="str">
        <f t="shared" si="78"/>
        <v/>
      </c>
      <c r="S153" s="22" t="str">
        <f t="shared" si="79"/>
        <v/>
      </c>
      <c r="T153" s="22" t="str">
        <f t="shared" si="80"/>
        <v/>
      </c>
      <c r="U153" s="22" t="str">
        <f t="shared" si="81"/>
        <v/>
      </c>
      <c r="V153" s="22" t="str">
        <f t="shared" si="82"/>
        <v/>
      </c>
      <c r="W153" s="22" t="str">
        <f t="shared" si="83"/>
        <v/>
      </c>
      <c r="X153" s="22" t="str">
        <f t="shared" si="84"/>
        <v/>
      </c>
      <c r="Y153" s="22" t="str">
        <f t="shared" si="85"/>
        <v/>
      </c>
      <c r="Z153" s="22" t="str">
        <f t="shared" si="86"/>
        <v/>
      </c>
      <c r="AA153" s="22" t="str">
        <f t="shared" si="87"/>
        <v/>
      </c>
      <c r="AB153" s="22">
        <f t="shared" si="88"/>
        <v>1</v>
      </c>
      <c r="AC153" s="22">
        <f t="shared" si="89"/>
        <v>0</v>
      </c>
      <c r="AD153" s="29">
        <f t="shared" si="90"/>
        <v>9.64</v>
      </c>
      <c r="AE153" s="22">
        <f t="shared" si="91"/>
        <v>14</v>
      </c>
      <c r="AF153" s="22">
        <f t="shared" si="92"/>
        <v>0</v>
      </c>
      <c r="AG153" s="22">
        <f t="shared" si="93"/>
        <v>0</v>
      </c>
      <c r="AH153" s="22">
        <f t="shared" si="94"/>
        <v>0</v>
      </c>
      <c r="AI153" s="22">
        <f t="shared" si="95"/>
        <v>0</v>
      </c>
      <c r="AJ153" s="31">
        <f t="shared" si="96"/>
        <v>18.2</v>
      </c>
      <c r="AK153" s="22">
        <f t="shared" si="97"/>
        <v>23</v>
      </c>
      <c r="AL153" s="22">
        <f t="shared" si="98"/>
        <v>23</v>
      </c>
      <c r="AM153" s="22">
        <f t="shared" si="99"/>
        <v>20</v>
      </c>
      <c r="AN153" s="22">
        <f t="shared" si="100"/>
        <v>18</v>
      </c>
      <c r="AO153" s="22">
        <f t="shared" si="101"/>
        <v>9</v>
      </c>
      <c r="AP153" s="22">
        <f t="shared" si="102"/>
        <v>4</v>
      </c>
      <c r="AQ153" s="2">
        <f t="shared" si="103"/>
        <v>0.29499999999999998</v>
      </c>
    </row>
    <row r="154" spans="1:43" x14ac:dyDescent="0.25">
      <c r="A154" s="26" t="str">
        <f t="shared" si="104"/>
        <v/>
      </c>
      <c r="B154" t="s">
        <v>874</v>
      </c>
      <c r="C154" t="s">
        <v>64</v>
      </c>
      <c r="D154" t="s">
        <v>37</v>
      </c>
      <c r="E154" t="s">
        <v>3200</v>
      </c>
      <c r="F154">
        <v>2026</v>
      </c>
      <c r="G154" t="s">
        <v>5657</v>
      </c>
      <c r="H154" s="4">
        <v>46174</v>
      </c>
      <c r="I154" s="4" t="str">
        <f t="shared" si="70"/>
        <v>Mid-American</v>
      </c>
      <c r="J154" s="2">
        <f t="shared" si="71"/>
        <v>0.307</v>
      </c>
      <c r="K154" s="2">
        <f t="shared" si="72"/>
        <v>0.38400000000000001</v>
      </c>
      <c r="L154" s="2">
        <f t="shared" si="73"/>
        <v>0.59099999999999997</v>
      </c>
      <c r="M154" s="2">
        <f t="shared" si="74"/>
        <v>0.97499999999999998</v>
      </c>
      <c r="N154" s="22" cm="1">
        <f t="array" ref="N154">IFERROR(INDEX(Stats_Hit_GP,MATCH($B154,Stats_Hit_Player,0)),"")</f>
        <v>51</v>
      </c>
      <c r="O154" s="22">
        <f t="shared" si="75"/>
        <v>205</v>
      </c>
      <c r="P154" s="22">
        <f t="shared" si="76"/>
        <v>176</v>
      </c>
      <c r="Q154" s="22">
        <f t="shared" si="77"/>
        <v>34</v>
      </c>
      <c r="R154" s="22">
        <f t="shared" si="78"/>
        <v>54</v>
      </c>
      <c r="S154" s="22">
        <f t="shared" si="79"/>
        <v>11</v>
      </c>
      <c r="T154" s="22">
        <f t="shared" si="80"/>
        <v>3</v>
      </c>
      <c r="U154" s="22">
        <f t="shared" si="81"/>
        <v>11</v>
      </c>
      <c r="V154" s="22">
        <f t="shared" si="82"/>
        <v>50</v>
      </c>
      <c r="W154" s="22">
        <f t="shared" si="83"/>
        <v>3</v>
      </c>
      <c r="X154" s="22">
        <f t="shared" si="84"/>
        <v>21</v>
      </c>
      <c r="Y154" s="22">
        <f t="shared" si="85"/>
        <v>42</v>
      </c>
      <c r="Z154" s="22">
        <f t="shared" si="86"/>
        <v>8</v>
      </c>
      <c r="AA154" s="22">
        <f t="shared" si="87"/>
        <v>1</v>
      </c>
      <c r="AB154" s="22">
        <f t="shared" si="88"/>
        <v>0</v>
      </c>
      <c r="AC154" s="22">
        <f t="shared" si="89"/>
        <v>2</v>
      </c>
      <c r="AD154" s="29">
        <f t="shared" si="90"/>
        <v>9.7100000000000009</v>
      </c>
      <c r="AE154" s="22">
        <f t="shared" si="91"/>
        <v>16</v>
      </c>
      <c r="AF154" s="22">
        <f t="shared" si="92"/>
        <v>4</v>
      </c>
      <c r="AG154" s="22">
        <f t="shared" si="93"/>
        <v>0</v>
      </c>
      <c r="AH154" s="22">
        <f t="shared" si="94"/>
        <v>0</v>
      </c>
      <c r="AI154" s="22">
        <f t="shared" si="95"/>
        <v>0</v>
      </c>
      <c r="AJ154" s="31">
        <f t="shared" si="96"/>
        <v>29.2</v>
      </c>
      <c r="AK154" s="22">
        <f t="shared" si="97"/>
        <v>41</v>
      </c>
      <c r="AL154" s="22">
        <f t="shared" si="98"/>
        <v>32</v>
      </c>
      <c r="AM154" s="22">
        <f t="shared" si="99"/>
        <v>32</v>
      </c>
      <c r="AN154" s="22">
        <f t="shared" si="100"/>
        <v>18</v>
      </c>
      <c r="AO154" s="22">
        <f t="shared" si="101"/>
        <v>29</v>
      </c>
      <c r="AP154" s="22">
        <f t="shared" si="102"/>
        <v>14</v>
      </c>
      <c r="AQ154" s="2">
        <f t="shared" si="103"/>
        <v>0.33900000000000002</v>
      </c>
    </row>
    <row r="155" spans="1:43" x14ac:dyDescent="0.25">
      <c r="A155" s="26">
        <f t="shared" si="104"/>
        <v>1</v>
      </c>
      <c r="B155" t="s">
        <v>5224</v>
      </c>
      <c r="C155" t="s">
        <v>35</v>
      </c>
      <c r="D155" t="s">
        <v>29</v>
      </c>
      <c r="E155" t="s">
        <v>5225</v>
      </c>
      <c r="F155">
        <v>2026</v>
      </c>
      <c r="G155" t="s">
        <v>5657</v>
      </c>
      <c r="H155" s="4">
        <v>46174</v>
      </c>
      <c r="I155" s="4" t="str">
        <f t="shared" si="70"/>
        <v>Southwestern Athletic</v>
      </c>
      <c r="J155" s="2">
        <f t="shared" si="71"/>
        <v>0.40100000000000002</v>
      </c>
      <c r="K155" s="2">
        <f t="shared" si="72"/>
        <v>0.53800000000000003</v>
      </c>
      <c r="L155" s="2">
        <f t="shared" si="73"/>
        <v>0.64200000000000002</v>
      </c>
      <c r="M155" s="2">
        <f t="shared" si="74"/>
        <v>1.18</v>
      </c>
      <c r="N155" s="22" cm="1">
        <f t="array" ref="N155">IFERROR(INDEX(Stats_Hit_GP,MATCH($B155,Stats_Hit_Player,0)),"")</f>
        <v>53</v>
      </c>
      <c r="O155" s="22">
        <f t="shared" si="75"/>
        <v>256</v>
      </c>
      <c r="P155" s="22">
        <f t="shared" si="76"/>
        <v>187</v>
      </c>
      <c r="Q155" s="22">
        <f t="shared" si="77"/>
        <v>62</v>
      </c>
      <c r="R155" s="22">
        <f t="shared" si="78"/>
        <v>75</v>
      </c>
      <c r="S155" s="22">
        <f t="shared" si="79"/>
        <v>14</v>
      </c>
      <c r="T155" s="22">
        <f t="shared" si="80"/>
        <v>2</v>
      </c>
      <c r="U155" s="22">
        <f t="shared" si="81"/>
        <v>9</v>
      </c>
      <c r="V155" s="22">
        <f t="shared" si="82"/>
        <v>41</v>
      </c>
      <c r="W155" s="22">
        <f t="shared" si="83"/>
        <v>12</v>
      </c>
      <c r="X155" s="22">
        <f t="shared" si="84"/>
        <v>48</v>
      </c>
      <c r="Y155" s="22">
        <f t="shared" si="85"/>
        <v>39</v>
      </c>
      <c r="Z155" s="22">
        <f t="shared" si="86"/>
        <v>10</v>
      </c>
      <c r="AA155" s="22">
        <f t="shared" si="87"/>
        <v>4</v>
      </c>
      <c r="AB155" s="22" t="str">
        <f t="shared" si="88"/>
        <v/>
      </c>
      <c r="AC155" s="22" t="str">
        <f t="shared" si="89"/>
        <v/>
      </c>
      <c r="AD155" s="29" t="str">
        <f t="shared" si="90"/>
        <v/>
      </c>
      <c r="AE155" s="22" t="str">
        <f t="shared" si="91"/>
        <v/>
      </c>
      <c r="AF155" s="22" t="str">
        <f t="shared" si="92"/>
        <v/>
      </c>
      <c r="AG155" s="22" t="str">
        <f t="shared" si="93"/>
        <v/>
      </c>
      <c r="AH155" s="22" t="str">
        <f t="shared" si="94"/>
        <v/>
      </c>
      <c r="AI155" s="22" t="str">
        <f t="shared" si="95"/>
        <v/>
      </c>
      <c r="AJ155" s="31" t="str">
        <f t="shared" si="96"/>
        <v/>
      </c>
      <c r="AK155" s="22" t="str">
        <f t="shared" si="97"/>
        <v/>
      </c>
      <c r="AL155" s="22" t="str">
        <f t="shared" si="98"/>
        <v/>
      </c>
      <c r="AM155" s="22" t="str">
        <f t="shared" si="99"/>
        <v/>
      </c>
      <c r="AN155" s="22" t="str">
        <f t="shared" si="100"/>
        <v/>
      </c>
      <c r="AO155" s="22" t="str">
        <f t="shared" si="101"/>
        <v/>
      </c>
      <c r="AP155" s="22" t="str">
        <f t="shared" si="102"/>
        <v/>
      </c>
      <c r="AQ155" s="2" t="str">
        <f t="shared" si="103"/>
        <v/>
      </c>
    </row>
    <row r="156" spans="1:43" x14ac:dyDescent="0.25">
      <c r="A156" s="26" t="str">
        <f t="shared" si="104"/>
        <v/>
      </c>
      <c r="B156" t="s">
        <v>4761</v>
      </c>
      <c r="C156" t="s">
        <v>30</v>
      </c>
      <c r="D156" t="s">
        <v>24</v>
      </c>
      <c r="E156" t="s">
        <v>4751</v>
      </c>
      <c r="F156">
        <v>2026</v>
      </c>
      <c r="G156" t="s">
        <v>5657</v>
      </c>
      <c r="H156" s="4">
        <v>46174</v>
      </c>
      <c r="I156" s="4" t="str">
        <f t="shared" si="70"/>
        <v>Southland</v>
      </c>
      <c r="J156" s="2">
        <f t="shared" si="71"/>
        <v>0.26900000000000002</v>
      </c>
      <c r="K156" s="2">
        <f t="shared" si="72"/>
        <v>0.38700000000000001</v>
      </c>
      <c r="L156" s="2">
        <f t="shared" si="73"/>
        <v>0.40400000000000003</v>
      </c>
      <c r="M156" s="2">
        <f t="shared" si="74"/>
        <v>0.79100000000000004</v>
      </c>
      <c r="N156" s="22" cm="1">
        <f t="array" ref="N156">IFERROR(INDEX(Stats_Hit_GP,MATCH($B156,Stats_Hit_Player,0)),"")</f>
        <v>21</v>
      </c>
      <c r="O156" s="22">
        <f t="shared" si="75"/>
        <v>62</v>
      </c>
      <c r="P156" s="22">
        <f t="shared" si="76"/>
        <v>52</v>
      </c>
      <c r="Q156" s="22">
        <f t="shared" si="77"/>
        <v>10</v>
      </c>
      <c r="R156" s="22">
        <f t="shared" si="78"/>
        <v>14</v>
      </c>
      <c r="S156" s="22">
        <f t="shared" si="79"/>
        <v>4</v>
      </c>
      <c r="T156" s="22">
        <f t="shared" si="80"/>
        <v>0</v>
      </c>
      <c r="U156" s="22">
        <f t="shared" si="81"/>
        <v>1</v>
      </c>
      <c r="V156" s="22">
        <f t="shared" si="82"/>
        <v>11</v>
      </c>
      <c r="W156" s="22">
        <f t="shared" si="83"/>
        <v>3</v>
      </c>
      <c r="X156" s="22">
        <f t="shared" si="84"/>
        <v>7</v>
      </c>
      <c r="Y156" s="22">
        <f t="shared" si="85"/>
        <v>18</v>
      </c>
      <c r="Z156" s="22">
        <f t="shared" si="86"/>
        <v>1</v>
      </c>
      <c r="AA156" s="22">
        <f t="shared" si="87"/>
        <v>2</v>
      </c>
      <c r="AB156" s="22" t="str">
        <f t="shared" si="88"/>
        <v/>
      </c>
      <c r="AC156" s="22" t="str">
        <f t="shared" si="89"/>
        <v/>
      </c>
      <c r="AD156" s="29" t="str">
        <f t="shared" si="90"/>
        <v/>
      </c>
      <c r="AE156" s="22" t="str">
        <f t="shared" si="91"/>
        <v/>
      </c>
      <c r="AF156" s="22" t="str">
        <f t="shared" si="92"/>
        <v/>
      </c>
      <c r="AG156" s="22" t="str">
        <f t="shared" si="93"/>
        <v/>
      </c>
      <c r="AH156" s="22" t="str">
        <f t="shared" si="94"/>
        <v/>
      </c>
      <c r="AI156" s="22" t="str">
        <f t="shared" si="95"/>
        <v/>
      </c>
      <c r="AJ156" s="31" t="str">
        <f t="shared" si="96"/>
        <v/>
      </c>
      <c r="AK156" s="22" t="str">
        <f t="shared" si="97"/>
        <v/>
      </c>
      <c r="AL156" s="22" t="str">
        <f t="shared" si="98"/>
        <v/>
      </c>
      <c r="AM156" s="22" t="str">
        <f t="shared" si="99"/>
        <v/>
      </c>
      <c r="AN156" s="22" t="str">
        <f t="shared" si="100"/>
        <v/>
      </c>
      <c r="AO156" s="22" t="str">
        <f t="shared" si="101"/>
        <v/>
      </c>
      <c r="AP156" s="22" t="str">
        <f t="shared" si="102"/>
        <v/>
      </c>
      <c r="AQ156" s="2" t="str">
        <f t="shared" si="103"/>
        <v/>
      </c>
    </row>
    <row r="157" spans="1:43" x14ac:dyDescent="0.25">
      <c r="A157" s="26" t="str">
        <f t="shared" si="104"/>
        <v/>
      </c>
      <c r="B157" t="s">
        <v>7230</v>
      </c>
      <c r="C157" t="s">
        <v>64</v>
      </c>
      <c r="D157" t="s">
        <v>37</v>
      </c>
      <c r="E157" t="s">
        <v>4425</v>
      </c>
      <c r="F157">
        <v>2026</v>
      </c>
      <c r="G157" t="s">
        <v>5657</v>
      </c>
      <c r="H157" s="4">
        <v>46174</v>
      </c>
      <c r="I157" s="4" t="str">
        <f t="shared" si="70"/>
        <v>SoCon</v>
      </c>
      <c r="J157" s="2" t="str">
        <f t="shared" si="71"/>
        <v/>
      </c>
      <c r="K157" s="2" t="str">
        <f t="shared" si="72"/>
        <v/>
      </c>
      <c r="L157" s="2" t="str">
        <f t="shared" si="73"/>
        <v/>
      </c>
      <c r="M157" s="2" t="str">
        <f t="shared" si="74"/>
        <v/>
      </c>
      <c r="N157" s="22" t="str" cm="1">
        <f t="array" ref="N157">IFERROR(INDEX(Stats_Hit_GP,MATCH($B157,Stats_Hit_Player,0)),"")</f>
        <v/>
      </c>
      <c r="O157" s="22" t="str">
        <f t="shared" si="75"/>
        <v/>
      </c>
      <c r="P157" s="22" t="str">
        <f t="shared" si="76"/>
        <v/>
      </c>
      <c r="Q157" s="22" t="str">
        <f t="shared" si="77"/>
        <v/>
      </c>
      <c r="R157" s="22" t="str">
        <f t="shared" si="78"/>
        <v/>
      </c>
      <c r="S157" s="22" t="str">
        <f t="shared" si="79"/>
        <v/>
      </c>
      <c r="T157" s="22" t="str">
        <f t="shared" si="80"/>
        <v/>
      </c>
      <c r="U157" s="22" t="str">
        <f t="shared" si="81"/>
        <v/>
      </c>
      <c r="V157" s="22" t="str">
        <f t="shared" si="82"/>
        <v/>
      </c>
      <c r="W157" s="22" t="str">
        <f t="shared" si="83"/>
        <v/>
      </c>
      <c r="X157" s="22" t="str">
        <f t="shared" si="84"/>
        <v/>
      </c>
      <c r="Y157" s="22" t="str">
        <f t="shared" si="85"/>
        <v/>
      </c>
      <c r="Z157" s="22" t="str">
        <f t="shared" si="86"/>
        <v/>
      </c>
      <c r="AA157" s="22" t="str">
        <f t="shared" si="87"/>
        <v/>
      </c>
      <c r="AB157" s="22">
        <f t="shared" si="88"/>
        <v>0</v>
      </c>
      <c r="AC157" s="22">
        <f t="shared" si="89"/>
        <v>2</v>
      </c>
      <c r="AD157" s="29">
        <f t="shared" si="90"/>
        <v>7.58</v>
      </c>
      <c r="AE157" s="22">
        <f t="shared" si="91"/>
        <v>17</v>
      </c>
      <c r="AF157" s="22">
        <f t="shared" si="92"/>
        <v>2</v>
      </c>
      <c r="AG157" s="22">
        <f t="shared" si="93"/>
        <v>0</v>
      </c>
      <c r="AH157" s="22">
        <f t="shared" si="94"/>
        <v>0</v>
      </c>
      <c r="AI157" s="22">
        <f t="shared" si="95"/>
        <v>0</v>
      </c>
      <c r="AJ157" s="31">
        <f t="shared" si="96"/>
        <v>19</v>
      </c>
      <c r="AK157" s="22">
        <f t="shared" si="97"/>
        <v>25</v>
      </c>
      <c r="AL157" s="22">
        <f t="shared" si="98"/>
        <v>17</v>
      </c>
      <c r="AM157" s="22">
        <f t="shared" si="99"/>
        <v>16</v>
      </c>
      <c r="AN157" s="22">
        <f t="shared" si="100"/>
        <v>9</v>
      </c>
      <c r="AO157" s="22">
        <f t="shared" si="101"/>
        <v>14</v>
      </c>
      <c r="AP157" s="22">
        <f t="shared" si="102"/>
        <v>3</v>
      </c>
      <c r="AQ157" s="2">
        <f t="shared" si="103"/>
        <v>0.30499999999999999</v>
      </c>
    </row>
    <row r="158" spans="1:43" x14ac:dyDescent="0.25">
      <c r="A158" s="26">
        <f t="shared" si="104"/>
        <v>1</v>
      </c>
      <c r="B158" t="s">
        <v>4430</v>
      </c>
      <c r="C158" t="s">
        <v>33</v>
      </c>
      <c r="D158" t="s">
        <v>29</v>
      </c>
      <c r="E158" t="s">
        <v>4425</v>
      </c>
      <c r="F158">
        <v>2026</v>
      </c>
      <c r="G158" t="s">
        <v>5657</v>
      </c>
      <c r="H158" s="4">
        <v>46174</v>
      </c>
      <c r="I158" s="4" t="str">
        <f t="shared" si="70"/>
        <v>SoCon</v>
      </c>
      <c r="J158" s="2">
        <f t="shared" si="71"/>
        <v>0.318</v>
      </c>
      <c r="K158" s="2">
        <f t="shared" si="72"/>
        <v>0.41399999999999998</v>
      </c>
      <c r="L158" s="2">
        <f t="shared" si="73"/>
        <v>0.53200000000000003</v>
      </c>
      <c r="M158" s="2">
        <f t="shared" si="74"/>
        <v>0.94599999999999995</v>
      </c>
      <c r="N158" s="22" cm="1">
        <f t="array" ref="N158">IFERROR(INDEX(Stats_Hit_GP,MATCH($B158,Stats_Hit_Player,0)),"")</f>
        <v>58</v>
      </c>
      <c r="O158" s="22">
        <f t="shared" si="75"/>
        <v>271</v>
      </c>
      <c r="P158" s="22">
        <f t="shared" si="76"/>
        <v>220</v>
      </c>
      <c r="Q158" s="22">
        <f t="shared" si="77"/>
        <v>55</v>
      </c>
      <c r="R158" s="22">
        <f t="shared" si="78"/>
        <v>70</v>
      </c>
      <c r="S158" s="22">
        <f t="shared" si="79"/>
        <v>14</v>
      </c>
      <c r="T158" s="22">
        <f t="shared" si="80"/>
        <v>0</v>
      </c>
      <c r="U158" s="22">
        <f t="shared" si="81"/>
        <v>11</v>
      </c>
      <c r="V158" s="22">
        <f t="shared" si="82"/>
        <v>52</v>
      </c>
      <c r="W158" s="22">
        <f t="shared" si="83"/>
        <v>17</v>
      </c>
      <c r="X158" s="22">
        <f t="shared" si="84"/>
        <v>22</v>
      </c>
      <c r="Y158" s="22">
        <f t="shared" si="85"/>
        <v>28</v>
      </c>
      <c r="Z158" s="22">
        <f t="shared" si="86"/>
        <v>7</v>
      </c>
      <c r="AA158" s="22">
        <f t="shared" si="87"/>
        <v>0</v>
      </c>
      <c r="AB158" s="22" t="str">
        <f t="shared" si="88"/>
        <v/>
      </c>
      <c r="AC158" s="22" t="str">
        <f t="shared" si="89"/>
        <v/>
      </c>
      <c r="AD158" s="29" t="str">
        <f t="shared" si="90"/>
        <v/>
      </c>
      <c r="AE158" s="22" t="str">
        <f t="shared" si="91"/>
        <v/>
      </c>
      <c r="AF158" s="22" t="str">
        <f t="shared" si="92"/>
        <v/>
      </c>
      <c r="AG158" s="22" t="str">
        <f t="shared" si="93"/>
        <v/>
      </c>
      <c r="AH158" s="22" t="str">
        <f t="shared" si="94"/>
        <v/>
      </c>
      <c r="AI158" s="22" t="str">
        <f t="shared" si="95"/>
        <v/>
      </c>
      <c r="AJ158" s="31" t="str">
        <f t="shared" si="96"/>
        <v/>
      </c>
      <c r="AK158" s="22" t="str">
        <f t="shared" si="97"/>
        <v/>
      </c>
      <c r="AL158" s="22" t="str">
        <f t="shared" si="98"/>
        <v/>
      </c>
      <c r="AM158" s="22" t="str">
        <f t="shared" si="99"/>
        <v/>
      </c>
      <c r="AN158" s="22" t="str">
        <f t="shared" si="100"/>
        <v/>
      </c>
      <c r="AO158" s="22" t="str">
        <f t="shared" si="101"/>
        <v/>
      </c>
      <c r="AP158" s="22" t="str">
        <f t="shared" si="102"/>
        <v/>
      </c>
      <c r="AQ158" s="2" t="str">
        <f t="shared" si="103"/>
        <v/>
      </c>
    </row>
    <row r="159" spans="1:43" x14ac:dyDescent="0.25">
      <c r="A159" s="26" t="str">
        <f t="shared" si="104"/>
        <v/>
      </c>
      <c r="B159" t="s">
        <v>7231</v>
      </c>
      <c r="C159" t="s">
        <v>64</v>
      </c>
      <c r="D159" t="s">
        <v>37</v>
      </c>
      <c r="E159" t="s">
        <v>3600</v>
      </c>
      <c r="F159">
        <v>2026</v>
      </c>
      <c r="G159" t="s">
        <v>5657</v>
      </c>
      <c r="H159" s="4">
        <v>46174</v>
      </c>
      <c r="I159" s="4" t="str">
        <f t="shared" si="70"/>
        <v>Northeast</v>
      </c>
      <c r="J159" s="2" t="str">
        <f t="shared" si="71"/>
        <v/>
      </c>
      <c r="K159" s="2" t="str">
        <f t="shared" si="72"/>
        <v/>
      </c>
      <c r="L159" s="2" t="str">
        <f t="shared" si="73"/>
        <v/>
      </c>
      <c r="M159" s="2" t="str">
        <f t="shared" si="74"/>
        <v/>
      </c>
      <c r="N159" s="22" t="str" cm="1">
        <f t="array" ref="N159">IFERROR(INDEX(Stats_Hit_GP,MATCH($B159,Stats_Hit_Player,0)),"")</f>
        <v/>
      </c>
      <c r="O159" s="22" t="str">
        <f t="shared" si="75"/>
        <v/>
      </c>
      <c r="P159" s="22" t="str">
        <f t="shared" si="76"/>
        <v/>
      </c>
      <c r="Q159" s="22" t="str">
        <f t="shared" si="77"/>
        <v/>
      </c>
      <c r="R159" s="22" t="str">
        <f t="shared" si="78"/>
        <v/>
      </c>
      <c r="S159" s="22" t="str">
        <f t="shared" si="79"/>
        <v/>
      </c>
      <c r="T159" s="22" t="str">
        <f t="shared" si="80"/>
        <v/>
      </c>
      <c r="U159" s="22" t="str">
        <f t="shared" si="81"/>
        <v/>
      </c>
      <c r="V159" s="22" t="str">
        <f t="shared" si="82"/>
        <v/>
      </c>
      <c r="W159" s="22" t="str">
        <f t="shared" si="83"/>
        <v/>
      </c>
      <c r="X159" s="22" t="str">
        <f t="shared" si="84"/>
        <v/>
      </c>
      <c r="Y159" s="22" t="str">
        <f t="shared" si="85"/>
        <v/>
      </c>
      <c r="Z159" s="22" t="str">
        <f t="shared" si="86"/>
        <v/>
      </c>
      <c r="AA159" s="22" t="str">
        <f t="shared" si="87"/>
        <v/>
      </c>
      <c r="AB159" s="22">
        <f t="shared" si="88"/>
        <v>1</v>
      </c>
      <c r="AC159" s="22">
        <f t="shared" si="89"/>
        <v>0</v>
      </c>
      <c r="AD159" s="29">
        <f t="shared" si="90"/>
        <v>4.72</v>
      </c>
      <c r="AE159" s="22">
        <f t="shared" si="91"/>
        <v>15</v>
      </c>
      <c r="AF159" s="22">
        <f t="shared" si="92"/>
        <v>0</v>
      </c>
      <c r="AG159" s="22">
        <f t="shared" si="93"/>
        <v>0</v>
      </c>
      <c r="AH159" s="22">
        <f t="shared" si="94"/>
        <v>0</v>
      </c>
      <c r="AI159" s="22">
        <f t="shared" si="95"/>
        <v>0</v>
      </c>
      <c r="AJ159" s="31">
        <f t="shared" si="96"/>
        <v>13.1</v>
      </c>
      <c r="AK159" s="22">
        <f t="shared" si="97"/>
        <v>12</v>
      </c>
      <c r="AL159" s="22">
        <f t="shared" si="98"/>
        <v>8</v>
      </c>
      <c r="AM159" s="22">
        <f t="shared" si="99"/>
        <v>7</v>
      </c>
      <c r="AN159" s="22">
        <f t="shared" si="100"/>
        <v>6</v>
      </c>
      <c r="AO159" s="22">
        <f t="shared" si="101"/>
        <v>8</v>
      </c>
      <c r="AP159" s="22">
        <f t="shared" si="102"/>
        <v>8</v>
      </c>
      <c r="AQ159" s="2">
        <f t="shared" si="103"/>
        <v>0.245</v>
      </c>
    </row>
    <row r="160" spans="1:43" x14ac:dyDescent="0.25">
      <c r="A160" s="26" t="str">
        <f t="shared" si="104"/>
        <v/>
      </c>
      <c r="B160" t="s">
        <v>3228</v>
      </c>
      <c r="C160" t="s">
        <v>40</v>
      </c>
      <c r="D160" t="s">
        <v>37</v>
      </c>
      <c r="E160" t="s">
        <v>3217</v>
      </c>
      <c r="F160">
        <v>2026</v>
      </c>
      <c r="G160" t="s">
        <v>5657</v>
      </c>
      <c r="H160" s="4">
        <v>46174</v>
      </c>
      <c r="I160" s="4" t="str">
        <f t="shared" si="70"/>
        <v>Mid-American</v>
      </c>
      <c r="J160" s="2">
        <f t="shared" si="71"/>
        <v>0.25</v>
      </c>
      <c r="K160" s="2">
        <f t="shared" si="72"/>
        <v>0.28699999999999998</v>
      </c>
      <c r="L160" s="2">
        <f t="shared" si="73"/>
        <v>0.40699999999999997</v>
      </c>
      <c r="M160" s="2">
        <f t="shared" si="74"/>
        <v>0.69399999999999995</v>
      </c>
      <c r="N160" s="22" cm="1">
        <f t="array" ref="N160">IFERROR(INDEX(Stats_Hit_GP,MATCH($B160,Stats_Hit_Player,0)),"")</f>
        <v>37</v>
      </c>
      <c r="O160" s="22">
        <f t="shared" si="75"/>
        <v>152</v>
      </c>
      <c r="P160" s="22">
        <f t="shared" si="76"/>
        <v>140</v>
      </c>
      <c r="Q160" s="22">
        <f t="shared" si="77"/>
        <v>17</v>
      </c>
      <c r="R160" s="22">
        <f t="shared" si="78"/>
        <v>35</v>
      </c>
      <c r="S160" s="22">
        <f t="shared" si="79"/>
        <v>8</v>
      </c>
      <c r="T160" s="22">
        <f t="shared" si="80"/>
        <v>1</v>
      </c>
      <c r="U160" s="22">
        <f t="shared" si="81"/>
        <v>4</v>
      </c>
      <c r="V160" s="22">
        <f t="shared" si="82"/>
        <v>22</v>
      </c>
      <c r="W160" s="22">
        <f t="shared" si="83"/>
        <v>2</v>
      </c>
      <c r="X160" s="22">
        <f t="shared" si="84"/>
        <v>6</v>
      </c>
      <c r="Y160" s="22">
        <f t="shared" si="85"/>
        <v>28</v>
      </c>
      <c r="Z160" s="22">
        <f t="shared" si="86"/>
        <v>3</v>
      </c>
      <c r="AA160" s="22">
        <f t="shared" si="87"/>
        <v>0</v>
      </c>
      <c r="AB160" s="22" t="str">
        <f t="shared" si="88"/>
        <v/>
      </c>
      <c r="AC160" s="22" t="str">
        <f t="shared" si="89"/>
        <v/>
      </c>
      <c r="AD160" s="29" t="str">
        <f t="shared" si="90"/>
        <v/>
      </c>
      <c r="AE160" s="22" t="str">
        <f t="shared" si="91"/>
        <v/>
      </c>
      <c r="AF160" s="22" t="str">
        <f t="shared" si="92"/>
        <v/>
      </c>
      <c r="AG160" s="22" t="str">
        <f t="shared" si="93"/>
        <v/>
      </c>
      <c r="AH160" s="22" t="str">
        <f t="shared" si="94"/>
        <v/>
      </c>
      <c r="AI160" s="22" t="str">
        <f t="shared" si="95"/>
        <v/>
      </c>
      <c r="AJ160" s="31" t="str">
        <f t="shared" si="96"/>
        <v/>
      </c>
      <c r="AK160" s="22" t="str">
        <f t="shared" si="97"/>
        <v/>
      </c>
      <c r="AL160" s="22" t="str">
        <f t="shared" si="98"/>
        <v/>
      </c>
      <c r="AM160" s="22" t="str">
        <f t="shared" si="99"/>
        <v/>
      </c>
      <c r="AN160" s="22" t="str">
        <f t="shared" si="100"/>
        <v/>
      </c>
      <c r="AO160" s="22" t="str">
        <f t="shared" si="101"/>
        <v/>
      </c>
      <c r="AP160" s="22" t="str">
        <f t="shared" si="102"/>
        <v/>
      </c>
      <c r="AQ160" s="2" t="str">
        <f t="shared" si="103"/>
        <v/>
      </c>
    </row>
    <row r="161" spans="1:43" x14ac:dyDescent="0.25">
      <c r="A161" s="26" t="str">
        <f t="shared" si="104"/>
        <v/>
      </c>
      <c r="B161" t="s">
        <v>7232</v>
      </c>
      <c r="C161" t="s">
        <v>64</v>
      </c>
      <c r="D161" t="s">
        <v>37</v>
      </c>
      <c r="E161" t="s">
        <v>2138</v>
      </c>
      <c r="F161">
        <v>2026</v>
      </c>
      <c r="G161" t="s">
        <v>5657</v>
      </c>
      <c r="H161" s="4">
        <v>46174</v>
      </c>
      <c r="I161" s="4" t="str">
        <f t="shared" si="70"/>
        <v>Big West</v>
      </c>
      <c r="J161" s="2" t="str">
        <f t="shared" si="71"/>
        <v/>
      </c>
      <c r="K161" s="2" t="str">
        <f t="shared" si="72"/>
        <v/>
      </c>
      <c r="L161" s="2" t="str">
        <f t="shared" si="73"/>
        <v/>
      </c>
      <c r="M161" s="2" t="str">
        <f t="shared" si="74"/>
        <v/>
      </c>
      <c r="N161" s="22" t="str" cm="1">
        <f t="array" ref="N161">IFERROR(INDEX(Stats_Hit_GP,MATCH($B161,Stats_Hit_Player,0)),"")</f>
        <v/>
      </c>
      <c r="O161" s="22" t="str">
        <f t="shared" si="75"/>
        <v/>
      </c>
      <c r="P161" s="22" t="str">
        <f t="shared" si="76"/>
        <v/>
      </c>
      <c r="Q161" s="22" t="str">
        <f t="shared" si="77"/>
        <v/>
      </c>
      <c r="R161" s="22" t="str">
        <f t="shared" si="78"/>
        <v/>
      </c>
      <c r="S161" s="22" t="str">
        <f t="shared" si="79"/>
        <v/>
      </c>
      <c r="T161" s="22" t="str">
        <f t="shared" si="80"/>
        <v/>
      </c>
      <c r="U161" s="22" t="str">
        <f t="shared" si="81"/>
        <v/>
      </c>
      <c r="V161" s="22" t="str">
        <f t="shared" si="82"/>
        <v/>
      </c>
      <c r="W161" s="22" t="str">
        <f t="shared" si="83"/>
        <v/>
      </c>
      <c r="X161" s="22" t="str">
        <f t="shared" si="84"/>
        <v/>
      </c>
      <c r="Y161" s="22" t="str">
        <f t="shared" si="85"/>
        <v/>
      </c>
      <c r="Z161" s="22" t="str">
        <f t="shared" si="86"/>
        <v/>
      </c>
      <c r="AA161" s="22" t="str">
        <f t="shared" si="87"/>
        <v/>
      </c>
      <c r="AB161" s="22">
        <f t="shared" si="88"/>
        <v>0</v>
      </c>
      <c r="AC161" s="22">
        <f t="shared" si="89"/>
        <v>1</v>
      </c>
      <c r="AD161" s="29">
        <f t="shared" si="90"/>
        <v>6.59</v>
      </c>
      <c r="AE161" s="22">
        <f t="shared" si="91"/>
        <v>11</v>
      </c>
      <c r="AF161" s="22">
        <f t="shared" si="92"/>
        <v>0</v>
      </c>
      <c r="AG161" s="22">
        <f t="shared" si="93"/>
        <v>0</v>
      </c>
      <c r="AH161" s="22">
        <f t="shared" si="94"/>
        <v>0</v>
      </c>
      <c r="AI161" s="22">
        <f t="shared" si="95"/>
        <v>0</v>
      </c>
      <c r="AJ161" s="31">
        <f t="shared" si="96"/>
        <v>13.2</v>
      </c>
      <c r="AK161" s="22">
        <f t="shared" si="97"/>
        <v>12</v>
      </c>
      <c r="AL161" s="22">
        <f t="shared" si="98"/>
        <v>12</v>
      </c>
      <c r="AM161" s="22">
        <f t="shared" si="99"/>
        <v>10</v>
      </c>
      <c r="AN161" s="22">
        <f t="shared" si="100"/>
        <v>16</v>
      </c>
      <c r="AO161" s="22">
        <f t="shared" si="101"/>
        <v>12</v>
      </c>
      <c r="AP161" s="22">
        <f t="shared" si="102"/>
        <v>5</v>
      </c>
      <c r="AQ161" s="2">
        <f t="shared" si="103"/>
        <v>0.245</v>
      </c>
    </row>
    <row r="162" spans="1:43" x14ac:dyDescent="0.25">
      <c r="A162" s="26" t="str">
        <f t="shared" si="104"/>
        <v/>
      </c>
      <c r="B162" t="s">
        <v>661</v>
      </c>
      <c r="C162" t="s">
        <v>33</v>
      </c>
      <c r="D162" t="s">
        <v>37</v>
      </c>
      <c r="E162" t="s">
        <v>648</v>
      </c>
      <c r="F162">
        <v>2026</v>
      </c>
      <c r="G162" t="s">
        <v>5657</v>
      </c>
      <c r="H162" s="4">
        <v>46174</v>
      </c>
      <c r="I162" s="4" t="str">
        <f t="shared" si="70"/>
        <v>America East</v>
      </c>
      <c r="J162" s="2">
        <f t="shared" si="71"/>
        <v>0.13300000000000001</v>
      </c>
      <c r="K162" s="2">
        <f t="shared" si="72"/>
        <v>0.216</v>
      </c>
      <c r="L162" s="2">
        <f t="shared" si="73"/>
        <v>0.17799999999999999</v>
      </c>
      <c r="M162" s="2">
        <f t="shared" si="74"/>
        <v>0.39300000000000002</v>
      </c>
      <c r="N162" s="22" cm="1">
        <f t="array" ref="N162">IFERROR(INDEX(Stats_Hit_GP,MATCH($B162,Stats_Hit_Player,0)),"")</f>
        <v>19</v>
      </c>
      <c r="O162" s="22">
        <f t="shared" si="75"/>
        <v>51</v>
      </c>
      <c r="P162" s="22">
        <f t="shared" si="76"/>
        <v>45</v>
      </c>
      <c r="Q162" s="22">
        <f t="shared" si="77"/>
        <v>2</v>
      </c>
      <c r="R162" s="22">
        <f t="shared" si="78"/>
        <v>6</v>
      </c>
      <c r="S162" s="22">
        <f t="shared" si="79"/>
        <v>2</v>
      </c>
      <c r="T162" s="22">
        <f t="shared" si="80"/>
        <v>0</v>
      </c>
      <c r="U162" s="22">
        <f t="shared" si="81"/>
        <v>0</v>
      </c>
      <c r="V162" s="22">
        <f t="shared" si="82"/>
        <v>1</v>
      </c>
      <c r="W162" s="22">
        <f t="shared" si="83"/>
        <v>3</v>
      </c>
      <c r="X162" s="22">
        <f t="shared" si="84"/>
        <v>2</v>
      </c>
      <c r="Y162" s="22">
        <f t="shared" si="85"/>
        <v>22</v>
      </c>
      <c r="Z162" s="22">
        <f t="shared" si="86"/>
        <v>0</v>
      </c>
      <c r="AA162" s="22">
        <f t="shared" si="87"/>
        <v>0</v>
      </c>
      <c r="AB162" s="22">
        <f t="shared" si="88"/>
        <v>0</v>
      </c>
      <c r="AC162" s="22">
        <f t="shared" si="89"/>
        <v>0</v>
      </c>
      <c r="AD162" s="29">
        <f t="shared" si="90"/>
        <v>0</v>
      </c>
      <c r="AE162" s="22">
        <f t="shared" si="91"/>
        <v>1</v>
      </c>
      <c r="AF162" s="22">
        <f t="shared" si="92"/>
        <v>0</v>
      </c>
      <c r="AG162" s="22">
        <f t="shared" si="93"/>
        <v>0</v>
      </c>
      <c r="AH162" s="22">
        <f t="shared" si="94"/>
        <v>0</v>
      </c>
      <c r="AI162" s="22">
        <f t="shared" si="95"/>
        <v>0</v>
      </c>
      <c r="AJ162" s="31">
        <f t="shared" si="96"/>
        <v>1</v>
      </c>
      <c r="AK162" s="22">
        <f t="shared" si="97"/>
        <v>1</v>
      </c>
      <c r="AL162" s="22">
        <f t="shared" si="98"/>
        <v>0</v>
      </c>
      <c r="AM162" s="22">
        <f t="shared" si="99"/>
        <v>0</v>
      </c>
      <c r="AN162" s="22">
        <f t="shared" si="100"/>
        <v>0</v>
      </c>
      <c r="AO162" s="22">
        <f t="shared" si="101"/>
        <v>0</v>
      </c>
      <c r="AP162" s="22">
        <f t="shared" si="102"/>
        <v>0</v>
      </c>
      <c r="AQ162" s="2">
        <f t="shared" si="103"/>
        <v>0.25</v>
      </c>
    </row>
    <row r="163" spans="1:43" x14ac:dyDescent="0.25">
      <c r="A163" s="26" t="str">
        <f t="shared" si="104"/>
        <v/>
      </c>
      <c r="B163" t="s">
        <v>7233</v>
      </c>
      <c r="C163" t="s">
        <v>64</v>
      </c>
      <c r="D163" t="s">
        <v>37</v>
      </c>
      <c r="E163" t="s">
        <v>2138</v>
      </c>
      <c r="F163">
        <v>2026</v>
      </c>
      <c r="G163" t="s">
        <v>5657</v>
      </c>
      <c r="H163" s="4">
        <v>46174</v>
      </c>
      <c r="I163" s="4" t="str">
        <f t="shared" si="70"/>
        <v>Big West</v>
      </c>
      <c r="J163" s="2" t="str">
        <f t="shared" si="71"/>
        <v/>
      </c>
      <c r="K163" s="2" t="str">
        <f t="shared" si="72"/>
        <v/>
      </c>
      <c r="L163" s="2" t="str">
        <f t="shared" si="73"/>
        <v/>
      </c>
      <c r="M163" s="2" t="str">
        <f t="shared" si="74"/>
        <v/>
      </c>
      <c r="N163" s="22" t="str" cm="1">
        <f t="array" ref="N163">IFERROR(INDEX(Stats_Hit_GP,MATCH($B163,Stats_Hit_Player,0)),"")</f>
        <v/>
      </c>
      <c r="O163" s="22" t="str">
        <f t="shared" si="75"/>
        <v/>
      </c>
      <c r="P163" s="22" t="str">
        <f t="shared" si="76"/>
        <v/>
      </c>
      <c r="Q163" s="22" t="str">
        <f t="shared" si="77"/>
        <v/>
      </c>
      <c r="R163" s="22" t="str">
        <f t="shared" si="78"/>
        <v/>
      </c>
      <c r="S163" s="22" t="str">
        <f t="shared" si="79"/>
        <v/>
      </c>
      <c r="T163" s="22" t="str">
        <f t="shared" si="80"/>
        <v/>
      </c>
      <c r="U163" s="22" t="str">
        <f t="shared" si="81"/>
        <v/>
      </c>
      <c r="V163" s="22" t="str">
        <f t="shared" si="82"/>
        <v/>
      </c>
      <c r="W163" s="22" t="str">
        <f t="shared" si="83"/>
        <v/>
      </c>
      <c r="X163" s="22" t="str">
        <f t="shared" si="84"/>
        <v/>
      </c>
      <c r="Y163" s="22" t="str">
        <f t="shared" si="85"/>
        <v/>
      </c>
      <c r="Z163" s="22" t="str">
        <f t="shared" si="86"/>
        <v/>
      </c>
      <c r="AA163" s="22" t="str">
        <f t="shared" si="87"/>
        <v/>
      </c>
      <c r="AB163" s="22">
        <f t="shared" si="88"/>
        <v>0</v>
      </c>
      <c r="AC163" s="22">
        <f t="shared" si="89"/>
        <v>0</v>
      </c>
      <c r="AD163" s="29">
        <f t="shared" si="90"/>
        <v>16.2</v>
      </c>
      <c r="AE163" s="22">
        <f t="shared" si="91"/>
        <v>5</v>
      </c>
      <c r="AF163" s="22">
        <f t="shared" si="92"/>
        <v>0</v>
      </c>
      <c r="AG163" s="22">
        <f t="shared" si="93"/>
        <v>0</v>
      </c>
      <c r="AH163" s="22">
        <f t="shared" si="94"/>
        <v>0</v>
      </c>
      <c r="AI163" s="22">
        <f t="shared" si="95"/>
        <v>0</v>
      </c>
      <c r="AJ163" s="31">
        <f t="shared" si="96"/>
        <v>1.2</v>
      </c>
      <c r="AK163" s="22">
        <f t="shared" si="97"/>
        <v>0</v>
      </c>
      <c r="AL163" s="22">
        <f t="shared" si="98"/>
        <v>3</v>
      </c>
      <c r="AM163" s="22">
        <f t="shared" si="99"/>
        <v>3</v>
      </c>
      <c r="AN163" s="22">
        <f t="shared" si="100"/>
        <v>5</v>
      </c>
      <c r="AO163" s="22">
        <f t="shared" si="101"/>
        <v>1</v>
      </c>
      <c r="AP163" s="22">
        <f t="shared" si="102"/>
        <v>1</v>
      </c>
      <c r="AQ163" s="2">
        <f t="shared" si="103"/>
        <v>0</v>
      </c>
    </row>
    <row r="164" spans="1:43" x14ac:dyDescent="0.25">
      <c r="A164" s="26" t="str">
        <f t="shared" si="104"/>
        <v/>
      </c>
      <c r="B164" t="s">
        <v>2009</v>
      </c>
      <c r="C164" t="s">
        <v>38</v>
      </c>
      <c r="D164" t="s">
        <v>37</v>
      </c>
      <c r="E164" t="s">
        <v>2000</v>
      </c>
      <c r="F164">
        <v>2026</v>
      </c>
      <c r="G164" t="s">
        <v>5657</v>
      </c>
      <c r="H164" s="4">
        <v>46174</v>
      </c>
      <c r="I164" s="4" t="str">
        <f t="shared" si="70"/>
        <v>Big West</v>
      </c>
      <c r="J164" s="2">
        <f t="shared" si="71"/>
        <v>0.253</v>
      </c>
      <c r="K164" s="2">
        <f t="shared" si="72"/>
        <v>0.40600000000000003</v>
      </c>
      <c r="L164" s="2">
        <f t="shared" si="73"/>
        <v>0.374</v>
      </c>
      <c r="M164" s="2">
        <f t="shared" si="74"/>
        <v>0.78</v>
      </c>
      <c r="N164" s="22" cm="1">
        <f t="array" ref="N164">IFERROR(INDEX(Stats_Hit_GP,MATCH($B164,Stats_Hit_Player,0)),"")</f>
        <v>38</v>
      </c>
      <c r="O164" s="22">
        <f t="shared" si="75"/>
        <v>133</v>
      </c>
      <c r="P164" s="22">
        <f t="shared" si="76"/>
        <v>99</v>
      </c>
      <c r="Q164" s="22">
        <f t="shared" si="77"/>
        <v>18</v>
      </c>
      <c r="R164" s="22">
        <f t="shared" si="78"/>
        <v>25</v>
      </c>
      <c r="S164" s="22">
        <f t="shared" si="79"/>
        <v>4</v>
      </c>
      <c r="T164" s="22">
        <f t="shared" si="80"/>
        <v>1</v>
      </c>
      <c r="U164" s="22">
        <f t="shared" si="81"/>
        <v>2</v>
      </c>
      <c r="V164" s="22">
        <f t="shared" si="82"/>
        <v>26</v>
      </c>
      <c r="W164" s="22">
        <f t="shared" si="83"/>
        <v>10</v>
      </c>
      <c r="X164" s="22">
        <f t="shared" si="84"/>
        <v>17</v>
      </c>
      <c r="Y164" s="22">
        <f t="shared" si="85"/>
        <v>31</v>
      </c>
      <c r="Z164" s="22">
        <f t="shared" si="86"/>
        <v>4</v>
      </c>
      <c r="AA164" s="22">
        <f t="shared" si="87"/>
        <v>0</v>
      </c>
      <c r="AB164" s="22" t="str">
        <f t="shared" si="88"/>
        <v/>
      </c>
      <c r="AC164" s="22" t="str">
        <f t="shared" si="89"/>
        <v/>
      </c>
      <c r="AD164" s="29" t="str">
        <f t="shared" si="90"/>
        <v/>
      </c>
      <c r="AE164" s="22" t="str">
        <f t="shared" si="91"/>
        <v/>
      </c>
      <c r="AF164" s="22" t="str">
        <f t="shared" si="92"/>
        <v/>
      </c>
      <c r="AG164" s="22" t="str">
        <f t="shared" si="93"/>
        <v/>
      </c>
      <c r="AH164" s="22" t="str">
        <f t="shared" si="94"/>
        <v/>
      </c>
      <c r="AI164" s="22" t="str">
        <f t="shared" si="95"/>
        <v/>
      </c>
      <c r="AJ164" s="31" t="str">
        <f t="shared" si="96"/>
        <v/>
      </c>
      <c r="AK164" s="22" t="str">
        <f t="shared" si="97"/>
        <v/>
      </c>
      <c r="AL164" s="22" t="str">
        <f t="shared" si="98"/>
        <v/>
      </c>
      <c r="AM164" s="22" t="str">
        <f t="shared" si="99"/>
        <v/>
      </c>
      <c r="AN164" s="22" t="str">
        <f t="shared" si="100"/>
        <v/>
      </c>
      <c r="AO164" s="22" t="str">
        <f t="shared" si="101"/>
        <v/>
      </c>
      <c r="AP164" s="22" t="str">
        <f t="shared" si="102"/>
        <v/>
      </c>
      <c r="AQ164" s="2" t="str">
        <f t="shared" si="103"/>
        <v/>
      </c>
    </row>
    <row r="165" spans="1:43" x14ac:dyDescent="0.25">
      <c r="A165" s="26" t="str">
        <f t="shared" si="104"/>
        <v/>
      </c>
      <c r="B165" t="s">
        <v>6469</v>
      </c>
      <c r="C165" t="s">
        <v>64</v>
      </c>
      <c r="D165" t="s">
        <v>37</v>
      </c>
      <c r="E165" t="s">
        <v>4368</v>
      </c>
      <c r="F165">
        <v>2026</v>
      </c>
      <c r="G165" t="s">
        <v>5657</v>
      </c>
      <c r="H165" s="4">
        <v>46174</v>
      </c>
      <c r="I165" s="4" t="str">
        <f t="shared" si="70"/>
        <v>SEC</v>
      </c>
      <c r="J165" s="2" t="str">
        <f t="shared" si="71"/>
        <v/>
      </c>
      <c r="K165" s="2" t="str">
        <f t="shared" si="72"/>
        <v/>
      </c>
      <c r="L165" s="2" t="str">
        <f t="shared" si="73"/>
        <v/>
      </c>
      <c r="M165" s="2" t="str">
        <f t="shared" si="74"/>
        <v/>
      </c>
      <c r="N165" s="22" t="str" cm="1">
        <f t="array" ref="N165">IFERROR(INDEX(Stats_Hit_GP,MATCH($B165,Stats_Hit_Player,0)),"")</f>
        <v/>
      </c>
      <c r="O165" s="22" t="str">
        <f t="shared" si="75"/>
        <v/>
      </c>
      <c r="P165" s="22" t="str">
        <f t="shared" si="76"/>
        <v/>
      </c>
      <c r="Q165" s="22" t="str">
        <f t="shared" si="77"/>
        <v/>
      </c>
      <c r="R165" s="22" t="str">
        <f t="shared" si="78"/>
        <v/>
      </c>
      <c r="S165" s="22" t="str">
        <f t="shared" si="79"/>
        <v/>
      </c>
      <c r="T165" s="22" t="str">
        <f t="shared" si="80"/>
        <v/>
      </c>
      <c r="U165" s="22" t="str">
        <f t="shared" si="81"/>
        <v/>
      </c>
      <c r="V165" s="22" t="str">
        <f t="shared" si="82"/>
        <v/>
      </c>
      <c r="W165" s="22" t="str">
        <f t="shared" si="83"/>
        <v/>
      </c>
      <c r="X165" s="22" t="str">
        <f t="shared" si="84"/>
        <v/>
      </c>
      <c r="Y165" s="22" t="str">
        <f t="shared" si="85"/>
        <v/>
      </c>
      <c r="Z165" s="22" t="str">
        <f t="shared" si="86"/>
        <v/>
      </c>
      <c r="AA165" s="22" t="str">
        <f t="shared" si="87"/>
        <v/>
      </c>
      <c r="AB165" s="22">
        <f t="shared" si="88"/>
        <v>0</v>
      </c>
      <c r="AC165" s="22">
        <f t="shared" si="89"/>
        <v>0</v>
      </c>
      <c r="AD165" s="29">
        <f t="shared" si="90"/>
        <v>6.75</v>
      </c>
      <c r="AE165" s="22">
        <f t="shared" si="91"/>
        <v>10</v>
      </c>
      <c r="AF165" s="22">
        <f t="shared" si="92"/>
        <v>2</v>
      </c>
      <c r="AG165" s="22">
        <f t="shared" si="93"/>
        <v>0</v>
      </c>
      <c r="AH165" s="22">
        <f t="shared" si="94"/>
        <v>0</v>
      </c>
      <c r="AI165" s="22">
        <f t="shared" si="95"/>
        <v>1</v>
      </c>
      <c r="AJ165" s="31">
        <f t="shared" si="96"/>
        <v>9.1</v>
      </c>
      <c r="AK165" s="22">
        <f t="shared" si="97"/>
        <v>11</v>
      </c>
      <c r="AL165" s="22">
        <f t="shared" si="98"/>
        <v>7</v>
      </c>
      <c r="AM165" s="22">
        <f t="shared" si="99"/>
        <v>7</v>
      </c>
      <c r="AN165" s="22">
        <f t="shared" si="100"/>
        <v>7</v>
      </c>
      <c r="AO165" s="22">
        <f t="shared" si="101"/>
        <v>9</v>
      </c>
      <c r="AP165" s="22">
        <f t="shared" si="102"/>
        <v>0</v>
      </c>
      <c r="AQ165" s="2">
        <f t="shared" si="103"/>
        <v>0.29699999999999999</v>
      </c>
    </row>
    <row r="166" spans="1:43" x14ac:dyDescent="0.25">
      <c r="A166" s="26" t="str">
        <f t="shared" si="104"/>
        <v/>
      </c>
      <c r="B166" t="s">
        <v>4604</v>
      </c>
      <c r="C166" t="s">
        <v>25</v>
      </c>
      <c r="D166" t="s">
        <v>37</v>
      </c>
      <c r="E166" t="s">
        <v>4592</v>
      </c>
      <c r="F166">
        <v>2026</v>
      </c>
      <c r="G166" t="s">
        <v>5657</v>
      </c>
      <c r="H166" s="4">
        <v>46174</v>
      </c>
      <c r="I166" s="4" t="str">
        <f t="shared" si="70"/>
        <v>Southland</v>
      </c>
      <c r="J166" s="2">
        <f t="shared" si="71"/>
        <v>0.25</v>
      </c>
      <c r="K166" s="2">
        <f t="shared" si="72"/>
        <v>0.38500000000000001</v>
      </c>
      <c r="L166" s="2">
        <f t="shared" si="73"/>
        <v>0.25</v>
      </c>
      <c r="M166" s="2">
        <f t="shared" si="74"/>
        <v>0.63500000000000001</v>
      </c>
      <c r="N166" s="22" cm="1">
        <f t="array" ref="N166">IFERROR(INDEX(Stats_Hit_GP,MATCH($B166,Stats_Hit_Player,0)),"")</f>
        <v>22</v>
      </c>
      <c r="O166" s="22">
        <f t="shared" si="75"/>
        <v>52</v>
      </c>
      <c r="P166" s="22">
        <f t="shared" si="76"/>
        <v>40</v>
      </c>
      <c r="Q166" s="22">
        <f t="shared" si="77"/>
        <v>7</v>
      </c>
      <c r="R166" s="22">
        <f t="shared" si="78"/>
        <v>10</v>
      </c>
      <c r="S166" s="22">
        <f t="shared" si="79"/>
        <v>0</v>
      </c>
      <c r="T166" s="22">
        <f t="shared" si="80"/>
        <v>0</v>
      </c>
      <c r="U166" s="22">
        <f t="shared" si="81"/>
        <v>0</v>
      </c>
      <c r="V166" s="22">
        <f t="shared" si="82"/>
        <v>7</v>
      </c>
      <c r="W166" s="22">
        <f t="shared" si="83"/>
        <v>6</v>
      </c>
      <c r="X166" s="22">
        <f t="shared" si="84"/>
        <v>4</v>
      </c>
      <c r="Y166" s="22">
        <f t="shared" si="85"/>
        <v>13</v>
      </c>
      <c r="Z166" s="22">
        <f t="shared" si="86"/>
        <v>0</v>
      </c>
      <c r="AA166" s="22">
        <f t="shared" si="87"/>
        <v>0</v>
      </c>
      <c r="AB166" s="22" t="str">
        <f t="shared" si="88"/>
        <v/>
      </c>
      <c r="AC166" s="22" t="str">
        <f t="shared" si="89"/>
        <v/>
      </c>
      <c r="AD166" s="29" t="str">
        <f t="shared" si="90"/>
        <v/>
      </c>
      <c r="AE166" s="22" t="str">
        <f t="shared" si="91"/>
        <v/>
      </c>
      <c r="AF166" s="22" t="str">
        <f t="shared" si="92"/>
        <v/>
      </c>
      <c r="AG166" s="22" t="str">
        <f t="shared" si="93"/>
        <v/>
      </c>
      <c r="AH166" s="22" t="str">
        <f t="shared" si="94"/>
        <v/>
      </c>
      <c r="AI166" s="22" t="str">
        <f t="shared" si="95"/>
        <v/>
      </c>
      <c r="AJ166" s="31" t="str">
        <f t="shared" si="96"/>
        <v/>
      </c>
      <c r="AK166" s="22" t="str">
        <f t="shared" si="97"/>
        <v/>
      </c>
      <c r="AL166" s="22" t="str">
        <f t="shared" si="98"/>
        <v/>
      </c>
      <c r="AM166" s="22" t="str">
        <f t="shared" si="99"/>
        <v/>
      </c>
      <c r="AN166" s="22" t="str">
        <f t="shared" si="100"/>
        <v/>
      </c>
      <c r="AO166" s="22" t="str">
        <f t="shared" si="101"/>
        <v/>
      </c>
      <c r="AP166" s="22" t="str">
        <f t="shared" si="102"/>
        <v/>
      </c>
      <c r="AQ166" s="2" t="str">
        <f t="shared" si="103"/>
        <v/>
      </c>
    </row>
    <row r="167" spans="1:43" x14ac:dyDescent="0.25">
      <c r="A167" s="26">
        <f t="shared" si="104"/>
        <v>1</v>
      </c>
      <c r="B167" t="s">
        <v>5419</v>
      </c>
      <c r="C167" t="s">
        <v>25</v>
      </c>
      <c r="D167" t="s">
        <v>29</v>
      </c>
      <c r="E167" t="s">
        <v>5412</v>
      </c>
      <c r="F167">
        <v>2026</v>
      </c>
      <c r="G167" t="s">
        <v>5657</v>
      </c>
      <c r="H167" s="4">
        <v>46174</v>
      </c>
      <c r="I167" s="4" t="str">
        <f t="shared" si="70"/>
        <v>Western Athletic</v>
      </c>
      <c r="J167" s="2">
        <f t="shared" si="71"/>
        <v>0.33300000000000002</v>
      </c>
      <c r="K167" s="2">
        <f t="shared" si="72"/>
        <v>0.5</v>
      </c>
      <c r="L167" s="2">
        <f t="shared" si="73"/>
        <v>0.33300000000000002</v>
      </c>
      <c r="M167" s="2">
        <f t="shared" si="74"/>
        <v>0.83299999999999996</v>
      </c>
      <c r="N167" s="22" cm="1">
        <f t="array" ref="N167">IFERROR(INDEX(Stats_Hit_GP,MATCH($B167,Stats_Hit_Player,0)),"")</f>
        <v>4</v>
      </c>
      <c r="O167" s="22">
        <f t="shared" si="75"/>
        <v>4</v>
      </c>
      <c r="P167" s="22">
        <f t="shared" si="76"/>
        <v>3</v>
      </c>
      <c r="Q167" s="22">
        <f t="shared" si="77"/>
        <v>0</v>
      </c>
      <c r="R167" s="22">
        <f t="shared" si="78"/>
        <v>1</v>
      </c>
      <c r="S167" s="22">
        <f t="shared" si="79"/>
        <v>0</v>
      </c>
      <c r="T167" s="22">
        <f t="shared" si="80"/>
        <v>0</v>
      </c>
      <c r="U167" s="22">
        <f t="shared" si="81"/>
        <v>0</v>
      </c>
      <c r="V167" s="22">
        <f t="shared" si="82"/>
        <v>0</v>
      </c>
      <c r="W167" s="22">
        <f t="shared" si="83"/>
        <v>0</v>
      </c>
      <c r="X167" s="22">
        <f t="shared" si="84"/>
        <v>1</v>
      </c>
      <c r="Y167" s="22">
        <f t="shared" si="85"/>
        <v>1</v>
      </c>
      <c r="Z167" s="22">
        <f t="shared" si="86"/>
        <v>0</v>
      </c>
      <c r="AA167" s="22">
        <f t="shared" si="87"/>
        <v>0</v>
      </c>
      <c r="AB167" s="22" t="str">
        <f t="shared" si="88"/>
        <v/>
      </c>
      <c r="AC167" s="22" t="str">
        <f t="shared" si="89"/>
        <v/>
      </c>
      <c r="AD167" s="29" t="str">
        <f t="shared" si="90"/>
        <v/>
      </c>
      <c r="AE167" s="22" t="str">
        <f t="shared" si="91"/>
        <v/>
      </c>
      <c r="AF167" s="22" t="str">
        <f t="shared" si="92"/>
        <v/>
      </c>
      <c r="AG167" s="22" t="str">
        <f t="shared" si="93"/>
        <v/>
      </c>
      <c r="AH167" s="22" t="str">
        <f t="shared" si="94"/>
        <v/>
      </c>
      <c r="AI167" s="22" t="str">
        <f t="shared" si="95"/>
        <v/>
      </c>
      <c r="AJ167" s="31" t="str">
        <f t="shared" si="96"/>
        <v/>
      </c>
      <c r="AK167" s="22" t="str">
        <f t="shared" si="97"/>
        <v/>
      </c>
      <c r="AL167" s="22" t="str">
        <f t="shared" si="98"/>
        <v/>
      </c>
      <c r="AM167" s="22" t="str">
        <f t="shared" si="99"/>
        <v/>
      </c>
      <c r="AN167" s="22" t="str">
        <f t="shared" si="100"/>
        <v/>
      </c>
      <c r="AO167" s="22" t="str">
        <f t="shared" si="101"/>
        <v/>
      </c>
      <c r="AP167" s="22" t="str">
        <f t="shared" si="102"/>
        <v/>
      </c>
      <c r="AQ167" s="2" t="str">
        <f t="shared" si="103"/>
        <v/>
      </c>
    </row>
    <row r="168" spans="1:43" x14ac:dyDescent="0.25">
      <c r="A168" s="26" t="str">
        <f t="shared" si="104"/>
        <v/>
      </c>
      <c r="B168" t="s">
        <v>7234</v>
      </c>
      <c r="C168" t="s">
        <v>64</v>
      </c>
      <c r="D168" t="s">
        <v>37</v>
      </c>
      <c r="E168" t="s">
        <v>2566</v>
      </c>
      <c r="F168">
        <v>2026</v>
      </c>
      <c r="G168" t="s">
        <v>5657</v>
      </c>
      <c r="H168" s="4">
        <v>46174</v>
      </c>
      <c r="I168" s="4" t="str">
        <f t="shared" si="70"/>
        <v>Coastal</v>
      </c>
      <c r="J168" s="2" t="str">
        <f t="shared" si="71"/>
        <v/>
      </c>
      <c r="K168" s="2" t="str">
        <f t="shared" si="72"/>
        <v/>
      </c>
      <c r="L168" s="2" t="str">
        <f t="shared" si="73"/>
        <v/>
      </c>
      <c r="M168" s="2" t="str">
        <f t="shared" si="74"/>
        <v/>
      </c>
      <c r="N168" s="22" t="str" cm="1">
        <f t="array" ref="N168">IFERROR(INDEX(Stats_Hit_GP,MATCH($B168,Stats_Hit_Player,0)),"")</f>
        <v/>
      </c>
      <c r="O168" s="22" t="str">
        <f t="shared" si="75"/>
        <v/>
      </c>
      <c r="P168" s="22" t="str">
        <f t="shared" si="76"/>
        <v/>
      </c>
      <c r="Q168" s="22" t="str">
        <f t="shared" si="77"/>
        <v/>
      </c>
      <c r="R168" s="22" t="str">
        <f t="shared" si="78"/>
        <v/>
      </c>
      <c r="S168" s="22" t="str">
        <f t="shared" si="79"/>
        <v/>
      </c>
      <c r="T168" s="22" t="str">
        <f t="shared" si="80"/>
        <v/>
      </c>
      <c r="U168" s="22" t="str">
        <f t="shared" si="81"/>
        <v/>
      </c>
      <c r="V168" s="22" t="str">
        <f t="shared" si="82"/>
        <v/>
      </c>
      <c r="W168" s="22" t="str">
        <f t="shared" si="83"/>
        <v/>
      </c>
      <c r="X168" s="22" t="str">
        <f t="shared" si="84"/>
        <v/>
      </c>
      <c r="Y168" s="22" t="str">
        <f t="shared" si="85"/>
        <v/>
      </c>
      <c r="Z168" s="22" t="str">
        <f t="shared" si="86"/>
        <v/>
      </c>
      <c r="AA168" s="22" t="str">
        <f t="shared" si="87"/>
        <v/>
      </c>
      <c r="AB168" s="22">
        <f t="shared" si="88"/>
        <v>1</v>
      </c>
      <c r="AC168" s="22">
        <f t="shared" si="89"/>
        <v>5</v>
      </c>
      <c r="AD168" s="29">
        <f t="shared" si="90"/>
        <v>9.9700000000000006</v>
      </c>
      <c r="AE168" s="22">
        <f t="shared" si="91"/>
        <v>18</v>
      </c>
      <c r="AF168" s="22">
        <f t="shared" si="92"/>
        <v>5</v>
      </c>
      <c r="AG168" s="22">
        <f t="shared" si="93"/>
        <v>0</v>
      </c>
      <c r="AH168" s="22">
        <f t="shared" si="94"/>
        <v>0</v>
      </c>
      <c r="AI168" s="22">
        <f t="shared" si="95"/>
        <v>2</v>
      </c>
      <c r="AJ168" s="31">
        <f t="shared" si="96"/>
        <v>37</v>
      </c>
      <c r="AK168" s="22">
        <f t="shared" si="97"/>
        <v>43</v>
      </c>
      <c r="AL168" s="22">
        <f t="shared" si="98"/>
        <v>44</v>
      </c>
      <c r="AM168" s="22">
        <f t="shared" si="99"/>
        <v>41</v>
      </c>
      <c r="AN168" s="22">
        <f t="shared" si="100"/>
        <v>31</v>
      </c>
      <c r="AO168" s="22">
        <f t="shared" si="101"/>
        <v>37</v>
      </c>
      <c r="AP168" s="22">
        <f t="shared" si="102"/>
        <v>3</v>
      </c>
      <c r="AQ168" s="2">
        <f t="shared" si="103"/>
        <v>0.28499999999999998</v>
      </c>
    </row>
    <row r="169" spans="1:43" x14ac:dyDescent="0.25">
      <c r="A169" s="26" t="str">
        <f t="shared" si="104"/>
        <v/>
      </c>
      <c r="B169" t="s">
        <v>7235</v>
      </c>
      <c r="C169" t="s">
        <v>64</v>
      </c>
      <c r="D169" t="s">
        <v>37</v>
      </c>
      <c r="E169" t="s">
        <v>515</v>
      </c>
      <c r="F169">
        <v>2026</v>
      </c>
      <c r="G169" t="s">
        <v>5657</v>
      </c>
      <c r="H169" s="4">
        <v>46174</v>
      </c>
      <c r="I169" s="4" t="str">
        <f t="shared" si="70"/>
        <v>ACC</v>
      </c>
      <c r="J169" s="2" t="str">
        <f t="shared" si="71"/>
        <v/>
      </c>
      <c r="K169" s="2" t="str">
        <f t="shared" si="72"/>
        <v/>
      </c>
      <c r="L169" s="2" t="str">
        <f t="shared" si="73"/>
        <v/>
      </c>
      <c r="M169" s="2" t="str">
        <f t="shared" si="74"/>
        <v/>
      </c>
      <c r="N169" s="22" t="str" cm="1">
        <f t="array" ref="N169">IFERROR(INDEX(Stats_Hit_GP,MATCH($B169,Stats_Hit_Player,0)),"")</f>
        <v/>
      </c>
      <c r="O169" s="22" t="str">
        <f t="shared" si="75"/>
        <v/>
      </c>
      <c r="P169" s="22" t="str">
        <f t="shared" si="76"/>
        <v/>
      </c>
      <c r="Q169" s="22" t="str">
        <f t="shared" si="77"/>
        <v/>
      </c>
      <c r="R169" s="22" t="str">
        <f t="shared" si="78"/>
        <v/>
      </c>
      <c r="S169" s="22" t="str">
        <f t="shared" si="79"/>
        <v/>
      </c>
      <c r="T169" s="22" t="str">
        <f t="shared" si="80"/>
        <v/>
      </c>
      <c r="U169" s="22" t="str">
        <f t="shared" si="81"/>
        <v/>
      </c>
      <c r="V169" s="22" t="str">
        <f t="shared" si="82"/>
        <v/>
      </c>
      <c r="W169" s="22" t="str">
        <f t="shared" si="83"/>
        <v/>
      </c>
      <c r="X169" s="22" t="str">
        <f t="shared" si="84"/>
        <v/>
      </c>
      <c r="Y169" s="22" t="str">
        <f t="shared" si="85"/>
        <v/>
      </c>
      <c r="Z169" s="22" t="str">
        <f t="shared" si="86"/>
        <v/>
      </c>
      <c r="AA169" s="22" t="str">
        <f t="shared" si="87"/>
        <v/>
      </c>
      <c r="AB169" s="22">
        <f t="shared" si="88"/>
        <v>1</v>
      </c>
      <c r="AC169" s="22">
        <f t="shared" si="89"/>
        <v>2</v>
      </c>
      <c r="AD169" s="29">
        <f t="shared" si="90"/>
        <v>3.62</v>
      </c>
      <c r="AE169" s="22">
        <f t="shared" si="91"/>
        <v>19</v>
      </c>
      <c r="AF169" s="22">
        <f t="shared" si="92"/>
        <v>0</v>
      </c>
      <c r="AG169" s="22">
        <f t="shared" si="93"/>
        <v>0</v>
      </c>
      <c r="AH169" s="22">
        <f t="shared" si="94"/>
        <v>0</v>
      </c>
      <c r="AI169" s="22">
        <f t="shared" si="95"/>
        <v>4</v>
      </c>
      <c r="AJ169" s="31">
        <f t="shared" si="96"/>
        <v>32.1</v>
      </c>
      <c r="AK169" s="22">
        <f t="shared" si="97"/>
        <v>18</v>
      </c>
      <c r="AL169" s="22">
        <f t="shared" si="98"/>
        <v>15</v>
      </c>
      <c r="AM169" s="22">
        <f t="shared" si="99"/>
        <v>13</v>
      </c>
      <c r="AN169" s="22">
        <f t="shared" si="100"/>
        <v>11</v>
      </c>
      <c r="AO169" s="22">
        <f t="shared" si="101"/>
        <v>46</v>
      </c>
      <c r="AP169" s="22">
        <f t="shared" si="102"/>
        <v>3</v>
      </c>
      <c r="AQ169" s="2">
        <f t="shared" si="103"/>
        <v>0.158</v>
      </c>
    </row>
    <row r="170" spans="1:43" x14ac:dyDescent="0.25">
      <c r="A170" s="26" t="str">
        <f t="shared" si="104"/>
        <v/>
      </c>
      <c r="B170" t="s">
        <v>7236</v>
      </c>
      <c r="C170" t="s">
        <v>64</v>
      </c>
      <c r="D170" t="s">
        <v>37</v>
      </c>
      <c r="E170" t="s">
        <v>2138</v>
      </c>
      <c r="F170">
        <v>2026</v>
      </c>
      <c r="G170" t="s">
        <v>5657</v>
      </c>
      <c r="H170" s="4">
        <v>46174</v>
      </c>
      <c r="I170" s="4" t="str">
        <f t="shared" si="70"/>
        <v>Big West</v>
      </c>
      <c r="J170" s="2" t="str">
        <f t="shared" si="71"/>
        <v/>
      </c>
      <c r="K170" s="2" t="str">
        <f t="shared" si="72"/>
        <v/>
      </c>
      <c r="L170" s="2" t="str">
        <f t="shared" si="73"/>
        <v/>
      </c>
      <c r="M170" s="2" t="str">
        <f t="shared" si="74"/>
        <v/>
      </c>
      <c r="N170" s="22" t="str" cm="1">
        <f t="array" ref="N170">IFERROR(INDEX(Stats_Hit_GP,MATCH($B170,Stats_Hit_Player,0)),"")</f>
        <v/>
      </c>
      <c r="O170" s="22" t="str">
        <f t="shared" si="75"/>
        <v/>
      </c>
      <c r="P170" s="22" t="str">
        <f t="shared" si="76"/>
        <v/>
      </c>
      <c r="Q170" s="22" t="str">
        <f t="shared" si="77"/>
        <v/>
      </c>
      <c r="R170" s="22" t="str">
        <f t="shared" si="78"/>
        <v/>
      </c>
      <c r="S170" s="22" t="str">
        <f t="shared" si="79"/>
        <v/>
      </c>
      <c r="T170" s="22" t="str">
        <f t="shared" si="80"/>
        <v/>
      </c>
      <c r="U170" s="22" t="str">
        <f t="shared" si="81"/>
        <v/>
      </c>
      <c r="V170" s="22" t="str">
        <f t="shared" si="82"/>
        <v/>
      </c>
      <c r="W170" s="22" t="str">
        <f t="shared" si="83"/>
        <v/>
      </c>
      <c r="X170" s="22" t="str">
        <f t="shared" si="84"/>
        <v/>
      </c>
      <c r="Y170" s="22" t="str">
        <f t="shared" si="85"/>
        <v/>
      </c>
      <c r="Z170" s="22" t="str">
        <f t="shared" si="86"/>
        <v/>
      </c>
      <c r="AA170" s="22" t="str">
        <f t="shared" si="87"/>
        <v/>
      </c>
      <c r="AB170" s="22">
        <f t="shared" si="88"/>
        <v>3</v>
      </c>
      <c r="AC170" s="22">
        <f t="shared" si="89"/>
        <v>0</v>
      </c>
      <c r="AD170" s="29">
        <f t="shared" si="90"/>
        <v>3.44</v>
      </c>
      <c r="AE170" s="22">
        <f t="shared" si="91"/>
        <v>26</v>
      </c>
      <c r="AF170" s="22">
        <f t="shared" si="92"/>
        <v>0</v>
      </c>
      <c r="AG170" s="22">
        <f t="shared" si="93"/>
        <v>0</v>
      </c>
      <c r="AH170" s="22">
        <f t="shared" si="94"/>
        <v>0</v>
      </c>
      <c r="AI170" s="22">
        <f t="shared" si="95"/>
        <v>2</v>
      </c>
      <c r="AJ170" s="31">
        <f t="shared" si="96"/>
        <v>34</v>
      </c>
      <c r="AK170" s="22">
        <f t="shared" si="97"/>
        <v>22</v>
      </c>
      <c r="AL170" s="22">
        <f t="shared" si="98"/>
        <v>15</v>
      </c>
      <c r="AM170" s="22">
        <f t="shared" si="99"/>
        <v>13</v>
      </c>
      <c r="AN170" s="22">
        <f t="shared" si="100"/>
        <v>14</v>
      </c>
      <c r="AO170" s="22">
        <f t="shared" si="101"/>
        <v>30</v>
      </c>
      <c r="AP170" s="22">
        <f t="shared" si="102"/>
        <v>4</v>
      </c>
      <c r="AQ170" s="2">
        <f t="shared" si="103"/>
        <v>0.185</v>
      </c>
    </row>
    <row r="171" spans="1:43" x14ac:dyDescent="0.25">
      <c r="A171" s="26" t="str">
        <f t="shared" si="104"/>
        <v/>
      </c>
      <c r="B171" t="s">
        <v>7237</v>
      </c>
      <c r="C171" t="s">
        <v>64</v>
      </c>
      <c r="D171" t="s">
        <v>24</v>
      </c>
      <c r="E171" t="s">
        <v>684</v>
      </c>
      <c r="F171">
        <v>2026</v>
      </c>
      <c r="G171" t="s">
        <v>5657</v>
      </c>
      <c r="H171" s="4">
        <v>46174</v>
      </c>
      <c r="I171" s="4" t="str">
        <f t="shared" si="70"/>
        <v>American Athletic</v>
      </c>
      <c r="J171" s="2" t="str">
        <f t="shared" si="71"/>
        <v/>
      </c>
      <c r="K171" s="2" t="str">
        <f t="shared" si="72"/>
        <v/>
      </c>
      <c r="L171" s="2" t="str">
        <f t="shared" si="73"/>
        <v/>
      </c>
      <c r="M171" s="2" t="str">
        <f t="shared" si="74"/>
        <v/>
      </c>
      <c r="N171" s="22" t="str" cm="1">
        <f t="array" ref="N171">IFERROR(INDEX(Stats_Hit_GP,MATCH($B171,Stats_Hit_Player,0)),"")</f>
        <v/>
      </c>
      <c r="O171" s="22" t="str">
        <f t="shared" si="75"/>
        <v/>
      </c>
      <c r="P171" s="22" t="str">
        <f t="shared" si="76"/>
        <v/>
      </c>
      <c r="Q171" s="22" t="str">
        <f t="shared" si="77"/>
        <v/>
      </c>
      <c r="R171" s="22" t="str">
        <f t="shared" si="78"/>
        <v/>
      </c>
      <c r="S171" s="22" t="str">
        <f t="shared" si="79"/>
        <v/>
      </c>
      <c r="T171" s="22" t="str">
        <f t="shared" si="80"/>
        <v/>
      </c>
      <c r="U171" s="22" t="str">
        <f t="shared" si="81"/>
        <v/>
      </c>
      <c r="V171" s="22" t="str">
        <f t="shared" si="82"/>
        <v/>
      </c>
      <c r="W171" s="22" t="str">
        <f t="shared" si="83"/>
        <v/>
      </c>
      <c r="X171" s="22" t="str">
        <f t="shared" si="84"/>
        <v/>
      </c>
      <c r="Y171" s="22" t="str">
        <f t="shared" si="85"/>
        <v/>
      </c>
      <c r="Z171" s="22" t="str">
        <f t="shared" si="86"/>
        <v/>
      </c>
      <c r="AA171" s="22" t="str">
        <f t="shared" si="87"/>
        <v/>
      </c>
      <c r="AB171" s="22">
        <f t="shared" si="88"/>
        <v>0</v>
      </c>
      <c r="AC171" s="22">
        <f t="shared" si="89"/>
        <v>0</v>
      </c>
      <c r="AD171" s="29">
        <f t="shared" si="90"/>
        <v>13.5</v>
      </c>
      <c r="AE171" s="22">
        <f t="shared" si="91"/>
        <v>3</v>
      </c>
      <c r="AF171" s="22">
        <f t="shared" si="92"/>
        <v>1</v>
      </c>
      <c r="AG171" s="22">
        <f t="shared" si="93"/>
        <v>0</v>
      </c>
      <c r="AH171" s="22">
        <f t="shared" si="94"/>
        <v>0</v>
      </c>
      <c r="AI171" s="22">
        <f t="shared" si="95"/>
        <v>0</v>
      </c>
      <c r="AJ171" s="31">
        <f t="shared" si="96"/>
        <v>3.1</v>
      </c>
      <c r="AK171" s="22">
        <f t="shared" si="97"/>
        <v>6</v>
      </c>
      <c r="AL171" s="22">
        <f t="shared" si="98"/>
        <v>5</v>
      </c>
      <c r="AM171" s="22">
        <f t="shared" si="99"/>
        <v>5</v>
      </c>
      <c r="AN171" s="22">
        <f t="shared" si="100"/>
        <v>3</v>
      </c>
      <c r="AO171" s="22">
        <f t="shared" si="101"/>
        <v>4</v>
      </c>
      <c r="AP171" s="22">
        <f t="shared" si="102"/>
        <v>0</v>
      </c>
      <c r="AQ171" s="2">
        <f t="shared" si="103"/>
        <v>0.4</v>
      </c>
    </row>
    <row r="172" spans="1:43" x14ac:dyDescent="0.25">
      <c r="A172" s="26" t="str">
        <f t="shared" si="104"/>
        <v/>
      </c>
      <c r="B172" t="s">
        <v>5383</v>
      </c>
      <c r="C172" t="s">
        <v>33</v>
      </c>
      <c r="D172" t="s">
        <v>37</v>
      </c>
      <c r="E172" t="s">
        <v>5377</v>
      </c>
      <c r="F172">
        <v>2026</v>
      </c>
      <c r="G172" t="s">
        <v>5657</v>
      </c>
      <c r="H172" s="4">
        <v>46174</v>
      </c>
      <c r="I172" s="4" t="str">
        <f t="shared" si="70"/>
        <v>Western Athletic</v>
      </c>
      <c r="J172" s="2">
        <f t="shared" si="71"/>
        <v>0.312</v>
      </c>
      <c r="K172" s="2">
        <f t="shared" si="72"/>
        <v>0.46899999999999997</v>
      </c>
      <c r="L172" s="2">
        <f t="shared" si="73"/>
        <v>0.42299999999999999</v>
      </c>
      <c r="M172" s="2">
        <f t="shared" si="74"/>
        <v>0.89200000000000002</v>
      </c>
      <c r="N172" s="22" cm="1">
        <f t="array" ref="N172">IFERROR(INDEX(Stats_Hit_GP,MATCH($B172,Stats_Hit_Player,0)),"")</f>
        <v>59</v>
      </c>
      <c r="O172" s="22">
        <f t="shared" si="75"/>
        <v>292</v>
      </c>
      <c r="P172" s="22">
        <f t="shared" si="76"/>
        <v>215</v>
      </c>
      <c r="Q172" s="22">
        <f t="shared" si="77"/>
        <v>55</v>
      </c>
      <c r="R172" s="22">
        <f t="shared" si="78"/>
        <v>67</v>
      </c>
      <c r="S172" s="22">
        <f t="shared" si="79"/>
        <v>4</v>
      </c>
      <c r="T172" s="22">
        <f t="shared" si="80"/>
        <v>1</v>
      </c>
      <c r="U172" s="22">
        <f t="shared" si="81"/>
        <v>6</v>
      </c>
      <c r="V172" s="22">
        <f t="shared" si="82"/>
        <v>47</v>
      </c>
      <c r="W172" s="22">
        <f t="shared" si="83"/>
        <v>17</v>
      </c>
      <c r="X172" s="22">
        <f t="shared" si="84"/>
        <v>51</v>
      </c>
      <c r="Y172" s="22">
        <f t="shared" si="85"/>
        <v>37</v>
      </c>
      <c r="Z172" s="22">
        <f t="shared" si="86"/>
        <v>8</v>
      </c>
      <c r="AA172" s="22">
        <f t="shared" si="87"/>
        <v>3</v>
      </c>
      <c r="AB172" s="22">
        <f t="shared" si="88"/>
        <v>1</v>
      </c>
      <c r="AC172" s="22">
        <f t="shared" si="89"/>
        <v>2</v>
      </c>
      <c r="AD172" s="29">
        <f t="shared" si="90"/>
        <v>3.82</v>
      </c>
      <c r="AE172" s="22">
        <f t="shared" si="91"/>
        <v>19</v>
      </c>
      <c r="AF172" s="22">
        <f t="shared" si="92"/>
        <v>0</v>
      </c>
      <c r="AG172" s="22">
        <f t="shared" si="93"/>
        <v>0</v>
      </c>
      <c r="AH172" s="22">
        <f t="shared" si="94"/>
        <v>0</v>
      </c>
      <c r="AI172" s="22">
        <f t="shared" si="95"/>
        <v>10</v>
      </c>
      <c r="AJ172" s="31">
        <f t="shared" si="96"/>
        <v>35.1</v>
      </c>
      <c r="AK172" s="22">
        <f t="shared" si="97"/>
        <v>32</v>
      </c>
      <c r="AL172" s="22">
        <f t="shared" si="98"/>
        <v>15</v>
      </c>
      <c r="AM172" s="22">
        <f t="shared" si="99"/>
        <v>15</v>
      </c>
      <c r="AN172" s="22">
        <f t="shared" si="100"/>
        <v>11</v>
      </c>
      <c r="AO172" s="22">
        <f t="shared" si="101"/>
        <v>31</v>
      </c>
      <c r="AP172" s="22">
        <f t="shared" si="102"/>
        <v>0</v>
      </c>
      <c r="AQ172" s="2">
        <f t="shared" si="103"/>
        <v>0.24099999999999999</v>
      </c>
    </row>
    <row r="173" spans="1:43" x14ac:dyDescent="0.25">
      <c r="A173" s="26" t="str">
        <f t="shared" si="104"/>
        <v/>
      </c>
      <c r="B173" t="s">
        <v>7238</v>
      </c>
      <c r="C173" t="s">
        <v>64</v>
      </c>
      <c r="D173" t="s">
        <v>37</v>
      </c>
      <c r="E173" t="s">
        <v>3525</v>
      </c>
      <c r="F173">
        <v>2026</v>
      </c>
      <c r="G173" t="s">
        <v>5657</v>
      </c>
      <c r="H173" s="4">
        <v>46174</v>
      </c>
      <c r="I173" s="4" t="str">
        <f t="shared" si="70"/>
        <v>Mountain West</v>
      </c>
      <c r="J173" s="2" t="str">
        <f t="shared" si="71"/>
        <v/>
      </c>
      <c r="K173" s="2" t="str">
        <f t="shared" si="72"/>
        <v/>
      </c>
      <c r="L173" s="2" t="str">
        <f t="shared" si="73"/>
        <v/>
      </c>
      <c r="M173" s="2" t="str">
        <f t="shared" si="74"/>
        <v/>
      </c>
      <c r="N173" s="22" t="str" cm="1">
        <f t="array" ref="N173">IFERROR(INDEX(Stats_Hit_GP,MATCH($B173,Stats_Hit_Player,0)),"")</f>
        <v/>
      </c>
      <c r="O173" s="22" t="str">
        <f t="shared" si="75"/>
        <v/>
      </c>
      <c r="P173" s="22" t="str">
        <f t="shared" si="76"/>
        <v/>
      </c>
      <c r="Q173" s="22" t="str">
        <f t="shared" si="77"/>
        <v/>
      </c>
      <c r="R173" s="22" t="str">
        <f t="shared" si="78"/>
        <v/>
      </c>
      <c r="S173" s="22" t="str">
        <f t="shared" si="79"/>
        <v/>
      </c>
      <c r="T173" s="22" t="str">
        <f t="shared" si="80"/>
        <v/>
      </c>
      <c r="U173" s="22" t="str">
        <f t="shared" si="81"/>
        <v/>
      </c>
      <c r="V173" s="22" t="str">
        <f t="shared" si="82"/>
        <v/>
      </c>
      <c r="W173" s="22" t="str">
        <f t="shared" si="83"/>
        <v/>
      </c>
      <c r="X173" s="22" t="str">
        <f t="shared" si="84"/>
        <v/>
      </c>
      <c r="Y173" s="22" t="str">
        <f t="shared" si="85"/>
        <v/>
      </c>
      <c r="Z173" s="22" t="str">
        <f t="shared" si="86"/>
        <v/>
      </c>
      <c r="AA173" s="22" t="str">
        <f t="shared" si="87"/>
        <v/>
      </c>
      <c r="AB173" s="22">
        <f t="shared" si="88"/>
        <v>0</v>
      </c>
      <c r="AC173" s="22">
        <f t="shared" si="89"/>
        <v>2</v>
      </c>
      <c r="AD173" s="29">
        <f t="shared" si="90"/>
        <v>8.27</v>
      </c>
      <c r="AE173" s="22">
        <f t="shared" si="91"/>
        <v>15</v>
      </c>
      <c r="AF173" s="22">
        <f t="shared" si="92"/>
        <v>0</v>
      </c>
      <c r="AG173" s="22">
        <f t="shared" si="93"/>
        <v>0</v>
      </c>
      <c r="AH173" s="22">
        <f t="shared" si="94"/>
        <v>0</v>
      </c>
      <c r="AI173" s="22">
        <f t="shared" si="95"/>
        <v>0</v>
      </c>
      <c r="AJ173" s="31">
        <f t="shared" si="96"/>
        <v>16.100000000000001</v>
      </c>
      <c r="AK173" s="22">
        <f t="shared" si="97"/>
        <v>23</v>
      </c>
      <c r="AL173" s="22">
        <f t="shared" si="98"/>
        <v>17</v>
      </c>
      <c r="AM173" s="22">
        <f t="shared" si="99"/>
        <v>15</v>
      </c>
      <c r="AN173" s="22">
        <f t="shared" si="100"/>
        <v>16</v>
      </c>
      <c r="AO173" s="22">
        <f t="shared" si="101"/>
        <v>20</v>
      </c>
      <c r="AP173" s="22">
        <f t="shared" si="102"/>
        <v>3</v>
      </c>
      <c r="AQ173" s="2">
        <f t="shared" si="103"/>
        <v>0.35399999999999998</v>
      </c>
    </row>
    <row r="174" spans="1:43" x14ac:dyDescent="0.25">
      <c r="A174" s="26" t="str">
        <f t="shared" si="104"/>
        <v/>
      </c>
      <c r="B174" t="s">
        <v>2120</v>
      </c>
      <c r="C174" t="s">
        <v>25</v>
      </c>
      <c r="D174" t="s">
        <v>37</v>
      </c>
      <c r="E174" t="s">
        <v>2115</v>
      </c>
      <c r="F174">
        <v>2026</v>
      </c>
      <c r="G174" t="s">
        <v>5657</v>
      </c>
      <c r="H174" s="4">
        <v>46174</v>
      </c>
      <c r="I174" s="4" t="str">
        <f t="shared" si="70"/>
        <v>Big West</v>
      </c>
      <c r="J174" s="2">
        <f t="shared" si="71"/>
        <v>0.252</v>
      </c>
      <c r="K174" s="2">
        <f t="shared" si="72"/>
        <v>0.39400000000000002</v>
      </c>
      <c r="L174" s="2">
        <f t="shared" si="73"/>
        <v>0.41899999999999998</v>
      </c>
      <c r="M174" s="2">
        <f t="shared" si="74"/>
        <v>0.81299999999999994</v>
      </c>
      <c r="N174" s="22" cm="1">
        <f t="array" ref="N174">IFERROR(INDEX(Stats_Hit_GP,MATCH($B174,Stats_Hit_Player,0)),"")</f>
        <v>51</v>
      </c>
      <c r="O174" s="22">
        <f t="shared" si="75"/>
        <v>194</v>
      </c>
      <c r="P174" s="22">
        <f t="shared" si="76"/>
        <v>155</v>
      </c>
      <c r="Q174" s="22">
        <f t="shared" si="77"/>
        <v>28</v>
      </c>
      <c r="R174" s="22">
        <f t="shared" si="78"/>
        <v>39</v>
      </c>
      <c r="S174" s="22">
        <f t="shared" si="79"/>
        <v>12</v>
      </c>
      <c r="T174" s="22">
        <f t="shared" si="80"/>
        <v>1</v>
      </c>
      <c r="U174" s="22">
        <f t="shared" si="81"/>
        <v>4</v>
      </c>
      <c r="V174" s="22">
        <f t="shared" si="82"/>
        <v>28</v>
      </c>
      <c r="W174" s="22">
        <f t="shared" si="83"/>
        <v>8</v>
      </c>
      <c r="X174" s="22">
        <f t="shared" si="84"/>
        <v>29</v>
      </c>
      <c r="Y174" s="22">
        <f t="shared" si="85"/>
        <v>42</v>
      </c>
      <c r="Z174" s="22">
        <f t="shared" si="86"/>
        <v>3</v>
      </c>
      <c r="AA174" s="22">
        <f t="shared" si="87"/>
        <v>4</v>
      </c>
      <c r="AB174" s="22" t="str">
        <f t="shared" si="88"/>
        <v/>
      </c>
      <c r="AC174" s="22" t="str">
        <f t="shared" si="89"/>
        <v/>
      </c>
      <c r="AD174" s="29" t="str">
        <f t="shared" si="90"/>
        <v/>
      </c>
      <c r="AE174" s="22" t="str">
        <f t="shared" si="91"/>
        <v/>
      </c>
      <c r="AF174" s="22" t="str">
        <f t="shared" si="92"/>
        <v/>
      </c>
      <c r="AG174" s="22" t="str">
        <f t="shared" si="93"/>
        <v/>
      </c>
      <c r="AH174" s="22" t="str">
        <f t="shared" si="94"/>
        <v/>
      </c>
      <c r="AI174" s="22" t="str">
        <f t="shared" si="95"/>
        <v/>
      </c>
      <c r="AJ174" s="31" t="str">
        <f t="shared" si="96"/>
        <v/>
      </c>
      <c r="AK174" s="22" t="str">
        <f t="shared" si="97"/>
        <v/>
      </c>
      <c r="AL174" s="22" t="str">
        <f t="shared" si="98"/>
        <v/>
      </c>
      <c r="AM174" s="22" t="str">
        <f t="shared" si="99"/>
        <v/>
      </c>
      <c r="AN174" s="22" t="str">
        <f t="shared" si="100"/>
        <v/>
      </c>
      <c r="AO174" s="22" t="str">
        <f t="shared" si="101"/>
        <v/>
      </c>
      <c r="AP174" s="22" t="str">
        <f t="shared" si="102"/>
        <v/>
      </c>
      <c r="AQ174" s="2" t="str">
        <f t="shared" si="103"/>
        <v/>
      </c>
    </row>
    <row r="175" spans="1:43" x14ac:dyDescent="0.25">
      <c r="A175" s="26" t="str">
        <f t="shared" si="104"/>
        <v/>
      </c>
      <c r="B175" t="s">
        <v>2140</v>
      </c>
      <c r="C175" t="s">
        <v>30</v>
      </c>
      <c r="D175" t="s">
        <v>37</v>
      </c>
      <c r="E175" t="s">
        <v>2138</v>
      </c>
      <c r="F175">
        <v>2026</v>
      </c>
      <c r="G175" t="s">
        <v>5657</v>
      </c>
      <c r="H175" s="4">
        <v>46174</v>
      </c>
      <c r="I175" s="4" t="str">
        <f t="shared" si="70"/>
        <v>Big West</v>
      </c>
      <c r="J175" s="2">
        <f t="shared" si="71"/>
        <v>0.254</v>
      </c>
      <c r="K175" s="2">
        <f t="shared" si="72"/>
        <v>0.35399999999999998</v>
      </c>
      <c r="L175" s="2">
        <f t="shared" si="73"/>
        <v>0.35899999999999999</v>
      </c>
      <c r="M175" s="2">
        <f t="shared" si="74"/>
        <v>0.71299999999999997</v>
      </c>
      <c r="N175" s="22" cm="1">
        <f t="array" ref="N175">IFERROR(INDEX(Stats_Hit_GP,MATCH($B175,Stats_Hit_Player,0)),"")</f>
        <v>41</v>
      </c>
      <c r="O175" s="22">
        <f t="shared" si="75"/>
        <v>166</v>
      </c>
      <c r="P175" s="22">
        <f t="shared" si="76"/>
        <v>142</v>
      </c>
      <c r="Q175" s="22">
        <f t="shared" si="77"/>
        <v>20</v>
      </c>
      <c r="R175" s="22">
        <f t="shared" si="78"/>
        <v>36</v>
      </c>
      <c r="S175" s="22">
        <f t="shared" si="79"/>
        <v>4</v>
      </c>
      <c r="T175" s="22">
        <f t="shared" si="80"/>
        <v>1</v>
      </c>
      <c r="U175" s="22">
        <f t="shared" si="81"/>
        <v>3</v>
      </c>
      <c r="V175" s="22">
        <f t="shared" si="82"/>
        <v>24</v>
      </c>
      <c r="W175" s="22">
        <f t="shared" si="83"/>
        <v>3</v>
      </c>
      <c r="X175" s="22">
        <f t="shared" si="84"/>
        <v>19</v>
      </c>
      <c r="Y175" s="22">
        <f t="shared" si="85"/>
        <v>37</v>
      </c>
      <c r="Z175" s="22">
        <f t="shared" si="86"/>
        <v>7</v>
      </c>
      <c r="AA175" s="22">
        <f t="shared" si="87"/>
        <v>3</v>
      </c>
      <c r="AB175" s="22" t="str">
        <f t="shared" si="88"/>
        <v/>
      </c>
      <c r="AC175" s="22" t="str">
        <f t="shared" si="89"/>
        <v/>
      </c>
      <c r="AD175" s="29" t="str">
        <f t="shared" si="90"/>
        <v/>
      </c>
      <c r="AE175" s="22" t="str">
        <f t="shared" si="91"/>
        <v/>
      </c>
      <c r="AF175" s="22" t="str">
        <f t="shared" si="92"/>
        <v/>
      </c>
      <c r="AG175" s="22" t="str">
        <f t="shared" si="93"/>
        <v/>
      </c>
      <c r="AH175" s="22" t="str">
        <f t="shared" si="94"/>
        <v/>
      </c>
      <c r="AI175" s="22" t="str">
        <f t="shared" si="95"/>
        <v/>
      </c>
      <c r="AJ175" s="31" t="str">
        <f t="shared" si="96"/>
        <v/>
      </c>
      <c r="AK175" s="22" t="str">
        <f t="shared" si="97"/>
        <v/>
      </c>
      <c r="AL175" s="22" t="str">
        <f t="shared" si="98"/>
        <v/>
      </c>
      <c r="AM175" s="22" t="str">
        <f t="shared" si="99"/>
        <v/>
      </c>
      <c r="AN175" s="22" t="str">
        <f t="shared" si="100"/>
        <v/>
      </c>
      <c r="AO175" s="22" t="str">
        <f t="shared" si="101"/>
        <v/>
      </c>
      <c r="AP175" s="22" t="str">
        <f t="shared" si="102"/>
        <v/>
      </c>
      <c r="AQ175" s="2" t="str">
        <f t="shared" si="103"/>
        <v/>
      </c>
    </row>
    <row r="176" spans="1:43" x14ac:dyDescent="0.25">
      <c r="A176" s="26" t="str">
        <f t="shared" si="104"/>
        <v/>
      </c>
      <c r="B176" t="s">
        <v>2108</v>
      </c>
      <c r="C176" t="s">
        <v>25</v>
      </c>
      <c r="D176" t="s">
        <v>24</v>
      </c>
      <c r="E176" t="s">
        <v>2098</v>
      </c>
      <c r="F176">
        <v>2026</v>
      </c>
      <c r="G176" t="s">
        <v>5657</v>
      </c>
      <c r="H176" s="4">
        <v>46174</v>
      </c>
      <c r="I176" s="4" t="str">
        <f t="shared" si="70"/>
        <v>Big West</v>
      </c>
      <c r="J176" s="2">
        <f t="shared" si="71"/>
        <v>0.214</v>
      </c>
      <c r="K176" s="2">
        <f t="shared" si="72"/>
        <v>0.27900000000000003</v>
      </c>
      <c r="L176" s="2">
        <f t="shared" si="73"/>
        <v>0.33900000000000002</v>
      </c>
      <c r="M176" s="2">
        <f t="shared" si="74"/>
        <v>0.61799999999999999</v>
      </c>
      <c r="N176" s="22" cm="1">
        <f t="array" ref="N176">IFERROR(INDEX(Stats_Hit_GP,MATCH($B176,Stats_Hit_Player,0)),"")</f>
        <v>23</v>
      </c>
      <c r="O176" s="22">
        <f t="shared" si="75"/>
        <v>63</v>
      </c>
      <c r="P176" s="22">
        <f t="shared" si="76"/>
        <v>56</v>
      </c>
      <c r="Q176" s="22">
        <f t="shared" si="77"/>
        <v>5</v>
      </c>
      <c r="R176" s="22">
        <f t="shared" si="78"/>
        <v>12</v>
      </c>
      <c r="S176" s="22">
        <f t="shared" si="79"/>
        <v>1</v>
      </c>
      <c r="T176" s="22">
        <f t="shared" si="80"/>
        <v>0</v>
      </c>
      <c r="U176" s="22">
        <f t="shared" si="81"/>
        <v>2</v>
      </c>
      <c r="V176" s="22">
        <f t="shared" si="82"/>
        <v>5</v>
      </c>
      <c r="W176" s="22">
        <f t="shared" si="83"/>
        <v>2</v>
      </c>
      <c r="X176" s="22">
        <f t="shared" si="84"/>
        <v>3</v>
      </c>
      <c r="Y176" s="22">
        <f t="shared" si="85"/>
        <v>24</v>
      </c>
      <c r="Z176" s="22">
        <f t="shared" si="86"/>
        <v>0</v>
      </c>
      <c r="AA176" s="22">
        <f t="shared" si="87"/>
        <v>0</v>
      </c>
      <c r="AB176" s="22" t="str">
        <f t="shared" si="88"/>
        <v/>
      </c>
      <c r="AC176" s="22" t="str">
        <f t="shared" si="89"/>
        <v/>
      </c>
      <c r="AD176" s="29" t="str">
        <f t="shared" si="90"/>
        <v/>
      </c>
      <c r="AE176" s="22" t="str">
        <f t="shared" si="91"/>
        <v/>
      </c>
      <c r="AF176" s="22" t="str">
        <f t="shared" si="92"/>
        <v/>
      </c>
      <c r="AG176" s="22" t="str">
        <f t="shared" si="93"/>
        <v/>
      </c>
      <c r="AH176" s="22" t="str">
        <f t="shared" si="94"/>
        <v/>
      </c>
      <c r="AI176" s="22" t="str">
        <f t="shared" si="95"/>
        <v/>
      </c>
      <c r="AJ176" s="31" t="str">
        <f t="shared" si="96"/>
        <v/>
      </c>
      <c r="AK176" s="22" t="str">
        <f t="shared" si="97"/>
        <v/>
      </c>
      <c r="AL176" s="22" t="str">
        <f t="shared" si="98"/>
        <v/>
      </c>
      <c r="AM176" s="22" t="str">
        <f t="shared" si="99"/>
        <v/>
      </c>
      <c r="AN176" s="22" t="str">
        <f t="shared" si="100"/>
        <v/>
      </c>
      <c r="AO176" s="22" t="str">
        <f t="shared" si="101"/>
        <v/>
      </c>
      <c r="AP176" s="22" t="str">
        <f t="shared" si="102"/>
        <v/>
      </c>
      <c r="AQ176" s="2" t="str">
        <f t="shared" si="103"/>
        <v/>
      </c>
    </row>
    <row r="177" spans="1:43" x14ac:dyDescent="0.25">
      <c r="A177" s="26" t="str">
        <f t="shared" si="104"/>
        <v/>
      </c>
      <c r="B177" t="s">
        <v>2109</v>
      </c>
      <c r="C177" t="s">
        <v>25</v>
      </c>
      <c r="D177" t="s">
        <v>24</v>
      </c>
      <c r="E177" t="s">
        <v>2098</v>
      </c>
      <c r="F177">
        <v>2026</v>
      </c>
      <c r="G177" t="s">
        <v>5657</v>
      </c>
      <c r="H177" s="4">
        <v>46174</v>
      </c>
      <c r="I177" s="4" t="str">
        <f t="shared" si="70"/>
        <v>Big West</v>
      </c>
      <c r="J177" s="2">
        <f t="shared" si="71"/>
        <v>0.19700000000000001</v>
      </c>
      <c r="K177" s="2">
        <f t="shared" si="72"/>
        <v>0.311</v>
      </c>
      <c r="L177" s="2">
        <f t="shared" si="73"/>
        <v>0.27900000000000003</v>
      </c>
      <c r="M177" s="2">
        <f t="shared" si="74"/>
        <v>0.58899999999999997</v>
      </c>
      <c r="N177" s="22" cm="1">
        <f t="array" ref="N177">IFERROR(INDEX(Stats_Hit_GP,MATCH($B177,Stats_Hit_Player,0)),"")</f>
        <v>31</v>
      </c>
      <c r="O177" s="22">
        <f t="shared" si="75"/>
        <v>78</v>
      </c>
      <c r="P177" s="22">
        <f t="shared" si="76"/>
        <v>61</v>
      </c>
      <c r="Q177" s="22">
        <f t="shared" si="77"/>
        <v>8</v>
      </c>
      <c r="R177" s="22">
        <f t="shared" si="78"/>
        <v>12</v>
      </c>
      <c r="S177" s="22">
        <f t="shared" si="79"/>
        <v>5</v>
      </c>
      <c r="T177" s="22">
        <f t="shared" si="80"/>
        <v>0</v>
      </c>
      <c r="U177" s="22">
        <f t="shared" si="81"/>
        <v>0</v>
      </c>
      <c r="V177" s="22">
        <f t="shared" si="82"/>
        <v>4</v>
      </c>
      <c r="W177" s="22">
        <f t="shared" si="83"/>
        <v>1</v>
      </c>
      <c r="X177" s="22">
        <f t="shared" si="84"/>
        <v>10</v>
      </c>
      <c r="Y177" s="22">
        <f t="shared" si="85"/>
        <v>25</v>
      </c>
      <c r="Z177" s="22">
        <f t="shared" si="86"/>
        <v>1</v>
      </c>
      <c r="AA177" s="22">
        <f t="shared" si="87"/>
        <v>0</v>
      </c>
      <c r="AB177" s="22" t="str">
        <f t="shared" si="88"/>
        <v/>
      </c>
      <c r="AC177" s="22" t="str">
        <f t="shared" si="89"/>
        <v/>
      </c>
      <c r="AD177" s="29" t="str">
        <f t="shared" si="90"/>
        <v/>
      </c>
      <c r="AE177" s="22" t="str">
        <f t="shared" si="91"/>
        <v/>
      </c>
      <c r="AF177" s="22" t="str">
        <f t="shared" si="92"/>
        <v/>
      </c>
      <c r="AG177" s="22" t="str">
        <f t="shared" si="93"/>
        <v/>
      </c>
      <c r="AH177" s="22" t="str">
        <f t="shared" si="94"/>
        <v/>
      </c>
      <c r="AI177" s="22" t="str">
        <f t="shared" si="95"/>
        <v/>
      </c>
      <c r="AJ177" s="31" t="str">
        <f t="shared" si="96"/>
        <v/>
      </c>
      <c r="AK177" s="22" t="str">
        <f t="shared" si="97"/>
        <v/>
      </c>
      <c r="AL177" s="22" t="str">
        <f t="shared" si="98"/>
        <v/>
      </c>
      <c r="AM177" s="22" t="str">
        <f t="shared" si="99"/>
        <v/>
      </c>
      <c r="AN177" s="22" t="str">
        <f t="shared" si="100"/>
        <v/>
      </c>
      <c r="AO177" s="22" t="str">
        <f t="shared" si="101"/>
        <v/>
      </c>
      <c r="AP177" s="22" t="str">
        <f t="shared" si="102"/>
        <v/>
      </c>
      <c r="AQ177" s="2" t="str">
        <f t="shared" si="103"/>
        <v/>
      </c>
    </row>
    <row r="178" spans="1:43" x14ac:dyDescent="0.25">
      <c r="A178" s="26" t="str">
        <f t="shared" si="104"/>
        <v/>
      </c>
      <c r="B178" t="s">
        <v>7239</v>
      </c>
      <c r="C178" t="s">
        <v>64</v>
      </c>
      <c r="D178" t="s">
        <v>24</v>
      </c>
      <c r="E178" t="s">
        <v>2138</v>
      </c>
      <c r="F178">
        <v>2026</v>
      </c>
      <c r="G178" t="s">
        <v>5657</v>
      </c>
      <c r="H178" s="4">
        <v>46174</v>
      </c>
      <c r="I178" s="4" t="str">
        <f t="shared" si="70"/>
        <v>Big West</v>
      </c>
      <c r="J178" s="2" t="str">
        <f t="shared" si="71"/>
        <v/>
      </c>
      <c r="K178" s="2" t="str">
        <f t="shared" si="72"/>
        <v/>
      </c>
      <c r="L178" s="2" t="str">
        <f t="shared" si="73"/>
        <v/>
      </c>
      <c r="M178" s="2" t="str">
        <f t="shared" si="74"/>
        <v/>
      </c>
      <c r="N178" s="22" t="str" cm="1">
        <f t="array" ref="N178">IFERROR(INDEX(Stats_Hit_GP,MATCH($B178,Stats_Hit_Player,0)),"")</f>
        <v/>
      </c>
      <c r="O178" s="22" t="str">
        <f t="shared" si="75"/>
        <v/>
      </c>
      <c r="P178" s="22" t="str">
        <f t="shared" si="76"/>
        <v/>
      </c>
      <c r="Q178" s="22" t="str">
        <f t="shared" si="77"/>
        <v/>
      </c>
      <c r="R178" s="22" t="str">
        <f t="shared" si="78"/>
        <v/>
      </c>
      <c r="S178" s="22" t="str">
        <f t="shared" si="79"/>
        <v/>
      </c>
      <c r="T178" s="22" t="str">
        <f t="shared" si="80"/>
        <v/>
      </c>
      <c r="U178" s="22" t="str">
        <f t="shared" si="81"/>
        <v/>
      </c>
      <c r="V178" s="22" t="str">
        <f t="shared" si="82"/>
        <v/>
      </c>
      <c r="W178" s="22" t="str">
        <f t="shared" si="83"/>
        <v/>
      </c>
      <c r="X178" s="22" t="str">
        <f t="shared" si="84"/>
        <v/>
      </c>
      <c r="Y178" s="22" t="str">
        <f t="shared" si="85"/>
        <v/>
      </c>
      <c r="Z178" s="22" t="str">
        <f t="shared" si="86"/>
        <v/>
      </c>
      <c r="AA178" s="22" t="str">
        <f t="shared" si="87"/>
        <v/>
      </c>
      <c r="AB178" s="22">
        <f t="shared" si="88"/>
        <v>0</v>
      </c>
      <c r="AC178" s="22">
        <f t="shared" si="89"/>
        <v>0</v>
      </c>
      <c r="AD178" s="29">
        <f t="shared" si="90"/>
        <v>1.35</v>
      </c>
      <c r="AE178" s="22">
        <f t="shared" si="91"/>
        <v>7</v>
      </c>
      <c r="AF178" s="22">
        <f t="shared" si="92"/>
        <v>0</v>
      </c>
      <c r="AG178" s="22">
        <f t="shared" si="93"/>
        <v>0</v>
      </c>
      <c r="AH178" s="22">
        <f t="shared" si="94"/>
        <v>0</v>
      </c>
      <c r="AI178" s="22">
        <f t="shared" si="95"/>
        <v>0</v>
      </c>
      <c r="AJ178" s="31">
        <f t="shared" si="96"/>
        <v>6.2</v>
      </c>
      <c r="AK178" s="22">
        <f t="shared" si="97"/>
        <v>3</v>
      </c>
      <c r="AL178" s="22">
        <f t="shared" si="98"/>
        <v>3</v>
      </c>
      <c r="AM178" s="22">
        <f t="shared" si="99"/>
        <v>1</v>
      </c>
      <c r="AN178" s="22">
        <f t="shared" si="100"/>
        <v>6</v>
      </c>
      <c r="AO178" s="22">
        <f t="shared" si="101"/>
        <v>6</v>
      </c>
      <c r="AP178" s="22">
        <f t="shared" si="102"/>
        <v>1</v>
      </c>
      <c r="AQ178" s="2">
        <f t="shared" si="103"/>
        <v>0.13600000000000001</v>
      </c>
    </row>
    <row r="179" spans="1:43" x14ac:dyDescent="0.25">
      <c r="A179" s="26" t="str">
        <f t="shared" si="104"/>
        <v/>
      </c>
      <c r="B179" t="s">
        <v>2323</v>
      </c>
      <c r="C179" t="s">
        <v>30</v>
      </c>
      <c r="D179" t="s">
        <v>24</v>
      </c>
      <c r="E179" t="s">
        <v>2322</v>
      </c>
      <c r="F179">
        <v>2026</v>
      </c>
      <c r="G179" t="s">
        <v>5657</v>
      </c>
      <c r="H179" s="4">
        <v>46174</v>
      </c>
      <c r="I179" s="4" t="str">
        <f t="shared" si="70"/>
        <v>Conference USA</v>
      </c>
      <c r="J179" s="2">
        <f t="shared" si="71"/>
        <v>0.28999999999999998</v>
      </c>
      <c r="K179" s="2">
        <f t="shared" si="72"/>
        <v>0.36699999999999999</v>
      </c>
      <c r="L179" s="2">
        <f t="shared" si="73"/>
        <v>0.47799999999999998</v>
      </c>
      <c r="M179" s="2">
        <f t="shared" si="74"/>
        <v>0.84499999999999997</v>
      </c>
      <c r="N179" s="22" cm="1">
        <f t="array" ref="N179">IFERROR(INDEX(Stats_Hit_GP,MATCH($B179,Stats_Hit_Player,0)),"")</f>
        <v>54</v>
      </c>
      <c r="O179" s="22">
        <f t="shared" si="75"/>
        <v>256</v>
      </c>
      <c r="P179" s="22">
        <f t="shared" si="76"/>
        <v>224</v>
      </c>
      <c r="Q179" s="22">
        <f t="shared" si="77"/>
        <v>44</v>
      </c>
      <c r="R179" s="22">
        <f t="shared" si="78"/>
        <v>65</v>
      </c>
      <c r="S179" s="22">
        <f t="shared" si="79"/>
        <v>13</v>
      </c>
      <c r="T179" s="22">
        <f t="shared" si="80"/>
        <v>1</v>
      </c>
      <c r="U179" s="22">
        <f t="shared" si="81"/>
        <v>9</v>
      </c>
      <c r="V179" s="22">
        <f t="shared" si="82"/>
        <v>44</v>
      </c>
      <c r="W179" s="22">
        <f t="shared" si="83"/>
        <v>13</v>
      </c>
      <c r="X179" s="22">
        <f t="shared" si="84"/>
        <v>16</v>
      </c>
      <c r="Y179" s="22">
        <f t="shared" si="85"/>
        <v>22</v>
      </c>
      <c r="Z179" s="22">
        <f t="shared" si="86"/>
        <v>4</v>
      </c>
      <c r="AA179" s="22">
        <f t="shared" si="87"/>
        <v>2</v>
      </c>
      <c r="AB179" s="22" t="str">
        <f t="shared" si="88"/>
        <v/>
      </c>
      <c r="AC179" s="22" t="str">
        <f t="shared" si="89"/>
        <v/>
      </c>
      <c r="AD179" s="29" t="str">
        <f t="shared" si="90"/>
        <v/>
      </c>
      <c r="AE179" s="22" t="str">
        <f t="shared" si="91"/>
        <v/>
      </c>
      <c r="AF179" s="22" t="str">
        <f t="shared" si="92"/>
        <v/>
      </c>
      <c r="AG179" s="22" t="str">
        <f t="shared" si="93"/>
        <v/>
      </c>
      <c r="AH179" s="22" t="str">
        <f t="shared" si="94"/>
        <v/>
      </c>
      <c r="AI179" s="22" t="str">
        <f t="shared" si="95"/>
        <v/>
      </c>
      <c r="AJ179" s="31" t="str">
        <f t="shared" si="96"/>
        <v/>
      </c>
      <c r="AK179" s="22" t="str">
        <f t="shared" si="97"/>
        <v/>
      </c>
      <c r="AL179" s="22" t="str">
        <f t="shared" si="98"/>
        <v/>
      </c>
      <c r="AM179" s="22" t="str">
        <f t="shared" si="99"/>
        <v/>
      </c>
      <c r="AN179" s="22" t="str">
        <f t="shared" si="100"/>
        <v/>
      </c>
      <c r="AO179" s="22" t="str">
        <f t="shared" si="101"/>
        <v/>
      </c>
      <c r="AP179" s="22" t="str">
        <f t="shared" si="102"/>
        <v/>
      </c>
      <c r="AQ179" s="2" t="str">
        <f t="shared" si="103"/>
        <v/>
      </c>
    </row>
    <row r="180" spans="1:43" x14ac:dyDescent="0.25">
      <c r="A180" s="26" t="str">
        <f t="shared" si="104"/>
        <v/>
      </c>
      <c r="B180" t="s">
        <v>7240</v>
      </c>
      <c r="C180" t="s">
        <v>64</v>
      </c>
      <c r="D180" t="s">
        <v>37</v>
      </c>
      <c r="E180" t="s">
        <v>3560</v>
      </c>
      <c r="F180">
        <v>2026</v>
      </c>
      <c r="G180" t="s">
        <v>5657</v>
      </c>
      <c r="H180" s="4">
        <v>46174</v>
      </c>
      <c r="I180" s="4" t="str">
        <f t="shared" si="70"/>
        <v>Western Athletic</v>
      </c>
      <c r="J180" s="2" t="str">
        <f t="shared" si="71"/>
        <v/>
      </c>
      <c r="K180" s="2" t="str">
        <f t="shared" si="72"/>
        <v/>
      </c>
      <c r="L180" s="2" t="str">
        <f t="shared" si="73"/>
        <v/>
      </c>
      <c r="M180" s="2" t="str">
        <f t="shared" si="74"/>
        <v/>
      </c>
      <c r="N180" s="22" t="str" cm="1">
        <f t="array" ref="N180">IFERROR(INDEX(Stats_Hit_GP,MATCH($B180,Stats_Hit_Player,0)),"")</f>
        <v/>
      </c>
      <c r="O180" s="22" t="str">
        <f t="shared" si="75"/>
        <v/>
      </c>
      <c r="P180" s="22" t="str">
        <f t="shared" si="76"/>
        <v/>
      </c>
      <c r="Q180" s="22" t="str">
        <f t="shared" si="77"/>
        <v/>
      </c>
      <c r="R180" s="22" t="str">
        <f t="shared" si="78"/>
        <v/>
      </c>
      <c r="S180" s="22" t="str">
        <f t="shared" si="79"/>
        <v/>
      </c>
      <c r="T180" s="22" t="str">
        <f t="shared" si="80"/>
        <v/>
      </c>
      <c r="U180" s="22" t="str">
        <f t="shared" si="81"/>
        <v/>
      </c>
      <c r="V180" s="22" t="str">
        <f t="shared" si="82"/>
        <v/>
      </c>
      <c r="W180" s="22" t="str">
        <f t="shared" si="83"/>
        <v/>
      </c>
      <c r="X180" s="22" t="str">
        <f t="shared" si="84"/>
        <v/>
      </c>
      <c r="Y180" s="22" t="str">
        <f t="shared" si="85"/>
        <v/>
      </c>
      <c r="Z180" s="22" t="str">
        <f t="shared" si="86"/>
        <v/>
      </c>
      <c r="AA180" s="22" t="str">
        <f t="shared" si="87"/>
        <v/>
      </c>
      <c r="AB180" s="22">
        <f t="shared" si="88"/>
        <v>2</v>
      </c>
      <c r="AC180" s="22">
        <f t="shared" si="89"/>
        <v>3</v>
      </c>
      <c r="AD180" s="29">
        <f t="shared" si="90"/>
        <v>5.05</v>
      </c>
      <c r="AE180" s="22">
        <f t="shared" si="91"/>
        <v>11</v>
      </c>
      <c r="AF180" s="22">
        <f t="shared" si="92"/>
        <v>10</v>
      </c>
      <c r="AG180" s="22">
        <f t="shared" si="93"/>
        <v>0</v>
      </c>
      <c r="AH180" s="22">
        <f t="shared" si="94"/>
        <v>0</v>
      </c>
      <c r="AI180" s="22">
        <f t="shared" si="95"/>
        <v>0</v>
      </c>
      <c r="AJ180" s="31">
        <f t="shared" si="96"/>
        <v>46.1</v>
      </c>
      <c r="AK180" s="22">
        <f t="shared" si="97"/>
        <v>53</v>
      </c>
      <c r="AL180" s="22">
        <f t="shared" si="98"/>
        <v>34</v>
      </c>
      <c r="AM180" s="22">
        <f t="shared" si="99"/>
        <v>26</v>
      </c>
      <c r="AN180" s="22">
        <f t="shared" si="100"/>
        <v>20</v>
      </c>
      <c r="AO180" s="22">
        <f t="shared" si="101"/>
        <v>47</v>
      </c>
      <c r="AP180" s="22">
        <f t="shared" si="102"/>
        <v>9</v>
      </c>
      <c r="AQ180" s="2">
        <f t="shared" si="103"/>
        <v>0.28000000000000003</v>
      </c>
    </row>
    <row r="181" spans="1:43" x14ac:dyDescent="0.25">
      <c r="A181" s="26" t="str">
        <f t="shared" si="104"/>
        <v/>
      </c>
      <c r="B181" t="s">
        <v>217</v>
      </c>
      <c r="C181" t="s">
        <v>35</v>
      </c>
      <c r="D181" t="s">
        <v>24</v>
      </c>
      <c r="E181" t="s">
        <v>216</v>
      </c>
      <c r="F181">
        <v>2026</v>
      </c>
      <c r="G181" t="s">
        <v>5657</v>
      </c>
      <c r="H181" s="4">
        <v>46174</v>
      </c>
      <c r="I181" s="4" t="str">
        <f t="shared" si="70"/>
        <v>Atlantic 10</v>
      </c>
      <c r="J181" s="2">
        <f t="shared" si="71"/>
        <v>0.33300000000000002</v>
      </c>
      <c r="K181" s="2">
        <f t="shared" si="72"/>
        <v>0.41399999999999998</v>
      </c>
      <c r="L181" s="2">
        <f t="shared" si="73"/>
        <v>0.57799999999999996</v>
      </c>
      <c r="M181" s="2">
        <f t="shared" si="74"/>
        <v>0.99199999999999999</v>
      </c>
      <c r="N181" s="22" cm="1">
        <f t="array" ref="N181">IFERROR(INDEX(Stats_Hit_GP,MATCH($B181,Stats_Hit_Player,0)),"")</f>
        <v>55</v>
      </c>
      <c r="O181" s="22">
        <f t="shared" si="75"/>
        <v>263</v>
      </c>
      <c r="P181" s="22">
        <f t="shared" si="76"/>
        <v>225</v>
      </c>
      <c r="Q181" s="22">
        <f t="shared" si="77"/>
        <v>45</v>
      </c>
      <c r="R181" s="22">
        <f t="shared" si="78"/>
        <v>75</v>
      </c>
      <c r="S181" s="22">
        <f t="shared" si="79"/>
        <v>14</v>
      </c>
      <c r="T181" s="22">
        <f t="shared" si="80"/>
        <v>1</v>
      </c>
      <c r="U181" s="22">
        <f t="shared" si="81"/>
        <v>13</v>
      </c>
      <c r="V181" s="22">
        <f t="shared" si="82"/>
        <v>72</v>
      </c>
      <c r="W181" s="22">
        <f t="shared" si="83"/>
        <v>10</v>
      </c>
      <c r="X181" s="22">
        <f t="shared" si="84"/>
        <v>24</v>
      </c>
      <c r="Y181" s="22">
        <f t="shared" si="85"/>
        <v>35</v>
      </c>
      <c r="Z181" s="22">
        <f t="shared" si="86"/>
        <v>10</v>
      </c>
      <c r="AA181" s="22">
        <f t="shared" si="87"/>
        <v>1</v>
      </c>
      <c r="AB181" s="22" t="str">
        <f t="shared" si="88"/>
        <v/>
      </c>
      <c r="AC181" s="22" t="str">
        <f t="shared" si="89"/>
        <v/>
      </c>
      <c r="AD181" s="29" t="str">
        <f t="shared" si="90"/>
        <v/>
      </c>
      <c r="AE181" s="22" t="str">
        <f t="shared" si="91"/>
        <v/>
      </c>
      <c r="AF181" s="22" t="str">
        <f t="shared" si="92"/>
        <v/>
      </c>
      <c r="AG181" s="22" t="str">
        <f t="shared" si="93"/>
        <v/>
      </c>
      <c r="AH181" s="22" t="str">
        <f t="shared" si="94"/>
        <v/>
      </c>
      <c r="AI181" s="22" t="str">
        <f t="shared" si="95"/>
        <v/>
      </c>
      <c r="AJ181" s="31" t="str">
        <f t="shared" si="96"/>
        <v/>
      </c>
      <c r="AK181" s="22" t="str">
        <f t="shared" si="97"/>
        <v/>
      </c>
      <c r="AL181" s="22" t="str">
        <f t="shared" si="98"/>
        <v/>
      </c>
      <c r="AM181" s="22" t="str">
        <f t="shared" si="99"/>
        <v/>
      </c>
      <c r="AN181" s="22" t="str">
        <f t="shared" si="100"/>
        <v/>
      </c>
      <c r="AO181" s="22" t="str">
        <f t="shared" si="101"/>
        <v/>
      </c>
      <c r="AP181" s="22" t="str">
        <f t="shared" si="102"/>
        <v/>
      </c>
      <c r="AQ181" s="2" t="str">
        <f t="shared" si="103"/>
        <v/>
      </c>
    </row>
    <row r="182" spans="1:43" x14ac:dyDescent="0.25">
      <c r="A182" s="26" t="str">
        <f t="shared" si="104"/>
        <v/>
      </c>
      <c r="B182" t="s">
        <v>5041</v>
      </c>
      <c r="C182" t="s">
        <v>44</v>
      </c>
      <c r="D182" t="s">
        <v>37</v>
      </c>
      <c r="E182" t="s">
        <v>5031</v>
      </c>
      <c r="F182">
        <v>2026</v>
      </c>
      <c r="G182" t="s">
        <v>5657</v>
      </c>
      <c r="H182" s="4">
        <v>46174</v>
      </c>
      <c r="I182" s="4" t="str">
        <f t="shared" si="70"/>
        <v>Sun Belt</v>
      </c>
      <c r="J182" s="2">
        <f t="shared" si="71"/>
        <v>0.26500000000000001</v>
      </c>
      <c r="K182" s="2">
        <f t="shared" si="72"/>
        <v>0.36899999999999999</v>
      </c>
      <c r="L182" s="2">
        <f t="shared" si="73"/>
        <v>0.32400000000000001</v>
      </c>
      <c r="M182" s="2">
        <f t="shared" si="74"/>
        <v>0.69199999999999995</v>
      </c>
      <c r="N182" s="22" cm="1">
        <f t="array" ref="N182">IFERROR(INDEX(Stats_Hit_GP,MATCH($B182,Stats_Hit_Player,0)),"")</f>
        <v>39</v>
      </c>
      <c r="O182" s="22">
        <f t="shared" si="75"/>
        <v>128</v>
      </c>
      <c r="P182" s="22">
        <f t="shared" si="76"/>
        <v>102</v>
      </c>
      <c r="Q182" s="22">
        <f t="shared" si="77"/>
        <v>21</v>
      </c>
      <c r="R182" s="22">
        <f t="shared" si="78"/>
        <v>27</v>
      </c>
      <c r="S182" s="22">
        <f t="shared" si="79"/>
        <v>3</v>
      </c>
      <c r="T182" s="22">
        <f t="shared" si="80"/>
        <v>0</v>
      </c>
      <c r="U182" s="22">
        <f t="shared" si="81"/>
        <v>1</v>
      </c>
      <c r="V182" s="22">
        <f t="shared" si="82"/>
        <v>21</v>
      </c>
      <c r="W182" s="22">
        <f t="shared" si="83"/>
        <v>7</v>
      </c>
      <c r="X182" s="22">
        <f t="shared" si="84"/>
        <v>11</v>
      </c>
      <c r="Y182" s="22">
        <f t="shared" si="85"/>
        <v>22</v>
      </c>
      <c r="Z182" s="22">
        <f t="shared" si="86"/>
        <v>9</v>
      </c>
      <c r="AA182" s="22">
        <f t="shared" si="87"/>
        <v>1</v>
      </c>
      <c r="AB182" s="22" t="str">
        <f t="shared" si="88"/>
        <v/>
      </c>
      <c r="AC182" s="22" t="str">
        <f t="shared" si="89"/>
        <v/>
      </c>
      <c r="AD182" s="29" t="str">
        <f t="shared" si="90"/>
        <v/>
      </c>
      <c r="AE182" s="22" t="str">
        <f t="shared" si="91"/>
        <v/>
      </c>
      <c r="AF182" s="22" t="str">
        <f t="shared" si="92"/>
        <v/>
      </c>
      <c r="AG182" s="22" t="str">
        <f t="shared" si="93"/>
        <v/>
      </c>
      <c r="AH182" s="22" t="str">
        <f t="shared" si="94"/>
        <v/>
      </c>
      <c r="AI182" s="22" t="str">
        <f t="shared" si="95"/>
        <v/>
      </c>
      <c r="AJ182" s="31" t="str">
        <f t="shared" si="96"/>
        <v/>
      </c>
      <c r="AK182" s="22" t="str">
        <f t="shared" si="97"/>
        <v/>
      </c>
      <c r="AL182" s="22" t="str">
        <f t="shared" si="98"/>
        <v/>
      </c>
      <c r="AM182" s="22" t="str">
        <f t="shared" si="99"/>
        <v/>
      </c>
      <c r="AN182" s="22" t="str">
        <f t="shared" si="100"/>
        <v/>
      </c>
      <c r="AO182" s="22" t="str">
        <f t="shared" si="101"/>
        <v/>
      </c>
      <c r="AP182" s="22" t="str">
        <f t="shared" si="102"/>
        <v/>
      </c>
      <c r="AQ182" s="2" t="str">
        <f t="shared" si="103"/>
        <v/>
      </c>
    </row>
    <row r="183" spans="1:43" x14ac:dyDescent="0.25">
      <c r="A183" s="26" t="str">
        <f t="shared" si="104"/>
        <v/>
      </c>
      <c r="B183" t="s">
        <v>7241</v>
      </c>
      <c r="C183" t="s">
        <v>64</v>
      </c>
      <c r="D183" t="s">
        <v>37</v>
      </c>
      <c r="E183" t="s">
        <v>2270</v>
      </c>
      <c r="F183">
        <v>2026</v>
      </c>
      <c r="G183" t="s">
        <v>5657</v>
      </c>
      <c r="H183" s="4">
        <v>46174</v>
      </c>
      <c r="I183" s="4" t="str">
        <f t="shared" si="70"/>
        <v>Conference USA</v>
      </c>
      <c r="J183" s="2" t="str">
        <f t="shared" si="71"/>
        <v/>
      </c>
      <c r="K183" s="2" t="str">
        <f t="shared" si="72"/>
        <v/>
      </c>
      <c r="L183" s="2" t="str">
        <f t="shared" si="73"/>
        <v/>
      </c>
      <c r="M183" s="2" t="str">
        <f t="shared" si="74"/>
        <v/>
      </c>
      <c r="N183" s="22" t="str" cm="1">
        <f t="array" ref="N183">IFERROR(INDEX(Stats_Hit_GP,MATCH($B183,Stats_Hit_Player,0)),"")</f>
        <v/>
      </c>
      <c r="O183" s="22" t="str">
        <f t="shared" si="75"/>
        <v/>
      </c>
      <c r="P183" s="22" t="str">
        <f t="shared" si="76"/>
        <v/>
      </c>
      <c r="Q183" s="22" t="str">
        <f t="shared" si="77"/>
        <v/>
      </c>
      <c r="R183" s="22" t="str">
        <f t="shared" si="78"/>
        <v/>
      </c>
      <c r="S183" s="22" t="str">
        <f t="shared" si="79"/>
        <v/>
      </c>
      <c r="T183" s="22" t="str">
        <f t="shared" si="80"/>
        <v/>
      </c>
      <c r="U183" s="22" t="str">
        <f t="shared" si="81"/>
        <v/>
      </c>
      <c r="V183" s="22" t="str">
        <f t="shared" si="82"/>
        <v/>
      </c>
      <c r="W183" s="22" t="str">
        <f t="shared" si="83"/>
        <v/>
      </c>
      <c r="X183" s="22" t="str">
        <f t="shared" si="84"/>
        <v/>
      </c>
      <c r="Y183" s="22" t="str">
        <f t="shared" si="85"/>
        <v/>
      </c>
      <c r="Z183" s="22" t="str">
        <f t="shared" si="86"/>
        <v/>
      </c>
      <c r="AA183" s="22" t="str">
        <f t="shared" si="87"/>
        <v/>
      </c>
      <c r="AB183" s="22">
        <f t="shared" si="88"/>
        <v>6</v>
      </c>
      <c r="AC183" s="22">
        <f t="shared" si="89"/>
        <v>3</v>
      </c>
      <c r="AD183" s="29">
        <f t="shared" si="90"/>
        <v>3.27</v>
      </c>
      <c r="AE183" s="22">
        <f t="shared" si="91"/>
        <v>26</v>
      </c>
      <c r="AF183" s="22">
        <f t="shared" si="92"/>
        <v>0</v>
      </c>
      <c r="AG183" s="22">
        <f t="shared" si="93"/>
        <v>0</v>
      </c>
      <c r="AH183" s="22">
        <f t="shared" si="94"/>
        <v>0</v>
      </c>
      <c r="AI183" s="22">
        <f t="shared" si="95"/>
        <v>7</v>
      </c>
      <c r="AJ183" s="31">
        <f t="shared" si="96"/>
        <v>55</v>
      </c>
      <c r="AK183" s="22">
        <f t="shared" si="97"/>
        <v>42</v>
      </c>
      <c r="AL183" s="22">
        <f t="shared" si="98"/>
        <v>22</v>
      </c>
      <c r="AM183" s="22">
        <f t="shared" si="99"/>
        <v>20</v>
      </c>
      <c r="AN183" s="22">
        <f t="shared" si="100"/>
        <v>24</v>
      </c>
      <c r="AO183" s="22">
        <f t="shared" si="101"/>
        <v>64</v>
      </c>
      <c r="AP183" s="22">
        <f t="shared" si="102"/>
        <v>4</v>
      </c>
      <c r="AQ183" s="2">
        <f t="shared" si="103"/>
        <v>0.223</v>
      </c>
    </row>
    <row r="184" spans="1:43" x14ac:dyDescent="0.25">
      <c r="A184" s="26" t="str">
        <f t="shared" si="104"/>
        <v/>
      </c>
      <c r="B184" t="s">
        <v>7242</v>
      </c>
      <c r="C184" t="s">
        <v>64</v>
      </c>
      <c r="D184" t="s">
        <v>37</v>
      </c>
      <c r="E184" t="s">
        <v>3600</v>
      </c>
      <c r="F184">
        <v>2026</v>
      </c>
      <c r="G184" t="s">
        <v>5657</v>
      </c>
      <c r="H184" s="4">
        <v>46174</v>
      </c>
      <c r="I184" s="4" t="str">
        <f t="shared" si="70"/>
        <v>Northeast</v>
      </c>
      <c r="J184" s="2" t="str">
        <f t="shared" si="71"/>
        <v/>
      </c>
      <c r="K184" s="2" t="str">
        <f t="shared" si="72"/>
        <v/>
      </c>
      <c r="L184" s="2" t="str">
        <f t="shared" si="73"/>
        <v/>
      </c>
      <c r="M184" s="2" t="str">
        <f t="shared" si="74"/>
        <v/>
      </c>
      <c r="N184" s="22" t="str" cm="1">
        <f t="array" ref="N184">IFERROR(INDEX(Stats_Hit_GP,MATCH($B184,Stats_Hit_Player,0)),"")</f>
        <v/>
      </c>
      <c r="O184" s="22" t="str">
        <f t="shared" si="75"/>
        <v/>
      </c>
      <c r="P184" s="22" t="str">
        <f t="shared" si="76"/>
        <v/>
      </c>
      <c r="Q184" s="22" t="str">
        <f t="shared" si="77"/>
        <v/>
      </c>
      <c r="R184" s="22" t="str">
        <f t="shared" si="78"/>
        <v/>
      </c>
      <c r="S184" s="22" t="str">
        <f t="shared" si="79"/>
        <v/>
      </c>
      <c r="T184" s="22" t="str">
        <f t="shared" si="80"/>
        <v/>
      </c>
      <c r="U184" s="22" t="str">
        <f t="shared" si="81"/>
        <v/>
      </c>
      <c r="V184" s="22" t="str">
        <f t="shared" si="82"/>
        <v/>
      </c>
      <c r="W184" s="22" t="str">
        <f t="shared" si="83"/>
        <v/>
      </c>
      <c r="X184" s="22" t="str">
        <f t="shared" si="84"/>
        <v/>
      </c>
      <c r="Y184" s="22" t="str">
        <f t="shared" si="85"/>
        <v/>
      </c>
      <c r="Z184" s="22" t="str">
        <f t="shared" si="86"/>
        <v/>
      </c>
      <c r="AA184" s="22" t="str">
        <f t="shared" si="87"/>
        <v/>
      </c>
      <c r="AB184" s="22">
        <f t="shared" si="88"/>
        <v>0</v>
      </c>
      <c r="AC184" s="22">
        <f t="shared" si="89"/>
        <v>0</v>
      </c>
      <c r="AD184" s="29">
        <f t="shared" si="90"/>
        <v>10</v>
      </c>
      <c r="AE184" s="22">
        <f t="shared" si="91"/>
        <v>10</v>
      </c>
      <c r="AF184" s="22">
        <f t="shared" si="92"/>
        <v>0</v>
      </c>
      <c r="AG184" s="22">
        <f t="shared" si="93"/>
        <v>0</v>
      </c>
      <c r="AH184" s="22">
        <f t="shared" si="94"/>
        <v>0</v>
      </c>
      <c r="AI184" s="22">
        <f t="shared" si="95"/>
        <v>0</v>
      </c>
      <c r="AJ184" s="31">
        <f t="shared" si="96"/>
        <v>9</v>
      </c>
      <c r="AK184" s="22">
        <f t="shared" si="97"/>
        <v>19</v>
      </c>
      <c r="AL184" s="22">
        <f t="shared" si="98"/>
        <v>14</v>
      </c>
      <c r="AM184" s="22">
        <f t="shared" si="99"/>
        <v>10</v>
      </c>
      <c r="AN184" s="22">
        <f t="shared" si="100"/>
        <v>2</v>
      </c>
      <c r="AO184" s="22">
        <f t="shared" si="101"/>
        <v>5</v>
      </c>
      <c r="AP184" s="22">
        <f t="shared" si="102"/>
        <v>3</v>
      </c>
      <c r="AQ184" s="2">
        <f t="shared" si="103"/>
        <v>0.42199999999999999</v>
      </c>
    </row>
    <row r="185" spans="1:43" x14ac:dyDescent="0.25">
      <c r="A185" s="26" t="str">
        <f t="shared" si="104"/>
        <v/>
      </c>
      <c r="B185" t="s">
        <v>2893</v>
      </c>
      <c r="C185" t="s">
        <v>64</v>
      </c>
      <c r="D185" t="s">
        <v>37</v>
      </c>
      <c r="E185" t="s">
        <v>2874</v>
      </c>
      <c r="F185">
        <v>2026</v>
      </c>
      <c r="G185" t="s">
        <v>5657</v>
      </c>
      <c r="H185" s="4">
        <v>46174</v>
      </c>
      <c r="I185" s="4" t="str">
        <f t="shared" si="70"/>
        <v>Metro Atlantic</v>
      </c>
      <c r="J185" s="2">
        <f t="shared" si="71"/>
        <v>0.182</v>
      </c>
      <c r="K185" s="2">
        <f t="shared" si="72"/>
        <v>0.25</v>
      </c>
      <c r="L185" s="2">
        <f t="shared" si="73"/>
        <v>0.24199999999999999</v>
      </c>
      <c r="M185" s="2">
        <f t="shared" si="74"/>
        <v>0.49199999999999999</v>
      </c>
      <c r="N185" s="22" cm="1">
        <f t="array" ref="N185">IFERROR(INDEX(Stats_Hit_GP,MATCH($B185,Stats_Hit_Player,0)),"")</f>
        <v>10</v>
      </c>
      <c r="O185" s="22">
        <f t="shared" si="75"/>
        <v>36</v>
      </c>
      <c r="P185" s="22">
        <f t="shared" si="76"/>
        <v>33</v>
      </c>
      <c r="Q185" s="22">
        <f t="shared" si="77"/>
        <v>2</v>
      </c>
      <c r="R185" s="22">
        <f t="shared" si="78"/>
        <v>6</v>
      </c>
      <c r="S185" s="22">
        <f t="shared" si="79"/>
        <v>2</v>
      </c>
      <c r="T185" s="22">
        <f t="shared" si="80"/>
        <v>0</v>
      </c>
      <c r="U185" s="22">
        <f t="shared" si="81"/>
        <v>0</v>
      </c>
      <c r="V185" s="22">
        <f t="shared" si="82"/>
        <v>0</v>
      </c>
      <c r="W185" s="22">
        <f t="shared" si="83"/>
        <v>0</v>
      </c>
      <c r="X185" s="22">
        <f t="shared" si="84"/>
        <v>3</v>
      </c>
      <c r="Y185" s="22">
        <f t="shared" si="85"/>
        <v>10</v>
      </c>
      <c r="Z185" s="22">
        <f t="shared" si="86"/>
        <v>0</v>
      </c>
      <c r="AA185" s="22">
        <f t="shared" si="87"/>
        <v>0</v>
      </c>
      <c r="AB185" s="22">
        <f t="shared" si="88"/>
        <v>10</v>
      </c>
      <c r="AC185" s="22">
        <f t="shared" si="89"/>
        <v>3</v>
      </c>
      <c r="AD185" s="29">
        <f t="shared" si="90"/>
        <v>3.97</v>
      </c>
      <c r="AE185" s="22">
        <f t="shared" si="91"/>
        <v>15</v>
      </c>
      <c r="AF185" s="22">
        <f t="shared" si="92"/>
        <v>9</v>
      </c>
      <c r="AG185" s="22">
        <f t="shared" si="93"/>
        <v>1</v>
      </c>
      <c r="AH185" s="22">
        <f t="shared" si="94"/>
        <v>0</v>
      </c>
      <c r="AI185" s="22">
        <f t="shared" si="95"/>
        <v>0</v>
      </c>
      <c r="AJ185" s="31">
        <f t="shared" si="96"/>
        <v>70.099999999999994</v>
      </c>
      <c r="AK185" s="22">
        <f t="shared" si="97"/>
        <v>70</v>
      </c>
      <c r="AL185" s="22">
        <f t="shared" si="98"/>
        <v>34</v>
      </c>
      <c r="AM185" s="22">
        <f t="shared" si="99"/>
        <v>31</v>
      </c>
      <c r="AN185" s="22">
        <f t="shared" si="100"/>
        <v>40</v>
      </c>
      <c r="AO185" s="22">
        <f t="shared" si="101"/>
        <v>59</v>
      </c>
      <c r="AP185" s="22">
        <f t="shared" si="102"/>
        <v>6</v>
      </c>
      <c r="AQ185" s="2">
        <f t="shared" si="103"/>
        <v>0.24199999999999999</v>
      </c>
    </row>
    <row r="186" spans="1:43" x14ac:dyDescent="0.25">
      <c r="A186" s="26" t="str">
        <f t="shared" si="104"/>
        <v/>
      </c>
      <c r="B186" t="s">
        <v>838</v>
      </c>
      <c r="C186" t="s">
        <v>30</v>
      </c>
      <c r="D186" t="s">
        <v>37</v>
      </c>
      <c r="E186" t="s">
        <v>5842</v>
      </c>
      <c r="F186">
        <v>2026</v>
      </c>
      <c r="G186" t="s">
        <v>5657</v>
      </c>
      <c r="H186" s="4">
        <v>46174</v>
      </c>
      <c r="I186" s="4" t="str">
        <f t="shared" si="70"/>
        <v/>
      </c>
      <c r="J186" s="2">
        <f t="shared" si="71"/>
        <v>0.27200000000000002</v>
      </c>
      <c r="K186" s="2">
        <f t="shared" si="72"/>
        <v>0.36799999999999999</v>
      </c>
      <c r="L186" s="2">
        <f t="shared" si="73"/>
        <v>0.44900000000000001</v>
      </c>
      <c r="M186" s="2">
        <f t="shared" si="74"/>
        <v>0.81699999999999995</v>
      </c>
      <c r="N186" s="22" cm="1">
        <f t="array" ref="N186">IFERROR(INDEX(Stats_Hit_GP,MATCH($B186,Stats_Hit_Player,0)),"")</f>
        <v>46</v>
      </c>
      <c r="O186" s="22">
        <f t="shared" si="75"/>
        <v>165</v>
      </c>
      <c r="P186" s="22">
        <f t="shared" si="76"/>
        <v>136</v>
      </c>
      <c r="Q186" s="22">
        <f t="shared" si="77"/>
        <v>28</v>
      </c>
      <c r="R186" s="22">
        <f t="shared" si="78"/>
        <v>37</v>
      </c>
      <c r="S186" s="22">
        <f t="shared" si="79"/>
        <v>10</v>
      </c>
      <c r="T186" s="22">
        <f t="shared" si="80"/>
        <v>1</v>
      </c>
      <c r="U186" s="22">
        <f t="shared" si="81"/>
        <v>4</v>
      </c>
      <c r="V186" s="22">
        <f t="shared" si="82"/>
        <v>29</v>
      </c>
      <c r="W186" s="22">
        <f t="shared" si="83"/>
        <v>2</v>
      </c>
      <c r="X186" s="22">
        <f t="shared" si="84"/>
        <v>21</v>
      </c>
      <c r="Y186" s="22">
        <f t="shared" si="85"/>
        <v>34</v>
      </c>
      <c r="Z186" s="22">
        <f t="shared" si="86"/>
        <v>2</v>
      </c>
      <c r="AA186" s="22">
        <f t="shared" si="87"/>
        <v>0</v>
      </c>
      <c r="AB186" s="22" t="str">
        <f t="shared" si="88"/>
        <v/>
      </c>
      <c r="AC186" s="22" t="str">
        <f t="shared" si="89"/>
        <v/>
      </c>
      <c r="AD186" s="29" t="str">
        <f t="shared" si="90"/>
        <v/>
      </c>
      <c r="AE186" s="22" t="str">
        <f t="shared" si="91"/>
        <v/>
      </c>
      <c r="AF186" s="22" t="str">
        <f t="shared" si="92"/>
        <v/>
      </c>
      <c r="AG186" s="22" t="str">
        <f t="shared" si="93"/>
        <v/>
      </c>
      <c r="AH186" s="22" t="str">
        <f t="shared" si="94"/>
        <v/>
      </c>
      <c r="AI186" s="22" t="str">
        <f t="shared" si="95"/>
        <v/>
      </c>
      <c r="AJ186" s="31" t="str">
        <f t="shared" si="96"/>
        <v/>
      </c>
      <c r="AK186" s="22" t="str">
        <f t="shared" si="97"/>
        <v/>
      </c>
      <c r="AL186" s="22" t="str">
        <f t="shared" si="98"/>
        <v/>
      </c>
      <c r="AM186" s="22" t="str">
        <f t="shared" si="99"/>
        <v/>
      </c>
      <c r="AN186" s="22" t="str">
        <f t="shared" si="100"/>
        <v/>
      </c>
      <c r="AO186" s="22" t="str">
        <f t="shared" si="101"/>
        <v/>
      </c>
      <c r="AP186" s="22" t="str">
        <f t="shared" si="102"/>
        <v/>
      </c>
      <c r="AQ186" s="2" t="str">
        <f t="shared" si="103"/>
        <v/>
      </c>
    </row>
    <row r="187" spans="1:43" x14ac:dyDescent="0.25">
      <c r="A187" s="26" t="str">
        <f t="shared" si="104"/>
        <v/>
      </c>
      <c r="B187" t="s">
        <v>5556</v>
      </c>
      <c r="C187" t="s">
        <v>44</v>
      </c>
      <c r="D187" t="s">
        <v>24</v>
      </c>
      <c r="E187" t="s">
        <v>5540</v>
      </c>
      <c r="F187">
        <v>2026</v>
      </c>
      <c r="G187" t="s">
        <v>5657</v>
      </c>
      <c r="H187" s="4">
        <v>46174</v>
      </c>
      <c r="I187" s="4" t="str">
        <f t="shared" si="70"/>
        <v>West Coast</v>
      </c>
      <c r="J187" s="2">
        <f t="shared" si="71"/>
        <v>0.1</v>
      </c>
      <c r="K187" s="2">
        <f t="shared" si="72"/>
        <v>0.4</v>
      </c>
      <c r="L187" s="2">
        <f t="shared" si="73"/>
        <v>0.1</v>
      </c>
      <c r="M187" s="2">
        <f t="shared" si="74"/>
        <v>0.5</v>
      </c>
      <c r="N187" s="22" cm="1">
        <f t="array" ref="N187">IFERROR(INDEX(Stats_Hit_GP,MATCH($B187,Stats_Hit_Player,0)),"")</f>
        <v>7</v>
      </c>
      <c r="O187" s="22">
        <f t="shared" si="75"/>
        <v>15</v>
      </c>
      <c r="P187" s="22">
        <f t="shared" si="76"/>
        <v>10</v>
      </c>
      <c r="Q187" s="22">
        <f t="shared" si="77"/>
        <v>0</v>
      </c>
      <c r="R187" s="22">
        <f t="shared" si="78"/>
        <v>1</v>
      </c>
      <c r="S187" s="22">
        <f t="shared" si="79"/>
        <v>0</v>
      </c>
      <c r="T187" s="22">
        <f t="shared" si="80"/>
        <v>0</v>
      </c>
      <c r="U187" s="22">
        <f t="shared" si="81"/>
        <v>0</v>
      </c>
      <c r="V187" s="22">
        <f t="shared" si="82"/>
        <v>0</v>
      </c>
      <c r="W187" s="22">
        <f t="shared" si="83"/>
        <v>0</v>
      </c>
      <c r="X187" s="22">
        <f t="shared" si="84"/>
        <v>5</v>
      </c>
      <c r="Y187" s="22">
        <f t="shared" si="85"/>
        <v>4</v>
      </c>
      <c r="Z187" s="22">
        <f t="shared" si="86"/>
        <v>0</v>
      </c>
      <c r="AA187" s="22">
        <f t="shared" si="87"/>
        <v>0</v>
      </c>
      <c r="AB187" s="22" t="str">
        <f t="shared" si="88"/>
        <v/>
      </c>
      <c r="AC187" s="22" t="str">
        <f t="shared" si="89"/>
        <v/>
      </c>
      <c r="AD187" s="29" t="str">
        <f t="shared" si="90"/>
        <v/>
      </c>
      <c r="AE187" s="22" t="str">
        <f t="shared" si="91"/>
        <v/>
      </c>
      <c r="AF187" s="22" t="str">
        <f t="shared" si="92"/>
        <v/>
      </c>
      <c r="AG187" s="22" t="str">
        <f t="shared" si="93"/>
        <v/>
      </c>
      <c r="AH187" s="22" t="str">
        <f t="shared" si="94"/>
        <v/>
      </c>
      <c r="AI187" s="22" t="str">
        <f t="shared" si="95"/>
        <v/>
      </c>
      <c r="AJ187" s="31" t="str">
        <f t="shared" si="96"/>
        <v/>
      </c>
      <c r="AK187" s="22" t="str">
        <f t="shared" si="97"/>
        <v/>
      </c>
      <c r="AL187" s="22" t="str">
        <f t="shared" si="98"/>
        <v/>
      </c>
      <c r="AM187" s="22" t="str">
        <f t="shared" si="99"/>
        <v/>
      </c>
      <c r="AN187" s="22" t="str">
        <f t="shared" si="100"/>
        <v/>
      </c>
      <c r="AO187" s="22" t="str">
        <f t="shared" si="101"/>
        <v/>
      </c>
      <c r="AP187" s="22" t="str">
        <f t="shared" si="102"/>
        <v/>
      </c>
      <c r="AQ187" s="2" t="str">
        <f t="shared" si="103"/>
        <v/>
      </c>
    </row>
    <row r="188" spans="1:43" x14ac:dyDescent="0.25">
      <c r="A188" s="26" t="str">
        <f t="shared" si="104"/>
        <v/>
      </c>
      <c r="B188" t="s">
        <v>5621</v>
      </c>
      <c r="C188" t="s">
        <v>38</v>
      </c>
      <c r="D188" t="s">
        <v>37</v>
      </c>
      <c r="E188" t="s">
        <v>5620</v>
      </c>
      <c r="F188">
        <v>2026</v>
      </c>
      <c r="G188" t="s">
        <v>5657</v>
      </c>
      <c r="H188" s="4">
        <v>46174</v>
      </c>
      <c r="I188" s="4" t="str">
        <f t="shared" si="70"/>
        <v>Western Athletic</v>
      </c>
      <c r="J188" s="2">
        <f t="shared" si="71"/>
        <v>0.29899999999999999</v>
      </c>
      <c r="K188" s="2">
        <f t="shared" si="72"/>
        <v>0.40400000000000003</v>
      </c>
      <c r="L188" s="2">
        <f t="shared" si="73"/>
        <v>0.51300000000000001</v>
      </c>
      <c r="M188" s="2">
        <f t="shared" si="74"/>
        <v>0.91700000000000004</v>
      </c>
      <c r="N188" s="22" cm="1">
        <f t="array" ref="N188">IFERROR(INDEX(Stats_Hit_GP,MATCH($B188,Stats_Hit_Player,0)),"")</f>
        <v>38</v>
      </c>
      <c r="O188" s="22">
        <f t="shared" si="75"/>
        <v>141</v>
      </c>
      <c r="P188" s="22">
        <f t="shared" si="76"/>
        <v>117</v>
      </c>
      <c r="Q188" s="22">
        <f t="shared" si="77"/>
        <v>23</v>
      </c>
      <c r="R188" s="22">
        <f t="shared" si="78"/>
        <v>35</v>
      </c>
      <c r="S188" s="22">
        <f t="shared" si="79"/>
        <v>4</v>
      </c>
      <c r="T188" s="22">
        <f t="shared" si="80"/>
        <v>0</v>
      </c>
      <c r="U188" s="22">
        <f t="shared" si="81"/>
        <v>7</v>
      </c>
      <c r="V188" s="22">
        <f t="shared" si="82"/>
        <v>33</v>
      </c>
      <c r="W188" s="22">
        <f t="shared" si="83"/>
        <v>4</v>
      </c>
      <c r="X188" s="22">
        <f t="shared" si="84"/>
        <v>18</v>
      </c>
      <c r="Y188" s="22">
        <f t="shared" si="85"/>
        <v>37</v>
      </c>
      <c r="Z188" s="22">
        <f t="shared" si="86"/>
        <v>1</v>
      </c>
      <c r="AA188" s="22">
        <f t="shared" si="87"/>
        <v>1</v>
      </c>
      <c r="AB188" s="22" t="str">
        <f t="shared" si="88"/>
        <v/>
      </c>
      <c r="AC188" s="22" t="str">
        <f t="shared" si="89"/>
        <v/>
      </c>
      <c r="AD188" s="29" t="str">
        <f t="shared" si="90"/>
        <v/>
      </c>
      <c r="AE188" s="22" t="str">
        <f t="shared" si="91"/>
        <v/>
      </c>
      <c r="AF188" s="22" t="str">
        <f t="shared" si="92"/>
        <v/>
      </c>
      <c r="AG188" s="22" t="str">
        <f t="shared" si="93"/>
        <v/>
      </c>
      <c r="AH188" s="22" t="str">
        <f t="shared" si="94"/>
        <v/>
      </c>
      <c r="AI188" s="22" t="str">
        <f t="shared" si="95"/>
        <v/>
      </c>
      <c r="AJ188" s="31" t="str">
        <f t="shared" si="96"/>
        <v/>
      </c>
      <c r="AK188" s="22" t="str">
        <f t="shared" si="97"/>
        <v/>
      </c>
      <c r="AL188" s="22" t="str">
        <f t="shared" si="98"/>
        <v/>
      </c>
      <c r="AM188" s="22" t="str">
        <f t="shared" si="99"/>
        <v/>
      </c>
      <c r="AN188" s="22" t="str">
        <f t="shared" si="100"/>
        <v/>
      </c>
      <c r="AO188" s="22" t="str">
        <f t="shared" si="101"/>
        <v/>
      </c>
      <c r="AP188" s="22" t="str">
        <f t="shared" si="102"/>
        <v/>
      </c>
      <c r="AQ188" s="2" t="str">
        <f t="shared" si="103"/>
        <v/>
      </c>
    </row>
    <row r="189" spans="1:43" x14ac:dyDescent="0.25">
      <c r="A189" s="26" t="str">
        <f t="shared" si="104"/>
        <v/>
      </c>
      <c r="B189" t="s">
        <v>850</v>
      </c>
      <c r="C189" t="s">
        <v>5688</v>
      </c>
      <c r="D189" t="s">
        <v>37</v>
      </c>
      <c r="E189" t="s">
        <v>5842</v>
      </c>
      <c r="F189">
        <v>2026</v>
      </c>
      <c r="G189" t="s">
        <v>5657</v>
      </c>
      <c r="H189" s="4">
        <v>46174</v>
      </c>
      <c r="I189" s="4" t="str">
        <f t="shared" si="70"/>
        <v/>
      </c>
      <c r="J189" s="2">
        <f t="shared" si="71"/>
        <v>0</v>
      </c>
      <c r="K189" s="2">
        <f t="shared" si="72"/>
        <v>0</v>
      </c>
      <c r="L189" s="2">
        <f t="shared" si="73"/>
        <v>0</v>
      </c>
      <c r="M189" s="2">
        <f t="shared" si="74"/>
        <v>0</v>
      </c>
      <c r="N189" s="22" cm="1">
        <f t="array" ref="N189">IFERROR(INDEX(Stats_Hit_GP,MATCH($B189,Stats_Hit_Player,0)),"")</f>
        <v>1</v>
      </c>
      <c r="O189" s="22">
        <f t="shared" si="75"/>
        <v>1</v>
      </c>
      <c r="P189" s="22">
        <f t="shared" si="76"/>
        <v>1</v>
      </c>
      <c r="Q189" s="22">
        <f t="shared" si="77"/>
        <v>0</v>
      </c>
      <c r="R189" s="22">
        <f t="shared" si="78"/>
        <v>0</v>
      </c>
      <c r="S189" s="22">
        <f t="shared" si="79"/>
        <v>0</v>
      </c>
      <c r="T189" s="22">
        <f t="shared" si="80"/>
        <v>0</v>
      </c>
      <c r="U189" s="22">
        <f t="shared" si="81"/>
        <v>0</v>
      </c>
      <c r="V189" s="22">
        <f t="shared" si="82"/>
        <v>1</v>
      </c>
      <c r="W189" s="22">
        <f t="shared" si="83"/>
        <v>0</v>
      </c>
      <c r="X189" s="22">
        <f t="shared" si="84"/>
        <v>0</v>
      </c>
      <c r="Y189" s="22">
        <f t="shared" si="85"/>
        <v>0</v>
      </c>
      <c r="Z189" s="22">
        <f t="shared" si="86"/>
        <v>0</v>
      </c>
      <c r="AA189" s="22">
        <f t="shared" si="87"/>
        <v>0</v>
      </c>
      <c r="AB189" s="22" t="str">
        <f t="shared" si="88"/>
        <v/>
      </c>
      <c r="AC189" s="22" t="str">
        <f t="shared" si="89"/>
        <v/>
      </c>
      <c r="AD189" s="29" t="str">
        <f t="shared" si="90"/>
        <v/>
      </c>
      <c r="AE189" s="22" t="str">
        <f t="shared" si="91"/>
        <v/>
      </c>
      <c r="AF189" s="22" t="str">
        <f t="shared" si="92"/>
        <v/>
      </c>
      <c r="AG189" s="22" t="str">
        <f t="shared" si="93"/>
        <v/>
      </c>
      <c r="AH189" s="22" t="str">
        <f t="shared" si="94"/>
        <v/>
      </c>
      <c r="AI189" s="22" t="str">
        <f t="shared" si="95"/>
        <v/>
      </c>
      <c r="AJ189" s="31" t="str">
        <f t="shared" si="96"/>
        <v/>
      </c>
      <c r="AK189" s="22" t="str">
        <f t="shared" si="97"/>
        <v/>
      </c>
      <c r="AL189" s="22" t="str">
        <f t="shared" si="98"/>
        <v/>
      </c>
      <c r="AM189" s="22" t="str">
        <f t="shared" si="99"/>
        <v/>
      </c>
      <c r="AN189" s="22" t="str">
        <f t="shared" si="100"/>
        <v/>
      </c>
      <c r="AO189" s="22" t="str">
        <f t="shared" si="101"/>
        <v/>
      </c>
      <c r="AP189" s="22" t="str">
        <f t="shared" si="102"/>
        <v/>
      </c>
      <c r="AQ189" s="2" t="str">
        <f t="shared" si="103"/>
        <v/>
      </c>
    </row>
    <row r="190" spans="1:43" x14ac:dyDescent="0.25">
      <c r="A190" s="26" t="str">
        <f t="shared" si="104"/>
        <v/>
      </c>
      <c r="B190" t="s">
        <v>7243</v>
      </c>
      <c r="C190" t="s">
        <v>64</v>
      </c>
      <c r="D190" t="s">
        <v>37</v>
      </c>
      <c r="E190" t="s">
        <v>3525</v>
      </c>
      <c r="F190">
        <v>2026</v>
      </c>
      <c r="G190" t="s">
        <v>5657</v>
      </c>
      <c r="H190" s="4">
        <v>46174</v>
      </c>
      <c r="I190" s="4" t="str">
        <f t="shared" si="70"/>
        <v>Mountain West</v>
      </c>
      <c r="J190" s="2" t="str">
        <f t="shared" si="71"/>
        <v/>
      </c>
      <c r="K190" s="2" t="str">
        <f t="shared" si="72"/>
        <v/>
      </c>
      <c r="L190" s="2" t="str">
        <f t="shared" si="73"/>
        <v/>
      </c>
      <c r="M190" s="2" t="str">
        <f t="shared" si="74"/>
        <v/>
      </c>
      <c r="N190" s="22" t="str" cm="1">
        <f t="array" ref="N190">IFERROR(INDEX(Stats_Hit_GP,MATCH($B190,Stats_Hit_Player,0)),"")</f>
        <v/>
      </c>
      <c r="O190" s="22" t="str">
        <f t="shared" si="75"/>
        <v/>
      </c>
      <c r="P190" s="22" t="str">
        <f t="shared" si="76"/>
        <v/>
      </c>
      <c r="Q190" s="22" t="str">
        <f t="shared" si="77"/>
        <v/>
      </c>
      <c r="R190" s="22" t="str">
        <f t="shared" si="78"/>
        <v/>
      </c>
      <c r="S190" s="22" t="str">
        <f t="shared" si="79"/>
        <v/>
      </c>
      <c r="T190" s="22" t="str">
        <f t="shared" si="80"/>
        <v/>
      </c>
      <c r="U190" s="22" t="str">
        <f t="shared" si="81"/>
        <v/>
      </c>
      <c r="V190" s="22" t="str">
        <f t="shared" si="82"/>
        <v/>
      </c>
      <c r="W190" s="22" t="str">
        <f t="shared" si="83"/>
        <v/>
      </c>
      <c r="X190" s="22" t="str">
        <f t="shared" si="84"/>
        <v/>
      </c>
      <c r="Y190" s="22" t="str">
        <f t="shared" si="85"/>
        <v/>
      </c>
      <c r="Z190" s="22" t="str">
        <f t="shared" si="86"/>
        <v/>
      </c>
      <c r="AA190" s="22" t="str">
        <f t="shared" si="87"/>
        <v/>
      </c>
      <c r="AB190" s="22">
        <f t="shared" si="88"/>
        <v>4</v>
      </c>
      <c r="AC190" s="22">
        <f t="shared" si="89"/>
        <v>1</v>
      </c>
      <c r="AD190" s="29">
        <f t="shared" si="90"/>
        <v>6.17</v>
      </c>
      <c r="AE190" s="22">
        <f t="shared" si="91"/>
        <v>19</v>
      </c>
      <c r="AF190" s="22">
        <f t="shared" si="92"/>
        <v>0</v>
      </c>
      <c r="AG190" s="22">
        <f t="shared" si="93"/>
        <v>0</v>
      </c>
      <c r="AH190" s="22">
        <f t="shared" si="94"/>
        <v>0</v>
      </c>
      <c r="AI190" s="22">
        <f t="shared" si="95"/>
        <v>4</v>
      </c>
      <c r="AJ190" s="31">
        <f t="shared" si="96"/>
        <v>46.2</v>
      </c>
      <c r="AK190" s="22">
        <f t="shared" si="97"/>
        <v>51</v>
      </c>
      <c r="AL190" s="22">
        <f t="shared" si="98"/>
        <v>34</v>
      </c>
      <c r="AM190" s="22">
        <f t="shared" si="99"/>
        <v>32</v>
      </c>
      <c r="AN190" s="22">
        <f t="shared" si="100"/>
        <v>18</v>
      </c>
      <c r="AO190" s="22">
        <f t="shared" si="101"/>
        <v>64</v>
      </c>
      <c r="AP190" s="22">
        <f t="shared" si="102"/>
        <v>5</v>
      </c>
      <c r="AQ190" s="2">
        <f t="shared" si="103"/>
        <v>0.28199999999999997</v>
      </c>
    </row>
    <row r="191" spans="1:43" x14ac:dyDescent="0.25">
      <c r="A191" s="26" t="str">
        <f t="shared" si="104"/>
        <v/>
      </c>
      <c r="B191" t="s">
        <v>7244</v>
      </c>
      <c r="C191" t="s">
        <v>64</v>
      </c>
      <c r="D191" t="s">
        <v>37</v>
      </c>
      <c r="E191" t="s">
        <v>2603</v>
      </c>
      <c r="F191">
        <v>2026</v>
      </c>
      <c r="G191" t="s">
        <v>5657</v>
      </c>
      <c r="H191" s="4">
        <v>46174</v>
      </c>
      <c r="I191" s="4" t="str">
        <f t="shared" si="70"/>
        <v>Horizon</v>
      </c>
      <c r="J191" s="2" t="str">
        <f t="shared" si="71"/>
        <v/>
      </c>
      <c r="K191" s="2" t="str">
        <f t="shared" si="72"/>
        <v/>
      </c>
      <c r="L191" s="2" t="str">
        <f t="shared" si="73"/>
        <v/>
      </c>
      <c r="M191" s="2" t="str">
        <f t="shared" si="74"/>
        <v/>
      </c>
      <c r="N191" s="22" t="str" cm="1">
        <f t="array" ref="N191">IFERROR(INDEX(Stats_Hit_GP,MATCH($B191,Stats_Hit_Player,0)),"")</f>
        <v/>
      </c>
      <c r="O191" s="22" t="str">
        <f t="shared" si="75"/>
        <v/>
      </c>
      <c r="P191" s="22" t="str">
        <f t="shared" si="76"/>
        <v/>
      </c>
      <c r="Q191" s="22" t="str">
        <f t="shared" si="77"/>
        <v/>
      </c>
      <c r="R191" s="22" t="str">
        <f t="shared" si="78"/>
        <v/>
      </c>
      <c r="S191" s="22" t="str">
        <f t="shared" si="79"/>
        <v/>
      </c>
      <c r="T191" s="22" t="str">
        <f t="shared" si="80"/>
        <v/>
      </c>
      <c r="U191" s="22" t="str">
        <f t="shared" si="81"/>
        <v/>
      </c>
      <c r="V191" s="22" t="str">
        <f t="shared" si="82"/>
        <v/>
      </c>
      <c r="W191" s="22" t="str">
        <f t="shared" si="83"/>
        <v/>
      </c>
      <c r="X191" s="22" t="str">
        <f t="shared" si="84"/>
        <v/>
      </c>
      <c r="Y191" s="22" t="str">
        <f t="shared" si="85"/>
        <v/>
      </c>
      <c r="Z191" s="22" t="str">
        <f t="shared" si="86"/>
        <v/>
      </c>
      <c r="AA191" s="22" t="str">
        <f t="shared" si="87"/>
        <v/>
      </c>
      <c r="AB191" s="22">
        <f t="shared" si="88"/>
        <v>9</v>
      </c>
      <c r="AC191" s="22">
        <f t="shared" si="89"/>
        <v>1</v>
      </c>
      <c r="AD191" s="29">
        <f t="shared" si="90"/>
        <v>4.2300000000000004</v>
      </c>
      <c r="AE191" s="22">
        <f t="shared" si="91"/>
        <v>17</v>
      </c>
      <c r="AF191" s="22">
        <f t="shared" si="92"/>
        <v>13</v>
      </c>
      <c r="AG191" s="22">
        <f t="shared" si="93"/>
        <v>0</v>
      </c>
      <c r="AH191" s="22">
        <f t="shared" si="94"/>
        <v>0</v>
      </c>
      <c r="AI191" s="22">
        <f t="shared" si="95"/>
        <v>0</v>
      </c>
      <c r="AJ191" s="31">
        <f t="shared" si="96"/>
        <v>78.2</v>
      </c>
      <c r="AK191" s="22">
        <f t="shared" si="97"/>
        <v>86</v>
      </c>
      <c r="AL191" s="22">
        <f t="shared" si="98"/>
        <v>40</v>
      </c>
      <c r="AM191" s="22">
        <f t="shared" si="99"/>
        <v>37</v>
      </c>
      <c r="AN191" s="22">
        <f t="shared" si="100"/>
        <v>20</v>
      </c>
      <c r="AO191" s="22">
        <f t="shared" si="101"/>
        <v>69</v>
      </c>
      <c r="AP191" s="22">
        <f t="shared" si="102"/>
        <v>4</v>
      </c>
      <c r="AQ191" s="2">
        <f t="shared" si="103"/>
        <v>0.27600000000000002</v>
      </c>
    </row>
    <row r="192" spans="1:43" x14ac:dyDescent="0.25">
      <c r="A192" s="26" t="str">
        <f t="shared" si="104"/>
        <v/>
      </c>
      <c r="B192" t="s">
        <v>2642</v>
      </c>
      <c r="C192" t="s">
        <v>40</v>
      </c>
      <c r="D192" t="s">
        <v>24</v>
      </c>
      <c r="E192" t="s">
        <v>2636</v>
      </c>
      <c r="F192">
        <v>2026</v>
      </c>
      <c r="G192" t="s">
        <v>5657</v>
      </c>
      <c r="H192" s="4">
        <v>46174</v>
      </c>
      <c r="I192" s="4" t="str">
        <f t="shared" si="70"/>
        <v>Horizon</v>
      </c>
      <c r="J192" s="2">
        <f t="shared" si="71"/>
        <v>0.25</v>
      </c>
      <c r="K192" s="2">
        <f t="shared" si="72"/>
        <v>0.33500000000000002</v>
      </c>
      <c r="L192" s="2">
        <f t="shared" si="73"/>
        <v>0.439</v>
      </c>
      <c r="M192" s="2">
        <f t="shared" si="74"/>
        <v>0.77400000000000002</v>
      </c>
      <c r="N192" s="22" cm="1">
        <f t="array" ref="N192">IFERROR(INDEX(Stats_Hit_GP,MATCH($B192,Stats_Hit_Player,0)),"")</f>
        <v>53</v>
      </c>
      <c r="O192" s="22">
        <f t="shared" si="75"/>
        <v>205</v>
      </c>
      <c r="P192" s="22">
        <f t="shared" si="76"/>
        <v>180</v>
      </c>
      <c r="Q192" s="22">
        <f t="shared" si="77"/>
        <v>33</v>
      </c>
      <c r="R192" s="22">
        <f t="shared" si="78"/>
        <v>45</v>
      </c>
      <c r="S192" s="22">
        <f t="shared" si="79"/>
        <v>7</v>
      </c>
      <c r="T192" s="22">
        <f t="shared" si="80"/>
        <v>0</v>
      </c>
      <c r="U192" s="22">
        <f t="shared" si="81"/>
        <v>9</v>
      </c>
      <c r="V192" s="22">
        <f t="shared" si="82"/>
        <v>50</v>
      </c>
      <c r="W192" s="22">
        <f t="shared" si="83"/>
        <v>4</v>
      </c>
      <c r="X192" s="22">
        <f t="shared" si="84"/>
        <v>19</v>
      </c>
      <c r="Y192" s="22">
        <f t="shared" si="85"/>
        <v>57</v>
      </c>
      <c r="Z192" s="22">
        <f t="shared" si="86"/>
        <v>3</v>
      </c>
      <c r="AA192" s="22">
        <f t="shared" si="87"/>
        <v>1</v>
      </c>
      <c r="AB192" s="22" t="str">
        <f t="shared" si="88"/>
        <v/>
      </c>
      <c r="AC192" s="22" t="str">
        <f t="shared" si="89"/>
        <v/>
      </c>
      <c r="AD192" s="29" t="str">
        <f t="shared" si="90"/>
        <v/>
      </c>
      <c r="AE192" s="22" t="str">
        <f t="shared" si="91"/>
        <v/>
      </c>
      <c r="AF192" s="22" t="str">
        <f t="shared" si="92"/>
        <v/>
      </c>
      <c r="AG192" s="22" t="str">
        <f t="shared" si="93"/>
        <v/>
      </c>
      <c r="AH192" s="22" t="str">
        <f t="shared" si="94"/>
        <v/>
      </c>
      <c r="AI192" s="22" t="str">
        <f t="shared" si="95"/>
        <v/>
      </c>
      <c r="AJ192" s="31" t="str">
        <f t="shared" si="96"/>
        <v/>
      </c>
      <c r="AK192" s="22" t="str">
        <f t="shared" si="97"/>
        <v/>
      </c>
      <c r="AL192" s="22" t="str">
        <f t="shared" si="98"/>
        <v/>
      </c>
      <c r="AM192" s="22" t="str">
        <f t="shared" si="99"/>
        <v/>
      </c>
      <c r="AN192" s="22" t="str">
        <f t="shared" si="100"/>
        <v/>
      </c>
      <c r="AO192" s="22" t="str">
        <f t="shared" si="101"/>
        <v/>
      </c>
      <c r="AP192" s="22" t="str">
        <f t="shared" si="102"/>
        <v/>
      </c>
      <c r="AQ192" s="2" t="str">
        <f t="shared" si="103"/>
        <v/>
      </c>
    </row>
    <row r="193" spans="1:43" x14ac:dyDescent="0.25">
      <c r="A193" s="26" t="str">
        <f t="shared" si="104"/>
        <v/>
      </c>
      <c r="B193" t="s">
        <v>1060</v>
      </c>
      <c r="C193" t="s">
        <v>30</v>
      </c>
      <c r="D193" t="s">
        <v>37</v>
      </c>
      <c r="E193" t="s">
        <v>1061</v>
      </c>
      <c r="F193">
        <v>2026</v>
      </c>
      <c r="G193" t="s">
        <v>5657</v>
      </c>
      <c r="H193" s="4">
        <v>46174</v>
      </c>
      <c r="I193" s="4" t="str">
        <f t="shared" si="70"/>
        <v>Atlantic Sun</v>
      </c>
      <c r="J193" s="2">
        <f t="shared" si="71"/>
        <v>0.315</v>
      </c>
      <c r="K193" s="2">
        <f t="shared" si="72"/>
        <v>0.373</v>
      </c>
      <c r="L193" s="2">
        <f t="shared" si="73"/>
        <v>0.51400000000000001</v>
      </c>
      <c r="M193" s="2">
        <f t="shared" si="74"/>
        <v>0.88600000000000001</v>
      </c>
      <c r="N193" s="22" cm="1">
        <f t="array" ref="N193">IFERROR(INDEX(Stats_Hit_GP,MATCH($B193,Stats_Hit_Player,0)),"")</f>
        <v>54</v>
      </c>
      <c r="O193" s="22">
        <f t="shared" si="75"/>
        <v>244</v>
      </c>
      <c r="P193" s="22">
        <f t="shared" si="76"/>
        <v>222</v>
      </c>
      <c r="Q193" s="22">
        <f t="shared" si="77"/>
        <v>40</v>
      </c>
      <c r="R193" s="22">
        <f t="shared" si="78"/>
        <v>70</v>
      </c>
      <c r="S193" s="22">
        <f t="shared" si="79"/>
        <v>16</v>
      </c>
      <c r="T193" s="22">
        <f t="shared" si="80"/>
        <v>2</v>
      </c>
      <c r="U193" s="22">
        <f t="shared" si="81"/>
        <v>8</v>
      </c>
      <c r="V193" s="22">
        <f t="shared" si="82"/>
        <v>49</v>
      </c>
      <c r="W193" s="22">
        <f t="shared" si="83"/>
        <v>9</v>
      </c>
      <c r="X193" s="22">
        <f t="shared" si="84"/>
        <v>12</v>
      </c>
      <c r="Y193" s="22">
        <f t="shared" si="85"/>
        <v>50</v>
      </c>
      <c r="Z193" s="22">
        <f t="shared" si="86"/>
        <v>1</v>
      </c>
      <c r="AA193" s="22">
        <f t="shared" si="87"/>
        <v>4</v>
      </c>
      <c r="AB193" s="22" t="str">
        <f t="shared" si="88"/>
        <v/>
      </c>
      <c r="AC193" s="22" t="str">
        <f t="shared" si="89"/>
        <v/>
      </c>
      <c r="AD193" s="29" t="str">
        <f t="shared" si="90"/>
        <v/>
      </c>
      <c r="AE193" s="22" t="str">
        <f t="shared" si="91"/>
        <v/>
      </c>
      <c r="AF193" s="22" t="str">
        <f t="shared" si="92"/>
        <v/>
      </c>
      <c r="AG193" s="22" t="str">
        <f t="shared" si="93"/>
        <v/>
      </c>
      <c r="AH193" s="22" t="str">
        <f t="shared" si="94"/>
        <v/>
      </c>
      <c r="AI193" s="22" t="str">
        <f t="shared" si="95"/>
        <v/>
      </c>
      <c r="AJ193" s="31" t="str">
        <f t="shared" si="96"/>
        <v/>
      </c>
      <c r="AK193" s="22" t="str">
        <f t="shared" si="97"/>
        <v/>
      </c>
      <c r="AL193" s="22" t="str">
        <f t="shared" si="98"/>
        <v/>
      </c>
      <c r="AM193" s="22" t="str">
        <f t="shared" si="99"/>
        <v/>
      </c>
      <c r="AN193" s="22" t="str">
        <f t="shared" si="100"/>
        <v/>
      </c>
      <c r="AO193" s="22" t="str">
        <f t="shared" si="101"/>
        <v/>
      </c>
      <c r="AP193" s="22" t="str">
        <f t="shared" si="102"/>
        <v/>
      </c>
      <c r="AQ193" s="2" t="str">
        <f t="shared" si="103"/>
        <v/>
      </c>
    </row>
    <row r="194" spans="1:43" x14ac:dyDescent="0.25">
      <c r="A194" s="26" t="str">
        <f t="shared" si="104"/>
        <v/>
      </c>
      <c r="B194" t="s">
        <v>5200</v>
      </c>
      <c r="C194" t="s">
        <v>35</v>
      </c>
      <c r="D194" t="s">
        <v>37</v>
      </c>
      <c r="E194" t="s">
        <v>5191</v>
      </c>
      <c r="F194">
        <v>2026</v>
      </c>
      <c r="G194" t="s">
        <v>5657</v>
      </c>
      <c r="H194" s="4">
        <v>46174</v>
      </c>
      <c r="I194" s="4" t="str">
        <f t="shared" ref="I194:I257" si="105">IFERROR(INDEX(Conferences_Conference,MATCH(E194,Conferences_Team,0)),"")</f>
        <v>Southwestern Athletic</v>
      </c>
      <c r="J194" s="2">
        <f t="shared" ref="J194:J257" si="106">IFERROR(INDEX(Stats_Hit_AVG,MATCH($B194,Stats_Hit_Player,0)),"")</f>
        <v>0.26600000000000001</v>
      </c>
      <c r="K194" s="2">
        <f t="shared" ref="K194:K257" si="107">IFERROR(INDEX(Stats_Hit_OBP,MATCH($B194,Stats_Hit_Player,0)),"")</f>
        <v>0.435</v>
      </c>
      <c r="L194" s="2">
        <f t="shared" ref="L194:L257" si="108">IFERROR(INDEX(Stats_Hit_SLG,MATCH($B194,Stats_Hit_Player,0)),"")</f>
        <v>0.33900000000000002</v>
      </c>
      <c r="M194" s="2">
        <f t="shared" ref="M194:M257" si="109">IFERROR(INDEX(Stats_Hit_OPS,MATCH($B194,Stats_Hit_Player,0)),"")</f>
        <v>0.77500000000000002</v>
      </c>
      <c r="N194" s="22" cm="1">
        <f t="array" ref="N194">IFERROR(INDEX(Stats_Hit_GP,MATCH($B194,Stats_Hit_Player,0)),"")</f>
        <v>40</v>
      </c>
      <c r="O194" s="22">
        <f t="shared" ref="O194:O257" si="110">IFERROR(INDEX(Stats_Hit_PA,MATCH($B194,Stats_Hit_Player,0)),"")</f>
        <v>149</v>
      </c>
      <c r="P194" s="22">
        <f t="shared" ref="P194:P257" si="111">IFERROR(INDEX(Stats_Hit_AB,MATCH($B194,Stats_Hit_Player,0)),"")</f>
        <v>109</v>
      </c>
      <c r="Q194" s="22">
        <f t="shared" ref="Q194:Q257" si="112">IFERROR(INDEX(Stats_Hit_R,MATCH($B194,Stats_Hit_Player,0)),"")</f>
        <v>27</v>
      </c>
      <c r="R194" s="22">
        <f t="shared" ref="R194:R257" si="113">IFERROR(INDEX(Stats_Hit_H,MATCH($B194,Stats_Hit_Player,0)),"")</f>
        <v>29</v>
      </c>
      <c r="S194" s="22">
        <f t="shared" ref="S194:S257" si="114">IFERROR(INDEX(Stats_Hit_2B,MATCH($B194,Stats_Hit_Player,0)),"")</f>
        <v>6</v>
      </c>
      <c r="T194" s="22">
        <f t="shared" ref="T194:T257" si="115">IFERROR(INDEX(Stats_Hit_3B,MATCH($B194,Stats_Hit_Player,0)),"")</f>
        <v>1</v>
      </c>
      <c r="U194" s="22">
        <f t="shared" ref="U194:U257" si="116">IFERROR(INDEX(Stats_Hit_HR,MATCH($B194,Stats_Hit_Player,0)),"")</f>
        <v>0</v>
      </c>
      <c r="V194" s="22">
        <f t="shared" ref="V194:V257" si="117">IFERROR(INDEX(Stats_Hit_RBI,MATCH($B194,Stats_Hit_Player,0)),"")</f>
        <v>14</v>
      </c>
      <c r="W194" s="22">
        <f t="shared" ref="W194:W257" si="118">IFERROR(INDEX(Stats_Hit_HBP,MATCH($B194,Stats_Hit_Player,0)),"")</f>
        <v>15</v>
      </c>
      <c r="X194" s="22">
        <f t="shared" ref="X194:X257" si="119">IFERROR(INDEX(Stats_Hit_BB,MATCH($B194,Stats_Hit_Player,0)),"")</f>
        <v>20</v>
      </c>
      <c r="Y194" s="22">
        <f t="shared" ref="Y194:Y257" si="120">IFERROR(INDEX(Stats_Hit_K,MATCH($B194,Stats_Hit_Player,0)),"")</f>
        <v>25</v>
      </c>
      <c r="Z194" s="22">
        <f t="shared" ref="Z194:Z257" si="121">IFERROR(INDEX(Stats_Hit_SB,MATCH($B194,Stats_Hit_Player,0)),"")</f>
        <v>6</v>
      </c>
      <c r="AA194" s="22">
        <f t="shared" ref="AA194:AA257" si="122">IFERROR(INDEX(Stats_Hit_CS,MATCH($B194,Stats_Hit_Player,0)),"")</f>
        <v>0</v>
      </c>
      <c r="AB194" s="22" t="str">
        <f t="shared" ref="AB194:AB257" si="123">IFERROR(INDEX(Stats_Pitch_Win,MATCH($B194,Stats_Pitch_Player,0)),"")</f>
        <v/>
      </c>
      <c r="AC194" s="22" t="str">
        <f t="shared" ref="AC194:AC257" si="124">IFERROR(INDEX(Stats_Pitch_Loss,MATCH($B194,Stats_Pitch_Player,0)),"")</f>
        <v/>
      </c>
      <c r="AD194" s="29" t="str">
        <f t="shared" ref="AD194:AD257" si="125">IFERROR(INDEX(Stats_Pitch_ERA,MATCH($B194,Stats_Pitch_Player,0)),"")</f>
        <v/>
      </c>
      <c r="AE194" s="22" t="str">
        <f t="shared" ref="AE194:AE257" si="126">IFERROR(INDEX(Stats_Pitch_App,MATCH($B194,Stats_Pitch_Player,0)),"")</f>
        <v/>
      </c>
      <c r="AF194" s="22" t="str">
        <f t="shared" ref="AF194:AF257" si="127">IFERROR(INDEX(Stats_Pitch_GS,MATCH($B194,Stats_Pitch_Player,0)),"")</f>
        <v/>
      </c>
      <c r="AG194" s="22" t="str">
        <f t="shared" ref="AG194:AG257" si="128">IFERROR(INDEX(Stats_Pitch_CG,MATCH($B194,Stats_Pitch_Player,0)),"")</f>
        <v/>
      </c>
      <c r="AH194" s="22" t="str">
        <f t="shared" ref="AH194:AH257" si="129">IFERROR(INDEX(Stats_Pitch_SHO,MATCH($B194,Stats_Pitch_Player,0)),"")</f>
        <v/>
      </c>
      <c r="AI194" s="22" t="str">
        <f t="shared" ref="AI194:AI257" si="130">IFERROR(INDEX(Stats_Pitch_SV,MATCH($B194,Stats_Pitch_Player,0)),"")</f>
        <v/>
      </c>
      <c r="AJ194" s="31" t="str">
        <f t="shared" ref="AJ194:AJ257" si="131">IFERROR(INDEX(Stats_Pitch_IP,MATCH($B194,Stats_Pitch_Player,0)),"")</f>
        <v/>
      </c>
      <c r="AK194" s="22" t="str">
        <f t="shared" ref="AK194:AK257" si="132">IFERROR(INDEX(Stats_Pitch_H,MATCH($B194,Stats_Pitch_Player,0)),"")</f>
        <v/>
      </c>
      <c r="AL194" s="22" t="str">
        <f t="shared" ref="AL194:AL257" si="133">IFERROR(INDEX(Stats_Pitch_R,MATCH($B194,Stats_Pitch_Player,0)),"")</f>
        <v/>
      </c>
      <c r="AM194" s="22" t="str">
        <f t="shared" ref="AM194:AM257" si="134">IFERROR(INDEX(Stats_Pitch_ER,MATCH($B194,Stats_Pitch_Player,0)),"")</f>
        <v/>
      </c>
      <c r="AN194" s="22" t="str">
        <f t="shared" ref="AN194:AN257" si="135">IFERROR(INDEX(Stats_Pitch_BB,MATCH($B194,Stats_Pitch_Player,0)),"")</f>
        <v/>
      </c>
      <c r="AO194" s="22" t="str">
        <f t="shared" ref="AO194:AO257" si="136">IFERROR(INDEX(Stats_Pitch_K,MATCH($B194,Stats_Pitch_Player,0)),"")</f>
        <v/>
      </c>
      <c r="AP194" s="22" t="str">
        <f t="shared" ref="AP194:AP257" si="137">IFERROR(INDEX(Stats_Pitch_HBP,MATCH($B194,Stats_Pitch_Player,0)),"")</f>
        <v/>
      </c>
      <c r="AQ194" s="2" t="str">
        <f t="shared" ref="AQ194:AQ257" si="138">IFERROR(INDEX(Stats_Pitch_BA,MATCH($B194,Stats_Pitch_Player,0)),"")</f>
        <v/>
      </c>
    </row>
    <row r="195" spans="1:43" x14ac:dyDescent="0.25">
      <c r="A195" s="26" t="str">
        <f t="shared" ref="A195:A258" si="139">IF(OR(D195="SR", D195="GR"), 1, "")</f>
        <v/>
      </c>
      <c r="B195" t="s">
        <v>7245</v>
      </c>
      <c r="C195" t="s">
        <v>64</v>
      </c>
      <c r="D195" t="s">
        <v>24</v>
      </c>
      <c r="E195" t="s">
        <v>4592</v>
      </c>
      <c r="F195">
        <v>2026</v>
      </c>
      <c r="G195" t="s">
        <v>5657</v>
      </c>
      <c r="H195" s="4">
        <v>46174</v>
      </c>
      <c r="I195" s="4" t="str">
        <f t="shared" si="105"/>
        <v>Southland</v>
      </c>
      <c r="J195" s="2" t="str">
        <f t="shared" si="106"/>
        <v/>
      </c>
      <c r="K195" s="2" t="str">
        <f t="shared" si="107"/>
        <v/>
      </c>
      <c r="L195" s="2" t="str">
        <f t="shared" si="108"/>
        <v/>
      </c>
      <c r="M195" s="2" t="str">
        <f t="shared" si="109"/>
        <v/>
      </c>
      <c r="N195" s="22" t="str" cm="1">
        <f t="array" ref="N195">IFERROR(INDEX(Stats_Hit_GP,MATCH($B195,Stats_Hit_Player,0)),"")</f>
        <v/>
      </c>
      <c r="O195" s="22" t="str">
        <f t="shared" si="110"/>
        <v/>
      </c>
      <c r="P195" s="22" t="str">
        <f t="shared" si="111"/>
        <v/>
      </c>
      <c r="Q195" s="22" t="str">
        <f t="shared" si="112"/>
        <v/>
      </c>
      <c r="R195" s="22" t="str">
        <f t="shared" si="113"/>
        <v/>
      </c>
      <c r="S195" s="22" t="str">
        <f t="shared" si="114"/>
        <v/>
      </c>
      <c r="T195" s="22" t="str">
        <f t="shared" si="115"/>
        <v/>
      </c>
      <c r="U195" s="22" t="str">
        <f t="shared" si="116"/>
        <v/>
      </c>
      <c r="V195" s="22" t="str">
        <f t="shared" si="117"/>
        <v/>
      </c>
      <c r="W195" s="22" t="str">
        <f t="shared" si="118"/>
        <v/>
      </c>
      <c r="X195" s="22" t="str">
        <f t="shared" si="119"/>
        <v/>
      </c>
      <c r="Y195" s="22" t="str">
        <f t="shared" si="120"/>
        <v/>
      </c>
      <c r="Z195" s="22" t="str">
        <f t="shared" si="121"/>
        <v/>
      </c>
      <c r="AA195" s="22" t="str">
        <f t="shared" si="122"/>
        <v/>
      </c>
      <c r="AB195" s="22">
        <f t="shared" si="123"/>
        <v>2</v>
      </c>
      <c r="AC195" s="22">
        <f t="shared" si="124"/>
        <v>0</v>
      </c>
      <c r="AD195" s="29">
        <f t="shared" si="125"/>
        <v>6.27</v>
      </c>
      <c r="AE195" s="22">
        <f t="shared" si="126"/>
        <v>24</v>
      </c>
      <c r="AF195" s="22">
        <f t="shared" si="127"/>
        <v>0</v>
      </c>
      <c r="AG195" s="22">
        <f t="shared" si="128"/>
        <v>0</v>
      </c>
      <c r="AH195" s="22">
        <f t="shared" si="129"/>
        <v>0</v>
      </c>
      <c r="AI195" s="22">
        <f t="shared" si="130"/>
        <v>0</v>
      </c>
      <c r="AJ195" s="31">
        <f t="shared" si="131"/>
        <v>33</v>
      </c>
      <c r="AK195" s="22">
        <f t="shared" si="132"/>
        <v>31</v>
      </c>
      <c r="AL195" s="22">
        <f t="shared" si="133"/>
        <v>25</v>
      </c>
      <c r="AM195" s="22">
        <f t="shared" si="134"/>
        <v>23</v>
      </c>
      <c r="AN195" s="22">
        <f t="shared" si="135"/>
        <v>19</v>
      </c>
      <c r="AO195" s="22">
        <f t="shared" si="136"/>
        <v>19</v>
      </c>
      <c r="AP195" s="22">
        <f t="shared" si="137"/>
        <v>13</v>
      </c>
      <c r="AQ195" s="2">
        <f t="shared" si="138"/>
        <v>0.26300000000000001</v>
      </c>
    </row>
    <row r="196" spans="1:43" x14ac:dyDescent="0.25">
      <c r="A196" s="26" t="str">
        <f t="shared" si="139"/>
        <v/>
      </c>
      <c r="B196" t="s">
        <v>969</v>
      </c>
      <c r="C196" t="s">
        <v>40</v>
      </c>
      <c r="D196" t="s">
        <v>24</v>
      </c>
      <c r="E196" t="s">
        <v>968</v>
      </c>
      <c r="F196">
        <v>2026</v>
      </c>
      <c r="G196" t="s">
        <v>5657</v>
      </c>
      <c r="H196" s="4">
        <v>46174</v>
      </c>
      <c r="I196" s="4" t="str">
        <f t="shared" si="105"/>
        <v>Atlantic Sun</v>
      </c>
      <c r="J196" s="2">
        <f t="shared" si="106"/>
        <v>0.27700000000000002</v>
      </c>
      <c r="K196" s="2">
        <f t="shared" si="107"/>
        <v>0.38900000000000001</v>
      </c>
      <c r="L196" s="2">
        <f t="shared" si="108"/>
        <v>0.34</v>
      </c>
      <c r="M196" s="2">
        <f t="shared" si="109"/>
        <v>0.72899999999999998</v>
      </c>
      <c r="N196" s="22" cm="1">
        <f t="array" ref="N196">IFERROR(INDEX(Stats_Hit_GP,MATCH($B196,Stats_Hit_Player,0)),"")</f>
        <v>55</v>
      </c>
      <c r="O196" s="22">
        <f t="shared" si="110"/>
        <v>232</v>
      </c>
      <c r="P196" s="22">
        <f t="shared" si="111"/>
        <v>188</v>
      </c>
      <c r="Q196" s="22">
        <f t="shared" si="112"/>
        <v>36</v>
      </c>
      <c r="R196" s="22">
        <f t="shared" si="113"/>
        <v>52</v>
      </c>
      <c r="S196" s="22">
        <f t="shared" si="114"/>
        <v>7</v>
      </c>
      <c r="T196" s="22">
        <f t="shared" si="115"/>
        <v>1</v>
      </c>
      <c r="U196" s="22">
        <f t="shared" si="116"/>
        <v>1</v>
      </c>
      <c r="V196" s="22">
        <f t="shared" si="117"/>
        <v>29</v>
      </c>
      <c r="W196" s="22">
        <f t="shared" si="118"/>
        <v>12</v>
      </c>
      <c r="X196" s="22">
        <f t="shared" si="119"/>
        <v>25</v>
      </c>
      <c r="Y196" s="22">
        <f t="shared" si="120"/>
        <v>45</v>
      </c>
      <c r="Z196" s="22">
        <f t="shared" si="121"/>
        <v>6</v>
      </c>
      <c r="AA196" s="22">
        <f t="shared" si="122"/>
        <v>2</v>
      </c>
      <c r="AB196" s="22" t="str">
        <f t="shared" si="123"/>
        <v/>
      </c>
      <c r="AC196" s="22" t="str">
        <f t="shared" si="124"/>
        <v/>
      </c>
      <c r="AD196" s="29" t="str">
        <f t="shared" si="125"/>
        <v/>
      </c>
      <c r="AE196" s="22" t="str">
        <f t="shared" si="126"/>
        <v/>
      </c>
      <c r="AF196" s="22" t="str">
        <f t="shared" si="127"/>
        <v/>
      </c>
      <c r="AG196" s="22" t="str">
        <f t="shared" si="128"/>
        <v/>
      </c>
      <c r="AH196" s="22" t="str">
        <f t="shared" si="129"/>
        <v/>
      </c>
      <c r="AI196" s="22" t="str">
        <f t="shared" si="130"/>
        <v/>
      </c>
      <c r="AJ196" s="31" t="str">
        <f t="shared" si="131"/>
        <v/>
      </c>
      <c r="AK196" s="22" t="str">
        <f t="shared" si="132"/>
        <v/>
      </c>
      <c r="AL196" s="22" t="str">
        <f t="shared" si="133"/>
        <v/>
      </c>
      <c r="AM196" s="22" t="str">
        <f t="shared" si="134"/>
        <v/>
      </c>
      <c r="AN196" s="22" t="str">
        <f t="shared" si="135"/>
        <v/>
      </c>
      <c r="AO196" s="22" t="str">
        <f t="shared" si="136"/>
        <v/>
      </c>
      <c r="AP196" s="22" t="str">
        <f t="shared" si="137"/>
        <v/>
      </c>
      <c r="AQ196" s="2" t="str">
        <f t="shared" si="138"/>
        <v/>
      </c>
    </row>
    <row r="197" spans="1:43" x14ac:dyDescent="0.25">
      <c r="A197" s="26" t="str">
        <f t="shared" si="139"/>
        <v/>
      </c>
      <c r="B197" t="s">
        <v>7246</v>
      </c>
      <c r="C197" t="s">
        <v>64</v>
      </c>
      <c r="D197" t="s">
        <v>37</v>
      </c>
      <c r="E197" t="s">
        <v>3525</v>
      </c>
      <c r="F197">
        <v>2026</v>
      </c>
      <c r="G197" t="s">
        <v>5657</v>
      </c>
      <c r="H197" s="4">
        <v>46174</v>
      </c>
      <c r="I197" s="4" t="str">
        <f t="shared" si="105"/>
        <v>Mountain West</v>
      </c>
      <c r="J197" s="2" t="str">
        <f t="shared" si="106"/>
        <v/>
      </c>
      <c r="K197" s="2" t="str">
        <f t="shared" si="107"/>
        <v/>
      </c>
      <c r="L197" s="2" t="str">
        <f t="shared" si="108"/>
        <v/>
      </c>
      <c r="M197" s="2" t="str">
        <f t="shared" si="109"/>
        <v/>
      </c>
      <c r="N197" s="22" t="str" cm="1">
        <f t="array" ref="N197">IFERROR(INDEX(Stats_Hit_GP,MATCH($B197,Stats_Hit_Player,0)),"")</f>
        <v/>
      </c>
      <c r="O197" s="22" t="str">
        <f t="shared" si="110"/>
        <v/>
      </c>
      <c r="P197" s="22" t="str">
        <f t="shared" si="111"/>
        <v/>
      </c>
      <c r="Q197" s="22" t="str">
        <f t="shared" si="112"/>
        <v/>
      </c>
      <c r="R197" s="22" t="str">
        <f t="shared" si="113"/>
        <v/>
      </c>
      <c r="S197" s="22" t="str">
        <f t="shared" si="114"/>
        <v/>
      </c>
      <c r="T197" s="22" t="str">
        <f t="shared" si="115"/>
        <v/>
      </c>
      <c r="U197" s="22" t="str">
        <f t="shared" si="116"/>
        <v/>
      </c>
      <c r="V197" s="22" t="str">
        <f t="shared" si="117"/>
        <v/>
      </c>
      <c r="W197" s="22" t="str">
        <f t="shared" si="118"/>
        <v/>
      </c>
      <c r="X197" s="22" t="str">
        <f t="shared" si="119"/>
        <v/>
      </c>
      <c r="Y197" s="22" t="str">
        <f t="shared" si="120"/>
        <v/>
      </c>
      <c r="Z197" s="22" t="str">
        <f t="shared" si="121"/>
        <v/>
      </c>
      <c r="AA197" s="22" t="str">
        <f t="shared" si="122"/>
        <v/>
      </c>
      <c r="AB197" s="22">
        <f t="shared" si="123"/>
        <v>1</v>
      </c>
      <c r="AC197" s="22">
        <f t="shared" si="124"/>
        <v>4</v>
      </c>
      <c r="AD197" s="29">
        <f t="shared" si="125"/>
        <v>11.12</v>
      </c>
      <c r="AE197" s="22">
        <f t="shared" si="126"/>
        <v>18</v>
      </c>
      <c r="AF197" s="22">
        <f t="shared" si="127"/>
        <v>0</v>
      </c>
      <c r="AG197" s="22">
        <f t="shared" si="128"/>
        <v>0</v>
      </c>
      <c r="AH197" s="22">
        <f t="shared" si="129"/>
        <v>0</v>
      </c>
      <c r="AI197" s="22">
        <f t="shared" si="130"/>
        <v>3</v>
      </c>
      <c r="AJ197" s="31">
        <f t="shared" si="131"/>
        <v>17</v>
      </c>
      <c r="AK197" s="22">
        <f t="shared" si="132"/>
        <v>18</v>
      </c>
      <c r="AL197" s="22">
        <f t="shared" si="133"/>
        <v>24</v>
      </c>
      <c r="AM197" s="22">
        <f t="shared" si="134"/>
        <v>21</v>
      </c>
      <c r="AN197" s="22">
        <f t="shared" si="135"/>
        <v>17</v>
      </c>
      <c r="AO197" s="22">
        <f t="shared" si="136"/>
        <v>21</v>
      </c>
      <c r="AP197" s="22">
        <f t="shared" si="137"/>
        <v>9</v>
      </c>
      <c r="AQ197" s="2">
        <f t="shared" si="138"/>
        <v>0.27300000000000002</v>
      </c>
    </row>
    <row r="198" spans="1:43" x14ac:dyDescent="0.25">
      <c r="A198" s="26" t="str">
        <f t="shared" si="139"/>
        <v/>
      </c>
      <c r="B198" t="s">
        <v>7247</v>
      </c>
      <c r="C198" t="s">
        <v>64</v>
      </c>
      <c r="D198" t="s">
        <v>24</v>
      </c>
      <c r="E198" t="s">
        <v>2138</v>
      </c>
      <c r="F198">
        <v>2026</v>
      </c>
      <c r="G198" t="s">
        <v>5657</v>
      </c>
      <c r="H198" s="4">
        <v>46174</v>
      </c>
      <c r="I198" s="4" t="str">
        <f t="shared" si="105"/>
        <v>Big West</v>
      </c>
      <c r="J198" s="2" t="str">
        <f t="shared" si="106"/>
        <v/>
      </c>
      <c r="K198" s="2" t="str">
        <f t="shared" si="107"/>
        <v/>
      </c>
      <c r="L198" s="2" t="str">
        <f t="shared" si="108"/>
        <v/>
      </c>
      <c r="M198" s="2" t="str">
        <f t="shared" si="109"/>
        <v/>
      </c>
      <c r="N198" s="22" t="str" cm="1">
        <f t="array" ref="N198">IFERROR(INDEX(Stats_Hit_GP,MATCH($B198,Stats_Hit_Player,0)),"")</f>
        <v/>
      </c>
      <c r="O198" s="22" t="str">
        <f t="shared" si="110"/>
        <v/>
      </c>
      <c r="P198" s="22" t="str">
        <f t="shared" si="111"/>
        <v/>
      </c>
      <c r="Q198" s="22" t="str">
        <f t="shared" si="112"/>
        <v/>
      </c>
      <c r="R198" s="22" t="str">
        <f t="shared" si="113"/>
        <v/>
      </c>
      <c r="S198" s="22" t="str">
        <f t="shared" si="114"/>
        <v/>
      </c>
      <c r="T198" s="22" t="str">
        <f t="shared" si="115"/>
        <v/>
      </c>
      <c r="U198" s="22" t="str">
        <f t="shared" si="116"/>
        <v/>
      </c>
      <c r="V198" s="22" t="str">
        <f t="shared" si="117"/>
        <v/>
      </c>
      <c r="W198" s="22" t="str">
        <f t="shared" si="118"/>
        <v/>
      </c>
      <c r="X198" s="22" t="str">
        <f t="shared" si="119"/>
        <v/>
      </c>
      <c r="Y198" s="22" t="str">
        <f t="shared" si="120"/>
        <v/>
      </c>
      <c r="Z198" s="22" t="str">
        <f t="shared" si="121"/>
        <v/>
      </c>
      <c r="AA198" s="22" t="str">
        <f t="shared" si="122"/>
        <v/>
      </c>
      <c r="AB198" s="22">
        <f t="shared" si="123"/>
        <v>0</v>
      </c>
      <c r="AC198" s="22">
        <f t="shared" si="124"/>
        <v>0</v>
      </c>
      <c r="AD198" s="29">
        <f t="shared" si="125"/>
        <v>0</v>
      </c>
      <c r="AE198" s="22">
        <f t="shared" si="126"/>
        <v>1</v>
      </c>
      <c r="AF198" s="22">
        <f t="shared" si="127"/>
        <v>1</v>
      </c>
      <c r="AG198" s="22">
        <f t="shared" si="128"/>
        <v>0</v>
      </c>
      <c r="AH198" s="22">
        <f t="shared" si="129"/>
        <v>0</v>
      </c>
      <c r="AI198" s="22">
        <f t="shared" si="130"/>
        <v>0</v>
      </c>
      <c r="AJ198" s="31">
        <f t="shared" si="131"/>
        <v>0</v>
      </c>
      <c r="AK198" s="22">
        <f t="shared" si="132"/>
        <v>1</v>
      </c>
      <c r="AL198" s="22">
        <f t="shared" si="133"/>
        <v>0</v>
      </c>
      <c r="AM198" s="22">
        <f t="shared" si="134"/>
        <v>0</v>
      </c>
      <c r="AN198" s="22">
        <f t="shared" si="135"/>
        <v>0</v>
      </c>
      <c r="AO198" s="22">
        <f t="shared" si="136"/>
        <v>0</v>
      </c>
      <c r="AP198" s="22">
        <f t="shared" si="137"/>
        <v>0</v>
      </c>
      <c r="AQ198" s="2">
        <f t="shared" si="138"/>
        <v>1</v>
      </c>
    </row>
    <row r="199" spans="1:43" x14ac:dyDescent="0.25">
      <c r="A199" s="26" t="str">
        <f t="shared" si="139"/>
        <v/>
      </c>
      <c r="B199" t="s">
        <v>1873</v>
      </c>
      <c r="C199" t="s">
        <v>64</v>
      </c>
      <c r="D199" t="s">
        <v>24</v>
      </c>
      <c r="E199" t="s">
        <v>2138</v>
      </c>
      <c r="F199">
        <v>2026</v>
      </c>
      <c r="G199" t="s">
        <v>5657</v>
      </c>
      <c r="H199" s="4">
        <v>46174</v>
      </c>
      <c r="I199" s="4" t="str">
        <f t="shared" si="105"/>
        <v>Big West</v>
      </c>
      <c r="J199" s="2">
        <f t="shared" si="106"/>
        <v>0.33300000000000002</v>
      </c>
      <c r="K199" s="2">
        <f t="shared" si="107"/>
        <v>0.434</v>
      </c>
      <c r="L199" s="2">
        <f t="shared" si="108"/>
        <v>0.54</v>
      </c>
      <c r="M199" s="2">
        <f t="shared" si="109"/>
        <v>0.97399999999999998</v>
      </c>
      <c r="N199" s="22" cm="1">
        <f t="array" ref="N199">IFERROR(INDEX(Stats_Hit_GP,MATCH($B199,Stats_Hit_Player,0)),"")</f>
        <v>48</v>
      </c>
      <c r="O199" s="22">
        <f t="shared" si="110"/>
        <v>205</v>
      </c>
      <c r="P199" s="22">
        <f t="shared" si="111"/>
        <v>174</v>
      </c>
      <c r="Q199" s="22">
        <f t="shared" si="112"/>
        <v>39</v>
      </c>
      <c r="R199" s="22">
        <f t="shared" si="113"/>
        <v>58</v>
      </c>
      <c r="S199" s="22">
        <f t="shared" si="114"/>
        <v>14</v>
      </c>
      <c r="T199" s="22">
        <f t="shared" si="115"/>
        <v>2</v>
      </c>
      <c r="U199" s="22">
        <f t="shared" si="116"/>
        <v>6</v>
      </c>
      <c r="V199" s="22">
        <f t="shared" si="117"/>
        <v>27</v>
      </c>
      <c r="W199" s="22">
        <f t="shared" si="118"/>
        <v>6</v>
      </c>
      <c r="X199" s="22">
        <f t="shared" si="119"/>
        <v>25</v>
      </c>
      <c r="Y199" s="22">
        <f t="shared" si="120"/>
        <v>20</v>
      </c>
      <c r="Z199" s="22">
        <f t="shared" si="121"/>
        <v>4</v>
      </c>
      <c r="AA199" s="22">
        <f t="shared" si="122"/>
        <v>2</v>
      </c>
      <c r="AB199" s="22" t="str">
        <f t="shared" si="123"/>
        <v/>
      </c>
      <c r="AC199" s="22" t="str">
        <f t="shared" si="124"/>
        <v/>
      </c>
      <c r="AD199" s="29" t="str">
        <f t="shared" si="125"/>
        <v/>
      </c>
      <c r="AE199" s="22" t="str">
        <f t="shared" si="126"/>
        <v/>
      </c>
      <c r="AF199" s="22" t="str">
        <f t="shared" si="127"/>
        <v/>
      </c>
      <c r="AG199" s="22" t="str">
        <f t="shared" si="128"/>
        <v/>
      </c>
      <c r="AH199" s="22" t="str">
        <f t="shared" si="129"/>
        <v/>
      </c>
      <c r="AI199" s="22" t="str">
        <f t="shared" si="130"/>
        <v/>
      </c>
      <c r="AJ199" s="31" t="str">
        <f t="shared" si="131"/>
        <v/>
      </c>
      <c r="AK199" s="22" t="str">
        <f t="shared" si="132"/>
        <v/>
      </c>
      <c r="AL199" s="22" t="str">
        <f t="shared" si="133"/>
        <v/>
      </c>
      <c r="AM199" s="22" t="str">
        <f t="shared" si="134"/>
        <v/>
      </c>
      <c r="AN199" s="22" t="str">
        <f t="shared" si="135"/>
        <v/>
      </c>
      <c r="AO199" s="22" t="str">
        <f t="shared" si="136"/>
        <v/>
      </c>
      <c r="AP199" s="22" t="str">
        <f t="shared" si="137"/>
        <v/>
      </c>
      <c r="AQ199" s="2" t="str">
        <f t="shared" si="138"/>
        <v/>
      </c>
    </row>
    <row r="200" spans="1:43" x14ac:dyDescent="0.25">
      <c r="A200" s="26" t="str">
        <f t="shared" si="139"/>
        <v/>
      </c>
      <c r="B200" t="s">
        <v>2153</v>
      </c>
      <c r="C200" t="s">
        <v>35</v>
      </c>
      <c r="D200" t="s">
        <v>24</v>
      </c>
      <c r="E200" t="s">
        <v>2138</v>
      </c>
      <c r="F200">
        <v>2026</v>
      </c>
      <c r="G200" t="s">
        <v>5657</v>
      </c>
      <c r="H200" s="4">
        <v>46174</v>
      </c>
      <c r="I200" s="4" t="str">
        <f t="shared" si="105"/>
        <v>Big West</v>
      </c>
      <c r="J200" s="2">
        <f t="shared" si="106"/>
        <v>0.193</v>
      </c>
      <c r="K200" s="2">
        <f t="shared" si="107"/>
        <v>0.26900000000000002</v>
      </c>
      <c r="L200" s="2">
        <f t="shared" si="108"/>
        <v>0.27700000000000002</v>
      </c>
      <c r="M200" s="2">
        <f t="shared" si="109"/>
        <v>0.54600000000000004</v>
      </c>
      <c r="N200" s="22" cm="1">
        <f t="array" ref="N200">IFERROR(INDEX(Stats_Hit_GP,MATCH($B200,Stats_Hit_Player,0)),"")</f>
        <v>32</v>
      </c>
      <c r="O200" s="22">
        <f t="shared" si="110"/>
        <v>95</v>
      </c>
      <c r="P200" s="22">
        <f t="shared" si="111"/>
        <v>83</v>
      </c>
      <c r="Q200" s="22">
        <f t="shared" si="112"/>
        <v>9</v>
      </c>
      <c r="R200" s="22">
        <f t="shared" si="113"/>
        <v>16</v>
      </c>
      <c r="S200" s="22">
        <f t="shared" si="114"/>
        <v>4</v>
      </c>
      <c r="T200" s="22">
        <f t="shared" si="115"/>
        <v>0</v>
      </c>
      <c r="U200" s="22">
        <f t="shared" si="116"/>
        <v>1</v>
      </c>
      <c r="V200" s="22">
        <f t="shared" si="117"/>
        <v>9</v>
      </c>
      <c r="W200" s="22">
        <f t="shared" si="118"/>
        <v>4</v>
      </c>
      <c r="X200" s="22">
        <f t="shared" si="119"/>
        <v>5</v>
      </c>
      <c r="Y200" s="22">
        <f t="shared" si="120"/>
        <v>30</v>
      </c>
      <c r="Z200" s="22">
        <f t="shared" si="121"/>
        <v>1</v>
      </c>
      <c r="AA200" s="22">
        <f t="shared" si="122"/>
        <v>1</v>
      </c>
      <c r="AB200" s="22" t="str">
        <f t="shared" si="123"/>
        <v/>
      </c>
      <c r="AC200" s="22" t="str">
        <f t="shared" si="124"/>
        <v/>
      </c>
      <c r="AD200" s="29" t="str">
        <f t="shared" si="125"/>
        <v/>
      </c>
      <c r="AE200" s="22" t="str">
        <f t="shared" si="126"/>
        <v/>
      </c>
      <c r="AF200" s="22" t="str">
        <f t="shared" si="127"/>
        <v/>
      </c>
      <c r="AG200" s="22" t="str">
        <f t="shared" si="128"/>
        <v/>
      </c>
      <c r="AH200" s="22" t="str">
        <f t="shared" si="129"/>
        <v/>
      </c>
      <c r="AI200" s="22" t="str">
        <f t="shared" si="130"/>
        <v/>
      </c>
      <c r="AJ200" s="31" t="str">
        <f t="shared" si="131"/>
        <v/>
      </c>
      <c r="AK200" s="22" t="str">
        <f t="shared" si="132"/>
        <v/>
      </c>
      <c r="AL200" s="22" t="str">
        <f t="shared" si="133"/>
        <v/>
      </c>
      <c r="AM200" s="22" t="str">
        <f t="shared" si="134"/>
        <v/>
      </c>
      <c r="AN200" s="22" t="str">
        <f t="shared" si="135"/>
        <v/>
      </c>
      <c r="AO200" s="22" t="str">
        <f t="shared" si="136"/>
        <v/>
      </c>
      <c r="AP200" s="22" t="str">
        <f t="shared" si="137"/>
        <v/>
      </c>
      <c r="AQ200" s="2" t="str">
        <f t="shared" si="138"/>
        <v/>
      </c>
    </row>
    <row r="201" spans="1:43" x14ac:dyDescent="0.25">
      <c r="A201" s="26" t="str">
        <f t="shared" si="139"/>
        <v/>
      </c>
      <c r="B201" t="s">
        <v>7248</v>
      </c>
      <c r="C201" t="s">
        <v>64</v>
      </c>
      <c r="D201" t="s">
        <v>37</v>
      </c>
      <c r="E201" t="s">
        <v>3525</v>
      </c>
      <c r="F201">
        <v>2026</v>
      </c>
      <c r="G201" t="s">
        <v>5657</v>
      </c>
      <c r="H201" s="4">
        <v>46174</v>
      </c>
      <c r="I201" s="4" t="str">
        <f t="shared" si="105"/>
        <v>Mountain West</v>
      </c>
      <c r="J201" s="2" t="str">
        <f t="shared" si="106"/>
        <v/>
      </c>
      <c r="K201" s="2" t="str">
        <f t="shared" si="107"/>
        <v/>
      </c>
      <c r="L201" s="2" t="str">
        <f t="shared" si="108"/>
        <v/>
      </c>
      <c r="M201" s="2" t="str">
        <f t="shared" si="109"/>
        <v/>
      </c>
      <c r="N201" s="22" t="str" cm="1">
        <f t="array" ref="N201">IFERROR(INDEX(Stats_Hit_GP,MATCH($B201,Stats_Hit_Player,0)),"")</f>
        <v/>
      </c>
      <c r="O201" s="22" t="str">
        <f t="shared" si="110"/>
        <v/>
      </c>
      <c r="P201" s="22" t="str">
        <f t="shared" si="111"/>
        <v/>
      </c>
      <c r="Q201" s="22" t="str">
        <f t="shared" si="112"/>
        <v/>
      </c>
      <c r="R201" s="22" t="str">
        <f t="shared" si="113"/>
        <v/>
      </c>
      <c r="S201" s="22" t="str">
        <f t="shared" si="114"/>
        <v/>
      </c>
      <c r="T201" s="22" t="str">
        <f t="shared" si="115"/>
        <v/>
      </c>
      <c r="U201" s="22" t="str">
        <f t="shared" si="116"/>
        <v/>
      </c>
      <c r="V201" s="22" t="str">
        <f t="shared" si="117"/>
        <v/>
      </c>
      <c r="W201" s="22" t="str">
        <f t="shared" si="118"/>
        <v/>
      </c>
      <c r="X201" s="22" t="str">
        <f t="shared" si="119"/>
        <v/>
      </c>
      <c r="Y201" s="22" t="str">
        <f t="shared" si="120"/>
        <v/>
      </c>
      <c r="Z201" s="22" t="str">
        <f t="shared" si="121"/>
        <v/>
      </c>
      <c r="AA201" s="22" t="str">
        <f t="shared" si="122"/>
        <v/>
      </c>
      <c r="AB201" s="22">
        <f t="shared" si="123"/>
        <v>1</v>
      </c>
      <c r="AC201" s="22">
        <f t="shared" si="124"/>
        <v>1</v>
      </c>
      <c r="AD201" s="29">
        <f t="shared" si="125"/>
        <v>11.84</v>
      </c>
      <c r="AE201" s="22">
        <f t="shared" si="126"/>
        <v>8</v>
      </c>
      <c r="AF201" s="22">
        <f t="shared" si="127"/>
        <v>4</v>
      </c>
      <c r="AG201" s="22">
        <f t="shared" si="128"/>
        <v>0</v>
      </c>
      <c r="AH201" s="22">
        <f t="shared" si="129"/>
        <v>0</v>
      </c>
      <c r="AI201" s="22">
        <f t="shared" si="130"/>
        <v>0</v>
      </c>
      <c r="AJ201" s="31">
        <f t="shared" si="131"/>
        <v>19</v>
      </c>
      <c r="AK201" s="22">
        <f t="shared" si="132"/>
        <v>36</v>
      </c>
      <c r="AL201" s="22">
        <f t="shared" si="133"/>
        <v>25</v>
      </c>
      <c r="AM201" s="22">
        <f t="shared" si="134"/>
        <v>25</v>
      </c>
      <c r="AN201" s="22">
        <f t="shared" si="135"/>
        <v>8</v>
      </c>
      <c r="AO201" s="22">
        <f t="shared" si="136"/>
        <v>13</v>
      </c>
      <c r="AP201" s="22">
        <f t="shared" si="137"/>
        <v>1</v>
      </c>
      <c r="AQ201" s="2">
        <f t="shared" si="138"/>
        <v>0.40400000000000003</v>
      </c>
    </row>
    <row r="202" spans="1:43" x14ac:dyDescent="0.25">
      <c r="A202" s="26" t="str">
        <f t="shared" si="139"/>
        <v/>
      </c>
      <c r="B202" t="s">
        <v>7249</v>
      </c>
      <c r="C202" t="s">
        <v>64</v>
      </c>
      <c r="D202" t="s">
        <v>24</v>
      </c>
      <c r="E202" t="s">
        <v>2138</v>
      </c>
      <c r="F202">
        <v>2026</v>
      </c>
      <c r="G202" t="s">
        <v>5657</v>
      </c>
      <c r="H202" s="4">
        <v>46174</v>
      </c>
      <c r="I202" s="4" t="str">
        <f t="shared" si="105"/>
        <v>Big West</v>
      </c>
      <c r="J202" s="2" t="str">
        <f t="shared" si="106"/>
        <v/>
      </c>
      <c r="K202" s="2" t="str">
        <f t="shared" si="107"/>
        <v/>
      </c>
      <c r="L202" s="2" t="str">
        <f t="shared" si="108"/>
        <v/>
      </c>
      <c r="M202" s="2" t="str">
        <f t="shared" si="109"/>
        <v/>
      </c>
      <c r="N202" s="22" t="str" cm="1">
        <f t="array" ref="N202">IFERROR(INDEX(Stats_Hit_GP,MATCH($B202,Stats_Hit_Player,0)),"")</f>
        <v/>
      </c>
      <c r="O202" s="22" t="str">
        <f t="shared" si="110"/>
        <v/>
      </c>
      <c r="P202" s="22" t="str">
        <f t="shared" si="111"/>
        <v/>
      </c>
      <c r="Q202" s="22" t="str">
        <f t="shared" si="112"/>
        <v/>
      </c>
      <c r="R202" s="22" t="str">
        <f t="shared" si="113"/>
        <v/>
      </c>
      <c r="S202" s="22" t="str">
        <f t="shared" si="114"/>
        <v/>
      </c>
      <c r="T202" s="22" t="str">
        <f t="shared" si="115"/>
        <v/>
      </c>
      <c r="U202" s="22" t="str">
        <f t="shared" si="116"/>
        <v/>
      </c>
      <c r="V202" s="22" t="str">
        <f t="shared" si="117"/>
        <v/>
      </c>
      <c r="W202" s="22" t="str">
        <f t="shared" si="118"/>
        <v/>
      </c>
      <c r="X202" s="22" t="str">
        <f t="shared" si="119"/>
        <v/>
      </c>
      <c r="Y202" s="22" t="str">
        <f t="shared" si="120"/>
        <v/>
      </c>
      <c r="Z202" s="22" t="str">
        <f t="shared" si="121"/>
        <v/>
      </c>
      <c r="AA202" s="22" t="str">
        <f t="shared" si="122"/>
        <v/>
      </c>
      <c r="AB202" s="22">
        <f t="shared" si="123"/>
        <v>1</v>
      </c>
      <c r="AC202" s="22">
        <f t="shared" si="124"/>
        <v>4</v>
      </c>
      <c r="AD202" s="29">
        <f t="shared" si="125"/>
        <v>7.28</v>
      </c>
      <c r="AE202" s="22">
        <f t="shared" si="126"/>
        <v>11</v>
      </c>
      <c r="AF202" s="22">
        <f t="shared" si="127"/>
        <v>7</v>
      </c>
      <c r="AG202" s="22">
        <f t="shared" si="128"/>
        <v>0</v>
      </c>
      <c r="AH202" s="22">
        <f t="shared" si="129"/>
        <v>0</v>
      </c>
      <c r="AI202" s="22">
        <f t="shared" si="130"/>
        <v>0</v>
      </c>
      <c r="AJ202" s="31">
        <f t="shared" si="131"/>
        <v>29.2</v>
      </c>
      <c r="AK202" s="22">
        <f t="shared" si="132"/>
        <v>22</v>
      </c>
      <c r="AL202" s="22">
        <f t="shared" si="133"/>
        <v>25</v>
      </c>
      <c r="AM202" s="22">
        <f t="shared" si="134"/>
        <v>24</v>
      </c>
      <c r="AN202" s="22">
        <f t="shared" si="135"/>
        <v>34</v>
      </c>
      <c r="AO202" s="22">
        <f t="shared" si="136"/>
        <v>31</v>
      </c>
      <c r="AP202" s="22">
        <f t="shared" si="137"/>
        <v>8</v>
      </c>
      <c r="AQ202" s="2">
        <f t="shared" si="138"/>
        <v>0.21199999999999999</v>
      </c>
    </row>
    <row r="203" spans="1:43" x14ac:dyDescent="0.25">
      <c r="A203" s="26" t="str">
        <f t="shared" si="139"/>
        <v/>
      </c>
      <c r="B203" t="s">
        <v>7250</v>
      </c>
      <c r="C203" t="s">
        <v>64</v>
      </c>
      <c r="D203" t="s">
        <v>37</v>
      </c>
      <c r="E203" t="s">
        <v>4333</v>
      </c>
      <c r="F203">
        <v>2026</v>
      </c>
      <c r="G203" t="s">
        <v>5657</v>
      </c>
      <c r="H203" s="4">
        <v>46174</v>
      </c>
      <c r="I203" s="4" t="str">
        <f t="shared" si="105"/>
        <v>SEC</v>
      </c>
      <c r="J203" s="2" t="str">
        <f t="shared" si="106"/>
        <v/>
      </c>
      <c r="K203" s="2" t="str">
        <f t="shared" si="107"/>
        <v/>
      </c>
      <c r="L203" s="2" t="str">
        <f t="shared" si="108"/>
        <v/>
      </c>
      <c r="M203" s="2" t="str">
        <f t="shared" si="109"/>
        <v/>
      </c>
      <c r="N203" s="22" t="str" cm="1">
        <f t="array" ref="N203">IFERROR(INDEX(Stats_Hit_GP,MATCH($B203,Stats_Hit_Player,0)),"")</f>
        <v/>
      </c>
      <c r="O203" s="22" t="str">
        <f t="shared" si="110"/>
        <v/>
      </c>
      <c r="P203" s="22" t="str">
        <f t="shared" si="111"/>
        <v/>
      </c>
      <c r="Q203" s="22" t="str">
        <f t="shared" si="112"/>
        <v/>
      </c>
      <c r="R203" s="22" t="str">
        <f t="shared" si="113"/>
        <v/>
      </c>
      <c r="S203" s="22" t="str">
        <f t="shared" si="114"/>
        <v/>
      </c>
      <c r="T203" s="22" t="str">
        <f t="shared" si="115"/>
        <v/>
      </c>
      <c r="U203" s="22" t="str">
        <f t="shared" si="116"/>
        <v/>
      </c>
      <c r="V203" s="22" t="str">
        <f t="shared" si="117"/>
        <v/>
      </c>
      <c r="W203" s="22" t="str">
        <f t="shared" si="118"/>
        <v/>
      </c>
      <c r="X203" s="22" t="str">
        <f t="shared" si="119"/>
        <v/>
      </c>
      <c r="Y203" s="22" t="str">
        <f t="shared" si="120"/>
        <v/>
      </c>
      <c r="Z203" s="22" t="str">
        <f t="shared" si="121"/>
        <v/>
      </c>
      <c r="AA203" s="22" t="str">
        <f t="shared" si="122"/>
        <v/>
      </c>
      <c r="AB203" s="22">
        <f t="shared" si="123"/>
        <v>0</v>
      </c>
      <c r="AC203" s="22">
        <f t="shared" si="124"/>
        <v>0</v>
      </c>
      <c r="AD203" s="29">
        <f t="shared" si="125"/>
        <v>6.23</v>
      </c>
      <c r="AE203" s="22">
        <f t="shared" si="126"/>
        <v>5</v>
      </c>
      <c r="AF203" s="22">
        <f t="shared" si="127"/>
        <v>1</v>
      </c>
      <c r="AG203" s="22">
        <f t="shared" si="128"/>
        <v>0</v>
      </c>
      <c r="AH203" s="22">
        <f t="shared" si="129"/>
        <v>0</v>
      </c>
      <c r="AI203" s="22">
        <f t="shared" si="130"/>
        <v>0</v>
      </c>
      <c r="AJ203" s="31">
        <f t="shared" si="131"/>
        <v>4.0999999999999996</v>
      </c>
      <c r="AK203" s="22">
        <f t="shared" si="132"/>
        <v>3</v>
      </c>
      <c r="AL203" s="22">
        <f t="shared" si="133"/>
        <v>3</v>
      </c>
      <c r="AM203" s="22">
        <f t="shared" si="134"/>
        <v>3</v>
      </c>
      <c r="AN203" s="22">
        <f t="shared" si="135"/>
        <v>5</v>
      </c>
      <c r="AO203" s="22">
        <f t="shared" si="136"/>
        <v>7</v>
      </c>
      <c r="AP203" s="22">
        <f t="shared" si="137"/>
        <v>2</v>
      </c>
      <c r="AQ203" s="2">
        <f t="shared" si="138"/>
        <v>0.188</v>
      </c>
    </row>
    <row r="204" spans="1:43" x14ac:dyDescent="0.25">
      <c r="A204" s="26" t="str">
        <f t="shared" si="139"/>
        <v/>
      </c>
      <c r="B204" t="s">
        <v>7251</v>
      </c>
      <c r="C204" t="s">
        <v>64</v>
      </c>
      <c r="D204" t="s">
        <v>37</v>
      </c>
      <c r="E204" t="s">
        <v>1240</v>
      </c>
      <c r="F204">
        <v>2026</v>
      </c>
      <c r="G204" t="s">
        <v>5657</v>
      </c>
      <c r="H204" s="4">
        <v>46174</v>
      </c>
      <c r="I204" s="4" t="str">
        <f t="shared" si="105"/>
        <v>Big 12</v>
      </c>
      <c r="J204" s="2" t="str">
        <f t="shared" si="106"/>
        <v/>
      </c>
      <c r="K204" s="2" t="str">
        <f t="shared" si="107"/>
        <v/>
      </c>
      <c r="L204" s="2" t="str">
        <f t="shared" si="108"/>
        <v/>
      </c>
      <c r="M204" s="2" t="str">
        <f t="shared" si="109"/>
        <v/>
      </c>
      <c r="N204" s="22" t="str" cm="1">
        <f t="array" ref="N204">IFERROR(INDEX(Stats_Hit_GP,MATCH($B204,Stats_Hit_Player,0)),"")</f>
        <v/>
      </c>
      <c r="O204" s="22" t="str">
        <f t="shared" si="110"/>
        <v/>
      </c>
      <c r="P204" s="22" t="str">
        <f t="shared" si="111"/>
        <v/>
      </c>
      <c r="Q204" s="22" t="str">
        <f t="shared" si="112"/>
        <v/>
      </c>
      <c r="R204" s="22" t="str">
        <f t="shared" si="113"/>
        <v/>
      </c>
      <c r="S204" s="22" t="str">
        <f t="shared" si="114"/>
        <v/>
      </c>
      <c r="T204" s="22" t="str">
        <f t="shared" si="115"/>
        <v/>
      </c>
      <c r="U204" s="22" t="str">
        <f t="shared" si="116"/>
        <v/>
      </c>
      <c r="V204" s="22" t="str">
        <f t="shared" si="117"/>
        <v/>
      </c>
      <c r="W204" s="22" t="str">
        <f t="shared" si="118"/>
        <v/>
      </c>
      <c r="X204" s="22" t="str">
        <f t="shared" si="119"/>
        <v/>
      </c>
      <c r="Y204" s="22" t="str">
        <f t="shared" si="120"/>
        <v/>
      </c>
      <c r="Z204" s="22" t="str">
        <f t="shared" si="121"/>
        <v/>
      </c>
      <c r="AA204" s="22" t="str">
        <f t="shared" si="122"/>
        <v/>
      </c>
      <c r="AB204" s="22">
        <f t="shared" si="123"/>
        <v>0</v>
      </c>
      <c r="AC204" s="22">
        <f t="shared" si="124"/>
        <v>1</v>
      </c>
      <c r="AD204" s="29">
        <f t="shared" si="125"/>
        <v>10.26</v>
      </c>
      <c r="AE204" s="22">
        <f t="shared" si="126"/>
        <v>14</v>
      </c>
      <c r="AF204" s="22">
        <f t="shared" si="127"/>
        <v>2</v>
      </c>
      <c r="AG204" s="22">
        <f t="shared" si="128"/>
        <v>0</v>
      </c>
      <c r="AH204" s="22">
        <f t="shared" si="129"/>
        <v>0</v>
      </c>
      <c r="AI204" s="22">
        <f t="shared" si="130"/>
        <v>0</v>
      </c>
      <c r="AJ204" s="31">
        <f t="shared" si="131"/>
        <v>16.2</v>
      </c>
      <c r="AK204" s="22">
        <f t="shared" si="132"/>
        <v>25</v>
      </c>
      <c r="AL204" s="22">
        <f t="shared" si="133"/>
        <v>26</v>
      </c>
      <c r="AM204" s="22">
        <f t="shared" si="134"/>
        <v>19</v>
      </c>
      <c r="AN204" s="22">
        <f t="shared" si="135"/>
        <v>17</v>
      </c>
      <c r="AO204" s="22">
        <f t="shared" si="136"/>
        <v>14</v>
      </c>
      <c r="AP204" s="22">
        <f t="shared" si="137"/>
        <v>5</v>
      </c>
      <c r="AQ204" s="2">
        <f t="shared" si="138"/>
        <v>0.35699999999999998</v>
      </c>
    </row>
    <row r="205" spans="1:43" x14ac:dyDescent="0.25">
      <c r="A205" s="26" t="str">
        <f t="shared" si="139"/>
        <v/>
      </c>
      <c r="B205" t="s">
        <v>7252</v>
      </c>
      <c r="C205" t="s">
        <v>64</v>
      </c>
      <c r="D205" t="s">
        <v>37</v>
      </c>
      <c r="E205" t="s">
        <v>5051</v>
      </c>
      <c r="F205">
        <v>2026</v>
      </c>
      <c r="G205" t="s">
        <v>5657</v>
      </c>
      <c r="H205" s="4">
        <v>46174</v>
      </c>
      <c r="I205" s="4" t="str">
        <f t="shared" si="105"/>
        <v>Sun Belt</v>
      </c>
      <c r="J205" s="2" t="str">
        <f t="shared" si="106"/>
        <v/>
      </c>
      <c r="K205" s="2" t="str">
        <f t="shared" si="107"/>
        <v/>
      </c>
      <c r="L205" s="2" t="str">
        <f t="shared" si="108"/>
        <v/>
      </c>
      <c r="M205" s="2" t="str">
        <f t="shared" si="109"/>
        <v/>
      </c>
      <c r="N205" s="22" t="str" cm="1">
        <f t="array" ref="N205">IFERROR(INDEX(Stats_Hit_GP,MATCH($B205,Stats_Hit_Player,0)),"")</f>
        <v/>
      </c>
      <c r="O205" s="22" t="str">
        <f t="shared" si="110"/>
        <v/>
      </c>
      <c r="P205" s="22" t="str">
        <f t="shared" si="111"/>
        <v/>
      </c>
      <c r="Q205" s="22" t="str">
        <f t="shared" si="112"/>
        <v/>
      </c>
      <c r="R205" s="22" t="str">
        <f t="shared" si="113"/>
        <v/>
      </c>
      <c r="S205" s="22" t="str">
        <f t="shared" si="114"/>
        <v/>
      </c>
      <c r="T205" s="22" t="str">
        <f t="shared" si="115"/>
        <v/>
      </c>
      <c r="U205" s="22" t="str">
        <f t="shared" si="116"/>
        <v/>
      </c>
      <c r="V205" s="22" t="str">
        <f t="shared" si="117"/>
        <v/>
      </c>
      <c r="W205" s="22" t="str">
        <f t="shared" si="118"/>
        <v/>
      </c>
      <c r="X205" s="22" t="str">
        <f t="shared" si="119"/>
        <v/>
      </c>
      <c r="Y205" s="22" t="str">
        <f t="shared" si="120"/>
        <v/>
      </c>
      <c r="Z205" s="22" t="str">
        <f t="shared" si="121"/>
        <v/>
      </c>
      <c r="AA205" s="22" t="str">
        <f t="shared" si="122"/>
        <v/>
      </c>
      <c r="AB205" s="22">
        <f t="shared" si="123"/>
        <v>2</v>
      </c>
      <c r="AC205" s="22">
        <f t="shared" si="124"/>
        <v>3</v>
      </c>
      <c r="AD205" s="29">
        <f t="shared" si="125"/>
        <v>6.08</v>
      </c>
      <c r="AE205" s="22">
        <f t="shared" si="126"/>
        <v>24</v>
      </c>
      <c r="AF205" s="22">
        <f t="shared" si="127"/>
        <v>0</v>
      </c>
      <c r="AG205" s="22">
        <f t="shared" si="128"/>
        <v>0</v>
      </c>
      <c r="AH205" s="22">
        <f t="shared" si="129"/>
        <v>0</v>
      </c>
      <c r="AI205" s="22">
        <f t="shared" si="130"/>
        <v>3</v>
      </c>
      <c r="AJ205" s="31">
        <f t="shared" si="131"/>
        <v>40</v>
      </c>
      <c r="AK205" s="22">
        <f t="shared" si="132"/>
        <v>45</v>
      </c>
      <c r="AL205" s="22">
        <f t="shared" si="133"/>
        <v>28</v>
      </c>
      <c r="AM205" s="22">
        <f t="shared" si="134"/>
        <v>27</v>
      </c>
      <c r="AN205" s="22">
        <f t="shared" si="135"/>
        <v>23</v>
      </c>
      <c r="AO205" s="22">
        <f t="shared" si="136"/>
        <v>38</v>
      </c>
      <c r="AP205" s="22">
        <f t="shared" si="137"/>
        <v>2</v>
      </c>
      <c r="AQ205" s="2">
        <f t="shared" si="138"/>
        <v>0.28100000000000003</v>
      </c>
    </row>
    <row r="206" spans="1:43" x14ac:dyDescent="0.25">
      <c r="A206" s="26" t="str">
        <f t="shared" si="139"/>
        <v/>
      </c>
      <c r="B206" t="s">
        <v>7253</v>
      </c>
      <c r="C206" t="s">
        <v>64</v>
      </c>
      <c r="D206" t="s">
        <v>37</v>
      </c>
      <c r="E206" t="s">
        <v>5359</v>
      </c>
      <c r="F206">
        <v>2026</v>
      </c>
      <c r="G206" t="s">
        <v>5657</v>
      </c>
      <c r="H206" s="4">
        <v>46174</v>
      </c>
      <c r="I206" s="4" t="str">
        <f t="shared" si="105"/>
        <v>Western Athletic</v>
      </c>
      <c r="J206" s="2" t="str">
        <f t="shared" si="106"/>
        <v/>
      </c>
      <c r="K206" s="2" t="str">
        <f t="shared" si="107"/>
        <v/>
      </c>
      <c r="L206" s="2" t="str">
        <f t="shared" si="108"/>
        <v/>
      </c>
      <c r="M206" s="2" t="str">
        <f t="shared" si="109"/>
        <v/>
      </c>
      <c r="N206" s="22" t="str" cm="1">
        <f t="array" ref="N206">IFERROR(INDEX(Stats_Hit_GP,MATCH($B206,Stats_Hit_Player,0)),"")</f>
        <v/>
      </c>
      <c r="O206" s="22" t="str">
        <f t="shared" si="110"/>
        <v/>
      </c>
      <c r="P206" s="22" t="str">
        <f t="shared" si="111"/>
        <v/>
      </c>
      <c r="Q206" s="22" t="str">
        <f t="shared" si="112"/>
        <v/>
      </c>
      <c r="R206" s="22" t="str">
        <f t="shared" si="113"/>
        <v/>
      </c>
      <c r="S206" s="22" t="str">
        <f t="shared" si="114"/>
        <v/>
      </c>
      <c r="T206" s="22" t="str">
        <f t="shared" si="115"/>
        <v/>
      </c>
      <c r="U206" s="22" t="str">
        <f t="shared" si="116"/>
        <v/>
      </c>
      <c r="V206" s="22" t="str">
        <f t="shared" si="117"/>
        <v/>
      </c>
      <c r="W206" s="22" t="str">
        <f t="shared" si="118"/>
        <v/>
      </c>
      <c r="X206" s="22" t="str">
        <f t="shared" si="119"/>
        <v/>
      </c>
      <c r="Y206" s="22" t="str">
        <f t="shared" si="120"/>
        <v/>
      </c>
      <c r="Z206" s="22" t="str">
        <f t="shared" si="121"/>
        <v/>
      </c>
      <c r="AA206" s="22" t="str">
        <f t="shared" si="122"/>
        <v/>
      </c>
      <c r="AB206" s="22">
        <f t="shared" si="123"/>
        <v>2</v>
      </c>
      <c r="AC206" s="22">
        <f t="shared" si="124"/>
        <v>2</v>
      </c>
      <c r="AD206" s="29">
        <f t="shared" si="125"/>
        <v>4.21</v>
      </c>
      <c r="AE206" s="22">
        <f t="shared" si="126"/>
        <v>26</v>
      </c>
      <c r="AF206" s="22">
        <f t="shared" si="127"/>
        <v>4</v>
      </c>
      <c r="AG206" s="22">
        <f t="shared" si="128"/>
        <v>0</v>
      </c>
      <c r="AH206" s="22">
        <f t="shared" si="129"/>
        <v>0</v>
      </c>
      <c r="AI206" s="22">
        <f t="shared" si="130"/>
        <v>2</v>
      </c>
      <c r="AJ206" s="31">
        <f t="shared" si="131"/>
        <v>47</v>
      </c>
      <c r="AK206" s="22">
        <f t="shared" si="132"/>
        <v>47</v>
      </c>
      <c r="AL206" s="22">
        <f t="shared" si="133"/>
        <v>27</v>
      </c>
      <c r="AM206" s="22">
        <f t="shared" si="134"/>
        <v>22</v>
      </c>
      <c r="AN206" s="22">
        <f t="shared" si="135"/>
        <v>14</v>
      </c>
      <c r="AO206" s="22">
        <f t="shared" si="136"/>
        <v>46</v>
      </c>
      <c r="AP206" s="22">
        <f t="shared" si="137"/>
        <v>4</v>
      </c>
      <c r="AQ206" s="2">
        <f t="shared" si="138"/>
        <v>0.26100000000000001</v>
      </c>
    </row>
    <row r="207" spans="1:43" x14ac:dyDescent="0.25">
      <c r="A207" s="26" t="str">
        <f t="shared" si="139"/>
        <v/>
      </c>
      <c r="B207" t="s">
        <v>846</v>
      </c>
      <c r="C207" t="s">
        <v>44</v>
      </c>
      <c r="D207" t="s">
        <v>37</v>
      </c>
      <c r="E207" t="s">
        <v>5842</v>
      </c>
      <c r="F207">
        <v>2026</v>
      </c>
      <c r="G207" t="s">
        <v>5657</v>
      </c>
      <c r="H207" s="4">
        <v>46174</v>
      </c>
      <c r="I207" s="4" t="str">
        <f t="shared" si="105"/>
        <v/>
      </c>
      <c r="J207" s="2">
        <f t="shared" si="106"/>
        <v>0.16700000000000001</v>
      </c>
      <c r="K207" s="2">
        <f t="shared" si="107"/>
        <v>0.375</v>
      </c>
      <c r="L207" s="2">
        <f t="shared" si="108"/>
        <v>0.16700000000000001</v>
      </c>
      <c r="M207" s="2">
        <f t="shared" si="109"/>
        <v>0.54200000000000004</v>
      </c>
      <c r="N207" s="22" cm="1">
        <f t="array" ref="N207">IFERROR(INDEX(Stats_Hit_GP,MATCH($B207,Stats_Hit_Player,0)),"")</f>
        <v>3</v>
      </c>
      <c r="O207" s="22">
        <f t="shared" si="110"/>
        <v>8</v>
      </c>
      <c r="P207" s="22">
        <f t="shared" si="111"/>
        <v>6</v>
      </c>
      <c r="Q207" s="22">
        <f t="shared" si="112"/>
        <v>0</v>
      </c>
      <c r="R207" s="22">
        <f t="shared" si="113"/>
        <v>1</v>
      </c>
      <c r="S207" s="22">
        <f t="shared" si="114"/>
        <v>0</v>
      </c>
      <c r="T207" s="22">
        <f t="shared" si="115"/>
        <v>0</v>
      </c>
      <c r="U207" s="22">
        <f t="shared" si="116"/>
        <v>0</v>
      </c>
      <c r="V207" s="22">
        <f t="shared" si="117"/>
        <v>1</v>
      </c>
      <c r="W207" s="22">
        <f t="shared" si="118"/>
        <v>1</v>
      </c>
      <c r="X207" s="22">
        <f t="shared" si="119"/>
        <v>1</v>
      </c>
      <c r="Y207" s="22">
        <f t="shared" si="120"/>
        <v>4</v>
      </c>
      <c r="Z207" s="22">
        <f t="shared" si="121"/>
        <v>0</v>
      </c>
      <c r="AA207" s="22">
        <f t="shared" si="122"/>
        <v>0</v>
      </c>
      <c r="AB207" s="22" t="str">
        <f t="shared" si="123"/>
        <v/>
      </c>
      <c r="AC207" s="22" t="str">
        <f t="shared" si="124"/>
        <v/>
      </c>
      <c r="AD207" s="29" t="str">
        <f t="shared" si="125"/>
        <v/>
      </c>
      <c r="AE207" s="22" t="str">
        <f t="shared" si="126"/>
        <v/>
      </c>
      <c r="AF207" s="22" t="str">
        <f t="shared" si="127"/>
        <v/>
      </c>
      <c r="AG207" s="22" t="str">
        <f t="shared" si="128"/>
        <v/>
      </c>
      <c r="AH207" s="22" t="str">
        <f t="shared" si="129"/>
        <v/>
      </c>
      <c r="AI207" s="22" t="str">
        <f t="shared" si="130"/>
        <v/>
      </c>
      <c r="AJ207" s="31" t="str">
        <f t="shared" si="131"/>
        <v/>
      </c>
      <c r="AK207" s="22" t="str">
        <f t="shared" si="132"/>
        <v/>
      </c>
      <c r="AL207" s="22" t="str">
        <f t="shared" si="133"/>
        <v/>
      </c>
      <c r="AM207" s="22" t="str">
        <f t="shared" si="134"/>
        <v/>
      </c>
      <c r="AN207" s="22" t="str">
        <f t="shared" si="135"/>
        <v/>
      </c>
      <c r="AO207" s="22" t="str">
        <f t="shared" si="136"/>
        <v/>
      </c>
      <c r="AP207" s="22" t="str">
        <f t="shared" si="137"/>
        <v/>
      </c>
      <c r="AQ207" s="2" t="str">
        <f t="shared" si="138"/>
        <v/>
      </c>
    </row>
    <row r="208" spans="1:43" x14ac:dyDescent="0.25">
      <c r="A208" s="26" t="str">
        <f t="shared" si="139"/>
        <v/>
      </c>
      <c r="B208" t="s">
        <v>4293</v>
      </c>
      <c r="C208" t="s">
        <v>42</v>
      </c>
      <c r="D208" t="s">
        <v>37</v>
      </c>
      <c r="E208" t="s">
        <v>4279</v>
      </c>
      <c r="F208">
        <v>2026</v>
      </c>
      <c r="G208" t="s">
        <v>5657</v>
      </c>
      <c r="H208" s="4">
        <v>46174</v>
      </c>
      <c r="I208" s="4" t="str">
        <f t="shared" si="105"/>
        <v>SEC</v>
      </c>
      <c r="J208" s="2">
        <f t="shared" si="106"/>
        <v>0.2</v>
      </c>
      <c r="K208" s="2">
        <f t="shared" si="107"/>
        <v>0.32700000000000001</v>
      </c>
      <c r="L208" s="2">
        <f t="shared" si="108"/>
        <v>0.375</v>
      </c>
      <c r="M208" s="2">
        <f t="shared" si="109"/>
        <v>0.70199999999999996</v>
      </c>
      <c r="N208" s="22" cm="1">
        <f t="array" ref="N208">IFERROR(INDEX(Stats_Hit_GP,MATCH($B208,Stats_Hit_Player,0)),"")</f>
        <v>20</v>
      </c>
      <c r="O208" s="22">
        <f t="shared" si="110"/>
        <v>53</v>
      </c>
      <c r="P208" s="22">
        <f t="shared" si="111"/>
        <v>40</v>
      </c>
      <c r="Q208" s="22">
        <f t="shared" si="112"/>
        <v>6</v>
      </c>
      <c r="R208" s="22">
        <f t="shared" si="113"/>
        <v>8</v>
      </c>
      <c r="S208" s="22">
        <f t="shared" si="114"/>
        <v>4</v>
      </c>
      <c r="T208" s="22">
        <f t="shared" si="115"/>
        <v>0</v>
      </c>
      <c r="U208" s="22">
        <f t="shared" si="116"/>
        <v>1</v>
      </c>
      <c r="V208" s="22">
        <f t="shared" si="117"/>
        <v>9</v>
      </c>
      <c r="W208" s="22">
        <f t="shared" si="118"/>
        <v>3</v>
      </c>
      <c r="X208" s="22">
        <f t="shared" si="119"/>
        <v>6</v>
      </c>
      <c r="Y208" s="22">
        <f t="shared" si="120"/>
        <v>5</v>
      </c>
      <c r="Z208" s="22">
        <f t="shared" si="121"/>
        <v>1</v>
      </c>
      <c r="AA208" s="22">
        <f t="shared" si="122"/>
        <v>0</v>
      </c>
      <c r="AB208" s="22" t="str">
        <f t="shared" si="123"/>
        <v/>
      </c>
      <c r="AC208" s="22" t="str">
        <f t="shared" si="124"/>
        <v/>
      </c>
      <c r="AD208" s="29" t="str">
        <f t="shared" si="125"/>
        <v/>
      </c>
      <c r="AE208" s="22" t="str">
        <f t="shared" si="126"/>
        <v/>
      </c>
      <c r="AF208" s="22" t="str">
        <f t="shared" si="127"/>
        <v/>
      </c>
      <c r="AG208" s="22" t="str">
        <f t="shared" si="128"/>
        <v/>
      </c>
      <c r="AH208" s="22" t="str">
        <f t="shared" si="129"/>
        <v/>
      </c>
      <c r="AI208" s="22" t="str">
        <f t="shared" si="130"/>
        <v/>
      </c>
      <c r="AJ208" s="31" t="str">
        <f t="shared" si="131"/>
        <v/>
      </c>
      <c r="AK208" s="22" t="str">
        <f t="shared" si="132"/>
        <v/>
      </c>
      <c r="AL208" s="22" t="str">
        <f t="shared" si="133"/>
        <v/>
      </c>
      <c r="AM208" s="22" t="str">
        <f t="shared" si="134"/>
        <v/>
      </c>
      <c r="AN208" s="22" t="str">
        <f t="shared" si="135"/>
        <v/>
      </c>
      <c r="AO208" s="22" t="str">
        <f t="shared" si="136"/>
        <v/>
      </c>
      <c r="AP208" s="22" t="str">
        <f t="shared" si="137"/>
        <v/>
      </c>
      <c r="AQ208" s="2" t="str">
        <f t="shared" si="138"/>
        <v/>
      </c>
    </row>
    <row r="209" spans="1:43" x14ac:dyDescent="0.25">
      <c r="A209" s="26">
        <f t="shared" si="139"/>
        <v>1</v>
      </c>
      <c r="B209" t="s">
        <v>7254</v>
      </c>
      <c r="C209" t="s">
        <v>64</v>
      </c>
      <c r="D209" t="s">
        <v>29</v>
      </c>
      <c r="E209" t="s">
        <v>4131</v>
      </c>
      <c r="F209">
        <v>2026</v>
      </c>
      <c r="G209" t="s">
        <v>5657</v>
      </c>
      <c r="H209" s="4">
        <v>46174</v>
      </c>
      <c r="I209" s="4" t="str">
        <f t="shared" si="105"/>
        <v>SEC</v>
      </c>
      <c r="J209" s="2" t="str">
        <f t="shared" si="106"/>
        <v/>
      </c>
      <c r="K209" s="2" t="str">
        <f t="shared" si="107"/>
        <v/>
      </c>
      <c r="L209" s="2" t="str">
        <f t="shared" si="108"/>
        <v/>
      </c>
      <c r="M209" s="2" t="str">
        <f t="shared" si="109"/>
        <v/>
      </c>
      <c r="N209" s="22" t="str" cm="1">
        <f t="array" ref="N209">IFERROR(INDEX(Stats_Hit_GP,MATCH($B209,Stats_Hit_Player,0)),"")</f>
        <v/>
      </c>
      <c r="O209" s="22" t="str">
        <f t="shared" si="110"/>
        <v/>
      </c>
      <c r="P209" s="22" t="str">
        <f t="shared" si="111"/>
        <v/>
      </c>
      <c r="Q209" s="22" t="str">
        <f t="shared" si="112"/>
        <v/>
      </c>
      <c r="R209" s="22" t="str">
        <f t="shared" si="113"/>
        <v/>
      </c>
      <c r="S209" s="22" t="str">
        <f t="shared" si="114"/>
        <v/>
      </c>
      <c r="T209" s="22" t="str">
        <f t="shared" si="115"/>
        <v/>
      </c>
      <c r="U209" s="22" t="str">
        <f t="shared" si="116"/>
        <v/>
      </c>
      <c r="V209" s="22" t="str">
        <f t="shared" si="117"/>
        <v/>
      </c>
      <c r="W209" s="22" t="str">
        <f t="shared" si="118"/>
        <v/>
      </c>
      <c r="X209" s="22" t="str">
        <f t="shared" si="119"/>
        <v/>
      </c>
      <c r="Y209" s="22" t="str">
        <f t="shared" si="120"/>
        <v/>
      </c>
      <c r="Z209" s="22" t="str">
        <f t="shared" si="121"/>
        <v/>
      </c>
      <c r="AA209" s="22" t="str">
        <f t="shared" si="122"/>
        <v/>
      </c>
      <c r="AB209" s="22">
        <f t="shared" si="123"/>
        <v>0</v>
      </c>
      <c r="AC209" s="22">
        <f t="shared" si="124"/>
        <v>0</v>
      </c>
      <c r="AD209" s="29">
        <f t="shared" si="125"/>
        <v>9</v>
      </c>
      <c r="AE209" s="22">
        <f t="shared" si="126"/>
        <v>1</v>
      </c>
      <c r="AF209" s="22">
        <f t="shared" si="127"/>
        <v>0</v>
      </c>
      <c r="AG209" s="22">
        <f t="shared" si="128"/>
        <v>0</v>
      </c>
      <c r="AH209" s="22">
        <f t="shared" si="129"/>
        <v>0</v>
      </c>
      <c r="AI209" s="22">
        <f t="shared" si="130"/>
        <v>0</v>
      </c>
      <c r="AJ209" s="31">
        <f t="shared" si="131"/>
        <v>1</v>
      </c>
      <c r="AK209" s="22">
        <f t="shared" si="132"/>
        <v>0</v>
      </c>
      <c r="AL209" s="22">
        <f t="shared" si="133"/>
        <v>1</v>
      </c>
      <c r="AM209" s="22">
        <f t="shared" si="134"/>
        <v>1</v>
      </c>
      <c r="AN209" s="22">
        <f t="shared" si="135"/>
        <v>2</v>
      </c>
      <c r="AO209" s="22">
        <f t="shared" si="136"/>
        <v>0</v>
      </c>
      <c r="AP209" s="22">
        <f t="shared" si="137"/>
        <v>1</v>
      </c>
      <c r="AQ209" s="2">
        <f t="shared" si="138"/>
        <v>0</v>
      </c>
    </row>
    <row r="210" spans="1:43" x14ac:dyDescent="0.25">
      <c r="A210" s="26" t="str">
        <f t="shared" si="139"/>
        <v/>
      </c>
      <c r="B210" t="s">
        <v>7255</v>
      </c>
      <c r="C210" t="s">
        <v>64</v>
      </c>
      <c r="D210" t="s">
        <v>24</v>
      </c>
      <c r="E210" t="s">
        <v>2115</v>
      </c>
      <c r="F210">
        <v>2026</v>
      </c>
      <c r="G210" t="s">
        <v>5657</v>
      </c>
      <c r="H210" s="4">
        <v>46174</v>
      </c>
      <c r="I210" s="4" t="str">
        <f t="shared" si="105"/>
        <v>Big West</v>
      </c>
      <c r="J210" s="2" t="str">
        <f t="shared" si="106"/>
        <v/>
      </c>
      <c r="K210" s="2" t="str">
        <f t="shared" si="107"/>
        <v/>
      </c>
      <c r="L210" s="2" t="str">
        <f t="shared" si="108"/>
        <v/>
      </c>
      <c r="M210" s="2" t="str">
        <f t="shared" si="109"/>
        <v/>
      </c>
      <c r="N210" s="22" t="str" cm="1">
        <f t="array" ref="N210">IFERROR(INDEX(Stats_Hit_GP,MATCH($B210,Stats_Hit_Player,0)),"")</f>
        <v/>
      </c>
      <c r="O210" s="22" t="str">
        <f t="shared" si="110"/>
        <v/>
      </c>
      <c r="P210" s="22" t="str">
        <f t="shared" si="111"/>
        <v/>
      </c>
      <c r="Q210" s="22" t="str">
        <f t="shared" si="112"/>
        <v/>
      </c>
      <c r="R210" s="22" t="str">
        <f t="shared" si="113"/>
        <v/>
      </c>
      <c r="S210" s="22" t="str">
        <f t="shared" si="114"/>
        <v/>
      </c>
      <c r="T210" s="22" t="str">
        <f t="shared" si="115"/>
        <v/>
      </c>
      <c r="U210" s="22" t="str">
        <f t="shared" si="116"/>
        <v/>
      </c>
      <c r="V210" s="22" t="str">
        <f t="shared" si="117"/>
        <v/>
      </c>
      <c r="W210" s="22" t="str">
        <f t="shared" si="118"/>
        <v/>
      </c>
      <c r="X210" s="22" t="str">
        <f t="shared" si="119"/>
        <v/>
      </c>
      <c r="Y210" s="22" t="str">
        <f t="shared" si="120"/>
        <v/>
      </c>
      <c r="Z210" s="22" t="str">
        <f t="shared" si="121"/>
        <v/>
      </c>
      <c r="AA210" s="22" t="str">
        <f t="shared" si="122"/>
        <v/>
      </c>
      <c r="AB210" s="22">
        <f t="shared" si="123"/>
        <v>0</v>
      </c>
      <c r="AC210" s="22">
        <f t="shared" si="124"/>
        <v>0</v>
      </c>
      <c r="AD210" s="29">
        <f t="shared" si="125"/>
        <v>5.65</v>
      </c>
      <c r="AE210" s="22">
        <f t="shared" si="126"/>
        <v>22</v>
      </c>
      <c r="AF210" s="22">
        <f t="shared" si="127"/>
        <v>0</v>
      </c>
      <c r="AG210" s="22">
        <f t="shared" si="128"/>
        <v>0</v>
      </c>
      <c r="AH210" s="22">
        <f t="shared" si="129"/>
        <v>0</v>
      </c>
      <c r="AI210" s="22">
        <f t="shared" si="130"/>
        <v>0</v>
      </c>
      <c r="AJ210" s="31">
        <f t="shared" si="131"/>
        <v>14.1</v>
      </c>
      <c r="AK210" s="22">
        <f t="shared" si="132"/>
        <v>15</v>
      </c>
      <c r="AL210" s="22">
        <f t="shared" si="133"/>
        <v>10</v>
      </c>
      <c r="AM210" s="22">
        <f t="shared" si="134"/>
        <v>9</v>
      </c>
      <c r="AN210" s="22">
        <f t="shared" si="135"/>
        <v>4</v>
      </c>
      <c r="AO210" s="22">
        <f t="shared" si="136"/>
        <v>15</v>
      </c>
      <c r="AP210" s="22">
        <f t="shared" si="137"/>
        <v>8</v>
      </c>
      <c r="AQ210" s="2">
        <f t="shared" si="138"/>
        <v>0.27800000000000002</v>
      </c>
    </row>
    <row r="211" spans="1:43" x14ac:dyDescent="0.25">
      <c r="A211" s="26" t="str">
        <f t="shared" si="139"/>
        <v/>
      </c>
      <c r="B211" t="s">
        <v>3419</v>
      </c>
      <c r="C211" t="s">
        <v>30</v>
      </c>
      <c r="D211" t="s">
        <v>37</v>
      </c>
      <c r="E211" t="s">
        <v>3417</v>
      </c>
      <c r="F211">
        <v>2026</v>
      </c>
      <c r="G211" t="s">
        <v>5657</v>
      </c>
      <c r="H211" s="4">
        <v>46174</v>
      </c>
      <c r="I211" s="4" t="str">
        <f t="shared" si="105"/>
        <v>Missouri Valley</v>
      </c>
      <c r="J211" s="2">
        <f t="shared" si="106"/>
        <v>0.28799999999999998</v>
      </c>
      <c r="K211" s="2">
        <f t="shared" si="107"/>
        <v>0.36</v>
      </c>
      <c r="L211" s="2">
        <f t="shared" si="108"/>
        <v>0.442</v>
      </c>
      <c r="M211" s="2">
        <f t="shared" si="109"/>
        <v>0.80200000000000005</v>
      </c>
      <c r="N211" s="22" cm="1">
        <f t="array" ref="N211">IFERROR(INDEX(Stats_Hit_GP,MATCH($B211,Stats_Hit_Player,0)),"")</f>
        <v>43</v>
      </c>
      <c r="O211" s="22">
        <f t="shared" si="110"/>
        <v>176</v>
      </c>
      <c r="P211" s="22">
        <f t="shared" si="111"/>
        <v>156</v>
      </c>
      <c r="Q211" s="22">
        <f t="shared" si="112"/>
        <v>25</v>
      </c>
      <c r="R211" s="22">
        <f t="shared" si="113"/>
        <v>45</v>
      </c>
      <c r="S211" s="22">
        <f t="shared" si="114"/>
        <v>13</v>
      </c>
      <c r="T211" s="22">
        <f t="shared" si="115"/>
        <v>1</v>
      </c>
      <c r="U211" s="22">
        <f t="shared" si="116"/>
        <v>3</v>
      </c>
      <c r="V211" s="22">
        <f t="shared" si="117"/>
        <v>26</v>
      </c>
      <c r="W211" s="22">
        <f t="shared" si="118"/>
        <v>4</v>
      </c>
      <c r="X211" s="22">
        <f t="shared" si="119"/>
        <v>14</v>
      </c>
      <c r="Y211" s="22">
        <f t="shared" si="120"/>
        <v>39</v>
      </c>
      <c r="Z211" s="22">
        <f t="shared" si="121"/>
        <v>1</v>
      </c>
      <c r="AA211" s="22">
        <f t="shared" si="122"/>
        <v>2</v>
      </c>
      <c r="AB211" s="22" t="str">
        <f t="shared" si="123"/>
        <v/>
      </c>
      <c r="AC211" s="22" t="str">
        <f t="shared" si="124"/>
        <v/>
      </c>
      <c r="AD211" s="29" t="str">
        <f t="shared" si="125"/>
        <v/>
      </c>
      <c r="AE211" s="22" t="str">
        <f t="shared" si="126"/>
        <v/>
      </c>
      <c r="AF211" s="22" t="str">
        <f t="shared" si="127"/>
        <v/>
      </c>
      <c r="AG211" s="22" t="str">
        <f t="shared" si="128"/>
        <v/>
      </c>
      <c r="AH211" s="22" t="str">
        <f t="shared" si="129"/>
        <v/>
      </c>
      <c r="AI211" s="22" t="str">
        <f t="shared" si="130"/>
        <v/>
      </c>
      <c r="AJ211" s="31" t="str">
        <f t="shared" si="131"/>
        <v/>
      </c>
      <c r="AK211" s="22" t="str">
        <f t="shared" si="132"/>
        <v/>
      </c>
      <c r="AL211" s="22" t="str">
        <f t="shared" si="133"/>
        <v/>
      </c>
      <c r="AM211" s="22" t="str">
        <f t="shared" si="134"/>
        <v/>
      </c>
      <c r="AN211" s="22" t="str">
        <f t="shared" si="135"/>
        <v/>
      </c>
      <c r="AO211" s="22" t="str">
        <f t="shared" si="136"/>
        <v/>
      </c>
      <c r="AP211" s="22" t="str">
        <f t="shared" si="137"/>
        <v/>
      </c>
      <c r="AQ211" s="2" t="str">
        <f t="shared" si="138"/>
        <v/>
      </c>
    </row>
    <row r="212" spans="1:43" x14ac:dyDescent="0.25">
      <c r="A212" s="26" t="str">
        <f t="shared" si="139"/>
        <v/>
      </c>
      <c r="B212" t="s">
        <v>7256</v>
      </c>
      <c r="C212" t="s">
        <v>64</v>
      </c>
      <c r="D212" t="s">
        <v>37</v>
      </c>
      <c r="E212" t="s">
        <v>3432</v>
      </c>
      <c r="F212">
        <v>2026</v>
      </c>
      <c r="G212" t="s">
        <v>5657</v>
      </c>
      <c r="H212" s="4">
        <v>46174</v>
      </c>
      <c r="I212" s="4" t="str">
        <f t="shared" si="105"/>
        <v>Mountain West</v>
      </c>
      <c r="J212" s="2" t="str">
        <f t="shared" si="106"/>
        <v/>
      </c>
      <c r="K212" s="2" t="str">
        <f t="shared" si="107"/>
        <v/>
      </c>
      <c r="L212" s="2" t="str">
        <f t="shared" si="108"/>
        <v/>
      </c>
      <c r="M212" s="2" t="str">
        <f t="shared" si="109"/>
        <v/>
      </c>
      <c r="N212" s="22" t="str" cm="1">
        <f t="array" ref="N212">IFERROR(INDEX(Stats_Hit_GP,MATCH($B212,Stats_Hit_Player,0)),"")</f>
        <v/>
      </c>
      <c r="O212" s="22" t="str">
        <f t="shared" si="110"/>
        <v/>
      </c>
      <c r="P212" s="22" t="str">
        <f t="shared" si="111"/>
        <v/>
      </c>
      <c r="Q212" s="22" t="str">
        <f t="shared" si="112"/>
        <v/>
      </c>
      <c r="R212" s="22" t="str">
        <f t="shared" si="113"/>
        <v/>
      </c>
      <c r="S212" s="22" t="str">
        <f t="shared" si="114"/>
        <v/>
      </c>
      <c r="T212" s="22" t="str">
        <f t="shared" si="115"/>
        <v/>
      </c>
      <c r="U212" s="22" t="str">
        <f t="shared" si="116"/>
        <v/>
      </c>
      <c r="V212" s="22" t="str">
        <f t="shared" si="117"/>
        <v/>
      </c>
      <c r="W212" s="22" t="str">
        <f t="shared" si="118"/>
        <v/>
      </c>
      <c r="X212" s="22" t="str">
        <f t="shared" si="119"/>
        <v/>
      </c>
      <c r="Y212" s="22" t="str">
        <f t="shared" si="120"/>
        <v/>
      </c>
      <c r="Z212" s="22" t="str">
        <f t="shared" si="121"/>
        <v/>
      </c>
      <c r="AA212" s="22" t="str">
        <f t="shared" si="122"/>
        <v/>
      </c>
      <c r="AB212" s="22">
        <f t="shared" si="123"/>
        <v>0</v>
      </c>
      <c r="AC212" s="22">
        <f t="shared" si="124"/>
        <v>0</v>
      </c>
      <c r="AD212" s="29">
        <f t="shared" si="125"/>
        <v>5.4</v>
      </c>
      <c r="AE212" s="22">
        <f t="shared" si="126"/>
        <v>8</v>
      </c>
      <c r="AF212" s="22">
        <f t="shared" si="127"/>
        <v>0</v>
      </c>
      <c r="AG212" s="22">
        <f t="shared" si="128"/>
        <v>0</v>
      </c>
      <c r="AH212" s="22">
        <f t="shared" si="129"/>
        <v>0</v>
      </c>
      <c r="AI212" s="22">
        <f t="shared" si="130"/>
        <v>0</v>
      </c>
      <c r="AJ212" s="31">
        <f t="shared" si="131"/>
        <v>8.1</v>
      </c>
      <c r="AK212" s="22">
        <f t="shared" si="132"/>
        <v>9</v>
      </c>
      <c r="AL212" s="22">
        <f t="shared" si="133"/>
        <v>6</v>
      </c>
      <c r="AM212" s="22">
        <f t="shared" si="134"/>
        <v>5</v>
      </c>
      <c r="AN212" s="22">
        <f t="shared" si="135"/>
        <v>8</v>
      </c>
      <c r="AO212" s="22">
        <f t="shared" si="136"/>
        <v>11</v>
      </c>
      <c r="AP212" s="22">
        <f t="shared" si="137"/>
        <v>2</v>
      </c>
      <c r="AQ212" s="2">
        <f t="shared" si="138"/>
        <v>0.26500000000000001</v>
      </c>
    </row>
    <row r="213" spans="1:43" x14ac:dyDescent="0.25">
      <c r="A213" s="26" t="str">
        <f t="shared" si="139"/>
        <v/>
      </c>
      <c r="B213" t="s">
        <v>7257</v>
      </c>
      <c r="C213" t="s">
        <v>64</v>
      </c>
      <c r="D213" t="s">
        <v>37</v>
      </c>
      <c r="E213" t="s">
        <v>5153</v>
      </c>
      <c r="F213">
        <v>2026</v>
      </c>
      <c r="G213" t="s">
        <v>5657</v>
      </c>
      <c r="H213" s="4">
        <v>46174</v>
      </c>
      <c r="I213" s="4" t="str">
        <f t="shared" si="105"/>
        <v>Southwestern Athletic</v>
      </c>
      <c r="J213" s="2" t="str">
        <f t="shared" si="106"/>
        <v/>
      </c>
      <c r="K213" s="2" t="str">
        <f t="shared" si="107"/>
        <v/>
      </c>
      <c r="L213" s="2" t="str">
        <f t="shared" si="108"/>
        <v/>
      </c>
      <c r="M213" s="2" t="str">
        <f t="shared" si="109"/>
        <v/>
      </c>
      <c r="N213" s="22" t="str" cm="1">
        <f t="array" ref="N213">IFERROR(INDEX(Stats_Hit_GP,MATCH($B213,Stats_Hit_Player,0)),"")</f>
        <v/>
      </c>
      <c r="O213" s="22" t="str">
        <f t="shared" si="110"/>
        <v/>
      </c>
      <c r="P213" s="22" t="str">
        <f t="shared" si="111"/>
        <v/>
      </c>
      <c r="Q213" s="22" t="str">
        <f t="shared" si="112"/>
        <v/>
      </c>
      <c r="R213" s="22" t="str">
        <f t="shared" si="113"/>
        <v/>
      </c>
      <c r="S213" s="22" t="str">
        <f t="shared" si="114"/>
        <v/>
      </c>
      <c r="T213" s="22" t="str">
        <f t="shared" si="115"/>
        <v/>
      </c>
      <c r="U213" s="22" t="str">
        <f t="shared" si="116"/>
        <v/>
      </c>
      <c r="V213" s="22" t="str">
        <f t="shared" si="117"/>
        <v/>
      </c>
      <c r="W213" s="22" t="str">
        <f t="shared" si="118"/>
        <v/>
      </c>
      <c r="X213" s="22" t="str">
        <f t="shared" si="119"/>
        <v/>
      </c>
      <c r="Y213" s="22" t="str">
        <f t="shared" si="120"/>
        <v/>
      </c>
      <c r="Z213" s="22" t="str">
        <f t="shared" si="121"/>
        <v/>
      </c>
      <c r="AA213" s="22" t="str">
        <f t="shared" si="122"/>
        <v/>
      </c>
      <c r="AB213" s="22">
        <f t="shared" si="123"/>
        <v>0</v>
      </c>
      <c r="AC213" s="22">
        <f t="shared" si="124"/>
        <v>4</v>
      </c>
      <c r="AD213" s="29">
        <f t="shared" si="125"/>
        <v>11.42</v>
      </c>
      <c r="AE213" s="22">
        <f t="shared" si="126"/>
        <v>12</v>
      </c>
      <c r="AF213" s="22">
        <f t="shared" si="127"/>
        <v>4</v>
      </c>
      <c r="AG213" s="22">
        <f t="shared" si="128"/>
        <v>0</v>
      </c>
      <c r="AH213" s="22">
        <f t="shared" si="129"/>
        <v>0</v>
      </c>
      <c r="AI213" s="22">
        <f t="shared" si="130"/>
        <v>0</v>
      </c>
      <c r="AJ213" s="31">
        <f t="shared" si="131"/>
        <v>17.100000000000001</v>
      </c>
      <c r="AK213" s="22">
        <f t="shared" si="132"/>
        <v>24</v>
      </c>
      <c r="AL213" s="22">
        <f t="shared" si="133"/>
        <v>26</v>
      </c>
      <c r="AM213" s="22">
        <f t="shared" si="134"/>
        <v>22</v>
      </c>
      <c r="AN213" s="22">
        <f t="shared" si="135"/>
        <v>17</v>
      </c>
      <c r="AO213" s="22">
        <f t="shared" si="136"/>
        <v>10</v>
      </c>
      <c r="AP213" s="22">
        <f t="shared" si="137"/>
        <v>8</v>
      </c>
      <c r="AQ213" s="2">
        <f t="shared" si="138"/>
        <v>0.34300000000000003</v>
      </c>
    </row>
    <row r="214" spans="1:43" x14ac:dyDescent="0.25">
      <c r="A214" s="26" t="str">
        <f t="shared" si="139"/>
        <v/>
      </c>
      <c r="B214" t="s">
        <v>7258</v>
      </c>
      <c r="C214" t="s">
        <v>64</v>
      </c>
      <c r="D214" t="s">
        <v>37</v>
      </c>
      <c r="E214" t="s">
        <v>4425</v>
      </c>
      <c r="F214">
        <v>2026</v>
      </c>
      <c r="G214" t="s">
        <v>5657</v>
      </c>
      <c r="H214" s="4">
        <v>46174</v>
      </c>
      <c r="I214" s="4" t="str">
        <f t="shared" si="105"/>
        <v>SoCon</v>
      </c>
      <c r="J214" s="2" t="str">
        <f t="shared" si="106"/>
        <v/>
      </c>
      <c r="K214" s="2" t="str">
        <f t="shared" si="107"/>
        <v/>
      </c>
      <c r="L214" s="2" t="str">
        <f t="shared" si="108"/>
        <v/>
      </c>
      <c r="M214" s="2" t="str">
        <f t="shared" si="109"/>
        <v/>
      </c>
      <c r="N214" s="22" t="str" cm="1">
        <f t="array" ref="N214">IFERROR(INDEX(Stats_Hit_GP,MATCH($B214,Stats_Hit_Player,0)),"")</f>
        <v/>
      </c>
      <c r="O214" s="22" t="str">
        <f t="shared" si="110"/>
        <v/>
      </c>
      <c r="P214" s="22" t="str">
        <f t="shared" si="111"/>
        <v/>
      </c>
      <c r="Q214" s="22" t="str">
        <f t="shared" si="112"/>
        <v/>
      </c>
      <c r="R214" s="22" t="str">
        <f t="shared" si="113"/>
        <v/>
      </c>
      <c r="S214" s="22" t="str">
        <f t="shared" si="114"/>
        <v/>
      </c>
      <c r="T214" s="22" t="str">
        <f t="shared" si="115"/>
        <v/>
      </c>
      <c r="U214" s="22" t="str">
        <f t="shared" si="116"/>
        <v/>
      </c>
      <c r="V214" s="22" t="str">
        <f t="shared" si="117"/>
        <v/>
      </c>
      <c r="W214" s="22" t="str">
        <f t="shared" si="118"/>
        <v/>
      </c>
      <c r="X214" s="22" t="str">
        <f t="shared" si="119"/>
        <v/>
      </c>
      <c r="Y214" s="22" t="str">
        <f t="shared" si="120"/>
        <v/>
      </c>
      <c r="Z214" s="22" t="str">
        <f t="shared" si="121"/>
        <v/>
      </c>
      <c r="AA214" s="22" t="str">
        <f t="shared" si="122"/>
        <v/>
      </c>
      <c r="AB214" s="22">
        <f t="shared" si="123"/>
        <v>1</v>
      </c>
      <c r="AC214" s="22">
        <f t="shared" si="124"/>
        <v>0</v>
      </c>
      <c r="AD214" s="29">
        <f t="shared" si="125"/>
        <v>7.24</v>
      </c>
      <c r="AE214" s="22">
        <f t="shared" si="126"/>
        <v>10</v>
      </c>
      <c r="AF214" s="22">
        <f t="shared" si="127"/>
        <v>0</v>
      </c>
      <c r="AG214" s="22">
        <f t="shared" si="128"/>
        <v>0</v>
      </c>
      <c r="AH214" s="22">
        <f t="shared" si="129"/>
        <v>0</v>
      </c>
      <c r="AI214" s="22">
        <f t="shared" si="130"/>
        <v>0</v>
      </c>
      <c r="AJ214" s="31">
        <f t="shared" si="131"/>
        <v>13.2</v>
      </c>
      <c r="AK214" s="22">
        <f t="shared" si="132"/>
        <v>19</v>
      </c>
      <c r="AL214" s="22">
        <f t="shared" si="133"/>
        <v>18</v>
      </c>
      <c r="AM214" s="22">
        <f t="shared" si="134"/>
        <v>11</v>
      </c>
      <c r="AN214" s="22">
        <f t="shared" si="135"/>
        <v>7</v>
      </c>
      <c r="AO214" s="22">
        <f t="shared" si="136"/>
        <v>18</v>
      </c>
      <c r="AP214" s="22">
        <f t="shared" si="137"/>
        <v>4</v>
      </c>
      <c r="AQ214" s="2">
        <f t="shared" si="138"/>
        <v>0.317</v>
      </c>
    </row>
    <row r="215" spans="1:43" x14ac:dyDescent="0.25">
      <c r="A215" s="26" t="str">
        <f t="shared" si="139"/>
        <v/>
      </c>
      <c r="B215" t="s">
        <v>7259</v>
      </c>
      <c r="C215" t="s">
        <v>64</v>
      </c>
      <c r="D215" t="s">
        <v>37</v>
      </c>
      <c r="E215" t="s">
        <v>4770</v>
      </c>
      <c r="F215">
        <v>2026</v>
      </c>
      <c r="G215" t="s">
        <v>5657</v>
      </c>
      <c r="H215" s="4">
        <v>46174</v>
      </c>
      <c r="I215" s="4" t="str">
        <f t="shared" si="105"/>
        <v>Southland</v>
      </c>
      <c r="J215" s="2" t="str">
        <f t="shared" si="106"/>
        <v/>
      </c>
      <c r="K215" s="2" t="str">
        <f t="shared" si="107"/>
        <v/>
      </c>
      <c r="L215" s="2" t="str">
        <f t="shared" si="108"/>
        <v/>
      </c>
      <c r="M215" s="2" t="str">
        <f t="shared" si="109"/>
        <v/>
      </c>
      <c r="N215" s="22" t="str" cm="1">
        <f t="array" ref="N215">IFERROR(INDEX(Stats_Hit_GP,MATCH($B215,Stats_Hit_Player,0)),"")</f>
        <v/>
      </c>
      <c r="O215" s="22" t="str">
        <f t="shared" si="110"/>
        <v/>
      </c>
      <c r="P215" s="22" t="str">
        <f t="shared" si="111"/>
        <v/>
      </c>
      <c r="Q215" s="22" t="str">
        <f t="shared" si="112"/>
        <v/>
      </c>
      <c r="R215" s="22" t="str">
        <f t="shared" si="113"/>
        <v/>
      </c>
      <c r="S215" s="22" t="str">
        <f t="shared" si="114"/>
        <v/>
      </c>
      <c r="T215" s="22" t="str">
        <f t="shared" si="115"/>
        <v/>
      </c>
      <c r="U215" s="22" t="str">
        <f t="shared" si="116"/>
        <v/>
      </c>
      <c r="V215" s="22" t="str">
        <f t="shared" si="117"/>
        <v/>
      </c>
      <c r="W215" s="22" t="str">
        <f t="shared" si="118"/>
        <v/>
      </c>
      <c r="X215" s="22" t="str">
        <f t="shared" si="119"/>
        <v/>
      </c>
      <c r="Y215" s="22" t="str">
        <f t="shared" si="120"/>
        <v/>
      </c>
      <c r="Z215" s="22" t="str">
        <f t="shared" si="121"/>
        <v/>
      </c>
      <c r="AA215" s="22" t="str">
        <f t="shared" si="122"/>
        <v/>
      </c>
      <c r="AB215" s="22">
        <f t="shared" si="123"/>
        <v>1</v>
      </c>
      <c r="AC215" s="22">
        <f t="shared" si="124"/>
        <v>2</v>
      </c>
      <c r="AD215" s="29">
        <f t="shared" si="125"/>
        <v>6.48</v>
      </c>
      <c r="AE215" s="22">
        <f t="shared" si="126"/>
        <v>4</v>
      </c>
      <c r="AF215" s="22">
        <f t="shared" si="127"/>
        <v>2</v>
      </c>
      <c r="AG215" s="22">
        <f t="shared" si="128"/>
        <v>0</v>
      </c>
      <c r="AH215" s="22">
        <f t="shared" si="129"/>
        <v>0</v>
      </c>
      <c r="AI215" s="22">
        <f t="shared" si="130"/>
        <v>0</v>
      </c>
      <c r="AJ215" s="31">
        <f t="shared" si="131"/>
        <v>8.1</v>
      </c>
      <c r="AK215" s="22">
        <f t="shared" si="132"/>
        <v>7</v>
      </c>
      <c r="AL215" s="22">
        <f t="shared" si="133"/>
        <v>6</v>
      </c>
      <c r="AM215" s="22">
        <f t="shared" si="134"/>
        <v>6</v>
      </c>
      <c r="AN215" s="22">
        <f t="shared" si="135"/>
        <v>4</v>
      </c>
      <c r="AO215" s="22">
        <f t="shared" si="136"/>
        <v>2</v>
      </c>
      <c r="AP215" s="22">
        <f t="shared" si="137"/>
        <v>2</v>
      </c>
      <c r="AQ215" s="2">
        <f t="shared" si="138"/>
        <v>0.24099999999999999</v>
      </c>
    </row>
    <row r="216" spans="1:43" x14ac:dyDescent="0.25">
      <c r="A216" s="26" t="str">
        <f t="shared" si="139"/>
        <v/>
      </c>
      <c r="B216" t="s">
        <v>4762</v>
      </c>
      <c r="C216" t="s">
        <v>33</v>
      </c>
      <c r="D216" t="s">
        <v>37</v>
      </c>
      <c r="E216" t="s">
        <v>4751</v>
      </c>
      <c r="F216">
        <v>2026</v>
      </c>
      <c r="G216" t="s">
        <v>5657</v>
      </c>
      <c r="H216" s="4">
        <v>46174</v>
      </c>
      <c r="I216" s="4" t="str">
        <f t="shared" si="105"/>
        <v>Southland</v>
      </c>
      <c r="J216" s="2">
        <f t="shared" si="106"/>
        <v>0.22600000000000001</v>
      </c>
      <c r="K216" s="2">
        <f t="shared" si="107"/>
        <v>0.30499999999999999</v>
      </c>
      <c r="L216" s="2">
        <f t="shared" si="108"/>
        <v>0.35699999999999998</v>
      </c>
      <c r="M216" s="2">
        <f t="shared" si="109"/>
        <v>0.66200000000000003</v>
      </c>
      <c r="N216" s="22" cm="1">
        <f t="array" ref="N216">IFERROR(INDEX(Stats_Hit_GP,MATCH($B216,Stats_Hit_Player,0)),"")</f>
        <v>32</v>
      </c>
      <c r="O216" s="22">
        <f t="shared" si="110"/>
        <v>97</v>
      </c>
      <c r="P216" s="22">
        <f t="shared" si="111"/>
        <v>84</v>
      </c>
      <c r="Q216" s="22">
        <f t="shared" si="112"/>
        <v>14</v>
      </c>
      <c r="R216" s="22">
        <f t="shared" si="113"/>
        <v>19</v>
      </c>
      <c r="S216" s="22">
        <f t="shared" si="114"/>
        <v>2</v>
      </c>
      <c r="T216" s="22">
        <f t="shared" si="115"/>
        <v>0</v>
      </c>
      <c r="U216" s="22">
        <f t="shared" si="116"/>
        <v>3</v>
      </c>
      <c r="V216" s="22">
        <f t="shared" si="117"/>
        <v>18</v>
      </c>
      <c r="W216" s="22">
        <f t="shared" si="118"/>
        <v>5</v>
      </c>
      <c r="X216" s="22">
        <f t="shared" si="119"/>
        <v>5</v>
      </c>
      <c r="Y216" s="22">
        <f t="shared" si="120"/>
        <v>22</v>
      </c>
      <c r="Z216" s="22">
        <f t="shared" si="121"/>
        <v>0</v>
      </c>
      <c r="AA216" s="22">
        <f t="shared" si="122"/>
        <v>1</v>
      </c>
      <c r="AB216" s="22" t="str">
        <f t="shared" si="123"/>
        <v/>
      </c>
      <c r="AC216" s="22" t="str">
        <f t="shared" si="124"/>
        <v/>
      </c>
      <c r="AD216" s="29" t="str">
        <f t="shared" si="125"/>
        <v/>
      </c>
      <c r="AE216" s="22" t="str">
        <f t="shared" si="126"/>
        <v/>
      </c>
      <c r="AF216" s="22" t="str">
        <f t="shared" si="127"/>
        <v/>
      </c>
      <c r="AG216" s="22" t="str">
        <f t="shared" si="128"/>
        <v/>
      </c>
      <c r="AH216" s="22" t="str">
        <f t="shared" si="129"/>
        <v/>
      </c>
      <c r="AI216" s="22" t="str">
        <f t="shared" si="130"/>
        <v/>
      </c>
      <c r="AJ216" s="31" t="str">
        <f t="shared" si="131"/>
        <v/>
      </c>
      <c r="AK216" s="22" t="str">
        <f t="shared" si="132"/>
        <v/>
      </c>
      <c r="AL216" s="22" t="str">
        <f t="shared" si="133"/>
        <v/>
      </c>
      <c r="AM216" s="22" t="str">
        <f t="shared" si="134"/>
        <v/>
      </c>
      <c r="AN216" s="22" t="str">
        <f t="shared" si="135"/>
        <v/>
      </c>
      <c r="AO216" s="22" t="str">
        <f t="shared" si="136"/>
        <v/>
      </c>
      <c r="AP216" s="22" t="str">
        <f t="shared" si="137"/>
        <v/>
      </c>
      <c r="AQ216" s="2" t="str">
        <f t="shared" si="138"/>
        <v/>
      </c>
    </row>
    <row r="217" spans="1:43" x14ac:dyDescent="0.25">
      <c r="A217" s="26" t="str">
        <f t="shared" si="139"/>
        <v/>
      </c>
      <c r="B217" t="s">
        <v>7260</v>
      </c>
      <c r="C217" t="s">
        <v>64</v>
      </c>
      <c r="D217" t="s">
        <v>37</v>
      </c>
      <c r="E217" t="s">
        <v>2115</v>
      </c>
      <c r="F217">
        <v>2026</v>
      </c>
      <c r="G217" t="s">
        <v>5657</v>
      </c>
      <c r="H217" s="4">
        <v>46174</v>
      </c>
      <c r="I217" s="4" t="str">
        <f t="shared" si="105"/>
        <v>Big West</v>
      </c>
      <c r="J217" s="2" t="str">
        <f t="shared" si="106"/>
        <v/>
      </c>
      <c r="K217" s="2" t="str">
        <f t="shared" si="107"/>
        <v/>
      </c>
      <c r="L217" s="2" t="str">
        <f t="shared" si="108"/>
        <v/>
      </c>
      <c r="M217" s="2" t="str">
        <f t="shared" si="109"/>
        <v/>
      </c>
      <c r="N217" s="22" t="str" cm="1">
        <f t="array" ref="N217">IFERROR(INDEX(Stats_Hit_GP,MATCH($B217,Stats_Hit_Player,0)),"")</f>
        <v/>
      </c>
      <c r="O217" s="22" t="str">
        <f t="shared" si="110"/>
        <v/>
      </c>
      <c r="P217" s="22" t="str">
        <f t="shared" si="111"/>
        <v/>
      </c>
      <c r="Q217" s="22" t="str">
        <f t="shared" si="112"/>
        <v/>
      </c>
      <c r="R217" s="22" t="str">
        <f t="shared" si="113"/>
        <v/>
      </c>
      <c r="S217" s="22" t="str">
        <f t="shared" si="114"/>
        <v/>
      </c>
      <c r="T217" s="22" t="str">
        <f t="shared" si="115"/>
        <v/>
      </c>
      <c r="U217" s="22" t="str">
        <f t="shared" si="116"/>
        <v/>
      </c>
      <c r="V217" s="22" t="str">
        <f t="shared" si="117"/>
        <v/>
      </c>
      <c r="W217" s="22" t="str">
        <f t="shared" si="118"/>
        <v/>
      </c>
      <c r="X217" s="22" t="str">
        <f t="shared" si="119"/>
        <v/>
      </c>
      <c r="Y217" s="22" t="str">
        <f t="shared" si="120"/>
        <v/>
      </c>
      <c r="Z217" s="22" t="str">
        <f t="shared" si="121"/>
        <v/>
      </c>
      <c r="AA217" s="22" t="str">
        <f t="shared" si="122"/>
        <v/>
      </c>
      <c r="AB217" s="22">
        <f t="shared" si="123"/>
        <v>0</v>
      </c>
      <c r="AC217" s="22">
        <f t="shared" si="124"/>
        <v>0</v>
      </c>
      <c r="AD217" s="29">
        <f t="shared" si="125"/>
        <v>5.79</v>
      </c>
      <c r="AE217" s="22">
        <f t="shared" si="126"/>
        <v>8</v>
      </c>
      <c r="AF217" s="22">
        <f t="shared" si="127"/>
        <v>0</v>
      </c>
      <c r="AG217" s="22">
        <f t="shared" si="128"/>
        <v>0</v>
      </c>
      <c r="AH217" s="22">
        <f t="shared" si="129"/>
        <v>0</v>
      </c>
      <c r="AI217" s="22">
        <f t="shared" si="130"/>
        <v>0</v>
      </c>
      <c r="AJ217" s="31">
        <f t="shared" si="131"/>
        <v>4.2</v>
      </c>
      <c r="AK217" s="22">
        <f t="shared" si="132"/>
        <v>6</v>
      </c>
      <c r="AL217" s="22">
        <f t="shared" si="133"/>
        <v>3</v>
      </c>
      <c r="AM217" s="22">
        <f t="shared" si="134"/>
        <v>3</v>
      </c>
      <c r="AN217" s="22">
        <f t="shared" si="135"/>
        <v>2</v>
      </c>
      <c r="AO217" s="22">
        <f t="shared" si="136"/>
        <v>2</v>
      </c>
      <c r="AP217" s="22">
        <f t="shared" si="137"/>
        <v>1</v>
      </c>
      <c r="AQ217" s="2">
        <f t="shared" si="138"/>
        <v>0.3</v>
      </c>
    </row>
    <row r="218" spans="1:43" x14ac:dyDescent="0.25">
      <c r="A218" s="26" t="str">
        <f t="shared" si="139"/>
        <v/>
      </c>
      <c r="B218" t="s">
        <v>7261</v>
      </c>
      <c r="C218" t="s">
        <v>64</v>
      </c>
      <c r="D218" t="s">
        <v>37</v>
      </c>
      <c r="E218" t="s">
        <v>2115</v>
      </c>
      <c r="F218">
        <v>2026</v>
      </c>
      <c r="G218" t="s">
        <v>5657</v>
      </c>
      <c r="H218" s="4">
        <v>46174</v>
      </c>
      <c r="I218" s="4" t="str">
        <f t="shared" si="105"/>
        <v>Big West</v>
      </c>
      <c r="J218" s="2" t="str">
        <f t="shared" si="106"/>
        <v/>
      </c>
      <c r="K218" s="2" t="str">
        <f t="shared" si="107"/>
        <v/>
      </c>
      <c r="L218" s="2" t="str">
        <f t="shared" si="108"/>
        <v/>
      </c>
      <c r="M218" s="2" t="str">
        <f t="shared" si="109"/>
        <v/>
      </c>
      <c r="N218" s="22" t="str" cm="1">
        <f t="array" ref="N218">IFERROR(INDEX(Stats_Hit_GP,MATCH($B218,Stats_Hit_Player,0)),"")</f>
        <v/>
      </c>
      <c r="O218" s="22" t="str">
        <f t="shared" si="110"/>
        <v/>
      </c>
      <c r="P218" s="22" t="str">
        <f t="shared" si="111"/>
        <v/>
      </c>
      <c r="Q218" s="22" t="str">
        <f t="shared" si="112"/>
        <v/>
      </c>
      <c r="R218" s="22" t="str">
        <f t="shared" si="113"/>
        <v/>
      </c>
      <c r="S218" s="22" t="str">
        <f t="shared" si="114"/>
        <v/>
      </c>
      <c r="T218" s="22" t="str">
        <f t="shared" si="115"/>
        <v/>
      </c>
      <c r="U218" s="22" t="str">
        <f t="shared" si="116"/>
        <v/>
      </c>
      <c r="V218" s="22" t="str">
        <f t="shared" si="117"/>
        <v/>
      </c>
      <c r="W218" s="22" t="str">
        <f t="shared" si="118"/>
        <v/>
      </c>
      <c r="X218" s="22" t="str">
        <f t="shared" si="119"/>
        <v/>
      </c>
      <c r="Y218" s="22" t="str">
        <f t="shared" si="120"/>
        <v/>
      </c>
      <c r="Z218" s="22" t="str">
        <f t="shared" si="121"/>
        <v/>
      </c>
      <c r="AA218" s="22" t="str">
        <f t="shared" si="122"/>
        <v/>
      </c>
      <c r="AB218" s="22">
        <f t="shared" si="123"/>
        <v>2</v>
      </c>
      <c r="AC218" s="22">
        <f t="shared" si="124"/>
        <v>0</v>
      </c>
      <c r="AD218" s="29">
        <f t="shared" si="125"/>
        <v>10.8</v>
      </c>
      <c r="AE218" s="22">
        <f t="shared" si="126"/>
        <v>13</v>
      </c>
      <c r="AF218" s="22">
        <f t="shared" si="127"/>
        <v>1</v>
      </c>
      <c r="AG218" s="22">
        <f t="shared" si="128"/>
        <v>0</v>
      </c>
      <c r="AH218" s="22">
        <f t="shared" si="129"/>
        <v>0</v>
      </c>
      <c r="AI218" s="22">
        <f t="shared" si="130"/>
        <v>0</v>
      </c>
      <c r="AJ218" s="31">
        <f t="shared" si="131"/>
        <v>15</v>
      </c>
      <c r="AK218" s="22">
        <f t="shared" si="132"/>
        <v>20</v>
      </c>
      <c r="AL218" s="22">
        <f t="shared" si="133"/>
        <v>20</v>
      </c>
      <c r="AM218" s="22">
        <f t="shared" si="134"/>
        <v>18</v>
      </c>
      <c r="AN218" s="22">
        <f t="shared" si="135"/>
        <v>11</v>
      </c>
      <c r="AO218" s="22">
        <f t="shared" si="136"/>
        <v>15</v>
      </c>
      <c r="AP218" s="22">
        <f t="shared" si="137"/>
        <v>4</v>
      </c>
      <c r="AQ218" s="2">
        <f t="shared" si="138"/>
        <v>0.308</v>
      </c>
    </row>
    <row r="219" spans="1:43" x14ac:dyDescent="0.25">
      <c r="A219" s="26" t="str">
        <f t="shared" si="139"/>
        <v/>
      </c>
      <c r="B219" t="s">
        <v>7262</v>
      </c>
      <c r="C219" t="s">
        <v>64</v>
      </c>
      <c r="D219" t="s">
        <v>37</v>
      </c>
      <c r="E219" t="s">
        <v>5842</v>
      </c>
      <c r="F219">
        <v>2026</v>
      </c>
      <c r="G219" t="s">
        <v>5657</v>
      </c>
      <c r="H219" s="4">
        <v>46174</v>
      </c>
      <c r="I219" s="4" t="str">
        <f t="shared" si="105"/>
        <v/>
      </c>
      <c r="J219" s="2" t="str">
        <f t="shared" si="106"/>
        <v/>
      </c>
      <c r="K219" s="2" t="str">
        <f t="shared" si="107"/>
        <v/>
      </c>
      <c r="L219" s="2" t="str">
        <f t="shared" si="108"/>
        <v/>
      </c>
      <c r="M219" s="2" t="str">
        <f t="shared" si="109"/>
        <v/>
      </c>
      <c r="N219" s="22" t="str" cm="1">
        <f t="array" ref="N219">IFERROR(INDEX(Stats_Hit_GP,MATCH($B219,Stats_Hit_Player,0)),"")</f>
        <v/>
      </c>
      <c r="O219" s="22" t="str">
        <f t="shared" si="110"/>
        <v/>
      </c>
      <c r="P219" s="22" t="str">
        <f t="shared" si="111"/>
        <v/>
      </c>
      <c r="Q219" s="22" t="str">
        <f t="shared" si="112"/>
        <v/>
      </c>
      <c r="R219" s="22" t="str">
        <f t="shared" si="113"/>
        <v/>
      </c>
      <c r="S219" s="22" t="str">
        <f t="shared" si="114"/>
        <v/>
      </c>
      <c r="T219" s="22" t="str">
        <f t="shared" si="115"/>
        <v/>
      </c>
      <c r="U219" s="22" t="str">
        <f t="shared" si="116"/>
        <v/>
      </c>
      <c r="V219" s="22" t="str">
        <f t="shared" si="117"/>
        <v/>
      </c>
      <c r="W219" s="22" t="str">
        <f t="shared" si="118"/>
        <v/>
      </c>
      <c r="X219" s="22" t="str">
        <f t="shared" si="119"/>
        <v/>
      </c>
      <c r="Y219" s="22" t="str">
        <f t="shared" si="120"/>
        <v/>
      </c>
      <c r="Z219" s="22" t="str">
        <f t="shared" si="121"/>
        <v/>
      </c>
      <c r="AA219" s="22" t="str">
        <f t="shared" si="122"/>
        <v/>
      </c>
      <c r="AB219" s="22">
        <f t="shared" si="123"/>
        <v>2</v>
      </c>
      <c r="AC219" s="22">
        <f t="shared" si="124"/>
        <v>0</v>
      </c>
      <c r="AD219" s="29">
        <f t="shared" si="125"/>
        <v>8.1</v>
      </c>
      <c r="AE219" s="22">
        <f t="shared" si="126"/>
        <v>12</v>
      </c>
      <c r="AF219" s="22">
        <f t="shared" si="127"/>
        <v>0</v>
      </c>
      <c r="AG219" s="22">
        <f t="shared" si="128"/>
        <v>0</v>
      </c>
      <c r="AH219" s="22">
        <f t="shared" si="129"/>
        <v>0</v>
      </c>
      <c r="AI219" s="22">
        <f t="shared" si="130"/>
        <v>3</v>
      </c>
      <c r="AJ219" s="31">
        <f t="shared" si="131"/>
        <v>6.2</v>
      </c>
      <c r="AK219" s="22">
        <f t="shared" si="132"/>
        <v>10</v>
      </c>
      <c r="AL219" s="22">
        <f t="shared" si="133"/>
        <v>7</v>
      </c>
      <c r="AM219" s="22">
        <f t="shared" si="134"/>
        <v>6</v>
      </c>
      <c r="AN219" s="22">
        <f t="shared" si="135"/>
        <v>7</v>
      </c>
      <c r="AO219" s="22">
        <f t="shared" si="136"/>
        <v>6</v>
      </c>
      <c r="AP219" s="22">
        <f t="shared" si="137"/>
        <v>1</v>
      </c>
      <c r="AQ219" s="2">
        <f t="shared" si="138"/>
        <v>0.35699999999999998</v>
      </c>
    </row>
    <row r="220" spans="1:43" x14ac:dyDescent="0.25">
      <c r="A220" s="26" t="str">
        <f t="shared" si="139"/>
        <v/>
      </c>
      <c r="B220" t="s">
        <v>7263</v>
      </c>
      <c r="C220" t="s">
        <v>64</v>
      </c>
      <c r="D220" t="s">
        <v>37</v>
      </c>
      <c r="E220" t="s">
        <v>3508</v>
      </c>
      <c r="F220">
        <v>2026</v>
      </c>
      <c r="G220" t="s">
        <v>5657</v>
      </c>
      <c r="H220" s="4">
        <v>46174</v>
      </c>
      <c r="I220" s="4" t="str">
        <f t="shared" si="105"/>
        <v>Mountain West</v>
      </c>
      <c r="J220" s="2" t="str">
        <f t="shared" si="106"/>
        <v/>
      </c>
      <c r="K220" s="2" t="str">
        <f t="shared" si="107"/>
        <v/>
      </c>
      <c r="L220" s="2" t="str">
        <f t="shared" si="108"/>
        <v/>
      </c>
      <c r="M220" s="2" t="str">
        <f t="shared" si="109"/>
        <v/>
      </c>
      <c r="N220" s="22" t="str" cm="1">
        <f t="array" ref="N220">IFERROR(INDEX(Stats_Hit_GP,MATCH($B220,Stats_Hit_Player,0)),"")</f>
        <v/>
      </c>
      <c r="O220" s="22" t="str">
        <f t="shared" si="110"/>
        <v/>
      </c>
      <c r="P220" s="22" t="str">
        <f t="shared" si="111"/>
        <v/>
      </c>
      <c r="Q220" s="22" t="str">
        <f t="shared" si="112"/>
        <v/>
      </c>
      <c r="R220" s="22" t="str">
        <f t="shared" si="113"/>
        <v/>
      </c>
      <c r="S220" s="22" t="str">
        <f t="shared" si="114"/>
        <v/>
      </c>
      <c r="T220" s="22" t="str">
        <f t="shared" si="115"/>
        <v/>
      </c>
      <c r="U220" s="22" t="str">
        <f t="shared" si="116"/>
        <v/>
      </c>
      <c r="V220" s="22" t="str">
        <f t="shared" si="117"/>
        <v/>
      </c>
      <c r="W220" s="22" t="str">
        <f t="shared" si="118"/>
        <v/>
      </c>
      <c r="X220" s="22" t="str">
        <f t="shared" si="119"/>
        <v/>
      </c>
      <c r="Y220" s="22" t="str">
        <f t="shared" si="120"/>
        <v/>
      </c>
      <c r="Z220" s="22" t="str">
        <f t="shared" si="121"/>
        <v/>
      </c>
      <c r="AA220" s="22" t="str">
        <f t="shared" si="122"/>
        <v/>
      </c>
      <c r="AB220" s="22">
        <f t="shared" si="123"/>
        <v>6</v>
      </c>
      <c r="AC220" s="22">
        <f t="shared" si="124"/>
        <v>2</v>
      </c>
      <c r="AD220" s="29">
        <f t="shared" si="125"/>
        <v>5.31</v>
      </c>
      <c r="AE220" s="22">
        <f t="shared" si="126"/>
        <v>21</v>
      </c>
      <c r="AF220" s="22">
        <f t="shared" si="127"/>
        <v>2</v>
      </c>
      <c r="AG220" s="22">
        <f t="shared" si="128"/>
        <v>0</v>
      </c>
      <c r="AH220" s="22">
        <f t="shared" si="129"/>
        <v>0</v>
      </c>
      <c r="AI220" s="22">
        <f t="shared" si="130"/>
        <v>4</v>
      </c>
      <c r="AJ220" s="31">
        <f t="shared" si="131"/>
        <v>59.1</v>
      </c>
      <c r="AK220" s="22">
        <f t="shared" si="132"/>
        <v>61</v>
      </c>
      <c r="AL220" s="22">
        <f t="shared" si="133"/>
        <v>39</v>
      </c>
      <c r="AM220" s="22">
        <f t="shared" si="134"/>
        <v>35</v>
      </c>
      <c r="AN220" s="22">
        <f t="shared" si="135"/>
        <v>24</v>
      </c>
      <c r="AO220" s="22">
        <f t="shared" si="136"/>
        <v>59</v>
      </c>
      <c r="AP220" s="22">
        <f t="shared" si="137"/>
        <v>6</v>
      </c>
      <c r="AQ220" s="2">
        <f t="shared" si="138"/>
        <v>0.27100000000000002</v>
      </c>
    </row>
    <row r="221" spans="1:43" x14ac:dyDescent="0.25">
      <c r="A221" s="26" t="str">
        <f t="shared" si="139"/>
        <v/>
      </c>
      <c r="B221" t="s">
        <v>7264</v>
      </c>
      <c r="C221" t="s">
        <v>64</v>
      </c>
      <c r="D221" t="s">
        <v>37</v>
      </c>
      <c r="E221" t="s">
        <v>497</v>
      </c>
      <c r="F221">
        <v>2026</v>
      </c>
      <c r="G221" t="s">
        <v>5657</v>
      </c>
      <c r="H221" s="4">
        <v>46174</v>
      </c>
      <c r="I221" s="4" t="str">
        <f t="shared" si="105"/>
        <v>ACC</v>
      </c>
      <c r="J221" s="2" t="str">
        <f t="shared" si="106"/>
        <v/>
      </c>
      <c r="K221" s="2" t="str">
        <f t="shared" si="107"/>
        <v/>
      </c>
      <c r="L221" s="2" t="str">
        <f t="shared" si="108"/>
        <v/>
      </c>
      <c r="M221" s="2" t="str">
        <f t="shared" si="109"/>
        <v/>
      </c>
      <c r="N221" s="22" t="str" cm="1">
        <f t="array" ref="N221">IFERROR(INDEX(Stats_Hit_GP,MATCH($B221,Stats_Hit_Player,0)),"")</f>
        <v/>
      </c>
      <c r="O221" s="22" t="str">
        <f t="shared" si="110"/>
        <v/>
      </c>
      <c r="P221" s="22" t="str">
        <f t="shared" si="111"/>
        <v/>
      </c>
      <c r="Q221" s="22" t="str">
        <f t="shared" si="112"/>
        <v/>
      </c>
      <c r="R221" s="22" t="str">
        <f t="shared" si="113"/>
        <v/>
      </c>
      <c r="S221" s="22" t="str">
        <f t="shared" si="114"/>
        <v/>
      </c>
      <c r="T221" s="22" t="str">
        <f t="shared" si="115"/>
        <v/>
      </c>
      <c r="U221" s="22" t="str">
        <f t="shared" si="116"/>
        <v/>
      </c>
      <c r="V221" s="22" t="str">
        <f t="shared" si="117"/>
        <v/>
      </c>
      <c r="W221" s="22" t="str">
        <f t="shared" si="118"/>
        <v/>
      </c>
      <c r="X221" s="22" t="str">
        <f t="shared" si="119"/>
        <v/>
      </c>
      <c r="Y221" s="22" t="str">
        <f t="shared" si="120"/>
        <v/>
      </c>
      <c r="Z221" s="22" t="str">
        <f t="shared" si="121"/>
        <v/>
      </c>
      <c r="AA221" s="22" t="str">
        <f t="shared" si="122"/>
        <v/>
      </c>
      <c r="AB221" s="22" t="str">
        <f t="shared" si="123"/>
        <v/>
      </c>
      <c r="AC221" s="22" t="str">
        <f t="shared" si="124"/>
        <v/>
      </c>
      <c r="AD221" s="29" t="str">
        <f t="shared" si="125"/>
        <v/>
      </c>
      <c r="AE221" s="22" t="str">
        <f t="shared" si="126"/>
        <v/>
      </c>
      <c r="AF221" s="22" t="str">
        <f t="shared" si="127"/>
        <v/>
      </c>
      <c r="AG221" s="22" t="str">
        <f t="shared" si="128"/>
        <v/>
      </c>
      <c r="AH221" s="22" t="str">
        <f t="shared" si="129"/>
        <v/>
      </c>
      <c r="AI221" s="22" t="str">
        <f t="shared" si="130"/>
        <v/>
      </c>
      <c r="AJ221" s="31" t="str">
        <f t="shared" si="131"/>
        <v/>
      </c>
      <c r="AK221" s="22" t="str">
        <f t="shared" si="132"/>
        <v/>
      </c>
      <c r="AL221" s="22" t="str">
        <f t="shared" si="133"/>
        <v/>
      </c>
      <c r="AM221" s="22" t="str">
        <f t="shared" si="134"/>
        <v/>
      </c>
      <c r="AN221" s="22" t="str">
        <f t="shared" si="135"/>
        <v/>
      </c>
      <c r="AO221" s="22" t="str">
        <f t="shared" si="136"/>
        <v/>
      </c>
      <c r="AP221" s="22" t="str">
        <f t="shared" si="137"/>
        <v/>
      </c>
      <c r="AQ221" s="2" t="str">
        <f t="shared" si="138"/>
        <v/>
      </c>
    </row>
    <row r="222" spans="1:43" x14ac:dyDescent="0.25">
      <c r="A222" s="26" t="str">
        <f t="shared" si="139"/>
        <v/>
      </c>
      <c r="B222" t="s">
        <v>7265</v>
      </c>
      <c r="C222" t="s">
        <v>64</v>
      </c>
      <c r="D222" t="s">
        <v>37</v>
      </c>
      <c r="E222" t="s">
        <v>2179</v>
      </c>
      <c r="F222">
        <v>2026</v>
      </c>
      <c r="G222" t="s">
        <v>5657</v>
      </c>
      <c r="H222" s="4">
        <v>46174</v>
      </c>
      <c r="I222" s="4" t="str">
        <f t="shared" si="105"/>
        <v>Conference USA</v>
      </c>
      <c r="J222" s="2" t="str">
        <f t="shared" si="106"/>
        <v/>
      </c>
      <c r="K222" s="2" t="str">
        <f t="shared" si="107"/>
        <v/>
      </c>
      <c r="L222" s="2" t="str">
        <f t="shared" si="108"/>
        <v/>
      </c>
      <c r="M222" s="2" t="str">
        <f t="shared" si="109"/>
        <v/>
      </c>
      <c r="N222" s="22" t="str" cm="1">
        <f t="array" ref="N222">IFERROR(INDEX(Stats_Hit_GP,MATCH($B222,Stats_Hit_Player,0)),"")</f>
        <v/>
      </c>
      <c r="O222" s="22" t="str">
        <f t="shared" si="110"/>
        <v/>
      </c>
      <c r="P222" s="22" t="str">
        <f t="shared" si="111"/>
        <v/>
      </c>
      <c r="Q222" s="22" t="str">
        <f t="shared" si="112"/>
        <v/>
      </c>
      <c r="R222" s="22" t="str">
        <f t="shared" si="113"/>
        <v/>
      </c>
      <c r="S222" s="22" t="str">
        <f t="shared" si="114"/>
        <v/>
      </c>
      <c r="T222" s="22" t="str">
        <f t="shared" si="115"/>
        <v/>
      </c>
      <c r="U222" s="22" t="str">
        <f t="shared" si="116"/>
        <v/>
      </c>
      <c r="V222" s="22" t="str">
        <f t="shared" si="117"/>
        <v/>
      </c>
      <c r="W222" s="22" t="str">
        <f t="shared" si="118"/>
        <v/>
      </c>
      <c r="X222" s="22" t="str">
        <f t="shared" si="119"/>
        <v/>
      </c>
      <c r="Y222" s="22" t="str">
        <f t="shared" si="120"/>
        <v/>
      </c>
      <c r="Z222" s="22" t="str">
        <f t="shared" si="121"/>
        <v/>
      </c>
      <c r="AA222" s="22" t="str">
        <f t="shared" si="122"/>
        <v/>
      </c>
      <c r="AB222" s="22">
        <f t="shared" si="123"/>
        <v>0</v>
      </c>
      <c r="AC222" s="22">
        <f t="shared" si="124"/>
        <v>0</v>
      </c>
      <c r="AD222" s="29">
        <f t="shared" si="125"/>
        <v>10.050000000000001</v>
      </c>
      <c r="AE222" s="22">
        <f t="shared" si="126"/>
        <v>6</v>
      </c>
      <c r="AF222" s="22">
        <f t="shared" si="127"/>
        <v>5</v>
      </c>
      <c r="AG222" s="22">
        <f t="shared" si="128"/>
        <v>0</v>
      </c>
      <c r="AH222" s="22">
        <f t="shared" si="129"/>
        <v>0</v>
      </c>
      <c r="AI222" s="22">
        <f t="shared" si="130"/>
        <v>0</v>
      </c>
      <c r="AJ222" s="31">
        <f t="shared" si="131"/>
        <v>14.1</v>
      </c>
      <c r="AK222" s="22">
        <f t="shared" si="132"/>
        <v>16</v>
      </c>
      <c r="AL222" s="22">
        <f t="shared" si="133"/>
        <v>17</v>
      </c>
      <c r="AM222" s="22">
        <f t="shared" si="134"/>
        <v>16</v>
      </c>
      <c r="AN222" s="22">
        <f t="shared" si="135"/>
        <v>8</v>
      </c>
      <c r="AO222" s="22">
        <f t="shared" si="136"/>
        <v>14</v>
      </c>
      <c r="AP222" s="22">
        <f t="shared" si="137"/>
        <v>5</v>
      </c>
      <c r="AQ222" s="2">
        <f t="shared" si="138"/>
        <v>0.29099999999999998</v>
      </c>
    </row>
    <row r="223" spans="1:43" x14ac:dyDescent="0.25">
      <c r="A223" s="26">
        <f t="shared" si="139"/>
        <v>1</v>
      </c>
      <c r="B223" t="s">
        <v>4419</v>
      </c>
      <c r="C223" t="s">
        <v>40</v>
      </c>
      <c r="D223" t="s">
        <v>29</v>
      </c>
      <c r="E223" t="s">
        <v>4405</v>
      </c>
      <c r="F223">
        <v>2026</v>
      </c>
      <c r="G223" t="s">
        <v>5657</v>
      </c>
      <c r="H223" s="4">
        <v>46174</v>
      </c>
      <c r="I223" s="4" t="str">
        <f t="shared" si="105"/>
        <v>SEC</v>
      </c>
      <c r="J223" s="2">
        <f t="shared" si="106"/>
        <v>0.222</v>
      </c>
      <c r="K223" s="2">
        <f t="shared" si="107"/>
        <v>0.53300000000000003</v>
      </c>
      <c r="L223" s="2">
        <f t="shared" si="108"/>
        <v>0.33300000000000002</v>
      </c>
      <c r="M223" s="2">
        <f t="shared" si="109"/>
        <v>0.86699999999999999</v>
      </c>
      <c r="N223" s="22" cm="1">
        <f t="array" ref="N223">IFERROR(INDEX(Stats_Hit_GP,MATCH($B223,Stats_Hit_Player,0)),"")</f>
        <v>4</v>
      </c>
      <c r="O223" s="22">
        <f t="shared" si="110"/>
        <v>15</v>
      </c>
      <c r="P223" s="22">
        <f t="shared" si="111"/>
        <v>9</v>
      </c>
      <c r="Q223" s="22">
        <f t="shared" si="112"/>
        <v>4</v>
      </c>
      <c r="R223" s="22">
        <f t="shared" si="113"/>
        <v>2</v>
      </c>
      <c r="S223" s="22">
        <f t="shared" si="114"/>
        <v>1</v>
      </c>
      <c r="T223" s="22">
        <f t="shared" si="115"/>
        <v>0</v>
      </c>
      <c r="U223" s="22">
        <f t="shared" si="116"/>
        <v>0</v>
      </c>
      <c r="V223" s="22">
        <f t="shared" si="117"/>
        <v>3</v>
      </c>
      <c r="W223" s="22">
        <f t="shared" si="118"/>
        <v>2</v>
      </c>
      <c r="X223" s="22">
        <f t="shared" si="119"/>
        <v>4</v>
      </c>
      <c r="Y223" s="22">
        <f t="shared" si="120"/>
        <v>0</v>
      </c>
      <c r="Z223" s="22">
        <f t="shared" si="121"/>
        <v>0</v>
      </c>
      <c r="AA223" s="22">
        <f t="shared" si="122"/>
        <v>1</v>
      </c>
      <c r="AB223" s="22" t="str">
        <f t="shared" si="123"/>
        <v/>
      </c>
      <c r="AC223" s="22" t="str">
        <f t="shared" si="124"/>
        <v/>
      </c>
      <c r="AD223" s="29" t="str">
        <f t="shared" si="125"/>
        <v/>
      </c>
      <c r="AE223" s="22" t="str">
        <f t="shared" si="126"/>
        <v/>
      </c>
      <c r="AF223" s="22" t="str">
        <f t="shared" si="127"/>
        <v/>
      </c>
      <c r="AG223" s="22" t="str">
        <f t="shared" si="128"/>
        <v/>
      </c>
      <c r="AH223" s="22" t="str">
        <f t="shared" si="129"/>
        <v/>
      </c>
      <c r="AI223" s="22" t="str">
        <f t="shared" si="130"/>
        <v/>
      </c>
      <c r="AJ223" s="31" t="str">
        <f t="shared" si="131"/>
        <v/>
      </c>
      <c r="AK223" s="22" t="str">
        <f t="shared" si="132"/>
        <v/>
      </c>
      <c r="AL223" s="22" t="str">
        <f t="shared" si="133"/>
        <v/>
      </c>
      <c r="AM223" s="22" t="str">
        <f t="shared" si="134"/>
        <v/>
      </c>
      <c r="AN223" s="22" t="str">
        <f t="shared" si="135"/>
        <v/>
      </c>
      <c r="AO223" s="22" t="str">
        <f t="shared" si="136"/>
        <v/>
      </c>
      <c r="AP223" s="22" t="str">
        <f t="shared" si="137"/>
        <v/>
      </c>
      <c r="AQ223" s="2" t="str">
        <f t="shared" si="138"/>
        <v/>
      </c>
    </row>
    <row r="224" spans="1:43" x14ac:dyDescent="0.25">
      <c r="A224" s="26" t="str">
        <f t="shared" si="139"/>
        <v/>
      </c>
      <c r="B224" t="s">
        <v>7266</v>
      </c>
      <c r="C224" t="s">
        <v>64</v>
      </c>
      <c r="D224" t="s">
        <v>37</v>
      </c>
      <c r="E224" t="s">
        <v>4669</v>
      </c>
      <c r="F224">
        <v>2026</v>
      </c>
      <c r="G224" t="s">
        <v>5657</v>
      </c>
      <c r="H224" s="4">
        <v>46174</v>
      </c>
      <c r="I224" s="4" t="str">
        <f t="shared" si="105"/>
        <v>Southland</v>
      </c>
      <c r="J224" s="2" t="str">
        <f t="shared" si="106"/>
        <v/>
      </c>
      <c r="K224" s="2" t="str">
        <f t="shared" si="107"/>
        <v/>
      </c>
      <c r="L224" s="2" t="str">
        <f t="shared" si="108"/>
        <v/>
      </c>
      <c r="M224" s="2" t="str">
        <f t="shared" si="109"/>
        <v/>
      </c>
      <c r="N224" s="22" t="str" cm="1">
        <f t="array" ref="N224">IFERROR(INDEX(Stats_Hit_GP,MATCH($B224,Stats_Hit_Player,0)),"")</f>
        <v/>
      </c>
      <c r="O224" s="22" t="str">
        <f t="shared" si="110"/>
        <v/>
      </c>
      <c r="P224" s="22" t="str">
        <f t="shared" si="111"/>
        <v/>
      </c>
      <c r="Q224" s="22" t="str">
        <f t="shared" si="112"/>
        <v/>
      </c>
      <c r="R224" s="22" t="str">
        <f t="shared" si="113"/>
        <v/>
      </c>
      <c r="S224" s="22" t="str">
        <f t="shared" si="114"/>
        <v/>
      </c>
      <c r="T224" s="22" t="str">
        <f t="shared" si="115"/>
        <v/>
      </c>
      <c r="U224" s="22" t="str">
        <f t="shared" si="116"/>
        <v/>
      </c>
      <c r="V224" s="22" t="str">
        <f t="shared" si="117"/>
        <v/>
      </c>
      <c r="W224" s="22" t="str">
        <f t="shared" si="118"/>
        <v/>
      </c>
      <c r="X224" s="22" t="str">
        <f t="shared" si="119"/>
        <v/>
      </c>
      <c r="Y224" s="22" t="str">
        <f t="shared" si="120"/>
        <v/>
      </c>
      <c r="Z224" s="22" t="str">
        <f t="shared" si="121"/>
        <v/>
      </c>
      <c r="AA224" s="22" t="str">
        <f t="shared" si="122"/>
        <v/>
      </c>
      <c r="AB224" s="22">
        <f t="shared" si="123"/>
        <v>1</v>
      </c>
      <c r="AC224" s="22">
        <f t="shared" si="124"/>
        <v>0</v>
      </c>
      <c r="AD224" s="29">
        <f t="shared" si="125"/>
        <v>5.23</v>
      </c>
      <c r="AE224" s="22">
        <f t="shared" si="126"/>
        <v>10</v>
      </c>
      <c r="AF224" s="22">
        <f t="shared" si="127"/>
        <v>1</v>
      </c>
      <c r="AG224" s="22">
        <f t="shared" si="128"/>
        <v>0</v>
      </c>
      <c r="AH224" s="22">
        <f t="shared" si="129"/>
        <v>0</v>
      </c>
      <c r="AI224" s="22">
        <f t="shared" si="130"/>
        <v>0</v>
      </c>
      <c r="AJ224" s="31">
        <f t="shared" si="131"/>
        <v>10.1</v>
      </c>
      <c r="AK224" s="22">
        <f t="shared" si="132"/>
        <v>11</v>
      </c>
      <c r="AL224" s="22">
        <f t="shared" si="133"/>
        <v>7</v>
      </c>
      <c r="AM224" s="22">
        <f t="shared" si="134"/>
        <v>6</v>
      </c>
      <c r="AN224" s="22">
        <f t="shared" si="135"/>
        <v>6</v>
      </c>
      <c r="AO224" s="22">
        <f t="shared" si="136"/>
        <v>10</v>
      </c>
      <c r="AP224" s="22">
        <f t="shared" si="137"/>
        <v>3</v>
      </c>
      <c r="AQ224" s="2">
        <f t="shared" si="138"/>
        <v>0.26800000000000002</v>
      </c>
    </row>
    <row r="225" spans="1:43" x14ac:dyDescent="0.25">
      <c r="A225" s="26" t="str">
        <f t="shared" si="139"/>
        <v/>
      </c>
      <c r="B225" t="s">
        <v>5089</v>
      </c>
      <c r="C225" t="s">
        <v>25</v>
      </c>
      <c r="D225" t="s">
        <v>37</v>
      </c>
      <c r="E225" t="s">
        <v>5078</v>
      </c>
      <c r="F225">
        <v>2026</v>
      </c>
      <c r="G225" t="s">
        <v>5657</v>
      </c>
      <c r="H225" s="4">
        <v>46174</v>
      </c>
      <c r="I225" s="4" t="str">
        <f t="shared" si="105"/>
        <v>Sun Belt</v>
      </c>
      <c r="J225" s="2">
        <f t="shared" si="106"/>
        <v>0.217</v>
      </c>
      <c r="K225" s="2">
        <f t="shared" si="107"/>
        <v>0.308</v>
      </c>
      <c r="L225" s="2">
        <f t="shared" si="108"/>
        <v>0.30399999999999999</v>
      </c>
      <c r="M225" s="2">
        <f t="shared" si="109"/>
        <v>0.61199999999999999</v>
      </c>
      <c r="N225" s="22" cm="1">
        <f t="array" ref="N225">IFERROR(INDEX(Stats_Hit_GP,MATCH($B225,Stats_Hit_Player,0)),"")</f>
        <v>22</v>
      </c>
      <c r="O225" s="22">
        <f t="shared" si="110"/>
        <v>56</v>
      </c>
      <c r="P225" s="22">
        <f t="shared" si="111"/>
        <v>46</v>
      </c>
      <c r="Q225" s="22">
        <f t="shared" si="112"/>
        <v>8</v>
      </c>
      <c r="R225" s="22">
        <f t="shared" si="113"/>
        <v>10</v>
      </c>
      <c r="S225" s="22">
        <f t="shared" si="114"/>
        <v>2</v>
      </c>
      <c r="T225" s="22">
        <f t="shared" si="115"/>
        <v>1</v>
      </c>
      <c r="U225" s="22">
        <f t="shared" si="116"/>
        <v>0</v>
      </c>
      <c r="V225" s="22">
        <f t="shared" si="117"/>
        <v>5</v>
      </c>
      <c r="W225" s="22">
        <f t="shared" si="118"/>
        <v>2</v>
      </c>
      <c r="X225" s="22">
        <f t="shared" si="119"/>
        <v>4</v>
      </c>
      <c r="Y225" s="22">
        <f t="shared" si="120"/>
        <v>12</v>
      </c>
      <c r="Z225" s="22">
        <f t="shared" si="121"/>
        <v>1</v>
      </c>
      <c r="AA225" s="22">
        <f t="shared" si="122"/>
        <v>0</v>
      </c>
      <c r="AB225" s="22" t="str">
        <f t="shared" si="123"/>
        <v/>
      </c>
      <c r="AC225" s="22" t="str">
        <f t="shared" si="124"/>
        <v/>
      </c>
      <c r="AD225" s="29" t="str">
        <f t="shared" si="125"/>
        <v/>
      </c>
      <c r="AE225" s="22" t="str">
        <f t="shared" si="126"/>
        <v/>
      </c>
      <c r="AF225" s="22" t="str">
        <f t="shared" si="127"/>
        <v/>
      </c>
      <c r="AG225" s="22" t="str">
        <f t="shared" si="128"/>
        <v/>
      </c>
      <c r="AH225" s="22" t="str">
        <f t="shared" si="129"/>
        <v/>
      </c>
      <c r="AI225" s="22" t="str">
        <f t="shared" si="130"/>
        <v/>
      </c>
      <c r="AJ225" s="31" t="str">
        <f t="shared" si="131"/>
        <v/>
      </c>
      <c r="AK225" s="22" t="str">
        <f t="shared" si="132"/>
        <v/>
      </c>
      <c r="AL225" s="22" t="str">
        <f t="shared" si="133"/>
        <v/>
      </c>
      <c r="AM225" s="22" t="str">
        <f t="shared" si="134"/>
        <v/>
      </c>
      <c r="AN225" s="22" t="str">
        <f t="shared" si="135"/>
        <v/>
      </c>
      <c r="AO225" s="22" t="str">
        <f t="shared" si="136"/>
        <v/>
      </c>
      <c r="AP225" s="22" t="str">
        <f t="shared" si="137"/>
        <v/>
      </c>
      <c r="AQ225" s="2" t="str">
        <f t="shared" si="138"/>
        <v/>
      </c>
    </row>
    <row r="226" spans="1:43" x14ac:dyDescent="0.25">
      <c r="A226" s="26" t="str">
        <f t="shared" si="139"/>
        <v/>
      </c>
      <c r="B226" t="s">
        <v>7267</v>
      </c>
      <c r="C226" t="s">
        <v>5700</v>
      </c>
      <c r="D226" t="s">
        <v>37</v>
      </c>
      <c r="E226" t="s">
        <v>52</v>
      </c>
      <c r="F226">
        <v>2026</v>
      </c>
      <c r="G226" t="s">
        <v>5657</v>
      </c>
      <c r="H226" s="4">
        <v>46174</v>
      </c>
      <c r="I226" s="4" t="str">
        <f t="shared" si="105"/>
        <v>Atlantic 10</v>
      </c>
      <c r="J226" s="2" t="str">
        <f t="shared" si="106"/>
        <v/>
      </c>
      <c r="K226" s="2" t="str">
        <f t="shared" si="107"/>
        <v/>
      </c>
      <c r="L226" s="2" t="str">
        <f t="shared" si="108"/>
        <v/>
      </c>
      <c r="M226" s="2" t="str">
        <f t="shared" si="109"/>
        <v/>
      </c>
      <c r="N226" s="22" t="str" cm="1">
        <f t="array" ref="N226">IFERROR(INDEX(Stats_Hit_GP,MATCH($B226,Stats_Hit_Player,0)),"")</f>
        <v/>
      </c>
      <c r="O226" s="22" t="str">
        <f t="shared" si="110"/>
        <v/>
      </c>
      <c r="P226" s="22" t="str">
        <f t="shared" si="111"/>
        <v/>
      </c>
      <c r="Q226" s="22" t="str">
        <f t="shared" si="112"/>
        <v/>
      </c>
      <c r="R226" s="22" t="str">
        <f t="shared" si="113"/>
        <v/>
      </c>
      <c r="S226" s="22" t="str">
        <f t="shared" si="114"/>
        <v/>
      </c>
      <c r="T226" s="22" t="str">
        <f t="shared" si="115"/>
        <v/>
      </c>
      <c r="U226" s="22" t="str">
        <f t="shared" si="116"/>
        <v/>
      </c>
      <c r="V226" s="22" t="str">
        <f t="shared" si="117"/>
        <v/>
      </c>
      <c r="W226" s="22" t="str">
        <f t="shared" si="118"/>
        <v/>
      </c>
      <c r="X226" s="22" t="str">
        <f t="shared" si="119"/>
        <v/>
      </c>
      <c r="Y226" s="22" t="str">
        <f t="shared" si="120"/>
        <v/>
      </c>
      <c r="Z226" s="22" t="str">
        <f t="shared" si="121"/>
        <v/>
      </c>
      <c r="AA226" s="22" t="str">
        <f t="shared" si="122"/>
        <v/>
      </c>
      <c r="AB226" s="22" t="str">
        <f t="shared" si="123"/>
        <v/>
      </c>
      <c r="AC226" s="22" t="str">
        <f t="shared" si="124"/>
        <v/>
      </c>
      <c r="AD226" s="29" t="str">
        <f t="shared" si="125"/>
        <v/>
      </c>
      <c r="AE226" s="22" t="str">
        <f t="shared" si="126"/>
        <v/>
      </c>
      <c r="AF226" s="22" t="str">
        <f t="shared" si="127"/>
        <v/>
      </c>
      <c r="AG226" s="22" t="str">
        <f t="shared" si="128"/>
        <v/>
      </c>
      <c r="AH226" s="22" t="str">
        <f t="shared" si="129"/>
        <v/>
      </c>
      <c r="AI226" s="22" t="str">
        <f t="shared" si="130"/>
        <v/>
      </c>
      <c r="AJ226" s="31" t="str">
        <f t="shared" si="131"/>
        <v/>
      </c>
      <c r="AK226" s="22" t="str">
        <f t="shared" si="132"/>
        <v/>
      </c>
      <c r="AL226" s="22" t="str">
        <f t="shared" si="133"/>
        <v/>
      </c>
      <c r="AM226" s="22" t="str">
        <f t="shared" si="134"/>
        <v/>
      </c>
      <c r="AN226" s="22" t="str">
        <f t="shared" si="135"/>
        <v/>
      </c>
      <c r="AO226" s="22" t="str">
        <f t="shared" si="136"/>
        <v/>
      </c>
      <c r="AP226" s="22" t="str">
        <f t="shared" si="137"/>
        <v/>
      </c>
      <c r="AQ226" s="2" t="str">
        <f t="shared" si="138"/>
        <v/>
      </c>
    </row>
    <row r="227" spans="1:43" x14ac:dyDescent="0.25">
      <c r="A227" s="26" t="str">
        <f t="shared" si="139"/>
        <v/>
      </c>
      <c r="B227" t="s">
        <v>7268</v>
      </c>
      <c r="C227" t="s">
        <v>64</v>
      </c>
      <c r="D227" t="s">
        <v>37</v>
      </c>
      <c r="E227" t="s">
        <v>2230</v>
      </c>
      <c r="F227">
        <v>2026</v>
      </c>
      <c r="G227" t="s">
        <v>5657</v>
      </c>
      <c r="H227" s="4">
        <v>46174</v>
      </c>
      <c r="I227" s="4" t="str">
        <f t="shared" si="105"/>
        <v>Conference USA</v>
      </c>
      <c r="J227" s="2" t="str">
        <f t="shared" si="106"/>
        <v/>
      </c>
      <c r="K227" s="2" t="str">
        <f t="shared" si="107"/>
        <v/>
      </c>
      <c r="L227" s="2" t="str">
        <f t="shared" si="108"/>
        <v/>
      </c>
      <c r="M227" s="2" t="str">
        <f t="shared" si="109"/>
        <v/>
      </c>
      <c r="N227" s="22" t="str" cm="1">
        <f t="array" ref="N227">IFERROR(INDEX(Stats_Hit_GP,MATCH($B227,Stats_Hit_Player,0)),"")</f>
        <v/>
      </c>
      <c r="O227" s="22" t="str">
        <f t="shared" si="110"/>
        <v/>
      </c>
      <c r="P227" s="22" t="str">
        <f t="shared" si="111"/>
        <v/>
      </c>
      <c r="Q227" s="22" t="str">
        <f t="shared" si="112"/>
        <v/>
      </c>
      <c r="R227" s="22" t="str">
        <f t="shared" si="113"/>
        <v/>
      </c>
      <c r="S227" s="22" t="str">
        <f t="shared" si="114"/>
        <v/>
      </c>
      <c r="T227" s="22" t="str">
        <f t="shared" si="115"/>
        <v/>
      </c>
      <c r="U227" s="22" t="str">
        <f t="shared" si="116"/>
        <v/>
      </c>
      <c r="V227" s="22" t="str">
        <f t="shared" si="117"/>
        <v/>
      </c>
      <c r="W227" s="22" t="str">
        <f t="shared" si="118"/>
        <v/>
      </c>
      <c r="X227" s="22" t="str">
        <f t="shared" si="119"/>
        <v/>
      </c>
      <c r="Y227" s="22" t="str">
        <f t="shared" si="120"/>
        <v/>
      </c>
      <c r="Z227" s="22" t="str">
        <f t="shared" si="121"/>
        <v/>
      </c>
      <c r="AA227" s="22" t="str">
        <f t="shared" si="122"/>
        <v/>
      </c>
      <c r="AB227" s="22">
        <f t="shared" si="123"/>
        <v>0</v>
      </c>
      <c r="AC227" s="22">
        <f t="shared" si="124"/>
        <v>0</v>
      </c>
      <c r="AD227" s="29">
        <f t="shared" si="125"/>
        <v>6.75</v>
      </c>
      <c r="AE227" s="22">
        <f t="shared" si="126"/>
        <v>2</v>
      </c>
      <c r="AF227" s="22">
        <f t="shared" si="127"/>
        <v>0</v>
      </c>
      <c r="AG227" s="22">
        <f t="shared" si="128"/>
        <v>0</v>
      </c>
      <c r="AH227" s="22">
        <f t="shared" si="129"/>
        <v>0</v>
      </c>
      <c r="AI227" s="22">
        <f t="shared" si="130"/>
        <v>0</v>
      </c>
      <c r="AJ227" s="31">
        <f t="shared" si="131"/>
        <v>1.1000000000000001</v>
      </c>
      <c r="AK227" s="22">
        <f t="shared" si="132"/>
        <v>2</v>
      </c>
      <c r="AL227" s="22">
        <f t="shared" si="133"/>
        <v>1</v>
      </c>
      <c r="AM227" s="22">
        <f t="shared" si="134"/>
        <v>1</v>
      </c>
      <c r="AN227" s="22">
        <f t="shared" si="135"/>
        <v>1</v>
      </c>
      <c r="AO227" s="22">
        <f t="shared" si="136"/>
        <v>0</v>
      </c>
      <c r="AP227" s="22">
        <f t="shared" si="137"/>
        <v>0</v>
      </c>
      <c r="AQ227" s="2">
        <f t="shared" si="138"/>
        <v>0.5</v>
      </c>
    </row>
    <row r="228" spans="1:43" x14ac:dyDescent="0.25">
      <c r="A228" s="26" t="str">
        <f t="shared" si="139"/>
        <v/>
      </c>
      <c r="B228" t="s">
        <v>2142</v>
      </c>
      <c r="C228" t="s">
        <v>27</v>
      </c>
      <c r="D228" t="s">
        <v>37</v>
      </c>
      <c r="E228" t="s">
        <v>2138</v>
      </c>
      <c r="F228">
        <v>2026</v>
      </c>
      <c r="G228" t="s">
        <v>5657</v>
      </c>
      <c r="H228" s="4">
        <v>46174</v>
      </c>
      <c r="I228" s="4" t="str">
        <f t="shared" si="105"/>
        <v>Big West</v>
      </c>
      <c r="J228" s="2">
        <f t="shared" si="106"/>
        <v>0.5</v>
      </c>
      <c r="K228" s="2">
        <f t="shared" si="107"/>
        <v>0.5</v>
      </c>
      <c r="L228" s="2">
        <f t="shared" si="108"/>
        <v>0.5</v>
      </c>
      <c r="M228" s="2">
        <f t="shared" si="109"/>
        <v>1</v>
      </c>
      <c r="N228" s="22" cm="1">
        <f t="array" ref="N228">IFERROR(INDEX(Stats_Hit_GP,MATCH($B228,Stats_Hit_Player,0)),"")</f>
        <v>4</v>
      </c>
      <c r="O228" s="22">
        <f t="shared" si="110"/>
        <v>6</v>
      </c>
      <c r="P228" s="22">
        <f t="shared" si="111"/>
        <v>6</v>
      </c>
      <c r="Q228" s="22">
        <f t="shared" si="112"/>
        <v>3</v>
      </c>
      <c r="R228" s="22">
        <f t="shared" si="113"/>
        <v>3</v>
      </c>
      <c r="S228" s="22">
        <f t="shared" si="114"/>
        <v>0</v>
      </c>
      <c r="T228" s="22">
        <f t="shared" si="115"/>
        <v>0</v>
      </c>
      <c r="U228" s="22">
        <f t="shared" si="116"/>
        <v>0</v>
      </c>
      <c r="V228" s="22">
        <f t="shared" si="117"/>
        <v>0</v>
      </c>
      <c r="W228" s="22">
        <f t="shared" si="118"/>
        <v>0</v>
      </c>
      <c r="X228" s="22">
        <f t="shared" si="119"/>
        <v>0</v>
      </c>
      <c r="Y228" s="22">
        <f t="shared" si="120"/>
        <v>1</v>
      </c>
      <c r="Z228" s="22">
        <f t="shared" si="121"/>
        <v>0</v>
      </c>
      <c r="AA228" s="22">
        <f t="shared" si="122"/>
        <v>0</v>
      </c>
      <c r="AB228" s="22" t="str">
        <f t="shared" si="123"/>
        <v/>
      </c>
      <c r="AC228" s="22" t="str">
        <f t="shared" si="124"/>
        <v/>
      </c>
      <c r="AD228" s="29" t="str">
        <f t="shared" si="125"/>
        <v/>
      </c>
      <c r="AE228" s="22" t="str">
        <f t="shared" si="126"/>
        <v/>
      </c>
      <c r="AF228" s="22" t="str">
        <f t="shared" si="127"/>
        <v/>
      </c>
      <c r="AG228" s="22" t="str">
        <f t="shared" si="128"/>
        <v/>
      </c>
      <c r="AH228" s="22" t="str">
        <f t="shared" si="129"/>
        <v/>
      </c>
      <c r="AI228" s="22" t="str">
        <f t="shared" si="130"/>
        <v/>
      </c>
      <c r="AJ228" s="31" t="str">
        <f t="shared" si="131"/>
        <v/>
      </c>
      <c r="AK228" s="22" t="str">
        <f t="shared" si="132"/>
        <v/>
      </c>
      <c r="AL228" s="22" t="str">
        <f t="shared" si="133"/>
        <v/>
      </c>
      <c r="AM228" s="22" t="str">
        <f t="shared" si="134"/>
        <v/>
      </c>
      <c r="AN228" s="22" t="str">
        <f t="shared" si="135"/>
        <v/>
      </c>
      <c r="AO228" s="22" t="str">
        <f t="shared" si="136"/>
        <v/>
      </c>
      <c r="AP228" s="22" t="str">
        <f t="shared" si="137"/>
        <v/>
      </c>
      <c r="AQ228" s="2" t="str">
        <f t="shared" si="138"/>
        <v/>
      </c>
    </row>
    <row r="229" spans="1:43" x14ac:dyDescent="0.25">
      <c r="A229" s="26" t="str">
        <f t="shared" si="139"/>
        <v/>
      </c>
      <c r="B229" t="s">
        <v>4739</v>
      </c>
      <c r="C229" t="s">
        <v>25</v>
      </c>
      <c r="D229" t="s">
        <v>37</v>
      </c>
      <c r="E229" t="s">
        <v>4731</v>
      </c>
      <c r="F229">
        <v>2026</v>
      </c>
      <c r="G229" t="s">
        <v>5657</v>
      </c>
      <c r="H229" s="4">
        <v>46174</v>
      </c>
      <c r="I229" s="4" t="str">
        <f t="shared" si="105"/>
        <v>Southland</v>
      </c>
      <c r="J229" s="2">
        <f t="shared" si="106"/>
        <v>0.3</v>
      </c>
      <c r="K229" s="2">
        <f t="shared" si="107"/>
        <v>0.36399999999999999</v>
      </c>
      <c r="L229" s="2">
        <f t="shared" si="108"/>
        <v>0.3</v>
      </c>
      <c r="M229" s="2">
        <f t="shared" si="109"/>
        <v>0.66400000000000003</v>
      </c>
      <c r="N229" s="22" cm="1">
        <f t="array" ref="N229">IFERROR(INDEX(Stats_Hit_GP,MATCH($B229,Stats_Hit_Player,0)),"")</f>
        <v>4</v>
      </c>
      <c r="O229" s="22">
        <f t="shared" si="110"/>
        <v>11</v>
      </c>
      <c r="P229" s="22">
        <f t="shared" si="111"/>
        <v>10</v>
      </c>
      <c r="Q229" s="22">
        <f t="shared" si="112"/>
        <v>1</v>
      </c>
      <c r="R229" s="22">
        <f t="shared" si="113"/>
        <v>3</v>
      </c>
      <c r="S229" s="22">
        <f t="shared" si="114"/>
        <v>0</v>
      </c>
      <c r="T229" s="22">
        <f t="shared" si="115"/>
        <v>0</v>
      </c>
      <c r="U229" s="22">
        <f t="shared" si="116"/>
        <v>0</v>
      </c>
      <c r="V229" s="22">
        <f t="shared" si="117"/>
        <v>2</v>
      </c>
      <c r="W229" s="22">
        <f t="shared" si="118"/>
        <v>0</v>
      </c>
      <c r="X229" s="22">
        <f t="shared" si="119"/>
        <v>1</v>
      </c>
      <c r="Y229" s="22">
        <f t="shared" si="120"/>
        <v>6</v>
      </c>
      <c r="Z229" s="22">
        <f t="shared" si="121"/>
        <v>1</v>
      </c>
      <c r="AA229" s="22">
        <f t="shared" si="122"/>
        <v>0</v>
      </c>
      <c r="AB229" s="22" t="str">
        <f t="shared" si="123"/>
        <v/>
      </c>
      <c r="AC229" s="22" t="str">
        <f t="shared" si="124"/>
        <v/>
      </c>
      <c r="AD229" s="29" t="str">
        <f t="shared" si="125"/>
        <v/>
      </c>
      <c r="AE229" s="22" t="str">
        <f t="shared" si="126"/>
        <v/>
      </c>
      <c r="AF229" s="22" t="str">
        <f t="shared" si="127"/>
        <v/>
      </c>
      <c r="AG229" s="22" t="str">
        <f t="shared" si="128"/>
        <v/>
      </c>
      <c r="AH229" s="22" t="str">
        <f t="shared" si="129"/>
        <v/>
      </c>
      <c r="AI229" s="22" t="str">
        <f t="shared" si="130"/>
        <v/>
      </c>
      <c r="AJ229" s="31" t="str">
        <f t="shared" si="131"/>
        <v/>
      </c>
      <c r="AK229" s="22" t="str">
        <f t="shared" si="132"/>
        <v/>
      </c>
      <c r="AL229" s="22" t="str">
        <f t="shared" si="133"/>
        <v/>
      </c>
      <c r="AM229" s="22" t="str">
        <f t="shared" si="134"/>
        <v/>
      </c>
      <c r="AN229" s="22" t="str">
        <f t="shared" si="135"/>
        <v/>
      </c>
      <c r="AO229" s="22" t="str">
        <f t="shared" si="136"/>
        <v/>
      </c>
      <c r="AP229" s="22" t="str">
        <f t="shared" si="137"/>
        <v/>
      </c>
      <c r="AQ229" s="2" t="str">
        <f t="shared" si="138"/>
        <v/>
      </c>
    </row>
    <row r="230" spans="1:43" x14ac:dyDescent="0.25">
      <c r="A230" s="26" t="str">
        <f t="shared" si="139"/>
        <v/>
      </c>
      <c r="B230" t="s">
        <v>7269</v>
      </c>
      <c r="C230" t="s">
        <v>64</v>
      </c>
      <c r="D230" t="s">
        <v>24</v>
      </c>
      <c r="E230" t="s">
        <v>5359</v>
      </c>
      <c r="F230">
        <v>2026</v>
      </c>
      <c r="G230" t="s">
        <v>5657</v>
      </c>
      <c r="H230" s="4">
        <v>46174</v>
      </c>
      <c r="I230" s="4" t="str">
        <f t="shared" si="105"/>
        <v>Western Athletic</v>
      </c>
      <c r="J230" s="2" t="str">
        <f t="shared" si="106"/>
        <v/>
      </c>
      <c r="K230" s="2" t="str">
        <f t="shared" si="107"/>
        <v/>
      </c>
      <c r="L230" s="2" t="str">
        <f t="shared" si="108"/>
        <v/>
      </c>
      <c r="M230" s="2" t="str">
        <f t="shared" si="109"/>
        <v/>
      </c>
      <c r="N230" s="22" t="str" cm="1">
        <f t="array" ref="N230">IFERROR(INDEX(Stats_Hit_GP,MATCH($B230,Stats_Hit_Player,0)),"")</f>
        <v/>
      </c>
      <c r="O230" s="22" t="str">
        <f t="shared" si="110"/>
        <v/>
      </c>
      <c r="P230" s="22" t="str">
        <f t="shared" si="111"/>
        <v/>
      </c>
      <c r="Q230" s="22" t="str">
        <f t="shared" si="112"/>
        <v/>
      </c>
      <c r="R230" s="22" t="str">
        <f t="shared" si="113"/>
        <v/>
      </c>
      <c r="S230" s="22" t="str">
        <f t="shared" si="114"/>
        <v/>
      </c>
      <c r="T230" s="22" t="str">
        <f t="shared" si="115"/>
        <v/>
      </c>
      <c r="U230" s="22" t="str">
        <f t="shared" si="116"/>
        <v/>
      </c>
      <c r="V230" s="22" t="str">
        <f t="shared" si="117"/>
        <v/>
      </c>
      <c r="W230" s="22" t="str">
        <f t="shared" si="118"/>
        <v/>
      </c>
      <c r="X230" s="22" t="str">
        <f t="shared" si="119"/>
        <v/>
      </c>
      <c r="Y230" s="22" t="str">
        <f t="shared" si="120"/>
        <v/>
      </c>
      <c r="Z230" s="22" t="str">
        <f t="shared" si="121"/>
        <v/>
      </c>
      <c r="AA230" s="22" t="str">
        <f t="shared" si="122"/>
        <v/>
      </c>
      <c r="AB230" s="22">
        <f t="shared" si="123"/>
        <v>11</v>
      </c>
      <c r="AC230" s="22">
        <f t="shared" si="124"/>
        <v>0</v>
      </c>
      <c r="AD230" s="29">
        <f t="shared" si="125"/>
        <v>3.12</v>
      </c>
      <c r="AE230" s="22">
        <f t="shared" si="126"/>
        <v>18</v>
      </c>
      <c r="AF230" s="22">
        <f t="shared" si="127"/>
        <v>15</v>
      </c>
      <c r="AG230" s="22">
        <f t="shared" si="128"/>
        <v>1</v>
      </c>
      <c r="AH230" s="22">
        <f t="shared" si="129"/>
        <v>0</v>
      </c>
      <c r="AI230" s="22">
        <f t="shared" si="130"/>
        <v>0</v>
      </c>
      <c r="AJ230" s="31">
        <f t="shared" si="131"/>
        <v>75</v>
      </c>
      <c r="AK230" s="22">
        <f t="shared" si="132"/>
        <v>67</v>
      </c>
      <c r="AL230" s="22">
        <f t="shared" si="133"/>
        <v>29</v>
      </c>
      <c r="AM230" s="22">
        <f t="shared" si="134"/>
        <v>26</v>
      </c>
      <c r="AN230" s="22">
        <f t="shared" si="135"/>
        <v>37</v>
      </c>
      <c r="AO230" s="22">
        <f t="shared" si="136"/>
        <v>111</v>
      </c>
      <c r="AP230" s="22">
        <f t="shared" si="137"/>
        <v>6</v>
      </c>
      <c r="AQ230" s="2">
        <f t="shared" si="138"/>
        <v>0.23599999999999999</v>
      </c>
    </row>
    <row r="231" spans="1:43" x14ac:dyDescent="0.25">
      <c r="A231" s="26" t="str">
        <f t="shared" si="139"/>
        <v/>
      </c>
      <c r="B231" t="s">
        <v>491</v>
      </c>
      <c r="C231" t="s">
        <v>35</v>
      </c>
      <c r="D231" t="s">
        <v>24</v>
      </c>
      <c r="E231" t="s">
        <v>478</v>
      </c>
      <c r="F231">
        <v>2026</v>
      </c>
      <c r="G231" t="s">
        <v>5657</v>
      </c>
      <c r="H231" s="4">
        <v>46174</v>
      </c>
      <c r="I231" s="4" t="str">
        <f t="shared" si="105"/>
        <v>ACC</v>
      </c>
      <c r="J231" s="2">
        <f t="shared" si="106"/>
        <v>0.2</v>
      </c>
      <c r="K231" s="2">
        <f t="shared" si="107"/>
        <v>0.33300000000000002</v>
      </c>
      <c r="L231" s="2">
        <f t="shared" si="108"/>
        <v>0.2</v>
      </c>
      <c r="M231" s="2">
        <f t="shared" si="109"/>
        <v>0.53300000000000003</v>
      </c>
      <c r="N231" s="22" cm="1">
        <f t="array" ref="N231">IFERROR(INDEX(Stats_Hit_GP,MATCH($B231,Stats_Hit_Player,0)),"")</f>
        <v>16</v>
      </c>
      <c r="O231" s="22">
        <f t="shared" si="110"/>
        <v>48</v>
      </c>
      <c r="P231" s="22">
        <f t="shared" si="111"/>
        <v>40</v>
      </c>
      <c r="Q231" s="22">
        <f t="shared" si="112"/>
        <v>6</v>
      </c>
      <c r="R231" s="22">
        <f t="shared" si="113"/>
        <v>8</v>
      </c>
      <c r="S231" s="22">
        <f t="shared" si="114"/>
        <v>0</v>
      </c>
      <c r="T231" s="22">
        <f t="shared" si="115"/>
        <v>0</v>
      </c>
      <c r="U231" s="22">
        <f t="shared" si="116"/>
        <v>0</v>
      </c>
      <c r="V231" s="22">
        <f t="shared" si="117"/>
        <v>2</v>
      </c>
      <c r="W231" s="22">
        <f t="shared" si="118"/>
        <v>3</v>
      </c>
      <c r="X231" s="22">
        <f t="shared" si="119"/>
        <v>5</v>
      </c>
      <c r="Y231" s="22">
        <f t="shared" si="120"/>
        <v>13</v>
      </c>
      <c r="Z231" s="22">
        <f t="shared" si="121"/>
        <v>0</v>
      </c>
      <c r="AA231" s="22">
        <f t="shared" si="122"/>
        <v>0</v>
      </c>
      <c r="AB231" s="22" t="str">
        <f t="shared" si="123"/>
        <v/>
      </c>
      <c r="AC231" s="22" t="str">
        <f t="shared" si="124"/>
        <v/>
      </c>
      <c r="AD231" s="29" t="str">
        <f t="shared" si="125"/>
        <v/>
      </c>
      <c r="AE231" s="22" t="str">
        <f t="shared" si="126"/>
        <v/>
      </c>
      <c r="AF231" s="22" t="str">
        <f t="shared" si="127"/>
        <v/>
      </c>
      <c r="AG231" s="22" t="str">
        <f t="shared" si="128"/>
        <v/>
      </c>
      <c r="AH231" s="22" t="str">
        <f t="shared" si="129"/>
        <v/>
      </c>
      <c r="AI231" s="22" t="str">
        <f t="shared" si="130"/>
        <v/>
      </c>
      <c r="AJ231" s="31" t="str">
        <f t="shared" si="131"/>
        <v/>
      </c>
      <c r="AK231" s="22" t="str">
        <f t="shared" si="132"/>
        <v/>
      </c>
      <c r="AL231" s="22" t="str">
        <f t="shared" si="133"/>
        <v/>
      </c>
      <c r="AM231" s="22" t="str">
        <f t="shared" si="134"/>
        <v/>
      </c>
      <c r="AN231" s="22" t="str">
        <f t="shared" si="135"/>
        <v/>
      </c>
      <c r="AO231" s="22" t="str">
        <f t="shared" si="136"/>
        <v/>
      </c>
      <c r="AP231" s="22" t="str">
        <f t="shared" si="137"/>
        <v/>
      </c>
      <c r="AQ231" s="2" t="str">
        <f t="shared" si="138"/>
        <v/>
      </c>
    </row>
    <row r="232" spans="1:43" x14ac:dyDescent="0.25">
      <c r="A232" s="26" t="str">
        <f t="shared" si="139"/>
        <v/>
      </c>
      <c r="B232" t="s">
        <v>2156</v>
      </c>
      <c r="C232" t="s">
        <v>44</v>
      </c>
      <c r="D232" t="s">
        <v>47</v>
      </c>
      <c r="E232" t="s">
        <v>2138</v>
      </c>
      <c r="F232">
        <v>2026</v>
      </c>
      <c r="G232" t="s">
        <v>5657</v>
      </c>
      <c r="H232" s="4">
        <v>46174</v>
      </c>
      <c r="I232" s="4" t="str">
        <f t="shared" si="105"/>
        <v>Big West</v>
      </c>
      <c r="J232" s="2">
        <f t="shared" si="106"/>
        <v>0</v>
      </c>
      <c r="K232" s="2">
        <f t="shared" si="107"/>
        <v>0.125</v>
      </c>
      <c r="L232" s="2">
        <f t="shared" si="108"/>
        <v>0</v>
      </c>
      <c r="M232" s="2">
        <f t="shared" si="109"/>
        <v>0.125</v>
      </c>
      <c r="N232" s="22" cm="1">
        <f t="array" ref="N232">IFERROR(INDEX(Stats_Hit_GP,MATCH($B232,Stats_Hit_Player,0)),"")</f>
        <v>4</v>
      </c>
      <c r="O232" s="22">
        <f t="shared" si="110"/>
        <v>8</v>
      </c>
      <c r="P232" s="22">
        <f t="shared" si="111"/>
        <v>7</v>
      </c>
      <c r="Q232" s="22">
        <f t="shared" si="112"/>
        <v>1</v>
      </c>
      <c r="R232" s="22">
        <f t="shared" si="113"/>
        <v>0</v>
      </c>
      <c r="S232" s="22">
        <f t="shared" si="114"/>
        <v>0</v>
      </c>
      <c r="T232" s="22">
        <f t="shared" si="115"/>
        <v>0</v>
      </c>
      <c r="U232" s="22">
        <f t="shared" si="116"/>
        <v>0</v>
      </c>
      <c r="V232" s="22">
        <f t="shared" si="117"/>
        <v>1</v>
      </c>
      <c r="W232" s="22">
        <f t="shared" si="118"/>
        <v>0</v>
      </c>
      <c r="X232" s="22">
        <f t="shared" si="119"/>
        <v>1</v>
      </c>
      <c r="Y232" s="22">
        <f t="shared" si="120"/>
        <v>2</v>
      </c>
      <c r="Z232" s="22">
        <f t="shared" si="121"/>
        <v>0</v>
      </c>
      <c r="AA232" s="22">
        <f t="shared" si="122"/>
        <v>0</v>
      </c>
      <c r="AB232" s="22" t="str">
        <f t="shared" si="123"/>
        <v/>
      </c>
      <c r="AC232" s="22" t="str">
        <f t="shared" si="124"/>
        <v/>
      </c>
      <c r="AD232" s="29" t="str">
        <f t="shared" si="125"/>
        <v/>
      </c>
      <c r="AE232" s="22" t="str">
        <f t="shared" si="126"/>
        <v/>
      </c>
      <c r="AF232" s="22" t="str">
        <f t="shared" si="127"/>
        <v/>
      </c>
      <c r="AG232" s="22" t="str">
        <f t="shared" si="128"/>
        <v/>
      </c>
      <c r="AH232" s="22" t="str">
        <f t="shared" si="129"/>
        <v/>
      </c>
      <c r="AI232" s="22" t="str">
        <f t="shared" si="130"/>
        <v/>
      </c>
      <c r="AJ232" s="31" t="str">
        <f t="shared" si="131"/>
        <v/>
      </c>
      <c r="AK232" s="22" t="str">
        <f t="shared" si="132"/>
        <v/>
      </c>
      <c r="AL232" s="22" t="str">
        <f t="shared" si="133"/>
        <v/>
      </c>
      <c r="AM232" s="22" t="str">
        <f t="shared" si="134"/>
        <v/>
      </c>
      <c r="AN232" s="22" t="str">
        <f t="shared" si="135"/>
        <v/>
      </c>
      <c r="AO232" s="22" t="str">
        <f t="shared" si="136"/>
        <v/>
      </c>
      <c r="AP232" s="22" t="str">
        <f t="shared" si="137"/>
        <v/>
      </c>
      <c r="AQ232" s="2" t="str">
        <f t="shared" si="138"/>
        <v/>
      </c>
    </row>
    <row r="233" spans="1:43" x14ac:dyDescent="0.25">
      <c r="A233" s="26" t="str">
        <f t="shared" si="139"/>
        <v/>
      </c>
      <c r="B233" t="s">
        <v>7270</v>
      </c>
      <c r="C233" t="s">
        <v>64</v>
      </c>
      <c r="D233" t="s">
        <v>24</v>
      </c>
      <c r="E233" t="s">
        <v>1890</v>
      </c>
      <c r="F233">
        <v>2026</v>
      </c>
      <c r="G233" t="s">
        <v>5657</v>
      </c>
      <c r="H233" s="4">
        <v>46174</v>
      </c>
      <c r="I233" s="4" t="str">
        <f t="shared" si="105"/>
        <v>Big Ten</v>
      </c>
      <c r="J233" s="2" t="str">
        <f t="shared" si="106"/>
        <v/>
      </c>
      <c r="K233" s="2" t="str">
        <f t="shared" si="107"/>
        <v/>
      </c>
      <c r="L233" s="2" t="str">
        <f t="shared" si="108"/>
        <v/>
      </c>
      <c r="M233" s="2" t="str">
        <f t="shared" si="109"/>
        <v/>
      </c>
      <c r="N233" s="22" t="str" cm="1">
        <f t="array" ref="N233">IFERROR(INDEX(Stats_Hit_GP,MATCH($B233,Stats_Hit_Player,0)),"")</f>
        <v/>
      </c>
      <c r="O233" s="22" t="str">
        <f t="shared" si="110"/>
        <v/>
      </c>
      <c r="P233" s="22" t="str">
        <f t="shared" si="111"/>
        <v/>
      </c>
      <c r="Q233" s="22" t="str">
        <f t="shared" si="112"/>
        <v/>
      </c>
      <c r="R233" s="22" t="str">
        <f t="shared" si="113"/>
        <v/>
      </c>
      <c r="S233" s="22" t="str">
        <f t="shared" si="114"/>
        <v/>
      </c>
      <c r="T233" s="22" t="str">
        <f t="shared" si="115"/>
        <v/>
      </c>
      <c r="U233" s="22" t="str">
        <f t="shared" si="116"/>
        <v/>
      </c>
      <c r="V233" s="22" t="str">
        <f t="shared" si="117"/>
        <v/>
      </c>
      <c r="W233" s="22" t="str">
        <f t="shared" si="118"/>
        <v/>
      </c>
      <c r="X233" s="22" t="str">
        <f t="shared" si="119"/>
        <v/>
      </c>
      <c r="Y233" s="22" t="str">
        <f t="shared" si="120"/>
        <v/>
      </c>
      <c r="Z233" s="22" t="str">
        <f t="shared" si="121"/>
        <v/>
      </c>
      <c r="AA233" s="22" t="str">
        <f t="shared" si="122"/>
        <v/>
      </c>
      <c r="AB233" s="22">
        <f t="shared" si="123"/>
        <v>4</v>
      </c>
      <c r="AC233" s="22">
        <f t="shared" si="124"/>
        <v>2</v>
      </c>
      <c r="AD233" s="29">
        <f t="shared" si="125"/>
        <v>8.85</v>
      </c>
      <c r="AE233" s="22">
        <f t="shared" si="126"/>
        <v>17</v>
      </c>
      <c r="AF233" s="22">
        <f t="shared" si="127"/>
        <v>9</v>
      </c>
      <c r="AG233" s="22">
        <f t="shared" si="128"/>
        <v>0</v>
      </c>
      <c r="AH233" s="22">
        <f t="shared" si="129"/>
        <v>0</v>
      </c>
      <c r="AI233" s="22">
        <f t="shared" si="130"/>
        <v>0</v>
      </c>
      <c r="AJ233" s="31">
        <f t="shared" si="131"/>
        <v>40.200000000000003</v>
      </c>
      <c r="AK233" s="22">
        <f t="shared" si="132"/>
        <v>52</v>
      </c>
      <c r="AL233" s="22">
        <f t="shared" si="133"/>
        <v>47</v>
      </c>
      <c r="AM233" s="22">
        <f t="shared" si="134"/>
        <v>40</v>
      </c>
      <c r="AN233" s="22">
        <f t="shared" si="135"/>
        <v>30</v>
      </c>
      <c r="AO233" s="22">
        <f t="shared" si="136"/>
        <v>29</v>
      </c>
      <c r="AP233" s="22">
        <f t="shared" si="137"/>
        <v>13</v>
      </c>
      <c r="AQ233" s="2">
        <f t="shared" si="138"/>
        <v>0.32500000000000001</v>
      </c>
    </row>
    <row r="234" spans="1:43" x14ac:dyDescent="0.25">
      <c r="A234" s="26" t="str">
        <f t="shared" si="139"/>
        <v/>
      </c>
      <c r="B234" t="s">
        <v>2126</v>
      </c>
      <c r="C234" t="s">
        <v>35</v>
      </c>
      <c r="D234" t="s">
        <v>37</v>
      </c>
      <c r="E234" t="s">
        <v>2115</v>
      </c>
      <c r="F234">
        <v>2026</v>
      </c>
      <c r="G234" t="s">
        <v>5657</v>
      </c>
      <c r="H234" s="4">
        <v>46174</v>
      </c>
      <c r="I234" s="4" t="str">
        <f t="shared" si="105"/>
        <v>Big West</v>
      </c>
      <c r="J234" s="2">
        <f t="shared" si="106"/>
        <v>0.25</v>
      </c>
      <c r="K234" s="2">
        <f t="shared" si="107"/>
        <v>0.31</v>
      </c>
      <c r="L234" s="2">
        <f t="shared" si="108"/>
        <v>0.34399999999999997</v>
      </c>
      <c r="M234" s="2">
        <f t="shared" si="109"/>
        <v>0.65400000000000003</v>
      </c>
      <c r="N234" s="22" cm="1">
        <f t="array" ref="N234">IFERROR(INDEX(Stats_Hit_GP,MATCH($B234,Stats_Hit_Player,0)),"")</f>
        <v>34</v>
      </c>
      <c r="O234" s="22">
        <f t="shared" si="110"/>
        <v>71</v>
      </c>
      <c r="P234" s="22">
        <f t="shared" si="111"/>
        <v>64</v>
      </c>
      <c r="Q234" s="22">
        <f t="shared" si="112"/>
        <v>11</v>
      </c>
      <c r="R234" s="22">
        <f t="shared" si="113"/>
        <v>16</v>
      </c>
      <c r="S234" s="22">
        <f t="shared" si="114"/>
        <v>3</v>
      </c>
      <c r="T234" s="22">
        <f t="shared" si="115"/>
        <v>0</v>
      </c>
      <c r="U234" s="22">
        <f t="shared" si="116"/>
        <v>1</v>
      </c>
      <c r="V234" s="22">
        <f t="shared" si="117"/>
        <v>15</v>
      </c>
      <c r="W234" s="22">
        <f t="shared" si="118"/>
        <v>1</v>
      </c>
      <c r="X234" s="22">
        <f t="shared" si="119"/>
        <v>5</v>
      </c>
      <c r="Y234" s="22">
        <f t="shared" si="120"/>
        <v>20</v>
      </c>
      <c r="Z234" s="22">
        <f t="shared" si="121"/>
        <v>1</v>
      </c>
      <c r="AA234" s="22">
        <f t="shared" si="122"/>
        <v>1</v>
      </c>
      <c r="AB234" s="22" t="str">
        <f t="shared" si="123"/>
        <v/>
      </c>
      <c r="AC234" s="22" t="str">
        <f t="shared" si="124"/>
        <v/>
      </c>
      <c r="AD234" s="29" t="str">
        <f t="shared" si="125"/>
        <v/>
      </c>
      <c r="AE234" s="22" t="str">
        <f t="shared" si="126"/>
        <v/>
      </c>
      <c r="AF234" s="22" t="str">
        <f t="shared" si="127"/>
        <v/>
      </c>
      <c r="AG234" s="22" t="str">
        <f t="shared" si="128"/>
        <v/>
      </c>
      <c r="AH234" s="22" t="str">
        <f t="shared" si="129"/>
        <v/>
      </c>
      <c r="AI234" s="22" t="str">
        <f t="shared" si="130"/>
        <v/>
      </c>
      <c r="AJ234" s="31" t="str">
        <f t="shared" si="131"/>
        <v/>
      </c>
      <c r="AK234" s="22" t="str">
        <f t="shared" si="132"/>
        <v/>
      </c>
      <c r="AL234" s="22" t="str">
        <f t="shared" si="133"/>
        <v/>
      </c>
      <c r="AM234" s="22" t="str">
        <f t="shared" si="134"/>
        <v/>
      </c>
      <c r="AN234" s="22" t="str">
        <f t="shared" si="135"/>
        <v/>
      </c>
      <c r="AO234" s="22" t="str">
        <f t="shared" si="136"/>
        <v/>
      </c>
      <c r="AP234" s="22" t="str">
        <f t="shared" si="137"/>
        <v/>
      </c>
      <c r="AQ234" s="2" t="str">
        <f t="shared" si="138"/>
        <v/>
      </c>
    </row>
    <row r="235" spans="1:43" x14ac:dyDescent="0.25">
      <c r="A235" s="26" t="str">
        <f t="shared" si="139"/>
        <v/>
      </c>
      <c r="B235" t="s">
        <v>7271</v>
      </c>
      <c r="C235" t="s">
        <v>64</v>
      </c>
      <c r="D235" t="s">
        <v>24</v>
      </c>
      <c r="E235" t="s">
        <v>554</v>
      </c>
      <c r="F235">
        <v>2026</v>
      </c>
      <c r="G235" t="s">
        <v>5657</v>
      </c>
      <c r="H235" s="4">
        <v>46174</v>
      </c>
      <c r="I235" s="4" t="str">
        <f t="shared" si="105"/>
        <v>America East</v>
      </c>
      <c r="J235" s="2" t="str">
        <f t="shared" si="106"/>
        <v/>
      </c>
      <c r="K235" s="2" t="str">
        <f t="shared" si="107"/>
        <v/>
      </c>
      <c r="L235" s="2" t="str">
        <f t="shared" si="108"/>
        <v/>
      </c>
      <c r="M235" s="2" t="str">
        <f t="shared" si="109"/>
        <v/>
      </c>
      <c r="N235" s="22" t="str" cm="1">
        <f t="array" ref="N235">IFERROR(INDEX(Stats_Hit_GP,MATCH($B235,Stats_Hit_Player,0)),"")</f>
        <v/>
      </c>
      <c r="O235" s="22" t="str">
        <f t="shared" si="110"/>
        <v/>
      </c>
      <c r="P235" s="22" t="str">
        <f t="shared" si="111"/>
        <v/>
      </c>
      <c r="Q235" s="22" t="str">
        <f t="shared" si="112"/>
        <v/>
      </c>
      <c r="R235" s="22" t="str">
        <f t="shared" si="113"/>
        <v/>
      </c>
      <c r="S235" s="22" t="str">
        <f t="shared" si="114"/>
        <v/>
      </c>
      <c r="T235" s="22" t="str">
        <f t="shared" si="115"/>
        <v/>
      </c>
      <c r="U235" s="22" t="str">
        <f t="shared" si="116"/>
        <v/>
      </c>
      <c r="V235" s="22" t="str">
        <f t="shared" si="117"/>
        <v/>
      </c>
      <c r="W235" s="22" t="str">
        <f t="shared" si="118"/>
        <v/>
      </c>
      <c r="X235" s="22" t="str">
        <f t="shared" si="119"/>
        <v/>
      </c>
      <c r="Y235" s="22" t="str">
        <f t="shared" si="120"/>
        <v/>
      </c>
      <c r="Z235" s="22" t="str">
        <f t="shared" si="121"/>
        <v/>
      </c>
      <c r="AA235" s="22" t="str">
        <f t="shared" si="122"/>
        <v/>
      </c>
      <c r="AB235" s="22">
        <f t="shared" si="123"/>
        <v>2</v>
      </c>
      <c r="AC235" s="22">
        <f t="shared" si="124"/>
        <v>3</v>
      </c>
      <c r="AD235" s="29">
        <f t="shared" si="125"/>
        <v>7.51</v>
      </c>
      <c r="AE235" s="22">
        <f t="shared" si="126"/>
        <v>15</v>
      </c>
      <c r="AF235" s="22">
        <f t="shared" si="127"/>
        <v>7</v>
      </c>
      <c r="AG235" s="22">
        <f t="shared" si="128"/>
        <v>0</v>
      </c>
      <c r="AH235" s="22">
        <f t="shared" si="129"/>
        <v>0</v>
      </c>
      <c r="AI235" s="22">
        <f t="shared" si="130"/>
        <v>0</v>
      </c>
      <c r="AJ235" s="31">
        <f t="shared" si="131"/>
        <v>38.1</v>
      </c>
      <c r="AK235" s="22">
        <f t="shared" si="132"/>
        <v>53</v>
      </c>
      <c r="AL235" s="22">
        <f t="shared" si="133"/>
        <v>35</v>
      </c>
      <c r="AM235" s="22">
        <f t="shared" si="134"/>
        <v>32</v>
      </c>
      <c r="AN235" s="22">
        <f t="shared" si="135"/>
        <v>16</v>
      </c>
      <c r="AO235" s="22">
        <f t="shared" si="136"/>
        <v>30</v>
      </c>
      <c r="AP235" s="22">
        <f t="shared" si="137"/>
        <v>9</v>
      </c>
      <c r="AQ235" s="2">
        <f t="shared" si="138"/>
        <v>0.32900000000000001</v>
      </c>
    </row>
    <row r="236" spans="1:43" x14ac:dyDescent="0.25">
      <c r="A236" s="26" t="str">
        <f t="shared" si="139"/>
        <v/>
      </c>
      <c r="B236" t="s">
        <v>2106</v>
      </c>
      <c r="C236" t="s">
        <v>30</v>
      </c>
      <c r="D236" t="s">
        <v>24</v>
      </c>
      <c r="E236" t="s">
        <v>2098</v>
      </c>
      <c r="F236">
        <v>2026</v>
      </c>
      <c r="G236" t="s">
        <v>5657</v>
      </c>
      <c r="H236" s="4">
        <v>46174</v>
      </c>
      <c r="I236" s="4" t="str">
        <f t="shared" si="105"/>
        <v>Big West</v>
      </c>
      <c r="J236" s="2">
        <f t="shared" si="106"/>
        <v>0.33100000000000002</v>
      </c>
      <c r="K236" s="2">
        <f t="shared" si="107"/>
        <v>0.36799999999999999</v>
      </c>
      <c r="L236" s="2">
        <f t="shared" si="108"/>
        <v>0.45300000000000001</v>
      </c>
      <c r="M236" s="2">
        <f t="shared" si="109"/>
        <v>0.82099999999999995</v>
      </c>
      <c r="N236" s="22" cm="1">
        <f t="array" ref="N236">IFERROR(INDEX(Stats_Hit_GP,MATCH($B236,Stats_Hit_Player,0)),"")</f>
        <v>39</v>
      </c>
      <c r="O236" s="22">
        <f t="shared" si="110"/>
        <v>164</v>
      </c>
      <c r="P236" s="22">
        <f t="shared" si="111"/>
        <v>148</v>
      </c>
      <c r="Q236" s="22">
        <f t="shared" si="112"/>
        <v>25</v>
      </c>
      <c r="R236" s="22">
        <f t="shared" si="113"/>
        <v>49</v>
      </c>
      <c r="S236" s="22">
        <f t="shared" si="114"/>
        <v>9</v>
      </c>
      <c r="T236" s="22">
        <f t="shared" si="115"/>
        <v>0</v>
      </c>
      <c r="U236" s="22">
        <f t="shared" si="116"/>
        <v>3</v>
      </c>
      <c r="V236" s="22">
        <f t="shared" si="117"/>
        <v>20</v>
      </c>
      <c r="W236" s="22">
        <f t="shared" si="118"/>
        <v>3</v>
      </c>
      <c r="X236" s="22">
        <f t="shared" si="119"/>
        <v>8</v>
      </c>
      <c r="Y236" s="22">
        <f t="shared" si="120"/>
        <v>30</v>
      </c>
      <c r="Z236" s="22">
        <f t="shared" si="121"/>
        <v>9</v>
      </c>
      <c r="AA236" s="22">
        <f t="shared" si="122"/>
        <v>2</v>
      </c>
      <c r="AB236" s="22" t="str">
        <f t="shared" si="123"/>
        <v/>
      </c>
      <c r="AC236" s="22" t="str">
        <f t="shared" si="124"/>
        <v/>
      </c>
      <c r="AD236" s="29" t="str">
        <f t="shared" si="125"/>
        <v/>
      </c>
      <c r="AE236" s="22" t="str">
        <f t="shared" si="126"/>
        <v/>
      </c>
      <c r="AF236" s="22" t="str">
        <f t="shared" si="127"/>
        <v/>
      </c>
      <c r="AG236" s="22" t="str">
        <f t="shared" si="128"/>
        <v/>
      </c>
      <c r="AH236" s="22" t="str">
        <f t="shared" si="129"/>
        <v/>
      </c>
      <c r="AI236" s="22" t="str">
        <f t="shared" si="130"/>
        <v/>
      </c>
      <c r="AJ236" s="31" t="str">
        <f t="shared" si="131"/>
        <v/>
      </c>
      <c r="AK236" s="22" t="str">
        <f t="shared" si="132"/>
        <v/>
      </c>
      <c r="AL236" s="22" t="str">
        <f t="shared" si="133"/>
        <v/>
      </c>
      <c r="AM236" s="22" t="str">
        <f t="shared" si="134"/>
        <v/>
      </c>
      <c r="AN236" s="22" t="str">
        <f t="shared" si="135"/>
        <v/>
      </c>
      <c r="AO236" s="22" t="str">
        <f t="shared" si="136"/>
        <v/>
      </c>
      <c r="AP236" s="22" t="str">
        <f t="shared" si="137"/>
        <v/>
      </c>
      <c r="AQ236" s="2" t="str">
        <f t="shared" si="138"/>
        <v/>
      </c>
    </row>
    <row r="237" spans="1:43" x14ac:dyDescent="0.25">
      <c r="A237" s="26" t="str">
        <f t="shared" si="139"/>
        <v/>
      </c>
      <c r="B237" t="s">
        <v>2100</v>
      </c>
      <c r="C237" t="s">
        <v>42</v>
      </c>
      <c r="D237" t="s">
        <v>24</v>
      </c>
      <c r="E237" t="s">
        <v>2098</v>
      </c>
      <c r="F237">
        <v>2026</v>
      </c>
      <c r="G237" t="s">
        <v>5657</v>
      </c>
      <c r="H237" s="4">
        <v>46174</v>
      </c>
      <c r="I237" s="4" t="str">
        <f t="shared" si="105"/>
        <v>Big West</v>
      </c>
      <c r="J237" s="2">
        <f t="shared" si="106"/>
        <v>0.29799999999999999</v>
      </c>
      <c r="K237" s="2">
        <f t="shared" si="107"/>
        <v>0.38</v>
      </c>
      <c r="L237" s="2">
        <f t="shared" si="108"/>
        <v>0.38300000000000001</v>
      </c>
      <c r="M237" s="2">
        <f t="shared" si="109"/>
        <v>0.76300000000000001</v>
      </c>
      <c r="N237" s="22" cm="1">
        <f t="array" ref="N237">IFERROR(INDEX(Stats_Hit_GP,MATCH($B237,Stats_Hit_Player,0)),"")</f>
        <v>45</v>
      </c>
      <c r="O237" s="22">
        <f t="shared" si="110"/>
        <v>168</v>
      </c>
      <c r="P237" s="22">
        <f t="shared" si="111"/>
        <v>141</v>
      </c>
      <c r="Q237" s="22">
        <f t="shared" si="112"/>
        <v>19</v>
      </c>
      <c r="R237" s="22">
        <f t="shared" si="113"/>
        <v>42</v>
      </c>
      <c r="S237" s="22">
        <f t="shared" si="114"/>
        <v>8</v>
      </c>
      <c r="T237" s="22">
        <f t="shared" si="115"/>
        <v>2</v>
      </c>
      <c r="U237" s="22">
        <f t="shared" si="116"/>
        <v>0</v>
      </c>
      <c r="V237" s="22">
        <f t="shared" si="117"/>
        <v>12</v>
      </c>
      <c r="W237" s="22">
        <f t="shared" si="118"/>
        <v>9</v>
      </c>
      <c r="X237" s="22">
        <f t="shared" si="119"/>
        <v>11</v>
      </c>
      <c r="Y237" s="22">
        <f t="shared" si="120"/>
        <v>33</v>
      </c>
      <c r="Z237" s="22">
        <f t="shared" si="121"/>
        <v>2</v>
      </c>
      <c r="AA237" s="22">
        <f t="shared" si="122"/>
        <v>2</v>
      </c>
      <c r="AB237" s="22" t="str">
        <f t="shared" si="123"/>
        <v/>
      </c>
      <c r="AC237" s="22" t="str">
        <f t="shared" si="124"/>
        <v/>
      </c>
      <c r="AD237" s="29" t="str">
        <f t="shared" si="125"/>
        <v/>
      </c>
      <c r="AE237" s="22" t="str">
        <f t="shared" si="126"/>
        <v/>
      </c>
      <c r="AF237" s="22" t="str">
        <f t="shared" si="127"/>
        <v/>
      </c>
      <c r="AG237" s="22" t="str">
        <f t="shared" si="128"/>
        <v/>
      </c>
      <c r="AH237" s="22" t="str">
        <f t="shared" si="129"/>
        <v/>
      </c>
      <c r="AI237" s="22" t="str">
        <f t="shared" si="130"/>
        <v/>
      </c>
      <c r="AJ237" s="31" t="str">
        <f t="shared" si="131"/>
        <v/>
      </c>
      <c r="AK237" s="22" t="str">
        <f t="shared" si="132"/>
        <v/>
      </c>
      <c r="AL237" s="22" t="str">
        <f t="shared" si="133"/>
        <v/>
      </c>
      <c r="AM237" s="22" t="str">
        <f t="shared" si="134"/>
        <v/>
      </c>
      <c r="AN237" s="22" t="str">
        <f t="shared" si="135"/>
        <v/>
      </c>
      <c r="AO237" s="22" t="str">
        <f t="shared" si="136"/>
        <v/>
      </c>
      <c r="AP237" s="22" t="str">
        <f t="shared" si="137"/>
        <v/>
      </c>
      <c r="AQ237" s="2" t="str">
        <f t="shared" si="138"/>
        <v/>
      </c>
    </row>
    <row r="238" spans="1:43" x14ac:dyDescent="0.25">
      <c r="A238" s="26" t="str">
        <f t="shared" si="139"/>
        <v/>
      </c>
      <c r="B238" t="s">
        <v>7272</v>
      </c>
      <c r="C238" t="s">
        <v>64</v>
      </c>
      <c r="D238" t="s">
        <v>24</v>
      </c>
      <c r="E238" t="s">
        <v>2098</v>
      </c>
      <c r="F238">
        <v>2026</v>
      </c>
      <c r="G238" t="s">
        <v>5657</v>
      </c>
      <c r="H238" s="4">
        <v>46174</v>
      </c>
      <c r="I238" s="4" t="str">
        <f t="shared" si="105"/>
        <v>Big West</v>
      </c>
      <c r="J238" s="2" t="str">
        <f t="shared" si="106"/>
        <v/>
      </c>
      <c r="K238" s="2" t="str">
        <f t="shared" si="107"/>
        <v/>
      </c>
      <c r="L238" s="2" t="str">
        <f t="shared" si="108"/>
        <v/>
      </c>
      <c r="M238" s="2" t="str">
        <f t="shared" si="109"/>
        <v/>
      </c>
      <c r="N238" s="22" t="str" cm="1">
        <f t="array" ref="N238">IFERROR(INDEX(Stats_Hit_GP,MATCH($B238,Stats_Hit_Player,0)),"")</f>
        <v/>
      </c>
      <c r="O238" s="22" t="str">
        <f t="shared" si="110"/>
        <v/>
      </c>
      <c r="P238" s="22" t="str">
        <f t="shared" si="111"/>
        <v/>
      </c>
      <c r="Q238" s="22" t="str">
        <f t="shared" si="112"/>
        <v/>
      </c>
      <c r="R238" s="22" t="str">
        <f t="shared" si="113"/>
        <v/>
      </c>
      <c r="S238" s="22" t="str">
        <f t="shared" si="114"/>
        <v/>
      </c>
      <c r="T238" s="22" t="str">
        <f t="shared" si="115"/>
        <v/>
      </c>
      <c r="U238" s="22" t="str">
        <f t="shared" si="116"/>
        <v/>
      </c>
      <c r="V238" s="22" t="str">
        <f t="shared" si="117"/>
        <v/>
      </c>
      <c r="W238" s="22" t="str">
        <f t="shared" si="118"/>
        <v/>
      </c>
      <c r="X238" s="22" t="str">
        <f t="shared" si="119"/>
        <v/>
      </c>
      <c r="Y238" s="22" t="str">
        <f t="shared" si="120"/>
        <v/>
      </c>
      <c r="Z238" s="22" t="str">
        <f t="shared" si="121"/>
        <v/>
      </c>
      <c r="AA238" s="22" t="str">
        <f t="shared" si="122"/>
        <v/>
      </c>
      <c r="AB238" s="22">
        <f t="shared" si="123"/>
        <v>1</v>
      </c>
      <c r="AC238" s="22">
        <f t="shared" si="124"/>
        <v>0</v>
      </c>
      <c r="AD238" s="29">
        <f t="shared" si="125"/>
        <v>8.59</v>
      </c>
      <c r="AE238" s="22">
        <f t="shared" si="126"/>
        <v>6</v>
      </c>
      <c r="AF238" s="22">
        <f t="shared" si="127"/>
        <v>0</v>
      </c>
      <c r="AG238" s="22">
        <f t="shared" si="128"/>
        <v>0</v>
      </c>
      <c r="AH238" s="22">
        <f t="shared" si="129"/>
        <v>0</v>
      </c>
      <c r="AI238" s="22">
        <f t="shared" si="130"/>
        <v>0</v>
      </c>
      <c r="AJ238" s="31">
        <f t="shared" si="131"/>
        <v>7.1</v>
      </c>
      <c r="AK238" s="22">
        <f t="shared" si="132"/>
        <v>10</v>
      </c>
      <c r="AL238" s="22">
        <f t="shared" si="133"/>
        <v>7</v>
      </c>
      <c r="AM238" s="22">
        <f t="shared" si="134"/>
        <v>7</v>
      </c>
      <c r="AN238" s="22">
        <f t="shared" si="135"/>
        <v>4</v>
      </c>
      <c r="AO238" s="22">
        <f t="shared" si="136"/>
        <v>3</v>
      </c>
      <c r="AP238" s="22">
        <f t="shared" si="137"/>
        <v>6</v>
      </c>
      <c r="AQ238" s="2">
        <f t="shared" si="138"/>
        <v>0.35699999999999998</v>
      </c>
    </row>
    <row r="239" spans="1:43" x14ac:dyDescent="0.25">
      <c r="A239" s="26" t="str">
        <f t="shared" si="139"/>
        <v/>
      </c>
      <c r="B239" t="s">
        <v>2327</v>
      </c>
      <c r="C239" t="s">
        <v>27</v>
      </c>
      <c r="D239" t="s">
        <v>24</v>
      </c>
      <c r="E239" t="s">
        <v>2322</v>
      </c>
      <c r="F239">
        <v>2026</v>
      </c>
      <c r="G239" t="s">
        <v>5657</v>
      </c>
      <c r="H239" s="4">
        <v>46174</v>
      </c>
      <c r="I239" s="4" t="str">
        <f t="shared" si="105"/>
        <v>Conference USA</v>
      </c>
      <c r="J239" s="2">
        <f t="shared" si="106"/>
        <v>0.23100000000000001</v>
      </c>
      <c r="K239" s="2">
        <f t="shared" si="107"/>
        <v>0.35699999999999998</v>
      </c>
      <c r="L239" s="2">
        <f t="shared" si="108"/>
        <v>0.373</v>
      </c>
      <c r="M239" s="2">
        <f t="shared" si="109"/>
        <v>0.73</v>
      </c>
      <c r="N239" s="22" cm="1">
        <f t="array" ref="N239">IFERROR(INDEX(Stats_Hit_GP,MATCH($B239,Stats_Hit_Player,0)),"")</f>
        <v>48</v>
      </c>
      <c r="O239" s="22">
        <f t="shared" si="110"/>
        <v>211</v>
      </c>
      <c r="P239" s="22">
        <f t="shared" si="111"/>
        <v>169</v>
      </c>
      <c r="Q239" s="22">
        <f t="shared" si="112"/>
        <v>27</v>
      </c>
      <c r="R239" s="22">
        <f t="shared" si="113"/>
        <v>39</v>
      </c>
      <c r="S239" s="22">
        <f t="shared" si="114"/>
        <v>8</v>
      </c>
      <c r="T239" s="22">
        <f t="shared" si="115"/>
        <v>2</v>
      </c>
      <c r="U239" s="22">
        <f t="shared" si="116"/>
        <v>4</v>
      </c>
      <c r="V239" s="22">
        <f t="shared" si="117"/>
        <v>23</v>
      </c>
      <c r="W239" s="22">
        <f t="shared" si="118"/>
        <v>10</v>
      </c>
      <c r="X239" s="22">
        <f t="shared" si="119"/>
        <v>26</v>
      </c>
      <c r="Y239" s="22">
        <f t="shared" si="120"/>
        <v>52</v>
      </c>
      <c r="Z239" s="22">
        <f t="shared" si="121"/>
        <v>9</v>
      </c>
      <c r="AA239" s="22">
        <f t="shared" si="122"/>
        <v>4</v>
      </c>
      <c r="AB239" s="22" t="str">
        <f t="shared" si="123"/>
        <v/>
      </c>
      <c r="AC239" s="22" t="str">
        <f t="shared" si="124"/>
        <v/>
      </c>
      <c r="AD239" s="29" t="str">
        <f t="shared" si="125"/>
        <v/>
      </c>
      <c r="AE239" s="22" t="str">
        <f t="shared" si="126"/>
        <v/>
      </c>
      <c r="AF239" s="22" t="str">
        <f t="shared" si="127"/>
        <v/>
      </c>
      <c r="AG239" s="22" t="str">
        <f t="shared" si="128"/>
        <v/>
      </c>
      <c r="AH239" s="22" t="str">
        <f t="shared" si="129"/>
        <v/>
      </c>
      <c r="AI239" s="22" t="str">
        <f t="shared" si="130"/>
        <v/>
      </c>
      <c r="AJ239" s="31" t="str">
        <f t="shared" si="131"/>
        <v/>
      </c>
      <c r="AK239" s="22" t="str">
        <f t="shared" si="132"/>
        <v/>
      </c>
      <c r="AL239" s="22" t="str">
        <f t="shared" si="133"/>
        <v/>
      </c>
      <c r="AM239" s="22" t="str">
        <f t="shared" si="134"/>
        <v/>
      </c>
      <c r="AN239" s="22" t="str">
        <f t="shared" si="135"/>
        <v/>
      </c>
      <c r="AO239" s="22" t="str">
        <f t="shared" si="136"/>
        <v/>
      </c>
      <c r="AP239" s="22" t="str">
        <f t="shared" si="137"/>
        <v/>
      </c>
      <c r="AQ239" s="2" t="str">
        <f t="shared" si="138"/>
        <v/>
      </c>
    </row>
    <row r="240" spans="1:43" x14ac:dyDescent="0.25">
      <c r="A240" s="26" t="str">
        <f t="shared" si="139"/>
        <v/>
      </c>
      <c r="B240" t="s">
        <v>2873</v>
      </c>
      <c r="C240" t="s">
        <v>42</v>
      </c>
      <c r="D240" t="s">
        <v>24</v>
      </c>
      <c r="E240" t="s">
        <v>2874</v>
      </c>
      <c r="F240">
        <v>2026</v>
      </c>
      <c r="G240" t="s">
        <v>5657</v>
      </c>
      <c r="H240" s="4">
        <v>46174</v>
      </c>
      <c r="I240" s="4" t="str">
        <f t="shared" si="105"/>
        <v>Metro Atlantic</v>
      </c>
      <c r="J240" s="2">
        <f t="shared" si="106"/>
        <v>0.32100000000000001</v>
      </c>
      <c r="K240" s="2">
        <f t="shared" si="107"/>
        <v>0.40500000000000003</v>
      </c>
      <c r="L240" s="2">
        <f t="shared" si="108"/>
        <v>0.50900000000000001</v>
      </c>
      <c r="M240" s="2">
        <f t="shared" si="109"/>
        <v>0.91400000000000003</v>
      </c>
      <c r="N240" s="22" cm="1">
        <f t="array" ref="N240">IFERROR(INDEX(Stats_Hit_GP,MATCH($B240,Stats_Hit_Player,0)),"")</f>
        <v>50</v>
      </c>
      <c r="O240" s="22">
        <f t="shared" si="110"/>
        <v>254</v>
      </c>
      <c r="P240" s="22">
        <f t="shared" si="111"/>
        <v>218</v>
      </c>
      <c r="Q240" s="22">
        <f t="shared" si="112"/>
        <v>61</v>
      </c>
      <c r="R240" s="22">
        <f t="shared" si="113"/>
        <v>70</v>
      </c>
      <c r="S240" s="22">
        <f t="shared" si="114"/>
        <v>14</v>
      </c>
      <c r="T240" s="22">
        <f t="shared" si="115"/>
        <v>0</v>
      </c>
      <c r="U240" s="22">
        <f t="shared" si="116"/>
        <v>9</v>
      </c>
      <c r="V240" s="22">
        <f t="shared" si="117"/>
        <v>49</v>
      </c>
      <c r="W240" s="22">
        <f t="shared" si="118"/>
        <v>13</v>
      </c>
      <c r="X240" s="22">
        <f t="shared" si="119"/>
        <v>19</v>
      </c>
      <c r="Y240" s="22">
        <f t="shared" si="120"/>
        <v>39</v>
      </c>
      <c r="Z240" s="22">
        <f t="shared" si="121"/>
        <v>6</v>
      </c>
      <c r="AA240" s="22">
        <f t="shared" si="122"/>
        <v>1</v>
      </c>
      <c r="AB240" s="22" t="str">
        <f t="shared" si="123"/>
        <v/>
      </c>
      <c r="AC240" s="22" t="str">
        <f t="shared" si="124"/>
        <v/>
      </c>
      <c r="AD240" s="29" t="str">
        <f t="shared" si="125"/>
        <v/>
      </c>
      <c r="AE240" s="22" t="str">
        <f t="shared" si="126"/>
        <v/>
      </c>
      <c r="AF240" s="22" t="str">
        <f t="shared" si="127"/>
        <v/>
      </c>
      <c r="AG240" s="22" t="str">
        <f t="shared" si="128"/>
        <v/>
      </c>
      <c r="AH240" s="22" t="str">
        <f t="shared" si="129"/>
        <v/>
      </c>
      <c r="AI240" s="22" t="str">
        <f t="shared" si="130"/>
        <v/>
      </c>
      <c r="AJ240" s="31" t="str">
        <f t="shared" si="131"/>
        <v/>
      </c>
      <c r="AK240" s="22" t="str">
        <f t="shared" si="132"/>
        <v/>
      </c>
      <c r="AL240" s="22" t="str">
        <f t="shared" si="133"/>
        <v/>
      </c>
      <c r="AM240" s="22" t="str">
        <f t="shared" si="134"/>
        <v/>
      </c>
      <c r="AN240" s="22" t="str">
        <f t="shared" si="135"/>
        <v/>
      </c>
      <c r="AO240" s="22" t="str">
        <f t="shared" si="136"/>
        <v/>
      </c>
      <c r="AP240" s="22" t="str">
        <f t="shared" si="137"/>
        <v/>
      </c>
      <c r="AQ240" s="2" t="str">
        <f t="shared" si="138"/>
        <v/>
      </c>
    </row>
    <row r="241" spans="1:43" x14ac:dyDescent="0.25">
      <c r="A241" s="26" t="str">
        <f t="shared" si="139"/>
        <v/>
      </c>
      <c r="B241" t="s">
        <v>2583</v>
      </c>
      <c r="C241" t="s">
        <v>33</v>
      </c>
      <c r="D241" t="s">
        <v>24</v>
      </c>
      <c r="E241" t="s">
        <v>2566</v>
      </c>
      <c r="F241">
        <v>2026</v>
      </c>
      <c r="G241" t="s">
        <v>5657</v>
      </c>
      <c r="H241" s="4">
        <v>46174</v>
      </c>
      <c r="I241" s="4" t="str">
        <f t="shared" si="105"/>
        <v>Coastal</v>
      </c>
      <c r="J241" s="2">
        <f t="shared" si="106"/>
        <v>7.6999999999999999E-2</v>
      </c>
      <c r="K241" s="2">
        <f t="shared" si="107"/>
        <v>0.17199999999999999</v>
      </c>
      <c r="L241" s="2">
        <f t="shared" si="108"/>
        <v>0.192</v>
      </c>
      <c r="M241" s="2">
        <f t="shared" si="109"/>
        <v>0.36499999999999999</v>
      </c>
      <c r="N241" s="22" cm="1">
        <f t="array" ref="N241">IFERROR(INDEX(Stats_Hit_GP,MATCH($B241,Stats_Hit_Player,0)),"")</f>
        <v>12</v>
      </c>
      <c r="O241" s="22">
        <f t="shared" si="110"/>
        <v>29</v>
      </c>
      <c r="P241" s="22">
        <f t="shared" si="111"/>
        <v>26</v>
      </c>
      <c r="Q241" s="22">
        <f t="shared" si="112"/>
        <v>3</v>
      </c>
      <c r="R241" s="22">
        <f t="shared" si="113"/>
        <v>2</v>
      </c>
      <c r="S241" s="22">
        <f t="shared" si="114"/>
        <v>0</v>
      </c>
      <c r="T241" s="22">
        <f t="shared" si="115"/>
        <v>0</v>
      </c>
      <c r="U241" s="22">
        <f t="shared" si="116"/>
        <v>1</v>
      </c>
      <c r="V241" s="22">
        <f t="shared" si="117"/>
        <v>4</v>
      </c>
      <c r="W241" s="22">
        <f t="shared" si="118"/>
        <v>0</v>
      </c>
      <c r="X241" s="22">
        <f t="shared" si="119"/>
        <v>3</v>
      </c>
      <c r="Y241" s="22">
        <f t="shared" si="120"/>
        <v>10</v>
      </c>
      <c r="Z241" s="22">
        <f t="shared" si="121"/>
        <v>0</v>
      </c>
      <c r="AA241" s="22">
        <f t="shared" si="122"/>
        <v>1</v>
      </c>
      <c r="AB241" s="22" t="str">
        <f t="shared" si="123"/>
        <v/>
      </c>
      <c r="AC241" s="22" t="str">
        <f t="shared" si="124"/>
        <v/>
      </c>
      <c r="AD241" s="29" t="str">
        <f t="shared" si="125"/>
        <v/>
      </c>
      <c r="AE241" s="22" t="str">
        <f t="shared" si="126"/>
        <v/>
      </c>
      <c r="AF241" s="22" t="str">
        <f t="shared" si="127"/>
        <v/>
      </c>
      <c r="AG241" s="22" t="str">
        <f t="shared" si="128"/>
        <v/>
      </c>
      <c r="AH241" s="22" t="str">
        <f t="shared" si="129"/>
        <v/>
      </c>
      <c r="AI241" s="22" t="str">
        <f t="shared" si="130"/>
        <v/>
      </c>
      <c r="AJ241" s="31" t="str">
        <f t="shared" si="131"/>
        <v/>
      </c>
      <c r="AK241" s="22" t="str">
        <f t="shared" si="132"/>
        <v/>
      </c>
      <c r="AL241" s="22" t="str">
        <f t="shared" si="133"/>
        <v/>
      </c>
      <c r="AM241" s="22" t="str">
        <f t="shared" si="134"/>
        <v/>
      </c>
      <c r="AN241" s="22" t="str">
        <f t="shared" si="135"/>
        <v/>
      </c>
      <c r="AO241" s="22" t="str">
        <f t="shared" si="136"/>
        <v/>
      </c>
      <c r="AP241" s="22" t="str">
        <f t="shared" si="137"/>
        <v/>
      </c>
      <c r="AQ241" s="2" t="str">
        <f t="shared" si="138"/>
        <v/>
      </c>
    </row>
    <row r="242" spans="1:43" x14ac:dyDescent="0.25">
      <c r="A242" s="26" t="str">
        <f t="shared" si="139"/>
        <v/>
      </c>
      <c r="B242" t="s">
        <v>7273</v>
      </c>
      <c r="C242" t="s">
        <v>5750</v>
      </c>
      <c r="D242" t="s">
        <v>24</v>
      </c>
      <c r="E242" t="s">
        <v>5563</v>
      </c>
      <c r="F242">
        <v>2026</v>
      </c>
      <c r="G242" t="s">
        <v>5657</v>
      </c>
      <c r="H242" s="4">
        <v>46174</v>
      </c>
      <c r="I242" s="4" t="str">
        <f t="shared" si="105"/>
        <v>West Coast</v>
      </c>
      <c r="J242" s="2" t="str">
        <f t="shared" si="106"/>
        <v/>
      </c>
      <c r="K242" s="2" t="str">
        <f t="shared" si="107"/>
        <v/>
      </c>
      <c r="L242" s="2" t="str">
        <f t="shared" si="108"/>
        <v/>
      </c>
      <c r="M242" s="2" t="str">
        <f t="shared" si="109"/>
        <v/>
      </c>
      <c r="N242" s="22" t="str" cm="1">
        <f t="array" ref="N242">IFERROR(INDEX(Stats_Hit_GP,MATCH($B242,Stats_Hit_Player,0)),"")</f>
        <v/>
      </c>
      <c r="O242" s="22" t="str">
        <f t="shared" si="110"/>
        <v/>
      </c>
      <c r="P242" s="22" t="str">
        <f t="shared" si="111"/>
        <v/>
      </c>
      <c r="Q242" s="22" t="str">
        <f t="shared" si="112"/>
        <v/>
      </c>
      <c r="R242" s="22" t="str">
        <f t="shared" si="113"/>
        <v/>
      </c>
      <c r="S242" s="22" t="str">
        <f t="shared" si="114"/>
        <v/>
      </c>
      <c r="T242" s="22" t="str">
        <f t="shared" si="115"/>
        <v/>
      </c>
      <c r="U242" s="22" t="str">
        <f t="shared" si="116"/>
        <v/>
      </c>
      <c r="V242" s="22" t="str">
        <f t="shared" si="117"/>
        <v/>
      </c>
      <c r="W242" s="22" t="str">
        <f t="shared" si="118"/>
        <v/>
      </c>
      <c r="X242" s="22" t="str">
        <f t="shared" si="119"/>
        <v/>
      </c>
      <c r="Y242" s="22" t="str">
        <f t="shared" si="120"/>
        <v/>
      </c>
      <c r="Z242" s="22" t="str">
        <f t="shared" si="121"/>
        <v/>
      </c>
      <c r="AA242" s="22" t="str">
        <f t="shared" si="122"/>
        <v/>
      </c>
      <c r="AB242" s="22" t="str">
        <f t="shared" si="123"/>
        <v/>
      </c>
      <c r="AC242" s="22" t="str">
        <f t="shared" si="124"/>
        <v/>
      </c>
      <c r="AD242" s="29" t="str">
        <f t="shared" si="125"/>
        <v/>
      </c>
      <c r="AE242" s="22" t="str">
        <f t="shared" si="126"/>
        <v/>
      </c>
      <c r="AF242" s="22" t="str">
        <f t="shared" si="127"/>
        <v/>
      </c>
      <c r="AG242" s="22" t="str">
        <f t="shared" si="128"/>
        <v/>
      </c>
      <c r="AH242" s="22" t="str">
        <f t="shared" si="129"/>
        <v/>
      </c>
      <c r="AI242" s="22" t="str">
        <f t="shared" si="130"/>
        <v/>
      </c>
      <c r="AJ242" s="31" t="str">
        <f t="shared" si="131"/>
        <v/>
      </c>
      <c r="AK242" s="22" t="str">
        <f t="shared" si="132"/>
        <v/>
      </c>
      <c r="AL242" s="22" t="str">
        <f t="shared" si="133"/>
        <v/>
      </c>
      <c r="AM242" s="22" t="str">
        <f t="shared" si="134"/>
        <v/>
      </c>
      <c r="AN242" s="22" t="str">
        <f t="shared" si="135"/>
        <v/>
      </c>
      <c r="AO242" s="22" t="str">
        <f t="shared" si="136"/>
        <v/>
      </c>
      <c r="AP242" s="22" t="str">
        <f t="shared" si="137"/>
        <v/>
      </c>
      <c r="AQ242" s="2" t="str">
        <f t="shared" si="138"/>
        <v/>
      </c>
    </row>
    <row r="243" spans="1:43" x14ac:dyDescent="0.25">
      <c r="A243" s="26" t="str">
        <f t="shared" si="139"/>
        <v/>
      </c>
      <c r="B243" t="s">
        <v>7274</v>
      </c>
      <c r="C243" t="s">
        <v>64</v>
      </c>
      <c r="D243" t="s">
        <v>37</v>
      </c>
      <c r="E243" t="s">
        <v>5563</v>
      </c>
      <c r="F243">
        <v>2026</v>
      </c>
      <c r="G243" t="s">
        <v>5657</v>
      </c>
      <c r="H243" s="4">
        <v>46174</v>
      </c>
      <c r="I243" s="4" t="str">
        <f t="shared" si="105"/>
        <v>West Coast</v>
      </c>
      <c r="J243" s="2" t="str">
        <f t="shared" si="106"/>
        <v/>
      </c>
      <c r="K243" s="2" t="str">
        <f t="shared" si="107"/>
        <v/>
      </c>
      <c r="L243" s="2" t="str">
        <f t="shared" si="108"/>
        <v/>
      </c>
      <c r="M243" s="2" t="str">
        <f t="shared" si="109"/>
        <v/>
      </c>
      <c r="N243" s="22" t="str" cm="1">
        <f t="array" ref="N243">IFERROR(INDEX(Stats_Hit_GP,MATCH($B243,Stats_Hit_Player,0)),"")</f>
        <v/>
      </c>
      <c r="O243" s="22" t="str">
        <f t="shared" si="110"/>
        <v/>
      </c>
      <c r="P243" s="22" t="str">
        <f t="shared" si="111"/>
        <v/>
      </c>
      <c r="Q243" s="22" t="str">
        <f t="shared" si="112"/>
        <v/>
      </c>
      <c r="R243" s="22" t="str">
        <f t="shared" si="113"/>
        <v/>
      </c>
      <c r="S243" s="22" t="str">
        <f t="shared" si="114"/>
        <v/>
      </c>
      <c r="T243" s="22" t="str">
        <f t="shared" si="115"/>
        <v/>
      </c>
      <c r="U243" s="22" t="str">
        <f t="shared" si="116"/>
        <v/>
      </c>
      <c r="V243" s="22" t="str">
        <f t="shared" si="117"/>
        <v/>
      </c>
      <c r="W243" s="22" t="str">
        <f t="shared" si="118"/>
        <v/>
      </c>
      <c r="X243" s="22" t="str">
        <f t="shared" si="119"/>
        <v/>
      </c>
      <c r="Y243" s="22" t="str">
        <f t="shared" si="120"/>
        <v/>
      </c>
      <c r="Z243" s="22" t="str">
        <f t="shared" si="121"/>
        <v/>
      </c>
      <c r="AA243" s="22" t="str">
        <f t="shared" si="122"/>
        <v/>
      </c>
      <c r="AB243" s="22">
        <f t="shared" si="123"/>
        <v>0</v>
      </c>
      <c r="AC243" s="22">
        <f t="shared" si="124"/>
        <v>0</v>
      </c>
      <c r="AD243" s="29">
        <f t="shared" si="125"/>
        <v>0</v>
      </c>
      <c r="AE243" s="22">
        <f t="shared" si="126"/>
        <v>2</v>
      </c>
      <c r="AF243" s="22">
        <f t="shared" si="127"/>
        <v>0</v>
      </c>
      <c r="AG243" s="22">
        <f t="shared" si="128"/>
        <v>0</v>
      </c>
      <c r="AH243" s="22">
        <f t="shared" si="129"/>
        <v>0</v>
      </c>
      <c r="AI243" s="22">
        <f t="shared" si="130"/>
        <v>0</v>
      </c>
      <c r="AJ243" s="31">
        <f t="shared" si="131"/>
        <v>1.1000000000000001</v>
      </c>
      <c r="AK243" s="22">
        <f t="shared" si="132"/>
        <v>2</v>
      </c>
      <c r="AL243" s="22">
        <f t="shared" si="133"/>
        <v>0</v>
      </c>
      <c r="AM243" s="22">
        <f t="shared" si="134"/>
        <v>0</v>
      </c>
      <c r="AN243" s="22">
        <f t="shared" si="135"/>
        <v>1</v>
      </c>
      <c r="AO243" s="22">
        <f t="shared" si="136"/>
        <v>1</v>
      </c>
      <c r="AP243" s="22">
        <f t="shared" si="137"/>
        <v>0</v>
      </c>
      <c r="AQ243" s="2">
        <f t="shared" si="138"/>
        <v>0.33300000000000002</v>
      </c>
    </row>
    <row r="244" spans="1:43" x14ac:dyDescent="0.25">
      <c r="A244" s="26" t="str">
        <f t="shared" si="139"/>
        <v/>
      </c>
      <c r="B244" t="s">
        <v>7275</v>
      </c>
      <c r="C244" t="s">
        <v>5750</v>
      </c>
      <c r="D244" t="s">
        <v>24</v>
      </c>
      <c r="E244" t="s">
        <v>5563</v>
      </c>
      <c r="F244">
        <v>2026</v>
      </c>
      <c r="G244" t="s">
        <v>5657</v>
      </c>
      <c r="H244" s="4">
        <v>46174</v>
      </c>
      <c r="I244" s="4" t="str">
        <f t="shared" si="105"/>
        <v>West Coast</v>
      </c>
      <c r="J244" s="2" t="str">
        <f t="shared" si="106"/>
        <v/>
      </c>
      <c r="K244" s="2" t="str">
        <f t="shared" si="107"/>
        <v/>
      </c>
      <c r="L244" s="2" t="str">
        <f t="shared" si="108"/>
        <v/>
      </c>
      <c r="M244" s="2" t="str">
        <f t="shared" si="109"/>
        <v/>
      </c>
      <c r="N244" s="22" t="str" cm="1">
        <f t="array" ref="N244">IFERROR(INDEX(Stats_Hit_GP,MATCH($B244,Stats_Hit_Player,0)),"")</f>
        <v/>
      </c>
      <c r="O244" s="22" t="str">
        <f t="shared" si="110"/>
        <v/>
      </c>
      <c r="P244" s="22" t="str">
        <f t="shared" si="111"/>
        <v/>
      </c>
      <c r="Q244" s="22" t="str">
        <f t="shared" si="112"/>
        <v/>
      </c>
      <c r="R244" s="22" t="str">
        <f t="shared" si="113"/>
        <v/>
      </c>
      <c r="S244" s="22" t="str">
        <f t="shared" si="114"/>
        <v/>
      </c>
      <c r="T244" s="22" t="str">
        <f t="shared" si="115"/>
        <v/>
      </c>
      <c r="U244" s="22" t="str">
        <f t="shared" si="116"/>
        <v/>
      </c>
      <c r="V244" s="22" t="str">
        <f t="shared" si="117"/>
        <v/>
      </c>
      <c r="W244" s="22" t="str">
        <f t="shared" si="118"/>
        <v/>
      </c>
      <c r="X244" s="22" t="str">
        <f t="shared" si="119"/>
        <v/>
      </c>
      <c r="Y244" s="22" t="str">
        <f t="shared" si="120"/>
        <v/>
      </c>
      <c r="Z244" s="22" t="str">
        <f t="shared" si="121"/>
        <v/>
      </c>
      <c r="AA244" s="22" t="str">
        <f t="shared" si="122"/>
        <v/>
      </c>
      <c r="AB244" s="22" t="str">
        <f t="shared" si="123"/>
        <v/>
      </c>
      <c r="AC244" s="22" t="str">
        <f t="shared" si="124"/>
        <v/>
      </c>
      <c r="AD244" s="29" t="str">
        <f t="shared" si="125"/>
        <v/>
      </c>
      <c r="AE244" s="22" t="str">
        <f t="shared" si="126"/>
        <v/>
      </c>
      <c r="AF244" s="22" t="str">
        <f t="shared" si="127"/>
        <v/>
      </c>
      <c r="AG244" s="22" t="str">
        <f t="shared" si="128"/>
        <v/>
      </c>
      <c r="AH244" s="22" t="str">
        <f t="shared" si="129"/>
        <v/>
      </c>
      <c r="AI244" s="22" t="str">
        <f t="shared" si="130"/>
        <v/>
      </c>
      <c r="AJ244" s="31" t="str">
        <f t="shared" si="131"/>
        <v/>
      </c>
      <c r="AK244" s="22" t="str">
        <f t="shared" si="132"/>
        <v/>
      </c>
      <c r="AL244" s="22" t="str">
        <f t="shared" si="133"/>
        <v/>
      </c>
      <c r="AM244" s="22" t="str">
        <f t="shared" si="134"/>
        <v/>
      </c>
      <c r="AN244" s="22" t="str">
        <f t="shared" si="135"/>
        <v/>
      </c>
      <c r="AO244" s="22" t="str">
        <f t="shared" si="136"/>
        <v/>
      </c>
      <c r="AP244" s="22" t="str">
        <f t="shared" si="137"/>
        <v/>
      </c>
      <c r="AQ244" s="2" t="str">
        <f t="shared" si="138"/>
        <v/>
      </c>
    </row>
    <row r="245" spans="1:43" x14ac:dyDescent="0.25">
      <c r="A245" s="26" t="str">
        <f t="shared" si="139"/>
        <v/>
      </c>
      <c r="B245" t="s">
        <v>5578</v>
      </c>
      <c r="C245" t="s">
        <v>40</v>
      </c>
      <c r="D245" t="s">
        <v>24</v>
      </c>
      <c r="E245" t="s">
        <v>5563</v>
      </c>
      <c r="F245">
        <v>2026</v>
      </c>
      <c r="G245" t="s">
        <v>5657</v>
      </c>
      <c r="H245" s="4">
        <v>46174</v>
      </c>
      <c r="I245" s="4" t="str">
        <f t="shared" si="105"/>
        <v>West Coast</v>
      </c>
      <c r="J245" s="2">
        <f t="shared" si="106"/>
        <v>0.182</v>
      </c>
      <c r="K245" s="2">
        <f t="shared" si="107"/>
        <v>0.308</v>
      </c>
      <c r="L245" s="2">
        <f t="shared" si="108"/>
        <v>0.182</v>
      </c>
      <c r="M245" s="2">
        <f t="shared" si="109"/>
        <v>0.49</v>
      </c>
      <c r="N245" s="22" cm="1">
        <f t="array" ref="N245">IFERROR(INDEX(Stats_Hit_GP,MATCH($B245,Stats_Hit_Player,0)),"")</f>
        <v>4</v>
      </c>
      <c r="O245" s="22">
        <f t="shared" si="110"/>
        <v>13</v>
      </c>
      <c r="P245" s="22">
        <f t="shared" si="111"/>
        <v>11</v>
      </c>
      <c r="Q245" s="22">
        <f t="shared" si="112"/>
        <v>3</v>
      </c>
      <c r="R245" s="22">
        <f t="shared" si="113"/>
        <v>2</v>
      </c>
      <c r="S245" s="22">
        <f t="shared" si="114"/>
        <v>0</v>
      </c>
      <c r="T245" s="22">
        <f t="shared" si="115"/>
        <v>0</v>
      </c>
      <c r="U245" s="22">
        <f t="shared" si="116"/>
        <v>0</v>
      </c>
      <c r="V245" s="22">
        <f t="shared" si="117"/>
        <v>1</v>
      </c>
      <c r="W245" s="22">
        <f t="shared" si="118"/>
        <v>0</v>
      </c>
      <c r="X245" s="22">
        <f t="shared" si="119"/>
        <v>2</v>
      </c>
      <c r="Y245" s="22">
        <f t="shared" si="120"/>
        <v>6</v>
      </c>
      <c r="Z245" s="22">
        <f t="shared" si="121"/>
        <v>0</v>
      </c>
      <c r="AA245" s="22">
        <f t="shared" si="122"/>
        <v>0</v>
      </c>
      <c r="AB245" s="22" t="str">
        <f t="shared" si="123"/>
        <v/>
      </c>
      <c r="AC245" s="22" t="str">
        <f t="shared" si="124"/>
        <v/>
      </c>
      <c r="AD245" s="29" t="str">
        <f t="shared" si="125"/>
        <v/>
      </c>
      <c r="AE245" s="22" t="str">
        <f t="shared" si="126"/>
        <v/>
      </c>
      <c r="AF245" s="22" t="str">
        <f t="shared" si="127"/>
        <v/>
      </c>
      <c r="AG245" s="22" t="str">
        <f t="shared" si="128"/>
        <v/>
      </c>
      <c r="AH245" s="22" t="str">
        <f t="shared" si="129"/>
        <v/>
      </c>
      <c r="AI245" s="22" t="str">
        <f t="shared" si="130"/>
        <v/>
      </c>
      <c r="AJ245" s="31" t="str">
        <f t="shared" si="131"/>
        <v/>
      </c>
      <c r="AK245" s="22" t="str">
        <f t="shared" si="132"/>
        <v/>
      </c>
      <c r="AL245" s="22" t="str">
        <f t="shared" si="133"/>
        <v/>
      </c>
      <c r="AM245" s="22" t="str">
        <f t="shared" si="134"/>
        <v/>
      </c>
      <c r="AN245" s="22" t="str">
        <f t="shared" si="135"/>
        <v/>
      </c>
      <c r="AO245" s="22" t="str">
        <f t="shared" si="136"/>
        <v/>
      </c>
      <c r="AP245" s="22" t="str">
        <f t="shared" si="137"/>
        <v/>
      </c>
      <c r="AQ245" s="2" t="str">
        <f t="shared" si="138"/>
        <v/>
      </c>
    </row>
    <row r="246" spans="1:43" x14ac:dyDescent="0.25">
      <c r="A246" s="26" t="str">
        <f t="shared" si="139"/>
        <v/>
      </c>
      <c r="B246" t="s">
        <v>2831</v>
      </c>
      <c r="C246" t="s">
        <v>38</v>
      </c>
      <c r="D246" t="s">
        <v>24</v>
      </c>
      <c r="E246" t="s">
        <v>2824</v>
      </c>
      <c r="F246">
        <v>2026</v>
      </c>
      <c r="G246" t="s">
        <v>5657</v>
      </c>
      <c r="H246" s="4">
        <v>46174</v>
      </c>
      <c r="I246" s="4" t="str">
        <f t="shared" si="105"/>
        <v>Metro Atlantic</v>
      </c>
      <c r="J246" s="2">
        <f t="shared" si="106"/>
        <v>0.25</v>
      </c>
      <c r="K246" s="2">
        <f t="shared" si="107"/>
        <v>0.43099999999999999</v>
      </c>
      <c r="L246" s="2">
        <f t="shared" si="108"/>
        <v>0.5</v>
      </c>
      <c r="M246" s="2">
        <f t="shared" si="109"/>
        <v>0.93100000000000005</v>
      </c>
      <c r="N246" s="22" cm="1">
        <f t="array" ref="N246">IFERROR(INDEX(Stats_Hit_GP,MATCH($B246,Stats_Hit_Player,0)),"")</f>
        <v>41</v>
      </c>
      <c r="O246" s="22">
        <f t="shared" si="110"/>
        <v>144</v>
      </c>
      <c r="P246" s="22">
        <f t="shared" si="111"/>
        <v>108</v>
      </c>
      <c r="Q246" s="22">
        <f t="shared" si="112"/>
        <v>22</v>
      </c>
      <c r="R246" s="22">
        <f t="shared" si="113"/>
        <v>27</v>
      </c>
      <c r="S246" s="22">
        <f t="shared" si="114"/>
        <v>7</v>
      </c>
      <c r="T246" s="22">
        <f t="shared" si="115"/>
        <v>1</v>
      </c>
      <c r="U246" s="22">
        <f t="shared" si="116"/>
        <v>6</v>
      </c>
      <c r="V246" s="22">
        <f t="shared" si="117"/>
        <v>24</v>
      </c>
      <c r="W246" s="22">
        <f t="shared" si="118"/>
        <v>3</v>
      </c>
      <c r="X246" s="22">
        <f t="shared" si="119"/>
        <v>32</v>
      </c>
      <c r="Y246" s="22">
        <f t="shared" si="120"/>
        <v>33</v>
      </c>
      <c r="Z246" s="22">
        <f t="shared" si="121"/>
        <v>1</v>
      </c>
      <c r="AA246" s="22">
        <f t="shared" si="122"/>
        <v>0</v>
      </c>
      <c r="AB246" s="22" t="str">
        <f t="shared" si="123"/>
        <v/>
      </c>
      <c r="AC246" s="22" t="str">
        <f t="shared" si="124"/>
        <v/>
      </c>
      <c r="AD246" s="29" t="str">
        <f t="shared" si="125"/>
        <v/>
      </c>
      <c r="AE246" s="22" t="str">
        <f t="shared" si="126"/>
        <v/>
      </c>
      <c r="AF246" s="22" t="str">
        <f t="shared" si="127"/>
        <v/>
      </c>
      <c r="AG246" s="22" t="str">
        <f t="shared" si="128"/>
        <v/>
      </c>
      <c r="AH246" s="22" t="str">
        <f t="shared" si="129"/>
        <v/>
      </c>
      <c r="AI246" s="22" t="str">
        <f t="shared" si="130"/>
        <v/>
      </c>
      <c r="AJ246" s="31" t="str">
        <f t="shared" si="131"/>
        <v/>
      </c>
      <c r="AK246" s="22" t="str">
        <f t="shared" si="132"/>
        <v/>
      </c>
      <c r="AL246" s="22" t="str">
        <f t="shared" si="133"/>
        <v/>
      </c>
      <c r="AM246" s="22" t="str">
        <f t="shared" si="134"/>
        <v/>
      </c>
      <c r="AN246" s="22" t="str">
        <f t="shared" si="135"/>
        <v/>
      </c>
      <c r="AO246" s="22" t="str">
        <f t="shared" si="136"/>
        <v/>
      </c>
      <c r="AP246" s="22" t="str">
        <f t="shared" si="137"/>
        <v/>
      </c>
      <c r="AQ246" s="2" t="str">
        <f t="shared" si="138"/>
        <v/>
      </c>
    </row>
    <row r="247" spans="1:43" x14ac:dyDescent="0.25">
      <c r="A247" s="26" t="str">
        <f t="shared" si="139"/>
        <v/>
      </c>
      <c r="B247" t="s">
        <v>185</v>
      </c>
      <c r="C247" t="s">
        <v>30</v>
      </c>
      <c r="D247" t="s">
        <v>24</v>
      </c>
      <c r="E247" t="s">
        <v>183</v>
      </c>
      <c r="F247">
        <v>2026</v>
      </c>
      <c r="G247" t="s">
        <v>5657</v>
      </c>
      <c r="H247" s="4">
        <v>46174</v>
      </c>
      <c r="I247" s="4" t="str">
        <f t="shared" si="105"/>
        <v>Atlantic 10</v>
      </c>
      <c r="J247" s="2">
        <f t="shared" si="106"/>
        <v>0.26</v>
      </c>
      <c r="K247" s="2">
        <f t="shared" si="107"/>
        <v>0.371</v>
      </c>
      <c r="L247" s="2">
        <f t="shared" si="108"/>
        <v>0.40300000000000002</v>
      </c>
      <c r="M247" s="2">
        <f t="shared" si="109"/>
        <v>0.77400000000000002</v>
      </c>
      <c r="N247" s="22" cm="1">
        <f t="array" ref="N247">IFERROR(INDEX(Stats_Hit_GP,MATCH($B247,Stats_Hit_Player,0)),"")</f>
        <v>54</v>
      </c>
      <c r="O247" s="22">
        <f t="shared" si="110"/>
        <v>237</v>
      </c>
      <c r="P247" s="22">
        <f t="shared" si="111"/>
        <v>196</v>
      </c>
      <c r="Q247" s="22">
        <f t="shared" si="112"/>
        <v>31</v>
      </c>
      <c r="R247" s="22">
        <f t="shared" si="113"/>
        <v>51</v>
      </c>
      <c r="S247" s="22">
        <f t="shared" si="114"/>
        <v>10</v>
      </c>
      <c r="T247" s="22">
        <f t="shared" si="115"/>
        <v>3</v>
      </c>
      <c r="U247" s="22">
        <f t="shared" si="116"/>
        <v>4</v>
      </c>
      <c r="V247" s="22">
        <f t="shared" si="117"/>
        <v>33</v>
      </c>
      <c r="W247" s="22">
        <f t="shared" si="118"/>
        <v>3</v>
      </c>
      <c r="X247" s="22">
        <f t="shared" si="119"/>
        <v>34</v>
      </c>
      <c r="Y247" s="22">
        <f t="shared" si="120"/>
        <v>41</v>
      </c>
      <c r="Z247" s="22">
        <f t="shared" si="121"/>
        <v>6</v>
      </c>
      <c r="AA247" s="22">
        <f t="shared" si="122"/>
        <v>0</v>
      </c>
      <c r="AB247" s="22" t="str">
        <f t="shared" si="123"/>
        <v/>
      </c>
      <c r="AC247" s="22" t="str">
        <f t="shared" si="124"/>
        <v/>
      </c>
      <c r="AD247" s="29" t="str">
        <f t="shared" si="125"/>
        <v/>
      </c>
      <c r="AE247" s="22" t="str">
        <f t="shared" si="126"/>
        <v/>
      </c>
      <c r="AF247" s="22" t="str">
        <f t="shared" si="127"/>
        <v/>
      </c>
      <c r="AG247" s="22" t="str">
        <f t="shared" si="128"/>
        <v/>
      </c>
      <c r="AH247" s="22" t="str">
        <f t="shared" si="129"/>
        <v/>
      </c>
      <c r="AI247" s="22" t="str">
        <f t="shared" si="130"/>
        <v/>
      </c>
      <c r="AJ247" s="31" t="str">
        <f t="shared" si="131"/>
        <v/>
      </c>
      <c r="AK247" s="22" t="str">
        <f t="shared" si="132"/>
        <v/>
      </c>
      <c r="AL247" s="22" t="str">
        <f t="shared" si="133"/>
        <v/>
      </c>
      <c r="AM247" s="22" t="str">
        <f t="shared" si="134"/>
        <v/>
      </c>
      <c r="AN247" s="22" t="str">
        <f t="shared" si="135"/>
        <v/>
      </c>
      <c r="AO247" s="22" t="str">
        <f t="shared" si="136"/>
        <v/>
      </c>
      <c r="AP247" s="22" t="str">
        <f t="shared" si="137"/>
        <v/>
      </c>
      <c r="AQ247" s="2" t="str">
        <f t="shared" si="138"/>
        <v/>
      </c>
    </row>
    <row r="248" spans="1:43" x14ac:dyDescent="0.25">
      <c r="A248" s="26" t="str">
        <f t="shared" si="139"/>
        <v/>
      </c>
      <c r="B248" t="s">
        <v>5067</v>
      </c>
      <c r="C248" t="s">
        <v>44</v>
      </c>
      <c r="D248" t="s">
        <v>24</v>
      </c>
      <c r="E248" t="s">
        <v>5057</v>
      </c>
      <c r="F248">
        <v>2026</v>
      </c>
      <c r="G248" t="s">
        <v>5657</v>
      </c>
      <c r="H248" s="4">
        <v>46174</v>
      </c>
      <c r="I248" s="4" t="str">
        <f t="shared" si="105"/>
        <v>Sun Belt</v>
      </c>
      <c r="J248" s="2">
        <f t="shared" si="106"/>
        <v>0.247</v>
      </c>
      <c r="K248" s="2">
        <f t="shared" si="107"/>
        <v>0.35699999999999998</v>
      </c>
      <c r="L248" s="2">
        <f t="shared" si="108"/>
        <v>0.41199999999999998</v>
      </c>
      <c r="M248" s="2">
        <f t="shared" si="109"/>
        <v>0.76900000000000002</v>
      </c>
      <c r="N248" s="22" cm="1">
        <f t="array" ref="N248">IFERROR(INDEX(Stats_Hit_GP,MATCH($B248,Stats_Hit_Player,0)),"")</f>
        <v>34</v>
      </c>
      <c r="O248" s="22">
        <f t="shared" si="110"/>
        <v>116</v>
      </c>
      <c r="P248" s="22">
        <f t="shared" si="111"/>
        <v>97</v>
      </c>
      <c r="Q248" s="22">
        <f t="shared" si="112"/>
        <v>23</v>
      </c>
      <c r="R248" s="22">
        <f t="shared" si="113"/>
        <v>24</v>
      </c>
      <c r="S248" s="22">
        <f t="shared" si="114"/>
        <v>5</v>
      </c>
      <c r="T248" s="22">
        <f t="shared" si="115"/>
        <v>1</v>
      </c>
      <c r="U248" s="22">
        <f t="shared" si="116"/>
        <v>3</v>
      </c>
      <c r="V248" s="22">
        <f t="shared" si="117"/>
        <v>21</v>
      </c>
      <c r="W248" s="22">
        <f t="shared" si="118"/>
        <v>2</v>
      </c>
      <c r="X248" s="22">
        <f t="shared" si="119"/>
        <v>15</v>
      </c>
      <c r="Y248" s="22">
        <f t="shared" si="120"/>
        <v>25</v>
      </c>
      <c r="Z248" s="22">
        <f t="shared" si="121"/>
        <v>1</v>
      </c>
      <c r="AA248" s="22">
        <f t="shared" si="122"/>
        <v>0</v>
      </c>
      <c r="AB248" s="22" t="str">
        <f t="shared" si="123"/>
        <v/>
      </c>
      <c r="AC248" s="22" t="str">
        <f t="shared" si="124"/>
        <v/>
      </c>
      <c r="AD248" s="29" t="str">
        <f t="shared" si="125"/>
        <v/>
      </c>
      <c r="AE248" s="22" t="str">
        <f t="shared" si="126"/>
        <v/>
      </c>
      <c r="AF248" s="22" t="str">
        <f t="shared" si="127"/>
        <v/>
      </c>
      <c r="AG248" s="22" t="str">
        <f t="shared" si="128"/>
        <v/>
      </c>
      <c r="AH248" s="22" t="str">
        <f t="shared" si="129"/>
        <v/>
      </c>
      <c r="AI248" s="22" t="str">
        <f t="shared" si="130"/>
        <v/>
      </c>
      <c r="AJ248" s="31" t="str">
        <f t="shared" si="131"/>
        <v/>
      </c>
      <c r="AK248" s="22" t="str">
        <f t="shared" si="132"/>
        <v/>
      </c>
      <c r="AL248" s="22" t="str">
        <f t="shared" si="133"/>
        <v/>
      </c>
      <c r="AM248" s="22" t="str">
        <f t="shared" si="134"/>
        <v/>
      </c>
      <c r="AN248" s="22" t="str">
        <f t="shared" si="135"/>
        <v/>
      </c>
      <c r="AO248" s="22" t="str">
        <f t="shared" si="136"/>
        <v/>
      </c>
      <c r="AP248" s="22" t="str">
        <f t="shared" si="137"/>
        <v/>
      </c>
      <c r="AQ248" s="2" t="str">
        <f t="shared" si="138"/>
        <v/>
      </c>
    </row>
    <row r="249" spans="1:43" x14ac:dyDescent="0.25">
      <c r="A249" s="26" t="str">
        <f t="shared" si="139"/>
        <v/>
      </c>
      <c r="B249" t="s">
        <v>7276</v>
      </c>
      <c r="C249" t="s">
        <v>64</v>
      </c>
      <c r="D249" t="s">
        <v>24</v>
      </c>
      <c r="E249" t="s">
        <v>5429</v>
      </c>
      <c r="F249">
        <v>2026</v>
      </c>
      <c r="G249" t="s">
        <v>5657</v>
      </c>
      <c r="H249" s="4">
        <v>46174</v>
      </c>
      <c r="I249" s="4" t="str">
        <f t="shared" si="105"/>
        <v>Western Athletic</v>
      </c>
      <c r="J249" s="2" t="str">
        <f t="shared" si="106"/>
        <v/>
      </c>
      <c r="K249" s="2" t="str">
        <f t="shared" si="107"/>
        <v/>
      </c>
      <c r="L249" s="2" t="str">
        <f t="shared" si="108"/>
        <v/>
      </c>
      <c r="M249" s="2" t="str">
        <f t="shared" si="109"/>
        <v/>
      </c>
      <c r="N249" s="22" t="str" cm="1">
        <f t="array" ref="N249">IFERROR(INDEX(Stats_Hit_GP,MATCH($B249,Stats_Hit_Player,0)),"")</f>
        <v/>
      </c>
      <c r="O249" s="22" t="str">
        <f t="shared" si="110"/>
        <v/>
      </c>
      <c r="P249" s="22" t="str">
        <f t="shared" si="111"/>
        <v/>
      </c>
      <c r="Q249" s="22" t="str">
        <f t="shared" si="112"/>
        <v/>
      </c>
      <c r="R249" s="22" t="str">
        <f t="shared" si="113"/>
        <v/>
      </c>
      <c r="S249" s="22" t="str">
        <f t="shared" si="114"/>
        <v/>
      </c>
      <c r="T249" s="22" t="str">
        <f t="shared" si="115"/>
        <v/>
      </c>
      <c r="U249" s="22" t="str">
        <f t="shared" si="116"/>
        <v/>
      </c>
      <c r="V249" s="22" t="str">
        <f t="shared" si="117"/>
        <v/>
      </c>
      <c r="W249" s="22" t="str">
        <f t="shared" si="118"/>
        <v/>
      </c>
      <c r="X249" s="22" t="str">
        <f t="shared" si="119"/>
        <v/>
      </c>
      <c r="Y249" s="22" t="str">
        <f t="shared" si="120"/>
        <v/>
      </c>
      <c r="Z249" s="22" t="str">
        <f t="shared" si="121"/>
        <v/>
      </c>
      <c r="AA249" s="22" t="str">
        <f t="shared" si="122"/>
        <v/>
      </c>
      <c r="AB249" s="22">
        <f t="shared" si="123"/>
        <v>2</v>
      </c>
      <c r="AC249" s="22">
        <f t="shared" si="124"/>
        <v>1</v>
      </c>
      <c r="AD249" s="29">
        <f t="shared" si="125"/>
        <v>2.68</v>
      </c>
      <c r="AE249" s="22">
        <f t="shared" si="126"/>
        <v>25</v>
      </c>
      <c r="AF249" s="22">
        <f t="shared" si="127"/>
        <v>0</v>
      </c>
      <c r="AG249" s="22">
        <f t="shared" si="128"/>
        <v>0</v>
      </c>
      <c r="AH249" s="22">
        <f t="shared" si="129"/>
        <v>0</v>
      </c>
      <c r="AI249" s="22">
        <f t="shared" si="130"/>
        <v>5</v>
      </c>
      <c r="AJ249" s="31">
        <f t="shared" si="131"/>
        <v>37</v>
      </c>
      <c r="AK249" s="22">
        <f t="shared" si="132"/>
        <v>29</v>
      </c>
      <c r="AL249" s="22">
        <f t="shared" si="133"/>
        <v>15</v>
      </c>
      <c r="AM249" s="22">
        <f t="shared" si="134"/>
        <v>11</v>
      </c>
      <c r="AN249" s="22">
        <f t="shared" si="135"/>
        <v>18</v>
      </c>
      <c r="AO249" s="22">
        <f t="shared" si="136"/>
        <v>28</v>
      </c>
      <c r="AP249" s="22">
        <f t="shared" si="137"/>
        <v>8</v>
      </c>
      <c r="AQ249" s="2">
        <f t="shared" si="138"/>
        <v>0.23</v>
      </c>
    </row>
    <row r="250" spans="1:43" x14ac:dyDescent="0.25">
      <c r="A250" s="26" t="str">
        <f t="shared" si="139"/>
        <v/>
      </c>
      <c r="B250" t="s">
        <v>7277</v>
      </c>
      <c r="C250" t="s">
        <v>64</v>
      </c>
      <c r="D250" t="s">
        <v>24</v>
      </c>
      <c r="E250" t="s">
        <v>2603</v>
      </c>
      <c r="F250">
        <v>2026</v>
      </c>
      <c r="G250" t="s">
        <v>5657</v>
      </c>
      <c r="H250" s="4">
        <v>46174</v>
      </c>
      <c r="I250" s="4" t="str">
        <f t="shared" si="105"/>
        <v>Horizon</v>
      </c>
      <c r="J250" s="2" t="str">
        <f t="shared" si="106"/>
        <v/>
      </c>
      <c r="K250" s="2" t="str">
        <f t="shared" si="107"/>
        <v/>
      </c>
      <c r="L250" s="2" t="str">
        <f t="shared" si="108"/>
        <v/>
      </c>
      <c r="M250" s="2" t="str">
        <f t="shared" si="109"/>
        <v/>
      </c>
      <c r="N250" s="22" t="str" cm="1">
        <f t="array" ref="N250">IFERROR(INDEX(Stats_Hit_GP,MATCH($B250,Stats_Hit_Player,0)),"")</f>
        <v/>
      </c>
      <c r="O250" s="22" t="str">
        <f t="shared" si="110"/>
        <v/>
      </c>
      <c r="P250" s="22" t="str">
        <f t="shared" si="111"/>
        <v/>
      </c>
      <c r="Q250" s="22" t="str">
        <f t="shared" si="112"/>
        <v/>
      </c>
      <c r="R250" s="22" t="str">
        <f t="shared" si="113"/>
        <v/>
      </c>
      <c r="S250" s="22" t="str">
        <f t="shared" si="114"/>
        <v/>
      </c>
      <c r="T250" s="22" t="str">
        <f t="shared" si="115"/>
        <v/>
      </c>
      <c r="U250" s="22" t="str">
        <f t="shared" si="116"/>
        <v/>
      </c>
      <c r="V250" s="22" t="str">
        <f t="shared" si="117"/>
        <v/>
      </c>
      <c r="W250" s="22" t="str">
        <f t="shared" si="118"/>
        <v/>
      </c>
      <c r="X250" s="22" t="str">
        <f t="shared" si="119"/>
        <v/>
      </c>
      <c r="Y250" s="22" t="str">
        <f t="shared" si="120"/>
        <v/>
      </c>
      <c r="Z250" s="22" t="str">
        <f t="shared" si="121"/>
        <v/>
      </c>
      <c r="AA250" s="22" t="str">
        <f t="shared" si="122"/>
        <v/>
      </c>
      <c r="AB250" s="22">
        <f t="shared" si="123"/>
        <v>3</v>
      </c>
      <c r="AC250" s="22">
        <f t="shared" si="124"/>
        <v>4</v>
      </c>
      <c r="AD250" s="29">
        <f t="shared" si="125"/>
        <v>7.49</v>
      </c>
      <c r="AE250" s="22">
        <f t="shared" si="126"/>
        <v>18</v>
      </c>
      <c r="AF250" s="22">
        <f t="shared" si="127"/>
        <v>4</v>
      </c>
      <c r="AG250" s="22">
        <f t="shared" si="128"/>
        <v>0</v>
      </c>
      <c r="AH250" s="22">
        <f t="shared" si="129"/>
        <v>0</v>
      </c>
      <c r="AI250" s="22">
        <f t="shared" si="130"/>
        <v>0</v>
      </c>
      <c r="AJ250" s="31">
        <f t="shared" si="131"/>
        <v>39.200000000000003</v>
      </c>
      <c r="AK250" s="22">
        <f t="shared" si="132"/>
        <v>41</v>
      </c>
      <c r="AL250" s="22">
        <f t="shared" si="133"/>
        <v>38</v>
      </c>
      <c r="AM250" s="22">
        <f t="shared" si="134"/>
        <v>33</v>
      </c>
      <c r="AN250" s="22">
        <f t="shared" si="135"/>
        <v>38</v>
      </c>
      <c r="AO250" s="22">
        <f t="shared" si="136"/>
        <v>44</v>
      </c>
      <c r="AP250" s="22">
        <f t="shared" si="137"/>
        <v>8</v>
      </c>
      <c r="AQ250" s="2">
        <f t="shared" si="138"/>
        <v>0.28499999999999998</v>
      </c>
    </row>
    <row r="251" spans="1:43" x14ac:dyDescent="0.25">
      <c r="A251" s="26" t="str">
        <f t="shared" si="139"/>
        <v/>
      </c>
      <c r="B251" t="s">
        <v>5156</v>
      </c>
      <c r="C251" t="s">
        <v>40</v>
      </c>
      <c r="D251" t="s">
        <v>24</v>
      </c>
      <c r="E251" t="s">
        <v>5153</v>
      </c>
      <c r="F251">
        <v>2026</v>
      </c>
      <c r="G251" t="s">
        <v>5657</v>
      </c>
      <c r="H251" s="4">
        <v>46174</v>
      </c>
      <c r="I251" s="4" t="str">
        <f t="shared" si="105"/>
        <v>Southwestern Athletic</v>
      </c>
      <c r="J251" s="2">
        <f t="shared" si="106"/>
        <v>0.315</v>
      </c>
      <c r="K251" s="2">
        <f t="shared" si="107"/>
        <v>0.38</v>
      </c>
      <c r="L251" s="2">
        <f t="shared" si="108"/>
        <v>0.40500000000000003</v>
      </c>
      <c r="M251" s="2">
        <f t="shared" si="109"/>
        <v>0.78500000000000003</v>
      </c>
      <c r="N251" s="22" cm="1">
        <f t="array" ref="N251">IFERROR(INDEX(Stats_Hit_GP,MATCH($B251,Stats_Hit_Player,0)),"")</f>
        <v>53</v>
      </c>
      <c r="O251" s="22">
        <f t="shared" si="110"/>
        <v>230</v>
      </c>
      <c r="P251" s="22">
        <f t="shared" si="111"/>
        <v>200</v>
      </c>
      <c r="Q251" s="22">
        <f t="shared" si="112"/>
        <v>37</v>
      </c>
      <c r="R251" s="22">
        <f t="shared" si="113"/>
        <v>63</v>
      </c>
      <c r="S251" s="22">
        <f t="shared" si="114"/>
        <v>9</v>
      </c>
      <c r="T251" s="22">
        <f t="shared" si="115"/>
        <v>0</v>
      </c>
      <c r="U251" s="22">
        <f t="shared" si="116"/>
        <v>3</v>
      </c>
      <c r="V251" s="22">
        <f t="shared" si="117"/>
        <v>34</v>
      </c>
      <c r="W251" s="22">
        <f t="shared" si="118"/>
        <v>1</v>
      </c>
      <c r="X251" s="22">
        <f t="shared" si="119"/>
        <v>23</v>
      </c>
      <c r="Y251" s="22">
        <f t="shared" si="120"/>
        <v>34</v>
      </c>
      <c r="Z251" s="22">
        <f t="shared" si="121"/>
        <v>1</v>
      </c>
      <c r="AA251" s="22">
        <f t="shared" si="122"/>
        <v>0</v>
      </c>
      <c r="AB251" s="22" t="str">
        <f t="shared" si="123"/>
        <v/>
      </c>
      <c r="AC251" s="22" t="str">
        <f t="shared" si="124"/>
        <v/>
      </c>
      <c r="AD251" s="29" t="str">
        <f t="shared" si="125"/>
        <v/>
      </c>
      <c r="AE251" s="22" t="str">
        <f t="shared" si="126"/>
        <v/>
      </c>
      <c r="AF251" s="22" t="str">
        <f t="shared" si="127"/>
        <v/>
      </c>
      <c r="AG251" s="22" t="str">
        <f t="shared" si="128"/>
        <v/>
      </c>
      <c r="AH251" s="22" t="str">
        <f t="shared" si="129"/>
        <v/>
      </c>
      <c r="AI251" s="22" t="str">
        <f t="shared" si="130"/>
        <v/>
      </c>
      <c r="AJ251" s="31" t="str">
        <f t="shared" si="131"/>
        <v/>
      </c>
      <c r="AK251" s="22" t="str">
        <f t="shared" si="132"/>
        <v/>
      </c>
      <c r="AL251" s="22" t="str">
        <f t="shared" si="133"/>
        <v/>
      </c>
      <c r="AM251" s="22" t="str">
        <f t="shared" si="134"/>
        <v/>
      </c>
      <c r="AN251" s="22" t="str">
        <f t="shared" si="135"/>
        <v/>
      </c>
      <c r="AO251" s="22" t="str">
        <f t="shared" si="136"/>
        <v/>
      </c>
      <c r="AP251" s="22" t="str">
        <f t="shared" si="137"/>
        <v/>
      </c>
      <c r="AQ251" s="2" t="str">
        <f t="shared" si="138"/>
        <v/>
      </c>
    </row>
    <row r="252" spans="1:43" x14ac:dyDescent="0.25">
      <c r="A252" s="26" t="str">
        <f t="shared" si="139"/>
        <v/>
      </c>
      <c r="B252" t="s">
        <v>5170</v>
      </c>
      <c r="C252" t="s">
        <v>25</v>
      </c>
      <c r="D252" t="s">
        <v>24</v>
      </c>
      <c r="E252" t="s">
        <v>5153</v>
      </c>
      <c r="F252">
        <v>2026</v>
      </c>
      <c r="G252" t="s">
        <v>5657</v>
      </c>
      <c r="H252" s="4">
        <v>46174</v>
      </c>
      <c r="I252" s="4" t="str">
        <f t="shared" si="105"/>
        <v>Southwestern Athletic</v>
      </c>
      <c r="J252" s="2">
        <f t="shared" si="106"/>
        <v>0</v>
      </c>
      <c r="K252" s="2">
        <f t="shared" si="107"/>
        <v>0</v>
      </c>
      <c r="L252" s="2">
        <f t="shared" si="108"/>
        <v>0</v>
      </c>
      <c r="M252" s="2">
        <f t="shared" si="109"/>
        <v>0</v>
      </c>
      <c r="N252" s="22" cm="1">
        <f t="array" ref="N252">IFERROR(INDEX(Stats_Hit_GP,MATCH($B252,Stats_Hit_Player,0)),"")</f>
        <v>6</v>
      </c>
      <c r="O252" s="22">
        <f t="shared" si="110"/>
        <v>9</v>
      </c>
      <c r="P252" s="22">
        <f t="shared" si="111"/>
        <v>9</v>
      </c>
      <c r="Q252" s="22">
        <f t="shared" si="112"/>
        <v>0</v>
      </c>
      <c r="R252" s="22">
        <f t="shared" si="113"/>
        <v>0</v>
      </c>
      <c r="S252" s="22">
        <f t="shared" si="114"/>
        <v>0</v>
      </c>
      <c r="T252" s="22">
        <f t="shared" si="115"/>
        <v>0</v>
      </c>
      <c r="U252" s="22">
        <f t="shared" si="116"/>
        <v>0</v>
      </c>
      <c r="V252" s="22">
        <f t="shared" si="117"/>
        <v>0</v>
      </c>
      <c r="W252" s="22">
        <f t="shared" si="118"/>
        <v>0</v>
      </c>
      <c r="X252" s="22">
        <f t="shared" si="119"/>
        <v>0</v>
      </c>
      <c r="Y252" s="22">
        <f t="shared" si="120"/>
        <v>3</v>
      </c>
      <c r="Z252" s="22">
        <f t="shared" si="121"/>
        <v>0</v>
      </c>
      <c r="AA252" s="22">
        <f t="shared" si="122"/>
        <v>0</v>
      </c>
      <c r="AB252" s="22" t="str">
        <f t="shared" si="123"/>
        <v/>
      </c>
      <c r="AC252" s="22" t="str">
        <f t="shared" si="124"/>
        <v/>
      </c>
      <c r="AD252" s="29" t="str">
        <f t="shared" si="125"/>
        <v/>
      </c>
      <c r="AE252" s="22" t="str">
        <f t="shared" si="126"/>
        <v/>
      </c>
      <c r="AF252" s="22" t="str">
        <f t="shared" si="127"/>
        <v/>
      </c>
      <c r="AG252" s="22" t="str">
        <f t="shared" si="128"/>
        <v/>
      </c>
      <c r="AH252" s="22" t="str">
        <f t="shared" si="129"/>
        <v/>
      </c>
      <c r="AI252" s="22" t="str">
        <f t="shared" si="130"/>
        <v/>
      </c>
      <c r="AJ252" s="31" t="str">
        <f t="shared" si="131"/>
        <v/>
      </c>
      <c r="AK252" s="22" t="str">
        <f t="shared" si="132"/>
        <v/>
      </c>
      <c r="AL252" s="22" t="str">
        <f t="shared" si="133"/>
        <v/>
      </c>
      <c r="AM252" s="22" t="str">
        <f t="shared" si="134"/>
        <v/>
      </c>
      <c r="AN252" s="22" t="str">
        <f t="shared" si="135"/>
        <v/>
      </c>
      <c r="AO252" s="22" t="str">
        <f t="shared" si="136"/>
        <v/>
      </c>
      <c r="AP252" s="22" t="str">
        <f t="shared" si="137"/>
        <v/>
      </c>
      <c r="AQ252" s="2" t="str">
        <f t="shared" si="138"/>
        <v/>
      </c>
    </row>
    <row r="253" spans="1:43" x14ac:dyDescent="0.25">
      <c r="A253" s="26">
        <f t="shared" si="139"/>
        <v>1</v>
      </c>
      <c r="B253" t="s">
        <v>3604</v>
      </c>
      <c r="C253" t="s">
        <v>25</v>
      </c>
      <c r="D253" t="s">
        <v>29</v>
      </c>
      <c r="E253" t="s">
        <v>3600</v>
      </c>
      <c r="F253">
        <v>2026</v>
      </c>
      <c r="G253" t="s">
        <v>5657</v>
      </c>
      <c r="H253" s="4">
        <v>46174</v>
      </c>
      <c r="I253" s="4" t="str">
        <f t="shared" si="105"/>
        <v>Northeast</v>
      </c>
      <c r="J253" s="2">
        <f t="shared" si="106"/>
        <v>0.30499999999999999</v>
      </c>
      <c r="K253" s="2">
        <f t="shared" si="107"/>
        <v>0.437</v>
      </c>
      <c r="L253" s="2">
        <f t="shared" si="108"/>
        <v>0.58899999999999997</v>
      </c>
      <c r="M253" s="2">
        <f t="shared" si="109"/>
        <v>1.026</v>
      </c>
      <c r="N253" s="22" cm="1">
        <f t="array" ref="N253">IFERROR(INDEX(Stats_Hit_GP,MATCH($B253,Stats_Hit_Player,0)),"")</f>
        <v>45</v>
      </c>
      <c r="O253" s="22">
        <f t="shared" si="110"/>
        <v>197</v>
      </c>
      <c r="P253" s="22">
        <f t="shared" si="111"/>
        <v>151</v>
      </c>
      <c r="Q253" s="22">
        <f t="shared" si="112"/>
        <v>42</v>
      </c>
      <c r="R253" s="22">
        <f t="shared" si="113"/>
        <v>46</v>
      </c>
      <c r="S253" s="22">
        <f t="shared" si="114"/>
        <v>13</v>
      </c>
      <c r="T253" s="22">
        <f t="shared" si="115"/>
        <v>0</v>
      </c>
      <c r="U253" s="22">
        <f t="shared" si="116"/>
        <v>10</v>
      </c>
      <c r="V253" s="22">
        <f t="shared" si="117"/>
        <v>47</v>
      </c>
      <c r="W253" s="22">
        <f t="shared" si="118"/>
        <v>13</v>
      </c>
      <c r="X253" s="22">
        <f t="shared" si="119"/>
        <v>27</v>
      </c>
      <c r="Y253" s="22">
        <f t="shared" si="120"/>
        <v>35</v>
      </c>
      <c r="Z253" s="22">
        <f t="shared" si="121"/>
        <v>2</v>
      </c>
      <c r="AA253" s="22">
        <f t="shared" si="122"/>
        <v>0</v>
      </c>
      <c r="AB253" s="22" t="str">
        <f t="shared" si="123"/>
        <v/>
      </c>
      <c r="AC253" s="22" t="str">
        <f t="shared" si="124"/>
        <v/>
      </c>
      <c r="AD253" s="29" t="str">
        <f t="shared" si="125"/>
        <v/>
      </c>
      <c r="AE253" s="22" t="str">
        <f t="shared" si="126"/>
        <v/>
      </c>
      <c r="AF253" s="22" t="str">
        <f t="shared" si="127"/>
        <v/>
      </c>
      <c r="AG253" s="22" t="str">
        <f t="shared" si="128"/>
        <v/>
      </c>
      <c r="AH253" s="22" t="str">
        <f t="shared" si="129"/>
        <v/>
      </c>
      <c r="AI253" s="22" t="str">
        <f t="shared" si="130"/>
        <v/>
      </c>
      <c r="AJ253" s="31" t="str">
        <f t="shared" si="131"/>
        <v/>
      </c>
      <c r="AK253" s="22" t="str">
        <f t="shared" si="132"/>
        <v/>
      </c>
      <c r="AL253" s="22" t="str">
        <f t="shared" si="133"/>
        <v/>
      </c>
      <c r="AM253" s="22" t="str">
        <f t="shared" si="134"/>
        <v/>
      </c>
      <c r="AN253" s="22" t="str">
        <f t="shared" si="135"/>
        <v/>
      </c>
      <c r="AO253" s="22" t="str">
        <f t="shared" si="136"/>
        <v/>
      </c>
      <c r="AP253" s="22" t="str">
        <f t="shared" si="137"/>
        <v/>
      </c>
      <c r="AQ253" s="2" t="str">
        <f t="shared" si="138"/>
        <v/>
      </c>
    </row>
    <row r="254" spans="1:43" x14ac:dyDescent="0.25">
      <c r="A254" s="26" t="str">
        <f t="shared" si="139"/>
        <v/>
      </c>
      <c r="B254" t="s">
        <v>514</v>
      </c>
      <c r="C254" t="s">
        <v>25</v>
      </c>
      <c r="D254" t="s">
        <v>24</v>
      </c>
      <c r="E254" t="s">
        <v>515</v>
      </c>
      <c r="F254">
        <v>2026</v>
      </c>
      <c r="G254" t="s">
        <v>5657</v>
      </c>
      <c r="H254" s="4">
        <v>46174</v>
      </c>
      <c r="I254" s="4" t="str">
        <f t="shared" si="105"/>
        <v>ACC</v>
      </c>
      <c r="J254" s="2">
        <f t="shared" si="106"/>
        <v>0.32900000000000001</v>
      </c>
      <c r="K254" s="2">
        <f t="shared" si="107"/>
        <v>0.41299999999999998</v>
      </c>
      <c r="L254" s="2">
        <f t="shared" si="108"/>
        <v>0.59599999999999997</v>
      </c>
      <c r="M254" s="2">
        <f t="shared" si="109"/>
        <v>1.0089999999999999</v>
      </c>
      <c r="N254" s="22" cm="1">
        <f t="array" ref="N254">IFERROR(INDEX(Stats_Hit_GP,MATCH($B254,Stats_Hit_Player,0)),"")</f>
        <v>57</v>
      </c>
      <c r="O254" s="22">
        <f t="shared" si="110"/>
        <v>264</v>
      </c>
      <c r="P254" s="22">
        <f t="shared" si="111"/>
        <v>228</v>
      </c>
      <c r="Q254" s="22">
        <f t="shared" si="112"/>
        <v>52</v>
      </c>
      <c r="R254" s="22">
        <f t="shared" si="113"/>
        <v>75</v>
      </c>
      <c r="S254" s="22">
        <f t="shared" si="114"/>
        <v>13</v>
      </c>
      <c r="T254" s="22">
        <f t="shared" si="115"/>
        <v>0</v>
      </c>
      <c r="U254" s="22">
        <f t="shared" si="116"/>
        <v>16</v>
      </c>
      <c r="V254" s="22">
        <f t="shared" si="117"/>
        <v>52</v>
      </c>
      <c r="W254" s="22">
        <f t="shared" si="118"/>
        <v>7</v>
      </c>
      <c r="X254" s="22">
        <f t="shared" si="119"/>
        <v>27</v>
      </c>
      <c r="Y254" s="22">
        <f t="shared" si="120"/>
        <v>49</v>
      </c>
      <c r="Z254" s="22">
        <f t="shared" si="121"/>
        <v>5</v>
      </c>
      <c r="AA254" s="22">
        <f t="shared" si="122"/>
        <v>2</v>
      </c>
      <c r="AB254" s="22" t="str">
        <f t="shared" si="123"/>
        <v/>
      </c>
      <c r="AC254" s="22" t="str">
        <f t="shared" si="124"/>
        <v/>
      </c>
      <c r="AD254" s="29" t="str">
        <f t="shared" si="125"/>
        <v/>
      </c>
      <c r="AE254" s="22" t="str">
        <f t="shared" si="126"/>
        <v/>
      </c>
      <c r="AF254" s="22" t="str">
        <f t="shared" si="127"/>
        <v/>
      </c>
      <c r="AG254" s="22" t="str">
        <f t="shared" si="128"/>
        <v/>
      </c>
      <c r="AH254" s="22" t="str">
        <f t="shared" si="129"/>
        <v/>
      </c>
      <c r="AI254" s="22" t="str">
        <f t="shared" si="130"/>
        <v/>
      </c>
      <c r="AJ254" s="31" t="str">
        <f t="shared" si="131"/>
        <v/>
      </c>
      <c r="AK254" s="22" t="str">
        <f t="shared" si="132"/>
        <v/>
      </c>
      <c r="AL254" s="22" t="str">
        <f t="shared" si="133"/>
        <v/>
      </c>
      <c r="AM254" s="22" t="str">
        <f t="shared" si="134"/>
        <v/>
      </c>
      <c r="AN254" s="22" t="str">
        <f t="shared" si="135"/>
        <v/>
      </c>
      <c r="AO254" s="22" t="str">
        <f t="shared" si="136"/>
        <v/>
      </c>
      <c r="AP254" s="22" t="str">
        <f t="shared" si="137"/>
        <v/>
      </c>
      <c r="AQ254" s="2" t="str">
        <f t="shared" si="138"/>
        <v/>
      </c>
    </row>
    <row r="255" spans="1:43" x14ac:dyDescent="0.25">
      <c r="A255" s="26" t="str">
        <f t="shared" si="139"/>
        <v/>
      </c>
      <c r="B255" t="s">
        <v>1273</v>
      </c>
      <c r="C255" t="s">
        <v>35</v>
      </c>
      <c r="D255" t="s">
        <v>24</v>
      </c>
      <c r="E255" t="s">
        <v>1272</v>
      </c>
      <c r="F255">
        <v>2026</v>
      </c>
      <c r="G255" t="s">
        <v>5657</v>
      </c>
      <c r="H255" s="4">
        <v>46174</v>
      </c>
      <c r="I255" s="4" t="str">
        <f t="shared" si="105"/>
        <v>Big 12</v>
      </c>
      <c r="J255" s="2">
        <f t="shared" si="106"/>
        <v>0.34799999999999998</v>
      </c>
      <c r="K255" s="2">
        <f t="shared" si="107"/>
        <v>0.41499999999999998</v>
      </c>
      <c r="L255" s="2">
        <f t="shared" si="108"/>
        <v>0.54800000000000004</v>
      </c>
      <c r="M255" s="2">
        <f t="shared" si="109"/>
        <v>0.96199999999999997</v>
      </c>
      <c r="N255" s="22" cm="1">
        <f t="array" ref="N255">IFERROR(INDEX(Stats_Hit_GP,MATCH($B255,Stats_Hit_Player,0)),"")</f>
        <v>52</v>
      </c>
      <c r="O255" s="22">
        <f t="shared" si="110"/>
        <v>234</v>
      </c>
      <c r="P255" s="22">
        <f t="shared" si="111"/>
        <v>210</v>
      </c>
      <c r="Q255" s="22">
        <f t="shared" si="112"/>
        <v>39</v>
      </c>
      <c r="R255" s="22">
        <f t="shared" si="113"/>
        <v>73</v>
      </c>
      <c r="S255" s="22">
        <f t="shared" si="114"/>
        <v>10</v>
      </c>
      <c r="T255" s="22">
        <f t="shared" si="115"/>
        <v>4</v>
      </c>
      <c r="U255" s="22">
        <f t="shared" si="116"/>
        <v>8</v>
      </c>
      <c r="V255" s="22">
        <f t="shared" si="117"/>
        <v>51</v>
      </c>
      <c r="W255" s="22">
        <f t="shared" si="118"/>
        <v>5</v>
      </c>
      <c r="X255" s="22">
        <f t="shared" si="119"/>
        <v>19</v>
      </c>
      <c r="Y255" s="22">
        <f t="shared" si="120"/>
        <v>30</v>
      </c>
      <c r="Z255" s="22">
        <f t="shared" si="121"/>
        <v>5</v>
      </c>
      <c r="AA255" s="22">
        <f t="shared" si="122"/>
        <v>3</v>
      </c>
      <c r="AB255" s="22" t="str">
        <f t="shared" si="123"/>
        <v/>
      </c>
      <c r="AC255" s="22" t="str">
        <f t="shared" si="124"/>
        <v/>
      </c>
      <c r="AD255" s="29" t="str">
        <f t="shared" si="125"/>
        <v/>
      </c>
      <c r="AE255" s="22" t="str">
        <f t="shared" si="126"/>
        <v/>
      </c>
      <c r="AF255" s="22" t="str">
        <f t="shared" si="127"/>
        <v/>
      </c>
      <c r="AG255" s="22" t="str">
        <f t="shared" si="128"/>
        <v/>
      </c>
      <c r="AH255" s="22" t="str">
        <f t="shared" si="129"/>
        <v/>
      </c>
      <c r="AI255" s="22" t="str">
        <f t="shared" si="130"/>
        <v/>
      </c>
      <c r="AJ255" s="31" t="str">
        <f t="shared" si="131"/>
        <v/>
      </c>
      <c r="AK255" s="22" t="str">
        <f t="shared" si="132"/>
        <v/>
      </c>
      <c r="AL255" s="22" t="str">
        <f t="shared" si="133"/>
        <v/>
      </c>
      <c r="AM255" s="22" t="str">
        <f t="shared" si="134"/>
        <v/>
      </c>
      <c r="AN255" s="22" t="str">
        <f t="shared" si="135"/>
        <v/>
      </c>
      <c r="AO255" s="22" t="str">
        <f t="shared" si="136"/>
        <v/>
      </c>
      <c r="AP255" s="22" t="str">
        <f t="shared" si="137"/>
        <v/>
      </c>
      <c r="AQ255" s="2" t="str">
        <f t="shared" si="138"/>
        <v/>
      </c>
    </row>
    <row r="256" spans="1:43" x14ac:dyDescent="0.25">
      <c r="A256" s="26" t="str">
        <f t="shared" si="139"/>
        <v/>
      </c>
      <c r="B256" t="s">
        <v>7278</v>
      </c>
      <c r="C256" t="s">
        <v>64</v>
      </c>
      <c r="D256" t="s">
        <v>47</v>
      </c>
      <c r="E256" t="s">
        <v>893</v>
      </c>
      <c r="F256">
        <v>2026</v>
      </c>
      <c r="G256" t="s">
        <v>5657</v>
      </c>
      <c r="H256" s="4">
        <v>46174</v>
      </c>
      <c r="I256" s="4" t="str">
        <f t="shared" si="105"/>
        <v>Atlantic Sun</v>
      </c>
      <c r="J256" s="2" t="str">
        <f t="shared" si="106"/>
        <v/>
      </c>
      <c r="K256" s="2" t="str">
        <f t="shared" si="107"/>
        <v/>
      </c>
      <c r="L256" s="2" t="str">
        <f t="shared" si="108"/>
        <v/>
      </c>
      <c r="M256" s="2" t="str">
        <f t="shared" si="109"/>
        <v/>
      </c>
      <c r="N256" s="22" t="str" cm="1">
        <f t="array" ref="N256">IFERROR(INDEX(Stats_Hit_GP,MATCH($B256,Stats_Hit_Player,0)),"")</f>
        <v/>
      </c>
      <c r="O256" s="22" t="str">
        <f t="shared" si="110"/>
        <v/>
      </c>
      <c r="P256" s="22" t="str">
        <f t="shared" si="111"/>
        <v/>
      </c>
      <c r="Q256" s="22" t="str">
        <f t="shared" si="112"/>
        <v/>
      </c>
      <c r="R256" s="22" t="str">
        <f t="shared" si="113"/>
        <v/>
      </c>
      <c r="S256" s="22" t="str">
        <f t="shared" si="114"/>
        <v/>
      </c>
      <c r="T256" s="22" t="str">
        <f t="shared" si="115"/>
        <v/>
      </c>
      <c r="U256" s="22" t="str">
        <f t="shared" si="116"/>
        <v/>
      </c>
      <c r="V256" s="22" t="str">
        <f t="shared" si="117"/>
        <v/>
      </c>
      <c r="W256" s="22" t="str">
        <f t="shared" si="118"/>
        <v/>
      </c>
      <c r="X256" s="22" t="str">
        <f t="shared" si="119"/>
        <v/>
      </c>
      <c r="Y256" s="22" t="str">
        <f t="shared" si="120"/>
        <v/>
      </c>
      <c r="Z256" s="22" t="str">
        <f t="shared" si="121"/>
        <v/>
      </c>
      <c r="AA256" s="22" t="str">
        <f t="shared" si="122"/>
        <v/>
      </c>
      <c r="AB256" s="22">
        <f t="shared" si="123"/>
        <v>2</v>
      </c>
      <c r="AC256" s="22">
        <f t="shared" si="124"/>
        <v>2</v>
      </c>
      <c r="AD256" s="29">
        <f t="shared" si="125"/>
        <v>8.14</v>
      </c>
      <c r="AE256" s="22">
        <f t="shared" si="126"/>
        <v>12</v>
      </c>
      <c r="AF256" s="22">
        <f t="shared" si="127"/>
        <v>2</v>
      </c>
      <c r="AG256" s="22">
        <f t="shared" si="128"/>
        <v>0</v>
      </c>
      <c r="AH256" s="22">
        <f t="shared" si="129"/>
        <v>0</v>
      </c>
      <c r="AI256" s="22">
        <f t="shared" si="130"/>
        <v>0</v>
      </c>
      <c r="AJ256" s="31">
        <f t="shared" si="131"/>
        <v>21</v>
      </c>
      <c r="AK256" s="22">
        <f t="shared" si="132"/>
        <v>23</v>
      </c>
      <c r="AL256" s="22">
        <f t="shared" si="133"/>
        <v>20</v>
      </c>
      <c r="AM256" s="22">
        <f t="shared" si="134"/>
        <v>19</v>
      </c>
      <c r="AN256" s="22">
        <f t="shared" si="135"/>
        <v>17</v>
      </c>
      <c r="AO256" s="22">
        <f t="shared" si="136"/>
        <v>15</v>
      </c>
      <c r="AP256" s="22">
        <f t="shared" si="137"/>
        <v>8</v>
      </c>
      <c r="AQ256" s="2">
        <f t="shared" si="138"/>
        <v>0.28000000000000003</v>
      </c>
    </row>
    <row r="257" spans="1:43" x14ac:dyDescent="0.25">
      <c r="A257" s="26" t="str">
        <f t="shared" si="139"/>
        <v/>
      </c>
      <c r="B257" t="s">
        <v>900</v>
      </c>
      <c r="C257" t="s">
        <v>5700</v>
      </c>
      <c r="D257" t="s">
        <v>47</v>
      </c>
      <c r="E257" t="s">
        <v>893</v>
      </c>
      <c r="F257">
        <v>2026</v>
      </c>
      <c r="G257" t="s">
        <v>5657</v>
      </c>
      <c r="H257" s="4">
        <v>46174</v>
      </c>
      <c r="I257" s="4" t="str">
        <f t="shared" si="105"/>
        <v>Atlantic Sun</v>
      </c>
      <c r="J257" s="2">
        <f t="shared" si="106"/>
        <v>1</v>
      </c>
      <c r="K257" s="2">
        <f t="shared" si="107"/>
        <v>1</v>
      </c>
      <c r="L257" s="2">
        <f t="shared" si="108"/>
        <v>1</v>
      </c>
      <c r="M257" s="2">
        <f t="shared" si="109"/>
        <v>2</v>
      </c>
      <c r="N257" s="22" cm="1">
        <f t="array" ref="N257">IFERROR(INDEX(Stats_Hit_GP,MATCH($B257,Stats_Hit_Player,0)),"")</f>
        <v>2</v>
      </c>
      <c r="O257" s="22">
        <f t="shared" si="110"/>
        <v>2</v>
      </c>
      <c r="P257" s="22">
        <f t="shared" si="111"/>
        <v>1</v>
      </c>
      <c r="Q257" s="22">
        <f t="shared" si="112"/>
        <v>1</v>
      </c>
      <c r="R257" s="22">
        <f t="shared" si="113"/>
        <v>1</v>
      </c>
      <c r="S257" s="22">
        <f t="shared" si="114"/>
        <v>0</v>
      </c>
      <c r="T257" s="22">
        <f t="shared" si="115"/>
        <v>0</v>
      </c>
      <c r="U257" s="22">
        <f t="shared" si="116"/>
        <v>0</v>
      </c>
      <c r="V257" s="22">
        <f t="shared" si="117"/>
        <v>0</v>
      </c>
      <c r="W257" s="22">
        <f t="shared" si="118"/>
        <v>0</v>
      </c>
      <c r="X257" s="22">
        <f t="shared" si="119"/>
        <v>1</v>
      </c>
      <c r="Y257" s="22">
        <f t="shared" si="120"/>
        <v>0</v>
      </c>
      <c r="Z257" s="22">
        <f t="shared" si="121"/>
        <v>0</v>
      </c>
      <c r="AA257" s="22">
        <f t="shared" si="122"/>
        <v>0</v>
      </c>
      <c r="AB257" s="22" t="str">
        <f t="shared" si="123"/>
        <v/>
      </c>
      <c r="AC257" s="22" t="str">
        <f t="shared" si="124"/>
        <v/>
      </c>
      <c r="AD257" s="29" t="str">
        <f t="shared" si="125"/>
        <v/>
      </c>
      <c r="AE257" s="22" t="str">
        <f t="shared" si="126"/>
        <v/>
      </c>
      <c r="AF257" s="22" t="str">
        <f t="shared" si="127"/>
        <v/>
      </c>
      <c r="AG257" s="22" t="str">
        <f t="shared" si="128"/>
        <v/>
      </c>
      <c r="AH257" s="22" t="str">
        <f t="shared" si="129"/>
        <v/>
      </c>
      <c r="AI257" s="22" t="str">
        <f t="shared" si="130"/>
        <v/>
      </c>
      <c r="AJ257" s="31" t="str">
        <f t="shared" si="131"/>
        <v/>
      </c>
      <c r="AK257" s="22" t="str">
        <f t="shared" si="132"/>
        <v/>
      </c>
      <c r="AL257" s="22" t="str">
        <f t="shared" si="133"/>
        <v/>
      </c>
      <c r="AM257" s="22" t="str">
        <f t="shared" si="134"/>
        <v/>
      </c>
      <c r="AN257" s="22" t="str">
        <f t="shared" si="135"/>
        <v/>
      </c>
      <c r="AO257" s="22" t="str">
        <f t="shared" si="136"/>
        <v/>
      </c>
      <c r="AP257" s="22" t="str">
        <f t="shared" si="137"/>
        <v/>
      </c>
      <c r="AQ257" s="2" t="str">
        <f t="shared" si="138"/>
        <v/>
      </c>
    </row>
    <row r="258" spans="1:43" x14ac:dyDescent="0.25">
      <c r="A258" s="26" t="str">
        <f t="shared" si="139"/>
        <v/>
      </c>
      <c r="B258" t="s">
        <v>2144</v>
      </c>
      <c r="C258" t="s">
        <v>42</v>
      </c>
      <c r="D258" t="s">
        <v>24</v>
      </c>
      <c r="E258" t="s">
        <v>2138</v>
      </c>
      <c r="F258">
        <v>2026</v>
      </c>
      <c r="G258" t="s">
        <v>5657</v>
      </c>
      <c r="H258" s="4">
        <v>46174</v>
      </c>
      <c r="I258" s="4" t="str">
        <f t="shared" ref="I258:I321" si="140">IFERROR(INDEX(Conferences_Conference,MATCH(E258,Conferences_Team,0)),"")</f>
        <v>Big West</v>
      </c>
      <c r="J258" s="2">
        <f t="shared" ref="J258:J321" si="141">IFERROR(INDEX(Stats_Hit_AVG,MATCH($B258,Stats_Hit_Player,0)),"")</f>
        <v>0.36099999999999999</v>
      </c>
      <c r="K258" s="2">
        <f t="shared" ref="K258:K321" si="142">IFERROR(INDEX(Stats_Hit_OBP,MATCH($B258,Stats_Hit_Player,0)),"")</f>
        <v>0.48</v>
      </c>
      <c r="L258" s="2">
        <f t="shared" ref="L258:L321" si="143">IFERROR(INDEX(Stats_Hit_SLG,MATCH($B258,Stats_Hit_Player,0)),"")</f>
        <v>0.53800000000000003</v>
      </c>
      <c r="M258" s="2">
        <f t="shared" ref="M258:M321" si="144">IFERROR(INDEX(Stats_Hit_OPS,MATCH($B258,Stats_Hit_Player,0)),"")</f>
        <v>1.018</v>
      </c>
      <c r="N258" s="22" cm="1">
        <f t="array" ref="N258">IFERROR(INDEX(Stats_Hit_GP,MATCH($B258,Stats_Hit_Player,0)),"")</f>
        <v>35</v>
      </c>
      <c r="O258" s="22">
        <f t="shared" ref="O258:O321" si="145">IFERROR(INDEX(Stats_Hit_PA,MATCH($B258,Stats_Hit_Player,0)),"")</f>
        <v>151</v>
      </c>
      <c r="P258" s="22">
        <f t="shared" ref="P258:P321" si="146">IFERROR(INDEX(Stats_Hit_AB,MATCH($B258,Stats_Hit_Player,0)),"")</f>
        <v>119</v>
      </c>
      <c r="Q258" s="22">
        <f t="shared" ref="Q258:Q321" si="147">IFERROR(INDEX(Stats_Hit_R,MATCH($B258,Stats_Hit_Player,0)),"")</f>
        <v>21</v>
      </c>
      <c r="R258" s="22">
        <f t="shared" ref="R258:R321" si="148">IFERROR(INDEX(Stats_Hit_H,MATCH($B258,Stats_Hit_Player,0)),"")</f>
        <v>43</v>
      </c>
      <c r="S258" s="22">
        <f t="shared" ref="S258:S321" si="149">IFERROR(INDEX(Stats_Hit_2B,MATCH($B258,Stats_Hit_Player,0)),"")</f>
        <v>12</v>
      </c>
      <c r="T258" s="22">
        <f t="shared" ref="T258:T321" si="150">IFERROR(INDEX(Stats_Hit_3B,MATCH($B258,Stats_Hit_Player,0)),"")</f>
        <v>0</v>
      </c>
      <c r="U258" s="22">
        <f t="shared" ref="U258:U321" si="151">IFERROR(INDEX(Stats_Hit_HR,MATCH($B258,Stats_Hit_Player,0)),"")</f>
        <v>3</v>
      </c>
      <c r="V258" s="22">
        <f t="shared" ref="V258:V321" si="152">IFERROR(INDEX(Stats_Hit_RBI,MATCH($B258,Stats_Hit_Player,0)),"")</f>
        <v>16</v>
      </c>
      <c r="W258" s="22">
        <f t="shared" ref="W258:W321" si="153">IFERROR(INDEX(Stats_Hit_HBP,MATCH($B258,Stats_Hit_Player,0)),"")</f>
        <v>15</v>
      </c>
      <c r="X258" s="22">
        <f t="shared" ref="X258:X321" si="154">IFERROR(INDEX(Stats_Hit_BB,MATCH($B258,Stats_Hit_Player,0)),"")</f>
        <v>14</v>
      </c>
      <c r="Y258" s="22">
        <f t="shared" ref="Y258:Y321" si="155">IFERROR(INDEX(Stats_Hit_K,MATCH($B258,Stats_Hit_Player,0)),"")</f>
        <v>20</v>
      </c>
      <c r="Z258" s="22">
        <f t="shared" ref="Z258:Z321" si="156">IFERROR(INDEX(Stats_Hit_SB,MATCH($B258,Stats_Hit_Player,0)),"")</f>
        <v>4</v>
      </c>
      <c r="AA258" s="22">
        <f t="shared" ref="AA258:AA321" si="157">IFERROR(INDEX(Stats_Hit_CS,MATCH($B258,Stats_Hit_Player,0)),"")</f>
        <v>3</v>
      </c>
      <c r="AB258" s="22" t="str">
        <f t="shared" ref="AB258:AB321" si="158">IFERROR(INDEX(Stats_Pitch_Win,MATCH($B258,Stats_Pitch_Player,0)),"")</f>
        <v/>
      </c>
      <c r="AC258" s="22" t="str">
        <f t="shared" ref="AC258:AC321" si="159">IFERROR(INDEX(Stats_Pitch_Loss,MATCH($B258,Stats_Pitch_Player,0)),"")</f>
        <v/>
      </c>
      <c r="AD258" s="29" t="str">
        <f t="shared" ref="AD258:AD321" si="160">IFERROR(INDEX(Stats_Pitch_ERA,MATCH($B258,Stats_Pitch_Player,0)),"")</f>
        <v/>
      </c>
      <c r="AE258" s="22" t="str">
        <f t="shared" ref="AE258:AE321" si="161">IFERROR(INDEX(Stats_Pitch_App,MATCH($B258,Stats_Pitch_Player,0)),"")</f>
        <v/>
      </c>
      <c r="AF258" s="22" t="str">
        <f t="shared" ref="AF258:AF321" si="162">IFERROR(INDEX(Stats_Pitch_GS,MATCH($B258,Stats_Pitch_Player,0)),"")</f>
        <v/>
      </c>
      <c r="AG258" s="22" t="str">
        <f t="shared" ref="AG258:AG321" si="163">IFERROR(INDEX(Stats_Pitch_CG,MATCH($B258,Stats_Pitch_Player,0)),"")</f>
        <v/>
      </c>
      <c r="AH258" s="22" t="str">
        <f t="shared" ref="AH258:AH321" si="164">IFERROR(INDEX(Stats_Pitch_SHO,MATCH($B258,Stats_Pitch_Player,0)),"")</f>
        <v/>
      </c>
      <c r="AI258" s="22" t="str">
        <f t="shared" ref="AI258:AI321" si="165">IFERROR(INDEX(Stats_Pitch_SV,MATCH($B258,Stats_Pitch_Player,0)),"")</f>
        <v/>
      </c>
      <c r="AJ258" s="31" t="str">
        <f t="shared" ref="AJ258:AJ321" si="166">IFERROR(INDEX(Stats_Pitch_IP,MATCH($B258,Stats_Pitch_Player,0)),"")</f>
        <v/>
      </c>
      <c r="AK258" s="22" t="str">
        <f t="shared" ref="AK258:AK321" si="167">IFERROR(INDEX(Stats_Pitch_H,MATCH($B258,Stats_Pitch_Player,0)),"")</f>
        <v/>
      </c>
      <c r="AL258" s="22" t="str">
        <f t="shared" ref="AL258:AL321" si="168">IFERROR(INDEX(Stats_Pitch_R,MATCH($B258,Stats_Pitch_Player,0)),"")</f>
        <v/>
      </c>
      <c r="AM258" s="22" t="str">
        <f t="shared" ref="AM258:AM321" si="169">IFERROR(INDEX(Stats_Pitch_ER,MATCH($B258,Stats_Pitch_Player,0)),"")</f>
        <v/>
      </c>
      <c r="AN258" s="22" t="str">
        <f t="shared" ref="AN258:AN321" si="170">IFERROR(INDEX(Stats_Pitch_BB,MATCH($B258,Stats_Pitch_Player,0)),"")</f>
        <v/>
      </c>
      <c r="AO258" s="22" t="str">
        <f t="shared" ref="AO258:AO321" si="171">IFERROR(INDEX(Stats_Pitch_K,MATCH($B258,Stats_Pitch_Player,0)),"")</f>
        <v/>
      </c>
      <c r="AP258" s="22" t="str">
        <f t="shared" ref="AP258:AP321" si="172">IFERROR(INDEX(Stats_Pitch_HBP,MATCH($B258,Stats_Pitch_Player,0)),"")</f>
        <v/>
      </c>
      <c r="AQ258" s="2" t="str">
        <f t="shared" ref="AQ258:AQ321" si="173">IFERROR(INDEX(Stats_Pitch_BA,MATCH($B258,Stats_Pitch_Player,0)),"")</f>
        <v/>
      </c>
    </row>
    <row r="259" spans="1:43" x14ac:dyDescent="0.25">
      <c r="A259" s="26" t="str">
        <f t="shared" ref="A259:A322" si="174">IF(OR(D259="SR", D259="GR"), 1, "")</f>
        <v/>
      </c>
      <c r="B259" t="s">
        <v>2152</v>
      </c>
      <c r="C259" t="s">
        <v>38</v>
      </c>
      <c r="D259" t="s">
        <v>24</v>
      </c>
      <c r="E259" t="s">
        <v>2138</v>
      </c>
      <c r="F259">
        <v>2026</v>
      </c>
      <c r="G259" t="s">
        <v>5657</v>
      </c>
      <c r="H259" s="4">
        <v>46174</v>
      </c>
      <c r="I259" s="4" t="str">
        <f t="shared" si="140"/>
        <v>Big West</v>
      </c>
      <c r="J259" s="2">
        <f t="shared" si="141"/>
        <v>0.19400000000000001</v>
      </c>
      <c r="K259" s="2">
        <f t="shared" si="142"/>
        <v>0.27500000000000002</v>
      </c>
      <c r="L259" s="2">
        <f t="shared" si="143"/>
        <v>0.222</v>
      </c>
      <c r="M259" s="2">
        <f t="shared" si="144"/>
        <v>0.497</v>
      </c>
      <c r="N259" s="22" cm="1">
        <f t="array" ref="N259">IFERROR(INDEX(Stats_Hit_GP,MATCH($B259,Stats_Hit_Player,0)),"")</f>
        <v>13</v>
      </c>
      <c r="O259" s="22">
        <f t="shared" si="145"/>
        <v>40</v>
      </c>
      <c r="P259" s="22">
        <f t="shared" si="146"/>
        <v>36</v>
      </c>
      <c r="Q259" s="22">
        <f t="shared" si="147"/>
        <v>3</v>
      </c>
      <c r="R259" s="22">
        <f t="shared" si="148"/>
        <v>7</v>
      </c>
      <c r="S259" s="22">
        <f t="shared" si="149"/>
        <v>1</v>
      </c>
      <c r="T259" s="22">
        <f t="shared" si="150"/>
        <v>0</v>
      </c>
      <c r="U259" s="22">
        <f t="shared" si="151"/>
        <v>0</v>
      </c>
      <c r="V259" s="22">
        <f t="shared" si="152"/>
        <v>5</v>
      </c>
      <c r="W259" s="22">
        <f t="shared" si="153"/>
        <v>1</v>
      </c>
      <c r="X259" s="22">
        <f t="shared" si="154"/>
        <v>3</v>
      </c>
      <c r="Y259" s="22">
        <f t="shared" si="155"/>
        <v>14</v>
      </c>
      <c r="Z259" s="22">
        <f t="shared" si="156"/>
        <v>0</v>
      </c>
      <c r="AA259" s="22">
        <f t="shared" si="157"/>
        <v>0</v>
      </c>
      <c r="AB259" s="22" t="str">
        <f t="shared" si="158"/>
        <v/>
      </c>
      <c r="AC259" s="22" t="str">
        <f t="shared" si="159"/>
        <v/>
      </c>
      <c r="AD259" s="29" t="str">
        <f t="shared" si="160"/>
        <v/>
      </c>
      <c r="AE259" s="22" t="str">
        <f t="shared" si="161"/>
        <v/>
      </c>
      <c r="AF259" s="22" t="str">
        <f t="shared" si="162"/>
        <v/>
      </c>
      <c r="AG259" s="22" t="str">
        <f t="shared" si="163"/>
        <v/>
      </c>
      <c r="AH259" s="22" t="str">
        <f t="shared" si="164"/>
        <v/>
      </c>
      <c r="AI259" s="22" t="str">
        <f t="shared" si="165"/>
        <v/>
      </c>
      <c r="AJ259" s="31" t="str">
        <f t="shared" si="166"/>
        <v/>
      </c>
      <c r="AK259" s="22" t="str">
        <f t="shared" si="167"/>
        <v/>
      </c>
      <c r="AL259" s="22" t="str">
        <f t="shared" si="168"/>
        <v/>
      </c>
      <c r="AM259" s="22" t="str">
        <f t="shared" si="169"/>
        <v/>
      </c>
      <c r="AN259" s="22" t="str">
        <f t="shared" si="170"/>
        <v/>
      </c>
      <c r="AO259" s="22" t="str">
        <f t="shared" si="171"/>
        <v/>
      </c>
      <c r="AP259" s="22" t="str">
        <f t="shared" si="172"/>
        <v/>
      </c>
      <c r="AQ259" s="2" t="str">
        <f t="shared" si="173"/>
        <v/>
      </c>
    </row>
    <row r="260" spans="1:43" x14ac:dyDescent="0.25">
      <c r="A260" s="26" t="str">
        <f t="shared" si="174"/>
        <v/>
      </c>
      <c r="B260" t="s">
        <v>11529</v>
      </c>
      <c r="C260" t="s">
        <v>64</v>
      </c>
      <c r="D260" t="s">
        <v>24</v>
      </c>
      <c r="E260" t="s">
        <v>2138</v>
      </c>
      <c r="F260">
        <v>2026</v>
      </c>
      <c r="G260" t="s">
        <v>5657</v>
      </c>
      <c r="H260" s="4">
        <v>46174</v>
      </c>
      <c r="I260" s="4" t="str">
        <f t="shared" si="140"/>
        <v>Big West</v>
      </c>
      <c r="J260" s="2" t="str">
        <f t="shared" si="141"/>
        <v/>
      </c>
      <c r="K260" s="2" t="str">
        <f t="shared" si="142"/>
        <v/>
      </c>
      <c r="L260" s="2" t="str">
        <f t="shared" si="143"/>
        <v/>
      </c>
      <c r="M260" s="2" t="str">
        <f t="shared" si="144"/>
        <v/>
      </c>
      <c r="N260" s="22" t="str" cm="1">
        <f t="array" ref="N260">IFERROR(INDEX(Stats_Hit_GP,MATCH($B260,Stats_Hit_Player,0)),"")</f>
        <v/>
      </c>
      <c r="O260" s="22" t="str">
        <f t="shared" si="145"/>
        <v/>
      </c>
      <c r="P260" s="22" t="str">
        <f t="shared" si="146"/>
        <v/>
      </c>
      <c r="Q260" s="22" t="str">
        <f t="shared" si="147"/>
        <v/>
      </c>
      <c r="R260" s="22" t="str">
        <f t="shared" si="148"/>
        <v/>
      </c>
      <c r="S260" s="22" t="str">
        <f t="shared" si="149"/>
        <v/>
      </c>
      <c r="T260" s="22" t="str">
        <f t="shared" si="150"/>
        <v/>
      </c>
      <c r="U260" s="22" t="str">
        <f t="shared" si="151"/>
        <v/>
      </c>
      <c r="V260" s="22" t="str">
        <f t="shared" si="152"/>
        <v/>
      </c>
      <c r="W260" s="22" t="str">
        <f t="shared" si="153"/>
        <v/>
      </c>
      <c r="X260" s="22" t="str">
        <f t="shared" si="154"/>
        <v/>
      </c>
      <c r="Y260" s="22" t="str">
        <f t="shared" si="155"/>
        <v/>
      </c>
      <c r="Z260" s="22" t="str">
        <f t="shared" si="156"/>
        <v/>
      </c>
      <c r="AA260" s="22" t="str">
        <f t="shared" si="157"/>
        <v/>
      </c>
      <c r="AB260" s="22" t="str">
        <f t="shared" si="158"/>
        <v/>
      </c>
      <c r="AC260" s="22" t="str">
        <f t="shared" si="159"/>
        <v/>
      </c>
      <c r="AD260" s="29" t="str">
        <f t="shared" si="160"/>
        <v/>
      </c>
      <c r="AE260" s="22" t="str">
        <f t="shared" si="161"/>
        <v/>
      </c>
      <c r="AF260" s="22" t="str">
        <f t="shared" si="162"/>
        <v/>
      </c>
      <c r="AG260" s="22" t="str">
        <f t="shared" si="163"/>
        <v/>
      </c>
      <c r="AH260" s="22" t="str">
        <f t="shared" si="164"/>
        <v/>
      </c>
      <c r="AI260" s="22" t="str">
        <f t="shared" si="165"/>
        <v/>
      </c>
      <c r="AJ260" s="31" t="str">
        <f t="shared" si="166"/>
        <v/>
      </c>
      <c r="AK260" s="22" t="str">
        <f t="shared" si="167"/>
        <v/>
      </c>
      <c r="AL260" s="22" t="str">
        <f t="shared" si="168"/>
        <v/>
      </c>
      <c r="AM260" s="22" t="str">
        <f t="shared" si="169"/>
        <v/>
      </c>
      <c r="AN260" s="22" t="str">
        <f t="shared" si="170"/>
        <v/>
      </c>
      <c r="AO260" s="22" t="str">
        <f t="shared" si="171"/>
        <v/>
      </c>
      <c r="AP260" s="22" t="str">
        <f t="shared" si="172"/>
        <v/>
      </c>
      <c r="AQ260" s="2" t="str">
        <f t="shared" si="173"/>
        <v/>
      </c>
    </row>
    <row r="261" spans="1:43" x14ac:dyDescent="0.25">
      <c r="A261" s="26" t="str">
        <f t="shared" si="174"/>
        <v/>
      </c>
      <c r="B261" t="s">
        <v>5860</v>
      </c>
      <c r="C261" t="s">
        <v>64</v>
      </c>
      <c r="D261" t="s">
        <v>24</v>
      </c>
      <c r="E261" t="s">
        <v>4994</v>
      </c>
      <c r="F261">
        <v>2026</v>
      </c>
      <c r="G261" t="s">
        <v>5657</v>
      </c>
      <c r="H261" s="4">
        <v>46174</v>
      </c>
      <c r="I261" s="4" t="str">
        <f t="shared" si="140"/>
        <v>Sun Belt</v>
      </c>
      <c r="J261" s="2" t="str">
        <f t="shared" si="141"/>
        <v/>
      </c>
      <c r="K261" s="2" t="str">
        <f t="shared" si="142"/>
        <v/>
      </c>
      <c r="L261" s="2" t="str">
        <f t="shared" si="143"/>
        <v/>
      </c>
      <c r="M261" s="2" t="str">
        <f t="shared" si="144"/>
        <v/>
      </c>
      <c r="N261" s="22" t="str" cm="1">
        <f t="array" ref="N261">IFERROR(INDEX(Stats_Hit_GP,MATCH($B261,Stats_Hit_Player,0)),"")</f>
        <v/>
      </c>
      <c r="O261" s="22" t="str">
        <f t="shared" si="145"/>
        <v/>
      </c>
      <c r="P261" s="22" t="str">
        <f t="shared" si="146"/>
        <v/>
      </c>
      <c r="Q261" s="22" t="str">
        <f t="shared" si="147"/>
        <v/>
      </c>
      <c r="R261" s="22" t="str">
        <f t="shared" si="148"/>
        <v/>
      </c>
      <c r="S261" s="22" t="str">
        <f t="shared" si="149"/>
        <v/>
      </c>
      <c r="T261" s="22" t="str">
        <f t="shared" si="150"/>
        <v/>
      </c>
      <c r="U261" s="22" t="str">
        <f t="shared" si="151"/>
        <v/>
      </c>
      <c r="V261" s="22" t="str">
        <f t="shared" si="152"/>
        <v/>
      </c>
      <c r="W261" s="22" t="str">
        <f t="shared" si="153"/>
        <v/>
      </c>
      <c r="X261" s="22" t="str">
        <f t="shared" si="154"/>
        <v/>
      </c>
      <c r="Y261" s="22" t="str">
        <f t="shared" si="155"/>
        <v/>
      </c>
      <c r="Z261" s="22" t="str">
        <f t="shared" si="156"/>
        <v/>
      </c>
      <c r="AA261" s="22" t="str">
        <f t="shared" si="157"/>
        <v/>
      </c>
      <c r="AB261" s="22">
        <f t="shared" si="158"/>
        <v>1</v>
      </c>
      <c r="AC261" s="22">
        <f t="shared" si="159"/>
        <v>4</v>
      </c>
      <c r="AD261" s="29">
        <f t="shared" si="160"/>
        <v>6.7</v>
      </c>
      <c r="AE261" s="22">
        <f t="shared" si="161"/>
        <v>10</v>
      </c>
      <c r="AF261" s="22">
        <f t="shared" si="162"/>
        <v>10</v>
      </c>
      <c r="AG261" s="22">
        <f t="shared" si="163"/>
        <v>0</v>
      </c>
      <c r="AH261" s="22">
        <f t="shared" si="164"/>
        <v>0</v>
      </c>
      <c r="AI261" s="22">
        <f t="shared" si="165"/>
        <v>0</v>
      </c>
      <c r="AJ261" s="31">
        <f t="shared" si="166"/>
        <v>41.2</v>
      </c>
      <c r="AK261" s="22">
        <f t="shared" si="167"/>
        <v>40</v>
      </c>
      <c r="AL261" s="22">
        <f t="shared" si="168"/>
        <v>31</v>
      </c>
      <c r="AM261" s="22">
        <f t="shared" si="169"/>
        <v>31</v>
      </c>
      <c r="AN261" s="22">
        <f t="shared" si="170"/>
        <v>28</v>
      </c>
      <c r="AO261" s="22">
        <f t="shared" si="171"/>
        <v>36</v>
      </c>
      <c r="AP261" s="22">
        <f t="shared" si="172"/>
        <v>6</v>
      </c>
      <c r="AQ261" s="2">
        <f t="shared" si="173"/>
        <v>0.26</v>
      </c>
    </row>
    <row r="262" spans="1:43" x14ac:dyDescent="0.25">
      <c r="A262" s="26" t="str">
        <f t="shared" si="174"/>
        <v/>
      </c>
      <c r="B262" t="s">
        <v>4345</v>
      </c>
      <c r="C262" t="s">
        <v>30</v>
      </c>
      <c r="D262" t="s">
        <v>24</v>
      </c>
      <c r="E262" t="s">
        <v>4333</v>
      </c>
      <c r="F262">
        <v>2026</v>
      </c>
      <c r="G262" t="s">
        <v>5657</v>
      </c>
      <c r="H262" s="4">
        <v>46174</v>
      </c>
      <c r="I262" s="4" t="str">
        <f t="shared" si="140"/>
        <v>SEC</v>
      </c>
      <c r="J262" s="2">
        <f t="shared" si="141"/>
        <v>0.24199999999999999</v>
      </c>
      <c r="K262" s="2">
        <f t="shared" si="142"/>
        <v>0.35899999999999999</v>
      </c>
      <c r="L262" s="2">
        <f t="shared" si="143"/>
        <v>0.33300000000000002</v>
      </c>
      <c r="M262" s="2">
        <f t="shared" si="144"/>
        <v>0.69199999999999995</v>
      </c>
      <c r="N262" s="22" cm="1">
        <f t="array" ref="N262">IFERROR(INDEX(Stats_Hit_GP,MATCH($B262,Stats_Hit_Player,0)),"")</f>
        <v>15</v>
      </c>
      <c r="O262" s="22">
        <f t="shared" si="145"/>
        <v>40</v>
      </c>
      <c r="P262" s="22">
        <f t="shared" si="146"/>
        <v>33</v>
      </c>
      <c r="Q262" s="22">
        <f t="shared" si="147"/>
        <v>4</v>
      </c>
      <c r="R262" s="22">
        <f t="shared" si="148"/>
        <v>8</v>
      </c>
      <c r="S262" s="22">
        <f t="shared" si="149"/>
        <v>0</v>
      </c>
      <c r="T262" s="22">
        <f t="shared" si="150"/>
        <v>0</v>
      </c>
      <c r="U262" s="22">
        <f t="shared" si="151"/>
        <v>1</v>
      </c>
      <c r="V262" s="22">
        <f t="shared" si="152"/>
        <v>5</v>
      </c>
      <c r="W262" s="22">
        <f t="shared" si="153"/>
        <v>2</v>
      </c>
      <c r="X262" s="22">
        <f t="shared" si="154"/>
        <v>4</v>
      </c>
      <c r="Y262" s="22">
        <f t="shared" si="155"/>
        <v>10</v>
      </c>
      <c r="Z262" s="22">
        <f t="shared" si="156"/>
        <v>2</v>
      </c>
      <c r="AA262" s="22">
        <f t="shared" si="157"/>
        <v>0</v>
      </c>
      <c r="AB262" s="22" t="str">
        <f t="shared" si="158"/>
        <v/>
      </c>
      <c r="AC262" s="22" t="str">
        <f t="shared" si="159"/>
        <v/>
      </c>
      <c r="AD262" s="29" t="str">
        <f t="shared" si="160"/>
        <v/>
      </c>
      <c r="AE262" s="22" t="str">
        <f t="shared" si="161"/>
        <v/>
      </c>
      <c r="AF262" s="22" t="str">
        <f t="shared" si="162"/>
        <v/>
      </c>
      <c r="AG262" s="22" t="str">
        <f t="shared" si="163"/>
        <v/>
      </c>
      <c r="AH262" s="22" t="str">
        <f t="shared" si="164"/>
        <v/>
      </c>
      <c r="AI262" s="22" t="str">
        <f t="shared" si="165"/>
        <v/>
      </c>
      <c r="AJ262" s="31" t="str">
        <f t="shared" si="166"/>
        <v/>
      </c>
      <c r="AK262" s="22" t="str">
        <f t="shared" si="167"/>
        <v/>
      </c>
      <c r="AL262" s="22" t="str">
        <f t="shared" si="168"/>
        <v/>
      </c>
      <c r="AM262" s="22" t="str">
        <f t="shared" si="169"/>
        <v/>
      </c>
      <c r="AN262" s="22" t="str">
        <f t="shared" si="170"/>
        <v/>
      </c>
      <c r="AO262" s="22" t="str">
        <f t="shared" si="171"/>
        <v/>
      </c>
      <c r="AP262" s="22" t="str">
        <f t="shared" si="172"/>
        <v/>
      </c>
      <c r="AQ262" s="2" t="str">
        <f t="shared" si="173"/>
        <v/>
      </c>
    </row>
    <row r="263" spans="1:43" x14ac:dyDescent="0.25">
      <c r="A263" s="26" t="str">
        <f t="shared" si="174"/>
        <v/>
      </c>
      <c r="B263" t="s">
        <v>7279</v>
      </c>
      <c r="C263" t="s">
        <v>64</v>
      </c>
      <c r="D263" t="s">
        <v>24</v>
      </c>
      <c r="E263" t="s">
        <v>2000</v>
      </c>
      <c r="F263">
        <v>2026</v>
      </c>
      <c r="G263" t="s">
        <v>5657</v>
      </c>
      <c r="H263" s="4">
        <v>46174</v>
      </c>
      <c r="I263" s="4" t="str">
        <f t="shared" si="140"/>
        <v>Big West</v>
      </c>
      <c r="J263" s="2" t="str">
        <f t="shared" si="141"/>
        <v/>
      </c>
      <c r="K263" s="2" t="str">
        <f t="shared" si="142"/>
        <v/>
      </c>
      <c r="L263" s="2" t="str">
        <f t="shared" si="143"/>
        <v/>
      </c>
      <c r="M263" s="2" t="str">
        <f t="shared" si="144"/>
        <v/>
      </c>
      <c r="N263" s="22" t="str" cm="1">
        <f t="array" ref="N263">IFERROR(INDEX(Stats_Hit_GP,MATCH($B263,Stats_Hit_Player,0)),"")</f>
        <v/>
      </c>
      <c r="O263" s="22" t="str">
        <f t="shared" si="145"/>
        <v/>
      </c>
      <c r="P263" s="22" t="str">
        <f t="shared" si="146"/>
        <v/>
      </c>
      <c r="Q263" s="22" t="str">
        <f t="shared" si="147"/>
        <v/>
      </c>
      <c r="R263" s="22" t="str">
        <f t="shared" si="148"/>
        <v/>
      </c>
      <c r="S263" s="22" t="str">
        <f t="shared" si="149"/>
        <v/>
      </c>
      <c r="T263" s="22" t="str">
        <f t="shared" si="150"/>
        <v/>
      </c>
      <c r="U263" s="22" t="str">
        <f t="shared" si="151"/>
        <v/>
      </c>
      <c r="V263" s="22" t="str">
        <f t="shared" si="152"/>
        <v/>
      </c>
      <c r="W263" s="22" t="str">
        <f t="shared" si="153"/>
        <v/>
      </c>
      <c r="X263" s="22" t="str">
        <f t="shared" si="154"/>
        <v/>
      </c>
      <c r="Y263" s="22" t="str">
        <f t="shared" si="155"/>
        <v/>
      </c>
      <c r="Z263" s="22" t="str">
        <f t="shared" si="156"/>
        <v/>
      </c>
      <c r="AA263" s="22" t="str">
        <f t="shared" si="157"/>
        <v/>
      </c>
      <c r="AB263" s="22">
        <f t="shared" si="158"/>
        <v>0</v>
      </c>
      <c r="AC263" s="22">
        <f t="shared" si="159"/>
        <v>0</v>
      </c>
      <c r="AD263" s="29">
        <f t="shared" si="160"/>
        <v>45</v>
      </c>
      <c r="AE263" s="22">
        <f t="shared" si="161"/>
        <v>2</v>
      </c>
      <c r="AF263" s="22">
        <f t="shared" si="162"/>
        <v>0</v>
      </c>
      <c r="AG263" s="22">
        <f t="shared" si="163"/>
        <v>0</v>
      </c>
      <c r="AH263" s="22">
        <f t="shared" si="164"/>
        <v>0</v>
      </c>
      <c r="AI263" s="22">
        <f t="shared" si="165"/>
        <v>0</v>
      </c>
      <c r="AJ263" s="31">
        <f t="shared" si="166"/>
        <v>1</v>
      </c>
      <c r="AK263" s="22">
        <f t="shared" si="167"/>
        <v>4</v>
      </c>
      <c r="AL263" s="22">
        <f t="shared" si="168"/>
        <v>5</v>
      </c>
      <c r="AM263" s="22">
        <f t="shared" si="169"/>
        <v>5</v>
      </c>
      <c r="AN263" s="22">
        <f t="shared" si="170"/>
        <v>3</v>
      </c>
      <c r="AO263" s="22">
        <f t="shared" si="171"/>
        <v>1</v>
      </c>
      <c r="AP263" s="22">
        <f t="shared" si="172"/>
        <v>1</v>
      </c>
      <c r="AQ263" s="2">
        <f t="shared" si="173"/>
        <v>0.57099999999999995</v>
      </c>
    </row>
    <row r="264" spans="1:43" x14ac:dyDescent="0.25">
      <c r="A264" s="26" t="str">
        <f t="shared" si="174"/>
        <v/>
      </c>
      <c r="B264" t="s">
        <v>2013</v>
      </c>
      <c r="C264" t="s">
        <v>42</v>
      </c>
      <c r="D264" t="s">
        <v>24</v>
      </c>
      <c r="E264" t="s">
        <v>2000</v>
      </c>
      <c r="F264">
        <v>2026</v>
      </c>
      <c r="G264" t="s">
        <v>5657</v>
      </c>
      <c r="H264" s="4">
        <v>46174</v>
      </c>
      <c r="I264" s="4" t="str">
        <f t="shared" si="140"/>
        <v>Big West</v>
      </c>
      <c r="J264" s="2">
        <f t="shared" si="141"/>
        <v>0.184</v>
      </c>
      <c r="K264" s="2">
        <f t="shared" si="142"/>
        <v>0.377</v>
      </c>
      <c r="L264" s="2">
        <f t="shared" si="143"/>
        <v>0.30599999999999999</v>
      </c>
      <c r="M264" s="2">
        <f t="shared" si="144"/>
        <v>0.68300000000000005</v>
      </c>
      <c r="N264" s="22" cm="1">
        <f t="array" ref="N264">IFERROR(INDEX(Stats_Hit_GP,MATCH($B264,Stats_Hit_Player,0)),"")</f>
        <v>26</v>
      </c>
      <c r="O264" s="22">
        <f t="shared" si="145"/>
        <v>74</v>
      </c>
      <c r="P264" s="22">
        <f t="shared" si="146"/>
        <v>49</v>
      </c>
      <c r="Q264" s="22">
        <f t="shared" si="147"/>
        <v>8</v>
      </c>
      <c r="R264" s="22">
        <f t="shared" si="148"/>
        <v>9</v>
      </c>
      <c r="S264" s="22">
        <f t="shared" si="149"/>
        <v>3</v>
      </c>
      <c r="T264" s="22">
        <f t="shared" si="150"/>
        <v>0</v>
      </c>
      <c r="U264" s="22">
        <f t="shared" si="151"/>
        <v>1</v>
      </c>
      <c r="V264" s="22">
        <f t="shared" si="152"/>
        <v>11</v>
      </c>
      <c r="W264" s="22">
        <f t="shared" si="153"/>
        <v>4</v>
      </c>
      <c r="X264" s="22">
        <f t="shared" si="154"/>
        <v>13</v>
      </c>
      <c r="Y264" s="22">
        <f t="shared" si="155"/>
        <v>17</v>
      </c>
      <c r="Z264" s="22">
        <f t="shared" si="156"/>
        <v>1</v>
      </c>
      <c r="AA264" s="22">
        <f t="shared" si="157"/>
        <v>2</v>
      </c>
      <c r="AB264" s="22">
        <f t="shared" si="158"/>
        <v>1</v>
      </c>
      <c r="AC264" s="22">
        <f t="shared" si="159"/>
        <v>0</v>
      </c>
      <c r="AD264" s="29">
        <f t="shared" si="160"/>
        <v>9</v>
      </c>
      <c r="AE264" s="22">
        <f t="shared" si="161"/>
        <v>2</v>
      </c>
      <c r="AF264" s="22">
        <f t="shared" si="162"/>
        <v>0</v>
      </c>
      <c r="AG264" s="22">
        <f t="shared" si="163"/>
        <v>0</v>
      </c>
      <c r="AH264" s="22">
        <f t="shared" si="164"/>
        <v>0</v>
      </c>
      <c r="AI264" s="22">
        <f t="shared" si="165"/>
        <v>0</v>
      </c>
      <c r="AJ264" s="31">
        <f t="shared" si="166"/>
        <v>1</v>
      </c>
      <c r="AK264" s="22">
        <f t="shared" si="167"/>
        <v>3</v>
      </c>
      <c r="AL264" s="22">
        <f t="shared" si="168"/>
        <v>1</v>
      </c>
      <c r="AM264" s="22">
        <f t="shared" si="169"/>
        <v>1</v>
      </c>
      <c r="AN264" s="22">
        <f t="shared" si="170"/>
        <v>1</v>
      </c>
      <c r="AO264" s="22">
        <f t="shared" si="171"/>
        <v>1</v>
      </c>
      <c r="AP264" s="22">
        <f t="shared" si="172"/>
        <v>0</v>
      </c>
      <c r="AQ264" s="2">
        <f t="shared" si="173"/>
        <v>0.5</v>
      </c>
    </row>
    <row r="265" spans="1:43" x14ac:dyDescent="0.25">
      <c r="A265" s="26" t="str">
        <f t="shared" si="174"/>
        <v/>
      </c>
      <c r="B265" t="s">
        <v>7280</v>
      </c>
      <c r="C265" t="s">
        <v>64</v>
      </c>
      <c r="D265" t="s">
        <v>24</v>
      </c>
      <c r="E265" t="s">
        <v>2000</v>
      </c>
      <c r="F265">
        <v>2026</v>
      </c>
      <c r="G265" t="s">
        <v>5657</v>
      </c>
      <c r="H265" s="4">
        <v>46174</v>
      </c>
      <c r="I265" s="4" t="str">
        <f t="shared" si="140"/>
        <v>Big West</v>
      </c>
      <c r="J265" s="2" t="str">
        <f t="shared" si="141"/>
        <v/>
      </c>
      <c r="K265" s="2" t="str">
        <f t="shared" si="142"/>
        <v/>
      </c>
      <c r="L265" s="2" t="str">
        <f t="shared" si="143"/>
        <v/>
      </c>
      <c r="M265" s="2" t="str">
        <f t="shared" si="144"/>
        <v/>
      </c>
      <c r="N265" s="22" t="str" cm="1">
        <f t="array" ref="N265">IFERROR(INDEX(Stats_Hit_GP,MATCH($B265,Stats_Hit_Player,0)),"")</f>
        <v/>
      </c>
      <c r="O265" s="22" t="str">
        <f t="shared" si="145"/>
        <v/>
      </c>
      <c r="P265" s="22" t="str">
        <f t="shared" si="146"/>
        <v/>
      </c>
      <c r="Q265" s="22" t="str">
        <f t="shared" si="147"/>
        <v/>
      </c>
      <c r="R265" s="22" t="str">
        <f t="shared" si="148"/>
        <v/>
      </c>
      <c r="S265" s="22" t="str">
        <f t="shared" si="149"/>
        <v/>
      </c>
      <c r="T265" s="22" t="str">
        <f t="shared" si="150"/>
        <v/>
      </c>
      <c r="U265" s="22" t="str">
        <f t="shared" si="151"/>
        <v/>
      </c>
      <c r="V265" s="22" t="str">
        <f t="shared" si="152"/>
        <v/>
      </c>
      <c r="W265" s="22" t="str">
        <f t="shared" si="153"/>
        <v/>
      </c>
      <c r="X265" s="22" t="str">
        <f t="shared" si="154"/>
        <v/>
      </c>
      <c r="Y265" s="22" t="str">
        <f t="shared" si="155"/>
        <v/>
      </c>
      <c r="Z265" s="22" t="str">
        <f t="shared" si="156"/>
        <v/>
      </c>
      <c r="AA265" s="22" t="str">
        <f t="shared" si="157"/>
        <v/>
      </c>
      <c r="AB265" s="22">
        <f t="shared" si="158"/>
        <v>0</v>
      </c>
      <c r="AC265" s="22">
        <f t="shared" si="159"/>
        <v>0</v>
      </c>
      <c r="AD265" s="29">
        <f t="shared" si="160"/>
        <v>8.44</v>
      </c>
      <c r="AE265" s="22">
        <f t="shared" si="161"/>
        <v>5</v>
      </c>
      <c r="AF265" s="22">
        <f t="shared" si="162"/>
        <v>0</v>
      </c>
      <c r="AG265" s="22">
        <f t="shared" si="163"/>
        <v>0</v>
      </c>
      <c r="AH265" s="22">
        <f t="shared" si="164"/>
        <v>0</v>
      </c>
      <c r="AI265" s="22">
        <f t="shared" si="165"/>
        <v>0</v>
      </c>
      <c r="AJ265" s="31">
        <f t="shared" si="166"/>
        <v>5.0999999999999996</v>
      </c>
      <c r="AK265" s="22">
        <f t="shared" si="167"/>
        <v>7</v>
      </c>
      <c r="AL265" s="22">
        <f t="shared" si="168"/>
        <v>8</v>
      </c>
      <c r="AM265" s="22">
        <f t="shared" si="169"/>
        <v>5</v>
      </c>
      <c r="AN265" s="22">
        <f t="shared" si="170"/>
        <v>6</v>
      </c>
      <c r="AO265" s="22">
        <f t="shared" si="171"/>
        <v>7</v>
      </c>
      <c r="AP265" s="22">
        <f t="shared" si="172"/>
        <v>0</v>
      </c>
      <c r="AQ265" s="2">
        <f t="shared" si="173"/>
        <v>0.318</v>
      </c>
    </row>
    <row r="266" spans="1:43" x14ac:dyDescent="0.25">
      <c r="A266" s="26" t="str">
        <f t="shared" si="174"/>
        <v/>
      </c>
      <c r="B266" t="s">
        <v>7281</v>
      </c>
      <c r="C266" t="s">
        <v>64</v>
      </c>
      <c r="D266" t="s">
        <v>24</v>
      </c>
      <c r="E266" t="s">
        <v>5209</v>
      </c>
      <c r="F266">
        <v>2026</v>
      </c>
      <c r="G266" t="s">
        <v>5657</v>
      </c>
      <c r="H266" s="4">
        <v>46174</v>
      </c>
      <c r="I266" s="4" t="str">
        <f t="shared" si="140"/>
        <v>Southwestern Athletic</v>
      </c>
      <c r="J266" s="2" t="str">
        <f t="shared" si="141"/>
        <v/>
      </c>
      <c r="K266" s="2" t="str">
        <f t="shared" si="142"/>
        <v/>
      </c>
      <c r="L266" s="2" t="str">
        <f t="shared" si="143"/>
        <v/>
      </c>
      <c r="M266" s="2" t="str">
        <f t="shared" si="144"/>
        <v/>
      </c>
      <c r="N266" s="22" t="str" cm="1">
        <f t="array" ref="N266">IFERROR(INDEX(Stats_Hit_GP,MATCH($B266,Stats_Hit_Player,0)),"")</f>
        <v/>
      </c>
      <c r="O266" s="22" t="str">
        <f t="shared" si="145"/>
        <v/>
      </c>
      <c r="P266" s="22" t="str">
        <f t="shared" si="146"/>
        <v/>
      </c>
      <c r="Q266" s="22" t="str">
        <f t="shared" si="147"/>
        <v/>
      </c>
      <c r="R266" s="22" t="str">
        <f t="shared" si="148"/>
        <v/>
      </c>
      <c r="S266" s="22" t="str">
        <f t="shared" si="149"/>
        <v/>
      </c>
      <c r="T266" s="22" t="str">
        <f t="shared" si="150"/>
        <v/>
      </c>
      <c r="U266" s="22" t="str">
        <f t="shared" si="151"/>
        <v/>
      </c>
      <c r="V266" s="22" t="str">
        <f t="shared" si="152"/>
        <v/>
      </c>
      <c r="W266" s="22" t="str">
        <f t="shared" si="153"/>
        <v/>
      </c>
      <c r="X266" s="22" t="str">
        <f t="shared" si="154"/>
        <v/>
      </c>
      <c r="Y266" s="22" t="str">
        <f t="shared" si="155"/>
        <v/>
      </c>
      <c r="Z266" s="22" t="str">
        <f t="shared" si="156"/>
        <v/>
      </c>
      <c r="AA266" s="22" t="str">
        <f t="shared" si="157"/>
        <v/>
      </c>
      <c r="AB266" s="22">
        <f t="shared" si="158"/>
        <v>0</v>
      </c>
      <c r="AC266" s="22">
        <f t="shared" si="159"/>
        <v>0</v>
      </c>
      <c r="AD266" s="29">
        <f t="shared" si="160"/>
        <v>31.5</v>
      </c>
      <c r="AE266" s="22">
        <f t="shared" si="161"/>
        <v>3</v>
      </c>
      <c r="AF266" s="22">
        <f t="shared" si="162"/>
        <v>0</v>
      </c>
      <c r="AG266" s="22">
        <f t="shared" si="163"/>
        <v>0</v>
      </c>
      <c r="AH266" s="22">
        <f t="shared" si="164"/>
        <v>0</v>
      </c>
      <c r="AI266" s="22">
        <f t="shared" si="165"/>
        <v>0</v>
      </c>
      <c r="AJ266" s="31">
        <f t="shared" si="166"/>
        <v>2</v>
      </c>
      <c r="AK266" s="22">
        <f t="shared" si="167"/>
        <v>5</v>
      </c>
      <c r="AL266" s="22">
        <f t="shared" si="168"/>
        <v>7</v>
      </c>
      <c r="AM266" s="22">
        <f t="shared" si="169"/>
        <v>7</v>
      </c>
      <c r="AN266" s="22">
        <f t="shared" si="170"/>
        <v>4</v>
      </c>
      <c r="AO266" s="22">
        <f t="shared" si="171"/>
        <v>3</v>
      </c>
      <c r="AP266" s="22">
        <f t="shared" si="172"/>
        <v>0</v>
      </c>
      <c r="AQ266" s="2">
        <f t="shared" si="173"/>
        <v>0.5</v>
      </c>
    </row>
    <row r="267" spans="1:43" x14ac:dyDescent="0.25">
      <c r="A267" s="26" t="str">
        <f t="shared" si="174"/>
        <v/>
      </c>
      <c r="B267" t="s">
        <v>5322</v>
      </c>
      <c r="C267" t="s">
        <v>33</v>
      </c>
      <c r="D267" t="s">
        <v>24</v>
      </c>
      <c r="E267" t="s">
        <v>5321</v>
      </c>
      <c r="F267">
        <v>2026</v>
      </c>
      <c r="G267" t="s">
        <v>5657</v>
      </c>
      <c r="H267" s="4">
        <v>46174</v>
      </c>
      <c r="I267" s="4" t="str">
        <f t="shared" si="140"/>
        <v>Southwestern Athletic</v>
      </c>
      <c r="J267" s="2">
        <f t="shared" si="141"/>
        <v>0.28999999999999998</v>
      </c>
      <c r="K267" s="2">
        <f t="shared" si="142"/>
        <v>0.443</v>
      </c>
      <c r="L267" s="2">
        <f t="shared" si="143"/>
        <v>0.377</v>
      </c>
      <c r="M267" s="2">
        <f t="shared" si="144"/>
        <v>0.82</v>
      </c>
      <c r="N267" s="22" cm="1">
        <f t="array" ref="N267">IFERROR(INDEX(Stats_Hit_GP,MATCH($B267,Stats_Hit_Player,0)),"")</f>
        <v>44</v>
      </c>
      <c r="O267" s="22">
        <f t="shared" si="145"/>
        <v>177</v>
      </c>
      <c r="P267" s="22">
        <f t="shared" si="146"/>
        <v>138</v>
      </c>
      <c r="Q267" s="22">
        <f t="shared" si="147"/>
        <v>36</v>
      </c>
      <c r="R267" s="22">
        <f t="shared" si="148"/>
        <v>40</v>
      </c>
      <c r="S267" s="22">
        <f t="shared" si="149"/>
        <v>5</v>
      </c>
      <c r="T267" s="22">
        <f t="shared" si="150"/>
        <v>2</v>
      </c>
      <c r="U267" s="22">
        <f t="shared" si="151"/>
        <v>1</v>
      </c>
      <c r="V267" s="22">
        <f t="shared" si="152"/>
        <v>17</v>
      </c>
      <c r="W267" s="22">
        <f t="shared" si="153"/>
        <v>8</v>
      </c>
      <c r="X267" s="22">
        <f t="shared" si="154"/>
        <v>30</v>
      </c>
      <c r="Y267" s="22">
        <f t="shared" si="155"/>
        <v>36</v>
      </c>
      <c r="Z267" s="22">
        <f t="shared" si="156"/>
        <v>22</v>
      </c>
      <c r="AA267" s="22">
        <f t="shared" si="157"/>
        <v>7</v>
      </c>
      <c r="AB267" s="22">
        <f t="shared" si="158"/>
        <v>3</v>
      </c>
      <c r="AC267" s="22">
        <f t="shared" si="159"/>
        <v>4</v>
      </c>
      <c r="AD267" s="29">
        <f t="shared" si="160"/>
        <v>7.96</v>
      </c>
      <c r="AE267" s="22">
        <f t="shared" si="161"/>
        <v>12</v>
      </c>
      <c r="AF267" s="22">
        <f t="shared" si="162"/>
        <v>8</v>
      </c>
      <c r="AG267" s="22">
        <f t="shared" si="163"/>
        <v>0</v>
      </c>
      <c r="AH267" s="22">
        <f t="shared" si="164"/>
        <v>0</v>
      </c>
      <c r="AI267" s="22">
        <f t="shared" si="165"/>
        <v>0</v>
      </c>
      <c r="AJ267" s="31">
        <f t="shared" si="166"/>
        <v>31.2</v>
      </c>
      <c r="AK267" s="22">
        <f t="shared" si="167"/>
        <v>38</v>
      </c>
      <c r="AL267" s="22">
        <f t="shared" si="168"/>
        <v>44</v>
      </c>
      <c r="AM267" s="22">
        <f t="shared" si="169"/>
        <v>28</v>
      </c>
      <c r="AN267" s="22">
        <f t="shared" si="170"/>
        <v>45</v>
      </c>
      <c r="AO267" s="22">
        <f t="shared" si="171"/>
        <v>36</v>
      </c>
      <c r="AP267" s="22">
        <f t="shared" si="172"/>
        <v>3</v>
      </c>
      <c r="AQ267" s="2">
        <f t="shared" si="173"/>
        <v>0.27700000000000002</v>
      </c>
    </row>
    <row r="268" spans="1:43" x14ac:dyDescent="0.25">
      <c r="A268" s="26" t="str">
        <f t="shared" si="174"/>
        <v/>
      </c>
      <c r="B268" t="s">
        <v>4294</v>
      </c>
      <c r="C268" t="s">
        <v>42</v>
      </c>
      <c r="D268" t="s">
        <v>24</v>
      </c>
      <c r="E268" t="s">
        <v>4279</v>
      </c>
      <c r="F268">
        <v>2026</v>
      </c>
      <c r="G268" t="s">
        <v>5657</v>
      </c>
      <c r="H268" s="4">
        <v>46174</v>
      </c>
      <c r="I268" s="4" t="str">
        <f t="shared" si="140"/>
        <v>SEC</v>
      </c>
      <c r="J268" s="2">
        <f t="shared" si="141"/>
        <v>0.17299999999999999</v>
      </c>
      <c r="K268" s="2">
        <f t="shared" si="142"/>
        <v>0.26700000000000002</v>
      </c>
      <c r="L268" s="2">
        <f t="shared" si="143"/>
        <v>0.308</v>
      </c>
      <c r="M268" s="2">
        <f t="shared" si="144"/>
        <v>0.57399999999999995</v>
      </c>
      <c r="N268" s="22" cm="1">
        <f t="array" ref="N268">IFERROR(INDEX(Stats_Hit_GP,MATCH($B268,Stats_Hit_Player,0)),"")</f>
        <v>20</v>
      </c>
      <c r="O268" s="22">
        <f t="shared" si="145"/>
        <v>60</v>
      </c>
      <c r="P268" s="22">
        <f t="shared" si="146"/>
        <v>52</v>
      </c>
      <c r="Q268" s="22">
        <f t="shared" si="147"/>
        <v>10</v>
      </c>
      <c r="R268" s="22">
        <f t="shared" si="148"/>
        <v>9</v>
      </c>
      <c r="S268" s="22">
        <f t="shared" si="149"/>
        <v>2</v>
      </c>
      <c r="T268" s="22">
        <f t="shared" si="150"/>
        <v>1</v>
      </c>
      <c r="U268" s="22">
        <f t="shared" si="151"/>
        <v>1</v>
      </c>
      <c r="V268" s="22">
        <f t="shared" si="152"/>
        <v>7</v>
      </c>
      <c r="W268" s="22">
        <f t="shared" si="153"/>
        <v>1</v>
      </c>
      <c r="X268" s="22">
        <f t="shared" si="154"/>
        <v>6</v>
      </c>
      <c r="Y268" s="22">
        <f t="shared" si="155"/>
        <v>13</v>
      </c>
      <c r="Z268" s="22">
        <f t="shared" si="156"/>
        <v>0</v>
      </c>
      <c r="AA268" s="22">
        <f t="shared" si="157"/>
        <v>0</v>
      </c>
      <c r="AB268" s="22" t="str">
        <f t="shared" si="158"/>
        <v/>
      </c>
      <c r="AC268" s="22" t="str">
        <f t="shared" si="159"/>
        <v/>
      </c>
      <c r="AD268" s="29" t="str">
        <f t="shared" si="160"/>
        <v/>
      </c>
      <c r="AE268" s="22" t="str">
        <f t="shared" si="161"/>
        <v/>
      </c>
      <c r="AF268" s="22" t="str">
        <f t="shared" si="162"/>
        <v/>
      </c>
      <c r="AG268" s="22" t="str">
        <f t="shared" si="163"/>
        <v/>
      </c>
      <c r="AH268" s="22" t="str">
        <f t="shared" si="164"/>
        <v/>
      </c>
      <c r="AI268" s="22" t="str">
        <f t="shared" si="165"/>
        <v/>
      </c>
      <c r="AJ268" s="31" t="str">
        <f t="shared" si="166"/>
        <v/>
      </c>
      <c r="AK268" s="22" t="str">
        <f t="shared" si="167"/>
        <v/>
      </c>
      <c r="AL268" s="22" t="str">
        <f t="shared" si="168"/>
        <v/>
      </c>
      <c r="AM268" s="22" t="str">
        <f t="shared" si="169"/>
        <v/>
      </c>
      <c r="AN268" s="22" t="str">
        <f t="shared" si="170"/>
        <v/>
      </c>
      <c r="AO268" s="22" t="str">
        <f t="shared" si="171"/>
        <v/>
      </c>
      <c r="AP268" s="22" t="str">
        <f t="shared" si="172"/>
        <v/>
      </c>
      <c r="AQ268" s="2" t="str">
        <f t="shared" si="173"/>
        <v/>
      </c>
    </row>
    <row r="269" spans="1:43" x14ac:dyDescent="0.25">
      <c r="A269" s="26" t="str">
        <f t="shared" si="174"/>
        <v/>
      </c>
      <c r="B269" t="s">
        <v>7282</v>
      </c>
      <c r="C269" t="s">
        <v>64</v>
      </c>
      <c r="D269" t="s">
        <v>24</v>
      </c>
      <c r="E269" t="s">
        <v>4279</v>
      </c>
      <c r="F269">
        <v>2026</v>
      </c>
      <c r="G269" t="s">
        <v>5657</v>
      </c>
      <c r="H269" s="4">
        <v>46174</v>
      </c>
      <c r="I269" s="4" t="str">
        <f t="shared" si="140"/>
        <v>SEC</v>
      </c>
      <c r="J269" s="2" t="str">
        <f t="shared" si="141"/>
        <v/>
      </c>
      <c r="K269" s="2" t="str">
        <f t="shared" si="142"/>
        <v/>
      </c>
      <c r="L269" s="2" t="str">
        <f t="shared" si="143"/>
        <v/>
      </c>
      <c r="M269" s="2" t="str">
        <f t="shared" si="144"/>
        <v/>
      </c>
      <c r="N269" s="22" t="str" cm="1">
        <f t="array" ref="N269">IFERROR(INDEX(Stats_Hit_GP,MATCH($B269,Stats_Hit_Player,0)),"")</f>
        <v/>
      </c>
      <c r="O269" s="22" t="str">
        <f t="shared" si="145"/>
        <v/>
      </c>
      <c r="P269" s="22" t="str">
        <f t="shared" si="146"/>
        <v/>
      </c>
      <c r="Q269" s="22" t="str">
        <f t="shared" si="147"/>
        <v/>
      </c>
      <c r="R269" s="22" t="str">
        <f t="shared" si="148"/>
        <v/>
      </c>
      <c r="S269" s="22" t="str">
        <f t="shared" si="149"/>
        <v/>
      </c>
      <c r="T269" s="22" t="str">
        <f t="shared" si="150"/>
        <v/>
      </c>
      <c r="U269" s="22" t="str">
        <f t="shared" si="151"/>
        <v/>
      </c>
      <c r="V269" s="22" t="str">
        <f t="shared" si="152"/>
        <v/>
      </c>
      <c r="W269" s="22" t="str">
        <f t="shared" si="153"/>
        <v/>
      </c>
      <c r="X269" s="22" t="str">
        <f t="shared" si="154"/>
        <v/>
      </c>
      <c r="Y269" s="22" t="str">
        <f t="shared" si="155"/>
        <v/>
      </c>
      <c r="Z269" s="22" t="str">
        <f t="shared" si="156"/>
        <v/>
      </c>
      <c r="AA269" s="22" t="str">
        <f t="shared" si="157"/>
        <v/>
      </c>
      <c r="AB269" s="22">
        <f t="shared" si="158"/>
        <v>2</v>
      </c>
      <c r="AC269" s="22">
        <f t="shared" si="159"/>
        <v>3</v>
      </c>
      <c r="AD269" s="29">
        <f t="shared" si="160"/>
        <v>9.35</v>
      </c>
      <c r="AE269" s="22">
        <f t="shared" si="161"/>
        <v>20</v>
      </c>
      <c r="AF269" s="22">
        <f t="shared" si="162"/>
        <v>0</v>
      </c>
      <c r="AG269" s="22">
        <f t="shared" si="163"/>
        <v>0</v>
      </c>
      <c r="AH269" s="22">
        <f t="shared" si="164"/>
        <v>0</v>
      </c>
      <c r="AI269" s="22">
        <f t="shared" si="165"/>
        <v>2</v>
      </c>
      <c r="AJ269" s="31">
        <f t="shared" si="166"/>
        <v>17.100000000000001</v>
      </c>
      <c r="AK269" s="22">
        <f t="shared" si="167"/>
        <v>17</v>
      </c>
      <c r="AL269" s="22">
        <f t="shared" si="168"/>
        <v>19</v>
      </c>
      <c r="AM269" s="22">
        <f t="shared" si="169"/>
        <v>18</v>
      </c>
      <c r="AN269" s="22">
        <f t="shared" si="170"/>
        <v>12</v>
      </c>
      <c r="AO269" s="22">
        <f t="shared" si="171"/>
        <v>28</v>
      </c>
      <c r="AP269" s="22">
        <f t="shared" si="172"/>
        <v>7</v>
      </c>
      <c r="AQ269" s="2">
        <f t="shared" si="173"/>
        <v>0.246</v>
      </c>
    </row>
    <row r="270" spans="1:43" x14ac:dyDescent="0.25">
      <c r="A270" s="26" t="str">
        <f t="shared" si="174"/>
        <v/>
      </c>
      <c r="B270" t="s">
        <v>5141</v>
      </c>
      <c r="C270" t="s">
        <v>44</v>
      </c>
      <c r="D270" t="s">
        <v>24</v>
      </c>
      <c r="E270" t="s">
        <v>5132</v>
      </c>
      <c r="F270">
        <v>2026</v>
      </c>
      <c r="G270" t="s">
        <v>5657</v>
      </c>
      <c r="H270" s="4">
        <v>46174</v>
      </c>
      <c r="I270" s="4" t="str">
        <f t="shared" si="140"/>
        <v>Southwestern Athletic</v>
      </c>
      <c r="J270" s="2">
        <f t="shared" si="141"/>
        <v>0.29499999999999998</v>
      </c>
      <c r="K270" s="2">
        <f t="shared" si="142"/>
        <v>0.41299999999999998</v>
      </c>
      <c r="L270" s="2">
        <f t="shared" si="143"/>
        <v>0.45900000000000002</v>
      </c>
      <c r="M270" s="2">
        <f t="shared" si="144"/>
        <v>0.872</v>
      </c>
      <c r="N270" s="22" cm="1">
        <f t="array" ref="N270">IFERROR(INDEX(Stats_Hit_GP,MATCH($B270,Stats_Hit_Player,0)),"")</f>
        <v>20</v>
      </c>
      <c r="O270" s="22">
        <f t="shared" si="145"/>
        <v>75</v>
      </c>
      <c r="P270" s="22">
        <f t="shared" si="146"/>
        <v>61</v>
      </c>
      <c r="Q270" s="22">
        <f t="shared" si="147"/>
        <v>12</v>
      </c>
      <c r="R270" s="22">
        <f t="shared" si="148"/>
        <v>18</v>
      </c>
      <c r="S270" s="22">
        <f t="shared" si="149"/>
        <v>4</v>
      </c>
      <c r="T270" s="22">
        <f t="shared" si="150"/>
        <v>0</v>
      </c>
      <c r="U270" s="22">
        <f t="shared" si="151"/>
        <v>2</v>
      </c>
      <c r="V270" s="22">
        <f t="shared" si="152"/>
        <v>16</v>
      </c>
      <c r="W270" s="22">
        <f t="shared" si="153"/>
        <v>3</v>
      </c>
      <c r="X270" s="22">
        <f t="shared" si="154"/>
        <v>10</v>
      </c>
      <c r="Y270" s="22">
        <f t="shared" si="155"/>
        <v>16</v>
      </c>
      <c r="Z270" s="22">
        <f t="shared" si="156"/>
        <v>0</v>
      </c>
      <c r="AA270" s="22">
        <f t="shared" si="157"/>
        <v>0</v>
      </c>
      <c r="AB270" s="22" t="str">
        <f t="shared" si="158"/>
        <v/>
      </c>
      <c r="AC270" s="22" t="str">
        <f t="shared" si="159"/>
        <v/>
      </c>
      <c r="AD270" s="29" t="str">
        <f t="shared" si="160"/>
        <v/>
      </c>
      <c r="AE270" s="22" t="str">
        <f t="shared" si="161"/>
        <v/>
      </c>
      <c r="AF270" s="22" t="str">
        <f t="shared" si="162"/>
        <v/>
      </c>
      <c r="AG270" s="22" t="str">
        <f t="shared" si="163"/>
        <v/>
      </c>
      <c r="AH270" s="22" t="str">
        <f t="shared" si="164"/>
        <v/>
      </c>
      <c r="AI270" s="22" t="str">
        <f t="shared" si="165"/>
        <v/>
      </c>
      <c r="AJ270" s="31" t="str">
        <f t="shared" si="166"/>
        <v/>
      </c>
      <c r="AK270" s="22" t="str">
        <f t="shared" si="167"/>
        <v/>
      </c>
      <c r="AL270" s="22" t="str">
        <f t="shared" si="168"/>
        <v/>
      </c>
      <c r="AM270" s="22" t="str">
        <f t="shared" si="169"/>
        <v/>
      </c>
      <c r="AN270" s="22" t="str">
        <f t="shared" si="170"/>
        <v/>
      </c>
      <c r="AO270" s="22" t="str">
        <f t="shared" si="171"/>
        <v/>
      </c>
      <c r="AP270" s="22" t="str">
        <f t="shared" si="172"/>
        <v/>
      </c>
      <c r="AQ270" s="2" t="str">
        <f t="shared" si="173"/>
        <v/>
      </c>
    </row>
    <row r="271" spans="1:43" x14ac:dyDescent="0.25">
      <c r="A271" s="26" t="str">
        <f>IF(OR(D271="SR", D271="GR"), 1, "")</f>
        <v/>
      </c>
      <c r="B271" t="s">
        <v>7283</v>
      </c>
      <c r="C271" t="s">
        <v>64</v>
      </c>
      <c r="D271" t="s">
        <v>47</v>
      </c>
      <c r="E271" t="s">
        <v>5132</v>
      </c>
      <c r="F271">
        <v>2026</v>
      </c>
      <c r="G271" t="s">
        <v>5657</v>
      </c>
      <c r="H271" s="4">
        <v>46174</v>
      </c>
      <c r="I271" s="4" t="str">
        <f t="shared" si="140"/>
        <v>Southwestern Athletic</v>
      </c>
      <c r="J271" s="2" t="str">
        <f t="shared" si="141"/>
        <v/>
      </c>
      <c r="K271" s="2" t="str">
        <f t="shared" si="142"/>
        <v/>
      </c>
      <c r="L271" s="2" t="str">
        <f t="shared" si="143"/>
        <v/>
      </c>
      <c r="M271" s="2" t="str">
        <f t="shared" si="144"/>
        <v/>
      </c>
      <c r="N271" s="22" t="str" cm="1">
        <f t="array" ref="N271">IFERROR(INDEX(Stats_Hit_GP,MATCH($B271,Stats_Hit_Player,0)),"")</f>
        <v/>
      </c>
      <c r="O271" s="22" t="str">
        <f t="shared" si="145"/>
        <v/>
      </c>
      <c r="P271" s="22" t="str">
        <f t="shared" si="146"/>
        <v/>
      </c>
      <c r="Q271" s="22" t="str">
        <f t="shared" si="147"/>
        <v/>
      </c>
      <c r="R271" s="22" t="str">
        <f t="shared" si="148"/>
        <v/>
      </c>
      <c r="S271" s="22" t="str">
        <f t="shared" si="149"/>
        <v/>
      </c>
      <c r="T271" s="22" t="str">
        <f t="shared" si="150"/>
        <v/>
      </c>
      <c r="U271" s="22" t="str">
        <f t="shared" si="151"/>
        <v/>
      </c>
      <c r="V271" s="22" t="str">
        <f t="shared" si="152"/>
        <v/>
      </c>
      <c r="W271" s="22" t="str">
        <f t="shared" si="153"/>
        <v/>
      </c>
      <c r="X271" s="22" t="str">
        <f t="shared" si="154"/>
        <v/>
      </c>
      <c r="Y271" s="22" t="str">
        <f t="shared" si="155"/>
        <v/>
      </c>
      <c r="Z271" s="22" t="str">
        <f t="shared" si="156"/>
        <v/>
      </c>
      <c r="AA271" s="22" t="str">
        <f t="shared" si="157"/>
        <v/>
      </c>
      <c r="AB271" s="22" t="str">
        <f t="shared" si="158"/>
        <v/>
      </c>
      <c r="AC271" s="22" t="str">
        <f t="shared" si="159"/>
        <v/>
      </c>
      <c r="AD271" s="29" t="str">
        <f t="shared" si="160"/>
        <v/>
      </c>
      <c r="AE271" s="22" t="str">
        <f t="shared" si="161"/>
        <v/>
      </c>
      <c r="AF271" s="22" t="str">
        <f t="shared" si="162"/>
        <v/>
      </c>
      <c r="AG271" s="22" t="str">
        <f t="shared" si="163"/>
        <v/>
      </c>
      <c r="AH271" s="22" t="str">
        <f t="shared" si="164"/>
        <v/>
      </c>
      <c r="AI271" s="22" t="str">
        <f t="shared" si="165"/>
        <v/>
      </c>
      <c r="AJ271" s="31" t="str">
        <f t="shared" si="166"/>
        <v/>
      </c>
      <c r="AK271" s="22" t="str">
        <f t="shared" si="167"/>
        <v/>
      </c>
      <c r="AL271" s="22" t="str">
        <f t="shared" si="168"/>
        <v/>
      </c>
      <c r="AM271" s="22" t="str">
        <f t="shared" si="169"/>
        <v/>
      </c>
      <c r="AN271" s="22" t="str">
        <f t="shared" si="170"/>
        <v/>
      </c>
      <c r="AO271" s="22" t="str">
        <f t="shared" si="171"/>
        <v/>
      </c>
      <c r="AP271" s="22" t="str">
        <f t="shared" si="172"/>
        <v/>
      </c>
      <c r="AQ271" s="2" t="str">
        <f t="shared" si="173"/>
        <v/>
      </c>
    </row>
    <row r="272" spans="1:43" x14ac:dyDescent="0.25">
      <c r="A272" s="26" t="str">
        <f t="shared" si="174"/>
        <v/>
      </c>
      <c r="B272" t="s">
        <v>7284</v>
      </c>
      <c r="C272" t="s">
        <v>64</v>
      </c>
      <c r="D272" t="s">
        <v>24</v>
      </c>
      <c r="E272" t="s">
        <v>5057</v>
      </c>
      <c r="F272">
        <v>2026</v>
      </c>
      <c r="G272" t="s">
        <v>5657</v>
      </c>
      <c r="H272" s="4">
        <v>46174</v>
      </c>
      <c r="I272" s="4" t="str">
        <f t="shared" si="140"/>
        <v>Sun Belt</v>
      </c>
      <c r="J272" s="2" t="str">
        <f t="shared" si="141"/>
        <v/>
      </c>
      <c r="K272" s="2" t="str">
        <f t="shared" si="142"/>
        <v/>
      </c>
      <c r="L272" s="2" t="str">
        <f t="shared" si="143"/>
        <v/>
      </c>
      <c r="M272" s="2" t="str">
        <f t="shared" si="144"/>
        <v/>
      </c>
      <c r="N272" s="22" t="str" cm="1">
        <f t="array" ref="N272">IFERROR(INDEX(Stats_Hit_GP,MATCH($B272,Stats_Hit_Player,0)),"")</f>
        <v/>
      </c>
      <c r="O272" s="22" t="str">
        <f t="shared" si="145"/>
        <v/>
      </c>
      <c r="P272" s="22" t="str">
        <f t="shared" si="146"/>
        <v/>
      </c>
      <c r="Q272" s="22" t="str">
        <f t="shared" si="147"/>
        <v/>
      </c>
      <c r="R272" s="22" t="str">
        <f t="shared" si="148"/>
        <v/>
      </c>
      <c r="S272" s="22" t="str">
        <f t="shared" si="149"/>
        <v/>
      </c>
      <c r="T272" s="22" t="str">
        <f t="shared" si="150"/>
        <v/>
      </c>
      <c r="U272" s="22" t="str">
        <f t="shared" si="151"/>
        <v/>
      </c>
      <c r="V272" s="22" t="str">
        <f t="shared" si="152"/>
        <v/>
      </c>
      <c r="W272" s="22" t="str">
        <f t="shared" si="153"/>
        <v/>
      </c>
      <c r="X272" s="22" t="str">
        <f t="shared" si="154"/>
        <v/>
      </c>
      <c r="Y272" s="22" t="str">
        <f t="shared" si="155"/>
        <v/>
      </c>
      <c r="Z272" s="22" t="str">
        <f t="shared" si="156"/>
        <v/>
      </c>
      <c r="AA272" s="22" t="str">
        <f t="shared" si="157"/>
        <v/>
      </c>
      <c r="AB272" s="22">
        <f t="shared" si="158"/>
        <v>0</v>
      </c>
      <c r="AC272" s="22">
        <f t="shared" si="159"/>
        <v>0</v>
      </c>
      <c r="AD272" s="29">
        <f t="shared" si="160"/>
        <v>12.79</v>
      </c>
      <c r="AE272" s="22">
        <f t="shared" si="161"/>
        <v>8</v>
      </c>
      <c r="AF272" s="22">
        <f t="shared" si="162"/>
        <v>0</v>
      </c>
      <c r="AG272" s="22">
        <f t="shared" si="163"/>
        <v>0</v>
      </c>
      <c r="AH272" s="22">
        <f t="shared" si="164"/>
        <v>0</v>
      </c>
      <c r="AI272" s="22">
        <f t="shared" si="165"/>
        <v>0</v>
      </c>
      <c r="AJ272" s="31">
        <f t="shared" si="166"/>
        <v>6.1</v>
      </c>
      <c r="AK272" s="22">
        <f t="shared" si="167"/>
        <v>6</v>
      </c>
      <c r="AL272" s="22">
        <f t="shared" si="168"/>
        <v>10</v>
      </c>
      <c r="AM272" s="22">
        <f t="shared" si="169"/>
        <v>9</v>
      </c>
      <c r="AN272" s="22">
        <f t="shared" si="170"/>
        <v>14</v>
      </c>
      <c r="AO272" s="22">
        <f t="shared" si="171"/>
        <v>10</v>
      </c>
      <c r="AP272" s="22">
        <f t="shared" si="172"/>
        <v>1</v>
      </c>
      <c r="AQ272" s="2">
        <f t="shared" si="173"/>
        <v>0.24</v>
      </c>
    </row>
    <row r="273" spans="1:43" x14ac:dyDescent="0.25">
      <c r="A273" s="26" t="str">
        <f t="shared" si="174"/>
        <v/>
      </c>
      <c r="B273" t="s">
        <v>4403</v>
      </c>
      <c r="C273" t="s">
        <v>30</v>
      </c>
      <c r="D273" t="s">
        <v>24</v>
      </c>
      <c r="E273" t="s">
        <v>4387</v>
      </c>
      <c r="F273">
        <v>2026</v>
      </c>
      <c r="G273" t="s">
        <v>5657</v>
      </c>
      <c r="H273" s="4">
        <v>46174</v>
      </c>
      <c r="I273" s="4" t="str">
        <f t="shared" si="140"/>
        <v>SEC</v>
      </c>
      <c r="J273" s="2">
        <f t="shared" si="141"/>
        <v>0</v>
      </c>
      <c r="K273" s="2">
        <f t="shared" si="142"/>
        <v>0.25</v>
      </c>
      <c r="L273" s="2">
        <f t="shared" si="143"/>
        <v>0</v>
      </c>
      <c r="M273" s="2">
        <f t="shared" si="144"/>
        <v>0.25</v>
      </c>
      <c r="N273" s="22" cm="1">
        <f t="array" ref="N273">IFERROR(INDEX(Stats_Hit_GP,MATCH($B273,Stats_Hit_Player,0)),"")</f>
        <v>7</v>
      </c>
      <c r="O273" s="22">
        <f t="shared" si="145"/>
        <v>12</v>
      </c>
      <c r="P273" s="22">
        <f t="shared" si="146"/>
        <v>9</v>
      </c>
      <c r="Q273" s="22">
        <f t="shared" si="147"/>
        <v>3</v>
      </c>
      <c r="R273" s="22">
        <f t="shared" si="148"/>
        <v>0</v>
      </c>
      <c r="S273" s="22">
        <f t="shared" si="149"/>
        <v>0</v>
      </c>
      <c r="T273" s="22">
        <f t="shared" si="150"/>
        <v>0</v>
      </c>
      <c r="U273" s="22">
        <f t="shared" si="151"/>
        <v>0</v>
      </c>
      <c r="V273" s="22">
        <f t="shared" si="152"/>
        <v>0</v>
      </c>
      <c r="W273" s="22">
        <f t="shared" si="153"/>
        <v>2</v>
      </c>
      <c r="X273" s="22">
        <f t="shared" si="154"/>
        <v>1</v>
      </c>
      <c r="Y273" s="22">
        <f t="shared" si="155"/>
        <v>4</v>
      </c>
      <c r="Z273" s="22">
        <f t="shared" si="156"/>
        <v>0</v>
      </c>
      <c r="AA273" s="22">
        <f t="shared" si="157"/>
        <v>0</v>
      </c>
      <c r="AB273" s="22" t="str">
        <f t="shared" si="158"/>
        <v/>
      </c>
      <c r="AC273" s="22" t="str">
        <f t="shared" si="159"/>
        <v/>
      </c>
      <c r="AD273" s="29" t="str">
        <f t="shared" si="160"/>
        <v/>
      </c>
      <c r="AE273" s="22" t="str">
        <f t="shared" si="161"/>
        <v/>
      </c>
      <c r="AF273" s="22" t="str">
        <f t="shared" si="162"/>
        <v/>
      </c>
      <c r="AG273" s="22" t="str">
        <f t="shared" si="163"/>
        <v/>
      </c>
      <c r="AH273" s="22" t="str">
        <f t="shared" si="164"/>
        <v/>
      </c>
      <c r="AI273" s="22" t="str">
        <f t="shared" si="165"/>
        <v/>
      </c>
      <c r="AJ273" s="31" t="str">
        <f t="shared" si="166"/>
        <v/>
      </c>
      <c r="AK273" s="22" t="str">
        <f t="shared" si="167"/>
        <v/>
      </c>
      <c r="AL273" s="22" t="str">
        <f t="shared" si="168"/>
        <v/>
      </c>
      <c r="AM273" s="22" t="str">
        <f t="shared" si="169"/>
        <v/>
      </c>
      <c r="AN273" s="22" t="str">
        <f t="shared" si="170"/>
        <v/>
      </c>
      <c r="AO273" s="22" t="str">
        <f t="shared" si="171"/>
        <v/>
      </c>
      <c r="AP273" s="22" t="str">
        <f t="shared" si="172"/>
        <v/>
      </c>
      <c r="AQ273" s="2" t="str">
        <f t="shared" si="173"/>
        <v/>
      </c>
    </row>
    <row r="274" spans="1:43" x14ac:dyDescent="0.25">
      <c r="A274" s="26" t="str">
        <f t="shared" si="174"/>
        <v/>
      </c>
      <c r="B274" t="s">
        <v>2616</v>
      </c>
      <c r="C274" t="s">
        <v>64</v>
      </c>
      <c r="D274" t="s">
        <v>24</v>
      </c>
      <c r="E274" t="s">
        <v>2603</v>
      </c>
      <c r="F274">
        <v>2026</v>
      </c>
      <c r="G274" t="s">
        <v>5657</v>
      </c>
      <c r="H274" s="4">
        <v>46174</v>
      </c>
      <c r="I274" s="4" t="str">
        <f t="shared" si="140"/>
        <v>Horizon</v>
      </c>
      <c r="J274" s="2" t="str">
        <f t="shared" si="141"/>
        <v/>
      </c>
      <c r="K274" s="2" t="str">
        <f t="shared" si="142"/>
        <v/>
      </c>
      <c r="L274" s="2" t="str">
        <f t="shared" si="143"/>
        <v/>
      </c>
      <c r="M274" s="2" t="str">
        <f t="shared" si="144"/>
        <v/>
      </c>
      <c r="N274" s="22" t="str" cm="1">
        <f t="array" ref="N274">IFERROR(INDEX(Stats_Hit_GP,MATCH($B274,Stats_Hit_Player,0)),"")</f>
        <v/>
      </c>
      <c r="O274" s="22" t="str">
        <f t="shared" si="145"/>
        <v/>
      </c>
      <c r="P274" s="22" t="str">
        <f t="shared" si="146"/>
        <v/>
      </c>
      <c r="Q274" s="22" t="str">
        <f t="shared" si="147"/>
        <v/>
      </c>
      <c r="R274" s="22" t="str">
        <f t="shared" si="148"/>
        <v/>
      </c>
      <c r="S274" s="22" t="str">
        <f t="shared" si="149"/>
        <v/>
      </c>
      <c r="T274" s="22" t="str">
        <f t="shared" si="150"/>
        <v/>
      </c>
      <c r="U274" s="22" t="str">
        <f t="shared" si="151"/>
        <v/>
      </c>
      <c r="V274" s="22" t="str">
        <f t="shared" si="152"/>
        <v/>
      </c>
      <c r="W274" s="22" t="str">
        <f t="shared" si="153"/>
        <v/>
      </c>
      <c r="X274" s="22" t="str">
        <f t="shared" si="154"/>
        <v/>
      </c>
      <c r="Y274" s="22" t="str">
        <f t="shared" si="155"/>
        <v/>
      </c>
      <c r="Z274" s="22" t="str">
        <f t="shared" si="156"/>
        <v/>
      </c>
      <c r="AA274" s="22" t="str">
        <f t="shared" si="157"/>
        <v/>
      </c>
      <c r="AB274" s="22">
        <f t="shared" si="158"/>
        <v>1</v>
      </c>
      <c r="AC274" s="22">
        <f t="shared" si="159"/>
        <v>0</v>
      </c>
      <c r="AD274" s="29">
        <f t="shared" si="160"/>
        <v>6.59</v>
      </c>
      <c r="AE274" s="22">
        <f t="shared" si="161"/>
        <v>18</v>
      </c>
      <c r="AF274" s="22">
        <f t="shared" si="162"/>
        <v>0</v>
      </c>
      <c r="AG274" s="22">
        <f t="shared" si="163"/>
        <v>0</v>
      </c>
      <c r="AH274" s="22">
        <f t="shared" si="164"/>
        <v>0</v>
      </c>
      <c r="AI274" s="22">
        <f t="shared" si="165"/>
        <v>0</v>
      </c>
      <c r="AJ274" s="31">
        <f t="shared" si="166"/>
        <v>13.2</v>
      </c>
      <c r="AK274" s="22">
        <f t="shared" si="167"/>
        <v>15</v>
      </c>
      <c r="AL274" s="22">
        <f t="shared" si="168"/>
        <v>10</v>
      </c>
      <c r="AM274" s="22">
        <f t="shared" si="169"/>
        <v>10</v>
      </c>
      <c r="AN274" s="22">
        <f t="shared" si="170"/>
        <v>10</v>
      </c>
      <c r="AO274" s="22">
        <f t="shared" si="171"/>
        <v>14</v>
      </c>
      <c r="AP274" s="22">
        <f t="shared" si="172"/>
        <v>5</v>
      </c>
      <c r="AQ274" s="2">
        <f t="shared" si="173"/>
        <v>0.27800000000000002</v>
      </c>
    </row>
    <row r="275" spans="1:43" x14ac:dyDescent="0.25">
      <c r="A275" s="26" t="str">
        <f t="shared" si="174"/>
        <v/>
      </c>
      <c r="B275" t="s">
        <v>7285</v>
      </c>
      <c r="C275" t="s">
        <v>64</v>
      </c>
      <c r="D275" t="s">
        <v>24</v>
      </c>
      <c r="E275" t="s">
        <v>5692</v>
      </c>
      <c r="F275">
        <v>2026</v>
      </c>
      <c r="G275" t="s">
        <v>5657</v>
      </c>
      <c r="H275" s="4">
        <v>46174</v>
      </c>
      <c r="I275" s="4" t="str">
        <f t="shared" si="140"/>
        <v/>
      </c>
      <c r="J275" s="2" t="str">
        <f t="shared" si="141"/>
        <v/>
      </c>
      <c r="K275" s="2" t="str">
        <f t="shared" si="142"/>
        <v/>
      </c>
      <c r="L275" s="2" t="str">
        <f t="shared" si="143"/>
        <v/>
      </c>
      <c r="M275" s="2" t="str">
        <f t="shared" si="144"/>
        <v/>
      </c>
      <c r="N275" s="22" t="str" cm="1">
        <f t="array" ref="N275">IFERROR(INDEX(Stats_Hit_GP,MATCH($B275,Stats_Hit_Player,0)),"")</f>
        <v/>
      </c>
      <c r="O275" s="22" t="str">
        <f t="shared" si="145"/>
        <v/>
      </c>
      <c r="P275" s="22" t="str">
        <f t="shared" si="146"/>
        <v/>
      </c>
      <c r="Q275" s="22" t="str">
        <f t="shared" si="147"/>
        <v/>
      </c>
      <c r="R275" s="22" t="str">
        <f t="shared" si="148"/>
        <v/>
      </c>
      <c r="S275" s="22" t="str">
        <f t="shared" si="149"/>
        <v/>
      </c>
      <c r="T275" s="22" t="str">
        <f t="shared" si="150"/>
        <v/>
      </c>
      <c r="U275" s="22" t="str">
        <f t="shared" si="151"/>
        <v/>
      </c>
      <c r="V275" s="22" t="str">
        <f t="shared" si="152"/>
        <v/>
      </c>
      <c r="W275" s="22" t="str">
        <f t="shared" si="153"/>
        <v/>
      </c>
      <c r="X275" s="22" t="str">
        <f t="shared" si="154"/>
        <v/>
      </c>
      <c r="Y275" s="22" t="str">
        <f t="shared" si="155"/>
        <v/>
      </c>
      <c r="Z275" s="22" t="str">
        <f t="shared" si="156"/>
        <v/>
      </c>
      <c r="AA275" s="22" t="str">
        <f t="shared" si="157"/>
        <v/>
      </c>
      <c r="AB275" s="22">
        <f t="shared" si="158"/>
        <v>2</v>
      </c>
      <c r="AC275" s="22">
        <f t="shared" si="159"/>
        <v>0</v>
      </c>
      <c r="AD275" s="29">
        <f t="shared" si="160"/>
        <v>4.74</v>
      </c>
      <c r="AE275" s="22">
        <f t="shared" si="161"/>
        <v>12</v>
      </c>
      <c r="AF275" s="22">
        <f t="shared" si="162"/>
        <v>0</v>
      </c>
      <c r="AG275" s="22">
        <f t="shared" si="163"/>
        <v>0</v>
      </c>
      <c r="AH275" s="22">
        <f t="shared" si="164"/>
        <v>0</v>
      </c>
      <c r="AI275" s="22">
        <f t="shared" si="165"/>
        <v>1</v>
      </c>
      <c r="AJ275" s="31">
        <f t="shared" si="166"/>
        <v>19</v>
      </c>
      <c r="AK275" s="22">
        <f t="shared" si="167"/>
        <v>17</v>
      </c>
      <c r="AL275" s="22">
        <f t="shared" si="168"/>
        <v>13</v>
      </c>
      <c r="AM275" s="22">
        <f t="shared" si="169"/>
        <v>10</v>
      </c>
      <c r="AN275" s="22">
        <f t="shared" si="170"/>
        <v>22</v>
      </c>
      <c r="AO275" s="22">
        <f t="shared" si="171"/>
        <v>24</v>
      </c>
      <c r="AP275" s="22">
        <f t="shared" si="172"/>
        <v>4</v>
      </c>
      <c r="AQ275" s="2">
        <f t="shared" si="173"/>
        <v>0.23599999999999999</v>
      </c>
    </row>
    <row r="276" spans="1:43" x14ac:dyDescent="0.25">
      <c r="A276" s="26" t="str">
        <f t="shared" si="174"/>
        <v/>
      </c>
      <c r="B276" t="s">
        <v>7286</v>
      </c>
      <c r="C276" t="s">
        <v>64</v>
      </c>
      <c r="D276" t="s">
        <v>47</v>
      </c>
      <c r="E276" t="s">
        <v>4243</v>
      </c>
      <c r="F276">
        <v>2026</v>
      </c>
      <c r="G276" t="s">
        <v>5657</v>
      </c>
      <c r="H276" s="4">
        <v>46174</v>
      </c>
      <c r="I276" s="4" t="str">
        <f t="shared" si="140"/>
        <v>SEC</v>
      </c>
      <c r="J276" s="2" t="str">
        <f t="shared" si="141"/>
        <v/>
      </c>
      <c r="K276" s="2" t="str">
        <f t="shared" si="142"/>
        <v/>
      </c>
      <c r="L276" s="2" t="str">
        <f t="shared" si="143"/>
        <v/>
      </c>
      <c r="M276" s="2" t="str">
        <f t="shared" si="144"/>
        <v/>
      </c>
      <c r="N276" s="22" t="str" cm="1">
        <f t="array" ref="N276">IFERROR(INDEX(Stats_Hit_GP,MATCH($B276,Stats_Hit_Player,0)),"")</f>
        <v/>
      </c>
      <c r="O276" s="22" t="str">
        <f t="shared" si="145"/>
        <v/>
      </c>
      <c r="P276" s="22" t="str">
        <f t="shared" si="146"/>
        <v/>
      </c>
      <c r="Q276" s="22" t="str">
        <f t="shared" si="147"/>
        <v/>
      </c>
      <c r="R276" s="22" t="str">
        <f t="shared" si="148"/>
        <v/>
      </c>
      <c r="S276" s="22" t="str">
        <f t="shared" si="149"/>
        <v/>
      </c>
      <c r="T276" s="22" t="str">
        <f t="shared" si="150"/>
        <v/>
      </c>
      <c r="U276" s="22" t="str">
        <f t="shared" si="151"/>
        <v/>
      </c>
      <c r="V276" s="22" t="str">
        <f t="shared" si="152"/>
        <v/>
      </c>
      <c r="W276" s="22" t="str">
        <f t="shared" si="153"/>
        <v/>
      </c>
      <c r="X276" s="22" t="str">
        <f t="shared" si="154"/>
        <v/>
      </c>
      <c r="Y276" s="22" t="str">
        <f t="shared" si="155"/>
        <v/>
      </c>
      <c r="Z276" s="22" t="str">
        <f t="shared" si="156"/>
        <v/>
      </c>
      <c r="AA276" s="22" t="str">
        <f t="shared" si="157"/>
        <v/>
      </c>
      <c r="AB276" s="22">
        <f t="shared" si="158"/>
        <v>0</v>
      </c>
      <c r="AC276" s="22">
        <f t="shared" si="159"/>
        <v>0</v>
      </c>
      <c r="AD276" s="29">
        <f t="shared" si="160"/>
        <v>45</v>
      </c>
      <c r="AE276" s="22">
        <f t="shared" si="161"/>
        <v>2</v>
      </c>
      <c r="AF276" s="22">
        <f t="shared" si="162"/>
        <v>0</v>
      </c>
      <c r="AG276" s="22">
        <f t="shared" si="163"/>
        <v>0</v>
      </c>
      <c r="AH276" s="22">
        <f t="shared" si="164"/>
        <v>0</v>
      </c>
      <c r="AI276" s="22">
        <f t="shared" si="165"/>
        <v>0</v>
      </c>
      <c r="AJ276" s="31">
        <f t="shared" si="166"/>
        <v>1</v>
      </c>
      <c r="AK276" s="22">
        <f t="shared" si="167"/>
        <v>5</v>
      </c>
      <c r="AL276" s="22">
        <f t="shared" si="168"/>
        <v>5</v>
      </c>
      <c r="AM276" s="22">
        <f t="shared" si="169"/>
        <v>5</v>
      </c>
      <c r="AN276" s="22">
        <f t="shared" si="170"/>
        <v>1</v>
      </c>
      <c r="AO276" s="22">
        <f t="shared" si="171"/>
        <v>0</v>
      </c>
      <c r="AP276" s="22">
        <f t="shared" si="172"/>
        <v>1</v>
      </c>
      <c r="AQ276" s="2">
        <f t="shared" si="173"/>
        <v>0.625</v>
      </c>
    </row>
    <row r="277" spans="1:43" x14ac:dyDescent="0.25">
      <c r="A277" s="26" t="str">
        <f t="shared" si="174"/>
        <v/>
      </c>
      <c r="B277" t="s">
        <v>7287</v>
      </c>
      <c r="C277" t="s">
        <v>64</v>
      </c>
      <c r="D277" t="s">
        <v>24</v>
      </c>
      <c r="E277" t="s">
        <v>4243</v>
      </c>
      <c r="F277">
        <v>2026</v>
      </c>
      <c r="G277" t="s">
        <v>5657</v>
      </c>
      <c r="H277" s="4">
        <v>46174</v>
      </c>
      <c r="I277" s="4" t="str">
        <f t="shared" si="140"/>
        <v>SEC</v>
      </c>
      <c r="J277" s="2" t="str">
        <f t="shared" si="141"/>
        <v/>
      </c>
      <c r="K277" s="2" t="str">
        <f t="shared" si="142"/>
        <v/>
      </c>
      <c r="L277" s="2" t="str">
        <f t="shared" si="143"/>
        <v/>
      </c>
      <c r="M277" s="2" t="str">
        <f t="shared" si="144"/>
        <v/>
      </c>
      <c r="N277" s="22" t="str" cm="1">
        <f t="array" ref="N277">IFERROR(INDEX(Stats_Hit_GP,MATCH($B277,Stats_Hit_Player,0)),"")</f>
        <v/>
      </c>
      <c r="O277" s="22" t="str">
        <f t="shared" si="145"/>
        <v/>
      </c>
      <c r="P277" s="22" t="str">
        <f t="shared" si="146"/>
        <v/>
      </c>
      <c r="Q277" s="22" t="str">
        <f t="shared" si="147"/>
        <v/>
      </c>
      <c r="R277" s="22" t="str">
        <f t="shared" si="148"/>
        <v/>
      </c>
      <c r="S277" s="22" t="str">
        <f t="shared" si="149"/>
        <v/>
      </c>
      <c r="T277" s="22" t="str">
        <f t="shared" si="150"/>
        <v/>
      </c>
      <c r="U277" s="22" t="str">
        <f t="shared" si="151"/>
        <v/>
      </c>
      <c r="V277" s="22" t="str">
        <f t="shared" si="152"/>
        <v/>
      </c>
      <c r="W277" s="22" t="str">
        <f t="shared" si="153"/>
        <v/>
      </c>
      <c r="X277" s="22" t="str">
        <f t="shared" si="154"/>
        <v/>
      </c>
      <c r="Y277" s="22" t="str">
        <f t="shared" si="155"/>
        <v/>
      </c>
      <c r="Z277" s="22" t="str">
        <f t="shared" si="156"/>
        <v/>
      </c>
      <c r="AA277" s="22" t="str">
        <f t="shared" si="157"/>
        <v/>
      </c>
      <c r="AB277" s="22" t="str">
        <f t="shared" si="158"/>
        <v/>
      </c>
      <c r="AC277" s="22" t="str">
        <f t="shared" si="159"/>
        <v/>
      </c>
      <c r="AD277" s="29" t="str">
        <f t="shared" si="160"/>
        <v/>
      </c>
      <c r="AE277" s="22" t="str">
        <f t="shared" si="161"/>
        <v/>
      </c>
      <c r="AF277" s="22" t="str">
        <f t="shared" si="162"/>
        <v/>
      </c>
      <c r="AG277" s="22" t="str">
        <f t="shared" si="163"/>
        <v/>
      </c>
      <c r="AH277" s="22" t="str">
        <f t="shared" si="164"/>
        <v/>
      </c>
      <c r="AI277" s="22" t="str">
        <f t="shared" si="165"/>
        <v/>
      </c>
      <c r="AJ277" s="31" t="str">
        <f t="shared" si="166"/>
        <v/>
      </c>
      <c r="AK277" s="22" t="str">
        <f t="shared" si="167"/>
        <v/>
      </c>
      <c r="AL277" s="22" t="str">
        <f t="shared" si="168"/>
        <v/>
      </c>
      <c r="AM277" s="22" t="str">
        <f t="shared" si="169"/>
        <v/>
      </c>
      <c r="AN277" s="22" t="str">
        <f t="shared" si="170"/>
        <v/>
      </c>
      <c r="AO277" s="22" t="str">
        <f t="shared" si="171"/>
        <v/>
      </c>
      <c r="AP277" s="22" t="str">
        <f t="shared" si="172"/>
        <v/>
      </c>
      <c r="AQ277" s="2" t="str">
        <f t="shared" si="173"/>
        <v/>
      </c>
    </row>
    <row r="278" spans="1:43" x14ac:dyDescent="0.25">
      <c r="A278" s="26" t="str">
        <f t="shared" si="174"/>
        <v/>
      </c>
      <c r="B278" t="s">
        <v>5334</v>
      </c>
      <c r="C278" t="s">
        <v>33</v>
      </c>
      <c r="D278" t="s">
        <v>47</v>
      </c>
      <c r="E278" t="s">
        <v>5321</v>
      </c>
      <c r="F278">
        <v>2026</v>
      </c>
      <c r="G278" t="s">
        <v>5657</v>
      </c>
      <c r="H278" s="4">
        <v>46174</v>
      </c>
      <c r="I278" s="4" t="str">
        <f t="shared" si="140"/>
        <v>Southwestern Athletic</v>
      </c>
      <c r="J278" s="2">
        <f t="shared" si="141"/>
        <v>0.19600000000000001</v>
      </c>
      <c r="K278" s="2">
        <f t="shared" si="142"/>
        <v>0.32100000000000001</v>
      </c>
      <c r="L278" s="2">
        <f t="shared" si="143"/>
        <v>0.23899999999999999</v>
      </c>
      <c r="M278" s="2">
        <f t="shared" si="144"/>
        <v>0.56000000000000005</v>
      </c>
      <c r="N278" s="22" cm="1">
        <f t="array" ref="N278">IFERROR(INDEX(Stats_Hit_GP,MATCH($B278,Stats_Hit_Player,0)),"")</f>
        <v>33</v>
      </c>
      <c r="O278" s="22">
        <f t="shared" si="145"/>
        <v>111</v>
      </c>
      <c r="P278" s="22">
        <f t="shared" si="146"/>
        <v>92</v>
      </c>
      <c r="Q278" s="22">
        <f t="shared" si="147"/>
        <v>13</v>
      </c>
      <c r="R278" s="22">
        <f t="shared" si="148"/>
        <v>18</v>
      </c>
      <c r="S278" s="22">
        <f t="shared" si="149"/>
        <v>2</v>
      </c>
      <c r="T278" s="22">
        <f t="shared" si="150"/>
        <v>1</v>
      </c>
      <c r="U278" s="22">
        <f t="shared" si="151"/>
        <v>0</v>
      </c>
      <c r="V278" s="22">
        <f t="shared" si="152"/>
        <v>10</v>
      </c>
      <c r="W278" s="22">
        <f t="shared" si="153"/>
        <v>8</v>
      </c>
      <c r="X278" s="22">
        <f t="shared" si="154"/>
        <v>9</v>
      </c>
      <c r="Y278" s="22">
        <f t="shared" si="155"/>
        <v>30</v>
      </c>
      <c r="Z278" s="22">
        <f t="shared" si="156"/>
        <v>4</v>
      </c>
      <c r="AA278" s="22">
        <f t="shared" si="157"/>
        <v>0</v>
      </c>
      <c r="AB278" s="22" t="str">
        <f t="shared" si="158"/>
        <v/>
      </c>
      <c r="AC278" s="22" t="str">
        <f t="shared" si="159"/>
        <v/>
      </c>
      <c r="AD278" s="29" t="str">
        <f t="shared" si="160"/>
        <v/>
      </c>
      <c r="AE278" s="22" t="str">
        <f t="shared" si="161"/>
        <v/>
      </c>
      <c r="AF278" s="22" t="str">
        <f t="shared" si="162"/>
        <v/>
      </c>
      <c r="AG278" s="22" t="str">
        <f t="shared" si="163"/>
        <v/>
      </c>
      <c r="AH278" s="22" t="str">
        <f t="shared" si="164"/>
        <v/>
      </c>
      <c r="AI278" s="22" t="str">
        <f t="shared" si="165"/>
        <v/>
      </c>
      <c r="AJ278" s="31" t="str">
        <f t="shared" si="166"/>
        <v/>
      </c>
      <c r="AK278" s="22" t="str">
        <f t="shared" si="167"/>
        <v/>
      </c>
      <c r="AL278" s="22" t="str">
        <f t="shared" si="168"/>
        <v/>
      </c>
      <c r="AM278" s="22" t="str">
        <f t="shared" si="169"/>
        <v/>
      </c>
      <c r="AN278" s="22" t="str">
        <f t="shared" si="170"/>
        <v/>
      </c>
      <c r="AO278" s="22" t="str">
        <f t="shared" si="171"/>
        <v/>
      </c>
      <c r="AP278" s="22" t="str">
        <f t="shared" si="172"/>
        <v/>
      </c>
      <c r="AQ278" s="2" t="str">
        <f t="shared" si="173"/>
        <v/>
      </c>
    </row>
    <row r="279" spans="1:43" x14ac:dyDescent="0.25">
      <c r="A279" s="26" t="str">
        <f t="shared" si="174"/>
        <v/>
      </c>
      <c r="B279" t="s">
        <v>7288</v>
      </c>
      <c r="C279" t="s">
        <v>64</v>
      </c>
      <c r="D279" t="s">
        <v>47</v>
      </c>
      <c r="E279" t="s">
        <v>1240</v>
      </c>
      <c r="F279">
        <v>2026</v>
      </c>
      <c r="G279" t="s">
        <v>5657</v>
      </c>
      <c r="H279" s="4">
        <v>46174</v>
      </c>
      <c r="I279" s="4" t="str">
        <f t="shared" si="140"/>
        <v>Big 12</v>
      </c>
      <c r="J279" s="2" t="str">
        <f t="shared" si="141"/>
        <v/>
      </c>
      <c r="K279" s="2" t="str">
        <f t="shared" si="142"/>
        <v/>
      </c>
      <c r="L279" s="2" t="str">
        <f t="shared" si="143"/>
        <v/>
      </c>
      <c r="M279" s="2" t="str">
        <f t="shared" si="144"/>
        <v/>
      </c>
      <c r="N279" s="22" t="str" cm="1">
        <f t="array" ref="N279">IFERROR(INDEX(Stats_Hit_GP,MATCH($B279,Stats_Hit_Player,0)),"")</f>
        <v/>
      </c>
      <c r="O279" s="22" t="str">
        <f t="shared" si="145"/>
        <v/>
      </c>
      <c r="P279" s="22" t="str">
        <f t="shared" si="146"/>
        <v/>
      </c>
      <c r="Q279" s="22" t="str">
        <f t="shared" si="147"/>
        <v/>
      </c>
      <c r="R279" s="22" t="str">
        <f t="shared" si="148"/>
        <v/>
      </c>
      <c r="S279" s="22" t="str">
        <f t="shared" si="149"/>
        <v/>
      </c>
      <c r="T279" s="22" t="str">
        <f t="shared" si="150"/>
        <v/>
      </c>
      <c r="U279" s="22" t="str">
        <f t="shared" si="151"/>
        <v/>
      </c>
      <c r="V279" s="22" t="str">
        <f t="shared" si="152"/>
        <v/>
      </c>
      <c r="W279" s="22" t="str">
        <f t="shared" si="153"/>
        <v/>
      </c>
      <c r="X279" s="22" t="str">
        <f t="shared" si="154"/>
        <v/>
      </c>
      <c r="Y279" s="22" t="str">
        <f t="shared" si="155"/>
        <v/>
      </c>
      <c r="Z279" s="22" t="str">
        <f t="shared" si="156"/>
        <v/>
      </c>
      <c r="AA279" s="22" t="str">
        <f t="shared" si="157"/>
        <v/>
      </c>
      <c r="AB279" s="22">
        <f t="shared" si="158"/>
        <v>1</v>
      </c>
      <c r="AC279" s="22">
        <f t="shared" si="159"/>
        <v>0</v>
      </c>
      <c r="AD279" s="29">
        <f t="shared" si="160"/>
        <v>6.53</v>
      </c>
      <c r="AE279" s="22">
        <f t="shared" si="161"/>
        <v>15</v>
      </c>
      <c r="AF279" s="22">
        <f t="shared" si="162"/>
        <v>0</v>
      </c>
      <c r="AG279" s="22">
        <f t="shared" si="163"/>
        <v>0</v>
      </c>
      <c r="AH279" s="22">
        <f t="shared" si="164"/>
        <v>0</v>
      </c>
      <c r="AI279" s="22">
        <f t="shared" si="165"/>
        <v>0</v>
      </c>
      <c r="AJ279" s="31">
        <f t="shared" si="166"/>
        <v>20.2</v>
      </c>
      <c r="AK279" s="22">
        <f t="shared" si="167"/>
        <v>23</v>
      </c>
      <c r="AL279" s="22">
        <f t="shared" si="168"/>
        <v>16</v>
      </c>
      <c r="AM279" s="22">
        <f t="shared" si="169"/>
        <v>15</v>
      </c>
      <c r="AN279" s="22">
        <f t="shared" si="170"/>
        <v>22</v>
      </c>
      <c r="AO279" s="22">
        <f t="shared" si="171"/>
        <v>20</v>
      </c>
      <c r="AP279" s="22">
        <f t="shared" si="172"/>
        <v>6</v>
      </c>
      <c r="AQ279" s="2">
        <f t="shared" si="173"/>
        <v>0.28799999999999998</v>
      </c>
    </row>
    <row r="280" spans="1:43" x14ac:dyDescent="0.25">
      <c r="A280" s="26" t="str">
        <f t="shared" si="174"/>
        <v/>
      </c>
      <c r="B280" t="s">
        <v>7289</v>
      </c>
      <c r="C280" t="s">
        <v>64</v>
      </c>
      <c r="D280" t="s">
        <v>47</v>
      </c>
      <c r="E280" t="s">
        <v>554</v>
      </c>
      <c r="F280">
        <v>2026</v>
      </c>
      <c r="G280" t="s">
        <v>5657</v>
      </c>
      <c r="H280" s="4">
        <v>46174</v>
      </c>
      <c r="I280" s="4" t="str">
        <f t="shared" si="140"/>
        <v>America East</v>
      </c>
      <c r="J280" s="2" t="str">
        <f t="shared" si="141"/>
        <v/>
      </c>
      <c r="K280" s="2" t="str">
        <f t="shared" si="142"/>
        <v/>
      </c>
      <c r="L280" s="2" t="str">
        <f t="shared" si="143"/>
        <v/>
      </c>
      <c r="M280" s="2" t="str">
        <f t="shared" si="144"/>
        <v/>
      </c>
      <c r="N280" s="22" t="str" cm="1">
        <f t="array" ref="N280">IFERROR(INDEX(Stats_Hit_GP,MATCH($B280,Stats_Hit_Player,0)),"")</f>
        <v/>
      </c>
      <c r="O280" s="22" t="str">
        <f t="shared" si="145"/>
        <v/>
      </c>
      <c r="P280" s="22" t="str">
        <f t="shared" si="146"/>
        <v/>
      </c>
      <c r="Q280" s="22" t="str">
        <f t="shared" si="147"/>
        <v/>
      </c>
      <c r="R280" s="22" t="str">
        <f t="shared" si="148"/>
        <v/>
      </c>
      <c r="S280" s="22" t="str">
        <f t="shared" si="149"/>
        <v/>
      </c>
      <c r="T280" s="22" t="str">
        <f t="shared" si="150"/>
        <v/>
      </c>
      <c r="U280" s="22" t="str">
        <f t="shared" si="151"/>
        <v/>
      </c>
      <c r="V280" s="22" t="str">
        <f t="shared" si="152"/>
        <v/>
      </c>
      <c r="W280" s="22" t="str">
        <f t="shared" si="153"/>
        <v/>
      </c>
      <c r="X280" s="22" t="str">
        <f t="shared" si="154"/>
        <v/>
      </c>
      <c r="Y280" s="22" t="str">
        <f t="shared" si="155"/>
        <v/>
      </c>
      <c r="Z280" s="22" t="str">
        <f t="shared" si="156"/>
        <v/>
      </c>
      <c r="AA280" s="22" t="str">
        <f t="shared" si="157"/>
        <v/>
      </c>
      <c r="AB280" s="22">
        <f t="shared" si="158"/>
        <v>1</v>
      </c>
      <c r="AC280" s="22">
        <f t="shared" si="159"/>
        <v>0</v>
      </c>
      <c r="AD280" s="29">
        <f t="shared" si="160"/>
        <v>1.5</v>
      </c>
      <c r="AE280" s="22">
        <f t="shared" si="161"/>
        <v>9</v>
      </c>
      <c r="AF280" s="22">
        <f t="shared" si="162"/>
        <v>0</v>
      </c>
      <c r="AG280" s="22">
        <f t="shared" si="163"/>
        <v>0</v>
      </c>
      <c r="AH280" s="22">
        <f t="shared" si="164"/>
        <v>0</v>
      </c>
      <c r="AI280" s="22">
        <f t="shared" si="165"/>
        <v>0</v>
      </c>
      <c r="AJ280" s="31">
        <f t="shared" si="166"/>
        <v>12</v>
      </c>
      <c r="AK280" s="22">
        <f t="shared" si="167"/>
        <v>6</v>
      </c>
      <c r="AL280" s="22">
        <f t="shared" si="168"/>
        <v>2</v>
      </c>
      <c r="AM280" s="22">
        <f t="shared" si="169"/>
        <v>2</v>
      </c>
      <c r="AN280" s="22">
        <f t="shared" si="170"/>
        <v>10</v>
      </c>
      <c r="AO280" s="22">
        <f t="shared" si="171"/>
        <v>10</v>
      </c>
      <c r="AP280" s="22">
        <f t="shared" si="172"/>
        <v>2</v>
      </c>
      <c r="AQ280" s="2">
        <f t="shared" si="173"/>
        <v>0.16700000000000001</v>
      </c>
    </row>
    <row r="281" spans="1:43" x14ac:dyDescent="0.25">
      <c r="A281" s="26" t="str">
        <f t="shared" si="174"/>
        <v/>
      </c>
      <c r="B281" t="s">
        <v>2135</v>
      </c>
      <c r="C281" t="s">
        <v>5702</v>
      </c>
      <c r="D281" t="s">
        <v>37</v>
      </c>
      <c r="E281" t="s">
        <v>2115</v>
      </c>
      <c r="F281">
        <v>2026</v>
      </c>
      <c r="G281" t="s">
        <v>5657</v>
      </c>
      <c r="H281" s="4">
        <v>46174</v>
      </c>
      <c r="I281" s="4" t="str">
        <f t="shared" si="140"/>
        <v>Big West</v>
      </c>
      <c r="J281" s="2">
        <f t="shared" si="141"/>
        <v>0</v>
      </c>
      <c r="K281" s="2">
        <f t="shared" si="142"/>
        <v>0.375</v>
      </c>
      <c r="L281" s="2">
        <f t="shared" si="143"/>
        <v>0</v>
      </c>
      <c r="M281" s="2">
        <f t="shared" si="144"/>
        <v>0.375</v>
      </c>
      <c r="N281" s="22" cm="1">
        <f t="array" ref="N281">IFERROR(INDEX(Stats_Hit_GP,MATCH($B281,Stats_Hit_Player,0)),"")</f>
        <v>8</v>
      </c>
      <c r="O281" s="22">
        <f t="shared" si="145"/>
        <v>8</v>
      </c>
      <c r="P281" s="22">
        <f t="shared" si="146"/>
        <v>5</v>
      </c>
      <c r="Q281" s="22">
        <f t="shared" si="147"/>
        <v>0</v>
      </c>
      <c r="R281" s="22">
        <f t="shared" si="148"/>
        <v>0</v>
      </c>
      <c r="S281" s="22">
        <f t="shared" si="149"/>
        <v>0</v>
      </c>
      <c r="T281" s="22">
        <f t="shared" si="150"/>
        <v>0</v>
      </c>
      <c r="U281" s="22">
        <f t="shared" si="151"/>
        <v>0</v>
      </c>
      <c r="V281" s="22">
        <f t="shared" si="152"/>
        <v>0</v>
      </c>
      <c r="W281" s="22">
        <f t="shared" si="153"/>
        <v>0</v>
      </c>
      <c r="X281" s="22">
        <f t="shared" si="154"/>
        <v>3</v>
      </c>
      <c r="Y281" s="22">
        <f t="shared" si="155"/>
        <v>3</v>
      </c>
      <c r="Z281" s="22">
        <f t="shared" si="156"/>
        <v>0</v>
      </c>
      <c r="AA281" s="22">
        <f t="shared" si="157"/>
        <v>0</v>
      </c>
      <c r="AB281" s="22" t="str">
        <f t="shared" si="158"/>
        <v/>
      </c>
      <c r="AC281" s="22" t="str">
        <f t="shared" si="159"/>
        <v/>
      </c>
      <c r="AD281" s="29" t="str">
        <f t="shared" si="160"/>
        <v/>
      </c>
      <c r="AE281" s="22" t="str">
        <f t="shared" si="161"/>
        <v/>
      </c>
      <c r="AF281" s="22" t="str">
        <f t="shared" si="162"/>
        <v/>
      </c>
      <c r="AG281" s="22" t="str">
        <f t="shared" si="163"/>
        <v/>
      </c>
      <c r="AH281" s="22" t="str">
        <f t="shared" si="164"/>
        <v/>
      </c>
      <c r="AI281" s="22" t="str">
        <f t="shared" si="165"/>
        <v/>
      </c>
      <c r="AJ281" s="31" t="str">
        <f t="shared" si="166"/>
        <v/>
      </c>
      <c r="AK281" s="22" t="str">
        <f t="shared" si="167"/>
        <v/>
      </c>
      <c r="AL281" s="22" t="str">
        <f t="shared" si="168"/>
        <v/>
      </c>
      <c r="AM281" s="22" t="str">
        <f t="shared" si="169"/>
        <v/>
      </c>
      <c r="AN281" s="22" t="str">
        <f t="shared" si="170"/>
        <v/>
      </c>
      <c r="AO281" s="22" t="str">
        <f t="shared" si="171"/>
        <v/>
      </c>
      <c r="AP281" s="22" t="str">
        <f t="shared" si="172"/>
        <v/>
      </c>
      <c r="AQ281" s="2" t="str">
        <f t="shared" si="173"/>
        <v/>
      </c>
    </row>
    <row r="282" spans="1:43" x14ac:dyDescent="0.25">
      <c r="A282" s="26" t="str">
        <f t="shared" si="174"/>
        <v/>
      </c>
      <c r="B282" t="s">
        <v>7290</v>
      </c>
      <c r="C282" t="s">
        <v>64</v>
      </c>
      <c r="D282" t="s">
        <v>37</v>
      </c>
      <c r="E282" t="s">
        <v>2115</v>
      </c>
      <c r="F282">
        <v>2026</v>
      </c>
      <c r="G282" t="s">
        <v>5657</v>
      </c>
      <c r="H282" s="4">
        <v>46174</v>
      </c>
      <c r="I282" s="4" t="str">
        <f t="shared" si="140"/>
        <v>Big West</v>
      </c>
      <c r="J282" s="2" t="str">
        <f t="shared" si="141"/>
        <v/>
      </c>
      <c r="K282" s="2" t="str">
        <f t="shared" si="142"/>
        <v/>
      </c>
      <c r="L282" s="2" t="str">
        <f t="shared" si="143"/>
        <v/>
      </c>
      <c r="M282" s="2" t="str">
        <f t="shared" si="144"/>
        <v/>
      </c>
      <c r="N282" s="22" t="str" cm="1">
        <f t="array" ref="N282">IFERROR(INDEX(Stats_Hit_GP,MATCH($B282,Stats_Hit_Player,0)),"")</f>
        <v/>
      </c>
      <c r="O282" s="22" t="str">
        <f t="shared" si="145"/>
        <v/>
      </c>
      <c r="P282" s="22" t="str">
        <f t="shared" si="146"/>
        <v/>
      </c>
      <c r="Q282" s="22" t="str">
        <f t="shared" si="147"/>
        <v/>
      </c>
      <c r="R282" s="22" t="str">
        <f t="shared" si="148"/>
        <v/>
      </c>
      <c r="S282" s="22" t="str">
        <f t="shared" si="149"/>
        <v/>
      </c>
      <c r="T282" s="22" t="str">
        <f t="shared" si="150"/>
        <v/>
      </c>
      <c r="U282" s="22" t="str">
        <f t="shared" si="151"/>
        <v/>
      </c>
      <c r="V282" s="22" t="str">
        <f t="shared" si="152"/>
        <v/>
      </c>
      <c r="W282" s="22" t="str">
        <f t="shared" si="153"/>
        <v/>
      </c>
      <c r="X282" s="22" t="str">
        <f t="shared" si="154"/>
        <v/>
      </c>
      <c r="Y282" s="22" t="str">
        <f t="shared" si="155"/>
        <v/>
      </c>
      <c r="Z282" s="22" t="str">
        <f t="shared" si="156"/>
        <v/>
      </c>
      <c r="AA282" s="22" t="str">
        <f t="shared" si="157"/>
        <v/>
      </c>
      <c r="AB282" s="22">
        <f t="shared" si="158"/>
        <v>0</v>
      </c>
      <c r="AC282" s="22">
        <f t="shared" si="159"/>
        <v>1</v>
      </c>
      <c r="AD282" s="29">
        <f t="shared" si="160"/>
        <v>10.32</v>
      </c>
      <c r="AE282" s="22">
        <f t="shared" si="161"/>
        <v>8</v>
      </c>
      <c r="AF282" s="22">
        <f t="shared" si="162"/>
        <v>1</v>
      </c>
      <c r="AG282" s="22">
        <f t="shared" si="163"/>
        <v>0</v>
      </c>
      <c r="AH282" s="22">
        <f t="shared" si="164"/>
        <v>0</v>
      </c>
      <c r="AI282" s="22">
        <f t="shared" si="165"/>
        <v>0</v>
      </c>
      <c r="AJ282" s="31">
        <f t="shared" si="166"/>
        <v>11.1</v>
      </c>
      <c r="AK282" s="22">
        <f t="shared" si="167"/>
        <v>18</v>
      </c>
      <c r="AL282" s="22">
        <f t="shared" si="168"/>
        <v>14</v>
      </c>
      <c r="AM282" s="22">
        <f t="shared" si="169"/>
        <v>13</v>
      </c>
      <c r="AN282" s="22">
        <f t="shared" si="170"/>
        <v>10</v>
      </c>
      <c r="AO282" s="22">
        <f t="shared" si="171"/>
        <v>8</v>
      </c>
      <c r="AP282" s="22">
        <f t="shared" si="172"/>
        <v>2</v>
      </c>
      <c r="AQ282" s="2">
        <f t="shared" si="173"/>
        <v>0.36</v>
      </c>
    </row>
    <row r="283" spans="1:43" x14ac:dyDescent="0.25">
      <c r="A283" s="26" t="str">
        <f t="shared" si="174"/>
        <v/>
      </c>
      <c r="B283" t="s">
        <v>7291</v>
      </c>
      <c r="C283" t="s">
        <v>64</v>
      </c>
      <c r="D283" t="s">
        <v>47</v>
      </c>
      <c r="E283" t="s">
        <v>478</v>
      </c>
      <c r="F283">
        <v>2026</v>
      </c>
      <c r="G283" t="s">
        <v>5657</v>
      </c>
      <c r="H283" s="4">
        <v>46174</v>
      </c>
      <c r="I283" s="4" t="str">
        <f t="shared" si="140"/>
        <v>ACC</v>
      </c>
      <c r="J283" s="2" t="str">
        <f t="shared" si="141"/>
        <v/>
      </c>
      <c r="K283" s="2" t="str">
        <f t="shared" si="142"/>
        <v/>
      </c>
      <c r="L283" s="2" t="str">
        <f t="shared" si="143"/>
        <v/>
      </c>
      <c r="M283" s="2" t="str">
        <f t="shared" si="144"/>
        <v/>
      </c>
      <c r="N283" s="22" t="str" cm="1">
        <f t="array" ref="N283">IFERROR(INDEX(Stats_Hit_GP,MATCH($B283,Stats_Hit_Player,0)),"")</f>
        <v/>
      </c>
      <c r="O283" s="22" t="str">
        <f t="shared" si="145"/>
        <v/>
      </c>
      <c r="P283" s="22" t="str">
        <f t="shared" si="146"/>
        <v/>
      </c>
      <c r="Q283" s="22" t="str">
        <f t="shared" si="147"/>
        <v/>
      </c>
      <c r="R283" s="22" t="str">
        <f t="shared" si="148"/>
        <v/>
      </c>
      <c r="S283" s="22" t="str">
        <f t="shared" si="149"/>
        <v/>
      </c>
      <c r="T283" s="22" t="str">
        <f t="shared" si="150"/>
        <v/>
      </c>
      <c r="U283" s="22" t="str">
        <f t="shared" si="151"/>
        <v/>
      </c>
      <c r="V283" s="22" t="str">
        <f t="shared" si="152"/>
        <v/>
      </c>
      <c r="W283" s="22" t="str">
        <f t="shared" si="153"/>
        <v/>
      </c>
      <c r="X283" s="22" t="str">
        <f t="shared" si="154"/>
        <v/>
      </c>
      <c r="Y283" s="22" t="str">
        <f t="shared" si="155"/>
        <v/>
      </c>
      <c r="Z283" s="22" t="str">
        <f t="shared" si="156"/>
        <v/>
      </c>
      <c r="AA283" s="22" t="str">
        <f t="shared" si="157"/>
        <v/>
      </c>
      <c r="AB283" s="22" t="str">
        <f t="shared" si="158"/>
        <v/>
      </c>
      <c r="AC283" s="22" t="str">
        <f t="shared" si="159"/>
        <v/>
      </c>
      <c r="AD283" s="29" t="str">
        <f t="shared" si="160"/>
        <v/>
      </c>
      <c r="AE283" s="22" t="str">
        <f t="shared" si="161"/>
        <v/>
      </c>
      <c r="AF283" s="22" t="str">
        <f t="shared" si="162"/>
        <v/>
      </c>
      <c r="AG283" s="22" t="str">
        <f t="shared" si="163"/>
        <v/>
      </c>
      <c r="AH283" s="22" t="str">
        <f t="shared" si="164"/>
        <v/>
      </c>
      <c r="AI283" s="22" t="str">
        <f t="shared" si="165"/>
        <v/>
      </c>
      <c r="AJ283" s="31" t="str">
        <f t="shared" si="166"/>
        <v/>
      </c>
      <c r="AK283" s="22" t="str">
        <f t="shared" si="167"/>
        <v/>
      </c>
      <c r="AL283" s="22" t="str">
        <f t="shared" si="168"/>
        <v/>
      </c>
      <c r="AM283" s="22" t="str">
        <f t="shared" si="169"/>
        <v/>
      </c>
      <c r="AN283" s="22" t="str">
        <f t="shared" si="170"/>
        <v/>
      </c>
      <c r="AO283" s="22" t="str">
        <f t="shared" si="171"/>
        <v/>
      </c>
      <c r="AP283" s="22" t="str">
        <f t="shared" si="172"/>
        <v/>
      </c>
      <c r="AQ283" s="2" t="str">
        <f t="shared" si="173"/>
        <v/>
      </c>
    </row>
    <row r="284" spans="1:43" x14ac:dyDescent="0.25">
      <c r="A284" s="26" t="str">
        <f t="shared" si="174"/>
        <v/>
      </c>
      <c r="B284" t="s">
        <v>495</v>
      </c>
      <c r="C284" t="s">
        <v>35</v>
      </c>
      <c r="D284" t="s">
        <v>47</v>
      </c>
      <c r="E284" t="s">
        <v>478</v>
      </c>
      <c r="F284">
        <v>2026</v>
      </c>
      <c r="G284" t="s">
        <v>5657</v>
      </c>
      <c r="H284" s="4">
        <v>46174</v>
      </c>
      <c r="I284" s="4" t="str">
        <f t="shared" si="140"/>
        <v>ACC</v>
      </c>
      <c r="J284" s="2">
        <f t="shared" si="141"/>
        <v>8.3000000000000004E-2</v>
      </c>
      <c r="K284" s="2">
        <f t="shared" si="142"/>
        <v>0.214</v>
      </c>
      <c r="L284" s="2">
        <f t="shared" si="143"/>
        <v>8.3000000000000004E-2</v>
      </c>
      <c r="M284" s="2">
        <f t="shared" si="144"/>
        <v>0.29799999999999999</v>
      </c>
      <c r="N284" s="22" cm="1">
        <f t="array" ref="N284">IFERROR(INDEX(Stats_Hit_GP,MATCH($B284,Stats_Hit_Player,0)),"")</f>
        <v>6</v>
      </c>
      <c r="O284" s="22">
        <f t="shared" si="145"/>
        <v>14</v>
      </c>
      <c r="P284" s="22">
        <f t="shared" si="146"/>
        <v>12</v>
      </c>
      <c r="Q284" s="22">
        <f t="shared" si="147"/>
        <v>1</v>
      </c>
      <c r="R284" s="22">
        <f t="shared" si="148"/>
        <v>1</v>
      </c>
      <c r="S284" s="22">
        <f t="shared" si="149"/>
        <v>0</v>
      </c>
      <c r="T284" s="22">
        <f t="shared" si="150"/>
        <v>0</v>
      </c>
      <c r="U284" s="22">
        <f t="shared" si="151"/>
        <v>0</v>
      </c>
      <c r="V284" s="22">
        <f t="shared" si="152"/>
        <v>0</v>
      </c>
      <c r="W284" s="22">
        <f t="shared" si="153"/>
        <v>0</v>
      </c>
      <c r="X284" s="22">
        <f t="shared" si="154"/>
        <v>2</v>
      </c>
      <c r="Y284" s="22">
        <f t="shared" si="155"/>
        <v>7</v>
      </c>
      <c r="Z284" s="22">
        <f t="shared" si="156"/>
        <v>0</v>
      </c>
      <c r="AA284" s="22">
        <f t="shared" si="157"/>
        <v>1</v>
      </c>
      <c r="AB284" s="22" t="str">
        <f t="shared" si="158"/>
        <v/>
      </c>
      <c r="AC284" s="22" t="str">
        <f t="shared" si="159"/>
        <v/>
      </c>
      <c r="AD284" s="29" t="str">
        <f t="shared" si="160"/>
        <v/>
      </c>
      <c r="AE284" s="22" t="str">
        <f t="shared" si="161"/>
        <v/>
      </c>
      <c r="AF284" s="22" t="str">
        <f t="shared" si="162"/>
        <v/>
      </c>
      <c r="AG284" s="22" t="str">
        <f t="shared" si="163"/>
        <v/>
      </c>
      <c r="AH284" s="22" t="str">
        <f t="shared" si="164"/>
        <v/>
      </c>
      <c r="AI284" s="22" t="str">
        <f t="shared" si="165"/>
        <v/>
      </c>
      <c r="AJ284" s="31" t="str">
        <f t="shared" si="166"/>
        <v/>
      </c>
      <c r="AK284" s="22" t="str">
        <f t="shared" si="167"/>
        <v/>
      </c>
      <c r="AL284" s="22" t="str">
        <f t="shared" si="168"/>
        <v/>
      </c>
      <c r="AM284" s="22" t="str">
        <f t="shared" si="169"/>
        <v/>
      </c>
      <c r="AN284" s="22" t="str">
        <f t="shared" si="170"/>
        <v/>
      </c>
      <c r="AO284" s="22" t="str">
        <f t="shared" si="171"/>
        <v/>
      </c>
      <c r="AP284" s="22" t="str">
        <f t="shared" si="172"/>
        <v/>
      </c>
      <c r="AQ284" s="2" t="str">
        <f t="shared" si="173"/>
        <v/>
      </c>
    </row>
    <row r="285" spans="1:43" x14ac:dyDescent="0.25">
      <c r="A285" s="26" t="str">
        <f t="shared" si="174"/>
        <v/>
      </c>
      <c r="B285" t="s">
        <v>7292</v>
      </c>
      <c r="C285" t="s">
        <v>64</v>
      </c>
      <c r="D285" t="s">
        <v>37</v>
      </c>
      <c r="E285" t="s">
        <v>3583</v>
      </c>
      <c r="F285">
        <v>2026</v>
      </c>
      <c r="G285" t="s">
        <v>5657</v>
      </c>
      <c r="H285" s="4">
        <v>46174</v>
      </c>
      <c r="I285" s="4" t="str">
        <f t="shared" si="140"/>
        <v>Mountain West</v>
      </c>
      <c r="J285" s="2" t="str">
        <f t="shared" si="141"/>
        <v/>
      </c>
      <c r="K285" s="2" t="str">
        <f t="shared" si="142"/>
        <v/>
      </c>
      <c r="L285" s="2" t="str">
        <f t="shared" si="143"/>
        <v/>
      </c>
      <c r="M285" s="2" t="str">
        <f t="shared" si="144"/>
        <v/>
      </c>
      <c r="N285" s="22" t="str" cm="1">
        <f t="array" ref="N285">IFERROR(INDEX(Stats_Hit_GP,MATCH($B285,Stats_Hit_Player,0)),"")</f>
        <v/>
      </c>
      <c r="O285" s="22" t="str">
        <f t="shared" si="145"/>
        <v/>
      </c>
      <c r="P285" s="22" t="str">
        <f t="shared" si="146"/>
        <v/>
      </c>
      <c r="Q285" s="22" t="str">
        <f t="shared" si="147"/>
        <v/>
      </c>
      <c r="R285" s="22" t="str">
        <f t="shared" si="148"/>
        <v/>
      </c>
      <c r="S285" s="22" t="str">
        <f t="shared" si="149"/>
        <v/>
      </c>
      <c r="T285" s="22" t="str">
        <f t="shared" si="150"/>
        <v/>
      </c>
      <c r="U285" s="22" t="str">
        <f t="shared" si="151"/>
        <v/>
      </c>
      <c r="V285" s="22" t="str">
        <f t="shared" si="152"/>
        <v/>
      </c>
      <c r="W285" s="22" t="str">
        <f t="shared" si="153"/>
        <v/>
      </c>
      <c r="X285" s="22" t="str">
        <f t="shared" si="154"/>
        <v/>
      </c>
      <c r="Y285" s="22" t="str">
        <f t="shared" si="155"/>
        <v/>
      </c>
      <c r="Z285" s="22" t="str">
        <f t="shared" si="156"/>
        <v/>
      </c>
      <c r="AA285" s="22" t="str">
        <f t="shared" si="157"/>
        <v/>
      </c>
      <c r="AB285" s="22">
        <f t="shared" si="158"/>
        <v>1</v>
      </c>
      <c r="AC285" s="22">
        <f t="shared" si="159"/>
        <v>3</v>
      </c>
      <c r="AD285" s="29">
        <f t="shared" si="160"/>
        <v>7.64</v>
      </c>
      <c r="AE285" s="22">
        <f t="shared" si="161"/>
        <v>26</v>
      </c>
      <c r="AF285" s="22">
        <f t="shared" si="162"/>
        <v>0</v>
      </c>
      <c r="AG285" s="22">
        <f t="shared" si="163"/>
        <v>0</v>
      </c>
      <c r="AH285" s="22">
        <f t="shared" si="164"/>
        <v>0</v>
      </c>
      <c r="AI285" s="22">
        <f t="shared" si="165"/>
        <v>3</v>
      </c>
      <c r="AJ285" s="31">
        <f t="shared" si="166"/>
        <v>35.1</v>
      </c>
      <c r="AK285" s="22">
        <f t="shared" si="167"/>
        <v>41</v>
      </c>
      <c r="AL285" s="22">
        <f t="shared" si="168"/>
        <v>32</v>
      </c>
      <c r="AM285" s="22">
        <f t="shared" si="169"/>
        <v>30</v>
      </c>
      <c r="AN285" s="22">
        <f t="shared" si="170"/>
        <v>24</v>
      </c>
      <c r="AO285" s="22">
        <f t="shared" si="171"/>
        <v>34</v>
      </c>
      <c r="AP285" s="22">
        <f t="shared" si="172"/>
        <v>7</v>
      </c>
      <c r="AQ285" s="2">
        <f t="shared" si="173"/>
        <v>0.29899999999999999</v>
      </c>
    </row>
    <row r="286" spans="1:43" x14ac:dyDescent="0.25">
      <c r="A286" s="26" t="str">
        <f t="shared" si="174"/>
        <v/>
      </c>
      <c r="B286" t="s">
        <v>980</v>
      </c>
      <c r="C286" t="s">
        <v>25</v>
      </c>
      <c r="D286" t="s">
        <v>47</v>
      </c>
      <c r="E286" t="s">
        <v>968</v>
      </c>
      <c r="F286">
        <v>2026</v>
      </c>
      <c r="G286" t="s">
        <v>5657</v>
      </c>
      <c r="H286" s="4">
        <v>46174</v>
      </c>
      <c r="I286" s="4" t="str">
        <f t="shared" si="140"/>
        <v>Atlantic Sun</v>
      </c>
      <c r="J286" s="2">
        <f t="shared" si="141"/>
        <v>0.219</v>
      </c>
      <c r="K286" s="2">
        <f t="shared" si="142"/>
        <v>0.28199999999999997</v>
      </c>
      <c r="L286" s="2">
        <f t="shared" si="143"/>
        <v>0.26600000000000001</v>
      </c>
      <c r="M286" s="2">
        <f t="shared" si="144"/>
        <v>0.54700000000000004</v>
      </c>
      <c r="N286" s="22" cm="1">
        <f t="array" ref="N286">IFERROR(INDEX(Stats_Hit_GP,MATCH($B286,Stats_Hit_Player,0)),"")</f>
        <v>23</v>
      </c>
      <c r="O286" s="22">
        <f t="shared" si="145"/>
        <v>71</v>
      </c>
      <c r="P286" s="22">
        <f t="shared" si="146"/>
        <v>64</v>
      </c>
      <c r="Q286" s="22">
        <f t="shared" si="147"/>
        <v>12</v>
      </c>
      <c r="R286" s="22">
        <f t="shared" si="148"/>
        <v>14</v>
      </c>
      <c r="S286" s="22">
        <f t="shared" si="149"/>
        <v>3</v>
      </c>
      <c r="T286" s="22">
        <f t="shared" si="150"/>
        <v>0</v>
      </c>
      <c r="U286" s="22">
        <f t="shared" si="151"/>
        <v>0</v>
      </c>
      <c r="V286" s="22">
        <f t="shared" si="152"/>
        <v>10</v>
      </c>
      <c r="W286" s="22">
        <f t="shared" si="153"/>
        <v>3</v>
      </c>
      <c r="X286" s="22">
        <f t="shared" si="154"/>
        <v>3</v>
      </c>
      <c r="Y286" s="22">
        <f t="shared" si="155"/>
        <v>14</v>
      </c>
      <c r="Z286" s="22">
        <f t="shared" si="156"/>
        <v>2</v>
      </c>
      <c r="AA286" s="22">
        <f t="shared" si="157"/>
        <v>1</v>
      </c>
      <c r="AB286" s="22" t="str">
        <f t="shared" si="158"/>
        <v/>
      </c>
      <c r="AC286" s="22" t="str">
        <f t="shared" si="159"/>
        <v/>
      </c>
      <c r="AD286" s="29" t="str">
        <f t="shared" si="160"/>
        <v/>
      </c>
      <c r="AE286" s="22" t="str">
        <f t="shared" si="161"/>
        <v/>
      </c>
      <c r="AF286" s="22" t="str">
        <f t="shared" si="162"/>
        <v/>
      </c>
      <c r="AG286" s="22" t="str">
        <f t="shared" si="163"/>
        <v/>
      </c>
      <c r="AH286" s="22" t="str">
        <f t="shared" si="164"/>
        <v/>
      </c>
      <c r="AI286" s="22" t="str">
        <f t="shared" si="165"/>
        <v/>
      </c>
      <c r="AJ286" s="31" t="str">
        <f t="shared" si="166"/>
        <v/>
      </c>
      <c r="AK286" s="22" t="str">
        <f t="shared" si="167"/>
        <v/>
      </c>
      <c r="AL286" s="22" t="str">
        <f t="shared" si="168"/>
        <v/>
      </c>
      <c r="AM286" s="22" t="str">
        <f t="shared" si="169"/>
        <v/>
      </c>
      <c r="AN286" s="22" t="str">
        <f t="shared" si="170"/>
        <v/>
      </c>
      <c r="AO286" s="22" t="str">
        <f t="shared" si="171"/>
        <v/>
      </c>
      <c r="AP286" s="22" t="str">
        <f t="shared" si="172"/>
        <v/>
      </c>
      <c r="AQ286" s="2" t="str">
        <f t="shared" si="173"/>
        <v/>
      </c>
    </row>
    <row r="287" spans="1:43" x14ac:dyDescent="0.25">
      <c r="A287" s="26" t="str">
        <f t="shared" si="174"/>
        <v/>
      </c>
      <c r="B287" t="s">
        <v>977</v>
      </c>
      <c r="C287" t="s">
        <v>64</v>
      </c>
      <c r="D287" t="s">
        <v>47</v>
      </c>
      <c r="E287" t="s">
        <v>968</v>
      </c>
      <c r="F287">
        <v>2026</v>
      </c>
      <c r="G287" t="s">
        <v>5657</v>
      </c>
      <c r="H287" s="4">
        <v>46174</v>
      </c>
      <c r="I287" s="4" t="str">
        <f t="shared" si="140"/>
        <v>Atlantic Sun</v>
      </c>
      <c r="J287" s="2">
        <f t="shared" si="141"/>
        <v>0.33300000000000002</v>
      </c>
      <c r="K287" s="2">
        <f t="shared" si="142"/>
        <v>0.6</v>
      </c>
      <c r="L287" s="2">
        <f t="shared" si="143"/>
        <v>0.66700000000000004</v>
      </c>
      <c r="M287" s="2">
        <f t="shared" si="144"/>
        <v>1.2669999999999999</v>
      </c>
      <c r="N287" s="22" cm="1">
        <f t="array" ref="N287">IFERROR(INDEX(Stats_Hit_GP,MATCH($B287,Stats_Hit_Player,0)),"")</f>
        <v>3</v>
      </c>
      <c r="O287" s="22">
        <f t="shared" si="145"/>
        <v>5</v>
      </c>
      <c r="P287" s="22">
        <f t="shared" si="146"/>
        <v>3</v>
      </c>
      <c r="Q287" s="22">
        <f t="shared" si="147"/>
        <v>0</v>
      </c>
      <c r="R287" s="22">
        <f t="shared" si="148"/>
        <v>1</v>
      </c>
      <c r="S287" s="22">
        <f t="shared" si="149"/>
        <v>1</v>
      </c>
      <c r="T287" s="22">
        <f t="shared" si="150"/>
        <v>0</v>
      </c>
      <c r="U287" s="22">
        <f t="shared" si="151"/>
        <v>0</v>
      </c>
      <c r="V287" s="22">
        <f t="shared" si="152"/>
        <v>0</v>
      </c>
      <c r="W287" s="22">
        <f t="shared" si="153"/>
        <v>0</v>
      </c>
      <c r="X287" s="22">
        <f t="shared" si="154"/>
        <v>2</v>
      </c>
      <c r="Y287" s="22">
        <f t="shared" si="155"/>
        <v>1</v>
      </c>
      <c r="Z287" s="22">
        <f t="shared" si="156"/>
        <v>0</v>
      </c>
      <c r="AA287" s="22">
        <f t="shared" si="157"/>
        <v>0</v>
      </c>
      <c r="AB287" s="22">
        <f t="shared" si="158"/>
        <v>4</v>
      </c>
      <c r="AC287" s="22">
        <f t="shared" si="159"/>
        <v>1</v>
      </c>
      <c r="AD287" s="29">
        <f t="shared" si="160"/>
        <v>2.52</v>
      </c>
      <c r="AE287" s="22">
        <f t="shared" si="161"/>
        <v>20</v>
      </c>
      <c r="AF287" s="22">
        <f t="shared" si="162"/>
        <v>0</v>
      </c>
      <c r="AG287" s="22">
        <f t="shared" si="163"/>
        <v>0</v>
      </c>
      <c r="AH287" s="22">
        <f t="shared" si="164"/>
        <v>0</v>
      </c>
      <c r="AI287" s="22">
        <f t="shared" si="165"/>
        <v>2</v>
      </c>
      <c r="AJ287" s="31">
        <f t="shared" si="166"/>
        <v>25</v>
      </c>
      <c r="AK287" s="22">
        <f t="shared" si="167"/>
        <v>16</v>
      </c>
      <c r="AL287" s="22">
        <f t="shared" si="168"/>
        <v>8</v>
      </c>
      <c r="AM287" s="22">
        <f t="shared" si="169"/>
        <v>7</v>
      </c>
      <c r="AN287" s="22">
        <f t="shared" si="170"/>
        <v>13</v>
      </c>
      <c r="AO287" s="22">
        <f t="shared" si="171"/>
        <v>23</v>
      </c>
      <c r="AP287" s="22">
        <f t="shared" si="172"/>
        <v>4</v>
      </c>
      <c r="AQ287" s="2">
        <f t="shared" si="173"/>
        <v>0.184</v>
      </c>
    </row>
    <row r="288" spans="1:43" x14ac:dyDescent="0.25">
      <c r="A288" s="26" t="str">
        <f t="shared" si="174"/>
        <v/>
      </c>
      <c r="B288" t="s">
        <v>5094</v>
      </c>
      <c r="C288" t="s">
        <v>33</v>
      </c>
      <c r="D288" t="s">
        <v>47</v>
      </c>
      <c r="E288" t="s">
        <v>5078</v>
      </c>
      <c r="F288">
        <v>2026</v>
      </c>
      <c r="G288" t="s">
        <v>5657</v>
      </c>
      <c r="H288" s="4">
        <v>46174</v>
      </c>
      <c r="I288" s="4" t="str">
        <f t="shared" si="140"/>
        <v>Sun Belt</v>
      </c>
      <c r="J288" s="2">
        <f t="shared" si="141"/>
        <v>8.7999999999999995E-2</v>
      </c>
      <c r="K288" s="2">
        <f t="shared" si="142"/>
        <v>0.16200000000000001</v>
      </c>
      <c r="L288" s="2">
        <f t="shared" si="143"/>
        <v>0.11799999999999999</v>
      </c>
      <c r="M288" s="2">
        <f t="shared" si="144"/>
        <v>0.28000000000000003</v>
      </c>
      <c r="N288" s="22" cm="1">
        <f t="array" ref="N288">IFERROR(INDEX(Stats_Hit_GP,MATCH($B288,Stats_Hit_Player,0)),"")</f>
        <v>17</v>
      </c>
      <c r="O288" s="22">
        <f t="shared" si="145"/>
        <v>37</v>
      </c>
      <c r="P288" s="22">
        <f t="shared" si="146"/>
        <v>34</v>
      </c>
      <c r="Q288" s="22">
        <f t="shared" si="147"/>
        <v>2</v>
      </c>
      <c r="R288" s="22">
        <f t="shared" si="148"/>
        <v>3</v>
      </c>
      <c r="S288" s="22">
        <f t="shared" si="149"/>
        <v>1</v>
      </c>
      <c r="T288" s="22">
        <f t="shared" si="150"/>
        <v>0</v>
      </c>
      <c r="U288" s="22">
        <f t="shared" si="151"/>
        <v>0</v>
      </c>
      <c r="V288" s="22">
        <f t="shared" si="152"/>
        <v>4</v>
      </c>
      <c r="W288" s="22">
        <f t="shared" si="153"/>
        <v>1</v>
      </c>
      <c r="X288" s="22">
        <f t="shared" si="154"/>
        <v>2</v>
      </c>
      <c r="Y288" s="22">
        <f t="shared" si="155"/>
        <v>15</v>
      </c>
      <c r="Z288" s="22">
        <f t="shared" si="156"/>
        <v>1</v>
      </c>
      <c r="AA288" s="22">
        <f t="shared" si="157"/>
        <v>1</v>
      </c>
      <c r="AB288" s="22" t="str">
        <f t="shared" si="158"/>
        <v/>
      </c>
      <c r="AC288" s="22" t="str">
        <f t="shared" si="159"/>
        <v/>
      </c>
      <c r="AD288" s="29" t="str">
        <f t="shared" si="160"/>
        <v/>
      </c>
      <c r="AE288" s="22" t="str">
        <f t="shared" si="161"/>
        <v/>
      </c>
      <c r="AF288" s="22" t="str">
        <f t="shared" si="162"/>
        <v/>
      </c>
      <c r="AG288" s="22" t="str">
        <f t="shared" si="163"/>
        <v/>
      </c>
      <c r="AH288" s="22" t="str">
        <f t="shared" si="164"/>
        <v/>
      </c>
      <c r="AI288" s="22" t="str">
        <f t="shared" si="165"/>
        <v/>
      </c>
      <c r="AJ288" s="31" t="str">
        <f t="shared" si="166"/>
        <v/>
      </c>
      <c r="AK288" s="22" t="str">
        <f t="shared" si="167"/>
        <v/>
      </c>
      <c r="AL288" s="22" t="str">
        <f t="shared" si="168"/>
        <v/>
      </c>
      <c r="AM288" s="22" t="str">
        <f t="shared" si="169"/>
        <v/>
      </c>
      <c r="AN288" s="22" t="str">
        <f t="shared" si="170"/>
        <v/>
      </c>
      <c r="AO288" s="22" t="str">
        <f t="shared" si="171"/>
        <v/>
      </c>
      <c r="AP288" s="22" t="str">
        <f t="shared" si="172"/>
        <v/>
      </c>
      <c r="AQ288" s="2" t="str">
        <f t="shared" si="173"/>
        <v/>
      </c>
    </row>
    <row r="289" spans="1:43" x14ac:dyDescent="0.25">
      <c r="A289" s="26" t="str">
        <f t="shared" si="174"/>
        <v/>
      </c>
      <c r="B289" t="s">
        <v>7293</v>
      </c>
      <c r="C289" t="s">
        <v>25</v>
      </c>
      <c r="D289" t="s">
        <v>47</v>
      </c>
      <c r="E289" t="s">
        <v>4592</v>
      </c>
      <c r="F289">
        <v>2026</v>
      </c>
      <c r="G289" t="s">
        <v>5657</v>
      </c>
      <c r="H289" s="4">
        <v>46174</v>
      </c>
      <c r="I289" s="4" t="str">
        <f t="shared" si="140"/>
        <v>Southland</v>
      </c>
      <c r="J289" s="2" t="str">
        <f t="shared" si="141"/>
        <v/>
      </c>
      <c r="K289" s="2" t="str">
        <f t="shared" si="142"/>
        <v/>
      </c>
      <c r="L289" s="2" t="str">
        <f t="shared" si="143"/>
        <v/>
      </c>
      <c r="M289" s="2" t="str">
        <f t="shared" si="144"/>
        <v/>
      </c>
      <c r="N289" s="22" t="str" cm="1">
        <f t="array" ref="N289">IFERROR(INDEX(Stats_Hit_GP,MATCH($B289,Stats_Hit_Player,0)),"")</f>
        <v/>
      </c>
      <c r="O289" s="22" t="str">
        <f t="shared" si="145"/>
        <v/>
      </c>
      <c r="P289" s="22" t="str">
        <f t="shared" si="146"/>
        <v/>
      </c>
      <c r="Q289" s="22" t="str">
        <f t="shared" si="147"/>
        <v/>
      </c>
      <c r="R289" s="22" t="str">
        <f t="shared" si="148"/>
        <v/>
      </c>
      <c r="S289" s="22" t="str">
        <f t="shared" si="149"/>
        <v/>
      </c>
      <c r="T289" s="22" t="str">
        <f t="shared" si="150"/>
        <v/>
      </c>
      <c r="U289" s="22" t="str">
        <f t="shared" si="151"/>
        <v/>
      </c>
      <c r="V289" s="22" t="str">
        <f t="shared" si="152"/>
        <v/>
      </c>
      <c r="W289" s="22" t="str">
        <f t="shared" si="153"/>
        <v/>
      </c>
      <c r="X289" s="22" t="str">
        <f t="shared" si="154"/>
        <v/>
      </c>
      <c r="Y289" s="22" t="str">
        <f t="shared" si="155"/>
        <v/>
      </c>
      <c r="Z289" s="22" t="str">
        <f t="shared" si="156"/>
        <v/>
      </c>
      <c r="AA289" s="22" t="str">
        <f t="shared" si="157"/>
        <v/>
      </c>
      <c r="AB289" s="22" t="str">
        <f t="shared" si="158"/>
        <v/>
      </c>
      <c r="AC289" s="22" t="str">
        <f t="shared" si="159"/>
        <v/>
      </c>
      <c r="AD289" s="29" t="str">
        <f t="shared" si="160"/>
        <v/>
      </c>
      <c r="AE289" s="22" t="str">
        <f t="shared" si="161"/>
        <v/>
      </c>
      <c r="AF289" s="22" t="str">
        <f t="shared" si="162"/>
        <v/>
      </c>
      <c r="AG289" s="22" t="str">
        <f t="shared" si="163"/>
        <v/>
      </c>
      <c r="AH289" s="22" t="str">
        <f t="shared" si="164"/>
        <v/>
      </c>
      <c r="AI289" s="22" t="str">
        <f t="shared" si="165"/>
        <v/>
      </c>
      <c r="AJ289" s="31" t="str">
        <f t="shared" si="166"/>
        <v/>
      </c>
      <c r="AK289" s="22" t="str">
        <f t="shared" si="167"/>
        <v/>
      </c>
      <c r="AL289" s="22" t="str">
        <f t="shared" si="168"/>
        <v/>
      </c>
      <c r="AM289" s="22" t="str">
        <f t="shared" si="169"/>
        <v/>
      </c>
      <c r="AN289" s="22" t="str">
        <f t="shared" si="170"/>
        <v/>
      </c>
      <c r="AO289" s="22" t="str">
        <f t="shared" si="171"/>
        <v/>
      </c>
      <c r="AP289" s="22" t="str">
        <f t="shared" si="172"/>
        <v/>
      </c>
      <c r="AQ289" s="2" t="str">
        <f t="shared" si="173"/>
        <v/>
      </c>
    </row>
    <row r="290" spans="1:43" x14ac:dyDescent="0.25">
      <c r="A290" s="26" t="str">
        <f t="shared" si="174"/>
        <v/>
      </c>
      <c r="B290" t="s">
        <v>348</v>
      </c>
      <c r="C290" t="s">
        <v>27</v>
      </c>
      <c r="D290" t="s">
        <v>47</v>
      </c>
      <c r="E290" t="s">
        <v>330</v>
      </c>
      <c r="F290">
        <v>2026</v>
      </c>
      <c r="G290" t="s">
        <v>5657</v>
      </c>
      <c r="H290" s="4">
        <v>46174</v>
      </c>
      <c r="I290" s="4" t="str">
        <f t="shared" si="140"/>
        <v>ACC</v>
      </c>
      <c r="J290" s="2">
        <f t="shared" si="141"/>
        <v>0.16700000000000001</v>
      </c>
      <c r="K290" s="2">
        <f t="shared" si="142"/>
        <v>0.16700000000000001</v>
      </c>
      <c r="L290" s="2">
        <f t="shared" si="143"/>
        <v>0.16700000000000001</v>
      </c>
      <c r="M290" s="2">
        <f t="shared" si="144"/>
        <v>0.33300000000000002</v>
      </c>
      <c r="N290" s="22" cm="1">
        <f t="array" ref="N290">IFERROR(INDEX(Stats_Hit_GP,MATCH($B290,Stats_Hit_Player,0)),"")</f>
        <v>6</v>
      </c>
      <c r="O290" s="22">
        <f t="shared" si="145"/>
        <v>6</v>
      </c>
      <c r="P290" s="22">
        <f t="shared" si="146"/>
        <v>6</v>
      </c>
      <c r="Q290" s="22">
        <f t="shared" si="147"/>
        <v>0</v>
      </c>
      <c r="R290" s="22">
        <f t="shared" si="148"/>
        <v>1</v>
      </c>
      <c r="S290" s="22">
        <f t="shared" si="149"/>
        <v>0</v>
      </c>
      <c r="T290" s="22">
        <f t="shared" si="150"/>
        <v>0</v>
      </c>
      <c r="U290" s="22">
        <f t="shared" si="151"/>
        <v>0</v>
      </c>
      <c r="V290" s="22">
        <f t="shared" si="152"/>
        <v>1</v>
      </c>
      <c r="W290" s="22">
        <f t="shared" si="153"/>
        <v>0</v>
      </c>
      <c r="X290" s="22">
        <f t="shared" si="154"/>
        <v>0</v>
      </c>
      <c r="Y290" s="22">
        <f t="shared" si="155"/>
        <v>3</v>
      </c>
      <c r="Z290" s="22">
        <f t="shared" si="156"/>
        <v>0</v>
      </c>
      <c r="AA290" s="22">
        <f t="shared" si="157"/>
        <v>0</v>
      </c>
      <c r="AB290" s="22" t="str">
        <f t="shared" si="158"/>
        <v/>
      </c>
      <c r="AC290" s="22" t="str">
        <f t="shared" si="159"/>
        <v/>
      </c>
      <c r="AD290" s="29" t="str">
        <f t="shared" si="160"/>
        <v/>
      </c>
      <c r="AE290" s="22" t="str">
        <f t="shared" si="161"/>
        <v/>
      </c>
      <c r="AF290" s="22" t="str">
        <f t="shared" si="162"/>
        <v/>
      </c>
      <c r="AG290" s="22" t="str">
        <f t="shared" si="163"/>
        <v/>
      </c>
      <c r="AH290" s="22" t="str">
        <f t="shared" si="164"/>
        <v/>
      </c>
      <c r="AI290" s="22" t="str">
        <f t="shared" si="165"/>
        <v/>
      </c>
      <c r="AJ290" s="31" t="str">
        <f t="shared" si="166"/>
        <v/>
      </c>
      <c r="AK290" s="22" t="str">
        <f t="shared" si="167"/>
        <v/>
      </c>
      <c r="AL290" s="22" t="str">
        <f t="shared" si="168"/>
        <v/>
      </c>
      <c r="AM290" s="22" t="str">
        <f t="shared" si="169"/>
        <v/>
      </c>
      <c r="AN290" s="22" t="str">
        <f t="shared" si="170"/>
        <v/>
      </c>
      <c r="AO290" s="22" t="str">
        <f t="shared" si="171"/>
        <v/>
      </c>
      <c r="AP290" s="22" t="str">
        <f t="shared" si="172"/>
        <v/>
      </c>
      <c r="AQ290" s="2" t="str">
        <f t="shared" si="173"/>
        <v/>
      </c>
    </row>
    <row r="291" spans="1:43" x14ac:dyDescent="0.25">
      <c r="A291" s="26" t="str">
        <f t="shared" si="174"/>
        <v/>
      </c>
      <c r="B291" t="s">
        <v>7294</v>
      </c>
      <c r="C291" t="s">
        <v>64</v>
      </c>
      <c r="D291" t="s">
        <v>47</v>
      </c>
      <c r="E291" t="s">
        <v>1168</v>
      </c>
      <c r="F291">
        <v>2026</v>
      </c>
      <c r="G291" t="s">
        <v>5657</v>
      </c>
      <c r="H291" s="4">
        <v>46174</v>
      </c>
      <c r="I291" s="4" t="str">
        <f t="shared" si="140"/>
        <v>Big 12</v>
      </c>
      <c r="J291" s="2" t="str">
        <f t="shared" si="141"/>
        <v/>
      </c>
      <c r="K291" s="2" t="str">
        <f t="shared" si="142"/>
        <v/>
      </c>
      <c r="L291" s="2" t="str">
        <f t="shared" si="143"/>
        <v/>
      </c>
      <c r="M291" s="2" t="str">
        <f t="shared" si="144"/>
        <v/>
      </c>
      <c r="N291" s="22" t="str" cm="1">
        <f t="array" ref="N291">IFERROR(INDEX(Stats_Hit_GP,MATCH($B291,Stats_Hit_Player,0)),"")</f>
        <v/>
      </c>
      <c r="O291" s="22" t="str">
        <f t="shared" si="145"/>
        <v/>
      </c>
      <c r="P291" s="22" t="str">
        <f t="shared" si="146"/>
        <v/>
      </c>
      <c r="Q291" s="22" t="str">
        <f t="shared" si="147"/>
        <v/>
      </c>
      <c r="R291" s="22" t="str">
        <f t="shared" si="148"/>
        <v/>
      </c>
      <c r="S291" s="22" t="str">
        <f t="shared" si="149"/>
        <v/>
      </c>
      <c r="T291" s="22" t="str">
        <f t="shared" si="150"/>
        <v/>
      </c>
      <c r="U291" s="22" t="str">
        <f t="shared" si="151"/>
        <v/>
      </c>
      <c r="V291" s="22" t="str">
        <f t="shared" si="152"/>
        <v/>
      </c>
      <c r="W291" s="22" t="str">
        <f t="shared" si="153"/>
        <v/>
      </c>
      <c r="X291" s="22" t="str">
        <f t="shared" si="154"/>
        <v/>
      </c>
      <c r="Y291" s="22" t="str">
        <f t="shared" si="155"/>
        <v/>
      </c>
      <c r="Z291" s="22" t="str">
        <f t="shared" si="156"/>
        <v/>
      </c>
      <c r="AA291" s="22" t="str">
        <f t="shared" si="157"/>
        <v/>
      </c>
      <c r="AB291" s="22" t="str">
        <f t="shared" si="158"/>
        <v/>
      </c>
      <c r="AC291" s="22" t="str">
        <f t="shared" si="159"/>
        <v/>
      </c>
      <c r="AD291" s="29" t="str">
        <f t="shared" si="160"/>
        <v/>
      </c>
      <c r="AE291" s="22" t="str">
        <f t="shared" si="161"/>
        <v/>
      </c>
      <c r="AF291" s="22" t="str">
        <f t="shared" si="162"/>
        <v/>
      </c>
      <c r="AG291" s="22" t="str">
        <f t="shared" si="163"/>
        <v/>
      </c>
      <c r="AH291" s="22" t="str">
        <f t="shared" si="164"/>
        <v/>
      </c>
      <c r="AI291" s="22" t="str">
        <f t="shared" si="165"/>
        <v/>
      </c>
      <c r="AJ291" s="31" t="str">
        <f t="shared" si="166"/>
        <v/>
      </c>
      <c r="AK291" s="22" t="str">
        <f t="shared" si="167"/>
        <v/>
      </c>
      <c r="AL291" s="22" t="str">
        <f t="shared" si="168"/>
        <v/>
      </c>
      <c r="AM291" s="22" t="str">
        <f t="shared" si="169"/>
        <v/>
      </c>
      <c r="AN291" s="22" t="str">
        <f t="shared" si="170"/>
        <v/>
      </c>
      <c r="AO291" s="22" t="str">
        <f t="shared" si="171"/>
        <v/>
      </c>
      <c r="AP291" s="22" t="str">
        <f t="shared" si="172"/>
        <v/>
      </c>
      <c r="AQ291" s="2" t="str">
        <f t="shared" si="173"/>
        <v/>
      </c>
    </row>
    <row r="292" spans="1:43" x14ac:dyDescent="0.25">
      <c r="A292" s="26" t="str">
        <f t="shared" si="174"/>
        <v/>
      </c>
      <c r="B292" t="s">
        <v>7295</v>
      </c>
      <c r="C292" t="s">
        <v>64</v>
      </c>
      <c r="D292" t="s">
        <v>47</v>
      </c>
      <c r="E292" t="s">
        <v>1928</v>
      </c>
      <c r="F292">
        <v>2026</v>
      </c>
      <c r="G292" t="s">
        <v>5657</v>
      </c>
      <c r="H292" s="4">
        <v>46174</v>
      </c>
      <c r="I292" s="4" t="str">
        <f t="shared" si="140"/>
        <v>Big Ten</v>
      </c>
      <c r="J292" s="2" t="str">
        <f t="shared" si="141"/>
        <v/>
      </c>
      <c r="K292" s="2" t="str">
        <f t="shared" si="142"/>
        <v/>
      </c>
      <c r="L292" s="2" t="str">
        <f t="shared" si="143"/>
        <v/>
      </c>
      <c r="M292" s="2" t="str">
        <f t="shared" si="144"/>
        <v/>
      </c>
      <c r="N292" s="22" t="str" cm="1">
        <f t="array" ref="N292">IFERROR(INDEX(Stats_Hit_GP,MATCH($B292,Stats_Hit_Player,0)),"")</f>
        <v/>
      </c>
      <c r="O292" s="22" t="str">
        <f t="shared" si="145"/>
        <v/>
      </c>
      <c r="P292" s="22" t="str">
        <f t="shared" si="146"/>
        <v/>
      </c>
      <c r="Q292" s="22" t="str">
        <f t="shared" si="147"/>
        <v/>
      </c>
      <c r="R292" s="22" t="str">
        <f t="shared" si="148"/>
        <v/>
      </c>
      <c r="S292" s="22" t="str">
        <f t="shared" si="149"/>
        <v/>
      </c>
      <c r="T292" s="22" t="str">
        <f t="shared" si="150"/>
        <v/>
      </c>
      <c r="U292" s="22" t="str">
        <f t="shared" si="151"/>
        <v/>
      </c>
      <c r="V292" s="22" t="str">
        <f t="shared" si="152"/>
        <v/>
      </c>
      <c r="W292" s="22" t="str">
        <f t="shared" si="153"/>
        <v/>
      </c>
      <c r="X292" s="22" t="str">
        <f t="shared" si="154"/>
        <v/>
      </c>
      <c r="Y292" s="22" t="str">
        <f t="shared" si="155"/>
        <v/>
      </c>
      <c r="Z292" s="22" t="str">
        <f t="shared" si="156"/>
        <v/>
      </c>
      <c r="AA292" s="22" t="str">
        <f t="shared" si="157"/>
        <v/>
      </c>
      <c r="AB292" s="22" t="str">
        <f t="shared" si="158"/>
        <v/>
      </c>
      <c r="AC292" s="22" t="str">
        <f t="shared" si="159"/>
        <v/>
      </c>
      <c r="AD292" s="29" t="str">
        <f t="shared" si="160"/>
        <v/>
      </c>
      <c r="AE292" s="22" t="str">
        <f t="shared" si="161"/>
        <v/>
      </c>
      <c r="AF292" s="22" t="str">
        <f t="shared" si="162"/>
        <v/>
      </c>
      <c r="AG292" s="22" t="str">
        <f t="shared" si="163"/>
        <v/>
      </c>
      <c r="AH292" s="22" t="str">
        <f t="shared" si="164"/>
        <v/>
      </c>
      <c r="AI292" s="22" t="str">
        <f t="shared" si="165"/>
        <v/>
      </c>
      <c r="AJ292" s="31" t="str">
        <f t="shared" si="166"/>
        <v/>
      </c>
      <c r="AK292" s="22" t="str">
        <f t="shared" si="167"/>
        <v/>
      </c>
      <c r="AL292" s="22" t="str">
        <f t="shared" si="168"/>
        <v/>
      </c>
      <c r="AM292" s="22" t="str">
        <f t="shared" si="169"/>
        <v/>
      </c>
      <c r="AN292" s="22" t="str">
        <f t="shared" si="170"/>
        <v/>
      </c>
      <c r="AO292" s="22" t="str">
        <f t="shared" si="171"/>
        <v/>
      </c>
      <c r="AP292" s="22" t="str">
        <f t="shared" si="172"/>
        <v/>
      </c>
      <c r="AQ292" s="2" t="str">
        <f t="shared" si="173"/>
        <v/>
      </c>
    </row>
    <row r="293" spans="1:43" x14ac:dyDescent="0.25">
      <c r="A293" s="26" t="str">
        <f t="shared" si="174"/>
        <v/>
      </c>
      <c r="B293" t="s">
        <v>7296</v>
      </c>
      <c r="C293" t="s">
        <v>64</v>
      </c>
      <c r="D293" t="s">
        <v>47</v>
      </c>
      <c r="E293" t="s">
        <v>1564</v>
      </c>
      <c r="F293">
        <v>2026</v>
      </c>
      <c r="G293" t="s">
        <v>5657</v>
      </c>
      <c r="H293" s="4">
        <v>46174</v>
      </c>
      <c r="I293" s="4" t="str">
        <f t="shared" si="140"/>
        <v>Big South</v>
      </c>
      <c r="J293" s="2" t="str">
        <f t="shared" si="141"/>
        <v/>
      </c>
      <c r="K293" s="2" t="str">
        <f t="shared" si="142"/>
        <v/>
      </c>
      <c r="L293" s="2" t="str">
        <f t="shared" si="143"/>
        <v/>
      </c>
      <c r="M293" s="2" t="str">
        <f t="shared" si="144"/>
        <v/>
      </c>
      <c r="N293" s="22" t="str" cm="1">
        <f t="array" ref="N293">IFERROR(INDEX(Stats_Hit_GP,MATCH($B293,Stats_Hit_Player,0)),"")</f>
        <v/>
      </c>
      <c r="O293" s="22" t="str">
        <f t="shared" si="145"/>
        <v/>
      </c>
      <c r="P293" s="22" t="str">
        <f t="shared" si="146"/>
        <v/>
      </c>
      <c r="Q293" s="22" t="str">
        <f t="shared" si="147"/>
        <v/>
      </c>
      <c r="R293" s="22" t="str">
        <f t="shared" si="148"/>
        <v/>
      </c>
      <c r="S293" s="22" t="str">
        <f t="shared" si="149"/>
        <v/>
      </c>
      <c r="T293" s="22" t="str">
        <f t="shared" si="150"/>
        <v/>
      </c>
      <c r="U293" s="22" t="str">
        <f t="shared" si="151"/>
        <v/>
      </c>
      <c r="V293" s="22" t="str">
        <f t="shared" si="152"/>
        <v/>
      </c>
      <c r="W293" s="22" t="str">
        <f t="shared" si="153"/>
        <v/>
      </c>
      <c r="X293" s="22" t="str">
        <f t="shared" si="154"/>
        <v/>
      </c>
      <c r="Y293" s="22" t="str">
        <f t="shared" si="155"/>
        <v/>
      </c>
      <c r="Z293" s="22" t="str">
        <f t="shared" si="156"/>
        <v/>
      </c>
      <c r="AA293" s="22" t="str">
        <f t="shared" si="157"/>
        <v/>
      </c>
      <c r="AB293" s="22">
        <f t="shared" si="158"/>
        <v>1</v>
      </c>
      <c r="AC293" s="22">
        <f t="shared" si="159"/>
        <v>0</v>
      </c>
      <c r="AD293" s="29">
        <f t="shared" si="160"/>
        <v>14.81</v>
      </c>
      <c r="AE293" s="22">
        <f t="shared" si="161"/>
        <v>10</v>
      </c>
      <c r="AF293" s="22">
        <f t="shared" si="162"/>
        <v>0</v>
      </c>
      <c r="AG293" s="22">
        <f t="shared" si="163"/>
        <v>0</v>
      </c>
      <c r="AH293" s="22">
        <f t="shared" si="164"/>
        <v>0</v>
      </c>
      <c r="AI293" s="22">
        <f t="shared" si="165"/>
        <v>0</v>
      </c>
      <c r="AJ293" s="31">
        <f t="shared" si="166"/>
        <v>10.1</v>
      </c>
      <c r="AK293" s="22">
        <f t="shared" si="167"/>
        <v>21</v>
      </c>
      <c r="AL293" s="22">
        <f t="shared" si="168"/>
        <v>18</v>
      </c>
      <c r="AM293" s="22">
        <f t="shared" si="169"/>
        <v>17</v>
      </c>
      <c r="AN293" s="22">
        <f t="shared" si="170"/>
        <v>5</v>
      </c>
      <c r="AO293" s="22">
        <f t="shared" si="171"/>
        <v>10</v>
      </c>
      <c r="AP293" s="22">
        <f t="shared" si="172"/>
        <v>4</v>
      </c>
      <c r="AQ293" s="2">
        <f t="shared" si="173"/>
        <v>0.42</v>
      </c>
    </row>
    <row r="294" spans="1:43" x14ac:dyDescent="0.25">
      <c r="A294" s="26" t="str">
        <f t="shared" si="174"/>
        <v/>
      </c>
      <c r="B294" t="s">
        <v>7297</v>
      </c>
      <c r="C294" t="s">
        <v>5665</v>
      </c>
      <c r="D294" t="s">
        <v>47</v>
      </c>
      <c r="E294" t="s">
        <v>1564</v>
      </c>
      <c r="F294">
        <v>2026</v>
      </c>
      <c r="G294" t="s">
        <v>5657</v>
      </c>
      <c r="H294" s="4">
        <v>46174</v>
      </c>
      <c r="I294" s="4" t="str">
        <f t="shared" si="140"/>
        <v>Big South</v>
      </c>
      <c r="J294" s="2" t="str">
        <f t="shared" si="141"/>
        <v/>
      </c>
      <c r="K294" s="2" t="str">
        <f t="shared" si="142"/>
        <v/>
      </c>
      <c r="L294" s="2" t="str">
        <f t="shared" si="143"/>
        <v/>
      </c>
      <c r="M294" s="2" t="str">
        <f t="shared" si="144"/>
        <v/>
      </c>
      <c r="N294" s="22" t="str" cm="1">
        <f t="array" ref="N294">IFERROR(INDEX(Stats_Hit_GP,MATCH($B294,Stats_Hit_Player,0)),"")</f>
        <v/>
      </c>
      <c r="O294" s="22" t="str">
        <f t="shared" si="145"/>
        <v/>
      </c>
      <c r="P294" s="22" t="str">
        <f t="shared" si="146"/>
        <v/>
      </c>
      <c r="Q294" s="22" t="str">
        <f t="shared" si="147"/>
        <v/>
      </c>
      <c r="R294" s="22" t="str">
        <f t="shared" si="148"/>
        <v/>
      </c>
      <c r="S294" s="22" t="str">
        <f t="shared" si="149"/>
        <v/>
      </c>
      <c r="T294" s="22" t="str">
        <f t="shared" si="150"/>
        <v/>
      </c>
      <c r="U294" s="22" t="str">
        <f t="shared" si="151"/>
        <v/>
      </c>
      <c r="V294" s="22" t="str">
        <f t="shared" si="152"/>
        <v/>
      </c>
      <c r="W294" s="22" t="str">
        <f t="shared" si="153"/>
        <v/>
      </c>
      <c r="X294" s="22" t="str">
        <f t="shared" si="154"/>
        <v/>
      </c>
      <c r="Y294" s="22" t="str">
        <f t="shared" si="155"/>
        <v/>
      </c>
      <c r="Z294" s="22" t="str">
        <f t="shared" si="156"/>
        <v/>
      </c>
      <c r="AA294" s="22" t="str">
        <f t="shared" si="157"/>
        <v/>
      </c>
      <c r="AB294" s="22" t="str">
        <f t="shared" si="158"/>
        <v/>
      </c>
      <c r="AC294" s="22" t="str">
        <f t="shared" si="159"/>
        <v/>
      </c>
      <c r="AD294" s="29" t="str">
        <f t="shared" si="160"/>
        <v/>
      </c>
      <c r="AE294" s="22" t="str">
        <f t="shared" si="161"/>
        <v/>
      </c>
      <c r="AF294" s="22" t="str">
        <f t="shared" si="162"/>
        <v/>
      </c>
      <c r="AG294" s="22" t="str">
        <f t="shared" si="163"/>
        <v/>
      </c>
      <c r="AH294" s="22" t="str">
        <f t="shared" si="164"/>
        <v/>
      </c>
      <c r="AI294" s="22" t="str">
        <f t="shared" si="165"/>
        <v/>
      </c>
      <c r="AJ294" s="31" t="str">
        <f t="shared" si="166"/>
        <v/>
      </c>
      <c r="AK294" s="22" t="str">
        <f t="shared" si="167"/>
        <v/>
      </c>
      <c r="AL294" s="22" t="str">
        <f t="shared" si="168"/>
        <v/>
      </c>
      <c r="AM294" s="22" t="str">
        <f t="shared" si="169"/>
        <v/>
      </c>
      <c r="AN294" s="22" t="str">
        <f t="shared" si="170"/>
        <v/>
      </c>
      <c r="AO294" s="22" t="str">
        <f t="shared" si="171"/>
        <v/>
      </c>
      <c r="AP294" s="22" t="str">
        <f t="shared" si="172"/>
        <v/>
      </c>
      <c r="AQ294" s="2" t="str">
        <f t="shared" si="173"/>
        <v/>
      </c>
    </row>
    <row r="295" spans="1:43" x14ac:dyDescent="0.25">
      <c r="A295" s="26" t="str">
        <f t="shared" si="174"/>
        <v/>
      </c>
      <c r="B295" t="s">
        <v>7298</v>
      </c>
      <c r="C295" t="s">
        <v>64</v>
      </c>
      <c r="D295" t="s">
        <v>47</v>
      </c>
      <c r="E295" t="s">
        <v>3432</v>
      </c>
      <c r="F295">
        <v>2026</v>
      </c>
      <c r="G295" t="s">
        <v>5657</v>
      </c>
      <c r="H295" s="4">
        <v>46174</v>
      </c>
      <c r="I295" s="4" t="str">
        <f t="shared" si="140"/>
        <v>Mountain West</v>
      </c>
      <c r="J295" s="2" t="str">
        <f t="shared" si="141"/>
        <v/>
      </c>
      <c r="K295" s="2" t="str">
        <f t="shared" si="142"/>
        <v/>
      </c>
      <c r="L295" s="2" t="str">
        <f t="shared" si="143"/>
        <v/>
      </c>
      <c r="M295" s="2" t="str">
        <f t="shared" si="144"/>
        <v/>
      </c>
      <c r="N295" s="22" t="str" cm="1">
        <f t="array" ref="N295">IFERROR(INDEX(Stats_Hit_GP,MATCH($B295,Stats_Hit_Player,0)),"")</f>
        <v/>
      </c>
      <c r="O295" s="22" t="str">
        <f t="shared" si="145"/>
        <v/>
      </c>
      <c r="P295" s="22" t="str">
        <f t="shared" si="146"/>
        <v/>
      </c>
      <c r="Q295" s="22" t="str">
        <f t="shared" si="147"/>
        <v/>
      </c>
      <c r="R295" s="22" t="str">
        <f t="shared" si="148"/>
        <v/>
      </c>
      <c r="S295" s="22" t="str">
        <f t="shared" si="149"/>
        <v/>
      </c>
      <c r="T295" s="22" t="str">
        <f t="shared" si="150"/>
        <v/>
      </c>
      <c r="U295" s="22" t="str">
        <f t="shared" si="151"/>
        <v/>
      </c>
      <c r="V295" s="22" t="str">
        <f t="shared" si="152"/>
        <v/>
      </c>
      <c r="W295" s="22" t="str">
        <f t="shared" si="153"/>
        <v/>
      </c>
      <c r="X295" s="22" t="str">
        <f t="shared" si="154"/>
        <v/>
      </c>
      <c r="Y295" s="22" t="str">
        <f t="shared" si="155"/>
        <v/>
      </c>
      <c r="Z295" s="22" t="str">
        <f t="shared" si="156"/>
        <v/>
      </c>
      <c r="AA295" s="22" t="str">
        <f t="shared" si="157"/>
        <v/>
      </c>
      <c r="AB295" s="22" t="str">
        <f t="shared" si="158"/>
        <v/>
      </c>
      <c r="AC295" s="22" t="str">
        <f t="shared" si="159"/>
        <v/>
      </c>
      <c r="AD295" s="29" t="str">
        <f t="shared" si="160"/>
        <v/>
      </c>
      <c r="AE295" s="22" t="str">
        <f t="shared" si="161"/>
        <v/>
      </c>
      <c r="AF295" s="22" t="str">
        <f t="shared" si="162"/>
        <v/>
      </c>
      <c r="AG295" s="22" t="str">
        <f t="shared" si="163"/>
        <v/>
      </c>
      <c r="AH295" s="22" t="str">
        <f t="shared" si="164"/>
        <v/>
      </c>
      <c r="AI295" s="22" t="str">
        <f t="shared" si="165"/>
        <v/>
      </c>
      <c r="AJ295" s="31" t="str">
        <f t="shared" si="166"/>
        <v/>
      </c>
      <c r="AK295" s="22" t="str">
        <f t="shared" si="167"/>
        <v/>
      </c>
      <c r="AL295" s="22" t="str">
        <f t="shared" si="168"/>
        <v/>
      </c>
      <c r="AM295" s="22" t="str">
        <f t="shared" si="169"/>
        <v/>
      </c>
      <c r="AN295" s="22" t="str">
        <f t="shared" si="170"/>
        <v/>
      </c>
      <c r="AO295" s="22" t="str">
        <f t="shared" si="171"/>
        <v/>
      </c>
      <c r="AP295" s="22" t="str">
        <f t="shared" si="172"/>
        <v/>
      </c>
      <c r="AQ295" s="2" t="str">
        <f t="shared" si="173"/>
        <v/>
      </c>
    </row>
    <row r="296" spans="1:43" x14ac:dyDescent="0.25">
      <c r="A296" s="26" t="str">
        <f t="shared" si="174"/>
        <v/>
      </c>
      <c r="B296" t="s">
        <v>7299</v>
      </c>
      <c r="C296" t="s">
        <v>5700</v>
      </c>
      <c r="D296" t="s">
        <v>47</v>
      </c>
      <c r="E296" t="s">
        <v>3432</v>
      </c>
      <c r="F296">
        <v>2026</v>
      </c>
      <c r="G296" t="s">
        <v>5657</v>
      </c>
      <c r="H296" s="4">
        <v>46174</v>
      </c>
      <c r="I296" s="4" t="str">
        <f t="shared" si="140"/>
        <v>Mountain West</v>
      </c>
      <c r="J296" s="2" t="str">
        <f t="shared" si="141"/>
        <v/>
      </c>
      <c r="K296" s="2" t="str">
        <f t="shared" si="142"/>
        <v/>
      </c>
      <c r="L296" s="2" t="str">
        <f t="shared" si="143"/>
        <v/>
      </c>
      <c r="M296" s="2" t="str">
        <f t="shared" si="144"/>
        <v/>
      </c>
      <c r="N296" s="22" t="str" cm="1">
        <f t="array" ref="N296">IFERROR(INDEX(Stats_Hit_GP,MATCH($B296,Stats_Hit_Player,0)),"")</f>
        <v/>
      </c>
      <c r="O296" s="22" t="str">
        <f t="shared" si="145"/>
        <v/>
      </c>
      <c r="P296" s="22" t="str">
        <f t="shared" si="146"/>
        <v/>
      </c>
      <c r="Q296" s="22" t="str">
        <f t="shared" si="147"/>
        <v/>
      </c>
      <c r="R296" s="22" t="str">
        <f t="shared" si="148"/>
        <v/>
      </c>
      <c r="S296" s="22" t="str">
        <f t="shared" si="149"/>
        <v/>
      </c>
      <c r="T296" s="22" t="str">
        <f t="shared" si="150"/>
        <v/>
      </c>
      <c r="U296" s="22" t="str">
        <f t="shared" si="151"/>
        <v/>
      </c>
      <c r="V296" s="22" t="str">
        <f t="shared" si="152"/>
        <v/>
      </c>
      <c r="W296" s="22" t="str">
        <f t="shared" si="153"/>
        <v/>
      </c>
      <c r="X296" s="22" t="str">
        <f t="shared" si="154"/>
        <v/>
      </c>
      <c r="Y296" s="22" t="str">
        <f t="shared" si="155"/>
        <v/>
      </c>
      <c r="Z296" s="22" t="str">
        <f t="shared" si="156"/>
        <v/>
      </c>
      <c r="AA296" s="22" t="str">
        <f t="shared" si="157"/>
        <v/>
      </c>
      <c r="AB296" s="22" t="str">
        <f t="shared" si="158"/>
        <v/>
      </c>
      <c r="AC296" s="22" t="str">
        <f t="shared" si="159"/>
        <v/>
      </c>
      <c r="AD296" s="29" t="str">
        <f t="shared" si="160"/>
        <v/>
      </c>
      <c r="AE296" s="22" t="str">
        <f t="shared" si="161"/>
        <v/>
      </c>
      <c r="AF296" s="22" t="str">
        <f t="shared" si="162"/>
        <v/>
      </c>
      <c r="AG296" s="22" t="str">
        <f t="shared" si="163"/>
        <v/>
      </c>
      <c r="AH296" s="22" t="str">
        <f t="shared" si="164"/>
        <v/>
      </c>
      <c r="AI296" s="22" t="str">
        <f t="shared" si="165"/>
        <v/>
      </c>
      <c r="AJ296" s="31" t="str">
        <f t="shared" si="166"/>
        <v/>
      </c>
      <c r="AK296" s="22" t="str">
        <f t="shared" si="167"/>
        <v/>
      </c>
      <c r="AL296" s="22" t="str">
        <f t="shared" si="168"/>
        <v/>
      </c>
      <c r="AM296" s="22" t="str">
        <f t="shared" si="169"/>
        <v/>
      </c>
      <c r="AN296" s="22" t="str">
        <f t="shared" si="170"/>
        <v/>
      </c>
      <c r="AO296" s="22" t="str">
        <f t="shared" si="171"/>
        <v/>
      </c>
      <c r="AP296" s="22" t="str">
        <f t="shared" si="172"/>
        <v/>
      </c>
      <c r="AQ296" s="2" t="str">
        <f t="shared" si="173"/>
        <v/>
      </c>
    </row>
    <row r="297" spans="1:43" x14ac:dyDescent="0.25">
      <c r="A297" s="26" t="str">
        <f t="shared" si="174"/>
        <v/>
      </c>
      <c r="B297" t="s">
        <v>7300</v>
      </c>
      <c r="C297" t="s">
        <v>25</v>
      </c>
      <c r="D297" t="s">
        <v>47</v>
      </c>
      <c r="E297" t="s">
        <v>6540</v>
      </c>
      <c r="F297">
        <v>2026</v>
      </c>
      <c r="G297" t="s">
        <v>5657</v>
      </c>
      <c r="H297" s="4">
        <v>46174</v>
      </c>
      <c r="I297" s="4" t="str">
        <f t="shared" si="140"/>
        <v/>
      </c>
      <c r="J297" s="2" t="str">
        <f t="shared" si="141"/>
        <v/>
      </c>
      <c r="K297" s="2" t="str">
        <f t="shared" si="142"/>
        <v/>
      </c>
      <c r="L297" s="2" t="str">
        <f t="shared" si="143"/>
        <v/>
      </c>
      <c r="M297" s="2" t="str">
        <f t="shared" si="144"/>
        <v/>
      </c>
      <c r="N297" s="22" t="str" cm="1">
        <f t="array" ref="N297">IFERROR(INDEX(Stats_Hit_GP,MATCH($B297,Stats_Hit_Player,0)),"")</f>
        <v/>
      </c>
      <c r="O297" s="22" t="str">
        <f t="shared" si="145"/>
        <v/>
      </c>
      <c r="P297" s="22" t="str">
        <f t="shared" si="146"/>
        <v/>
      </c>
      <c r="Q297" s="22" t="str">
        <f t="shared" si="147"/>
        <v/>
      </c>
      <c r="R297" s="22" t="str">
        <f t="shared" si="148"/>
        <v/>
      </c>
      <c r="S297" s="22" t="str">
        <f t="shared" si="149"/>
        <v/>
      </c>
      <c r="T297" s="22" t="str">
        <f t="shared" si="150"/>
        <v/>
      </c>
      <c r="U297" s="22" t="str">
        <f t="shared" si="151"/>
        <v/>
      </c>
      <c r="V297" s="22" t="str">
        <f t="shared" si="152"/>
        <v/>
      </c>
      <c r="W297" s="22" t="str">
        <f t="shared" si="153"/>
        <v/>
      </c>
      <c r="X297" s="22" t="str">
        <f t="shared" si="154"/>
        <v/>
      </c>
      <c r="Y297" s="22" t="str">
        <f t="shared" si="155"/>
        <v/>
      </c>
      <c r="Z297" s="22" t="str">
        <f t="shared" si="156"/>
        <v/>
      </c>
      <c r="AA297" s="22" t="str">
        <f t="shared" si="157"/>
        <v/>
      </c>
      <c r="AB297" s="22" t="str">
        <f t="shared" si="158"/>
        <v/>
      </c>
      <c r="AC297" s="22" t="str">
        <f t="shared" si="159"/>
        <v/>
      </c>
      <c r="AD297" s="29" t="str">
        <f t="shared" si="160"/>
        <v/>
      </c>
      <c r="AE297" s="22" t="str">
        <f t="shared" si="161"/>
        <v/>
      </c>
      <c r="AF297" s="22" t="str">
        <f t="shared" si="162"/>
        <v/>
      </c>
      <c r="AG297" s="22" t="str">
        <f t="shared" si="163"/>
        <v/>
      </c>
      <c r="AH297" s="22" t="str">
        <f t="shared" si="164"/>
        <v/>
      </c>
      <c r="AI297" s="22" t="str">
        <f t="shared" si="165"/>
        <v/>
      </c>
      <c r="AJ297" s="31" t="str">
        <f t="shared" si="166"/>
        <v/>
      </c>
      <c r="AK297" s="22" t="str">
        <f t="shared" si="167"/>
        <v/>
      </c>
      <c r="AL297" s="22" t="str">
        <f t="shared" si="168"/>
        <v/>
      </c>
      <c r="AM297" s="22" t="str">
        <f t="shared" si="169"/>
        <v/>
      </c>
      <c r="AN297" s="22" t="str">
        <f t="shared" si="170"/>
        <v/>
      </c>
      <c r="AO297" s="22" t="str">
        <f t="shared" si="171"/>
        <v/>
      </c>
      <c r="AP297" s="22" t="str">
        <f t="shared" si="172"/>
        <v/>
      </c>
      <c r="AQ297" s="2" t="str">
        <f t="shared" si="173"/>
        <v/>
      </c>
    </row>
    <row r="298" spans="1:43" x14ac:dyDescent="0.25">
      <c r="A298" s="26" t="str">
        <f t="shared" si="174"/>
        <v/>
      </c>
      <c r="B298" t="s">
        <v>7301</v>
      </c>
      <c r="C298" t="s">
        <v>64</v>
      </c>
      <c r="D298" t="s">
        <v>47</v>
      </c>
      <c r="E298" t="s">
        <v>458</v>
      </c>
      <c r="F298">
        <v>2026</v>
      </c>
      <c r="G298" t="s">
        <v>5657</v>
      </c>
      <c r="H298" s="4">
        <v>46174</v>
      </c>
      <c r="I298" s="4" t="str">
        <f t="shared" si="140"/>
        <v>ACC</v>
      </c>
      <c r="J298" s="2" t="str">
        <f t="shared" si="141"/>
        <v/>
      </c>
      <c r="K298" s="2" t="str">
        <f t="shared" si="142"/>
        <v/>
      </c>
      <c r="L298" s="2" t="str">
        <f t="shared" si="143"/>
        <v/>
      </c>
      <c r="M298" s="2" t="str">
        <f t="shared" si="144"/>
        <v/>
      </c>
      <c r="N298" s="22" t="str" cm="1">
        <f t="array" ref="N298">IFERROR(INDEX(Stats_Hit_GP,MATCH($B298,Stats_Hit_Player,0)),"")</f>
        <v/>
      </c>
      <c r="O298" s="22" t="str">
        <f t="shared" si="145"/>
        <v/>
      </c>
      <c r="P298" s="22" t="str">
        <f t="shared" si="146"/>
        <v/>
      </c>
      <c r="Q298" s="22" t="str">
        <f t="shared" si="147"/>
        <v/>
      </c>
      <c r="R298" s="22" t="str">
        <f t="shared" si="148"/>
        <v/>
      </c>
      <c r="S298" s="22" t="str">
        <f t="shared" si="149"/>
        <v/>
      </c>
      <c r="T298" s="22" t="str">
        <f t="shared" si="150"/>
        <v/>
      </c>
      <c r="U298" s="22" t="str">
        <f t="shared" si="151"/>
        <v/>
      </c>
      <c r="V298" s="22" t="str">
        <f t="shared" si="152"/>
        <v/>
      </c>
      <c r="W298" s="22" t="str">
        <f t="shared" si="153"/>
        <v/>
      </c>
      <c r="X298" s="22" t="str">
        <f t="shared" si="154"/>
        <v/>
      </c>
      <c r="Y298" s="22" t="str">
        <f t="shared" si="155"/>
        <v/>
      </c>
      <c r="Z298" s="22" t="str">
        <f t="shared" si="156"/>
        <v/>
      </c>
      <c r="AA298" s="22" t="str">
        <f t="shared" si="157"/>
        <v/>
      </c>
      <c r="AB298" s="22">
        <f t="shared" si="158"/>
        <v>0</v>
      </c>
      <c r="AC298" s="22">
        <f t="shared" si="159"/>
        <v>0</v>
      </c>
      <c r="AD298" s="29">
        <f t="shared" si="160"/>
        <v>0</v>
      </c>
      <c r="AE298" s="22">
        <f t="shared" si="161"/>
        <v>1</v>
      </c>
      <c r="AF298" s="22">
        <f t="shared" si="162"/>
        <v>0</v>
      </c>
      <c r="AG298" s="22">
        <f t="shared" si="163"/>
        <v>0</v>
      </c>
      <c r="AH298" s="22">
        <f t="shared" si="164"/>
        <v>0</v>
      </c>
      <c r="AI298" s="22">
        <f t="shared" si="165"/>
        <v>0</v>
      </c>
      <c r="AJ298" s="31">
        <f t="shared" si="166"/>
        <v>1</v>
      </c>
      <c r="AK298" s="22">
        <f t="shared" si="167"/>
        <v>0</v>
      </c>
      <c r="AL298" s="22">
        <f t="shared" si="168"/>
        <v>0</v>
      </c>
      <c r="AM298" s="22">
        <f t="shared" si="169"/>
        <v>0</v>
      </c>
      <c r="AN298" s="22">
        <f t="shared" si="170"/>
        <v>0</v>
      </c>
      <c r="AO298" s="22">
        <f t="shared" si="171"/>
        <v>1</v>
      </c>
      <c r="AP298" s="22">
        <f t="shared" si="172"/>
        <v>0</v>
      </c>
      <c r="AQ298" s="2">
        <f t="shared" si="173"/>
        <v>0</v>
      </c>
    </row>
    <row r="299" spans="1:43" x14ac:dyDescent="0.25">
      <c r="A299" s="26" t="str">
        <f t="shared" si="174"/>
        <v/>
      </c>
      <c r="B299" t="s">
        <v>2164</v>
      </c>
      <c r="C299" t="s">
        <v>35</v>
      </c>
      <c r="D299" t="s">
        <v>47</v>
      </c>
      <c r="E299" t="s">
        <v>2158</v>
      </c>
      <c r="F299">
        <v>2026</v>
      </c>
      <c r="G299" t="s">
        <v>5657</v>
      </c>
      <c r="H299" s="4">
        <v>46174</v>
      </c>
      <c r="I299" s="4" t="str">
        <f t="shared" si="140"/>
        <v>Big West</v>
      </c>
      <c r="J299" s="2">
        <f t="shared" si="141"/>
        <v>0.23200000000000001</v>
      </c>
      <c r="K299" s="2">
        <f t="shared" si="142"/>
        <v>0.26900000000000002</v>
      </c>
      <c r="L299" s="2">
        <f t="shared" si="143"/>
        <v>0.28299999999999997</v>
      </c>
      <c r="M299" s="2">
        <f t="shared" si="144"/>
        <v>0.55200000000000005</v>
      </c>
      <c r="N299" s="22" cm="1">
        <f t="array" ref="N299">IFERROR(INDEX(Stats_Hit_GP,MATCH($B299,Stats_Hit_Player,0)),"")</f>
        <v>41</v>
      </c>
      <c r="O299" s="22">
        <f t="shared" si="145"/>
        <v>104</v>
      </c>
      <c r="P299" s="22">
        <f t="shared" si="146"/>
        <v>99</v>
      </c>
      <c r="Q299" s="22">
        <f t="shared" si="147"/>
        <v>13</v>
      </c>
      <c r="R299" s="22">
        <f t="shared" si="148"/>
        <v>23</v>
      </c>
      <c r="S299" s="22">
        <f t="shared" si="149"/>
        <v>2</v>
      </c>
      <c r="T299" s="22">
        <f t="shared" si="150"/>
        <v>0</v>
      </c>
      <c r="U299" s="22">
        <f t="shared" si="151"/>
        <v>1</v>
      </c>
      <c r="V299" s="22">
        <f t="shared" si="152"/>
        <v>13</v>
      </c>
      <c r="W299" s="22">
        <f t="shared" si="153"/>
        <v>1</v>
      </c>
      <c r="X299" s="22">
        <f t="shared" si="154"/>
        <v>4</v>
      </c>
      <c r="Y299" s="22">
        <f t="shared" si="155"/>
        <v>25</v>
      </c>
      <c r="Z299" s="22">
        <f t="shared" si="156"/>
        <v>1</v>
      </c>
      <c r="AA299" s="22">
        <f t="shared" si="157"/>
        <v>0</v>
      </c>
      <c r="AB299" s="22" t="str">
        <f t="shared" si="158"/>
        <v/>
      </c>
      <c r="AC299" s="22" t="str">
        <f t="shared" si="159"/>
        <v/>
      </c>
      <c r="AD299" s="29" t="str">
        <f t="shared" si="160"/>
        <v/>
      </c>
      <c r="AE299" s="22" t="str">
        <f t="shared" si="161"/>
        <v/>
      </c>
      <c r="AF299" s="22" t="str">
        <f t="shared" si="162"/>
        <v/>
      </c>
      <c r="AG299" s="22" t="str">
        <f t="shared" si="163"/>
        <v/>
      </c>
      <c r="AH299" s="22" t="str">
        <f t="shared" si="164"/>
        <v/>
      </c>
      <c r="AI299" s="22" t="str">
        <f t="shared" si="165"/>
        <v/>
      </c>
      <c r="AJ299" s="31" t="str">
        <f t="shared" si="166"/>
        <v/>
      </c>
      <c r="AK299" s="22" t="str">
        <f t="shared" si="167"/>
        <v/>
      </c>
      <c r="AL299" s="22" t="str">
        <f t="shared" si="168"/>
        <v/>
      </c>
      <c r="AM299" s="22" t="str">
        <f t="shared" si="169"/>
        <v/>
      </c>
      <c r="AN299" s="22" t="str">
        <f t="shared" si="170"/>
        <v/>
      </c>
      <c r="AO299" s="22" t="str">
        <f t="shared" si="171"/>
        <v/>
      </c>
      <c r="AP299" s="22" t="str">
        <f t="shared" si="172"/>
        <v/>
      </c>
      <c r="AQ299" s="2" t="str">
        <f t="shared" si="173"/>
        <v/>
      </c>
    </row>
    <row r="300" spans="1:43" x14ac:dyDescent="0.25">
      <c r="A300" s="26" t="str">
        <f t="shared" si="174"/>
        <v/>
      </c>
      <c r="B300" t="s">
        <v>584</v>
      </c>
      <c r="C300" t="s">
        <v>64</v>
      </c>
      <c r="D300" t="s">
        <v>37</v>
      </c>
      <c r="E300" t="s">
        <v>573</v>
      </c>
      <c r="F300">
        <v>2026</v>
      </c>
      <c r="G300" t="s">
        <v>5657</v>
      </c>
      <c r="H300" s="4">
        <v>46174</v>
      </c>
      <c r="I300" s="4" t="str">
        <f t="shared" si="140"/>
        <v>America East</v>
      </c>
      <c r="J300" s="2">
        <f t="shared" si="141"/>
        <v>0.28599999999999998</v>
      </c>
      <c r="K300" s="2">
        <f t="shared" si="142"/>
        <v>0.5</v>
      </c>
      <c r="L300" s="2">
        <f t="shared" si="143"/>
        <v>0.42899999999999999</v>
      </c>
      <c r="M300" s="2">
        <f t="shared" si="144"/>
        <v>0.92900000000000005</v>
      </c>
      <c r="N300" s="22" cm="1">
        <f t="array" ref="N300">IFERROR(INDEX(Stats_Hit_GP,MATCH($B300,Stats_Hit_Player,0)),"")</f>
        <v>7</v>
      </c>
      <c r="O300" s="22">
        <f t="shared" si="145"/>
        <v>10</v>
      </c>
      <c r="P300" s="22">
        <f t="shared" si="146"/>
        <v>7</v>
      </c>
      <c r="Q300" s="22">
        <f t="shared" si="147"/>
        <v>1</v>
      </c>
      <c r="R300" s="22">
        <f t="shared" si="148"/>
        <v>2</v>
      </c>
      <c r="S300" s="22">
        <f t="shared" si="149"/>
        <v>1</v>
      </c>
      <c r="T300" s="22">
        <f t="shared" si="150"/>
        <v>0</v>
      </c>
      <c r="U300" s="22">
        <f t="shared" si="151"/>
        <v>0</v>
      </c>
      <c r="V300" s="22">
        <f t="shared" si="152"/>
        <v>1</v>
      </c>
      <c r="W300" s="22">
        <f t="shared" si="153"/>
        <v>0</v>
      </c>
      <c r="X300" s="22">
        <f t="shared" si="154"/>
        <v>3</v>
      </c>
      <c r="Y300" s="22">
        <f t="shared" si="155"/>
        <v>2</v>
      </c>
      <c r="Z300" s="22">
        <f t="shared" si="156"/>
        <v>0</v>
      </c>
      <c r="AA300" s="22">
        <f t="shared" si="157"/>
        <v>0</v>
      </c>
      <c r="AB300" s="22">
        <f t="shared" si="158"/>
        <v>1</v>
      </c>
      <c r="AC300" s="22">
        <f t="shared" si="159"/>
        <v>2</v>
      </c>
      <c r="AD300" s="29">
        <f t="shared" si="160"/>
        <v>5.54</v>
      </c>
      <c r="AE300" s="22">
        <f t="shared" si="161"/>
        <v>16</v>
      </c>
      <c r="AF300" s="22">
        <f t="shared" si="162"/>
        <v>1</v>
      </c>
      <c r="AG300" s="22">
        <f t="shared" si="163"/>
        <v>0</v>
      </c>
      <c r="AH300" s="22">
        <f t="shared" si="164"/>
        <v>0</v>
      </c>
      <c r="AI300" s="22">
        <f t="shared" si="165"/>
        <v>1</v>
      </c>
      <c r="AJ300" s="31">
        <f t="shared" si="166"/>
        <v>26</v>
      </c>
      <c r="AK300" s="22">
        <f t="shared" si="167"/>
        <v>28</v>
      </c>
      <c r="AL300" s="22">
        <f t="shared" si="168"/>
        <v>19</v>
      </c>
      <c r="AM300" s="22">
        <f t="shared" si="169"/>
        <v>16</v>
      </c>
      <c r="AN300" s="22">
        <f t="shared" si="170"/>
        <v>10</v>
      </c>
      <c r="AO300" s="22">
        <f t="shared" si="171"/>
        <v>19</v>
      </c>
      <c r="AP300" s="22">
        <f t="shared" si="172"/>
        <v>5</v>
      </c>
      <c r="AQ300" s="2">
        <f t="shared" si="173"/>
        <v>0.26900000000000002</v>
      </c>
    </row>
    <row r="301" spans="1:43" x14ac:dyDescent="0.25">
      <c r="A301" s="26" t="str">
        <f t="shared" si="174"/>
        <v/>
      </c>
      <c r="B301" t="s">
        <v>7302</v>
      </c>
      <c r="C301" t="s">
        <v>64</v>
      </c>
      <c r="D301" t="s">
        <v>37</v>
      </c>
      <c r="E301" t="s">
        <v>2251</v>
      </c>
      <c r="F301">
        <v>2026</v>
      </c>
      <c r="G301" t="s">
        <v>5657</v>
      </c>
      <c r="H301" s="4">
        <v>46174</v>
      </c>
      <c r="I301" s="4" t="str">
        <f t="shared" si="140"/>
        <v>Conference USA</v>
      </c>
      <c r="J301" s="2" t="str">
        <f t="shared" si="141"/>
        <v/>
      </c>
      <c r="K301" s="2" t="str">
        <f t="shared" si="142"/>
        <v/>
      </c>
      <c r="L301" s="2" t="str">
        <f t="shared" si="143"/>
        <v/>
      </c>
      <c r="M301" s="2" t="str">
        <f t="shared" si="144"/>
        <v/>
      </c>
      <c r="N301" s="22" t="str" cm="1">
        <f t="array" ref="N301">IFERROR(INDEX(Stats_Hit_GP,MATCH($B301,Stats_Hit_Player,0)),"")</f>
        <v/>
      </c>
      <c r="O301" s="22" t="str">
        <f t="shared" si="145"/>
        <v/>
      </c>
      <c r="P301" s="22" t="str">
        <f t="shared" si="146"/>
        <v/>
      </c>
      <c r="Q301" s="22" t="str">
        <f t="shared" si="147"/>
        <v/>
      </c>
      <c r="R301" s="22" t="str">
        <f t="shared" si="148"/>
        <v/>
      </c>
      <c r="S301" s="22" t="str">
        <f t="shared" si="149"/>
        <v/>
      </c>
      <c r="T301" s="22" t="str">
        <f t="shared" si="150"/>
        <v/>
      </c>
      <c r="U301" s="22" t="str">
        <f t="shared" si="151"/>
        <v/>
      </c>
      <c r="V301" s="22" t="str">
        <f t="shared" si="152"/>
        <v/>
      </c>
      <c r="W301" s="22" t="str">
        <f t="shared" si="153"/>
        <v/>
      </c>
      <c r="X301" s="22" t="str">
        <f t="shared" si="154"/>
        <v/>
      </c>
      <c r="Y301" s="22" t="str">
        <f t="shared" si="155"/>
        <v/>
      </c>
      <c r="Z301" s="22" t="str">
        <f t="shared" si="156"/>
        <v/>
      </c>
      <c r="AA301" s="22" t="str">
        <f t="shared" si="157"/>
        <v/>
      </c>
      <c r="AB301" s="22">
        <f t="shared" si="158"/>
        <v>0</v>
      </c>
      <c r="AC301" s="22">
        <f t="shared" si="159"/>
        <v>0</v>
      </c>
      <c r="AD301" s="29">
        <f t="shared" si="160"/>
        <v>6.75</v>
      </c>
      <c r="AE301" s="22">
        <f t="shared" si="161"/>
        <v>5</v>
      </c>
      <c r="AF301" s="22">
        <f t="shared" si="162"/>
        <v>0</v>
      </c>
      <c r="AG301" s="22">
        <f t="shared" si="163"/>
        <v>0</v>
      </c>
      <c r="AH301" s="22">
        <f t="shared" si="164"/>
        <v>0</v>
      </c>
      <c r="AI301" s="22">
        <f t="shared" si="165"/>
        <v>0</v>
      </c>
      <c r="AJ301" s="31">
        <f t="shared" si="166"/>
        <v>5.0999999999999996</v>
      </c>
      <c r="AK301" s="22">
        <f t="shared" si="167"/>
        <v>9</v>
      </c>
      <c r="AL301" s="22">
        <f t="shared" si="168"/>
        <v>4</v>
      </c>
      <c r="AM301" s="22">
        <f t="shared" si="169"/>
        <v>4</v>
      </c>
      <c r="AN301" s="22">
        <f t="shared" si="170"/>
        <v>0</v>
      </c>
      <c r="AO301" s="22">
        <f t="shared" si="171"/>
        <v>5</v>
      </c>
      <c r="AP301" s="22">
        <f t="shared" si="172"/>
        <v>1</v>
      </c>
      <c r="AQ301" s="2">
        <f t="shared" si="173"/>
        <v>0.375</v>
      </c>
    </row>
    <row r="302" spans="1:43" x14ac:dyDescent="0.25">
      <c r="A302" s="26" t="str">
        <f t="shared" si="174"/>
        <v/>
      </c>
      <c r="B302" t="s">
        <v>7303</v>
      </c>
      <c r="C302" t="s">
        <v>64</v>
      </c>
      <c r="D302" t="s">
        <v>47</v>
      </c>
      <c r="E302" t="s">
        <v>3151</v>
      </c>
      <c r="F302">
        <v>2026</v>
      </c>
      <c r="G302" t="s">
        <v>5657</v>
      </c>
      <c r="H302" s="4">
        <v>46174</v>
      </c>
      <c r="I302" s="4" t="str">
        <f t="shared" si="140"/>
        <v>Mid-American</v>
      </c>
      <c r="J302" s="2" t="str">
        <f t="shared" si="141"/>
        <v/>
      </c>
      <c r="K302" s="2" t="str">
        <f t="shared" si="142"/>
        <v/>
      </c>
      <c r="L302" s="2" t="str">
        <f t="shared" si="143"/>
        <v/>
      </c>
      <c r="M302" s="2" t="str">
        <f t="shared" si="144"/>
        <v/>
      </c>
      <c r="N302" s="22" t="str" cm="1">
        <f t="array" ref="N302">IFERROR(INDEX(Stats_Hit_GP,MATCH($B302,Stats_Hit_Player,0)),"")</f>
        <v/>
      </c>
      <c r="O302" s="22" t="str">
        <f t="shared" si="145"/>
        <v/>
      </c>
      <c r="P302" s="22" t="str">
        <f t="shared" si="146"/>
        <v/>
      </c>
      <c r="Q302" s="22" t="str">
        <f t="shared" si="147"/>
        <v/>
      </c>
      <c r="R302" s="22" t="str">
        <f t="shared" si="148"/>
        <v/>
      </c>
      <c r="S302" s="22" t="str">
        <f t="shared" si="149"/>
        <v/>
      </c>
      <c r="T302" s="22" t="str">
        <f t="shared" si="150"/>
        <v/>
      </c>
      <c r="U302" s="22" t="str">
        <f t="shared" si="151"/>
        <v/>
      </c>
      <c r="V302" s="22" t="str">
        <f t="shared" si="152"/>
        <v/>
      </c>
      <c r="W302" s="22" t="str">
        <f t="shared" si="153"/>
        <v/>
      </c>
      <c r="X302" s="22" t="str">
        <f t="shared" si="154"/>
        <v/>
      </c>
      <c r="Y302" s="22" t="str">
        <f t="shared" si="155"/>
        <v/>
      </c>
      <c r="Z302" s="22" t="str">
        <f t="shared" si="156"/>
        <v/>
      </c>
      <c r="AA302" s="22" t="str">
        <f t="shared" si="157"/>
        <v/>
      </c>
      <c r="AB302" s="22">
        <f t="shared" si="158"/>
        <v>0</v>
      </c>
      <c r="AC302" s="22">
        <f t="shared" si="159"/>
        <v>0</v>
      </c>
      <c r="AD302" s="29">
        <f t="shared" si="160"/>
        <v>6</v>
      </c>
      <c r="AE302" s="22">
        <f t="shared" si="161"/>
        <v>2</v>
      </c>
      <c r="AF302" s="22">
        <f t="shared" si="162"/>
        <v>1</v>
      </c>
      <c r="AG302" s="22">
        <f t="shared" si="163"/>
        <v>0</v>
      </c>
      <c r="AH302" s="22">
        <f t="shared" si="164"/>
        <v>0</v>
      </c>
      <c r="AI302" s="22">
        <f t="shared" si="165"/>
        <v>0</v>
      </c>
      <c r="AJ302" s="31">
        <f t="shared" si="166"/>
        <v>3</v>
      </c>
      <c r="AK302" s="22">
        <f t="shared" si="167"/>
        <v>1</v>
      </c>
      <c r="AL302" s="22">
        <f t="shared" si="168"/>
        <v>2</v>
      </c>
      <c r="AM302" s="22">
        <f t="shared" si="169"/>
        <v>2</v>
      </c>
      <c r="AN302" s="22">
        <f t="shared" si="170"/>
        <v>7</v>
      </c>
      <c r="AO302" s="22">
        <f t="shared" si="171"/>
        <v>0</v>
      </c>
      <c r="AP302" s="22">
        <f t="shared" si="172"/>
        <v>4</v>
      </c>
      <c r="AQ302" s="2">
        <f t="shared" si="173"/>
        <v>0.14299999999999999</v>
      </c>
    </row>
    <row r="303" spans="1:43" x14ac:dyDescent="0.25">
      <c r="A303" s="26" t="str">
        <f t="shared" si="174"/>
        <v/>
      </c>
      <c r="B303" t="s">
        <v>1517</v>
      </c>
      <c r="C303" t="s">
        <v>33</v>
      </c>
      <c r="D303" t="s">
        <v>47</v>
      </c>
      <c r="E303" t="s">
        <v>1508</v>
      </c>
      <c r="F303">
        <v>2026</v>
      </c>
      <c r="G303" t="s">
        <v>5657</v>
      </c>
      <c r="H303" s="4">
        <v>46174</v>
      </c>
      <c r="I303" s="4" t="str">
        <f t="shared" si="140"/>
        <v>Big South</v>
      </c>
      <c r="J303" s="2">
        <f t="shared" si="141"/>
        <v>0.38500000000000001</v>
      </c>
      <c r="K303" s="2">
        <f t="shared" si="142"/>
        <v>0.46700000000000003</v>
      </c>
      <c r="L303" s="2">
        <f t="shared" si="143"/>
        <v>0.61499999999999999</v>
      </c>
      <c r="M303" s="2">
        <f t="shared" si="144"/>
        <v>1.0820000000000001</v>
      </c>
      <c r="N303" s="22" cm="1">
        <f t="array" ref="N303">IFERROR(INDEX(Stats_Hit_GP,MATCH($B303,Stats_Hit_Player,0)),"")</f>
        <v>14</v>
      </c>
      <c r="O303" s="22">
        <f t="shared" si="145"/>
        <v>15</v>
      </c>
      <c r="P303" s="22">
        <f t="shared" si="146"/>
        <v>13</v>
      </c>
      <c r="Q303" s="22">
        <f t="shared" si="147"/>
        <v>4</v>
      </c>
      <c r="R303" s="22">
        <f t="shared" si="148"/>
        <v>5</v>
      </c>
      <c r="S303" s="22">
        <f t="shared" si="149"/>
        <v>0</v>
      </c>
      <c r="T303" s="22">
        <f t="shared" si="150"/>
        <v>0</v>
      </c>
      <c r="U303" s="22">
        <f t="shared" si="151"/>
        <v>1</v>
      </c>
      <c r="V303" s="22">
        <f t="shared" si="152"/>
        <v>2</v>
      </c>
      <c r="W303" s="22">
        <f t="shared" si="153"/>
        <v>1</v>
      </c>
      <c r="X303" s="22">
        <f t="shared" si="154"/>
        <v>1</v>
      </c>
      <c r="Y303" s="22">
        <f t="shared" si="155"/>
        <v>8</v>
      </c>
      <c r="Z303" s="22">
        <f t="shared" si="156"/>
        <v>0</v>
      </c>
      <c r="AA303" s="22">
        <f t="shared" si="157"/>
        <v>0</v>
      </c>
      <c r="AB303" s="22" t="str">
        <f t="shared" si="158"/>
        <v/>
      </c>
      <c r="AC303" s="22" t="str">
        <f t="shared" si="159"/>
        <v/>
      </c>
      <c r="AD303" s="29" t="str">
        <f t="shared" si="160"/>
        <v/>
      </c>
      <c r="AE303" s="22" t="str">
        <f t="shared" si="161"/>
        <v/>
      </c>
      <c r="AF303" s="22" t="str">
        <f t="shared" si="162"/>
        <v/>
      </c>
      <c r="AG303" s="22" t="str">
        <f t="shared" si="163"/>
        <v/>
      </c>
      <c r="AH303" s="22" t="str">
        <f t="shared" si="164"/>
        <v/>
      </c>
      <c r="AI303" s="22" t="str">
        <f t="shared" si="165"/>
        <v/>
      </c>
      <c r="AJ303" s="31" t="str">
        <f t="shared" si="166"/>
        <v/>
      </c>
      <c r="AK303" s="22" t="str">
        <f t="shared" si="167"/>
        <v/>
      </c>
      <c r="AL303" s="22" t="str">
        <f t="shared" si="168"/>
        <v/>
      </c>
      <c r="AM303" s="22" t="str">
        <f t="shared" si="169"/>
        <v/>
      </c>
      <c r="AN303" s="22" t="str">
        <f t="shared" si="170"/>
        <v/>
      </c>
      <c r="AO303" s="22" t="str">
        <f t="shared" si="171"/>
        <v/>
      </c>
      <c r="AP303" s="22" t="str">
        <f t="shared" si="172"/>
        <v/>
      </c>
      <c r="AQ303" s="2" t="str">
        <f t="shared" si="173"/>
        <v/>
      </c>
    </row>
    <row r="304" spans="1:43" x14ac:dyDescent="0.25">
      <c r="A304" s="26" t="str">
        <f t="shared" si="174"/>
        <v/>
      </c>
      <c r="B304" t="s">
        <v>7304</v>
      </c>
      <c r="C304" t="s">
        <v>64</v>
      </c>
      <c r="D304" t="s">
        <v>47</v>
      </c>
      <c r="E304" t="s">
        <v>2098</v>
      </c>
      <c r="F304">
        <v>2026</v>
      </c>
      <c r="G304" t="s">
        <v>5657</v>
      </c>
      <c r="H304" s="4">
        <v>46174</v>
      </c>
      <c r="I304" s="4" t="str">
        <f t="shared" si="140"/>
        <v>Big West</v>
      </c>
      <c r="J304" s="2" t="str">
        <f t="shared" si="141"/>
        <v/>
      </c>
      <c r="K304" s="2" t="str">
        <f t="shared" si="142"/>
        <v/>
      </c>
      <c r="L304" s="2" t="str">
        <f t="shared" si="143"/>
        <v/>
      </c>
      <c r="M304" s="2" t="str">
        <f t="shared" si="144"/>
        <v/>
      </c>
      <c r="N304" s="22" t="str" cm="1">
        <f t="array" ref="N304">IFERROR(INDEX(Stats_Hit_GP,MATCH($B304,Stats_Hit_Player,0)),"")</f>
        <v/>
      </c>
      <c r="O304" s="22" t="str">
        <f t="shared" si="145"/>
        <v/>
      </c>
      <c r="P304" s="22" t="str">
        <f t="shared" si="146"/>
        <v/>
      </c>
      <c r="Q304" s="22" t="str">
        <f t="shared" si="147"/>
        <v/>
      </c>
      <c r="R304" s="22" t="str">
        <f t="shared" si="148"/>
        <v/>
      </c>
      <c r="S304" s="22" t="str">
        <f t="shared" si="149"/>
        <v/>
      </c>
      <c r="T304" s="22" t="str">
        <f t="shared" si="150"/>
        <v/>
      </c>
      <c r="U304" s="22" t="str">
        <f t="shared" si="151"/>
        <v/>
      </c>
      <c r="V304" s="22" t="str">
        <f t="shared" si="152"/>
        <v/>
      </c>
      <c r="W304" s="22" t="str">
        <f t="shared" si="153"/>
        <v/>
      </c>
      <c r="X304" s="22" t="str">
        <f t="shared" si="154"/>
        <v/>
      </c>
      <c r="Y304" s="22" t="str">
        <f t="shared" si="155"/>
        <v/>
      </c>
      <c r="Z304" s="22" t="str">
        <f t="shared" si="156"/>
        <v/>
      </c>
      <c r="AA304" s="22" t="str">
        <f t="shared" si="157"/>
        <v/>
      </c>
      <c r="AB304" s="22" t="str">
        <f t="shared" si="158"/>
        <v/>
      </c>
      <c r="AC304" s="22" t="str">
        <f t="shared" si="159"/>
        <v/>
      </c>
      <c r="AD304" s="29" t="str">
        <f t="shared" si="160"/>
        <v/>
      </c>
      <c r="AE304" s="22" t="str">
        <f t="shared" si="161"/>
        <v/>
      </c>
      <c r="AF304" s="22" t="str">
        <f t="shared" si="162"/>
        <v/>
      </c>
      <c r="AG304" s="22" t="str">
        <f t="shared" si="163"/>
        <v/>
      </c>
      <c r="AH304" s="22" t="str">
        <f t="shared" si="164"/>
        <v/>
      </c>
      <c r="AI304" s="22" t="str">
        <f t="shared" si="165"/>
        <v/>
      </c>
      <c r="AJ304" s="31" t="str">
        <f t="shared" si="166"/>
        <v/>
      </c>
      <c r="AK304" s="22" t="str">
        <f t="shared" si="167"/>
        <v/>
      </c>
      <c r="AL304" s="22" t="str">
        <f t="shared" si="168"/>
        <v/>
      </c>
      <c r="AM304" s="22" t="str">
        <f t="shared" si="169"/>
        <v/>
      </c>
      <c r="AN304" s="22" t="str">
        <f t="shared" si="170"/>
        <v/>
      </c>
      <c r="AO304" s="22" t="str">
        <f t="shared" si="171"/>
        <v/>
      </c>
      <c r="AP304" s="22" t="str">
        <f t="shared" si="172"/>
        <v/>
      </c>
      <c r="AQ304" s="2" t="str">
        <f t="shared" si="173"/>
        <v/>
      </c>
    </row>
    <row r="305" spans="1:43" x14ac:dyDescent="0.25">
      <c r="A305" s="26" t="str">
        <f t="shared" si="174"/>
        <v/>
      </c>
      <c r="B305" t="s">
        <v>2104</v>
      </c>
      <c r="C305" t="s">
        <v>27</v>
      </c>
      <c r="D305" t="s">
        <v>47</v>
      </c>
      <c r="E305" t="s">
        <v>2098</v>
      </c>
      <c r="F305">
        <v>2026</v>
      </c>
      <c r="G305" t="s">
        <v>5657</v>
      </c>
      <c r="H305" s="4">
        <v>46174</v>
      </c>
      <c r="I305" s="4" t="str">
        <f t="shared" si="140"/>
        <v>Big West</v>
      </c>
      <c r="J305" s="2">
        <f t="shared" si="141"/>
        <v>0.29099999999999998</v>
      </c>
      <c r="K305" s="2">
        <f t="shared" si="142"/>
        <v>0.41599999999999998</v>
      </c>
      <c r="L305" s="2">
        <f t="shared" si="143"/>
        <v>0.55200000000000005</v>
      </c>
      <c r="M305" s="2">
        <f t="shared" si="144"/>
        <v>0.96799999999999997</v>
      </c>
      <c r="N305" s="22" cm="1">
        <f t="array" ref="N305">IFERROR(INDEX(Stats_Hit_GP,MATCH($B305,Stats_Hit_Player,0)),"")</f>
        <v>50</v>
      </c>
      <c r="O305" s="22">
        <f t="shared" si="145"/>
        <v>218</v>
      </c>
      <c r="P305" s="22">
        <f t="shared" si="146"/>
        <v>172</v>
      </c>
      <c r="Q305" s="22">
        <f t="shared" si="147"/>
        <v>38</v>
      </c>
      <c r="R305" s="22">
        <f t="shared" si="148"/>
        <v>50</v>
      </c>
      <c r="S305" s="22">
        <f t="shared" si="149"/>
        <v>13</v>
      </c>
      <c r="T305" s="22">
        <f t="shared" si="150"/>
        <v>1</v>
      </c>
      <c r="U305" s="22">
        <f t="shared" si="151"/>
        <v>10</v>
      </c>
      <c r="V305" s="22">
        <f t="shared" si="152"/>
        <v>36</v>
      </c>
      <c r="W305" s="22">
        <f t="shared" si="153"/>
        <v>18</v>
      </c>
      <c r="X305" s="22">
        <f t="shared" si="154"/>
        <v>21</v>
      </c>
      <c r="Y305" s="22">
        <f t="shared" si="155"/>
        <v>32</v>
      </c>
      <c r="Z305" s="22">
        <f t="shared" si="156"/>
        <v>7</v>
      </c>
      <c r="AA305" s="22">
        <f t="shared" si="157"/>
        <v>5</v>
      </c>
      <c r="AB305" s="22" t="str">
        <f t="shared" si="158"/>
        <v/>
      </c>
      <c r="AC305" s="22" t="str">
        <f t="shared" si="159"/>
        <v/>
      </c>
      <c r="AD305" s="29" t="str">
        <f t="shared" si="160"/>
        <v/>
      </c>
      <c r="AE305" s="22" t="str">
        <f t="shared" si="161"/>
        <v/>
      </c>
      <c r="AF305" s="22" t="str">
        <f t="shared" si="162"/>
        <v/>
      </c>
      <c r="AG305" s="22" t="str">
        <f t="shared" si="163"/>
        <v/>
      </c>
      <c r="AH305" s="22" t="str">
        <f t="shared" si="164"/>
        <v/>
      </c>
      <c r="AI305" s="22" t="str">
        <f t="shared" si="165"/>
        <v/>
      </c>
      <c r="AJ305" s="31" t="str">
        <f t="shared" si="166"/>
        <v/>
      </c>
      <c r="AK305" s="22" t="str">
        <f t="shared" si="167"/>
        <v/>
      </c>
      <c r="AL305" s="22" t="str">
        <f t="shared" si="168"/>
        <v/>
      </c>
      <c r="AM305" s="22" t="str">
        <f t="shared" si="169"/>
        <v/>
      </c>
      <c r="AN305" s="22" t="str">
        <f t="shared" si="170"/>
        <v/>
      </c>
      <c r="AO305" s="22" t="str">
        <f t="shared" si="171"/>
        <v/>
      </c>
      <c r="AP305" s="22" t="str">
        <f t="shared" si="172"/>
        <v/>
      </c>
      <c r="AQ305" s="2" t="str">
        <f t="shared" si="173"/>
        <v/>
      </c>
    </row>
    <row r="306" spans="1:43" x14ac:dyDescent="0.25">
      <c r="A306" s="26" t="str">
        <f t="shared" si="174"/>
        <v/>
      </c>
      <c r="B306" t="s">
        <v>7305</v>
      </c>
      <c r="C306" t="s">
        <v>64</v>
      </c>
      <c r="D306" t="s">
        <v>47</v>
      </c>
      <c r="E306" t="s">
        <v>2098</v>
      </c>
      <c r="F306">
        <v>2026</v>
      </c>
      <c r="G306" t="s">
        <v>5657</v>
      </c>
      <c r="H306" s="4">
        <v>46174</v>
      </c>
      <c r="I306" s="4" t="str">
        <f t="shared" si="140"/>
        <v>Big West</v>
      </c>
      <c r="J306" s="2" t="str">
        <f t="shared" si="141"/>
        <v/>
      </c>
      <c r="K306" s="2" t="str">
        <f t="shared" si="142"/>
        <v/>
      </c>
      <c r="L306" s="2" t="str">
        <f t="shared" si="143"/>
        <v/>
      </c>
      <c r="M306" s="2" t="str">
        <f t="shared" si="144"/>
        <v/>
      </c>
      <c r="N306" s="22" t="str" cm="1">
        <f t="array" ref="N306">IFERROR(INDEX(Stats_Hit_GP,MATCH($B306,Stats_Hit_Player,0)),"")</f>
        <v/>
      </c>
      <c r="O306" s="22" t="str">
        <f t="shared" si="145"/>
        <v/>
      </c>
      <c r="P306" s="22" t="str">
        <f t="shared" si="146"/>
        <v/>
      </c>
      <c r="Q306" s="22" t="str">
        <f t="shared" si="147"/>
        <v/>
      </c>
      <c r="R306" s="22" t="str">
        <f t="shared" si="148"/>
        <v/>
      </c>
      <c r="S306" s="22" t="str">
        <f t="shared" si="149"/>
        <v/>
      </c>
      <c r="T306" s="22" t="str">
        <f t="shared" si="150"/>
        <v/>
      </c>
      <c r="U306" s="22" t="str">
        <f t="shared" si="151"/>
        <v/>
      </c>
      <c r="V306" s="22" t="str">
        <f t="shared" si="152"/>
        <v/>
      </c>
      <c r="W306" s="22" t="str">
        <f t="shared" si="153"/>
        <v/>
      </c>
      <c r="X306" s="22" t="str">
        <f t="shared" si="154"/>
        <v/>
      </c>
      <c r="Y306" s="22" t="str">
        <f t="shared" si="155"/>
        <v/>
      </c>
      <c r="Z306" s="22" t="str">
        <f t="shared" si="156"/>
        <v/>
      </c>
      <c r="AA306" s="22" t="str">
        <f t="shared" si="157"/>
        <v/>
      </c>
      <c r="AB306" s="22">
        <f t="shared" si="158"/>
        <v>4</v>
      </c>
      <c r="AC306" s="22">
        <f t="shared" si="159"/>
        <v>3</v>
      </c>
      <c r="AD306" s="29">
        <f t="shared" si="160"/>
        <v>3.16</v>
      </c>
      <c r="AE306" s="22">
        <f t="shared" si="161"/>
        <v>17</v>
      </c>
      <c r="AF306" s="22">
        <f t="shared" si="162"/>
        <v>2</v>
      </c>
      <c r="AG306" s="22">
        <f t="shared" si="163"/>
        <v>0</v>
      </c>
      <c r="AH306" s="22">
        <f t="shared" si="164"/>
        <v>0</v>
      </c>
      <c r="AI306" s="22">
        <f t="shared" si="165"/>
        <v>5</v>
      </c>
      <c r="AJ306" s="31">
        <f t="shared" si="166"/>
        <v>42.2</v>
      </c>
      <c r="AK306" s="22">
        <f t="shared" si="167"/>
        <v>27</v>
      </c>
      <c r="AL306" s="22">
        <f t="shared" si="168"/>
        <v>16</v>
      </c>
      <c r="AM306" s="22">
        <f t="shared" si="169"/>
        <v>15</v>
      </c>
      <c r="AN306" s="22">
        <f t="shared" si="170"/>
        <v>15</v>
      </c>
      <c r="AO306" s="22">
        <f t="shared" si="171"/>
        <v>46</v>
      </c>
      <c r="AP306" s="22">
        <f t="shared" si="172"/>
        <v>2</v>
      </c>
      <c r="AQ306" s="2">
        <f t="shared" si="173"/>
        <v>0.18</v>
      </c>
    </row>
    <row r="307" spans="1:43" x14ac:dyDescent="0.25">
      <c r="A307" s="26" t="str">
        <f t="shared" si="174"/>
        <v/>
      </c>
      <c r="B307" t="s">
        <v>7306</v>
      </c>
      <c r="C307" t="s">
        <v>64</v>
      </c>
      <c r="D307" t="s">
        <v>47</v>
      </c>
      <c r="E307" t="s">
        <v>2098</v>
      </c>
      <c r="F307">
        <v>2026</v>
      </c>
      <c r="G307" t="s">
        <v>5657</v>
      </c>
      <c r="H307" s="4">
        <v>46174</v>
      </c>
      <c r="I307" s="4" t="str">
        <f t="shared" si="140"/>
        <v>Big West</v>
      </c>
      <c r="J307" s="2" t="str">
        <f t="shared" si="141"/>
        <v/>
      </c>
      <c r="K307" s="2" t="str">
        <f t="shared" si="142"/>
        <v/>
      </c>
      <c r="L307" s="2" t="str">
        <f t="shared" si="143"/>
        <v/>
      </c>
      <c r="M307" s="2" t="str">
        <f t="shared" si="144"/>
        <v/>
      </c>
      <c r="N307" s="22" t="str" cm="1">
        <f t="array" ref="N307">IFERROR(INDEX(Stats_Hit_GP,MATCH($B307,Stats_Hit_Player,0)),"")</f>
        <v/>
      </c>
      <c r="O307" s="22" t="str">
        <f t="shared" si="145"/>
        <v/>
      </c>
      <c r="P307" s="22" t="str">
        <f t="shared" si="146"/>
        <v/>
      </c>
      <c r="Q307" s="22" t="str">
        <f t="shared" si="147"/>
        <v/>
      </c>
      <c r="R307" s="22" t="str">
        <f t="shared" si="148"/>
        <v/>
      </c>
      <c r="S307" s="22" t="str">
        <f t="shared" si="149"/>
        <v/>
      </c>
      <c r="T307" s="22" t="str">
        <f t="shared" si="150"/>
        <v/>
      </c>
      <c r="U307" s="22" t="str">
        <f t="shared" si="151"/>
        <v/>
      </c>
      <c r="V307" s="22" t="str">
        <f t="shared" si="152"/>
        <v/>
      </c>
      <c r="W307" s="22" t="str">
        <f t="shared" si="153"/>
        <v/>
      </c>
      <c r="X307" s="22" t="str">
        <f t="shared" si="154"/>
        <v/>
      </c>
      <c r="Y307" s="22" t="str">
        <f t="shared" si="155"/>
        <v/>
      </c>
      <c r="Z307" s="22" t="str">
        <f t="shared" si="156"/>
        <v/>
      </c>
      <c r="AA307" s="22" t="str">
        <f t="shared" si="157"/>
        <v/>
      </c>
      <c r="AB307" s="22" t="str">
        <f t="shared" si="158"/>
        <v/>
      </c>
      <c r="AC307" s="22" t="str">
        <f t="shared" si="159"/>
        <v/>
      </c>
      <c r="AD307" s="29" t="str">
        <f t="shared" si="160"/>
        <v/>
      </c>
      <c r="AE307" s="22" t="str">
        <f t="shared" si="161"/>
        <v/>
      </c>
      <c r="AF307" s="22" t="str">
        <f t="shared" si="162"/>
        <v/>
      </c>
      <c r="AG307" s="22" t="str">
        <f t="shared" si="163"/>
        <v/>
      </c>
      <c r="AH307" s="22" t="str">
        <f t="shared" si="164"/>
        <v/>
      </c>
      <c r="AI307" s="22" t="str">
        <f t="shared" si="165"/>
        <v/>
      </c>
      <c r="AJ307" s="31" t="str">
        <f t="shared" si="166"/>
        <v/>
      </c>
      <c r="AK307" s="22" t="str">
        <f t="shared" si="167"/>
        <v/>
      </c>
      <c r="AL307" s="22" t="str">
        <f t="shared" si="168"/>
        <v/>
      </c>
      <c r="AM307" s="22" t="str">
        <f t="shared" si="169"/>
        <v/>
      </c>
      <c r="AN307" s="22" t="str">
        <f t="shared" si="170"/>
        <v/>
      </c>
      <c r="AO307" s="22" t="str">
        <f t="shared" si="171"/>
        <v/>
      </c>
      <c r="AP307" s="22" t="str">
        <f t="shared" si="172"/>
        <v/>
      </c>
      <c r="AQ307" s="2" t="str">
        <f t="shared" si="173"/>
        <v/>
      </c>
    </row>
    <row r="308" spans="1:43" x14ac:dyDescent="0.25">
      <c r="A308" s="26" t="str">
        <f t="shared" si="174"/>
        <v/>
      </c>
      <c r="B308" t="s">
        <v>1924</v>
      </c>
      <c r="C308" t="s">
        <v>30</v>
      </c>
      <c r="D308" t="s">
        <v>47</v>
      </c>
      <c r="E308" t="s">
        <v>1910</v>
      </c>
      <c r="F308">
        <v>2026</v>
      </c>
      <c r="G308" t="s">
        <v>5657</v>
      </c>
      <c r="H308" s="4">
        <v>46174</v>
      </c>
      <c r="I308" s="4" t="str">
        <f t="shared" si="140"/>
        <v>Big Ten</v>
      </c>
      <c r="J308" s="2">
        <f t="shared" si="141"/>
        <v>0</v>
      </c>
      <c r="K308" s="2">
        <f t="shared" si="142"/>
        <v>0</v>
      </c>
      <c r="L308" s="2">
        <f t="shared" si="143"/>
        <v>0</v>
      </c>
      <c r="M308" s="2">
        <f t="shared" si="144"/>
        <v>0</v>
      </c>
      <c r="N308" s="22" cm="1">
        <f t="array" ref="N308">IFERROR(INDEX(Stats_Hit_GP,MATCH($B308,Stats_Hit_Player,0)),"")</f>
        <v>6</v>
      </c>
      <c r="O308" s="22">
        <f t="shared" si="145"/>
        <v>6</v>
      </c>
      <c r="P308" s="22">
        <f t="shared" si="146"/>
        <v>6</v>
      </c>
      <c r="Q308" s="22">
        <f t="shared" si="147"/>
        <v>0</v>
      </c>
      <c r="R308" s="22">
        <f t="shared" si="148"/>
        <v>0</v>
      </c>
      <c r="S308" s="22">
        <f t="shared" si="149"/>
        <v>0</v>
      </c>
      <c r="T308" s="22">
        <f t="shared" si="150"/>
        <v>0</v>
      </c>
      <c r="U308" s="22">
        <f t="shared" si="151"/>
        <v>0</v>
      </c>
      <c r="V308" s="22">
        <f t="shared" si="152"/>
        <v>1</v>
      </c>
      <c r="W308" s="22">
        <f t="shared" si="153"/>
        <v>0</v>
      </c>
      <c r="X308" s="22">
        <f t="shared" si="154"/>
        <v>0</v>
      </c>
      <c r="Y308" s="22">
        <f t="shared" si="155"/>
        <v>4</v>
      </c>
      <c r="Z308" s="22">
        <f t="shared" si="156"/>
        <v>0</v>
      </c>
      <c r="AA308" s="22">
        <f t="shared" si="157"/>
        <v>0</v>
      </c>
      <c r="AB308" s="22" t="str">
        <f t="shared" si="158"/>
        <v/>
      </c>
      <c r="AC308" s="22" t="str">
        <f t="shared" si="159"/>
        <v/>
      </c>
      <c r="AD308" s="29" t="str">
        <f t="shared" si="160"/>
        <v/>
      </c>
      <c r="AE308" s="22" t="str">
        <f t="shared" si="161"/>
        <v/>
      </c>
      <c r="AF308" s="22" t="str">
        <f t="shared" si="162"/>
        <v/>
      </c>
      <c r="AG308" s="22" t="str">
        <f t="shared" si="163"/>
        <v/>
      </c>
      <c r="AH308" s="22" t="str">
        <f t="shared" si="164"/>
        <v/>
      </c>
      <c r="AI308" s="22" t="str">
        <f t="shared" si="165"/>
        <v/>
      </c>
      <c r="AJ308" s="31" t="str">
        <f t="shared" si="166"/>
        <v/>
      </c>
      <c r="AK308" s="22" t="str">
        <f t="shared" si="167"/>
        <v/>
      </c>
      <c r="AL308" s="22" t="str">
        <f t="shared" si="168"/>
        <v/>
      </c>
      <c r="AM308" s="22" t="str">
        <f t="shared" si="169"/>
        <v/>
      </c>
      <c r="AN308" s="22" t="str">
        <f t="shared" si="170"/>
        <v/>
      </c>
      <c r="AO308" s="22" t="str">
        <f t="shared" si="171"/>
        <v/>
      </c>
      <c r="AP308" s="22" t="str">
        <f t="shared" si="172"/>
        <v/>
      </c>
      <c r="AQ308" s="2" t="str">
        <f t="shared" si="173"/>
        <v/>
      </c>
    </row>
    <row r="309" spans="1:43" x14ac:dyDescent="0.25">
      <c r="A309" s="26" t="str">
        <f t="shared" si="174"/>
        <v/>
      </c>
      <c r="B309" t="s">
        <v>1898</v>
      </c>
      <c r="C309" t="s">
        <v>27</v>
      </c>
      <c r="D309" t="s">
        <v>47</v>
      </c>
      <c r="E309" t="s">
        <v>1890</v>
      </c>
      <c r="F309">
        <v>2026</v>
      </c>
      <c r="G309" t="s">
        <v>5657</v>
      </c>
      <c r="H309" s="4">
        <v>46174</v>
      </c>
      <c r="I309" s="4" t="str">
        <f t="shared" si="140"/>
        <v>Big Ten</v>
      </c>
      <c r="J309" s="2">
        <f t="shared" si="141"/>
        <v>0.36399999999999999</v>
      </c>
      <c r="K309" s="2">
        <f t="shared" si="142"/>
        <v>0.47699999999999998</v>
      </c>
      <c r="L309" s="2">
        <f t="shared" si="143"/>
        <v>0.5</v>
      </c>
      <c r="M309" s="2">
        <f t="shared" si="144"/>
        <v>0.97699999999999998</v>
      </c>
      <c r="N309" s="22" cm="1">
        <f t="array" ref="N309">IFERROR(INDEX(Stats_Hit_GP,MATCH($B309,Stats_Hit_Player,0)),"")</f>
        <v>31</v>
      </c>
      <c r="O309" s="22">
        <f t="shared" si="145"/>
        <v>115</v>
      </c>
      <c r="P309" s="22">
        <f t="shared" si="146"/>
        <v>88</v>
      </c>
      <c r="Q309" s="22">
        <f t="shared" si="147"/>
        <v>23</v>
      </c>
      <c r="R309" s="22">
        <f t="shared" si="148"/>
        <v>32</v>
      </c>
      <c r="S309" s="22">
        <f t="shared" si="149"/>
        <v>4</v>
      </c>
      <c r="T309" s="22">
        <f t="shared" si="150"/>
        <v>1</v>
      </c>
      <c r="U309" s="22">
        <f t="shared" si="151"/>
        <v>2</v>
      </c>
      <c r="V309" s="22">
        <f t="shared" si="152"/>
        <v>18</v>
      </c>
      <c r="W309" s="22">
        <f t="shared" si="153"/>
        <v>6</v>
      </c>
      <c r="X309" s="22">
        <f t="shared" si="154"/>
        <v>15</v>
      </c>
      <c r="Y309" s="22">
        <f t="shared" si="155"/>
        <v>20</v>
      </c>
      <c r="Z309" s="22">
        <f t="shared" si="156"/>
        <v>6</v>
      </c>
      <c r="AA309" s="22">
        <f t="shared" si="157"/>
        <v>0</v>
      </c>
      <c r="AB309" s="22" t="str">
        <f t="shared" si="158"/>
        <v/>
      </c>
      <c r="AC309" s="22" t="str">
        <f t="shared" si="159"/>
        <v/>
      </c>
      <c r="AD309" s="29" t="str">
        <f t="shared" si="160"/>
        <v/>
      </c>
      <c r="AE309" s="22" t="str">
        <f t="shared" si="161"/>
        <v/>
      </c>
      <c r="AF309" s="22" t="str">
        <f t="shared" si="162"/>
        <v/>
      </c>
      <c r="AG309" s="22" t="str">
        <f t="shared" si="163"/>
        <v/>
      </c>
      <c r="AH309" s="22" t="str">
        <f t="shared" si="164"/>
        <v/>
      </c>
      <c r="AI309" s="22" t="str">
        <f t="shared" si="165"/>
        <v/>
      </c>
      <c r="AJ309" s="31" t="str">
        <f t="shared" si="166"/>
        <v/>
      </c>
      <c r="AK309" s="22" t="str">
        <f t="shared" si="167"/>
        <v/>
      </c>
      <c r="AL309" s="22" t="str">
        <f t="shared" si="168"/>
        <v/>
      </c>
      <c r="AM309" s="22" t="str">
        <f t="shared" si="169"/>
        <v/>
      </c>
      <c r="AN309" s="22" t="str">
        <f t="shared" si="170"/>
        <v/>
      </c>
      <c r="AO309" s="22" t="str">
        <f t="shared" si="171"/>
        <v/>
      </c>
      <c r="AP309" s="22" t="str">
        <f t="shared" si="172"/>
        <v/>
      </c>
      <c r="AQ309" s="2" t="str">
        <f t="shared" si="173"/>
        <v/>
      </c>
    </row>
    <row r="310" spans="1:43" x14ac:dyDescent="0.25">
      <c r="A310" s="26" t="str">
        <f t="shared" si="174"/>
        <v/>
      </c>
      <c r="B310" t="s">
        <v>7307</v>
      </c>
      <c r="C310" t="s">
        <v>64</v>
      </c>
      <c r="D310" t="s">
        <v>37</v>
      </c>
      <c r="E310" t="s">
        <v>5397</v>
      </c>
      <c r="F310">
        <v>2026</v>
      </c>
      <c r="G310" t="s">
        <v>5657</v>
      </c>
      <c r="H310" s="4">
        <v>46174</v>
      </c>
      <c r="I310" s="4" t="str">
        <f t="shared" si="140"/>
        <v>Western Athletic</v>
      </c>
      <c r="J310" s="2" t="str">
        <f t="shared" si="141"/>
        <v/>
      </c>
      <c r="K310" s="2" t="str">
        <f t="shared" si="142"/>
        <v/>
      </c>
      <c r="L310" s="2" t="str">
        <f t="shared" si="143"/>
        <v/>
      </c>
      <c r="M310" s="2" t="str">
        <f t="shared" si="144"/>
        <v/>
      </c>
      <c r="N310" s="22" t="str" cm="1">
        <f t="array" ref="N310">IFERROR(INDEX(Stats_Hit_GP,MATCH($B310,Stats_Hit_Player,0)),"")</f>
        <v/>
      </c>
      <c r="O310" s="22" t="str">
        <f t="shared" si="145"/>
        <v/>
      </c>
      <c r="P310" s="22" t="str">
        <f t="shared" si="146"/>
        <v/>
      </c>
      <c r="Q310" s="22" t="str">
        <f t="shared" si="147"/>
        <v/>
      </c>
      <c r="R310" s="22" t="str">
        <f t="shared" si="148"/>
        <v/>
      </c>
      <c r="S310" s="22" t="str">
        <f t="shared" si="149"/>
        <v/>
      </c>
      <c r="T310" s="22" t="str">
        <f t="shared" si="150"/>
        <v/>
      </c>
      <c r="U310" s="22" t="str">
        <f t="shared" si="151"/>
        <v/>
      </c>
      <c r="V310" s="22" t="str">
        <f t="shared" si="152"/>
        <v/>
      </c>
      <c r="W310" s="22" t="str">
        <f t="shared" si="153"/>
        <v/>
      </c>
      <c r="X310" s="22" t="str">
        <f t="shared" si="154"/>
        <v/>
      </c>
      <c r="Y310" s="22" t="str">
        <f t="shared" si="155"/>
        <v/>
      </c>
      <c r="Z310" s="22" t="str">
        <f t="shared" si="156"/>
        <v/>
      </c>
      <c r="AA310" s="22" t="str">
        <f t="shared" si="157"/>
        <v/>
      </c>
      <c r="AB310" s="22" t="str">
        <f t="shared" si="158"/>
        <v/>
      </c>
      <c r="AC310" s="22" t="str">
        <f t="shared" si="159"/>
        <v/>
      </c>
      <c r="AD310" s="29" t="str">
        <f t="shared" si="160"/>
        <v/>
      </c>
      <c r="AE310" s="22" t="str">
        <f t="shared" si="161"/>
        <v/>
      </c>
      <c r="AF310" s="22" t="str">
        <f t="shared" si="162"/>
        <v/>
      </c>
      <c r="AG310" s="22" t="str">
        <f t="shared" si="163"/>
        <v/>
      </c>
      <c r="AH310" s="22" t="str">
        <f t="shared" si="164"/>
        <v/>
      </c>
      <c r="AI310" s="22" t="str">
        <f t="shared" si="165"/>
        <v/>
      </c>
      <c r="AJ310" s="31" t="str">
        <f t="shared" si="166"/>
        <v/>
      </c>
      <c r="AK310" s="22" t="str">
        <f t="shared" si="167"/>
        <v/>
      </c>
      <c r="AL310" s="22" t="str">
        <f t="shared" si="168"/>
        <v/>
      </c>
      <c r="AM310" s="22" t="str">
        <f t="shared" si="169"/>
        <v/>
      </c>
      <c r="AN310" s="22" t="str">
        <f t="shared" si="170"/>
        <v/>
      </c>
      <c r="AO310" s="22" t="str">
        <f t="shared" si="171"/>
        <v/>
      </c>
      <c r="AP310" s="22" t="str">
        <f t="shared" si="172"/>
        <v/>
      </c>
      <c r="AQ310" s="2" t="str">
        <f t="shared" si="173"/>
        <v/>
      </c>
    </row>
    <row r="311" spans="1:43" x14ac:dyDescent="0.25">
      <c r="A311" s="26" t="str">
        <f t="shared" si="174"/>
        <v/>
      </c>
      <c r="B311" t="s">
        <v>7308</v>
      </c>
      <c r="C311" t="s">
        <v>5702</v>
      </c>
      <c r="D311" t="s">
        <v>47</v>
      </c>
      <c r="E311" t="s">
        <v>854</v>
      </c>
      <c r="F311">
        <v>2026</v>
      </c>
      <c r="G311" t="s">
        <v>5657</v>
      </c>
      <c r="H311" s="4">
        <v>46174</v>
      </c>
      <c r="I311" s="4" t="str">
        <f t="shared" si="140"/>
        <v>American Athletic</v>
      </c>
      <c r="J311" s="2" t="str">
        <f t="shared" si="141"/>
        <v/>
      </c>
      <c r="K311" s="2" t="str">
        <f t="shared" si="142"/>
        <v/>
      </c>
      <c r="L311" s="2" t="str">
        <f t="shared" si="143"/>
        <v/>
      </c>
      <c r="M311" s="2" t="str">
        <f t="shared" si="144"/>
        <v/>
      </c>
      <c r="N311" s="22" t="str" cm="1">
        <f t="array" ref="N311">IFERROR(INDEX(Stats_Hit_GP,MATCH($B311,Stats_Hit_Player,0)),"")</f>
        <v/>
      </c>
      <c r="O311" s="22" t="str">
        <f t="shared" si="145"/>
        <v/>
      </c>
      <c r="P311" s="22" t="str">
        <f t="shared" si="146"/>
        <v/>
      </c>
      <c r="Q311" s="22" t="str">
        <f t="shared" si="147"/>
        <v/>
      </c>
      <c r="R311" s="22" t="str">
        <f t="shared" si="148"/>
        <v/>
      </c>
      <c r="S311" s="22" t="str">
        <f t="shared" si="149"/>
        <v/>
      </c>
      <c r="T311" s="22" t="str">
        <f t="shared" si="150"/>
        <v/>
      </c>
      <c r="U311" s="22" t="str">
        <f t="shared" si="151"/>
        <v/>
      </c>
      <c r="V311" s="22" t="str">
        <f t="shared" si="152"/>
        <v/>
      </c>
      <c r="W311" s="22" t="str">
        <f t="shared" si="153"/>
        <v/>
      </c>
      <c r="X311" s="22" t="str">
        <f t="shared" si="154"/>
        <v/>
      </c>
      <c r="Y311" s="22" t="str">
        <f t="shared" si="155"/>
        <v/>
      </c>
      <c r="Z311" s="22" t="str">
        <f t="shared" si="156"/>
        <v/>
      </c>
      <c r="AA311" s="22" t="str">
        <f t="shared" si="157"/>
        <v/>
      </c>
      <c r="AB311" s="22" t="str">
        <f t="shared" si="158"/>
        <v/>
      </c>
      <c r="AC311" s="22" t="str">
        <f t="shared" si="159"/>
        <v/>
      </c>
      <c r="AD311" s="29" t="str">
        <f t="shared" si="160"/>
        <v/>
      </c>
      <c r="AE311" s="22" t="str">
        <f t="shared" si="161"/>
        <v/>
      </c>
      <c r="AF311" s="22" t="str">
        <f t="shared" si="162"/>
        <v/>
      </c>
      <c r="AG311" s="22" t="str">
        <f t="shared" si="163"/>
        <v/>
      </c>
      <c r="AH311" s="22" t="str">
        <f t="shared" si="164"/>
        <v/>
      </c>
      <c r="AI311" s="22" t="str">
        <f t="shared" si="165"/>
        <v/>
      </c>
      <c r="AJ311" s="31" t="str">
        <f t="shared" si="166"/>
        <v/>
      </c>
      <c r="AK311" s="22" t="str">
        <f t="shared" si="167"/>
        <v/>
      </c>
      <c r="AL311" s="22" t="str">
        <f t="shared" si="168"/>
        <v/>
      </c>
      <c r="AM311" s="22" t="str">
        <f t="shared" si="169"/>
        <v/>
      </c>
      <c r="AN311" s="22" t="str">
        <f t="shared" si="170"/>
        <v/>
      </c>
      <c r="AO311" s="22" t="str">
        <f t="shared" si="171"/>
        <v/>
      </c>
      <c r="AP311" s="22" t="str">
        <f t="shared" si="172"/>
        <v/>
      </c>
      <c r="AQ311" s="2" t="str">
        <f t="shared" si="173"/>
        <v/>
      </c>
    </row>
    <row r="312" spans="1:43" x14ac:dyDescent="0.25">
      <c r="A312" s="26" t="str">
        <f t="shared" si="174"/>
        <v/>
      </c>
      <c r="B312" t="s">
        <v>2249</v>
      </c>
      <c r="C312" t="s">
        <v>30</v>
      </c>
      <c r="D312" t="s">
        <v>47</v>
      </c>
      <c r="E312" t="s">
        <v>2245</v>
      </c>
      <c r="F312">
        <v>2026</v>
      </c>
      <c r="G312" t="s">
        <v>5657</v>
      </c>
      <c r="H312" s="4">
        <v>46174</v>
      </c>
      <c r="I312" s="4" t="str">
        <f t="shared" si="140"/>
        <v>Conference USA</v>
      </c>
      <c r="J312" s="2" t="str">
        <f t="shared" si="141"/>
        <v/>
      </c>
      <c r="K312" s="2" t="str">
        <f t="shared" si="142"/>
        <v/>
      </c>
      <c r="L312" s="2" t="str">
        <f t="shared" si="143"/>
        <v/>
      </c>
      <c r="M312" s="2" t="str">
        <f t="shared" si="144"/>
        <v/>
      </c>
      <c r="N312" s="22" t="str" cm="1">
        <f t="array" ref="N312">IFERROR(INDEX(Stats_Hit_GP,MATCH($B312,Stats_Hit_Player,0)),"")</f>
        <v/>
      </c>
      <c r="O312" s="22" t="str">
        <f t="shared" si="145"/>
        <v/>
      </c>
      <c r="P312" s="22" t="str">
        <f t="shared" si="146"/>
        <v/>
      </c>
      <c r="Q312" s="22" t="str">
        <f t="shared" si="147"/>
        <v/>
      </c>
      <c r="R312" s="22" t="str">
        <f t="shared" si="148"/>
        <v/>
      </c>
      <c r="S312" s="22" t="str">
        <f t="shared" si="149"/>
        <v/>
      </c>
      <c r="T312" s="22" t="str">
        <f t="shared" si="150"/>
        <v/>
      </c>
      <c r="U312" s="22" t="str">
        <f t="shared" si="151"/>
        <v/>
      </c>
      <c r="V312" s="22" t="str">
        <f t="shared" si="152"/>
        <v/>
      </c>
      <c r="W312" s="22" t="str">
        <f t="shared" si="153"/>
        <v/>
      </c>
      <c r="X312" s="22" t="str">
        <f t="shared" si="154"/>
        <v/>
      </c>
      <c r="Y312" s="22" t="str">
        <f t="shared" si="155"/>
        <v/>
      </c>
      <c r="Z312" s="22" t="str">
        <f t="shared" si="156"/>
        <v/>
      </c>
      <c r="AA312" s="22" t="str">
        <f t="shared" si="157"/>
        <v/>
      </c>
      <c r="AB312" s="22" t="str">
        <f t="shared" si="158"/>
        <v/>
      </c>
      <c r="AC312" s="22" t="str">
        <f t="shared" si="159"/>
        <v/>
      </c>
      <c r="AD312" s="29" t="str">
        <f t="shared" si="160"/>
        <v/>
      </c>
      <c r="AE312" s="22" t="str">
        <f t="shared" si="161"/>
        <v/>
      </c>
      <c r="AF312" s="22" t="str">
        <f t="shared" si="162"/>
        <v/>
      </c>
      <c r="AG312" s="22" t="str">
        <f t="shared" si="163"/>
        <v/>
      </c>
      <c r="AH312" s="22" t="str">
        <f t="shared" si="164"/>
        <v/>
      </c>
      <c r="AI312" s="22" t="str">
        <f t="shared" si="165"/>
        <v/>
      </c>
      <c r="AJ312" s="31" t="str">
        <f t="shared" si="166"/>
        <v/>
      </c>
      <c r="AK312" s="22" t="str">
        <f t="shared" si="167"/>
        <v/>
      </c>
      <c r="AL312" s="22" t="str">
        <f t="shared" si="168"/>
        <v/>
      </c>
      <c r="AM312" s="22" t="str">
        <f t="shared" si="169"/>
        <v/>
      </c>
      <c r="AN312" s="22" t="str">
        <f t="shared" si="170"/>
        <v/>
      </c>
      <c r="AO312" s="22" t="str">
        <f t="shared" si="171"/>
        <v/>
      </c>
      <c r="AP312" s="22" t="str">
        <f t="shared" si="172"/>
        <v/>
      </c>
      <c r="AQ312" s="2" t="str">
        <f t="shared" si="173"/>
        <v/>
      </c>
    </row>
    <row r="313" spans="1:43" x14ac:dyDescent="0.25">
      <c r="A313" s="26" t="str">
        <f t="shared" si="174"/>
        <v/>
      </c>
      <c r="B313" t="s">
        <v>7309</v>
      </c>
      <c r="C313" t="s">
        <v>64</v>
      </c>
      <c r="D313" t="s">
        <v>37</v>
      </c>
      <c r="E313" t="s">
        <v>216</v>
      </c>
      <c r="F313">
        <v>2026</v>
      </c>
      <c r="G313" t="s">
        <v>5657</v>
      </c>
      <c r="H313" s="4">
        <v>46174</v>
      </c>
      <c r="I313" s="4" t="str">
        <f t="shared" si="140"/>
        <v>Atlantic 10</v>
      </c>
      <c r="J313" s="2" t="str">
        <f t="shared" si="141"/>
        <v/>
      </c>
      <c r="K313" s="2" t="str">
        <f t="shared" si="142"/>
        <v/>
      </c>
      <c r="L313" s="2" t="str">
        <f t="shared" si="143"/>
        <v/>
      </c>
      <c r="M313" s="2" t="str">
        <f t="shared" si="144"/>
        <v/>
      </c>
      <c r="N313" s="22" t="str" cm="1">
        <f t="array" ref="N313">IFERROR(INDEX(Stats_Hit_GP,MATCH($B313,Stats_Hit_Player,0)),"")</f>
        <v/>
      </c>
      <c r="O313" s="22" t="str">
        <f t="shared" si="145"/>
        <v/>
      </c>
      <c r="P313" s="22" t="str">
        <f t="shared" si="146"/>
        <v/>
      </c>
      <c r="Q313" s="22" t="str">
        <f t="shared" si="147"/>
        <v/>
      </c>
      <c r="R313" s="22" t="str">
        <f t="shared" si="148"/>
        <v/>
      </c>
      <c r="S313" s="22" t="str">
        <f t="shared" si="149"/>
        <v/>
      </c>
      <c r="T313" s="22" t="str">
        <f t="shared" si="150"/>
        <v/>
      </c>
      <c r="U313" s="22" t="str">
        <f t="shared" si="151"/>
        <v/>
      </c>
      <c r="V313" s="22" t="str">
        <f t="shared" si="152"/>
        <v/>
      </c>
      <c r="W313" s="22" t="str">
        <f t="shared" si="153"/>
        <v/>
      </c>
      <c r="X313" s="22" t="str">
        <f t="shared" si="154"/>
        <v/>
      </c>
      <c r="Y313" s="22" t="str">
        <f t="shared" si="155"/>
        <v/>
      </c>
      <c r="Z313" s="22" t="str">
        <f t="shared" si="156"/>
        <v/>
      </c>
      <c r="AA313" s="22" t="str">
        <f t="shared" si="157"/>
        <v/>
      </c>
      <c r="AB313" s="22">
        <f t="shared" si="158"/>
        <v>1</v>
      </c>
      <c r="AC313" s="22">
        <f t="shared" si="159"/>
        <v>1</v>
      </c>
      <c r="AD313" s="29">
        <f t="shared" si="160"/>
        <v>15.43</v>
      </c>
      <c r="AE313" s="22">
        <f t="shared" si="161"/>
        <v>4</v>
      </c>
      <c r="AF313" s="22">
        <f t="shared" si="162"/>
        <v>2</v>
      </c>
      <c r="AG313" s="22">
        <f t="shared" si="163"/>
        <v>0</v>
      </c>
      <c r="AH313" s="22">
        <f t="shared" si="164"/>
        <v>0</v>
      </c>
      <c r="AI313" s="22">
        <f t="shared" si="165"/>
        <v>0</v>
      </c>
      <c r="AJ313" s="31">
        <f t="shared" si="166"/>
        <v>4.2</v>
      </c>
      <c r="AK313" s="22">
        <f t="shared" si="167"/>
        <v>8</v>
      </c>
      <c r="AL313" s="22">
        <f t="shared" si="168"/>
        <v>12</v>
      </c>
      <c r="AM313" s="22">
        <f t="shared" si="169"/>
        <v>8</v>
      </c>
      <c r="AN313" s="22">
        <f t="shared" si="170"/>
        <v>10</v>
      </c>
      <c r="AO313" s="22">
        <f t="shared" si="171"/>
        <v>4</v>
      </c>
      <c r="AP313" s="22">
        <f t="shared" si="172"/>
        <v>2</v>
      </c>
      <c r="AQ313" s="2">
        <f t="shared" si="173"/>
        <v>0.38100000000000001</v>
      </c>
    </row>
    <row r="314" spans="1:43" x14ac:dyDescent="0.25">
      <c r="A314" s="26" t="str">
        <f t="shared" si="174"/>
        <v/>
      </c>
      <c r="B314" t="s">
        <v>7310</v>
      </c>
      <c r="C314" t="s">
        <v>25</v>
      </c>
      <c r="D314" t="s">
        <v>47</v>
      </c>
      <c r="E314" t="s">
        <v>1602</v>
      </c>
      <c r="F314">
        <v>2026</v>
      </c>
      <c r="G314" t="s">
        <v>5657</v>
      </c>
      <c r="H314" s="4">
        <v>46174</v>
      </c>
      <c r="I314" s="4" t="str">
        <f t="shared" si="140"/>
        <v>Big South</v>
      </c>
      <c r="J314" s="2" t="str">
        <f t="shared" si="141"/>
        <v/>
      </c>
      <c r="K314" s="2" t="str">
        <f t="shared" si="142"/>
        <v/>
      </c>
      <c r="L314" s="2" t="str">
        <f t="shared" si="143"/>
        <v/>
      </c>
      <c r="M314" s="2" t="str">
        <f t="shared" si="144"/>
        <v/>
      </c>
      <c r="N314" s="22" t="str" cm="1">
        <f t="array" ref="N314">IFERROR(INDEX(Stats_Hit_GP,MATCH($B314,Stats_Hit_Player,0)),"")</f>
        <v/>
      </c>
      <c r="O314" s="22" t="str">
        <f t="shared" si="145"/>
        <v/>
      </c>
      <c r="P314" s="22" t="str">
        <f t="shared" si="146"/>
        <v/>
      </c>
      <c r="Q314" s="22" t="str">
        <f t="shared" si="147"/>
        <v/>
      </c>
      <c r="R314" s="22" t="str">
        <f t="shared" si="148"/>
        <v/>
      </c>
      <c r="S314" s="22" t="str">
        <f t="shared" si="149"/>
        <v/>
      </c>
      <c r="T314" s="22" t="str">
        <f t="shared" si="150"/>
        <v/>
      </c>
      <c r="U314" s="22" t="str">
        <f t="shared" si="151"/>
        <v/>
      </c>
      <c r="V314" s="22" t="str">
        <f t="shared" si="152"/>
        <v/>
      </c>
      <c r="W314" s="22" t="str">
        <f t="shared" si="153"/>
        <v/>
      </c>
      <c r="X314" s="22" t="str">
        <f t="shared" si="154"/>
        <v/>
      </c>
      <c r="Y314" s="22" t="str">
        <f t="shared" si="155"/>
        <v/>
      </c>
      <c r="Z314" s="22" t="str">
        <f t="shared" si="156"/>
        <v/>
      </c>
      <c r="AA314" s="22" t="str">
        <f t="shared" si="157"/>
        <v/>
      </c>
      <c r="AB314" s="22" t="str">
        <f t="shared" si="158"/>
        <v/>
      </c>
      <c r="AC314" s="22" t="str">
        <f t="shared" si="159"/>
        <v/>
      </c>
      <c r="AD314" s="29" t="str">
        <f t="shared" si="160"/>
        <v/>
      </c>
      <c r="AE314" s="22" t="str">
        <f t="shared" si="161"/>
        <v/>
      </c>
      <c r="AF314" s="22" t="str">
        <f t="shared" si="162"/>
        <v/>
      </c>
      <c r="AG314" s="22" t="str">
        <f t="shared" si="163"/>
        <v/>
      </c>
      <c r="AH314" s="22" t="str">
        <f t="shared" si="164"/>
        <v/>
      </c>
      <c r="AI314" s="22" t="str">
        <f t="shared" si="165"/>
        <v/>
      </c>
      <c r="AJ314" s="31" t="str">
        <f t="shared" si="166"/>
        <v/>
      </c>
      <c r="AK314" s="22" t="str">
        <f t="shared" si="167"/>
        <v/>
      </c>
      <c r="AL314" s="22" t="str">
        <f t="shared" si="168"/>
        <v/>
      </c>
      <c r="AM314" s="22" t="str">
        <f t="shared" si="169"/>
        <v/>
      </c>
      <c r="AN314" s="22" t="str">
        <f t="shared" si="170"/>
        <v/>
      </c>
      <c r="AO314" s="22" t="str">
        <f t="shared" si="171"/>
        <v/>
      </c>
      <c r="AP314" s="22" t="str">
        <f t="shared" si="172"/>
        <v/>
      </c>
      <c r="AQ314" s="2" t="str">
        <f t="shared" si="173"/>
        <v/>
      </c>
    </row>
    <row r="315" spans="1:43" x14ac:dyDescent="0.25">
      <c r="A315" s="26" t="str">
        <f t="shared" si="174"/>
        <v/>
      </c>
      <c r="B315" t="s">
        <v>3648</v>
      </c>
      <c r="C315" t="s">
        <v>35</v>
      </c>
      <c r="D315" t="s">
        <v>37</v>
      </c>
      <c r="E315" t="s">
        <v>3636</v>
      </c>
      <c r="F315">
        <v>2026</v>
      </c>
      <c r="G315" t="s">
        <v>5657</v>
      </c>
      <c r="H315" s="4">
        <v>46174</v>
      </c>
      <c r="I315" s="4" t="str">
        <f t="shared" si="140"/>
        <v>Northeast</v>
      </c>
      <c r="J315" s="2">
        <f t="shared" si="141"/>
        <v>0.219</v>
      </c>
      <c r="K315" s="2">
        <f t="shared" si="142"/>
        <v>0.33300000000000002</v>
      </c>
      <c r="L315" s="2">
        <f t="shared" si="143"/>
        <v>0.35199999999999998</v>
      </c>
      <c r="M315" s="2">
        <f t="shared" si="144"/>
        <v>0.68600000000000005</v>
      </c>
      <c r="N315" s="22" cm="1">
        <f t="array" ref="N315">IFERROR(INDEX(Stats_Hit_GP,MATCH($B315,Stats_Hit_Player,0)),"")</f>
        <v>35</v>
      </c>
      <c r="O315" s="22">
        <f t="shared" si="145"/>
        <v>123</v>
      </c>
      <c r="P315" s="22">
        <f t="shared" si="146"/>
        <v>105</v>
      </c>
      <c r="Q315" s="22">
        <f t="shared" si="147"/>
        <v>23</v>
      </c>
      <c r="R315" s="22">
        <f t="shared" si="148"/>
        <v>23</v>
      </c>
      <c r="S315" s="22">
        <f t="shared" si="149"/>
        <v>5</v>
      </c>
      <c r="T315" s="22">
        <f t="shared" si="150"/>
        <v>0</v>
      </c>
      <c r="U315" s="22">
        <f t="shared" si="151"/>
        <v>3</v>
      </c>
      <c r="V315" s="22">
        <f t="shared" si="152"/>
        <v>15</v>
      </c>
      <c r="W315" s="22">
        <f t="shared" si="153"/>
        <v>1</v>
      </c>
      <c r="X315" s="22">
        <f t="shared" si="154"/>
        <v>17</v>
      </c>
      <c r="Y315" s="22">
        <f t="shared" si="155"/>
        <v>21</v>
      </c>
      <c r="Z315" s="22">
        <f t="shared" si="156"/>
        <v>9</v>
      </c>
      <c r="AA315" s="22">
        <f t="shared" si="157"/>
        <v>1</v>
      </c>
      <c r="AB315" s="22">
        <f t="shared" si="158"/>
        <v>0</v>
      </c>
      <c r="AC315" s="22">
        <f t="shared" si="159"/>
        <v>0</v>
      </c>
      <c r="AD315" s="29">
        <f t="shared" si="160"/>
        <v>0</v>
      </c>
      <c r="AE315" s="22">
        <f t="shared" si="161"/>
        <v>1</v>
      </c>
      <c r="AF315" s="22">
        <f t="shared" si="162"/>
        <v>0</v>
      </c>
      <c r="AG315" s="22">
        <f t="shared" si="163"/>
        <v>0</v>
      </c>
      <c r="AH315" s="22">
        <f t="shared" si="164"/>
        <v>0</v>
      </c>
      <c r="AI315" s="22">
        <f t="shared" si="165"/>
        <v>0</v>
      </c>
      <c r="AJ315" s="31">
        <f t="shared" si="166"/>
        <v>0</v>
      </c>
      <c r="AK315" s="22">
        <f t="shared" si="167"/>
        <v>4</v>
      </c>
      <c r="AL315" s="22">
        <f t="shared" si="168"/>
        <v>0</v>
      </c>
      <c r="AM315" s="22">
        <f t="shared" si="169"/>
        <v>0</v>
      </c>
      <c r="AN315" s="22">
        <f t="shared" si="170"/>
        <v>0</v>
      </c>
      <c r="AO315" s="22">
        <f t="shared" si="171"/>
        <v>2</v>
      </c>
      <c r="AP315" s="22">
        <f t="shared" si="172"/>
        <v>0</v>
      </c>
      <c r="AQ315" s="2">
        <f t="shared" si="173"/>
        <v>0.33300000000000002</v>
      </c>
    </row>
    <row r="316" spans="1:43" x14ac:dyDescent="0.25">
      <c r="A316" s="26" t="str">
        <f t="shared" si="174"/>
        <v/>
      </c>
      <c r="B316" t="s">
        <v>4603</v>
      </c>
      <c r="C316" t="s">
        <v>25</v>
      </c>
      <c r="D316" t="s">
        <v>37</v>
      </c>
      <c r="E316" t="s">
        <v>4592</v>
      </c>
      <c r="F316">
        <v>2026</v>
      </c>
      <c r="G316" t="s">
        <v>1327</v>
      </c>
      <c r="H316" s="4">
        <v>46174</v>
      </c>
      <c r="I316" s="4" t="str">
        <f t="shared" si="140"/>
        <v>Southland</v>
      </c>
      <c r="J316" s="2">
        <f t="shared" si="141"/>
        <v>0.34100000000000003</v>
      </c>
      <c r="K316" s="2">
        <f t="shared" si="142"/>
        <v>0.41199999999999998</v>
      </c>
      <c r="L316" s="2">
        <f t="shared" si="143"/>
        <v>0.45</v>
      </c>
      <c r="M316" s="2">
        <f t="shared" si="144"/>
        <v>0.86199999999999999</v>
      </c>
      <c r="N316" s="22" cm="1">
        <f t="array" ref="N316">IFERROR(INDEX(Stats_Hit_GP,MATCH($B316,Stats_Hit_Player,0)),"")</f>
        <v>44</v>
      </c>
      <c r="O316" s="22">
        <f t="shared" si="145"/>
        <v>152</v>
      </c>
      <c r="P316" s="22">
        <f t="shared" si="146"/>
        <v>129</v>
      </c>
      <c r="Q316" s="22">
        <f t="shared" si="147"/>
        <v>24</v>
      </c>
      <c r="R316" s="22">
        <f t="shared" si="148"/>
        <v>44</v>
      </c>
      <c r="S316" s="22">
        <f t="shared" si="149"/>
        <v>9</v>
      </c>
      <c r="T316" s="22">
        <f t="shared" si="150"/>
        <v>1</v>
      </c>
      <c r="U316" s="22">
        <f t="shared" si="151"/>
        <v>1</v>
      </c>
      <c r="V316" s="22">
        <f t="shared" si="152"/>
        <v>18</v>
      </c>
      <c r="W316" s="22">
        <f t="shared" si="153"/>
        <v>1</v>
      </c>
      <c r="X316" s="22">
        <f t="shared" si="154"/>
        <v>16</v>
      </c>
      <c r="Y316" s="22">
        <f t="shared" si="155"/>
        <v>17</v>
      </c>
      <c r="Z316" s="22">
        <f t="shared" si="156"/>
        <v>9</v>
      </c>
      <c r="AA316" s="22">
        <f t="shared" si="157"/>
        <v>0</v>
      </c>
      <c r="AB316" s="22" t="str">
        <f t="shared" si="158"/>
        <v/>
      </c>
      <c r="AC316" s="22" t="str">
        <f t="shared" si="159"/>
        <v/>
      </c>
      <c r="AD316" s="29" t="str">
        <f t="shared" si="160"/>
        <v/>
      </c>
      <c r="AE316" s="22" t="str">
        <f t="shared" si="161"/>
        <v/>
      </c>
      <c r="AF316" s="22" t="str">
        <f t="shared" si="162"/>
        <v/>
      </c>
      <c r="AG316" s="22" t="str">
        <f t="shared" si="163"/>
        <v/>
      </c>
      <c r="AH316" s="22" t="str">
        <f t="shared" si="164"/>
        <v/>
      </c>
      <c r="AI316" s="22" t="str">
        <f t="shared" si="165"/>
        <v/>
      </c>
      <c r="AJ316" s="31" t="str">
        <f t="shared" si="166"/>
        <v/>
      </c>
      <c r="AK316" s="22" t="str">
        <f t="shared" si="167"/>
        <v/>
      </c>
      <c r="AL316" s="22" t="str">
        <f t="shared" si="168"/>
        <v/>
      </c>
      <c r="AM316" s="22" t="str">
        <f t="shared" si="169"/>
        <v/>
      </c>
      <c r="AN316" s="22" t="str">
        <f t="shared" si="170"/>
        <v/>
      </c>
      <c r="AO316" s="22" t="str">
        <f t="shared" si="171"/>
        <v/>
      </c>
      <c r="AP316" s="22" t="str">
        <f t="shared" si="172"/>
        <v/>
      </c>
      <c r="AQ316" s="2" t="str">
        <f t="shared" si="173"/>
        <v/>
      </c>
    </row>
    <row r="317" spans="1:43" x14ac:dyDescent="0.25">
      <c r="A317" s="26" t="str">
        <f t="shared" si="174"/>
        <v/>
      </c>
      <c r="B317" t="s">
        <v>6600</v>
      </c>
      <c r="C317" t="s">
        <v>64</v>
      </c>
      <c r="D317" t="s">
        <v>24</v>
      </c>
      <c r="E317" t="s">
        <v>4333</v>
      </c>
      <c r="F317">
        <v>2026</v>
      </c>
      <c r="G317" t="s">
        <v>5657</v>
      </c>
      <c r="H317" s="4">
        <v>46174</v>
      </c>
      <c r="I317" s="4" t="str">
        <f t="shared" si="140"/>
        <v>SEC</v>
      </c>
      <c r="J317" s="2" t="str">
        <f t="shared" si="141"/>
        <v/>
      </c>
      <c r="K317" s="2" t="str">
        <f t="shared" si="142"/>
        <v/>
      </c>
      <c r="L317" s="2" t="str">
        <f t="shared" si="143"/>
        <v/>
      </c>
      <c r="M317" s="2" t="str">
        <f t="shared" si="144"/>
        <v/>
      </c>
      <c r="N317" s="22" t="str" cm="1">
        <f t="array" ref="N317">IFERROR(INDEX(Stats_Hit_GP,MATCH($B317,Stats_Hit_Player,0)),"")</f>
        <v/>
      </c>
      <c r="O317" s="22" t="str">
        <f t="shared" si="145"/>
        <v/>
      </c>
      <c r="P317" s="22" t="str">
        <f t="shared" si="146"/>
        <v/>
      </c>
      <c r="Q317" s="22" t="str">
        <f t="shared" si="147"/>
        <v/>
      </c>
      <c r="R317" s="22" t="str">
        <f t="shared" si="148"/>
        <v/>
      </c>
      <c r="S317" s="22" t="str">
        <f t="shared" si="149"/>
        <v/>
      </c>
      <c r="T317" s="22" t="str">
        <f t="shared" si="150"/>
        <v/>
      </c>
      <c r="U317" s="22" t="str">
        <f t="shared" si="151"/>
        <v/>
      </c>
      <c r="V317" s="22" t="str">
        <f t="shared" si="152"/>
        <v/>
      </c>
      <c r="W317" s="22" t="str">
        <f t="shared" si="153"/>
        <v/>
      </c>
      <c r="X317" s="22" t="str">
        <f t="shared" si="154"/>
        <v/>
      </c>
      <c r="Y317" s="22" t="str">
        <f t="shared" si="155"/>
        <v/>
      </c>
      <c r="Z317" s="22" t="str">
        <f t="shared" si="156"/>
        <v/>
      </c>
      <c r="AA317" s="22" t="str">
        <f t="shared" si="157"/>
        <v/>
      </c>
      <c r="AB317" s="22">
        <f t="shared" si="158"/>
        <v>0</v>
      </c>
      <c r="AC317" s="22">
        <f t="shared" si="159"/>
        <v>0</v>
      </c>
      <c r="AD317" s="29">
        <f t="shared" si="160"/>
        <v>5.4</v>
      </c>
      <c r="AE317" s="22">
        <f t="shared" si="161"/>
        <v>4</v>
      </c>
      <c r="AF317" s="22">
        <f t="shared" si="162"/>
        <v>0</v>
      </c>
      <c r="AG317" s="22">
        <f t="shared" si="163"/>
        <v>0</v>
      </c>
      <c r="AH317" s="22">
        <f t="shared" si="164"/>
        <v>0</v>
      </c>
      <c r="AI317" s="22">
        <f t="shared" si="165"/>
        <v>0</v>
      </c>
      <c r="AJ317" s="31">
        <f t="shared" si="166"/>
        <v>1.2</v>
      </c>
      <c r="AK317" s="22">
        <f t="shared" si="167"/>
        <v>3</v>
      </c>
      <c r="AL317" s="22">
        <f t="shared" si="168"/>
        <v>2</v>
      </c>
      <c r="AM317" s="22">
        <f t="shared" si="169"/>
        <v>1</v>
      </c>
      <c r="AN317" s="22">
        <f t="shared" si="170"/>
        <v>3</v>
      </c>
      <c r="AO317" s="22">
        <f t="shared" si="171"/>
        <v>3</v>
      </c>
      <c r="AP317" s="22">
        <f t="shared" si="172"/>
        <v>2</v>
      </c>
      <c r="AQ317" s="2">
        <f t="shared" si="173"/>
        <v>0.33300000000000002</v>
      </c>
    </row>
    <row r="318" spans="1:43" x14ac:dyDescent="0.25">
      <c r="A318" s="26" t="str">
        <f t="shared" si="174"/>
        <v/>
      </c>
      <c r="B318" t="s">
        <v>6601</v>
      </c>
      <c r="C318" t="s">
        <v>64</v>
      </c>
      <c r="D318" t="s">
        <v>24</v>
      </c>
      <c r="E318" t="s">
        <v>2636</v>
      </c>
      <c r="F318">
        <v>2026</v>
      </c>
      <c r="G318" t="s">
        <v>5657</v>
      </c>
      <c r="H318" s="4">
        <v>46174</v>
      </c>
      <c r="I318" s="4" t="str">
        <f t="shared" si="140"/>
        <v>Horizon</v>
      </c>
      <c r="J318" s="2" t="str">
        <f t="shared" si="141"/>
        <v/>
      </c>
      <c r="K318" s="2" t="str">
        <f t="shared" si="142"/>
        <v/>
      </c>
      <c r="L318" s="2" t="str">
        <f t="shared" si="143"/>
        <v/>
      </c>
      <c r="M318" s="2" t="str">
        <f t="shared" si="144"/>
        <v/>
      </c>
      <c r="N318" s="22" t="str" cm="1">
        <f t="array" ref="N318">IFERROR(INDEX(Stats_Hit_GP,MATCH($B318,Stats_Hit_Player,0)),"")</f>
        <v/>
      </c>
      <c r="O318" s="22" t="str">
        <f t="shared" si="145"/>
        <v/>
      </c>
      <c r="P318" s="22" t="str">
        <f t="shared" si="146"/>
        <v/>
      </c>
      <c r="Q318" s="22" t="str">
        <f t="shared" si="147"/>
        <v/>
      </c>
      <c r="R318" s="22" t="str">
        <f t="shared" si="148"/>
        <v/>
      </c>
      <c r="S318" s="22" t="str">
        <f t="shared" si="149"/>
        <v/>
      </c>
      <c r="T318" s="22" t="str">
        <f t="shared" si="150"/>
        <v/>
      </c>
      <c r="U318" s="22" t="str">
        <f t="shared" si="151"/>
        <v/>
      </c>
      <c r="V318" s="22" t="str">
        <f t="shared" si="152"/>
        <v/>
      </c>
      <c r="W318" s="22" t="str">
        <f t="shared" si="153"/>
        <v/>
      </c>
      <c r="X318" s="22" t="str">
        <f t="shared" si="154"/>
        <v/>
      </c>
      <c r="Y318" s="22" t="str">
        <f t="shared" si="155"/>
        <v/>
      </c>
      <c r="Z318" s="22" t="str">
        <f t="shared" si="156"/>
        <v/>
      </c>
      <c r="AA318" s="22" t="str">
        <f t="shared" si="157"/>
        <v/>
      </c>
      <c r="AB318" s="22">
        <f t="shared" si="158"/>
        <v>0</v>
      </c>
      <c r="AC318" s="22">
        <f t="shared" si="159"/>
        <v>1</v>
      </c>
      <c r="AD318" s="29">
        <f t="shared" si="160"/>
        <v>9.2200000000000006</v>
      </c>
      <c r="AE318" s="22">
        <f t="shared" si="161"/>
        <v>13</v>
      </c>
      <c r="AF318" s="22">
        <f t="shared" si="162"/>
        <v>0</v>
      </c>
      <c r="AG318" s="22">
        <f t="shared" si="163"/>
        <v>0</v>
      </c>
      <c r="AH318" s="22">
        <f t="shared" si="164"/>
        <v>0</v>
      </c>
      <c r="AI318" s="22">
        <f t="shared" si="165"/>
        <v>0</v>
      </c>
      <c r="AJ318" s="31">
        <f t="shared" si="166"/>
        <v>13.2</v>
      </c>
      <c r="AK318" s="22">
        <f t="shared" si="167"/>
        <v>17</v>
      </c>
      <c r="AL318" s="22">
        <f t="shared" si="168"/>
        <v>18</v>
      </c>
      <c r="AM318" s="22">
        <f t="shared" si="169"/>
        <v>14</v>
      </c>
      <c r="AN318" s="22">
        <f t="shared" si="170"/>
        <v>20</v>
      </c>
      <c r="AO318" s="22">
        <f t="shared" si="171"/>
        <v>10</v>
      </c>
      <c r="AP318" s="22">
        <f t="shared" si="172"/>
        <v>5</v>
      </c>
      <c r="AQ318" s="2">
        <f t="shared" si="173"/>
        <v>0.30399999999999999</v>
      </c>
    </row>
    <row r="319" spans="1:43" x14ac:dyDescent="0.25">
      <c r="A319" s="26" t="str">
        <f t="shared" si="174"/>
        <v/>
      </c>
      <c r="B319" t="s">
        <v>2887</v>
      </c>
      <c r="C319" t="s">
        <v>40</v>
      </c>
      <c r="D319" t="s">
        <v>37</v>
      </c>
      <c r="E319" t="s">
        <v>2874</v>
      </c>
      <c r="F319">
        <v>2026</v>
      </c>
      <c r="G319" t="s">
        <v>5657</v>
      </c>
      <c r="H319" s="4">
        <v>46174</v>
      </c>
      <c r="I319" s="4" t="str">
        <f t="shared" si="140"/>
        <v>Metro Atlantic</v>
      </c>
      <c r="J319" s="2">
        <f t="shared" si="141"/>
        <v>0.28199999999999997</v>
      </c>
      <c r="K319" s="2">
        <f t="shared" si="142"/>
        <v>0.36199999999999999</v>
      </c>
      <c r="L319" s="2">
        <f t="shared" si="143"/>
        <v>0.437</v>
      </c>
      <c r="M319" s="2">
        <f t="shared" si="144"/>
        <v>0.79900000000000004</v>
      </c>
      <c r="N319" s="22" cm="1">
        <f t="array" ref="N319">IFERROR(INDEX(Stats_Hit_GP,MATCH($B319,Stats_Hit_Player,0)),"")</f>
        <v>25</v>
      </c>
      <c r="O319" s="22">
        <f t="shared" si="145"/>
        <v>117</v>
      </c>
      <c r="P319" s="22">
        <f t="shared" si="146"/>
        <v>103</v>
      </c>
      <c r="Q319" s="22">
        <f t="shared" si="147"/>
        <v>21</v>
      </c>
      <c r="R319" s="22">
        <f t="shared" si="148"/>
        <v>29</v>
      </c>
      <c r="S319" s="22">
        <f t="shared" si="149"/>
        <v>5</v>
      </c>
      <c r="T319" s="22">
        <f t="shared" si="150"/>
        <v>1</v>
      </c>
      <c r="U319" s="22">
        <f t="shared" si="151"/>
        <v>3</v>
      </c>
      <c r="V319" s="22">
        <f t="shared" si="152"/>
        <v>29</v>
      </c>
      <c r="W319" s="22">
        <f t="shared" si="153"/>
        <v>3</v>
      </c>
      <c r="X319" s="22">
        <f t="shared" si="154"/>
        <v>10</v>
      </c>
      <c r="Y319" s="22">
        <f t="shared" si="155"/>
        <v>22</v>
      </c>
      <c r="Z319" s="22">
        <f t="shared" si="156"/>
        <v>3</v>
      </c>
      <c r="AA319" s="22">
        <f t="shared" si="157"/>
        <v>0</v>
      </c>
      <c r="AB319" s="22" t="str">
        <f t="shared" si="158"/>
        <v/>
      </c>
      <c r="AC319" s="22" t="str">
        <f t="shared" si="159"/>
        <v/>
      </c>
      <c r="AD319" s="29" t="str">
        <f t="shared" si="160"/>
        <v/>
      </c>
      <c r="AE319" s="22" t="str">
        <f t="shared" si="161"/>
        <v/>
      </c>
      <c r="AF319" s="22" t="str">
        <f t="shared" si="162"/>
        <v/>
      </c>
      <c r="AG319" s="22" t="str">
        <f t="shared" si="163"/>
        <v/>
      </c>
      <c r="AH319" s="22" t="str">
        <f t="shared" si="164"/>
        <v/>
      </c>
      <c r="AI319" s="22" t="str">
        <f t="shared" si="165"/>
        <v/>
      </c>
      <c r="AJ319" s="31" t="str">
        <f t="shared" si="166"/>
        <v/>
      </c>
      <c r="AK319" s="22" t="str">
        <f t="shared" si="167"/>
        <v/>
      </c>
      <c r="AL319" s="22" t="str">
        <f t="shared" si="168"/>
        <v/>
      </c>
      <c r="AM319" s="22" t="str">
        <f t="shared" si="169"/>
        <v/>
      </c>
      <c r="AN319" s="22" t="str">
        <f t="shared" si="170"/>
        <v/>
      </c>
      <c r="AO319" s="22" t="str">
        <f t="shared" si="171"/>
        <v/>
      </c>
      <c r="AP319" s="22" t="str">
        <f t="shared" si="172"/>
        <v/>
      </c>
      <c r="AQ319" s="2" t="str">
        <f t="shared" si="173"/>
        <v/>
      </c>
    </row>
    <row r="320" spans="1:43" x14ac:dyDescent="0.25">
      <c r="A320" s="26" t="str">
        <f t="shared" si="174"/>
        <v/>
      </c>
      <c r="B320" t="s">
        <v>6602</v>
      </c>
      <c r="C320" t="s">
        <v>64</v>
      </c>
      <c r="D320" t="s">
        <v>37</v>
      </c>
      <c r="E320" t="s">
        <v>6535</v>
      </c>
      <c r="F320">
        <v>2026</v>
      </c>
      <c r="G320" t="s">
        <v>5657</v>
      </c>
      <c r="H320" s="4">
        <v>46174</v>
      </c>
      <c r="I320" s="4" t="str">
        <f t="shared" si="140"/>
        <v/>
      </c>
      <c r="J320" s="2" t="str">
        <f t="shared" si="141"/>
        <v/>
      </c>
      <c r="K320" s="2" t="str">
        <f t="shared" si="142"/>
        <v/>
      </c>
      <c r="L320" s="2" t="str">
        <f t="shared" si="143"/>
        <v/>
      </c>
      <c r="M320" s="2" t="str">
        <f t="shared" si="144"/>
        <v/>
      </c>
      <c r="N320" s="22" t="str" cm="1">
        <f t="array" ref="N320">IFERROR(INDEX(Stats_Hit_GP,MATCH($B320,Stats_Hit_Player,0)),"")</f>
        <v/>
      </c>
      <c r="O320" s="22" t="str">
        <f t="shared" si="145"/>
        <v/>
      </c>
      <c r="P320" s="22" t="str">
        <f t="shared" si="146"/>
        <v/>
      </c>
      <c r="Q320" s="22" t="str">
        <f t="shared" si="147"/>
        <v/>
      </c>
      <c r="R320" s="22" t="str">
        <f t="shared" si="148"/>
        <v/>
      </c>
      <c r="S320" s="22" t="str">
        <f t="shared" si="149"/>
        <v/>
      </c>
      <c r="T320" s="22" t="str">
        <f t="shared" si="150"/>
        <v/>
      </c>
      <c r="U320" s="22" t="str">
        <f t="shared" si="151"/>
        <v/>
      </c>
      <c r="V320" s="22" t="str">
        <f t="shared" si="152"/>
        <v/>
      </c>
      <c r="W320" s="22" t="str">
        <f t="shared" si="153"/>
        <v/>
      </c>
      <c r="X320" s="22" t="str">
        <f t="shared" si="154"/>
        <v/>
      </c>
      <c r="Y320" s="22" t="str">
        <f t="shared" si="155"/>
        <v/>
      </c>
      <c r="Z320" s="22" t="str">
        <f t="shared" si="156"/>
        <v/>
      </c>
      <c r="AA320" s="22" t="str">
        <f t="shared" si="157"/>
        <v/>
      </c>
      <c r="AB320" s="22">
        <f t="shared" si="158"/>
        <v>4</v>
      </c>
      <c r="AC320" s="22">
        <f t="shared" si="159"/>
        <v>1</v>
      </c>
      <c r="AD320" s="29">
        <f t="shared" si="160"/>
        <v>4.6500000000000004</v>
      </c>
      <c r="AE320" s="22">
        <f t="shared" si="161"/>
        <v>24</v>
      </c>
      <c r="AF320" s="22">
        <f t="shared" si="162"/>
        <v>0</v>
      </c>
      <c r="AG320" s="22">
        <f t="shared" si="163"/>
        <v>0</v>
      </c>
      <c r="AH320" s="22">
        <f t="shared" si="164"/>
        <v>0</v>
      </c>
      <c r="AI320" s="22">
        <f t="shared" si="165"/>
        <v>0</v>
      </c>
      <c r="AJ320" s="31">
        <f t="shared" si="166"/>
        <v>40.200000000000003</v>
      </c>
      <c r="AK320" s="22">
        <f t="shared" si="167"/>
        <v>31</v>
      </c>
      <c r="AL320" s="22">
        <f t="shared" si="168"/>
        <v>21</v>
      </c>
      <c r="AM320" s="22">
        <f t="shared" si="169"/>
        <v>21</v>
      </c>
      <c r="AN320" s="22">
        <f t="shared" si="170"/>
        <v>19</v>
      </c>
      <c r="AO320" s="22">
        <f t="shared" si="171"/>
        <v>45</v>
      </c>
      <c r="AP320" s="22">
        <f t="shared" si="172"/>
        <v>4</v>
      </c>
      <c r="AQ320" s="2">
        <f t="shared" si="173"/>
        <v>0.20899999999999999</v>
      </c>
    </row>
    <row r="321" spans="1:43" x14ac:dyDescent="0.25">
      <c r="A321" s="26" t="str">
        <f t="shared" si="174"/>
        <v/>
      </c>
      <c r="B321" t="s">
        <v>6603</v>
      </c>
      <c r="C321" t="s">
        <v>64</v>
      </c>
      <c r="D321" t="s">
        <v>37</v>
      </c>
      <c r="E321" t="s">
        <v>6535</v>
      </c>
      <c r="F321">
        <v>2026</v>
      </c>
      <c r="G321" t="s">
        <v>5657</v>
      </c>
      <c r="H321" s="4">
        <v>46174</v>
      </c>
      <c r="I321" s="4" t="str">
        <f t="shared" si="140"/>
        <v/>
      </c>
      <c r="J321" s="2" t="str">
        <f t="shared" si="141"/>
        <v/>
      </c>
      <c r="K321" s="2" t="str">
        <f t="shared" si="142"/>
        <v/>
      </c>
      <c r="L321" s="2" t="str">
        <f t="shared" si="143"/>
        <v/>
      </c>
      <c r="M321" s="2" t="str">
        <f t="shared" si="144"/>
        <v/>
      </c>
      <c r="N321" s="22" t="str" cm="1">
        <f t="array" ref="N321">IFERROR(INDEX(Stats_Hit_GP,MATCH($B321,Stats_Hit_Player,0)),"")</f>
        <v/>
      </c>
      <c r="O321" s="22" t="str">
        <f t="shared" si="145"/>
        <v/>
      </c>
      <c r="P321" s="22" t="str">
        <f t="shared" si="146"/>
        <v/>
      </c>
      <c r="Q321" s="22" t="str">
        <f t="shared" si="147"/>
        <v/>
      </c>
      <c r="R321" s="22" t="str">
        <f t="shared" si="148"/>
        <v/>
      </c>
      <c r="S321" s="22" t="str">
        <f t="shared" si="149"/>
        <v/>
      </c>
      <c r="T321" s="22" t="str">
        <f t="shared" si="150"/>
        <v/>
      </c>
      <c r="U321" s="22" t="str">
        <f t="shared" si="151"/>
        <v/>
      </c>
      <c r="V321" s="22" t="str">
        <f t="shared" si="152"/>
        <v/>
      </c>
      <c r="W321" s="22" t="str">
        <f t="shared" si="153"/>
        <v/>
      </c>
      <c r="X321" s="22" t="str">
        <f t="shared" si="154"/>
        <v/>
      </c>
      <c r="Y321" s="22" t="str">
        <f t="shared" si="155"/>
        <v/>
      </c>
      <c r="Z321" s="22" t="str">
        <f t="shared" si="156"/>
        <v/>
      </c>
      <c r="AA321" s="22" t="str">
        <f t="shared" si="157"/>
        <v/>
      </c>
      <c r="AB321" s="22">
        <f t="shared" si="158"/>
        <v>0</v>
      </c>
      <c r="AC321" s="22">
        <f t="shared" si="159"/>
        <v>1</v>
      </c>
      <c r="AD321" s="29">
        <f t="shared" si="160"/>
        <v>12.46</v>
      </c>
      <c r="AE321" s="22">
        <f t="shared" si="161"/>
        <v>4</v>
      </c>
      <c r="AF321" s="22">
        <f t="shared" si="162"/>
        <v>0</v>
      </c>
      <c r="AG321" s="22">
        <f t="shared" si="163"/>
        <v>0</v>
      </c>
      <c r="AH321" s="22">
        <f t="shared" si="164"/>
        <v>0</v>
      </c>
      <c r="AI321" s="22">
        <f t="shared" si="165"/>
        <v>0</v>
      </c>
      <c r="AJ321" s="31">
        <f t="shared" si="166"/>
        <v>4.0999999999999996</v>
      </c>
      <c r="AK321" s="22">
        <f t="shared" si="167"/>
        <v>7</v>
      </c>
      <c r="AL321" s="22">
        <f t="shared" si="168"/>
        <v>6</v>
      </c>
      <c r="AM321" s="22">
        <f t="shared" si="169"/>
        <v>6</v>
      </c>
      <c r="AN321" s="22">
        <f t="shared" si="170"/>
        <v>3</v>
      </c>
      <c r="AO321" s="22">
        <f t="shared" si="171"/>
        <v>0</v>
      </c>
      <c r="AP321" s="22">
        <f t="shared" si="172"/>
        <v>1</v>
      </c>
      <c r="AQ321" s="2">
        <f t="shared" si="173"/>
        <v>0.36799999999999999</v>
      </c>
    </row>
    <row r="322" spans="1:43" x14ac:dyDescent="0.25">
      <c r="A322" s="26" t="str">
        <f t="shared" si="174"/>
        <v/>
      </c>
      <c r="B322" t="s">
        <v>1530</v>
      </c>
      <c r="C322" t="s">
        <v>30</v>
      </c>
      <c r="D322" t="s">
        <v>24</v>
      </c>
      <c r="E322" t="s">
        <v>1528</v>
      </c>
      <c r="F322">
        <v>2026</v>
      </c>
      <c r="G322" t="s">
        <v>5657</v>
      </c>
      <c r="H322" s="4">
        <v>46174</v>
      </c>
      <c r="I322" s="4" t="str">
        <f t="shared" ref="I322:I385" si="175">IFERROR(INDEX(Conferences_Conference,MATCH(E322,Conferences_Team,0)),"")</f>
        <v>Big South</v>
      </c>
      <c r="J322" s="2">
        <f t="shared" ref="J322:J385" si="176">IFERROR(INDEX(Stats_Hit_AVG,MATCH($B322,Stats_Hit_Player,0)),"")</f>
        <v>0.32800000000000001</v>
      </c>
      <c r="K322" s="2">
        <f t="shared" ref="K322:K385" si="177">IFERROR(INDEX(Stats_Hit_OBP,MATCH($B322,Stats_Hit_Player,0)),"")</f>
        <v>0.443</v>
      </c>
      <c r="L322" s="2">
        <f t="shared" ref="L322:L385" si="178">IFERROR(INDEX(Stats_Hit_SLG,MATCH($B322,Stats_Hit_Player,0)),"")</f>
        <v>0.52200000000000002</v>
      </c>
      <c r="M322" s="2">
        <f t="shared" ref="M322:M385" si="179">IFERROR(INDEX(Stats_Hit_OPS,MATCH($B322,Stats_Hit_Player,0)),"")</f>
        <v>0.96599999999999997</v>
      </c>
      <c r="N322" s="22" cm="1">
        <f t="array" ref="N322">IFERROR(INDEX(Stats_Hit_GP,MATCH($B322,Stats_Hit_Player,0)),"")</f>
        <v>52</v>
      </c>
      <c r="O322" s="22">
        <f t="shared" ref="O322:O385" si="180">IFERROR(INDEX(Stats_Hit_PA,MATCH($B322,Stats_Hit_Player,0)),"")</f>
        <v>221</v>
      </c>
      <c r="P322" s="22">
        <f t="shared" ref="P322:P385" si="181">IFERROR(INDEX(Stats_Hit_AB,MATCH($B322,Stats_Hit_Player,0)),"")</f>
        <v>180</v>
      </c>
      <c r="Q322" s="22">
        <f t="shared" ref="Q322:Q385" si="182">IFERROR(INDEX(Stats_Hit_R,MATCH($B322,Stats_Hit_Player,0)),"")</f>
        <v>51</v>
      </c>
      <c r="R322" s="22">
        <f t="shared" ref="R322:R385" si="183">IFERROR(INDEX(Stats_Hit_H,MATCH($B322,Stats_Hit_Player,0)),"")</f>
        <v>59</v>
      </c>
      <c r="S322" s="22">
        <f t="shared" ref="S322:S385" si="184">IFERROR(INDEX(Stats_Hit_2B,MATCH($B322,Stats_Hit_Player,0)),"")</f>
        <v>14</v>
      </c>
      <c r="T322" s="22">
        <f t="shared" ref="T322:T385" si="185">IFERROR(INDEX(Stats_Hit_3B,MATCH($B322,Stats_Hit_Player,0)),"")</f>
        <v>0</v>
      </c>
      <c r="U322" s="22">
        <f t="shared" ref="U322:U385" si="186">IFERROR(INDEX(Stats_Hit_HR,MATCH($B322,Stats_Hit_Player,0)),"")</f>
        <v>7</v>
      </c>
      <c r="V322" s="22">
        <f t="shared" ref="V322:V385" si="187">IFERROR(INDEX(Stats_Hit_RBI,MATCH($B322,Stats_Hit_Player,0)),"")</f>
        <v>52</v>
      </c>
      <c r="W322" s="22">
        <f t="shared" ref="W322:W385" si="188">IFERROR(INDEX(Stats_Hit_HBP,MATCH($B322,Stats_Hit_Player,0)),"")</f>
        <v>1</v>
      </c>
      <c r="X322" s="22">
        <f t="shared" ref="X322:X385" si="189">IFERROR(INDEX(Stats_Hit_BB,MATCH($B322,Stats_Hit_Player,0)),"")</f>
        <v>38</v>
      </c>
      <c r="Y322" s="22">
        <f t="shared" ref="Y322:Y385" si="190">IFERROR(INDEX(Stats_Hit_K,MATCH($B322,Stats_Hit_Player,0)),"")</f>
        <v>25</v>
      </c>
      <c r="Z322" s="22">
        <f t="shared" ref="Z322:Z385" si="191">IFERROR(INDEX(Stats_Hit_SB,MATCH($B322,Stats_Hit_Player,0)),"")</f>
        <v>5</v>
      </c>
      <c r="AA322" s="22">
        <f t="shared" ref="AA322:AA385" si="192">IFERROR(INDEX(Stats_Hit_CS,MATCH($B322,Stats_Hit_Player,0)),"")</f>
        <v>2</v>
      </c>
      <c r="AB322" s="22" t="str">
        <f t="shared" ref="AB322:AB385" si="193">IFERROR(INDEX(Stats_Pitch_Win,MATCH($B322,Stats_Pitch_Player,0)),"")</f>
        <v/>
      </c>
      <c r="AC322" s="22" t="str">
        <f t="shared" ref="AC322:AC385" si="194">IFERROR(INDEX(Stats_Pitch_Loss,MATCH($B322,Stats_Pitch_Player,0)),"")</f>
        <v/>
      </c>
      <c r="AD322" s="29" t="str">
        <f t="shared" ref="AD322:AD385" si="195">IFERROR(INDEX(Stats_Pitch_ERA,MATCH($B322,Stats_Pitch_Player,0)),"")</f>
        <v/>
      </c>
      <c r="AE322" s="22" t="str">
        <f t="shared" ref="AE322:AE385" si="196">IFERROR(INDEX(Stats_Pitch_App,MATCH($B322,Stats_Pitch_Player,0)),"")</f>
        <v/>
      </c>
      <c r="AF322" s="22" t="str">
        <f t="shared" ref="AF322:AF385" si="197">IFERROR(INDEX(Stats_Pitch_GS,MATCH($B322,Stats_Pitch_Player,0)),"")</f>
        <v/>
      </c>
      <c r="AG322" s="22" t="str">
        <f t="shared" ref="AG322:AG385" si="198">IFERROR(INDEX(Stats_Pitch_CG,MATCH($B322,Stats_Pitch_Player,0)),"")</f>
        <v/>
      </c>
      <c r="AH322" s="22" t="str">
        <f t="shared" ref="AH322:AH385" si="199">IFERROR(INDEX(Stats_Pitch_SHO,MATCH($B322,Stats_Pitch_Player,0)),"")</f>
        <v/>
      </c>
      <c r="AI322" s="22" t="str">
        <f t="shared" ref="AI322:AI385" si="200">IFERROR(INDEX(Stats_Pitch_SV,MATCH($B322,Stats_Pitch_Player,0)),"")</f>
        <v/>
      </c>
      <c r="AJ322" s="31" t="str">
        <f t="shared" ref="AJ322:AJ385" si="201">IFERROR(INDEX(Stats_Pitch_IP,MATCH($B322,Stats_Pitch_Player,0)),"")</f>
        <v/>
      </c>
      <c r="AK322" s="22" t="str">
        <f t="shared" ref="AK322:AK385" si="202">IFERROR(INDEX(Stats_Pitch_H,MATCH($B322,Stats_Pitch_Player,0)),"")</f>
        <v/>
      </c>
      <c r="AL322" s="22" t="str">
        <f t="shared" ref="AL322:AL385" si="203">IFERROR(INDEX(Stats_Pitch_R,MATCH($B322,Stats_Pitch_Player,0)),"")</f>
        <v/>
      </c>
      <c r="AM322" s="22" t="str">
        <f t="shared" ref="AM322:AM385" si="204">IFERROR(INDEX(Stats_Pitch_ER,MATCH($B322,Stats_Pitch_Player,0)),"")</f>
        <v/>
      </c>
      <c r="AN322" s="22" t="str">
        <f t="shared" ref="AN322:AN385" si="205">IFERROR(INDEX(Stats_Pitch_BB,MATCH($B322,Stats_Pitch_Player,0)),"")</f>
        <v/>
      </c>
      <c r="AO322" s="22" t="str">
        <f t="shared" ref="AO322:AO385" si="206">IFERROR(INDEX(Stats_Pitch_K,MATCH($B322,Stats_Pitch_Player,0)),"")</f>
        <v/>
      </c>
      <c r="AP322" s="22" t="str">
        <f t="shared" ref="AP322:AP385" si="207">IFERROR(INDEX(Stats_Pitch_HBP,MATCH($B322,Stats_Pitch_Player,0)),"")</f>
        <v/>
      </c>
      <c r="AQ322" s="2" t="str">
        <f t="shared" ref="AQ322:AQ385" si="208">IFERROR(INDEX(Stats_Pitch_BA,MATCH($B322,Stats_Pitch_Player,0)),"")</f>
        <v/>
      </c>
    </row>
    <row r="323" spans="1:43" x14ac:dyDescent="0.25">
      <c r="A323" s="26" t="str">
        <f t="shared" ref="A323:A386" si="209">IF(OR(D323="SR", D323="GR"), 1, "")</f>
        <v/>
      </c>
      <c r="B323" t="s">
        <v>6604</v>
      </c>
      <c r="C323" t="s">
        <v>64</v>
      </c>
      <c r="D323" t="s">
        <v>37</v>
      </c>
      <c r="E323" t="s">
        <v>1508</v>
      </c>
      <c r="F323">
        <v>2026</v>
      </c>
      <c r="G323" t="s">
        <v>5657</v>
      </c>
      <c r="H323" s="4">
        <v>46174</v>
      </c>
      <c r="I323" s="4" t="str">
        <f t="shared" si="175"/>
        <v>Big South</v>
      </c>
      <c r="J323" s="2" t="str">
        <f t="shared" si="176"/>
        <v/>
      </c>
      <c r="K323" s="2" t="str">
        <f t="shared" si="177"/>
        <v/>
      </c>
      <c r="L323" s="2" t="str">
        <f t="shared" si="178"/>
        <v/>
      </c>
      <c r="M323" s="2" t="str">
        <f t="shared" si="179"/>
        <v/>
      </c>
      <c r="N323" s="22" t="str" cm="1">
        <f t="array" ref="N323">IFERROR(INDEX(Stats_Hit_GP,MATCH($B323,Stats_Hit_Player,0)),"")</f>
        <v/>
      </c>
      <c r="O323" s="22" t="str">
        <f t="shared" si="180"/>
        <v/>
      </c>
      <c r="P323" s="22" t="str">
        <f t="shared" si="181"/>
        <v/>
      </c>
      <c r="Q323" s="22" t="str">
        <f t="shared" si="182"/>
        <v/>
      </c>
      <c r="R323" s="22" t="str">
        <f t="shared" si="183"/>
        <v/>
      </c>
      <c r="S323" s="22" t="str">
        <f t="shared" si="184"/>
        <v/>
      </c>
      <c r="T323" s="22" t="str">
        <f t="shared" si="185"/>
        <v/>
      </c>
      <c r="U323" s="22" t="str">
        <f t="shared" si="186"/>
        <v/>
      </c>
      <c r="V323" s="22" t="str">
        <f t="shared" si="187"/>
        <v/>
      </c>
      <c r="W323" s="22" t="str">
        <f t="shared" si="188"/>
        <v/>
      </c>
      <c r="X323" s="22" t="str">
        <f t="shared" si="189"/>
        <v/>
      </c>
      <c r="Y323" s="22" t="str">
        <f t="shared" si="190"/>
        <v/>
      </c>
      <c r="Z323" s="22" t="str">
        <f t="shared" si="191"/>
        <v/>
      </c>
      <c r="AA323" s="22" t="str">
        <f t="shared" si="192"/>
        <v/>
      </c>
      <c r="AB323" s="22">
        <f t="shared" si="193"/>
        <v>2</v>
      </c>
      <c r="AC323" s="22">
        <f t="shared" si="194"/>
        <v>1</v>
      </c>
      <c r="AD323" s="29">
        <f t="shared" si="195"/>
        <v>3.48</v>
      </c>
      <c r="AE323" s="22">
        <f t="shared" si="196"/>
        <v>26</v>
      </c>
      <c r="AF323" s="22">
        <f t="shared" si="197"/>
        <v>1</v>
      </c>
      <c r="AG323" s="22">
        <f t="shared" si="198"/>
        <v>0</v>
      </c>
      <c r="AH323" s="22">
        <f t="shared" si="199"/>
        <v>0</v>
      </c>
      <c r="AI323" s="22">
        <f t="shared" si="200"/>
        <v>1</v>
      </c>
      <c r="AJ323" s="31">
        <f t="shared" si="201"/>
        <v>44</v>
      </c>
      <c r="AK323" s="22">
        <f t="shared" si="202"/>
        <v>48</v>
      </c>
      <c r="AL323" s="22">
        <f t="shared" si="203"/>
        <v>20</v>
      </c>
      <c r="AM323" s="22">
        <f t="shared" si="204"/>
        <v>17</v>
      </c>
      <c r="AN323" s="22">
        <f t="shared" si="205"/>
        <v>14</v>
      </c>
      <c r="AO323" s="22">
        <f t="shared" si="206"/>
        <v>37</v>
      </c>
      <c r="AP323" s="22">
        <f t="shared" si="207"/>
        <v>8</v>
      </c>
      <c r="AQ323" s="2">
        <f t="shared" si="208"/>
        <v>0.28199999999999997</v>
      </c>
    </row>
    <row r="324" spans="1:43" x14ac:dyDescent="0.25">
      <c r="A324" s="26" t="str">
        <f t="shared" si="209"/>
        <v/>
      </c>
      <c r="B324" t="s">
        <v>6605</v>
      </c>
      <c r="C324" t="s">
        <v>64</v>
      </c>
      <c r="D324" t="s">
        <v>37</v>
      </c>
      <c r="E324" t="s">
        <v>2603</v>
      </c>
      <c r="F324">
        <v>2026</v>
      </c>
      <c r="G324" t="s">
        <v>5657</v>
      </c>
      <c r="H324" s="4">
        <v>46174</v>
      </c>
      <c r="I324" s="4" t="str">
        <f t="shared" si="175"/>
        <v>Horizon</v>
      </c>
      <c r="J324" s="2" t="str">
        <f t="shared" si="176"/>
        <v/>
      </c>
      <c r="K324" s="2" t="str">
        <f t="shared" si="177"/>
        <v/>
      </c>
      <c r="L324" s="2" t="str">
        <f t="shared" si="178"/>
        <v/>
      </c>
      <c r="M324" s="2" t="str">
        <f t="shared" si="179"/>
        <v/>
      </c>
      <c r="N324" s="22" t="str" cm="1">
        <f t="array" ref="N324">IFERROR(INDEX(Stats_Hit_GP,MATCH($B324,Stats_Hit_Player,0)),"")</f>
        <v/>
      </c>
      <c r="O324" s="22" t="str">
        <f t="shared" si="180"/>
        <v/>
      </c>
      <c r="P324" s="22" t="str">
        <f t="shared" si="181"/>
        <v/>
      </c>
      <c r="Q324" s="22" t="str">
        <f t="shared" si="182"/>
        <v/>
      </c>
      <c r="R324" s="22" t="str">
        <f t="shared" si="183"/>
        <v/>
      </c>
      <c r="S324" s="22" t="str">
        <f t="shared" si="184"/>
        <v/>
      </c>
      <c r="T324" s="22" t="str">
        <f t="shared" si="185"/>
        <v/>
      </c>
      <c r="U324" s="22" t="str">
        <f t="shared" si="186"/>
        <v/>
      </c>
      <c r="V324" s="22" t="str">
        <f t="shared" si="187"/>
        <v/>
      </c>
      <c r="W324" s="22" t="str">
        <f t="shared" si="188"/>
        <v/>
      </c>
      <c r="X324" s="22" t="str">
        <f t="shared" si="189"/>
        <v/>
      </c>
      <c r="Y324" s="22" t="str">
        <f t="shared" si="190"/>
        <v/>
      </c>
      <c r="Z324" s="22" t="str">
        <f t="shared" si="191"/>
        <v/>
      </c>
      <c r="AA324" s="22" t="str">
        <f t="shared" si="192"/>
        <v/>
      </c>
      <c r="AB324" s="22">
        <f t="shared" si="193"/>
        <v>3</v>
      </c>
      <c r="AC324" s="22">
        <f t="shared" si="194"/>
        <v>7</v>
      </c>
      <c r="AD324" s="29">
        <f t="shared" si="195"/>
        <v>4.1399999999999997</v>
      </c>
      <c r="AE324" s="22">
        <f t="shared" si="196"/>
        <v>14</v>
      </c>
      <c r="AF324" s="22">
        <f t="shared" si="197"/>
        <v>14</v>
      </c>
      <c r="AG324" s="22">
        <f t="shared" si="198"/>
        <v>0</v>
      </c>
      <c r="AH324" s="22">
        <f t="shared" si="199"/>
        <v>0</v>
      </c>
      <c r="AI324" s="22">
        <f t="shared" si="200"/>
        <v>0</v>
      </c>
      <c r="AJ324" s="31">
        <f t="shared" si="201"/>
        <v>76</v>
      </c>
      <c r="AK324" s="22">
        <f t="shared" si="202"/>
        <v>53</v>
      </c>
      <c r="AL324" s="22">
        <f t="shared" si="203"/>
        <v>39</v>
      </c>
      <c r="AM324" s="22">
        <f t="shared" si="204"/>
        <v>35</v>
      </c>
      <c r="AN324" s="22">
        <f t="shared" si="205"/>
        <v>35</v>
      </c>
      <c r="AO324" s="22">
        <f t="shared" si="206"/>
        <v>77</v>
      </c>
      <c r="AP324" s="22">
        <f t="shared" si="207"/>
        <v>8</v>
      </c>
      <c r="AQ324" s="2">
        <f t="shared" si="208"/>
        <v>0.19900000000000001</v>
      </c>
    </row>
    <row r="325" spans="1:43" x14ac:dyDescent="0.25">
      <c r="A325" s="26" t="str">
        <f t="shared" si="209"/>
        <v/>
      </c>
      <c r="B325" t="s">
        <v>6606</v>
      </c>
      <c r="C325" t="s">
        <v>64</v>
      </c>
      <c r="D325" t="s">
        <v>37</v>
      </c>
      <c r="E325" t="s">
        <v>2115</v>
      </c>
      <c r="F325">
        <v>2026</v>
      </c>
      <c r="G325" t="s">
        <v>5657</v>
      </c>
      <c r="H325" s="4">
        <v>46174</v>
      </c>
      <c r="I325" s="4" t="str">
        <f t="shared" si="175"/>
        <v>Big West</v>
      </c>
      <c r="J325" s="2" t="str">
        <f t="shared" si="176"/>
        <v/>
      </c>
      <c r="K325" s="2" t="str">
        <f t="shared" si="177"/>
        <v/>
      </c>
      <c r="L325" s="2" t="str">
        <f t="shared" si="178"/>
        <v/>
      </c>
      <c r="M325" s="2" t="str">
        <f t="shared" si="179"/>
        <v/>
      </c>
      <c r="N325" s="22" t="str" cm="1">
        <f t="array" ref="N325">IFERROR(INDEX(Stats_Hit_GP,MATCH($B325,Stats_Hit_Player,0)),"")</f>
        <v/>
      </c>
      <c r="O325" s="22" t="str">
        <f t="shared" si="180"/>
        <v/>
      </c>
      <c r="P325" s="22" t="str">
        <f t="shared" si="181"/>
        <v/>
      </c>
      <c r="Q325" s="22" t="str">
        <f t="shared" si="182"/>
        <v/>
      </c>
      <c r="R325" s="22" t="str">
        <f t="shared" si="183"/>
        <v/>
      </c>
      <c r="S325" s="22" t="str">
        <f t="shared" si="184"/>
        <v/>
      </c>
      <c r="T325" s="22" t="str">
        <f t="shared" si="185"/>
        <v/>
      </c>
      <c r="U325" s="22" t="str">
        <f t="shared" si="186"/>
        <v/>
      </c>
      <c r="V325" s="22" t="str">
        <f t="shared" si="187"/>
        <v/>
      </c>
      <c r="W325" s="22" t="str">
        <f t="shared" si="188"/>
        <v/>
      </c>
      <c r="X325" s="22" t="str">
        <f t="shared" si="189"/>
        <v/>
      </c>
      <c r="Y325" s="22" t="str">
        <f t="shared" si="190"/>
        <v/>
      </c>
      <c r="Z325" s="22" t="str">
        <f t="shared" si="191"/>
        <v/>
      </c>
      <c r="AA325" s="22" t="str">
        <f t="shared" si="192"/>
        <v/>
      </c>
      <c r="AB325" s="22">
        <f t="shared" si="193"/>
        <v>1</v>
      </c>
      <c r="AC325" s="22">
        <f t="shared" si="194"/>
        <v>4</v>
      </c>
      <c r="AD325" s="29">
        <f t="shared" si="195"/>
        <v>4.3099999999999996</v>
      </c>
      <c r="AE325" s="22">
        <f t="shared" si="196"/>
        <v>16</v>
      </c>
      <c r="AF325" s="22">
        <f t="shared" si="197"/>
        <v>8</v>
      </c>
      <c r="AG325" s="22">
        <f t="shared" si="198"/>
        <v>0</v>
      </c>
      <c r="AH325" s="22">
        <f t="shared" si="199"/>
        <v>0</v>
      </c>
      <c r="AI325" s="22">
        <f t="shared" si="200"/>
        <v>0</v>
      </c>
      <c r="AJ325" s="31">
        <f t="shared" si="201"/>
        <v>56.1</v>
      </c>
      <c r="AK325" s="22">
        <f t="shared" si="202"/>
        <v>48</v>
      </c>
      <c r="AL325" s="22">
        <f t="shared" si="203"/>
        <v>43</v>
      </c>
      <c r="AM325" s="22">
        <f t="shared" si="204"/>
        <v>27</v>
      </c>
      <c r="AN325" s="22">
        <f t="shared" si="205"/>
        <v>24</v>
      </c>
      <c r="AO325" s="22">
        <f t="shared" si="206"/>
        <v>38</v>
      </c>
      <c r="AP325" s="22">
        <f t="shared" si="207"/>
        <v>13</v>
      </c>
      <c r="AQ325" s="2">
        <f t="shared" si="208"/>
        <v>0.23400000000000001</v>
      </c>
    </row>
    <row r="326" spans="1:43" x14ac:dyDescent="0.25">
      <c r="A326" s="26" t="str">
        <f t="shared" si="209"/>
        <v/>
      </c>
      <c r="B326" t="s">
        <v>6607</v>
      </c>
      <c r="C326" t="s">
        <v>64</v>
      </c>
      <c r="D326" t="s">
        <v>37</v>
      </c>
      <c r="E326" t="s">
        <v>3432</v>
      </c>
      <c r="F326">
        <v>2026</v>
      </c>
      <c r="G326" t="s">
        <v>5657</v>
      </c>
      <c r="H326" s="4">
        <v>46174</v>
      </c>
      <c r="I326" s="4" t="str">
        <f t="shared" si="175"/>
        <v>Mountain West</v>
      </c>
      <c r="J326" s="2" t="str">
        <f t="shared" si="176"/>
        <v/>
      </c>
      <c r="K326" s="2" t="str">
        <f t="shared" si="177"/>
        <v/>
      </c>
      <c r="L326" s="2" t="str">
        <f t="shared" si="178"/>
        <v/>
      </c>
      <c r="M326" s="2" t="str">
        <f t="shared" si="179"/>
        <v/>
      </c>
      <c r="N326" s="22" t="str" cm="1">
        <f t="array" ref="N326">IFERROR(INDEX(Stats_Hit_GP,MATCH($B326,Stats_Hit_Player,0)),"")</f>
        <v/>
      </c>
      <c r="O326" s="22" t="str">
        <f t="shared" si="180"/>
        <v/>
      </c>
      <c r="P326" s="22" t="str">
        <f t="shared" si="181"/>
        <v/>
      </c>
      <c r="Q326" s="22" t="str">
        <f t="shared" si="182"/>
        <v/>
      </c>
      <c r="R326" s="22" t="str">
        <f t="shared" si="183"/>
        <v/>
      </c>
      <c r="S326" s="22" t="str">
        <f t="shared" si="184"/>
        <v/>
      </c>
      <c r="T326" s="22" t="str">
        <f t="shared" si="185"/>
        <v/>
      </c>
      <c r="U326" s="22" t="str">
        <f t="shared" si="186"/>
        <v/>
      </c>
      <c r="V326" s="22" t="str">
        <f t="shared" si="187"/>
        <v/>
      </c>
      <c r="W326" s="22" t="str">
        <f t="shared" si="188"/>
        <v/>
      </c>
      <c r="X326" s="22" t="str">
        <f t="shared" si="189"/>
        <v/>
      </c>
      <c r="Y326" s="22" t="str">
        <f t="shared" si="190"/>
        <v/>
      </c>
      <c r="Z326" s="22" t="str">
        <f t="shared" si="191"/>
        <v/>
      </c>
      <c r="AA326" s="22" t="str">
        <f t="shared" si="192"/>
        <v/>
      </c>
      <c r="AB326" s="22">
        <f t="shared" si="193"/>
        <v>0</v>
      </c>
      <c r="AC326" s="22">
        <f t="shared" si="194"/>
        <v>0</v>
      </c>
      <c r="AD326" s="29">
        <f t="shared" si="195"/>
        <v>7.2</v>
      </c>
      <c r="AE326" s="22">
        <f t="shared" si="196"/>
        <v>5</v>
      </c>
      <c r="AF326" s="22">
        <f t="shared" si="197"/>
        <v>0</v>
      </c>
      <c r="AG326" s="22">
        <f t="shared" si="198"/>
        <v>0</v>
      </c>
      <c r="AH326" s="22">
        <f t="shared" si="199"/>
        <v>0</v>
      </c>
      <c r="AI326" s="22">
        <f t="shared" si="200"/>
        <v>0</v>
      </c>
      <c r="AJ326" s="31">
        <f t="shared" si="201"/>
        <v>5</v>
      </c>
      <c r="AK326" s="22">
        <f t="shared" si="202"/>
        <v>7</v>
      </c>
      <c r="AL326" s="22">
        <f t="shared" si="203"/>
        <v>4</v>
      </c>
      <c r="AM326" s="22">
        <f t="shared" si="204"/>
        <v>4</v>
      </c>
      <c r="AN326" s="22">
        <f t="shared" si="205"/>
        <v>1</v>
      </c>
      <c r="AO326" s="22">
        <f t="shared" si="206"/>
        <v>6</v>
      </c>
      <c r="AP326" s="22">
        <f t="shared" si="207"/>
        <v>2</v>
      </c>
      <c r="AQ326" s="2">
        <f t="shared" si="208"/>
        <v>0.33300000000000002</v>
      </c>
    </row>
    <row r="327" spans="1:43" x14ac:dyDescent="0.25">
      <c r="A327" s="26" t="str">
        <f t="shared" si="209"/>
        <v/>
      </c>
      <c r="B327" t="s">
        <v>796</v>
      </c>
      <c r="C327" t="s">
        <v>64</v>
      </c>
      <c r="D327" t="s">
        <v>37</v>
      </c>
      <c r="E327" t="s">
        <v>777</v>
      </c>
      <c r="F327">
        <v>2026</v>
      </c>
      <c r="G327" t="s">
        <v>5657</v>
      </c>
      <c r="H327" s="4">
        <v>46174</v>
      </c>
      <c r="I327" s="4" t="str">
        <f t="shared" si="175"/>
        <v>American Athletic</v>
      </c>
      <c r="J327" s="2">
        <f t="shared" si="176"/>
        <v>0</v>
      </c>
      <c r="K327" s="2">
        <f t="shared" si="177"/>
        <v>1</v>
      </c>
      <c r="L327" s="2">
        <f t="shared" si="178"/>
        <v>0</v>
      </c>
      <c r="M327" s="2">
        <f t="shared" si="179"/>
        <v>0</v>
      </c>
      <c r="N327" s="22" cm="1">
        <f t="array" ref="N327">IFERROR(INDEX(Stats_Hit_GP,MATCH($B327,Stats_Hit_Player,0)),"")</f>
        <v>1</v>
      </c>
      <c r="O327" s="22">
        <f t="shared" si="180"/>
        <v>1</v>
      </c>
      <c r="P327" s="22">
        <f t="shared" si="181"/>
        <v>0</v>
      </c>
      <c r="Q327" s="22">
        <f t="shared" si="182"/>
        <v>0</v>
      </c>
      <c r="R327" s="22">
        <f t="shared" si="183"/>
        <v>0</v>
      </c>
      <c r="S327" s="22">
        <f t="shared" si="184"/>
        <v>0</v>
      </c>
      <c r="T327" s="22">
        <f t="shared" si="185"/>
        <v>0</v>
      </c>
      <c r="U327" s="22">
        <f t="shared" si="186"/>
        <v>0</v>
      </c>
      <c r="V327" s="22">
        <f t="shared" si="187"/>
        <v>0</v>
      </c>
      <c r="W327" s="22">
        <f t="shared" si="188"/>
        <v>0</v>
      </c>
      <c r="X327" s="22">
        <f t="shared" si="189"/>
        <v>1</v>
      </c>
      <c r="Y327" s="22">
        <f t="shared" si="190"/>
        <v>0</v>
      </c>
      <c r="Z327" s="22">
        <f t="shared" si="191"/>
        <v>0</v>
      </c>
      <c r="AA327" s="22">
        <f t="shared" si="192"/>
        <v>0</v>
      </c>
      <c r="AB327" s="22">
        <f t="shared" si="193"/>
        <v>0</v>
      </c>
      <c r="AC327" s="22">
        <f t="shared" si="194"/>
        <v>0</v>
      </c>
      <c r="AD327" s="29">
        <f t="shared" si="195"/>
        <v>6</v>
      </c>
      <c r="AE327" s="22">
        <f t="shared" si="196"/>
        <v>4</v>
      </c>
      <c r="AF327" s="22">
        <f t="shared" si="197"/>
        <v>0</v>
      </c>
      <c r="AG327" s="22">
        <f t="shared" si="198"/>
        <v>0</v>
      </c>
      <c r="AH327" s="22">
        <f t="shared" si="199"/>
        <v>0</v>
      </c>
      <c r="AI327" s="22">
        <f t="shared" si="200"/>
        <v>0</v>
      </c>
      <c r="AJ327" s="31">
        <f t="shared" si="201"/>
        <v>3</v>
      </c>
      <c r="AK327" s="22">
        <f t="shared" si="202"/>
        <v>2</v>
      </c>
      <c r="AL327" s="22">
        <f t="shared" si="203"/>
        <v>2</v>
      </c>
      <c r="AM327" s="22">
        <f t="shared" si="204"/>
        <v>2</v>
      </c>
      <c r="AN327" s="22">
        <f t="shared" si="205"/>
        <v>3</v>
      </c>
      <c r="AO327" s="22">
        <f t="shared" si="206"/>
        <v>3</v>
      </c>
      <c r="AP327" s="22">
        <f t="shared" si="207"/>
        <v>2</v>
      </c>
      <c r="AQ327" s="2">
        <f t="shared" si="208"/>
        <v>0.2</v>
      </c>
    </row>
    <row r="328" spans="1:43" x14ac:dyDescent="0.25">
      <c r="A328" s="26" t="str">
        <f t="shared" si="209"/>
        <v/>
      </c>
      <c r="B328" t="s">
        <v>3112</v>
      </c>
      <c r="C328" t="s">
        <v>30</v>
      </c>
      <c r="D328" t="s">
        <v>37</v>
      </c>
      <c r="E328" t="s">
        <v>3098</v>
      </c>
      <c r="F328">
        <v>2026</v>
      </c>
      <c r="G328" t="s">
        <v>5657</v>
      </c>
      <c r="H328" s="4">
        <v>46174</v>
      </c>
      <c r="I328" s="4" t="str">
        <f t="shared" si="175"/>
        <v>Mid-American</v>
      </c>
      <c r="J328" s="2">
        <f t="shared" si="176"/>
        <v>0</v>
      </c>
      <c r="K328" s="2">
        <f t="shared" si="177"/>
        <v>0.66700000000000004</v>
      </c>
      <c r="L328" s="2">
        <f t="shared" si="178"/>
        <v>0</v>
      </c>
      <c r="M328" s="2">
        <f t="shared" si="179"/>
        <v>0.66700000000000004</v>
      </c>
      <c r="N328" s="22" cm="1">
        <f t="array" ref="N328">IFERROR(INDEX(Stats_Hit_GP,MATCH($B328,Stats_Hit_Player,0)),"")</f>
        <v>3</v>
      </c>
      <c r="O328" s="22">
        <f t="shared" si="180"/>
        <v>3</v>
      </c>
      <c r="P328" s="22">
        <f t="shared" si="181"/>
        <v>1</v>
      </c>
      <c r="Q328" s="22">
        <f t="shared" si="182"/>
        <v>1</v>
      </c>
      <c r="R328" s="22">
        <f t="shared" si="183"/>
        <v>0</v>
      </c>
      <c r="S328" s="22">
        <f t="shared" si="184"/>
        <v>0</v>
      </c>
      <c r="T328" s="22">
        <f t="shared" si="185"/>
        <v>0</v>
      </c>
      <c r="U328" s="22">
        <f t="shared" si="186"/>
        <v>0</v>
      </c>
      <c r="V328" s="22">
        <f t="shared" si="187"/>
        <v>0</v>
      </c>
      <c r="W328" s="22">
        <f t="shared" si="188"/>
        <v>0</v>
      </c>
      <c r="X328" s="22">
        <f t="shared" si="189"/>
        <v>2</v>
      </c>
      <c r="Y328" s="22">
        <f t="shared" si="190"/>
        <v>1</v>
      </c>
      <c r="Z328" s="22">
        <f t="shared" si="191"/>
        <v>0</v>
      </c>
      <c r="AA328" s="22">
        <f t="shared" si="192"/>
        <v>0</v>
      </c>
      <c r="AB328" s="22" t="str">
        <f t="shared" si="193"/>
        <v/>
      </c>
      <c r="AC328" s="22" t="str">
        <f t="shared" si="194"/>
        <v/>
      </c>
      <c r="AD328" s="29" t="str">
        <f t="shared" si="195"/>
        <v/>
      </c>
      <c r="AE328" s="22" t="str">
        <f t="shared" si="196"/>
        <v/>
      </c>
      <c r="AF328" s="22" t="str">
        <f t="shared" si="197"/>
        <v/>
      </c>
      <c r="AG328" s="22" t="str">
        <f t="shared" si="198"/>
        <v/>
      </c>
      <c r="AH328" s="22" t="str">
        <f t="shared" si="199"/>
        <v/>
      </c>
      <c r="AI328" s="22" t="str">
        <f t="shared" si="200"/>
        <v/>
      </c>
      <c r="AJ328" s="31" t="str">
        <f t="shared" si="201"/>
        <v/>
      </c>
      <c r="AK328" s="22" t="str">
        <f t="shared" si="202"/>
        <v/>
      </c>
      <c r="AL328" s="22" t="str">
        <f t="shared" si="203"/>
        <v/>
      </c>
      <c r="AM328" s="22" t="str">
        <f t="shared" si="204"/>
        <v/>
      </c>
      <c r="AN328" s="22" t="str">
        <f t="shared" si="205"/>
        <v/>
      </c>
      <c r="AO328" s="22" t="str">
        <f t="shared" si="206"/>
        <v/>
      </c>
      <c r="AP328" s="22" t="str">
        <f t="shared" si="207"/>
        <v/>
      </c>
      <c r="AQ328" s="2" t="str">
        <f t="shared" si="208"/>
        <v/>
      </c>
    </row>
    <row r="329" spans="1:43" x14ac:dyDescent="0.25">
      <c r="A329" s="26" t="str">
        <f t="shared" si="209"/>
        <v/>
      </c>
      <c r="B329" t="s">
        <v>1541</v>
      </c>
      <c r="C329" t="s">
        <v>33</v>
      </c>
      <c r="D329" t="s">
        <v>37</v>
      </c>
      <c r="E329" t="s">
        <v>1528</v>
      </c>
      <c r="F329">
        <v>2026</v>
      </c>
      <c r="G329" t="s">
        <v>5657</v>
      </c>
      <c r="H329" s="4">
        <v>46174</v>
      </c>
      <c r="I329" s="4" t="str">
        <f t="shared" si="175"/>
        <v>Big South</v>
      </c>
      <c r="J329" s="2">
        <f t="shared" si="176"/>
        <v>0.24</v>
      </c>
      <c r="K329" s="2">
        <f t="shared" si="177"/>
        <v>0.32100000000000001</v>
      </c>
      <c r="L329" s="2">
        <f t="shared" si="178"/>
        <v>0.24</v>
      </c>
      <c r="M329" s="2">
        <f t="shared" si="179"/>
        <v>0.56100000000000005</v>
      </c>
      <c r="N329" s="22" cm="1">
        <f t="array" ref="N329">IFERROR(INDEX(Stats_Hit_GP,MATCH($B329,Stats_Hit_Player,0)),"")</f>
        <v>14</v>
      </c>
      <c r="O329" s="22">
        <f t="shared" si="180"/>
        <v>28</v>
      </c>
      <c r="P329" s="22">
        <f t="shared" si="181"/>
        <v>25</v>
      </c>
      <c r="Q329" s="22">
        <f t="shared" si="182"/>
        <v>5</v>
      </c>
      <c r="R329" s="22">
        <f t="shared" si="183"/>
        <v>6</v>
      </c>
      <c r="S329" s="22">
        <f t="shared" si="184"/>
        <v>0</v>
      </c>
      <c r="T329" s="22">
        <f t="shared" si="185"/>
        <v>0</v>
      </c>
      <c r="U329" s="22">
        <f t="shared" si="186"/>
        <v>0</v>
      </c>
      <c r="V329" s="22">
        <f t="shared" si="187"/>
        <v>1</v>
      </c>
      <c r="W329" s="22">
        <f t="shared" si="188"/>
        <v>0</v>
      </c>
      <c r="X329" s="22">
        <f t="shared" si="189"/>
        <v>3</v>
      </c>
      <c r="Y329" s="22">
        <f t="shared" si="190"/>
        <v>5</v>
      </c>
      <c r="Z329" s="22">
        <f t="shared" si="191"/>
        <v>0</v>
      </c>
      <c r="AA329" s="22">
        <f t="shared" si="192"/>
        <v>0</v>
      </c>
      <c r="AB329" s="22" t="str">
        <f t="shared" si="193"/>
        <v/>
      </c>
      <c r="AC329" s="22" t="str">
        <f t="shared" si="194"/>
        <v/>
      </c>
      <c r="AD329" s="29" t="str">
        <f t="shared" si="195"/>
        <v/>
      </c>
      <c r="AE329" s="22" t="str">
        <f t="shared" si="196"/>
        <v/>
      </c>
      <c r="AF329" s="22" t="str">
        <f t="shared" si="197"/>
        <v/>
      </c>
      <c r="AG329" s="22" t="str">
        <f t="shared" si="198"/>
        <v/>
      </c>
      <c r="AH329" s="22" t="str">
        <f t="shared" si="199"/>
        <v/>
      </c>
      <c r="AI329" s="22" t="str">
        <f t="shared" si="200"/>
        <v/>
      </c>
      <c r="AJ329" s="31" t="str">
        <f t="shared" si="201"/>
        <v/>
      </c>
      <c r="AK329" s="22" t="str">
        <f t="shared" si="202"/>
        <v/>
      </c>
      <c r="AL329" s="22" t="str">
        <f t="shared" si="203"/>
        <v/>
      </c>
      <c r="AM329" s="22" t="str">
        <f t="shared" si="204"/>
        <v/>
      </c>
      <c r="AN329" s="22" t="str">
        <f t="shared" si="205"/>
        <v/>
      </c>
      <c r="AO329" s="22" t="str">
        <f t="shared" si="206"/>
        <v/>
      </c>
      <c r="AP329" s="22" t="str">
        <f t="shared" si="207"/>
        <v/>
      </c>
      <c r="AQ329" s="2" t="str">
        <f t="shared" si="208"/>
        <v/>
      </c>
    </row>
    <row r="330" spans="1:43" x14ac:dyDescent="0.25">
      <c r="A330" s="26" t="str">
        <f t="shared" si="209"/>
        <v/>
      </c>
      <c r="B330" t="s">
        <v>6579</v>
      </c>
      <c r="C330" t="s">
        <v>64</v>
      </c>
      <c r="D330" t="s">
        <v>47</v>
      </c>
      <c r="E330" t="s">
        <v>1079</v>
      </c>
      <c r="F330">
        <v>2026</v>
      </c>
      <c r="G330" t="s">
        <v>5657</v>
      </c>
      <c r="H330" s="4">
        <v>46174</v>
      </c>
      <c r="I330" s="4" t="str">
        <f t="shared" si="175"/>
        <v>Atlantic Sun</v>
      </c>
      <c r="J330" s="2" t="str">
        <f t="shared" si="176"/>
        <v/>
      </c>
      <c r="K330" s="2" t="str">
        <f t="shared" si="177"/>
        <v/>
      </c>
      <c r="L330" s="2" t="str">
        <f t="shared" si="178"/>
        <v/>
      </c>
      <c r="M330" s="2" t="str">
        <f t="shared" si="179"/>
        <v/>
      </c>
      <c r="N330" s="22" t="str" cm="1">
        <f t="array" ref="N330">IFERROR(INDEX(Stats_Hit_GP,MATCH($B330,Stats_Hit_Player,0)),"")</f>
        <v/>
      </c>
      <c r="O330" s="22" t="str">
        <f t="shared" si="180"/>
        <v/>
      </c>
      <c r="P330" s="22" t="str">
        <f t="shared" si="181"/>
        <v/>
      </c>
      <c r="Q330" s="22" t="str">
        <f t="shared" si="182"/>
        <v/>
      </c>
      <c r="R330" s="22" t="str">
        <f t="shared" si="183"/>
        <v/>
      </c>
      <c r="S330" s="22" t="str">
        <f t="shared" si="184"/>
        <v/>
      </c>
      <c r="T330" s="22" t="str">
        <f t="shared" si="185"/>
        <v/>
      </c>
      <c r="U330" s="22" t="str">
        <f t="shared" si="186"/>
        <v/>
      </c>
      <c r="V330" s="22" t="str">
        <f t="shared" si="187"/>
        <v/>
      </c>
      <c r="W330" s="22" t="str">
        <f t="shared" si="188"/>
        <v/>
      </c>
      <c r="X330" s="22" t="str">
        <f t="shared" si="189"/>
        <v/>
      </c>
      <c r="Y330" s="22" t="str">
        <f t="shared" si="190"/>
        <v/>
      </c>
      <c r="Z330" s="22" t="str">
        <f t="shared" si="191"/>
        <v/>
      </c>
      <c r="AA330" s="22" t="str">
        <f t="shared" si="192"/>
        <v/>
      </c>
      <c r="AB330" s="22">
        <f t="shared" si="193"/>
        <v>0</v>
      </c>
      <c r="AC330" s="22">
        <f t="shared" si="194"/>
        <v>0</v>
      </c>
      <c r="AD330" s="29">
        <f t="shared" si="195"/>
        <v>13.5</v>
      </c>
      <c r="AE330" s="22">
        <f t="shared" si="196"/>
        <v>2</v>
      </c>
      <c r="AF330" s="22">
        <f t="shared" si="197"/>
        <v>0</v>
      </c>
      <c r="AG330" s="22">
        <f t="shared" si="198"/>
        <v>0</v>
      </c>
      <c r="AH330" s="22">
        <f t="shared" si="199"/>
        <v>0</v>
      </c>
      <c r="AI330" s="22">
        <f t="shared" si="200"/>
        <v>0</v>
      </c>
      <c r="AJ330" s="31">
        <f t="shared" si="201"/>
        <v>1.1000000000000001</v>
      </c>
      <c r="AK330" s="22">
        <f t="shared" si="202"/>
        <v>2</v>
      </c>
      <c r="AL330" s="22">
        <f t="shared" si="203"/>
        <v>4</v>
      </c>
      <c r="AM330" s="22">
        <f t="shared" si="204"/>
        <v>2</v>
      </c>
      <c r="AN330" s="22">
        <f t="shared" si="205"/>
        <v>3</v>
      </c>
      <c r="AO330" s="22">
        <f t="shared" si="206"/>
        <v>2</v>
      </c>
      <c r="AP330" s="22">
        <f t="shared" si="207"/>
        <v>1</v>
      </c>
      <c r="AQ330" s="2">
        <f t="shared" si="208"/>
        <v>0.28599999999999998</v>
      </c>
    </row>
    <row r="331" spans="1:43" x14ac:dyDescent="0.25">
      <c r="A331" s="26" t="str">
        <f t="shared" si="209"/>
        <v/>
      </c>
      <c r="B331" t="s">
        <v>6608</v>
      </c>
      <c r="C331" t="s">
        <v>64</v>
      </c>
      <c r="D331" t="s">
        <v>24</v>
      </c>
      <c r="E331" t="s">
        <v>2566</v>
      </c>
      <c r="F331">
        <v>2026</v>
      </c>
      <c r="G331" t="s">
        <v>5657</v>
      </c>
      <c r="H331" s="4">
        <v>46174</v>
      </c>
      <c r="I331" s="4" t="str">
        <f t="shared" si="175"/>
        <v>Coastal</v>
      </c>
      <c r="J331" s="2" t="str">
        <f t="shared" si="176"/>
        <v/>
      </c>
      <c r="K331" s="2" t="str">
        <f t="shared" si="177"/>
        <v/>
      </c>
      <c r="L331" s="2" t="str">
        <f t="shared" si="178"/>
        <v/>
      </c>
      <c r="M331" s="2" t="str">
        <f t="shared" si="179"/>
        <v/>
      </c>
      <c r="N331" s="22" t="str" cm="1">
        <f t="array" ref="N331">IFERROR(INDEX(Stats_Hit_GP,MATCH($B331,Stats_Hit_Player,0)),"")</f>
        <v/>
      </c>
      <c r="O331" s="22" t="str">
        <f t="shared" si="180"/>
        <v/>
      </c>
      <c r="P331" s="22" t="str">
        <f t="shared" si="181"/>
        <v/>
      </c>
      <c r="Q331" s="22" t="str">
        <f t="shared" si="182"/>
        <v/>
      </c>
      <c r="R331" s="22" t="str">
        <f t="shared" si="183"/>
        <v/>
      </c>
      <c r="S331" s="22" t="str">
        <f t="shared" si="184"/>
        <v/>
      </c>
      <c r="T331" s="22" t="str">
        <f t="shared" si="185"/>
        <v/>
      </c>
      <c r="U331" s="22" t="str">
        <f t="shared" si="186"/>
        <v/>
      </c>
      <c r="V331" s="22" t="str">
        <f t="shared" si="187"/>
        <v/>
      </c>
      <c r="W331" s="22" t="str">
        <f t="shared" si="188"/>
        <v/>
      </c>
      <c r="X331" s="22" t="str">
        <f t="shared" si="189"/>
        <v/>
      </c>
      <c r="Y331" s="22" t="str">
        <f t="shared" si="190"/>
        <v/>
      </c>
      <c r="Z331" s="22" t="str">
        <f t="shared" si="191"/>
        <v/>
      </c>
      <c r="AA331" s="22" t="str">
        <f t="shared" si="192"/>
        <v/>
      </c>
      <c r="AB331" s="22">
        <f t="shared" si="193"/>
        <v>3</v>
      </c>
      <c r="AC331" s="22">
        <f t="shared" si="194"/>
        <v>1</v>
      </c>
      <c r="AD331" s="29">
        <f t="shared" si="195"/>
        <v>6.64</v>
      </c>
      <c r="AE331" s="22">
        <f t="shared" si="196"/>
        <v>13</v>
      </c>
      <c r="AF331" s="22">
        <f t="shared" si="197"/>
        <v>1</v>
      </c>
      <c r="AG331" s="22">
        <f t="shared" si="198"/>
        <v>0</v>
      </c>
      <c r="AH331" s="22">
        <f t="shared" si="199"/>
        <v>0</v>
      </c>
      <c r="AI331" s="22">
        <f t="shared" si="200"/>
        <v>0</v>
      </c>
      <c r="AJ331" s="31">
        <f t="shared" si="201"/>
        <v>20.100000000000001</v>
      </c>
      <c r="AK331" s="22">
        <f t="shared" si="202"/>
        <v>18</v>
      </c>
      <c r="AL331" s="22">
        <f t="shared" si="203"/>
        <v>17</v>
      </c>
      <c r="AM331" s="22">
        <f t="shared" si="204"/>
        <v>15</v>
      </c>
      <c r="AN331" s="22">
        <f t="shared" si="205"/>
        <v>20</v>
      </c>
      <c r="AO331" s="22">
        <f t="shared" si="206"/>
        <v>14</v>
      </c>
      <c r="AP331" s="22">
        <f t="shared" si="207"/>
        <v>6</v>
      </c>
      <c r="AQ331" s="2">
        <f t="shared" si="208"/>
        <v>0.247</v>
      </c>
    </row>
    <row r="332" spans="1:43" x14ac:dyDescent="0.25">
      <c r="A332" s="26" t="str">
        <f t="shared" si="209"/>
        <v/>
      </c>
      <c r="B332" t="s">
        <v>6609</v>
      </c>
      <c r="C332" t="s">
        <v>64</v>
      </c>
      <c r="D332" t="s">
        <v>24</v>
      </c>
      <c r="E332" t="s">
        <v>3448</v>
      </c>
      <c r="F332">
        <v>2026</v>
      </c>
      <c r="G332" t="s">
        <v>5657</v>
      </c>
      <c r="H332" s="4">
        <v>46174</v>
      </c>
      <c r="I332" s="4" t="str">
        <f t="shared" si="175"/>
        <v>Mountain West</v>
      </c>
      <c r="J332" s="2" t="str">
        <f t="shared" si="176"/>
        <v/>
      </c>
      <c r="K332" s="2" t="str">
        <f t="shared" si="177"/>
        <v/>
      </c>
      <c r="L332" s="2" t="str">
        <f t="shared" si="178"/>
        <v/>
      </c>
      <c r="M332" s="2" t="str">
        <f t="shared" si="179"/>
        <v/>
      </c>
      <c r="N332" s="22" t="str" cm="1">
        <f t="array" ref="N332">IFERROR(INDEX(Stats_Hit_GP,MATCH($B332,Stats_Hit_Player,0)),"")</f>
        <v/>
      </c>
      <c r="O332" s="22" t="str">
        <f t="shared" si="180"/>
        <v/>
      </c>
      <c r="P332" s="22" t="str">
        <f t="shared" si="181"/>
        <v/>
      </c>
      <c r="Q332" s="22" t="str">
        <f t="shared" si="182"/>
        <v/>
      </c>
      <c r="R332" s="22" t="str">
        <f t="shared" si="183"/>
        <v/>
      </c>
      <c r="S332" s="22" t="str">
        <f t="shared" si="184"/>
        <v/>
      </c>
      <c r="T332" s="22" t="str">
        <f t="shared" si="185"/>
        <v/>
      </c>
      <c r="U332" s="22" t="str">
        <f t="shared" si="186"/>
        <v/>
      </c>
      <c r="V332" s="22" t="str">
        <f t="shared" si="187"/>
        <v/>
      </c>
      <c r="W332" s="22" t="str">
        <f t="shared" si="188"/>
        <v/>
      </c>
      <c r="X332" s="22" t="str">
        <f t="shared" si="189"/>
        <v/>
      </c>
      <c r="Y332" s="22" t="str">
        <f t="shared" si="190"/>
        <v/>
      </c>
      <c r="Z332" s="22" t="str">
        <f t="shared" si="191"/>
        <v/>
      </c>
      <c r="AA332" s="22" t="str">
        <f t="shared" si="192"/>
        <v/>
      </c>
      <c r="AB332" s="22">
        <f t="shared" si="193"/>
        <v>0</v>
      </c>
      <c r="AC332" s="22">
        <f t="shared" si="194"/>
        <v>2</v>
      </c>
      <c r="AD332" s="29">
        <f t="shared" si="195"/>
        <v>15</v>
      </c>
      <c r="AE332" s="22">
        <f t="shared" si="196"/>
        <v>11</v>
      </c>
      <c r="AF332" s="22">
        <f t="shared" si="197"/>
        <v>3</v>
      </c>
      <c r="AG332" s="22">
        <f t="shared" si="198"/>
        <v>0</v>
      </c>
      <c r="AH332" s="22">
        <f t="shared" si="199"/>
        <v>0</v>
      </c>
      <c r="AI332" s="22">
        <f t="shared" si="200"/>
        <v>0</v>
      </c>
      <c r="AJ332" s="31">
        <f t="shared" si="201"/>
        <v>12</v>
      </c>
      <c r="AK332" s="22">
        <f t="shared" si="202"/>
        <v>11</v>
      </c>
      <c r="AL332" s="22">
        <f t="shared" si="203"/>
        <v>20</v>
      </c>
      <c r="AM332" s="22">
        <f t="shared" si="204"/>
        <v>20</v>
      </c>
      <c r="AN332" s="22">
        <f t="shared" si="205"/>
        <v>20</v>
      </c>
      <c r="AO332" s="22">
        <f t="shared" si="206"/>
        <v>7</v>
      </c>
      <c r="AP332" s="22">
        <f t="shared" si="207"/>
        <v>4</v>
      </c>
      <c r="AQ332" s="2">
        <f t="shared" si="208"/>
        <v>0.26800000000000002</v>
      </c>
    </row>
    <row r="333" spans="1:43" x14ac:dyDescent="0.25">
      <c r="A333" s="26" t="str">
        <f t="shared" si="209"/>
        <v/>
      </c>
      <c r="B333" t="s">
        <v>6610</v>
      </c>
      <c r="C333" t="s">
        <v>64</v>
      </c>
      <c r="D333" t="s">
        <v>24</v>
      </c>
      <c r="E333" t="s">
        <v>5397</v>
      </c>
      <c r="F333">
        <v>2026</v>
      </c>
      <c r="G333" t="s">
        <v>5657</v>
      </c>
      <c r="H333" s="4">
        <v>46174</v>
      </c>
      <c r="I333" s="4" t="str">
        <f t="shared" si="175"/>
        <v>Western Athletic</v>
      </c>
      <c r="J333" s="2" t="str">
        <f t="shared" si="176"/>
        <v/>
      </c>
      <c r="K333" s="2" t="str">
        <f t="shared" si="177"/>
        <v/>
      </c>
      <c r="L333" s="2" t="str">
        <f t="shared" si="178"/>
        <v/>
      </c>
      <c r="M333" s="2" t="str">
        <f t="shared" si="179"/>
        <v/>
      </c>
      <c r="N333" s="22" t="str" cm="1">
        <f t="array" ref="N333">IFERROR(INDEX(Stats_Hit_GP,MATCH($B333,Stats_Hit_Player,0)),"")</f>
        <v/>
      </c>
      <c r="O333" s="22" t="str">
        <f t="shared" si="180"/>
        <v/>
      </c>
      <c r="P333" s="22" t="str">
        <f t="shared" si="181"/>
        <v/>
      </c>
      <c r="Q333" s="22" t="str">
        <f t="shared" si="182"/>
        <v/>
      </c>
      <c r="R333" s="22" t="str">
        <f t="shared" si="183"/>
        <v/>
      </c>
      <c r="S333" s="22" t="str">
        <f t="shared" si="184"/>
        <v/>
      </c>
      <c r="T333" s="22" t="str">
        <f t="shared" si="185"/>
        <v/>
      </c>
      <c r="U333" s="22" t="str">
        <f t="shared" si="186"/>
        <v/>
      </c>
      <c r="V333" s="22" t="str">
        <f t="shared" si="187"/>
        <v/>
      </c>
      <c r="W333" s="22" t="str">
        <f t="shared" si="188"/>
        <v/>
      </c>
      <c r="X333" s="22" t="str">
        <f t="shared" si="189"/>
        <v/>
      </c>
      <c r="Y333" s="22" t="str">
        <f t="shared" si="190"/>
        <v/>
      </c>
      <c r="Z333" s="22" t="str">
        <f t="shared" si="191"/>
        <v/>
      </c>
      <c r="AA333" s="22" t="str">
        <f t="shared" si="192"/>
        <v/>
      </c>
      <c r="AB333" s="22">
        <f t="shared" si="193"/>
        <v>0</v>
      </c>
      <c r="AC333" s="22">
        <f t="shared" si="194"/>
        <v>1</v>
      </c>
      <c r="AD333" s="29">
        <f t="shared" si="195"/>
        <v>3.77</v>
      </c>
      <c r="AE333" s="22">
        <f t="shared" si="196"/>
        <v>18</v>
      </c>
      <c r="AF333" s="22">
        <f t="shared" si="197"/>
        <v>7</v>
      </c>
      <c r="AG333" s="22">
        <f t="shared" si="198"/>
        <v>0</v>
      </c>
      <c r="AH333" s="22">
        <f t="shared" si="199"/>
        <v>0</v>
      </c>
      <c r="AI333" s="22">
        <f t="shared" si="200"/>
        <v>0</v>
      </c>
      <c r="AJ333" s="31">
        <f t="shared" si="201"/>
        <v>31</v>
      </c>
      <c r="AK333" s="22">
        <f t="shared" si="202"/>
        <v>26</v>
      </c>
      <c r="AL333" s="22">
        <f t="shared" si="203"/>
        <v>14</v>
      </c>
      <c r="AM333" s="22">
        <f t="shared" si="204"/>
        <v>13</v>
      </c>
      <c r="AN333" s="22">
        <f t="shared" si="205"/>
        <v>15</v>
      </c>
      <c r="AO333" s="22">
        <f t="shared" si="206"/>
        <v>23</v>
      </c>
      <c r="AP333" s="22">
        <f t="shared" si="207"/>
        <v>5</v>
      </c>
      <c r="AQ333" s="2">
        <f t="shared" si="208"/>
        <v>0.22600000000000001</v>
      </c>
    </row>
    <row r="334" spans="1:43" x14ac:dyDescent="0.25">
      <c r="A334" s="26" t="str">
        <f t="shared" si="209"/>
        <v/>
      </c>
      <c r="B334" t="s">
        <v>6611</v>
      </c>
      <c r="C334" t="s">
        <v>64</v>
      </c>
      <c r="D334" t="s">
        <v>24</v>
      </c>
      <c r="E334" t="s">
        <v>5397</v>
      </c>
      <c r="F334">
        <v>2026</v>
      </c>
      <c r="G334" t="s">
        <v>5657</v>
      </c>
      <c r="H334" s="4">
        <v>46174</v>
      </c>
      <c r="I334" s="4" t="str">
        <f t="shared" si="175"/>
        <v>Western Athletic</v>
      </c>
      <c r="J334" s="2" t="str">
        <f t="shared" si="176"/>
        <v/>
      </c>
      <c r="K334" s="2" t="str">
        <f t="shared" si="177"/>
        <v/>
      </c>
      <c r="L334" s="2" t="str">
        <f t="shared" si="178"/>
        <v/>
      </c>
      <c r="M334" s="2" t="str">
        <f t="shared" si="179"/>
        <v/>
      </c>
      <c r="N334" s="22" t="str" cm="1">
        <f t="array" ref="N334">IFERROR(INDEX(Stats_Hit_GP,MATCH($B334,Stats_Hit_Player,0)),"")</f>
        <v/>
      </c>
      <c r="O334" s="22" t="str">
        <f t="shared" si="180"/>
        <v/>
      </c>
      <c r="P334" s="22" t="str">
        <f t="shared" si="181"/>
        <v/>
      </c>
      <c r="Q334" s="22" t="str">
        <f t="shared" si="182"/>
        <v/>
      </c>
      <c r="R334" s="22" t="str">
        <f t="shared" si="183"/>
        <v/>
      </c>
      <c r="S334" s="22" t="str">
        <f t="shared" si="184"/>
        <v/>
      </c>
      <c r="T334" s="22" t="str">
        <f t="shared" si="185"/>
        <v/>
      </c>
      <c r="U334" s="22" t="str">
        <f t="shared" si="186"/>
        <v/>
      </c>
      <c r="V334" s="22" t="str">
        <f t="shared" si="187"/>
        <v/>
      </c>
      <c r="W334" s="22" t="str">
        <f t="shared" si="188"/>
        <v/>
      </c>
      <c r="X334" s="22" t="str">
        <f t="shared" si="189"/>
        <v/>
      </c>
      <c r="Y334" s="22" t="str">
        <f t="shared" si="190"/>
        <v/>
      </c>
      <c r="Z334" s="22" t="str">
        <f t="shared" si="191"/>
        <v/>
      </c>
      <c r="AA334" s="22" t="str">
        <f t="shared" si="192"/>
        <v/>
      </c>
      <c r="AB334" s="22" t="str">
        <f t="shared" si="193"/>
        <v/>
      </c>
      <c r="AC334" s="22" t="str">
        <f t="shared" si="194"/>
        <v/>
      </c>
      <c r="AD334" s="29" t="str">
        <f t="shared" si="195"/>
        <v/>
      </c>
      <c r="AE334" s="22" t="str">
        <f t="shared" si="196"/>
        <v/>
      </c>
      <c r="AF334" s="22" t="str">
        <f t="shared" si="197"/>
        <v/>
      </c>
      <c r="AG334" s="22" t="str">
        <f t="shared" si="198"/>
        <v/>
      </c>
      <c r="AH334" s="22" t="str">
        <f t="shared" si="199"/>
        <v/>
      </c>
      <c r="AI334" s="22" t="str">
        <f t="shared" si="200"/>
        <v/>
      </c>
      <c r="AJ334" s="31" t="str">
        <f t="shared" si="201"/>
        <v/>
      </c>
      <c r="AK334" s="22" t="str">
        <f t="shared" si="202"/>
        <v/>
      </c>
      <c r="AL334" s="22" t="str">
        <f t="shared" si="203"/>
        <v/>
      </c>
      <c r="AM334" s="22" t="str">
        <f t="shared" si="204"/>
        <v/>
      </c>
      <c r="AN334" s="22" t="str">
        <f t="shared" si="205"/>
        <v/>
      </c>
      <c r="AO334" s="22" t="str">
        <f t="shared" si="206"/>
        <v/>
      </c>
      <c r="AP334" s="22" t="str">
        <f t="shared" si="207"/>
        <v/>
      </c>
      <c r="AQ334" s="2" t="str">
        <f t="shared" si="208"/>
        <v/>
      </c>
    </row>
    <row r="335" spans="1:43" x14ac:dyDescent="0.25">
      <c r="A335" s="26" t="str">
        <f t="shared" si="209"/>
        <v/>
      </c>
      <c r="B335" t="s">
        <v>2137</v>
      </c>
      <c r="C335" t="s">
        <v>35</v>
      </c>
      <c r="D335" t="s">
        <v>24</v>
      </c>
      <c r="E335" t="s">
        <v>2138</v>
      </c>
      <c r="F335">
        <v>2026</v>
      </c>
      <c r="G335" t="s">
        <v>5657</v>
      </c>
      <c r="H335" s="4">
        <v>46174</v>
      </c>
      <c r="I335" s="4" t="str">
        <f t="shared" si="175"/>
        <v>Big West</v>
      </c>
      <c r="J335" s="2">
        <f t="shared" si="176"/>
        <v>0.27300000000000002</v>
      </c>
      <c r="K335" s="2">
        <f t="shared" si="177"/>
        <v>0.39</v>
      </c>
      <c r="L335" s="2">
        <f t="shared" si="178"/>
        <v>0.38600000000000001</v>
      </c>
      <c r="M335" s="2">
        <f t="shared" si="179"/>
        <v>0.77700000000000002</v>
      </c>
      <c r="N335" s="22" cm="1">
        <f t="array" ref="N335">IFERROR(INDEX(Stats_Hit_GP,MATCH($B335,Stats_Hit_Player,0)),"")</f>
        <v>40</v>
      </c>
      <c r="O335" s="22">
        <f t="shared" si="180"/>
        <v>166</v>
      </c>
      <c r="P335" s="22">
        <f t="shared" si="181"/>
        <v>132</v>
      </c>
      <c r="Q335" s="22">
        <f t="shared" si="182"/>
        <v>24</v>
      </c>
      <c r="R335" s="22">
        <f t="shared" si="183"/>
        <v>36</v>
      </c>
      <c r="S335" s="22">
        <f t="shared" si="184"/>
        <v>11</v>
      </c>
      <c r="T335" s="22">
        <f t="shared" si="185"/>
        <v>2</v>
      </c>
      <c r="U335" s="22">
        <f t="shared" si="186"/>
        <v>0</v>
      </c>
      <c r="V335" s="22">
        <f t="shared" si="187"/>
        <v>22</v>
      </c>
      <c r="W335" s="22">
        <f t="shared" si="188"/>
        <v>15</v>
      </c>
      <c r="X335" s="22">
        <f t="shared" si="189"/>
        <v>13</v>
      </c>
      <c r="Y335" s="22">
        <f t="shared" si="190"/>
        <v>35</v>
      </c>
      <c r="Z335" s="22">
        <f t="shared" si="191"/>
        <v>5</v>
      </c>
      <c r="AA335" s="22">
        <f t="shared" si="192"/>
        <v>1</v>
      </c>
      <c r="AB335" s="22" t="str">
        <f t="shared" si="193"/>
        <v/>
      </c>
      <c r="AC335" s="22" t="str">
        <f t="shared" si="194"/>
        <v/>
      </c>
      <c r="AD335" s="29" t="str">
        <f t="shared" si="195"/>
        <v/>
      </c>
      <c r="AE335" s="22" t="str">
        <f t="shared" si="196"/>
        <v/>
      </c>
      <c r="AF335" s="22" t="str">
        <f t="shared" si="197"/>
        <v/>
      </c>
      <c r="AG335" s="22" t="str">
        <f t="shared" si="198"/>
        <v/>
      </c>
      <c r="AH335" s="22" t="str">
        <f t="shared" si="199"/>
        <v/>
      </c>
      <c r="AI335" s="22" t="str">
        <f t="shared" si="200"/>
        <v/>
      </c>
      <c r="AJ335" s="31" t="str">
        <f t="shared" si="201"/>
        <v/>
      </c>
      <c r="AK335" s="22" t="str">
        <f t="shared" si="202"/>
        <v/>
      </c>
      <c r="AL335" s="22" t="str">
        <f t="shared" si="203"/>
        <v/>
      </c>
      <c r="AM335" s="22" t="str">
        <f t="shared" si="204"/>
        <v/>
      </c>
      <c r="AN335" s="22" t="str">
        <f t="shared" si="205"/>
        <v/>
      </c>
      <c r="AO335" s="22" t="str">
        <f t="shared" si="206"/>
        <v/>
      </c>
      <c r="AP335" s="22" t="str">
        <f t="shared" si="207"/>
        <v/>
      </c>
      <c r="AQ335" s="2" t="str">
        <f t="shared" si="208"/>
        <v/>
      </c>
    </row>
    <row r="336" spans="1:43" x14ac:dyDescent="0.25">
      <c r="A336" s="26" t="str">
        <f t="shared" si="209"/>
        <v/>
      </c>
      <c r="B336" t="s">
        <v>6612</v>
      </c>
      <c r="C336" t="s">
        <v>64</v>
      </c>
      <c r="D336" t="s">
        <v>24</v>
      </c>
      <c r="E336" t="s">
        <v>3417</v>
      </c>
      <c r="F336">
        <v>2026</v>
      </c>
      <c r="G336" t="s">
        <v>5657</v>
      </c>
      <c r="H336" s="4">
        <v>46174</v>
      </c>
      <c r="I336" s="4" t="str">
        <f t="shared" si="175"/>
        <v>Missouri Valley</v>
      </c>
      <c r="J336" s="2" t="str">
        <f t="shared" si="176"/>
        <v/>
      </c>
      <c r="K336" s="2" t="str">
        <f t="shared" si="177"/>
        <v/>
      </c>
      <c r="L336" s="2" t="str">
        <f t="shared" si="178"/>
        <v/>
      </c>
      <c r="M336" s="2" t="str">
        <f t="shared" si="179"/>
        <v/>
      </c>
      <c r="N336" s="22" t="str" cm="1">
        <f t="array" ref="N336">IFERROR(INDEX(Stats_Hit_GP,MATCH($B336,Stats_Hit_Player,0)),"")</f>
        <v/>
      </c>
      <c r="O336" s="22" t="str">
        <f t="shared" si="180"/>
        <v/>
      </c>
      <c r="P336" s="22" t="str">
        <f t="shared" si="181"/>
        <v/>
      </c>
      <c r="Q336" s="22" t="str">
        <f t="shared" si="182"/>
        <v/>
      </c>
      <c r="R336" s="22" t="str">
        <f t="shared" si="183"/>
        <v/>
      </c>
      <c r="S336" s="22" t="str">
        <f t="shared" si="184"/>
        <v/>
      </c>
      <c r="T336" s="22" t="str">
        <f t="shared" si="185"/>
        <v/>
      </c>
      <c r="U336" s="22" t="str">
        <f t="shared" si="186"/>
        <v/>
      </c>
      <c r="V336" s="22" t="str">
        <f t="shared" si="187"/>
        <v/>
      </c>
      <c r="W336" s="22" t="str">
        <f t="shared" si="188"/>
        <v/>
      </c>
      <c r="X336" s="22" t="str">
        <f t="shared" si="189"/>
        <v/>
      </c>
      <c r="Y336" s="22" t="str">
        <f t="shared" si="190"/>
        <v/>
      </c>
      <c r="Z336" s="22" t="str">
        <f t="shared" si="191"/>
        <v/>
      </c>
      <c r="AA336" s="22" t="str">
        <f t="shared" si="192"/>
        <v/>
      </c>
      <c r="AB336" s="22" t="str">
        <f t="shared" si="193"/>
        <v/>
      </c>
      <c r="AC336" s="22" t="str">
        <f t="shared" si="194"/>
        <v/>
      </c>
      <c r="AD336" s="29" t="str">
        <f t="shared" si="195"/>
        <v/>
      </c>
      <c r="AE336" s="22" t="str">
        <f t="shared" si="196"/>
        <v/>
      </c>
      <c r="AF336" s="22" t="str">
        <f t="shared" si="197"/>
        <v/>
      </c>
      <c r="AG336" s="22" t="str">
        <f t="shared" si="198"/>
        <v/>
      </c>
      <c r="AH336" s="22" t="str">
        <f t="shared" si="199"/>
        <v/>
      </c>
      <c r="AI336" s="22" t="str">
        <f t="shared" si="200"/>
        <v/>
      </c>
      <c r="AJ336" s="31" t="str">
        <f t="shared" si="201"/>
        <v/>
      </c>
      <c r="AK336" s="22" t="str">
        <f t="shared" si="202"/>
        <v/>
      </c>
      <c r="AL336" s="22" t="str">
        <f t="shared" si="203"/>
        <v/>
      </c>
      <c r="AM336" s="22" t="str">
        <f t="shared" si="204"/>
        <v/>
      </c>
      <c r="AN336" s="22" t="str">
        <f t="shared" si="205"/>
        <v/>
      </c>
      <c r="AO336" s="22" t="str">
        <f t="shared" si="206"/>
        <v/>
      </c>
      <c r="AP336" s="22" t="str">
        <f t="shared" si="207"/>
        <v/>
      </c>
      <c r="AQ336" s="2" t="str">
        <f t="shared" si="208"/>
        <v/>
      </c>
    </row>
    <row r="337" spans="1:43" x14ac:dyDescent="0.25">
      <c r="A337" s="26" t="str">
        <f t="shared" si="209"/>
        <v/>
      </c>
      <c r="B337" t="s">
        <v>4186</v>
      </c>
      <c r="C337" t="s">
        <v>64</v>
      </c>
      <c r="D337" t="s">
        <v>24</v>
      </c>
      <c r="E337" t="s">
        <v>350</v>
      </c>
      <c r="F337">
        <v>2026</v>
      </c>
      <c r="G337" t="s">
        <v>5657</v>
      </c>
      <c r="H337" s="4">
        <v>46174</v>
      </c>
      <c r="I337" s="4" t="str">
        <f t="shared" si="175"/>
        <v>ACC</v>
      </c>
      <c r="J337" s="2">
        <f t="shared" si="176"/>
        <v>0</v>
      </c>
      <c r="K337" s="2">
        <f t="shared" si="177"/>
        <v>1</v>
      </c>
      <c r="L337" s="2">
        <f t="shared" si="178"/>
        <v>0</v>
      </c>
      <c r="M337" s="2">
        <f t="shared" si="179"/>
        <v>0</v>
      </c>
      <c r="N337" s="22" cm="1">
        <f t="array" ref="N337">IFERROR(INDEX(Stats_Hit_GP,MATCH($B337,Stats_Hit_Player,0)),"")</f>
        <v>1</v>
      </c>
      <c r="O337" s="22">
        <f t="shared" si="180"/>
        <v>1</v>
      </c>
      <c r="P337" s="22">
        <f t="shared" si="181"/>
        <v>0</v>
      </c>
      <c r="Q337" s="22">
        <f t="shared" si="182"/>
        <v>0</v>
      </c>
      <c r="R337" s="22">
        <f t="shared" si="183"/>
        <v>0</v>
      </c>
      <c r="S337" s="22">
        <f t="shared" si="184"/>
        <v>0</v>
      </c>
      <c r="T337" s="22">
        <f t="shared" si="185"/>
        <v>0</v>
      </c>
      <c r="U337" s="22">
        <f t="shared" si="186"/>
        <v>0</v>
      </c>
      <c r="V337" s="22">
        <f t="shared" si="187"/>
        <v>0</v>
      </c>
      <c r="W337" s="22">
        <f t="shared" si="188"/>
        <v>0</v>
      </c>
      <c r="X337" s="22">
        <f t="shared" si="189"/>
        <v>1</v>
      </c>
      <c r="Y337" s="22">
        <f t="shared" si="190"/>
        <v>0</v>
      </c>
      <c r="Z337" s="22">
        <f t="shared" si="191"/>
        <v>0</v>
      </c>
      <c r="AA337" s="22">
        <f t="shared" si="192"/>
        <v>0</v>
      </c>
      <c r="AB337" s="22">
        <f t="shared" si="193"/>
        <v>0</v>
      </c>
      <c r="AC337" s="22">
        <f t="shared" si="194"/>
        <v>0</v>
      </c>
      <c r="AD337" s="29">
        <f t="shared" si="195"/>
        <v>40.5</v>
      </c>
      <c r="AE337" s="22">
        <f t="shared" si="196"/>
        <v>3</v>
      </c>
      <c r="AF337" s="22">
        <f t="shared" si="197"/>
        <v>0</v>
      </c>
      <c r="AG337" s="22">
        <f t="shared" si="198"/>
        <v>0</v>
      </c>
      <c r="AH337" s="22">
        <f t="shared" si="199"/>
        <v>0</v>
      </c>
      <c r="AI337" s="22">
        <f t="shared" si="200"/>
        <v>0</v>
      </c>
      <c r="AJ337" s="31">
        <f t="shared" si="201"/>
        <v>1.1000000000000001</v>
      </c>
      <c r="AK337" s="22">
        <f t="shared" si="202"/>
        <v>2</v>
      </c>
      <c r="AL337" s="22">
        <f t="shared" si="203"/>
        <v>8</v>
      </c>
      <c r="AM337" s="22">
        <f t="shared" si="204"/>
        <v>6</v>
      </c>
      <c r="AN337" s="22">
        <f t="shared" si="205"/>
        <v>4</v>
      </c>
      <c r="AO337" s="22">
        <f t="shared" si="206"/>
        <v>3</v>
      </c>
      <c r="AP337" s="22">
        <f t="shared" si="207"/>
        <v>2</v>
      </c>
      <c r="AQ337" s="2">
        <f t="shared" si="208"/>
        <v>0.28599999999999998</v>
      </c>
    </row>
    <row r="338" spans="1:43" x14ac:dyDescent="0.25">
      <c r="A338" s="26" t="str">
        <f t="shared" si="209"/>
        <v/>
      </c>
      <c r="B338" t="s">
        <v>3420</v>
      </c>
      <c r="C338" t="s">
        <v>44</v>
      </c>
      <c r="D338" t="s">
        <v>47</v>
      </c>
      <c r="E338" t="s">
        <v>3417</v>
      </c>
      <c r="F338">
        <v>2026</v>
      </c>
      <c r="G338" t="s">
        <v>5657</v>
      </c>
      <c r="H338" s="4">
        <v>46174</v>
      </c>
      <c r="I338" s="4" t="str">
        <f t="shared" si="175"/>
        <v>Missouri Valley</v>
      </c>
      <c r="J338" s="2">
        <f t="shared" si="176"/>
        <v>0.26200000000000001</v>
      </c>
      <c r="K338" s="2">
        <f t="shared" si="177"/>
        <v>0.33700000000000002</v>
      </c>
      <c r="L338" s="2">
        <f t="shared" si="178"/>
        <v>0.48099999999999998</v>
      </c>
      <c r="M338" s="2">
        <f t="shared" si="179"/>
        <v>0.81799999999999995</v>
      </c>
      <c r="N338" s="22" cm="1">
        <f t="array" ref="N338">IFERROR(INDEX(Stats_Hit_GP,MATCH($B338,Stats_Hit_Player,0)),"")</f>
        <v>50</v>
      </c>
      <c r="O338" s="22">
        <f t="shared" si="180"/>
        <v>211</v>
      </c>
      <c r="P338" s="22">
        <f t="shared" si="181"/>
        <v>187</v>
      </c>
      <c r="Q338" s="22">
        <f t="shared" si="182"/>
        <v>37</v>
      </c>
      <c r="R338" s="22">
        <f t="shared" si="183"/>
        <v>49</v>
      </c>
      <c r="S338" s="22">
        <f t="shared" si="184"/>
        <v>12</v>
      </c>
      <c r="T338" s="22">
        <f t="shared" si="185"/>
        <v>4</v>
      </c>
      <c r="U338" s="22">
        <f t="shared" si="186"/>
        <v>7</v>
      </c>
      <c r="V338" s="22">
        <f t="shared" si="187"/>
        <v>33</v>
      </c>
      <c r="W338" s="22">
        <f t="shared" si="188"/>
        <v>0</v>
      </c>
      <c r="X338" s="22">
        <f t="shared" si="189"/>
        <v>21</v>
      </c>
      <c r="Y338" s="22">
        <f t="shared" si="190"/>
        <v>48</v>
      </c>
      <c r="Z338" s="22">
        <f t="shared" si="191"/>
        <v>9</v>
      </c>
      <c r="AA338" s="22">
        <f t="shared" si="192"/>
        <v>2</v>
      </c>
      <c r="AB338" s="22" t="str">
        <f t="shared" si="193"/>
        <v/>
      </c>
      <c r="AC338" s="22" t="str">
        <f t="shared" si="194"/>
        <v/>
      </c>
      <c r="AD338" s="29" t="str">
        <f t="shared" si="195"/>
        <v/>
      </c>
      <c r="AE338" s="22" t="str">
        <f t="shared" si="196"/>
        <v/>
      </c>
      <c r="AF338" s="22" t="str">
        <f t="shared" si="197"/>
        <v/>
      </c>
      <c r="AG338" s="22" t="str">
        <f t="shared" si="198"/>
        <v/>
      </c>
      <c r="AH338" s="22" t="str">
        <f t="shared" si="199"/>
        <v/>
      </c>
      <c r="AI338" s="22" t="str">
        <f t="shared" si="200"/>
        <v/>
      </c>
      <c r="AJ338" s="31" t="str">
        <f t="shared" si="201"/>
        <v/>
      </c>
      <c r="AK338" s="22" t="str">
        <f t="shared" si="202"/>
        <v/>
      </c>
      <c r="AL338" s="22" t="str">
        <f t="shared" si="203"/>
        <v/>
      </c>
      <c r="AM338" s="22" t="str">
        <f t="shared" si="204"/>
        <v/>
      </c>
      <c r="AN338" s="22" t="str">
        <f t="shared" si="205"/>
        <v/>
      </c>
      <c r="AO338" s="22" t="str">
        <f t="shared" si="206"/>
        <v/>
      </c>
      <c r="AP338" s="22" t="str">
        <f t="shared" si="207"/>
        <v/>
      </c>
      <c r="AQ338" s="2" t="str">
        <f t="shared" si="208"/>
        <v/>
      </c>
    </row>
    <row r="339" spans="1:43" x14ac:dyDescent="0.25">
      <c r="A339" s="26" t="str">
        <f t="shared" si="209"/>
        <v/>
      </c>
      <c r="B339" t="s">
        <v>6613</v>
      </c>
      <c r="C339" t="s">
        <v>64</v>
      </c>
      <c r="D339" t="s">
        <v>47</v>
      </c>
      <c r="E339" t="s">
        <v>2115</v>
      </c>
      <c r="F339">
        <v>2026</v>
      </c>
      <c r="G339" t="s">
        <v>5657</v>
      </c>
      <c r="H339" s="4">
        <v>46174</v>
      </c>
      <c r="I339" s="4" t="str">
        <f t="shared" si="175"/>
        <v>Big West</v>
      </c>
      <c r="J339" s="2" t="str">
        <f t="shared" si="176"/>
        <v/>
      </c>
      <c r="K339" s="2" t="str">
        <f t="shared" si="177"/>
        <v/>
      </c>
      <c r="L339" s="2" t="str">
        <f t="shared" si="178"/>
        <v/>
      </c>
      <c r="M339" s="2" t="str">
        <f t="shared" si="179"/>
        <v/>
      </c>
      <c r="N339" s="22" t="str" cm="1">
        <f t="array" ref="N339">IFERROR(INDEX(Stats_Hit_GP,MATCH($B339,Stats_Hit_Player,0)),"")</f>
        <v/>
      </c>
      <c r="O339" s="22" t="str">
        <f t="shared" si="180"/>
        <v/>
      </c>
      <c r="P339" s="22" t="str">
        <f t="shared" si="181"/>
        <v/>
      </c>
      <c r="Q339" s="22" t="str">
        <f t="shared" si="182"/>
        <v/>
      </c>
      <c r="R339" s="22" t="str">
        <f t="shared" si="183"/>
        <v/>
      </c>
      <c r="S339" s="22" t="str">
        <f t="shared" si="184"/>
        <v/>
      </c>
      <c r="T339" s="22" t="str">
        <f t="shared" si="185"/>
        <v/>
      </c>
      <c r="U339" s="22" t="str">
        <f t="shared" si="186"/>
        <v/>
      </c>
      <c r="V339" s="22" t="str">
        <f t="shared" si="187"/>
        <v/>
      </c>
      <c r="W339" s="22" t="str">
        <f t="shared" si="188"/>
        <v/>
      </c>
      <c r="X339" s="22" t="str">
        <f t="shared" si="189"/>
        <v/>
      </c>
      <c r="Y339" s="22" t="str">
        <f t="shared" si="190"/>
        <v/>
      </c>
      <c r="Z339" s="22" t="str">
        <f t="shared" si="191"/>
        <v/>
      </c>
      <c r="AA339" s="22" t="str">
        <f t="shared" si="192"/>
        <v/>
      </c>
      <c r="AB339" s="22">
        <f t="shared" si="193"/>
        <v>1</v>
      </c>
      <c r="AC339" s="22">
        <f t="shared" si="194"/>
        <v>0</v>
      </c>
      <c r="AD339" s="29">
        <f t="shared" si="195"/>
        <v>12.38</v>
      </c>
      <c r="AE339" s="22">
        <f t="shared" si="196"/>
        <v>9</v>
      </c>
      <c r="AF339" s="22">
        <f t="shared" si="197"/>
        <v>0</v>
      </c>
      <c r="AG339" s="22">
        <f t="shared" si="198"/>
        <v>0</v>
      </c>
      <c r="AH339" s="22">
        <f t="shared" si="199"/>
        <v>0</v>
      </c>
      <c r="AI339" s="22">
        <f t="shared" si="200"/>
        <v>0</v>
      </c>
      <c r="AJ339" s="31">
        <f t="shared" si="201"/>
        <v>8</v>
      </c>
      <c r="AK339" s="22">
        <f t="shared" si="202"/>
        <v>11</v>
      </c>
      <c r="AL339" s="22">
        <f t="shared" si="203"/>
        <v>12</v>
      </c>
      <c r="AM339" s="22">
        <f t="shared" si="204"/>
        <v>11</v>
      </c>
      <c r="AN339" s="22">
        <f t="shared" si="205"/>
        <v>9</v>
      </c>
      <c r="AO339" s="22">
        <f t="shared" si="206"/>
        <v>9</v>
      </c>
      <c r="AP339" s="22">
        <f t="shared" si="207"/>
        <v>3</v>
      </c>
      <c r="AQ339" s="2">
        <f t="shared" si="208"/>
        <v>0.32400000000000001</v>
      </c>
    </row>
    <row r="340" spans="1:43" x14ac:dyDescent="0.25">
      <c r="A340" s="26" t="str">
        <f t="shared" si="209"/>
        <v/>
      </c>
      <c r="B340" t="s">
        <v>2116</v>
      </c>
      <c r="C340" t="s">
        <v>35</v>
      </c>
      <c r="D340" t="s">
        <v>24</v>
      </c>
      <c r="E340" t="s">
        <v>2115</v>
      </c>
      <c r="F340">
        <v>2026</v>
      </c>
      <c r="G340" t="s">
        <v>5657</v>
      </c>
      <c r="H340" s="4">
        <v>46174</v>
      </c>
      <c r="I340" s="4" t="str">
        <f t="shared" si="175"/>
        <v>Big West</v>
      </c>
      <c r="J340" s="2">
        <f t="shared" si="176"/>
        <v>0.29899999999999999</v>
      </c>
      <c r="K340" s="2">
        <f t="shared" si="177"/>
        <v>0.38400000000000001</v>
      </c>
      <c r="L340" s="2">
        <f t="shared" si="178"/>
        <v>0.48099999999999998</v>
      </c>
      <c r="M340" s="2">
        <f t="shared" si="179"/>
        <v>0.86599999999999999</v>
      </c>
      <c r="N340" s="22" cm="1">
        <f t="array" ref="N340">IFERROR(INDEX(Stats_Hit_GP,MATCH($B340,Stats_Hit_Player,0)),"")</f>
        <v>51</v>
      </c>
      <c r="O340" s="22">
        <f t="shared" si="180"/>
        <v>216</v>
      </c>
      <c r="P340" s="22">
        <f t="shared" si="181"/>
        <v>187</v>
      </c>
      <c r="Q340" s="22">
        <f t="shared" si="182"/>
        <v>42</v>
      </c>
      <c r="R340" s="22">
        <f t="shared" si="183"/>
        <v>56</v>
      </c>
      <c r="S340" s="22">
        <f t="shared" si="184"/>
        <v>9</v>
      </c>
      <c r="T340" s="22">
        <f t="shared" si="185"/>
        <v>5</v>
      </c>
      <c r="U340" s="22">
        <f t="shared" si="186"/>
        <v>5</v>
      </c>
      <c r="V340" s="22">
        <f t="shared" si="187"/>
        <v>29</v>
      </c>
      <c r="W340" s="22">
        <f t="shared" si="188"/>
        <v>5</v>
      </c>
      <c r="X340" s="22">
        <f t="shared" si="189"/>
        <v>22</v>
      </c>
      <c r="Y340" s="22">
        <f t="shared" si="190"/>
        <v>39</v>
      </c>
      <c r="Z340" s="22">
        <f t="shared" si="191"/>
        <v>9</v>
      </c>
      <c r="AA340" s="22">
        <f t="shared" si="192"/>
        <v>6</v>
      </c>
      <c r="AB340" s="22" t="str">
        <f t="shared" si="193"/>
        <v/>
      </c>
      <c r="AC340" s="22" t="str">
        <f t="shared" si="194"/>
        <v/>
      </c>
      <c r="AD340" s="29" t="str">
        <f t="shared" si="195"/>
        <v/>
      </c>
      <c r="AE340" s="22" t="str">
        <f t="shared" si="196"/>
        <v/>
      </c>
      <c r="AF340" s="22" t="str">
        <f t="shared" si="197"/>
        <v/>
      </c>
      <c r="AG340" s="22" t="str">
        <f t="shared" si="198"/>
        <v/>
      </c>
      <c r="AH340" s="22" t="str">
        <f t="shared" si="199"/>
        <v/>
      </c>
      <c r="AI340" s="22" t="str">
        <f t="shared" si="200"/>
        <v/>
      </c>
      <c r="AJ340" s="31" t="str">
        <f t="shared" si="201"/>
        <v/>
      </c>
      <c r="AK340" s="22" t="str">
        <f t="shared" si="202"/>
        <v/>
      </c>
      <c r="AL340" s="22" t="str">
        <f t="shared" si="203"/>
        <v/>
      </c>
      <c r="AM340" s="22" t="str">
        <f t="shared" si="204"/>
        <v/>
      </c>
      <c r="AN340" s="22" t="str">
        <f t="shared" si="205"/>
        <v/>
      </c>
      <c r="AO340" s="22" t="str">
        <f t="shared" si="206"/>
        <v/>
      </c>
      <c r="AP340" s="22" t="str">
        <f t="shared" si="207"/>
        <v/>
      </c>
      <c r="AQ340" s="2" t="str">
        <f t="shared" si="208"/>
        <v/>
      </c>
    </row>
    <row r="341" spans="1:43" x14ac:dyDescent="0.25">
      <c r="A341" s="26" t="str">
        <f t="shared" si="209"/>
        <v/>
      </c>
      <c r="B341" t="s">
        <v>2143</v>
      </c>
      <c r="C341" t="s">
        <v>27</v>
      </c>
      <c r="D341" t="s">
        <v>47</v>
      </c>
      <c r="E341" t="s">
        <v>2138</v>
      </c>
      <c r="F341">
        <v>2026</v>
      </c>
      <c r="G341" t="s">
        <v>5657</v>
      </c>
      <c r="H341" s="4">
        <v>46174</v>
      </c>
      <c r="I341" s="4" t="str">
        <f t="shared" si="175"/>
        <v>Big West</v>
      </c>
      <c r="J341" s="2">
        <f t="shared" si="176"/>
        <v>0.36899999999999999</v>
      </c>
      <c r="K341" s="2">
        <f t="shared" si="177"/>
        <v>0.48899999999999999</v>
      </c>
      <c r="L341" s="2">
        <f t="shared" si="178"/>
        <v>0.40500000000000003</v>
      </c>
      <c r="M341" s="2">
        <f t="shared" si="179"/>
        <v>0.89500000000000002</v>
      </c>
      <c r="N341" s="22" cm="1">
        <f t="array" ref="N341">IFERROR(INDEX(Stats_Hit_GP,MATCH($B341,Stats_Hit_Player,0)),"")</f>
        <v>31</v>
      </c>
      <c r="O341" s="22">
        <f t="shared" si="180"/>
        <v>146</v>
      </c>
      <c r="P341" s="22">
        <f t="shared" si="181"/>
        <v>111</v>
      </c>
      <c r="Q341" s="22">
        <f t="shared" si="182"/>
        <v>26</v>
      </c>
      <c r="R341" s="22">
        <f t="shared" si="183"/>
        <v>41</v>
      </c>
      <c r="S341" s="22">
        <f t="shared" si="184"/>
        <v>2</v>
      </c>
      <c r="T341" s="22">
        <f t="shared" si="185"/>
        <v>1</v>
      </c>
      <c r="U341" s="22">
        <f t="shared" si="186"/>
        <v>0</v>
      </c>
      <c r="V341" s="22">
        <f t="shared" si="187"/>
        <v>12</v>
      </c>
      <c r="W341" s="22">
        <f t="shared" si="188"/>
        <v>8</v>
      </c>
      <c r="X341" s="22">
        <f t="shared" si="189"/>
        <v>20</v>
      </c>
      <c r="Y341" s="22">
        <f t="shared" si="190"/>
        <v>16</v>
      </c>
      <c r="Z341" s="22">
        <f t="shared" si="191"/>
        <v>10</v>
      </c>
      <c r="AA341" s="22">
        <f t="shared" si="192"/>
        <v>5</v>
      </c>
      <c r="AB341" s="22" t="str">
        <f t="shared" si="193"/>
        <v/>
      </c>
      <c r="AC341" s="22" t="str">
        <f t="shared" si="194"/>
        <v/>
      </c>
      <c r="AD341" s="29" t="str">
        <f t="shared" si="195"/>
        <v/>
      </c>
      <c r="AE341" s="22" t="str">
        <f t="shared" si="196"/>
        <v/>
      </c>
      <c r="AF341" s="22" t="str">
        <f t="shared" si="197"/>
        <v/>
      </c>
      <c r="AG341" s="22" t="str">
        <f t="shared" si="198"/>
        <v/>
      </c>
      <c r="AH341" s="22" t="str">
        <f t="shared" si="199"/>
        <v/>
      </c>
      <c r="AI341" s="22" t="str">
        <f t="shared" si="200"/>
        <v/>
      </c>
      <c r="AJ341" s="31" t="str">
        <f t="shared" si="201"/>
        <v/>
      </c>
      <c r="AK341" s="22" t="str">
        <f t="shared" si="202"/>
        <v/>
      </c>
      <c r="AL341" s="22" t="str">
        <f t="shared" si="203"/>
        <v/>
      </c>
      <c r="AM341" s="22" t="str">
        <f t="shared" si="204"/>
        <v/>
      </c>
      <c r="AN341" s="22" t="str">
        <f t="shared" si="205"/>
        <v/>
      </c>
      <c r="AO341" s="22" t="str">
        <f t="shared" si="206"/>
        <v/>
      </c>
      <c r="AP341" s="22" t="str">
        <f t="shared" si="207"/>
        <v/>
      </c>
      <c r="AQ341" s="2" t="str">
        <f t="shared" si="208"/>
        <v/>
      </c>
    </row>
    <row r="342" spans="1:43" x14ac:dyDescent="0.25">
      <c r="A342" s="26" t="str">
        <f t="shared" si="209"/>
        <v/>
      </c>
      <c r="B342" t="s">
        <v>6614</v>
      </c>
      <c r="C342" t="s">
        <v>64</v>
      </c>
      <c r="D342" t="s">
        <v>47</v>
      </c>
      <c r="E342" t="s">
        <v>2138</v>
      </c>
      <c r="F342">
        <v>2026</v>
      </c>
      <c r="G342" t="s">
        <v>5657</v>
      </c>
      <c r="H342" s="4">
        <v>46174</v>
      </c>
      <c r="I342" s="4" t="str">
        <f t="shared" si="175"/>
        <v>Big West</v>
      </c>
      <c r="J342" s="2" t="str">
        <f t="shared" si="176"/>
        <v/>
      </c>
      <c r="K342" s="2" t="str">
        <f t="shared" si="177"/>
        <v/>
      </c>
      <c r="L342" s="2" t="str">
        <f t="shared" si="178"/>
        <v/>
      </c>
      <c r="M342" s="2" t="str">
        <f t="shared" si="179"/>
        <v/>
      </c>
      <c r="N342" s="22" t="str" cm="1">
        <f t="array" ref="N342">IFERROR(INDEX(Stats_Hit_GP,MATCH($B342,Stats_Hit_Player,0)),"")</f>
        <v/>
      </c>
      <c r="O342" s="22" t="str">
        <f t="shared" si="180"/>
        <v/>
      </c>
      <c r="P342" s="22" t="str">
        <f t="shared" si="181"/>
        <v/>
      </c>
      <c r="Q342" s="22" t="str">
        <f t="shared" si="182"/>
        <v/>
      </c>
      <c r="R342" s="22" t="str">
        <f t="shared" si="183"/>
        <v/>
      </c>
      <c r="S342" s="22" t="str">
        <f t="shared" si="184"/>
        <v/>
      </c>
      <c r="T342" s="22" t="str">
        <f t="shared" si="185"/>
        <v/>
      </c>
      <c r="U342" s="22" t="str">
        <f t="shared" si="186"/>
        <v/>
      </c>
      <c r="V342" s="22" t="str">
        <f t="shared" si="187"/>
        <v/>
      </c>
      <c r="W342" s="22" t="str">
        <f t="shared" si="188"/>
        <v/>
      </c>
      <c r="X342" s="22" t="str">
        <f t="shared" si="189"/>
        <v/>
      </c>
      <c r="Y342" s="22" t="str">
        <f t="shared" si="190"/>
        <v/>
      </c>
      <c r="Z342" s="22" t="str">
        <f t="shared" si="191"/>
        <v/>
      </c>
      <c r="AA342" s="22" t="str">
        <f t="shared" si="192"/>
        <v/>
      </c>
      <c r="AB342" s="22">
        <f t="shared" si="193"/>
        <v>0</v>
      </c>
      <c r="AC342" s="22">
        <f t="shared" si="194"/>
        <v>1</v>
      </c>
      <c r="AD342" s="29">
        <f t="shared" si="195"/>
        <v>6.32</v>
      </c>
      <c r="AE342" s="22">
        <f t="shared" si="196"/>
        <v>17</v>
      </c>
      <c r="AF342" s="22">
        <f t="shared" si="197"/>
        <v>4</v>
      </c>
      <c r="AG342" s="22">
        <f t="shared" si="198"/>
        <v>0</v>
      </c>
      <c r="AH342" s="22">
        <f t="shared" si="199"/>
        <v>0</v>
      </c>
      <c r="AI342" s="22">
        <f t="shared" si="200"/>
        <v>0</v>
      </c>
      <c r="AJ342" s="31">
        <f t="shared" si="201"/>
        <v>31.1</v>
      </c>
      <c r="AK342" s="22">
        <f t="shared" si="202"/>
        <v>35</v>
      </c>
      <c r="AL342" s="22">
        <f t="shared" si="203"/>
        <v>25</v>
      </c>
      <c r="AM342" s="22">
        <f t="shared" si="204"/>
        <v>22</v>
      </c>
      <c r="AN342" s="22">
        <f t="shared" si="205"/>
        <v>22</v>
      </c>
      <c r="AO342" s="22">
        <f t="shared" si="206"/>
        <v>41</v>
      </c>
      <c r="AP342" s="22">
        <f t="shared" si="207"/>
        <v>8</v>
      </c>
      <c r="AQ342" s="2">
        <f t="shared" si="208"/>
        <v>0.28499999999999998</v>
      </c>
    </row>
    <row r="343" spans="1:43" x14ac:dyDescent="0.25">
      <c r="A343" s="26" t="str">
        <f t="shared" si="209"/>
        <v/>
      </c>
      <c r="B343" t="s">
        <v>6615</v>
      </c>
      <c r="C343" t="s">
        <v>64</v>
      </c>
      <c r="D343" t="s">
        <v>47</v>
      </c>
      <c r="E343" t="s">
        <v>2138</v>
      </c>
      <c r="F343">
        <v>2026</v>
      </c>
      <c r="G343" t="s">
        <v>5657</v>
      </c>
      <c r="H343" s="4">
        <v>46174</v>
      </c>
      <c r="I343" s="4" t="str">
        <f t="shared" si="175"/>
        <v>Big West</v>
      </c>
      <c r="J343" s="2" t="str">
        <f t="shared" si="176"/>
        <v/>
      </c>
      <c r="K343" s="2" t="str">
        <f t="shared" si="177"/>
        <v/>
      </c>
      <c r="L343" s="2" t="str">
        <f t="shared" si="178"/>
        <v/>
      </c>
      <c r="M343" s="2" t="str">
        <f t="shared" si="179"/>
        <v/>
      </c>
      <c r="N343" s="22" t="str" cm="1">
        <f t="array" ref="N343">IFERROR(INDEX(Stats_Hit_GP,MATCH($B343,Stats_Hit_Player,0)),"")</f>
        <v/>
      </c>
      <c r="O343" s="22" t="str">
        <f t="shared" si="180"/>
        <v/>
      </c>
      <c r="P343" s="22" t="str">
        <f t="shared" si="181"/>
        <v/>
      </c>
      <c r="Q343" s="22" t="str">
        <f t="shared" si="182"/>
        <v/>
      </c>
      <c r="R343" s="22" t="str">
        <f t="shared" si="183"/>
        <v/>
      </c>
      <c r="S343" s="22" t="str">
        <f t="shared" si="184"/>
        <v/>
      </c>
      <c r="T343" s="22" t="str">
        <f t="shared" si="185"/>
        <v/>
      </c>
      <c r="U343" s="22" t="str">
        <f t="shared" si="186"/>
        <v/>
      </c>
      <c r="V343" s="22" t="str">
        <f t="shared" si="187"/>
        <v/>
      </c>
      <c r="W343" s="22" t="str">
        <f t="shared" si="188"/>
        <v/>
      </c>
      <c r="X343" s="22" t="str">
        <f t="shared" si="189"/>
        <v/>
      </c>
      <c r="Y343" s="22" t="str">
        <f t="shared" si="190"/>
        <v/>
      </c>
      <c r="Z343" s="22" t="str">
        <f t="shared" si="191"/>
        <v/>
      </c>
      <c r="AA343" s="22" t="str">
        <f t="shared" si="192"/>
        <v/>
      </c>
      <c r="AB343" s="22">
        <f t="shared" si="193"/>
        <v>5</v>
      </c>
      <c r="AC343" s="22">
        <f t="shared" si="194"/>
        <v>4</v>
      </c>
      <c r="AD343" s="29">
        <f t="shared" si="195"/>
        <v>5.04</v>
      </c>
      <c r="AE343" s="22">
        <f t="shared" si="196"/>
        <v>14</v>
      </c>
      <c r="AF343" s="22">
        <f t="shared" si="197"/>
        <v>14</v>
      </c>
      <c r="AG343" s="22">
        <f t="shared" si="198"/>
        <v>0</v>
      </c>
      <c r="AH343" s="22">
        <f t="shared" si="199"/>
        <v>0</v>
      </c>
      <c r="AI343" s="22">
        <f t="shared" si="200"/>
        <v>0</v>
      </c>
      <c r="AJ343" s="31">
        <f t="shared" si="201"/>
        <v>85.2</v>
      </c>
      <c r="AK343" s="22">
        <f t="shared" si="202"/>
        <v>99</v>
      </c>
      <c r="AL343" s="22">
        <f t="shared" si="203"/>
        <v>51</v>
      </c>
      <c r="AM343" s="22">
        <f t="shared" si="204"/>
        <v>48</v>
      </c>
      <c r="AN343" s="22">
        <f t="shared" si="205"/>
        <v>21</v>
      </c>
      <c r="AO343" s="22">
        <f t="shared" si="206"/>
        <v>67</v>
      </c>
      <c r="AP343" s="22">
        <f t="shared" si="207"/>
        <v>8</v>
      </c>
      <c r="AQ343" s="2">
        <f t="shared" si="208"/>
        <v>0.29199999999999998</v>
      </c>
    </row>
    <row r="344" spans="1:43" x14ac:dyDescent="0.25">
      <c r="A344" s="26" t="str">
        <f t="shared" si="209"/>
        <v/>
      </c>
      <c r="B344" t="s">
        <v>2574</v>
      </c>
      <c r="C344" t="s">
        <v>44</v>
      </c>
      <c r="D344" t="s">
        <v>47</v>
      </c>
      <c r="E344" t="s">
        <v>2566</v>
      </c>
      <c r="F344">
        <v>2026</v>
      </c>
      <c r="G344" t="s">
        <v>5657</v>
      </c>
      <c r="H344" s="4">
        <v>46174</v>
      </c>
      <c r="I344" s="4" t="str">
        <f t="shared" si="175"/>
        <v>Coastal</v>
      </c>
      <c r="J344" s="2">
        <f t="shared" si="176"/>
        <v>0.23499999999999999</v>
      </c>
      <c r="K344" s="2">
        <f t="shared" si="177"/>
        <v>0.38600000000000001</v>
      </c>
      <c r="L344" s="2">
        <f t="shared" si="178"/>
        <v>0.29399999999999998</v>
      </c>
      <c r="M344" s="2">
        <f t="shared" si="179"/>
        <v>0.68</v>
      </c>
      <c r="N344" s="22" cm="1">
        <f t="array" ref="N344">IFERROR(INDEX(Stats_Hit_GP,MATCH($B344,Stats_Hit_Player,0)),"")</f>
        <v>16</v>
      </c>
      <c r="O344" s="22">
        <f t="shared" si="180"/>
        <v>46</v>
      </c>
      <c r="P344" s="22">
        <f t="shared" si="181"/>
        <v>34</v>
      </c>
      <c r="Q344" s="22">
        <f t="shared" si="182"/>
        <v>5</v>
      </c>
      <c r="R344" s="22">
        <f t="shared" si="183"/>
        <v>8</v>
      </c>
      <c r="S344" s="22">
        <f t="shared" si="184"/>
        <v>2</v>
      </c>
      <c r="T344" s="22">
        <f t="shared" si="185"/>
        <v>0</v>
      </c>
      <c r="U344" s="22">
        <f t="shared" si="186"/>
        <v>0</v>
      </c>
      <c r="V344" s="22">
        <f t="shared" si="187"/>
        <v>7</v>
      </c>
      <c r="W344" s="22">
        <f t="shared" si="188"/>
        <v>4</v>
      </c>
      <c r="X344" s="22">
        <f t="shared" si="189"/>
        <v>5</v>
      </c>
      <c r="Y344" s="22">
        <f t="shared" si="190"/>
        <v>11</v>
      </c>
      <c r="Z344" s="22">
        <f t="shared" si="191"/>
        <v>1</v>
      </c>
      <c r="AA344" s="22">
        <f t="shared" si="192"/>
        <v>0</v>
      </c>
      <c r="AB344" s="22" t="str">
        <f t="shared" si="193"/>
        <v/>
      </c>
      <c r="AC344" s="22" t="str">
        <f t="shared" si="194"/>
        <v/>
      </c>
      <c r="AD344" s="29" t="str">
        <f t="shared" si="195"/>
        <v/>
      </c>
      <c r="AE344" s="22" t="str">
        <f t="shared" si="196"/>
        <v/>
      </c>
      <c r="AF344" s="22" t="str">
        <f t="shared" si="197"/>
        <v/>
      </c>
      <c r="AG344" s="22" t="str">
        <f t="shared" si="198"/>
        <v/>
      </c>
      <c r="AH344" s="22" t="str">
        <f t="shared" si="199"/>
        <v/>
      </c>
      <c r="AI344" s="22" t="str">
        <f t="shared" si="200"/>
        <v/>
      </c>
      <c r="AJ344" s="31" t="str">
        <f t="shared" si="201"/>
        <v/>
      </c>
      <c r="AK344" s="22" t="str">
        <f t="shared" si="202"/>
        <v/>
      </c>
      <c r="AL344" s="22" t="str">
        <f t="shared" si="203"/>
        <v/>
      </c>
      <c r="AM344" s="22" t="str">
        <f t="shared" si="204"/>
        <v/>
      </c>
      <c r="AN344" s="22" t="str">
        <f t="shared" si="205"/>
        <v/>
      </c>
      <c r="AO344" s="22" t="str">
        <f t="shared" si="206"/>
        <v/>
      </c>
      <c r="AP344" s="22" t="str">
        <f t="shared" si="207"/>
        <v/>
      </c>
      <c r="AQ344" s="2" t="str">
        <f t="shared" si="208"/>
        <v/>
      </c>
    </row>
    <row r="345" spans="1:43" x14ac:dyDescent="0.25">
      <c r="A345" s="26" t="str">
        <f t="shared" si="209"/>
        <v/>
      </c>
      <c r="B345" t="s">
        <v>1575</v>
      </c>
      <c r="C345" t="s">
        <v>30</v>
      </c>
      <c r="D345" t="s">
        <v>47</v>
      </c>
      <c r="E345" t="s">
        <v>1564</v>
      </c>
      <c r="F345">
        <v>2026</v>
      </c>
      <c r="G345" t="s">
        <v>5657</v>
      </c>
      <c r="H345" s="4">
        <v>46174</v>
      </c>
      <c r="I345" s="4" t="str">
        <f t="shared" si="175"/>
        <v>Big South</v>
      </c>
      <c r="J345" s="2">
        <f t="shared" si="176"/>
        <v>0.22</v>
      </c>
      <c r="K345" s="2">
        <f t="shared" si="177"/>
        <v>0.30399999999999999</v>
      </c>
      <c r="L345" s="2">
        <f t="shared" si="178"/>
        <v>0.24</v>
      </c>
      <c r="M345" s="2">
        <f t="shared" si="179"/>
        <v>0.54400000000000004</v>
      </c>
      <c r="N345" s="22" cm="1">
        <f t="array" ref="N345">IFERROR(INDEX(Stats_Hit_GP,MATCH($B345,Stats_Hit_Player,0)),"")</f>
        <v>23</v>
      </c>
      <c r="O345" s="22">
        <f t="shared" si="180"/>
        <v>56</v>
      </c>
      <c r="P345" s="22">
        <f t="shared" si="181"/>
        <v>50</v>
      </c>
      <c r="Q345" s="22">
        <f t="shared" si="182"/>
        <v>6</v>
      </c>
      <c r="R345" s="22">
        <f t="shared" si="183"/>
        <v>11</v>
      </c>
      <c r="S345" s="22">
        <f t="shared" si="184"/>
        <v>1</v>
      </c>
      <c r="T345" s="22">
        <f t="shared" si="185"/>
        <v>0</v>
      </c>
      <c r="U345" s="22">
        <f t="shared" si="186"/>
        <v>0</v>
      </c>
      <c r="V345" s="22">
        <f t="shared" si="187"/>
        <v>5</v>
      </c>
      <c r="W345" s="22">
        <f t="shared" si="188"/>
        <v>1</v>
      </c>
      <c r="X345" s="22">
        <f t="shared" si="189"/>
        <v>5</v>
      </c>
      <c r="Y345" s="22">
        <f t="shared" si="190"/>
        <v>20</v>
      </c>
      <c r="Z345" s="22">
        <f t="shared" si="191"/>
        <v>1</v>
      </c>
      <c r="AA345" s="22">
        <f t="shared" si="192"/>
        <v>0</v>
      </c>
      <c r="AB345" s="22">
        <f t="shared" si="193"/>
        <v>0</v>
      </c>
      <c r="AC345" s="22">
        <f t="shared" si="194"/>
        <v>3</v>
      </c>
      <c r="AD345" s="29">
        <f t="shared" si="195"/>
        <v>5.93</v>
      </c>
      <c r="AE345" s="22">
        <f t="shared" si="196"/>
        <v>10</v>
      </c>
      <c r="AF345" s="22">
        <f t="shared" si="197"/>
        <v>4</v>
      </c>
      <c r="AG345" s="22">
        <f t="shared" si="198"/>
        <v>0</v>
      </c>
      <c r="AH345" s="22">
        <f t="shared" si="199"/>
        <v>0</v>
      </c>
      <c r="AI345" s="22">
        <f t="shared" si="200"/>
        <v>0</v>
      </c>
      <c r="AJ345" s="31">
        <f t="shared" si="201"/>
        <v>27.1</v>
      </c>
      <c r="AK345" s="22">
        <f t="shared" si="202"/>
        <v>30</v>
      </c>
      <c r="AL345" s="22">
        <f t="shared" si="203"/>
        <v>24</v>
      </c>
      <c r="AM345" s="22">
        <f t="shared" si="204"/>
        <v>18</v>
      </c>
      <c r="AN345" s="22">
        <f t="shared" si="205"/>
        <v>7</v>
      </c>
      <c r="AO345" s="22">
        <f t="shared" si="206"/>
        <v>22</v>
      </c>
      <c r="AP345" s="22">
        <f t="shared" si="207"/>
        <v>2</v>
      </c>
      <c r="AQ345" s="2">
        <f t="shared" si="208"/>
        <v>0.27300000000000002</v>
      </c>
    </row>
    <row r="346" spans="1:43" x14ac:dyDescent="0.25">
      <c r="A346" s="26" t="str">
        <f t="shared" si="209"/>
        <v/>
      </c>
      <c r="B346" t="s">
        <v>3851</v>
      </c>
      <c r="C346" t="s">
        <v>30</v>
      </c>
      <c r="D346" t="s">
        <v>47</v>
      </c>
      <c r="E346" t="s">
        <v>6535</v>
      </c>
      <c r="F346">
        <v>2026</v>
      </c>
      <c r="G346" t="s">
        <v>5657</v>
      </c>
      <c r="H346" s="4">
        <v>46174</v>
      </c>
      <c r="I346" s="4" t="str">
        <f t="shared" si="175"/>
        <v/>
      </c>
      <c r="J346" s="2">
        <f t="shared" si="176"/>
        <v>0.13</v>
      </c>
      <c r="K346" s="2">
        <f t="shared" si="177"/>
        <v>0.2</v>
      </c>
      <c r="L346" s="2">
        <f t="shared" si="178"/>
        <v>0.217</v>
      </c>
      <c r="M346" s="2">
        <f t="shared" si="179"/>
        <v>0.41699999999999998</v>
      </c>
      <c r="N346" s="22" cm="1">
        <f t="array" ref="N346">IFERROR(INDEX(Stats_Hit_GP,MATCH($B346,Stats_Hit_Player,0)),"")</f>
        <v>14</v>
      </c>
      <c r="O346" s="22">
        <f t="shared" si="180"/>
        <v>25</v>
      </c>
      <c r="P346" s="22">
        <f t="shared" si="181"/>
        <v>23</v>
      </c>
      <c r="Q346" s="22">
        <f t="shared" si="182"/>
        <v>3</v>
      </c>
      <c r="R346" s="22">
        <f t="shared" si="183"/>
        <v>3</v>
      </c>
      <c r="S346" s="22">
        <f t="shared" si="184"/>
        <v>2</v>
      </c>
      <c r="T346" s="22">
        <f t="shared" si="185"/>
        <v>0</v>
      </c>
      <c r="U346" s="22">
        <f t="shared" si="186"/>
        <v>0</v>
      </c>
      <c r="V346" s="22">
        <f t="shared" si="187"/>
        <v>0</v>
      </c>
      <c r="W346" s="22">
        <f t="shared" si="188"/>
        <v>0</v>
      </c>
      <c r="X346" s="22">
        <f t="shared" si="189"/>
        <v>2</v>
      </c>
      <c r="Y346" s="22">
        <f t="shared" si="190"/>
        <v>11</v>
      </c>
      <c r="Z346" s="22">
        <f t="shared" si="191"/>
        <v>0</v>
      </c>
      <c r="AA346" s="22">
        <f t="shared" si="192"/>
        <v>0</v>
      </c>
      <c r="AB346" s="22" t="str">
        <f t="shared" si="193"/>
        <v/>
      </c>
      <c r="AC346" s="22" t="str">
        <f t="shared" si="194"/>
        <v/>
      </c>
      <c r="AD346" s="29" t="str">
        <f t="shared" si="195"/>
        <v/>
      </c>
      <c r="AE346" s="22" t="str">
        <f t="shared" si="196"/>
        <v/>
      </c>
      <c r="AF346" s="22" t="str">
        <f t="shared" si="197"/>
        <v/>
      </c>
      <c r="AG346" s="22" t="str">
        <f t="shared" si="198"/>
        <v/>
      </c>
      <c r="AH346" s="22" t="str">
        <f t="shared" si="199"/>
        <v/>
      </c>
      <c r="AI346" s="22" t="str">
        <f t="shared" si="200"/>
        <v/>
      </c>
      <c r="AJ346" s="31" t="str">
        <f t="shared" si="201"/>
        <v/>
      </c>
      <c r="AK346" s="22" t="str">
        <f t="shared" si="202"/>
        <v/>
      </c>
      <c r="AL346" s="22" t="str">
        <f t="shared" si="203"/>
        <v/>
      </c>
      <c r="AM346" s="22" t="str">
        <f t="shared" si="204"/>
        <v/>
      </c>
      <c r="AN346" s="22" t="str">
        <f t="shared" si="205"/>
        <v/>
      </c>
      <c r="AO346" s="22" t="str">
        <f t="shared" si="206"/>
        <v/>
      </c>
      <c r="AP346" s="22" t="str">
        <f t="shared" si="207"/>
        <v/>
      </c>
      <c r="AQ346" s="2" t="str">
        <f t="shared" si="208"/>
        <v/>
      </c>
    </row>
    <row r="347" spans="1:43" x14ac:dyDescent="0.25">
      <c r="A347" s="26" t="str">
        <f t="shared" si="209"/>
        <v/>
      </c>
      <c r="B347" t="s">
        <v>3444</v>
      </c>
      <c r="C347" t="s">
        <v>42</v>
      </c>
      <c r="D347" t="s">
        <v>47</v>
      </c>
      <c r="E347" t="s">
        <v>3432</v>
      </c>
      <c r="F347">
        <v>2026</v>
      </c>
      <c r="G347" t="s">
        <v>5657</v>
      </c>
      <c r="H347" s="4">
        <v>46174</v>
      </c>
      <c r="I347" s="4" t="str">
        <f t="shared" si="175"/>
        <v>Mountain West</v>
      </c>
      <c r="J347" s="2">
        <f t="shared" si="176"/>
        <v>0.13300000000000001</v>
      </c>
      <c r="K347" s="2">
        <f t="shared" si="177"/>
        <v>0.188</v>
      </c>
      <c r="L347" s="2">
        <f t="shared" si="178"/>
        <v>0.13300000000000001</v>
      </c>
      <c r="M347" s="2">
        <f t="shared" si="179"/>
        <v>0.32100000000000001</v>
      </c>
      <c r="N347" s="22" cm="1">
        <f t="array" ref="N347">IFERROR(INDEX(Stats_Hit_GP,MATCH($B347,Stats_Hit_Player,0)),"")</f>
        <v>7</v>
      </c>
      <c r="O347" s="22">
        <f t="shared" si="180"/>
        <v>18</v>
      </c>
      <c r="P347" s="22">
        <f t="shared" si="181"/>
        <v>15</v>
      </c>
      <c r="Q347" s="22">
        <f t="shared" si="182"/>
        <v>2</v>
      </c>
      <c r="R347" s="22">
        <f t="shared" si="183"/>
        <v>2</v>
      </c>
      <c r="S347" s="22">
        <f t="shared" si="184"/>
        <v>0</v>
      </c>
      <c r="T347" s="22">
        <f t="shared" si="185"/>
        <v>0</v>
      </c>
      <c r="U347" s="22">
        <f t="shared" si="186"/>
        <v>0</v>
      </c>
      <c r="V347" s="22">
        <f t="shared" si="187"/>
        <v>1</v>
      </c>
      <c r="W347" s="22">
        <f t="shared" si="188"/>
        <v>0</v>
      </c>
      <c r="X347" s="22">
        <f t="shared" si="189"/>
        <v>1</v>
      </c>
      <c r="Y347" s="22">
        <f t="shared" si="190"/>
        <v>4</v>
      </c>
      <c r="Z347" s="22">
        <f t="shared" si="191"/>
        <v>1</v>
      </c>
      <c r="AA347" s="22">
        <f t="shared" si="192"/>
        <v>0</v>
      </c>
      <c r="AB347" s="22" t="str">
        <f t="shared" si="193"/>
        <v/>
      </c>
      <c r="AC347" s="22" t="str">
        <f t="shared" si="194"/>
        <v/>
      </c>
      <c r="AD347" s="29" t="str">
        <f t="shared" si="195"/>
        <v/>
      </c>
      <c r="AE347" s="22" t="str">
        <f t="shared" si="196"/>
        <v/>
      </c>
      <c r="AF347" s="22" t="str">
        <f t="shared" si="197"/>
        <v/>
      </c>
      <c r="AG347" s="22" t="str">
        <f t="shared" si="198"/>
        <v/>
      </c>
      <c r="AH347" s="22" t="str">
        <f t="shared" si="199"/>
        <v/>
      </c>
      <c r="AI347" s="22" t="str">
        <f t="shared" si="200"/>
        <v/>
      </c>
      <c r="AJ347" s="31" t="str">
        <f t="shared" si="201"/>
        <v/>
      </c>
      <c r="AK347" s="22" t="str">
        <f t="shared" si="202"/>
        <v/>
      </c>
      <c r="AL347" s="22" t="str">
        <f t="shared" si="203"/>
        <v/>
      </c>
      <c r="AM347" s="22" t="str">
        <f t="shared" si="204"/>
        <v/>
      </c>
      <c r="AN347" s="22" t="str">
        <f t="shared" si="205"/>
        <v/>
      </c>
      <c r="AO347" s="22" t="str">
        <f t="shared" si="206"/>
        <v/>
      </c>
      <c r="AP347" s="22" t="str">
        <f t="shared" si="207"/>
        <v/>
      </c>
      <c r="AQ347" s="2" t="str">
        <f t="shared" si="208"/>
        <v/>
      </c>
    </row>
    <row r="348" spans="1:43" x14ac:dyDescent="0.25">
      <c r="A348" s="26" t="str">
        <f t="shared" si="209"/>
        <v/>
      </c>
      <c r="B348" t="s">
        <v>6616</v>
      </c>
      <c r="C348" t="s">
        <v>5688</v>
      </c>
      <c r="D348" t="s">
        <v>47</v>
      </c>
      <c r="E348" t="s">
        <v>3432</v>
      </c>
      <c r="F348">
        <v>2026</v>
      </c>
      <c r="G348" t="s">
        <v>5657</v>
      </c>
      <c r="H348" s="4">
        <v>46174</v>
      </c>
      <c r="I348" s="4" t="str">
        <f t="shared" si="175"/>
        <v>Mountain West</v>
      </c>
      <c r="J348" s="2" t="str">
        <f t="shared" si="176"/>
        <v/>
      </c>
      <c r="K348" s="2" t="str">
        <f t="shared" si="177"/>
        <v/>
      </c>
      <c r="L348" s="2" t="str">
        <f t="shared" si="178"/>
        <v/>
      </c>
      <c r="M348" s="2" t="str">
        <f t="shared" si="179"/>
        <v/>
      </c>
      <c r="N348" s="22" t="str" cm="1">
        <f t="array" ref="N348">IFERROR(INDEX(Stats_Hit_GP,MATCH($B348,Stats_Hit_Player,0)),"")</f>
        <v/>
      </c>
      <c r="O348" s="22" t="str">
        <f t="shared" si="180"/>
        <v/>
      </c>
      <c r="P348" s="22" t="str">
        <f t="shared" si="181"/>
        <v/>
      </c>
      <c r="Q348" s="22" t="str">
        <f t="shared" si="182"/>
        <v/>
      </c>
      <c r="R348" s="22" t="str">
        <f t="shared" si="183"/>
        <v/>
      </c>
      <c r="S348" s="22" t="str">
        <f t="shared" si="184"/>
        <v/>
      </c>
      <c r="T348" s="22" t="str">
        <f t="shared" si="185"/>
        <v/>
      </c>
      <c r="U348" s="22" t="str">
        <f t="shared" si="186"/>
        <v/>
      </c>
      <c r="V348" s="22" t="str">
        <f t="shared" si="187"/>
        <v/>
      </c>
      <c r="W348" s="22" t="str">
        <f t="shared" si="188"/>
        <v/>
      </c>
      <c r="X348" s="22" t="str">
        <f t="shared" si="189"/>
        <v/>
      </c>
      <c r="Y348" s="22" t="str">
        <f t="shared" si="190"/>
        <v/>
      </c>
      <c r="Z348" s="22" t="str">
        <f t="shared" si="191"/>
        <v/>
      </c>
      <c r="AA348" s="22" t="str">
        <f t="shared" si="192"/>
        <v/>
      </c>
      <c r="AB348" s="22" t="str">
        <f t="shared" si="193"/>
        <v/>
      </c>
      <c r="AC348" s="22" t="str">
        <f t="shared" si="194"/>
        <v/>
      </c>
      <c r="AD348" s="29" t="str">
        <f t="shared" si="195"/>
        <v/>
      </c>
      <c r="AE348" s="22" t="str">
        <f t="shared" si="196"/>
        <v/>
      </c>
      <c r="AF348" s="22" t="str">
        <f t="shared" si="197"/>
        <v/>
      </c>
      <c r="AG348" s="22" t="str">
        <f t="shared" si="198"/>
        <v/>
      </c>
      <c r="AH348" s="22" t="str">
        <f t="shared" si="199"/>
        <v/>
      </c>
      <c r="AI348" s="22" t="str">
        <f t="shared" si="200"/>
        <v/>
      </c>
      <c r="AJ348" s="31" t="str">
        <f t="shared" si="201"/>
        <v/>
      </c>
      <c r="AK348" s="22" t="str">
        <f t="shared" si="202"/>
        <v/>
      </c>
      <c r="AL348" s="22" t="str">
        <f t="shared" si="203"/>
        <v/>
      </c>
      <c r="AM348" s="22" t="str">
        <f t="shared" si="204"/>
        <v/>
      </c>
      <c r="AN348" s="22" t="str">
        <f t="shared" si="205"/>
        <v/>
      </c>
      <c r="AO348" s="22" t="str">
        <f t="shared" si="206"/>
        <v/>
      </c>
      <c r="AP348" s="22" t="str">
        <f t="shared" si="207"/>
        <v/>
      </c>
      <c r="AQ348" s="2" t="str">
        <f t="shared" si="208"/>
        <v/>
      </c>
    </row>
    <row r="349" spans="1:43" x14ac:dyDescent="0.25">
      <c r="A349" s="26">
        <f t="shared" si="209"/>
        <v>1</v>
      </c>
      <c r="B349" t="s">
        <v>6617</v>
      </c>
      <c r="C349" t="s">
        <v>64</v>
      </c>
      <c r="D349" t="s">
        <v>29</v>
      </c>
      <c r="E349" t="s">
        <v>1098</v>
      </c>
      <c r="F349">
        <v>2026</v>
      </c>
      <c r="G349" t="s">
        <v>5657</v>
      </c>
      <c r="H349" s="4">
        <v>46174</v>
      </c>
      <c r="I349" s="4" t="str">
        <f t="shared" si="175"/>
        <v>Big 12</v>
      </c>
      <c r="J349" s="2" t="str">
        <f t="shared" si="176"/>
        <v/>
      </c>
      <c r="K349" s="2" t="str">
        <f t="shared" si="177"/>
        <v/>
      </c>
      <c r="L349" s="2" t="str">
        <f t="shared" si="178"/>
        <v/>
      </c>
      <c r="M349" s="2" t="str">
        <f t="shared" si="179"/>
        <v/>
      </c>
      <c r="N349" s="22" t="str" cm="1">
        <f t="array" ref="N349">IFERROR(INDEX(Stats_Hit_GP,MATCH($B349,Stats_Hit_Player,0)),"")</f>
        <v/>
      </c>
      <c r="O349" s="22" t="str">
        <f t="shared" si="180"/>
        <v/>
      </c>
      <c r="P349" s="22" t="str">
        <f t="shared" si="181"/>
        <v/>
      </c>
      <c r="Q349" s="22" t="str">
        <f t="shared" si="182"/>
        <v/>
      </c>
      <c r="R349" s="22" t="str">
        <f t="shared" si="183"/>
        <v/>
      </c>
      <c r="S349" s="22" t="str">
        <f t="shared" si="184"/>
        <v/>
      </c>
      <c r="T349" s="22" t="str">
        <f t="shared" si="185"/>
        <v/>
      </c>
      <c r="U349" s="22" t="str">
        <f t="shared" si="186"/>
        <v/>
      </c>
      <c r="V349" s="22" t="str">
        <f t="shared" si="187"/>
        <v/>
      </c>
      <c r="W349" s="22" t="str">
        <f t="shared" si="188"/>
        <v/>
      </c>
      <c r="X349" s="22" t="str">
        <f t="shared" si="189"/>
        <v/>
      </c>
      <c r="Y349" s="22" t="str">
        <f t="shared" si="190"/>
        <v/>
      </c>
      <c r="Z349" s="22" t="str">
        <f t="shared" si="191"/>
        <v/>
      </c>
      <c r="AA349" s="22" t="str">
        <f t="shared" si="192"/>
        <v/>
      </c>
      <c r="AB349" s="22" t="str">
        <f t="shared" si="193"/>
        <v/>
      </c>
      <c r="AC349" s="22" t="str">
        <f t="shared" si="194"/>
        <v/>
      </c>
      <c r="AD349" s="29" t="str">
        <f t="shared" si="195"/>
        <v/>
      </c>
      <c r="AE349" s="22" t="str">
        <f t="shared" si="196"/>
        <v/>
      </c>
      <c r="AF349" s="22" t="str">
        <f t="shared" si="197"/>
        <v/>
      </c>
      <c r="AG349" s="22" t="str">
        <f t="shared" si="198"/>
        <v/>
      </c>
      <c r="AH349" s="22" t="str">
        <f t="shared" si="199"/>
        <v/>
      </c>
      <c r="AI349" s="22" t="str">
        <f t="shared" si="200"/>
        <v/>
      </c>
      <c r="AJ349" s="31" t="str">
        <f t="shared" si="201"/>
        <v/>
      </c>
      <c r="AK349" s="22" t="str">
        <f t="shared" si="202"/>
        <v/>
      </c>
      <c r="AL349" s="22" t="str">
        <f t="shared" si="203"/>
        <v/>
      </c>
      <c r="AM349" s="22" t="str">
        <f t="shared" si="204"/>
        <v/>
      </c>
      <c r="AN349" s="22" t="str">
        <f t="shared" si="205"/>
        <v/>
      </c>
      <c r="AO349" s="22" t="str">
        <f t="shared" si="206"/>
        <v/>
      </c>
      <c r="AP349" s="22" t="str">
        <f t="shared" si="207"/>
        <v/>
      </c>
      <c r="AQ349" s="2" t="str">
        <f t="shared" si="208"/>
        <v/>
      </c>
    </row>
    <row r="350" spans="1:43" x14ac:dyDescent="0.25">
      <c r="A350" s="26">
        <f t="shared" si="209"/>
        <v>1</v>
      </c>
      <c r="B350" t="s">
        <v>6617</v>
      </c>
      <c r="C350" t="s">
        <v>64</v>
      </c>
      <c r="D350" t="s">
        <v>29</v>
      </c>
      <c r="E350" t="s">
        <v>1098</v>
      </c>
      <c r="F350">
        <v>2026</v>
      </c>
      <c r="G350" t="s">
        <v>5657</v>
      </c>
      <c r="H350" s="4">
        <v>46174</v>
      </c>
      <c r="I350" s="4" t="str">
        <f t="shared" si="175"/>
        <v>Big 12</v>
      </c>
      <c r="J350" s="2" t="str">
        <f t="shared" si="176"/>
        <v/>
      </c>
      <c r="K350" s="2" t="str">
        <f t="shared" si="177"/>
        <v/>
      </c>
      <c r="L350" s="2" t="str">
        <f t="shared" si="178"/>
        <v/>
      </c>
      <c r="M350" s="2" t="str">
        <f t="shared" si="179"/>
        <v/>
      </c>
      <c r="N350" s="22" t="str" cm="1">
        <f t="array" ref="N350">IFERROR(INDEX(Stats_Hit_GP,MATCH($B350,Stats_Hit_Player,0)),"")</f>
        <v/>
      </c>
      <c r="O350" s="22" t="str">
        <f t="shared" si="180"/>
        <v/>
      </c>
      <c r="P350" s="22" t="str">
        <f t="shared" si="181"/>
        <v/>
      </c>
      <c r="Q350" s="22" t="str">
        <f t="shared" si="182"/>
        <v/>
      </c>
      <c r="R350" s="22" t="str">
        <f t="shared" si="183"/>
        <v/>
      </c>
      <c r="S350" s="22" t="str">
        <f t="shared" si="184"/>
        <v/>
      </c>
      <c r="T350" s="22" t="str">
        <f t="shared" si="185"/>
        <v/>
      </c>
      <c r="U350" s="22" t="str">
        <f t="shared" si="186"/>
        <v/>
      </c>
      <c r="V350" s="22" t="str">
        <f t="shared" si="187"/>
        <v/>
      </c>
      <c r="W350" s="22" t="str">
        <f t="shared" si="188"/>
        <v/>
      </c>
      <c r="X350" s="22" t="str">
        <f t="shared" si="189"/>
        <v/>
      </c>
      <c r="Y350" s="22" t="str">
        <f t="shared" si="190"/>
        <v/>
      </c>
      <c r="Z350" s="22" t="str">
        <f t="shared" si="191"/>
        <v/>
      </c>
      <c r="AA350" s="22" t="str">
        <f t="shared" si="192"/>
        <v/>
      </c>
      <c r="AB350" s="22" t="str">
        <f t="shared" si="193"/>
        <v/>
      </c>
      <c r="AC350" s="22" t="str">
        <f t="shared" si="194"/>
        <v/>
      </c>
      <c r="AD350" s="29" t="str">
        <f t="shared" si="195"/>
        <v/>
      </c>
      <c r="AE350" s="22" t="str">
        <f t="shared" si="196"/>
        <v/>
      </c>
      <c r="AF350" s="22" t="str">
        <f t="shared" si="197"/>
        <v/>
      </c>
      <c r="AG350" s="22" t="str">
        <f t="shared" si="198"/>
        <v/>
      </c>
      <c r="AH350" s="22" t="str">
        <f t="shared" si="199"/>
        <v/>
      </c>
      <c r="AI350" s="22" t="str">
        <f t="shared" si="200"/>
        <v/>
      </c>
      <c r="AJ350" s="31" t="str">
        <f t="shared" si="201"/>
        <v/>
      </c>
      <c r="AK350" s="22" t="str">
        <f t="shared" si="202"/>
        <v/>
      </c>
      <c r="AL350" s="22" t="str">
        <f t="shared" si="203"/>
        <v/>
      </c>
      <c r="AM350" s="22" t="str">
        <f t="shared" si="204"/>
        <v/>
      </c>
      <c r="AN350" s="22" t="str">
        <f t="shared" si="205"/>
        <v/>
      </c>
      <c r="AO350" s="22" t="str">
        <f t="shared" si="206"/>
        <v/>
      </c>
      <c r="AP350" s="22" t="str">
        <f t="shared" si="207"/>
        <v/>
      </c>
      <c r="AQ350" s="2" t="str">
        <f t="shared" si="208"/>
        <v/>
      </c>
    </row>
    <row r="351" spans="1:43" x14ac:dyDescent="0.25">
      <c r="A351" s="26" t="str">
        <f t="shared" si="209"/>
        <v/>
      </c>
      <c r="B351" t="s">
        <v>4634</v>
      </c>
      <c r="C351" t="s">
        <v>40</v>
      </c>
      <c r="D351" t="s">
        <v>37</v>
      </c>
      <c r="E351" t="s">
        <v>4629</v>
      </c>
      <c r="F351">
        <v>2026</v>
      </c>
      <c r="G351" t="s">
        <v>5657</v>
      </c>
      <c r="H351" s="4">
        <v>46174</v>
      </c>
      <c r="I351" s="4" t="str">
        <f t="shared" si="175"/>
        <v>Southland</v>
      </c>
      <c r="J351" s="2">
        <f t="shared" si="176"/>
        <v>0.22900000000000001</v>
      </c>
      <c r="K351" s="2">
        <f t="shared" si="177"/>
        <v>0.29699999999999999</v>
      </c>
      <c r="L351" s="2">
        <f t="shared" si="178"/>
        <v>0.34300000000000003</v>
      </c>
      <c r="M351" s="2">
        <f t="shared" si="179"/>
        <v>0.64</v>
      </c>
      <c r="N351" s="22" cm="1">
        <f t="array" ref="N351">IFERROR(INDEX(Stats_Hit_GP,MATCH($B351,Stats_Hit_Player,0)),"")</f>
        <v>44</v>
      </c>
      <c r="O351" s="22">
        <f t="shared" si="180"/>
        <v>182</v>
      </c>
      <c r="P351" s="22">
        <f t="shared" si="181"/>
        <v>166</v>
      </c>
      <c r="Q351" s="22">
        <f t="shared" si="182"/>
        <v>26</v>
      </c>
      <c r="R351" s="22">
        <f t="shared" si="183"/>
        <v>38</v>
      </c>
      <c r="S351" s="22">
        <f t="shared" si="184"/>
        <v>16</v>
      </c>
      <c r="T351" s="22">
        <f t="shared" si="185"/>
        <v>0</v>
      </c>
      <c r="U351" s="22">
        <f t="shared" si="186"/>
        <v>1</v>
      </c>
      <c r="V351" s="22">
        <f t="shared" si="187"/>
        <v>21</v>
      </c>
      <c r="W351" s="22">
        <f t="shared" si="188"/>
        <v>6</v>
      </c>
      <c r="X351" s="22">
        <f t="shared" si="189"/>
        <v>10</v>
      </c>
      <c r="Y351" s="22">
        <f t="shared" si="190"/>
        <v>31</v>
      </c>
      <c r="Z351" s="22">
        <f t="shared" si="191"/>
        <v>4</v>
      </c>
      <c r="AA351" s="22">
        <f t="shared" si="192"/>
        <v>3</v>
      </c>
      <c r="AB351" s="22" t="str">
        <f t="shared" si="193"/>
        <v/>
      </c>
      <c r="AC351" s="22" t="str">
        <f t="shared" si="194"/>
        <v/>
      </c>
      <c r="AD351" s="29" t="str">
        <f t="shared" si="195"/>
        <v/>
      </c>
      <c r="AE351" s="22" t="str">
        <f t="shared" si="196"/>
        <v/>
      </c>
      <c r="AF351" s="22" t="str">
        <f t="shared" si="197"/>
        <v/>
      </c>
      <c r="AG351" s="22" t="str">
        <f t="shared" si="198"/>
        <v/>
      </c>
      <c r="AH351" s="22" t="str">
        <f t="shared" si="199"/>
        <v/>
      </c>
      <c r="AI351" s="22" t="str">
        <f t="shared" si="200"/>
        <v/>
      </c>
      <c r="AJ351" s="31" t="str">
        <f t="shared" si="201"/>
        <v/>
      </c>
      <c r="AK351" s="22" t="str">
        <f t="shared" si="202"/>
        <v/>
      </c>
      <c r="AL351" s="22" t="str">
        <f t="shared" si="203"/>
        <v/>
      </c>
      <c r="AM351" s="22" t="str">
        <f t="shared" si="204"/>
        <v/>
      </c>
      <c r="AN351" s="22" t="str">
        <f t="shared" si="205"/>
        <v/>
      </c>
      <c r="AO351" s="22" t="str">
        <f t="shared" si="206"/>
        <v/>
      </c>
      <c r="AP351" s="22" t="str">
        <f t="shared" si="207"/>
        <v/>
      </c>
      <c r="AQ351" s="2" t="str">
        <f t="shared" si="208"/>
        <v/>
      </c>
    </row>
    <row r="352" spans="1:43" x14ac:dyDescent="0.25">
      <c r="A352" s="26">
        <f t="shared" si="209"/>
        <v>1</v>
      </c>
      <c r="B352" t="s">
        <v>71</v>
      </c>
      <c r="C352" t="s">
        <v>42</v>
      </c>
      <c r="D352" t="s">
        <v>29</v>
      </c>
      <c r="E352" t="s">
        <v>69</v>
      </c>
      <c r="F352">
        <v>2026</v>
      </c>
      <c r="G352" t="s">
        <v>5657</v>
      </c>
      <c r="H352" s="4">
        <v>46174</v>
      </c>
      <c r="I352" s="4" t="str">
        <f t="shared" si="175"/>
        <v>Atlantic 10</v>
      </c>
      <c r="J352" s="2">
        <f t="shared" si="176"/>
        <v>0.34</v>
      </c>
      <c r="K352" s="2">
        <f t="shared" si="177"/>
        <v>0.45900000000000002</v>
      </c>
      <c r="L352" s="2">
        <f t="shared" si="178"/>
        <v>0.53300000000000003</v>
      </c>
      <c r="M352" s="2">
        <f t="shared" si="179"/>
        <v>0.99199999999999999</v>
      </c>
      <c r="N352" s="22" cm="1">
        <f t="array" ref="N352">IFERROR(INDEX(Stats_Hit_GP,MATCH($B352,Stats_Hit_Player,0)),"")</f>
        <v>54</v>
      </c>
      <c r="O352" s="22">
        <f t="shared" si="180"/>
        <v>246</v>
      </c>
      <c r="P352" s="22">
        <f t="shared" si="181"/>
        <v>197</v>
      </c>
      <c r="Q352" s="22">
        <f t="shared" si="182"/>
        <v>52</v>
      </c>
      <c r="R352" s="22">
        <f t="shared" si="183"/>
        <v>67</v>
      </c>
      <c r="S352" s="22">
        <f t="shared" si="184"/>
        <v>13</v>
      </c>
      <c r="T352" s="22">
        <f t="shared" si="185"/>
        <v>2</v>
      </c>
      <c r="U352" s="22">
        <f t="shared" si="186"/>
        <v>7</v>
      </c>
      <c r="V352" s="22">
        <f t="shared" si="187"/>
        <v>38</v>
      </c>
      <c r="W352" s="22">
        <f t="shared" si="188"/>
        <v>17</v>
      </c>
      <c r="X352" s="22">
        <f t="shared" si="189"/>
        <v>27</v>
      </c>
      <c r="Y352" s="22">
        <f t="shared" si="190"/>
        <v>40</v>
      </c>
      <c r="Z352" s="22">
        <f t="shared" si="191"/>
        <v>27</v>
      </c>
      <c r="AA352" s="22">
        <f t="shared" si="192"/>
        <v>3</v>
      </c>
      <c r="AB352" s="22" t="str">
        <f t="shared" si="193"/>
        <v/>
      </c>
      <c r="AC352" s="22" t="str">
        <f t="shared" si="194"/>
        <v/>
      </c>
      <c r="AD352" s="29" t="str">
        <f t="shared" si="195"/>
        <v/>
      </c>
      <c r="AE352" s="22" t="str">
        <f t="shared" si="196"/>
        <v/>
      </c>
      <c r="AF352" s="22" t="str">
        <f t="shared" si="197"/>
        <v/>
      </c>
      <c r="AG352" s="22" t="str">
        <f t="shared" si="198"/>
        <v/>
      </c>
      <c r="AH352" s="22" t="str">
        <f t="shared" si="199"/>
        <v/>
      </c>
      <c r="AI352" s="22" t="str">
        <f t="shared" si="200"/>
        <v/>
      </c>
      <c r="AJ352" s="31" t="str">
        <f t="shared" si="201"/>
        <v/>
      </c>
      <c r="AK352" s="22" t="str">
        <f t="shared" si="202"/>
        <v/>
      </c>
      <c r="AL352" s="22" t="str">
        <f t="shared" si="203"/>
        <v/>
      </c>
      <c r="AM352" s="22" t="str">
        <f t="shared" si="204"/>
        <v/>
      </c>
      <c r="AN352" s="22" t="str">
        <f t="shared" si="205"/>
        <v/>
      </c>
      <c r="AO352" s="22" t="str">
        <f t="shared" si="206"/>
        <v/>
      </c>
      <c r="AP352" s="22" t="str">
        <f t="shared" si="207"/>
        <v/>
      </c>
      <c r="AQ352" s="2" t="str">
        <f t="shared" si="208"/>
        <v/>
      </c>
    </row>
    <row r="353" spans="1:43" x14ac:dyDescent="0.25">
      <c r="A353" s="26">
        <f t="shared" si="209"/>
        <v>1</v>
      </c>
      <c r="B353" t="s">
        <v>2978</v>
      </c>
      <c r="C353" t="s">
        <v>30</v>
      </c>
      <c r="D353" t="s">
        <v>29</v>
      </c>
      <c r="E353" t="s">
        <v>2977</v>
      </c>
      <c r="F353">
        <v>2026</v>
      </c>
      <c r="G353" t="s">
        <v>5657</v>
      </c>
      <c r="H353" s="4">
        <v>46174</v>
      </c>
      <c r="I353" s="4" t="str">
        <f t="shared" si="175"/>
        <v>Metro Atlantic</v>
      </c>
      <c r="J353" s="2">
        <f t="shared" si="176"/>
        <v>0.31</v>
      </c>
      <c r="K353" s="2">
        <f t="shared" si="177"/>
        <v>0.38800000000000001</v>
      </c>
      <c r="L353" s="2">
        <f t="shared" si="178"/>
        <v>0.38</v>
      </c>
      <c r="M353" s="2">
        <f t="shared" si="179"/>
        <v>0.76700000000000002</v>
      </c>
      <c r="N353" s="22" cm="1">
        <f t="array" ref="N353">IFERROR(INDEX(Stats_Hit_GP,MATCH($B353,Stats_Hit_Player,0)),"")</f>
        <v>41</v>
      </c>
      <c r="O353" s="22">
        <f t="shared" si="180"/>
        <v>182</v>
      </c>
      <c r="P353" s="22">
        <f t="shared" si="181"/>
        <v>158</v>
      </c>
      <c r="Q353" s="22">
        <f t="shared" si="182"/>
        <v>26</v>
      </c>
      <c r="R353" s="22">
        <f t="shared" si="183"/>
        <v>49</v>
      </c>
      <c r="S353" s="22">
        <f t="shared" si="184"/>
        <v>4</v>
      </c>
      <c r="T353" s="22">
        <f t="shared" si="185"/>
        <v>2</v>
      </c>
      <c r="U353" s="22">
        <f t="shared" si="186"/>
        <v>1</v>
      </c>
      <c r="V353" s="22">
        <f t="shared" si="187"/>
        <v>11</v>
      </c>
      <c r="W353" s="22">
        <f t="shared" si="188"/>
        <v>2</v>
      </c>
      <c r="X353" s="22">
        <f t="shared" si="189"/>
        <v>18</v>
      </c>
      <c r="Y353" s="22">
        <f t="shared" si="190"/>
        <v>28</v>
      </c>
      <c r="Z353" s="22">
        <f t="shared" si="191"/>
        <v>18</v>
      </c>
      <c r="AA353" s="22">
        <f t="shared" si="192"/>
        <v>2</v>
      </c>
      <c r="AB353" s="22" t="str">
        <f t="shared" si="193"/>
        <v/>
      </c>
      <c r="AC353" s="22" t="str">
        <f t="shared" si="194"/>
        <v/>
      </c>
      <c r="AD353" s="29" t="str">
        <f t="shared" si="195"/>
        <v/>
      </c>
      <c r="AE353" s="22" t="str">
        <f t="shared" si="196"/>
        <v/>
      </c>
      <c r="AF353" s="22" t="str">
        <f t="shared" si="197"/>
        <v/>
      </c>
      <c r="AG353" s="22" t="str">
        <f t="shared" si="198"/>
        <v/>
      </c>
      <c r="AH353" s="22" t="str">
        <f t="shared" si="199"/>
        <v/>
      </c>
      <c r="AI353" s="22" t="str">
        <f t="shared" si="200"/>
        <v/>
      </c>
      <c r="AJ353" s="31" t="str">
        <f t="shared" si="201"/>
        <v/>
      </c>
      <c r="AK353" s="22" t="str">
        <f t="shared" si="202"/>
        <v/>
      </c>
      <c r="AL353" s="22" t="str">
        <f t="shared" si="203"/>
        <v/>
      </c>
      <c r="AM353" s="22" t="str">
        <f t="shared" si="204"/>
        <v/>
      </c>
      <c r="AN353" s="22" t="str">
        <f t="shared" si="205"/>
        <v/>
      </c>
      <c r="AO353" s="22" t="str">
        <f t="shared" si="206"/>
        <v/>
      </c>
      <c r="AP353" s="22" t="str">
        <f t="shared" si="207"/>
        <v/>
      </c>
      <c r="AQ353" s="2" t="str">
        <f t="shared" si="208"/>
        <v/>
      </c>
    </row>
    <row r="354" spans="1:43" x14ac:dyDescent="0.25">
      <c r="A354" s="26" t="str">
        <f t="shared" si="209"/>
        <v/>
      </c>
      <c r="B354" t="s">
        <v>2581</v>
      </c>
      <c r="C354" t="s">
        <v>44</v>
      </c>
      <c r="D354" t="s">
        <v>37</v>
      </c>
      <c r="E354" t="s">
        <v>2566</v>
      </c>
      <c r="F354">
        <v>2026</v>
      </c>
      <c r="G354" t="s">
        <v>5657</v>
      </c>
      <c r="H354" s="4">
        <v>46174</v>
      </c>
      <c r="I354" s="4" t="str">
        <f t="shared" si="175"/>
        <v>Coastal</v>
      </c>
      <c r="J354" s="2">
        <f t="shared" si="176"/>
        <v>0.161</v>
      </c>
      <c r="K354" s="2">
        <f t="shared" si="177"/>
        <v>0.22600000000000001</v>
      </c>
      <c r="L354" s="2">
        <f t="shared" si="178"/>
        <v>0.17899999999999999</v>
      </c>
      <c r="M354" s="2">
        <f t="shared" si="179"/>
        <v>0.40400000000000003</v>
      </c>
      <c r="N354" s="22" cm="1">
        <f t="array" ref="N354">IFERROR(INDEX(Stats_Hit_GP,MATCH($B354,Stats_Hit_Player,0)),"")</f>
        <v>17</v>
      </c>
      <c r="O354" s="22">
        <f t="shared" si="180"/>
        <v>62</v>
      </c>
      <c r="P354" s="22">
        <f t="shared" si="181"/>
        <v>56</v>
      </c>
      <c r="Q354" s="22">
        <f t="shared" si="182"/>
        <v>4</v>
      </c>
      <c r="R354" s="22">
        <f t="shared" si="183"/>
        <v>9</v>
      </c>
      <c r="S354" s="22">
        <f t="shared" si="184"/>
        <v>1</v>
      </c>
      <c r="T354" s="22">
        <f t="shared" si="185"/>
        <v>0</v>
      </c>
      <c r="U354" s="22">
        <f t="shared" si="186"/>
        <v>0</v>
      </c>
      <c r="V354" s="22">
        <f t="shared" si="187"/>
        <v>4</v>
      </c>
      <c r="W354" s="22">
        <f t="shared" si="188"/>
        <v>2</v>
      </c>
      <c r="X354" s="22">
        <f t="shared" si="189"/>
        <v>3</v>
      </c>
      <c r="Y354" s="22">
        <f t="shared" si="190"/>
        <v>19</v>
      </c>
      <c r="Z354" s="22">
        <f t="shared" si="191"/>
        <v>2</v>
      </c>
      <c r="AA354" s="22">
        <f t="shared" si="192"/>
        <v>0</v>
      </c>
      <c r="AB354" s="22" t="str">
        <f t="shared" si="193"/>
        <v/>
      </c>
      <c r="AC354" s="22" t="str">
        <f t="shared" si="194"/>
        <v/>
      </c>
      <c r="AD354" s="29" t="str">
        <f t="shared" si="195"/>
        <v/>
      </c>
      <c r="AE354" s="22" t="str">
        <f t="shared" si="196"/>
        <v/>
      </c>
      <c r="AF354" s="22" t="str">
        <f t="shared" si="197"/>
        <v/>
      </c>
      <c r="AG354" s="22" t="str">
        <f t="shared" si="198"/>
        <v/>
      </c>
      <c r="AH354" s="22" t="str">
        <f t="shared" si="199"/>
        <v/>
      </c>
      <c r="AI354" s="22" t="str">
        <f t="shared" si="200"/>
        <v/>
      </c>
      <c r="AJ354" s="31" t="str">
        <f t="shared" si="201"/>
        <v/>
      </c>
      <c r="AK354" s="22" t="str">
        <f t="shared" si="202"/>
        <v/>
      </c>
      <c r="AL354" s="22" t="str">
        <f t="shared" si="203"/>
        <v/>
      </c>
      <c r="AM354" s="22" t="str">
        <f t="shared" si="204"/>
        <v/>
      </c>
      <c r="AN354" s="22" t="str">
        <f t="shared" si="205"/>
        <v/>
      </c>
      <c r="AO354" s="22" t="str">
        <f t="shared" si="206"/>
        <v/>
      </c>
      <c r="AP354" s="22" t="str">
        <f t="shared" si="207"/>
        <v/>
      </c>
      <c r="AQ354" s="2" t="str">
        <f t="shared" si="208"/>
        <v/>
      </c>
    </row>
    <row r="355" spans="1:43" x14ac:dyDescent="0.25">
      <c r="A355" s="26" t="str">
        <f t="shared" si="209"/>
        <v/>
      </c>
      <c r="B355" t="s">
        <v>6618</v>
      </c>
      <c r="C355" t="s">
        <v>5688</v>
      </c>
      <c r="D355" t="s">
        <v>37</v>
      </c>
      <c r="E355" t="s">
        <v>4575</v>
      </c>
      <c r="F355">
        <v>2026</v>
      </c>
      <c r="G355" t="s">
        <v>5657</v>
      </c>
      <c r="H355" s="4">
        <v>46174</v>
      </c>
      <c r="I355" s="4" t="str">
        <f t="shared" si="175"/>
        <v>Southland</v>
      </c>
      <c r="J355" s="2" t="str">
        <f t="shared" si="176"/>
        <v/>
      </c>
      <c r="K355" s="2" t="str">
        <f t="shared" si="177"/>
        <v/>
      </c>
      <c r="L355" s="2" t="str">
        <f t="shared" si="178"/>
        <v/>
      </c>
      <c r="M355" s="2" t="str">
        <f t="shared" si="179"/>
        <v/>
      </c>
      <c r="N355" s="22" t="str" cm="1">
        <f t="array" ref="N355">IFERROR(INDEX(Stats_Hit_GP,MATCH($B355,Stats_Hit_Player,0)),"")</f>
        <v/>
      </c>
      <c r="O355" s="22" t="str">
        <f t="shared" si="180"/>
        <v/>
      </c>
      <c r="P355" s="22" t="str">
        <f t="shared" si="181"/>
        <v/>
      </c>
      <c r="Q355" s="22" t="str">
        <f t="shared" si="182"/>
        <v/>
      </c>
      <c r="R355" s="22" t="str">
        <f t="shared" si="183"/>
        <v/>
      </c>
      <c r="S355" s="22" t="str">
        <f t="shared" si="184"/>
        <v/>
      </c>
      <c r="T355" s="22" t="str">
        <f t="shared" si="185"/>
        <v/>
      </c>
      <c r="U355" s="22" t="str">
        <f t="shared" si="186"/>
        <v/>
      </c>
      <c r="V355" s="22" t="str">
        <f t="shared" si="187"/>
        <v/>
      </c>
      <c r="W355" s="22" t="str">
        <f t="shared" si="188"/>
        <v/>
      </c>
      <c r="X355" s="22" t="str">
        <f t="shared" si="189"/>
        <v/>
      </c>
      <c r="Y355" s="22" t="str">
        <f t="shared" si="190"/>
        <v/>
      </c>
      <c r="Z355" s="22" t="str">
        <f t="shared" si="191"/>
        <v/>
      </c>
      <c r="AA355" s="22" t="str">
        <f t="shared" si="192"/>
        <v/>
      </c>
      <c r="AB355" s="22" t="str">
        <f t="shared" si="193"/>
        <v/>
      </c>
      <c r="AC355" s="22" t="str">
        <f t="shared" si="194"/>
        <v/>
      </c>
      <c r="AD355" s="29" t="str">
        <f t="shared" si="195"/>
        <v/>
      </c>
      <c r="AE355" s="22" t="str">
        <f t="shared" si="196"/>
        <v/>
      </c>
      <c r="AF355" s="22" t="str">
        <f t="shared" si="197"/>
        <v/>
      </c>
      <c r="AG355" s="22" t="str">
        <f t="shared" si="198"/>
        <v/>
      </c>
      <c r="AH355" s="22" t="str">
        <f t="shared" si="199"/>
        <v/>
      </c>
      <c r="AI355" s="22" t="str">
        <f t="shared" si="200"/>
        <v/>
      </c>
      <c r="AJ355" s="31" t="str">
        <f t="shared" si="201"/>
        <v/>
      </c>
      <c r="AK355" s="22" t="str">
        <f t="shared" si="202"/>
        <v/>
      </c>
      <c r="AL355" s="22" t="str">
        <f t="shared" si="203"/>
        <v/>
      </c>
      <c r="AM355" s="22" t="str">
        <f t="shared" si="204"/>
        <v/>
      </c>
      <c r="AN355" s="22" t="str">
        <f t="shared" si="205"/>
        <v/>
      </c>
      <c r="AO355" s="22" t="str">
        <f t="shared" si="206"/>
        <v/>
      </c>
      <c r="AP355" s="22" t="str">
        <f t="shared" si="207"/>
        <v/>
      </c>
      <c r="AQ355" s="2" t="str">
        <f t="shared" si="208"/>
        <v/>
      </c>
    </row>
    <row r="356" spans="1:43" x14ac:dyDescent="0.25">
      <c r="A356" s="26" t="str">
        <f t="shared" si="209"/>
        <v/>
      </c>
      <c r="B356" t="s">
        <v>6619</v>
      </c>
      <c r="C356" t="s">
        <v>64</v>
      </c>
      <c r="D356" t="s">
        <v>37</v>
      </c>
      <c r="E356" t="s">
        <v>6539</v>
      </c>
      <c r="F356">
        <v>2026</v>
      </c>
      <c r="G356" t="s">
        <v>5657</v>
      </c>
      <c r="H356" s="4">
        <v>46174</v>
      </c>
      <c r="I356" s="4" t="str">
        <f t="shared" si="175"/>
        <v/>
      </c>
      <c r="J356" s="2" t="str">
        <f t="shared" si="176"/>
        <v/>
      </c>
      <c r="K356" s="2" t="str">
        <f t="shared" si="177"/>
        <v/>
      </c>
      <c r="L356" s="2" t="str">
        <f t="shared" si="178"/>
        <v/>
      </c>
      <c r="M356" s="2" t="str">
        <f t="shared" si="179"/>
        <v/>
      </c>
      <c r="N356" s="22" t="str" cm="1">
        <f t="array" ref="N356">IFERROR(INDEX(Stats_Hit_GP,MATCH($B356,Stats_Hit_Player,0)),"")</f>
        <v/>
      </c>
      <c r="O356" s="22" t="str">
        <f t="shared" si="180"/>
        <v/>
      </c>
      <c r="P356" s="22" t="str">
        <f t="shared" si="181"/>
        <v/>
      </c>
      <c r="Q356" s="22" t="str">
        <f t="shared" si="182"/>
        <v/>
      </c>
      <c r="R356" s="22" t="str">
        <f t="shared" si="183"/>
        <v/>
      </c>
      <c r="S356" s="22" t="str">
        <f t="shared" si="184"/>
        <v/>
      </c>
      <c r="T356" s="22" t="str">
        <f t="shared" si="185"/>
        <v/>
      </c>
      <c r="U356" s="22" t="str">
        <f t="shared" si="186"/>
        <v/>
      </c>
      <c r="V356" s="22" t="str">
        <f t="shared" si="187"/>
        <v/>
      </c>
      <c r="W356" s="22" t="str">
        <f t="shared" si="188"/>
        <v/>
      </c>
      <c r="X356" s="22" t="str">
        <f t="shared" si="189"/>
        <v/>
      </c>
      <c r="Y356" s="22" t="str">
        <f t="shared" si="190"/>
        <v/>
      </c>
      <c r="Z356" s="22" t="str">
        <f t="shared" si="191"/>
        <v/>
      </c>
      <c r="AA356" s="22" t="str">
        <f t="shared" si="192"/>
        <v/>
      </c>
      <c r="AB356" s="22">
        <f t="shared" si="193"/>
        <v>0</v>
      </c>
      <c r="AC356" s="22">
        <f t="shared" si="194"/>
        <v>0</v>
      </c>
      <c r="AD356" s="29">
        <f t="shared" si="195"/>
        <v>0</v>
      </c>
      <c r="AE356" s="22">
        <f t="shared" si="196"/>
        <v>1</v>
      </c>
      <c r="AF356" s="22">
        <f t="shared" si="197"/>
        <v>1</v>
      </c>
      <c r="AG356" s="22">
        <f t="shared" si="198"/>
        <v>0</v>
      </c>
      <c r="AH356" s="22">
        <f t="shared" si="199"/>
        <v>0</v>
      </c>
      <c r="AI356" s="22">
        <f t="shared" si="200"/>
        <v>0</v>
      </c>
      <c r="AJ356" s="31">
        <f t="shared" si="201"/>
        <v>0</v>
      </c>
      <c r="AK356" s="22">
        <f t="shared" si="202"/>
        <v>0</v>
      </c>
      <c r="AL356" s="22">
        <f t="shared" si="203"/>
        <v>2</v>
      </c>
      <c r="AM356" s="22">
        <f t="shared" si="204"/>
        <v>0</v>
      </c>
      <c r="AN356" s="22">
        <f t="shared" si="205"/>
        <v>1</v>
      </c>
      <c r="AO356" s="22">
        <f t="shared" si="206"/>
        <v>0</v>
      </c>
      <c r="AP356" s="22">
        <f t="shared" si="207"/>
        <v>3</v>
      </c>
      <c r="AQ356" s="2">
        <f t="shared" si="208"/>
        <v>0</v>
      </c>
    </row>
    <row r="357" spans="1:43" x14ac:dyDescent="0.25">
      <c r="A357" s="26">
        <f t="shared" si="209"/>
        <v>1</v>
      </c>
      <c r="B357" t="s">
        <v>6620</v>
      </c>
      <c r="C357" t="s">
        <v>64</v>
      </c>
      <c r="D357" t="s">
        <v>29</v>
      </c>
      <c r="E357" t="s">
        <v>3870</v>
      </c>
      <c r="F357">
        <v>2026</v>
      </c>
      <c r="G357" t="s">
        <v>5657</v>
      </c>
      <c r="H357" s="4">
        <v>46174</v>
      </c>
      <c r="I357" s="4" t="str">
        <f t="shared" si="175"/>
        <v>Ohio Valley</v>
      </c>
      <c r="J357" s="2" t="str">
        <f t="shared" si="176"/>
        <v/>
      </c>
      <c r="K357" s="2" t="str">
        <f t="shared" si="177"/>
        <v/>
      </c>
      <c r="L357" s="2" t="str">
        <f t="shared" si="178"/>
        <v/>
      </c>
      <c r="M357" s="2" t="str">
        <f t="shared" si="179"/>
        <v/>
      </c>
      <c r="N357" s="22" t="str" cm="1">
        <f t="array" ref="N357">IFERROR(INDEX(Stats_Hit_GP,MATCH($B357,Stats_Hit_Player,0)),"")</f>
        <v/>
      </c>
      <c r="O357" s="22" t="str">
        <f t="shared" si="180"/>
        <v/>
      </c>
      <c r="P357" s="22" t="str">
        <f t="shared" si="181"/>
        <v/>
      </c>
      <c r="Q357" s="22" t="str">
        <f t="shared" si="182"/>
        <v/>
      </c>
      <c r="R357" s="22" t="str">
        <f t="shared" si="183"/>
        <v/>
      </c>
      <c r="S357" s="22" t="str">
        <f t="shared" si="184"/>
        <v/>
      </c>
      <c r="T357" s="22" t="str">
        <f t="shared" si="185"/>
        <v/>
      </c>
      <c r="U357" s="22" t="str">
        <f t="shared" si="186"/>
        <v/>
      </c>
      <c r="V357" s="22" t="str">
        <f t="shared" si="187"/>
        <v/>
      </c>
      <c r="W357" s="22" t="str">
        <f t="shared" si="188"/>
        <v/>
      </c>
      <c r="X357" s="22" t="str">
        <f t="shared" si="189"/>
        <v/>
      </c>
      <c r="Y357" s="22" t="str">
        <f t="shared" si="190"/>
        <v/>
      </c>
      <c r="Z357" s="22" t="str">
        <f t="shared" si="191"/>
        <v/>
      </c>
      <c r="AA357" s="22" t="str">
        <f t="shared" si="192"/>
        <v/>
      </c>
      <c r="AB357" s="22" t="str">
        <f t="shared" si="193"/>
        <v/>
      </c>
      <c r="AC357" s="22" t="str">
        <f t="shared" si="194"/>
        <v/>
      </c>
      <c r="AD357" s="29" t="str">
        <f t="shared" si="195"/>
        <v/>
      </c>
      <c r="AE357" s="22" t="str">
        <f t="shared" si="196"/>
        <v/>
      </c>
      <c r="AF357" s="22" t="str">
        <f t="shared" si="197"/>
        <v/>
      </c>
      <c r="AG357" s="22" t="str">
        <f t="shared" si="198"/>
        <v/>
      </c>
      <c r="AH357" s="22" t="str">
        <f t="shared" si="199"/>
        <v/>
      </c>
      <c r="AI357" s="22" t="str">
        <f t="shared" si="200"/>
        <v/>
      </c>
      <c r="AJ357" s="31" t="str">
        <f t="shared" si="201"/>
        <v/>
      </c>
      <c r="AK357" s="22" t="str">
        <f t="shared" si="202"/>
        <v/>
      </c>
      <c r="AL357" s="22" t="str">
        <f t="shared" si="203"/>
        <v/>
      </c>
      <c r="AM357" s="22" t="str">
        <f t="shared" si="204"/>
        <v/>
      </c>
      <c r="AN357" s="22" t="str">
        <f t="shared" si="205"/>
        <v/>
      </c>
      <c r="AO357" s="22" t="str">
        <f t="shared" si="206"/>
        <v/>
      </c>
      <c r="AP357" s="22" t="str">
        <f t="shared" si="207"/>
        <v/>
      </c>
      <c r="AQ357" s="2" t="str">
        <f t="shared" si="208"/>
        <v/>
      </c>
    </row>
    <row r="358" spans="1:43" x14ac:dyDescent="0.25">
      <c r="A358" s="26" t="str">
        <f t="shared" si="209"/>
        <v/>
      </c>
      <c r="B358" t="s">
        <v>6621</v>
      </c>
      <c r="C358" t="s">
        <v>64</v>
      </c>
      <c r="D358" t="s">
        <v>37</v>
      </c>
      <c r="E358" t="s">
        <v>3115</v>
      </c>
      <c r="F358">
        <v>2026</v>
      </c>
      <c r="G358" t="s">
        <v>5657</v>
      </c>
      <c r="H358" s="4">
        <v>46174</v>
      </c>
      <c r="I358" s="4" t="str">
        <f t="shared" si="175"/>
        <v>Mid-American</v>
      </c>
      <c r="J358" s="2" t="str">
        <f t="shared" si="176"/>
        <v/>
      </c>
      <c r="K358" s="2" t="str">
        <f t="shared" si="177"/>
        <v/>
      </c>
      <c r="L358" s="2" t="str">
        <f t="shared" si="178"/>
        <v/>
      </c>
      <c r="M358" s="2" t="str">
        <f t="shared" si="179"/>
        <v/>
      </c>
      <c r="N358" s="22" t="str" cm="1">
        <f t="array" ref="N358">IFERROR(INDEX(Stats_Hit_GP,MATCH($B358,Stats_Hit_Player,0)),"")</f>
        <v/>
      </c>
      <c r="O358" s="22" t="str">
        <f t="shared" si="180"/>
        <v/>
      </c>
      <c r="P358" s="22" t="str">
        <f t="shared" si="181"/>
        <v/>
      </c>
      <c r="Q358" s="22" t="str">
        <f t="shared" si="182"/>
        <v/>
      </c>
      <c r="R358" s="22" t="str">
        <f t="shared" si="183"/>
        <v/>
      </c>
      <c r="S358" s="22" t="str">
        <f t="shared" si="184"/>
        <v/>
      </c>
      <c r="T358" s="22" t="str">
        <f t="shared" si="185"/>
        <v/>
      </c>
      <c r="U358" s="22" t="str">
        <f t="shared" si="186"/>
        <v/>
      </c>
      <c r="V358" s="22" t="str">
        <f t="shared" si="187"/>
        <v/>
      </c>
      <c r="W358" s="22" t="str">
        <f t="shared" si="188"/>
        <v/>
      </c>
      <c r="X358" s="22" t="str">
        <f t="shared" si="189"/>
        <v/>
      </c>
      <c r="Y358" s="22" t="str">
        <f t="shared" si="190"/>
        <v/>
      </c>
      <c r="Z358" s="22" t="str">
        <f t="shared" si="191"/>
        <v/>
      </c>
      <c r="AA358" s="22" t="str">
        <f t="shared" si="192"/>
        <v/>
      </c>
      <c r="AB358" s="22">
        <f t="shared" si="193"/>
        <v>0</v>
      </c>
      <c r="AC358" s="22">
        <f t="shared" si="194"/>
        <v>1</v>
      </c>
      <c r="AD358" s="29">
        <f t="shared" si="195"/>
        <v>7.66</v>
      </c>
      <c r="AE358" s="22">
        <f t="shared" si="196"/>
        <v>15</v>
      </c>
      <c r="AF358" s="22">
        <f t="shared" si="197"/>
        <v>0</v>
      </c>
      <c r="AG358" s="22">
        <f t="shared" si="198"/>
        <v>0</v>
      </c>
      <c r="AH358" s="22">
        <f t="shared" si="199"/>
        <v>0</v>
      </c>
      <c r="AI358" s="22">
        <f t="shared" si="200"/>
        <v>0</v>
      </c>
      <c r="AJ358" s="31">
        <f t="shared" si="201"/>
        <v>22.1</v>
      </c>
      <c r="AK358" s="22">
        <f t="shared" si="202"/>
        <v>22</v>
      </c>
      <c r="AL358" s="22">
        <f t="shared" si="203"/>
        <v>21</v>
      </c>
      <c r="AM358" s="22">
        <f t="shared" si="204"/>
        <v>19</v>
      </c>
      <c r="AN358" s="22">
        <f t="shared" si="205"/>
        <v>17</v>
      </c>
      <c r="AO358" s="22">
        <f t="shared" si="206"/>
        <v>22</v>
      </c>
      <c r="AP358" s="22">
        <f t="shared" si="207"/>
        <v>7</v>
      </c>
      <c r="AQ358" s="2">
        <f t="shared" si="208"/>
        <v>0.253</v>
      </c>
    </row>
    <row r="359" spans="1:43" x14ac:dyDescent="0.25">
      <c r="A359" s="26" t="str">
        <f t="shared" si="209"/>
        <v/>
      </c>
      <c r="B359" t="s">
        <v>6622</v>
      </c>
      <c r="C359" t="s">
        <v>64</v>
      </c>
      <c r="D359" t="s">
        <v>37</v>
      </c>
      <c r="E359" t="s">
        <v>798</v>
      </c>
      <c r="F359">
        <v>2026</v>
      </c>
      <c r="G359" t="s">
        <v>5657</v>
      </c>
      <c r="H359" s="4">
        <v>46174</v>
      </c>
      <c r="I359" s="4" t="str">
        <f t="shared" si="175"/>
        <v>American Athletic</v>
      </c>
      <c r="J359" s="2" t="str">
        <f t="shared" si="176"/>
        <v/>
      </c>
      <c r="K359" s="2" t="str">
        <f t="shared" si="177"/>
        <v/>
      </c>
      <c r="L359" s="2" t="str">
        <f t="shared" si="178"/>
        <v/>
      </c>
      <c r="M359" s="2" t="str">
        <f t="shared" si="179"/>
        <v/>
      </c>
      <c r="N359" s="22" t="str" cm="1">
        <f t="array" ref="N359">IFERROR(INDEX(Stats_Hit_GP,MATCH($B359,Stats_Hit_Player,0)),"")</f>
        <v/>
      </c>
      <c r="O359" s="22" t="str">
        <f t="shared" si="180"/>
        <v/>
      </c>
      <c r="P359" s="22" t="str">
        <f t="shared" si="181"/>
        <v/>
      </c>
      <c r="Q359" s="22" t="str">
        <f t="shared" si="182"/>
        <v/>
      </c>
      <c r="R359" s="22" t="str">
        <f t="shared" si="183"/>
        <v/>
      </c>
      <c r="S359" s="22" t="str">
        <f t="shared" si="184"/>
        <v/>
      </c>
      <c r="T359" s="22" t="str">
        <f t="shared" si="185"/>
        <v/>
      </c>
      <c r="U359" s="22" t="str">
        <f t="shared" si="186"/>
        <v/>
      </c>
      <c r="V359" s="22" t="str">
        <f t="shared" si="187"/>
        <v/>
      </c>
      <c r="W359" s="22" t="str">
        <f t="shared" si="188"/>
        <v/>
      </c>
      <c r="X359" s="22" t="str">
        <f t="shared" si="189"/>
        <v/>
      </c>
      <c r="Y359" s="22" t="str">
        <f t="shared" si="190"/>
        <v/>
      </c>
      <c r="Z359" s="22" t="str">
        <f t="shared" si="191"/>
        <v/>
      </c>
      <c r="AA359" s="22" t="str">
        <f t="shared" si="192"/>
        <v/>
      </c>
      <c r="AB359" s="22">
        <f t="shared" si="193"/>
        <v>7</v>
      </c>
      <c r="AC359" s="22">
        <f t="shared" si="194"/>
        <v>4</v>
      </c>
      <c r="AD359" s="29">
        <f t="shared" si="195"/>
        <v>6</v>
      </c>
      <c r="AE359" s="22">
        <f t="shared" si="196"/>
        <v>25</v>
      </c>
      <c r="AF359" s="22">
        <f t="shared" si="197"/>
        <v>1</v>
      </c>
      <c r="AG359" s="22">
        <f t="shared" si="198"/>
        <v>0</v>
      </c>
      <c r="AH359" s="22">
        <f t="shared" si="199"/>
        <v>0</v>
      </c>
      <c r="AI359" s="22">
        <f t="shared" si="200"/>
        <v>3</v>
      </c>
      <c r="AJ359" s="31">
        <f t="shared" si="201"/>
        <v>54</v>
      </c>
      <c r="AK359" s="22">
        <f t="shared" si="202"/>
        <v>59</v>
      </c>
      <c r="AL359" s="22">
        <f t="shared" si="203"/>
        <v>38</v>
      </c>
      <c r="AM359" s="22">
        <f t="shared" si="204"/>
        <v>36</v>
      </c>
      <c r="AN359" s="22">
        <f t="shared" si="205"/>
        <v>32</v>
      </c>
      <c r="AO359" s="22">
        <f t="shared" si="206"/>
        <v>58</v>
      </c>
      <c r="AP359" s="22">
        <f t="shared" si="207"/>
        <v>3</v>
      </c>
      <c r="AQ359" s="2">
        <f t="shared" si="208"/>
        <v>0.27700000000000002</v>
      </c>
    </row>
    <row r="360" spans="1:43" x14ac:dyDescent="0.25">
      <c r="A360" s="26" t="str">
        <f t="shared" si="209"/>
        <v/>
      </c>
      <c r="B360" t="s">
        <v>809</v>
      </c>
      <c r="C360" t="s">
        <v>27</v>
      </c>
      <c r="D360" t="s">
        <v>37</v>
      </c>
      <c r="E360" t="s">
        <v>798</v>
      </c>
      <c r="F360">
        <v>2026</v>
      </c>
      <c r="G360" t="s">
        <v>5657</v>
      </c>
      <c r="H360" s="4">
        <v>46174</v>
      </c>
      <c r="I360" s="4" t="str">
        <f t="shared" si="175"/>
        <v>American Athletic</v>
      </c>
      <c r="J360" s="2">
        <f t="shared" si="176"/>
        <v>0.182</v>
      </c>
      <c r="K360" s="2">
        <f t="shared" si="177"/>
        <v>0.25</v>
      </c>
      <c r="L360" s="2">
        <f t="shared" si="178"/>
        <v>0.36399999999999999</v>
      </c>
      <c r="M360" s="2">
        <f t="shared" si="179"/>
        <v>0.61399999999999999</v>
      </c>
      <c r="N360" s="22" cm="1">
        <f t="array" ref="N360">IFERROR(INDEX(Stats_Hit_GP,MATCH($B360,Stats_Hit_Player,0)),"")</f>
        <v>29</v>
      </c>
      <c r="O360" s="22">
        <f t="shared" si="180"/>
        <v>87</v>
      </c>
      <c r="P360" s="22">
        <f t="shared" si="181"/>
        <v>77</v>
      </c>
      <c r="Q360" s="22">
        <f t="shared" si="182"/>
        <v>14</v>
      </c>
      <c r="R360" s="22">
        <f t="shared" si="183"/>
        <v>14</v>
      </c>
      <c r="S360" s="22">
        <f t="shared" si="184"/>
        <v>2</v>
      </c>
      <c r="T360" s="22">
        <f t="shared" si="185"/>
        <v>0</v>
      </c>
      <c r="U360" s="22">
        <f t="shared" si="186"/>
        <v>4</v>
      </c>
      <c r="V360" s="22">
        <f t="shared" si="187"/>
        <v>10</v>
      </c>
      <c r="W360" s="22">
        <f t="shared" si="188"/>
        <v>1</v>
      </c>
      <c r="X360" s="22">
        <f t="shared" si="189"/>
        <v>6</v>
      </c>
      <c r="Y360" s="22">
        <f t="shared" si="190"/>
        <v>28</v>
      </c>
      <c r="Z360" s="22">
        <f t="shared" si="191"/>
        <v>5</v>
      </c>
      <c r="AA360" s="22">
        <f t="shared" si="192"/>
        <v>1</v>
      </c>
      <c r="AB360" s="22" t="str">
        <f t="shared" si="193"/>
        <v/>
      </c>
      <c r="AC360" s="22" t="str">
        <f t="shared" si="194"/>
        <v/>
      </c>
      <c r="AD360" s="29" t="str">
        <f t="shared" si="195"/>
        <v/>
      </c>
      <c r="AE360" s="22" t="str">
        <f t="shared" si="196"/>
        <v/>
      </c>
      <c r="AF360" s="22" t="str">
        <f t="shared" si="197"/>
        <v/>
      </c>
      <c r="AG360" s="22" t="str">
        <f t="shared" si="198"/>
        <v/>
      </c>
      <c r="AH360" s="22" t="str">
        <f t="shared" si="199"/>
        <v/>
      </c>
      <c r="AI360" s="22" t="str">
        <f t="shared" si="200"/>
        <v/>
      </c>
      <c r="AJ360" s="31" t="str">
        <f t="shared" si="201"/>
        <v/>
      </c>
      <c r="AK360" s="22" t="str">
        <f t="shared" si="202"/>
        <v/>
      </c>
      <c r="AL360" s="22" t="str">
        <f t="shared" si="203"/>
        <v/>
      </c>
      <c r="AM360" s="22" t="str">
        <f t="shared" si="204"/>
        <v/>
      </c>
      <c r="AN360" s="22" t="str">
        <f t="shared" si="205"/>
        <v/>
      </c>
      <c r="AO360" s="22" t="str">
        <f t="shared" si="206"/>
        <v/>
      </c>
      <c r="AP360" s="22" t="str">
        <f t="shared" si="207"/>
        <v/>
      </c>
      <c r="AQ360" s="2" t="str">
        <f t="shared" si="208"/>
        <v/>
      </c>
    </row>
    <row r="361" spans="1:43" x14ac:dyDescent="0.25">
      <c r="A361" s="26" t="str">
        <f t="shared" si="209"/>
        <v/>
      </c>
      <c r="B361" t="s">
        <v>3333</v>
      </c>
      <c r="C361" t="s">
        <v>25</v>
      </c>
      <c r="D361" t="s">
        <v>37</v>
      </c>
      <c r="E361" t="s">
        <v>3325</v>
      </c>
      <c r="F361">
        <v>2026</v>
      </c>
      <c r="G361" t="s">
        <v>5657</v>
      </c>
      <c r="H361" s="4">
        <v>46174</v>
      </c>
      <c r="I361" s="4" t="str">
        <f t="shared" si="175"/>
        <v>Missouri Valley</v>
      </c>
      <c r="J361" s="2">
        <f t="shared" si="176"/>
        <v>0.30199999999999999</v>
      </c>
      <c r="K361" s="2">
        <f t="shared" si="177"/>
        <v>0.39300000000000002</v>
      </c>
      <c r="L361" s="2">
        <f t="shared" si="178"/>
        <v>0.49099999999999999</v>
      </c>
      <c r="M361" s="2">
        <f t="shared" si="179"/>
        <v>0.88400000000000001</v>
      </c>
      <c r="N361" s="22" cm="1">
        <f t="array" ref="N361">IFERROR(INDEX(Stats_Hit_GP,MATCH($B361,Stats_Hit_Player,0)),"")</f>
        <v>35</v>
      </c>
      <c r="O361" s="22">
        <f t="shared" si="180"/>
        <v>122</v>
      </c>
      <c r="P361" s="22">
        <f t="shared" si="181"/>
        <v>106</v>
      </c>
      <c r="Q361" s="22">
        <f t="shared" si="182"/>
        <v>24</v>
      </c>
      <c r="R361" s="22">
        <f t="shared" si="183"/>
        <v>32</v>
      </c>
      <c r="S361" s="22">
        <f t="shared" si="184"/>
        <v>6</v>
      </c>
      <c r="T361" s="22">
        <f t="shared" si="185"/>
        <v>1</v>
      </c>
      <c r="U361" s="22">
        <f t="shared" si="186"/>
        <v>4</v>
      </c>
      <c r="V361" s="22">
        <f t="shared" si="187"/>
        <v>20</v>
      </c>
      <c r="W361" s="22">
        <f t="shared" si="188"/>
        <v>1</v>
      </c>
      <c r="X361" s="22">
        <f t="shared" si="189"/>
        <v>15</v>
      </c>
      <c r="Y361" s="22">
        <f t="shared" si="190"/>
        <v>28</v>
      </c>
      <c r="Z361" s="22">
        <f t="shared" si="191"/>
        <v>2</v>
      </c>
      <c r="AA361" s="22">
        <f t="shared" si="192"/>
        <v>1</v>
      </c>
      <c r="AB361" s="22" t="str">
        <f t="shared" si="193"/>
        <v/>
      </c>
      <c r="AC361" s="22" t="str">
        <f t="shared" si="194"/>
        <v/>
      </c>
      <c r="AD361" s="29" t="str">
        <f t="shared" si="195"/>
        <v/>
      </c>
      <c r="AE361" s="22" t="str">
        <f t="shared" si="196"/>
        <v/>
      </c>
      <c r="AF361" s="22" t="str">
        <f t="shared" si="197"/>
        <v/>
      </c>
      <c r="AG361" s="22" t="str">
        <f t="shared" si="198"/>
        <v/>
      </c>
      <c r="AH361" s="22" t="str">
        <f t="shared" si="199"/>
        <v/>
      </c>
      <c r="AI361" s="22" t="str">
        <f t="shared" si="200"/>
        <v/>
      </c>
      <c r="AJ361" s="31" t="str">
        <f t="shared" si="201"/>
        <v/>
      </c>
      <c r="AK361" s="22" t="str">
        <f t="shared" si="202"/>
        <v/>
      </c>
      <c r="AL361" s="22" t="str">
        <f t="shared" si="203"/>
        <v/>
      </c>
      <c r="AM361" s="22" t="str">
        <f t="shared" si="204"/>
        <v/>
      </c>
      <c r="AN361" s="22" t="str">
        <f t="shared" si="205"/>
        <v/>
      </c>
      <c r="AO361" s="22" t="str">
        <f t="shared" si="206"/>
        <v/>
      </c>
      <c r="AP361" s="22" t="str">
        <f t="shared" si="207"/>
        <v/>
      </c>
      <c r="AQ361" s="2" t="str">
        <f t="shared" si="208"/>
        <v/>
      </c>
    </row>
    <row r="362" spans="1:43" x14ac:dyDescent="0.25">
      <c r="A362" s="26" t="str">
        <f t="shared" si="209"/>
        <v/>
      </c>
      <c r="B362" t="s">
        <v>6623</v>
      </c>
      <c r="C362" t="s">
        <v>64</v>
      </c>
      <c r="D362" t="s">
        <v>24</v>
      </c>
      <c r="E362" t="s">
        <v>1308</v>
      </c>
      <c r="F362">
        <v>2026</v>
      </c>
      <c r="G362" t="s">
        <v>5657</v>
      </c>
      <c r="H362" s="4">
        <v>46174</v>
      </c>
      <c r="I362" s="4" t="str">
        <f t="shared" si="175"/>
        <v>Big 12</v>
      </c>
      <c r="J362" s="2" t="str">
        <f t="shared" si="176"/>
        <v/>
      </c>
      <c r="K362" s="2" t="str">
        <f t="shared" si="177"/>
        <v/>
      </c>
      <c r="L362" s="2" t="str">
        <f t="shared" si="178"/>
        <v/>
      </c>
      <c r="M362" s="2" t="str">
        <f t="shared" si="179"/>
        <v/>
      </c>
      <c r="N362" s="22" t="str" cm="1">
        <f t="array" ref="N362">IFERROR(INDEX(Stats_Hit_GP,MATCH($B362,Stats_Hit_Player,0)),"")</f>
        <v/>
      </c>
      <c r="O362" s="22" t="str">
        <f t="shared" si="180"/>
        <v/>
      </c>
      <c r="P362" s="22" t="str">
        <f t="shared" si="181"/>
        <v/>
      </c>
      <c r="Q362" s="22" t="str">
        <f t="shared" si="182"/>
        <v/>
      </c>
      <c r="R362" s="22" t="str">
        <f t="shared" si="183"/>
        <v/>
      </c>
      <c r="S362" s="22" t="str">
        <f t="shared" si="184"/>
        <v/>
      </c>
      <c r="T362" s="22" t="str">
        <f t="shared" si="185"/>
        <v/>
      </c>
      <c r="U362" s="22" t="str">
        <f t="shared" si="186"/>
        <v/>
      </c>
      <c r="V362" s="22" t="str">
        <f t="shared" si="187"/>
        <v/>
      </c>
      <c r="W362" s="22" t="str">
        <f t="shared" si="188"/>
        <v/>
      </c>
      <c r="X362" s="22" t="str">
        <f t="shared" si="189"/>
        <v/>
      </c>
      <c r="Y362" s="22" t="str">
        <f t="shared" si="190"/>
        <v/>
      </c>
      <c r="Z362" s="22" t="str">
        <f t="shared" si="191"/>
        <v/>
      </c>
      <c r="AA362" s="22" t="str">
        <f t="shared" si="192"/>
        <v/>
      </c>
      <c r="AB362" s="22">
        <f t="shared" si="193"/>
        <v>0</v>
      </c>
      <c r="AC362" s="22">
        <f t="shared" si="194"/>
        <v>0</v>
      </c>
      <c r="AD362" s="29">
        <f t="shared" si="195"/>
        <v>9</v>
      </c>
      <c r="AE362" s="22">
        <f t="shared" si="196"/>
        <v>2</v>
      </c>
      <c r="AF362" s="22">
        <f t="shared" si="197"/>
        <v>0</v>
      </c>
      <c r="AG362" s="22">
        <f t="shared" si="198"/>
        <v>0</v>
      </c>
      <c r="AH362" s="22">
        <f t="shared" si="199"/>
        <v>0</v>
      </c>
      <c r="AI362" s="22">
        <f t="shared" si="200"/>
        <v>0</v>
      </c>
      <c r="AJ362" s="31">
        <f t="shared" si="201"/>
        <v>1</v>
      </c>
      <c r="AK362" s="22">
        <f t="shared" si="202"/>
        <v>1</v>
      </c>
      <c r="AL362" s="22">
        <f t="shared" si="203"/>
        <v>1</v>
      </c>
      <c r="AM362" s="22">
        <f t="shared" si="204"/>
        <v>1</v>
      </c>
      <c r="AN362" s="22">
        <f t="shared" si="205"/>
        <v>3</v>
      </c>
      <c r="AO362" s="22">
        <f t="shared" si="206"/>
        <v>2</v>
      </c>
      <c r="AP362" s="22">
        <f t="shared" si="207"/>
        <v>2</v>
      </c>
      <c r="AQ362" s="2">
        <f t="shared" si="208"/>
        <v>0.2</v>
      </c>
    </row>
    <row r="363" spans="1:43" x14ac:dyDescent="0.25">
      <c r="A363" s="26" t="str">
        <f t="shared" si="209"/>
        <v/>
      </c>
      <c r="B363" t="s">
        <v>2273</v>
      </c>
      <c r="C363" t="s">
        <v>40</v>
      </c>
      <c r="D363" t="s">
        <v>37</v>
      </c>
      <c r="E363" t="s">
        <v>2270</v>
      </c>
      <c r="F363">
        <v>2026</v>
      </c>
      <c r="G363" t="s">
        <v>5657</v>
      </c>
      <c r="H363" s="4">
        <v>46174</v>
      </c>
      <c r="I363" s="4" t="str">
        <f t="shared" si="175"/>
        <v>Conference USA</v>
      </c>
      <c r="J363" s="2">
        <f t="shared" si="176"/>
        <v>0.28899999999999998</v>
      </c>
      <c r="K363" s="2">
        <f t="shared" si="177"/>
        <v>0.379</v>
      </c>
      <c r="L363" s="2">
        <f t="shared" si="178"/>
        <v>0.32900000000000001</v>
      </c>
      <c r="M363" s="2">
        <f t="shared" si="179"/>
        <v>0.70799999999999996</v>
      </c>
      <c r="N363" s="22" cm="1">
        <f t="array" ref="N363">IFERROR(INDEX(Stats_Hit_GP,MATCH($B363,Stats_Hit_Player,0)),"")</f>
        <v>47</v>
      </c>
      <c r="O363" s="22">
        <f t="shared" si="180"/>
        <v>177</v>
      </c>
      <c r="P363" s="22">
        <f t="shared" si="181"/>
        <v>152</v>
      </c>
      <c r="Q363" s="22">
        <f t="shared" si="182"/>
        <v>22</v>
      </c>
      <c r="R363" s="22">
        <f t="shared" si="183"/>
        <v>44</v>
      </c>
      <c r="S363" s="22">
        <f t="shared" si="184"/>
        <v>6</v>
      </c>
      <c r="T363" s="22">
        <f t="shared" si="185"/>
        <v>0</v>
      </c>
      <c r="U363" s="22">
        <f t="shared" si="186"/>
        <v>0</v>
      </c>
      <c r="V363" s="22">
        <f t="shared" si="187"/>
        <v>16</v>
      </c>
      <c r="W363" s="22">
        <f t="shared" si="188"/>
        <v>6</v>
      </c>
      <c r="X363" s="22">
        <f t="shared" si="189"/>
        <v>16</v>
      </c>
      <c r="Y363" s="22">
        <f t="shared" si="190"/>
        <v>23</v>
      </c>
      <c r="Z363" s="22">
        <f t="shared" si="191"/>
        <v>0</v>
      </c>
      <c r="AA363" s="22">
        <f t="shared" si="192"/>
        <v>1</v>
      </c>
      <c r="AB363" s="22" t="str">
        <f t="shared" si="193"/>
        <v/>
      </c>
      <c r="AC363" s="22" t="str">
        <f t="shared" si="194"/>
        <v/>
      </c>
      <c r="AD363" s="29" t="str">
        <f t="shared" si="195"/>
        <v/>
      </c>
      <c r="AE363" s="22" t="str">
        <f t="shared" si="196"/>
        <v/>
      </c>
      <c r="AF363" s="22" t="str">
        <f t="shared" si="197"/>
        <v/>
      </c>
      <c r="AG363" s="22" t="str">
        <f t="shared" si="198"/>
        <v/>
      </c>
      <c r="AH363" s="22" t="str">
        <f t="shared" si="199"/>
        <v/>
      </c>
      <c r="AI363" s="22" t="str">
        <f t="shared" si="200"/>
        <v/>
      </c>
      <c r="AJ363" s="31" t="str">
        <f t="shared" si="201"/>
        <v/>
      </c>
      <c r="AK363" s="22" t="str">
        <f t="shared" si="202"/>
        <v/>
      </c>
      <c r="AL363" s="22" t="str">
        <f t="shared" si="203"/>
        <v/>
      </c>
      <c r="AM363" s="22" t="str">
        <f t="shared" si="204"/>
        <v/>
      </c>
      <c r="AN363" s="22" t="str">
        <f t="shared" si="205"/>
        <v/>
      </c>
      <c r="AO363" s="22" t="str">
        <f t="shared" si="206"/>
        <v/>
      </c>
      <c r="AP363" s="22" t="str">
        <f t="shared" si="207"/>
        <v/>
      </c>
      <c r="AQ363" s="2" t="str">
        <f t="shared" si="208"/>
        <v/>
      </c>
    </row>
    <row r="364" spans="1:43" x14ac:dyDescent="0.25">
      <c r="A364" s="26" t="str">
        <f t="shared" si="209"/>
        <v/>
      </c>
      <c r="B364" t="s">
        <v>6624</v>
      </c>
      <c r="C364" t="s">
        <v>64</v>
      </c>
      <c r="D364" t="s">
        <v>37</v>
      </c>
      <c r="E364" t="s">
        <v>1364</v>
      </c>
      <c r="F364">
        <v>2026</v>
      </c>
      <c r="G364" t="s">
        <v>5657</v>
      </c>
      <c r="H364" s="4">
        <v>46174</v>
      </c>
      <c r="I364" s="4" t="str">
        <f t="shared" si="175"/>
        <v>Big East</v>
      </c>
      <c r="J364" s="2" t="str">
        <f t="shared" si="176"/>
        <v/>
      </c>
      <c r="K364" s="2" t="str">
        <f t="shared" si="177"/>
        <v/>
      </c>
      <c r="L364" s="2" t="str">
        <f t="shared" si="178"/>
        <v/>
      </c>
      <c r="M364" s="2" t="str">
        <f t="shared" si="179"/>
        <v/>
      </c>
      <c r="N364" s="22" t="str" cm="1">
        <f t="array" ref="N364">IFERROR(INDEX(Stats_Hit_GP,MATCH($B364,Stats_Hit_Player,0)),"")</f>
        <v/>
      </c>
      <c r="O364" s="22" t="str">
        <f t="shared" si="180"/>
        <v/>
      </c>
      <c r="P364" s="22" t="str">
        <f t="shared" si="181"/>
        <v/>
      </c>
      <c r="Q364" s="22" t="str">
        <f t="shared" si="182"/>
        <v/>
      </c>
      <c r="R364" s="22" t="str">
        <f t="shared" si="183"/>
        <v/>
      </c>
      <c r="S364" s="22" t="str">
        <f t="shared" si="184"/>
        <v/>
      </c>
      <c r="T364" s="22" t="str">
        <f t="shared" si="185"/>
        <v/>
      </c>
      <c r="U364" s="22" t="str">
        <f t="shared" si="186"/>
        <v/>
      </c>
      <c r="V364" s="22" t="str">
        <f t="shared" si="187"/>
        <v/>
      </c>
      <c r="W364" s="22" t="str">
        <f t="shared" si="188"/>
        <v/>
      </c>
      <c r="X364" s="22" t="str">
        <f t="shared" si="189"/>
        <v/>
      </c>
      <c r="Y364" s="22" t="str">
        <f t="shared" si="190"/>
        <v/>
      </c>
      <c r="Z364" s="22" t="str">
        <f t="shared" si="191"/>
        <v/>
      </c>
      <c r="AA364" s="22" t="str">
        <f t="shared" si="192"/>
        <v/>
      </c>
      <c r="AB364" s="22">
        <f t="shared" si="193"/>
        <v>0</v>
      </c>
      <c r="AC364" s="22">
        <f t="shared" si="194"/>
        <v>0</v>
      </c>
      <c r="AD364" s="29">
        <f t="shared" si="195"/>
        <v>20.25</v>
      </c>
      <c r="AE364" s="22">
        <f t="shared" si="196"/>
        <v>5</v>
      </c>
      <c r="AF364" s="22">
        <f t="shared" si="197"/>
        <v>0</v>
      </c>
      <c r="AG364" s="22">
        <f t="shared" si="198"/>
        <v>0</v>
      </c>
      <c r="AH364" s="22">
        <f t="shared" si="199"/>
        <v>0</v>
      </c>
      <c r="AI364" s="22">
        <f t="shared" si="200"/>
        <v>0</v>
      </c>
      <c r="AJ364" s="31">
        <f t="shared" si="201"/>
        <v>1.1000000000000001</v>
      </c>
      <c r="AK364" s="22">
        <f t="shared" si="202"/>
        <v>2</v>
      </c>
      <c r="AL364" s="22">
        <f t="shared" si="203"/>
        <v>4</v>
      </c>
      <c r="AM364" s="22">
        <f t="shared" si="204"/>
        <v>3</v>
      </c>
      <c r="AN364" s="22">
        <f t="shared" si="205"/>
        <v>2</v>
      </c>
      <c r="AO364" s="22">
        <f t="shared" si="206"/>
        <v>0</v>
      </c>
      <c r="AP364" s="22">
        <f t="shared" si="207"/>
        <v>1</v>
      </c>
      <c r="AQ364" s="2">
        <f t="shared" si="208"/>
        <v>0.33300000000000002</v>
      </c>
    </row>
    <row r="365" spans="1:43" x14ac:dyDescent="0.25">
      <c r="A365" s="26" t="str">
        <f t="shared" si="209"/>
        <v/>
      </c>
      <c r="B365" t="s">
        <v>2292</v>
      </c>
      <c r="C365" t="s">
        <v>42</v>
      </c>
      <c r="D365" t="s">
        <v>37</v>
      </c>
      <c r="E365" t="s">
        <v>5720</v>
      </c>
      <c r="F365">
        <v>2026</v>
      </c>
      <c r="G365" t="s">
        <v>5657</v>
      </c>
      <c r="H365" s="4">
        <v>46174</v>
      </c>
      <c r="I365" s="4" t="str">
        <f t="shared" si="175"/>
        <v/>
      </c>
      <c r="J365" s="2">
        <f t="shared" si="176"/>
        <v>0.23200000000000001</v>
      </c>
      <c r="K365" s="2">
        <f t="shared" si="177"/>
        <v>0.34</v>
      </c>
      <c r="L365" s="2">
        <f t="shared" si="178"/>
        <v>0.28799999999999998</v>
      </c>
      <c r="M365" s="2">
        <f t="shared" si="179"/>
        <v>0.628</v>
      </c>
      <c r="N365" s="22" cm="1">
        <f t="array" ref="N365">IFERROR(INDEX(Stats_Hit_GP,MATCH($B365,Stats_Hit_Player,0)),"")</f>
        <v>56</v>
      </c>
      <c r="O365" s="22">
        <f t="shared" si="180"/>
        <v>216</v>
      </c>
      <c r="P365" s="22">
        <f t="shared" si="181"/>
        <v>177</v>
      </c>
      <c r="Q365" s="22">
        <f t="shared" si="182"/>
        <v>31</v>
      </c>
      <c r="R365" s="22">
        <f t="shared" si="183"/>
        <v>41</v>
      </c>
      <c r="S365" s="22">
        <f t="shared" si="184"/>
        <v>6</v>
      </c>
      <c r="T365" s="22">
        <f t="shared" si="185"/>
        <v>2</v>
      </c>
      <c r="U365" s="22">
        <f t="shared" si="186"/>
        <v>0</v>
      </c>
      <c r="V365" s="22">
        <f t="shared" si="187"/>
        <v>18</v>
      </c>
      <c r="W365" s="22">
        <f t="shared" si="188"/>
        <v>1</v>
      </c>
      <c r="X365" s="22">
        <f t="shared" si="189"/>
        <v>30</v>
      </c>
      <c r="Y365" s="22">
        <f t="shared" si="190"/>
        <v>56</v>
      </c>
      <c r="Z365" s="22">
        <f t="shared" si="191"/>
        <v>20</v>
      </c>
      <c r="AA365" s="22">
        <f t="shared" si="192"/>
        <v>3</v>
      </c>
      <c r="AB365" s="22" t="str">
        <f t="shared" si="193"/>
        <v/>
      </c>
      <c r="AC365" s="22" t="str">
        <f t="shared" si="194"/>
        <v/>
      </c>
      <c r="AD365" s="29" t="str">
        <f t="shared" si="195"/>
        <v/>
      </c>
      <c r="AE365" s="22" t="str">
        <f t="shared" si="196"/>
        <v/>
      </c>
      <c r="AF365" s="22" t="str">
        <f t="shared" si="197"/>
        <v/>
      </c>
      <c r="AG365" s="22" t="str">
        <f t="shared" si="198"/>
        <v/>
      </c>
      <c r="AH365" s="22" t="str">
        <f t="shared" si="199"/>
        <v/>
      </c>
      <c r="AI365" s="22" t="str">
        <f t="shared" si="200"/>
        <v/>
      </c>
      <c r="AJ365" s="31" t="str">
        <f t="shared" si="201"/>
        <v/>
      </c>
      <c r="AK365" s="22" t="str">
        <f t="shared" si="202"/>
        <v/>
      </c>
      <c r="AL365" s="22" t="str">
        <f t="shared" si="203"/>
        <v/>
      </c>
      <c r="AM365" s="22" t="str">
        <f t="shared" si="204"/>
        <v/>
      </c>
      <c r="AN365" s="22" t="str">
        <f t="shared" si="205"/>
        <v/>
      </c>
      <c r="AO365" s="22" t="str">
        <f t="shared" si="206"/>
        <v/>
      </c>
      <c r="AP365" s="22" t="str">
        <f t="shared" si="207"/>
        <v/>
      </c>
      <c r="AQ365" s="2" t="str">
        <f t="shared" si="208"/>
        <v/>
      </c>
    </row>
    <row r="366" spans="1:43" x14ac:dyDescent="0.25">
      <c r="A366" s="26" t="str">
        <f t="shared" si="209"/>
        <v/>
      </c>
      <c r="B366" t="s">
        <v>233</v>
      </c>
      <c r="C366" t="s">
        <v>30</v>
      </c>
      <c r="D366" t="s">
        <v>37</v>
      </c>
      <c r="E366" t="s">
        <v>216</v>
      </c>
      <c r="F366">
        <v>2026</v>
      </c>
      <c r="G366" t="s">
        <v>5657</v>
      </c>
      <c r="H366" s="4">
        <v>46174</v>
      </c>
      <c r="I366" s="4" t="str">
        <f t="shared" si="175"/>
        <v>Atlantic 10</v>
      </c>
      <c r="J366" s="2">
        <f t="shared" si="176"/>
        <v>0.17100000000000001</v>
      </c>
      <c r="K366" s="2">
        <f t="shared" si="177"/>
        <v>0.42</v>
      </c>
      <c r="L366" s="2">
        <f t="shared" si="178"/>
        <v>0.2</v>
      </c>
      <c r="M366" s="2">
        <f t="shared" si="179"/>
        <v>0.62</v>
      </c>
      <c r="N366" s="22" cm="1">
        <f t="array" ref="N366">IFERROR(INDEX(Stats_Hit_GP,MATCH($B366,Stats_Hit_Player,0)),"")</f>
        <v>14</v>
      </c>
      <c r="O366" s="22">
        <f t="shared" si="180"/>
        <v>50</v>
      </c>
      <c r="P366" s="22">
        <f t="shared" si="181"/>
        <v>35</v>
      </c>
      <c r="Q366" s="22">
        <f t="shared" si="182"/>
        <v>9</v>
      </c>
      <c r="R366" s="22">
        <f t="shared" si="183"/>
        <v>6</v>
      </c>
      <c r="S366" s="22">
        <f t="shared" si="184"/>
        <v>1</v>
      </c>
      <c r="T366" s="22">
        <f t="shared" si="185"/>
        <v>0</v>
      </c>
      <c r="U366" s="22">
        <f t="shared" si="186"/>
        <v>0</v>
      </c>
      <c r="V366" s="22">
        <f t="shared" si="187"/>
        <v>3</v>
      </c>
      <c r="W366" s="22">
        <f t="shared" si="188"/>
        <v>1</v>
      </c>
      <c r="X366" s="22">
        <f t="shared" si="189"/>
        <v>14</v>
      </c>
      <c r="Y366" s="22">
        <f t="shared" si="190"/>
        <v>7</v>
      </c>
      <c r="Z366" s="22">
        <f t="shared" si="191"/>
        <v>4</v>
      </c>
      <c r="AA366" s="22">
        <f t="shared" si="192"/>
        <v>0</v>
      </c>
      <c r="AB366" s="22" t="str">
        <f t="shared" si="193"/>
        <v/>
      </c>
      <c r="AC366" s="22" t="str">
        <f t="shared" si="194"/>
        <v/>
      </c>
      <c r="AD366" s="29" t="str">
        <f t="shared" si="195"/>
        <v/>
      </c>
      <c r="AE366" s="22" t="str">
        <f t="shared" si="196"/>
        <v/>
      </c>
      <c r="AF366" s="22" t="str">
        <f t="shared" si="197"/>
        <v/>
      </c>
      <c r="AG366" s="22" t="str">
        <f t="shared" si="198"/>
        <v/>
      </c>
      <c r="AH366" s="22" t="str">
        <f t="shared" si="199"/>
        <v/>
      </c>
      <c r="AI366" s="22" t="str">
        <f t="shared" si="200"/>
        <v/>
      </c>
      <c r="AJ366" s="31" t="str">
        <f t="shared" si="201"/>
        <v/>
      </c>
      <c r="AK366" s="22" t="str">
        <f t="shared" si="202"/>
        <v/>
      </c>
      <c r="AL366" s="22" t="str">
        <f t="shared" si="203"/>
        <v/>
      </c>
      <c r="AM366" s="22" t="str">
        <f t="shared" si="204"/>
        <v/>
      </c>
      <c r="AN366" s="22" t="str">
        <f t="shared" si="205"/>
        <v/>
      </c>
      <c r="AO366" s="22" t="str">
        <f t="shared" si="206"/>
        <v/>
      </c>
      <c r="AP366" s="22" t="str">
        <f t="shared" si="207"/>
        <v/>
      </c>
      <c r="AQ366" s="2" t="str">
        <f t="shared" si="208"/>
        <v/>
      </c>
    </row>
    <row r="367" spans="1:43" x14ac:dyDescent="0.25">
      <c r="A367" s="26" t="str">
        <f t="shared" si="209"/>
        <v/>
      </c>
      <c r="B367" t="s">
        <v>4875</v>
      </c>
      <c r="C367" t="s">
        <v>42</v>
      </c>
      <c r="D367" t="s">
        <v>37</v>
      </c>
      <c r="E367" t="s">
        <v>6545</v>
      </c>
      <c r="F367">
        <v>2026</v>
      </c>
      <c r="G367" t="s">
        <v>5657</v>
      </c>
      <c r="H367" s="4">
        <v>46174</v>
      </c>
      <c r="I367" s="4" t="str">
        <f t="shared" si="175"/>
        <v/>
      </c>
      <c r="J367" s="2">
        <f t="shared" si="176"/>
        <v>0.309</v>
      </c>
      <c r="K367" s="2">
        <f t="shared" si="177"/>
        <v>0.40400000000000003</v>
      </c>
      <c r="L367" s="2">
        <f t="shared" si="178"/>
        <v>0.42199999999999999</v>
      </c>
      <c r="M367" s="2">
        <f t="shared" si="179"/>
        <v>0.82599999999999996</v>
      </c>
      <c r="N367" s="22" cm="1">
        <f t="array" ref="N367">IFERROR(INDEX(Stats_Hit_GP,MATCH($B367,Stats_Hit_Player,0)),"")</f>
        <v>50</v>
      </c>
      <c r="O367" s="22">
        <f t="shared" si="180"/>
        <v>249</v>
      </c>
      <c r="P367" s="22">
        <f t="shared" si="181"/>
        <v>204</v>
      </c>
      <c r="Q367" s="22">
        <f t="shared" si="182"/>
        <v>48</v>
      </c>
      <c r="R367" s="22">
        <f t="shared" si="183"/>
        <v>63</v>
      </c>
      <c r="S367" s="22">
        <f t="shared" si="184"/>
        <v>15</v>
      </c>
      <c r="T367" s="22">
        <f t="shared" si="185"/>
        <v>1</v>
      </c>
      <c r="U367" s="22">
        <f t="shared" si="186"/>
        <v>2</v>
      </c>
      <c r="V367" s="22">
        <f t="shared" si="187"/>
        <v>29</v>
      </c>
      <c r="W367" s="22">
        <f t="shared" si="188"/>
        <v>8</v>
      </c>
      <c r="X367" s="22">
        <f t="shared" si="189"/>
        <v>26</v>
      </c>
      <c r="Y367" s="22">
        <f t="shared" si="190"/>
        <v>21</v>
      </c>
      <c r="Z367" s="22">
        <f t="shared" si="191"/>
        <v>41</v>
      </c>
      <c r="AA367" s="22">
        <f t="shared" si="192"/>
        <v>5</v>
      </c>
      <c r="AB367" s="22" t="str">
        <f t="shared" si="193"/>
        <v/>
      </c>
      <c r="AC367" s="22" t="str">
        <f t="shared" si="194"/>
        <v/>
      </c>
      <c r="AD367" s="29" t="str">
        <f t="shared" si="195"/>
        <v/>
      </c>
      <c r="AE367" s="22" t="str">
        <f t="shared" si="196"/>
        <v/>
      </c>
      <c r="AF367" s="22" t="str">
        <f t="shared" si="197"/>
        <v/>
      </c>
      <c r="AG367" s="22" t="str">
        <f t="shared" si="198"/>
        <v/>
      </c>
      <c r="AH367" s="22" t="str">
        <f t="shared" si="199"/>
        <v/>
      </c>
      <c r="AI367" s="22" t="str">
        <f t="shared" si="200"/>
        <v/>
      </c>
      <c r="AJ367" s="31" t="str">
        <f t="shared" si="201"/>
        <v/>
      </c>
      <c r="AK367" s="22" t="str">
        <f t="shared" si="202"/>
        <v/>
      </c>
      <c r="AL367" s="22" t="str">
        <f t="shared" si="203"/>
        <v/>
      </c>
      <c r="AM367" s="22" t="str">
        <f t="shared" si="204"/>
        <v/>
      </c>
      <c r="AN367" s="22" t="str">
        <f t="shared" si="205"/>
        <v/>
      </c>
      <c r="AO367" s="22" t="str">
        <f t="shared" si="206"/>
        <v/>
      </c>
      <c r="AP367" s="22" t="str">
        <f t="shared" si="207"/>
        <v/>
      </c>
      <c r="AQ367" s="2" t="str">
        <f t="shared" si="208"/>
        <v/>
      </c>
    </row>
    <row r="368" spans="1:43" x14ac:dyDescent="0.25">
      <c r="A368" s="26" t="str">
        <f t="shared" si="209"/>
        <v/>
      </c>
      <c r="B368" t="s">
        <v>4873</v>
      </c>
      <c r="C368" t="s">
        <v>35</v>
      </c>
      <c r="D368" t="s">
        <v>37</v>
      </c>
      <c r="E368" t="s">
        <v>6545</v>
      </c>
      <c r="F368">
        <v>2026</v>
      </c>
      <c r="G368" t="s">
        <v>5657</v>
      </c>
      <c r="H368" s="4">
        <v>46174</v>
      </c>
      <c r="I368" s="4" t="str">
        <f t="shared" si="175"/>
        <v/>
      </c>
      <c r="J368" s="2">
        <f t="shared" si="176"/>
        <v>0.35699999999999998</v>
      </c>
      <c r="K368" s="2">
        <f t="shared" si="177"/>
        <v>0.48</v>
      </c>
      <c r="L368" s="2">
        <f t="shared" si="178"/>
        <v>0.55400000000000005</v>
      </c>
      <c r="M368" s="2">
        <f t="shared" si="179"/>
        <v>1.034</v>
      </c>
      <c r="N368" s="22" cm="1">
        <f t="array" ref="N368">IFERROR(INDEX(Stats_Hit_GP,MATCH($B368,Stats_Hit_Player,0)),"")</f>
        <v>44</v>
      </c>
      <c r="O368" s="22">
        <f t="shared" si="180"/>
        <v>197</v>
      </c>
      <c r="P368" s="22">
        <f t="shared" si="181"/>
        <v>157</v>
      </c>
      <c r="Q368" s="22">
        <f t="shared" si="182"/>
        <v>27</v>
      </c>
      <c r="R368" s="22">
        <f t="shared" si="183"/>
        <v>56</v>
      </c>
      <c r="S368" s="22">
        <f t="shared" si="184"/>
        <v>7</v>
      </c>
      <c r="T368" s="22">
        <f t="shared" si="185"/>
        <v>9</v>
      </c>
      <c r="U368" s="22">
        <f t="shared" si="186"/>
        <v>2</v>
      </c>
      <c r="V368" s="22">
        <f t="shared" si="187"/>
        <v>27</v>
      </c>
      <c r="W368" s="22">
        <f t="shared" si="188"/>
        <v>6</v>
      </c>
      <c r="X368" s="22">
        <f t="shared" si="189"/>
        <v>32</v>
      </c>
      <c r="Y368" s="22">
        <f t="shared" si="190"/>
        <v>31</v>
      </c>
      <c r="Z368" s="22">
        <f t="shared" si="191"/>
        <v>7</v>
      </c>
      <c r="AA368" s="22">
        <f t="shared" si="192"/>
        <v>0</v>
      </c>
      <c r="AB368" s="22" t="str">
        <f t="shared" si="193"/>
        <v/>
      </c>
      <c r="AC368" s="22" t="str">
        <f t="shared" si="194"/>
        <v/>
      </c>
      <c r="AD368" s="29" t="str">
        <f t="shared" si="195"/>
        <v/>
      </c>
      <c r="AE368" s="22" t="str">
        <f t="shared" si="196"/>
        <v/>
      </c>
      <c r="AF368" s="22" t="str">
        <f t="shared" si="197"/>
        <v/>
      </c>
      <c r="AG368" s="22" t="str">
        <f t="shared" si="198"/>
        <v/>
      </c>
      <c r="AH368" s="22" t="str">
        <f t="shared" si="199"/>
        <v/>
      </c>
      <c r="AI368" s="22" t="str">
        <f t="shared" si="200"/>
        <v/>
      </c>
      <c r="AJ368" s="31" t="str">
        <f t="shared" si="201"/>
        <v/>
      </c>
      <c r="AK368" s="22" t="str">
        <f t="shared" si="202"/>
        <v/>
      </c>
      <c r="AL368" s="22" t="str">
        <f t="shared" si="203"/>
        <v/>
      </c>
      <c r="AM368" s="22" t="str">
        <f t="shared" si="204"/>
        <v/>
      </c>
      <c r="AN368" s="22" t="str">
        <f t="shared" si="205"/>
        <v/>
      </c>
      <c r="AO368" s="22" t="str">
        <f t="shared" si="206"/>
        <v/>
      </c>
      <c r="AP368" s="22" t="str">
        <f t="shared" si="207"/>
        <v/>
      </c>
      <c r="AQ368" s="2" t="str">
        <f t="shared" si="208"/>
        <v/>
      </c>
    </row>
    <row r="369" spans="1:43" x14ac:dyDescent="0.25">
      <c r="A369" s="26" t="str">
        <f t="shared" si="209"/>
        <v/>
      </c>
      <c r="B369" t="s">
        <v>2493</v>
      </c>
      <c r="C369" t="s">
        <v>38</v>
      </c>
      <c r="D369" t="s">
        <v>37</v>
      </c>
      <c r="E369" t="s">
        <v>2486</v>
      </c>
      <c r="F369">
        <v>2026</v>
      </c>
      <c r="G369" t="s">
        <v>5657</v>
      </c>
      <c r="H369" s="4">
        <v>46174</v>
      </c>
      <c r="I369" s="4" t="str">
        <f t="shared" si="175"/>
        <v>Coastal</v>
      </c>
      <c r="J369" s="2">
        <f t="shared" si="176"/>
        <v>0.23499999999999999</v>
      </c>
      <c r="K369" s="2">
        <f t="shared" si="177"/>
        <v>0.378</v>
      </c>
      <c r="L369" s="2">
        <f t="shared" si="178"/>
        <v>0.371</v>
      </c>
      <c r="M369" s="2">
        <f t="shared" si="179"/>
        <v>0.749</v>
      </c>
      <c r="N369" s="22" cm="1">
        <f t="array" ref="N369">IFERROR(INDEX(Stats_Hit_GP,MATCH($B369,Stats_Hit_Player,0)),"")</f>
        <v>44</v>
      </c>
      <c r="O369" s="22">
        <f t="shared" si="180"/>
        <v>165</v>
      </c>
      <c r="P369" s="22">
        <f t="shared" si="181"/>
        <v>132</v>
      </c>
      <c r="Q369" s="22">
        <f t="shared" si="182"/>
        <v>19</v>
      </c>
      <c r="R369" s="22">
        <f t="shared" si="183"/>
        <v>31</v>
      </c>
      <c r="S369" s="22">
        <f t="shared" si="184"/>
        <v>7</v>
      </c>
      <c r="T369" s="22">
        <f t="shared" si="185"/>
        <v>1</v>
      </c>
      <c r="U369" s="22">
        <f t="shared" si="186"/>
        <v>3</v>
      </c>
      <c r="V369" s="22">
        <f t="shared" si="187"/>
        <v>23</v>
      </c>
      <c r="W369" s="22">
        <f t="shared" si="188"/>
        <v>7</v>
      </c>
      <c r="X369" s="22">
        <f t="shared" si="189"/>
        <v>24</v>
      </c>
      <c r="Y369" s="22">
        <f t="shared" si="190"/>
        <v>37</v>
      </c>
      <c r="Z369" s="22">
        <f t="shared" si="191"/>
        <v>16</v>
      </c>
      <c r="AA369" s="22">
        <f t="shared" si="192"/>
        <v>2</v>
      </c>
      <c r="AB369" s="22" t="str">
        <f t="shared" si="193"/>
        <v/>
      </c>
      <c r="AC369" s="22" t="str">
        <f t="shared" si="194"/>
        <v/>
      </c>
      <c r="AD369" s="29" t="str">
        <f t="shared" si="195"/>
        <v/>
      </c>
      <c r="AE369" s="22" t="str">
        <f t="shared" si="196"/>
        <v/>
      </c>
      <c r="AF369" s="22" t="str">
        <f t="shared" si="197"/>
        <v/>
      </c>
      <c r="AG369" s="22" t="str">
        <f t="shared" si="198"/>
        <v/>
      </c>
      <c r="AH369" s="22" t="str">
        <f t="shared" si="199"/>
        <v/>
      </c>
      <c r="AI369" s="22" t="str">
        <f t="shared" si="200"/>
        <v/>
      </c>
      <c r="AJ369" s="31" t="str">
        <f t="shared" si="201"/>
        <v/>
      </c>
      <c r="AK369" s="22" t="str">
        <f t="shared" si="202"/>
        <v/>
      </c>
      <c r="AL369" s="22" t="str">
        <f t="shared" si="203"/>
        <v/>
      </c>
      <c r="AM369" s="22" t="str">
        <f t="shared" si="204"/>
        <v/>
      </c>
      <c r="AN369" s="22" t="str">
        <f t="shared" si="205"/>
        <v/>
      </c>
      <c r="AO369" s="22" t="str">
        <f t="shared" si="206"/>
        <v/>
      </c>
      <c r="AP369" s="22" t="str">
        <f t="shared" si="207"/>
        <v/>
      </c>
      <c r="AQ369" s="2" t="str">
        <f t="shared" si="208"/>
        <v/>
      </c>
    </row>
    <row r="370" spans="1:43" x14ac:dyDescent="0.25">
      <c r="A370" s="26" t="str">
        <f t="shared" si="209"/>
        <v/>
      </c>
      <c r="B370" t="s">
        <v>6574</v>
      </c>
      <c r="C370" t="s">
        <v>64</v>
      </c>
      <c r="D370" t="s">
        <v>37</v>
      </c>
      <c r="E370" t="s">
        <v>1432</v>
      </c>
      <c r="F370">
        <v>2026</v>
      </c>
      <c r="G370" t="s">
        <v>5657</v>
      </c>
      <c r="H370" s="4">
        <v>46174</v>
      </c>
      <c r="I370" s="4" t="str">
        <f t="shared" si="175"/>
        <v>Big East</v>
      </c>
      <c r="J370" s="2" t="str">
        <f t="shared" si="176"/>
        <v/>
      </c>
      <c r="K370" s="2" t="str">
        <f t="shared" si="177"/>
        <v/>
      </c>
      <c r="L370" s="2" t="str">
        <f t="shared" si="178"/>
        <v/>
      </c>
      <c r="M370" s="2" t="str">
        <f t="shared" si="179"/>
        <v/>
      </c>
      <c r="N370" s="22" t="str" cm="1">
        <f t="array" ref="N370">IFERROR(INDEX(Stats_Hit_GP,MATCH($B370,Stats_Hit_Player,0)),"")</f>
        <v/>
      </c>
      <c r="O370" s="22" t="str">
        <f t="shared" si="180"/>
        <v/>
      </c>
      <c r="P370" s="22" t="str">
        <f t="shared" si="181"/>
        <v/>
      </c>
      <c r="Q370" s="22" t="str">
        <f t="shared" si="182"/>
        <v/>
      </c>
      <c r="R370" s="22" t="str">
        <f t="shared" si="183"/>
        <v/>
      </c>
      <c r="S370" s="22" t="str">
        <f t="shared" si="184"/>
        <v/>
      </c>
      <c r="T370" s="22" t="str">
        <f t="shared" si="185"/>
        <v/>
      </c>
      <c r="U370" s="22" t="str">
        <f t="shared" si="186"/>
        <v/>
      </c>
      <c r="V370" s="22" t="str">
        <f t="shared" si="187"/>
        <v/>
      </c>
      <c r="W370" s="22" t="str">
        <f t="shared" si="188"/>
        <v/>
      </c>
      <c r="X370" s="22" t="str">
        <f t="shared" si="189"/>
        <v/>
      </c>
      <c r="Y370" s="22" t="str">
        <f t="shared" si="190"/>
        <v/>
      </c>
      <c r="Z370" s="22" t="str">
        <f t="shared" si="191"/>
        <v/>
      </c>
      <c r="AA370" s="22" t="str">
        <f t="shared" si="192"/>
        <v/>
      </c>
      <c r="AB370" s="22">
        <f t="shared" si="193"/>
        <v>0</v>
      </c>
      <c r="AC370" s="22">
        <f t="shared" si="194"/>
        <v>3</v>
      </c>
      <c r="AD370" s="29">
        <f t="shared" si="195"/>
        <v>7.96</v>
      </c>
      <c r="AE370" s="22">
        <f t="shared" si="196"/>
        <v>18</v>
      </c>
      <c r="AF370" s="22">
        <f t="shared" si="197"/>
        <v>3</v>
      </c>
      <c r="AG370" s="22">
        <f t="shared" si="198"/>
        <v>0</v>
      </c>
      <c r="AH370" s="22">
        <f t="shared" si="199"/>
        <v>0</v>
      </c>
      <c r="AI370" s="22">
        <f t="shared" si="200"/>
        <v>1</v>
      </c>
      <c r="AJ370" s="31">
        <f t="shared" si="201"/>
        <v>26</v>
      </c>
      <c r="AK370" s="22">
        <f t="shared" si="202"/>
        <v>35</v>
      </c>
      <c r="AL370" s="22">
        <f t="shared" si="203"/>
        <v>26</v>
      </c>
      <c r="AM370" s="22">
        <f t="shared" si="204"/>
        <v>23</v>
      </c>
      <c r="AN370" s="22">
        <f t="shared" si="205"/>
        <v>18</v>
      </c>
      <c r="AO370" s="22">
        <f t="shared" si="206"/>
        <v>18</v>
      </c>
      <c r="AP370" s="22">
        <f t="shared" si="207"/>
        <v>3</v>
      </c>
      <c r="AQ370" s="2">
        <f t="shared" si="208"/>
        <v>0.32700000000000001</v>
      </c>
    </row>
    <row r="371" spans="1:43" x14ac:dyDescent="0.25">
      <c r="A371" s="26" t="str">
        <f t="shared" si="209"/>
        <v/>
      </c>
      <c r="B371" t="s">
        <v>6625</v>
      </c>
      <c r="C371" t="s">
        <v>64</v>
      </c>
      <c r="D371" t="s">
        <v>24</v>
      </c>
      <c r="E371" t="s">
        <v>4539</v>
      </c>
      <c r="F371">
        <v>2026</v>
      </c>
      <c r="G371" t="s">
        <v>5657</v>
      </c>
      <c r="H371" s="4">
        <v>46174</v>
      </c>
      <c r="I371" s="4" t="str">
        <f t="shared" si="175"/>
        <v>SoCon</v>
      </c>
      <c r="J371" s="2" t="str">
        <f t="shared" si="176"/>
        <v/>
      </c>
      <c r="K371" s="2" t="str">
        <f t="shared" si="177"/>
        <v/>
      </c>
      <c r="L371" s="2" t="str">
        <f t="shared" si="178"/>
        <v/>
      </c>
      <c r="M371" s="2" t="str">
        <f t="shared" si="179"/>
        <v/>
      </c>
      <c r="N371" s="22" t="str" cm="1">
        <f t="array" ref="N371">IFERROR(INDEX(Stats_Hit_GP,MATCH($B371,Stats_Hit_Player,0)),"")</f>
        <v/>
      </c>
      <c r="O371" s="22" t="str">
        <f t="shared" si="180"/>
        <v/>
      </c>
      <c r="P371" s="22" t="str">
        <f t="shared" si="181"/>
        <v/>
      </c>
      <c r="Q371" s="22" t="str">
        <f t="shared" si="182"/>
        <v/>
      </c>
      <c r="R371" s="22" t="str">
        <f t="shared" si="183"/>
        <v/>
      </c>
      <c r="S371" s="22" t="str">
        <f t="shared" si="184"/>
        <v/>
      </c>
      <c r="T371" s="22" t="str">
        <f t="shared" si="185"/>
        <v/>
      </c>
      <c r="U371" s="22" t="str">
        <f t="shared" si="186"/>
        <v/>
      </c>
      <c r="V371" s="22" t="str">
        <f t="shared" si="187"/>
        <v/>
      </c>
      <c r="W371" s="22" t="str">
        <f t="shared" si="188"/>
        <v/>
      </c>
      <c r="X371" s="22" t="str">
        <f t="shared" si="189"/>
        <v/>
      </c>
      <c r="Y371" s="22" t="str">
        <f t="shared" si="190"/>
        <v/>
      </c>
      <c r="Z371" s="22" t="str">
        <f t="shared" si="191"/>
        <v/>
      </c>
      <c r="AA371" s="22" t="str">
        <f t="shared" si="192"/>
        <v/>
      </c>
      <c r="AB371" s="22">
        <f t="shared" si="193"/>
        <v>2</v>
      </c>
      <c r="AC371" s="22">
        <f t="shared" si="194"/>
        <v>4</v>
      </c>
      <c r="AD371" s="29">
        <f t="shared" si="195"/>
        <v>9.19</v>
      </c>
      <c r="AE371" s="22">
        <f t="shared" si="196"/>
        <v>19</v>
      </c>
      <c r="AF371" s="22">
        <f t="shared" si="197"/>
        <v>5</v>
      </c>
      <c r="AG371" s="22">
        <f t="shared" si="198"/>
        <v>0</v>
      </c>
      <c r="AH371" s="22">
        <f t="shared" si="199"/>
        <v>0</v>
      </c>
      <c r="AI371" s="22">
        <f t="shared" si="200"/>
        <v>2</v>
      </c>
      <c r="AJ371" s="31">
        <f t="shared" si="201"/>
        <v>32.1</v>
      </c>
      <c r="AK371" s="22">
        <f t="shared" si="202"/>
        <v>40</v>
      </c>
      <c r="AL371" s="22">
        <f t="shared" si="203"/>
        <v>37</v>
      </c>
      <c r="AM371" s="22">
        <f t="shared" si="204"/>
        <v>33</v>
      </c>
      <c r="AN371" s="22">
        <f t="shared" si="205"/>
        <v>26</v>
      </c>
      <c r="AO371" s="22">
        <f t="shared" si="206"/>
        <v>23</v>
      </c>
      <c r="AP371" s="22">
        <f t="shared" si="207"/>
        <v>4</v>
      </c>
      <c r="AQ371" s="2">
        <f t="shared" si="208"/>
        <v>0.30499999999999999</v>
      </c>
    </row>
    <row r="372" spans="1:43" x14ac:dyDescent="0.25">
      <c r="A372" s="26" t="str">
        <f t="shared" si="209"/>
        <v/>
      </c>
      <c r="B372" t="s">
        <v>6547</v>
      </c>
      <c r="C372" t="s">
        <v>64</v>
      </c>
      <c r="D372" t="s">
        <v>37</v>
      </c>
      <c r="E372" t="s">
        <v>4539</v>
      </c>
      <c r="F372">
        <v>2026</v>
      </c>
      <c r="G372" t="s">
        <v>5657</v>
      </c>
      <c r="H372" s="4">
        <v>46174</v>
      </c>
      <c r="I372" s="4" t="str">
        <f t="shared" si="175"/>
        <v>SoCon</v>
      </c>
      <c r="J372" s="2" t="str">
        <f t="shared" si="176"/>
        <v/>
      </c>
      <c r="K372" s="2" t="str">
        <f t="shared" si="177"/>
        <v/>
      </c>
      <c r="L372" s="2" t="str">
        <f t="shared" si="178"/>
        <v/>
      </c>
      <c r="M372" s="2" t="str">
        <f t="shared" si="179"/>
        <v/>
      </c>
      <c r="N372" s="22" t="str" cm="1">
        <f t="array" ref="N372">IFERROR(INDEX(Stats_Hit_GP,MATCH($B372,Stats_Hit_Player,0)),"")</f>
        <v/>
      </c>
      <c r="O372" s="22" t="str">
        <f t="shared" si="180"/>
        <v/>
      </c>
      <c r="P372" s="22" t="str">
        <f t="shared" si="181"/>
        <v/>
      </c>
      <c r="Q372" s="22" t="str">
        <f t="shared" si="182"/>
        <v/>
      </c>
      <c r="R372" s="22" t="str">
        <f t="shared" si="183"/>
        <v/>
      </c>
      <c r="S372" s="22" t="str">
        <f t="shared" si="184"/>
        <v/>
      </c>
      <c r="T372" s="22" t="str">
        <f t="shared" si="185"/>
        <v/>
      </c>
      <c r="U372" s="22" t="str">
        <f t="shared" si="186"/>
        <v/>
      </c>
      <c r="V372" s="22" t="str">
        <f t="shared" si="187"/>
        <v/>
      </c>
      <c r="W372" s="22" t="str">
        <f t="shared" si="188"/>
        <v/>
      </c>
      <c r="X372" s="22" t="str">
        <f t="shared" si="189"/>
        <v/>
      </c>
      <c r="Y372" s="22" t="str">
        <f t="shared" si="190"/>
        <v/>
      </c>
      <c r="Z372" s="22" t="str">
        <f t="shared" si="191"/>
        <v/>
      </c>
      <c r="AA372" s="22" t="str">
        <f t="shared" si="192"/>
        <v/>
      </c>
      <c r="AB372" s="22">
        <f t="shared" si="193"/>
        <v>4</v>
      </c>
      <c r="AC372" s="22">
        <f t="shared" si="194"/>
        <v>7</v>
      </c>
      <c r="AD372" s="29">
        <f t="shared" si="195"/>
        <v>4.54</v>
      </c>
      <c r="AE372" s="22">
        <f t="shared" si="196"/>
        <v>15</v>
      </c>
      <c r="AF372" s="22">
        <f t="shared" si="197"/>
        <v>14</v>
      </c>
      <c r="AG372" s="22">
        <f t="shared" si="198"/>
        <v>0</v>
      </c>
      <c r="AH372" s="22">
        <f t="shared" si="199"/>
        <v>0</v>
      </c>
      <c r="AI372" s="22">
        <f t="shared" si="200"/>
        <v>0</v>
      </c>
      <c r="AJ372" s="31">
        <f t="shared" si="201"/>
        <v>79.099999999999994</v>
      </c>
      <c r="AK372" s="22">
        <f t="shared" si="202"/>
        <v>90</v>
      </c>
      <c r="AL372" s="22">
        <f t="shared" si="203"/>
        <v>46</v>
      </c>
      <c r="AM372" s="22">
        <f t="shared" si="204"/>
        <v>40</v>
      </c>
      <c r="AN372" s="22">
        <f t="shared" si="205"/>
        <v>15</v>
      </c>
      <c r="AO372" s="22">
        <f t="shared" si="206"/>
        <v>45</v>
      </c>
      <c r="AP372" s="22">
        <f t="shared" si="207"/>
        <v>12</v>
      </c>
      <c r="AQ372" s="2">
        <f t="shared" si="208"/>
        <v>0.28799999999999998</v>
      </c>
    </row>
    <row r="373" spans="1:43" x14ac:dyDescent="0.25">
      <c r="A373" s="26" t="str">
        <f t="shared" si="209"/>
        <v/>
      </c>
      <c r="B373" t="s">
        <v>2612</v>
      </c>
      <c r="C373" t="s">
        <v>25</v>
      </c>
      <c r="D373" t="s">
        <v>37</v>
      </c>
      <c r="E373" t="s">
        <v>2603</v>
      </c>
      <c r="F373">
        <v>2026</v>
      </c>
      <c r="G373" t="s">
        <v>5657</v>
      </c>
      <c r="H373" s="4">
        <v>46174</v>
      </c>
      <c r="I373" s="4" t="str">
        <f t="shared" si="175"/>
        <v>Horizon</v>
      </c>
      <c r="J373" s="2">
        <f t="shared" si="176"/>
        <v>0.23400000000000001</v>
      </c>
      <c r="K373" s="2">
        <f t="shared" si="177"/>
        <v>0.28000000000000003</v>
      </c>
      <c r="L373" s="2">
        <f t="shared" si="178"/>
        <v>0.32800000000000001</v>
      </c>
      <c r="M373" s="2">
        <f t="shared" si="179"/>
        <v>0.60799999999999998</v>
      </c>
      <c r="N373" s="22" cm="1">
        <f t="array" ref="N373">IFERROR(INDEX(Stats_Hit_GP,MATCH($B373,Stats_Hit_Player,0)),"")</f>
        <v>24</v>
      </c>
      <c r="O373" s="22">
        <f t="shared" si="180"/>
        <v>79</v>
      </c>
      <c r="P373" s="22">
        <f t="shared" si="181"/>
        <v>64</v>
      </c>
      <c r="Q373" s="22">
        <f t="shared" si="182"/>
        <v>6</v>
      </c>
      <c r="R373" s="22">
        <f t="shared" si="183"/>
        <v>15</v>
      </c>
      <c r="S373" s="22">
        <f t="shared" si="184"/>
        <v>3</v>
      </c>
      <c r="T373" s="22">
        <f t="shared" si="185"/>
        <v>0</v>
      </c>
      <c r="U373" s="22">
        <f t="shared" si="186"/>
        <v>1</v>
      </c>
      <c r="V373" s="22">
        <f t="shared" si="187"/>
        <v>17</v>
      </c>
      <c r="W373" s="22">
        <f t="shared" si="188"/>
        <v>1</v>
      </c>
      <c r="X373" s="22">
        <f t="shared" si="189"/>
        <v>5</v>
      </c>
      <c r="Y373" s="22">
        <f t="shared" si="190"/>
        <v>14</v>
      </c>
      <c r="Z373" s="22">
        <f t="shared" si="191"/>
        <v>0</v>
      </c>
      <c r="AA373" s="22">
        <f t="shared" si="192"/>
        <v>1</v>
      </c>
      <c r="AB373" s="22" t="str">
        <f t="shared" si="193"/>
        <v/>
      </c>
      <c r="AC373" s="22" t="str">
        <f t="shared" si="194"/>
        <v/>
      </c>
      <c r="AD373" s="29" t="str">
        <f t="shared" si="195"/>
        <v/>
      </c>
      <c r="AE373" s="22" t="str">
        <f t="shared" si="196"/>
        <v/>
      </c>
      <c r="AF373" s="22" t="str">
        <f t="shared" si="197"/>
        <v/>
      </c>
      <c r="AG373" s="22" t="str">
        <f t="shared" si="198"/>
        <v/>
      </c>
      <c r="AH373" s="22" t="str">
        <f t="shared" si="199"/>
        <v/>
      </c>
      <c r="AI373" s="22" t="str">
        <f t="shared" si="200"/>
        <v/>
      </c>
      <c r="AJ373" s="31" t="str">
        <f t="shared" si="201"/>
        <v/>
      </c>
      <c r="AK373" s="22" t="str">
        <f t="shared" si="202"/>
        <v/>
      </c>
      <c r="AL373" s="22" t="str">
        <f t="shared" si="203"/>
        <v/>
      </c>
      <c r="AM373" s="22" t="str">
        <f t="shared" si="204"/>
        <v/>
      </c>
      <c r="AN373" s="22" t="str">
        <f t="shared" si="205"/>
        <v/>
      </c>
      <c r="AO373" s="22" t="str">
        <f t="shared" si="206"/>
        <v/>
      </c>
      <c r="AP373" s="22" t="str">
        <f t="shared" si="207"/>
        <v/>
      </c>
      <c r="AQ373" s="2" t="str">
        <f t="shared" si="208"/>
        <v/>
      </c>
    </row>
    <row r="374" spans="1:43" x14ac:dyDescent="0.25">
      <c r="A374" s="26" t="str">
        <f t="shared" si="209"/>
        <v/>
      </c>
      <c r="B374" t="s">
        <v>2606</v>
      </c>
      <c r="C374" t="s">
        <v>30</v>
      </c>
      <c r="D374" t="s">
        <v>37</v>
      </c>
      <c r="E374" t="s">
        <v>2603</v>
      </c>
      <c r="F374">
        <v>2026</v>
      </c>
      <c r="G374" t="s">
        <v>5657</v>
      </c>
      <c r="H374" s="4">
        <v>46174</v>
      </c>
      <c r="I374" s="4" t="str">
        <f t="shared" si="175"/>
        <v>Horizon</v>
      </c>
      <c r="J374" s="2">
        <f t="shared" si="176"/>
        <v>0.29399999999999998</v>
      </c>
      <c r="K374" s="2">
        <f t="shared" si="177"/>
        <v>0.39100000000000001</v>
      </c>
      <c r="L374" s="2">
        <f t="shared" si="178"/>
        <v>0.54800000000000004</v>
      </c>
      <c r="M374" s="2">
        <f t="shared" si="179"/>
        <v>0.93899999999999995</v>
      </c>
      <c r="N374" s="22" cm="1">
        <f t="array" ref="N374">IFERROR(INDEX(Stats_Hit_GP,MATCH($B374,Stats_Hit_Player,0)),"")</f>
        <v>55</v>
      </c>
      <c r="O374" s="22">
        <f t="shared" si="180"/>
        <v>259</v>
      </c>
      <c r="P374" s="22">
        <f t="shared" si="181"/>
        <v>221</v>
      </c>
      <c r="Q374" s="22">
        <f t="shared" si="182"/>
        <v>50</v>
      </c>
      <c r="R374" s="22">
        <f t="shared" si="183"/>
        <v>65</v>
      </c>
      <c r="S374" s="22">
        <f t="shared" si="184"/>
        <v>24</v>
      </c>
      <c r="T374" s="22">
        <f t="shared" si="185"/>
        <v>1</v>
      </c>
      <c r="U374" s="22">
        <f t="shared" si="186"/>
        <v>10</v>
      </c>
      <c r="V374" s="22">
        <f t="shared" si="187"/>
        <v>54</v>
      </c>
      <c r="W374" s="22">
        <f t="shared" si="188"/>
        <v>3</v>
      </c>
      <c r="X374" s="22">
        <f t="shared" si="189"/>
        <v>33</v>
      </c>
      <c r="Y374" s="22">
        <f t="shared" si="190"/>
        <v>57</v>
      </c>
      <c r="Z374" s="22">
        <f t="shared" si="191"/>
        <v>14</v>
      </c>
      <c r="AA374" s="22">
        <f t="shared" si="192"/>
        <v>2</v>
      </c>
      <c r="AB374" s="22" t="str">
        <f t="shared" si="193"/>
        <v/>
      </c>
      <c r="AC374" s="22" t="str">
        <f t="shared" si="194"/>
        <v/>
      </c>
      <c r="AD374" s="29" t="str">
        <f t="shared" si="195"/>
        <v/>
      </c>
      <c r="AE374" s="22" t="str">
        <f t="shared" si="196"/>
        <v/>
      </c>
      <c r="AF374" s="22" t="str">
        <f t="shared" si="197"/>
        <v/>
      </c>
      <c r="AG374" s="22" t="str">
        <f t="shared" si="198"/>
        <v/>
      </c>
      <c r="AH374" s="22" t="str">
        <f t="shared" si="199"/>
        <v/>
      </c>
      <c r="AI374" s="22" t="str">
        <f t="shared" si="200"/>
        <v/>
      </c>
      <c r="AJ374" s="31" t="str">
        <f t="shared" si="201"/>
        <v/>
      </c>
      <c r="AK374" s="22" t="str">
        <f t="shared" si="202"/>
        <v/>
      </c>
      <c r="AL374" s="22" t="str">
        <f t="shared" si="203"/>
        <v/>
      </c>
      <c r="AM374" s="22" t="str">
        <f t="shared" si="204"/>
        <v/>
      </c>
      <c r="AN374" s="22" t="str">
        <f t="shared" si="205"/>
        <v/>
      </c>
      <c r="AO374" s="22" t="str">
        <f t="shared" si="206"/>
        <v/>
      </c>
      <c r="AP374" s="22" t="str">
        <f t="shared" si="207"/>
        <v/>
      </c>
      <c r="AQ374" s="2" t="str">
        <f t="shared" si="208"/>
        <v/>
      </c>
    </row>
    <row r="375" spans="1:43" x14ac:dyDescent="0.25">
      <c r="A375" s="26" t="str">
        <f t="shared" si="209"/>
        <v/>
      </c>
      <c r="B375" t="s">
        <v>2602</v>
      </c>
      <c r="C375" t="s">
        <v>42</v>
      </c>
      <c r="D375" t="s">
        <v>24</v>
      </c>
      <c r="E375" t="s">
        <v>2603</v>
      </c>
      <c r="F375">
        <v>2026</v>
      </c>
      <c r="G375" t="s">
        <v>5657</v>
      </c>
      <c r="H375" s="4">
        <v>46174</v>
      </c>
      <c r="I375" s="4" t="str">
        <f t="shared" si="175"/>
        <v>Horizon</v>
      </c>
      <c r="J375" s="2">
        <f t="shared" si="176"/>
        <v>0.36099999999999999</v>
      </c>
      <c r="K375" s="2">
        <f t="shared" si="177"/>
        <v>0.437</v>
      </c>
      <c r="L375" s="2">
        <f t="shared" si="178"/>
        <v>0.52900000000000003</v>
      </c>
      <c r="M375" s="2">
        <f t="shared" si="179"/>
        <v>0.96499999999999997</v>
      </c>
      <c r="N375" s="22" cm="1">
        <f t="array" ref="N375">IFERROR(INDEX(Stats_Hit_GP,MATCH($B375,Stats_Hit_Player,0)),"")</f>
        <v>55</v>
      </c>
      <c r="O375" s="22">
        <f t="shared" si="180"/>
        <v>268</v>
      </c>
      <c r="P375" s="22">
        <f t="shared" si="181"/>
        <v>227</v>
      </c>
      <c r="Q375" s="22">
        <f t="shared" si="182"/>
        <v>50</v>
      </c>
      <c r="R375" s="22">
        <f t="shared" si="183"/>
        <v>82</v>
      </c>
      <c r="S375" s="22">
        <f t="shared" si="184"/>
        <v>12</v>
      </c>
      <c r="T375" s="22">
        <f t="shared" si="185"/>
        <v>1</v>
      </c>
      <c r="U375" s="22">
        <f t="shared" si="186"/>
        <v>8</v>
      </c>
      <c r="V375" s="22">
        <f t="shared" si="187"/>
        <v>41</v>
      </c>
      <c r="W375" s="22">
        <f t="shared" si="188"/>
        <v>8</v>
      </c>
      <c r="X375" s="22">
        <f t="shared" si="189"/>
        <v>27</v>
      </c>
      <c r="Y375" s="22">
        <f t="shared" si="190"/>
        <v>23</v>
      </c>
      <c r="Z375" s="22">
        <f t="shared" si="191"/>
        <v>15</v>
      </c>
      <c r="AA375" s="22">
        <f t="shared" si="192"/>
        <v>7</v>
      </c>
      <c r="AB375" s="22" t="str">
        <f t="shared" si="193"/>
        <v/>
      </c>
      <c r="AC375" s="22" t="str">
        <f t="shared" si="194"/>
        <v/>
      </c>
      <c r="AD375" s="29" t="str">
        <f t="shared" si="195"/>
        <v/>
      </c>
      <c r="AE375" s="22" t="str">
        <f t="shared" si="196"/>
        <v/>
      </c>
      <c r="AF375" s="22" t="str">
        <f t="shared" si="197"/>
        <v/>
      </c>
      <c r="AG375" s="22" t="str">
        <f t="shared" si="198"/>
        <v/>
      </c>
      <c r="AH375" s="22" t="str">
        <f t="shared" si="199"/>
        <v/>
      </c>
      <c r="AI375" s="22" t="str">
        <f t="shared" si="200"/>
        <v/>
      </c>
      <c r="AJ375" s="31" t="str">
        <f t="shared" si="201"/>
        <v/>
      </c>
      <c r="AK375" s="22" t="str">
        <f t="shared" si="202"/>
        <v/>
      </c>
      <c r="AL375" s="22" t="str">
        <f t="shared" si="203"/>
        <v/>
      </c>
      <c r="AM375" s="22" t="str">
        <f t="shared" si="204"/>
        <v/>
      </c>
      <c r="AN375" s="22" t="str">
        <f t="shared" si="205"/>
        <v/>
      </c>
      <c r="AO375" s="22" t="str">
        <f t="shared" si="206"/>
        <v/>
      </c>
      <c r="AP375" s="22" t="str">
        <f t="shared" si="207"/>
        <v/>
      </c>
      <c r="AQ375" s="2" t="str">
        <f t="shared" si="208"/>
        <v/>
      </c>
    </row>
    <row r="376" spans="1:43" x14ac:dyDescent="0.25">
      <c r="A376" s="26" t="str">
        <f t="shared" si="209"/>
        <v/>
      </c>
      <c r="B376" t="s">
        <v>6626</v>
      </c>
      <c r="C376" t="s">
        <v>64</v>
      </c>
      <c r="D376" t="s">
        <v>37</v>
      </c>
      <c r="E376" t="s">
        <v>5711</v>
      </c>
      <c r="F376">
        <v>2026</v>
      </c>
      <c r="G376" t="s">
        <v>5657</v>
      </c>
      <c r="H376" s="4">
        <v>46174</v>
      </c>
      <c r="I376" s="4" t="str">
        <f t="shared" si="175"/>
        <v/>
      </c>
      <c r="J376" s="2" t="str">
        <f t="shared" si="176"/>
        <v/>
      </c>
      <c r="K376" s="2" t="str">
        <f t="shared" si="177"/>
        <v/>
      </c>
      <c r="L376" s="2" t="str">
        <f t="shared" si="178"/>
        <v/>
      </c>
      <c r="M376" s="2" t="str">
        <f t="shared" si="179"/>
        <v/>
      </c>
      <c r="N376" s="22" t="str" cm="1">
        <f t="array" ref="N376">IFERROR(INDEX(Stats_Hit_GP,MATCH($B376,Stats_Hit_Player,0)),"")</f>
        <v/>
      </c>
      <c r="O376" s="22" t="str">
        <f t="shared" si="180"/>
        <v/>
      </c>
      <c r="P376" s="22" t="str">
        <f t="shared" si="181"/>
        <v/>
      </c>
      <c r="Q376" s="22" t="str">
        <f t="shared" si="182"/>
        <v/>
      </c>
      <c r="R376" s="22" t="str">
        <f t="shared" si="183"/>
        <v/>
      </c>
      <c r="S376" s="22" t="str">
        <f t="shared" si="184"/>
        <v/>
      </c>
      <c r="T376" s="22" t="str">
        <f t="shared" si="185"/>
        <v/>
      </c>
      <c r="U376" s="22" t="str">
        <f t="shared" si="186"/>
        <v/>
      </c>
      <c r="V376" s="22" t="str">
        <f t="shared" si="187"/>
        <v/>
      </c>
      <c r="W376" s="22" t="str">
        <f t="shared" si="188"/>
        <v/>
      </c>
      <c r="X376" s="22" t="str">
        <f t="shared" si="189"/>
        <v/>
      </c>
      <c r="Y376" s="22" t="str">
        <f t="shared" si="190"/>
        <v/>
      </c>
      <c r="Z376" s="22" t="str">
        <f t="shared" si="191"/>
        <v/>
      </c>
      <c r="AA376" s="22" t="str">
        <f t="shared" si="192"/>
        <v/>
      </c>
      <c r="AB376" s="22" t="str">
        <f t="shared" si="193"/>
        <v/>
      </c>
      <c r="AC376" s="22" t="str">
        <f t="shared" si="194"/>
        <v/>
      </c>
      <c r="AD376" s="29" t="str">
        <f t="shared" si="195"/>
        <v/>
      </c>
      <c r="AE376" s="22" t="str">
        <f t="shared" si="196"/>
        <v/>
      </c>
      <c r="AF376" s="22" t="str">
        <f t="shared" si="197"/>
        <v/>
      </c>
      <c r="AG376" s="22" t="str">
        <f t="shared" si="198"/>
        <v/>
      </c>
      <c r="AH376" s="22" t="str">
        <f t="shared" si="199"/>
        <v/>
      </c>
      <c r="AI376" s="22" t="str">
        <f t="shared" si="200"/>
        <v/>
      </c>
      <c r="AJ376" s="31" t="str">
        <f t="shared" si="201"/>
        <v/>
      </c>
      <c r="AK376" s="22" t="str">
        <f t="shared" si="202"/>
        <v/>
      </c>
      <c r="AL376" s="22" t="str">
        <f t="shared" si="203"/>
        <v/>
      </c>
      <c r="AM376" s="22" t="str">
        <f t="shared" si="204"/>
        <v/>
      </c>
      <c r="AN376" s="22" t="str">
        <f t="shared" si="205"/>
        <v/>
      </c>
      <c r="AO376" s="22" t="str">
        <f t="shared" si="206"/>
        <v/>
      </c>
      <c r="AP376" s="22" t="str">
        <f t="shared" si="207"/>
        <v/>
      </c>
      <c r="AQ376" s="2" t="str">
        <f t="shared" si="208"/>
        <v/>
      </c>
    </row>
    <row r="377" spans="1:43" x14ac:dyDescent="0.25">
      <c r="A377" s="26" t="str">
        <f t="shared" si="209"/>
        <v/>
      </c>
      <c r="B377" t="s">
        <v>6627</v>
      </c>
      <c r="C377" t="s">
        <v>64</v>
      </c>
      <c r="D377" t="s">
        <v>37</v>
      </c>
      <c r="E377" t="s">
        <v>4405</v>
      </c>
      <c r="F377">
        <v>2026</v>
      </c>
      <c r="G377" t="s">
        <v>5657</v>
      </c>
      <c r="H377" s="4">
        <v>46174</v>
      </c>
      <c r="I377" s="4" t="str">
        <f t="shared" si="175"/>
        <v>SEC</v>
      </c>
      <c r="J377" s="2" t="str">
        <f t="shared" si="176"/>
        <v/>
      </c>
      <c r="K377" s="2" t="str">
        <f t="shared" si="177"/>
        <v/>
      </c>
      <c r="L377" s="2" t="str">
        <f t="shared" si="178"/>
        <v/>
      </c>
      <c r="M377" s="2" t="str">
        <f t="shared" si="179"/>
        <v/>
      </c>
      <c r="N377" s="22" t="str" cm="1">
        <f t="array" ref="N377">IFERROR(INDEX(Stats_Hit_GP,MATCH($B377,Stats_Hit_Player,0)),"")</f>
        <v/>
      </c>
      <c r="O377" s="22" t="str">
        <f t="shared" si="180"/>
        <v/>
      </c>
      <c r="P377" s="22" t="str">
        <f t="shared" si="181"/>
        <v/>
      </c>
      <c r="Q377" s="22" t="str">
        <f t="shared" si="182"/>
        <v/>
      </c>
      <c r="R377" s="22" t="str">
        <f t="shared" si="183"/>
        <v/>
      </c>
      <c r="S377" s="22" t="str">
        <f t="shared" si="184"/>
        <v/>
      </c>
      <c r="T377" s="22" t="str">
        <f t="shared" si="185"/>
        <v/>
      </c>
      <c r="U377" s="22" t="str">
        <f t="shared" si="186"/>
        <v/>
      </c>
      <c r="V377" s="22" t="str">
        <f t="shared" si="187"/>
        <v/>
      </c>
      <c r="W377" s="22" t="str">
        <f t="shared" si="188"/>
        <v/>
      </c>
      <c r="X377" s="22" t="str">
        <f t="shared" si="189"/>
        <v/>
      </c>
      <c r="Y377" s="22" t="str">
        <f t="shared" si="190"/>
        <v/>
      </c>
      <c r="Z377" s="22" t="str">
        <f t="shared" si="191"/>
        <v/>
      </c>
      <c r="AA377" s="22" t="str">
        <f t="shared" si="192"/>
        <v/>
      </c>
      <c r="AB377" s="22">
        <f t="shared" si="193"/>
        <v>3</v>
      </c>
      <c r="AC377" s="22">
        <f t="shared" si="194"/>
        <v>1</v>
      </c>
      <c r="AD377" s="29">
        <f t="shared" si="195"/>
        <v>5.0199999999999996</v>
      </c>
      <c r="AE377" s="22">
        <f t="shared" si="196"/>
        <v>11</v>
      </c>
      <c r="AF377" s="22">
        <f t="shared" si="197"/>
        <v>3</v>
      </c>
      <c r="AG377" s="22">
        <f t="shared" si="198"/>
        <v>0</v>
      </c>
      <c r="AH377" s="22">
        <f t="shared" si="199"/>
        <v>0</v>
      </c>
      <c r="AI377" s="22">
        <f t="shared" si="200"/>
        <v>0</v>
      </c>
      <c r="AJ377" s="31">
        <f t="shared" si="201"/>
        <v>28.2</v>
      </c>
      <c r="AK377" s="22">
        <f t="shared" si="202"/>
        <v>30</v>
      </c>
      <c r="AL377" s="22">
        <f t="shared" si="203"/>
        <v>16</v>
      </c>
      <c r="AM377" s="22">
        <f t="shared" si="204"/>
        <v>16</v>
      </c>
      <c r="AN377" s="22">
        <f t="shared" si="205"/>
        <v>14</v>
      </c>
      <c r="AO377" s="22">
        <f t="shared" si="206"/>
        <v>36</v>
      </c>
      <c r="AP377" s="22">
        <f t="shared" si="207"/>
        <v>6</v>
      </c>
      <c r="AQ377" s="2">
        <f t="shared" si="208"/>
        <v>0.26100000000000001</v>
      </c>
    </row>
    <row r="378" spans="1:43" x14ac:dyDescent="0.25">
      <c r="A378" s="26" t="str">
        <f t="shared" si="209"/>
        <v/>
      </c>
      <c r="B378" t="s">
        <v>6628</v>
      </c>
      <c r="C378" t="s">
        <v>64</v>
      </c>
      <c r="D378" t="s">
        <v>37</v>
      </c>
      <c r="E378" t="s">
        <v>5842</v>
      </c>
      <c r="F378">
        <v>2026</v>
      </c>
      <c r="G378" t="s">
        <v>5657</v>
      </c>
      <c r="H378" s="4">
        <v>46174</v>
      </c>
      <c r="I378" s="4" t="str">
        <f t="shared" si="175"/>
        <v/>
      </c>
      <c r="J378" s="2" t="str">
        <f t="shared" si="176"/>
        <v/>
      </c>
      <c r="K378" s="2" t="str">
        <f t="shared" si="177"/>
        <v/>
      </c>
      <c r="L378" s="2" t="str">
        <f t="shared" si="178"/>
        <v/>
      </c>
      <c r="M378" s="2" t="str">
        <f t="shared" si="179"/>
        <v/>
      </c>
      <c r="N378" s="22" t="str" cm="1">
        <f t="array" ref="N378">IFERROR(INDEX(Stats_Hit_GP,MATCH($B378,Stats_Hit_Player,0)),"")</f>
        <v/>
      </c>
      <c r="O378" s="22" t="str">
        <f t="shared" si="180"/>
        <v/>
      </c>
      <c r="P378" s="22" t="str">
        <f t="shared" si="181"/>
        <v/>
      </c>
      <c r="Q378" s="22" t="str">
        <f t="shared" si="182"/>
        <v/>
      </c>
      <c r="R378" s="22" t="str">
        <f t="shared" si="183"/>
        <v/>
      </c>
      <c r="S378" s="22" t="str">
        <f t="shared" si="184"/>
        <v/>
      </c>
      <c r="T378" s="22" t="str">
        <f t="shared" si="185"/>
        <v/>
      </c>
      <c r="U378" s="22" t="str">
        <f t="shared" si="186"/>
        <v/>
      </c>
      <c r="V378" s="22" t="str">
        <f t="shared" si="187"/>
        <v/>
      </c>
      <c r="W378" s="22" t="str">
        <f t="shared" si="188"/>
        <v/>
      </c>
      <c r="X378" s="22" t="str">
        <f t="shared" si="189"/>
        <v/>
      </c>
      <c r="Y378" s="22" t="str">
        <f t="shared" si="190"/>
        <v/>
      </c>
      <c r="Z378" s="22" t="str">
        <f t="shared" si="191"/>
        <v/>
      </c>
      <c r="AA378" s="22" t="str">
        <f t="shared" si="192"/>
        <v/>
      </c>
      <c r="AB378" s="22">
        <f t="shared" si="193"/>
        <v>6</v>
      </c>
      <c r="AC378" s="22">
        <f t="shared" si="194"/>
        <v>5</v>
      </c>
      <c r="AD378" s="29">
        <f t="shared" si="195"/>
        <v>5.23</v>
      </c>
      <c r="AE378" s="22">
        <f t="shared" si="196"/>
        <v>19</v>
      </c>
      <c r="AF378" s="22">
        <f t="shared" si="197"/>
        <v>10</v>
      </c>
      <c r="AG378" s="22">
        <f t="shared" si="198"/>
        <v>0</v>
      </c>
      <c r="AH378" s="22">
        <f t="shared" si="199"/>
        <v>0</v>
      </c>
      <c r="AI378" s="22">
        <f t="shared" si="200"/>
        <v>1</v>
      </c>
      <c r="AJ378" s="31">
        <f t="shared" si="201"/>
        <v>72.099999999999994</v>
      </c>
      <c r="AK378" s="22">
        <f t="shared" si="202"/>
        <v>71</v>
      </c>
      <c r="AL378" s="22">
        <f t="shared" si="203"/>
        <v>50</v>
      </c>
      <c r="AM378" s="22">
        <f t="shared" si="204"/>
        <v>42</v>
      </c>
      <c r="AN378" s="22">
        <f t="shared" si="205"/>
        <v>28</v>
      </c>
      <c r="AO378" s="22">
        <f t="shared" si="206"/>
        <v>60</v>
      </c>
      <c r="AP378" s="22">
        <f t="shared" si="207"/>
        <v>16</v>
      </c>
      <c r="AQ378" s="2">
        <f t="shared" si="208"/>
        <v>0.253</v>
      </c>
    </row>
    <row r="379" spans="1:43" x14ac:dyDescent="0.25">
      <c r="A379" s="26" t="str">
        <f t="shared" si="209"/>
        <v/>
      </c>
      <c r="B379" t="s">
        <v>6599</v>
      </c>
      <c r="C379" t="s">
        <v>64</v>
      </c>
      <c r="D379" t="s">
        <v>37</v>
      </c>
      <c r="E379" t="s">
        <v>4539</v>
      </c>
      <c r="F379">
        <v>2026</v>
      </c>
      <c r="G379" t="s">
        <v>5657</v>
      </c>
      <c r="H379" s="4">
        <v>46174</v>
      </c>
      <c r="I379" s="4" t="str">
        <f t="shared" si="175"/>
        <v>SoCon</v>
      </c>
      <c r="J379" s="2" t="str">
        <f t="shared" si="176"/>
        <v/>
      </c>
      <c r="K379" s="2" t="str">
        <f t="shared" si="177"/>
        <v/>
      </c>
      <c r="L379" s="2" t="str">
        <f t="shared" si="178"/>
        <v/>
      </c>
      <c r="M379" s="2" t="str">
        <f t="shared" si="179"/>
        <v/>
      </c>
      <c r="N379" s="22" t="str" cm="1">
        <f t="array" ref="N379">IFERROR(INDEX(Stats_Hit_GP,MATCH($B379,Stats_Hit_Player,0)),"")</f>
        <v/>
      </c>
      <c r="O379" s="22" t="str">
        <f t="shared" si="180"/>
        <v/>
      </c>
      <c r="P379" s="22" t="str">
        <f t="shared" si="181"/>
        <v/>
      </c>
      <c r="Q379" s="22" t="str">
        <f t="shared" si="182"/>
        <v/>
      </c>
      <c r="R379" s="22" t="str">
        <f t="shared" si="183"/>
        <v/>
      </c>
      <c r="S379" s="22" t="str">
        <f t="shared" si="184"/>
        <v/>
      </c>
      <c r="T379" s="22" t="str">
        <f t="shared" si="185"/>
        <v/>
      </c>
      <c r="U379" s="22" t="str">
        <f t="shared" si="186"/>
        <v/>
      </c>
      <c r="V379" s="22" t="str">
        <f t="shared" si="187"/>
        <v/>
      </c>
      <c r="W379" s="22" t="str">
        <f t="shared" si="188"/>
        <v/>
      </c>
      <c r="X379" s="22" t="str">
        <f t="shared" si="189"/>
        <v/>
      </c>
      <c r="Y379" s="22" t="str">
        <f t="shared" si="190"/>
        <v/>
      </c>
      <c r="Z379" s="22" t="str">
        <f t="shared" si="191"/>
        <v/>
      </c>
      <c r="AA379" s="22" t="str">
        <f t="shared" si="192"/>
        <v/>
      </c>
      <c r="AB379" s="22">
        <f t="shared" si="193"/>
        <v>0</v>
      </c>
      <c r="AC379" s="22">
        <f t="shared" si="194"/>
        <v>1</v>
      </c>
      <c r="AD379" s="29">
        <f t="shared" si="195"/>
        <v>14.85</v>
      </c>
      <c r="AE379" s="22">
        <f t="shared" si="196"/>
        <v>4</v>
      </c>
      <c r="AF379" s="22">
        <f t="shared" si="197"/>
        <v>3</v>
      </c>
      <c r="AG379" s="22">
        <f t="shared" si="198"/>
        <v>0</v>
      </c>
      <c r="AH379" s="22">
        <f t="shared" si="199"/>
        <v>0</v>
      </c>
      <c r="AI379" s="22">
        <f t="shared" si="200"/>
        <v>0</v>
      </c>
      <c r="AJ379" s="31">
        <f t="shared" si="201"/>
        <v>6.2</v>
      </c>
      <c r="AK379" s="22">
        <f t="shared" si="202"/>
        <v>13</v>
      </c>
      <c r="AL379" s="22">
        <f t="shared" si="203"/>
        <v>12</v>
      </c>
      <c r="AM379" s="22">
        <f t="shared" si="204"/>
        <v>11</v>
      </c>
      <c r="AN379" s="22">
        <f t="shared" si="205"/>
        <v>9</v>
      </c>
      <c r="AO379" s="22">
        <f t="shared" si="206"/>
        <v>6</v>
      </c>
      <c r="AP379" s="22">
        <f t="shared" si="207"/>
        <v>1</v>
      </c>
      <c r="AQ379" s="2">
        <f t="shared" si="208"/>
        <v>0.433</v>
      </c>
    </row>
    <row r="380" spans="1:43" x14ac:dyDescent="0.25">
      <c r="A380" s="26" t="str">
        <f t="shared" si="209"/>
        <v/>
      </c>
      <c r="B380" t="s">
        <v>6629</v>
      </c>
      <c r="C380" t="s">
        <v>64</v>
      </c>
      <c r="D380" t="s">
        <v>24</v>
      </c>
      <c r="E380" t="s">
        <v>1432</v>
      </c>
      <c r="F380">
        <v>2026</v>
      </c>
      <c r="G380" t="s">
        <v>5657</v>
      </c>
      <c r="H380" s="4">
        <v>46174</v>
      </c>
      <c r="I380" s="4" t="str">
        <f t="shared" si="175"/>
        <v>Big East</v>
      </c>
      <c r="J380" s="2" t="str">
        <f t="shared" si="176"/>
        <v/>
      </c>
      <c r="K380" s="2" t="str">
        <f t="shared" si="177"/>
        <v/>
      </c>
      <c r="L380" s="2" t="str">
        <f t="shared" si="178"/>
        <v/>
      </c>
      <c r="M380" s="2" t="str">
        <f t="shared" si="179"/>
        <v/>
      </c>
      <c r="N380" s="22" t="str" cm="1">
        <f t="array" ref="N380">IFERROR(INDEX(Stats_Hit_GP,MATCH($B380,Stats_Hit_Player,0)),"")</f>
        <v/>
      </c>
      <c r="O380" s="22" t="str">
        <f t="shared" si="180"/>
        <v/>
      </c>
      <c r="P380" s="22" t="str">
        <f t="shared" si="181"/>
        <v/>
      </c>
      <c r="Q380" s="22" t="str">
        <f t="shared" si="182"/>
        <v/>
      </c>
      <c r="R380" s="22" t="str">
        <f t="shared" si="183"/>
        <v/>
      </c>
      <c r="S380" s="22" t="str">
        <f t="shared" si="184"/>
        <v/>
      </c>
      <c r="T380" s="22" t="str">
        <f t="shared" si="185"/>
        <v/>
      </c>
      <c r="U380" s="22" t="str">
        <f t="shared" si="186"/>
        <v/>
      </c>
      <c r="V380" s="22" t="str">
        <f t="shared" si="187"/>
        <v/>
      </c>
      <c r="W380" s="22" t="str">
        <f t="shared" si="188"/>
        <v/>
      </c>
      <c r="X380" s="22" t="str">
        <f t="shared" si="189"/>
        <v/>
      </c>
      <c r="Y380" s="22" t="str">
        <f t="shared" si="190"/>
        <v/>
      </c>
      <c r="Z380" s="22" t="str">
        <f t="shared" si="191"/>
        <v/>
      </c>
      <c r="AA380" s="22" t="str">
        <f t="shared" si="192"/>
        <v/>
      </c>
      <c r="AB380" s="22">
        <f t="shared" si="193"/>
        <v>1</v>
      </c>
      <c r="AC380" s="22">
        <f t="shared" si="194"/>
        <v>1</v>
      </c>
      <c r="AD380" s="29">
        <f t="shared" si="195"/>
        <v>7.29</v>
      </c>
      <c r="AE380" s="22">
        <f t="shared" si="196"/>
        <v>12</v>
      </c>
      <c r="AF380" s="22">
        <f t="shared" si="197"/>
        <v>0</v>
      </c>
      <c r="AG380" s="22">
        <f t="shared" si="198"/>
        <v>0</v>
      </c>
      <c r="AH380" s="22">
        <f t="shared" si="199"/>
        <v>0</v>
      </c>
      <c r="AI380" s="22">
        <f t="shared" si="200"/>
        <v>0</v>
      </c>
      <c r="AJ380" s="31">
        <f t="shared" si="201"/>
        <v>21</v>
      </c>
      <c r="AK380" s="22">
        <f t="shared" si="202"/>
        <v>30</v>
      </c>
      <c r="AL380" s="22">
        <f t="shared" si="203"/>
        <v>23</v>
      </c>
      <c r="AM380" s="22">
        <f t="shared" si="204"/>
        <v>17</v>
      </c>
      <c r="AN380" s="22">
        <f t="shared" si="205"/>
        <v>14</v>
      </c>
      <c r="AO380" s="22">
        <f t="shared" si="206"/>
        <v>22</v>
      </c>
      <c r="AP380" s="22">
        <f t="shared" si="207"/>
        <v>4</v>
      </c>
      <c r="AQ380" s="2">
        <f t="shared" si="208"/>
        <v>0.32600000000000001</v>
      </c>
    </row>
    <row r="381" spans="1:43" x14ac:dyDescent="0.25">
      <c r="A381" s="26" t="str">
        <f t="shared" si="209"/>
        <v/>
      </c>
      <c r="B381" t="s">
        <v>6630</v>
      </c>
      <c r="C381" t="s">
        <v>64</v>
      </c>
      <c r="D381" t="s">
        <v>37</v>
      </c>
      <c r="E381" t="s">
        <v>4333</v>
      </c>
      <c r="F381">
        <v>2026</v>
      </c>
      <c r="G381" t="s">
        <v>5657</v>
      </c>
      <c r="H381" s="4">
        <v>46174</v>
      </c>
      <c r="I381" s="4" t="str">
        <f t="shared" si="175"/>
        <v>SEC</v>
      </c>
      <c r="J381" s="2" t="str">
        <f t="shared" si="176"/>
        <v/>
      </c>
      <c r="K381" s="2" t="str">
        <f t="shared" si="177"/>
        <v/>
      </c>
      <c r="L381" s="2" t="str">
        <f t="shared" si="178"/>
        <v/>
      </c>
      <c r="M381" s="2" t="str">
        <f t="shared" si="179"/>
        <v/>
      </c>
      <c r="N381" s="22" t="str" cm="1">
        <f t="array" ref="N381">IFERROR(INDEX(Stats_Hit_GP,MATCH($B381,Stats_Hit_Player,0)),"")</f>
        <v/>
      </c>
      <c r="O381" s="22" t="str">
        <f t="shared" si="180"/>
        <v/>
      </c>
      <c r="P381" s="22" t="str">
        <f t="shared" si="181"/>
        <v/>
      </c>
      <c r="Q381" s="22" t="str">
        <f t="shared" si="182"/>
        <v/>
      </c>
      <c r="R381" s="22" t="str">
        <f t="shared" si="183"/>
        <v/>
      </c>
      <c r="S381" s="22" t="str">
        <f t="shared" si="184"/>
        <v/>
      </c>
      <c r="T381" s="22" t="str">
        <f t="shared" si="185"/>
        <v/>
      </c>
      <c r="U381" s="22" t="str">
        <f t="shared" si="186"/>
        <v/>
      </c>
      <c r="V381" s="22" t="str">
        <f t="shared" si="187"/>
        <v/>
      </c>
      <c r="W381" s="22" t="str">
        <f t="shared" si="188"/>
        <v/>
      </c>
      <c r="X381" s="22" t="str">
        <f t="shared" si="189"/>
        <v/>
      </c>
      <c r="Y381" s="22" t="str">
        <f t="shared" si="190"/>
        <v/>
      </c>
      <c r="Z381" s="22" t="str">
        <f t="shared" si="191"/>
        <v/>
      </c>
      <c r="AA381" s="22" t="str">
        <f t="shared" si="192"/>
        <v/>
      </c>
      <c r="AB381" s="22">
        <f t="shared" si="193"/>
        <v>1</v>
      </c>
      <c r="AC381" s="22">
        <f t="shared" si="194"/>
        <v>0</v>
      </c>
      <c r="AD381" s="29">
        <f t="shared" si="195"/>
        <v>6.41</v>
      </c>
      <c r="AE381" s="22">
        <f t="shared" si="196"/>
        <v>16</v>
      </c>
      <c r="AF381" s="22">
        <f t="shared" si="197"/>
        <v>0</v>
      </c>
      <c r="AG381" s="22">
        <f t="shared" si="198"/>
        <v>0</v>
      </c>
      <c r="AH381" s="22">
        <f t="shared" si="199"/>
        <v>0</v>
      </c>
      <c r="AI381" s="22">
        <f t="shared" si="200"/>
        <v>0</v>
      </c>
      <c r="AJ381" s="31">
        <f t="shared" si="201"/>
        <v>19.2</v>
      </c>
      <c r="AK381" s="22">
        <f t="shared" si="202"/>
        <v>20</v>
      </c>
      <c r="AL381" s="22">
        <f t="shared" si="203"/>
        <v>14</v>
      </c>
      <c r="AM381" s="22">
        <f t="shared" si="204"/>
        <v>14</v>
      </c>
      <c r="AN381" s="22">
        <f t="shared" si="205"/>
        <v>12</v>
      </c>
      <c r="AO381" s="22">
        <f t="shared" si="206"/>
        <v>25</v>
      </c>
      <c r="AP381" s="22">
        <f t="shared" si="207"/>
        <v>2</v>
      </c>
      <c r="AQ381" s="2">
        <f t="shared" si="208"/>
        <v>0.25600000000000001</v>
      </c>
    </row>
    <row r="382" spans="1:43" x14ac:dyDescent="0.25">
      <c r="A382" s="26" t="str">
        <f t="shared" si="209"/>
        <v/>
      </c>
      <c r="B382" t="s">
        <v>2242</v>
      </c>
      <c r="C382" t="s">
        <v>30</v>
      </c>
      <c r="D382" t="s">
        <v>24</v>
      </c>
      <c r="E382" t="s">
        <v>2230</v>
      </c>
      <c r="F382">
        <v>2026</v>
      </c>
      <c r="G382" t="s">
        <v>5657</v>
      </c>
      <c r="H382" s="4">
        <v>46174</v>
      </c>
      <c r="I382" s="4" t="str">
        <f t="shared" si="175"/>
        <v>Conference USA</v>
      </c>
      <c r="J382" s="2">
        <f t="shared" si="176"/>
        <v>0.17899999999999999</v>
      </c>
      <c r="K382" s="2">
        <f t="shared" si="177"/>
        <v>0.17899999999999999</v>
      </c>
      <c r="L382" s="2">
        <f t="shared" si="178"/>
        <v>0.214</v>
      </c>
      <c r="M382" s="2">
        <f t="shared" si="179"/>
        <v>0.39300000000000002</v>
      </c>
      <c r="N382" s="22" cm="1">
        <f t="array" ref="N382">IFERROR(INDEX(Stats_Hit_GP,MATCH($B382,Stats_Hit_Player,0)),"")</f>
        <v>12</v>
      </c>
      <c r="O382" s="22">
        <f t="shared" si="180"/>
        <v>28</v>
      </c>
      <c r="P382" s="22">
        <f t="shared" si="181"/>
        <v>28</v>
      </c>
      <c r="Q382" s="22">
        <f t="shared" si="182"/>
        <v>2</v>
      </c>
      <c r="R382" s="22">
        <f t="shared" si="183"/>
        <v>5</v>
      </c>
      <c r="S382" s="22">
        <f t="shared" si="184"/>
        <v>1</v>
      </c>
      <c r="T382" s="22">
        <f t="shared" si="185"/>
        <v>0</v>
      </c>
      <c r="U382" s="22">
        <f t="shared" si="186"/>
        <v>0</v>
      </c>
      <c r="V382" s="22">
        <f t="shared" si="187"/>
        <v>2</v>
      </c>
      <c r="W382" s="22">
        <f t="shared" si="188"/>
        <v>0</v>
      </c>
      <c r="X382" s="22">
        <f t="shared" si="189"/>
        <v>0</v>
      </c>
      <c r="Y382" s="22">
        <f t="shared" si="190"/>
        <v>7</v>
      </c>
      <c r="Z382" s="22">
        <f t="shared" si="191"/>
        <v>0</v>
      </c>
      <c r="AA382" s="22">
        <f t="shared" si="192"/>
        <v>0</v>
      </c>
      <c r="AB382" s="22" t="str">
        <f t="shared" si="193"/>
        <v/>
      </c>
      <c r="AC382" s="22" t="str">
        <f t="shared" si="194"/>
        <v/>
      </c>
      <c r="AD382" s="29" t="str">
        <f t="shared" si="195"/>
        <v/>
      </c>
      <c r="AE382" s="22" t="str">
        <f t="shared" si="196"/>
        <v/>
      </c>
      <c r="AF382" s="22" t="str">
        <f t="shared" si="197"/>
        <v/>
      </c>
      <c r="AG382" s="22" t="str">
        <f t="shared" si="198"/>
        <v/>
      </c>
      <c r="AH382" s="22" t="str">
        <f t="shared" si="199"/>
        <v/>
      </c>
      <c r="AI382" s="22" t="str">
        <f t="shared" si="200"/>
        <v/>
      </c>
      <c r="AJ382" s="31" t="str">
        <f t="shared" si="201"/>
        <v/>
      </c>
      <c r="AK382" s="22" t="str">
        <f t="shared" si="202"/>
        <v/>
      </c>
      <c r="AL382" s="22" t="str">
        <f t="shared" si="203"/>
        <v/>
      </c>
      <c r="AM382" s="22" t="str">
        <f t="shared" si="204"/>
        <v/>
      </c>
      <c r="AN382" s="22" t="str">
        <f t="shared" si="205"/>
        <v/>
      </c>
      <c r="AO382" s="22" t="str">
        <f t="shared" si="206"/>
        <v/>
      </c>
      <c r="AP382" s="22" t="str">
        <f t="shared" si="207"/>
        <v/>
      </c>
      <c r="AQ382" s="2" t="str">
        <f t="shared" si="208"/>
        <v/>
      </c>
    </row>
    <row r="383" spans="1:43" x14ac:dyDescent="0.25">
      <c r="A383" s="26" t="str">
        <f t="shared" si="209"/>
        <v/>
      </c>
      <c r="B383" t="s">
        <v>1206</v>
      </c>
      <c r="C383" t="s">
        <v>33</v>
      </c>
      <c r="D383" t="s">
        <v>37</v>
      </c>
      <c r="E383" t="s">
        <v>1204</v>
      </c>
      <c r="F383">
        <v>2026</v>
      </c>
      <c r="G383" t="s">
        <v>5657</v>
      </c>
      <c r="H383" s="4">
        <v>46174</v>
      </c>
      <c r="I383" s="4" t="str">
        <f t="shared" si="175"/>
        <v>Big 12</v>
      </c>
      <c r="J383" s="2">
        <f t="shared" si="176"/>
        <v>0.30299999999999999</v>
      </c>
      <c r="K383" s="2">
        <f t="shared" si="177"/>
        <v>0.45200000000000001</v>
      </c>
      <c r="L383" s="2">
        <f t="shared" si="178"/>
        <v>0.49</v>
      </c>
      <c r="M383" s="2">
        <f t="shared" si="179"/>
        <v>0.94199999999999995</v>
      </c>
      <c r="N383" s="22" cm="1">
        <f t="array" ref="N383">IFERROR(INDEX(Stats_Hit_GP,MATCH($B383,Stats_Hit_Player,0)),"")</f>
        <v>49</v>
      </c>
      <c r="O383" s="22">
        <f t="shared" si="180"/>
        <v>199</v>
      </c>
      <c r="P383" s="22">
        <f t="shared" si="181"/>
        <v>155</v>
      </c>
      <c r="Q383" s="22">
        <f t="shared" si="182"/>
        <v>39</v>
      </c>
      <c r="R383" s="22">
        <f t="shared" si="183"/>
        <v>47</v>
      </c>
      <c r="S383" s="22">
        <f t="shared" si="184"/>
        <v>9</v>
      </c>
      <c r="T383" s="22">
        <f t="shared" si="185"/>
        <v>1</v>
      </c>
      <c r="U383" s="22">
        <f t="shared" si="186"/>
        <v>6</v>
      </c>
      <c r="V383" s="22">
        <f t="shared" si="187"/>
        <v>27</v>
      </c>
      <c r="W383" s="22">
        <f t="shared" si="188"/>
        <v>3</v>
      </c>
      <c r="X383" s="22">
        <f t="shared" si="189"/>
        <v>39</v>
      </c>
      <c r="Y383" s="22">
        <f t="shared" si="190"/>
        <v>45</v>
      </c>
      <c r="Z383" s="22">
        <f t="shared" si="191"/>
        <v>4</v>
      </c>
      <c r="AA383" s="22">
        <f t="shared" si="192"/>
        <v>1</v>
      </c>
      <c r="AB383" s="22">
        <f t="shared" si="193"/>
        <v>0</v>
      </c>
      <c r="AC383" s="22">
        <f t="shared" si="194"/>
        <v>1</v>
      </c>
      <c r="AD383" s="29">
        <f t="shared" si="195"/>
        <v>5.93</v>
      </c>
      <c r="AE383" s="22">
        <f t="shared" si="196"/>
        <v>14</v>
      </c>
      <c r="AF383" s="22">
        <f t="shared" si="197"/>
        <v>0</v>
      </c>
      <c r="AG383" s="22">
        <f t="shared" si="198"/>
        <v>0</v>
      </c>
      <c r="AH383" s="22">
        <f t="shared" si="199"/>
        <v>0</v>
      </c>
      <c r="AI383" s="22">
        <f t="shared" si="200"/>
        <v>4</v>
      </c>
      <c r="AJ383" s="31">
        <f t="shared" si="201"/>
        <v>13.2</v>
      </c>
      <c r="AK383" s="22">
        <f t="shared" si="202"/>
        <v>10</v>
      </c>
      <c r="AL383" s="22">
        <f t="shared" si="203"/>
        <v>9</v>
      </c>
      <c r="AM383" s="22">
        <f t="shared" si="204"/>
        <v>9</v>
      </c>
      <c r="AN383" s="22">
        <f t="shared" si="205"/>
        <v>9</v>
      </c>
      <c r="AO383" s="22">
        <f t="shared" si="206"/>
        <v>12</v>
      </c>
      <c r="AP383" s="22">
        <f t="shared" si="207"/>
        <v>2</v>
      </c>
      <c r="AQ383" s="2">
        <f t="shared" si="208"/>
        <v>0.21299999999999999</v>
      </c>
    </row>
    <row r="384" spans="1:43" x14ac:dyDescent="0.25">
      <c r="A384" s="26" t="str">
        <f t="shared" si="209"/>
        <v/>
      </c>
      <c r="B384" t="s">
        <v>6631</v>
      </c>
      <c r="C384" t="s">
        <v>64</v>
      </c>
      <c r="D384" t="s">
        <v>37</v>
      </c>
      <c r="E384" t="s">
        <v>2230</v>
      </c>
      <c r="F384">
        <v>2026</v>
      </c>
      <c r="G384" t="s">
        <v>5657</v>
      </c>
      <c r="H384" s="4">
        <v>46174</v>
      </c>
      <c r="I384" s="4" t="str">
        <f t="shared" si="175"/>
        <v>Conference USA</v>
      </c>
      <c r="J384" s="2" t="str">
        <f t="shared" si="176"/>
        <v/>
      </c>
      <c r="K384" s="2" t="str">
        <f t="shared" si="177"/>
        <v/>
      </c>
      <c r="L384" s="2" t="str">
        <f t="shared" si="178"/>
        <v/>
      </c>
      <c r="M384" s="2" t="str">
        <f t="shared" si="179"/>
        <v/>
      </c>
      <c r="N384" s="22" t="str" cm="1">
        <f t="array" ref="N384">IFERROR(INDEX(Stats_Hit_GP,MATCH($B384,Stats_Hit_Player,0)),"")</f>
        <v/>
      </c>
      <c r="O384" s="22" t="str">
        <f t="shared" si="180"/>
        <v/>
      </c>
      <c r="P384" s="22" t="str">
        <f t="shared" si="181"/>
        <v/>
      </c>
      <c r="Q384" s="22" t="str">
        <f t="shared" si="182"/>
        <v/>
      </c>
      <c r="R384" s="22" t="str">
        <f t="shared" si="183"/>
        <v/>
      </c>
      <c r="S384" s="22" t="str">
        <f t="shared" si="184"/>
        <v/>
      </c>
      <c r="T384" s="22" t="str">
        <f t="shared" si="185"/>
        <v/>
      </c>
      <c r="U384" s="22" t="str">
        <f t="shared" si="186"/>
        <v/>
      </c>
      <c r="V384" s="22" t="str">
        <f t="shared" si="187"/>
        <v/>
      </c>
      <c r="W384" s="22" t="str">
        <f t="shared" si="188"/>
        <v/>
      </c>
      <c r="X384" s="22" t="str">
        <f t="shared" si="189"/>
        <v/>
      </c>
      <c r="Y384" s="22" t="str">
        <f t="shared" si="190"/>
        <v/>
      </c>
      <c r="Z384" s="22" t="str">
        <f t="shared" si="191"/>
        <v/>
      </c>
      <c r="AA384" s="22" t="str">
        <f t="shared" si="192"/>
        <v/>
      </c>
      <c r="AB384" s="22" t="str">
        <f t="shared" si="193"/>
        <v/>
      </c>
      <c r="AC384" s="22" t="str">
        <f t="shared" si="194"/>
        <v/>
      </c>
      <c r="AD384" s="29" t="str">
        <f t="shared" si="195"/>
        <v/>
      </c>
      <c r="AE384" s="22" t="str">
        <f t="shared" si="196"/>
        <v/>
      </c>
      <c r="AF384" s="22" t="str">
        <f t="shared" si="197"/>
        <v/>
      </c>
      <c r="AG384" s="22" t="str">
        <f t="shared" si="198"/>
        <v/>
      </c>
      <c r="AH384" s="22" t="str">
        <f t="shared" si="199"/>
        <v/>
      </c>
      <c r="AI384" s="22" t="str">
        <f t="shared" si="200"/>
        <v/>
      </c>
      <c r="AJ384" s="31" t="str">
        <f t="shared" si="201"/>
        <v/>
      </c>
      <c r="AK384" s="22" t="str">
        <f t="shared" si="202"/>
        <v/>
      </c>
      <c r="AL384" s="22" t="str">
        <f t="shared" si="203"/>
        <v/>
      </c>
      <c r="AM384" s="22" t="str">
        <f t="shared" si="204"/>
        <v/>
      </c>
      <c r="AN384" s="22" t="str">
        <f t="shared" si="205"/>
        <v/>
      </c>
      <c r="AO384" s="22" t="str">
        <f t="shared" si="206"/>
        <v/>
      </c>
      <c r="AP384" s="22" t="str">
        <f t="shared" si="207"/>
        <v/>
      </c>
      <c r="AQ384" s="2" t="str">
        <f t="shared" si="208"/>
        <v/>
      </c>
    </row>
    <row r="385" spans="1:43" x14ac:dyDescent="0.25">
      <c r="A385" s="26" t="str">
        <f t="shared" si="209"/>
        <v/>
      </c>
      <c r="B385" t="s">
        <v>5581</v>
      </c>
      <c r="C385" t="s">
        <v>40</v>
      </c>
      <c r="D385" t="s">
        <v>37</v>
      </c>
      <c r="E385" t="s">
        <v>5582</v>
      </c>
      <c r="F385">
        <v>2026</v>
      </c>
      <c r="G385" t="s">
        <v>5657</v>
      </c>
      <c r="H385" s="4">
        <v>46174</v>
      </c>
      <c r="I385" s="4" t="str">
        <f t="shared" si="175"/>
        <v>West Coast</v>
      </c>
      <c r="J385" s="2">
        <f t="shared" si="176"/>
        <v>0.35799999999999998</v>
      </c>
      <c r="K385" s="2">
        <f t="shared" si="177"/>
        <v>0.45200000000000001</v>
      </c>
      <c r="L385" s="2">
        <f t="shared" si="178"/>
        <v>0.5</v>
      </c>
      <c r="M385" s="2">
        <f t="shared" si="179"/>
        <v>0.95199999999999996</v>
      </c>
      <c r="N385" s="22" cm="1">
        <f t="array" ref="N385">IFERROR(INDEX(Stats_Hit_GP,MATCH($B385,Stats_Hit_Player,0)),"")</f>
        <v>47</v>
      </c>
      <c r="O385" s="22">
        <f t="shared" si="180"/>
        <v>211</v>
      </c>
      <c r="P385" s="22">
        <f t="shared" si="181"/>
        <v>176</v>
      </c>
      <c r="Q385" s="22">
        <f t="shared" si="182"/>
        <v>39</v>
      </c>
      <c r="R385" s="22">
        <f t="shared" si="183"/>
        <v>63</v>
      </c>
      <c r="S385" s="22">
        <f t="shared" si="184"/>
        <v>10</v>
      </c>
      <c r="T385" s="22">
        <f t="shared" si="185"/>
        <v>0</v>
      </c>
      <c r="U385" s="22">
        <f t="shared" si="186"/>
        <v>5</v>
      </c>
      <c r="V385" s="22">
        <f t="shared" si="187"/>
        <v>30</v>
      </c>
      <c r="W385" s="22">
        <f t="shared" si="188"/>
        <v>7</v>
      </c>
      <c r="X385" s="22">
        <f t="shared" si="189"/>
        <v>24</v>
      </c>
      <c r="Y385" s="22">
        <f t="shared" si="190"/>
        <v>24</v>
      </c>
      <c r="Z385" s="22">
        <f t="shared" si="191"/>
        <v>8</v>
      </c>
      <c r="AA385" s="22">
        <f t="shared" si="192"/>
        <v>2</v>
      </c>
      <c r="AB385" s="22" t="str">
        <f t="shared" si="193"/>
        <v/>
      </c>
      <c r="AC385" s="22" t="str">
        <f t="shared" si="194"/>
        <v/>
      </c>
      <c r="AD385" s="29" t="str">
        <f t="shared" si="195"/>
        <v/>
      </c>
      <c r="AE385" s="22" t="str">
        <f t="shared" si="196"/>
        <v/>
      </c>
      <c r="AF385" s="22" t="str">
        <f t="shared" si="197"/>
        <v/>
      </c>
      <c r="AG385" s="22" t="str">
        <f t="shared" si="198"/>
        <v/>
      </c>
      <c r="AH385" s="22" t="str">
        <f t="shared" si="199"/>
        <v/>
      </c>
      <c r="AI385" s="22" t="str">
        <f t="shared" si="200"/>
        <v/>
      </c>
      <c r="AJ385" s="31" t="str">
        <f t="shared" si="201"/>
        <v/>
      </c>
      <c r="AK385" s="22" t="str">
        <f t="shared" si="202"/>
        <v/>
      </c>
      <c r="AL385" s="22" t="str">
        <f t="shared" si="203"/>
        <v/>
      </c>
      <c r="AM385" s="22" t="str">
        <f t="shared" si="204"/>
        <v/>
      </c>
      <c r="AN385" s="22" t="str">
        <f t="shared" si="205"/>
        <v/>
      </c>
      <c r="AO385" s="22" t="str">
        <f t="shared" si="206"/>
        <v/>
      </c>
      <c r="AP385" s="22" t="str">
        <f t="shared" si="207"/>
        <v/>
      </c>
      <c r="AQ385" s="2" t="str">
        <f t="shared" si="208"/>
        <v/>
      </c>
    </row>
    <row r="386" spans="1:43" x14ac:dyDescent="0.25">
      <c r="A386" s="26" t="str">
        <f t="shared" si="209"/>
        <v/>
      </c>
      <c r="B386" t="s">
        <v>6632</v>
      </c>
      <c r="C386" t="s">
        <v>64</v>
      </c>
      <c r="D386" t="s">
        <v>37</v>
      </c>
      <c r="E386" t="s">
        <v>2824</v>
      </c>
      <c r="F386">
        <v>2026</v>
      </c>
      <c r="G386" t="s">
        <v>5657</v>
      </c>
      <c r="H386" s="4">
        <v>46174</v>
      </c>
      <c r="I386" s="4" t="str">
        <f t="shared" ref="I386:I449" si="210">IFERROR(INDEX(Conferences_Conference,MATCH(E386,Conferences_Team,0)),"")</f>
        <v>Metro Atlantic</v>
      </c>
      <c r="J386" s="2" t="str">
        <f t="shared" ref="J386:J449" si="211">IFERROR(INDEX(Stats_Hit_AVG,MATCH($B386,Stats_Hit_Player,0)),"")</f>
        <v/>
      </c>
      <c r="K386" s="2" t="str">
        <f t="shared" ref="K386:K449" si="212">IFERROR(INDEX(Stats_Hit_OBP,MATCH($B386,Stats_Hit_Player,0)),"")</f>
        <v/>
      </c>
      <c r="L386" s="2" t="str">
        <f t="shared" ref="L386:L449" si="213">IFERROR(INDEX(Stats_Hit_SLG,MATCH($B386,Stats_Hit_Player,0)),"")</f>
        <v/>
      </c>
      <c r="M386" s="2" t="str">
        <f t="shared" ref="M386:M449" si="214">IFERROR(INDEX(Stats_Hit_OPS,MATCH($B386,Stats_Hit_Player,0)),"")</f>
        <v/>
      </c>
      <c r="N386" s="22" t="str" cm="1">
        <f t="array" ref="N386">IFERROR(INDEX(Stats_Hit_GP,MATCH($B386,Stats_Hit_Player,0)),"")</f>
        <v/>
      </c>
      <c r="O386" s="22" t="str">
        <f t="shared" ref="O386:O449" si="215">IFERROR(INDEX(Stats_Hit_PA,MATCH($B386,Stats_Hit_Player,0)),"")</f>
        <v/>
      </c>
      <c r="P386" s="22" t="str">
        <f t="shared" ref="P386:P449" si="216">IFERROR(INDEX(Stats_Hit_AB,MATCH($B386,Stats_Hit_Player,0)),"")</f>
        <v/>
      </c>
      <c r="Q386" s="22" t="str">
        <f t="shared" ref="Q386:Q449" si="217">IFERROR(INDEX(Stats_Hit_R,MATCH($B386,Stats_Hit_Player,0)),"")</f>
        <v/>
      </c>
      <c r="R386" s="22" t="str">
        <f t="shared" ref="R386:R449" si="218">IFERROR(INDEX(Stats_Hit_H,MATCH($B386,Stats_Hit_Player,0)),"")</f>
        <v/>
      </c>
      <c r="S386" s="22" t="str">
        <f t="shared" ref="S386:S449" si="219">IFERROR(INDEX(Stats_Hit_2B,MATCH($B386,Stats_Hit_Player,0)),"")</f>
        <v/>
      </c>
      <c r="T386" s="22" t="str">
        <f t="shared" ref="T386:T449" si="220">IFERROR(INDEX(Stats_Hit_3B,MATCH($B386,Stats_Hit_Player,0)),"")</f>
        <v/>
      </c>
      <c r="U386" s="22" t="str">
        <f t="shared" ref="U386:U449" si="221">IFERROR(INDEX(Stats_Hit_HR,MATCH($B386,Stats_Hit_Player,0)),"")</f>
        <v/>
      </c>
      <c r="V386" s="22" t="str">
        <f t="shared" ref="V386:V449" si="222">IFERROR(INDEX(Stats_Hit_RBI,MATCH($B386,Stats_Hit_Player,0)),"")</f>
        <v/>
      </c>
      <c r="W386" s="22" t="str">
        <f t="shared" ref="W386:W449" si="223">IFERROR(INDEX(Stats_Hit_HBP,MATCH($B386,Stats_Hit_Player,0)),"")</f>
        <v/>
      </c>
      <c r="X386" s="22" t="str">
        <f t="shared" ref="X386:X449" si="224">IFERROR(INDEX(Stats_Hit_BB,MATCH($B386,Stats_Hit_Player,0)),"")</f>
        <v/>
      </c>
      <c r="Y386" s="22" t="str">
        <f t="shared" ref="Y386:Y449" si="225">IFERROR(INDEX(Stats_Hit_K,MATCH($B386,Stats_Hit_Player,0)),"")</f>
        <v/>
      </c>
      <c r="Z386" s="22" t="str">
        <f t="shared" ref="Z386:Z449" si="226">IFERROR(INDEX(Stats_Hit_SB,MATCH($B386,Stats_Hit_Player,0)),"")</f>
        <v/>
      </c>
      <c r="AA386" s="22" t="str">
        <f t="shared" ref="AA386:AA449" si="227">IFERROR(INDEX(Stats_Hit_CS,MATCH($B386,Stats_Hit_Player,0)),"")</f>
        <v/>
      </c>
      <c r="AB386" s="22">
        <f t="shared" ref="AB386:AB449" si="228">IFERROR(INDEX(Stats_Pitch_Win,MATCH($B386,Stats_Pitch_Player,0)),"")</f>
        <v>1</v>
      </c>
      <c r="AC386" s="22">
        <f t="shared" ref="AC386:AC449" si="229">IFERROR(INDEX(Stats_Pitch_Loss,MATCH($B386,Stats_Pitch_Player,0)),"")</f>
        <v>1</v>
      </c>
      <c r="AD386" s="29">
        <f t="shared" ref="AD386:AD449" si="230">IFERROR(INDEX(Stats_Pitch_ERA,MATCH($B386,Stats_Pitch_Player,0)),"")</f>
        <v>10.71</v>
      </c>
      <c r="AE386" s="22">
        <f t="shared" ref="AE386:AE449" si="231">IFERROR(INDEX(Stats_Pitch_App,MATCH($B386,Stats_Pitch_Player,0)),"")</f>
        <v>16</v>
      </c>
      <c r="AF386" s="22">
        <f t="shared" ref="AF386:AF449" si="232">IFERROR(INDEX(Stats_Pitch_GS,MATCH($B386,Stats_Pitch_Player,0)),"")</f>
        <v>2</v>
      </c>
      <c r="AG386" s="22">
        <f t="shared" ref="AG386:AG449" si="233">IFERROR(INDEX(Stats_Pitch_CG,MATCH($B386,Stats_Pitch_Player,0)),"")</f>
        <v>0</v>
      </c>
      <c r="AH386" s="22">
        <f t="shared" ref="AH386:AH449" si="234">IFERROR(INDEX(Stats_Pitch_SHO,MATCH($B386,Stats_Pitch_Player,0)),"")</f>
        <v>0</v>
      </c>
      <c r="AI386" s="22">
        <f t="shared" ref="AI386:AI449" si="235">IFERROR(INDEX(Stats_Pitch_SV,MATCH($B386,Stats_Pitch_Player,0)),"")</f>
        <v>1</v>
      </c>
      <c r="AJ386" s="31">
        <f t="shared" ref="AJ386:AJ449" si="236">IFERROR(INDEX(Stats_Pitch_IP,MATCH($B386,Stats_Pitch_Player,0)),"")</f>
        <v>19.100000000000001</v>
      </c>
      <c r="AK386" s="22">
        <f t="shared" ref="AK386:AK449" si="237">IFERROR(INDEX(Stats_Pitch_H,MATCH($B386,Stats_Pitch_Player,0)),"")</f>
        <v>27</v>
      </c>
      <c r="AL386" s="22">
        <f t="shared" ref="AL386:AL449" si="238">IFERROR(INDEX(Stats_Pitch_R,MATCH($B386,Stats_Pitch_Player,0)),"")</f>
        <v>23</v>
      </c>
      <c r="AM386" s="22">
        <f t="shared" ref="AM386:AM449" si="239">IFERROR(INDEX(Stats_Pitch_ER,MATCH($B386,Stats_Pitch_Player,0)),"")</f>
        <v>23</v>
      </c>
      <c r="AN386" s="22">
        <f t="shared" ref="AN386:AN449" si="240">IFERROR(INDEX(Stats_Pitch_BB,MATCH($B386,Stats_Pitch_Player,0)),"")</f>
        <v>14</v>
      </c>
      <c r="AO386" s="22">
        <f t="shared" ref="AO386:AO449" si="241">IFERROR(INDEX(Stats_Pitch_K,MATCH($B386,Stats_Pitch_Player,0)),"")</f>
        <v>13</v>
      </c>
      <c r="AP386" s="22">
        <f t="shared" ref="AP386:AP449" si="242">IFERROR(INDEX(Stats_Pitch_HBP,MATCH($B386,Stats_Pitch_Player,0)),"")</f>
        <v>5</v>
      </c>
      <c r="AQ386" s="2">
        <f t="shared" ref="AQ386:AQ449" si="243">IFERROR(INDEX(Stats_Pitch_BA,MATCH($B386,Stats_Pitch_Player,0)),"")</f>
        <v>0.32900000000000001</v>
      </c>
    </row>
    <row r="387" spans="1:43" x14ac:dyDescent="0.25">
      <c r="A387" s="26" t="str">
        <f t="shared" ref="A387:A450" si="244">IF(OR(D387="SR", D387="GR"), 1, "")</f>
        <v/>
      </c>
      <c r="B387" t="s">
        <v>1075</v>
      </c>
      <c r="C387" t="s">
        <v>27</v>
      </c>
      <c r="D387" t="s">
        <v>37</v>
      </c>
      <c r="E387" t="s">
        <v>1061</v>
      </c>
      <c r="F387">
        <v>2026</v>
      </c>
      <c r="G387" t="s">
        <v>5657</v>
      </c>
      <c r="H387" s="4">
        <v>46174</v>
      </c>
      <c r="I387" s="4" t="str">
        <f t="shared" si="210"/>
        <v>Atlantic Sun</v>
      </c>
      <c r="J387" s="2">
        <f t="shared" si="211"/>
        <v>0.20499999999999999</v>
      </c>
      <c r="K387" s="2">
        <f t="shared" si="212"/>
        <v>0.32600000000000001</v>
      </c>
      <c r="L387" s="2">
        <f t="shared" si="213"/>
        <v>0.28799999999999998</v>
      </c>
      <c r="M387" s="2">
        <f t="shared" si="214"/>
        <v>0.61399999999999999</v>
      </c>
      <c r="N387" s="22" cm="1">
        <f t="array" ref="N387">IFERROR(INDEX(Stats_Hit_GP,MATCH($B387,Stats_Hit_Player,0)),"")</f>
        <v>30</v>
      </c>
      <c r="O387" s="22">
        <f t="shared" si="215"/>
        <v>92</v>
      </c>
      <c r="P387" s="22">
        <f t="shared" si="216"/>
        <v>73</v>
      </c>
      <c r="Q387" s="22">
        <f t="shared" si="217"/>
        <v>9</v>
      </c>
      <c r="R387" s="22">
        <f t="shared" si="218"/>
        <v>15</v>
      </c>
      <c r="S387" s="22">
        <f t="shared" si="219"/>
        <v>3</v>
      </c>
      <c r="T387" s="22">
        <f t="shared" si="220"/>
        <v>0</v>
      </c>
      <c r="U387" s="22">
        <f t="shared" si="221"/>
        <v>1</v>
      </c>
      <c r="V387" s="22">
        <f t="shared" si="222"/>
        <v>9</v>
      </c>
      <c r="W387" s="22">
        <f t="shared" si="223"/>
        <v>7</v>
      </c>
      <c r="X387" s="22">
        <f t="shared" si="224"/>
        <v>7</v>
      </c>
      <c r="Y387" s="22">
        <f t="shared" si="225"/>
        <v>26</v>
      </c>
      <c r="Z387" s="22">
        <f t="shared" si="226"/>
        <v>4</v>
      </c>
      <c r="AA387" s="22">
        <f t="shared" si="227"/>
        <v>0</v>
      </c>
      <c r="AB387" s="22" t="str">
        <f t="shared" si="228"/>
        <v/>
      </c>
      <c r="AC387" s="22" t="str">
        <f t="shared" si="229"/>
        <v/>
      </c>
      <c r="AD387" s="29" t="str">
        <f t="shared" si="230"/>
        <v/>
      </c>
      <c r="AE387" s="22" t="str">
        <f t="shared" si="231"/>
        <v/>
      </c>
      <c r="AF387" s="22" t="str">
        <f t="shared" si="232"/>
        <v/>
      </c>
      <c r="AG387" s="22" t="str">
        <f t="shared" si="233"/>
        <v/>
      </c>
      <c r="AH387" s="22" t="str">
        <f t="shared" si="234"/>
        <v/>
      </c>
      <c r="AI387" s="22" t="str">
        <f t="shared" si="235"/>
        <v/>
      </c>
      <c r="AJ387" s="31" t="str">
        <f t="shared" si="236"/>
        <v/>
      </c>
      <c r="AK387" s="22" t="str">
        <f t="shared" si="237"/>
        <v/>
      </c>
      <c r="AL387" s="22" t="str">
        <f t="shared" si="238"/>
        <v/>
      </c>
      <c r="AM387" s="22" t="str">
        <f t="shared" si="239"/>
        <v/>
      </c>
      <c r="AN387" s="22" t="str">
        <f t="shared" si="240"/>
        <v/>
      </c>
      <c r="AO387" s="22" t="str">
        <f t="shared" si="241"/>
        <v/>
      </c>
      <c r="AP387" s="22" t="str">
        <f t="shared" si="242"/>
        <v/>
      </c>
      <c r="AQ387" s="2" t="str">
        <f t="shared" si="243"/>
        <v/>
      </c>
    </row>
    <row r="388" spans="1:43" x14ac:dyDescent="0.25">
      <c r="A388" s="26" t="str">
        <f t="shared" si="244"/>
        <v/>
      </c>
      <c r="B388" t="s">
        <v>6633</v>
      </c>
      <c r="C388" t="s">
        <v>25</v>
      </c>
      <c r="D388" t="s">
        <v>37</v>
      </c>
      <c r="E388" t="s">
        <v>2345</v>
      </c>
      <c r="F388">
        <v>2026</v>
      </c>
      <c r="G388" t="s">
        <v>5657</v>
      </c>
      <c r="H388" s="4">
        <v>46174</v>
      </c>
      <c r="I388" s="4" t="str">
        <f t="shared" si="210"/>
        <v>Conference USA</v>
      </c>
      <c r="J388" s="2" t="str">
        <f t="shared" si="211"/>
        <v/>
      </c>
      <c r="K388" s="2" t="str">
        <f t="shared" si="212"/>
        <v/>
      </c>
      <c r="L388" s="2" t="str">
        <f t="shared" si="213"/>
        <v/>
      </c>
      <c r="M388" s="2" t="str">
        <f t="shared" si="214"/>
        <v/>
      </c>
      <c r="N388" s="22" t="str" cm="1">
        <f t="array" ref="N388">IFERROR(INDEX(Stats_Hit_GP,MATCH($B388,Stats_Hit_Player,0)),"")</f>
        <v/>
      </c>
      <c r="O388" s="22" t="str">
        <f t="shared" si="215"/>
        <v/>
      </c>
      <c r="P388" s="22" t="str">
        <f t="shared" si="216"/>
        <v/>
      </c>
      <c r="Q388" s="22" t="str">
        <f t="shared" si="217"/>
        <v/>
      </c>
      <c r="R388" s="22" t="str">
        <f t="shared" si="218"/>
        <v/>
      </c>
      <c r="S388" s="22" t="str">
        <f t="shared" si="219"/>
        <v/>
      </c>
      <c r="T388" s="22" t="str">
        <f t="shared" si="220"/>
        <v/>
      </c>
      <c r="U388" s="22" t="str">
        <f t="shared" si="221"/>
        <v/>
      </c>
      <c r="V388" s="22" t="str">
        <f t="shared" si="222"/>
        <v/>
      </c>
      <c r="W388" s="22" t="str">
        <f t="shared" si="223"/>
        <v/>
      </c>
      <c r="X388" s="22" t="str">
        <f t="shared" si="224"/>
        <v/>
      </c>
      <c r="Y388" s="22" t="str">
        <f t="shared" si="225"/>
        <v/>
      </c>
      <c r="Z388" s="22" t="str">
        <f t="shared" si="226"/>
        <v/>
      </c>
      <c r="AA388" s="22" t="str">
        <f t="shared" si="227"/>
        <v/>
      </c>
      <c r="AB388" s="22" t="str">
        <f t="shared" si="228"/>
        <v/>
      </c>
      <c r="AC388" s="22" t="str">
        <f t="shared" si="229"/>
        <v/>
      </c>
      <c r="AD388" s="29" t="str">
        <f t="shared" si="230"/>
        <v/>
      </c>
      <c r="AE388" s="22" t="str">
        <f t="shared" si="231"/>
        <v/>
      </c>
      <c r="AF388" s="22" t="str">
        <f t="shared" si="232"/>
        <v/>
      </c>
      <c r="AG388" s="22" t="str">
        <f t="shared" si="233"/>
        <v/>
      </c>
      <c r="AH388" s="22" t="str">
        <f t="shared" si="234"/>
        <v/>
      </c>
      <c r="AI388" s="22" t="str">
        <f t="shared" si="235"/>
        <v/>
      </c>
      <c r="AJ388" s="31" t="str">
        <f t="shared" si="236"/>
        <v/>
      </c>
      <c r="AK388" s="22" t="str">
        <f t="shared" si="237"/>
        <v/>
      </c>
      <c r="AL388" s="22" t="str">
        <f t="shared" si="238"/>
        <v/>
      </c>
      <c r="AM388" s="22" t="str">
        <f t="shared" si="239"/>
        <v/>
      </c>
      <c r="AN388" s="22" t="str">
        <f t="shared" si="240"/>
        <v/>
      </c>
      <c r="AO388" s="22" t="str">
        <f t="shared" si="241"/>
        <v/>
      </c>
      <c r="AP388" s="22" t="str">
        <f t="shared" si="242"/>
        <v/>
      </c>
      <c r="AQ388" s="2" t="str">
        <f t="shared" si="243"/>
        <v/>
      </c>
    </row>
    <row r="389" spans="1:43" x14ac:dyDescent="0.25">
      <c r="A389" s="26" t="str">
        <f t="shared" si="244"/>
        <v/>
      </c>
      <c r="B389" t="s">
        <v>6634</v>
      </c>
      <c r="C389" t="s">
        <v>64</v>
      </c>
      <c r="D389" t="s">
        <v>37</v>
      </c>
      <c r="E389" t="s">
        <v>5262</v>
      </c>
      <c r="F389">
        <v>2026</v>
      </c>
      <c r="G389" t="s">
        <v>5657</v>
      </c>
      <c r="H389" s="4">
        <v>46174</v>
      </c>
      <c r="I389" s="4" t="str">
        <f t="shared" si="210"/>
        <v>Southwestern Athletic</v>
      </c>
      <c r="J389" s="2" t="str">
        <f t="shared" si="211"/>
        <v/>
      </c>
      <c r="K389" s="2" t="str">
        <f t="shared" si="212"/>
        <v/>
      </c>
      <c r="L389" s="2" t="str">
        <f t="shared" si="213"/>
        <v/>
      </c>
      <c r="M389" s="2" t="str">
        <f t="shared" si="214"/>
        <v/>
      </c>
      <c r="N389" s="22" t="str" cm="1">
        <f t="array" ref="N389">IFERROR(INDEX(Stats_Hit_GP,MATCH($B389,Stats_Hit_Player,0)),"")</f>
        <v/>
      </c>
      <c r="O389" s="22" t="str">
        <f t="shared" si="215"/>
        <v/>
      </c>
      <c r="P389" s="22" t="str">
        <f t="shared" si="216"/>
        <v/>
      </c>
      <c r="Q389" s="22" t="str">
        <f t="shared" si="217"/>
        <v/>
      </c>
      <c r="R389" s="22" t="str">
        <f t="shared" si="218"/>
        <v/>
      </c>
      <c r="S389" s="22" t="str">
        <f t="shared" si="219"/>
        <v/>
      </c>
      <c r="T389" s="22" t="str">
        <f t="shared" si="220"/>
        <v/>
      </c>
      <c r="U389" s="22" t="str">
        <f t="shared" si="221"/>
        <v/>
      </c>
      <c r="V389" s="22" t="str">
        <f t="shared" si="222"/>
        <v/>
      </c>
      <c r="W389" s="22" t="str">
        <f t="shared" si="223"/>
        <v/>
      </c>
      <c r="X389" s="22" t="str">
        <f t="shared" si="224"/>
        <v/>
      </c>
      <c r="Y389" s="22" t="str">
        <f t="shared" si="225"/>
        <v/>
      </c>
      <c r="Z389" s="22" t="str">
        <f t="shared" si="226"/>
        <v/>
      </c>
      <c r="AA389" s="22" t="str">
        <f t="shared" si="227"/>
        <v/>
      </c>
      <c r="AB389" s="22">
        <f t="shared" si="228"/>
        <v>2</v>
      </c>
      <c r="AC389" s="22">
        <f t="shared" si="229"/>
        <v>3</v>
      </c>
      <c r="AD389" s="29">
        <f t="shared" si="230"/>
        <v>6.51</v>
      </c>
      <c r="AE389" s="22">
        <f t="shared" si="231"/>
        <v>12</v>
      </c>
      <c r="AF389" s="22">
        <f t="shared" si="232"/>
        <v>12</v>
      </c>
      <c r="AG389" s="22">
        <f t="shared" si="233"/>
        <v>0</v>
      </c>
      <c r="AH389" s="22">
        <f t="shared" si="234"/>
        <v>0</v>
      </c>
      <c r="AI389" s="22">
        <f t="shared" si="235"/>
        <v>0</v>
      </c>
      <c r="AJ389" s="31">
        <f t="shared" si="236"/>
        <v>56.2</v>
      </c>
      <c r="AK389" s="22">
        <f t="shared" si="237"/>
        <v>69</v>
      </c>
      <c r="AL389" s="22">
        <f t="shared" si="238"/>
        <v>48</v>
      </c>
      <c r="AM389" s="22">
        <f t="shared" si="239"/>
        <v>41</v>
      </c>
      <c r="AN389" s="22">
        <f t="shared" si="240"/>
        <v>39</v>
      </c>
      <c r="AO389" s="22">
        <f t="shared" si="241"/>
        <v>41</v>
      </c>
      <c r="AP389" s="22">
        <f t="shared" si="242"/>
        <v>6</v>
      </c>
      <c r="AQ389" s="2">
        <f t="shared" si="243"/>
        <v>0.30499999999999999</v>
      </c>
    </row>
    <row r="390" spans="1:43" x14ac:dyDescent="0.25">
      <c r="A390" s="26" t="str">
        <f t="shared" si="244"/>
        <v/>
      </c>
      <c r="B390" t="s">
        <v>3939</v>
      </c>
      <c r="C390" t="s">
        <v>33</v>
      </c>
      <c r="D390" t="s">
        <v>37</v>
      </c>
      <c r="E390" t="s">
        <v>3927</v>
      </c>
      <c r="F390">
        <v>2026</v>
      </c>
      <c r="G390" t="s">
        <v>5657</v>
      </c>
      <c r="H390" s="4">
        <v>46174</v>
      </c>
      <c r="I390" s="4" t="str">
        <f t="shared" si="210"/>
        <v>Ohio Valley</v>
      </c>
      <c r="J390" s="2">
        <f t="shared" si="211"/>
        <v>0.16700000000000001</v>
      </c>
      <c r="K390" s="2">
        <f t="shared" si="212"/>
        <v>0.219</v>
      </c>
      <c r="L390" s="2">
        <f t="shared" si="213"/>
        <v>0.36699999999999999</v>
      </c>
      <c r="M390" s="2">
        <f t="shared" si="214"/>
        <v>0.58499999999999996</v>
      </c>
      <c r="N390" s="22" cm="1">
        <f t="array" ref="N390">IFERROR(INDEX(Stats_Hit_GP,MATCH($B390,Stats_Hit_Player,0)),"")</f>
        <v>10</v>
      </c>
      <c r="O390" s="22">
        <f t="shared" si="215"/>
        <v>32</v>
      </c>
      <c r="P390" s="22">
        <f t="shared" si="216"/>
        <v>30</v>
      </c>
      <c r="Q390" s="22">
        <f t="shared" si="217"/>
        <v>3</v>
      </c>
      <c r="R390" s="22">
        <f t="shared" si="218"/>
        <v>5</v>
      </c>
      <c r="S390" s="22">
        <f t="shared" si="219"/>
        <v>2</v>
      </c>
      <c r="T390" s="22">
        <f t="shared" si="220"/>
        <v>2</v>
      </c>
      <c r="U390" s="22">
        <f t="shared" si="221"/>
        <v>0</v>
      </c>
      <c r="V390" s="22">
        <f t="shared" si="222"/>
        <v>4</v>
      </c>
      <c r="W390" s="22">
        <f t="shared" si="223"/>
        <v>1</v>
      </c>
      <c r="X390" s="22">
        <f t="shared" si="224"/>
        <v>1</v>
      </c>
      <c r="Y390" s="22">
        <f t="shared" si="225"/>
        <v>15</v>
      </c>
      <c r="Z390" s="22">
        <f t="shared" si="226"/>
        <v>1</v>
      </c>
      <c r="AA390" s="22">
        <f t="shared" si="227"/>
        <v>0</v>
      </c>
      <c r="AB390" s="22" t="str">
        <f t="shared" si="228"/>
        <v/>
      </c>
      <c r="AC390" s="22" t="str">
        <f t="shared" si="229"/>
        <v/>
      </c>
      <c r="AD390" s="29" t="str">
        <f t="shared" si="230"/>
        <v/>
      </c>
      <c r="AE390" s="22" t="str">
        <f t="shared" si="231"/>
        <v/>
      </c>
      <c r="AF390" s="22" t="str">
        <f t="shared" si="232"/>
        <v/>
      </c>
      <c r="AG390" s="22" t="str">
        <f t="shared" si="233"/>
        <v/>
      </c>
      <c r="AH390" s="22" t="str">
        <f t="shared" si="234"/>
        <v/>
      </c>
      <c r="AI390" s="22" t="str">
        <f t="shared" si="235"/>
        <v/>
      </c>
      <c r="AJ390" s="31" t="str">
        <f t="shared" si="236"/>
        <v/>
      </c>
      <c r="AK390" s="22" t="str">
        <f t="shared" si="237"/>
        <v/>
      </c>
      <c r="AL390" s="22" t="str">
        <f t="shared" si="238"/>
        <v/>
      </c>
      <c r="AM390" s="22" t="str">
        <f t="shared" si="239"/>
        <v/>
      </c>
      <c r="AN390" s="22" t="str">
        <f t="shared" si="240"/>
        <v/>
      </c>
      <c r="AO390" s="22" t="str">
        <f t="shared" si="241"/>
        <v/>
      </c>
      <c r="AP390" s="22" t="str">
        <f t="shared" si="242"/>
        <v/>
      </c>
      <c r="AQ390" s="2" t="str">
        <f t="shared" si="243"/>
        <v/>
      </c>
    </row>
    <row r="391" spans="1:43" x14ac:dyDescent="0.25">
      <c r="A391" s="26" t="str">
        <f t="shared" si="244"/>
        <v/>
      </c>
      <c r="B391" t="s">
        <v>6635</v>
      </c>
      <c r="C391" t="s">
        <v>64</v>
      </c>
      <c r="D391" t="s">
        <v>37</v>
      </c>
      <c r="E391" t="s">
        <v>2345</v>
      </c>
      <c r="F391">
        <v>2026</v>
      </c>
      <c r="G391" t="s">
        <v>5657</v>
      </c>
      <c r="H391" s="4">
        <v>46174</v>
      </c>
      <c r="I391" s="4" t="str">
        <f t="shared" si="210"/>
        <v>Conference USA</v>
      </c>
      <c r="J391" s="2" t="str">
        <f t="shared" si="211"/>
        <v/>
      </c>
      <c r="K391" s="2" t="str">
        <f t="shared" si="212"/>
        <v/>
      </c>
      <c r="L391" s="2" t="str">
        <f t="shared" si="213"/>
        <v/>
      </c>
      <c r="M391" s="2" t="str">
        <f t="shared" si="214"/>
        <v/>
      </c>
      <c r="N391" s="22" t="str" cm="1">
        <f t="array" ref="N391">IFERROR(INDEX(Stats_Hit_GP,MATCH($B391,Stats_Hit_Player,0)),"")</f>
        <v/>
      </c>
      <c r="O391" s="22" t="str">
        <f t="shared" si="215"/>
        <v/>
      </c>
      <c r="P391" s="22" t="str">
        <f t="shared" si="216"/>
        <v/>
      </c>
      <c r="Q391" s="22" t="str">
        <f t="shared" si="217"/>
        <v/>
      </c>
      <c r="R391" s="22" t="str">
        <f t="shared" si="218"/>
        <v/>
      </c>
      <c r="S391" s="22" t="str">
        <f t="shared" si="219"/>
        <v/>
      </c>
      <c r="T391" s="22" t="str">
        <f t="shared" si="220"/>
        <v/>
      </c>
      <c r="U391" s="22" t="str">
        <f t="shared" si="221"/>
        <v/>
      </c>
      <c r="V391" s="22" t="str">
        <f t="shared" si="222"/>
        <v/>
      </c>
      <c r="W391" s="22" t="str">
        <f t="shared" si="223"/>
        <v/>
      </c>
      <c r="X391" s="22" t="str">
        <f t="shared" si="224"/>
        <v/>
      </c>
      <c r="Y391" s="22" t="str">
        <f t="shared" si="225"/>
        <v/>
      </c>
      <c r="Z391" s="22" t="str">
        <f t="shared" si="226"/>
        <v/>
      </c>
      <c r="AA391" s="22" t="str">
        <f t="shared" si="227"/>
        <v/>
      </c>
      <c r="AB391" s="22" t="str">
        <f t="shared" si="228"/>
        <v/>
      </c>
      <c r="AC391" s="22" t="str">
        <f t="shared" si="229"/>
        <v/>
      </c>
      <c r="AD391" s="29" t="str">
        <f t="shared" si="230"/>
        <v/>
      </c>
      <c r="AE391" s="22" t="str">
        <f t="shared" si="231"/>
        <v/>
      </c>
      <c r="AF391" s="22" t="str">
        <f t="shared" si="232"/>
        <v/>
      </c>
      <c r="AG391" s="22" t="str">
        <f t="shared" si="233"/>
        <v/>
      </c>
      <c r="AH391" s="22" t="str">
        <f t="shared" si="234"/>
        <v/>
      </c>
      <c r="AI391" s="22" t="str">
        <f t="shared" si="235"/>
        <v/>
      </c>
      <c r="AJ391" s="31" t="str">
        <f t="shared" si="236"/>
        <v/>
      </c>
      <c r="AK391" s="22" t="str">
        <f t="shared" si="237"/>
        <v/>
      </c>
      <c r="AL391" s="22" t="str">
        <f t="shared" si="238"/>
        <v/>
      </c>
      <c r="AM391" s="22" t="str">
        <f t="shared" si="239"/>
        <v/>
      </c>
      <c r="AN391" s="22" t="str">
        <f t="shared" si="240"/>
        <v/>
      </c>
      <c r="AO391" s="22" t="str">
        <f t="shared" si="241"/>
        <v/>
      </c>
      <c r="AP391" s="22" t="str">
        <f t="shared" si="242"/>
        <v/>
      </c>
      <c r="AQ391" s="2" t="str">
        <f t="shared" si="243"/>
        <v/>
      </c>
    </row>
    <row r="392" spans="1:43" x14ac:dyDescent="0.25">
      <c r="A392" s="26" t="str">
        <f t="shared" si="244"/>
        <v/>
      </c>
      <c r="B392" t="s">
        <v>6636</v>
      </c>
      <c r="C392" t="s">
        <v>64</v>
      </c>
      <c r="D392" t="s">
        <v>37</v>
      </c>
      <c r="E392" t="s">
        <v>5191</v>
      </c>
      <c r="F392">
        <v>2026</v>
      </c>
      <c r="G392" t="s">
        <v>5657</v>
      </c>
      <c r="H392" s="4">
        <v>46174</v>
      </c>
      <c r="I392" s="4" t="str">
        <f t="shared" si="210"/>
        <v>Southwestern Athletic</v>
      </c>
      <c r="J392" s="2" t="str">
        <f t="shared" si="211"/>
        <v/>
      </c>
      <c r="K392" s="2" t="str">
        <f t="shared" si="212"/>
        <v/>
      </c>
      <c r="L392" s="2" t="str">
        <f t="shared" si="213"/>
        <v/>
      </c>
      <c r="M392" s="2" t="str">
        <f t="shared" si="214"/>
        <v/>
      </c>
      <c r="N392" s="22" t="str" cm="1">
        <f t="array" ref="N392">IFERROR(INDEX(Stats_Hit_GP,MATCH($B392,Stats_Hit_Player,0)),"")</f>
        <v/>
      </c>
      <c r="O392" s="22" t="str">
        <f t="shared" si="215"/>
        <v/>
      </c>
      <c r="P392" s="22" t="str">
        <f t="shared" si="216"/>
        <v/>
      </c>
      <c r="Q392" s="22" t="str">
        <f t="shared" si="217"/>
        <v/>
      </c>
      <c r="R392" s="22" t="str">
        <f t="shared" si="218"/>
        <v/>
      </c>
      <c r="S392" s="22" t="str">
        <f t="shared" si="219"/>
        <v/>
      </c>
      <c r="T392" s="22" t="str">
        <f t="shared" si="220"/>
        <v/>
      </c>
      <c r="U392" s="22" t="str">
        <f t="shared" si="221"/>
        <v/>
      </c>
      <c r="V392" s="22" t="str">
        <f t="shared" si="222"/>
        <v/>
      </c>
      <c r="W392" s="22" t="str">
        <f t="shared" si="223"/>
        <v/>
      </c>
      <c r="X392" s="22" t="str">
        <f t="shared" si="224"/>
        <v/>
      </c>
      <c r="Y392" s="22" t="str">
        <f t="shared" si="225"/>
        <v/>
      </c>
      <c r="Z392" s="22" t="str">
        <f t="shared" si="226"/>
        <v/>
      </c>
      <c r="AA392" s="22" t="str">
        <f t="shared" si="227"/>
        <v/>
      </c>
      <c r="AB392" s="22">
        <f t="shared" si="228"/>
        <v>0</v>
      </c>
      <c r="AC392" s="22">
        <f t="shared" si="229"/>
        <v>1</v>
      </c>
      <c r="AD392" s="29">
        <f t="shared" si="230"/>
        <v>13.2</v>
      </c>
      <c r="AE392" s="22">
        <f t="shared" si="231"/>
        <v>20</v>
      </c>
      <c r="AF392" s="22">
        <f t="shared" si="232"/>
        <v>0</v>
      </c>
      <c r="AG392" s="22">
        <f t="shared" si="233"/>
        <v>0</v>
      </c>
      <c r="AH392" s="22">
        <f t="shared" si="234"/>
        <v>0</v>
      </c>
      <c r="AI392" s="22">
        <f t="shared" si="235"/>
        <v>0</v>
      </c>
      <c r="AJ392" s="31">
        <f t="shared" si="236"/>
        <v>15</v>
      </c>
      <c r="AK392" s="22">
        <f t="shared" si="237"/>
        <v>21</v>
      </c>
      <c r="AL392" s="22">
        <f t="shared" si="238"/>
        <v>30</v>
      </c>
      <c r="AM392" s="22">
        <f t="shared" si="239"/>
        <v>22</v>
      </c>
      <c r="AN392" s="22">
        <f t="shared" si="240"/>
        <v>28</v>
      </c>
      <c r="AO392" s="22">
        <f t="shared" si="241"/>
        <v>14</v>
      </c>
      <c r="AP392" s="22">
        <f t="shared" si="242"/>
        <v>8</v>
      </c>
      <c r="AQ392" s="2">
        <f t="shared" si="243"/>
        <v>0.32300000000000001</v>
      </c>
    </row>
    <row r="393" spans="1:43" x14ac:dyDescent="0.25">
      <c r="A393" s="26" t="str">
        <f t="shared" si="244"/>
        <v/>
      </c>
      <c r="B393" t="s">
        <v>6637</v>
      </c>
      <c r="C393" t="s">
        <v>25</v>
      </c>
      <c r="D393" t="s">
        <v>37</v>
      </c>
      <c r="E393" t="s">
        <v>5637</v>
      </c>
      <c r="F393">
        <v>2026</v>
      </c>
      <c r="G393" t="s">
        <v>5657</v>
      </c>
      <c r="H393" s="4">
        <v>46174</v>
      </c>
      <c r="I393" s="4" t="str">
        <f t="shared" si="210"/>
        <v>West Coast</v>
      </c>
      <c r="J393" s="2" t="str">
        <f t="shared" si="211"/>
        <v/>
      </c>
      <c r="K393" s="2" t="str">
        <f t="shared" si="212"/>
        <v/>
      </c>
      <c r="L393" s="2" t="str">
        <f t="shared" si="213"/>
        <v/>
      </c>
      <c r="M393" s="2" t="str">
        <f t="shared" si="214"/>
        <v/>
      </c>
      <c r="N393" s="22" t="str" cm="1">
        <f t="array" ref="N393">IFERROR(INDEX(Stats_Hit_GP,MATCH($B393,Stats_Hit_Player,0)),"")</f>
        <v/>
      </c>
      <c r="O393" s="22" t="str">
        <f t="shared" si="215"/>
        <v/>
      </c>
      <c r="P393" s="22" t="str">
        <f t="shared" si="216"/>
        <v/>
      </c>
      <c r="Q393" s="22" t="str">
        <f t="shared" si="217"/>
        <v/>
      </c>
      <c r="R393" s="22" t="str">
        <f t="shared" si="218"/>
        <v/>
      </c>
      <c r="S393" s="22" t="str">
        <f t="shared" si="219"/>
        <v/>
      </c>
      <c r="T393" s="22" t="str">
        <f t="shared" si="220"/>
        <v/>
      </c>
      <c r="U393" s="22" t="str">
        <f t="shared" si="221"/>
        <v/>
      </c>
      <c r="V393" s="22" t="str">
        <f t="shared" si="222"/>
        <v/>
      </c>
      <c r="W393" s="22" t="str">
        <f t="shared" si="223"/>
        <v/>
      </c>
      <c r="X393" s="22" t="str">
        <f t="shared" si="224"/>
        <v/>
      </c>
      <c r="Y393" s="22" t="str">
        <f t="shared" si="225"/>
        <v/>
      </c>
      <c r="Z393" s="22" t="str">
        <f t="shared" si="226"/>
        <v/>
      </c>
      <c r="AA393" s="22" t="str">
        <f t="shared" si="227"/>
        <v/>
      </c>
      <c r="AB393" s="22" t="str">
        <f t="shared" si="228"/>
        <v/>
      </c>
      <c r="AC393" s="22" t="str">
        <f t="shared" si="229"/>
        <v/>
      </c>
      <c r="AD393" s="29" t="str">
        <f t="shared" si="230"/>
        <v/>
      </c>
      <c r="AE393" s="22" t="str">
        <f t="shared" si="231"/>
        <v/>
      </c>
      <c r="AF393" s="22" t="str">
        <f t="shared" si="232"/>
        <v/>
      </c>
      <c r="AG393" s="22" t="str">
        <f t="shared" si="233"/>
        <v/>
      </c>
      <c r="AH393" s="22" t="str">
        <f t="shared" si="234"/>
        <v/>
      </c>
      <c r="AI393" s="22" t="str">
        <f t="shared" si="235"/>
        <v/>
      </c>
      <c r="AJ393" s="31" t="str">
        <f t="shared" si="236"/>
        <v/>
      </c>
      <c r="AK393" s="22" t="str">
        <f t="shared" si="237"/>
        <v/>
      </c>
      <c r="AL393" s="22" t="str">
        <f t="shared" si="238"/>
        <v/>
      </c>
      <c r="AM393" s="22" t="str">
        <f t="shared" si="239"/>
        <v/>
      </c>
      <c r="AN393" s="22" t="str">
        <f t="shared" si="240"/>
        <v/>
      </c>
      <c r="AO393" s="22" t="str">
        <f t="shared" si="241"/>
        <v/>
      </c>
      <c r="AP393" s="22" t="str">
        <f t="shared" si="242"/>
        <v/>
      </c>
      <c r="AQ393" s="2" t="str">
        <f t="shared" si="243"/>
        <v/>
      </c>
    </row>
    <row r="394" spans="1:43" x14ac:dyDescent="0.25">
      <c r="A394" s="26" t="str">
        <f t="shared" si="244"/>
        <v/>
      </c>
      <c r="B394" t="s">
        <v>6638</v>
      </c>
      <c r="C394" t="s">
        <v>64</v>
      </c>
      <c r="D394" t="s">
        <v>37</v>
      </c>
      <c r="E394" t="s">
        <v>5720</v>
      </c>
      <c r="F394">
        <v>2026</v>
      </c>
      <c r="G394" t="s">
        <v>5657</v>
      </c>
      <c r="H394" s="4">
        <v>46174</v>
      </c>
      <c r="I394" s="4" t="str">
        <f t="shared" si="210"/>
        <v/>
      </c>
      <c r="J394" s="2" t="str">
        <f t="shared" si="211"/>
        <v/>
      </c>
      <c r="K394" s="2" t="str">
        <f t="shared" si="212"/>
        <v/>
      </c>
      <c r="L394" s="2" t="str">
        <f t="shared" si="213"/>
        <v/>
      </c>
      <c r="M394" s="2" t="str">
        <f t="shared" si="214"/>
        <v/>
      </c>
      <c r="N394" s="22" t="str" cm="1">
        <f t="array" ref="N394">IFERROR(INDEX(Stats_Hit_GP,MATCH($B394,Stats_Hit_Player,0)),"")</f>
        <v/>
      </c>
      <c r="O394" s="22" t="str">
        <f t="shared" si="215"/>
        <v/>
      </c>
      <c r="P394" s="22" t="str">
        <f t="shared" si="216"/>
        <v/>
      </c>
      <c r="Q394" s="22" t="str">
        <f t="shared" si="217"/>
        <v/>
      </c>
      <c r="R394" s="22" t="str">
        <f t="shared" si="218"/>
        <v/>
      </c>
      <c r="S394" s="22" t="str">
        <f t="shared" si="219"/>
        <v/>
      </c>
      <c r="T394" s="22" t="str">
        <f t="shared" si="220"/>
        <v/>
      </c>
      <c r="U394" s="22" t="str">
        <f t="shared" si="221"/>
        <v/>
      </c>
      <c r="V394" s="22" t="str">
        <f t="shared" si="222"/>
        <v/>
      </c>
      <c r="W394" s="22" t="str">
        <f t="shared" si="223"/>
        <v/>
      </c>
      <c r="X394" s="22" t="str">
        <f t="shared" si="224"/>
        <v/>
      </c>
      <c r="Y394" s="22" t="str">
        <f t="shared" si="225"/>
        <v/>
      </c>
      <c r="Z394" s="22" t="str">
        <f t="shared" si="226"/>
        <v/>
      </c>
      <c r="AA394" s="22" t="str">
        <f t="shared" si="227"/>
        <v/>
      </c>
      <c r="AB394" s="22">
        <f t="shared" si="228"/>
        <v>0</v>
      </c>
      <c r="AC394" s="22">
        <f t="shared" si="229"/>
        <v>0</v>
      </c>
      <c r="AD394" s="29">
        <f t="shared" si="230"/>
        <v>121.5</v>
      </c>
      <c r="AE394" s="22">
        <f t="shared" si="231"/>
        <v>3</v>
      </c>
      <c r="AF394" s="22">
        <f t="shared" si="232"/>
        <v>0</v>
      </c>
      <c r="AG394" s="22">
        <f t="shared" si="233"/>
        <v>0</v>
      </c>
      <c r="AH394" s="22">
        <f t="shared" si="234"/>
        <v>0</v>
      </c>
      <c r="AI394" s="22">
        <f t="shared" si="235"/>
        <v>0</v>
      </c>
      <c r="AJ394" s="31">
        <f t="shared" si="236"/>
        <v>0.2</v>
      </c>
      <c r="AK394" s="22">
        <f t="shared" si="237"/>
        <v>8</v>
      </c>
      <c r="AL394" s="22">
        <f t="shared" si="238"/>
        <v>9</v>
      </c>
      <c r="AM394" s="22">
        <f t="shared" si="239"/>
        <v>9</v>
      </c>
      <c r="AN394" s="22">
        <f t="shared" si="240"/>
        <v>1</v>
      </c>
      <c r="AO394" s="22">
        <f t="shared" si="241"/>
        <v>1</v>
      </c>
      <c r="AP394" s="22">
        <f t="shared" si="242"/>
        <v>1</v>
      </c>
      <c r="AQ394" s="2">
        <f t="shared" si="243"/>
        <v>0.8</v>
      </c>
    </row>
    <row r="395" spans="1:43" x14ac:dyDescent="0.25">
      <c r="A395" s="26" t="str">
        <f t="shared" si="244"/>
        <v/>
      </c>
      <c r="B395" t="s">
        <v>765</v>
      </c>
      <c r="C395" t="s">
        <v>25</v>
      </c>
      <c r="D395" t="s">
        <v>37</v>
      </c>
      <c r="E395" t="s">
        <v>757</v>
      </c>
      <c r="F395">
        <v>2026</v>
      </c>
      <c r="G395" t="s">
        <v>5657</v>
      </c>
      <c r="H395" s="4">
        <v>46174</v>
      </c>
      <c r="I395" s="4" t="str">
        <f t="shared" si="210"/>
        <v>American Athletic</v>
      </c>
      <c r="J395" s="2">
        <f t="shared" si="211"/>
        <v>0.27900000000000003</v>
      </c>
      <c r="K395" s="2">
        <f t="shared" si="212"/>
        <v>0.40699999999999997</v>
      </c>
      <c r="L395" s="2">
        <f t="shared" si="213"/>
        <v>0.47499999999999998</v>
      </c>
      <c r="M395" s="2">
        <f t="shared" si="214"/>
        <v>0.88200000000000001</v>
      </c>
      <c r="N395" s="22" cm="1">
        <f t="array" ref="N395">IFERROR(INDEX(Stats_Hit_GP,MATCH($B395,Stats_Hit_Player,0)),"")</f>
        <v>41</v>
      </c>
      <c r="O395" s="22">
        <f t="shared" si="215"/>
        <v>152</v>
      </c>
      <c r="P395" s="22">
        <f t="shared" si="216"/>
        <v>122</v>
      </c>
      <c r="Q395" s="22">
        <f t="shared" si="217"/>
        <v>25</v>
      </c>
      <c r="R395" s="22">
        <f t="shared" si="218"/>
        <v>34</v>
      </c>
      <c r="S395" s="22">
        <f t="shared" si="219"/>
        <v>3</v>
      </c>
      <c r="T395" s="22">
        <f t="shared" si="220"/>
        <v>0</v>
      </c>
      <c r="U395" s="22">
        <f t="shared" si="221"/>
        <v>7</v>
      </c>
      <c r="V395" s="22">
        <f t="shared" si="222"/>
        <v>25</v>
      </c>
      <c r="W395" s="22">
        <f t="shared" si="223"/>
        <v>2</v>
      </c>
      <c r="X395" s="22">
        <f t="shared" si="224"/>
        <v>25</v>
      </c>
      <c r="Y395" s="22">
        <f t="shared" si="225"/>
        <v>32</v>
      </c>
      <c r="Z395" s="22">
        <f t="shared" si="226"/>
        <v>1</v>
      </c>
      <c r="AA395" s="22">
        <f t="shared" si="227"/>
        <v>0</v>
      </c>
      <c r="AB395" s="22" t="str">
        <f t="shared" si="228"/>
        <v/>
      </c>
      <c r="AC395" s="22" t="str">
        <f t="shared" si="229"/>
        <v/>
      </c>
      <c r="AD395" s="29" t="str">
        <f t="shared" si="230"/>
        <v/>
      </c>
      <c r="AE395" s="22" t="str">
        <f t="shared" si="231"/>
        <v/>
      </c>
      <c r="AF395" s="22" t="str">
        <f t="shared" si="232"/>
        <v/>
      </c>
      <c r="AG395" s="22" t="str">
        <f t="shared" si="233"/>
        <v/>
      </c>
      <c r="AH395" s="22" t="str">
        <f t="shared" si="234"/>
        <v/>
      </c>
      <c r="AI395" s="22" t="str">
        <f t="shared" si="235"/>
        <v/>
      </c>
      <c r="AJ395" s="31" t="str">
        <f t="shared" si="236"/>
        <v/>
      </c>
      <c r="AK395" s="22" t="str">
        <f t="shared" si="237"/>
        <v/>
      </c>
      <c r="AL395" s="22" t="str">
        <f t="shared" si="238"/>
        <v/>
      </c>
      <c r="AM395" s="22" t="str">
        <f t="shared" si="239"/>
        <v/>
      </c>
      <c r="AN395" s="22" t="str">
        <f t="shared" si="240"/>
        <v/>
      </c>
      <c r="AO395" s="22" t="str">
        <f t="shared" si="241"/>
        <v/>
      </c>
      <c r="AP395" s="22" t="str">
        <f t="shared" si="242"/>
        <v/>
      </c>
      <c r="AQ395" s="2" t="str">
        <f t="shared" si="243"/>
        <v/>
      </c>
    </row>
    <row r="396" spans="1:43" x14ac:dyDescent="0.25">
      <c r="A396" s="26" t="str">
        <f t="shared" si="244"/>
        <v/>
      </c>
      <c r="B396" t="s">
        <v>6639</v>
      </c>
      <c r="C396" t="s">
        <v>64</v>
      </c>
      <c r="D396" t="s">
        <v>37</v>
      </c>
      <c r="E396" t="s">
        <v>2345</v>
      </c>
      <c r="F396">
        <v>2026</v>
      </c>
      <c r="G396" t="s">
        <v>5657</v>
      </c>
      <c r="H396" s="4">
        <v>46174</v>
      </c>
      <c r="I396" s="4" t="str">
        <f t="shared" si="210"/>
        <v>Conference USA</v>
      </c>
      <c r="J396" s="2" t="str">
        <f t="shared" si="211"/>
        <v/>
      </c>
      <c r="K396" s="2" t="str">
        <f t="shared" si="212"/>
        <v/>
      </c>
      <c r="L396" s="2" t="str">
        <f t="shared" si="213"/>
        <v/>
      </c>
      <c r="M396" s="2" t="str">
        <f t="shared" si="214"/>
        <v/>
      </c>
      <c r="N396" s="22" t="str" cm="1">
        <f t="array" ref="N396">IFERROR(INDEX(Stats_Hit_GP,MATCH($B396,Stats_Hit_Player,0)),"")</f>
        <v/>
      </c>
      <c r="O396" s="22" t="str">
        <f t="shared" si="215"/>
        <v/>
      </c>
      <c r="P396" s="22" t="str">
        <f t="shared" si="216"/>
        <v/>
      </c>
      <c r="Q396" s="22" t="str">
        <f t="shared" si="217"/>
        <v/>
      </c>
      <c r="R396" s="22" t="str">
        <f t="shared" si="218"/>
        <v/>
      </c>
      <c r="S396" s="22" t="str">
        <f t="shared" si="219"/>
        <v/>
      </c>
      <c r="T396" s="22" t="str">
        <f t="shared" si="220"/>
        <v/>
      </c>
      <c r="U396" s="22" t="str">
        <f t="shared" si="221"/>
        <v/>
      </c>
      <c r="V396" s="22" t="str">
        <f t="shared" si="222"/>
        <v/>
      </c>
      <c r="W396" s="22" t="str">
        <f t="shared" si="223"/>
        <v/>
      </c>
      <c r="X396" s="22" t="str">
        <f t="shared" si="224"/>
        <v/>
      </c>
      <c r="Y396" s="22" t="str">
        <f t="shared" si="225"/>
        <v/>
      </c>
      <c r="Z396" s="22" t="str">
        <f t="shared" si="226"/>
        <v/>
      </c>
      <c r="AA396" s="22" t="str">
        <f t="shared" si="227"/>
        <v/>
      </c>
      <c r="AB396" s="22">
        <f t="shared" si="228"/>
        <v>0</v>
      </c>
      <c r="AC396" s="22">
        <f t="shared" si="229"/>
        <v>1</v>
      </c>
      <c r="AD396" s="29">
        <f t="shared" si="230"/>
        <v>13.5</v>
      </c>
      <c r="AE396" s="22">
        <f t="shared" si="231"/>
        <v>12</v>
      </c>
      <c r="AF396" s="22">
        <f t="shared" si="232"/>
        <v>2</v>
      </c>
      <c r="AG396" s="22">
        <f t="shared" si="233"/>
        <v>0</v>
      </c>
      <c r="AH396" s="22">
        <f t="shared" si="234"/>
        <v>0</v>
      </c>
      <c r="AI396" s="22">
        <f t="shared" si="235"/>
        <v>0</v>
      </c>
      <c r="AJ396" s="31">
        <f t="shared" si="236"/>
        <v>12.2</v>
      </c>
      <c r="AK396" s="22">
        <f t="shared" si="237"/>
        <v>17</v>
      </c>
      <c r="AL396" s="22">
        <f t="shared" si="238"/>
        <v>20</v>
      </c>
      <c r="AM396" s="22">
        <f t="shared" si="239"/>
        <v>19</v>
      </c>
      <c r="AN396" s="22">
        <f t="shared" si="240"/>
        <v>16</v>
      </c>
      <c r="AO396" s="22">
        <f t="shared" si="241"/>
        <v>9</v>
      </c>
      <c r="AP396" s="22">
        <f t="shared" si="242"/>
        <v>7</v>
      </c>
      <c r="AQ396" s="2">
        <f t="shared" si="243"/>
        <v>0.35399999999999998</v>
      </c>
    </row>
    <row r="397" spans="1:43" x14ac:dyDescent="0.25">
      <c r="A397" s="26" t="str">
        <f t="shared" si="244"/>
        <v/>
      </c>
      <c r="B397" t="s">
        <v>1896</v>
      </c>
      <c r="C397" t="s">
        <v>42</v>
      </c>
      <c r="D397" t="s">
        <v>24</v>
      </c>
      <c r="E397" t="s">
        <v>1890</v>
      </c>
      <c r="F397">
        <v>2026</v>
      </c>
      <c r="G397" t="s">
        <v>5657</v>
      </c>
      <c r="H397" s="4">
        <v>46174</v>
      </c>
      <c r="I397" s="4" t="str">
        <f t="shared" si="210"/>
        <v>Big Ten</v>
      </c>
      <c r="J397" s="2">
        <f t="shared" si="211"/>
        <v>1</v>
      </c>
      <c r="K397" s="2">
        <f t="shared" si="212"/>
        <v>1</v>
      </c>
      <c r="L397" s="2">
        <f t="shared" si="213"/>
        <v>1</v>
      </c>
      <c r="M397" s="2">
        <f t="shared" si="214"/>
        <v>2</v>
      </c>
      <c r="N397" s="22" cm="1">
        <f t="array" ref="N397">IFERROR(INDEX(Stats_Hit_GP,MATCH($B397,Stats_Hit_Player,0)),"")</f>
        <v>1</v>
      </c>
      <c r="O397" s="22">
        <f t="shared" si="215"/>
        <v>1</v>
      </c>
      <c r="P397" s="22">
        <f t="shared" si="216"/>
        <v>1</v>
      </c>
      <c r="Q397" s="22">
        <f t="shared" si="217"/>
        <v>1</v>
      </c>
      <c r="R397" s="22">
        <f t="shared" si="218"/>
        <v>1</v>
      </c>
      <c r="S397" s="22">
        <f t="shared" si="219"/>
        <v>0</v>
      </c>
      <c r="T397" s="22">
        <f t="shared" si="220"/>
        <v>0</v>
      </c>
      <c r="U397" s="22">
        <f t="shared" si="221"/>
        <v>0</v>
      </c>
      <c r="V397" s="22">
        <f t="shared" si="222"/>
        <v>0</v>
      </c>
      <c r="W397" s="22">
        <f t="shared" si="223"/>
        <v>0</v>
      </c>
      <c r="X397" s="22">
        <f t="shared" si="224"/>
        <v>0</v>
      </c>
      <c r="Y397" s="22">
        <f t="shared" si="225"/>
        <v>0</v>
      </c>
      <c r="Z397" s="22">
        <f t="shared" si="226"/>
        <v>0</v>
      </c>
      <c r="AA397" s="22">
        <f t="shared" si="227"/>
        <v>0</v>
      </c>
      <c r="AB397" s="22" t="str">
        <f t="shared" si="228"/>
        <v/>
      </c>
      <c r="AC397" s="22" t="str">
        <f t="shared" si="229"/>
        <v/>
      </c>
      <c r="AD397" s="29" t="str">
        <f t="shared" si="230"/>
        <v/>
      </c>
      <c r="AE397" s="22" t="str">
        <f t="shared" si="231"/>
        <v/>
      </c>
      <c r="AF397" s="22" t="str">
        <f t="shared" si="232"/>
        <v/>
      </c>
      <c r="AG397" s="22" t="str">
        <f t="shared" si="233"/>
        <v/>
      </c>
      <c r="AH397" s="22" t="str">
        <f t="shared" si="234"/>
        <v/>
      </c>
      <c r="AI397" s="22" t="str">
        <f t="shared" si="235"/>
        <v/>
      </c>
      <c r="AJ397" s="31" t="str">
        <f t="shared" si="236"/>
        <v/>
      </c>
      <c r="AK397" s="22" t="str">
        <f t="shared" si="237"/>
        <v/>
      </c>
      <c r="AL397" s="22" t="str">
        <f t="shared" si="238"/>
        <v/>
      </c>
      <c r="AM397" s="22" t="str">
        <f t="shared" si="239"/>
        <v/>
      </c>
      <c r="AN397" s="22" t="str">
        <f t="shared" si="240"/>
        <v/>
      </c>
      <c r="AO397" s="22" t="str">
        <f t="shared" si="241"/>
        <v/>
      </c>
      <c r="AP397" s="22" t="str">
        <f t="shared" si="242"/>
        <v/>
      </c>
      <c r="AQ397" s="2" t="str">
        <f t="shared" si="243"/>
        <v/>
      </c>
    </row>
    <row r="398" spans="1:43" x14ac:dyDescent="0.25">
      <c r="A398" s="26" t="str">
        <f t="shared" si="244"/>
        <v/>
      </c>
      <c r="B398" t="s">
        <v>4349</v>
      </c>
      <c r="C398" t="s">
        <v>42</v>
      </c>
      <c r="D398" t="s">
        <v>24</v>
      </c>
      <c r="E398" t="s">
        <v>4333</v>
      </c>
      <c r="F398">
        <v>2026</v>
      </c>
      <c r="G398" t="s">
        <v>5657</v>
      </c>
      <c r="H398" s="4">
        <v>46174</v>
      </c>
      <c r="I398" s="4" t="str">
        <f t="shared" si="210"/>
        <v>SEC</v>
      </c>
      <c r="J398" s="2">
        <f t="shared" si="211"/>
        <v>0.14299999999999999</v>
      </c>
      <c r="K398" s="2">
        <f t="shared" si="212"/>
        <v>0.28799999999999998</v>
      </c>
      <c r="L398" s="2">
        <f t="shared" si="213"/>
        <v>0.16700000000000001</v>
      </c>
      <c r="M398" s="2">
        <f t="shared" si="214"/>
        <v>0.45500000000000002</v>
      </c>
      <c r="N398" s="22" cm="1">
        <f t="array" ref="N398">IFERROR(INDEX(Stats_Hit_GP,MATCH($B398,Stats_Hit_Player,0)),"")</f>
        <v>17</v>
      </c>
      <c r="O398" s="22">
        <f t="shared" si="215"/>
        <v>52</v>
      </c>
      <c r="P398" s="22">
        <f t="shared" si="216"/>
        <v>42</v>
      </c>
      <c r="Q398" s="22">
        <f t="shared" si="217"/>
        <v>4</v>
      </c>
      <c r="R398" s="22">
        <f t="shared" si="218"/>
        <v>6</v>
      </c>
      <c r="S398" s="22">
        <f t="shared" si="219"/>
        <v>1</v>
      </c>
      <c r="T398" s="22">
        <f t="shared" si="220"/>
        <v>0</v>
      </c>
      <c r="U398" s="22">
        <f t="shared" si="221"/>
        <v>0</v>
      </c>
      <c r="V398" s="22">
        <f t="shared" si="222"/>
        <v>2</v>
      </c>
      <c r="W398" s="22">
        <f t="shared" si="223"/>
        <v>1</v>
      </c>
      <c r="X398" s="22">
        <f t="shared" si="224"/>
        <v>8</v>
      </c>
      <c r="Y398" s="22">
        <f t="shared" si="225"/>
        <v>10</v>
      </c>
      <c r="Z398" s="22">
        <f t="shared" si="226"/>
        <v>1</v>
      </c>
      <c r="AA398" s="22">
        <f t="shared" si="227"/>
        <v>0</v>
      </c>
      <c r="AB398" s="22" t="str">
        <f t="shared" si="228"/>
        <v/>
      </c>
      <c r="AC398" s="22" t="str">
        <f t="shared" si="229"/>
        <v/>
      </c>
      <c r="AD398" s="29" t="str">
        <f t="shared" si="230"/>
        <v/>
      </c>
      <c r="AE398" s="22" t="str">
        <f t="shared" si="231"/>
        <v/>
      </c>
      <c r="AF398" s="22" t="str">
        <f t="shared" si="232"/>
        <v/>
      </c>
      <c r="AG398" s="22" t="str">
        <f t="shared" si="233"/>
        <v/>
      </c>
      <c r="AH398" s="22" t="str">
        <f t="shared" si="234"/>
        <v/>
      </c>
      <c r="AI398" s="22" t="str">
        <f t="shared" si="235"/>
        <v/>
      </c>
      <c r="AJ398" s="31" t="str">
        <f t="shared" si="236"/>
        <v/>
      </c>
      <c r="AK398" s="22" t="str">
        <f t="shared" si="237"/>
        <v/>
      </c>
      <c r="AL398" s="22" t="str">
        <f t="shared" si="238"/>
        <v/>
      </c>
      <c r="AM398" s="22" t="str">
        <f t="shared" si="239"/>
        <v/>
      </c>
      <c r="AN398" s="22" t="str">
        <f t="shared" si="240"/>
        <v/>
      </c>
      <c r="AO398" s="22" t="str">
        <f t="shared" si="241"/>
        <v/>
      </c>
      <c r="AP398" s="22" t="str">
        <f t="shared" si="242"/>
        <v/>
      </c>
      <c r="AQ398" s="2" t="str">
        <f t="shared" si="243"/>
        <v/>
      </c>
    </row>
    <row r="399" spans="1:43" x14ac:dyDescent="0.25">
      <c r="A399" s="26" t="str">
        <f t="shared" si="244"/>
        <v/>
      </c>
      <c r="B399" t="s">
        <v>6640</v>
      </c>
      <c r="C399" t="s">
        <v>64</v>
      </c>
      <c r="D399" t="s">
        <v>24</v>
      </c>
      <c r="E399" t="s">
        <v>1399</v>
      </c>
      <c r="F399">
        <v>2026</v>
      </c>
      <c r="G399" t="s">
        <v>5657</v>
      </c>
      <c r="H399" s="4">
        <v>46174</v>
      </c>
      <c r="I399" s="4" t="str">
        <f t="shared" si="210"/>
        <v>Big East</v>
      </c>
      <c r="J399" s="2" t="str">
        <f t="shared" si="211"/>
        <v/>
      </c>
      <c r="K399" s="2" t="str">
        <f t="shared" si="212"/>
        <v/>
      </c>
      <c r="L399" s="2" t="str">
        <f t="shared" si="213"/>
        <v/>
      </c>
      <c r="M399" s="2" t="str">
        <f t="shared" si="214"/>
        <v/>
      </c>
      <c r="N399" s="22" t="str" cm="1">
        <f t="array" ref="N399">IFERROR(INDEX(Stats_Hit_GP,MATCH($B399,Stats_Hit_Player,0)),"")</f>
        <v/>
      </c>
      <c r="O399" s="22" t="str">
        <f t="shared" si="215"/>
        <v/>
      </c>
      <c r="P399" s="22" t="str">
        <f t="shared" si="216"/>
        <v/>
      </c>
      <c r="Q399" s="22" t="str">
        <f t="shared" si="217"/>
        <v/>
      </c>
      <c r="R399" s="22" t="str">
        <f t="shared" si="218"/>
        <v/>
      </c>
      <c r="S399" s="22" t="str">
        <f t="shared" si="219"/>
        <v/>
      </c>
      <c r="T399" s="22" t="str">
        <f t="shared" si="220"/>
        <v/>
      </c>
      <c r="U399" s="22" t="str">
        <f t="shared" si="221"/>
        <v/>
      </c>
      <c r="V399" s="22" t="str">
        <f t="shared" si="222"/>
        <v/>
      </c>
      <c r="W399" s="22" t="str">
        <f t="shared" si="223"/>
        <v/>
      </c>
      <c r="X399" s="22" t="str">
        <f t="shared" si="224"/>
        <v/>
      </c>
      <c r="Y399" s="22" t="str">
        <f t="shared" si="225"/>
        <v/>
      </c>
      <c r="Z399" s="22" t="str">
        <f t="shared" si="226"/>
        <v/>
      </c>
      <c r="AA399" s="22" t="str">
        <f t="shared" si="227"/>
        <v/>
      </c>
      <c r="AB399" s="22">
        <f t="shared" si="228"/>
        <v>0</v>
      </c>
      <c r="AC399" s="22">
        <f t="shared" si="229"/>
        <v>1</v>
      </c>
      <c r="AD399" s="29">
        <f t="shared" si="230"/>
        <v>10.8</v>
      </c>
      <c r="AE399" s="22">
        <f t="shared" si="231"/>
        <v>9</v>
      </c>
      <c r="AF399" s="22">
        <f t="shared" si="232"/>
        <v>0</v>
      </c>
      <c r="AG399" s="22">
        <f t="shared" si="233"/>
        <v>0</v>
      </c>
      <c r="AH399" s="22">
        <f t="shared" si="234"/>
        <v>0</v>
      </c>
      <c r="AI399" s="22">
        <f t="shared" si="235"/>
        <v>0</v>
      </c>
      <c r="AJ399" s="31">
        <f t="shared" si="236"/>
        <v>6.2</v>
      </c>
      <c r="AK399" s="22">
        <f t="shared" si="237"/>
        <v>13</v>
      </c>
      <c r="AL399" s="22">
        <f t="shared" si="238"/>
        <v>10</v>
      </c>
      <c r="AM399" s="22">
        <f t="shared" si="239"/>
        <v>8</v>
      </c>
      <c r="AN399" s="22">
        <f t="shared" si="240"/>
        <v>5</v>
      </c>
      <c r="AO399" s="22">
        <f t="shared" si="241"/>
        <v>10</v>
      </c>
      <c r="AP399" s="22">
        <f t="shared" si="242"/>
        <v>2</v>
      </c>
      <c r="AQ399" s="2">
        <f t="shared" si="243"/>
        <v>0.39400000000000002</v>
      </c>
    </row>
    <row r="400" spans="1:43" x14ac:dyDescent="0.25">
      <c r="A400" s="26" t="str">
        <f t="shared" si="244"/>
        <v/>
      </c>
      <c r="B400" t="s">
        <v>6641</v>
      </c>
      <c r="C400" t="s">
        <v>64</v>
      </c>
      <c r="D400" t="s">
        <v>24</v>
      </c>
      <c r="E400" t="s">
        <v>2526</v>
      </c>
      <c r="F400">
        <v>2026</v>
      </c>
      <c r="G400" t="s">
        <v>5657</v>
      </c>
      <c r="H400" s="4">
        <v>46174</v>
      </c>
      <c r="I400" s="4" t="str">
        <f t="shared" si="210"/>
        <v>Coastal</v>
      </c>
      <c r="J400" s="2" t="str">
        <f t="shared" si="211"/>
        <v/>
      </c>
      <c r="K400" s="2" t="str">
        <f t="shared" si="212"/>
        <v/>
      </c>
      <c r="L400" s="2" t="str">
        <f t="shared" si="213"/>
        <v/>
      </c>
      <c r="M400" s="2" t="str">
        <f t="shared" si="214"/>
        <v/>
      </c>
      <c r="N400" s="22" t="str" cm="1">
        <f t="array" ref="N400">IFERROR(INDEX(Stats_Hit_GP,MATCH($B400,Stats_Hit_Player,0)),"")</f>
        <v/>
      </c>
      <c r="O400" s="22" t="str">
        <f t="shared" si="215"/>
        <v/>
      </c>
      <c r="P400" s="22" t="str">
        <f t="shared" si="216"/>
        <v/>
      </c>
      <c r="Q400" s="22" t="str">
        <f t="shared" si="217"/>
        <v/>
      </c>
      <c r="R400" s="22" t="str">
        <f t="shared" si="218"/>
        <v/>
      </c>
      <c r="S400" s="22" t="str">
        <f t="shared" si="219"/>
        <v/>
      </c>
      <c r="T400" s="22" t="str">
        <f t="shared" si="220"/>
        <v/>
      </c>
      <c r="U400" s="22" t="str">
        <f t="shared" si="221"/>
        <v/>
      </c>
      <c r="V400" s="22" t="str">
        <f t="shared" si="222"/>
        <v/>
      </c>
      <c r="W400" s="22" t="str">
        <f t="shared" si="223"/>
        <v/>
      </c>
      <c r="X400" s="22" t="str">
        <f t="shared" si="224"/>
        <v/>
      </c>
      <c r="Y400" s="22" t="str">
        <f t="shared" si="225"/>
        <v/>
      </c>
      <c r="Z400" s="22" t="str">
        <f t="shared" si="226"/>
        <v/>
      </c>
      <c r="AA400" s="22" t="str">
        <f t="shared" si="227"/>
        <v/>
      </c>
      <c r="AB400" s="22">
        <f t="shared" si="228"/>
        <v>0</v>
      </c>
      <c r="AC400" s="22">
        <f t="shared" si="229"/>
        <v>1</v>
      </c>
      <c r="AD400" s="29">
        <f t="shared" si="230"/>
        <v>13.03</v>
      </c>
      <c r="AE400" s="22">
        <f t="shared" si="231"/>
        <v>11</v>
      </c>
      <c r="AF400" s="22">
        <f t="shared" si="232"/>
        <v>3</v>
      </c>
      <c r="AG400" s="22">
        <f t="shared" si="233"/>
        <v>0</v>
      </c>
      <c r="AH400" s="22">
        <f t="shared" si="234"/>
        <v>0</v>
      </c>
      <c r="AI400" s="22">
        <f t="shared" si="235"/>
        <v>0</v>
      </c>
      <c r="AJ400" s="31">
        <f t="shared" si="236"/>
        <v>19.100000000000001</v>
      </c>
      <c r="AK400" s="22">
        <f t="shared" si="237"/>
        <v>25</v>
      </c>
      <c r="AL400" s="22">
        <f t="shared" si="238"/>
        <v>31</v>
      </c>
      <c r="AM400" s="22">
        <f t="shared" si="239"/>
        <v>28</v>
      </c>
      <c r="AN400" s="22">
        <f t="shared" si="240"/>
        <v>17</v>
      </c>
      <c r="AO400" s="22">
        <f t="shared" si="241"/>
        <v>16</v>
      </c>
      <c r="AP400" s="22">
        <f t="shared" si="242"/>
        <v>12</v>
      </c>
      <c r="AQ400" s="2">
        <f t="shared" si="243"/>
        <v>0.309</v>
      </c>
    </row>
    <row r="401" spans="1:43" x14ac:dyDescent="0.25">
      <c r="A401" s="26" t="str">
        <f t="shared" si="244"/>
        <v/>
      </c>
      <c r="B401" t="s">
        <v>6642</v>
      </c>
      <c r="C401" t="s">
        <v>64</v>
      </c>
      <c r="D401" t="s">
        <v>24</v>
      </c>
      <c r="E401" t="s">
        <v>5097</v>
      </c>
      <c r="F401">
        <v>2026</v>
      </c>
      <c r="G401" t="s">
        <v>5657</v>
      </c>
      <c r="H401" s="4">
        <v>46174</v>
      </c>
      <c r="I401" s="4" t="str">
        <f t="shared" si="210"/>
        <v>Sun Belt</v>
      </c>
      <c r="J401" s="2" t="str">
        <f t="shared" si="211"/>
        <v/>
      </c>
      <c r="K401" s="2" t="str">
        <f t="shared" si="212"/>
        <v/>
      </c>
      <c r="L401" s="2" t="str">
        <f t="shared" si="213"/>
        <v/>
      </c>
      <c r="M401" s="2" t="str">
        <f t="shared" si="214"/>
        <v/>
      </c>
      <c r="N401" s="22" t="str" cm="1">
        <f t="array" ref="N401">IFERROR(INDEX(Stats_Hit_GP,MATCH($B401,Stats_Hit_Player,0)),"")</f>
        <v/>
      </c>
      <c r="O401" s="22" t="str">
        <f t="shared" si="215"/>
        <v/>
      </c>
      <c r="P401" s="22" t="str">
        <f t="shared" si="216"/>
        <v/>
      </c>
      <c r="Q401" s="22" t="str">
        <f t="shared" si="217"/>
        <v/>
      </c>
      <c r="R401" s="22" t="str">
        <f t="shared" si="218"/>
        <v/>
      </c>
      <c r="S401" s="22" t="str">
        <f t="shared" si="219"/>
        <v/>
      </c>
      <c r="T401" s="22" t="str">
        <f t="shared" si="220"/>
        <v/>
      </c>
      <c r="U401" s="22" t="str">
        <f t="shared" si="221"/>
        <v/>
      </c>
      <c r="V401" s="22" t="str">
        <f t="shared" si="222"/>
        <v/>
      </c>
      <c r="W401" s="22" t="str">
        <f t="shared" si="223"/>
        <v/>
      </c>
      <c r="X401" s="22" t="str">
        <f t="shared" si="224"/>
        <v/>
      </c>
      <c r="Y401" s="22" t="str">
        <f t="shared" si="225"/>
        <v/>
      </c>
      <c r="Z401" s="22" t="str">
        <f t="shared" si="226"/>
        <v/>
      </c>
      <c r="AA401" s="22" t="str">
        <f t="shared" si="227"/>
        <v/>
      </c>
      <c r="AB401" s="22">
        <f t="shared" si="228"/>
        <v>1</v>
      </c>
      <c r="AC401" s="22">
        <f t="shared" si="229"/>
        <v>2</v>
      </c>
      <c r="AD401" s="29">
        <f t="shared" si="230"/>
        <v>11.96</v>
      </c>
      <c r="AE401" s="22">
        <f t="shared" si="231"/>
        <v>18</v>
      </c>
      <c r="AF401" s="22">
        <f t="shared" si="232"/>
        <v>4</v>
      </c>
      <c r="AG401" s="22">
        <f t="shared" si="233"/>
        <v>0</v>
      </c>
      <c r="AH401" s="22">
        <f t="shared" si="234"/>
        <v>0</v>
      </c>
      <c r="AI401" s="22">
        <f t="shared" si="235"/>
        <v>1</v>
      </c>
      <c r="AJ401" s="31">
        <f t="shared" si="236"/>
        <v>26.1</v>
      </c>
      <c r="AK401" s="22">
        <f t="shared" si="237"/>
        <v>47</v>
      </c>
      <c r="AL401" s="22">
        <f t="shared" si="238"/>
        <v>39</v>
      </c>
      <c r="AM401" s="22">
        <f t="shared" si="239"/>
        <v>35</v>
      </c>
      <c r="AN401" s="22">
        <f t="shared" si="240"/>
        <v>27</v>
      </c>
      <c r="AO401" s="22">
        <f t="shared" si="241"/>
        <v>24</v>
      </c>
      <c r="AP401" s="22">
        <f t="shared" si="242"/>
        <v>5</v>
      </c>
      <c r="AQ401" s="2">
        <f t="shared" si="243"/>
        <v>0.39800000000000002</v>
      </c>
    </row>
    <row r="402" spans="1:43" x14ac:dyDescent="0.25">
      <c r="A402" s="26" t="str">
        <f t="shared" si="244"/>
        <v/>
      </c>
      <c r="B402" t="s">
        <v>1076</v>
      </c>
      <c r="C402" t="s">
        <v>64</v>
      </c>
      <c r="D402" t="s">
        <v>24</v>
      </c>
      <c r="E402" t="s">
        <v>1806</v>
      </c>
      <c r="F402">
        <v>2026</v>
      </c>
      <c r="G402" t="s">
        <v>5657</v>
      </c>
      <c r="H402" s="4">
        <v>46174</v>
      </c>
      <c r="I402" s="4" t="str">
        <f t="shared" si="210"/>
        <v>Big Ten</v>
      </c>
      <c r="J402" s="2">
        <f t="shared" si="211"/>
        <v>0.19</v>
      </c>
      <c r="K402" s="2">
        <f t="shared" si="212"/>
        <v>0.39300000000000002</v>
      </c>
      <c r="L402" s="2">
        <f t="shared" si="213"/>
        <v>0.33300000000000002</v>
      </c>
      <c r="M402" s="2">
        <f t="shared" si="214"/>
        <v>0.72599999999999998</v>
      </c>
      <c r="N402" s="22" cm="1">
        <f t="array" ref="N402">IFERROR(INDEX(Stats_Hit_GP,MATCH($B402,Stats_Hit_Player,0)),"")</f>
        <v>16</v>
      </c>
      <c r="O402" s="22">
        <f t="shared" si="215"/>
        <v>28</v>
      </c>
      <c r="P402" s="22">
        <f t="shared" si="216"/>
        <v>21</v>
      </c>
      <c r="Q402" s="22">
        <f t="shared" si="217"/>
        <v>4</v>
      </c>
      <c r="R402" s="22">
        <f t="shared" si="218"/>
        <v>4</v>
      </c>
      <c r="S402" s="22">
        <f t="shared" si="219"/>
        <v>0</v>
      </c>
      <c r="T402" s="22">
        <f t="shared" si="220"/>
        <v>0</v>
      </c>
      <c r="U402" s="22">
        <f t="shared" si="221"/>
        <v>1</v>
      </c>
      <c r="V402" s="22">
        <f t="shared" si="222"/>
        <v>2</v>
      </c>
      <c r="W402" s="22">
        <f t="shared" si="223"/>
        <v>0</v>
      </c>
      <c r="X402" s="22">
        <f t="shared" si="224"/>
        <v>7</v>
      </c>
      <c r="Y402" s="22">
        <f t="shared" si="225"/>
        <v>4</v>
      </c>
      <c r="Z402" s="22">
        <f t="shared" si="226"/>
        <v>1</v>
      </c>
      <c r="AA402" s="22">
        <f t="shared" si="227"/>
        <v>0</v>
      </c>
      <c r="AB402" s="22">
        <f t="shared" si="228"/>
        <v>0</v>
      </c>
      <c r="AC402" s="22">
        <f t="shared" si="229"/>
        <v>0</v>
      </c>
      <c r="AD402" s="29">
        <f t="shared" si="230"/>
        <v>27</v>
      </c>
      <c r="AE402" s="22">
        <f t="shared" si="231"/>
        <v>4</v>
      </c>
      <c r="AF402" s="22">
        <f t="shared" si="232"/>
        <v>1</v>
      </c>
      <c r="AG402" s="22">
        <f t="shared" si="233"/>
        <v>0</v>
      </c>
      <c r="AH402" s="22">
        <f t="shared" si="234"/>
        <v>0</v>
      </c>
      <c r="AI402" s="22">
        <f t="shared" si="235"/>
        <v>0</v>
      </c>
      <c r="AJ402" s="31">
        <f t="shared" si="236"/>
        <v>3</v>
      </c>
      <c r="AK402" s="22">
        <f t="shared" si="237"/>
        <v>7</v>
      </c>
      <c r="AL402" s="22">
        <f t="shared" si="238"/>
        <v>10</v>
      </c>
      <c r="AM402" s="22">
        <f t="shared" si="239"/>
        <v>9</v>
      </c>
      <c r="AN402" s="22">
        <f t="shared" si="240"/>
        <v>2</v>
      </c>
      <c r="AO402" s="22">
        <f t="shared" si="241"/>
        <v>2</v>
      </c>
      <c r="AP402" s="22">
        <f t="shared" si="242"/>
        <v>4</v>
      </c>
      <c r="AQ402" s="2">
        <f t="shared" si="243"/>
        <v>0.438</v>
      </c>
    </row>
    <row r="403" spans="1:43" x14ac:dyDescent="0.25">
      <c r="A403" s="26" t="str">
        <f t="shared" si="244"/>
        <v/>
      </c>
      <c r="B403" t="s">
        <v>6643</v>
      </c>
      <c r="C403" t="s">
        <v>25</v>
      </c>
      <c r="D403" t="s">
        <v>24</v>
      </c>
      <c r="E403" t="s">
        <v>3927</v>
      </c>
      <c r="F403">
        <v>2026</v>
      </c>
      <c r="G403" t="s">
        <v>5657</v>
      </c>
      <c r="H403" s="4">
        <v>46174</v>
      </c>
      <c r="I403" s="4" t="str">
        <f t="shared" si="210"/>
        <v>Ohio Valley</v>
      </c>
      <c r="J403" s="2" t="str">
        <f t="shared" si="211"/>
        <v/>
      </c>
      <c r="K403" s="2" t="str">
        <f t="shared" si="212"/>
        <v/>
      </c>
      <c r="L403" s="2" t="str">
        <f t="shared" si="213"/>
        <v/>
      </c>
      <c r="M403" s="2" t="str">
        <f t="shared" si="214"/>
        <v/>
      </c>
      <c r="N403" s="22" t="str" cm="1">
        <f t="array" ref="N403">IFERROR(INDEX(Stats_Hit_GP,MATCH($B403,Stats_Hit_Player,0)),"")</f>
        <v/>
      </c>
      <c r="O403" s="22" t="str">
        <f t="shared" si="215"/>
        <v/>
      </c>
      <c r="P403" s="22" t="str">
        <f t="shared" si="216"/>
        <v/>
      </c>
      <c r="Q403" s="22" t="str">
        <f t="shared" si="217"/>
        <v/>
      </c>
      <c r="R403" s="22" t="str">
        <f t="shared" si="218"/>
        <v/>
      </c>
      <c r="S403" s="22" t="str">
        <f t="shared" si="219"/>
        <v/>
      </c>
      <c r="T403" s="22" t="str">
        <f t="shared" si="220"/>
        <v/>
      </c>
      <c r="U403" s="22" t="str">
        <f t="shared" si="221"/>
        <v/>
      </c>
      <c r="V403" s="22" t="str">
        <f t="shared" si="222"/>
        <v/>
      </c>
      <c r="W403" s="22" t="str">
        <f t="shared" si="223"/>
        <v/>
      </c>
      <c r="X403" s="22" t="str">
        <f t="shared" si="224"/>
        <v/>
      </c>
      <c r="Y403" s="22" t="str">
        <f t="shared" si="225"/>
        <v/>
      </c>
      <c r="Z403" s="22" t="str">
        <f t="shared" si="226"/>
        <v/>
      </c>
      <c r="AA403" s="22" t="str">
        <f t="shared" si="227"/>
        <v/>
      </c>
      <c r="AB403" s="22" t="str">
        <f t="shared" si="228"/>
        <v/>
      </c>
      <c r="AC403" s="22" t="str">
        <f t="shared" si="229"/>
        <v/>
      </c>
      <c r="AD403" s="29" t="str">
        <f t="shared" si="230"/>
        <v/>
      </c>
      <c r="AE403" s="22" t="str">
        <f t="shared" si="231"/>
        <v/>
      </c>
      <c r="AF403" s="22" t="str">
        <f t="shared" si="232"/>
        <v/>
      </c>
      <c r="AG403" s="22" t="str">
        <f t="shared" si="233"/>
        <v/>
      </c>
      <c r="AH403" s="22" t="str">
        <f t="shared" si="234"/>
        <v/>
      </c>
      <c r="AI403" s="22" t="str">
        <f t="shared" si="235"/>
        <v/>
      </c>
      <c r="AJ403" s="31" t="str">
        <f t="shared" si="236"/>
        <v/>
      </c>
      <c r="AK403" s="22" t="str">
        <f t="shared" si="237"/>
        <v/>
      </c>
      <c r="AL403" s="22" t="str">
        <f t="shared" si="238"/>
        <v/>
      </c>
      <c r="AM403" s="22" t="str">
        <f t="shared" si="239"/>
        <v/>
      </c>
      <c r="AN403" s="22" t="str">
        <f t="shared" si="240"/>
        <v/>
      </c>
      <c r="AO403" s="22" t="str">
        <f t="shared" si="241"/>
        <v/>
      </c>
      <c r="AP403" s="22" t="str">
        <f t="shared" si="242"/>
        <v/>
      </c>
      <c r="AQ403" s="2" t="str">
        <f t="shared" si="243"/>
        <v/>
      </c>
    </row>
    <row r="404" spans="1:43" x14ac:dyDescent="0.25">
      <c r="A404" s="26" t="str">
        <f t="shared" si="244"/>
        <v/>
      </c>
      <c r="B404" t="s">
        <v>6644</v>
      </c>
      <c r="C404" t="s">
        <v>64</v>
      </c>
      <c r="D404" t="s">
        <v>24</v>
      </c>
      <c r="E404" t="s">
        <v>1583</v>
      </c>
      <c r="F404">
        <v>2026</v>
      </c>
      <c r="G404" t="s">
        <v>5657</v>
      </c>
      <c r="H404" s="4">
        <v>46174</v>
      </c>
      <c r="I404" s="4" t="str">
        <f t="shared" si="210"/>
        <v>Big South</v>
      </c>
      <c r="J404" s="2" t="str">
        <f t="shared" si="211"/>
        <v/>
      </c>
      <c r="K404" s="2" t="str">
        <f t="shared" si="212"/>
        <v/>
      </c>
      <c r="L404" s="2" t="str">
        <f t="shared" si="213"/>
        <v/>
      </c>
      <c r="M404" s="2" t="str">
        <f t="shared" si="214"/>
        <v/>
      </c>
      <c r="N404" s="22" t="str" cm="1">
        <f t="array" ref="N404">IFERROR(INDEX(Stats_Hit_GP,MATCH($B404,Stats_Hit_Player,0)),"")</f>
        <v/>
      </c>
      <c r="O404" s="22" t="str">
        <f t="shared" si="215"/>
        <v/>
      </c>
      <c r="P404" s="22" t="str">
        <f t="shared" si="216"/>
        <v/>
      </c>
      <c r="Q404" s="22" t="str">
        <f t="shared" si="217"/>
        <v/>
      </c>
      <c r="R404" s="22" t="str">
        <f t="shared" si="218"/>
        <v/>
      </c>
      <c r="S404" s="22" t="str">
        <f t="shared" si="219"/>
        <v/>
      </c>
      <c r="T404" s="22" t="str">
        <f t="shared" si="220"/>
        <v/>
      </c>
      <c r="U404" s="22" t="str">
        <f t="shared" si="221"/>
        <v/>
      </c>
      <c r="V404" s="22" t="str">
        <f t="shared" si="222"/>
        <v/>
      </c>
      <c r="W404" s="22" t="str">
        <f t="shared" si="223"/>
        <v/>
      </c>
      <c r="X404" s="22" t="str">
        <f t="shared" si="224"/>
        <v/>
      </c>
      <c r="Y404" s="22" t="str">
        <f t="shared" si="225"/>
        <v/>
      </c>
      <c r="Z404" s="22" t="str">
        <f t="shared" si="226"/>
        <v/>
      </c>
      <c r="AA404" s="22" t="str">
        <f t="shared" si="227"/>
        <v/>
      </c>
      <c r="AB404" s="22" t="str">
        <f t="shared" si="228"/>
        <v/>
      </c>
      <c r="AC404" s="22" t="str">
        <f t="shared" si="229"/>
        <v/>
      </c>
      <c r="AD404" s="29" t="str">
        <f t="shared" si="230"/>
        <v/>
      </c>
      <c r="AE404" s="22" t="str">
        <f t="shared" si="231"/>
        <v/>
      </c>
      <c r="AF404" s="22" t="str">
        <f t="shared" si="232"/>
        <v/>
      </c>
      <c r="AG404" s="22" t="str">
        <f t="shared" si="233"/>
        <v/>
      </c>
      <c r="AH404" s="22" t="str">
        <f t="shared" si="234"/>
        <v/>
      </c>
      <c r="AI404" s="22" t="str">
        <f t="shared" si="235"/>
        <v/>
      </c>
      <c r="AJ404" s="31" t="str">
        <f t="shared" si="236"/>
        <v/>
      </c>
      <c r="AK404" s="22" t="str">
        <f t="shared" si="237"/>
        <v/>
      </c>
      <c r="AL404" s="22" t="str">
        <f t="shared" si="238"/>
        <v/>
      </c>
      <c r="AM404" s="22" t="str">
        <f t="shared" si="239"/>
        <v/>
      </c>
      <c r="AN404" s="22" t="str">
        <f t="shared" si="240"/>
        <v/>
      </c>
      <c r="AO404" s="22" t="str">
        <f t="shared" si="241"/>
        <v/>
      </c>
      <c r="AP404" s="22" t="str">
        <f t="shared" si="242"/>
        <v/>
      </c>
      <c r="AQ404" s="2" t="str">
        <f t="shared" si="243"/>
        <v/>
      </c>
    </row>
    <row r="405" spans="1:43" x14ac:dyDescent="0.25">
      <c r="A405" s="26" t="str">
        <f t="shared" si="244"/>
        <v/>
      </c>
      <c r="B405" t="s">
        <v>2229</v>
      </c>
      <c r="C405" t="s">
        <v>44</v>
      </c>
      <c r="D405" t="s">
        <v>24</v>
      </c>
      <c r="E405" t="s">
        <v>2230</v>
      </c>
      <c r="F405">
        <v>2026</v>
      </c>
      <c r="G405" t="s">
        <v>5657</v>
      </c>
      <c r="H405" s="4">
        <v>46174</v>
      </c>
      <c r="I405" s="4" t="str">
        <f t="shared" si="210"/>
        <v>Conference USA</v>
      </c>
      <c r="J405" s="2">
        <f t="shared" si="211"/>
        <v>0.32900000000000001</v>
      </c>
      <c r="K405" s="2">
        <f t="shared" si="212"/>
        <v>0.41199999999999998</v>
      </c>
      <c r="L405" s="2">
        <f t="shared" si="213"/>
        <v>0.58399999999999996</v>
      </c>
      <c r="M405" s="2">
        <f t="shared" si="214"/>
        <v>0.996</v>
      </c>
      <c r="N405" s="22" cm="1">
        <f t="array" ref="N405">IFERROR(INDEX(Stats_Hit_GP,MATCH($B405,Stats_Hit_Player,0)),"")</f>
        <v>58</v>
      </c>
      <c r="O405" s="22">
        <f t="shared" si="215"/>
        <v>267</v>
      </c>
      <c r="P405" s="22">
        <f t="shared" si="216"/>
        <v>231</v>
      </c>
      <c r="Q405" s="22">
        <f t="shared" si="217"/>
        <v>43</v>
      </c>
      <c r="R405" s="22">
        <f t="shared" si="218"/>
        <v>76</v>
      </c>
      <c r="S405" s="22">
        <f t="shared" si="219"/>
        <v>12</v>
      </c>
      <c r="T405" s="22">
        <f t="shared" si="220"/>
        <v>1</v>
      </c>
      <c r="U405" s="22">
        <f t="shared" si="221"/>
        <v>15</v>
      </c>
      <c r="V405" s="22">
        <f t="shared" si="222"/>
        <v>47</v>
      </c>
      <c r="W405" s="22">
        <f t="shared" si="223"/>
        <v>9</v>
      </c>
      <c r="X405" s="22">
        <f t="shared" si="224"/>
        <v>25</v>
      </c>
      <c r="Y405" s="22">
        <f t="shared" si="225"/>
        <v>39</v>
      </c>
      <c r="Z405" s="22">
        <f t="shared" si="226"/>
        <v>0</v>
      </c>
      <c r="AA405" s="22">
        <f t="shared" si="227"/>
        <v>0</v>
      </c>
      <c r="AB405" s="22" t="str">
        <f t="shared" si="228"/>
        <v/>
      </c>
      <c r="AC405" s="22" t="str">
        <f t="shared" si="229"/>
        <v/>
      </c>
      <c r="AD405" s="29" t="str">
        <f t="shared" si="230"/>
        <v/>
      </c>
      <c r="AE405" s="22" t="str">
        <f t="shared" si="231"/>
        <v/>
      </c>
      <c r="AF405" s="22" t="str">
        <f t="shared" si="232"/>
        <v/>
      </c>
      <c r="AG405" s="22" t="str">
        <f t="shared" si="233"/>
        <v/>
      </c>
      <c r="AH405" s="22" t="str">
        <f t="shared" si="234"/>
        <v/>
      </c>
      <c r="AI405" s="22" t="str">
        <f t="shared" si="235"/>
        <v/>
      </c>
      <c r="AJ405" s="31" t="str">
        <f t="shared" si="236"/>
        <v/>
      </c>
      <c r="AK405" s="22" t="str">
        <f t="shared" si="237"/>
        <v/>
      </c>
      <c r="AL405" s="22" t="str">
        <f t="shared" si="238"/>
        <v/>
      </c>
      <c r="AM405" s="22" t="str">
        <f t="shared" si="239"/>
        <v/>
      </c>
      <c r="AN405" s="22" t="str">
        <f t="shared" si="240"/>
        <v/>
      </c>
      <c r="AO405" s="22" t="str">
        <f t="shared" si="241"/>
        <v/>
      </c>
      <c r="AP405" s="22" t="str">
        <f t="shared" si="242"/>
        <v/>
      </c>
      <c r="AQ405" s="2" t="str">
        <f t="shared" si="243"/>
        <v/>
      </c>
    </row>
    <row r="406" spans="1:43" x14ac:dyDescent="0.25">
      <c r="A406" s="26" t="str">
        <f t="shared" si="244"/>
        <v/>
      </c>
      <c r="B406" t="s">
        <v>6645</v>
      </c>
      <c r="C406" t="s">
        <v>64</v>
      </c>
      <c r="D406" t="s">
        <v>47</v>
      </c>
      <c r="E406" t="s">
        <v>2230</v>
      </c>
      <c r="F406">
        <v>2026</v>
      </c>
      <c r="G406" t="s">
        <v>5657</v>
      </c>
      <c r="H406" s="4">
        <v>46174</v>
      </c>
      <c r="I406" s="4" t="str">
        <f t="shared" si="210"/>
        <v>Conference USA</v>
      </c>
      <c r="J406" s="2" t="str">
        <f t="shared" si="211"/>
        <v/>
      </c>
      <c r="K406" s="2" t="str">
        <f t="shared" si="212"/>
        <v/>
      </c>
      <c r="L406" s="2" t="str">
        <f t="shared" si="213"/>
        <v/>
      </c>
      <c r="M406" s="2" t="str">
        <f t="shared" si="214"/>
        <v/>
      </c>
      <c r="N406" s="22" t="str" cm="1">
        <f t="array" ref="N406">IFERROR(INDEX(Stats_Hit_GP,MATCH($B406,Stats_Hit_Player,0)),"")</f>
        <v/>
      </c>
      <c r="O406" s="22" t="str">
        <f t="shared" si="215"/>
        <v/>
      </c>
      <c r="P406" s="22" t="str">
        <f t="shared" si="216"/>
        <v/>
      </c>
      <c r="Q406" s="22" t="str">
        <f t="shared" si="217"/>
        <v/>
      </c>
      <c r="R406" s="22" t="str">
        <f t="shared" si="218"/>
        <v/>
      </c>
      <c r="S406" s="22" t="str">
        <f t="shared" si="219"/>
        <v/>
      </c>
      <c r="T406" s="22" t="str">
        <f t="shared" si="220"/>
        <v/>
      </c>
      <c r="U406" s="22" t="str">
        <f t="shared" si="221"/>
        <v/>
      </c>
      <c r="V406" s="22" t="str">
        <f t="shared" si="222"/>
        <v/>
      </c>
      <c r="W406" s="22" t="str">
        <f t="shared" si="223"/>
        <v/>
      </c>
      <c r="X406" s="22" t="str">
        <f t="shared" si="224"/>
        <v/>
      </c>
      <c r="Y406" s="22" t="str">
        <f t="shared" si="225"/>
        <v/>
      </c>
      <c r="Z406" s="22" t="str">
        <f t="shared" si="226"/>
        <v/>
      </c>
      <c r="AA406" s="22" t="str">
        <f t="shared" si="227"/>
        <v/>
      </c>
      <c r="AB406" s="22" t="str">
        <f t="shared" si="228"/>
        <v/>
      </c>
      <c r="AC406" s="22" t="str">
        <f t="shared" si="229"/>
        <v/>
      </c>
      <c r="AD406" s="29" t="str">
        <f t="shared" si="230"/>
        <v/>
      </c>
      <c r="AE406" s="22" t="str">
        <f t="shared" si="231"/>
        <v/>
      </c>
      <c r="AF406" s="22" t="str">
        <f t="shared" si="232"/>
        <v/>
      </c>
      <c r="AG406" s="22" t="str">
        <f t="shared" si="233"/>
        <v/>
      </c>
      <c r="AH406" s="22" t="str">
        <f t="shared" si="234"/>
        <v/>
      </c>
      <c r="AI406" s="22" t="str">
        <f t="shared" si="235"/>
        <v/>
      </c>
      <c r="AJ406" s="31" t="str">
        <f t="shared" si="236"/>
        <v/>
      </c>
      <c r="AK406" s="22" t="str">
        <f t="shared" si="237"/>
        <v/>
      </c>
      <c r="AL406" s="22" t="str">
        <f t="shared" si="238"/>
        <v/>
      </c>
      <c r="AM406" s="22" t="str">
        <f t="shared" si="239"/>
        <v/>
      </c>
      <c r="AN406" s="22" t="str">
        <f t="shared" si="240"/>
        <v/>
      </c>
      <c r="AO406" s="22" t="str">
        <f t="shared" si="241"/>
        <v/>
      </c>
      <c r="AP406" s="22" t="str">
        <f t="shared" si="242"/>
        <v/>
      </c>
      <c r="AQ406" s="2" t="str">
        <f t="shared" si="243"/>
        <v/>
      </c>
    </row>
    <row r="407" spans="1:43" x14ac:dyDescent="0.25">
      <c r="A407" s="26" t="str">
        <f t="shared" si="244"/>
        <v/>
      </c>
      <c r="B407" t="s">
        <v>2886</v>
      </c>
      <c r="C407" t="s">
        <v>64</v>
      </c>
      <c r="D407" t="s">
        <v>24</v>
      </c>
      <c r="E407" t="s">
        <v>2874</v>
      </c>
      <c r="F407">
        <v>2026</v>
      </c>
      <c r="G407" t="s">
        <v>5657</v>
      </c>
      <c r="H407" s="4">
        <v>46174</v>
      </c>
      <c r="I407" s="4" t="str">
        <f t="shared" si="210"/>
        <v>Metro Atlantic</v>
      </c>
      <c r="J407" s="2">
        <f t="shared" si="211"/>
        <v>0.313</v>
      </c>
      <c r="K407" s="2">
        <f t="shared" si="212"/>
        <v>0.371</v>
      </c>
      <c r="L407" s="2">
        <f t="shared" si="213"/>
        <v>0.438</v>
      </c>
      <c r="M407" s="2">
        <f t="shared" si="214"/>
        <v>0.80900000000000005</v>
      </c>
      <c r="N407" s="22" cm="1">
        <f t="array" ref="N407">IFERROR(INDEX(Stats_Hit_GP,MATCH($B407,Stats_Hit_Player,0)),"")</f>
        <v>9</v>
      </c>
      <c r="O407" s="22">
        <f t="shared" si="215"/>
        <v>35</v>
      </c>
      <c r="P407" s="22">
        <f t="shared" si="216"/>
        <v>32</v>
      </c>
      <c r="Q407" s="22">
        <f t="shared" si="217"/>
        <v>6</v>
      </c>
      <c r="R407" s="22">
        <f t="shared" si="218"/>
        <v>10</v>
      </c>
      <c r="S407" s="22">
        <f t="shared" si="219"/>
        <v>4</v>
      </c>
      <c r="T407" s="22">
        <f t="shared" si="220"/>
        <v>0</v>
      </c>
      <c r="U407" s="22">
        <f t="shared" si="221"/>
        <v>0</v>
      </c>
      <c r="V407" s="22">
        <f t="shared" si="222"/>
        <v>0</v>
      </c>
      <c r="W407" s="22">
        <f t="shared" si="223"/>
        <v>0</v>
      </c>
      <c r="X407" s="22">
        <f t="shared" si="224"/>
        <v>3</v>
      </c>
      <c r="Y407" s="22">
        <f t="shared" si="225"/>
        <v>7</v>
      </c>
      <c r="Z407" s="22">
        <f t="shared" si="226"/>
        <v>1</v>
      </c>
      <c r="AA407" s="22">
        <f t="shared" si="227"/>
        <v>0</v>
      </c>
      <c r="AB407" s="22">
        <f t="shared" si="228"/>
        <v>2</v>
      </c>
      <c r="AC407" s="22">
        <f t="shared" si="229"/>
        <v>2</v>
      </c>
      <c r="AD407" s="29">
        <f t="shared" si="230"/>
        <v>9.36</v>
      </c>
      <c r="AE407" s="22">
        <f t="shared" si="231"/>
        <v>17</v>
      </c>
      <c r="AF407" s="22">
        <f t="shared" si="232"/>
        <v>6</v>
      </c>
      <c r="AG407" s="22">
        <f t="shared" si="233"/>
        <v>0</v>
      </c>
      <c r="AH407" s="22">
        <f t="shared" si="234"/>
        <v>0</v>
      </c>
      <c r="AI407" s="22">
        <f t="shared" si="235"/>
        <v>0</v>
      </c>
      <c r="AJ407" s="31">
        <f t="shared" si="236"/>
        <v>41.1</v>
      </c>
      <c r="AK407" s="22">
        <f t="shared" si="237"/>
        <v>56</v>
      </c>
      <c r="AL407" s="22">
        <f t="shared" si="238"/>
        <v>48</v>
      </c>
      <c r="AM407" s="22">
        <f t="shared" si="239"/>
        <v>43</v>
      </c>
      <c r="AN407" s="22">
        <f t="shared" si="240"/>
        <v>29</v>
      </c>
      <c r="AO407" s="22">
        <f t="shared" si="241"/>
        <v>46</v>
      </c>
      <c r="AP407" s="22">
        <f t="shared" si="242"/>
        <v>4</v>
      </c>
      <c r="AQ407" s="2">
        <f t="shared" si="243"/>
        <v>0.32600000000000001</v>
      </c>
    </row>
    <row r="408" spans="1:43" x14ac:dyDescent="0.25">
      <c r="A408" s="26" t="str">
        <f t="shared" si="244"/>
        <v/>
      </c>
      <c r="B408" t="s">
        <v>2356</v>
      </c>
      <c r="C408" t="s">
        <v>33</v>
      </c>
      <c r="D408" t="s">
        <v>24</v>
      </c>
      <c r="E408" t="s">
        <v>2345</v>
      </c>
      <c r="F408">
        <v>2026</v>
      </c>
      <c r="G408" t="s">
        <v>5657</v>
      </c>
      <c r="H408" s="4">
        <v>46174</v>
      </c>
      <c r="I408" s="4" t="str">
        <f t="shared" si="210"/>
        <v>Conference USA</v>
      </c>
      <c r="J408" s="2">
        <f t="shared" si="211"/>
        <v>0.28499999999999998</v>
      </c>
      <c r="K408" s="2">
        <f t="shared" si="212"/>
        <v>0.39100000000000001</v>
      </c>
      <c r="L408" s="2">
        <f t="shared" si="213"/>
        <v>0.48599999999999999</v>
      </c>
      <c r="M408" s="2">
        <f t="shared" si="214"/>
        <v>0.877</v>
      </c>
      <c r="N408" s="22" cm="1">
        <f t="array" ref="N408">IFERROR(INDEX(Stats_Hit_GP,MATCH($B408,Stats_Hit_Player,0)),"")</f>
        <v>40</v>
      </c>
      <c r="O408" s="22">
        <f t="shared" si="215"/>
        <v>175</v>
      </c>
      <c r="P408" s="22">
        <f t="shared" si="216"/>
        <v>144</v>
      </c>
      <c r="Q408" s="22">
        <f t="shared" si="217"/>
        <v>34</v>
      </c>
      <c r="R408" s="22">
        <f t="shared" si="218"/>
        <v>41</v>
      </c>
      <c r="S408" s="22">
        <f t="shared" si="219"/>
        <v>6</v>
      </c>
      <c r="T408" s="22">
        <f t="shared" si="220"/>
        <v>1</v>
      </c>
      <c r="U408" s="22">
        <f t="shared" si="221"/>
        <v>7</v>
      </c>
      <c r="V408" s="22">
        <f t="shared" si="222"/>
        <v>39</v>
      </c>
      <c r="W408" s="22">
        <f t="shared" si="223"/>
        <v>4</v>
      </c>
      <c r="X408" s="22">
        <f t="shared" si="224"/>
        <v>23</v>
      </c>
      <c r="Y408" s="22">
        <f t="shared" si="225"/>
        <v>53</v>
      </c>
      <c r="Z408" s="22">
        <f t="shared" si="226"/>
        <v>1</v>
      </c>
      <c r="AA408" s="22">
        <f t="shared" si="227"/>
        <v>1</v>
      </c>
      <c r="AB408" s="22" t="str">
        <f t="shared" si="228"/>
        <v/>
      </c>
      <c r="AC408" s="22" t="str">
        <f t="shared" si="229"/>
        <v/>
      </c>
      <c r="AD408" s="29" t="str">
        <f t="shared" si="230"/>
        <v/>
      </c>
      <c r="AE408" s="22" t="str">
        <f t="shared" si="231"/>
        <v/>
      </c>
      <c r="AF408" s="22" t="str">
        <f t="shared" si="232"/>
        <v/>
      </c>
      <c r="AG408" s="22" t="str">
        <f t="shared" si="233"/>
        <v/>
      </c>
      <c r="AH408" s="22" t="str">
        <f t="shared" si="234"/>
        <v/>
      </c>
      <c r="AI408" s="22" t="str">
        <f t="shared" si="235"/>
        <v/>
      </c>
      <c r="AJ408" s="31" t="str">
        <f t="shared" si="236"/>
        <v/>
      </c>
      <c r="AK408" s="22" t="str">
        <f t="shared" si="237"/>
        <v/>
      </c>
      <c r="AL408" s="22" t="str">
        <f t="shared" si="238"/>
        <v/>
      </c>
      <c r="AM408" s="22" t="str">
        <f t="shared" si="239"/>
        <v/>
      </c>
      <c r="AN408" s="22" t="str">
        <f t="shared" si="240"/>
        <v/>
      </c>
      <c r="AO408" s="22" t="str">
        <f t="shared" si="241"/>
        <v/>
      </c>
      <c r="AP408" s="22" t="str">
        <f t="shared" si="242"/>
        <v/>
      </c>
      <c r="AQ408" s="2" t="str">
        <f t="shared" si="243"/>
        <v/>
      </c>
    </row>
    <row r="409" spans="1:43" x14ac:dyDescent="0.25">
      <c r="A409" s="26" t="str">
        <f t="shared" si="244"/>
        <v/>
      </c>
      <c r="B409" t="s">
        <v>2351</v>
      </c>
      <c r="C409" t="s">
        <v>40</v>
      </c>
      <c r="D409" t="s">
        <v>24</v>
      </c>
      <c r="E409" t="s">
        <v>2345</v>
      </c>
      <c r="F409">
        <v>2026</v>
      </c>
      <c r="G409" t="s">
        <v>5657</v>
      </c>
      <c r="H409" s="4">
        <v>46174</v>
      </c>
      <c r="I409" s="4" t="str">
        <f t="shared" si="210"/>
        <v>Conference USA</v>
      </c>
      <c r="J409" s="2">
        <f t="shared" si="211"/>
        <v>0.25800000000000001</v>
      </c>
      <c r="K409" s="2">
        <f t="shared" si="212"/>
        <v>0.40400000000000003</v>
      </c>
      <c r="L409" s="2">
        <f t="shared" si="213"/>
        <v>0.35199999999999998</v>
      </c>
      <c r="M409" s="2">
        <f t="shared" si="214"/>
        <v>0.75600000000000001</v>
      </c>
      <c r="N409" s="22" cm="1">
        <f t="array" ref="N409">IFERROR(INDEX(Stats_Hit_GP,MATCH($B409,Stats_Hit_Player,0)),"")</f>
        <v>54</v>
      </c>
      <c r="O409" s="22">
        <f t="shared" si="215"/>
        <v>242</v>
      </c>
      <c r="P409" s="22">
        <f t="shared" si="216"/>
        <v>182</v>
      </c>
      <c r="Q409" s="22">
        <f t="shared" si="217"/>
        <v>44</v>
      </c>
      <c r="R409" s="22">
        <f t="shared" si="218"/>
        <v>47</v>
      </c>
      <c r="S409" s="22">
        <f t="shared" si="219"/>
        <v>9</v>
      </c>
      <c r="T409" s="22">
        <f t="shared" si="220"/>
        <v>1</v>
      </c>
      <c r="U409" s="22">
        <f t="shared" si="221"/>
        <v>2</v>
      </c>
      <c r="V409" s="22">
        <f t="shared" si="222"/>
        <v>36</v>
      </c>
      <c r="W409" s="22">
        <f t="shared" si="223"/>
        <v>24</v>
      </c>
      <c r="X409" s="22">
        <f t="shared" si="224"/>
        <v>24</v>
      </c>
      <c r="Y409" s="22">
        <f t="shared" si="225"/>
        <v>32</v>
      </c>
      <c r="Z409" s="22">
        <f t="shared" si="226"/>
        <v>9</v>
      </c>
      <c r="AA409" s="22">
        <f t="shared" si="227"/>
        <v>2</v>
      </c>
      <c r="AB409" s="22" t="str">
        <f t="shared" si="228"/>
        <v/>
      </c>
      <c r="AC409" s="22" t="str">
        <f t="shared" si="229"/>
        <v/>
      </c>
      <c r="AD409" s="29" t="str">
        <f t="shared" si="230"/>
        <v/>
      </c>
      <c r="AE409" s="22" t="str">
        <f t="shared" si="231"/>
        <v/>
      </c>
      <c r="AF409" s="22" t="str">
        <f t="shared" si="232"/>
        <v/>
      </c>
      <c r="AG409" s="22" t="str">
        <f t="shared" si="233"/>
        <v/>
      </c>
      <c r="AH409" s="22" t="str">
        <f t="shared" si="234"/>
        <v/>
      </c>
      <c r="AI409" s="22" t="str">
        <f t="shared" si="235"/>
        <v/>
      </c>
      <c r="AJ409" s="31" t="str">
        <f t="shared" si="236"/>
        <v/>
      </c>
      <c r="AK409" s="22" t="str">
        <f t="shared" si="237"/>
        <v/>
      </c>
      <c r="AL409" s="22" t="str">
        <f t="shared" si="238"/>
        <v/>
      </c>
      <c r="AM409" s="22" t="str">
        <f t="shared" si="239"/>
        <v/>
      </c>
      <c r="AN409" s="22" t="str">
        <f t="shared" si="240"/>
        <v/>
      </c>
      <c r="AO409" s="22" t="str">
        <f t="shared" si="241"/>
        <v/>
      </c>
      <c r="AP409" s="22" t="str">
        <f t="shared" si="242"/>
        <v/>
      </c>
      <c r="AQ409" s="2" t="str">
        <f t="shared" si="243"/>
        <v/>
      </c>
    </row>
    <row r="410" spans="1:43" x14ac:dyDescent="0.25">
      <c r="A410" s="26" t="str">
        <f t="shared" si="244"/>
        <v/>
      </c>
      <c r="B410" t="s">
        <v>6646</v>
      </c>
      <c r="C410" t="s">
        <v>64</v>
      </c>
      <c r="D410" t="s">
        <v>24</v>
      </c>
      <c r="E410" t="s">
        <v>2345</v>
      </c>
      <c r="F410">
        <v>2026</v>
      </c>
      <c r="G410" t="s">
        <v>5657</v>
      </c>
      <c r="H410" s="4">
        <v>46174</v>
      </c>
      <c r="I410" s="4" t="str">
        <f t="shared" si="210"/>
        <v>Conference USA</v>
      </c>
      <c r="J410" s="2" t="str">
        <f t="shared" si="211"/>
        <v/>
      </c>
      <c r="K410" s="2" t="str">
        <f t="shared" si="212"/>
        <v/>
      </c>
      <c r="L410" s="2" t="str">
        <f t="shared" si="213"/>
        <v/>
      </c>
      <c r="M410" s="2" t="str">
        <f t="shared" si="214"/>
        <v/>
      </c>
      <c r="N410" s="22" t="str" cm="1">
        <f t="array" ref="N410">IFERROR(INDEX(Stats_Hit_GP,MATCH($B410,Stats_Hit_Player,0)),"")</f>
        <v/>
      </c>
      <c r="O410" s="22" t="str">
        <f t="shared" si="215"/>
        <v/>
      </c>
      <c r="P410" s="22" t="str">
        <f t="shared" si="216"/>
        <v/>
      </c>
      <c r="Q410" s="22" t="str">
        <f t="shared" si="217"/>
        <v/>
      </c>
      <c r="R410" s="22" t="str">
        <f t="shared" si="218"/>
        <v/>
      </c>
      <c r="S410" s="22" t="str">
        <f t="shared" si="219"/>
        <v/>
      </c>
      <c r="T410" s="22" t="str">
        <f t="shared" si="220"/>
        <v/>
      </c>
      <c r="U410" s="22" t="str">
        <f t="shared" si="221"/>
        <v/>
      </c>
      <c r="V410" s="22" t="str">
        <f t="shared" si="222"/>
        <v/>
      </c>
      <c r="W410" s="22" t="str">
        <f t="shared" si="223"/>
        <v/>
      </c>
      <c r="X410" s="22" t="str">
        <f t="shared" si="224"/>
        <v/>
      </c>
      <c r="Y410" s="22" t="str">
        <f t="shared" si="225"/>
        <v/>
      </c>
      <c r="Z410" s="22" t="str">
        <f t="shared" si="226"/>
        <v/>
      </c>
      <c r="AA410" s="22" t="str">
        <f t="shared" si="227"/>
        <v/>
      </c>
      <c r="AB410" s="22">
        <f t="shared" si="228"/>
        <v>0</v>
      </c>
      <c r="AC410" s="22">
        <f t="shared" si="229"/>
        <v>2</v>
      </c>
      <c r="AD410" s="29">
        <f t="shared" si="230"/>
        <v>12.49</v>
      </c>
      <c r="AE410" s="22">
        <f t="shared" si="231"/>
        <v>15</v>
      </c>
      <c r="AF410" s="22">
        <f t="shared" si="232"/>
        <v>2</v>
      </c>
      <c r="AG410" s="22">
        <f t="shared" si="233"/>
        <v>0</v>
      </c>
      <c r="AH410" s="22">
        <f t="shared" si="234"/>
        <v>0</v>
      </c>
      <c r="AI410" s="22">
        <f t="shared" si="235"/>
        <v>0</v>
      </c>
      <c r="AJ410" s="31">
        <f t="shared" si="236"/>
        <v>22.1</v>
      </c>
      <c r="AK410" s="22">
        <f t="shared" si="237"/>
        <v>39</v>
      </c>
      <c r="AL410" s="22">
        <f t="shared" si="238"/>
        <v>41</v>
      </c>
      <c r="AM410" s="22">
        <f t="shared" si="239"/>
        <v>31</v>
      </c>
      <c r="AN410" s="22">
        <f t="shared" si="240"/>
        <v>25</v>
      </c>
      <c r="AO410" s="22">
        <f t="shared" si="241"/>
        <v>17</v>
      </c>
      <c r="AP410" s="22">
        <f t="shared" si="242"/>
        <v>3</v>
      </c>
      <c r="AQ410" s="2">
        <f t="shared" si="243"/>
        <v>0.38200000000000001</v>
      </c>
    </row>
    <row r="411" spans="1:43" x14ac:dyDescent="0.25">
      <c r="A411" s="26" t="str">
        <f t="shared" si="244"/>
        <v/>
      </c>
      <c r="B411" t="s">
        <v>2354</v>
      </c>
      <c r="C411" t="s">
        <v>27</v>
      </c>
      <c r="D411" t="s">
        <v>24</v>
      </c>
      <c r="E411" t="s">
        <v>2345</v>
      </c>
      <c r="F411">
        <v>2026</v>
      </c>
      <c r="G411" t="s">
        <v>5657</v>
      </c>
      <c r="H411" s="4">
        <v>46174</v>
      </c>
      <c r="I411" s="4" t="str">
        <f t="shared" si="210"/>
        <v>Conference USA</v>
      </c>
      <c r="J411" s="2">
        <f t="shared" si="211"/>
        <v>0.29199999999999998</v>
      </c>
      <c r="K411" s="2">
        <f t="shared" si="212"/>
        <v>0.38500000000000001</v>
      </c>
      <c r="L411" s="2">
        <f t="shared" si="213"/>
        <v>0.371</v>
      </c>
      <c r="M411" s="2">
        <f t="shared" si="214"/>
        <v>0.755</v>
      </c>
      <c r="N411" s="22" cm="1">
        <f t="array" ref="N411">IFERROR(INDEX(Stats_Hit_GP,MATCH($B411,Stats_Hit_Player,0)),"")</f>
        <v>27</v>
      </c>
      <c r="O411" s="22">
        <f t="shared" si="215"/>
        <v>108</v>
      </c>
      <c r="P411" s="22">
        <f t="shared" si="216"/>
        <v>89</v>
      </c>
      <c r="Q411" s="22">
        <f t="shared" si="217"/>
        <v>19</v>
      </c>
      <c r="R411" s="22">
        <f t="shared" si="218"/>
        <v>26</v>
      </c>
      <c r="S411" s="22">
        <f t="shared" si="219"/>
        <v>5</v>
      </c>
      <c r="T411" s="22">
        <f t="shared" si="220"/>
        <v>1</v>
      </c>
      <c r="U411" s="22">
        <f t="shared" si="221"/>
        <v>0</v>
      </c>
      <c r="V411" s="22">
        <f t="shared" si="222"/>
        <v>15</v>
      </c>
      <c r="W411" s="22">
        <f t="shared" si="223"/>
        <v>3</v>
      </c>
      <c r="X411" s="22">
        <f t="shared" si="224"/>
        <v>11</v>
      </c>
      <c r="Y411" s="22">
        <f t="shared" si="225"/>
        <v>12</v>
      </c>
      <c r="Z411" s="22">
        <f t="shared" si="226"/>
        <v>10</v>
      </c>
      <c r="AA411" s="22">
        <f t="shared" si="227"/>
        <v>2</v>
      </c>
      <c r="AB411" s="22" t="str">
        <f t="shared" si="228"/>
        <v/>
      </c>
      <c r="AC411" s="22" t="str">
        <f t="shared" si="229"/>
        <v/>
      </c>
      <c r="AD411" s="29" t="str">
        <f t="shared" si="230"/>
        <v/>
      </c>
      <c r="AE411" s="22" t="str">
        <f t="shared" si="231"/>
        <v/>
      </c>
      <c r="AF411" s="22" t="str">
        <f t="shared" si="232"/>
        <v/>
      </c>
      <c r="AG411" s="22" t="str">
        <f t="shared" si="233"/>
        <v/>
      </c>
      <c r="AH411" s="22" t="str">
        <f t="shared" si="234"/>
        <v/>
      </c>
      <c r="AI411" s="22" t="str">
        <f t="shared" si="235"/>
        <v/>
      </c>
      <c r="AJ411" s="31" t="str">
        <f t="shared" si="236"/>
        <v/>
      </c>
      <c r="AK411" s="22" t="str">
        <f t="shared" si="237"/>
        <v/>
      </c>
      <c r="AL411" s="22" t="str">
        <f t="shared" si="238"/>
        <v/>
      </c>
      <c r="AM411" s="22" t="str">
        <f t="shared" si="239"/>
        <v/>
      </c>
      <c r="AN411" s="22" t="str">
        <f t="shared" si="240"/>
        <v/>
      </c>
      <c r="AO411" s="22" t="str">
        <f t="shared" si="241"/>
        <v/>
      </c>
      <c r="AP411" s="22" t="str">
        <f t="shared" si="242"/>
        <v/>
      </c>
      <c r="AQ411" s="2" t="str">
        <f t="shared" si="243"/>
        <v/>
      </c>
    </row>
    <row r="412" spans="1:43" x14ac:dyDescent="0.25">
      <c r="A412" s="26" t="str">
        <f t="shared" si="244"/>
        <v/>
      </c>
      <c r="B412" t="s">
        <v>6647</v>
      </c>
      <c r="C412" t="s">
        <v>64</v>
      </c>
      <c r="D412" t="s">
        <v>24</v>
      </c>
      <c r="E412" t="s">
        <v>2345</v>
      </c>
      <c r="F412">
        <v>2026</v>
      </c>
      <c r="G412" t="s">
        <v>5657</v>
      </c>
      <c r="H412" s="4">
        <v>46174</v>
      </c>
      <c r="I412" s="4" t="str">
        <f t="shared" si="210"/>
        <v>Conference USA</v>
      </c>
      <c r="J412" s="2" t="str">
        <f t="shared" si="211"/>
        <v/>
      </c>
      <c r="K412" s="2" t="str">
        <f t="shared" si="212"/>
        <v/>
      </c>
      <c r="L412" s="2" t="str">
        <f t="shared" si="213"/>
        <v/>
      </c>
      <c r="M412" s="2" t="str">
        <f t="shared" si="214"/>
        <v/>
      </c>
      <c r="N412" s="22" t="str" cm="1">
        <f t="array" ref="N412">IFERROR(INDEX(Stats_Hit_GP,MATCH($B412,Stats_Hit_Player,0)),"")</f>
        <v/>
      </c>
      <c r="O412" s="22" t="str">
        <f t="shared" si="215"/>
        <v/>
      </c>
      <c r="P412" s="22" t="str">
        <f t="shared" si="216"/>
        <v/>
      </c>
      <c r="Q412" s="22" t="str">
        <f t="shared" si="217"/>
        <v/>
      </c>
      <c r="R412" s="22" t="str">
        <f t="shared" si="218"/>
        <v/>
      </c>
      <c r="S412" s="22" t="str">
        <f t="shared" si="219"/>
        <v/>
      </c>
      <c r="T412" s="22" t="str">
        <f t="shared" si="220"/>
        <v/>
      </c>
      <c r="U412" s="22" t="str">
        <f t="shared" si="221"/>
        <v/>
      </c>
      <c r="V412" s="22" t="str">
        <f t="shared" si="222"/>
        <v/>
      </c>
      <c r="W412" s="22" t="str">
        <f t="shared" si="223"/>
        <v/>
      </c>
      <c r="X412" s="22" t="str">
        <f t="shared" si="224"/>
        <v/>
      </c>
      <c r="Y412" s="22" t="str">
        <f t="shared" si="225"/>
        <v/>
      </c>
      <c r="Z412" s="22" t="str">
        <f t="shared" si="226"/>
        <v/>
      </c>
      <c r="AA412" s="22" t="str">
        <f t="shared" si="227"/>
        <v/>
      </c>
      <c r="AB412" s="22">
        <f t="shared" si="228"/>
        <v>0</v>
      </c>
      <c r="AC412" s="22">
        <f t="shared" si="229"/>
        <v>2</v>
      </c>
      <c r="AD412" s="29">
        <f t="shared" si="230"/>
        <v>8.49</v>
      </c>
      <c r="AE412" s="22">
        <f t="shared" si="231"/>
        <v>19</v>
      </c>
      <c r="AF412" s="22">
        <f t="shared" si="232"/>
        <v>2</v>
      </c>
      <c r="AG412" s="22">
        <f t="shared" si="233"/>
        <v>0</v>
      </c>
      <c r="AH412" s="22">
        <f t="shared" si="234"/>
        <v>0</v>
      </c>
      <c r="AI412" s="22">
        <f t="shared" si="235"/>
        <v>0</v>
      </c>
      <c r="AJ412" s="31">
        <f t="shared" si="236"/>
        <v>35</v>
      </c>
      <c r="AK412" s="22">
        <f t="shared" si="237"/>
        <v>39</v>
      </c>
      <c r="AL412" s="22">
        <f t="shared" si="238"/>
        <v>39</v>
      </c>
      <c r="AM412" s="22">
        <f t="shared" si="239"/>
        <v>33</v>
      </c>
      <c r="AN412" s="22">
        <f t="shared" si="240"/>
        <v>24</v>
      </c>
      <c r="AO412" s="22">
        <f t="shared" si="241"/>
        <v>37</v>
      </c>
      <c r="AP412" s="22">
        <f t="shared" si="242"/>
        <v>8</v>
      </c>
      <c r="AQ412" s="2">
        <f t="shared" si="243"/>
        <v>0.27100000000000002</v>
      </c>
    </row>
    <row r="413" spans="1:43" x14ac:dyDescent="0.25">
      <c r="A413" s="26" t="str">
        <f t="shared" si="244"/>
        <v/>
      </c>
      <c r="B413" t="s">
        <v>6648</v>
      </c>
      <c r="C413" t="s">
        <v>64</v>
      </c>
      <c r="D413" t="s">
        <v>24</v>
      </c>
      <c r="E413" t="s">
        <v>2345</v>
      </c>
      <c r="F413">
        <v>2026</v>
      </c>
      <c r="G413" t="s">
        <v>5657</v>
      </c>
      <c r="H413" s="4">
        <v>46174</v>
      </c>
      <c r="I413" s="4" t="str">
        <f t="shared" si="210"/>
        <v>Conference USA</v>
      </c>
      <c r="J413" s="2" t="str">
        <f t="shared" si="211"/>
        <v/>
      </c>
      <c r="K413" s="2" t="str">
        <f t="shared" si="212"/>
        <v/>
      </c>
      <c r="L413" s="2" t="str">
        <f t="shared" si="213"/>
        <v/>
      </c>
      <c r="M413" s="2" t="str">
        <f t="shared" si="214"/>
        <v/>
      </c>
      <c r="N413" s="22" t="str" cm="1">
        <f t="array" ref="N413">IFERROR(INDEX(Stats_Hit_GP,MATCH($B413,Stats_Hit_Player,0)),"")</f>
        <v/>
      </c>
      <c r="O413" s="22" t="str">
        <f t="shared" si="215"/>
        <v/>
      </c>
      <c r="P413" s="22" t="str">
        <f t="shared" si="216"/>
        <v/>
      </c>
      <c r="Q413" s="22" t="str">
        <f t="shared" si="217"/>
        <v/>
      </c>
      <c r="R413" s="22" t="str">
        <f t="shared" si="218"/>
        <v/>
      </c>
      <c r="S413" s="22" t="str">
        <f t="shared" si="219"/>
        <v/>
      </c>
      <c r="T413" s="22" t="str">
        <f t="shared" si="220"/>
        <v/>
      </c>
      <c r="U413" s="22" t="str">
        <f t="shared" si="221"/>
        <v/>
      </c>
      <c r="V413" s="22" t="str">
        <f t="shared" si="222"/>
        <v/>
      </c>
      <c r="W413" s="22" t="str">
        <f t="shared" si="223"/>
        <v/>
      </c>
      <c r="X413" s="22" t="str">
        <f t="shared" si="224"/>
        <v/>
      </c>
      <c r="Y413" s="22" t="str">
        <f t="shared" si="225"/>
        <v/>
      </c>
      <c r="Z413" s="22" t="str">
        <f t="shared" si="226"/>
        <v/>
      </c>
      <c r="AA413" s="22" t="str">
        <f t="shared" si="227"/>
        <v/>
      </c>
      <c r="AB413" s="22">
        <f t="shared" si="228"/>
        <v>0</v>
      </c>
      <c r="AC413" s="22">
        <f t="shared" si="229"/>
        <v>0</v>
      </c>
      <c r="AD413" s="29">
        <f t="shared" si="230"/>
        <v>11.57</v>
      </c>
      <c r="AE413" s="22">
        <f t="shared" si="231"/>
        <v>11</v>
      </c>
      <c r="AF413" s="22">
        <f t="shared" si="232"/>
        <v>0</v>
      </c>
      <c r="AG413" s="22">
        <f t="shared" si="233"/>
        <v>0</v>
      </c>
      <c r="AH413" s="22">
        <f t="shared" si="234"/>
        <v>0</v>
      </c>
      <c r="AI413" s="22">
        <f t="shared" si="235"/>
        <v>0</v>
      </c>
      <c r="AJ413" s="31">
        <f t="shared" si="236"/>
        <v>9.1</v>
      </c>
      <c r="AK413" s="22">
        <f t="shared" si="237"/>
        <v>12</v>
      </c>
      <c r="AL413" s="22">
        <f t="shared" si="238"/>
        <v>12</v>
      </c>
      <c r="AM413" s="22">
        <f t="shared" si="239"/>
        <v>12</v>
      </c>
      <c r="AN413" s="22">
        <f t="shared" si="240"/>
        <v>8</v>
      </c>
      <c r="AO413" s="22">
        <f t="shared" si="241"/>
        <v>9</v>
      </c>
      <c r="AP413" s="22">
        <f t="shared" si="242"/>
        <v>7</v>
      </c>
      <c r="AQ413" s="2">
        <f t="shared" si="243"/>
        <v>0.316</v>
      </c>
    </row>
    <row r="414" spans="1:43" x14ac:dyDescent="0.25">
      <c r="A414" s="26" t="str">
        <f t="shared" si="244"/>
        <v/>
      </c>
      <c r="B414" t="s">
        <v>6649</v>
      </c>
      <c r="C414" t="s">
        <v>64</v>
      </c>
      <c r="D414" t="s">
        <v>24</v>
      </c>
      <c r="E414" t="s">
        <v>2859</v>
      </c>
      <c r="F414">
        <v>2026</v>
      </c>
      <c r="G414" t="s">
        <v>5657</v>
      </c>
      <c r="H414" s="4">
        <v>46174</v>
      </c>
      <c r="I414" s="4" t="str">
        <f t="shared" si="210"/>
        <v>Metro Atlantic</v>
      </c>
      <c r="J414" s="2" t="str">
        <f t="shared" si="211"/>
        <v/>
      </c>
      <c r="K414" s="2" t="str">
        <f t="shared" si="212"/>
        <v/>
      </c>
      <c r="L414" s="2" t="str">
        <f t="shared" si="213"/>
        <v/>
      </c>
      <c r="M414" s="2" t="str">
        <f t="shared" si="214"/>
        <v/>
      </c>
      <c r="N414" s="22" t="str" cm="1">
        <f t="array" ref="N414">IFERROR(INDEX(Stats_Hit_GP,MATCH($B414,Stats_Hit_Player,0)),"")</f>
        <v/>
      </c>
      <c r="O414" s="22" t="str">
        <f t="shared" si="215"/>
        <v/>
      </c>
      <c r="P414" s="22" t="str">
        <f t="shared" si="216"/>
        <v/>
      </c>
      <c r="Q414" s="22" t="str">
        <f t="shared" si="217"/>
        <v/>
      </c>
      <c r="R414" s="22" t="str">
        <f t="shared" si="218"/>
        <v/>
      </c>
      <c r="S414" s="22" t="str">
        <f t="shared" si="219"/>
        <v/>
      </c>
      <c r="T414" s="22" t="str">
        <f t="shared" si="220"/>
        <v/>
      </c>
      <c r="U414" s="22" t="str">
        <f t="shared" si="221"/>
        <v/>
      </c>
      <c r="V414" s="22" t="str">
        <f t="shared" si="222"/>
        <v/>
      </c>
      <c r="W414" s="22" t="str">
        <f t="shared" si="223"/>
        <v/>
      </c>
      <c r="X414" s="22" t="str">
        <f t="shared" si="224"/>
        <v/>
      </c>
      <c r="Y414" s="22" t="str">
        <f t="shared" si="225"/>
        <v/>
      </c>
      <c r="Z414" s="22" t="str">
        <f t="shared" si="226"/>
        <v/>
      </c>
      <c r="AA414" s="22" t="str">
        <f t="shared" si="227"/>
        <v/>
      </c>
      <c r="AB414" s="22">
        <f t="shared" si="228"/>
        <v>4</v>
      </c>
      <c r="AC414" s="22">
        <f t="shared" si="229"/>
        <v>1</v>
      </c>
      <c r="AD414" s="29">
        <f t="shared" si="230"/>
        <v>4.9400000000000004</v>
      </c>
      <c r="AE414" s="22">
        <f t="shared" si="231"/>
        <v>12</v>
      </c>
      <c r="AF414" s="22">
        <f t="shared" si="232"/>
        <v>8</v>
      </c>
      <c r="AG414" s="22">
        <f t="shared" si="233"/>
        <v>0</v>
      </c>
      <c r="AH414" s="22">
        <f t="shared" si="234"/>
        <v>0</v>
      </c>
      <c r="AI414" s="22">
        <f t="shared" si="235"/>
        <v>2</v>
      </c>
      <c r="AJ414" s="31">
        <f t="shared" si="236"/>
        <v>51</v>
      </c>
      <c r="AK414" s="22">
        <f t="shared" si="237"/>
        <v>55</v>
      </c>
      <c r="AL414" s="22">
        <f t="shared" si="238"/>
        <v>33</v>
      </c>
      <c r="AM414" s="22">
        <f t="shared" si="239"/>
        <v>28</v>
      </c>
      <c r="AN414" s="22">
        <f t="shared" si="240"/>
        <v>19</v>
      </c>
      <c r="AO414" s="22">
        <f t="shared" si="241"/>
        <v>59</v>
      </c>
      <c r="AP414" s="22">
        <f t="shared" si="242"/>
        <v>4</v>
      </c>
      <c r="AQ414" s="2">
        <f t="shared" si="243"/>
        <v>0.27500000000000002</v>
      </c>
    </row>
    <row r="415" spans="1:43" x14ac:dyDescent="0.25">
      <c r="A415" s="26" t="str">
        <f t="shared" si="244"/>
        <v/>
      </c>
      <c r="B415" t="s">
        <v>2565</v>
      </c>
      <c r="C415" t="s">
        <v>35</v>
      </c>
      <c r="D415" t="s">
        <v>24</v>
      </c>
      <c r="E415" t="s">
        <v>2566</v>
      </c>
      <c r="F415">
        <v>2026</v>
      </c>
      <c r="G415" t="s">
        <v>5657</v>
      </c>
      <c r="H415" s="4">
        <v>46174</v>
      </c>
      <c r="I415" s="4" t="str">
        <f t="shared" si="210"/>
        <v>Coastal</v>
      </c>
      <c r="J415" s="2">
        <f t="shared" si="211"/>
        <v>0.33300000000000002</v>
      </c>
      <c r="K415" s="2">
        <f t="shared" si="212"/>
        <v>0.41</v>
      </c>
      <c r="L415" s="2">
        <f t="shared" si="213"/>
        <v>0.50800000000000001</v>
      </c>
      <c r="M415" s="2">
        <f t="shared" si="214"/>
        <v>0.91800000000000004</v>
      </c>
      <c r="N415" s="22" cm="1">
        <f t="array" ref="N415">IFERROR(INDEX(Stats_Hit_GP,MATCH($B415,Stats_Hit_Player,0)),"")</f>
        <v>51</v>
      </c>
      <c r="O415" s="22">
        <f t="shared" si="215"/>
        <v>210</v>
      </c>
      <c r="P415" s="22">
        <f t="shared" si="216"/>
        <v>183</v>
      </c>
      <c r="Q415" s="22">
        <f t="shared" si="217"/>
        <v>33</v>
      </c>
      <c r="R415" s="22">
        <f t="shared" si="218"/>
        <v>61</v>
      </c>
      <c r="S415" s="22">
        <f t="shared" si="219"/>
        <v>16</v>
      </c>
      <c r="T415" s="22">
        <f t="shared" si="220"/>
        <v>2</v>
      </c>
      <c r="U415" s="22">
        <f t="shared" si="221"/>
        <v>4</v>
      </c>
      <c r="V415" s="22">
        <f t="shared" si="222"/>
        <v>35</v>
      </c>
      <c r="W415" s="22">
        <f t="shared" si="223"/>
        <v>10</v>
      </c>
      <c r="X415" s="22">
        <f t="shared" si="224"/>
        <v>15</v>
      </c>
      <c r="Y415" s="22">
        <f t="shared" si="225"/>
        <v>34</v>
      </c>
      <c r="Z415" s="22">
        <f t="shared" si="226"/>
        <v>3</v>
      </c>
      <c r="AA415" s="22">
        <f t="shared" si="227"/>
        <v>4</v>
      </c>
      <c r="AB415" s="22" t="str">
        <f t="shared" si="228"/>
        <v/>
      </c>
      <c r="AC415" s="22" t="str">
        <f t="shared" si="229"/>
        <v/>
      </c>
      <c r="AD415" s="29" t="str">
        <f t="shared" si="230"/>
        <v/>
      </c>
      <c r="AE415" s="22" t="str">
        <f t="shared" si="231"/>
        <v/>
      </c>
      <c r="AF415" s="22" t="str">
        <f t="shared" si="232"/>
        <v/>
      </c>
      <c r="AG415" s="22" t="str">
        <f t="shared" si="233"/>
        <v/>
      </c>
      <c r="AH415" s="22" t="str">
        <f t="shared" si="234"/>
        <v/>
      </c>
      <c r="AI415" s="22" t="str">
        <f t="shared" si="235"/>
        <v/>
      </c>
      <c r="AJ415" s="31" t="str">
        <f t="shared" si="236"/>
        <v/>
      </c>
      <c r="AK415" s="22" t="str">
        <f t="shared" si="237"/>
        <v/>
      </c>
      <c r="AL415" s="22" t="str">
        <f t="shared" si="238"/>
        <v/>
      </c>
      <c r="AM415" s="22" t="str">
        <f t="shared" si="239"/>
        <v/>
      </c>
      <c r="AN415" s="22" t="str">
        <f t="shared" si="240"/>
        <v/>
      </c>
      <c r="AO415" s="22" t="str">
        <f t="shared" si="241"/>
        <v/>
      </c>
      <c r="AP415" s="22" t="str">
        <f t="shared" si="242"/>
        <v/>
      </c>
      <c r="AQ415" s="2" t="str">
        <f t="shared" si="243"/>
        <v/>
      </c>
    </row>
    <row r="416" spans="1:43" x14ac:dyDescent="0.25">
      <c r="A416" s="26" t="str">
        <f t="shared" si="244"/>
        <v/>
      </c>
      <c r="B416" t="s">
        <v>6650</v>
      </c>
      <c r="C416" t="s">
        <v>64</v>
      </c>
      <c r="D416" t="s">
        <v>24</v>
      </c>
      <c r="E416" t="s">
        <v>422</v>
      </c>
      <c r="F416">
        <v>2026</v>
      </c>
      <c r="G416" t="s">
        <v>5657</v>
      </c>
      <c r="H416" s="4">
        <v>46174</v>
      </c>
      <c r="I416" s="4" t="str">
        <f t="shared" si="210"/>
        <v>ACC</v>
      </c>
      <c r="J416" s="2" t="str">
        <f t="shared" si="211"/>
        <v/>
      </c>
      <c r="K416" s="2" t="str">
        <f t="shared" si="212"/>
        <v/>
      </c>
      <c r="L416" s="2" t="str">
        <f t="shared" si="213"/>
        <v/>
      </c>
      <c r="M416" s="2" t="str">
        <f t="shared" si="214"/>
        <v/>
      </c>
      <c r="N416" s="22" t="str" cm="1">
        <f t="array" ref="N416">IFERROR(INDEX(Stats_Hit_GP,MATCH($B416,Stats_Hit_Player,0)),"")</f>
        <v/>
      </c>
      <c r="O416" s="22" t="str">
        <f t="shared" si="215"/>
        <v/>
      </c>
      <c r="P416" s="22" t="str">
        <f t="shared" si="216"/>
        <v/>
      </c>
      <c r="Q416" s="22" t="str">
        <f t="shared" si="217"/>
        <v/>
      </c>
      <c r="R416" s="22" t="str">
        <f t="shared" si="218"/>
        <v/>
      </c>
      <c r="S416" s="22" t="str">
        <f t="shared" si="219"/>
        <v/>
      </c>
      <c r="T416" s="22" t="str">
        <f t="shared" si="220"/>
        <v/>
      </c>
      <c r="U416" s="22" t="str">
        <f t="shared" si="221"/>
        <v/>
      </c>
      <c r="V416" s="22" t="str">
        <f t="shared" si="222"/>
        <v/>
      </c>
      <c r="W416" s="22" t="str">
        <f t="shared" si="223"/>
        <v/>
      </c>
      <c r="X416" s="22" t="str">
        <f t="shared" si="224"/>
        <v/>
      </c>
      <c r="Y416" s="22" t="str">
        <f t="shared" si="225"/>
        <v/>
      </c>
      <c r="Z416" s="22" t="str">
        <f t="shared" si="226"/>
        <v/>
      </c>
      <c r="AA416" s="22" t="str">
        <f t="shared" si="227"/>
        <v/>
      </c>
      <c r="AB416" s="22">
        <f t="shared" si="228"/>
        <v>3</v>
      </c>
      <c r="AC416" s="22">
        <f t="shared" si="229"/>
        <v>0</v>
      </c>
      <c r="AD416" s="29">
        <f t="shared" si="230"/>
        <v>5.31</v>
      </c>
      <c r="AE416" s="22">
        <f t="shared" si="231"/>
        <v>21</v>
      </c>
      <c r="AF416" s="22">
        <f t="shared" si="232"/>
        <v>0</v>
      </c>
      <c r="AG416" s="22">
        <f t="shared" si="233"/>
        <v>0</v>
      </c>
      <c r="AH416" s="22">
        <f t="shared" si="234"/>
        <v>0</v>
      </c>
      <c r="AI416" s="22">
        <f t="shared" si="235"/>
        <v>1</v>
      </c>
      <c r="AJ416" s="31">
        <f t="shared" si="236"/>
        <v>20.100000000000001</v>
      </c>
      <c r="AK416" s="22">
        <f t="shared" si="237"/>
        <v>25</v>
      </c>
      <c r="AL416" s="22">
        <f t="shared" si="238"/>
        <v>14</v>
      </c>
      <c r="AM416" s="22">
        <f t="shared" si="239"/>
        <v>12</v>
      </c>
      <c r="AN416" s="22">
        <f t="shared" si="240"/>
        <v>15</v>
      </c>
      <c r="AO416" s="22">
        <f t="shared" si="241"/>
        <v>19</v>
      </c>
      <c r="AP416" s="22">
        <f t="shared" si="242"/>
        <v>2</v>
      </c>
      <c r="AQ416" s="2">
        <f t="shared" si="243"/>
        <v>0.29099999999999998</v>
      </c>
    </row>
    <row r="417" spans="1:43" x14ac:dyDescent="0.25">
      <c r="A417" s="26" t="str">
        <f t="shared" si="244"/>
        <v/>
      </c>
      <c r="B417" t="s">
        <v>6651</v>
      </c>
      <c r="C417" t="s">
        <v>42</v>
      </c>
      <c r="D417" t="s">
        <v>24</v>
      </c>
      <c r="E417" t="s">
        <v>1564</v>
      </c>
      <c r="F417">
        <v>2026</v>
      </c>
      <c r="G417" t="s">
        <v>5657</v>
      </c>
      <c r="H417" s="4">
        <v>46174</v>
      </c>
      <c r="I417" s="4" t="str">
        <f t="shared" si="210"/>
        <v>Big South</v>
      </c>
      <c r="J417" s="2" t="str">
        <f t="shared" si="211"/>
        <v/>
      </c>
      <c r="K417" s="2" t="str">
        <f t="shared" si="212"/>
        <v/>
      </c>
      <c r="L417" s="2" t="str">
        <f t="shared" si="213"/>
        <v/>
      </c>
      <c r="M417" s="2" t="str">
        <f t="shared" si="214"/>
        <v/>
      </c>
      <c r="N417" s="22" t="str" cm="1">
        <f t="array" ref="N417">IFERROR(INDEX(Stats_Hit_GP,MATCH($B417,Stats_Hit_Player,0)),"")</f>
        <v/>
      </c>
      <c r="O417" s="22" t="str">
        <f t="shared" si="215"/>
        <v/>
      </c>
      <c r="P417" s="22" t="str">
        <f t="shared" si="216"/>
        <v/>
      </c>
      <c r="Q417" s="22" t="str">
        <f t="shared" si="217"/>
        <v/>
      </c>
      <c r="R417" s="22" t="str">
        <f t="shared" si="218"/>
        <v/>
      </c>
      <c r="S417" s="22" t="str">
        <f t="shared" si="219"/>
        <v/>
      </c>
      <c r="T417" s="22" t="str">
        <f t="shared" si="220"/>
        <v/>
      </c>
      <c r="U417" s="22" t="str">
        <f t="shared" si="221"/>
        <v/>
      </c>
      <c r="V417" s="22" t="str">
        <f t="shared" si="222"/>
        <v/>
      </c>
      <c r="W417" s="22" t="str">
        <f t="shared" si="223"/>
        <v/>
      </c>
      <c r="X417" s="22" t="str">
        <f t="shared" si="224"/>
        <v/>
      </c>
      <c r="Y417" s="22" t="str">
        <f t="shared" si="225"/>
        <v/>
      </c>
      <c r="Z417" s="22" t="str">
        <f t="shared" si="226"/>
        <v/>
      </c>
      <c r="AA417" s="22" t="str">
        <f t="shared" si="227"/>
        <v/>
      </c>
      <c r="AB417" s="22" t="str">
        <f t="shared" si="228"/>
        <v/>
      </c>
      <c r="AC417" s="22" t="str">
        <f t="shared" si="229"/>
        <v/>
      </c>
      <c r="AD417" s="29" t="str">
        <f t="shared" si="230"/>
        <v/>
      </c>
      <c r="AE417" s="22" t="str">
        <f t="shared" si="231"/>
        <v/>
      </c>
      <c r="AF417" s="22" t="str">
        <f t="shared" si="232"/>
        <v/>
      </c>
      <c r="AG417" s="22" t="str">
        <f t="shared" si="233"/>
        <v/>
      </c>
      <c r="AH417" s="22" t="str">
        <f t="shared" si="234"/>
        <v/>
      </c>
      <c r="AI417" s="22" t="str">
        <f t="shared" si="235"/>
        <v/>
      </c>
      <c r="AJ417" s="31" t="str">
        <f t="shared" si="236"/>
        <v/>
      </c>
      <c r="AK417" s="22" t="str">
        <f t="shared" si="237"/>
        <v/>
      </c>
      <c r="AL417" s="22" t="str">
        <f t="shared" si="238"/>
        <v/>
      </c>
      <c r="AM417" s="22" t="str">
        <f t="shared" si="239"/>
        <v/>
      </c>
      <c r="AN417" s="22" t="str">
        <f t="shared" si="240"/>
        <v/>
      </c>
      <c r="AO417" s="22" t="str">
        <f t="shared" si="241"/>
        <v/>
      </c>
      <c r="AP417" s="22" t="str">
        <f t="shared" si="242"/>
        <v/>
      </c>
      <c r="AQ417" s="2" t="str">
        <f t="shared" si="243"/>
        <v/>
      </c>
    </row>
    <row r="418" spans="1:43" x14ac:dyDescent="0.25">
      <c r="A418" s="26" t="str">
        <f t="shared" si="244"/>
        <v/>
      </c>
      <c r="B418" t="s">
        <v>2301</v>
      </c>
      <c r="C418" t="s">
        <v>35</v>
      </c>
      <c r="D418" t="s">
        <v>24</v>
      </c>
      <c r="E418" t="s">
        <v>5720</v>
      </c>
      <c r="F418">
        <v>2026</v>
      </c>
      <c r="G418" t="s">
        <v>5657</v>
      </c>
      <c r="H418" s="4">
        <v>46174</v>
      </c>
      <c r="I418" s="4" t="str">
        <f t="shared" si="210"/>
        <v/>
      </c>
      <c r="J418" s="2">
        <f t="shared" si="211"/>
        <v>0.154</v>
      </c>
      <c r="K418" s="2">
        <f t="shared" si="212"/>
        <v>0.23300000000000001</v>
      </c>
      <c r="L418" s="2">
        <f t="shared" si="213"/>
        <v>0.23100000000000001</v>
      </c>
      <c r="M418" s="2">
        <f t="shared" si="214"/>
        <v>0.46300000000000002</v>
      </c>
      <c r="N418" s="22" cm="1">
        <f t="array" ref="N418">IFERROR(INDEX(Stats_Hit_GP,MATCH($B418,Stats_Hit_Player,0)),"")</f>
        <v>20</v>
      </c>
      <c r="O418" s="22">
        <f t="shared" si="215"/>
        <v>43</v>
      </c>
      <c r="P418" s="22">
        <f t="shared" si="216"/>
        <v>39</v>
      </c>
      <c r="Q418" s="22">
        <f t="shared" si="217"/>
        <v>5</v>
      </c>
      <c r="R418" s="22">
        <f t="shared" si="218"/>
        <v>6</v>
      </c>
      <c r="S418" s="22">
        <f t="shared" si="219"/>
        <v>1</v>
      </c>
      <c r="T418" s="22">
        <f t="shared" si="220"/>
        <v>1</v>
      </c>
      <c r="U418" s="22">
        <f t="shared" si="221"/>
        <v>0</v>
      </c>
      <c r="V418" s="22">
        <f t="shared" si="222"/>
        <v>4</v>
      </c>
      <c r="W418" s="22">
        <f t="shared" si="223"/>
        <v>0</v>
      </c>
      <c r="X418" s="22">
        <f t="shared" si="224"/>
        <v>4</v>
      </c>
      <c r="Y418" s="22">
        <f t="shared" si="225"/>
        <v>15</v>
      </c>
      <c r="Z418" s="22">
        <f t="shared" si="226"/>
        <v>6</v>
      </c>
      <c r="AA418" s="22">
        <f t="shared" si="227"/>
        <v>0</v>
      </c>
      <c r="AB418" s="22" t="str">
        <f t="shared" si="228"/>
        <v/>
      </c>
      <c r="AC418" s="22" t="str">
        <f t="shared" si="229"/>
        <v/>
      </c>
      <c r="AD418" s="29" t="str">
        <f t="shared" si="230"/>
        <v/>
      </c>
      <c r="AE418" s="22" t="str">
        <f t="shared" si="231"/>
        <v/>
      </c>
      <c r="AF418" s="22" t="str">
        <f t="shared" si="232"/>
        <v/>
      </c>
      <c r="AG418" s="22" t="str">
        <f t="shared" si="233"/>
        <v/>
      </c>
      <c r="AH418" s="22" t="str">
        <f t="shared" si="234"/>
        <v/>
      </c>
      <c r="AI418" s="22" t="str">
        <f t="shared" si="235"/>
        <v/>
      </c>
      <c r="AJ418" s="31" t="str">
        <f t="shared" si="236"/>
        <v/>
      </c>
      <c r="AK418" s="22" t="str">
        <f t="shared" si="237"/>
        <v/>
      </c>
      <c r="AL418" s="22" t="str">
        <f t="shared" si="238"/>
        <v/>
      </c>
      <c r="AM418" s="22" t="str">
        <f t="shared" si="239"/>
        <v/>
      </c>
      <c r="AN418" s="22" t="str">
        <f t="shared" si="240"/>
        <v/>
      </c>
      <c r="AO418" s="22" t="str">
        <f t="shared" si="241"/>
        <v/>
      </c>
      <c r="AP418" s="22" t="str">
        <f t="shared" si="242"/>
        <v/>
      </c>
      <c r="AQ418" s="2" t="str">
        <f t="shared" si="243"/>
        <v/>
      </c>
    </row>
    <row r="419" spans="1:43" x14ac:dyDescent="0.25">
      <c r="A419" s="26" t="str">
        <f t="shared" si="244"/>
        <v/>
      </c>
      <c r="B419" t="s">
        <v>3026</v>
      </c>
      <c r="C419" t="s">
        <v>42</v>
      </c>
      <c r="D419" t="s">
        <v>24</v>
      </c>
      <c r="E419" t="s">
        <v>3016</v>
      </c>
      <c r="F419">
        <v>2026</v>
      </c>
      <c r="G419" t="s">
        <v>5657</v>
      </c>
      <c r="H419" s="4">
        <v>46174</v>
      </c>
      <c r="I419" s="4" t="str">
        <f t="shared" si="210"/>
        <v>Metro Atlantic</v>
      </c>
      <c r="J419" s="2">
        <f t="shared" si="211"/>
        <v>0.27800000000000002</v>
      </c>
      <c r="K419" s="2">
        <f t="shared" si="212"/>
        <v>0.39500000000000002</v>
      </c>
      <c r="L419" s="2">
        <f t="shared" si="213"/>
        <v>0.27800000000000002</v>
      </c>
      <c r="M419" s="2">
        <f t="shared" si="214"/>
        <v>0.67300000000000004</v>
      </c>
      <c r="N419" s="22" cm="1">
        <f t="array" ref="N419">IFERROR(INDEX(Stats_Hit_GP,MATCH($B419,Stats_Hit_Player,0)),"")</f>
        <v>14</v>
      </c>
      <c r="O419" s="22">
        <f t="shared" si="215"/>
        <v>44</v>
      </c>
      <c r="P419" s="22">
        <f t="shared" si="216"/>
        <v>36</v>
      </c>
      <c r="Q419" s="22">
        <f t="shared" si="217"/>
        <v>4</v>
      </c>
      <c r="R419" s="22">
        <f t="shared" si="218"/>
        <v>10</v>
      </c>
      <c r="S419" s="22">
        <f t="shared" si="219"/>
        <v>0</v>
      </c>
      <c r="T419" s="22">
        <f t="shared" si="220"/>
        <v>0</v>
      </c>
      <c r="U419" s="22">
        <f t="shared" si="221"/>
        <v>0</v>
      </c>
      <c r="V419" s="22">
        <f t="shared" si="222"/>
        <v>3</v>
      </c>
      <c r="W419" s="22">
        <f t="shared" si="223"/>
        <v>1</v>
      </c>
      <c r="X419" s="22">
        <f t="shared" si="224"/>
        <v>6</v>
      </c>
      <c r="Y419" s="22">
        <f t="shared" si="225"/>
        <v>4</v>
      </c>
      <c r="Z419" s="22">
        <f t="shared" si="226"/>
        <v>0</v>
      </c>
      <c r="AA419" s="22">
        <f t="shared" si="227"/>
        <v>0</v>
      </c>
      <c r="AB419" s="22" t="str">
        <f t="shared" si="228"/>
        <v/>
      </c>
      <c r="AC419" s="22" t="str">
        <f t="shared" si="229"/>
        <v/>
      </c>
      <c r="AD419" s="29" t="str">
        <f t="shared" si="230"/>
        <v/>
      </c>
      <c r="AE419" s="22" t="str">
        <f t="shared" si="231"/>
        <v/>
      </c>
      <c r="AF419" s="22" t="str">
        <f t="shared" si="232"/>
        <v/>
      </c>
      <c r="AG419" s="22" t="str">
        <f t="shared" si="233"/>
        <v/>
      </c>
      <c r="AH419" s="22" t="str">
        <f t="shared" si="234"/>
        <v/>
      </c>
      <c r="AI419" s="22" t="str">
        <f t="shared" si="235"/>
        <v/>
      </c>
      <c r="AJ419" s="31" t="str">
        <f t="shared" si="236"/>
        <v/>
      </c>
      <c r="AK419" s="22" t="str">
        <f t="shared" si="237"/>
        <v/>
      </c>
      <c r="AL419" s="22" t="str">
        <f t="shared" si="238"/>
        <v/>
      </c>
      <c r="AM419" s="22" t="str">
        <f t="shared" si="239"/>
        <v/>
      </c>
      <c r="AN419" s="22" t="str">
        <f t="shared" si="240"/>
        <v/>
      </c>
      <c r="AO419" s="22" t="str">
        <f t="shared" si="241"/>
        <v/>
      </c>
      <c r="AP419" s="22" t="str">
        <f t="shared" si="242"/>
        <v/>
      </c>
      <c r="AQ419" s="2" t="str">
        <f t="shared" si="243"/>
        <v/>
      </c>
    </row>
    <row r="420" spans="1:43" x14ac:dyDescent="0.25">
      <c r="A420" s="26" t="str">
        <f t="shared" si="244"/>
        <v/>
      </c>
      <c r="B420" t="s">
        <v>2092</v>
      </c>
      <c r="C420" t="s">
        <v>42</v>
      </c>
      <c r="D420" t="s">
        <v>24</v>
      </c>
      <c r="E420" t="s">
        <v>2078</v>
      </c>
      <c r="F420">
        <v>2026</v>
      </c>
      <c r="G420" t="s">
        <v>5657</v>
      </c>
      <c r="H420" s="4">
        <v>46174</v>
      </c>
      <c r="I420" s="4" t="str">
        <f t="shared" si="210"/>
        <v>Big West</v>
      </c>
      <c r="J420" s="2">
        <f t="shared" si="211"/>
        <v>0.20799999999999999</v>
      </c>
      <c r="K420" s="2">
        <f t="shared" si="212"/>
        <v>0.29599999999999999</v>
      </c>
      <c r="L420" s="2">
        <f t="shared" si="213"/>
        <v>0.29199999999999998</v>
      </c>
      <c r="M420" s="2">
        <f t="shared" si="214"/>
        <v>0.58799999999999997</v>
      </c>
      <c r="N420" s="22" cm="1">
        <f t="array" ref="N420">IFERROR(INDEX(Stats_Hit_GP,MATCH($B420,Stats_Hit_Player,0)),"")</f>
        <v>14</v>
      </c>
      <c r="O420" s="22">
        <f t="shared" si="215"/>
        <v>28</v>
      </c>
      <c r="P420" s="22">
        <f t="shared" si="216"/>
        <v>24</v>
      </c>
      <c r="Q420" s="22">
        <f t="shared" si="217"/>
        <v>3</v>
      </c>
      <c r="R420" s="22">
        <f t="shared" si="218"/>
        <v>5</v>
      </c>
      <c r="S420" s="22">
        <f t="shared" si="219"/>
        <v>2</v>
      </c>
      <c r="T420" s="22">
        <f t="shared" si="220"/>
        <v>0</v>
      </c>
      <c r="U420" s="22">
        <f t="shared" si="221"/>
        <v>0</v>
      </c>
      <c r="V420" s="22">
        <f t="shared" si="222"/>
        <v>3</v>
      </c>
      <c r="W420" s="22">
        <f t="shared" si="223"/>
        <v>2</v>
      </c>
      <c r="X420" s="22">
        <f t="shared" si="224"/>
        <v>1</v>
      </c>
      <c r="Y420" s="22">
        <f t="shared" si="225"/>
        <v>7</v>
      </c>
      <c r="Z420" s="22">
        <f t="shared" si="226"/>
        <v>0</v>
      </c>
      <c r="AA420" s="22">
        <f t="shared" si="227"/>
        <v>0</v>
      </c>
      <c r="AB420" s="22" t="str">
        <f t="shared" si="228"/>
        <v/>
      </c>
      <c r="AC420" s="22" t="str">
        <f t="shared" si="229"/>
        <v/>
      </c>
      <c r="AD420" s="29" t="str">
        <f t="shared" si="230"/>
        <v/>
      </c>
      <c r="AE420" s="22" t="str">
        <f t="shared" si="231"/>
        <v/>
      </c>
      <c r="AF420" s="22" t="str">
        <f t="shared" si="232"/>
        <v/>
      </c>
      <c r="AG420" s="22" t="str">
        <f t="shared" si="233"/>
        <v/>
      </c>
      <c r="AH420" s="22" t="str">
        <f t="shared" si="234"/>
        <v/>
      </c>
      <c r="AI420" s="22" t="str">
        <f t="shared" si="235"/>
        <v/>
      </c>
      <c r="AJ420" s="31" t="str">
        <f t="shared" si="236"/>
        <v/>
      </c>
      <c r="AK420" s="22" t="str">
        <f t="shared" si="237"/>
        <v/>
      </c>
      <c r="AL420" s="22" t="str">
        <f t="shared" si="238"/>
        <v/>
      </c>
      <c r="AM420" s="22" t="str">
        <f t="shared" si="239"/>
        <v/>
      </c>
      <c r="AN420" s="22" t="str">
        <f t="shared" si="240"/>
        <v/>
      </c>
      <c r="AO420" s="22" t="str">
        <f t="shared" si="241"/>
        <v/>
      </c>
      <c r="AP420" s="22" t="str">
        <f t="shared" si="242"/>
        <v/>
      </c>
      <c r="AQ420" s="2" t="str">
        <f t="shared" si="243"/>
        <v/>
      </c>
    </row>
    <row r="421" spans="1:43" x14ac:dyDescent="0.25">
      <c r="A421" s="26" t="str">
        <f t="shared" si="244"/>
        <v/>
      </c>
      <c r="B421" t="s">
        <v>6652</v>
      </c>
      <c r="C421" t="s">
        <v>64</v>
      </c>
      <c r="D421" t="s">
        <v>24</v>
      </c>
      <c r="E421" t="s">
        <v>4539</v>
      </c>
      <c r="F421">
        <v>2026</v>
      </c>
      <c r="G421" t="s">
        <v>5657</v>
      </c>
      <c r="H421" s="4">
        <v>46174</v>
      </c>
      <c r="I421" s="4" t="str">
        <f t="shared" si="210"/>
        <v>SoCon</v>
      </c>
      <c r="J421" s="2" t="str">
        <f t="shared" si="211"/>
        <v/>
      </c>
      <c r="K421" s="2" t="str">
        <f t="shared" si="212"/>
        <v/>
      </c>
      <c r="L421" s="2" t="str">
        <f t="shared" si="213"/>
        <v/>
      </c>
      <c r="M421" s="2" t="str">
        <f t="shared" si="214"/>
        <v/>
      </c>
      <c r="N421" s="22" t="str" cm="1">
        <f t="array" ref="N421">IFERROR(INDEX(Stats_Hit_GP,MATCH($B421,Stats_Hit_Player,0)),"")</f>
        <v/>
      </c>
      <c r="O421" s="22" t="str">
        <f t="shared" si="215"/>
        <v/>
      </c>
      <c r="P421" s="22" t="str">
        <f t="shared" si="216"/>
        <v/>
      </c>
      <c r="Q421" s="22" t="str">
        <f t="shared" si="217"/>
        <v/>
      </c>
      <c r="R421" s="22" t="str">
        <f t="shared" si="218"/>
        <v/>
      </c>
      <c r="S421" s="22" t="str">
        <f t="shared" si="219"/>
        <v/>
      </c>
      <c r="T421" s="22" t="str">
        <f t="shared" si="220"/>
        <v/>
      </c>
      <c r="U421" s="22" t="str">
        <f t="shared" si="221"/>
        <v/>
      </c>
      <c r="V421" s="22" t="str">
        <f t="shared" si="222"/>
        <v/>
      </c>
      <c r="W421" s="22" t="str">
        <f t="shared" si="223"/>
        <v/>
      </c>
      <c r="X421" s="22" t="str">
        <f t="shared" si="224"/>
        <v/>
      </c>
      <c r="Y421" s="22" t="str">
        <f t="shared" si="225"/>
        <v/>
      </c>
      <c r="Z421" s="22" t="str">
        <f t="shared" si="226"/>
        <v/>
      </c>
      <c r="AA421" s="22" t="str">
        <f t="shared" si="227"/>
        <v/>
      </c>
      <c r="AB421" s="22">
        <f t="shared" si="228"/>
        <v>3</v>
      </c>
      <c r="AC421" s="22">
        <f t="shared" si="229"/>
        <v>0</v>
      </c>
      <c r="AD421" s="29">
        <f t="shared" si="230"/>
        <v>6.52</v>
      </c>
      <c r="AE421" s="22">
        <f t="shared" si="231"/>
        <v>22</v>
      </c>
      <c r="AF421" s="22">
        <f t="shared" si="232"/>
        <v>0</v>
      </c>
      <c r="AG421" s="22">
        <f t="shared" si="233"/>
        <v>0</v>
      </c>
      <c r="AH421" s="22">
        <f t="shared" si="234"/>
        <v>0</v>
      </c>
      <c r="AI421" s="22">
        <f t="shared" si="235"/>
        <v>0</v>
      </c>
      <c r="AJ421" s="31">
        <f t="shared" si="236"/>
        <v>40</v>
      </c>
      <c r="AK421" s="22">
        <f t="shared" si="237"/>
        <v>49</v>
      </c>
      <c r="AL421" s="22">
        <f t="shared" si="238"/>
        <v>33</v>
      </c>
      <c r="AM421" s="22">
        <f t="shared" si="239"/>
        <v>29</v>
      </c>
      <c r="AN421" s="22">
        <f t="shared" si="240"/>
        <v>16</v>
      </c>
      <c r="AO421" s="22">
        <f t="shared" si="241"/>
        <v>26</v>
      </c>
      <c r="AP421" s="22">
        <f t="shared" si="242"/>
        <v>5</v>
      </c>
      <c r="AQ421" s="2">
        <f t="shared" si="243"/>
        <v>0.31</v>
      </c>
    </row>
    <row r="422" spans="1:43" x14ac:dyDescent="0.25">
      <c r="A422" s="26" t="str">
        <f t="shared" si="244"/>
        <v/>
      </c>
      <c r="B422" t="s">
        <v>5387</v>
      </c>
      <c r="C422" t="s">
        <v>64</v>
      </c>
      <c r="D422" t="s">
        <v>24</v>
      </c>
      <c r="E422" t="s">
        <v>5377</v>
      </c>
      <c r="F422">
        <v>2026</v>
      </c>
      <c r="G422" t="s">
        <v>5657</v>
      </c>
      <c r="H422" s="4">
        <v>46174</v>
      </c>
      <c r="I422" s="4" t="str">
        <f t="shared" si="210"/>
        <v>Western Athletic</v>
      </c>
      <c r="J422" s="2">
        <f t="shared" si="211"/>
        <v>0.25</v>
      </c>
      <c r="K422" s="2">
        <f t="shared" si="212"/>
        <v>0.4</v>
      </c>
      <c r="L422" s="2">
        <f t="shared" si="213"/>
        <v>0.25</v>
      </c>
      <c r="M422" s="2">
        <f t="shared" si="214"/>
        <v>0.65</v>
      </c>
      <c r="N422" s="22" cm="1">
        <f t="array" ref="N422">IFERROR(INDEX(Stats_Hit_GP,MATCH($B422,Stats_Hit_Player,0)),"")</f>
        <v>4</v>
      </c>
      <c r="O422" s="22">
        <f t="shared" si="215"/>
        <v>5</v>
      </c>
      <c r="P422" s="22">
        <f t="shared" si="216"/>
        <v>4</v>
      </c>
      <c r="Q422" s="22">
        <f t="shared" si="217"/>
        <v>0</v>
      </c>
      <c r="R422" s="22">
        <f t="shared" si="218"/>
        <v>1</v>
      </c>
      <c r="S422" s="22">
        <f t="shared" si="219"/>
        <v>0</v>
      </c>
      <c r="T422" s="22">
        <f t="shared" si="220"/>
        <v>0</v>
      </c>
      <c r="U422" s="22">
        <f t="shared" si="221"/>
        <v>0</v>
      </c>
      <c r="V422" s="22">
        <f t="shared" si="222"/>
        <v>0</v>
      </c>
      <c r="W422" s="22">
        <f t="shared" si="223"/>
        <v>0</v>
      </c>
      <c r="X422" s="22">
        <f t="shared" si="224"/>
        <v>1</v>
      </c>
      <c r="Y422" s="22">
        <f t="shared" si="225"/>
        <v>3</v>
      </c>
      <c r="Z422" s="22">
        <f t="shared" si="226"/>
        <v>0</v>
      </c>
      <c r="AA422" s="22">
        <f t="shared" si="227"/>
        <v>0</v>
      </c>
      <c r="AB422" s="22">
        <f t="shared" si="228"/>
        <v>6</v>
      </c>
      <c r="AC422" s="22">
        <f t="shared" si="229"/>
        <v>0</v>
      </c>
      <c r="AD422" s="29">
        <f t="shared" si="230"/>
        <v>5.4</v>
      </c>
      <c r="AE422" s="22">
        <f t="shared" si="231"/>
        <v>22</v>
      </c>
      <c r="AF422" s="22">
        <f t="shared" si="232"/>
        <v>0</v>
      </c>
      <c r="AG422" s="22">
        <f t="shared" si="233"/>
        <v>0</v>
      </c>
      <c r="AH422" s="22">
        <f t="shared" si="234"/>
        <v>0</v>
      </c>
      <c r="AI422" s="22">
        <f t="shared" si="235"/>
        <v>0</v>
      </c>
      <c r="AJ422" s="31">
        <f t="shared" si="236"/>
        <v>30</v>
      </c>
      <c r="AK422" s="22">
        <f t="shared" si="237"/>
        <v>30</v>
      </c>
      <c r="AL422" s="22">
        <f t="shared" si="238"/>
        <v>18</v>
      </c>
      <c r="AM422" s="22">
        <f t="shared" si="239"/>
        <v>18</v>
      </c>
      <c r="AN422" s="22">
        <f t="shared" si="240"/>
        <v>14</v>
      </c>
      <c r="AO422" s="22">
        <f t="shared" si="241"/>
        <v>28</v>
      </c>
      <c r="AP422" s="22">
        <f t="shared" si="242"/>
        <v>4</v>
      </c>
      <c r="AQ422" s="2">
        <f t="shared" si="243"/>
        <v>0.26300000000000001</v>
      </c>
    </row>
    <row r="423" spans="1:43" x14ac:dyDescent="0.25">
      <c r="A423" s="26" t="str">
        <f t="shared" si="244"/>
        <v/>
      </c>
      <c r="B423" t="s">
        <v>6653</v>
      </c>
      <c r="C423" t="s">
        <v>5688</v>
      </c>
      <c r="D423" t="s">
        <v>24</v>
      </c>
      <c r="E423" t="s">
        <v>1308</v>
      </c>
      <c r="F423">
        <v>2026</v>
      </c>
      <c r="G423" t="s">
        <v>5657</v>
      </c>
      <c r="H423" s="4">
        <v>46174</v>
      </c>
      <c r="I423" s="4" t="str">
        <f t="shared" si="210"/>
        <v>Big 12</v>
      </c>
      <c r="J423" s="2" t="str">
        <f t="shared" si="211"/>
        <v/>
      </c>
      <c r="K423" s="2" t="str">
        <f t="shared" si="212"/>
        <v/>
      </c>
      <c r="L423" s="2" t="str">
        <f t="shared" si="213"/>
        <v/>
      </c>
      <c r="M423" s="2" t="str">
        <f t="shared" si="214"/>
        <v/>
      </c>
      <c r="N423" s="22" t="str" cm="1">
        <f t="array" ref="N423">IFERROR(INDEX(Stats_Hit_GP,MATCH($B423,Stats_Hit_Player,0)),"")</f>
        <v/>
      </c>
      <c r="O423" s="22" t="str">
        <f t="shared" si="215"/>
        <v/>
      </c>
      <c r="P423" s="22" t="str">
        <f t="shared" si="216"/>
        <v/>
      </c>
      <c r="Q423" s="22" t="str">
        <f t="shared" si="217"/>
        <v/>
      </c>
      <c r="R423" s="22" t="str">
        <f t="shared" si="218"/>
        <v/>
      </c>
      <c r="S423" s="22" t="str">
        <f t="shared" si="219"/>
        <v/>
      </c>
      <c r="T423" s="22" t="str">
        <f t="shared" si="220"/>
        <v/>
      </c>
      <c r="U423" s="22" t="str">
        <f t="shared" si="221"/>
        <v/>
      </c>
      <c r="V423" s="22" t="str">
        <f t="shared" si="222"/>
        <v/>
      </c>
      <c r="W423" s="22" t="str">
        <f t="shared" si="223"/>
        <v/>
      </c>
      <c r="X423" s="22" t="str">
        <f t="shared" si="224"/>
        <v/>
      </c>
      <c r="Y423" s="22" t="str">
        <f t="shared" si="225"/>
        <v/>
      </c>
      <c r="Z423" s="22" t="str">
        <f t="shared" si="226"/>
        <v/>
      </c>
      <c r="AA423" s="22" t="str">
        <f t="shared" si="227"/>
        <v/>
      </c>
      <c r="AB423" s="22" t="str">
        <f t="shared" si="228"/>
        <v/>
      </c>
      <c r="AC423" s="22" t="str">
        <f t="shared" si="229"/>
        <v/>
      </c>
      <c r="AD423" s="29" t="str">
        <f t="shared" si="230"/>
        <v/>
      </c>
      <c r="AE423" s="22" t="str">
        <f t="shared" si="231"/>
        <v/>
      </c>
      <c r="AF423" s="22" t="str">
        <f t="shared" si="232"/>
        <v/>
      </c>
      <c r="AG423" s="22" t="str">
        <f t="shared" si="233"/>
        <v/>
      </c>
      <c r="AH423" s="22" t="str">
        <f t="shared" si="234"/>
        <v/>
      </c>
      <c r="AI423" s="22" t="str">
        <f t="shared" si="235"/>
        <v/>
      </c>
      <c r="AJ423" s="31" t="str">
        <f t="shared" si="236"/>
        <v/>
      </c>
      <c r="AK423" s="22" t="str">
        <f t="shared" si="237"/>
        <v/>
      </c>
      <c r="AL423" s="22" t="str">
        <f t="shared" si="238"/>
        <v/>
      </c>
      <c r="AM423" s="22" t="str">
        <f t="shared" si="239"/>
        <v/>
      </c>
      <c r="AN423" s="22" t="str">
        <f t="shared" si="240"/>
        <v/>
      </c>
      <c r="AO423" s="22" t="str">
        <f t="shared" si="241"/>
        <v/>
      </c>
      <c r="AP423" s="22" t="str">
        <f t="shared" si="242"/>
        <v/>
      </c>
      <c r="AQ423" s="2" t="str">
        <f t="shared" si="243"/>
        <v/>
      </c>
    </row>
    <row r="424" spans="1:43" x14ac:dyDescent="0.25">
      <c r="A424" s="26" t="str">
        <f t="shared" si="244"/>
        <v/>
      </c>
      <c r="B424" t="s">
        <v>1317</v>
      </c>
      <c r="C424" t="s">
        <v>42</v>
      </c>
      <c r="D424" t="s">
        <v>24</v>
      </c>
      <c r="E424" t="s">
        <v>1308</v>
      </c>
      <c r="F424">
        <v>2026</v>
      </c>
      <c r="G424" t="s">
        <v>5657</v>
      </c>
      <c r="H424" s="4">
        <v>46174</v>
      </c>
      <c r="I424" s="4" t="str">
        <f t="shared" si="210"/>
        <v>Big 12</v>
      </c>
      <c r="J424" s="2">
        <f t="shared" si="211"/>
        <v>0.248</v>
      </c>
      <c r="K424" s="2">
        <f t="shared" si="212"/>
        <v>0.32100000000000001</v>
      </c>
      <c r="L424" s="2">
        <f t="shared" si="213"/>
        <v>0.41599999999999998</v>
      </c>
      <c r="M424" s="2">
        <f t="shared" si="214"/>
        <v>0.73699999999999999</v>
      </c>
      <c r="N424" s="22" cm="1">
        <f t="array" ref="N424">IFERROR(INDEX(Stats_Hit_GP,MATCH($B424,Stats_Hit_Player,0)),"")</f>
        <v>31</v>
      </c>
      <c r="O424" s="22">
        <f t="shared" si="215"/>
        <v>117</v>
      </c>
      <c r="P424" s="22">
        <f t="shared" si="216"/>
        <v>101</v>
      </c>
      <c r="Q424" s="22">
        <f t="shared" si="217"/>
        <v>18</v>
      </c>
      <c r="R424" s="22">
        <f t="shared" si="218"/>
        <v>25</v>
      </c>
      <c r="S424" s="22">
        <f t="shared" si="219"/>
        <v>3</v>
      </c>
      <c r="T424" s="22">
        <f t="shared" si="220"/>
        <v>1</v>
      </c>
      <c r="U424" s="22">
        <f t="shared" si="221"/>
        <v>4</v>
      </c>
      <c r="V424" s="22">
        <f t="shared" si="222"/>
        <v>22</v>
      </c>
      <c r="W424" s="22">
        <f t="shared" si="223"/>
        <v>2</v>
      </c>
      <c r="X424" s="22">
        <f t="shared" si="224"/>
        <v>9</v>
      </c>
      <c r="Y424" s="22">
        <f t="shared" si="225"/>
        <v>34</v>
      </c>
      <c r="Z424" s="22">
        <f t="shared" si="226"/>
        <v>5</v>
      </c>
      <c r="AA424" s="22">
        <f t="shared" si="227"/>
        <v>2</v>
      </c>
      <c r="AB424" s="22" t="str">
        <f t="shared" si="228"/>
        <v/>
      </c>
      <c r="AC424" s="22" t="str">
        <f t="shared" si="229"/>
        <v/>
      </c>
      <c r="AD424" s="29" t="str">
        <f t="shared" si="230"/>
        <v/>
      </c>
      <c r="AE424" s="22" t="str">
        <f t="shared" si="231"/>
        <v/>
      </c>
      <c r="AF424" s="22" t="str">
        <f t="shared" si="232"/>
        <v/>
      </c>
      <c r="AG424" s="22" t="str">
        <f t="shared" si="233"/>
        <v/>
      </c>
      <c r="AH424" s="22" t="str">
        <f t="shared" si="234"/>
        <v/>
      </c>
      <c r="AI424" s="22" t="str">
        <f t="shared" si="235"/>
        <v/>
      </c>
      <c r="AJ424" s="31" t="str">
        <f t="shared" si="236"/>
        <v/>
      </c>
      <c r="AK424" s="22" t="str">
        <f t="shared" si="237"/>
        <v/>
      </c>
      <c r="AL424" s="22" t="str">
        <f t="shared" si="238"/>
        <v/>
      </c>
      <c r="AM424" s="22" t="str">
        <f t="shared" si="239"/>
        <v/>
      </c>
      <c r="AN424" s="22" t="str">
        <f t="shared" si="240"/>
        <v/>
      </c>
      <c r="AO424" s="22" t="str">
        <f t="shared" si="241"/>
        <v/>
      </c>
      <c r="AP424" s="22" t="str">
        <f t="shared" si="242"/>
        <v/>
      </c>
      <c r="AQ424" s="2" t="str">
        <f t="shared" si="243"/>
        <v/>
      </c>
    </row>
    <row r="425" spans="1:43" x14ac:dyDescent="0.25">
      <c r="A425" s="26" t="str">
        <f t="shared" si="244"/>
        <v/>
      </c>
      <c r="B425" t="s">
        <v>6654</v>
      </c>
      <c r="C425" t="s">
        <v>64</v>
      </c>
      <c r="D425" t="s">
        <v>47</v>
      </c>
      <c r="E425" t="s">
        <v>1042</v>
      </c>
      <c r="F425">
        <v>2026</v>
      </c>
      <c r="G425" t="s">
        <v>5657</v>
      </c>
      <c r="H425" s="4">
        <v>46174</v>
      </c>
      <c r="I425" s="4" t="str">
        <f t="shared" si="210"/>
        <v>Atlantic Sun</v>
      </c>
      <c r="J425" s="2" t="str">
        <f t="shared" si="211"/>
        <v/>
      </c>
      <c r="K425" s="2" t="str">
        <f t="shared" si="212"/>
        <v/>
      </c>
      <c r="L425" s="2" t="str">
        <f t="shared" si="213"/>
        <v/>
      </c>
      <c r="M425" s="2" t="str">
        <f t="shared" si="214"/>
        <v/>
      </c>
      <c r="N425" s="22" t="str" cm="1">
        <f t="array" ref="N425">IFERROR(INDEX(Stats_Hit_GP,MATCH($B425,Stats_Hit_Player,0)),"")</f>
        <v/>
      </c>
      <c r="O425" s="22" t="str">
        <f t="shared" si="215"/>
        <v/>
      </c>
      <c r="P425" s="22" t="str">
        <f t="shared" si="216"/>
        <v/>
      </c>
      <c r="Q425" s="22" t="str">
        <f t="shared" si="217"/>
        <v/>
      </c>
      <c r="R425" s="22" t="str">
        <f t="shared" si="218"/>
        <v/>
      </c>
      <c r="S425" s="22" t="str">
        <f t="shared" si="219"/>
        <v/>
      </c>
      <c r="T425" s="22" t="str">
        <f t="shared" si="220"/>
        <v/>
      </c>
      <c r="U425" s="22" t="str">
        <f t="shared" si="221"/>
        <v/>
      </c>
      <c r="V425" s="22" t="str">
        <f t="shared" si="222"/>
        <v/>
      </c>
      <c r="W425" s="22" t="str">
        <f t="shared" si="223"/>
        <v/>
      </c>
      <c r="X425" s="22" t="str">
        <f t="shared" si="224"/>
        <v/>
      </c>
      <c r="Y425" s="22" t="str">
        <f t="shared" si="225"/>
        <v/>
      </c>
      <c r="Z425" s="22" t="str">
        <f t="shared" si="226"/>
        <v/>
      </c>
      <c r="AA425" s="22" t="str">
        <f t="shared" si="227"/>
        <v/>
      </c>
      <c r="AB425" s="22" t="str">
        <f t="shared" si="228"/>
        <v/>
      </c>
      <c r="AC425" s="22" t="str">
        <f t="shared" si="229"/>
        <v/>
      </c>
      <c r="AD425" s="29" t="str">
        <f t="shared" si="230"/>
        <v/>
      </c>
      <c r="AE425" s="22" t="str">
        <f t="shared" si="231"/>
        <v/>
      </c>
      <c r="AF425" s="22" t="str">
        <f t="shared" si="232"/>
        <v/>
      </c>
      <c r="AG425" s="22" t="str">
        <f t="shared" si="233"/>
        <v/>
      </c>
      <c r="AH425" s="22" t="str">
        <f t="shared" si="234"/>
        <v/>
      </c>
      <c r="AI425" s="22" t="str">
        <f t="shared" si="235"/>
        <v/>
      </c>
      <c r="AJ425" s="31" t="str">
        <f t="shared" si="236"/>
        <v/>
      </c>
      <c r="AK425" s="22" t="str">
        <f t="shared" si="237"/>
        <v/>
      </c>
      <c r="AL425" s="22" t="str">
        <f t="shared" si="238"/>
        <v/>
      </c>
      <c r="AM425" s="22" t="str">
        <f t="shared" si="239"/>
        <v/>
      </c>
      <c r="AN425" s="22" t="str">
        <f t="shared" si="240"/>
        <v/>
      </c>
      <c r="AO425" s="22" t="str">
        <f t="shared" si="241"/>
        <v/>
      </c>
      <c r="AP425" s="22" t="str">
        <f t="shared" si="242"/>
        <v/>
      </c>
      <c r="AQ425" s="2" t="str">
        <f t="shared" si="243"/>
        <v/>
      </c>
    </row>
    <row r="426" spans="1:43" x14ac:dyDescent="0.25">
      <c r="A426" s="26" t="str">
        <f t="shared" si="244"/>
        <v/>
      </c>
      <c r="B426" t="s">
        <v>3596</v>
      </c>
      <c r="C426" t="s">
        <v>30</v>
      </c>
      <c r="D426" t="s">
        <v>47</v>
      </c>
      <c r="E426" t="s">
        <v>3583</v>
      </c>
      <c r="F426">
        <v>2026</v>
      </c>
      <c r="G426" t="s">
        <v>5657</v>
      </c>
      <c r="H426" s="4">
        <v>46174</v>
      </c>
      <c r="I426" s="4" t="str">
        <f t="shared" si="210"/>
        <v>Mountain West</v>
      </c>
      <c r="J426" s="2">
        <f t="shared" si="211"/>
        <v>0.2</v>
      </c>
      <c r="K426" s="2">
        <f t="shared" si="212"/>
        <v>0.28599999999999998</v>
      </c>
      <c r="L426" s="2">
        <f t="shared" si="213"/>
        <v>0.2</v>
      </c>
      <c r="M426" s="2">
        <f t="shared" si="214"/>
        <v>0.48599999999999999</v>
      </c>
      <c r="N426" s="22" cm="1">
        <f t="array" ref="N426">IFERROR(INDEX(Stats_Hit_GP,MATCH($B426,Stats_Hit_Player,0)),"")</f>
        <v>15</v>
      </c>
      <c r="O426" s="22">
        <f t="shared" si="215"/>
        <v>36</v>
      </c>
      <c r="P426" s="22">
        <f t="shared" si="216"/>
        <v>30</v>
      </c>
      <c r="Q426" s="22">
        <f t="shared" si="217"/>
        <v>7</v>
      </c>
      <c r="R426" s="22">
        <f t="shared" si="218"/>
        <v>6</v>
      </c>
      <c r="S426" s="22">
        <f t="shared" si="219"/>
        <v>0</v>
      </c>
      <c r="T426" s="22">
        <f t="shared" si="220"/>
        <v>0</v>
      </c>
      <c r="U426" s="22">
        <f t="shared" si="221"/>
        <v>0</v>
      </c>
      <c r="V426" s="22">
        <f t="shared" si="222"/>
        <v>2</v>
      </c>
      <c r="W426" s="22">
        <f t="shared" si="223"/>
        <v>0</v>
      </c>
      <c r="X426" s="22">
        <f t="shared" si="224"/>
        <v>4</v>
      </c>
      <c r="Y426" s="22">
        <f t="shared" si="225"/>
        <v>4</v>
      </c>
      <c r="Z426" s="22">
        <f t="shared" si="226"/>
        <v>2</v>
      </c>
      <c r="AA426" s="22">
        <f t="shared" si="227"/>
        <v>1</v>
      </c>
      <c r="AB426" s="22" t="str">
        <f t="shared" si="228"/>
        <v/>
      </c>
      <c r="AC426" s="22" t="str">
        <f t="shared" si="229"/>
        <v/>
      </c>
      <c r="AD426" s="29" t="str">
        <f t="shared" si="230"/>
        <v/>
      </c>
      <c r="AE426" s="22" t="str">
        <f t="shared" si="231"/>
        <v/>
      </c>
      <c r="AF426" s="22" t="str">
        <f t="shared" si="232"/>
        <v/>
      </c>
      <c r="AG426" s="22" t="str">
        <f t="shared" si="233"/>
        <v/>
      </c>
      <c r="AH426" s="22" t="str">
        <f t="shared" si="234"/>
        <v/>
      </c>
      <c r="AI426" s="22" t="str">
        <f t="shared" si="235"/>
        <v/>
      </c>
      <c r="AJ426" s="31" t="str">
        <f t="shared" si="236"/>
        <v/>
      </c>
      <c r="AK426" s="22" t="str">
        <f t="shared" si="237"/>
        <v/>
      </c>
      <c r="AL426" s="22" t="str">
        <f t="shared" si="238"/>
        <v/>
      </c>
      <c r="AM426" s="22" t="str">
        <f t="shared" si="239"/>
        <v/>
      </c>
      <c r="AN426" s="22" t="str">
        <f t="shared" si="240"/>
        <v/>
      </c>
      <c r="AO426" s="22" t="str">
        <f t="shared" si="241"/>
        <v/>
      </c>
      <c r="AP426" s="22" t="str">
        <f t="shared" si="242"/>
        <v/>
      </c>
      <c r="AQ426" s="2" t="str">
        <f t="shared" si="243"/>
        <v/>
      </c>
    </row>
    <row r="427" spans="1:43" x14ac:dyDescent="0.25">
      <c r="A427" s="26" t="str">
        <f t="shared" si="244"/>
        <v/>
      </c>
      <c r="B427" t="s">
        <v>6655</v>
      </c>
      <c r="C427" t="s">
        <v>64</v>
      </c>
      <c r="D427" t="s">
        <v>24</v>
      </c>
      <c r="E427" t="s">
        <v>3583</v>
      </c>
      <c r="F427">
        <v>2026</v>
      </c>
      <c r="G427" t="s">
        <v>5657</v>
      </c>
      <c r="H427" s="4">
        <v>46174</v>
      </c>
      <c r="I427" s="4" t="str">
        <f t="shared" si="210"/>
        <v>Mountain West</v>
      </c>
      <c r="J427" s="2" t="str">
        <f t="shared" si="211"/>
        <v/>
      </c>
      <c r="K427" s="2" t="str">
        <f t="shared" si="212"/>
        <v/>
      </c>
      <c r="L427" s="2" t="str">
        <f t="shared" si="213"/>
        <v/>
      </c>
      <c r="M427" s="2" t="str">
        <f t="shared" si="214"/>
        <v/>
      </c>
      <c r="N427" s="22" t="str" cm="1">
        <f t="array" ref="N427">IFERROR(INDEX(Stats_Hit_GP,MATCH($B427,Stats_Hit_Player,0)),"")</f>
        <v/>
      </c>
      <c r="O427" s="22" t="str">
        <f t="shared" si="215"/>
        <v/>
      </c>
      <c r="P427" s="22" t="str">
        <f t="shared" si="216"/>
        <v/>
      </c>
      <c r="Q427" s="22" t="str">
        <f t="shared" si="217"/>
        <v/>
      </c>
      <c r="R427" s="22" t="str">
        <f t="shared" si="218"/>
        <v/>
      </c>
      <c r="S427" s="22" t="str">
        <f t="shared" si="219"/>
        <v/>
      </c>
      <c r="T427" s="22" t="str">
        <f t="shared" si="220"/>
        <v/>
      </c>
      <c r="U427" s="22" t="str">
        <f t="shared" si="221"/>
        <v/>
      </c>
      <c r="V427" s="22" t="str">
        <f t="shared" si="222"/>
        <v/>
      </c>
      <c r="W427" s="22" t="str">
        <f t="shared" si="223"/>
        <v/>
      </c>
      <c r="X427" s="22" t="str">
        <f t="shared" si="224"/>
        <v/>
      </c>
      <c r="Y427" s="22" t="str">
        <f t="shared" si="225"/>
        <v/>
      </c>
      <c r="Z427" s="22" t="str">
        <f t="shared" si="226"/>
        <v/>
      </c>
      <c r="AA427" s="22" t="str">
        <f t="shared" si="227"/>
        <v/>
      </c>
      <c r="AB427" s="22">
        <f t="shared" si="228"/>
        <v>0</v>
      </c>
      <c r="AC427" s="22">
        <f t="shared" si="229"/>
        <v>0</v>
      </c>
      <c r="AD427" s="29">
        <f t="shared" si="230"/>
        <v>40.5</v>
      </c>
      <c r="AE427" s="22">
        <f t="shared" si="231"/>
        <v>1</v>
      </c>
      <c r="AF427" s="22">
        <f t="shared" si="232"/>
        <v>0</v>
      </c>
      <c r="AG427" s="22">
        <f t="shared" si="233"/>
        <v>0</v>
      </c>
      <c r="AH427" s="22">
        <f t="shared" si="234"/>
        <v>0</v>
      </c>
      <c r="AI427" s="22">
        <f t="shared" si="235"/>
        <v>0</v>
      </c>
      <c r="AJ427" s="31">
        <f t="shared" si="236"/>
        <v>0.2</v>
      </c>
      <c r="AK427" s="22">
        <f t="shared" si="237"/>
        <v>2</v>
      </c>
      <c r="AL427" s="22">
        <f t="shared" si="238"/>
        <v>3</v>
      </c>
      <c r="AM427" s="22">
        <f t="shared" si="239"/>
        <v>3</v>
      </c>
      <c r="AN427" s="22">
        <f t="shared" si="240"/>
        <v>3</v>
      </c>
      <c r="AO427" s="22">
        <f t="shared" si="241"/>
        <v>0</v>
      </c>
      <c r="AP427" s="22">
        <f t="shared" si="242"/>
        <v>0</v>
      </c>
      <c r="AQ427" s="2">
        <f t="shared" si="243"/>
        <v>0.5</v>
      </c>
    </row>
    <row r="428" spans="1:43" x14ac:dyDescent="0.25">
      <c r="A428" s="26" t="str">
        <f t="shared" si="244"/>
        <v/>
      </c>
      <c r="B428" t="s">
        <v>6656</v>
      </c>
      <c r="C428" t="s">
        <v>64</v>
      </c>
      <c r="D428" t="s">
        <v>24</v>
      </c>
      <c r="E428" t="s">
        <v>1856</v>
      </c>
      <c r="F428">
        <v>2026</v>
      </c>
      <c r="G428" t="s">
        <v>5657</v>
      </c>
      <c r="H428" s="4">
        <v>46174</v>
      </c>
      <c r="I428" s="4" t="str">
        <f t="shared" si="210"/>
        <v>Big Ten</v>
      </c>
      <c r="J428" s="2" t="str">
        <f t="shared" si="211"/>
        <v/>
      </c>
      <c r="K428" s="2" t="str">
        <f t="shared" si="212"/>
        <v/>
      </c>
      <c r="L428" s="2" t="str">
        <f t="shared" si="213"/>
        <v/>
      </c>
      <c r="M428" s="2" t="str">
        <f t="shared" si="214"/>
        <v/>
      </c>
      <c r="N428" s="22" t="str" cm="1">
        <f t="array" ref="N428">IFERROR(INDEX(Stats_Hit_GP,MATCH($B428,Stats_Hit_Player,0)),"")</f>
        <v/>
      </c>
      <c r="O428" s="22" t="str">
        <f t="shared" si="215"/>
        <v/>
      </c>
      <c r="P428" s="22" t="str">
        <f t="shared" si="216"/>
        <v/>
      </c>
      <c r="Q428" s="22" t="str">
        <f t="shared" si="217"/>
        <v/>
      </c>
      <c r="R428" s="22" t="str">
        <f t="shared" si="218"/>
        <v/>
      </c>
      <c r="S428" s="22" t="str">
        <f t="shared" si="219"/>
        <v/>
      </c>
      <c r="T428" s="22" t="str">
        <f t="shared" si="220"/>
        <v/>
      </c>
      <c r="U428" s="22" t="str">
        <f t="shared" si="221"/>
        <v/>
      </c>
      <c r="V428" s="22" t="str">
        <f t="shared" si="222"/>
        <v/>
      </c>
      <c r="W428" s="22" t="str">
        <f t="shared" si="223"/>
        <v/>
      </c>
      <c r="X428" s="22" t="str">
        <f t="shared" si="224"/>
        <v/>
      </c>
      <c r="Y428" s="22" t="str">
        <f t="shared" si="225"/>
        <v/>
      </c>
      <c r="Z428" s="22" t="str">
        <f t="shared" si="226"/>
        <v/>
      </c>
      <c r="AA428" s="22" t="str">
        <f t="shared" si="227"/>
        <v/>
      </c>
      <c r="AB428" s="22">
        <f t="shared" si="228"/>
        <v>0</v>
      </c>
      <c r="AC428" s="22">
        <f t="shared" si="229"/>
        <v>0</v>
      </c>
      <c r="AD428" s="29">
        <f t="shared" si="230"/>
        <v>1.29</v>
      </c>
      <c r="AE428" s="22">
        <f t="shared" si="231"/>
        <v>5</v>
      </c>
      <c r="AF428" s="22">
        <f t="shared" si="232"/>
        <v>3</v>
      </c>
      <c r="AG428" s="22">
        <f t="shared" si="233"/>
        <v>0</v>
      </c>
      <c r="AH428" s="22">
        <f t="shared" si="234"/>
        <v>0</v>
      </c>
      <c r="AI428" s="22">
        <f t="shared" si="235"/>
        <v>0</v>
      </c>
      <c r="AJ428" s="31">
        <f t="shared" si="236"/>
        <v>7</v>
      </c>
      <c r="AK428" s="22">
        <f t="shared" si="237"/>
        <v>2</v>
      </c>
      <c r="AL428" s="22">
        <f t="shared" si="238"/>
        <v>2</v>
      </c>
      <c r="AM428" s="22">
        <f t="shared" si="239"/>
        <v>1</v>
      </c>
      <c r="AN428" s="22">
        <f t="shared" si="240"/>
        <v>5</v>
      </c>
      <c r="AO428" s="22">
        <f t="shared" si="241"/>
        <v>4</v>
      </c>
      <c r="AP428" s="22">
        <f t="shared" si="242"/>
        <v>0</v>
      </c>
      <c r="AQ428" s="2">
        <f t="shared" si="243"/>
        <v>8.6999999999999994E-2</v>
      </c>
    </row>
    <row r="429" spans="1:43" x14ac:dyDescent="0.25">
      <c r="A429" s="26" t="str">
        <f t="shared" si="244"/>
        <v/>
      </c>
      <c r="B429" t="s">
        <v>6657</v>
      </c>
      <c r="C429" t="s">
        <v>64</v>
      </c>
      <c r="D429" t="s">
        <v>24</v>
      </c>
      <c r="E429" t="s">
        <v>5013</v>
      </c>
      <c r="F429">
        <v>2026</v>
      </c>
      <c r="G429" t="s">
        <v>5657</v>
      </c>
      <c r="H429" s="4">
        <v>46174</v>
      </c>
      <c r="I429" s="4" t="str">
        <f t="shared" si="210"/>
        <v>Sun Belt</v>
      </c>
      <c r="J429" s="2" t="str">
        <f t="shared" si="211"/>
        <v/>
      </c>
      <c r="K429" s="2" t="str">
        <f t="shared" si="212"/>
        <v/>
      </c>
      <c r="L429" s="2" t="str">
        <f t="shared" si="213"/>
        <v/>
      </c>
      <c r="M429" s="2" t="str">
        <f t="shared" si="214"/>
        <v/>
      </c>
      <c r="N429" s="22" t="str" cm="1">
        <f t="array" ref="N429">IFERROR(INDEX(Stats_Hit_GP,MATCH($B429,Stats_Hit_Player,0)),"")</f>
        <v/>
      </c>
      <c r="O429" s="22" t="str">
        <f t="shared" si="215"/>
        <v/>
      </c>
      <c r="P429" s="22" t="str">
        <f t="shared" si="216"/>
        <v/>
      </c>
      <c r="Q429" s="22" t="str">
        <f t="shared" si="217"/>
        <v/>
      </c>
      <c r="R429" s="22" t="str">
        <f t="shared" si="218"/>
        <v/>
      </c>
      <c r="S429" s="22" t="str">
        <f t="shared" si="219"/>
        <v/>
      </c>
      <c r="T429" s="22" t="str">
        <f t="shared" si="220"/>
        <v/>
      </c>
      <c r="U429" s="22" t="str">
        <f t="shared" si="221"/>
        <v/>
      </c>
      <c r="V429" s="22" t="str">
        <f t="shared" si="222"/>
        <v/>
      </c>
      <c r="W429" s="22" t="str">
        <f t="shared" si="223"/>
        <v/>
      </c>
      <c r="X429" s="22" t="str">
        <f t="shared" si="224"/>
        <v/>
      </c>
      <c r="Y429" s="22" t="str">
        <f t="shared" si="225"/>
        <v/>
      </c>
      <c r="Z429" s="22" t="str">
        <f t="shared" si="226"/>
        <v/>
      </c>
      <c r="AA429" s="22" t="str">
        <f t="shared" si="227"/>
        <v/>
      </c>
      <c r="AB429" s="22">
        <f t="shared" si="228"/>
        <v>0</v>
      </c>
      <c r="AC429" s="22">
        <f t="shared" si="229"/>
        <v>0</v>
      </c>
      <c r="AD429" s="29">
        <f t="shared" si="230"/>
        <v>14.85</v>
      </c>
      <c r="AE429" s="22">
        <f t="shared" si="231"/>
        <v>12</v>
      </c>
      <c r="AF429" s="22">
        <f t="shared" si="232"/>
        <v>0</v>
      </c>
      <c r="AG429" s="22">
        <f t="shared" si="233"/>
        <v>0</v>
      </c>
      <c r="AH429" s="22">
        <f t="shared" si="234"/>
        <v>0</v>
      </c>
      <c r="AI429" s="22">
        <f t="shared" si="235"/>
        <v>0</v>
      </c>
      <c r="AJ429" s="31">
        <f t="shared" si="236"/>
        <v>6.2</v>
      </c>
      <c r="AK429" s="22">
        <f t="shared" si="237"/>
        <v>12</v>
      </c>
      <c r="AL429" s="22">
        <f t="shared" si="238"/>
        <v>11</v>
      </c>
      <c r="AM429" s="22">
        <f t="shared" si="239"/>
        <v>11</v>
      </c>
      <c r="AN429" s="22">
        <f t="shared" si="240"/>
        <v>8</v>
      </c>
      <c r="AO429" s="22">
        <f t="shared" si="241"/>
        <v>6</v>
      </c>
      <c r="AP429" s="22">
        <f t="shared" si="242"/>
        <v>3</v>
      </c>
      <c r="AQ429" s="2">
        <f t="shared" si="243"/>
        <v>0.38700000000000001</v>
      </c>
    </row>
    <row r="430" spans="1:43" x14ac:dyDescent="0.25">
      <c r="A430" s="26" t="str">
        <f t="shared" si="244"/>
        <v/>
      </c>
      <c r="B430" t="s">
        <v>5269</v>
      </c>
      <c r="C430" t="s">
        <v>42</v>
      </c>
      <c r="D430" t="s">
        <v>24</v>
      </c>
      <c r="E430" t="s">
        <v>5262</v>
      </c>
      <c r="F430">
        <v>2026</v>
      </c>
      <c r="G430" t="s">
        <v>5657</v>
      </c>
      <c r="H430" s="4">
        <v>46174</v>
      </c>
      <c r="I430" s="4" t="str">
        <f t="shared" si="210"/>
        <v>Southwestern Athletic</v>
      </c>
      <c r="J430" s="2">
        <f t="shared" si="211"/>
        <v>0.28000000000000003</v>
      </c>
      <c r="K430" s="2">
        <f t="shared" si="212"/>
        <v>0.39800000000000002</v>
      </c>
      <c r="L430" s="2">
        <f t="shared" si="213"/>
        <v>0.42699999999999999</v>
      </c>
      <c r="M430" s="2">
        <f t="shared" si="214"/>
        <v>0.82499999999999996</v>
      </c>
      <c r="N430" s="22" cm="1">
        <f t="array" ref="N430">IFERROR(INDEX(Stats_Hit_GP,MATCH($B430,Stats_Hit_Player,0)),"")</f>
        <v>30</v>
      </c>
      <c r="O430" s="22">
        <f t="shared" si="215"/>
        <v>98</v>
      </c>
      <c r="P430" s="22">
        <f t="shared" si="216"/>
        <v>82</v>
      </c>
      <c r="Q430" s="22">
        <f t="shared" si="217"/>
        <v>12</v>
      </c>
      <c r="R430" s="22">
        <f t="shared" si="218"/>
        <v>23</v>
      </c>
      <c r="S430" s="22">
        <f t="shared" si="219"/>
        <v>6</v>
      </c>
      <c r="T430" s="22">
        <f t="shared" si="220"/>
        <v>0</v>
      </c>
      <c r="U430" s="22">
        <f t="shared" si="221"/>
        <v>2</v>
      </c>
      <c r="V430" s="22">
        <f t="shared" si="222"/>
        <v>9</v>
      </c>
      <c r="W430" s="22">
        <f t="shared" si="223"/>
        <v>7</v>
      </c>
      <c r="X430" s="22">
        <f t="shared" si="224"/>
        <v>9</v>
      </c>
      <c r="Y430" s="22">
        <f t="shared" si="225"/>
        <v>27</v>
      </c>
      <c r="Z430" s="22">
        <f t="shared" si="226"/>
        <v>10</v>
      </c>
      <c r="AA430" s="22">
        <f t="shared" si="227"/>
        <v>6</v>
      </c>
      <c r="AB430" s="22" t="str">
        <f t="shared" si="228"/>
        <v/>
      </c>
      <c r="AC430" s="22" t="str">
        <f t="shared" si="229"/>
        <v/>
      </c>
      <c r="AD430" s="29" t="str">
        <f t="shared" si="230"/>
        <v/>
      </c>
      <c r="AE430" s="22" t="str">
        <f t="shared" si="231"/>
        <v/>
      </c>
      <c r="AF430" s="22" t="str">
        <f t="shared" si="232"/>
        <v/>
      </c>
      <c r="AG430" s="22" t="str">
        <f t="shared" si="233"/>
        <v/>
      </c>
      <c r="AH430" s="22" t="str">
        <f t="shared" si="234"/>
        <v/>
      </c>
      <c r="AI430" s="22" t="str">
        <f t="shared" si="235"/>
        <v/>
      </c>
      <c r="AJ430" s="31" t="str">
        <f t="shared" si="236"/>
        <v/>
      </c>
      <c r="AK430" s="22" t="str">
        <f t="shared" si="237"/>
        <v/>
      </c>
      <c r="AL430" s="22" t="str">
        <f t="shared" si="238"/>
        <v/>
      </c>
      <c r="AM430" s="22" t="str">
        <f t="shared" si="239"/>
        <v/>
      </c>
      <c r="AN430" s="22" t="str">
        <f t="shared" si="240"/>
        <v/>
      </c>
      <c r="AO430" s="22" t="str">
        <f t="shared" si="241"/>
        <v/>
      </c>
      <c r="AP430" s="22" t="str">
        <f t="shared" si="242"/>
        <v/>
      </c>
      <c r="AQ430" s="2" t="str">
        <f t="shared" si="243"/>
        <v/>
      </c>
    </row>
    <row r="431" spans="1:43" x14ac:dyDescent="0.25">
      <c r="A431" s="26" t="str">
        <f t="shared" si="244"/>
        <v/>
      </c>
      <c r="B431" t="s">
        <v>6658</v>
      </c>
      <c r="C431" t="s">
        <v>64</v>
      </c>
      <c r="D431" t="s">
        <v>24</v>
      </c>
      <c r="E431" t="s">
        <v>4333</v>
      </c>
      <c r="F431">
        <v>2026</v>
      </c>
      <c r="G431" t="s">
        <v>5657</v>
      </c>
      <c r="H431" s="4">
        <v>46174</v>
      </c>
      <c r="I431" s="4" t="str">
        <f t="shared" si="210"/>
        <v>SEC</v>
      </c>
      <c r="J431" s="2" t="str">
        <f t="shared" si="211"/>
        <v/>
      </c>
      <c r="K431" s="2" t="str">
        <f t="shared" si="212"/>
        <v/>
      </c>
      <c r="L431" s="2" t="str">
        <f t="shared" si="213"/>
        <v/>
      </c>
      <c r="M431" s="2" t="str">
        <f t="shared" si="214"/>
        <v/>
      </c>
      <c r="N431" s="22" t="str" cm="1">
        <f t="array" ref="N431">IFERROR(INDEX(Stats_Hit_GP,MATCH($B431,Stats_Hit_Player,0)),"")</f>
        <v/>
      </c>
      <c r="O431" s="22" t="str">
        <f t="shared" si="215"/>
        <v/>
      </c>
      <c r="P431" s="22" t="str">
        <f t="shared" si="216"/>
        <v/>
      </c>
      <c r="Q431" s="22" t="str">
        <f t="shared" si="217"/>
        <v/>
      </c>
      <c r="R431" s="22" t="str">
        <f t="shared" si="218"/>
        <v/>
      </c>
      <c r="S431" s="22" t="str">
        <f t="shared" si="219"/>
        <v/>
      </c>
      <c r="T431" s="22" t="str">
        <f t="shared" si="220"/>
        <v/>
      </c>
      <c r="U431" s="22" t="str">
        <f t="shared" si="221"/>
        <v/>
      </c>
      <c r="V431" s="22" t="str">
        <f t="shared" si="222"/>
        <v/>
      </c>
      <c r="W431" s="22" t="str">
        <f t="shared" si="223"/>
        <v/>
      </c>
      <c r="X431" s="22" t="str">
        <f t="shared" si="224"/>
        <v/>
      </c>
      <c r="Y431" s="22" t="str">
        <f t="shared" si="225"/>
        <v/>
      </c>
      <c r="Z431" s="22" t="str">
        <f t="shared" si="226"/>
        <v/>
      </c>
      <c r="AA431" s="22" t="str">
        <f t="shared" si="227"/>
        <v/>
      </c>
      <c r="AB431" s="22">
        <f t="shared" si="228"/>
        <v>1</v>
      </c>
      <c r="AC431" s="22">
        <f t="shared" si="229"/>
        <v>0</v>
      </c>
      <c r="AD431" s="29">
        <f t="shared" si="230"/>
        <v>3.24</v>
      </c>
      <c r="AE431" s="22">
        <f t="shared" si="231"/>
        <v>10</v>
      </c>
      <c r="AF431" s="22">
        <f t="shared" si="232"/>
        <v>0</v>
      </c>
      <c r="AG431" s="22">
        <f t="shared" si="233"/>
        <v>0</v>
      </c>
      <c r="AH431" s="22">
        <f t="shared" si="234"/>
        <v>0</v>
      </c>
      <c r="AI431" s="22">
        <f t="shared" si="235"/>
        <v>1</v>
      </c>
      <c r="AJ431" s="31">
        <f t="shared" si="236"/>
        <v>8.1</v>
      </c>
      <c r="AK431" s="22">
        <f t="shared" si="237"/>
        <v>8</v>
      </c>
      <c r="AL431" s="22">
        <f t="shared" si="238"/>
        <v>4</v>
      </c>
      <c r="AM431" s="22">
        <f t="shared" si="239"/>
        <v>3</v>
      </c>
      <c r="AN431" s="22">
        <f t="shared" si="240"/>
        <v>9</v>
      </c>
      <c r="AO431" s="22">
        <f t="shared" si="241"/>
        <v>11</v>
      </c>
      <c r="AP431" s="22">
        <f t="shared" si="242"/>
        <v>2</v>
      </c>
      <c r="AQ431" s="2">
        <f t="shared" si="243"/>
        <v>0.25</v>
      </c>
    </row>
    <row r="432" spans="1:43" x14ac:dyDescent="0.25">
      <c r="A432" s="26" t="str">
        <f t="shared" si="244"/>
        <v/>
      </c>
      <c r="B432" t="s">
        <v>6659</v>
      </c>
      <c r="C432" t="s">
        <v>64</v>
      </c>
      <c r="D432" t="s">
        <v>24</v>
      </c>
      <c r="E432" t="s">
        <v>4387</v>
      </c>
      <c r="F432">
        <v>2026</v>
      </c>
      <c r="G432" t="s">
        <v>5657</v>
      </c>
      <c r="H432" s="4">
        <v>46174</v>
      </c>
      <c r="I432" s="4" t="str">
        <f t="shared" si="210"/>
        <v>SEC</v>
      </c>
      <c r="J432" s="2" t="str">
        <f t="shared" si="211"/>
        <v/>
      </c>
      <c r="K432" s="2" t="str">
        <f t="shared" si="212"/>
        <v/>
      </c>
      <c r="L432" s="2" t="str">
        <f t="shared" si="213"/>
        <v/>
      </c>
      <c r="M432" s="2" t="str">
        <f t="shared" si="214"/>
        <v/>
      </c>
      <c r="N432" s="22" t="str" cm="1">
        <f t="array" ref="N432">IFERROR(INDEX(Stats_Hit_GP,MATCH($B432,Stats_Hit_Player,0)),"")</f>
        <v/>
      </c>
      <c r="O432" s="22" t="str">
        <f t="shared" si="215"/>
        <v/>
      </c>
      <c r="P432" s="22" t="str">
        <f t="shared" si="216"/>
        <v/>
      </c>
      <c r="Q432" s="22" t="str">
        <f t="shared" si="217"/>
        <v/>
      </c>
      <c r="R432" s="22" t="str">
        <f t="shared" si="218"/>
        <v/>
      </c>
      <c r="S432" s="22" t="str">
        <f t="shared" si="219"/>
        <v/>
      </c>
      <c r="T432" s="22" t="str">
        <f t="shared" si="220"/>
        <v/>
      </c>
      <c r="U432" s="22" t="str">
        <f t="shared" si="221"/>
        <v/>
      </c>
      <c r="V432" s="22" t="str">
        <f t="shared" si="222"/>
        <v/>
      </c>
      <c r="W432" s="22" t="str">
        <f t="shared" si="223"/>
        <v/>
      </c>
      <c r="X432" s="22" t="str">
        <f t="shared" si="224"/>
        <v/>
      </c>
      <c r="Y432" s="22" t="str">
        <f t="shared" si="225"/>
        <v/>
      </c>
      <c r="Z432" s="22" t="str">
        <f t="shared" si="226"/>
        <v/>
      </c>
      <c r="AA432" s="22" t="str">
        <f t="shared" si="227"/>
        <v/>
      </c>
      <c r="AB432" s="22">
        <f t="shared" si="228"/>
        <v>1</v>
      </c>
      <c r="AC432" s="22">
        <f t="shared" si="229"/>
        <v>0</v>
      </c>
      <c r="AD432" s="29">
        <f t="shared" si="230"/>
        <v>3.45</v>
      </c>
      <c r="AE432" s="22">
        <f t="shared" si="231"/>
        <v>20</v>
      </c>
      <c r="AF432" s="22">
        <f t="shared" si="232"/>
        <v>2</v>
      </c>
      <c r="AG432" s="22">
        <f t="shared" si="233"/>
        <v>0</v>
      </c>
      <c r="AH432" s="22">
        <f t="shared" si="234"/>
        <v>0</v>
      </c>
      <c r="AI432" s="22">
        <f t="shared" si="235"/>
        <v>0</v>
      </c>
      <c r="AJ432" s="31">
        <f t="shared" si="236"/>
        <v>28.2</v>
      </c>
      <c r="AK432" s="22">
        <f t="shared" si="237"/>
        <v>27</v>
      </c>
      <c r="AL432" s="22">
        <f t="shared" si="238"/>
        <v>13</v>
      </c>
      <c r="AM432" s="22">
        <f t="shared" si="239"/>
        <v>11</v>
      </c>
      <c r="AN432" s="22">
        <f t="shared" si="240"/>
        <v>17</v>
      </c>
      <c r="AO432" s="22">
        <f t="shared" si="241"/>
        <v>34</v>
      </c>
      <c r="AP432" s="22">
        <f t="shared" si="242"/>
        <v>1</v>
      </c>
      <c r="AQ432" s="2">
        <f t="shared" si="243"/>
        <v>0.24299999999999999</v>
      </c>
    </row>
    <row r="433" spans="1:43" x14ac:dyDescent="0.25">
      <c r="A433" s="26" t="str">
        <f t="shared" si="244"/>
        <v/>
      </c>
      <c r="B433" t="s">
        <v>6660</v>
      </c>
      <c r="C433" t="s">
        <v>5688</v>
      </c>
      <c r="D433" t="s">
        <v>24</v>
      </c>
      <c r="E433" t="s">
        <v>1308</v>
      </c>
      <c r="F433">
        <v>2026</v>
      </c>
      <c r="G433" t="s">
        <v>5657</v>
      </c>
      <c r="H433" s="4">
        <v>46174</v>
      </c>
      <c r="I433" s="4" t="str">
        <f t="shared" si="210"/>
        <v>Big 12</v>
      </c>
      <c r="J433" s="2" t="str">
        <f t="shared" si="211"/>
        <v/>
      </c>
      <c r="K433" s="2" t="str">
        <f t="shared" si="212"/>
        <v/>
      </c>
      <c r="L433" s="2" t="str">
        <f t="shared" si="213"/>
        <v/>
      </c>
      <c r="M433" s="2" t="str">
        <f t="shared" si="214"/>
        <v/>
      </c>
      <c r="N433" s="22" t="str" cm="1">
        <f t="array" ref="N433">IFERROR(INDEX(Stats_Hit_GP,MATCH($B433,Stats_Hit_Player,0)),"")</f>
        <v/>
      </c>
      <c r="O433" s="22" t="str">
        <f t="shared" si="215"/>
        <v/>
      </c>
      <c r="P433" s="22" t="str">
        <f t="shared" si="216"/>
        <v/>
      </c>
      <c r="Q433" s="22" t="str">
        <f t="shared" si="217"/>
        <v/>
      </c>
      <c r="R433" s="22" t="str">
        <f t="shared" si="218"/>
        <v/>
      </c>
      <c r="S433" s="22" t="str">
        <f t="shared" si="219"/>
        <v/>
      </c>
      <c r="T433" s="22" t="str">
        <f t="shared" si="220"/>
        <v/>
      </c>
      <c r="U433" s="22" t="str">
        <f t="shared" si="221"/>
        <v/>
      </c>
      <c r="V433" s="22" t="str">
        <f t="shared" si="222"/>
        <v/>
      </c>
      <c r="W433" s="22" t="str">
        <f t="shared" si="223"/>
        <v/>
      </c>
      <c r="X433" s="22" t="str">
        <f t="shared" si="224"/>
        <v/>
      </c>
      <c r="Y433" s="22" t="str">
        <f t="shared" si="225"/>
        <v/>
      </c>
      <c r="Z433" s="22" t="str">
        <f t="shared" si="226"/>
        <v/>
      </c>
      <c r="AA433" s="22" t="str">
        <f t="shared" si="227"/>
        <v/>
      </c>
      <c r="AB433" s="22" t="str">
        <f t="shared" si="228"/>
        <v/>
      </c>
      <c r="AC433" s="22" t="str">
        <f t="shared" si="229"/>
        <v/>
      </c>
      <c r="AD433" s="29" t="str">
        <f t="shared" si="230"/>
        <v/>
      </c>
      <c r="AE433" s="22" t="str">
        <f t="shared" si="231"/>
        <v/>
      </c>
      <c r="AF433" s="22" t="str">
        <f t="shared" si="232"/>
        <v/>
      </c>
      <c r="AG433" s="22" t="str">
        <f t="shared" si="233"/>
        <v/>
      </c>
      <c r="AH433" s="22" t="str">
        <f t="shared" si="234"/>
        <v/>
      </c>
      <c r="AI433" s="22" t="str">
        <f t="shared" si="235"/>
        <v/>
      </c>
      <c r="AJ433" s="31" t="str">
        <f t="shared" si="236"/>
        <v/>
      </c>
      <c r="AK433" s="22" t="str">
        <f t="shared" si="237"/>
        <v/>
      </c>
      <c r="AL433" s="22" t="str">
        <f t="shared" si="238"/>
        <v/>
      </c>
      <c r="AM433" s="22" t="str">
        <f t="shared" si="239"/>
        <v/>
      </c>
      <c r="AN433" s="22" t="str">
        <f t="shared" si="240"/>
        <v/>
      </c>
      <c r="AO433" s="22" t="str">
        <f t="shared" si="241"/>
        <v/>
      </c>
      <c r="AP433" s="22" t="str">
        <f t="shared" si="242"/>
        <v/>
      </c>
      <c r="AQ433" s="2" t="str">
        <f t="shared" si="243"/>
        <v/>
      </c>
    </row>
    <row r="434" spans="1:43" x14ac:dyDescent="0.25">
      <c r="A434" s="26" t="str">
        <f t="shared" si="244"/>
        <v/>
      </c>
      <c r="B434" t="s">
        <v>6661</v>
      </c>
      <c r="C434" t="s">
        <v>64</v>
      </c>
      <c r="D434" t="s">
        <v>47</v>
      </c>
      <c r="E434" t="s">
        <v>3417</v>
      </c>
      <c r="F434">
        <v>2026</v>
      </c>
      <c r="G434" t="s">
        <v>5657</v>
      </c>
      <c r="H434" s="4">
        <v>46174</v>
      </c>
      <c r="I434" s="4" t="str">
        <f t="shared" si="210"/>
        <v>Missouri Valley</v>
      </c>
      <c r="J434" s="2" t="str">
        <f t="shared" si="211"/>
        <v/>
      </c>
      <c r="K434" s="2" t="str">
        <f t="shared" si="212"/>
        <v/>
      </c>
      <c r="L434" s="2" t="str">
        <f t="shared" si="213"/>
        <v/>
      </c>
      <c r="M434" s="2" t="str">
        <f t="shared" si="214"/>
        <v/>
      </c>
      <c r="N434" s="22" t="str" cm="1">
        <f t="array" ref="N434">IFERROR(INDEX(Stats_Hit_GP,MATCH($B434,Stats_Hit_Player,0)),"")</f>
        <v/>
      </c>
      <c r="O434" s="22" t="str">
        <f t="shared" si="215"/>
        <v/>
      </c>
      <c r="P434" s="22" t="str">
        <f t="shared" si="216"/>
        <v/>
      </c>
      <c r="Q434" s="22" t="str">
        <f t="shared" si="217"/>
        <v/>
      </c>
      <c r="R434" s="22" t="str">
        <f t="shared" si="218"/>
        <v/>
      </c>
      <c r="S434" s="22" t="str">
        <f t="shared" si="219"/>
        <v/>
      </c>
      <c r="T434" s="22" t="str">
        <f t="shared" si="220"/>
        <v/>
      </c>
      <c r="U434" s="22" t="str">
        <f t="shared" si="221"/>
        <v/>
      </c>
      <c r="V434" s="22" t="str">
        <f t="shared" si="222"/>
        <v/>
      </c>
      <c r="W434" s="22" t="str">
        <f t="shared" si="223"/>
        <v/>
      </c>
      <c r="X434" s="22" t="str">
        <f t="shared" si="224"/>
        <v/>
      </c>
      <c r="Y434" s="22" t="str">
        <f t="shared" si="225"/>
        <v/>
      </c>
      <c r="Z434" s="22" t="str">
        <f t="shared" si="226"/>
        <v/>
      </c>
      <c r="AA434" s="22" t="str">
        <f t="shared" si="227"/>
        <v/>
      </c>
      <c r="AB434" s="22">
        <f t="shared" si="228"/>
        <v>0</v>
      </c>
      <c r="AC434" s="22">
        <f t="shared" si="229"/>
        <v>0</v>
      </c>
      <c r="AD434" s="29">
        <f t="shared" si="230"/>
        <v>16.2</v>
      </c>
      <c r="AE434" s="22">
        <f t="shared" si="231"/>
        <v>7</v>
      </c>
      <c r="AF434" s="22">
        <f t="shared" si="232"/>
        <v>0</v>
      </c>
      <c r="AG434" s="22">
        <f t="shared" si="233"/>
        <v>0</v>
      </c>
      <c r="AH434" s="22">
        <f t="shared" si="234"/>
        <v>0</v>
      </c>
      <c r="AI434" s="22">
        <f t="shared" si="235"/>
        <v>0</v>
      </c>
      <c r="AJ434" s="31">
        <f t="shared" si="236"/>
        <v>6.2</v>
      </c>
      <c r="AK434" s="22">
        <f t="shared" si="237"/>
        <v>11</v>
      </c>
      <c r="AL434" s="22">
        <f t="shared" si="238"/>
        <v>13</v>
      </c>
      <c r="AM434" s="22">
        <f t="shared" si="239"/>
        <v>12</v>
      </c>
      <c r="AN434" s="22">
        <f t="shared" si="240"/>
        <v>7</v>
      </c>
      <c r="AO434" s="22">
        <f t="shared" si="241"/>
        <v>10</v>
      </c>
      <c r="AP434" s="22">
        <f t="shared" si="242"/>
        <v>3</v>
      </c>
      <c r="AQ434" s="2">
        <f t="shared" si="243"/>
        <v>0.40699999999999997</v>
      </c>
    </row>
    <row r="435" spans="1:43" x14ac:dyDescent="0.25">
      <c r="A435" s="26" t="str">
        <f t="shared" si="244"/>
        <v/>
      </c>
      <c r="B435" t="s">
        <v>6662</v>
      </c>
      <c r="C435" t="s">
        <v>25</v>
      </c>
      <c r="D435" t="s">
        <v>47</v>
      </c>
      <c r="E435" t="s">
        <v>3417</v>
      </c>
      <c r="F435">
        <v>2026</v>
      </c>
      <c r="G435" t="s">
        <v>5657</v>
      </c>
      <c r="H435" s="4">
        <v>46174</v>
      </c>
      <c r="I435" s="4" t="str">
        <f t="shared" si="210"/>
        <v>Missouri Valley</v>
      </c>
      <c r="J435" s="2" t="str">
        <f t="shared" si="211"/>
        <v/>
      </c>
      <c r="K435" s="2" t="str">
        <f t="shared" si="212"/>
        <v/>
      </c>
      <c r="L435" s="2" t="str">
        <f t="shared" si="213"/>
        <v/>
      </c>
      <c r="M435" s="2" t="str">
        <f t="shared" si="214"/>
        <v/>
      </c>
      <c r="N435" s="22" t="str" cm="1">
        <f t="array" ref="N435">IFERROR(INDEX(Stats_Hit_GP,MATCH($B435,Stats_Hit_Player,0)),"")</f>
        <v/>
      </c>
      <c r="O435" s="22" t="str">
        <f t="shared" si="215"/>
        <v/>
      </c>
      <c r="P435" s="22" t="str">
        <f t="shared" si="216"/>
        <v/>
      </c>
      <c r="Q435" s="22" t="str">
        <f t="shared" si="217"/>
        <v/>
      </c>
      <c r="R435" s="22" t="str">
        <f t="shared" si="218"/>
        <v/>
      </c>
      <c r="S435" s="22" t="str">
        <f t="shared" si="219"/>
        <v/>
      </c>
      <c r="T435" s="22" t="str">
        <f t="shared" si="220"/>
        <v/>
      </c>
      <c r="U435" s="22" t="str">
        <f t="shared" si="221"/>
        <v/>
      </c>
      <c r="V435" s="22" t="str">
        <f t="shared" si="222"/>
        <v/>
      </c>
      <c r="W435" s="22" t="str">
        <f t="shared" si="223"/>
        <v/>
      </c>
      <c r="X435" s="22" t="str">
        <f t="shared" si="224"/>
        <v/>
      </c>
      <c r="Y435" s="22" t="str">
        <f t="shared" si="225"/>
        <v/>
      </c>
      <c r="Z435" s="22" t="str">
        <f t="shared" si="226"/>
        <v/>
      </c>
      <c r="AA435" s="22" t="str">
        <f t="shared" si="227"/>
        <v/>
      </c>
      <c r="AB435" s="22" t="str">
        <f t="shared" si="228"/>
        <v/>
      </c>
      <c r="AC435" s="22" t="str">
        <f t="shared" si="229"/>
        <v/>
      </c>
      <c r="AD435" s="29" t="str">
        <f t="shared" si="230"/>
        <v/>
      </c>
      <c r="AE435" s="22" t="str">
        <f t="shared" si="231"/>
        <v/>
      </c>
      <c r="AF435" s="22" t="str">
        <f t="shared" si="232"/>
        <v/>
      </c>
      <c r="AG435" s="22" t="str">
        <f t="shared" si="233"/>
        <v/>
      </c>
      <c r="AH435" s="22" t="str">
        <f t="shared" si="234"/>
        <v/>
      </c>
      <c r="AI435" s="22" t="str">
        <f t="shared" si="235"/>
        <v/>
      </c>
      <c r="AJ435" s="31" t="str">
        <f t="shared" si="236"/>
        <v/>
      </c>
      <c r="AK435" s="22" t="str">
        <f t="shared" si="237"/>
        <v/>
      </c>
      <c r="AL435" s="22" t="str">
        <f t="shared" si="238"/>
        <v/>
      </c>
      <c r="AM435" s="22" t="str">
        <f t="shared" si="239"/>
        <v/>
      </c>
      <c r="AN435" s="22" t="str">
        <f t="shared" si="240"/>
        <v/>
      </c>
      <c r="AO435" s="22" t="str">
        <f t="shared" si="241"/>
        <v/>
      </c>
      <c r="AP435" s="22" t="str">
        <f t="shared" si="242"/>
        <v/>
      </c>
      <c r="AQ435" s="2" t="str">
        <f t="shared" si="243"/>
        <v/>
      </c>
    </row>
    <row r="436" spans="1:43" x14ac:dyDescent="0.25">
      <c r="A436" s="26" t="str">
        <f t="shared" si="244"/>
        <v/>
      </c>
      <c r="B436" t="s">
        <v>6663</v>
      </c>
      <c r="C436" t="s">
        <v>64</v>
      </c>
      <c r="D436" t="s">
        <v>47</v>
      </c>
      <c r="E436" t="s">
        <v>2345</v>
      </c>
      <c r="F436">
        <v>2026</v>
      </c>
      <c r="G436" t="s">
        <v>5657</v>
      </c>
      <c r="H436" s="4">
        <v>46174</v>
      </c>
      <c r="I436" s="4" t="str">
        <f t="shared" si="210"/>
        <v>Conference USA</v>
      </c>
      <c r="J436" s="2" t="str">
        <f t="shared" si="211"/>
        <v/>
      </c>
      <c r="K436" s="2" t="str">
        <f t="shared" si="212"/>
        <v/>
      </c>
      <c r="L436" s="2" t="str">
        <f t="shared" si="213"/>
        <v/>
      </c>
      <c r="M436" s="2" t="str">
        <f t="shared" si="214"/>
        <v/>
      </c>
      <c r="N436" s="22" t="str" cm="1">
        <f t="array" ref="N436">IFERROR(INDEX(Stats_Hit_GP,MATCH($B436,Stats_Hit_Player,0)),"")</f>
        <v/>
      </c>
      <c r="O436" s="22" t="str">
        <f t="shared" si="215"/>
        <v/>
      </c>
      <c r="P436" s="22" t="str">
        <f t="shared" si="216"/>
        <v/>
      </c>
      <c r="Q436" s="22" t="str">
        <f t="shared" si="217"/>
        <v/>
      </c>
      <c r="R436" s="22" t="str">
        <f t="shared" si="218"/>
        <v/>
      </c>
      <c r="S436" s="22" t="str">
        <f t="shared" si="219"/>
        <v/>
      </c>
      <c r="T436" s="22" t="str">
        <f t="shared" si="220"/>
        <v/>
      </c>
      <c r="U436" s="22" t="str">
        <f t="shared" si="221"/>
        <v/>
      </c>
      <c r="V436" s="22" t="str">
        <f t="shared" si="222"/>
        <v/>
      </c>
      <c r="W436" s="22" t="str">
        <f t="shared" si="223"/>
        <v/>
      </c>
      <c r="X436" s="22" t="str">
        <f t="shared" si="224"/>
        <v/>
      </c>
      <c r="Y436" s="22" t="str">
        <f t="shared" si="225"/>
        <v/>
      </c>
      <c r="Z436" s="22" t="str">
        <f t="shared" si="226"/>
        <v/>
      </c>
      <c r="AA436" s="22" t="str">
        <f t="shared" si="227"/>
        <v/>
      </c>
      <c r="AB436" s="22">
        <f t="shared" si="228"/>
        <v>1</v>
      </c>
      <c r="AC436" s="22">
        <f t="shared" si="229"/>
        <v>1</v>
      </c>
      <c r="AD436" s="29">
        <f t="shared" si="230"/>
        <v>5.27</v>
      </c>
      <c r="AE436" s="22">
        <f t="shared" si="231"/>
        <v>15</v>
      </c>
      <c r="AF436" s="22">
        <f t="shared" si="232"/>
        <v>0</v>
      </c>
      <c r="AG436" s="22">
        <f t="shared" si="233"/>
        <v>0</v>
      </c>
      <c r="AH436" s="22">
        <f t="shared" si="234"/>
        <v>0</v>
      </c>
      <c r="AI436" s="22">
        <f t="shared" si="235"/>
        <v>0</v>
      </c>
      <c r="AJ436" s="31">
        <f t="shared" si="236"/>
        <v>13.2</v>
      </c>
      <c r="AK436" s="22">
        <f t="shared" si="237"/>
        <v>11</v>
      </c>
      <c r="AL436" s="22">
        <f t="shared" si="238"/>
        <v>14</v>
      </c>
      <c r="AM436" s="22">
        <f t="shared" si="239"/>
        <v>8</v>
      </c>
      <c r="AN436" s="22">
        <f t="shared" si="240"/>
        <v>13</v>
      </c>
      <c r="AO436" s="22">
        <f t="shared" si="241"/>
        <v>4</v>
      </c>
      <c r="AP436" s="22">
        <f t="shared" si="242"/>
        <v>1</v>
      </c>
      <c r="AQ436" s="2">
        <f t="shared" si="243"/>
        <v>0.22900000000000001</v>
      </c>
    </row>
    <row r="437" spans="1:43" x14ac:dyDescent="0.25">
      <c r="A437" s="26" t="str">
        <f t="shared" si="244"/>
        <v/>
      </c>
      <c r="B437" t="s">
        <v>2353</v>
      </c>
      <c r="C437" t="s">
        <v>25</v>
      </c>
      <c r="D437" t="s">
        <v>47</v>
      </c>
      <c r="E437" t="s">
        <v>2345</v>
      </c>
      <c r="F437">
        <v>2026</v>
      </c>
      <c r="G437" t="s">
        <v>5657</v>
      </c>
      <c r="H437" s="4">
        <v>46174</v>
      </c>
      <c r="I437" s="4" t="str">
        <f t="shared" si="210"/>
        <v>Conference USA</v>
      </c>
      <c r="J437" s="2">
        <f t="shared" si="211"/>
        <v>0.29399999999999998</v>
      </c>
      <c r="K437" s="2">
        <f t="shared" si="212"/>
        <v>0.33300000000000002</v>
      </c>
      <c r="L437" s="2">
        <f t="shared" si="213"/>
        <v>0.29399999999999998</v>
      </c>
      <c r="M437" s="2">
        <f t="shared" si="214"/>
        <v>0.627</v>
      </c>
      <c r="N437" s="22" cm="1">
        <f t="array" ref="N437">IFERROR(INDEX(Stats_Hit_GP,MATCH($B437,Stats_Hit_Player,0)),"")</f>
        <v>10</v>
      </c>
      <c r="O437" s="22">
        <f t="shared" si="215"/>
        <v>18</v>
      </c>
      <c r="P437" s="22">
        <f t="shared" si="216"/>
        <v>17</v>
      </c>
      <c r="Q437" s="22">
        <f t="shared" si="217"/>
        <v>5</v>
      </c>
      <c r="R437" s="22">
        <f t="shared" si="218"/>
        <v>5</v>
      </c>
      <c r="S437" s="22">
        <f t="shared" si="219"/>
        <v>0</v>
      </c>
      <c r="T437" s="22">
        <f t="shared" si="220"/>
        <v>0</v>
      </c>
      <c r="U437" s="22">
        <f t="shared" si="221"/>
        <v>0</v>
      </c>
      <c r="V437" s="22">
        <f t="shared" si="222"/>
        <v>2</v>
      </c>
      <c r="W437" s="22">
        <f t="shared" si="223"/>
        <v>0</v>
      </c>
      <c r="X437" s="22">
        <f t="shared" si="224"/>
        <v>1</v>
      </c>
      <c r="Y437" s="22">
        <f t="shared" si="225"/>
        <v>6</v>
      </c>
      <c r="Z437" s="22">
        <f t="shared" si="226"/>
        <v>0</v>
      </c>
      <c r="AA437" s="22">
        <f t="shared" si="227"/>
        <v>0</v>
      </c>
      <c r="AB437" s="22" t="str">
        <f t="shared" si="228"/>
        <v/>
      </c>
      <c r="AC437" s="22" t="str">
        <f t="shared" si="229"/>
        <v/>
      </c>
      <c r="AD437" s="29" t="str">
        <f t="shared" si="230"/>
        <v/>
      </c>
      <c r="AE437" s="22" t="str">
        <f t="shared" si="231"/>
        <v/>
      </c>
      <c r="AF437" s="22" t="str">
        <f t="shared" si="232"/>
        <v/>
      </c>
      <c r="AG437" s="22" t="str">
        <f t="shared" si="233"/>
        <v/>
      </c>
      <c r="AH437" s="22" t="str">
        <f t="shared" si="234"/>
        <v/>
      </c>
      <c r="AI437" s="22" t="str">
        <f t="shared" si="235"/>
        <v/>
      </c>
      <c r="AJ437" s="31" t="str">
        <f t="shared" si="236"/>
        <v/>
      </c>
      <c r="AK437" s="22" t="str">
        <f t="shared" si="237"/>
        <v/>
      </c>
      <c r="AL437" s="22" t="str">
        <f t="shared" si="238"/>
        <v/>
      </c>
      <c r="AM437" s="22" t="str">
        <f t="shared" si="239"/>
        <v/>
      </c>
      <c r="AN437" s="22" t="str">
        <f t="shared" si="240"/>
        <v/>
      </c>
      <c r="AO437" s="22" t="str">
        <f t="shared" si="241"/>
        <v/>
      </c>
      <c r="AP437" s="22" t="str">
        <f t="shared" si="242"/>
        <v/>
      </c>
      <c r="AQ437" s="2" t="str">
        <f t="shared" si="243"/>
        <v/>
      </c>
    </row>
    <row r="438" spans="1:43" x14ac:dyDescent="0.25">
      <c r="A438" s="26" t="str">
        <f t="shared" si="244"/>
        <v/>
      </c>
      <c r="B438" t="s">
        <v>3468</v>
      </c>
      <c r="C438" t="s">
        <v>42</v>
      </c>
      <c r="D438" t="s">
        <v>47</v>
      </c>
      <c r="E438" t="s">
        <v>3469</v>
      </c>
      <c r="F438">
        <v>2026</v>
      </c>
      <c r="G438" t="s">
        <v>5657</v>
      </c>
      <c r="H438" s="4">
        <v>46174</v>
      </c>
      <c r="I438" s="4" t="str">
        <f t="shared" si="210"/>
        <v>Mountain West</v>
      </c>
      <c r="J438" s="2">
        <f t="shared" si="211"/>
        <v>0.35699999999999998</v>
      </c>
      <c r="K438" s="2">
        <f t="shared" si="212"/>
        <v>0.498</v>
      </c>
      <c r="L438" s="2">
        <f t="shared" si="213"/>
        <v>0.57299999999999995</v>
      </c>
      <c r="M438" s="2">
        <f t="shared" si="214"/>
        <v>1.071</v>
      </c>
      <c r="N438" s="22" cm="1">
        <f t="array" ref="N438">IFERROR(INDEX(Stats_Hit_GP,MATCH($B438,Stats_Hit_Player,0)),"")</f>
        <v>53</v>
      </c>
      <c r="O438" s="22">
        <f t="shared" si="215"/>
        <v>245</v>
      </c>
      <c r="P438" s="22">
        <f t="shared" si="216"/>
        <v>185</v>
      </c>
      <c r="Q438" s="22">
        <f t="shared" si="217"/>
        <v>49</v>
      </c>
      <c r="R438" s="22">
        <f t="shared" si="218"/>
        <v>66</v>
      </c>
      <c r="S438" s="22">
        <f t="shared" si="219"/>
        <v>14</v>
      </c>
      <c r="T438" s="22">
        <f t="shared" si="220"/>
        <v>4</v>
      </c>
      <c r="U438" s="22">
        <f t="shared" si="221"/>
        <v>6</v>
      </c>
      <c r="V438" s="22">
        <f t="shared" si="222"/>
        <v>49</v>
      </c>
      <c r="W438" s="22">
        <f t="shared" si="223"/>
        <v>24</v>
      </c>
      <c r="X438" s="22">
        <f t="shared" si="224"/>
        <v>32</v>
      </c>
      <c r="Y438" s="22">
        <f t="shared" si="225"/>
        <v>21</v>
      </c>
      <c r="Z438" s="22">
        <f t="shared" si="226"/>
        <v>6</v>
      </c>
      <c r="AA438" s="22">
        <f t="shared" si="227"/>
        <v>3</v>
      </c>
      <c r="AB438" s="22" t="str">
        <f t="shared" si="228"/>
        <v/>
      </c>
      <c r="AC438" s="22" t="str">
        <f t="shared" si="229"/>
        <v/>
      </c>
      <c r="AD438" s="29" t="str">
        <f t="shared" si="230"/>
        <v/>
      </c>
      <c r="AE438" s="22" t="str">
        <f t="shared" si="231"/>
        <v/>
      </c>
      <c r="AF438" s="22" t="str">
        <f t="shared" si="232"/>
        <v/>
      </c>
      <c r="AG438" s="22" t="str">
        <f t="shared" si="233"/>
        <v/>
      </c>
      <c r="AH438" s="22" t="str">
        <f t="shared" si="234"/>
        <v/>
      </c>
      <c r="AI438" s="22" t="str">
        <f t="shared" si="235"/>
        <v/>
      </c>
      <c r="AJ438" s="31" t="str">
        <f t="shared" si="236"/>
        <v/>
      </c>
      <c r="AK438" s="22" t="str">
        <f t="shared" si="237"/>
        <v/>
      </c>
      <c r="AL438" s="22" t="str">
        <f t="shared" si="238"/>
        <v/>
      </c>
      <c r="AM438" s="22" t="str">
        <f t="shared" si="239"/>
        <v/>
      </c>
      <c r="AN438" s="22" t="str">
        <f t="shared" si="240"/>
        <v/>
      </c>
      <c r="AO438" s="22" t="str">
        <f t="shared" si="241"/>
        <v/>
      </c>
      <c r="AP438" s="22" t="str">
        <f t="shared" si="242"/>
        <v/>
      </c>
      <c r="AQ438" s="2" t="str">
        <f t="shared" si="243"/>
        <v/>
      </c>
    </row>
    <row r="439" spans="1:43" x14ac:dyDescent="0.25">
      <c r="A439" s="26" t="str">
        <f t="shared" si="244"/>
        <v/>
      </c>
      <c r="B439" t="s">
        <v>6664</v>
      </c>
      <c r="C439" t="s">
        <v>5700</v>
      </c>
      <c r="D439" t="s">
        <v>37</v>
      </c>
      <c r="E439" t="s">
        <v>3583</v>
      </c>
      <c r="F439">
        <v>2026</v>
      </c>
      <c r="G439" t="s">
        <v>5657</v>
      </c>
      <c r="H439" s="4">
        <v>46174</v>
      </c>
      <c r="I439" s="4" t="str">
        <f t="shared" si="210"/>
        <v>Mountain West</v>
      </c>
      <c r="J439" s="2" t="str">
        <f t="shared" si="211"/>
        <v/>
      </c>
      <c r="K439" s="2" t="str">
        <f t="shared" si="212"/>
        <v/>
      </c>
      <c r="L439" s="2" t="str">
        <f t="shared" si="213"/>
        <v/>
      </c>
      <c r="M439" s="2" t="str">
        <f t="shared" si="214"/>
        <v/>
      </c>
      <c r="N439" s="22" t="str" cm="1">
        <f t="array" ref="N439">IFERROR(INDEX(Stats_Hit_GP,MATCH($B439,Stats_Hit_Player,0)),"")</f>
        <v/>
      </c>
      <c r="O439" s="22" t="str">
        <f t="shared" si="215"/>
        <v/>
      </c>
      <c r="P439" s="22" t="str">
        <f t="shared" si="216"/>
        <v/>
      </c>
      <c r="Q439" s="22" t="str">
        <f t="shared" si="217"/>
        <v/>
      </c>
      <c r="R439" s="22" t="str">
        <f t="shared" si="218"/>
        <v/>
      </c>
      <c r="S439" s="22" t="str">
        <f t="shared" si="219"/>
        <v/>
      </c>
      <c r="T439" s="22" t="str">
        <f t="shared" si="220"/>
        <v/>
      </c>
      <c r="U439" s="22" t="str">
        <f t="shared" si="221"/>
        <v/>
      </c>
      <c r="V439" s="22" t="str">
        <f t="shared" si="222"/>
        <v/>
      </c>
      <c r="W439" s="22" t="str">
        <f t="shared" si="223"/>
        <v/>
      </c>
      <c r="X439" s="22" t="str">
        <f t="shared" si="224"/>
        <v/>
      </c>
      <c r="Y439" s="22" t="str">
        <f t="shared" si="225"/>
        <v/>
      </c>
      <c r="Z439" s="22" t="str">
        <f t="shared" si="226"/>
        <v/>
      </c>
      <c r="AA439" s="22" t="str">
        <f t="shared" si="227"/>
        <v/>
      </c>
      <c r="AB439" s="22" t="str">
        <f t="shared" si="228"/>
        <v/>
      </c>
      <c r="AC439" s="22" t="str">
        <f t="shared" si="229"/>
        <v/>
      </c>
      <c r="AD439" s="29" t="str">
        <f t="shared" si="230"/>
        <v/>
      </c>
      <c r="AE439" s="22" t="str">
        <f t="shared" si="231"/>
        <v/>
      </c>
      <c r="AF439" s="22" t="str">
        <f t="shared" si="232"/>
        <v/>
      </c>
      <c r="AG439" s="22" t="str">
        <f t="shared" si="233"/>
        <v/>
      </c>
      <c r="AH439" s="22" t="str">
        <f t="shared" si="234"/>
        <v/>
      </c>
      <c r="AI439" s="22" t="str">
        <f t="shared" si="235"/>
        <v/>
      </c>
      <c r="AJ439" s="31" t="str">
        <f t="shared" si="236"/>
        <v/>
      </c>
      <c r="AK439" s="22" t="str">
        <f t="shared" si="237"/>
        <v/>
      </c>
      <c r="AL439" s="22" t="str">
        <f t="shared" si="238"/>
        <v/>
      </c>
      <c r="AM439" s="22" t="str">
        <f t="shared" si="239"/>
        <v/>
      </c>
      <c r="AN439" s="22" t="str">
        <f t="shared" si="240"/>
        <v/>
      </c>
      <c r="AO439" s="22" t="str">
        <f t="shared" si="241"/>
        <v/>
      </c>
      <c r="AP439" s="22" t="str">
        <f t="shared" si="242"/>
        <v/>
      </c>
      <c r="AQ439" s="2" t="str">
        <f t="shared" si="243"/>
        <v/>
      </c>
    </row>
    <row r="440" spans="1:43" x14ac:dyDescent="0.25">
      <c r="A440" s="26" t="str">
        <f t="shared" si="244"/>
        <v/>
      </c>
      <c r="B440" t="s">
        <v>3589</v>
      </c>
      <c r="C440" t="s">
        <v>5688</v>
      </c>
      <c r="D440" t="s">
        <v>47</v>
      </c>
      <c r="E440" t="s">
        <v>3583</v>
      </c>
      <c r="F440">
        <v>2026</v>
      </c>
      <c r="G440" t="s">
        <v>5657</v>
      </c>
      <c r="H440" s="4">
        <v>46174</v>
      </c>
      <c r="I440" s="4" t="str">
        <f t="shared" si="210"/>
        <v>Mountain West</v>
      </c>
      <c r="J440" s="2">
        <f t="shared" si="211"/>
        <v>1</v>
      </c>
      <c r="K440" s="2">
        <f t="shared" si="212"/>
        <v>1</v>
      </c>
      <c r="L440" s="2">
        <f t="shared" si="213"/>
        <v>1</v>
      </c>
      <c r="M440" s="2">
        <f t="shared" si="214"/>
        <v>2</v>
      </c>
      <c r="N440" s="22" cm="1">
        <f t="array" ref="N440">IFERROR(INDEX(Stats_Hit_GP,MATCH($B440,Stats_Hit_Player,0)),"")</f>
        <v>2</v>
      </c>
      <c r="O440" s="22">
        <f t="shared" si="215"/>
        <v>2</v>
      </c>
      <c r="P440" s="22">
        <f t="shared" si="216"/>
        <v>1</v>
      </c>
      <c r="Q440" s="22">
        <f t="shared" si="217"/>
        <v>1</v>
      </c>
      <c r="R440" s="22">
        <f t="shared" si="218"/>
        <v>1</v>
      </c>
      <c r="S440" s="22">
        <f t="shared" si="219"/>
        <v>0</v>
      </c>
      <c r="T440" s="22">
        <f t="shared" si="220"/>
        <v>0</v>
      </c>
      <c r="U440" s="22">
        <f t="shared" si="221"/>
        <v>0</v>
      </c>
      <c r="V440" s="22">
        <f t="shared" si="222"/>
        <v>0</v>
      </c>
      <c r="W440" s="22">
        <f t="shared" si="223"/>
        <v>1</v>
      </c>
      <c r="X440" s="22">
        <f t="shared" si="224"/>
        <v>0</v>
      </c>
      <c r="Y440" s="22">
        <f t="shared" si="225"/>
        <v>0</v>
      </c>
      <c r="Z440" s="22">
        <f t="shared" si="226"/>
        <v>0</v>
      </c>
      <c r="AA440" s="22">
        <f t="shared" si="227"/>
        <v>0</v>
      </c>
      <c r="AB440" s="22" t="str">
        <f t="shared" si="228"/>
        <v/>
      </c>
      <c r="AC440" s="22" t="str">
        <f t="shared" si="229"/>
        <v/>
      </c>
      <c r="AD440" s="29" t="str">
        <f t="shared" si="230"/>
        <v/>
      </c>
      <c r="AE440" s="22" t="str">
        <f t="shared" si="231"/>
        <v/>
      </c>
      <c r="AF440" s="22" t="str">
        <f t="shared" si="232"/>
        <v/>
      </c>
      <c r="AG440" s="22" t="str">
        <f t="shared" si="233"/>
        <v/>
      </c>
      <c r="AH440" s="22" t="str">
        <f t="shared" si="234"/>
        <v/>
      </c>
      <c r="AI440" s="22" t="str">
        <f t="shared" si="235"/>
        <v/>
      </c>
      <c r="AJ440" s="31" t="str">
        <f t="shared" si="236"/>
        <v/>
      </c>
      <c r="AK440" s="22" t="str">
        <f t="shared" si="237"/>
        <v/>
      </c>
      <c r="AL440" s="22" t="str">
        <f t="shared" si="238"/>
        <v/>
      </c>
      <c r="AM440" s="22" t="str">
        <f t="shared" si="239"/>
        <v/>
      </c>
      <c r="AN440" s="22" t="str">
        <f t="shared" si="240"/>
        <v/>
      </c>
      <c r="AO440" s="22" t="str">
        <f t="shared" si="241"/>
        <v/>
      </c>
      <c r="AP440" s="22" t="str">
        <f t="shared" si="242"/>
        <v/>
      </c>
      <c r="AQ440" s="2" t="str">
        <f t="shared" si="243"/>
        <v/>
      </c>
    </row>
    <row r="441" spans="1:43" x14ac:dyDescent="0.25">
      <c r="A441" s="26" t="str">
        <f t="shared" si="244"/>
        <v/>
      </c>
      <c r="B441" t="s">
        <v>6665</v>
      </c>
      <c r="C441" t="s">
        <v>64</v>
      </c>
      <c r="D441" t="s">
        <v>47</v>
      </c>
      <c r="E441" t="s">
        <v>3583</v>
      </c>
      <c r="F441">
        <v>2026</v>
      </c>
      <c r="G441" t="s">
        <v>5657</v>
      </c>
      <c r="H441" s="4">
        <v>46174</v>
      </c>
      <c r="I441" s="4" t="str">
        <f t="shared" si="210"/>
        <v>Mountain West</v>
      </c>
      <c r="J441" s="2" t="str">
        <f t="shared" si="211"/>
        <v/>
      </c>
      <c r="K441" s="2" t="str">
        <f t="shared" si="212"/>
        <v/>
      </c>
      <c r="L441" s="2" t="str">
        <f t="shared" si="213"/>
        <v/>
      </c>
      <c r="M441" s="2" t="str">
        <f t="shared" si="214"/>
        <v/>
      </c>
      <c r="N441" s="22" t="str" cm="1">
        <f t="array" ref="N441">IFERROR(INDEX(Stats_Hit_GP,MATCH($B441,Stats_Hit_Player,0)),"")</f>
        <v/>
      </c>
      <c r="O441" s="22" t="str">
        <f t="shared" si="215"/>
        <v/>
      </c>
      <c r="P441" s="22" t="str">
        <f t="shared" si="216"/>
        <v/>
      </c>
      <c r="Q441" s="22" t="str">
        <f t="shared" si="217"/>
        <v/>
      </c>
      <c r="R441" s="22" t="str">
        <f t="shared" si="218"/>
        <v/>
      </c>
      <c r="S441" s="22" t="str">
        <f t="shared" si="219"/>
        <v/>
      </c>
      <c r="T441" s="22" t="str">
        <f t="shared" si="220"/>
        <v/>
      </c>
      <c r="U441" s="22" t="str">
        <f t="shared" si="221"/>
        <v/>
      </c>
      <c r="V441" s="22" t="str">
        <f t="shared" si="222"/>
        <v/>
      </c>
      <c r="W441" s="22" t="str">
        <f t="shared" si="223"/>
        <v/>
      </c>
      <c r="X441" s="22" t="str">
        <f t="shared" si="224"/>
        <v/>
      </c>
      <c r="Y441" s="22" t="str">
        <f t="shared" si="225"/>
        <v/>
      </c>
      <c r="Z441" s="22" t="str">
        <f t="shared" si="226"/>
        <v/>
      </c>
      <c r="AA441" s="22" t="str">
        <f t="shared" si="227"/>
        <v/>
      </c>
      <c r="AB441" s="22">
        <f t="shared" si="228"/>
        <v>1</v>
      </c>
      <c r="AC441" s="22">
        <f t="shared" si="229"/>
        <v>1</v>
      </c>
      <c r="AD441" s="29">
        <f t="shared" si="230"/>
        <v>3.43</v>
      </c>
      <c r="AE441" s="22">
        <f t="shared" si="231"/>
        <v>17</v>
      </c>
      <c r="AF441" s="22">
        <f t="shared" si="232"/>
        <v>2</v>
      </c>
      <c r="AG441" s="22">
        <f t="shared" si="233"/>
        <v>0</v>
      </c>
      <c r="AH441" s="22">
        <f t="shared" si="234"/>
        <v>0</v>
      </c>
      <c r="AI441" s="22">
        <f t="shared" si="235"/>
        <v>0</v>
      </c>
      <c r="AJ441" s="31">
        <f t="shared" si="236"/>
        <v>39.1</v>
      </c>
      <c r="AK441" s="22">
        <f t="shared" si="237"/>
        <v>40</v>
      </c>
      <c r="AL441" s="22">
        <f t="shared" si="238"/>
        <v>15</v>
      </c>
      <c r="AM441" s="22">
        <f t="shared" si="239"/>
        <v>15</v>
      </c>
      <c r="AN441" s="22">
        <f t="shared" si="240"/>
        <v>4</v>
      </c>
      <c r="AO441" s="22">
        <f t="shared" si="241"/>
        <v>37</v>
      </c>
      <c r="AP441" s="22">
        <f t="shared" si="242"/>
        <v>5</v>
      </c>
      <c r="AQ441" s="2">
        <f t="shared" si="243"/>
        <v>0.26800000000000002</v>
      </c>
    </row>
    <row r="442" spans="1:43" x14ac:dyDescent="0.25">
      <c r="A442" s="26" t="str">
        <f t="shared" si="244"/>
        <v/>
      </c>
      <c r="B442" t="s">
        <v>1597</v>
      </c>
      <c r="C442" t="s">
        <v>42</v>
      </c>
      <c r="D442" t="s">
        <v>47</v>
      </c>
      <c r="E442" t="s">
        <v>1583</v>
      </c>
      <c r="F442">
        <v>2026</v>
      </c>
      <c r="G442" t="s">
        <v>5657</v>
      </c>
      <c r="H442" s="4">
        <v>46174</v>
      </c>
      <c r="I442" s="4" t="str">
        <f t="shared" si="210"/>
        <v>Big South</v>
      </c>
      <c r="J442" s="2">
        <f t="shared" si="211"/>
        <v>0.125</v>
      </c>
      <c r="K442" s="2">
        <f t="shared" si="212"/>
        <v>0.41699999999999998</v>
      </c>
      <c r="L442" s="2">
        <f t="shared" si="213"/>
        <v>0.125</v>
      </c>
      <c r="M442" s="2">
        <f t="shared" si="214"/>
        <v>0.54200000000000004</v>
      </c>
      <c r="N442" s="22" cm="1">
        <f t="array" ref="N442">IFERROR(INDEX(Stats_Hit_GP,MATCH($B442,Stats_Hit_Player,0)),"")</f>
        <v>6</v>
      </c>
      <c r="O442" s="22">
        <f t="shared" si="215"/>
        <v>12</v>
      </c>
      <c r="P442" s="22">
        <f t="shared" si="216"/>
        <v>8</v>
      </c>
      <c r="Q442" s="22">
        <f t="shared" si="217"/>
        <v>3</v>
      </c>
      <c r="R442" s="22">
        <f t="shared" si="218"/>
        <v>1</v>
      </c>
      <c r="S442" s="22">
        <f t="shared" si="219"/>
        <v>0</v>
      </c>
      <c r="T442" s="22">
        <f t="shared" si="220"/>
        <v>0</v>
      </c>
      <c r="U442" s="22">
        <f t="shared" si="221"/>
        <v>0</v>
      </c>
      <c r="V442" s="22">
        <f t="shared" si="222"/>
        <v>0</v>
      </c>
      <c r="W442" s="22">
        <f t="shared" si="223"/>
        <v>0</v>
      </c>
      <c r="X442" s="22">
        <f t="shared" si="224"/>
        <v>4</v>
      </c>
      <c r="Y442" s="22">
        <f t="shared" si="225"/>
        <v>1</v>
      </c>
      <c r="Z442" s="22">
        <f t="shared" si="226"/>
        <v>1</v>
      </c>
      <c r="AA442" s="22">
        <f t="shared" si="227"/>
        <v>0</v>
      </c>
      <c r="AB442" s="22" t="str">
        <f t="shared" si="228"/>
        <v/>
      </c>
      <c r="AC442" s="22" t="str">
        <f t="shared" si="229"/>
        <v/>
      </c>
      <c r="AD442" s="29" t="str">
        <f t="shared" si="230"/>
        <v/>
      </c>
      <c r="AE442" s="22" t="str">
        <f t="shared" si="231"/>
        <v/>
      </c>
      <c r="AF442" s="22" t="str">
        <f t="shared" si="232"/>
        <v/>
      </c>
      <c r="AG442" s="22" t="str">
        <f t="shared" si="233"/>
        <v/>
      </c>
      <c r="AH442" s="22" t="str">
        <f t="shared" si="234"/>
        <v/>
      </c>
      <c r="AI442" s="22" t="str">
        <f t="shared" si="235"/>
        <v/>
      </c>
      <c r="AJ442" s="31" t="str">
        <f t="shared" si="236"/>
        <v/>
      </c>
      <c r="AK442" s="22" t="str">
        <f t="shared" si="237"/>
        <v/>
      </c>
      <c r="AL442" s="22" t="str">
        <f t="shared" si="238"/>
        <v/>
      </c>
      <c r="AM442" s="22" t="str">
        <f t="shared" si="239"/>
        <v/>
      </c>
      <c r="AN442" s="22" t="str">
        <f t="shared" si="240"/>
        <v/>
      </c>
      <c r="AO442" s="22" t="str">
        <f t="shared" si="241"/>
        <v/>
      </c>
      <c r="AP442" s="22" t="str">
        <f t="shared" si="242"/>
        <v/>
      </c>
      <c r="AQ442" s="2" t="str">
        <f t="shared" si="243"/>
        <v/>
      </c>
    </row>
    <row r="443" spans="1:43" x14ac:dyDescent="0.25">
      <c r="A443" s="26" t="str">
        <f t="shared" si="244"/>
        <v/>
      </c>
      <c r="B443" t="s">
        <v>6666</v>
      </c>
      <c r="C443" t="s">
        <v>64</v>
      </c>
      <c r="D443" t="s">
        <v>37</v>
      </c>
      <c r="E443" t="s">
        <v>5637</v>
      </c>
      <c r="F443">
        <v>2026</v>
      </c>
      <c r="G443" t="s">
        <v>5657</v>
      </c>
      <c r="H443" s="4">
        <v>46174</v>
      </c>
      <c r="I443" s="4" t="str">
        <f t="shared" si="210"/>
        <v>West Coast</v>
      </c>
      <c r="J443" s="2" t="str">
        <f t="shared" si="211"/>
        <v/>
      </c>
      <c r="K443" s="2" t="str">
        <f t="shared" si="212"/>
        <v/>
      </c>
      <c r="L443" s="2" t="str">
        <f t="shared" si="213"/>
        <v/>
      </c>
      <c r="M443" s="2" t="str">
        <f t="shared" si="214"/>
        <v/>
      </c>
      <c r="N443" s="22" t="str" cm="1">
        <f t="array" ref="N443">IFERROR(INDEX(Stats_Hit_GP,MATCH($B443,Stats_Hit_Player,0)),"")</f>
        <v/>
      </c>
      <c r="O443" s="22" t="str">
        <f t="shared" si="215"/>
        <v/>
      </c>
      <c r="P443" s="22" t="str">
        <f t="shared" si="216"/>
        <v/>
      </c>
      <c r="Q443" s="22" t="str">
        <f t="shared" si="217"/>
        <v/>
      </c>
      <c r="R443" s="22" t="str">
        <f t="shared" si="218"/>
        <v/>
      </c>
      <c r="S443" s="22" t="str">
        <f t="shared" si="219"/>
        <v/>
      </c>
      <c r="T443" s="22" t="str">
        <f t="shared" si="220"/>
        <v/>
      </c>
      <c r="U443" s="22" t="str">
        <f t="shared" si="221"/>
        <v/>
      </c>
      <c r="V443" s="22" t="str">
        <f t="shared" si="222"/>
        <v/>
      </c>
      <c r="W443" s="22" t="str">
        <f t="shared" si="223"/>
        <v/>
      </c>
      <c r="X443" s="22" t="str">
        <f t="shared" si="224"/>
        <v/>
      </c>
      <c r="Y443" s="22" t="str">
        <f t="shared" si="225"/>
        <v/>
      </c>
      <c r="Z443" s="22" t="str">
        <f t="shared" si="226"/>
        <v/>
      </c>
      <c r="AA443" s="22" t="str">
        <f t="shared" si="227"/>
        <v/>
      </c>
      <c r="AB443" s="22">
        <f t="shared" si="228"/>
        <v>1</v>
      </c>
      <c r="AC443" s="22">
        <f t="shared" si="229"/>
        <v>2</v>
      </c>
      <c r="AD443" s="29">
        <f t="shared" si="230"/>
        <v>4.5999999999999996</v>
      </c>
      <c r="AE443" s="22">
        <f t="shared" si="231"/>
        <v>16</v>
      </c>
      <c r="AF443" s="22">
        <f t="shared" si="232"/>
        <v>3</v>
      </c>
      <c r="AG443" s="22">
        <f t="shared" si="233"/>
        <v>0</v>
      </c>
      <c r="AH443" s="22">
        <f t="shared" si="234"/>
        <v>0</v>
      </c>
      <c r="AI443" s="22">
        <f t="shared" si="235"/>
        <v>0</v>
      </c>
      <c r="AJ443" s="31">
        <f t="shared" si="236"/>
        <v>45</v>
      </c>
      <c r="AK443" s="22">
        <f t="shared" si="237"/>
        <v>37</v>
      </c>
      <c r="AL443" s="22">
        <f t="shared" si="238"/>
        <v>25</v>
      </c>
      <c r="AM443" s="22">
        <f t="shared" si="239"/>
        <v>23</v>
      </c>
      <c r="AN443" s="22">
        <f t="shared" si="240"/>
        <v>23</v>
      </c>
      <c r="AO443" s="22">
        <f t="shared" si="241"/>
        <v>41</v>
      </c>
      <c r="AP443" s="22">
        <f t="shared" si="242"/>
        <v>10</v>
      </c>
      <c r="AQ443" s="2">
        <f t="shared" si="243"/>
        <v>0.224</v>
      </c>
    </row>
    <row r="444" spans="1:43" x14ac:dyDescent="0.25">
      <c r="A444" s="26" t="str">
        <f t="shared" si="244"/>
        <v/>
      </c>
      <c r="B444" t="s">
        <v>6667</v>
      </c>
      <c r="C444" t="s">
        <v>5700</v>
      </c>
      <c r="D444" t="s">
        <v>47</v>
      </c>
      <c r="E444" t="s">
        <v>5637</v>
      </c>
      <c r="F444">
        <v>2026</v>
      </c>
      <c r="G444" t="s">
        <v>5657</v>
      </c>
      <c r="H444" s="4">
        <v>46174</v>
      </c>
      <c r="I444" s="4" t="str">
        <f t="shared" si="210"/>
        <v>West Coast</v>
      </c>
      <c r="J444" s="2" t="str">
        <f t="shared" si="211"/>
        <v/>
      </c>
      <c r="K444" s="2" t="str">
        <f t="shared" si="212"/>
        <v/>
      </c>
      <c r="L444" s="2" t="str">
        <f t="shared" si="213"/>
        <v/>
      </c>
      <c r="M444" s="2" t="str">
        <f t="shared" si="214"/>
        <v/>
      </c>
      <c r="N444" s="22" t="str" cm="1">
        <f t="array" ref="N444">IFERROR(INDEX(Stats_Hit_GP,MATCH($B444,Stats_Hit_Player,0)),"")</f>
        <v/>
      </c>
      <c r="O444" s="22" t="str">
        <f t="shared" si="215"/>
        <v/>
      </c>
      <c r="P444" s="22" t="str">
        <f t="shared" si="216"/>
        <v/>
      </c>
      <c r="Q444" s="22" t="str">
        <f t="shared" si="217"/>
        <v/>
      </c>
      <c r="R444" s="22" t="str">
        <f t="shared" si="218"/>
        <v/>
      </c>
      <c r="S444" s="22" t="str">
        <f t="shared" si="219"/>
        <v/>
      </c>
      <c r="T444" s="22" t="str">
        <f t="shared" si="220"/>
        <v/>
      </c>
      <c r="U444" s="22" t="str">
        <f t="shared" si="221"/>
        <v/>
      </c>
      <c r="V444" s="22" t="str">
        <f t="shared" si="222"/>
        <v/>
      </c>
      <c r="W444" s="22" t="str">
        <f t="shared" si="223"/>
        <v/>
      </c>
      <c r="X444" s="22" t="str">
        <f t="shared" si="224"/>
        <v/>
      </c>
      <c r="Y444" s="22" t="str">
        <f t="shared" si="225"/>
        <v/>
      </c>
      <c r="Z444" s="22" t="str">
        <f t="shared" si="226"/>
        <v/>
      </c>
      <c r="AA444" s="22" t="str">
        <f t="shared" si="227"/>
        <v/>
      </c>
      <c r="AB444" s="22" t="str">
        <f t="shared" si="228"/>
        <v/>
      </c>
      <c r="AC444" s="22" t="str">
        <f t="shared" si="229"/>
        <v/>
      </c>
      <c r="AD444" s="29" t="str">
        <f t="shared" si="230"/>
        <v/>
      </c>
      <c r="AE444" s="22" t="str">
        <f t="shared" si="231"/>
        <v/>
      </c>
      <c r="AF444" s="22" t="str">
        <f t="shared" si="232"/>
        <v/>
      </c>
      <c r="AG444" s="22" t="str">
        <f t="shared" si="233"/>
        <v/>
      </c>
      <c r="AH444" s="22" t="str">
        <f t="shared" si="234"/>
        <v/>
      </c>
      <c r="AI444" s="22" t="str">
        <f t="shared" si="235"/>
        <v/>
      </c>
      <c r="AJ444" s="31" t="str">
        <f t="shared" si="236"/>
        <v/>
      </c>
      <c r="AK444" s="22" t="str">
        <f t="shared" si="237"/>
        <v/>
      </c>
      <c r="AL444" s="22" t="str">
        <f t="shared" si="238"/>
        <v/>
      </c>
      <c r="AM444" s="22" t="str">
        <f t="shared" si="239"/>
        <v/>
      </c>
      <c r="AN444" s="22" t="str">
        <f t="shared" si="240"/>
        <v/>
      </c>
      <c r="AO444" s="22" t="str">
        <f t="shared" si="241"/>
        <v/>
      </c>
      <c r="AP444" s="22" t="str">
        <f t="shared" si="242"/>
        <v/>
      </c>
      <c r="AQ444" s="2" t="str">
        <f t="shared" si="243"/>
        <v/>
      </c>
    </row>
    <row r="445" spans="1:43" x14ac:dyDescent="0.25">
      <c r="A445" s="26" t="str">
        <f t="shared" si="244"/>
        <v/>
      </c>
      <c r="B445" t="s">
        <v>6668</v>
      </c>
      <c r="C445" t="s">
        <v>5750</v>
      </c>
      <c r="D445" t="s">
        <v>47</v>
      </c>
      <c r="E445" t="s">
        <v>3679</v>
      </c>
      <c r="F445">
        <v>2026</v>
      </c>
      <c r="G445" t="s">
        <v>5657</v>
      </c>
      <c r="H445" s="4">
        <v>46174</v>
      </c>
      <c r="I445" s="4" t="str">
        <f t="shared" si="210"/>
        <v>Northeast</v>
      </c>
      <c r="J445" s="2" t="str">
        <f t="shared" si="211"/>
        <v/>
      </c>
      <c r="K445" s="2" t="str">
        <f t="shared" si="212"/>
        <v/>
      </c>
      <c r="L445" s="2" t="str">
        <f t="shared" si="213"/>
        <v/>
      </c>
      <c r="M445" s="2" t="str">
        <f t="shared" si="214"/>
        <v/>
      </c>
      <c r="N445" s="22" t="str" cm="1">
        <f t="array" ref="N445">IFERROR(INDEX(Stats_Hit_GP,MATCH($B445,Stats_Hit_Player,0)),"")</f>
        <v/>
      </c>
      <c r="O445" s="22" t="str">
        <f t="shared" si="215"/>
        <v/>
      </c>
      <c r="P445" s="22" t="str">
        <f t="shared" si="216"/>
        <v/>
      </c>
      <c r="Q445" s="22" t="str">
        <f t="shared" si="217"/>
        <v/>
      </c>
      <c r="R445" s="22" t="str">
        <f t="shared" si="218"/>
        <v/>
      </c>
      <c r="S445" s="22" t="str">
        <f t="shared" si="219"/>
        <v/>
      </c>
      <c r="T445" s="22" t="str">
        <f t="shared" si="220"/>
        <v/>
      </c>
      <c r="U445" s="22" t="str">
        <f t="shared" si="221"/>
        <v/>
      </c>
      <c r="V445" s="22" t="str">
        <f t="shared" si="222"/>
        <v/>
      </c>
      <c r="W445" s="22" t="str">
        <f t="shared" si="223"/>
        <v/>
      </c>
      <c r="X445" s="22" t="str">
        <f t="shared" si="224"/>
        <v/>
      </c>
      <c r="Y445" s="22" t="str">
        <f t="shared" si="225"/>
        <v/>
      </c>
      <c r="Z445" s="22" t="str">
        <f t="shared" si="226"/>
        <v/>
      </c>
      <c r="AA445" s="22" t="str">
        <f t="shared" si="227"/>
        <v/>
      </c>
      <c r="AB445" s="22">
        <f t="shared" si="228"/>
        <v>0</v>
      </c>
      <c r="AC445" s="22">
        <f t="shared" si="229"/>
        <v>2</v>
      </c>
      <c r="AD445" s="29">
        <f t="shared" si="230"/>
        <v>7.11</v>
      </c>
      <c r="AE445" s="22">
        <f t="shared" si="231"/>
        <v>2</v>
      </c>
      <c r="AF445" s="22">
        <f t="shared" si="232"/>
        <v>2</v>
      </c>
      <c r="AG445" s="22">
        <f t="shared" si="233"/>
        <v>0</v>
      </c>
      <c r="AH445" s="22">
        <f t="shared" si="234"/>
        <v>0</v>
      </c>
      <c r="AI445" s="22">
        <f t="shared" si="235"/>
        <v>0</v>
      </c>
      <c r="AJ445" s="31">
        <f t="shared" si="236"/>
        <v>6.1</v>
      </c>
      <c r="AK445" s="22">
        <f t="shared" si="237"/>
        <v>7</v>
      </c>
      <c r="AL445" s="22">
        <f t="shared" si="238"/>
        <v>6</v>
      </c>
      <c r="AM445" s="22">
        <f t="shared" si="239"/>
        <v>5</v>
      </c>
      <c r="AN445" s="22">
        <f t="shared" si="240"/>
        <v>3</v>
      </c>
      <c r="AO445" s="22">
        <f t="shared" si="241"/>
        <v>6</v>
      </c>
      <c r="AP445" s="22">
        <f t="shared" si="242"/>
        <v>2</v>
      </c>
      <c r="AQ445" s="2">
        <f t="shared" si="243"/>
        <v>0.28000000000000003</v>
      </c>
    </row>
    <row r="446" spans="1:43" x14ac:dyDescent="0.25">
      <c r="A446" s="26" t="str">
        <f t="shared" si="244"/>
        <v/>
      </c>
      <c r="B446" t="s">
        <v>6669</v>
      </c>
      <c r="C446" t="s">
        <v>5700</v>
      </c>
      <c r="D446" t="s">
        <v>47</v>
      </c>
      <c r="E446" t="s">
        <v>2078</v>
      </c>
      <c r="F446">
        <v>2026</v>
      </c>
      <c r="G446" t="s">
        <v>5657</v>
      </c>
      <c r="H446" s="4">
        <v>46174</v>
      </c>
      <c r="I446" s="4" t="str">
        <f t="shared" si="210"/>
        <v>Big West</v>
      </c>
      <c r="J446" s="2" t="str">
        <f t="shared" si="211"/>
        <v/>
      </c>
      <c r="K446" s="2" t="str">
        <f t="shared" si="212"/>
        <v/>
      </c>
      <c r="L446" s="2" t="str">
        <f t="shared" si="213"/>
        <v/>
      </c>
      <c r="M446" s="2" t="str">
        <f t="shared" si="214"/>
        <v/>
      </c>
      <c r="N446" s="22" t="str" cm="1">
        <f t="array" ref="N446">IFERROR(INDEX(Stats_Hit_GP,MATCH($B446,Stats_Hit_Player,0)),"")</f>
        <v/>
      </c>
      <c r="O446" s="22" t="str">
        <f t="shared" si="215"/>
        <v/>
      </c>
      <c r="P446" s="22" t="str">
        <f t="shared" si="216"/>
        <v/>
      </c>
      <c r="Q446" s="22" t="str">
        <f t="shared" si="217"/>
        <v/>
      </c>
      <c r="R446" s="22" t="str">
        <f t="shared" si="218"/>
        <v/>
      </c>
      <c r="S446" s="22" t="str">
        <f t="shared" si="219"/>
        <v/>
      </c>
      <c r="T446" s="22" t="str">
        <f t="shared" si="220"/>
        <v/>
      </c>
      <c r="U446" s="22" t="str">
        <f t="shared" si="221"/>
        <v/>
      </c>
      <c r="V446" s="22" t="str">
        <f t="shared" si="222"/>
        <v/>
      </c>
      <c r="W446" s="22" t="str">
        <f t="shared" si="223"/>
        <v/>
      </c>
      <c r="X446" s="22" t="str">
        <f t="shared" si="224"/>
        <v/>
      </c>
      <c r="Y446" s="22" t="str">
        <f t="shared" si="225"/>
        <v/>
      </c>
      <c r="Z446" s="22" t="str">
        <f t="shared" si="226"/>
        <v/>
      </c>
      <c r="AA446" s="22" t="str">
        <f t="shared" si="227"/>
        <v/>
      </c>
      <c r="AB446" s="22">
        <f t="shared" si="228"/>
        <v>4</v>
      </c>
      <c r="AC446" s="22">
        <f t="shared" si="229"/>
        <v>3</v>
      </c>
      <c r="AD446" s="29">
        <f t="shared" si="230"/>
        <v>3.82</v>
      </c>
      <c r="AE446" s="22">
        <f t="shared" si="231"/>
        <v>27</v>
      </c>
      <c r="AF446" s="22">
        <f t="shared" si="232"/>
        <v>0</v>
      </c>
      <c r="AG446" s="22">
        <f t="shared" si="233"/>
        <v>0</v>
      </c>
      <c r="AH446" s="22">
        <f t="shared" si="234"/>
        <v>0</v>
      </c>
      <c r="AI446" s="22">
        <f t="shared" si="235"/>
        <v>4</v>
      </c>
      <c r="AJ446" s="31">
        <f t="shared" si="236"/>
        <v>35.1</v>
      </c>
      <c r="AK446" s="22">
        <f t="shared" si="237"/>
        <v>30</v>
      </c>
      <c r="AL446" s="22">
        <f t="shared" si="238"/>
        <v>17</v>
      </c>
      <c r="AM446" s="22">
        <f t="shared" si="239"/>
        <v>15</v>
      </c>
      <c r="AN446" s="22">
        <f t="shared" si="240"/>
        <v>12</v>
      </c>
      <c r="AO446" s="22">
        <f t="shared" si="241"/>
        <v>44</v>
      </c>
      <c r="AP446" s="22">
        <f t="shared" si="242"/>
        <v>2</v>
      </c>
      <c r="AQ446" s="2">
        <f t="shared" si="243"/>
        <v>0.22900000000000001</v>
      </c>
    </row>
    <row r="447" spans="1:43" x14ac:dyDescent="0.25">
      <c r="A447" s="26" t="str">
        <f t="shared" si="244"/>
        <v/>
      </c>
      <c r="B447" t="s">
        <v>4887</v>
      </c>
      <c r="C447" t="s">
        <v>25</v>
      </c>
      <c r="D447" t="s">
        <v>47</v>
      </c>
      <c r="E447" t="s">
        <v>6545</v>
      </c>
      <c r="F447">
        <v>2026</v>
      </c>
      <c r="G447" t="s">
        <v>5657</v>
      </c>
      <c r="H447" s="4">
        <v>46174</v>
      </c>
      <c r="I447" s="4" t="str">
        <f t="shared" si="210"/>
        <v/>
      </c>
      <c r="J447" s="2">
        <f t="shared" si="211"/>
        <v>0.17899999999999999</v>
      </c>
      <c r="K447" s="2">
        <f t="shared" si="212"/>
        <v>0.27300000000000002</v>
      </c>
      <c r="L447" s="2">
        <f t="shared" si="213"/>
        <v>0.20499999999999999</v>
      </c>
      <c r="M447" s="2">
        <f t="shared" si="214"/>
        <v>0.47799999999999998</v>
      </c>
      <c r="N447" s="22" cm="1">
        <f t="array" ref="N447">IFERROR(INDEX(Stats_Hit_GP,MATCH($B447,Stats_Hit_Player,0)),"")</f>
        <v>28</v>
      </c>
      <c r="O447" s="22">
        <f t="shared" si="215"/>
        <v>92</v>
      </c>
      <c r="P447" s="22">
        <f t="shared" si="216"/>
        <v>78</v>
      </c>
      <c r="Q447" s="22">
        <f t="shared" si="217"/>
        <v>4</v>
      </c>
      <c r="R447" s="22">
        <f t="shared" si="218"/>
        <v>14</v>
      </c>
      <c r="S447" s="22">
        <f t="shared" si="219"/>
        <v>0</v>
      </c>
      <c r="T447" s="22">
        <f t="shared" si="220"/>
        <v>1</v>
      </c>
      <c r="U447" s="22">
        <f t="shared" si="221"/>
        <v>0</v>
      </c>
      <c r="V447" s="22">
        <f t="shared" si="222"/>
        <v>8</v>
      </c>
      <c r="W447" s="22">
        <f t="shared" si="223"/>
        <v>3</v>
      </c>
      <c r="X447" s="22">
        <f t="shared" si="224"/>
        <v>7</v>
      </c>
      <c r="Y447" s="22">
        <f t="shared" si="225"/>
        <v>21</v>
      </c>
      <c r="Z447" s="22">
        <f t="shared" si="226"/>
        <v>1</v>
      </c>
      <c r="AA447" s="22">
        <f t="shared" si="227"/>
        <v>0</v>
      </c>
      <c r="AB447" s="22" t="str">
        <f t="shared" si="228"/>
        <v/>
      </c>
      <c r="AC447" s="22" t="str">
        <f t="shared" si="229"/>
        <v/>
      </c>
      <c r="AD447" s="29" t="str">
        <f t="shared" si="230"/>
        <v/>
      </c>
      <c r="AE447" s="22" t="str">
        <f t="shared" si="231"/>
        <v/>
      </c>
      <c r="AF447" s="22" t="str">
        <f t="shared" si="232"/>
        <v/>
      </c>
      <c r="AG447" s="22" t="str">
        <f t="shared" si="233"/>
        <v/>
      </c>
      <c r="AH447" s="22" t="str">
        <f t="shared" si="234"/>
        <v/>
      </c>
      <c r="AI447" s="22" t="str">
        <f t="shared" si="235"/>
        <v/>
      </c>
      <c r="AJ447" s="31" t="str">
        <f t="shared" si="236"/>
        <v/>
      </c>
      <c r="AK447" s="22" t="str">
        <f t="shared" si="237"/>
        <v/>
      </c>
      <c r="AL447" s="22" t="str">
        <f t="shared" si="238"/>
        <v/>
      </c>
      <c r="AM447" s="22" t="str">
        <f t="shared" si="239"/>
        <v/>
      </c>
      <c r="AN447" s="22" t="str">
        <f t="shared" si="240"/>
        <v/>
      </c>
      <c r="AO447" s="22" t="str">
        <f t="shared" si="241"/>
        <v/>
      </c>
      <c r="AP447" s="22" t="str">
        <f t="shared" si="242"/>
        <v/>
      </c>
      <c r="AQ447" s="2" t="str">
        <f t="shared" si="243"/>
        <v/>
      </c>
    </row>
    <row r="448" spans="1:43" x14ac:dyDescent="0.25">
      <c r="A448" s="26" t="str">
        <f t="shared" si="244"/>
        <v/>
      </c>
      <c r="B448" t="s">
        <v>6670</v>
      </c>
      <c r="C448" t="s">
        <v>64</v>
      </c>
      <c r="D448" t="s">
        <v>47</v>
      </c>
      <c r="E448" t="s">
        <v>6545</v>
      </c>
      <c r="F448">
        <v>2026</v>
      </c>
      <c r="G448" t="s">
        <v>5657</v>
      </c>
      <c r="H448" s="4">
        <v>46174</v>
      </c>
      <c r="I448" s="4" t="str">
        <f t="shared" si="210"/>
        <v/>
      </c>
      <c r="J448" s="2" t="str">
        <f t="shared" si="211"/>
        <v/>
      </c>
      <c r="K448" s="2" t="str">
        <f t="shared" si="212"/>
        <v/>
      </c>
      <c r="L448" s="2" t="str">
        <f t="shared" si="213"/>
        <v/>
      </c>
      <c r="M448" s="2" t="str">
        <f t="shared" si="214"/>
        <v/>
      </c>
      <c r="N448" s="22" t="str" cm="1">
        <f t="array" ref="N448">IFERROR(INDEX(Stats_Hit_GP,MATCH($B448,Stats_Hit_Player,0)),"")</f>
        <v/>
      </c>
      <c r="O448" s="22" t="str">
        <f t="shared" si="215"/>
        <v/>
      </c>
      <c r="P448" s="22" t="str">
        <f t="shared" si="216"/>
        <v/>
      </c>
      <c r="Q448" s="22" t="str">
        <f t="shared" si="217"/>
        <v/>
      </c>
      <c r="R448" s="22" t="str">
        <f t="shared" si="218"/>
        <v/>
      </c>
      <c r="S448" s="22" t="str">
        <f t="shared" si="219"/>
        <v/>
      </c>
      <c r="T448" s="22" t="str">
        <f t="shared" si="220"/>
        <v/>
      </c>
      <c r="U448" s="22" t="str">
        <f t="shared" si="221"/>
        <v/>
      </c>
      <c r="V448" s="22" t="str">
        <f t="shared" si="222"/>
        <v/>
      </c>
      <c r="W448" s="22" t="str">
        <f t="shared" si="223"/>
        <v/>
      </c>
      <c r="X448" s="22" t="str">
        <f t="shared" si="224"/>
        <v/>
      </c>
      <c r="Y448" s="22" t="str">
        <f t="shared" si="225"/>
        <v/>
      </c>
      <c r="Z448" s="22" t="str">
        <f t="shared" si="226"/>
        <v/>
      </c>
      <c r="AA448" s="22" t="str">
        <f t="shared" si="227"/>
        <v/>
      </c>
      <c r="AB448" s="22">
        <f t="shared" si="228"/>
        <v>1</v>
      </c>
      <c r="AC448" s="22">
        <f t="shared" si="229"/>
        <v>1</v>
      </c>
      <c r="AD448" s="29">
        <f t="shared" si="230"/>
        <v>7.56</v>
      </c>
      <c r="AE448" s="22">
        <f t="shared" si="231"/>
        <v>14</v>
      </c>
      <c r="AF448" s="22">
        <f t="shared" si="232"/>
        <v>0</v>
      </c>
      <c r="AG448" s="22">
        <f t="shared" si="233"/>
        <v>0</v>
      </c>
      <c r="AH448" s="22">
        <f t="shared" si="234"/>
        <v>0</v>
      </c>
      <c r="AI448" s="22">
        <f t="shared" si="235"/>
        <v>0</v>
      </c>
      <c r="AJ448" s="31">
        <f t="shared" si="236"/>
        <v>33.1</v>
      </c>
      <c r="AK448" s="22">
        <f t="shared" si="237"/>
        <v>37</v>
      </c>
      <c r="AL448" s="22">
        <f t="shared" si="238"/>
        <v>30</v>
      </c>
      <c r="AM448" s="22">
        <f t="shared" si="239"/>
        <v>28</v>
      </c>
      <c r="AN448" s="22">
        <f t="shared" si="240"/>
        <v>17</v>
      </c>
      <c r="AO448" s="22">
        <f t="shared" si="241"/>
        <v>17</v>
      </c>
      <c r="AP448" s="22">
        <f t="shared" si="242"/>
        <v>4</v>
      </c>
      <c r="AQ448" s="2">
        <f t="shared" si="243"/>
        <v>0.314</v>
      </c>
    </row>
    <row r="449" spans="1:43" x14ac:dyDescent="0.25">
      <c r="A449" s="26" t="str">
        <f t="shared" si="244"/>
        <v/>
      </c>
      <c r="B449" t="s">
        <v>6671</v>
      </c>
      <c r="C449" t="s">
        <v>5700</v>
      </c>
      <c r="D449" t="s">
        <v>47</v>
      </c>
      <c r="E449" t="s">
        <v>2270</v>
      </c>
      <c r="F449">
        <v>2026</v>
      </c>
      <c r="G449" t="s">
        <v>5657</v>
      </c>
      <c r="H449" s="4">
        <v>46174</v>
      </c>
      <c r="I449" s="4" t="str">
        <f t="shared" si="210"/>
        <v>Conference USA</v>
      </c>
      <c r="J449" s="2" t="str">
        <f t="shared" si="211"/>
        <v/>
      </c>
      <c r="K449" s="2" t="str">
        <f t="shared" si="212"/>
        <v/>
      </c>
      <c r="L449" s="2" t="str">
        <f t="shared" si="213"/>
        <v/>
      </c>
      <c r="M449" s="2" t="str">
        <f t="shared" si="214"/>
        <v/>
      </c>
      <c r="N449" s="22" t="str" cm="1">
        <f t="array" ref="N449">IFERROR(INDEX(Stats_Hit_GP,MATCH($B449,Stats_Hit_Player,0)),"")</f>
        <v/>
      </c>
      <c r="O449" s="22" t="str">
        <f t="shared" si="215"/>
        <v/>
      </c>
      <c r="P449" s="22" t="str">
        <f t="shared" si="216"/>
        <v/>
      </c>
      <c r="Q449" s="22" t="str">
        <f t="shared" si="217"/>
        <v/>
      </c>
      <c r="R449" s="22" t="str">
        <f t="shared" si="218"/>
        <v/>
      </c>
      <c r="S449" s="22" t="str">
        <f t="shared" si="219"/>
        <v/>
      </c>
      <c r="T449" s="22" t="str">
        <f t="shared" si="220"/>
        <v/>
      </c>
      <c r="U449" s="22" t="str">
        <f t="shared" si="221"/>
        <v/>
      </c>
      <c r="V449" s="22" t="str">
        <f t="shared" si="222"/>
        <v/>
      </c>
      <c r="W449" s="22" t="str">
        <f t="shared" si="223"/>
        <v/>
      </c>
      <c r="X449" s="22" t="str">
        <f t="shared" si="224"/>
        <v/>
      </c>
      <c r="Y449" s="22" t="str">
        <f t="shared" si="225"/>
        <v/>
      </c>
      <c r="Z449" s="22" t="str">
        <f t="shared" si="226"/>
        <v/>
      </c>
      <c r="AA449" s="22" t="str">
        <f t="shared" si="227"/>
        <v/>
      </c>
      <c r="AB449" s="22" t="str">
        <f t="shared" si="228"/>
        <v/>
      </c>
      <c r="AC449" s="22" t="str">
        <f t="shared" si="229"/>
        <v/>
      </c>
      <c r="AD449" s="29" t="str">
        <f t="shared" si="230"/>
        <v/>
      </c>
      <c r="AE449" s="22" t="str">
        <f t="shared" si="231"/>
        <v/>
      </c>
      <c r="AF449" s="22" t="str">
        <f t="shared" si="232"/>
        <v/>
      </c>
      <c r="AG449" s="22" t="str">
        <f t="shared" si="233"/>
        <v/>
      </c>
      <c r="AH449" s="22" t="str">
        <f t="shared" si="234"/>
        <v/>
      </c>
      <c r="AI449" s="22" t="str">
        <f t="shared" si="235"/>
        <v/>
      </c>
      <c r="AJ449" s="31" t="str">
        <f t="shared" si="236"/>
        <v/>
      </c>
      <c r="AK449" s="22" t="str">
        <f t="shared" si="237"/>
        <v/>
      </c>
      <c r="AL449" s="22" t="str">
        <f t="shared" si="238"/>
        <v/>
      </c>
      <c r="AM449" s="22" t="str">
        <f t="shared" si="239"/>
        <v/>
      </c>
      <c r="AN449" s="22" t="str">
        <f t="shared" si="240"/>
        <v/>
      </c>
      <c r="AO449" s="22" t="str">
        <f t="shared" si="241"/>
        <v/>
      </c>
      <c r="AP449" s="22" t="str">
        <f t="shared" si="242"/>
        <v/>
      </c>
      <c r="AQ449" s="2" t="str">
        <f t="shared" si="243"/>
        <v/>
      </c>
    </row>
    <row r="450" spans="1:43" x14ac:dyDescent="0.25">
      <c r="A450" s="26" t="str">
        <f t="shared" si="244"/>
        <v/>
      </c>
      <c r="B450" t="s">
        <v>5271</v>
      </c>
      <c r="C450" t="s">
        <v>40</v>
      </c>
      <c r="D450" t="s">
        <v>47</v>
      </c>
      <c r="E450" t="s">
        <v>5262</v>
      </c>
      <c r="F450">
        <v>2026</v>
      </c>
      <c r="G450" t="s">
        <v>5657</v>
      </c>
      <c r="H450" s="4">
        <v>46174</v>
      </c>
      <c r="I450" s="4" t="str">
        <f t="shared" ref="I450:I513" si="245">IFERROR(INDEX(Conferences_Conference,MATCH(E450,Conferences_Team,0)),"")</f>
        <v>Southwestern Athletic</v>
      </c>
      <c r="J450" s="2">
        <f t="shared" ref="J450:J513" si="246">IFERROR(INDEX(Stats_Hit_AVG,MATCH($B450,Stats_Hit_Player,0)),"")</f>
        <v>0.25</v>
      </c>
      <c r="K450" s="2">
        <f t="shared" ref="K450:K513" si="247">IFERROR(INDEX(Stats_Hit_OBP,MATCH($B450,Stats_Hit_Player,0)),"")</f>
        <v>0.31</v>
      </c>
      <c r="L450" s="2">
        <f t="shared" ref="L450:L513" si="248">IFERROR(INDEX(Stats_Hit_SLG,MATCH($B450,Stats_Hit_Player,0)),"")</f>
        <v>0.28799999999999998</v>
      </c>
      <c r="M450" s="2">
        <f t="shared" ref="M450:M513" si="249">IFERROR(INDEX(Stats_Hit_OPS,MATCH($B450,Stats_Hit_Player,0)),"")</f>
        <v>0.59899999999999998</v>
      </c>
      <c r="N450" s="22" cm="1">
        <f t="array" ref="N450">IFERROR(INDEX(Stats_Hit_GP,MATCH($B450,Stats_Hit_Player,0)),"")</f>
        <v>18</v>
      </c>
      <c r="O450" s="22">
        <f t="shared" ref="O450:O513" si="250">IFERROR(INDEX(Stats_Hit_PA,MATCH($B450,Stats_Hit_Player,0)),"")</f>
        <v>61</v>
      </c>
      <c r="P450" s="22">
        <f t="shared" ref="P450:P513" si="251">IFERROR(INDEX(Stats_Hit_AB,MATCH($B450,Stats_Hit_Player,0)),"")</f>
        <v>52</v>
      </c>
      <c r="Q450" s="22">
        <f t="shared" ref="Q450:Q513" si="252">IFERROR(INDEX(Stats_Hit_R,MATCH($B450,Stats_Hit_Player,0)),"")</f>
        <v>9</v>
      </c>
      <c r="R450" s="22">
        <f t="shared" ref="R450:R513" si="253">IFERROR(INDEX(Stats_Hit_H,MATCH($B450,Stats_Hit_Player,0)),"")</f>
        <v>13</v>
      </c>
      <c r="S450" s="22">
        <f t="shared" ref="S450:S513" si="254">IFERROR(INDEX(Stats_Hit_2B,MATCH($B450,Stats_Hit_Player,0)),"")</f>
        <v>2</v>
      </c>
      <c r="T450" s="22">
        <f t="shared" ref="T450:T513" si="255">IFERROR(INDEX(Stats_Hit_3B,MATCH($B450,Stats_Hit_Player,0)),"")</f>
        <v>0</v>
      </c>
      <c r="U450" s="22">
        <f t="shared" ref="U450:U513" si="256">IFERROR(INDEX(Stats_Hit_HR,MATCH($B450,Stats_Hit_Player,0)),"")</f>
        <v>0</v>
      </c>
      <c r="V450" s="22">
        <f t="shared" ref="V450:V513" si="257">IFERROR(INDEX(Stats_Hit_RBI,MATCH($B450,Stats_Hit_Player,0)),"")</f>
        <v>4</v>
      </c>
      <c r="W450" s="22">
        <f t="shared" ref="W450:W513" si="258">IFERROR(INDEX(Stats_Hit_HBP,MATCH($B450,Stats_Hit_Player,0)),"")</f>
        <v>1</v>
      </c>
      <c r="X450" s="22">
        <f t="shared" ref="X450:X513" si="259">IFERROR(INDEX(Stats_Hit_BB,MATCH($B450,Stats_Hit_Player,0)),"")</f>
        <v>4</v>
      </c>
      <c r="Y450" s="22">
        <f t="shared" ref="Y450:Y513" si="260">IFERROR(INDEX(Stats_Hit_K,MATCH($B450,Stats_Hit_Player,0)),"")</f>
        <v>17</v>
      </c>
      <c r="Z450" s="22">
        <f t="shared" ref="Z450:Z513" si="261">IFERROR(INDEX(Stats_Hit_SB,MATCH($B450,Stats_Hit_Player,0)),"")</f>
        <v>4</v>
      </c>
      <c r="AA450" s="22">
        <f t="shared" ref="AA450:AA513" si="262">IFERROR(INDEX(Stats_Hit_CS,MATCH($B450,Stats_Hit_Player,0)),"")</f>
        <v>1</v>
      </c>
      <c r="AB450" s="22" t="str">
        <f t="shared" ref="AB450:AB513" si="263">IFERROR(INDEX(Stats_Pitch_Win,MATCH($B450,Stats_Pitch_Player,0)),"")</f>
        <v/>
      </c>
      <c r="AC450" s="22" t="str">
        <f t="shared" ref="AC450:AC513" si="264">IFERROR(INDEX(Stats_Pitch_Loss,MATCH($B450,Stats_Pitch_Player,0)),"")</f>
        <v/>
      </c>
      <c r="AD450" s="29" t="str">
        <f t="shared" ref="AD450:AD513" si="265">IFERROR(INDEX(Stats_Pitch_ERA,MATCH($B450,Stats_Pitch_Player,0)),"")</f>
        <v/>
      </c>
      <c r="AE450" s="22" t="str">
        <f t="shared" ref="AE450:AE513" si="266">IFERROR(INDEX(Stats_Pitch_App,MATCH($B450,Stats_Pitch_Player,0)),"")</f>
        <v/>
      </c>
      <c r="AF450" s="22" t="str">
        <f t="shared" ref="AF450:AF513" si="267">IFERROR(INDEX(Stats_Pitch_GS,MATCH($B450,Stats_Pitch_Player,0)),"")</f>
        <v/>
      </c>
      <c r="AG450" s="22" t="str">
        <f t="shared" ref="AG450:AG513" si="268">IFERROR(INDEX(Stats_Pitch_CG,MATCH($B450,Stats_Pitch_Player,0)),"")</f>
        <v/>
      </c>
      <c r="AH450" s="22" t="str">
        <f t="shared" ref="AH450:AH513" si="269">IFERROR(INDEX(Stats_Pitch_SHO,MATCH($B450,Stats_Pitch_Player,0)),"")</f>
        <v/>
      </c>
      <c r="AI450" s="22" t="str">
        <f t="shared" ref="AI450:AI513" si="270">IFERROR(INDEX(Stats_Pitch_SV,MATCH($B450,Stats_Pitch_Player,0)),"")</f>
        <v/>
      </c>
      <c r="AJ450" s="31" t="str">
        <f t="shared" ref="AJ450:AJ513" si="271">IFERROR(INDEX(Stats_Pitch_IP,MATCH($B450,Stats_Pitch_Player,0)),"")</f>
        <v/>
      </c>
      <c r="AK450" s="22" t="str">
        <f t="shared" ref="AK450:AK513" si="272">IFERROR(INDEX(Stats_Pitch_H,MATCH($B450,Stats_Pitch_Player,0)),"")</f>
        <v/>
      </c>
      <c r="AL450" s="22" t="str">
        <f t="shared" ref="AL450:AL513" si="273">IFERROR(INDEX(Stats_Pitch_R,MATCH($B450,Stats_Pitch_Player,0)),"")</f>
        <v/>
      </c>
      <c r="AM450" s="22" t="str">
        <f t="shared" ref="AM450:AM513" si="274">IFERROR(INDEX(Stats_Pitch_ER,MATCH($B450,Stats_Pitch_Player,0)),"")</f>
        <v/>
      </c>
      <c r="AN450" s="22" t="str">
        <f t="shared" ref="AN450:AN513" si="275">IFERROR(INDEX(Stats_Pitch_BB,MATCH($B450,Stats_Pitch_Player,0)),"")</f>
        <v/>
      </c>
      <c r="AO450" s="22" t="str">
        <f t="shared" ref="AO450:AO513" si="276">IFERROR(INDEX(Stats_Pitch_K,MATCH($B450,Stats_Pitch_Player,0)),"")</f>
        <v/>
      </c>
      <c r="AP450" s="22" t="str">
        <f t="shared" ref="AP450:AP513" si="277">IFERROR(INDEX(Stats_Pitch_HBP,MATCH($B450,Stats_Pitch_Player,0)),"")</f>
        <v/>
      </c>
      <c r="AQ450" s="2" t="str">
        <f t="shared" ref="AQ450:AQ513" si="278">IFERROR(INDEX(Stats_Pitch_BA,MATCH($B450,Stats_Pitch_Player,0)),"")</f>
        <v/>
      </c>
    </row>
    <row r="451" spans="1:43" x14ac:dyDescent="0.25">
      <c r="A451" s="26" t="str">
        <f t="shared" ref="A451:A514" si="279">IF(OR(D451="SR", D451="GR"), 1, "")</f>
        <v/>
      </c>
      <c r="B451" t="s">
        <v>6672</v>
      </c>
      <c r="C451" t="s">
        <v>5688</v>
      </c>
      <c r="D451" t="s">
        <v>47</v>
      </c>
      <c r="E451" t="s">
        <v>5262</v>
      </c>
      <c r="F451">
        <v>2026</v>
      </c>
      <c r="G451" t="s">
        <v>5657</v>
      </c>
      <c r="H451" s="4">
        <v>46174</v>
      </c>
      <c r="I451" s="4" t="str">
        <f t="shared" si="245"/>
        <v>Southwestern Athletic</v>
      </c>
      <c r="J451" s="2" t="str">
        <f t="shared" si="246"/>
        <v/>
      </c>
      <c r="K451" s="2" t="str">
        <f t="shared" si="247"/>
        <v/>
      </c>
      <c r="L451" s="2" t="str">
        <f t="shared" si="248"/>
        <v/>
      </c>
      <c r="M451" s="2" t="str">
        <f t="shared" si="249"/>
        <v/>
      </c>
      <c r="N451" s="22" t="str" cm="1">
        <f t="array" ref="N451">IFERROR(INDEX(Stats_Hit_GP,MATCH($B451,Stats_Hit_Player,0)),"")</f>
        <v/>
      </c>
      <c r="O451" s="22" t="str">
        <f t="shared" si="250"/>
        <v/>
      </c>
      <c r="P451" s="22" t="str">
        <f t="shared" si="251"/>
        <v/>
      </c>
      <c r="Q451" s="22" t="str">
        <f t="shared" si="252"/>
        <v/>
      </c>
      <c r="R451" s="22" t="str">
        <f t="shared" si="253"/>
        <v/>
      </c>
      <c r="S451" s="22" t="str">
        <f t="shared" si="254"/>
        <v/>
      </c>
      <c r="T451" s="22" t="str">
        <f t="shared" si="255"/>
        <v/>
      </c>
      <c r="U451" s="22" t="str">
        <f t="shared" si="256"/>
        <v/>
      </c>
      <c r="V451" s="22" t="str">
        <f t="shared" si="257"/>
        <v/>
      </c>
      <c r="W451" s="22" t="str">
        <f t="shared" si="258"/>
        <v/>
      </c>
      <c r="X451" s="22" t="str">
        <f t="shared" si="259"/>
        <v/>
      </c>
      <c r="Y451" s="22" t="str">
        <f t="shared" si="260"/>
        <v/>
      </c>
      <c r="Z451" s="22" t="str">
        <f t="shared" si="261"/>
        <v/>
      </c>
      <c r="AA451" s="22" t="str">
        <f t="shared" si="262"/>
        <v/>
      </c>
      <c r="AB451" s="22" t="str">
        <f t="shared" si="263"/>
        <v/>
      </c>
      <c r="AC451" s="22" t="str">
        <f t="shared" si="264"/>
        <v/>
      </c>
      <c r="AD451" s="29" t="str">
        <f t="shared" si="265"/>
        <v/>
      </c>
      <c r="AE451" s="22" t="str">
        <f t="shared" si="266"/>
        <v/>
      </c>
      <c r="AF451" s="22" t="str">
        <f t="shared" si="267"/>
        <v/>
      </c>
      <c r="AG451" s="22" t="str">
        <f t="shared" si="268"/>
        <v/>
      </c>
      <c r="AH451" s="22" t="str">
        <f t="shared" si="269"/>
        <v/>
      </c>
      <c r="AI451" s="22" t="str">
        <f t="shared" si="270"/>
        <v/>
      </c>
      <c r="AJ451" s="31" t="str">
        <f t="shared" si="271"/>
        <v/>
      </c>
      <c r="AK451" s="22" t="str">
        <f t="shared" si="272"/>
        <v/>
      </c>
      <c r="AL451" s="22" t="str">
        <f t="shared" si="273"/>
        <v/>
      </c>
      <c r="AM451" s="22" t="str">
        <f t="shared" si="274"/>
        <v/>
      </c>
      <c r="AN451" s="22" t="str">
        <f t="shared" si="275"/>
        <v/>
      </c>
      <c r="AO451" s="22" t="str">
        <f t="shared" si="276"/>
        <v/>
      </c>
      <c r="AP451" s="22" t="str">
        <f t="shared" si="277"/>
        <v/>
      </c>
      <c r="AQ451" s="2" t="str">
        <f t="shared" si="278"/>
        <v/>
      </c>
    </row>
    <row r="452" spans="1:43" x14ac:dyDescent="0.25">
      <c r="A452" s="26" t="str">
        <f t="shared" si="279"/>
        <v/>
      </c>
      <c r="B452" t="s">
        <v>6673</v>
      </c>
      <c r="C452" t="s">
        <v>64</v>
      </c>
      <c r="D452" t="s">
        <v>47</v>
      </c>
      <c r="E452" t="s">
        <v>3816</v>
      </c>
      <c r="F452">
        <v>2026</v>
      </c>
      <c r="G452" t="s">
        <v>5657</v>
      </c>
      <c r="H452" s="4">
        <v>46174</v>
      </c>
      <c r="I452" s="4" t="str">
        <f t="shared" si="245"/>
        <v>Northeast</v>
      </c>
      <c r="J452" s="2" t="str">
        <f t="shared" si="246"/>
        <v/>
      </c>
      <c r="K452" s="2" t="str">
        <f t="shared" si="247"/>
        <v/>
      </c>
      <c r="L452" s="2" t="str">
        <f t="shared" si="248"/>
        <v/>
      </c>
      <c r="M452" s="2" t="str">
        <f t="shared" si="249"/>
        <v/>
      </c>
      <c r="N452" s="22" t="str" cm="1">
        <f t="array" ref="N452">IFERROR(INDEX(Stats_Hit_GP,MATCH($B452,Stats_Hit_Player,0)),"")</f>
        <v/>
      </c>
      <c r="O452" s="22" t="str">
        <f t="shared" si="250"/>
        <v/>
      </c>
      <c r="P452" s="22" t="str">
        <f t="shared" si="251"/>
        <v/>
      </c>
      <c r="Q452" s="22" t="str">
        <f t="shared" si="252"/>
        <v/>
      </c>
      <c r="R452" s="22" t="str">
        <f t="shared" si="253"/>
        <v/>
      </c>
      <c r="S452" s="22" t="str">
        <f t="shared" si="254"/>
        <v/>
      </c>
      <c r="T452" s="22" t="str">
        <f t="shared" si="255"/>
        <v/>
      </c>
      <c r="U452" s="22" t="str">
        <f t="shared" si="256"/>
        <v/>
      </c>
      <c r="V452" s="22" t="str">
        <f t="shared" si="257"/>
        <v/>
      </c>
      <c r="W452" s="22" t="str">
        <f t="shared" si="258"/>
        <v/>
      </c>
      <c r="X452" s="22" t="str">
        <f t="shared" si="259"/>
        <v/>
      </c>
      <c r="Y452" s="22" t="str">
        <f t="shared" si="260"/>
        <v/>
      </c>
      <c r="Z452" s="22" t="str">
        <f t="shared" si="261"/>
        <v/>
      </c>
      <c r="AA452" s="22" t="str">
        <f t="shared" si="262"/>
        <v/>
      </c>
      <c r="AB452" s="22" t="str">
        <f t="shared" si="263"/>
        <v/>
      </c>
      <c r="AC452" s="22" t="str">
        <f t="shared" si="264"/>
        <v/>
      </c>
      <c r="AD452" s="29" t="str">
        <f t="shared" si="265"/>
        <v/>
      </c>
      <c r="AE452" s="22" t="str">
        <f t="shared" si="266"/>
        <v/>
      </c>
      <c r="AF452" s="22" t="str">
        <f t="shared" si="267"/>
        <v/>
      </c>
      <c r="AG452" s="22" t="str">
        <f t="shared" si="268"/>
        <v/>
      </c>
      <c r="AH452" s="22" t="str">
        <f t="shared" si="269"/>
        <v/>
      </c>
      <c r="AI452" s="22" t="str">
        <f t="shared" si="270"/>
        <v/>
      </c>
      <c r="AJ452" s="31" t="str">
        <f t="shared" si="271"/>
        <v/>
      </c>
      <c r="AK452" s="22" t="str">
        <f t="shared" si="272"/>
        <v/>
      </c>
      <c r="AL452" s="22" t="str">
        <f t="shared" si="273"/>
        <v/>
      </c>
      <c r="AM452" s="22" t="str">
        <f t="shared" si="274"/>
        <v/>
      </c>
      <c r="AN452" s="22" t="str">
        <f t="shared" si="275"/>
        <v/>
      </c>
      <c r="AO452" s="22" t="str">
        <f t="shared" si="276"/>
        <v/>
      </c>
      <c r="AP452" s="22" t="str">
        <f t="shared" si="277"/>
        <v/>
      </c>
      <c r="AQ452" s="2" t="str">
        <f t="shared" si="278"/>
        <v/>
      </c>
    </row>
    <row r="453" spans="1:43" x14ac:dyDescent="0.25">
      <c r="A453" s="26" t="str">
        <f t="shared" si="279"/>
        <v/>
      </c>
      <c r="B453" t="s">
        <v>6674</v>
      </c>
      <c r="C453" t="s">
        <v>64</v>
      </c>
      <c r="D453" t="s">
        <v>24</v>
      </c>
      <c r="E453" t="s">
        <v>6565</v>
      </c>
      <c r="F453">
        <v>2025</v>
      </c>
      <c r="G453" t="s">
        <v>5657</v>
      </c>
      <c r="H453" s="4">
        <v>46174</v>
      </c>
      <c r="I453" s="4" t="str">
        <f t="shared" si="245"/>
        <v/>
      </c>
      <c r="J453" s="2" t="str">
        <f t="shared" si="246"/>
        <v/>
      </c>
      <c r="K453" s="2" t="str">
        <f t="shared" si="247"/>
        <v/>
      </c>
      <c r="L453" s="2" t="str">
        <f t="shared" si="248"/>
        <v/>
      </c>
      <c r="M453" s="2" t="str">
        <f t="shared" si="249"/>
        <v/>
      </c>
      <c r="N453" s="22" t="str" cm="1">
        <f t="array" ref="N453">IFERROR(INDEX(Stats_Hit_GP,MATCH($B453,Stats_Hit_Player,0)),"")</f>
        <v/>
      </c>
      <c r="O453" s="22" t="str">
        <f t="shared" si="250"/>
        <v/>
      </c>
      <c r="P453" s="22" t="str">
        <f t="shared" si="251"/>
        <v/>
      </c>
      <c r="Q453" s="22" t="str">
        <f t="shared" si="252"/>
        <v/>
      </c>
      <c r="R453" s="22" t="str">
        <f t="shared" si="253"/>
        <v/>
      </c>
      <c r="S453" s="22" t="str">
        <f t="shared" si="254"/>
        <v/>
      </c>
      <c r="T453" s="22" t="str">
        <f t="shared" si="255"/>
        <v/>
      </c>
      <c r="U453" s="22" t="str">
        <f t="shared" si="256"/>
        <v/>
      </c>
      <c r="V453" s="22" t="str">
        <f t="shared" si="257"/>
        <v/>
      </c>
      <c r="W453" s="22" t="str">
        <f t="shared" si="258"/>
        <v/>
      </c>
      <c r="X453" s="22" t="str">
        <f t="shared" si="259"/>
        <v/>
      </c>
      <c r="Y453" s="22" t="str">
        <f t="shared" si="260"/>
        <v/>
      </c>
      <c r="Z453" s="22" t="str">
        <f t="shared" si="261"/>
        <v/>
      </c>
      <c r="AA453" s="22" t="str">
        <f t="shared" si="262"/>
        <v/>
      </c>
      <c r="AB453" s="22" t="str">
        <f t="shared" si="263"/>
        <v/>
      </c>
      <c r="AC453" s="22" t="str">
        <f t="shared" si="264"/>
        <v/>
      </c>
      <c r="AD453" s="29" t="str">
        <f t="shared" si="265"/>
        <v/>
      </c>
      <c r="AE453" s="22" t="str">
        <f t="shared" si="266"/>
        <v/>
      </c>
      <c r="AF453" s="22" t="str">
        <f t="shared" si="267"/>
        <v/>
      </c>
      <c r="AG453" s="22" t="str">
        <f t="shared" si="268"/>
        <v/>
      </c>
      <c r="AH453" s="22" t="str">
        <f t="shared" si="269"/>
        <v/>
      </c>
      <c r="AI453" s="22" t="str">
        <f t="shared" si="270"/>
        <v/>
      </c>
      <c r="AJ453" s="31" t="str">
        <f t="shared" si="271"/>
        <v/>
      </c>
      <c r="AK453" s="22" t="str">
        <f t="shared" si="272"/>
        <v/>
      </c>
      <c r="AL453" s="22" t="str">
        <f t="shared" si="273"/>
        <v/>
      </c>
      <c r="AM453" s="22" t="str">
        <f t="shared" si="274"/>
        <v/>
      </c>
      <c r="AN453" s="22" t="str">
        <f t="shared" si="275"/>
        <v/>
      </c>
      <c r="AO453" s="22" t="str">
        <f t="shared" si="276"/>
        <v/>
      </c>
      <c r="AP453" s="22" t="str">
        <f t="shared" si="277"/>
        <v/>
      </c>
      <c r="AQ453" s="2" t="str">
        <f t="shared" si="278"/>
        <v/>
      </c>
    </row>
    <row r="454" spans="1:43" x14ac:dyDescent="0.25">
      <c r="A454" s="26" t="str">
        <f t="shared" si="279"/>
        <v/>
      </c>
      <c r="B454" t="s">
        <v>6675</v>
      </c>
      <c r="C454" t="s">
        <v>64</v>
      </c>
      <c r="D454" t="s">
        <v>24</v>
      </c>
      <c r="E454" t="s">
        <v>6567</v>
      </c>
      <c r="F454">
        <v>2025</v>
      </c>
      <c r="G454" t="s">
        <v>5657</v>
      </c>
      <c r="H454" s="4">
        <v>46174</v>
      </c>
      <c r="I454" s="4" t="str">
        <f t="shared" si="245"/>
        <v/>
      </c>
      <c r="J454" s="2" t="str">
        <f t="shared" si="246"/>
        <v/>
      </c>
      <c r="K454" s="2" t="str">
        <f t="shared" si="247"/>
        <v/>
      </c>
      <c r="L454" s="2" t="str">
        <f t="shared" si="248"/>
        <v/>
      </c>
      <c r="M454" s="2" t="str">
        <f t="shared" si="249"/>
        <v/>
      </c>
      <c r="N454" s="22" t="str" cm="1">
        <f t="array" ref="N454">IFERROR(INDEX(Stats_Hit_GP,MATCH($B454,Stats_Hit_Player,0)),"")</f>
        <v/>
      </c>
      <c r="O454" s="22" t="str">
        <f t="shared" si="250"/>
        <v/>
      </c>
      <c r="P454" s="22" t="str">
        <f t="shared" si="251"/>
        <v/>
      </c>
      <c r="Q454" s="22" t="str">
        <f t="shared" si="252"/>
        <v/>
      </c>
      <c r="R454" s="22" t="str">
        <f t="shared" si="253"/>
        <v/>
      </c>
      <c r="S454" s="22" t="str">
        <f t="shared" si="254"/>
        <v/>
      </c>
      <c r="T454" s="22" t="str">
        <f t="shared" si="255"/>
        <v/>
      </c>
      <c r="U454" s="22" t="str">
        <f t="shared" si="256"/>
        <v/>
      </c>
      <c r="V454" s="22" t="str">
        <f t="shared" si="257"/>
        <v/>
      </c>
      <c r="W454" s="22" t="str">
        <f t="shared" si="258"/>
        <v/>
      </c>
      <c r="X454" s="22" t="str">
        <f t="shared" si="259"/>
        <v/>
      </c>
      <c r="Y454" s="22" t="str">
        <f t="shared" si="260"/>
        <v/>
      </c>
      <c r="Z454" s="22" t="str">
        <f t="shared" si="261"/>
        <v/>
      </c>
      <c r="AA454" s="22" t="str">
        <f t="shared" si="262"/>
        <v/>
      </c>
      <c r="AB454" s="22" t="str">
        <f t="shared" si="263"/>
        <v/>
      </c>
      <c r="AC454" s="22" t="str">
        <f t="shared" si="264"/>
        <v/>
      </c>
      <c r="AD454" s="29" t="str">
        <f t="shared" si="265"/>
        <v/>
      </c>
      <c r="AE454" s="22" t="str">
        <f t="shared" si="266"/>
        <v/>
      </c>
      <c r="AF454" s="22" t="str">
        <f t="shared" si="267"/>
        <v/>
      </c>
      <c r="AG454" s="22" t="str">
        <f t="shared" si="268"/>
        <v/>
      </c>
      <c r="AH454" s="22" t="str">
        <f t="shared" si="269"/>
        <v/>
      </c>
      <c r="AI454" s="22" t="str">
        <f t="shared" si="270"/>
        <v/>
      </c>
      <c r="AJ454" s="31" t="str">
        <f t="shared" si="271"/>
        <v/>
      </c>
      <c r="AK454" s="22" t="str">
        <f t="shared" si="272"/>
        <v/>
      </c>
      <c r="AL454" s="22" t="str">
        <f t="shared" si="273"/>
        <v/>
      </c>
      <c r="AM454" s="22" t="str">
        <f t="shared" si="274"/>
        <v/>
      </c>
      <c r="AN454" s="22" t="str">
        <f t="shared" si="275"/>
        <v/>
      </c>
      <c r="AO454" s="22" t="str">
        <f t="shared" si="276"/>
        <v/>
      </c>
      <c r="AP454" s="22" t="str">
        <f t="shared" si="277"/>
        <v/>
      </c>
      <c r="AQ454" s="2" t="str">
        <f t="shared" si="278"/>
        <v/>
      </c>
    </row>
    <row r="455" spans="1:43" x14ac:dyDescent="0.25">
      <c r="A455" s="26">
        <f t="shared" si="279"/>
        <v>1</v>
      </c>
      <c r="B455" t="s">
        <v>908</v>
      </c>
      <c r="C455" t="s">
        <v>27</v>
      </c>
      <c r="D455" t="s">
        <v>29</v>
      </c>
      <c r="E455" t="s">
        <v>893</v>
      </c>
      <c r="F455">
        <v>2026</v>
      </c>
      <c r="G455" t="s">
        <v>5657</v>
      </c>
      <c r="H455" s="4">
        <v>46174</v>
      </c>
      <c r="I455" s="4" t="str">
        <f t="shared" si="245"/>
        <v>Atlantic Sun</v>
      </c>
      <c r="J455" s="2">
        <f t="shared" si="246"/>
        <v>0.1</v>
      </c>
      <c r="K455" s="2">
        <f t="shared" si="247"/>
        <v>0.25</v>
      </c>
      <c r="L455" s="2">
        <f t="shared" si="248"/>
        <v>0.1</v>
      </c>
      <c r="M455" s="2">
        <f t="shared" si="249"/>
        <v>0.35</v>
      </c>
      <c r="N455" s="22" cm="1">
        <f t="array" ref="N455">IFERROR(INDEX(Stats_Hit_GP,MATCH($B455,Stats_Hit_Player,0)),"")</f>
        <v>4</v>
      </c>
      <c r="O455" s="22">
        <f t="shared" si="250"/>
        <v>13</v>
      </c>
      <c r="P455" s="22">
        <f t="shared" si="251"/>
        <v>10</v>
      </c>
      <c r="Q455" s="22">
        <f t="shared" si="252"/>
        <v>2</v>
      </c>
      <c r="R455" s="22">
        <f t="shared" si="253"/>
        <v>1</v>
      </c>
      <c r="S455" s="22">
        <f t="shared" si="254"/>
        <v>0</v>
      </c>
      <c r="T455" s="22">
        <f t="shared" si="255"/>
        <v>0</v>
      </c>
      <c r="U455" s="22">
        <f t="shared" si="256"/>
        <v>0</v>
      </c>
      <c r="V455" s="22">
        <f t="shared" si="257"/>
        <v>0</v>
      </c>
      <c r="W455" s="22">
        <f t="shared" si="258"/>
        <v>1</v>
      </c>
      <c r="X455" s="22">
        <f t="shared" si="259"/>
        <v>1</v>
      </c>
      <c r="Y455" s="22">
        <f t="shared" si="260"/>
        <v>4</v>
      </c>
      <c r="Z455" s="22">
        <f t="shared" si="261"/>
        <v>0</v>
      </c>
      <c r="AA455" s="22">
        <f t="shared" si="262"/>
        <v>0</v>
      </c>
      <c r="AB455" s="22" t="str">
        <f t="shared" si="263"/>
        <v/>
      </c>
      <c r="AC455" s="22" t="str">
        <f t="shared" si="264"/>
        <v/>
      </c>
      <c r="AD455" s="29" t="str">
        <f t="shared" si="265"/>
        <v/>
      </c>
      <c r="AE455" s="22" t="str">
        <f t="shared" si="266"/>
        <v/>
      </c>
      <c r="AF455" s="22" t="str">
        <f t="shared" si="267"/>
        <v/>
      </c>
      <c r="AG455" s="22" t="str">
        <f t="shared" si="268"/>
        <v/>
      </c>
      <c r="AH455" s="22" t="str">
        <f t="shared" si="269"/>
        <v/>
      </c>
      <c r="AI455" s="22" t="str">
        <f t="shared" si="270"/>
        <v/>
      </c>
      <c r="AJ455" s="31" t="str">
        <f t="shared" si="271"/>
        <v/>
      </c>
      <c r="AK455" s="22" t="str">
        <f t="shared" si="272"/>
        <v/>
      </c>
      <c r="AL455" s="22" t="str">
        <f t="shared" si="273"/>
        <v/>
      </c>
      <c r="AM455" s="22" t="str">
        <f t="shared" si="274"/>
        <v/>
      </c>
      <c r="AN455" s="22" t="str">
        <f t="shared" si="275"/>
        <v/>
      </c>
      <c r="AO455" s="22" t="str">
        <f t="shared" si="276"/>
        <v/>
      </c>
      <c r="AP455" s="22" t="str">
        <f t="shared" si="277"/>
        <v/>
      </c>
      <c r="AQ455" s="2" t="str">
        <f t="shared" si="278"/>
        <v/>
      </c>
    </row>
    <row r="456" spans="1:43" x14ac:dyDescent="0.25">
      <c r="A456" s="26">
        <f t="shared" si="279"/>
        <v>1</v>
      </c>
      <c r="B456" t="s">
        <v>6676</v>
      </c>
      <c r="C456" t="s">
        <v>25</v>
      </c>
      <c r="D456" t="s">
        <v>29</v>
      </c>
      <c r="E456" t="s">
        <v>1751</v>
      </c>
      <c r="F456">
        <v>2026</v>
      </c>
      <c r="G456" t="s">
        <v>5657</v>
      </c>
      <c r="H456" s="4">
        <v>46174</v>
      </c>
      <c r="I456" s="4" t="str">
        <f t="shared" si="245"/>
        <v>Big Ten</v>
      </c>
      <c r="J456" s="2" t="str">
        <f t="shared" si="246"/>
        <v/>
      </c>
      <c r="K456" s="2" t="str">
        <f t="shared" si="247"/>
        <v/>
      </c>
      <c r="L456" s="2" t="str">
        <f t="shared" si="248"/>
        <v/>
      </c>
      <c r="M456" s="2" t="str">
        <f t="shared" si="249"/>
        <v/>
      </c>
      <c r="N456" s="22" t="str" cm="1">
        <f t="array" ref="N456">IFERROR(INDEX(Stats_Hit_GP,MATCH($B456,Stats_Hit_Player,0)),"")</f>
        <v/>
      </c>
      <c r="O456" s="22" t="str">
        <f t="shared" si="250"/>
        <v/>
      </c>
      <c r="P456" s="22" t="str">
        <f t="shared" si="251"/>
        <v/>
      </c>
      <c r="Q456" s="22" t="str">
        <f t="shared" si="252"/>
        <v/>
      </c>
      <c r="R456" s="22" t="str">
        <f t="shared" si="253"/>
        <v/>
      </c>
      <c r="S456" s="22" t="str">
        <f t="shared" si="254"/>
        <v/>
      </c>
      <c r="T456" s="22" t="str">
        <f t="shared" si="255"/>
        <v/>
      </c>
      <c r="U456" s="22" t="str">
        <f t="shared" si="256"/>
        <v/>
      </c>
      <c r="V456" s="22" t="str">
        <f t="shared" si="257"/>
        <v/>
      </c>
      <c r="W456" s="22" t="str">
        <f t="shared" si="258"/>
        <v/>
      </c>
      <c r="X456" s="22" t="str">
        <f t="shared" si="259"/>
        <v/>
      </c>
      <c r="Y456" s="22" t="str">
        <f t="shared" si="260"/>
        <v/>
      </c>
      <c r="Z456" s="22" t="str">
        <f t="shared" si="261"/>
        <v/>
      </c>
      <c r="AA456" s="22" t="str">
        <f t="shared" si="262"/>
        <v/>
      </c>
      <c r="AB456" s="22" t="str">
        <f t="shared" si="263"/>
        <v/>
      </c>
      <c r="AC456" s="22" t="str">
        <f t="shared" si="264"/>
        <v/>
      </c>
      <c r="AD456" s="29" t="str">
        <f t="shared" si="265"/>
        <v/>
      </c>
      <c r="AE456" s="22" t="str">
        <f t="shared" si="266"/>
        <v/>
      </c>
      <c r="AF456" s="22" t="str">
        <f t="shared" si="267"/>
        <v/>
      </c>
      <c r="AG456" s="22" t="str">
        <f t="shared" si="268"/>
        <v/>
      </c>
      <c r="AH456" s="22" t="str">
        <f t="shared" si="269"/>
        <v/>
      </c>
      <c r="AI456" s="22" t="str">
        <f t="shared" si="270"/>
        <v/>
      </c>
      <c r="AJ456" s="31" t="str">
        <f t="shared" si="271"/>
        <v/>
      </c>
      <c r="AK456" s="22" t="str">
        <f t="shared" si="272"/>
        <v/>
      </c>
      <c r="AL456" s="22" t="str">
        <f t="shared" si="273"/>
        <v/>
      </c>
      <c r="AM456" s="22" t="str">
        <f t="shared" si="274"/>
        <v/>
      </c>
      <c r="AN456" s="22" t="str">
        <f t="shared" si="275"/>
        <v/>
      </c>
      <c r="AO456" s="22" t="str">
        <f t="shared" si="276"/>
        <v/>
      </c>
      <c r="AP456" s="22" t="str">
        <f t="shared" si="277"/>
        <v/>
      </c>
      <c r="AQ456" s="2" t="str">
        <f t="shared" si="278"/>
        <v/>
      </c>
    </row>
    <row r="457" spans="1:43" x14ac:dyDescent="0.25">
      <c r="A457" s="26" t="str">
        <f t="shared" si="279"/>
        <v/>
      </c>
      <c r="B457" t="s">
        <v>6677</v>
      </c>
      <c r="C457" t="s">
        <v>64</v>
      </c>
      <c r="D457" t="s">
        <v>37</v>
      </c>
      <c r="E457" t="s">
        <v>4994</v>
      </c>
      <c r="F457">
        <v>2026</v>
      </c>
      <c r="G457" t="s">
        <v>5657</v>
      </c>
      <c r="H457" s="4">
        <v>46174</v>
      </c>
      <c r="I457" s="4" t="str">
        <f t="shared" si="245"/>
        <v>Sun Belt</v>
      </c>
      <c r="J457" s="2" t="str">
        <f t="shared" si="246"/>
        <v/>
      </c>
      <c r="K457" s="2" t="str">
        <f t="shared" si="247"/>
        <v/>
      </c>
      <c r="L457" s="2" t="str">
        <f t="shared" si="248"/>
        <v/>
      </c>
      <c r="M457" s="2" t="str">
        <f t="shared" si="249"/>
        <v/>
      </c>
      <c r="N457" s="22" t="str" cm="1">
        <f t="array" ref="N457">IFERROR(INDEX(Stats_Hit_GP,MATCH($B457,Stats_Hit_Player,0)),"")</f>
        <v/>
      </c>
      <c r="O457" s="22" t="str">
        <f t="shared" si="250"/>
        <v/>
      </c>
      <c r="P457" s="22" t="str">
        <f t="shared" si="251"/>
        <v/>
      </c>
      <c r="Q457" s="22" t="str">
        <f t="shared" si="252"/>
        <v/>
      </c>
      <c r="R457" s="22" t="str">
        <f t="shared" si="253"/>
        <v/>
      </c>
      <c r="S457" s="22" t="str">
        <f t="shared" si="254"/>
        <v/>
      </c>
      <c r="T457" s="22" t="str">
        <f t="shared" si="255"/>
        <v/>
      </c>
      <c r="U457" s="22" t="str">
        <f t="shared" si="256"/>
        <v/>
      </c>
      <c r="V457" s="22" t="str">
        <f t="shared" si="257"/>
        <v/>
      </c>
      <c r="W457" s="22" t="str">
        <f t="shared" si="258"/>
        <v/>
      </c>
      <c r="X457" s="22" t="str">
        <f t="shared" si="259"/>
        <v/>
      </c>
      <c r="Y457" s="22" t="str">
        <f t="shared" si="260"/>
        <v/>
      </c>
      <c r="Z457" s="22" t="str">
        <f t="shared" si="261"/>
        <v/>
      </c>
      <c r="AA457" s="22" t="str">
        <f t="shared" si="262"/>
        <v/>
      </c>
      <c r="AB457" s="22">
        <f t="shared" si="263"/>
        <v>0</v>
      </c>
      <c r="AC457" s="22">
        <f t="shared" si="264"/>
        <v>0</v>
      </c>
      <c r="AD457" s="29">
        <f t="shared" si="265"/>
        <v>20.25</v>
      </c>
      <c r="AE457" s="22">
        <f t="shared" si="266"/>
        <v>3</v>
      </c>
      <c r="AF457" s="22">
        <f t="shared" si="267"/>
        <v>0</v>
      </c>
      <c r="AG457" s="22">
        <f t="shared" si="268"/>
        <v>0</v>
      </c>
      <c r="AH457" s="22">
        <f t="shared" si="269"/>
        <v>0</v>
      </c>
      <c r="AI457" s="22">
        <f t="shared" si="270"/>
        <v>0</v>
      </c>
      <c r="AJ457" s="31">
        <f t="shared" si="271"/>
        <v>1.1000000000000001</v>
      </c>
      <c r="AK457" s="22">
        <f t="shared" si="272"/>
        <v>0</v>
      </c>
      <c r="AL457" s="22">
        <f t="shared" si="273"/>
        <v>3</v>
      </c>
      <c r="AM457" s="22">
        <f t="shared" si="274"/>
        <v>3</v>
      </c>
      <c r="AN457" s="22">
        <f t="shared" si="275"/>
        <v>5</v>
      </c>
      <c r="AO457" s="22">
        <f t="shared" si="276"/>
        <v>3</v>
      </c>
      <c r="AP457" s="22">
        <f t="shared" si="277"/>
        <v>0</v>
      </c>
      <c r="AQ457" s="2">
        <f t="shared" si="278"/>
        <v>0</v>
      </c>
    </row>
    <row r="458" spans="1:43" x14ac:dyDescent="0.25">
      <c r="A458" s="26">
        <f t="shared" si="279"/>
        <v>1</v>
      </c>
      <c r="B458" t="s">
        <v>6678</v>
      </c>
      <c r="C458" t="s">
        <v>64</v>
      </c>
      <c r="D458" t="s">
        <v>29</v>
      </c>
      <c r="E458" t="s">
        <v>2486</v>
      </c>
      <c r="F458">
        <v>2026</v>
      </c>
      <c r="G458" t="s">
        <v>5657</v>
      </c>
      <c r="H458" s="4">
        <v>46174</v>
      </c>
      <c r="I458" s="4" t="str">
        <f t="shared" si="245"/>
        <v>Coastal</v>
      </c>
      <c r="J458" s="2" t="str">
        <f t="shared" si="246"/>
        <v/>
      </c>
      <c r="K458" s="2" t="str">
        <f t="shared" si="247"/>
        <v/>
      </c>
      <c r="L458" s="2" t="str">
        <f t="shared" si="248"/>
        <v/>
      </c>
      <c r="M458" s="2" t="str">
        <f t="shared" si="249"/>
        <v/>
      </c>
      <c r="N458" s="22" t="str" cm="1">
        <f t="array" ref="N458">IFERROR(INDEX(Stats_Hit_GP,MATCH($B458,Stats_Hit_Player,0)),"")</f>
        <v/>
      </c>
      <c r="O458" s="22" t="str">
        <f t="shared" si="250"/>
        <v/>
      </c>
      <c r="P458" s="22" t="str">
        <f t="shared" si="251"/>
        <v/>
      </c>
      <c r="Q458" s="22" t="str">
        <f t="shared" si="252"/>
        <v/>
      </c>
      <c r="R458" s="22" t="str">
        <f t="shared" si="253"/>
        <v/>
      </c>
      <c r="S458" s="22" t="str">
        <f t="shared" si="254"/>
        <v/>
      </c>
      <c r="T458" s="22" t="str">
        <f t="shared" si="255"/>
        <v/>
      </c>
      <c r="U458" s="22" t="str">
        <f t="shared" si="256"/>
        <v/>
      </c>
      <c r="V458" s="22" t="str">
        <f t="shared" si="257"/>
        <v/>
      </c>
      <c r="W458" s="22" t="str">
        <f t="shared" si="258"/>
        <v/>
      </c>
      <c r="X458" s="22" t="str">
        <f t="shared" si="259"/>
        <v/>
      </c>
      <c r="Y458" s="22" t="str">
        <f t="shared" si="260"/>
        <v/>
      </c>
      <c r="Z458" s="22" t="str">
        <f t="shared" si="261"/>
        <v/>
      </c>
      <c r="AA458" s="22" t="str">
        <f t="shared" si="262"/>
        <v/>
      </c>
      <c r="AB458" s="22">
        <f t="shared" si="263"/>
        <v>0</v>
      </c>
      <c r="AC458" s="22">
        <f t="shared" si="264"/>
        <v>0</v>
      </c>
      <c r="AD458" s="29">
        <f t="shared" si="265"/>
        <v>16.2</v>
      </c>
      <c r="AE458" s="22">
        <f t="shared" si="266"/>
        <v>2</v>
      </c>
      <c r="AF458" s="22">
        <f t="shared" si="267"/>
        <v>0</v>
      </c>
      <c r="AG458" s="22">
        <f t="shared" si="268"/>
        <v>0</v>
      </c>
      <c r="AH458" s="22">
        <f t="shared" si="269"/>
        <v>0</v>
      </c>
      <c r="AI458" s="22">
        <f t="shared" si="270"/>
        <v>0</v>
      </c>
      <c r="AJ458" s="31">
        <f t="shared" si="271"/>
        <v>1.2</v>
      </c>
      <c r="AK458" s="22">
        <f t="shared" si="272"/>
        <v>2</v>
      </c>
      <c r="AL458" s="22">
        <f t="shared" si="273"/>
        <v>5</v>
      </c>
      <c r="AM458" s="22">
        <f t="shared" si="274"/>
        <v>3</v>
      </c>
      <c r="AN458" s="22">
        <f t="shared" si="275"/>
        <v>6</v>
      </c>
      <c r="AO458" s="22">
        <f t="shared" si="276"/>
        <v>3</v>
      </c>
      <c r="AP458" s="22">
        <f t="shared" si="277"/>
        <v>0</v>
      </c>
      <c r="AQ458" s="2">
        <f t="shared" si="278"/>
        <v>0.28599999999999998</v>
      </c>
    </row>
    <row r="459" spans="1:43" x14ac:dyDescent="0.25">
      <c r="A459" s="26" t="str">
        <f t="shared" si="279"/>
        <v/>
      </c>
      <c r="B459" t="s">
        <v>6679</v>
      </c>
      <c r="C459" t="s">
        <v>64</v>
      </c>
      <c r="D459" t="s">
        <v>37</v>
      </c>
      <c r="E459" t="s">
        <v>648</v>
      </c>
      <c r="F459">
        <v>2026</v>
      </c>
      <c r="G459" t="s">
        <v>5657</v>
      </c>
      <c r="H459" s="4">
        <v>46174</v>
      </c>
      <c r="I459" s="4" t="str">
        <f t="shared" si="245"/>
        <v>America East</v>
      </c>
      <c r="J459" s="2" t="str">
        <f t="shared" si="246"/>
        <v/>
      </c>
      <c r="K459" s="2" t="str">
        <f t="shared" si="247"/>
        <v/>
      </c>
      <c r="L459" s="2" t="str">
        <f t="shared" si="248"/>
        <v/>
      </c>
      <c r="M459" s="2" t="str">
        <f t="shared" si="249"/>
        <v/>
      </c>
      <c r="N459" s="22" t="str" cm="1">
        <f t="array" ref="N459">IFERROR(INDEX(Stats_Hit_GP,MATCH($B459,Stats_Hit_Player,0)),"")</f>
        <v/>
      </c>
      <c r="O459" s="22" t="str">
        <f t="shared" si="250"/>
        <v/>
      </c>
      <c r="P459" s="22" t="str">
        <f t="shared" si="251"/>
        <v/>
      </c>
      <c r="Q459" s="22" t="str">
        <f t="shared" si="252"/>
        <v/>
      </c>
      <c r="R459" s="22" t="str">
        <f t="shared" si="253"/>
        <v/>
      </c>
      <c r="S459" s="22" t="str">
        <f t="shared" si="254"/>
        <v/>
      </c>
      <c r="T459" s="22" t="str">
        <f t="shared" si="255"/>
        <v/>
      </c>
      <c r="U459" s="22" t="str">
        <f t="shared" si="256"/>
        <v/>
      </c>
      <c r="V459" s="22" t="str">
        <f t="shared" si="257"/>
        <v/>
      </c>
      <c r="W459" s="22" t="str">
        <f t="shared" si="258"/>
        <v/>
      </c>
      <c r="X459" s="22" t="str">
        <f t="shared" si="259"/>
        <v/>
      </c>
      <c r="Y459" s="22" t="str">
        <f t="shared" si="260"/>
        <v/>
      </c>
      <c r="Z459" s="22" t="str">
        <f t="shared" si="261"/>
        <v/>
      </c>
      <c r="AA459" s="22" t="str">
        <f t="shared" si="262"/>
        <v/>
      </c>
      <c r="AB459" s="22">
        <f t="shared" si="263"/>
        <v>0</v>
      </c>
      <c r="AC459" s="22">
        <f t="shared" si="264"/>
        <v>2</v>
      </c>
      <c r="AD459" s="29">
        <f t="shared" si="265"/>
        <v>11.17</v>
      </c>
      <c r="AE459" s="22">
        <f t="shared" si="266"/>
        <v>11</v>
      </c>
      <c r="AF459" s="22">
        <f t="shared" si="267"/>
        <v>4</v>
      </c>
      <c r="AG459" s="22">
        <f t="shared" si="268"/>
        <v>0</v>
      </c>
      <c r="AH459" s="22">
        <f t="shared" si="269"/>
        <v>0</v>
      </c>
      <c r="AI459" s="22">
        <f t="shared" si="270"/>
        <v>0</v>
      </c>
      <c r="AJ459" s="31">
        <f t="shared" si="271"/>
        <v>19.100000000000001</v>
      </c>
      <c r="AK459" s="22">
        <f t="shared" si="272"/>
        <v>25</v>
      </c>
      <c r="AL459" s="22">
        <f t="shared" si="273"/>
        <v>24</v>
      </c>
      <c r="AM459" s="22">
        <f t="shared" si="274"/>
        <v>24</v>
      </c>
      <c r="AN459" s="22">
        <f t="shared" si="275"/>
        <v>17</v>
      </c>
      <c r="AO459" s="22">
        <f t="shared" si="276"/>
        <v>7</v>
      </c>
      <c r="AP459" s="22">
        <f t="shared" si="277"/>
        <v>4</v>
      </c>
      <c r="AQ459" s="2">
        <f t="shared" si="278"/>
        <v>0.313</v>
      </c>
    </row>
    <row r="460" spans="1:43" x14ac:dyDescent="0.25">
      <c r="A460" s="26" t="str">
        <f t="shared" si="279"/>
        <v/>
      </c>
      <c r="B460" t="s">
        <v>1795</v>
      </c>
      <c r="C460" t="s">
        <v>33</v>
      </c>
      <c r="D460" t="s">
        <v>37</v>
      </c>
      <c r="E460" t="s">
        <v>1787</v>
      </c>
      <c r="F460">
        <v>2026</v>
      </c>
      <c r="G460" t="s">
        <v>5657</v>
      </c>
      <c r="H460" s="4">
        <v>46174</v>
      </c>
      <c r="I460" s="4" t="str">
        <f t="shared" si="245"/>
        <v>Big Ten</v>
      </c>
      <c r="J460" s="2">
        <f t="shared" si="246"/>
        <v>0.34300000000000003</v>
      </c>
      <c r="K460" s="2">
        <f t="shared" si="247"/>
        <v>0.44400000000000001</v>
      </c>
      <c r="L460" s="2">
        <f t="shared" si="248"/>
        <v>0.59</v>
      </c>
      <c r="M460" s="2">
        <f t="shared" si="249"/>
        <v>1.034</v>
      </c>
      <c r="N460" s="22" cm="1">
        <f t="array" ref="N460">IFERROR(INDEX(Stats_Hit_GP,MATCH($B460,Stats_Hit_Player,0)),"")</f>
        <v>40</v>
      </c>
      <c r="O460" s="22">
        <f t="shared" si="250"/>
        <v>126</v>
      </c>
      <c r="P460" s="22">
        <f t="shared" si="251"/>
        <v>105</v>
      </c>
      <c r="Q460" s="22">
        <f t="shared" si="252"/>
        <v>34</v>
      </c>
      <c r="R460" s="22">
        <f t="shared" si="253"/>
        <v>36</v>
      </c>
      <c r="S460" s="22">
        <f t="shared" si="254"/>
        <v>9</v>
      </c>
      <c r="T460" s="22">
        <f t="shared" si="255"/>
        <v>1</v>
      </c>
      <c r="U460" s="22">
        <f t="shared" si="256"/>
        <v>5</v>
      </c>
      <c r="V460" s="22">
        <f t="shared" si="257"/>
        <v>18</v>
      </c>
      <c r="W460" s="22">
        <f t="shared" si="258"/>
        <v>4</v>
      </c>
      <c r="X460" s="22">
        <f t="shared" si="259"/>
        <v>15</v>
      </c>
      <c r="Y460" s="22">
        <f t="shared" si="260"/>
        <v>28</v>
      </c>
      <c r="Z460" s="22">
        <f t="shared" si="261"/>
        <v>9</v>
      </c>
      <c r="AA460" s="22">
        <f t="shared" si="262"/>
        <v>1</v>
      </c>
      <c r="AB460" s="22" t="str">
        <f t="shared" si="263"/>
        <v/>
      </c>
      <c r="AC460" s="22" t="str">
        <f t="shared" si="264"/>
        <v/>
      </c>
      <c r="AD460" s="29" t="str">
        <f t="shared" si="265"/>
        <v/>
      </c>
      <c r="AE460" s="22" t="str">
        <f t="shared" si="266"/>
        <v/>
      </c>
      <c r="AF460" s="22" t="str">
        <f t="shared" si="267"/>
        <v/>
      </c>
      <c r="AG460" s="22" t="str">
        <f t="shared" si="268"/>
        <v/>
      </c>
      <c r="AH460" s="22" t="str">
        <f t="shared" si="269"/>
        <v/>
      </c>
      <c r="AI460" s="22" t="str">
        <f t="shared" si="270"/>
        <v/>
      </c>
      <c r="AJ460" s="31" t="str">
        <f t="shared" si="271"/>
        <v/>
      </c>
      <c r="AK460" s="22" t="str">
        <f t="shared" si="272"/>
        <v/>
      </c>
      <c r="AL460" s="22" t="str">
        <f t="shared" si="273"/>
        <v/>
      </c>
      <c r="AM460" s="22" t="str">
        <f t="shared" si="274"/>
        <v/>
      </c>
      <c r="AN460" s="22" t="str">
        <f t="shared" si="275"/>
        <v/>
      </c>
      <c r="AO460" s="22" t="str">
        <f t="shared" si="276"/>
        <v/>
      </c>
      <c r="AP460" s="22" t="str">
        <f t="shared" si="277"/>
        <v/>
      </c>
      <c r="AQ460" s="2" t="str">
        <f t="shared" si="278"/>
        <v/>
      </c>
    </row>
    <row r="461" spans="1:43" x14ac:dyDescent="0.25">
      <c r="A461" s="26" t="str">
        <f t="shared" si="279"/>
        <v/>
      </c>
      <c r="B461" t="s">
        <v>6554</v>
      </c>
      <c r="C461" t="s">
        <v>64</v>
      </c>
      <c r="D461" t="s">
        <v>37</v>
      </c>
      <c r="E461" t="s">
        <v>4387</v>
      </c>
      <c r="F461">
        <v>2026</v>
      </c>
      <c r="G461" t="s">
        <v>5657</v>
      </c>
      <c r="H461" s="4">
        <v>46174</v>
      </c>
      <c r="I461" s="4" t="str">
        <f t="shared" si="245"/>
        <v>SEC</v>
      </c>
      <c r="J461" s="2" t="str">
        <f t="shared" si="246"/>
        <v/>
      </c>
      <c r="K461" s="2" t="str">
        <f t="shared" si="247"/>
        <v/>
      </c>
      <c r="L461" s="2" t="str">
        <f t="shared" si="248"/>
        <v/>
      </c>
      <c r="M461" s="2" t="str">
        <f t="shared" si="249"/>
        <v/>
      </c>
      <c r="N461" s="22" t="str" cm="1">
        <f t="array" ref="N461">IFERROR(INDEX(Stats_Hit_GP,MATCH($B461,Stats_Hit_Player,0)),"")</f>
        <v/>
      </c>
      <c r="O461" s="22" t="str">
        <f t="shared" si="250"/>
        <v/>
      </c>
      <c r="P461" s="22" t="str">
        <f t="shared" si="251"/>
        <v/>
      </c>
      <c r="Q461" s="22" t="str">
        <f t="shared" si="252"/>
        <v/>
      </c>
      <c r="R461" s="22" t="str">
        <f t="shared" si="253"/>
        <v/>
      </c>
      <c r="S461" s="22" t="str">
        <f t="shared" si="254"/>
        <v/>
      </c>
      <c r="T461" s="22" t="str">
        <f t="shared" si="255"/>
        <v/>
      </c>
      <c r="U461" s="22" t="str">
        <f t="shared" si="256"/>
        <v/>
      </c>
      <c r="V461" s="22" t="str">
        <f t="shared" si="257"/>
        <v/>
      </c>
      <c r="W461" s="22" t="str">
        <f t="shared" si="258"/>
        <v/>
      </c>
      <c r="X461" s="22" t="str">
        <f t="shared" si="259"/>
        <v/>
      </c>
      <c r="Y461" s="22" t="str">
        <f t="shared" si="260"/>
        <v/>
      </c>
      <c r="Z461" s="22" t="str">
        <f t="shared" si="261"/>
        <v/>
      </c>
      <c r="AA461" s="22" t="str">
        <f t="shared" si="262"/>
        <v/>
      </c>
      <c r="AB461" s="22">
        <f t="shared" si="263"/>
        <v>0</v>
      </c>
      <c r="AC461" s="22">
        <f t="shared" si="264"/>
        <v>0</v>
      </c>
      <c r="AD461" s="29">
        <f t="shared" si="265"/>
        <v>3.72</v>
      </c>
      <c r="AE461" s="22">
        <f t="shared" si="266"/>
        <v>15</v>
      </c>
      <c r="AF461" s="22">
        <f t="shared" si="267"/>
        <v>0</v>
      </c>
      <c r="AG461" s="22">
        <f t="shared" si="268"/>
        <v>0</v>
      </c>
      <c r="AH461" s="22">
        <f t="shared" si="269"/>
        <v>0</v>
      </c>
      <c r="AI461" s="22">
        <f t="shared" si="270"/>
        <v>0</v>
      </c>
      <c r="AJ461" s="31">
        <f t="shared" si="271"/>
        <v>9.1999999999999993</v>
      </c>
      <c r="AK461" s="22">
        <f t="shared" si="272"/>
        <v>3</v>
      </c>
      <c r="AL461" s="22">
        <f t="shared" si="273"/>
        <v>4</v>
      </c>
      <c r="AM461" s="22">
        <f t="shared" si="274"/>
        <v>4</v>
      </c>
      <c r="AN461" s="22">
        <f t="shared" si="275"/>
        <v>9</v>
      </c>
      <c r="AO461" s="22">
        <f t="shared" si="276"/>
        <v>10</v>
      </c>
      <c r="AP461" s="22">
        <f t="shared" si="277"/>
        <v>0</v>
      </c>
      <c r="AQ461" s="2">
        <f t="shared" si="278"/>
        <v>9.7000000000000003E-2</v>
      </c>
    </row>
    <row r="462" spans="1:43" x14ac:dyDescent="0.25">
      <c r="A462" s="26" t="str">
        <f t="shared" si="279"/>
        <v/>
      </c>
      <c r="B462" t="s">
        <v>1276</v>
      </c>
      <c r="C462" t="s">
        <v>38</v>
      </c>
      <c r="D462" t="s">
        <v>24</v>
      </c>
      <c r="E462" t="s">
        <v>1272</v>
      </c>
      <c r="F462">
        <v>2026</v>
      </c>
      <c r="G462" t="s">
        <v>5657</v>
      </c>
      <c r="H462" s="4">
        <v>46174</v>
      </c>
      <c r="I462" s="4" t="str">
        <f t="shared" si="245"/>
        <v>Big 12</v>
      </c>
      <c r="J462" s="2">
        <f t="shared" si="246"/>
        <v>0.28999999999999998</v>
      </c>
      <c r="K462" s="2">
        <f t="shared" si="247"/>
        <v>0.375</v>
      </c>
      <c r="L462" s="2">
        <f t="shared" si="248"/>
        <v>0.47799999999999998</v>
      </c>
      <c r="M462" s="2">
        <f t="shared" si="249"/>
        <v>0.85299999999999998</v>
      </c>
      <c r="N462" s="22" cm="1">
        <f t="array" ref="N462">IFERROR(INDEX(Stats_Hit_GP,MATCH($B462,Stats_Hit_Player,0)),"")</f>
        <v>46</v>
      </c>
      <c r="O462" s="22">
        <f t="shared" si="250"/>
        <v>163</v>
      </c>
      <c r="P462" s="22">
        <f t="shared" si="251"/>
        <v>138</v>
      </c>
      <c r="Q462" s="22">
        <f t="shared" si="252"/>
        <v>26</v>
      </c>
      <c r="R462" s="22">
        <f t="shared" si="253"/>
        <v>40</v>
      </c>
      <c r="S462" s="22">
        <f t="shared" si="254"/>
        <v>11</v>
      </c>
      <c r="T462" s="22">
        <f t="shared" si="255"/>
        <v>0</v>
      </c>
      <c r="U462" s="22">
        <f t="shared" si="256"/>
        <v>5</v>
      </c>
      <c r="V462" s="22">
        <f t="shared" si="257"/>
        <v>22</v>
      </c>
      <c r="W462" s="22">
        <f t="shared" si="258"/>
        <v>5</v>
      </c>
      <c r="X462" s="22">
        <f t="shared" si="259"/>
        <v>15</v>
      </c>
      <c r="Y462" s="22">
        <f t="shared" si="260"/>
        <v>39</v>
      </c>
      <c r="Z462" s="22">
        <f t="shared" si="261"/>
        <v>6</v>
      </c>
      <c r="AA462" s="22">
        <f t="shared" si="262"/>
        <v>1</v>
      </c>
      <c r="AB462" s="22" t="str">
        <f t="shared" si="263"/>
        <v/>
      </c>
      <c r="AC462" s="22" t="str">
        <f t="shared" si="264"/>
        <v/>
      </c>
      <c r="AD462" s="29" t="str">
        <f t="shared" si="265"/>
        <v/>
      </c>
      <c r="AE462" s="22" t="str">
        <f t="shared" si="266"/>
        <v/>
      </c>
      <c r="AF462" s="22" t="str">
        <f t="shared" si="267"/>
        <v/>
      </c>
      <c r="AG462" s="22" t="str">
        <f t="shared" si="268"/>
        <v/>
      </c>
      <c r="AH462" s="22" t="str">
        <f t="shared" si="269"/>
        <v/>
      </c>
      <c r="AI462" s="22" t="str">
        <f t="shared" si="270"/>
        <v/>
      </c>
      <c r="AJ462" s="31" t="str">
        <f t="shared" si="271"/>
        <v/>
      </c>
      <c r="AK462" s="22" t="str">
        <f t="shared" si="272"/>
        <v/>
      </c>
      <c r="AL462" s="22" t="str">
        <f t="shared" si="273"/>
        <v/>
      </c>
      <c r="AM462" s="22" t="str">
        <f t="shared" si="274"/>
        <v/>
      </c>
      <c r="AN462" s="22" t="str">
        <f t="shared" si="275"/>
        <v/>
      </c>
      <c r="AO462" s="22" t="str">
        <f t="shared" si="276"/>
        <v/>
      </c>
      <c r="AP462" s="22" t="str">
        <f t="shared" si="277"/>
        <v/>
      </c>
      <c r="AQ462" s="2" t="str">
        <f t="shared" si="278"/>
        <v/>
      </c>
    </row>
    <row r="463" spans="1:43" x14ac:dyDescent="0.25">
      <c r="A463" s="26" t="str">
        <f t="shared" si="279"/>
        <v/>
      </c>
      <c r="B463" t="s">
        <v>6680</v>
      </c>
      <c r="C463" t="s">
        <v>64</v>
      </c>
      <c r="D463" t="s">
        <v>37</v>
      </c>
      <c r="E463" t="s">
        <v>798</v>
      </c>
      <c r="F463">
        <v>2026</v>
      </c>
      <c r="G463" t="s">
        <v>5657</v>
      </c>
      <c r="H463" s="4">
        <v>46174</v>
      </c>
      <c r="I463" s="4" t="str">
        <f t="shared" si="245"/>
        <v>American Athletic</v>
      </c>
      <c r="J463" s="2" t="str">
        <f t="shared" si="246"/>
        <v/>
      </c>
      <c r="K463" s="2" t="str">
        <f t="shared" si="247"/>
        <v/>
      </c>
      <c r="L463" s="2" t="str">
        <f t="shared" si="248"/>
        <v/>
      </c>
      <c r="M463" s="2" t="str">
        <f t="shared" si="249"/>
        <v/>
      </c>
      <c r="N463" s="22" t="str" cm="1">
        <f t="array" ref="N463">IFERROR(INDEX(Stats_Hit_GP,MATCH($B463,Stats_Hit_Player,0)),"")</f>
        <v/>
      </c>
      <c r="O463" s="22" t="str">
        <f t="shared" si="250"/>
        <v/>
      </c>
      <c r="P463" s="22" t="str">
        <f t="shared" si="251"/>
        <v/>
      </c>
      <c r="Q463" s="22" t="str">
        <f t="shared" si="252"/>
        <v/>
      </c>
      <c r="R463" s="22" t="str">
        <f t="shared" si="253"/>
        <v/>
      </c>
      <c r="S463" s="22" t="str">
        <f t="shared" si="254"/>
        <v/>
      </c>
      <c r="T463" s="22" t="str">
        <f t="shared" si="255"/>
        <v/>
      </c>
      <c r="U463" s="22" t="str">
        <f t="shared" si="256"/>
        <v/>
      </c>
      <c r="V463" s="22" t="str">
        <f t="shared" si="257"/>
        <v/>
      </c>
      <c r="W463" s="22" t="str">
        <f t="shared" si="258"/>
        <v/>
      </c>
      <c r="X463" s="22" t="str">
        <f t="shared" si="259"/>
        <v/>
      </c>
      <c r="Y463" s="22" t="str">
        <f t="shared" si="260"/>
        <v/>
      </c>
      <c r="Z463" s="22" t="str">
        <f t="shared" si="261"/>
        <v/>
      </c>
      <c r="AA463" s="22" t="str">
        <f t="shared" si="262"/>
        <v/>
      </c>
      <c r="AB463" s="22">
        <f t="shared" si="263"/>
        <v>2</v>
      </c>
      <c r="AC463" s="22">
        <f t="shared" si="264"/>
        <v>3</v>
      </c>
      <c r="AD463" s="29">
        <f t="shared" si="265"/>
        <v>8.8699999999999992</v>
      </c>
      <c r="AE463" s="22">
        <f t="shared" si="266"/>
        <v>15</v>
      </c>
      <c r="AF463" s="22">
        <f t="shared" si="267"/>
        <v>7</v>
      </c>
      <c r="AG463" s="22">
        <f t="shared" si="268"/>
        <v>0</v>
      </c>
      <c r="AH463" s="22">
        <f t="shared" si="269"/>
        <v>0</v>
      </c>
      <c r="AI463" s="22">
        <f t="shared" si="270"/>
        <v>0</v>
      </c>
      <c r="AJ463" s="31">
        <f t="shared" si="271"/>
        <v>23.1</v>
      </c>
      <c r="AK463" s="22">
        <f t="shared" si="272"/>
        <v>28</v>
      </c>
      <c r="AL463" s="22">
        <f t="shared" si="273"/>
        <v>23</v>
      </c>
      <c r="AM463" s="22">
        <f t="shared" si="274"/>
        <v>23</v>
      </c>
      <c r="AN463" s="22">
        <f t="shared" si="275"/>
        <v>14</v>
      </c>
      <c r="AO463" s="22">
        <f t="shared" si="276"/>
        <v>21</v>
      </c>
      <c r="AP463" s="22">
        <f t="shared" si="277"/>
        <v>2</v>
      </c>
      <c r="AQ463" s="2">
        <f t="shared" si="278"/>
        <v>0.30099999999999999</v>
      </c>
    </row>
    <row r="464" spans="1:43" x14ac:dyDescent="0.25">
      <c r="A464" s="26" t="str">
        <f t="shared" si="279"/>
        <v/>
      </c>
      <c r="B464" t="s">
        <v>2503</v>
      </c>
      <c r="C464" t="s">
        <v>42</v>
      </c>
      <c r="D464" t="s">
        <v>24</v>
      </c>
      <c r="E464" t="s">
        <v>2486</v>
      </c>
      <c r="F464">
        <v>2026</v>
      </c>
      <c r="G464" t="s">
        <v>5657</v>
      </c>
      <c r="H464" s="4">
        <v>46174</v>
      </c>
      <c r="I464" s="4" t="str">
        <f t="shared" si="245"/>
        <v>Coastal</v>
      </c>
      <c r="J464" s="2">
        <f t="shared" si="246"/>
        <v>0</v>
      </c>
      <c r="K464" s="2">
        <f t="shared" si="247"/>
        <v>0.13300000000000001</v>
      </c>
      <c r="L464" s="2">
        <f t="shared" si="248"/>
        <v>0</v>
      </c>
      <c r="M464" s="2">
        <f t="shared" si="249"/>
        <v>0.13300000000000001</v>
      </c>
      <c r="N464" s="22" cm="1">
        <f t="array" ref="N464">IFERROR(INDEX(Stats_Hit_GP,MATCH($B464,Stats_Hit_Player,0)),"")</f>
        <v>10</v>
      </c>
      <c r="O464" s="22">
        <f t="shared" si="250"/>
        <v>15</v>
      </c>
      <c r="P464" s="22">
        <f t="shared" si="251"/>
        <v>13</v>
      </c>
      <c r="Q464" s="22">
        <f t="shared" si="252"/>
        <v>1</v>
      </c>
      <c r="R464" s="22">
        <f t="shared" si="253"/>
        <v>0</v>
      </c>
      <c r="S464" s="22">
        <f t="shared" si="254"/>
        <v>0</v>
      </c>
      <c r="T464" s="22">
        <f t="shared" si="255"/>
        <v>0</v>
      </c>
      <c r="U464" s="22">
        <f t="shared" si="256"/>
        <v>0</v>
      </c>
      <c r="V464" s="22">
        <f t="shared" si="257"/>
        <v>0</v>
      </c>
      <c r="W464" s="22">
        <f t="shared" si="258"/>
        <v>1</v>
      </c>
      <c r="X464" s="22">
        <f t="shared" si="259"/>
        <v>1</v>
      </c>
      <c r="Y464" s="22">
        <f t="shared" si="260"/>
        <v>4</v>
      </c>
      <c r="Z464" s="22">
        <f t="shared" si="261"/>
        <v>0</v>
      </c>
      <c r="AA464" s="22">
        <f t="shared" si="262"/>
        <v>0</v>
      </c>
      <c r="AB464" s="22" t="str">
        <f t="shared" si="263"/>
        <v/>
      </c>
      <c r="AC464" s="22" t="str">
        <f t="shared" si="264"/>
        <v/>
      </c>
      <c r="AD464" s="29" t="str">
        <f t="shared" si="265"/>
        <v/>
      </c>
      <c r="AE464" s="22" t="str">
        <f t="shared" si="266"/>
        <v/>
      </c>
      <c r="AF464" s="22" t="str">
        <f t="shared" si="267"/>
        <v/>
      </c>
      <c r="AG464" s="22" t="str">
        <f t="shared" si="268"/>
        <v/>
      </c>
      <c r="AH464" s="22" t="str">
        <f t="shared" si="269"/>
        <v/>
      </c>
      <c r="AI464" s="22" t="str">
        <f t="shared" si="270"/>
        <v/>
      </c>
      <c r="AJ464" s="31" t="str">
        <f t="shared" si="271"/>
        <v/>
      </c>
      <c r="AK464" s="22" t="str">
        <f t="shared" si="272"/>
        <v/>
      </c>
      <c r="AL464" s="22" t="str">
        <f t="shared" si="273"/>
        <v/>
      </c>
      <c r="AM464" s="22" t="str">
        <f t="shared" si="274"/>
        <v/>
      </c>
      <c r="AN464" s="22" t="str">
        <f t="shared" si="275"/>
        <v/>
      </c>
      <c r="AO464" s="22" t="str">
        <f t="shared" si="276"/>
        <v/>
      </c>
      <c r="AP464" s="22" t="str">
        <f t="shared" si="277"/>
        <v/>
      </c>
      <c r="AQ464" s="2" t="str">
        <f t="shared" si="278"/>
        <v/>
      </c>
    </row>
    <row r="465" spans="1:43" x14ac:dyDescent="0.25">
      <c r="A465" s="26" t="str">
        <f t="shared" si="279"/>
        <v/>
      </c>
      <c r="B465" t="s">
        <v>551</v>
      </c>
      <c r="C465" t="s">
        <v>27</v>
      </c>
      <c r="D465" t="s">
        <v>37</v>
      </c>
      <c r="E465" t="s">
        <v>2603</v>
      </c>
      <c r="F465">
        <v>2026</v>
      </c>
      <c r="G465" t="s">
        <v>5657</v>
      </c>
      <c r="H465" s="4">
        <v>46174</v>
      </c>
      <c r="I465" s="4" t="str">
        <f t="shared" si="245"/>
        <v>Horizon</v>
      </c>
      <c r="J465" s="2">
        <f t="shared" si="246"/>
        <v>0.125</v>
      </c>
      <c r="K465" s="2">
        <f t="shared" si="247"/>
        <v>0.125</v>
      </c>
      <c r="L465" s="2">
        <f t="shared" si="248"/>
        <v>0.125</v>
      </c>
      <c r="M465" s="2">
        <f t="shared" si="249"/>
        <v>0.25</v>
      </c>
      <c r="N465" s="22" cm="1">
        <f t="array" ref="N465">IFERROR(INDEX(Stats_Hit_GP,MATCH($B465,Stats_Hit_Player,0)),"")</f>
        <v>6</v>
      </c>
      <c r="O465" s="22">
        <f t="shared" si="250"/>
        <v>8</v>
      </c>
      <c r="P465" s="22">
        <f t="shared" si="251"/>
        <v>8</v>
      </c>
      <c r="Q465" s="22">
        <f t="shared" si="252"/>
        <v>1</v>
      </c>
      <c r="R465" s="22">
        <f t="shared" si="253"/>
        <v>1</v>
      </c>
      <c r="S465" s="22">
        <f t="shared" si="254"/>
        <v>0</v>
      </c>
      <c r="T465" s="22">
        <f t="shared" si="255"/>
        <v>0</v>
      </c>
      <c r="U465" s="22">
        <f t="shared" si="256"/>
        <v>0</v>
      </c>
      <c r="V465" s="22">
        <f t="shared" si="257"/>
        <v>0</v>
      </c>
      <c r="W465" s="22">
        <f t="shared" si="258"/>
        <v>0</v>
      </c>
      <c r="X465" s="22">
        <f t="shared" si="259"/>
        <v>0</v>
      </c>
      <c r="Y465" s="22">
        <f t="shared" si="260"/>
        <v>4</v>
      </c>
      <c r="Z465" s="22">
        <f t="shared" si="261"/>
        <v>0</v>
      </c>
      <c r="AA465" s="22">
        <f t="shared" si="262"/>
        <v>0</v>
      </c>
      <c r="AB465" s="22" t="str">
        <f t="shared" si="263"/>
        <v/>
      </c>
      <c r="AC465" s="22" t="str">
        <f t="shared" si="264"/>
        <v/>
      </c>
      <c r="AD465" s="29" t="str">
        <f t="shared" si="265"/>
        <v/>
      </c>
      <c r="AE465" s="22" t="str">
        <f t="shared" si="266"/>
        <v/>
      </c>
      <c r="AF465" s="22" t="str">
        <f t="shared" si="267"/>
        <v/>
      </c>
      <c r="AG465" s="22" t="str">
        <f t="shared" si="268"/>
        <v/>
      </c>
      <c r="AH465" s="22" t="str">
        <f t="shared" si="269"/>
        <v/>
      </c>
      <c r="AI465" s="22" t="str">
        <f t="shared" si="270"/>
        <v/>
      </c>
      <c r="AJ465" s="31" t="str">
        <f t="shared" si="271"/>
        <v/>
      </c>
      <c r="AK465" s="22" t="str">
        <f t="shared" si="272"/>
        <v/>
      </c>
      <c r="AL465" s="22" t="str">
        <f t="shared" si="273"/>
        <v/>
      </c>
      <c r="AM465" s="22" t="str">
        <f t="shared" si="274"/>
        <v/>
      </c>
      <c r="AN465" s="22" t="str">
        <f t="shared" si="275"/>
        <v/>
      </c>
      <c r="AO465" s="22" t="str">
        <f t="shared" si="276"/>
        <v/>
      </c>
      <c r="AP465" s="22" t="str">
        <f t="shared" si="277"/>
        <v/>
      </c>
      <c r="AQ465" s="2" t="str">
        <f t="shared" si="278"/>
        <v/>
      </c>
    </row>
    <row r="466" spans="1:43" x14ac:dyDescent="0.25">
      <c r="A466" s="26" t="str">
        <f t="shared" si="279"/>
        <v/>
      </c>
      <c r="B466" t="s">
        <v>6573</v>
      </c>
      <c r="C466" t="s">
        <v>64</v>
      </c>
      <c r="D466" t="s">
        <v>24</v>
      </c>
      <c r="E466" t="s">
        <v>5620</v>
      </c>
      <c r="F466">
        <v>2026</v>
      </c>
      <c r="G466" t="s">
        <v>5657</v>
      </c>
      <c r="H466" s="4">
        <v>46174</v>
      </c>
      <c r="I466" s="4" t="str">
        <f t="shared" si="245"/>
        <v>Western Athletic</v>
      </c>
      <c r="J466" s="2" t="str">
        <f t="shared" si="246"/>
        <v/>
      </c>
      <c r="K466" s="2" t="str">
        <f t="shared" si="247"/>
        <v/>
      </c>
      <c r="L466" s="2" t="str">
        <f t="shared" si="248"/>
        <v/>
      </c>
      <c r="M466" s="2" t="str">
        <f t="shared" si="249"/>
        <v/>
      </c>
      <c r="N466" s="22" t="str" cm="1">
        <f t="array" ref="N466">IFERROR(INDEX(Stats_Hit_GP,MATCH($B466,Stats_Hit_Player,0)),"")</f>
        <v/>
      </c>
      <c r="O466" s="22" t="str">
        <f t="shared" si="250"/>
        <v/>
      </c>
      <c r="P466" s="22" t="str">
        <f t="shared" si="251"/>
        <v/>
      </c>
      <c r="Q466" s="22" t="str">
        <f t="shared" si="252"/>
        <v/>
      </c>
      <c r="R466" s="22" t="str">
        <f t="shared" si="253"/>
        <v/>
      </c>
      <c r="S466" s="22" t="str">
        <f t="shared" si="254"/>
        <v/>
      </c>
      <c r="T466" s="22" t="str">
        <f t="shared" si="255"/>
        <v/>
      </c>
      <c r="U466" s="22" t="str">
        <f t="shared" si="256"/>
        <v/>
      </c>
      <c r="V466" s="22" t="str">
        <f t="shared" si="257"/>
        <v/>
      </c>
      <c r="W466" s="22" t="str">
        <f t="shared" si="258"/>
        <v/>
      </c>
      <c r="X466" s="22" t="str">
        <f t="shared" si="259"/>
        <v/>
      </c>
      <c r="Y466" s="22" t="str">
        <f t="shared" si="260"/>
        <v/>
      </c>
      <c r="Z466" s="22" t="str">
        <f t="shared" si="261"/>
        <v/>
      </c>
      <c r="AA466" s="22" t="str">
        <f t="shared" si="262"/>
        <v/>
      </c>
      <c r="AB466" s="22">
        <f t="shared" si="263"/>
        <v>2</v>
      </c>
      <c r="AC466" s="22">
        <f t="shared" si="264"/>
        <v>4</v>
      </c>
      <c r="AD466" s="29">
        <f t="shared" si="265"/>
        <v>5.79</v>
      </c>
      <c r="AE466" s="22">
        <f t="shared" si="266"/>
        <v>13</v>
      </c>
      <c r="AF466" s="22">
        <f t="shared" si="267"/>
        <v>13</v>
      </c>
      <c r="AG466" s="22">
        <f t="shared" si="268"/>
        <v>0</v>
      </c>
      <c r="AH466" s="22">
        <f t="shared" si="269"/>
        <v>0</v>
      </c>
      <c r="AI466" s="22">
        <f t="shared" si="270"/>
        <v>0</v>
      </c>
      <c r="AJ466" s="31">
        <f t="shared" si="271"/>
        <v>70</v>
      </c>
      <c r="AK466" s="22">
        <f t="shared" si="272"/>
        <v>78</v>
      </c>
      <c r="AL466" s="22">
        <f t="shared" si="273"/>
        <v>50</v>
      </c>
      <c r="AM466" s="22">
        <f t="shared" si="274"/>
        <v>45</v>
      </c>
      <c r="AN466" s="22">
        <f t="shared" si="275"/>
        <v>20</v>
      </c>
      <c r="AO466" s="22">
        <f t="shared" si="276"/>
        <v>61</v>
      </c>
      <c r="AP466" s="22">
        <f t="shared" si="277"/>
        <v>4</v>
      </c>
      <c r="AQ466" s="2">
        <f t="shared" si="278"/>
        <v>0.27900000000000003</v>
      </c>
    </row>
    <row r="467" spans="1:43" x14ac:dyDescent="0.25">
      <c r="A467" s="26" t="str">
        <f t="shared" si="279"/>
        <v/>
      </c>
      <c r="B467" t="s">
        <v>6681</v>
      </c>
      <c r="C467" t="s">
        <v>64</v>
      </c>
      <c r="D467" t="s">
        <v>37</v>
      </c>
      <c r="E467" t="s">
        <v>1508</v>
      </c>
      <c r="F467">
        <v>2026</v>
      </c>
      <c r="G467" t="s">
        <v>5657</v>
      </c>
      <c r="H467" s="4">
        <v>46174</v>
      </c>
      <c r="I467" s="4" t="str">
        <f t="shared" si="245"/>
        <v>Big South</v>
      </c>
      <c r="J467" s="2" t="str">
        <f t="shared" si="246"/>
        <v/>
      </c>
      <c r="K467" s="2" t="str">
        <f t="shared" si="247"/>
        <v/>
      </c>
      <c r="L467" s="2" t="str">
        <f t="shared" si="248"/>
        <v/>
      </c>
      <c r="M467" s="2" t="str">
        <f t="shared" si="249"/>
        <v/>
      </c>
      <c r="N467" s="22" t="str" cm="1">
        <f t="array" ref="N467">IFERROR(INDEX(Stats_Hit_GP,MATCH($B467,Stats_Hit_Player,0)),"")</f>
        <v/>
      </c>
      <c r="O467" s="22" t="str">
        <f t="shared" si="250"/>
        <v/>
      </c>
      <c r="P467" s="22" t="str">
        <f t="shared" si="251"/>
        <v/>
      </c>
      <c r="Q467" s="22" t="str">
        <f t="shared" si="252"/>
        <v/>
      </c>
      <c r="R467" s="22" t="str">
        <f t="shared" si="253"/>
        <v/>
      </c>
      <c r="S467" s="22" t="str">
        <f t="shared" si="254"/>
        <v/>
      </c>
      <c r="T467" s="22" t="str">
        <f t="shared" si="255"/>
        <v/>
      </c>
      <c r="U467" s="22" t="str">
        <f t="shared" si="256"/>
        <v/>
      </c>
      <c r="V467" s="22" t="str">
        <f t="shared" si="257"/>
        <v/>
      </c>
      <c r="W467" s="22" t="str">
        <f t="shared" si="258"/>
        <v/>
      </c>
      <c r="X467" s="22" t="str">
        <f t="shared" si="259"/>
        <v/>
      </c>
      <c r="Y467" s="22" t="str">
        <f t="shared" si="260"/>
        <v/>
      </c>
      <c r="Z467" s="22" t="str">
        <f t="shared" si="261"/>
        <v/>
      </c>
      <c r="AA467" s="22" t="str">
        <f t="shared" si="262"/>
        <v/>
      </c>
      <c r="AB467" s="22">
        <f t="shared" si="263"/>
        <v>7</v>
      </c>
      <c r="AC467" s="22">
        <f t="shared" si="264"/>
        <v>6</v>
      </c>
      <c r="AD467" s="29">
        <f t="shared" si="265"/>
        <v>5.27</v>
      </c>
      <c r="AE467" s="22">
        <f t="shared" si="266"/>
        <v>15</v>
      </c>
      <c r="AF467" s="22">
        <f t="shared" si="267"/>
        <v>15</v>
      </c>
      <c r="AG467" s="22">
        <f t="shared" si="268"/>
        <v>0</v>
      </c>
      <c r="AH467" s="22">
        <f t="shared" si="269"/>
        <v>0</v>
      </c>
      <c r="AI467" s="22">
        <f t="shared" si="270"/>
        <v>0</v>
      </c>
      <c r="AJ467" s="31">
        <f t="shared" si="271"/>
        <v>80.099999999999994</v>
      </c>
      <c r="AK467" s="22">
        <f t="shared" si="272"/>
        <v>92</v>
      </c>
      <c r="AL467" s="22">
        <f t="shared" si="273"/>
        <v>52</v>
      </c>
      <c r="AM467" s="22">
        <f t="shared" si="274"/>
        <v>47</v>
      </c>
      <c r="AN467" s="22">
        <f t="shared" si="275"/>
        <v>24</v>
      </c>
      <c r="AO467" s="22">
        <f t="shared" si="276"/>
        <v>64</v>
      </c>
      <c r="AP467" s="22">
        <f t="shared" si="277"/>
        <v>11</v>
      </c>
      <c r="AQ467" s="2">
        <f t="shared" si="278"/>
        <v>0.28799999999999998</v>
      </c>
    </row>
    <row r="468" spans="1:43" x14ac:dyDescent="0.25">
      <c r="A468" s="26" t="str">
        <f t="shared" si="279"/>
        <v/>
      </c>
      <c r="B468" t="s">
        <v>3979</v>
      </c>
      <c r="C468" t="s">
        <v>27</v>
      </c>
      <c r="D468" t="s">
        <v>24</v>
      </c>
      <c r="E468" t="s">
        <v>3978</v>
      </c>
      <c r="F468">
        <v>2026</v>
      </c>
      <c r="G468" t="s">
        <v>5657</v>
      </c>
      <c r="H468" s="4">
        <v>46174</v>
      </c>
      <c r="I468" s="4" t="str">
        <f t="shared" si="245"/>
        <v>Ohio Valley</v>
      </c>
      <c r="J468" s="2">
        <f t="shared" si="246"/>
        <v>0.32600000000000001</v>
      </c>
      <c r="K468" s="2">
        <f t="shared" si="247"/>
        <v>0.43</v>
      </c>
      <c r="L468" s="2">
        <f t="shared" si="248"/>
        <v>0.437</v>
      </c>
      <c r="M468" s="2">
        <f t="shared" si="249"/>
        <v>0.86699999999999999</v>
      </c>
      <c r="N468" s="22" cm="1">
        <f t="array" ref="N468">IFERROR(INDEX(Stats_Hit_GP,MATCH($B468,Stats_Hit_Player,0)),"")</f>
        <v>53</v>
      </c>
      <c r="O468" s="22">
        <f t="shared" si="250"/>
        <v>264</v>
      </c>
      <c r="P468" s="22">
        <f t="shared" si="251"/>
        <v>215</v>
      </c>
      <c r="Q468" s="22">
        <f t="shared" si="252"/>
        <v>61</v>
      </c>
      <c r="R468" s="22">
        <f t="shared" si="253"/>
        <v>70</v>
      </c>
      <c r="S468" s="22">
        <f t="shared" si="254"/>
        <v>14</v>
      </c>
      <c r="T468" s="22">
        <f t="shared" si="255"/>
        <v>2</v>
      </c>
      <c r="U468" s="22">
        <f t="shared" si="256"/>
        <v>2</v>
      </c>
      <c r="V468" s="22">
        <f t="shared" si="257"/>
        <v>24</v>
      </c>
      <c r="W468" s="22">
        <f t="shared" si="258"/>
        <v>10</v>
      </c>
      <c r="X468" s="22">
        <f t="shared" si="259"/>
        <v>31</v>
      </c>
      <c r="Y468" s="22">
        <f t="shared" si="260"/>
        <v>41</v>
      </c>
      <c r="Z468" s="22">
        <f t="shared" si="261"/>
        <v>21</v>
      </c>
      <c r="AA468" s="22">
        <f t="shared" si="262"/>
        <v>2</v>
      </c>
      <c r="AB468" s="22" t="str">
        <f t="shared" si="263"/>
        <v/>
      </c>
      <c r="AC468" s="22" t="str">
        <f t="shared" si="264"/>
        <v/>
      </c>
      <c r="AD468" s="29" t="str">
        <f t="shared" si="265"/>
        <v/>
      </c>
      <c r="AE468" s="22" t="str">
        <f t="shared" si="266"/>
        <v/>
      </c>
      <c r="AF468" s="22" t="str">
        <f t="shared" si="267"/>
        <v/>
      </c>
      <c r="AG468" s="22" t="str">
        <f t="shared" si="268"/>
        <v/>
      </c>
      <c r="AH468" s="22" t="str">
        <f t="shared" si="269"/>
        <v/>
      </c>
      <c r="AI468" s="22" t="str">
        <f t="shared" si="270"/>
        <v/>
      </c>
      <c r="AJ468" s="31" t="str">
        <f t="shared" si="271"/>
        <v/>
      </c>
      <c r="AK468" s="22" t="str">
        <f t="shared" si="272"/>
        <v/>
      </c>
      <c r="AL468" s="22" t="str">
        <f t="shared" si="273"/>
        <v/>
      </c>
      <c r="AM468" s="22" t="str">
        <f t="shared" si="274"/>
        <v/>
      </c>
      <c r="AN468" s="22" t="str">
        <f t="shared" si="275"/>
        <v/>
      </c>
      <c r="AO468" s="22" t="str">
        <f t="shared" si="276"/>
        <v/>
      </c>
      <c r="AP468" s="22" t="str">
        <f t="shared" si="277"/>
        <v/>
      </c>
      <c r="AQ468" s="2" t="str">
        <f t="shared" si="278"/>
        <v/>
      </c>
    </row>
    <row r="469" spans="1:43" x14ac:dyDescent="0.25">
      <c r="A469" s="26" t="str">
        <f t="shared" si="279"/>
        <v/>
      </c>
      <c r="B469" t="s">
        <v>3235</v>
      </c>
      <c r="C469" t="s">
        <v>44</v>
      </c>
      <c r="D469" t="s">
        <v>24</v>
      </c>
      <c r="E469" t="s">
        <v>3234</v>
      </c>
      <c r="F469">
        <v>2026</v>
      </c>
      <c r="G469" t="s">
        <v>5657</v>
      </c>
      <c r="H469" s="4">
        <v>46174</v>
      </c>
      <c r="I469" s="4" t="str">
        <f t="shared" si="245"/>
        <v>Mid-American</v>
      </c>
      <c r="J469" s="2">
        <f t="shared" si="246"/>
        <v>0.29099999999999998</v>
      </c>
      <c r="K469" s="2">
        <f t="shared" si="247"/>
        <v>0.48799999999999999</v>
      </c>
      <c r="L469" s="2">
        <f t="shared" si="248"/>
        <v>0.48599999999999999</v>
      </c>
      <c r="M469" s="2">
        <f t="shared" si="249"/>
        <v>0.97299999999999998</v>
      </c>
      <c r="N469" s="22" cm="1">
        <f t="array" ref="N469">IFERROR(INDEX(Stats_Hit_GP,MATCH($B469,Stats_Hit_Player,0)),"")</f>
        <v>52</v>
      </c>
      <c r="O469" s="22">
        <f t="shared" si="250"/>
        <v>244</v>
      </c>
      <c r="P469" s="22">
        <f t="shared" si="251"/>
        <v>175</v>
      </c>
      <c r="Q469" s="22">
        <f t="shared" si="252"/>
        <v>42</v>
      </c>
      <c r="R469" s="22">
        <f t="shared" si="253"/>
        <v>51</v>
      </c>
      <c r="S469" s="22">
        <f t="shared" si="254"/>
        <v>13</v>
      </c>
      <c r="T469" s="22">
        <f t="shared" si="255"/>
        <v>0</v>
      </c>
      <c r="U469" s="22">
        <f t="shared" si="256"/>
        <v>7</v>
      </c>
      <c r="V469" s="22">
        <f t="shared" si="257"/>
        <v>26</v>
      </c>
      <c r="W469" s="22">
        <f t="shared" si="258"/>
        <v>8</v>
      </c>
      <c r="X469" s="22">
        <f t="shared" si="259"/>
        <v>60</v>
      </c>
      <c r="Y469" s="22">
        <f t="shared" si="260"/>
        <v>45</v>
      </c>
      <c r="Z469" s="22">
        <f t="shared" si="261"/>
        <v>9</v>
      </c>
      <c r="AA469" s="22">
        <f t="shared" si="262"/>
        <v>0</v>
      </c>
      <c r="AB469" s="22" t="str">
        <f t="shared" si="263"/>
        <v/>
      </c>
      <c r="AC469" s="22" t="str">
        <f t="shared" si="264"/>
        <v/>
      </c>
      <c r="AD469" s="29" t="str">
        <f t="shared" si="265"/>
        <v/>
      </c>
      <c r="AE469" s="22" t="str">
        <f t="shared" si="266"/>
        <v/>
      </c>
      <c r="AF469" s="22" t="str">
        <f t="shared" si="267"/>
        <v/>
      </c>
      <c r="AG469" s="22" t="str">
        <f t="shared" si="268"/>
        <v/>
      </c>
      <c r="AH469" s="22" t="str">
        <f t="shared" si="269"/>
        <v/>
      </c>
      <c r="AI469" s="22" t="str">
        <f t="shared" si="270"/>
        <v/>
      </c>
      <c r="AJ469" s="31" t="str">
        <f t="shared" si="271"/>
        <v/>
      </c>
      <c r="AK469" s="22" t="str">
        <f t="shared" si="272"/>
        <v/>
      </c>
      <c r="AL469" s="22" t="str">
        <f t="shared" si="273"/>
        <v/>
      </c>
      <c r="AM469" s="22" t="str">
        <f t="shared" si="274"/>
        <v/>
      </c>
      <c r="AN469" s="22" t="str">
        <f t="shared" si="275"/>
        <v/>
      </c>
      <c r="AO469" s="22" t="str">
        <f t="shared" si="276"/>
        <v/>
      </c>
      <c r="AP469" s="22" t="str">
        <f t="shared" si="277"/>
        <v/>
      </c>
      <c r="AQ469" s="2" t="str">
        <f t="shared" si="278"/>
        <v/>
      </c>
    </row>
    <row r="470" spans="1:43" x14ac:dyDescent="0.25">
      <c r="A470" s="26" t="str">
        <f t="shared" si="279"/>
        <v/>
      </c>
      <c r="B470" t="s">
        <v>1881</v>
      </c>
      <c r="C470" t="s">
        <v>42</v>
      </c>
      <c r="D470" t="s">
        <v>37</v>
      </c>
      <c r="E470" t="s">
        <v>1874</v>
      </c>
      <c r="F470">
        <v>2026</v>
      </c>
      <c r="G470" t="s">
        <v>5657</v>
      </c>
      <c r="H470" s="4">
        <v>46174</v>
      </c>
      <c r="I470" s="4" t="str">
        <f t="shared" si="245"/>
        <v>Big Ten</v>
      </c>
      <c r="J470" s="2">
        <f t="shared" si="246"/>
        <v>0.23100000000000001</v>
      </c>
      <c r="K470" s="2">
        <f t="shared" si="247"/>
        <v>0.34300000000000003</v>
      </c>
      <c r="L470" s="2">
        <f t="shared" si="248"/>
        <v>0.29699999999999999</v>
      </c>
      <c r="M470" s="2">
        <f t="shared" si="249"/>
        <v>0.64100000000000001</v>
      </c>
      <c r="N470" s="22" cm="1">
        <f t="array" ref="N470">IFERROR(INDEX(Stats_Hit_GP,MATCH($B470,Stats_Hit_Player,0)),"")</f>
        <v>56</v>
      </c>
      <c r="O470" s="22">
        <f t="shared" si="250"/>
        <v>237</v>
      </c>
      <c r="P470" s="22">
        <f t="shared" si="251"/>
        <v>195</v>
      </c>
      <c r="Q470" s="22">
        <f t="shared" si="252"/>
        <v>28</v>
      </c>
      <c r="R470" s="22">
        <f t="shared" si="253"/>
        <v>45</v>
      </c>
      <c r="S470" s="22">
        <f t="shared" si="254"/>
        <v>7</v>
      </c>
      <c r="T470" s="22">
        <f t="shared" si="255"/>
        <v>0</v>
      </c>
      <c r="U470" s="22">
        <f t="shared" si="256"/>
        <v>2</v>
      </c>
      <c r="V470" s="22">
        <f t="shared" si="257"/>
        <v>26</v>
      </c>
      <c r="W470" s="22">
        <f t="shared" si="258"/>
        <v>9</v>
      </c>
      <c r="X470" s="22">
        <f t="shared" si="259"/>
        <v>26</v>
      </c>
      <c r="Y470" s="22">
        <f t="shared" si="260"/>
        <v>27</v>
      </c>
      <c r="Z470" s="22">
        <f t="shared" si="261"/>
        <v>6</v>
      </c>
      <c r="AA470" s="22">
        <f t="shared" si="262"/>
        <v>4</v>
      </c>
      <c r="AB470" s="22" t="str">
        <f t="shared" si="263"/>
        <v/>
      </c>
      <c r="AC470" s="22" t="str">
        <f t="shared" si="264"/>
        <v/>
      </c>
      <c r="AD470" s="29" t="str">
        <f t="shared" si="265"/>
        <v/>
      </c>
      <c r="AE470" s="22" t="str">
        <f t="shared" si="266"/>
        <v/>
      </c>
      <c r="AF470" s="22" t="str">
        <f t="shared" si="267"/>
        <v/>
      </c>
      <c r="AG470" s="22" t="str">
        <f t="shared" si="268"/>
        <v/>
      </c>
      <c r="AH470" s="22" t="str">
        <f t="shared" si="269"/>
        <v/>
      </c>
      <c r="AI470" s="22" t="str">
        <f t="shared" si="270"/>
        <v/>
      </c>
      <c r="AJ470" s="31" t="str">
        <f t="shared" si="271"/>
        <v/>
      </c>
      <c r="AK470" s="22" t="str">
        <f t="shared" si="272"/>
        <v/>
      </c>
      <c r="AL470" s="22" t="str">
        <f t="shared" si="273"/>
        <v/>
      </c>
      <c r="AM470" s="22" t="str">
        <f t="shared" si="274"/>
        <v/>
      </c>
      <c r="AN470" s="22" t="str">
        <f t="shared" si="275"/>
        <v/>
      </c>
      <c r="AO470" s="22" t="str">
        <f t="shared" si="276"/>
        <v/>
      </c>
      <c r="AP470" s="22" t="str">
        <f t="shared" si="277"/>
        <v/>
      </c>
      <c r="AQ470" s="2" t="str">
        <f t="shared" si="278"/>
        <v/>
      </c>
    </row>
    <row r="471" spans="1:43" x14ac:dyDescent="0.25">
      <c r="A471" s="26" t="str">
        <f t="shared" si="279"/>
        <v/>
      </c>
      <c r="B471" t="s">
        <v>2409</v>
      </c>
      <c r="C471" t="s">
        <v>44</v>
      </c>
      <c r="D471" t="s">
        <v>37</v>
      </c>
      <c r="E471" t="s">
        <v>2414</v>
      </c>
      <c r="F471">
        <v>2026</v>
      </c>
      <c r="G471" t="s">
        <v>5657</v>
      </c>
      <c r="H471" s="4">
        <v>46174</v>
      </c>
      <c r="I471" s="4" t="str">
        <f t="shared" si="245"/>
        <v>Coastal</v>
      </c>
      <c r="J471" s="2">
        <f t="shared" si="246"/>
        <v>0.188</v>
      </c>
      <c r="K471" s="2">
        <f t="shared" si="247"/>
        <v>0.29099999999999998</v>
      </c>
      <c r="L471" s="2">
        <f t="shared" si="248"/>
        <v>0.29399999999999998</v>
      </c>
      <c r="M471" s="2">
        <f t="shared" si="249"/>
        <v>0.58499999999999996</v>
      </c>
      <c r="N471" s="22" cm="1">
        <f t="array" ref="N471">IFERROR(INDEX(Stats_Hit_GP,MATCH($B471,Stats_Hit_Player,0)),"")</f>
        <v>28</v>
      </c>
      <c r="O471" s="22">
        <f t="shared" si="250"/>
        <v>105</v>
      </c>
      <c r="P471" s="22">
        <f t="shared" si="251"/>
        <v>85</v>
      </c>
      <c r="Q471" s="22">
        <f t="shared" si="252"/>
        <v>16</v>
      </c>
      <c r="R471" s="22">
        <f t="shared" si="253"/>
        <v>16</v>
      </c>
      <c r="S471" s="22">
        <f t="shared" si="254"/>
        <v>3</v>
      </c>
      <c r="T471" s="22">
        <f t="shared" si="255"/>
        <v>0</v>
      </c>
      <c r="U471" s="22">
        <f t="shared" si="256"/>
        <v>2</v>
      </c>
      <c r="V471" s="22">
        <f t="shared" si="257"/>
        <v>21</v>
      </c>
      <c r="W471" s="22">
        <f t="shared" si="258"/>
        <v>5</v>
      </c>
      <c r="X471" s="22">
        <f t="shared" si="259"/>
        <v>9</v>
      </c>
      <c r="Y471" s="22">
        <f t="shared" si="260"/>
        <v>22</v>
      </c>
      <c r="Z471" s="22">
        <f t="shared" si="261"/>
        <v>8</v>
      </c>
      <c r="AA471" s="22">
        <f t="shared" si="262"/>
        <v>0</v>
      </c>
      <c r="AB471" s="22" t="str">
        <f t="shared" si="263"/>
        <v/>
      </c>
      <c r="AC471" s="22" t="str">
        <f t="shared" si="264"/>
        <v/>
      </c>
      <c r="AD471" s="29" t="str">
        <f t="shared" si="265"/>
        <v/>
      </c>
      <c r="AE471" s="22" t="str">
        <f t="shared" si="266"/>
        <v/>
      </c>
      <c r="AF471" s="22" t="str">
        <f t="shared" si="267"/>
        <v/>
      </c>
      <c r="AG471" s="22" t="str">
        <f t="shared" si="268"/>
        <v/>
      </c>
      <c r="AH471" s="22" t="str">
        <f t="shared" si="269"/>
        <v/>
      </c>
      <c r="AI471" s="22" t="str">
        <f t="shared" si="270"/>
        <v/>
      </c>
      <c r="AJ471" s="31" t="str">
        <f t="shared" si="271"/>
        <v/>
      </c>
      <c r="AK471" s="22" t="str">
        <f t="shared" si="272"/>
        <v/>
      </c>
      <c r="AL471" s="22" t="str">
        <f t="shared" si="273"/>
        <v/>
      </c>
      <c r="AM471" s="22" t="str">
        <f t="shared" si="274"/>
        <v/>
      </c>
      <c r="AN471" s="22" t="str">
        <f t="shared" si="275"/>
        <v/>
      </c>
      <c r="AO471" s="22" t="str">
        <f t="shared" si="276"/>
        <v/>
      </c>
      <c r="AP471" s="22" t="str">
        <f t="shared" si="277"/>
        <v/>
      </c>
      <c r="AQ471" s="2" t="str">
        <f t="shared" si="278"/>
        <v/>
      </c>
    </row>
    <row r="472" spans="1:43" x14ac:dyDescent="0.25">
      <c r="A472" s="26" t="str">
        <f t="shared" si="279"/>
        <v/>
      </c>
      <c r="B472" t="s">
        <v>6682</v>
      </c>
      <c r="C472" t="s">
        <v>64</v>
      </c>
      <c r="D472" t="s">
        <v>37</v>
      </c>
      <c r="E472" t="s">
        <v>4823</v>
      </c>
      <c r="F472">
        <v>2026</v>
      </c>
      <c r="G472" t="s">
        <v>5657</v>
      </c>
      <c r="H472" s="4">
        <v>46174</v>
      </c>
      <c r="I472" s="4" t="str">
        <f t="shared" si="245"/>
        <v>Summit</v>
      </c>
      <c r="J472" s="2" t="str">
        <f t="shared" si="246"/>
        <v/>
      </c>
      <c r="K472" s="2" t="str">
        <f t="shared" si="247"/>
        <v/>
      </c>
      <c r="L472" s="2" t="str">
        <f t="shared" si="248"/>
        <v/>
      </c>
      <c r="M472" s="2" t="str">
        <f t="shared" si="249"/>
        <v/>
      </c>
      <c r="N472" s="22" t="str" cm="1">
        <f t="array" ref="N472">IFERROR(INDEX(Stats_Hit_GP,MATCH($B472,Stats_Hit_Player,0)),"")</f>
        <v/>
      </c>
      <c r="O472" s="22" t="str">
        <f t="shared" si="250"/>
        <v/>
      </c>
      <c r="P472" s="22" t="str">
        <f t="shared" si="251"/>
        <v/>
      </c>
      <c r="Q472" s="22" t="str">
        <f t="shared" si="252"/>
        <v/>
      </c>
      <c r="R472" s="22" t="str">
        <f t="shared" si="253"/>
        <v/>
      </c>
      <c r="S472" s="22" t="str">
        <f t="shared" si="254"/>
        <v/>
      </c>
      <c r="T472" s="22" t="str">
        <f t="shared" si="255"/>
        <v/>
      </c>
      <c r="U472" s="22" t="str">
        <f t="shared" si="256"/>
        <v/>
      </c>
      <c r="V472" s="22" t="str">
        <f t="shared" si="257"/>
        <v/>
      </c>
      <c r="W472" s="22" t="str">
        <f t="shared" si="258"/>
        <v/>
      </c>
      <c r="X472" s="22" t="str">
        <f t="shared" si="259"/>
        <v/>
      </c>
      <c r="Y472" s="22" t="str">
        <f t="shared" si="260"/>
        <v/>
      </c>
      <c r="Z472" s="22" t="str">
        <f t="shared" si="261"/>
        <v/>
      </c>
      <c r="AA472" s="22" t="str">
        <f t="shared" si="262"/>
        <v/>
      </c>
      <c r="AB472" s="22">
        <f t="shared" si="263"/>
        <v>5</v>
      </c>
      <c r="AC472" s="22">
        <f t="shared" si="264"/>
        <v>3</v>
      </c>
      <c r="AD472" s="29">
        <f t="shared" si="265"/>
        <v>5.61</v>
      </c>
      <c r="AE472" s="22">
        <f t="shared" si="266"/>
        <v>16</v>
      </c>
      <c r="AF472" s="22">
        <f t="shared" si="267"/>
        <v>15</v>
      </c>
      <c r="AG472" s="22">
        <f t="shared" si="268"/>
        <v>0</v>
      </c>
      <c r="AH472" s="22">
        <f t="shared" si="269"/>
        <v>0</v>
      </c>
      <c r="AI472" s="22">
        <f t="shared" si="270"/>
        <v>0</v>
      </c>
      <c r="AJ472" s="31">
        <f t="shared" si="271"/>
        <v>78.2</v>
      </c>
      <c r="AK472" s="22">
        <f t="shared" si="272"/>
        <v>72</v>
      </c>
      <c r="AL472" s="22">
        <f t="shared" si="273"/>
        <v>53</v>
      </c>
      <c r="AM472" s="22">
        <f t="shared" si="274"/>
        <v>49</v>
      </c>
      <c r="AN472" s="22">
        <f t="shared" si="275"/>
        <v>58</v>
      </c>
      <c r="AO472" s="22">
        <f t="shared" si="276"/>
        <v>69</v>
      </c>
      <c r="AP472" s="22">
        <f t="shared" si="277"/>
        <v>18</v>
      </c>
      <c r="AQ472" s="2">
        <f t="shared" si="278"/>
        <v>0.247</v>
      </c>
    </row>
    <row r="473" spans="1:43" x14ac:dyDescent="0.25">
      <c r="A473" s="26" t="str">
        <f t="shared" si="279"/>
        <v/>
      </c>
      <c r="B473" t="s">
        <v>6683</v>
      </c>
      <c r="C473" t="s">
        <v>64</v>
      </c>
      <c r="D473" t="s">
        <v>37</v>
      </c>
      <c r="E473" t="s">
        <v>1640</v>
      </c>
      <c r="F473">
        <v>2026</v>
      </c>
      <c r="G473" t="s">
        <v>5657</v>
      </c>
      <c r="H473" s="4">
        <v>46174</v>
      </c>
      <c r="I473" s="4" t="str">
        <f t="shared" si="245"/>
        <v>Big South</v>
      </c>
      <c r="J473" s="2" t="str">
        <f t="shared" si="246"/>
        <v/>
      </c>
      <c r="K473" s="2" t="str">
        <f t="shared" si="247"/>
        <v/>
      </c>
      <c r="L473" s="2" t="str">
        <f t="shared" si="248"/>
        <v/>
      </c>
      <c r="M473" s="2" t="str">
        <f t="shared" si="249"/>
        <v/>
      </c>
      <c r="N473" s="22" t="str" cm="1">
        <f t="array" ref="N473">IFERROR(INDEX(Stats_Hit_GP,MATCH($B473,Stats_Hit_Player,0)),"")</f>
        <v/>
      </c>
      <c r="O473" s="22" t="str">
        <f t="shared" si="250"/>
        <v/>
      </c>
      <c r="P473" s="22" t="str">
        <f t="shared" si="251"/>
        <v/>
      </c>
      <c r="Q473" s="22" t="str">
        <f t="shared" si="252"/>
        <v/>
      </c>
      <c r="R473" s="22" t="str">
        <f t="shared" si="253"/>
        <v/>
      </c>
      <c r="S473" s="22" t="str">
        <f t="shared" si="254"/>
        <v/>
      </c>
      <c r="T473" s="22" t="str">
        <f t="shared" si="255"/>
        <v/>
      </c>
      <c r="U473" s="22" t="str">
        <f t="shared" si="256"/>
        <v/>
      </c>
      <c r="V473" s="22" t="str">
        <f t="shared" si="257"/>
        <v/>
      </c>
      <c r="W473" s="22" t="str">
        <f t="shared" si="258"/>
        <v/>
      </c>
      <c r="X473" s="22" t="str">
        <f t="shared" si="259"/>
        <v/>
      </c>
      <c r="Y473" s="22" t="str">
        <f t="shared" si="260"/>
        <v/>
      </c>
      <c r="Z473" s="22" t="str">
        <f t="shared" si="261"/>
        <v/>
      </c>
      <c r="AA473" s="22" t="str">
        <f t="shared" si="262"/>
        <v/>
      </c>
      <c r="AB473" s="22">
        <f t="shared" si="263"/>
        <v>2</v>
      </c>
      <c r="AC473" s="22">
        <f t="shared" si="264"/>
        <v>3</v>
      </c>
      <c r="AD473" s="29">
        <f t="shared" si="265"/>
        <v>4.8600000000000003</v>
      </c>
      <c r="AE473" s="22">
        <f t="shared" si="266"/>
        <v>17</v>
      </c>
      <c r="AF473" s="22">
        <f t="shared" si="267"/>
        <v>12</v>
      </c>
      <c r="AG473" s="22">
        <f t="shared" si="268"/>
        <v>0</v>
      </c>
      <c r="AH473" s="22">
        <f t="shared" si="269"/>
        <v>0</v>
      </c>
      <c r="AI473" s="22">
        <f t="shared" si="270"/>
        <v>0</v>
      </c>
      <c r="AJ473" s="31">
        <f t="shared" si="271"/>
        <v>70.099999999999994</v>
      </c>
      <c r="AK473" s="22">
        <f t="shared" si="272"/>
        <v>74</v>
      </c>
      <c r="AL473" s="22">
        <f t="shared" si="273"/>
        <v>48</v>
      </c>
      <c r="AM473" s="22">
        <f t="shared" si="274"/>
        <v>38</v>
      </c>
      <c r="AN473" s="22">
        <f t="shared" si="275"/>
        <v>30</v>
      </c>
      <c r="AO473" s="22">
        <f t="shared" si="276"/>
        <v>51</v>
      </c>
      <c r="AP473" s="22">
        <f t="shared" si="277"/>
        <v>6</v>
      </c>
      <c r="AQ473" s="2">
        <f t="shared" si="278"/>
        <v>0.27</v>
      </c>
    </row>
    <row r="474" spans="1:43" x14ac:dyDescent="0.25">
      <c r="A474" s="26" t="str">
        <f t="shared" si="279"/>
        <v/>
      </c>
      <c r="B474" t="s">
        <v>2979</v>
      </c>
      <c r="C474" t="s">
        <v>27</v>
      </c>
      <c r="D474" t="s">
        <v>37</v>
      </c>
      <c r="E474" t="s">
        <v>2977</v>
      </c>
      <c r="F474">
        <v>2026</v>
      </c>
      <c r="G474" t="s">
        <v>5657</v>
      </c>
      <c r="H474" s="4">
        <v>46174</v>
      </c>
      <c r="I474" s="4" t="str">
        <f t="shared" si="245"/>
        <v>Metro Atlantic</v>
      </c>
      <c r="J474" s="2">
        <f t="shared" si="246"/>
        <v>0.308</v>
      </c>
      <c r="K474" s="2">
        <f t="shared" si="247"/>
        <v>0.42199999999999999</v>
      </c>
      <c r="L474" s="2">
        <f t="shared" si="248"/>
        <v>0.58099999999999996</v>
      </c>
      <c r="M474" s="2">
        <f t="shared" si="249"/>
        <v>1.0029999999999999</v>
      </c>
      <c r="N474" s="22" cm="1">
        <f t="array" ref="N474">IFERROR(INDEX(Stats_Hit_GP,MATCH($B474,Stats_Hit_Player,0)),"")</f>
        <v>46</v>
      </c>
      <c r="O474" s="22">
        <f t="shared" si="250"/>
        <v>211</v>
      </c>
      <c r="P474" s="22">
        <f t="shared" si="251"/>
        <v>172</v>
      </c>
      <c r="Q474" s="22">
        <f t="shared" si="252"/>
        <v>38</v>
      </c>
      <c r="R474" s="22">
        <f t="shared" si="253"/>
        <v>53</v>
      </c>
      <c r="S474" s="22">
        <f t="shared" si="254"/>
        <v>11</v>
      </c>
      <c r="T474" s="22">
        <f t="shared" si="255"/>
        <v>0</v>
      </c>
      <c r="U474" s="22">
        <f t="shared" si="256"/>
        <v>12</v>
      </c>
      <c r="V474" s="22">
        <f t="shared" si="257"/>
        <v>41</v>
      </c>
      <c r="W474" s="22">
        <f t="shared" si="258"/>
        <v>10</v>
      </c>
      <c r="X474" s="22">
        <f t="shared" si="259"/>
        <v>26</v>
      </c>
      <c r="Y474" s="22">
        <f t="shared" si="260"/>
        <v>53</v>
      </c>
      <c r="Z474" s="22">
        <f t="shared" si="261"/>
        <v>12</v>
      </c>
      <c r="AA474" s="22">
        <f t="shared" si="262"/>
        <v>0</v>
      </c>
      <c r="AB474" s="22" t="str">
        <f t="shared" si="263"/>
        <v/>
      </c>
      <c r="AC474" s="22" t="str">
        <f t="shared" si="264"/>
        <v/>
      </c>
      <c r="AD474" s="29" t="str">
        <f t="shared" si="265"/>
        <v/>
      </c>
      <c r="AE474" s="22" t="str">
        <f t="shared" si="266"/>
        <v/>
      </c>
      <c r="AF474" s="22" t="str">
        <f t="shared" si="267"/>
        <v/>
      </c>
      <c r="AG474" s="22" t="str">
        <f t="shared" si="268"/>
        <v/>
      </c>
      <c r="AH474" s="22" t="str">
        <f t="shared" si="269"/>
        <v/>
      </c>
      <c r="AI474" s="22" t="str">
        <f t="shared" si="270"/>
        <v/>
      </c>
      <c r="AJ474" s="31" t="str">
        <f t="shared" si="271"/>
        <v/>
      </c>
      <c r="AK474" s="22" t="str">
        <f t="shared" si="272"/>
        <v/>
      </c>
      <c r="AL474" s="22" t="str">
        <f t="shared" si="273"/>
        <v/>
      </c>
      <c r="AM474" s="22" t="str">
        <f t="shared" si="274"/>
        <v/>
      </c>
      <c r="AN474" s="22" t="str">
        <f t="shared" si="275"/>
        <v/>
      </c>
      <c r="AO474" s="22" t="str">
        <f t="shared" si="276"/>
        <v/>
      </c>
      <c r="AP474" s="22" t="str">
        <f t="shared" si="277"/>
        <v/>
      </c>
      <c r="AQ474" s="2" t="str">
        <f t="shared" si="278"/>
        <v/>
      </c>
    </row>
    <row r="475" spans="1:43" x14ac:dyDescent="0.25">
      <c r="A475" s="26" t="str">
        <f t="shared" si="279"/>
        <v/>
      </c>
      <c r="B475" t="s">
        <v>2302</v>
      </c>
      <c r="C475" t="s">
        <v>42</v>
      </c>
      <c r="D475" t="s">
        <v>37</v>
      </c>
      <c r="E475" t="s">
        <v>5720</v>
      </c>
      <c r="F475">
        <v>2026</v>
      </c>
      <c r="G475" t="s">
        <v>5657</v>
      </c>
      <c r="H475" s="4">
        <v>46174</v>
      </c>
      <c r="I475" s="4" t="str">
        <f t="shared" si="245"/>
        <v/>
      </c>
      <c r="J475" s="2">
        <f t="shared" si="246"/>
        <v>0.106</v>
      </c>
      <c r="K475" s="2">
        <f t="shared" si="247"/>
        <v>0.28299999999999997</v>
      </c>
      <c r="L475" s="2">
        <f t="shared" si="248"/>
        <v>0.106</v>
      </c>
      <c r="M475" s="2">
        <f t="shared" si="249"/>
        <v>0.39</v>
      </c>
      <c r="N475" s="22" cm="1">
        <f t="array" ref="N475">IFERROR(INDEX(Stats_Hit_GP,MATCH($B475,Stats_Hit_Player,0)),"")</f>
        <v>20</v>
      </c>
      <c r="O475" s="22">
        <f t="shared" si="250"/>
        <v>60</v>
      </c>
      <c r="P475" s="22">
        <f t="shared" si="251"/>
        <v>47</v>
      </c>
      <c r="Q475" s="22">
        <f t="shared" si="252"/>
        <v>4</v>
      </c>
      <c r="R475" s="22">
        <f t="shared" si="253"/>
        <v>5</v>
      </c>
      <c r="S475" s="22">
        <f t="shared" si="254"/>
        <v>0</v>
      </c>
      <c r="T475" s="22">
        <f t="shared" si="255"/>
        <v>0</v>
      </c>
      <c r="U475" s="22">
        <f t="shared" si="256"/>
        <v>0</v>
      </c>
      <c r="V475" s="22">
        <f t="shared" si="257"/>
        <v>8</v>
      </c>
      <c r="W475" s="22">
        <f t="shared" si="258"/>
        <v>1</v>
      </c>
      <c r="X475" s="22">
        <f t="shared" si="259"/>
        <v>11</v>
      </c>
      <c r="Y475" s="22">
        <f t="shared" si="260"/>
        <v>16</v>
      </c>
      <c r="Z475" s="22">
        <f t="shared" si="261"/>
        <v>5</v>
      </c>
      <c r="AA475" s="22">
        <f t="shared" si="262"/>
        <v>0</v>
      </c>
      <c r="AB475" s="22" t="str">
        <f t="shared" si="263"/>
        <v/>
      </c>
      <c r="AC475" s="22" t="str">
        <f t="shared" si="264"/>
        <v/>
      </c>
      <c r="AD475" s="29" t="str">
        <f t="shared" si="265"/>
        <v/>
      </c>
      <c r="AE475" s="22" t="str">
        <f t="shared" si="266"/>
        <v/>
      </c>
      <c r="AF475" s="22" t="str">
        <f t="shared" si="267"/>
        <v/>
      </c>
      <c r="AG475" s="22" t="str">
        <f t="shared" si="268"/>
        <v/>
      </c>
      <c r="AH475" s="22" t="str">
        <f t="shared" si="269"/>
        <v/>
      </c>
      <c r="AI475" s="22" t="str">
        <f t="shared" si="270"/>
        <v/>
      </c>
      <c r="AJ475" s="31" t="str">
        <f t="shared" si="271"/>
        <v/>
      </c>
      <c r="AK475" s="22" t="str">
        <f t="shared" si="272"/>
        <v/>
      </c>
      <c r="AL475" s="22" t="str">
        <f t="shared" si="273"/>
        <v/>
      </c>
      <c r="AM475" s="22" t="str">
        <f t="shared" si="274"/>
        <v/>
      </c>
      <c r="AN475" s="22" t="str">
        <f t="shared" si="275"/>
        <v/>
      </c>
      <c r="AO475" s="22" t="str">
        <f t="shared" si="276"/>
        <v/>
      </c>
      <c r="AP475" s="22" t="str">
        <f t="shared" si="277"/>
        <v/>
      </c>
      <c r="AQ475" s="2" t="str">
        <f t="shared" si="278"/>
        <v/>
      </c>
    </row>
    <row r="476" spans="1:43" x14ac:dyDescent="0.25">
      <c r="A476" s="26" t="str">
        <f t="shared" si="279"/>
        <v/>
      </c>
      <c r="B476" t="s">
        <v>6684</v>
      </c>
      <c r="C476" t="s">
        <v>64</v>
      </c>
      <c r="D476" t="s">
        <v>37</v>
      </c>
      <c r="E476" t="s">
        <v>5720</v>
      </c>
      <c r="F476">
        <v>2026</v>
      </c>
      <c r="G476" t="s">
        <v>5657</v>
      </c>
      <c r="H476" s="4">
        <v>46174</v>
      </c>
      <c r="I476" s="4" t="str">
        <f t="shared" si="245"/>
        <v/>
      </c>
      <c r="J476" s="2" t="str">
        <f t="shared" si="246"/>
        <v/>
      </c>
      <c r="K476" s="2" t="str">
        <f t="shared" si="247"/>
        <v/>
      </c>
      <c r="L476" s="2" t="str">
        <f t="shared" si="248"/>
        <v/>
      </c>
      <c r="M476" s="2" t="str">
        <f t="shared" si="249"/>
        <v/>
      </c>
      <c r="N476" s="22" t="str" cm="1">
        <f t="array" ref="N476">IFERROR(INDEX(Stats_Hit_GP,MATCH($B476,Stats_Hit_Player,0)),"")</f>
        <v/>
      </c>
      <c r="O476" s="22" t="str">
        <f t="shared" si="250"/>
        <v/>
      </c>
      <c r="P476" s="22" t="str">
        <f t="shared" si="251"/>
        <v/>
      </c>
      <c r="Q476" s="22" t="str">
        <f t="shared" si="252"/>
        <v/>
      </c>
      <c r="R476" s="22" t="str">
        <f t="shared" si="253"/>
        <v/>
      </c>
      <c r="S476" s="22" t="str">
        <f t="shared" si="254"/>
        <v/>
      </c>
      <c r="T476" s="22" t="str">
        <f t="shared" si="255"/>
        <v/>
      </c>
      <c r="U476" s="22" t="str">
        <f t="shared" si="256"/>
        <v/>
      </c>
      <c r="V476" s="22" t="str">
        <f t="shared" si="257"/>
        <v/>
      </c>
      <c r="W476" s="22" t="str">
        <f t="shared" si="258"/>
        <v/>
      </c>
      <c r="X476" s="22" t="str">
        <f t="shared" si="259"/>
        <v/>
      </c>
      <c r="Y476" s="22" t="str">
        <f t="shared" si="260"/>
        <v/>
      </c>
      <c r="Z476" s="22" t="str">
        <f t="shared" si="261"/>
        <v/>
      </c>
      <c r="AA476" s="22" t="str">
        <f t="shared" si="262"/>
        <v/>
      </c>
      <c r="AB476" s="22">
        <f t="shared" si="263"/>
        <v>1</v>
      </c>
      <c r="AC476" s="22">
        <f t="shared" si="264"/>
        <v>2</v>
      </c>
      <c r="AD476" s="29">
        <f t="shared" si="265"/>
        <v>12.18</v>
      </c>
      <c r="AE476" s="22">
        <f t="shared" si="266"/>
        <v>12</v>
      </c>
      <c r="AF476" s="22">
        <f t="shared" si="267"/>
        <v>1</v>
      </c>
      <c r="AG476" s="22">
        <f t="shared" si="268"/>
        <v>0</v>
      </c>
      <c r="AH476" s="22">
        <f t="shared" si="269"/>
        <v>0</v>
      </c>
      <c r="AI476" s="22">
        <f t="shared" si="270"/>
        <v>0</v>
      </c>
      <c r="AJ476" s="31">
        <f t="shared" si="271"/>
        <v>17</v>
      </c>
      <c r="AK476" s="22">
        <f t="shared" si="272"/>
        <v>31</v>
      </c>
      <c r="AL476" s="22">
        <f t="shared" si="273"/>
        <v>25</v>
      </c>
      <c r="AM476" s="22">
        <f t="shared" si="274"/>
        <v>23</v>
      </c>
      <c r="AN476" s="22">
        <f t="shared" si="275"/>
        <v>5</v>
      </c>
      <c r="AO476" s="22">
        <f t="shared" si="276"/>
        <v>12</v>
      </c>
      <c r="AP476" s="22">
        <f t="shared" si="277"/>
        <v>3</v>
      </c>
      <c r="AQ476" s="2">
        <f t="shared" si="278"/>
        <v>0.38800000000000001</v>
      </c>
    </row>
    <row r="477" spans="1:43" x14ac:dyDescent="0.25">
      <c r="A477" s="26" t="str">
        <f t="shared" si="279"/>
        <v/>
      </c>
      <c r="B477" t="s">
        <v>6685</v>
      </c>
      <c r="C477" t="s">
        <v>64</v>
      </c>
      <c r="D477" t="s">
        <v>24</v>
      </c>
      <c r="E477" t="s">
        <v>5620</v>
      </c>
      <c r="F477">
        <v>2026</v>
      </c>
      <c r="G477" t="s">
        <v>5657</v>
      </c>
      <c r="H477" s="4">
        <v>46174</v>
      </c>
      <c r="I477" s="4" t="str">
        <f t="shared" si="245"/>
        <v>Western Athletic</v>
      </c>
      <c r="J477" s="2" t="str">
        <f t="shared" si="246"/>
        <v/>
      </c>
      <c r="K477" s="2" t="str">
        <f t="shared" si="247"/>
        <v/>
      </c>
      <c r="L477" s="2" t="str">
        <f t="shared" si="248"/>
        <v/>
      </c>
      <c r="M477" s="2" t="str">
        <f t="shared" si="249"/>
        <v/>
      </c>
      <c r="N477" s="22" t="str" cm="1">
        <f t="array" ref="N477">IFERROR(INDEX(Stats_Hit_GP,MATCH($B477,Stats_Hit_Player,0)),"")</f>
        <v/>
      </c>
      <c r="O477" s="22" t="str">
        <f t="shared" si="250"/>
        <v/>
      </c>
      <c r="P477" s="22" t="str">
        <f t="shared" si="251"/>
        <v/>
      </c>
      <c r="Q477" s="22" t="str">
        <f t="shared" si="252"/>
        <v/>
      </c>
      <c r="R477" s="22" t="str">
        <f t="shared" si="253"/>
        <v/>
      </c>
      <c r="S477" s="22" t="str">
        <f t="shared" si="254"/>
        <v/>
      </c>
      <c r="T477" s="22" t="str">
        <f t="shared" si="255"/>
        <v/>
      </c>
      <c r="U477" s="22" t="str">
        <f t="shared" si="256"/>
        <v/>
      </c>
      <c r="V477" s="22" t="str">
        <f t="shared" si="257"/>
        <v/>
      </c>
      <c r="W477" s="22" t="str">
        <f t="shared" si="258"/>
        <v/>
      </c>
      <c r="X477" s="22" t="str">
        <f t="shared" si="259"/>
        <v/>
      </c>
      <c r="Y477" s="22" t="str">
        <f t="shared" si="260"/>
        <v/>
      </c>
      <c r="Z477" s="22" t="str">
        <f t="shared" si="261"/>
        <v/>
      </c>
      <c r="AA477" s="22" t="str">
        <f t="shared" si="262"/>
        <v/>
      </c>
      <c r="AB477" s="22" t="str">
        <f t="shared" si="263"/>
        <v/>
      </c>
      <c r="AC477" s="22" t="str">
        <f t="shared" si="264"/>
        <v/>
      </c>
      <c r="AD477" s="29" t="str">
        <f t="shared" si="265"/>
        <v/>
      </c>
      <c r="AE477" s="22" t="str">
        <f t="shared" si="266"/>
        <v/>
      </c>
      <c r="AF477" s="22" t="str">
        <f t="shared" si="267"/>
        <v/>
      </c>
      <c r="AG477" s="22" t="str">
        <f t="shared" si="268"/>
        <v/>
      </c>
      <c r="AH477" s="22" t="str">
        <f t="shared" si="269"/>
        <v/>
      </c>
      <c r="AI477" s="22" t="str">
        <f t="shared" si="270"/>
        <v/>
      </c>
      <c r="AJ477" s="31" t="str">
        <f t="shared" si="271"/>
        <v/>
      </c>
      <c r="AK477" s="22" t="str">
        <f t="shared" si="272"/>
        <v/>
      </c>
      <c r="AL477" s="22" t="str">
        <f t="shared" si="273"/>
        <v/>
      </c>
      <c r="AM477" s="22" t="str">
        <f t="shared" si="274"/>
        <v/>
      </c>
      <c r="AN477" s="22" t="str">
        <f t="shared" si="275"/>
        <v/>
      </c>
      <c r="AO477" s="22" t="str">
        <f t="shared" si="276"/>
        <v/>
      </c>
      <c r="AP477" s="22" t="str">
        <f t="shared" si="277"/>
        <v/>
      </c>
      <c r="AQ477" s="2" t="str">
        <f t="shared" si="278"/>
        <v/>
      </c>
    </row>
    <row r="478" spans="1:43" x14ac:dyDescent="0.25">
      <c r="A478" s="26" t="str">
        <f t="shared" si="279"/>
        <v/>
      </c>
      <c r="B478" t="s">
        <v>6686</v>
      </c>
      <c r="C478" t="s">
        <v>64</v>
      </c>
      <c r="D478" t="s">
        <v>37</v>
      </c>
      <c r="E478" t="s">
        <v>2674</v>
      </c>
      <c r="F478">
        <v>2026</v>
      </c>
      <c r="G478" t="s">
        <v>5657</v>
      </c>
      <c r="H478" s="4">
        <v>46174</v>
      </c>
      <c r="I478" s="4" t="str">
        <f t="shared" si="245"/>
        <v>Horizon</v>
      </c>
      <c r="J478" s="2" t="str">
        <f t="shared" si="246"/>
        <v/>
      </c>
      <c r="K478" s="2" t="str">
        <f t="shared" si="247"/>
        <v/>
      </c>
      <c r="L478" s="2" t="str">
        <f t="shared" si="248"/>
        <v/>
      </c>
      <c r="M478" s="2" t="str">
        <f t="shared" si="249"/>
        <v/>
      </c>
      <c r="N478" s="22" t="str" cm="1">
        <f t="array" ref="N478">IFERROR(INDEX(Stats_Hit_GP,MATCH($B478,Stats_Hit_Player,0)),"")</f>
        <v/>
      </c>
      <c r="O478" s="22" t="str">
        <f t="shared" si="250"/>
        <v/>
      </c>
      <c r="P478" s="22" t="str">
        <f t="shared" si="251"/>
        <v/>
      </c>
      <c r="Q478" s="22" t="str">
        <f t="shared" si="252"/>
        <v/>
      </c>
      <c r="R478" s="22" t="str">
        <f t="shared" si="253"/>
        <v/>
      </c>
      <c r="S478" s="22" t="str">
        <f t="shared" si="254"/>
        <v/>
      </c>
      <c r="T478" s="22" t="str">
        <f t="shared" si="255"/>
        <v/>
      </c>
      <c r="U478" s="22" t="str">
        <f t="shared" si="256"/>
        <v/>
      </c>
      <c r="V478" s="22" t="str">
        <f t="shared" si="257"/>
        <v/>
      </c>
      <c r="W478" s="22" t="str">
        <f t="shared" si="258"/>
        <v/>
      </c>
      <c r="X478" s="22" t="str">
        <f t="shared" si="259"/>
        <v/>
      </c>
      <c r="Y478" s="22" t="str">
        <f t="shared" si="260"/>
        <v/>
      </c>
      <c r="Z478" s="22" t="str">
        <f t="shared" si="261"/>
        <v/>
      </c>
      <c r="AA478" s="22" t="str">
        <f t="shared" si="262"/>
        <v/>
      </c>
      <c r="AB478" s="22">
        <f t="shared" si="263"/>
        <v>1</v>
      </c>
      <c r="AC478" s="22">
        <f t="shared" si="264"/>
        <v>5</v>
      </c>
      <c r="AD478" s="29">
        <f t="shared" si="265"/>
        <v>9.57</v>
      </c>
      <c r="AE478" s="22">
        <f t="shared" si="266"/>
        <v>17</v>
      </c>
      <c r="AF478" s="22">
        <f t="shared" si="267"/>
        <v>7</v>
      </c>
      <c r="AG478" s="22">
        <f t="shared" si="268"/>
        <v>0</v>
      </c>
      <c r="AH478" s="22">
        <f t="shared" si="269"/>
        <v>0</v>
      </c>
      <c r="AI478" s="22">
        <f t="shared" si="270"/>
        <v>0</v>
      </c>
      <c r="AJ478" s="31">
        <f t="shared" si="271"/>
        <v>47</v>
      </c>
      <c r="AK478" s="22">
        <f t="shared" si="272"/>
        <v>62</v>
      </c>
      <c r="AL478" s="22">
        <f t="shared" si="273"/>
        <v>56</v>
      </c>
      <c r="AM478" s="22">
        <f t="shared" si="274"/>
        <v>50</v>
      </c>
      <c r="AN478" s="22">
        <f t="shared" si="275"/>
        <v>33</v>
      </c>
      <c r="AO478" s="22">
        <f t="shared" si="276"/>
        <v>24</v>
      </c>
      <c r="AP478" s="22">
        <f t="shared" si="277"/>
        <v>11</v>
      </c>
      <c r="AQ478" s="2">
        <f t="shared" si="278"/>
        <v>0.32100000000000001</v>
      </c>
    </row>
    <row r="479" spans="1:43" x14ac:dyDescent="0.25">
      <c r="A479" s="26" t="str">
        <f t="shared" si="279"/>
        <v/>
      </c>
      <c r="B479" t="s">
        <v>3999</v>
      </c>
      <c r="C479" t="s">
        <v>40</v>
      </c>
      <c r="D479" t="s">
        <v>24</v>
      </c>
      <c r="E479" t="s">
        <v>3996</v>
      </c>
      <c r="F479">
        <v>2026</v>
      </c>
      <c r="G479" t="s">
        <v>5657</v>
      </c>
      <c r="H479" s="4">
        <v>46174</v>
      </c>
      <c r="I479" s="4" t="str">
        <f t="shared" si="245"/>
        <v>Ohio Valley</v>
      </c>
      <c r="J479" s="2">
        <f t="shared" si="246"/>
        <v>0.28999999999999998</v>
      </c>
      <c r="K479" s="2">
        <f t="shared" si="247"/>
        <v>0.40100000000000002</v>
      </c>
      <c r="L479" s="2">
        <f t="shared" si="248"/>
        <v>0.55200000000000005</v>
      </c>
      <c r="M479" s="2">
        <f t="shared" si="249"/>
        <v>0.95299999999999996</v>
      </c>
      <c r="N479" s="22" cm="1">
        <f t="array" ref="N479">IFERROR(INDEX(Stats_Hit_GP,MATCH($B479,Stats_Hit_Player,0)),"")</f>
        <v>51</v>
      </c>
      <c r="O479" s="22">
        <f t="shared" si="250"/>
        <v>227</v>
      </c>
      <c r="P479" s="22">
        <f t="shared" si="251"/>
        <v>183</v>
      </c>
      <c r="Q479" s="22">
        <f t="shared" si="252"/>
        <v>44</v>
      </c>
      <c r="R479" s="22">
        <f t="shared" si="253"/>
        <v>53</v>
      </c>
      <c r="S479" s="22">
        <f t="shared" si="254"/>
        <v>10</v>
      </c>
      <c r="T479" s="22">
        <f t="shared" si="255"/>
        <v>1</v>
      </c>
      <c r="U479" s="22">
        <f t="shared" si="256"/>
        <v>12</v>
      </c>
      <c r="V479" s="22">
        <f t="shared" si="257"/>
        <v>42</v>
      </c>
      <c r="W479" s="22">
        <f t="shared" si="258"/>
        <v>6</v>
      </c>
      <c r="X479" s="22">
        <f t="shared" si="259"/>
        <v>32</v>
      </c>
      <c r="Y479" s="22">
        <f t="shared" si="260"/>
        <v>45</v>
      </c>
      <c r="Z479" s="22">
        <f t="shared" si="261"/>
        <v>9</v>
      </c>
      <c r="AA479" s="22">
        <f t="shared" si="262"/>
        <v>4</v>
      </c>
      <c r="AB479" s="22" t="str">
        <f t="shared" si="263"/>
        <v/>
      </c>
      <c r="AC479" s="22" t="str">
        <f t="shared" si="264"/>
        <v/>
      </c>
      <c r="AD479" s="29" t="str">
        <f t="shared" si="265"/>
        <v/>
      </c>
      <c r="AE479" s="22" t="str">
        <f t="shared" si="266"/>
        <v/>
      </c>
      <c r="AF479" s="22" t="str">
        <f t="shared" si="267"/>
        <v/>
      </c>
      <c r="AG479" s="22" t="str">
        <f t="shared" si="268"/>
        <v/>
      </c>
      <c r="AH479" s="22" t="str">
        <f t="shared" si="269"/>
        <v/>
      </c>
      <c r="AI479" s="22" t="str">
        <f t="shared" si="270"/>
        <v/>
      </c>
      <c r="AJ479" s="31" t="str">
        <f t="shared" si="271"/>
        <v/>
      </c>
      <c r="AK479" s="22" t="str">
        <f t="shared" si="272"/>
        <v/>
      </c>
      <c r="AL479" s="22" t="str">
        <f t="shared" si="273"/>
        <v/>
      </c>
      <c r="AM479" s="22" t="str">
        <f t="shared" si="274"/>
        <v/>
      </c>
      <c r="AN479" s="22" t="str">
        <f t="shared" si="275"/>
        <v/>
      </c>
      <c r="AO479" s="22" t="str">
        <f t="shared" si="276"/>
        <v/>
      </c>
      <c r="AP479" s="22" t="str">
        <f t="shared" si="277"/>
        <v/>
      </c>
      <c r="AQ479" s="2" t="str">
        <f t="shared" si="278"/>
        <v/>
      </c>
    </row>
    <row r="480" spans="1:43" x14ac:dyDescent="0.25">
      <c r="A480" s="26" t="str">
        <f t="shared" si="279"/>
        <v/>
      </c>
      <c r="B480" t="s">
        <v>6687</v>
      </c>
      <c r="C480" t="s">
        <v>64</v>
      </c>
      <c r="D480" t="s">
        <v>37</v>
      </c>
      <c r="E480" t="s">
        <v>384</v>
      </c>
      <c r="F480">
        <v>2026</v>
      </c>
      <c r="G480" t="s">
        <v>5657</v>
      </c>
      <c r="H480" s="4">
        <v>46174</v>
      </c>
      <c r="I480" s="4" t="str">
        <f t="shared" si="245"/>
        <v>ACC</v>
      </c>
      <c r="J480" s="2" t="str">
        <f t="shared" si="246"/>
        <v/>
      </c>
      <c r="K480" s="2" t="str">
        <f t="shared" si="247"/>
        <v/>
      </c>
      <c r="L480" s="2" t="str">
        <f t="shared" si="248"/>
        <v/>
      </c>
      <c r="M480" s="2" t="str">
        <f t="shared" si="249"/>
        <v/>
      </c>
      <c r="N480" s="22" t="str" cm="1">
        <f t="array" ref="N480">IFERROR(INDEX(Stats_Hit_GP,MATCH($B480,Stats_Hit_Player,0)),"")</f>
        <v/>
      </c>
      <c r="O480" s="22" t="str">
        <f t="shared" si="250"/>
        <v/>
      </c>
      <c r="P480" s="22" t="str">
        <f t="shared" si="251"/>
        <v/>
      </c>
      <c r="Q480" s="22" t="str">
        <f t="shared" si="252"/>
        <v/>
      </c>
      <c r="R480" s="22" t="str">
        <f t="shared" si="253"/>
        <v/>
      </c>
      <c r="S480" s="22" t="str">
        <f t="shared" si="254"/>
        <v/>
      </c>
      <c r="T480" s="22" t="str">
        <f t="shared" si="255"/>
        <v/>
      </c>
      <c r="U480" s="22" t="str">
        <f t="shared" si="256"/>
        <v/>
      </c>
      <c r="V480" s="22" t="str">
        <f t="shared" si="257"/>
        <v/>
      </c>
      <c r="W480" s="22" t="str">
        <f t="shared" si="258"/>
        <v/>
      </c>
      <c r="X480" s="22" t="str">
        <f t="shared" si="259"/>
        <v/>
      </c>
      <c r="Y480" s="22" t="str">
        <f t="shared" si="260"/>
        <v/>
      </c>
      <c r="Z480" s="22" t="str">
        <f t="shared" si="261"/>
        <v/>
      </c>
      <c r="AA480" s="22" t="str">
        <f t="shared" si="262"/>
        <v/>
      </c>
      <c r="AB480" s="22">
        <f t="shared" si="263"/>
        <v>2</v>
      </c>
      <c r="AC480" s="22">
        <f t="shared" si="264"/>
        <v>0</v>
      </c>
      <c r="AD480" s="29">
        <f t="shared" si="265"/>
        <v>2.57</v>
      </c>
      <c r="AE480" s="22">
        <f t="shared" si="266"/>
        <v>7</v>
      </c>
      <c r="AF480" s="22">
        <f t="shared" si="267"/>
        <v>1</v>
      </c>
      <c r="AG480" s="22">
        <f t="shared" si="268"/>
        <v>0</v>
      </c>
      <c r="AH480" s="22">
        <f t="shared" si="269"/>
        <v>0</v>
      </c>
      <c r="AI480" s="22">
        <f t="shared" si="270"/>
        <v>0</v>
      </c>
      <c r="AJ480" s="31">
        <f t="shared" si="271"/>
        <v>7</v>
      </c>
      <c r="AK480" s="22">
        <f t="shared" si="272"/>
        <v>3</v>
      </c>
      <c r="AL480" s="22">
        <f t="shared" si="273"/>
        <v>5</v>
      </c>
      <c r="AM480" s="22">
        <f t="shared" si="274"/>
        <v>2</v>
      </c>
      <c r="AN480" s="22">
        <f t="shared" si="275"/>
        <v>7</v>
      </c>
      <c r="AO480" s="22">
        <f t="shared" si="276"/>
        <v>9</v>
      </c>
      <c r="AP480" s="22">
        <f t="shared" si="277"/>
        <v>0</v>
      </c>
      <c r="AQ480" s="2">
        <f t="shared" si="278"/>
        <v>0.125</v>
      </c>
    </row>
    <row r="481" spans="1:43" x14ac:dyDescent="0.25">
      <c r="A481" s="26" t="str">
        <f t="shared" si="279"/>
        <v/>
      </c>
      <c r="B481" t="s">
        <v>6688</v>
      </c>
      <c r="C481" t="s">
        <v>64</v>
      </c>
      <c r="D481" t="s">
        <v>37</v>
      </c>
      <c r="E481" t="s">
        <v>2585</v>
      </c>
      <c r="F481">
        <v>2026</v>
      </c>
      <c r="G481" t="s">
        <v>5657</v>
      </c>
      <c r="H481" s="4">
        <v>46174</v>
      </c>
      <c r="I481" s="4" t="str">
        <f t="shared" si="245"/>
        <v>DI Independent</v>
      </c>
      <c r="J481" s="2" t="str">
        <f t="shared" si="246"/>
        <v/>
      </c>
      <c r="K481" s="2" t="str">
        <f t="shared" si="247"/>
        <v/>
      </c>
      <c r="L481" s="2" t="str">
        <f t="shared" si="248"/>
        <v/>
      </c>
      <c r="M481" s="2" t="str">
        <f t="shared" si="249"/>
        <v/>
      </c>
      <c r="N481" s="22" t="str" cm="1">
        <f t="array" ref="N481">IFERROR(INDEX(Stats_Hit_GP,MATCH($B481,Stats_Hit_Player,0)),"")</f>
        <v/>
      </c>
      <c r="O481" s="22" t="str">
        <f t="shared" si="250"/>
        <v/>
      </c>
      <c r="P481" s="22" t="str">
        <f t="shared" si="251"/>
        <v/>
      </c>
      <c r="Q481" s="22" t="str">
        <f t="shared" si="252"/>
        <v/>
      </c>
      <c r="R481" s="22" t="str">
        <f t="shared" si="253"/>
        <v/>
      </c>
      <c r="S481" s="22" t="str">
        <f t="shared" si="254"/>
        <v/>
      </c>
      <c r="T481" s="22" t="str">
        <f t="shared" si="255"/>
        <v/>
      </c>
      <c r="U481" s="22" t="str">
        <f t="shared" si="256"/>
        <v/>
      </c>
      <c r="V481" s="22" t="str">
        <f t="shared" si="257"/>
        <v/>
      </c>
      <c r="W481" s="22" t="str">
        <f t="shared" si="258"/>
        <v/>
      </c>
      <c r="X481" s="22" t="str">
        <f t="shared" si="259"/>
        <v/>
      </c>
      <c r="Y481" s="22" t="str">
        <f t="shared" si="260"/>
        <v/>
      </c>
      <c r="Z481" s="22" t="str">
        <f t="shared" si="261"/>
        <v/>
      </c>
      <c r="AA481" s="22" t="str">
        <f t="shared" si="262"/>
        <v/>
      </c>
      <c r="AB481" s="22" t="str">
        <f t="shared" si="263"/>
        <v/>
      </c>
      <c r="AC481" s="22" t="str">
        <f t="shared" si="264"/>
        <v/>
      </c>
      <c r="AD481" s="29" t="str">
        <f t="shared" si="265"/>
        <v/>
      </c>
      <c r="AE481" s="22" t="str">
        <f t="shared" si="266"/>
        <v/>
      </c>
      <c r="AF481" s="22" t="str">
        <f t="shared" si="267"/>
        <v/>
      </c>
      <c r="AG481" s="22" t="str">
        <f t="shared" si="268"/>
        <v/>
      </c>
      <c r="AH481" s="22" t="str">
        <f t="shared" si="269"/>
        <v/>
      </c>
      <c r="AI481" s="22" t="str">
        <f t="shared" si="270"/>
        <v/>
      </c>
      <c r="AJ481" s="31" t="str">
        <f t="shared" si="271"/>
        <v/>
      </c>
      <c r="AK481" s="22" t="str">
        <f t="shared" si="272"/>
        <v/>
      </c>
      <c r="AL481" s="22" t="str">
        <f t="shared" si="273"/>
        <v/>
      </c>
      <c r="AM481" s="22" t="str">
        <f t="shared" si="274"/>
        <v/>
      </c>
      <c r="AN481" s="22" t="str">
        <f t="shared" si="275"/>
        <v/>
      </c>
      <c r="AO481" s="22" t="str">
        <f t="shared" si="276"/>
        <v/>
      </c>
      <c r="AP481" s="22" t="str">
        <f t="shared" si="277"/>
        <v/>
      </c>
      <c r="AQ481" s="2" t="str">
        <f t="shared" si="278"/>
        <v/>
      </c>
    </row>
    <row r="482" spans="1:43" x14ac:dyDescent="0.25">
      <c r="A482" s="26" t="str">
        <f t="shared" si="279"/>
        <v/>
      </c>
      <c r="B482" t="s">
        <v>1510</v>
      </c>
      <c r="C482" t="s">
        <v>30</v>
      </c>
      <c r="D482" t="s">
        <v>37</v>
      </c>
      <c r="E482" t="s">
        <v>1508</v>
      </c>
      <c r="F482">
        <v>2026</v>
      </c>
      <c r="G482" t="s">
        <v>5657</v>
      </c>
      <c r="H482" s="4">
        <v>46174</v>
      </c>
      <c r="I482" s="4" t="str">
        <f t="shared" si="245"/>
        <v>Big South</v>
      </c>
      <c r="J482" s="2">
        <f t="shared" si="246"/>
        <v>0.318</v>
      </c>
      <c r="K482" s="2">
        <f t="shared" si="247"/>
        <v>0.45600000000000002</v>
      </c>
      <c r="L482" s="2">
        <f t="shared" si="248"/>
        <v>0.60099999999999998</v>
      </c>
      <c r="M482" s="2">
        <f t="shared" si="249"/>
        <v>1.0569999999999999</v>
      </c>
      <c r="N482" s="22" cm="1">
        <f t="array" ref="N482">IFERROR(INDEX(Stats_Hit_GP,MATCH($B482,Stats_Hit_Player,0)),"")</f>
        <v>57</v>
      </c>
      <c r="O482" s="22">
        <f t="shared" si="250"/>
        <v>252</v>
      </c>
      <c r="P482" s="22">
        <f t="shared" si="251"/>
        <v>198</v>
      </c>
      <c r="Q482" s="22">
        <f t="shared" si="252"/>
        <v>43</v>
      </c>
      <c r="R482" s="22">
        <f t="shared" si="253"/>
        <v>63</v>
      </c>
      <c r="S482" s="22">
        <f t="shared" si="254"/>
        <v>11</v>
      </c>
      <c r="T482" s="22">
        <f t="shared" si="255"/>
        <v>0</v>
      </c>
      <c r="U482" s="22">
        <f t="shared" si="256"/>
        <v>15</v>
      </c>
      <c r="V482" s="22">
        <f t="shared" si="257"/>
        <v>45</v>
      </c>
      <c r="W482" s="22">
        <f t="shared" si="258"/>
        <v>24</v>
      </c>
      <c r="X482" s="22">
        <f t="shared" si="259"/>
        <v>28</v>
      </c>
      <c r="Y482" s="22">
        <f t="shared" si="260"/>
        <v>45</v>
      </c>
      <c r="Z482" s="22">
        <f t="shared" si="261"/>
        <v>10</v>
      </c>
      <c r="AA482" s="22">
        <f t="shared" si="262"/>
        <v>5</v>
      </c>
      <c r="AB482" s="22" t="str">
        <f t="shared" si="263"/>
        <v/>
      </c>
      <c r="AC482" s="22" t="str">
        <f t="shared" si="264"/>
        <v/>
      </c>
      <c r="AD482" s="29" t="str">
        <f t="shared" si="265"/>
        <v/>
      </c>
      <c r="AE482" s="22" t="str">
        <f t="shared" si="266"/>
        <v/>
      </c>
      <c r="AF482" s="22" t="str">
        <f t="shared" si="267"/>
        <v/>
      </c>
      <c r="AG482" s="22" t="str">
        <f t="shared" si="268"/>
        <v/>
      </c>
      <c r="AH482" s="22" t="str">
        <f t="shared" si="269"/>
        <v/>
      </c>
      <c r="AI482" s="22" t="str">
        <f t="shared" si="270"/>
        <v/>
      </c>
      <c r="AJ482" s="31" t="str">
        <f t="shared" si="271"/>
        <v/>
      </c>
      <c r="AK482" s="22" t="str">
        <f t="shared" si="272"/>
        <v/>
      </c>
      <c r="AL482" s="22" t="str">
        <f t="shared" si="273"/>
        <v/>
      </c>
      <c r="AM482" s="22" t="str">
        <f t="shared" si="274"/>
        <v/>
      </c>
      <c r="AN482" s="22" t="str">
        <f t="shared" si="275"/>
        <v/>
      </c>
      <c r="AO482" s="22" t="str">
        <f t="shared" si="276"/>
        <v/>
      </c>
      <c r="AP482" s="22" t="str">
        <f t="shared" si="277"/>
        <v/>
      </c>
      <c r="AQ482" s="2" t="str">
        <f t="shared" si="278"/>
        <v/>
      </c>
    </row>
    <row r="483" spans="1:43" x14ac:dyDescent="0.25">
      <c r="A483" s="26" t="str">
        <f t="shared" si="279"/>
        <v/>
      </c>
      <c r="B483" t="s">
        <v>6689</v>
      </c>
      <c r="C483" t="s">
        <v>64</v>
      </c>
      <c r="D483" t="s">
        <v>37</v>
      </c>
      <c r="E483" t="s">
        <v>2654</v>
      </c>
      <c r="F483">
        <v>2026</v>
      </c>
      <c r="G483" t="s">
        <v>5657</v>
      </c>
      <c r="H483" s="4">
        <v>46174</v>
      </c>
      <c r="I483" s="4" t="str">
        <f t="shared" si="245"/>
        <v>Horizon</v>
      </c>
      <c r="J483" s="2" t="str">
        <f t="shared" si="246"/>
        <v/>
      </c>
      <c r="K483" s="2" t="str">
        <f t="shared" si="247"/>
        <v/>
      </c>
      <c r="L483" s="2" t="str">
        <f t="shared" si="248"/>
        <v/>
      </c>
      <c r="M483" s="2" t="str">
        <f t="shared" si="249"/>
        <v/>
      </c>
      <c r="N483" s="22" t="str" cm="1">
        <f t="array" ref="N483">IFERROR(INDEX(Stats_Hit_GP,MATCH($B483,Stats_Hit_Player,0)),"")</f>
        <v/>
      </c>
      <c r="O483" s="22" t="str">
        <f t="shared" si="250"/>
        <v/>
      </c>
      <c r="P483" s="22" t="str">
        <f t="shared" si="251"/>
        <v/>
      </c>
      <c r="Q483" s="22" t="str">
        <f t="shared" si="252"/>
        <v/>
      </c>
      <c r="R483" s="22" t="str">
        <f t="shared" si="253"/>
        <v/>
      </c>
      <c r="S483" s="22" t="str">
        <f t="shared" si="254"/>
        <v/>
      </c>
      <c r="T483" s="22" t="str">
        <f t="shared" si="255"/>
        <v/>
      </c>
      <c r="U483" s="22" t="str">
        <f t="shared" si="256"/>
        <v/>
      </c>
      <c r="V483" s="22" t="str">
        <f t="shared" si="257"/>
        <v/>
      </c>
      <c r="W483" s="22" t="str">
        <f t="shared" si="258"/>
        <v/>
      </c>
      <c r="X483" s="22" t="str">
        <f t="shared" si="259"/>
        <v/>
      </c>
      <c r="Y483" s="22" t="str">
        <f t="shared" si="260"/>
        <v/>
      </c>
      <c r="Z483" s="22" t="str">
        <f t="shared" si="261"/>
        <v/>
      </c>
      <c r="AA483" s="22" t="str">
        <f t="shared" si="262"/>
        <v/>
      </c>
      <c r="AB483" s="22">
        <f t="shared" si="263"/>
        <v>0</v>
      </c>
      <c r="AC483" s="22">
        <f t="shared" si="264"/>
        <v>5</v>
      </c>
      <c r="AD483" s="29">
        <f t="shared" si="265"/>
        <v>8.18</v>
      </c>
      <c r="AE483" s="22">
        <f t="shared" si="266"/>
        <v>13</v>
      </c>
      <c r="AF483" s="22">
        <f t="shared" si="267"/>
        <v>6</v>
      </c>
      <c r="AG483" s="22">
        <f t="shared" si="268"/>
        <v>0</v>
      </c>
      <c r="AH483" s="22">
        <f t="shared" si="269"/>
        <v>0</v>
      </c>
      <c r="AI483" s="22">
        <f t="shared" si="270"/>
        <v>1</v>
      </c>
      <c r="AJ483" s="31">
        <f t="shared" si="271"/>
        <v>22</v>
      </c>
      <c r="AK483" s="22">
        <f t="shared" si="272"/>
        <v>24</v>
      </c>
      <c r="AL483" s="22">
        <f t="shared" si="273"/>
        <v>21</v>
      </c>
      <c r="AM483" s="22">
        <f t="shared" si="274"/>
        <v>20</v>
      </c>
      <c r="AN483" s="22">
        <f t="shared" si="275"/>
        <v>21</v>
      </c>
      <c r="AO483" s="22">
        <f t="shared" si="276"/>
        <v>24</v>
      </c>
      <c r="AP483" s="22">
        <f t="shared" si="277"/>
        <v>6</v>
      </c>
      <c r="AQ483" s="2">
        <f t="shared" si="278"/>
        <v>0.27300000000000002</v>
      </c>
    </row>
    <row r="484" spans="1:43" x14ac:dyDescent="0.25">
      <c r="A484" s="26" t="str">
        <f t="shared" si="279"/>
        <v/>
      </c>
      <c r="B484" t="s">
        <v>6591</v>
      </c>
      <c r="C484" t="s">
        <v>64</v>
      </c>
      <c r="D484" t="s">
        <v>37</v>
      </c>
      <c r="E484" t="s">
        <v>4387</v>
      </c>
      <c r="F484">
        <v>2026</v>
      </c>
      <c r="G484" t="s">
        <v>5657</v>
      </c>
      <c r="H484" s="4">
        <v>46174</v>
      </c>
      <c r="I484" s="4" t="str">
        <f t="shared" si="245"/>
        <v>SEC</v>
      </c>
      <c r="J484" s="2" t="str">
        <f t="shared" si="246"/>
        <v/>
      </c>
      <c r="K484" s="2" t="str">
        <f t="shared" si="247"/>
        <v/>
      </c>
      <c r="L484" s="2" t="str">
        <f t="shared" si="248"/>
        <v/>
      </c>
      <c r="M484" s="2" t="str">
        <f t="shared" si="249"/>
        <v/>
      </c>
      <c r="N484" s="22" t="str" cm="1">
        <f t="array" ref="N484">IFERROR(INDEX(Stats_Hit_GP,MATCH($B484,Stats_Hit_Player,0)),"")</f>
        <v/>
      </c>
      <c r="O484" s="22" t="str">
        <f t="shared" si="250"/>
        <v/>
      </c>
      <c r="P484" s="22" t="str">
        <f t="shared" si="251"/>
        <v/>
      </c>
      <c r="Q484" s="22" t="str">
        <f t="shared" si="252"/>
        <v/>
      </c>
      <c r="R484" s="22" t="str">
        <f t="shared" si="253"/>
        <v/>
      </c>
      <c r="S484" s="22" t="str">
        <f t="shared" si="254"/>
        <v/>
      </c>
      <c r="T484" s="22" t="str">
        <f t="shared" si="255"/>
        <v/>
      </c>
      <c r="U484" s="22" t="str">
        <f t="shared" si="256"/>
        <v/>
      </c>
      <c r="V484" s="22" t="str">
        <f t="shared" si="257"/>
        <v/>
      </c>
      <c r="W484" s="22" t="str">
        <f t="shared" si="258"/>
        <v/>
      </c>
      <c r="X484" s="22" t="str">
        <f t="shared" si="259"/>
        <v/>
      </c>
      <c r="Y484" s="22" t="str">
        <f t="shared" si="260"/>
        <v/>
      </c>
      <c r="Z484" s="22" t="str">
        <f t="shared" si="261"/>
        <v/>
      </c>
      <c r="AA484" s="22" t="str">
        <f t="shared" si="262"/>
        <v/>
      </c>
      <c r="AB484" s="22">
        <f t="shared" si="263"/>
        <v>1</v>
      </c>
      <c r="AC484" s="22">
        <f t="shared" si="264"/>
        <v>5</v>
      </c>
      <c r="AD484" s="29">
        <f t="shared" si="265"/>
        <v>5.19</v>
      </c>
      <c r="AE484" s="22">
        <f t="shared" si="266"/>
        <v>21</v>
      </c>
      <c r="AF484" s="22">
        <f t="shared" si="267"/>
        <v>8</v>
      </c>
      <c r="AG484" s="22">
        <f t="shared" si="268"/>
        <v>0</v>
      </c>
      <c r="AH484" s="22">
        <f t="shared" si="269"/>
        <v>0</v>
      </c>
      <c r="AI484" s="22">
        <f t="shared" si="270"/>
        <v>4</v>
      </c>
      <c r="AJ484" s="31">
        <f t="shared" si="271"/>
        <v>52</v>
      </c>
      <c r="AK484" s="22">
        <f t="shared" si="272"/>
        <v>53</v>
      </c>
      <c r="AL484" s="22">
        <f t="shared" si="273"/>
        <v>36</v>
      </c>
      <c r="AM484" s="22">
        <f t="shared" si="274"/>
        <v>30</v>
      </c>
      <c r="AN484" s="22">
        <f t="shared" si="275"/>
        <v>23</v>
      </c>
      <c r="AO484" s="22">
        <f t="shared" si="276"/>
        <v>59</v>
      </c>
      <c r="AP484" s="22">
        <f t="shared" si="277"/>
        <v>7</v>
      </c>
      <c r="AQ484" s="2">
        <f t="shared" si="278"/>
        <v>0.25700000000000001</v>
      </c>
    </row>
    <row r="485" spans="1:43" x14ac:dyDescent="0.25">
      <c r="A485" s="26" t="str">
        <f t="shared" si="279"/>
        <v/>
      </c>
      <c r="B485" t="s">
        <v>6690</v>
      </c>
      <c r="C485" t="s">
        <v>64</v>
      </c>
      <c r="D485" t="s">
        <v>37</v>
      </c>
      <c r="E485" t="s">
        <v>1528</v>
      </c>
      <c r="F485">
        <v>2026</v>
      </c>
      <c r="G485" t="s">
        <v>5657</v>
      </c>
      <c r="H485" s="4">
        <v>46174</v>
      </c>
      <c r="I485" s="4" t="str">
        <f t="shared" si="245"/>
        <v>Big South</v>
      </c>
      <c r="J485" s="2" t="str">
        <f t="shared" si="246"/>
        <v/>
      </c>
      <c r="K485" s="2" t="str">
        <f t="shared" si="247"/>
        <v/>
      </c>
      <c r="L485" s="2" t="str">
        <f t="shared" si="248"/>
        <v/>
      </c>
      <c r="M485" s="2" t="str">
        <f t="shared" si="249"/>
        <v/>
      </c>
      <c r="N485" s="22" t="str" cm="1">
        <f t="array" ref="N485">IFERROR(INDEX(Stats_Hit_GP,MATCH($B485,Stats_Hit_Player,0)),"")</f>
        <v/>
      </c>
      <c r="O485" s="22" t="str">
        <f t="shared" si="250"/>
        <v/>
      </c>
      <c r="P485" s="22" t="str">
        <f t="shared" si="251"/>
        <v/>
      </c>
      <c r="Q485" s="22" t="str">
        <f t="shared" si="252"/>
        <v/>
      </c>
      <c r="R485" s="22" t="str">
        <f t="shared" si="253"/>
        <v/>
      </c>
      <c r="S485" s="22" t="str">
        <f t="shared" si="254"/>
        <v/>
      </c>
      <c r="T485" s="22" t="str">
        <f t="shared" si="255"/>
        <v/>
      </c>
      <c r="U485" s="22" t="str">
        <f t="shared" si="256"/>
        <v/>
      </c>
      <c r="V485" s="22" t="str">
        <f t="shared" si="257"/>
        <v/>
      </c>
      <c r="W485" s="22" t="str">
        <f t="shared" si="258"/>
        <v/>
      </c>
      <c r="X485" s="22" t="str">
        <f t="shared" si="259"/>
        <v/>
      </c>
      <c r="Y485" s="22" t="str">
        <f t="shared" si="260"/>
        <v/>
      </c>
      <c r="Z485" s="22" t="str">
        <f t="shared" si="261"/>
        <v/>
      </c>
      <c r="AA485" s="22" t="str">
        <f t="shared" si="262"/>
        <v/>
      </c>
      <c r="AB485" s="22">
        <f t="shared" si="263"/>
        <v>1</v>
      </c>
      <c r="AC485" s="22">
        <f t="shared" si="264"/>
        <v>1</v>
      </c>
      <c r="AD485" s="29">
        <f t="shared" si="265"/>
        <v>5.65</v>
      </c>
      <c r="AE485" s="22">
        <f t="shared" si="266"/>
        <v>22</v>
      </c>
      <c r="AF485" s="22">
        <f t="shared" si="267"/>
        <v>0</v>
      </c>
      <c r="AG485" s="22">
        <f t="shared" si="268"/>
        <v>0</v>
      </c>
      <c r="AH485" s="22">
        <f t="shared" si="269"/>
        <v>0</v>
      </c>
      <c r="AI485" s="22">
        <f t="shared" si="270"/>
        <v>3</v>
      </c>
      <c r="AJ485" s="31">
        <f t="shared" si="271"/>
        <v>28.2</v>
      </c>
      <c r="AK485" s="22">
        <f t="shared" si="272"/>
        <v>36</v>
      </c>
      <c r="AL485" s="22">
        <f t="shared" si="273"/>
        <v>20</v>
      </c>
      <c r="AM485" s="22">
        <f t="shared" si="274"/>
        <v>18</v>
      </c>
      <c r="AN485" s="22">
        <f t="shared" si="275"/>
        <v>12</v>
      </c>
      <c r="AO485" s="22">
        <f t="shared" si="276"/>
        <v>33</v>
      </c>
      <c r="AP485" s="22">
        <f t="shared" si="277"/>
        <v>6</v>
      </c>
      <c r="AQ485" s="2">
        <f t="shared" si="278"/>
        <v>0.313</v>
      </c>
    </row>
    <row r="486" spans="1:43" x14ac:dyDescent="0.25">
      <c r="A486" s="26" t="str">
        <f t="shared" si="279"/>
        <v/>
      </c>
      <c r="B486" t="s">
        <v>6691</v>
      </c>
      <c r="C486" t="s">
        <v>64</v>
      </c>
      <c r="D486" t="s">
        <v>37</v>
      </c>
      <c r="E486" t="s">
        <v>1751</v>
      </c>
      <c r="F486">
        <v>2026</v>
      </c>
      <c r="G486" t="s">
        <v>5657</v>
      </c>
      <c r="H486" s="4">
        <v>46174</v>
      </c>
      <c r="I486" s="4" t="str">
        <f t="shared" si="245"/>
        <v>Big Ten</v>
      </c>
      <c r="J486" s="2" t="str">
        <f t="shared" si="246"/>
        <v/>
      </c>
      <c r="K486" s="2" t="str">
        <f t="shared" si="247"/>
        <v/>
      </c>
      <c r="L486" s="2" t="str">
        <f t="shared" si="248"/>
        <v/>
      </c>
      <c r="M486" s="2" t="str">
        <f t="shared" si="249"/>
        <v/>
      </c>
      <c r="N486" s="22" t="str" cm="1">
        <f t="array" ref="N486">IFERROR(INDEX(Stats_Hit_GP,MATCH($B486,Stats_Hit_Player,0)),"")</f>
        <v/>
      </c>
      <c r="O486" s="22" t="str">
        <f t="shared" si="250"/>
        <v/>
      </c>
      <c r="P486" s="22" t="str">
        <f t="shared" si="251"/>
        <v/>
      </c>
      <c r="Q486" s="22" t="str">
        <f t="shared" si="252"/>
        <v/>
      </c>
      <c r="R486" s="22" t="str">
        <f t="shared" si="253"/>
        <v/>
      </c>
      <c r="S486" s="22" t="str">
        <f t="shared" si="254"/>
        <v/>
      </c>
      <c r="T486" s="22" t="str">
        <f t="shared" si="255"/>
        <v/>
      </c>
      <c r="U486" s="22" t="str">
        <f t="shared" si="256"/>
        <v/>
      </c>
      <c r="V486" s="22" t="str">
        <f t="shared" si="257"/>
        <v/>
      </c>
      <c r="W486" s="22" t="str">
        <f t="shared" si="258"/>
        <v/>
      </c>
      <c r="X486" s="22" t="str">
        <f t="shared" si="259"/>
        <v/>
      </c>
      <c r="Y486" s="22" t="str">
        <f t="shared" si="260"/>
        <v/>
      </c>
      <c r="Z486" s="22" t="str">
        <f t="shared" si="261"/>
        <v/>
      </c>
      <c r="AA486" s="22" t="str">
        <f t="shared" si="262"/>
        <v/>
      </c>
      <c r="AB486" s="22" t="str">
        <f t="shared" si="263"/>
        <v/>
      </c>
      <c r="AC486" s="22" t="str">
        <f t="shared" si="264"/>
        <v/>
      </c>
      <c r="AD486" s="29" t="str">
        <f t="shared" si="265"/>
        <v/>
      </c>
      <c r="AE486" s="22" t="str">
        <f t="shared" si="266"/>
        <v/>
      </c>
      <c r="AF486" s="22" t="str">
        <f t="shared" si="267"/>
        <v/>
      </c>
      <c r="AG486" s="22" t="str">
        <f t="shared" si="268"/>
        <v/>
      </c>
      <c r="AH486" s="22" t="str">
        <f t="shared" si="269"/>
        <v/>
      </c>
      <c r="AI486" s="22" t="str">
        <f t="shared" si="270"/>
        <v/>
      </c>
      <c r="AJ486" s="31" t="str">
        <f t="shared" si="271"/>
        <v/>
      </c>
      <c r="AK486" s="22" t="str">
        <f t="shared" si="272"/>
        <v/>
      </c>
      <c r="AL486" s="22" t="str">
        <f t="shared" si="273"/>
        <v/>
      </c>
      <c r="AM486" s="22" t="str">
        <f t="shared" si="274"/>
        <v/>
      </c>
      <c r="AN486" s="22" t="str">
        <f t="shared" si="275"/>
        <v/>
      </c>
      <c r="AO486" s="22" t="str">
        <f t="shared" si="276"/>
        <v/>
      </c>
      <c r="AP486" s="22" t="str">
        <f t="shared" si="277"/>
        <v/>
      </c>
      <c r="AQ486" s="2" t="str">
        <f t="shared" si="278"/>
        <v/>
      </c>
    </row>
    <row r="487" spans="1:43" x14ac:dyDescent="0.25">
      <c r="A487" s="26" t="str">
        <f t="shared" si="279"/>
        <v/>
      </c>
      <c r="B487" t="s">
        <v>4378</v>
      </c>
      <c r="C487" t="s">
        <v>33</v>
      </c>
      <c r="D487" t="s">
        <v>37</v>
      </c>
      <c r="E487" t="s">
        <v>4368</v>
      </c>
      <c r="F487">
        <v>2026</v>
      </c>
      <c r="G487" t="s">
        <v>5657</v>
      </c>
      <c r="H487" s="4">
        <v>46174</v>
      </c>
      <c r="I487" s="4" t="str">
        <f t="shared" si="245"/>
        <v>SEC</v>
      </c>
      <c r="J487" s="2">
        <f t="shared" si="246"/>
        <v>0.24299999999999999</v>
      </c>
      <c r="K487" s="2">
        <f t="shared" si="247"/>
        <v>0.32100000000000001</v>
      </c>
      <c r="L487" s="2">
        <f t="shared" si="248"/>
        <v>0.39200000000000002</v>
      </c>
      <c r="M487" s="2">
        <f t="shared" si="249"/>
        <v>0.71299999999999997</v>
      </c>
      <c r="N487" s="22" cm="1">
        <f t="array" ref="N487">IFERROR(INDEX(Stats_Hit_GP,MATCH($B487,Stats_Hit_Player,0)),"")</f>
        <v>28</v>
      </c>
      <c r="O487" s="22">
        <f t="shared" si="250"/>
        <v>87</v>
      </c>
      <c r="P487" s="22">
        <f t="shared" si="251"/>
        <v>74</v>
      </c>
      <c r="Q487" s="22">
        <f t="shared" si="252"/>
        <v>14</v>
      </c>
      <c r="R487" s="22">
        <f t="shared" si="253"/>
        <v>18</v>
      </c>
      <c r="S487" s="22">
        <f t="shared" si="254"/>
        <v>3</v>
      </c>
      <c r="T487" s="22">
        <f t="shared" si="255"/>
        <v>1</v>
      </c>
      <c r="U487" s="22">
        <f t="shared" si="256"/>
        <v>2</v>
      </c>
      <c r="V487" s="22">
        <f t="shared" si="257"/>
        <v>16</v>
      </c>
      <c r="W487" s="22">
        <f t="shared" si="258"/>
        <v>2</v>
      </c>
      <c r="X487" s="22">
        <f t="shared" si="259"/>
        <v>7</v>
      </c>
      <c r="Y487" s="22">
        <f t="shared" si="260"/>
        <v>17</v>
      </c>
      <c r="Z487" s="22">
        <f t="shared" si="261"/>
        <v>1</v>
      </c>
      <c r="AA487" s="22">
        <f t="shared" si="262"/>
        <v>0</v>
      </c>
      <c r="AB487" s="22" t="str">
        <f t="shared" si="263"/>
        <v/>
      </c>
      <c r="AC487" s="22" t="str">
        <f t="shared" si="264"/>
        <v/>
      </c>
      <c r="AD487" s="29" t="str">
        <f t="shared" si="265"/>
        <v/>
      </c>
      <c r="AE487" s="22" t="str">
        <f t="shared" si="266"/>
        <v/>
      </c>
      <c r="AF487" s="22" t="str">
        <f t="shared" si="267"/>
        <v/>
      </c>
      <c r="AG487" s="22" t="str">
        <f t="shared" si="268"/>
        <v/>
      </c>
      <c r="AH487" s="22" t="str">
        <f t="shared" si="269"/>
        <v/>
      </c>
      <c r="AI487" s="22" t="str">
        <f t="shared" si="270"/>
        <v/>
      </c>
      <c r="AJ487" s="31" t="str">
        <f t="shared" si="271"/>
        <v/>
      </c>
      <c r="AK487" s="22" t="str">
        <f t="shared" si="272"/>
        <v/>
      </c>
      <c r="AL487" s="22" t="str">
        <f t="shared" si="273"/>
        <v/>
      </c>
      <c r="AM487" s="22" t="str">
        <f t="shared" si="274"/>
        <v/>
      </c>
      <c r="AN487" s="22" t="str">
        <f t="shared" si="275"/>
        <v/>
      </c>
      <c r="AO487" s="22" t="str">
        <f t="shared" si="276"/>
        <v/>
      </c>
      <c r="AP487" s="22" t="str">
        <f t="shared" si="277"/>
        <v/>
      </c>
      <c r="AQ487" s="2" t="str">
        <f t="shared" si="278"/>
        <v/>
      </c>
    </row>
    <row r="488" spans="1:43" x14ac:dyDescent="0.25">
      <c r="A488" s="26" t="str">
        <f t="shared" si="279"/>
        <v/>
      </c>
      <c r="B488" t="s">
        <v>2393</v>
      </c>
      <c r="C488" t="s">
        <v>38</v>
      </c>
      <c r="D488" t="s">
        <v>37</v>
      </c>
      <c r="E488" t="s">
        <v>2376</v>
      </c>
      <c r="F488">
        <v>2026</v>
      </c>
      <c r="G488" t="s">
        <v>5657</v>
      </c>
      <c r="H488" s="4">
        <v>46174</v>
      </c>
      <c r="I488" s="4" t="str">
        <f t="shared" si="245"/>
        <v>Coastal</v>
      </c>
      <c r="J488" s="2">
        <f t="shared" si="246"/>
        <v>0.111</v>
      </c>
      <c r="K488" s="2">
        <f t="shared" si="247"/>
        <v>0.23799999999999999</v>
      </c>
      <c r="L488" s="2">
        <f t="shared" si="248"/>
        <v>0.222</v>
      </c>
      <c r="M488" s="2">
        <f t="shared" si="249"/>
        <v>0.46</v>
      </c>
      <c r="N488" s="22" cm="1">
        <f t="array" ref="N488">IFERROR(INDEX(Stats_Hit_GP,MATCH($B488,Stats_Hit_Player,0)),"")</f>
        <v>10</v>
      </c>
      <c r="O488" s="22">
        <f t="shared" si="250"/>
        <v>21</v>
      </c>
      <c r="P488" s="22">
        <f t="shared" si="251"/>
        <v>18</v>
      </c>
      <c r="Q488" s="22">
        <f t="shared" si="252"/>
        <v>2</v>
      </c>
      <c r="R488" s="22">
        <f t="shared" si="253"/>
        <v>2</v>
      </c>
      <c r="S488" s="22">
        <f t="shared" si="254"/>
        <v>2</v>
      </c>
      <c r="T488" s="22">
        <f t="shared" si="255"/>
        <v>0</v>
      </c>
      <c r="U488" s="22">
        <f t="shared" si="256"/>
        <v>0</v>
      </c>
      <c r="V488" s="22">
        <f t="shared" si="257"/>
        <v>0</v>
      </c>
      <c r="W488" s="22">
        <f t="shared" si="258"/>
        <v>0</v>
      </c>
      <c r="X488" s="22">
        <f t="shared" si="259"/>
        <v>3</v>
      </c>
      <c r="Y488" s="22">
        <f t="shared" si="260"/>
        <v>6</v>
      </c>
      <c r="Z488" s="22">
        <f t="shared" si="261"/>
        <v>0</v>
      </c>
      <c r="AA488" s="22">
        <f t="shared" si="262"/>
        <v>0</v>
      </c>
      <c r="AB488" s="22" t="str">
        <f t="shared" si="263"/>
        <v/>
      </c>
      <c r="AC488" s="22" t="str">
        <f t="shared" si="264"/>
        <v/>
      </c>
      <c r="AD488" s="29" t="str">
        <f t="shared" si="265"/>
        <v/>
      </c>
      <c r="AE488" s="22" t="str">
        <f t="shared" si="266"/>
        <v/>
      </c>
      <c r="AF488" s="22" t="str">
        <f t="shared" si="267"/>
        <v/>
      </c>
      <c r="AG488" s="22" t="str">
        <f t="shared" si="268"/>
        <v/>
      </c>
      <c r="AH488" s="22" t="str">
        <f t="shared" si="269"/>
        <v/>
      </c>
      <c r="AI488" s="22" t="str">
        <f t="shared" si="270"/>
        <v/>
      </c>
      <c r="AJ488" s="31" t="str">
        <f t="shared" si="271"/>
        <v/>
      </c>
      <c r="AK488" s="22" t="str">
        <f t="shared" si="272"/>
        <v/>
      </c>
      <c r="AL488" s="22" t="str">
        <f t="shared" si="273"/>
        <v/>
      </c>
      <c r="AM488" s="22" t="str">
        <f t="shared" si="274"/>
        <v/>
      </c>
      <c r="AN488" s="22" t="str">
        <f t="shared" si="275"/>
        <v/>
      </c>
      <c r="AO488" s="22" t="str">
        <f t="shared" si="276"/>
        <v/>
      </c>
      <c r="AP488" s="22" t="str">
        <f t="shared" si="277"/>
        <v/>
      </c>
      <c r="AQ488" s="2" t="str">
        <f t="shared" si="278"/>
        <v/>
      </c>
    </row>
    <row r="489" spans="1:43" x14ac:dyDescent="0.25">
      <c r="A489" s="26" t="str">
        <f t="shared" si="279"/>
        <v/>
      </c>
      <c r="B489" t="s">
        <v>6692</v>
      </c>
      <c r="C489" t="s">
        <v>64</v>
      </c>
      <c r="D489" t="s">
        <v>37</v>
      </c>
      <c r="E489" t="s">
        <v>3234</v>
      </c>
      <c r="F489">
        <v>2026</v>
      </c>
      <c r="G489" t="s">
        <v>5657</v>
      </c>
      <c r="H489" s="4">
        <v>46174</v>
      </c>
      <c r="I489" s="4" t="str">
        <f t="shared" si="245"/>
        <v>Mid-American</v>
      </c>
      <c r="J489" s="2" t="str">
        <f t="shared" si="246"/>
        <v/>
      </c>
      <c r="K489" s="2" t="str">
        <f t="shared" si="247"/>
        <v/>
      </c>
      <c r="L489" s="2" t="str">
        <f t="shared" si="248"/>
        <v/>
      </c>
      <c r="M489" s="2" t="str">
        <f t="shared" si="249"/>
        <v/>
      </c>
      <c r="N489" s="22" t="str" cm="1">
        <f t="array" ref="N489">IFERROR(INDEX(Stats_Hit_GP,MATCH($B489,Stats_Hit_Player,0)),"")</f>
        <v/>
      </c>
      <c r="O489" s="22" t="str">
        <f t="shared" si="250"/>
        <v/>
      </c>
      <c r="P489" s="22" t="str">
        <f t="shared" si="251"/>
        <v/>
      </c>
      <c r="Q489" s="22" t="str">
        <f t="shared" si="252"/>
        <v/>
      </c>
      <c r="R489" s="22" t="str">
        <f t="shared" si="253"/>
        <v/>
      </c>
      <c r="S489" s="22" t="str">
        <f t="shared" si="254"/>
        <v/>
      </c>
      <c r="T489" s="22" t="str">
        <f t="shared" si="255"/>
        <v/>
      </c>
      <c r="U489" s="22" t="str">
        <f t="shared" si="256"/>
        <v/>
      </c>
      <c r="V489" s="22" t="str">
        <f t="shared" si="257"/>
        <v/>
      </c>
      <c r="W489" s="22" t="str">
        <f t="shared" si="258"/>
        <v/>
      </c>
      <c r="X489" s="22" t="str">
        <f t="shared" si="259"/>
        <v/>
      </c>
      <c r="Y489" s="22" t="str">
        <f t="shared" si="260"/>
        <v/>
      </c>
      <c r="Z489" s="22" t="str">
        <f t="shared" si="261"/>
        <v/>
      </c>
      <c r="AA489" s="22" t="str">
        <f t="shared" si="262"/>
        <v/>
      </c>
      <c r="AB489" s="22">
        <f t="shared" si="263"/>
        <v>3</v>
      </c>
      <c r="AC489" s="22">
        <f t="shared" si="264"/>
        <v>4</v>
      </c>
      <c r="AD489" s="29">
        <f t="shared" si="265"/>
        <v>5.42</v>
      </c>
      <c r="AE489" s="22">
        <f t="shared" si="266"/>
        <v>14</v>
      </c>
      <c r="AF489" s="22">
        <f t="shared" si="267"/>
        <v>14</v>
      </c>
      <c r="AG489" s="22">
        <f t="shared" si="268"/>
        <v>0</v>
      </c>
      <c r="AH489" s="22">
        <f t="shared" si="269"/>
        <v>0</v>
      </c>
      <c r="AI489" s="22">
        <f t="shared" si="270"/>
        <v>0</v>
      </c>
      <c r="AJ489" s="31">
        <f t="shared" si="271"/>
        <v>74.2</v>
      </c>
      <c r="AK489" s="22">
        <f t="shared" si="272"/>
        <v>77</v>
      </c>
      <c r="AL489" s="22">
        <f t="shared" si="273"/>
        <v>56</v>
      </c>
      <c r="AM489" s="22">
        <f t="shared" si="274"/>
        <v>45</v>
      </c>
      <c r="AN489" s="22">
        <f t="shared" si="275"/>
        <v>24</v>
      </c>
      <c r="AO489" s="22">
        <f t="shared" si="276"/>
        <v>50</v>
      </c>
      <c r="AP489" s="22">
        <f t="shared" si="277"/>
        <v>13</v>
      </c>
      <c r="AQ489" s="2">
        <f t="shared" si="278"/>
        <v>0.26500000000000001</v>
      </c>
    </row>
    <row r="490" spans="1:43" x14ac:dyDescent="0.25">
      <c r="A490" s="26" t="str">
        <f t="shared" si="279"/>
        <v/>
      </c>
      <c r="B490" t="s">
        <v>6542</v>
      </c>
      <c r="C490" t="s">
        <v>64</v>
      </c>
      <c r="D490" t="s">
        <v>37</v>
      </c>
      <c r="E490" t="s">
        <v>5720</v>
      </c>
      <c r="F490">
        <v>2026</v>
      </c>
      <c r="G490" t="s">
        <v>5657</v>
      </c>
      <c r="H490" s="4">
        <v>46174</v>
      </c>
      <c r="I490" s="4" t="str">
        <f t="shared" si="245"/>
        <v/>
      </c>
      <c r="J490" s="2" t="str">
        <f t="shared" si="246"/>
        <v/>
      </c>
      <c r="K490" s="2" t="str">
        <f t="shared" si="247"/>
        <v/>
      </c>
      <c r="L490" s="2" t="str">
        <f t="shared" si="248"/>
        <v/>
      </c>
      <c r="M490" s="2" t="str">
        <f t="shared" si="249"/>
        <v/>
      </c>
      <c r="N490" s="22" t="str" cm="1">
        <f t="array" ref="N490">IFERROR(INDEX(Stats_Hit_GP,MATCH($B490,Stats_Hit_Player,0)),"")</f>
        <v/>
      </c>
      <c r="O490" s="22" t="str">
        <f t="shared" si="250"/>
        <v/>
      </c>
      <c r="P490" s="22" t="str">
        <f t="shared" si="251"/>
        <v/>
      </c>
      <c r="Q490" s="22" t="str">
        <f t="shared" si="252"/>
        <v/>
      </c>
      <c r="R490" s="22" t="str">
        <f t="shared" si="253"/>
        <v/>
      </c>
      <c r="S490" s="22" t="str">
        <f t="shared" si="254"/>
        <v/>
      </c>
      <c r="T490" s="22" t="str">
        <f t="shared" si="255"/>
        <v/>
      </c>
      <c r="U490" s="22" t="str">
        <f t="shared" si="256"/>
        <v/>
      </c>
      <c r="V490" s="22" t="str">
        <f t="shared" si="257"/>
        <v/>
      </c>
      <c r="W490" s="22" t="str">
        <f t="shared" si="258"/>
        <v/>
      </c>
      <c r="X490" s="22" t="str">
        <f t="shared" si="259"/>
        <v/>
      </c>
      <c r="Y490" s="22" t="str">
        <f t="shared" si="260"/>
        <v/>
      </c>
      <c r="Z490" s="22" t="str">
        <f t="shared" si="261"/>
        <v/>
      </c>
      <c r="AA490" s="22" t="str">
        <f t="shared" si="262"/>
        <v/>
      </c>
      <c r="AB490" s="22" t="str">
        <f t="shared" si="263"/>
        <v/>
      </c>
      <c r="AC490" s="22" t="str">
        <f t="shared" si="264"/>
        <v/>
      </c>
      <c r="AD490" s="29" t="str">
        <f t="shared" si="265"/>
        <v/>
      </c>
      <c r="AE490" s="22" t="str">
        <f t="shared" si="266"/>
        <v/>
      </c>
      <c r="AF490" s="22" t="str">
        <f t="shared" si="267"/>
        <v/>
      </c>
      <c r="AG490" s="22" t="str">
        <f t="shared" si="268"/>
        <v/>
      </c>
      <c r="AH490" s="22" t="str">
        <f t="shared" si="269"/>
        <v/>
      </c>
      <c r="AI490" s="22" t="str">
        <f t="shared" si="270"/>
        <v/>
      </c>
      <c r="AJ490" s="31" t="str">
        <f t="shared" si="271"/>
        <v/>
      </c>
      <c r="AK490" s="22" t="str">
        <f t="shared" si="272"/>
        <v/>
      </c>
      <c r="AL490" s="22" t="str">
        <f t="shared" si="273"/>
        <v/>
      </c>
      <c r="AM490" s="22" t="str">
        <f t="shared" si="274"/>
        <v/>
      </c>
      <c r="AN490" s="22" t="str">
        <f t="shared" si="275"/>
        <v/>
      </c>
      <c r="AO490" s="22" t="str">
        <f t="shared" si="276"/>
        <v/>
      </c>
      <c r="AP490" s="22" t="str">
        <f t="shared" si="277"/>
        <v/>
      </c>
      <c r="AQ490" s="2" t="str">
        <f t="shared" si="278"/>
        <v/>
      </c>
    </row>
    <row r="491" spans="1:43" x14ac:dyDescent="0.25">
      <c r="A491" s="26" t="str">
        <f t="shared" si="279"/>
        <v/>
      </c>
      <c r="B491" t="s">
        <v>6563</v>
      </c>
      <c r="C491" t="s">
        <v>64</v>
      </c>
      <c r="D491" t="s">
        <v>37</v>
      </c>
      <c r="E491" t="s">
        <v>1111</v>
      </c>
      <c r="F491">
        <v>2026</v>
      </c>
      <c r="G491" t="s">
        <v>5657</v>
      </c>
      <c r="H491" s="4">
        <v>46174</v>
      </c>
      <c r="I491" s="4" t="str">
        <f t="shared" si="245"/>
        <v>Big 12</v>
      </c>
      <c r="J491" s="2" t="str">
        <f t="shared" si="246"/>
        <v/>
      </c>
      <c r="K491" s="2" t="str">
        <f t="shared" si="247"/>
        <v/>
      </c>
      <c r="L491" s="2" t="str">
        <f t="shared" si="248"/>
        <v/>
      </c>
      <c r="M491" s="2" t="str">
        <f t="shared" si="249"/>
        <v/>
      </c>
      <c r="N491" s="22" t="str" cm="1">
        <f t="array" ref="N491">IFERROR(INDEX(Stats_Hit_GP,MATCH($B491,Stats_Hit_Player,0)),"")</f>
        <v/>
      </c>
      <c r="O491" s="22" t="str">
        <f t="shared" si="250"/>
        <v/>
      </c>
      <c r="P491" s="22" t="str">
        <f t="shared" si="251"/>
        <v/>
      </c>
      <c r="Q491" s="22" t="str">
        <f t="shared" si="252"/>
        <v/>
      </c>
      <c r="R491" s="22" t="str">
        <f t="shared" si="253"/>
        <v/>
      </c>
      <c r="S491" s="22" t="str">
        <f t="shared" si="254"/>
        <v/>
      </c>
      <c r="T491" s="22" t="str">
        <f t="shared" si="255"/>
        <v/>
      </c>
      <c r="U491" s="22" t="str">
        <f t="shared" si="256"/>
        <v/>
      </c>
      <c r="V491" s="22" t="str">
        <f t="shared" si="257"/>
        <v/>
      </c>
      <c r="W491" s="22" t="str">
        <f t="shared" si="258"/>
        <v/>
      </c>
      <c r="X491" s="22" t="str">
        <f t="shared" si="259"/>
        <v/>
      </c>
      <c r="Y491" s="22" t="str">
        <f t="shared" si="260"/>
        <v/>
      </c>
      <c r="Z491" s="22" t="str">
        <f t="shared" si="261"/>
        <v/>
      </c>
      <c r="AA491" s="22" t="str">
        <f t="shared" si="262"/>
        <v/>
      </c>
      <c r="AB491" s="22">
        <f t="shared" si="263"/>
        <v>0</v>
      </c>
      <c r="AC491" s="22">
        <f t="shared" si="264"/>
        <v>0</v>
      </c>
      <c r="AD491" s="29">
        <f t="shared" si="265"/>
        <v>0</v>
      </c>
      <c r="AE491" s="22">
        <f t="shared" si="266"/>
        <v>1</v>
      </c>
      <c r="AF491" s="22">
        <f t="shared" si="267"/>
        <v>0</v>
      </c>
      <c r="AG491" s="22">
        <f t="shared" si="268"/>
        <v>0</v>
      </c>
      <c r="AH491" s="22">
        <f t="shared" si="269"/>
        <v>0</v>
      </c>
      <c r="AI491" s="22">
        <f t="shared" si="270"/>
        <v>0</v>
      </c>
      <c r="AJ491" s="31">
        <f t="shared" si="271"/>
        <v>0.1</v>
      </c>
      <c r="AK491" s="22">
        <f t="shared" si="272"/>
        <v>1</v>
      </c>
      <c r="AL491" s="22">
        <f t="shared" si="273"/>
        <v>0</v>
      </c>
      <c r="AM491" s="22">
        <f t="shared" si="274"/>
        <v>0</v>
      </c>
      <c r="AN491" s="22">
        <f t="shared" si="275"/>
        <v>1</v>
      </c>
      <c r="AO491" s="22">
        <f t="shared" si="276"/>
        <v>0</v>
      </c>
      <c r="AP491" s="22">
        <f t="shared" si="277"/>
        <v>0</v>
      </c>
      <c r="AQ491" s="2">
        <f t="shared" si="278"/>
        <v>0.5</v>
      </c>
    </row>
    <row r="492" spans="1:43" x14ac:dyDescent="0.25">
      <c r="A492" s="26" t="str">
        <f t="shared" si="279"/>
        <v/>
      </c>
      <c r="B492" t="s">
        <v>6693</v>
      </c>
      <c r="C492" t="s">
        <v>64</v>
      </c>
      <c r="D492" t="s">
        <v>37</v>
      </c>
      <c r="E492" t="s">
        <v>3778</v>
      </c>
      <c r="F492">
        <v>2026</v>
      </c>
      <c r="G492" t="s">
        <v>5657</v>
      </c>
      <c r="H492" s="4">
        <v>46174</v>
      </c>
      <c r="I492" s="4" t="str">
        <f t="shared" si="245"/>
        <v>Northeast</v>
      </c>
      <c r="J492" s="2" t="str">
        <f t="shared" si="246"/>
        <v/>
      </c>
      <c r="K492" s="2" t="str">
        <f t="shared" si="247"/>
        <v/>
      </c>
      <c r="L492" s="2" t="str">
        <f t="shared" si="248"/>
        <v/>
      </c>
      <c r="M492" s="2" t="str">
        <f t="shared" si="249"/>
        <v/>
      </c>
      <c r="N492" s="22" t="str" cm="1">
        <f t="array" ref="N492">IFERROR(INDEX(Stats_Hit_GP,MATCH($B492,Stats_Hit_Player,0)),"")</f>
        <v/>
      </c>
      <c r="O492" s="22" t="str">
        <f t="shared" si="250"/>
        <v/>
      </c>
      <c r="P492" s="22" t="str">
        <f t="shared" si="251"/>
        <v/>
      </c>
      <c r="Q492" s="22" t="str">
        <f t="shared" si="252"/>
        <v/>
      </c>
      <c r="R492" s="22" t="str">
        <f t="shared" si="253"/>
        <v/>
      </c>
      <c r="S492" s="22" t="str">
        <f t="shared" si="254"/>
        <v/>
      </c>
      <c r="T492" s="22" t="str">
        <f t="shared" si="255"/>
        <v/>
      </c>
      <c r="U492" s="22" t="str">
        <f t="shared" si="256"/>
        <v/>
      </c>
      <c r="V492" s="22" t="str">
        <f t="shared" si="257"/>
        <v/>
      </c>
      <c r="W492" s="22" t="str">
        <f t="shared" si="258"/>
        <v/>
      </c>
      <c r="X492" s="22" t="str">
        <f t="shared" si="259"/>
        <v/>
      </c>
      <c r="Y492" s="22" t="str">
        <f t="shared" si="260"/>
        <v/>
      </c>
      <c r="Z492" s="22" t="str">
        <f t="shared" si="261"/>
        <v/>
      </c>
      <c r="AA492" s="22" t="str">
        <f t="shared" si="262"/>
        <v/>
      </c>
      <c r="AB492" s="22">
        <f t="shared" si="263"/>
        <v>0</v>
      </c>
      <c r="AC492" s="22">
        <f t="shared" si="264"/>
        <v>1</v>
      </c>
      <c r="AD492" s="29">
        <f t="shared" si="265"/>
        <v>14.62</v>
      </c>
      <c r="AE492" s="22">
        <f t="shared" si="266"/>
        <v>12</v>
      </c>
      <c r="AF492" s="22">
        <f t="shared" si="267"/>
        <v>0</v>
      </c>
      <c r="AG492" s="22">
        <f t="shared" si="268"/>
        <v>0</v>
      </c>
      <c r="AH492" s="22">
        <f t="shared" si="269"/>
        <v>0</v>
      </c>
      <c r="AI492" s="22">
        <f t="shared" si="270"/>
        <v>0</v>
      </c>
      <c r="AJ492" s="31">
        <f t="shared" si="271"/>
        <v>16</v>
      </c>
      <c r="AK492" s="22">
        <f t="shared" si="272"/>
        <v>14</v>
      </c>
      <c r="AL492" s="22">
        <f t="shared" si="273"/>
        <v>31</v>
      </c>
      <c r="AM492" s="22">
        <f t="shared" si="274"/>
        <v>26</v>
      </c>
      <c r="AN492" s="22">
        <f t="shared" si="275"/>
        <v>41</v>
      </c>
      <c r="AO492" s="22">
        <f t="shared" si="276"/>
        <v>31</v>
      </c>
      <c r="AP492" s="22">
        <f t="shared" si="277"/>
        <v>6</v>
      </c>
      <c r="AQ492" s="2">
        <f t="shared" si="278"/>
        <v>0.222</v>
      </c>
    </row>
    <row r="493" spans="1:43" x14ac:dyDescent="0.25">
      <c r="A493" s="26" t="str">
        <f t="shared" si="279"/>
        <v/>
      </c>
      <c r="B493" t="s">
        <v>6575</v>
      </c>
      <c r="C493" t="s">
        <v>64</v>
      </c>
      <c r="D493" t="s">
        <v>37</v>
      </c>
      <c r="E493" t="s">
        <v>1640</v>
      </c>
      <c r="F493">
        <v>2026</v>
      </c>
      <c r="G493" t="s">
        <v>5657</v>
      </c>
      <c r="H493" s="4">
        <v>46174</v>
      </c>
      <c r="I493" s="4" t="str">
        <f t="shared" si="245"/>
        <v>Big South</v>
      </c>
      <c r="J493" s="2" t="str">
        <f t="shared" si="246"/>
        <v/>
      </c>
      <c r="K493" s="2" t="str">
        <f t="shared" si="247"/>
        <v/>
      </c>
      <c r="L493" s="2" t="str">
        <f t="shared" si="248"/>
        <v/>
      </c>
      <c r="M493" s="2" t="str">
        <f t="shared" si="249"/>
        <v/>
      </c>
      <c r="N493" s="22" t="str" cm="1">
        <f t="array" ref="N493">IFERROR(INDEX(Stats_Hit_GP,MATCH($B493,Stats_Hit_Player,0)),"")</f>
        <v/>
      </c>
      <c r="O493" s="22" t="str">
        <f t="shared" si="250"/>
        <v/>
      </c>
      <c r="P493" s="22" t="str">
        <f t="shared" si="251"/>
        <v/>
      </c>
      <c r="Q493" s="22" t="str">
        <f t="shared" si="252"/>
        <v/>
      </c>
      <c r="R493" s="22" t="str">
        <f t="shared" si="253"/>
        <v/>
      </c>
      <c r="S493" s="22" t="str">
        <f t="shared" si="254"/>
        <v/>
      </c>
      <c r="T493" s="22" t="str">
        <f t="shared" si="255"/>
        <v/>
      </c>
      <c r="U493" s="22" t="str">
        <f t="shared" si="256"/>
        <v/>
      </c>
      <c r="V493" s="22" t="str">
        <f t="shared" si="257"/>
        <v/>
      </c>
      <c r="W493" s="22" t="str">
        <f t="shared" si="258"/>
        <v/>
      </c>
      <c r="X493" s="22" t="str">
        <f t="shared" si="259"/>
        <v/>
      </c>
      <c r="Y493" s="22" t="str">
        <f t="shared" si="260"/>
        <v/>
      </c>
      <c r="Z493" s="22" t="str">
        <f t="shared" si="261"/>
        <v/>
      </c>
      <c r="AA493" s="22" t="str">
        <f t="shared" si="262"/>
        <v/>
      </c>
      <c r="AB493" s="22">
        <f t="shared" si="263"/>
        <v>1</v>
      </c>
      <c r="AC493" s="22">
        <f t="shared" si="264"/>
        <v>3</v>
      </c>
      <c r="AD493" s="29">
        <f t="shared" si="265"/>
        <v>12.71</v>
      </c>
      <c r="AE493" s="22">
        <f t="shared" si="266"/>
        <v>14</v>
      </c>
      <c r="AF493" s="22">
        <f t="shared" si="267"/>
        <v>4</v>
      </c>
      <c r="AG493" s="22">
        <f t="shared" si="268"/>
        <v>0</v>
      </c>
      <c r="AH493" s="22">
        <f t="shared" si="269"/>
        <v>0</v>
      </c>
      <c r="AI493" s="22">
        <f t="shared" si="270"/>
        <v>0</v>
      </c>
      <c r="AJ493" s="31">
        <f t="shared" si="271"/>
        <v>17</v>
      </c>
      <c r="AK493" s="22">
        <f t="shared" si="272"/>
        <v>24</v>
      </c>
      <c r="AL493" s="22">
        <f t="shared" si="273"/>
        <v>28</v>
      </c>
      <c r="AM493" s="22">
        <f t="shared" si="274"/>
        <v>24</v>
      </c>
      <c r="AN493" s="22">
        <f t="shared" si="275"/>
        <v>21</v>
      </c>
      <c r="AO493" s="22">
        <f t="shared" si="276"/>
        <v>11</v>
      </c>
      <c r="AP493" s="22">
        <f t="shared" si="277"/>
        <v>7</v>
      </c>
      <c r="AQ493" s="2">
        <f t="shared" si="278"/>
        <v>0.34799999999999998</v>
      </c>
    </row>
    <row r="494" spans="1:43" x14ac:dyDescent="0.25">
      <c r="A494" s="26" t="str">
        <f t="shared" si="279"/>
        <v/>
      </c>
      <c r="B494" t="s">
        <v>6694</v>
      </c>
      <c r="C494" t="s">
        <v>5688</v>
      </c>
      <c r="D494" t="s">
        <v>37</v>
      </c>
      <c r="E494" t="s">
        <v>2376</v>
      </c>
      <c r="F494">
        <v>2026</v>
      </c>
      <c r="G494" t="s">
        <v>5657</v>
      </c>
      <c r="H494" s="4">
        <v>46174</v>
      </c>
      <c r="I494" s="4" t="str">
        <f t="shared" si="245"/>
        <v>Coastal</v>
      </c>
      <c r="J494" s="2" t="str">
        <f t="shared" si="246"/>
        <v/>
      </c>
      <c r="K494" s="2" t="str">
        <f t="shared" si="247"/>
        <v/>
      </c>
      <c r="L494" s="2" t="str">
        <f t="shared" si="248"/>
        <v/>
      </c>
      <c r="M494" s="2" t="str">
        <f t="shared" si="249"/>
        <v/>
      </c>
      <c r="N494" s="22" t="str" cm="1">
        <f t="array" ref="N494">IFERROR(INDEX(Stats_Hit_GP,MATCH($B494,Stats_Hit_Player,0)),"")</f>
        <v/>
      </c>
      <c r="O494" s="22" t="str">
        <f t="shared" si="250"/>
        <v/>
      </c>
      <c r="P494" s="22" t="str">
        <f t="shared" si="251"/>
        <v/>
      </c>
      <c r="Q494" s="22" t="str">
        <f t="shared" si="252"/>
        <v/>
      </c>
      <c r="R494" s="22" t="str">
        <f t="shared" si="253"/>
        <v/>
      </c>
      <c r="S494" s="22" t="str">
        <f t="shared" si="254"/>
        <v/>
      </c>
      <c r="T494" s="22" t="str">
        <f t="shared" si="255"/>
        <v/>
      </c>
      <c r="U494" s="22" t="str">
        <f t="shared" si="256"/>
        <v/>
      </c>
      <c r="V494" s="22" t="str">
        <f t="shared" si="257"/>
        <v/>
      </c>
      <c r="W494" s="22" t="str">
        <f t="shared" si="258"/>
        <v/>
      </c>
      <c r="X494" s="22" t="str">
        <f t="shared" si="259"/>
        <v/>
      </c>
      <c r="Y494" s="22" t="str">
        <f t="shared" si="260"/>
        <v/>
      </c>
      <c r="Z494" s="22" t="str">
        <f t="shared" si="261"/>
        <v/>
      </c>
      <c r="AA494" s="22" t="str">
        <f t="shared" si="262"/>
        <v/>
      </c>
      <c r="AB494" s="22" t="str">
        <f t="shared" si="263"/>
        <v/>
      </c>
      <c r="AC494" s="22" t="str">
        <f t="shared" si="264"/>
        <v/>
      </c>
      <c r="AD494" s="29" t="str">
        <f t="shared" si="265"/>
        <v/>
      </c>
      <c r="AE494" s="22" t="str">
        <f t="shared" si="266"/>
        <v/>
      </c>
      <c r="AF494" s="22" t="str">
        <f t="shared" si="267"/>
        <v/>
      </c>
      <c r="AG494" s="22" t="str">
        <f t="shared" si="268"/>
        <v/>
      </c>
      <c r="AH494" s="22" t="str">
        <f t="shared" si="269"/>
        <v/>
      </c>
      <c r="AI494" s="22" t="str">
        <f t="shared" si="270"/>
        <v/>
      </c>
      <c r="AJ494" s="31" t="str">
        <f t="shared" si="271"/>
        <v/>
      </c>
      <c r="AK494" s="22" t="str">
        <f t="shared" si="272"/>
        <v/>
      </c>
      <c r="AL494" s="22" t="str">
        <f t="shared" si="273"/>
        <v/>
      </c>
      <c r="AM494" s="22" t="str">
        <f t="shared" si="274"/>
        <v/>
      </c>
      <c r="AN494" s="22" t="str">
        <f t="shared" si="275"/>
        <v/>
      </c>
      <c r="AO494" s="22" t="str">
        <f t="shared" si="276"/>
        <v/>
      </c>
      <c r="AP494" s="22" t="str">
        <f t="shared" si="277"/>
        <v/>
      </c>
      <c r="AQ494" s="2" t="str">
        <f t="shared" si="278"/>
        <v/>
      </c>
    </row>
    <row r="495" spans="1:43" x14ac:dyDescent="0.25">
      <c r="A495" s="26" t="str">
        <f t="shared" si="279"/>
        <v/>
      </c>
      <c r="B495" t="s">
        <v>5161</v>
      </c>
      <c r="C495" t="s">
        <v>38</v>
      </c>
      <c r="D495" t="s">
        <v>37</v>
      </c>
      <c r="E495" t="s">
        <v>5153</v>
      </c>
      <c r="F495">
        <v>2026</v>
      </c>
      <c r="G495" t="s">
        <v>5657</v>
      </c>
      <c r="H495" s="4">
        <v>46174</v>
      </c>
      <c r="I495" s="4" t="str">
        <f t="shared" si="245"/>
        <v>Southwestern Athletic</v>
      </c>
      <c r="J495" s="2">
        <f t="shared" si="246"/>
        <v>0.39500000000000002</v>
      </c>
      <c r="K495" s="2">
        <f t="shared" si="247"/>
        <v>0.51500000000000001</v>
      </c>
      <c r="L495" s="2">
        <f t="shared" si="248"/>
        <v>0.82199999999999995</v>
      </c>
      <c r="M495" s="2">
        <f t="shared" si="249"/>
        <v>1.337</v>
      </c>
      <c r="N495" s="22" cm="1">
        <f t="array" ref="N495">IFERROR(INDEX(Stats_Hit_GP,MATCH($B495,Stats_Hit_Player,0)),"")</f>
        <v>40</v>
      </c>
      <c r="O495" s="22">
        <f t="shared" si="250"/>
        <v>163</v>
      </c>
      <c r="P495" s="22">
        <f t="shared" si="251"/>
        <v>129</v>
      </c>
      <c r="Q495" s="22">
        <f t="shared" si="252"/>
        <v>35</v>
      </c>
      <c r="R495" s="22">
        <f t="shared" si="253"/>
        <v>51</v>
      </c>
      <c r="S495" s="22">
        <f t="shared" si="254"/>
        <v>15</v>
      </c>
      <c r="T495" s="22">
        <f t="shared" si="255"/>
        <v>2</v>
      </c>
      <c r="U495" s="22">
        <f t="shared" si="256"/>
        <v>12</v>
      </c>
      <c r="V495" s="22">
        <f t="shared" si="257"/>
        <v>53</v>
      </c>
      <c r="W495" s="22">
        <f t="shared" si="258"/>
        <v>6</v>
      </c>
      <c r="X495" s="22">
        <f t="shared" si="259"/>
        <v>27</v>
      </c>
      <c r="Y495" s="22">
        <f t="shared" si="260"/>
        <v>35</v>
      </c>
      <c r="Z495" s="22">
        <f t="shared" si="261"/>
        <v>1</v>
      </c>
      <c r="AA495" s="22">
        <f t="shared" si="262"/>
        <v>1</v>
      </c>
      <c r="AB495" s="22">
        <f t="shared" si="263"/>
        <v>3</v>
      </c>
      <c r="AC495" s="22">
        <f t="shared" si="264"/>
        <v>0</v>
      </c>
      <c r="AD495" s="29">
        <f t="shared" si="265"/>
        <v>7.63</v>
      </c>
      <c r="AE495" s="22">
        <f t="shared" si="266"/>
        <v>14</v>
      </c>
      <c r="AF495" s="22">
        <f t="shared" si="267"/>
        <v>0</v>
      </c>
      <c r="AG495" s="22">
        <f t="shared" si="268"/>
        <v>0</v>
      </c>
      <c r="AH495" s="22">
        <f t="shared" si="269"/>
        <v>0</v>
      </c>
      <c r="AI495" s="22">
        <f t="shared" si="270"/>
        <v>3</v>
      </c>
      <c r="AJ495" s="31">
        <f t="shared" si="271"/>
        <v>30.2</v>
      </c>
      <c r="AK495" s="22">
        <f t="shared" si="272"/>
        <v>26</v>
      </c>
      <c r="AL495" s="22">
        <f t="shared" si="273"/>
        <v>28</v>
      </c>
      <c r="AM495" s="22">
        <f t="shared" si="274"/>
        <v>26</v>
      </c>
      <c r="AN495" s="22">
        <f t="shared" si="275"/>
        <v>17</v>
      </c>
      <c r="AO495" s="22">
        <f t="shared" si="276"/>
        <v>27</v>
      </c>
      <c r="AP495" s="22">
        <f t="shared" si="277"/>
        <v>6</v>
      </c>
      <c r="AQ495" s="2">
        <f t="shared" si="278"/>
        <v>0.224</v>
      </c>
    </row>
    <row r="496" spans="1:43" x14ac:dyDescent="0.25">
      <c r="A496" s="26" t="str">
        <f t="shared" si="279"/>
        <v/>
      </c>
      <c r="B496" t="s">
        <v>6233</v>
      </c>
      <c r="C496" t="s">
        <v>64</v>
      </c>
      <c r="D496" t="s">
        <v>37</v>
      </c>
      <c r="E496" t="s">
        <v>4387</v>
      </c>
      <c r="F496">
        <v>2026</v>
      </c>
      <c r="G496" t="s">
        <v>5657</v>
      </c>
      <c r="H496" s="4">
        <v>46174</v>
      </c>
      <c r="I496" s="4" t="str">
        <f t="shared" si="245"/>
        <v>SEC</v>
      </c>
      <c r="J496" s="2" t="str">
        <f t="shared" si="246"/>
        <v/>
      </c>
      <c r="K496" s="2" t="str">
        <f t="shared" si="247"/>
        <v/>
      </c>
      <c r="L496" s="2" t="str">
        <f t="shared" si="248"/>
        <v/>
      </c>
      <c r="M496" s="2" t="str">
        <f t="shared" si="249"/>
        <v/>
      </c>
      <c r="N496" s="22" t="str" cm="1">
        <f t="array" ref="N496">IFERROR(INDEX(Stats_Hit_GP,MATCH($B496,Stats_Hit_Player,0)),"")</f>
        <v/>
      </c>
      <c r="O496" s="22" t="str">
        <f t="shared" si="250"/>
        <v/>
      </c>
      <c r="P496" s="22" t="str">
        <f t="shared" si="251"/>
        <v/>
      </c>
      <c r="Q496" s="22" t="str">
        <f t="shared" si="252"/>
        <v/>
      </c>
      <c r="R496" s="22" t="str">
        <f t="shared" si="253"/>
        <v/>
      </c>
      <c r="S496" s="22" t="str">
        <f t="shared" si="254"/>
        <v/>
      </c>
      <c r="T496" s="22" t="str">
        <f t="shared" si="255"/>
        <v/>
      </c>
      <c r="U496" s="22" t="str">
        <f t="shared" si="256"/>
        <v/>
      </c>
      <c r="V496" s="22" t="str">
        <f t="shared" si="257"/>
        <v/>
      </c>
      <c r="W496" s="22" t="str">
        <f t="shared" si="258"/>
        <v/>
      </c>
      <c r="X496" s="22" t="str">
        <f t="shared" si="259"/>
        <v/>
      </c>
      <c r="Y496" s="22" t="str">
        <f t="shared" si="260"/>
        <v/>
      </c>
      <c r="Z496" s="22" t="str">
        <f t="shared" si="261"/>
        <v/>
      </c>
      <c r="AA496" s="22" t="str">
        <f t="shared" si="262"/>
        <v/>
      </c>
      <c r="AB496" s="22">
        <f t="shared" si="263"/>
        <v>2</v>
      </c>
      <c r="AC496" s="22">
        <f t="shared" si="264"/>
        <v>4</v>
      </c>
      <c r="AD496" s="29">
        <f t="shared" si="265"/>
        <v>7.41</v>
      </c>
      <c r="AE496" s="22">
        <f t="shared" si="266"/>
        <v>13</v>
      </c>
      <c r="AF496" s="22">
        <f t="shared" si="267"/>
        <v>7</v>
      </c>
      <c r="AG496" s="22">
        <f t="shared" si="268"/>
        <v>0</v>
      </c>
      <c r="AH496" s="22">
        <f t="shared" si="269"/>
        <v>0</v>
      </c>
      <c r="AI496" s="22">
        <f t="shared" si="270"/>
        <v>0</v>
      </c>
      <c r="AJ496" s="31">
        <f t="shared" si="271"/>
        <v>37.200000000000003</v>
      </c>
      <c r="AK496" s="22">
        <f t="shared" si="272"/>
        <v>37</v>
      </c>
      <c r="AL496" s="22">
        <f t="shared" si="273"/>
        <v>33</v>
      </c>
      <c r="AM496" s="22">
        <f t="shared" si="274"/>
        <v>31</v>
      </c>
      <c r="AN496" s="22">
        <f t="shared" si="275"/>
        <v>25</v>
      </c>
      <c r="AO496" s="22">
        <f t="shared" si="276"/>
        <v>44</v>
      </c>
      <c r="AP496" s="22">
        <f t="shared" si="277"/>
        <v>3</v>
      </c>
      <c r="AQ496" s="2">
        <f t="shared" si="278"/>
        <v>0.25</v>
      </c>
    </row>
    <row r="497" spans="1:43" x14ac:dyDescent="0.25">
      <c r="A497" s="26" t="str">
        <f t="shared" si="279"/>
        <v/>
      </c>
      <c r="B497" t="s">
        <v>1582</v>
      </c>
      <c r="C497" t="s">
        <v>30</v>
      </c>
      <c r="D497" t="s">
        <v>37</v>
      </c>
      <c r="E497" t="s">
        <v>1583</v>
      </c>
      <c r="F497">
        <v>2026</v>
      </c>
      <c r="G497" t="s">
        <v>5657</v>
      </c>
      <c r="H497" s="4">
        <v>46174</v>
      </c>
      <c r="I497" s="4" t="str">
        <f t="shared" si="245"/>
        <v>Big South</v>
      </c>
      <c r="J497" s="2">
        <f t="shared" si="246"/>
        <v>0.29799999999999999</v>
      </c>
      <c r="K497" s="2">
        <f t="shared" si="247"/>
        <v>0.38700000000000001</v>
      </c>
      <c r="L497" s="2">
        <f t="shared" si="248"/>
        <v>0.47199999999999998</v>
      </c>
      <c r="M497" s="2">
        <f t="shared" si="249"/>
        <v>0.85899999999999999</v>
      </c>
      <c r="N497" s="22" cm="1">
        <f t="array" ref="N497">IFERROR(INDEX(Stats_Hit_GP,MATCH($B497,Stats_Hit_Player,0)),"")</f>
        <v>60</v>
      </c>
      <c r="O497" s="22">
        <f t="shared" si="250"/>
        <v>277</v>
      </c>
      <c r="P497" s="22">
        <f t="shared" si="251"/>
        <v>235</v>
      </c>
      <c r="Q497" s="22">
        <f t="shared" si="252"/>
        <v>37</v>
      </c>
      <c r="R497" s="22">
        <f t="shared" si="253"/>
        <v>70</v>
      </c>
      <c r="S497" s="22">
        <f t="shared" si="254"/>
        <v>16</v>
      </c>
      <c r="T497" s="22">
        <f t="shared" si="255"/>
        <v>2</v>
      </c>
      <c r="U497" s="22">
        <f t="shared" si="256"/>
        <v>7</v>
      </c>
      <c r="V497" s="22">
        <f t="shared" si="257"/>
        <v>44</v>
      </c>
      <c r="W497" s="22">
        <f t="shared" si="258"/>
        <v>7</v>
      </c>
      <c r="X497" s="22">
        <f t="shared" si="259"/>
        <v>29</v>
      </c>
      <c r="Y497" s="22">
        <f t="shared" si="260"/>
        <v>39</v>
      </c>
      <c r="Z497" s="22">
        <f t="shared" si="261"/>
        <v>10</v>
      </c>
      <c r="AA497" s="22">
        <f t="shared" si="262"/>
        <v>4</v>
      </c>
      <c r="AB497" s="22" t="str">
        <f t="shared" si="263"/>
        <v/>
      </c>
      <c r="AC497" s="22" t="str">
        <f t="shared" si="264"/>
        <v/>
      </c>
      <c r="AD497" s="29" t="str">
        <f t="shared" si="265"/>
        <v/>
      </c>
      <c r="AE497" s="22" t="str">
        <f t="shared" si="266"/>
        <v/>
      </c>
      <c r="AF497" s="22" t="str">
        <f t="shared" si="267"/>
        <v/>
      </c>
      <c r="AG497" s="22" t="str">
        <f t="shared" si="268"/>
        <v/>
      </c>
      <c r="AH497" s="22" t="str">
        <f t="shared" si="269"/>
        <v/>
      </c>
      <c r="AI497" s="22" t="str">
        <f t="shared" si="270"/>
        <v/>
      </c>
      <c r="AJ497" s="31" t="str">
        <f t="shared" si="271"/>
        <v/>
      </c>
      <c r="AK497" s="22" t="str">
        <f t="shared" si="272"/>
        <v/>
      </c>
      <c r="AL497" s="22" t="str">
        <f t="shared" si="273"/>
        <v/>
      </c>
      <c r="AM497" s="22" t="str">
        <f t="shared" si="274"/>
        <v/>
      </c>
      <c r="AN497" s="22" t="str">
        <f t="shared" si="275"/>
        <v/>
      </c>
      <c r="AO497" s="22" t="str">
        <f t="shared" si="276"/>
        <v/>
      </c>
      <c r="AP497" s="22" t="str">
        <f t="shared" si="277"/>
        <v/>
      </c>
      <c r="AQ497" s="2" t="str">
        <f t="shared" si="278"/>
        <v/>
      </c>
    </row>
    <row r="498" spans="1:43" x14ac:dyDescent="0.25">
      <c r="A498" s="26" t="str">
        <f t="shared" si="279"/>
        <v/>
      </c>
      <c r="B498" t="s">
        <v>2369</v>
      </c>
      <c r="C498" t="s">
        <v>35</v>
      </c>
      <c r="D498" t="s">
        <v>37</v>
      </c>
      <c r="E498" t="s">
        <v>2360</v>
      </c>
      <c r="F498">
        <v>2026</v>
      </c>
      <c r="G498" t="s">
        <v>5657</v>
      </c>
      <c r="H498" s="4">
        <v>46174</v>
      </c>
      <c r="I498" s="4" t="str">
        <f t="shared" si="245"/>
        <v>Coastal</v>
      </c>
      <c r="J498" s="2">
        <f t="shared" si="246"/>
        <v>0.27100000000000002</v>
      </c>
      <c r="K498" s="2">
        <f t="shared" si="247"/>
        <v>0.36499999999999999</v>
      </c>
      <c r="L498" s="2">
        <f t="shared" si="248"/>
        <v>0.47299999999999998</v>
      </c>
      <c r="M498" s="2">
        <f t="shared" si="249"/>
        <v>0.83799999999999997</v>
      </c>
      <c r="N498" s="22" cm="1">
        <f t="array" ref="N498">IFERROR(INDEX(Stats_Hit_GP,MATCH($B498,Stats_Hit_Player,0)),"")</f>
        <v>35</v>
      </c>
      <c r="O498" s="22">
        <f t="shared" si="250"/>
        <v>148</v>
      </c>
      <c r="P498" s="22">
        <f t="shared" si="251"/>
        <v>129</v>
      </c>
      <c r="Q498" s="22">
        <f t="shared" si="252"/>
        <v>21</v>
      </c>
      <c r="R498" s="22">
        <f t="shared" si="253"/>
        <v>35</v>
      </c>
      <c r="S498" s="22">
        <f t="shared" si="254"/>
        <v>6</v>
      </c>
      <c r="T498" s="22">
        <f t="shared" si="255"/>
        <v>1</v>
      </c>
      <c r="U498" s="22">
        <f t="shared" si="256"/>
        <v>6</v>
      </c>
      <c r="V498" s="22">
        <f t="shared" si="257"/>
        <v>27</v>
      </c>
      <c r="W498" s="22">
        <f t="shared" si="258"/>
        <v>5</v>
      </c>
      <c r="X498" s="22">
        <f t="shared" si="259"/>
        <v>14</v>
      </c>
      <c r="Y498" s="22">
        <f t="shared" si="260"/>
        <v>38</v>
      </c>
      <c r="Z498" s="22">
        <f t="shared" si="261"/>
        <v>1</v>
      </c>
      <c r="AA498" s="22">
        <f t="shared" si="262"/>
        <v>3</v>
      </c>
      <c r="AB498" s="22" t="str">
        <f t="shared" si="263"/>
        <v/>
      </c>
      <c r="AC498" s="22" t="str">
        <f t="shared" si="264"/>
        <v/>
      </c>
      <c r="AD498" s="29" t="str">
        <f t="shared" si="265"/>
        <v/>
      </c>
      <c r="AE498" s="22" t="str">
        <f t="shared" si="266"/>
        <v/>
      </c>
      <c r="AF498" s="22" t="str">
        <f t="shared" si="267"/>
        <v/>
      </c>
      <c r="AG498" s="22" t="str">
        <f t="shared" si="268"/>
        <v/>
      </c>
      <c r="AH498" s="22" t="str">
        <f t="shared" si="269"/>
        <v/>
      </c>
      <c r="AI498" s="22" t="str">
        <f t="shared" si="270"/>
        <v/>
      </c>
      <c r="AJ498" s="31" t="str">
        <f t="shared" si="271"/>
        <v/>
      </c>
      <c r="AK498" s="22" t="str">
        <f t="shared" si="272"/>
        <v/>
      </c>
      <c r="AL498" s="22" t="str">
        <f t="shared" si="273"/>
        <v/>
      </c>
      <c r="AM498" s="22" t="str">
        <f t="shared" si="274"/>
        <v/>
      </c>
      <c r="AN498" s="22" t="str">
        <f t="shared" si="275"/>
        <v/>
      </c>
      <c r="AO498" s="22" t="str">
        <f t="shared" si="276"/>
        <v/>
      </c>
      <c r="AP498" s="22" t="str">
        <f t="shared" si="277"/>
        <v/>
      </c>
      <c r="AQ498" s="2" t="str">
        <f t="shared" si="278"/>
        <v/>
      </c>
    </row>
    <row r="499" spans="1:43" x14ac:dyDescent="0.25">
      <c r="A499" s="26" t="str">
        <f t="shared" si="279"/>
        <v/>
      </c>
      <c r="B499" t="s">
        <v>6695</v>
      </c>
      <c r="C499" t="s">
        <v>64</v>
      </c>
      <c r="D499" t="s">
        <v>37</v>
      </c>
      <c r="E499" t="s">
        <v>1508</v>
      </c>
      <c r="F499">
        <v>2026</v>
      </c>
      <c r="G499" t="s">
        <v>5657</v>
      </c>
      <c r="H499" s="4">
        <v>46174</v>
      </c>
      <c r="I499" s="4" t="str">
        <f t="shared" si="245"/>
        <v>Big South</v>
      </c>
      <c r="J499" s="2" t="str">
        <f t="shared" si="246"/>
        <v/>
      </c>
      <c r="K499" s="2" t="str">
        <f t="shared" si="247"/>
        <v/>
      </c>
      <c r="L499" s="2" t="str">
        <f t="shared" si="248"/>
        <v/>
      </c>
      <c r="M499" s="2" t="str">
        <f t="shared" si="249"/>
        <v/>
      </c>
      <c r="N499" s="22" t="str" cm="1">
        <f t="array" ref="N499">IFERROR(INDEX(Stats_Hit_GP,MATCH($B499,Stats_Hit_Player,0)),"")</f>
        <v/>
      </c>
      <c r="O499" s="22" t="str">
        <f t="shared" si="250"/>
        <v/>
      </c>
      <c r="P499" s="22" t="str">
        <f t="shared" si="251"/>
        <v/>
      </c>
      <c r="Q499" s="22" t="str">
        <f t="shared" si="252"/>
        <v/>
      </c>
      <c r="R499" s="22" t="str">
        <f t="shared" si="253"/>
        <v/>
      </c>
      <c r="S499" s="22" t="str">
        <f t="shared" si="254"/>
        <v/>
      </c>
      <c r="T499" s="22" t="str">
        <f t="shared" si="255"/>
        <v/>
      </c>
      <c r="U499" s="22" t="str">
        <f t="shared" si="256"/>
        <v/>
      </c>
      <c r="V499" s="22" t="str">
        <f t="shared" si="257"/>
        <v/>
      </c>
      <c r="W499" s="22" t="str">
        <f t="shared" si="258"/>
        <v/>
      </c>
      <c r="X499" s="22" t="str">
        <f t="shared" si="259"/>
        <v/>
      </c>
      <c r="Y499" s="22" t="str">
        <f t="shared" si="260"/>
        <v/>
      </c>
      <c r="Z499" s="22" t="str">
        <f t="shared" si="261"/>
        <v/>
      </c>
      <c r="AA499" s="22" t="str">
        <f t="shared" si="262"/>
        <v/>
      </c>
      <c r="AB499" s="22">
        <f t="shared" si="263"/>
        <v>1</v>
      </c>
      <c r="AC499" s="22">
        <f t="shared" si="264"/>
        <v>4</v>
      </c>
      <c r="AD499" s="29">
        <f t="shared" si="265"/>
        <v>7.25</v>
      </c>
      <c r="AE499" s="22">
        <f t="shared" si="266"/>
        <v>17</v>
      </c>
      <c r="AF499" s="22">
        <f t="shared" si="267"/>
        <v>13</v>
      </c>
      <c r="AG499" s="22">
        <f t="shared" si="268"/>
        <v>0</v>
      </c>
      <c r="AH499" s="22">
        <f t="shared" si="269"/>
        <v>0</v>
      </c>
      <c r="AI499" s="22">
        <f t="shared" si="270"/>
        <v>0</v>
      </c>
      <c r="AJ499" s="31">
        <f t="shared" si="271"/>
        <v>49.2</v>
      </c>
      <c r="AK499" s="22">
        <f t="shared" si="272"/>
        <v>57</v>
      </c>
      <c r="AL499" s="22">
        <f t="shared" si="273"/>
        <v>45</v>
      </c>
      <c r="AM499" s="22">
        <f t="shared" si="274"/>
        <v>40</v>
      </c>
      <c r="AN499" s="22">
        <f t="shared" si="275"/>
        <v>33</v>
      </c>
      <c r="AO499" s="22">
        <f t="shared" si="276"/>
        <v>43</v>
      </c>
      <c r="AP499" s="22">
        <f t="shared" si="277"/>
        <v>5</v>
      </c>
      <c r="AQ499" s="2">
        <f t="shared" si="278"/>
        <v>0.27900000000000003</v>
      </c>
    </row>
    <row r="500" spans="1:43" x14ac:dyDescent="0.25">
      <c r="A500" s="26" t="str">
        <f t="shared" si="279"/>
        <v/>
      </c>
      <c r="B500" t="s">
        <v>6696</v>
      </c>
      <c r="C500" t="s">
        <v>64</v>
      </c>
      <c r="D500" t="s">
        <v>37</v>
      </c>
      <c r="E500" t="s">
        <v>1751</v>
      </c>
      <c r="F500">
        <v>2026</v>
      </c>
      <c r="G500" t="s">
        <v>5657</v>
      </c>
      <c r="H500" s="4">
        <v>46174</v>
      </c>
      <c r="I500" s="4" t="str">
        <f t="shared" si="245"/>
        <v>Big Ten</v>
      </c>
      <c r="J500" s="2" t="str">
        <f t="shared" si="246"/>
        <v/>
      </c>
      <c r="K500" s="2" t="str">
        <f t="shared" si="247"/>
        <v/>
      </c>
      <c r="L500" s="2" t="str">
        <f t="shared" si="248"/>
        <v/>
      </c>
      <c r="M500" s="2" t="str">
        <f t="shared" si="249"/>
        <v/>
      </c>
      <c r="N500" s="22" t="str" cm="1">
        <f t="array" ref="N500">IFERROR(INDEX(Stats_Hit_GP,MATCH($B500,Stats_Hit_Player,0)),"")</f>
        <v/>
      </c>
      <c r="O500" s="22" t="str">
        <f t="shared" si="250"/>
        <v/>
      </c>
      <c r="P500" s="22" t="str">
        <f t="shared" si="251"/>
        <v/>
      </c>
      <c r="Q500" s="22" t="str">
        <f t="shared" si="252"/>
        <v/>
      </c>
      <c r="R500" s="22" t="str">
        <f t="shared" si="253"/>
        <v/>
      </c>
      <c r="S500" s="22" t="str">
        <f t="shared" si="254"/>
        <v/>
      </c>
      <c r="T500" s="22" t="str">
        <f t="shared" si="255"/>
        <v/>
      </c>
      <c r="U500" s="22" t="str">
        <f t="shared" si="256"/>
        <v/>
      </c>
      <c r="V500" s="22" t="str">
        <f t="shared" si="257"/>
        <v/>
      </c>
      <c r="W500" s="22" t="str">
        <f t="shared" si="258"/>
        <v/>
      </c>
      <c r="X500" s="22" t="str">
        <f t="shared" si="259"/>
        <v/>
      </c>
      <c r="Y500" s="22" t="str">
        <f t="shared" si="260"/>
        <v/>
      </c>
      <c r="Z500" s="22" t="str">
        <f t="shared" si="261"/>
        <v/>
      </c>
      <c r="AA500" s="22" t="str">
        <f t="shared" si="262"/>
        <v/>
      </c>
      <c r="AB500" s="22">
        <f t="shared" si="263"/>
        <v>0</v>
      </c>
      <c r="AC500" s="22">
        <f t="shared" si="264"/>
        <v>0</v>
      </c>
      <c r="AD500" s="29">
        <f t="shared" si="265"/>
        <v>67.5</v>
      </c>
      <c r="AE500" s="22">
        <f t="shared" si="266"/>
        <v>2</v>
      </c>
      <c r="AF500" s="22">
        <f t="shared" si="267"/>
        <v>0</v>
      </c>
      <c r="AG500" s="22">
        <f t="shared" si="268"/>
        <v>0</v>
      </c>
      <c r="AH500" s="22">
        <f t="shared" si="269"/>
        <v>0</v>
      </c>
      <c r="AI500" s="22">
        <f t="shared" si="270"/>
        <v>0</v>
      </c>
      <c r="AJ500" s="31">
        <f t="shared" si="271"/>
        <v>0.2</v>
      </c>
      <c r="AK500" s="22">
        <f t="shared" si="272"/>
        <v>0</v>
      </c>
      <c r="AL500" s="22">
        <f t="shared" si="273"/>
        <v>5</v>
      </c>
      <c r="AM500" s="22">
        <f t="shared" si="274"/>
        <v>5</v>
      </c>
      <c r="AN500" s="22">
        <f t="shared" si="275"/>
        <v>5</v>
      </c>
      <c r="AO500" s="22">
        <f t="shared" si="276"/>
        <v>1</v>
      </c>
      <c r="AP500" s="22">
        <f t="shared" si="277"/>
        <v>1</v>
      </c>
      <c r="AQ500" s="2">
        <f t="shared" si="278"/>
        <v>0</v>
      </c>
    </row>
    <row r="501" spans="1:43" x14ac:dyDescent="0.25">
      <c r="A501" s="26" t="str">
        <f t="shared" si="279"/>
        <v/>
      </c>
      <c r="B501" t="s">
        <v>3986</v>
      </c>
      <c r="C501" t="s">
        <v>25</v>
      </c>
      <c r="D501" t="s">
        <v>37</v>
      </c>
      <c r="E501" t="s">
        <v>3978</v>
      </c>
      <c r="F501">
        <v>2026</v>
      </c>
      <c r="G501" t="s">
        <v>5657</v>
      </c>
      <c r="H501" s="4">
        <v>46174</v>
      </c>
      <c r="I501" s="4" t="str">
        <f t="shared" si="245"/>
        <v>Ohio Valley</v>
      </c>
      <c r="J501" s="2">
        <f t="shared" si="246"/>
        <v>0.42899999999999999</v>
      </c>
      <c r="K501" s="2">
        <f t="shared" si="247"/>
        <v>0.5</v>
      </c>
      <c r="L501" s="2">
        <f t="shared" si="248"/>
        <v>0.42899999999999999</v>
      </c>
      <c r="M501" s="2">
        <f t="shared" si="249"/>
        <v>0.92900000000000005</v>
      </c>
      <c r="N501" s="22" cm="1">
        <f t="array" ref="N501">IFERROR(INDEX(Stats_Hit_GP,MATCH($B501,Stats_Hit_Player,0)),"")</f>
        <v>6</v>
      </c>
      <c r="O501" s="22">
        <f t="shared" si="250"/>
        <v>17</v>
      </c>
      <c r="P501" s="22">
        <f t="shared" si="251"/>
        <v>14</v>
      </c>
      <c r="Q501" s="22">
        <f t="shared" si="252"/>
        <v>1</v>
      </c>
      <c r="R501" s="22">
        <f t="shared" si="253"/>
        <v>6</v>
      </c>
      <c r="S501" s="22">
        <f t="shared" si="254"/>
        <v>0</v>
      </c>
      <c r="T501" s="22">
        <f t="shared" si="255"/>
        <v>0</v>
      </c>
      <c r="U501" s="22">
        <f t="shared" si="256"/>
        <v>0</v>
      </c>
      <c r="V501" s="22">
        <f t="shared" si="257"/>
        <v>1</v>
      </c>
      <c r="W501" s="22">
        <f t="shared" si="258"/>
        <v>0</v>
      </c>
      <c r="X501" s="22">
        <f t="shared" si="259"/>
        <v>2</v>
      </c>
      <c r="Y501" s="22">
        <f t="shared" si="260"/>
        <v>5</v>
      </c>
      <c r="Z501" s="22">
        <f t="shared" si="261"/>
        <v>0</v>
      </c>
      <c r="AA501" s="22">
        <f t="shared" si="262"/>
        <v>0</v>
      </c>
      <c r="AB501" s="22" t="str">
        <f t="shared" si="263"/>
        <v/>
      </c>
      <c r="AC501" s="22" t="str">
        <f t="shared" si="264"/>
        <v/>
      </c>
      <c r="AD501" s="29" t="str">
        <f t="shared" si="265"/>
        <v/>
      </c>
      <c r="AE501" s="22" t="str">
        <f t="shared" si="266"/>
        <v/>
      </c>
      <c r="AF501" s="22" t="str">
        <f t="shared" si="267"/>
        <v/>
      </c>
      <c r="AG501" s="22" t="str">
        <f t="shared" si="268"/>
        <v/>
      </c>
      <c r="AH501" s="22" t="str">
        <f t="shared" si="269"/>
        <v/>
      </c>
      <c r="AI501" s="22" t="str">
        <f t="shared" si="270"/>
        <v/>
      </c>
      <c r="AJ501" s="31" t="str">
        <f t="shared" si="271"/>
        <v/>
      </c>
      <c r="AK501" s="22" t="str">
        <f t="shared" si="272"/>
        <v/>
      </c>
      <c r="AL501" s="22" t="str">
        <f t="shared" si="273"/>
        <v/>
      </c>
      <c r="AM501" s="22" t="str">
        <f t="shared" si="274"/>
        <v/>
      </c>
      <c r="AN501" s="22" t="str">
        <f t="shared" si="275"/>
        <v/>
      </c>
      <c r="AO501" s="22" t="str">
        <f t="shared" si="276"/>
        <v/>
      </c>
      <c r="AP501" s="22" t="str">
        <f t="shared" si="277"/>
        <v/>
      </c>
      <c r="AQ501" s="2" t="str">
        <f t="shared" si="278"/>
        <v/>
      </c>
    </row>
    <row r="502" spans="1:43" x14ac:dyDescent="0.25">
      <c r="A502" s="26" t="str">
        <f t="shared" si="279"/>
        <v/>
      </c>
      <c r="B502" t="s">
        <v>6697</v>
      </c>
      <c r="C502" t="s">
        <v>64</v>
      </c>
      <c r="D502" t="s">
        <v>37</v>
      </c>
      <c r="E502" t="s">
        <v>4731</v>
      </c>
      <c r="F502">
        <v>2026</v>
      </c>
      <c r="G502" t="s">
        <v>5657</v>
      </c>
      <c r="H502" s="4">
        <v>46174</v>
      </c>
      <c r="I502" s="4" t="str">
        <f t="shared" si="245"/>
        <v>Southland</v>
      </c>
      <c r="J502" s="2" t="str">
        <f t="shared" si="246"/>
        <v/>
      </c>
      <c r="K502" s="2" t="str">
        <f t="shared" si="247"/>
        <v/>
      </c>
      <c r="L502" s="2" t="str">
        <f t="shared" si="248"/>
        <v/>
      </c>
      <c r="M502" s="2" t="str">
        <f t="shared" si="249"/>
        <v/>
      </c>
      <c r="N502" s="22" t="str" cm="1">
        <f t="array" ref="N502">IFERROR(INDEX(Stats_Hit_GP,MATCH($B502,Stats_Hit_Player,0)),"")</f>
        <v/>
      </c>
      <c r="O502" s="22" t="str">
        <f t="shared" si="250"/>
        <v/>
      </c>
      <c r="P502" s="22" t="str">
        <f t="shared" si="251"/>
        <v/>
      </c>
      <c r="Q502" s="22" t="str">
        <f t="shared" si="252"/>
        <v/>
      </c>
      <c r="R502" s="22" t="str">
        <f t="shared" si="253"/>
        <v/>
      </c>
      <c r="S502" s="22" t="str">
        <f t="shared" si="254"/>
        <v/>
      </c>
      <c r="T502" s="22" t="str">
        <f t="shared" si="255"/>
        <v/>
      </c>
      <c r="U502" s="22" t="str">
        <f t="shared" si="256"/>
        <v/>
      </c>
      <c r="V502" s="22" t="str">
        <f t="shared" si="257"/>
        <v/>
      </c>
      <c r="W502" s="22" t="str">
        <f t="shared" si="258"/>
        <v/>
      </c>
      <c r="X502" s="22" t="str">
        <f t="shared" si="259"/>
        <v/>
      </c>
      <c r="Y502" s="22" t="str">
        <f t="shared" si="260"/>
        <v/>
      </c>
      <c r="Z502" s="22" t="str">
        <f t="shared" si="261"/>
        <v/>
      </c>
      <c r="AA502" s="22" t="str">
        <f t="shared" si="262"/>
        <v/>
      </c>
      <c r="AB502" s="22">
        <f t="shared" si="263"/>
        <v>6</v>
      </c>
      <c r="AC502" s="22">
        <f t="shared" si="264"/>
        <v>3</v>
      </c>
      <c r="AD502" s="29">
        <f t="shared" si="265"/>
        <v>7.98</v>
      </c>
      <c r="AE502" s="22">
        <f t="shared" si="266"/>
        <v>13</v>
      </c>
      <c r="AF502" s="22">
        <f t="shared" si="267"/>
        <v>12</v>
      </c>
      <c r="AG502" s="22">
        <f t="shared" si="268"/>
        <v>0</v>
      </c>
      <c r="AH502" s="22">
        <f t="shared" si="269"/>
        <v>0</v>
      </c>
      <c r="AI502" s="22">
        <f t="shared" si="270"/>
        <v>0</v>
      </c>
      <c r="AJ502" s="31">
        <f t="shared" si="271"/>
        <v>53</v>
      </c>
      <c r="AK502" s="22">
        <f t="shared" si="272"/>
        <v>72</v>
      </c>
      <c r="AL502" s="22">
        <f t="shared" si="273"/>
        <v>52</v>
      </c>
      <c r="AM502" s="22">
        <f t="shared" si="274"/>
        <v>47</v>
      </c>
      <c r="AN502" s="22">
        <f t="shared" si="275"/>
        <v>29</v>
      </c>
      <c r="AO502" s="22">
        <f t="shared" si="276"/>
        <v>48</v>
      </c>
      <c r="AP502" s="22">
        <f t="shared" si="277"/>
        <v>4</v>
      </c>
      <c r="AQ502" s="2">
        <f t="shared" si="278"/>
        <v>0.32600000000000001</v>
      </c>
    </row>
    <row r="503" spans="1:43" x14ac:dyDescent="0.25">
      <c r="A503" s="26" t="str">
        <f t="shared" si="279"/>
        <v/>
      </c>
      <c r="B503" t="s">
        <v>1758</v>
      </c>
      <c r="C503" t="s">
        <v>27</v>
      </c>
      <c r="D503" t="s">
        <v>37</v>
      </c>
      <c r="E503" t="s">
        <v>1751</v>
      </c>
      <c r="F503">
        <v>2026</v>
      </c>
      <c r="G503" t="s">
        <v>5657</v>
      </c>
      <c r="H503" s="4">
        <v>46174</v>
      </c>
      <c r="I503" s="4" t="str">
        <f t="shared" si="245"/>
        <v>Big Ten</v>
      </c>
      <c r="J503" s="2">
        <f t="shared" si="246"/>
        <v>0.20599999999999999</v>
      </c>
      <c r="K503" s="2">
        <f t="shared" si="247"/>
        <v>0.33</v>
      </c>
      <c r="L503" s="2">
        <f t="shared" si="248"/>
        <v>0.28899999999999998</v>
      </c>
      <c r="M503" s="2">
        <f t="shared" si="249"/>
        <v>0.61899999999999999</v>
      </c>
      <c r="N503" s="22" cm="1">
        <f t="array" ref="N503">IFERROR(INDEX(Stats_Hit_GP,MATCH($B503,Stats_Hit_Player,0)),"")</f>
        <v>54</v>
      </c>
      <c r="O503" s="22">
        <f t="shared" si="250"/>
        <v>221</v>
      </c>
      <c r="P503" s="22">
        <f t="shared" si="251"/>
        <v>180</v>
      </c>
      <c r="Q503" s="22">
        <f t="shared" si="252"/>
        <v>32</v>
      </c>
      <c r="R503" s="22">
        <f t="shared" si="253"/>
        <v>37</v>
      </c>
      <c r="S503" s="22">
        <f t="shared" si="254"/>
        <v>4</v>
      </c>
      <c r="T503" s="22">
        <f t="shared" si="255"/>
        <v>1</v>
      </c>
      <c r="U503" s="22">
        <f t="shared" si="256"/>
        <v>3</v>
      </c>
      <c r="V503" s="22">
        <f t="shared" si="257"/>
        <v>26</v>
      </c>
      <c r="W503" s="22">
        <f t="shared" si="258"/>
        <v>11</v>
      </c>
      <c r="X503" s="22">
        <f t="shared" si="259"/>
        <v>23</v>
      </c>
      <c r="Y503" s="22">
        <f t="shared" si="260"/>
        <v>52</v>
      </c>
      <c r="Z503" s="22">
        <f t="shared" si="261"/>
        <v>10</v>
      </c>
      <c r="AA503" s="22">
        <f t="shared" si="262"/>
        <v>2</v>
      </c>
      <c r="AB503" s="22" t="str">
        <f t="shared" si="263"/>
        <v/>
      </c>
      <c r="AC503" s="22" t="str">
        <f t="shared" si="264"/>
        <v/>
      </c>
      <c r="AD503" s="29" t="str">
        <f t="shared" si="265"/>
        <v/>
      </c>
      <c r="AE503" s="22" t="str">
        <f t="shared" si="266"/>
        <v/>
      </c>
      <c r="AF503" s="22" t="str">
        <f t="shared" si="267"/>
        <v/>
      </c>
      <c r="AG503" s="22" t="str">
        <f t="shared" si="268"/>
        <v/>
      </c>
      <c r="AH503" s="22" t="str">
        <f t="shared" si="269"/>
        <v/>
      </c>
      <c r="AI503" s="22" t="str">
        <f t="shared" si="270"/>
        <v/>
      </c>
      <c r="AJ503" s="31" t="str">
        <f t="shared" si="271"/>
        <v/>
      </c>
      <c r="AK503" s="22" t="str">
        <f t="shared" si="272"/>
        <v/>
      </c>
      <c r="AL503" s="22" t="str">
        <f t="shared" si="273"/>
        <v/>
      </c>
      <c r="AM503" s="22" t="str">
        <f t="shared" si="274"/>
        <v/>
      </c>
      <c r="AN503" s="22" t="str">
        <f t="shared" si="275"/>
        <v/>
      </c>
      <c r="AO503" s="22" t="str">
        <f t="shared" si="276"/>
        <v/>
      </c>
      <c r="AP503" s="22" t="str">
        <f t="shared" si="277"/>
        <v/>
      </c>
      <c r="AQ503" s="2" t="str">
        <f t="shared" si="278"/>
        <v/>
      </c>
    </row>
    <row r="504" spans="1:43" x14ac:dyDescent="0.25">
      <c r="A504" s="26">
        <f t="shared" si="279"/>
        <v>1</v>
      </c>
      <c r="B504" t="s">
        <v>6698</v>
      </c>
      <c r="C504" t="s">
        <v>64</v>
      </c>
      <c r="D504" t="s">
        <v>29</v>
      </c>
      <c r="E504" t="s">
        <v>798</v>
      </c>
      <c r="F504">
        <v>2026</v>
      </c>
      <c r="G504" t="s">
        <v>5657</v>
      </c>
      <c r="H504" s="4">
        <v>46174</v>
      </c>
      <c r="I504" s="4" t="str">
        <f t="shared" si="245"/>
        <v>American Athletic</v>
      </c>
      <c r="J504" s="2" t="str">
        <f t="shared" si="246"/>
        <v/>
      </c>
      <c r="K504" s="2" t="str">
        <f t="shared" si="247"/>
        <v/>
      </c>
      <c r="L504" s="2" t="str">
        <f t="shared" si="248"/>
        <v/>
      </c>
      <c r="M504" s="2" t="str">
        <f t="shared" si="249"/>
        <v/>
      </c>
      <c r="N504" s="22" t="str" cm="1">
        <f t="array" ref="N504">IFERROR(INDEX(Stats_Hit_GP,MATCH($B504,Stats_Hit_Player,0)),"")</f>
        <v/>
      </c>
      <c r="O504" s="22" t="str">
        <f t="shared" si="250"/>
        <v/>
      </c>
      <c r="P504" s="22" t="str">
        <f t="shared" si="251"/>
        <v/>
      </c>
      <c r="Q504" s="22" t="str">
        <f t="shared" si="252"/>
        <v/>
      </c>
      <c r="R504" s="22" t="str">
        <f t="shared" si="253"/>
        <v/>
      </c>
      <c r="S504" s="22" t="str">
        <f t="shared" si="254"/>
        <v/>
      </c>
      <c r="T504" s="22" t="str">
        <f t="shared" si="255"/>
        <v/>
      </c>
      <c r="U504" s="22" t="str">
        <f t="shared" si="256"/>
        <v/>
      </c>
      <c r="V504" s="22" t="str">
        <f t="shared" si="257"/>
        <v/>
      </c>
      <c r="W504" s="22" t="str">
        <f t="shared" si="258"/>
        <v/>
      </c>
      <c r="X504" s="22" t="str">
        <f t="shared" si="259"/>
        <v/>
      </c>
      <c r="Y504" s="22" t="str">
        <f t="shared" si="260"/>
        <v/>
      </c>
      <c r="Z504" s="22" t="str">
        <f t="shared" si="261"/>
        <v/>
      </c>
      <c r="AA504" s="22" t="str">
        <f t="shared" si="262"/>
        <v/>
      </c>
      <c r="AB504" s="22" t="str">
        <f t="shared" si="263"/>
        <v/>
      </c>
      <c r="AC504" s="22" t="str">
        <f t="shared" si="264"/>
        <v/>
      </c>
      <c r="AD504" s="29" t="str">
        <f t="shared" si="265"/>
        <v/>
      </c>
      <c r="AE504" s="22" t="str">
        <f t="shared" si="266"/>
        <v/>
      </c>
      <c r="AF504" s="22" t="str">
        <f t="shared" si="267"/>
        <v/>
      </c>
      <c r="AG504" s="22" t="str">
        <f t="shared" si="268"/>
        <v/>
      </c>
      <c r="AH504" s="22" t="str">
        <f t="shared" si="269"/>
        <v/>
      </c>
      <c r="AI504" s="22" t="str">
        <f t="shared" si="270"/>
        <v/>
      </c>
      <c r="AJ504" s="31" t="str">
        <f t="shared" si="271"/>
        <v/>
      </c>
      <c r="AK504" s="22" t="str">
        <f t="shared" si="272"/>
        <v/>
      </c>
      <c r="AL504" s="22" t="str">
        <f t="shared" si="273"/>
        <v/>
      </c>
      <c r="AM504" s="22" t="str">
        <f t="shared" si="274"/>
        <v/>
      </c>
      <c r="AN504" s="22" t="str">
        <f t="shared" si="275"/>
        <v/>
      </c>
      <c r="AO504" s="22" t="str">
        <f t="shared" si="276"/>
        <v/>
      </c>
      <c r="AP504" s="22" t="str">
        <f t="shared" si="277"/>
        <v/>
      </c>
      <c r="AQ504" s="2" t="str">
        <f t="shared" si="278"/>
        <v/>
      </c>
    </row>
    <row r="505" spans="1:43" x14ac:dyDescent="0.25">
      <c r="A505" s="26" t="str">
        <f t="shared" si="279"/>
        <v/>
      </c>
      <c r="B505" t="s">
        <v>1523</v>
      </c>
      <c r="C505" t="s">
        <v>42</v>
      </c>
      <c r="D505" t="s">
        <v>37</v>
      </c>
      <c r="E505" t="s">
        <v>1508</v>
      </c>
      <c r="F505">
        <v>2026</v>
      </c>
      <c r="G505" t="s">
        <v>5657</v>
      </c>
      <c r="H505" s="4">
        <v>46174</v>
      </c>
      <c r="I505" s="4" t="str">
        <f t="shared" si="245"/>
        <v>Big South</v>
      </c>
      <c r="J505" s="2">
        <f t="shared" si="246"/>
        <v>0.14299999999999999</v>
      </c>
      <c r="K505" s="2">
        <f t="shared" si="247"/>
        <v>0.28000000000000003</v>
      </c>
      <c r="L505" s="2">
        <f t="shared" si="248"/>
        <v>0.14299999999999999</v>
      </c>
      <c r="M505" s="2">
        <f t="shared" si="249"/>
        <v>0.42299999999999999</v>
      </c>
      <c r="N505" s="22" cm="1">
        <f t="array" ref="N505">IFERROR(INDEX(Stats_Hit_GP,MATCH($B505,Stats_Hit_Player,0)),"")</f>
        <v>20</v>
      </c>
      <c r="O505" s="22">
        <f t="shared" si="250"/>
        <v>25</v>
      </c>
      <c r="P505" s="22">
        <f t="shared" si="251"/>
        <v>21</v>
      </c>
      <c r="Q505" s="22">
        <f t="shared" si="252"/>
        <v>1</v>
      </c>
      <c r="R505" s="22">
        <f t="shared" si="253"/>
        <v>3</v>
      </c>
      <c r="S505" s="22">
        <f t="shared" si="254"/>
        <v>0</v>
      </c>
      <c r="T505" s="22">
        <f t="shared" si="255"/>
        <v>0</v>
      </c>
      <c r="U505" s="22">
        <f t="shared" si="256"/>
        <v>0</v>
      </c>
      <c r="V505" s="22">
        <f t="shared" si="257"/>
        <v>5</v>
      </c>
      <c r="W505" s="22">
        <f t="shared" si="258"/>
        <v>2</v>
      </c>
      <c r="X505" s="22">
        <f t="shared" si="259"/>
        <v>2</v>
      </c>
      <c r="Y505" s="22">
        <f t="shared" si="260"/>
        <v>8</v>
      </c>
      <c r="Z505" s="22">
        <f t="shared" si="261"/>
        <v>0</v>
      </c>
      <c r="AA505" s="22">
        <f t="shared" si="262"/>
        <v>0</v>
      </c>
      <c r="AB505" s="22" t="str">
        <f t="shared" si="263"/>
        <v/>
      </c>
      <c r="AC505" s="22" t="str">
        <f t="shared" si="264"/>
        <v/>
      </c>
      <c r="AD505" s="29" t="str">
        <f t="shared" si="265"/>
        <v/>
      </c>
      <c r="AE505" s="22" t="str">
        <f t="shared" si="266"/>
        <v/>
      </c>
      <c r="AF505" s="22" t="str">
        <f t="shared" si="267"/>
        <v/>
      </c>
      <c r="AG505" s="22" t="str">
        <f t="shared" si="268"/>
        <v/>
      </c>
      <c r="AH505" s="22" t="str">
        <f t="shared" si="269"/>
        <v/>
      </c>
      <c r="AI505" s="22" t="str">
        <f t="shared" si="270"/>
        <v/>
      </c>
      <c r="AJ505" s="31" t="str">
        <f t="shared" si="271"/>
        <v/>
      </c>
      <c r="AK505" s="22" t="str">
        <f t="shared" si="272"/>
        <v/>
      </c>
      <c r="AL505" s="22" t="str">
        <f t="shared" si="273"/>
        <v/>
      </c>
      <c r="AM505" s="22" t="str">
        <f t="shared" si="274"/>
        <v/>
      </c>
      <c r="AN505" s="22" t="str">
        <f t="shared" si="275"/>
        <v/>
      </c>
      <c r="AO505" s="22" t="str">
        <f t="shared" si="276"/>
        <v/>
      </c>
      <c r="AP505" s="22" t="str">
        <f t="shared" si="277"/>
        <v/>
      </c>
      <c r="AQ505" s="2" t="str">
        <f t="shared" si="278"/>
        <v/>
      </c>
    </row>
    <row r="506" spans="1:43" x14ac:dyDescent="0.25">
      <c r="A506" s="26" t="str">
        <f t="shared" si="279"/>
        <v/>
      </c>
      <c r="B506" t="s">
        <v>6699</v>
      </c>
      <c r="C506" t="s">
        <v>64</v>
      </c>
      <c r="D506" t="s">
        <v>37</v>
      </c>
      <c r="E506" t="s">
        <v>1528</v>
      </c>
      <c r="F506">
        <v>2026</v>
      </c>
      <c r="G506" t="s">
        <v>5657</v>
      </c>
      <c r="H506" s="4">
        <v>46174</v>
      </c>
      <c r="I506" s="4" t="str">
        <f t="shared" si="245"/>
        <v>Big South</v>
      </c>
      <c r="J506" s="2" t="str">
        <f t="shared" si="246"/>
        <v/>
      </c>
      <c r="K506" s="2" t="str">
        <f t="shared" si="247"/>
        <v/>
      </c>
      <c r="L506" s="2" t="str">
        <f t="shared" si="248"/>
        <v/>
      </c>
      <c r="M506" s="2" t="str">
        <f t="shared" si="249"/>
        <v/>
      </c>
      <c r="N506" s="22" t="str" cm="1">
        <f t="array" ref="N506">IFERROR(INDEX(Stats_Hit_GP,MATCH($B506,Stats_Hit_Player,0)),"")</f>
        <v/>
      </c>
      <c r="O506" s="22" t="str">
        <f t="shared" si="250"/>
        <v/>
      </c>
      <c r="P506" s="22" t="str">
        <f t="shared" si="251"/>
        <v/>
      </c>
      <c r="Q506" s="22" t="str">
        <f t="shared" si="252"/>
        <v/>
      </c>
      <c r="R506" s="22" t="str">
        <f t="shared" si="253"/>
        <v/>
      </c>
      <c r="S506" s="22" t="str">
        <f t="shared" si="254"/>
        <v/>
      </c>
      <c r="T506" s="22" t="str">
        <f t="shared" si="255"/>
        <v/>
      </c>
      <c r="U506" s="22" t="str">
        <f t="shared" si="256"/>
        <v/>
      </c>
      <c r="V506" s="22" t="str">
        <f t="shared" si="257"/>
        <v/>
      </c>
      <c r="W506" s="22" t="str">
        <f t="shared" si="258"/>
        <v/>
      </c>
      <c r="X506" s="22" t="str">
        <f t="shared" si="259"/>
        <v/>
      </c>
      <c r="Y506" s="22" t="str">
        <f t="shared" si="260"/>
        <v/>
      </c>
      <c r="Z506" s="22" t="str">
        <f t="shared" si="261"/>
        <v/>
      </c>
      <c r="AA506" s="22" t="str">
        <f t="shared" si="262"/>
        <v/>
      </c>
      <c r="AB506" s="22">
        <f t="shared" si="263"/>
        <v>0</v>
      </c>
      <c r="AC506" s="22">
        <f t="shared" si="264"/>
        <v>0</v>
      </c>
      <c r="AD506" s="29">
        <f t="shared" si="265"/>
        <v>10.59</v>
      </c>
      <c r="AE506" s="22">
        <f t="shared" si="266"/>
        <v>14</v>
      </c>
      <c r="AF506" s="22">
        <f t="shared" si="267"/>
        <v>0</v>
      </c>
      <c r="AG506" s="22">
        <f t="shared" si="268"/>
        <v>0</v>
      </c>
      <c r="AH506" s="22">
        <f t="shared" si="269"/>
        <v>0</v>
      </c>
      <c r="AI506" s="22">
        <f t="shared" si="270"/>
        <v>0</v>
      </c>
      <c r="AJ506" s="31">
        <f t="shared" si="271"/>
        <v>17</v>
      </c>
      <c r="AK506" s="22">
        <f t="shared" si="272"/>
        <v>24</v>
      </c>
      <c r="AL506" s="22">
        <f t="shared" si="273"/>
        <v>20</v>
      </c>
      <c r="AM506" s="22">
        <f t="shared" si="274"/>
        <v>20</v>
      </c>
      <c r="AN506" s="22">
        <f t="shared" si="275"/>
        <v>15</v>
      </c>
      <c r="AO506" s="22">
        <f t="shared" si="276"/>
        <v>20</v>
      </c>
      <c r="AP506" s="22">
        <f t="shared" si="277"/>
        <v>2</v>
      </c>
      <c r="AQ506" s="2">
        <f t="shared" si="278"/>
        <v>0.36399999999999999</v>
      </c>
    </row>
    <row r="507" spans="1:43" x14ac:dyDescent="0.25">
      <c r="A507" s="26" t="str">
        <f t="shared" si="279"/>
        <v/>
      </c>
      <c r="B507" t="s">
        <v>6700</v>
      </c>
      <c r="C507" t="s">
        <v>64</v>
      </c>
      <c r="D507" t="s">
        <v>37</v>
      </c>
      <c r="E507" t="s">
        <v>1024</v>
      </c>
      <c r="F507">
        <v>2026</v>
      </c>
      <c r="G507" t="s">
        <v>5657</v>
      </c>
      <c r="H507" s="4">
        <v>46174</v>
      </c>
      <c r="I507" s="4" t="str">
        <f t="shared" si="245"/>
        <v>Atlantic Sun</v>
      </c>
      <c r="J507" s="2" t="str">
        <f t="shared" si="246"/>
        <v/>
      </c>
      <c r="K507" s="2" t="str">
        <f t="shared" si="247"/>
        <v/>
      </c>
      <c r="L507" s="2" t="str">
        <f t="shared" si="248"/>
        <v/>
      </c>
      <c r="M507" s="2" t="str">
        <f t="shared" si="249"/>
        <v/>
      </c>
      <c r="N507" s="22" t="str" cm="1">
        <f t="array" ref="N507">IFERROR(INDEX(Stats_Hit_GP,MATCH($B507,Stats_Hit_Player,0)),"")</f>
        <v/>
      </c>
      <c r="O507" s="22" t="str">
        <f t="shared" si="250"/>
        <v/>
      </c>
      <c r="P507" s="22" t="str">
        <f t="shared" si="251"/>
        <v/>
      </c>
      <c r="Q507" s="22" t="str">
        <f t="shared" si="252"/>
        <v/>
      </c>
      <c r="R507" s="22" t="str">
        <f t="shared" si="253"/>
        <v/>
      </c>
      <c r="S507" s="22" t="str">
        <f t="shared" si="254"/>
        <v/>
      </c>
      <c r="T507" s="22" t="str">
        <f t="shared" si="255"/>
        <v/>
      </c>
      <c r="U507" s="22" t="str">
        <f t="shared" si="256"/>
        <v/>
      </c>
      <c r="V507" s="22" t="str">
        <f t="shared" si="257"/>
        <v/>
      </c>
      <c r="W507" s="22" t="str">
        <f t="shared" si="258"/>
        <v/>
      </c>
      <c r="X507" s="22" t="str">
        <f t="shared" si="259"/>
        <v/>
      </c>
      <c r="Y507" s="22" t="str">
        <f t="shared" si="260"/>
        <v/>
      </c>
      <c r="Z507" s="22" t="str">
        <f t="shared" si="261"/>
        <v/>
      </c>
      <c r="AA507" s="22" t="str">
        <f t="shared" si="262"/>
        <v/>
      </c>
      <c r="AB507" s="22">
        <f t="shared" si="263"/>
        <v>0</v>
      </c>
      <c r="AC507" s="22">
        <f t="shared" si="264"/>
        <v>0</v>
      </c>
      <c r="AD507" s="29">
        <f t="shared" si="265"/>
        <v>10.8</v>
      </c>
      <c r="AE507" s="22">
        <f t="shared" si="266"/>
        <v>2</v>
      </c>
      <c r="AF507" s="22">
        <f t="shared" si="267"/>
        <v>0</v>
      </c>
      <c r="AG507" s="22">
        <f t="shared" si="268"/>
        <v>0</v>
      </c>
      <c r="AH507" s="22">
        <f t="shared" si="269"/>
        <v>0</v>
      </c>
      <c r="AI507" s="22">
        <f t="shared" si="270"/>
        <v>0</v>
      </c>
      <c r="AJ507" s="31">
        <f t="shared" si="271"/>
        <v>1.2</v>
      </c>
      <c r="AK507" s="22">
        <f t="shared" si="272"/>
        <v>3</v>
      </c>
      <c r="AL507" s="22">
        <f t="shared" si="273"/>
        <v>2</v>
      </c>
      <c r="AM507" s="22">
        <f t="shared" si="274"/>
        <v>2</v>
      </c>
      <c r="AN507" s="22">
        <f t="shared" si="275"/>
        <v>3</v>
      </c>
      <c r="AO507" s="22">
        <f t="shared" si="276"/>
        <v>1</v>
      </c>
      <c r="AP507" s="22">
        <f t="shared" si="277"/>
        <v>0</v>
      </c>
      <c r="AQ507" s="2">
        <f t="shared" si="278"/>
        <v>0.375</v>
      </c>
    </row>
    <row r="508" spans="1:43" x14ac:dyDescent="0.25">
      <c r="A508" s="26" t="str">
        <f t="shared" si="279"/>
        <v/>
      </c>
      <c r="B508" t="s">
        <v>6701</v>
      </c>
      <c r="C508" t="s">
        <v>64</v>
      </c>
      <c r="D508" t="s">
        <v>37</v>
      </c>
      <c r="E508" t="s">
        <v>1508</v>
      </c>
      <c r="F508">
        <v>2026</v>
      </c>
      <c r="G508" t="s">
        <v>5657</v>
      </c>
      <c r="H508" s="4">
        <v>46174</v>
      </c>
      <c r="I508" s="4" t="str">
        <f t="shared" si="245"/>
        <v>Big South</v>
      </c>
      <c r="J508" s="2" t="str">
        <f t="shared" si="246"/>
        <v/>
      </c>
      <c r="K508" s="2" t="str">
        <f t="shared" si="247"/>
        <v/>
      </c>
      <c r="L508" s="2" t="str">
        <f t="shared" si="248"/>
        <v/>
      </c>
      <c r="M508" s="2" t="str">
        <f t="shared" si="249"/>
        <v/>
      </c>
      <c r="N508" s="22" t="str" cm="1">
        <f t="array" ref="N508">IFERROR(INDEX(Stats_Hit_GP,MATCH($B508,Stats_Hit_Player,0)),"")</f>
        <v/>
      </c>
      <c r="O508" s="22" t="str">
        <f t="shared" si="250"/>
        <v/>
      </c>
      <c r="P508" s="22" t="str">
        <f t="shared" si="251"/>
        <v/>
      </c>
      <c r="Q508" s="22" t="str">
        <f t="shared" si="252"/>
        <v/>
      </c>
      <c r="R508" s="22" t="str">
        <f t="shared" si="253"/>
        <v/>
      </c>
      <c r="S508" s="22" t="str">
        <f t="shared" si="254"/>
        <v/>
      </c>
      <c r="T508" s="22" t="str">
        <f t="shared" si="255"/>
        <v/>
      </c>
      <c r="U508" s="22" t="str">
        <f t="shared" si="256"/>
        <v/>
      </c>
      <c r="V508" s="22" t="str">
        <f t="shared" si="257"/>
        <v/>
      </c>
      <c r="W508" s="22" t="str">
        <f t="shared" si="258"/>
        <v/>
      </c>
      <c r="X508" s="22" t="str">
        <f t="shared" si="259"/>
        <v/>
      </c>
      <c r="Y508" s="22" t="str">
        <f t="shared" si="260"/>
        <v/>
      </c>
      <c r="Z508" s="22" t="str">
        <f t="shared" si="261"/>
        <v/>
      </c>
      <c r="AA508" s="22" t="str">
        <f t="shared" si="262"/>
        <v/>
      </c>
      <c r="AB508" s="22">
        <f t="shared" si="263"/>
        <v>0</v>
      </c>
      <c r="AC508" s="22">
        <f t="shared" si="264"/>
        <v>0</v>
      </c>
      <c r="AD508" s="29">
        <f t="shared" si="265"/>
        <v>6.48</v>
      </c>
      <c r="AE508" s="22">
        <f t="shared" si="266"/>
        <v>7</v>
      </c>
      <c r="AF508" s="22">
        <f t="shared" si="267"/>
        <v>0</v>
      </c>
      <c r="AG508" s="22">
        <f t="shared" si="268"/>
        <v>0</v>
      </c>
      <c r="AH508" s="22">
        <f t="shared" si="269"/>
        <v>0</v>
      </c>
      <c r="AI508" s="22">
        <f t="shared" si="270"/>
        <v>0</v>
      </c>
      <c r="AJ508" s="31">
        <f t="shared" si="271"/>
        <v>8.1</v>
      </c>
      <c r="AK508" s="22">
        <f t="shared" si="272"/>
        <v>8</v>
      </c>
      <c r="AL508" s="22">
        <f t="shared" si="273"/>
        <v>7</v>
      </c>
      <c r="AM508" s="22">
        <f t="shared" si="274"/>
        <v>6</v>
      </c>
      <c r="AN508" s="22">
        <f t="shared" si="275"/>
        <v>8</v>
      </c>
      <c r="AO508" s="22">
        <f t="shared" si="276"/>
        <v>5</v>
      </c>
      <c r="AP508" s="22">
        <f t="shared" si="277"/>
        <v>3</v>
      </c>
      <c r="AQ508" s="2">
        <f t="shared" si="278"/>
        <v>0.25</v>
      </c>
    </row>
    <row r="509" spans="1:43" x14ac:dyDescent="0.25">
      <c r="A509" s="26" t="str">
        <f t="shared" si="279"/>
        <v/>
      </c>
      <c r="B509" t="s">
        <v>3318</v>
      </c>
      <c r="C509" t="s">
        <v>38</v>
      </c>
      <c r="D509" t="s">
        <v>37</v>
      </c>
      <c r="E509" t="s">
        <v>3307</v>
      </c>
      <c r="F509">
        <v>2026</v>
      </c>
      <c r="G509" t="s">
        <v>5657</v>
      </c>
      <c r="H509" s="4">
        <v>46174</v>
      </c>
      <c r="I509" s="4" t="str">
        <f t="shared" si="245"/>
        <v>Missouri Valley</v>
      </c>
      <c r="J509" s="2">
        <f t="shared" si="246"/>
        <v>0.25</v>
      </c>
      <c r="K509" s="2">
        <f t="shared" si="247"/>
        <v>0.36499999999999999</v>
      </c>
      <c r="L509" s="2">
        <f t="shared" si="248"/>
        <v>0.43099999999999999</v>
      </c>
      <c r="M509" s="2">
        <f t="shared" si="249"/>
        <v>0.79500000000000004</v>
      </c>
      <c r="N509" s="22" cm="1">
        <f t="array" ref="N509">IFERROR(INDEX(Stats_Hit_GP,MATCH($B509,Stats_Hit_Player,0)),"")</f>
        <v>24</v>
      </c>
      <c r="O509" s="22">
        <f t="shared" si="250"/>
        <v>85</v>
      </c>
      <c r="P509" s="22">
        <f t="shared" si="251"/>
        <v>72</v>
      </c>
      <c r="Q509" s="22">
        <f t="shared" si="252"/>
        <v>10</v>
      </c>
      <c r="R509" s="22">
        <f t="shared" si="253"/>
        <v>18</v>
      </c>
      <c r="S509" s="22">
        <f t="shared" si="254"/>
        <v>7</v>
      </c>
      <c r="T509" s="22">
        <f t="shared" si="255"/>
        <v>0</v>
      </c>
      <c r="U509" s="22">
        <f t="shared" si="256"/>
        <v>2</v>
      </c>
      <c r="V509" s="22">
        <f t="shared" si="257"/>
        <v>11</v>
      </c>
      <c r="W509" s="22">
        <f t="shared" si="258"/>
        <v>1</v>
      </c>
      <c r="X509" s="22">
        <f t="shared" si="259"/>
        <v>12</v>
      </c>
      <c r="Y509" s="22">
        <f t="shared" si="260"/>
        <v>32</v>
      </c>
      <c r="Z509" s="22">
        <f t="shared" si="261"/>
        <v>1</v>
      </c>
      <c r="AA509" s="22">
        <f t="shared" si="262"/>
        <v>0</v>
      </c>
      <c r="AB509" s="22" t="str">
        <f t="shared" si="263"/>
        <v/>
      </c>
      <c r="AC509" s="22" t="str">
        <f t="shared" si="264"/>
        <v/>
      </c>
      <c r="AD509" s="29" t="str">
        <f t="shared" si="265"/>
        <v/>
      </c>
      <c r="AE509" s="22" t="str">
        <f t="shared" si="266"/>
        <v/>
      </c>
      <c r="AF509" s="22" t="str">
        <f t="shared" si="267"/>
        <v/>
      </c>
      <c r="AG509" s="22" t="str">
        <f t="shared" si="268"/>
        <v/>
      </c>
      <c r="AH509" s="22" t="str">
        <f t="shared" si="269"/>
        <v/>
      </c>
      <c r="AI509" s="22" t="str">
        <f t="shared" si="270"/>
        <v/>
      </c>
      <c r="AJ509" s="31" t="str">
        <f t="shared" si="271"/>
        <v/>
      </c>
      <c r="AK509" s="22" t="str">
        <f t="shared" si="272"/>
        <v/>
      </c>
      <c r="AL509" s="22" t="str">
        <f t="shared" si="273"/>
        <v/>
      </c>
      <c r="AM509" s="22" t="str">
        <f t="shared" si="274"/>
        <v/>
      </c>
      <c r="AN509" s="22" t="str">
        <f t="shared" si="275"/>
        <v/>
      </c>
      <c r="AO509" s="22" t="str">
        <f t="shared" si="276"/>
        <v/>
      </c>
      <c r="AP509" s="22" t="str">
        <f t="shared" si="277"/>
        <v/>
      </c>
      <c r="AQ509" s="2" t="str">
        <f t="shared" si="278"/>
        <v/>
      </c>
    </row>
    <row r="510" spans="1:43" x14ac:dyDescent="0.25">
      <c r="A510" s="26" t="str">
        <f t="shared" si="279"/>
        <v/>
      </c>
      <c r="B510" t="s">
        <v>101</v>
      </c>
      <c r="C510" t="s">
        <v>25</v>
      </c>
      <c r="D510" t="s">
        <v>37</v>
      </c>
      <c r="E510" t="s">
        <v>89</v>
      </c>
      <c r="F510">
        <v>2026</v>
      </c>
      <c r="G510" t="s">
        <v>5657</v>
      </c>
      <c r="H510" s="4">
        <v>46174</v>
      </c>
      <c r="I510" s="4" t="str">
        <f t="shared" si="245"/>
        <v>Atlantic 10</v>
      </c>
      <c r="J510" s="2">
        <f t="shared" si="246"/>
        <v>0.182</v>
      </c>
      <c r="K510" s="2">
        <f t="shared" si="247"/>
        <v>0.316</v>
      </c>
      <c r="L510" s="2">
        <f t="shared" si="248"/>
        <v>0.27300000000000002</v>
      </c>
      <c r="M510" s="2">
        <f t="shared" si="249"/>
        <v>0.58899999999999997</v>
      </c>
      <c r="N510" s="22" cm="1">
        <f t="array" ref="N510">IFERROR(INDEX(Stats_Hit_GP,MATCH($B510,Stats_Hit_Player,0)),"")</f>
        <v>26</v>
      </c>
      <c r="O510" s="22">
        <f t="shared" si="250"/>
        <v>97</v>
      </c>
      <c r="P510" s="22">
        <f t="shared" si="251"/>
        <v>77</v>
      </c>
      <c r="Q510" s="22">
        <f t="shared" si="252"/>
        <v>10</v>
      </c>
      <c r="R510" s="22">
        <f t="shared" si="253"/>
        <v>14</v>
      </c>
      <c r="S510" s="22">
        <f t="shared" si="254"/>
        <v>3</v>
      </c>
      <c r="T510" s="22">
        <f t="shared" si="255"/>
        <v>2</v>
      </c>
      <c r="U510" s="22">
        <f t="shared" si="256"/>
        <v>0</v>
      </c>
      <c r="V510" s="22">
        <f t="shared" si="257"/>
        <v>7</v>
      </c>
      <c r="W510" s="22">
        <f t="shared" si="258"/>
        <v>2</v>
      </c>
      <c r="X510" s="22">
        <f t="shared" si="259"/>
        <v>14</v>
      </c>
      <c r="Y510" s="22">
        <f t="shared" si="260"/>
        <v>19</v>
      </c>
      <c r="Z510" s="22">
        <f t="shared" si="261"/>
        <v>2</v>
      </c>
      <c r="AA510" s="22">
        <f t="shared" si="262"/>
        <v>2</v>
      </c>
      <c r="AB510" s="22" t="str">
        <f t="shared" si="263"/>
        <v/>
      </c>
      <c r="AC510" s="22" t="str">
        <f t="shared" si="264"/>
        <v/>
      </c>
      <c r="AD510" s="29" t="str">
        <f t="shared" si="265"/>
        <v/>
      </c>
      <c r="AE510" s="22" t="str">
        <f t="shared" si="266"/>
        <v/>
      </c>
      <c r="AF510" s="22" t="str">
        <f t="shared" si="267"/>
        <v/>
      </c>
      <c r="AG510" s="22" t="str">
        <f t="shared" si="268"/>
        <v/>
      </c>
      <c r="AH510" s="22" t="str">
        <f t="shared" si="269"/>
        <v/>
      </c>
      <c r="AI510" s="22" t="str">
        <f t="shared" si="270"/>
        <v/>
      </c>
      <c r="AJ510" s="31" t="str">
        <f t="shared" si="271"/>
        <v/>
      </c>
      <c r="AK510" s="22" t="str">
        <f t="shared" si="272"/>
        <v/>
      </c>
      <c r="AL510" s="22" t="str">
        <f t="shared" si="273"/>
        <v/>
      </c>
      <c r="AM510" s="22" t="str">
        <f t="shared" si="274"/>
        <v/>
      </c>
      <c r="AN510" s="22" t="str">
        <f t="shared" si="275"/>
        <v/>
      </c>
      <c r="AO510" s="22" t="str">
        <f t="shared" si="276"/>
        <v/>
      </c>
      <c r="AP510" s="22" t="str">
        <f t="shared" si="277"/>
        <v/>
      </c>
      <c r="AQ510" s="2" t="str">
        <f t="shared" si="278"/>
        <v/>
      </c>
    </row>
    <row r="511" spans="1:43" x14ac:dyDescent="0.25">
      <c r="A511" s="26" t="str">
        <f t="shared" si="279"/>
        <v/>
      </c>
      <c r="B511" t="s">
        <v>6702</v>
      </c>
      <c r="C511" t="s">
        <v>64</v>
      </c>
      <c r="D511" t="s">
        <v>37</v>
      </c>
      <c r="E511" t="s">
        <v>5720</v>
      </c>
      <c r="F511">
        <v>2026</v>
      </c>
      <c r="G511" t="s">
        <v>5657</v>
      </c>
      <c r="H511" s="4">
        <v>46174</v>
      </c>
      <c r="I511" s="4" t="str">
        <f t="shared" si="245"/>
        <v/>
      </c>
      <c r="J511" s="2" t="str">
        <f t="shared" si="246"/>
        <v/>
      </c>
      <c r="K511" s="2" t="str">
        <f t="shared" si="247"/>
        <v/>
      </c>
      <c r="L511" s="2" t="str">
        <f t="shared" si="248"/>
        <v/>
      </c>
      <c r="M511" s="2" t="str">
        <f t="shared" si="249"/>
        <v/>
      </c>
      <c r="N511" s="22" t="str" cm="1">
        <f t="array" ref="N511">IFERROR(INDEX(Stats_Hit_GP,MATCH($B511,Stats_Hit_Player,0)),"")</f>
        <v/>
      </c>
      <c r="O511" s="22" t="str">
        <f t="shared" si="250"/>
        <v/>
      </c>
      <c r="P511" s="22" t="str">
        <f t="shared" si="251"/>
        <v/>
      </c>
      <c r="Q511" s="22" t="str">
        <f t="shared" si="252"/>
        <v/>
      </c>
      <c r="R511" s="22" t="str">
        <f t="shared" si="253"/>
        <v/>
      </c>
      <c r="S511" s="22" t="str">
        <f t="shared" si="254"/>
        <v/>
      </c>
      <c r="T511" s="22" t="str">
        <f t="shared" si="255"/>
        <v/>
      </c>
      <c r="U511" s="22" t="str">
        <f t="shared" si="256"/>
        <v/>
      </c>
      <c r="V511" s="22" t="str">
        <f t="shared" si="257"/>
        <v/>
      </c>
      <c r="W511" s="22" t="str">
        <f t="shared" si="258"/>
        <v/>
      </c>
      <c r="X511" s="22" t="str">
        <f t="shared" si="259"/>
        <v/>
      </c>
      <c r="Y511" s="22" t="str">
        <f t="shared" si="260"/>
        <v/>
      </c>
      <c r="Z511" s="22" t="str">
        <f t="shared" si="261"/>
        <v/>
      </c>
      <c r="AA511" s="22" t="str">
        <f t="shared" si="262"/>
        <v/>
      </c>
      <c r="AB511" s="22">
        <f t="shared" si="263"/>
        <v>0</v>
      </c>
      <c r="AC511" s="22">
        <f t="shared" si="264"/>
        <v>0</v>
      </c>
      <c r="AD511" s="29">
        <f t="shared" si="265"/>
        <v>27</v>
      </c>
      <c r="AE511" s="22">
        <f t="shared" si="266"/>
        <v>2</v>
      </c>
      <c r="AF511" s="22">
        <f t="shared" si="267"/>
        <v>0</v>
      </c>
      <c r="AG511" s="22">
        <f t="shared" si="268"/>
        <v>0</v>
      </c>
      <c r="AH511" s="22">
        <f t="shared" si="269"/>
        <v>0</v>
      </c>
      <c r="AI511" s="22">
        <f t="shared" si="270"/>
        <v>0</v>
      </c>
      <c r="AJ511" s="31">
        <f t="shared" si="271"/>
        <v>0.1</v>
      </c>
      <c r="AK511" s="22">
        <f t="shared" si="272"/>
        <v>0</v>
      </c>
      <c r="AL511" s="22">
        <f t="shared" si="273"/>
        <v>2</v>
      </c>
      <c r="AM511" s="22">
        <f t="shared" si="274"/>
        <v>1</v>
      </c>
      <c r="AN511" s="22">
        <f t="shared" si="275"/>
        <v>2</v>
      </c>
      <c r="AO511" s="22">
        <f t="shared" si="276"/>
        <v>0</v>
      </c>
      <c r="AP511" s="22">
        <f t="shared" si="277"/>
        <v>0</v>
      </c>
      <c r="AQ511" s="2">
        <f t="shared" si="278"/>
        <v>0</v>
      </c>
    </row>
    <row r="512" spans="1:43" x14ac:dyDescent="0.25">
      <c r="A512" s="26" t="str">
        <f t="shared" si="279"/>
        <v/>
      </c>
      <c r="B512" t="s">
        <v>5006</v>
      </c>
      <c r="C512" t="s">
        <v>35</v>
      </c>
      <c r="D512" t="s">
        <v>37</v>
      </c>
      <c r="E512" t="s">
        <v>4994</v>
      </c>
      <c r="F512">
        <v>2026</v>
      </c>
      <c r="G512" t="s">
        <v>5657</v>
      </c>
      <c r="H512" s="4">
        <v>46174</v>
      </c>
      <c r="I512" s="4" t="str">
        <f t="shared" si="245"/>
        <v>Sun Belt</v>
      </c>
      <c r="J512" s="2">
        <f t="shared" si="246"/>
        <v>0.25</v>
      </c>
      <c r="K512" s="2">
        <f t="shared" si="247"/>
        <v>0.35699999999999998</v>
      </c>
      <c r="L512" s="2">
        <f t="shared" si="248"/>
        <v>0.41699999999999998</v>
      </c>
      <c r="M512" s="2">
        <f t="shared" si="249"/>
        <v>0.77400000000000002</v>
      </c>
      <c r="N512" s="22" cm="1">
        <f t="array" ref="N512">IFERROR(INDEX(Stats_Hit_GP,MATCH($B512,Stats_Hit_Player,0)),"")</f>
        <v>10</v>
      </c>
      <c r="O512" s="22">
        <f t="shared" si="250"/>
        <v>28</v>
      </c>
      <c r="P512" s="22">
        <f t="shared" si="251"/>
        <v>24</v>
      </c>
      <c r="Q512" s="22">
        <f t="shared" si="252"/>
        <v>4</v>
      </c>
      <c r="R512" s="22">
        <f t="shared" si="253"/>
        <v>6</v>
      </c>
      <c r="S512" s="22">
        <f t="shared" si="254"/>
        <v>1</v>
      </c>
      <c r="T512" s="22">
        <f t="shared" si="255"/>
        <v>0</v>
      </c>
      <c r="U512" s="22">
        <f t="shared" si="256"/>
        <v>1</v>
      </c>
      <c r="V512" s="22">
        <f t="shared" si="257"/>
        <v>4</v>
      </c>
      <c r="W512" s="22">
        <f t="shared" si="258"/>
        <v>3</v>
      </c>
      <c r="X512" s="22">
        <f t="shared" si="259"/>
        <v>1</v>
      </c>
      <c r="Y512" s="22">
        <f t="shared" si="260"/>
        <v>6</v>
      </c>
      <c r="Z512" s="22">
        <f t="shared" si="261"/>
        <v>2</v>
      </c>
      <c r="AA512" s="22">
        <f t="shared" si="262"/>
        <v>0</v>
      </c>
      <c r="AB512" s="22" t="str">
        <f t="shared" si="263"/>
        <v/>
      </c>
      <c r="AC512" s="22" t="str">
        <f t="shared" si="264"/>
        <v/>
      </c>
      <c r="AD512" s="29" t="str">
        <f t="shared" si="265"/>
        <v/>
      </c>
      <c r="AE512" s="22" t="str">
        <f t="shared" si="266"/>
        <v/>
      </c>
      <c r="AF512" s="22" t="str">
        <f t="shared" si="267"/>
        <v/>
      </c>
      <c r="AG512" s="22" t="str">
        <f t="shared" si="268"/>
        <v/>
      </c>
      <c r="AH512" s="22" t="str">
        <f t="shared" si="269"/>
        <v/>
      </c>
      <c r="AI512" s="22" t="str">
        <f t="shared" si="270"/>
        <v/>
      </c>
      <c r="AJ512" s="31" t="str">
        <f t="shared" si="271"/>
        <v/>
      </c>
      <c r="AK512" s="22" t="str">
        <f t="shared" si="272"/>
        <v/>
      </c>
      <c r="AL512" s="22" t="str">
        <f t="shared" si="273"/>
        <v/>
      </c>
      <c r="AM512" s="22" t="str">
        <f t="shared" si="274"/>
        <v/>
      </c>
      <c r="AN512" s="22" t="str">
        <f t="shared" si="275"/>
        <v/>
      </c>
      <c r="AO512" s="22" t="str">
        <f t="shared" si="276"/>
        <v/>
      </c>
      <c r="AP512" s="22" t="str">
        <f t="shared" si="277"/>
        <v/>
      </c>
      <c r="AQ512" s="2" t="str">
        <f t="shared" si="278"/>
        <v/>
      </c>
    </row>
    <row r="513" spans="1:43" x14ac:dyDescent="0.25">
      <c r="A513" s="26" t="str">
        <f t="shared" si="279"/>
        <v/>
      </c>
      <c r="B513" t="s">
        <v>1232</v>
      </c>
      <c r="C513" t="s">
        <v>42</v>
      </c>
      <c r="D513" t="s">
        <v>37</v>
      </c>
      <c r="E513" t="s">
        <v>1221</v>
      </c>
      <c r="F513">
        <v>2026</v>
      </c>
      <c r="G513" t="s">
        <v>5657</v>
      </c>
      <c r="H513" s="4">
        <v>46174</v>
      </c>
      <c r="I513" s="4" t="str">
        <f t="shared" si="245"/>
        <v>Big 12</v>
      </c>
      <c r="J513" s="2">
        <f t="shared" si="246"/>
        <v>0.22900000000000001</v>
      </c>
      <c r="K513" s="2">
        <f t="shared" si="247"/>
        <v>0.35099999999999998</v>
      </c>
      <c r="L513" s="2">
        <f t="shared" si="248"/>
        <v>0.29199999999999998</v>
      </c>
      <c r="M513" s="2">
        <f t="shared" si="249"/>
        <v>0.64300000000000002</v>
      </c>
      <c r="N513" s="22" cm="1">
        <f t="array" ref="N513">IFERROR(INDEX(Stats_Hit_GP,MATCH($B513,Stats_Hit_Player,0)),"")</f>
        <v>19</v>
      </c>
      <c r="O513" s="22">
        <f t="shared" si="250"/>
        <v>57</v>
      </c>
      <c r="P513" s="22">
        <f t="shared" si="251"/>
        <v>48</v>
      </c>
      <c r="Q513" s="22">
        <f t="shared" si="252"/>
        <v>8</v>
      </c>
      <c r="R513" s="22">
        <f t="shared" si="253"/>
        <v>11</v>
      </c>
      <c r="S513" s="22">
        <f t="shared" si="254"/>
        <v>1</v>
      </c>
      <c r="T513" s="22">
        <f t="shared" si="255"/>
        <v>1</v>
      </c>
      <c r="U513" s="22">
        <f t="shared" si="256"/>
        <v>0</v>
      </c>
      <c r="V513" s="22">
        <f t="shared" si="257"/>
        <v>0</v>
      </c>
      <c r="W513" s="22">
        <f t="shared" si="258"/>
        <v>0</v>
      </c>
      <c r="X513" s="22">
        <f t="shared" si="259"/>
        <v>9</v>
      </c>
      <c r="Y513" s="22">
        <f t="shared" si="260"/>
        <v>14</v>
      </c>
      <c r="Z513" s="22">
        <f t="shared" si="261"/>
        <v>1</v>
      </c>
      <c r="AA513" s="22">
        <f t="shared" si="262"/>
        <v>0</v>
      </c>
      <c r="AB513" s="22" t="str">
        <f t="shared" si="263"/>
        <v/>
      </c>
      <c r="AC513" s="22" t="str">
        <f t="shared" si="264"/>
        <v/>
      </c>
      <c r="AD513" s="29" t="str">
        <f t="shared" si="265"/>
        <v/>
      </c>
      <c r="AE513" s="22" t="str">
        <f t="shared" si="266"/>
        <v/>
      </c>
      <c r="AF513" s="22" t="str">
        <f t="shared" si="267"/>
        <v/>
      </c>
      <c r="AG513" s="22" t="str">
        <f t="shared" si="268"/>
        <v/>
      </c>
      <c r="AH513" s="22" t="str">
        <f t="shared" si="269"/>
        <v/>
      </c>
      <c r="AI513" s="22" t="str">
        <f t="shared" si="270"/>
        <v/>
      </c>
      <c r="AJ513" s="31" t="str">
        <f t="shared" si="271"/>
        <v/>
      </c>
      <c r="AK513" s="22" t="str">
        <f t="shared" si="272"/>
        <v/>
      </c>
      <c r="AL513" s="22" t="str">
        <f t="shared" si="273"/>
        <v/>
      </c>
      <c r="AM513" s="22" t="str">
        <f t="shared" si="274"/>
        <v/>
      </c>
      <c r="AN513" s="22" t="str">
        <f t="shared" si="275"/>
        <v/>
      </c>
      <c r="AO513" s="22" t="str">
        <f t="shared" si="276"/>
        <v/>
      </c>
      <c r="AP513" s="22" t="str">
        <f t="shared" si="277"/>
        <v/>
      </c>
      <c r="AQ513" s="2" t="str">
        <f t="shared" si="278"/>
        <v/>
      </c>
    </row>
    <row r="514" spans="1:43" x14ac:dyDescent="0.25">
      <c r="A514" s="26" t="str">
        <f t="shared" si="279"/>
        <v/>
      </c>
      <c r="B514" t="s">
        <v>6587</v>
      </c>
      <c r="C514" t="s">
        <v>64</v>
      </c>
      <c r="D514" t="s">
        <v>37</v>
      </c>
      <c r="E514" t="s">
        <v>4168</v>
      </c>
      <c r="F514">
        <v>2026</v>
      </c>
      <c r="G514" t="s">
        <v>5657</v>
      </c>
      <c r="H514" s="4">
        <v>46174</v>
      </c>
      <c r="I514" s="4" t="str">
        <f t="shared" ref="I514:I577" si="280">IFERROR(INDEX(Conferences_Conference,MATCH(E514,Conferences_Team,0)),"")</f>
        <v>SEC</v>
      </c>
      <c r="J514" s="2" t="str">
        <f t="shared" ref="J514:J577" si="281">IFERROR(INDEX(Stats_Hit_AVG,MATCH($B514,Stats_Hit_Player,0)),"")</f>
        <v/>
      </c>
      <c r="K514" s="2" t="str">
        <f t="shared" ref="K514:K577" si="282">IFERROR(INDEX(Stats_Hit_OBP,MATCH($B514,Stats_Hit_Player,0)),"")</f>
        <v/>
      </c>
      <c r="L514" s="2" t="str">
        <f t="shared" ref="L514:L577" si="283">IFERROR(INDEX(Stats_Hit_SLG,MATCH($B514,Stats_Hit_Player,0)),"")</f>
        <v/>
      </c>
      <c r="M514" s="2" t="str">
        <f t="shared" ref="M514:M577" si="284">IFERROR(INDEX(Stats_Hit_OPS,MATCH($B514,Stats_Hit_Player,0)),"")</f>
        <v/>
      </c>
      <c r="N514" s="22" t="str" cm="1">
        <f t="array" ref="N514">IFERROR(INDEX(Stats_Hit_GP,MATCH($B514,Stats_Hit_Player,0)),"")</f>
        <v/>
      </c>
      <c r="O514" s="22" t="str">
        <f t="shared" ref="O514:O577" si="285">IFERROR(INDEX(Stats_Hit_PA,MATCH($B514,Stats_Hit_Player,0)),"")</f>
        <v/>
      </c>
      <c r="P514" s="22" t="str">
        <f t="shared" ref="P514:P577" si="286">IFERROR(INDEX(Stats_Hit_AB,MATCH($B514,Stats_Hit_Player,0)),"")</f>
        <v/>
      </c>
      <c r="Q514" s="22" t="str">
        <f t="shared" ref="Q514:Q577" si="287">IFERROR(INDEX(Stats_Hit_R,MATCH($B514,Stats_Hit_Player,0)),"")</f>
        <v/>
      </c>
      <c r="R514" s="22" t="str">
        <f t="shared" ref="R514:R577" si="288">IFERROR(INDEX(Stats_Hit_H,MATCH($B514,Stats_Hit_Player,0)),"")</f>
        <v/>
      </c>
      <c r="S514" s="22" t="str">
        <f t="shared" ref="S514:S577" si="289">IFERROR(INDEX(Stats_Hit_2B,MATCH($B514,Stats_Hit_Player,0)),"")</f>
        <v/>
      </c>
      <c r="T514" s="22" t="str">
        <f t="shared" ref="T514:T577" si="290">IFERROR(INDEX(Stats_Hit_3B,MATCH($B514,Stats_Hit_Player,0)),"")</f>
        <v/>
      </c>
      <c r="U514" s="22" t="str">
        <f t="shared" ref="U514:U577" si="291">IFERROR(INDEX(Stats_Hit_HR,MATCH($B514,Stats_Hit_Player,0)),"")</f>
        <v/>
      </c>
      <c r="V514" s="22" t="str">
        <f t="shared" ref="V514:V577" si="292">IFERROR(INDEX(Stats_Hit_RBI,MATCH($B514,Stats_Hit_Player,0)),"")</f>
        <v/>
      </c>
      <c r="W514" s="22" t="str">
        <f t="shared" ref="W514:W577" si="293">IFERROR(INDEX(Stats_Hit_HBP,MATCH($B514,Stats_Hit_Player,0)),"")</f>
        <v/>
      </c>
      <c r="X514" s="22" t="str">
        <f t="shared" ref="X514:X577" si="294">IFERROR(INDEX(Stats_Hit_BB,MATCH($B514,Stats_Hit_Player,0)),"")</f>
        <v/>
      </c>
      <c r="Y514" s="22" t="str">
        <f t="shared" ref="Y514:Y577" si="295">IFERROR(INDEX(Stats_Hit_K,MATCH($B514,Stats_Hit_Player,0)),"")</f>
        <v/>
      </c>
      <c r="Z514" s="22" t="str">
        <f t="shared" ref="Z514:Z577" si="296">IFERROR(INDEX(Stats_Hit_SB,MATCH($B514,Stats_Hit_Player,0)),"")</f>
        <v/>
      </c>
      <c r="AA514" s="22" t="str">
        <f t="shared" ref="AA514:AA577" si="297">IFERROR(INDEX(Stats_Hit_CS,MATCH($B514,Stats_Hit_Player,0)),"")</f>
        <v/>
      </c>
      <c r="AB514" s="22" t="str">
        <f t="shared" ref="AB514:AB577" si="298">IFERROR(INDEX(Stats_Pitch_Win,MATCH($B514,Stats_Pitch_Player,0)),"")</f>
        <v/>
      </c>
      <c r="AC514" s="22" t="str">
        <f t="shared" ref="AC514:AC577" si="299">IFERROR(INDEX(Stats_Pitch_Loss,MATCH($B514,Stats_Pitch_Player,0)),"")</f>
        <v/>
      </c>
      <c r="AD514" s="29" t="str">
        <f t="shared" ref="AD514:AD577" si="300">IFERROR(INDEX(Stats_Pitch_ERA,MATCH($B514,Stats_Pitch_Player,0)),"")</f>
        <v/>
      </c>
      <c r="AE514" s="22" t="str">
        <f t="shared" ref="AE514:AE577" si="301">IFERROR(INDEX(Stats_Pitch_App,MATCH($B514,Stats_Pitch_Player,0)),"")</f>
        <v/>
      </c>
      <c r="AF514" s="22" t="str">
        <f t="shared" ref="AF514:AF577" si="302">IFERROR(INDEX(Stats_Pitch_GS,MATCH($B514,Stats_Pitch_Player,0)),"")</f>
        <v/>
      </c>
      <c r="AG514" s="22" t="str">
        <f t="shared" ref="AG514:AG577" si="303">IFERROR(INDEX(Stats_Pitch_CG,MATCH($B514,Stats_Pitch_Player,0)),"")</f>
        <v/>
      </c>
      <c r="AH514" s="22" t="str">
        <f t="shared" ref="AH514:AH577" si="304">IFERROR(INDEX(Stats_Pitch_SHO,MATCH($B514,Stats_Pitch_Player,0)),"")</f>
        <v/>
      </c>
      <c r="AI514" s="22" t="str">
        <f t="shared" ref="AI514:AI577" si="305">IFERROR(INDEX(Stats_Pitch_SV,MATCH($B514,Stats_Pitch_Player,0)),"")</f>
        <v/>
      </c>
      <c r="AJ514" s="31" t="str">
        <f t="shared" ref="AJ514:AJ577" si="306">IFERROR(INDEX(Stats_Pitch_IP,MATCH($B514,Stats_Pitch_Player,0)),"")</f>
        <v/>
      </c>
      <c r="AK514" s="22" t="str">
        <f t="shared" ref="AK514:AK577" si="307">IFERROR(INDEX(Stats_Pitch_H,MATCH($B514,Stats_Pitch_Player,0)),"")</f>
        <v/>
      </c>
      <c r="AL514" s="22" t="str">
        <f t="shared" ref="AL514:AL577" si="308">IFERROR(INDEX(Stats_Pitch_R,MATCH($B514,Stats_Pitch_Player,0)),"")</f>
        <v/>
      </c>
      <c r="AM514" s="22" t="str">
        <f t="shared" ref="AM514:AM577" si="309">IFERROR(INDEX(Stats_Pitch_ER,MATCH($B514,Stats_Pitch_Player,0)),"")</f>
        <v/>
      </c>
      <c r="AN514" s="22" t="str">
        <f t="shared" ref="AN514:AN577" si="310">IFERROR(INDEX(Stats_Pitch_BB,MATCH($B514,Stats_Pitch_Player,0)),"")</f>
        <v/>
      </c>
      <c r="AO514" s="22" t="str">
        <f t="shared" ref="AO514:AO577" si="311">IFERROR(INDEX(Stats_Pitch_K,MATCH($B514,Stats_Pitch_Player,0)),"")</f>
        <v/>
      </c>
      <c r="AP514" s="22" t="str">
        <f t="shared" ref="AP514:AP577" si="312">IFERROR(INDEX(Stats_Pitch_HBP,MATCH($B514,Stats_Pitch_Player,0)),"")</f>
        <v/>
      </c>
      <c r="AQ514" s="2" t="str">
        <f t="shared" ref="AQ514:AQ577" si="313">IFERROR(INDEX(Stats_Pitch_BA,MATCH($B514,Stats_Pitch_Player,0)),"")</f>
        <v/>
      </c>
    </row>
    <row r="515" spans="1:43" x14ac:dyDescent="0.25">
      <c r="A515" s="26" t="str">
        <f t="shared" ref="A515:A578" si="314">IF(OR(D515="SR", D515="GR"), 1, "")</f>
        <v/>
      </c>
      <c r="B515" t="s">
        <v>6703</v>
      </c>
      <c r="C515" t="s">
        <v>64</v>
      </c>
      <c r="D515" t="s">
        <v>37</v>
      </c>
      <c r="E515" t="s">
        <v>5115</v>
      </c>
      <c r="F515">
        <v>2026</v>
      </c>
      <c r="G515" t="s">
        <v>5657</v>
      </c>
      <c r="H515" s="4">
        <v>46174</v>
      </c>
      <c r="I515" s="4" t="str">
        <f t="shared" si="280"/>
        <v>Southwestern Athletic</v>
      </c>
      <c r="J515" s="2" t="str">
        <f t="shared" si="281"/>
        <v/>
      </c>
      <c r="K515" s="2" t="str">
        <f t="shared" si="282"/>
        <v/>
      </c>
      <c r="L515" s="2" t="str">
        <f t="shared" si="283"/>
        <v/>
      </c>
      <c r="M515" s="2" t="str">
        <f t="shared" si="284"/>
        <v/>
      </c>
      <c r="N515" s="22" t="str" cm="1">
        <f t="array" ref="N515">IFERROR(INDEX(Stats_Hit_GP,MATCH($B515,Stats_Hit_Player,0)),"")</f>
        <v/>
      </c>
      <c r="O515" s="22" t="str">
        <f t="shared" si="285"/>
        <v/>
      </c>
      <c r="P515" s="22" t="str">
        <f t="shared" si="286"/>
        <v/>
      </c>
      <c r="Q515" s="22" t="str">
        <f t="shared" si="287"/>
        <v/>
      </c>
      <c r="R515" s="22" t="str">
        <f t="shared" si="288"/>
        <v/>
      </c>
      <c r="S515" s="22" t="str">
        <f t="shared" si="289"/>
        <v/>
      </c>
      <c r="T515" s="22" t="str">
        <f t="shared" si="290"/>
        <v/>
      </c>
      <c r="U515" s="22" t="str">
        <f t="shared" si="291"/>
        <v/>
      </c>
      <c r="V515" s="22" t="str">
        <f t="shared" si="292"/>
        <v/>
      </c>
      <c r="W515" s="22" t="str">
        <f t="shared" si="293"/>
        <v/>
      </c>
      <c r="X515" s="22" t="str">
        <f t="shared" si="294"/>
        <v/>
      </c>
      <c r="Y515" s="22" t="str">
        <f t="shared" si="295"/>
        <v/>
      </c>
      <c r="Z515" s="22" t="str">
        <f t="shared" si="296"/>
        <v/>
      </c>
      <c r="AA515" s="22" t="str">
        <f t="shared" si="297"/>
        <v/>
      </c>
      <c r="AB515" s="22">
        <f t="shared" si="298"/>
        <v>2</v>
      </c>
      <c r="AC515" s="22">
        <f t="shared" si="299"/>
        <v>1</v>
      </c>
      <c r="AD515" s="29">
        <f t="shared" si="300"/>
        <v>3.76</v>
      </c>
      <c r="AE515" s="22">
        <f t="shared" si="301"/>
        <v>19</v>
      </c>
      <c r="AF515" s="22">
        <f t="shared" si="302"/>
        <v>1</v>
      </c>
      <c r="AG515" s="22">
        <f t="shared" si="303"/>
        <v>0</v>
      </c>
      <c r="AH515" s="22">
        <f t="shared" si="304"/>
        <v>0</v>
      </c>
      <c r="AI515" s="22">
        <f t="shared" si="305"/>
        <v>1</v>
      </c>
      <c r="AJ515" s="31">
        <f t="shared" si="306"/>
        <v>26.1</v>
      </c>
      <c r="AK515" s="22">
        <f t="shared" si="307"/>
        <v>18</v>
      </c>
      <c r="AL515" s="22">
        <f t="shared" si="308"/>
        <v>15</v>
      </c>
      <c r="AM515" s="22">
        <f t="shared" si="309"/>
        <v>11</v>
      </c>
      <c r="AN515" s="22">
        <f t="shared" si="310"/>
        <v>25</v>
      </c>
      <c r="AO515" s="22">
        <f t="shared" si="311"/>
        <v>23</v>
      </c>
      <c r="AP515" s="22">
        <f t="shared" si="312"/>
        <v>5</v>
      </c>
      <c r="AQ515" s="2">
        <f t="shared" si="313"/>
        <v>0.20200000000000001</v>
      </c>
    </row>
    <row r="516" spans="1:43" x14ac:dyDescent="0.25">
      <c r="A516" s="26" t="str">
        <f t="shared" si="314"/>
        <v/>
      </c>
      <c r="B516" t="s">
        <v>6704</v>
      </c>
      <c r="C516" t="s">
        <v>64</v>
      </c>
      <c r="D516" t="s">
        <v>37</v>
      </c>
      <c r="E516" t="s">
        <v>5055</v>
      </c>
      <c r="F516">
        <v>2026</v>
      </c>
      <c r="G516" t="s">
        <v>5657</v>
      </c>
      <c r="H516" s="4">
        <v>46174</v>
      </c>
      <c r="I516" s="4" t="str">
        <f t="shared" si="280"/>
        <v>Sun Belt</v>
      </c>
      <c r="J516" s="2" t="str">
        <f t="shared" si="281"/>
        <v/>
      </c>
      <c r="K516" s="2" t="str">
        <f t="shared" si="282"/>
        <v/>
      </c>
      <c r="L516" s="2" t="str">
        <f t="shared" si="283"/>
        <v/>
      </c>
      <c r="M516" s="2" t="str">
        <f t="shared" si="284"/>
        <v/>
      </c>
      <c r="N516" s="22" t="str" cm="1">
        <f t="array" ref="N516">IFERROR(INDEX(Stats_Hit_GP,MATCH($B516,Stats_Hit_Player,0)),"")</f>
        <v/>
      </c>
      <c r="O516" s="22" t="str">
        <f t="shared" si="285"/>
        <v/>
      </c>
      <c r="P516" s="22" t="str">
        <f t="shared" si="286"/>
        <v/>
      </c>
      <c r="Q516" s="22" t="str">
        <f t="shared" si="287"/>
        <v/>
      </c>
      <c r="R516" s="22" t="str">
        <f t="shared" si="288"/>
        <v/>
      </c>
      <c r="S516" s="22" t="str">
        <f t="shared" si="289"/>
        <v/>
      </c>
      <c r="T516" s="22" t="str">
        <f t="shared" si="290"/>
        <v/>
      </c>
      <c r="U516" s="22" t="str">
        <f t="shared" si="291"/>
        <v/>
      </c>
      <c r="V516" s="22" t="str">
        <f t="shared" si="292"/>
        <v/>
      </c>
      <c r="W516" s="22" t="str">
        <f t="shared" si="293"/>
        <v/>
      </c>
      <c r="X516" s="22" t="str">
        <f t="shared" si="294"/>
        <v/>
      </c>
      <c r="Y516" s="22" t="str">
        <f t="shared" si="295"/>
        <v/>
      </c>
      <c r="Z516" s="22" t="str">
        <f t="shared" si="296"/>
        <v/>
      </c>
      <c r="AA516" s="22" t="str">
        <f t="shared" si="297"/>
        <v/>
      </c>
      <c r="AB516" s="22" t="str">
        <f t="shared" si="298"/>
        <v/>
      </c>
      <c r="AC516" s="22" t="str">
        <f t="shared" si="299"/>
        <v/>
      </c>
      <c r="AD516" s="29" t="str">
        <f t="shared" si="300"/>
        <v/>
      </c>
      <c r="AE516" s="22" t="str">
        <f t="shared" si="301"/>
        <v/>
      </c>
      <c r="AF516" s="22" t="str">
        <f t="shared" si="302"/>
        <v/>
      </c>
      <c r="AG516" s="22" t="str">
        <f t="shared" si="303"/>
        <v/>
      </c>
      <c r="AH516" s="22" t="str">
        <f t="shared" si="304"/>
        <v/>
      </c>
      <c r="AI516" s="22" t="str">
        <f t="shared" si="305"/>
        <v/>
      </c>
      <c r="AJ516" s="31" t="str">
        <f t="shared" si="306"/>
        <v/>
      </c>
      <c r="AK516" s="22" t="str">
        <f t="shared" si="307"/>
        <v/>
      </c>
      <c r="AL516" s="22" t="str">
        <f t="shared" si="308"/>
        <v/>
      </c>
      <c r="AM516" s="22" t="str">
        <f t="shared" si="309"/>
        <v/>
      </c>
      <c r="AN516" s="22" t="str">
        <f t="shared" si="310"/>
        <v/>
      </c>
      <c r="AO516" s="22" t="str">
        <f t="shared" si="311"/>
        <v/>
      </c>
      <c r="AP516" s="22" t="str">
        <f t="shared" si="312"/>
        <v/>
      </c>
      <c r="AQ516" s="2" t="str">
        <f t="shared" si="313"/>
        <v/>
      </c>
    </row>
    <row r="517" spans="1:43" x14ac:dyDescent="0.25">
      <c r="A517" s="26" t="str">
        <f t="shared" si="314"/>
        <v/>
      </c>
      <c r="B517" t="s">
        <v>6705</v>
      </c>
      <c r="C517" t="s">
        <v>64</v>
      </c>
      <c r="D517" t="s">
        <v>37</v>
      </c>
      <c r="E517" t="s">
        <v>1751</v>
      </c>
      <c r="F517">
        <v>2026</v>
      </c>
      <c r="G517" t="s">
        <v>5657</v>
      </c>
      <c r="H517" s="4">
        <v>46174</v>
      </c>
      <c r="I517" s="4" t="str">
        <f t="shared" si="280"/>
        <v>Big Ten</v>
      </c>
      <c r="J517" s="2" t="str">
        <f t="shared" si="281"/>
        <v/>
      </c>
      <c r="K517" s="2" t="str">
        <f t="shared" si="282"/>
        <v/>
      </c>
      <c r="L517" s="2" t="str">
        <f t="shared" si="283"/>
        <v/>
      </c>
      <c r="M517" s="2" t="str">
        <f t="shared" si="284"/>
        <v/>
      </c>
      <c r="N517" s="22" t="str" cm="1">
        <f t="array" ref="N517">IFERROR(INDEX(Stats_Hit_GP,MATCH($B517,Stats_Hit_Player,0)),"")</f>
        <v/>
      </c>
      <c r="O517" s="22" t="str">
        <f t="shared" si="285"/>
        <v/>
      </c>
      <c r="P517" s="22" t="str">
        <f t="shared" si="286"/>
        <v/>
      </c>
      <c r="Q517" s="22" t="str">
        <f t="shared" si="287"/>
        <v/>
      </c>
      <c r="R517" s="22" t="str">
        <f t="shared" si="288"/>
        <v/>
      </c>
      <c r="S517" s="22" t="str">
        <f t="shared" si="289"/>
        <v/>
      </c>
      <c r="T517" s="22" t="str">
        <f t="shared" si="290"/>
        <v/>
      </c>
      <c r="U517" s="22" t="str">
        <f t="shared" si="291"/>
        <v/>
      </c>
      <c r="V517" s="22" t="str">
        <f t="shared" si="292"/>
        <v/>
      </c>
      <c r="W517" s="22" t="str">
        <f t="shared" si="293"/>
        <v/>
      </c>
      <c r="X517" s="22" t="str">
        <f t="shared" si="294"/>
        <v/>
      </c>
      <c r="Y517" s="22" t="str">
        <f t="shared" si="295"/>
        <v/>
      </c>
      <c r="Z517" s="22" t="str">
        <f t="shared" si="296"/>
        <v/>
      </c>
      <c r="AA517" s="22" t="str">
        <f t="shared" si="297"/>
        <v/>
      </c>
      <c r="AB517" s="22">
        <f t="shared" si="298"/>
        <v>0</v>
      </c>
      <c r="AC517" s="22">
        <f t="shared" si="299"/>
        <v>0</v>
      </c>
      <c r="AD517" s="29">
        <f t="shared" si="300"/>
        <v>0</v>
      </c>
      <c r="AE517" s="22">
        <f t="shared" si="301"/>
        <v>2</v>
      </c>
      <c r="AF517" s="22">
        <f t="shared" si="302"/>
        <v>0</v>
      </c>
      <c r="AG517" s="22">
        <f t="shared" si="303"/>
        <v>0</v>
      </c>
      <c r="AH517" s="22">
        <f t="shared" si="304"/>
        <v>0</v>
      </c>
      <c r="AI517" s="22">
        <f t="shared" si="305"/>
        <v>1</v>
      </c>
      <c r="AJ517" s="31">
        <f t="shared" si="306"/>
        <v>1.1000000000000001</v>
      </c>
      <c r="AK517" s="22">
        <f t="shared" si="307"/>
        <v>0</v>
      </c>
      <c r="AL517" s="22">
        <f t="shared" si="308"/>
        <v>0</v>
      </c>
      <c r="AM517" s="22">
        <f t="shared" si="309"/>
        <v>0</v>
      </c>
      <c r="AN517" s="22">
        <f t="shared" si="310"/>
        <v>1</v>
      </c>
      <c r="AO517" s="22">
        <f t="shared" si="311"/>
        <v>0</v>
      </c>
      <c r="AP517" s="22">
        <f t="shared" si="312"/>
        <v>0</v>
      </c>
      <c r="AQ517" s="2">
        <f t="shared" si="313"/>
        <v>0</v>
      </c>
    </row>
    <row r="518" spans="1:43" x14ac:dyDescent="0.25">
      <c r="A518" s="26" t="str">
        <f t="shared" si="314"/>
        <v/>
      </c>
      <c r="B518" t="s">
        <v>6706</v>
      </c>
      <c r="C518" t="s">
        <v>64</v>
      </c>
      <c r="D518" t="s">
        <v>37</v>
      </c>
      <c r="E518" t="s">
        <v>5720</v>
      </c>
      <c r="F518">
        <v>2026</v>
      </c>
      <c r="G518" t="s">
        <v>5657</v>
      </c>
      <c r="H518" s="4">
        <v>46174</v>
      </c>
      <c r="I518" s="4" t="str">
        <f t="shared" si="280"/>
        <v/>
      </c>
      <c r="J518" s="2" t="str">
        <f t="shared" si="281"/>
        <v/>
      </c>
      <c r="K518" s="2" t="str">
        <f t="shared" si="282"/>
        <v/>
      </c>
      <c r="L518" s="2" t="str">
        <f t="shared" si="283"/>
        <v/>
      </c>
      <c r="M518" s="2" t="str">
        <f t="shared" si="284"/>
        <v/>
      </c>
      <c r="N518" s="22" t="str" cm="1">
        <f t="array" ref="N518">IFERROR(INDEX(Stats_Hit_GP,MATCH($B518,Stats_Hit_Player,0)),"")</f>
        <v/>
      </c>
      <c r="O518" s="22" t="str">
        <f t="shared" si="285"/>
        <v/>
      </c>
      <c r="P518" s="22" t="str">
        <f t="shared" si="286"/>
        <v/>
      </c>
      <c r="Q518" s="22" t="str">
        <f t="shared" si="287"/>
        <v/>
      </c>
      <c r="R518" s="22" t="str">
        <f t="shared" si="288"/>
        <v/>
      </c>
      <c r="S518" s="22" t="str">
        <f t="shared" si="289"/>
        <v/>
      </c>
      <c r="T518" s="22" t="str">
        <f t="shared" si="290"/>
        <v/>
      </c>
      <c r="U518" s="22" t="str">
        <f t="shared" si="291"/>
        <v/>
      </c>
      <c r="V518" s="22" t="str">
        <f t="shared" si="292"/>
        <v/>
      </c>
      <c r="W518" s="22" t="str">
        <f t="shared" si="293"/>
        <v/>
      </c>
      <c r="X518" s="22" t="str">
        <f t="shared" si="294"/>
        <v/>
      </c>
      <c r="Y518" s="22" t="str">
        <f t="shared" si="295"/>
        <v/>
      </c>
      <c r="Z518" s="22" t="str">
        <f t="shared" si="296"/>
        <v/>
      </c>
      <c r="AA518" s="22" t="str">
        <f t="shared" si="297"/>
        <v/>
      </c>
      <c r="AB518" s="22">
        <f t="shared" si="298"/>
        <v>2</v>
      </c>
      <c r="AC518" s="22">
        <f t="shared" si="299"/>
        <v>0</v>
      </c>
      <c r="AD518" s="29">
        <f t="shared" si="300"/>
        <v>3.12</v>
      </c>
      <c r="AE518" s="22">
        <f t="shared" si="301"/>
        <v>23</v>
      </c>
      <c r="AF518" s="22">
        <f t="shared" si="302"/>
        <v>1</v>
      </c>
      <c r="AG518" s="22">
        <f t="shared" si="303"/>
        <v>0</v>
      </c>
      <c r="AH518" s="22">
        <f t="shared" si="304"/>
        <v>0</v>
      </c>
      <c r="AI518" s="22">
        <f t="shared" si="305"/>
        <v>0</v>
      </c>
      <c r="AJ518" s="31">
        <f t="shared" si="306"/>
        <v>40.1</v>
      </c>
      <c r="AK518" s="22">
        <f t="shared" si="307"/>
        <v>35</v>
      </c>
      <c r="AL518" s="22">
        <f t="shared" si="308"/>
        <v>14</v>
      </c>
      <c r="AM518" s="22">
        <f t="shared" si="309"/>
        <v>14</v>
      </c>
      <c r="AN518" s="22">
        <f t="shared" si="310"/>
        <v>20</v>
      </c>
      <c r="AO518" s="22">
        <f t="shared" si="311"/>
        <v>27</v>
      </c>
      <c r="AP518" s="22">
        <f t="shared" si="312"/>
        <v>3</v>
      </c>
      <c r="AQ518" s="2">
        <f t="shared" si="313"/>
        <v>0.24299999999999999</v>
      </c>
    </row>
    <row r="519" spans="1:43" x14ac:dyDescent="0.25">
      <c r="A519" s="26" t="str">
        <f t="shared" si="314"/>
        <v/>
      </c>
      <c r="B519" t="s">
        <v>6707</v>
      </c>
      <c r="C519" t="s">
        <v>64</v>
      </c>
      <c r="D519" t="s">
        <v>37</v>
      </c>
      <c r="E519" t="s">
        <v>2430</v>
      </c>
      <c r="F519">
        <v>2026</v>
      </c>
      <c r="G519" t="s">
        <v>5657</v>
      </c>
      <c r="H519" s="4">
        <v>46174</v>
      </c>
      <c r="I519" s="4" t="str">
        <f t="shared" si="280"/>
        <v>Coastal</v>
      </c>
      <c r="J519" s="2" t="str">
        <f t="shared" si="281"/>
        <v/>
      </c>
      <c r="K519" s="2" t="str">
        <f t="shared" si="282"/>
        <v/>
      </c>
      <c r="L519" s="2" t="str">
        <f t="shared" si="283"/>
        <v/>
      </c>
      <c r="M519" s="2" t="str">
        <f t="shared" si="284"/>
        <v/>
      </c>
      <c r="N519" s="22" t="str" cm="1">
        <f t="array" ref="N519">IFERROR(INDEX(Stats_Hit_GP,MATCH($B519,Stats_Hit_Player,0)),"")</f>
        <v/>
      </c>
      <c r="O519" s="22" t="str">
        <f t="shared" si="285"/>
        <v/>
      </c>
      <c r="P519" s="22" t="str">
        <f t="shared" si="286"/>
        <v/>
      </c>
      <c r="Q519" s="22" t="str">
        <f t="shared" si="287"/>
        <v/>
      </c>
      <c r="R519" s="22" t="str">
        <f t="shared" si="288"/>
        <v/>
      </c>
      <c r="S519" s="22" t="str">
        <f t="shared" si="289"/>
        <v/>
      </c>
      <c r="T519" s="22" t="str">
        <f t="shared" si="290"/>
        <v/>
      </c>
      <c r="U519" s="22" t="str">
        <f t="shared" si="291"/>
        <v/>
      </c>
      <c r="V519" s="22" t="str">
        <f t="shared" si="292"/>
        <v/>
      </c>
      <c r="W519" s="22" t="str">
        <f t="shared" si="293"/>
        <v/>
      </c>
      <c r="X519" s="22" t="str">
        <f t="shared" si="294"/>
        <v/>
      </c>
      <c r="Y519" s="22" t="str">
        <f t="shared" si="295"/>
        <v/>
      </c>
      <c r="Z519" s="22" t="str">
        <f t="shared" si="296"/>
        <v/>
      </c>
      <c r="AA519" s="22" t="str">
        <f t="shared" si="297"/>
        <v/>
      </c>
      <c r="AB519" s="22">
        <f t="shared" si="298"/>
        <v>1</v>
      </c>
      <c r="AC519" s="22">
        <f t="shared" si="299"/>
        <v>3</v>
      </c>
      <c r="AD519" s="29">
        <f t="shared" si="300"/>
        <v>9.69</v>
      </c>
      <c r="AE519" s="22">
        <f t="shared" si="301"/>
        <v>10</v>
      </c>
      <c r="AF519" s="22">
        <f t="shared" si="302"/>
        <v>7</v>
      </c>
      <c r="AG519" s="22">
        <f t="shared" si="303"/>
        <v>0</v>
      </c>
      <c r="AH519" s="22">
        <f t="shared" si="304"/>
        <v>0</v>
      </c>
      <c r="AI519" s="22">
        <f t="shared" si="305"/>
        <v>0</v>
      </c>
      <c r="AJ519" s="31">
        <f t="shared" si="306"/>
        <v>26</v>
      </c>
      <c r="AK519" s="22">
        <f t="shared" si="307"/>
        <v>48</v>
      </c>
      <c r="AL519" s="22">
        <f t="shared" si="308"/>
        <v>30</v>
      </c>
      <c r="AM519" s="22">
        <f t="shared" si="309"/>
        <v>28</v>
      </c>
      <c r="AN519" s="22">
        <f t="shared" si="310"/>
        <v>7</v>
      </c>
      <c r="AO519" s="22">
        <f t="shared" si="311"/>
        <v>10</v>
      </c>
      <c r="AP519" s="22">
        <f t="shared" si="312"/>
        <v>1</v>
      </c>
      <c r="AQ519" s="2">
        <f t="shared" si="313"/>
        <v>0.39700000000000002</v>
      </c>
    </row>
    <row r="520" spans="1:43" x14ac:dyDescent="0.25">
      <c r="A520" s="26" t="str">
        <f t="shared" si="314"/>
        <v/>
      </c>
      <c r="B520" t="s">
        <v>6708</v>
      </c>
      <c r="C520" t="s">
        <v>64</v>
      </c>
      <c r="D520" t="s">
        <v>24</v>
      </c>
      <c r="E520" t="s">
        <v>1890</v>
      </c>
      <c r="F520">
        <v>2026</v>
      </c>
      <c r="G520" t="s">
        <v>5657</v>
      </c>
      <c r="H520" s="4">
        <v>46174</v>
      </c>
      <c r="I520" s="4" t="str">
        <f t="shared" si="280"/>
        <v>Big Ten</v>
      </c>
      <c r="J520" s="2" t="str">
        <f t="shared" si="281"/>
        <v/>
      </c>
      <c r="K520" s="2" t="str">
        <f t="shared" si="282"/>
        <v/>
      </c>
      <c r="L520" s="2" t="str">
        <f t="shared" si="283"/>
        <v/>
      </c>
      <c r="M520" s="2" t="str">
        <f t="shared" si="284"/>
        <v/>
      </c>
      <c r="N520" s="22" t="str" cm="1">
        <f t="array" ref="N520">IFERROR(INDEX(Stats_Hit_GP,MATCH($B520,Stats_Hit_Player,0)),"")</f>
        <v/>
      </c>
      <c r="O520" s="22" t="str">
        <f t="shared" si="285"/>
        <v/>
      </c>
      <c r="P520" s="22" t="str">
        <f t="shared" si="286"/>
        <v/>
      </c>
      <c r="Q520" s="22" t="str">
        <f t="shared" si="287"/>
        <v/>
      </c>
      <c r="R520" s="22" t="str">
        <f t="shared" si="288"/>
        <v/>
      </c>
      <c r="S520" s="22" t="str">
        <f t="shared" si="289"/>
        <v/>
      </c>
      <c r="T520" s="22" t="str">
        <f t="shared" si="290"/>
        <v/>
      </c>
      <c r="U520" s="22" t="str">
        <f t="shared" si="291"/>
        <v/>
      </c>
      <c r="V520" s="22" t="str">
        <f t="shared" si="292"/>
        <v/>
      </c>
      <c r="W520" s="22" t="str">
        <f t="shared" si="293"/>
        <v/>
      </c>
      <c r="X520" s="22" t="str">
        <f t="shared" si="294"/>
        <v/>
      </c>
      <c r="Y520" s="22" t="str">
        <f t="shared" si="295"/>
        <v/>
      </c>
      <c r="Z520" s="22" t="str">
        <f t="shared" si="296"/>
        <v/>
      </c>
      <c r="AA520" s="22" t="str">
        <f t="shared" si="297"/>
        <v/>
      </c>
      <c r="AB520" s="22">
        <f t="shared" si="298"/>
        <v>4</v>
      </c>
      <c r="AC520" s="22">
        <f t="shared" si="299"/>
        <v>2</v>
      </c>
      <c r="AD520" s="29">
        <f t="shared" si="300"/>
        <v>4.18</v>
      </c>
      <c r="AE520" s="22">
        <f t="shared" si="301"/>
        <v>21</v>
      </c>
      <c r="AF520" s="22">
        <f t="shared" si="302"/>
        <v>3</v>
      </c>
      <c r="AG520" s="22">
        <f t="shared" si="303"/>
        <v>0</v>
      </c>
      <c r="AH520" s="22">
        <f t="shared" si="304"/>
        <v>0</v>
      </c>
      <c r="AI520" s="22">
        <f t="shared" si="305"/>
        <v>2</v>
      </c>
      <c r="AJ520" s="31">
        <f t="shared" si="306"/>
        <v>51.2</v>
      </c>
      <c r="AK520" s="22">
        <f t="shared" si="307"/>
        <v>47</v>
      </c>
      <c r="AL520" s="22">
        <f t="shared" si="308"/>
        <v>30</v>
      </c>
      <c r="AM520" s="22">
        <f t="shared" si="309"/>
        <v>24</v>
      </c>
      <c r="AN520" s="22">
        <f t="shared" si="310"/>
        <v>24</v>
      </c>
      <c r="AO520" s="22">
        <f t="shared" si="311"/>
        <v>70</v>
      </c>
      <c r="AP520" s="22">
        <f t="shared" si="312"/>
        <v>8</v>
      </c>
      <c r="AQ520" s="2">
        <f t="shared" si="313"/>
        <v>0.23499999999999999</v>
      </c>
    </row>
    <row r="521" spans="1:43" x14ac:dyDescent="0.25">
      <c r="A521" s="26" t="str">
        <f t="shared" si="314"/>
        <v/>
      </c>
      <c r="B521" t="s">
        <v>6709</v>
      </c>
      <c r="C521" t="s">
        <v>64</v>
      </c>
      <c r="D521" t="s">
        <v>24</v>
      </c>
      <c r="E521" t="s">
        <v>1890</v>
      </c>
      <c r="F521">
        <v>2026</v>
      </c>
      <c r="G521" t="s">
        <v>5657</v>
      </c>
      <c r="H521" s="4">
        <v>46174</v>
      </c>
      <c r="I521" s="4" t="str">
        <f t="shared" si="280"/>
        <v>Big Ten</v>
      </c>
      <c r="J521" s="2" t="str">
        <f t="shared" si="281"/>
        <v/>
      </c>
      <c r="K521" s="2" t="str">
        <f t="shared" si="282"/>
        <v/>
      </c>
      <c r="L521" s="2" t="str">
        <f t="shared" si="283"/>
        <v/>
      </c>
      <c r="M521" s="2" t="str">
        <f t="shared" si="284"/>
        <v/>
      </c>
      <c r="N521" s="22" t="str" cm="1">
        <f t="array" ref="N521">IFERROR(INDEX(Stats_Hit_GP,MATCH($B521,Stats_Hit_Player,0)),"")</f>
        <v/>
      </c>
      <c r="O521" s="22" t="str">
        <f t="shared" si="285"/>
        <v/>
      </c>
      <c r="P521" s="22" t="str">
        <f t="shared" si="286"/>
        <v/>
      </c>
      <c r="Q521" s="22" t="str">
        <f t="shared" si="287"/>
        <v/>
      </c>
      <c r="R521" s="22" t="str">
        <f t="shared" si="288"/>
        <v/>
      </c>
      <c r="S521" s="22" t="str">
        <f t="shared" si="289"/>
        <v/>
      </c>
      <c r="T521" s="22" t="str">
        <f t="shared" si="290"/>
        <v/>
      </c>
      <c r="U521" s="22" t="str">
        <f t="shared" si="291"/>
        <v/>
      </c>
      <c r="V521" s="22" t="str">
        <f t="shared" si="292"/>
        <v/>
      </c>
      <c r="W521" s="22" t="str">
        <f t="shared" si="293"/>
        <v/>
      </c>
      <c r="X521" s="22" t="str">
        <f t="shared" si="294"/>
        <v/>
      </c>
      <c r="Y521" s="22" t="str">
        <f t="shared" si="295"/>
        <v/>
      </c>
      <c r="Z521" s="22" t="str">
        <f t="shared" si="296"/>
        <v/>
      </c>
      <c r="AA521" s="22" t="str">
        <f t="shared" si="297"/>
        <v/>
      </c>
      <c r="AB521" s="22">
        <f t="shared" si="298"/>
        <v>3</v>
      </c>
      <c r="AC521" s="22">
        <f t="shared" si="299"/>
        <v>2</v>
      </c>
      <c r="AD521" s="29">
        <f t="shared" si="300"/>
        <v>6.1</v>
      </c>
      <c r="AE521" s="22">
        <f t="shared" si="301"/>
        <v>24</v>
      </c>
      <c r="AF521" s="22">
        <f t="shared" si="302"/>
        <v>0</v>
      </c>
      <c r="AG521" s="22">
        <f t="shared" si="303"/>
        <v>0</v>
      </c>
      <c r="AH521" s="22">
        <f t="shared" si="304"/>
        <v>0</v>
      </c>
      <c r="AI521" s="22">
        <f t="shared" si="305"/>
        <v>1</v>
      </c>
      <c r="AJ521" s="31">
        <f t="shared" si="306"/>
        <v>38.1</v>
      </c>
      <c r="AK521" s="22">
        <f t="shared" si="307"/>
        <v>43</v>
      </c>
      <c r="AL521" s="22">
        <f t="shared" si="308"/>
        <v>31</v>
      </c>
      <c r="AM521" s="22">
        <f t="shared" si="309"/>
        <v>26</v>
      </c>
      <c r="AN521" s="22">
        <f t="shared" si="310"/>
        <v>16</v>
      </c>
      <c r="AO521" s="22">
        <f t="shared" si="311"/>
        <v>36</v>
      </c>
      <c r="AP521" s="22">
        <f t="shared" si="312"/>
        <v>4</v>
      </c>
      <c r="AQ521" s="2">
        <f t="shared" si="313"/>
        <v>0.30499999999999999</v>
      </c>
    </row>
    <row r="522" spans="1:43" x14ac:dyDescent="0.25">
      <c r="A522" s="26" t="str">
        <f t="shared" si="314"/>
        <v/>
      </c>
      <c r="B522" t="s">
        <v>660</v>
      </c>
      <c r="C522" t="s">
        <v>25</v>
      </c>
      <c r="D522" t="s">
        <v>24</v>
      </c>
      <c r="E522" t="s">
        <v>648</v>
      </c>
      <c r="F522">
        <v>2026</v>
      </c>
      <c r="G522" t="s">
        <v>5657</v>
      </c>
      <c r="H522" s="4">
        <v>46174</v>
      </c>
      <c r="I522" s="4" t="str">
        <f t="shared" si="280"/>
        <v>America East</v>
      </c>
      <c r="J522" s="2">
        <f t="shared" si="281"/>
        <v>0.17599999999999999</v>
      </c>
      <c r="K522" s="2">
        <f t="shared" si="282"/>
        <v>0.23799999999999999</v>
      </c>
      <c r="L522" s="2">
        <f t="shared" si="283"/>
        <v>0.28399999999999997</v>
      </c>
      <c r="M522" s="2">
        <f t="shared" si="284"/>
        <v>0.52100000000000002</v>
      </c>
      <c r="N522" s="22" cm="1">
        <f t="array" ref="N522">IFERROR(INDEX(Stats_Hit_GP,MATCH($B522,Stats_Hit_Player,0)),"")</f>
        <v>26</v>
      </c>
      <c r="O522" s="22">
        <f t="shared" si="285"/>
        <v>80</v>
      </c>
      <c r="P522" s="22">
        <f t="shared" si="286"/>
        <v>74</v>
      </c>
      <c r="Q522" s="22">
        <f t="shared" si="287"/>
        <v>5</v>
      </c>
      <c r="R522" s="22">
        <f t="shared" si="288"/>
        <v>13</v>
      </c>
      <c r="S522" s="22">
        <f t="shared" si="289"/>
        <v>6</v>
      </c>
      <c r="T522" s="22">
        <f t="shared" si="290"/>
        <v>1</v>
      </c>
      <c r="U522" s="22">
        <f t="shared" si="291"/>
        <v>0</v>
      </c>
      <c r="V522" s="22">
        <f t="shared" si="292"/>
        <v>12</v>
      </c>
      <c r="W522" s="22">
        <f t="shared" si="293"/>
        <v>2</v>
      </c>
      <c r="X522" s="22">
        <f t="shared" si="294"/>
        <v>4</v>
      </c>
      <c r="Y522" s="22">
        <f t="shared" si="295"/>
        <v>29</v>
      </c>
      <c r="Z522" s="22">
        <f t="shared" si="296"/>
        <v>0</v>
      </c>
      <c r="AA522" s="22">
        <f t="shared" si="297"/>
        <v>0</v>
      </c>
      <c r="AB522" s="22" t="str">
        <f t="shared" si="298"/>
        <v/>
      </c>
      <c r="AC522" s="22" t="str">
        <f t="shared" si="299"/>
        <v/>
      </c>
      <c r="AD522" s="29" t="str">
        <f t="shared" si="300"/>
        <v/>
      </c>
      <c r="AE522" s="22" t="str">
        <f t="shared" si="301"/>
        <v/>
      </c>
      <c r="AF522" s="22" t="str">
        <f t="shared" si="302"/>
        <v/>
      </c>
      <c r="AG522" s="22" t="str">
        <f t="shared" si="303"/>
        <v/>
      </c>
      <c r="AH522" s="22" t="str">
        <f t="shared" si="304"/>
        <v/>
      </c>
      <c r="AI522" s="22" t="str">
        <f t="shared" si="305"/>
        <v/>
      </c>
      <c r="AJ522" s="31" t="str">
        <f t="shared" si="306"/>
        <v/>
      </c>
      <c r="AK522" s="22" t="str">
        <f t="shared" si="307"/>
        <v/>
      </c>
      <c r="AL522" s="22" t="str">
        <f t="shared" si="308"/>
        <v/>
      </c>
      <c r="AM522" s="22" t="str">
        <f t="shared" si="309"/>
        <v/>
      </c>
      <c r="AN522" s="22" t="str">
        <f t="shared" si="310"/>
        <v/>
      </c>
      <c r="AO522" s="22" t="str">
        <f t="shared" si="311"/>
        <v/>
      </c>
      <c r="AP522" s="22" t="str">
        <f t="shared" si="312"/>
        <v/>
      </c>
      <c r="AQ522" s="2" t="str">
        <f t="shared" si="313"/>
        <v/>
      </c>
    </row>
    <row r="523" spans="1:43" x14ac:dyDescent="0.25">
      <c r="A523" s="26" t="str">
        <f t="shared" si="314"/>
        <v/>
      </c>
      <c r="B523" t="s">
        <v>6710</v>
      </c>
      <c r="C523" t="s">
        <v>64</v>
      </c>
      <c r="D523" t="s">
        <v>47</v>
      </c>
      <c r="E523" t="s">
        <v>1528</v>
      </c>
      <c r="F523">
        <v>2026</v>
      </c>
      <c r="G523" t="s">
        <v>5657</v>
      </c>
      <c r="H523" s="4">
        <v>46174</v>
      </c>
      <c r="I523" s="4" t="str">
        <f t="shared" si="280"/>
        <v>Big South</v>
      </c>
      <c r="J523" s="2" t="str">
        <f t="shared" si="281"/>
        <v/>
      </c>
      <c r="K523" s="2" t="str">
        <f t="shared" si="282"/>
        <v/>
      </c>
      <c r="L523" s="2" t="str">
        <f t="shared" si="283"/>
        <v/>
      </c>
      <c r="M523" s="2" t="str">
        <f t="shared" si="284"/>
        <v/>
      </c>
      <c r="N523" s="22" t="str" cm="1">
        <f t="array" ref="N523">IFERROR(INDEX(Stats_Hit_GP,MATCH($B523,Stats_Hit_Player,0)),"")</f>
        <v/>
      </c>
      <c r="O523" s="22" t="str">
        <f t="shared" si="285"/>
        <v/>
      </c>
      <c r="P523" s="22" t="str">
        <f t="shared" si="286"/>
        <v/>
      </c>
      <c r="Q523" s="22" t="str">
        <f t="shared" si="287"/>
        <v/>
      </c>
      <c r="R523" s="22" t="str">
        <f t="shared" si="288"/>
        <v/>
      </c>
      <c r="S523" s="22" t="str">
        <f t="shared" si="289"/>
        <v/>
      </c>
      <c r="T523" s="22" t="str">
        <f t="shared" si="290"/>
        <v/>
      </c>
      <c r="U523" s="22" t="str">
        <f t="shared" si="291"/>
        <v/>
      </c>
      <c r="V523" s="22" t="str">
        <f t="shared" si="292"/>
        <v/>
      </c>
      <c r="W523" s="22" t="str">
        <f t="shared" si="293"/>
        <v/>
      </c>
      <c r="X523" s="22" t="str">
        <f t="shared" si="294"/>
        <v/>
      </c>
      <c r="Y523" s="22" t="str">
        <f t="shared" si="295"/>
        <v/>
      </c>
      <c r="Z523" s="22" t="str">
        <f t="shared" si="296"/>
        <v/>
      </c>
      <c r="AA523" s="22" t="str">
        <f t="shared" si="297"/>
        <v/>
      </c>
      <c r="AB523" s="22">
        <f t="shared" si="298"/>
        <v>0</v>
      </c>
      <c r="AC523" s="22">
        <f t="shared" si="299"/>
        <v>1</v>
      </c>
      <c r="AD523" s="29">
        <f t="shared" si="300"/>
        <v>8.1</v>
      </c>
      <c r="AE523" s="22">
        <f t="shared" si="301"/>
        <v>10</v>
      </c>
      <c r="AF523" s="22">
        <f t="shared" si="302"/>
        <v>0</v>
      </c>
      <c r="AG523" s="22">
        <f t="shared" si="303"/>
        <v>0</v>
      </c>
      <c r="AH523" s="22">
        <f t="shared" si="304"/>
        <v>0</v>
      </c>
      <c r="AI523" s="22">
        <f t="shared" si="305"/>
        <v>0</v>
      </c>
      <c r="AJ523" s="31">
        <f t="shared" si="306"/>
        <v>13.1</v>
      </c>
      <c r="AK523" s="22">
        <f t="shared" si="307"/>
        <v>22</v>
      </c>
      <c r="AL523" s="22">
        <f t="shared" si="308"/>
        <v>17</v>
      </c>
      <c r="AM523" s="22">
        <f t="shared" si="309"/>
        <v>12</v>
      </c>
      <c r="AN523" s="22">
        <f t="shared" si="310"/>
        <v>11</v>
      </c>
      <c r="AO523" s="22">
        <f t="shared" si="311"/>
        <v>10</v>
      </c>
      <c r="AP523" s="22">
        <f t="shared" si="312"/>
        <v>1</v>
      </c>
      <c r="AQ523" s="2">
        <f t="shared" si="313"/>
        <v>0.373</v>
      </c>
    </row>
    <row r="524" spans="1:43" x14ac:dyDescent="0.25">
      <c r="A524" s="26" t="str">
        <f t="shared" si="314"/>
        <v/>
      </c>
      <c r="B524" t="s">
        <v>6711</v>
      </c>
      <c r="C524" t="s">
        <v>64</v>
      </c>
      <c r="D524" t="s">
        <v>24</v>
      </c>
      <c r="E524" t="s">
        <v>798</v>
      </c>
      <c r="F524">
        <v>2026</v>
      </c>
      <c r="G524" t="s">
        <v>5657</v>
      </c>
      <c r="H524" s="4">
        <v>46174</v>
      </c>
      <c r="I524" s="4" t="str">
        <f t="shared" si="280"/>
        <v>American Athletic</v>
      </c>
      <c r="J524" s="2" t="str">
        <f t="shared" si="281"/>
        <v/>
      </c>
      <c r="K524" s="2" t="str">
        <f t="shared" si="282"/>
        <v/>
      </c>
      <c r="L524" s="2" t="str">
        <f t="shared" si="283"/>
        <v/>
      </c>
      <c r="M524" s="2" t="str">
        <f t="shared" si="284"/>
        <v/>
      </c>
      <c r="N524" s="22" t="str" cm="1">
        <f t="array" ref="N524">IFERROR(INDEX(Stats_Hit_GP,MATCH($B524,Stats_Hit_Player,0)),"")</f>
        <v/>
      </c>
      <c r="O524" s="22" t="str">
        <f t="shared" si="285"/>
        <v/>
      </c>
      <c r="P524" s="22" t="str">
        <f t="shared" si="286"/>
        <v/>
      </c>
      <c r="Q524" s="22" t="str">
        <f t="shared" si="287"/>
        <v/>
      </c>
      <c r="R524" s="22" t="str">
        <f t="shared" si="288"/>
        <v/>
      </c>
      <c r="S524" s="22" t="str">
        <f t="shared" si="289"/>
        <v/>
      </c>
      <c r="T524" s="22" t="str">
        <f t="shared" si="290"/>
        <v/>
      </c>
      <c r="U524" s="22" t="str">
        <f t="shared" si="291"/>
        <v/>
      </c>
      <c r="V524" s="22" t="str">
        <f t="shared" si="292"/>
        <v/>
      </c>
      <c r="W524" s="22" t="str">
        <f t="shared" si="293"/>
        <v/>
      </c>
      <c r="X524" s="22" t="str">
        <f t="shared" si="294"/>
        <v/>
      </c>
      <c r="Y524" s="22" t="str">
        <f t="shared" si="295"/>
        <v/>
      </c>
      <c r="Z524" s="22" t="str">
        <f t="shared" si="296"/>
        <v/>
      </c>
      <c r="AA524" s="22" t="str">
        <f t="shared" si="297"/>
        <v/>
      </c>
      <c r="AB524" s="22">
        <f t="shared" si="298"/>
        <v>1</v>
      </c>
      <c r="AC524" s="22">
        <f t="shared" si="299"/>
        <v>1</v>
      </c>
      <c r="AD524" s="29">
        <f t="shared" si="300"/>
        <v>4.5</v>
      </c>
      <c r="AE524" s="22">
        <f t="shared" si="301"/>
        <v>20</v>
      </c>
      <c r="AF524" s="22">
        <f t="shared" si="302"/>
        <v>0</v>
      </c>
      <c r="AG524" s="22">
        <f t="shared" si="303"/>
        <v>0</v>
      </c>
      <c r="AH524" s="22">
        <f t="shared" si="304"/>
        <v>0</v>
      </c>
      <c r="AI524" s="22">
        <f t="shared" si="305"/>
        <v>0</v>
      </c>
      <c r="AJ524" s="31">
        <f t="shared" si="306"/>
        <v>28</v>
      </c>
      <c r="AK524" s="22">
        <f t="shared" si="307"/>
        <v>26</v>
      </c>
      <c r="AL524" s="22">
        <f t="shared" si="308"/>
        <v>17</v>
      </c>
      <c r="AM524" s="22">
        <f t="shared" si="309"/>
        <v>14</v>
      </c>
      <c r="AN524" s="22">
        <f t="shared" si="310"/>
        <v>16</v>
      </c>
      <c r="AO524" s="22">
        <f t="shared" si="311"/>
        <v>36</v>
      </c>
      <c r="AP524" s="22">
        <f t="shared" si="312"/>
        <v>4</v>
      </c>
      <c r="AQ524" s="2">
        <f t="shared" si="313"/>
        <v>0.25700000000000001</v>
      </c>
    </row>
    <row r="525" spans="1:43" x14ac:dyDescent="0.25">
      <c r="A525" s="26" t="str">
        <f t="shared" si="314"/>
        <v/>
      </c>
      <c r="B525" t="s">
        <v>6712</v>
      </c>
      <c r="C525" t="s">
        <v>64</v>
      </c>
      <c r="D525" t="s">
        <v>24</v>
      </c>
      <c r="E525" t="s">
        <v>2807</v>
      </c>
      <c r="F525">
        <v>2026</v>
      </c>
      <c r="G525" t="s">
        <v>5657</v>
      </c>
      <c r="H525" s="4">
        <v>46174</v>
      </c>
      <c r="I525" s="4" t="str">
        <f t="shared" si="280"/>
        <v>Ivy League</v>
      </c>
      <c r="J525" s="2" t="str">
        <f t="shared" si="281"/>
        <v/>
      </c>
      <c r="K525" s="2" t="str">
        <f t="shared" si="282"/>
        <v/>
      </c>
      <c r="L525" s="2" t="str">
        <f t="shared" si="283"/>
        <v/>
      </c>
      <c r="M525" s="2" t="str">
        <f t="shared" si="284"/>
        <v/>
      </c>
      <c r="N525" s="22" t="str" cm="1">
        <f t="array" ref="N525">IFERROR(INDEX(Stats_Hit_GP,MATCH($B525,Stats_Hit_Player,0)),"")</f>
        <v/>
      </c>
      <c r="O525" s="22" t="str">
        <f t="shared" si="285"/>
        <v/>
      </c>
      <c r="P525" s="22" t="str">
        <f t="shared" si="286"/>
        <v/>
      </c>
      <c r="Q525" s="22" t="str">
        <f t="shared" si="287"/>
        <v/>
      </c>
      <c r="R525" s="22" t="str">
        <f t="shared" si="288"/>
        <v/>
      </c>
      <c r="S525" s="22" t="str">
        <f t="shared" si="289"/>
        <v/>
      </c>
      <c r="T525" s="22" t="str">
        <f t="shared" si="290"/>
        <v/>
      </c>
      <c r="U525" s="22" t="str">
        <f t="shared" si="291"/>
        <v/>
      </c>
      <c r="V525" s="22" t="str">
        <f t="shared" si="292"/>
        <v/>
      </c>
      <c r="W525" s="22" t="str">
        <f t="shared" si="293"/>
        <v/>
      </c>
      <c r="X525" s="22" t="str">
        <f t="shared" si="294"/>
        <v/>
      </c>
      <c r="Y525" s="22" t="str">
        <f t="shared" si="295"/>
        <v/>
      </c>
      <c r="Z525" s="22" t="str">
        <f t="shared" si="296"/>
        <v/>
      </c>
      <c r="AA525" s="22" t="str">
        <f t="shared" si="297"/>
        <v/>
      </c>
      <c r="AB525" s="22">
        <f t="shared" si="298"/>
        <v>2</v>
      </c>
      <c r="AC525" s="22">
        <f t="shared" si="299"/>
        <v>4</v>
      </c>
      <c r="AD525" s="29">
        <f t="shared" si="300"/>
        <v>3.28</v>
      </c>
      <c r="AE525" s="22">
        <f t="shared" si="301"/>
        <v>13</v>
      </c>
      <c r="AF525" s="22">
        <f t="shared" si="302"/>
        <v>7</v>
      </c>
      <c r="AG525" s="22">
        <f t="shared" si="303"/>
        <v>0</v>
      </c>
      <c r="AH525" s="22">
        <f t="shared" si="304"/>
        <v>0</v>
      </c>
      <c r="AI525" s="22">
        <f t="shared" si="305"/>
        <v>0</v>
      </c>
      <c r="AJ525" s="31">
        <f t="shared" si="306"/>
        <v>46.2</v>
      </c>
      <c r="AK525" s="22">
        <f t="shared" si="307"/>
        <v>42</v>
      </c>
      <c r="AL525" s="22">
        <f t="shared" si="308"/>
        <v>23</v>
      </c>
      <c r="AM525" s="22">
        <f t="shared" si="309"/>
        <v>17</v>
      </c>
      <c r="AN525" s="22">
        <f t="shared" si="310"/>
        <v>17</v>
      </c>
      <c r="AO525" s="22">
        <f t="shared" si="311"/>
        <v>29</v>
      </c>
      <c r="AP525" s="22">
        <f t="shared" si="312"/>
        <v>8</v>
      </c>
      <c r="AQ525" s="2">
        <f t="shared" si="313"/>
        <v>0.247</v>
      </c>
    </row>
    <row r="526" spans="1:43" x14ac:dyDescent="0.25">
      <c r="A526" s="26" t="str">
        <f t="shared" si="314"/>
        <v/>
      </c>
      <c r="B526" t="s">
        <v>6713</v>
      </c>
      <c r="C526" t="s">
        <v>64</v>
      </c>
      <c r="D526" t="s">
        <v>24</v>
      </c>
      <c r="E526" t="s">
        <v>5465</v>
      </c>
      <c r="F526">
        <v>2026</v>
      </c>
      <c r="G526" t="s">
        <v>5657</v>
      </c>
      <c r="H526" s="4">
        <v>46174</v>
      </c>
      <c r="I526" s="4" t="str">
        <f t="shared" si="280"/>
        <v>West Coast</v>
      </c>
      <c r="J526" s="2" t="str">
        <f t="shared" si="281"/>
        <v/>
      </c>
      <c r="K526" s="2" t="str">
        <f t="shared" si="282"/>
        <v/>
      </c>
      <c r="L526" s="2" t="str">
        <f t="shared" si="283"/>
        <v/>
      </c>
      <c r="M526" s="2" t="str">
        <f t="shared" si="284"/>
        <v/>
      </c>
      <c r="N526" s="22" t="str" cm="1">
        <f t="array" ref="N526">IFERROR(INDEX(Stats_Hit_GP,MATCH($B526,Stats_Hit_Player,0)),"")</f>
        <v/>
      </c>
      <c r="O526" s="22" t="str">
        <f t="shared" si="285"/>
        <v/>
      </c>
      <c r="P526" s="22" t="str">
        <f t="shared" si="286"/>
        <v/>
      </c>
      <c r="Q526" s="22" t="str">
        <f t="shared" si="287"/>
        <v/>
      </c>
      <c r="R526" s="22" t="str">
        <f t="shared" si="288"/>
        <v/>
      </c>
      <c r="S526" s="22" t="str">
        <f t="shared" si="289"/>
        <v/>
      </c>
      <c r="T526" s="22" t="str">
        <f t="shared" si="290"/>
        <v/>
      </c>
      <c r="U526" s="22" t="str">
        <f t="shared" si="291"/>
        <v/>
      </c>
      <c r="V526" s="22" t="str">
        <f t="shared" si="292"/>
        <v/>
      </c>
      <c r="W526" s="22" t="str">
        <f t="shared" si="293"/>
        <v/>
      </c>
      <c r="X526" s="22" t="str">
        <f t="shared" si="294"/>
        <v/>
      </c>
      <c r="Y526" s="22" t="str">
        <f t="shared" si="295"/>
        <v/>
      </c>
      <c r="Z526" s="22" t="str">
        <f t="shared" si="296"/>
        <v/>
      </c>
      <c r="AA526" s="22" t="str">
        <f t="shared" si="297"/>
        <v/>
      </c>
      <c r="AB526" s="22" t="str">
        <f t="shared" si="298"/>
        <v/>
      </c>
      <c r="AC526" s="22" t="str">
        <f t="shared" si="299"/>
        <v/>
      </c>
      <c r="AD526" s="29" t="str">
        <f t="shared" si="300"/>
        <v/>
      </c>
      <c r="AE526" s="22" t="str">
        <f t="shared" si="301"/>
        <v/>
      </c>
      <c r="AF526" s="22" t="str">
        <f t="shared" si="302"/>
        <v/>
      </c>
      <c r="AG526" s="22" t="str">
        <f t="shared" si="303"/>
        <v/>
      </c>
      <c r="AH526" s="22" t="str">
        <f t="shared" si="304"/>
        <v/>
      </c>
      <c r="AI526" s="22" t="str">
        <f t="shared" si="305"/>
        <v/>
      </c>
      <c r="AJ526" s="31" t="str">
        <f t="shared" si="306"/>
        <v/>
      </c>
      <c r="AK526" s="22" t="str">
        <f t="shared" si="307"/>
        <v/>
      </c>
      <c r="AL526" s="22" t="str">
        <f t="shared" si="308"/>
        <v/>
      </c>
      <c r="AM526" s="22" t="str">
        <f t="shared" si="309"/>
        <v/>
      </c>
      <c r="AN526" s="22" t="str">
        <f t="shared" si="310"/>
        <v/>
      </c>
      <c r="AO526" s="22" t="str">
        <f t="shared" si="311"/>
        <v/>
      </c>
      <c r="AP526" s="22" t="str">
        <f t="shared" si="312"/>
        <v/>
      </c>
      <c r="AQ526" s="2" t="str">
        <f t="shared" si="313"/>
        <v/>
      </c>
    </row>
    <row r="527" spans="1:43" x14ac:dyDescent="0.25">
      <c r="A527" s="26" t="str">
        <f t="shared" si="314"/>
        <v/>
      </c>
      <c r="B527" t="s">
        <v>1803</v>
      </c>
      <c r="C527" t="s">
        <v>64</v>
      </c>
      <c r="D527" t="s">
        <v>24</v>
      </c>
      <c r="E527" t="s">
        <v>1787</v>
      </c>
      <c r="F527">
        <v>2026</v>
      </c>
      <c r="G527" t="s">
        <v>5657</v>
      </c>
      <c r="H527" s="4">
        <v>46174</v>
      </c>
      <c r="I527" s="4" t="str">
        <f t="shared" si="280"/>
        <v>Big Ten</v>
      </c>
      <c r="J527" s="2">
        <f t="shared" si="281"/>
        <v>0.111</v>
      </c>
      <c r="K527" s="2">
        <f t="shared" si="282"/>
        <v>0.25</v>
      </c>
      <c r="L527" s="2">
        <f t="shared" si="283"/>
        <v>0.111</v>
      </c>
      <c r="M527" s="2">
        <f t="shared" si="284"/>
        <v>0.36099999999999999</v>
      </c>
      <c r="N527" s="22" cm="1">
        <f t="array" ref="N527">IFERROR(INDEX(Stats_Hit_GP,MATCH($B527,Stats_Hit_Player,0)),"")</f>
        <v>5</v>
      </c>
      <c r="O527" s="22">
        <f t="shared" si="285"/>
        <v>12</v>
      </c>
      <c r="P527" s="22">
        <f t="shared" si="286"/>
        <v>9</v>
      </c>
      <c r="Q527" s="22">
        <f t="shared" si="287"/>
        <v>2</v>
      </c>
      <c r="R527" s="22">
        <f t="shared" si="288"/>
        <v>1</v>
      </c>
      <c r="S527" s="22">
        <f t="shared" si="289"/>
        <v>0</v>
      </c>
      <c r="T527" s="22">
        <f t="shared" si="290"/>
        <v>0</v>
      </c>
      <c r="U527" s="22">
        <f t="shared" si="291"/>
        <v>0</v>
      </c>
      <c r="V527" s="22">
        <f t="shared" si="292"/>
        <v>1</v>
      </c>
      <c r="W527" s="22">
        <f t="shared" si="293"/>
        <v>1</v>
      </c>
      <c r="X527" s="22">
        <f t="shared" si="294"/>
        <v>1</v>
      </c>
      <c r="Y527" s="22">
        <f t="shared" si="295"/>
        <v>3</v>
      </c>
      <c r="Z527" s="22">
        <f t="shared" si="296"/>
        <v>0</v>
      </c>
      <c r="AA527" s="22">
        <f t="shared" si="297"/>
        <v>0</v>
      </c>
      <c r="AB527" s="22">
        <f t="shared" si="298"/>
        <v>2</v>
      </c>
      <c r="AC527" s="22">
        <f t="shared" si="299"/>
        <v>3</v>
      </c>
      <c r="AD527" s="29">
        <f t="shared" si="300"/>
        <v>7.49</v>
      </c>
      <c r="AE527" s="22">
        <f t="shared" si="301"/>
        <v>18</v>
      </c>
      <c r="AF527" s="22">
        <f t="shared" si="302"/>
        <v>8</v>
      </c>
      <c r="AG527" s="22">
        <f t="shared" si="303"/>
        <v>0</v>
      </c>
      <c r="AH527" s="22">
        <f t="shared" si="304"/>
        <v>0</v>
      </c>
      <c r="AI527" s="22">
        <f t="shared" si="305"/>
        <v>1</v>
      </c>
      <c r="AJ527" s="31">
        <f t="shared" si="306"/>
        <v>51.2</v>
      </c>
      <c r="AK527" s="22">
        <f t="shared" si="307"/>
        <v>59</v>
      </c>
      <c r="AL527" s="22">
        <f t="shared" si="308"/>
        <v>43</v>
      </c>
      <c r="AM527" s="22">
        <f t="shared" si="309"/>
        <v>43</v>
      </c>
      <c r="AN527" s="22">
        <f t="shared" si="310"/>
        <v>35</v>
      </c>
      <c r="AO527" s="22">
        <f t="shared" si="311"/>
        <v>42</v>
      </c>
      <c r="AP527" s="22">
        <f t="shared" si="312"/>
        <v>19</v>
      </c>
      <c r="AQ527" s="2">
        <f t="shared" si="313"/>
        <v>0.30399999999999999</v>
      </c>
    </row>
    <row r="528" spans="1:43" x14ac:dyDescent="0.25">
      <c r="A528" s="26" t="str">
        <f t="shared" si="314"/>
        <v/>
      </c>
      <c r="B528" t="s">
        <v>2278</v>
      </c>
      <c r="C528" t="s">
        <v>25</v>
      </c>
      <c r="D528" t="s">
        <v>24</v>
      </c>
      <c r="E528" t="s">
        <v>2270</v>
      </c>
      <c r="F528">
        <v>2026</v>
      </c>
      <c r="G528" t="s">
        <v>5657</v>
      </c>
      <c r="H528" s="4">
        <v>46174</v>
      </c>
      <c r="I528" s="4" t="str">
        <f t="shared" si="280"/>
        <v>Conference USA</v>
      </c>
      <c r="J528" s="2">
        <f t="shared" si="281"/>
        <v>0.28599999999999998</v>
      </c>
      <c r="K528" s="2">
        <f t="shared" si="282"/>
        <v>0.33300000000000002</v>
      </c>
      <c r="L528" s="2">
        <f t="shared" si="283"/>
        <v>0.28599999999999998</v>
      </c>
      <c r="M528" s="2">
        <f t="shared" si="284"/>
        <v>0.61899999999999999</v>
      </c>
      <c r="N528" s="22" cm="1">
        <f t="array" ref="N528">IFERROR(INDEX(Stats_Hit_GP,MATCH($B528,Stats_Hit_Player,0)),"")</f>
        <v>6</v>
      </c>
      <c r="O528" s="22">
        <f t="shared" si="285"/>
        <v>15</v>
      </c>
      <c r="P528" s="22">
        <f t="shared" si="286"/>
        <v>14</v>
      </c>
      <c r="Q528" s="22">
        <f t="shared" si="287"/>
        <v>1</v>
      </c>
      <c r="R528" s="22">
        <f t="shared" si="288"/>
        <v>4</v>
      </c>
      <c r="S528" s="22">
        <f t="shared" si="289"/>
        <v>0</v>
      </c>
      <c r="T528" s="22">
        <f t="shared" si="290"/>
        <v>0</v>
      </c>
      <c r="U528" s="22">
        <f t="shared" si="291"/>
        <v>0</v>
      </c>
      <c r="V528" s="22">
        <f t="shared" si="292"/>
        <v>1</v>
      </c>
      <c r="W528" s="22">
        <f t="shared" si="293"/>
        <v>0</v>
      </c>
      <c r="X528" s="22">
        <f t="shared" si="294"/>
        <v>1</v>
      </c>
      <c r="Y528" s="22">
        <f t="shared" si="295"/>
        <v>5</v>
      </c>
      <c r="Z528" s="22">
        <f t="shared" si="296"/>
        <v>0</v>
      </c>
      <c r="AA528" s="22">
        <f t="shared" si="297"/>
        <v>0</v>
      </c>
      <c r="AB528" s="22" t="str">
        <f t="shared" si="298"/>
        <v/>
      </c>
      <c r="AC528" s="22" t="str">
        <f t="shared" si="299"/>
        <v/>
      </c>
      <c r="AD528" s="29" t="str">
        <f t="shared" si="300"/>
        <v/>
      </c>
      <c r="AE528" s="22" t="str">
        <f t="shared" si="301"/>
        <v/>
      </c>
      <c r="AF528" s="22" t="str">
        <f t="shared" si="302"/>
        <v/>
      </c>
      <c r="AG528" s="22" t="str">
        <f t="shared" si="303"/>
        <v/>
      </c>
      <c r="AH528" s="22" t="str">
        <f t="shared" si="304"/>
        <v/>
      </c>
      <c r="AI528" s="22" t="str">
        <f t="shared" si="305"/>
        <v/>
      </c>
      <c r="AJ528" s="31" t="str">
        <f t="shared" si="306"/>
        <v/>
      </c>
      <c r="AK528" s="22" t="str">
        <f t="shared" si="307"/>
        <v/>
      </c>
      <c r="AL528" s="22" t="str">
        <f t="shared" si="308"/>
        <v/>
      </c>
      <c r="AM528" s="22" t="str">
        <f t="shared" si="309"/>
        <v/>
      </c>
      <c r="AN528" s="22" t="str">
        <f t="shared" si="310"/>
        <v/>
      </c>
      <c r="AO528" s="22" t="str">
        <f t="shared" si="311"/>
        <v/>
      </c>
      <c r="AP528" s="22" t="str">
        <f t="shared" si="312"/>
        <v/>
      </c>
      <c r="AQ528" s="2" t="str">
        <f t="shared" si="313"/>
        <v/>
      </c>
    </row>
    <row r="529" spans="1:43" x14ac:dyDescent="0.25">
      <c r="A529" s="26" t="str">
        <f t="shared" si="314"/>
        <v/>
      </c>
      <c r="B529" t="s">
        <v>1592</v>
      </c>
      <c r="C529" t="s">
        <v>40</v>
      </c>
      <c r="D529" t="s">
        <v>24</v>
      </c>
      <c r="E529" t="s">
        <v>1583</v>
      </c>
      <c r="F529">
        <v>2026</v>
      </c>
      <c r="G529" t="s">
        <v>5657</v>
      </c>
      <c r="H529" s="4">
        <v>46174</v>
      </c>
      <c r="I529" s="4" t="str">
        <f t="shared" si="280"/>
        <v>Big South</v>
      </c>
      <c r="J529" s="2">
        <f t="shared" si="281"/>
        <v>0.246</v>
      </c>
      <c r="K529" s="2">
        <f t="shared" si="282"/>
        <v>0.40400000000000003</v>
      </c>
      <c r="L529" s="2">
        <f t="shared" si="283"/>
        <v>0.32500000000000001</v>
      </c>
      <c r="M529" s="2">
        <f t="shared" si="284"/>
        <v>0.72899999999999998</v>
      </c>
      <c r="N529" s="22" cm="1">
        <f t="array" ref="N529">IFERROR(INDEX(Stats_Hit_GP,MATCH($B529,Stats_Hit_Player,0)),"")</f>
        <v>38</v>
      </c>
      <c r="O529" s="22">
        <f t="shared" si="285"/>
        <v>148</v>
      </c>
      <c r="P529" s="22">
        <f t="shared" si="286"/>
        <v>114</v>
      </c>
      <c r="Q529" s="22">
        <f t="shared" si="287"/>
        <v>20</v>
      </c>
      <c r="R529" s="22">
        <f t="shared" si="288"/>
        <v>28</v>
      </c>
      <c r="S529" s="22">
        <f t="shared" si="289"/>
        <v>6</v>
      </c>
      <c r="T529" s="22">
        <f t="shared" si="290"/>
        <v>0</v>
      </c>
      <c r="U529" s="22">
        <f t="shared" si="291"/>
        <v>1</v>
      </c>
      <c r="V529" s="22">
        <f t="shared" si="292"/>
        <v>18</v>
      </c>
      <c r="W529" s="22">
        <f t="shared" si="293"/>
        <v>13</v>
      </c>
      <c r="X529" s="22">
        <f t="shared" si="294"/>
        <v>18</v>
      </c>
      <c r="Y529" s="22">
        <f t="shared" si="295"/>
        <v>22</v>
      </c>
      <c r="Z529" s="22">
        <f t="shared" si="296"/>
        <v>12</v>
      </c>
      <c r="AA529" s="22">
        <f t="shared" si="297"/>
        <v>4</v>
      </c>
      <c r="AB529" s="22" t="str">
        <f t="shared" si="298"/>
        <v/>
      </c>
      <c r="AC529" s="22" t="str">
        <f t="shared" si="299"/>
        <v/>
      </c>
      <c r="AD529" s="29" t="str">
        <f t="shared" si="300"/>
        <v/>
      </c>
      <c r="AE529" s="22" t="str">
        <f t="shared" si="301"/>
        <v/>
      </c>
      <c r="AF529" s="22" t="str">
        <f t="shared" si="302"/>
        <v/>
      </c>
      <c r="AG529" s="22" t="str">
        <f t="shared" si="303"/>
        <v/>
      </c>
      <c r="AH529" s="22" t="str">
        <f t="shared" si="304"/>
        <v/>
      </c>
      <c r="AI529" s="22" t="str">
        <f t="shared" si="305"/>
        <v/>
      </c>
      <c r="AJ529" s="31" t="str">
        <f t="shared" si="306"/>
        <v/>
      </c>
      <c r="AK529" s="22" t="str">
        <f t="shared" si="307"/>
        <v/>
      </c>
      <c r="AL529" s="22" t="str">
        <f t="shared" si="308"/>
        <v/>
      </c>
      <c r="AM529" s="22" t="str">
        <f t="shared" si="309"/>
        <v/>
      </c>
      <c r="AN529" s="22" t="str">
        <f t="shared" si="310"/>
        <v/>
      </c>
      <c r="AO529" s="22" t="str">
        <f t="shared" si="311"/>
        <v/>
      </c>
      <c r="AP529" s="22" t="str">
        <f t="shared" si="312"/>
        <v/>
      </c>
      <c r="AQ529" s="2" t="str">
        <f t="shared" si="313"/>
        <v/>
      </c>
    </row>
    <row r="530" spans="1:43" x14ac:dyDescent="0.25">
      <c r="A530" s="26" t="str">
        <f t="shared" si="314"/>
        <v/>
      </c>
      <c r="B530" t="s">
        <v>6714</v>
      </c>
      <c r="C530" t="s">
        <v>64</v>
      </c>
      <c r="D530" t="s">
        <v>24</v>
      </c>
      <c r="E530" t="s">
        <v>1583</v>
      </c>
      <c r="F530">
        <v>2026</v>
      </c>
      <c r="G530" t="s">
        <v>5657</v>
      </c>
      <c r="H530" s="4">
        <v>46174</v>
      </c>
      <c r="I530" s="4" t="str">
        <f t="shared" si="280"/>
        <v>Big South</v>
      </c>
      <c r="J530" s="2" t="str">
        <f t="shared" si="281"/>
        <v/>
      </c>
      <c r="K530" s="2" t="str">
        <f t="shared" si="282"/>
        <v/>
      </c>
      <c r="L530" s="2" t="str">
        <f t="shared" si="283"/>
        <v/>
      </c>
      <c r="M530" s="2" t="str">
        <f t="shared" si="284"/>
        <v/>
      </c>
      <c r="N530" s="22" t="str" cm="1">
        <f t="array" ref="N530">IFERROR(INDEX(Stats_Hit_GP,MATCH($B530,Stats_Hit_Player,0)),"")</f>
        <v/>
      </c>
      <c r="O530" s="22" t="str">
        <f t="shared" si="285"/>
        <v/>
      </c>
      <c r="P530" s="22" t="str">
        <f t="shared" si="286"/>
        <v/>
      </c>
      <c r="Q530" s="22" t="str">
        <f t="shared" si="287"/>
        <v/>
      </c>
      <c r="R530" s="22" t="str">
        <f t="shared" si="288"/>
        <v/>
      </c>
      <c r="S530" s="22" t="str">
        <f t="shared" si="289"/>
        <v/>
      </c>
      <c r="T530" s="22" t="str">
        <f t="shared" si="290"/>
        <v/>
      </c>
      <c r="U530" s="22" t="str">
        <f t="shared" si="291"/>
        <v/>
      </c>
      <c r="V530" s="22" t="str">
        <f t="shared" si="292"/>
        <v/>
      </c>
      <c r="W530" s="22" t="str">
        <f t="shared" si="293"/>
        <v/>
      </c>
      <c r="X530" s="22" t="str">
        <f t="shared" si="294"/>
        <v/>
      </c>
      <c r="Y530" s="22" t="str">
        <f t="shared" si="295"/>
        <v/>
      </c>
      <c r="Z530" s="22" t="str">
        <f t="shared" si="296"/>
        <v/>
      </c>
      <c r="AA530" s="22" t="str">
        <f t="shared" si="297"/>
        <v/>
      </c>
      <c r="AB530" s="22">
        <f t="shared" si="298"/>
        <v>0</v>
      </c>
      <c r="AC530" s="22">
        <f t="shared" si="299"/>
        <v>1</v>
      </c>
      <c r="AD530" s="29">
        <f t="shared" si="300"/>
        <v>20.65</v>
      </c>
      <c r="AE530" s="22">
        <f t="shared" si="301"/>
        <v>6</v>
      </c>
      <c r="AF530" s="22">
        <f t="shared" si="302"/>
        <v>1</v>
      </c>
      <c r="AG530" s="22">
        <f t="shared" si="303"/>
        <v>0</v>
      </c>
      <c r="AH530" s="22">
        <f t="shared" si="304"/>
        <v>0</v>
      </c>
      <c r="AI530" s="22">
        <f t="shared" si="305"/>
        <v>0</v>
      </c>
      <c r="AJ530" s="31">
        <f t="shared" si="306"/>
        <v>5.2</v>
      </c>
      <c r="AK530" s="22">
        <f t="shared" si="307"/>
        <v>13</v>
      </c>
      <c r="AL530" s="22">
        <f t="shared" si="308"/>
        <v>14</v>
      </c>
      <c r="AM530" s="22">
        <f t="shared" si="309"/>
        <v>13</v>
      </c>
      <c r="AN530" s="22">
        <f t="shared" si="310"/>
        <v>6</v>
      </c>
      <c r="AO530" s="22">
        <f t="shared" si="311"/>
        <v>2</v>
      </c>
      <c r="AP530" s="22">
        <f t="shared" si="312"/>
        <v>5</v>
      </c>
      <c r="AQ530" s="2">
        <f t="shared" si="313"/>
        <v>0.44800000000000001</v>
      </c>
    </row>
    <row r="531" spans="1:43" x14ac:dyDescent="0.25">
      <c r="A531" s="26" t="str">
        <f t="shared" si="314"/>
        <v/>
      </c>
      <c r="B531" t="s">
        <v>6715</v>
      </c>
      <c r="C531" t="s">
        <v>64</v>
      </c>
      <c r="D531" t="s">
        <v>24</v>
      </c>
      <c r="E531" t="s">
        <v>2414</v>
      </c>
      <c r="F531">
        <v>2026</v>
      </c>
      <c r="G531" t="s">
        <v>5657</v>
      </c>
      <c r="H531" s="4">
        <v>46174</v>
      </c>
      <c r="I531" s="4" t="str">
        <f t="shared" si="280"/>
        <v>Coastal</v>
      </c>
      <c r="J531" s="2" t="str">
        <f t="shared" si="281"/>
        <v/>
      </c>
      <c r="K531" s="2" t="str">
        <f t="shared" si="282"/>
        <v/>
      </c>
      <c r="L531" s="2" t="str">
        <f t="shared" si="283"/>
        <v/>
      </c>
      <c r="M531" s="2" t="str">
        <f t="shared" si="284"/>
        <v/>
      </c>
      <c r="N531" s="22" t="str" cm="1">
        <f t="array" ref="N531">IFERROR(INDEX(Stats_Hit_GP,MATCH($B531,Stats_Hit_Player,0)),"")</f>
        <v/>
      </c>
      <c r="O531" s="22" t="str">
        <f t="shared" si="285"/>
        <v/>
      </c>
      <c r="P531" s="22" t="str">
        <f t="shared" si="286"/>
        <v/>
      </c>
      <c r="Q531" s="22" t="str">
        <f t="shared" si="287"/>
        <v/>
      </c>
      <c r="R531" s="22" t="str">
        <f t="shared" si="288"/>
        <v/>
      </c>
      <c r="S531" s="22" t="str">
        <f t="shared" si="289"/>
        <v/>
      </c>
      <c r="T531" s="22" t="str">
        <f t="shared" si="290"/>
        <v/>
      </c>
      <c r="U531" s="22" t="str">
        <f t="shared" si="291"/>
        <v/>
      </c>
      <c r="V531" s="22" t="str">
        <f t="shared" si="292"/>
        <v/>
      </c>
      <c r="W531" s="22" t="str">
        <f t="shared" si="293"/>
        <v/>
      </c>
      <c r="X531" s="22" t="str">
        <f t="shared" si="294"/>
        <v/>
      </c>
      <c r="Y531" s="22" t="str">
        <f t="shared" si="295"/>
        <v/>
      </c>
      <c r="Z531" s="22" t="str">
        <f t="shared" si="296"/>
        <v/>
      </c>
      <c r="AA531" s="22" t="str">
        <f t="shared" si="297"/>
        <v/>
      </c>
      <c r="AB531" s="22">
        <f t="shared" si="298"/>
        <v>5</v>
      </c>
      <c r="AC531" s="22">
        <f t="shared" si="299"/>
        <v>5</v>
      </c>
      <c r="AD531" s="29">
        <f t="shared" si="300"/>
        <v>5.92</v>
      </c>
      <c r="AE531" s="22">
        <f t="shared" si="301"/>
        <v>14</v>
      </c>
      <c r="AF531" s="22">
        <f t="shared" si="302"/>
        <v>14</v>
      </c>
      <c r="AG531" s="22">
        <f t="shared" si="303"/>
        <v>0</v>
      </c>
      <c r="AH531" s="22">
        <f t="shared" si="304"/>
        <v>0</v>
      </c>
      <c r="AI531" s="22">
        <f t="shared" si="305"/>
        <v>0</v>
      </c>
      <c r="AJ531" s="31">
        <f t="shared" si="306"/>
        <v>76</v>
      </c>
      <c r="AK531" s="22">
        <f t="shared" si="307"/>
        <v>100</v>
      </c>
      <c r="AL531" s="22">
        <f t="shared" si="308"/>
        <v>54</v>
      </c>
      <c r="AM531" s="22">
        <f t="shared" si="309"/>
        <v>50</v>
      </c>
      <c r="AN531" s="22">
        <f t="shared" si="310"/>
        <v>24</v>
      </c>
      <c r="AO531" s="22">
        <f t="shared" si="311"/>
        <v>59</v>
      </c>
      <c r="AP531" s="22">
        <f t="shared" si="312"/>
        <v>3</v>
      </c>
      <c r="AQ531" s="2">
        <f t="shared" si="313"/>
        <v>0.32600000000000001</v>
      </c>
    </row>
    <row r="532" spans="1:43" x14ac:dyDescent="0.25">
      <c r="A532" s="26" t="str">
        <f t="shared" si="314"/>
        <v/>
      </c>
      <c r="B532" t="s">
        <v>4398</v>
      </c>
      <c r="C532" t="s">
        <v>44</v>
      </c>
      <c r="D532" t="s">
        <v>24</v>
      </c>
      <c r="E532" t="s">
        <v>4387</v>
      </c>
      <c r="F532">
        <v>2026</v>
      </c>
      <c r="G532" t="s">
        <v>5657</v>
      </c>
      <c r="H532" s="4">
        <v>46174</v>
      </c>
      <c r="I532" s="4" t="str">
        <f t="shared" si="280"/>
        <v>SEC</v>
      </c>
      <c r="J532" s="2">
        <f t="shared" si="281"/>
        <v>0.2</v>
      </c>
      <c r="K532" s="2">
        <f t="shared" si="282"/>
        <v>0.27</v>
      </c>
      <c r="L532" s="2">
        <f t="shared" si="283"/>
        <v>0.24399999999999999</v>
      </c>
      <c r="M532" s="2">
        <f t="shared" si="284"/>
        <v>0.51400000000000001</v>
      </c>
      <c r="N532" s="22" cm="1">
        <f t="array" ref="N532">IFERROR(INDEX(Stats_Hit_GP,MATCH($B532,Stats_Hit_Player,0)),"")</f>
        <v>28</v>
      </c>
      <c r="O532" s="22">
        <f t="shared" si="285"/>
        <v>100</v>
      </c>
      <c r="P532" s="22">
        <f t="shared" si="286"/>
        <v>90</v>
      </c>
      <c r="Q532" s="22">
        <f t="shared" si="287"/>
        <v>7</v>
      </c>
      <c r="R532" s="22">
        <f t="shared" si="288"/>
        <v>18</v>
      </c>
      <c r="S532" s="22">
        <f t="shared" si="289"/>
        <v>4</v>
      </c>
      <c r="T532" s="22">
        <f t="shared" si="290"/>
        <v>0</v>
      </c>
      <c r="U532" s="22">
        <f t="shared" si="291"/>
        <v>0</v>
      </c>
      <c r="V532" s="22">
        <f t="shared" si="292"/>
        <v>8</v>
      </c>
      <c r="W532" s="22">
        <f t="shared" si="293"/>
        <v>0</v>
      </c>
      <c r="X532" s="22">
        <f t="shared" si="294"/>
        <v>9</v>
      </c>
      <c r="Y532" s="22">
        <f t="shared" si="295"/>
        <v>24</v>
      </c>
      <c r="Z532" s="22">
        <f t="shared" si="296"/>
        <v>0</v>
      </c>
      <c r="AA532" s="22">
        <f t="shared" si="297"/>
        <v>1</v>
      </c>
      <c r="AB532" s="22" t="str">
        <f t="shared" si="298"/>
        <v/>
      </c>
      <c r="AC532" s="22" t="str">
        <f t="shared" si="299"/>
        <v/>
      </c>
      <c r="AD532" s="29" t="str">
        <f t="shared" si="300"/>
        <v/>
      </c>
      <c r="AE532" s="22" t="str">
        <f t="shared" si="301"/>
        <v/>
      </c>
      <c r="AF532" s="22" t="str">
        <f t="shared" si="302"/>
        <v/>
      </c>
      <c r="AG532" s="22" t="str">
        <f t="shared" si="303"/>
        <v/>
      </c>
      <c r="AH532" s="22" t="str">
        <f t="shared" si="304"/>
        <v/>
      </c>
      <c r="AI532" s="22" t="str">
        <f t="shared" si="305"/>
        <v/>
      </c>
      <c r="AJ532" s="31" t="str">
        <f t="shared" si="306"/>
        <v/>
      </c>
      <c r="AK532" s="22" t="str">
        <f t="shared" si="307"/>
        <v/>
      </c>
      <c r="AL532" s="22" t="str">
        <f t="shared" si="308"/>
        <v/>
      </c>
      <c r="AM532" s="22" t="str">
        <f t="shared" si="309"/>
        <v/>
      </c>
      <c r="AN532" s="22" t="str">
        <f t="shared" si="310"/>
        <v/>
      </c>
      <c r="AO532" s="22" t="str">
        <f t="shared" si="311"/>
        <v/>
      </c>
      <c r="AP532" s="22" t="str">
        <f t="shared" si="312"/>
        <v/>
      </c>
      <c r="AQ532" s="2" t="str">
        <f t="shared" si="313"/>
        <v/>
      </c>
    </row>
    <row r="533" spans="1:43" x14ac:dyDescent="0.25">
      <c r="A533" s="26" t="str">
        <f t="shared" si="314"/>
        <v/>
      </c>
      <c r="B533" t="s">
        <v>4389</v>
      </c>
      <c r="C533" t="s">
        <v>40</v>
      </c>
      <c r="D533" t="s">
        <v>24</v>
      </c>
      <c r="E533" t="s">
        <v>4387</v>
      </c>
      <c r="F533">
        <v>2026</v>
      </c>
      <c r="G533" t="s">
        <v>5657</v>
      </c>
      <c r="H533" s="4">
        <v>46174</v>
      </c>
      <c r="I533" s="4" t="str">
        <f t="shared" si="280"/>
        <v>SEC</v>
      </c>
      <c r="J533" s="2">
        <f t="shared" si="281"/>
        <v>0.252</v>
      </c>
      <c r="K533" s="2">
        <f t="shared" si="282"/>
        <v>0.307</v>
      </c>
      <c r="L533" s="2">
        <f t="shared" si="283"/>
        <v>0.45500000000000002</v>
      </c>
      <c r="M533" s="2">
        <f t="shared" si="284"/>
        <v>0.76200000000000001</v>
      </c>
      <c r="N533" s="22" cm="1">
        <f t="array" ref="N533">IFERROR(INDEX(Stats_Hit_GP,MATCH($B533,Stats_Hit_Player,0)),"")</f>
        <v>57</v>
      </c>
      <c r="O533" s="22">
        <f t="shared" si="285"/>
        <v>244</v>
      </c>
      <c r="P533" s="22">
        <f t="shared" si="286"/>
        <v>222</v>
      </c>
      <c r="Q533" s="22">
        <f t="shared" si="287"/>
        <v>24</v>
      </c>
      <c r="R533" s="22">
        <f t="shared" si="288"/>
        <v>56</v>
      </c>
      <c r="S533" s="22">
        <f t="shared" si="289"/>
        <v>16</v>
      </c>
      <c r="T533" s="22">
        <f t="shared" si="290"/>
        <v>1</v>
      </c>
      <c r="U533" s="22">
        <f t="shared" si="291"/>
        <v>9</v>
      </c>
      <c r="V533" s="22">
        <f t="shared" si="292"/>
        <v>36</v>
      </c>
      <c r="W533" s="22">
        <f t="shared" si="293"/>
        <v>0</v>
      </c>
      <c r="X533" s="22">
        <f t="shared" si="294"/>
        <v>19</v>
      </c>
      <c r="Y533" s="22">
        <f t="shared" si="295"/>
        <v>58</v>
      </c>
      <c r="Z533" s="22">
        <f t="shared" si="296"/>
        <v>0</v>
      </c>
      <c r="AA533" s="22">
        <f t="shared" si="297"/>
        <v>2</v>
      </c>
      <c r="AB533" s="22" t="str">
        <f t="shared" si="298"/>
        <v/>
      </c>
      <c r="AC533" s="22" t="str">
        <f t="shared" si="299"/>
        <v/>
      </c>
      <c r="AD533" s="29" t="str">
        <f t="shared" si="300"/>
        <v/>
      </c>
      <c r="AE533" s="22" t="str">
        <f t="shared" si="301"/>
        <v/>
      </c>
      <c r="AF533" s="22" t="str">
        <f t="shared" si="302"/>
        <v/>
      </c>
      <c r="AG533" s="22" t="str">
        <f t="shared" si="303"/>
        <v/>
      </c>
      <c r="AH533" s="22" t="str">
        <f t="shared" si="304"/>
        <v/>
      </c>
      <c r="AI533" s="22" t="str">
        <f t="shared" si="305"/>
        <v/>
      </c>
      <c r="AJ533" s="31" t="str">
        <f t="shared" si="306"/>
        <v/>
      </c>
      <c r="AK533" s="22" t="str">
        <f t="shared" si="307"/>
        <v/>
      </c>
      <c r="AL533" s="22" t="str">
        <f t="shared" si="308"/>
        <v/>
      </c>
      <c r="AM533" s="22" t="str">
        <f t="shared" si="309"/>
        <v/>
      </c>
      <c r="AN533" s="22" t="str">
        <f t="shared" si="310"/>
        <v/>
      </c>
      <c r="AO533" s="22" t="str">
        <f t="shared" si="311"/>
        <v/>
      </c>
      <c r="AP533" s="22" t="str">
        <f t="shared" si="312"/>
        <v/>
      </c>
      <c r="AQ533" s="2" t="str">
        <f t="shared" si="313"/>
        <v/>
      </c>
    </row>
    <row r="534" spans="1:43" x14ac:dyDescent="0.25">
      <c r="A534" s="26" t="str">
        <f t="shared" si="314"/>
        <v/>
      </c>
      <c r="B534" t="s">
        <v>6716</v>
      </c>
      <c r="C534" t="s">
        <v>64</v>
      </c>
      <c r="D534" t="s">
        <v>47</v>
      </c>
      <c r="E534" t="s">
        <v>4387</v>
      </c>
      <c r="F534">
        <v>2026</v>
      </c>
      <c r="G534" t="s">
        <v>5657</v>
      </c>
      <c r="H534" s="4">
        <v>46174</v>
      </c>
      <c r="I534" s="4" t="str">
        <f t="shared" si="280"/>
        <v>SEC</v>
      </c>
      <c r="J534" s="2" t="str">
        <f t="shared" si="281"/>
        <v/>
      </c>
      <c r="K534" s="2" t="str">
        <f t="shared" si="282"/>
        <v/>
      </c>
      <c r="L534" s="2" t="str">
        <f t="shared" si="283"/>
        <v/>
      </c>
      <c r="M534" s="2" t="str">
        <f t="shared" si="284"/>
        <v/>
      </c>
      <c r="N534" s="22" t="str" cm="1">
        <f t="array" ref="N534">IFERROR(INDEX(Stats_Hit_GP,MATCH($B534,Stats_Hit_Player,0)),"")</f>
        <v/>
      </c>
      <c r="O534" s="22" t="str">
        <f t="shared" si="285"/>
        <v/>
      </c>
      <c r="P534" s="22" t="str">
        <f t="shared" si="286"/>
        <v/>
      </c>
      <c r="Q534" s="22" t="str">
        <f t="shared" si="287"/>
        <v/>
      </c>
      <c r="R534" s="22" t="str">
        <f t="shared" si="288"/>
        <v/>
      </c>
      <c r="S534" s="22" t="str">
        <f t="shared" si="289"/>
        <v/>
      </c>
      <c r="T534" s="22" t="str">
        <f t="shared" si="290"/>
        <v/>
      </c>
      <c r="U534" s="22" t="str">
        <f t="shared" si="291"/>
        <v/>
      </c>
      <c r="V534" s="22" t="str">
        <f t="shared" si="292"/>
        <v/>
      </c>
      <c r="W534" s="22" t="str">
        <f t="shared" si="293"/>
        <v/>
      </c>
      <c r="X534" s="22" t="str">
        <f t="shared" si="294"/>
        <v/>
      </c>
      <c r="Y534" s="22" t="str">
        <f t="shared" si="295"/>
        <v/>
      </c>
      <c r="Z534" s="22" t="str">
        <f t="shared" si="296"/>
        <v/>
      </c>
      <c r="AA534" s="22" t="str">
        <f t="shared" si="297"/>
        <v/>
      </c>
      <c r="AB534" s="22">
        <f t="shared" si="298"/>
        <v>0</v>
      </c>
      <c r="AC534" s="22">
        <f t="shared" si="299"/>
        <v>3</v>
      </c>
      <c r="AD534" s="29">
        <f t="shared" si="300"/>
        <v>8.59</v>
      </c>
      <c r="AE534" s="22">
        <f t="shared" si="301"/>
        <v>12</v>
      </c>
      <c r="AF534" s="22">
        <f t="shared" si="302"/>
        <v>7</v>
      </c>
      <c r="AG534" s="22">
        <f t="shared" si="303"/>
        <v>0</v>
      </c>
      <c r="AH534" s="22">
        <f t="shared" si="304"/>
        <v>0</v>
      </c>
      <c r="AI534" s="22">
        <f t="shared" si="305"/>
        <v>0</v>
      </c>
      <c r="AJ534" s="31">
        <f t="shared" si="306"/>
        <v>22</v>
      </c>
      <c r="AK534" s="22">
        <f t="shared" si="307"/>
        <v>27</v>
      </c>
      <c r="AL534" s="22">
        <f t="shared" si="308"/>
        <v>26</v>
      </c>
      <c r="AM534" s="22">
        <f t="shared" si="309"/>
        <v>21</v>
      </c>
      <c r="AN534" s="22">
        <f t="shared" si="310"/>
        <v>18</v>
      </c>
      <c r="AO534" s="22">
        <f t="shared" si="311"/>
        <v>25</v>
      </c>
      <c r="AP534" s="22">
        <f t="shared" si="312"/>
        <v>4</v>
      </c>
      <c r="AQ534" s="2">
        <f t="shared" si="313"/>
        <v>0.29299999999999998</v>
      </c>
    </row>
    <row r="535" spans="1:43" x14ac:dyDescent="0.25">
      <c r="A535" s="26" t="str">
        <f t="shared" si="314"/>
        <v/>
      </c>
      <c r="B535" t="s">
        <v>2496</v>
      </c>
      <c r="C535" t="s">
        <v>38</v>
      </c>
      <c r="D535" t="s">
        <v>24</v>
      </c>
      <c r="E535" t="s">
        <v>2486</v>
      </c>
      <c r="F535">
        <v>2026</v>
      </c>
      <c r="G535" t="s">
        <v>5657</v>
      </c>
      <c r="H535" s="4">
        <v>46174</v>
      </c>
      <c r="I535" s="4" t="str">
        <f t="shared" si="280"/>
        <v>Coastal</v>
      </c>
      <c r="J535" s="2">
        <f t="shared" si="281"/>
        <v>0.3</v>
      </c>
      <c r="K535" s="2">
        <f t="shared" si="282"/>
        <v>0.36399999999999999</v>
      </c>
      <c r="L535" s="2">
        <f t="shared" si="283"/>
        <v>0.35</v>
      </c>
      <c r="M535" s="2">
        <f t="shared" si="284"/>
        <v>0.71399999999999997</v>
      </c>
      <c r="N535" s="22" cm="1">
        <f t="array" ref="N535">IFERROR(INDEX(Stats_Hit_GP,MATCH($B535,Stats_Hit_Player,0)),"")</f>
        <v>13</v>
      </c>
      <c r="O535" s="22">
        <f t="shared" si="285"/>
        <v>22</v>
      </c>
      <c r="P535" s="22">
        <f t="shared" si="286"/>
        <v>20</v>
      </c>
      <c r="Q535" s="22">
        <f t="shared" si="287"/>
        <v>3</v>
      </c>
      <c r="R535" s="22">
        <f t="shared" si="288"/>
        <v>6</v>
      </c>
      <c r="S535" s="22">
        <f t="shared" si="289"/>
        <v>1</v>
      </c>
      <c r="T535" s="22">
        <f t="shared" si="290"/>
        <v>0</v>
      </c>
      <c r="U535" s="22">
        <f t="shared" si="291"/>
        <v>0</v>
      </c>
      <c r="V535" s="22">
        <f t="shared" si="292"/>
        <v>3</v>
      </c>
      <c r="W535" s="22">
        <f t="shared" si="293"/>
        <v>1</v>
      </c>
      <c r="X535" s="22">
        <f t="shared" si="294"/>
        <v>1</v>
      </c>
      <c r="Y535" s="22">
        <f t="shared" si="295"/>
        <v>6</v>
      </c>
      <c r="Z535" s="22">
        <f t="shared" si="296"/>
        <v>1</v>
      </c>
      <c r="AA535" s="22">
        <f t="shared" si="297"/>
        <v>0</v>
      </c>
      <c r="AB535" s="22" t="str">
        <f t="shared" si="298"/>
        <v/>
      </c>
      <c r="AC535" s="22" t="str">
        <f t="shared" si="299"/>
        <v/>
      </c>
      <c r="AD535" s="29" t="str">
        <f t="shared" si="300"/>
        <v/>
      </c>
      <c r="AE535" s="22" t="str">
        <f t="shared" si="301"/>
        <v/>
      </c>
      <c r="AF535" s="22" t="str">
        <f t="shared" si="302"/>
        <v/>
      </c>
      <c r="AG535" s="22" t="str">
        <f t="shared" si="303"/>
        <v/>
      </c>
      <c r="AH535" s="22" t="str">
        <f t="shared" si="304"/>
        <v/>
      </c>
      <c r="AI535" s="22" t="str">
        <f t="shared" si="305"/>
        <v/>
      </c>
      <c r="AJ535" s="31" t="str">
        <f t="shared" si="306"/>
        <v/>
      </c>
      <c r="AK535" s="22" t="str">
        <f t="shared" si="307"/>
        <v/>
      </c>
      <c r="AL535" s="22" t="str">
        <f t="shared" si="308"/>
        <v/>
      </c>
      <c r="AM535" s="22" t="str">
        <f t="shared" si="309"/>
        <v/>
      </c>
      <c r="AN535" s="22" t="str">
        <f t="shared" si="310"/>
        <v/>
      </c>
      <c r="AO535" s="22" t="str">
        <f t="shared" si="311"/>
        <v/>
      </c>
      <c r="AP535" s="22" t="str">
        <f t="shared" si="312"/>
        <v/>
      </c>
      <c r="AQ535" s="2" t="str">
        <f t="shared" si="313"/>
        <v/>
      </c>
    </row>
    <row r="536" spans="1:43" x14ac:dyDescent="0.25">
      <c r="A536" s="26" t="str">
        <f t="shared" si="314"/>
        <v/>
      </c>
      <c r="B536" t="s">
        <v>6595</v>
      </c>
      <c r="C536" t="s">
        <v>64</v>
      </c>
      <c r="D536" t="s">
        <v>37</v>
      </c>
      <c r="E536" t="s">
        <v>4387</v>
      </c>
      <c r="F536">
        <v>2026</v>
      </c>
      <c r="G536" t="s">
        <v>5657</v>
      </c>
      <c r="H536" s="4">
        <v>46174</v>
      </c>
      <c r="I536" s="4" t="str">
        <f t="shared" si="280"/>
        <v>SEC</v>
      </c>
      <c r="J536" s="2" t="str">
        <f t="shared" si="281"/>
        <v/>
      </c>
      <c r="K536" s="2" t="str">
        <f t="shared" si="282"/>
        <v/>
      </c>
      <c r="L536" s="2" t="str">
        <f t="shared" si="283"/>
        <v/>
      </c>
      <c r="M536" s="2" t="str">
        <f t="shared" si="284"/>
        <v/>
      </c>
      <c r="N536" s="22" t="str" cm="1">
        <f t="array" ref="N536">IFERROR(INDEX(Stats_Hit_GP,MATCH($B536,Stats_Hit_Player,0)),"")</f>
        <v/>
      </c>
      <c r="O536" s="22" t="str">
        <f t="shared" si="285"/>
        <v/>
      </c>
      <c r="P536" s="22" t="str">
        <f t="shared" si="286"/>
        <v/>
      </c>
      <c r="Q536" s="22" t="str">
        <f t="shared" si="287"/>
        <v/>
      </c>
      <c r="R536" s="22" t="str">
        <f t="shared" si="288"/>
        <v/>
      </c>
      <c r="S536" s="22" t="str">
        <f t="shared" si="289"/>
        <v/>
      </c>
      <c r="T536" s="22" t="str">
        <f t="shared" si="290"/>
        <v/>
      </c>
      <c r="U536" s="22" t="str">
        <f t="shared" si="291"/>
        <v/>
      </c>
      <c r="V536" s="22" t="str">
        <f t="shared" si="292"/>
        <v/>
      </c>
      <c r="W536" s="22" t="str">
        <f t="shared" si="293"/>
        <v/>
      </c>
      <c r="X536" s="22" t="str">
        <f t="shared" si="294"/>
        <v/>
      </c>
      <c r="Y536" s="22" t="str">
        <f t="shared" si="295"/>
        <v/>
      </c>
      <c r="Z536" s="22" t="str">
        <f t="shared" si="296"/>
        <v/>
      </c>
      <c r="AA536" s="22" t="str">
        <f t="shared" si="297"/>
        <v/>
      </c>
      <c r="AB536" s="22">
        <f t="shared" si="298"/>
        <v>0</v>
      </c>
      <c r="AC536" s="22">
        <f t="shared" si="299"/>
        <v>0</v>
      </c>
      <c r="AD536" s="29">
        <f t="shared" si="300"/>
        <v>4.3</v>
      </c>
      <c r="AE536" s="22">
        <f t="shared" si="301"/>
        <v>19</v>
      </c>
      <c r="AF536" s="22">
        <f t="shared" si="302"/>
        <v>0</v>
      </c>
      <c r="AG536" s="22">
        <f t="shared" si="303"/>
        <v>0</v>
      </c>
      <c r="AH536" s="22">
        <f t="shared" si="304"/>
        <v>0</v>
      </c>
      <c r="AI536" s="22">
        <f t="shared" si="305"/>
        <v>0</v>
      </c>
      <c r="AJ536" s="31">
        <f t="shared" si="306"/>
        <v>23</v>
      </c>
      <c r="AK536" s="22">
        <f t="shared" si="307"/>
        <v>19</v>
      </c>
      <c r="AL536" s="22">
        <f t="shared" si="308"/>
        <v>11</v>
      </c>
      <c r="AM536" s="22">
        <f t="shared" si="309"/>
        <v>11</v>
      </c>
      <c r="AN536" s="22">
        <f t="shared" si="310"/>
        <v>11</v>
      </c>
      <c r="AO536" s="22">
        <f t="shared" si="311"/>
        <v>30</v>
      </c>
      <c r="AP536" s="22">
        <f t="shared" si="312"/>
        <v>1</v>
      </c>
      <c r="AQ536" s="2">
        <f t="shared" si="313"/>
        <v>0.224</v>
      </c>
    </row>
    <row r="537" spans="1:43" x14ac:dyDescent="0.25">
      <c r="A537" s="26" t="str">
        <f t="shared" si="314"/>
        <v/>
      </c>
      <c r="B537" t="s">
        <v>1511</v>
      </c>
      <c r="C537" t="s">
        <v>42</v>
      </c>
      <c r="D537" t="s">
        <v>37</v>
      </c>
      <c r="E537" t="s">
        <v>1508</v>
      </c>
      <c r="F537">
        <v>2026</v>
      </c>
      <c r="G537" t="s">
        <v>5657</v>
      </c>
      <c r="H537" s="4">
        <v>46174</v>
      </c>
      <c r="I537" s="4" t="str">
        <f t="shared" si="280"/>
        <v>Big South</v>
      </c>
      <c r="J537" s="2">
        <f t="shared" si="281"/>
        <v>0.28000000000000003</v>
      </c>
      <c r="K537" s="2">
        <f t="shared" si="282"/>
        <v>0.41799999999999998</v>
      </c>
      <c r="L537" s="2">
        <f t="shared" si="283"/>
        <v>0.37</v>
      </c>
      <c r="M537" s="2">
        <f t="shared" si="284"/>
        <v>0.78800000000000003</v>
      </c>
      <c r="N537" s="22" cm="1">
        <f t="array" ref="N537">IFERROR(INDEX(Stats_Hit_GP,MATCH($B537,Stats_Hit_Player,0)),"")</f>
        <v>52</v>
      </c>
      <c r="O537" s="22">
        <f t="shared" si="285"/>
        <v>254</v>
      </c>
      <c r="P537" s="22">
        <f t="shared" si="286"/>
        <v>200</v>
      </c>
      <c r="Q537" s="22">
        <f t="shared" si="287"/>
        <v>48</v>
      </c>
      <c r="R537" s="22">
        <f t="shared" si="288"/>
        <v>56</v>
      </c>
      <c r="S537" s="22">
        <f t="shared" si="289"/>
        <v>8</v>
      </c>
      <c r="T537" s="22">
        <f t="shared" si="290"/>
        <v>2</v>
      </c>
      <c r="U537" s="22">
        <f t="shared" si="291"/>
        <v>2</v>
      </c>
      <c r="V537" s="22">
        <f t="shared" si="292"/>
        <v>34</v>
      </c>
      <c r="W537" s="22">
        <f t="shared" si="293"/>
        <v>34</v>
      </c>
      <c r="X537" s="22">
        <f t="shared" si="294"/>
        <v>15</v>
      </c>
      <c r="Y537" s="22">
        <f t="shared" si="295"/>
        <v>30</v>
      </c>
      <c r="Z537" s="22">
        <f t="shared" si="296"/>
        <v>7</v>
      </c>
      <c r="AA537" s="22">
        <f t="shared" si="297"/>
        <v>2</v>
      </c>
      <c r="AB537" s="22" t="str">
        <f t="shared" si="298"/>
        <v/>
      </c>
      <c r="AC537" s="22" t="str">
        <f t="shared" si="299"/>
        <v/>
      </c>
      <c r="AD537" s="29" t="str">
        <f t="shared" si="300"/>
        <v/>
      </c>
      <c r="AE537" s="22" t="str">
        <f t="shared" si="301"/>
        <v/>
      </c>
      <c r="AF537" s="22" t="str">
        <f t="shared" si="302"/>
        <v/>
      </c>
      <c r="AG537" s="22" t="str">
        <f t="shared" si="303"/>
        <v/>
      </c>
      <c r="AH537" s="22" t="str">
        <f t="shared" si="304"/>
        <v/>
      </c>
      <c r="AI537" s="22" t="str">
        <f t="shared" si="305"/>
        <v/>
      </c>
      <c r="AJ537" s="31" t="str">
        <f t="shared" si="306"/>
        <v/>
      </c>
      <c r="AK537" s="22" t="str">
        <f t="shared" si="307"/>
        <v/>
      </c>
      <c r="AL537" s="22" t="str">
        <f t="shared" si="308"/>
        <v/>
      </c>
      <c r="AM537" s="22" t="str">
        <f t="shared" si="309"/>
        <v/>
      </c>
      <c r="AN537" s="22" t="str">
        <f t="shared" si="310"/>
        <v/>
      </c>
      <c r="AO537" s="22" t="str">
        <f t="shared" si="311"/>
        <v/>
      </c>
      <c r="AP537" s="22" t="str">
        <f t="shared" si="312"/>
        <v/>
      </c>
      <c r="AQ537" s="2" t="str">
        <f t="shared" si="313"/>
        <v/>
      </c>
    </row>
    <row r="538" spans="1:43" x14ac:dyDescent="0.25">
      <c r="A538" s="26" t="str">
        <f t="shared" si="314"/>
        <v/>
      </c>
      <c r="B538" t="s">
        <v>6717</v>
      </c>
      <c r="C538" t="s">
        <v>64</v>
      </c>
      <c r="D538" t="s">
        <v>24</v>
      </c>
      <c r="E538" t="s">
        <v>1508</v>
      </c>
      <c r="F538">
        <v>2026</v>
      </c>
      <c r="G538" t="s">
        <v>5657</v>
      </c>
      <c r="H538" s="4">
        <v>46174</v>
      </c>
      <c r="I538" s="4" t="str">
        <f t="shared" si="280"/>
        <v>Big South</v>
      </c>
      <c r="J538" s="2" t="str">
        <f t="shared" si="281"/>
        <v/>
      </c>
      <c r="K538" s="2" t="str">
        <f t="shared" si="282"/>
        <v/>
      </c>
      <c r="L538" s="2" t="str">
        <f t="shared" si="283"/>
        <v/>
      </c>
      <c r="M538" s="2" t="str">
        <f t="shared" si="284"/>
        <v/>
      </c>
      <c r="N538" s="22" t="str" cm="1">
        <f t="array" ref="N538">IFERROR(INDEX(Stats_Hit_GP,MATCH($B538,Stats_Hit_Player,0)),"")</f>
        <v/>
      </c>
      <c r="O538" s="22" t="str">
        <f t="shared" si="285"/>
        <v/>
      </c>
      <c r="P538" s="22" t="str">
        <f t="shared" si="286"/>
        <v/>
      </c>
      <c r="Q538" s="22" t="str">
        <f t="shared" si="287"/>
        <v/>
      </c>
      <c r="R538" s="22" t="str">
        <f t="shared" si="288"/>
        <v/>
      </c>
      <c r="S538" s="22" t="str">
        <f t="shared" si="289"/>
        <v/>
      </c>
      <c r="T538" s="22" t="str">
        <f t="shared" si="290"/>
        <v/>
      </c>
      <c r="U538" s="22" t="str">
        <f t="shared" si="291"/>
        <v/>
      </c>
      <c r="V538" s="22" t="str">
        <f t="shared" si="292"/>
        <v/>
      </c>
      <c r="W538" s="22" t="str">
        <f t="shared" si="293"/>
        <v/>
      </c>
      <c r="X538" s="22" t="str">
        <f t="shared" si="294"/>
        <v/>
      </c>
      <c r="Y538" s="22" t="str">
        <f t="shared" si="295"/>
        <v/>
      </c>
      <c r="Z538" s="22" t="str">
        <f t="shared" si="296"/>
        <v/>
      </c>
      <c r="AA538" s="22" t="str">
        <f t="shared" si="297"/>
        <v/>
      </c>
      <c r="AB538" s="22">
        <f t="shared" si="298"/>
        <v>3</v>
      </c>
      <c r="AC538" s="22">
        <f t="shared" si="299"/>
        <v>2</v>
      </c>
      <c r="AD538" s="29">
        <f t="shared" si="300"/>
        <v>4.7</v>
      </c>
      <c r="AE538" s="22">
        <f t="shared" si="301"/>
        <v>12</v>
      </c>
      <c r="AF538" s="22">
        <f t="shared" si="302"/>
        <v>5</v>
      </c>
      <c r="AG538" s="22">
        <f t="shared" si="303"/>
        <v>0</v>
      </c>
      <c r="AH538" s="22">
        <f t="shared" si="304"/>
        <v>0</v>
      </c>
      <c r="AI538" s="22">
        <f t="shared" si="305"/>
        <v>0</v>
      </c>
      <c r="AJ538" s="31">
        <f t="shared" si="306"/>
        <v>44</v>
      </c>
      <c r="AK538" s="22">
        <f t="shared" si="307"/>
        <v>44</v>
      </c>
      <c r="AL538" s="22">
        <f t="shared" si="308"/>
        <v>31</v>
      </c>
      <c r="AM538" s="22">
        <f t="shared" si="309"/>
        <v>23</v>
      </c>
      <c r="AN538" s="22">
        <f t="shared" si="310"/>
        <v>13</v>
      </c>
      <c r="AO538" s="22">
        <f t="shared" si="311"/>
        <v>27</v>
      </c>
      <c r="AP538" s="22">
        <f t="shared" si="312"/>
        <v>9</v>
      </c>
      <c r="AQ538" s="2">
        <f t="shared" si="313"/>
        <v>0.26800000000000002</v>
      </c>
    </row>
    <row r="539" spans="1:43" x14ac:dyDescent="0.25">
      <c r="A539" s="26" t="str">
        <f t="shared" si="314"/>
        <v/>
      </c>
      <c r="B539" t="s">
        <v>5165</v>
      </c>
      <c r="C539" t="s">
        <v>40</v>
      </c>
      <c r="D539" t="s">
        <v>24</v>
      </c>
      <c r="E539" t="s">
        <v>5153</v>
      </c>
      <c r="F539">
        <v>2026</v>
      </c>
      <c r="G539" t="s">
        <v>5657</v>
      </c>
      <c r="H539" s="4">
        <v>46174</v>
      </c>
      <c r="I539" s="4" t="str">
        <f t="shared" si="280"/>
        <v>Southwestern Athletic</v>
      </c>
      <c r="J539" s="2">
        <f t="shared" si="281"/>
        <v>0.17599999999999999</v>
      </c>
      <c r="K539" s="2">
        <f t="shared" si="282"/>
        <v>0.17599999999999999</v>
      </c>
      <c r="L539" s="2">
        <f t="shared" si="283"/>
        <v>0.35299999999999998</v>
      </c>
      <c r="M539" s="2">
        <f t="shared" si="284"/>
        <v>0.52900000000000003</v>
      </c>
      <c r="N539" s="22" cm="1">
        <f t="array" ref="N539">IFERROR(INDEX(Stats_Hit_GP,MATCH($B539,Stats_Hit_Player,0)),"")</f>
        <v>11</v>
      </c>
      <c r="O539" s="22">
        <f t="shared" si="285"/>
        <v>17</v>
      </c>
      <c r="P539" s="22">
        <f t="shared" si="286"/>
        <v>17</v>
      </c>
      <c r="Q539" s="22">
        <f t="shared" si="287"/>
        <v>3</v>
      </c>
      <c r="R539" s="22">
        <f t="shared" si="288"/>
        <v>3</v>
      </c>
      <c r="S539" s="22">
        <f t="shared" si="289"/>
        <v>0</v>
      </c>
      <c r="T539" s="22">
        <f t="shared" si="290"/>
        <v>0</v>
      </c>
      <c r="U539" s="22">
        <f t="shared" si="291"/>
        <v>1</v>
      </c>
      <c r="V539" s="22">
        <f t="shared" si="292"/>
        <v>2</v>
      </c>
      <c r="W539" s="22">
        <f t="shared" si="293"/>
        <v>0</v>
      </c>
      <c r="X539" s="22">
        <f t="shared" si="294"/>
        <v>0</v>
      </c>
      <c r="Y539" s="22">
        <f t="shared" si="295"/>
        <v>11</v>
      </c>
      <c r="Z539" s="22">
        <f t="shared" si="296"/>
        <v>0</v>
      </c>
      <c r="AA539" s="22">
        <f t="shared" si="297"/>
        <v>0</v>
      </c>
      <c r="AB539" s="22" t="str">
        <f t="shared" si="298"/>
        <v/>
      </c>
      <c r="AC539" s="22" t="str">
        <f t="shared" si="299"/>
        <v/>
      </c>
      <c r="AD539" s="29" t="str">
        <f t="shared" si="300"/>
        <v/>
      </c>
      <c r="AE539" s="22" t="str">
        <f t="shared" si="301"/>
        <v/>
      </c>
      <c r="AF539" s="22" t="str">
        <f t="shared" si="302"/>
        <v/>
      </c>
      <c r="AG539" s="22" t="str">
        <f t="shared" si="303"/>
        <v/>
      </c>
      <c r="AH539" s="22" t="str">
        <f t="shared" si="304"/>
        <v/>
      </c>
      <c r="AI539" s="22" t="str">
        <f t="shared" si="305"/>
        <v/>
      </c>
      <c r="AJ539" s="31" t="str">
        <f t="shared" si="306"/>
        <v/>
      </c>
      <c r="AK539" s="22" t="str">
        <f t="shared" si="307"/>
        <v/>
      </c>
      <c r="AL539" s="22" t="str">
        <f t="shared" si="308"/>
        <v/>
      </c>
      <c r="AM539" s="22" t="str">
        <f t="shared" si="309"/>
        <v/>
      </c>
      <c r="AN539" s="22" t="str">
        <f t="shared" si="310"/>
        <v/>
      </c>
      <c r="AO539" s="22" t="str">
        <f t="shared" si="311"/>
        <v/>
      </c>
      <c r="AP539" s="22" t="str">
        <f t="shared" si="312"/>
        <v/>
      </c>
      <c r="AQ539" s="2" t="str">
        <f t="shared" si="313"/>
        <v/>
      </c>
    </row>
    <row r="540" spans="1:43" x14ac:dyDescent="0.25">
      <c r="A540" s="26" t="str">
        <f t="shared" si="314"/>
        <v/>
      </c>
      <c r="B540" t="s">
        <v>5154</v>
      </c>
      <c r="C540" t="s">
        <v>33</v>
      </c>
      <c r="D540" t="s">
        <v>24</v>
      </c>
      <c r="E540" t="s">
        <v>5153</v>
      </c>
      <c r="F540">
        <v>2026</v>
      </c>
      <c r="G540" t="s">
        <v>5657</v>
      </c>
      <c r="H540" s="4">
        <v>46174</v>
      </c>
      <c r="I540" s="4" t="str">
        <f t="shared" si="280"/>
        <v>Southwestern Athletic</v>
      </c>
      <c r="J540" s="2">
        <f t="shared" si="281"/>
        <v>0.33300000000000002</v>
      </c>
      <c r="K540" s="2">
        <f t="shared" si="282"/>
        <v>0.42399999999999999</v>
      </c>
      <c r="L540" s="2">
        <f t="shared" si="283"/>
        <v>0.53200000000000003</v>
      </c>
      <c r="M540" s="2">
        <f t="shared" si="284"/>
        <v>0.95699999999999996</v>
      </c>
      <c r="N540" s="22" cm="1">
        <f t="array" ref="N540">IFERROR(INDEX(Stats_Hit_GP,MATCH($B540,Stats_Hit_Player,0)),"")</f>
        <v>53</v>
      </c>
      <c r="O540" s="22">
        <f t="shared" si="285"/>
        <v>245</v>
      </c>
      <c r="P540" s="22">
        <f t="shared" si="286"/>
        <v>201</v>
      </c>
      <c r="Q540" s="22">
        <f t="shared" si="287"/>
        <v>54</v>
      </c>
      <c r="R540" s="22">
        <f t="shared" si="288"/>
        <v>67</v>
      </c>
      <c r="S540" s="22">
        <f t="shared" si="289"/>
        <v>12</v>
      </c>
      <c r="T540" s="22">
        <f t="shared" si="290"/>
        <v>5</v>
      </c>
      <c r="U540" s="22">
        <f t="shared" si="291"/>
        <v>6</v>
      </c>
      <c r="V540" s="22">
        <f t="shared" si="292"/>
        <v>52</v>
      </c>
      <c r="W540" s="22">
        <f t="shared" si="293"/>
        <v>4</v>
      </c>
      <c r="X540" s="22">
        <f t="shared" si="294"/>
        <v>33</v>
      </c>
      <c r="Y540" s="22">
        <f t="shared" si="295"/>
        <v>49</v>
      </c>
      <c r="Z540" s="22">
        <f t="shared" si="296"/>
        <v>4</v>
      </c>
      <c r="AA540" s="22">
        <f t="shared" si="297"/>
        <v>0</v>
      </c>
      <c r="AB540" s="22">
        <f t="shared" si="298"/>
        <v>0</v>
      </c>
      <c r="AC540" s="22">
        <f t="shared" si="299"/>
        <v>3</v>
      </c>
      <c r="AD540" s="29">
        <f t="shared" si="300"/>
        <v>11</v>
      </c>
      <c r="AE540" s="22">
        <f t="shared" si="301"/>
        <v>5</v>
      </c>
      <c r="AF540" s="22">
        <f t="shared" si="302"/>
        <v>2</v>
      </c>
      <c r="AG540" s="22">
        <f t="shared" si="303"/>
        <v>0</v>
      </c>
      <c r="AH540" s="22">
        <f t="shared" si="304"/>
        <v>0</v>
      </c>
      <c r="AI540" s="22">
        <f t="shared" si="305"/>
        <v>1</v>
      </c>
      <c r="AJ540" s="31">
        <f t="shared" si="306"/>
        <v>9</v>
      </c>
      <c r="AK540" s="22">
        <f t="shared" si="307"/>
        <v>15</v>
      </c>
      <c r="AL540" s="22">
        <f t="shared" si="308"/>
        <v>11</v>
      </c>
      <c r="AM540" s="22">
        <f t="shared" si="309"/>
        <v>11</v>
      </c>
      <c r="AN540" s="22">
        <f t="shared" si="310"/>
        <v>12</v>
      </c>
      <c r="AO540" s="22">
        <f t="shared" si="311"/>
        <v>4</v>
      </c>
      <c r="AP540" s="22">
        <f t="shared" si="312"/>
        <v>2</v>
      </c>
      <c r="AQ540" s="2">
        <f t="shared" si="313"/>
        <v>0.39500000000000002</v>
      </c>
    </row>
    <row r="541" spans="1:43" x14ac:dyDescent="0.25">
      <c r="A541" s="26" t="str">
        <f t="shared" si="314"/>
        <v/>
      </c>
      <c r="B541" t="s">
        <v>1642</v>
      </c>
      <c r="C541" t="s">
        <v>33</v>
      </c>
      <c r="D541" t="s">
        <v>24</v>
      </c>
      <c r="E541" t="s">
        <v>1640</v>
      </c>
      <c r="F541">
        <v>2026</v>
      </c>
      <c r="G541" t="s">
        <v>5657</v>
      </c>
      <c r="H541" s="4">
        <v>46174</v>
      </c>
      <c r="I541" s="4" t="str">
        <f t="shared" si="280"/>
        <v>Big South</v>
      </c>
      <c r="J541" s="2">
        <f t="shared" si="281"/>
        <v>0.30299999999999999</v>
      </c>
      <c r="K541" s="2">
        <f t="shared" si="282"/>
        <v>0.34499999999999997</v>
      </c>
      <c r="L541" s="2">
        <f t="shared" si="283"/>
        <v>0.53300000000000003</v>
      </c>
      <c r="M541" s="2">
        <f t="shared" si="284"/>
        <v>0.878</v>
      </c>
      <c r="N541" s="22" cm="1">
        <f t="array" ref="N541">IFERROR(INDEX(Stats_Hit_GP,MATCH($B541,Stats_Hit_Player,0)),"")</f>
        <v>47</v>
      </c>
      <c r="O541" s="22">
        <f t="shared" si="285"/>
        <v>178</v>
      </c>
      <c r="P541" s="22">
        <f t="shared" si="286"/>
        <v>165</v>
      </c>
      <c r="Q541" s="22">
        <f t="shared" si="287"/>
        <v>24</v>
      </c>
      <c r="R541" s="22">
        <f t="shared" si="288"/>
        <v>50</v>
      </c>
      <c r="S541" s="22">
        <f t="shared" si="289"/>
        <v>8</v>
      </c>
      <c r="T541" s="22">
        <f t="shared" si="290"/>
        <v>3</v>
      </c>
      <c r="U541" s="22">
        <f t="shared" si="291"/>
        <v>8</v>
      </c>
      <c r="V541" s="22">
        <f t="shared" si="292"/>
        <v>32</v>
      </c>
      <c r="W541" s="22">
        <f t="shared" si="293"/>
        <v>7</v>
      </c>
      <c r="X541" s="22">
        <f t="shared" si="294"/>
        <v>4</v>
      </c>
      <c r="Y541" s="22">
        <f t="shared" si="295"/>
        <v>25</v>
      </c>
      <c r="Z541" s="22">
        <f t="shared" si="296"/>
        <v>1</v>
      </c>
      <c r="AA541" s="22">
        <f t="shared" si="297"/>
        <v>2</v>
      </c>
      <c r="AB541" s="22" t="str">
        <f t="shared" si="298"/>
        <v/>
      </c>
      <c r="AC541" s="22" t="str">
        <f t="shared" si="299"/>
        <v/>
      </c>
      <c r="AD541" s="29" t="str">
        <f t="shared" si="300"/>
        <v/>
      </c>
      <c r="AE541" s="22" t="str">
        <f t="shared" si="301"/>
        <v/>
      </c>
      <c r="AF541" s="22" t="str">
        <f t="shared" si="302"/>
        <v/>
      </c>
      <c r="AG541" s="22" t="str">
        <f t="shared" si="303"/>
        <v/>
      </c>
      <c r="AH541" s="22" t="str">
        <f t="shared" si="304"/>
        <v/>
      </c>
      <c r="AI541" s="22" t="str">
        <f t="shared" si="305"/>
        <v/>
      </c>
      <c r="AJ541" s="31" t="str">
        <f t="shared" si="306"/>
        <v/>
      </c>
      <c r="AK541" s="22" t="str">
        <f t="shared" si="307"/>
        <v/>
      </c>
      <c r="AL541" s="22" t="str">
        <f t="shared" si="308"/>
        <v/>
      </c>
      <c r="AM541" s="22" t="str">
        <f t="shared" si="309"/>
        <v/>
      </c>
      <c r="AN541" s="22" t="str">
        <f t="shared" si="310"/>
        <v/>
      </c>
      <c r="AO541" s="22" t="str">
        <f t="shared" si="311"/>
        <v/>
      </c>
      <c r="AP541" s="22" t="str">
        <f t="shared" si="312"/>
        <v/>
      </c>
      <c r="AQ541" s="2" t="str">
        <f t="shared" si="313"/>
        <v/>
      </c>
    </row>
    <row r="542" spans="1:43" x14ac:dyDescent="0.25">
      <c r="A542" s="26" t="str">
        <f t="shared" si="314"/>
        <v/>
      </c>
      <c r="B542" t="s">
        <v>1286</v>
      </c>
      <c r="C542" t="s">
        <v>44</v>
      </c>
      <c r="D542" t="s">
        <v>47</v>
      </c>
      <c r="E542" t="s">
        <v>1272</v>
      </c>
      <c r="F542">
        <v>2026</v>
      </c>
      <c r="G542" t="s">
        <v>5657</v>
      </c>
      <c r="H542" s="4">
        <v>46174</v>
      </c>
      <c r="I542" s="4" t="str">
        <f t="shared" si="280"/>
        <v>Big 12</v>
      </c>
      <c r="J542" s="2">
        <f t="shared" si="281"/>
        <v>0.20899999999999999</v>
      </c>
      <c r="K542" s="2">
        <f t="shared" si="282"/>
        <v>0.33300000000000002</v>
      </c>
      <c r="L542" s="2">
        <f t="shared" si="283"/>
        <v>0.32600000000000001</v>
      </c>
      <c r="M542" s="2">
        <f t="shared" si="284"/>
        <v>0.65900000000000003</v>
      </c>
      <c r="N542" s="22" cm="1">
        <f t="array" ref="N542">IFERROR(INDEX(Stats_Hit_GP,MATCH($B542,Stats_Hit_Player,0)),"")</f>
        <v>22</v>
      </c>
      <c r="O542" s="22">
        <f t="shared" si="285"/>
        <v>51</v>
      </c>
      <c r="P542" s="22">
        <f t="shared" si="286"/>
        <v>43</v>
      </c>
      <c r="Q542" s="22">
        <f t="shared" si="287"/>
        <v>5</v>
      </c>
      <c r="R542" s="22">
        <f t="shared" si="288"/>
        <v>9</v>
      </c>
      <c r="S542" s="22">
        <f t="shared" si="289"/>
        <v>2</v>
      </c>
      <c r="T542" s="22">
        <f t="shared" si="290"/>
        <v>0</v>
      </c>
      <c r="U542" s="22">
        <f t="shared" si="291"/>
        <v>1</v>
      </c>
      <c r="V542" s="22">
        <f t="shared" si="292"/>
        <v>10</v>
      </c>
      <c r="W542" s="22">
        <f t="shared" si="293"/>
        <v>2</v>
      </c>
      <c r="X542" s="22">
        <f t="shared" si="294"/>
        <v>6</v>
      </c>
      <c r="Y542" s="22">
        <f t="shared" si="295"/>
        <v>17</v>
      </c>
      <c r="Z542" s="22">
        <f t="shared" si="296"/>
        <v>1</v>
      </c>
      <c r="AA542" s="22">
        <f t="shared" si="297"/>
        <v>0</v>
      </c>
      <c r="AB542" s="22" t="str">
        <f t="shared" si="298"/>
        <v/>
      </c>
      <c r="AC542" s="22" t="str">
        <f t="shared" si="299"/>
        <v/>
      </c>
      <c r="AD542" s="29" t="str">
        <f t="shared" si="300"/>
        <v/>
      </c>
      <c r="AE542" s="22" t="str">
        <f t="shared" si="301"/>
        <v/>
      </c>
      <c r="AF542" s="22" t="str">
        <f t="shared" si="302"/>
        <v/>
      </c>
      <c r="AG542" s="22" t="str">
        <f t="shared" si="303"/>
        <v/>
      </c>
      <c r="AH542" s="22" t="str">
        <f t="shared" si="304"/>
        <v/>
      </c>
      <c r="AI542" s="22" t="str">
        <f t="shared" si="305"/>
        <v/>
      </c>
      <c r="AJ542" s="31" t="str">
        <f t="shared" si="306"/>
        <v/>
      </c>
      <c r="AK542" s="22" t="str">
        <f t="shared" si="307"/>
        <v/>
      </c>
      <c r="AL542" s="22" t="str">
        <f t="shared" si="308"/>
        <v/>
      </c>
      <c r="AM542" s="22" t="str">
        <f t="shared" si="309"/>
        <v/>
      </c>
      <c r="AN542" s="22" t="str">
        <f t="shared" si="310"/>
        <v/>
      </c>
      <c r="AO542" s="22" t="str">
        <f t="shared" si="311"/>
        <v/>
      </c>
      <c r="AP542" s="22" t="str">
        <f t="shared" si="312"/>
        <v/>
      </c>
      <c r="AQ542" s="2" t="str">
        <f t="shared" si="313"/>
        <v/>
      </c>
    </row>
    <row r="543" spans="1:43" x14ac:dyDescent="0.25">
      <c r="A543" s="26" t="str">
        <f t="shared" si="314"/>
        <v/>
      </c>
      <c r="B543" t="s">
        <v>6718</v>
      </c>
      <c r="C543" t="s">
        <v>64</v>
      </c>
      <c r="D543" t="s">
        <v>24</v>
      </c>
      <c r="E543" t="s">
        <v>275</v>
      </c>
      <c r="F543">
        <v>2026</v>
      </c>
      <c r="G543" t="s">
        <v>5657</v>
      </c>
      <c r="H543" s="4">
        <v>46174</v>
      </c>
      <c r="I543" s="4" t="str">
        <f t="shared" si="280"/>
        <v>ACC</v>
      </c>
      <c r="J543" s="2" t="str">
        <f t="shared" si="281"/>
        <v/>
      </c>
      <c r="K543" s="2" t="str">
        <f t="shared" si="282"/>
        <v/>
      </c>
      <c r="L543" s="2" t="str">
        <f t="shared" si="283"/>
        <v/>
      </c>
      <c r="M543" s="2" t="str">
        <f t="shared" si="284"/>
        <v/>
      </c>
      <c r="N543" s="22" t="str" cm="1">
        <f t="array" ref="N543">IFERROR(INDEX(Stats_Hit_GP,MATCH($B543,Stats_Hit_Player,0)),"")</f>
        <v/>
      </c>
      <c r="O543" s="22" t="str">
        <f t="shared" si="285"/>
        <v/>
      </c>
      <c r="P543" s="22" t="str">
        <f t="shared" si="286"/>
        <v/>
      </c>
      <c r="Q543" s="22" t="str">
        <f t="shared" si="287"/>
        <v/>
      </c>
      <c r="R543" s="22" t="str">
        <f t="shared" si="288"/>
        <v/>
      </c>
      <c r="S543" s="22" t="str">
        <f t="shared" si="289"/>
        <v/>
      </c>
      <c r="T543" s="22" t="str">
        <f t="shared" si="290"/>
        <v/>
      </c>
      <c r="U543" s="22" t="str">
        <f t="shared" si="291"/>
        <v/>
      </c>
      <c r="V543" s="22" t="str">
        <f t="shared" si="292"/>
        <v/>
      </c>
      <c r="W543" s="22" t="str">
        <f t="shared" si="293"/>
        <v/>
      </c>
      <c r="X543" s="22" t="str">
        <f t="shared" si="294"/>
        <v/>
      </c>
      <c r="Y543" s="22" t="str">
        <f t="shared" si="295"/>
        <v/>
      </c>
      <c r="Z543" s="22" t="str">
        <f t="shared" si="296"/>
        <v/>
      </c>
      <c r="AA543" s="22" t="str">
        <f t="shared" si="297"/>
        <v/>
      </c>
      <c r="AB543" s="22">
        <f t="shared" si="298"/>
        <v>0</v>
      </c>
      <c r="AC543" s="22">
        <f t="shared" si="299"/>
        <v>0</v>
      </c>
      <c r="AD543" s="29">
        <f t="shared" si="300"/>
        <v>0</v>
      </c>
      <c r="AE543" s="22">
        <f t="shared" si="301"/>
        <v>1</v>
      </c>
      <c r="AF543" s="22">
        <f t="shared" si="302"/>
        <v>0</v>
      </c>
      <c r="AG543" s="22">
        <f t="shared" si="303"/>
        <v>0</v>
      </c>
      <c r="AH543" s="22">
        <f t="shared" si="304"/>
        <v>0</v>
      </c>
      <c r="AI543" s="22">
        <f t="shared" si="305"/>
        <v>0</v>
      </c>
      <c r="AJ543" s="31">
        <f t="shared" si="306"/>
        <v>1</v>
      </c>
      <c r="AK543" s="22">
        <f t="shared" si="307"/>
        <v>0</v>
      </c>
      <c r="AL543" s="22">
        <f t="shared" si="308"/>
        <v>0</v>
      </c>
      <c r="AM543" s="22">
        <f t="shared" si="309"/>
        <v>0</v>
      </c>
      <c r="AN543" s="22">
        <f t="shared" si="310"/>
        <v>1</v>
      </c>
      <c r="AO543" s="22">
        <f t="shared" si="311"/>
        <v>1</v>
      </c>
      <c r="AP543" s="22">
        <f t="shared" si="312"/>
        <v>0</v>
      </c>
      <c r="AQ543" s="2">
        <f t="shared" si="313"/>
        <v>0</v>
      </c>
    </row>
    <row r="544" spans="1:43" x14ac:dyDescent="0.25">
      <c r="A544" s="26" t="str">
        <f t="shared" si="314"/>
        <v/>
      </c>
      <c r="B544" t="s">
        <v>6719</v>
      </c>
      <c r="C544" t="s">
        <v>64</v>
      </c>
      <c r="D544" t="s">
        <v>24</v>
      </c>
      <c r="E544" t="s">
        <v>2960</v>
      </c>
      <c r="F544">
        <v>2026</v>
      </c>
      <c r="G544" t="s">
        <v>5657</v>
      </c>
      <c r="H544" s="4">
        <v>46174</v>
      </c>
      <c r="I544" s="4" t="str">
        <f t="shared" si="280"/>
        <v>Metro Atlantic</v>
      </c>
      <c r="J544" s="2" t="str">
        <f t="shared" si="281"/>
        <v/>
      </c>
      <c r="K544" s="2" t="str">
        <f t="shared" si="282"/>
        <v/>
      </c>
      <c r="L544" s="2" t="str">
        <f t="shared" si="283"/>
        <v/>
      </c>
      <c r="M544" s="2" t="str">
        <f t="shared" si="284"/>
        <v/>
      </c>
      <c r="N544" s="22" t="str" cm="1">
        <f t="array" ref="N544">IFERROR(INDEX(Stats_Hit_GP,MATCH($B544,Stats_Hit_Player,0)),"")</f>
        <v/>
      </c>
      <c r="O544" s="22" t="str">
        <f t="shared" si="285"/>
        <v/>
      </c>
      <c r="P544" s="22" t="str">
        <f t="shared" si="286"/>
        <v/>
      </c>
      <c r="Q544" s="22" t="str">
        <f t="shared" si="287"/>
        <v/>
      </c>
      <c r="R544" s="22" t="str">
        <f t="shared" si="288"/>
        <v/>
      </c>
      <c r="S544" s="22" t="str">
        <f t="shared" si="289"/>
        <v/>
      </c>
      <c r="T544" s="22" t="str">
        <f t="shared" si="290"/>
        <v/>
      </c>
      <c r="U544" s="22" t="str">
        <f t="shared" si="291"/>
        <v/>
      </c>
      <c r="V544" s="22" t="str">
        <f t="shared" si="292"/>
        <v/>
      </c>
      <c r="W544" s="22" t="str">
        <f t="shared" si="293"/>
        <v/>
      </c>
      <c r="X544" s="22" t="str">
        <f t="shared" si="294"/>
        <v/>
      </c>
      <c r="Y544" s="22" t="str">
        <f t="shared" si="295"/>
        <v/>
      </c>
      <c r="Z544" s="22" t="str">
        <f t="shared" si="296"/>
        <v/>
      </c>
      <c r="AA544" s="22" t="str">
        <f t="shared" si="297"/>
        <v/>
      </c>
      <c r="AB544" s="22">
        <f t="shared" si="298"/>
        <v>2</v>
      </c>
      <c r="AC544" s="22">
        <f t="shared" si="299"/>
        <v>2</v>
      </c>
      <c r="AD544" s="29">
        <f t="shared" si="300"/>
        <v>6.51</v>
      </c>
      <c r="AE544" s="22">
        <f t="shared" si="301"/>
        <v>8</v>
      </c>
      <c r="AF544" s="22">
        <f t="shared" si="302"/>
        <v>8</v>
      </c>
      <c r="AG544" s="22">
        <f t="shared" si="303"/>
        <v>0</v>
      </c>
      <c r="AH544" s="22">
        <f t="shared" si="304"/>
        <v>0</v>
      </c>
      <c r="AI544" s="22">
        <f t="shared" si="305"/>
        <v>0</v>
      </c>
      <c r="AJ544" s="31">
        <f t="shared" si="306"/>
        <v>37.1</v>
      </c>
      <c r="AK544" s="22">
        <f t="shared" si="307"/>
        <v>42</v>
      </c>
      <c r="AL544" s="22">
        <f t="shared" si="308"/>
        <v>27</v>
      </c>
      <c r="AM544" s="22">
        <f t="shared" si="309"/>
        <v>27</v>
      </c>
      <c r="AN544" s="22">
        <f t="shared" si="310"/>
        <v>17</v>
      </c>
      <c r="AO544" s="22">
        <f t="shared" si="311"/>
        <v>31</v>
      </c>
      <c r="AP544" s="22">
        <f t="shared" si="312"/>
        <v>6</v>
      </c>
      <c r="AQ544" s="2">
        <f t="shared" si="313"/>
        <v>0.29599999999999999</v>
      </c>
    </row>
    <row r="545" spans="1:43" x14ac:dyDescent="0.25">
      <c r="A545" s="26" t="str">
        <f t="shared" si="314"/>
        <v/>
      </c>
      <c r="B545" t="s">
        <v>6720</v>
      </c>
      <c r="C545" t="s">
        <v>64</v>
      </c>
      <c r="D545" t="s">
        <v>24</v>
      </c>
      <c r="E545" t="s">
        <v>5842</v>
      </c>
      <c r="F545">
        <v>2026</v>
      </c>
      <c r="G545" t="s">
        <v>5657</v>
      </c>
      <c r="H545" s="4">
        <v>46174</v>
      </c>
      <c r="I545" s="4" t="str">
        <f t="shared" si="280"/>
        <v/>
      </c>
      <c r="J545" s="2" t="str">
        <f t="shared" si="281"/>
        <v/>
      </c>
      <c r="K545" s="2" t="str">
        <f t="shared" si="282"/>
        <v/>
      </c>
      <c r="L545" s="2" t="str">
        <f t="shared" si="283"/>
        <v/>
      </c>
      <c r="M545" s="2" t="str">
        <f t="shared" si="284"/>
        <v/>
      </c>
      <c r="N545" s="22" t="str" cm="1">
        <f t="array" ref="N545">IFERROR(INDEX(Stats_Hit_GP,MATCH($B545,Stats_Hit_Player,0)),"")</f>
        <v/>
      </c>
      <c r="O545" s="22" t="str">
        <f t="shared" si="285"/>
        <v/>
      </c>
      <c r="P545" s="22" t="str">
        <f t="shared" si="286"/>
        <v/>
      </c>
      <c r="Q545" s="22" t="str">
        <f t="shared" si="287"/>
        <v/>
      </c>
      <c r="R545" s="22" t="str">
        <f t="shared" si="288"/>
        <v/>
      </c>
      <c r="S545" s="22" t="str">
        <f t="shared" si="289"/>
        <v/>
      </c>
      <c r="T545" s="22" t="str">
        <f t="shared" si="290"/>
        <v/>
      </c>
      <c r="U545" s="22" t="str">
        <f t="shared" si="291"/>
        <v/>
      </c>
      <c r="V545" s="22" t="str">
        <f t="shared" si="292"/>
        <v/>
      </c>
      <c r="W545" s="22" t="str">
        <f t="shared" si="293"/>
        <v/>
      </c>
      <c r="X545" s="22" t="str">
        <f t="shared" si="294"/>
        <v/>
      </c>
      <c r="Y545" s="22" t="str">
        <f t="shared" si="295"/>
        <v/>
      </c>
      <c r="Z545" s="22" t="str">
        <f t="shared" si="296"/>
        <v/>
      </c>
      <c r="AA545" s="22" t="str">
        <f t="shared" si="297"/>
        <v/>
      </c>
      <c r="AB545" s="22">
        <f t="shared" si="298"/>
        <v>3</v>
      </c>
      <c r="AC545" s="22">
        <f t="shared" si="299"/>
        <v>2</v>
      </c>
      <c r="AD545" s="29">
        <f t="shared" si="300"/>
        <v>5.94</v>
      </c>
      <c r="AE545" s="22">
        <f t="shared" si="301"/>
        <v>17</v>
      </c>
      <c r="AF545" s="22">
        <f t="shared" si="302"/>
        <v>1</v>
      </c>
      <c r="AG545" s="22">
        <f t="shared" si="303"/>
        <v>0</v>
      </c>
      <c r="AH545" s="22">
        <f t="shared" si="304"/>
        <v>0</v>
      </c>
      <c r="AI545" s="22">
        <f t="shared" si="305"/>
        <v>0</v>
      </c>
      <c r="AJ545" s="31">
        <f t="shared" si="306"/>
        <v>33.1</v>
      </c>
      <c r="AK545" s="22">
        <f t="shared" si="307"/>
        <v>31</v>
      </c>
      <c r="AL545" s="22">
        <f t="shared" si="308"/>
        <v>23</v>
      </c>
      <c r="AM545" s="22">
        <f t="shared" si="309"/>
        <v>22</v>
      </c>
      <c r="AN545" s="22">
        <f t="shared" si="310"/>
        <v>15</v>
      </c>
      <c r="AO545" s="22">
        <f t="shared" si="311"/>
        <v>36</v>
      </c>
      <c r="AP545" s="22">
        <f t="shared" si="312"/>
        <v>6</v>
      </c>
      <c r="AQ545" s="2">
        <f t="shared" si="313"/>
        <v>0.248</v>
      </c>
    </row>
    <row r="546" spans="1:43" x14ac:dyDescent="0.25">
      <c r="A546" s="26" t="str">
        <f t="shared" si="314"/>
        <v/>
      </c>
      <c r="B546" t="s">
        <v>6721</v>
      </c>
      <c r="C546" t="s">
        <v>64</v>
      </c>
      <c r="D546" t="s">
        <v>24</v>
      </c>
      <c r="E546" t="s">
        <v>1624</v>
      </c>
      <c r="F546">
        <v>2026</v>
      </c>
      <c r="G546" t="s">
        <v>5657</v>
      </c>
      <c r="H546" s="4">
        <v>46174</v>
      </c>
      <c r="I546" s="4" t="str">
        <f t="shared" si="280"/>
        <v>Big South</v>
      </c>
      <c r="J546" s="2" t="str">
        <f t="shared" si="281"/>
        <v/>
      </c>
      <c r="K546" s="2" t="str">
        <f t="shared" si="282"/>
        <v/>
      </c>
      <c r="L546" s="2" t="str">
        <f t="shared" si="283"/>
        <v/>
      </c>
      <c r="M546" s="2" t="str">
        <f t="shared" si="284"/>
        <v/>
      </c>
      <c r="N546" s="22" t="str" cm="1">
        <f t="array" ref="N546">IFERROR(INDEX(Stats_Hit_GP,MATCH($B546,Stats_Hit_Player,0)),"")</f>
        <v/>
      </c>
      <c r="O546" s="22" t="str">
        <f t="shared" si="285"/>
        <v/>
      </c>
      <c r="P546" s="22" t="str">
        <f t="shared" si="286"/>
        <v/>
      </c>
      <c r="Q546" s="22" t="str">
        <f t="shared" si="287"/>
        <v/>
      </c>
      <c r="R546" s="22" t="str">
        <f t="shared" si="288"/>
        <v/>
      </c>
      <c r="S546" s="22" t="str">
        <f t="shared" si="289"/>
        <v/>
      </c>
      <c r="T546" s="22" t="str">
        <f t="shared" si="290"/>
        <v/>
      </c>
      <c r="U546" s="22" t="str">
        <f t="shared" si="291"/>
        <v/>
      </c>
      <c r="V546" s="22" t="str">
        <f t="shared" si="292"/>
        <v/>
      </c>
      <c r="W546" s="22" t="str">
        <f t="shared" si="293"/>
        <v/>
      </c>
      <c r="X546" s="22" t="str">
        <f t="shared" si="294"/>
        <v/>
      </c>
      <c r="Y546" s="22" t="str">
        <f t="shared" si="295"/>
        <v/>
      </c>
      <c r="Z546" s="22" t="str">
        <f t="shared" si="296"/>
        <v/>
      </c>
      <c r="AA546" s="22" t="str">
        <f t="shared" si="297"/>
        <v/>
      </c>
      <c r="AB546" s="22">
        <f t="shared" si="298"/>
        <v>0</v>
      </c>
      <c r="AC546" s="22">
        <f t="shared" si="299"/>
        <v>1</v>
      </c>
      <c r="AD546" s="29">
        <f t="shared" si="300"/>
        <v>9.8699999999999992</v>
      </c>
      <c r="AE546" s="22">
        <f t="shared" si="301"/>
        <v>13</v>
      </c>
      <c r="AF546" s="22">
        <f t="shared" si="302"/>
        <v>0</v>
      </c>
      <c r="AG546" s="22">
        <f t="shared" si="303"/>
        <v>0</v>
      </c>
      <c r="AH546" s="22">
        <f t="shared" si="304"/>
        <v>0</v>
      </c>
      <c r="AI546" s="22">
        <f t="shared" si="305"/>
        <v>1</v>
      </c>
      <c r="AJ546" s="31">
        <f t="shared" si="306"/>
        <v>17.100000000000001</v>
      </c>
      <c r="AK546" s="22">
        <f t="shared" si="307"/>
        <v>24</v>
      </c>
      <c r="AL546" s="22">
        <f t="shared" si="308"/>
        <v>21</v>
      </c>
      <c r="AM546" s="22">
        <f t="shared" si="309"/>
        <v>19</v>
      </c>
      <c r="AN546" s="22">
        <f t="shared" si="310"/>
        <v>18</v>
      </c>
      <c r="AO546" s="22">
        <f t="shared" si="311"/>
        <v>15</v>
      </c>
      <c r="AP546" s="22">
        <f t="shared" si="312"/>
        <v>7</v>
      </c>
      <c r="AQ546" s="2">
        <f t="shared" si="313"/>
        <v>0.35799999999999998</v>
      </c>
    </row>
    <row r="547" spans="1:43" x14ac:dyDescent="0.25">
      <c r="A547" s="26" t="str">
        <f t="shared" si="314"/>
        <v/>
      </c>
      <c r="B547" t="s">
        <v>4118</v>
      </c>
      <c r="C547" t="s">
        <v>44</v>
      </c>
      <c r="D547" t="s">
        <v>24</v>
      </c>
      <c r="E547" t="s">
        <v>4112</v>
      </c>
      <c r="F547">
        <v>2026</v>
      </c>
      <c r="G547" t="s">
        <v>5657</v>
      </c>
      <c r="H547" s="4">
        <v>46174</v>
      </c>
      <c r="I547" s="4" t="str">
        <f t="shared" si="280"/>
        <v>Patriot</v>
      </c>
      <c r="J547" s="2">
        <f t="shared" si="281"/>
        <v>0.318</v>
      </c>
      <c r="K547" s="2">
        <f t="shared" si="282"/>
        <v>0.39</v>
      </c>
      <c r="L547" s="2">
        <f t="shared" si="283"/>
        <v>0.51400000000000001</v>
      </c>
      <c r="M547" s="2">
        <f t="shared" si="284"/>
        <v>0.90400000000000003</v>
      </c>
      <c r="N547" s="22" cm="1">
        <f t="array" ref="N547">IFERROR(INDEX(Stats_Hit_GP,MATCH($B547,Stats_Hit_Player,0)),"")</f>
        <v>28</v>
      </c>
      <c r="O547" s="22">
        <f t="shared" si="285"/>
        <v>123</v>
      </c>
      <c r="P547" s="22">
        <f t="shared" si="286"/>
        <v>107</v>
      </c>
      <c r="Q547" s="22">
        <f t="shared" si="287"/>
        <v>21</v>
      </c>
      <c r="R547" s="22">
        <f t="shared" si="288"/>
        <v>34</v>
      </c>
      <c r="S547" s="22">
        <f t="shared" si="289"/>
        <v>9</v>
      </c>
      <c r="T547" s="22">
        <f t="shared" si="290"/>
        <v>0</v>
      </c>
      <c r="U547" s="22">
        <f t="shared" si="291"/>
        <v>4</v>
      </c>
      <c r="V547" s="22">
        <f t="shared" si="292"/>
        <v>13</v>
      </c>
      <c r="W547" s="22">
        <f t="shared" si="293"/>
        <v>6</v>
      </c>
      <c r="X547" s="22">
        <f t="shared" si="294"/>
        <v>8</v>
      </c>
      <c r="Y547" s="22">
        <f t="shared" si="295"/>
        <v>12</v>
      </c>
      <c r="Z547" s="22">
        <f t="shared" si="296"/>
        <v>3</v>
      </c>
      <c r="AA547" s="22">
        <f t="shared" si="297"/>
        <v>1</v>
      </c>
      <c r="AB547" s="22" t="str">
        <f t="shared" si="298"/>
        <v/>
      </c>
      <c r="AC547" s="22" t="str">
        <f t="shared" si="299"/>
        <v/>
      </c>
      <c r="AD547" s="29" t="str">
        <f t="shared" si="300"/>
        <v/>
      </c>
      <c r="AE547" s="22" t="str">
        <f t="shared" si="301"/>
        <v/>
      </c>
      <c r="AF547" s="22" t="str">
        <f t="shared" si="302"/>
        <v/>
      </c>
      <c r="AG547" s="22" t="str">
        <f t="shared" si="303"/>
        <v/>
      </c>
      <c r="AH547" s="22" t="str">
        <f t="shared" si="304"/>
        <v/>
      </c>
      <c r="AI547" s="22" t="str">
        <f t="shared" si="305"/>
        <v/>
      </c>
      <c r="AJ547" s="31" t="str">
        <f t="shared" si="306"/>
        <v/>
      </c>
      <c r="AK547" s="22" t="str">
        <f t="shared" si="307"/>
        <v/>
      </c>
      <c r="AL547" s="22" t="str">
        <f t="shared" si="308"/>
        <v/>
      </c>
      <c r="AM547" s="22" t="str">
        <f t="shared" si="309"/>
        <v/>
      </c>
      <c r="AN547" s="22" t="str">
        <f t="shared" si="310"/>
        <v/>
      </c>
      <c r="AO547" s="22" t="str">
        <f t="shared" si="311"/>
        <v/>
      </c>
      <c r="AP547" s="22" t="str">
        <f t="shared" si="312"/>
        <v/>
      </c>
      <c r="AQ547" s="2" t="str">
        <f t="shared" si="313"/>
        <v/>
      </c>
    </row>
    <row r="548" spans="1:43" x14ac:dyDescent="0.25">
      <c r="A548" s="26" t="str">
        <f t="shared" si="314"/>
        <v/>
      </c>
      <c r="B548" t="s">
        <v>6722</v>
      </c>
      <c r="C548" t="s">
        <v>64</v>
      </c>
      <c r="D548" t="s">
        <v>24</v>
      </c>
      <c r="E548" t="s">
        <v>5667</v>
      </c>
      <c r="F548">
        <v>2026</v>
      </c>
      <c r="G548" t="s">
        <v>5657</v>
      </c>
      <c r="H548" s="4">
        <v>46174</v>
      </c>
      <c r="I548" s="4" t="str">
        <f t="shared" si="280"/>
        <v/>
      </c>
      <c r="J548" s="2" t="str">
        <f t="shared" si="281"/>
        <v/>
      </c>
      <c r="K548" s="2" t="str">
        <f t="shared" si="282"/>
        <v/>
      </c>
      <c r="L548" s="2" t="str">
        <f t="shared" si="283"/>
        <v/>
      </c>
      <c r="M548" s="2" t="str">
        <f t="shared" si="284"/>
        <v/>
      </c>
      <c r="N548" s="22" t="str" cm="1">
        <f t="array" ref="N548">IFERROR(INDEX(Stats_Hit_GP,MATCH($B548,Stats_Hit_Player,0)),"")</f>
        <v/>
      </c>
      <c r="O548" s="22" t="str">
        <f t="shared" si="285"/>
        <v/>
      </c>
      <c r="P548" s="22" t="str">
        <f t="shared" si="286"/>
        <v/>
      </c>
      <c r="Q548" s="22" t="str">
        <f t="shared" si="287"/>
        <v/>
      </c>
      <c r="R548" s="22" t="str">
        <f t="shared" si="288"/>
        <v/>
      </c>
      <c r="S548" s="22" t="str">
        <f t="shared" si="289"/>
        <v/>
      </c>
      <c r="T548" s="22" t="str">
        <f t="shared" si="290"/>
        <v/>
      </c>
      <c r="U548" s="22" t="str">
        <f t="shared" si="291"/>
        <v/>
      </c>
      <c r="V548" s="22" t="str">
        <f t="shared" si="292"/>
        <v/>
      </c>
      <c r="W548" s="22" t="str">
        <f t="shared" si="293"/>
        <v/>
      </c>
      <c r="X548" s="22" t="str">
        <f t="shared" si="294"/>
        <v/>
      </c>
      <c r="Y548" s="22" t="str">
        <f t="shared" si="295"/>
        <v/>
      </c>
      <c r="Z548" s="22" t="str">
        <f t="shared" si="296"/>
        <v/>
      </c>
      <c r="AA548" s="22" t="str">
        <f t="shared" si="297"/>
        <v/>
      </c>
      <c r="AB548" s="22">
        <f t="shared" si="298"/>
        <v>2</v>
      </c>
      <c r="AC548" s="22">
        <f t="shared" si="299"/>
        <v>2</v>
      </c>
      <c r="AD548" s="29">
        <f t="shared" si="300"/>
        <v>6.03</v>
      </c>
      <c r="AE548" s="22">
        <f t="shared" si="301"/>
        <v>19</v>
      </c>
      <c r="AF548" s="22">
        <f t="shared" si="302"/>
        <v>5</v>
      </c>
      <c r="AG548" s="22">
        <f t="shared" si="303"/>
        <v>0</v>
      </c>
      <c r="AH548" s="22">
        <f t="shared" si="304"/>
        <v>0</v>
      </c>
      <c r="AI548" s="22">
        <f t="shared" si="305"/>
        <v>0</v>
      </c>
      <c r="AJ548" s="31">
        <f t="shared" si="306"/>
        <v>34.1</v>
      </c>
      <c r="AK548" s="22">
        <f t="shared" si="307"/>
        <v>39</v>
      </c>
      <c r="AL548" s="22">
        <f t="shared" si="308"/>
        <v>24</v>
      </c>
      <c r="AM548" s="22">
        <f t="shared" si="309"/>
        <v>23</v>
      </c>
      <c r="AN548" s="22">
        <f t="shared" si="310"/>
        <v>23</v>
      </c>
      <c r="AO548" s="22">
        <f t="shared" si="311"/>
        <v>30</v>
      </c>
      <c r="AP548" s="22">
        <f t="shared" si="312"/>
        <v>5</v>
      </c>
      <c r="AQ548" s="2">
        <f t="shared" si="313"/>
        <v>0.28299999999999997</v>
      </c>
    </row>
    <row r="549" spans="1:43" x14ac:dyDescent="0.25">
      <c r="A549" s="26" t="str">
        <f t="shared" si="314"/>
        <v/>
      </c>
      <c r="B549" t="s">
        <v>6723</v>
      </c>
      <c r="C549" t="s">
        <v>25</v>
      </c>
      <c r="D549" t="s">
        <v>37</v>
      </c>
      <c r="E549" t="s">
        <v>2213</v>
      </c>
      <c r="F549">
        <v>2026</v>
      </c>
      <c r="G549" t="s">
        <v>5657</v>
      </c>
      <c r="H549" s="4">
        <v>46174</v>
      </c>
      <c r="I549" s="4" t="str">
        <f t="shared" si="280"/>
        <v>Missouri Valley</v>
      </c>
      <c r="J549" s="2" t="str">
        <f t="shared" si="281"/>
        <v/>
      </c>
      <c r="K549" s="2" t="str">
        <f t="shared" si="282"/>
        <v/>
      </c>
      <c r="L549" s="2" t="str">
        <f t="shared" si="283"/>
        <v/>
      </c>
      <c r="M549" s="2" t="str">
        <f t="shared" si="284"/>
        <v/>
      </c>
      <c r="N549" s="22" t="str" cm="1">
        <f t="array" ref="N549">IFERROR(INDEX(Stats_Hit_GP,MATCH($B549,Stats_Hit_Player,0)),"")</f>
        <v/>
      </c>
      <c r="O549" s="22" t="str">
        <f t="shared" si="285"/>
        <v/>
      </c>
      <c r="P549" s="22" t="str">
        <f t="shared" si="286"/>
        <v/>
      </c>
      <c r="Q549" s="22" t="str">
        <f t="shared" si="287"/>
        <v/>
      </c>
      <c r="R549" s="22" t="str">
        <f t="shared" si="288"/>
        <v/>
      </c>
      <c r="S549" s="22" t="str">
        <f t="shared" si="289"/>
        <v/>
      </c>
      <c r="T549" s="22" t="str">
        <f t="shared" si="290"/>
        <v/>
      </c>
      <c r="U549" s="22" t="str">
        <f t="shared" si="291"/>
        <v/>
      </c>
      <c r="V549" s="22" t="str">
        <f t="shared" si="292"/>
        <v/>
      </c>
      <c r="W549" s="22" t="str">
        <f t="shared" si="293"/>
        <v/>
      </c>
      <c r="X549" s="22" t="str">
        <f t="shared" si="294"/>
        <v/>
      </c>
      <c r="Y549" s="22" t="str">
        <f t="shared" si="295"/>
        <v/>
      </c>
      <c r="Z549" s="22" t="str">
        <f t="shared" si="296"/>
        <v/>
      </c>
      <c r="AA549" s="22" t="str">
        <f t="shared" si="297"/>
        <v/>
      </c>
      <c r="AB549" s="22" t="str">
        <f t="shared" si="298"/>
        <v/>
      </c>
      <c r="AC549" s="22" t="str">
        <f t="shared" si="299"/>
        <v/>
      </c>
      <c r="AD549" s="29" t="str">
        <f t="shared" si="300"/>
        <v/>
      </c>
      <c r="AE549" s="22" t="str">
        <f t="shared" si="301"/>
        <v/>
      </c>
      <c r="AF549" s="22" t="str">
        <f t="shared" si="302"/>
        <v/>
      </c>
      <c r="AG549" s="22" t="str">
        <f t="shared" si="303"/>
        <v/>
      </c>
      <c r="AH549" s="22" t="str">
        <f t="shared" si="304"/>
        <v/>
      </c>
      <c r="AI549" s="22" t="str">
        <f t="shared" si="305"/>
        <v/>
      </c>
      <c r="AJ549" s="31" t="str">
        <f t="shared" si="306"/>
        <v/>
      </c>
      <c r="AK549" s="22" t="str">
        <f t="shared" si="307"/>
        <v/>
      </c>
      <c r="AL549" s="22" t="str">
        <f t="shared" si="308"/>
        <v/>
      </c>
      <c r="AM549" s="22" t="str">
        <f t="shared" si="309"/>
        <v/>
      </c>
      <c r="AN549" s="22" t="str">
        <f t="shared" si="310"/>
        <v/>
      </c>
      <c r="AO549" s="22" t="str">
        <f t="shared" si="311"/>
        <v/>
      </c>
      <c r="AP549" s="22" t="str">
        <f t="shared" si="312"/>
        <v/>
      </c>
      <c r="AQ549" s="2" t="str">
        <f t="shared" si="313"/>
        <v/>
      </c>
    </row>
    <row r="550" spans="1:43" x14ac:dyDescent="0.25">
      <c r="A550" s="26" t="str">
        <f t="shared" si="314"/>
        <v/>
      </c>
      <c r="B550" t="s">
        <v>6724</v>
      </c>
      <c r="C550" t="s">
        <v>64</v>
      </c>
      <c r="D550" t="s">
        <v>24</v>
      </c>
      <c r="E550" t="s">
        <v>798</v>
      </c>
      <c r="F550">
        <v>2026</v>
      </c>
      <c r="G550" t="s">
        <v>5657</v>
      </c>
      <c r="H550" s="4">
        <v>46174</v>
      </c>
      <c r="I550" s="4" t="str">
        <f t="shared" si="280"/>
        <v>American Athletic</v>
      </c>
      <c r="J550" s="2" t="str">
        <f t="shared" si="281"/>
        <v/>
      </c>
      <c r="K550" s="2" t="str">
        <f t="shared" si="282"/>
        <v/>
      </c>
      <c r="L550" s="2" t="str">
        <f t="shared" si="283"/>
        <v/>
      </c>
      <c r="M550" s="2" t="str">
        <f t="shared" si="284"/>
        <v/>
      </c>
      <c r="N550" s="22" t="str" cm="1">
        <f t="array" ref="N550">IFERROR(INDEX(Stats_Hit_GP,MATCH($B550,Stats_Hit_Player,0)),"")</f>
        <v/>
      </c>
      <c r="O550" s="22" t="str">
        <f t="shared" si="285"/>
        <v/>
      </c>
      <c r="P550" s="22" t="str">
        <f t="shared" si="286"/>
        <v/>
      </c>
      <c r="Q550" s="22" t="str">
        <f t="shared" si="287"/>
        <v/>
      </c>
      <c r="R550" s="22" t="str">
        <f t="shared" si="288"/>
        <v/>
      </c>
      <c r="S550" s="22" t="str">
        <f t="shared" si="289"/>
        <v/>
      </c>
      <c r="T550" s="22" t="str">
        <f t="shared" si="290"/>
        <v/>
      </c>
      <c r="U550" s="22" t="str">
        <f t="shared" si="291"/>
        <v/>
      </c>
      <c r="V550" s="22" t="str">
        <f t="shared" si="292"/>
        <v/>
      </c>
      <c r="W550" s="22" t="str">
        <f t="shared" si="293"/>
        <v/>
      </c>
      <c r="X550" s="22" t="str">
        <f t="shared" si="294"/>
        <v/>
      </c>
      <c r="Y550" s="22" t="str">
        <f t="shared" si="295"/>
        <v/>
      </c>
      <c r="Z550" s="22" t="str">
        <f t="shared" si="296"/>
        <v/>
      </c>
      <c r="AA550" s="22" t="str">
        <f t="shared" si="297"/>
        <v/>
      </c>
      <c r="AB550" s="22">
        <f t="shared" si="298"/>
        <v>0</v>
      </c>
      <c r="AC550" s="22">
        <f t="shared" si="299"/>
        <v>0</v>
      </c>
      <c r="AD550" s="29">
        <f t="shared" si="300"/>
        <v>7.5</v>
      </c>
      <c r="AE550" s="22">
        <f t="shared" si="301"/>
        <v>5</v>
      </c>
      <c r="AF550" s="22">
        <f t="shared" si="302"/>
        <v>2</v>
      </c>
      <c r="AG550" s="22">
        <f t="shared" si="303"/>
        <v>0</v>
      </c>
      <c r="AH550" s="22">
        <f t="shared" si="304"/>
        <v>0</v>
      </c>
      <c r="AI550" s="22">
        <f t="shared" si="305"/>
        <v>0</v>
      </c>
      <c r="AJ550" s="31">
        <f t="shared" si="306"/>
        <v>6</v>
      </c>
      <c r="AK550" s="22">
        <f t="shared" si="307"/>
        <v>5</v>
      </c>
      <c r="AL550" s="22">
        <f t="shared" si="308"/>
        <v>5</v>
      </c>
      <c r="AM550" s="22">
        <f t="shared" si="309"/>
        <v>5</v>
      </c>
      <c r="AN550" s="22">
        <f t="shared" si="310"/>
        <v>6</v>
      </c>
      <c r="AO550" s="22">
        <f t="shared" si="311"/>
        <v>5</v>
      </c>
      <c r="AP550" s="22">
        <f t="shared" si="312"/>
        <v>1</v>
      </c>
      <c r="AQ550" s="2">
        <f t="shared" si="313"/>
        <v>0.22700000000000001</v>
      </c>
    </row>
    <row r="551" spans="1:43" x14ac:dyDescent="0.25">
      <c r="A551" s="26" t="str">
        <f t="shared" si="314"/>
        <v/>
      </c>
      <c r="B551" t="s">
        <v>1763</v>
      </c>
      <c r="C551" t="s">
        <v>44</v>
      </c>
      <c r="D551" t="s">
        <v>47</v>
      </c>
      <c r="E551" t="s">
        <v>1751</v>
      </c>
      <c r="F551">
        <v>2026</v>
      </c>
      <c r="G551" t="s">
        <v>5657</v>
      </c>
      <c r="H551" s="4">
        <v>46174</v>
      </c>
      <c r="I551" s="4" t="str">
        <f t="shared" si="280"/>
        <v>Big Ten</v>
      </c>
      <c r="J551" s="2">
        <f t="shared" si="281"/>
        <v>0.13</v>
      </c>
      <c r="K551" s="2">
        <f t="shared" si="282"/>
        <v>0.27300000000000002</v>
      </c>
      <c r="L551" s="2">
        <f t="shared" si="283"/>
        <v>0.152</v>
      </c>
      <c r="M551" s="2">
        <f t="shared" si="284"/>
        <v>0.42499999999999999</v>
      </c>
      <c r="N551" s="22" cm="1">
        <f t="array" ref="N551">IFERROR(INDEX(Stats_Hit_GP,MATCH($B551,Stats_Hit_Player,0)),"")</f>
        <v>15</v>
      </c>
      <c r="O551" s="22">
        <f t="shared" si="285"/>
        <v>55</v>
      </c>
      <c r="P551" s="22">
        <f t="shared" si="286"/>
        <v>46</v>
      </c>
      <c r="Q551" s="22">
        <f t="shared" si="287"/>
        <v>9</v>
      </c>
      <c r="R551" s="22">
        <f t="shared" si="288"/>
        <v>6</v>
      </c>
      <c r="S551" s="22">
        <f t="shared" si="289"/>
        <v>1</v>
      </c>
      <c r="T551" s="22">
        <f t="shared" si="290"/>
        <v>0</v>
      </c>
      <c r="U551" s="22">
        <f t="shared" si="291"/>
        <v>0</v>
      </c>
      <c r="V551" s="22">
        <f t="shared" si="292"/>
        <v>2</v>
      </c>
      <c r="W551" s="22">
        <f t="shared" si="293"/>
        <v>3</v>
      </c>
      <c r="X551" s="22">
        <f t="shared" si="294"/>
        <v>6</v>
      </c>
      <c r="Y551" s="22">
        <f t="shared" si="295"/>
        <v>17</v>
      </c>
      <c r="Z551" s="22">
        <f t="shared" si="296"/>
        <v>2</v>
      </c>
      <c r="AA551" s="22">
        <f t="shared" si="297"/>
        <v>0</v>
      </c>
      <c r="AB551" s="22" t="str">
        <f t="shared" si="298"/>
        <v/>
      </c>
      <c r="AC551" s="22" t="str">
        <f t="shared" si="299"/>
        <v/>
      </c>
      <c r="AD551" s="29" t="str">
        <f t="shared" si="300"/>
        <v/>
      </c>
      <c r="AE551" s="22" t="str">
        <f t="shared" si="301"/>
        <v/>
      </c>
      <c r="AF551" s="22" t="str">
        <f t="shared" si="302"/>
        <v/>
      </c>
      <c r="AG551" s="22" t="str">
        <f t="shared" si="303"/>
        <v/>
      </c>
      <c r="AH551" s="22" t="str">
        <f t="shared" si="304"/>
        <v/>
      </c>
      <c r="AI551" s="22" t="str">
        <f t="shared" si="305"/>
        <v/>
      </c>
      <c r="AJ551" s="31" t="str">
        <f t="shared" si="306"/>
        <v/>
      </c>
      <c r="AK551" s="22" t="str">
        <f t="shared" si="307"/>
        <v/>
      </c>
      <c r="AL551" s="22" t="str">
        <f t="shared" si="308"/>
        <v/>
      </c>
      <c r="AM551" s="22" t="str">
        <f t="shared" si="309"/>
        <v/>
      </c>
      <c r="AN551" s="22" t="str">
        <f t="shared" si="310"/>
        <v/>
      </c>
      <c r="AO551" s="22" t="str">
        <f t="shared" si="311"/>
        <v/>
      </c>
      <c r="AP551" s="22" t="str">
        <f t="shared" si="312"/>
        <v/>
      </c>
      <c r="AQ551" s="2" t="str">
        <f t="shared" si="313"/>
        <v/>
      </c>
    </row>
    <row r="552" spans="1:43" x14ac:dyDescent="0.25">
      <c r="A552" s="26" t="str">
        <f t="shared" si="314"/>
        <v/>
      </c>
      <c r="B552" t="s">
        <v>6725</v>
      </c>
      <c r="C552" t="s">
        <v>64</v>
      </c>
      <c r="D552" t="s">
        <v>47</v>
      </c>
      <c r="E552" t="s">
        <v>5737</v>
      </c>
      <c r="F552">
        <v>2026</v>
      </c>
      <c r="G552" t="s">
        <v>5657</v>
      </c>
      <c r="H552" s="4">
        <v>46174</v>
      </c>
      <c r="I552" s="4" t="str">
        <f t="shared" si="280"/>
        <v/>
      </c>
      <c r="J552" s="2" t="str">
        <f t="shared" si="281"/>
        <v/>
      </c>
      <c r="K552" s="2" t="str">
        <f t="shared" si="282"/>
        <v/>
      </c>
      <c r="L552" s="2" t="str">
        <f t="shared" si="283"/>
        <v/>
      </c>
      <c r="M552" s="2" t="str">
        <f t="shared" si="284"/>
        <v/>
      </c>
      <c r="N552" s="22" t="str" cm="1">
        <f t="array" ref="N552">IFERROR(INDEX(Stats_Hit_GP,MATCH($B552,Stats_Hit_Player,0)),"")</f>
        <v/>
      </c>
      <c r="O552" s="22" t="str">
        <f t="shared" si="285"/>
        <v/>
      </c>
      <c r="P552" s="22" t="str">
        <f t="shared" si="286"/>
        <v/>
      </c>
      <c r="Q552" s="22" t="str">
        <f t="shared" si="287"/>
        <v/>
      </c>
      <c r="R552" s="22" t="str">
        <f t="shared" si="288"/>
        <v/>
      </c>
      <c r="S552" s="22" t="str">
        <f t="shared" si="289"/>
        <v/>
      </c>
      <c r="T552" s="22" t="str">
        <f t="shared" si="290"/>
        <v/>
      </c>
      <c r="U552" s="22" t="str">
        <f t="shared" si="291"/>
        <v/>
      </c>
      <c r="V552" s="22" t="str">
        <f t="shared" si="292"/>
        <v/>
      </c>
      <c r="W552" s="22" t="str">
        <f t="shared" si="293"/>
        <v/>
      </c>
      <c r="X552" s="22" t="str">
        <f t="shared" si="294"/>
        <v/>
      </c>
      <c r="Y552" s="22" t="str">
        <f t="shared" si="295"/>
        <v/>
      </c>
      <c r="Z552" s="22" t="str">
        <f t="shared" si="296"/>
        <v/>
      </c>
      <c r="AA552" s="22" t="str">
        <f t="shared" si="297"/>
        <v/>
      </c>
      <c r="AB552" s="22">
        <f t="shared" si="298"/>
        <v>0</v>
      </c>
      <c r="AC552" s="22">
        <f t="shared" si="299"/>
        <v>4</v>
      </c>
      <c r="AD552" s="29">
        <f t="shared" si="300"/>
        <v>9</v>
      </c>
      <c r="AE552" s="22">
        <f t="shared" si="301"/>
        <v>9</v>
      </c>
      <c r="AF552" s="22">
        <f t="shared" si="302"/>
        <v>4</v>
      </c>
      <c r="AG552" s="22">
        <f t="shared" si="303"/>
        <v>0</v>
      </c>
      <c r="AH552" s="22">
        <f t="shared" si="304"/>
        <v>0</v>
      </c>
      <c r="AI552" s="22">
        <f t="shared" si="305"/>
        <v>0</v>
      </c>
      <c r="AJ552" s="31">
        <f t="shared" si="306"/>
        <v>24</v>
      </c>
      <c r="AK552" s="22">
        <f t="shared" si="307"/>
        <v>23</v>
      </c>
      <c r="AL552" s="22">
        <f t="shared" si="308"/>
        <v>27</v>
      </c>
      <c r="AM552" s="22">
        <f t="shared" si="309"/>
        <v>24</v>
      </c>
      <c r="AN552" s="22">
        <f t="shared" si="310"/>
        <v>25</v>
      </c>
      <c r="AO552" s="22">
        <f t="shared" si="311"/>
        <v>25</v>
      </c>
      <c r="AP552" s="22">
        <f t="shared" si="312"/>
        <v>4</v>
      </c>
      <c r="AQ552" s="2">
        <f t="shared" si="313"/>
        <v>0.253</v>
      </c>
    </row>
    <row r="553" spans="1:43" x14ac:dyDescent="0.25">
      <c r="A553" s="26" t="str">
        <f t="shared" si="314"/>
        <v/>
      </c>
      <c r="B553" t="s">
        <v>6726</v>
      </c>
      <c r="C553" t="s">
        <v>64</v>
      </c>
      <c r="D553" t="s">
        <v>37</v>
      </c>
      <c r="E553" t="s">
        <v>3234</v>
      </c>
      <c r="F553">
        <v>2026</v>
      </c>
      <c r="G553" t="s">
        <v>5657</v>
      </c>
      <c r="H553" s="4">
        <v>46174</v>
      </c>
      <c r="I553" s="4" t="str">
        <f t="shared" si="280"/>
        <v>Mid-American</v>
      </c>
      <c r="J553" s="2" t="str">
        <f t="shared" si="281"/>
        <v/>
      </c>
      <c r="K553" s="2" t="str">
        <f t="shared" si="282"/>
        <v/>
      </c>
      <c r="L553" s="2" t="str">
        <f t="shared" si="283"/>
        <v/>
      </c>
      <c r="M553" s="2" t="str">
        <f t="shared" si="284"/>
        <v/>
      </c>
      <c r="N553" s="22" t="str" cm="1">
        <f t="array" ref="N553">IFERROR(INDEX(Stats_Hit_GP,MATCH($B553,Stats_Hit_Player,0)),"")</f>
        <v/>
      </c>
      <c r="O553" s="22" t="str">
        <f t="shared" si="285"/>
        <v/>
      </c>
      <c r="P553" s="22" t="str">
        <f t="shared" si="286"/>
        <v/>
      </c>
      <c r="Q553" s="22" t="str">
        <f t="shared" si="287"/>
        <v/>
      </c>
      <c r="R553" s="22" t="str">
        <f t="shared" si="288"/>
        <v/>
      </c>
      <c r="S553" s="22" t="str">
        <f t="shared" si="289"/>
        <v/>
      </c>
      <c r="T553" s="22" t="str">
        <f t="shared" si="290"/>
        <v/>
      </c>
      <c r="U553" s="22" t="str">
        <f t="shared" si="291"/>
        <v/>
      </c>
      <c r="V553" s="22" t="str">
        <f t="shared" si="292"/>
        <v/>
      </c>
      <c r="W553" s="22" t="str">
        <f t="shared" si="293"/>
        <v/>
      </c>
      <c r="X553" s="22" t="str">
        <f t="shared" si="294"/>
        <v/>
      </c>
      <c r="Y553" s="22" t="str">
        <f t="shared" si="295"/>
        <v/>
      </c>
      <c r="Z553" s="22" t="str">
        <f t="shared" si="296"/>
        <v/>
      </c>
      <c r="AA553" s="22" t="str">
        <f t="shared" si="297"/>
        <v/>
      </c>
      <c r="AB553" s="22">
        <f t="shared" si="298"/>
        <v>0</v>
      </c>
      <c r="AC553" s="22">
        <f t="shared" si="299"/>
        <v>0</v>
      </c>
      <c r="AD553" s="29">
        <f t="shared" si="300"/>
        <v>14.73</v>
      </c>
      <c r="AE553" s="22">
        <f t="shared" si="301"/>
        <v>6</v>
      </c>
      <c r="AF553" s="22">
        <f t="shared" si="302"/>
        <v>0</v>
      </c>
      <c r="AG553" s="22">
        <f t="shared" si="303"/>
        <v>0</v>
      </c>
      <c r="AH553" s="22">
        <f t="shared" si="304"/>
        <v>0</v>
      </c>
      <c r="AI553" s="22">
        <f t="shared" si="305"/>
        <v>0</v>
      </c>
      <c r="AJ553" s="31">
        <f t="shared" si="306"/>
        <v>3.2</v>
      </c>
      <c r="AK553" s="22">
        <f t="shared" si="307"/>
        <v>4</v>
      </c>
      <c r="AL553" s="22">
        <f t="shared" si="308"/>
        <v>6</v>
      </c>
      <c r="AM553" s="22">
        <f t="shared" si="309"/>
        <v>6</v>
      </c>
      <c r="AN553" s="22">
        <f t="shared" si="310"/>
        <v>11</v>
      </c>
      <c r="AO553" s="22">
        <f t="shared" si="311"/>
        <v>3</v>
      </c>
      <c r="AP553" s="22">
        <f t="shared" si="312"/>
        <v>2</v>
      </c>
      <c r="AQ553" s="2">
        <f t="shared" si="313"/>
        <v>0.28599999999999998</v>
      </c>
    </row>
    <row r="554" spans="1:43" x14ac:dyDescent="0.25">
      <c r="A554" s="26" t="str">
        <f t="shared" si="314"/>
        <v/>
      </c>
      <c r="B554" t="s">
        <v>3239</v>
      </c>
      <c r="C554" t="s">
        <v>42</v>
      </c>
      <c r="D554" t="s">
        <v>47</v>
      </c>
      <c r="E554" t="s">
        <v>3234</v>
      </c>
      <c r="F554">
        <v>2026</v>
      </c>
      <c r="G554" t="s">
        <v>5657</v>
      </c>
      <c r="H554" s="4">
        <v>46174</v>
      </c>
      <c r="I554" s="4" t="str">
        <f t="shared" si="280"/>
        <v>Mid-American</v>
      </c>
      <c r="J554" s="2">
        <f t="shared" si="281"/>
        <v>0.39100000000000001</v>
      </c>
      <c r="K554" s="2">
        <f t="shared" si="282"/>
        <v>0.47299999999999998</v>
      </c>
      <c r="L554" s="2">
        <f t="shared" si="283"/>
        <v>0.56499999999999995</v>
      </c>
      <c r="M554" s="2">
        <f t="shared" si="284"/>
        <v>1.038</v>
      </c>
      <c r="N554" s="22" cm="1">
        <f t="array" ref="N554">IFERROR(INDEX(Stats_Hit_GP,MATCH($B554,Stats_Hit_Player,0)),"")</f>
        <v>27</v>
      </c>
      <c r="O554" s="22">
        <f t="shared" si="285"/>
        <v>114</v>
      </c>
      <c r="P554" s="22">
        <f t="shared" si="286"/>
        <v>92</v>
      </c>
      <c r="Q554" s="22">
        <f t="shared" si="287"/>
        <v>17</v>
      </c>
      <c r="R554" s="22">
        <f t="shared" si="288"/>
        <v>36</v>
      </c>
      <c r="S554" s="22">
        <f t="shared" si="289"/>
        <v>7</v>
      </c>
      <c r="T554" s="22">
        <f t="shared" si="290"/>
        <v>0</v>
      </c>
      <c r="U554" s="22">
        <f t="shared" si="291"/>
        <v>3</v>
      </c>
      <c r="V554" s="22">
        <f t="shared" si="292"/>
        <v>21</v>
      </c>
      <c r="W554" s="22">
        <f t="shared" si="293"/>
        <v>2</v>
      </c>
      <c r="X554" s="22">
        <f t="shared" si="294"/>
        <v>15</v>
      </c>
      <c r="Y554" s="22">
        <f t="shared" si="295"/>
        <v>10</v>
      </c>
      <c r="Z554" s="22">
        <f t="shared" si="296"/>
        <v>7</v>
      </c>
      <c r="AA554" s="22">
        <f t="shared" si="297"/>
        <v>3</v>
      </c>
      <c r="AB554" s="22">
        <f t="shared" si="298"/>
        <v>3</v>
      </c>
      <c r="AC554" s="22">
        <f t="shared" si="299"/>
        <v>3</v>
      </c>
      <c r="AD554" s="29">
        <f t="shared" si="300"/>
        <v>4.72</v>
      </c>
      <c r="AE554" s="22">
        <f t="shared" si="301"/>
        <v>16</v>
      </c>
      <c r="AF554" s="22">
        <f t="shared" si="302"/>
        <v>4</v>
      </c>
      <c r="AG554" s="22">
        <f t="shared" si="303"/>
        <v>1</v>
      </c>
      <c r="AH554" s="22">
        <f t="shared" si="304"/>
        <v>0</v>
      </c>
      <c r="AI554" s="22">
        <f t="shared" si="305"/>
        <v>0</v>
      </c>
      <c r="AJ554" s="31">
        <f t="shared" si="306"/>
        <v>53.1</v>
      </c>
      <c r="AK554" s="22">
        <f t="shared" si="307"/>
        <v>53</v>
      </c>
      <c r="AL554" s="22">
        <f t="shared" si="308"/>
        <v>33</v>
      </c>
      <c r="AM554" s="22">
        <f t="shared" si="309"/>
        <v>28</v>
      </c>
      <c r="AN554" s="22">
        <f t="shared" si="310"/>
        <v>20</v>
      </c>
      <c r="AO554" s="22">
        <f t="shared" si="311"/>
        <v>41</v>
      </c>
      <c r="AP554" s="22">
        <f t="shared" si="312"/>
        <v>8</v>
      </c>
      <c r="AQ554" s="2">
        <f t="shared" si="313"/>
        <v>0.26400000000000001</v>
      </c>
    </row>
    <row r="555" spans="1:43" x14ac:dyDescent="0.25">
      <c r="A555" s="26" t="str">
        <f t="shared" si="314"/>
        <v/>
      </c>
      <c r="B555" t="s">
        <v>3244</v>
      </c>
      <c r="C555" t="s">
        <v>30</v>
      </c>
      <c r="D555" t="s">
        <v>47</v>
      </c>
      <c r="E555" t="s">
        <v>3234</v>
      </c>
      <c r="F555">
        <v>2026</v>
      </c>
      <c r="G555" t="s">
        <v>5657</v>
      </c>
      <c r="H555" s="4">
        <v>46174</v>
      </c>
      <c r="I555" s="4" t="str">
        <f t="shared" si="280"/>
        <v>Mid-American</v>
      </c>
      <c r="J555" s="2">
        <f t="shared" si="281"/>
        <v>0.24399999999999999</v>
      </c>
      <c r="K555" s="2">
        <f t="shared" si="282"/>
        <v>0.42</v>
      </c>
      <c r="L555" s="2">
        <f t="shared" si="283"/>
        <v>0.314</v>
      </c>
      <c r="M555" s="2">
        <f t="shared" si="284"/>
        <v>0.73399999999999999</v>
      </c>
      <c r="N555" s="22" cm="1">
        <f t="array" ref="N555">IFERROR(INDEX(Stats_Hit_GP,MATCH($B555,Stats_Hit_Player,0)),"")</f>
        <v>35</v>
      </c>
      <c r="O555" s="22">
        <f t="shared" si="285"/>
        <v>114</v>
      </c>
      <c r="P555" s="22">
        <f t="shared" si="286"/>
        <v>86</v>
      </c>
      <c r="Q555" s="22">
        <f t="shared" si="287"/>
        <v>17</v>
      </c>
      <c r="R555" s="22">
        <f t="shared" si="288"/>
        <v>21</v>
      </c>
      <c r="S555" s="22">
        <f t="shared" si="289"/>
        <v>3</v>
      </c>
      <c r="T555" s="22">
        <f t="shared" si="290"/>
        <v>0</v>
      </c>
      <c r="U555" s="22">
        <f t="shared" si="291"/>
        <v>1</v>
      </c>
      <c r="V555" s="22">
        <f t="shared" si="292"/>
        <v>18</v>
      </c>
      <c r="W555" s="22">
        <f t="shared" si="293"/>
        <v>11</v>
      </c>
      <c r="X555" s="22">
        <f t="shared" si="294"/>
        <v>15</v>
      </c>
      <c r="Y555" s="22">
        <f t="shared" si="295"/>
        <v>22</v>
      </c>
      <c r="Z555" s="22">
        <f t="shared" si="296"/>
        <v>9</v>
      </c>
      <c r="AA555" s="22">
        <f t="shared" si="297"/>
        <v>4</v>
      </c>
      <c r="AB555" s="22" t="str">
        <f t="shared" si="298"/>
        <v/>
      </c>
      <c r="AC555" s="22" t="str">
        <f t="shared" si="299"/>
        <v/>
      </c>
      <c r="AD555" s="29" t="str">
        <f t="shared" si="300"/>
        <v/>
      </c>
      <c r="AE555" s="22" t="str">
        <f t="shared" si="301"/>
        <v/>
      </c>
      <c r="AF555" s="22" t="str">
        <f t="shared" si="302"/>
        <v/>
      </c>
      <c r="AG555" s="22" t="str">
        <f t="shared" si="303"/>
        <v/>
      </c>
      <c r="AH555" s="22" t="str">
        <f t="shared" si="304"/>
        <v/>
      </c>
      <c r="AI555" s="22" t="str">
        <f t="shared" si="305"/>
        <v/>
      </c>
      <c r="AJ555" s="31" t="str">
        <f t="shared" si="306"/>
        <v/>
      </c>
      <c r="AK555" s="22" t="str">
        <f t="shared" si="307"/>
        <v/>
      </c>
      <c r="AL555" s="22" t="str">
        <f t="shared" si="308"/>
        <v/>
      </c>
      <c r="AM555" s="22" t="str">
        <f t="shared" si="309"/>
        <v/>
      </c>
      <c r="AN555" s="22" t="str">
        <f t="shared" si="310"/>
        <v/>
      </c>
      <c r="AO555" s="22" t="str">
        <f t="shared" si="311"/>
        <v/>
      </c>
      <c r="AP555" s="22" t="str">
        <f t="shared" si="312"/>
        <v/>
      </c>
      <c r="AQ555" s="2" t="str">
        <f t="shared" si="313"/>
        <v/>
      </c>
    </row>
    <row r="556" spans="1:43" x14ac:dyDescent="0.25">
      <c r="A556" s="26" t="str">
        <f t="shared" si="314"/>
        <v/>
      </c>
      <c r="B556" t="s">
        <v>6727</v>
      </c>
      <c r="C556" t="s">
        <v>64</v>
      </c>
      <c r="D556" t="s">
        <v>47</v>
      </c>
      <c r="E556" t="s">
        <v>3234</v>
      </c>
      <c r="F556">
        <v>2026</v>
      </c>
      <c r="G556" t="s">
        <v>5657</v>
      </c>
      <c r="H556" s="4">
        <v>46174</v>
      </c>
      <c r="I556" s="4" t="str">
        <f t="shared" si="280"/>
        <v>Mid-American</v>
      </c>
      <c r="J556" s="2" t="str">
        <f t="shared" si="281"/>
        <v/>
      </c>
      <c r="K556" s="2" t="str">
        <f t="shared" si="282"/>
        <v/>
      </c>
      <c r="L556" s="2" t="str">
        <f t="shared" si="283"/>
        <v/>
      </c>
      <c r="M556" s="2" t="str">
        <f t="shared" si="284"/>
        <v/>
      </c>
      <c r="N556" s="22" t="str" cm="1">
        <f t="array" ref="N556">IFERROR(INDEX(Stats_Hit_GP,MATCH($B556,Stats_Hit_Player,0)),"")</f>
        <v/>
      </c>
      <c r="O556" s="22" t="str">
        <f t="shared" si="285"/>
        <v/>
      </c>
      <c r="P556" s="22" t="str">
        <f t="shared" si="286"/>
        <v/>
      </c>
      <c r="Q556" s="22" t="str">
        <f t="shared" si="287"/>
        <v/>
      </c>
      <c r="R556" s="22" t="str">
        <f t="shared" si="288"/>
        <v/>
      </c>
      <c r="S556" s="22" t="str">
        <f t="shared" si="289"/>
        <v/>
      </c>
      <c r="T556" s="22" t="str">
        <f t="shared" si="290"/>
        <v/>
      </c>
      <c r="U556" s="22" t="str">
        <f t="shared" si="291"/>
        <v/>
      </c>
      <c r="V556" s="22" t="str">
        <f t="shared" si="292"/>
        <v/>
      </c>
      <c r="W556" s="22" t="str">
        <f t="shared" si="293"/>
        <v/>
      </c>
      <c r="X556" s="22" t="str">
        <f t="shared" si="294"/>
        <v/>
      </c>
      <c r="Y556" s="22" t="str">
        <f t="shared" si="295"/>
        <v/>
      </c>
      <c r="Z556" s="22" t="str">
        <f t="shared" si="296"/>
        <v/>
      </c>
      <c r="AA556" s="22" t="str">
        <f t="shared" si="297"/>
        <v/>
      </c>
      <c r="AB556" s="22">
        <f t="shared" si="298"/>
        <v>3</v>
      </c>
      <c r="AC556" s="22">
        <f t="shared" si="299"/>
        <v>1</v>
      </c>
      <c r="AD556" s="29">
        <f t="shared" si="300"/>
        <v>6.07</v>
      </c>
      <c r="AE556" s="22">
        <f t="shared" si="301"/>
        <v>19</v>
      </c>
      <c r="AF556" s="22">
        <f t="shared" si="302"/>
        <v>2</v>
      </c>
      <c r="AG556" s="22">
        <f t="shared" si="303"/>
        <v>0</v>
      </c>
      <c r="AH556" s="22">
        <f t="shared" si="304"/>
        <v>0</v>
      </c>
      <c r="AI556" s="22">
        <f t="shared" si="305"/>
        <v>0</v>
      </c>
      <c r="AJ556" s="31">
        <f t="shared" si="306"/>
        <v>43</v>
      </c>
      <c r="AK556" s="22">
        <f t="shared" si="307"/>
        <v>35</v>
      </c>
      <c r="AL556" s="22">
        <f t="shared" si="308"/>
        <v>37</v>
      </c>
      <c r="AM556" s="22">
        <f t="shared" si="309"/>
        <v>29</v>
      </c>
      <c r="AN556" s="22">
        <f t="shared" si="310"/>
        <v>41</v>
      </c>
      <c r="AO556" s="22">
        <f t="shared" si="311"/>
        <v>36</v>
      </c>
      <c r="AP556" s="22">
        <f t="shared" si="312"/>
        <v>6</v>
      </c>
      <c r="AQ556" s="2">
        <f t="shared" si="313"/>
        <v>0.222</v>
      </c>
    </row>
    <row r="557" spans="1:43" x14ac:dyDescent="0.25">
      <c r="A557" s="26" t="str">
        <f t="shared" si="314"/>
        <v/>
      </c>
      <c r="B557" t="s">
        <v>2539</v>
      </c>
      <c r="C557" t="s">
        <v>44</v>
      </c>
      <c r="D557" t="s">
        <v>37</v>
      </c>
      <c r="E557" t="s">
        <v>2526</v>
      </c>
      <c r="F557">
        <v>2026</v>
      </c>
      <c r="G557" t="s">
        <v>5657</v>
      </c>
      <c r="H557" s="4">
        <v>46174</v>
      </c>
      <c r="I557" s="4" t="str">
        <f t="shared" si="280"/>
        <v>Coastal</v>
      </c>
      <c r="J557" s="2">
        <f t="shared" si="281"/>
        <v>0.20799999999999999</v>
      </c>
      <c r="K557" s="2">
        <f t="shared" si="282"/>
        <v>0.26900000000000002</v>
      </c>
      <c r="L557" s="2">
        <f t="shared" si="283"/>
        <v>0.308</v>
      </c>
      <c r="M557" s="2">
        <f t="shared" si="284"/>
        <v>0.57799999999999996</v>
      </c>
      <c r="N557" s="22" cm="1">
        <f t="array" ref="N557">IFERROR(INDEX(Stats_Hit_GP,MATCH($B557,Stats_Hit_Player,0)),"")</f>
        <v>36</v>
      </c>
      <c r="O557" s="22">
        <f t="shared" si="285"/>
        <v>131</v>
      </c>
      <c r="P557" s="22">
        <f t="shared" si="286"/>
        <v>120</v>
      </c>
      <c r="Q557" s="22">
        <f t="shared" si="287"/>
        <v>16</v>
      </c>
      <c r="R557" s="22">
        <f t="shared" si="288"/>
        <v>25</v>
      </c>
      <c r="S557" s="22">
        <f t="shared" si="289"/>
        <v>3</v>
      </c>
      <c r="T557" s="22">
        <f t="shared" si="290"/>
        <v>0</v>
      </c>
      <c r="U557" s="22">
        <f t="shared" si="291"/>
        <v>3</v>
      </c>
      <c r="V557" s="22">
        <f t="shared" si="292"/>
        <v>21</v>
      </c>
      <c r="W557" s="22">
        <f t="shared" si="293"/>
        <v>3</v>
      </c>
      <c r="X557" s="22">
        <f t="shared" si="294"/>
        <v>7</v>
      </c>
      <c r="Y557" s="22">
        <f t="shared" si="295"/>
        <v>25</v>
      </c>
      <c r="Z557" s="22">
        <f t="shared" si="296"/>
        <v>2</v>
      </c>
      <c r="AA557" s="22">
        <f t="shared" si="297"/>
        <v>1</v>
      </c>
      <c r="AB557" s="22" t="str">
        <f t="shared" si="298"/>
        <v/>
      </c>
      <c r="AC557" s="22" t="str">
        <f t="shared" si="299"/>
        <v/>
      </c>
      <c r="AD557" s="29" t="str">
        <f t="shared" si="300"/>
        <v/>
      </c>
      <c r="AE557" s="22" t="str">
        <f t="shared" si="301"/>
        <v/>
      </c>
      <c r="AF557" s="22" t="str">
        <f t="shared" si="302"/>
        <v/>
      </c>
      <c r="AG557" s="22" t="str">
        <f t="shared" si="303"/>
        <v/>
      </c>
      <c r="AH557" s="22" t="str">
        <f t="shared" si="304"/>
        <v/>
      </c>
      <c r="AI557" s="22" t="str">
        <f t="shared" si="305"/>
        <v/>
      </c>
      <c r="AJ557" s="31" t="str">
        <f t="shared" si="306"/>
        <v/>
      </c>
      <c r="AK557" s="22" t="str">
        <f t="shared" si="307"/>
        <v/>
      </c>
      <c r="AL557" s="22" t="str">
        <f t="shared" si="308"/>
        <v/>
      </c>
      <c r="AM557" s="22" t="str">
        <f t="shared" si="309"/>
        <v/>
      </c>
      <c r="AN557" s="22" t="str">
        <f t="shared" si="310"/>
        <v/>
      </c>
      <c r="AO557" s="22" t="str">
        <f t="shared" si="311"/>
        <v/>
      </c>
      <c r="AP557" s="22" t="str">
        <f t="shared" si="312"/>
        <v/>
      </c>
      <c r="AQ557" s="2" t="str">
        <f t="shared" si="313"/>
        <v/>
      </c>
    </row>
    <row r="558" spans="1:43" x14ac:dyDescent="0.25">
      <c r="A558" s="26" t="str">
        <f t="shared" si="314"/>
        <v/>
      </c>
      <c r="B558" t="s">
        <v>6728</v>
      </c>
      <c r="C558" t="s">
        <v>64</v>
      </c>
      <c r="D558" t="s">
        <v>47</v>
      </c>
      <c r="E558" t="s">
        <v>1787</v>
      </c>
      <c r="F558">
        <v>2026</v>
      </c>
      <c r="G558" t="s">
        <v>5657</v>
      </c>
      <c r="H558" s="4">
        <v>46174</v>
      </c>
      <c r="I558" s="4" t="str">
        <f t="shared" si="280"/>
        <v>Big Ten</v>
      </c>
      <c r="J558" s="2" t="str">
        <f t="shared" si="281"/>
        <v/>
      </c>
      <c r="K558" s="2" t="str">
        <f t="shared" si="282"/>
        <v/>
      </c>
      <c r="L558" s="2" t="str">
        <f t="shared" si="283"/>
        <v/>
      </c>
      <c r="M558" s="2" t="str">
        <f t="shared" si="284"/>
        <v/>
      </c>
      <c r="N558" s="22" t="str" cm="1">
        <f t="array" ref="N558">IFERROR(INDEX(Stats_Hit_GP,MATCH($B558,Stats_Hit_Player,0)),"")</f>
        <v/>
      </c>
      <c r="O558" s="22" t="str">
        <f t="shared" si="285"/>
        <v/>
      </c>
      <c r="P558" s="22" t="str">
        <f t="shared" si="286"/>
        <v/>
      </c>
      <c r="Q558" s="22" t="str">
        <f t="shared" si="287"/>
        <v/>
      </c>
      <c r="R558" s="22" t="str">
        <f t="shared" si="288"/>
        <v/>
      </c>
      <c r="S558" s="22" t="str">
        <f t="shared" si="289"/>
        <v/>
      </c>
      <c r="T558" s="22" t="str">
        <f t="shared" si="290"/>
        <v/>
      </c>
      <c r="U558" s="22" t="str">
        <f t="shared" si="291"/>
        <v/>
      </c>
      <c r="V558" s="22" t="str">
        <f t="shared" si="292"/>
        <v/>
      </c>
      <c r="W558" s="22" t="str">
        <f t="shared" si="293"/>
        <v/>
      </c>
      <c r="X558" s="22" t="str">
        <f t="shared" si="294"/>
        <v/>
      </c>
      <c r="Y558" s="22" t="str">
        <f t="shared" si="295"/>
        <v/>
      </c>
      <c r="Z558" s="22" t="str">
        <f t="shared" si="296"/>
        <v/>
      </c>
      <c r="AA558" s="22" t="str">
        <f t="shared" si="297"/>
        <v/>
      </c>
      <c r="AB558" s="22">
        <f t="shared" si="298"/>
        <v>3</v>
      </c>
      <c r="AC558" s="22">
        <f t="shared" si="299"/>
        <v>0</v>
      </c>
      <c r="AD558" s="29">
        <f t="shared" si="300"/>
        <v>4.68</v>
      </c>
      <c r="AE558" s="22">
        <f t="shared" si="301"/>
        <v>20</v>
      </c>
      <c r="AF558" s="22">
        <f t="shared" si="302"/>
        <v>7</v>
      </c>
      <c r="AG558" s="22">
        <f t="shared" si="303"/>
        <v>0</v>
      </c>
      <c r="AH558" s="22">
        <f t="shared" si="304"/>
        <v>0</v>
      </c>
      <c r="AI558" s="22">
        <f t="shared" si="305"/>
        <v>0</v>
      </c>
      <c r="AJ558" s="31">
        <f t="shared" si="306"/>
        <v>25</v>
      </c>
      <c r="AK558" s="22">
        <f t="shared" si="307"/>
        <v>21</v>
      </c>
      <c r="AL558" s="22">
        <f t="shared" si="308"/>
        <v>14</v>
      </c>
      <c r="AM558" s="22">
        <f t="shared" si="309"/>
        <v>13</v>
      </c>
      <c r="AN558" s="22">
        <f t="shared" si="310"/>
        <v>17</v>
      </c>
      <c r="AO558" s="22">
        <f t="shared" si="311"/>
        <v>23</v>
      </c>
      <c r="AP558" s="22">
        <f t="shared" si="312"/>
        <v>10</v>
      </c>
      <c r="AQ558" s="2">
        <f t="shared" si="313"/>
        <v>0.22600000000000001</v>
      </c>
    </row>
    <row r="559" spans="1:43" x14ac:dyDescent="0.25">
      <c r="A559" s="26" t="str">
        <f t="shared" si="314"/>
        <v/>
      </c>
      <c r="B559" t="s">
        <v>6729</v>
      </c>
      <c r="C559" t="s">
        <v>64</v>
      </c>
      <c r="D559" t="s">
        <v>47</v>
      </c>
      <c r="E559" t="s">
        <v>2414</v>
      </c>
      <c r="F559">
        <v>2026</v>
      </c>
      <c r="G559" t="s">
        <v>5657</v>
      </c>
      <c r="H559" s="4">
        <v>46174</v>
      </c>
      <c r="I559" s="4" t="str">
        <f t="shared" si="280"/>
        <v>Coastal</v>
      </c>
      <c r="J559" s="2" t="str">
        <f t="shared" si="281"/>
        <v/>
      </c>
      <c r="K559" s="2" t="str">
        <f t="shared" si="282"/>
        <v/>
      </c>
      <c r="L559" s="2" t="str">
        <f t="shared" si="283"/>
        <v/>
      </c>
      <c r="M559" s="2" t="str">
        <f t="shared" si="284"/>
        <v/>
      </c>
      <c r="N559" s="22" t="str" cm="1">
        <f t="array" ref="N559">IFERROR(INDEX(Stats_Hit_GP,MATCH($B559,Stats_Hit_Player,0)),"")</f>
        <v/>
      </c>
      <c r="O559" s="22" t="str">
        <f t="shared" si="285"/>
        <v/>
      </c>
      <c r="P559" s="22" t="str">
        <f t="shared" si="286"/>
        <v/>
      </c>
      <c r="Q559" s="22" t="str">
        <f t="shared" si="287"/>
        <v/>
      </c>
      <c r="R559" s="22" t="str">
        <f t="shared" si="288"/>
        <v/>
      </c>
      <c r="S559" s="22" t="str">
        <f t="shared" si="289"/>
        <v/>
      </c>
      <c r="T559" s="22" t="str">
        <f t="shared" si="290"/>
        <v/>
      </c>
      <c r="U559" s="22" t="str">
        <f t="shared" si="291"/>
        <v/>
      </c>
      <c r="V559" s="22" t="str">
        <f t="shared" si="292"/>
        <v/>
      </c>
      <c r="W559" s="22" t="str">
        <f t="shared" si="293"/>
        <v/>
      </c>
      <c r="X559" s="22" t="str">
        <f t="shared" si="294"/>
        <v/>
      </c>
      <c r="Y559" s="22" t="str">
        <f t="shared" si="295"/>
        <v/>
      </c>
      <c r="Z559" s="22" t="str">
        <f t="shared" si="296"/>
        <v/>
      </c>
      <c r="AA559" s="22" t="str">
        <f t="shared" si="297"/>
        <v/>
      </c>
      <c r="AB559" s="22" t="str">
        <f t="shared" si="298"/>
        <v/>
      </c>
      <c r="AC559" s="22" t="str">
        <f t="shared" si="299"/>
        <v/>
      </c>
      <c r="AD559" s="29" t="str">
        <f t="shared" si="300"/>
        <v/>
      </c>
      <c r="AE559" s="22" t="str">
        <f t="shared" si="301"/>
        <v/>
      </c>
      <c r="AF559" s="22" t="str">
        <f t="shared" si="302"/>
        <v/>
      </c>
      <c r="AG559" s="22" t="str">
        <f t="shared" si="303"/>
        <v/>
      </c>
      <c r="AH559" s="22" t="str">
        <f t="shared" si="304"/>
        <v/>
      </c>
      <c r="AI559" s="22" t="str">
        <f t="shared" si="305"/>
        <v/>
      </c>
      <c r="AJ559" s="31" t="str">
        <f t="shared" si="306"/>
        <v/>
      </c>
      <c r="AK559" s="22" t="str">
        <f t="shared" si="307"/>
        <v/>
      </c>
      <c r="AL559" s="22" t="str">
        <f t="shared" si="308"/>
        <v/>
      </c>
      <c r="AM559" s="22" t="str">
        <f t="shared" si="309"/>
        <v/>
      </c>
      <c r="AN559" s="22" t="str">
        <f t="shared" si="310"/>
        <v/>
      </c>
      <c r="AO559" s="22" t="str">
        <f t="shared" si="311"/>
        <v/>
      </c>
      <c r="AP559" s="22" t="str">
        <f t="shared" si="312"/>
        <v/>
      </c>
      <c r="AQ559" s="2" t="str">
        <f t="shared" si="313"/>
        <v/>
      </c>
    </row>
    <row r="560" spans="1:43" x14ac:dyDescent="0.25">
      <c r="A560" s="26" t="str">
        <f t="shared" si="314"/>
        <v/>
      </c>
      <c r="B560" t="s">
        <v>6730</v>
      </c>
      <c r="C560" t="s">
        <v>5688</v>
      </c>
      <c r="D560" t="s">
        <v>47</v>
      </c>
      <c r="E560" t="s">
        <v>4669</v>
      </c>
      <c r="F560">
        <v>2026</v>
      </c>
      <c r="G560" t="s">
        <v>5657</v>
      </c>
      <c r="H560" s="4">
        <v>46174</v>
      </c>
      <c r="I560" s="4" t="str">
        <f t="shared" si="280"/>
        <v>Southland</v>
      </c>
      <c r="J560" s="2" t="str">
        <f t="shared" si="281"/>
        <v/>
      </c>
      <c r="K560" s="2" t="str">
        <f t="shared" si="282"/>
        <v/>
      </c>
      <c r="L560" s="2" t="str">
        <f t="shared" si="283"/>
        <v/>
      </c>
      <c r="M560" s="2" t="str">
        <f t="shared" si="284"/>
        <v/>
      </c>
      <c r="N560" s="22" t="str" cm="1">
        <f t="array" ref="N560">IFERROR(INDEX(Stats_Hit_GP,MATCH($B560,Stats_Hit_Player,0)),"")</f>
        <v/>
      </c>
      <c r="O560" s="22" t="str">
        <f t="shared" si="285"/>
        <v/>
      </c>
      <c r="P560" s="22" t="str">
        <f t="shared" si="286"/>
        <v/>
      </c>
      <c r="Q560" s="22" t="str">
        <f t="shared" si="287"/>
        <v/>
      </c>
      <c r="R560" s="22" t="str">
        <f t="shared" si="288"/>
        <v/>
      </c>
      <c r="S560" s="22" t="str">
        <f t="shared" si="289"/>
        <v/>
      </c>
      <c r="T560" s="22" t="str">
        <f t="shared" si="290"/>
        <v/>
      </c>
      <c r="U560" s="22" t="str">
        <f t="shared" si="291"/>
        <v/>
      </c>
      <c r="V560" s="22" t="str">
        <f t="shared" si="292"/>
        <v/>
      </c>
      <c r="W560" s="22" t="str">
        <f t="shared" si="293"/>
        <v/>
      </c>
      <c r="X560" s="22" t="str">
        <f t="shared" si="294"/>
        <v/>
      </c>
      <c r="Y560" s="22" t="str">
        <f t="shared" si="295"/>
        <v/>
      </c>
      <c r="Z560" s="22" t="str">
        <f t="shared" si="296"/>
        <v/>
      </c>
      <c r="AA560" s="22" t="str">
        <f t="shared" si="297"/>
        <v/>
      </c>
      <c r="AB560" s="22" t="str">
        <f t="shared" si="298"/>
        <v/>
      </c>
      <c r="AC560" s="22" t="str">
        <f t="shared" si="299"/>
        <v/>
      </c>
      <c r="AD560" s="29" t="str">
        <f t="shared" si="300"/>
        <v/>
      </c>
      <c r="AE560" s="22" t="str">
        <f t="shared" si="301"/>
        <v/>
      </c>
      <c r="AF560" s="22" t="str">
        <f t="shared" si="302"/>
        <v/>
      </c>
      <c r="AG560" s="22" t="str">
        <f t="shared" si="303"/>
        <v/>
      </c>
      <c r="AH560" s="22" t="str">
        <f t="shared" si="304"/>
        <v/>
      </c>
      <c r="AI560" s="22" t="str">
        <f t="shared" si="305"/>
        <v/>
      </c>
      <c r="AJ560" s="31" t="str">
        <f t="shared" si="306"/>
        <v/>
      </c>
      <c r="AK560" s="22" t="str">
        <f t="shared" si="307"/>
        <v/>
      </c>
      <c r="AL560" s="22" t="str">
        <f t="shared" si="308"/>
        <v/>
      </c>
      <c r="AM560" s="22" t="str">
        <f t="shared" si="309"/>
        <v/>
      </c>
      <c r="AN560" s="22" t="str">
        <f t="shared" si="310"/>
        <v/>
      </c>
      <c r="AO560" s="22" t="str">
        <f t="shared" si="311"/>
        <v/>
      </c>
      <c r="AP560" s="22" t="str">
        <f t="shared" si="312"/>
        <v/>
      </c>
      <c r="AQ560" s="2" t="str">
        <f t="shared" si="313"/>
        <v/>
      </c>
    </row>
    <row r="561" spans="1:43" x14ac:dyDescent="0.25">
      <c r="A561" s="26" t="str">
        <f t="shared" si="314"/>
        <v/>
      </c>
      <c r="B561" t="s">
        <v>6731</v>
      </c>
      <c r="C561" t="s">
        <v>64</v>
      </c>
      <c r="D561" t="s">
        <v>47</v>
      </c>
      <c r="E561" t="s">
        <v>4669</v>
      </c>
      <c r="F561">
        <v>2026</v>
      </c>
      <c r="G561" t="s">
        <v>5657</v>
      </c>
      <c r="H561" s="4">
        <v>46174</v>
      </c>
      <c r="I561" s="4" t="str">
        <f t="shared" si="280"/>
        <v>Southland</v>
      </c>
      <c r="J561" s="2" t="str">
        <f t="shared" si="281"/>
        <v/>
      </c>
      <c r="K561" s="2" t="str">
        <f t="shared" si="282"/>
        <v/>
      </c>
      <c r="L561" s="2" t="str">
        <f t="shared" si="283"/>
        <v/>
      </c>
      <c r="M561" s="2" t="str">
        <f t="shared" si="284"/>
        <v/>
      </c>
      <c r="N561" s="22" t="str" cm="1">
        <f t="array" ref="N561">IFERROR(INDEX(Stats_Hit_GP,MATCH($B561,Stats_Hit_Player,0)),"")</f>
        <v/>
      </c>
      <c r="O561" s="22" t="str">
        <f t="shared" si="285"/>
        <v/>
      </c>
      <c r="P561" s="22" t="str">
        <f t="shared" si="286"/>
        <v/>
      </c>
      <c r="Q561" s="22" t="str">
        <f t="shared" si="287"/>
        <v/>
      </c>
      <c r="R561" s="22" t="str">
        <f t="shared" si="288"/>
        <v/>
      </c>
      <c r="S561" s="22" t="str">
        <f t="shared" si="289"/>
        <v/>
      </c>
      <c r="T561" s="22" t="str">
        <f t="shared" si="290"/>
        <v/>
      </c>
      <c r="U561" s="22" t="str">
        <f t="shared" si="291"/>
        <v/>
      </c>
      <c r="V561" s="22" t="str">
        <f t="shared" si="292"/>
        <v/>
      </c>
      <c r="W561" s="22" t="str">
        <f t="shared" si="293"/>
        <v/>
      </c>
      <c r="X561" s="22" t="str">
        <f t="shared" si="294"/>
        <v/>
      </c>
      <c r="Y561" s="22" t="str">
        <f t="shared" si="295"/>
        <v/>
      </c>
      <c r="Z561" s="22" t="str">
        <f t="shared" si="296"/>
        <v/>
      </c>
      <c r="AA561" s="22" t="str">
        <f t="shared" si="297"/>
        <v/>
      </c>
      <c r="AB561" s="22" t="str">
        <f t="shared" si="298"/>
        <v/>
      </c>
      <c r="AC561" s="22" t="str">
        <f t="shared" si="299"/>
        <v/>
      </c>
      <c r="AD561" s="29" t="str">
        <f t="shared" si="300"/>
        <v/>
      </c>
      <c r="AE561" s="22" t="str">
        <f t="shared" si="301"/>
        <v/>
      </c>
      <c r="AF561" s="22" t="str">
        <f t="shared" si="302"/>
        <v/>
      </c>
      <c r="AG561" s="22" t="str">
        <f t="shared" si="303"/>
        <v/>
      </c>
      <c r="AH561" s="22" t="str">
        <f t="shared" si="304"/>
        <v/>
      </c>
      <c r="AI561" s="22" t="str">
        <f t="shared" si="305"/>
        <v/>
      </c>
      <c r="AJ561" s="31" t="str">
        <f t="shared" si="306"/>
        <v/>
      </c>
      <c r="AK561" s="22" t="str">
        <f t="shared" si="307"/>
        <v/>
      </c>
      <c r="AL561" s="22" t="str">
        <f t="shared" si="308"/>
        <v/>
      </c>
      <c r="AM561" s="22" t="str">
        <f t="shared" si="309"/>
        <v/>
      </c>
      <c r="AN561" s="22" t="str">
        <f t="shared" si="310"/>
        <v/>
      </c>
      <c r="AO561" s="22" t="str">
        <f t="shared" si="311"/>
        <v/>
      </c>
      <c r="AP561" s="22" t="str">
        <f t="shared" si="312"/>
        <v/>
      </c>
      <c r="AQ561" s="2" t="str">
        <f t="shared" si="313"/>
        <v/>
      </c>
    </row>
    <row r="562" spans="1:43" x14ac:dyDescent="0.25">
      <c r="A562" s="26" t="str">
        <f t="shared" si="314"/>
        <v/>
      </c>
      <c r="B562" t="s">
        <v>1647</v>
      </c>
      <c r="C562" t="s">
        <v>25</v>
      </c>
      <c r="D562" t="s">
        <v>37</v>
      </c>
      <c r="E562" t="s">
        <v>1640</v>
      </c>
      <c r="F562">
        <v>2026</v>
      </c>
      <c r="G562" t="s">
        <v>5657</v>
      </c>
      <c r="H562" s="4">
        <v>46174</v>
      </c>
      <c r="I562" s="4" t="str">
        <f t="shared" si="280"/>
        <v>Big South</v>
      </c>
      <c r="J562" s="2">
        <f t="shared" si="281"/>
        <v>0.216</v>
      </c>
      <c r="K562" s="2">
        <f t="shared" si="282"/>
        <v>0.32100000000000001</v>
      </c>
      <c r="L562" s="2">
        <f t="shared" si="283"/>
        <v>0.29299999999999998</v>
      </c>
      <c r="M562" s="2">
        <f t="shared" si="284"/>
        <v>0.61399999999999999</v>
      </c>
      <c r="N562" s="22" cm="1">
        <f t="array" ref="N562">IFERROR(INDEX(Stats_Hit_GP,MATCH($B562,Stats_Hit_Player,0)),"")</f>
        <v>42</v>
      </c>
      <c r="O562" s="22">
        <f t="shared" si="285"/>
        <v>134</v>
      </c>
      <c r="P562" s="22">
        <f t="shared" si="286"/>
        <v>116</v>
      </c>
      <c r="Q562" s="22">
        <f t="shared" si="287"/>
        <v>12</v>
      </c>
      <c r="R562" s="22">
        <f t="shared" si="288"/>
        <v>25</v>
      </c>
      <c r="S562" s="22">
        <f t="shared" si="289"/>
        <v>6</v>
      </c>
      <c r="T562" s="22">
        <f t="shared" si="290"/>
        <v>0</v>
      </c>
      <c r="U562" s="22">
        <f t="shared" si="291"/>
        <v>1</v>
      </c>
      <c r="V562" s="22">
        <f t="shared" si="292"/>
        <v>15</v>
      </c>
      <c r="W562" s="22">
        <f t="shared" si="293"/>
        <v>3</v>
      </c>
      <c r="X562" s="22">
        <f t="shared" si="294"/>
        <v>15</v>
      </c>
      <c r="Y562" s="22">
        <f t="shared" si="295"/>
        <v>34</v>
      </c>
      <c r="Z562" s="22">
        <f t="shared" si="296"/>
        <v>1</v>
      </c>
      <c r="AA562" s="22">
        <f t="shared" si="297"/>
        <v>1</v>
      </c>
      <c r="AB562" s="22" t="str">
        <f t="shared" si="298"/>
        <v/>
      </c>
      <c r="AC562" s="22" t="str">
        <f t="shared" si="299"/>
        <v/>
      </c>
      <c r="AD562" s="29" t="str">
        <f t="shared" si="300"/>
        <v/>
      </c>
      <c r="AE562" s="22" t="str">
        <f t="shared" si="301"/>
        <v/>
      </c>
      <c r="AF562" s="22" t="str">
        <f t="shared" si="302"/>
        <v/>
      </c>
      <c r="AG562" s="22" t="str">
        <f t="shared" si="303"/>
        <v/>
      </c>
      <c r="AH562" s="22" t="str">
        <f t="shared" si="304"/>
        <v/>
      </c>
      <c r="AI562" s="22" t="str">
        <f t="shared" si="305"/>
        <v/>
      </c>
      <c r="AJ562" s="31" t="str">
        <f t="shared" si="306"/>
        <v/>
      </c>
      <c r="AK562" s="22" t="str">
        <f t="shared" si="307"/>
        <v/>
      </c>
      <c r="AL562" s="22" t="str">
        <f t="shared" si="308"/>
        <v/>
      </c>
      <c r="AM562" s="22" t="str">
        <f t="shared" si="309"/>
        <v/>
      </c>
      <c r="AN562" s="22" t="str">
        <f t="shared" si="310"/>
        <v/>
      </c>
      <c r="AO562" s="22" t="str">
        <f t="shared" si="311"/>
        <v/>
      </c>
      <c r="AP562" s="22" t="str">
        <f t="shared" si="312"/>
        <v/>
      </c>
      <c r="AQ562" s="2" t="str">
        <f t="shared" si="313"/>
        <v/>
      </c>
    </row>
    <row r="563" spans="1:43" x14ac:dyDescent="0.25">
      <c r="A563" s="26" t="str">
        <f t="shared" si="314"/>
        <v/>
      </c>
      <c r="B563" t="s">
        <v>6732</v>
      </c>
      <c r="C563" t="s">
        <v>64</v>
      </c>
      <c r="D563" t="s">
        <v>47</v>
      </c>
      <c r="E563" t="s">
        <v>1640</v>
      </c>
      <c r="F563">
        <v>2026</v>
      </c>
      <c r="G563" t="s">
        <v>5657</v>
      </c>
      <c r="H563" s="4">
        <v>46174</v>
      </c>
      <c r="I563" s="4" t="str">
        <f t="shared" si="280"/>
        <v>Big South</v>
      </c>
      <c r="J563" s="2" t="str">
        <f t="shared" si="281"/>
        <v/>
      </c>
      <c r="K563" s="2" t="str">
        <f t="shared" si="282"/>
        <v/>
      </c>
      <c r="L563" s="2" t="str">
        <f t="shared" si="283"/>
        <v/>
      </c>
      <c r="M563" s="2" t="str">
        <f t="shared" si="284"/>
        <v/>
      </c>
      <c r="N563" s="22" t="str" cm="1">
        <f t="array" ref="N563">IFERROR(INDEX(Stats_Hit_GP,MATCH($B563,Stats_Hit_Player,0)),"")</f>
        <v/>
      </c>
      <c r="O563" s="22" t="str">
        <f t="shared" si="285"/>
        <v/>
      </c>
      <c r="P563" s="22" t="str">
        <f t="shared" si="286"/>
        <v/>
      </c>
      <c r="Q563" s="22" t="str">
        <f t="shared" si="287"/>
        <v/>
      </c>
      <c r="R563" s="22" t="str">
        <f t="shared" si="288"/>
        <v/>
      </c>
      <c r="S563" s="22" t="str">
        <f t="shared" si="289"/>
        <v/>
      </c>
      <c r="T563" s="22" t="str">
        <f t="shared" si="290"/>
        <v/>
      </c>
      <c r="U563" s="22" t="str">
        <f t="shared" si="291"/>
        <v/>
      </c>
      <c r="V563" s="22" t="str">
        <f t="shared" si="292"/>
        <v/>
      </c>
      <c r="W563" s="22" t="str">
        <f t="shared" si="293"/>
        <v/>
      </c>
      <c r="X563" s="22" t="str">
        <f t="shared" si="294"/>
        <v/>
      </c>
      <c r="Y563" s="22" t="str">
        <f t="shared" si="295"/>
        <v/>
      </c>
      <c r="Z563" s="22" t="str">
        <f t="shared" si="296"/>
        <v/>
      </c>
      <c r="AA563" s="22" t="str">
        <f t="shared" si="297"/>
        <v/>
      </c>
      <c r="AB563" s="22">
        <f t="shared" si="298"/>
        <v>0</v>
      </c>
      <c r="AC563" s="22">
        <f t="shared" si="299"/>
        <v>0</v>
      </c>
      <c r="AD563" s="29">
        <f t="shared" si="300"/>
        <v>7.71</v>
      </c>
      <c r="AE563" s="22">
        <f t="shared" si="301"/>
        <v>6</v>
      </c>
      <c r="AF563" s="22">
        <f t="shared" si="302"/>
        <v>0</v>
      </c>
      <c r="AG563" s="22">
        <f t="shared" si="303"/>
        <v>0</v>
      </c>
      <c r="AH563" s="22">
        <f t="shared" si="304"/>
        <v>0</v>
      </c>
      <c r="AI563" s="22">
        <f t="shared" si="305"/>
        <v>0</v>
      </c>
      <c r="AJ563" s="31">
        <f t="shared" si="306"/>
        <v>7</v>
      </c>
      <c r="AK563" s="22">
        <f t="shared" si="307"/>
        <v>10</v>
      </c>
      <c r="AL563" s="22">
        <f t="shared" si="308"/>
        <v>6</v>
      </c>
      <c r="AM563" s="22">
        <f t="shared" si="309"/>
        <v>6</v>
      </c>
      <c r="AN563" s="22">
        <f t="shared" si="310"/>
        <v>6</v>
      </c>
      <c r="AO563" s="22">
        <f t="shared" si="311"/>
        <v>4</v>
      </c>
      <c r="AP563" s="22">
        <f t="shared" si="312"/>
        <v>2</v>
      </c>
      <c r="AQ563" s="2">
        <f t="shared" si="313"/>
        <v>0.34499999999999997</v>
      </c>
    </row>
    <row r="564" spans="1:43" x14ac:dyDescent="0.25">
      <c r="A564" s="26" t="str">
        <f t="shared" si="314"/>
        <v/>
      </c>
      <c r="B564" t="s">
        <v>6733</v>
      </c>
      <c r="C564" t="s">
        <v>64</v>
      </c>
      <c r="D564" t="s">
        <v>47</v>
      </c>
      <c r="E564" t="s">
        <v>1640</v>
      </c>
      <c r="F564">
        <v>2026</v>
      </c>
      <c r="G564" t="s">
        <v>5657</v>
      </c>
      <c r="H564" s="4">
        <v>46174</v>
      </c>
      <c r="I564" s="4" t="str">
        <f t="shared" si="280"/>
        <v>Big South</v>
      </c>
      <c r="J564" s="2" t="str">
        <f t="shared" si="281"/>
        <v/>
      </c>
      <c r="K564" s="2" t="str">
        <f t="shared" si="282"/>
        <v/>
      </c>
      <c r="L564" s="2" t="str">
        <f t="shared" si="283"/>
        <v/>
      </c>
      <c r="M564" s="2" t="str">
        <f t="shared" si="284"/>
        <v/>
      </c>
      <c r="N564" s="22" t="str" cm="1">
        <f t="array" ref="N564">IFERROR(INDEX(Stats_Hit_GP,MATCH($B564,Stats_Hit_Player,0)),"")</f>
        <v/>
      </c>
      <c r="O564" s="22" t="str">
        <f t="shared" si="285"/>
        <v/>
      </c>
      <c r="P564" s="22" t="str">
        <f t="shared" si="286"/>
        <v/>
      </c>
      <c r="Q564" s="22" t="str">
        <f t="shared" si="287"/>
        <v/>
      </c>
      <c r="R564" s="22" t="str">
        <f t="shared" si="288"/>
        <v/>
      </c>
      <c r="S564" s="22" t="str">
        <f t="shared" si="289"/>
        <v/>
      </c>
      <c r="T564" s="22" t="str">
        <f t="shared" si="290"/>
        <v/>
      </c>
      <c r="U564" s="22" t="str">
        <f t="shared" si="291"/>
        <v/>
      </c>
      <c r="V564" s="22" t="str">
        <f t="shared" si="292"/>
        <v/>
      </c>
      <c r="W564" s="22" t="str">
        <f t="shared" si="293"/>
        <v/>
      </c>
      <c r="X564" s="22" t="str">
        <f t="shared" si="294"/>
        <v/>
      </c>
      <c r="Y564" s="22" t="str">
        <f t="shared" si="295"/>
        <v/>
      </c>
      <c r="Z564" s="22" t="str">
        <f t="shared" si="296"/>
        <v/>
      </c>
      <c r="AA564" s="22" t="str">
        <f t="shared" si="297"/>
        <v/>
      </c>
      <c r="AB564" s="22">
        <f t="shared" si="298"/>
        <v>0</v>
      </c>
      <c r="AC564" s="22">
        <f t="shared" si="299"/>
        <v>0</v>
      </c>
      <c r="AD564" s="29">
        <f t="shared" si="300"/>
        <v>19.8</v>
      </c>
      <c r="AE564" s="22">
        <f t="shared" si="301"/>
        <v>5</v>
      </c>
      <c r="AF564" s="22">
        <f t="shared" si="302"/>
        <v>0</v>
      </c>
      <c r="AG564" s="22">
        <f t="shared" si="303"/>
        <v>0</v>
      </c>
      <c r="AH564" s="22">
        <f t="shared" si="304"/>
        <v>0</v>
      </c>
      <c r="AI564" s="22">
        <f t="shared" si="305"/>
        <v>0</v>
      </c>
      <c r="AJ564" s="31">
        <f t="shared" si="306"/>
        <v>5</v>
      </c>
      <c r="AK564" s="22">
        <f t="shared" si="307"/>
        <v>13</v>
      </c>
      <c r="AL564" s="22">
        <f t="shared" si="308"/>
        <v>13</v>
      </c>
      <c r="AM564" s="22">
        <f t="shared" si="309"/>
        <v>11</v>
      </c>
      <c r="AN564" s="22">
        <f t="shared" si="310"/>
        <v>3</v>
      </c>
      <c r="AO564" s="22">
        <f t="shared" si="311"/>
        <v>3</v>
      </c>
      <c r="AP564" s="22">
        <f t="shared" si="312"/>
        <v>0</v>
      </c>
      <c r="AQ564" s="2">
        <f t="shared" si="313"/>
        <v>0.48099999999999998</v>
      </c>
    </row>
    <row r="565" spans="1:43" x14ac:dyDescent="0.25">
      <c r="A565" s="26" t="str">
        <f t="shared" si="314"/>
        <v/>
      </c>
      <c r="B565" t="s">
        <v>4386</v>
      </c>
      <c r="C565" t="s">
        <v>44</v>
      </c>
      <c r="D565" t="s">
        <v>47</v>
      </c>
      <c r="E565" t="s">
        <v>4387</v>
      </c>
      <c r="F565">
        <v>2026</v>
      </c>
      <c r="G565" t="s">
        <v>5657</v>
      </c>
      <c r="H565" s="4">
        <v>46174</v>
      </c>
      <c r="I565" s="4" t="str">
        <f t="shared" si="280"/>
        <v>SEC</v>
      </c>
      <c r="J565" s="2">
        <f t="shared" si="281"/>
        <v>0.26</v>
      </c>
      <c r="K565" s="2">
        <f t="shared" si="282"/>
        <v>0.35299999999999998</v>
      </c>
      <c r="L565" s="2">
        <f t="shared" si="283"/>
        <v>0.47899999999999998</v>
      </c>
      <c r="M565" s="2">
        <f t="shared" si="284"/>
        <v>0.83199999999999996</v>
      </c>
      <c r="N565" s="22" cm="1">
        <f t="array" ref="N565">IFERROR(INDEX(Stats_Hit_GP,MATCH($B565,Stats_Hit_Player,0)),"")</f>
        <v>51</v>
      </c>
      <c r="O565" s="22">
        <f t="shared" si="285"/>
        <v>221</v>
      </c>
      <c r="P565" s="22">
        <f t="shared" si="286"/>
        <v>192</v>
      </c>
      <c r="Q565" s="22">
        <f t="shared" si="287"/>
        <v>36</v>
      </c>
      <c r="R565" s="22">
        <f t="shared" si="288"/>
        <v>50</v>
      </c>
      <c r="S565" s="22">
        <f t="shared" si="289"/>
        <v>10</v>
      </c>
      <c r="T565" s="22">
        <f t="shared" si="290"/>
        <v>1</v>
      </c>
      <c r="U565" s="22">
        <f t="shared" si="291"/>
        <v>10</v>
      </c>
      <c r="V565" s="22">
        <f t="shared" si="292"/>
        <v>29</v>
      </c>
      <c r="W565" s="22">
        <f t="shared" si="293"/>
        <v>16</v>
      </c>
      <c r="X565" s="22">
        <f t="shared" si="294"/>
        <v>12</v>
      </c>
      <c r="Y565" s="22">
        <f t="shared" si="295"/>
        <v>69</v>
      </c>
      <c r="Z565" s="22">
        <f t="shared" si="296"/>
        <v>2</v>
      </c>
      <c r="AA565" s="22">
        <f t="shared" si="297"/>
        <v>0</v>
      </c>
      <c r="AB565" s="22" t="str">
        <f t="shared" si="298"/>
        <v/>
      </c>
      <c r="AC565" s="22" t="str">
        <f t="shared" si="299"/>
        <v/>
      </c>
      <c r="AD565" s="29" t="str">
        <f t="shared" si="300"/>
        <v/>
      </c>
      <c r="AE565" s="22" t="str">
        <f t="shared" si="301"/>
        <v/>
      </c>
      <c r="AF565" s="22" t="str">
        <f t="shared" si="302"/>
        <v/>
      </c>
      <c r="AG565" s="22" t="str">
        <f t="shared" si="303"/>
        <v/>
      </c>
      <c r="AH565" s="22" t="str">
        <f t="shared" si="304"/>
        <v/>
      </c>
      <c r="AI565" s="22" t="str">
        <f t="shared" si="305"/>
        <v/>
      </c>
      <c r="AJ565" s="31" t="str">
        <f t="shared" si="306"/>
        <v/>
      </c>
      <c r="AK565" s="22" t="str">
        <f t="shared" si="307"/>
        <v/>
      </c>
      <c r="AL565" s="22" t="str">
        <f t="shared" si="308"/>
        <v/>
      </c>
      <c r="AM565" s="22" t="str">
        <f t="shared" si="309"/>
        <v/>
      </c>
      <c r="AN565" s="22" t="str">
        <f t="shared" si="310"/>
        <v/>
      </c>
      <c r="AO565" s="22" t="str">
        <f t="shared" si="311"/>
        <v/>
      </c>
      <c r="AP565" s="22" t="str">
        <f t="shared" si="312"/>
        <v/>
      </c>
      <c r="AQ565" s="2" t="str">
        <f t="shared" si="313"/>
        <v/>
      </c>
    </row>
    <row r="566" spans="1:43" x14ac:dyDescent="0.25">
      <c r="A566" s="26" t="str">
        <f t="shared" si="314"/>
        <v/>
      </c>
      <c r="B566" t="s">
        <v>1018</v>
      </c>
      <c r="C566" t="s">
        <v>44</v>
      </c>
      <c r="D566" t="s">
        <v>47</v>
      </c>
      <c r="E566" t="s">
        <v>1002</v>
      </c>
      <c r="F566">
        <v>2026</v>
      </c>
      <c r="G566" t="s">
        <v>5657</v>
      </c>
      <c r="H566" s="4">
        <v>46174</v>
      </c>
      <c r="I566" s="4" t="str">
        <f t="shared" si="280"/>
        <v>Atlantic Sun</v>
      </c>
      <c r="J566" s="2">
        <f t="shared" si="281"/>
        <v>0.2</v>
      </c>
      <c r="K566" s="2">
        <f t="shared" si="282"/>
        <v>0.33300000000000002</v>
      </c>
      <c r="L566" s="2">
        <f t="shared" si="283"/>
        <v>0.2</v>
      </c>
      <c r="M566" s="2">
        <f t="shared" si="284"/>
        <v>0.53300000000000003</v>
      </c>
      <c r="N566" s="22" cm="1">
        <f t="array" ref="N566">IFERROR(INDEX(Stats_Hit_GP,MATCH($B566,Stats_Hit_Player,0)),"")</f>
        <v>5</v>
      </c>
      <c r="O566" s="22">
        <f t="shared" si="285"/>
        <v>18</v>
      </c>
      <c r="P566" s="22">
        <f t="shared" si="286"/>
        <v>15</v>
      </c>
      <c r="Q566" s="22">
        <f t="shared" si="287"/>
        <v>2</v>
      </c>
      <c r="R566" s="22">
        <f t="shared" si="288"/>
        <v>3</v>
      </c>
      <c r="S566" s="22">
        <f t="shared" si="289"/>
        <v>0</v>
      </c>
      <c r="T566" s="22">
        <f t="shared" si="290"/>
        <v>0</v>
      </c>
      <c r="U566" s="22">
        <f t="shared" si="291"/>
        <v>0</v>
      </c>
      <c r="V566" s="22">
        <f t="shared" si="292"/>
        <v>0</v>
      </c>
      <c r="W566" s="22">
        <f t="shared" si="293"/>
        <v>2</v>
      </c>
      <c r="X566" s="22">
        <f t="shared" si="294"/>
        <v>1</v>
      </c>
      <c r="Y566" s="22">
        <f t="shared" si="295"/>
        <v>4</v>
      </c>
      <c r="Z566" s="22">
        <f t="shared" si="296"/>
        <v>0</v>
      </c>
      <c r="AA566" s="22">
        <f t="shared" si="297"/>
        <v>0</v>
      </c>
      <c r="AB566" s="22" t="str">
        <f t="shared" si="298"/>
        <v/>
      </c>
      <c r="AC566" s="22" t="str">
        <f t="shared" si="299"/>
        <v/>
      </c>
      <c r="AD566" s="29" t="str">
        <f t="shared" si="300"/>
        <v/>
      </c>
      <c r="AE566" s="22" t="str">
        <f t="shared" si="301"/>
        <v/>
      </c>
      <c r="AF566" s="22" t="str">
        <f t="shared" si="302"/>
        <v/>
      </c>
      <c r="AG566" s="22" t="str">
        <f t="shared" si="303"/>
        <v/>
      </c>
      <c r="AH566" s="22" t="str">
        <f t="shared" si="304"/>
        <v/>
      </c>
      <c r="AI566" s="22" t="str">
        <f t="shared" si="305"/>
        <v/>
      </c>
      <c r="AJ566" s="31" t="str">
        <f t="shared" si="306"/>
        <v/>
      </c>
      <c r="AK566" s="22" t="str">
        <f t="shared" si="307"/>
        <v/>
      </c>
      <c r="AL566" s="22" t="str">
        <f t="shared" si="308"/>
        <v/>
      </c>
      <c r="AM566" s="22" t="str">
        <f t="shared" si="309"/>
        <v/>
      </c>
      <c r="AN566" s="22" t="str">
        <f t="shared" si="310"/>
        <v/>
      </c>
      <c r="AO566" s="22" t="str">
        <f t="shared" si="311"/>
        <v/>
      </c>
      <c r="AP566" s="22" t="str">
        <f t="shared" si="312"/>
        <v/>
      </c>
      <c r="AQ566" s="2" t="str">
        <f t="shared" si="313"/>
        <v/>
      </c>
    </row>
    <row r="567" spans="1:43" x14ac:dyDescent="0.25">
      <c r="A567" s="26" t="str">
        <f t="shared" si="314"/>
        <v/>
      </c>
      <c r="B567" t="s">
        <v>6734</v>
      </c>
      <c r="C567" t="s">
        <v>64</v>
      </c>
      <c r="D567" t="s">
        <v>47</v>
      </c>
      <c r="E567" t="s">
        <v>1624</v>
      </c>
      <c r="F567">
        <v>2026</v>
      </c>
      <c r="G567" t="s">
        <v>5657</v>
      </c>
      <c r="H567" s="4">
        <v>46174</v>
      </c>
      <c r="I567" s="4" t="str">
        <f t="shared" si="280"/>
        <v>Big South</v>
      </c>
      <c r="J567" s="2" t="str">
        <f t="shared" si="281"/>
        <v/>
      </c>
      <c r="K567" s="2" t="str">
        <f t="shared" si="282"/>
        <v/>
      </c>
      <c r="L567" s="2" t="str">
        <f t="shared" si="283"/>
        <v/>
      </c>
      <c r="M567" s="2" t="str">
        <f t="shared" si="284"/>
        <v/>
      </c>
      <c r="N567" s="22" t="str" cm="1">
        <f t="array" ref="N567">IFERROR(INDEX(Stats_Hit_GP,MATCH($B567,Stats_Hit_Player,0)),"")</f>
        <v/>
      </c>
      <c r="O567" s="22" t="str">
        <f t="shared" si="285"/>
        <v/>
      </c>
      <c r="P567" s="22" t="str">
        <f t="shared" si="286"/>
        <v/>
      </c>
      <c r="Q567" s="22" t="str">
        <f t="shared" si="287"/>
        <v/>
      </c>
      <c r="R567" s="22" t="str">
        <f t="shared" si="288"/>
        <v/>
      </c>
      <c r="S567" s="22" t="str">
        <f t="shared" si="289"/>
        <v/>
      </c>
      <c r="T567" s="22" t="str">
        <f t="shared" si="290"/>
        <v/>
      </c>
      <c r="U567" s="22" t="str">
        <f t="shared" si="291"/>
        <v/>
      </c>
      <c r="V567" s="22" t="str">
        <f t="shared" si="292"/>
        <v/>
      </c>
      <c r="W567" s="22" t="str">
        <f t="shared" si="293"/>
        <v/>
      </c>
      <c r="X567" s="22" t="str">
        <f t="shared" si="294"/>
        <v/>
      </c>
      <c r="Y567" s="22" t="str">
        <f t="shared" si="295"/>
        <v/>
      </c>
      <c r="Z567" s="22" t="str">
        <f t="shared" si="296"/>
        <v/>
      </c>
      <c r="AA567" s="22" t="str">
        <f t="shared" si="297"/>
        <v/>
      </c>
      <c r="AB567" s="22">
        <f t="shared" si="298"/>
        <v>0</v>
      </c>
      <c r="AC567" s="22">
        <f t="shared" si="299"/>
        <v>1</v>
      </c>
      <c r="AD567" s="29">
        <f t="shared" si="300"/>
        <v>11.17</v>
      </c>
      <c r="AE567" s="22">
        <f t="shared" si="301"/>
        <v>7</v>
      </c>
      <c r="AF567" s="22">
        <f t="shared" si="302"/>
        <v>2</v>
      </c>
      <c r="AG567" s="22">
        <f t="shared" si="303"/>
        <v>0</v>
      </c>
      <c r="AH567" s="22">
        <f t="shared" si="304"/>
        <v>0</v>
      </c>
      <c r="AI567" s="22">
        <f t="shared" si="305"/>
        <v>0</v>
      </c>
      <c r="AJ567" s="31">
        <f t="shared" si="306"/>
        <v>9.1999999999999993</v>
      </c>
      <c r="AK567" s="22">
        <f t="shared" si="307"/>
        <v>10</v>
      </c>
      <c r="AL567" s="22">
        <f t="shared" si="308"/>
        <v>13</v>
      </c>
      <c r="AM567" s="22">
        <f t="shared" si="309"/>
        <v>12</v>
      </c>
      <c r="AN567" s="22">
        <f t="shared" si="310"/>
        <v>4</v>
      </c>
      <c r="AO567" s="22">
        <f t="shared" si="311"/>
        <v>4</v>
      </c>
      <c r="AP567" s="22">
        <f t="shared" si="312"/>
        <v>7</v>
      </c>
      <c r="AQ567" s="2">
        <f t="shared" si="313"/>
        <v>0.27</v>
      </c>
    </row>
    <row r="568" spans="1:43" x14ac:dyDescent="0.25">
      <c r="A568" s="26" t="str">
        <f t="shared" si="314"/>
        <v/>
      </c>
      <c r="B568" t="s">
        <v>843</v>
      </c>
      <c r="C568" t="s">
        <v>35</v>
      </c>
      <c r="D568" t="s">
        <v>47</v>
      </c>
      <c r="E568" t="s">
        <v>5842</v>
      </c>
      <c r="F568">
        <v>2026</v>
      </c>
      <c r="G568" t="s">
        <v>5657</v>
      </c>
      <c r="H568" s="4">
        <v>46174</v>
      </c>
      <c r="I568" s="4" t="str">
        <f t="shared" si="280"/>
        <v/>
      </c>
      <c r="J568" s="2">
        <f t="shared" si="281"/>
        <v>0.222</v>
      </c>
      <c r="K568" s="2">
        <f t="shared" si="282"/>
        <v>0.25600000000000001</v>
      </c>
      <c r="L568" s="2">
        <f t="shared" si="283"/>
        <v>0.30599999999999999</v>
      </c>
      <c r="M568" s="2">
        <f t="shared" si="284"/>
        <v>0.56200000000000006</v>
      </c>
      <c r="N568" s="22" cm="1">
        <f t="array" ref="N568">IFERROR(INDEX(Stats_Hit_GP,MATCH($B568,Stats_Hit_Player,0)),"")</f>
        <v>12</v>
      </c>
      <c r="O568" s="22">
        <f t="shared" si="285"/>
        <v>39</v>
      </c>
      <c r="P568" s="22">
        <f t="shared" si="286"/>
        <v>36</v>
      </c>
      <c r="Q568" s="22">
        <f t="shared" si="287"/>
        <v>8</v>
      </c>
      <c r="R568" s="22">
        <f t="shared" si="288"/>
        <v>8</v>
      </c>
      <c r="S568" s="22">
        <f t="shared" si="289"/>
        <v>1</v>
      </c>
      <c r="T568" s="22">
        <f t="shared" si="290"/>
        <v>1</v>
      </c>
      <c r="U568" s="22">
        <f t="shared" si="291"/>
        <v>0</v>
      </c>
      <c r="V568" s="22">
        <f t="shared" si="292"/>
        <v>12</v>
      </c>
      <c r="W568" s="22">
        <f t="shared" si="293"/>
        <v>1</v>
      </c>
      <c r="X568" s="22">
        <f t="shared" si="294"/>
        <v>1</v>
      </c>
      <c r="Y568" s="22">
        <f t="shared" si="295"/>
        <v>7</v>
      </c>
      <c r="Z568" s="22">
        <f t="shared" si="296"/>
        <v>0</v>
      </c>
      <c r="AA568" s="22">
        <f t="shared" si="297"/>
        <v>0</v>
      </c>
      <c r="AB568" s="22" t="str">
        <f t="shared" si="298"/>
        <v/>
      </c>
      <c r="AC568" s="22" t="str">
        <f t="shared" si="299"/>
        <v/>
      </c>
      <c r="AD568" s="29" t="str">
        <f t="shared" si="300"/>
        <v/>
      </c>
      <c r="AE568" s="22" t="str">
        <f t="shared" si="301"/>
        <v/>
      </c>
      <c r="AF568" s="22" t="str">
        <f t="shared" si="302"/>
        <v/>
      </c>
      <c r="AG568" s="22" t="str">
        <f t="shared" si="303"/>
        <v/>
      </c>
      <c r="AH568" s="22" t="str">
        <f t="shared" si="304"/>
        <v/>
      </c>
      <c r="AI568" s="22" t="str">
        <f t="shared" si="305"/>
        <v/>
      </c>
      <c r="AJ568" s="31" t="str">
        <f t="shared" si="306"/>
        <v/>
      </c>
      <c r="AK568" s="22" t="str">
        <f t="shared" si="307"/>
        <v/>
      </c>
      <c r="AL568" s="22" t="str">
        <f t="shared" si="308"/>
        <v/>
      </c>
      <c r="AM568" s="22" t="str">
        <f t="shared" si="309"/>
        <v/>
      </c>
      <c r="AN568" s="22" t="str">
        <f t="shared" si="310"/>
        <v/>
      </c>
      <c r="AO568" s="22" t="str">
        <f t="shared" si="311"/>
        <v/>
      </c>
      <c r="AP568" s="22" t="str">
        <f t="shared" si="312"/>
        <v/>
      </c>
      <c r="AQ568" s="2" t="str">
        <f t="shared" si="313"/>
        <v/>
      </c>
    </row>
    <row r="569" spans="1:43" x14ac:dyDescent="0.25">
      <c r="A569" s="26" t="str">
        <f t="shared" si="314"/>
        <v/>
      </c>
      <c r="B569" t="s">
        <v>6735</v>
      </c>
      <c r="C569" t="s">
        <v>64</v>
      </c>
      <c r="D569" t="s">
        <v>47</v>
      </c>
      <c r="E569" t="s">
        <v>5842</v>
      </c>
      <c r="F569">
        <v>2026</v>
      </c>
      <c r="G569" t="s">
        <v>5657</v>
      </c>
      <c r="H569" s="4">
        <v>46174</v>
      </c>
      <c r="I569" s="4" t="str">
        <f t="shared" si="280"/>
        <v/>
      </c>
      <c r="J569" s="2" t="str">
        <f t="shared" si="281"/>
        <v/>
      </c>
      <c r="K569" s="2" t="str">
        <f t="shared" si="282"/>
        <v/>
      </c>
      <c r="L569" s="2" t="str">
        <f t="shared" si="283"/>
        <v/>
      </c>
      <c r="M569" s="2" t="str">
        <f t="shared" si="284"/>
        <v/>
      </c>
      <c r="N569" s="22" t="str" cm="1">
        <f t="array" ref="N569">IFERROR(INDEX(Stats_Hit_GP,MATCH($B569,Stats_Hit_Player,0)),"")</f>
        <v/>
      </c>
      <c r="O569" s="22" t="str">
        <f t="shared" si="285"/>
        <v/>
      </c>
      <c r="P569" s="22" t="str">
        <f t="shared" si="286"/>
        <v/>
      </c>
      <c r="Q569" s="22" t="str">
        <f t="shared" si="287"/>
        <v/>
      </c>
      <c r="R569" s="22" t="str">
        <f t="shared" si="288"/>
        <v/>
      </c>
      <c r="S569" s="22" t="str">
        <f t="shared" si="289"/>
        <v/>
      </c>
      <c r="T569" s="22" t="str">
        <f t="shared" si="290"/>
        <v/>
      </c>
      <c r="U569" s="22" t="str">
        <f t="shared" si="291"/>
        <v/>
      </c>
      <c r="V569" s="22" t="str">
        <f t="shared" si="292"/>
        <v/>
      </c>
      <c r="W569" s="22" t="str">
        <f t="shared" si="293"/>
        <v/>
      </c>
      <c r="X569" s="22" t="str">
        <f t="shared" si="294"/>
        <v/>
      </c>
      <c r="Y569" s="22" t="str">
        <f t="shared" si="295"/>
        <v/>
      </c>
      <c r="Z569" s="22" t="str">
        <f t="shared" si="296"/>
        <v/>
      </c>
      <c r="AA569" s="22" t="str">
        <f t="shared" si="297"/>
        <v/>
      </c>
      <c r="AB569" s="22">
        <f t="shared" si="298"/>
        <v>6</v>
      </c>
      <c r="AC569" s="22">
        <f t="shared" si="299"/>
        <v>3</v>
      </c>
      <c r="AD569" s="29">
        <f t="shared" si="300"/>
        <v>3.78</v>
      </c>
      <c r="AE569" s="22">
        <f t="shared" si="301"/>
        <v>14</v>
      </c>
      <c r="AF569" s="22">
        <f t="shared" si="302"/>
        <v>13</v>
      </c>
      <c r="AG569" s="22">
        <f t="shared" si="303"/>
        <v>0</v>
      </c>
      <c r="AH569" s="22">
        <f t="shared" si="304"/>
        <v>0</v>
      </c>
      <c r="AI569" s="22">
        <f t="shared" si="305"/>
        <v>0</v>
      </c>
      <c r="AJ569" s="31">
        <f t="shared" si="306"/>
        <v>81</v>
      </c>
      <c r="AK569" s="22">
        <f t="shared" si="307"/>
        <v>70</v>
      </c>
      <c r="AL569" s="22">
        <f t="shared" si="308"/>
        <v>39</v>
      </c>
      <c r="AM569" s="22">
        <f t="shared" si="309"/>
        <v>34</v>
      </c>
      <c r="AN569" s="22">
        <f t="shared" si="310"/>
        <v>17</v>
      </c>
      <c r="AO569" s="22">
        <f t="shared" si="311"/>
        <v>55</v>
      </c>
      <c r="AP569" s="22">
        <f t="shared" si="312"/>
        <v>6</v>
      </c>
      <c r="AQ569" s="2">
        <f t="shared" si="313"/>
        <v>0.23300000000000001</v>
      </c>
    </row>
    <row r="570" spans="1:43" x14ac:dyDescent="0.25">
      <c r="A570" s="26" t="str">
        <f t="shared" si="314"/>
        <v/>
      </c>
      <c r="B570" t="s">
        <v>840</v>
      </c>
      <c r="C570" t="s">
        <v>35</v>
      </c>
      <c r="D570" t="s">
        <v>47</v>
      </c>
      <c r="E570" t="s">
        <v>5842</v>
      </c>
      <c r="F570">
        <v>2026</v>
      </c>
      <c r="G570" t="s">
        <v>5657</v>
      </c>
      <c r="H570" s="4">
        <v>46174</v>
      </c>
      <c r="I570" s="4" t="str">
        <f t="shared" si="280"/>
        <v/>
      </c>
      <c r="J570" s="2">
        <f t="shared" si="281"/>
        <v>0.33300000000000002</v>
      </c>
      <c r="K570" s="2">
        <f t="shared" si="282"/>
        <v>0.5</v>
      </c>
      <c r="L570" s="2">
        <f t="shared" si="283"/>
        <v>0.33300000000000002</v>
      </c>
      <c r="M570" s="2">
        <f t="shared" si="284"/>
        <v>0.83299999999999996</v>
      </c>
      <c r="N570" s="22" cm="1">
        <f t="array" ref="N570">IFERROR(INDEX(Stats_Hit_GP,MATCH($B570,Stats_Hit_Player,0)),"")</f>
        <v>2</v>
      </c>
      <c r="O570" s="22">
        <f t="shared" si="285"/>
        <v>4</v>
      </c>
      <c r="P570" s="22">
        <f t="shared" si="286"/>
        <v>3</v>
      </c>
      <c r="Q570" s="22">
        <f t="shared" si="287"/>
        <v>0</v>
      </c>
      <c r="R570" s="22">
        <f t="shared" si="288"/>
        <v>1</v>
      </c>
      <c r="S570" s="22">
        <f t="shared" si="289"/>
        <v>0</v>
      </c>
      <c r="T570" s="22">
        <f t="shared" si="290"/>
        <v>0</v>
      </c>
      <c r="U570" s="22">
        <f t="shared" si="291"/>
        <v>0</v>
      </c>
      <c r="V570" s="22">
        <f t="shared" si="292"/>
        <v>0</v>
      </c>
      <c r="W570" s="22">
        <f t="shared" si="293"/>
        <v>0</v>
      </c>
      <c r="X570" s="22">
        <f t="shared" si="294"/>
        <v>1</v>
      </c>
      <c r="Y570" s="22">
        <f t="shared" si="295"/>
        <v>0</v>
      </c>
      <c r="Z570" s="22">
        <f t="shared" si="296"/>
        <v>0</v>
      </c>
      <c r="AA570" s="22">
        <f t="shared" si="297"/>
        <v>0</v>
      </c>
      <c r="AB570" s="22" t="str">
        <f t="shared" si="298"/>
        <v/>
      </c>
      <c r="AC570" s="22" t="str">
        <f t="shared" si="299"/>
        <v/>
      </c>
      <c r="AD570" s="29" t="str">
        <f t="shared" si="300"/>
        <v/>
      </c>
      <c r="AE570" s="22" t="str">
        <f t="shared" si="301"/>
        <v/>
      </c>
      <c r="AF570" s="22" t="str">
        <f t="shared" si="302"/>
        <v/>
      </c>
      <c r="AG570" s="22" t="str">
        <f t="shared" si="303"/>
        <v/>
      </c>
      <c r="AH570" s="22" t="str">
        <f t="shared" si="304"/>
        <v/>
      </c>
      <c r="AI570" s="22" t="str">
        <f t="shared" si="305"/>
        <v/>
      </c>
      <c r="AJ570" s="31" t="str">
        <f t="shared" si="306"/>
        <v/>
      </c>
      <c r="AK570" s="22" t="str">
        <f t="shared" si="307"/>
        <v/>
      </c>
      <c r="AL570" s="22" t="str">
        <f t="shared" si="308"/>
        <v/>
      </c>
      <c r="AM570" s="22" t="str">
        <f t="shared" si="309"/>
        <v/>
      </c>
      <c r="AN570" s="22" t="str">
        <f t="shared" si="310"/>
        <v/>
      </c>
      <c r="AO570" s="22" t="str">
        <f t="shared" si="311"/>
        <v/>
      </c>
      <c r="AP570" s="22" t="str">
        <f t="shared" si="312"/>
        <v/>
      </c>
      <c r="AQ570" s="2" t="str">
        <f t="shared" si="313"/>
        <v/>
      </c>
    </row>
    <row r="571" spans="1:43" x14ac:dyDescent="0.25">
      <c r="A571" s="26" t="str">
        <f t="shared" si="314"/>
        <v/>
      </c>
      <c r="B571" t="s">
        <v>4573</v>
      </c>
      <c r="C571" t="s">
        <v>27</v>
      </c>
      <c r="D571" t="s">
        <v>47</v>
      </c>
      <c r="E571" t="s">
        <v>4555</v>
      </c>
      <c r="F571">
        <v>2026</v>
      </c>
      <c r="G571" t="s">
        <v>5657</v>
      </c>
      <c r="H571" s="4">
        <v>46174</v>
      </c>
      <c r="I571" s="4" t="str">
        <f t="shared" si="280"/>
        <v>SoCon</v>
      </c>
      <c r="J571" s="2">
        <f t="shared" si="281"/>
        <v>0</v>
      </c>
      <c r="K571" s="2">
        <f t="shared" si="282"/>
        <v>1</v>
      </c>
      <c r="L571" s="2">
        <f t="shared" si="283"/>
        <v>0</v>
      </c>
      <c r="M571" s="2">
        <f t="shared" si="284"/>
        <v>0</v>
      </c>
      <c r="N571" s="22" cm="1">
        <f t="array" ref="N571">IFERROR(INDEX(Stats_Hit_GP,MATCH($B571,Stats_Hit_Player,0)),"")</f>
        <v>1</v>
      </c>
      <c r="O571" s="22">
        <f t="shared" si="285"/>
        <v>1</v>
      </c>
      <c r="P571" s="22">
        <f t="shared" si="286"/>
        <v>0</v>
      </c>
      <c r="Q571" s="22">
        <f t="shared" si="287"/>
        <v>5</v>
      </c>
      <c r="R571" s="22">
        <f t="shared" si="288"/>
        <v>0</v>
      </c>
      <c r="S571" s="22">
        <f t="shared" si="289"/>
        <v>0</v>
      </c>
      <c r="T571" s="22">
        <f t="shared" si="290"/>
        <v>0</v>
      </c>
      <c r="U571" s="22">
        <f t="shared" si="291"/>
        <v>0</v>
      </c>
      <c r="V571" s="22">
        <f t="shared" si="292"/>
        <v>0</v>
      </c>
      <c r="W571" s="22">
        <f t="shared" si="293"/>
        <v>0</v>
      </c>
      <c r="X571" s="22">
        <f t="shared" si="294"/>
        <v>1</v>
      </c>
      <c r="Y571" s="22">
        <f t="shared" si="295"/>
        <v>0</v>
      </c>
      <c r="Z571" s="22">
        <f t="shared" si="296"/>
        <v>1</v>
      </c>
      <c r="AA571" s="22">
        <f t="shared" si="297"/>
        <v>0</v>
      </c>
      <c r="AB571" s="22" t="str">
        <f t="shared" si="298"/>
        <v/>
      </c>
      <c r="AC571" s="22" t="str">
        <f t="shared" si="299"/>
        <v/>
      </c>
      <c r="AD571" s="29" t="str">
        <f t="shared" si="300"/>
        <v/>
      </c>
      <c r="AE571" s="22" t="str">
        <f t="shared" si="301"/>
        <v/>
      </c>
      <c r="AF571" s="22" t="str">
        <f t="shared" si="302"/>
        <v/>
      </c>
      <c r="AG571" s="22" t="str">
        <f t="shared" si="303"/>
        <v/>
      </c>
      <c r="AH571" s="22" t="str">
        <f t="shared" si="304"/>
        <v/>
      </c>
      <c r="AI571" s="22" t="str">
        <f t="shared" si="305"/>
        <v/>
      </c>
      <c r="AJ571" s="31" t="str">
        <f t="shared" si="306"/>
        <v/>
      </c>
      <c r="AK571" s="22" t="str">
        <f t="shared" si="307"/>
        <v/>
      </c>
      <c r="AL571" s="22" t="str">
        <f t="shared" si="308"/>
        <v/>
      </c>
      <c r="AM571" s="22" t="str">
        <f t="shared" si="309"/>
        <v/>
      </c>
      <c r="AN571" s="22" t="str">
        <f t="shared" si="310"/>
        <v/>
      </c>
      <c r="AO571" s="22" t="str">
        <f t="shared" si="311"/>
        <v/>
      </c>
      <c r="AP571" s="22" t="str">
        <f t="shared" si="312"/>
        <v/>
      </c>
      <c r="AQ571" s="2" t="str">
        <f t="shared" si="313"/>
        <v/>
      </c>
    </row>
    <row r="572" spans="1:43" x14ac:dyDescent="0.25">
      <c r="A572" s="26" t="str">
        <f t="shared" si="314"/>
        <v/>
      </c>
      <c r="B572" t="s">
        <v>6736</v>
      </c>
      <c r="C572" t="s">
        <v>64</v>
      </c>
      <c r="D572" t="s">
        <v>47</v>
      </c>
      <c r="E572" t="s">
        <v>4555</v>
      </c>
      <c r="F572">
        <v>2026</v>
      </c>
      <c r="G572" t="s">
        <v>5657</v>
      </c>
      <c r="H572" s="4">
        <v>46174</v>
      </c>
      <c r="I572" s="4" t="str">
        <f t="shared" si="280"/>
        <v>SoCon</v>
      </c>
      <c r="J572" s="2" t="str">
        <f t="shared" si="281"/>
        <v/>
      </c>
      <c r="K572" s="2" t="str">
        <f t="shared" si="282"/>
        <v/>
      </c>
      <c r="L572" s="2" t="str">
        <f t="shared" si="283"/>
        <v/>
      </c>
      <c r="M572" s="2" t="str">
        <f t="shared" si="284"/>
        <v/>
      </c>
      <c r="N572" s="22" t="str" cm="1">
        <f t="array" ref="N572">IFERROR(INDEX(Stats_Hit_GP,MATCH($B572,Stats_Hit_Player,0)),"")</f>
        <v/>
      </c>
      <c r="O572" s="22" t="str">
        <f t="shared" si="285"/>
        <v/>
      </c>
      <c r="P572" s="22" t="str">
        <f t="shared" si="286"/>
        <v/>
      </c>
      <c r="Q572" s="22" t="str">
        <f t="shared" si="287"/>
        <v/>
      </c>
      <c r="R572" s="22" t="str">
        <f t="shared" si="288"/>
        <v/>
      </c>
      <c r="S572" s="22" t="str">
        <f t="shared" si="289"/>
        <v/>
      </c>
      <c r="T572" s="22" t="str">
        <f t="shared" si="290"/>
        <v/>
      </c>
      <c r="U572" s="22" t="str">
        <f t="shared" si="291"/>
        <v/>
      </c>
      <c r="V572" s="22" t="str">
        <f t="shared" si="292"/>
        <v/>
      </c>
      <c r="W572" s="22" t="str">
        <f t="shared" si="293"/>
        <v/>
      </c>
      <c r="X572" s="22" t="str">
        <f t="shared" si="294"/>
        <v/>
      </c>
      <c r="Y572" s="22" t="str">
        <f t="shared" si="295"/>
        <v/>
      </c>
      <c r="Z572" s="22" t="str">
        <f t="shared" si="296"/>
        <v/>
      </c>
      <c r="AA572" s="22" t="str">
        <f t="shared" si="297"/>
        <v/>
      </c>
      <c r="AB572" s="22" t="str">
        <f t="shared" si="298"/>
        <v/>
      </c>
      <c r="AC572" s="22" t="str">
        <f t="shared" si="299"/>
        <v/>
      </c>
      <c r="AD572" s="29" t="str">
        <f t="shared" si="300"/>
        <v/>
      </c>
      <c r="AE572" s="22" t="str">
        <f t="shared" si="301"/>
        <v/>
      </c>
      <c r="AF572" s="22" t="str">
        <f t="shared" si="302"/>
        <v/>
      </c>
      <c r="AG572" s="22" t="str">
        <f t="shared" si="303"/>
        <v/>
      </c>
      <c r="AH572" s="22" t="str">
        <f t="shared" si="304"/>
        <v/>
      </c>
      <c r="AI572" s="22" t="str">
        <f t="shared" si="305"/>
        <v/>
      </c>
      <c r="AJ572" s="31" t="str">
        <f t="shared" si="306"/>
        <v/>
      </c>
      <c r="AK572" s="22" t="str">
        <f t="shared" si="307"/>
        <v/>
      </c>
      <c r="AL572" s="22" t="str">
        <f t="shared" si="308"/>
        <v/>
      </c>
      <c r="AM572" s="22" t="str">
        <f t="shared" si="309"/>
        <v/>
      </c>
      <c r="AN572" s="22" t="str">
        <f t="shared" si="310"/>
        <v/>
      </c>
      <c r="AO572" s="22" t="str">
        <f t="shared" si="311"/>
        <v/>
      </c>
      <c r="AP572" s="22" t="str">
        <f t="shared" si="312"/>
        <v/>
      </c>
      <c r="AQ572" s="2" t="str">
        <f t="shared" si="313"/>
        <v/>
      </c>
    </row>
    <row r="573" spans="1:43" x14ac:dyDescent="0.25">
      <c r="A573" s="26" t="str">
        <f t="shared" si="314"/>
        <v/>
      </c>
      <c r="B573" t="s">
        <v>401</v>
      </c>
      <c r="C573" t="s">
        <v>5688</v>
      </c>
      <c r="D573" t="s">
        <v>47</v>
      </c>
      <c r="E573" t="s">
        <v>384</v>
      </c>
      <c r="F573">
        <v>2026</v>
      </c>
      <c r="G573" t="s">
        <v>5657</v>
      </c>
      <c r="H573" s="4">
        <v>46174</v>
      </c>
      <c r="I573" s="4" t="str">
        <f t="shared" si="280"/>
        <v>ACC</v>
      </c>
      <c r="J573" s="2">
        <f t="shared" si="281"/>
        <v>0</v>
      </c>
      <c r="K573" s="2">
        <f t="shared" si="282"/>
        <v>0</v>
      </c>
      <c r="L573" s="2">
        <f t="shared" si="283"/>
        <v>0</v>
      </c>
      <c r="M573" s="2">
        <f t="shared" si="284"/>
        <v>0</v>
      </c>
      <c r="N573" s="22" cm="1">
        <f t="array" ref="N573">IFERROR(INDEX(Stats_Hit_GP,MATCH($B573,Stats_Hit_Player,0)),"")</f>
        <v>1</v>
      </c>
      <c r="O573" s="22">
        <f t="shared" si="285"/>
        <v>1</v>
      </c>
      <c r="P573" s="22">
        <f t="shared" si="286"/>
        <v>1</v>
      </c>
      <c r="Q573" s="22">
        <f t="shared" si="287"/>
        <v>0</v>
      </c>
      <c r="R573" s="22">
        <f t="shared" si="288"/>
        <v>0</v>
      </c>
      <c r="S573" s="22">
        <f t="shared" si="289"/>
        <v>0</v>
      </c>
      <c r="T573" s="22">
        <f t="shared" si="290"/>
        <v>0</v>
      </c>
      <c r="U573" s="22">
        <f t="shared" si="291"/>
        <v>0</v>
      </c>
      <c r="V573" s="22">
        <f t="shared" si="292"/>
        <v>0</v>
      </c>
      <c r="W573" s="22">
        <f t="shared" si="293"/>
        <v>0</v>
      </c>
      <c r="X573" s="22">
        <f t="shared" si="294"/>
        <v>0</v>
      </c>
      <c r="Y573" s="22">
        <f t="shared" si="295"/>
        <v>0</v>
      </c>
      <c r="Z573" s="22">
        <f t="shared" si="296"/>
        <v>0</v>
      </c>
      <c r="AA573" s="22">
        <f t="shared" si="297"/>
        <v>0</v>
      </c>
      <c r="AB573" s="22" t="str">
        <f t="shared" si="298"/>
        <v/>
      </c>
      <c r="AC573" s="22" t="str">
        <f t="shared" si="299"/>
        <v/>
      </c>
      <c r="AD573" s="29" t="str">
        <f t="shared" si="300"/>
        <v/>
      </c>
      <c r="AE573" s="22" t="str">
        <f t="shared" si="301"/>
        <v/>
      </c>
      <c r="AF573" s="22" t="str">
        <f t="shared" si="302"/>
        <v/>
      </c>
      <c r="AG573" s="22" t="str">
        <f t="shared" si="303"/>
        <v/>
      </c>
      <c r="AH573" s="22" t="str">
        <f t="shared" si="304"/>
        <v/>
      </c>
      <c r="AI573" s="22" t="str">
        <f t="shared" si="305"/>
        <v/>
      </c>
      <c r="AJ573" s="31" t="str">
        <f t="shared" si="306"/>
        <v/>
      </c>
      <c r="AK573" s="22" t="str">
        <f t="shared" si="307"/>
        <v/>
      </c>
      <c r="AL573" s="22" t="str">
        <f t="shared" si="308"/>
        <v/>
      </c>
      <c r="AM573" s="22" t="str">
        <f t="shared" si="309"/>
        <v/>
      </c>
      <c r="AN573" s="22" t="str">
        <f t="shared" si="310"/>
        <v/>
      </c>
      <c r="AO573" s="22" t="str">
        <f t="shared" si="311"/>
        <v/>
      </c>
      <c r="AP573" s="22" t="str">
        <f t="shared" si="312"/>
        <v/>
      </c>
      <c r="AQ573" s="2" t="str">
        <f t="shared" si="313"/>
        <v/>
      </c>
    </row>
    <row r="574" spans="1:43" x14ac:dyDescent="0.25">
      <c r="A574" s="26" t="str">
        <f t="shared" si="314"/>
        <v/>
      </c>
      <c r="B574" t="s">
        <v>6737</v>
      </c>
      <c r="C574" t="s">
        <v>64</v>
      </c>
      <c r="D574" t="s">
        <v>47</v>
      </c>
      <c r="E574" t="s">
        <v>384</v>
      </c>
      <c r="F574">
        <v>2026</v>
      </c>
      <c r="G574" t="s">
        <v>5657</v>
      </c>
      <c r="H574" s="4">
        <v>46174</v>
      </c>
      <c r="I574" s="4" t="str">
        <f t="shared" si="280"/>
        <v>ACC</v>
      </c>
      <c r="J574" s="2" t="str">
        <f t="shared" si="281"/>
        <v/>
      </c>
      <c r="K574" s="2" t="str">
        <f t="shared" si="282"/>
        <v/>
      </c>
      <c r="L574" s="2" t="str">
        <f t="shared" si="283"/>
        <v/>
      </c>
      <c r="M574" s="2" t="str">
        <f t="shared" si="284"/>
        <v/>
      </c>
      <c r="N574" s="22" t="str" cm="1">
        <f t="array" ref="N574">IFERROR(INDEX(Stats_Hit_GP,MATCH($B574,Stats_Hit_Player,0)),"")</f>
        <v/>
      </c>
      <c r="O574" s="22" t="str">
        <f t="shared" si="285"/>
        <v/>
      </c>
      <c r="P574" s="22" t="str">
        <f t="shared" si="286"/>
        <v/>
      </c>
      <c r="Q574" s="22" t="str">
        <f t="shared" si="287"/>
        <v/>
      </c>
      <c r="R574" s="22" t="str">
        <f t="shared" si="288"/>
        <v/>
      </c>
      <c r="S574" s="22" t="str">
        <f t="shared" si="289"/>
        <v/>
      </c>
      <c r="T574" s="22" t="str">
        <f t="shared" si="290"/>
        <v/>
      </c>
      <c r="U574" s="22" t="str">
        <f t="shared" si="291"/>
        <v/>
      </c>
      <c r="V574" s="22" t="str">
        <f t="shared" si="292"/>
        <v/>
      </c>
      <c r="W574" s="22" t="str">
        <f t="shared" si="293"/>
        <v/>
      </c>
      <c r="X574" s="22" t="str">
        <f t="shared" si="294"/>
        <v/>
      </c>
      <c r="Y574" s="22" t="str">
        <f t="shared" si="295"/>
        <v/>
      </c>
      <c r="Z574" s="22" t="str">
        <f t="shared" si="296"/>
        <v/>
      </c>
      <c r="AA574" s="22" t="str">
        <f t="shared" si="297"/>
        <v/>
      </c>
      <c r="AB574" s="22" t="str">
        <f t="shared" si="298"/>
        <v/>
      </c>
      <c r="AC574" s="22" t="str">
        <f t="shared" si="299"/>
        <v/>
      </c>
      <c r="AD574" s="29" t="str">
        <f t="shared" si="300"/>
        <v/>
      </c>
      <c r="AE574" s="22" t="str">
        <f t="shared" si="301"/>
        <v/>
      </c>
      <c r="AF574" s="22" t="str">
        <f t="shared" si="302"/>
        <v/>
      </c>
      <c r="AG574" s="22" t="str">
        <f t="shared" si="303"/>
        <v/>
      </c>
      <c r="AH574" s="22" t="str">
        <f t="shared" si="304"/>
        <v/>
      </c>
      <c r="AI574" s="22" t="str">
        <f t="shared" si="305"/>
        <v/>
      </c>
      <c r="AJ574" s="31" t="str">
        <f t="shared" si="306"/>
        <v/>
      </c>
      <c r="AK574" s="22" t="str">
        <f t="shared" si="307"/>
        <v/>
      </c>
      <c r="AL574" s="22" t="str">
        <f t="shared" si="308"/>
        <v/>
      </c>
      <c r="AM574" s="22" t="str">
        <f t="shared" si="309"/>
        <v/>
      </c>
      <c r="AN574" s="22" t="str">
        <f t="shared" si="310"/>
        <v/>
      </c>
      <c r="AO574" s="22" t="str">
        <f t="shared" si="311"/>
        <v/>
      </c>
      <c r="AP574" s="22" t="str">
        <f t="shared" si="312"/>
        <v/>
      </c>
      <c r="AQ574" s="2" t="str">
        <f t="shared" si="313"/>
        <v/>
      </c>
    </row>
    <row r="575" spans="1:43" x14ac:dyDescent="0.25">
      <c r="A575" s="26" t="str">
        <f t="shared" si="314"/>
        <v/>
      </c>
      <c r="B575" t="s">
        <v>788</v>
      </c>
      <c r="C575" t="s">
        <v>27</v>
      </c>
      <c r="D575" t="s">
        <v>37</v>
      </c>
      <c r="E575" t="s">
        <v>777</v>
      </c>
      <c r="F575">
        <v>2026</v>
      </c>
      <c r="G575" t="s">
        <v>5657</v>
      </c>
      <c r="H575" s="4">
        <v>46174</v>
      </c>
      <c r="I575" s="4" t="str">
        <f t="shared" si="280"/>
        <v>American Athletic</v>
      </c>
      <c r="J575" s="2">
        <f t="shared" si="281"/>
        <v>0.28299999999999997</v>
      </c>
      <c r="K575" s="2">
        <f t="shared" si="282"/>
        <v>0.36699999999999999</v>
      </c>
      <c r="L575" s="2">
        <f t="shared" si="283"/>
        <v>0.32100000000000001</v>
      </c>
      <c r="M575" s="2">
        <f t="shared" si="284"/>
        <v>0.68700000000000006</v>
      </c>
      <c r="N575" s="22" cm="1">
        <f t="array" ref="N575">IFERROR(INDEX(Stats_Hit_GP,MATCH($B575,Stats_Hit_Player,0)),"")</f>
        <v>26</v>
      </c>
      <c r="O575" s="22">
        <f t="shared" si="285"/>
        <v>63</v>
      </c>
      <c r="P575" s="22">
        <f t="shared" si="286"/>
        <v>53</v>
      </c>
      <c r="Q575" s="22">
        <f t="shared" si="287"/>
        <v>8</v>
      </c>
      <c r="R575" s="22">
        <f t="shared" si="288"/>
        <v>15</v>
      </c>
      <c r="S575" s="22">
        <f t="shared" si="289"/>
        <v>2</v>
      </c>
      <c r="T575" s="22">
        <f t="shared" si="290"/>
        <v>0</v>
      </c>
      <c r="U575" s="22">
        <f t="shared" si="291"/>
        <v>0</v>
      </c>
      <c r="V575" s="22">
        <f t="shared" si="292"/>
        <v>7</v>
      </c>
      <c r="W575" s="22">
        <f t="shared" si="293"/>
        <v>1</v>
      </c>
      <c r="X575" s="22">
        <f t="shared" si="294"/>
        <v>6</v>
      </c>
      <c r="Y575" s="22">
        <f t="shared" si="295"/>
        <v>14</v>
      </c>
      <c r="Z575" s="22">
        <f t="shared" si="296"/>
        <v>4</v>
      </c>
      <c r="AA575" s="22">
        <f t="shared" si="297"/>
        <v>0</v>
      </c>
      <c r="AB575" s="22" t="str">
        <f t="shared" si="298"/>
        <v/>
      </c>
      <c r="AC575" s="22" t="str">
        <f t="shared" si="299"/>
        <v/>
      </c>
      <c r="AD575" s="29" t="str">
        <f t="shared" si="300"/>
        <v/>
      </c>
      <c r="AE575" s="22" t="str">
        <f t="shared" si="301"/>
        <v/>
      </c>
      <c r="AF575" s="22" t="str">
        <f t="shared" si="302"/>
        <v/>
      </c>
      <c r="AG575" s="22" t="str">
        <f t="shared" si="303"/>
        <v/>
      </c>
      <c r="AH575" s="22" t="str">
        <f t="shared" si="304"/>
        <v/>
      </c>
      <c r="AI575" s="22" t="str">
        <f t="shared" si="305"/>
        <v/>
      </c>
      <c r="AJ575" s="31" t="str">
        <f t="shared" si="306"/>
        <v/>
      </c>
      <c r="AK575" s="22" t="str">
        <f t="shared" si="307"/>
        <v/>
      </c>
      <c r="AL575" s="22" t="str">
        <f t="shared" si="308"/>
        <v/>
      </c>
      <c r="AM575" s="22" t="str">
        <f t="shared" si="309"/>
        <v/>
      </c>
      <c r="AN575" s="22" t="str">
        <f t="shared" si="310"/>
        <v/>
      </c>
      <c r="AO575" s="22" t="str">
        <f t="shared" si="311"/>
        <v/>
      </c>
      <c r="AP575" s="22" t="str">
        <f t="shared" si="312"/>
        <v/>
      </c>
      <c r="AQ575" s="2" t="str">
        <f t="shared" si="313"/>
        <v/>
      </c>
    </row>
    <row r="576" spans="1:43" x14ac:dyDescent="0.25">
      <c r="A576" s="26" t="str">
        <f t="shared" si="314"/>
        <v/>
      </c>
      <c r="B576" t="s">
        <v>1525</v>
      </c>
      <c r="C576" t="s">
        <v>64</v>
      </c>
      <c r="D576" t="s">
        <v>47</v>
      </c>
      <c r="E576" t="s">
        <v>1508</v>
      </c>
      <c r="F576">
        <v>2026</v>
      </c>
      <c r="G576" t="s">
        <v>5657</v>
      </c>
      <c r="H576" s="4">
        <v>46174</v>
      </c>
      <c r="I576" s="4" t="str">
        <f t="shared" si="280"/>
        <v>Big South</v>
      </c>
      <c r="J576" s="2">
        <f t="shared" si="281"/>
        <v>0.111</v>
      </c>
      <c r="K576" s="2">
        <f t="shared" si="282"/>
        <v>0.2</v>
      </c>
      <c r="L576" s="2">
        <f t="shared" si="283"/>
        <v>0.111</v>
      </c>
      <c r="M576" s="2">
        <f t="shared" si="284"/>
        <v>0.311</v>
      </c>
      <c r="N576" s="22" cm="1">
        <f t="array" ref="N576">IFERROR(INDEX(Stats_Hit_GP,MATCH($B576,Stats_Hit_Player,0)),"")</f>
        <v>6</v>
      </c>
      <c r="O576" s="22">
        <f t="shared" si="285"/>
        <v>10</v>
      </c>
      <c r="P576" s="22">
        <f t="shared" si="286"/>
        <v>9</v>
      </c>
      <c r="Q576" s="22">
        <f t="shared" si="287"/>
        <v>1</v>
      </c>
      <c r="R576" s="22">
        <f t="shared" si="288"/>
        <v>1</v>
      </c>
      <c r="S576" s="22">
        <f t="shared" si="289"/>
        <v>0</v>
      </c>
      <c r="T576" s="22">
        <f t="shared" si="290"/>
        <v>0</v>
      </c>
      <c r="U576" s="22">
        <f t="shared" si="291"/>
        <v>0</v>
      </c>
      <c r="V576" s="22">
        <f t="shared" si="292"/>
        <v>0</v>
      </c>
      <c r="W576" s="22">
        <f t="shared" si="293"/>
        <v>0</v>
      </c>
      <c r="X576" s="22">
        <f t="shared" si="294"/>
        <v>1</v>
      </c>
      <c r="Y576" s="22">
        <f t="shared" si="295"/>
        <v>1</v>
      </c>
      <c r="Z576" s="22">
        <f t="shared" si="296"/>
        <v>0</v>
      </c>
      <c r="AA576" s="22">
        <f t="shared" si="297"/>
        <v>0</v>
      </c>
      <c r="AB576" s="22">
        <f t="shared" si="298"/>
        <v>0</v>
      </c>
      <c r="AC576" s="22">
        <f t="shared" si="299"/>
        <v>0</v>
      </c>
      <c r="AD576" s="29">
        <f t="shared" si="300"/>
        <v>7.5</v>
      </c>
      <c r="AE576" s="22">
        <f t="shared" si="301"/>
        <v>4</v>
      </c>
      <c r="AF576" s="22">
        <f t="shared" si="302"/>
        <v>0</v>
      </c>
      <c r="AG576" s="22">
        <f t="shared" si="303"/>
        <v>0</v>
      </c>
      <c r="AH576" s="22">
        <f t="shared" si="304"/>
        <v>0</v>
      </c>
      <c r="AI576" s="22">
        <f t="shared" si="305"/>
        <v>1</v>
      </c>
      <c r="AJ576" s="31">
        <f t="shared" si="306"/>
        <v>6</v>
      </c>
      <c r="AK576" s="22">
        <f t="shared" si="307"/>
        <v>9</v>
      </c>
      <c r="AL576" s="22">
        <f t="shared" si="308"/>
        <v>5</v>
      </c>
      <c r="AM576" s="22">
        <f t="shared" si="309"/>
        <v>5</v>
      </c>
      <c r="AN576" s="22">
        <f t="shared" si="310"/>
        <v>5</v>
      </c>
      <c r="AO576" s="22">
        <f t="shared" si="311"/>
        <v>7</v>
      </c>
      <c r="AP576" s="22">
        <f t="shared" si="312"/>
        <v>2</v>
      </c>
      <c r="AQ576" s="2">
        <f t="shared" si="313"/>
        <v>0.36</v>
      </c>
    </row>
    <row r="577" spans="1:43" x14ac:dyDescent="0.25">
      <c r="A577" s="26" t="str">
        <f t="shared" si="314"/>
        <v/>
      </c>
      <c r="B577" t="s">
        <v>807</v>
      </c>
      <c r="C577" t="s">
        <v>25</v>
      </c>
      <c r="D577" t="s">
        <v>47</v>
      </c>
      <c r="E577" t="s">
        <v>798</v>
      </c>
      <c r="F577">
        <v>2026</v>
      </c>
      <c r="G577" t="s">
        <v>5657</v>
      </c>
      <c r="H577" s="4">
        <v>46174</v>
      </c>
      <c r="I577" s="4" t="str">
        <f t="shared" si="280"/>
        <v>American Athletic</v>
      </c>
      <c r="J577" s="2">
        <f t="shared" si="281"/>
        <v>0.216</v>
      </c>
      <c r="K577" s="2">
        <f t="shared" si="282"/>
        <v>0.33300000000000002</v>
      </c>
      <c r="L577" s="2">
        <f t="shared" si="283"/>
        <v>0.29699999999999999</v>
      </c>
      <c r="M577" s="2">
        <f t="shared" si="284"/>
        <v>0.63100000000000001</v>
      </c>
      <c r="N577" s="22" cm="1">
        <f t="array" ref="N577">IFERROR(INDEX(Stats_Hit_GP,MATCH($B577,Stats_Hit_Player,0)),"")</f>
        <v>17</v>
      </c>
      <c r="O577" s="22">
        <f t="shared" si="285"/>
        <v>45</v>
      </c>
      <c r="P577" s="22">
        <f t="shared" si="286"/>
        <v>37</v>
      </c>
      <c r="Q577" s="22">
        <f t="shared" si="287"/>
        <v>5</v>
      </c>
      <c r="R577" s="22">
        <f t="shared" si="288"/>
        <v>8</v>
      </c>
      <c r="S577" s="22">
        <f t="shared" si="289"/>
        <v>0</v>
      </c>
      <c r="T577" s="22">
        <f t="shared" si="290"/>
        <v>0</v>
      </c>
      <c r="U577" s="22">
        <f t="shared" si="291"/>
        <v>1</v>
      </c>
      <c r="V577" s="22">
        <f t="shared" si="292"/>
        <v>8</v>
      </c>
      <c r="W577" s="22">
        <f t="shared" si="293"/>
        <v>2</v>
      </c>
      <c r="X577" s="22">
        <f t="shared" si="294"/>
        <v>5</v>
      </c>
      <c r="Y577" s="22">
        <f t="shared" si="295"/>
        <v>13</v>
      </c>
      <c r="Z577" s="22">
        <f t="shared" si="296"/>
        <v>0</v>
      </c>
      <c r="AA577" s="22">
        <f t="shared" si="297"/>
        <v>0</v>
      </c>
      <c r="AB577" s="22" t="str">
        <f t="shared" si="298"/>
        <v/>
      </c>
      <c r="AC577" s="22" t="str">
        <f t="shared" si="299"/>
        <v/>
      </c>
      <c r="AD577" s="29" t="str">
        <f t="shared" si="300"/>
        <v/>
      </c>
      <c r="AE577" s="22" t="str">
        <f t="shared" si="301"/>
        <v/>
      </c>
      <c r="AF577" s="22" t="str">
        <f t="shared" si="302"/>
        <v/>
      </c>
      <c r="AG577" s="22" t="str">
        <f t="shared" si="303"/>
        <v/>
      </c>
      <c r="AH577" s="22" t="str">
        <f t="shared" si="304"/>
        <v/>
      </c>
      <c r="AI577" s="22" t="str">
        <f t="shared" si="305"/>
        <v/>
      </c>
      <c r="AJ577" s="31" t="str">
        <f t="shared" si="306"/>
        <v/>
      </c>
      <c r="AK577" s="22" t="str">
        <f t="shared" si="307"/>
        <v/>
      </c>
      <c r="AL577" s="22" t="str">
        <f t="shared" si="308"/>
        <v/>
      </c>
      <c r="AM577" s="22" t="str">
        <f t="shared" si="309"/>
        <v/>
      </c>
      <c r="AN577" s="22" t="str">
        <f t="shared" si="310"/>
        <v/>
      </c>
      <c r="AO577" s="22" t="str">
        <f t="shared" si="311"/>
        <v/>
      </c>
      <c r="AP577" s="22" t="str">
        <f t="shared" si="312"/>
        <v/>
      </c>
      <c r="AQ577" s="2" t="str">
        <f t="shared" si="313"/>
        <v/>
      </c>
    </row>
    <row r="578" spans="1:43" x14ac:dyDescent="0.25">
      <c r="A578" s="26" t="str">
        <f t="shared" si="314"/>
        <v/>
      </c>
      <c r="B578" t="s">
        <v>6738</v>
      </c>
      <c r="C578" t="s">
        <v>5700</v>
      </c>
      <c r="D578" t="s">
        <v>37</v>
      </c>
      <c r="E578" t="s">
        <v>5465</v>
      </c>
      <c r="F578">
        <v>2026</v>
      </c>
      <c r="G578" t="s">
        <v>5657</v>
      </c>
      <c r="H578" s="4">
        <v>46174</v>
      </c>
      <c r="I578" s="4" t="str">
        <f t="shared" ref="I578:I641" si="315">IFERROR(INDEX(Conferences_Conference,MATCH(E578,Conferences_Team,0)),"")</f>
        <v>West Coast</v>
      </c>
      <c r="J578" s="2" t="str">
        <f t="shared" ref="J578:J641" si="316">IFERROR(INDEX(Stats_Hit_AVG,MATCH($B578,Stats_Hit_Player,0)),"")</f>
        <v/>
      </c>
      <c r="K578" s="2" t="str">
        <f t="shared" ref="K578:K641" si="317">IFERROR(INDEX(Stats_Hit_OBP,MATCH($B578,Stats_Hit_Player,0)),"")</f>
        <v/>
      </c>
      <c r="L578" s="2" t="str">
        <f t="shared" ref="L578:L641" si="318">IFERROR(INDEX(Stats_Hit_SLG,MATCH($B578,Stats_Hit_Player,0)),"")</f>
        <v/>
      </c>
      <c r="M578" s="2" t="str">
        <f t="shared" ref="M578:M641" si="319">IFERROR(INDEX(Stats_Hit_OPS,MATCH($B578,Stats_Hit_Player,0)),"")</f>
        <v/>
      </c>
      <c r="N578" s="22" t="str" cm="1">
        <f t="array" ref="N578">IFERROR(INDEX(Stats_Hit_GP,MATCH($B578,Stats_Hit_Player,0)),"")</f>
        <v/>
      </c>
      <c r="O578" s="22" t="str">
        <f t="shared" ref="O578:O641" si="320">IFERROR(INDEX(Stats_Hit_PA,MATCH($B578,Stats_Hit_Player,0)),"")</f>
        <v/>
      </c>
      <c r="P578" s="22" t="str">
        <f t="shared" ref="P578:P641" si="321">IFERROR(INDEX(Stats_Hit_AB,MATCH($B578,Stats_Hit_Player,0)),"")</f>
        <v/>
      </c>
      <c r="Q578" s="22" t="str">
        <f t="shared" ref="Q578:Q641" si="322">IFERROR(INDEX(Stats_Hit_R,MATCH($B578,Stats_Hit_Player,0)),"")</f>
        <v/>
      </c>
      <c r="R578" s="22" t="str">
        <f t="shared" ref="R578:R641" si="323">IFERROR(INDEX(Stats_Hit_H,MATCH($B578,Stats_Hit_Player,0)),"")</f>
        <v/>
      </c>
      <c r="S578" s="22" t="str">
        <f t="shared" ref="S578:S641" si="324">IFERROR(INDEX(Stats_Hit_2B,MATCH($B578,Stats_Hit_Player,0)),"")</f>
        <v/>
      </c>
      <c r="T578" s="22" t="str">
        <f t="shared" ref="T578:T641" si="325">IFERROR(INDEX(Stats_Hit_3B,MATCH($B578,Stats_Hit_Player,0)),"")</f>
        <v/>
      </c>
      <c r="U578" s="22" t="str">
        <f t="shared" ref="U578:U641" si="326">IFERROR(INDEX(Stats_Hit_HR,MATCH($B578,Stats_Hit_Player,0)),"")</f>
        <v/>
      </c>
      <c r="V578" s="22" t="str">
        <f t="shared" ref="V578:V641" si="327">IFERROR(INDEX(Stats_Hit_RBI,MATCH($B578,Stats_Hit_Player,0)),"")</f>
        <v/>
      </c>
      <c r="W578" s="22" t="str">
        <f t="shared" ref="W578:W641" si="328">IFERROR(INDEX(Stats_Hit_HBP,MATCH($B578,Stats_Hit_Player,0)),"")</f>
        <v/>
      </c>
      <c r="X578" s="22" t="str">
        <f t="shared" ref="X578:X641" si="329">IFERROR(INDEX(Stats_Hit_BB,MATCH($B578,Stats_Hit_Player,0)),"")</f>
        <v/>
      </c>
      <c r="Y578" s="22" t="str">
        <f t="shared" ref="Y578:Y641" si="330">IFERROR(INDEX(Stats_Hit_K,MATCH($B578,Stats_Hit_Player,0)),"")</f>
        <v/>
      </c>
      <c r="Z578" s="22" t="str">
        <f t="shared" ref="Z578:Z641" si="331">IFERROR(INDEX(Stats_Hit_SB,MATCH($B578,Stats_Hit_Player,0)),"")</f>
        <v/>
      </c>
      <c r="AA578" s="22" t="str">
        <f t="shared" ref="AA578:AA641" si="332">IFERROR(INDEX(Stats_Hit_CS,MATCH($B578,Stats_Hit_Player,0)),"")</f>
        <v/>
      </c>
      <c r="AB578" s="22" t="str">
        <f t="shared" ref="AB578:AB641" si="333">IFERROR(INDEX(Stats_Pitch_Win,MATCH($B578,Stats_Pitch_Player,0)),"")</f>
        <v/>
      </c>
      <c r="AC578" s="22" t="str">
        <f t="shared" ref="AC578:AC641" si="334">IFERROR(INDEX(Stats_Pitch_Loss,MATCH($B578,Stats_Pitch_Player,0)),"")</f>
        <v/>
      </c>
      <c r="AD578" s="29" t="str">
        <f t="shared" ref="AD578:AD641" si="335">IFERROR(INDEX(Stats_Pitch_ERA,MATCH($B578,Stats_Pitch_Player,0)),"")</f>
        <v/>
      </c>
      <c r="AE578" s="22" t="str">
        <f t="shared" ref="AE578:AE641" si="336">IFERROR(INDEX(Stats_Pitch_App,MATCH($B578,Stats_Pitch_Player,0)),"")</f>
        <v/>
      </c>
      <c r="AF578" s="22" t="str">
        <f t="shared" ref="AF578:AF641" si="337">IFERROR(INDEX(Stats_Pitch_GS,MATCH($B578,Stats_Pitch_Player,0)),"")</f>
        <v/>
      </c>
      <c r="AG578" s="22" t="str">
        <f t="shared" ref="AG578:AG641" si="338">IFERROR(INDEX(Stats_Pitch_CG,MATCH($B578,Stats_Pitch_Player,0)),"")</f>
        <v/>
      </c>
      <c r="AH578" s="22" t="str">
        <f t="shared" ref="AH578:AH641" si="339">IFERROR(INDEX(Stats_Pitch_SHO,MATCH($B578,Stats_Pitch_Player,0)),"")</f>
        <v/>
      </c>
      <c r="AI578" s="22" t="str">
        <f t="shared" ref="AI578:AI641" si="340">IFERROR(INDEX(Stats_Pitch_SV,MATCH($B578,Stats_Pitch_Player,0)),"")</f>
        <v/>
      </c>
      <c r="AJ578" s="31" t="str">
        <f t="shared" ref="AJ578:AJ641" si="341">IFERROR(INDEX(Stats_Pitch_IP,MATCH($B578,Stats_Pitch_Player,0)),"")</f>
        <v/>
      </c>
      <c r="AK578" s="22" t="str">
        <f t="shared" ref="AK578:AK641" si="342">IFERROR(INDEX(Stats_Pitch_H,MATCH($B578,Stats_Pitch_Player,0)),"")</f>
        <v/>
      </c>
      <c r="AL578" s="22" t="str">
        <f t="shared" ref="AL578:AL641" si="343">IFERROR(INDEX(Stats_Pitch_R,MATCH($B578,Stats_Pitch_Player,0)),"")</f>
        <v/>
      </c>
      <c r="AM578" s="22" t="str">
        <f t="shared" ref="AM578:AM641" si="344">IFERROR(INDEX(Stats_Pitch_ER,MATCH($B578,Stats_Pitch_Player,0)),"")</f>
        <v/>
      </c>
      <c r="AN578" s="22" t="str">
        <f t="shared" ref="AN578:AN641" si="345">IFERROR(INDEX(Stats_Pitch_BB,MATCH($B578,Stats_Pitch_Player,0)),"")</f>
        <v/>
      </c>
      <c r="AO578" s="22" t="str">
        <f t="shared" ref="AO578:AO641" si="346">IFERROR(INDEX(Stats_Pitch_K,MATCH($B578,Stats_Pitch_Player,0)),"")</f>
        <v/>
      </c>
      <c r="AP578" s="22" t="str">
        <f t="shared" ref="AP578:AP641" si="347">IFERROR(INDEX(Stats_Pitch_HBP,MATCH($B578,Stats_Pitch_Player,0)),"")</f>
        <v/>
      </c>
      <c r="AQ578" s="2" t="str">
        <f t="shared" ref="AQ578:AQ641" si="348">IFERROR(INDEX(Stats_Pitch_BA,MATCH($B578,Stats_Pitch_Player,0)),"")</f>
        <v/>
      </c>
    </row>
    <row r="579" spans="1:43" x14ac:dyDescent="0.25">
      <c r="A579" s="26" t="str">
        <f t="shared" ref="A579:A642" si="349">IF(OR(D579="SR", D579="GR"), 1, "")</f>
        <v/>
      </c>
      <c r="B579" t="s">
        <v>6739</v>
      </c>
      <c r="C579" t="s">
        <v>64</v>
      </c>
      <c r="D579" t="s">
        <v>47</v>
      </c>
      <c r="E579" t="s">
        <v>5465</v>
      </c>
      <c r="F579">
        <v>2026</v>
      </c>
      <c r="G579" t="s">
        <v>5657</v>
      </c>
      <c r="H579" s="4">
        <v>46174</v>
      </c>
      <c r="I579" s="4" t="str">
        <f t="shared" si="315"/>
        <v>West Coast</v>
      </c>
      <c r="J579" s="2" t="str">
        <f t="shared" si="316"/>
        <v/>
      </c>
      <c r="K579" s="2" t="str">
        <f t="shared" si="317"/>
        <v/>
      </c>
      <c r="L579" s="2" t="str">
        <f t="shared" si="318"/>
        <v/>
      </c>
      <c r="M579" s="2" t="str">
        <f t="shared" si="319"/>
        <v/>
      </c>
      <c r="N579" s="22" t="str" cm="1">
        <f t="array" ref="N579">IFERROR(INDEX(Stats_Hit_GP,MATCH($B579,Stats_Hit_Player,0)),"")</f>
        <v/>
      </c>
      <c r="O579" s="22" t="str">
        <f t="shared" si="320"/>
        <v/>
      </c>
      <c r="P579" s="22" t="str">
        <f t="shared" si="321"/>
        <v/>
      </c>
      <c r="Q579" s="22" t="str">
        <f t="shared" si="322"/>
        <v/>
      </c>
      <c r="R579" s="22" t="str">
        <f t="shared" si="323"/>
        <v/>
      </c>
      <c r="S579" s="22" t="str">
        <f t="shared" si="324"/>
        <v/>
      </c>
      <c r="T579" s="22" t="str">
        <f t="shared" si="325"/>
        <v/>
      </c>
      <c r="U579" s="22" t="str">
        <f t="shared" si="326"/>
        <v/>
      </c>
      <c r="V579" s="22" t="str">
        <f t="shared" si="327"/>
        <v/>
      </c>
      <c r="W579" s="22" t="str">
        <f t="shared" si="328"/>
        <v/>
      </c>
      <c r="X579" s="22" t="str">
        <f t="shared" si="329"/>
        <v/>
      </c>
      <c r="Y579" s="22" t="str">
        <f t="shared" si="330"/>
        <v/>
      </c>
      <c r="Z579" s="22" t="str">
        <f t="shared" si="331"/>
        <v/>
      </c>
      <c r="AA579" s="22" t="str">
        <f t="shared" si="332"/>
        <v/>
      </c>
      <c r="AB579" s="22">
        <f t="shared" si="333"/>
        <v>3</v>
      </c>
      <c r="AC579" s="22">
        <f t="shared" si="334"/>
        <v>1</v>
      </c>
      <c r="AD579" s="29">
        <f t="shared" si="335"/>
        <v>2.48</v>
      </c>
      <c r="AE579" s="22">
        <f t="shared" si="336"/>
        <v>16</v>
      </c>
      <c r="AF579" s="22">
        <f t="shared" si="337"/>
        <v>4</v>
      </c>
      <c r="AG579" s="22">
        <f t="shared" si="338"/>
        <v>0</v>
      </c>
      <c r="AH579" s="22">
        <f t="shared" si="339"/>
        <v>0</v>
      </c>
      <c r="AI579" s="22">
        <f t="shared" si="340"/>
        <v>5</v>
      </c>
      <c r="AJ579" s="31">
        <f t="shared" si="341"/>
        <v>54.1</v>
      </c>
      <c r="AK579" s="22">
        <f t="shared" si="342"/>
        <v>32</v>
      </c>
      <c r="AL579" s="22">
        <f t="shared" si="343"/>
        <v>16</v>
      </c>
      <c r="AM579" s="22">
        <f t="shared" si="344"/>
        <v>15</v>
      </c>
      <c r="AN579" s="22">
        <f t="shared" si="345"/>
        <v>21</v>
      </c>
      <c r="AO579" s="22">
        <f t="shared" si="346"/>
        <v>78</v>
      </c>
      <c r="AP579" s="22">
        <f t="shared" si="347"/>
        <v>6</v>
      </c>
      <c r="AQ579" s="2">
        <f t="shared" si="348"/>
        <v>0.16200000000000001</v>
      </c>
    </row>
    <row r="580" spans="1:43" x14ac:dyDescent="0.25">
      <c r="A580" s="26" t="str">
        <f t="shared" si="349"/>
        <v/>
      </c>
      <c r="B580" t="s">
        <v>5499</v>
      </c>
      <c r="C580" t="s">
        <v>5705</v>
      </c>
      <c r="D580" t="s">
        <v>47</v>
      </c>
      <c r="E580" t="s">
        <v>6546</v>
      </c>
      <c r="F580">
        <v>2026</v>
      </c>
      <c r="G580" t="s">
        <v>5657</v>
      </c>
      <c r="H580" s="4">
        <v>46174</v>
      </c>
      <c r="I580" s="4" t="str">
        <f t="shared" si="315"/>
        <v/>
      </c>
      <c r="J580" s="2">
        <f t="shared" si="316"/>
        <v>0</v>
      </c>
      <c r="K580" s="2">
        <f t="shared" si="317"/>
        <v>0</v>
      </c>
      <c r="L580" s="2">
        <f t="shared" si="318"/>
        <v>0</v>
      </c>
      <c r="M580" s="2">
        <f t="shared" si="319"/>
        <v>0</v>
      </c>
      <c r="N580" s="22" cm="1">
        <f t="array" ref="N580">IFERROR(INDEX(Stats_Hit_GP,MATCH($B580,Stats_Hit_Player,0)),"")</f>
        <v>2</v>
      </c>
      <c r="O580" s="22">
        <f t="shared" si="320"/>
        <v>2</v>
      </c>
      <c r="P580" s="22">
        <f t="shared" si="321"/>
        <v>2</v>
      </c>
      <c r="Q580" s="22">
        <f t="shared" si="322"/>
        <v>0</v>
      </c>
      <c r="R580" s="22">
        <f t="shared" si="323"/>
        <v>0</v>
      </c>
      <c r="S580" s="22">
        <f t="shared" si="324"/>
        <v>0</v>
      </c>
      <c r="T580" s="22">
        <f t="shared" si="325"/>
        <v>0</v>
      </c>
      <c r="U580" s="22">
        <f t="shared" si="326"/>
        <v>0</v>
      </c>
      <c r="V580" s="22">
        <f t="shared" si="327"/>
        <v>0</v>
      </c>
      <c r="W580" s="22">
        <f t="shared" si="328"/>
        <v>0</v>
      </c>
      <c r="X580" s="22">
        <f t="shared" si="329"/>
        <v>0</v>
      </c>
      <c r="Y580" s="22">
        <f t="shared" si="330"/>
        <v>1</v>
      </c>
      <c r="Z580" s="22">
        <f t="shared" si="331"/>
        <v>0</v>
      </c>
      <c r="AA580" s="22">
        <f t="shared" si="332"/>
        <v>0</v>
      </c>
      <c r="AB580" s="22" t="str">
        <f t="shared" si="333"/>
        <v/>
      </c>
      <c r="AC580" s="22" t="str">
        <f t="shared" si="334"/>
        <v/>
      </c>
      <c r="AD580" s="29" t="str">
        <f t="shared" si="335"/>
        <v/>
      </c>
      <c r="AE580" s="22" t="str">
        <f t="shared" si="336"/>
        <v/>
      </c>
      <c r="AF580" s="22" t="str">
        <f t="shared" si="337"/>
        <v/>
      </c>
      <c r="AG580" s="22" t="str">
        <f t="shared" si="338"/>
        <v/>
      </c>
      <c r="AH580" s="22" t="str">
        <f t="shared" si="339"/>
        <v/>
      </c>
      <c r="AI580" s="22" t="str">
        <f t="shared" si="340"/>
        <v/>
      </c>
      <c r="AJ580" s="31" t="str">
        <f t="shared" si="341"/>
        <v/>
      </c>
      <c r="AK580" s="22" t="str">
        <f t="shared" si="342"/>
        <v/>
      </c>
      <c r="AL580" s="22" t="str">
        <f t="shared" si="343"/>
        <v/>
      </c>
      <c r="AM580" s="22" t="str">
        <f t="shared" si="344"/>
        <v/>
      </c>
      <c r="AN580" s="22" t="str">
        <f t="shared" si="345"/>
        <v/>
      </c>
      <c r="AO580" s="22" t="str">
        <f t="shared" si="346"/>
        <v/>
      </c>
      <c r="AP580" s="22" t="str">
        <f t="shared" si="347"/>
        <v/>
      </c>
      <c r="AQ580" s="2" t="str">
        <f t="shared" si="348"/>
        <v/>
      </c>
    </row>
    <row r="581" spans="1:43" x14ac:dyDescent="0.25">
      <c r="A581" s="26" t="str">
        <f t="shared" si="349"/>
        <v/>
      </c>
      <c r="B581" t="s">
        <v>6740</v>
      </c>
      <c r="C581" t="s">
        <v>64</v>
      </c>
      <c r="D581" t="s">
        <v>47</v>
      </c>
      <c r="E581" t="s">
        <v>6546</v>
      </c>
      <c r="F581">
        <v>2026</v>
      </c>
      <c r="G581" t="s">
        <v>5657</v>
      </c>
      <c r="H581" s="4">
        <v>46174</v>
      </c>
      <c r="I581" s="4" t="str">
        <f t="shared" si="315"/>
        <v/>
      </c>
      <c r="J581" s="2" t="str">
        <f t="shared" si="316"/>
        <v/>
      </c>
      <c r="K581" s="2" t="str">
        <f t="shared" si="317"/>
        <v/>
      </c>
      <c r="L581" s="2" t="str">
        <f t="shared" si="318"/>
        <v/>
      </c>
      <c r="M581" s="2" t="str">
        <f t="shared" si="319"/>
        <v/>
      </c>
      <c r="N581" s="22" t="str" cm="1">
        <f t="array" ref="N581">IFERROR(INDEX(Stats_Hit_GP,MATCH($B581,Stats_Hit_Player,0)),"")</f>
        <v/>
      </c>
      <c r="O581" s="22" t="str">
        <f t="shared" si="320"/>
        <v/>
      </c>
      <c r="P581" s="22" t="str">
        <f t="shared" si="321"/>
        <v/>
      </c>
      <c r="Q581" s="22" t="str">
        <f t="shared" si="322"/>
        <v/>
      </c>
      <c r="R581" s="22" t="str">
        <f t="shared" si="323"/>
        <v/>
      </c>
      <c r="S581" s="22" t="str">
        <f t="shared" si="324"/>
        <v/>
      </c>
      <c r="T581" s="22" t="str">
        <f t="shared" si="325"/>
        <v/>
      </c>
      <c r="U581" s="22" t="str">
        <f t="shared" si="326"/>
        <v/>
      </c>
      <c r="V581" s="22" t="str">
        <f t="shared" si="327"/>
        <v/>
      </c>
      <c r="W581" s="22" t="str">
        <f t="shared" si="328"/>
        <v/>
      </c>
      <c r="X581" s="22" t="str">
        <f t="shared" si="329"/>
        <v/>
      </c>
      <c r="Y581" s="22" t="str">
        <f t="shared" si="330"/>
        <v/>
      </c>
      <c r="Z581" s="22" t="str">
        <f t="shared" si="331"/>
        <v/>
      </c>
      <c r="AA581" s="22" t="str">
        <f t="shared" si="332"/>
        <v/>
      </c>
      <c r="AB581" s="22" t="str">
        <f t="shared" si="333"/>
        <v/>
      </c>
      <c r="AC581" s="22" t="str">
        <f t="shared" si="334"/>
        <v/>
      </c>
      <c r="AD581" s="29" t="str">
        <f t="shared" si="335"/>
        <v/>
      </c>
      <c r="AE581" s="22" t="str">
        <f t="shared" si="336"/>
        <v/>
      </c>
      <c r="AF581" s="22" t="str">
        <f t="shared" si="337"/>
        <v/>
      </c>
      <c r="AG581" s="22" t="str">
        <f t="shared" si="338"/>
        <v/>
      </c>
      <c r="AH581" s="22" t="str">
        <f t="shared" si="339"/>
        <v/>
      </c>
      <c r="AI581" s="22" t="str">
        <f t="shared" si="340"/>
        <v/>
      </c>
      <c r="AJ581" s="31" t="str">
        <f t="shared" si="341"/>
        <v/>
      </c>
      <c r="AK581" s="22" t="str">
        <f t="shared" si="342"/>
        <v/>
      </c>
      <c r="AL581" s="22" t="str">
        <f t="shared" si="343"/>
        <v/>
      </c>
      <c r="AM581" s="22" t="str">
        <f t="shared" si="344"/>
        <v/>
      </c>
      <c r="AN581" s="22" t="str">
        <f t="shared" si="345"/>
        <v/>
      </c>
      <c r="AO581" s="22" t="str">
        <f t="shared" si="346"/>
        <v/>
      </c>
      <c r="AP581" s="22" t="str">
        <f t="shared" si="347"/>
        <v/>
      </c>
      <c r="AQ581" s="2" t="str">
        <f t="shared" si="348"/>
        <v/>
      </c>
    </row>
    <row r="582" spans="1:43" x14ac:dyDescent="0.25">
      <c r="A582" s="26" t="str">
        <f t="shared" si="349"/>
        <v/>
      </c>
      <c r="B582" t="s">
        <v>6741</v>
      </c>
      <c r="C582" t="s">
        <v>64</v>
      </c>
      <c r="D582" t="s">
        <v>47</v>
      </c>
      <c r="E582" t="s">
        <v>52</v>
      </c>
      <c r="F582">
        <v>2026</v>
      </c>
      <c r="G582" t="s">
        <v>5657</v>
      </c>
      <c r="H582" s="4">
        <v>46174</v>
      </c>
      <c r="I582" s="4" t="str">
        <f t="shared" si="315"/>
        <v>Atlantic 10</v>
      </c>
      <c r="J582" s="2" t="str">
        <f t="shared" si="316"/>
        <v/>
      </c>
      <c r="K582" s="2" t="str">
        <f t="shared" si="317"/>
        <v/>
      </c>
      <c r="L582" s="2" t="str">
        <f t="shared" si="318"/>
        <v/>
      </c>
      <c r="M582" s="2" t="str">
        <f t="shared" si="319"/>
        <v/>
      </c>
      <c r="N582" s="22" t="str" cm="1">
        <f t="array" ref="N582">IFERROR(INDEX(Stats_Hit_GP,MATCH($B582,Stats_Hit_Player,0)),"")</f>
        <v/>
      </c>
      <c r="O582" s="22" t="str">
        <f t="shared" si="320"/>
        <v/>
      </c>
      <c r="P582" s="22" t="str">
        <f t="shared" si="321"/>
        <v/>
      </c>
      <c r="Q582" s="22" t="str">
        <f t="shared" si="322"/>
        <v/>
      </c>
      <c r="R582" s="22" t="str">
        <f t="shared" si="323"/>
        <v/>
      </c>
      <c r="S582" s="22" t="str">
        <f t="shared" si="324"/>
        <v/>
      </c>
      <c r="T582" s="22" t="str">
        <f t="shared" si="325"/>
        <v/>
      </c>
      <c r="U582" s="22" t="str">
        <f t="shared" si="326"/>
        <v/>
      </c>
      <c r="V582" s="22" t="str">
        <f t="shared" si="327"/>
        <v/>
      </c>
      <c r="W582" s="22" t="str">
        <f t="shared" si="328"/>
        <v/>
      </c>
      <c r="X582" s="22" t="str">
        <f t="shared" si="329"/>
        <v/>
      </c>
      <c r="Y582" s="22" t="str">
        <f t="shared" si="330"/>
        <v/>
      </c>
      <c r="Z582" s="22" t="str">
        <f t="shared" si="331"/>
        <v/>
      </c>
      <c r="AA582" s="22" t="str">
        <f t="shared" si="332"/>
        <v/>
      </c>
      <c r="AB582" s="22" t="str">
        <f t="shared" si="333"/>
        <v/>
      </c>
      <c r="AC582" s="22" t="str">
        <f t="shared" si="334"/>
        <v/>
      </c>
      <c r="AD582" s="29" t="str">
        <f t="shared" si="335"/>
        <v/>
      </c>
      <c r="AE582" s="22" t="str">
        <f t="shared" si="336"/>
        <v/>
      </c>
      <c r="AF582" s="22" t="str">
        <f t="shared" si="337"/>
        <v/>
      </c>
      <c r="AG582" s="22" t="str">
        <f t="shared" si="338"/>
        <v/>
      </c>
      <c r="AH582" s="22" t="str">
        <f t="shared" si="339"/>
        <v/>
      </c>
      <c r="AI582" s="22" t="str">
        <f t="shared" si="340"/>
        <v/>
      </c>
      <c r="AJ582" s="31" t="str">
        <f t="shared" si="341"/>
        <v/>
      </c>
      <c r="AK582" s="22" t="str">
        <f t="shared" si="342"/>
        <v/>
      </c>
      <c r="AL582" s="22" t="str">
        <f t="shared" si="343"/>
        <v/>
      </c>
      <c r="AM582" s="22" t="str">
        <f t="shared" si="344"/>
        <v/>
      </c>
      <c r="AN582" s="22" t="str">
        <f t="shared" si="345"/>
        <v/>
      </c>
      <c r="AO582" s="22" t="str">
        <f t="shared" si="346"/>
        <v/>
      </c>
      <c r="AP582" s="22" t="str">
        <f t="shared" si="347"/>
        <v/>
      </c>
      <c r="AQ582" s="2" t="str">
        <f t="shared" si="348"/>
        <v/>
      </c>
    </row>
    <row r="583" spans="1:43" x14ac:dyDescent="0.25">
      <c r="A583" s="26" t="str">
        <f t="shared" si="349"/>
        <v/>
      </c>
      <c r="B583" t="s">
        <v>2280</v>
      </c>
      <c r="C583" t="s">
        <v>42</v>
      </c>
      <c r="D583" t="s">
        <v>47</v>
      </c>
      <c r="E583" t="s">
        <v>2270</v>
      </c>
      <c r="F583">
        <v>2026</v>
      </c>
      <c r="G583" t="s">
        <v>5657</v>
      </c>
      <c r="H583" s="4">
        <v>46174</v>
      </c>
      <c r="I583" s="4" t="str">
        <f t="shared" si="315"/>
        <v>Conference USA</v>
      </c>
      <c r="J583" s="2">
        <f t="shared" si="316"/>
        <v>0.24299999999999999</v>
      </c>
      <c r="K583" s="2">
        <f t="shared" si="317"/>
        <v>0.32800000000000001</v>
      </c>
      <c r="L583" s="2">
        <f t="shared" si="318"/>
        <v>0.379</v>
      </c>
      <c r="M583" s="2">
        <f t="shared" si="319"/>
        <v>0.70599999999999996</v>
      </c>
      <c r="N583" s="22" cm="1">
        <f t="array" ref="N583">IFERROR(INDEX(Stats_Hit_GP,MATCH($B583,Stats_Hit_Player,0)),"")</f>
        <v>33</v>
      </c>
      <c r="O583" s="22">
        <f t="shared" si="320"/>
        <v>116</v>
      </c>
      <c r="P583" s="22">
        <f t="shared" si="321"/>
        <v>103</v>
      </c>
      <c r="Q583" s="22">
        <f t="shared" si="322"/>
        <v>15</v>
      </c>
      <c r="R583" s="22">
        <f t="shared" si="323"/>
        <v>25</v>
      </c>
      <c r="S583" s="22">
        <f t="shared" si="324"/>
        <v>4</v>
      </c>
      <c r="T583" s="22">
        <f t="shared" si="325"/>
        <v>2</v>
      </c>
      <c r="U583" s="22">
        <f t="shared" si="326"/>
        <v>2</v>
      </c>
      <c r="V583" s="22">
        <f t="shared" si="327"/>
        <v>14</v>
      </c>
      <c r="W583" s="22">
        <f t="shared" si="328"/>
        <v>1</v>
      </c>
      <c r="X583" s="22">
        <f t="shared" si="329"/>
        <v>12</v>
      </c>
      <c r="Y583" s="22">
        <f t="shared" si="330"/>
        <v>36</v>
      </c>
      <c r="Z583" s="22">
        <f t="shared" si="331"/>
        <v>1</v>
      </c>
      <c r="AA583" s="22">
        <f t="shared" si="332"/>
        <v>0</v>
      </c>
      <c r="AB583" s="22" t="str">
        <f t="shared" si="333"/>
        <v/>
      </c>
      <c r="AC583" s="22" t="str">
        <f t="shared" si="334"/>
        <v/>
      </c>
      <c r="AD583" s="29" t="str">
        <f t="shared" si="335"/>
        <v/>
      </c>
      <c r="AE583" s="22" t="str">
        <f t="shared" si="336"/>
        <v/>
      </c>
      <c r="AF583" s="22" t="str">
        <f t="shared" si="337"/>
        <v/>
      </c>
      <c r="AG583" s="22" t="str">
        <f t="shared" si="338"/>
        <v/>
      </c>
      <c r="AH583" s="22" t="str">
        <f t="shared" si="339"/>
        <v/>
      </c>
      <c r="AI583" s="22" t="str">
        <f t="shared" si="340"/>
        <v/>
      </c>
      <c r="AJ583" s="31" t="str">
        <f t="shared" si="341"/>
        <v/>
      </c>
      <c r="AK583" s="22" t="str">
        <f t="shared" si="342"/>
        <v/>
      </c>
      <c r="AL583" s="22" t="str">
        <f t="shared" si="343"/>
        <v/>
      </c>
      <c r="AM583" s="22" t="str">
        <f t="shared" si="344"/>
        <v/>
      </c>
      <c r="AN583" s="22" t="str">
        <f t="shared" si="345"/>
        <v/>
      </c>
      <c r="AO583" s="22" t="str">
        <f t="shared" si="346"/>
        <v/>
      </c>
      <c r="AP583" s="22" t="str">
        <f t="shared" si="347"/>
        <v/>
      </c>
      <c r="AQ583" s="2" t="str">
        <f t="shared" si="348"/>
        <v/>
      </c>
    </row>
    <row r="584" spans="1:43" x14ac:dyDescent="0.25">
      <c r="A584" s="26" t="str">
        <f t="shared" si="349"/>
        <v/>
      </c>
      <c r="B584" t="s">
        <v>6742</v>
      </c>
      <c r="C584" t="s">
        <v>6541</v>
      </c>
      <c r="D584" t="s">
        <v>47</v>
      </c>
      <c r="E584" t="s">
        <v>5667</v>
      </c>
      <c r="F584">
        <v>2026</v>
      </c>
      <c r="G584" t="s">
        <v>5657</v>
      </c>
      <c r="H584" s="4">
        <v>46174</v>
      </c>
      <c r="I584" s="4" t="str">
        <f t="shared" si="315"/>
        <v/>
      </c>
      <c r="J584" s="2" t="str">
        <f t="shared" si="316"/>
        <v/>
      </c>
      <c r="K584" s="2" t="str">
        <f t="shared" si="317"/>
        <v/>
      </c>
      <c r="L584" s="2" t="str">
        <f t="shared" si="318"/>
        <v/>
      </c>
      <c r="M584" s="2" t="str">
        <f t="shared" si="319"/>
        <v/>
      </c>
      <c r="N584" s="22" t="str" cm="1">
        <f t="array" ref="N584">IFERROR(INDEX(Stats_Hit_GP,MATCH($B584,Stats_Hit_Player,0)),"")</f>
        <v/>
      </c>
      <c r="O584" s="22" t="str">
        <f t="shared" si="320"/>
        <v/>
      </c>
      <c r="P584" s="22" t="str">
        <f t="shared" si="321"/>
        <v/>
      </c>
      <c r="Q584" s="22" t="str">
        <f t="shared" si="322"/>
        <v/>
      </c>
      <c r="R584" s="22" t="str">
        <f t="shared" si="323"/>
        <v/>
      </c>
      <c r="S584" s="22" t="str">
        <f t="shared" si="324"/>
        <v/>
      </c>
      <c r="T584" s="22" t="str">
        <f t="shared" si="325"/>
        <v/>
      </c>
      <c r="U584" s="22" t="str">
        <f t="shared" si="326"/>
        <v/>
      </c>
      <c r="V584" s="22" t="str">
        <f t="shared" si="327"/>
        <v/>
      </c>
      <c r="W584" s="22" t="str">
        <f t="shared" si="328"/>
        <v/>
      </c>
      <c r="X584" s="22" t="str">
        <f t="shared" si="329"/>
        <v/>
      </c>
      <c r="Y584" s="22" t="str">
        <f t="shared" si="330"/>
        <v/>
      </c>
      <c r="Z584" s="22" t="str">
        <f t="shared" si="331"/>
        <v/>
      </c>
      <c r="AA584" s="22" t="str">
        <f t="shared" si="332"/>
        <v/>
      </c>
      <c r="AB584" s="22" t="str">
        <f t="shared" si="333"/>
        <v/>
      </c>
      <c r="AC584" s="22" t="str">
        <f t="shared" si="334"/>
        <v/>
      </c>
      <c r="AD584" s="29" t="str">
        <f t="shared" si="335"/>
        <v/>
      </c>
      <c r="AE584" s="22" t="str">
        <f t="shared" si="336"/>
        <v/>
      </c>
      <c r="AF584" s="22" t="str">
        <f t="shared" si="337"/>
        <v/>
      </c>
      <c r="AG584" s="22" t="str">
        <f t="shared" si="338"/>
        <v/>
      </c>
      <c r="AH584" s="22" t="str">
        <f t="shared" si="339"/>
        <v/>
      </c>
      <c r="AI584" s="22" t="str">
        <f t="shared" si="340"/>
        <v/>
      </c>
      <c r="AJ584" s="31" t="str">
        <f t="shared" si="341"/>
        <v/>
      </c>
      <c r="AK584" s="22" t="str">
        <f t="shared" si="342"/>
        <v/>
      </c>
      <c r="AL584" s="22" t="str">
        <f t="shared" si="343"/>
        <v/>
      </c>
      <c r="AM584" s="22" t="str">
        <f t="shared" si="344"/>
        <v/>
      </c>
      <c r="AN584" s="22" t="str">
        <f t="shared" si="345"/>
        <v/>
      </c>
      <c r="AO584" s="22" t="str">
        <f t="shared" si="346"/>
        <v/>
      </c>
      <c r="AP584" s="22" t="str">
        <f t="shared" si="347"/>
        <v/>
      </c>
      <c r="AQ584" s="2" t="str">
        <f t="shared" si="348"/>
        <v/>
      </c>
    </row>
    <row r="585" spans="1:43" x14ac:dyDescent="0.25">
      <c r="A585" s="26" t="str">
        <f t="shared" si="349"/>
        <v/>
      </c>
      <c r="B585" t="s">
        <v>3815</v>
      </c>
      <c r="C585" t="s">
        <v>27</v>
      </c>
      <c r="D585" t="s">
        <v>47</v>
      </c>
      <c r="E585" t="s">
        <v>3816</v>
      </c>
      <c r="F585">
        <v>2026</v>
      </c>
      <c r="G585" t="s">
        <v>5657</v>
      </c>
      <c r="H585" s="4">
        <v>46174</v>
      </c>
      <c r="I585" s="4" t="str">
        <f t="shared" si="315"/>
        <v>Northeast</v>
      </c>
      <c r="J585" s="2">
        <f t="shared" si="316"/>
        <v>0.34399999999999997</v>
      </c>
      <c r="K585" s="2">
        <f t="shared" si="317"/>
        <v>0.46600000000000003</v>
      </c>
      <c r="L585" s="2">
        <f t="shared" si="318"/>
        <v>0.45700000000000002</v>
      </c>
      <c r="M585" s="2">
        <f t="shared" si="319"/>
        <v>0.92300000000000004</v>
      </c>
      <c r="N585" s="22" cm="1">
        <f t="array" ref="N585">IFERROR(INDEX(Stats_Hit_GP,MATCH($B585,Stats_Hit_Player,0)),"")</f>
        <v>44</v>
      </c>
      <c r="O585" s="22">
        <f t="shared" si="320"/>
        <v>193</v>
      </c>
      <c r="P585" s="22">
        <f t="shared" si="321"/>
        <v>151</v>
      </c>
      <c r="Q585" s="22">
        <f t="shared" si="322"/>
        <v>41</v>
      </c>
      <c r="R585" s="22">
        <f t="shared" si="323"/>
        <v>52</v>
      </c>
      <c r="S585" s="22">
        <f t="shared" si="324"/>
        <v>8</v>
      </c>
      <c r="T585" s="22">
        <f t="shared" si="325"/>
        <v>0</v>
      </c>
      <c r="U585" s="22">
        <f t="shared" si="326"/>
        <v>3</v>
      </c>
      <c r="V585" s="22">
        <f t="shared" si="327"/>
        <v>22</v>
      </c>
      <c r="W585" s="22">
        <f t="shared" si="328"/>
        <v>18</v>
      </c>
      <c r="X585" s="22">
        <f t="shared" si="329"/>
        <v>19</v>
      </c>
      <c r="Y585" s="22">
        <f t="shared" si="330"/>
        <v>22</v>
      </c>
      <c r="Z585" s="22">
        <f t="shared" si="331"/>
        <v>24</v>
      </c>
      <c r="AA585" s="22">
        <f t="shared" si="332"/>
        <v>3</v>
      </c>
      <c r="AB585" s="22" t="str">
        <f t="shared" si="333"/>
        <v/>
      </c>
      <c r="AC585" s="22" t="str">
        <f t="shared" si="334"/>
        <v/>
      </c>
      <c r="AD585" s="29" t="str">
        <f t="shared" si="335"/>
        <v/>
      </c>
      <c r="AE585" s="22" t="str">
        <f t="shared" si="336"/>
        <v/>
      </c>
      <c r="AF585" s="22" t="str">
        <f t="shared" si="337"/>
        <v/>
      </c>
      <c r="AG585" s="22" t="str">
        <f t="shared" si="338"/>
        <v/>
      </c>
      <c r="AH585" s="22" t="str">
        <f t="shared" si="339"/>
        <v/>
      </c>
      <c r="AI585" s="22" t="str">
        <f t="shared" si="340"/>
        <v/>
      </c>
      <c r="AJ585" s="31" t="str">
        <f t="shared" si="341"/>
        <v/>
      </c>
      <c r="AK585" s="22" t="str">
        <f t="shared" si="342"/>
        <v/>
      </c>
      <c r="AL585" s="22" t="str">
        <f t="shared" si="343"/>
        <v/>
      </c>
      <c r="AM585" s="22" t="str">
        <f t="shared" si="344"/>
        <v/>
      </c>
      <c r="AN585" s="22" t="str">
        <f t="shared" si="345"/>
        <v/>
      </c>
      <c r="AO585" s="22" t="str">
        <f t="shared" si="346"/>
        <v/>
      </c>
      <c r="AP585" s="22" t="str">
        <f t="shared" si="347"/>
        <v/>
      </c>
      <c r="AQ585" s="2" t="str">
        <f t="shared" si="348"/>
        <v/>
      </c>
    </row>
    <row r="586" spans="1:43" x14ac:dyDescent="0.25">
      <c r="A586" s="26">
        <f t="shared" si="349"/>
        <v>1</v>
      </c>
      <c r="B586" t="s">
        <v>6743</v>
      </c>
      <c r="C586" t="s">
        <v>64</v>
      </c>
      <c r="D586" t="s">
        <v>32</v>
      </c>
      <c r="E586" t="s">
        <v>3288</v>
      </c>
      <c r="F586">
        <v>2026</v>
      </c>
      <c r="G586" t="s">
        <v>5657</v>
      </c>
      <c r="H586" s="4">
        <v>46174</v>
      </c>
      <c r="I586" s="4" t="str">
        <f t="shared" si="315"/>
        <v>Missouri Valley</v>
      </c>
      <c r="J586" s="2" t="str">
        <f t="shared" si="316"/>
        <v/>
      </c>
      <c r="K586" s="2" t="str">
        <f t="shared" si="317"/>
        <v/>
      </c>
      <c r="L586" s="2" t="str">
        <f t="shared" si="318"/>
        <v/>
      </c>
      <c r="M586" s="2" t="str">
        <f t="shared" si="319"/>
        <v/>
      </c>
      <c r="N586" s="22" t="str" cm="1">
        <f t="array" ref="N586">IFERROR(INDEX(Stats_Hit_GP,MATCH($B586,Stats_Hit_Player,0)),"")</f>
        <v/>
      </c>
      <c r="O586" s="22" t="str">
        <f t="shared" si="320"/>
        <v/>
      </c>
      <c r="P586" s="22" t="str">
        <f t="shared" si="321"/>
        <v/>
      </c>
      <c r="Q586" s="22" t="str">
        <f t="shared" si="322"/>
        <v/>
      </c>
      <c r="R586" s="22" t="str">
        <f t="shared" si="323"/>
        <v/>
      </c>
      <c r="S586" s="22" t="str">
        <f t="shared" si="324"/>
        <v/>
      </c>
      <c r="T586" s="22" t="str">
        <f t="shared" si="325"/>
        <v/>
      </c>
      <c r="U586" s="22" t="str">
        <f t="shared" si="326"/>
        <v/>
      </c>
      <c r="V586" s="22" t="str">
        <f t="shared" si="327"/>
        <v/>
      </c>
      <c r="W586" s="22" t="str">
        <f t="shared" si="328"/>
        <v/>
      </c>
      <c r="X586" s="22" t="str">
        <f t="shared" si="329"/>
        <v/>
      </c>
      <c r="Y586" s="22" t="str">
        <f t="shared" si="330"/>
        <v/>
      </c>
      <c r="Z586" s="22" t="str">
        <f t="shared" si="331"/>
        <v/>
      </c>
      <c r="AA586" s="22" t="str">
        <f t="shared" si="332"/>
        <v/>
      </c>
      <c r="AB586" s="22">
        <f t="shared" si="333"/>
        <v>0</v>
      </c>
      <c r="AC586" s="22">
        <f t="shared" si="334"/>
        <v>0</v>
      </c>
      <c r="AD586" s="29">
        <f t="shared" si="335"/>
        <v>27</v>
      </c>
      <c r="AE586" s="22">
        <f t="shared" si="336"/>
        <v>1</v>
      </c>
      <c r="AF586" s="22">
        <f t="shared" si="337"/>
        <v>0</v>
      </c>
      <c r="AG586" s="22">
        <f t="shared" si="338"/>
        <v>0</v>
      </c>
      <c r="AH586" s="22">
        <f t="shared" si="339"/>
        <v>0</v>
      </c>
      <c r="AI586" s="22">
        <f t="shared" si="340"/>
        <v>0</v>
      </c>
      <c r="AJ586" s="31">
        <f t="shared" si="341"/>
        <v>0.2</v>
      </c>
      <c r="AK586" s="22">
        <f t="shared" si="342"/>
        <v>0</v>
      </c>
      <c r="AL586" s="22">
        <f t="shared" si="343"/>
        <v>2</v>
      </c>
      <c r="AM586" s="22">
        <f t="shared" si="344"/>
        <v>2</v>
      </c>
      <c r="AN586" s="22">
        <f t="shared" si="345"/>
        <v>4</v>
      </c>
      <c r="AO586" s="22">
        <f t="shared" si="346"/>
        <v>1</v>
      </c>
      <c r="AP586" s="22">
        <f t="shared" si="347"/>
        <v>0</v>
      </c>
      <c r="AQ586" s="2">
        <f t="shared" si="348"/>
        <v>0</v>
      </c>
    </row>
    <row r="587" spans="1:43" x14ac:dyDescent="0.25">
      <c r="A587" s="26">
        <f t="shared" si="349"/>
        <v>1</v>
      </c>
      <c r="B587" t="s">
        <v>6744</v>
      </c>
      <c r="C587" t="s">
        <v>64</v>
      </c>
      <c r="D587" t="s">
        <v>29</v>
      </c>
      <c r="E587" t="s">
        <v>2824</v>
      </c>
      <c r="F587">
        <v>2026</v>
      </c>
      <c r="G587" t="s">
        <v>5657</v>
      </c>
      <c r="H587" s="4">
        <v>46174</v>
      </c>
      <c r="I587" s="4" t="str">
        <f t="shared" si="315"/>
        <v>Metro Atlantic</v>
      </c>
      <c r="J587" s="2" t="str">
        <f t="shared" si="316"/>
        <v/>
      </c>
      <c r="K587" s="2" t="str">
        <f t="shared" si="317"/>
        <v/>
      </c>
      <c r="L587" s="2" t="str">
        <f t="shared" si="318"/>
        <v/>
      </c>
      <c r="M587" s="2" t="str">
        <f t="shared" si="319"/>
        <v/>
      </c>
      <c r="N587" s="22" t="str" cm="1">
        <f t="array" ref="N587">IFERROR(INDEX(Stats_Hit_GP,MATCH($B587,Stats_Hit_Player,0)),"")</f>
        <v/>
      </c>
      <c r="O587" s="22" t="str">
        <f t="shared" si="320"/>
        <v/>
      </c>
      <c r="P587" s="22" t="str">
        <f t="shared" si="321"/>
        <v/>
      </c>
      <c r="Q587" s="22" t="str">
        <f t="shared" si="322"/>
        <v/>
      </c>
      <c r="R587" s="22" t="str">
        <f t="shared" si="323"/>
        <v/>
      </c>
      <c r="S587" s="22" t="str">
        <f t="shared" si="324"/>
        <v/>
      </c>
      <c r="T587" s="22" t="str">
        <f t="shared" si="325"/>
        <v/>
      </c>
      <c r="U587" s="22" t="str">
        <f t="shared" si="326"/>
        <v/>
      </c>
      <c r="V587" s="22" t="str">
        <f t="shared" si="327"/>
        <v/>
      </c>
      <c r="W587" s="22" t="str">
        <f t="shared" si="328"/>
        <v/>
      </c>
      <c r="X587" s="22" t="str">
        <f t="shared" si="329"/>
        <v/>
      </c>
      <c r="Y587" s="22" t="str">
        <f t="shared" si="330"/>
        <v/>
      </c>
      <c r="Z587" s="22" t="str">
        <f t="shared" si="331"/>
        <v/>
      </c>
      <c r="AA587" s="22" t="str">
        <f t="shared" si="332"/>
        <v/>
      </c>
      <c r="AB587" s="22">
        <f t="shared" si="333"/>
        <v>9</v>
      </c>
      <c r="AC587" s="22">
        <f t="shared" si="334"/>
        <v>3</v>
      </c>
      <c r="AD587" s="29">
        <f t="shared" si="335"/>
        <v>3.59</v>
      </c>
      <c r="AE587" s="22">
        <f t="shared" si="336"/>
        <v>16</v>
      </c>
      <c r="AF587" s="22">
        <f t="shared" si="337"/>
        <v>15</v>
      </c>
      <c r="AG587" s="22">
        <f t="shared" si="338"/>
        <v>2</v>
      </c>
      <c r="AH587" s="22">
        <f t="shared" si="339"/>
        <v>0</v>
      </c>
      <c r="AI587" s="22">
        <f t="shared" si="340"/>
        <v>0</v>
      </c>
      <c r="AJ587" s="31">
        <f t="shared" si="341"/>
        <v>102.2</v>
      </c>
      <c r="AK587" s="22">
        <f t="shared" si="342"/>
        <v>90</v>
      </c>
      <c r="AL587" s="22">
        <f t="shared" si="343"/>
        <v>44</v>
      </c>
      <c r="AM587" s="22">
        <f t="shared" si="344"/>
        <v>41</v>
      </c>
      <c r="AN587" s="22">
        <f t="shared" si="345"/>
        <v>42</v>
      </c>
      <c r="AO587" s="22">
        <f t="shared" si="346"/>
        <v>90</v>
      </c>
      <c r="AP587" s="22">
        <f t="shared" si="347"/>
        <v>8</v>
      </c>
      <c r="AQ587" s="2">
        <f t="shared" si="348"/>
        <v>0.23899999999999999</v>
      </c>
    </row>
    <row r="588" spans="1:43" x14ac:dyDescent="0.25">
      <c r="A588" s="26" t="str">
        <f t="shared" si="349"/>
        <v/>
      </c>
      <c r="B588" t="s">
        <v>2826</v>
      </c>
      <c r="C588" t="s">
        <v>25</v>
      </c>
      <c r="D588" t="s">
        <v>37</v>
      </c>
      <c r="E588" t="s">
        <v>2824</v>
      </c>
      <c r="F588">
        <v>2026</v>
      </c>
      <c r="G588" t="s">
        <v>5657</v>
      </c>
      <c r="H588" s="4">
        <v>46174</v>
      </c>
      <c r="I588" s="4" t="str">
        <f t="shared" si="315"/>
        <v>Metro Atlantic</v>
      </c>
      <c r="J588" s="2">
        <f t="shared" si="316"/>
        <v>0.34300000000000003</v>
      </c>
      <c r="K588" s="2">
        <f t="shared" si="317"/>
        <v>0.39700000000000002</v>
      </c>
      <c r="L588" s="2">
        <f t="shared" si="318"/>
        <v>0.56000000000000005</v>
      </c>
      <c r="M588" s="2">
        <f t="shared" si="319"/>
        <v>0.95699999999999996</v>
      </c>
      <c r="N588" s="22" cm="1">
        <f t="array" ref="N588">IFERROR(INDEX(Stats_Hit_GP,MATCH($B588,Stats_Hit_Player,0)),"")</f>
        <v>52</v>
      </c>
      <c r="O588" s="22">
        <f t="shared" si="320"/>
        <v>232</v>
      </c>
      <c r="P588" s="22">
        <f t="shared" si="321"/>
        <v>207</v>
      </c>
      <c r="Q588" s="22">
        <f t="shared" si="322"/>
        <v>38</v>
      </c>
      <c r="R588" s="22">
        <f t="shared" si="323"/>
        <v>71</v>
      </c>
      <c r="S588" s="22">
        <f t="shared" si="324"/>
        <v>17</v>
      </c>
      <c r="T588" s="22">
        <f t="shared" si="325"/>
        <v>5</v>
      </c>
      <c r="U588" s="22">
        <f t="shared" si="326"/>
        <v>6</v>
      </c>
      <c r="V588" s="22">
        <f t="shared" si="327"/>
        <v>48</v>
      </c>
      <c r="W588" s="22">
        <f t="shared" si="328"/>
        <v>6</v>
      </c>
      <c r="X588" s="22">
        <f t="shared" si="329"/>
        <v>15</v>
      </c>
      <c r="Y588" s="22">
        <f t="shared" si="330"/>
        <v>49</v>
      </c>
      <c r="Z588" s="22">
        <f t="shared" si="331"/>
        <v>4</v>
      </c>
      <c r="AA588" s="22">
        <f t="shared" si="332"/>
        <v>0</v>
      </c>
      <c r="AB588" s="22" t="str">
        <f t="shared" si="333"/>
        <v/>
      </c>
      <c r="AC588" s="22" t="str">
        <f t="shared" si="334"/>
        <v/>
      </c>
      <c r="AD588" s="29" t="str">
        <f t="shared" si="335"/>
        <v/>
      </c>
      <c r="AE588" s="22" t="str">
        <f t="shared" si="336"/>
        <v/>
      </c>
      <c r="AF588" s="22" t="str">
        <f t="shared" si="337"/>
        <v/>
      </c>
      <c r="AG588" s="22" t="str">
        <f t="shared" si="338"/>
        <v/>
      </c>
      <c r="AH588" s="22" t="str">
        <f t="shared" si="339"/>
        <v/>
      </c>
      <c r="AI588" s="22" t="str">
        <f t="shared" si="340"/>
        <v/>
      </c>
      <c r="AJ588" s="31" t="str">
        <f t="shared" si="341"/>
        <v/>
      </c>
      <c r="AK588" s="22" t="str">
        <f t="shared" si="342"/>
        <v/>
      </c>
      <c r="AL588" s="22" t="str">
        <f t="shared" si="343"/>
        <v/>
      </c>
      <c r="AM588" s="22" t="str">
        <f t="shared" si="344"/>
        <v/>
      </c>
      <c r="AN588" s="22" t="str">
        <f t="shared" si="345"/>
        <v/>
      </c>
      <c r="AO588" s="22" t="str">
        <f t="shared" si="346"/>
        <v/>
      </c>
      <c r="AP588" s="22" t="str">
        <f t="shared" si="347"/>
        <v/>
      </c>
      <c r="AQ588" s="2" t="str">
        <f t="shared" si="348"/>
        <v/>
      </c>
    </row>
    <row r="589" spans="1:43" x14ac:dyDescent="0.25">
      <c r="A589" s="26" t="str">
        <f t="shared" si="349"/>
        <v/>
      </c>
      <c r="B589" t="s">
        <v>2830</v>
      </c>
      <c r="C589" t="s">
        <v>42</v>
      </c>
      <c r="D589" t="s">
        <v>24</v>
      </c>
      <c r="E589" t="s">
        <v>2824</v>
      </c>
      <c r="F589">
        <v>2026</v>
      </c>
      <c r="G589" t="s">
        <v>5657</v>
      </c>
      <c r="H589" s="4">
        <v>46174</v>
      </c>
      <c r="I589" s="4" t="str">
        <f t="shared" si="315"/>
        <v>Metro Atlantic</v>
      </c>
      <c r="J589" s="2">
        <f t="shared" si="316"/>
        <v>0.28399999999999997</v>
      </c>
      <c r="K589" s="2">
        <f t="shared" si="317"/>
        <v>0.39900000000000002</v>
      </c>
      <c r="L589" s="2">
        <f t="shared" si="318"/>
        <v>0.497</v>
      </c>
      <c r="M589" s="2">
        <f t="shared" si="319"/>
        <v>0.89600000000000002</v>
      </c>
      <c r="N589" s="22" cm="1">
        <f t="array" ref="N589">IFERROR(INDEX(Stats_Hit_GP,MATCH($B589,Stats_Hit_Player,0)),"")</f>
        <v>51</v>
      </c>
      <c r="O589" s="22">
        <f t="shared" si="320"/>
        <v>224</v>
      </c>
      <c r="P589" s="22">
        <f t="shared" si="321"/>
        <v>183</v>
      </c>
      <c r="Q589" s="22">
        <f t="shared" si="322"/>
        <v>37</v>
      </c>
      <c r="R589" s="22">
        <f t="shared" si="323"/>
        <v>52</v>
      </c>
      <c r="S589" s="22">
        <f t="shared" si="324"/>
        <v>15</v>
      </c>
      <c r="T589" s="22">
        <f t="shared" si="325"/>
        <v>0</v>
      </c>
      <c r="U589" s="22">
        <f t="shared" si="326"/>
        <v>8</v>
      </c>
      <c r="V589" s="22">
        <f t="shared" si="327"/>
        <v>40</v>
      </c>
      <c r="W589" s="22">
        <f t="shared" si="328"/>
        <v>11</v>
      </c>
      <c r="X589" s="22">
        <f t="shared" si="329"/>
        <v>26</v>
      </c>
      <c r="Y589" s="22">
        <f t="shared" si="330"/>
        <v>39</v>
      </c>
      <c r="Z589" s="22">
        <f t="shared" si="331"/>
        <v>3</v>
      </c>
      <c r="AA589" s="22">
        <f t="shared" si="332"/>
        <v>0</v>
      </c>
      <c r="AB589" s="22" t="str">
        <f t="shared" si="333"/>
        <v/>
      </c>
      <c r="AC589" s="22" t="str">
        <f t="shared" si="334"/>
        <v/>
      </c>
      <c r="AD589" s="29" t="str">
        <f t="shared" si="335"/>
        <v/>
      </c>
      <c r="AE589" s="22" t="str">
        <f t="shared" si="336"/>
        <v/>
      </c>
      <c r="AF589" s="22" t="str">
        <f t="shared" si="337"/>
        <v/>
      </c>
      <c r="AG589" s="22" t="str">
        <f t="shared" si="338"/>
        <v/>
      </c>
      <c r="AH589" s="22" t="str">
        <f t="shared" si="339"/>
        <v/>
      </c>
      <c r="AI589" s="22" t="str">
        <f t="shared" si="340"/>
        <v/>
      </c>
      <c r="AJ589" s="31" t="str">
        <f t="shared" si="341"/>
        <v/>
      </c>
      <c r="AK589" s="22" t="str">
        <f t="shared" si="342"/>
        <v/>
      </c>
      <c r="AL589" s="22" t="str">
        <f t="shared" si="343"/>
        <v/>
      </c>
      <c r="AM589" s="22" t="str">
        <f t="shared" si="344"/>
        <v/>
      </c>
      <c r="AN589" s="22" t="str">
        <f t="shared" si="345"/>
        <v/>
      </c>
      <c r="AO589" s="22" t="str">
        <f t="shared" si="346"/>
        <v/>
      </c>
      <c r="AP589" s="22" t="str">
        <f t="shared" si="347"/>
        <v/>
      </c>
      <c r="AQ589" s="2" t="str">
        <f t="shared" si="348"/>
        <v/>
      </c>
    </row>
    <row r="590" spans="1:43" x14ac:dyDescent="0.25">
      <c r="A590" s="26" t="str">
        <f t="shared" si="349"/>
        <v/>
      </c>
      <c r="B590" t="s">
        <v>2825</v>
      </c>
      <c r="C590" t="s">
        <v>44</v>
      </c>
      <c r="D590" t="s">
        <v>24</v>
      </c>
      <c r="E590" t="s">
        <v>2824</v>
      </c>
      <c r="F590">
        <v>2026</v>
      </c>
      <c r="G590" t="s">
        <v>5657</v>
      </c>
      <c r="H590" s="4">
        <v>46174</v>
      </c>
      <c r="I590" s="4" t="str">
        <f t="shared" si="315"/>
        <v>Metro Atlantic</v>
      </c>
      <c r="J590" s="2">
        <f t="shared" si="316"/>
        <v>0.35399999999999998</v>
      </c>
      <c r="K590" s="2">
        <f t="shared" si="317"/>
        <v>0.4</v>
      </c>
      <c r="L590" s="2">
        <f t="shared" si="318"/>
        <v>0.57399999999999995</v>
      </c>
      <c r="M590" s="2">
        <f t="shared" si="319"/>
        <v>0.97399999999999998</v>
      </c>
      <c r="N590" s="22" cm="1">
        <f t="array" ref="N590">IFERROR(INDEX(Stats_Hit_GP,MATCH($B590,Stats_Hit_Player,0)),"")</f>
        <v>49</v>
      </c>
      <c r="O590" s="22">
        <f t="shared" si="320"/>
        <v>230</v>
      </c>
      <c r="P590" s="22">
        <f t="shared" si="321"/>
        <v>209</v>
      </c>
      <c r="Q590" s="22">
        <f t="shared" si="322"/>
        <v>38</v>
      </c>
      <c r="R590" s="22">
        <f t="shared" si="323"/>
        <v>74</v>
      </c>
      <c r="S590" s="22">
        <f t="shared" si="324"/>
        <v>11</v>
      </c>
      <c r="T590" s="22">
        <f t="shared" si="325"/>
        <v>4</v>
      </c>
      <c r="U590" s="22">
        <f t="shared" si="326"/>
        <v>9</v>
      </c>
      <c r="V590" s="22">
        <f t="shared" si="327"/>
        <v>48</v>
      </c>
      <c r="W590" s="22">
        <f t="shared" si="328"/>
        <v>1</v>
      </c>
      <c r="X590" s="22">
        <f t="shared" si="329"/>
        <v>17</v>
      </c>
      <c r="Y590" s="22">
        <f t="shared" si="330"/>
        <v>41</v>
      </c>
      <c r="Z590" s="22">
        <f t="shared" si="331"/>
        <v>1</v>
      </c>
      <c r="AA590" s="22">
        <f t="shared" si="332"/>
        <v>0</v>
      </c>
      <c r="AB590" s="22" t="str">
        <f t="shared" si="333"/>
        <v/>
      </c>
      <c r="AC590" s="22" t="str">
        <f t="shared" si="334"/>
        <v/>
      </c>
      <c r="AD590" s="29" t="str">
        <f t="shared" si="335"/>
        <v/>
      </c>
      <c r="AE590" s="22" t="str">
        <f t="shared" si="336"/>
        <v/>
      </c>
      <c r="AF590" s="22" t="str">
        <f t="shared" si="337"/>
        <v/>
      </c>
      <c r="AG590" s="22" t="str">
        <f t="shared" si="338"/>
        <v/>
      </c>
      <c r="AH590" s="22" t="str">
        <f t="shared" si="339"/>
        <v/>
      </c>
      <c r="AI590" s="22" t="str">
        <f t="shared" si="340"/>
        <v/>
      </c>
      <c r="AJ590" s="31" t="str">
        <f t="shared" si="341"/>
        <v/>
      </c>
      <c r="AK590" s="22" t="str">
        <f t="shared" si="342"/>
        <v/>
      </c>
      <c r="AL590" s="22" t="str">
        <f t="shared" si="343"/>
        <v/>
      </c>
      <c r="AM590" s="22" t="str">
        <f t="shared" si="344"/>
        <v/>
      </c>
      <c r="AN590" s="22" t="str">
        <f t="shared" si="345"/>
        <v/>
      </c>
      <c r="AO590" s="22" t="str">
        <f t="shared" si="346"/>
        <v/>
      </c>
      <c r="AP590" s="22" t="str">
        <f t="shared" si="347"/>
        <v/>
      </c>
      <c r="AQ590" s="2" t="str">
        <f t="shared" si="348"/>
        <v/>
      </c>
    </row>
    <row r="591" spans="1:43" x14ac:dyDescent="0.25">
      <c r="A591" s="26">
        <f t="shared" si="349"/>
        <v>1</v>
      </c>
      <c r="B591" t="s">
        <v>524</v>
      </c>
      <c r="C591" t="s">
        <v>35</v>
      </c>
      <c r="D591" t="s">
        <v>29</v>
      </c>
      <c r="E591" t="s">
        <v>515</v>
      </c>
      <c r="F591">
        <v>2026</v>
      </c>
      <c r="G591" t="s">
        <v>5657</v>
      </c>
      <c r="H591" s="4">
        <v>46173</v>
      </c>
      <c r="I591" s="4" t="str">
        <f t="shared" si="315"/>
        <v>ACC</v>
      </c>
      <c r="J591" s="2">
        <f t="shared" si="316"/>
        <v>0.23300000000000001</v>
      </c>
      <c r="K591" s="2">
        <f t="shared" si="317"/>
        <v>0.29299999999999998</v>
      </c>
      <c r="L591" s="2">
        <f t="shared" si="318"/>
        <v>0.30199999999999999</v>
      </c>
      <c r="M591" s="2">
        <f t="shared" si="319"/>
        <v>0.59499999999999997</v>
      </c>
      <c r="N591" s="22" cm="1">
        <f t="array" ref="N591">IFERROR(INDEX(Stats_Hit_GP,MATCH($B591,Stats_Hit_Player,0)),"")</f>
        <v>34</v>
      </c>
      <c r="O591" s="22">
        <f t="shared" si="320"/>
        <v>133</v>
      </c>
      <c r="P591" s="22">
        <f t="shared" si="321"/>
        <v>116</v>
      </c>
      <c r="Q591" s="22">
        <f t="shared" si="322"/>
        <v>13</v>
      </c>
      <c r="R591" s="22">
        <f t="shared" si="323"/>
        <v>27</v>
      </c>
      <c r="S591" s="22">
        <f t="shared" si="324"/>
        <v>2</v>
      </c>
      <c r="T591" s="22">
        <f t="shared" si="325"/>
        <v>0</v>
      </c>
      <c r="U591" s="22">
        <f t="shared" si="326"/>
        <v>2</v>
      </c>
      <c r="V591" s="22">
        <f t="shared" si="327"/>
        <v>19</v>
      </c>
      <c r="W591" s="22">
        <f t="shared" si="328"/>
        <v>0</v>
      </c>
      <c r="X591" s="22">
        <f t="shared" si="329"/>
        <v>12</v>
      </c>
      <c r="Y591" s="22">
        <f t="shared" si="330"/>
        <v>22</v>
      </c>
      <c r="Z591" s="22">
        <f t="shared" si="331"/>
        <v>1</v>
      </c>
      <c r="AA591" s="22">
        <f t="shared" si="332"/>
        <v>0</v>
      </c>
      <c r="AB591" s="22" t="str">
        <f t="shared" si="333"/>
        <v/>
      </c>
      <c r="AC591" s="22" t="str">
        <f t="shared" si="334"/>
        <v/>
      </c>
      <c r="AD591" s="29" t="str">
        <f t="shared" si="335"/>
        <v/>
      </c>
      <c r="AE591" s="22" t="str">
        <f t="shared" si="336"/>
        <v/>
      </c>
      <c r="AF591" s="22" t="str">
        <f t="shared" si="337"/>
        <v/>
      </c>
      <c r="AG591" s="22" t="str">
        <f t="shared" si="338"/>
        <v/>
      </c>
      <c r="AH591" s="22" t="str">
        <f t="shared" si="339"/>
        <v/>
      </c>
      <c r="AI591" s="22" t="str">
        <f t="shared" si="340"/>
        <v/>
      </c>
      <c r="AJ591" s="31" t="str">
        <f t="shared" si="341"/>
        <v/>
      </c>
      <c r="AK591" s="22" t="str">
        <f t="shared" si="342"/>
        <v/>
      </c>
      <c r="AL591" s="22" t="str">
        <f t="shared" si="343"/>
        <v/>
      </c>
      <c r="AM591" s="22" t="str">
        <f t="shared" si="344"/>
        <v/>
      </c>
      <c r="AN591" s="22" t="str">
        <f t="shared" si="345"/>
        <v/>
      </c>
      <c r="AO591" s="22" t="str">
        <f t="shared" si="346"/>
        <v/>
      </c>
      <c r="AP591" s="22" t="str">
        <f t="shared" si="347"/>
        <v/>
      </c>
      <c r="AQ591" s="2" t="str">
        <f t="shared" si="348"/>
        <v/>
      </c>
    </row>
    <row r="592" spans="1:43" x14ac:dyDescent="0.25">
      <c r="A592" s="26" t="str">
        <f t="shared" si="349"/>
        <v/>
      </c>
      <c r="B592" t="s">
        <v>6745</v>
      </c>
      <c r="C592" t="s">
        <v>64</v>
      </c>
      <c r="D592" t="s">
        <v>37</v>
      </c>
      <c r="E592" t="s">
        <v>3958</v>
      </c>
      <c r="F592">
        <v>2026</v>
      </c>
      <c r="G592" t="s">
        <v>5657</v>
      </c>
      <c r="H592" s="4">
        <v>46173</v>
      </c>
      <c r="I592" s="4" t="str">
        <f t="shared" si="315"/>
        <v>Ohio Valley</v>
      </c>
      <c r="J592" s="2" t="str">
        <f t="shared" si="316"/>
        <v/>
      </c>
      <c r="K592" s="2" t="str">
        <f t="shared" si="317"/>
        <v/>
      </c>
      <c r="L592" s="2" t="str">
        <f t="shared" si="318"/>
        <v/>
      </c>
      <c r="M592" s="2" t="str">
        <f t="shared" si="319"/>
        <v/>
      </c>
      <c r="N592" s="22" t="str" cm="1">
        <f t="array" ref="N592">IFERROR(INDEX(Stats_Hit_GP,MATCH($B592,Stats_Hit_Player,0)),"")</f>
        <v/>
      </c>
      <c r="O592" s="22" t="str">
        <f t="shared" si="320"/>
        <v/>
      </c>
      <c r="P592" s="22" t="str">
        <f t="shared" si="321"/>
        <v/>
      </c>
      <c r="Q592" s="22" t="str">
        <f t="shared" si="322"/>
        <v/>
      </c>
      <c r="R592" s="22" t="str">
        <f t="shared" si="323"/>
        <v/>
      </c>
      <c r="S592" s="22" t="str">
        <f t="shared" si="324"/>
        <v/>
      </c>
      <c r="T592" s="22" t="str">
        <f t="shared" si="325"/>
        <v/>
      </c>
      <c r="U592" s="22" t="str">
        <f t="shared" si="326"/>
        <v/>
      </c>
      <c r="V592" s="22" t="str">
        <f t="shared" si="327"/>
        <v/>
      </c>
      <c r="W592" s="22" t="str">
        <f t="shared" si="328"/>
        <v/>
      </c>
      <c r="X592" s="22" t="str">
        <f t="shared" si="329"/>
        <v/>
      </c>
      <c r="Y592" s="22" t="str">
        <f t="shared" si="330"/>
        <v/>
      </c>
      <c r="Z592" s="22" t="str">
        <f t="shared" si="331"/>
        <v/>
      </c>
      <c r="AA592" s="22" t="str">
        <f t="shared" si="332"/>
        <v/>
      </c>
      <c r="AB592" s="22">
        <f t="shared" si="333"/>
        <v>0</v>
      </c>
      <c r="AC592" s="22">
        <f t="shared" si="334"/>
        <v>0</v>
      </c>
      <c r="AD592" s="29">
        <f t="shared" si="335"/>
        <v>4.91</v>
      </c>
      <c r="AE592" s="22">
        <f t="shared" si="336"/>
        <v>15</v>
      </c>
      <c r="AF592" s="22">
        <f t="shared" si="337"/>
        <v>0</v>
      </c>
      <c r="AG592" s="22">
        <f t="shared" si="338"/>
        <v>0</v>
      </c>
      <c r="AH592" s="22">
        <f t="shared" si="339"/>
        <v>0</v>
      </c>
      <c r="AI592" s="22">
        <f t="shared" si="340"/>
        <v>0</v>
      </c>
      <c r="AJ592" s="31">
        <f t="shared" si="341"/>
        <v>11</v>
      </c>
      <c r="AK592" s="22">
        <f t="shared" si="342"/>
        <v>6</v>
      </c>
      <c r="AL592" s="22">
        <f t="shared" si="343"/>
        <v>7</v>
      </c>
      <c r="AM592" s="22">
        <f t="shared" si="344"/>
        <v>6</v>
      </c>
      <c r="AN592" s="22">
        <f t="shared" si="345"/>
        <v>9</v>
      </c>
      <c r="AO592" s="22">
        <f t="shared" si="346"/>
        <v>12</v>
      </c>
      <c r="AP592" s="22">
        <f t="shared" si="347"/>
        <v>2</v>
      </c>
      <c r="AQ592" s="2">
        <f t="shared" si="348"/>
        <v>0.158</v>
      </c>
    </row>
    <row r="593" spans="1:43" x14ac:dyDescent="0.25">
      <c r="A593" s="26" t="str">
        <f t="shared" si="349"/>
        <v/>
      </c>
      <c r="B593" t="s">
        <v>1401</v>
      </c>
      <c r="C593" t="s">
        <v>25</v>
      </c>
      <c r="D593" t="s">
        <v>37</v>
      </c>
      <c r="E593" t="s">
        <v>1399</v>
      </c>
      <c r="F593">
        <v>2026</v>
      </c>
      <c r="G593" t="s">
        <v>5657</v>
      </c>
      <c r="H593" s="4">
        <v>46173</v>
      </c>
      <c r="I593" s="4" t="str">
        <f t="shared" si="315"/>
        <v>Big East</v>
      </c>
      <c r="J593" s="2">
        <f t="shared" si="316"/>
        <v>0.29899999999999999</v>
      </c>
      <c r="K593" s="2">
        <f t="shared" si="317"/>
        <v>0.379</v>
      </c>
      <c r="L593" s="2">
        <f t="shared" si="318"/>
        <v>0.39300000000000002</v>
      </c>
      <c r="M593" s="2">
        <f t="shared" si="319"/>
        <v>0.77200000000000002</v>
      </c>
      <c r="N593" s="22" cm="1">
        <f t="array" ref="N593">IFERROR(INDEX(Stats_Hit_GP,MATCH($B593,Stats_Hit_Player,0)),"")</f>
        <v>57</v>
      </c>
      <c r="O593" s="22">
        <f t="shared" si="320"/>
        <v>250</v>
      </c>
      <c r="P593" s="22">
        <f t="shared" si="321"/>
        <v>214</v>
      </c>
      <c r="Q593" s="22">
        <f t="shared" si="322"/>
        <v>36</v>
      </c>
      <c r="R593" s="22">
        <f t="shared" si="323"/>
        <v>64</v>
      </c>
      <c r="S593" s="22">
        <f t="shared" si="324"/>
        <v>11</v>
      </c>
      <c r="T593" s="22">
        <f t="shared" si="325"/>
        <v>0</v>
      </c>
      <c r="U593" s="22">
        <f t="shared" si="326"/>
        <v>3</v>
      </c>
      <c r="V593" s="22">
        <f t="shared" si="327"/>
        <v>48</v>
      </c>
      <c r="W593" s="22">
        <f t="shared" si="328"/>
        <v>12</v>
      </c>
      <c r="X593" s="22">
        <f t="shared" si="329"/>
        <v>18</v>
      </c>
      <c r="Y593" s="22">
        <f t="shared" si="330"/>
        <v>39</v>
      </c>
      <c r="Z593" s="22">
        <f t="shared" si="331"/>
        <v>1</v>
      </c>
      <c r="AA593" s="22">
        <f t="shared" si="332"/>
        <v>0</v>
      </c>
      <c r="AB593" s="22" t="str">
        <f t="shared" si="333"/>
        <v/>
      </c>
      <c r="AC593" s="22" t="str">
        <f t="shared" si="334"/>
        <v/>
      </c>
      <c r="AD593" s="29" t="str">
        <f t="shared" si="335"/>
        <v/>
      </c>
      <c r="AE593" s="22" t="str">
        <f t="shared" si="336"/>
        <v/>
      </c>
      <c r="AF593" s="22" t="str">
        <f t="shared" si="337"/>
        <v/>
      </c>
      <c r="AG593" s="22" t="str">
        <f t="shared" si="338"/>
        <v/>
      </c>
      <c r="AH593" s="22" t="str">
        <f t="shared" si="339"/>
        <v/>
      </c>
      <c r="AI593" s="22" t="str">
        <f t="shared" si="340"/>
        <v/>
      </c>
      <c r="AJ593" s="31" t="str">
        <f t="shared" si="341"/>
        <v/>
      </c>
      <c r="AK593" s="22" t="str">
        <f t="shared" si="342"/>
        <v/>
      </c>
      <c r="AL593" s="22" t="str">
        <f t="shared" si="343"/>
        <v/>
      </c>
      <c r="AM593" s="22" t="str">
        <f t="shared" si="344"/>
        <v/>
      </c>
      <c r="AN593" s="22" t="str">
        <f t="shared" si="345"/>
        <v/>
      </c>
      <c r="AO593" s="22" t="str">
        <f t="shared" si="346"/>
        <v/>
      </c>
      <c r="AP593" s="22" t="str">
        <f t="shared" si="347"/>
        <v/>
      </c>
      <c r="AQ593" s="2" t="str">
        <f t="shared" si="348"/>
        <v/>
      </c>
    </row>
    <row r="594" spans="1:43" x14ac:dyDescent="0.25">
      <c r="A594" s="26" t="str">
        <f t="shared" si="349"/>
        <v/>
      </c>
      <c r="B594" t="s">
        <v>3415</v>
      </c>
      <c r="C594" t="s">
        <v>38</v>
      </c>
      <c r="D594" t="s">
        <v>37</v>
      </c>
      <c r="E594" t="s">
        <v>3399</v>
      </c>
      <c r="F594">
        <v>2026</v>
      </c>
      <c r="G594" t="s">
        <v>5657</v>
      </c>
      <c r="H594" s="4">
        <v>46173</v>
      </c>
      <c r="I594" s="4" t="str">
        <f t="shared" si="315"/>
        <v>Missouri Valley</v>
      </c>
      <c r="J594" s="2">
        <f t="shared" si="316"/>
        <v>0.12</v>
      </c>
      <c r="K594" s="2">
        <f t="shared" si="317"/>
        <v>0.26</v>
      </c>
      <c r="L594" s="2">
        <f t="shared" si="318"/>
        <v>0.193</v>
      </c>
      <c r="M594" s="2">
        <f t="shared" si="319"/>
        <v>0.45300000000000001</v>
      </c>
      <c r="N594" s="22" cm="1">
        <f t="array" ref="N594">IFERROR(INDEX(Stats_Hit_GP,MATCH($B594,Stats_Hit_Player,0)),"")</f>
        <v>35</v>
      </c>
      <c r="O594" s="22">
        <f t="shared" si="320"/>
        <v>102</v>
      </c>
      <c r="P594" s="22">
        <f t="shared" si="321"/>
        <v>83</v>
      </c>
      <c r="Q594" s="22">
        <f t="shared" si="322"/>
        <v>10</v>
      </c>
      <c r="R594" s="22">
        <f t="shared" si="323"/>
        <v>10</v>
      </c>
      <c r="S594" s="22">
        <f t="shared" si="324"/>
        <v>3</v>
      </c>
      <c r="T594" s="22">
        <f t="shared" si="325"/>
        <v>0</v>
      </c>
      <c r="U594" s="22">
        <f t="shared" si="326"/>
        <v>1</v>
      </c>
      <c r="V594" s="22">
        <f t="shared" si="327"/>
        <v>9</v>
      </c>
      <c r="W594" s="22">
        <f t="shared" si="328"/>
        <v>6</v>
      </c>
      <c r="X594" s="22">
        <f t="shared" si="329"/>
        <v>10</v>
      </c>
      <c r="Y594" s="22">
        <f t="shared" si="330"/>
        <v>39</v>
      </c>
      <c r="Z594" s="22">
        <f t="shared" si="331"/>
        <v>4</v>
      </c>
      <c r="AA594" s="22">
        <f t="shared" si="332"/>
        <v>0</v>
      </c>
      <c r="AB594" s="22" t="str">
        <f t="shared" si="333"/>
        <v/>
      </c>
      <c r="AC594" s="22" t="str">
        <f t="shared" si="334"/>
        <v/>
      </c>
      <c r="AD594" s="29" t="str">
        <f t="shared" si="335"/>
        <v/>
      </c>
      <c r="AE594" s="22" t="str">
        <f t="shared" si="336"/>
        <v/>
      </c>
      <c r="AF594" s="22" t="str">
        <f t="shared" si="337"/>
        <v/>
      </c>
      <c r="AG594" s="22" t="str">
        <f t="shared" si="338"/>
        <v/>
      </c>
      <c r="AH594" s="22" t="str">
        <f t="shared" si="339"/>
        <v/>
      </c>
      <c r="AI594" s="22" t="str">
        <f t="shared" si="340"/>
        <v/>
      </c>
      <c r="AJ594" s="31" t="str">
        <f t="shared" si="341"/>
        <v/>
      </c>
      <c r="AK594" s="22" t="str">
        <f t="shared" si="342"/>
        <v/>
      </c>
      <c r="AL594" s="22" t="str">
        <f t="shared" si="343"/>
        <v/>
      </c>
      <c r="AM594" s="22" t="str">
        <f t="shared" si="344"/>
        <v/>
      </c>
      <c r="AN594" s="22" t="str">
        <f t="shared" si="345"/>
        <v/>
      </c>
      <c r="AO594" s="22" t="str">
        <f t="shared" si="346"/>
        <v/>
      </c>
      <c r="AP594" s="22" t="str">
        <f t="shared" si="347"/>
        <v/>
      </c>
      <c r="AQ594" s="2" t="str">
        <f t="shared" si="348"/>
        <v/>
      </c>
    </row>
    <row r="595" spans="1:43" x14ac:dyDescent="0.25">
      <c r="A595" s="26" t="str">
        <f t="shared" si="349"/>
        <v/>
      </c>
      <c r="B595" t="s">
        <v>2075</v>
      </c>
      <c r="C595" t="s">
        <v>64</v>
      </c>
      <c r="D595" t="s">
        <v>37</v>
      </c>
      <c r="E595" t="s">
        <v>2057</v>
      </c>
      <c r="F595">
        <v>2026</v>
      </c>
      <c r="G595" t="s">
        <v>5657</v>
      </c>
      <c r="H595" s="4">
        <v>46173</v>
      </c>
      <c r="I595" s="4" t="str">
        <f t="shared" si="315"/>
        <v>Big West</v>
      </c>
      <c r="J595" s="2">
        <f t="shared" si="316"/>
        <v>0</v>
      </c>
      <c r="K595" s="2">
        <f t="shared" si="317"/>
        <v>0</v>
      </c>
      <c r="L595" s="2">
        <f t="shared" si="318"/>
        <v>0</v>
      </c>
      <c r="M595" s="2">
        <f t="shared" si="319"/>
        <v>0</v>
      </c>
      <c r="N595" s="22" cm="1">
        <f t="array" ref="N595">IFERROR(INDEX(Stats_Hit_GP,MATCH($B595,Stats_Hit_Player,0)),"")</f>
        <v>1</v>
      </c>
      <c r="O595" s="22">
        <f t="shared" si="320"/>
        <v>1</v>
      </c>
      <c r="P595" s="22">
        <f t="shared" si="321"/>
        <v>1</v>
      </c>
      <c r="Q595" s="22">
        <f t="shared" si="322"/>
        <v>0</v>
      </c>
      <c r="R595" s="22">
        <f t="shared" si="323"/>
        <v>0</v>
      </c>
      <c r="S595" s="22">
        <f t="shared" si="324"/>
        <v>0</v>
      </c>
      <c r="T595" s="22">
        <f t="shared" si="325"/>
        <v>0</v>
      </c>
      <c r="U595" s="22">
        <f t="shared" si="326"/>
        <v>0</v>
      </c>
      <c r="V595" s="22">
        <f t="shared" si="327"/>
        <v>0</v>
      </c>
      <c r="W595" s="22">
        <f t="shared" si="328"/>
        <v>0</v>
      </c>
      <c r="X595" s="22">
        <f t="shared" si="329"/>
        <v>0</v>
      </c>
      <c r="Y595" s="22">
        <f t="shared" si="330"/>
        <v>0</v>
      </c>
      <c r="Z595" s="22">
        <f t="shared" si="331"/>
        <v>0</v>
      </c>
      <c r="AA595" s="22">
        <f t="shared" si="332"/>
        <v>0</v>
      </c>
      <c r="AB595" s="22">
        <f t="shared" si="333"/>
        <v>0</v>
      </c>
      <c r="AC595" s="22">
        <f t="shared" si="334"/>
        <v>0</v>
      </c>
      <c r="AD595" s="29">
        <f t="shared" si="335"/>
        <v>27</v>
      </c>
      <c r="AE595" s="22">
        <f t="shared" si="336"/>
        <v>4</v>
      </c>
      <c r="AF595" s="22">
        <f t="shared" si="337"/>
        <v>0</v>
      </c>
      <c r="AG595" s="22">
        <f t="shared" si="338"/>
        <v>0</v>
      </c>
      <c r="AH595" s="22">
        <f t="shared" si="339"/>
        <v>0</v>
      </c>
      <c r="AI595" s="22">
        <f t="shared" si="340"/>
        <v>0</v>
      </c>
      <c r="AJ595" s="31">
        <f t="shared" si="341"/>
        <v>1.1000000000000001</v>
      </c>
      <c r="AK595" s="22">
        <f t="shared" si="342"/>
        <v>1</v>
      </c>
      <c r="AL595" s="22">
        <f t="shared" si="343"/>
        <v>4</v>
      </c>
      <c r="AM595" s="22">
        <f t="shared" si="344"/>
        <v>4</v>
      </c>
      <c r="AN595" s="22">
        <f t="shared" si="345"/>
        <v>7</v>
      </c>
      <c r="AO595" s="22">
        <f t="shared" si="346"/>
        <v>3</v>
      </c>
      <c r="AP595" s="22">
        <f t="shared" si="347"/>
        <v>0</v>
      </c>
      <c r="AQ595" s="2">
        <f t="shared" si="348"/>
        <v>0.2</v>
      </c>
    </row>
    <row r="596" spans="1:43" x14ac:dyDescent="0.25">
      <c r="A596" s="26" t="str">
        <f t="shared" si="349"/>
        <v/>
      </c>
      <c r="B596" t="s">
        <v>6746</v>
      </c>
      <c r="C596" t="s">
        <v>25</v>
      </c>
      <c r="D596" t="s">
        <v>37</v>
      </c>
      <c r="E596" t="s">
        <v>3958</v>
      </c>
      <c r="F596">
        <v>2026</v>
      </c>
      <c r="G596" t="s">
        <v>5657</v>
      </c>
      <c r="H596" s="4">
        <v>46173</v>
      </c>
      <c r="I596" s="4" t="str">
        <f t="shared" si="315"/>
        <v>Ohio Valley</v>
      </c>
      <c r="J596" s="2" t="str">
        <f t="shared" si="316"/>
        <v/>
      </c>
      <c r="K596" s="2" t="str">
        <f t="shared" si="317"/>
        <v/>
      </c>
      <c r="L596" s="2" t="str">
        <f t="shared" si="318"/>
        <v/>
      </c>
      <c r="M596" s="2" t="str">
        <f t="shared" si="319"/>
        <v/>
      </c>
      <c r="N596" s="22" t="str" cm="1">
        <f t="array" ref="N596">IFERROR(INDEX(Stats_Hit_GP,MATCH($B596,Stats_Hit_Player,0)),"")</f>
        <v/>
      </c>
      <c r="O596" s="22" t="str">
        <f t="shared" si="320"/>
        <v/>
      </c>
      <c r="P596" s="22" t="str">
        <f t="shared" si="321"/>
        <v/>
      </c>
      <c r="Q596" s="22" t="str">
        <f t="shared" si="322"/>
        <v/>
      </c>
      <c r="R596" s="22" t="str">
        <f t="shared" si="323"/>
        <v/>
      </c>
      <c r="S596" s="22" t="str">
        <f t="shared" si="324"/>
        <v/>
      </c>
      <c r="T596" s="22" t="str">
        <f t="shared" si="325"/>
        <v/>
      </c>
      <c r="U596" s="22" t="str">
        <f t="shared" si="326"/>
        <v/>
      </c>
      <c r="V596" s="22" t="str">
        <f t="shared" si="327"/>
        <v/>
      </c>
      <c r="W596" s="22" t="str">
        <f t="shared" si="328"/>
        <v/>
      </c>
      <c r="X596" s="22" t="str">
        <f t="shared" si="329"/>
        <v/>
      </c>
      <c r="Y596" s="22" t="str">
        <f t="shared" si="330"/>
        <v/>
      </c>
      <c r="Z596" s="22" t="str">
        <f t="shared" si="331"/>
        <v/>
      </c>
      <c r="AA596" s="22" t="str">
        <f t="shared" si="332"/>
        <v/>
      </c>
      <c r="AB596" s="22" t="str">
        <f t="shared" si="333"/>
        <v/>
      </c>
      <c r="AC596" s="22" t="str">
        <f t="shared" si="334"/>
        <v/>
      </c>
      <c r="AD596" s="29" t="str">
        <f t="shared" si="335"/>
        <v/>
      </c>
      <c r="AE596" s="22" t="str">
        <f t="shared" si="336"/>
        <v/>
      </c>
      <c r="AF596" s="22" t="str">
        <f t="shared" si="337"/>
        <v/>
      </c>
      <c r="AG596" s="22" t="str">
        <f t="shared" si="338"/>
        <v/>
      </c>
      <c r="AH596" s="22" t="str">
        <f t="shared" si="339"/>
        <v/>
      </c>
      <c r="AI596" s="22" t="str">
        <f t="shared" si="340"/>
        <v/>
      </c>
      <c r="AJ596" s="31" t="str">
        <f t="shared" si="341"/>
        <v/>
      </c>
      <c r="AK596" s="22" t="str">
        <f t="shared" si="342"/>
        <v/>
      </c>
      <c r="AL596" s="22" t="str">
        <f t="shared" si="343"/>
        <v/>
      </c>
      <c r="AM596" s="22" t="str">
        <f t="shared" si="344"/>
        <v/>
      </c>
      <c r="AN596" s="22" t="str">
        <f t="shared" si="345"/>
        <v/>
      </c>
      <c r="AO596" s="22" t="str">
        <f t="shared" si="346"/>
        <v/>
      </c>
      <c r="AP596" s="22" t="str">
        <f t="shared" si="347"/>
        <v/>
      </c>
      <c r="AQ596" s="2" t="str">
        <f t="shared" si="348"/>
        <v/>
      </c>
    </row>
    <row r="597" spans="1:43" x14ac:dyDescent="0.25">
      <c r="A597" s="26" t="str">
        <f t="shared" si="349"/>
        <v/>
      </c>
      <c r="B597" t="s">
        <v>6380</v>
      </c>
      <c r="C597" t="s">
        <v>5700</v>
      </c>
      <c r="D597" t="s">
        <v>37</v>
      </c>
      <c r="E597" t="s">
        <v>515</v>
      </c>
      <c r="F597">
        <v>2026</v>
      </c>
      <c r="G597" t="s">
        <v>5657</v>
      </c>
      <c r="H597" s="4">
        <v>46173</v>
      </c>
      <c r="I597" s="4" t="str">
        <f t="shared" si="315"/>
        <v>ACC</v>
      </c>
      <c r="J597" s="2" t="str">
        <f t="shared" si="316"/>
        <v/>
      </c>
      <c r="K597" s="2" t="str">
        <f t="shared" si="317"/>
        <v/>
      </c>
      <c r="L597" s="2" t="str">
        <f t="shared" si="318"/>
        <v/>
      </c>
      <c r="M597" s="2" t="str">
        <f t="shared" si="319"/>
        <v/>
      </c>
      <c r="N597" s="22" t="str" cm="1">
        <f t="array" ref="N597">IFERROR(INDEX(Stats_Hit_GP,MATCH($B597,Stats_Hit_Player,0)),"")</f>
        <v/>
      </c>
      <c r="O597" s="22" t="str">
        <f t="shared" si="320"/>
        <v/>
      </c>
      <c r="P597" s="22" t="str">
        <f t="shared" si="321"/>
        <v/>
      </c>
      <c r="Q597" s="22" t="str">
        <f t="shared" si="322"/>
        <v/>
      </c>
      <c r="R597" s="22" t="str">
        <f t="shared" si="323"/>
        <v/>
      </c>
      <c r="S597" s="22" t="str">
        <f t="shared" si="324"/>
        <v/>
      </c>
      <c r="T597" s="22" t="str">
        <f t="shared" si="325"/>
        <v/>
      </c>
      <c r="U597" s="22" t="str">
        <f t="shared" si="326"/>
        <v/>
      </c>
      <c r="V597" s="22" t="str">
        <f t="shared" si="327"/>
        <v/>
      </c>
      <c r="W597" s="22" t="str">
        <f t="shared" si="328"/>
        <v/>
      </c>
      <c r="X597" s="22" t="str">
        <f t="shared" si="329"/>
        <v/>
      </c>
      <c r="Y597" s="22" t="str">
        <f t="shared" si="330"/>
        <v/>
      </c>
      <c r="Z597" s="22" t="str">
        <f t="shared" si="331"/>
        <v/>
      </c>
      <c r="AA597" s="22" t="str">
        <f t="shared" si="332"/>
        <v/>
      </c>
      <c r="AB597" s="22" t="str">
        <f t="shared" si="333"/>
        <v/>
      </c>
      <c r="AC597" s="22" t="str">
        <f t="shared" si="334"/>
        <v/>
      </c>
      <c r="AD597" s="29" t="str">
        <f t="shared" si="335"/>
        <v/>
      </c>
      <c r="AE597" s="22" t="str">
        <f t="shared" si="336"/>
        <v/>
      </c>
      <c r="AF597" s="22" t="str">
        <f t="shared" si="337"/>
        <v/>
      </c>
      <c r="AG597" s="22" t="str">
        <f t="shared" si="338"/>
        <v/>
      </c>
      <c r="AH597" s="22" t="str">
        <f t="shared" si="339"/>
        <v/>
      </c>
      <c r="AI597" s="22" t="str">
        <f t="shared" si="340"/>
        <v/>
      </c>
      <c r="AJ597" s="31" t="str">
        <f t="shared" si="341"/>
        <v/>
      </c>
      <c r="AK597" s="22" t="str">
        <f t="shared" si="342"/>
        <v/>
      </c>
      <c r="AL597" s="22" t="str">
        <f t="shared" si="343"/>
        <v/>
      </c>
      <c r="AM597" s="22" t="str">
        <f t="shared" si="344"/>
        <v/>
      </c>
      <c r="AN597" s="22" t="str">
        <f t="shared" si="345"/>
        <v/>
      </c>
      <c r="AO597" s="22" t="str">
        <f t="shared" si="346"/>
        <v/>
      </c>
      <c r="AP597" s="22" t="str">
        <f t="shared" si="347"/>
        <v/>
      </c>
      <c r="AQ597" s="2" t="str">
        <f t="shared" si="348"/>
        <v/>
      </c>
    </row>
    <row r="598" spans="1:43" x14ac:dyDescent="0.25">
      <c r="A598" s="26" t="str">
        <f t="shared" si="349"/>
        <v/>
      </c>
      <c r="B598" t="s">
        <v>4437</v>
      </c>
      <c r="C598" t="s">
        <v>42</v>
      </c>
      <c r="D598" t="s">
        <v>37</v>
      </c>
      <c r="E598" t="s">
        <v>4425</v>
      </c>
      <c r="F598">
        <v>2026</v>
      </c>
      <c r="G598" t="s">
        <v>5657</v>
      </c>
      <c r="H598" s="4">
        <v>46173</v>
      </c>
      <c r="I598" s="4" t="str">
        <f t="shared" si="315"/>
        <v>SoCon</v>
      </c>
      <c r="J598" s="2">
        <f t="shared" si="316"/>
        <v>0.253</v>
      </c>
      <c r="K598" s="2">
        <f t="shared" si="317"/>
        <v>0.37</v>
      </c>
      <c r="L598" s="2">
        <f t="shared" si="318"/>
        <v>0.36399999999999999</v>
      </c>
      <c r="M598" s="2">
        <f t="shared" si="319"/>
        <v>0.73299999999999998</v>
      </c>
      <c r="N598" s="22" cm="1">
        <f t="array" ref="N598">IFERROR(INDEX(Stats_Hit_GP,MATCH($B598,Stats_Hit_Player,0)),"")</f>
        <v>35</v>
      </c>
      <c r="O598" s="22">
        <f t="shared" si="320"/>
        <v>122</v>
      </c>
      <c r="P598" s="22">
        <f t="shared" si="321"/>
        <v>99</v>
      </c>
      <c r="Q598" s="22">
        <f t="shared" si="322"/>
        <v>23</v>
      </c>
      <c r="R598" s="22">
        <f t="shared" si="323"/>
        <v>25</v>
      </c>
      <c r="S598" s="22">
        <f t="shared" si="324"/>
        <v>2</v>
      </c>
      <c r="T598" s="22">
        <f t="shared" si="325"/>
        <v>0</v>
      </c>
      <c r="U598" s="22">
        <f t="shared" si="326"/>
        <v>3</v>
      </c>
      <c r="V598" s="22">
        <f t="shared" si="327"/>
        <v>17</v>
      </c>
      <c r="W598" s="22">
        <f t="shared" si="328"/>
        <v>3</v>
      </c>
      <c r="X598" s="22">
        <f t="shared" si="329"/>
        <v>16</v>
      </c>
      <c r="Y598" s="22">
        <f t="shared" si="330"/>
        <v>24</v>
      </c>
      <c r="Z598" s="22">
        <f t="shared" si="331"/>
        <v>3</v>
      </c>
      <c r="AA598" s="22">
        <f t="shared" si="332"/>
        <v>0</v>
      </c>
      <c r="AB598" s="22" t="str">
        <f t="shared" si="333"/>
        <v/>
      </c>
      <c r="AC598" s="22" t="str">
        <f t="shared" si="334"/>
        <v/>
      </c>
      <c r="AD598" s="29" t="str">
        <f t="shared" si="335"/>
        <v/>
      </c>
      <c r="AE598" s="22" t="str">
        <f t="shared" si="336"/>
        <v/>
      </c>
      <c r="AF598" s="22" t="str">
        <f t="shared" si="337"/>
        <v/>
      </c>
      <c r="AG598" s="22" t="str">
        <f t="shared" si="338"/>
        <v/>
      </c>
      <c r="AH598" s="22" t="str">
        <f t="shared" si="339"/>
        <v/>
      </c>
      <c r="AI598" s="22" t="str">
        <f t="shared" si="340"/>
        <v/>
      </c>
      <c r="AJ598" s="31" t="str">
        <f t="shared" si="341"/>
        <v/>
      </c>
      <c r="AK598" s="22" t="str">
        <f t="shared" si="342"/>
        <v/>
      </c>
      <c r="AL598" s="22" t="str">
        <f t="shared" si="343"/>
        <v/>
      </c>
      <c r="AM598" s="22" t="str">
        <f t="shared" si="344"/>
        <v/>
      </c>
      <c r="AN598" s="22" t="str">
        <f t="shared" si="345"/>
        <v/>
      </c>
      <c r="AO598" s="22" t="str">
        <f t="shared" si="346"/>
        <v/>
      </c>
      <c r="AP598" s="22" t="str">
        <f t="shared" si="347"/>
        <v/>
      </c>
      <c r="AQ598" s="2" t="str">
        <f t="shared" si="348"/>
        <v/>
      </c>
    </row>
    <row r="599" spans="1:43" x14ac:dyDescent="0.25">
      <c r="A599" s="26" t="str">
        <f t="shared" si="349"/>
        <v/>
      </c>
      <c r="B599" t="s">
        <v>3405</v>
      </c>
      <c r="C599" t="s">
        <v>25</v>
      </c>
      <c r="D599" t="s">
        <v>37</v>
      </c>
      <c r="E599" t="s">
        <v>3399</v>
      </c>
      <c r="F599">
        <v>2026</v>
      </c>
      <c r="G599" t="s">
        <v>5657</v>
      </c>
      <c r="H599" s="4">
        <v>46173</v>
      </c>
      <c r="I599" s="4" t="str">
        <f t="shared" si="315"/>
        <v>Missouri Valley</v>
      </c>
      <c r="J599" s="2">
        <f t="shared" si="316"/>
        <v>0.19500000000000001</v>
      </c>
      <c r="K599" s="2">
        <f t="shared" si="317"/>
        <v>0.311</v>
      </c>
      <c r="L599" s="2">
        <f t="shared" si="318"/>
        <v>0.372</v>
      </c>
      <c r="M599" s="2">
        <f t="shared" si="319"/>
        <v>0.68300000000000005</v>
      </c>
      <c r="N599" s="22" cm="1">
        <f t="array" ref="N599">IFERROR(INDEX(Stats_Hit_GP,MATCH($B599,Stats_Hit_Player,0)),"")</f>
        <v>52</v>
      </c>
      <c r="O599" s="22">
        <f t="shared" si="320"/>
        <v>197</v>
      </c>
      <c r="P599" s="22">
        <f t="shared" si="321"/>
        <v>164</v>
      </c>
      <c r="Q599" s="22">
        <f t="shared" si="322"/>
        <v>24</v>
      </c>
      <c r="R599" s="22">
        <f t="shared" si="323"/>
        <v>32</v>
      </c>
      <c r="S599" s="22">
        <f t="shared" si="324"/>
        <v>9</v>
      </c>
      <c r="T599" s="22">
        <f t="shared" si="325"/>
        <v>1</v>
      </c>
      <c r="U599" s="22">
        <f t="shared" si="326"/>
        <v>6</v>
      </c>
      <c r="V599" s="22">
        <f t="shared" si="327"/>
        <v>28</v>
      </c>
      <c r="W599" s="22">
        <f t="shared" si="328"/>
        <v>9</v>
      </c>
      <c r="X599" s="22">
        <f t="shared" si="329"/>
        <v>19</v>
      </c>
      <c r="Y599" s="22">
        <f t="shared" si="330"/>
        <v>71</v>
      </c>
      <c r="Z599" s="22">
        <f t="shared" si="331"/>
        <v>2</v>
      </c>
      <c r="AA599" s="22">
        <f t="shared" si="332"/>
        <v>1</v>
      </c>
      <c r="AB599" s="22" t="str">
        <f t="shared" si="333"/>
        <v/>
      </c>
      <c r="AC599" s="22" t="str">
        <f t="shared" si="334"/>
        <v/>
      </c>
      <c r="AD599" s="29" t="str">
        <f t="shared" si="335"/>
        <v/>
      </c>
      <c r="AE599" s="22" t="str">
        <f t="shared" si="336"/>
        <v/>
      </c>
      <c r="AF599" s="22" t="str">
        <f t="shared" si="337"/>
        <v/>
      </c>
      <c r="AG599" s="22" t="str">
        <f t="shared" si="338"/>
        <v/>
      </c>
      <c r="AH599" s="22" t="str">
        <f t="shared" si="339"/>
        <v/>
      </c>
      <c r="AI599" s="22" t="str">
        <f t="shared" si="340"/>
        <v/>
      </c>
      <c r="AJ599" s="31" t="str">
        <f t="shared" si="341"/>
        <v/>
      </c>
      <c r="AK599" s="22" t="str">
        <f t="shared" si="342"/>
        <v/>
      </c>
      <c r="AL599" s="22" t="str">
        <f t="shared" si="343"/>
        <v/>
      </c>
      <c r="AM599" s="22" t="str">
        <f t="shared" si="344"/>
        <v/>
      </c>
      <c r="AN599" s="22" t="str">
        <f t="shared" si="345"/>
        <v/>
      </c>
      <c r="AO599" s="22" t="str">
        <f t="shared" si="346"/>
        <v/>
      </c>
      <c r="AP599" s="22" t="str">
        <f t="shared" si="347"/>
        <v/>
      </c>
      <c r="AQ599" s="2" t="str">
        <f t="shared" si="348"/>
        <v/>
      </c>
    </row>
    <row r="600" spans="1:43" x14ac:dyDescent="0.25">
      <c r="A600" s="26" t="str">
        <f t="shared" si="349"/>
        <v/>
      </c>
      <c r="B600" t="s">
        <v>6747</v>
      </c>
      <c r="C600" t="s">
        <v>64</v>
      </c>
      <c r="D600" t="s">
        <v>37</v>
      </c>
      <c r="E600" t="s">
        <v>3399</v>
      </c>
      <c r="F600">
        <v>2026</v>
      </c>
      <c r="G600" t="s">
        <v>5657</v>
      </c>
      <c r="H600" s="4">
        <v>46173</v>
      </c>
      <c r="I600" s="4" t="str">
        <f t="shared" si="315"/>
        <v>Missouri Valley</v>
      </c>
      <c r="J600" s="2" t="str">
        <f t="shared" si="316"/>
        <v/>
      </c>
      <c r="K600" s="2" t="str">
        <f t="shared" si="317"/>
        <v/>
      </c>
      <c r="L600" s="2" t="str">
        <f t="shared" si="318"/>
        <v/>
      </c>
      <c r="M600" s="2" t="str">
        <f t="shared" si="319"/>
        <v/>
      </c>
      <c r="N600" s="22" t="str" cm="1">
        <f t="array" ref="N600">IFERROR(INDEX(Stats_Hit_GP,MATCH($B600,Stats_Hit_Player,0)),"")</f>
        <v/>
      </c>
      <c r="O600" s="22" t="str">
        <f t="shared" si="320"/>
        <v/>
      </c>
      <c r="P600" s="22" t="str">
        <f t="shared" si="321"/>
        <v/>
      </c>
      <c r="Q600" s="22" t="str">
        <f t="shared" si="322"/>
        <v/>
      </c>
      <c r="R600" s="22" t="str">
        <f t="shared" si="323"/>
        <v/>
      </c>
      <c r="S600" s="22" t="str">
        <f t="shared" si="324"/>
        <v/>
      </c>
      <c r="T600" s="22" t="str">
        <f t="shared" si="325"/>
        <v/>
      </c>
      <c r="U600" s="22" t="str">
        <f t="shared" si="326"/>
        <v/>
      </c>
      <c r="V600" s="22" t="str">
        <f t="shared" si="327"/>
        <v/>
      </c>
      <c r="W600" s="22" t="str">
        <f t="shared" si="328"/>
        <v/>
      </c>
      <c r="X600" s="22" t="str">
        <f t="shared" si="329"/>
        <v/>
      </c>
      <c r="Y600" s="22" t="str">
        <f t="shared" si="330"/>
        <v/>
      </c>
      <c r="Z600" s="22" t="str">
        <f t="shared" si="331"/>
        <v/>
      </c>
      <c r="AA600" s="22" t="str">
        <f t="shared" si="332"/>
        <v/>
      </c>
      <c r="AB600" s="22">
        <f t="shared" si="333"/>
        <v>4</v>
      </c>
      <c r="AC600" s="22">
        <f t="shared" si="334"/>
        <v>3</v>
      </c>
      <c r="AD600" s="29">
        <f t="shared" si="335"/>
        <v>6.66</v>
      </c>
      <c r="AE600" s="22">
        <f t="shared" si="336"/>
        <v>16</v>
      </c>
      <c r="AF600" s="22">
        <f t="shared" si="337"/>
        <v>4</v>
      </c>
      <c r="AG600" s="22">
        <f t="shared" si="338"/>
        <v>0</v>
      </c>
      <c r="AH600" s="22">
        <f t="shared" si="339"/>
        <v>0</v>
      </c>
      <c r="AI600" s="22">
        <f t="shared" si="340"/>
        <v>0</v>
      </c>
      <c r="AJ600" s="31">
        <f t="shared" si="341"/>
        <v>52.2</v>
      </c>
      <c r="AK600" s="22">
        <f t="shared" si="342"/>
        <v>51</v>
      </c>
      <c r="AL600" s="22">
        <f t="shared" si="343"/>
        <v>49</v>
      </c>
      <c r="AM600" s="22">
        <f t="shared" si="344"/>
        <v>39</v>
      </c>
      <c r="AN600" s="22">
        <f t="shared" si="345"/>
        <v>44</v>
      </c>
      <c r="AO600" s="22">
        <f t="shared" si="346"/>
        <v>67</v>
      </c>
      <c r="AP600" s="22">
        <f t="shared" si="347"/>
        <v>9</v>
      </c>
      <c r="AQ600" s="2">
        <f t="shared" si="348"/>
        <v>0.254</v>
      </c>
    </row>
    <row r="601" spans="1:43" x14ac:dyDescent="0.25">
      <c r="A601" s="26" t="str">
        <f t="shared" si="349"/>
        <v/>
      </c>
      <c r="B601" t="s">
        <v>6748</v>
      </c>
      <c r="C601" t="s">
        <v>5702</v>
      </c>
      <c r="D601" t="s">
        <v>37</v>
      </c>
      <c r="E601" t="s">
        <v>3399</v>
      </c>
      <c r="F601">
        <v>2026</v>
      </c>
      <c r="G601" t="s">
        <v>5657</v>
      </c>
      <c r="H601" s="4">
        <v>46173</v>
      </c>
      <c r="I601" s="4" t="str">
        <f t="shared" si="315"/>
        <v>Missouri Valley</v>
      </c>
      <c r="J601" s="2" t="str">
        <f t="shared" si="316"/>
        <v/>
      </c>
      <c r="K601" s="2" t="str">
        <f t="shared" si="317"/>
        <v/>
      </c>
      <c r="L601" s="2" t="str">
        <f t="shared" si="318"/>
        <v/>
      </c>
      <c r="M601" s="2" t="str">
        <f t="shared" si="319"/>
        <v/>
      </c>
      <c r="N601" s="22" t="str" cm="1">
        <f t="array" ref="N601">IFERROR(INDEX(Stats_Hit_GP,MATCH($B601,Stats_Hit_Player,0)),"")</f>
        <v/>
      </c>
      <c r="O601" s="22" t="str">
        <f t="shared" si="320"/>
        <v/>
      </c>
      <c r="P601" s="22" t="str">
        <f t="shared" si="321"/>
        <v/>
      </c>
      <c r="Q601" s="22" t="str">
        <f t="shared" si="322"/>
        <v/>
      </c>
      <c r="R601" s="22" t="str">
        <f t="shared" si="323"/>
        <v/>
      </c>
      <c r="S601" s="22" t="str">
        <f t="shared" si="324"/>
        <v/>
      </c>
      <c r="T601" s="22" t="str">
        <f t="shared" si="325"/>
        <v/>
      </c>
      <c r="U601" s="22" t="str">
        <f t="shared" si="326"/>
        <v/>
      </c>
      <c r="V601" s="22" t="str">
        <f t="shared" si="327"/>
        <v/>
      </c>
      <c r="W601" s="22" t="str">
        <f t="shared" si="328"/>
        <v/>
      </c>
      <c r="X601" s="22" t="str">
        <f t="shared" si="329"/>
        <v/>
      </c>
      <c r="Y601" s="22" t="str">
        <f t="shared" si="330"/>
        <v/>
      </c>
      <c r="Z601" s="22" t="str">
        <f t="shared" si="331"/>
        <v/>
      </c>
      <c r="AA601" s="22" t="str">
        <f t="shared" si="332"/>
        <v/>
      </c>
      <c r="AB601" s="22" t="str">
        <f t="shared" si="333"/>
        <v/>
      </c>
      <c r="AC601" s="22" t="str">
        <f t="shared" si="334"/>
        <v/>
      </c>
      <c r="AD601" s="29" t="str">
        <f t="shared" si="335"/>
        <v/>
      </c>
      <c r="AE601" s="22" t="str">
        <f t="shared" si="336"/>
        <v/>
      </c>
      <c r="AF601" s="22" t="str">
        <f t="shared" si="337"/>
        <v/>
      </c>
      <c r="AG601" s="22" t="str">
        <f t="shared" si="338"/>
        <v/>
      </c>
      <c r="AH601" s="22" t="str">
        <f t="shared" si="339"/>
        <v/>
      </c>
      <c r="AI601" s="22" t="str">
        <f t="shared" si="340"/>
        <v/>
      </c>
      <c r="AJ601" s="31" t="str">
        <f t="shared" si="341"/>
        <v/>
      </c>
      <c r="AK601" s="22" t="str">
        <f t="shared" si="342"/>
        <v/>
      </c>
      <c r="AL601" s="22" t="str">
        <f t="shared" si="343"/>
        <v/>
      </c>
      <c r="AM601" s="22" t="str">
        <f t="shared" si="344"/>
        <v/>
      </c>
      <c r="AN601" s="22" t="str">
        <f t="shared" si="345"/>
        <v/>
      </c>
      <c r="AO601" s="22" t="str">
        <f t="shared" si="346"/>
        <v/>
      </c>
      <c r="AP601" s="22" t="str">
        <f t="shared" si="347"/>
        <v/>
      </c>
      <c r="AQ601" s="2" t="str">
        <f t="shared" si="348"/>
        <v/>
      </c>
    </row>
    <row r="602" spans="1:43" x14ac:dyDescent="0.25">
      <c r="A602" s="26" t="str">
        <f t="shared" si="349"/>
        <v/>
      </c>
      <c r="B602" t="s">
        <v>3120</v>
      </c>
      <c r="C602" t="s">
        <v>42</v>
      </c>
      <c r="D602" t="s">
        <v>37</v>
      </c>
      <c r="E602" t="s">
        <v>3115</v>
      </c>
      <c r="F602">
        <v>2026</v>
      </c>
      <c r="G602" t="s">
        <v>5657</v>
      </c>
      <c r="H602" s="4">
        <v>46173</v>
      </c>
      <c r="I602" s="4" t="str">
        <f t="shared" si="315"/>
        <v>Mid-American</v>
      </c>
      <c r="J602" s="2">
        <f t="shared" si="316"/>
        <v>0.26200000000000001</v>
      </c>
      <c r="K602" s="2">
        <f t="shared" si="317"/>
        <v>0.39500000000000002</v>
      </c>
      <c r="L602" s="2">
        <f t="shared" si="318"/>
        <v>0.32900000000000001</v>
      </c>
      <c r="M602" s="2">
        <f t="shared" si="319"/>
        <v>0.72399999999999998</v>
      </c>
      <c r="N602" s="22" cm="1">
        <f t="array" ref="N602">IFERROR(INDEX(Stats_Hit_GP,MATCH($B602,Stats_Hit_Player,0)),"")</f>
        <v>46</v>
      </c>
      <c r="O602" s="22">
        <f t="shared" si="320"/>
        <v>192</v>
      </c>
      <c r="P602" s="22">
        <f t="shared" si="321"/>
        <v>149</v>
      </c>
      <c r="Q602" s="22">
        <f t="shared" si="322"/>
        <v>34</v>
      </c>
      <c r="R602" s="22">
        <f t="shared" si="323"/>
        <v>39</v>
      </c>
      <c r="S602" s="22">
        <f t="shared" si="324"/>
        <v>7</v>
      </c>
      <c r="T602" s="22">
        <f t="shared" si="325"/>
        <v>0</v>
      </c>
      <c r="U602" s="22">
        <f t="shared" si="326"/>
        <v>1</v>
      </c>
      <c r="V602" s="22">
        <f t="shared" si="327"/>
        <v>27</v>
      </c>
      <c r="W602" s="22">
        <f t="shared" si="328"/>
        <v>8</v>
      </c>
      <c r="X602" s="22">
        <f t="shared" si="329"/>
        <v>28</v>
      </c>
      <c r="Y602" s="22">
        <f t="shared" si="330"/>
        <v>26</v>
      </c>
      <c r="Z602" s="22">
        <f t="shared" si="331"/>
        <v>3</v>
      </c>
      <c r="AA602" s="22">
        <f t="shared" si="332"/>
        <v>3</v>
      </c>
      <c r="AB602" s="22" t="str">
        <f t="shared" si="333"/>
        <v/>
      </c>
      <c r="AC602" s="22" t="str">
        <f t="shared" si="334"/>
        <v/>
      </c>
      <c r="AD602" s="29" t="str">
        <f t="shared" si="335"/>
        <v/>
      </c>
      <c r="AE602" s="22" t="str">
        <f t="shared" si="336"/>
        <v/>
      </c>
      <c r="AF602" s="22" t="str">
        <f t="shared" si="337"/>
        <v/>
      </c>
      <c r="AG602" s="22" t="str">
        <f t="shared" si="338"/>
        <v/>
      </c>
      <c r="AH602" s="22" t="str">
        <f t="shared" si="339"/>
        <v/>
      </c>
      <c r="AI602" s="22" t="str">
        <f t="shared" si="340"/>
        <v/>
      </c>
      <c r="AJ602" s="31" t="str">
        <f t="shared" si="341"/>
        <v/>
      </c>
      <c r="AK602" s="22" t="str">
        <f t="shared" si="342"/>
        <v/>
      </c>
      <c r="AL602" s="22" t="str">
        <f t="shared" si="343"/>
        <v/>
      </c>
      <c r="AM602" s="22" t="str">
        <f t="shared" si="344"/>
        <v/>
      </c>
      <c r="AN602" s="22" t="str">
        <f t="shared" si="345"/>
        <v/>
      </c>
      <c r="AO602" s="22" t="str">
        <f t="shared" si="346"/>
        <v/>
      </c>
      <c r="AP602" s="22" t="str">
        <f t="shared" si="347"/>
        <v/>
      </c>
      <c r="AQ602" s="2" t="str">
        <f t="shared" si="348"/>
        <v/>
      </c>
    </row>
    <row r="603" spans="1:43" x14ac:dyDescent="0.25">
      <c r="A603" s="26" t="str">
        <f t="shared" si="349"/>
        <v/>
      </c>
      <c r="B603" t="s">
        <v>1074</v>
      </c>
      <c r="C603" t="s">
        <v>42</v>
      </c>
      <c r="D603" t="s">
        <v>37</v>
      </c>
      <c r="E603" t="s">
        <v>1061</v>
      </c>
      <c r="F603">
        <v>2026</v>
      </c>
      <c r="G603" t="s">
        <v>5657</v>
      </c>
      <c r="H603" s="4">
        <v>46173</v>
      </c>
      <c r="I603" s="4" t="str">
        <f t="shared" si="315"/>
        <v>Atlantic Sun</v>
      </c>
      <c r="J603" s="2">
        <f t="shared" si="316"/>
        <v>0.222</v>
      </c>
      <c r="K603" s="2">
        <f t="shared" si="317"/>
        <v>0.3</v>
      </c>
      <c r="L603" s="2">
        <f t="shared" si="318"/>
        <v>0.33300000000000002</v>
      </c>
      <c r="M603" s="2">
        <f t="shared" si="319"/>
        <v>0.63300000000000001</v>
      </c>
      <c r="N603" s="22" cm="1">
        <f t="array" ref="N603">IFERROR(INDEX(Stats_Hit_GP,MATCH($B603,Stats_Hit_Player,0)),"")</f>
        <v>8</v>
      </c>
      <c r="O603" s="22">
        <f t="shared" si="320"/>
        <v>31</v>
      </c>
      <c r="P603" s="22">
        <f t="shared" si="321"/>
        <v>27</v>
      </c>
      <c r="Q603" s="22">
        <f t="shared" si="322"/>
        <v>2</v>
      </c>
      <c r="R603" s="22">
        <f t="shared" si="323"/>
        <v>6</v>
      </c>
      <c r="S603" s="22">
        <f t="shared" si="324"/>
        <v>1</v>
      </c>
      <c r="T603" s="22">
        <f t="shared" si="325"/>
        <v>1</v>
      </c>
      <c r="U603" s="22">
        <f t="shared" si="326"/>
        <v>0</v>
      </c>
      <c r="V603" s="22">
        <f t="shared" si="327"/>
        <v>5</v>
      </c>
      <c r="W603" s="22">
        <f t="shared" si="328"/>
        <v>0</v>
      </c>
      <c r="X603" s="22">
        <f t="shared" si="329"/>
        <v>3</v>
      </c>
      <c r="Y603" s="22">
        <f t="shared" si="330"/>
        <v>5</v>
      </c>
      <c r="Z603" s="22">
        <f t="shared" si="331"/>
        <v>0</v>
      </c>
      <c r="AA603" s="22">
        <f t="shared" si="332"/>
        <v>0</v>
      </c>
      <c r="AB603" s="22" t="str">
        <f t="shared" si="333"/>
        <v/>
      </c>
      <c r="AC603" s="22" t="str">
        <f t="shared" si="334"/>
        <v/>
      </c>
      <c r="AD603" s="29" t="str">
        <f t="shared" si="335"/>
        <v/>
      </c>
      <c r="AE603" s="22" t="str">
        <f t="shared" si="336"/>
        <v/>
      </c>
      <c r="AF603" s="22" t="str">
        <f t="shared" si="337"/>
        <v/>
      </c>
      <c r="AG603" s="22" t="str">
        <f t="shared" si="338"/>
        <v/>
      </c>
      <c r="AH603" s="22" t="str">
        <f t="shared" si="339"/>
        <v/>
      </c>
      <c r="AI603" s="22" t="str">
        <f t="shared" si="340"/>
        <v/>
      </c>
      <c r="AJ603" s="31" t="str">
        <f t="shared" si="341"/>
        <v/>
      </c>
      <c r="AK603" s="22" t="str">
        <f t="shared" si="342"/>
        <v/>
      </c>
      <c r="AL603" s="22" t="str">
        <f t="shared" si="343"/>
        <v/>
      </c>
      <c r="AM603" s="22" t="str">
        <f t="shared" si="344"/>
        <v/>
      </c>
      <c r="AN603" s="22" t="str">
        <f t="shared" si="345"/>
        <v/>
      </c>
      <c r="AO603" s="22" t="str">
        <f t="shared" si="346"/>
        <v/>
      </c>
      <c r="AP603" s="22" t="str">
        <f t="shared" si="347"/>
        <v/>
      </c>
      <c r="AQ603" s="2" t="str">
        <f t="shared" si="348"/>
        <v/>
      </c>
    </row>
    <row r="604" spans="1:43" x14ac:dyDescent="0.25">
      <c r="A604" s="26" t="str">
        <f t="shared" si="349"/>
        <v/>
      </c>
      <c r="B604" t="s">
        <v>3412</v>
      </c>
      <c r="C604" t="s">
        <v>38</v>
      </c>
      <c r="D604" t="s">
        <v>37</v>
      </c>
      <c r="E604" t="s">
        <v>3399</v>
      </c>
      <c r="F604">
        <v>2026</v>
      </c>
      <c r="G604" t="s">
        <v>5657</v>
      </c>
      <c r="H604" s="4">
        <v>46173</v>
      </c>
      <c r="I604" s="4" t="str">
        <f t="shared" si="315"/>
        <v>Missouri Valley</v>
      </c>
      <c r="J604" s="2">
        <f t="shared" si="316"/>
        <v>0.21199999999999999</v>
      </c>
      <c r="K604" s="2">
        <f t="shared" si="317"/>
        <v>0.29699999999999999</v>
      </c>
      <c r="L604" s="2">
        <f t="shared" si="318"/>
        <v>0.21199999999999999</v>
      </c>
      <c r="M604" s="2">
        <f t="shared" si="319"/>
        <v>0.50900000000000001</v>
      </c>
      <c r="N604" s="22" cm="1">
        <f t="array" ref="N604">IFERROR(INDEX(Stats_Hit_GP,MATCH($B604,Stats_Hit_Player,0)),"")</f>
        <v>18</v>
      </c>
      <c r="O604" s="22">
        <f t="shared" si="320"/>
        <v>38</v>
      </c>
      <c r="P604" s="22">
        <f t="shared" si="321"/>
        <v>33</v>
      </c>
      <c r="Q604" s="22">
        <f t="shared" si="322"/>
        <v>6</v>
      </c>
      <c r="R604" s="22">
        <f t="shared" si="323"/>
        <v>7</v>
      </c>
      <c r="S604" s="22">
        <f t="shared" si="324"/>
        <v>0</v>
      </c>
      <c r="T604" s="22">
        <f t="shared" si="325"/>
        <v>0</v>
      </c>
      <c r="U604" s="22">
        <f t="shared" si="326"/>
        <v>0</v>
      </c>
      <c r="V604" s="22">
        <f t="shared" si="327"/>
        <v>3</v>
      </c>
      <c r="W604" s="22">
        <f t="shared" si="328"/>
        <v>3</v>
      </c>
      <c r="X604" s="22">
        <f t="shared" si="329"/>
        <v>1</v>
      </c>
      <c r="Y604" s="22">
        <f t="shared" si="330"/>
        <v>10</v>
      </c>
      <c r="Z604" s="22">
        <f t="shared" si="331"/>
        <v>2</v>
      </c>
      <c r="AA604" s="22">
        <f t="shared" si="332"/>
        <v>3</v>
      </c>
      <c r="AB604" s="22" t="str">
        <f t="shared" si="333"/>
        <v/>
      </c>
      <c r="AC604" s="22" t="str">
        <f t="shared" si="334"/>
        <v/>
      </c>
      <c r="AD604" s="29" t="str">
        <f t="shared" si="335"/>
        <v/>
      </c>
      <c r="AE604" s="22" t="str">
        <f t="shared" si="336"/>
        <v/>
      </c>
      <c r="AF604" s="22" t="str">
        <f t="shared" si="337"/>
        <v/>
      </c>
      <c r="AG604" s="22" t="str">
        <f t="shared" si="338"/>
        <v/>
      </c>
      <c r="AH604" s="22" t="str">
        <f t="shared" si="339"/>
        <v/>
      </c>
      <c r="AI604" s="22" t="str">
        <f t="shared" si="340"/>
        <v/>
      </c>
      <c r="AJ604" s="31" t="str">
        <f t="shared" si="341"/>
        <v/>
      </c>
      <c r="AK604" s="22" t="str">
        <f t="shared" si="342"/>
        <v/>
      </c>
      <c r="AL604" s="22" t="str">
        <f t="shared" si="343"/>
        <v/>
      </c>
      <c r="AM604" s="22" t="str">
        <f t="shared" si="344"/>
        <v/>
      </c>
      <c r="AN604" s="22" t="str">
        <f t="shared" si="345"/>
        <v/>
      </c>
      <c r="AO604" s="22" t="str">
        <f t="shared" si="346"/>
        <v/>
      </c>
      <c r="AP604" s="22" t="str">
        <f t="shared" si="347"/>
        <v/>
      </c>
      <c r="AQ604" s="2" t="str">
        <f t="shared" si="348"/>
        <v/>
      </c>
    </row>
    <row r="605" spans="1:43" x14ac:dyDescent="0.25">
      <c r="A605" s="26" t="str">
        <f t="shared" si="349"/>
        <v/>
      </c>
      <c r="B605" t="s">
        <v>6749</v>
      </c>
      <c r="C605" t="s">
        <v>64</v>
      </c>
      <c r="D605" t="s">
        <v>37</v>
      </c>
      <c r="E605" t="s">
        <v>1061</v>
      </c>
      <c r="F605">
        <v>2026</v>
      </c>
      <c r="G605" t="s">
        <v>5657</v>
      </c>
      <c r="H605" s="4">
        <v>46173</v>
      </c>
      <c r="I605" s="4" t="str">
        <f t="shared" si="315"/>
        <v>Atlantic Sun</v>
      </c>
      <c r="J605" s="2" t="str">
        <f t="shared" si="316"/>
        <v/>
      </c>
      <c r="K605" s="2" t="str">
        <f t="shared" si="317"/>
        <v/>
      </c>
      <c r="L605" s="2" t="str">
        <f t="shared" si="318"/>
        <v/>
      </c>
      <c r="M605" s="2" t="str">
        <f t="shared" si="319"/>
        <v/>
      </c>
      <c r="N605" s="22" t="str" cm="1">
        <f t="array" ref="N605">IFERROR(INDEX(Stats_Hit_GP,MATCH($B605,Stats_Hit_Player,0)),"")</f>
        <v/>
      </c>
      <c r="O605" s="22" t="str">
        <f t="shared" si="320"/>
        <v/>
      </c>
      <c r="P605" s="22" t="str">
        <f t="shared" si="321"/>
        <v/>
      </c>
      <c r="Q605" s="22" t="str">
        <f t="shared" si="322"/>
        <v/>
      </c>
      <c r="R605" s="22" t="str">
        <f t="shared" si="323"/>
        <v/>
      </c>
      <c r="S605" s="22" t="str">
        <f t="shared" si="324"/>
        <v/>
      </c>
      <c r="T605" s="22" t="str">
        <f t="shared" si="325"/>
        <v/>
      </c>
      <c r="U605" s="22" t="str">
        <f t="shared" si="326"/>
        <v/>
      </c>
      <c r="V605" s="22" t="str">
        <f t="shared" si="327"/>
        <v/>
      </c>
      <c r="W605" s="22" t="str">
        <f t="shared" si="328"/>
        <v/>
      </c>
      <c r="X605" s="22" t="str">
        <f t="shared" si="329"/>
        <v/>
      </c>
      <c r="Y605" s="22" t="str">
        <f t="shared" si="330"/>
        <v/>
      </c>
      <c r="Z605" s="22" t="str">
        <f t="shared" si="331"/>
        <v/>
      </c>
      <c r="AA605" s="22" t="str">
        <f t="shared" si="332"/>
        <v/>
      </c>
      <c r="AB605" s="22">
        <f t="shared" si="333"/>
        <v>1</v>
      </c>
      <c r="AC605" s="22">
        <f t="shared" si="334"/>
        <v>0</v>
      </c>
      <c r="AD605" s="29">
        <f t="shared" si="335"/>
        <v>17.36</v>
      </c>
      <c r="AE605" s="22">
        <f t="shared" si="336"/>
        <v>6</v>
      </c>
      <c r="AF605" s="22">
        <f t="shared" si="337"/>
        <v>0</v>
      </c>
      <c r="AG605" s="22">
        <f t="shared" si="338"/>
        <v>0</v>
      </c>
      <c r="AH605" s="22">
        <f t="shared" si="339"/>
        <v>0</v>
      </c>
      <c r="AI605" s="22">
        <f t="shared" si="340"/>
        <v>0</v>
      </c>
      <c r="AJ605" s="31">
        <f t="shared" si="341"/>
        <v>4.2</v>
      </c>
      <c r="AK605" s="22">
        <f t="shared" si="342"/>
        <v>9</v>
      </c>
      <c r="AL605" s="22">
        <f t="shared" si="343"/>
        <v>10</v>
      </c>
      <c r="AM605" s="22">
        <f t="shared" si="344"/>
        <v>9</v>
      </c>
      <c r="AN605" s="22">
        <f t="shared" si="345"/>
        <v>7</v>
      </c>
      <c r="AO605" s="22">
        <f t="shared" si="346"/>
        <v>7</v>
      </c>
      <c r="AP605" s="22">
        <f t="shared" si="347"/>
        <v>2</v>
      </c>
      <c r="AQ605" s="2">
        <f t="shared" si="348"/>
        <v>0.40899999999999997</v>
      </c>
    </row>
    <row r="606" spans="1:43" x14ac:dyDescent="0.25">
      <c r="A606" s="26" t="str">
        <f t="shared" si="349"/>
        <v/>
      </c>
      <c r="B606" t="s">
        <v>3414</v>
      </c>
      <c r="C606" t="s">
        <v>44</v>
      </c>
      <c r="D606" t="s">
        <v>37</v>
      </c>
      <c r="E606" t="s">
        <v>3399</v>
      </c>
      <c r="F606">
        <v>2026</v>
      </c>
      <c r="G606" t="s">
        <v>5657</v>
      </c>
      <c r="H606" s="4">
        <v>46173</v>
      </c>
      <c r="I606" s="4" t="str">
        <f t="shared" si="315"/>
        <v>Missouri Valley</v>
      </c>
      <c r="J606" s="2">
        <f t="shared" si="316"/>
        <v>0.20499999999999999</v>
      </c>
      <c r="K606" s="2">
        <f t="shared" si="317"/>
        <v>0.32600000000000001</v>
      </c>
      <c r="L606" s="2">
        <f t="shared" si="318"/>
        <v>0.34799999999999998</v>
      </c>
      <c r="M606" s="2">
        <f t="shared" si="319"/>
        <v>0.67400000000000004</v>
      </c>
      <c r="N606" s="22" cm="1">
        <f t="array" ref="N606">IFERROR(INDEX(Stats_Hit_GP,MATCH($B606,Stats_Hit_Player,0)),"")</f>
        <v>37</v>
      </c>
      <c r="O606" s="22">
        <f t="shared" si="320"/>
        <v>134</v>
      </c>
      <c r="P606" s="22">
        <f t="shared" si="321"/>
        <v>112</v>
      </c>
      <c r="Q606" s="22">
        <f t="shared" si="322"/>
        <v>16</v>
      </c>
      <c r="R606" s="22">
        <f t="shared" si="323"/>
        <v>23</v>
      </c>
      <c r="S606" s="22">
        <f t="shared" si="324"/>
        <v>4</v>
      </c>
      <c r="T606" s="22">
        <f t="shared" si="325"/>
        <v>0</v>
      </c>
      <c r="U606" s="22">
        <f t="shared" si="326"/>
        <v>4</v>
      </c>
      <c r="V606" s="22">
        <f t="shared" si="327"/>
        <v>16</v>
      </c>
      <c r="W606" s="22">
        <f t="shared" si="328"/>
        <v>4</v>
      </c>
      <c r="X606" s="22">
        <f t="shared" si="329"/>
        <v>16</v>
      </c>
      <c r="Y606" s="22">
        <f t="shared" si="330"/>
        <v>29</v>
      </c>
      <c r="Z606" s="22">
        <f t="shared" si="331"/>
        <v>2</v>
      </c>
      <c r="AA606" s="22">
        <f t="shared" si="332"/>
        <v>2</v>
      </c>
      <c r="AB606" s="22">
        <f t="shared" si="333"/>
        <v>0</v>
      </c>
      <c r="AC606" s="22">
        <f t="shared" si="334"/>
        <v>0</v>
      </c>
      <c r="AD606" s="29">
        <f t="shared" si="335"/>
        <v>5.4</v>
      </c>
      <c r="AE606" s="22">
        <f t="shared" si="336"/>
        <v>3</v>
      </c>
      <c r="AF606" s="22">
        <f t="shared" si="337"/>
        <v>0</v>
      </c>
      <c r="AG606" s="22">
        <f t="shared" si="338"/>
        <v>0</v>
      </c>
      <c r="AH606" s="22">
        <f t="shared" si="339"/>
        <v>0</v>
      </c>
      <c r="AI606" s="22">
        <f t="shared" si="340"/>
        <v>0</v>
      </c>
      <c r="AJ606" s="31">
        <f t="shared" si="341"/>
        <v>1.2</v>
      </c>
      <c r="AK606" s="22">
        <f t="shared" si="342"/>
        <v>3</v>
      </c>
      <c r="AL606" s="22">
        <f t="shared" si="343"/>
        <v>1</v>
      </c>
      <c r="AM606" s="22">
        <f t="shared" si="344"/>
        <v>1</v>
      </c>
      <c r="AN606" s="22">
        <f t="shared" si="345"/>
        <v>1</v>
      </c>
      <c r="AO606" s="22">
        <f t="shared" si="346"/>
        <v>1</v>
      </c>
      <c r="AP606" s="22">
        <f t="shared" si="347"/>
        <v>0</v>
      </c>
      <c r="AQ606" s="2">
        <f t="shared" si="348"/>
        <v>0.42899999999999999</v>
      </c>
    </row>
    <row r="607" spans="1:43" x14ac:dyDescent="0.25">
      <c r="A607" s="26" t="str">
        <f t="shared" si="349"/>
        <v/>
      </c>
      <c r="B607" t="s">
        <v>6750</v>
      </c>
      <c r="C607" t="s">
        <v>64</v>
      </c>
      <c r="D607" t="s">
        <v>37</v>
      </c>
      <c r="E607" t="s">
        <v>3399</v>
      </c>
      <c r="F607">
        <v>2026</v>
      </c>
      <c r="G607" t="s">
        <v>5657</v>
      </c>
      <c r="H607" s="4">
        <v>46173</v>
      </c>
      <c r="I607" s="4" t="str">
        <f t="shared" si="315"/>
        <v>Missouri Valley</v>
      </c>
      <c r="J607" s="2" t="str">
        <f t="shared" si="316"/>
        <v/>
      </c>
      <c r="K607" s="2" t="str">
        <f t="shared" si="317"/>
        <v/>
      </c>
      <c r="L607" s="2" t="str">
        <f t="shared" si="318"/>
        <v/>
      </c>
      <c r="M607" s="2" t="str">
        <f t="shared" si="319"/>
        <v/>
      </c>
      <c r="N607" s="22" t="str" cm="1">
        <f t="array" ref="N607">IFERROR(INDEX(Stats_Hit_GP,MATCH($B607,Stats_Hit_Player,0)),"")</f>
        <v/>
      </c>
      <c r="O607" s="22" t="str">
        <f t="shared" si="320"/>
        <v/>
      </c>
      <c r="P607" s="22" t="str">
        <f t="shared" si="321"/>
        <v/>
      </c>
      <c r="Q607" s="22" t="str">
        <f t="shared" si="322"/>
        <v/>
      </c>
      <c r="R607" s="22" t="str">
        <f t="shared" si="323"/>
        <v/>
      </c>
      <c r="S607" s="22" t="str">
        <f t="shared" si="324"/>
        <v/>
      </c>
      <c r="T607" s="22" t="str">
        <f t="shared" si="325"/>
        <v/>
      </c>
      <c r="U607" s="22" t="str">
        <f t="shared" si="326"/>
        <v/>
      </c>
      <c r="V607" s="22" t="str">
        <f t="shared" si="327"/>
        <v/>
      </c>
      <c r="W607" s="22" t="str">
        <f t="shared" si="328"/>
        <v/>
      </c>
      <c r="X607" s="22" t="str">
        <f t="shared" si="329"/>
        <v/>
      </c>
      <c r="Y607" s="22" t="str">
        <f t="shared" si="330"/>
        <v/>
      </c>
      <c r="Z607" s="22" t="str">
        <f t="shared" si="331"/>
        <v/>
      </c>
      <c r="AA607" s="22" t="str">
        <f t="shared" si="332"/>
        <v/>
      </c>
      <c r="AB607" s="22">
        <f t="shared" si="333"/>
        <v>0</v>
      </c>
      <c r="AC607" s="22">
        <f t="shared" si="334"/>
        <v>1</v>
      </c>
      <c r="AD607" s="29">
        <f t="shared" si="335"/>
        <v>10.66</v>
      </c>
      <c r="AE607" s="22">
        <f t="shared" si="336"/>
        <v>13</v>
      </c>
      <c r="AF607" s="22">
        <f t="shared" si="337"/>
        <v>0</v>
      </c>
      <c r="AG607" s="22">
        <f t="shared" si="338"/>
        <v>0</v>
      </c>
      <c r="AH607" s="22">
        <f t="shared" si="339"/>
        <v>0</v>
      </c>
      <c r="AI607" s="22">
        <f t="shared" si="340"/>
        <v>0</v>
      </c>
      <c r="AJ607" s="31">
        <f t="shared" si="341"/>
        <v>12.2</v>
      </c>
      <c r="AK607" s="22">
        <f t="shared" si="342"/>
        <v>17</v>
      </c>
      <c r="AL607" s="22">
        <f t="shared" si="343"/>
        <v>19</v>
      </c>
      <c r="AM607" s="22">
        <f t="shared" si="344"/>
        <v>15</v>
      </c>
      <c r="AN607" s="22">
        <f t="shared" si="345"/>
        <v>17</v>
      </c>
      <c r="AO607" s="22">
        <f t="shared" si="346"/>
        <v>13</v>
      </c>
      <c r="AP607" s="22">
        <f t="shared" si="347"/>
        <v>6</v>
      </c>
      <c r="AQ607" s="2">
        <f t="shared" si="348"/>
        <v>0.28799999999999998</v>
      </c>
    </row>
    <row r="608" spans="1:43" x14ac:dyDescent="0.25">
      <c r="A608" s="26" t="str">
        <f t="shared" si="349"/>
        <v/>
      </c>
      <c r="B608" t="s">
        <v>3402</v>
      </c>
      <c r="C608" t="s">
        <v>40</v>
      </c>
      <c r="D608" t="s">
        <v>37</v>
      </c>
      <c r="E608" t="s">
        <v>3399</v>
      </c>
      <c r="F608">
        <v>2026</v>
      </c>
      <c r="G608" t="s">
        <v>5657</v>
      </c>
      <c r="H608" s="4">
        <v>46173</v>
      </c>
      <c r="I608" s="4" t="str">
        <f t="shared" si="315"/>
        <v>Missouri Valley</v>
      </c>
      <c r="J608" s="2">
        <f t="shared" si="316"/>
        <v>0.254</v>
      </c>
      <c r="K608" s="2">
        <f t="shared" si="317"/>
        <v>0.40899999999999997</v>
      </c>
      <c r="L608" s="2">
        <f t="shared" si="318"/>
        <v>0.29199999999999998</v>
      </c>
      <c r="M608" s="2">
        <f t="shared" si="319"/>
        <v>0.70099999999999996</v>
      </c>
      <c r="N608" s="22" cm="1">
        <f t="array" ref="N608">IFERROR(INDEX(Stats_Hit_GP,MATCH($B608,Stats_Hit_Player,0)),"")</f>
        <v>53</v>
      </c>
      <c r="O608" s="22">
        <f t="shared" si="320"/>
        <v>244</v>
      </c>
      <c r="P608" s="22">
        <f t="shared" si="321"/>
        <v>185</v>
      </c>
      <c r="Q608" s="22">
        <f t="shared" si="322"/>
        <v>32</v>
      </c>
      <c r="R608" s="22">
        <f t="shared" si="323"/>
        <v>47</v>
      </c>
      <c r="S608" s="22">
        <f t="shared" si="324"/>
        <v>4</v>
      </c>
      <c r="T608" s="22">
        <f t="shared" si="325"/>
        <v>0</v>
      </c>
      <c r="U608" s="22">
        <f t="shared" si="326"/>
        <v>1</v>
      </c>
      <c r="V608" s="22">
        <f t="shared" si="327"/>
        <v>18</v>
      </c>
      <c r="W608" s="22">
        <f t="shared" si="328"/>
        <v>13</v>
      </c>
      <c r="X608" s="22">
        <f t="shared" si="329"/>
        <v>39</v>
      </c>
      <c r="Y608" s="22">
        <f t="shared" si="330"/>
        <v>41</v>
      </c>
      <c r="Z608" s="22">
        <f t="shared" si="331"/>
        <v>10</v>
      </c>
      <c r="AA608" s="22">
        <f t="shared" si="332"/>
        <v>7</v>
      </c>
      <c r="AB608" s="22" t="str">
        <f t="shared" si="333"/>
        <v/>
      </c>
      <c r="AC608" s="22" t="str">
        <f t="shared" si="334"/>
        <v/>
      </c>
      <c r="AD608" s="29" t="str">
        <f t="shared" si="335"/>
        <v/>
      </c>
      <c r="AE608" s="22" t="str">
        <f t="shared" si="336"/>
        <v/>
      </c>
      <c r="AF608" s="22" t="str">
        <f t="shared" si="337"/>
        <v/>
      </c>
      <c r="AG608" s="22" t="str">
        <f t="shared" si="338"/>
        <v/>
      </c>
      <c r="AH608" s="22" t="str">
        <f t="shared" si="339"/>
        <v/>
      </c>
      <c r="AI608" s="22" t="str">
        <f t="shared" si="340"/>
        <v/>
      </c>
      <c r="AJ608" s="31" t="str">
        <f t="shared" si="341"/>
        <v/>
      </c>
      <c r="AK608" s="22" t="str">
        <f t="shared" si="342"/>
        <v/>
      </c>
      <c r="AL608" s="22" t="str">
        <f t="shared" si="343"/>
        <v/>
      </c>
      <c r="AM608" s="22" t="str">
        <f t="shared" si="344"/>
        <v/>
      </c>
      <c r="AN608" s="22" t="str">
        <f t="shared" si="345"/>
        <v/>
      </c>
      <c r="AO608" s="22" t="str">
        <f t="shared" si="346"/>
        <v/>
      </c>
      <c r="AP608" s="22" t="str">
        <f t="shared" si="347"/>
        <v/>
      </c>
      <c r="AQ608" s="2" t="str">
        <f t="shared" si="348"/>
        <v/>
      </c>
    </row>
    <row r="609" spans="1:43" x14ac:dyDescent="0.25">
      <c r="A609" s="26" t="str">
        <f t="shared" si="349"/>
        <v/>
      </c>
      <c r="B609" t="s">
        <v>2260</v>
      </c>
      <c r="C609" t="s">
        <v>40</v>
      </c>
      <c r="D609" t="s">
        <v>24</v>
      </c>
      <c r="E609" t="s">
        <v>2251</v>
      </c>
      <c r="F609">
        <v>2026</v>
      </c>
      <c r="G609" t="s">
        <v>5657</v>
      </c>
      <c r="H609" s="4">
        <v>46173</v>
      </c>
      <c r="I609" s="4" t="str">
        <f t="shared" si="315"/>
        <v>Conference USA</v>
      </c>
      <c r="J609" s="2">
        <f t="shared" si="316"/>
        <v>0.29199999999999998</v>
      </c>
      <c r="K609" s="2">
        <f t="shared" si="317"/>
        <v>0.41</v>
      </c>
      <c r="L609" s="2">
        <f t="shared" si="318"/>
        <v>0.40799999999999997</v>
      </c>
      <c r="M609" s="2">
        <f t="shared" si="319"/>
        <v>0.81799999999999995</v>
      </c>
      <c r="N609" s="22" cm="1">
        <f t="array" ref="N609">IFERROR(INDEX(Stats_Hit_GP,MATCH($B609,Stats_Hit_Player,0)),"")</f>
        <v>36</v>
      </c>
      <c r="O609" s="22">
        <f t="shared" si="320"/>
        <v>160</v>
      </c>
      <c r="P609" s="22">
        <f t="shared" si="321"/>
        <v>130</v>
      </c>
      <c r="Q609" s="22">
        <f t="shared" si="322"/>
        <v>20</v>
      </c>
      <c r="R609" s="22">
        <f t="shared" si="323"/>
        <v>38</v>
      </c>
      <c r="S609" s="22">
        <f t="shared" si="324"/>
        <v>9</v>
      </c>
      <c r="T609" s="22">
        <f t="shared" si="325"/>
        <v>3</v>
      </c>
      <c r="U609" s="22">
        <f t="shared" si="326"/>
        <v>0</v>
      </c>
      <c r="V609" s="22">
        <f t="shared" si="327"/>
        <v>17</v>
      </c>
      <c r="W609" s="22">
        <f t="shared" si="328"/>
        <v>10</v>
      </c>
      <c r="X609" s="22">
        <f t="shared" si="329"/>
        <v>16</v>
      </c>
      <c r="Y609" s="22">
        <f t="shared" si="330"/>
        <v>13</v>
      </c>
      <c r="Z609" s="22">
        <f t="shared" si="331"/>
        <v>18</v>
      </c>
      <c r="AA609" s="22">
        <f t="shared" si="332"/>
        <v>2</v>
      </c>
      <c r="AB609" s="22" t="str">
        <f t="shared" si="333"/>
        <v/>
      </c>
      <c r="AC609" s="22" t="str">
        <f t="shared" si="334"/>
        <v/>
      </c>
      <c r="AD609" s="29" t="str">
        <f t="shared" si="335"/>
        <v/>
      </c>
      <c r="AE609" s="22" t="str">
        <f t="shared" si="336"/>
        <v/>
      </c>
      <c r="AF609" s="22" t="str">
        <f t="shared" si="337"/>
        <v/>
      </c>
      <c r="AG609" s="22" t="str">
        <f t="shared" si="338"/>
        <v/>
      </c>
      <c r="AH609" s="22" t="str">
        <f t="shared" si="339"/>
        <v/>
      </c>
      <c r="AI609" s="22" t="str">
        <f t="shared" si="340"/>
        <v/>
      </c>
      <c r="AJ609" s="31" t="str">
        <f t="shared" si="341"/>
        <v/>
      </c>
      <c r="AK609" s="22" t="str">
        <f t="shared" si="342"/>
        <v/>
      </c>
      <c r="AL609" s="22" t="str">
        <f t="shared" si="343"/>
        <v/>
      </c>
      <c r="AM609" s="22" t="str">
        <f t="shared" si="344"/>
        <v/>
      </c>
      <c r="AN609" s="22" t="str">
        <f t="shared" si="345"/>
        <v/>
      </c>
      <c r="AO609" s="22" t="str">
        <f t="shared" si="346"/>
        <v/>
      </c>
      <c r="AP609" s="22" t="str">
        <f t="shared" si="347"/>
        <v/>
      </c>
      <c r="AQ609" s="2" t="str">
        <f t="shared" si="348"/>
        <v/>
      </c>
    </row>
    <row r="610" spans="1:43" x14ac:dyDescent="0.25">
      <c r="A610" s="26" t="str">
        <f t="shared" si="349"/>
        <v/>
      </c>
      <c r="B610" t="s">
        <v>527</v>
      </c>
      <c r="C610" t="s">
        <v>64</v>
      </c>
      <c r="D610" t="s">
        <v>24</v>
      </c>
      <c r="E610" t="s">
        <v>515</v>
      </c>
      <c r="F610">
        <v>2026</v>
      </c>
      <c r="G610" t="s">
        <v>5657</v>
      </c>
      <c r="H610" s="4">
        <v>46173</v>
      </c>
      <c r="I610" s="4" t="str">
        <f t="shared" si="315"/>
        <v>ACC</v>
      </c>
      <c r="J610" s="2">
        <f t="shared" si="316"/>
        <v>0.2</v>
      </c>
      <c r="K610" s="2">
        <f t="shared" si="317"/>
        <v>0.38500000000000001</v>
      </c>
      <c r="L610" s="2">
        <f t="shared" si="318"/>
        <v>0.5</v>
      </c>
      <c r="M610" s="2">
        <f t="shared" si="319"/>
        <v>0.88500000000000001</v>
      </c>
      <c r="N610" s="22" cm="1">
        <f t="array" ref="N610">IFERROR(INDEX(Stats_Hit_GP,MATCH($B610,Stats_Hit_Player,0)),"")</f>
        <v>4</v>
      </c>
      <c r="O610" s="22">
        <f t="shared" si="320"/>
        <v>14</v>
      </c>
      <c r="P610" s="22">
        <f t="shared" si="321"/>
        <v>10</v>
      </c>
      <c r="Q610" s="22">
        <f t="shared" si="322"/>
        <v>3</v>
      </c>
      <c r="R610" s="22">
        <f t="shared" si="323"/>
        <v>2</v>
      </c>
      <c r="S610" s="22">
        <f t="shared" si="324"/>
        <v>0</v>
      </c>
      <c r="T610" s="22">
        <f t="shared" si="325"/>
        <v>0</v>
      </c>
      <c r="U610" s="22">
        <f t="shared" si="326"/>
        <v>1</v>
      </c>
      <c r="V610" s="22">
        <f t="shared" si="327"/>
        <v>1</v>
      </c>
      <c r="W610" s="22">
        <f t="shared" si="328"/>
        <v>1</v>
      </c>
      <c r="X610" s="22">
        <f t="shared" si="329"/>
        <v>2</v>
      </c>
      <c r="Y610" s="22">
        <f t="shared" si="330"/>
        <v>7</v>
      </c>
      <c r="Z610" s="22">
        <f t="shared" si="331"/>
        <v>0</v>
      </c>
      <c r="AA610" s="22">
        <f t="shared" si="332"/>
        <v>0</v>
      </c>
      <c r="AB610" s="22">
        <f t="shared" si="333"/>
        <v>0</v>
      </c>
      <c r="AC610" s="22">
        <f t="shared" si="334"/>
        <v>0</v>
      </c>
      <c r="AD610" s="29">
        <f t="shared" si="335"/>
        <v>7.82</v>
      </c>
      <c r="AE610" s="22">
        <f t="shared" si="336"/>
        <v>13</v>
      </c>
      <c r="AF610" s="22">
        <f t="shared" si="337"/>
        <v>5</v>
      </c>
      <c r="AG610" s="22">
        <f t="shared" si="338"/>
        <v>0</v>
      </c>
      <c r="AH610" s="22">
        <f t="shared" si="339"/>
        <v>0</v>
      </c>
      <c r="AI610" s="22">
        <f t="shared" si="340"/>
        <v>0</v>
      </c>
      <c r="AJ610" s="31">
        <f t="shared" si="341"/>
        <v>25.1</v>
      </c>
      <c r="AK610" s="22">
        <f t="shared" si="342"/>
        <v>28</v>
      </c>
      <c r="AL610" s="22">
        <f t="shared" si="343"/>
        <v>22</v>
      </c>
      <c r="AM610" s="22">
        <f t="shared" si="344"/>
        <v>22</v>
      </c>
      <c r="AN610" s="22">
        <f t="shared" si="345"/>
        <v>13</v>
      </c>
      <c r="AO610" s="22">
        <f t="shared" si="346"/>
        <v>23</v>
      </c>
      <c r="AP610" s="22">
        <f t="shared" si="347"/>
        <v>8</v>
      </c>
      <c r="AQ610" s="2">
        <f t="shared" si="348"/>
        <v>0.28000000000000003</v>
      </c>
    </row>
    <row r="611" spans="1:43" x14ac:dyDescent="0.25">
      <c r="A611" s="26" t="str">
        <f t="shared" si="349"/>
        <v/>
      </c>
      <c r="B611" t="s">
        <v>522</v>
      </c>
      <c r="C611" t="s">
        <v>27</v>
      </c>
      <c r="D611" t="s">
        <v>24</v>
      </c>
      <c r="E611" t="s">
        <v>515</v>
      </c>
      <c r="F611">
        <v>2026</v>
      </c>
      <c r="G611" t="s">
        <v>5657</v>
      </c>
      <c r="H611" s="4">
        <v>46173</v>
      </c>
      <c r="I611" s="4" t="str">
        <f t="shared" si="315"/>
        <v>ACC</v>
      </c>
      <c r="J611" s="2">
        <f t="shared" si="316"/>
        <v>0.255</v>
      </c>
      <c r="K611" s="2">
        <f t="shared" si="317"/>
        <v>0.36399999999999999</v>
      </c>
      <c r="L611" s="2">
        <f t="shared" si="318"/>
        <v>0.42299999999999999</v>
      </c>
      <c r="M611" s="2">
        <f t="shared" si="319"/>
        <v>0.78800000000000003</v>
      </c>
      <c r="N611" s="22" cm="1">
        <f t="array" ref="N611">IFERROR(INDEX(Stats_Hit_GP,MATCH($B611,Stats_Hit_Player,0)),"")</f>
        <v>41</v>
      </c>
      <c r="O611" s="22">
        <f t="shared" si="320"/>
        <v>165</v>
      </c>
      <c r="P611" s="22">
        <f t="shared" si="321"/>
        <v>137</v>
      </c>
      <c r="Q611" s="22">
        <f t="shared" si="322"/>
        <v>21</v>
      </c>
      <c r="R611" s="22">
        <f t="shared" si="323"/>
        <v>35</v>
      </c>
      <c r="S611" s="22">
        <f t="shared" si="324"/>
        <v>6</v>
      </c>
      <c r="T611" s="22">
        <f t="shared" si="325"/>
        <v>1</v>
      </c>
      <c r="U611" s="22">
        <f t="shared" si="326"/>
        <v>5</v>
      </c>
      <c r="V611" s="22">
        <f t="shared" si="327"/>
        <v>18</v>
      </c>
      <c r="W611" s="22">
        <f t="shared" si="328"/>
        <v>8</v>
      </c>
      <c r="X611" s="22">
        <f t="shared" si="329"/>
        <v>16</v>
      </c>
      <c r="Y611" s="22">
        <f t="shared" si="330"/>
        <v>37</v>
      </c>
      <c r="Z611" s="22">
        <f t="shared" si="331"/>
        <v>9</v>
      </c>
      <c r="AA611" s="22">
        <f t="shared" si="332"/>
        <v>4</v>
      </c>
      <c r="AB611" s="22" t="str">
        <f t="shared" si="333"/>
        <v/>
      </c>
      <c r="AC611" s="22" t="str">
        <f t="shared" si="334"/>
        <v/>
      </c>
      <c r="AD611" s="29" t="str">
        <f t="shared" si="335"/>
        <v/>
      </c>
      <c r="AE611" s="22" t="str">
        <f t="shared" si="336"/>
        <v/>
      </c>
      <c r="AF611" s="22" t="str">
        <f t="shared" si="337"/>
        <v/>
      </c>
      <c r="AG611" s="22" t="str">
        <f t="shared" si="338"/>
        <v/>
      </c>
      <c r="AH611" s="22" t="str">
        <f t="shared" si="339"/>
        <v/>
      </c>
      <c r="AI611" s="22" t="str">
        <f t="shared" si="340"/>
        <v/>
      </c>
      <c r="AJ611" s="31" t="str">
        <f t="shared" si="341"/>
        <v/>
      </c>
      <c r="AK611" s="22" t="str">
        <f t="shared" si="342"/>
        <v/>
      </c>
      <c r="AL611" s="22" t="str">
        <f t="shared" si="343"/>
        <v/>
      </c>
      <c r="AM611" s="22" t="str">
        <f t="shared" si="344"/>
        <v/>
      </c>
      <c r="AN611" s="22" t="str">
        <f t="shared" si="345"/>
        <v/>
      </c>
      <c r="AO611" s="22" t="str">
        <f t="shared" si="346"/>
        <v/>
      </c>
      <c r="AP611" s="22" t="str">
        <f t="shared" si="347"/>
        <v/>
      </c>
      <c r="AQ611" s="2" t="str">
        <f t="shared" si="348"/>
        <v/>
      </c>
    </row>
    <row r="612" spans="1:43" x14ac:dyDescent="0.25">
      <c r="A612" s="26">
        <f t="shared" si="349"/>
        <v>1</v>
      </c>
      <c r="B612" t="s">
        <v>6751</v>
      </c>
      <c r="C612" t="s">
        <v>64</v>
      </c>
      <c r="D612" t="s">
        <v>29</v>
      </c>
      <c r="E612" t="s">
        <v>3399</v>
      </c>
      <c r="F612">
        <v>2026</v>
      </c>
      <c r="G612" t="s">
        <v>5657</v>
      </c>
      <c r="H612" s="4">
        <v>46173</v>
      </c>
      <c r="I612" s="4" t="str">
        <f t="shared" si="315"/>
        <v>Missouri Valley</v>
      </c>
      <c r="J612" s="2" t="str">
        <f t="shared" si="316"/>
        <v/>
      </c>
      <c r="K612" s="2" t="str">
        <f t="shared" si="317"/>
        <v/>
      </c>
      <c r="L612" s="2" t="str">
        <f t="shared" si="318"/>
        <v/>
      </c>
      <c r="M612" s="2" t="str">
        <f t="shared" si="319"/>
        <v/>
      </c>
      <c r="N612" s="22" t="str" cm="1">
        <f t="array" ref="N612">IFERROR(INDEX(Stats_Hit_GP,MATCH($B612,Stats_Hit_Player,0)),"")</f>
        <v/>
      </c>
      <c r="O612" s="22" t="str">
        <f t="shared" si="320"/>
        <v/>
      </c>
      <c r="P612" s="22" t="str">
        <f t="shared" si="321"/>
        <v/>
      </c>
      <c r="Q612" s="22" t="str">
        <f t="shared" si="322"/>
        <v/>
      </c>
      <c r="R612" s="22" t="str">
        <f t="shared" si="323"/>
        <v/>
      </c>
      <c r="S612" s="22" t="str">
        <f t="shared" si="324"/>
        <v/>
      </c>
      <c r="T612" s="22" t="str">
        <f t="shared" si="325"/>
        <v/>
      </c>
      <c r="U612" s="22" t="str">
        <f t="shared" si="326"/>
        <v/>
      </c>
      <c r="V612" s="22" t="str">
        <f t="shared" si="327"/>
        <v/>
      </c>
      <c r="W612" s="22" t="str">
        <f t="shared" si="328"/>
        <v/>
      </c>
      <c r="X612" s="22" t="str">
        <f t="shared" si="329"/>
        <v/>
      </c>
      <c r="Y612" s="22" t="str">
        <f t="shared" si="330"/>
        <v/>
      </c>
      <c r="Z612" s="22" t="str">
        <f t="shared" si="331"/>
        <v/>
      </c>
      <c r="AA612" s="22" t="str">
        <f t="shared" si="332"/>
        <v/>
      </c>
      <c r="AB612" s="22">
        <f t="shared" si="333"/>
        <v>0</v>
      </c>
      <c r="AC612" s="22">
        <f t="shared" si="334"/>
        <v>0</v>
      </c>
      <c r="AD612" s="29">
        <f t="shared" si="335"/>
        <v>25.41</v>
      </c>
      <c r="AE612" s="22">
        <f t="shared" si="336"/>
        <v>6</v>
      </c>
      <c r="AF612" s="22">
        <f t="shared" si="337"/>
        <v>0</v>
      </c>
      <c r="AG612" s="22">
        <f t="shared" si="338"/>
        <v>0</v>
      </c>
      <c r="AH612" s="22">
        <f t="shared" si="339"/>
        <v>0</v>
      </c>
      <c r="AI612" s="22">
        <f t="shared" si="340"/>
        <v>0</v>
      </c>
      <c r="AJ612" s="31">
        <f t="shared" si="341"/>
        <v>5.2</v>
      </c>
      <c r="AK612" s="22">
        <f t="shared" si="342"/>
        <v>9</v>
      </c>
      <c r="AL612" s="22">
        <f t="shared" si="343"/>
        <v>19</v>
      </c>
      <c r="AM612" s="22">
        <f t="shared" si="344"/>
        <v>16</v>
      </c>
      <c r="AN612" s="22">
        <f t="shared" si="345"/>
        <v>10</v>
      </c>
      <c r="AO612" s="22">
        <f t="shared" si="346"/>
        <v>7</v>
      </c>
      <c r="AP612" s="22">
        <f t="shared" si="347"/>
        <v>3</v>
      </c>
      <c r="AQ612" s="2">
        <f t="shared" si="348"/>
        <v>0.375</v>
      </c>
    </row>
    <row r="613" spans="1:43" x14ac:dyDescent="0.25">
      <c r="A613" s="26" t="str">
        <f t="shared" si="349"/>
        <v/>
      </c>
      <c r="B613" t="s">
        <v>3411</v>
      </c>
      <c r="C613" t="s">
        <v>38</v>
      </c>
      <c r="D613" t="s">
        <v>24</v>
      </c>
      <c r="E613" t="s">
        <v>3399</v>
      </c>
      <c r="F613">
        <v>2026</v>
      </c>
      <c r="G613" t="s">
        <v>5657</v>
      </c>
      <c r="H613" s="4">
        <v>46173</v>
      </c>
      <c r="I613" s="4" t="str">
        <f t="shared" si="315"/>
        <v>Missouri Valley</v>
      </c>
      <c r="J613" s="2">
        <f t="shared" si="316"/>
        <v>0.214</v>
      </c>
      <c r="K613" s="2">
        <f t="shared" si="317"/>
        <v>0.33300000000000002</v>
      </c>
      <c r="L613" s="2">
        <f t="shared" si="318"/>
        <v>0.214</v>
      </c>
      <c r="M613" s="2">
        <f t="shared" si="319"/>
        <v>0.54800000000000004</v>
      </c>
      <c r="N613" s="22" cm="1">
        <f t="array" ref="N613">IFERROR(INDEX(Stats_Hit_GP,MATCH($B613,Stats_Hit_Player,0)),"")</f>
        <v>22</v>
      </c>
      <c r="O613" s="22">
        <f t="shared" si="320"/>
        <v>68</v>
      </c>
      <c r="P613" s="22">
        <f t="shared" si="321"/>
        <v>56</v>
      </c>
      <c r="Q613" s="22">
        <f t="shared" si="322"/>
        <v>9</v>
      </c>
      <c r="R613" s="22">
        <f t="shared" si="323"/>
        <v>12</v>
      </c>
      <c r="S613" s="22">
        <f t="shared" si="324"/>
        <v>0</v>
      </c>
      <c r="T613" s="22">
        <f t="shared" si="325"/>
        <v>0</v>
      </c>
      <c r="U613" s="22">
        <f t="shared" si="326"/>
        <v>0</v>
      </c>
      <c r="V613" s="22">
        <f t="shared" si="327"/>
        <v>3</v>
      </c>
      <c r="W613" s="22">
        <f t="shared" si="328"/>
        <v>4</v>
      </c>
      <c r="X613" s="22">
        <f t="shared" si="329"/>
        <v>6</v>
      </c>
      <c r="Y613" s="22">
        <f t="shared" si="330"/>
        <v>19</v>
      </c>
      <c r="Z613" s="22">
        <f t="shared" si="331"/>
        <v>0</v>
      </c>
      <c r="AA613" s="22">
        <f t="shared" si="332"/>
        <v>1</v>
      </c>
      <c r="AB613" s="22" t="str">
        <f t="shared" si="333"/>
        <v/>
      </c>
      <c r="AC613" s="22" t="str">
        <f t="shared" si="334"/>
        <v/>
      </c>
      <c r="AD613" s="29" t="str">
        <f t="shared" si="335"/>
        <v/>
      </c>
      <c r="AE613" s="22" t="str">
        <f t="shared" si="336"/>
        <v/>
      </c>
      <c r="AF613" s="22" t="str">
        <f t="shared" si="337"/>
        <v/>
      </c>
      <c r="AG613" s="22" t="str">
        <f t="shared" si="338"/>
        <v/>
      </c>
      <c r="AH613" s="22" t="str">
        <f t="shared" si="339"/>
        <v/>
      </c>
      <c r="AI613" s="22" t="str">
        <f t="shared" si="340"/>
        <v/>
      </c>
      <c r="AJ613" s="31" t="str">
        <f t="shared" si="341"/>
        <v/>
      </c>
      <c r="AK613" s="22" t="str">
        <f t="shared" si="342"/>
        <v/>
      </c>
      <c r="AL613" s="22" t="str">
        <f t="shared" si="343"/>
        <v/>
      </c>
      <c r="AM613" s="22" t="str">
        <f t="shared" si="344"/>
        <v/>
      </c>
      <c r="AN613" s="22" t="str">
        <f t="shared" si="345"/>
        <v/>
      </c>
      <c r="AO613" s="22" t="str">
        <f t="shared" si="346"/>
        <v/>
      </c>
      <c r="AP613" s="22" t="str">
        <f t="shared" si="347"/>
        <v/>
      </c>
      <c r="AQ613" s="2" t="str">
        <f t="shared" si="348"/>
        <v/>
      </c>
    </row>
    <row r="614" spans="1:43" x14ac:dyDescent="0.25">
      <c r="A614" s="26" t="str">
        <f t="shared" si="349"/>
        <v/>
      </c>
      <c r="B614" t="s">
        <v>5616</v>
      </c>
      <c r="C614" t="s">
        <v>38</v>
      </c>
      <c r="D614" t="s">
        <v>47</v>
      </c>
      <c r="E614" t="s">
        <v>5604</v>
      </c>
      <c r="F614">
        <v>2026</v>
      </c>
      <c r="G614" t="s">
        <v>5657</v>
      </c>
      <c r="H614" s="4">
        <v>46173</v>
      </c>
      <c r="I614" s="4" t="str">
        <f t="shared" si="315"/>
        <v>West Coast</v>
      </c>
      <c r="J614" s="2">
        <f t="shared" si="316"/>
        <v>0.14799999999999999</v>
      </c>
      <c r="K614" s="2">
        <f t="shared" si="317"/>
        <v>0.35599999999999998</v>
      </c>
      <c r="L614" s="2">
        <f t="shared" si="318"/>
        <v>0.20399999999999999</v>
      </c>
      <c r="M614" s="2">
        <f t="shared" si="319"/>
        <v>0.56000000000000005</v>
      </c>
      <c r="N614" s="22" cm="1">
        <f t="array" ref="N614">IFERROR(INDEX(Stats_Hit_GP,MATCH($B614,Stats_Hit_Player,0)),"")</f>
        <v>23</v>
      </c>
      <c r="O614" s="22">
        <f t="shared" si="320"/>
        <v>75</v>
      </c>
      <c r="P614" s="22">
        <f t="shared" si="321"/>
        <v>54</v>
      </c>
      <c r="Q614" s="22">
        <f t="shared" si="322"/>
        <v>9</v>
      </c>
      <c r="R614" s="22">
        <f t="shared" si="323"/>
        <v>8</v>
      </c>
      <c r="S614" s="22">
        <f t="shared" si="324"/>
        <v>0</v>
      </c>
      <c r="T614" s="22">
        <f t="shared" si="325"/>
        <v>0</v>
      </c>
      <c r="U614" s="22">
        <f t="shared" si="326"/>
        <v>1</v>
      </c>
      <c r="V614" s="22">
        <f t="shared" si="327"/>
        <v>9</v>
      </c>
      <c r="W614" s="22">
        <f t="shared" si="328"/>
        <v>9</v>
      </c>
      <c r="X614" s="22">
        <f t="shared" si="329"/>
        <v>9</v>
      </c>
      <c r="Y614" s="22">
        <f t="shared" si="330"/>
        <v>23</v>
      </c>
      <c r="Z614" s="22">
        <f t="shared" si="331"/>
        <v>2</v>
      </c>
      <c r="AA614" s="22">
        <f t="shared" si="332"/>
        <v>1</v>
      </c>
      <c r="AB614" s="22" t="str">
        <f t="shared" si="333"/>
        <v/>
      </c>
      <c r="AC614" s="22" t="str">
        <f t="shared" si="334"/>
        <v/>
      </c>
      <c r="AD614" s="29" t="str">
        <f t="shared" si="335"/>
        <v/>
      </c>
      <c r="AE614" s="22" t="str">
        <f t="shared" si="336"/>
        <v/>
      </c>
      <c r="AF614" s="22" t="str">
        <f t="shared" si="337"/>
        <v/>
      </c>
      <c r="AG614" s="22" t="str">
        <f t="shared" si="338"/>
        <v/>
      </c>
      <c r="AH614" s="22" t="str">
        <f t="shared" si="339"/>
        <v/>
      </c>
      <c r="AI614" s="22" t="str">
        <f t="shared" si="340"/>
        <v/>
      </c>
      <c r="AJ614" s="31" t="str">
        <f t="shared" si="341"/>
        <v/>
      </c>
      <c r="AK614" s="22" t="str">
        <f t="shared" si="342"/>
        <v/>
      </c>
      <c r="AL614" s="22" t="str">
        <f t="shared" si="343"/>
        <v/>
      </c>
      <c r="AM614" s="22" t="str">
        <f t="shared" si="344"/>
        <v/>
      </c>
      <c r="AN614" s="22" t="str">
        <f t="shared" si="345"/>
        <v/>
      </c>
      <c r="AO614" s="22" t="str">
        <f t="shared" si="346"/>
        <v/>
      </c>
      <c r="AP614" s="22" t="str">
        <f t="shared" si="347"/>
        <v/>
      </c>
      <c r="AQ614" s="2" t="str">
        <f t="shared" si="348"/>
        <v/>
      </c>
    </row>
    <row r="615" spans="1:43" x14ac:dyDescent="0.25">
      <c r="A615" s="26" t="str">
        <f t="shared" si="349"/>
        <v/>
      </c>
      <c r="B615" t="s">
        <v>2070</v>
      </c>
      <c r="C615" t="s">
        <v>44</v>
      </c>
      <c r="D615" t="s">
        <v>24</v>
      </c>
      <c r="E615" t="s">
        <v>2057</v>
      </c>
      <c r="F615">
        <v>2026</v>
      </c>
      <c r="G615" t="s">
        <v>5657</v>
      </c>
      <c r="H615" s="4">
        <v>46173</v>
      </c>
      <c r="I615" s="4" t="str">
        <f t="shared" si="315"/>
        <v>Big West</v>
      </c>
      <c r="J615" s="2">
        <f t="shared" si="316"/>
        <v>0.22700000000000001</v>
      </c>
      <c r="K615" s="2">
        <f t="shared" si="317"/>
        <v>0.32900000000000001</v>
      </c>
      <c r="L615" s="2">
        <f t="shared" si="318"/>
        <v>0.28799999999999998</v>
      </c>
      <c r="M615" s="2">
        <f t="shared" si="319"/>
        <v>0.61699999999999999</v>
      </c>
      <c r="N615" s="22" cm="1">
        <f t="array" ref="N615">IFERROR(INDEX(Stats_Hit_GP,MATCH($B615,Stats_Hit_Player,0)),"")</f>
        <v>23</v>
      </c>
      <c r="O615" s="22">
        <f t="shared" si="320"/>
        <v>76</v>
      </c>
      <c r="P615" s="22">
        <f t="shared" si="321"/>
        <v>66</v>
      </c>
      <c r="Q615" s="22">
        <f t="shared" si="322"/>
        <v>7</v>
      </c>
      <c r="R615" s="22">
        <f t="shared" si="323"/>
        <v>15</v>
      </c>
      <c r="S615" s="22">
        <f t="shared" si="324"/>
        <v>1</v>
      </c>
      <c r="T615" s="22">
        <f t="shared" si="325"/>
        <v>0</v>
      </c>
      <c r="U615" s="22">
        <f t="shared" si="326"/>
        <v>1</v>
      </c>
      <c r="V615" s="22">
        <f t="shared" si="327"/>
        <v>7</v>
      </c>
      <c r="W615" s="22">
        <f t="shared" si="328"/>
        <v>1</v>
      </c>
      <c r="X615" s="22">
        <f t="shared" si="329"/>
        <v>9</v>
      </c>
      <c r="Y615" s="22">
        <f t="shared" si="330"/>
        <v>25</v>
      </c>
      <c r="Z615" s="22">
        <f t="shared" si="331"/>
        <v>0</v>
      </c>
      <c r="AA615" s="22">
        <f t="shared" si="332"/>
        <v>0</v>
      </c>
      <c r="AB615" s="22" t="str">
        <f t="shared" si="333"/>
        <v/>
      </c>
      <c r="AC615" s="22" t="str">
        <f t="shared" si="334"/>
        <v/>
      </c>
      <c r="AD615" s="29" t="str">
        <f t="shared" si="335"/>
        <v/>
      </c>
      <c r="AE615" s="22" t="str">
        <f t="shared" si="336"/>
        <v/>
      </c>
      <c r="AF615" s="22" t="str">
        <f t="shared" si="337"/>
        <v/>
      </c>
      <c r="AG615" s="22" t="str">
        <f t="shared" si="338"/>
        <v/>
      </c>
      <c r="AH615" s="22" t="str">
        <f t="shared" si="339"/>
        <v/>
      </c>
      <c r="AI615" s="22" t="str">
        <f t="shared" si="340"/>
        <v/>
      </c>
      <c r="AJ615" s="31" t="str">
        <f t="shared" si="341"/>
        <v/>
      </c>
      <c r="AK615" s="22" t="str">
        <f t="shared" si="342"/>
        <v/>
      </c>
      <c r="AL615" s="22" t="str">
        <f t="shared" si="343"/>
        <v/>
      </c>
      <c r="AM615" s="22" t="str">
        <f t="shared" si="344"/>
        <v/>
      </c>
      <c r="AN615" s="22" t="str">
        <f t="shared" si="345"/>
        <v/>
      </c>
      <c r="AO615" s="22" t="str">
        <f t="shared" si="346"/>
        <v/>
      </c>
      <c r="AP615" s="22" t="str">
        <f t="shared" si="347"/>
        <v/>
      </c>
      <c r="AQ615" s="2" t="str">
        <f t="shared" si="348"/>
        <v/>
      </c>
    </row>
    <row r="616" spans="1:43" x14ac:dyDescent="0.25">
      <c r="A616" s="26" t="str">
        <f t="shared" si="349"/>
        <v/>
      </c>
      <c r="B616" t="s">
        <v>6246</v>
      </c>
      <c r="C616" t="s">
        <v>64</v>
      </c>
      <c r="D616" t="s">
        <v>24</v>
      </c>
      <c r="E616" t="s">
        <v>4368</v>
      </c>
      <c r="F616">
        <v>2026</v>
      </c>
      <c r="G616" t="s">
        <v>5657</v>
      </c>
      <c r="H616" s="4">
        <v>46173</v>
      </c>
      <c r="I616" s="4" t="str">
        <f t="shared" si="315"/>
        <v>SEC</v>
      </c>
      <c r="J616" s="2" t="str">
        <f t="shared" si="316"/>
        <v/>
      </c>
      <c r="K616" s="2" t="str">
        <f t="shared" si="317"/>
        <v/>
      </c>
      <c r="L616" s="2" t="str">
        <f t="shared" si="318"/>
        <v/>
      </c>
      <c r="M616" s="2" t="str">
        <f t="shared" si="319"/>
        <v/>
      </c>
      <c r="N616" s="22" t="str" cm="1">
        <f t="array" ref="N616">IFERROR(INDEX(Stats_Hit_GP,MATCH($B616,Stats_Hit_Player,0)),"")</f>
        <v/>
      </c>
      <c r="O616" s="22" t="str">
        <f t="shared" si="320"/>
        <v/>
      </c>
      <c r="P616" s="22" t="str">
        <f t="shared" si="321"/>
        <v/>
      </c>
      <c r="Q616" s="22" t="str">
        <f t="shared" si="322"/>
        <v/>
      </c>
      <c r="R616" s="22" t="str">
        <f t="shared" si="323"/>
        <v/>
      </c>
      <c r="S616" s="22" t="str">
        <f t="shared" si="324"/>
        <v/>
      </c>
      <c r="T616" s="22" t="str">
        <f t="shared" si="325"/>
        <v/>
      </c>
      <c r="U616" s="22" t="str">
        <f t="shared" si="326"/>
        <v/>
      </c>
      <c r="V616" s="22" t="str">
        <f t="shared" si="327"/>
        <v/>
      </c>
      <c r="W616" s="22" t="str">
        <f t="shared" si="328"/>
        <v/>
      </c>
      <c r="X616" s="22" t="str">
        <f t="shared" si="329"/>
        <v/>
      </c>
      <c r="Y616" s="22" t="str">
        <f t="shared" si="330"/>
        <v/>
      </c>
      <c r="Z616" s="22" t="str">
        <f t="shared" si="331"/>
        <v/>
      </c>
      <c r="AA616" s="22" t="str">
        <f t="shared" si="332"/>
        <v/>
      </c>
      <c r="AB616" s="22">
        <f t="shared" si="333"/>
        <v>0</v>
      </c>
      <c r="AC616" s="22">
        <f t="shared" si="334"/>
        <v>0</v>
      </c>
      <c r="AD616" s="29">
        <f t="shared" si="335"/>
        <v>4.22</v>
      </c>
      <c r="AE616" s="22">
        <f t="shared" si="336"/>
        <v>20</v>
      </c>
      <c r="AF616" s="22">
        <f t="shared" si="337"/>
        <v>0</v>
      </c>
      <c r="AG616" s="22">
        <f t="shared" si="338"/>
        <v>0</v>
      </c>
      <c r="AH616" s="22">
        <f t="shared" si="339"/>
        <v>0</v>
      </c>
      <c r="AI616" s="22">
        <f t="shared" si="340"/>
        <v>0</v>
      </c>
      <c r="AJ616" s="31">
        <f t="shared" si="341"/>
        <v>21.1</v>
      </c>
      <c r="AK616" s="22">
        <f t="shared" si="342"/>
        <v>18</v>
      </c>
      <c r="AL616" s="22">
        <f t="shared" si="343"/>
        <v>13</v>
      </c>
      <c r="AM616" s="22">
        <f t="shared" si="344"/>
        <v>10</v>
      </c>
      <c r="AN616" s="22">
        <f t="shared" si="345"/>
        <v>19</v>
      </c>
      <c r="AO616" s="22">
        <f t="shared" si="346"/>
        <v>28</v>
      </c>
      <c r="AP616" s="22">
        <f t="shared" si="347"/>
        <v>7</v>
      </c>
      <c r="AQ616" s="2">
        <f t="shared" si="348"/>
        <v>0.22800000000000001</v>
      </c>
    </row>
    <row r="617" spans="1:43" x14ac:dyDescent="0.25">
      <c r="A617" s="26" t="str">
        <f t="shared" si="349"/>
        <v/>
      </c>
      <c r="B617" t="s">
        <v>696</v>
      </c>
      <c r="C617" t="s">
        <v>64</v>
      </c>
      <c r="D617" t="s">
        <v>24</v>
      </c>
      <c r="E617" t="s">
        <v>3399</v>
      </c>
      <c r="F617">
        <v>2026</v>
      </c>
      <c r="G617" t="s">
        <v>5657</v>
      </c>
      <c r="H617" s="4">
        <v>46173</v>
      </c>
      <c r="I617" s="4" t="str">
        <f t="shared" si="315"/>
        <v>Missouri Valley</v>
      </c>
      <c r="J617" s="2">
        <f t="shared" si="316"/>
        <v>0.25</v>
      </c>
      <c r="K617" s="2">
        <f t="shared" si="317"/>
        <v>0.2</v>
      </c>
      <c r="L617" s="2">
        <f t="shared" si="318"/>
        <v>0.5</v>
      </c>
      <c r="M617" s="2">
        <f t="shared" si="319"/>
        <v>0.7</v>
      </c>
      <c r="N617" s="22" cm="1">
        <f t="array" ref="N617">IFERROR(INDEX(Stats_Hit_GP,MATCH($B617,Stats_Hit_Player,0)),"")</f>
        <v>4</v>
      </c>
      <c r="O617" s="22">
        <f t="shared" si="320"/>
        <v>5</v>
      </c>
      <c r="P617" s="22">
        <f t="shared" si="321"/>
        <v>4</v>
      </c>
      <c r="Q617" s="22">
        <f t="shared" si="322"/>
        <v>1</v>
      </c>
      <c r="R617" s="22">
        <f t="shared" si="323"/>
        <v>1</v>
      </c>
      <c r="S617" s="22">
        <f t="shared" si="324"/>
        <v>1</v>
      </c>
      <c r="T617" s="22">
        <f t="shared" si="325"/>
        <v>0</v>
      </c>
      <c r="U617" s="22">
        <f t="shared" si="326"/>
        <v>0</v>
      </c>
      <c r="V617" s="22">
        <f t="shared" si="327"/>
        <v>2</v>
      </c>
      <c r="W617" s="22">
        <f t="shared" si="328"/>
        <v>0</v>
      </c>
      <c r="X617" s="22">
        <f t="shared" si="329"/>
        <v>0</v>
      </c>
      <c r="Y617" s="22">
        <f t="shared" si="330"/>
        <v>3</v>
      </c>
      <c r="Z617" s="22">
        <f t="shared" si="331"/>
        <v>0</v>
      </c>
      <c r="AA617" s="22">
        <f t="shared" si="332"/>
        <v>0</v>
      </c>
      <c r="AB617" s="22">
        <f t="shared" si="333"/>
        <v>1</v>
      </c>
      <c r="AC617" s="22">
        <f t="shared" si="334"/>
        <v>0</v>
      </c>
      <c r="AD617" s="29">
        <f t="shared" si="335"/>
        <v>8.2200000000000006</v>
      </c>
      <c r="AE617" s="22">
        <f t="shared" si="336"/>
        <v>8</v>
      </c>
      <c r="AF617" s="22">
        <f t="shared" si="337"/>
        <v>5</v>
      </c>
      <c r="AG617" s="22">
        <f t="shared" si="338"/>
        <v>0</v>
      </c>
      <c r="AH617" s="22">
        <f t="shared" si="339"/>
        <v>0</v>
      </c>
      <c r="AI617" s="22">
        <f t="shared" si="340"/>
        <v>1</v>
      </c>
      <c r="AJ617" s="31">
        <f t="shared" si="341"/>
        <v>15.1</v>
      </c>
      <c r="AK617" s="22">
        <f t="shared" si="342"/>
        <v>16</v>
      </c>
      <c r="AL617" s="22">
        <f t="shared" si="343"/>
        <v>20</v>
      </c>
      <c r="AM617" s="22">
        <f t="shared" si="344"/>
        <v>14</v>
      </c>
      <c r="AN617" s="22">
        <f t="shared" si="345"/>
        <v>11</v>
      </c>
      <c r="AO617" s="22">
        <f t="shared" si="346"/>
        <v>19</v>
      </c>
      <c r="AP617" s="22">
        <f t="shared" si="347"/>
        <v>7</v>
      </c>
      <c r="AQ617" s="2">
        <f t="shared" si="348"/>
        <v>0.27100000000000002</v>
      </c>
    </row>
    <row r="618" spans="1:43" x14ac:dyDescent="0.25">
      <c r="A618" s="26" t="str">
        <f t="shared" si="349"/>
        <v/>
      </c>
      <c r="B618" t="s">
        <v>3043</v>
      </c>
      <c r="C618" t="s">
        <v>30</v>
      </c>
      <c r="D618" t="s">
        <v>37</v>
      </c>
      <c r="E618" t="s">
        <v>3036</v>
      </c>
      <c r="F618">
        <v>2026</v>
      </c>
      <c r="G618" t="s">
        <v>5657</v>
      </c>
      <c r="H618" s="4">
        <v>46173</v>
      </c>
      <c r="I618" s="4" t="str">
        <f t="shared" si="315"/>
        <v>Metro Atlantic</v>
      </c>
      <c r="J618" s="2">
        <f t="shared" si="316"/>
        <v>0.29299999999999998</v>
      </c>
      <c r="K618" s="2">
        <f t="shared" si="317"/>
        <v>0.38800000000000001</v>
      </c>
      <c r="L618" s="2">
        <f t="shared" si="318"/>
        <v>0.46899999999999997</v>
      </c>
      <c r="M618" s="2">
        <f t="shared" si="319"/>
        <v>0.85799999999999998</v>
      </c>
      <c r="N618" s="22" cm="1">
        <f t="array" ref="N618">IFERROR(INDEX(Stats_Hit_GP,MATCH($B618,Stats_Hit_Player,0)),"")</f>
        <v>42</v>
      </c>
      <c r="O618" s="22">
        <f t="shared" si="320"/>
        <v>170</v>
      </c>
      <c r="P618" s="22">
        <f t="shared" si="321"/>
        <v>147</v>
      </c>
      <c r="Q618" s="22">
        <f t="shared" si="322"/>
        <v>29</v>
      </c>
      <c r="R618" s="22">
        <f t="shared" si="323"/>
        <v>43</v>
      </c>
      <c r="S618" s="22">
        <f t="shared" si="324"/>
        <v>11</v>
      </c>
      <c r="T618" s="22">
        <f t="shared" si="325"/>
        <v>0</v>
      </c>
      <c r="U618" s="22">
        <f t="shared" si="326"/>
        <v>5</v>
      </c>
      <c r="V618" s="22">
        <f t="shared" si="327"/>
        <v>20</v>
      </c>
      <c r="W618" s="22">
        <f t="shared" si="328"/>
        <v>4</v>
      </c>
      <c r="X618" s="22">
        <f t="shared" si="329"/>
        <v>19</v>
      </c>
      <c r="Y618" s="22">
        <f t="shared" si="330"/>
        <v>27</v>
      </c>
      <c r="Z618" s="22">
        <f t="shared" si="331"/>
        <v>1</v>
      </c>
      <c r="AA618" s="22">
        <f t="shared" si="332"/>
        <v>0</v>
      </c>
      <c r="AB618" s="22" t="str">
        <f t="shared" si="333"/>
        <v/>
      </c>
      <c r="AC618" s="22" t="str">
        <f t="shared" si="334"/>
        <v/>
      </c>
      <c r="AD618" s="29" t="str">
        <f t="shared" si="335"/>
        <v/>
      </c>
      <c r="AE618" s="22" t="str">
        <f t="shared" si="336"/>
        <v/>
      </c>
      <c r="AF618" s="22" t="str">
        <f t="shared" si="337"/>
        <v/>
      </c>
      <c r="AG618" s="22" t="str">
        <f t="shared" si="338"/>
        <v/>
      </c>
      <c r="AH618" s="22" t="str">
        <f t="shared" si="339"/>
        <v/>
      </c>
      <c r="AI618" s="22" t="str">
        <f t="shared" si="340"/>
        <v/>
      </c>
      <c r="AJ618" s="31" t="str">
        <f t="shared" si="341"/>
        <v/>
      </c>
      <c r="AK618" s="22" t="str">
        <f t="shared" si="342"/>
        <v/>
      </c>
      <c r="AL618" s="22" t="str">
        <f t="shared" si="343"/>
        <v/>
      </c>
      <c r="AM618" s="22" t="str">
        <f t="shared" si="344"/>
        <v/>
      </c>
      <c r="AN618" s="22" t="str">
        <f t="shared" si="345"/>
        <v/>
      </c>
      <c r="AO618" s="22" t="str">
        <f t="shared" si="346"/>
        <v/>
      </c>
      <c r="AP618" s="22" t="str">
        <f t="shared" si="347"/>
        <v/>
      </c>
      <c r="AQ618" s="2" t="str">
        <f t="shared" si="348"/>
        <v/>
      </c>
    </row>
    <row r="619" spans="1:43" x14ac:dyDescent="0.25">
      <c r="A619" s="26" t="str">
        <f t="shared" si="349"/>
        <v/>
      </c>
      <c r="B619" t="s">
        <v>6752</v>
      </c>
      <c r="C619" t="s">
        <v>64</v>
      </c>
      <c r="D619" t="s">
        <v>47</v>
      </c>
      <c r="E619" t="s">
        <v>3600</v>
      </c>
      <c r="F619">
        <v>2026</v>
      </c>
      <c r="G619" t="s">
        <v>5657</v>
      </c>
      <c r="H619" s="4">
        <v>46173</v>
      </c>
      <c r="I619" s="4" t="str">
        <f t="shared" si="315"/>
        <v>Northeast</v>
      </c>
      <c r="J619" s="2" t="str">
        <f t="shared" si="316"/>
        <v/>
      </c>
      <c r="K619" s="2" t="str">
        <f t="shared" si="317"/>
        <v/>
      </c>
      <c r="L619" s="2" t="str">
        <f t="shared" si="318"/>
        <v/>
      </c>
      <c r="M619" s="2" t="str">
        <f t="shared" si="319"/>
        <v/>
      </c>
      <c r="N619" s="22" t="str" cm="1">
        <f t="array" ref="N619">IFERROR(INDEX(Stats_Hit_GP,MATCH($B619,Stats_Hit_Player,0)),"")</f>
        <v/>
      </c>
      <c r="O619" s="22" t="str">
        <f t="shared" si="320"/>
        <v/>
      </c>
      <c r="P619" s="22" t="str">
        <f t="shared" si="321"/>
        <v/>
      </c>
      <c r="Q619" s="22" t="str">
        <f t="shared" si="322"/>
        <v/>
      </c>
      <c r="R619" s="22" t="str">
        <f t="shared" si="323"/>
        <v/>
      </c>
      <c r="S619" s="22" t="str">
        <f t="shared" si="324"/>
        <v/>
      </c>
      <c r="T619" s="22" t="str">
        <f t="shared" si="325"/>
        <v/>
      </c>
      <c r="U619" s="22" t="str">
        <f t="shared" si="326"/>
        <v/>
      </c>
      <c r="V619" s="22" t="str">
        <f t="shared" si="327"/>
        <v/>
      </c>
      <c r="W619" s="22" t="str">
        <f t="shared" si="328"/>
        <v/>
      </c>
      <c r="X619" s="22" t="str">
        <f t="shared" si="329"/>
        <v/>
      </c>
      <c r="Y619" s="22" t="str">
        <f t="shared" si="330"/>
        <v/>
      </c>
      <c r="Z619" s="22" t="str">
        <f t="shared" si="331"/>
        <v/>
      </c>
      <c r="AA619" s="22" t="str">
        <f t="shared" si="332"/>
        <v/>
      </c>
      <c r="AB619" s="22" t="str">
        <f t="shared" si="333"/>
        <v/>
      </c>
      <c r="AC619" s="22" t="str">
        <f t="shared" si="334"/>
        <v/>
      </c>
      <c r="AD619" s="29" t="str">
        <f t="shared" si="335"/>
        <v/>
      </c>
      <c r="AE619" s="22" t="str">
        <f t="shared" si="336"/>
        <v/>
      </c>
      <c r="AF619" s="22" t="str">
        <f t="shared" si="337"/>
        <v/>
      </c>
      <c r="AG619" s="22" t="str">
        <f t="shared" si="338"/>
        <v/>
      </c>
      <c r="AH619" s="22" t="str">
        <f t="shared" si="339"/>
        <v/>
      </c>
      <c r="AI619" s="22" t="str">
        <f t="shared" si="340"/>
        <v/>
      </c>
      <c r="AJ619" s="31" t="str">
        <f t="shared" si="341"/>
        <v/>
      </c>
      <c r="AK619" s="22" t="str">
        <f t="shared" si="342"/>
        <v/>
      </c>
      <c r="AL619" s="22" t="str">
        <f t="shared" si="343"/>
        <v/>
      </c>
      <c r="AM619" s="22" t="str">
        <f t="shared" si="344"/>
        <v/>
      </c>
      <c r="AN619" s="22" t="str">
        <f t="shared" si="345"/>
        <v/>
      </c>
      <c r="AO619" s="22" t="str">
        <f t="shared" si="346"/>
        <v/>
      </c>
      <c r="AP619" s="22" t="str">
        <f t="shared" si="347"/>
        <v/>
      </c>
      <c r="AQ619" s="2" t="str">
        <f t="shared" si="348"/>
        <v/>
      </c>
    </row>
    <row r="620" spans="1:43" x14ac:dyDescent="0.25">
      <c r="A620" s="26" t="str">
        <f t="shared" si="349"/>
        <v/>
      </c>
      <c r="B620" t="s">
        <v>6753</v>
      </c>
      <c r="C620" t="s">
        <v>64</v>
      </c>
      <c r="D620" t="s">
        <v>47</v>
      </c>
      <c r="E620" t="s">
        <v>3958</v>
      </c>
      <c r="F620">
        <v>2026</v>
      </c>
      <c r="G620" t="s">
        <v>5657</v>
      </c>
      <c r="H620" s="4">
        <v>46173</v>
      </c>
      <c r="I620" s="4" t="str">
        <f t="shared" si="315"/>
        <v>Ohio Valley</v>
      </c>
      <c r="J620" s="2" t="str">
        <f t="shared" si="316"/>
        <v/>
      </c>
      <c r="K620" s="2" t="str">
        <f t="shared" si="317"/>
        <v/>
      </c>
      <c r="L620" s="2" t="str">
        <f t="shared" si="318"/>
        <v/>
      </c>
      <c r="M620" s="2" t="str">
        <f t="shared" si="319"/>
        <v/>
      </c>
      <c r="N620" s="22" t="str" cm="1">
        <f t="array" ref="N620">IFERROR(INDEX(Stats_Hit_GP,MATCH($B620,Stats_Hit_Player,0)),"")</f>
        <v/>
      </c>
      <c r="O620" s="22" t="str">
        <f t="shared" si="320"/>
        <v/>
      </c>
      <c r="P620" s="22" t="str">
        <f t="shared" si="321"/>
        <v/>
      </c>
      <c r="Q620" s="22" t="str">
        <f t="shared" si="322"/>
        <v/>
      </c>
      <c r="R620" s="22" t="str">
        <f t="shared" si="323"/>
        <v/>
      </c>
      <c r="S620" s="22" t="str">
        <f t="shared" si="324"/>
        <v/>
      </c>
      <c r="T620" s="22" t="str">
        <f t="shared" si="325"/>
        <v/>
      </c>
      <c r="U620" s="22" t="str">
        <f t="shared" si="326"/>
        <v/>
      </c>
      <c r="V620" s="22" t="str">
        <f t="shared" si="327"/>
        <v/>
      </c>
      <c r="W620" s="22" t="str">
        <f t="shared" si="328"/>
        <v/>
      </c>
      <c r="X620" s="22" t="str">
        <f t="shared" si="329"/>
        <v/>
      </c>
      <c r="Y620" s="22" t="str">
        <f t="shared" si="330"/>
        <v/>
      </c>
      <c r="Z620" s="22" t="str">
        <f t="shared" si="331"/>
        <v/>
      </c>
      <c r="AA620" s="22" t="str">
        <f t="shared" si="332"/>
        <v/>
      </c>
      <c r="AB620" s="22" t="str">
        <f t="shared" si="333"/>
        <v/>
      </c>
      <c r="AC620" s="22" t="str">
        <f t="shared" si="334"/>
        <v/>
      </c>
      <c r="AD620" s="29" t="str">
        <f t="shared" si="335"/>
        <v/>
      </c>
      <c r="AE620" s="22" t="str">
        <f t="shared" si="336"/>
        <v/>
      </c>
      <c r="AF620" s="22" t="str">
        <f t="shared" si="337"/>
        <v/>
      </c>
      <c r="AG620" s="22" t="str">
        <f t="shared" si="338"/>
        <v/>
      </c>
      <c r="AH620" s="22" t="str">
        <f t="shared" si="339"/>
        <v/>
      </c>
      <c r="AI620" s="22" t="str">
        <f t="shared" si="340"/>
        <v/>
      </c>
      <c r="AJ620" s="31" t="str">
        <f t="shared" si="341"/>
        <v/>
      </c>
      <c r="AK620" s="22" t="str">
        <f t="shared" si="342"/>
        <v/>
      </c>
      <c r="AL620" s="22" t="str">
        <f t="shared" si="343"/>
        <v/>
      </c>
      <c r="AM620" s="22" t="str">
        <f t="shared" si="344"/>
        <v/>
      </c>
      <c r="AN620" s="22" t="str">
        <f t="shared" si="345"/>
        <v/>
      </c>
      <c r="AO620" s="22" t="str">
        <f t="shared" si="346"/>
        <v/>
      </c>
      <c r="AP620" s="22" t="str">
        <f t="shared" si="347"/>
        <v/>
      </c>
      <c r="AQ620" s="2" t="str">
        <f t="shared" si="348"/>
        <v/>
      </c>
    </row>
    <row r="621" spans="1:43" x14ac:dyDescent="0.25">
      <c r="A621" s="26" t="str">
        <f t="shared" si="349"/>
        <v/>
      </c>
      <c r="B621" t="s">
        <v>999</v>
      </c>
      <c r="C621" t="s">
        <v>35</v>
      </c>
      <c r="D621" t="s">
        <v>47</v>
      </c>
      <c r="E621" t="s">
        <v>985</v>
      </c>
      <c r="F621">
        <v>2026</v>
      </c>
      <c r="G621" t="s">
        <v>5657</v>
      </c>
      <c r="H621" s="4">
        <v>46173</v>
      </c>
      <c r="I621" s="4" t="str">
        <f t="shared" si="315"/>
        <v>Atlantic Sun</v>
      </c>
      <c r="J621" s="2">
        <f t="shared" si="316"/>
        <v>0.182</v>
      </c>
      <c r="K621" s="2">
        <f t="shared" si="317"/>
        <v>0.28000000000000003</v>
      </c>
      <c r="L621" s="2">
        <f t="shared" si="318"/>
        <v>0.22700000000000001</v>
      </c>
      <c r="M621" s="2">
        <f t="shared" si="319"/>
        <v>0.50700000000000001</v>
      </c>
      <c r="N621" s="22" cm="1">
        <f t="array" ref="N621">IFERROR(INDEX(Stats_Hit_GP,MATCH($B621,Stats_Hit_Player,0)),"")</f>
        <v>9</v>
      </c>
      <c r="O621" s="22">
        <f t="shared" si="320"/>
        <v>26</v>
      </c>
      <c r="P621" s="22">
        <f t="shared" si="321"/>
        <v>22</v>
      </c>
      <c r="Q621" s="22">
        <f t="shared" si="322"/>
        <v>5</v>
      </c>
      <c r="R621" s="22">
        <f t="shared" si="323"/>
        <v>4</v>
      </c>
      <c r="S621" s="22">
        <f t="shared" si="324"/>
        <v>1</v>
      </c>
      <c r="T621" s="22">
        <f t="shared" si="325"/>
        <v>0</v>
      </c>
      <c r="U621" s="22">
        <f t="shared" si="326"/>
        <v>0</v>
      </c>
      <c r="V621" s="22">
        <f t="shared" si="327"/>
        <v>1</v>
      </c>
      <c r="W621" s="22">
        <f t="shared" si="328"/>
        <v>3</v>
      </c>
      <c r="X621" s="22">
        <f t="shared" si="329"/>
        <v>0</v>
      </c>
      <c r="Y621" s="22">
        <f t="shared" si="330"/>
        <v>9</v>
      </c>
      <c r="Z621" s="22">
        <f t="shared" si="331"/>
        <v>1</v>
      </c>
      <c r="AA621" s="22">
        <f t="shared" si="332"/>
        <v>1</v>
      </c>
      <c r="AB621" s="22">
        <f t="shared" si="333"/>
        <v>0</v>
      </c>
      <c r="AC621" s="22">
        <f t="shared" si="334"/>
        <v>0</v>
      </c>
      <c r="AD621" s="29">
        <f t="shared" si="335"/>
        <v>81</v>
      </c>
      <c r="AE621" s="22">
        <f t="shared" si="336"/>
        <v>2</v>
      </c>
      <c r="AF621" s="22">
        <f t="shared" si="337"/>
        <v>1</v>
      </c>
      <c r="AG621" s="22">
        <f t="shared" si="338"/>
        <v>0</v>
      </c>
      <c r="AH621" s="22">
        <f t="shared" si="339"/>
        <v>0</v>
      </c>
      <c r="AI621" s="22">
        <f t="shared" si="340"/>
        <v>0</v>
      </c>
      <c r="AJ621" s="31">
        <f t="shared" si="341"/>
        <v>0.1</v>
      </c>
      <c r="AK621" s="22">
        <f t="shared" si="342"/>
        <v>1</v>
      </c>
      <c r="AL621" s="22">
        <f t="shared" si="343"/>
        <v>3</v>
      </c>
      <c r="AM621" s="22">
        <f t="shared" si="344"/>
        <v>3</v>
      </c>
      <c r="AN621" s="22">
        <f t="shared" si="345"/>
        <v>4</v>
      </c>
      <c r="AO621" s="22">
        <f t="shared" si="346"/>
        <v>1</v>
      </c>
      <c r="AP621" s="22">
        <f t="shared" si="347"/>
        <v>0</v>
      </c>
      <c r="AQ621" s="2">
        <f t="shared" si="348"/>
        <v>0.5</v>
      </c>
    </row>
    <row r="622" spans="1:43" x14ac:dyDescent="0.25">
      <c r="A622" s="26" t="str">
        <f t="shared" si="349"/>
        <v/>
      </c>
      <c r="B622" t="s">
        <v>5477</v>
      </c>
      <c r="C622" t="s">
        <v>64</v>
      </c>
      <c r="D622" t="s">
        <v>47</v>
      </c>
      <c r="E622" t="s">
        <v>515</v>
      </c>
      <c r="F622">
        <v>2026</v>
      </c>
      <c r="G622" t="s">
        <v>5657</v>
      </c>
      <c r="H622" s="4">
        <v>46173</v>
      </c>
      <c r="I622" s="4" t="str">
        <f t="shared" si="315"/>
        <v>ACC</v>
      </c>
      <c r="J622" s="2">
        <f t="shared" si="316"/>
        <v>0.25</v>
      </c>
      <c r="K622" s="2">
        <f t="shared" si="317"/>
        <v>0.28599999999999998</v>
      </c>
      <c r="L622" s="2">
        <f t="shared" si="318"/>
        <v>0.33300000000000002</v>
      </c>
      <c r="M622" s="2">
        <f t="shared" si="319"/>
        <v>0.61899999999999999</v>
      </c>
      <c r="N622" s="22" cm="1">
        <f t="array" ref="N622">IFERROR(INDEX(Stats_Hit_GP,MATCH($B622,Stats_Hit_Player,0)),"")</f>
        <v>9</v>
      </c>
      <c r="O622" s="22">
        <f t="shared" si="320"/>
        <v>15</v>
      </c>
      <c r="P622" s="22">
        <f t="shared" si="321"/>
        <v>12</v>
      </c>
      <c r="Q622" s="22">
        <f t="shared" si="322"/>
        <v>3</v>
      </c>
      <c r="R622" s="22">
        <f t="shared" si="323"/>
        <v>3</v>
      </c>
      <c r="S622" s="22">
        <f t="shared" si="324"/>
        <v>1</v>
      </c>
      <c r="T622" s="22">
        <f t="shared" si="325"/>
        <v>0</v>
      </c>
      <c r="U622" s="22">
        <f t="shared" si="326"/>
        <v>0</v>
      </c>
      <c r="V622" s="22">
        <f t="shared" si="327"/>
        <v>3</v>
      </c>
      <c r="W622" s="22">
        <f t="shared" si="328"/>
        <v>0</v>
      </c>
      <c r="X622" s="22">
        <f t="shared" si="329"/>
        <v>1</v>
      </c>
      <c r="Y622" s="22">
        <f t="shared" si="330"/>
        <v>4</v>
      </c>
      <c r="Z622" s="22">
        <f t="shared" si="331"/>
        <v>1</v>
      </c>
      <c r="AA622" s="22">
        <f t="shared" si="332"/>
        <v>0</v>
      </c>
      <c r="AB622" s="22">
        <f t="shared" si="333"/>
        <v>0</v>
      </c>
      <c r="AC622" s="22">
        <f t="shared" si="334"/>
        <v>0</v>
      </c>
      <c r="AD622" s="29">
        <f t="shared" si="335"/>
        <v>4.1500000000000004</v>
      </c>
      <c r="AE622" s="22">
        <f t="shared" si="336"/>
        <v>6</v>
      </c>
      <c r="AF622" s="22">
        <f t="shared" si="337"/>
        <v>0</v>
      </c>
      <c r="AG622" s="22">
        <f t="shared" si="338"/>
        <v>0</v>
      </c>
      <c r="AH622" s="22">
        <f t="shared" si="339"/>
        <v>0</v>
      </c>
      <c r="AI622" s="22">
        <f t="shared" si="340"/>
        <v>1</v>
      </c>
      <c r="AJ622" s="31">
        <f t="shared" si="341"/>
        <v>4.0999999999999996</v>
      </c>
      <c r="AK622" s="22">
        <f t="shared" si="342"/>
        <v>5</v>
      </c>
      <c r="AL622" s="22">
        <f t="shared" si="343"/>
        <v>3</v>
      </c>
      <c r="AM622" s="22">
        <f t="shared" si="344"/>
        <v>2</v>
      </c>
      <c r="AN622" s="22">
        <f t="shared" si="345"/>
        <v>3</v>
      </c>
      <c r="AO622" s="22">
        <f t="shared" si="346"/>
        <v>2</v>
      </c>
      <c r="AP622" s="22">
        <f t="shared" si="347"/>
        <v>1</v>
      </c>
      <c r="AQ622" s="2">
        <f t="shared" si="348"/>
        <v>0.33300000000000002</v>
      </c>
    </row>
    <row r="623" spans="1:43" x14ac:dyDescent="0.25">
      <c r="A623" s="26" t="str">
        <f t="shared" si="349"/>
        <v/>
      </c>
      <c r="B623" t="s">
        <v>6754</v>
      </c>
      <c r="C623" t="s">
        <v>5688</v>
      </c>
      <c r="D623" t="s">
        <v>47</v>
      </c>
      <c r="E623" t="s">
        <v>1061</v>
      </c>
      <c r="F623">
        <v>2026</v>
      </c>
      <c r="G623" t="s">
        <v>5657</v>
      </c>
      <c r="H623" s="4">
        <v>46173</v>
      </c>
      <c r="I623" s="4" t="str">
        <f t="shared" si="315"/>
        <v>Atlantic Sun</v>
      </c>
      <c r="J623" s="2" t="str">
        <f t="shared" si="316"/>
        <v/>
      </c>
      <c r="K623" s="2" t="str">
        <f t="shared" si="317"/>
        <v/>
      </c>
      <c r="L623" s="2" t="str">
        <f t="shared" si="318"/>
        <v/>
      </c>
      <c r="M623" s="2" t="str">
        <f t="shared" si="319"/>
        <v/>
      </c>
      <c r="N623" s="22" t="str" cm="1">
        <f t="array" ref="N623">IFERROR(INDEX(Stats_Hit_GP,MATCH($B623,Stats_Hit_Player,0)),"")</f>
        <v/>
      </c>
      <c r="O623" s="22" t="str">
        <f t="shared" si="320"/>
        <v/>
      </c>
      <c r="P623" s="22" t="str">
        <f t="shared" si="321"/>
        <v/>
      </c>
      <c r="Q623" s="22" t="str">
        <f t="shared" si="322"/>
        <v/>
      </c>
      <c r="R623" s="22" t="str">
        <f t="shared" si="323"/>
        <v/>
      </c>
      <c r="S623" s="22" t="str">
        <f t="shared" si="324"/>
        <v/>
      </c>
      <c r="T623" s="22" t="str">
        <f t="shared" si="325"/>
        <v/>
      </c>
      <c r="U623" s="22" t="str">
        <f t="shared" si="326"/>
        <v/>
      </c>
      <c r="V623" s="22" t="str">
        <f t="shared" si="327"/>
        <v/>
      </c>
      <c r="W623" s="22" t="str">
        <f t="shared" si="328"/>
        <v/>
      </c>
      <c r="X623" s="22" t="str">
        <f t="shared" si="329"/>
        <v/>
      </c>
      <c r="Y623" s="22" t="str">
        <f t="shared" si="330"/>
        <v/>
      </c>
      <c r="Z623" s="22" t="str">
        <f t="shared" si="331"/>
        <v/>
      </c>
      <c r="AA623" s="22" t="str">
        <f t="shared" si="332"/>
        <v/>
      </c>
      <c r="AB623" s="22" t="str">
        <f t="shared" si="333"/>
        <v/>
      </c>
      <c r="AC623" s="22" t="str">
        <f t="shared" si="334"/>
        <v/>
      </c>
      <c r="AD623" s="29" t="str">
        <f t="shared" si="335"/>
        <v/>
      </c>
      <c r="AE623" s="22" t="str">
        <f t="shared" si="336"/>
        <v/>
      </c>
      <c r="AF623" s="22" t="str">
        <f t="shared" si="337"/>
        <v/>
      </c>
      <c r="AG623" s="22" t="str">
        <f t="shared" si="338"/>
        <v/>
      </c>
      <c r="AH623" s="22" t="str">
        <f t="shared" si="339"/>
        <v/>
      </c>
      <c r="AI623" s="22" t="str">
        <f t="shared" si="340"/>
        <v/>
      </c>
      <c r="AJ623" s="31" t="str">
        <f t="shared" si="341"/>
        <v/>
      </c>
      <c r="AK623" s="22" t="str">
        <f t="shared" si="342"/>
        <v/>
      </c>
      <c r="AL623" s="22" t="str">
        <f t="shared" si="343"/>
        <v/>
      </c>
      <c r="AM623" s="22" t="str">
        <f t="shared" si="344"/>
        <v/>
      </c>
      <c r="AN623" s="22" t="str">
        <f t="shared" si="345"/>
        <v/>
      </c>
      <c r="AO623" s="22" t="str">
        <f t="shared" si="346"/>
        <v/>
      </c>
      <c r="AP623" s="22" t="str">
        <f t="shared" si="347"/>
        <v/>
      </c>
      <c r="AQ623" s="2" t="str">
        <f t="shared" si="348"/>
        <v/>
      </c>
    </row>
    <row r="624" spans="1:43" x14ac:dyDescent="0.25">
      <c r="A624" s="26" t="str">
        <f t="shared" si="349"/>
        <v/>
      </c>
      <c r="B624" t="s">
        <v>6755</v>
      </c>
      <c r="C624" t="s">
        <v>64</v>
      </c>
      <c r="D624" t="s">
        <v>24</v>
      </c>
      <c r="E624" t="s">
        <v>3036</v>
      </c>
      <c r="F624">
        <v>2026</v>
      </c>
      <c r="G624" t="s">
        <v>5657</v>
      </c>
      <c r="H624" s="4">
        <v>46173</v>
      </c>
      <c r="I624" s="4" t="str">
        <f t="shared" si="315"/>
        <v>Metro Atlantic</v>
      </c>
      <c r="J624" s="2" t="str">
        <f t="shared" si="316"/>
        <v/>
      </c>
      <c r="K624" s="2" t="str">
        <f t="shared" si="317"/>
        <v/>
      </c>
      <c r="L624" s="2" t="str">
        <f t="shared" si="318"/>
        <v/>
      </c>
      <c r="M624" s="2" t="str">
        <f t="shared" si="319"/>
        <v/>
      </c>
      <c r="N624" s="22" t="str" cm="1">
        <f t="array" ref="N624">IFERROR(INDEX(Stats_Hit_GP,MATCH($B624,Stats_Hit_Player,0)),"")</f>
        <v/>
      </c>
      <c r="O624" s="22" t="str">
        <f t="shared" si="320"/>
        <v/>
      </c>
      <c r="P624" s="22" t="str">
        <f t="shared" si="321"/>
        <v/>
      </c>
      <c r="Q624" s="22" t="str">
        <f t="shared" si="322"/>
        <v/>
      </c>
      <c r="R624" s="22" t="str">
        <f t="shared" si="323"/>
        <v/>
      </c>
      <c r="S624" s="22" t="str">
        <f t="shared" si="324"/>
        <v/>
      </c>
      <c r="T624" s="22" t="str">
        <f t="shared" si="325"/>
        <v/>
      </c>
      <c r="U624" s="22" t="str">
        <f t="shared" si="326"/>
        <v/>
      </c>
      <c r="V624" s="22" t="str">
        <f t="shared" si="327"/>
        <v/>
      </c>
      <c r="W624" s="22" t="str">
        <f t="shared" si="328"/>
        <v/>
      </c>
      <c r="X624" s="22" t="str">
        <f t="shared" si="329"/>
        <v/>
      </c>
      <c r="Y624" s="22" t="str">
        <f t="shared" si="330"/>
        <v/>
      </c>
      <c r="Z624" s="22" t="str">
        <f t="shared" si="331"/>
        <v/>
      </c>
      <c r="AA624" s="22" t="str">
        <f t="shared" si="332"/>
        <v/>
      </c>
      <c r="AB624" s="22">
        <f t="shared" si="333"/>
        <v>0</v>
      </c>
      <c r="AC624" s="22">
        <f t="shared" si="334"/>
        <v>1</v>
      </c>
      <c r="AD624" s="29">
        <f t="shared" si="335"/>
        <v>4.29</v>
      </c>
      <c r="AE624" s="22">
        <f t="shared" si="336"/>
        <v>11</v>
      </c>
      <c r="AF624" s="22">
        <f t="shared" si="337"/>
        <v>0</v>
      </c>
      <c r="AG624" s="22">
        <f t="shared" si="338"/>
        <v>0</v>
      </c>
      <c r="AH624" s="22">
        <f t="shared" si="339"/>
        <v>0</v>
      </c>
      <c r="AI624" s="22">
        <f t="shared" si="340"/>
        <v>3</v>
      </c>
      <c r="AJ624" s="31">
        <f t="shared" si="341"/>
        <v>21</v>
      </c>
      <c r="AK624" s="22">
        <f t="shared" si="342"/>
        <v>20</v>
      </c>
      <c r="AL624" s="22">
        <f t="shared" si="343"/>
        <v>11</v>
      </c>
      <c r="AM624" s="22">
        <f t="shared" si="344"/>
        <v>10</v>
      </c>
      <c r="AN624" s="22">
        <f t="shared" si="345"/>
        <v>10</v>
      </c>
      <c r="AO624" s="22">
        <f t="shared" si="346"/>
        <v>13</v>
      </c>
      <c r="AP624" s="22">
        <f t="shared" si="347"/>
        <v>4</v>
      </c>
      <c r="AQ624" s="2">
        <f t="shared" si="348"/>
        <v>0.25</v>
      </c>
    </row>
    <row r="625" spans="1:43" x14ac:dyDescent="0.25">
      <c r="A625" s="26" t="str">
        <f t="shared" si="349"/>
        <v/>
      </c>
      <c r="B625" t="s">
        <v>6756</v>
      </c>
      <c r="C625" t="s">
        <v>64</v>
      </c>
      <c r="D625" t="s">
        <v>37</v>
      </c>
      <c r="E625" t="s">
        <v>3909</v>
      </c>
      <c r="F625">
        <v>2026</v>
      </c>
      <c r="G625" t="s">
        <v>5657</v>
      </c>
      <c r="H625" s="4">
        <v>46173</v>
      </c>
      <c r="I625" s="4" t="str">
        <f t="shared" si="315"/>
        <v>Ohio Valley</v>
      </c>
      <c r="J625" s="2" t="str">
        <f t="shared" si="316"/>
        <v/>
      </c>
      <c r="K625" s="2" t="str">
        <f t="shared" si="317"/>
        <v/>
      </c>
      <c r="L625" s="2" t="str">
        <f t="shared" si="318"/>
        <v/>
      </c>
      <c r="M625" s="2" t="str">
        <f t="shared" si="319"/>
        <v/>
      </c>
      <c r="N625" s="22" t="str" cm="1">
        <f t="array" ref="N625">IFERROR(INDEX(Stats_Hit_GP,MATCH($B625,Stats_Hit_Player,0)),"")</f>
        <v/>
      </c>
      <c r="O625" s="22" t="str">
        <f t="shared" si="320"/>
        <v/>
      </c>
      <c r="P625" s="22" t="str">
        <f t="shared" si="321"/>
        <v/>
      </c>
      <c r="Q625" s="22" t="str">
        <f t="shared" si="322"/>
        <v/>
      </c>
      <c r="R625" s="22" t="str">
        <f t="shared" si="323"/>
        <v/>
      </c>
      <c r="S625" s="22" t="str">
        <f t="shared" si="324"/>
        <v/>
      </c>
      <c r="T625" s="22" t="str">
        <f t="shared" si="325"/>
        <v/>
      </c>
      <c r="U625" s="22" t="str">
        <f t="shared" si="326"/>
        <v/>
      </c>
      <c r="V625" s="22" t="str">
        <f t="shared" si="327"/>
        <v/>
      </c>
      <c r="W625" s="22" t="str">
        <f t="shared" si="328"/>
        <v/>
      </c>
      <c r="X625" s="22" t="str">
        <f t="shared" si="329"/>
        <v/>
      </c>
      <c r="Y625" s="22" t="str">
        <f t="shared" si="330"/>
        <v/>
      </c>
      <c r="Z625" s="22" t="str">
        <f t="shared" si="331"/>
        <v/>
      </c>
      <c r="AA625" s="22" t="str">
        <f t="shared" si="332"/>
        <v/>
      </c>
      <c r="AB625" s="22">
        <f t="shared" si="333"/>
        <v>5</v>
      </c>
      <c r="AC625" s="22">
        <f t="shared" si="334"/>
        <v>1</v>
      </c>
      <c r="AD625" s="29">
        <f t="shared" si="335"/>
        <v>4.74</v>
      </c>
      <c r="AE625" s="22">
        <f t="shared" si="336"/>
        <v>26</v>
      </c>
      <c r="AF625" s="22">
        <f t="shared" si="337"/>
        <v>0</v>
      </c>
      <c r="AG625" s="22">
        <f t="shared" si="338"/>
        <v>0</v>
      </c>
      <c r="AH625" s="22">
        <f t="shared" si="339"/>
        <v>0</v>
      </c>
      <c r="AI625" s="22">
        <f t="shared" si="340"/>
        <v>3</v>
      </c>
      <c r="AJ625" s="31">
        <f t="shared" si="341"/>
        <v>49.1</v>
      </c>
      <c r="AK625" s="22">
        <f t="shared" si="342"/>
        <v>53</v>
      </c>
      <c r="AL625" s="22">
        <f t="shared" si="343"/>
        <v>28</v>
      </c>
      <c r="AM625" s="22">
        <f t="shared" si="344"/>
        <v>26</v>
      </c>
      <c r="AN625" s="22">
        <f t="shared" si="345"/>
        <v>4</v>
      </c>
      <c r="AO625" s="22">
        <f t="shared" si="346"/>
        <v>29</v>
      </c>
      <c r="AP625" s="22">
        <f t="shared" si="347"/>
        <v>11</v>
      </c>
      <c r="AQ625" s="2">
        <f t="shared" si="348"/>
        <v>0.28000000000000003</v>
      </c>
    </row>
    <row r="626" spans="1:43" x14ac:dyDescent="0.25">
      <c r="A626" s="26" t="str">
        <f t="shared" si="349"/>
        <v/>
      </c>
      <c r="B626" t="s">
        <v>3408</v>
      </c>
      <c r="C626" t="s">
        <v>25</v>
      </c>
      <c r="D626" t="s">
        <v>47</v>
      </c>
      <c r="E626" t="s">
        <v>3399</v>
      </c>
      <c r="F626">
        <v>2026</v>
      </c>
      <c r="G626" t="s">
        <v>5657</v>
      </c>
      <c r="H626" s="4">
        <v>46173</v>
      </c>
      <c r="I626" s="4" t="str">
        <f t="shared" si="315"/>
        <v>Missouri Valley</v>
      </c>
      <c r="J626" s="2">
        <f t="shared" si="316"/>
        <v>0.26500000000000001</v>
      </c>
      <c r="K626" s="2">
        <f t="shared" si="317"/>
        <v>0.375</v>
      </c>
      <c r="L626" s="2">
        <f t="shared" si="318"/>
        <v>0.41199999999999998</v>
      </c>
      <c r="M626" s="2">
        <f t="shared" si="319"/>
        <v>0.78700000000000003</v>
      </c>
      <c r="N626" s="22" cm="1">
        <f t="array" ref="N626">IFERROR(INDEX(Stats_Hit_GP,MATCH($B626,Stats_Hit_Player,0)),"")</f>
        <v>15</v>
      </c>
      <c r="O626" s="22">
        <f t="shared" si="320"/>
        <v>40</v>
      </c>
      <c r="P626" s="22">
        <f t="shared" si="321"/>
        <v>34</v>
      </c>
      <c r="Q626" s="22">
        <f t="shared" si="322"/>
        <v>7</v>
      </c>
      <c r="R626" s="22">
        <f t="shared" si="323"/>
        <v>9</v>
      </c>
      <c r="S626" s="22">
        <f t="shared" si="324"/>
        <v>2</v>
      </c>
      <c r="T626" s="22">
        <f t="shared" si="325"/>
        <v>0</v>
      </c>
      <c r="U626" s="22">
        <f t="shared" si="326"/>
        <v>1</v>
      </c>
      <c r="V626" s="22">
        <f t="shared" si="327"/>
        <v>7</v>
      </c>
      <c r="W626" s="22">
        <f t="shared" si="328"/>
        <v>2</v>
      </c>
      <c r="X626" s="22">
        <f t="shared" si="329"/>
        <v>4</v>
      </c>
      <c r="Y626" s="22">
        <f t="shared" si="330"/>
        <v>11</v>
      </c>
      <c r="Z626" s="22">
        <f t="shared" si="331"/>
        <v>0</v>
      </c>
      <c r="AA626" s="22">
        <f t="shared" si="332"/>
        <v>0</v>
      </c>
      <c r="AB626" s="22" t="str">
        <f t="shared" si="333"/>
        <v/>
      </c>
      <c r="AC626" s="22" t="str">
        <f t="shared" si="334"/>
        <v/>
      </c>
      <c r="AD626" s="29" t="str">
        <f t="shared" si="335"/>
        <v/>
      </c>
      <c r="AE626" s="22" t="str">
        <f t="shared" si="336"/>
        <v/>
      </c>
      <c r="AF626" s="22" t="str">
        <f t="shared" si="337"/>
        <v/>
      </c>
      <c r="AG626" s="22" t="str">
        <f t="shared" si="338"/>
        <v/>
      </c>
      <c r="AH626" s="22" t="str">
        <f t="shared" si="339"/>
        <v/>
      </c>
      <c r="AI626" s="22" t="str">
        <f t="shared" si="340"/>
        <v/>
      </c>
      <c r="AJ626" s="31" t="str">
        <f t="shared" si="341"/>
        <v/>
      </c>
      <c r="AK626" s="22" t="str">
        <f t="shared" si="342"/>
        <v/>
      </c>
      <c r="AL626" s="22" t="str">
        <f t="shared" si="343"/>
        <v/>
      </c>
      <c r="AM626" s="22" t="str">
        <f t="shared" si="344"/>
        <v/>
      </c>
      <c r="AN626" s="22" t="str">
        <f t="shared" si="345"/>
        <v/>
      </c>
      <c r="AO626" s="22" t="str">
        <f t="shared" si="346"/>
        <v/>
      </c>
      <c r="AP626" s="22" t="str">
        <f t="shared" si="347"/>
        <v/>
      </c>
      <c r="AQ626" s="2" t="str">
        <f t="shared" si="348"/>
        <v/>
      </c>
    </row>
    <row r="627" spans="1:43" x14ac:dyDescent="0.25">
      <c r="A627" s="26" t="str">
        <f t="shared" si="349"/>
        <v/>
      </c>
      <c r="B627" t="s">
        <v>6757</v>
      </c>
      <c r="C627" t="s">
        <v>64</v>
      </c>
      <c r="D627" t="s">
        <v>47</v>
      </c>
      <c r="E627" t="s">
        <v>3399</v>
      </c>
      <c r="F627">
        <v>2026</v>
      </c>
      <c r="G627" t="s">
        <v>5657</v>
      </c>
      <c r="H627" s="4">
        <v>46173</v>
      </c>
      <c r="I627" s="4" t="str">
        <f t="shared" si="315"/>
        <v>Missouri Valley</v>
      </c>
      <c r="J627" s="2" t="str">
        <f t="shared" si="316"/>
        <v/>
      </c>
      <c r="K627" s="2" t="str">
        <f t="shared" si="317"/>
        <v/>
      </c>
      <c r="L627" s="2" t="str">
        <f t="shared" si="318"/>
        <v/>
      </c>
      <c r="M627" s="2" t="str">
        <f t="shared" si="319"/>
        <v/>
      </c>
      <c r="N627" s="22" t="str" cm="1">
        <f t="array" ref="N627">IFERROR(INDEX(Stats_Hit_GP,MATCH($B627,Stats_Hit_Player,0)),"")</f>
        <v/>
      </c>
      <c r="O627" s="22" t="str">
        <f t="shared" si="320"/>
        <v/>
      </c>
      <c r="P627" s="22" t="str">
        <f t="shared" si="321"/>
        <v/>
      </c>
      <c r="Q627" s="22" t="str">
        <f t="shared" si="322"/>
        <v/>
      </c>
      <c r="R627" s="22" t="str">
        <f t="shared" si="323"/>
        <v/>
      </c>
      <c r="S627" s="22" t="str">
        <f t="shared" si="324"/>
        <v/>
      </c>
      <c r="T627" s="22" t="str">
        <f t="shared" si="325"/>
        <v/>
      </c>
      <c r="U627" s="22" t="str">
        <f t="shared" si="326"/>
        <v/>
      </c>
      <c r="V627" s="22" t="str">
        <f t="shared" si="327"/>
        <v/>
      </c>
      <c r="W627" s="22" t="str">
        <f t="shared" si="328"/>
        <v/>
      </c>
      <c r="X627" s="22" t="str">
        <f t="shared" si="329"/>
        <v/>
      </c>
      <c r="Y627" s="22" t="str">
        <f t="shared" si="330"/>
        <v/>
      </c>
      <c r="Z627" s="22" t="str">
        <f t="shared" si="331"/>
        <v/>
      </c>
      <c r="AA627" s="22" t="str">
        <f t="shared" si="332"/>
        <v/>
      </c>
      <c r="AB627" s="22">
        <f t="shared" si="333"/>
        <v>1</v>
      </c>
      <c r="AC627" s="22">
        <f t="shared" si="334"/>
        <v>2</v>
      </c>
      <c r="AD627" s="29">
        <f t="shared" si="335"/>
        <v>13.5</v>
      </c>
      <c r="AE627" s="22">
        <f t="shared" si="336"/>
        <v>17</v>
      </c>
      <c r="AF627" s="22">
        <f t="shared" si="337"/>
        <v>2</v>
      </c>
      <c r="AG627" s="22">
        <f t="shared" si="338"/>
        <v>0</v>
      </c>
      <c r="AH627" s="22">
        <f t="shared" si="339"/>
        <v>0</v>
      </c>
      <c r="AI627" s="22">
        <f t="shared" si="340"/>
        <v>1</v>
      </c>
      <c r="AJ627" s="31">
        <f t="shared" si="341"/>
        <v>32.200000000000003</v>
      </c>
      <c r="AK627" s="22">
        <f t="shared" si="342"/>
        <v>63</v>
      </c>
      <c r="AL627" s="22">
        <f t="shared" si="343"/>
        <v>51</v>
      </c>
      <c r="AM627" s="22">
        <f t="shared" si="344"/>
        <v>49</v>
      </c>
      <c r="AN627" s="22">
        <f t="shared" si="345"/>
        <v>26</v>
      </c>
      <c r="AO627" s="22">
        <f t="shared" si="346"/>
        <v>24</v>
      </c>
      <c r="AP627" s="22">
        <f t="shared" si="347"/>
        <v>7</v>
      </c>
      <c r="AQ627" s="2">
        <f t="shared" si="348"/>
        <v>0.41399999999999998</v>
      </c>
    </row>
    <row r="628" spans="1:43" x14ac:dyDescent="0.25">
      <c r="A628" s="26" t="str">
        <f t="shared" si="349"/>
        <v/>
      </c>
      <c r="B628" t="s">
        <v>6758</v>
      </c>
      <c r="C628" t="s">
        <v>64</v>
      </c>
      <c r="D628" t="s">
        <v>47</v>
      </c>
      <c r="E628" t="s">
        <v>3399</v>
      </c>
      <c r="F628">
        <v>2026</v>
      </c>
      <c r="G628" t="s">
        <v>5657</v>
      </c>
      <c r="H628" s="4">
        <v>46173</v>
      </c>
      <c r="I628" s="4" t="str">
        <f t="shared" si="315"/>
        <v>Missouri Valley</v>
      </c>
      <c r="J628" s="2" t="str">
        <f t="shared" si="316"/>
        <v/>
      </c>
      <c r="K628" s="2" t="str">
        <f t="shared" si="317"/>
        <v/>
      </c>
      <c r="L628" s="2" t="str">
        <f t="shared" si="318"/>
        <v/>
      </c>
      <c r="M628" s="2" t="str">
        <f t="shared" si="319"/>
        <v/>
      </c>
      <c r="N628" s="22" t="str" cm="1">
        <f t="array" ref="N628">IFERROR(INDEX(Stats_Hit_GP,MATCH($B628,Stats_Hit_Player,0)),"")</f>
        <v/>
      </c>
      <c r="O628" s="22" t="str">
        <f t="shared" si="320"/>
        <v/>
      </c>
      <c r="P628" s="22" t="str">
        <f t="shared" si="321"/>
        <v/>
      </c>
      <c r="Q628" s="22" t="str">
        <f t="shared" si="322"/>
        <v/>
      </c>
      <c r="R628" s="22" t="str">
        <f t="shared" si="323"/>
        <v/>
      </c>
      <c r="S628" s="22" t="str">
        <f t="shared" si="324"/>
        <v/>
      </c>
      <c r="T628" s="22" t="str">
        <f t="shared" si="325"/>
        <v/>
      </c>
      <c r="U628" s="22" t="str">
        <f t="shared" si="326"/>
        <v/>
      </c>
      <c r="V628" s="22" t="str">
        <f t="shared" si="327"/>
        <v/>
      </c>
      <c r="W628" s="22" t="str">
        <f t="shared" si="328"/>
        <v/>
      </c>
      <c r="X628" s="22" t="str">
        <f t="shared" si="329"/>
        <v/>
      </c>
      <c r="Y628" s="22" t="str">
        <f t="shared" si="330"/>
        <v/>
      </c>
      <c r="Z628" s="22" t="str">
        <f t="shared" si="331"/>
        <v/>
      </c>
      <c r="AA628" s="22" t="str">
        <f t="shared" si="332"/>
        <v/>
      </c>
      <c r="AB628" s="22">
        <f t="shared" si="333"/>
        <v>0</v>
      </c>
      <c r="AC628" s="22">
        <f t="shared" si="334"/>
        <v>0</v>
      </c>
      <c r="AD628" s="29">
        <f t="shared" si="335"/>
        <v>11.37</v>
      </c>
      <c r="AE628" s="22">
        <f t="shared" si="336"/>
        <v>10</v>
      </c>
      <c r="AF628" s="22">
        <f t="shared" si="337"/>
        <v>0</v>
      </c>
      <c r="AG628" s="22">
        <f t="shared" si="338"/>
        <v>0</v>
      </c>
      <c r="AH628" s="22">
        <f t="shared" si="339"/>
        <v>0</v>
      </c>
      <c r="AI628" s="22">
        <f t="shared" si="340"/>
        <v>0</v>
      </c>
      <c r="AJ628" s="31">
        <f t="shared" si="341"/>
        <v>6.1</v>
      </c>
      <c r="AK628" s="22">
        <f t="shared" si="342"/>
        <v>6</v>
      </c>
      <c r="AL628" s="22">
        <f t="shared" si="343"/>
        <v>8</v>
      </c>
      <c r="AM628" s="22">
        <f t="shared" si="344"/>
        <v>8</v>
      </c>
      <c r="AN628" s="22">
        <f t="shared" si="345"/>
        <v>8</v>
      </c>
      <c r="AO628" s="22">
        <f t="shared" si="346"/>
        <v>5</v>
      </c>
      <c r="AP628" s="22">
        <f t="shared" si="347"/>
        <v>5</v>
      </c>
      <c r="AQ628" s="2">
        <f t="shared" si="348"/>
        <v>0.26100000000000001</v>
      </c>
    </row>
    <row r="629" spans="1:43" x14ac:dyDescent="0.25">
      <c r="A629" s="26">
        <f t="shared" si="349"/>
        <v>1</v>
      </c>
      <c r="B629" t="s">
        <v>6759</v>
      </c>
      <c r="C629" t="s">
        <v>64</v>
      </c>
      <c r="D629" t="s">
        <v>29</v>
      </c>
      <c r="E629" t="s">
        <v>3399</v>
      </c>
      <c r="F629">
        <v>2026</v>
      </c>
      <c r="G629" t="s">
        <v>5657</v>
      </c>
      <c r="H629" s="4">
        <v>46173</v>
      </c>
      <c r="I629" s="4" t="str">
        <f t="shared" si="315"/>
        <v>Missouri Valley</v>
      </c>
      <c r="J629" s="2" t="str">
        <f t="shared" si="316"/>
        <v/>
      </c>
      <c r="K629" s="2" t="str">
        <f t="shared" si="317"/>
        <v/>
      </c>
      <c r="L629" s="2" t="str">
        <f t="shared" si="318"/>
        <v/>
      </c>
      <c r="M629" s="2" t="str">
        <f t="shared" si="319"/>
        <v/>
      </c>
      <c r="N629" s="22" t="str" cm="1">
        <f t="array" ref="N629">IFERROR(INDEX(Stats_Hit_GP,MATCH($B629,Stats_Hit_Player,0)),"")</f>
        <v/>
      </c>
      <c r="O629" s="22" t="str">
        <f t="shared" si="320"/>
        <v/>
      </c>
      <c r="P629" s="22" t="str">
        <f t="shared" si="321"/>
        <v/>
      </c>
      <c r="Q629" s="22" t="str">
        <f t="shared" si="322"/>
        <v/>
      </c>
      <c r="R629" s="22" t="str">
        <f t="shared" si="323"/>
        <v/>
      </c>
      <c r="S629" s="22" t="str">
        <f t="shared" si="324"/>
        <v/>
      </c>
      <c r="T629" s="22" t="str">
        <f t="shared" si="325"/>
        <v/>
      </c>
      <c r="U629" s="22" t="str">
        <f t="shared" si="326"/>
        <v/>
      </c>
      <c r="V629" s="22" t="str">
        <f t="shared" si="327"/>
        <v/>
      </c>
      <c r="W629" s="22" t="str">
        <f t="shared" si="328"/>
        <v/>
      </c>
      <c r="X629" s="22" t="str">
        <f t="shared" si="329"/>
        <v/>
      </c>
      <c r="Y629" s="22" t="str">
        <f t="shared" si="330"/>
        <v/>
      </c>
      <c r="Z629" s="22" t="str">
        <f t="shared" si="331"/>
        <v/>
      </c>
      <c r="AA629" s="22" t="str">
        <f t="shared" si="332"/>
        <v/>
      </c>
      <c r="AB629" s="22">
        <f t="shared" si="333"/>
        <v>0</v>
      </c>
      <c r="AC629" s="22">
        <f t="shared" si="334"/>
        <v>0</v>
      </c>
      <c r="AD629" s="29">
        <f t="shared" si="335"/>
        <v>19.5</v>
      </c>
      <c r="AE629" s="22">
        <f t="shared" si="336"/>
        <v>9</v>
      </c>
      <c r="AF629" s="22">
        <f t="shared" si="337"/>
        <v>0</v>
      </c>
      <c r="AG629" s="22">
        <f t="shared" si="338"/>
        <v>0</v>
      </c>
      <c r="AH629" s="22">
        <f t="shared" si="339"/>
        <v>0</v>
      </c>
      <c r="AI629" s="22">
        <f t="shared" si="340"/>
        <v>0</v>
      </c>
      <c r="AJ629" s="31">
        <f t="shared" si="341"/>
        <v>6</v>
      </c>
      <c r="AK629" s="22">
        <f t="shared" si="342"/>
        <v>16</v>
      </c>
      <c r="AL629" s="22">
        <f t="shared" si="343"/>
        <v>16</v>
      </c>
      <c r="AM629" s="22">
        <f t="shared" si="344"/>
        <v>13</v>
      </c>
      <c r="AN629" s="22">
        <f t="shared" si="345"/>
        <v>9</v>
      </c>
      <c r="AO629" s="22">
        <f t="shared" si="346"/>
        <v>8</v>
      </c>
      <c r="AP629" s="22">
        <f t="shared" si="347"/>
        <v>5</v>
      </c>
      <c r="AQ629" s="2">
        <f t="shared" si="348"/>
        <v>0.51600000000000001</v>
      </c>
    </row>
    <row r="630" spans="1:43" x14ac:dyDescent="0.25">
      <c r="A630" s="26" t="str">
        <f t="shared" si="349"/>
        <v/>
      </c>
      <c r="B630" t="s">
        <v>1832</v>
      </c>
      <c r="C630" t="s">
        <v>30</v>
      </c>
      <c r="D630" t="s">
        <v>47</v>
      </c>
      <c r="E630" t="s">
        <v>1821</v>
      </c>
      <c r="F630">
        <v>2026</v>
      </c>
      <c r="G630" t="s">
        <v>5657</v>
      </c>
      <c r="H630" s="4">
        <v>46173</v>
      </c>
      <c r="I630" s="4" t="str">
        <f t="shared" si="315"/>
        <v>Big Ten</v>
      </c>
      <c r="J630" s="2">
        <f t="shared" si="316"/>
        <v>0.21</v>
      </c>
      <c r="K630" s="2">
        <f t="shared" si="317"/>
        <v>0.25800000000000001</v>
      </c>
      <c r="L630" s="2">
        <f t="shared" si="318"/>
        <v>0.28999999999999998</v>
      </c>
      <c r="M630" s="2">
        <f t="shared" si="319"/>
        <v>0.54800000000000004</v>
      </c>
      <c r="N630" s="22" cm="1">
        <f t="array" ref="N630">IFERROR(INDEX(Stats_Hit_GP,MATCH($B630,Stats_Hit_Player,0)),"")</f>
        <v>32</v>
      </c>
      <c r="O630" s="22">
        <f t="shared" si="320"/>
        <v>68</v>
      </c>
      <c r="P630" s="22">
        <f t="shared" si="321"/>
        <v>62</v>
      </c>
      <c r="Q630" s="22">
        <f t="shared" si="322"/>
        <v>12</v>
      </c>
      <c r="R630" s="22">
        <f t="shared" si="323"/>
        <v>13</v>
      </c>
      <c r="S630" s="22">
        <f t="shared" si="324"/>
        <v>5</v>
      </c>
      <c r="T630" s="22">
        <f t="shared" si="325"/>
        <v>0</v>
      </c>
      <c r="U630" s="22">
        <f t="shared" si="326"/>
        <v>0</v>
      </c>
      <c r="V630" s="22">
        <f t="shared" si="327"/>
        <v>4</v>
      </c>
      <c r="W630" s="22">
        <f t="shared" si="328"/>
        <v>1</v>
      </c>
      <c r="X630" s="22">
        <f t="shared" si="329"/>
        <v>3</v>
      </c>
      <c r="Y630" s="22">
        <f t="shared" si="330"/>
        <v>21</v>
      </c>
      <c r="Z630" s="22">
        <f t="shared" si="331"/>
        <v>4</v>
      </c>
      <c r="AA630" s="22">
        <f t="shared" si="332"/>
        <v>0</v>
      </c>
      <c r="AB630" s="22" t="str">
        <f t="shared" si="333"/>
        <v/>
      </c>
      <c r="AC630" s="22" t="str">
        <f t="shared" si="334"/>
        <v/>
      </c>
      <c r="AD630" s="29" t="str">
        <f t="shared" si="335"/>
        <v/>
      </c>
      <c r="AE630" s="22" t="str">
        <f t="shared" si="336"/>
        <v/>
      </c>
      <c r="AF630" s="22" t="str">
        <f t="shared" si="337"/>
        <v/>
      </c>
      <c r="AG630" s="22" t="str">
        <f t="shared" si="338"/>
        <v/>
      </c>
      <c r="AH630" s="22" t="str">
        <f t="shared" si="339"/>
        <v/>
      </c>
      <c r="AI630" s="22" t="str">
        <f t="shared" si="340"/>
        <v/>
      </c>
      <c r="AJ630" s="31" t="str">
        <f t="shared" si="341"/>
        <v/>
      </c>
      <c r="AK630" s="22" t="str">
        <f t="shared" si="342"/>
        <v/>
      </c>
      <c r="AL630" s="22" t="str">
        <f t="shared" si="343"/>
        <v/>
      </c>
      <c r="AM630" s="22" t="str">
        <f t="shared" si="344"/>
        <v/>
      </c>
      <c r="AN630" s="22" t="str">
        <f t="shared" si="345"/>
        <v/>
      </c>
      <c r="AO630" s="22" t="str">
        <f t="shared" si="346"/>
        <v/>
      </c>
      <c r="AP630" s="22" t="str">
        <f t="shared" si="347"/>
        <v/>
      </c>
      <c r="AQ630" s="2" t="str">
        <f t="shared" si="348"/>
        <v/>
      </c>
    </row>
    <row r="631" spans="1:43" x14ac:dyDescent="0.25">
      <c r="A631" s="26" t="str">
        <f t="shared" si="349"/>
        <v/>
      </c>
      <c r="B631" t="s">
        <v>6760</v>
      </c>
      <c r="C631" t="s">
        <v>64</v>
      </c>
      <c r="D631" t="s">
        <v>24</v>
      </c>
      <c r="E631" t="s">
        <v>5667</v>
      </c>
      <c r="F631">
        <v>2026</v>
      </c>
      <c r="G631" t="s">
        <v>5657</v>
      </c>
      <c r="H631" s="4">
        <v>46173</v>
      </c>
      <c r="I631" s="4" t="str">
        <f t="shared" si="315"/>
        <v/>
      </c>
      <c r="J631" s="2" t="str">
        <f t="shared" si="316"/>
        <v/>
      </c>
      <c r="K631" s="2" t="str">
        <f t="shared" si="317"/>
        <v/>
      </c>
      <c r="L631" s="2" t="str">
        <f t="shared" si="318"/>
        <v/>
      </c>
      <c r="M631" s="2" t="str">
        <f t="shared" si="319"/>
        <v/>
      </c>
      <c r="N631" s="22" t="str" cm="1">
        <f t="array" ref="N631">IFERROR(INDEX(Stats_Hit_GP,MATCH($B631,Stats_Hit_Player,0)),"")</f>
        <v/>
      </c>
      <c r="O631" s="22" t="str">
        <f t="shared" si="320"/>
        <v/>
      </c>
      <c r="P631" s="22" t="str">
        <f t="shared" si="321"/>
        <v/>
      </c>
      <c r="Q631" s="22" t="str">
        <f t="shared" si="322"/>
        <v/>
      </c>
      <c r="R631" s="22" t="str">
        <f t="shared" si="323"/>
        <v/>
      </c>
      <c r="S631" s="22" t="str">
        <f t="shared" si="324"/>
        <v/>
      </c>
      <c r="T631" s="22" t="str">
        <f t="shared" si="325"/>
        <v/>
      </c>
      <c r="U631" s="22" t="str">
        <f t="shared" si="326"/>
        <v/>
      </c>
      <c r="V631" s="22" t="str">
        <f t="shared" si="327"/>
        <v/>
      </c>
      <c r="W631" s="22" t="str">
        <f t="shared" si="328"/>
        <v/>
      </c>
      <c r="X631" s="22" t="str">
        <f t="shared" si="329"/>
        <v/>
      </c>
      <c r="Y631" s="22" t="str">
        <f t="shared" si="330"/>
        <v/>
      </c>
      <c r="Z631" s="22" t="str">
        <f t="shared" si="331"/>
        <v/>
      </c>
      <c r="AA631" s="22" t="str">
        <f t="shared" si="332"/>
        <v/>
      </c>
      <c r="AB631" s="22">
        <f t="shared" si="333"/>
        <v>0</v>
      </c>
      <c r="AC631" s="22">
        <f t="shared" si="334"/>
        <v>0</v>
      </c>
      <c r="AD631" s="29">
        <f t="shared" si="335"/>
        <v>94.5</v>
      </c>
      <c r="AE631" s="22">
        <f t="shared" si="336"/>
        <v>1</v>
      </c>
      <c r="AF631" s="22">
        <f t="shared" si="337"/>
        <v>0</v>
      </c>
      <c r="AG631" s="22">
        <f t="shared" si="338"/>
        <v>0</v>
      </c>
      <c r="AH631" s="22">
        <f t="shared" si="339"/>
        <v>0</v>
      </c>
      <c r="AI631" s="22">
        <f t="shared" si="340"/>
        <v>0</v>
      </c>
      <c r="AJ631" s="31">
        <f t="shared" si="341"/>
        <v>0.2</v>
      </c>
      <c r="AK631" s="22">
        <f t="shared" si="342"/>
        <v>6</v>
      </c>
      <c r="AL631" s="22">
        <f t="shared" si="343"/>
        <v>7</v>
      </c>
      <c r="AM631" s="22">
        <f t="shared" si="344"/>
        <v>7</v>
      </c>
      <c r="AN631" s="22">
        <f t="shared" si="345"/>
        <v>1</v>
      </c>
      <c r="AO631" s="22">
        <f t="shared" si="346"/>
        <v>1</v>
      </c>
      <c r="AP631" s="22">
        <f t="shared" si="347"/>
        <v>0</v>
      </c>
      <c r="AQ631" s="2">
        <f t="shared" si="348"/>
        <v>0.75</v>
      </c>
    </row>
    <row r="632" spans="1:43" x14ac:dyDescent="0.25">
      <c r="A632" s="26" t="str">
        <f t="shared" si="349"/>
        <v/>
      </c>
      <c r="B632" t="s">
        <v>5071</v>
      </c>
      <c r="C632" t="s">
        <v>35</v>
      </c>
      <c r="D632" t="s">
        <v>37</v>
      </c>
      <c r="E632" t="s">
        <v>5057</v>
      </c>
      <c r="F632">
        <v>2026</v>
      </c>
      <c r="G632" t="s">
        <v>5657</v>
      </c>
      <c r="H632" s="4">
        <v>46173</v>
      </c>
      <c r="I632" s="4" t="str">
        <f t="shared" si="315"/>
        <v>Sun Belt</v>
      </c>
      <c r="J632" s="2">
        <f t="shared" si="316"/>
        <v>5.8999999999999997E-2</v>
      </c>
      <c r="K632" s="2">
        <f t="shared" si="317"/>
        <v>0.158</v>
      </c>
      <c r="L632" s="2">
        <f t="shared" si="318"/>
        <v>5.8999999999999997E-2</v>
      </c>
      <c r="M632" s="2">
        <f t="shared" si="319"/>
        <v>0.217</v>
      </c>
      <c r="N632" s="22" cm="1">
        <f t="array" ref="N632">IFERROR(INDEX(Stats_Hit_GP,MATCH($B632,Stats_Hit_Player,0)),"")</f>
        <v>11</v>
      </c>
      <c r="O632" s="22">
        <f t="shared" si="320"/>
        <v>19</v>
      </c>
      <c r="P632" s="22">
        <f t="shared" si="321"/>
        <v>17</v>
      </c>
      <c r="Q632" s="22">
        <f t="shared" si="322"/>
        <v>1</v>
      </c>
      <c r="R632" s="22">
        <f t="shared" si="323"/>
        <v>1</v>
      </c>
      <c r="S632" s="22">
        <f t="shared" si="324"/>
        <v>0</v>
      </c>
      <c r="T632" s="22">
        <f t="shared" si="325"/>
        <v>0</v>
      </c>
      <c r="U632" s="22">
        <f t="shared" si="326"/>
        <v>0</v>
      </c>
      <c r="V632" s="22">
        <f t="shared" si="327"/>
        <v>0</v>
      </c>
      <c r="W632" s="22">
        <f t="shared" si="328"/>
        <v>1</v>
      </c>
      <c r="X632" s="22">
        <f t="shared" si="329"/>
        <v>1</v>
      </c>
      <c r="Y632" s="22">
        <f t="shared" si="330"/>
        <v>6</v>
      </c>
      <c r="Z632" s="22">
        <f t="shared" si="331"/>
        <v>0</v>
      </c>
      <c r="AA632" s="22">
        <f t="shared" si="332"/>
        <v>0</v>
      </c>
      <c r="AB632" s="22" t="str">
        <f t="shared" si="333"/>
        <v/>
      </c>
      <c r="AC632" s="22" t="str">
        <f t="shared" si="334"/>
        <v/>
      </c>
      <c r="AD632" s="29" t="str">
        <f t="shared" si="335"/>
        <v/>
      </c>
      <c r="AE632" s="22" t="str">
        <f t="shared" si="336"/>
        <v/>
      </c>
      <c r="AF632" s="22" t="str">
        <f t="shared" si="337"/>
        <v/>
      </c>
      <c r="AG632" s="22" t="str">
        <f t="shared" si="338"/>
        <v/>
      </c>
      <c r="AH632" s="22" t="str">
        <f t="shared" si="339"/>
        <v/>
      </c>
      <c r="AI632" s="22" t="str">
        <f t="shared" si="340"/>
        <v/>
      </c>
      <c r="AJ632" s="31" t="str">
        <f t="shared" si="341"/>
        <v/>
      </c>
      <c r="AK632" s="22" t="str">
        <f t="shared" si="342"/>
        <v/>
      </c>
      <c r="AL632" s="22" t="str">
        <f t="shared" si="343"/>
        <v/>
      </c>
      <c r="AM632" s="22" t="str">
        <f t="shared" si="344"/>
        <v/>
      </c>
      <c r="AN632" s="22" t="str">
        <f t="shared" si="345"/>
        <v/>
      </c>
      <c r="AO632" s="22" t="str">
        <f t="shared" si="346"/>
        <v/>
      </c>
      <c r="AP632" s="22" t="str">
        <f t="shared" si="347"/>
        <v/>
      </c>
      <c r="AQ632" s="2" t="str">
        <f t="shared" si="348"/>
        <v/>
      </c>
    </row>
    <row r="633" spans="1:43" x14ac:dyDescent="0.25">
      <c r="A633" s="26">
        <f t="shared" si="349"/>
        <v>1</v>
      </c>
      <c r="B633" t="s">
        <v>6594</v>
      </c>
      <c r="C633" t="s">
        <v>64</v>
      </c>
      <c r="D633" t="s">
        <v>32</v>
      </c>
      <c r="E633" t="s">
        <v>3344</v>
      </c>
      <c r="F633">
        <v>2026</v>
      </c>
      <c r="G633" t="s">
        <v>5657</v>
      </c>
      <c r="H633" s="4">
        <v>46173</v>
      </c>
      <c r="I633" s="4" t="str">
        <f t="shared" si="315"/>
        <v>Missouri Valley</v>
      </c>
      <c r="J633" s="2" t="str">
        <f t="shared" si="316"/>
        <v/>
      </c>
      <c r="K633" s="2" t="str">
        <f t="shared" si="317"/>
        <v/>
      </c>
      <c r="L633" s="2" t="str">
        <f t="shared" si="318"/>
        <v/>
      </c>
      <c r="M633" s="2" t="str">
        <f t="shared" si="319"/>
        <v/>
      </c>
      <c r="N633" s="22" t="str" cm="1">
        <f t="array" ref="N633">IFERROR(INDEX(Stats_Hit_GP,MATCH($B633,Stats_Hit_Player,0)),"")</f>
        <v/>
      </c>
      <c r="O633" s="22" t="str">
        <f t="shared" si="320"/>
        <v/>
      </c>
      <c r="P633" s="22" t="str">
        <f t="shared" si="321"/>
        <v/>
      </c>
      <c r="Q633" s="22" t="str">
        <f t="shared" si="322"/>
        <v/>
      </c>
      <c r="R633" s="22" t="str">
        <f t="shared" si="323"/>
        <v/>
      </c>
      <c r="S633" s="22" t="str">
        <f t="shared" si="324"/>
        <v/>
      </c>
      <c r="T633" s="22" t="str">
        <f t="shared" si="325"/>
        <v/>
      </c>
      <c r="U633" s="22" t="str">
        <f t="shared" si="326"/>
        <v/>
      </c>
      <c r="V633" s="22" t="str">
        <f t="shared" si="327"/>
        <v/>
      </c>
      <c r="W633" s="22" t="str">
        <f t="shared" si="328"/>
        <v/>
      </c>
      <c r="X633" s="22" t="str">
        <f t="shared" si="329"/>
        <v/>
      </c>
      <c r="Y633" s="22" t="str">
        <f t="shared" si="330"/>
        <v/>
      </c>
      <c r="Z633" s="22" t="str">
        <f t="shared" si="331"/>
        <v/>
      </c>
      <c r="AA633" s="22" t="str">
        <f t="shared" si="332"/>
        <v/>
      </c>
      <c r="AB633" s="22">
        <f t="shared" si="333"/>
        <v>4</v>
      </c>
      <c r="AC633" s="22">
        <f t="shared" si="334"/>
        <v>3</v>
      </c>
      <c r="AD633" s="29">
        <f t="shared" si="335"/>
        <v>3.68</v>
      </c>
      <c r="AE633" s="22">
        <f t="shared" si="336"/>
        <v>19</v>
      </c>
      <c r="AF633" s="22">
        <f t="shared" si="337"/>
        <v>0</v>
      </c>
      <c r="AG633" s="22">
        <f t="shared" si="338"/>
        <v>0</v>
      </c>
      <c r="AH633" s="22">
        <f t="shared" si="339"/>
        <v>0</v>
      </c>
      <c r="AI633" s="22">
        <f t="shared" si="340"/>
        <v>9</v>
      </c>
      <c r="AJ633" s="31">
        <f t="shared" si="341"/>
        <v>29.1</v>
      </c>
      <c r="AK633" s="22">
        <f t="shared" si="342"/>
        <v>20</v>
      </c>
      <c r="AL633" s="22">
        <f t="shared" si="343"/>
        <v>12</v>
      </c>
      <c r="AM633" s="22">
        <f t="shared" si="344"/>
        <v>12</v>
      </c>
      <c r="AN633" s="22">
        <f t="shared" si="345"/>
        <v>16</v>
      </c>
      <c r="AO633" s="22">
        <f t="shared" si="346"/>
        <v>37</v>
      </c>
      <c r="AP633" s="22">
        <f t="shared" si="347"/>
        <v>0</v>
      </c>
      <c r="AQ633" s="2">
        <f t="shared" si="348"/>
        <v>0.189</v>
      </c>
    </row>
    <row r="634" spans="1:43" x14ac:dyDescent="0.25">
      <c r="A634" s="26">
        <f t="shared" si="349"/>
        <v>1</v>
      </c>
      <c r="B634" t="s">
        <v>4673</v>
      </c>
      <c r="C634" t="s">
        <v>35</v>
      </c>
      <c r="D634" t="s">
        <v>29</v>
      </c>
      <c r="E634" t="s">
        <v>4669</v>
      </c>
      <c r="F634">
        <v>2026</v>
      </c>
      <c r="G634" t="s">
        <v>5657</v>
      </c>
      <c r="H634" s="4">
        <v>46173</v>
      </c>
      <c r="I634" s="4" t="str">
        <f t="shared" si="315"/>
        <v>Southland</v>
      </c>
      <c r="J634" s="2">
        <f t="shared" si="316"/>
        <v>0.28699999999999998</v>
      </c>
      <c r="K634" s="2">
        <f t="shared" si="317"/>
        <v>0.34200000000000003</v>
      </c>
      <c r="L634" s="2">
        <f t="shared" si="318"/>
        <v>0.55700000000000005</v>
      </c>
      <c r="M634" s="2">
        <f t="shared" si="319"/>
        <v>0.89900000000000002</v>
      </c>
      <c r="N634" s="22" cm="1">
        <f t="array" ref="N634">IFERROR(INDEX(Stats_Hit_GP,MATCH($B634,Stats_Hit_Player,0)),"")</f>
        <v>47</v>
      </c>
      <c r="O634" s="22">
        <f t="shared" si="320"/>
        <v>192</v>
      </c>
      <c r="P634" s="22">
        <f t="shared" si="321"/>
        <v>167</v>
      </c>
      <c r="Q634" s="22">
        <f t="shared" si="322"/>
        <v>33</v>
      </c>
      <c r="R634" s="22">
        <f t="shared" si="323"/>
        <v>48</v>
      </c>
      <c r="S634" s="22">
        <f t="shared" si="324"/>
        <v>12</v>
      </c>
      <c r="T634" s="22">
        <f t="shared" si="325"/>
        <v>0</v>
      </c>
      <c r="U634" s="22">
        <f t="shared" si="326"/>
        <v>11</v>
      </c>
      <c r="V634" s="22">
        <f t="shared" si="327"/>
        <v>45</v>
      </c>
      <c r="W634" s="22">
        <f t="shared" si="328"/>
        <v>4</v>
      </c>
      <c r="X634" s="22">
        <f t="shared" si="329"/>
        <v>13</v>
      </c>
      <c r="Y634" s="22">
        <f t="shared" si="330"/>
        <v>44</v>
      </c>
      <c r="Z634" s="22">
        <f t="shared" si="331"/>
        <v>2</v>
      </c>
      <c r="AA634" s="22">
        <f t="shared" si="332"/>
        <v>1</v>
      </c>
      <c r="AB634" s="22" t="str">
        <f t="shared" si="333"/>
        <v/>
      </c>
      <c r="AC634" s="22" t="str">
        <f t="shared" si="334"/>
        <v/>
      </c>
      <c r="AD634" s="29" t="str">
        <f t="shared" si="335"/>
        <v/>
      </c>
      <c r="AE634" s="22" t="str">
        <f t="shared" si="336"/>
        <v/>
      </c>
      <c r="AF634" s="22" t="str">
        <f t="shared" si="337"/>
        <v/>
      </c>
      <c r="AG634" s="22" t="str">
        <f t="shared" si="338"/>
        <v/>
      </c>
      <c r="AH634" s="22" t="str">
        <f t="shared" si="339"/>
        <v/>
      </c>
      <c r="AI634" s="22" t="str">
        <f t="shared" si="340"/>
        <v/>
      </c>
      <c r="AJ634" s="31" t="str">
        <f t="shared" si="341"/>
        <v/>
      </c>
      <c r="AK634" s="22" t="str">
        <f t="shared" si="342"/>
        <v/>
      </c>
      <c r="AL634" s="22" t="str">
        <f t="shared" si="343"/>
        <v/>
      </c>
      <c r="AM634" s="22" t="str">
        <f t="shared" si="344"/>
        <v/>
      </c>
      <c r="AN634" s="22" t="str">
        <f t="shared" si="345"/>
        <v/>
      </c>
      <c r="AO634" s="22" t="str">
        <f t="shared" si="346"/>
        <v/>
      </c>
      <c r="AP634" s="22" t="str">
        <f t="shared" si="347"/>
        <v/>
      </c>
      <c r="AQ634" s="2" t="str">
        <f t="shared" si="348"/>
        <v/>
      </c>
    </row>
    <row r="635" spans="1:43" x14ac:dyDescent="0.25">
      <c r="A635" s="26" t="str">
        <f t="shared" si="349"/>
        <v/>
      </c>
      <c r="B635" t="s">
        <v>949</v>
      </c>
      <c r="C635" t="s">
        <v>30</v>
      </c>
      <c r="D635" t="s">
        <v>37</v>
      </c>
      <c r="E635" t="s">
        <v>950</v>
      </c>
      <c r="F635">
        <v>2026</v>
      </c>
      <c r="G635" t="s">
        <v>5657</v>
      </c>
      <c r="H635" s="4">
        <v>46173</v>
      </c>
      <c r="I635" s="4" t="str">
        <f t="shared" si="315"/>
        <v>Atlantic Sun</v>
      </c>
      <c r="J635" s="2">
        <f t="shared" si="316"/>
        <v>0.309</v>
      </c>
      <c r="K635" s="2">
        <f t="shared" si="317"/>
        <v>0.38300000000000001</v>
      </c>
      <c r="L635" s="2">
        <f t="shared" si="318"/>
        <v>0.623</v>
      </c>
      <c r="M635" s="2">
        <f t="shared" si="319"/>
        <v>1.0049999999999999</v>
      </c>
      <c r="N635" s="22" cm="1">
        <f t="array" ref="N635">IFERROR(INDEX(Stats_Hit_GP,MATCH($B635,Stats_Hit_Player,0)),"")</f>
        <v>53</v>
      </c>
      <c r="O635" s="22">
        <f t="shared" si="320"/>
        <v>244</v>
      </c>
      <c r="P635" s="22">
        <f t="shared" si="321"/>
        <v>204</v>
      </c>
      <c r="Q635" s="22">
        <f t="shared" si="322"/>
        <v>54</v>
      </c>
      <c r="R635" s="22">
        <f t="shared" si="323"/>
        <v>63</v>
      </c>
      <c r="S635" s="22">
        <f t="shared" si="324"/>
        <v>7</v>
      </c>
      <c r="T635" s="22">
        <f t="shared" si="325"/>
        <v>3</v>
      </c>
      <c r="U635" s="22">
        <f t="shared" si="326"/>
        <v>17</v>
      </c>
      <c r="V635" s="22">
        <f t="shared" si="327"/>
        <v>53</v>
      </c>
      <c r="W635" s="22">
        <f t="shared" si="328"/>
        <v>7</v>
      </c>
      <c r="X635" s="22">
        <f t="shared" si="329"/>
        <v>23</v>
      </c>
      <c r="Y635" s="22">
        <f t="shared" si="330"/>
        <v>45</v>
      </c>
      <c r="Z635" s="22">
        <f t="shared" si="331"/>
        <v>20</v>
      </c>
      <c r="AA635" s="22">
        <f t="shared" si="332"/>
        <v>3</v>
      </c>
      <c r="AB635" s="22" t="str">
        <f t="shared" si="333"/>
        <v/>
      </c>
      <c r="AC635" s="22" t="str">
        <f t="shared" si="334"/>
        <v/>
      </c>
      <c r="AD635" s="29" t="str">
        <f t="shared" si="335"/>
        <v/>
      </c>
      <c r="AE635" s="22" t="str">
        <f t="shared" si="336"/>
        <v/>
      </c>
      <c r="AF635" s="22" t="str">
        <f t="shared" si="337"/>
        <v/>
      </c>
      <c r="AG635" s="22" t="str">
        <f t="shared" si="338"/>
        <v/>
      </c>
      <c r="AH635" s="22" t="str">
        <f t="shared" si="339"/>
        <v/>
      </c>
      <c r="AI635" s="22" t="str">
        <f t="shared" si="340"/>
        <v/>
      </c>
      <c r="AJ635" s="31" t="str">
        <f t="shared" si="341"/>
        <v/>
      </c>
      <c r="AK635" s="22" t="str">
        <f t="shared" si="342"/>
        <v/>
      </c>
      <c r="AL635" s="22" t="str">
        <f t="shared" si="343"/>
        <v/>
      </c>
      <c r="AM635" s="22" t="str">
        <f t="shared" si="344"/>
        <v/>
      </c>
      <c r="AN635" s="22" t="str">
        <f t="shared" si="345"/>
        <v/>
      </c>
      <c r="AO635" s="22" t="str">
        <f t="shared" si="346"/>
        <v/>
      </c>
      <c r="AP635" s="22" t="str">
        <f t="shared" si="347"/>
        <v/>
      </c>
      <c r="AQ635" s="2" t="str">
        <f t="shared" si="348"/>
        <v/>
      </c>
    </row>
    <row r="636" spans="1:43" x14ac:dyDescent="0.25">
      <c r="A636" s="26" t="str">
        <f t="shared" si="349"/>
        <v/>
      </c>
      <c r="B636" t="s">
        <v>6761</v>
      </c>
      <c r="C636" t="s">
        <v>64</v>
      </c>
      <c r="D636" t="s">
        <v>24</v>
      </c>
      <c r="E636" t="s">
        <v>1364</v>
      </c>
      <c r="F636">
        <v>2026</v>
      </c>
      <c r="G636" t="s">
        <v>5657</v>
      </c>
      <c r="H636" s="4">
        <v>46173</v>
      </c>
      <c r="I636" s="4" t="str">
        <f t="shared" si="315"/>
        <v>Big East</v>
      </c>
      <c r="J636" s="2" t="str">
        <f t="shared" si="316"/>
        <v/>
      </c>
      <c r="K636" s="2" t="str">
        <f t="shared" si="317"/>
        <v/>
      </c>
      <c r="L636" s="2" t="str">
        <f t="shared" si="318"/>
        <v/>
      </c>
      <c r="M636" s="2" t="str">
        <f t="shared" si="319"/>
        <v/>
      </c>
      <c r="N636" s="22" t="str" cm="1">
        <f t="array" ref="N636">IFERROR(INDEX(Stats_Hit_GP,MATCH($B636,Stats_Hit_Player,0)),"")</f>
        <v/>
      </c>
      <c r="O636" s="22" t="str">
        <f t="shared" si="320"/>
        <v/>
      </c>
      <c r="P636" s="22" t="str">
        <f t="shared" si="321"/>
        <v/>
      </c>
      <c r="Q636" s="22" t="str">
        <f t="shared" si="322"/>
        <v/>
      </c>
      <c r="R636" s="22" t="str">
        <f t="shared" si="323"/>
        <v/>
      </c>
      <c r="S636" s="22" t="str">
        <f t="shared" si="324"/>
        <v/>
      </c>
      <c r="T636" s="22" t="str">
        <f t="shared" si="325"/>
        <v/>
      </c>
      <c r="U636" s="22" t="str">
        <f t="shared" si="326"/>
        <v/>
      </c>
      <c r="V636" s="22" t="str">
        <f t="shared" si="327"/>
        <v/>
      </c>
      <c r="W636" s="22" t="str">
        <f t="shared" si="328"/>
        <v/>
      </c>
      <c r="X636" s="22" t="str">
        <f t="shared" si="329"/>
        <v/>
      </c>
      <c r="Y636" s="22" t="str">
        <f t="shared" si="330"/>
        <v/>
      </c>
      <c r="Z636" s="22" t="str">
        <f t="shared" si="331"/>
        <v/>
      </c>
      <c r="AA636" s="22" t="str">
        <f t="shared" si="332"/>
        <v/>
      </c>
      <c r="AB636" s="22">
        <f t="shared" si="333"/>
        <v>0</v>
      </c>
      <c r="AC636" s="22">
        <f t="shared" si="334"/>
        <v>0</v>
      </c>
      <c r="AD636" s="29">
        <f t="shared" si="335"/>
        <v>12.79</v>
      </c>
      <c r="AE636" s="22">
        <f t="shared" si="336"/>
        <v>3</v>
      </c>
      <c r="AF636" s="22">
        <f t="shared" si="337"/>
        <v>0</v>
      </c>
      <c r="AG636" s="22">
        <f t="shared" si="338"/>
        <v>0</v>
      </c>
      <c r="AH636" s="22">
        <f t="shared" si="339"/>
        <v>0</v>
      </c>
      <c r="AI636" s="22">
        <f t="shared" si="340"/>
        <v>0</v>
      </c>
      <c r="AJ636" s="31">
        <f t="shared" si="341"/>
        <v>6.1</v>
      </c>
      <c r="AK636" s="22">
        <f t="shared" si="342"/>
        <v>12</v>
      </c>
      <c r="AL636" s="22">
        <f t="shared" si="343"/>
        <v>9</v>
      </c>
      <c r="AM636" s="22">
        <f t="shared" si="344"/>
        <v>9</v>
      </c>
      <c r="AN636" s="22">
        <f t="shared" si="345"/>
        <v>0</v>
      </c>
      <c r="AO636" s="22">
        <f t="shared" si="346"/>
        <v>5</v>
      </c>
      <c r="AP636" s="22">
        <f t="shared" si="347"/>
        <v>2</v>
      </c>
      <c r="AQ636" s="2">
        <f t="shared" si="348"/>
        <v>0.38700000000000001</v>
      </c>
    </row>
    <row r="637" spans="1:43" x14ac:dyDescent="0.25">
      <c r="A637" s="26" t="str">
        <f t="shared" si="349"/>
        <v/>
      </c>
      <c r="B637" t="s">
        <v>933</v>
      </c>
      <c r="C637" t="s">
        <v>33</v>
      </c>
      <c r="D637" t="s">
        <v>24</v>
      </c>
      <c r="E637" t="s">
        <v>6544</v>
      </c>
      <c r="F637">
        <v>2026</v>
      </c>
      <c r="G637" t="s">
        <v>5657</v>
      </c>
      <c r="H637" s="4">
        <v>46173</v>
      </c>
      <c r="I637" s="4" t="str">
        <f t="shared" si="315"/>
        <v/>
      </c>
      <c r="J637" s="2">
        <f t="shared" si="316"/>
        <v>0.37</v>
      </c>
      <c r="K637" s="2">
        <f t="shared" si="317"/>
        <v>0.439</v>
      </c>
      <c r="L637" s="2">
        <f t="shared" si="318"/>
        <v>0.621</v>
      </c>
      <c r="M637" s="2">
        <f t="shared" si="319"/>
        <v>1.06</v>
      </c>
      <c r="N637" s="22" cm="1">
        <f t="array" ref="N637">IFERROR(INDEX(Stats_Hit_GP,MATCH($B637,Stats_Hit_Player,0)),"")</f>
        <v>54</v>
      </c>
      <c r="O637" s="22">
        <f t="shared" si="320"/>
        <v>255</v>
      </c>
      <c r="P637" s="22">
        <f t="shared" si="321"/>
        <v>219</v>
      </c>
      <c r="Q637" s="22">
        <f t="shared" si="322"/>
        <v>46</v>
      </c>
      <c r="R637" s="22">
        <f t="shared" si="323"/>
        <v>81</v>
      </c>
      <c r="S637" s="22">
        <f t="shared" si="324"/>
        <v>14</v>
      </c>
      <c r="T637" s="22">
        <f t="shared" si="325"/>
        <v>1</v>
      </c>
      <c r="U637" s="22">
        <f t="shared" si="326"/>
        <v>13</v>
      </c>
      <c r="V637" s="22">
        <f t="shared" si="327"/>
        <v>56</v>
      </c>
      <c r="W637" s="22">
        <f t="shared" si="328"/>
        <v>9</v>
      </c>
      <c r="X637" s="22">
        <f t="shared" si="329"/>
        <v>22</v>
      </c>
      <c r="Y637" s="22">
        <f t="shared" si="330"/>
        <v>21</v>
      </c>
      <c r="Z637" s="22">
        <f t="shared" si="331"/>
        <v>1</v>
      </c>
      <c r="AA637" s="22">
        <f t="shared" si="332"/>
        <v>0</v>
      </c>
      <c r="AB637" s="22" t="str">
        <f t="shared" si="333"/>
        <v/>
      </c>
      <c r="AC637" s="22" t="str">
        <f t="shared" si="334"/>
        <v/>
      </c>
      <c r="AD637" s="29" t="str">
        <f t="shared" si="335"/>
        <v/>
      </c>
      <c r="AE637" s="22" t="str">
        <f t="shared" si="336"/>
        <v/>
      </c>
      <c r="AF637" s="22" t="str">
        <f t="shared" si="337"/>
        <v/>
      </c>
      <c r="AG637" s="22" t="str">
        <f t="shared" si="338"/>
        <v/>
      </c>
      <c r="AH637" s="22" t="str">
        <f t="shared" si="339"/>
        <v/>
      </c>
      <c r="AI637" s="22" t="str">
        <f t="shared" si="340"/>
        <v/>
      </c>
      <c r="AJ637" s="31" t="str">
        <f t="shared" si="341"/>
        <v/>
      </c>
      <c r="AK637" s="22" t="str">
        <f t="shared" si="342"/>
        <v/>
      </c>
      <c r="AL637" s="22" t="str">
        <f t="shared" si="343"/>
        <v/>
      </c>
      <c r="AM637" s="22" t="str">
        <f t="shared" si="344"/>
        <v/>
      </c>
      <c r="AN637" s="22" t="str">
        <f t="shared" si="345"/>
        <v/>
      </c>
      <c r="AO637" s="22" t="str">
        <f t="shared" si="346"/>
        <v/>
      </c>
      <c r="AP637" s="22" t="str">
        <f t="shared" si="347"/>
        <v/>
      </c>
      <c r="AQ637" s="2" t="str">
        <f t="shared" si="348"/>
        <v/>
      </c>
    </row>
    <row r="638" spans="1:43" x14ac:dyDescent="0.25">
      <c r="A638" s="26" t="str">
        <f t="shared" si="349"/>
        <v/>
      </c>
      <c r="B638" t="s">
        <v>2908</v>
      </c>
      <c r="C638" t="s">
        <v>64</v>
      </c>
      <c r="D638" t="s">
        <v>37</v>
      </c>
      <c r="E638" t="s">
        <v>6544</v>
      </c>
      <c r="F638">
        <v>2026</v>
      </c>
      <c r="G638" t="s">
        <v>5657</v>
      </c>
      <c r="H638" s="4">
        <v>46173</v>
      </c>
      <c r="I638" s="4" t="str">
        <f t="shared" si="315"/>
        <v/>
      </c>
      <c r="J638" s="2">
        <f t="shared" si="316"/>
        <v>0.29499999999999998</v>
      </c>
      <c r="K638" s="2">
        <f t="shared" si="317"/>
        <v>0.374</v>
      </c>
      <c r="L638" s="2">
        <f t="shared" si="318"/>
        <v>0.56299999999999994</v>
      </c>
      <c r="M638" s="2">
        <f t="shared" si="319"/>
        <v>0.93700000000000006</v>
      </c>
      <c r="N638" s="22" cm="1">
        <f t="array" ref="N638">IFERROR(INDEX(Stats_Hit_GP,MATCH($B638,Stats_Hit_Player,0)),"")</f>
        <v>37</v>
      </c>
      <c r="O638" s="22">
        <f t="shared" si="320"/>
        <v>132</v>
      </c>
      <c r="P638" s="22">
        <f t="shared" si="321"/>
        <v>112</v>
      </c>
      <c r="Q638" s="22">
        <f t="shared" si="322"/>
        <v>19</v>
      </c>
      <c r="R638" s="22">
        <f t="shared" si="323"/>
        <v>33</v>
      </c>
      <c r="S638" s="22">
        <f t="shared" si="324"/>
        <v>2</v>
      </c>
      <c r="T638" s="22">
        <f t="shared" si="325"/>
        <v>2</v>
      </c>
      <c r="U638" s="22">
        <f t="shared" si="326"/>
        <v>8</v>
      </c>
      <c r="V638" s="22">
        <f t="shared" si="327"/>
        <v>33</v>
      </c>
      <c r="W638" s="22">
        <f t="shared" si="328"/>
        <v>3</v>
      </c>
      <c r="X638" s="22">
        <f t="shared" si="329"/>
        <v>13</v>
      </c>
      <c r="Y638" s="22">
        <f t="shared" si="330"/>
        <v>34</v>
      </c>
      <c r="Z638" s="22">
        <f t="shared" si="331"/>
        <v>6</v>
      </c>
      <c r="AA638" s="22">
        <f t="shared" si="332"/>
        <v>2</v>
      </c>
      <c r="AB638" s="22">
        <f t="shared" si="333"/>
        <v>5</v>
      </c>
      <c r="AC638" s="22">
        <f t="shared" si="334"/>
        <v>2</v>
      </c>
      <c r="AD638" s="29">
        <f t="shared" si="335"/>
        <v>4.1100000000000003</v>
      </c>
      <c r="AE638" s="22">
        <f t="shared" si="336"/>
        <v>15</v>
      </c>
      <c r="AF638" s="22">
        <f t="shared" si="337"/>
        <v>15</v>
      </c>
      <c r="AG638" s="22">
        <f t="shared" si="338"/>
        <v>1</v>
      </c>
      <c r="AH638" s="22">
        <f t="shared" si="339"/>
        <v>1</v>
      </c>
      <c r="AI638" s="22">
        <f t="shared" si="340"/>
        <v>0</v>
      </c>
      <c r="AJ638" s="31">
        <f t="shared" si="341"/>
        <v>72.099999999999994</v>
      </c>
      <c r="AK638" s="22">
        <f t="shared" si="342"/>
        <v>57</v>
      </c>
      <c r="AL638" s="22">
        <f t="shared" si="343"/>
        <v>37</v>
      </c>
      <c r="AM638" s="22">
        <f t="shared" si="344"/>
        <v>33</v>
      </c>
      <c r="AN638" s="22">
        <f t="shared" si="345"/>
        <v>26</v>
      </c>
      <c r="AO638" s="22">
        <f t="shared" si="346"/>
        <v>74</v>
      </c>
      <c r="AP638" s="22">
        <f t="shared" si="347"/>
        <v>7</v>
      </c>
      <c r="AQ638" s="2">
        <f t="shared" si="348"/>
        <v>0.216</v>
      </c>
    </row>
    <row r="639" spans="1:43" x14ac:dyDescent="0.25">
      <c r="A639" s="26" t="str">
        <f t="shared" si="349"/>
        <v/>
      </c>
      <c r="B639" t="s">
        <v>6543</v>
      </c>
      <c r="C639" t="s">
        <v>64</v>
      </c>
      <c r="D639" t="s">
        <v>37</v>
      </c>
      <c r="E639" t="s">
        <v>6544</v>
      </c>
      <c r="F639">
        <v>2026</v>
      </c>
      <c r="G639" t="s">
        <v>5657</v>
      </c>
      <c r="H639" s="4">
        <v>46173</v>
      </c>
      <c r="I639" s="4" t="str">
        <f t="shared" si="315"/>
        <v/>
      </c>
      <c r="J639" s="2" t="str">
        <f t="shared" si="316"/>
        <v/>
      </c>
      <c r="K639" s="2" t="str">
        <f t="shared" si="317"/>
        <v/>
      </c>
      <c r="L639" s="2" t="str">
        <f t="shared" si="318"/>
        <v/>
      </c>
      <c r="M639" s="2" t="str">
        <f t="shared" si="319"/>
        <v/>
      </c>
      <c r="N639" s="22" t="str" cm="1">
        <f t="array" ref="N639">IFERROR(INDEX(Stats_Hit_GP,MATCH($B639,Stats_Hit_Player,0)),"")</f>
        <v/>
      </c>
      <c r="O639" s="22" t="str">
        <f t="shared" si="320"/>
        <v/>
      </c>
      <c r="P639" s="22" t="str">
        <f t="shared" si="321"/>
        <v/>
      </c>
      <c r="Q639" s="22" t="str">
        <f t="shared" si="322"/>
        <v/>
      </c>
      <c r="R639" s="22" t="str">
        <f t="shared" si="323"/>
        <v/>
      </c>
      <c r="S639" s="22" t="str">
        <f t="shared" si="324"/>
        <v/>
      </c>
      <c r="T639" s="22" t="str">
        <f t="shared" si="325"/>
        <v/>
      </c>
      <c r="U639" s="22" t="str">
        <f t="shared" si="326"/>
        <v/>
      </c>
      <c r="V639" s="22" t="str">
        <f t="shared" si="327"/>
        <v/>
      </c>
      <c r="W639" s="22" t="str">
        <f t="shared" si="328"/>
        <v/>
      </c>
      <c r="X639" s="22" t="str">
        <f t="shared" si="329"/>
        <v/>
      </c>
      <c r="Y639" s="22" t="str">
        <f t="shared" si="330"/>
        <v/>
      </c>
      <c r="Z639" s="22" t="str">
        <f t="shared" si="331"/>
        <v/>
      </c>
      <c r="AA639" s="22" t="str">
        <f t="shared" si="332"/>
        <v/>
      </c>
      <c r="AB639" s="22" t="str">
        <f t="shared" si="333"/>
        <v/>
      </c>
      <c r="AC639" s="22" t="str">
        <f t="shared" si="334"/>
        <v/>
      </c>
      <c r="AD639" s="29" t="str">
        <f t="shared" si="335"/>
        <v/>
      </c>
      <c r="AE639" s="22" t="str">
        <f t="shared" si="336"/>
        <v/>
      </c>
      <c r="AF639" s="22" t="str">
        <f t="shared" si="337"/>
        <v/>
      </c>
      <c r="AG639" s="22" t="str">
        <f t="shared" si="338"/>
        <v/>
      </c>
      <c r="AH639" s="22" t="str">
        <f t="shared" si="339"/>
        <v/>
      </c>
      <c r="AI639" s="22" t="str">
        <f t="shared" si="340"/>
        <v/>
      </c>
      <c r="AJ639" s="31" t="str">
        <f t="shared" si="341"/>
        <v/>
      </c>
      <c r="AK639" s="22" t="str">
        <f t="shared" si="342"/>
        <v/>
      </c>
      <c r="AL639" s="22" t="str">
        <f t="shared" si="343"/>
        <v/>
      </c>
      <c r="AM639" s="22" t="str">
        <f t="shared" si="344"/>
        <v/>
      </c>
      <c r="AN639" s="22" t="str">
        <f t="shared" si="345"/>
        <v/>
      </c>
      <c r="AO639" s="22" t="str">
        <f t="shared" si="346"/>
        <v/>
      </c>
      <c r="AP639" s="22" t="str">
        <f t="shared" si="347"/>
        <v/>
      </c>
      <c r="AQ639" s="2" t="str">
        <f t="shared" si="348"/>
        <v/>
      </c>
    </row>
    <row r="640" spans="1:43" x14ac:dyDescent="0.25">
      <c r="A640" s="26" t="str">
        <f t="shared" si="349"/>
        <v/>
      </c>
      <c r="B640" t="s">
        <v>3345</v>
      </c>
      <c r="C640" t="s">
        <v>42</v>
      </c>
      <c r="D640" t="s">
        <v>37</v>
      </c>
      <c r="E640" t="s">
        <v>3344</v>
      </c>
      <c r="F640">
        <v>2026</v>
      </c>
      <c r="G640" t="s">
        <v>5657</v>
      </c>
      <c r="H640" s="4">
        <v>46173</v>
      </c>
      <c r="I640" s="4" t="str">
        <f t="shared" si="315"/>
        <v>Missouri Valley</v>
      </c>
      <c r="J640" s="2">
        <f t="shared" si="316"/>
        <v>0.35799999999999998</v>
      </c>
      <c r="K640" s="2">
        <f t="shared" si="317"/>
        <v>0.42199999999999999</v>
      </c>
      <c r="L640" s="2">
        <f t="shared" si="318"/>
        <v>0.628</v>
      </c>
      <c r="M640" s="2">
        <f t="shared" si="319"/>
        <v>1.05</v>
      </c>
      <c r="N640" s="22" cm="1">
        <f t="array" ref="N640">IFERROR(INDEX(Stats_Hit_GP,MATCH($B640,Stats_Hit_Player,0)),"")</f>
        <v>53</v>
      </c>
      <c r="O640" s="22">
        <f t="shared" si="320"/>
        <v>251</v>
      </c>
      <c r="P640" s="22">
        <f t="shared" si="321"/>
        <v>218</v>
      </c>
      <c r="Q640" s="22">
        <f t="shared" si="322"/>
        <v>46</v>
      </c>
      <c r="R640" s="22">
        <f t="shared" si="323"/>
        <v>78</v>
      </c>
      <c r="S640" s="22">
        <f t="shared" si="324"/>
        <v>13</v>
      </c>
      <c r="T640" s="22">
        <f t="shared" si="325"/>
        <v>2</v>
      </c>
      <c r="U640" s="22">
        <f t="shared" si="326"/>
        <v>14</v>
      </c>
      <c r="V640" s="22">
        <f t="shared" si="327"/>
        <v>48</v>
      </c>
      <c r="W640" s="22">
        <f t="shared" si="328"/>
        <v>5</v>
      </c>
      <c r="X640" s="22">
        <f t="shared" si="329"/>
        <v>22</v>
      </c>
      <c r="Y640" s="22">
        <f t="shared" si="330"/>
        <v>66</v>
      </c>
      <c r="Z640" s="22">
        <f t="shared" si="331"/>
        <v>12</v>
      </c>
      <c r="AA640" s="22">
        <f t="shared" si="332"/>
        <v>3</v>
      </c>
      <c r="AB640" s="22" t="str">
        <f t="shared" si="333"/>
        <v/>
      </c>
      <c r="AC640" s="22" t="str">
        <f t="shared" si="334"/>
        <v/>
      </c>
      <c r="AD640" s="29" t="str">
        <f t="shared" si="335"/>
        <v/>
      </c>
      <c r="AE640" s="22" t="str">
        <f t="shared" si="336"/>
        <v/>
      </c>
      <c r="AF640" s="22" t="str">
        <f t="shared" si="337"/>
        <v/>
      </c>
      <c r="AG640" s="22" t="str">
        <f t="shared" si="338"/>
        <v/>
      </c>
      <c r="AH640" s="22" t="str">
        <f t="shared" si="339"/>
        <v/>
      </c>
      <c r="AI640" s="22" t="str">
        <f t="shared" si="340"/>
        <v/>
      </c>
      <c r="AJ640" s="31" t="str">
        <f t="shared" si="341"/>
        <v/>
      </c>
      <c r="AK640" s="22" t="str">
        <f t="shared" si="342"/>
        <v/>
      </c>
      <c r="AL640" s="22" t="str">
        <f t="shared" si="343"/>
        <v/>
      </c>
      <c r="AM640" s="22" t="str">
        <f t="shared" si="344"/>
        <v/>
      </c>
      <c r="AN640" s="22" t="str">
        <f t="shared" si="345"/>
        <v/>
      </c>
      <c r="AO640" s="22" t="str">
        <f t="shared" si="346"/>
        <v/>
      </c>
      <c r="AP640" s="22" t="str">
        <f t="shared" si="347"/>
        <v/>
      </c>
      <c r="AQ640" s="2" t="str">
        <f t="shared" si="348"/>
        <v/>
      </c>
    </row>
    <row r="641" spans="1:43" x14ac:dyDescent="0.25">
      <c r="A641" s="26" t="str">
        <f t="shared" si="349"/>
        <v/>
      </c>
      <c r="B641" t="s">
        <v>1900</v>
      </c>
      <c r="C641" t="s">
        <v>38</v>
      </c>
      <c r="D641" t="s">
        <v>24</v>
      </c>
      <c r="E641" t="s">
        <v>1890</v>
      </c>
      <c r="F641">
        <v>2026</v>
      </c>
      <c r="G641" t="s">
        <v>5657</v>
      </c>
      <c r="H641" s="4">
        <v>46173</v>
      </c>
      <c r="I641" s="4" t="str">
        <f t="shared" si="315"/>
        <v>Big Ten</v>
      </c>
      <c r="J641" s="2">
        <f t="shared" si="316"/>
        <v>0.35499999999999998</v>
      </c>
      <c r="K641" s="2">
        <f t="shared" si="317"/>
        <v>0.47499999999999998</v>
      </c>
      <c r="L641" s="2">
        <f t="shared" si="318"/>
        <v>0.38700000000000001</v>
      </c>
      <c r="M641" s="2">
        <f t="shared" si="319"/>
        <v>0.86199999999999999</v>
      </c>
      <c r="N641" s="22" cm="1">
        <f t="array" ref="N641">IFERROR(INDEX(Stats_Hit_GP,MATCH($B641,Stats_Hit_Player,0)),"")</f>
        <v>20</v>
      </c>
      <c r="O641" s="22">
        <f t="shared" si="320"/>
        <v>40</v>
      </c>
      <c r="P641" s="22">
        <f t="shared" si="321"/>
        <v>31</v>
      </c>
      <c r="Q641" s="22">
        <f t="shared" si="322"/>
        <v>5</v>
      </c>
      <c r="R641" s="22">
        <f t="shared" si="323"/>
        <v>11</v>
      </c>
      <c r="S641" s="22">
        <f t="shared" si="324"/>
        <v>1</v>
      </c>
      <c r="T641" s="22">
        <f t="shared" si="325"/>
        <v>0</v>
      </c>
      <c r="U641" s="22">
        <f t="shared" si="326"/>
        <v>0</v>
      </c>
      <c r="V641" s="22">
        <f t="shared" si="327"/>
        <v>3</v>
      </c>
      <c r="W641" s="22">
        <f t="shared" si="328"/>
        <v>1</v>
      </c>
      <c r="X641" s="22">
        <f t="shared" si="329"/>
        <v>7</v>
      </c>
      <c r="Y641" s="22">
        <f t="shared" si="330"/>
        <v>3</v>
      </c>
      <c r="Z641" s="22">
        <f t="shared" si="331"/>
        <v>0</v>
      </c>
      <c r="AA641" s="22">
        <f t="shared" si="332"/>
        <v>0</v>
      </c>
      <c r="AB641" s="22" t="str">
        <f t="shared" si="333"/>
        <v/>
      </c>
      <c r="AC641" s="22" t="str">
        <f t="shared" si="334"/>
        <v/>
      </c>
      <c r="AD641" s="29" t="str">
        <f t="shared" si="335"/>
        <v/>
      </c>
      <c r="AE641" s="22" t="str">
        <f t="shared" si="336"/>
        <v/>
      </c>
      <c r="AF641" s="22" t="str">
        <f t="shared" si="337"/>
        <v/>
      </c>
      <c r="AG641" s="22" t="str">
        <f t="shared" si="338"/>
        <v/>
      </c>
      <c r="AH641" s="22" t="str">
        <f t="shared" si="339"/>
        <v/>
      </c>
      <c r="AI641" s="22" t="str">
        <f t="shared" si="340"/>
        <v/>
      </c>
      <c r="AJ641" s="31" t="str">
        <f t="shared" si="341"/>
        <v/>
      </c>
      <c r="AK641" s="22" t="str">
        <f t="shared" si="342"/>
        <v/>
      </c>
      <c r="AL641" s="22" t="str">
        <f t="shared" si="343"/>
        <v/>
      </c>
      <c r="AM641" s="22" t="str">
        <f t="shared" si="344"/>
        <v/>
      </c>
      <c r="AN641" s="22" t="str">
        <f t="shared" si="345"/>
        <v/>
      </c>
      <c r="AO641" s="22" t="str">
        <f t="shared" si="346"/>
        <v/>
      </c>
      <c r="AP641" s="22" t="str">
        <f t="shared" si="347"/>
        <v/>
      </c>
      <c r="AQ641" s="2" t="str">
        <f t="shared" si="348"/>
        <v/>
      </c>
    </row>
    <row r="642" spans="1:43" x14ac:dyDescent="0.25">
      <c r="A642" s="26" t="str">
        <f t="shared" si="349"/>
        <v/>
      </c>
      <c r="B642" t="s">
        <v>6762</v>
      </c>
      <c r="C642" t="s">
        <v>64</v>
      </c>
      <c r="D642" t="s">
        <v>24</v>
      </c>
      <c r="E642" t="s">
        <v>1767</v>
      </c>
      <c r="F642">
        <v>2026</v>
      </c>
      <c r="G642" t="s">
        <v>5657</v>
      </c>
      <c r="H642" s="4">
        <v>46173</v>
      </c>
      <c r="I642" s="4" t="str">
        <f t="shared" ref="I642:I705" si="350">IFERROR(INDEX(Conferences_Conference,MATCH(E642,Conferences_Team,0)),"")</f>
        <v>Big Ten</v>
      </c>
      <c r="J642" s="2" t="str">
        <f t="shared" ref="J642:J705" si="351">IFERROR(INDEX(Stats_Hit_AVG,MATCH($B642,Stats_Hit_Player,0)),"")</f>
        <v/>
      </c>
      <c r="K642" s="2" t="str">
        <f t="shared" ref="K642:K705" si="352">IFERROR(INDEX(Stats_Hit_OBP,MATCH($B642,Stats_Hit_Player,0)),"")</f>
        <v/>
      </c>
      <c r="L642" s="2" t="str">
        <f t="shared" ref="L642:L705" si="353">IFERROR(INDEX(Stats_Hit_SLG,MATCH($B642,Stats_Hit_Player,0)),"")</f>
        <v/>
      </c>
      <c r="M642" s="2" t="str">
        <f t="shared" ref="M642:M705" si="354">IFERROR(INDEX(Stats_Hit_OPS,MATCH($B642,Stats_Hit_Player,0)),"")</f>
        <v/>
      </c>
      <c r="N642" s="22" t="str" cm="1">
        <f t="array" ref="N642">IFERROR(INDEX(Stats_Hit_GP,MATCH($B642,Stats_Hit_Player,0)),"")</f>
        <v/>
      </c>
      <c r="O642" s="22" t="str">
        <f t="shared" ref="O642:O705" si="355">IFERROR(INDEX(Stats_Hit_PA,MATCH($B642,Stats_Hit_Player,0)),"")</f>
        <v/>
      </c>
      <c r="P642" s="22" t="str">
        <f t="shared" ref="P642:P705" si="356">IFERROR(INDEX(Stats_Hit_AB,MATCH($B642,Stats_Hit_Player,0)),"")</f>
        <v/>
      </c>
      <c r="Q642" s="22" t="str">
        <f t="shared" ref="Q642:Q705" si="357">IFERROR(INDEX(Stats_Hit_R,MATCH($B642,Stats_Hit_Player,0)),"")</f>
        <v/>
      </c>
      <c r="R642" s="22" t="str">
        <f t="shared" ref="R642:R705" si="358">IFERROR(INDEX(Stats_Hit_H,MATCH($B642,Stats_Hit_Player,0)),"")</f>
        <v/>
      </c>
      <c r="S642" s="22" t="str">
        <f t="shared" ref="S642:S705" si="359">IFERROR(INDEX(Stats_Hit_2B,MATCH($B642,Stats_Hit_Player,0)),"")</f>
        <v/>
      </c>
      <c r="T642" s="22" t="str">
        <f t="shared" ref="T642:T705" si="360">IFERROR(INDEX(Stats_Hit_3B,MATCH($B642,Stats_Hit_Player,0)),"")</f>
        <v/>
      </c>
      <c r="U642" s="22" t="str">
        <f t="shared" ref="U642:U705" si="361">IFERROR(INDEX(Stats_Hit_HR,MATCH($B642,Stats_Hit_Player,0)),"")</f>
        <v/>
      </c>
      <c r="V642" s="22" t="str">
        <f t="shared" ref="V642:V705" si="362">IFERROR(INDEX(Stats_Hit_RBI,MATCH($B642,Stats_Hit_Player,0)),"")</f>
        <v/>
      </c>
      <c r="W642" s="22" t="str">
        <f t="shared" ref="W642:W705" si="363">IFERROR(INDEX(Stats_Hit_HBP,MATCH($B642,Stats_Hit_Player,0)),"")</f>
        <v/>
      </c>
      <c r="X642" s="22" t="str">
        <f t="shared" ref="X642:X705" si="364">IFERROR(INDEX(Stats_Hit_BB,MATCH($B642,Stats_Hit_Player,0)),"")</f>
        <v/>
      </c>
      <c r="Y642" s="22" t="str">
        <f t="shared" ref="Y642:Y705" si="365">IFERROR(INDEX(Stats_Hit_K,MATCH($B642,Stats_Hit_Player,0)),"")</f>
        <v/>
      </c>
      <c r="Z642" s="22" t="str">
        <f t="shared" ref="Z642:Z705" si="366">IFERROR(INDEX(Stats_Hit_SB,MATCH($B642,Stats_Hit_Player,0)),"")</f>
        <v/>
      </c>
      <c r="AA642" s="22" t="str">
        <f t="shared" ref="AA642:AA705" si="367">IFERROR(INDEX(Stats_Hit_CS,MATCH($B642,Stats_Hit_Player,0)),"")</f>
        <v/>
      </c>
      <c r="AB642" s="22">
        <f t="shared" ref="AB642:AB705" si="368">IFERROR(INDEX(Stats_Pitch_Win,MATCH($B642,Stats_Pitch_Player,0)),"")</f>
        <v>0</v>
      </c>
      <c r="AC642" s="22">
        <f t="shared" ref="AC642:AC705" si="369">IFERROR(INDEX(Stats_Pitch_Loss,MATCH($B642,Stats_Pitch_Player,0)),"")</f>
        <v>0</v>
      </c>
      <c r="AD642" s="29">
        <f t="shared" ref="AD642:AD705" si="370">IFERROR(INDEX(Stats_Pitch_ERA,MATCH($B642,Stats_Pitch_Player,0)),"")</f>
        <v>6.14</v>
      </c>
      <c r="AE642" s="22">
        <f t="shared" ref="AE642:AE705" si="371">IFERROR(INDEX(Stats_Pitch_App,MATCH($B642,Stats_Pitch_Player,0)),"")</f>
        <v>11</v>
      </c>
      <c r="AF642" s="22">
        <f t="shared" ref="AF642:AF705" si="372">IFERROR(INDEX(Stats_Pitch_GS,MATCH($B642,Stats_Pitch_Player,0)),"")</f>
        <v>0</v>
      </c>
      <c r="AG642" s="22">
        <f t="shared" ref="AG642:AG705" si="373">IFERROR(INDEX(Stats_Pitch_CG,MATCH($B642,Stats_Pitch_Player,0)),"")</f>
        <v>0</v>
      </c>
      <c r="AH642" s="22">
        <f t="shared" ref="AH642:AH705" si="374">IFERROR(INDEX(Stats_Pitch_SHO,MATCH($B642,Stats_Pitch_Player,0)),"")</f>
        <v>0</v>
      </c>
      <c r="AI642" s="22">
        <f t="shared" ref="AI642:AI705" si="375">IFERROR(INDEX(Stats_Pitch_SV,MATCH($B642,Stats_Pitch_Player,0)),"")</f>
        <v>0</v>
      </c>
      <c r="AJ642" s="31">
        <f t="shared" ref="AJ642:AJ705" si="376">IFERROR(INDEX(Stats_Pitch_IP,MATCH($B642,Stats_Pitch_Player,0)),"")</f>
        <v>7.1</v>
      </c>
      <c r="AK642" s="22">
        <f t="shared" ref="AK642:AK705" si="377">IFERROR(INDEX(Stats_Pitch_H,MATCH($B642,Stats_Pitch_Player,0)),"")</f>
        <v>6</v>
      </c>
      <c r="AL642" s="22">
        <f t="shared" ref="AL642:AL705" si="378">IFERROR(INDEX(Stats_Pitch_R,MATCH($B642,Stats_Pitch_Player,0)),"")</f>
        <v>5</v>
      </c>
      <c r="AM642" s="22">
        <f t="shared" ref="AM642:AM705" si="379">IFERROR(INDEX(Stats_Pitch_ER,MATCH($B642,Stats_Pitch_Player,0)),"")</f>
        <v>5</v>
      </c>
      <c r="AN642" s="22">
        <f t="shared" ref="AN642:AN705" si="380">IFERROR(INDEX(Stats_Pitch_BB,MATCH($B642,Stats_Pitch_Player,0)),"")</f>
        <v>9</v>
      </c>
      <c r="AO642" s="22">
        <f t="shared" ref="AO642:AO705" si="381">IFERROR(INDEX(Stats_Pitch_K,MATCH($B642,Stats_Pitch_Player,0)),"")</f>
        <v>6</v>
      </c>
      <c r="AP642" s="22">
        <f t="shared" ref="AP642:AP705" si="382">IFERROR(INDEX(Stats_Pitch_HBP,MATCH($B642,Stats_Pitch_Player,0)),"")</f>
        <v>4</v>
      </c>
      <c r="AQ642" s="2">
        <f t="shared" ref="AQ642:AQ705" si="383">IFERROR(INDEX(Stats_Pitch_BA,MATCH($B642,Stats_Pitch_Player,0)),"")</f>
        <v>0.23100000000000001</v>
      </c>
    </row>
    <row r="643" spans="1:43" x14ac:dyDescent="0.25">
      <c r="A643" s="26" t="str">
        <f t="shared" ref="A643:A706" si="384">IF(OR(D643="SR", D643="GR"), 1, "")</f>
        <v/>
      </c>
      <c r="B643" t="s">
        <v>6763</v>
      </c>
      <c r="C643" t="s">
        <v>64</v>
      </c>
      <c r="D643" t="s">
        <v>37</v>
      </c>
      <c r="E643" t="s">
        <v>3344</v>
      </c>
      <c r="F643">
        <v>2026</v>
      </c>
      <c r="G643" t="s">
        <v>5657</v>
      </c>
      <c r="H643" s="4">
        <v>46173</v>
      </c>
      <c r="I643" s="4" t="str">
        <f t="shared" si="350"/>
        <v>Missouri Valley</v>
      </c>
      <c r="J643" s="2" t="str">
        <f t="shared" si="351"/>
        <v/>
      </c>
      <c r="K643" s="2" t="str">
        <f t="shared" si="352"/>
        <v/>
      </c>
      <c r="L643" s="2" t="str">
        <f t="shared" si="353"/>
        <v/>
      </c>
      <c r="M643" s="2" t="str">
        <f t="shared" si="354"/>
        <v/>
      </c>
      <c r="N643" s="22" t="str" cm="1">
        <f t="array" ref="N643">IFERROR(INDEX(Stats_Hit_GP,MATCH($B643,Stats_Hit_Player,0)),"")</f>
        <v/>
      </c>
      <c r="O643" s="22" t="str">
        <f t="shared" si="355"/>
        <v/>
      </c>
      <c r="P643" s="22" t="str">
        <f t="shared" si="356"/>
        <v/>
      </c>
      <c r="Q643" s="22" t="str">
        <f t="shared" si="357"/>
        <v/>
      </c>
      <c r="R643" s="22" t="str">
        <f t="shared" si="358"/>
        <v/>
      </c>
      <c r="S643" s="22" t="str">
        <f t="shared" si="359"/>
        <v/>
      </c>
      <c r="T643" s="22" t="str">
        <f t="shared" si="360"/>
        <v/>
      </c>
      <c r="U643" s="22" t="str">
        <f t="shared" si="361"/>
        <v/>
      </c>
      <c r="V643" s="22" t="str">
        <f t="shared" si="362"/>
        <v/>
      </c>
      <c r="W643" s="22" t="str">
        <f t="shared" si="363"/>
        <v/>
      </c>
      <c r="X643" s="22" t="str">
        <f t="shared" si="364"/>
        <v/>
      </c>
      <c r="Y643" s="22" t="str">
        <f t="shared" si="365"/>
        <v/>
      </c>
      <c r="Z643" s="22" t="str">
        <f t="shared" si="366"/>
        <v/>
      </c>
      <c r="AA643" s="22" t="str">
        <f t="shared" si="367"/>
        <v/>
      </c>
      <c r="AB643" s="22">
        <f t="shared" si="368"/>
        <v>0</v>
      </c>
      <c r="AC643" s="22">
        <f t="shared" si="369"/>
        <v>0</v>
      </c>
      <c r="AD643" s="29">
        <f t="shared" si="370"/>
        <v>13.5</v>
      </c>
      <c r="AE643" s="22">
        <f t="shared" si="371"/>
        <v>4</v>
      </c>
      <c r="AF643" s="22">
        <f t="shared" si="372"/>
        <v>0</v>
      </c>
      <c r="AG643" s="22">
        <f t="shared" si="373"/>
        <v>0</v>
      </c>
      <c r="AH643" s="22">
        <f t="shared" si="374"/>
        <v>0</v>
      </c>
      <c r="AI643" s="22">
        <f t="shared" si="375"/>
        <v>0</v>
      </c>
      <c r="AJ643" s="31">
        <f t="shared" si="376"/>
        <v>3.1</v>
      </c>
      <c r="AK643" s="22">
        <f t="shared" si="377"/>
        <v>5</v>
      </c>
      <c r="AL643" s="22">
        <f t="shared" si="378"/>
        <v>5</v>
      </c>
      <c r="AM643" s="22">
        <f t="shared" si="379"/>
        <v>5</v>
      </c>
      <c r="AN643" s="22">
        <f t="shared" si="380"/>
        <v>3</v>
      </c>
      <c r="AO643" s="22">
        <f t="shared" si="381"/>
        <v>1</v>
      </c>
      <c r="AP643" s="22">
        <f t="shared" si="382"/>
        <v>0</v>
      </c>
      <c r="AQ643" s="2">
        <f t="shared" si="383"/>
        <v>0.33300000000000002</v>
      </c>
    </row>
    <row r="644" spans="1:43" x14ac:dyDescent="0.25">
      <c r="A644" s="26" t="str">
        <f t="shared" si="384"/>
        <v/>
      </c>
      <c r="B644" t="s">
        <v>4524</v>
      </c>
      <c r="C644" t="s">
        <v>27</v>
      </c>
      <c r="D644" t="s">
        <v>37</v>
      </c>
      <c r="E644" t="s">
        <v>4522</v>
      </c>
      <c r="F644">
        <v>2026</v>
      </c>
      <c r="G644" t="s">
        <v>5657</v>
      </c>
      <c r="H644" s="4">
        <v>46173</v>
      </c>
      <c r="I644" s="4" t="str">
        <f t="shared" si="350"/>
        <v>SoCon</v>
      </c>
      <c r="J644" s="2">
        <f t="shared" si="351"/>
        <v>0.33500000000000002</v>
      </c>
      <c r="K644" s="2">
        <f t="shared" si="352"/>
        <v>0.38800000000000001</v>
      </c>
      <c r="L644" s="2">
        <f t="shared" si="353"/>
        <v>0.49299999999999999</v>
      </c>
      <c r="M644" s="2">
        <f t="shared" si="354"/>
        <v>0.88100000000000001</v>
      </c>
      <c r="N644" s="22" cm="1">
        <f t="array" ref="N644">IFERROR(INDEX(Stats_Hit_GP,MATCH($B644,Stats_Hit_Player,0)),"")</f>
        <v>53</v>
      </c>
      <c r="O644" s="22">
        <f t="shared" si="355"/>
        <v>240</v>
      </c>
      <c r="P644" s="22">
        <f t="shared" si="356"/>
        <v>215</v>
      </c>
      <c r="Q644" s="22">
        <f t="shared" si="357"/>
        <v>42</v>
      </c>
      <c r="R644" s="22">
        <f t="shared" si="358"/>
        <v>72</v>
      </c>
      <c r="S644" s="22">
        <f t="shared" si="359"/>
        <v>20</v>
      </c>
      <c r="T644" s="22">
        <f t="shared" si="360"/>
        <v>1</v>
      </c>
      <c r="U644" s="22">
        <f t="shared" si="361"/>
        <v>4</v>
      </c>
      <c r="V644" s="22">
        <f t="shared" si="362"/>
        <v>40</v>
      </c>
      <c r="W644" s="22">
        <f t="shared" si="363"/>
        <v>8</v>
      </c>
      <c r="X644" s="22">
        <f t="shared" si="364"/>
        <v>13</v>
      </c>
      <c r="Y644" s="22">
        <f t="shared" si="365"/>
        <v>28</v>
      </c>
      <c r="Z644" s="22">
        <f t="shared" si="366"/>
        <v>12</v>
      </c>
      <c r="AA644" s="22">
        <f t="shared" si="367"/>
        <v>5</v>
      </c>
      <c r="AB644" s="22" t="str">
        <f t="shared" si="368"/>
        <v/>
      </c>
      <c r="AC644" s="22" t="str">
        <f t="shared" si="369"/>
        <v/>
      </c>
      <c r="AD644" s="29" t="str">
        <f t="shared" si="370"/>
        <v/>
      </c>
      <c r="AE644" s="22" t="str">
        <f t="shared" si="371"/>
        <v/>
      </c>
      <c r="AF644" s="22" t="str">
        <f t="shared" si="372"/>
        <v/>
      </c>
      <c r="AG644" s="22" t="str">
        <f t="shared" si="373"/>
        <v/>
      </c>
      <c r="AH644" s="22" t="str">
        <f t="shared" si="374"/>
        <v/>
      </c>
      <c r="AI644" s="22" t="str">
        <f t="shared" si="375"/>
        <v/>
      </c>
      <c r="AJ644" s="31" t="str">
        <f t="shared" si="376"/>
        <v/>
      </c>
      <c r="AK644" s="22" t="str">
        <f t="shared" si="377"/>
        <v/>
      </c>
      <c r="AL644" s="22" t="str">
        <f t="shared" si="378"/>
        <v/>
      </c>
      <c r="AM644" s="22" t="str">
        <f t="shared" si="379"/>
        <v/>
      </c>
      <c r="AN644" s="22" t="str">
        <f t="shared" si="380"/>
        <v/>
      </c>
      <c r="AO644" s="22" t="str">
        <f t="shared" si="381"/>
        <v/>
      </c>
      <c r="AP644" s="22" t="str">
        <f t="shared" si="382"/>
        <v/>
      </c>
      <c r="AQ644" s="2" t="str">
        <f t="shared" si="383"/>
        <v/>
      </c>
    </row>
    <row r="645" spans="1:43" x14ac:dyDescent="0.25">
      <c r="A645" s="26" t="str">
        <f t="shared" si="384"/>
        <v/>
      </c>
      <c r="B645" t="s">
        <v>6764</v>
      </c>
      <c r="C645" t="s">
        <v>64</v>
      </c>
      <c r="D645" t="s">
        <v>37</v>
      </c>
      <c r="E645" t="s">
        <v>1890</v>
      </c>
      <c r="F645">
        <v>2026</v>
      </c>
      <c r="G645" t="s">
        <v>5657</v>
      </c>
      <c r="H645" s="4">
        <v>46173</v>
      </c>
      <c r="I645" s="4" t="str">
        <f t="shared" si="350"/>
        <v>Big Ten</v>
      </c>
      <c r="J645" s="2" t="str">
        <f t="shared" si="351"/>
        <v/>
      </c>
      <c r="K645" s="2" t="str">
        <f t="shared" si="352"/>
        <v/>
      </c>
      <c r="L645" s="2" t="str">
        <f t="shared" si="353"/>
        <v/>
      </c>
      <c r="M645" s="2" t="str">
        <f t="shared" si="354"/>
        <v/>
      </c>
      <c r="N645" s="22" t="str" cm="1">
        <f t="array" ref="N645">IFERROR(INDEX(Stats_Hit_GP,MATCH($B645,Stats_Hit_Player,0)),"")</f>
        <v/>
      </c>
      <c r="O645" s="22" t="str">
        <f t="shared" si="355"/>
        <v/>
      </c>
      <c r="P645" s="22" t="str">
        <f t="shared" si="356"/>
        <v/>
      </c>
      <c r="Q645" s="22" t="str">
        <f t="shared" si="357"/>
        <v/>
      </c>
      <c r="R645" s="22" t="str">
        <f t="shared" si="358"/>
        <v/>
      </c>
      <c r="S645" s="22" t="str">
        <f t="shared" si="359"/>
        <v/>
      </c>
      <c r="T645" s="22" t="str">
        <f t="shared" si="360"/>
        <v/>
      </c>
      <c r="U645" s="22" t="str">
        <f t="shared" si="361"/>
        <v/>
      </c>
      <c r="V645" s="22" t="str">
        <f t="shared" si="362"/>
        <v/>
      </c>
      <c r="W645" s="22" t="str">
        <f t="shared" si="363"/>
        <v/>
      </c>
      <c r="X645" s="22" t="str">
        <f t="shared" si="364"/>
        <v/>
      </c>
      <c r="Y645" s="22" t="str">
        <f t="shared" si="365"/>
        <v/>
      </c>
      <c r="Z645" s="22" t="str">
        <f t="shared" si="366"/>
        <v/>
      </c>
      <c r="AA645" s="22" t="str">
        <f t="shared" si="367"/>
        <v/>
      </c>
      <c r="AB645" s="22">
        <f t="shared" si="368"/>
        <v>2</v>
      </c>
      <c r="AC645" s="22">
        <f t="shared" si="369"/>
        <v>1</v>
      </c>
      <c r="AD645" s="29">
        <f t="shared" si="370"/>
        <v>5.84</v>
      </c>
      <c r="AE645" s="22">
        <f t="shared" si="371"/>
        <v>25</v>
      </c>
      <c r="AF645" s="22">
        <f t="shared" si="372"/>
        <v>0</v>
      </c>
      <c r="AG645" s="22">
        <f t="shared" si="373"/>
        <v>0</v>
      </c>
      <c r="AH645" s="22">
        <f t="shared" si="374"/>
        <v>0</v>
      </c>
      <c r="AI645" s="22">
        <f t="shared" si="375"/>
        <v>0</v>
      </c>
      <c r="AJ645" s="31">
        <f t="shared" si="376"/>
        <v>44.2</v>
      </c>
      <c r="AK645" s="22">
        <f t="shared" si="377"/>
        <v>41</v>
      </c>
      <c r="AL645" s="22">
        <f t="shared" si="378"/>
        <v>34</v>
      </c>
      <c r="AM645" s="22">
        <f t="shared" si="379"/>
        <v>29</v>
      </c>
      <c r="AN645" s="22">
        <f t="shared" si="380"/>
        <v>30</v>
      </c>
      <c r="AO645" s="22">
        <f t="shared" si="381"/>
        <v>42</v>
      </c>
      <c r="AP645" s="22">
        <f t="shared" si="382"/>
        <v>16</v>
      </c>
      <c r="AQ645" s="2">
        <f t="shared" si="383"/>
        <v>0.25</v>
      </c>
    </row>
    <row r="646" spans="1:43" x14ac:dyDescent="0.25">
      <c r="A646" s="26" t="str">
        <f t="shared" si="384"/>
        <v/>
      </c>
      <c r="B646" t="s">
        <v>1479</v>
      </c>
      <c r="C646" t="s">
        <v>30</v>
      </c>
      <c r="D646" t="s">
        <v>37</v>
      </c>
      <c r="E646" t="s">
        <v>1469</v>
      </c>
      <c r="F646">
        <v>2026</v>
      </c>
      <c r="G646" t="s">
        <v>5657</v>
      </c>
      <c r="H646" s="4">
        <v>46173</v>
      </c>
      <c r="I646" s="4" t="str">
        <f t="shared" si="350"/>
        <v>Big East</v>
      </c>
      <c r="J646" s="2">
        <f t="shared" si="351"/>
        <v>0.224</v>
      </c>
      <c r="K646" s="2">
        <f t="shared" si="352"/>
        <v>0.34399999999999997</v>
      </c>
      <c r="L646" s="2">
        <f t="shared" si="353"/>
        <v>0.26300000000000001</v>
      </c>
      <c r="M646" s="2">
        <f t="shared" si="354"/>
        <v>0.60799999999999998</v>
      </c>
      <c r="N646" s="22" cm="1">
        <f t="array" ref="N646">IFERROR(INDEX(Stats_Hit_GP,MATCH($B646,Stats_Hit_Player,0)),"")</f>
        <v>27</v>
      </c>
      <c r="O646" s="22">
        <f t="shared" si="355"/>
        <v>93</v>
      </c>
      <c r="P646" s="22">
        <f t="shared" si="356"/>
        <v>76</v>
      </c>
      <c r="Q646" s="22">
        <f t="shared" si="357"/>
        <v>13</v>
      </c>
      <c r="R646" s="22">
        <f t="shared" si="358"/>
        <v>17</v>
      </c>
      <c r="S646" s="22">
        <f t="shared" si="359"/>
        <v>3</v>
      </c>
      <c r="T646" s="22">
        <f t="shared" si="360"/>
        <v>0</v>
      </c>
      <c r="U646" s="22">
        <f t="shared" si="361"/>
        <v>0</v>
      </c>
      <c r="V646" s="22">
        <f t="shared" si="362"/>
        <v>7</v>
      </c>
      <c r="W646" s="22">
        <f t="shared" si="363"/>
        <v>6</v>
      </c>
      <c r="X646" s="22">
        <f t="shared" si="364"/>
        <v>8</v>
      </c>
      <c r="Y646" s="22">
        <f t="shared" si="365"/>
        <v>15</v>
      </c>
      <c r="Z646" s="22">
        <f t="shared" si="366"/>
        <v>0</v>
      </c>
      <c r="AA646" s="22">
        <f t="shared" si="367"/>
        <v>3</v>
      </c>
      <c r="AB646" s="22" t="str">
        <f t="shared" si="368"/>
        <v/>
      </c>
      <c r="AC646" s="22" t="str">
        <f t="shared" si="369"/>
        <v/>
      </c>
      <c r="AD646" s="29" t="str">
        <f t="shared" si="370"/>
        <v/>
      </c>
      <c r="AE646" s="22" t="str">
        <f t="shared" si="371"/>
        <v/>
      </c>
      <c r="AF646" s="22" t="str">
        <f t="shared" si="372"/>
        <v/>
      </c>
      <c r="AG646" s="22" t="str">
        <f t="shared" si="373"/>
        <v/>
      </c>
      <c r="AH646" s="22" t="str">
        <f t="shared" si="374"/>
        <v/>
      </c>
      <c r="AI646" s="22" t="str">
        <f t="shared" si="375"/>
        <v/>
      </c>
      <c r="AJ646" s="31" t="str">
        <f t="shared" si="376"/>
        <v/>
      </c>
      <c r="AK646" s="22" t="str">
        <f t="shared" si="377"/>
        <v/>
      </c>
      <c r="AL646" s="22" t="str">
        <f t="shared" si="378"/>
        <v/>
      </c>
      <c r="AM646" s="22" t="str">
        <f t="shared" si="379"/>
        <v/>
      </c>
      <c r="AN646" s="22" t="str">
        <f t="shared" si="380"/>
        <v/>
      </c>
      <c r="AO646" s="22" t="str">
        <f t="shared" si="381"/>
        <v/>
      </c>
      <c r="AP646" s="22" t="str">
        <f t="shared" si="382"/>
        <v/>
      </c>
      <c r="AQ646" s="2" t="str">
        <f t="shared" si="383"/>
        <v/>
      </c>
    </row>
    <row r="647" spans="1:43" x14ac:dyDescent="0.25">
      <c r="A647" s="26" t="str">
        <f t="shared" si="384"/>
        <v/>
      </c>
      <c r="B647" t="s">
        <v>4420</v>
      </c>
      <c r="C647" t="s">
        <v>44</v>
      </c>
      <c r="D647" t="s">
        <v>37</v>
      </c>
      <c r="E647" t="s">
        <v>4405</v>
      </c>
      <c r="F647">
        <v>2026</v>
      </c>
      <c r="G647" t="s">
        <v>5657</v>
      </c>
      <c r="H647" s="4">
        <v>46173</v>
      </c>
      <c r="I647" s="4" t="str">
        <f t="shared" si="350"/>
        <v>SEC</v>
      </c>
      <c r="J647" s="2">
        <f t="shared" si="351"/>
        <v>0.20699999999999999</v>
      </c>
      <c r="K647" s="2">
        <f t="shared" si="352"/>
        <v>0.45200000000000001</v>
      </c>
      <c r="L647" s="2">
        <f t="shared" si="353"/>
        <v>0.41399999999999998</v>
      </c>
      <c r="M647" s="2">
        <f t="shared" si="354"/>
        <v>0.86599999999999999</v>
      </c>
      <c r="N647" s="22" cm="1">
        <f t="array" ref="N647">IFERROR(INDEX(Stats_Hit_GP,MATCH($B647,Stats_Hit_Player,0)),"")</f>
        <v>11</v>
      </c>
      <c r="O647" s="22">
        <f t="shared" si="355"/>
        <v>42</v>
      </c>
      <c r="P647" s="22">
        <f t="shared" si="356"/>
        <v>29</v>
      </c>
      <c r="Q647" s="22">
        <f t="shared" si="357"/>
        <v>6</v>
      </c>
      <c r="R647" s="22">
        <f t="shared" si="358"/>
        <v>6</v>
      </c>
      <c r="S647" s="22">
        <f t="shared" si="359"/>
        <v>3</v>
      </c>
      <c r="T647" s="22">
        <f t="shared" si="360"/>
        <v>0</v>
      </c>
      <c r="U647" s="22">
        <f t="shared" si="361"/>
        <v>1</v>
      </c>
      <c r="V647" s="22">
        <f t="shared" si="362"/>
        <v>9</v>
      </c>
      <c r="W647" s="22">
        <f t="shared" si="363"/>
        <v>4</v>
      </c>
      <c r="X647" s="22">
        <f t="shared" si="364"/>
        <v>9</v>
      </c>
      <c r="Y647" s="22">
        <f t="shared" si="365"/>
        <v>11</v>
      </c>
      <c r="Z647" s="22">
        <f t="shared" si="366"/>
        <v>0</v>
      </c>
      <c r="AA647" s="22">
        <f t="shared" si="367"/>
        <v>0</v>
      </c>
      <c r="AB647" s="22" t="str">
        <f t="shared" si="368"/>
        <v/>
      </c>
      <c r="AC647" s="22" t="str">
        <f t="shared" si="369"/>
        <v/>
      </c>
      <c r="AD647" s="29" t="str">
        <f t="shared" si="370"/>
        <v/>
      </c>
      <c r="AE647" s="22" t="str">
        <f t="shared" si="371"/>
        <v/>
      </c>
      <c r="AF647" s="22" t="str">
        <f t="shared" si="372"/>
        <v/>
      </c>
      <c r="AG647" s="22" t="str">
        <f t="shared" si="373"/>
        <v/>
      </c>
      <c r="AH647" s="22" t="str">
        <f t="shared" si="374"/>
        <v/>
      </c>
      <c r="AI647" s="22" t="str">
        <f t="shared" si="375"/>
        <v/>
      </c>
      <c r="AJ647" s="31" t="str">
        <f t="shared" si="376"/>
        <v/>
      </c>
      <c r="AK647" s="22" t="str">
        <f t="shared" si="377"/>
        <v/>
      </c>
      <c r="AL647" s="22" t="str">
        <f t="shared" si="378"/>
        <v/>
      </c>
      <c r="AM647" s="22" t="str">
        <f t="shared" si="379"/>
        <v/>
      </c>
      <c r="AN647" s="22" t="str">
        <f t="shared" si="380"/>
        <v/>
      </c>
      <c r="AO647" s="22" t="str">
        <f t="shared" si="381"/>
        <v/>
      </c>
      <c r="AP647" s="22" t="str">
        <f t="shared" si="382"/>
        <v/>
      </c>
      <c r="AQ647" s="2" t="str">
        <f t="shared" si="383"/>
        <v/>
      </c>
    </row>
    <row r="648" spans="1:43" x14ac:dyDescent="0.25">
      <c r="A648" s="26" t="str">
        <f t="shared" si="384"/>
        <v/>
      </c>
      <c r="B648" t="s">
        <v>6765</v>
      </c>
      <c r="C648" t="s">
        <v>64</v>
      </c>
      <c r="D648" t="s">
        <v>37</v>
      </c>
      <c r="E648" t="s">
        <v>3344</v>
      </c>
      <c r="F648">
        <v>2026</v>
      </c>
      <c r="G648" t="s">
        <v>5657</v>
      </c>
      <c r="H648" s="4">
        <v>46173</v>
      </c>
      <c r="I648" s="4" t="str">
        <f t="shared" si="350"/>
        <v>Missouri Valley</v>
      </c>
      <c r="J648" s="2" t="str">
        <f t="shared" si="351"/>
        <v/>
      </c>
      <c r="K648" s="2" t="str">
        <f t="shared" si="352"/>
        <v/>
      </c>
      <c r="L648" s="2" t="str">
        <f t="shared" si="353"/>
        <v/>
      </c>
      <c r="M648" s="2" t="str">
        <f t="shared" si="354"/>
        <v/>
      </c>
      <c r="N648" s="22" t="str" cm="1">
        <f t="array" ref="N648">IFERROR(INDEX(Stats_Hit_GP,MATCH($B648,Stats_Hit_Player,0)),"")</f>
        <v/>
      </c>
      <c r="O648" s="22" t="str">
        <f t="shared" si="355"/>
        <v/>
      </c>
      <c r="P648" s="22" t="str">
        <f t="shared" si="356"/>
        <v/>
      </c>
      <c r="Q648" s="22" t="str">
        <f t="shared" si="357"/>
        <v/>
      </c>
      <c r="R648" s="22" t="str">
        <f t="shared" si="358"/>
        <v/>
      </c>
      <c r="S648" s="22" t="str">
        <f t="shared" si="359"/>
        <v/>
      </c>
      <c r="T648" s="22" t="str">
        <f t="shared" si="360"/>
        <v/>
      </c>
      <c r="U648" s="22" t="str">
        <f t="shared" si="361"/>
        <v/>
      </c>
      <c r="V648" s="22" t="str">
        <f t="shared" si="362"/>
        <v/>
      </c>
      <c r="W648" s="22" t="str">
        <f t="shared" si="363"/>
        <v/>
      </c>
      <c r="X648" s="22" t="str">
        <f t="shared" si="364"/>
        <v/>
      </c>
      <c r="Y648" s="22" t="str">
        <f t="shared" si="365"/>
        <v/>
      </c>
      <c r="Z648" s="22" t="str">
        <f t="shared" si="366"/>
        <v/>
      </c>
      <c r="AA648" s="22" t="str">
        <f t="shared" si="367"/>
        <v/>
      </c>
      <c r="AB648" s="22" t="str">
        <f t="shared" si="368"/>
        <v/>
      </c>
      <c r="AC648" s="22" t="str">
        <f t="shared" si="369"/>
        <v/>
      </c>
      <c r="AD648" s="29" t="str">
        <f t="shared" si="370"/>
        <v/>
      </c>
      <c r="AE648" s="22" t="str">
        <f t="shared" si="371"/>
        <v/>
      </c>
      <c r="AF648" s="22" t="str">
        <f t="shared" si="372"/>
        <v/>
      </c>
      <c r="AG648" s="22" t="str">
        <f t="shared" si="373"/>
        <v/>
      </c>
      <c r="AH648" s="22" t="str">
        <f t="shared" si="374"/>
        <v/>
      </c>
      <c r="AI648" s="22" t="str">
        <f t="shared" si="375"/>
        <v/>
      </c>
      <c r="AJ648" s="31" t="str">
        <f t="shared" si="376"/>
        <v/>
      </c>
      <c r="AK648" s="22" t="str">
        <f t="shared" si="377"/>
        <v/>
      </c>
      <c r="AL648" s="22" t="str">
        <f t="shared" si="378"/>
        <v/>
      </c>
      <c r="AM648" s="22" t="str">
        <f t="shared" si="379"/>
        <v/>
      </c>
      <c r="AN648" s="22" t="str">
        <f t="shared" si="380"/>
        <v/>
      </c>
      <c r="AO648" s="22" t="str">
        <f t="shared" si="381"/>
        <v/>
      </c>
      <c r="AP648" s="22" t="str">
        <f t="shared" si="382"/>
        <v/>
      </c>
      <c r="AQ648" s="2" t="str">
        <f t="shared" si="383"/>
        <v/>
      </c>
    </row>
    <row r="649" spans="1:43" x14ac:dyDescent="0.25">
      <c r="A649" s="26" t="str">
        <f t="shared" si="384"/>
        <v/>
      </c>
      <c r="B649" t="s">
        <v>4734</v>
      </c>
      <c r="C649" t="s">
        <v>27</v>
      </c>
      <c r="D649" t="s">
        <v>37</v>
      </c>
      <c r="E649" t="s">
        <v>4731</v>
      </c>
      <c r="F649">
        <v>2026</v>
      </c>
      <c r="G649" t="s">
        <v>5657</v>
      </c>
      <c r="H649" s="4">
        <v>46173</v>
      </c>
      <c r="I649" s="4" t="str">
        <f t="shared" si="350"/>
        <v>Southland</v>
      </c>
      <c r="J649" s="2">
        <f t="shared" si="351"/>
        <v>0.28399999999999997</v>
      </c>
      <c r="K649" s="2">
        <f t="shared" si="352"/>
        <v>0.36699999999999999</v>
      </c>
      <c r="L649" s="2">
        <f t="shared" si="353"/>
        <v>0.495</v>
      </c>
      <c r="M649" s="2">
        <f t="shared" si="354"/>
        <v>0.86199999999999999</v>
      </c>
      <c r="N649" s="22" cm="1">
        <f t="array" ref="N649">IFERROR(INDEX(Stats_Hit_GP,MATCH($B649,Stats_Hit_Player,0)),"")</f>
        <v>53</v>
      </c>
      <c r="O649" s="22">
        <f t="shared" si="355"/>
        <v>240</v>
      </c>
      <c r="P649" s="22">
        <f t="shared" si="356"/>
        <v>208</v>
      </c>
      <c r="Q649" s="22">
        <f t="shared" si="357"/>
        <v>45</v>
      </c>
      <c r="R649" s="22">
        <f t="shared" si="358"/>
        <v>59</v>
      </c>
      <c r="S649" s="22">
        <f t="shared" si="359"/>
        <v>13</v>
      </c>
      <c r="T649" s="22">
        <f t="shared" si="360"/>
        <v>2</v>
      </c>
      <c r="U649" s="22">
        <f t="shared" si="361"/>
        <v>9</v>
      </c>
      <c r="V649" s="22">
        <f t="shared" si="362"/>
        <v>29</v>
      </c>
      <c r="W649" s="22">
        <f t="shared" si="363"/>
        <v>6</v>
      </c>
      <c r="X649" s="22">
        <f t="shared" si="364"/>
        <v>22</v>
      </c>
      <c r="Y649" s="22">
        <f t="shared" si="365"/>
        <v>80</v>
      </c>
      <c r="Z649" s="22">
        <f t="shared" si="366"/>
        <v>7</v>
      </c>
      <c r="AA649" s="22">
        <f t="shared" si="367"/>
        <v>3</v>
      </c>
      <c r="AB649" s="22" t="str">
        <f t="shared" si="368"/>
        <v/>
      </c>
      <c r="AC649" s="22" t="str">
        <f t="shared" si="369"/>
        <v/>
      </c>
      <c r="AD649" s="29" t="str">
        <f t="shared" si="370"/>
        <v/>
      </c>
      <c r="AE649" s="22" t="str">
        <f t="shared" si="371"/>
        <v/>
      </c>
      <c r="AF649" s="22" t="str">
        <f t="shared" si="372"/>
        <v/>
      </c>
      <c r="AG649" s="22" t="str">
        <f t="shared" si="373"/>
        <v/>
      </c>
      <c r="AH649" s="22" t="str">
        <f t="shared" si="374"/>
        <v/>
      </c>
      <c r="AI649" s="22" t="str">
        <f t="shared" si="375"/>
        <v/>
      </c>
      <c r="AJ649" s="31" t="str">
        <f t="shared" si="376"/>
        <v/>
      </c>
      <c r="AK649" s="22" t="str">
        <f t="shared" si="377"/>
        <v/>
      </c>
      <c r="AL649" s="22" t="str">
        <f t="shared" si="378"/>
        <v/>
      </c>
      <c r="AM649" s="22" t="str">
        <f t="shared" si="379"/>
        <v/>
      </c>
      <c r="AN649" s="22" t="str">
        <f t="shared" si="380"/>
        <v/>
      </c>
      <c r="AO649" s="22" t="str">
        <f t="shared" si="381"/>
        <v/>
      </c>
      <c r="AP649" s="22" t="str">
        <f t="shared" si="382"/>
        <v/>
      </c>
      <c r="AQ649" s="2" t="str">
        <f t="shared" si="383"/>
        <v/>
      </c>
    </row>
    <row r="650" spans="1:43" x14ac:dyDescent="0.25">
      <c r="A650" s="26" t="str">
        <f t="shared" si="384"/>
        <v/>
      </c>
      <c r="B650" t="s">
        <v>4671</v>
      </c>
      <c r="C650" t="s">
        <v>42</v>
      </c>
      <c r="D650" t="s">
        <v>37</v>
      </c>
      <c r="E650" t="s">
        <v>4669</v>
      </c>
      <c r="F650">
        <v>2026</v>
      </c>
      <c r="G650" t="s">
        <v>5657</v>
      </c>
      <c r="H650" s="4">
        <v>46173</v>
      </c>
      <c r="I650" s="4" t="str">
        <f t="shared" si="350"/>
        <v>Southland</v>
      </c>
      <c r="J650" s="2">
        <f t="shared" si="351"/>
        <v>0.29499999999999998</v>
      </c>
      <c r="K650" s="2">
        <f t="shared" si="352"/>
        <v>0.33900000000000002</v>
      </c>
      <c r="L650" s="2">
        <f t="shared" si="353"/>
        <v>0.45</v>
      </c>
      <c r="M650" s="2">
        <f t="shared" si="354"/>
        <v>0.78900000000000003</v>
      </c>
      <c r="N650" s="22" cm="1">
        <f t="array" ref="N650">IFERROR(INDEX(Stats_Hit_GP,MATCH($B650,Stats_Hit_Player,0)),"")</f>
        <v>47</v>
      </c>
      <c r="O650" s="22">
        <f t="shared" si="355"/>
        <v>218</v>
      </c>
      <c r="P650" s="22">
        <f t="shared" si="356"/>
        <v>200</v>
      </c>
      <c r="Q650" s="22">
        <f t="shared" si="357"/>
        <v>28</v>
      </c>
      <c r="R650" s="22">
        <f t="shared" si="358"/>
        <v>59</v>
      </c>
      <c r="S650" s="22">
        <f t="shared" si="359"/>
        <v>9</v>
      </c>
      <c r="T650" s="22">
        <f t="shared" si="360"/>
        <v>2</v>
      </c>
      <c r="U650" s="22">
        <f t="shared" si="361"/>
        <v>6</v>
      </c>
      <c r="V650" s="22">
        <f t="shared" si="362"/>
        <v>38</v>
      </c>
      <c r="W650" s="22">
        <f t="shared" si="363"/>
        <v>2</v>
      </c>
      <c r="X650" s="22">
        <f t="shared" si="364"/>
        <v>13</v>
      </c>
      <c r="Y650" s="22">
        <f t="shared" si="365"/>
        <v>32</v>
      </c>
      <c r="Z650" s="22">
        <f t="shared" si="366"/>
        <v>10</v>
      </c>
      <c r="AA650" s="22">
        <f t="shared" si="367"/>
        <v>4</v>
      </c>
      <c r="AB650" s="22" t="str">
        <f t="shared" si="368"/>
        <v/>
      </c>
      <c r="AC650" s="22" t="str">
        <f t="shared" si="369"/>
        <v/>
      </c>
      <c r="AD650" s="29" t="str">
        <f t="shared" si="370"/>
        <v/>
      </c>
      <c r="AE650" s="22" t="str">
        <f t="shared" si="371"/>
        <v/>
      </c>
      <c r="AF650" s="22" t="str">
        <f t="shared" si="372"/>
        <v/>
      </c>
      <c r="AG650" s="22" t="str">
        <f t="shared" si="373"/>
        <v/>
      </c>
      <c r="AH650" s="22" t="str">
        <f t="shared" si="374"/>
        <v/>
      </c>
      <c r="AI650" s="22" t="str">
        <f t="shared" si="375"/>
        <v/>
      </c>
      <c r="AJ650" s="31" t="str">
        <f t="shared" si="376"/>
        <v/>
      </c>
      <c r="AK650" s="22" t="str">
        <f t="shared" si="377"/>
        <v/>
      </c>
      <c r="AL650" s="22" t="str">
        <f t="shared" si="378"/>
        <v/>
      </c>
      <c r="AM650" s="22" t="str">
        <f t="shared" si="379"/>
        <v/>
      </c>
      <c r="AN650" s="22" t="str">
        <f t="shared" si="380"/>
        <v/>
      </c>
      <c r="AO650" s="22" t="str">
        <f t="shared" si="381"/>
        <v/>
      </c>
      <c r="AP650" s="22" t="str">
        <f t="shared" si="382"/>
        <v/>
      </c>
      <c r="AQ650" s="2" t="str">
        <f t="shared" si="383"/>
        <v/>
      </c>
    </row>
    <row r="651" spans="1:43" x14ac:dyDescent="0.25">
      <c r="A651" s="26" t="str">
        <f t="shared" si="384"/>
        <v/>
      </c>
      <c r="B651" t="s">
        <v>4668</v>
      </c>
      <c r="C651" t="s">
        <v>38</v>
      </c>
      <c r="D651" t="s">
        <v>37</v>
      </c>
      <c r="E651" t="s">
        <v>4669</v>
      </c>
      <c r="F651">
        <v>2026</v>
      </c>
      <c r="G651" t="s">
        <v>5657</v>
      </c>
      <c r="H651" s="4">
        <v>46173</v>
      </c>
      <c r="I651" s="4" t="str">
        <f t="shared" si="350"/>
        <v>Southland</v>
      </c>
      <c r="J651" s="2">
        <f t="shared" si="351"/>
        <v>0.34599999999999997</v>
      </c>
      <c r="K651" s="2">
        <f t="shared" si="352"/>
        <v>0.41399999999999998</v>
      </c>
      <c r="L651" s="2">
        <f t="shared" si="353"/>
        <v>0.45500000000000002</v>
      </c>
      <c r="M651" s="2">
        <f t="shared" si="354"/>
        <v>0.86899999999999999</v>
      </c>
      <c r="N651" s="22" cm="1">
        <f t="array" ref="N651">IFERROR(INDEX(Stats_Hit_GP,MATCH($B651,Stats_Hit_Player,0)),"")</f>
        <v>41</v>
      </c>
      <c r="O651" s="22">
        <f t="shared" si="355"/>
        <v>174</v>
      </c>
      <c r="P651" s="22">
        <f t="shared" si="356"/>
        <v>156</v>
      </c>
      <c r="Q651" s="22">
        <f t="shared" si="357"/>
        <v>23</v>
      </c>
      <c r="R651" s="22">
        <f t="shared" si="358"/>
        <v>54</v>
      </c>
      <c r="S651" s="22">
        <f t="shared" si="359"/>
        <v>8</v>
      </c>
      <c r="T651" s="22">
        <f t="shared" si="360"/>
        <v>0</v>
      </c>
      <c r="U651" s="22">
        <f t="shared" si="361"/>
        <v>3</v>
      </c>
      <c r="V651" s="22">
        <f t="shared" si="362"/>
        <v>27</v>
      </c>
      <c r="W651" s="22">
        <f t="shared" si="363"/>
        <v>3</v>
      </c>
      <c r="X651" s="22">
        <f t="shared" si="364"/>
        <v>15</v>
      </c>
      <c r="Y651" s="22">
        <f t="shared" si="365"/>
        <v>27</v>
      </c>
      <c r="Z651" s="22">
        <f t="shared" si="366"/>
        <v>2</v>
      </c>
      <c r="AA651" s="22">
        <f t="shared" si="367"/>
        <v>0</v>
      </c>
      <c r="AB651" s="22" t="str">
        <f t="shared" si="368"/>
        <v/>
      </c>
      <c r="AC651" s="22" t="str">
        <f t="shared" si="369"/>
        <v/>
      </c>
      <c r="AD651" s="29" t="str">
        <f t="shared" si="370"/>
        <v/>
      </c>
      <c r="AE651" s="22" t="str">
        <f t="shared" si="371"/>
        <v/>
      </c>
      <c r="AF651" s="22" t="str">
        <f t="shared" si="372"/>
        <v/>
      </c>
      <c r="AG651" s="22" t="str">
        <f t="shared" si="373"/>
        <v/>
      </c>
      <c r="AH651" s="22" t="str">
        <f t="shared" si="374"/>
        <v/>
      </c>
      <c r="AI651" s="22" t="str">
        <f t="shared" si="375"/>
        <v/>
      </c>
      <c r="AJ651" s="31" t="str">
        <f t="shared" si="376"/>
        <v/>
      </c>
      <c r="AK651" s="22" t="str">
        <f t="shared" si="377"/>
        <v/>
      </c>
      <c r="AL651" s="22" t="str">
        <f t="shared" si="378"/>
        <v/>
      </c>
      <c r="AM651" s="22" t="str">
        <f t="shared" si="379"/>
        <v/>
      </c>
      <c r="AN651" s="22" t="str">
        <f t="shared" si="380"/>
        <v/>
      </c>
      <c r="AO651" s="22" t="str">
        <f t="shared" si="381"/>
        <v/>
      </c>
      <c r="AP651" s="22" t="str">
        <f t="shared" si="382"/>
        <v/>
      </c>
      <c r="AQ651" s="2" t="str">
        <f t="shared" si="383"/>
        <v/>
      </c>
    </row>
    <row r="652" spans="1:43" x14ac:dyDescent="0.25">
      <c r="A652" s="26" t="str">
        <f t="shared" si="384"/>
        <v/>
      </c>
      <c r="B652" t="s">
        <v>6766</v>
      </c>
      <c r="C652" t="s">
        <v>64</v>
      </c>
      <c r="D652" t="s">
        <v>37</v>
      </c>
      <c r="E652" t="s">
        <v>2360</v>
      </c>
      <c r="F652">
        <v>2026</v>
      </c>
      <c r="G652" t="s">
        <v>5657</v>
      </c>
      <c r="H652" s="4">
        <v>46173</v>
      </c>
      <c r="I652" s="4" t="str">
        <f t="shared" si="350"/>
        <v>Coastal</v>
      </c>
      <c r="J652" s="2" t="str">
        <f t="shared" si="351"/>
        <v/>
      </c>
      <c r="K652" s="2" t="str">
        <f t="shared" si="352"/>
        <v/>
      </c>
      <c r="L652" s="2" t="str">
        <f t="shared" si="353"/>
        <v/>
      </c>
      <c r="M652" s="2" t="str">
        <f t="shared" si="354"/>
        <v/>
      </c>
      <c r="N652" s="22" t="str" cm="1">
        <f t="array" ref="N652">IFERROR(INDEX(Stats_Hit_GP,MATCH($B652,Stats_Hit_Player,0)),"")</f>
        <v/>
      </c>
      <c r="O652" s="22" t="str">
        <f t="shared" si="355"/>
        <v/>
      </c>
      <c r="P652" s="22" t="str">
        <f t="shared" si="356"/>
        <v/>
      </c>
      <c r="Q652" s="22" t="str">
        <f t="shared" si="357"/>
        <v/>
      </c>
      <c r="R652" s="22" t="str">
        <f t="shared" si="358"/>
        <v/>
      </c>
      <c r="S652" s="22" t="str">
        <f t="shared" si="359"/>
        <v/>
      </c>
      <c r="T652" s="22" t="str">
        <f t="shared" si="360"/>
        <v/>
      </c>
      <c r="U652" s="22" t="str">
        <f t="shared" si="361"/>
        <v/>
      </c>
      <c r="V652" s="22" t="str">
        <f t="shared" si="362"/>
        <v/>
      </c>
      <c r="W652" s="22" t="str">
        <f t="shared" si="363"/>
        <v/>
      </c>
      <c r="X652" s="22" t="str">
        <f t="shared" si="364"/>
        <v/>
      </c>
      <c r="Y652" s="22" t="str">
        <f t="shared" si="365"/>
        <v/>
      </c>
      <c r="Z652" s="22" t="str">
        <f t="shared" si="366"/>
        <v/>
      </c>
      <c r="AA652" s="22" t="str">
        <f t="shared" si="367"/>
        <v/>
      </c>
      <c r="AB652" s="22">
        <f t="shared" si="368"/>
        <v>2</v>
      </c>
      <c r="AC652" s="22">
        <f t="shared" si="369"/>
        <v>3</v>
      </c>
      <c r="AD652" s="29">
        <f t="shared" si="370"/>
        <v>8.0299999999999994</v>
      </c>
      <c r="AE652" s="22">
        <f t="shared" si="371"/>
        <v>17</v>
      </c>
      <c r="AF652" s="22">
        <f t="shared" si="372"/>
        <v>2</v>
      </c>
      <c r="AG652" s="22">
        <f t="shared" si="373"/>
        <v>0</v>
      </c>
      <c r="AH652" s="22">
        <f t="shared" si="374"/>
        <v>0</v>
      </c>
      <c r="AI652" s="22">
        <f t="shared" si="375"/>
        <v>1</v>
      </c>
      <c r="AJ652" s="31">
        <f t="shared" si="376"/>
        <v>37</v>
      </c>
      <c r="AK652" s="22">
        <f t="shared" si="377"/>
        <v>36</v>
      </c>
      <c r="AL652" s="22">
        <f t="shared" si="378"/>
        <v>34</v>
      </c>
      <c r="AM652" s="22">
        <f t="shared" si="379"/>
        <v>33</v>
      </c>
      <c r="AN652" s="22">
        <f t="shared" si="380"/>
        <v>31</v>
      </c>
      <c r="AO652" s="22">
        <f t="shared" si="381"/>
        <v>43</v>
      </c>
      <c r="AP652" s="22">
        <f t="shared" si="382"/>
        <v>5</v>
      </c>
      <c r="AQ652" s="2">
        <f t="shared" si="383"/>
        <v>0.25700000000000001</v>
      </c>
    </row>
    <row r="653" spans="1:43" x14ac:dyDescent="0.25">
      <c r="A653" s="26" t="str">
        <f t="shared" si="384"/>
        <v/>
      </c>
      <c r="B653" t="s">
        <v>935</v>
      </c>
      <c r="C653" t="s">
        <v>40</v>
      </c>
      <c r="D653" t="s">
        <v>37</v>
      </c>
      <c r="E653" t="s">
        <v>6544</v>
      </c>
      <c r="F653">
        <v>2026</v>
      </c>
      <c r="G653" t="s">
        <v>5657</v>
      </c>
      <c r="H653" s="4">
        <v>46173</v>
      </c>
      <c r="I653" s="4" t="str">
        <f t="shared" si="350"/>
        <v/>
      </c>
      <c r="J653" s="2">
        <f t="shared" si="351"/>
        <v>0.32300000000000001</v>
      </c>
      <c r="K653" s="2">
        <f t="shared" si="352"/>
        <v>0.41299999999999998</v>
      </c>
      <c r="L653" s="2">
        <f t="shared" si="353"/>
        <v>0.40600000000000003</v>
      </c>
      <c r="M653" s="2">
        <f t="shared" si="354"/>
        <v>0.81899999999999995</v>
      </c>
      <c r="N653" s="22" cm="1">
        <f t="array" ref="N653">IFERROR(INDEX(Stats_Hit_GP,MATCH($B653,Stats_Hit_Player,0)),"")</f>
        <v>58</v>
      </c>
      <c r="O653" s="22">
        <f t="shared" si="355"/>
        <v>271</v>
      </c>
      <c r="P653" s="22">
        <f t="shared" si="356"/>
        <v>229</v>
      </c>
      <c r="Q653" s="22">
        <f t="shared" si="357"/>
        <v>36</v>
      </c>
      <c r="R653" s="22">
        <f t="shared" si="358"/>
        <v>74</v>
      </c>
      <c r="S653" s="22">
        <f t="shared" si="359"/>
        <v>11</v>
      </c>
      <c r="T653" s="22">
        <f t="shared" si="360"/>
        <v>1</v>
      </c>
      <c r="U653" s="22">
        <f t="shared" si="361"/>
        <v>2</v>
      </c>
      <c r="V653" s="22">
        <f t="shared" si="362"/>
        <v>30</v>
      </c>
      <c r="W653" s="22">
        <f t="shared" si="363"/>
        <v>6</v>
      </c>
      <c r="X653" s="22">
        <f t="shared" si="364"/>
        <v>31</v>
      </c>
      <c r="Y653" s="22">
        <f t="shared" si="365"/>
        <v>26</v>
      </c>
      <c r="Z653" s="22">
        <f t="shared" si="366"/>
        <v>0</v>
      </c>
      <c r="AA653" s="22">
        <f t="shared" si="367"/>
        <v>0</v>
      </c>
      <c r="AB653" s="22" t="str">
        <f t="shared" si="368"/>
        <v/>
      </c>
      <c r="AC653" s="22" t="str">
        <f t="shared" si="369"/>
        <v/>
      </c>
      <c r="AD653" s="29" t="str">
        <f t="shared" si="370"/>
        <v/>
      </c>
      <c r="AE653" s="22" t="str">
        <f t="shared" si="371"/>
        <v/>
      </c>
      <c r="AF653" s="22" t="str">
        <f t="shared" si="372"/>
        <v/>
      </c>
      <c r="AG653" s="22" t="str">
        <f t="shared" si="373"/>
        <v/>
      </c>
      <c r="AH653" s="22" t="str">
        <f t="shared" si="374"/>
        <v/>
      </c>
      <c r="AI653" s="22" t="str">
        <f t="shared" si="375"/>
        <v/>
      </c>
      <c r="AJ653" s="31" t="str">
        <f t="shared" si="376"/>
        <v/>
      </c>
      <c r="AK653" s="22" t="str">
        <f t="shared" si="377"/>
        <v/>
      </c>
      <c r="AL653" s="22" t="str">
        <f t="shared" si="378"/>
        <v/>
      </c>
      <c r="AM653" s="22" t="str">
        <f t="shared" si="379"/>
        <v/>
      </c>
      <c r="AN653" s="22" t="str">
        <f t="shared" si="380"/>
        <v/>
      </c>
      <c r="AO653" s="22" t="str">
        <f t="shared" si="381"/>
        <v/>
      </c>
      <c r="AP653" s="22" t="str">
        <f t="shared" si="382"/>
        <v/>
      </c>
      <c r="AQ653" s="2" t="str">
        <f t="shared" si="383"/>
        <v/>
      </c>
    </row>
    <row r="654" spans="1:43" x14ac:dyDescent="0.25">
      <c r="A654" s="26" t="str">
        <f t="shared" si="384"/>
        <v/>
      </c>
      <c r="B654" t="s">
        <v>6551</v>
      </c>
      <c r="C654" t="s">
        <v>64</v>
      </c>
      <c r="D654" t="s">
        <v>37</v>
      </c>
      <c r="E654" t="s">
        <v>6544</v>
      </c>
      <c r="F654">
        <v>2026</v>
      </c>
      <c r="G654" t="s">
        <v>5657</v>
      </c>
      <c r="H654" s="4">
        <v>46173</v>
      </c>
      <c r="I654" s="4" t="str">
        <f t="shared" si="350"/>
        <v/>
      </c>
      <c r="J654" s="2" t="str">
        <f t="shared" si="351"/>
        <v/>
      </c>
      <c r="K654" s="2" t="str">
        <f t="shared" si="352"/>
        <v/>
      </c>
      <c r="L654" s="2" t="str">
        <f t="shared" si="353"/>
        <v/>
      </c>
      <c r="M654" s="2" t="str">
        <f t="shared" si="354"/>
        <v/>
      </c>
      <c r="N654" s="22" t="str" cm="1">
        <f t="array" ref="N654">IFERROR(INDEX(Stats_Hit_GP,MATCH($B654,Stats_Hit_Player,0)),"")</f>
        <v/>
      </c>
      <c r="O654" s="22" t="str">
        <f t="shared" si="355"/>
        <v/>
      </c>
      <c r="P654" s="22" t="str">
        <f t="shared" si="356"/>
        <v/>
      </c>
      <c r="Q654" s="22" t="str">
        <f t="shared" si="357"/>
        <v/>
      </c>
      <c r="R654" s="22" t="str">
        <f t="shared" si="358"/>
        <v/>
      </c>
      <c r="S654" s="22" t="str">
        <f t="shared" si="359"/>
        <v/>
      </c>
      <c r="T654" s="22" t="str">
        <f t="shared" si="360"/>
        <v/>
      </c>
      <c r="U654" s="22" t="str">
        <f t="shared" si="361"/>
        <v/>
      </c>
      <c r="V654" s="22" t="str">
        <f t="shared" si="362"/>
        <v/>
      </c>
      <c r="W654" s="22" t="str">
        <f t="shared" si="363"/>
        <v/>
      </c>
      <c r="X654" s="22" t="str">
        <f t="shared" si="364"/>
        <v/>
      </c>
      <c r="Y654" s="22" t="str">
        <f t="shared" si="365"/>
        <v/>
      </c>
      <c r="Z654" s="22" t="str">
        <f t="shared" si="366"/>
        <v/>
      </c>
      <c r="AA654" s="22" t="str">
        <f t="shared" si="367"/>
        <v/>
      </c>
      <c r="AB654" s="22">
        <f t="shared" si="368"/>
        <v>0</v>
      </c>
      <c r="AC654" s="22">
        <f t="shared" si="369"/>
        <v>0</v>
      </c>
      <c r="AD654" s="29">
        <f t="shared" si="370"/>
        <v>24</v>
      </c>
      <c r="AE654" s="22">
        <f t="shared" si="371"/>
        <v>5</v>
      </c>
      <c r="AF654" s="22">
        <f t="shared" si="372"/>
        <v>0</v>
      </c>
      <c r="AG654" s="22">
        <f t="shared" si="373"/>
        <v>0</v>
      </c>
      <c r="AH654" s="22">
        <f t="shared" si="374"/>
        <v>0</v>
      </c>
      <c r="AI654" s="22">
        <f t="shared" si="375"/>
        <v>0</v>
      </c>
      <c r="AJ654" s="31">
        <f t="shared" si="376"/>
        <v>3</v>
      </c>
      <c r="AK654" s="22">
        <f t="shared" si="377"/>
        <v>7</v>
      </c>
      <c r="AL654" s="22">
        <f t="shared" si="378"/>
        <v>8</v>
      </c>
      <c r="AM654" s="22">
        <f t="shared" si="379"/>
        <v>8</v>
      </c>
      <c r="AN654" s="22">
        <f t="shared" si="380"/>
        <v>4</v>
      </c>
      <c r="AO654" s="22">
        <f t="shared" si="381"/>
        <v>6</v>
      </c>
      <c r="AP654" s="22">
        <f t="shared" si="382"/>
        <v>2</v>
      </c>
      <c r="AQ654" s="2">
        <f t="shared" si="383"/>
        <v>0.46700000000000003</v>
      </c>
    </row>
    <row r="655" spans="1:43" x14ac:dyDescent="0.25">
      <c r="A655" s="26" t="str">
        <f t="shared" si="384"/>
        <v/>
      </c>
      <c r="B655" t="s">
        <v>787</v>
      </c>
      <c r="C655" t="s">
        <v>35</v>
      </c>
      <c r="D655" t="s">
        <v>24</v>
      </c>
      <c r="E655" t="s">
        <v>777</v>
      </c>
      <c r="F655">
        <v>2026</v>
      </c>
      <c r="G655" t="s">
        <v>5657</v>
      </c>
      <c r="H655" s="4">
        <v>46173</v>
      </c>
      <c r="I655" s="4" t="str">
        <f t="shared" si="350"/>
        <v>American Athletic</v>
      </c>
      <c r="J655" s="2">
        <f t="shared" si="351"/>
        <v>0.313</v>
      </c>
      <c r="K655" s="2">
        <f t="shared" si="352"/>
        <v>0.41099999999999998</v>
      </c>
      <c r="L655" s="2">
        <f t="shared" si="353"/>
        <v>0.38800000000000001</v>
      </c>
      <c r="M655" s="2">
        <f t="shared" si="354"/>
        <v>0.79800000000000004</v>
      </c>
      <c r="N655" s="22" cm="1">
        <f t="array" ref="N655">IFERROR(INDEX(Stats_Hit_GP,MATCH($B655,Stats_Hit_Player,0)),"")</f>
        <v>30</v>
      </c>
      <c r="O655" s="22">
        <f t="shared" si="355"/>
        <v>96</v>
      </c>
      <c r="P655" s="22">
        <f t="shared" si="356"/>
        <v>80</v>
      </c>
      <c r="Q655" s="22">
        <f t="shared" si="357"/>
        <v>16</v>
      </c>
      <c r="R655" s="22">
        <f t="shared" si="358"/>
        <v>25</v>
      </c>
      <c r="S655" s="22">
        <f t="shared" si="359"/>
        <v>3</v>
      </c>
      <c r="T655" s="22">
        <f t="shared" si="360"/>
        <v>0</v>
      </c>
      <c r="U655" s="22">
        <f t="shared" si="361"/>
        <v>1</v>
      </c>
      <c r="V655" s="22">
        <f t="shared" si="362"/>
        <v>15</v>
      </c>
      <c r="W655" s="22">
        <f t="shared" si="363"/>
        <v>0</v>
      </c>
      <c r="X655" s="22">
        <f t="shared" si="364"/>
        <v>14</v>
      </c>
      <c r="Y655" s="22">
        <f t="shared" si="365"/>
        <v>16</v>
      </c>
      <c r="Z655" s="22">
        <f t="shared" si="366"/>
        <v>2</v>
      </c>
      <c r="AA655" s="22">
        <f t="shared" si="367"/>
        <v>3</v>
      </c>
      <c r="AB655" s="22" t="str">
        <f t="shared" si="368"/>
        <v/>
      </c>
      <c r="AC655" s="22" t="str">
        <f t="shared" si="369"/>
        <v/>
      </c>
      <c r="AD655" s="29" t="str">
        <f t="shared" si="370"/>
        <v/>
      </c>
      <c r="AE655" s="22" t="str">
        <f t="shared" si="371"/>
        <v/>
      </c>
      <c r="AF655" s="22" t="str">
        <f t="shared" si="372"/>
        <v/>
      </c>
      <c r="AG655" s="22" t="str">
        <f t="shared" si="373"/>
        <v/>
      </c>
      <c r="AH655" s="22" t="str">
        <f t="shared" si="374"/>
        <v/>
      </c>
      <c r="AI655" s="22" t="str">
        <f t="shared" si="375"/>
        <v/>
      </c>
      <c r="AJ655" s="31" t="str">
        <f t="shared" si="376"/>
        <v/>
      </c>
      <c r="AK655" s="22" t="str">
        <f t="shared" si="377"/>
        <v/>
      </c>
      <c r="AL655" s="22" t="str">
        <f t="shared" si="378"/>
        <v/>
      </c>
      <c r="AM655" s="22" t="str">
        <f t="shared" si="379"/>
        <v/>
      </c>
      <c r="AN655" s="22" t="str">
        <f t="shared" si="380"/>
        <v/>
      </c>
      <c r="AO655" s="22" t="str">
        <f t="shared" si="381"/>
        <v/>
      </c>
      <c r="AP655" s="22" t="str">
        <f t="shared" si="382"/>
        <v/>
      </c>
      <c r="AQ655" s="2" t="str">
        <f t="shared" si="383"/>
        <v/>
      </c>
    </row>
    <row r="656" spans="1:43" x14ac:dyDescent="0.25">
      <c r="A656" s="26" t="str">
        <f t="shared" si="384"/>
        <v/>
      </c>
      <c r="B656" t="s">
        <v>6767</v>
      </c>
      <c r="C656" t="s">
        <v>64</v>
      </c>
      <c r="D656" t="s">
        <v>24</v>
      </c>
      <c r="E656" t="s">
        <v>1890</v>
      </c>
      <c r="F656">
        <v>2026</v>
      </c>
      <c r="G656" t="s">
        <v>5657</v>
      </c>
      <c r="H656" s="4">
        <v>46173</v>
      </c>
      <c r="I656" s="4" t="str">
        <f t="shared" si="350"/>
        <v>Big Ten</v>
      </c>
      <c r="J656" s="2" t="str">
        <f t="shared" si="351"/>
        <v/>
      </c>
      <c r="K656" s="2" t="str">
        <f t="shared" si="352"/>
        <v/>
      </c>
      <c r="L656" s="2" t="str">
        <f t="shared" si="353"/>
        <v/>
      </c>
      <c r="M656" s="2" t="str">
        <f t="shared" si="354"/>
        <v/>
      </c>
      <c r="N656" s="22" t="str" cm="1">
        <f t="array" ref="N656">IFERROR(INDEX(Stats_Hit_GP,MATCH($B656,Stats_Hit_Player,0)),"")</f>
        <v/>
      </c>
      <c r="O656" s="22" t="str">
        <f t="shared" si="355"/>
        <v/>
      </c>
      <c r="P656" s="22" t="str">
        <f t="shared" si="356"/>
        <v/>
      </c>
      <c r="Q656" s="22" t="str">
        <f t="shared" si="357"/>
        <v/>
      </c>
      <c r="R656" s="22" t="str">
        <f t="shared" si="358"/>
        <v/>
      </c>
      <c r="S656" s="22" t="str">
        <f t="shared" si="359"/>
        <v/>
      </c>
      <c r="T656" s="22" t="str">
        <f t="shared" si="360"/>
        <v/>
      </c>
      <c r="U656" s="22" t="str">
        <f t="shared" si="361"/>
        <v/>
      </c>
      <c r="V656" s="22" t="str">
        <f t="shared" si="362"/>
        <v/>
      </c>
      <c r="W656" s="22" t="str">
        <f t="shared" si="363"/>
        <v/>
      </c>
      <c r="X656" s="22" t="str">
        <f t="shared" si="364"/>
        <v/>
      </c>
      <c r="Y656" s="22" t="str">
        <f t="shared" si="365"/>
        <v/>
      </c>
      <c r="Z656" s="22" t="str">
        <f t="shared" si="366"/>
        <v/>
      </c>
      <c r="AA656" s="22" t="str">
        <f t="shared" si="367"/>
        <v/>
      </c>
      <c r="AB656" s="22">
        <f t="shared" si="368"/>
        <v>5</v>
      </c>
      <c r="AC656" s="22">
        <f t="shared" si="369"/>
        <v>4</v>
      </c>
      <c r="AD656" s="29">
        <f t="shared" si="370"/>
        <v>5.52</v>
      </c>
      <c r="AE656" s="22">
        <f t="shared" si="371"/>
        <v>17</v>
      </c>
      <c r="AF656" s="22">
        <f t="shared" si="372"/>
        <v>6</v>
      </c>
      <c r="AG656" s="22">
        <f t="shared" si="373"/>
        <v>1</v>
      </c>
      <c r="AH656" s="22">
        <f t="shared" si="374"/>
        <v>0</v>
      </c>
      <c r="AI656" s="22">
        <f t="shared" si="375"/>
        <v>3</v>
      </c>
      <c r="AJ656" s="31">
        <f t="shared" si="376"/>
        <v>62</v>
      </c>
      <c r="AK656" s="22">
        <f t="shared" si="377"/>
        <v>56</v>
      </c>
      <c r="AL656" s="22">
        <f t="shared" si="378"/>
        <v>45</v>
      </c>
      <c r="AM656" s="22">
        <f t="shared" si="379"/>
        <v>38</v>
      </c>
      <c r="AN656" s="22">
        <f t="shared" si="380"/>
        <v>30</v>
      </c>
      <c r="AO656" s="22">
        <f t="shared" si="381"/>
        <v>71</v>
      </c>
      <c r="AP656" s="22">
        <f t="shared" si="382"/>
        <v>11</v>
      </c>
      <c r="AQ656" s="2">
        <f t="shared" si="383"/>
        <v>0.23899999999999999</v>
      </c>
    </row>
    <row r="657" spans="1:43" x14ac:dyDescent="0.25">
      <c r="A657" s="26" t="str">
        <f t="shared" si="384"/>
        <v/>
      </c>
      <c r="B657" t="s">
        <v>2363</v>
      </c>
      <c r="C657" t="s">
        <v>27</v>
      </c>
      <c r="D657" t="s">
        <v>24</v>
      </c>
      <c r="E657" t="s">
        <v>2360</v>
      </c>
      <c r="F657">
        <v>2026</v>
      </c>
      <c r="G657" t="s">
        <v>5657</v>
      </c>
      <c r="H657" s="4">
        <v>46173</v>
      </c>
      <c r="I657" s="4" t="str">
        <f t="shared" si="350"/>
        <v>Coastal</v>
      </c>
      <c r="J657" s="2">
        <f t="shared" si="351"/>
        <v>0.3</v>
      </c>
      <c r="K657" s="2">
        <f t="shared" si="352"/>
        <v>0.40600000000000003</v>
      </c>
      <c r="L657" s="2">
        <f t="shared" si="353"/>
        <v>0.438</v>
      </c>
      <c r="M657" s="2">
        <f t="shared" si="354"/>
        <v>0.84399999999999997</v>
      </c>
      <c r="N657" s="22" cm="1">
        <f t="array" ref="N657">IFERROR(INDEX(Stats_Hit_GP,MATCH($B657,Stats_Hit_Player,0)),"")</f>
        <v>54</v>
      </c>
      <c r="O657" s="22">
        <f t="shared" si="355"/>
        <v>256</v>
      </c>
      <c r="P657" s="22">
        <f t="shared" si="356"/>
        <v>217</v>
      </c>
      <c r="Q657" s="22">
        <f t="shared" si="357"/>
        <v>45</v>
      </c>
      <c r="R657" s="22">
        <f t="shared" si="358"/>
        <v>65</v>
      </c>
      <c r="S657" s="22">
        <f t="shared" si="359"/>
        <v>7</v>
      </c>
      <c r="T657" s="22">
        <f t="shared" si="360"/>
        <v>1</v>
      </c>
      <c r="U657" s="22">
        <f t="shared" si="361"/>
        <v>7</v>
      </c>
      <c r="V657" s="22">
        <f t="shared" si="362"/>
        <v>32</v>
      </c>
      <c r="W657" s="22">
        <f t="shared" si="363"/>
        <v>13</v>
      </c>
      <c r="X657" s="22">
        <f t="shared" si="364"/>
        <v>26</v>
      </c>
      <c r="Y657" s="22">
        <f t="shared" si="365"/>
        <v>31</v>
      </c>
      <c r="Z657" s="22">
        <f t="shared" si="366"/>
        <v>16</v>
      </c>
      <c r="AA657" s="22">
        <f t="shared" si="367"/>
        <v>7</v>
      </c>
      <c r="AB657" s="22" t="str">
        <f t="shared" si="368"/>
        <v/>
      </c>
      <c r="AC657" s="22" t="str">
        <f t="shared" si="369"/>
        <v/>
      </c>
      <c r="AD657" s="29" t="str">
        <f t="shared" si="370"/>
        <v/>
      </c>
      <c r="AE657" s="22" t="str">
        <f t="shared" si="371"/>
        <v/>
      </c>
      <c r="AF657" s="22" t="str">
        <f t="shared" si="372"/>
        <v/>
      </c>
      <c r="AG657" s="22" t="str">
        <f t="shared" si="373"/>
        <v/>
      </c>
      <c r="AH657" s="22" t="str">
        <f t="shared" si="374"/>
        <v/>
      </c>
      <c r="AI657" s="22" t="str">
        <f t="shared" si="375"/>
        <v/>
      </c>
      <c r="AJ657" s="31" t="str">
        <f t="shared" si="376"/>
        <v/>
      </c>
      <c r="AK657" s="22" t="str">
        <f t="shared" si="377"/>
        <v/>
      </c>
      <c r="AL657" s="22" t="str">
        <f t="shared" si="378"/>
        <v/>
      </c>
      <c r="AM657" s="22" t="str">
        <f t="shared" si="379"/>
        <v/>
      </c>
      <c r="AN657" s="22" t="str">
        <f t="shared" si="380"/>
        <v/>
      </c>
      <c r="AO657" s="22" t="str">
        <f t="shared" si="381"/>
        <v/>
      </c>
      <c r="AP657" s="22" t="str">
        <f t="shared" si="382"/>
        <v/>
      </c>
      <c r="AQ657" s="2" t="str">
        <f t="shared" si="383"/>
        <v/>
      </c>
    </row>
    <row r="658" spans="1:43" x14ac:dyDescent="0.25">
      <c r="A658" s="26" t="str">
        <f t="shared" si="384"/>
        <v/>
      </c>
      <c r="B658" t="s">
        <v>6768</v>
      </c>
      <c r="C658" t="s">
        <v>64</v>
      </c>
      <c r="D658" t="s">
        <v>24</v>
      </c>
      <c r="E658" t="s">
        <v>950</v>
      </c>
      <c r="F658">
        <v>2026</v>
      </c>
      <c r="G658" t="s">
        <v>5657</v>
      </c>
      <c r="H658" s="4">
        <v>46173</v>
      </c>
      <c r="I658" s="4" t="str">
        <f t="shared" si="350"/>
        <v>Atlantic Sun</v>
      </c>
      <c r="J658" s="2" t="str">
        <f t="shared" si="351"/>
        <v/>
      </c>
      <c r="K658" s="2" t="str">
        <f t="shared" si="352"/>
        <v/>
      </c>
      <c r="L658" s="2" t="str">
        <f t="shared" si="353"/>
        <v/>
      </c>
      <c r="M658" s="2" t="str">
        <f t="shared" si="354"/>
        <v/>
      </c>
      <c r="N658" s="22" t="str" cm="1">
        <f t="array" ref="N658">IFERROR(INDEX(Stats_Hit_GP,MATCH($B658,Stats_Hit_Player,0)),"")</f>
        <v/>
      </c>
      <c r="O658" s="22" t="str">
        <f t="shared" si="355"/>
        <v/>
      </c>
      <c r="P658" s="22" t="str">
        <f t="shared" si="356"/>
        <v/>
      </c>
      <c r="Q658" s="22" t="str">
        <f t="shared" si="357"/>
        <v/>
      </c>
      <c r="R658" s="22" t="str">
        <f t="shared" si="358"/>
        <v/>
      </c>
      <c r="S658" s="22" t="str">
        <f t="shared" si="359"/>
        <v/>
      </c>
      <c r="T658" s="22" t="str">
        <f t="shared" si="360"/>
        <v/>
      </c>
      <c r="U658" s="22" t="str">
        <f t="shared" si="361"/>
        <v/>
      </c>
      <c r="V658" s="22" t="str">
        <f t="shared" si="362"/>
        <v/>
      </c>
      <c r="W658" s="22" t="str">
        <f t="shared" si="363"/>
        <v/>
      </c>
      <c r="X658" s="22" t="str">
        <f t="shared" si="364"/>
        <v/>
      </c>
      <c r="Y658" s="22" t="str">
        <f t="shared" si="365"/>
        <v/>
      </c>
      <c r="Z658" s="22" t="str">
        <f t="shared" si="366"/>
        <v/>
      </c>
      <c r="AA658" s="22" t="str">
        <f t="shared" si="367"/>
        <v/>
      </c>
      <c r="AB658" s="22">
        <f t="shared" si="368"/>
        <v>0</v>
      </c>
      <c r="AC658" s="22">
        <f t="shared" si="369"/>
        <v>1</v>
      </c>
      <c r="AD658" s="29">
        <f t="shared" si="370"/>
        <v>11.57</v>
      </c>
      <c r="AE658" s="22">
        <f t="shared" si="371"/>
        <v>7</v>
      </c>
      <c r="AF658" s="22">
        <f t="shared" si="372"/>
        <v>0</v>
      </c>
      <c r="AG658" s="22">
        <f t="shared" si="373"/>
        <v>0</v>
      </c>
      <c r="AH658" s="22">
        <f t="shared" si="374"/>
        <v>0</v>
      </c>
      <c r="AI658" s="22">
        <f t="shared" si="375"/>
        <v>0</v>
      </c>
      <c r="AJ658" s="31">
        <f t="shared" si="376"/>
        <v>4.2</v>
      </c>
      <c r="AK658" s="22">
        <f t="shared" si="377"/>
        <v>12</v>
      </c>
      <c r="AL658" s="22">
        <f t="shared" si="378"/>
        <v>11</v>
      </c>
      <c r="AM658" s="22">
        <f t="shared" si="379"/>
        <v>6</v>
      </c>
      <c r="AN658" s="22">
        <f t="shared" si="380"/>
        <v>4</v>
      </c>
      <c r="AO658" s="22">
        <f t="shared" si="381"/>
        <v>2</v>
      </c>
      <c r="AP658" s="22">
        <f t="shared" si="382"/>
        <v>2</v>
      </c>
      <c r="AQ658" s="2">
        <f t="shared" si="383"/>
        <v>0.46200000000000002</v>
      </c>
    </row>
    <row r="659" spans="1:43" x14ac:dyDescent="0.25">
      <c r="A659" s="26" t="str">
        <f t="shared" si="384"/>
        <v/>
      </c>
      <c r="B659" t="s">
        <v>2368</v>
      </c>
      <c r="C659" t="s">
        <v>33</v>
      </c>
      <c r="D659" t="s">
        <v>24</v>
      </c>
      <c r="E659" t="s">
        <v>2360</v>
      </c>
      <c r="F659">
        <v>2026</v>
      </c>
      <c r="G659" t="s">
        <v>5657</v>
      </c>
      <c r="H659" s="4">
        <v>46173</v>
      </c>
      <c r="I659" s="4" t="str">
        <f t="shared" si="350"/>
        <v>Coastal</v>
      </c>
      <c r="J659" s="2">
        <f t="shared" si="351"/>
        <v>0.29399999999999998</v>
      </c>
      <c r="K659" s="2">
        <f t="shared" si="352"/>
        <v>0.372</v>
      </c>
      <c r="L659" s="2">
        <f t="shared" si="353"/>
        <v>0.40500000000000003</v>
      </c>
      <c r="M659" s="2">
        <f t="shared" si="354"/>
        <v>0.77700000000000002</v>
      </c>
      <c r="N659" s="22" cm="1">
        <f t="array" ref="N659">IFERROR(INDEX(Stats_Hit_GP,MATCH($B659,Stats_Hit_Player,0)),"")</f>
        <v>40</v>
      </c>
      <c r="O659" s="22">
        <f t="shared" si="355"/>
        <v>146</v>
      </c>
      <c r="P659" s="22">
        <f t="shared" si="356"/>
        <v>126</v>
      </c>
      <c r="Q659" s="22">
        <f t="shared" si="357"/>
        <v>20</v>
      </c>
      <c r="R659" s="22">
        <f t="shared" si="358"/>
        <v>37</v>
      </c>
      <c r="S659" s="22">
        <f t="shared" si="359"/>
        <v>4</v>
      </c>
      <c r="T659" s="22">
        <f t="shared" si="360"/>
        <v>2</v>
      </c>
      <c r="U659" s="22">
        <f t="shared" si="361"/>
        <v>2</v>
      </c>
      <c r="V659" s="22">
        <f t="shared" si="362"/>
        <v>22</v>
      </c>
      <c r="W659" s="22">
        <f t="shared" si="363"/>
        <v>2</v>
      </c>
      <c r="X659" s="22">
        <f t="shared" si="364"/>
        <v>15</v>
      </c>
      <c r="Y659" s="22">
        <f t="shared" si="365"/>
        <v>42</v>
      </c>
      <c r="Z659" s="22">
        <f t="shared" si="366"/>
        <v>2</v>
      </c>
      <c r="AA659" s="22">
        <f t="shared" si="367"/>
        <v>0</v>
      </c>
      <c r="AB659" s="22" t="str">
        <f t="shared" si="368"/>
        <v/>
      </c>
      <c r="AC659" s="22" t="str">
        <f t="shared" si="369"/>
        <v/>
      </c>
      <c r="AD659" s="29" t="str">
        <f t="shared" si="370"/>
        <v/>
      </c>
      <c r="AE659" s="22" t="str">
        <f t="shared" si="371"/>
        <v/>
      </c>
      <c r="AF659" s="22" t="str">
        <f t="shared" si="372"/>
        <v/>
      </c>
      <c r="AG659" s="22" t="str">
        <f t="shared" si="373"/>
        <v/>
      </c>
      <c r="AH659" s="22" t="str">
        <f t="shared" si="374"/>
        <v/>
      </c>
      <c r="AI659" s="22" t="str">
        <f t="shared" si="375"/>
        <v/>
      </c>
      <c r="AJ659" s="31" t="str">
        <f t="shared" si="376"/>
        <v/>
      </c>
      <c r="AK659" s="22" t="str">
        <f t="shared" si="377"/>
        <v/>
      </c>
      <c r="AL659" s="22" t="str">
        <f t="shared" si="378"/>
        <v/>
      </c>
      <c r="AM659" s="22" t="str">
        <f t="shared" si="379"/>
        <v/>
      </c>
      <c r="AN659" s="22" t="str">
        <f t="shared" si="380"/>
        <v/>
      </c>
      <c r="AO659" s="22" t="str">
        <f t="shared" si="381"/>
        <v/>
      </c>
      <c r="AP659" s="22" t="str">
        <f t="shared" si="382"/>
        <v/>
      </c>
      <c r="AQ659" s="2" t="str">
        <f t="shared" si="383"/>
        <v/>
      </c>
    </row>
    <row r="660" spans="1:43" x14ac:dyDescent="0.25">
      <c r="A660" s="26" t="str">
        <f t="shared" si="384"/>
        <v/>
      </c>
      <c r="B660" t="s">
        <v>3378</v>
      </c>
      <c r="C660" t="s">
        <v>38</v>
      </c>
      <c r="D660" t="s">
        <v>24</v>
      </c>
      <c r="E660" t="s">
        <v>3362</v>
      </c>
      <c r="F660">
        <v>2026</v>
      </c>
      <c r="G660" t="s">
        <v>5657</v>
      </c>
      <c r="H660" s="4">
        <v>46173</v>
      </c>
      <c r="I660" s="4" t="str">
        <f t="shared" si="350"/>
        <v>Missouri Valley</v>
      </c>
      <c r="J660" s="2">
        <f t="shared" si="351"/>
        <v>0.128</v>
      </c>
      <c r="K660" s="2">
        <f t="shared" si="352"/>
        <v>0.27700000000000002</v>
      </c>
      <c r="L660" s="2">
        <f t="shared" si="353"/>
        <v>0.17899999999999999</v>
      </c>
      <c r="M660" s="2">
        <f t="shared" si="354"/>
        <v>0.45600000000000002</v>
      </c>
      <c r="N660" s="22" cm="1">
        <f t="array" ref="N660">IFERROR(INDEX(Stats_Hit_GP,MATCH($B660,Stats_Hit_Player,0)),"")</f>
        <v>19</v>
      </c>
      <c r="O660" s="22">
        <f t="shared" si="355"/>
        <v>50</v>
      </c>
      <c r="P660" s="22">
        <f t="shared" si="356"/>
        <v>39</v>
      </c>
      <c r="Q660" s="22">
        <f t="shared" si="357"/>
        <v>3</v>
      </c>
      <c r="R660" s="22">
        <f t="shared" si="358"/>
        <v>5</v>
      </c>
      <c r="S660" s="22">
        <f t="shared" si="359"/>
        <v>2</v>
      </c>
      <c r="T660" s="22">
        <f t="shared" si="360"/>
        <v>0</v>
      </c>
      <c r="U660" s="22">
        <f t="shared" si="361"/>
        <v>0</v>
      </c>
      <c r="V660" s="22">
        <f t="shared" si="362"/>
        <v>5</v>
      </c>
      <c r="W660" s="22">
        <f t="shared" si="363"/>
        <v>1</v>
      </c>
      <c r="X660" s="22">
        <f t="shared" si="364"/>
        <v>7</v>
      </c>
      <c r="Y660" s="22">
        <f t="shared" si="365"/>
        <v>19</v>
      </c>
      <c r="Z660" s="22">
        <f t="shared" si="366"/>
        <v>0</v>
      </c>
      <c r="AA660" s="22">
        <f t="shared" si="367"/>
        <v>0</v>
      </c>
      <c r="AB660" s="22" t="str">
        <f t="shared" si="368"/>
        <v/>
      </c>
      <c r="AC660" s="22" t="str">
        <f t="shared" si="369"/>
        <v/>
      </c>
      <c r="AD660" s="29" t="str">
        <f t="shared" si="370"/>
        <v/>
      </c>
      <c r="AE660" s="22" t="str">
        <f t="shared" si="371"/>
        <v/>
      </c>
      <c r="AF660" s="22" t="str">
        <f t="shared" si="372"/>
        <v/>
      </c>
      <c r="AG660" s="22" t="str">
        <f t="shared" si="373"/>
        <v/>
      </c>
      <c r="AH660" s="22" t="str">
        <f t="shared" si="374"/>
        <v/>
      </c>
      <c r="AI660" s="22" t="str">
        <f t="shared" si="375"/>
        <v/>
      </c>
      <c r="AJ660" s="31" t="str">
        <f t="shared" si="376"/>
        <v/>
      </c>
      <c r="AK660" s="22" t="str">
        <f t="shared" si="377"/>
        <v/>
      </c>
      <c r="AL660" s="22" t="str">
        <f t="shared" si="378"/>
        <v/>
      </c>
      <c r="AM660" s="22" t="str">
        <f t="shared" si="379"/>
        <v/>
      </c>
      <c r="AN660" s="22" t="str">
        <f t="shared" si="380"/>
        <v/>
      </c>
      <c r="AO660" s="22" t="str">
        <f t="shared" si="381"/>
        <v/>
      </c>
      <c r="AP660" s="22" t="str">
        <f t="shared" si="382"/>
        <v/>
      </c>
      <c r="AQ660" s="2" t="str">
        <f t="shared" si="383"/>
        <v/>
      </c>
    </row>
    <row r="661" spans="1:43" x14ac:dyDescent="0.25">
      <c r="A661" s="26" t="str">
        <f t="shared" si="384"/>
        <v/>
      </c>
      <c r="B661" t="s">
        <v>6769</v>
      </c>
      <c r="C661" t="s">
        <v>64</v>
      </c>
      <c r="D661" t="s">
        <v>24</v>
      </c>
      <c r="E661" t="s">
        <v>3362</v>
      </c>
      <c r="F661">
        <v>2026</v>
      </c>
      <c r="G661" t="s">
        <v>5657</v>
      </c>
      <c r="H661" s="4">
        <v>46173</v>
      </c>
      <c r="I661" s="4" t="str">
        <f t="shared" si="350"/>
        <v>Missouri Valley</v>
      </c>
      <c r="J661" s="2" t="str">
        <f t="shared" si="351"/>
        <v/>
      </c>
      <c r="K661" s="2" t="str">
        <f t="shared" si="352"/>
        <v/>
      </c>
      <c r="L661" s="2" t="str">
        <f t="shared" si="353"/>
        <v/>
      </c>
      <c r="M661" s="2" t="str">
        <f t="shared" si="354"/>
        <v/>
      </c>
      <c r="N661" s="22" t="str" cm="1">
        <f t="array" ref="N661">IFERROR(INDEX(Stats_Hit_GP,MATCH($B661,Stats_Hit_Player,0)),"")</f>
        <v/>
      </c>
      <c r="O661" s="22" t="str">
        <f t="shared" si="355"/>
        <v/>
      </c>
      <c r="P661" s="22" t="str">
        <f t="shared" si="356"/>
        <v/>
      </c>
      <c r="Q661" s="22" t="str">
        <f t="shared" si="357"/>
        <v/>
      </c>
      <c r="R661" s="22" t="str">
        <f t="shared" si="358"/>
        <v/>
      </c>
      <c r="S661" s="22" t="str">
        <f t="shared" si="359"/>
        <v/>
      </c>
      <c r="T661" s="22" t="str">
        <f t="shared" si="360"/>
        <v/>
      </c>
      <c r="U661" s="22" t="str">
        <f t="shared" si="361"/>
        <v/>
      </c>
      <c r="V661" s="22" t="str">
        <f t="shared" si="362"/>
        <v/>
      </c>
      <c r="W661" s="22" t="str">
        <f t="shared" si="363"/>
        <v/>
      </c>
      <c r="X661" s="22" t="str">
        <f t="shared" si="364"/>
        <v/>
      </c>
      <c r="Y661" s="22" t="str">
        <f t="shared" si="365"/>
        <v/>
      </c>
      <c r="Z661" s="22" t="str">
        <f t="shared" si="366"/>
        <v/>
      </c>
      <c r="AA661" s="22" t="str">
        <f t="shared" si="367"/>
        <v/>
      </c>
      <c r="AB661" s="22">
        <f t="shared" si="368"/>
        <v>0</v>
      </c>
      <c r="AC661" s="22">
        <f t="shared" si="369"/>
        <v>0</v>
      </c>
      <c r="AD661" s="29">
        <f t="shared" si="370"/>
        <v>9</v>
      </c>
      <c r="AE661" s="22">
        <f t="shared" si="371"/>
        <v>6</v>
      </c>
      <c r="AF661" s="22">
        <f t="shared" si="372"/>
        <v>0</v>
      </c>
      <c r="AG661" s="22">
        <f t="shared" si="373"/>
        <v>0</v>
      </c>
      <c r="AH661" s="22">
        <f t="shared" si="374"/>
        <v>0</v>
      </c>
      <c r="AI661" s="22">
        <f t="shared" si="375"/>
        <v>0</v>
      </c>
      <c r="AJ661" s="31">
        <f t="shared" si="376"/>
        <v>6</v>
      </c>
      <c r="AK661" s="22">
        <f t="shared" si="377"/>
        <v>10</v>
      </c>
      <c r="AL661" s="22">
        <f t="shared" si="378"/>
        <v>6</v>
      </c>
      <c r="AM661" s="22">
        <f t="shared" si="379"/>
        <v>6</v>
      </c>
      <c r="AN661" s="22">
        <f t="shared" si="380"/>
        <v>5</v>
      </c>
      <c r="AO661" s="22">
        <f t="shared" si="381"/>
        <v>7</v>
      </c>
      <c r="AP661" s="22">
        <f t="shared" si="382"/>
        <v>4</v>
      </c>
      <c r="AQ661" s="2">
        <f t="shared" si="383"/>
        <v>0.37</v>
      </c>
    </row>
    <row r="662" spans="1:43" x14ac:dyDescent="0.25">
      <c r="A662" s="26" t="str">
        <f t="shared" si="384"/>
        <v/>
      </c>
      <c r="B662" t="s">
        <v>931</v>
      </c>
      <c r="C662" t="s">
        <v>25</v>
      </c>
      <c r="D662" t="s">
        <v>24</v>
      </c>
      <c r="E662" t="s">
        <v>6544</v>
      </c>
      <c r="F662">
        <v>2026</v>
      </c>
      <c r="G662" t="s">
        <v>5657</v>
      </c>
      <c r="H662" s="4">
        <v>46173</v>
      </c>
      <c r="I662" s="4" t="str">
        <f t="shared" si="350"/>
        <v/>
      </c>
      <c r="J662" s="2">
        <f t="shared" si="351"/>
        <v>0.36399999999999999</v>
      </c>
      <c r="K662" s="2">
        <f t="shared" si="352"/>
        <v>0.42899999999999999</v>
      </c>
      <c r="L662" s="2">
        <f t="shared" si="353"/>
        <v>0.65500000000000003</v>
      </c>
      <c r="M662" s="2">
        <f t="shared" si="354"/>
        <v>1.0840000000000001</v>
      </c>
      <c r="N662" s="22" cm="1">
        <f t="array" ref="N662">IFERROR(INDEX(Stats_Hit_GP,MATCH($B662,Stats_Hit_Player,0)),"")</f>
        <v>52</v>
      </c>
      <c r="O662" s="22">
        <f t="shared" si="355"/>
        <v>254</v>
      </c>
      <c r="P662" s="22">
        <f t="shared" si="356"/>
        <v>220</v>
      </c>
      <c r="Q662" s="22">
        <f t="shared" si="357"/>
        <v>52</v>
      </c>
      <c r="R662" s="22">
        <f t="shared" si="358"/>
        <v>80</v>
      </c>
      <c r="S662" s="22">
        <f t="shared" si="359"/>
        <v>13</v>
      </c>
      <c r="T662" s="22">
        <f t="shared" si="360"/>
        <v>0</v>
      </c>
      <c r="U662" s="22">
        <f t="shared" si="361"/>
        <v>17</v>
      </c>
      <c r="V662" s="22">
        <f t="shared" si="362"/>
        <v>60</v>
      </c>
      <c r="W662" s="22">
        <f t="shared" si="363"/>
        <v>9</v>
      </c>
      <c r="X662" s="22">
        <f t="shared" si="364"/>
        <v>20</v>
      </c>
      <c r="Y662" s="22">
        <f t="shared" si="365"/>
        <v>40</v>
      </c>
      <c r="Z662" s="22">
        <f t="shared" si="366"/>
        <v>2</v>
      </c>
      <c r="AA662" s="22">
        <f t="shared" si="367"/>
        <v>0</v>
      </c>
      <c r="AB662" s="22" t="str">
        <f t="shared" si="368"/>
        <v/>
      </c>
      <c r="AC662" s="22" t="str">
        <f t="shared" si="369"/>
        <v/>
      </c>
      <c r="AD662" s="29" t="str">
        <f t="shared" si="370"/>
        <v/>
      </c>
      <c r="AE662" s="22" t="str">
        <f t="shared" si="371"/>
        <v/>
      </c>
      <c r="AF662" s="22" t="str">
        <f t="shared" si="372"/>
        <v/>
      </c>
      <c r="AG662" s="22" t="str">
        <f t="shared" si="373"/>
        <v/>
      </c>
      <c r="AH662" s="22" t="str">
        <f t="shared" si="374"/>
        <v/>
      </c>
      <c r="AI662" s="22" t="str">
        <f t="shared" si="375"/>
        <v/>
      </c>
      <c r="AJ662" s="31" t="str">
        <f t="shared" si="376"/>
        <v/>
      </c>
      <c r="AK662" s="22" t="str">
        <f t="shared" si="377"/>
        <v/>
      </c>
      <c r="AL662" s="22" t="str">
        <f t="shared" si="378"/>
        <v/>
      </c>
      <c r="AM662" s="22" t="str">
        <f t="shared" si="379"/>
        <v/>
      </c>
      <c r="AN662" s="22" t="str">
        <f t="shared" si="380"/>
        <v/>
      </c>
      <c r="AO662" s="22" t="str">
        <f t="shared" si="381"/>
        <v/>
      </c>
      <c r="AP662" s="22" t="str">
        <f t="shared" si="382"/>
        <v/>
      </c>
      <c r="AQ662" s="2" t="str">
        <f t="shared" si="383"/>
        <v/>
      </c>
    </row>
    <row r="663" spans="1:43" x14ac:dyDescent="0.25">
      <c r="A663" s="26" t="str">
        <f t="shared" si="384"/>
        <v/>
      </c>
      <c r="B663" t="s">
        <v>939</v>
      </c>
      <c r="C663" t="s">
        <v>40</v>
      </c>
      <c r="D663" t="s">
        <v>24</v>
      </c>
      <c r="E663" t="s">
        <v>6544</v>
      </c>
      <c r="F663">
        <v>2026</v>
      </c>
      <c r="G663" t="s">
        <v>5657</v>
      </c>
      <c r="H663" s="4">
        <v>46173</v>
      </c>
      <c r="I663" s="4" t="str">
        <f t="shared" si="350"/>
        <v/>
      </c>
      <c r="J663" s="2">
        <f t="shared" si="351"/>
        <v>0.311</v>
      </c>
      <c r="K663" s="2">
        <f t="shared" si="352"/>
        <v>0.436</v>
      </c>
      <c r="L663" s="2">
        <f t="shared" si="353"/>
        <v>0.377</v>
      </c>
      <c r="M663" s="2">
        <f t="shared" si="354"/>
        <v>0.81299999999999994</v>
      </c>
      <c r="N663" s="22" cm="1">
        <f t="array" ref="N663">IFERROR(INDEX(Stats_Hit_GP,MATCH($B663,Stats_Hit_Player,0)),"")</f>
        <v>22</v>
      </c>
      <c r="O663" s="22">
        <f t="shared" si="355"/>
        <v>80</v>
      </c>
      <c r="P663" s="22">
        <f t="shared" si="356"/>
        <v>61</v>
      </c>
      <c r="Q663" s="22">
        <f t="shared" si="357"/>
        <v>12</v>
      </c>
      <c r="R663" s="22">
        <f t="shared" si="358"/>
        <v>19</v>
      </c>
      <c r="S663" s="22">
        <f t="shared" si="359"/>
        <v>2</v>
      </c>
      <c r="T663" s="22">
        <f t="shared" si="360"/>
        <v>1</v>
      </c>
      <c r="U663" s="22">
        <f t="shared" si="361"/>
        <v>0</v>
      </c>
      <c r="V663" s="22">
        <f t="shared" si="362"/>
        <v>11</v>
      </c>
      <c r="W663" s="22">
        <f t="shared" si="363"/>
        <v>4</v>
      </c>
      <c r="X663" s="22">
        <f t="shared" si="364"/>
        <v>11</v>
      </c>
      <c r="Y663" s="22">
        <f t="shared" si="365"/>
        <v>16</v>
      </c>
      <c r="Z663" s="22">
        <f t="shared" si="366"/>
        <v>1</v>
      </c>
      <c r="AA663" s="22">
        <f t="shared" si="367"/>
        <v>0</v>
      </c>
      <c r="AB663" s="22" t="str">
        <f t="shared" si="368"/>
        <v/>
      </c>
      <c r="AC663" s="22" t="str">
        <f t="shared" si="369"/>
        <v/>
      </c>
      <c r="AD663" s="29" t="str">
        <f t="shared" si="370"/>
        <v/>
      </c>
      <c r="AE663" s="22" t="str">
        <f t="shared" si="371"/>
        <v/>
      </c>
      <c r="AF663" s="22" t="str">
        <f t="shared" si="372"/>
        <v/>
      </c>
      <c r="AG663" s="22" t="str">
        <f t="shared" si="373"/>
        <v/>
      </c>
      <c r="AH663" s="22" t="str">
        <f t="shared" si="374"/>
        <v/>
      </c>
      <c r="AI663" s="22" t="str">
        <f t="shared" si="375"/>
        <v/>
      </c>
      <c r="AJ663" s="31" t="str">
        <f t="shared" si="376"/>
        <v/>
      </c>
      <c r="AK663" s="22" t="str">
        <f t="shared" si="377"/>
        <v/>
      </c>
      <c r="AL663" s="22" t="str">
        <f t="shared" si="378"/>
        <v/>
      </c>
      <c r="AM663" s="22" t="str">
        <f t="shared" si="379"/>
        <v/>
      </c>
      <c r="AN663" s="22" t="str">
        <f t="shared" si="380"/>
        <v/>
      </c>
      <c r="AO663" s="22" t="str">
        <f t="shared" si="381"/>
        <v/>
      </c>
      <c r="AP663" s="22" t="str">
        <f t="shared" si="382"/>
        <v/>
      </c>
      <c r="AQ663" s="2" t="str">
        <f t="shared" si="383"/>
        <v/>
      </c>
    </row>
    <row r="664" spans="1:43" x14ac:dyDescent="0.25">
      <c r="A664" s="26" t="str">
        <f t="shared" si="384"/>
        <v/>
      </c>
      <c r="B664" t="s">
        <v>2303</v>
      </c>
      <c r="C664" t="s">
        <v>38</v>
      </c>
      <c r="D664" t="s">
        <v>47</v>
      </c>
      <c r="E664" t="s">
        <v>2304</v>
      </c>
      <c r="F664">
        <v>2026</v>
      </c>
      <c r="G664" t="s">
        <v>5657</v>
      </c>
      <c r="H664" s="4">
        <v>46173</v>
      </c>
      <c r="I664" s="4" t="str">
        <f t="shared" si="350"/>
        <v>Conference USA</v>
      </c>
      <c r="J664" s="2">
        <f t="shared" si="351"/>
        <v>0.32400000000000001</v>
      </c>
      <c r="K664" s="2">
        <f t="shared" si="352"/>
        <v>0.38800000000000001</v>
      </c>
      <c r="L664" s="2">
        <f t="shared" si="353"/>
        <v>0.52900000000000003</v>
      </c>
      <c r="M664" s="2">
        <f t="shared" si="354"/>
        <v>0.91800000000000004</v>
      </c>
      <c r="N664" s="22" cm="1">
        <f t="array" ref="N664">IFERROR(INDEX(Stats_Hit_GP,MATCH($B664,Stats_Hit_Player,0)),"")</f>
        <v>46</v>
      </c>
      <c r="O664" s="22">
        <f t="shared" si="355"/>
        <v>191</v>
      </c>
      <c r="P664" s="22">
        <f t="shared" si="356"/>
        <v>170</v>
      </c>
      <c r="Q664" s="22">
        <f t="shared" si="357"/>
        <v>29</v>
      </c>
      <c r="R664" s="22">
        <f t="shared" si="358"/>
        <v>55</v>
      </c>
      <c r="S664" s="22">
        <f t="shared" si="359"/>
        <v>12</v>
      </c>
      <c r="T664" s="22">
        <f t="shared" si="360"/>
        <v>1</v>
      </c>
      <c r="U664" s="22">
        <f t="shared" si="361"/>
        <v>7</v>
      </c>
      <c r="V664" s="22">
        <f t="shared" si="362"/>
        <v>31</v>
      </c>
      <c r="W664" s="22">
        <f t="shared" si="363"/>
        <v>3</v>
      </c>
      <c r="X664" s="22">
        <f t="shared" si="364"/>
        <v>15</v>
      </c>
      <c r="Y664" s="22">
        <f t="shared" si="365"/>
        <v>40</v>
      </c>
      <c r="Z664" s="22">
        <f t="shared" si="366"/>
        <v>4</v>
      </c>
      <c r="AA664" s="22">
        <f t="shared" si="367"/>
        <v>0</v>
      </c>
      <c r="AB664" s="22" t="str">
        <f t="shared" si="368"/>
        <v/>
      </c>
      <c r="AC664" s="22" t="str">
        <f t="shared" si="369"/>
        <v/>
      </c>
      <c r="AD664" s="29" t="str">
        <f t="shared" si="370"/>
        <v/>
      </c>
      <c r="AE664" s="22" t="str">
        <f t="shared" si="371"/>
        <v/>
      </c>
      <c r="AF664" s="22" t="str">
        <f t="shared" si="372"/>
        <v/>
      </c>
      <c r="AG664" s="22" t="str">
        <f t="shared" si="373"/>
        <v/>
      </c>
      <c r="AH664" s="22" t="str">
        <f t="shared" si="374"/>
        <v/>
      </c>
      <c r="AI664" s="22" t="str">
        <f t="shared" si="375"/>
        <v/>
      </c>
      <c r="AJ664" s="31" t="str">
        <f t="shared" si="376"/>
        <v/>
      </c>
      <c r="AK664" s="22" t="str">
        <f t="shared" si="377"/>
        <v/>
      </c>
      <c r="AL664" s="22" t="str">
        <f t="shared" si="378"/>
        <v/>
      </c>
      <c r="AM664" s="22" t="str">
        <f t="shared" si="379"/>
        <v/>
      </c>
      <c r="AN664" s="22" t="str">
        <f t="shared" si="380"/>
        <v/>
      </c>
      <c r="AO664" s="22" t="str">
        <f t="shared" si="381"/>
        <v/>
      </c>
      <c r="AP664" s="22" t="str">
        <f t="shared" si="382"/>
        <v/>
      </c>
      <c r="AQ664" s="2" t="str">
        <f t="shared" si="383"/>
        <v/>
      </c>
    </row>
    <row r="665" spans="1:43" x14ac:dyDescent="0.25">
      <c r="A665" s="26" t="str">
        <f t="shared" si="384"/>
        <v/>
      </c>
      <c r="B665" t="s">
        <v>4536</v>
      </c>
      <c r="C665" t="s">
        <v>33</v>
      </c>
      <c r="D665" t="s">
        <v>24</v>
      </c>
      <c r="E665" t="s">
        <v>4522</v>
      </c>
      <c r="F665">
        <v>2026</v>
      </c>
      <c r="G665" t="s">
        <v>5657</v>
      </c>
      <c r="H665" s="4">
        <v>46173</v>
      </c>
      <c r="I665" s="4" t="str">
        <f t="shared" si="350"/>
        <v>SoCon</v>
      </c>
      <c r="J665" s="2">
        <f t="shared" si="351"/>
        <v>0.154</v>
      </c>
      <c r="K665" s="2">
        <f t="shared" si="352"/>
        <v>0.27400000000000002</v>
      </c>
      <c r="L665" s="2">
        <f t="shared" si="353"/>
        <v>0.308</v>
      </c>
      <c r="M665" s="2">
        <f t="shared" si="354"/>
        <v>0.58199999999999996</v>
      </c>
      <c r="N665" s="22" cm="1">
        <f t="array" ref="N665">IFERROR(INDEX(Stats_Hit_GP,MATCH($B665,Stats_Hit_Player,0)),"")</f>
        <v>18</v>
      </c>
      <c r="O665" s="22">
        <f t="shared" si="355"/>
        <v>62</v>
      </c>
      <c r="P665" s="22">
        <f t="shared" si="356"/>
        <v>52</v>
      </c>
      <c r="Q665" s="22">
        <f t="shared" si="357"/>
        <v>11</v>
      </c>
      <c r="R665" s="22">
        <f t="shared" si="358"/>
        <v>8</v>
      </c>
      <c r="S665" s="22">
        <f t="shared" si="359"/>
        <v>5</v>
      </c>
      <c r="T665" s="22">
        <f t="shared" si="360"/>
        <v>0</v>
      </c>
      <c r="U665" s="22">
        <f t="shared" si="361"/>
        <v>1</v>
      </c>
      <c r="V665" s="22">
        <f t="shared" si="362"/>
        <v>7</v>
      </c>
      <c r="W665" s="22">
        <f t="shared" si="363"/>
        <v>1</v>
      </c>
      <c r="X665" s="22">
        <f t="shared" si="364"/>
        <v>8</v>
      </c>
      <c r="Y665" s="22">
        <f t="shared" si="365"/>
        <v>21</v>
      </c>
      <c r="Z665" s="22">
        <f t="shared" si="366"/>
        <v>0</v>
      </c>
      <c r="AA665" s="22">
        <f t="shared" si="367"/>
        <v>0</v>
      </c>
      <c r="AB665" s="22" t="str">
        <f t="shared" si="368"/>
        <v/>
      </c>
      <c r="AC665" s="22" t="str">
        <f t="shared" si="369"/>
        <v/>
      </c>
      <c r="AD665" s="29" t="str">
        <f t="shared" si="370"/>
        <v/>
      </c>
      <c r="AE665" s="22" t="str">
        <f t="shared" si="371"/>
        <v/>
      </c>
      <c r="AF665" s="22" t="str">
        <f t="shared" si="372"/>
        <v/>
      </c>
      <c r="AG665" s="22" t="str">
        <f t="shared" si="373"/>
        <v/>
      </c>
      <c r="AH665" s="22" t="str">
        <f t="shared" si="374"/>
        <v/>
      </c>
      <c r="AI665" s="22" t="str">
        <f t="shared" si="375"/>
        <v/>
      </c>
      <c r="AJ665" s="31" t="str">
        <f t="shared" si="376"/>
        <v/>
      </c>
      <c r="AK665" s="22" t="str">
        <f t="shared" si="377"/>
        <v/>
      </c>
      <c r="AL665" s="22" t="str">
        <f t="shared" si="378"/>
        <v/>
      </c>
      <c r="AM665" s="22" t="str">
        <f t="shared" si="379"/>
        <v/>
      </c>
      <c r="AN665" s="22" t="str">
        <f t="shared" si="380"/>
        <v/>
      </c>
      <c r="AO665" s="22" t="str">
        <f t="shared" si="381"/>
        <v/>
      </c>
      <c r="AP665" s="22" t="str">
        <f t="shared" si="382"/>
        <v/>
      </c>
      <c r="AQ665" s="2" t="str">
        <f t="shared" si="383"/>
        <v/>
      </c>
    </row>
    <row r="666" spans="1:43" x14ac:dyDescent="0.25">
      <c r="A666" s="26" t="str">
        <f t="shared" si="384"/>
        <v/>
      </c>
      <c r="B666" t="s">
        <v>6582</v>
      </c>
      <c r="C666" t="s">
        <v>64</v>
      </c>
      <c r="D666" t="s">
        <v>37</v>
      </c>
      <c r="E666" t="s">
        <v>2019</v>
      </c>
      <c r="F666">
        <v>2026</v>
      </c>
      <c r="G666" t="s">
        <v>5657</v>
      </c>
      <c r="H666" s="4">
        <v>46173</v>
      </c>
      <c r="I666" s="4" t="str">
        <f t="shared" si="350"/>
        <v>Big West</v>
      </c>
      <c r="J666" s="2" t="str">
        <f t="shared" si="351"/>
        <v/>
      </c>
      <c r="K666" s="2" t="str">
        <f t="shared" si="352"/>
        <v/>
      </c>
      <c r="L666" s="2" t="str">
        <f t="shared" si="353"/>
        <v/>
      </c>
      <c r="M666" s="2" t="str">
        <f t="shared" si="354"/>
        <v/>
      </c>
      <c r="N666" s="22" t="str" cm="1">
        <f t="array" ref="N666">IFERROR(INDEX(Stats_Hit_GP,MATCH($B666,Stats_Hit_Player,0)),"")</f>
        <v/>
      </c>
      <c r="O666" s="22" t="str">
        <f t="shared" si="355"/>
        <v/>
      </c>
      <c r="P666" s="22" t="str">
        <f t="shared" si="356"/>
        <v/>
      </c>
      <c r="Q666" s="22" t="str">
        <f t="shared" si="357"/>
        <v/>
      </c>
      <c r="R666" s="22" t="str">
        <f t="shared" si="358"/>
        <v/>
      </c>
      <c r="S666" s="22" t="str">
        <f t="shared" si="359"/>
        <v/>
      </c>
      <c r="T666" s="22" t="str">
        <f t="shared" si="360"/>
        <v/>
      </c>
      <c r="U666" s="22" t="str">
        <f t="shared" si="361"/>
        <v/>
      </c>
      <c r="V666" s="22" t="str">
        <f t="shared" si="362"/>
        <v/>
      </c>
      <c r="W666" s="22" t="str">
        <f t="shared" si="363"/>
        <v/>
      </c>
      <c r="X666" s="22" t="str">
        <f t="shared" si="364"/>
        <v/>
      </c>
      <c r="Y666" s="22" t="str">
        <f t="shared" si="365"/>
        <v/>
      </c>
      <c r="Z666" s="22" t="str">
        <f t="shared" si="366"/>
        <v/>
      </c>
      <c r="AA666" s="22" t="str">
        <f t="shared" si="367"/>
        <v/>
      </c>
      <c r="AB666" s="22">
        <f t="shared" si="368"/>
        <v>0</v>
      </c>
      <c r="AC666" s="22">
        <f t="shared" si="369"/>
        <v>0</v>
      </c>
      <c r="AD666" s="29">
        <f t="shared" si="370"/>
        <v>0</v>
      </c>
      <c r="AE666" s="22">
        <f t="shared" si="371"/>
        <v>4</v>
      </c>
      <c r="AF666" s="22">
        <f t="shared" si="372"/>
        <v>0</v>
      </c>
      <c r="AG666" s="22">
        <f t="shared" si="373"/>
        <v>0</v>
      </c>
      <c r="AH666" s="22">
        <f t="shared" si="374"/>
        <v>0</v>
      </c>
      <c r="AI666" s="22">
        <f t="shared" si="375"/>
        <v>0</v>
      </c>
      <c r="AJ666" s="31">
        <f t="shared" si="376"/>
        <v>7</v>
      </c>
      <c r="AK666" s="22">
        <f t="shared" si="377"/>
        <v>2</v>
      </c>
      <c r="AL666" s="22">
        <f t="shared" si="378"/>
        <v>0</v>
      </c>
      <c r="AM666" s="22">
        <f t="shared" si="379"/>
        <v>0</v>
      </c>
      <c r="AN666" s="22">
        <f t="shared" si="380"/>
        <v>5</v>
      </c>
      <c r="AO666" s="22">
        <f t="shared" si="381"/>
        <v>2</v>
      </c>
      <c r="AP666" s="22">
        <f t="shared" si="382"/>
        <v>1</v>
      </c>
      <c r="AQ666" s="2">
        <f t="shared" si="383"/>
        <v>9.0999999999999998E-2</v>
      </c>
    </row>
    <row r="667" spans="1:43" x14ac:dyDescent="0.25">
      <c r="A667" s="26" t="str">
        <f t="shared" si="384"/>
        <v/>
      </c>
      <c r="B667" t="s">
        <v>4418</v>
      </c>
      <c r="C667" t="s">
        <v>33</v>
      </c>
      <c r="D667" t="s">
        <v>24</v>
      </c>
      <c r="E667" t="s">
        <v>4405</v>
      </c>
      <c r="F667">
        <v>2026</v>
      </c>
      <c r="G667" t="s">
        <v>5657</v>
      </c>
      <c r="H667" s="4">
        <v>46173</v>
      </c>
      <c r="I667" s="4" t="str">
        <f t="shared" si="350"/>
        <v>SEC</v>
      </c>
      <c r="J667" s="2">
        <f t="shared" si="351"/>
        <v>0.23699999999999999</v>
      </c>
      <c r="K667" s="2">
        <f t="shared" si="352"/>
        <v>0.36599999999999999</v>
      </c>
      <c r="L667" s="2">
        <f t="shared" si="353"/>
        <v>0.36799999999999999</v>
      </c>
      <c r="M667" s="2">
        <f t="shared" si="354"/>
        <v>0.73399999999999999</v>
      </c>
      <c r="N667" s="22" cm="1">
        <f t="array" ref="N667">IFERROR(INDEX(Stats_Hit_GP,MATCH($B667,Stats_Hit_Player,0)),"")</f>
        <v>24</v>
      </c>
      <c r="O667" s="22">
        <f t="shared" si="355"/>
        <v>93</v>
      </c>
      <c r="P667" s="22">
        <f t="shared" si="356"/>
        <v>76</v>
      </c>
      <c r="Q667" s="22">
        <f t="shared" si="357"/>
        <v>19</v>
      </c>
      <c r="R667" s="22">
        <f t="shared" si="358"/>
        <v>18</v>
      </c>
      <c r="S667" s="22">
        <f t="shared" si="359"/>
        <v>2</v>
      </c>
      <c r="T667" s="22">
        <f t="shared" si="360"/>
        <v>1</v>
      </c>
      <c r="U667" s="22">
        <f t="shared" si="361"/>
        <v>2</v>
      </c>
      <c r="V667" s="22">
        <f t="shared" si="362"/>
        <v>14</v>
      </c>
      <c r="W667" s="22">
        <f t="shared" si="363"/>
        <v>5</v>
      </c>
      <c r="X667" s="22">
        <f t="shared" si="364"/>
        <v>11</v>
      </c>
      <c r="Y667" s="22">
        <f t="shared" si="365"/>
        <v>25</v>
      </c>
      <c r="Z667" s="22">
        <f t="shared" si="366"/>
        <v>3</v>
      </c>
      <c r="AA667" s="22">
        <f t="shared" si="367"/>
        <v>0</v>
      </c>
      <c r="AB667" s="22" t="str">
        <f t="shared" si="368"/>
        <v/>
      </c>
      <c r="AC667" s="22" t="str">
        <f t="shared" si="369"/>
        <v/>
      </c>
      <c r="AD667" s="29" t="str">
        <f t="shared" si="370"/>
        <v/>
      </c>
      <c r="AE667" s="22" t="str">
        <f t="shared" si="371"/>
        <v/>
      </c>
      <c r="AF667" s="22" t="str">
        <f t="shared" si="372"/>
        <v/>
      </c>
      <c r="AG667" s="22" t="str">
        <f t="shared" si="373"/>
        <v/>
      </c>
      <c r="AH667" s="22" t="str">
        <f t="shared" si="374"/>
        <v/>
      </c>
      <c r="AI667" s="22" t="str">
        <f t="shared" si="375"/>
        <v/>
      </c>
      <c r="AJ667" s="31" t="str">
        <f t="shared" si="376"/>
        <v/>
      </c>
      <c r="AK667" s="22" t="str">
        <f t="shared" si="377"/>
        <v/>
      </c>
      <c r="AL667" s="22" t="str">
        <f t="shared" si="378"/>
        <v/>
      </c>
      <c r="AM667" s="22" t="str">
        <f t="shared" si="379"/>
        <v/>
      </c>
      <c r="AN667" s="22" t="str">
        <f t="shared" si="380"/>
        <v/>
      </c>
      <c r="AO667" s="22" t="str">
        <f t="shared" si="381"/>
        <v/>
      </c>
      <c r="AP667" s="22" t="str">
        <f t="shared" si="382"/>
        <v/>
      </c>
      <c r="AQ667" s="2" t="str">
        <f t="shared" si="383"/>
        <v/>
      </c>
    </row>
    <row r="668" spans="1:43" x14ac:dyDescent="0.25">
      <c r="A668" s="26" t="str">
        <f t="shared" si="384"/>
        <v/>
      </c>
      <c r="B668" t="s">
        <v>1484</v>
      </c>
      <c r="C668" t="s">
        <v>40</v>
      </c>
      <c r="D668" t="s">
        <v>24</v>
      </c>
      <c r="E668" t="s">
        <v>1469</v>
      </c>
      <c r="F668">
        <v>2026</v>
      </c>
      <c r="G668" t="s">
        <v>5657</v>
      </c>
      <c r="H668" s="4">
        <v>46173</v>
      </c>
      <c r="I668" s="4" t="str">
        <f t="shared" si="350"/>
        <v>Big East</v>
      </c>
      <c r="J668" s="2">
        <f t="shared" si="351"/>
        <v>0.15</v>
      </c>
      <c r="K668" s="2">
        <f t="shared" si="352"/>
        <v>0.26</v>
      </c>
      <c r="L668" s="2">
        <f t="shared" si="353"/>
        <v>0.26300000000000001</v>
      </c>
      <c r="M668" s="2">
        <f t="shared" si="354"/>
        <v>0.52300000000000002</v>
      </c>
      <c r="N668" s="22" cm="1">
        <f t="array" ref="N668">IFERROR(INDEX(Stats_Hit_GP,MATCH($B668,Stats_Hit_Player,0)),"")</f>
        <v>30</v>
      </c>
      <c r="O668" s="22">
        <f t="shared" si="355"/>
        <v>101</v>
      </c>
      <c r="P668" s="22">
        <f t="shared" si="356"/>
        <v>80</v>
      </c>
      <c r="Q668" s="22">
        <f t="shared" si="357"/>
        <v>10</v>
      </c>
      <c r="R668" s="22">
        <f t="shared" si="358"/>
        <v>12</v>
      </c>
      <c r="S668" s="22">
        <f t="shared" si="359"/>
        <v>1</v>
      </c>
      <c r="T668" s="22">
        <f t="shared" si="360"/>
        <v>4</v>
      </c>
      <c r="U668" s="22">
        <f t="shared" si="361"/>
        <v>0</v>
      </c>
      <c r="V668" s="22">
        <f t="shared" si="362"/>
        <v>13</v>
      </c>
      <c r="W668" s="22">
        <f t="shared" si="363"/>
        <v>2</v>
      </c>
      <c r="X668" s="22">
        <f t="shared" si="364"/>
        <v>11</v>
      </c>
      <c r="Y668" s="22">
        <f t="shared" si="365"/>
        <v>25</v>
      </c>
      <c r="Z668" s="22">
        <f t="shared" si="366"/>
        <v>4</v>
      </c>
      <c r="AA668" s="22">
        <f t="shared" si="367"/>
        <v>1</v>
      </c>
      <c r="AB668" s="22" t="str">
        <f t="shared" si="368"/>
        <v/>
      </c>
      <c r="AC668" s="22" t="str">
        <f t="shared" si="369"/>
        <v/>
      </c>
      <c r="AD668" s="29" t="str">
        <f t="shared" si="370"/>
        <v/>
      </c>
      <c r="AE668" s="22" t="str">
        <f t="shared" si="371"/>
        <v/>
      </c>
      <c r="AF668" s="22" t="str">
        <f t="shared" si="372"/>
        <v/>
      </c>
      <c r="AG668" s="22" t="str">
        <f t="shared" si="373"/>
        <v/>
      </c>
      <c r="AH668" s="22" t="str">
        <f t="shared" si="374"/>
        <v/>
      </c>
      <c r="AI668" s="22" t="str">
        <f t="shared" si="375"/>
        <v/>
      </c>
      <c r="AJ668" s="31" t="str">
        <f t="shared" si="376"/>
        <v/>
      </c>
      <c r="AK668" s="22" t="str">
        <f t="shared" si="377"/>
        <v/>
      </c>
      <c r="AL668" s="22" t="str">
        <f t="shared" si="378"/>
        <v/>
      </c>
      <c r="AM668" s="22" t="str">
        <f t="shared" si="379"/>
        <v/>
      </c>
      <c r="AN668" s="22" t="str">
        <f t="shared" si="380"/>
        <v/>
      </c>
      <c r="AO668" s="22" t="str">
        <f t="shared" si="381"/>
        <v/>
      </c>
      <c r="AP668" s="22" t="str">
        <f t="shared" si="382"/>
        <v/>
      </c>
      <c r="AQ668" s="2" t="str">
        <f t="shared" si="383"/>
        <v/>
      </c>
    </row>
    <row r="669" spans="1:43" x14ac:dyDescent="0.25">
      <c r="A669" s="26" t="str">
        <f t="shared" si="384"/>
        <v/>
      </c>
      <c r="B669" t="s">
        <v>6770</v>
      </c>
      <c r="C669" t="s">
        <v>64</v>
      </c>
      <c r="D669" t="s">
        <v>24</v>
      </c>
      <c r="E669" t="s">
        <v>1928</v>
      </c>
      <c r="F669">
        <v>2026</v>
      </c>
      <c r="G669" t="s">
        <v>5657</v>
      </c>
      <c r="H669" s="4">
        <v>46173</v>
      </c>
      <c r="I669" s="4" t="str">
        <f t="shared" si="350"/>
        <v>Big Ten</v>
      </c>
      <c r="J669" s="2" t="str">
        <f t="shared" si="351"/>
        <v/>
      </c>
      <c r="K669" s="2" t="str">
        <f t="shared" si="352"/>
        <v/>
      </c>
      <c r="L669" s="2" t="str">
        <f t="shared" si="353"/>
        <v/>
      </c>
      <c r="M669" s="2" t="str">
        <f t="shared" si="354"/>
        <v/>
      </c>
      <c r="N669" s="22" t="str" cm="1">
        <f t="array" ref="N669">IFERROR(INDEX(Stats_Hit_GP,MATCH($B669,Stats_Hit_Player,0)),"")</f>
        <v/>
      </c>
      <c r="O669" s="22" t="str">
        <f t="shared" si="355"/>
        <v/>
      </c>
      <c r="P669" s="22" t="str">
        <f t="shared" si="356"/>
        <v/>
      </c>
      <c r="Q669" s="22" t="str">
        <f t="shared" si="357"/>
        <v/>
      </c>
      <c r="R669" s="22" t="str">
        <f t="shared" si="358"/>
        <v/>
      </c>
      <c r="S669" s="22" t="str">
        <f t="shared" si="359"/>
        <v/>
      </c>
      <c r="T669" s="22" t="str">
        <f t="shared" si="360"/>
        <v/>
      </c>
      <c r="U669" s="22" t="str">
        <f t="shared" si="361"/>
        <v/>
      </c>
      <c r="V669" s="22" t="str">
        <f t="shared" si="362"/>
        <v/>
      </c>
      <c r="W669" s="22" t="str">
        <f t="shared" si="363"/>
        <v/>
      </c>
      <c r="X669" s="22" t="str">
        <f t="shared" si="364"/>
        <v/>
      </c>
      <c r="Y669" s="22" t="str">
        <f t="shared" si="365"/>
        <v/>
      </c>
      <c r="Z669" s="22" t="str">
        <f t="shared" si="366"/>
        <v/>
      </c>
      <c r="AA669" s="22" t="str">
        <f t="shared" si="367"/>
        <v/>
      </c>
      <c r="AB669" s="22">
        <f t="shared" si="368"/>
        <v>0</v>
      </c>
      <c r="AC669" s="22">
        <f t="shared" si="369"/>
        <v>1</v>
      </c>
      <c r="AD669" s="29">
        <f t="shared" si="370"/>
        <v>9</v>
      </c>
      <c r="AE669" s="22">
        <f t="shared" si="371"/>
        <v>13</v>
      </c>
      <c r="AF669" s="22">
        <f t="shared" si="372"/>
        <v>0</v>
      </c>
      <c r="AG669" s="22">
        <f t="shared" si="373"/>
        <v>0</v>
      </c>
      <c r="AH669" s="22">
        <f t="shared" si="374"/>
        <v>0</v>
      </c>
      <c r="AI669" s="22">
        <f t="shared" si="375"/>
        <v>0</v>
      </c>
      <c r="AJ669" s="31">
        <f t="shared" si="376"/>
        <v>10</v>
      </c>
      <c r="AK669" s="22">
        <f t="shared" si="377"/>
        <v>10</v>
      </c>
      <c r="AL669" s="22">
        <f t="shared" si="378"/>
        <v>13</v>
      </c>
      <c r="AM669" s="22">
        <f t="shared" si="379"/>
        <v>10</v>
      </c>
      <c r="AN669" s="22">
        <f t="shared" si="380"/>
        <v>12</v>
      </c>
      <c r="AO669" s="22">
        <f t="shared" si="381"/>
        <v>14</v>
      </c>
      <c r="AP669" s="22">
        <f t="shared" si="382"/>
        <v>4</v>
      </c>
      <c r="AQ669" s="2">
        <f t="shared" si="383"/>
        <v>0.25</v>
      </c>
    </row>
    <row r="670" spans="1:43" x14ac:dyDescent="0.25">
      <c r="A670" s="26" t="str">
        <f t="shared" si="384"/>
        <v/>
      </c>
      <c r="B670" t="s">
        <v>6771</v>
      </c>
      <c r="C670" t="s">
        <v>6541</v>
      </c>
      <c r="D670" t="s">
        <v>24</v>
      </c>
      <c r="E670" t="s">
        <v>2360</v>
      </c>
      <c r="F670">
        <v>2026</v>
      </c>
      <c r="G670" t="s">
        <v>5657</v>
      </c>
      <c r="H670" s="4">
        <v>46173</v>
      </c>
      <c r="I670" s="4" t="str">
        <f t="shared" si="350"/>
        <v>Coastal</v>
      </c>
      <c r="J670" s="2" t="str">
        <f t="shared" si="351"/>
        <v/>
      </c>
      <c r="K670" s="2" t="str">
        <f t="shared" si="352"/>
        <v/>
      </c>
      <c r="L670" s="2" t="str">
        <f t="shared" si="353"/>
        <v/>
      </c>
      <c r="M670" s="2" t="str">
        <f t="shared" si="354"/>
        <v/>
      </c>
      <c r="N670" s="22" t="str" cm="1">
        <f t="array" ref="N670">IFERROR(INDEX(Stats_Hit_GP,MATCH($B670,Stats_Hit_Player,0)),"")</f>
        <v/>
      </c>
      <c r="O670" s="22" t="str">
        <f t="shared" si="355"/>
        <v/>
      </c>
      <c r="P670" s="22" t="str">
        <f t="shared" si="356"/>
        <v/>
      </c>
      <c r="Q670" s="22" t="str">
        <f t="shared" si="357"/>
        <v/>
      </c>
      <c r="R670" s="22" t="str">
        <f t="shared" si="358"/>
        <v/>
      </c>
      <c r="S670" s="22" t="str">
        <f t="shared" si="359"/>
        <v/>
      </c>
      <c r="T670" s="22" t="str">
        <f t="shared" si="360"/>
        <v/>
      </c>
      <c r="U670" s="22" t="str">
        <f t="shared" si="361"/>
        <v/>
      </c>
      <c r="V670" s="22" t="str">
        <f t="shared" si="362"/>
        <v/>
      </c>
      <c r="W670" s="22" t="str">
        <f t="shared" si="363"/>
        <v/>
      </c>
      <c r="X670" s="22" t="str">
        <f t="shared" si="364"/>
        <v/>
      </c>
      <c r="Y670" s="22" t="str">
        <f t="shared" si="365"/>
        <v/>
      </c>
      <c r="Z670" s="22" t="str">
        <f t="shared" si="366"/>
        <v/>
      </c>
      <c r="AA670" s="22" t="str">
        <f t="shared" si="367"/>
        <v/>
      </c>
      <c r="AB670" s="22" t="str">
        <f t="shared" si="368"/>
        <v/>
      </c>
      <c r="AC670" s="22" t="str">
        <f t="shared" si="369"/>
        <v/>
      </c>
      <c r="AD670" s="29" t="str">
        <f t="shared" si="370"/>
        <v/>
      </c>
      <c r="AE670" s="22" t="str">
        <f t="shared" si="371"/>
        <v/>
      </c>
      <c r="AF670" s="22" t="str">
        <f t="shared" si="372"/>
        <v/>
      </c>
      <c r="AG670" s="22" t="str">
        <f t="shared" si="373"/>
        <v/>
      </c>
      <c r="AH670" s="22" t="str">
        <f t="shared" si="374"/>
        <v/>
      </c>
      <c r="AI670" s="22" t="str">
        <f t="shared" si="375"/>
        <v/>
      </c>
      <c r="AJ670" s="31" t="str">
        <f t="shared" si="376"/>
        <v/>
      </c>
      <c r="AK670" s="22" t="str">
        <f t="shared" si="377"/>
        <v/>
      </c>
      <c r="AL670" s="22" t="str">
        <f t="shared" si="378"/>
        <v/>
      </c>
      <c r="AM670" s="22" t="str">
        <f t="shared" si="379"/>
        <v/>
      </c>
      <c r="AN670" s="22" t="str">
        <f t="shared" si="380"/>
        <v/>
      </c>
      <c r="AO670" s="22" t="str">
        <f t="shared" si="381"/>
        <v/>
      </c>
      <c r="AP670" s="22" t="str">
        <f t="shared" si="382"/>
        <v/>
      </c>
      <c r="AQ670" s="2" t="str">
        <f t="shared" si="383"/>
        <v/>
      </c>
    </row>
    <row r="671" spans="1:43" x14ac:dyDescent="0.25">
      <c r="A671" s="26" t="str">
        <f t="shared" si="384"/>
        <v/>
      </c>
      <c r="B671" t="s">
        <v>6772</v>
      </c>
      <c r="C671" t="s">
        <v>64</v>
      </c>
      <c r="D671" t="s">
        <v>24</v>
      </c>
      <c r="E671" t="s">
        <v>2360</v>
      </c>
      <c r="F671">
        <v>2026</v>
      </c>
      <c r="G671" t="s">
        <v>5657</v>
      </c>
      <c r="H671" s="4">
        <v>46173</v>
      </c>
      <c r="I671" s="4" t="str">
        <f t="shared" si="350"/>
        <v>Coastal</v>
      </c>
      <c r="J671" s="2" t="str">
        <f t="shared" si="351"/>
        <v/>
      </c>
      <c r="K671" s="2" t="str">
        <f t="shared" si="352"/>
        <v/>
      </c>
      <c r="L671" s="2" t="str">
        <f t="shared" si="353"/>
        <v/>
      </c>
      <c r="M671" s="2" t="str">
        <f t="shared" si="354"/>
        <v/>
      </c>
      <c r="N671" s="22" t="str" cm="1">
        <f t="array" ref="N671">IFERROR(INDEX(Stats_Hit_GP,MATCH($B671,Stats_Hit_Player,0)),"")</f>
        <v/>
      </c>
      <c r="O671" s="22" t="str">
        <f t="shared" si="355"/>
        <v/>
      </c>
      <c r="P671" s="22" t="str">
        <f t="shared" si="356"/>
        <v/>
      </c>
      <c r="Q671" s="22" t="str">
        <f t="shared" si="357"/>
        <v/>
      </c>
      <c r="R671" s="22" t="str">
        <f t="shared" si="358"/>
        <v/>
      </c>
      <c r="S671" s="22" t="str">
        <f t="shared" si="359"/>
        <v/>
      </c>
      <c r="T671" s="22" t="str">
        <f t="shared" si="360"/>
        <v/>
      </c>
      <c r="U671" s="22" t="str">
        <f t="shared" si="361"/>
        <v/>
      </c>
      <c r="V671" s="22" t="str">
        <f t="shared" si="362"/>
        <v/>
      </c>
      <c r="W671" s="22" t="str">
        <f t="shared" si="363"/>
        <v/>
      </c>
      <c r="X671" s="22" t="str">
        <f t="shared" si="364"/>
        <v/>
      </c>
      <c r="Y671" s="22" t="str">
        <f t="shared" si="365"/>
        <v/>
      </c>
      <c r="Z671" s="22" t="str">
        <f t="shared" si="366"/>
        <v/>
      </c>
      <c r="AA671" s="22" t="str">
        <f t="shared" si="367"/>
        <v/>
      </c>
      <c r="AB671" s="22">
        <f t="shared" si="368"/>
        <v>0</v>
      </c>
      <c r="AC671" s="22">
        <f t="shared" si="369"/>
        <v>0</v>
      </c>
      <c r="AD671" s="29">
        <f t="shared" si="370"/>
        <v>14.62</v>
      </c>
      <c r="AE671" s="22">
        <f t="shared" si="371"/>
        <v>9</v>
      </c>
      <c r="AF671" s="22">
        <f t="shared" si="372"/>
        <v>0</v>
      </c>
      <c r="AG671" s="22">
        <f t="shared" si="373"/>
        <v>0</v>
      </c>
      <c r="AH671" s="22">
        <f t="shared" si="374"/>
        <v>0</v>
      </c>
      <c r="AI671" s="22">
        <f t="shared" si="375"/>
        <v>0</v>
      </c>
      <c r="AJ671" s="31">
        <f t="shared" si="376"/>
        <v>8</v>
      </c>
      <c r="AK671" s="22">
        <f t="shared" si="377"/>
        <v>13</v>
      </c>
      <c r="AL671" s="22">
        <f t="shared" si="378"/>
        <v>13</v>
      </c>
      <c r="AM671" s="22">
        <f t="shared" si="379"/>
        <v>13</v>
      </c>
      <c r="AN671" s="22">
        <f t="shared" si="380"/>
        <v>16</v>
      </c>
      <c r="AO671" s="22">
        <f t="shared" si="381"/>
        <v>9</v>
      </c>
      <c r="AP671" s="22">
        <f t="shared" si="382"/>
        <v>2</v>
      </c>
      <c r="AQ671" s="2">
        <f t="shared" si="383"/>
        <v>0.38200000000000001</v>
      </c>
    </row>
    <row r="672" spans="1:43" x14ac:dyDescent="0.25">
      <c r="A672" s="26" t="str">
        <f t="shared" si="384"/>
        <v/>
      </c>
      <c r="B672" t="s">
        <v>6773</v>
      </c>
      <c r="C672" t="s">
        <v>64</v>
      </c>
      <c r="D672" t="s">
        <v>24</v>
      </c>
      <c r="E672" t="s">
        <v>1602</v>
      </c>
      <c r="F672">
        <v>2026</v>
      </c>
      <c r="G672" t="s">
        <v>5657</v>
      </c>
      <c r="H672" s="4">
        <v>46173</v>
      </c>
      <c r="I672" s="4" t="str">
        <f t="shared" si="350"/>
        <v>Big South</v>
      </c>
      <c r="J672" s="2" t="str">
        <f t="shared" si="351"/>
        <v/>
      </c>
      <c r="K672" s="2" t="str">
        <f t="shared" si="352"/>
        <v/>
      </c>
      <c r="L672" s="2" t="str">
        <f t="shared" si="353"/>
        <v/>
      </c>
      <c r="M672" s="2" t="str">
        <f t="shared" si="354"/>
        <v/>
      </c>
      <c r="N672" s="22" t="str" cm="1">
        <f t="array" ref="N672">IFERROR(INDEX(Stats_Hit_GP,MATCH($B672,Stats_Hit_Player,0)),"")</f>
        <v/>
      </c>
      <c r="O672" s="22" t="str">
        <f t="shared" si="355"/>
        <v/>
      </c>
      <c r="P672" s="22" t="str">
        <f t="shared" si="356"/>
        <v/>
      </c>
      <c r="Q672" s="22" t="str">
        <f t="shared" si="357"/>
        <v/>
      </c>
      <c r="R672" s="22" t="str">
        <f t="shared" si="358"/>
        <v/>
      </c>
      <c r="S672" s="22" t="str">
        <f t="shared" si="359"/>
        <v/>
      </c>
      <c r="T672" s="22" t="str">
        <f t="shared" si="360"/>
        <v/>
      </c>
      <c r="U672" s="22" t="str">
        <f t="shared" si="361"/>
        <v/>
      </c>
      <c r="V672" s="22" t="str">
        <f t="shared" si="362"/>
        <v/>
      </c>
      <c r="W672" s="22" t="str">
        <f t="shared" si="363"/>
        <v/>
      </c>
      <c r="X672" s="22" t="str">
        <f t="shared" si="364"/>
        <v/>
      </c>
      <c r="Y672" s="22" t="str">
        <f t="shared" si="365"/>
        <v/>
      </c>
      <c r="Z672" s="22" t="str">
        <f t="shared" si="366"/>
        <v/>
      </c>
      <c r="AA672" s="22" t="str">
        <f t="shared" si="367"/>
        <v/>
      </c>
      <c r="AB672" s="22" t="str">
        <f t="shared" si="368"/>
        <v/>
      </c>
      <c r="AC672" s="22" t="str">
        <f t="shared" si="369"/>
        <v/>
      </c>
      <c r="AD672" s="29" t="str">
        <f t="shared" si="370"/>
        <v/>
      </c>
      <c r="AE672" s="22" t="str">
        <f t="shared" si="371"/>
        <v/>
      </c>
      <c r="AF672" s="22" t="str">
        <f t="shared" si="372"/>
        <v/>
      </c>
      <c r="AG672" s="22" t="str">
        <f t="shared" si="373"/>
        <v/>
      </c>
      <c r="AH672" s="22" t="str">
        <f t="shared" si="374"/>
        <v/>
      </c>
      <c r="AI672" s="22" t="str">
        <f t="shared" si="375"/>
        <v/>
      </c>
      <c r="AJ672" s="31" t="str">
        <f t="shared" si="376"/>
        <v/>
      </c>
      <c r="AK672" s="22" t="str">
        <f t="shared" si="377"/>
        <v/>
      </c>
      <c r="AL672" s="22" t="str">
        <f t="shared" si="378"/>
        <v/>
      </c>
      <c r="AM672" s="22" t="str">
        <f t="shared" si="379"/>
        <v/>
      </c>
      <c r="AN672" s="22" t="str">
        <f t="shared" si="380"/>
        <v/>
      </c>
      <c r="AO672" s="22" t="str">
        <f t="shared" si="381"/>
        <v/>
      </c>
      <c r="AP672" s="22" t="str">
        <f t="shared" si="382"/>
        <v/>
      </c>
      <c r="AQ672" s="2" t="str">
        <f t="shared" si="383"/>
        <v/>
      </c>
    </row>
    <row r="673" spans="1:43" x14ac:dyDescent="0.25">
      <c r="A673" s="26" t="str">
        <f t="shared" si="384"/>
        <v/>
      </c>
      <c r="B673" t="s">
        <v>6774</v>
      </c>
      <c r="C673" t="s">
        <v>5702</v>
      </c>
      <c r="D673" t="s">
        <v>24</v>
      </c>
      <c r="E673" t="s">
        <v>6544</v>
      </c>
      <c r="F673">
        <v>2026</v>
      </c>
      <c r="G673" t="s">
        <v>5657</v>
      </c>
      <c r="H673" s="4">
        <v>46173</v>
      </c>
      <c r="I673" s="4" t="str">
        <f t="shared" si="350"/>
        <v/>
      </c>
      <c r="J673" s="2" t="str">
        <f t="shared" si="351"/>
        <v/>
      </c>
      <c r="K673" s="2" t="str">
        <f t="shared" si="352"/>
        <v/>
      </c>
      <c r="L673" s="2" t="str">
        <f t="shared" si="353"/>
        <v/>
      </c>
      <c r="M673" s="2" t="str">
        <f t="shared" si="354"/>
        <v/>
      </c>
      <c r="N673" s="22" t="str" cm="1">
        <f t="array" ref="N673">IFERROR(INDEX(Stats_Hit_GP,MATCH($B673,Stats_Hit_Player,0)),"")</f>
        <v/>
      </c>
      <c r="O673" s="22" t="str">
        <f t="shared" si="355"/>
        <v/>
      </c>
      <c r="P673" s="22" t="str">
        <f t="shared" si="356"/>
        <v/>
      </c>
      <c r="Q673" s="22" t="str">
        <f t="shared" si="357"/>
        <v/>
      </c>
      <c r="R673" s="22" t="str">
        <f t="shared" si="358"/>
        <v/>
      </c>
      <c r="S673" s="22" t="str">
        <f t="shared" si="359"/>
        <v/>
      </c>
      <c r="T673" s="22" t="str">
        <f t="shared" si="360"/>
        <v/>
      </c>
      <c r="U673" s="22" t="str">
        <f t="shared" si="361"/>
        <v/>
      </c>
      <c r="V673" s="22" t="str">
        <f t="shared" si="362"/>
        <v/>
      </c>
      <c r="W673" s="22" t="str">
        <f t="shared" si="363"/>
        <v/>
      </c>
      <c r="X673" s="22" t="str">
        <f t="shared" si="364"/>
        <v/>
      </c>
      <c r="Y673" s="22" t="str">
        <f t="shared" si="365"/>
        <v/>
      </c>
      <c r="Z673" s="22" t="str">
        <f t="shared" si="366"/>
        <v/>
      </c>
      <c r="AA673" s="22" t="str">
        <f t="shared" si="367"/>
        <v/>
      </c>
      <c r="AB673" s="22" t="str">
        <f t="shared" si="368"/>
        <v/>
      </c>
      <c r="AC673" s="22" t="str">
        <f t="shared" si="369"/>
        <v/>
      </c>
      <c r="AD673" s="29" t="str">
        <f t="shared" si="370"/>
        <v/>
      </c>
      <c r="AE673" s="22" t="str">
        <f t="shared" si="371"/>
        <v/>
      </c>
      <c r="AF673" s="22" t="str">
        <f t="shared" si="372"/>
        <v/>
      </c>
      <c r="AG673" s="22" t="str">
        <f t="shared" si="373"/>
        <v/>
      </c>
      <c r="AH673" s="22" t="str">
        <f t="shared" si="374"/>
        <v/>
      </c>
      <c r="AI673" s="22" t="str">
        <f t="shared" si="375"/>
        <v/>
      </c>
      <c r="AJ673" s="31" t="str">
        <f t="shared" si="376"/>
        <v/>
      </c>
      <c r="AK673" s="22" t="str">
        <f t="shared" si="377"/>
        <v/>
      </c>
      <c r="AL673" s="22" t="str">
        <f t="shared" si="378"/>
        <v/>
      </c>
      <c r="AM673" s="22" t="str">
        <f t="shared" si="379"/>
        <v/>
      </c>
      <c r="AN673" s="22" t="str">
        <f t="shared" si="380"/>
        <v/>
      </c>
      <c r="AO673" s="22" t="str">
        <f t="shared" si="381"/>
        <v/>
      </c>
      <c r="AP673" s="22" t="str">
        <f t="shared" si="382"/>
        <v/>
      </c>
      <c r="AQ673" s="2" t="str">
        <f t="shared" si="383"/>
        <v/>
      </c>
    </row>
    <row r="674" spans="1:43" x14ac:dyDescent="0.25">
      <c r="A674" s="26" t="str">
        <f t="shared" si="384"/>
        <v/>
      </c>
      <c r="B674" t="s">
        <v>6775</v>
      </c>
      <c r="C674" t="s">
        <v>64</v>
      </c>
      <c r="D674" t="s">
        <v>37</v>
      </c>
      <c r="E674" t="s">
        <v>950</v>
      </c>
      <c r="F674">
        <v>2026</v>
      </c>
      <c r="G674" t="s">
        <v>5657</v>
      </c>
      <c r="H674" s="4">
        <v>46173</v>
      </c>
      <c r="I674" s="4" t="str">
        <f t="shared" si="350"/>
        <v>Atlantic Sun</v>
      </c>
      <c r="J674" s="2" t="str">
        <f t="shared" si="351"/>
        <v/>
      </c>
      <c r="K674" s="2" t="str">
        <f t="shared" si="352"/>
        <v/>
      </c>
      <c r="L674" s="2" t="str">
        <f t="shared" si="353"/>
        <v/>
      </c>
      <c r="M674" s="2" t="str">
        <f t="shared" si="354"/>
        <v/>
      </c>
      <c r="N674" s="22" t="str" cm="1">
        <f t="array" ref="N674">IFERROR(INDEX(Stats_Hit_GP,MATCH($B674,Stats_Hit_Player,0)),"")</f>
        <v/>
      </c>
      <c r="O674" s="22" t="str">
        <f t="shared" si="355"/>
        <v/>
      </c>
      <c r="P674" s="22" t="str">
        <f t="shared" si="356"/>
        <v/>
      </c>
      <c r="Q674" s="22" t="str">
        <f t="shared" si="357"/>
        <v/>
      </c>
      <c r="R674" s="22" t="str">
        <f t="shared" si="358"/>
        <v/>
      </c>
      <c r="S674" s="22" t="str">
        <f t="shared" si="359"/>
        <v/>
      </c>
      <c r="T674" s="22" t="str">
        <f t="shared" si="360"/>
        <v/>
      </c>
      <c r="U674" s="22" t="str">
        <f t="shared" si="361"/>
        <v/>
      </c>
      <c r="V674" s="22" t="str">
        <f t="shared" si="362"/>
        <v/>
      </c>
      <c r="W674" s="22" t="str">
        <f t="shared" si="363"/>
        <v/>
      </c>
      <c r="X674" s="22" t="str">
        <f t="shared" si="364"/>
        <v/>
      </c>
      <c r="Y674" s="22" t="str">
        <f t="shared" si="365"/>
        <v/>
      </c>
      <c r="Z674" s="22" t="str">
        <f t="shared" si="366"/>
        <v/>
      </c>
      <c r="AA674" s="22" t="str">
        <f t="shared" si="367"/>
        <v/>
      </c>
      <c r="AB674" s="22">
        <f t="shared" si="368"/>
        <v>1</v>
      </c>
      <c r="AC674" s="22">
        <f t="shared" si="369"/>
        <v>4</v>
      </c>
      <c r="AD674" s="29">
        <f t="shared" si="370"/>
        <v>6.94</v>
      </c>
      <c r="AE674" s="22">
        <f t="shared" si="371"/>
        <v>9</v>
      </c>
      <c r="AF674" s="22">
        <f t="shared" si="372"/>
        <v>8</v>
      </c>
      <c r="AG674" s="22">
        <f t="shared" si="373"/>
        <v>0</v>
      </c>
      <c r="AH674" s="22">
        <f t="shared" si="374"/>
        <v>0</v>
      </c>
      <c r="AI674" s="22">
        <f t="shared" si="375"/>
        <v>0</v>
      </c>
      <c r="AJ674" s="31">
        <f t="shared" si="376"/>
        <v>36.1</v>
      </c>
      <c r="AK674" s="22">
        <f t="shared" si="377"/>
        <v>39</v>
      </c>
      <c r="AL674" s="22">
        <f t="shared" si="378"/>
        <v>29</v>
      </c>
      <c r="AM674" s="22">
        <f t="shared" si="379"/>
        <v>28</v>
      </c>
      <c r="AN674" s="22">
        <f t="shared" si="380"/>
        <v>23</v>
      </c>
      <c r="AO674" s="22">
        <f t="shared" si="381"/>
        <v>34</v>
      </c>
      <c r="AP674" s="22">
        <f t="shared" si="382"/>
        <v>7</v>
      </c>
      <c r="AQ674" s="2">
        <f t="shared" si="383"/>
        <v>0.28299999999999997</v>
      </c>
    </row>
    <row r="675" spans="1:43" x14ac:dyDescent="0.25">
      <c r="A675" s="26" t="str">
        <f t="shared" si="384"/>
        <v/>
      </c>
      <c r="B675" t="s">
        <v>6776</v>
      </c>
      <c r="C675" t="s">
        <v>5700</v>
      </c>
      <c r="D675" t="s">
        <v>47</v>
      </c>
      <c r="E675" t="s">
        <v>2360</v>
      </c>
      <c r="F675">
        <v>2026</v>
      </c>
      <c r="G675" t="s">
        <v>5657</v>
      </c>
      <c r="H675" s="4">
        <v>46173</v>
      </c>
      <c r="I675" s="4" t="str">
        <f t="shared" si="350"/>
        <v>Coastal</v>
      </c>
      <c r="J675" s="2" t="str">
        <f t="shared" si="351"/>
        <v/>
      </c>
      <c r="K675" s="2" t="str">
        <f t="shared" si="352"/>
        <v/>
      </c>
      <c r="L675" s="2" t="str">
        <f t="shared" si="353"/>
        <v/>
      </c>
      <c r="M675" s="2" t="str">
        <f t="shared" si="354"/>
        <v/>
      </c>
      <c r="N675" s="22" t="str" cm="1">
        <f t="array" ref="N675">IFERROR(INDEX(Stats_Hit_GP,MATCH($B675,Stats_Hit_Player,0)),"")</f>
        <v/>
      </c>
      <c r="O675" s="22" t="str">
        <f t="shared" si="355"/>
        <v/>
      </c>
      <c r="P675" s="22" t="str">
        <f t="shared" si="356"/>
        <v/>
      </c>
      <c r="Q675" s="22" t="str">
        <f t="shared" si="357"/>
        <v/>
      </c>
      <c r="R675" s="22" t="str">
        <f t="shared" si="358"/>
        <v/>
      </c>
      <c r="S675" s="22" t="str">
        <f t="shared" si="359"/>
        <v/>
      </c>
      <c r="T675" s="22" t="str">
        <f t="shared" si="360"/>
        <v/>
      </c>
      <c r="U675" s="22" t="str">
        <f t="shared" si="361"/>
        <v/>
      </c>
      <c r="V675" s="22" t="str">
        <f t="shared" si="362"/>
        <v/>
      </c>
      <c r="W675" s="22" t="str">
        <f t="shared" si="363"/>
        <v/>
      </c>
      <c r="X675" s="22" t="str">
        <f t="shared" si="364"/>
        <v/>
      </c>
      <c r="Y675" s="22" t="str">
        <f t="shared" si="365"/>
        <v/>
      </c>
      <c r="Z675" s="22" t="str">
        <f t="shared" si="366"/>
        <v/>
      </c>
      <c r="AA675" s="22" t="str">
        <f t="shared" si="367"/>
        <v/>
      </c>
      <c r="AB675" s="22" t="str">
        <f t="shared" si="368"/>
        <v/>
      </c>
      <c r="AC675" s="22" t="str">
        <f t="shared" si="369"/>
        <v/>
      </c>
      <c r="AD675" s="29" t="str">
        <f t="shared" si="370"/>
        <v/>
      </c>
      <c r="AE675" s="22" t="str">
        <f t="shared" si="371"/>
        <v/>
      </c>
      <c r="AF675" s="22" t="str">
        <f t="shared" si="372"/>
        <v/>
      </c>
      <c r="AG675" s="22" t="str">
        <f t="shared" si="373"/>
        <v/>
      </c>
      <c r="AH675" s="22" t="str">
        <f t="shared" si="374"/>
        <v/>
      </c>
      <c r="AI675" s="22" t="str">
        <f t="shared" si="375"/>
        <v/>
      </c>
      <c r="AJ675" s="31" t="str">
        <f t="shared" si="376"/>
        <v/>
      </c>
      <c r="AK675" s="22" t="str">
        <f t="shared" si="377"/>
        <v/>
      </c>
      <c r="AL675" s="22" t="str">
        <f t="shared" si="378"/>
        <v/>
      </c>
      <c r="AM675" s="22" t="str">
        <f t="shared" si="379"/>
        <v/>
      </c>
      <c r="AN675" s="22" t="str">
        <f t="shared" si="380"/>
        <v/>
      </c>
      <c r="AO675" s="22" t="str">
        <f t="shared" si="381"/>
        <v/>
      </c>
      <c r="AP675" s="22" t="str">
        <f t="shared" si="382"/>
        <v/>
      </c>
      <c r="AQ675" s="2" t="str">
        <f t="shared" si="383"/>
        <v/>
      </c>
    </row>
    <row r="676" spans="1:43" x14ac:dyDescent="0.25">
      <c r="A676" s="26" t="str">
        <f t="shared" si="384"/>
        <v/>
      </c>
      <c r="B676" t="s">
        <v>6777</v>
      </c>
      <c r="C676" t="s">
        <v>5700</v>
      </c>
      <c r="D676" t="s">
        <v>47</v>
      </c>
      <c r="E676" t="s">
        <v>2360</v>
      </c>
      <c r="F676">
        <v>2026</v>
      </c>
      <c r="G676" t="s">
        <v>5657</v>
      </c>
      <c r="H676" s="4">
        <v>46173</v>
      </c>
      <c r="I676" s="4" t="str">
        <f t="shared" si="350"/>
        <v>Coastal</v>
      </c>
      <c r="J676" s="2" t="str">
        <f t="shared" si="351"/>
        <v/>
      </c>
      <c r="K676" s="2" t="str">
        <f t="shared" si="352"/>
        <v/>
      </c>
      <c r="L676" s="2" t="str">
        <f t="shared" si="353"/>
        <v/>
      </c>
      <c r="M676" s="2" t="str">
        <f t="shared" si="354"/>
        <v/>
      </c>
      <c r="N676" s="22" t="str" cm="1">
        <f t="array" ref="N676">IFERROR(INDEX(Stats_Hit_GP,MATCH($B676,Stats_Hit_Player,0)),"")</f>
        <v/>
      </c>
      <c r="O676" s="22" t="str">
        <f t="shared" si="355"/>
        <v/>
      </c>
      <c r="P676" s="22" t="str">
        <f t="shared" si="356"/>
        <v/>
      </c>
      <c r="Q676" s="22" t="str">
        <f t="shared" si="357"/>
        <v/>
      </c>
      <c r="R676" s="22" t="str">
        <f t="shared" si="358"/>
        <v/>
      </c>
      <c r="S676" s="22" t="str">
        <f t="shared" si="359"/>
        <v/>
      </c>
      <c r="T676" s="22" t="str">
        <f t="shared" si="360"/>
        <v/>
      </c>
      <c r="U676" s="22" t="str">
        <f t="shared" si="361"/>
        <v/>
      </c>
      <c r="V676" s="22" t="str">
        <f t="shared" si="362"/>
        <v/>
      </c>
      <c r="W676" s="22" t="str">
        <f t="shared" si="363"/>
        <v/>
      </c>
      <c r="X676" s="22" t="str">
        <f t="shared" si="364"/>
        <v/>
      </c>
      <c r="Y676" s="22" t="str">
        <f t="shared" si="365"/>
        <v/>
      </c>
      <c r="Z676" s="22" t="str">
        <f t="shared" si="366"/>
        <v/>
      </c>
      <c r="AA676" s="22" t="str">
        <f t="shared" si="367"/>
        <v/>
      </c>
      <c r="AB676" s="22" t="str">
        <f t="shared" si="368"/>
        <v/>
      </c>
      <c r="AC676" s="22" t="str">
        <f t="shared" si="369"/>
        <v/>
      </c>
      <c r="AD676" s="29" t="str">
        <f t="shared" si="370"/>
        <v/>
      </c>
      <c r="AE676" s="22" t="str">
        <f t="shared" si="371"/>
        <v/>
      </c>
      <c r="AF676" s="22" t="str">
        <f t="shared" si="372"/>
        <v/>
      </c>
      <c r="AG676" s="22" t="str">
        <f t="shared" si="373"/>
        <v/>
      </c>
      <c r="AH676" s="22" t="str">
        <f t="shared" si="374"/>
        <v/>
      </c>
      <c r="AI676" s="22" t="str">
        <f t="shared" si="375"/>
        <v/>
      </c>
      <c r="AJ676" s="31" t="str">
        <f t="shared" si="376"/>
        <v/>
      </c>
      <c r="AK676" s="22" t="str">
        <f t="shared" si="377"/>
        <v/>
      </c>
      <c r="AL676" s="22" t="str">
        <f t="shared" si="378"/>
        <v/>
      </c>
      <c r="AM676" s="22" t="str">
        <f t="shared" si="379"/>
        <v/>
      </c>
      <c r="AN676" s="22" t="str">
        <f t="shared" si="380"/>
        <v/>
      </c>
      <c r="AO676" s="22" t="str">
        <f t="shared" si="381"/>
        <v/>
      </c>
      <c r="AP676" s="22" t="str">
        <f t="shared" si="382"/>
        <v/>
      </c>
      <c r="AQ676" s="2" t="str">
        <f t="shared" si="383"/>
        <v/>
      </c>
    </row>
    <row r="677" spans="1:43" x14ac:dyDescent="0.25">
      <c r="A677" s="26" t="str">
        <f t="shared" si="384"/>
        <v/>
      </c>
      <c r="B677" t="s">
        <v>6778</v>
      </c>
      <c r="C677" t="s">
        <v>5700</v>
      </c>
      <c r="D677" t="s">
        <v>47</v>
      </c>
      <c r="E677" t="s">
        <v>532</v>
      </c>
      <c r="F677">
        <v>2026</v>
      </c>
      <c r="G677" t="s">
        <v>5657</v>
      </c>
      <c r="H677" s="4">
        <v>46173</v>
      </c>
      <c r="I677" s="4" t="str">
        <f t="shared" si="350"/>
        <v>ACC</v>
      </c>
      <c r="J677" s="2" t="str">
        <f t="shared" si="351"/>
        <v/>
      </c>
      <c r="K677" s="2" t="str">
        <f t="shared" si="352"/>
        <v/>
      </c>
      <c r="L677" s="2" t="str">
        <f t="shared" si="353"/>
        <v/>
      </c>
      <c r="M677" s="2" t="str">
        <f t="shared" si="354"/>
        <v/>
      </c>
      <c r="N677" s="22" t="str" cm="1">
        <f t="array" ref="N677">IFERROR(INDEX(Stats_Hit_GP,MATCH($B677,Stats_Hit_Player,0)),"")</f>
        <v/>
      </c>
      <c r="O677" s="22" t="str">
        <f t="shared" si="355"/>
        <v/>
      </c>
      <c r="P677" s="22" t="str">
        <f t="shared" si="356"/>
        <v/>
      </c>
      <c r="Q677" s="22" t="str">
        <f t="shared" si="357"/>
        <v/>
      </c>
      <c r="R677" s="22" t="str">
        <f t="shared" si="358"/>
        <v/>
      </c>
      <c r="S677" s="22" t="str">
        <f t="shared" si="359"/>
        <v/>
      </c>
      <c r="T677" s="22" t="str">
        <f t="shared" si="360"/>
        <v/>
      </c>
      <c r="U677" s="22" t="str">
        <f t="shared" si="361"/>
        <v/>
      </c>
      <c r="V677" s="22" t="str">
        <f t="shared" si="362"/>
        <v/>
      </c>
      <c r="W677" s="22" t="str">
        <f t="shared" si="363"/>
        <v/>
      </c>
      <c r="X677" s="22" t="str">
        <f t="shared" si="364"/>
        <v/>
      </c>
      <c r="Y677" s="22" t="str">
        <f t="shared" si="365"/>
        <v/>
      </c>
      <c r="Z677" s="22" t="str">
        <f t="shared" si="366"/>
        <v/>
      </c>
      <c r="AA677" s="22" t="str">
        <f t="shared" si="367"/>
        <v/>
      </c>
      <c r="AB677" s="22" t="str">
        <f t="shared" si="368"/>
        <v/>
      </c>
      <c r="AC677" s="22" t="str">
        <f t="shared" si="369"/>
        <v/>
      </c>
      <c r="AD677" s="29" t="str">
        <f t="shared" si="370"/>
        <v/>
      </c>
      <c r="AE677" s="22" t="str">
        <f t="shared" si="371"/>
        <v/>
      </c>
      <c r="AF677" s="22" t="str">
        <f t="shared" si="372"/>
        <v/>
      </c>
      <c r="AG677" s="22" t="str">
        <f t="shared" si="373"/>
        <v/>
      </c>
      <c r="AH677" s="22" t="str">
        <f t="shared" si="374"/>
        <v/>
      </c>
      <c r="AI677" s="22" t="str">
        <f t="shared" si="375"/>
        <v/>
      </c>
      <c r="AJ677" s="31" t="str">
        <f t="shared" si="376"/>
        <v/>
      </c>
      <c r="AK677" s="22" t="str">
        <f t="shared" si="377"/>
        <v/>
      </c>
      <c r="AL677" s="22" t="str">
        <f t="shared" si="378"/>
        <v/>
      </c>
      <c r="AM677" s="22" t="str">
        <f t="shared" si="379"/>
        <v/>
      </c>
      <c r="AN677" s="22" t="str">
        <f t="shared" si="380"/>
        <v/>
      </c>
      <c r="AO677" s="22" t="str">
        <f t="shared" si="381"/>
        <v/>
      </c>
      <c r="AP677" s="22" t="str">
        <f t="shared" si="382"/>
        <v/>
      </c>
      <c r="AQ677" s="2" t="str">
        <f t="shared" si="383"/>
        <v/>
      </c>
    </row>
    <row r="678" spans="1:43" x14ac:dyDescent="0.25">
      <c r="A678" s="26" t="str">
        <f t="shared" si="384"/>
        <v/>
      </c>
      <c r="B678" t="s">
        <v>6779</v>
      </c>
      <c r="C678" t="s">
        <v>64</v>
      </c>
      <c r="D678" t="s">
        <v>37</v>
      </c>
      <c r="E678" t="s">
        <v>4522</v>
      </c>
      <c r="F678">
        <v>2026</v>
      </c>
      <c r="G678" t="s">
        <v>5657</v>
      </c>
      <c r="H678" s="4">
        <v>46173</v>
      </c>
      <c r="I678" s="4" t="str">
        <f t="shared" si="350"/>
        <v>SoCon</v>
      </c>
      <c r="J678" s="2" t="str">
        <f t="shared" si="351"/>
        <v/>
      </c>
      <c r="K678" s="2" t="str">
        <f t="shared" si="352"/>
        <v/>
      </c>
      <c r="L678" s="2" t="str">
        <f t="shared" si="353"/>
        <v/>
      </c>
      <c r="M678" s="2" t="str">
        <f t="shared" si="354"/>
        <v/>
      </c>
      <c r="N678" s="22" t="str" cm="1">
        <f t="array" ref="N678">IFERROR(INDEX(Stats_Hit_GP,MATCH($B678,Stats_Hit_Player,0)),"")</f>
        <v/>
      </c>
      <c r="O678" s="22" t="str">
        <f t="shared" si="355"/>
        <v/>
      </c>
      <c r="P678" s="22" t="str">
        <f t="shared" si="356"/>
        <v/>
      </c>
      <c r="Q678" s="22" t="str">
        <f t="shared" si="357"/>
        <v/>
      </c>
      <c r="R678" s="22" t="str">
        <f t="shared" si="358"/>
        <v/>
      </c>
      <c r="S678" s="22" t="str">
        <f t="shared" si="359"/>
        <v/>
      </c>
      <c r="T678" s="22" t="str">
        <f t="shared" si="360"/>
        <v/>
      </c>
      <c r="U678" s="22" t="str">
        <f t="shared" si="361"/>
        <v/>
      </c>
      <c r="V678" s="22" t="str">
        <f t="shared" si="362"/>
        <v/>
      </c>
      <c r="W678" s="22" t="str">
        <f t="shared" si="363"/>
        <v/>
      </c>
      <c r="X678" s="22" t="str">
        <f t="shared" si="364"/>
        <v/>
      </c>
      <c r="Y678" s="22" t="str">
        <f t="shared" si="365"/>
        <v/>
      </c>
      <c r="Z678" s="22" t="str">
        <f t="shared" si="366"/>
        <v/>
      </c>
      <c r="AA678" s="22" t="str">
        <f t="shared" si="367"/>
        <v/>
      </c>
      <c r="AB678" s="22">
        <f t="shared" si="368"/>
        <v>0</v>
      </c>
      <c r="AC678" s="22">
        <f t="shared" si="369"/>
        <v>0</v>
      </c>
      <c r="AD678" s="29">
        <f t="shared" si="370"/>
        <v>10.8</v>
      </c>
      <c r="AE678" s="22">
        <f t="shared" si="371"/>
        <v>2</v>
      </c>
      <c r="AF678" s="22">
        <f t="shared" si="372"/>
        <v>0</v>
      </c>
      <c r="AG678" s="22">
        <f t="shared" si="373"/>
        <v>0</v>
      </c>
      <c r="AH678" s="22">
        <f t="shared" si="374"/>
        <v>0</v>
      </c>
      <c r="AI678" s="22">
        <f t="shared" si="375"/>
        <v>0</v>
      </c>
      <c r="AJ678" s="31">
        <f t="shared" si="376"/>
        <v>1.2</v>
      </c>
      <c r="AK678" s="22">
        <f t="shared" si="377"/>
        <v>2</v>
      </c>
      <c r="AL678" s="22">
        <f t="shared" si="378"/>
        <v>2</v>
      </c>
      <c r="AM678" s="22">
        <f t="shared" si="379"/>
        <v>2</v>
      </c>
      <c r="AN678" s="22">
        <f t="shared" si="380"/>
        <v>2</v>
      </c>
      <c r="AO678" s="22">
        <f t="shared" si="381"/>
        <v>2</v>
      </c>
      <c r="AP678" s="22">
        <f t="shared" si="382"/>
        <v>2</v>
      </c>
      <c r="AQ678" s="2">
        <f t="shared" si="383"/>
        <v>0.33300000000000002</v>
      </c>
    </row>
    <row r="679" spans="1:43" x14ac:dyDescent="0.25">
      <c r="A679" s="26" t="str">
        <f t="shared" si="384"/>
        <v/>
      </c>
      <c r="B679" t="s">
        <v>6780</v>
      </c>
      <c r="C679" t="s">
        <v>30</v>
      </c>
      <c r="D679" t="s">
        <v>47</v>
      </c>
      <c r="E679" t="s">
        <v>6544</v>
      </c>
      <c r="F679">
        <v>2026</v>
      </c>
      <c r="G679" t="s">
        <v>5657</v>
      </c>
      <c r="H679" s="4">
        <v>46173</v>
      </c>
      <c r="I679" s="4" t="str">
        <f t="shared" si="350"/>
        <v/>
      </c>
      <c r="J679" s="2" t="str">
        <f t="shared" si="351"/>
        <v/>
      </c>
      <c r="K679" s="2" t="str">
        <f t="shared" si="352"/>
        <v/>
      </c>
      <c r="L679" s="2" t="str">
        <f t="shared" si="353"/>
        <v/>
      </c>
      <c r="M679" s="2" t="str">
        <f t="shared" si="354"/>
        <v/>
      </c>
      <c r="N679" s="22" t="str" cm="1">
        <f t="array" ref="N679">IFERROR(INDEX(Stats_Hit_GP,MATCH($B679,Stats_Hit_Player,0)),"")</f>
        <v/>
      </c>
      <c r="O679" s="22" t="str">
        <f t="shared" si="355"/>
        <v/>
      </c>
      <c r="P679" s="22" t="str">
        <f t="shared" si="356"/>
        <v/>
      </c>
      <c r="Q679" s="22" t="str">
        <f t="shared" si="357"/>
        <v/>
      </c>
      <c r="R679" s="22" t="str">
        <f t="shared" si="358"/>
        <v/>
      </c>
      <c r="S679" s="22" t="str">
        <f t="shared" si="359"/>
        <v/>
      </c>
      <c r="T679" s="22" t="str">
        <f t="shared" si="360"/>
        <v/>
      </c>
      <c r="U679" s="22" t="str">
        <f t="shared" si="361"/>
        <v/>
      </c>
      <c r="V679" s="22" t="str">
        <f t="shared" si="362"/>
        <v/>
      </c>
      <c r="W679" s="22" t="str">
        <f t="shared" si="363"/>
        <v/>
      </c>
      <c r="X679" s="22" t="str">
        <f t="shared" si="364"/>
        <v/>
      </c>
      <c r="Y679" s="22" t="str">
        <f t="shared" si="365"/>
        <v/>
      </c>
      <c r="Z679" s="22" t="str">
        <f t="shared" si="366"/>
        <v/>
      </c>
      <c r="AA679" s="22" t="str">
        <f t="shared" si="367"/>
        <v/>
      </c>
      <c r="AB679" s="22" t="str">
        <f t="shared" si="368"/>
        <v/>
      </c>
      <c r="AC679" s="22" t="str">
        <f t="shared" si="369"/>
        <v/>
      </c>
      <c r="AD679" s="29" t="str">
        <f t="shared" si="370"/>
        <v/>
      </c>
      <c r="AE679" s="22" t="str">
        <f t="shared" si="371"/>
        <v/>
      </c>
      <c r="AF679" s="22" t="str">
        <f t="shared" si="372"/>
        <v/>
      </c>
      <c r="AG679" s="22" t="str">
        <f t="shared" si="373"/>
        <v/>
      </c>
      <c r="AH679" s="22" t="str">
        <f t="shared" si="374"/>
        <v/>
      </c>
      <c r="AI679" s="22" t="str">
        <f t="shared" si="375"/>
        <v/>
      </c>
      <c r="AJ679" s="31" t="str">
        <f t="shared" si="376"/>
        <v/>
      </c>
      <c r="AK679" s="22" t="str">
        <f t="shared" si="377"/>
        <v/>
      </c>
      <c r="AL679" s="22" t="str">
        <f t="shared" si="378"/>
        <v/>
      </c>
      <c r="AM679" s="22" t="str">
        <f t="shared" si="379"/>
        <v/>
      </c>
      <c r="AN679" s="22" t="str">
        <f t="shared" si="380"/>
        <v/>
      </c>
      <c r="AO679" s="22" t="str">
        <f t="shared" si="381"/>
        <v/>
      </c>
      <c r="AP679" s="22" t="str">
        <f t="shared" si="382"/>
        <v/>
      </c>
      <c r="AQ679" s="2" t="str">
        <f t="shared" si="383"/>
        <v/>
      </c>
    </row>
    <row r="680" spans="1:43" x14ac:dyDescent="0.25">
      <c r="A680" s="26" t="str">
        <f t="shared" si="384"/>
        <v/>
      </c>
      <c r="B680" t="s">
        <v>130</v>
      </c>
      <c r="C680" t="s">
        <v>64</v>
      </c>
      <c r="D680" t="s">
        <v>47</v>
      </c>
      <c r="E680" t="s">
        <v>6544</v>
      </c>
      <c r="F680">
        <v>2026</v>
      </c>
      <c r="G680" t="s">
        <v>5657</v>
      </c>
      <c r="H680" s="4">
        <v>46173</v>
      </c>
      <c r="I680" s="4" t="str">
        <f t="shared" si="350"/>
        <v/>
      </c>
      <c r="J680" s="2">
        <f t="shared" si="351"/>
        <v>0.31</v>
      </c>
      <c r="K680" s="2">
        <f t="shared" si="352"/>
        <v>0.38200000000000001</v>
      </c>
      <c r="L680" s="2">
        <f t="shared" si="353"/>
        <v>0.47499999999999998</v>
      </c>
      <c r="M680" s="2">
        <f t="shared" si="354"/>
        <v>0.85699999999999998</v>
      </c>
      <c r="N680" s="22" cm="1">
        <f t="array" ref="N680">IFERROR(INDEX(Stats_Hit_GP,MATCH($B680,Stats_Hit_Player,0)),"")</f>
        <v>51</v>
      </c>
      <c r="O680" s="22">
        <f t="shared" si="355"/>
        <v>228</v>
      </c>
      <c r="P680" s="22">
        <f t="shared" si="356"/>
        <v>200</v>
      </c>
      <c r="Q680" s="22">
        <f t="shared" si="357"/>
        <v>37</v>
      </c>
      <c r="R680" s="22">
        <f t="shared" si="358"/>
        <v>62</v>
      </c>
      <c r="S680" s="22">
        <f t="shared" si="359"/>
        <v>12</v>
      </c>
      <c r="T680" s="22">
        <f t="shared" si="360"/>
        <v>0</v>
      </c>
      <c r="U680" s="22">
        <f t="shared" si="361"/>
        <v>7</v>
      </c>
      <c r="V680" s="22">
        <f t="shared" si="362"/>
        <v>38</v>
      </c>
      <c r="W680" s="22">
        <f t="shared" si="363"/>
        <v>7</v>
      </c>
      <c r="X680" s="22">
        <f t="shared" si="364"/>
        <v>18</v>
      </c>
      <c r="Y680" s="22">
        <f t="shared" si="365"/>
        <v>37</v>
      </c>
      <c r="Z680" s="22">
        <f t="shared" si="366"/>
        <v>5</v>
      </c>
      <c r="AA680" s="22">
        <f t="shared" si="367"/>
        <v>1</v>
      </c>
      <c r="AB680" s="22" t="str">
        <f t="shared" si="368"/>
        <v/>
      </c>
      <c r="AC680" s="22" t="str">
        <f t="shared" si="369"/>
        <v/>
      </c>
      <c r="AD680" s="29" t="str">
        <f t="shared" si="370"/>
        <v/>
      </c>
      <c r="AE680" s="22" t="str">
        <f t="shared" si="371"/>
        <v/>
      </c>
      <c r="AF680" s="22" t="str">
        <f t="shared" si="372"/>
        <v/>
      </c>
      <c r="AG680" s="22" t="str">
        <f t="shared" si="373"/>
        <v/>
      </c>
      <c r="AH680" s="22" t="str">
        <f t="shared" si="374"/>
        <v/>
      </c>
      <c r="AI680" s="22" t="str">
        <f t="shared" si="375"/>
        <v/>
      </c>
      <c r="AJ680" s="31" t="str">
        <f t="shared" si="376"/>
        <v/>
      </c>
      <c r="AK680" s="22" t="str">
        <f t="shared" si="377"/>
        <v/>
      </c>
      <c r="AL680" s="22" t="str">
        <f t="shared" si="378"/>
        <v/>
      </c>
      <c r="AM680" s="22" t="str">
        <f t="shared" si="379"/>
        <v/>
      </c>
      <c r="AN680" s="22" t="str">
        <f t="shared" si="380"/>
        <v/>
      </c>
      <c r="AO680" s="22" t="str">
        <f t="shared" si="381"/>
        <v/>
      </c>
      <c r="AP680" s="22" t="str">
        <f t="shared" si="382"/>
        <v/>
      </c>
      <c r="AQ680" s="2" t="str">
        <f t="shared" si="383"/>
        <v/>
      </c>
    </row>
    <row r="681" spans="1:43" x14ac:dyDescent="0.25">
      <c r="A681" s="26" t="str">
        <f t="shared" si="384"/>
        <v/>
      </c>
      <c r="B681" t="s">
        <v>940</v>
      </c>
      <c r="C681" t="s">
        <v>30</v>
      </c>
      <c r="D681" t="s">
        <v>47</v>
      </c>
      <c r="E681" t="s">
        <v>6544</v>
      </c>
      <c r="F681">
        <v>2026</v>
      </c>
      <c r="G681" t="s">
        <v>5657</v>
      </c>
      <c r="H681" s="4">
        <v>46173</v>
      </c>
      <c r="I681" s="4" t="str">
        <f t="shared" si="350"/>
        <v/>
      </c>
      <c r="J681" s="2">
        <f t="shared" si="351"/>
        <v>0.254</v>
      </c>
      <c r="K681" s="2">
        <f t="shared" si="352"/>
        <v>0.35299999999999998</v>
      </c>
      <c r="L681" s="2">
        <f t="shared" si="353"/>
        <v>0.27200000000000002</v>
      </c>
      <c r="M681" s="2">
        <f t="shared" si="354"/>
        <v>0.625</v>
      </c>
      <c r="N681" s="22" cm="1">
        <f t="array" ref="N681">IFERROR(INDEX(Stats_Hit_GP,MATCH($B681,Stats_Hit_Player,0)),"")</f>
        <v>34</v>
      </c>
      <c r="O681" s="22">
        <f t="shared" si="355"/>
        <v>133</v>
      </c>
      <c r="P681" s="22">
        <f t="shared" si="356"/>
        <v>114</v>
      </c>
      <c r="Q681" s="22">
        <f t="shared" si="357"/>
        <v>13</v>
      </c>
      <c r="R681" s="22">
        <f t="shared" si="358"/>
        <v>29</v>
      </c>
      <c r="S681" s="22">
        <f t="shared" si="359"/>
        <v>2</v>
      </c>
      <c r="T681" s="22">
        <f t="shared" si="360"/>
        <v>0</v>
      </c>
      <c r="U681" s="22">
        <f t="shared" si="361"/>
        <v>0</v>
      </c>
      <c r="V681" s="22">
        <f t="shared" si="362"/>
        <v>6</v>
      </c>
      <c r="W681" s="22">
        <f t="shared" si="363"/>
        <v>2</v>
      </c>
      <c r="X681" s="22">
        <f t="shared" si="364"/>
        <v>16</v>
      </c>
      <c r="Y681" s="22">
        <f t="shared" si="365"/>
        <v>20</v>
      </c>
      <c r="Z681" s="22">
        <f t="shared" si="366"/>
        <v>2</v>
      </c>
      <c r="AA681" s="22">
        <f t="shared" si="367"/>
        <v>1</v>
      </c>
      <c r="AB681" s="22" t="str">
        <f t="shared" si="368"/>
        <v/>
      </c>
      <c r="AC681" s="22" t="str">
        <f t="shared" si="369"/>
        <v/>
      </c>
      <c r="AD681" s="29" t="str">
        <f t="shared" si="370"/>
        <v/>
      </c>
      <c r="AE681" s="22" t="str">
        <f t="shared" si="371"/>
        <v/>
      </c>
      <c r="AF681" s="22" t="str">
        <f t="shared" si="372"/>
        <v/>
      </c>
      <c r="AG681" s="22" t="str">
        <f t="shared" si="373"/>
        <v/>
      </c>
      <c r="AH681" s="22" t="str">
        <f t="shared" si="374"/>
        <v/>
      </c>
      <c r="AI681" s="22" t="str">
        <f t="shared" si="375"/>
        <v/>
      </c>
      <c r="AJ681" s="31" t="str">
        <f t="shared" si="376"/>
        <v/>
      </c>
      <c r="AK681" s="22" t="str">
        <f t="shared" si="377"/>
        <v/>
      </c>
      <c r="AL681" s="22" t="str">
        <f t="shared" si="378"/>
        <v/>
      </c>
      <c r="AM681" s="22" t="str">
        <f t="shared" si="379"/>
        <v/>
      </c>
      <c r="AN681" s="22" t="str">
        <f t="shared" si="380"/>
        <v/>
      </c>
      <c r="AO681" s="22" t="str">
        <f t="shared" si="381"/>
        <v/>
      </c>
      <c r="AP681" s="22" t="str">
        <f t="shared" si="382"/>
        <v/>
      </c>
      <c r="AQ681" s="2" t="str">
        <f t="shared" si="383"/>
        <v/>
      </c>
    </row>
    <row r="682" spans="1:43" x14ac:dyDescent="0.25">
      <c r="A682" s="26" t="str">
        <f t="shared" si="384"/>
        <v/>
      </c>
      <c r="B682" t="s">
        <v>6781</v>
      </c>
      <c r="C682" t="s">
        <v>64</v>
      </c>
      <c r="D682" t="s">
        <v>47</v>
      </c>
      <c r="E682" t="s">
        <v>6544</v>
      </c>
      <c r="F682">
        <v>2026</v>
      </c>
      <c r="G682" t="s">
        <v>5657</v>
      </c>
      <c r="H682" s="4">
        <v>46173</v>
      </c>
      <c r="I682" s="4" t="str">
        <f t="shared" si="350"/>
        <v/>
      </c>
      <c r="J682" s="2" t="str">
        <f t="shared" si="351"/>
        <v/>
      </c>
      <c r="K682" s="2" t="str">
        <f t="shared" si="352"/>
        <v/>
      </c>
      <c r="L682" s="2" t="str">
        <f t="shared" si="353"/>
        <v/>
      </c>
      <c r="M682" s="2" t="str">
        <f t="shared" si="354"/>
        <v/>
      </c>
      <c r="N682" s="22" t="str" cm="1">
        <f t="array" ref="N682">IFERROR(INDEX(Stats_Hit_GP,MATCH($B682,Stats_Hit_Player,0)),"")</f>
        <v/>
      </c>
      <c r="O682" s="22" t="str">
        <f t="shared" si="355"/>
        <v/>
      </c>
      <c r="P682" s="22" t="str">
        <f t="shared" si="356"/>
        <v/>
      </c>
      <c r="Q682" s="22" t="str">
        <f t="shared" si="357"/>
        <v/>
      </c>
      <c r="R682" s="22" t="str">
        <f t="shared" si="358"/>
        <v/>
      </c>
      <c r="S682" s="22" t="str">
        <f t="shared" si="359"/>
        <v/>
      </c>
      <c r="T682" s="22" t="str">
        <f t="shared" si="360"/>
        <v/>
      </c>
      <c r="U682" s="22" t="str">
        <f t="shared" si="361"/>
        <v/>
      </c>
      <c r="V682" s="22" t="str">
        <f t="shared" si="362"/>
        <v/>
      </c>
      <c r="W682" s="22" t="str">
        <f t="shared" si="363"/>
        <v/>
      </c>
      <c r="X682" s="22" t="str">
        <f t="shared" si="364"/>
        <v/>
      </c>
      <c r="Y682" s="22" t="str">
        <f t="shared" si="365"/>
        <v/>
      </c>
      <c r="Z682" s="22" t="str">
        <f t="shared" si="366"/>
        <v/>
      </c>
      <c r="AA682" s="22" t="str">
        <f t="shared" si="367"/>
        <v/>
      </c>
      <c r="AB682" s="22" t="str">
        <f t="shared" si="368"/>
        <v/>
      </c>
      <c r="AC682" s="22" t="str">
        <f t="shared" si="369"/>
        <v/>
      </c>
      <c r="AD682" s="29" t="str">
        <f t="shared" si="370"/>
        <v/>
      </c>
      <c r="AE682" s="22" t="str">
        <f t="shared" si="371"/>
        <v/>
      </c>
      <c r="AF682" s="22" t="str">
        <f t="shared" si="372"/>
        <v/>
      </c>
      <c r="AG682" s="22" t="str">
        <f t="shared" si="373"/>
        <v/>
      </c>
      <c r="AH682" s="22" t="str">
        <f t="shared" si="374"/>
        <v/>
      </c>
      <c r="AI682" s="22" t="str">
        <f t="shared" si="375"/>
        <v/>
      </c>
      <c r="AJ682" s="31" t="str">
        <f t="shared" si="376"/>
        <v/>
      </c>
      <c r="AK682" s="22" t="str">
        <f t="shared" si="377"/>
        <v/>
      </c>
      <c r="AL682" s="22" t="str">
        <f t="shared" si="378"/>
        <v/>
      </c>
      <c r="AM682" s="22" t="str">
        <f t="shared" si="379"/>
        <v/>
      </c>
      <c r="AN682" s="22" t="str">
        <f t="shared" si="380"/>
        <v/>
      </c>
      <c r="AO682" s="22" t="str">
        <f t="shared" si="381"/>
        <v/>
      </c>
      <c r="AP682" s="22" t="str">
        <f t="shared" si="382"/>
        <v/>
      </c>
      <c r="AQ682" s="2" t="str">
        <f t="shared" si="383"/>
        <v/>
      </c>
    </row>
    <row r="683" spans="1:43" x14ac:dyDescent="0.25">
      <c r="A683" s="26" t="str">
        <f t="shared" si="384"/>
        <v/>
      </c>
      <c r="B683" t="s">
        <v>946</v>
      </c>
      <c r="C683" t="s">
        <v>25</v>
      </c>
      <c r="D683" t="s">
        <v>47</v>
      </c>
      <c r="E683" t="s">
        <v>6544</v>
      </c>
      <c r="F683">
        <v>2026</v>
      </c>
      <c r="G683" t="s">
        <v>5657</v>
      </c>
      <c r="H683" s="4">
        <v>46173</v>
      </c>
      <c r="I683" s="4" t="str">
        <f t="shared" si="350"/>
        <v/>
      </c>
      <c r="J683" s="2">
        <f t="shared" si="351"/>
        <v>0.109</v>
      </c>
      <c r="K683" s="2">
        <f t="shared" si="352"/>
        <v>0.222</v>
      </c>
      <c r="L683" s="2">
        <f t="shared" si="353"/>
        <v>0.109</v>
      </c>
      <c r="M683" s="2">
        <f t="shared" si="354"/>
        <v>0.33100000000000002</v>
      </c>
      <c r="N683" s="22" cm="1">
        <f t="array" ref="N683">IFERROR(INDEX(Stats_Hit_GP,MATCH($B683,Stats_Hit_Player,0)),"")</f>
        <v>17</v>
      </c>
      <c r="O683" s="22">
        <f t="shared" si="355"/>
        <v>65</v>
      </c>
      <c r="P683" s="22">
        <f t="shared" si="356"/>
        <v>55</v>
      </c>
      <c r="Q683" s="22">
        <f t="shared" si="357"/>
        <v>6</v>
      </c>
      <c r="R683" s="22">
        <f t="shared" si="358"/>
        <v>6</v>
      </c>
      <c r="S683" s="22">
        <f t="shared" si="359"/>
        <v>0</v>
      </c>
      <c r="T683" s="22">
        <f t="shared" si="360"/>
        <v>0</v>
      </c>
      <c r="U683" s="22">
        <f t="shared" si="361"/>
        <v>0</v>
      </c>
      <c r="V683" s="22">
        <f t="shared" si="362"/>
        <v>1</v>
      </c>
      <c r="W683" s="22">
        <f t="shared" si="363"/>
        <v>4</v>
      </c>
      <c r="X683" s="22">
        <f t="shared" si="364"/>
        <v>4</v>
      </c>
      <c r="Y683" s="22">
        <f t="shared" si="365"/>
        <v>23</v>
      </c>
      <c r="Z683" s="22">
        <f t="shared" si="366"/>
        <v>0</v>
      </c>
      <c r="AA683" s="22">
        <f t="shared" si="367"/>
        <v>0</v>
      </c>
      <c r="AB683" s="22" t="str">
        <f t="shared" si="368"/>
        <v/>
      </c>
      <c r="AC683" s="22" t="str">
        <f t="shared" si="369"/>
        <v/>
      </c>
      <c r="AD683" s="29" t="str">
        <f t="shared" si="370"/>
        <v/>
      </c>
      <c r="AE683" s="22" t="str">
        <f t="shared" si="371"/>
        <v/>
      </c>
      <c r="AF683" s="22" t="str">
        <f t="shared" si="372"/>
        <v/>
      </c>
      <c r="AG683" s="22" t="str">
        <f t="shared" si="373"/>
        <v/>
      </c>
      <c r="AH683" s="22" t="str">
        <f t="shared" si="374"/>
        <v/>
      </c>
      <c r="AI683" s="22" t="str">
        <f t="shared" si="375"/>
        <v/>
      </c>
      <c r="AJ683" s="31" t="str">
        <f t="shared" si="376"/>
        <v/>
      </c>
      <c r="AK683" s="22" t="str">
        <f t="shared" si="377"/>
        <v/>
      </c>
      <c r="AL683" s="22" t="str">
        <f t="shared" si="378"/>
        <v/>
      </c>
      <c r="AM683" s="22" t="str">
        <f t="shared" si="379"/>
        <v/>
      </c>
      <c r="AN683" s="22" t="str">
        <f t="shared" si="380"/>
        <v/>
      </c>
      <c r="AO683" s="22" t="str">
        <f t="shared" si="381"/>
        <v/>
      </c>
      <c r="AP683" s="22" t="str">
        <f t="shared" si="382"/>
        <v/>
      </c>
      <c r="AQ683" s="2" t="str">
        <f t="shared" si="383"/>
        <v/>
      </c>
    </row>
    <row r="684" spans="1:43" x14ac:dyDescent="0.25">
      <c r="A684" s="26" t="str">
        <f t="shared" si="384"/>
        <v/>
      </c>
      <c r="B684" t="s">
        <v>3357</v>
      </c>
      <c r="C684" t="s">
        <v>25</v>
      </c>
      <c r="D684" t="s">
        <v>37</v>
      </c>
      <c r="E684" t="s">
        <v>3344</v>
      </c>
      <c r="F684">
        <v>2026</v>
      </c>
      <c r="G684" t="s">
        <v>5657</v>
      </c>
      <c r="H684" s="4">
        <v>46173</v>
      </c>
      <c r="I684" s="4" t="str">
        <f t="shared" si="350"/>
        <v>Missouri Valley</v>
      </c>
      <c r="J684" s="2">
        <f t="shared" si="351"/>
        <v>0.2</v>
      </c>
      <c r="K684" s="2">
        <f t="shared" si="352"/>
        <v>0.33300000000000002</v>
      </c>
      <c r="L684" s="2">
        <f t="shared" si="353"/>
        <v>0.2</v>
      </c>
      <c r="M684" s="2">
        <f t="shared" si="354"/>
        <v>0.53300000000000003</v>
      </c>
      <c r="N684" s="22" cm="1">
        <f t="array" ref="N684">IFERROR(INDEX(Stats_Hit_GP,MATCH($B684,Stats_Hit_Player,0)),"")</f>
        <v>5</v>
      </c>
      <c r="O684" s="22">
        <f t="shared" si="355"/>
        <v>9</v>
      </c>
      <c r="P684" s="22">
        <f t="shared" si="356"/>
        <v>5</v>
      </c>
      <c r="Q684" s="22">
        <f t="shared" si="357"/>
        <v>0</v>
      </c>
      <c r="R684" s="22">
        <f t="shared" si="358"/>
        <v>1</v>
      </c>
      <c r="S684" s="22">
        <f t="shared" si="359"/>
        <v>0</v>
      </c>
      <c r="T684" s="22">
        <f t="shared" si="360"/>
        <v>0</v>
      </c>
      <c r="U684" s="22">
        <f t="shared" si="361"/>
        <v>0</v>
      </c>
      <c r="V684" s="22">
        <f t="shared" si="362"/>
        <v>0</v>
      </c>
      <c r="W684" s="22">
        <f t="shared" si="363"/>
        <v>1</v>
      </c>
      <c r="X684" s="22">
        <f t="shared" si="364"/>
        <v>0</v>
      </c>
      <c r="Y684" s="22">
        <f t="shared" si="365"/>
        <v>1</v>
      </c>
      <c r="Z684" s="22">
        <f t="shared" si="366"/>
        <v>0</v>
      </c>
      <c r="AA684" s="22">
        <f t="shared" si="367"/>
        <v>0</v>
      </c>
      <c r="AB684" s="22" t="str">
        <f t="shared" si="368"/>
        <v/>
      </c>
      <c r="AC684" s="22" t="str">
        <f t="shared" si="369"/>
        <v/>
      </c>
      <c r="AD684" s="29" t="str">
        <f t="shared" si="370"/>
        <v/>
      </c>
      <c r="AE684" s="22" t="str">
        <f t="shared" si="371"/>
        <v/>
      </c>
      <c r="AF684" s="22" t="str">
        <f t="shared" si="372"/>
        <v/>
      </c>
      <c r="AG684" s="22" t="str">
        <f t="shared" si="373"/>
        <v/>
      </c>
      <c r="AH684" s="22" t="str">
        <f t="shared" si="374"/>
        <v/>
      </c>
      <c r="AI684" s="22" t="str">
        <f t="shared" si="375"/>
        <v/>
      </c>
      <c r="AJ684" s="31" t="str">
        <f t="shared" si="376"/>
        <v/>
      </c>
      <c r="AK684" s="22" t="str">
        <f t="shared" si="377"/>
        <v/>
      </c>
      <c r="AL684" s="22" t="str">
        <f t="shared" si="378"/>
        <v/>
      </c>
      <c r="AM684" s="22" t="str">
        <f t="shared" si="379"/>
        <v/>
      </c>
      <c r="AN684" s="22" t="str">
        <f t="shared" si="380"/>
        <v/>
      </c>
      <c r="AO684" s="22" t="str">
        <f t="shared" si="381"/>
        <v/>
      </c>
      <c r="AP684" s="22" t="str">
        <f t="shared" si="382"/>
        <v/>
      </c>
      <c r="AQ684" s="2" t="str">
        <f t="shared" si="383"/>
        <v/>
      </c>
    </row>
    <row r="685" spans="1:43" x14ac:dyDescent="0.25">
      <c r="A685" s="26" t="str">
        <f t="shared" si="384"/>
        <v/>
      </c>
      <c r="B685" t="s">
        <v>6782</v>
      </c>
      <c r="C685" t="s">
        <v>64</v>
      </c>
      <c r="D685" t="s">
        <v>47</v>
      </c>
      <c r="E685" t="s">
        <v>3344</v>
      </c>
      <c r="F685">
        <v>2026</v>
      </c>
      <c r="G685" t="s">
        <v>5657</v>
      </c>
      <c r="H685" s="4">
        <v>46173</v>
      </c>
      <c r="I685" s="4" t="str">
        <f t="shared" si="350"/>
        <v>Missouri Valley</v>
      </c>
      <c r="J685" s="2" t="str">
        <f t="shared" si="351"/>
        <v/>
      </c>
      <c r="K685" s="2" t="str">
        <f t="shared" si="352"/>
        <v/>
      </c>
      <c r="L685" s="2" t="str">
        <f t="shared" si="353"/>
        <v/>
      </c>
      <c r="M685" s="2" t="str">
        <f t="shared" si="354"/>
        <v/>
      </c>
      <c r="N685" s="22" t="str" cm="1">
        <f t="array" ref="N685">IFERROR(INDEX(Stats_Hit_GP,MATCH($B685,Stats_Hit_Player,0)),"")</f>
        <v/>
      </c>
      <c r="O685" s="22" t="str">
        <f t="shared" si="355"/>
        <v/>
      </c>
      <c r="P685" s="22" t="str">
        <f t="shared" si="356"/>
        <v/>
      </c>
      <c r="Q685" s="22" t="str">
        <f t="shared" si="357"/>
        <v/>
      </c>
      <c r="R685" s="22" t="str">
        <f t="shared" si="358"/>
        <v/>
      </c>
      <c r="S685" s="22" t="str">
        <f t="shared" si="359"/>
        <v/>
      </c>
      <c r="T685" s="22" t="str">
        <f t="shared" si="360"/>
        <v/>
      </c>
      <c r="U685" s="22" t="str">
        <f t="shared" si="361"/>
        <v/>
      </c>
      <c r="V685" s="22" t="str">
        <f t="shared" si="362"/>
        <v/>
      </c>
      <c r="W685" s="22" t="str">
        <f t="shared" si="363"/>
        <v/>
      </c>
      <c r="X685" s="22" t="str">
        <f t="shared" si="364"/>
        <v/>
      </c>
      <c r="Y685" s="22" t="str">
        <f t="shared" si="365"/>
        <v/>
      </c>
      <c r="Z685" s="22" t="str">
        <f t="shared" si="366"/>
        <v/>
      </c>
      <c r="AA685" s="22" t="str">
        <f t="shared" si="367"/>
        <v/>
      </c>
      <c r="AB685" s="22" t="str">
        <f t="shared" si="368"/>
        <v/>
      </c>
      <c r="AC685" s="22" t="str">
        <f t="shared" si="369"/>
        <v/>
      </c>
      <c r="AD685" s="29" t="str">
        <f t="shared" si="370"/>
        <v/>
      </c>
      <c r="AE685" s="22" t="str">
        <f t="shared" si="371"/>
        <v/>
      </c>
      <c r="AF685" s="22" t="str">
        <f t="shared" si="372"/>
        <v/>
      </c>
      <c r="AG685" s="22" t="str">
        <f t="shared" si="373"/>
        <v/>
      </c>
      <c r="AH685" s="22" t="str">
        <f t="shared" si="374"/>
        <v/>
      </c>
      <c r="AI685" s="22" t="str">
        <f t="shared" si="375"/>
        <v/>
      </c>
      <c r="AJ685" s="31" t="str">
        <f t="shared" si="376"/>
        <v/>
      </c>
      <c r="AK685" s="22" t="str">
        <f t="shared" si="377"/>
        <v/>
      </c>
      <c r="AL685" s="22" t="str">
        <f t="shared" si="378"/>
        <v/>
      </c>
      <c r="AM685" s="22" t="str">
        <f t="shared" si="379"/>
        <v/>
      </c>
      <c r="AN685" s="22" t="str">
        <f t="shared" si="380"/>
        <v/>
      </c>
      <c r="AO685" s="22" t="str">
        <f t="shared" si="381"/>
        <v/>
      </c>
      <c r="AP685" s="22" t="str">
        <f t="shared" si="382"/>
        <v/>
      </c>
      <c r="AQ685" s="2" t="str">
        <f t="shared" si="383"/>
        <v/>
      </c>
    </row>
    <row r="686" spans="1:43" x14ac:dyDescent="0.25">
      <c r="A686" s="26" t="str">
        <f t="shared" si="384"/>
        <v/>
      </c>
      <c r="B686" t="s">
        <v>6783</v>
      </c>
      <c r="C686" t="s">
        <v>64</v>
      </c>
      <c r="D686" t="s">
        <v>47</v>
      </c>
      <c r="E686" t="s">
        <v>4298</v>
      </c>
      <c r="F686">
        <v>2026</v>
      </c>
      <c r="G686" t="s">
        <v>5657</v>
      </c>
      <c r="H686" s="4">
        <v>46173</v>
      </c>
      <c r="I686" s="4" t="str">
        <f t="shared" si="350"/>
        <v>SEC</v>
      </c>
      <c r="J686" s="2" t="str">
        <f t="shared" si="351"/>
        <v/>
      </c>
      <c r="K686" s="2" t="str">
        <f t="shared" si="352"/>
        <v/>
      </c>
      <c r="L686" s="2" t="str">
        <f t="shared" si="353"/>
        <v/>
      </c>
      <c r="M686" s="2" t="str">
        <f t="shared" si="354"/>
        <v/>
      </c>
      <c r="N686" s="22" t="str" cm="1">
        <f t="array" ref="N686">IFERROR(INDEX(Stats_Hit_GP,MATCH($B686,Stats_Hit_Player,0)),"")</f>
        <v/>
      </c>
      <c r="O686" s="22" t="str">
        <f t="shared" si="355"/>
        <v/>
      </c>
      <c r="P686" s="22" t="str">
        <f t="shared" si="356"/>
        <v/>
      </c>
      <c r="Q686" s="22" t="str">
        <f t="shared" si="357"/>
        <v/>
      </c>
      <c r="R686" s="22" t="str">
        <f t="shared" si="358"/>
        <v/>
      </c>
      <c r="S686" s="22" t="str">
        <f t="shared" si="359"/>
        <v/>
      </c>
      <c r="T686" s="22" t="str">
        <f t="shared" si="360"/>
        <v/>
      </c>
      <c r="U686" s="22" t="str">
        <f t="shared" si="361"/>
        <v/>
      </c>
      <c r="V686" s="22" t="str">
        <f t="shared" si="362"/>
        <v/>
      </c>
      <c r="W686" s="22" t="str">
        <f t="shared" si="363"/>
        <v/>
      </c>
      <c r="X686" s="22" t="str">
        <f t="shared" si="364"/>
        <v/>
      </c>
      <c r="Y686" s="22" t="str">
        <f t="shared" si="365"/>
        <v/>
      </c>
      <c r="Z686" s="22" t="str">
        <f t="shared" si="366"/>
        <v/>
      </c>
      <c r="AA686" s="22" t="str">
        <f t="shared" si="367"/>
        <v/>
      </c>
      <c r="AB686" s="22" t="str">
        <f t="shared" si="368"/>
        <v/>
      </c>
      <c r="AC686" s="22" t="str">
        <f t="shared" si="369"/>
        <v/>
      </c>
      <c r="AD686" s="29" t="str">
        <f t="shared" si="370"/>
        <v/>
      </c>
      <c r="AE686" s="22" t="str">
        <f t="shared" si="371"/>
        <v/>
      </c>
      <c r="AF686" s="22" t="str">
        <f t="shared" si="372"/>
        <v/>
      </c>
      <c r="AG686" s="22" t="str">
        <f t="shared" si="373"/>
        <v/>
      </c>
      <c r="AH686" s="22" t="str">
        <f t="shared" si="374"/>
        <v/>
      </c>
      <c r="AI686" s="22" t="str">
        <f t="shared" si="375"/>
        <v/>
      </c>
      <c r="AJ686" s="31" t="str">
        <f t="shared" si="376"/>
        <v/>
      </c>
      <c r="AK686" s="22" t="str">
        <f t="shared" si="377"/>
        <v/>
      </c>
      <c r="AL686" s="22" t="str">
        <f t="shared" si="378"/>
        <v/>
      </c>
      <c r="AM686" s="22" t="str">
        <f t="shared" si="379"/>
        <v/>
      </c>
      <c r="AN686" s="22" t="str">
        <f t="shared" si="380"/>
        <v/>
      </c>
      <c r="AO686" s="22" t="str">
        <f t="shared" si="381"/>
        <v/>
      </c>
      <c r="AP686" s="22" t="str">
        <f t="shared" si="382"/>
        <v/>
      </c>
      <c r="AQ686" s="2" t="str">
        <f t="shared" si="383"/>
        <v/>
      </c>
    </row>
    <row r="687" spans="1:43" x14ac:dyDescent="0.25">
      <c r="A687" s="26" t="str">
        <f t="shared" si="384"/>
        <v/>
      </c>
      <c r="B687" t="s">
        <v>5070</v>
      </c>
      <c r="C687" t="s">
        <v>38</v>
      </c>
      <c r="D687" t="s">
        <v>47</v>
      </c>
      <c r="E687" t="s">
        <v>5057</v>
      </c>
      <c r="F687">
        <v>2026</v>
      </c>
      <c r="G687" t="s">
        <v>5657</v>
      </c>
      <c r="H687" s="4">
        <v>46173</v>
      </c>
      <c r="I687" s="4" t="str">
        <f t="shared" si="350"/>
        <v>Sun Belt</v>
      </c>
      <c r="J687" s="2">
        <f t="shared" si="351"/>
        <v>0.13600000000000001</v>
      </c>
      <c r="K687" s="2">
        <f t="shared" si="352"/>
        <v>0.34499999999999997</v>
      </c>
      <c r="L687" s="2">
        <f t="shared" si="353"/>
        <v>0.13600000000000001</v>
      </c>
      <c r="M687" s="2">
        <f t="shared" si="354"/>
        <v>0.48099999999999998</v>
      </c>
      <c r="N687" s="22" cm="1">
        <f t="array" ref="N687">IFERROR(INDEX(Stats_Hit_GP,MATCH($B687,Stats_Hit_Player,0)),"")</f>
        <v>12</v>
      </c>
      <c r="O687" s="22">
        <f t="shared" si="355"/>
        <v>29</v>
      </c>
      <c r="P687" s="22">
        <f t="shared" si="356"/>
        <v>22</v>
      </c>
      <c r="Q687" s="22">
        <f t="shared" si="357"/>
        <v>3</v>
      </c>
      <c r="R687" s="22">
        <f t="shared" si="358"/>
        <v>3</v>
      </c>
      <c r="S687" s="22">
        <f t="shared" si="359"/>
        <v>0</v>
      </c>
      <c r="T687" s="22">
        <f t="shared" si="360"/>
        <v>0</v>
      </c>
      <c r="U687" s="22">
        <f t="shared" si="361"/>
        <v>0</v>
      </c>
      <c r="V687" s="22">
        <f t="shared" si="362"/>
        <v>2</v>
      </c>
      <c r="W687" s="22">
        <f t="shared" si="363"/>
        <v>3</v>
      </c>
      <c r="X687" s="22">
        <f t="shared" si="364"/>
        <v>4</v>
      </c>
      <c r="Y687" s="22">
        <f t="shared" si="365"/>
        <v>4</v>
      </c>
      <c r="Z687" s="22">
        <f t="shared" si="366"/>
        <v>1</v>
      </c>
      <c r="AA687" s="22">
        <f t="shared" si="367"/>
        <v>0</v>
      </c>
      <c r="AB687" s="22" t="str">
        <f t="shared" si="368"/>
        <v/>
      </c>
      <c r="AC687" s="22" t="str">
        <f t="shared" si="369"/>
        <v/>
      </c>
      <c r="AD687" s="29" t="str">
        <f t="shared" si="370"/>
        <v/>
      </c>
      <c r="AE687" s="22" t="str">
        <f t="shared" si="371"/>
        <v/>
      </c>
      <c r="AF687" s="22" t="str">
        <f t="shared" si="372"/>
        <v/>
      </c>
      <c r="AG687" s="22" t="str">
        <f t="shared" si="373"/>
        <v/>
      </c>
      <c r="AH687" s="22" t="str">
        <f t="shared" si="374"/>
        <v/>
      </c>
      <c r="AI687" s="22" t="str">
        <f t="shared" si="375"/>
        <v/>
      </c>
      <c r="AJ687" s="31" t="str">
        <f t="shared" si="376"/>
        <v/>
      </c>
      <c r="AK687" s="22" t="str">
        <f t="shared" si="377"/>
        <v/>
      </c>
      <c r="AL687" s="22" t="str">
        <f t="shared" si="378"/>
        <v/>
      </c>
      <c r="AM687" s="22" t="str">
        <f t="shared" si="379"/>
        <v/>
      </c>
      <c r="AN687" s="22" t="str">
        <f t="shared" si="380"/>
        <v/>
      </c>
      <c r="AO687" s="22" t="str">
        <f t="shared" si="381"/>
        <v/>
      </c>
      <c r="AP687" s="22" t="str">
        <f t="shared" si="382"/>
        <v/>
      </c>
      <c r="AQ687" s="2" t="str">
        <f t="shared" si="383"/>
        <v/>
      </c>
    </row>
    <row r="688" spans="1:43" x14ac:dyDescent="0.25">
      <c r="A688" s="26" t="str">
        <f t="shared" si="384"/>
        <v/>
      </c>
      <c r="B688" t="s">
        <v>1266</v>
      </c>
      <c r="C688" t="s">
        <v>38</v>
      </c>
      <c r="D688" t="s">
        <v>47</v>
      </c>
      <c r="E688" t="s">
        <v>1256</v>
      </c>
      <c r="F688">
        <v>2026</v>
      </c>
      <c r="G688" t="s">
        <v>5657</v>
      </c>
      <c r="H688" s="4">
        <v>46173</v>
      </c>
      <c r="I688" s="4" t="str">
        <f t="shared" si="350"/>
        <v>Big 12</v>
      </c>
      <c r="J688" s="2">
        <f t="shared" si="351"/>
        <v>0.25900000000000001</v>
      </c>
      <c r="K688" s="2">
        <f t="shared" si="352"/>
        <v>0.32300000000000001</v>
      </c>
      <c r="L688" s="2">
        <f t="shared" si="353"/>
        <v>0.34499999999999997</v>
      </c>
      <c r="M688" s="2">
        <f t="shared" si="354"/>
        <v>0.66800000000000004</v>
      </c>
      <c r="N688" s="22" cm="1">
        <f t="array" ref="N688">IFERROR(INDEX(Stats_Hit_GP,MATCH($B688,Stats_Hit_Player,0)),"")</f>
        <v>26</v>
      </c>
      <c r="O688" s="22">
        <f t="shared" si="355"/>
        <v>68</v>
      </c>
      <c r="P688" s="22">
        <f t="shared" si="356"/>
        <v>58</v>
      </c>
      <c r="Q688" s="22">
        <f t="shared" si="357"/>
        <v>6</v>
      </c>
      <c r="R688" s="22">
        <f t="shared" si="358"/>
        <v>15</v>
      </c>
      <c r="S688" s="22">
        <f t="shared" si="359"/>
        <v>2</v>
      </c>
      <c r="T688" s="22">
        <f t="shared" si="360"/>
        <v>0</v>
      </c>
      <c r="U688" s="22">
        <f t="shared" si="361"/>
        <v>1</v>
      </c>
      <c r="V688" s="22">
        <f t="shared" si="362"/>
        <v>7</v>
      </c>
      <c r="W688" s="22">
        <f t="shared" si="363"/>
        <v>2</v>
      </c>
      <c r="X688" s="22">
        <f t="shared" si="364"/>
        <v>4</v>
      </c>
      <c r="Y688" s="22">
        <f t="shared" si="365"/>
        <v>8</v>
      </c>
      <c r="Z688" s="22">
        <f t="shared" si="366"/>
        <v>4</v>
      </c>
      <c r="AA688" s="22">
        <f t="shared" si="367"/>
        <v>1</v>
      </c>
      <c r="AB688" s="22" t="str">
        <f t="shared" si="368"/>
        <v/>
      </c>
      <c r="AC688" s="22" t="str">
        <f t="shared" si="369"/>
        <v/>
      </c>
      <c r="AD688" s="29" t="str">
        <f t="shared" si="370"/>
        <v/>
      </c>
      <c r="AE688" s="22" t="str">
        <f t="shared" si="371"/>
        <v/>
      </c>
      <c r="AF688" s="22" t="str">
        <f t="shared" si="372"/>
        <v/>
      </c>
      <c r="AG688" s="22" t="str">
        <f t="shared" si="373"/>
        <v/>
      </c>
      <c r="AH688" s="22" t="str">
        <f t="shared" si="374"/>
        <v/>
      </c>
      <c r="AI688" s="22" t="str">
        <f t="shared" si="375"/>
        <v/>
      </c>
      <c r="AJ688" s="31" t="str">
        <f t="shared" si="376"/>
        <v/>
      </c>
      <c r="AK688" s="22" t="str">
        <f t="shared" si="377"/>
        <v/>
      </c>
      <c r="AL688" s="22" t="str">
        <f t="shared" si="378"/>
        <v/>
      </c>
      <c r="AM688" s="22" t="str">
        <f t="shared" si="379"/>
        <v/>
      </c>
      <c r="AN688" s="22" t="str">
        <f t="shared" si="380"/>
        <v/>
      </c>
      <c r="AO688" s="22" t="str">
        <f t="shared" si="381"/>
        <v/>
      </c>
      <c r="AP688" s="22" t="str">
        <f t="shared" si="382"/>
        <v/>
      </c>
      <c r="AQ688" s="2" t="str">
        <f t="shared" si="383"/>
        <v/>
      </c>
    </row>
    <row r="689" spans="1:43" x14ac:dyDescent="0.25">
      <c r="A689" s="26" t="str">
        <f t="shared" si="384"/>
        <v/>
      </c>
      <c r="B689" t="s">
        <v>790</v>
      </c>
      <c r="C689" t="s">
        <v>44</v>
      </c>
      <c r="D689" t="s">
        <v>37</v>
      </c>
      <c r="E689" t="s">
        <v>777</v>
      </c>
      <c r="F689">
        <v>2026</v>
      </c>
      <c r="G689" t="s">
        <v>5657</v>
      </c>
      <c r="H689" s="4">
        <v>46173</v>
      </c>
      <c r="I689" s="4" t="str">
        <f t="shared" si="350"/>
        <v>American Athletic</v>
      </c>
      <c r="J689" s="2">
        <f t="shared" si="351"/>
        <v>0.23300000000000001</v>
      </c>
      <c r="K689" s="2">
        <f t="shared" si="352"/>
        <v>0.41099999999999998</v>
      </c>
      <c r="L689" s="2">
        <f t="shared" si="353"/>
        <v>0.39500000000000002</v>
      </c>
      <c r="M689" s="2">
        <f t="shared" si="354"/>
        <v>0.80600000000000005</v>
      </c>
      <c r="N689" s="22" cm="1">
        <f t="array" ref="N689">IFERROR(INDEX(Stats_Hit_GP,MATCH($B689,Stats_Hit_Player,0)),"")</f>
        <v>21</v>
      </c>
      <c r="O689" s="22">
        <f t="shared" si="355"/>
        <v>56</v>
      </c>
      <c r="P689" s="22">
        <f t="shared" si="356"/>
        <v>43</v>
      </c>
      <c r="Q689" s="22">
        <f t="shared" si="357"/>
        <v>8</v>
      </c>
      <c r="R689" s="22">
        <f t="shared" si="358"/>
        <v>10</v>
      </c>
      <c r="S689" s="22">
        <f t="shared" si="359"/>
        <v>2</v>
      </c>
      <c r="T689" s="22">
        <f t="shared" si="360"/>
        <v>1</v>
      </c>
      <c r="U689" s="22">
        <f t="shared" si="361"/>
        <v>1</v>
      </c>
      <c r="V689" s="22">
        <f t="shared" si="362"/>
        <v>7</v>
      </c>
      <c r="W689" s="22">
        <f t="shared" si="363"/>
        <v>7</v>
      </c>
      <c r="X689" s="22">
        <f t="shared" si="364"/>
        <v>6</v>
      </c>
      <c r="Y689" s="22">
        <f t="shared" si="365"/>
        <v>15</v>
      </c>
      <c r="Z689" s="22">
        <f t="shared" si="366"/>
        <v>0</v>
      </c>
      <c r="AA689" s="22">
        <f t="shared" si="367"/>
        <v>0</v>
      </c>
      <c r="AB689" s="22" t="str">
        <f t="shared" si="368"/>
        <v/>
      </c>
      <c r="AC689" s="22" t="str">
        <f t="shared" si="369"/>
        <v/>
      </c>
      <c r="AD689" s="29" t="str">
        <f t="shared" si="370"/>
        <v/>
      </c>
      <c r="AE689" s="22" t="str">
        <f t="shared" si="371"/>
        <v/>
      </c>
      <c r="AF689" s="22" t="str">
        <f t="shared" si="372"/>
        <v/>
      </c>
      <c r="AG689" s="22" t="str">
        <f t="shared" si="373"/>
        <v/>
      </c>
      <c r="AH689" s="22" t="str">
        <f t="shared" si="374"/>
        <v/>
      </c>
      <c r="AI689" s="22" t="str">
        <f t="shared" si="375"/>
        <v/>
      </c>
      <c r="AJ689" s="31" t="str">
        <f t="shared" si="376"/>
        <v/>
      </c>
      <c r="AK689" s="22" t="str">
        <f t="shared" si="377"/>
        <v/>
      </c>
      <c r="AL689" s="22" t="str">
        <f t="shared" si="378"/>
        <v/>
      </c>
      <c r="AM689" s="22" t="str">
        <f t="shared" si="379"/>
        <v/>
      </c>
      <c r="AN689" s="22" t="str">
        <f t="shared" si="380"/>
        <v/>
      </c>
      <c r="AO689" s="22" t="str">
        <f t="shared" si="381"/>
        <v/>
      </c>
      <c r="AP689" s="22" t="str">
        <f t="shared" si="382"/>
        <v/>
      </c>
      <c r="AQ689" s="2" t="str">
        <f t="shared" si="383"/>
        <v/>
      </c>
    </row>
    <row r="690" spans="1:43" x14ac:dyDescent="0.25">
      <c r="A690" s="26" t="str">
        <f t="shared" si="384"/>
        <v/>
      </c>
      <c r="B690" t="s">
        <v>2031</v>
      </c>
      <c r="C690" t="s">
        <v>44</v>
      </c>
      <c r="D690" t="s">
        <v>37</v>
      </c>
      <c r="E690" t="s">
        <v>2019</v>
      </c>
      <c r="F690">
        <v>2026</v>
      </c>
      <c r="G690" t="s">
        <v>5657</v>
      </c>
      <c r="H690" s="4">
        <v>46173</v>
      </c>
      <c r="I690" s="4" t="str">
        <f t="shared" si="350"/>
        <v>Big West</v>
      </c>
      <c r="J690" s="2">
        <f t="shared" si="351"/>
        <v>0.25600000000000001</v>
      </c>
      <c r="K690" s="2">
        <f t="shared" si="352"/>
        <v>0.312</v>
      </c>
      <c r="L690" s="2">
        <f t="shared" si="353"/>
        <v>0.36</v>
      </c>
      <c r="M690" s="2">
        <f t="shared" si="354"/>
        <v>0.67200000000000004</v>
      </c>
      <c r="N690" s="22" cm="1">
        <f t="array" ref="N690">IFERROR(INDEX(Stats_Hit_GP,MATCH($B690,Stats_Hit_Player,0)),"")</f>
        <v>35</v>
      </c>
      <c r="O690" s="22">
        <f t="shared" si="355"/>
        <v>94</v>
      </c>
      <c r="P690" s="22">
        <f t="shared" si="356"/>
        <v>86</v>
      </c>
      <c r="Q690" s="22">
        <f t="shared" si="357"/>
        <v>12</v>
      </c>
      <c r="R690" s="22">
        <f t="shared" si="358"/>
        <v>22</v>
      </c>
      <c r="S690" s="22">
        <f t="shared" si="359"/>
        <v>3</v>
      </c>
      <c r="T690" s="22">
        <f t="shared" si="360"/>
        <v>0</v>
      </c>
      <c r="U690" s="22">
        <f t="shared" si="361"/>
        <v>2</v>
      </c>
      <c r="V690" s="22">
        <f t="shared" si="362"/>
        <v>9</v>
      </c>
      <c r="W690" s="22">
        <f t="shared" si="363"/>
        <v>4</v>
      </c>
      <c r="X690" s="22">
        <f t="shared" si="364"/>
        <v>3</v>
      </c>
      <c r="Y690" s="22">
        <f t="shared" si="365"/>
        <v>15</v>
      </c>
      <c r="Z690" s="22">
        <f t="shared" si="366"/>
        <v>0</v>
      </c>
      <c r="AA690" s="22">
        <f t="shared" si="367"/>
        <v>1</v>
      </c>
      <c r="AB690" s="22">
        <f t="shared" si="368"/>
        <v>0</v>
      </c>
      <c r="AC690" s="22">
        <f t="shared" si="369"/>
        <v>0</v>
      </c>
      <c r="AD690" s="29">
        <f t="shared" si="370"/>
        <v>0</v>
      </c>
      <c r="AE690" s="22">
        <f t="shared" si="371"/>
        <v>1</v>
      </c>
      <c r="AF690" s="22">
        <f t="shared" si="372"/>
        <v>0</v>
      </c>
      <c r="AG690" s="22">
        <f t="shared" si="373"/>
        <v>0</v>
      </c>
      <c r="AH690" s="22">
        <f t="shared" si="374"/>
        <v>0</v>
      </c>
      <c r="AI690" s="22">
        <f t="shared" si="375"/>
        <v>0</v>
      </c>
      <c r="AJ690" s="31">
        <f t="shared" si="376"/>
        <v>0</v>
      </c>
      <c r="AK690" s="22">
        <f t="shared" si="377"/>
        <v>4</v>
      </c>
      <c r="AL690" s="22">
        <f t="shared" si="378"/>
        <v>0</v>
      </c>
      <c r="AM690" s="22">
        <f t="shared" si="379"/>
        <v>0</v>
      </c>
      <c r="AN690" s="22">
        <f t="shared" si="380"/>
        <v>1</v>
      </c>
      <c r="AO690" s="22">
        <f t="shared" si="381"/>
        <v>3</v>
      </c>
      <c r="AP690" s="22">
        <f t="shared" si="382"/>
        <v>0</v>
      </c>
      <c r="AQ690" s="2">
        <f t="shared" si="383"/>
        <v>0.26700000000000002</v>
      </c>
    </row>
    <row r="691" spans="1:43" x14ac:dyDescent="0.25">
      <c r="A691" s="26" t="str">
        <f t="shared" si="384"/>
        <v/>
      </c>
      <c r="B691" t="s">
        <v>6784</v>
      </c>
      <c r="C691" t="s">
        <v>64</v>
      </c>
      <c r="D691" t="s">
        <v>37</v>
      </c>
      <c r="E691" t="s">
        <v>4405</v>
      </c>
      <c r="F691">
        <v>2026</v>
      </c>
      <c r="G691" t="s">
        <v>5657</v>
      </c>
      <c r="H691" s="4">
        <v>46173</v>
      </c>
      <c r="I691" s="4" t="str">
        <f t="shared" si="350"/>
        <v>SEC</v>
      </c>
      <c r="J691" s="2" t="str">
        <f t="shared" si="351"/>
        <v/>
      </c>
      <c r="K691" s="2" t="str">
        <f t="shared" si="352"/>
        <v/>
      </c>
      <c r="L691" s="2" t="str">
        <f t="shared" si="353"/>
        <v/>
      </c>
      <c r="M691" s="2" t="str">
        <f t="shared" si="354"/>
        <v/>
      </c>
      <c r="N691" s="22" t="str" cm="1">
        <f t="array" ref="N691">IFERROR(INDEX(Stats_Hit_GP,MATCH($B691,Stats_Hit_Player,0)),"")</f>
        <v/>
      </c>
      <c r="O691" s="22" t="str">
        <f t="shared" si="355"/>
        <v/>
      </c>
      <c r="P691" s="22" t="str">
        <f t="shared" si="356"/>
        <v/>
      </c>
      <c r="Q691" s="22" t="str">
        <f t="shared" si="357"/>
        <v/>
      </c>
      <c r="R691" s="22" t="str">
        <f t="shared" si="358"/>
        <v/>
      </c>
      <c r="S691" s="22" t="str">
        <f t="shared" si="359"/>
        <v/>
      </c>
      <c r="T691" s="22" t="str">
        <f t="shared" si="360"/>
        <v/>
      </c>
      <c r="U691" s="22" t="str">
        <f t="shared" si="361"/>
        <v/>
      </c>
      <c r="V691" s="22" t="str">
        <f t="shared" si="362"/>
        <v/>
      </c>
      <c r="W691" s="22" t="str">
        <f t="shared" si="363"/>
        <v/>
      </c>
      <c r="X691" s="22" t="str">
        <f t="shared" si="364"/>
        <v/>
      </c>
      <c r="Y691" s="22" t="str">
        <f t="shared" si="365"/>
        <v/>
      </c>
      <c r="Z691" s="22" t="str">
        <f t="shared" si="366"/>
        <v/>
      </c>
      <c r="AA691" s="22" t="str">
        <f t="shared" si="367"/>
        <v/>
      </c>
      <c r="AB691" s="22">
        <f t="shared" si="368"/>
        <v>0</v>
      </c>
      <c r="AC691" s="22">
        <f t="shared" si="369"/>
        <v>0</v>
      </c>
      <c r="AD691" s="29">
        <f t="shared" si="370"/>
        <v>81</v>
      </c>
      <c r="AE691" s="22">
        <f t="shared" si="371"/>
        <v>1</v>
      </c>
      <c r="AF691" s="22">
        <f t="shared" si="372"/>
        <v>0</v>
      </c>
      <c r="AG691" s="22">
        <f t="shared" si="373"/>
        <v>0</v>
      </c>
      <c r="AH691" s="22">
        <f t="shared" si="374"/>
        <v>0</v>
      </c>
      <c r="AI691" s="22">
        <f t="shared" si="375"/>
        <v>0</v>
      </c>
      <c r="AJ691" s="31">
        <f t="shared" si="376"/>
        <v>0.1</v>
      </c>
      <c r="AK691" s="22">
        <f t="shared" si="377"/>
        <v>3</v>
      </c>
      <c r="AL691" s="22">
        <f t="shared" si="378"/>
        <v>3</v>
      </c>
      <c r="AM691" s="22">
        <f t="shared" si="379"/>
        <v>3</v>
      </c>
      <c r="AN691" s="22">
        <f t="shared" si="380"/>
        <v>2</v>
      </c>
      <c r="AO691" s="22">
        <f t="shared" si="381"/>
        <v>0</v>
      </c>
      <c r="AP691" s="22">
        <f t="shared" si="382"/>
        <v>0</v>
      </c>
      <c r="AQ691" s="2">
        <f t="shared" si="383"/>
        <v>0.75</v>
      </c>
    </row>
    <row r="692" spans="1:43" x14ac:dyDescent="0.25">
      <c r="A692" s="26" t="str">
        <f t="shared" si="384"/>
        <v/>
      </c>
      <c r="B692" t="s">
        <v>6785</v>
      </c>
      <c r="C692" t="s">
        <v>64</v>
      </c>
      <c r="D692" t="s">
        <v>47</v>
      </c>
      <c r="E692" t="s">
        <v>4405</v>
      </c>
      <c r="F692">
        <v>2026</v>
      </c>
      <c r="G692" t="s">
        <v>5657</v>
      </c>
      <c r="H692" s="4">
        <v>46173</v>
      </c>
      <c r="I692" s="4" t="str">
        <f t="shared" si="350"/>
        <v>SEC</v>
      </c>
      <c r="J692" s="2" t="str">
        <f t="shared" si="351"/>
        <v/>
      </c>
      <c r="K692" s="2" t="str">
        <f t="shared" si="352"/>
        <v/>
      </c>
      <c r="L692" s="2" t="str">
        <f t="shared" si="353"/>
        <v/>
      </c>
      <c r="M692" s="2" t="str">
        <f t="shared" si="354"/>
        <v/>
      </c>
      <c r="N692" s="22" t="str" cm="1">
        <f t="array" ref="N692">IFERROR(INDEX(Stats_Hit_GP,MATCH($B692,Stats_Hit_Player,0)),"")</f>
        <v/>
      </c>
      <c r="O692" s="22" t="str">
        <f t="shared" si="355"/>
        <v/>
      </c>
      <c r="P692" s="22" t="str">
        <f t="shared" si="356"/>
        <v/>
      </c>
      <c r="Q692" s="22" t="str">
        <f t="shared" si="357"/>
        <v/>
      </c>
      <c r="R692" s="22" t="str">
        <f t="shared" si="358"/>
        <v/>
      </c>
      <c r="S692" s="22" t="str">
        <f t="shared" si="359"/>
        <v/>
      </c>
      <c r="T692" s="22" t="str">
        <f t="shared" si="360"/>
        <v/>
      </c>
      <c r="U692" s="22" t="str">
        <f t="shared" si="361"/>
        <v/>
      </c>
      <c r="V692" s="22" t="str">
        <f t="shared" si="362"/>
        <v/>
      </c>
      <c r="W692" s="22" t="str">
        <f t="shared" si="363"/>
        <v/>
      </c>
      <c r="X692" s="22" t="str">
        <f t="shared" si="364"/>
        <v/>
      </c>
      <c r="Y692" s="22" t="str">
        <f t="shared" si="365"/>
        <v/>
      </c>
      <c r="Z692" s="22" t="str">
        <f t="shared" si="366"/>
        <v/>
      </c>
      <c r="AA692" s="22" t="str">
        <f t="shared" si="367"/>
        <v/>
      </c>
      <c r="AB692" s="22" t="str">
        <f t="shared" si="368"/>
        <v/>
      </c>
      <c r="AC692" s="22" t="str">
        <f t="shared" si="369"/>
        <v/>
      </c>
      <c r="AD692" s="29" t="str">
        <f t="shared" si="370"/>
        <v/>
      </c>
      <c r="AE692" s="22" t="str">
        <f t="shared" si="371"/>
        <v/>
      </c>
      <c r="AF692" s="22" t="str">
        <f t="shared" si="372"/>
        <v/>
      </c>
      <c r="AG692" s="22" t="str">
        <f t="shared" si="373"/>
        <v/>
      </c>
      <c r="AH692" s="22" t="str">
        <f t="shared" si="374"/>
        <v/>
      </c>
      <c r="AI692" s="22" t="str">
        <f t="shared" si="375"/>
        <v/>
      </c>
      <c r="AJ692" s="31" t="str">
        <f t="shared" si="376"/>
        <v/>
      </c>
      <c r="AK692" s="22" t="str">
        <f t="shared" si="377"/>
        <v/>
      </c>
      <c r="AL692" s="22" t="str">
        <f t="shared" si="378"/>
        <v/>
      </c>
      <c r="AM692" s="22" t="str">
        <f t="shared" si="379"/>
        <v/>
      </c>
      <c r="AN692" s="22" t="str">
        <f t="shared" si="380"/>
        <v/>
      </c>
      <c r="AO692" s="22" t="str">
        <f t="shared" si="381"/>
        <v/>
      </c>
      <c r="AP692" s="22" t="str">
        <f t="shared" si="382"/>
        <v/>
      </c>
      <c r="AQ692" s="2" t="str">
        <f t="shared" si="383"/>
        <v/>
      </c>
    </row>
    <row r="693" spans="1:43" x14ac:dyDescent="0.25">
      <c r="A693" s="26" t="str">
        <f t="shared" si="384"/>
        <v/>
      </c>
      <c r="B693" t="s">
        <v>5026</v>
      </c>
      <c r="C693" t="s">
        <v>40</v>
      </c>
      <c r="D693" t="s">
        <v>47</v>
      </c>
      <c r="E693" t="s">
        <v>5013</v>
      </c>
      <c r="F693">
        <v>2026</v>
      </c>
      <c r="G693" t="s">
        <v>5657</v>
      </c>
      <c r="H693" s="4">
        <v>46173</v>
      </c>
      <c r="I693" s="4" t="str">
        <f t="shared" si="350"/>
        <v>Sun Belt</v>
      </c>
      <c r="J693" s="2">
        <f t="shared" si="351"/>
        <v>0.16700000000000001</v>
      </c>
      <c r="K693" s="2">
        <f t="shared" si="352"/>
        <v>0.4</v>
      </c>
      <c r="L693" s="2">
        <f t="shared" si="353"/>
        <v>0.16700000000000001</v>
      </c>
      <c r="M693" s="2">
        <f t="shared" si="354"/>
        <v>0.56699999999999995</v>
      </c>
      <c r="N693" s="22" cm="1">
        <f t="array" ref="N693">IFERROR(INDEX(Stats_Hit_GP,MATCH($B693,Stats_Hit_Player,0)),"")</f>
        <v>12</v>
      </c>
      <c r="O693" s="22">
        <f t="shared" si="355"/>
        <v>25</v>
      </c>
      <c r="P693" s="22">
        <f t="shared" si="356"/>
        <v>18</v>
      </c>
      <c r="Q693" s="22">
        <f t="shared" si="357"/>
        <v>6</v>
      </c>
      <c r="R693" s="22">
        <f t="shared" si="358"/>
        <v>3</v>
      </c>
      <c r="S693" s="22">
        <f t="shared" si="359"/>
        <v>0</v>
      </c>
      <c r="T693" s="22">
        <f t="shared" si="360"/>
        <v>0</v>
      </c>
      <c r="U693" s="22">
        <f t="shared" si="361"/>
        <v>0</v>
      </c>
      <c r="V693" s="22">
        <f t="shared" si="362"/>
        <v>0</v>
      </c>
      <c r="W693" s="22">
        <f t="shared" si="363"/>
        <v>0</v>
      </c>
      <c r="X693" s="22">
        <f t="shared" si="364"/>
        <v>7</v>
      </c>
      <c r="Y693" s="22">
        <f t="shared" si="365"/>
        <v>6</v>
      </c>
      <c r="Z693" s="22">
        <f t="shared" si="366"/>
        <v>4</v>
      </c>
      <c r="AA693" s="22">
        <f t="shared" si="367"/>
        <v>2</v>
      </c>
      <c r="AB693" s="22" t="str">
        <f t="shared" si="368"/>
        <v/>
      </c>
      <c r="AC693" s="22" t="str">
        <f t="shared" si="369"/>
        <v/>
      </c>
      <c r="AD693" s="29" t="str">
        <f t="shared" si="370"/>
        <v/>
      </c>
      <c r="AE693" s="22" t="str">
        <f t="shared" si="371"/>
        <v/>
      </c>
      <c r="AF693" s="22" t="str">
        <f t="shared" si="372"/>
        <v/>
      </c>
      <c r="AG693" s="22" t="str">
        <f t="shared" si="373"/>
        <v/>
      </c>
      <c r="AH693" s="22" t="str">
        <f t="shared" si="374"/>
        <v/>
      </c>
      <c r="AI693" s="22" t="str">
        <f t="shared" si="375"/>
        <v/>
      </c>
      <c r="AJ693" s="31" t="str">
        <f t="shared" si="376"/>
        <v/>
      </c>
      <c r="AK693" s="22" t="str">
        <f t="shared" si="377"/>
        <v/>
      </c>
      <c r="AL693" s="22" t="str">
        <f t="shared" si="378"/>
        <v/>
      </c>
      <c r="AM693" s="22" t="str">
        <f t="shared" si="379"/>
        <v/>
      </c>
      <c r="AN693" s="22" t="str">
        <f t="shared" si="380"/>
        <v/>
      </c>
      <c r="AO693" s="22" t="str">
        <f t="shared" si="381"/>
        <v/>
      </c>
      <c r="AP693" s="22" t="str">
        <f t="shared" si="382"/>
        <v/>
      </c>
      <c r="AQ693" s="2" t="str">
        <f t="shared" si="383"/>
        <v/>
      </c>
    </row>
    <row r="694" spans="1:43" x14ac:dyDescent="0.25">
      <c r="A694" s="26" t="str">
        <f t="shared" si="384"/>
        <v/>
      </c>
      <c r="B694" t="s">
        <v>6786</v>
      </c>
      <c r="C694" t="s">
        <v>64</v>
      </c>
      <c r="D694" t="s">
        <v>37</v>
      </c>
      <c r="E694" t="s">
        <v>515</v>
      </c>
      <c r="F694">
        <v>2026</v>
      </c>
      <c r="G694" t="s">
        <v>5657</v>
      </c>
      <c r="H694" s="4">
        <v>46173</v>
      </c>
      <c r="I694" s="4" t="str">
        <f t="shared" si="350"/>
        <v>ACC</v>
      </c>
      <c r="J694" s="2" t="str">
        <f t="shared" si="351"/>
        <v/>
      </c>
      <c r="K694" s="2" t="str">
        <f t="shared" si="352"/>
        <v/>
      </c>
      <c r="L694" s="2" t="str">
        <f t="shared" si="353"/>
        <v/>
      </c>
      <c r="M694" s="2" t="str">
        <f t="shared" si="354"/>
        <v/>
      </c>
      <c r="N694" s="22" t="str" cm="1">
        <f t="array" ref="N694">IFERROR(INDEX(Stats_Hit_GP,MATCH($B694,Stats_Hit_Player,0)),"")</f>
        <v/>
      </c>
      <c r="O694" s="22" t="str">
        <f t="shared" si="355"/>
        <v/>
      </c>
      <c r="P694" s="22" t="str">
        <f t="shared" si="356"/>
        <v/>
      </c>
      <c r="Q694" s="22" t="str">
        <f t="shared" si="357"/>
        <v/>
      </c>
      <c r="R694" s="22" t="str">
        <f t="shared" si="358"/>
        <v/>
      </c>
      <c r="S694" s="22" t="str">
        <f t="shared" si="359"/>
        <v/>
      </c>
      <c r="T694" s="22" t="str">
        <f t="shared" si="360"/>
        <v/>
      </c>
      <c r="U694" s="22" t="str">
        <f t="shared" si="361"/>
        <v/>
      </c>
      <c r="V694" s="22" t="str">
        <f t="shared" si="362"/>
        <v/>
      </c>
      <c r="W694" s="22" t="str">
        <f t="shared" si="363"/>
        <v/>
      </c>
      <c r="X694" s="22" t="str">
        <f t="shared" si="364"/>
        <v/>
      </c>
      <c r="Y694" s="22" t="str">
        <f t="shared" si="365"/>
        <v/>
      </c>
      <c r="Z694" s="22" t="str">
        <f t="shared" si="366"/>
        <v/>
      </c>
      <c r="AA694" s="22" t="str">
        <f t="shared" si="367"/>
        <v/>
      </c>
      <c r="AB694" s="22">
        <f t="shared" si="368"/>
        <v>1</v>
      </c>
      <c r="AC694" s="22">
        <f t="shared" si="369"/>
        <v>0</v>
      </c>
      <c r="AD694" s="29">
        <f t="shared" si="370"/>
        <v>4.76</v>
      </c>
      <c r="AE694" s="22">
        <f t="shared" si="371"/>
        <v>7</v>
      </c>
      <c r="AF694" s="22">
        <f t="shared" si="372"/>
        <v>0</v>
      </c>
      <c r="AG694" s="22">
        <f t="shared" si="373"/>
        <v>0</v>
      </c>
      <c r="AH694" s="22">
        <f t="shared" si="374"/>
        <v>0</v>
      </c>
      <c r="AI694" s="22">
        <f t="shared" si="375"/>
        <v>0</v>
      </c>
      <c r="AJ694" s="31">
        <f t="shared" si="376"/>
        <v>11.1</v>
      </c>
      <c r="AK694" s="22">
        <f t="shared" si="377"/>
        <v>12</v>
      </c>
      <c r="AL694" s="22">
        <f t="shared" si="378"/>
        <v>7</v>
      </c>
      <c r="AM694" s="22">
        <f t="shared" si="379"/>
        <v>6</v>
      </c>
      <c r="AN694" s="22">
        <f t="shared" si="380"/>
        <v>3</v>
      </c>
      <c r="AO694" s="22">
        <f t="shared" si="381"/>
        <v>14</v>
      </c>
      <c r="AP694" s="22">
        <f t="shared" si="382"/>
        <v>4</v>
      </c>
      <c r="AQ694" s="2">
        <f t="shared" si="383"/>
        <v>0.255</v>
      </c>
    </row>
    <row r="695" spans="1:43" x14ac:dyDescent="0.25">
      <c r="A695" s="26">
        <f t="shared" si="384"/>
        <v>1</v>
      </c>
      <c r="B695" t="s">
        <v>526</v>
      </c>
      <c r="C695" t="s">
        <v>42</v>
      </c>
      <c r="D695" t="s">
        <v>32</v>
      </c>
      <c r="E695" t="s">
        <v>515</v>
      </c>
      <c r="F695">
        <v>2026</v>
      </c>
      <c r="G695" t="s">
        <v>5657</v>
      </c>
      <c r="H695" s="4">
        <v>46173</v>
      </c>
      <c r="I695" s="4" t="str">
        <f t="shared" si="350"/>
        <v>ACC</v>
      </c>
      <c r="J695" s="2">
        <f t="shared" si="351"/>
        <v>0.215</v>
      </c>
      <c r="K695" s="2">
        <f t="shared" si="352"/>
        <v>0.33300000000000002</v>
      </c>
      <c r="L695" s="2">
        <f t="shared" si="353"/>
        <v>0.30099999999999999</v>
      </c>
      <c r="M695" s="2">
        <f t="shared" si="354"/>
        <v>0.63400000000000001</v>
      </c>
      <c r="N695" s="22" cm="1">
        <f t="array" ref="N695">IFERROR(INDEX(Stats_Hit_GP,MATCH($B695,Stats_Hit_Player,0)),"")</f>
        <v>31</v>
      </c>
      <c r="O695" s="22">
        <f t="shared" si="355"/>
        <v>113</v>
      </c>
      <c r="P695" s="22">
        <f t="shared" si="356"/>
        <v>93</v>
      </c>
      <c r="Q695" s="22">
        <f t="shared" si="357"/>
        <v>13</v>
      </c>
      <c r="R695" s="22">
        <f t="shared" si="358"/>
        <v>20</v>
      </c>
      <c r="S695" s="22">
        <f t="shared" si="359"/>
        <v>5</v>
      </c>
      <c r="T695" s="22">
        <f t="shared" si="360"/>
        <v>0</v>
      </c>
      <c r="U695" s="22">
        <f t="shared" si="361"/>
        <v>1</v>
      </c>
      <c r="V695" s="22">
        <f t="shared" si="362"/>
        <v>9</v>
      </c>
      <c r="W695" s="22">
        <f t="shared" si="363"/>
        <v>2</v>
      </c>
      <c r="X695" s="22">
        <f t="shared" si="364"/>
        <v>15</v>
      </c>
      <c r="Y695" s="22">
        <f t="shared" si="365"/>
        <v>26</v>
      </c>
      <c r="Z695" s="22">
        <f t="shared" si="366"/>
        <v>0</v>
      </c>
      <c r="AA695" s="22">
        <f t="shared" si="367"/>
        <v>0</v>
      </c>
      <c r="AB695" s="22" t="str">
        <f t="shared" si="368"/>
        <v/>
      </c>
      <c r="AC695" s="22" t="str">
        <f t="shared" si="369"/>
        <v/>
      </c>
      <c r="AD695" s="29" t="str">
        <f t="shared" si="370"/>
        <v/>
      </c>
      <c r="AE695" s="22" t="str">
        <f t="shared" si="371"/>
        <v/>
      </c>
      <c r="AF695" s="22" t="str">
        <f t="shared" si="372"/>
        <v/>
      </c>
      <c r="AG695" s="22" t="str">
        <f t="shared" si="373"/>
        <v/>
      </c>
      <c r="AH695" s="22" t="str">
        <f t="shared" si="374"/>
        <v/>
      </c>
      <c r="AI695" s="22" t="str">
        <f t="shared" si="375"/>
        <v/>
      </c>
      <c r="AJ695" s="31" t="str">
        <f t="shared" si="376"/>
        <v/>
      </c>
      <c r="AK695" s="22" t="str">
        <f t="shared" si="377"/>
        <v/>
      </c>
      <c r="AL695" s="22" t="str">
        <f t="shared" si="378"/>
        <v/>
      </c>
      <c r="AM695" s="22" t="str">
        <f t="shared" si="379"/>
        <v/>
      </c>
      <c r="AN695" s="22" t="str">
        <f t="shared" si="380"/>
        <v/>
      </c>
      <c r="AO695" s="22" t="str">
        <f t="shared" si="381"/>
        <v/>
      </c>
      <c r="AP695" s="22" t="str">
        <f t="shared" si="382"/>
        <v/>
      </c>
      <c r="AQ695" s="2" t="str">
        <f t="shared" si="383"/>
        <v/>
      </c>
    </row>
    <row r="696" spans="1:43" x14ac:dyDescent="0.25">
      <c r="A696" s="26" t="str">
        <f t="shared" si="384"/>
        <v/>
      </c>
      <c r="B696" t="s">
        <v>6787</v>
      </c>
      <c r="C696" t="s">
        <v>64</v>
      </c>
      <c r="D696" t="s">
        <v>47</v>
      </c>
      <c r="E696" t="s">
        <v>1327</v>
      </c>
      <c r="F696">
        <v>2026</v>
      </c>
      <c r="G696" t="s">
        <v>5657</v>
      </c>
      <c r="H696" s="4">
        <v>46173</v>
      </c>
      <c r="I696" s="4" t="str">
        <f t="shared" si="350"/>
        <v>Big 12</v>
      </c>
      <c r="J696" s="2" t="str">
        <f t="shared" si="351"/>
        <v/>
      </c>
      <c r="K696" s="2" t="str">
        <f t="shared" si="352"/>
        <v/>
      </c>
      <c r="L696" s="2" t="str">
        <f t="shared" si="353"/>
        <v/>
      </c>
      <c r="M696" s="2" t="str">
        <f t="shared" si="354"/>
        <v/>
      </c>
      <c r="N696" s="22" t="str" cm="1">
        <f t="array" ref="N696">IFERROR(INDEX(Stats_Hit_GP,MATCH($B696,Stats_Hit_Player,0)),"")</f>
        <v/>
      </c>
      <c r="O696" s="22" t="str">
        <f t="shared" si="355"/>
        <v/>
      </c>
      <c r="P696" s="22" t="str">
        <f t="shared" si="356"/>
        <v/>
      </c>
      <c r="Q696" s="22" t="str">
        <f t="shared" si="357"/>
        <v/>
      </c>
      <c r="R696" s="22" t="str">
        <f t="shared" si="358"/>
        <v/>
      </c>
      <c r="S696" s="22" t="str">
        <f t="shared" si="359"/>
        <v/>
      </c>
      <c r="T696" s="22" t="str">
        <f t="shared" si="360"/>
        <v/>
      </c>
      <c r="U696" s="22" t="str">
        <f t="shared" si="361"/>
        <v/>
      </c>
      <c r="V696" s="22" t="str">
        <f t="shared" si="362"/>
        <v/>
      </c>
      <c r="W696" s="22" t="str">
        <f t="shared" si="363"/>
        <v/>
      </c>
      <c r="X696" s="22" t="str">
        <f t="shared" si="364"/>
        <v/>
      </c>
      <c r="Y696" s="22" t="str">
        <f t="shared" si="365"/>
        <v/>
      </c>
      <c r="Z696" s="22" t="str">
        <f t="shared" si="366"/>
        <v/>
      </c>
      <c r="AA696" s="22" t="str">
        <f t="shared" si="367"/>
        <v/>
      </c>
      <c r="AB696" s="22">
        <f t="shared" si="368"/>
        <v>3</v>
      </c>
      <c r="AC696" s="22">
        <f t="shared" si="369"/>
        <v>3</v>
      </c>
      <c r="AD696" s="29">
        <f t="shared" si="370"/>
        <v>5.87</v>
      </c>
      <c r="AE696" s="22">
        <f t="shared" si="371"/>
        <v>15</v>
      </c>
      <c r="AF696" s="22">
        <f t="shared" si="372"/>
        <v>7</v>
      </c>
      <c r="AG696" s="22">
        <f t="shared" si="373"/>
        <v>0</v>
      </c>
      <c r="AH696" s="22">
        <f t="shared" si="374"/>
        <v>0</v>
      </c>
      <c r="AI696" s="22">
        <f t="shared" si="375"/>
        <v>0</v>
      </c>
      <c r="AJ696" s="31">
        <f t="shared" si="376"/>
        <v>38.1</v>
      </c>
      <c r="AK696" s="22">
        <f t="shared" si="377"/>
        <v>35</v>
      </c>
      <c r="AL696" s="22">
        <f t="shared" si="378"/>
        <v>27</v>
      </c>
      <c r="AM696" s="22">
        <f t="shared" si="379"/>
        <v>25</v>
      </c>
      <c r="AN696" s="22">
        <f t="shared" si="380"/>
        <v>22</v>
      </c>
      <c r="AO696" s="22">
        <f t="shared" si="381"/>
        <v>44</v>
      </c>
      <c r="AP696" s="22">
        <f t="shared" si="382"/>
        <v>1</v>
      </c>
      <c r="AQ696" s="2">
        <f t="shared" si="383"/>
        <v>0.23599999999999999</v>
      </c>
    </row>
    <row r="697" spans="1:43" x14ac:dyDescent="0.25">
      <c r="A697" s="26" t="str">
        <f t="shared" si="384"/>
        <v/>
      </c>
      <c r="B697" t="s">
        <v>3628</v>
      </c>
      <c r="C697" t="s">
        <v>25</v>
      </c>
      <c r="D697" t="s">
        <v>24</v>
      </c>
      <c r="E697" t="s">
        <v>3618</v>
      </c>
      <c r="F697">
        <v>2026</v>
      </c>
      <c r="G697" t="s">
        <v>5657</v>
      </c>
      <c r="H697" s="4">
        <v>46172</v>
      </c>
      <c r="I697" s="4" t="str">
        <f t="shared" si="350"/>
        <v>Northeast</v>
      </c>
      <c r="J697" s="2">
        <f t="shared" si="351"/>
        <v>0.33100000000000002</v>
      </c>
      <c r="K697" s="2">
        <f t="shared" si="352"/>
        <v>0.40500000000000003</v>
      </c>
      <c r="L697" s="2">
        <f t="shared" si="353"/>
        <v>0.55600000000000005</v>
      </c>
      <c r="M697" s="2">
        <f t="shared" si="354"/>
        <v>0.96199999999999997</v>
      </c>
      <c r="N697" s="22" cm="1">
        <f t="array" ref="N697">IFERROR(INDEX(Stats_Hit_GP,MATCH($B697,Stats_Hit_Player,0)),"")</f>
        <v>36</v>
      </c>
      <c r="O697" s="22">
        <f t="shared" si="355"/>
        <v>149</v>
      </c>
      <c r="P697" s="22">
        <f t="shared" si="356"/>
        <v>124</v>
      </c>
      <c r="Q697" s="22">
        <f t="shared" si="357"/>
        <v>29</v>
      </c>
      <c r="R697" s="22">
        <f t="shared" si="358"/>
        <v>41</v>
      </c>
      <c r="S697" s="22">
        <f t="shared" si="359"/>
        <v>3</v>
      </c>
      <c r="T697" s="22">
        <f t="shared" si="360"/>
        <v>2</v>
      </c>
      <c r="U697" s="22">
        <f t="shared" si="361"/>
        <v>7</v>
      </c>
      <c r="V697" s="22">
        <f t="shared" si="362"/>
        <v>35</v>
      </c>
      <c r="W697" s="22">
        <f t="shared" si="363"/>
        <v>3</v>
      </c>
      <c r="X697" s="22">
        <f t="shared" si="364"/>
        <v>16</v>
      </c>
      <c r="Y697" s="22">
        <f t="shared" si="365"/>
        <v>28</v>
      </c>
      <c r="Z697" s="22">
        <f t="shared" si="366"/>
        <v>10</v>
      </c>
      <c r="AA697" s="22">
        <f t="shared" si="367"/>
        <v>0</v>
      </c>
      <c r="AB697" s="22" t="str">
        <f t="shared" si="368"/>
        <v/>
      </c>
      <c r="AC697" s="22" t="str">
        <f t="shared" si="369"/>
        <v/>
      </c>
      <c r="AD697" s="29" t="str">
        <f t="shared" si="370"/>
        <v/>
      </c>
      <c r="AE697" s="22" t="str">
        <f t="shared" si="371"/>
        <v/>
      </c>
      <c r="AF697" s="22" t="str">
        <f t="shared" si="372"/>
        <v/>
      </c>
      <c r="AG697" s="22" t="str">
        <f t="shared" si="373"/>
        <v/>
      </c>
      <c r="AH697" s="22" t="str">
        <f t="shared" si="374"/>
        <v/>
      </c>
      <c r="AI697" s="22" t="str">
        <f t="shared" si="375"/>
        <v/>
      </c>
      <c r="AJ697" s="31" t="str">
        <f t="shared" si="376"/>
        <v/>
      </c>
      <c r="AK697" s="22" t="str">
        <f t="shared" si="377"/>
        <v/>
      </c>
      <c r="AL697" s="22" t="str">
        <f t="shared" si="378"/>
        <v/>
      </c>
      <c r="AM697" s="22" t="str">
        <f t="shared" si="379"/>
        <v/>
      </c>
      <c r="AN697" s="22" t="str">
        <f t="shared" si="380"/>
        <v/>
      </c>
      <c r="AO697" s="22" t="str">
        <f t="shared" si="381"/>
        <v/>
      </c>
      <c r="AP697" s="22" t="str">
        <f t="shared" si="382"/>
        <v/>
      </c>
      <c r="AQ697" s="2" t="str">
        <f t="shared" si="383"/>
        <v/>
      </c>
    </row>
    <row r="698" spans="1:43" x14ac:dyDescent="0.25">
      <c r="A698" s="26" t="str">
        <f t="shared" si="384"/>
        <v/>
      </c>
      <c r="B698" t="s">
        <v>2058</v>
      </c>
      <c r="C698" t="s">
        <v>35</v>
      </c>
      <c r="D698" t="s">
        <v>37</v>
      </c>
      <c r="E698" t="s">
        <v>2057</v>
      </c>
      <c r="F698">
        <v>2026</v>
      </c>
      <c r="G698" t="s">
        <v>5657</v>
      </c>
      <c r="H698" s="4">
        <v>46172</v>
      </c>
      <c r="I698" s="4" t="str">
        <f t="shared" si="350"/>
        <v>Big West</v>
      </c>
      <c r="J698" s="2">
        <f t="shared" si="351"/>
        <v>0.26700000000000002</v>
      </c>
      <c r="K698" s="2">
        <f t="shared" si="352"/>
        <v>0.34899999999999998</v>
      </c>
      <c r="L698" s="2">
        <f t="shared" si="353"/>
        <v>0.42899999999999999</v>
      </c>
      <c r="M698" s="2">
        <f t="shared" si="354"/>
        <v>0.77700000000000002</v>
      </c>
      <c r="N698" s="22" cm="1">
        <f t="array" ref="N698">IFERROR(INDEX(Stats_Hit_GP,MATCH($B698,Stats_Hit_Player,0)),"")</f>
        <v>53</v>
      </c>
      <c r="O698" s="22">
        <f t="shared" si="355"/>
        <v>240</v>
      </c>
      <c r="P698" s="22">
        <f t="shared" si="356"/>
        <v>210</v>
      </c>
      <c r="Q698" s="22">
        <f t="shared" si="357"/>
        <v>39</v>
      </c>
      <c r="R698" s="22">
        <f t="shared" si="358"/>
        <v>56</v>
      </c>
      <c r="S698" s="22">
        <f t="shared" si="359"/>
        <v>10</v>
      </c>
      <c r="T698" s="22">
        <f t="shared" si="360"/>
        <v>6</v>
      </c>
      <c r="U698" s="22">
        <f t="shared" si="361"/>
        <v>4</v>
      </c>
      <c r="V698" s="22">
        <f t="shared" si="362"/>
        <v>27</v>
      </c>
      <c r="W698" s="22">
        <f t="shared" si="363"/>
        <v>2</v>
      </c>
      <c r="X698" s="22">
        <f t="shared" si="364"/>
        <v>25</v>
      </c>
      <c r="Y698" s="22">
        <f t="shared" si="365"/>
        <v>63</v>
      </c>
      <c r="Z698" s="22">
        <f t="shared" si="366"/>
        <v>13</v>
      </c>
      <c r="AA698" s="22">
        <f t="shared" si="367"/>
        <v>3</v>
      </c>
      <c r="AB698" s="22" t="str">
        <f t="shared" si="368"/>
        <v/>
      </c>
      <c r="AC698" s="22" t="str">
        <f t="shared" si="369"/>
        <v/>
      </c>
      <c r="AD698" s="29" t="str">
        <f t="shared" si="370"/>
        <v/>
      </c>
      <c r="AE698" s="22" t="str">
        <f t="shared" si="371"/>
        <v/>
      </c>
      <c r="AF698" s="22" t="str">
        <f t="shared" si="372"/>
        <v/>
      </c>
      <c r="AG698" s="22" t="str">
        <f t="shared" si="373"/>
        <v/>
      </c>
      <c r="AH698" s="22" t="str">
        <f t="shared" si="374"/>
        <v/>
      </c>
      <c r="AI698" s="22" t="str">
        <f t="shared" si="375"/>
        <v/>
      </c>
      <c r="AJ698" s="31" t="str">
        <f t="shared" si="376"/>
        <v/>
      </c>
      <c r="AK698" s="22" t="str">
        <f t="shared" si="377"/>
        <v/>
      </c>
      <c r="AL698" s="22" t="str">
        <f t="shared" si="378"/>
        <v/>
      </c>
      <c r="AM698" s="22" t="str">
        <f t="shared" si="379"/>
        <v/>
      </c>
      <c r="AN698" s="22" t="str">
        <f t="shared" si="380"/>
        <v/>
      </c>
      <c r="AO698" s="22" t="str">
        <f t="shared" si="381"/>
        <v/>
      </c>
      <c r="AP698" s="22" t="str">
        <f t="shared" si="382"/>
        <v/>
      </c>
      <c r="AQ698" s="2" t="str">
        <f t="shared" si="383"/>
        <v/>
      </c>
    </row>
    <row r="699" spans="1:43" x14ac:dyDescent="0.25">
      <c r="A699" s="26" t="str">
        <f t="shared" si="384"/>
        <v/>
      </c>
      <c r="B699" t="s">
        <v>6788</v>
      </c>
      <c r="C699" t="s">
        <v>64</v>
      </c>
      <c r="D699" t="s">
        <v>37</v>
      </c>
      <c r="E699" t="s">
        <v>5667</v>
      </c>
      <c r="F699">
        <v>2026</v>
      </c>
      <c r="G699" t="s">
        <v>5657</v>
      </c>
      <c r="H699" s="4">
        <v>46172</v>
      </c>
      <c r="I699" s="4" t="str">
        <f t="shared" si="350"/>
        <v/>
      </c>
      <c r="J699" s="2" t="str">
        <f t="shared" si="351"/>
        <v/>
      </c>
      <c r="K699" s="2" t="str">
        <f t="shared" si="352"/>
        <v/>
      </c>
      <c r="L699" s="2" t="str">
        <f t="shared" si="353"/>
        <v/>
      </c>
      <c r="M699" s="2" t="str">
        <f t="shared" si="354"/>
        <v/>
      </c>
      <c r="N699" s="22" t="str" cm="1">
        <f t="array" ref="N699">IFERROR(INDEX(Stats_Hit_GP,MATCH($B699,Stats_Hit_Player,0)),"")</f>
        <v/>
      </c>
      <c r="O699" s="22" t="str">
        <f t="shared" si="355"/>
        <v/>
      </c>
      <c r="P699" s="22" t="str">
        <f t="shared" si="356"/>
        <v/>
      </c>
      <c r="Q699" s="22" t="str">
        <f t="shared" si="357"/>
        <v/>
      </c>
      <c r="R699" s="22" t="str">
        <f t="shared" si="358"/>
        <v/>
      </c>
      <c r="S699" s="22" t="str">
        <f t="shared" si="359"/>
        <v/>
      </c>
      <c r="T699" s="22" t="str">
        <f t="shared" si="360"/>
        <v/>
      </c>
      <c r="U699" s="22" t="str">
        <f t="shared" si="361"/>
        <v/>
      </c>
      <c r="V699" s="22" t="str">
        <f t="shared" si="362"/>
        <v/>
      </c>
      <c r="W699" s="22" t="str">
        <f t="shared" si="363"/>
        <v/>
      </c>
      <c r="X699" s="22" t="str">
        <f t="shared" si="364"/>
        <v/>
      </c>
      <c r="Y699" s="22" t="str">
        <f t="shared" si="365"/>
        <v/>
      </c>
      <c r="Z699" s="22" t="str">
        <f t="shared" si="366"/>
        <v/>
      </c>
      <c r="AA699" s="22" t="str">
        <f t="shared" si="367"/>
        <v/>
      </c>
      <c r="AB699" s="22">
        <f t="shared" si="368"/>
        <v>4</v>
      </c>
      <c r="AC699" s="22">
        <f t="shared" si="369"/>
        <v>1</v>
      </c>
      <c r="AD699" s="29">
        <f t="shared" si="370"/>
        <v>5.64</v>
      </c>
      <c r="AE699" s="22">
        <f t="shared" si="371"/>
        <v>12</v>
      </c>
      <c r="AF699" s="22">
        <f t="shared" si="372"/>
        <v>3</v>
      </c>
      <c r="AG699" s="22">
        <f t="shared" si="373"/>
        <v>0</v>
      </c>
      <c r="AH699" s="22">
        <f t="shared" si="374"/>
        <v>0</v>
      </c>
      <c r="AI699" s="22">
        <f t="shared" si="375"/>
        <v>0</v>
      </c>
      <c r="AJ699" s="31">
        <f t="shared" si="376"/>
        <v>30.1</v>
      </c>
      <c r="AK699" s="22">
        <f t="shared" si="377"/>
        <v>29</v>
      </c>
      <c r="AL699" s="22">
        <f t="shared" si="378"/>
        <v>22</v>
      </c>
      <c r="AM699" s="22">
        <f t="shared" si="379"/>
        <v>19</v>
      </c>
      <c r="AN699" s="22">
        <f t="shared" si="380"/>
        <v>24</v>
      </c>
      <c r="AO699" s="22">
        <f t="shared" si="381"/>
        <v>23</v>
      </c>
      <c r="AP699" s="22">
        <f t="shared" si="382"/>
        <v>4</v>
      </c>
      <c r="AQ699" s="2">
        <f t="shared" si="383"/>
        <v>0.252</v>
      </c>
    </row>
    <row r="700" spans="1:43" x14ac:dyDescent="0.25">
      <c r="A700" s="26" t="str">
        <f t="shared" si="384"/>
        <v/>
      </c>
      <c r="B700" t="s">
        <v>2996</v>
      </c>
      <c r="C700" t="s">
        <v>33</v>
      </c>
      <c r="D700" t="s">
        <v>37</v>
      </c>
      <c r="E700" t="s">
        <v>5667</v>
      </c>
      <c r="F700">
        <v>2026</v>
      </c>
      <c r="G700" t="s">
        <v>5657</v>
      </c>
      <c r="H700" s="4">
        <v>46172</v>
      </c>
      <c r="I700" s="4" t="str">
        <f t="shared" si="350"/>
        <v/>
      </c>
      <c r="J700" s="2">
        <f t="shared" si="351"/>
        <v>0.318</v>
      </c>
      <c r="K700" s="2">
        <f t="shared" si="352"/>
        <v>0.46700000000000003</v>
      </c>
      <c r="L700" s="2">
        <f t="shared" si="353"/>
        <v>0.56100000000000005</v>
      </c>
      <c r="M700" s="2">
        <f t="shared" si="354"/>
        <v>1.028</v>
      </c>
      <c r="N700" s="22" cm="1">
        <f t="array" ref="N700">IFERROR(INDEX(Stats_Hit_GP,MATCH($B700,Stats_Hit_Player,0)),"")</f>
        <v>42</v>
      </c>
      <c r="O700" s="22">
        <f t="shared" si="355"/>
        <v>199</v>
      </c>
      <c r="P700" s="22">
        <f t="shared" si="356"/>
        <v>148</v>
      </c>
      <c r="Q700" s="22">
        <f t="shared" si="357"/>
        <v>46</v>
      </c>
      <c r="R700" s="22">
        <f t="shared" si="358"/>
        <v>47</v>
      </c>
      <c r="S700" s="22">
        <f t="shared" si="359"/>
        <v>6</v>
      </c>
      <c r="T700" s="22">
        <f t="shared" si="360"/>
        <v>3</v>
      </c>
      <c r="U700" s="22">
        <f t="shared" si="361"/>
        <v>8</v>
      </c>
      <c r="V700" s="22">
        <f t="shared" si="362"/>
        <v>43</v>
      </c>
      <c r="W700" s="22">
        <f t="shared" si="363"/>
        <v>6</v>
      </c>
      <c r="X700" s="22">
        <f t="shared" si="364"/>
        <v>39</v>
      </c>
      <c r="Y700" s="22">
        <f t="shared" si="365"/>
        <v>28</v>
      </c>
      <c r="Z700" s="22">
        <f t="shared" si="366"/>
        <v>24</v>
      </c>
      <c r="AA700" s="22">
        <f t="shared" si="367"/>
        <v>3</v>
      </c>
      <c r="AB700" s="22" t="str">
        <f t="shared" si="368"/>
        <v/>
      </c>
      <c r="AC700" s="22" t="str">
        <f t="shared" si="369"/>
        <v/>
      </c>
      <c r="AD700" s="29" t="str">
        <f t="shared" si="370"/>
        <v/>
      </c>
      <c r="AE700" s="22" t="str">
        <f t="shared" si="371"/>
        <v/>
      </c>
      <c r="AF700" s="22" t="str">
        <f t="shared" si="372"/>
        <v/>
      </c>
      <c r="AG700" s="22" t="str">
        <f t="shared" si="373"/>
        <v/>
      </c>
      <c r="AH700" s="22" t="str">
        <f t="shared" si="374"/>
        <v/>
      </c>
      <c r="AI700" s="22" t="str">
        <f t="shared" si="375"/>
        <v/>
      </c>
      <c r="AJ700" s="31" t="str">
        <f t="shared" si="376"/>
        <v/>
      </c>
      <c r="AK700" s="22" t="str">
        <f t="shared" si="377"/>
        <v/>
      </c>
      <c r="AL700" s="22" t="str">
        <f t="shared" si="378"/>
        <v/>
      </c>
      <c r="AM700" s="22" t="str">
        <f t="shared" si="379"/>
        <v/>
      </c>
      <c r="AN700" s="22" t="str">
        <f t="shared" si="380"/>
        <v/>
      </c>
      <c r="AO700" s="22" t="str">
        <f t="shared" si="381"/>
        <v/>
      </c>
      <c r="AP700" s="22" t="str">
        <f t="shared" si="382"/>
        <v/>
      </c>
      <c r="AQ700" s="2" t="str">
        <f t="shared" si="383"/>
        <v/>
      </c>
    </row>
    <row r="701" spans="1:43" x14ac:dyDescent="0.25">
      <c r="A701" s="26" t="str">
        <f t="shared" si="384"/>
        <v/>
      </c>
      <c r="B701" t="s">
        <v>247</v>
      </c>
      <c r="C701" t="s">
        <v>42</v>
      </c>
      <c r="D701" t="s">
        <v>37</v>
      </c>
      <c r="E701" t="s">
        <v>240</v>
      </c>
      <c r="F701">
        <v>2026</v>
      </c>
      <c r="G701" t="s">
        <v>5657</v>
      </c>
      <c r="H701" s="4">
        <v>46172</v>
      </c>
      <c r="I701" s="4" t="str">
        <f t="shared" si="350"/>
        <v>Atlantic 10</v>
      </c>
      <c r="J701" s="2">
        <f t="shared" si="351"/>
        <v>0.214</v>
      </c>
      <c r="K701" s="2">
        <f t="shared" si="352"/>
        <v>0.372</v>
      </c>
      <c r="L701" s="2">
        <f t="shared" si="353"/>
        <v>0.29099999999999998</v>
      </c>
      <c r="M701" s="2">
        <f t="shared" si="354"/>
        <v>0.66200000000000003</v>
      </c>
      <c r="N701" s="22" cm="1">
        <f t="array" ref="N701">IFERROR(INDEX(Stats_Hit_GP,MATCH($B701,Stats_Hit_Player,0)),"")</f>
        <v>40</v>
      </c>
      <c r="O701" s="22">
        <f t="shared" si="355"/>
        <v>154</v>
      </c>
      <c r="P701" s="22">
        <f t="shared" si="356"/>
        <v>117</v>
      </c>
      <c r="Q701" s="22">
        <f t="shared" si="357"/>
        <v>24</v>
      </c>
      <c r="R701" s="22">
        <f t="shared" si="358"/>
        <v>25</v>
      </c>
      <c r="S701" s="22">
        <f t="shared" si="359"/>
        <v>3</v>
      </c>
      <c r="T701" s="22">
        <f t="shared" si="360"/>
        <v>0</v>
      </c>
      <c r="U701" s="22">
        <f t="shared" si="361"/>
        <v>2</v>
      </c>
      <c r="V701" s="22">
        <f t="shared" si="362"/>
        <v>18</v>
      </c>
      <c r="W701" s="22">
        <f t="shared" si="363"/>
        <v>7</v>
      </c>
      <c r="X701" s="22">
        <f t="shared" si="364"/>
        <v>23</v>
      </c>
      <c r="Y701" s="22">
        <f t="shared" si="365"/>
        <v>34</v>
      </c>
      <c r="Z701" s="22">
        <f t="shared" si="366"/>
        <v>8</v>
      </c>
      <c r="AA701" s="22">
        <f t="shared" si="367"/>
        <v>3</v>
      </c>
      <c r="AB701" s="22" t="str">
        <f t="shared" si="368"/>
        <v/>
      </c>
      <c r="AC701" s="22" t="str">
        <f t="shared" si="369"/>
        <v/>
      </c>
      <c r="AD701" s="29" t="str">
        <f t="shared" si="370"/>
        <v/>
      </c>
      <c r="AE701" s="22" t="str">
        <f t="shared" si="371"/>
        <v/>
      </c>
      <c r="AF701" s="22" t="str">
        <f t="shared" si="372"/>
        <v/>
      </c>
      <c r="AG701" s="22" t="str">
        <f t="shared" si="373"/>
        <v/>
      </c>
      <c r="AH701" s="22" t="str">
        <f t="shared" si="374"/>
        <v/>
      </c>
      <c r="AI701" s="22" t="str">
        <f t="shared" si="375"/>
        <v/>
      </c>
      <c r="AJ701" s="31" t="str">
        <f t="shared" si="376"/>
        <v/>
      </c>
      <c r="AK701" s="22" t="str">
        <f t="shared" si="377"/>
        <v/>
      </c>
      <c r="AL701" s="22" t="str">
        <f t="shared" si="378"/>
        <v/>
      </c>
      <c r="AM701" s="22" t="str">
        <f t="shared" si="379"/>
        <v/>
      </c>
      <c r="AN701" s="22" t="str">
        <f t="shared" si="380"/>
        <v/>
      </c>
      <c r="AO701" s="22" t="str">
        <f t="shared" si="381"/>
        <v/>
      </c>
      <c r="AP701" s="22" t="str">
        <f t="shared" si="382"/>
        <v/>
      </c>
      <c r="AQ701" s="2" t="str">
        <f t="shared" si="383"/>
        <v/>
      </c>
    </row>
    <row r="702" spans="1:43" x14ac:dyDescent="0.25">
      <c r="A702" s="26">
        <f t="shared" si="384"/>
        <v>1</v>
      </c>
      <c r="B702" t="s">
        <v>2600</v>
      </c>
      <c r="C702" t="s">
        <v>27</v>
      </c>
      <c r="D702" t="s">
        <v>29</v>
      </c>
      <c r="E702" t="s">
        <v>2585</v>
      </c>
      <c r="F702">
        <v>2026</v>
      </c>
      <c r="G702" t="s">
        <v>5657</v>
      </c>
      <c r="H702" s="4">
        <v>46172</v>
      </c>
      <c r="I702" s="4" t="str">
        <f t="shared" si="350"/>
        <v>DI Independent</v>
      </c>
      <c r="J702" s="2">
        <f t="shared" si="351"/>
        <v>0</v>
      </c>
      <c r="K702" s="2">
        <f t="shared" si="352"/>
        <v>0</v>
      </c>
      <c r="L702" s="2">
        <f t="shared" si="353"/>
        <v>0</v>
      </c>
      <c r="M702" s="2">
        <f t="shared" si="354"/>
        <v>0</v>
      </c>
      <c r="N702" s="22" cm="1">
        <f t="array" ref="N702">IFERROR(INDEX(Stats_Hit_GP,MATCH($B702,Stats_Hit_Player,0)),"")</f>
        <v>2</v>
      </c>
      <c r="O702" s="22">
        <f t="shared" si="355"/>
        <v>2</v>
      </c>
      <c r="P702" s="22">
        <f t="shared" si="356"/>
        <v>2</v>
      </c>
      <c r="Q702" s="22">
        <f t="shared" si="357"/>
        <v>1</v>
      </c>
      <c r="R702" s="22">
        <f t="shared" si="358"/>
        <v>0</v>
      </c>
      <c r="S702" s="22">
        <f t="shared" si="359"/>
        <v>0</v>
      </c>
      <c r="T702" s="22">
        <f t="shared" si="360"/>
        <v>0</v>
      </c>
      <c r="U702" s="22">
        <f t="shared" si="361"/>
        <v>0</v>
      </c>
      <c r="V702" s="22">
        <f t="shared" si="362"/>
        <v>0</v>
      </c>
      <c r="W702" s="22">
        <f t="shared" si="363"/>
        <v>0</v>
      </c>
      <c r="X702" s="22">
        <f t="shared" si="364"/>
        <v>0</v>
      </c>
      <c r="Y702" s="22">
        <f t="shared" si="365"/>
        <v>0</v>
      </c>
      <c r="Z702" s="22">
        <f t="shared" si="366"/>
        <v>0</v>
      </c>
      <c r="AA702" s="22">
        <f t="shared" si="367"/>
        <v>0</v>
      </c>
      <c r="AB702" s="22" t="str">
        <f t="shared" si="368"/>
        <v/>
      </c>
      <c r="AC702" s="22" t="str">
        <f t="shared" si="369"/>
        <v/>
      </c>
      <c r="AD702" s="29" t="str">
        <f t="shared" si="370"/>
        <v/>
      </c>
      <c r="AE702" s="22" t="str">
        <f t="shared" si="371"/>
        <v/>
      </c>
      <c r="AF702" s="22" t="str">
        <f t="shared" si="372"/>
        <v/>
      </c>
      <c r="AG702" s="22" t="str">
        <f t="shared" si="373"/>
        <v/>
      </c>
      <c r="AH702" s="22" t="str">
        <f t="shared" si="374"/>
        <v/>
      </c>
      <c r="AI702" s="22" t="str">
        <f t="shared" si="375"/>
        <v/>
      </c>
      <c r="AJ702" s="31" t="str">
        <f t="shared" si="376"/>
        <v/>
      </c>
      <c r="AK702" s="22" t="str">
        <f t="shared" si="377"/>
        <v/>
      </c>
      <c r="AL702" s="22" t="str">
        <f t="shared" si="378"/>
        <v/>
      </c>
      <c r="AM702" s="22" t="str">
        <f t="shared" si="379"/>
        <v/>
      </c>
      <c r="AN702" s="22" t="str">
        <f t="shared" si="380"/>
        <v/>
      </c>
      <c r="AO702" s="22" t="str">
        <f t="shared" si="381"/>
        <v/>
      </c>
      <c r="AP702" s="22" t="str">
        <f t="shared" si="382"/>
        <v/>
      </c>
      <c r="AQ702" s="2" t="str">
        <f t="shared" si="383"/>
        <v/>
      </c>
    </row>
    <row r="703" spans="1:43" x14ac:dyDescent="0.25">
      <c r="A703" s="26" t="str">
        <f t="shared" si="384"/>
        <v/>
      </c>
      <c r="B703" t="s">
        <v>4441</v>
      </c>
      <c r="C703" t="s">
        <v>25</v>
      </c>
      <c r="D703" t="s">
        <v>24</v>
      </c>
      <c r="E703" t="s">
        <v>4425</v>
      </c>
      <c r="F703">
        <v>2026</v>
      </c>
      <c r="G703" t="s">
        <v>5657</v>
      </c>
      <c r="H703" s="4">
        <v>46172</v>
      </c>
      <c r="I703" s="4" t="str">
        <f t="shared" si="350"/>
        <v>SoCon</v>
      </c>
      <c r="J703" s="2">
        <f t="shared" si="351"/>
        <v>0.14299999999999999</v>
      </c>
      <c r="K703" s="2">
        <f t="shared" si="352"/>
        <v>0.45500000000000002</v>
      </c>
      <c r="L703" s="2">
        <f t="shared" si="353"/>
        <v>0.14299999999999999</v>
      </c>
      <c r="M703" s="2">
        <f t="shared" si="354"/>
        <v>0.59699999999999998</v>
      </c>
      <c r="N703" s="22" cm="1">
        <f t="array" ref="N703">IFERROR(INDEX(Stats_Hit_GP,MATCH($B703,Stats_Hit_Player,0)),"")</f>
        <v>7</v>
      </c>
      <c r="O703" s="22">
        <f t="shared" si="355"/>
        <v>11</v>
      </c>
      <c r="P703" s="22">
        <f t="shared" si="356"/>
        <v>7</v>
      </c>
      <c r="Q703" s="22">
        <f t="shared" si="357"/>
        <v>4</v>
      </c>
      <c r="R703" s="22">
        <f t="shared" si="358"/>
        <v>1</v>
      </c>
      <c r="S703" s="22">
        <f t="shared" si="359"/>
        <v>0</v>
      </c>
      <c r="T703" s="22">
        <f t="shared" si="360"/>
        <v>0</v>
      </c>
      <c r="U703" s="22">
        <f t="shared" si="361"/>
        <v>0</v>
      </c>
      <c r="V703" s="22">
        <f t="shared" si="362"/>
        <v>2</v>
      </c>
      <c r="W703" s="22">
        <f t="shared" si="363"/>
        <v>1</v>
      </c>
      <c r="X703" s="22">
        <f t="shared" si="364"/>
        <v>3</v>
      </c>
      <c r="Y703" s="22">
        <f t="shared" si="365"/>
        <v>3</v>
      </c>
      <c r="Z703" s="22">
        <f t="shared" si="366"/>
        <v>0</v>
      </c>
      <c r="AA703" s="22">
        <f t="shared" si="367"/>
        <v>0</v>
      </c>
      <c r="AB703" s="22" t="str">
        <f t="shared" si="368"/>
        <v/>
      </c>
      <c r="AC703" s="22" t="str">
        <f t="shared" si="369"/>
        <v/>
      </c>
      <c r="AD703" s="29" t="str">
        <f t="shared" si="370"/>
        <v/>
      </c>
      <c r="AE703" s="22" t="str">
        <f t="shared" si="371"/>
        <v/>
      </c>
      <c r="AF703" s="22" t="str">
        <f t="shared" si="372"/>
        <v/>
      </c>
      <c r="AG703" s="22" t="str">
        <f t="shared" si="373"/>
        <v/>
      </c>
      <c r="AH703" s="22" t="str">
        <f t="shared" si="374"/>
        <v/>
      </c>
      <c r="AI703" s="22" t="str">
        <f t="shared" si="375"/>
        <v/>
      </c>
      <c r="AJ703" s="31" t="str">
        <f t="shared" si="376"/>
        <v/>
      </c>
      <c r="AK703" s="22" t="str">
        <f t="shared" si="377"/>
        <v/>
      </c>
      <c r="AL703" s="22" t="str">
        <f t="shared" si="378"/>
        <v/>
      </c>
      <c r="AM703" s="22" t="str">
        <f t="shared" si="379"/>
        <v/>
      </c>
      <c r="AN703" s="22" t="str">
        <f t="shared" si="380"/>
        <v/>
      </c>
      <c r="AO703" s="22" t="str">
        <f t="shared" si="381"/>
        <v/>
      </c>
      <c r="AP703" s="22" t="str">
        <f t="shared" si="382"/>
        <v/>
      </c>
      <c r="AQ703" s="2" t="str">
        <f t="shared" si="383"/>
        <v/>
      </c>
    </row>
    <row r="704" spans="1:43" x14ac:dyDescent="0.25">
      <c r="A704" s="26" t="str">
        <f t="shared" si="384"/>
        <v/>
      </c>
      <c r="B704" t="s">
        <v>4428</v>
      </c>
      <c r="C704" t="s">
        <v>38</v>
      </c>
      <c r="D704" t="s">
        <v>24</v>
      </c>
      <c r="E704" t="s">
        <v>4425</v>
      </c>
      <c r="F704">
        <v>2026</v>
      </c>
      <c r="G704" t="s">
        <v>5657</v>
      </c>
      <c r="H704" s="4">
        <v>46172</v>
      </c>
      <c r="I704" s="4" t="str">
        <f t="shared" si="350"/>
        <v>SoCon</v>
      </c>
      <c r="J704" s="2">
        <f t="shared" si="351"/>
        <v>0.32500000000000001</v>
      </c>
      <c r="K704" s="2">
        <f t="shared" si="352"/>
        <v>0.438</v>
      </c>
      <c r="L704" s="2">
        <f t="shared" si="353"/>
        <v>0.68400000000000005</v>
      </c>
      <c r="M704" s="2">
        <f t="shared" si="354"/>
        <v>1.123</v>
      </c>
      <c r="N704" s="22" cm="1">
        <f t="array" ref="N704">IFERROR(INDEX(Stats_Hit_GP,MATCH($B704,Stats_Hit_Player,0)),"")</f>
        <v>56</v>
      </c>
      <c r="O704" s="22">
        <f t="shared" si="355"/>
        <v>251</v>
      </c>
      <c r="P704" s="22">
        <f t="shared" si="356"/>
        <v>206</v>
      </c>
      <c r="Q704" s="22">
        <f t="shared" si="357"/>
        <v>50</v>
      </c>
      <c r="R704" s="22">
        <f t="shared" si="358"/>
        <v>67</v>
      </c>
      <c r="S704" s="22">
        <f t="shared" si="359"/>
        <v>11</v>
      </c>
      <c r="T704" s="22">
        <f t="shared" si="360"/>
        <v>0</v>
      </c>
      <c r="U704" s="22">
        <f t="shared" si="361"/>
        <v>21</v>
      </c>
      <c r="V704" s="22">
        <f t="shared" si="362"/>
        <v>67</v>
      </c>
      <c r="W704" s="22">
        <f t="shared" si="363"/>
        <v>6</v>
      </c>
      <c r="X704" s="22">
        <f t="shared" si="364"/>
        <v>37</v>
      </c>
      <c r="Y704" s="22">
        <f t="shared" si="365"/>
        <v>62</v>
      </c>
      <c r="Z704" s="22">
        <f t="shared" si="366"/>
        <v>9</v>
      </c>
      <c r="AA704" s="22">
        <f t="shared" si="367"/>
        <v>2</v>
      </c>
      <c r="AB704" s="22">
        <f t="shared" si="368"/>
        <v>2</v>
      </c>
      <c r="AC704" s="22">
        <f t="shared" si="369"/>
        <v>0</v>
      </c>
      <c r="AD704" s="29">
        <f t="shared" si="370"/>
        <v>5.68</v>
      </c>
      <c r="AE704" s="22">
        <f t="shared" si="371"/>
        <v>20</v>
      </c>
      <c r="AF704" s="22">
        <f t="shared" si="372"/>
        <v>3</v>
      </c>
      <c r="AG704" s="22">
        <f t="shared" si="373"/>
        <v>0</v>
      </c>
      <c r="AH704" s="22">
        <f t="shared" si="374"/>
        <v>0</v>
      </c>
      <c r="AI704" s="22">
        <f t="shared" si="375"/>
        <v>6</v>
      </c>
      <c r="AJ704" s="31">
        <f t="shared" si="376"/>
        <v>19</v>
      </c>
      <c r="AK704" s="22">
        <f t="shared" si="377"/>
        <v>16</v>
      </c>
      <c r="AL704" s="22">
        <f t="shared" si="378"/>
        <v>13</v>
      </c>
      <c r="AM704" s="22">
        <f t="shared" si="379"/>
        <v>12</v>
      </c>
      <c r="AN704" s="22">
        <f t="shared" si="380"/>
        <v>5</v>
      </c>
      <c r="AO704" s="22">
        <f t="shared" si="381"/>
        <v>24</v>
      </c>
      <c r="AP704" s="22">
        <f t="shared" si="382"/>
        <v>1</v>
      </c>
      <c r="AQ704" s="2">
        <f t="shared" si="383"/>
        <v>0.22500000000000001</v>
      </c>
    </row>
    <row r="705" spans="1:43" x14ac:dyDescent="0.25">
      <c r="A705" s="26" t="str">
        <f t="shared" si="384"/>
        <v/>
      </c>
      <c r="B705" t="s">
        <v>1208</v>
      </c>
      <c r="C705" t="s">
        <v>25</v>
      </c>
      <c r="D705" t="s">
        <v>24</v>
      </c>
      <c r="E705" t="s">
        <v>1204</v>
      </c>
      <c r="F705">
        <v>2026</v>
      </c>
      <c r="G705" t="s">
        <v>5657</v>
      </c>
      <c r="H705" s="4">
        <v>46172</v>
      </c>
      <c r="I705" s="4" t="str">
        <f t="shared" si="350"/>
        <v>Big 12</v>
      </c>
      <c r="J705" s="2">
        <f t="shared" si="351"/>
        <v>0.28699999999999998</v>
      </c>
      <c r="K705" s="2">
        <f t="shared" si="352"/>
        <v>0.39900000000000002</v>
      </c>
      <c r="L705" s="2">
        <f t="shared" si="353"/>
        <v>0.41399999999999998</v>
      </c>
      <c r="M705" s="2">
        <f t="shared" si="354"/>
        <v>0.81299999999999994</v>
      </c>
      <c r="N705" s="22" cm="1">
        <f t="array" ref="N705">IFERROR(INDEX(Stats_Hit_GP,MATCH($B705,Stats_Hit_Player,0)),"")</f>
        <v>46</v>
      </c>
      <c r="O705" s="22">
        <f t="shared" si="355"/>
        <v>193</v>
      </c>
      <c r="P705" s="22">
        <f t="shared" si="356"/>
        <v>157</v>
      </c>
      <c r="Q705" s="22">
        <f t="shared" si="357"/>
        <v>20</v>
      </c>
      <c r="R705" s="22">
        <f t="shared" si="358"/>
        <v>45</v>
      </c>
      <c r="S705" s="22">
        <f t="shared" si="359"/>
        <v>8</v>
      </c>
      <c r="T705" s="22">
        <f t="shared" si="360"/>
        <v>0</v>
      </c>
      <c r="U705" s="22">
        <f t="shared" si="361"/>
        <v>4</v>
      </c>
      <c r="V705" s="22">
        <f t="shared" si="362"/>
        <v>34</v>
      </c>
      <c r="W705" s="22">
        <f t="shared" si="363"/>
        <v>7</v>
      </c>
      <c r="X705" s="22">
        <f t="shared" si="364"/>
        <v>25</v>
      </c>
      <c r="Y705" s="22">
        <f t="shared" si="365"/>
        <v>24</v>
      </c>
      <c r="Z705" s="22">
        <f t="shared" si="366"/>
        <v>1</v>
      </c>
      <c r="AA705" s="22">
        <f t="shared" si="367"/>
        <v>0</v>
      </c>
      <c r="AB705" s="22" t="str">
        <f t="shared" si="368"/>
        <v/>
      </c>
      <c r="AC705" s="22" t="str">
        <f t="shared" si="369"/>
        <v/>
      </c>
      <c r="AD705" s="29" t="str">
        <f t="shared" si="370"/>
        <v/>
      </c>
      <c r="AE705" s="22" t="str">
        <f t="shared" si="371"/>
        <v/>
      </c>
      <c r="AF705" s="22" t="str">
        <f t="shared" si="372"/>
        <v/>
      </c>
      <c r="AG705" s="22" t="str">
        <f t="shared" si="373"/>
        <v/>
      </c>
      <c r="AH705" s="22" t="str">
        <f t="shared" si="374"/>
        <v/>
      </c>
      <c r="AI705" s="22" t="str">
        <f t="shared" si="375"/>
        <v/>
      </c>
      <c r="AJ705" s="31" t="str">
        <f t="shared" si="376"/>
        <v/>
      </c>
      <c r="AK705" s="22" t="str">
        <f t="shared" si="377"/>
        <v/>
      </c>
      <c r="AL705" s="22" t="str">
        <f t="shared" si="378"/>
        <v/>
      </c>
      <c r="AM705" s="22" t="str">
        <f t="shared" si="379"/>
        <v/>
      </c>
      <c r="AN705" s="22" t="str">
        <f t="shared" si="380"/>
        <v/>
      </c>
      <c r="AO705" s="22" t="str">
        <f t="shared" si="381"/>
        <v/>
      </c>
      <c r="AP705" s="22" t="str">
        <f t="shared" si="382"/>
        <v/>
      </c>
      <c r="AQ705" s="2" t="str">
        <f t="shared" si="383"/>
        <v/>
      </c>
    </row>
    <row r="706" spans="1:43" x14ac:dyDescent="0.25">
      <c r="A706" s="26" t="str">
        <f t="shared" si="384"/>
        <v/>
      </c>
      <c r="B706" t="s">
        <v>6789</v>
      </c>
      <c r="C706" t="s">
        <v>64</v>
      </c>
      <c r="D706" t="s">
        <v>24</v>
      </c>
      <c r="E706" t="s">
        <v>6559</v>
      </c>
      <c r="F706">
        <v>2026</v>
      </c>
      <c r="G706" t="s">
        <v>5657</v>
      </c>
      <c r="H706" s="4">
        <v>46172</v>
      </c>
      <c r="I706" s="4" t="str">
        <f t="shared" ref="I706:I769" si="385">IFERROR(INDEX(Conferences_Conference,MATCH(E706,Conferences_Team,0)),"")</f>
        <v/>
      </c>
      <c r="J706" s="2" t="str">
        <f t="shared" ref="J706:J769" si="386">IFERROR(INDEX(Stats_Hit_AVG,MATCH($B706,Stats_Hit_Player,0)),"")</f>
        <v/>
      </c>
      <c r="K706" s="2" t="str">
        <f t="shared" ref="K706:K769" si="387">IFERROR(INDEX(Stats_Hit_OBP,MATCH($B706,Stats_Hit_Player,0)),"")</f>
        <v/>
      </c>
      <c r="L706" s="2" t="str">
        <f t="shared" ref="L706:L769" si="388">IFERROR(INDEX(Stats_Hit_SLG,MATCH($B706,Stats_Hit_Player,0)),"")</f>
        <v/>
      </c>
      <c r="M706" s="2" t="str">
        <f t="shared" ref="M706:M769" si="389">IFERROR(INDEX(Stats_Hit_OPS,MATCH($B706,Stats_Hit_Player,0)),"")</f>
        <v/>
      </c>
      <c r="N706" s="22" t="str" cm="1">
        <f t="array" ref="N706">IFERROR(INDEX(Stats_Hit_GP,MATCH($B706,Stats_Hit_Player,0)),"")</f>
        <v/>
      </c>
      <c r="O706" s="22" t="str">
        <f t="shared" ref="O706:O769" si="390">IFERROR(INDEX(Stats_Hit_PA,MATCH($B706,Stats_Hit_Player,0)),"")</f>
        <v/>
      </c>
      <c r="P706" s="22" t="str">
        <f t="shared" ref="P706:P769" si="391">IFERROR(INDEX(Stats_Hit_AB,MATCH($B706,Stats_Hit_Player,0)),"")</f>
        <v/>
      </c>
      <c r="Q706" s="22" t="str">
        <f t="shared" ref="Q706:Q769" si="392">IFERROR(INDEX(Stats_Hit_R,MATCH($B706,Stats_Hit_Player,0)),"")</f>
        <v/>
      </c>
      <c r="R706" s="22" t="str">
        <f t="shared" ref="R706:R769" si="393">IFERROR(INDEX(Stats_Hit_H,MATCH($B706,Stats_Hit_Player,0)),"")</f>
        <v/>
      </c>
      <c r="S706" s="22" t="str">
        <f t="shared" ref="S706:S769" si="394">IFERROR(INDEX(Stats_Hit_2B,MATCH($B706,Stats_Hit_Player,0)),"")</f>
        <v/>
      </c>
      <c r="T706" s="22" t="str">
        <f t="shared" ref="T706:T769" si="395">IFERROR(INDEX(Stats_Hit_3B,MATCH($B706,Stats_Hit_Player,0)),"")</f>
        <v/>
      </c>
      <c r="U706" s="22" t="str">
        <f t="shared" ref="U706:U769" si="396">IFERROR(INDEX(Stats_Hit_HR,MATCH($B706,Stats_Hit_Player,0)),"")</f>
        <v/>
      </c>
      <c r="V706" s="22" t="str">
        <f t="shared" ref="V706:V769" si="397">IFERROR(INDEX(Stats_Hit_RBI,MATCH($B706,Stats_Hit_Player,0)),"")</f>
        <v/>
      </c>
      <c r="W706" s="22" t="str">
        <f t="shared" ref="W706:W769" si="398">IFERROR(INDEX(Stats_Hit_HBP,MATCH($B706,Stats_Hit_Player,0)),"")</f>
        <v/>
      </c>
      <c r="X706" s="22" t="str">
        <f t="shared" ref="X706:X769" si="399">IFERROR(INDEX(Stats_Hit_BB,MATCH($B706,Stats_Hit_Player,0)),"")</f>
        <v/>
      </c>
      <c r="Y706" s="22" t="str">
        <f t="shared" ref="Y706:Y769" si="400">IFERROR(INDEX(Stats_Hit_K,MATCH($B706,Stats_Hit_Player,0)),"")</f>
        <v/>
      </c>
      <c r="Z706" s="22" t="str">
        <f t="shared" ref="Z706:Z769" si="401">IFERROR(INDEX(Stats_Hit_SB,MATCH($B706,Stats_Hit_Player,0)),"")</f>
        <v/>
      </c>
      <c r="AA706" s="22" t="str">
        <f t="shared" ref="AA706:AA769" si="402">IFERROR(INDEX(Stats_Hit_CS,MATCH($B706,Stats_Hit_Player,0)),"")</f>
        <v/>
      </c>
      <c r="AB706" s="22">
        <f t="shared" ref="AB706:AB769" si="403">IFERROR(INDEX(Stats_Pitch_Win,MATCH($B706,Stats_Pitch_Player,0)),"")</f>
        <v>2</v>
      </c>
      <c r="AC706" s="22">
        <f t="shared" ref="AC706:AC769" si="404">IFERROR(INDEX(Stats_Pitch_Loss,MATCH($B706,Stats_Pitch_Player,0)),"")</f>
        <v>7</v>
      </c>
      <c r="AD706" s="29">
        <f t="shared" ref="AD706:AD769" si="405">IFERROR(INDEX(Stats_Pitch_ERA,MATCH($B706,Stats_Pitch_Player,0)),"")</f>
        <v>8.02</v>
      </c>
      <c r="AE706" s="22">
        <f t="shared" ref="AE706:AE769" si="406">IFERROR(INDEX(Stats_Pitch_App,MATCH($B706,Stats_Pitch_Player,0)),"")</f>
        <v>17</v>
      </c>
      <c r="AF706" s="22">
        <f t="shared" ref="AF706:AF769" si="407">IFERROR(INDEX(Stats_Pitch_GS,MATCH($B706,Stats_Pitch_Player,0)),"")</f>
        <v>9</v>
      </c>
      <c r="AG706" s="22">
        <f t="shared" ref="AG706:AG769" si="408">IFERROR(INDEX(Stats_Pitch_CG,MATCH($B706,Stats_Pitch_Player,0)),"")</f>
        <v>0</v>
      </c>
      <c r="AH706" s="22">
        <f t="shared" ref="AH706:AH769" si="409">IFERROR(INDEX(Stats_Pitch_SHO,MATCH($B706,Stats_Pitch_Player,0)),"")</f>
        <v>0</v>
      </c>
      <c r="AI706" s="22">
        <f t="shared" ref="AI706:AI769" si="410">IFERROR(INDEX(Stats_Pitch_SV,MATCH($B706,Stats_Pitch_Player,0)),"")</f>
        <v>0</v>
      </c>
      <c r="AJ706" s="31">
        <f t="shared" ref="AJ706:AJ769" si="411">IFERROR(INDEX(Stats_Pitch_IP,MATCH($B706,Stats_Pitch_Player,0)),"")</f>
        <v>55</v>
      </c>
      <c r="AK706" s="22">
        <f t="shared" ref="AK706:AK769" si="412">IFERROR(INDEX(Stats_Pitch_H,MATCH($B706,Stats_Pitch_Player,0)),"")</f>
        <v>93</v>
      </c>
      <c r="AL706" s="22">
        <f t="shared" ref="AL706:AL769" si="413">IFERROR(INDEX(Stats_Pitch_R,MATCH($B706,Stats_Pitch_Player,0)),"")</f>
        <v>55</v>
      </c>
      <c r="AM706" s="22">
        <f t="shared" ref="AM706:AM769" si="414">IFERROR(INDEX(Stats_Pitch_ER,MATCH($B706,Stats_Pitch_Player,0)),"")</f>
        <v>49</v>
      </c>
      <c r="AN706" s="22">
        <f t="shared" ref="AN706:AN769" si="415">IFERROR(INDEX(Stats_Pitch_BB,MATCH($B706,Stats_Pitch_Player,0)),"")</f>
        <v>15</v>
      </c>
      <c r="AO706" s="22">
        <f t="shared" ref="AO706:AO769" si="416">IFERROR(INDEX(Stats_Pitch_K,MATCH($B706,Stats_Pitch_Player,0)),"")</f>
        <v>29</v>
      </c>
      <c r="AP706" s="22">
        <f t="shared" ref="AP706:AP769" si="417">IFERROR(INDEX(Stats_Pitch_HBP,MATCH($B706,Stats_Pitch_Player,0)),"")</f>
        <v>6</v>
      </c>
      <c r="AQ706" s="2">
        <f t="shared" ref="AQ706:AQ769" si="418">IFERROR(INDEX(Stats_Pitch_BA,MATCH($B706,Stats_Pitch_Player,0)),"")</f>
        <v>0.38300000000000001</v>
      </c>
    </row>
    <row r="707" spans="1:43" x14ac:dyDescent="0.25">
      <c r="A707" s="26" t="str">
        <f t="shared" ref="A707:A770" si="419">IF(OR(D707="SR", D707="GR"), 1, "")</f>
        <v/>
      </c>
      <c r="B707" t="s">
        <v>3011</v>
      </c>
      <c r="C707" t="s">
        <v>40</v>
      </c>
      <c r="D707" t="s">
        <v>24</v>
      </c>
      <c r="E707" t="s">
        <v>5667</v>
      </c>
      <c r="F707">
        <v>2026</v>
      </c>
      <c r="G707" t="s">
        <v>5657</v>
      </c>
      <c r="H707" s="4">
        <v>46172</v>
      </c>
      <c r="I707" s="4" t="str">
        <f t="shared" si="385"/>
        <v/>
      </c>
      <c r="J707" s="2">
        <f t="shared" si="386"/>
        <v>0.13300000000000001</v>
      </c>
      <c r="K707" s="2">
        <f t="shared" si="387"/>
        <v>0.435</v>
      </c>
      <c r="L707" s="2">
        <f t="shared" si="388"/>
        <v>0.13300000000000001</v>
      </c>
      <c r="M707" s="2">
        <f t="shared" si="389"/>
        <v>0.56799999999999995</v>
      </c>
      <c r="N707" s="22" cm="1">
        <f t="array" ref="N707">IFERROR(INDEX(Stats_Hit_GP,MATCH($B707,Stats_Hit_Player,0)),"")</f>
        <v>14</v>
      </c>
      <c r="O707" s="22">
        <f t="shared" si="390"/>
        <v>26</v>
      </c>
      <c r="P707" s="22">
        <f t="shared" si="391"/>
        <v>15</v>
      </c>
      <c r="Q707" s="22">
        <f t="shared" si="392"/>
        <v>4</v>
      </c>
      <c r="R707" s="22">
        <f t="shared" si="393"/>
        <v>2</v>
      </c>
      <c r="S707" s="22">
        <f t="shared" si="394"/>
        <v>0</v>
      </c>
      <c r="T707" s="22">
        <f t="shared" si="395"/>
        <v>0</v>
      </c>
      <c r="U707" s="22">
        <f t="shared" si="396"/>
        <v>0</v>
      </c>
      <c r="V707" s="22">
        <f t="shared" si="397"/>
        <v>2</v>
      </c>
      <c r="W707" s="22">
        <f t="shared" si="398"/>
        <v>0</v>
      </c>
      <c r="X707" s="22">
        <f t="shared" si="399"/>
        <v>8</v>
      </c>
      <c r="Y707" s="22">
        <f t="shared" si="400"/>
        <v>7</v>
      </c>
      <c r="Z707" s="22">
        <f t="shared" si="401"/>
        <v>0</v>
      </c>
      <c r="AA707" s="22">
        <f t="shared" si="402"/>
        <v>0</v>
      </c>
      <c r="AB707" s="22" t="str">
        <f t="shared" si="403"/>
        <v/>
      </c>
      <c r="AC707" s="22" t="str">
        <f t="shared" si="404"/>
        <v/>
      </c>
      <c r="AD707" s="29" t="str">
        <f t="shared" si="405"/>
        <v/>
      </c>
      <c r="AE707" s="22" t="str">
        <f t="shared" si="406"/>
        <v/>
      </c>
      <c r="AF707" s="22" t="str">
        <f t="shared" si="407"/>
        <v/>
      </c>
      <c r="AG707" s="22" t="str">
        <f t="shared" si="408"/>
        <v/>
      </c>
      <c r="AH707" s="22" t="str">
        <f t="shared" si="409"/>
        <v/>
      </c>
      <c r="AI707" s="22" t="str">
        <f t="shared" si="410"/>
        <v/>
      </c>
      <c r="AJ707" s="31" t="str">
        <f t="shared" si="411"/>
        <v/>
      </c>
      <c r="AK707" s="22" t="str">
        <f t="shared" si="412"/>
        <v/>
      </c>
      <c r="AL707" s="22" t="str">
        <f t="shared" si="413"/>
        <v/>
      </c>
      <c r="AM707" s="22" t="str">
        <f t="shared" si="414"/>
        <v/>
      </c>
      <c r="AN707" s="22" t="str">
        <f t="shared" si="415"/>
        <v/>
      </c>
      <c r="AO707" s="22" t="str">
        <f t="shared" si="416"/>
        <v/>
      </c>
      <c r="AP707" s="22" t="str">
        <f t="shared" si="417"/>
        <v/>
      </c>
      <c r="AQ707" s="2" t="str">
        <f t="shared" si="418"/>
        <v/>
      </c>
    </row>
    <row r="708" spans="1:43" x14ac:dyDescent="0.25">
      <c r="A708" s="26" t="str">
        <f t="shared" si="419"/>
        <v/>
      </c>
      <c r="B708" t="s">
        <v>6790</v>
      </c>
      <c r="C708" t="s">
        <v>64</v>
      </c>
      <c r="D708" t="s">
        <v>24</v>
      </c>
      <c r="E708" t="s">
        <v>5667</v>
      </c>
      <c r="F708">
        <v>2026</v>
      </c>
      <c r="G708" t="s">
        <v>5657</v>
      </c>
      <c r="H708" s="4">
        <v>46172</v>
      </c>
      <c r="I708" s="4" t="str">
        <f t="shared" si="385"/>
        <v/>
      </c>
      <c r="J708" s="2" t="str">
        <f t="shared" si="386"/>
        <v/>
      </c>
      <c r="K708" s="2" t="str">
        <f t="shared" si="387"/>
        <v/>
      </c>
      <c r="L708" s="2" t="str">
        <f t="shared" si="388"/>
        <v/>
      </c>
      <c r="M708" s="2" t="str">
        <f t="shared" si="389"/>
        <v/>
      </c>
      <c r="N708" s="22" t="str" cm="1">
        <f t="array" ref="N708">IFERROR(INDEX(Stats_Hit_GP,MATCH($B708,Stats_Hit_Player,0)),"")</f>
        <v/>
      </c>
      <c r="O708" s="22" t="str">
        <f t="shared" si="390"/>
        <v/>
      </c>
      <c r="P708" s="22" t="str">
        <f t="shared" si="391"/>
        <v/>
      </c>
      <c r="Q708" s="22" t="str">
        <f t="shared" si="392"/>
        <v/>
      </c>
      <c r="R708" s="22" t="str">
        <f t="shared" si="393"/>
        <v/>
      </c>
      <c r="S708" s="22" t="str">
        <f t="shared" si="394"/>
        <v/>
      </c>
      <c r="T708" s="22" t="str">
        <f t="shared" si="395"/>
        <v/>
      </c>
      <c r="U708" s="22" t="str">
        <f t="shared" si="396"/>
        <v/>
      </c>
      <c r="V708" s="22" t="str">
        <f t="shared" si="397"/>
        <v/>
      </c>
      <c r="W708" s="22" t="str">
        <f t="shared" si="398"/>
        <v/>
      </c>
      <c r="X708" s="22" t="str">
        <f t="shared" si="399"/>
        <v/>
      </c>
      <c r="Y708" s="22" t="str">
        <f t="shared" si="400"/>
        <v/>
      </c>
      <c r="Z708" s="22" t="str">
        <f t="shared" si="401"/>
        <v/>
      </c>
      <c r="AA708" s="22" t="str">
        <f t="shared" si="402"/>
        <v/>
      </c>
      <c r="AB708" s="22">
        <f t="shared" si="403"/>
        <v>4</v>
      </c>
      <c r="AC708" s="22">
        <f t="shared" si="404"/>
        <v>4</v>
      </c>
      <c r="AD708" s="29">
        <f t="shared" si="405"/>
        <v>4.1100000000000003</v>
      </c>
      <c r="AE708" s="22">
        <f t="shared" si="406"/>
        <v>14</v>
      </c>
      <c r="AF708" s="22">
        <f t="shared" si="407"/>
        <v>13</v>
      </c>
      <c r="AG708" s="22">
        <f t="shared" si="408"/>
        <v>0</v>
      </c>
      <c r="AH708" s="22">
        <f t="shared" si="409"/>
        <v>0</v>
      </c>
      <c r="AI708" s="22">
        <f t="shared" si="410"/>
        <v>0</v>
      </c>
      <c r="AJ708" s="31">
        <f t="shared" si="411"/>
        <v>70</v>
      </c>
      <c r="AK708" s="22">
        <f t="shared" si="412"/>
        <v>68</v>
      </c>
      <c r="AL708" s="22">
        <f t="shared" si="413"/>
        <v>37</v>
      </c>
      <c r="AM708" s="22">
        <f t="shared" si="414"/>
        <v>32</v>
      </c>
      <c r="AN708" s="22">
        <f t="shared" si="415"/>
        <v>33</v>
      </c>
      <c r="AO708" s="22">
        <f t="shared" si="416"/>
        <v>90</v>
      </c>
      <c r="AP708" s="22">
        <f t="shared" si="417"/>
        <v>8</v>
      </c>
      <c r="AQ708" s="2">
        <f t="shared" si="418"/>
        <v>0.247</v>
      </c>
    </row>
    <row r="709" spans="1:43" x14ac:dyDescent="0.25">
      <c r="A709" s="26" t="str">
        <f t="shared" si="419"/>
        <v/>
      </c>
      <c r="B709" t="s">
        <v>3003</v>
      </c>
      <c r="C709" t="s">
        <v>44</v>
      </c>
      <c r="D709" t="s">
        <v>24</v>
      </c>
      <c r="E709" t="s">
        <v>5667</v>
      </c>
      <c r="F709">
        <v>2026</v>
      </c>
      <c r="G709" t="s">
        <v>5657</v>
      </c>
      <c r="H709" s="4">
        <v>46172</v>
      </c>
      <c r="I709" s="4" t="str">
        <f t="shared" si="385"/>
        <v/>
      </c>
      <c r="J709" s="2">
        <f t="shared" si="386"/>
        <v>0.45200000000000001</v>
      </c>
      <c r="K709" s="2">
        <f t="shared" si="387"/>
        <v>0.52900000000000003</v>
      </c>
      <c r="L709" s="2">
        <f t="shared" si="388"/>
        <v>0.66700000000000004</v>
      </c>
      <c r="M709" s="2">
        <f t="shared" si="389"/>
        <v>1.196</v>
      </c>
      <c r="N709" s="22" cm="1">
        <f t="array" ref="N709">IFERROR(INDEX(Stats_Hit_GP,MATCH($B709,Stats_Hit_Player,0)),"")</f>
        <v>16</v>
      </c>
      <c r="O709" s="22">
        <f t="shared" si="390"/>
        <v>51</v>
      </c>
      <c r="P709" s="22">
        <f t="shared" si="391"/>
        <v>42</v>
      </c>
      <c r="Q709" s="22">
        <f t="shared" si="392"/>
        <v>8</v>
      </c>
      <c r="R709" s="22">
        <f t="shared" si="393"/>
        <v>19</v>
      </c>
      <c r="S709" s="22">
        <f t="shared" si="394"/>
        <v>3</v>
      </c>
      <c r="T709" s="22">
        <f t="shared" si="395"/>
        <v>0</v>
      </c>
      <c r="U709" s="22">
        <f t="shared" si="396"/>
        <v>2</v>
      </c>
      <c r="V709" s="22">
        <f t="shared" si="397"/>
        <v>17</v>
      </c>
      <c r="W709" s="22">
        <f t="shared" si="398"/>
        <v>1</v>
      </c>
      <c r="X709" s="22">
        <f t="shared" si="399"/>
        <v>7</v>
      </c>
      <c r="Y709" s="22">
        <f t="shared" si="400"/>
        <v>5</v>
      </c>
      <c r="Z709" s="22">
        <f t="shared" si="401"/>
        <v>2</v>
      </c>
      <c r="AA709" s="22">
        <f t="shared" si="402"/>
        <v>0</v>
      </c>
      <c r="AB709" s="22" t="str">
        <f t="shared" si="403"/>
        <v/>
      </c>
      <c r="AC709" s="22" t="str">
        <f t="shared" si="404"/>
        <v/>
      </c>
      <c r="AD709" s="29" t="str">
        <f t="shared" si="405"/>
        <v/>
      </c>
      <c r="AE709" s="22" t="str">
        <f t="shared" si="406"/>
        <v/>
      </c>
      <c r="AF709" s="22" t="str">
        <f t="shared" si="407"/>
        <v/>
      </c>
      <c r="AG709" s="22" t="str">
        <f t="shared" si="408"/>
        <v/>
      </c>
      <c r="AH709" s="22" t="str">
        <f t="shared" si="409"/>
        <v/>
      </c>
      <c r="AI709" s="22" t="str">
        <f t="shared" si="410"/>
        <v/>
      </c>
      <c r="AJ709" s="31" t="str">
        <f t="shared" si="411"/>
        <v/>
      </c>
      <c r="AK709" s="22" t="str">
        <f t="shared" si="412"/>
        <v/>
      </c>
      <c r="AL709" s="22" t="str">
        <f t="shared" si="413"/>
        <v/>
      </c>
      <c r="AM709" s="22" t="str">
        <f t="shared" si="414"/>
        <v/>
      </c>
      <c r="AN709" s="22" t="str">
        <f t="shared" si="415"/>
        <v/>
      </c>
      <c r="AO709" s="22" t="str">
        <f t="shared" si="416"/>
        <v/>
      </c>
      <c r="AP709" s="22" t="str">
        <f t="shared" si="417"/>
        <v/>
      </c>
      <c r="AQ709" s="2" t="str">
        <f t="shared" si="418"/>
        <v/>
      </c>
    </row>
    <row r="710" spans="1:43" x14ac:dyDescent="0.25">
      <c r="A710" s="26" t="str">
        <f t="shared" si="419"/>
        <v/>
      </c>
      <c r="B710" t="s">
        <v>6791</v>
      </c>
      <c r="C710" t="s">
        <v>64</v>
      </c>
      <c r="D710" t="s">
        <v>37</v>
      </c>
      <c r="E710" t="s">
        <v>5667</v>
      </c>
      <c r="F710">
        <v>2026</v>
      </c>
      <c r="G710" t="s">
        <v>5657</v>
      </c>
      <c r="H710" s="4">
        <v>46172</v>
      </c>
      <c r="I710" s="4" t="str">
        <f t="shared" si="385"/>
        <v/>
      </c>
      <c r="J710" s="2" t="str">
        <f t="shared" si="386"/>
        <v/>
      </c>
      <c r="K710" s="2" t="str">
        <f t="shared" si="387"/>
        <v/>
      </c>
      <c r="L710" s="2" t="str">
        <f t="shared" si="388"/>
        <v/>
      </c>
      <c r="M710" s="2" t="str">
        <f t="shared" si="389"/>
        <v/>
      </c>
      <c r="N710" s="22" t="str" cm="1">
        <f t="array" ref="N710">IFERROR(INDEX(Stats_Hit_GP,MATCH($B710,Stats_Hit_Player,0)),"")</f>
        <v/>
      </c>
      <c r="O710" s="22" t="str">
        <f t="shared" si="390"/>
        <v/>
      </c>
      <c r="P710" s="22" t="str">
        <f t="shared" si="391"/>
        <v/>
      </c>
      <c r="Q710" s="22" t="str">
        <f t="shared" si="392"/>
        <v/>
      </c>
      <c r="R710" s="22" t="str">
        <f t="shared" si="393"/>
        <v/>
      </c>
      <c r="S710" s="22" t="str">
        <f t="shared" si="394"/>
        <v/>
      </c>
      <c r="T710" s="22" t="str">
        <f t="shared" si="395"/>
        <v/>
      </c>
      <c r="U710" s="22" t="str">
        <f t="shared" si="396"/>
        <v/>
      </c>
      <c r="V710" s="22" t="str">
        <f t="shared" si="397"/>
        <v/>
      </c>
      <c r="W710" s="22" t="str">
        <f t="shared" si="398"/>
        <v/>
      </c>
      <c r="X710" s="22" t="str">
        <f t="shared" si="399"/>
        <v/>
      </c>
      <c r="Y710" s="22" t="str">
        <f t="shared" si="400"/>
        <v/>
      </c>
      <c r="Z710" s="22" t="str">
        <f t="shared" si="401"/>
        <v/>
      </c>
      <c r="AA710" s="22" t="str">
        <f t="shared" si="402"/>
        <v/>
      </c>
      <c r="AB710" s="22">
        <f t="shared" si="403"/>
        <v>2</v>
      </c>
      <c r="AC710" s="22">
        <f t="shared" si="404"/>
        <v>4</v>
      </c>
      <c r="AD710" s="29">
        <f t="shared" si="405"/>
        <v>6.45</v>
      </c>
      <c r="AE710" s="22">
        <f t="shared" si="406"/>
        <v>12</v>
      </c>
      <c r="AF710" s="22">
        <f t="shared" si="407"/>
        <v>12</v>
      </c>
      <c r="AG710" s="22">
        <f t="shared" si="408"/>
        <v>0</v>
      </c>
      <c r="AH710" s="22">
        <f t="shared" si="409"/>
        <v>0</v>
      </c>
      <c r="AI710" s="22">
        <f t="shared" si="410"/>
        <v>0</v>
      </c>
      <c r="AJ710" s="31">
        <f t="shared" si="411"/>
        <v>53</v>
      </c>
      <c r="AK710" s="22">
        <f t="shared" si="412"/>
        <v>59</v>
      </c>
      <c r="AL710" s="22">
        <f t="shared" si="413"/>
        <v>44</v>
      </c>
      <c r="AM710" s="22">
        <f t="shared" si="414"/>
        <v>38</v>
      </c>
      <c r="AN710" s="22">
        <f t="shared" si="415"/>
        <v>30</v>
      </c>
      <c r="AO710" s="22">
        <f t="shared" si="416"/>
        <v>50</v>
      </c>
      <c r="AP710" s="22">
        <f t="shared" si="417"/>
        <v>7</v>
      </c>
      <c r="AQ710" s="2">
        <f t="shared" si="418"/>
        <v>0.27200000000000002</v>
      </c>
    </row>
    <row r="711" spans="1:43" x14ac:dyDescent="0.25">
      <c r="A711" s="26" t="str">
        <f t="shared" si="419"/>
        <v/>
      </c>
      <c r="B711" t="s">
        <v>6792</v>
      </c>
      <c r="C711" t="s">
        <v>64</v>
      </c>
      <c r="D711" t="s">
        <v>47</v>
      </c>
      <c r="E711" t="s">
        <v>2057</v>
      </c>
      <c r="F711">
        <v>2026</v>
      </c>
      <c r="G711" t="s">
        <v>5657</v>
      </c>
      <c r="H711" s="4">
        <v>46172</v>
      </c>
      <c r="I711" s="4" t="str">
        <f t="shared" si="385"/>
        <v>Big West</v>
      </c>
      <c r="J711" s="2" t="str">
        <f t="shared" si="386"/>
        <v/>
      </c>
      <c r="K711" s="2" t="str">
        <f t="shared" si="387"/>
        <v/>
      </c>
      <c r="L711" s="2" t="str">
        <f t="shared" si="388"/>
        <v/>
      </c>
      <c r="M711" s="2" t="str">
        <f t="shared" si="389"/>
        <v/>
      </c>
      <c r="N711" s="22" t="str" cm="1">
        <f t="array" ref="N711">IFERROR(INDEX(Stats_Hit_GP,MATCH($B711,Stats_Hit_Player,0)),"")</f>
        <v/>
      </c>
      <c r="O711" s="22" t="str">
        <f t="shared" si="390"/>
        <v/>
      </c>
      <c r="P711" s="22" t="str">
        <f t="shared" si="391"/>
        <v/>
      </c>
      <c r="Q711" s="22" t="str">
        <f t="shared" si="392"/>
        <v/>
      </c>
      <c r="R711" s="22" t="str">
        <f t="shared" si="393"/>
        <v/>
      </c>
      <c r="S711" s="22" t="str">
        <f t="shared" si="394"/>
        <v/>
      </c>
      <c r="T711" s="22" t="str">
        <f t="shared" si="395"/>
        <v/>
      </c>
      <c r="U711" s="22" t="str">
        <f t="shared" si="396"/>
        <v/>
      </c>
      <c r="V711" s="22" t="str">
        <f t="shared" si="397"/>
        <v/>
      </c>
      <c r="W711" s="22" t="str">
        <f t="shared" si="398"/>
        <v/>
      </c>
      <c r="X711" s="22" t="str">
        <f t="shared" si="399"/>
        <v/>
      </c>
      <c r="Y711" s="22" t="str">
        <f t="shared" si="400"/>
        <v/>
      </c>
      <c r="Z711" s="22" t="str">
        <f t="shared" si="401"/>
        <v/>
      </c>
      <c r="AA711" s="22" t="str">
        <f t="shared" si="402"/>
        <v/>
      </c>
      <c r="AB711" s="22">
        <f t="shared" si="403"/>
        <v>2</v>
      </c>
      <c r="AC711" s="22">
        <f t="shared" si="404"/>
        <v>2</v>
      </c>
      <c r="AD711" s="29">
        <f t="shared" si="405"/>
        <v>3.35</v>
      </c>
      <c r="AE711" s="22">
        <f t="shared" si="406"/>
        <v>13</v>
      </c>
      <c r="AF711" s="22">
        <f t="shared" si="407"/>
        <v>11</v>
      </c>
      <c r="AG711" s="22">
        <f t="shared" si="408"/>
        <v>0</v>
      </c>
      <c r="AH711" s="22">
        <f t="shared" si="409"/>
        <v>0</v>
      </c>
      <c r="AI711" s="22">
        <f t="shared" si="410"/>
        <v>0</v>
      </c>
      <c r="AJ711" s="31">
        <f t="shared" si="411"/>
        <v>43</v>
      </c>
      <c r="AK711" s="22">
        <f t="shared" si="412"/>
        <v>34</v>
      </c>
      <c r="AL711" s="22">
        <f t="shared" si="413"/>
        <v>17</v>
      </c>
      <c r="AM711" s="22">
        <f t="shared" si="414"/>
        <v>16</v>
      </c>
      <c r="AN711" s="22">
        <f t="shared" si="415"/>
        <v>37</v>
      </c>
      <c r="AO711" s="22">
        <f t="shared" si="416"/>
        <v>45</v>
      </c>
      <c r="AP711" s="22">
        <f t="shared" si="417"/>
        <v>2</v>
      </c>
      <c r="AQ711" s="2">
        <f t="shared" si="418"/>
        <v>0.23</v>
      </c>
    </row>
    <row r="712" spans="1:43" x14ac:dyDescent="0.25">
      <c r="A712" s="26" t="str">
        <f t="shared" si="419"/>
        <v/>
      </c>
      <c r="B712" t="s">
        <v>6793</v>
      </c>
      <c r="C712" t="s">
        <v>64</v>
      </c>
      <c r="D712" t="s">
        <v>47</v>
      </c>
      <c r="E712" t="s">
        <v>4463</v>
      </c>
      <c r="F712">
        <v>2026</v>
      </c>
      <c r="G712" t="s">
        <v>5657</v>
      </c>
      <c r="H712" s="4">
        <v>46172</v>
      </c>
      <c r="I712" s="4" t="str">
        <f t="shared" si="385"/>
        <v>SoCon</v>
      </c>
      <c r="J712" s="2" t="str">
        <f t="shared" si="386"/>
        <v/>
      </c>
      <c r="K712" s="2" t="str">
        <f t="shared" si="387"/>
        <v/>
      </c>
      <c r="L712" s="2" t="str">
        <f t="shared" si="388"/>
        <v/>
      </c>
      <c r="M712" s="2" t="str">
        <f t="shared" si="389"/>
        <v/>
      </c>
      <c r="N712" s="22" t="str" cm="1">
        <f t="array" ref="N712">IFERROR(INDEX(Stats_Hit_GP,MATCH($B712,Stats_Hit_Player,0)),"")</f>
        <v/>
      </c>
      <c r="O712" s="22" t="str">
        <f t="shared" si="390"/>
        <v/>
      </c>
      <c r="P712" s="22" t="str">
        <f t="shared" si="391"/>
        <v/>
      </c>
      <c r="Q712" s="22" t="str">
        <f t="shared" si="392"/>
        <v/>
      </c>
      <c r="R712" s="22" t="str">
        <f t="shared" si="393"/>
        <v/>
      </c>
      <c r="S712" s="22" t="str">
        <f t="shared" si="394"/>
        <v/>
      </c>
      <c r="T712" s="22" t="str">
        <f t="shared" si="395"/>
        <v/>
      </c>
      <c r="U712" s="22" t="str">
        <f t="shared" si="396"/>
        <v/>
      </c>
      <c r="V712" s="22" t="str">
        <f t="shared" si="397"/>
        <v/>
      </c>
      <c r="W712" s="22" t="str">
        <f t="shared" si="398"/>
        <v/>
      </c>
      <c r="X712" s="22" t="str">
        <f t="shared" si="399"/>
        <v/>
      </c>
      <c r="Y712" s="22" t="str">
        <f t="shared" si="400"/>
        <v/>
      </c>
      <c r="Z712" s="22" t="str">
        <f t="shared" si="401"/>
        <v/>
      </c>
      <c r="AA712" s="22" t="str">
        <f t="shared" si="402"/>
        <v/>
      </c>
      <c r="AB712" s="22" t="str">
        <f t="shared" si="403"/>
        <v/>
      </c>
      <c r="AC712" s="22" t="str">
        <f t="shared" si="404"/>
        <v/>
      </c>
      <c r="AD712" s="29" t="str">
        <f t="shared" si="405"/>
        <v/>
      </c>
      <c r="AE712" s="22" t="str">
        <f t="shared" si="406"/>
        <v/>
      </c>
      <c r="AF712" s="22" t="str">
        <f t="shared" si="407"/>
        <v/>
      </c>
      <c r="AG712" s="22" t="str">
        <f t="shared" si="408"/>
        <v/>
      </c>
      <c r="AH712" s="22" t="str">
        <f t="shared" si="409"/>
        <v/>
      </c>
      <c r="AI712" s="22" t="str">
        <f t="shared" si="410"/>
        <v/>
      </c>
      <c r="AJ712" s="31" t="str">
        <f t="shared" si="411"/>
        <v/>
      </c>
      <c r="AK712" s="22" t="str">
        <f t="shared" si="412"/>
        <v/>
      </c>
      <c r="AL712" s="22" t="str">
        <f t="shared" si="413"/>
        <v/>
      </c>
      <c r="AM712" s="22" t="str">
        <f t="shared" si="414"/>
        <v/>
      </c>
      <c r="AN712" s="22" t="str">
        <f t="shared" si="415"/>
        <v/>
      </c>
      <c r="AO712" s="22" t="str">
        <f t="shared" si="416"/>
        <v/>
      </c>
      <c r="AP712" s="22" t="str">
        <f t="shared" si="417"/>
        <v/>
      </c>
      <c r="AQ712" s="2" t="str">
        <f t="shared" si="418"/>
        <v/>
      </c>
    </row>
    <row r="713" spans="1:43" x14ac:dyDescent="0.25">
      <c r="A713" s="26" t="str">
        <f t="shared" si="419"/>
        <v/>
      </c>
      <c r="B713" t="s">
        <v>6794</v>
      </c>
      <c r="C713" t="s">
        <v>6541</v>
      </c>
      <c r="D713" t="s">
        <v>47</v>
      </c>
      <c r="E713" t="s">
        <v>4463</v>
      </c>
      <c r="F713">
        <v>2026</v>
      </c>
      <c r="G713" t="s">
        <v>5657</v>
      </c>
      <c r="H713" s="4">
        <v>46172</v>
      </c>
      <c r="I713" s="4" t="str">
        <f t="shared" si="385"/>
        <v>SoCon</v>
      </c>
      <c r="J713" s="2" t="str">
        <f t="shared" si="386"/>
        <v/>
      </c>
      <c r="K713" s="2" t="str">
        <f t="shared" si="387"/>
        <v/>
      </c>
      <c r="L713" s="2" t="str">
        <f t="shared" si="388"/>
        <v/>
      </c>
      <c r="M713" s="2" t="str">
        <f t="shared" si="389"/>
        <v/>
      </c>
      <c r="N713" s="22" t="str" cm="1">
        <f t="array" ref="N713">IFERROR(INDEX(Stats_Hit_GP,MATCH($B713,Stats_Hit_Player,0)),"")</f>
        <v/>
      </c>
      <c r="O713" s="22" t="str">
        <f t="shared" si="390"/>
        <v/>
      </c>
      <c r="P713" s="22" t="str">
        <f t="shared" si="391"/>
        <v/>
      </c>
      <c r="Q713" s="22" t="str">
        <f t="shared" si="392"/>
        <v/>
      </c>
      <c r="R713" s="22" t="str">
        <f t="shared" si="393"/>
        <v/>
      </c>
      <c r="S713" s="22" t="str">
        <f t="shared" si="394"/>
        <v/>
      </c>
      <c r="T713" s="22" t="str">
        <f t="shared" si="395"/>
        <v/>
      </c>
      <c r="U713" s="22" t="str">
        <f t="shared" si="396"/>
        <v/>
      </c>
      <c r="V713" s="22" t="str">
        <f t="shared" si="397"/>
        <v/>
      </c>
      <c r="W713" s="22" t="str">
        <f t="shared" si="398"/>
        <v/>
      </c>
      <c r="X713" s="22" t="str">
        <f t="shared" si="399"/>
        <v/>
      </c>
      <c r="Y713" s="22" t="str">
        <f t="shared" si="400"/>
        <v/>
      </c>
      <c r="Z713" s="22" t="str">
        <f t="shared" si="401"/>
        <v/>
      </c>
      <c r="AA713" s="22" t="str">
        <f t="shared" si="402"/>
        <v/>
      </c>
      <c r="AB713" s="22" t="str">
        <f t="shared" si="403"/>
        <v/>
      </c>
      <c r="AC713" s="22" t="str">
        <f t="shared" si="404"/>
        <v/>
      </c>
      <c r="AD713" s="29" t="str">
        <f t="shared" si="405"/>
        <v/>
      </c>
      <c r="AE713" s="22" t="str">
        <f t="shared" si="406"/>
        <v/>
      </c>
      <c r="AF713" s="22" t="str">
        <f t="shared" si="407"/>
        <v/>
      </c>
      <c r="AG713" s="22" t="str">
        <f t="shared" si="408"/>
        <v/>
      </c>
      <c r="AH713" s="22" t="str">
        <f t="shared" si="409"/>
        <v/>
      </c>
      <c r="AI713" s="22" t="str">
        <f t="shared" si="410"/>
        <v/>
      </c>
      <c r="AJ713" s="31" t="str">
        <f t="shared" si="411"/>
        <v/>
      </c>
      <c r="AK713" s="22" t="str">
        <f t="shared" si="412"/>
        <v/>
      </c>
      <c r="AL713" s="22" t="str">
        <f t="shared" si="413"/>
        <v/>
      </c>
      <c r="AM713" s="22" t="str">
        <f t="shared" si="414"/>
        <v/>
      </c>
      <c r="AN713" s="22" t="str">
        <f t="shared" si="415"/>
        <v/>
      </c>
      <c r="AO713" s="22" t="str">
        <f t="shared" si="416"/>
        <v/>
      </c>
      <c r="AP713" s="22" t="str">
        <f t="shared" si="417"/>
        <v/>
      </c>
      <c r="AQ713" s="2" t="str">
        <f t="shared" si="418"/>
        <v/>
      </c>
    </row>
    <row r="714" spans="1:43" x14ac:dyDescent="0.25">
      <c r="A714" s="26" t="str">
        <f t="shared" si="419"/>
        <v/>
      </c>
      <c r="B714" t="s">
        <v>5282</v>
      </c>
      <c r="C714" t="s">
        <v>40</v>
      </c>
      <c r="D714" t="s">
        <v>37</v>
      </c>
      <c r="E714" t="s">
        <v>6559</v>
      </c>
      <c r="F714">
        <v>2026</v>
      </c>
      <c r="G714" t="s">
        <v>5657</v>
      </c>
      <c r="H714" s="4">
        <v>46172</v>
      </c>
      <c r="I714" s="4" t="str">
        <f t="shared" si="385"/>
        <v/>
      </c>
      <c r="J714" s="2">
        <f t="shared" si="386"/>
        <v>0.27200000000000002</v>
      </c>
      <c r="K714" s="2">
        <f t="shared" si="387"/>
        <v>0.37</v>
      </c>
      <c r="L714" s="2">
        <f t="shared" si="388"/>
        <v>0.38900000000000001</v>
      </c>
      <c r="M714" s="2">
        <f t="shared" si="389"/>
        <v>0.75900000000000001</v>
      </c>
      <c r="N714" s="22" cm="1">
        <f t="array" ref="N714">IFERROR(INDEX(Stats_Hit_GP,MATCH($B714,Stats_Hit_Player,0)),"")</f>
        <v>46</v>
      </c>
      <c r="O714" s="22">
        <f t="shared" si="390"/>
        <v>193</v>
      </c>
      <c r="P714" s="22">
        <f t="shared" si="391"/>
        <v>162</v>
      </c>
      <c r="Q714" s="22">
        <f t="shared" si="392"/>
        <v>37</v>
      </c>
      <c r="R714" s="22">
        <f t="shared" si="393"/>
        <v>44</v>
      </c>
      <c r="S714" s="22">
        <f t="shared" si="394"/>
        <v>11</v>
      </c>
      <c r="T714" s="22">
        <f t="shared" si="395"/>
        <v>1</v>
      </c>
      <c r="U714" s="22">
        <f t="shared" si="396"/>
        <v>2</v>
      </c>
      <c r="V714" s="22">
        <f t="shared" si="397"/>
        <v>18</v>
      </c>
      <c r="W714" s="22">
        <f t="shared" si="398"/>
        <v>6</v>
      </c>
      <c r="X714" s="22">
        <f t="shared" si="399"/>
        <v>20</v>
      </c>
      <c r="Y714" s="22">
        <f t="shared" si="400"/>
        <v>49</v>
      </c>
      <c r="Z714" s="22">
        <f t="shared" si="401"/>
        <v>9</v>
      </c>
      <c r="AA714" s="22">
        <f t="shared" si="402"/>
        <v>2</v>
      </c>
      <c r="AB714" s="22" t="str">
        <f t="shared" si="403"/>
        <v/>
      </c>
      <c r="AC714" s="22" t="str">
        <f t="shared" si="404"/>
        <v/>
      </c>
      <c r="AD714" s="29" t="str">
        <f t="shared" si="405"/>
        <v/>
      </c>
      <c r="AE714" s="22" t="str">
        <f t="shared" si="406"/>
        <v/>
      </c>
      <c r="AF714" s="22" t="str">
        <f t="shared" si="407"/>
        <v/>
      </c>
      <c r="AG714" s="22" t="str">
        <f t="shared" si="408"/>
        <v/>
      </c>
      <c r="AH714" s="22" t="str">
        <f t="shared" si="409"/>
        <v/>
      </c>
      <c r="AI714" s="22" t="str">
        <f t="shared" si="410"/>
        <v/>
      </c>
      <c r="AJ714" s="31" t="str">
        <f t="shared" si="411"/>
        <v/>
      </c>
      <c r="AK714" s="22" t="str">
        <f t="shared" si="412"/>
        <v/>
      </c>
      <c r="AL714" s="22" t="str">
        <f t="shared" si="413"/>
        <v/>
      </c>
      <c r="AM714" s="22" t="str">
        <f t="shared" si="414"/>
        <v/>
      </c>
      <c r="AN714" s="22" t="str">
        <f t="shared" si="415"/>
        <v/>
      </c>
      <c r="AO714" s="22" t="str">
        <f t="shared" si="416"/>
        <v/>
      </c>
      <c r="AP714" s="22" t="str">
        <f t="shared" si="417"/>
        <v/>
      </c>
      <c r="AQ714" s="2" t="str">
        <f t="shared" si="418"/>
        <v/>
      </c>
    </row>
    <row r="715" spans="1:43" x14ac:dyDescent="0.25">
      <c r="A715" s="26" t="str">
        <f t="shared" si="419"/>
        <v/>
      </c>
      <c r="B715" t="s">
        <v>3013</v>
      </c>
      <c r="C715" t="s">
        <v>5700</v>
      </c>
      <c r="D715" t="s">
        <v>47</v>
      </c>
      <c r="E715" t="s">
        <v>5667</v>
      </c>
      <c r="F715">
        <v>2026</v>
      </c>
      <c r="G715" t="s">
        <v>5657</v>
      </c>
      <c r="H715" s="4">
        <v>46172</v>
      </c>
      <c r="I715" s="4" t="str">
        <f t="shared" si="385"/>
        <v/>
      </c>
      <c r="J715" s="2">
        <f t="shared" si="386"/>
        <v>0</v>
      </c>
      <c r="K715" s="2">
        <f t="shared" si="387"/>
        <v>0</v>
      </c>
      <c r="L715" s="2">
        <f t="shared" si="388"/>
        <v>0</v>
      </c>
      <c r="M715" s="2">
        <f t="shared" si="389"/>
        <v>0</v>
      </c>
      <c r="N715" s="22" cm="1">
        <f t="array" ref="N715">IFERROR(INDEX(Stats_Hit_GP,MATCH($B715,Stats_Hit_Player,0)),"")</f>
        <v>1</v>
      </c>
      <c r="O715" s="22">
        <f t="shared" si="390"/>
        <v>1</v>
      </c>
      <c r="P715" s="22">
        <f t="shared" si="391"/>
        <v>1</v>
      </c>
      <c r="Q715" s="22">
        <f t="shared" si="392"/>
        <v>0</v>
      </c>
      <c r="R715" s="22">
        <f t="shared" si="393"/>
        <v>0</v>
      </c>
      <c r="S715" s="22">
        <f t="shared" si="394"/>
        <v>0</v>
      </c>
      <c r="T715" s="22">
        <f t="shared" si="395"/>
        <v>0</v>
      </c>
      <c r="U715" s="22">
        <f t="shared" si="396"/>
        <v>0</v>
      </c>
      <c r="V715" s="22">
        <f t="shared" si="397"/>
        <v>0</v>
      </c>
      <c r="W715" s="22">
        <f t="shared" si="398"/>
        <v>0</v>
      </c>
      <c r="X715" s="22">
        <f t="shared" si="399"/>
        <v>0</v>
      </c>
      <c r="Y715" s="22">
        <f t="shared" si="400"/>
        <v>1</v>
      </c>
      <c r="Z715" s="22">
        <f t="shared" si="401"/>
        <v>0</v>
      </c>
      <c r="AA715" s="22">
        <f t="shared" si="402"/>
        <v>0</v>
      </c>
      <c r="AB715" s="22" t="str">
        <f t="shared" si="403"/>
        <v/>
      </c>
      <c r="AC715" s="22" t="str">
        <f t="shared" si="404"/>
        <v/>
      </c>
      <c r="AD715" s="29" t="str">
        <f t="shared" si="405"/>
        <v/>
      </c>
      <c r="AE715" s="22" t="str">
        <f t="shared" si="406"/>
        <v/>
      </c>
      <c r="AF715" s="22" t="str">
        <f t="shared" si="407"/>
        <v/>
      </c>
      <c r="AG715" s="22" t="str">
        <f t="shared" si="408"/>
        <v/>
      </c>
      <c r="AH715" s="22" t="str">
        <f t="shared" si="409"/>
        <v/>
      </c>
      <c r="AI715" s="22" t="str">
        <f t="shared" si="410"/>
        <v/>
      </c>
      <c r="AJ715" s="31" t="str">
        <f t="shared" si="411"/>
        <v/>
      </c>
      <c r="AK715" s="22" t="str">
        <f t="shared" si="412"/>
        <v/>
      </c>
      <c r="AL715" s="22" t="str">
        <f t="shared" si="413"/>
        <v/>
      </c>
      <c r="AM715" s="22" t="str">
        <f t="shared" si="414"/>
        <v/>
      </c>
      <c r="AN715" s="22" t="str">
        <f t="shared" si="415"/>
        <v/>
      </c>
      <c r="AO715" s="22" t="str">
        <f t="shared" si="416"/>
        <v/>
      </c>
      <c r="AP715" s="22" t="str">
        <f t="shared" si="417"/>
        <v/>
      </c>
      <c r="AQ715" s="2" t="str">
        <f t="shared" si="418"/>
        <v/>
      </c>
    </row>
    <row r="716" spans="1:43" x14ac:dyDescent="0.25">
      <c r="A716" s="26" t="str">
        <f t="shared" si="419"/>
        <v/>
      </c>
      <c r="B716" t="s">
        <v>6795</v>
      </c>
      <c r="C716" t="s">
        <v>5688</v>
      </c>
      <c r="D716" t="s">
        <v>47</v>
      </c>
      <c r="E716" t="s">
        <v>5667</v>
      </c>
      <c r="F716">
        <v>2026</v>
      </c>
      <c r="G716" t="s">
        <v>5657</v>
      </c>
      <c r="H716" s="4">
        <v>46172</v>
      </c>
      <c r="I716" s="4" t="str">
        <f t="shared" si="385"/>
        <v/>
      </c>
      <c r="J716" s="2" t="str">
        <f t="shared" si="386"/>
        <v/>
      </c>
      <c r="K716" s="2" t="str">
        <f t="shared" si="387"/>
        <v/>
      </c>
      <c r="L716" s="2" t="str">
        <f t="shared" si="388"/>
        <v/>
      </c>
      <c r="M716" s="2" t="str">
        <f t="shared" si="389"/>
        <v/>
      </c>
      <c r="N716" s="22" t="str" cm="1">
        <f t="array" ref="N716">IFERROR(INDEX(Stats_Hit_GP,MATCH($B716,Stats_Hit_Player,0)),"")</f>
        <v/>
      </c>
      <c r="O716" s="22" t="str">
        <f t="shared" si="390"/>
        <v/>
      </c>
      <c r="P716" s="22" t="str">
        <f t="shared" si="391"/>
        <v/>
      </c>
      <c r="Q716" s="22" t="str">
        <f t="shared" si="392"/>
        <v/>
      </c>
      <c r="R716" s="22" t="str">
        <f t="shared" si="393"/>
        <v/>
      </c>
      <c r="S716" s="22" t="str">
        <f t="shared" si="394"/>
        <v/>
      </c>
      <c r="T716" s="22" t="str">
        <f t="shared" si="395"/>
        <v/>
      </c>
      <c r="U716" s="22" t="str">
        <f t="shared" si="396"/>
        <v/>
      </c>
      <c r="V716" s="22" t="str">
        <f t="shared" si="397"/>
        <v/>
      </c>
      <c r="W716" s="22" t="str">
        <f t="shared" si="398"/>
        <v/>
      </c>
      <c r="X716" s="22" t="str">
        <f t="shared" si="399"/>
        <v/>
      </c>
      <c r="Y716" s="22" t="str">
        <f t="shared" si="400"/>
        <v/>
      </c>
      <c r="Z716" s="22" t="str">
        <f t="shared" si="401"/>
        <v/>
      </c>
      <c r="AA716" s="22" t="str">
        <f t="shared" si="402"/>
        <v/>
      </c>
      <c r="AB716" s="22" t="str">
        <f t="shared" si="403"/>
        <v/>
      </c>
      <c r="AC716" s="22" t="str">
        <f t="shared" si="404"/>
        <v/>
      </c>
      <c r="AD716" s="29" t="str">
        <f t="shared" si="405"/>
        <v/>
      </c>
      <c r="AE716" s="22" t="str">
        <f t="shared" si="406"/>
        <v/>
      </c>
      <c r="AF716" s="22" t="str">
        <f t="shared" si="407"/>
        <v/>
      </c>
      <c r="AG716" s="22" t="str">
        <f t="shared" si="408"/>
        <v/>
      </c>
      <c r="AH716" s="22" t="str">
        <f t="shared" si="409"/>
        <v/>
      </c>
      <c r="AI716" s="22" t="str">
        <f t="shared" si="410"/>
        <v/>
      </c>
      <c r="AJ716" s="31" t="str">
        <f t="shared" si="411"/>
        <v/>
      </c>
      <c r="AK716" s="22" t="str">
        <f t="shared" si="412"/>
        <v/>
      </c>
      <c r="AL716" s="22" t="str">
        <f t="shared" si="413"/>
        <v/>
      </c>
      <c r="AM716" s="22" t="str">
        <f t="shared" si="414"/>
        <v/>
      </c>
      <c r="AN716" s="22" t="str">
        <f t="shared" si="415"/>
        <v/>
      </c>
      <c r="AO716" s="22" t="str">
        <f t="shared" si="416"/>
        <v/>
      </c>
      <c r="AP716" s="22" t="str">
        <f t="shared" si="417"/>
        <v/>
      </c>
      <c r="AQ716" s="2" t="str">
        <f t="shared" si="418"/>
        <v/>
      </c>
    </row>
    <row r="717" spans="1:43" x14ac:dyDescent="0.25">
      <c r="A717" s="26" t="str">
        <f t="shared" si="419"/>
        <v/>
      </c>
      <c r="B717" t="s">
        <v>3008</v>
      </c>
      <c r="C717" t="s">
        <v>40</v>
      </c>
      <c r="D717" t="s">
        <v>47</v>
      </c>
      <c r="E717" t="s">
        <v>5667</v>
      </c>
      <c r="F717">
        <v>2026</v>
      </c>
      <c r="G717" t="s">
        <v>5657</v>
      </c>
      <c r="H717" s="4">
        <v>46172</v>
      </c>
      <c r="I717" s="4" t="str">
        <f t="shared" si="385"/>
        <v/>
      </c>
      <c r="J717" s="2">
        <f t="shared" si="386"/>
        <v>0.25</v>
      </c>
      <c r="K717" s="2">
        <f t="shared" si="387"/>
        <v>0.33800000000000002</v>
      </c>
      <c r="L717" s="2">
        <f t="shared" si="388"/>
        <v>0.26700000000000002</v>
      </c>
      <c r="M717" s="2">
        <f t="shared" si="389"/>
        <v>0.60499999999999998</v>
      </c>
      <c r="N717" s="22" cm="1">
        <f t="array" ref="N717">IFERROR(INDEX(Stats_Hit_GP,MATCH($B717,Stats_Hit_Player,0)),"")</f>
        <v>22</v>
      </c>
      <c r="O717" s="22">
        <f t="shared" si="390"/>
        <v>68</v>
      </c>
      <c r="P717" s="22">
        <f t="shared" si="391"/>
        <v>60</v>
      </c>
      <c r="Q717" s="22">
        <f t="shared" si="392"/>
        <v>5</v>
      </c>
      <c r="R717" s="22">
        <f t="shared" si="393"/>
        <v>15</v>
      </c>
      <c r="S717" s="22">
        <f t="shared" si="394"/>
        <v>1</v>
      </c>
      <c r="T717" s="22">
        <f t="shared" si="395"/>
        <v>0</v>
      </c>
      <c r="U717" s="22">
        <f t="shared" si="396"/>
        <v>0</v>
      </c>
      <c r="V717" s="22">
        <f t="shared" si="397"/>
        <v>6</v>
      </c>
      <c r="W717" s="22">
        <f t="shared" si="398"/>
        <v>4</v>
      </c>
      <c r="X717" s="22">
        <f t="shared" si="399"/>
        <v>4</v>
      </c>
      <c r="Y717" s="22">
        <f t="shared" si="400"/>
        <v>14</v>
      </c>
      <c r="Z717" s="22">
        <f t="shared" si="401"/>
        <v>5</v>
      </c>
      <c r="AA717" s="22">
        <f t="shared" si="402"/>
        <v>1</v>
      </c>
      <c r="AB717" s="22" t="str">
        <f t="shared" si="403"/>
        <v/>
      </c>
      <c r="AC717" s="22" t="str">
        <f t="shared" si="404"/>
        <v/>
      </c>
      <c r="AD717" s="29" t="str">
        <f t="shared" si="405"/>
        <v/>
      </c>
      <c r="AE717" s="22" t="str">
        <f t="shared" si="406"/>
        <v/>
      </c>
      <c r="AF717" s="22" t="str">
        <f t="shared" si="407"/>
        <v/>
      </c>
      <c r="AG717" s="22" t="str">
        <f t="shared" si="408"/>
        <v/>
      </c>
      <c r="AH717" s="22" t="str">
        <f t="shared" si="409"/>
        <v/>
      </c>
      <c r="AI717" s="22" t="str">
        <f t="shared" si="410"/>
        <v/>
      </c>
      <c r="AJ717" s="31" t="str">
        <f t="shared" si="411"/>
        <v/>
      </c>
      <c r="AK717" s="22" t="str">
        <f t="shared" si="412"/>
        <v/>
      </c>
      <c r="AL717" s="22" t="str">
        <f t="shared" si="413"/>
        <v/>
      </c>
      <c r="AM717" s="22" t="str">
        <f t="shared" si="414"/>
        <v/>
      </c>
      <c r="AN717" s="22" t="str">
        <f t="shared" si="415"/>
        <v/>
      </c>
      <c r="AO717" s="22" t="str">
        <f t="shared" si="416"/>
        <v/>
      </c>
      <c r="AP717" s="22" t="str">
        <f t="shared" si="417"/>
        <v/>
      </c>
      <c r="AQ717" s="2" t="str">
        <f t="shared" si="418"/>
        <v/>
      </c>
    </row>
    <row r="718" spans="1:43" x14ac:dyDescent="0.25">
      <c r="A718" s="26" t="str">
        <f t="shared" si="419"/>
        <v/>
      </c>
      <c r="B718" t="s">
        <v>6796</v>
      </c>
      <c r="C718" t="s">
        <v>64</v>
      </c>
      <c r="D718" t="s">
        <v>24</v>
      </c>
      <c r="E718" t="s">
        <v>5667</v>
      </c>
      <c r="F718">
        <v>2026</v>
      </c>
      <c r="G718" t="s">
        <v>5657</v>
      </c>
      <c r="H718" s="4">
        <v>46172</v>
      </c>
      <c r="I718" s="4" t="str">
        <f t="shared" si="385"/>
        <v/>
      </c>
      <c r="J718" s="2" t="str">
        <f t="shared" si="386"/>
        <v/>
      </c>
      <c r="K718" s="2" t="str">
        <f t="shared" si="387"/>
        <v/>
      </c>
      <c r="L718" s="2" t="str">
        <f t="shared" si="388"/>
        <v/>
      </c>
      <c r="M718" s="2" t="str">
        <f t="shared" si="389"/>
        <v/>
      </c>
      <c r="N718" s="22" t="str" cm="1">
        <f t="array" ref="N718">IFERROR(INDEX(Stats_Hit_GP,MATCH($B718,Stats_Hit_Player,0)),"")</f>
        <v/>
      </c>
      <c r="O718" s="22" t="str">
        <f t="shared" si="390"/>
        <v/>
      </c>
      <c r="P718" s="22" t="str">
        <f t="shared" si="391"/>
        <v/>
      </c>
      <c r="Q718" s="22" t="str">
        <f t="shared" si="392"/>
        <v/>
      </c>
      <c r="R718" s="22" t="str">
        <f t="shared" si="393"/>
        <v/>
      </c>
      <c r="S718" s="22" t="str">
        <f t="shared" si="394"/>
        <v/>
      </c>
      <c r="T718" s="22" t="str">
        <f t="shared" si="395"/>
        <v/>
      </c>
      <c r="U718" s="22" t="str">
        <f t="shared" si="396"/>
        <v/>
      </c>
      <c r="V718" s="22" t="str">
        <f t="shared" si="397"/>
        <v/>
      </c>
      <c r="W718" s="22" t="str">
        <f t="shared" si="398"/>
        <v/>
      </c>
      <c r="X718" s="22" t="str">
        <f t="shared" si="399"/>
        <v/>
      </c>
      <c r="Y718" s="22" t="str">
        <f t="shared" si="400"/>
        <v/>
      </c>
      <c r="Z718" s="22" t="str">
        <f t="shared" si="401"/>
        <v/>
      </c>
      <c r="AA718" s="22" t="str">
        <f t="shared" si="402"/>
        <v/>
      </c>
      <c r="AB718" s="22" t="str">
        <f t="shared" si="403"/>
        <v/>
      </c>
      <c r="AC718" s="22" t="str">
        <f t="shared" si="404"/>
        <v/>
      </c>
      <c r="AD718" s="29" t="str">
        <f t="shared" si="405"/>
        <v/>
      </c>
      <c r="AE718" s="22" t="str">
        <f t="shared" si="406"/>
        <v/>
      </c>
      <c r="AF718" s="22" t="str">
        <f t="shared" si="407"/>
        <v/>
      </c>
      <c r="AG718" s="22" t="str">
        <f t="shared" si="408"/>
        <v/>
      </c>
      <c r="AH718" s="22" t="str">
        <f t="shared" si="409"/>
        <v/>
      </c>
      <c r="AI718" s="22" t="str">
        <f t="shared" si="410"/>
        <v/>
      </c>
      <c r="AJ718" s="31" t="str">
        <f t="shared" si="411"/>
        <v/>
      </c>
      <c r="AK718" s="22" t="str">
        <f t="shared" si="412"/>
        <v/>
      </c>
      <c r="AL718" s="22" t="str">
        <f t="shared" si="413"/>
        <v/>
      </c>
      <c r="AM718" s="22" t="str">
        <f t="shared" si="414"/>
        <v/>
      </c>
      <c r="AN718" s="22" t="str">
        <f t="shared" si="415"/>
        <v/>
      </c>
      <c r="AO718" s="22" t="str">
        <f t="shared" si="416"/>
        <v/>
      </c>
      <c r="AP718" s="22" t="str">
        <f t="shared" si="417"/>
        <v/>
      </c>
      <c r="AQ718" s="2" t="str">
        <f t="shared" si="418"/>
        <v/>
      </c>
    </row>
    <row r="719" spans="1:43" x14ac:dyDescent="0.25">
      <c r="A719" s="26" t="str">
        <f t="shared" si="419"/>
        <v/>
      </c>
      <c r="B719" t="s">
        <v>6797</v>
      </c>
      <c r="C719" t="s">
        <v>64</v>
      </c>
      <c r="D719" t="s">
        <v>37</v>
      </c>
      <c r="E719" t="s">
        <v>497</v>
      </c>
      <c r="F719">
        <v>2026</v>
      </c>
      <c r="G719" t="s">
        <v>5657</v>
      </c>
      <c r="H719" s="4">
        <v>46172</v>
      </c>
      <c r="I719" s="4" t="str">
        <f t="shared" si="385"/>
        <v>ACC</v>
      </c>
      <c r="J719" s="2" t="str">
        <f t="shared" si="386"/>
        <v/>
      </c>
      <c r="K719" s="2" t="str">
        <f t="shared" si="387"/>
        <v/>
      </c>
      <c r="L719" s="2" t="str">
        <f t="shared" si="388"/>
        <v/>
      </c>
      <c r="M719" s="2" t="str">
        <f t="shared" si="389"/>
        <v/>
      </c>
      <c r="N719" s="22" t="str" cm="1">
        <f t="array" ref="N719">IFERROR(INDEX(Stats_Hit_GP,MATCH($B719,Stats_Hit_Player,0)),"")</f>
        <v/>
      </c>
      <c r="O719" s="22" t="str">
        <f t="shared" si="390"/>
        <v/>
      </c>
      <c r="P719" s="22" t="str">
        <f t="shared" si="391"/>
        <v/>
      </c>
      <c r="Q719" s="22" t="str">
        <f t="shared" si="392"/>
        <v/>
      </c>
      <c r="R719" s="22" t="str">
        <f t="shared" si="393"/>
        <v/>
      </c>
      <c r="S719" s="22" t="str">
        <f t="shared" si="394"/>
        <v/>
      </c>
      <c r="T719" s="22" t="str">
        <f t="shared" si="395"/>
        <v/>
      </c>
      <c r="U719" s="22" t="str">
        <f t="shared" si="396"/>
        <v/>
      </c>
      <c r="V719" s="22" t="str">
        <f t="shared" si="397"/>
        <v/>
      </c>
      <c r="W719" s="22" t="str">
        <f t="shared" si="398"/>
        <v/>
      </c>
      <c r="X719" s="22" t="str">
        <f t="shared" si="399"/>
        <v/>
      </c>
      <c r="Y719" s="22" t="str">
        <f t="shared" si="400"/>
        <v/>
      </c>
      <c r="Z719" s="22" t="str">
        <f t="shared" si="401"/>
        <v/>
      </c>
      <c r="AA719" s="22" t="str">
        <f t="shared" si="402"/>
        <v/>
      </c>
      <c r="AB719" s="22">
        <f t="shared" si="403"/>
        <v>1</v>
      </c>
      <c r="AC719" s="22">
        <f t="shared" si="404"/>
        <v>0</v>
      </c>
      <c r="AD719" s="29">
        <f t="shared" si="405"/>
        <v>8.1300000000000008</v>
      </c>
      <c r="AE719" s="22">
        <f t="shared" si="406"/>
        <v>19</v>
      </c>
      <c r="AF719" s="22">
        <f t="shared" si="407"/>
        <v>1</v>
      </c>
      <c r="AG719" s="22">
        <f t="shared" si="408"/>
        <v>0</v>
      </c>
      <c r="AH719" s="22">
        <f t="shared" si="409"/>
        <v>0</v>
      </c>
      <c r="AI719" s="22">
        <f t="shared" si="410"/>
        <v>1</v>
      </c>
      <c r="AJ719" s="31">
        <f t="shared" si="411"/>
        <v>27.2</v>
      </c>
      <c r="AK719" s="22">
        <f t="shared" si="412"/>
        <v>34</v>
      </c>
      <c r="AL719" s="22">
        <f t="shared" si="413"/>
        <v>25</v>
      </c>
      <c r="AM719" s="22">
        <f t="shared" si="414"/>
        <v>25</v>
      </c>
      <c r="AN719" s="22">
        <f t="shared" si="415"/>
        <v>19</v>
      </c>
      <c r="AO719" s="22">
        <f t="shared" si="416"/>
        <v>28</v>
      </c>
      <c r="AP719" s="22">
        <f t="shared" si="417"/>
        <v>2</v>
      </c>
      <c r="AQ719" s="2">
        <f t="shared" si="418"/>
        <v>0.309</v>
      </c>
    </row>
    <row r="720" spans="1:43" x14ac:dyDescent="0.25">
      <c r="A720" s="26" t="str">
        <f t="shared" si="419"/>
        <v/>
      </c>
      <c r="B720" t="s">
        <v>6798</v>
      </c>
      <c r="C720" t="s">
        <v>64</v>
      </c>
      <c r="D720" t="s">
        <v>37</v>
      </c>
      <c r="E720" t="s">
        <v>497</v>
      </c>
      <c r="F720">
        <v>2026</v>
      </c>
      <c r="G720" t="s">
        <v>5657</v>
      </c>
      <c r="H720" s="4">
        <v>46172</v>
      </c>
      <c r="I720" s="4" t="str">
        <f t="shared" si="385"/>
        <v>ACC</v>
      </c>
      <c r="J720" s="2" t="str">
        <f t="shared" si="386"/>
        <v/>
      </c>
      <c r="K720" s="2" t="str">
        <f t="shared" si="387"/>
        <v/>
      </c>
      <c r="L720" s="2" t="str">
        <f t="shared" si="388"/>
        <v/>
      </c>
      <c r="M720" s="2" t="str">
        <f t="shared" si="389"/>
        <v/>
      </c>
      <c r="N720" s="22" t="str" cm="1">
        <f t="array" ref="N720">IFERROR(INDEX(Stats_Hit_GP,MATCH($B720,Stats_Hit_Player,0)),"")</f>
        <v/>
      </c>
      <c r="O720" s="22" t="str">
        <f t="shared" si="390"/>
        <v/>
      </c>
      <c r="P720" s="22" t="str">
        <f t="shared" si="391"/>
        <v/>
      </c>
      <c r="Q720" s="22" t="str">
        <f t="shared" si="392"/>
        <v/>
      </c>
      <c r="R720" s="22" t="str">
        <f t="shared" si="393"/>
        <v/>
      </c>
      <c r="S720" s="22" t="str">
        <f t="shared" si="394"/>
        <v/>
      </c>
      <c r="T720" s="22" t="str">
        <f t="shared" si="395"/>
        <v/>
      </c>
      <c r="U720" s="22" t="str">
        <f t="shared" si="396"/>
        <v/>
      </c>
      <c r="V720" s="22" t="str">
        <f t="shared" si="397"/>
        <v/>
      </c>
      <c r="W720" s="22" t="str">
        <f t="shared" si="398"/>
        <v/>
      </c>
      <c r="X720" s="22" t="str">
        <f t="shared" si="399"/>
        <v/>
      </c>
      <c r="Y720" s="22" t="str">
        <f t="shared" si="400"/>
        <v/>
      </c>
      <c r="Z720" s="22" t="str">
        <f t="shared" si="401"/>
        <v/>
      </c>
      <c r="AA720" s="22" t="str">
        <f t="shared" si="402"/>
        <v/>
      </c>
      <c r="AB720" s="22">
        <f t="shared" si="403"/>
        <v>0</v>
      </c>
      <c r="AC720" s="22">
        <f t="shared" si="404"/>
        <v>1</v>
      </c>
      <c r="AD720" s="29">
        <f t="shared" si="405"/>
        <v>6.75</v>
      </c>
      <c r="AE720" s="22">
        <f t="shared" si="406"/>
        <v>16</v>
      </c>
      <c r="AF720" s="22">
        <f t="shared" si="407"/>
        <v>2</v>
      </c>
      <c r="AG720" s="22">
        <f t="shared" si="408"/>
        <v>0</v>
      </c>
      <c r="AH720" s="22">
        <f t="shared" si="409"/>
        <v>0</v>
      </c>
      <c r="AI720" s="22">
        <f t="shared" si="410"/>
        <v>0</v>
      </c>
      <c r="AJ720" s="31">
        <f t="shared" si="411"/>
        <v>20</v>
      </c>
      <c r="AK720" s="22">
        <f t="shared" si="412"/>
        <v>27</v>
      </c>
      <c r="AL720" s="22">
        <f t="shared" si="413"/>
        <v>17</v>
      </c>
      <c r="AM720" s="22">
        <f t="shared" si="414"/>
        <v>15</v>
      </c>
      <c r="AN720" s="22">
        <f t="shared" si="415"/>
        <v>8</v>
      </c>
      <c r="AO720" s="22">
        <f t="shared" si="416"/>
        <v>15</v>
      </c>
      <c r="AP720" s="22">
        <f t="shared" si="417"/>
        <v>1</v>
      </c>
      <c r="AQ720" s="2">
        <f t="shared" si="418"/>
        <v>0.33800000000000002</v>
      </c>
    </row>
    <row r="721" spans="1:43" x14ac:dyDescent="0.25">
      <c r="A721" s="26" t="str">
        <f t="shared" si="419"/>
        <v/>
      </c>
      <c r="B721" t="s">
        <v>3495</v>
      </c>
      <c r="C721" t="s">
        <v>33</v>
      </c>
      <c r="D721" t="s">
        <v>24</v>
      </c>
      <c r="E721" t="s">
        <v>3491</v>
      </c>
      <c r="F721">
        <v>2026</v>
      </c>
      <c r="G721" t="s">
        <v>5657</v>
      </c>
      <c r="H721" s="4">
        <v>46172</v>
      </c>
      <c r="I721" s="4" t="str">
        <f t="shared" si="385"/>
        <v>Mountain West</v>
      </c>
      <c r="J721" s="2">
        <f t="shared" si="386"/>
        <v>0.31</v>
      </c>
      <c r="K721" s="2">
        <f t="shared" si="387"/>
        <v>0.38300000000000001</v>
      </c>
      <c r="L721" s="2">
        <f t="shared" si="388"/>
        <v>0.59499999999999997</v>
      </c>
      <c r="M721" s="2">
        <f t="shared" si="389"/>
        <v>0.97799999999999998</v>
      </c>
      <c r="N721" s="22" cm="1">
        <f t="array" ref="N721">IFERROR(INDEX(Stats_Hit_GP,MATCH($B721,Stats_Hit_Player,0)),"")</f>
        <v>44</v>
      </c>
      <c r="O721" s="22">
        <f t="shared" si="390"/>
        <v>188</v>
      </c>
      <c r="P721" s="22">
        <f t="shared" si="391"/>
        <v>168</v>
      </c>
      <c r="Q721" s="22">
        <f t="shared" si="392"/>
        <v>37</v>
      </c>
      <c r="R721" s="22">
        <f t="shared" si="393"/>
        <v>52</v>
      </c>
      <c r="S721" s="22">
        <f t="shared" si="394"/>
        <v>6</v>
      </c>
      <c r="T721" s="22">
        <f t="shared" si="395"/>
        <v>0</v>
      </c>
      <c r="U721" s="22">
        <f t="shared" si="396"/>
        <v>14</v>
      </c>
      <c r="V721" s="22">
        <f t="shared" si="397"/>
        <v>37</v>
      </c>
      <c r="W721" s="22">
        <f t="shared" si="398"/>
        <v>1</v>
      </c>
      <c r="X721" s="22">
        <f t="shared" si="399"/>
        <v>19</v>
      </c>
      <c r="Y721" s="22">
        <f t="shared" si="400"/>
        <v>30</v>
      </c>
      <c r="Z721" s="22">
        <f t="shared" si="401"/>
        <v>1</v>
      </c>
      <c r="AA721" s="22">
        <f t="shared" si="402"/>
        <v>0</v>
      </c>
      <c r="AB721" s="22" t="str">
        <f t="shared" si="403"/>
        <v/>
      </c>
      <c r="AC721" s="22" t="str">
        <f t="shared" si="404"/>
        <v/>
      </c>
      <c r="AD721" s="29" t="str">
        <f t="shared" si="405"/>
        <v/>
      </c>
      <c r="AE721" s="22" t="str">
        <f t="shared" si="406"/>
        <v/>
      </c>
      <c r="AF721" s="22" t="str">
        <f t="shared" si="407"/>
        <v/>
      </c>
      <c r="AG721" s="22" t="str">
        <f t="shared" si="408"/>
        <v/>
      </c>
      <c r="AH721" s="22" t="str">
        <f t="shared" si="409"/>
        <v/>
      </c>
      <c r="AI721" s="22" t="str">
        <f t="shared" si="410"/>
        <v/>
      </c>
      <c r="AJ721" s="31" t="str">
        <f t="shared" si="411"/>
        <v/>
      </c>
      <c r="AK721" s="22" t="str">
        <f t="shared" si="412"/>
        <v/>
      </c>
      <c r="AL721" s="22" t="str">
        <f t="shared" si="413"/>
        <v/>
      </c>
      <c r="AM721" s="22" t="str">
        <f t="shared" si="414"/>
        <v/>
      </c>
      <c r="AN721" s="22" t="str">
        <f t="shared" si="415"/>
        <v/>
      </c>
      <c r="AO721" s="22" t="str">
        <f t="shared" si="416"/>
        <v/>
      </c>
      <c r="AP721" s="22" t="str">
        <f t="shared" si="417"/>
        <v/>
      </c>
      <c r="AQ721" s="2" t="str">
        <f t="shared" si="418"/>
        <v/>
      </c>
    </row>
    <row r="722" spans="1:43" x14ac:dyDescent="0.25">
      <c r="A722" s="26" t="str">
        <f t="shared" si="419"/>
        <v/>
      </c>
      <c r="B722" t="s">
        <v>6799</v>
      </c>
      <c r="C722" t="s">
        <v>64</v>
      </c>
      <c r="D722" t="s">
        <v>24</v>
      </c>
      <c r="E722" t="s">
        <v>532</v>
      </c>
      <c r="F722">
        <v>2026</v>
      </c>
      <c r="G722" t="s">
        <v>5657</v>
      </c>
      <c r="H722" s="4">
        <v>46172</v>
      </c>
      <c r="I722" s="4" t="str">
        <f t="shared" si="385"/>
        <v>ACC</v>
      </c>
      <c r="J722" s="2" t="str">
        <f t="shared" si="386"/>
        <v/>
      </c>
      <c r="K722" s="2" t="str">
        <f t="shared" si="387"/>
        <v/>
      </c>
      <c r="L722" s="2" t="str">
        <f t="shared" si="388"/>
        <v/>
      </c>
      <c r="M722" s="2" t="str">
        <f t="shared" si="389"/>
        <v/>
      </c>
      <c r="N722" s="22" t="str" cm="1">
        <f t="array" ref="N722">IFERROR(INDEX(Stats_Hit_GP,MATCH($B722,Stats_Hit_Player,0)),"")</f>
        <v/>
      </c>
      <c r="O722" s="22" t="str">
        <f t="shared" si="390"/>
        <v/>
      </c>
      <c r="P722" s="22" t="str">
        <f t="shared" si="391"/>
        <v/>
      </c>
      <c r="Q722" s="22" t="str">
        <f t="shared" si="392"/>
        <v/>
      </c>
      <c r="R722" s="22" t="str">
        <f t="shared" si="393"/>
        <v/>
      </c>
      <c r="S722" s="22" t="str">
        <f t="shared" si="394"/>
        <v/>
      </c>
      <c r="T722" s="22" t="str">
        <f t="shared" si="395"/>
        <v/>
      </c>
      <c r="U722" s="22" t="str">
        <f t="shared" si="396"/>
        <v/>
      </c>
      <c r="V722" s="22" t="str">
        <f t="shared" si="397"/>
        <v/>
      </c>
      <c r="W722" s="22" t="str">
        <f t="shared" si="398"/>
        <v/>
      </c>
      <c r="X722" s="22" t="str">
        <f t="shared" si="399"/>
        <v/>
      </c>
      <c r="Y722" s="22" t="str">
        <f t="shared" si="400"/>
        <v/>
      </c>
      <c r="Z722" s="22" t="str">
        <f t="shared" si="401"/>
        <v/>
      </c>
      <c r="AA722" s="22" t="str">
        <f t="shared" si="402"/>
        <v/>
      </c>
      <c r="AB722" s="22" t="str">
        <f t="shared" si="403"/>
        <v/>
      </c>
      <c r="AC722" s="22" t="str">
        <f t="shared" si="404"/>
        <v/>
      </c>
      <c r="AD722" s="29" t="str">
        <f t="shared" si="405"/>
        <v/>
      </c>
      <c r="AE722" s="22" t="str">
        <f t="shared" si="406"/>
        <v/>
      </c>
      <c r="AF722" s="22" t="str">
        <f t="shared" si="407"/>
        <v/>
      </c>
      <c r="AG722" s="22" t="str">
        <f t="shared" si="408"/>
        <v/>
      </c>
      <c r="AH722" s="22" t="str">
        <f t="shared" si="409"/>
        <v/>
      </c>
      <c r="AI722" s="22" t="str">
        <f t="shared" si="410"/>
        <v/>
      </c>
      <c r="AJ722" s="31" t="str">
        <f t="shared" si="411"/>
        <v/>
      </c>
      <c r="AK722" s="22" t="str">
        <f t="shared" si="412"/>
        <v/>
      </c>
      <c r="AL722" s="22" t="str">
        <f t="shared" si="413"/>
        <v/>
      </c>
      <c r="AM722" s="22" t="str">
        <f t="shared" si="414"/>
        <v/>
      </c>
      <c r="AN722" s="22" t="str">
        <f t="shared" si="415"/>
        <v/>
      </c>
      <c r="AO722" s="22" t="str">
        <f t="shared" si="416"/>
        <v/>
      </c>
      <c r="AP722" s="22" t="str">
        <f t="shared" si="417"/>
        <v/>
      </c>
      <c r="AQ722" s="2" t="str">
        <f t="shared" si="418"/>
        <v/>
      </c>
    </row>
    <row r="723" spans="1:43" x14ac:dyDescent="0.25">
      <c r="A723" s="26" t="str">
        <f t="shared" si="419"/>
        <v/>
      </c>
      <c r="B723" t="s">
        <v>6800</v>
      </c>
      <c r="C723" t="s">
        <v>64</v>
      </c>
      <c r="D723" t="s">
        <v>47</v>
      </c>
      <c r="E723" t="s">
        <v>4188</v>
      </c>
      <c r="F723">
        <v>2026</v>
      </c>
      <c r="G723" t="s">
        <v>5657</v>
      </c>
      <c r="H723" s="4">
        <v>46172</v>
      </c>
      <c r="I723" s="4" t="str">
        <f t="shared" si="385"/>
        <v>SEC</v>
      </c>
      <c r="J723" s="2" t="str">
        <f t="shared" si="386"/>
        <v/>
      </c>
      <c r="K723" s="2" t="str">
        <f t="shared" si="387"/>
        <v/>
      </c>
      <c r="L723" s="2" t="str">
        <f t="shared" si="388"/>
        <v/>
      </c>
      <c r="M723" s="2" t="str">
        <f t="shared" si="389"/>
        <v/>
      </c>
      <c r="N723" s="22" t="str" cm="1">
        <f t="array" ref="N723">IFERROR(INDEX(Stats_Hit_GP,MATCH($B723,Stats_Hit_Player,0)),"")</f>
        <v/>
      </c>
      <c r="O723" s="22" t="str">
        <f t="shared" si="390"/>
        <v/>
      </c>
      <c r="P723" s="22" t="str">
        <f t="shared" si="391"/>
        <v/>
      </c>
      <c r="Q723" s="22" t="str">
        <f t="shared" si="392"/>
        <v/>
      </c>
      <c r="R723" s="22" t="str">
        <f t="shared" si="393"/>
        <v/>
      </c>
      <c r="S723" s="22" t="str">
        <f t="shared" si="394"/>
        <v/>
      </c>
      <c r="T723" s="22" t="str">
        <f t="shared" si="395"/>
        <v/>
      </c>
      <c r="U723" s="22" t="str">
        <f t="shared" si="396"/>
        <v/>
      </c>
      <c r="V723" s="22" t="str">
        <f t="shared" si="397"/>
        <v/>
      </c>
      <c r="W723" s="22" t="str">
        <f t="shared" si="398"/>
        <v/>
      </c>
      <c r="X723" s="22" t="str">
        <f t="shared" si="399"/>
        <v/>
      </c>
      <c r="Y723" s="22" t="str">
        <f t="shared" si="400"/>
        <v/>
      </c>
      <c r="Z723" s="22" t="str">
        <f t="shared" si="401"/>
        <v/>
      </c>
      <c r="AA723" s="22" t="str">
        <f t="shared" si="402"/>
        <v/>
      </c>
      <c r="AB723" s="22" t="str">
        <f t="shared" si="403"/>
        <v/>
      </c>
      <c r="AC723" s="22" t="str">
        <f t="shared" si="404"/>
        <v/>
      </c>
      <c r="AD723" s="29" t="str">
        <f t="shared" si="405"/>
        <v/>
      </c>
      <c r="AE723" s="22" t="str">
        <f t="shared" si="406"/>
        <v/>
      </c>
      <c r="AF723" s="22" t="str">
        <f t="shared" si="407"/>
        <v/>
      </c>
      <c r="AG723" s="22" t="str">
        <f t="shared" si="408"/>
        <v/>
      </c>
      <c r="AH723" s="22" t="str">
        <f t="shared" si="409"/>
        <v/>
      </c>
      <c r="AI723" s="22" t="str">
        <f t="shared" si="410"/>
        <v/>
      </c>
      <c r="AJ723" s="31" t="str">
        <f t="shared" si="411"/>
        <v/>
      </c>
      <c r="AK723" s="22" t="str">
        <f t="shared" si="412"/>
        <v/>
      </c>
      <c r="AL723" s="22" t="str">
        <f t="shared" si="413"/>
        <v/>
      </c>
      <c r="AM723" s="22" t="str">
        <f t="shared" si="414"/>
        <v/>
      </c>
      <c r="AN723" s="22" t="str">
        <f t="shared" si="415"/>
        <v/>
      </c>
      <c r="AO723" s="22" t="str">
        <f t="shared" si="416"/>
        <v/>
      </c>
      <c r="AP723" s="22" t="str">
        <f t="shared" si="417"/>
        <v/>
      </c>
      <c r="AQ723" s="2" t="str">
        <f t="shared" si="418"/>
        <v/>
      </c>
    </row>
    <row r="724" spans="1:43" x14ac:dyDescent="0.25">
      <c r="A724" s="26" t="str">
        <f t="shared" si="419"/>
        <v/>
      </c>
      <c r="B724" t="s">
        <v>6801</v>
      </c>
      <c r="C724" t="s">
        <v>5700</v>
      </c>
      <c r="D724" t="s">
        <v>47</v>
      </c>
      <c r="E724" t="s">
        <v>1624</v>
      </c>
      <c r="F724">
        <v>2026</v>
      </c>
      <c r="G724" t="s">
        <v>5657</v>
      </c>
      <c r="H724" s="4">
        <v>46172</v>
      </c>
      <c r="I724" s="4" t="str">
        <f t="shared" si="385"/>
        <v>Big South</v>
      </c>
      <c r="J724" s="2" t="str">
        <f t="shared" si="386"/>
        <v/>
      </c>
      <c r="K724" s="2" t="str">
        <f t="shared" si="387"/>
        <v/>
      </c>
      <c r="L724" s="2" t="str">
        <f t="shared" si="388"/>
        <v/>
      </c>
      <c r="M724" s="2" t="str">
        <f t="shared" si="389"/>
        <v/>
      </c>
      <c r="N724" s="22" t="str" cm="1">
        <f t="array" ref="N724">IFERROR(INDEX(Stats_Hit_GP,MATCH($B724,Stats_Hit_Player,0)),"")</f>
        <v/>
      </c>
      <c r="O724" s="22" t="str">
        <f t="shared" si="390"/>
        <v/>
      </c>
      <c r="P724" s="22" t="str">
        <f t="shared" si="391"/>
        <v/>
      </c>
      <c r="Q724" s="22" t="str">
        <f t="shared" si="392"/>
        <v/>
      </c>
      <c r="R724" s="22" t="str">
        <f t="shared" si="393"/>
        <v/>
      </c>
      <c r="S724" s="22" t="str">
        <f t="shared" si="394"/>
        <v/>
      </c>
      <c r="T724" s="22" t="str">
        <f t="shared" si="395"/>
        <v/>
      </c>
      <c r="U724" s="22" t="str">
        <f t="shared" si="396"/>
        <v/>
      </c>
      <c r="V724" s="22" t="str">
        <f t="shared" si="397"/>
        <v/>
      </c>
      <c r="W724" s="22" t="str">
        <f t="shared" si="398"/>
        <v/>
      </c>
      <c r="X724" s="22" t="str">
        <f t="shared" si="399"/>
        <v/>
      </c>
      <c r="Y724" s="22" t="str">
        <f t="shared" si="400"/>
        <v/>
      </c>
      <c r="Z724" s="22" t="str">
        <f t="shared" si="401"/>
        <v/>
      </c>
      <c r="AA724" s="22" t="str">
        <f t="shared" si="402"/>
        <v/>
      </c>
      <c r="AB724" s="22" t="str">
        <f t="shared" si="403"/>
        <v/>
      </c>
      <c r="AC724" s="22" t="str">
        <f t="shared" si="404"/>
        <v/>
      </c>
      <c r="AD724" s="29" t="str">
        <f t="shared" si="405"/>
        <v/>
      </c>
      <c r="AE724" s="22" t="str">
        <f t="shared" si="406"/>
        <v/>
      </c>
      <c r="AF724" s="22" t="str">
        <f t="shared" si="407"/>
        <v/>
      </c>
      <c r="AG724" s="22" t="str">
        <f t="shared" si="408"/>
        <v/>
      </c>
      <c r="AH724" s="22" t="str">
        <f t="shared" si="409"/>
        <v/>
      </c>
      <c r="AI724" s="22" t="str">
        <f t="shared" si="410"/>
        <v/>
      </c>
      <c r="AJ724" s="31" t="str">
        <f t="shared" si="411"/>
        <v/>
      </c>
      <c r="AK724" s="22" t="str">
        <f t="shared" si="412"/>
        <v/>
      </c>
      <c r="AL724" s="22" t="str">
        <f t="shared" si="413"/>
        <v/>
      </c>
      <c r="AM724" s="22" t="str">
        <f t="shared" si="414"/>
        <v/>
      </c>
      <c r="AN724" s="22" t="str">
        <f t="shared" si="415"/>
        <v/>
      </c>
      <c r="AO724" s="22" t="str">
        <f t="shared" si="416"/>
        <v/>
      </c>
      <c r="AP724" s="22" t="str">
        <f t="shared" si="417"/>
        <v/>
      </c>
      <c r="AQ724" s="2" t="str">
        <f t="shared" si="418"/>
        <v/>
      </c>
    </row>
    <row r="725" spans="1:43" x14ac:dyDescent="0.25">
      <c r="A725" s="26" t="str">
        <f t="shared" si="419"/>
        <v/>
      </c>
      <c r="B725" t="s">
        <v>6802</v>
      </c>
      <c r="C725" t="s">
        <v>5688</v>
      </c>
      <c r="D725" t="s">
        <v>47</v>
      </c>
      <c r="E725" t="s">
        <v>2449</v>
      </c>
      <c r="F725">
        <v>2026</v>
      </c>
      <c r="G725" t="s">
        <v>5657</v>
      </c>
      <c r="H725" s="4">
        <v>46172</v>
      </c>
      <c r="I725" s="4" t="str">
        <f t="shared" si="385"/>
        <v>Coastal</v>
      </c>
      <c r="J725" s="2" t="str">
        <f t="shared" si="386"/>
        <v/>
      </c>
      <c r="K725" s="2" t="str">
        <f t="shared" si="387"/>
        <v/>
      </c>
      <c r="L725" s="2" t="str">
        <f t="shared" si="388"/>
        <v/>
      </c>
      <c r="M725" s="2" t="str">
        <f t="shared" si="389"/>
        <v/>
      </c>
      <c r="N725" s="22" t="str" cm="1">
        <f t="array" ref="N725">IFERROR(INDEX(Stats_Hit_GP,MATCH($B725,Stats_Hit_Player,0)),"")</f>
        <v/>
      </c>
      <c r="O725" s="22" t="str">
        <f t="shared" si="390"/>
        <v/>
      </c>
      <c r="P725" s="22" t="str">
        <f t="shared" si="391"/>
        <v/>
      </c>
      <c r="Q725" s="22" t="str">
        <f t="shared" si="392"/>
        <v/>
      </c>
      <c r="R725" s="22" t="str">
        <f t="shared" si="393"/>
        <v/>
      </c>
      <c r="S725" s="22" t="str">
        <f t="shared" si="394"/>
        <v/>
      </c>
      <c r="T725" s="22" t="str">
        <f t="shared" si="395"/>
        <v/>
      </c>
      <c r="U725" s="22" t="str">
        <f t="shared" si="396"/>
        <v/>
      </c>
      <c r="V725" s="22" t="str">
        <f t="shared" si="397"/>
        <v/>
      </c>
      <c r="W725" s="22" t="str">
        <f t="shared" si="398"/>
        <v/>
      </c>
      <c r="X725" s="22" t="str">
        <f t="shared" si="399"/>
        <v/>
      </c>
      <c r="Y725" s="22" t="str">
        <f t="shared" si="400"/>
        <v/>
      </c>
      <c r="Z725" s="22" t="str">
        <f t="shared" si="401"/>
        <v/>
      </c>
      <c r="AA725" s="22" t="str">
        <f t="shared" si="402"/>
        <v/>
      </c>
      <c r="AB725" s="22" t="str">
        <f t="shared" si="403"/>
        <v/>
      </c>
      <c r="AC725" s="22" t="str">
        <f t="shared" si="404"/>
        <v/>
      </c>
      <c r="AD725" s="29" t="str">
        <f t="shared" si="405"/>
        <v/>
      </c>
      <c r="AE725" s="22" t="str">
        <f t="shared" si="406"/>
        <v/>
      </c>
      <c r="AF725" s="22" t="str">
        <f t="shared" si="407"/>
        <v/>
      </c>
      <c r="AG725" s="22" t="str">
        <f t="shared" si="408"/>
        <v/>
      </c>
      <c r="AH725" s="22" t="str">
        <f t="shared" si="409"/>
        <v/>
      </c>
      <c r="AI725" s="22" t="str">
        <f t="shared" si="410"/>
        <v/>
      </c>
      <c r="AJ725" s="31" t="str">
        <f t="shared" si="411"/>
        <v/>
      </c>
      <c r="AK725" s="22" t="str">
        <f t="shared" si="412"/>
        <v/>
      </c>
      <c r="AL725" s="22" t="str">
        <f t="shared" si="413"/>
        <v/>
      </c>
      <c r="AM725" s="22" t="str">
        <f t="shared" si="414"/>
        <v/>
      </c>
      <c r="AN725" s="22" t="str">
        <f t="shared" si="415"/>
        <v/>
      </c>
      <c r="AO725" s="22" t="str">
        <f t="shared" si="416"/>
        <v/>
      </c>
      <c r="AP725" s="22" t="str">
        <f t="shared" si="417"/>
        <v/>
      </c>
      <c r="AQ725" s="2" t="str">
        <f t="shared" si="418"/>
        <v/>
      </c>
    </row>
    <row r="726" spans="1:43" x14ac:dyDescent="0.25">
      <c r="A726" s="26" t="str">
        <f t="shared" si="419"/>
        <v/>
      </c>
      <c r="B726" t="s">
        <v>782</v>
      </c>
      <c r="C726" t="s">
        <v>35</v>
      </c>
      <c r="D726" t="s">
        <v>37</v>
      </c>
      <c r="E726" t="s">
        <v>777</v>
      </c>
      <c r="F726">
        <v>2026</v>
      </c>
      <c r="G726" t="s">
        <v>5657</v>
      </c>
      <c r="H726" s="4">
        <v>46172</v>
      </c>
      <c r="I726" s="4" t="str">
        <f t="shared" si="385"/>
        <v>American Athletic</v>
      </c>
      <c r="J726" s="2">
        <f t="shared" si="386"/>
        <v>0.24399999999999999</v>
      </c>
      <c r="K726" s="2">
        <f t="shared" si="387"/>
        <v>0.33800000000000002</v>
      </c>
      <c r="L726" s="2">
        <f t="shared" si="388"/>
        <v>0.40500000000000003</v>
      </c>
      <c r="M726" s="2">
        <f t="shared" si="389"/>
        <v>0.74199999999999999</v>
      </c>
      <c r="N726" s="22" cm="1">
        <f t="array" ref="N726">IFERROR(INDEX(Stats_Hit_GP,MATCH($B726,Stats_Hit_Player,0)),"")</f>
        <v>45</v>
      </c>
      <c r="O726" s="22">
        <f t="shared" si="390"/>
        <v>152</v>
      </c>
      <c r="P726" s="22">
        <f t="shared" si="391"/>
        <v>131</v>
      </c>
      <c r="Q726" s="22">
        <f t="shared" si="392"/>
        <v>22</v>
      </c>
      <c r="R726" s="22">
        <f t="shared" si="393"/>
        <v>32</v>
      </c>
      <c r="S726" s="22">
        <f t="shared" si="394"/>
        <v>9</v>
      </c>
      <c r="T726" s="22">
        <f t="shared" si="395"/>
        <v>0</v>
      </c>
      <c r="U726" s="22">
        <f t="shared" si="396"/>
        <v>4</v>
      </c>
      <c r="V726" s="22">
        <f t="shared" si="397"/>
        <v>24</v>
      </c>
      <c r="W726" s="22">
        <f t="shared" si="398"/>
        <v>5</v>
      </c>
      <c r="X726" s="22">
        <f t="shared" si="399"/>
        <v>14</v>
      </c>
      <c r="Y726" s="22">
        <f t="shared" si="400"/>
        <v>31</v>
      </c>
      <c r="Z726" s="22">
        <f t="shared" si="401"/>
        <v>0</v>
      </c>
      <c r="AA726" s="22">
        <f t="shared" si="402"/>
        <v>0</v>
      </c>
      <c r="AB726" s="22" t="str">
        <f t="shared" si="403"/>
        <v/>
      </c>
      <c r="AC726" s="22" t="str">
        <f t="shared" si="404"/>
        <v/>
      </c>
      <c r="AD726" s="29" t="str">
        <f t="shared" si="405"/>
        <v/>
      </c>
      <c r="AE726" s="22" t="str">
        <f t="shared" si="406"/>
        <v/>
      </c>
      <c r="AF726" s="22" t="str">
        <f t="shared" si="407"/>
        <v/>
      </c>
      <c r="AG726" s="22" t="str">
        <f t="shared" si="408"/>
        <v/>
      </c>
      <c r="AH726" s="22" t="str">
        <f t="shared" si="409"/>
        <v/>
      </c>
      <c r="AI726" s="22" t="str">
        <f t="shared" si="410"/>
        <v/>
      </c>
      <c r="AJ726" s="31" t="str">
        <f t="shared" si="411"/>
        <v/>
      </c>
      <c r="AK726" s="22" t="str">
        <f t="shared" si="412"/>
        <v/>
      </c>
      <c r="AL726" s="22" t="str">
        <f t="shared" si="413"/>
        <v/>
      </c>
      <c r="AM726" s="22" t="str">
        <f t="shared" si="414"/>
        <v/>
      </c>
      <c r="AN726" s="22" t="str">
        <f t="shared" si="415"/>
        <v/>
      </c>
      <c r="AO726" s="22" t="str">
        <f t="shared" si="416"/>
        <v/>
      </c>
      <c r="AP726" s="22" t="str">
        <f t="shared" si="417"/>
        <v/>
      </c>
      <c r="AQ726" s="2" t="str">
        <f t="shared" si="418"/>
        <v/>
      </c>
    </row>
    <row r="727" spans="1:43" x14ac:dyDescent="0.25">
      <c r="A727" s="26" t="str">
        <f t="shared" si="419"/>
        <v/>
      </c>
      <c r="B727" t="s">
        <v>6803</v>
      </c>
      <c r="C727" t="s">
        <v>64</v>
      </c>
      <c r="D727" t="s">
        <v>37</v>
      </c>
      <c r="E727" t="s">
        <v>2019</v>
      </c>
      <c r="F727">
        <v>2026</v>
      </c>
      <c r="G727" t="s">
        <v>5657</v>
      </c>
      <c r="H727" s="4">
        <v>46172</v>
      </c>
      <c r="I727" s="4" t="str">
        <f t="shared" si="385"/>
        <v>Big West</v>
      </c>
      <c r="J727" s="2" t="str">
        <f t="shared" si="386"/>
        <v/>
      </c>
      <c r="K727" s="2" t="str">
        <f t="shared" si="387"/>
        <v/>
      </c>
      <c r="L727" s="2" t="str">
        <f t="shared" si="388"/>
        <v/>
      </c>
      <c r="M727" s="2" t="str">
        <f t="shared" si="389"/>
        <v/>
      </c>
      <c r="N727" s="22" t="str" cm="1">
        <f t="array" ref="N727">IFERROR(INDEX(Stats_Hit_GP,MATCH($B727,Stats_Hit_Player,0)),"")</f>
        <v/>
      </c>
      <c r="O727" s="22" t="str">
        <f t="shared" si="390"/>
        <v/>
      </c>
      <c r="P727" s="22" t="str">
        <f t="shared" si="391"/>
        <v/>
      </c>
      <c r="Q727" s="22" t="str">
        <f t="shared" si="392"/>
        <v/>
      </c>
      <c r="R727" s="22" t="str">
        <f t="shared" si="393"/>
        <v/>
      </c>
      <c r="S727" s="22" t="str">
        <f t="shared" si="394"/>
        <v/>
      </c>
      <c r="T727" s="22" t="str">
        <f t="shared" si="395"/>
        <v/>
      </c>
      <c r="U727" s="22" t="str">
        <f t="shared" si="396"/>
        <v/>
      </c>
      <c r="V727" s="22" t="str">
        <f t="shared" si="397"/>
        <v/>
      </c>
      <c r="W727" s="22" t="str">
        <f t="shared" si="398"/>
        <v/>
      </c>
      <c r="X727" s="22" t="str">
        <f t="shared" si="399"/>
        <v/>
      </c>
      <c r="Y727" s="22" t="str">
        <f t="shared" si="400"/>
        <v/>
      </c>
      <c r="Z727" s="22" t="str">
        <f t="shared" si="401"/>
        <v/>
      </c>
      <c r="AA727" s="22" t="str">
        <f t="shared" si="402"/>
        <v/>
      </c>
      <c r="AB727" s="22">
        <f t="shared" si="403"/>
        <v>0</v>
      </c>
      <c r="AC727" s="22">
        <f t="shared" si="404"/>
        <v>0</v>
      </c>
      <c r="AD727" s="29">
        <f t="shared" si="405"/>
        <v>3.65</v>
      </c>
      <c r="AE727" s="22">
        <f t="shared" si="406"/>
        <v>9</v>
      </c>
      <c r="AF727" s="22">
        <f t="shared" si="407"/>
        <v>1</v>
      </c>
      <c r="AG727" s="22">
        <f t="shared" si="408"/>
        <v>0</v>
      </c>
      <c r="AH727" s="22">
        <f t="shared" si="409"/>
        <v>0</v>
      </c>
      <c r="AI727" s="22">
        <f t="shared" si="410"/>
        <v>0</v>
      </c>
      <c r="AJ727" s="31">
        <f t="shared" si="411"/>
        <v>12.1</v>
      </c>
      <c r="AK727" s="22">
        <f t="shared" si="412"/>
        <v>16</v>
      </c>
      <c r="AL727" s="22">
        <f t="shared" si="413"/>
        <v>5</v>
      </c>
      <c r="AM727" s="22">
        <f t="shared" si="414"/>
        <v>5</v>
      </c>
      <c r="AN727" s="22">
        <f t="shared" si="415"/>
        <v>2</v>
      </c>
      <c r="AO727" s="22">
        <f t="shared" si="416"/>
        <v>11</v>
      </c>
      <c r="AP727" s="22">
        <f t="shared" si="417"/>
        <v>1</v>
      </c>
      <c r="AQ727" s="2">
        <f t="shared" si="418"/>
        <v>0.30199999999999999</v>
      </c>
    </row>
    <row r="728" spans="1:43" x14ac:dyDescent="0.25">
      <c r="A728" s="26" t="str">
        <f t="shared" si="419"/>
        <v/>
      </c>
      <c r="B728" t="s">
        <v>4783</v>
      </c>
      <c r="C728" t="s">
        <v>25</v>
      </c>
      <c r="D728" t="s">
        <v>47</v>
      </c>
      <c r="E728" t="s">
        <v>4770</v>
      </c>
      <c r="F728">
        <v>2026</v>
      </c>
      <c r="G728" t="s">
        <v>5657</v>
      </c>
      <c r="H728" s="4">
        <v>46172</v>
      </c>
      <c r="I728" s="4" t="str">
        <f t="shared" si="385"/>
        <v>Southland</v>
      </c>
      <c r="J728" s="2">
        <f t="shared" si="386"/>
        <v>0.17899999999999999</v>
      </c>
      <c r="K728" s="2">
        <f t="shared" si="387"/>
        <v>0.378</v>
      </c>
      <c r="L728" s="2">
        <f t="shared" si="388"/>
        <v>0.214</v>
      </c>
      <c r="M728" s="2">
        <f t="shared" si="389"/>
        <v>0.59299999999999997</v>
      </c>
      <c r="N728" s="22" cm="1">
        <f t="array" ref="N728">IFERROR(INDEX(Stats_Hit_GP,MATCH($B728,Stats_Hit_Player,0)),"")</f>
        <v>12</v>
      </c>
      <c r="O728" s="22">
        <f t="shared" si="390"/>
        <v>40</v>
      </c>
      <c r="P728" s="22">
        <f t="shared" si="391"/>
        <v>28</v>
      </c>
      <c r="Q728" s="22">
        <f t="shared" si="392"/>
        <v>3</v>
      </c>
      <c r="R728" s="22">
        <f t="shared" si="393"/>
        <v>5</v>
      </c>
      <c r="S728" s="22">
        <f t="shared" si="394"/>
        <v>1</v>
      </c>
      <c r="T728" s="22">
        <f t="shared" si="395"/>
        <v>0</v>
      </c>
      <c r="U728" s="22">
        <f t="shared" si="396"/>
        <v>0</v>
      </c>
      <c r="V728" s="22">
        <f t="shared" si="397"/>
        <v>2</v>
      </c>
      <c r="W728" s="22">
        <f t="shared" si="398"/>
        <v>4</v>
      </c>
      <c r="X728" s="22">
        <f t="shared" si="399"/>
        <v>5</v>
      </c>
      <c r="Y728" s="22">
        <f t="shared" si="400"/>
        <v>8</v>
      </c>
      <c r="Z728" s="22">
        <f t="shared" si="401"/>
        <v>0</v>
      </c>
      <c r="AA728" s="22">
        <f t="shared" si="402"/>
        <v>0</v>
      </c>
      <c r="AB728" s="22" t="str">
        <f t="shared" si="403"/>
        <v/>
      </c>
      <c r="AC728" s="22" t="str">
        <f t="shared" si="404"/>
        <v/>
      </c>
      <c r="AD728" s="29" t="str">
        <f t="shared" si="405"/>
        <v/>
      </c>
      <c r="AE728" s="22" t="str">
        <f t="shared" si="406"/>
        <v/>
      </c>
      <c r="AF728" s="22" t="str">
        <f t="shared" si="407"/>
        <v/>
      </c>
      <c r="AG728" s="22" t="str">
        <f t="shared" si="408"/>
        <v/>
      </c>
      <c r="AH728" s="22" t="str">
        <f t="shared" si="409"/>
        <v/>
      </c>
      <c r="AI728" s="22" t="str">
        <f t="shared" si="410"/>
        <v/>
      </c>
      <c r="AJ728" s="31" t="str">
        <f t="shared" si="411"/>
        <v/>
      </c>
      <c r="AK728" s="22" t="str">
        <f t="shared" si="412"/>
        <v/>
      </c>
      <c r="AL728" s="22" t="str">
        <f t="shared" si="413"/>
        <v/>
      </c>
      <c r="AM728" s="22" t="str">
        <f t="shared" si="414"/>
        <v/>
      </c>
      <c r="AN728" s="22" t="str">
        <f t="shared" si="415"/>
        <v/>
      </c>
      <c r="AO728" s="22" t="str">
        <f t="shared" si="416"/>
        <v/>
      </c>
      <c r="AP728" s="22" t="str">
        <f t="shared" si="417"/>
        <v/>
      </c>
      <c r="AQ728" s="2" t="str">
        <f t="shared" si="418"/>
        <v/>
      </c>
    </row>
    <row r="729" spans="1:43" x14ac:dyDescent="0.25">
      <c r="A729" s="26" t="str">
        <f t="shared" si="419"/>
        <v/>
      </c>
      <c r="B729" t="s">
        <v>1403</v>
      </c>
      <c r="C729" t="s">
        <v>27</v>
      </c>
      <c r="D729" t="s">
        <v>24</v>
      </c>
      <c r="E729" t="s">
        <v>1399</v>
      </c>
      <c r="F729">
        <v>2026</v>
      </c>
      <c r="G729" t="s">
        <v>5657</v>
      </c>
      <c r="H729" s="4">
        <v>46172</v>
      </c>
      <c r="I729" s="4" t="str">
        <f t="shared" si="385"/>
        <v>Big East</v>
      </c>
      <c r="J729" s="2">
        <f t="shared" si="386"/>
        <v>0.27600000000000002</v>
      </c>
      <c r="K729" s="2">
        <f t="shared" si="387"/>
        <v>0.376</v>
      </c>
      <c r="L729" s="2">
        <f t="shared" si="388"/>
        <v>0.53</v>
      </c>
      <c r="M729" s="2">
        <f t="shared" si="389"/>
        <v>0.90600000000000003</v>
      </c>
      <c r="N729" s="22" cm="1">
        <f t="array" ref="N729">IFERROR(INDEX(Stats_Hit_GP,MATCH($B729,Stats_Hit_Player,0)),"")</f>
        <v>57</v>
      </c>
      <c r="O729" s="22">
        <f t="shared" si="390"/>
        <v>258</v>
      </c>
      <c r="P729" s="22">
        <f t="shared" si="391"/>
        <v>217</v>
      </c>
      <c r="Q729" s="22">
        <f t="shared" si="392"/>
        <v>51</v>
      </c>
      <c r="R729" s="22">
        <f t="shared" si="393"/>
        <v>60</v>
      </c>
      <c r="S729" s="22">
        <f t="shared" si="394"/>
        <v>11</v>
      </c>
      <c r="T729" s="22">
        <f t="shared" si="395"/>
        <v>1</v>
      </c>
      <c r="U729" s="22">
        <f t="shared" si="396"/>
        <v>14</v>
      </c>
      <c r="V729" s="22">
        <f t="shared" si="397"/>
        <v>48</v>
      </c>
      <c r="W729" s="22">
        <f t="shared" si="398"/>
        <v>5</v>
      </c>
      <c r="X729" s="22">
        <f t="shared" si="399"/>
        <v>32</v>
      </c>
      <c r="Y729" s="22">
        <f t="shared" si="400"/>
        <v>51</v>
      </c>
      <c r="Z729" s="22">
        <f t="shared" si="401"/>
        <v>12</v>
      </c>
      <c r="AA729" s="22">
        <f t="shared" si="402"/>
        <v>2</v>
      </c>
      <c r="AB729" s="22" t="str">
        <f t="shared" si="403"/>
        <v/>
      </c>
      <c r="AC729" s="22" t="str">
        <f t="shared" si="404"/>
        <v/>
      </c>
      <c r="AD729" s="29" t="str">
        <f t="shared" si="405"/>
        <v/>
      </c>
      <c r="AE729" s="22" t="str">
        <f t="shared" si="406"/>
        <v/>
      </c>
      <c r="AF729" s="22" t="str">
        <f t="shared" si="407"/>
        <v/>
      </c>
      <c r="AG729" s="22" t="str">
        <f t="shared" si="408"/>
        <v/>
      </c>
      <c r="AH729" s="22" t="str">
        <f t="shared" si="409"/>
        <v/>
      </c>
      <c r="AI729" s="22" t="str">
        <f t="shared" si="410"/>
        <v/>
      </c>
      <c r="AJ729" s="31" t="str">
        <f t="shared" si="411"/>
        <v/>
      </c>
      <c r="AK729" s="22" t="str">
        <f t="shared" si="412"/>
        <v/>
      </c>
      <c r="AL729" s="22" t="str">
        <f t="shared" si="413"/>
        <v/>
      </c>
      <c r="AM729" s="22" t="str">
        <f t="shared" si="414"/>
        <v/>
      </c>
      <c r="AN729" s="22" t="str">
        <f t="shared" si="415"/>
        <v/>
      </c>
      <c r="AO729" s="22" t="str">
        <f t="shared" si="416"/>
        <v/>
      </c>
      <c r="AP729" s="22" t="str">
        <f t="shared" si="417"/>
        <v/>
      </c>
      <c r="AQ729" s="2" t="str">
        <f t="shared" si="418"/>
        <v/>
      </c>
    </row>
    <row r="730" spans="1:43" x14ac:dyDescent="0.25">
      <c r="A730" s="26" t="str">
        <f t="shared" si="419"/>
        <v/>
      </c>
      <c r="B730" t="s">
        <v>6804</v>
      </c>
      <c r="C730" t="s">
        <v>64</v>
      </c>
      <c r="D730" t="s">
        <v>24</v>
      </c>
      <c r="E730" t="s">
        <v>3254</v>
      </c>
      <c r="F730">
        <v>2026</v>
      </c>
      <c r="G730" t="s">
        <v>5657</v>
      </c>
      <c r="H730" s="4">
        <v>46172</v>
      </c>
      <c r="I730" s="4" t="str">
        <f t="shared" si="385"/>
        <v>Mid-American</v>
      </c>
      <c r="J730" s="2" t="str">
        <f t="shared" si="386"/>
        <v/>
      </c>
      <c r="K730" s="2" t="str">
        <f t="shared" si="387"/>
        <v/>
      </c>
      <c r="L730" s="2" t="str">
        <f t="shared" si="388"/>
        <v/>
      </c>
      <c r="M730" s="2" t="str">
        <f t="shared" si="389"/>
        <v/>
      </c>
      <c r="N730" s="22" t="str" cm="1">
        <f t="array" ref="N730">IFERROR(INDEX(Stats_Hit_GP,MATCH($B730,Stats_Hit_Player,0)),"")</f>
        <v/>
      </c>
      <c r="O730" s="22" t="str">
        <f t="shared" si="390"/>
        <v/>
      </c>
      <c r="P730" s="22" t="str">
        <f t="shared" si="391"/>
        <v/>
      </c>
      <c r="Q730" s="22" t="str">
        <f t="shared" si="392"/>
        <v/>
      </c>
      <c r="R730" s="22" t="str">
        <f t="shared" si="393"/>
        <v/>
      </c>
      <c r="S730" s="22" t="str">
        <f t="shared" si="394"/>
        <v/>
      </c>
      <c r="T730" s="22" t="str">
        <f t="shared" si="395"/>
        <v/>
      </c>
      <c r="U730" s="22" t="str">
        <f t="shared" si="396"/>
        <v/>
      </c>
      <c r="V730" s="22" t="str">
        <f t="shared" si="397"/>
        <v/>
      </c>
      <c r="W730" s="22" t="str">
        <f t="shared" si="398"/>
        <v/>
      </c>
      <c r="X730" s="22" t="str">
        <f t="shared" si="399"/>
        <v/>
      </c>
      <c r="Y730" s="22" t="str">
        <f t="shared" si="400"/>
        <v/>
      </c>
      <c r="Z730" s="22" t="str">
        <f t="shared" si="401"/>
        <v/>
      </c>
      <c r="AA730" s="22" t="str">
        <f t="shared" si="402"/>
        <v/>
      </c>
      <c r="AB730" s="22">
        <f t="shared" si="403"/>
        <v>0</v>
      </c>
      <c r="AC730" s="22">
        <f t="shared" si="404"/>
        <v>2</v>
      </c>
      <c r="AD730" s="29">
        <f t="shared" si="405"/>
        <v>33</v>
      </c>
      <c r="AE730" s="22">
        <f t="shared" si="406"/>
        <v>7</v>
      </c>
      <c r="AF730" s="22">
        <f t="shared" si="407"/>
        <v>2</v>
      </c>
      <c r="AG730" s="22">
        <f t="shared" si="408"/>
        <v>0</v>
      </c>
      <c r="AH730" s="22">
        <f t="shared" si="409"/>
        <v>0</v>
      </c>
      <c r="AI730" s="22">
        <f t="shared" si="410"/>
        <v>0</v>
      </c>
      <c r="AJ730" s="31">
        <f t="shared" si="411"/>
        <v>3</v>
      </c>
      <c r="AK730" s="22">
        <f t="shared" si="412"/>
        <v>9</v>
      </c>
      <c r="AL730" s="22">
        <f t="shared" si="413"/>
        <v>15</v>
      </c>
      <c r="AM730" s="22">
        <f t="shared" si="414"/>
        <v>11</v>
      </c>
      <c r="AN730" s="22">
        <f t="shared" si="415"/>
        <v>16</v>
      </c>
      <c r="AO730" s="22">
        <f t="shared" si="416"/>
        <v>5</v>
      </c>
      <c r="AP730" s="22">
        <f t="shared" si="417"/>
        <v>0</v>
      </c>
      <c r="AQ730" s="2">
        <f t="shared" si="418"/>
        <v>0.45</v>
      </c>
    </row>
    <row r="731" spans="1:43" x14ac:dyDescent="0.25">
      <c r="A731" s="26" t="str">
        <f t="shared" si="419"/>
        <v/>
      </c>
      <c r="B731" t="s">
        <v>1299</v>
      </c>
      <c r="C731" t="s">
        <v>38</v>
      </c>
      <c r="D731" t="s">
        <v>37</v>
      </c>
      <c r="E731" t="s">
        <v>1290</v>
      </c>
      <c r="F731">
        <v>2026</v>
      </c>
      <c r="G731" t="s">
        <v>5057</v>
      </c>
      <c r="H731" s="4">
        <v>46171</v>
      </c>
      <c r="I731" s="4" t="str">
        <f t="shared" si="385"/>
        <v>Big 12</v>
      </c>
      <c r="J731" s="2">
        <f t="shared" si="386"/>
        <v>0.29499999999999998</v>
      </c>
      <c r="K731" s="2">
        <f t="shared" si="387"/>
        <v>0.42599999999999999</v>
      </c>
      <c r="L731" s="2">
        <f t="shared" si="388"/>
        <v>0.59099999999999997</v>
      </c>
      <c r="M731" s="2">
        <f t="shared" si="389"/>
        <v>1.0169999999999999</v>
      </c>
      <c r="N731" s="22" cm="1">
        <f t="array" ref="N731">IFERROR(INDEX(Stats_Hit_GP,MATCH($B731,Stats_Hit_Player,0)),"")</f>
        <v>20</v>
      </c>
      <c r="O731" s="22">
        <f t="shared" si="390"/>
        <v>54</v>
      </c>
      <c r="P731" s="22">
        <f t="shared" si="391"/>
        <v>44</v>
      </c>
      <c r="Q731" s="22">
        <f t="shared" si="392"/>
        <v>9</v>
      </c>
      <c r="R731" s="22">
        <f t="shared" si="393"/>
        <v>13</v>
      </c>
      <c r="S731" s="22">
        <f t="shared" si="394"/>
        <v>4</v>
      </c>
      <c r="T731" s="22">
        <f t="shared" si="395"/>
        <v>0</v>
      </c>
      <c r="U731" s="22">
        <f t="shared" si="396"/>
        <v>3</v>
      </c>
      <c r="V731" s="22">
        <f t="shared" si="397"/>
        <v>14</v>
      </c>
      <c r="W731" s="22">
        <f t="shared" si="398"/>
        <v>1</v>
      </c>
      <c r="X731" s="22">
        <f t="shared" si="399"/>
        <v>9</v>
      </c>
      <c r="Y731" s="22">
        <f t="shared" si="400"/>
        <v>16</v>
      </c>
      <c r="Z731" s="22">
        <f t="shared" si="401"/>
        <v>0</v>
      </c>
      <c r="AA731" s="22">
        <f t="shared" si="402"/>
        <v>0</v>
      </c>
      <c r="AB731" s="22">
        <f t="shared" si="403"/>
        <v>0</v>
      </c>
      <c r="AC731" s="22">
        <f t="shared" si="404"/>
        <v>0</v>
      </c>
      <c r="AD731" s="29">
        <f t="shared" si="405"/>
        <v>5.4</v>
      </c>
      <c r="AE731" s="22">
        <f t="shared" si="406"/>
        <v>8</v>
      </c>
      <c r="AF731" s="22">
        <f t="shared" si="407"/>
        <v>0</v>
      </c>
      <c r="AG731" s="22">
        <f t="shared" si="408"/>
        <v>0</v>
      </c>
      <c r="AH731" s="22">
        <f t="shared" si="409"/>
        <v>0</v>
      </c>
      <c r="AI731" s="22">
        <f t="shared" si="410"/>
        <v>0</v>
      </c>
      <c r="AJ731" s="31">
        <f t="shared" si="411"/>
        <v>6.2</v>
      </c>
      <c r="AK731" s="22">
        <f t="shared" si="412"/>
        <v>8</v>
      </c>
      <c r="AL731" s="22">
        <f t="shared" si="413"/>
        <v>4</v>
      </c>
      <c r="AM731" s="22">
        <f t="shared" si="414"/>
        <v>4</v>
      </c>
      <c r="AN731" s="22">
        <f t="shared" si="415"/>
        <v>7</v>
      </c>
      <c r="AO731" s="22">
        <f t="shared" si="416"/>
        <v>2</v>
      </c>
      <c r="AP731" s="22">
        <f t="shared" si="417"/>
        <v>1</v>
      </c>
      <c r="AQ731" s="2">
        <f t="shared" si="418"/>
        <v>0.29599999999999999</v>
      </c>
    </row>
    <row r="732" spans="1:43" x14ac:dyDescent="0.25">
      <c r="A732" s="26" t="str">
        <f t="shared" si="419"/>
        <v/>
      </c>
      <c r="B732" t="s">
        <v>123</v>
      </c>
      <c r="C732" t="s">
        <v>42</v>
      </c>
      <c r="D732" t="s">
        <v>47</v>
      </c>
      <c r="E732" t="s">
        <v>105</v>
      </c>
      <c r="F732">
        <v>2026</v>
      </c>
      <c r="G732" t="s">
        <v>5657</v>
      </c>
      <c r="H732" s="4">
        <v>46171</v>
      </c>
      <c r="I732" s="4" t="str">
        <f t="shared" si="385"/>
        <v>Atlantic 10</v>
      </c>
      <c r="J732" s="2">
        <f t="shared" si="386"/>
        <v>0</v>
      </c>
      <c r="K732" s="2">
        <f t="shared" si="387"/>
        <v>0</v>
      </c>
      <c r="L732" s="2">
        <f t="shared" si="388"/>
        <v>0</v>
      </c>
      <c r="M732" s="2">
        <f t="shared" si="389"/>
        <v>0</v>
      </c>
      <c r="N732" s="22" cm="1">
        <f t="array" ref="N732">IFERROR(INDEX(Stats_Hit_GP,MATCH($B732,Stats_Hit_Player,0)),"")</f>
        <v>2</v>
      </c>
      <c r="O732" s="22">
        <f t="shared" si="390"/>
        <v>2</v>
      </c>
      <c r="P732" s="22">
        <f t="shared" si="391"/>
        <v>2</v>
      </c>
      <c r="Q732" s="22">
        <f t="shared" si="392"/>
        <v>0</v>
      </c>
      <c r="R732" s="22">
        <f t="shared" si="393"/>
        <v>0</v>
      </c>
      <c r="S732" s="22">
        <f t="shared" si="394"/>
        <v>0</v>
      </c>
      <c r="T732" s="22">
        <f t="shared" si="395"/>
        <v>0</v>
      </c>
      <c r="U732" s="22">
        <f t="shared" si="396"/>
        <v>0</v>
      </c>
      <c r="V732" s="22">
        <f t="shared" si="397"/>
        <v>0</v>
      </c>
      <c r="W732" s="22">
        <f t="shared" si="398"/>
        <v>0</v>
      </c>
      <c r="X732" s="22">
        <f t="shared" si="399"/>
        <v>0</v>
      </c>
      <c r="Y732" s="22">
        <f t="shared" si="400"/>
        <v>2</v>
      </c>
      <c r="Z732" s="22">
        <f t="shared" si="401"/>
        <v>0</v>
      </c>
      <c r="AA732" s="22">
        <f t="shared" si="402"/>
        <v>0</v>
      </c>
      <c r="AB732" s="22" t="str">
        <f t="shared" si="403"/>
        <v/>
      </c>
      <c r="AC732" s="22" t="str">
        <f t="shared" si="404"/>
        <v/>
      </c>
      <c r="AD732" s="29" t="str">
        <f t="shared" si="405"/>
        <v/>
      </c>
      <c r="AE732" s="22" t="str">
        <f t="shared" si="406"/>
        <v/>
      </c>
      <c r="AF732" s="22" t="str">
        <f t="shared" si="407"/>
        <v/>
      </c>
      <c r="AG732" s="22" t="str">
        <f t="shared" si="408"/>
        <v/>
      </c>
      <c r="AH732" s="22" t="str">
        <f t="shared" si="409"/>
        <v/>
      </c>
      <c r="AI732" s="22" t="str">
        <f t="shared" si="410"/>
        <v/>
      </c>
      <c r="AJ732" s="31" t="str">
        <f t="shared" si="411"/>
        <v/>
      </c>
      <c r="AK732" s="22" t="str">
        <f t="shared" si="412"/>
        <v/>
      </c>
      <c r="AL732" s="22" t="str">
        <f t="shared" si="413"/>
        <v/>
      </c>
      <c r="AM732" s="22" t="str">
        <f t="shared" si="414"/>
        <v/>
      </c>
      <c r="AN732" s="22" t="str">
        <f t="shared" si="415"/>
        <v/>
      </c>
      <c r="AO732" s="22" t="str">
        <f t="shared" si="416"/>
        <v/>
      </c>
      <c r="AP732" s="22" t="str">
        <f t="shared" si="417"/>
        <v/>
      </c>
      <c r="AQ732" s="2" t="str">
        <f t="shared" si="418"/>
        <v/>
      </c>
    </row>
    <row r="733" spans="1:43" x14ac:dyDescent="0.25">
      <c r="A733" s="26" t="str">
        <f t="shared" si="419"/>
        <v/>
      </c>
      <c r="B733" t="s">
        <v>6805</v>
      </c>
      <c r="C733" t="s">
        <v>64</v>
      </c>
      <c r="D733" t="s">
        <v>37</v>
      </c>
      <c r="E733" t="s">
        <v>4751</v>
      </c>
      <c r="F733">
        <v>2026</v>
      </c>
      <c r="G733" t="s">
        <v>5657</v>
      </c>
      <c r="H733" s="4">
        <v>46171</v>
      </c>
      <c r="I733" s="4" t="str">
        <f t="shared" si="385"/>
        <v>Southland</v>
      </c>
      <c r="J733" s="2" t="str">
        <f t="shared" si="386"/>
        <v/>
      </c>
      <c r="K733" s="2" t="str">
        <f t="shared" si="387"/>
        <v/>
      </c>
      <c r="L733" s="2" t="str">
        <f t="shared" si="388"/>
        <v/>
      </c>
      <c r="M733" s="2" t="str">
        <f t="shared" si="389"/>
        <v/>
      </c>
      <c r="N733" s="22" t="str" cm="1">
        <f t="array" ref="N733">IFERROR(INDEX(Stats_Hit_GP,MATCH($B733,Stats_Hit_Player,0)),"")</f>
        <v/>
      </c>
      <c r="O733" s="22" t="str">
        <f t="shared" si="390"/>
        <v/>
      </c>
      <c r="P733" s="22" t="str">
        <f t="shared" si="391"/>
        <v/>
      </c>
      <c r="Q733" s="22" t="str">
        <f t="shared" si="392"/>
        <v/>
      </c>
      <c r="R733" s="22" t="str">
        <f t="shared" si="393"/>
        <v/>
      </c>
      <c r="S733" s="22" t="str">
        <f t="shared" si="394"/>
        <v/>
      </c>
      <c r="T733" s="22" t="str">
        <f t="shared" si="395"/>
        <v/>
      </c>
      <c r="U733" s="22" t="str">
        <f t="shared" si="396"/>
        <v/>
      </c>
      <c r="V733" s="22" t="str">
        <f t="shared" si="397"/>
        <v/>
      </c>
      <c r="W733" s="22" t="str">
        <f t="shared" si="398"/>
        <v/>
      </c>
      <c r="X733" s="22" t="str">
        <f t="shared" si="399"/>
        <v/>
      </c>
      <c r="Y733" s="22" t="str">
        <f t="shared" si="400"/>
        <v/>
      </c>
      <c r="Z733" s="22" t="str">
        <f t="shared" si="401"/>
        <v/>
      </c>
      <c r="AA733" s="22" t="str">
        <f t="shared" si="402"/>
        <v/>
      </c>
      <c r="AB733" s="22">
        <f t="shared" si="403"/>
        <v>0</v>
      </c>
      <c r="AC733" s="22">
        <f t="shared" si="404"/>
        <v>2</v>
      </c>
      <c r="AD733" s="29">
        <f t="shared" si="405"/>
        <v>8.1</v>
      </c>
      <c r="AE733" s="22">
        <f t="shared" si="406"/>
        <v>13</v>
      </c>
      <c r="AF733" s="22">
        <f t="shared" si="407"/>
        <v>2</v>
      </c>
      <c r="AG733" s="22">
        <f t="shared" si="408"/>
        <v>0</v>
      </c>
      <c r="AH733" s="22">
        <f t="shared" si="409"/>
        <v>0</v>
      </c>
      <c r="AI733" s="22">
        <f t="shared" si="410"/>
        <v>0</v>
      </c>
      <c r="AJ733" s="31">
        <f t="shared" si="411"/>
        <v>20</v>
      </c>
      <c r="AK733" s="22">
        <f t="shared" si="412"/>
        <v>22</v>
      </c>
      <c r="AL733" s="22">
        <f t="shared" si="413"/>
        <v>18</v>
      </c>
      <c r="AM733" s="22">
        <f t="shared" si="414"/>
        <v>18</v>
      </c>
      <c r="AN733" s="22">
        <f t="shared" si="415"/>
        <v>16</v>
      </c>
      <c r="AO733" s="22">
        <f t="shared" si="416"/>
        <v>23</v>
      </c>
      <c r="AP733" s="22">
        <f t="shared" si="417"/>
        <v>6</v>
      </c>
      <c r="AQ733" s="2">
        <f t="shared" si="418"/>
        <v>0.29699999999999999</v>
      </c>
    </row>
    <row r="734" spans="1:43" x14ac:dyDescent="0.25">
      <c r="A734" s="26" t="str">
        <f t="shared" si="419"/>
        <v/>
      </c>
      <c r="B734" t="s">
        <v>3226</v>
      </c>
      <c r="C734" t="s">
        <v>27</v>
      </c>
      <c r="D734" t="s">
        <v>37</v>
      </c>
      <c r="E734" t="s">
        <v>3217</v>
      </c>
      <c r="F734">
        <v>2026</v>
      </c>
      <c r="G734" t="s">
        <v>5657</v>
      </c>
      <c r="H734" s="4">
        <v>46171</v>
      </c>
      <c r="I734" s="4" t="str">
        <f t="shared" si="385"/>
        <v>Mid-American</v>
      </c>
      <c r="J734" s="2">
        <f t="shared" si="386"/>
        <v>0.25800000000000001</v>
      </c>
      <c r="K734" s="2">
        <f t="shared" si="387"/>
        <v>0.376</v>
      </c>
      <c r="L734" s="2">
        <f t="shared" si="388"/>
        <v>0.39300000000000002</v>
      </c>
      <c r="M734" s="2">
        <f t="shared" si="389"/>
        <v>0.76900000000000002</v>
      </c>
      <c r="N734" s="22" cm="1">
        <f t="array" ref="N734">IFERROR(INDEX(Stats_Hit_GP,MATCH($B734,Stats_Hit_Player,0)),"")</f>
        <v>27</v>
      </c>
      <c r="O734" s="22">
        <f t="shared" si="390"/>
        <v>110</v>
      </c>
      <c r="P734" s="22">
        <f t="shared" si="391"/>
        <v>89</v>
      </c>
      <c r="Q734" s="22">
        <f t="shared" si="392"/>
        <v>20</v>
      </c>
      <c r="R734" s="22">
        <f t="shared" si="393"/>
        <v>23</v>
      </c>
      <c r="S734" s="22">
        <f t="shared" si="394"/>
        <v>1</v>
      </c>
      <c r="T734" s="22">
        <f t="shared" si="395"/>
        <v>1</v>
      </c>
      <c r="U734" s="22">
        <f t="shared" si="396"/>
        <v>3</v>
      </c>
      <c r="V734" s="22">
        <f t="shared" si="397"/>
        <v>17</v>
      </c>
      <c r="W734" s="22">
        <f t="shared" si="398"/>
        <v>4</v>
      </c>
      <c r="X734" s="22">
        <f t="shared" si="399"/>
        <v>14</v>
      </c>
      <c r="Y734" s="22">
        <f t="shared" si="400"/>
        <v>30</v>
      </c>
      <c r="Z734" s="22">
        <f t="shared" si="401"/>
        <v>8</v>
      </c>
      <c r="AA734" s="22">
        <f t="shared" si="402"/>
        <v>1</v>
      </c>
      <c r="AB734" s="22" t="str">
        <f t="shared" si="403"/>
        <v/>
      </c>
      <c r="AC734" s="22" t="str">
        <f t="shared" si="404"/>
        <v/>
      </c>
      <c r="AD734" s="29" t="str">
        <f t="shared" si="405"/>
        <v/>
      </c>
      <c r="AE734" s="22" t="str">
        <f t="shared" si="406"/>
        <v/>
      </c>
      <c r="AF734" s="22" t="str">
        <f t="shared" si="407"/>
        <v/>
      </c>
      <c r="AG734" s="22" t="str">
        <f t="shared" si="408"/>
        <v/>
      </c>
      <c r="AH734" s="22" t="str">
        <f t="shared" si="409"/>
        <v/>
      </c>
      <c r="AI734" s="22" t="str">
        <f t="shared" si="410"/>
        <v/>
      </c>
      <c r="AJ734" s="31" t="str">
        <f t="shared" si="411"/>
        <v/>
      </c>
      <c r="AK734" s="22" t="str">
        <f t="shared" si="412"/>
        <v/>
      </c>
      <c r="AL734" s="22" t="str">
        <f t="shared" si="413"/>
        <v/>
      </c>
      <c r="AM734" s="22" t="str">
        <f t="shared" si="414"/>
        <v/>
      </c>
      <c r="AN734" s="22" t="str">
        <f t="shared" si="415"/>
        <v/>
      </c>
      <c r="AO734" s="22" t="str">
        <f t="shared" si="416"/>
        <v/>
      </c>
      <c r="AP734" s="22" t="str">
        <f t="shared" si="417"/>
        <v/>
      </c>
      <c r="AQ734" s="2" t="str">
        <f t="shared" si="418"/>
        <v/>
      </c>
    </row>
    <row r="735" spans="1:43" x14ac:dyDescent="0.25">
      <c r="A735" s="26" t="str">
        <f t="shared" si="419"/>
        <v/>
      </c>
      <c r="B735" t="s">
        <v>6806</v>
      </c>
      <c r="C735" t="s">
        <v>64</v>
      </c>
      <c r="D735" t="s">
        <v>24</v>
      </c>
      <c r="E735" t="s">
        <v>1821</v>
      </c>
      <c r="F735">
        <v>2026</v>
      </c>
      <c r="G735" t="s">
        <v>5657</v>
      </c>
      <c r="H735" s="4">
        <v>46171</v>
      </c>
      <c r="I735" s="4" t="str">
        <f t="shared" si="385"/>
        <v>Big Ten</v>
      </c>
      <c r="J735" s="2" t="str">
        <f t="shared" si="386"/>
        <v/>
      </c>
      <c r="K735" s="2" t="str">
        <f t="shared" si="387"/>
        <v/>
      </c>
      <c r="L735" s="2" t="str">
        <f t="shared" si="388"/>
        <v/>
      </c>
      <c r="M735" s="2" t="str">
        <f t="shared" si="389"/>
        <v/>
      </c>
      <c r="N735" s="22" t="str" cm="1">
        <f t="array" ref="N735">IFERROR(INDEX(Stats_Hit_GP,MATCH($B735,Stats_Hit_Player,0)),"")</f>
        <v/>
      </c>
      <c r="O735" s="22" t="str">
        <f t="shared" si="390"/>
        <v/>
      </c>
      <c r="P735" s="22" t="str">
        <f t="shared" si="391"/>
        <v/>
      </c>
      <c r="Q735" s="22" t="str">
        <f t="shared" si="392"/>
        <v/>
      </c>
      <c r="R735" s="22" t="str">
        <f t="shared" si="393"/>
        <v/>
      </c>
      <c r="S735" s="22" t="str">
        <f t="shared" si="394"/>
        <v/>
      </c>
      <c r="T735" s="22" t="str">
        <f t="shared" si="395"/>
        <v/>
      </c>
      <c r="U735" s="22" t="str">
        <f t="shared" si="396"/>
        <v/>
      </c>
      <c r="V735" s="22" t="str">
        <f t="shared" si="397"/>
        <v/>
      </c>
      <c r="W735" s="22" t="str">
        <f t="shared" si="398"/>
        <v/>
      </c>
      <c r="X735" s="22" t="str">
        <f t="shared" si="399"/>
        <v/>
      </c>
      <c r="Y735" s="22" t="str">
        <f t="shared" si="400"/>
        <v/>
      </c>
      <c r="Z735" s="22" t="str">
        <f t="shared" si="401"/>
        <v/>
      </c>
      <c r="AA735" s="22" t="str">
        <f t="shared" si="402"/>
        <v/>
      </c>
      <c r="AB735" s="22">
        <f t="shared" si="403"/>
        <v>1</v>
      </c>
      <c r="AC735" s="22">
        <f t="shared" si="404"/>
        <v>1</v>
      </c>
      <c r="AD735" s="29">
        <f t="shared" si="405"/>
        <v>7.66</v>
      </c>
      <c r="AE735" s="22">
        <f t="shared" si="406"/>
        <v>15</v>
      </c>
      <c r="AF735" s="22">
        <f t="shared" si="407"/>
        <v>1</v>
      </c>
      <c r="AG735" s="22">
        <f t="shared" si="408"/>
        <v>0</v>
      </c>
      <c r="AH735" s="22">
        <f t="shared" si="409"/>
        <v>0</v>
      </c>
      <c r="AI735" s="22">
        <f t="shared" si="410"/>
        <v>0</v>
      </c>
      <c r="AJ735" s="31">
        <f t="shared" si="411"/>
        <v>22.1</v>
      </c>
      <c r="AK735" s="22">
        <f t="shared" si="412"/>
        <v>23</v>
      </c>
      <c r="AL735" s="22">
        <f t="shared" si="413"/>
        <v>21</v>
      </c>
      <c r="AM735" s="22">
        <f t="shared" si="414"/>
        <v>19</v>
      </c>
      <c r="AN735" s="22">
        <f t="shared" si="415"/>
        <v>15</v>
      </c>
      <c r="AO735" s="22">
        <f t="shared" si="416"/>
        <v>19</v>
      </c>
      <c r="AP735" s="22">
        <f t="shared" si="417"/>
        <v>4</v>
      </c>
      <c r="AQ735" s="2">
        <f t="shared" si="418"/>
        <v>0.27400000000000002</v>
      </c>
    </row>
    <row r="736" spans="1:43" x14ac:dyDescent="0.25">
      <c r="A736" s="26" t="str">
        <f t="shared" si="419"/>
        <v/>
      </c>
      <c r="B736" t="s">
        <v>6807</v>
      </c>
      <c r="C736" t="s">
        <v>64</v>
      </c>
      <c r="D736" t="s">
        <v>37</v>
      </c>
      <c r="E736" t="s">
        <v>5397</v>
      </c>
      <c r="F736">
        <v>2026</v>
      </c>
      <c r="G736" t="s">
        <v>5657</v>
      </c>
      <c r="H736" s="4">
        <v>46171</v>
      </c>
      <c r="I736" s="4" t="str">
        <f t="shared" si="385"/>
        <v>Western Athletic</v>
      </c>
      <c r="J736" s="2" t="str">
        <f t="shared" si="386"/>
        <v/>
      </c>
      <c r="K736" s="2" t="str">
        <f t="shared" si="387"/>
        <v/>
      </c>
      <c r="L736" s="2" t="str">
        <f t="shared" si="388"/>
        <v/>
      </c>
      <c r="M736" s="2" t="str">
        <f t="shared" si="389"/>
        <v/>
      </c>
      <c r="N736" s="22" t="str" cm="1">
        <f t="array" ref="N736">IFERROR(INDEX(Stats_Hit_GP,MATCH($B736,Stats_Hit_Player,0)),"")</f>
        <v/>
      </c>
      <c r="O736" s="22" t="str">
        <f t="shared" si="390"/>
        <v/>
      </c>
      <c r="P736" s="22" t="str">
        <f t="shared" si="391"/>
        <v/>
      </c>
      <c r="Q736" s="22" t="str">
        <f t="shared" si="392"/>
        <v/>
      </c>
      <c r="R736" s="22" t="str">
        <f t="shared" si="393"/>
        <v/>
      </c>
      <c r="S736" s="22" t="str">
        <f t="shared" si="394"/>
        <v/>
      </c>
      <c r="T736" s="22" t="str">
        <f t="shared" si="395"/>
        <v/>
      </c>
      <c r="U736" s="22" t="str">
        <f t="shared" si="396"/>
        <v/>
      </c>
      <c r="V736" s="22" t="str">
        <f t="shared" si="397"/>
        <v/>
      </c>
      <c r="W736" s="22" t="str">
        <f t="shared" si="398"/>
        <v/>
      </c>
      <c r="X736" s="22" t="str">
        <f t="shared" si="399"/>
        <v/>
      </c>
      <c r="Y736" s="22" t="str">
        <f t="shared" si="400"/>
        <v/>
      </c>
      <c r="Z736" s="22" t="str">
        <f t="shared" si="401"/>
        <v/>
      </c>
      <c r="AA736" s="22" t="str">
        <f t="shared" si="402"/>
        <v/>
      </c>
      <c r="AB736" s="22">
        <f t="shared" si="403"/>
        <v>0</v>
      </c>
      <c r="AC736" s="22">
        <f t="shared" si="404"/>
        <v>0</v>
      </c>
      <c r="AD736" s="29">
        <f t="shared" si="405"/>
        <v>10.59</v>
      </c>
      <c r="AE736" s="22">
        <f t="shared" si="406"/>
        <v>17</v>
      </c>
      <c r="AF736" s="22">
        <f t="shared" si="407"/>
        <v>0</v>
      </c>
      <c r="AG736" s="22">
        <f t="shared" si="408"/>
        <v>0</v>
      </c>
      <c r="AH736" s="22">
        <f t="shared" si="409"/>
        <v>0</v>
      </c>
      <c r="AI736" s="22">
        <f t="shared" si="410"/>
        <v>0</v>
      </c>
      <c r="AJ736" s="31">
        <f t="shared" si="411"/>
        <v>17</v>
      </c>
      <c r="AK736" s="22">
        <f t="shared" si="412"/>
        <v>23</v>
      </c>
      <c r="AL736" s="22">
        <f t="shared" si="413"/>
        <v>20</v>
      </c>
      <c r="AM736" s="22">
        <f t="shared" si="414"/>
        <v>20</v>
      </c>
      <c r="AN736" s="22">
        <f t="shared" si="415"/>
        <v>14</v>
      </c>
      <c r="AO736" s="22">
        <f t="shared" si="416"/>
        <v>14</v>
      </c>
      <c r="AP736" s="22">
        <f t="shared" si="417"/>
        <v>3</v>
      </c>
      <c r="AQ736" s="2">
        <f t="shared" si="418"/>
        <v>0.32900000000000001</v>
      </c>
    </row>
    <row r="737" spans="1:43" x14ac:dyDescent="0.25">
      <c r="A737" s="26" t="str">
        <f t="shared" si="419"/>
        <v/>
      </c>
      <c r="B737" t="s">
        <v>6597</v>
      </c>
      <c r="C737" t="s">
        <v>64</v>
      </c>
      <c r="D737" t="s">
        <v>24</v>
      </c>
      <c r="E737" t="s">
        <v>3636</v>
      </c>
      <c r="F737">
        <v>2026</v>
      </c>
      <c r="G737" t="s">
        <v>5657</v>
      </c>
      <c r="H737" s="4">
        <v>46171</v>
      </c>
      <c r="I737" s="4" t="str">
        <f t="shared" si="385"/>
        <v>Northeast</v>
      </c>
      <c r="J737" s="2" t="str">
        <f t="shared" si="386"/>
        <v/>
      </c>
      <c r="K737" s="2" t="str">
        <f t="shared" si="387"/>
        <v/>
      </c>
      <c r="L737" s="2" t="str">
        <f t="shared" si="388"/>
        <v/>
      </c>
      <c r="M737" s="2" t="str">
        <f t="shared" si="389"/>
        <v/>
      </c>
      <c r="N737" s="22" t="str" cm="1">
        <f t="array" ref="N737">IFERROR(INDEX(Stats_Hit_GP,MATCH($B737,Stats_Hit_Player,0)),"")</f>
        <v/>
      </c>
      <c r="O737" s="22" t="str">
        <f t="shared" si="390"/>
        <v/>
      </c>
      <c r="P737" s="22" t="str">
        <f t="shared" si="391"/>
        <v/>
      </c>
      <c r="Q737" s="22" t="str">
        <f t="shared" si="392"/>
        <v/>
      </c>
      <c r="R737" s="22" t="str">
        <f t="shared" si="393"/>
        <v/>
      </c>
      <c r="S737" s="22" t="str">
        <f t="shared" si="394"/>
        <v/>
      </c>
      <c r="T737" s="22" t="str">
        <f t="shared" si="395"/>
        <v/>
      </c>
      <c r="U737" s="22" t="str">
        <f t="shared" si="396"/>
        <v/>
      </c>
      <c r="V737" s="22" t="str">
        <f t="shared" si="397"/>
        <v/>
      </c>
      <c r="W737" s="22" t="str">
        <f t="shared" si="398"/>
        <v/>
      </c>
      <c r="X737" s="22" t="str">
        <f t="shared" si="399"/>
        <v/>
      </c>
      <c r="Y737" s="22" t="str">
        <f t="shared" si="400"/>
        <v/>
      </c>
      <c r="Z737" s="22" t="str">
        <f t="shared" si="401"/>
        <v/>
      </c>
      <c r="AA737" s="22" t="str">
        <f t="shared" si="402"/>
        <v/>
      </c>
      <c r="AB737" s="22">
        <f t="shared" si="403"/>
        <v>6</v>
      </c>
      <c r="AC737" s="22">
        <f t="shared" si="404"/>
        <v>5</v>
      </c>
      <c r="AD737" s="29">
        <f t="shared" si="405"/>
        <v>4.96</v>
      </c>
      <c r="AE737" s="22">
        <f t="shared" si="406"/>
        <v>15</v>
      </c>
      <c r="AF737" s="22">
        <f t="shared" si="407"/>
        <v>12</v>
      </c>
      <c r="AG737" s="22">
        <f t="shared" si="408"/>
        <v>1</v>
      </c>
      <c r="AH737" s="22">
        <f t="shared" si="409"/>
        <v>0</v>
      </c>
      <c r="AI737" s="22">
        <f t="shared" si="410"/>
        <v>0</v>
      </c>
      <c r="AJ737" s="31">
        <f t="shared" si="411"/>
        <v>78</v>
      </c>
      <c r="AK737" s="22">
        <f t="shared" si="412"/>
        <v>76</v>
      </c>
      <c r="AL737" s="22">
        <f t="shared" si="413"/>
        <v>49</v>
      </c>
      <c r="AM737" s="22">
        <f t="shared" si="414"/>
        <v>43</v>
      </c>
      <c r="AN737" s="22">
        <f t="shared" si="415"/>
        <v>28</v>
      </c>
      <c r="AO737" s="22">
        <f t="shared" si="416"/>
        <v>55</v>
      </c>
      <c r="AP737" s="22">
        <f t="shared" si="417"/>
        <v>18</v>
      </c>
      <c r="AQ737" s="2">
        <f t="shared" si="418"/>
        <v>0.252</v>
      </c>
    </row>
    <row r="738" spans="1:43" x14ac:dyDescent="0.25">
      <c r="A738" s="26" t="str">
        <f t="shared" si="419"/>
        <v/>
      </c>
      <c r="B738" t="s">
        <v>4940</v>
      </c>
      <c r="C738" t="s">
        <v>64</v>
      </c>
      <c r="D738" t="s">
        <v>37</v>
      </c>
      <c r="E738" t="s">
        <v>4924</v>
      </c>
      <c r="F738">
        <v>2026</v>
      </c>
      <c r="G738" t="s">
        <v>5657</v>
      </c>
      <c r="H738" s="4">
        <v>46171</v>
      </c>
      <c r="I738" s="4" t="str">
        <f t="shared" si="385"/>
        <v>Sun Belt</v>
      </c>
      <c r="J738" s="2">
        <f t="shared" si="386"/>
        <v>0</v>
      </c>
      <c r="K738" s="2">
        <f t="shared" si="387"/>
        <v>0</v>
      </c>
      <c r="L738" s="2">
        <f t="shared" si="388"/>
        <v>0</v>
      </c>
      <c r="M738" s="2">
        <f t="shared" si="389"/>
        <v>0</v>
      </c>
      <c r="N738" s="22" cm="1">
        <f t="array" ref="N738">IFERROR(INDEX(Stats_Hit_GP,MATCH($B738,Stats_Hit_Player,0)),"")</f>
        <v>1</v>
      </c>
      <c r="O738" s="22">
        <f t="shared" si="390"/>
        <v>1</v>
      </c>
      <c r="P738" s="22">
        <f t="shared" si="391"/>
        <v>1</v>
      </c>
      <c r="Q738" s="22">
        <f t="shared" si="392"/>
        <v>0</v>
      </c>
      <c r="R738" s="22">
        <f t="shared" si="393"/>
        <v>0</v>
      </c>
      <c r="S738" s="22">
        <f t="shared" si="394"/>
        <v>0</v>
      </c>
      <c r="T738" s="22">
        <f t="shared" si="395"/>
        <v>0</v>
      </c>
      <c r="U738" s="22">
        <f t="shared" si="396"/>
        <v>0</v>
      </c>
      <c r="V738" s="22">
        <f t="shared" si="397"/>
        <v>0</v>
      </c>
      <c r="W738" s="22">
        <f t="shared" si="398"/>
        <v>0</v>
      </c>
      <c r="X738" s="22">
        <f t="shared" si="399"/>
        <v>0</v>
      </c>
      <c r="Y738" s="22">
        <f t="shared" si="400"/>
        <v>0</v>
      </c>
      <c r="Z738" s="22">
        <f t="shared" si="401"/>
        <v>0</v>
      </c>
      <c r="AA738" s="22">
        <f t="shared" si="402"/>
        <v>0</v>
      </c>
      <c r="AB738" s="22">
        <f t="shared" si="403"/>
        <v>1</v>
      </c>
      <c r="AC738" s="22">
        <f t="shared" si="404"/>
        <v>0</v>
      </c>
      <c r="AD738" s="29">
        <f t="shared" si="405"/>
        <v>3.07</v>
      </c>
      <c r="AE738" s="22">
        <f t="shared" si="406"/>
        <v>9</v>
      </c>
      <c r="AF738" s="22">
        <f t="shared" si="407"/>
        <v>0</v>
      </c>
      <c r="AG738" s="22">
        <f t="shared" si="408"/>
        <v>0</v>
      </c>
      <c r="AH738" s="22">
        <f t="shared" si="409"/>
        <v>0</v>
      </c>
      <c r="AI738" s="22">
        <f t="shared" si="410"/>
        <v>1</v>
      </c>
      <c r="AJ738" s="31">
        <f t="shared" si="411"/>
        <v>14.2</v>
      </c>
      <c r="AK738" s="22">
        <f t="shared" si="412"/>
        <v>8</v>
      </c>
      <c r="AL738" s="22">
        <f t="shared" si="413"/>
        <v>6</v>
      </c>
      <c r="AM738" s="22">
        <f t="shared" si="414"/>
        <v>5</v>
      </c>
      <c r="AN738" s="22">
        <f t="shared" si="415"/>
        <v>5</v>
      </c>
      <c r="AO738" s="22">
        <f t="shared" si="416"/>
        <v>20</v>
      </c>
      <c r="AP738" s="22">
        <f t="shared" si="417"/>
        <v>4</v>
      </c>
      <c r="AQ738" s="2">
        <f t="shared" si="418"/>
        <v>0.151</v>
      </c>
    </row>
    <row r="739" spans="1:43" x14ac:dyDescent="0.25">
      <c r="A739" s="26" t="str">
        <f t="shared" si="419"/>
        <v/>
      </c>
      <c r="B739" t="s">
        <v>6808</v>
      </c>
      <c r="C739" t="s">
        <v>64</v>
      </c>
      <c r="D739" t="s">
        <v>37</v>
      </c>
      <c r="E739" t="s">
        <v>2603</v>
      </c>
      <c r="F739">
        <v>2026</v>
      </c>
      <c r="G739" t="s">
        <v>5657</v>
      </c>
      <c r="H739" s="4">
        <v>46171</v>
      </c>
      <c r="I739" s="4" t="str">
        <f t="shared" si="385"/>
        <v>Horizon</v>
      </c>
      <c r="J739" s="2" t="str">
        <f t="shared" si="386"/>
        <v/>
      </c>
      <c r="K739" s="2" t="str">
        <f t="shared" si="387"/>
        <v/>
      </c>
      <c r="L739" s="2" t="str">
        <f t="shared" si="388"/>
        <v/>
      </c>
      <c r="M739" s="2" t="str">
        <f t="shared" si="389"/>
        <v/>
      </c>
      <c r="N739" s="22" t="str" cm="1">
        <f t="array" ref="N739">IFERROR(INDEX(Stats_Hit_GP,MATCH($B739,Stats_Hit_Player,0)),"")</f>
        <v/>
      </c>
      <c r="O739" s="22" t="str">
        <f t="shared" si="390"/>
        <v/>
      </c>
      <c r="P739" s="22" t="str">
        <f t="shared" si="391"/>
        <v/>
      </c>
      <c r="Q739" s="22" t="str">
        <f t="shared" si="392"/>
        <v/>
      </c>
      <c r="R739" s="22" t="str">
        <f t="shared" si="393"/>
        <v/>
      </c>
      <c r="S739" s="22" t="str">
        <f t="shared" si="394"/>
        <v/>
      </c>
      <c r="T739" s="22" t="str">
        <f t="shared" si="395"/>
        <v/>
      </c>
      <c r="U739" s="22" t="str">
        <f t="shared" si="396"/>
        <v/>
      </c>
      <c r="V739" s="22" t="str">
        <f t="shared" si="397"/>
        <v/>
      </c>
      <c r="W739" s="22" t="str">
        <f t="shared" si="398"/>
        <v/>
      </c>
      <c r="X739" s="22" t="str">
        <f t="shared" si="399"/>
        <v/>
      </c>
      <c r="Y739" s="22" t="str">
        <f t="shared" si="400"/>
        <v/>
      </c>
      <c r="Z739" s="22" t="str">
        <f t="shared" si="401"/>
        <v/>
      </c>
      <c r="AA739" s="22" t="str">
        <f t="shared" si="402"/>
        <v/>
      </c>
      <c r="AB739" s="22">
        <f t="shared" si="403"/>
        <v>5</v>
      </c>
      <c r="AC739" s="22">
        <f t="shared" si="404"/>
        <v>3</v>
      </c>
      <c r="AD739" s="29">
        <f t="shared" si="405"/>
        <v>6.38</v>
      </c>
      <c r="AE739" s="22">
        <f t="shared" si="406"/>
        <v>15</v>
      </c>
      <c r="AF739" s="22">
        <f t="shared" si="407"/>
        <v>15</v>
      </c>
      <c r="AG739" s="22">
        <f t="shared" si="408"/>
        <v>0</v>
      </c>
      <c r="AH739" s="22">
        <f t="shared" si="409"/>
        <v>0</v>
      </c>
      <c r="AI739" s="22">
        <f t="shared" si="410"/>
        <v>0</v>
      </c>
      <c r="AJ739" s="31">
        <f t="shared" si="411"/>
        <v>66.099999999999994</v>
      </c>
      <c r="AK739" s="22">
        <f t="shared" si="412"/>
        <v>68</v>
      </c>
      <c r="AL739" s="22">
        <f t="shared" si="413"/>
        <v>49</v>
      </c>
      <c r="AM739" s="22">
        <f t="shared" si="414"/>
        <v>47</v>
      </c>
      <c r="AN739" s="22">
        <f t="shared" si="415"/>
        <v>30</v>
      </c>
      <c r="AO739" s="22">
        <f t="shared" si="416"/>
        <v>60</v>
      </c>
      <c r="AP739" s="22">
        <f t="shared" si="417"/>
        <v>9</v>
      </c>
      <c r="AQ739" s="2">
        <f t="shared" si="418"/>
        <v>0.26700000000000002</v>
      </c>
    </row>
    <row r="740" spans="1:43" x14ac:dyDescent="0.25">
      <c r="A740" s="26" t="str">
        <f t="shared" si="419"/>
        <v/>
      </c>
      <c r="B740" t="s">
        <v>5104</v>
      </c>
      <c r="C740" t="s">
        <v>40</v>
      </c>
      <c r="D740" t="s">
        <v>37</v>
      </c>
      <c r="E740" t="s">
        <v>5097</v>
      </c>
      <c r="F740">
        <v>2026</v>
      </c>
      <c r="G740" t="s">
        <v>5657</v>
      </c>
      <c r="H740" s="4">
        <v>46171</v>
      </c>
      <c r="I740" s="4" t="str">
        <f t="shared" si="385"/>
        <v>Sun Belt</v>
      </c>
      <c r="J740" s="2">
        <f t="shared" si="386"/>
        <v>0.2</v>
      </c>
      <c r="K740" s="2">
        <f t="shared" si="387"/>
        <v>0.28999999999999998</v>
      </c>
      <c r="L740" s="2">
        <f t="shared" si="388"/>
        <v>0.23300000000000001</v>
      </c>
      <c r="M740" s="2">
        <f t="shared" si="389"/>
        <v>0.52300000000000002</v>
      </c>
      <c r="N740" s="22" cm="1">
        <f t="array" ref="N740">IFERROR(INDEX(Stats_Hit_GP,MATCH($B740,Stats_Hit_Player,0)),"")</f>
        <v>43</v>
      </c>
      <c r="O740" s="22">
        <f t="shared" si="390"/>
        <v>142</v>
      </c>
      <c r="P740" s="22">
        <f t="shared" si="391"/>
        <v>120</v>
      </c>
      <c r="Q740" s="22">
        <f t="shared" si="392"/>
        <v>16</v>
      </c>
      <c r="R740" s="22">
        <f t="shared" si="393"/>
        <v>24</v>
      </c>
      <c r="S740" s="22">
        <f t="shared" si="394"/>
        <v>2</v>
      </c>
      <c r="T740" s="22">
        <f t="shared" si="395"/>
        <v>1</v>
      </c>
      <c r="U740" s="22">
        <f t="shared" si="396"/>
        <v>0</v>
      </c>
      <c r="V740" s="22">
        <f t="shared" si="397"/>
        <v>8</v>
      </c>
      <c r="W740" s="22">
        <f t="shared" si="398"/>
        <v>8</v>
      </c>
      <c r="X740" s="22">
        <f t="shared" si="399"/>
        <v>8</v>
      </c>
      <c r="Y740" s="22">
        <f t="shared" si="400"/>
        <v>21</v>
      </c>
      <c r="Z740" s="22">
        <f t="shared" si="401"/>
        <v>1</v>
      </c>
      <c r="AA740" s="22">
        <f t="shared" si="402"/>
        <v>0</v>
      </c>
      <c r="AB740" s="22" t="str">
        <f t="shared" si="403"/>
        <v/>
      </c>
      <c r="AC740" s="22" t="str">
        <f t="shared" si="404"/>
        <v/>
      </c>
      <c r="AD740" s="29" t="str">
        <f t="shared" si="405"/>
        <v/>
      </c>
      <c r="AE740" s="22" t="str">
        <f t="shared" si="406"/>
        <v/>
      </c>
      <c r="AF740" s="22" t="str">
        <f t="shared" si="407"/>
        <v/>
      </c>
      <c r="AG740" s="22" t="str">
        <f t="shared" si="408"/>
        <v/>
      </c>
      <c r="AH740" s="22" t="str">
        <f t="shared" si="409"/>
        <v/>
      </c>
      <c r="AI740" s="22" t="str">
        <f t="shared" si="410"/>
        <v/>
      </c>
      <c r="AJ740" s="31" t="str">
        <f t="shared" si="411"/>
        <v/>
      </c>
      <c r="AK740" s="22" t="str">
        <f t="shared" si="412"/>
        <v/>
      </c>
      <c r="AL740" s="22" t="str">
        <f t="shared" si="413"/>
        <v/>
      </c>
      <c r="AM740" s="22" t="str">
        <f t="shared" si="414"/>
        <v/>
      </c>
      <c r="AN740" s="22" t="str">
        <f t="shared" si="415"/>
        <v/>
      </c>
      <c r="AO740" s="22" t="str">
        <f t="shared" si="416"/>
        <v/>
      </c>
      <c r="AP740" s="22" t="str">
        <f t="shared" si="417"/>
        <v/>
      </c>
      <c r="AQ740" s="2" t="str">
        <f t="shared" si="418"/>
        <v/>
      </c>
    </row>
    <row r="741" spans="1:43" x14ac:dyDescent="0.25">
      <c r="A741" s="26" t="str">
        <f t="shared" si="419"/>
        <v/>
      </c>
      <c r="B741" t="s">
        <v>6557</v>
      </c>
      <c r="C741" t="s">
        <v>64</v>
      </c>
      <c r="D741" t="s">
        <v>24</v>
      </c>
      <c r="E741" t="s">
        <v>5097</v>
      </c>
      <c r="F741">
        <v>2026</v>
      </c>
      <c r="G741" t="s">
        <v>5657</v>
      </c>
      <c r="H741" s="4">
        <v>46171</v>
      </c>
      <c r="I741" s="4" t="str">
        <f t="shared" si="385"/>
        <v>Sun Belt</v>
      </c>
      <c r="J741" s="2" t="str">
        <f t="shared" si="386"/>
        <v/>
      </c>
      <c r="K741" s="2" t="str">
        <f t="shared" si="387"/>
        <v/>
      </c>
      <c r="L741" s="2" t="str">
        <f t="shared" si="388"/>
        <v/>
      </c>
      <c r="M741" s="2" t="str">
        <f t="shared" si="389"/>
        <v/>
      </c>
      <c r="N741" s="22" t="str" cm="1">
        <f t="array" ref="N741">IFERROR(INDEX(Stats_Hit_GP,MATCH($B741,Stats_Hit_Player,0)),"")</f>
        <v/>
      </c>
      <c r="O741" s="22" t="str">
        <f t="shared" si="390"/>
        <v/>
      </c>
      <c r="P741" s="22" t="str">
        <f t="shared" si="391"/>
        <v/>
      </c>
      <c r="Q741" s="22" t="str">
        <f t="shared" si="392"/>
        <v/>
      </c>
      <c r="R741" s="22" t="str">
        <f t="shared" si="393"/>
        <v/>
      </c>
      <c r="S741" s="22" t="str">
        <f t="shared" si="394"/>
        <v/>
      </c>
      <c r="T741" s="22" t="str">
        <f t="shared" si="395"/>
        <v/>
      </c>
      <c r="U741" s="22" t="str">
        <f t="shared" si="396"/>
        <v/>
      </c>
      <c r="V741" s="22" t="str">
        <f t="shared" si="397"/>
        <v/>
      </c>
      <c r="W741" s="22" t="str">
        <f t="shared" si="398"/>
        <v/>
      </c>
      <c r="X741" s="22" t="str">
        <f t="shared" si="399"/>
        <v/>
      </c>
      <c r="Y741" s="22" t="str">
        <f t="shared" si="400"/>
        <v/>
      </c>
      <c r="Z741" s="22" t="str">
        <f t="shared" si="401"/>
        <v/>
      </c>
      <c r="AA741" s="22" t="str">
        <f t="shared" si="402"/>
        <v/>
      </c>
      <c r="AB741" s="22">
        <f t="shared" si="403"/>
        <v>1</v>
      </c>
      <c r="AC741" s="22">
        <f t="shared" si="404"/>
        <v>1</v>
      </c>
      <c r="AD741" s="29">
        <f t="shared" si="405"/>
        <v>8.5</v>
      </c>
      <c r="AE741" s="22">
        <f t="shared" si="406"/>
        <v>15</v>
      </c>
      <c r="AF741" s="22">
        <f t="shared" si="407"/>
        <v>1</v>
      </c>
      <c r="AG741" s="22">
        <f t="shared" si="408"/>
        <v>0</v>
      </c>
      <c r="AH741" s="22">
        <f t="shared" si="409"/>
        <v>0</v>
      </c>
      <c r="AI741" s="22">
        <f t="shared" si="410"/>
        <v>0</v>
      </c>
      <c r="AJ741" s="31">
        <f t="shared" si="411"/>
        <v>18</v>
      </c>
      <c r="AK741" s="22">
        <f t="shared" si="412"/>
        <v>23</v>
      </c>
      <c r="AL741" s="22">
        <f t="shared" si="413"/>
        <v>21</v>
      </c>
      <c r="AM741" s="22">
        <f t="shared" si="414"/>
        <v>17</v>
      </c>
      <c r="AN741" s="22">
        <f t="shared" si="415"/>
        <v>13</v>
      </c>
      <c r="AO741" s="22">
        <f t="shared" si="416"/>
        <v>14</v>
      </c>
      <c r="AP741" s="22">
        <f t="shared" si="417"/>
        <v>6</v>
      </c>
      <c r="AQ741" s="2">
        <f t="shared" si="418"/>
        <v>0.311</v>
      </c>
    </row>
    <row r="742" spans="1:43" x14ac:dyDescent="0.25">
      <c r="A742" s="26" t="str">
        <f t="shared" si="419"/>
        <v/>
      </c>
      <c r="B742" t="s">
        <v>6809</v>
      </c>
      <c r="C742" t="s">
        <v>64</v>
      </c>
      <c r="D742" t="s">
        <v>37</v>
      </c>
      <c r="E742" t="s">
        <v>684</v>
      </c>
      <c r="F742">
        <v>2026</v>
      </c>
      <c r="G742" t="s">
        <v>5657</v>
      </c>
      <c r="H742" s="4">
        <v>46171</v>
      </c>
      <c r="I742" s="4" t="str">
        <f t="shared" si="385"/>
        <v>American Athletic</v>
      </c>
      <c r="J742" s="2" t="str">
        <f t="shared" si="386"/>
        <v/>
      </c>
      <c r="K742" s="2" t="str">
        <f t="shared" si="387"/>
        <v/>
      </c>
      <c r="L742" s="2" t="str">
        <f t="shared" si="388"/>
        <v/>
      </c>
      <c r="M742" s="2" t="str">
        <f t="shared" si="389"/>
        <v/>
      </c>
      <c r="N742" s="22" t="str" cm="1">
        <f t="array" ref="N742">IFERROR(INDEX(Stats_Hit_GP,MATCH($B742,Stats_Hit_Player,0)),"")</f>
        <v/>
      </c>
      <c r="O742" s="22" t="str">
        <f t="shared" si="390"/>
        <v/>
      </c>
      <c r="P742" s="22" t="str">
        <f t="shared" si="391"/>
        <v/>
      </c>
      <c r="Q742" s="22" t="str">
        <f t="shared" si="392"/>
        <v/>
      </c>
      <c r="R742" s="22" t="str">
        <f t="shared" si="393"/>
        <v/>
      </c>
      <c r="S742" s="22" t="str">
        <f t="shared" si="394"/>
        <v/>
      </c>
      <c r="T742" s="22" t="str">
        <f t="shared" si="395"/>
        <v/>
      </c>
      <c r="U742" s="22" t="str">
        <f t="shared" si="396"/>
        <v/>
      </c>
      <c r="V742" s="22" t="str">
        <f t="shared" si="397"/>
        <v/>
      </c>
      <c r="W742" s="22" t="str">
        <f t="shared" si="398"/>
        <v/>
      </c>
      <c r="X742" s="22" t="str">
        <f t="shared" si="399"/>
        <v/>
      </c>
      <c r="Y742" s="22" t="str">
        <f t="shared" si="400"/>
        <v/>
      </c>
      <c r="Z742" s="22" t="str">
        <f t="shared" si="401"/>
        <v/>
      </c>
      <c r="AA742" s="22" t="str">
        <f t="shared" si="402"/>
        <v/>
      </c>
      <c r="AB742" s="22">
        <f t="shared" si="403"/>
        <v>4</v>
      </c>
      <c r="AC742" s="22">
        <f t="shared" si="404"/>
        <v>1</v>
      </c>
      <c r="AD742" s="29">
        <f t="shared" si="405"/>
        <v>6.7</v>
      </c>
      <c r="AE742" s="22">
        <f t="shared" si="406"/>
        <v>14</v>
      </c>
      <c r="AF742" s="22">
        <f t="shared" si="407"/>
        <v>8</v>
      </c>
      <c r="AG742" s="22">
        <f t="shared" si="408"/>
        <v>0</v>
      </c>
      <c r="AH742" s="22">
        <f t="shared" si="409"/>
        <v>0</v>
      </c>
      <c r="AI742" s="22">
        <f t="shared" si="410"/>
        <v>0</v>
      </c>
      <c r="AJ742" s="31">
        <f t="shared" si="411"/>
        <v>43</v>
      </c>
      <c r="AK742" s="22">
        <f t="shared" si="412"/>
        <v>52</v>
      </c>
      <c r="AL742" s="22">
        <f t="shared" si="413"/>
        <v>39</v>
      </c>
      <c r="AM742" s="22">
        <f t="shared" si="414"/>
        <v>32</v>
      </c>
      <c r="AN742" s="22">
        <f t="shared" si="415"/>
        <v>16</v>
      </c>
      <c r="AO742" s="22">
        <f t="shared" si="416"/>
        <v>27</v>
      </c>
      <c r="AP742" s="22">
        <f t="shared" si="417"/>
        <v>9</v>
      </c>
      <c r="AQ742" s="2">
        <f t="shared" si="418"/>
        <v>0.29699999999999999</v>
      </c>
    </row>
    <row r="743" spans="1:43" x14ac:dyDescent="0.25">
      <c r="A743" s="26" t="str">
        <f t="shared" si="419"/>
        <v/>
      </c>
      <c r="B743" t="s">
        <v>6810</v>
      </c>
      <c r="C743" t="s">
        <v>64</v>
      </c>
      <c r="D743" t="s">
        <v>24</v>
      </c>
      <c r="E743" t="s">
        <v>4751</v>
      </c>
      <c r="F743">
        <v>2026</v>
      </c>
      <c r="G743" t="s">
        <v>5657</v>
      </c>
      <c r="H743" s="4">
        <v>46171</v>
      </c>
      <c r="I743" s="4" t="str">
        <f t="shared" si="385"/>
        <v>Southland</v>
      </c>
      <c r="J743" s="2" t="str">
        <f t="shared" si="386"/>
        <v/>
      </c>
      <c r="K743" s="2" t="str">
        <f t="shared" si="387"/>
        <v/>
      </c>
      <c r="L743" s="2" t="str">
        <f t="shared" si="388"/>
        <v/>
      </c>
      <c r="M743" s="2" t="str">
        <f t="shared" si="389"/>
        <v/>
      </c>
      <c r="N743" s="22" t="str" cm="1">
        <f t="array" ref="N743">IFERROR(INDEX(Stats_Hit_GP,MATCH($B743,Stats_Hit_Player,0)),"")</f>
        <v/>
      </c>
      <c r="O743" s="22" t="str">
        <f t="shared" si="390"/>
        <v/>
      </c>
      <c r="P743" s="22" t="str">
        <f t="shared" si="391"/>
        <v/>
      </c>
      <c r="Q743" s="22" t="str">
        <f t="shared" si="392"/>
        <v/>
      </c>
      <c r="R743" s="22" t="str">
        <f t="shared" si="393"/>
        <v/>
      </c>
      <c r="S743" s="22" t="str">
        <f t="shared" si="394"/>
        <v/>
      </c>
      <c r="T743" s="22" t="str">
        <f t="shared" si="395"/>
        <v/>
      </c>
      <c r="U743" s="22" t="str">
        <f t="shared" si="396"/>
        <v/>
      </c>
      <c r="V743" s="22" t="str">
        <f t="shared" si="397"/>
        <v/>
      </c>
      <c r="W743" s="22" t="str">
        <f t="shared" si="398"/>
        <v/>
      </c>
      <c r="X743" s="22" t="str">
        <f t="shared" si="399"/>
        <v/>
      </c>
      <c r="Y743" s="22" t="str">
        <f t="shared" si="400"/>
        <v/>
      </c>
      <c r="Z743" s="22" t="str">
        <f t="shared" si="401"/>
        <v/>
      </c>
      <c r="AA743" s="22" t="str">
        <f t="shared" si="402"/>
        <v/>
      </c>
      <c r="AB743" s="22">
        <f t="shared" si="403"/>
        <v>0</v>
      </c>
      <c r="AC743" s="22">
        <f t="shared" si="404"/>
        <v>0</v>
      </c>
      <c r="AD743" s="29">
        <f t="shared" si="405"/>
        <v>30.86</v>
      </c>
      <c r="AE743" s="22">
        <f t="shared" si="406"/>
        <v>4</v>
      </c>
      <c r="AF743" s="22">
        <f t="shared" si="407"/>
        <v>0</v>
      </c>
      <c r="AG743" s="22">
        <f t="shared" si="408"/>
        <v>0</v>
      </c>
      <c r="AH743" s="22">
        <f t="shared" si="409"/>
        <v>0</v>
      </c>
      <c r="AI743" s="22">
        <f t="shared" si="410"/>
        <v>0</v>
      </c>
      <c r="AJ743" s="31">
        <f t="shared" si="411"/>
        <v>2.1</v>
      </c>
      <c r="AK743" s="22">
        <f t="shared" si="412"/>
        <v>7</v>
      </c>
      <c r="AL743" s="22">
        <f t="shared" si="413"/>
        <v>8</v>
      </c>
      <c r="AM743" s="22">
        <f t="shared" si="414"/>
        <v>8</v>
      </c>
      <c r="AN743" s="22">
        <f t="shared" si="415"/>
        <v>6</v>
      </c>
      <c r="AO743" s="22">
        <f t="shared" si="416"/>
        <v>5</v>
      </c>
      <c r="AP743" s="22">
        <f t="shared" si="417"/>
        <v>2</v>
      </c>
      <c r="AQ743" s="2">
        <f t="shared" si="418"/>
        <v>0.5</v>
      </c>
    </row>
    <row r="744" spans="1:43" x14ac:dyDescent="0.25">
      <c r="A744" s="26" t="str">
        <f t="shared" si="419"/>
        <v/>
      </c>
      <c r="B744" t="s">
        <v>6811</v>
      </c>
      <c r="C744" t="s">
        <v>64</v>
      </c>
      <c r="D744" t="s">
        <v>37</v>
      </c>
      <c r="E744" t="s">
        <v>240</v>
      </c>
      <c r="F744">
        <v>2026</v>
      </c>
      <c r="G744" t="s">
        <v>5657</v>
      </c>
      <c r="H744" s="4">
        <v>46171</v>
      </c>
      <c r="I744" s="4" t="str">
        <f t="shared" si="385"/>
        <v>Atlantic 10</v>
      </c>
      <c r="J744" s="2" t="str">
        <f t="shared" si="386"/>
        <v/>
      </c>
      <c r="K744" s="2" t="str">
        <f t="shared" si="387"/>
        <v/>
      </c>
      <c r="L744" s="2" t="str">
        <f t="shared" si="388"/>
        <v/>
      </c>
      <c r="M744" s="2" t="str">
        <f t="shared" si="389"/>
        <v/>
      </c>
      <c r="N744" s="22" t="str" cm="1">
        <f t="array" ref="N744">IFERROR(INDEX(Stats_Hit_GP,MATCH($B744,Stats_Hit_Player,0)),"")</f>
        <v/>
      </c>
      <c r="O744" s="22" t="str">
        <f t="shared" si="390"/>
        <v/>
      </c>
      <c r="P744" s="22" t="str">
        <f t="shared" si="391"/>
        <v/>
      </c>
      <c r="Q744" s="22" t="str">
        <f t="shared" si="392"/>
        <v/>
      </c>
      <c r="R744" s="22" t="str">
        <f t="shared" si="393"/>
        <v/>
      </c>
      <c r="S744" s="22" t="str">
        <f t="shared" si="394"/>
        <v/>
      </c>
      <c r="T744" s="22" t="str">
        <f t="shared" si="395"/>
        <v/>
      </c>
      <c r="U744" s="22" t="str">
        <f t="shared" si="396"/>
        <v/>
      </c>
      <c r="V744" s="22" t="str">
        <f t="shared" si="397"/>
        <v/>
      </c>
      <c r="W744" s="22" t="str">
        <f t="shared" si="398"/>
        <v/>
      </c>
      <c r="X744" s="22" t="str">
        <f t="shared" si="399"/>
        <v/>
      </c>
      <c r="Y744" s="22" t="str">
        <f t="shared" si="400"/>
        <v/>
      </c>
      <c r="Z744" s="22" t="str">
        <f t="shared" si="401"/>
        <v/>
      </c>
      <c r="AA744" s="22" t="str">
        <f t="shared" si="402"/>
        <v/>
      </c>
      <c r="AB744" s="22">
        <f t="shared" si="403"/>
        <v>2</v>
      </c>
      <c r="AC744" s="22">
        <f t="shared" si="404"/>
        <v>5</v>
      </c>
      <c r="AD744" s="29">
        <f t="shared" si="405"/>
        <v>6.27</v>
      </c>
      <c r="AE744" s="22">
        <f t="shared" si="406"/>
        <v>12</v>
      </c>
      <c r="AF744" s="22">
        <f t="shared" si="407"/>
        <v>12</v>
      </c>
      <c r="AG744" s="22">
        <f t="shared" si="408"/>
        <v>0</v>
      </c>
      <c r="AH744" s="22">
        <f t="shared" si="409"/>
        <v>0</v>
      </c>
      <c r="AI744" s="22">
        <f t="shared" si="410"/>
        <v>0</v>
      </c>
      <c r="AJ744" s="31">
        <f t="shared" si="411"/>
        <v>51.2</v>
      </c>
      <c r="AK744" s="22">
        <f t="shared" si="412"/>
        <v>54</v>
      </c>
      <c r="AL744" s="22">
        <f t="shared" si="413"/>
        <v>42</v>
      </c>
      <c r="AM744" s="22">
        <f t="shared" si="414"/>
        <v>36</v>
      </c>
      <c r="AN744" s="22">
        <f t="shared" si="415"/>
        <v>44</v>
      </c>
      <c r="AO744" s="22">
        <f t="shared" si="416"/>
        <v>46</v>
      </c>
      <c r="AP744" s="22">
        <f t="shared" si="417"/>
        <v>8</v>
      </c>
      <c r="AQ744" s="2">
        <f t="shared" si="418"/>
        <v>0.27600000000000002</v>
      </c>
    </row>
    <row r="745" spans="1:43" x14ac:dyDescent="0.25">
      <c r="A745" s="26" t="str">
        <f t="shared" si="419"/>
        <v/>
      </c>
      <c r="B745" t="s">
        <v>6812</v>
      </c>
      <c r="C745" t="s">
        <v>64</v>
      </c>
      <c r="D745" t="s">
        <v>37</v>
      </c>
      <c r="E745" t="s">
        <v>3325</v>
      </c>
      <c r="F745">
        <v>2026</v>
      </c>
      <c r="G745" t="s">
        <v>5657</v>
      </c>
      <c r="H745" s="4">
        <v>46171</v>
      </c>
      <c r="I745" s="4" t="str">
        <f t="shared" si="385"/>
        <v>Missouri Valley</v>
      </c>
      <c r="J745" s="2" t="str">
        <f t="shared" si="386"/>
        <v/>
      </c>
      <c r="K745" s="2" t="str">
        <f t="shared" si="387"/>
        <v/>
      </c>
      <c r="L745" s="2" t="str">
        <f t="shared" si="388"/>
        <v/>
      </c>
      <c r="M745" s="2" t="str">
        <f t="shared" si="389"/>
        <v/>
      </c>
      <c r="N745" s="22" t="str" cm="1">
        <f t="array" ref="N745">IFERROR(INDEX(Stats_Hit_GP,MATCH($B745,Stats_Hit_Player,0)),"")</f>
        <v/>
      </c>
      <c r="O745" s="22" t="str">
        <f t="shared" si="390"/>
        <v/>
      </c>
      <c r="P745" s="22" t="str">
        <f t="shared" si="391"/>
        <v/>
      </c>
      <c r="Q745" s="22" t="str">
        <f t="shared" si="392"/>
        <v/>
      </c>
      <c r="R745" s="22" t="str">
        <f t="shared" si="393"/>
        <v/>
      </c>
      <c r="S745" s="22" t="str">
        <f t="shared" si="394"/>
        <v/>
      </c>
      <c r="T745" s="22" t="str">
        <f t="shared" si="395"/>
        <v/>
      </c>
      <c r="U745" s="22" t="str">
        <f t="shared" si="396"/>
        <v/>
      </c>
      <c r="V745" s="22" t="str">
        <f t="shared" si="397"/>
        <v/>
      </c>
      <c r="W745" s="22" t="str">
        <f t="shared" si="398"/>
        <v/>
      </c>
      <c r="X745" s="22" t="str">
        <f t="shared" si="399"/>
        <v/>
      </c>
      <c r="Y745" s="22" t="str">
        <f t="shared" si="400"/>
        <v/>
      </c>
      <c r="Z745" s="22" t="str">
        <f t="shared" si="401"/>
        <v/>
      </c>
      <c r="AA745" s="22" t="str">
        <f t="shared" si="402"/>
        <v/>
      </c>
      <c r="AB745" s="22">
        <f t="shared" si="403"/>
        <v>0</v>
      </c>
      <c r="AC745" s="22">
        <f t="shared" si="404"/>
        <v>0</v>
      </c>
      <c r="AD745" s="29">
        <f t="shared" si="405"/>
        <v>7.04</v>
      </c>
      <c r="AE745" s="22">
        <f t="shared" si="406"/>
        <v>9</v>
      </c>
      <c r="AF745" s="22">
        <f t="shared" si="407"/>
        <v>0</v>
      </c>
      <c r="AG745" s="22">
        <f t="shared" si="408"/>
        <v>0</v>
      </c>
      <c r="AH745" s="22">
        <f t="shared" si="409"/>
        <v>0</v>
      </c>
      <c r="AI745" s="22">
        <f t="shared" si="410"/>
        <v>0</v>
      </c>
      <c r="AJ745" s="31">
        <f t="shared" si="411"/>
        <v>7.2</v>
      </c>
      <c r="AK745" s="22">
        <f t="shared" si="412"/>
        <v>6</v>
      </c>
      <c r="AL745" s="22">
        <f t="shared" si="413"/>
        <v>7</v>
      </c>
      <c r="AM745" s="22">
        <f t="shared" si="414"/>
        <v>6</v>
      </c>
      <c r="AN745" s="22">
        <f t="shared" si="415"/>
        <v>10</v>
      </c>
      <c r="AO745" s="22">
        <f t="shared" si="416"/>
        <v>10</v>
      </c>
      <c r="AP745" s="22">
        <f t="shared" si="417"/>
        <v>3</v>
      </c>
      <c r="AQ745" s="2">
        <f t="shared" si="418"/>
        <v>0.23100000000000001</v>
      </c>
    </row>
    <row r="746" spans="1:43" x14ac:dyDescent="0.25">
      <c r="A746" s="26" t="str">
        <f t="shared" si="419"/>
        <v/>
      </c>
      <c r="B746" t="s">
        <v>4397</v>
      </c>
      <c r="C746" t="s">
        <v>33</v>
      </c>
      <c r="D746" t="s">
        <v>37</v>
      </c>
      <c r="E746" t="s">
        <v>4387</v>
      </c>
      <c r="F746">
        <v>2026</v>
      </c>
      <c r="G746" t="s">
        <v>5657</v>
      </c>
      <c r="H746" s="4">
        <v>46171</v>
      </c>
      <c r="I746" s="4" t="str">
        <f t="shared" si="385"/>
        <v>SEC</v>
      </c>
      <c r="J746" s="2">
        <f t="shared" si="386"/>
        <v>0.22500000000000001</v>
      </c>
      <c r="K746" s="2">
        <f t="shared" si="387"/>
        <v>0.35499999999999998</v>
      </c>
      <c r="L746" s="2">
        <f t="shared" si="388"/>
        <v>0.41899999999999998</v>
      </c>
      <c r="M746" s="2">
        <f t="shared" si="389"/>
        <v>0.77300000000000002</v>
      </c>
      <c r="N746" s="22" cm="1">
        <f t="array" ref="N746">IFERROR(INDEX(Stats_Hit_GP,MATCH($B746,Stats_Hit_Player,0)),"")</f>
        <v>40</v>
      </c>
      <c r="O746" s="22">
        <f t="shared" si="390"/>
        <v>155</v>
      </c>
      <c r="P746" s="22">
        <f t="shared" si="391"/>
        <v>129</v>
      </c>
      <c r="Q746" s="22">
        <f t="shared" si="392"/>
        <v>20</v>
      </c>
      <c r="R746" s="22">
        <f t="shared" si="393"/>
        <v>29</v>
      </c>
      <c r="S746" s="22">
        <f t="shared" si="394"/>
        <v>8</v>
      </c>
      <c r="T746" s="22">
        <f t="shared" si="395"/>
        <v>1</v>
      </c>
      <c r="U746" s="22">
        <f t="shared" si="396"/>
        <v>5</v>
      </c>
      <c r="V746" s="22">
        <f t="shared" si="397"/>
        <v>21</v>
      </c>
      <c r="W746" s="22">
        <f t="shared" si="398"/>
        <v>7</v>
      </c>
      <c r="X746" s="22">
        <f t="shared" si="399"/>
        <v>19</v>
      </c>
      <c r="Y746" s="22">
        <f t="shared" si="400"/>
        <v>47</v>
      </c>
      <c r="Z746" s="22">
        <f t="shared" si="401"/>
        <v>2</v>
      </c>
      <c r="AA746" s="22">
        <f t="shared" si="402"/>
        <v>0</v>
      </c>
      <c r="AB746" s="22" t="str">
        <f t="shared" si="403"/>
        <v/>
      </c>
      <c r="AC746" s="22" t="str">
        <f t="shared" si="404"/>
        <v/>
      </c>
      <c r="AD746" s="29" t="str">
        <f t="shared" si="405"/>
        <v/>
      </c>
      <c r="AE746" s="22" t="str">
        <f t="shared" si="406"/>
        <v/>
      </c>
      <c r="AF746" s="22" t="str">
        <f t="shared" si="407"/>
        <v/>
      </c>
      <c r="AG746" s="22" t="str">
        <f t="shared" si="408"/>
        <v/>
      </c>
      <c r="AH746" s="22" t="str">
        <f t="shared" si="409"/>
        <v/>
      </c>
      <c r="AI746" s="22" t="str">
        <f t="shared" si="410"/>
        <v/>
      </c>
      <c r="AJ746" s="31" t="str">
        <f t="shared" si="411"/>
        <v/>
      </c>
      <c r="AK746" s="22" t="str">
        <f t="shared" si="412"/>
        <v/>
      </c>
      <c r="AL746" s="22" t="str">
        <f t="shared" si="413"/>
        <v/>
      </c>
      <c r="AM746" s="22" t="str">
        <f t="shared" si="414"/>
        <v/>
      </c>
      <c r="AN746" s="22" t="str">
        <f t="shared" si="415"/>
        <v/>
      </c>
      <c r="AO746" s="22" t="str">
        <f t="shared" si="416"/>
        <v/>
      </c>
      <c r="AP746" s="22" t="str">
        <f t="shared" si="417"/>
        <v/>
      </c>
      <c r="AQ746" s="2" t="str">
        <f t="shared" si="418"/>
        <v/>
      </c>
    </row>
    <row r="747" spans="1:43" x14ac:dyDescent="0.25">
      <c r="A747" s="26" t="str">
        <f t="shared" si="419"/>
        <v/>
      </c>
      <c r="B747" t="s">
        <v>6813</v>
      </c>
      <c r="C747" t="s">
        <v>64</v>
      </c>
      <c r="D747" t="s">
        <v>37</v>
      </c>
      <c r="E747" t="s">
        <v>146</v>
      </c>
      <c r="F747">
        <v>2026</v>
      </c>
      <c r="G747" t="s">
        <v>5657</v>
      </c>
      <c r="H747" s="4">
        <v>46171</v>
      </c>
      <c r="I747" s="4" t="str">
        <f t="shared" si="385"/>
        <v>Atlantic 10</v>
      </c>
      <c r="J747" s="2" t="str">
        <f t="shared" si="386"/>
        <v/>
      </c>
      <c r="K747" s="2" t="str">
        <f t="shared" si="387"/>
        <v/>
      </c>
      <c r="L747" s="2" t="str">
        <f t="shared" si="388"/>
        <v/>
      </c>
      <c r="M747" s="2" t="str">
        <f t="shared" si="389"/>
        <v/>
      </c>
      <c r="N747" s="22" t="str" cm="1">
        <f t="array" ref="N747">IFERROR(INDEX(Stats_Hit_GP,MATCH($B747,Stats_Hit_Player,0)),"")</f>
        <v/>
      </c>
      <c r="O747" s="22" t="str">
        <f t="shared" si="390"/>
        <v/>
      </c>
      <c r="P747" s="22" t="str">
        <f t="shared" si="391"/>
        <v/>
      </c>
      <c r="Q747" s="22" t="str">
        <f t="shared" si="392"/>
        <v/>
      </c>
      <c r="R747" s="22" t="str">
        <f t="shared" si="393"/>
        <v/>
      </c>
      <c r="S747" s="22" t="str">
        <f t="shared" si="394"/>
        <v/>
      </c>
      <c r="T747" s="22" t="str">
        <f t="shared" si="395"/>
        <v/>
      </c>
      <c r="U747" s="22" t="str">
        <f t="shared" si="396"/>
        <v/>
      </c>
      <c r="V747" s="22" t="str">
        <f t="shared" si="397"/>
        <v/>
      </c>
      <c r="W747" s="22" t="str">
        <f t="shared" si="398"/>
        <v/>
      </c>
      <c r="X747" s="22" t="str">
        <f t="shared" si="399"/>
        <v/>
      </c>
      <c r="Y747" s="22" t="str">
        <f t="shared" si="400"/>
        <v/>
      </c>
      <c r="Z747" s="22" t="str">
        <f t="shared" si="401"/>
        <v/>
      </c>
      <c r="AA747" s="22" t="str">
        <f t="shared" si="402"/>
        <v/>
      </c>
      <c r="AB747" s="22">
        <f t="shared" si="403"/>
        <v>2</v>
      </c>
      <c r="AC747" s="22">
        <f t="shared" si="404"/>
        <v>0</v>
      </c>
      <c r="AD747" s="29">
        <f t="shared" si="405"/>
        <v>12.69</v>
      </c>
      <c r="AE747" s="22">
        <f t="shared" si="406"/>
        <v>14</v>
      </c>
      <c r="AF747" s="22">
        <f t="shared" si="407"/>
        <v>7</v>
      </c>
      <c r="AG747" s="22">
        <f t="shared" si="408"/>
        <v>0</v>
      </c>
      <c r="AH747" s="22">
        <f t="shared" si="409"/>
        <v>0</v>
      </c>
      <c r="AI747" s="22">
        <f t="shared" si="410"/>
        <v>0</v>
      </c>
      <c r="AJ747" s="31">
        <f t="shared" si="411"/>
        <v>27.2</v>
      </c>
      <c r="AK747" s="22">
        <f t="shared" si="412"/>
        <v>39</v>
      </c>
      <c r="AL747" s="22">
        <f t="shared" si="413"/>
        <v>41</v>
      </c>
      <c r="AM747" s="22">
        <f t="shared" si="414"/>
        <v>39</v>
      </c>
      <c r="AN747" s="22">
        <f t="shared" si="415"/>
        <v>27</v>
      </c>
      <c r="AO747" s="22">
        <f t="shared" si="416"/>
        <v>33</v>
      </c>
      <c r="AP747" s="22">
        <f t="shared" si="417"/>
        <v>4</v>
      </c>
      <c r="AQ747" s="2">
        <f t="shared" si="418"/>
        <v>0.32200000000000001</v>
      </c>
    </row>
    <row r="748" spans="1:43" x14ac:dyDescent="0.25">
      <c r="A748" s="26" t="str">
        <f t="shared" si="419"/>
        <v/>
      </c>
      <c r="B748" t="s">
        <v>5409</v>
      </c>
      <c r="C748" t="s">
        <v>25</v>
      </c>
      <c r="D748" t="s">
        <v>37</v>
      </c>
      <c r="E748" t="s">
        <v>5397</v>
      </c>
      <c r="F748">
        <v>2026</v>
      </c>
      <c r="G748" t="s">
        <v>5657</v>
      </c>
      <c r="H748" s="4">
        <v>46171</v>
      </c>
      <c r="I748" s="4" t="str">
        <f t="shared" si="385"/>
        <v>Western Athletic</v>
      </c>
      <c r="J748" s="2">
        <f t="shared" si="386"/>
        <v>0.128</v>
      </c>
      <c r="K748" s="2">
        <f t="shared" si="387"/>
        <v>0.20499999999999999</v>
      </c>
      <c r="L748" s="2">
        <f t="shared" si="388"/>
        <v>0.154</v>
      </c>
      <c r="M748" s="2">
        <f t="shared" si="389"/>
        <v>0.35799999999999998</v>
      </c>
      <c r="N748" s="22" cm="1">
        <f t="array" ref="N748">IFERROR(INDEX(Stats_Hit_GP,MATCH($B748,Stats_Hit_Player,0)),"")</f>
        <v>19</v>
      </c>
      <c r="O748" s="22">
        <f t="shared" si="390"/>
        <v>44</v>
      </c>
      <c r="P748" s="22">
        <f t="shared" si="391"/>
        <v>39</v>
      </c>
      <c r="Q748" s="22">
        <f t="shared" si="392"/>
        <v>2</v>
      </c>
      <c r="R748" s="22">
        <f t="shared" si="393"/>
        <v>5</v>
      </c>
      <c r="S748" s="22">
        <f t="shared" si="394"/>
        <v>1</v>
      </c>
      <c r="T748" s="22">
        <f t="shared" si="395"/>
        <v>0</v>
      </c>
      <c r="U748" s="22">
        <f t="shared" si="396"/>
        <v>0</v>
      </c>
      <c r="V748" s="22">
        <f t="shared" si="397"/>
        <v>4</v>
      </c>
      <c r="W748" s="22">
        <f t="shared" si="398"/>
        <v>1</v>
      </c>
      <c r="X748" s="22">
        <f t="shared" si="399"/>
        <v>3</v>
      </c>
      <c r="Y748" s="22">
        <f t="shared" si="400"/>
        <v>15</v>
      </c>
      <c r="Z748" s="22">
        <f t="shared" si="401"/>
        <v>0</v>
      </c>
      <c r="AA748" s="22">
        <f t="shared" si="402"/>
        <v>0</v>
      </c>
      <c r="AB748" s="22" t="str">
        <f t="shared" si="403"/>
        <v/>
      </c>
      <c r="AC748" s="22" t="str">
        <f t="shared" si="404"/>
        <v/>
      </c>
      <c r="AD748" s="29" t="str">
        <f t="shared" si="405"/>
        <v/>
      </c>
      <c r="AE748" s="22" t="str">
        <f t="shared" si="406"/>
        <v/>
      </c>
      <c r="AF748" s="22" t="str">
        <f t="shared" si="407"/>
        <v/>
      </c>
      <c r="AG748" s="22" t="str">
        <f t="shared" si="408"/>
        <v/>
      </c>
      <c r="AH748" s="22" t="str">
        <f t="shared" si="409"/>
        <v/>
      </c>
      <c r="AI748" s="22" t="str">
        <f t="shared" si="410"/>
        <v/>
      </c>
      <c r="AJ748" s="31" t="str">
        <f t="shared" si="411"/>
        <v/>
      </c>
      <c r="AK748" s="22" t="str">
        <f t="shared" si="412"/>
        <v/>
      </c>
      <c r="AL748" s="22" t="str">
        <f t="shared" si="413"/>
        <v/>
      </c>
      <c r="AM748" s="22" t="str">
        <f t="shared" si="414"/>
        <v/>
      </c>
      <c r="AN748" s="22" t="str">
        <f t="shared" si="415"/>
        <v/>
      </c>
      <c r="AO748" s="22" t="str">
        <f t="shared" si="416"/>
        <v/>
      </c>
      <c r="AP748" s="22" t="str">
        <f t="shared" si="417"/>
        <v/>
      </c>
      <c r="AQ748" s="2" t="str">
        <f t="shared" si="418"/>
        <v/>
      </c>
    </row>
    <row r="749" spans="1:43" x14ac:dyDescent="0.25">
      <c r="A749" s="26" t="str">
        <f t="shared" si="419"/>
        <v/>
      </c>
      <c r="B749" t="s">
        <v>3304</v>
      </c>
      <c r="C749" t="s">
        <v>44</v>
      </c>
      <c r="D749" t="s">
        <v>37</v>
      </c>
      <c r="E749" t="s">
        <v>3288</v>
      </c>
      <c r="F749">
        <v>2026</v>
      </c>
      <c r="G749" t="s">
        <v>5657</v>
      </c>
      <c r="H749" s="4">
        <v>46171</v>
      </c>
      <c r="I749" s="4" t="str">
        <f t="shared" si="385"/>
        <v>Missouri Valley</v>
      </c>
      <c r="J749" s="2">
        <f t="shared" si="386"/>
        <v>0.1</v>
      </c>
      <c r="K749" s="2">
        <f t="shared" si="387"/>
        <v>0.308</v>
      </c>
      <c r="L749" s="2">
        <f t="shared" si="388"/>
        <v>0.1</v>
      </c>
      <c r="M749" s="2">
        <f t="shared" si="389"/>
        <v>0.40799999999999997</v>
      </c>
      <c r="N749" s="22" cm="1">
        <f t="array" ref="N749">IFERROR(INDEX(Stats_Hit_GP,MATCH($B749,Stats_Hit_Player,0)),"")</f>
        <v>7</v>
      </c>
      <c r="O749" s="22">
        <f t="shared" si="390"/>
        <v>13</v>
      </c>
      <c r="P749" s="22">
        <f t="shared" si="391"/>
        <v>10</v>
      </c>
      <c r="Q749" s="22">
        <f t="shared" si="392"/>
        <v>3</v>
      </c>
      <c r="R749" s="22">
        <f t="shared" si="393"/>
        <v>1</v>
      </c>
      <c r="S749" s="22">
        <f t="shared" si="394"/>
        <v>0</v>
      </c>
      <c r="T749" s="22">
        <f t="shared" si="395"/>
        <v>0</v>
      </c>
      <c r="U749" s="22">
        <f t="shared" si="396"/>
        <v>0</v>
      </c>
      <c r="V749" s="22">
        <f t="shared" si="397"/>
        <v>1</v>
      </c>
      <c r="W749" s="22">
        <f t="shared" si="398"/>
        <v>0</v>
      </c>
      <c r="X749" s="22">
        <f t="shared" si="399"/>
        <v>3</v>
      </c>
      <c r="Y749" s="22">
        <f t="shared" si="400"/>
        <v>2</v>
      </c>
      <c r="Z749" s="22">
        <f t="shared" si="401"/>
        <v>0</v>
      </c>
      <c r="AA749" s="22">
        <f t="shared" si="402"/>
        <v>0</v>
      </c>
      <c r="AB749" s="22" t="str">
        <f t="shared" si="403"/>
        <v/>
      </c>
      <c r="AC749" s="22" t="str">
        <f t="shared" si="404"/>
        <v/>
      </c>
      <c r="AD749" s="29" t="str">
        <f t="shared" si="405"/>
        <v/>
      </c>
      <c r="AE749" s="22" t="str">
        <f t="shared" si="406"/>
        <v/>
      </c>
      <c r="AF749" s="22" t="str">
        <f t="shared" si="407"/>
        <v/>
      </c>
      <c r="AG749" s="22" t="str">
        <f t="shared" si="408"/>
        <v/>
      </c>
      <c r="AH749" s="22" t="str">
        <f t="shared" si="409"/>
        <v/>
      </c>
      <c r="AI749" s="22" t="str">
        <f t="shared" si="410"/>
        <v/>
      </c>
      <c r="AJ749" s="31" t="str">
        <f t="shared" si="411"/>
        <v/>
      </c>
      <c r="AK749" s="22" t="str">
        <f t="shared" si="412"/>
        <v/>
      </c>
      <c r="AL749" s="22" t="str">
        <f t="shared" si="413"/>
        <v/>
      </c>
      <c r="AM749" s="22" t="str">
        <f t="shared" si="414"/>
        <v/>
      </c>
      <c r="AN749" s="22" t="str">
        <f t="shared" si="415"/>
        <v/>
      </c>
      <c r="AO749" s="22" t="str">
        <f t="shared" si="416"/>
        <v/>
      </c>
      <c r="AP749" s="22" t="str">
        <f t="shared" si="417"/>
        <v/>
      </c>
      <c r="AQ749" s="2" t="str">
        <f t="shared" si="418"/>
        <v/>
      </c>
    </row>
    <row r="750" spans="1:43" x14ac:dyDescent="0.25">
      <c r="A750" s="26" t="str">
        <f t="shared" si="419"/>
        <v/>
      </c>
      <c r="B750" t="s">
        <v>4653</v>
      </c>
      <c r="C750" t="s">
        <v>33</v>
      </c>
      <c r="D750" t="s">
        <v>37</v>
      </c>
      <c r="E750" t="s">
        <v>4648</v>
      </c>
      <c r="F750">
        <v>2026</v>
      </c>
      <c r="G750" t="s">
        <v>5657</v>
      </c>
      <c r="H750" s="4">
        <v>46171</v>
      </c>
      <c r="I750" s="4" t="str">
        <f t="shared" si="385"/>
        <v>Southland</v>
      </c>
      <c r="J750" s="2">
        <f t="shared" si="386"/>
        <v>0.20799999999999999</v>
      </c>
      <c r="K750" s="2">
        <f t="shared" si="387"/>
        <v>0.28999999999999998</v>
      </c>
      <c r="L750" s="2">
        <f t="shared" si="388"/>
        <v>0.32200000000000001</v>
      </c>
      <c r="M750" s="2">
        <f t="shared" si="389"/>
        <v>0.61199999999999999</v>
      </c>
      <c r="N750" s="22" cm="1">
        <f t="array" ref="N750">IFERROR(INDEX(Stats_Hit_GP,MATCH($B750,Stats_Hit_Player,0)),"")</f>
        <v>44</v>
      </c>
      <c r="O750" s="22">
        <f t="shared" si="390"/>
        <v>171</v>
      </c>
      <c r="P750" s="22">
        <f t="shared" si="391"/>
        <v>149</v>
      </c>
      <c r="Q750" s="22">
        <f t="shared" si="392"/>
        <v>19</v>
      </c>
      <c r="R750" s="22">
        <f t="shared" si="393"/>
        <v>31</v>
      </c>
      <c r="S750" s="22">
        <f t="shared" si="394"/>
        <v>8</v>
      </c>
      <c r="T750" s="22">
        <f t="shared" si="395"/>
        <v>0</v>
      </c>
      <c r="U750" s="22">
        <f t="shared" si="396"/>
        <v>3</v>
      </c>
      <c r="V750" s="22">
        <f t="shared" si="397"/>
        <v>17</v>
      </c>
      <c r="W750" s="22">
        <f t="shared" si="398"/>
        <v>3</v>
      </c>
      <c r="X750" s="22">
        <f t="shared" si="399"/>
        <v>15</v>
      </c>
      <c r="Y750" s="22">
        <f t="shared" si="400"/>
        <v>44</v>
      </c>
      <c r="Z750" s="22">
        <f t="shared" si="401"/>
        <v>0</v>
      </c>
      <c r="AA750" s="22">
        <f t="shared" si="402"/>
        <v>2</v>
      </c>
      <c r="AB750" s="22" t="str">
        <f t="shared" si="403"/>
        <v/>
      </c>
      <c r="AC750" s="22" t="str">
        <f t="shared" si="404"/>
        <v/>
      </c>
      <c r="AD750" s="29" t="str">
        <f t="shared" si="405"/>
        <v/>
      </c>
      <c r="AE750" s="22" t="str">
        <f t="shared" si="406"/>
        <v/>
      </c>
      <c r="AF750" s="22" t="str">
        <f t="shared" si="407"/>
        <v/>
      </c>
      <c r="AG750" s="22" t="str">
        <f t="shared" si="408"/>
        <v/>
      </c>
      <c r="AH750" s="22" t="str">
        <f t="shared" si="409"/>
        <v/>
      </c>
      <c r="AI750" s="22" t="str">
        <f t="shared" si="410"/>
        <v/>
      </c>
      <c r="AJ750" s="31" t="str">
        <f t="shared" si="411"/>
        <v/>
      </c>
      <c r="AK750" s="22" t="str">
        <f t="shared" si="412"/>
        <v/>
      </c>
      <c r="AL750" s="22" t="str">
        <f t="shared" si="413"/>
        <v/>
      </c>
      <c r="AM750" s="22" t="str">
        <f t="shared" si="414"/>
        <v/>
      </c>
      <c r="AN750" s="22" t="str">
        <f t="shared" si="415"/>
        <v/>
      </c>
      <c r="AO750" s="22" t="str">
        <f t="shared" si="416"/>
        <v/>
      </c>
      <c r="AP750" s="22" t="str">
        <f t="shared" si="417"/>
        <v/>
      </c>
      <c r="AQ750" s="2" t="str">
        <f t="shared" si="418"/>
        <v/>
      </c>
    </row>
    <row r="751" spans="1:43" x14ac:dyDescent="0.25">
      <c r="A751" s="26" t="str">
        <f t="shared" si="419"/>
        <v/>
      </c>
      <c r="B751" t="s">
        <v>4939</v>
      </c>
      <c r="C751" t="s">
        <v>44</v>
      </c>
      <c r="D751" t="s">
        <v>37</v>
      </c>
      <c r="E751" t="s">
        <v>4924</v>
      </c>
      <c r="F751">
        <v>2026</v>
      </c>
      <c r="G751" t="s">
        <v>5657</v>
      </c>
      <c r="H751" s="4">
        <v>46171</v>
      </c>
      <c r="I751" s="4" t="str">
        <f t="shared" si="385"/>
        <v>Sun Belt</v>
      </c>
      <c r="J751" s="2">
        <f t="shared" si="386"/>
        <v>0</v>
      </c>
      <c r="K751" s="2">
        <f t="shared" si="387"/>
        <v>0</v>
      </c>
      <c r="L751" s="2">
        <f t="shared" si="388"/>
        <v>0</v>
      </c>
      <c r="M751" s="2">
        <f t="shared" si="389"/>
        <v>0</v>
      </c>
      <c r="N751" s="22" cm="1">
        <f t="array" ref="N751">IFERROR(INDEX(Stats_Hit_GP,MATCH($B751,Stats_Hit_Player,0)),"")</f>
        <v>1</v>
      </c>
      <c r="O751" s="22">
        <f t="shared" si="390"/>
        <v>1</v>
      </c>
      <c r="P751" s="22">
        <f t="shared" si="391"/>
        <v>1</v>
      </c>
      <c r="Q751" s="22">
        <f t="shared" si="392"/>
        <v>0</v>
      </c>
      <c r="R751" s="22">
        <f t="shared" si="393"/>
        <v>0</v>
      </c>
      <c r="S751" s="22">
        <f t="shared" si="394"/>
        <v>0</v>
      </c>
      <c r="T751" s="22">
        <f t="shared" si="395"/>
        <v>0</v>
      </c>
      <c r="U751" s="22">
        <f t="shared" si="396"/>
        <v>0</v>
      </c>
      <c r="V751" s="22">
        <f t="shared" si="397"/>
        <v>0</v>
      </c>
      <c r="W751" s="22">
        <f t="shared" si="398"/>
        <v>0</v>
      </c>
      <c r="X751" s="22">
        <f t="shared" si="399"/>
        <v>0</v>
      </c>
      <c r="Y751" s="22">
        <f t="shared" si="400"/>
        <v>0</v>
      </c>
      <c r="Z751" s="22">
        <f t="shared" si="401"/>
        <v>0</v>
      </c>
      <c r="AA751" s="22">
        <f t="shared" si="402"/>
        <v>0</v>
      </c>
      <c r="AB751" s="22" t="str">
        <f t="shared" si="403"/>
        <v/>
      </c>
      <c r="AC751" s="22" t="str">
        <f t="shared" si="404"/>
        <v/>
      </c>
      <c r="AD751" s="29" t="str">
        <f t="shared" si="405"/>
        <v/>
      </c>
      <c r="AE751" s="22" t="str">
        <f t="shared" si="406"/>
        <v/>
      </c>
      <c r="AF751" s="22" t="str">
        <f t="shared" si="407"/>
        <v/>
      </c>
      <c r="AG751" s="22" t="str">
        <f t="shared" si="408"/>
        <v/>
      </c>
      <c r="AH751" s="22" t="str">
        <f t="shared" si="409"/>
        <v/>
      </c>
      <c r="AI751" s="22" t="str">
        <f t="shared" si="410"/>
        <v/>
      </c>
      <c r="AJ751" s="31" t="str">
        <f t="shared" si="411"/>
        <v/>
      </c>
      <c r="AK751" s="22" t="str">
        <f t="shared" si="412"/>
        <v/>
      </c>
      <c r="AL751" s="22" t="str">
        <f t="shared" si="413"/>
        <v/>
      </c>
      <c r="AM751" s="22" t="str">
        <f t="shared" si="414"/>
        <v/>
      </c>
      <c r="AN751" s="22" t="str">
        <f t="shared" si="415"/>
        <v/>
      </c>
      <c r="AO751" s="22" t="str">
        <f t="shared" si="416"/>
        <v/>
      </c>
      <c r="AP751" s="22" t="str">
        <f t="shared" si="417"/>
        <v/>
      </c>
      <c r="AQ751" s="2" t="str">
        <f t="shared" si="418"/>
        <v/>
      </c>
    </row>
    <row r="752" spans="1:43" x14ac:dyDescent="0.25">
      <c r="A752" s="26" t="str">
        <f t="shared" si="419"/>
        <v/>
      </c>
      <c r="B752" t="s">
        <v>4756</v>
      </c>
      <c r="C752" t="s">
        <v>25</v>
      </c>
      <c r="D752" t="s">
        <v>37</v>
      </c>
      <c r="E752" t="s">
        <v>4751</v>
      </c>
      <c r="F752">
        <v>2026</v>
      </c>
      <c r="G752" t="s">
        <v>5657</v>
      </c>
      <c r="H752" s="4">
        <v>46171</v>
      </c>
      <c r="I752" s="4" t="str">
        <f t="shared" si="385"/>
        <v>Southland</v>
      </c>
      <c r="J752" s="2">
        <f t="shared" si="386"/>
        <v>0.223</v>
      </c>
      <c r="K752" s="2">
        <f t="shared" si="387"/>
        <v>0.33800000000000002</v>
      </c>
      <c r="L752" s="2">
        <f t="shared" si="388"/>
        <v>0.33</v>
      </c>
      <c r="M752" s="2">
        <f t="shared" si="389"/>
        <v>0.66900000000000004</v>
      </c>
      <c r="N752" s="22" cm="1">
        <f t="array" ref="N752">IFERROR(INDEX(Stats_Hit_GP,MATCH($B752,Stats_Hit_Player,0)),"")</f>
        <v>39</v>
      </c>
      <c r="O752" s="22">
        <f t="shared" si="390"/>
        <v>136</v>
      </c>
      <c r="P752" s="22">
        <f t="shared" si="391"/>
        <v>112</v>
      </c>
      <c r="Q752" s="22">
        <f t="shared" si="392"/>
        <v>18</v>
      </c>
      <c r="R752" s="22">
        <f t="shared" si="393"/>
        <v>25</v>
      </c>
      <c r="S752" s="22">
        <f t="shared" si="394"/>
        <v>3</v>
      </c>
      <c r="T752" s="22">
        <f t="shared" si="395"/>
        <v>0</v>
      </c>
      <c r="U752" s="22">
        <f t="shared" si="396"/>
        <v>3</v>
      </c>
      <c r="V752" s="22">
        <f t="shared" si="397"/>
        <v>19</v>
      </c>
      <c r="W752" s="22">
        <f t="shared" si="398"/>
        <v>2</v>
      </c>
      <c r="X752" s="22">
        <f t="shared" si="399"/>
        <v>18</v>
      </c>
      <c r="Y752" s="22">
        <f t="shared" si="400"/>
        <v>30</v>
      </c>
      <c r="Z752" s="22">
        <f t="shared" si="401"/>
        <v>0</v>
      </c>
      <c r="AA752" s="22">
        <f t="shared" si="402"/>
        <v>4</v>
      </c>
      <c r="AB752" s="22" t="str">
        <f t="shared" si="403"/>
        <v/>
      </c>
      <c r="AC752" s="22" t="str">
        <f t="shared" si="404"/>
        <v/>
      </c>
      <c r="AD752" s="29" t="str">
        <f t="shared" si="405"/>
        <v/>
      </c>
      <c r="AE752" s="22" t="str">
        <f t="shared" si="406"/>
        <v/>
      </c>
      <c r="AF752" s="22" t="str">
        <f t="shared" si="407"/>
        <v/>
      </c>
      <c r="AG752" s="22" t="str">
        <f t="shared" si="408"/>
        <v/>
      </c>
      <c r="AH752" s="22" t="str">
        <f t="shared" si="409"/>
        <v/>
      </c>
      <c r="AI752" s="22" t="str">
        <f t="shared" si="410"/>
        <v/>
      </c>
      <c r="AJ752" s="31" t="str">
        <f t="shared" si="411"/>
        <v/>
      </c>
      <c r="AK752" s="22" t="str">
        <f t="shared" si="412"/>
        <v/>
      </c>
      <c r="AL752" s="22" t="str">
        <f t="shared" si="413"/>
        <v/>
      </c>
      <c r="AM752" s="22" t="str">
        <f t="shared" si="414"/>
        <v/>
      </c>
      <c r="AN752" s="22" t="str">
        <f t="shared" si="415"/>
        <v/>
      </c>
      <c r="AO752" s="22" t="str">
        <f t="shared" si="416"/>
        <v/>
      </c>
      <c r="AP752" s="22" t="str">
        <f t="shared" si="417"/>
        <v/>
      </c>
      <c r="AQ752" s="2" t="str">
        <f t="shared" si="418"/>
        <v/>
      </c>
    </row>
    <row r="753" spans="1:43" x14ac:dyDescent="0.25">
      <c r="A753" s="26" t="str">
        <f t="shared" si="419"/>
        <v/>
      </c>
      <c r="B753" t="s">
        <v>6814</v>
      </c>
      <c r="C753" t="s">
        <v>64</v>
      </c>
      <c r="D753" t="s">
        <v>24</v>
      </c>
      <c r="E753" t="s">
        <v>3978</v>
      </c>
      <c r="F753">
        <v>2026</v>
      </c>
      <c r="G753" t="s">
        <v>5657</v>
      </c>
      <c r="H753" s="4">
        <v>46171</v>
      </c>
      <c r="I753" s="4" t="str">
        <f t="shared" si="385"/>
        <v>Ohio Valley</v>
      </c>
      <c r="J753" s="2" t="str">
        <f t="shared" si="386"/>
        <v/>
      </c>
      <c r="K753" s="2" t="str">
        <f t="shared" si="387"/>
        <v/>
      </c>
      <c r="L753" s="2" t="str">
        <f t="shared" si="388"/>
        <v/>
      </c>
      <c r="M753" s="2" t="str">
        <f t="shared" si="389"/>
        <v/>
      </c>
      <c r="N753" s="22" t="str" cm="1">
        <f t="array" ref="N753">IFERROR(INDEX(Stats_Hit_GP,MATCH($B753,Stats_Hit_Player,0)),"")</f>
        <v/>
      </c>
      <c r="O753" s="22" t="str">
        <f t="shared" si="390"/>
        <v/>
      </c>
      <c r="P753" s="22" t="str">
        <f t="shared" si="391"/>
        <v/>
      </c>
      <c r="Q753" s="22" t="str">
        <f t="shared" si="392"/>
        <v/>
      </c>
      <c r="R753" s="22" t="str">
        <f t="shared" si="393"/>
        <v/>
      </c>
      <c r="S753" s="22" t="str">
        <f t="shared" si="394"/>
        <v/>
      </c>
      <c r="T753" s="22" t="str">
        <f t="shared" si="395"/>
        <v/>
      </c>
      <c r="U753" s="22" t="str">
        <f t="shared" si="396"/>
        <v/>
      </c>
      <c r="V753" s="22" t="str">
        <f t="shared" si="397"/>
        <v/>
      </c>
      <c r="W753" s="22" t="str">
        <f t="shared" si="398"/>
        <v/>
      </c>
      <c r="X753" s="22" t="str">
        <f t="shared" si="399"/>
        <v/>
      </c>
      <c r="Y753" s="22" t="str">
        <f t="shared" si="400"/>
        <v/>
      </c>
      <c r="Z753" s="22" t="str">
        <f t="shared" si="401"/>
        <v/>
      </c>
      <c r="AA753" s="22" t="str">
        <f t="shared" si="402"/>
        <v/>
      </c>
      <c r="AB753" s="22">
        <f t="shared" si="403"/>
        <v>0</v>
      </c>
      <c r="AC753" s="22">
        <f t="shared" si="404"/>
        <v>0</v>
      </c>
      <c r="AD753" s="29">
        <f t="shared" si="405"/>
        <v>162</v>
      </c>
      <c r="AE753" s="22">
        <f t="shared" si="406"/>
        <v>1</v>
      </c>
      <c r="AF753" s="22">
        <f t="shared" si="407"/>
        <v>0</v>
      </c>
      <c r="AG753" s="22">
        <f t="shared" si="408"/>
        <v>0</v>
      </c>
      <c r="AH753" s="22">
        <f t="shared" si="409"/>
        <v>0</v>
      </c>
      <c r="AI753" s="22">
        <f t="shared" si="410"/>
        <v>0</v>
      </c>
      <c r="AJ753" s="31">
        <f t="shared" si="411"/>
        <v>0.1</v>
      </c>
      <c r="AK753" s="22">
        <f t="shared" si="412"/>
        <v>5</v>
      </c>
      <c r="AL753" s="22">
        <f t="shared" si="413"/>
        <v>6</v>
      </c>
      <c r="AM753" s="22">
        <f t="shared" si="414"/>
        <v>6</v>
      </c>
      <c r="AN753" s="22">
        <f t="shared" si="415"/>
        <v>2</v>
      </c>
      <c r="AO753" s="22">
        <f t="shared" si="416"/>
        <v>0</v>
      </c>
      <c r="AP753" s="22">
        <f t="shared" si="417"/>
        <v>0</v>
      </c>
      <c r="AQ753" s="2">
        <f t="shared" si="418"/>
        <v>0.83299999999999996</v>
      </c>
    </row>
    <row r="754" spans="1:43" x14ac:dyDescent="0.25">
      <c r="A754" s="26" t="str">
        <f t="shared" si="419"/>
        <v/>
      </c>
      <c r="B754" t="s">
        <v>239</v>
      </c>
      <c r="C754" t="s">
        <v>27</v>
      </c>
      <c r="D754" t="s">
        <v>37</v>
      </c>
      <c r="E754" t="s">
        <v>240</v>
      </c>
      <c r="F754">
        <v>2026</v>
      </c>
      <c r="G754" t="s">
        <v>5657</v>
      </c>
      <c r="H754" s="4">
        <v>46171</v>
      </c>
      <c r="I754" s="4" t="str">
        <f t="shared" si="385"/>
        <v>Atlantic 10</v>
      </c>
      <c r="J754" s="2">
        <f t="shared" si="386"/>
        <v>0.33</v>
      </c>
      <c r="K754" s="2">
        <f t="shared" si="387"/>
        <v>0.41099999999999998</v>
      </c>
      <c r="L754" s="2">
        <f t="shared" si="388"/>
        <v>0.48299999999999998</v>
      </c>
      <c r="M754" s="2">
        <f t="shared" si="389"/>
        <v>0.89400000000000002</v>
      </c>
      <c r="N754" s="22" cm="1">
        <f t="array" ref="N754">IFERROR(INDEX(Stats_Hit_GP,MATCH($B754,Stats_Hit_Player,0)),"")</f>
        <v>50</v>
      </c>
      <c r="O754" s="22">
        <f t="shared" si="390"/>
        <v>238</v>
      </c>
      <c r="P754" s="22">
        <f t="shared" si="391"/>
        <v>203</v>
      </c>
      <c r="Q754" s="22">
        <f t="shared" si="392"/>
        <v>44</v>
      </c>
      <c r="R754" s="22">
        <f t="shared" si="393"/>
        <v>67</v>
      </c>
      <c r="S754" s="22">
        <f t="shared" si="394"/>
        <v>13</v>
      </c>
      <c r="T754" s="22">
        <f t="shared" si="395"/>
        <v>0</v>
      </c>
      <c r="U754" s="22">
        <f t="shared" si="396"/>
        <v>6</v>
      </c>
      <c r="V754" s="22">
        <f t="shared" si="397"/>
        <v>37</v>
      </c>
      <c r="W754" s="22">
        <f t="shared" si="398"/>
        <v>2</v>
      </c>
      <c r="X754" s="22">
        <f t="shared" si="399"/>
        <v>28</v>
      </c>
      <c r="Y754" s="22">
        <f t="shared" si="400"/>
        <v>34</v>
      </c>
      <c r="Z754" s="22">
        <f t="shared" si="401"/>
        <v>22</v>
      </c>
      <c r="AA754" s="22">
        <f t="shared" si="402"/>
        <v>2</v>
      </c>
      <c r="AB754" s="22" t="str">
        <f t="shared" si="403"/>
        <v/>
      </c>
      <c r="AC754" s="22" t="str">
        <f t="shared" si="404"/>
        <v/>
      </c>
      <c r="AD754" s="29" t="str">
        <f t="shared" si="405"/>
        <v/>
      </c>
      <c r="AE754" s="22" t="str">
        <f t="shared" si="406"/>
        <v/>
      </c>
      <c r="AF754" s="22" t="str">
        <f t="shared" si="407"/>
        <v/>
      </c>
      <c r="AG754" s="22" t="str">
        <f t="shared" si="408"/>
        <v/>
      </c>
      <c r="AH754" s="22" t="str">
        <f t="shared" si="409"/>
        <v/>
      </c>
      <c r="AI754" s="22" t="str">
        <f t="shared" si="410"/>
        <v/>
      </c>
      <c r="AJ754" s="31" t="str">
        <f t="shared" si="411"/>
        <v/>
      </c>
      <c r="AK754" s="22" t="str">
        <f t="shared" si="412"/>
        <v/>
      </c>
      <c r="AL754" s="22" t="str">
        <f t="shared" si="413"/>
        <v/>
      </c>
      <c r="AM754" s="22" t="str">
        <f t="shared" si="414"/>
        <v/>
      </c>
      <c r="AN754" s="22" t="str">
        <f t="shared" si="415"/>
        <v/>
      </c>
      <c r="AO754" s="22" t="str">
        <f t="shared" si="416"/>
        <v/>
      </c>
      <c r="AP754" s="22" t="str">
        <f t="shared" si="417"/>
        <v/>
      </c>
      <c r="AQ754" s="2" t="str">
        <f t="shared" si="418"/>
        <v/>
      </c>
    </row>
    <row r="755" spans="1:43" x14ac:dyDescent="0.25">
      <c r="A755" s="26" t="str">
        <f t="shared" si="419"/>
        <v/>
      </c>
      <c r="B755" t="s">
        <v>3326</v>
      </c>
      <c r="C755" t="s">
        <v>27</v>
      </c>
      <c r="D755" t="s">
        <v>37</v>
      </c>
      <c r="E755" t="s">
        <v>3325</v>
      </c>
      <c r="F755">
        <v>2026</v>
      </c>
      <c r="G755" t="s">
        <v>5657</v>
      </c>
      <c r="H755" s="4">
        <v>46171</v>
      </c>
      <c r="I755" s="4" t="str">
        <f t="shared" si="385"/>
        <v>Missouri Valley</v>
      </c>
      <c r="J755" s="2">
        <f t="shared" si="386"/>
        <v>0.30199999999999999</v>
      </c>
      <c r="K755" s="2">
        <f t="shared" si="387"/>
        <v>0.38500000000000001</v>
      </c>
      <c r="L755" s="2">
        <f t="shared" si="388"/>
        <v>0.52100000000000002</v>
      </c>
      <c r="M755" s="2">
        <f t="shared" si="389"/>
        <v>0.90600000000000003</v>
      </c>
      <c r="N755" s="22" cm="1">
        <f t="array" ref="N755">IFERROR(INDEX(Stats_Hit_GP,MATCH($B755,Stats_Hit_Player,0)),"")</f>
        <v>45</v>
      </c>
      <c r="O755" s="22">
        <f t="shared" si="390"/>
        <v>200</v>
      </c>
      <c r="P755" s="22">
        <f t="shared" si="391"/>
        <v>169</v>
      </c>
      <c r="Q755" s="22">
        <f t="shared" si="392"/>
        <v>27</v>
      </c>
      <c r="R755" s="22">
        <f t="shared" si="393"/>
        <v>51</v>
      </c>
      <c r="S755" s="22">
        <f t="shared" si="394"/>
        <v>11</v>
      </c>
      <c r="T755" s="22">
        <f t="shared" si="395"/>
        <v>1</v>
      </c>
      <c r="U755" s="22">
        <f t="shared" si="396"/>
        <v>8</v>
      </c>
      <c r="V755" s="22">
        <f t="shared" si="397"/>
        <v>41</v>
      </c>
      <c r="W755" s="22">
        <f t="shared" si="398"/>
        <v>13</v>
      </c>
      <c r="X755" s="22">
        <f t="shared" si="399"/>
        <v>13</v>
      </c>
      <c r="Y755" s="22">
        <f t="shared" si="400"/>
        <v>30</v>
      </c>
      <c r="Z755" s="22">
        <f t="shared" si="401"/>
        <v>20</v>
      </c>
      <c r="AA755" s="22">
        <f t="shared" si="402"/>
        <v>3</v>
      </c>
      <c r="AB755" s="22" t="str">
        <f t="shared" si="403"/>
        <v/>
      </c>
      <c r="AC755" s="22" t="str">
        <f t="shared" si="404"/>
        <v/>
      </c>
      <c r="AD755" s="29" t="str">
        <f t="shared" si="405"/>
        <v/>
      </c>
      <c r="AE755" s="22" t="str">
        <f t="shared" si="406"/>
        <v/>
      </c>
      <c r="AF755" s="22" t="str">
        <f t="shared" si="407"/>
        <v/>
      </c>
      <c r="AG755" s="22" t="str">
        <f t="shared" si="408"/>
        <v/>
      </c>
      <c r="AH755" s="22" t="str">
        <f t="shared" si="409"/>
        <v/>
      </c>
      <c r="AI755" s="22" t="str">
        <f t="shared" si="410"/>
        <v/>
      </c>
      <c r="AJ755" s="31" t="str">
        <f t="shared" si="411"/>
        <v/>
      </c>
      <c r="AK755" s="22" t="str">
        <f t="shared" si="412"/>
        <v/>
      </c>
      <c r="AL755" s="22" t="str">
        <f t="shared" si="413"/>
        <v/>
      </c>
      <c r="AM755" s="22" t="str">
        <f t="shared" si="414"/>
        <v/>
      </c>
      <c r="AN755" s="22" t="str">
        <f t="shared" si="415"/>
        <v/>
      </c>
      <c r="AO755" s="22" t="str">
        <f t="shared" si="416"/>
        <v/>
      </c>
      <c r="AP755" s="22" t="str">
        <f t="shared" si="417"/>
        <v/>
      </c>
      <c r="AQ755" s="2" t="str">
        <f t="shared" si="418"/>
        <v/>
      </c>
    </row>
    <row r="756" spans="1:43" x14ac:dyDescent="0.25">
      <c r="A756" s="26" t="str">
        <f t="shared" si="419"/>
        <v/>
      </c>
      <c r="B756" t="s">
        <v>6815</v>
      </c>
      <c r="C756" t="s">
        <v>64</v>
      </c>
      <c r="D756" t="s">
        <v>37</v>
      </c>
      <c r="E756" t="s">
        <v>3958</v>
      </c>
      <c r="F756">
        <v>2026</v>
      </c>
      <c r="G756" t="s">
        <v>5657</v>
      </c>
      <c r="H756" s="4">
        <v>46171</v>
      </c>
      <c r="I756" s="4" t="str">
        <f t="shared" si="385"/>
        <v>Ohio Valley</v>
      </c>
      <c r="J756" s="2" t="str">
        <f t="shared" si="386"/>
        <v/>
      </c>
      <c r="K756" s="2" t="str">
        <f t="shared" si="387"/>
        <v/>
      </c>
      <c r="L756" s="2" t="str">
        <f t="shared" si="388"/>
        <v/>
      </c>
      <c r="M756" s="2" t="str">
        <f t="shared" si="389"/>
        <v/>
      </c>
      <c r="N756" s="22" t="str" cm="1">
        <f t="array" ref="N756">IFERROR(INDEX(Stats_Hit_GP,MATCH($B756,Stats_Hit_Player,0)),"")</f>
        <v/>
      </c>
      <c r="O756" s="22" t="str">
        <f t="shared" si="390"/>
        <v/>
      </c>
      <c r="P756" s="22" t="str">
        <f t="shared" si="391"/>
        <v/>
      </c>
      <c r="Q756" s="22" t="str">
        <f t="shared" si="392"/>
        <v/>
      </c>
      <c r="R756" s="22" t="str">
        <f t="shared" si="393"/>
        <v/>
      </c>
      <c r="S756" s="22" t="str">
        <f t="shared" si="394"/>
        <v/>
      </c>
      <c r="T756" s="22" t="str">
        <f t="shared" si="395"/>
        <v/>
      </c>
      <c r="U756" s="22" t="str">
        <f t="shared" si="396"/>
        <v/>
      </c>
      <c r="V756" s="22" t="str">
        <f t="shared" si="397"/>
        <v/>
      </c>
      <c r="W756" s="22" t="str">
        <f t="shared" si="398"/>
        <v/>
      </c>
      <c r="X756" s="22" t="str">
        <f t="shared" si="399"/>
        <v/>
      </c>
      <c r="Y756" s="22" t="str">
        <f t="shared" si="400"/>
        <v/>
      </c>
      <c r="Z756" s="22" t="str">
        <f t="shared" si="401"/>
        <v/>
      </c>
      <c r="AA756" s="22" t="str">
        <f t="shared" si="402"/>
        <v/>
      </c>
      <c r="AB756" s="22">
        <f t="shared" si="403"/>
        <v>3</v>
      </c>
      <c r="AC756" s="22">
        <f t="shared" si="404"/>
        <v>0</v>
      </c>
      <c r="AD756" s="29">
        <f t="shared" si="405"/>
        <v>2.5499999999999998</v>
      </c>
      <c r="AE756" s="22">
        <f t="shared" si="406"/>
        <v>14</v>
      </c>
      <c r="AF756" s="22">
        <f t="shared" si="407"/>
        <v>0</v>
      </c>
      <c r="AG756" s="22">
        <f t="shared" si="408"/>
        <v>0</v>
      </c>
      <c r="AH756" s="22">
        <f t="shared" si="409"/>
        <v>0</v>
      </c>
      <c r="AI756" s="22">
        <f t="shared" si="410"/>
        <v>1</v>
      </c>
      <c r="AJ756" s="31">
        <f t="shared" si="411"/>
        <v>17.2</v>
      </c>
      <c r="AK756" s="22">
        <f t="shared" si="412"/>
        <v>14</v>
      </c>
      <c r="AL756" s="22">
        <f t="shared" si="413"/>
        <v>5</v>
      </c>
      <c r="AM756" s="22">
        <f t="shared" si="414"/>
        <v>5</v>
      </c>
      <c r="AN756" s="22">
        <f t="shared" si="415"/>
        <v>9</v>
      </c>
      <c r="AO756" s="22">
        <f t="shared" si="416"/>
        <v>21</v>
      </c>
      <c r="AP756" s="22">
        <f t="shared" si="417"/>
        <v>3</v>
      </c>
      <c r="AQ756" s="2">
        <f t="shared" si="418"/>
        <v>0.215</v>
      </c>
    </row>
    <row r="757" spans="1:43" x14ac:dyDescent="0.25">
      <c r="A757" s="26" t="str">
        <f t="shared" si="419"/>
        <v/>
      </c>
      <c r="B757" t="s">
        <v>6816</v>
      </c>
      <c r="C757" t="s">
        <v>64</v>
      </c>
      <c r="D757" t="s">
        <v>37</v>
      </c>
      <c r="E757" t="s">
        <v>240</v>
      </c>
      <c r="F757">
        <v>2026</v>
      </c>
      <c r="G757" t="s">
        <v>5657</v>
      </c>
      <c r="H757" s="4">
        <v>46171</v>
      </c>
      <c r="I757" s="4" t="str">
        <f t="shared" si="385"/>
        <v>Atlantic 10</v>
      </c>
      <c r="J757" s="2" t="str">
        <f t="shared" si="386"/>
        <v/>
      </c>
      <c r="K757" s="2" t="str">
        <f t="shared" si="387"/>
        <v/>
      </c>
      <c r="L757" s="2" t="str">
        <f t="shared" si="388"/>
        <v/>
      </c>
      <c r="M757" s="2" t="str">
        <f t="shared" si="389"/>
        <v/>
      </c>
      <c r="N757" s="22" t="str" cm="1">
        <f t="array" ref="N757">IFERROR(INDEX(Stats_Hit_GP,MATCH($B757,Stats_Hit_Player,0)),"")</f>
        <v/>
      </c>
      <c r="O757" s="22" t="str">
        <f t="shared" si="390"/>
        <v/>
      </c>
      <c r="P757" s="22" t="str">
        <f t="shared" si="391"/>
        <v/>
      </c>
      <c r="Q757" s="22" t="str">
        <f t="shared" si="392"/>
        <v/>
      </c>
      <c r="R757" s="22" t="str">
        <f t="shared" si="393"/>
        <v/>
      </c>
      <c r="S757" s="22" t="str">
        <f t="shared" si="394"/>
        <v/>
      </c>
      <c r="T757" s="22" t="str">
        <f t="shared" si="395"/>
        <v/>
      </c>
      <c r="U757" s="22" t="str">
        <f t="shared" si="396"/>
        <v/>
      </c>
      <c r="V757" s="22" t="str">
        <f t="shared" si="397"/>
        <v/>
      </c>
      <c r="W757" s="22" t="str">
        <f t="shared" si="398"/>
        <v/>
      </c>
      <c r="X757" s="22" t="str">
        <f t="shared" si="399"/>
        <v/>
      </c>
      <c r="Y757" s="22" t="str">
        <f t="shared" si="400"/>
        <v/>
      </c>
      <c r="Z757" s="22" t="str">
        <f t="shared" si="401"/>
        <v/>
      </c>
      <c r="AA757" s="22" t="str">
        <f t="shared" si="402"/>
        <v/>
      </c>
      <c r="AB757" s="22">
        <f t="shared" si="403"/>
        <v>2</v>
      </c>
      <c r="AC757" s="22">
        <f t="shared" si="404"/>
        <v>8</v>
      </c>
      <c r="AD757" s="29">
        <f t="shared" si="405"/>
        <v>6.31</v>
      </c>
      <c r="AE757" s="22">
        <f t="shared" si="406"/>
        <v>15</v>
      </c>
      <c r="AF757" s="22">
        <f t="shared" si="407"/>
        <v>12</v>
      </c>
      <c r="AG757" s="22">
        <f t="shared" si="408"/>
        <v>0</v>
      </c>
      <c r="AH757" s="22">
        <f t="shared" si="409"/>
        <v>0</v>
      </c>
      <c r="AI757" s="22">
        <f t="shared" si="410"/>
        <v>0</v>
      </c>
      <c r="AJ757" s="31">
        <f t="shared" si="411"/>
        <v>51.1</v>
      </c>
      <c r="AK757" s="22">
        <f t="shared" si="412"/>
        <v>68</v>
      </c>
      <c r="AL757" s="22">
        <f t="shared" si="413"/>
        <v>67</v>
      </c>
      <c r="AM757" s="22">
        <f t="shared" si="414"/>
        <v>36</v>
      </c>
      <c r="AN757" s="22">
        <f t="shared" si="415"/>
        <v>35</v>
      </c>
      <c r="AO757" s="22">
        <f t="shared" si="416"/>
        <v>41</v>
      </c>
      <c r="AP757" s="22">
        <f t="shared" si="417"/>
        <v>11</v>
      </c>
      <c r="AQ757" s="2">
        <f t="shared" si="418"/>
        <v>0.308</v>
      </c>
    </row>
    <row r="758" spans="1:43" x14ac:dyDescent="0.25">
      <c r="A758" s="26" t="str">
        <f t="shared" si="419"/>
        <v/>
      </c>
      <c r="B758" t="s">
        <v>6817</v>
      </c>
      <c r="C758" t="s">
        <v>64</v>
      </c>
      <c r="D758" t="s">
        <v>37</v>
      </c>
      <c r="E758" t="s">
        <v>4751</v>
      </c>
      <c r="F758">
        <v>2026</v>
      </c>
      <c r="G758" t="s">
        <v>5657</v>
      </c>
      <c r="H758" s="4">
        <v>46171</v>
      </c>
      <c r="I758" s="4" t="str">
        <f t="shared" si="385"/>
        <v>Southland</v>
      </c>
      <c r="J758" s="2" t="str">
        <f t="shared" si="386"/>
        <v/>
      </c>
      <c r="K758" s="2" t="str">
        <f t="shared" si="387"/>
        <v/>
      </c>
      <c r="L758" s="2" t="str">
        <f t="shared" si="388"/>
        <v/>
      </c>
      <c r="M758" s="2" t="str">
        <f t="shared" si="389"/>
        <v/>
      </c>
      <c r="N758" s="22" t="str" cm="1">
        <f t="array" ref="N758">IFERROR(INDEX(Stats_Hit_GP,MATCH($B758,Stats_Hit_Player,0)),"")</f>
        <v/>
      </c>
      <c r="O758" s="22" t="str">
        <f t="shared" si="390"/>
        <v/>
      </c>
      <c r="P758" s="22" t="str">
        <f t="shared" si="391"/>
        <v/>
      </c>
      <c r="Q758" s="22" t="str">
        <f t="shared" si="392"/>
        <v/>
      </c>
      <c r="R758" s="22" t="str">
        <f t="shared" si="393"/>
        <v/>
      </c>
      <c r="S758" s="22" t="str">
        <f t="shared" si="394"/>
        <v/>
      </c>
      <c r="T758" s="22" t="str">
        <f t="shared" si="395"/>
        <v/>
      </c>
      <c r="U758" s="22" t="str">
        <f t="shared" si="396"/>
        <v/>
      </c>
      <c r="V758" s="22" t="str">
        <f t="shared" si="397"/>
        <v/>
      </c>
      <c r="W758" s="22" t="str">
        <f t="shared" si="398"/>
        <v/>
      </c>
      <c r="X758" s="22" t="str">
        <f t="shared" si="399"/>
        <v/>
      </c>
      <c r="Y758" s="22" t="str">
        <f t="shared" si="400"/>
        <v/>
      </c>
      <c r="Z758" s="22" t="str">
        <f t="shared" si="401"/>
        <v/>
      </c>
      <c r="AA758" s="22" t="str">
        <f t="shared" si="402"/>
        <v/>
      </c>
      <c r="AB758" s="22">
        <f t="shared" si="403"/>
        <v>1</v>
      </c>
      <c r="AC758" s="22">
        <f t="shared" si="404"/>
        <v>2</v>
      </c>
      <c r="AD758" s="29">
        <f t="shared" si="405"/>
        <v>3.94</v>
      </c>
      <c r="AE758" s="22">
        <f t="shared" si="406"/>
        <v>8</v>
      </c>
      <c r="AF758" s="22">
        <f t="shared" si="407"/>
        <v>6</v>
      </c>
      <c r="AG758" s="22">
        <f t="shared" si="408"/>
        <v>0</v>
      </c>
      <c r="AH758" s="22">
        <f t="shared" si="409"/>
        <v>0</v>
      </c>
      <c r="AI758" s="22">
        <f t="shared" si="410"/>
        <v>1</v>
      </c>
      <c r="AJ758" s="31">
        <f t="shared" si="411"/>
        <v>32</v>
      </c>
      <c r="AK758" s="22">
        <f t="shared" si="412"/>
        <v>28</v>
      </c>
      <c r="AL758" s="22">
        <f t="shared" si="413"/>
        <v>17</v>
      </c>
      <c r="AM758" s="22">
        <f t="shared" si="414"/>
        <v>14</v>
      </c>
      <c r="AN758" s="22">
        <f t="shared" si="415"/>
        <v>6</v>
      </c>
      <c r="AO758" s="22">
        <f t="shared" si="416"/>
        <v>31</v>
      </c>
      <c r="AP758" s="22">
        <f t="shared" si="417"/>
        <v>1</v>
      </c>
      <c r="AQ758" s="2">
        <f t="shared" si="418"/>
        <v>0.23100000000000001</v>
      </c>
    </row>
    <row r="759" spans="1:43" x14ac:dyDescent="0.25">
      <c r="A759" s="26" t="str">
        <f t="shared" si="419"/>
        <v/>
      </c>
      <c r="B759" t="s">
        <v>5358</v>
      </c>
      <c r="C759" t="s">
        <v>40</v>
      </c>
      <c r="D759" t="s">
        <v>24</v>
      </c>
      <c r="E759" t="s">
        <v>5359</v>
      </c>
      <c r="F759">
        <v>2026</v>
      </c>
      <c r="G759" t="s">
        <v>5657</v>
      </c>
      <c r="H759" s="4">
        <v>46171</v>
      </c>
      <c r="I759" s="4" t="str">
        <f t="shared" si="385"/>
        <v>Western Athletic</v>
      </c>
      <c r="J759" s="2">
        <f t="shared" si="386"/>
        <v>0.38300000000000001</v>
      </c>
      <c r="K759" s="2">
        <f t="shared" si="387"/>
        <v>0.44700000000000001</v>
      </c>
      <c r="L759" s="2">
        <f t="shared" si="388"/>
        <v>0.56899999999999995</v>
      </c>
      <c r="M759" s="2">
        <f t="shared" si="389"/>
        <v>1.016</v>
      </c>
      <c r="N759" s="22" cm="1">
        <f t="array" ref="N759">IFERROR(INDEX(Stats_Hit_GP,MATCH($B759,Stats_Hit_Player,0)),"")</f>
        <v>59</v>
      </c>
      <c r="O759" s="22">
        <f t="shared" si="390"/>
        <v>293</v>
      </c>
      <c r="P759" s="22">
        <f t="shared" si="391"/>
        <v>253</v>
      </c>
      <c r="Q759" s="22">
        <f t="shared" si="392"/>
        <v>71</v>
      </c>
      <c r="R759" s="22">
        <f t="shared" si="393"/>
        <v>97</v>
      </c>
      <c r="S759" s="22">
        <f t="shared" si="394"/>
        <v>22</v>
      </c>
      <c r="T759" s="22">
        <f t="shared" si="395"/>
        <v>2</v>
      </c>
      <c r="U759" s="22">
        <f t="shared" si="396"/>
        <v>7</v>
      </c>
      <c r="V759" s="22">
        <f t="shared" si="397"/>
        <v>41</v>
      </c>
      <c r="W759" s="22">
        <f t="shared" si="398"/>
        <v>5</v>
      </c>
      <c r="X759" s="22">
        <f t="shared" si="399"/>
        <v>29</v>
      </c>
      <c r="Y759" s="22">
        <f t="shared" si="400"/>
        <v>18</v>
      </c>
      <c r="Z759" s="22">
        <f t="shared" si="401"/>
        <v>21</v>
      </c>
      <c r="AA759" s="22">
        <f t="shared" si="402"/>
        <v>7</v>
      </c>
      <c r="AB759" s="22" t="str">
        <f t="shared" si="403"/>
        <v/>
      </c>
      <c r="AC759" s="22" t="str">
        <f t="shared" si="404"/>
        <v/>
      </c>
      <c r="AD759" s="29" t="str">
        <f t="shared" si="405"/>
        <v/>
      </c>
      <c r="AE759" s="22" t="str">
        <f t="shared" si="406"/>
        <v/>
      </c>
      <c r="AF759" s="22" t="str">
        <f t="shared" si="407"/>
        <v/>
      </c>
      <c r="AG759" s="22" t="str">
        <f t="shared" si="408"/>
        <v/>
      </c>
      <c r="AH759" s="22" t="str">
        <f t="shared" si="409"/>
        <v/>
      </c>
      <c r="AI759" s="22" t="str">
        <f t="shared" si="410"/>
        <v/>
      </c>
      <c r="AJ759" s="31" t="str">
        <f t="shared" si="411"/>
        <v/>
      </c>
      <c r="AK759" s="22" t="str">
        <f t="shared" si="412"/>
        <v/>
      </c>
      <c r="AL759" s="22" t="str">
        <f t="shared" si="413"/>
        <v/>
      </c>
      <c r="AM759" s="22" t="str">
        <f t="shared" si="414"/>
        <v/>
      </c>
      <c r="AN759" s="22" t="str">
        <f t="shared" si="415"/>
        <v/>
      </c>
      <c r="AO759" s="22" t="str">
        <f t="shared" si="416"/>
        <v/>
      </c>
      <c r="AP759" s="22" t="str">
        <f t="shared" si="417"/>
        <v/>
      </c>
      <c r="AQ759" s="2" t="str">
        <f t="shared" si="418"/>
        <v/>
      </c>
    </row>
    <row r="760" spans="1:43" x14ac:dyDescent="0.25">
      <c r="A760" s="26" t="str">
        <f t="shared" si="419"/>
        <v/>
      </c>
      <c r="B760" t="s">
        <v>6818</v>
      </c>
      <c r="C760" t="s">
        <v>64</v>
      </c>
      <c r="D760" t="s">
        <v>24</v>
      </c>
      <c r="E760" t="s">
        <v>5359</v>
      </c>
      <c r="F760">
        <v>2026</v>
      </c>
      <c r="G760" t="s">
        <v>5657</v>
      </c>
      <c r="H760" s="4">
        <v>46171</v>
      </c>
      <c r="I760" s="4" t="str">
        <f t="shared" si="385"/>
        <v>Western Athletic</v>
      </c>
      <c r="J760" s="2" t="str">
        <f t="shared" si="386"/>
        <v/>
      </c>
      <c r="K760" s="2" t="str">
        <f t="shared" si="387"/>
        <v/>
      </c>
      <c r="L760" s="2" t="str">
        <f t="shared" si="388"/>
        <v/>
      </c>
      <c r="M760" s="2" t="str">
        <f t="shared" si="389"/>
        <v/>
      </c>
      <c r="N760" s="22" t="str" cm="1">
        <f t="array" ref="N760">IFERROR(INDEX(Stats_Hit_GP,MATCH($B760,Stats_Hit_Player,0)),"")</f>
        <v/>
      </c>
      <c r="O760" s="22" t="str">
        <f t="shared" si="390"/>
        <v/>
      </c>
      <c r="P760" s="22" t="str">
        <f t="shared" si="391"/>
        <v/>
      </c>
      <c r="Q760" s="22" t="str">
        <f t="shared" si="392"/>
        <v/>
      </c>
      <c r="R760" s="22" t="str">
        <f t="shared" si="393"/>
        <v/>
      </c>
      <c r="S760" s="22" t="str">
        <f t="shared" si="394"/>
        <v/>
      </c>
      <c r="T760" s="22" t="str">
        <f t="shared" si="395"/>
        <v/>
      </c>
      <c r="U760" s="22" t="str">
        <f t="shared" si="396"/>
        <v/>
      </c>
      <c r="V760" s="22" t="str">
        <f t="shared" si="397"/>
        <v/>
      </c>
      <c r="W760" s="22" t="str">
        <f t="shared" si="398"/>
        <v/>
      </c>
      <c r="X760" s="22" t="str">
        <f t="shared" si="399"/>
        <v/>
      </c>
      <c r="Y760" s="22" t="str">
        <f t="shared" si="400"/>
        <v/>
      </c>
      <c r="Z760" s="22" t="str">
        <f t="shared" si="401"/>
        <v/>
      </c>
      <c r="AA760" s="22" t="str">
        <f t="shared" si="402"/>
        <v/>
      </c>
      <c r="AB760" s="22">
        <f t="shared" si="403"/>
        <v>1</v>
      </c>
      <c r="AC760" s="22">
        <f t="shared" si="404"/>
        <v>0</v>
      </c>
      <c r="AD760" s="29">
        <f t="shared" si="405"/>
        <v>7.63</v>
      </c>
      <c r="AE760" s="22">
        <f t="shared" si="406"/>
        <v>16</v>
      </c>
      <c r="AF760" s="22">
        <f t="shared" si="407"/>
        <v>3</v>
      </c>
      <c r="AG760" s="22">
        <f t="shared" si="408"/>
        <v>0</v>
      </c>
      <c r="AH760" s="22">
        <f t="shared" si="409"/>
        <v>0</v>
      </c>
      <c r="AI760" s="22">
        <f t="shared" si="410"/>
        <v>0</v>
      </c>
      <c r="AJ760" s="31">
        <f t="shared" si="411"/>
        <v>15.1</v>
      </c>
      <c r="AK760" s="22">
        <f t="shared" si="412"/>
        <v>17</v>
      </c>
      <c r="AL760" s="22">
        <f t="shared" si="413"/>
        <v>14</v>
      </c>
      <c r="AM760" s="22">
        <f t="shared" si="414"/>
        <v>13</v>
      </c>
      <c r="AN760" s="22">
        <f t="shared" si="415"/>
        <v>8</v>
      </c>
      <c r="AO760" s="22">
        <f t="shared" si="416"/>
        <v>19</v>
      </c>
      <c r="AP760" s="22">
        <f t="shared" si="417"/>
        <v>3</v>
      </c>
      <c r="AQ760" s="2">
        <f t="shared" si="418"/>
        <v>0.28299999999999997</v>
      </c>
    </row>
    <row r="761" spans="1:43" x14ac:dyDescent="0.25">
      <c r="A761" s="26" t="str">
        <f t="shared" si="419"/>
        <v/>
      </c>
      <c r="B761" t="s">
        <v>6586</v>
      </c>
      <c r="C761" t="s">
        <v>64</v>
      </c>
      <c r="D761" t="s">
        <v>24</v>
      </c>
      <c r="E761" t="s">
        <v>854</v>
      </c>
      <c r="F761">
        <v>2026</v>
      </c>
      <c r="G761" t="s">
        <v>5657</v>
      </c>
      <c r="H761" s="4">
        <v>46171</v>
      </c>
      <c r="I761" s="4" t="str">
        <f t="shared" si="385"/>
        <v>American Athletic</v>
      </c>
      <c r="J761" s="2" t="str">
        <f t="shared" si="386"/>
        <v/>
      </c>
      <c r="K761" s="2" t="str">
        <f t="shared" si="387"/>
        <v/>
      </c>
      <c r="L761" s="2" t="str">
        <f t="shared" si="388"/>
        <v/>
      </c>
      <c r="M761" s="2" t="str">
        <f t="shared" si="389"/>
        <v/>
      </c>
      <c r="N761" s="22" t="str" cm="1">
        <f t="array" ref="N761">IFERROR(INDEX(Stats_Hit_GP,MATCH($B761,Stats_Hit_Player,0)),"")</f>
        <v/>
      </c>
      <c r="O761" s="22" t="str">
        <f t="shared" si="390"/>
        <v/>
      </c>
      <c r="P761" s="22" t="str">
        <f t="shared" si="391"/>
        <v/>
      </c>
      <c r="Q761" s="22" t="str">
        <f t="shared" si="392"/>
        <v/>
      </c>
      <c r="R761" s="22" t="str">
        <f t="shared" si="393"/>
        <v/>
      </c>
      <c r="S761" s="22" t="str">
        <f t="shared" si="394"/>
        <v/>
      </c>
      <c r="T761" s="22" t="str">
        <f t="shared" si="395"/>
        <v/>
      </c>
      <c r="U761" s="22" t="str">
        <f t="shared" si="396"/>
        <v/>
      </c>
      <c r="V761" s="22" t="str">
        <f t="shared" si="397"/>
        <v/>
      </c>
      <c r="W761" s="22" t="str">
        <f t="shared" si="398"/>
        <v/>
      </c>
      <c r="X761" s="22" t="str">
        <f t="shared" si="399"/>
        <v/>
      </c>
      <c r="Y761" s="22" t="str">
        <f t="shared" si="400"/>
        <v/>
      </c>
      <c r="Z761" s="22" t="str">
        <f t="shared" si="401"/>
        <v/>
      </c>
      <c r="AA761" s="22" t="str">
        <f t="shared" si="402"/>
        <v/>
      </c>
      <c r="AB761" s="22">
        <f t="shared" si="403"/>
        <v>1</v>
      </c>
      <c r="AC761" s="22">
        <f t="shared" si="404"/>
        <v>1</v>
      </c>
      <c r="AD761" s="29">
        <f t="shared" si="405"/>
        <v>4.45</v>
      </c>
      <c r="AE761" s="22">
        <f t="shared" si="406"/>
        <v>6</v>
      </c>
      <c r="AF761" s="22">
        <f t="shared" si="407"/>
        <v>6</v>
      </c>
      <c r="AG761" s="22">
        <f t="shared" si="408"/>
        <v>1</v>
      </c>
      <c r="AH761" s="22">
        <f t="shared" si="409"/>
        <v>0</v>
      </c>
      <c r="AI761" s="22">
        <f t="shared" si="410"/>
        <v>0</v>
      </c>
      <c r="AJ761" s="31">
        <f t="shared" si="411"/>
        <v>28.1</v>
      </c>
      <c r="AK761" s="22">
        <f t="shared" si="412"/>
        <v>33</v>
      </c>
      <c r="AL761" s="22">
        <f t="shared" si="413"/>
        <v>15</v>
      </c>
      <c r="AM761" s="22">
        <f t="shared" si="414"/>
        <v>14</v>
      </c>
      <c r="AN761" s="22">
        <f t="shared" si="415"/>
        <v>9</v>
      </c>
      <c r="AO761" s="22">
        <f t="shared" si="416"/>
        <v>16</v>
      </c>
      <c r="AP761" s="22">
        <f t="shared" si="417"/>
        <v>2</v>
      </c>
      <c r="AQ761" s="2">
        <f t="shared" si="418"/>
        <v>0.3</v>
      </c>
    </row>
    <row r="762" spans="1:43" x14ac:dyDescent="0.25">
      <c r="A762" s="26" t="str">
        <f t="shared" si="419"/>
        <v/>
      </c>
      <c r="B762" t="s">
        <v>6819</v>
      </c>
      <c r="C762" t="s">
        <v>64</v>
      </c>
      <c r="D762" t="s">
        <v>47</v>
      </c>
      <c r="E762" t="s">
        <v>2921</v>
      </c>
      <c r="F762">
        <v>2026</v>
      </c>
      <c r="G762" t="s">
        <v>5657</v>
      </c>
      <c r="H762" s="4">
        <v>46171</v>
      </c>
      <c r="I762" s="4" t="str">
        <f t="shared" si="385"/>
        <v>Metro Atlantic</v>
      </c>
      <c r="J762" s="2" t="str">
        <f t="shared" si="386"/>
        <v/>
      </c>
      <c r="K762" s="2" t="str">
        <f t="shared" si="387"/>
        <v/>
      </c>
      <c r="L762" s="2" t="str">
        <f t="shared" si="388"/>
        <v/>
      </c>
      <c r="M762" s="2" t="str">
        <f t="shared" si="389"/>
        <v/>
      </c>
      <c r="N762" s="22" t="str" cm="1">
        <f t="array" ref="N762">IFERROR(INDEX(Stats_Hit_GP,MATCH($B762,Stats_Hit_Player,0)),"")</f>
        <v/>
      </c>
      <c r="O762" s="22" t="str">
        <f t="shared" si="390"/>
        <v/>
      </c>
      <c r="P762" s="22" t="str">
        <f t="shared" si="391"/>
        <v/>
      </c>
      <c r="Q762" s="22" t="str">
        <f t="shared" si="392"/>
        <v/>
      </c>
      <c r="R762" s="22" t="str">
        <f t="shared" si="393"/>
        <v/>
      </c>
      <c r="S762" s="22" t="str">
        <f t="shared" si="394"/>
        <v/>
      </c>
      <c r="T762" s="22" t="str">
        <f t="shared" si="395"/>
        <v/>
      </c>
      <c r="U762" s="22" t="str">
        <f t="shared" si="396"/>
        <v/>
      </c>
      <c r="V762" s="22" t="str">
        <f t="shared" si="397"/>
        <v/>
      </c>
      <c r="W762" s="22" t="str">
        <f t="shared" si="398"/>
        <v/>
      </c>
      <c r="X762" s="22" t="str">
        <f t="shared" si="399"/>
        <v/>
      </c>
      <c r="Y762" s="22" t="str">
        <f t="shared" si="400"/>
        <v/>
      </c>
      <c r="Z762" s="22" t="str">
        <f t="shared" si="401"/>
        <v/>
      </c>
      <c r="AA762" s="22" t="str">
        <f t="shared" si="402"/>
        <v/>
      </c>
      <c r="AB762" s="22">
        <f t="shared" si="403"/>
        <v>0</v>
      </c>
      <c r="AC762" s="22">
        <f t="shared" si="404"/>
        <v>0</v>
      </c>
      <c r="AD762" s="29">
        <f t="shared" si="405"/>
        <v>14.34</v>
      </c>
      <c r="AE762" s="22">
        <f t="shared" si="406"/>
        <v>9</v>
      </c>
      <c r="AF762" s="22">
        <f t="shared" si="407"/>
        <v>0</v>
      </c>
      <c r="AG762" s="22">
        <f t="shared" si="408"/>
        <v>0</v>
      </c>
      <c r="AH762" s="22">
        <f t="shared" si="409"/>
        <v>0</v>
      </c>
      <c r="AI762" s="22">
        <f t="shared" si="410"/>
        <v>0</v>
      </c>
      <c r="AJ762" s="31">
        <f t="shared" si="411"/>
        <v>10.199999999999999</v>
      </c>
      <c r="AK762" s="22">
        <f t="shared" si="412"/>
        <v>20</v>
      </c>
      <c r="AL762" s="22">
        <f t="shared" si="413"/>
        <v>22</v>
      </c>
      <c r="AM762" s="22">
        <f t="shared" si="414"/>
        <v>17</v>
      </c>
      <c r="AN762" s="22">
        <f t="shared" si="415"/>
        <v>12</v>
      </c>
      <c r="AO762" s="22">
        <f t="shared" si="416"/>
        <v>8</v>
      </c>
      <c r="AP762" s="22">
        <f t="shared" si="417"/>
        <v>3</v>
      </c>
      <c r="AQ762" s="2">
        <f t="shared" si="418"/>
        <v>0.37</v>
      </c>
    </row>
    <row r="763" spans="1:43" x14ac:dyDescent="0.25">
      <c r="A763" s="26" t="str">
        <f t="shared" si="419"/>
        <v/>
      </c>
      <c r="B763" t="s">
        <v>430</v>
      </c>
      <c r="C763" t="s">
        <v>5700</v>
      </c>
      <c r="D763" t="s">
        <v>24</v>
      </c>
      <c r="E763" t="s">
        <v>422</v>
      </c>
      <c r="F763">
        <v>2026</v>
      </c>
      <c r="G763" t="s">
        <v>5657</v>
      </c>
      <c r="H763" s="4">
        <v>46171</v>
      </c>
      <c r="I763" s="4" t="str">
        <f t="shared" si="385"/>
        <v>ACC</v>
      </c>
      <c r="J763" s="2">
        <f t="shared" si="386"/>
        <v>0.5</v>
      </c>
      <c r="K763" s="2">
        <f t="shared" si="387"/>
        <v>0.5</v>
      </c>
      <c r="L763" s="2">
        <f t="shared" si="388"/>
        <v>0.5</v>
      </c>
      <c r="M763" s="2">
        <f t="shared" si="389"/>
        <v>1</v>
      </c>
      <c r="N763" s="22" cm="1">
        <f t="array" ref="N763">IFERROR(INDEX(Stats_Hit_GP,MATCH($B763,Stats_Hit_Player,0)),"")</f>
        <v>2</v>
      </c>
      <c r="O763" s="22">
        <f t="shared" si="390"/>
        <v>2</v>
      </c>
      <c r="P763" s="22">
        <f t="shared" si="391"/>
        <v>2</v>
      </c>
      <c r="Q763" s="22">
        <f t="shared" si="392"/>
        <v>0</v>
      </c>
      <c r="R763" s="22">
        <f t="shared" si="393"/>
        <v>1</v>
      </c>
      <c r="S763" s="22">
        <f t="shared" si="394"/>
        <v>0</v>
      </c>
      <c r="T763" s="22">
        <f t="shared" si="395"/>
        <v>0</v>
      </c>
      <c r="U763" s="22">
        <f t="shared" si="396"/>
        <v>0</v>
      </c>
      <c r="V763" s="22">
        <f t="shared" si="397"/>
        <v>0</v>
      </c>
      <c r="W763" s="22">
        <f t="shared" si="398"/>
        <v>0</v>
      </c>
      <c r="X763" s="22">
        <f t="shared" si="399"/>
        <v>0</v>
      </c>
      <c r="Y763" s="22">
        <f t="shared" si="400"/>
        <v>0</v>
      </c>
      <c r="Z763" s="22">
        <f t="shared" si="401"/>
        <v>0</v>
      </c>
      <c r="AA763" s="22">
        <f t="shared" si="402"/>
        <v>0</v>
      </c>
      <c r="AB763" s="22" t="str">
        <f t="shared" si="403"/>
        <v/>
      </c>
      <c r="AC763" s="22" t="str">
        <f t="shared" si="404"/>
        <v/>
      </c>
      <c r="AD763" s="29" t="str">
        <f t="shared" si="405"/>
        <v/>
      </c>
      <c r="AE763" s="22" t="str">
        <f t="shared" si="406"/>
        <v/>
      </c>
      <c r="AF763" s="22" t="str">
        <f t="shared" si="407"/>
        <v/>
      </c>
      <c r="AG763" s="22" t="str">
        <f t="shared" si="408"/>
        <v/>
      </c>
      <c r="AH763" s="22" t="str">
        <f t="shared" si="409"/>
        <v/>
      </c>
      <c r="AI763" s="22" t="str">
        <f t="shared" si="410"/>
        <v/>
      </c>
      <c r="AJ763" s="31" t="str">
        <f t="shared" si="411"/>
        <v/>
      </c>
      <c r="AK763" s="22" t="str">
        <f t="shared" si="412"/>
        <v/>
      </c>
      <c r="AL763" s="22" t="str">
        <f t="shared" si="413"/>
        <v/>
      </c>
      <c r="AM763" s="22" t="str">
        <f t="shared" si="414"/>
        <v/>
      </c>
      <c r="AN763" s="22" t="str">
        <f t="shared" si="415"/>
        <v/>
      </c>
      <c r="AO763" s="22" t="str">
        <f t="shared" si="416"/>
        <v/>
      </c>
      <c r="AP763" s="22" t="str">
        <f t="shared" si="417"/>
        <v/>
      </c>
      <c r="AQ763" s="2" t="str">
        <f t="shared" si="418"/>
        <v/>
      </c>
    </row>
    <row r="764" spans="1:43" x14ac:dyDescent="0.25">
      <c r="A764" s="26" t="str">
        <f t="shared" si="419"/>
        <v/>
      </c>
      <c r="B764" t="s">
        <v>437</v>
      </c>
      <c r="C764" t="s">
        <v>64</v>
      </c>
      <c r="D764" t="s">
        <v>24</v>
      </c>
      <c r="E764" t="s">
        <v>422</v>
      </c>
      <c r="F764">
        <v>2026</v>
      </c>
      <c r="G764" t="s">
        <v>5657</v>
      </c>
      <c r="H764" s="4">
        <v>46171</v>
      </c>
      <c r="I764" s="4" t="str">
        <f t="shared" si="385"/>
        <v>ACC</v>
      </c>
      <c r="J764" s="2">
        <f t="shared" si="386"/>
        <v>0.154</v>
      </c>
      <c r="K764" s="2">
        <f t="shared" si="387"/>
        <v>0.35299999999999998</v>
      </c>
      <c r="L764" s="2">
        <f t="shared" si="388"/>
        <v>0.154</v>
      </c>
      <c r="M764" s="2">
        <f t="shared" si="389"/>
        <v>0.50700000000000001</v>
      </c>
      <c r="N764" s="22" cm="1">
        <f t="array" ref="N764">IFERROR(INDEX(Stats_Hit_GP,MATCH($B764,Stats_Hit_Player,0)),"")</f>
        <v>4</v>
      </c>
      <c r="O764" s="22">
        <f t="shared" si="390"/>
        <v>17</v>
      </c>
      <c r="P764" s="22">
        <f t="shared" si="391"/>
        <v>13</v>
      </c>
      <c r="Q764" s="22">
        <f t="shared" si="392"/>
        <v>2</v>
      </c>
      <c r="R764" s="22">
        <f t="shared" si="393"/>
        <v>2</v>
      </c>
      <c r="S764" s="22">
        <f t="shared" si="394"/>
        <v>0</v>
      </c>
      <c r="T764" s="22">
        <f t="shared" si="395"/>
        <v>0</v>
      </c>
      <c r="U764" s="22">
        <f t="shared" si="396"/>
        <v>0</v>
      </c>
      <c r="V764" s="22">
        <f t="shared" si="397"/>
        <v>0</v>
      </c>
      <c r="W764" s="22">
        <f t="shared" si="398"/>
        <v>2</v>
      </c>
      <c r="X764" s="22">
        <f t="shared" si="399"/>
        <v>2</v>
      </c>
      <c r="Y764" s="22">
        <f t="shared" si="400"/>
        <v>4</v>
      </c>
      <c r="Z764" s="22">
        <f t="shared" si="401"/>
        <v>0</v>
      </c>
      <c r="AA764" s="22">
        <f t="shared" si="402"/>
        <v>0</v>
      </c>
      <c r="AB764" s="22">
        <f t="shared" si="403"/>
        <v>1</v>
      </c>
      <c r="AC764" s="22">
        <f t="shared" si="404"/>
        <v>2</v>
      </c>
      <c r="AD764" s="29">
        <f t="shared" si="405"/>
        <v>14</v>
      </c>
      <c r="AE764" s="22">
        <f t="shared" si="406"/>
        <v>11</v>
      </c>
      <c r="AF764" s="22">
        <f t="shared" si="407"/>
        <v>1</v>
      </c>
      <c r="AG764" s="22">
        <f t="shared" si="408"/>
        <v>0</v>
      </c>
      <c r="AH764" s="22">
        <f t="shared" si="409"/>
        <v>0</v>
      </c>
      <c r="AI764" s="22">
        <f t="shared" si="410"/>
        <v>0</v>
      </c>
      <c r="AJ764" s="31">
        <f t="shared" si="411"/>
        <v>9</v>
      </c>
      <c r="AK764" s="22">
        <f t="shared" si="412"/>
        <v>16</v>
      </c>
      <c r="AL764" s="22">
        <f t="shared" si="413"/>
        <v>14</v>
      </c>
      <c r="AM764" s="22">
        <f t="shared" si="414"/>
        <v>14</v>
      </c>
      <c r="AN764" s="22">
        <f t="shared" si="415"/>
        <v>6</v>
      </c>
      <c r="AO764" s="22">
        <f t="shared" si="416"/>
        <v>17</v>
      </c>
      <c r="AP764" s="22">
        <f t="shared" si="417"/>
        <v>2</v>
      </c>
      <c r="AQ764" s="2">
        <f t="shared" si="418"/>
        <v>0.38100000000000001</v>
      </c>
    </row>
    <row r="765" spans="1:43" x14ac:dyDescent="0.25">
      <c r="A765" s="26" t="str">
        <f t="shared" si="419"/>
        <v/>
      </c>
      <c r="B765" t="s">
        <v>6820</v>
      </c>
      <c r="C765" t="s">
        <v>64</v>
      </c>
      <c r="D765" t="s">
        <v>24</v>
      </c>
      <c r="E765" t="s">
        <v>4387</v>
      </c>
      <c r="F765">
        <v>2026</v>
      </c>
      <c r="G765" t="s">
        <v>5657</v>
      </c>
      <c r="H765" s="4">
        <v>46171</v>
      </c>
      <c r="I765" s="4" t="str">
        <f t="shared" si="385"/>
        <v>SEC</v>
      </c>
      <c r="J765" s="2" t="str">
        <f t="shared" si="386"/>
        <v/>
      </c>
      <c r="K765" s="2" t="str">
        <f t="shared" si="387"/>
        <v/>
      </c>
      <c r="L765" s="2" t="str">
        <f t="shared" si="388"/>
        <v/>
      </c>
      <c r="M765" s="2" t="str">
        <f t="shared" si="389"/>
        <v/>
      </c>
      <c r="N765" s="22" t="str" cm="1">
        <f t="array" ref="N765">IFERROR(INDEX(Stats_Hit_GP,MATCH($B765,Stats_Hit_Player,0)),"")</f>
        <v/>
      </c>
      <c r="O765" s="22" t="str">
        <f t="shared" si="390"/>
        <v/>
      </c>
      <c r="P765" s="22" t="str">
        <f t="shared" si="391"/>
        <v/>
      </c>
      <c r="Q765" s="22" t="str">
        <f t="shared" si="392"/>
        <v/>
      </c>
      <c r="R765" s="22" t="str">
        <f t="shared" si="393"/>
        <v/>
      </c>
      <c r="S765" s="22" t="str">
        <f t="shared" si="394"/>
        <v/>
      </c>
      <c r="T765" s="22" t="str">
        <f t="shared" si="395"/>
        <v/>
      </c>
      <c r="U765" s="22" t="str">
        <f t="shared" si="396"/>
        <v/>
      </c>
      <c r="V765" s="22" t="str">
        <f t="shared" si="397"/>
        <v/>
      </c>
      <c r="W765" s="22" t="str">
        <f t="shared" si="398"/>
        <v/>
      </c>
      <c r="X765" s="22" t="str">
        <f t="shared" si="399"/>
        <v/>
      </c>
      <c r="Y765" s="22" t="str">
        <f t="shared" si="400"/>
        <v/>
      </c>
      <c r="Z765" s="22" t="str">
        <f t="shared" si="401"/>
        <v/>
      </c>
      <c r="AA765" s="22" t="str">
        <f t="shared" si="402"/>
        <v/>
      </c>
      <c r="AB765" s="22">
        <f t="shared" si="403"/>
        <v>3</v>
      </c>
      <c r="AC765" s="22">
        <f t="shared" si="404"/>
        <v>1</v>
      </c>
      <c r="AD765" s="29">
        <f t="shared" si="405"/>
        <v>2.5299999999999998</v>
      </c>
      <c r="AE765" s="22">
        <f t="shared" si="406"/>
        <v>25</v>
      </c>
      <c r="AF765" s="22">
        <f t="shared" si="407"/>
        <v>0</v>
      </c>
      <c r="AG765" s="22">
        <f t="shared" si="408"/>
        <v>0</v>
      </c>
      <c r="AH765" s="22">
        <f t="shared" si="409"/>
        <v>0</v>
      </c>
      <c r="AI765" s="22">
        <f t="shared" si="410"/>
        <v>1</v>
      </c>
      <c r="AJ765" s="31">
        <f t="shared" si="411"/>
        <v>32</v>
      </c>
      <c r="AK765" s="22">
        <f t="shared" si="412"/>
        <v>24</v>
      </c>
      <c r="AL765" s="22">
        <f t="shared" si="413"/>
        <v>16</v>
      </c>
      <c r="AM765" s="22">
        <f t="shared" si="414"/>
        <v>9</v>
      </c>
      <c r="AN765" s="22">
        <f t="shared" si="415"/>
        <v>20</v>
      </c>
      <c r="AO765" s="22">
        <f t="shared" si="416"/>
        <v>23</v>
      </c>
      <c r="AP765" s="22">
        <f t="shared" si="417"/>
        <v>6</v>
      </c>
      <c r="AQ765" s="2">
        <f t="shared" si="418"/>
        <v>0.20899999999999999</v>
      </c>
    </row>
    <row r="766" spans="1:43" x14ac:dyDescent="0.25">
      <c r="A766" s="26" t="str">
        <f t="shared" si="419"/>
        <v/>
      </c>
      <c r="B766" t="s">
        <v>4401</v>
      </c>
      <c r="C766" t="s">
        <v>25</v>
      </c>
      <c r="D766" t="s">
        <v>24</v>
      </c>
      <c r="E766" t="s">
        <v>4387</v>
      </c>
      <c r="F766">
        <v>2026</v>
      </c>
      <c r="G766" t="s">
        <v>5657</v>
      </c>
      <c r="H766" s="4">
        <v>46171</v>
      </c>
      <c r="I766" s="4" t="str">
        <f t="shared" si="385"/>
        <v>SEC</v>
      </c>
      <c r="J766" s="2">
        <f t="shared" si="386"/>
        <v>0.14299999999999999</v>
      </c>
      <c r="K766" s="2">
        <f t="shared" si="387"/>
        <v>0.14299999999999999</v>
      </c>
      <c r="L766" s="2">
        <f t="shared" si="388"/>
        <v>0.14299999999999999</v>
      </c>
      <c r="M766" s="2">
        <f t="shared" si="389"/>
        <v>0.28599999999999998</v>
      </c>
      <c r="N766" s="22" cm="1">
        <f t="array" ref="N766">IFERROR(INDEX(Stats_Hit_GP,MATCH($B766,Stats_Hit_Player,0)),"")</f>
        <v>7</v>
      </c>
      <c r="O766" s="22">
        <f t="shared" si="390"/>
        <v>8</v>
      </c>
      <c r="P766" s="22">
        <f t="shared" si="391"/>
        <v>7</v>
      </c>
      <c r="Q766" s="22">
        <f t="shared" si="392"/>
        <v>0</v>
      </c>
      <c r="R766" s="22">
        <f t="shared" si="393"/>
        <v>1</v>
      </c>
      <c r="S766" s="22">
        <f t="shared" si="394"/>
        <v>0</v>
      </c>
      <c r="T766" s="22">
        <f t="shared" si="395"/>
        <v>0</v>
      </c>
      <c r="U766" s="22">
        <f t="shared" si="396"/>
        <v>0</v>
      </c>
      <c r="V766" s="22">
        <f t="shared" si="397"/>
        <v>1</v>
      </c>
      <c r="W766" s="22">
        <f t="shared" si="398"/>
        <v>0</v>
      </c>
      <c r="X766" s="22">
        <f t="shared" si="399"/>
        <v>0</v>
      </c>
      <c r="Y766" s="22">
        <f t="shared" si="400"/>
        <v>1</v>
      </c>
      <c r="Z766" s="22">
        <f t="shared" si="401"/>
        <v>0</v>
      </c>
      <c r="AA766" s="22">
        <f t="shared" si="402"/>
        <v>0</v>
      </c>
      <c r="AB766" s="22" t="str">
        <f t="shared" si="403"/>
        <v/>
      </c>
      <c r="AC766" s="22" t="str">
        <f t="shared" si="404"/>
        <v/>
      </c>
      <c r="AD766" s="29" t="str">
        <f t="shared" si="405"/>
        <v/>
      </c>
      <c r="AE766" s="22" t="str">
        <f t="shared" si="406"/>
        <v/>
      </c>
      <c r="AF766" s="22" t="str">
        <f t="shared" si="407"/>
        <v/>
      </c>
      <c r="AG766" s="22" t="str">
        <f t="shared" si="408"/>
        <v/>
      </c>
      <c r="AH766" s="22" t="str">
        <f t="shared" si="409"/>
        <v/>
      </c>
      <c r="AI766" s="22" t="str">
        <f t="shared" si="410"/>
        <v/>
      </c>
      <c r="AJ766" s="31" t="str">
        <f t="shared" si="411"/>
        <v/>
      </c>
      <c r="AK766" s="22" t="str">
        <f t="shared" si="412"/>
        <v/>
      </c>
      <c r="AL766" s="22" t="str">
        <f t="shared" si="413"/>
        <v/>
      </c>
      <c r="AM766" s="22" t="str">
        <f t="shared" si="414"/>
        <v/>
      </c>
      <c r="AN766" s="22" t="str">
        <f t="shared" si="415"/>
        <v/>
      </c>
      <c r="AO766" s="22" t="str">
        <f t="shared" si="416"/>
        <v/>
      </c>
      <c r="AP766" s="22" t="str">
        <f t="shared" si="417"/>
        <v/>
      </c>
      <c r="AQ766" s="2" t="str">
        <f t="shared" si="418"/>
        <v/>
      </c>
    </row>
    <row r="767" spans="1:43" x14ac:dyDescent="0.25">
      <c r="A767" s="26" t="str">
        <f t="shared" si="419"/>
        <v/>
      </c>
      <c r="B767" t="s">
        <v>6821</v>
      </c>
      <c r="C767" t="s">
        <v>64</v>
      </c>
      <c r="D767" t="s">
        <v>24</v>
      </c>
      <c r="E767" t="s">
        <v>1204</v>
      </c>
      <c r="F767">
        <v>2026</v>
      </c>
      <c r="G767" t="s">
        <v>5657</v>
      </c>
      <c r="H767" s="4">
        <v>46171</v>
      </c>
      <c r="I767" s="4" t="str">
        <f t="shared" si="385"/>
        <v>Big 12</v>
      </c>
      <c r="J767" s="2" t="str">
        <f t="shared" si="386"/>
        <v/>
      </c>
      <c r="K767" s="2" t="str">
        <f t="shared" si="387"/>
        <v/>
      </c>
      <c r="L767" s="2" t="str">
        <f t="shared" si="388"/>
        <v/>
      </c>
      <c r="M767" s="2" t="str">
        <f t="shared" si="389"/>
        <v/>
      </c>
      <c r="N767" s="22" t="str" cm="1">
        <f t="array" ref="N767">IFERROR(INDEX(Stats_Hit_GP,MATCH($B767,Stats_Hit_Player,0)),"")</f>
        <v/>
      </c>
      <c r="O767" s="22" t="str">
        <f t="shared" si="390"/>
        <v/>
      </c>
      <c r="P767" s="22" t="str">
        <f t="shared" si="391"/>
        <v/>
      </c>
      <c r="Q767" s="22" t="str">
        <f t="shared" si="392"/>
        <v/>
      </c>
      <c r="R767" s="22" t="str">
        <f t="shared" si="393"/>
        <v/>
      </c>
      <c r="S767" s="22" t="str">
        <f t="shared" si="394"/>
        <v/>
      </c>
      <c r="T767" s="22" t="str">
        <f t="shared" si="395"/>
        <v/>
      </c>
      <c r="U767" s="22" t="str">
        <f t="shared" si="396"/>
        <v/>
      </c>
      <c r="V767" s="22" t="str">
        <f t="shared" si="397"/>
        <v/>
      </c>
      <c r="W767" s="22" t="str">
        <f t="shared" si="398"/>
        <v/>
      </c>
      <c r="X767" s="22" t="str">
        <f t="shared" si="399"/>
        <v/>
      </c>
      <c r="Y767" s="22" t="str">
        <f t="shared" si="400"/>
        <v/>
      </c>
      <c r="Z767" s="22" t="str">
        <f t="shared" si="401"/>
        <v/>
      </c>
      <c r="AA767" s="22" t="str">
        <f t="shared" si="402"/>
        <v/>
      </c>
      <c r="AB767" s="22">
        <f t="shared" si="403"/>
        <v>0</v>
      </c>
      <c r="AC767" s="22">
        <f t="shared" si="404"/>
        <v>0</v>
      </c>
      <c r="AD767" s="29">
        <f t="shared" si="405"/>
        <v>11.7</v>
      </c>
      <c r="AE767" s="22">
        <f t="shared" si="406"/>
        <v>13</v>
      </c>
      <c r="AF767" s="22">
        <f t="shared" si="407"/>
        <v>0</v>
      </c>
      <c r="AG767" s="22">
        <f t="shared" si="408"/>
        <v>0</v>
      </c>
      <c r="AH767" s="22">
        <f t="shared" si="409"/>
        <v>0</v>
      </c>
      <c r="AI767" s="22">
        <f t="shared" si="410"/>
        <v>0</v>
      </c>
      <c r="AJ767" s="31">
        <f t="shared" si="411"/>
        <v>10</v>
      </c>
      <c r="AK767" s="22">
        <f t="shared" si="412"/>
        <v>20</v>
      </c>
      <c r="AL767" s="22">
        <f t="shared" si="413"/>
        <v>13</v>
      </c>
      <c r="AM767" s="22">
        <f t="shared" si="414"/>
        <v>13</v>
      </c>
      <c r="AN767" s="22">
        <f t="shared" si="415"/>
        <v>7</v>
      </c>
      <c r="AO767" s="22">
        <f t="shared" si="416"/>
        <v>6</v>
      </c>
      <c r="AP767" s="22">
        <f t="shared" si="417"/>
        <v>2</v>
      </c>
      <c r="AQ767" s="2">
        <f t="shared" si="418"/>
        <v>0.42599999999999999</v>
      </c>
    </row>
    <row r="768" spans="1:43" x14ac:dyDescent="0.25">
      <c r="A768" s="26" t="str">
        <f t="shared" si="419"/>
        <v/>
      </c>
      <c r="B768" t="s">
        <v>853</v>
      </c>
      <c r="C768" t="s">
        <v>35</v>
      </c>
      <c r="D768" t="s">
        <v>24</v>
      </c>
      <c r="E768" t="s">
        <v>854</v>
      </c>
      <c r="F768">
        <v>2026</v>
      </c>
      <c r="G768" t="s">
        <v>5657</v>
      </c>
      <c r="H768" s="4">
        <v>46171</v>
      </c>
      <c r="I768" s="4" t="str">
        <f t="shared" si="385"/>
        <v>American Athletic</v>
      </c>
      <c r="J768" s="2">
        <f t="shared" si="386"/>
        <v>0.32700000000000001</v>
      </c>
      <c r="K768" s="2">
        <f t="shared" si="387"/>
        <v>0.45300000000000001</v>
      </c>
      <c r="L768" s="2">
        <f t="shared" si="388"/>
        <v>0.57399999999999995</v>
      </c>
      <c r="M768" s="2">
        <f t="shared" si="389"/>
        <v>1.0269999999999999</v>
      </c>
      <c r="N768" s="22" cm="1">
        <f t="array" ref="N768">IFERROR(INDEX(Stats_Hit_GP,MATCH($B768,Stats_Hit_Player,0)),"")</f>
        <v>56</v>
      </c>
      <c r="O768" s="22">
        <f t="shared" si="390"/>
        <v>257</v>
      </c>
      <c r="P768" s="22">
        <f t="shared" si="391"/>
        <v>202</v>
      </c>
      <c r="Q768" s="22">
        <f t="shared" si="392"/>
        <v>48</v>
      </c>
      <c r="R768" s="22">
        <f t="shared" si="393"/>
        <v>66</v>
      </c>
      <c r="S768" s="22">
        <f t="shared" si="394"/>
        <v>21</v>
      </c>
      <c r="T768" s="22">
        <f t="shared" si="395"/>
        <v>1</v>
      </c>
      <c r="U768" s="22">
        <f t="shared" si="396"/>
        <v>9</v>
      </c>
      <c r="V768" s="22">
        <f t="shared" si="397"/>
        <v>54</v>
      </c>
      <c r="W768" s="22">
        <f t="shared" si="398"/>
        <v>12</v>
      </c>
      <c r="X768" s="22">
        <f t="shared" si="399"/>
        <v>38</v>
      </c>
      <c r="Y768" s="22">
        <f t="shared" si="400"/>
        <v>38</v>
      </c>
      <c r="Z768" s="22">
        <f t="shared" si="401"/>
        <v>3</v>
      </c>
      <c r="AA768" s="22">
        <f t="shared" si="402"/>
        <v>2</v>
      </c>
      <c r="AB768" s="22" t="str">
        <f t="shared" si="403"/>
        <v/>
      </c>
      <c r="AC768" s="22" t="str">
        <f t="shared" si="404"/>
        <v/>
      </c>
      <c r="AD768" s="29" t="str">
        <f t="shared" si="405"/>
        <v/>
      </c>
      <c r="AE768" s="22" t="str">
        <f t="shared" si="406"/>
        <v/>
      </c>
      <c r="AF768" s="22" t="str">
        <f t="shared" si="407"/>
        <v/>
      </c>
      <c r="AG768" s="22" t="str">
        <f t="shared" si="408"/>
        <v/>
      </c>
      <c r="AH768" s="22" t="str">
        <f t="shared" si="409"/>
        <v/>
      </c>
      <c r="AI768" s="22" t="str">
        <f t="shared" si="410"/>
        <v/>
      </c>
      <c r="AJ768" s="31" t="str">
        <f t="shared" si="411"/>
        <v/>
      </c>
      <c r="AK768" s="22" t="str">
        <f t="shared" si="412"/>
        <v/>
      </c>
      <c r="AL768" s="22" t="str">
        <f t="shared" si="413"/>
        <v/>
      </c>
      <c r="AM768" s="22" t="str">
        <f t="shared" si="414"/>
        <v/>
      </c>
      <c r="AN768" s="22" t="str">
        <f t="shared" si="415"/>
        <v/>
      </c>
      <c r="AO768" s="22" t="str">
        <f t="shared" si="416"/>
        <v/>
      </c>
      <c r="AP768" s="22" t="str">
        <f t="shared" si="417"/>
        <v/>
      </c>
      <c r="AQ768" s="2" t="str">
        <f t="shared" si="418"/>
        <v/>
      </c>
    </row>
    <row r="769" spans="1:43" x14ac:dyDescent="0.25">
      <c r="A769" s="26" t="str">
        <f t="shared" si="419"/>
        <v/>
      </c>
      <c r="B769" t="s">
        <v>6822</v>
      </c>
      <c r="C769" t="s">
        <v>64</v>
      </c>
      <c r="D769" t="s">
        <v>24</v>
      </c>
      <c r="E769" t="s">
        <v>3469</v>
      </c>
      <c r="F769">
        <v>2026</v>
      </c>
      <c r="G769" t="s">
        <v>5657</v>
      </c>
      <c r="H769" s="4">
        <v>46171</v>
      </c>
      <c r="I769" s="4" t="str">
        <f t="shared" si="385"/>
        <v>Mountain West</v>
      </c>
      <c r="J769" s="2" t="str">
        <f t="shared" si="386"/>
        <v/>
      </c>
      <c r="K769" s="2" t="str">
        <f t="shared" si="387"/>
        <v/>
      </c>
      <c r="L769" s="2" t="str">
        <f t="shared" si="388"/>
        <v/>
      </c>
      <c r="M769" s="2" t="str">
        <f t="shared" si="389"/>
        <v/>
      </c>
      <c r="N769" s="22" t="str" cm="1">
        <f t="array" ref="N769">IFERROR(INDEX(Stats_Hit_GP,MATCH($B769,Stats_Hit_Player,0)),"")</f>
        <v/>
      </c>
      <c r="O769" s="22" t="str">
        <f t="shared" si="390"/>
        <v/>
      </c>
      <c r="P769" s="22" t="str">
        <f t="shared" si="391"/>
        <v/>
      </c>
      <c r="Q769" s="22" t="str">
        <f t="shared" si="392"/>
        <v/>
      </c>
      <c r="R769" s="22" t="str">
        <f t="shared" si="393"/>
        <v/>
      </c>
      <c r="S769" s="22" t="str">
        <f t="shared" si="394"/>
        <v/>
      </c>
      <c r="T769" s="22" t="str">
        <f t="shared" si="395"/>
        <v/>
      </c>
      <c r="U769" s="22" t="str">
        <f t="shared" si="396"/>
        <v/>
      </c>
      <c r="V769" s="22" t="str">
        <f t="shared" si="397"/>
        <v/>
      </c>
      <c r="W769" s="22" t="str">
        <f t="shared" si="398"/>
        <v/>
      </c>
      <c r="X769" s="22" t="str">
        <f t="shared" si="399"/>
        <v/>
      </c>
      <c r="Y769" s="22" t="str">
        <f t="shared" si="400"/>
        <v/>
      </c>
      <c r="Z769" s="22" t="str">
        <f t="shared" si="401"/>
        <v/>
      </c>
      <c r="AA769" s="22" t="str">
        <f t="shared" si="402"/>
        <v/>
      </c>
      <c r="AB769" s="22">
        <f t="shared" si="403"/>
        <v>0</v>
      </c>
      <c r="AC769" s="22">
        <f t="shared" si="404"/>
        <v>1</v>
      </c>
      <c r="AD769" s="29">
        <f t="shared" si="405"/>
        <v>3.97</v>
      </c>
      <c r="AE769" s="22">
        <f t="shared" si="406"/>
        <v>15</v>
      </c>
      <c r="AF769" s="22">
        <f t="shared" si="407"/>
        <v>1</v>
      </c>
      <c r="AG769" s="22">
        <f t="shared" si="408"/>
        <v>0</v>
      </c>
      <c r="AH769" s="22">
        <f t="shared" si="409"/>
        <v>0</v>
      </c>
      <c r="AI769" s="22">
        <f t="shared" si="410"/>
        <v>0</v>
      </c>
      <c r="AJ769" s="31">
        <f t="shared" si="411"/>
        <v>22.2</v>
      </c>
      <c r="AK769" s="22">
        <f t="shared" si="412"/>
        <v>20</v>
      </c>
      <c r="AL769" s="22">
        <f t="shared" si="413"/>
        <v>10</v>
      </c>
      <c r="AM769" s="22">
        <f t="shared" si="414"/>
        <v>10</v>
      </c>
      <c r="AN769" s="22">
        <f t="shared" si="415"/>
        <v>19</v>
      </c>
      <c r="AO769" s="22">
        <f t="shared" si="416"/>
        <v>23</v>
      </c>
      <c r="AP769" s="22">
        <f t="shared" si="417"/>
        <v>7</v>
      </c>
      <c r="AQ769" s="2">
        <f t="shared" si="418"/>
        <v>0.253</v>
      </c>
    </row>
    <row r="770" spans="1:43" x14ac:dyDescent="0.25">
      <c r="A770" s="26" t="str">
        <f t="shared" si="419"/>
        <v/>
      </c>
      <c r="B770" t="s">
        <v>3584</v>
      </c>
      <c r="C770" t="s">
        <v>42</v>
      </c>
      <c r="D770" t="s">
        <v>24</v>
      </c>
      <c r="E770" t="s">
        <v>3583</v>
      </c>
      <c r="F770">
        <v>2026</v>
      </c>
      <c r="G770" t="s">
        <v>5657</v>
      </c>
      <c r="H770" s="4">
        <v>46171</v>
      </c>
      <c r="I770" s="4" t="str">
        <f t="shared" ref="I770:I833" si="420">IFERROR(INDEX(Conferences_Conference,MATCH(E770,Conferences_Team,0)),"")</f>
        <v>Mountain West</v>
      </c>
      <c r="J770" s="2">
        <f t="shared" ref="J770:J833" si="421">IFERROR(INDEX(Stats_Hit_AVG,MATCH($B770,Stats_Hit_Player,0)),"")</f>
        <v>0.27700000000000002</v>
      </c>
      <c r="K770" s="2">
        <f t="shared" ref="K770:K833" si="422">IFERROR(INDEX(Stats_Hit_OBP,MATCH($B770,Stats_Hit_Player,0)),"")</f>
        <v>0.39300000000000002</v>
      </c>
      <c r="L770" s="2">
        <f t="shared" ref="L770:L833" si="423">IFERROR(INDEX(Stats_Hit_SLG,MATCH($B770,Stats_Hit_Player,0)),"")</f>
        <v>0.40500000000000003</v>
      </c>
      <c r="M770" s="2">
        <f t="shared" ref="M770:M833" si="424">IFERROR(INDEX(Stats_Hit_OPS,MATCH($B770,Stats_Hit_Player,0)),"")</f>
        <v>0.79800000000000004</v>
      </c>
      <c r="N770" s="22" cm="1">
        <f t="array" ref="N770">IFERROR(INDEX(Stats_Hit_GP,MATCH($B770,Stats_Hit_Player,0)),"")</f>
        <v>51</v>
      </c>
      <c r="O770" s="22">
        <f t="shared" ref="O770:O833" si="425">IFERROR(INDEX(Stats_Hit_PA,MATCH($B770,Stats_Hit_Player,0)),"")</f>
        <v>242</v>
      </c>
      <c r="P770" s="22">
        <f t="shared" ref="P770:P833" si="426">IFERROR(INDEX(Stats_Hit_AB,MATCH($B770,Stats_Hit_Player,0)),"")</f>
        <v>195</v>
      </c>
      <c r="Q770" s="22">
        <f t="shared" ref="Q770:Q833" si="427">IFERROR(INDEX(Stats_Hit_R,MATCH($B770,Stats_Hit_Player,0)),"")</f>
        <v>42</v>
      </c>
      <c r="R770" s="22">
        <f t="shared" ref="R770:R833" si="428">IFERROR(INDEX(Stats_Hit_H,MATCH($B770,Stats_Hit_Player,0)),"")</f>
        <v>54</v>
      </c>
      <c r="S770" s="22">
        <f t="shared" ref="S770:S833" si="429">IFERROR(INDEX(Stats_Hit_2B,MATCH($B770,Stats_Hit_Player,0)),"")</f>
        <v>13</v>
      </c>
      <c r="T770" s="22">
        <f t="shared" ref="T770:T833" si="430">IFERROR(INDEX(Stats_Hit_3B,MATCH($B770,Stats_Hit_Player,0)),"")</f>
        <v>0</v>
      </c>
      <c r="U770" s="22">
        <f t="shared" ref="U770:U833" si="431">IFERROR(INDEX(Stats_Hit_HR,MATCH($B770,Stats_Hit_Player,0)),"")</f>
        <v>4</v>
      </c>
      <c r="V770" s="22">
        <f t="shared" ref="V770:V833" si="432">IFERROR(INDEX(Stats_Hit_RBI,MATCH($B770,Stats_Hit_Player,0)),"")</f>
        <v>20</v>
      </c>
      <c r="W770" s="22">
        <f t="shared" ref="W770:W833" si="433">IFERROR(INDEX(Stats_Hit_HBP,MATCH($B770,Stats_Hit_Player,0)),"")</f>
        <v>13</v>
      </c>
      <c r="X770" s="22">
        <f t="shared" ref="X770:X833" si="434">IFERROR(INDEX(Stats_Hit_BB,MATCH($B770,Stats_Hit_Player,0)),"")</f>
        <v>27</v>
      </c>
      <c r="Y770" s="22">
        <f t="shared" ref="Y770:Y833" si="435">IFERROR(INDEX(Stats_Hit_K,MATCH($B770,Stats_Hit_Player,0)),"")</f>
        <v>24</v>
      </c>
      <c r="Z770" s="22">
        <f t="shared" ref="Z770:Z833" si="436">IFERROR(INDEX(Stats_Hit_SB,MATCH($B770,Stats_Hit_Player,0)),"")</f>
        <v>8</v>
      </c>
      <c r="AA770" s="22">
        <f t="shared" ref="AA770:AA833" si="437">IFERROR(INDEX(Stats_Hit_CS,MATCH($B770,Stats_Hit_Player,0)),"")</f>
        <v>3</v>
      </c>
      <c r="AB770" s="22" t="str">
        <f t="shared" ref="AB770:AB833" si="438">IFERROR(INDEX(Stats_Pitch_Win,MATCH($B770,Stats_Pitch_Player,0)),"")</f>
        <v/>
      </c>
      <c r="AC770" s="22" t="str">
        <f t="shared" ref="AC770:AC833" si="439">IFERROR(INDEX(Stats_Pitch_Loss,MATCH($B770,Stats_Pitch_Player,0)),"")</f>
        <v/>
      </c>
      <c r="AD770" s="29" t="str">
        <f t="shared" ref="AD770:AD833" si="440">IFERROR(INDEX(Stats_Pitch_ERA,MATCH($B770,Stats_Pitch_Player,0)),"")</f>
        <v/>
      </c>
      <c r="AE770" s="22" t="str">
        <f t="shared" ref="AE770:AE833" si="441">IFERROR(INDEX(Stats_Pitch_App,MATCH($B770,Stats_Pitch_Player,0)),"")</f>
        <v/>
      </c>
      <c r="AF770" s="22" t="str">
        <f t="shared" ref="AF770:AF833" si="442">IFERROR(INDEX(Stats_Pitch_GS,MATCH($B770,Stats_Pitch_Player,0)),"")</f>
        <v/>
      </c>
      <c r="AG770" s="22" t="str">
        <f t="shared" ref="AG770:AG833" si="443">IFERROR(INDEX(Stats_Pitch_CG,MATCH($B770,Stats_Pitch_Player,0)),"")</f>
        <v/>
      </c>
      <c r="AH770" s="22" t="str">
        <f t="shared" ref="AH770:AH833" si="444">IFERROR(INDEX(Stats_Pitch_SHO,MATCH($B770,Stats_Pitch_Player,0)),"")</f>
        <v/>
      </c>
      <c r="AI770" s="22" t="str">
        <f t="shared" ref="AI770:AI833" si="445">IFERROR(INDEX(Stats_Pitch_SV,MATCH($B770,Stats_Pitch_Player,0)),"")</f>
        <v/>
      </c>
      <c r="AJ770" s="31" t="str">
        <f t="shared" ref="AJ770:AJ833" si="446">IFERROR(INDEX(Stats_Pitch_IP,MATCH($B770,Stats_Pitch_Player,0)),"")</f>
        <v/>
      </c>
      <c r="AK770" s="22" t="str">
        <f t="shared" ref="AK770:AK833" si="447">IFERROR(INDEX(Stats_Pitch_H,MATCH($B770,Stats_Pitch_Player,0)),"")</f>
        <v/>
      </c>
      <c r="AL770" s="22" t="str">
        <f t="shared" ref="AL770:AL833" si="448">IFERROR(INDEX(Stats_Pitch_R,MATCH($B770,Stats_Pitch_Player,0)),"")</f>
        <v/>
      </c>
      <c r="AM770" s="22" t="str">
        <f t="shared" ref="AM770:AM833" si="449">IFERROR(INDEX(Stats_Pitch_ER,MATCH($B770,Stats_Pitch_Player,0)),"")</f>
        <v/>
      </c>
      <c r="AN770" s="22" t="str">
        <f t="shared" ref="AN770:AN833" si="450">IFERROR(INDEX(Stats_Pitch_BB,MATCH($B770,Stats_Pitch_Player,0)),"")</f>
        <v/>
      </c>
      <c r="AO770" s="22" t="str">
        <f t="shared" ref="AO770:AO833" si="451">IFERROR(INDEX(Stats_Pitch_K,MATCH($B770,Stats_Pitch_Player,0)),"")</f>
        <v/>
      </c>
      <c r="AP770" s="22" t="str">
        <f t="shared" ref="AP770:AP833" si="452">IFERROR(INDEX(Stats_Pitch_HBP,MATCH($B770,Stats_Pitch_Player,0)),"")</f>
        <v/>
      </c>
      <c r="AQ770" s="2" t="str">
        <f t="shared" ref="AQ770:AQ833" si="453">IFERROR(INDEX(Stats_Pitch_BA,MATCH($B770,Stats_Pitch_Player,0)),"")</f>
        <v/>
      </c>
    </row>
    <row r="771" spans="1:43" x14ac:dyDescent="0.25">
      <c r="A771" s="26" t="str">
        <f t="shared" ref="A771:A834" si="454">IF(OR(D771="SR", D771="GR"), 1, "")</f>
        <v/>
      </c>
      <c r="B771" t="s">
        <v>6823</v>
      </c>
      <c r="C771" t="s">
        <v>64</v>
      </c>
      <c r="D771" t="s">
        <v>37</v>
      </c>
      <c r="E771" t="s">
        <v>3583</v>
      </c>
      <c r="F771">
        <v>2026</v>
      </c>
      <c r="G771" t="s">
        <v>5657</v>
      </c>
      <c r="H771" s="4">
        <v>46171</v>
      </c>
      <c r="I771" s="4" t="str">
        <f t="shared" si="420"/>
        <v>Mountain West</v>
      </c>
      <c r="J771" s="2" t="str">
        <f t="shared" si="421"/>
        <v/>
      </c>
      <c r="K771" s="2" t="str">
        <f t="shared" si="422"/>
        <v/>
      </c>
      <c r="L771" s="2" t="str">
        <f t="shared" si="423"/>
        <v/>
      </c>
      <c r="M771" s="2" t="str">
        <f t="shared" si="424"/>
        <v/>
      </c>
      <c r="N771" s="22" t="str" cm="1">
        <f t="array" ref="N771">IFERROR(INDEX(Stats_Hit_GP,MATCH($B771,Stats_Hit_Player,0)),"")</f>
        <v/>
      </c>
      <c r="O771" s="22" t="str">
        <f t="shared" si="425"/>
        <v/>
      </c>
      <c r="P771" s="22" t="str">
        <f t="shared" si="426"/>
        <v/>
      </c>
      <c r="Q771" s="22" t="str">
        <f t="shared" si="427"/>
        <v/>
      </c>
      <c r="R771" s="22" t="str">
        <f t="shared" si="428"/>
        <v/>
      </c>
      <c r="S771" s="22" t="str">
        <f t="shared" si="429"/>
        <v/>
      </c>
      <c r="T771" s="22" t="str">
        <f t="shared" si="430"/>
        <v/>
      </c>
      <c r="U771" s="22" t="str">
        <f t="shared" si="431"/>
        <v/>
      </c>
      <c r="V771" s="22" t="str">
        <f t="shared" si="432"/>
        <v/>
      </c>
      <c r="W771" s="22" t="str">
        <f t="shared" si="433"/>
        <v/>
      </c>
      <c r="X771" s="22" t="str">
        <f t="shared" si="434"/>
        <v/>
      </c>
      <c r="Y771" s="22" t="str">
        <f t="shared" si="435"/>
        <v/>
      </c>
      <c r="Z771" s="22" t="str">
        <f t="shared" si="436"/>
        <v/>
      </c>
      <c r="AA771" s="22" t="str">
        <f t="shared" si="437"/>
        <v/>
      </c>
      <c r="AB771" s="22">
        <f t="shared" si="438"/>
        <v>1</v>
      </c>
      <c r="AC771" s="22">
        <f t="shared" si="439"/>
        <v>1</v>
      </c>
      <c r="AD771" s="29">
        <f t="shared" si="440"/>
        <v>11.66</v>
      </c>
      <c r="AE771" s="22">
        <f t="shared" si="441"/>
        <v>23</v>
      </c>
      <c r="AF771" s="22">
        <f t="shared" si="442"/>
        <v>0</v>
      </c>
      <c r="AG771" s="22">
        <f t="shared" si="443"/>
        <v>0</v>
      </c>
      <c r="AH771" s="22">
        <f t="shared" si="444"/>
        <v>0</v>
      </c>
      <c r="AI771" s="22">
        <f t="shared" si="445"/>
        <v>1</v>
      </c>
      <c r="AJ771" s="31">
        <f t="shared" si="446"/>
        <v>29.1</v>
      </c>
      <c r="AK771" s="22">
        <f t="shared" si="447"/>
        <v>48</v>
      </c>
      <c r="AL771" s="22">
        <f t="shared" si="448"/>
        <v>40</v>
      </c>
      <c r="AM771" s="22">
        <f t="shared" si="449"/>
        <v>38</v>
      </c>
      <c r="AN771" s="22">
        <f t="shared" si="450"/>
        <v>10</v>
      </c>
      <c r="AO771" s="22">
        <f t="shared" si="451"/>
        <v>23</v>
      </c>
      <c r="AP771" s="22">
        <f t="shared" si="452"/>
        <v>8</v>
      </c>
      <c r="AQ771" s="2">
        <f t="shared" si="453"/>
        <v>0.372</v>
      </c>
    </row>
    <row r="772" spans="1:43" x14ac:dyDescent="0.25">
      <c r="A772" s="26" t="str">
        <f t="shared" si="454"/>
        <v/>
      </c>
      <c r="B772" t="s">
        <v>6556</v>
      </c>
      <c r="C772" t="s">
        <v>64</v>
      </c>
      <c r="D772" t="s">
        <v>24</v>
      </c>
      <c r="E772" t="s">
        <v>5097</v>
      </c>
      <c r="F772">
        <v>2026</v>
      </c>
      <c r="G772" t="s">
        <v>5657</v>
      </c>
      <c r="H772" s="4">
        <v>46171</v>
      </c>
      <c r="I772" s="4" t="str">
        <f t="shared" si="420"/>
        <v>Sun Belt</v>
      </c>
      <c r="J772" s="2" t="str">
        <f t="shared" si="421"/>
        <v/>
      </c>
      <c r="K772" s="2" t="str">
        <f t="shared" si="422"/>
        <v/>
      </c>
      <c r="L772" s="2" t="str">
        <f t="shared" si="423"/>
        <v/>
      </c>
      <c r="M772" s="2" t="str">
        <f t="shared" si="424"/>
        <v/>
      </c>
      <c r="N772" s="22" t="str" cm="1">
        <f t="array" ref="N772">IFERROR(INDEX(Stats_Hit_GP,MATCH($B772,Stats_Hit_Player,0)),"")</f>
        <v/>
      </c>
      <c r="O772" s="22" t="str">
        <f t="shared" si="425"/>
        <v/>
      </c>
      <c r="P772" s="22" t="str">
        <f t="shared" si="426"/>
        <v/>
      </c>
      <c r="Q772" s="22" t="str">
        <f t="shared" si="427"/>
        <v/>
      </c>
      <c r="R772" s="22" t="str">
        <f t="shared" si="428"/>
        <v/>
      </c>
      <c r="S772" s="22" t="str">
        <f t="shared" si="429"/>
        <v/>
      </c>
      <c r="T772" s="22" t="str">
        <f t="shared" si="430"/>
        <v/>
      </c>
      <c r="U772" s="22" t="str">
        <f t="shared" si="431"/>
        <v/>
      </c>
      <c r="V772" s="22" t="str">
        <f t="shared" si="432"/>
        <v/>
      </c>
      <c r="W772" s="22" t="str">
        <f t="shared" si="433"/>
        <v/>
      </c>
      <c r="X772" s="22" t="str">
        <f t="shared" si="434"/>
        <v/>
      </c>
      <c r="Y772" s="22" t="str">
        <f t="shared" si="435"/>
        <v/>
      </c>
      <c r="Z772" s="22" t="str">
        <f t="shared" si="436"/>
        <v/>
      </c>
      <c r="AA772" s="22" t="str">
        <f t="shared" si="437"/>
        <v/>
      </c>
      <c r="AB772" s="22">
        <f t="shared" si="438"/>
        <v>0</v>
      </c>
      <c r="AC772" s="22">
        <f t="shared" si="439"/>
        <v>0</v>
      </c>
      <c r="AD772" s="29">
        <f t="shared" si="440"/>
        <v>0</v>
      </c>
      <c r="AE772" s="22">
        <f t="shared" si="441"/>
        <v>1</v>
      </c>
      <c r="AF772" s="22">
        <f t="shared" si="442"/>
        <v>0</v>
      </c>
      <c r="AG772" s="22">
        <f t="shared" si="443"/>
        <v>0</v>
      </c>
      <c r="AH772" s="22">
        <f t="shared" si="444"/>
        <v>0</v>
      </c>
      <c r="AI772" s="22">
        <f t="shared" si="445"/>
        <v>0</v>
      </c>
      <c r="AJ772" s="31">
        <f t="shared" si="446"/>
        <v>0</v>
      </c>
      <c r="AK772" s="22">
        <f t="shared" si="447"/>
        <v>0</v>
      </c>
      <c r="AL772" s="22">
        <f t="shared" si="448"/>
        <v>2</v>
      </c>
      <c r="AM772" s="22">
        <f t="shared" si="449"/>
        <v>0</v>
      </c>
      <c r="AN772" s="22">
        <f t="shared" si="450"/>
        <v>2</v>
      </c>
      <c r="AO772" s="22">
        <f t="shared" si="451"/>
        <v>0</v>
      </c>
      <c r="AP772" s="22">
        <f t="shared" si="452"/>
        <v>0</v>
      </c>
      <c r="AQ772" s="2">
        <f t="shared" si="453"/>
        <v>0</v>
      </c>
    </row>
    <row r="773" spans="1:43" x14ac:dyDescent="0.25">
      <c r="A773" s="26" t="str">
        <f t="shared" si="454"/>
        <v/>
      </c>
      <c r="B773" t="s">
        <v>4764</v>
      </c>
      <c r="C773" t="s">
        <v>25</v>
      </c>
      <c r="D773" t="s">
        <v>37</v>
      </c>
      <c r="E773" t="s">
        <v>4751</v>
      </c>
      <c r="F773">
        <v>2026</v>
      </c>
      <c r="G773" t="s">
        <v>5657</v>
      </c>
      <c r="H773" s="4">
        <v>46171</v>
      </c>
      <c r="I773" s="4" t="str">
        <f t="shared" si="420"/>
        <v>Southland</v>
      </c>
      <c r="J773" s="2">
        <f t="shared" si="421"/>
        <v>0.2</v>
      </c>
      <c r="K773" s="2">
        <f t="shared" si="422"/>
        <v>0.42899999999999999</v>
      </c>
      <c r="L773" s="2">
        <f t="shared" si="423"/>
        <v>0.2</v>
      </c>
      <c r="M773" s="2">
        <f t="shared" si="424"/>
        <v>0.629</v>
      </c>
      <c r="N773" s="22" cm="1">
        <f t="array" ref="N773">IFERROR(INDEX(Stats_Hit_GP,MATCH($B773,Stats_Hit_Player,0)),"")</f>
        <v>5</v>
      </c>
      <c r="O773" s="22">
        <f t="shared" si="425"/>
        <v>7</v>
      </c>
      <c r="P773" s="22">
        <f t="shared" si="426"/>
        <v>5</v>
      </c>
      <c r="Q773" s="22">
        <f t="shared" si="427"/>
        <v>1</v>
      </c>
      <c r="R773" s="22">
        <f t="shared" si="428"/>
        <v>1</v>
      </c>
      <c r="S773" s="22">
        <f t="shared" si="429"/>
        <v>0</v>
      </c>
      <c r="T773" s="22">
        <f t="shared" si="430"/>
        <v>0</v>
      </c>
      <c r="U773" s="22">
        <f t="shared" si="431"/>
        <v>0</v>
      </c>
      <c r="V773" s="22">
        <f t="shared" si="432"/>
        <v>0</v>
      </c>
      <c r="W773" s="22">
        <f t="shared" si="433"/>
        <v>0</v>
      </c>
      <c r="X773" s="22">
        <f t="shared" si="434"/>
        <v>2</v>
      </c>
      <c r="Y773" s="22">
        <f t="shared" si="435"/>
        <v>1</v>
      </c>
      <c r="Z773" s="22">
        <f t="shared" si="436"/>
        <v>0</v>
      </c>
      <c r="AA773" s="22">
        <f t="shared" si="437"/>
        <v>0</v>
      </c>
      <c r="AB773" s="22" t="str">
        <f t="shared" si="438"/>
        <v/>
      </c>
      <c r="AC773" s="22" t="str">
        <f t="shared" si="439"/>
        <v/>
      </c>
      <c r="AD773" s="29" t="str">
        <f t="shared" si="440"/>
        <v/>
      </c>
      <c r="AE773" s="22" t="str">
        <f t="shared" si="441"/>
        <v/>
      </c>
      <c r="AF773" s="22" t="str">
        <f t="shared" si="442"/>
        <v/>
      </c>
      <c r="AG773" s="22" t="str">
        <f t="shared" si="443"/>
        <v/>
      </c>
      <c r="AH773" s="22" t="str">
        <f t="shared" si="444"/>
        <v/>
      </c>
      <c r="AI773" s="22" t="str">
        <f t="shared" si="445"/>
        <v/>
      </c>
      <c r="AJ773" s="31" t="str">
        <f t="shared" si="446"/>
        <v/>
      </c>
      <c r="AK773" s="22" t="str">
        <f t="shared" si="447"/>
        <v/>
      </c>
      <c r="AL773" s="22" t="str">
        <f t="shared" si="448"/>
        <v/>
      </c>
      <c r="AM773" s="22" t="str">
        <f t="shared" si="449"/>
        <v/>
      </c>
      <c r="AN773" s="22" t="str">
        <f t="shared" si="450"/>
        <v/>
      </c>
      <c r="AO773" s="22" t="str">
        <f t="shared" si="451"/>
        <v/>
      </c>
      <c r="AP773" s="22" t="str">
        <f t="shared" si="452"/>
        <v/>
      </c>
      <c r="AQ773" s="2" t="str">
        <f t="shared" si="453"/>
        <v/>
      </c>
    </row>
    <row r="774" spans="1:43" x14ac:dyDescent="0.25">
      <c r="A774" s="26" t="str">
        <f t="shared" si="454"/>
        <v/>
      </c>
      <c r="B774" t="s">
        <v>698</v>
      </c>
      <c r="C774" t="s">
        <v>33</v>
      </c>
      <c r="D774" t="s">
        <v>24</v>
      </c>
      <c r="E774" t="s">
        <v>684</v>
      </c>
      <c r="F774">
        <v>2026</v>
      </c>
      <c r="G774" t="s">
        <v>5657</v>
      </c>
      <c r="H774" s="4">
        <v>46171</v>
      </c>
      <c r="I774" s="4" t="str">
        <f t="shared" si="420"/>
        <v>American Athletic</v>
      </c>
      <c r="J774" s="2">
        <f t="shared" si="421"/>
        <v>0.2</v>
      </c>
      <c r="K774" s="2">
        <f t="shared" si="422"/>
        <v>0.27300000000000002</v>
      </c>
      <c r="L774" s="2">
        <f t="shared" si="423"/>
        <v>0.2</v>
      </c>
      <c r="M774" s="2">
        <f t="shared" si="424"/>
        <v>0.47299999999999998</v>
      </c>
      <c r="N774" s="22" cm="1">
        <f t="array" ref="N774">IFERROR(INDEX(Stats_Hit_GP,MATCH($B774,Stats_Hit_Player,0)),"")</f>
        <v>8</v>
      </c>
      <c r="O774" s="22">
        <f t="shared" si="425"/>
        <v>23</v>
      </c>
      <c r="P774" s="22">
        <f t="shared" si="426"/>
        <v>20</v>
      </c>
      <c r="Q774" s="22">
        <f t="shared" si="427"/>
        <v>2</v>
      </c>
      <c r="R774" s="22">
        <f t="shared" si="428"/>
        <v>4</v>
      </c>
      <c r="S774" s="22">
        <f t="shared" si="429"/>
        <v>0</v>
      </c>
      <c r="T774" s="22">
        <f t="shared" si="430"/>
        <v>0</v>
      </c>
      <c r="U774" s="22">
        <f t="shared" si="431"/>
        <v>0</v>
      </c>
      <c r="V774" s="22">
        <f t="shared" si="432"/>
        <v>1</v>
      </c>
      <c r="W774" s="22">
        <f t="shared" si="433"/>
        <v>1</v>
      </c>
      <c r="X774" s="22">
        <f t="shared" si="434"/>
        <v>1</v>
      </c>
      <c r="Y774" s="22">
        <f t="shared" si="435"/>
        <v>6</v>
      </c>
      <c r="Z774" s="22">
        <f t="shared" si="436"/>
        <v>1</v>
      </c>
      <c r="AA774" s="22">
        <f t="shared" si="437"/>
        <v>0</v>
      </c>
      <c r="AB774" s="22" t="str">
        <f t="shared" si="438"/>
        <v/>
      </c>
      <c r="AC774" s="22" t="str">
        <f t="shared" si="439"/>
        <v/>
      </c>
      <c r="AD774" s="29" t="str">
        <f t="shared" si="440"/>
        <v/>
      </c>
      <c r="AE774" s="22" t="str">
        <f t="shared" si="441"/>
        <v/>
      </c>
      <c r="AF774" s="22" t="str">
        <f t="shared" si="442"/>
        <v/>
      </c>
      <c r="AG774" s="22" t="str">
        <f t="shared" si="443"/>
        <v/>
      </c>
      <c r="AH774" s="22" t="str">
        <f t="shared" si="444"/>
        <v/>
      </c>
      <c r="AI774" s="22" t="str">
        <f t="shared" si="445"/>
        <v/>
      </c>
      <c r="AJ774" s="31" t="str">
        <f t="shared" si="446"/>
        <v/>
      </c>
      <c r="AK774" s="22" t="str">
        <f t="shared" si="447"/>
        <v/>
      </c>
      <c r="AL774" s="22" t="str">
        <f t="shared" si="448"/>
        <v/>
      </c>
      <c r="AM774" s="22" t="str">
        <f t="shared" si="449"/>
        <v/>
      </c>
      <c r="AN774" s="22" t="str">
        <f t="shared" si="450"/>
        <v/>
      </c>
      <c r="AO774" s="22" t="str">
        <f t="shared" si="451"/>
        <v/>
      </c>
      <c r="AP774" s="22" t="str">
        <f t="shared" si="452"/>
        <v/>
      </c>
      <c r="AQ774" s="2" t="str">
        <f t="shared" si="453"/>
        <v/>
      </c>
    </row>
    <row r="775" spans="1:43" x14ac:dyDescent="0.25">
      <c r="A775" s="26" t="str">
        <f t="shared" si="454"/>
        <v/>
      </c>
      <c r="B775" t="s">
        <v>4760</v>
      </c>
      <c r="C775" t="s">
        <v>30</v>
      </c>
      <c r="D775" t="s">
        <v>37</v>
      </c>
      <c r="E775" t="s">
        <v>4751</v>
      </c>
      <c r="F775">
        <v>2026</v>
      </c>
      <c r="G775" t="s">
        <v>5657</v>
      </c>
      <c r="H775" s="4">
        <v>46171</v>
      </c>
      <c r="I775" s="4" t="str">
        <f t="shared" si="420"/>
        <v>Southland</v>
      </c>
      <c r="J775" s="2">
        <f t="shared" si="421"/>
        <v>0.27200000000000002</v>
      </c>
      <c r="K775" s="2">
        <f t="shared" si="422"/>
        <v>0.33700000000000002</v>
      </c>
      <c r="L775" s="2">
        <f t="shared" si="423"/>
        <v>0.34599999999999997</v>
      </c>
      <c r="M775" s="2">
        <f t="shared" si="424"/>
        <v>0.68300000000000005</v>
      </c>
      <c r="N775" s="22" cm="1">
        <f t="array" ref="N775">IFERROR(INDEX(Stats_Hit_GP,MATCH($B775,Stats_Hit_Player,0)),"")</f>
        <v>27</v>
      </c>
      <c r="O775" s="22">
        <f t="shared" si="425"/>
        <v>93</v>
      </c>
      <c r="P775" s="22">
        <f t="shared" si="426"/>
        <v>81</v>
      </c>
      <c r="Q775" s="22">
        <f t="shared" si="427"/>
        <v>12</v>
      </c>
      <c r="R775" s="22">
        <f t="shared" si="428"/>
        <v>22</v>
      </c>
      <c r="S775" s="22">
        <f t="shared" si="429"/>
        <v>4</v>
      </c>
      <c r="T775" s="22">
        <f t="shared" si="430"/>
        <v>1</v>
      </c>
      <c r="U775" s="22">
        <f t="shared" si="431"/>
        <v>0</v>
      </c>
      <c r="V775" s="22">
        <f t="shared" si="432"/>
        <v>10</v>
      </c>
      <c r="W775" s="22">
        <f t="shared" si="433"/>
        <v>1</v>
      </c>
      <c r="X775" s="22">
        <f t="shared" si="434"/>
        <v>7</v>
      </c>
      <c r="Y775" s="22">
        <f t="shared" si="435"/>
        <v>23</v>
      </c>
      <c r="Z775" s="22">
        <f t="shared" si="436"/>
        <v>6</v>
      </c>
      <c r="AA775" s="22">
        <f t="shared" si="437"/>
        <v>2</v>
      </c>
      <c r="AB775" s="22" t="str">
        <f t="shared" si="438"/>
        <v/>
      </c>
      <c r="AC775" s="22" t="str">
        <f t="shared" si="439"/>
        <v/>
      </c>
      <c r="AD775" s="29" t="str">
        <f t="shared" si="440"/>
        <v/>
      </c>
      <c r="AE775" s="22" t="str">
        <f t="shared" si="441"/>
        <v/>
      </c>
      <c r="AF775" s="22" t="str">
        <f t="shared" si="442"/>
        <v/>
      </c>
      <c r="AG775" s="22" t="str">
        <f t="shared" si="443"/>
        <v/>
      </c>
      <c r="AH775" s="22" t="str">
        <f t="shared" si="444"/>
        <v/>
      </c>
      <c r="AI775" s="22" t="str">
        <f t="shared" si="445"/>
        <v/>
      </c>
      <c r="AJ775" s="31" t="str">
        <f t="shared" si="446"/>
        <v/>
      </c>
      <c r="AK775" s="22" t="str">
        <f t="shared" si="447"/>
        <v/>
      </c>
      <c r="AL775" s="22" t="str">
        <f t="shared" si="448"/>
        <v/>
      </c>
      <c r="AM775" s="22" t="str">
        <f t="shared" si="449"/>
        <v/>
      </c>
      <c r="AN775" s="22" t="str">
        <f t="shared" si="450"/>
        <v/>
      </c>
      <c r="AO775" s="22" t="str">
        <f t="shared" si="451"/>
        <v/>
      </c>
      <c r="AP775" s="22" t="str">
        <f t="shared" si="452"/>
        <v/>
      </c>
      <c r="AQ775" s="2" t="str">
        <f t="shared" si="453"/>
        <v/>
      </c>
    </row>
    <row r="776" spans="1:43" x14ac:dyDescent="0.25">
      <c r="A776" s="26" t="str">
        <f t="shared" si="454"/>
        <v/>
      </c>
      <c r="B776" t="s">
        <v>694</v>
      </c>
      <c r="C776" t="s">
        <v>33</v>
      </c>
      <c r="D776" t="s">
        <v>24</v>
      </c>
      <c r="E776" t="s">
        <v>684</v>
      </c>
      <c r="F776">
        <v>2026</v>
      </c>
      <c r="G776" t="s">
        <v>5657</v>
      </c>
      <c r="H776" s="4">
        <v>46171</v>
      </c>
      <c r="I776" s="4" t="str">
        <f t="shared" si="420"/>
        <v>American Athletic</v>
      </c>
      <c r="J776" s="2">
        <f t="shared" si="421"/>
        <v>0.27100000000000002</v>
      </c>
      <c r="K776" s="2">
        <f t="shared" si="422"/>
        <v>0.372</v>
      </c>
      <c r="L776" s="2">
        <f t="shared" si="423"/>
        <v>0.47299999999999998</v>
      </c>
      <c r="M776" s="2">
        <f t="shared" si="424"/>
        <v>0.84499999999999997</v>
      </c>
      <c r="N776" s="22" cm="1">
        <f t="array" ref="N776">IFERROR(INDEX(Stats_Hit_GP,MATCH($B776,Stats_Hit_Player,0)),"")</f>
        <v>39</v>
      </c>
      <c r="O776" s="22">
        <f t="shared" si="425"/>
        <v>156</v>
      </c>
      <c r="P776" s="22">
        <f t="shared" si="426"/>
        <v>129</v>
      </c>
      <c r="Q776" s="22">
        <f t="shared" si="427"/>
        <v>29</v>
      </c>
      <c r="R776" s="22">
        <f t="shared" si="428"/>
        <v>35</v>
      </c>
      <c r="S776" s="22">
        <f t="shared" si="429"/>
        <v>9</v>
      </c>
      <c r="T776" s="22">
        <f t="shared" si="430"/>
        <v>1</v>
      </c>
      <c r="U776" s="22">
        <f t="shared" si="431"/>
        <v>5</v>
      </c>
      <c r="V776" s="22">
        <f t="shared" si="432"/>
        <v>36</v>
      </c>
      <c r="W776" s="22">
        <f t="shared" si="433"/>
        <v>10</v>
      </c>
      <c r="X776" s="22">
        <f t="shared" si="434"/>
        <v>13</v>
      </c>
      <c r="Y776" s="22">
        <f t="shared" si="435"/>
        <v>27</v>
      </c>
      <c r="Z776" s="22">
        <f t="shared" si="436"/>
        <v>3</v>
      </c>
      <c r="AA776" s="22">
        <f t="shared" si="437"/>
        <v>2</v>
      </c>
      <c r="AB776" s="22" t="str">
        <f t="shared" si="438"/>
        <v/>
      </c>
      <c r="AC776" s="22" t="str">
        <f t="shared" si="439"/>
        <v/>
      </c>
      <c r="AD776" s="29" t="str">
        <f t="shared" si="440"/>
        <v/>
      </c>
      <c r="AE776" s="22" t="str">
        <f t="shared" si="441"/>
        <v/>
      </c>
      <c r="AF776" s="22" t="str">
        <f t="shared" si="442"/>
        <v/>
      </c>
      <c r="AG776" s="22" t="str">
        <f t="shared" si="443"/>
        <v/>
      </c>
      <c r="AH776" s="22" t="str">
        <f t="shared" si="444"/>
        <v/>
      </c>
      <c r="AI776" s="22" t="str">
        <f t="shared" si="445"/>
        <v/>
      </c>
      <c r="AJ776" s="31" t="str">
        <f t="shared" si="446"/>
        <v/>
      </c>
      <c r="AK776" s="22" t="str">
        <f t="shared" si="447"/>
        <v/>
      </c>
      <c r="AL776" s="22" t="str">
        <f t="shared" si="448"/>
        <v/>
      </c>
      <c r="AM776" s="22" t="str">
        <f t="shared" si="449"/>
        <v/>
      </c>
      <c r="AN776" s="22" t="str">
        <f t="shared" si="450"/>
        <v/>
      </c>
      <c r="AO776" s="22" t="str">
        <f t="shared" si="451"/>
        <v/>
      </c>
      <c r="AP776" s="22" t="str">
        <f t="shared" si="452"/>
        <v/>
      </c>
      <c r="AQ776" s="2" t="str">
        <f t="shared" si="453"/>
        <v/>
      </c>
    </row>
    <row r="777" spans="1:43" x14ac:dyDescent="0.25">
      <c r="A777" s="26" t="str">
        <f t="shared" si="454"/>
        <v/>
      </c>
      <c r="B777" t="s">
        <v>6824</v>
      </c>
      <c r="C777" t="s">
        <v>64</v>
      </c>
      <c r="D777" t="s">
        <v>37</v>
      </c>
      <c r="E777" t="s">
        <v>5097</v>
      </c>
      <c r="F777">
        <v>2026</v>
      </c>
      <c r="G777" t="s">
        <v>5657</v>
      </c>
      <c r="H777" s="4">
        <v>46171</v>
      </c>
      <c r="I777" s="4" t="str">
        <f t="shared" si="420"/>
        <v>Sun Belt</v>
      </c>
      <c r="J777" s="2" t="str">
        <f t="shared" si="421"/>
        <v/>
      </c>
      <c r="K777" s="2" t="str">
        <f t="shared" si="422"/>
        <v/>
      </c>
      <c r="L777" s="2" t="str">
        <f t="shared" si="423"/>
        <v/>
      </c>
      <c r="M777" s="2" t="str">
        <f t="shared" si="424"/>
        <v/>
      </c>
      <c r="N777" s="22" t="str" cm="1">
        <f t="array" ref="N777">IFERROR(INDEX(Stats_Hit_GP,MATCH($B777,Stats_Hit_Player,0)),"")</f>
        <v/>
      </c>
      <c r="O777" s="22" t="str">
        <f t="shared" si="425"/>
        <v/>
      </c>
      <c r="P777" s="22" t="str">
        <f t="shared" si="426"/>
        <v/>
      </c>
      <c r="Q777" s="22" t="str">
        <f t="shared" si="427"/>
        <v/>
      </c>
      <c r="R777" s="22" t="str">
        <f t="shared" si="428"/>
        <v/>
      </c>
      <c r="S777" s="22" t="str">
        <f t="shared" si="429"/>
        <v/>
      </c>
      <c r="T777" s="22" t="str">
        <f t="shared" si="430"/>
        <v/>
      </c>
      <c r="U777" s="22" t="str">
        <f t="shared" si="431"/>
        <v/>
      </c>
      <c r="V777" s="22" t="str">
        <f t="shared" si="432"/>
        <v/>
      </c>
      <c r="W777" s="22" t="str">
        <f t="shared" si="433"/>
        <v/>
      </c>
      <c r="X777" s="22" t="str">
        <f t="shared" si="434"/>
        <v/>
      </c>
      <c r="Y777" s="22" t="str">
        <f t="shared" si="435"/>
        <v/>
      </c>
      <c r="Z777" s="22" t="str">
        <f t="shared" si="436"/>
        <v/>
      </c>
      <c r="AA777" s="22" t="str">
        <f t="shared" si="437"/>
        <v/>
      </c>
      <c r="AB777" s="22">
        <f t="shared" si="438"/>
        <v>0</v>
      </c>
      <c r="AC777" s="22">
        <f t="shared" si="439"/>
        <v>0</v>
      </c>
      <c r="AD777" s="29">
        <f t="shared" si="440"/>
        <v>12.6</v>
      </c>
      <c r="AE777" s="22">
        <f t="shared" si="441"/>
        <v>9</v>
      </c>
      <c r="AF777" s="22">
        <f t="shared" si="442"/>
        <v>0</v>
      </c>
      <c r="AG777" s="22">
        <f t="shared" si="443"/>
        <v>0</v>
      </c>
      <c r="AH777" s="22">
        <f t="shared" si="444"/>
        <v>0</v>
      </c>
      <c r="AI777" s="22">
        <f t="shared" si="445"/>
        <v>0</v>
      </c>
      <c r="AJ777" s="31">
        <f t="shared" si="446"/>
        <v>10</v>
      </c>
      <c r="AK777" s="22">
        <f t="shared" si="447"/>
        <v>15</v>
      </c>
      <c r="AL777" s="22">
        <f t="shared" si="448"/>
        <v>14</v>
      </c>
      <c r="AM777" s="22">
        <f t="shared" si="449"/>
        <v>14</v>
      </c>
      <c r="AN777" s="22">
        <f t="shared" si="450"/>
        <v>7</v>
      </c>
      <c r="AO777" s="22">
        <f t="shared" si="451"/>
        <v>8</v>
      </c>
      <c r="AP777" s="22">
        <f t="shared" si="452"/>
        <v>1</v>
      </c>
      <c r="AQ777" s="2">
        <f t="shared" si="453"/>
        <v>0.32600000000000001</v>
      </c>
    </row>
    <row r="778" spans="1:43" x14ac:dyDescent="0.25">
      <c r="A778" s="26" t="str">
        <f t="shared" si="454"/>
        <v/>
      </c>
      <c r="B778" t="s">
        <v>996</v>
      </c>
      <c r="C778" t="s">
        <v>25</v>
      </c>
      <c r="D778" t="s">
        <v>47</v>
      </c>
      <c r="E778" t="s">
        <v>985</v>
      </c>
      <c r="F778">
        <v>2026</v>
      </c>
      <c r="G778" t="s">
        <v>5657</v>
      </c>
      <c r="H778" s="4">
        <v>46171</v>
      </c>
      <c r="I778" s="4" t="str">
        <f t="shared" si="420"/>
        <v>Atlantic Sun</v>
      </c>
      <c r="J778" s="2">
        <f t="shared" si="421"/>
        <v>0.2</v>
      </c>
      <c r="K778" s="2">
        <f t="shared" si="422"/>
        <v>0.30399999999999999</v>
      </c>
      <c r="L778" s="2">
        <f t="shared" si="423"/>
        <v>0.25</v>
      </c>
      <c r="M778" s="2">
        <f t="shared" si="424"/>
        <v>0.55400000000000005</v>
      </c>
      <c r="N778" s="22" cm="1">
        <f t="array" ref="N778">IFERROR(INDEX(Stats_Hit_GP,MATCH($B778,Stats_Hit_Player,0)),"")</f>
        <v>8</v>
      </c>
      <c r="O778" s="22">
        <f t="shared" si="425"/>
        <v>23</v>
      </c>
      <c r="P778" s="22">
        <f t="shared" si="426"/>
        <v>20</v>
      </c>
      <c r="Q778" s="22">
        <f t="shared" si="427"/>
        <v>4</v>
      </c>
      <c r="R778" s="22">
        <f t="shared" si="428"/>
        <v>4</v>
      </c>
      <c r="S778" s="22">
        <f t="shared" si="429"/>
        <v>1</v>
      </c>
      <c r="T778" s="22">
        <f t="shared" si="430"/>
        <v>0</v>
      </c>
      <c r="U778" s="22">
        <f t="shared" si="431"/>
        <v>0</v>
      </c>
      <c r="V778" s="22">
        <f t="shared" si="432"/>
        <v>0</v>
      </c>
      <c r="W778" s="22">
        <f t="shared" si="433"/>
        <v>0</v>
      </c>
      <c r="X778" s="22">
        <f t="shared" si="434"/>
        <v>3</v>
      </c>
      <c r="Y778" s="22">
        <f t="shared" si="435"/>
        <v>7</v>
      </c>
      <c r="Z778" s="22">
        <f t="shared" si="436"/>
        <v>0</v>
      </c>
      <c r="AA778" s="22">
        <f t="shared" si="437"/>
        <v>0</v>
      </c>
      <c r="AB778" s="22" t="str">
        <f t="shared" si="438"/>
        <v/>
      </c>
      <c r="AC778" s="22" t="str">
        <f t="shared" si="439"/>
        <v/>
      </c>
      <c r="AD778" s="29" t="str">
        <f t="shared" si="440"/>
        <v/>
      </c>
      <c r="AE778" s="22" t="str">
        <f t="shared" si="441"/>
        <v/>
      </c>
      <c r="AF778" s="22" t="str">
        <f t="shared" si="442"/>
        <v/>
      </c>
      <c r="AG778" s="22" t="str">
        <f t="shared" si="443"/>
        <v/>
      </c>
      <c r="AH778" s="22" t="str">
        <f t="shared" si="444"/>
        <v/>
      </c>
      <c r="AI778" s="22" t="str">
        <f t="shared" si="445"/>
        <v/>
      </c>
      <c r="AJ778" s="31" t="str">
        <f t="shared" si="446"/>
        <v/>
      </c>
      <c r="AK778" s="22" t="str">
        <f t="shared" si="447"/>
        <v/>
      </c>
      <c r="AL778" s="22" t="str">
        <f t="shared" si="448"/>
        <v/>
      </c>
      <c r="AM778" s="22" t="str">
        <f t="shared" si="449"/>
        <v/>
      </c>
      <c r="AN778" s="22" t="str">
        <f t="shared" si="450"/>
        <v/>
      </c>
      <c r="AO778" s="22" t="str">
        <f t="shared" si="451"/>
        <v/>
      </c>
      <c r="AP778" s="22" t="str">
        <f t="shared" si="452"/>
        <v/>
      </c>
      <c r="AQ778" s="2" t="str">
        <f t="shared" si="453"/>
        <v/>
      </c>
    </row>
    <row r="779" spans="1:43" x14ac:dyDescent="0.25">
      <c r="A779" s="26" t="str">
        <f t="shared" si="454"/>
        <v/>
      </c>
      <c r="B779" t="s">
        <v>2934</v>
      </c>
      <c r="C779" t="s">
        <v>33</v>
      </c>
      <c r="D779" t="s">
        <v>47</v>
      </c>
      <c r="E779" t="s">
        <v>2921</v>
      </c>
      <c r="F779">
        <v>2026</v>
      </c>
      <c r="G779" t="s">
        <v>5657</v>
      </c>
      <c r="H779" s="4">
        <v>46171</v>
      </c>
      <c r="I779" s="4" t="str">
        <f t="shared" si="420"/>
        <v>Metro Atlantic</v>
      </c>
      <c r="J779" s="2">
        <f t="shared" si="421"/>
        <v>0.161</v>
      </c>
      <c r="K779" s="2">
        <f t="shared" si="422"/>
        <v>0.161</v>
      </c>
      <c r="L779" s="2">
        <f t="shared" si="423"/>
        <v>0.161</v>
      </c>
      <c r="M779" s="2">
        <f t="shared" si="424"/>
        <v>0.32300000000000001</v>
      </c>
      <c r="N779" s="22" cm="1">
        <f t="array" ref="N779">IFERROR(INDEX(Stats_Hit_GP,MATCH($B779,Stats_Hit_Player,0)),"")</f>
        <v>12</v>
      </c>
      <c r="O779" s="22">
        <f t="shared" si="425"/>
        <v>32</v>
      </c>
      <c r="P779" s="22">
        <f t="shared" si="426"/>
        <v>31</v>
      </c>
      <c r="Q779" s="22">
        <f t="shared" si="427"/>
        <v>1</v>
      </c>
      <c r="R779" s="22">
        <f t="shared" si="428"/>
        <v>5</v>
      </c>
      <c r="S779" s="22">
        <f t="shared" si="429"/>
        <v>0</v>
      </c>
      <c r="T779" s="22">
        <f t="shared" si="430"/>
        <v>0</v>
      </c>
      <c r="U779" s="22">
        <f t="shared" si="431"/>
        <v>0</v>
      </c>
      <c r="V779" s="22">
        <f t="shared" si="432"/>
        <v>1</v>
      </c>
      <c r="W779" s="22">
        <f t="shared" si="433"/>
        <v>0</v>
      </c>
      <c r="X779" s="22">
        <f t="shared" si="434"/>
        <v>0</v>
      </c>
      <c r="Y779" s="22">
        <f t="shared" si="435"/>
        <v>6</v>
      </c>
      <c r="Z779" s="22">
        <f t="shared" si="436"/>
        <v>0</v>
      </c>
      <c r="AA779" s="22">
        <f t="shared" si="437"/>
        <v>0</v>
      </c>
      <c r="AB779" s="22" t="str">
        <f t="shared" si="438"/>
        <v/>
      </c>
      <c r="AC779" s="22" t="str">
        <f t="shared" si="439"/>
        <v/>
      </c>
      <c r="AD779" s="29" t="str">
        <f t="shared" si="440"/>
        <v/>
      </c>
      <c r="AE779" s="22" t="str">
        <f t="shared" si="441"/>
        <v/>
      </c>
      <c r="AF779" s="22" t="str">
        <f t="shared" si="442"/>
        <v/>
      </c>
      <c r="AG779" s="22" t="str">
        <f t="shared" si="443"/>
        <v/>
      </c>
      <c r="AH779" s="22" t="str">
        <f t="shared" si="444"/>
        <v/>
      </c>
      <c r="AI779" s="22" t="str">
        <f t="shared" si="445"/>
        <v/>
      </c>
      <c r="AJ779" s="31" t="str">
        <f t="shared" si="446"/>
        <v/>
      </c>
      <c r="AK779" s="22" t="str">
        <f t="shared" si="447"/>
        <v/>
      </c>
      <c r="AL779" s="22" t="str">
        <f t="shared" si="448"/>
        <v/>
      </c>
      <c r="AM779" s="22" t="str">
        <f t="shared" si="449"/>
        <v/>
      </c>
      <c r="AN779" s="22" t="str">
        <f t="shared" si="450"/>
        <v/>
      </c>
      <c r="AO779" s="22" t="str">
        <f t="shared" si="451"/>
        <v/>
      </c>
      <c r="AP779" s="22" t="str">
        <f t="shared" si="452"/>
        <v/>
      </c>
      <c r="AQ779" s="2" t="str">
        <f t="shared" si="453"/>
        <v/>
      </c>
    </row>
    <row r="780" spans="1:43" x14ac:dyDescent="0.25">
      <c r="A780" s="26" t="str">
        <f t="shared" si="454"/>
        <v/>
      </c>
      <c r="B780" t="s">
        <v>6825</v>
      </c>
      <c r="C780" t="s">
        <v>64</v>
      </c>
      <c r="D780" t="s">
        <v>47</v>
      </c>
      <c r="E780" t="s">
        <v>2921</v>
      </c>
      <c r="F780">
        <v>2026</v>
      </c>
      <c r="G780" t="s">
        <v>5657</v>
      </c>
      <c r="H780" s="4">
        <v>46171</v>
      </c>
      <c r="I780" s="4" t="str">
        <f t="shared" si="420"/>
        <v>Metro Atlantic</v>
      </c>
      <c r="J780" s="2" t="str">
        <f t="shared" si="421"/>
        <v/>
      </c>
      <c r="K780" s="2" t="str">
        <f t="shared" si="422"/>
        <v/>
      </c>
      <c r="L780" s="2" t="str">
        <f t="shared" si="423"/>
        <v/>
      </c>
      <c r="M780" s="2" t="str">
        <f t="shared" si="424"/>
        <v/>
      </c>
      <c r="N780" s="22" t="str" cm="1">
        <f t="array" ref="N780">IFERROR(INDEX(Stats_Hit_GP,MATCH($B780,Stats_Hit_Player,0)),"")</f>
        <v/>
      </c>
      <c r="O780" s="22" t="str">
        <f t="shared" si="425"/>
        <v/>
      </c>
      <c r="P780" s="22" t="str">
        <f t="shared" si="426"/>
        <v/>
      </c>
      <c r="Q780" s="22" t="str">
        <f t="shared" si="427"/>
        <v/>
      </c>
      <c r="R780" s="22" t="str">
        <f t="shared" si="428"/>
        <v/>
      </c>
      <c r="S780" s="22" t="str">
        <f t="shared" si="429"/>
        <v/>
      </c>
      <c r="T780" s="22" t="str">
        <f t="shared" si="430"/>
        <v/>
      </c>
      <c r="U780" s="22" t="str">
        <f t="shared" si="431"/>
        <v/>
      </c>
      <c r="V780" s="22" t="str">
        <f t="shared" si="432"/>
        <v/>
      </c>
      <c r="W780" s="22" t="str">
        <f t="shared" si="433"/>
        <v/>
      </c>
      <c r="X780" s="22" t="str">
        <f t="shared" si="434"/>
        <v/>
      </c>
      <c r="Y780" s="22" t="str">
        <f t="shared" si="435"/>
        <v/>
      </c>
      <c r="Z780" s="22" t="str">
        <f t="shared" si="436"/>
        <v/>
      </c>
      <c r="AA780" s="22" t="str">
        <f t="shared" si="437"/>
        <v/>
      </c>
      <c r="AB780" s="22">
        <f t="shared" si="438"/>
        <v>0</v>
      </c>
      <c r="AC780" s="22">
        <f t="shared" si="439"/>
        <v>0</v>
      </c>
      <c r="AD780" s="29">
        <f t="shared" si="440"/>
        <v>0</v>
      </c>
      <c r="AE780" s="22">
        <f t="shared" si="441"/>
        <v>1</v>
      </c>
      <c r="AF780" s="22">
        <f t="shared" si="442"/>
        <v>0</v>
      </c>
      <c r="AG780" s="22">
        <f t="shared" si="443"/>
        <v>0</v>
      </c>
      <c r="AH780" s="22">
        <f t="shared" si="444"/>
        <v>0</v>
      </c>
      <c r="AI780" s="22">
        <f t="shared" si="445"/>
        <v>0</v>
      </c>
      <c r="AJ780" s="31">
        <f t="shared" si="446"/>
        <v>1</v>
      </c>
      <c r="AK780" s="22">
        <f t="shared" si="447"/>
        <v>0</v>
      </c>
      <c r="AL780" s="22">
        <f t="shared" si="448"/>
        <v>0</v>
      </c>
      <c r="AM780" s="22">
        <f t="shared" si="449"/>
        <v>0</v>
      </c>
      <c r="AN780" s="22">
        <f t="shared" si="450"/>
        <v>1</v>
      </c>
      <c r="AO780" s="22">
        <f t="shared" si="451"/>
        <v>1</v>
      </c>
      <c r="AP780" s="22">
        <f t="shared" si="452"/>
        <v>0</v>
      </c>
      <c r="AQ780" s="2">
        <f t="shared" si="453"/>
        <v>0</v>
      </c>
    </row>
    <row r="781" spans="1:43" x14ac:dyDescent="0.25">
      <c r="A781" s="26" t="str">
        <f t="shared" si="454"/>
        <v/>
      </c>
      <c r="B781" t="s">
        <v>6826</v>
      </c>
      <c r="C781" t="s">
        <v>64</v>
      </c>
      <c r="D781" t="s">
        <v>47</v>
      </c>
      <c r="E781" t="s">
        <v>2921</v>
      </c>
      <c r="F781">
        <v>2026</v>
      </c>
      <c r="G781" t="s">
        <v>5657</v>
      </c>
      <c r="H781" s="4">
        <v>46171</v>
      </c>
      <c r="I781" s="4" t="str">
        <f t="shared" si="420"/>
        <v>Metro Atlantic</v>
      </c>
      <c r="J781" s="2" t="str">
        <f t="shared" si="421"/>
        <v/>
      </c>
      <c r="K781" s="2" t="str">
        <f t="shared" si="422"/>
        <v/>
      </c>
      <c r="L781" s="2" t="str">
        <f t="shared" si="423"/>
        <v/>
      </c>
      <c r="M781" s="2" t="str">
        <f t="shared" si="424"/>
        <v/>
      </c>
      <c r="N781" s="22" t="str" cm="1">
        <f t="array" ref="N781">IFERROR(INDEX(Stats_Hit_GP,MATCH($B781,Stats_Hit_Player,0)),"")</f>
        <v/>
      </c>
      <c r="O781" s="22" t="str">
        <f t="shared" si="425"/>
        <v/>
      </c>
      <c r="P781" s="22" t="str">
        <f t="shared" si="426"/>
        <v/>
      </c>
      <c r="Q781" s="22" t="str">
        <f t="shared" si="427"/>
        <v/>
      </c>
      <c r="R781" s="22" t="str">
        <f t="shared" si="428"/>
        <v/>
      </c>
      <c r="S781" s="22" t="str">
        <f t="shared" si="429"/>
        <v/>
      </c>
      <c r="T781" s="22" t="str">
        <f t="shared" si="430"/>
        <v/>
      </c>
      <c r="U781" s="22" t="str">
        <f t="shared" si="431"/>
        <v/>
      </c>
      <c r="V781" s="22" t="str">
        <f t="shared" si="432"/>
        <v/>
      </c>
      <c r="W781" s="22" t="str">
        <f t="shared" si="433"/>
        <v/>
      </c>
      <c r="X781" s="22" t="str">
        <f t="shared" si="434"/>
        <v/>
      </c>
      <c r="Y781" s="22" t="str">
        <f t="shared" si="435"/>
        <v/>
      </c>
      <c r="Z781" s="22" t="str">
        <f t="shared" si="436"/>
        <v/>
      </c>
      <c r="AA781" s="22" t="str">
        <f t="shared" si="437"/>
        <v/>
      </c>
      <c r="AB781" s="22">
        <f t="shared" si="438"/>
        <v>0</v>
      </c>
      <c r="AC781" s="22">
        <f t="shared" si="439"/>
        <v>0</v>
      </c>
      <c r="AD781" s="29">
        <f t="shared" si="440"/>
        <v>36</v>
      </c>
      <c r="AE781" s="22">
        <f t="shared" si="441"/>
        <v>1</v>
      </c>
      <c r="AF781" s="22">
        <f t="shared" si="442"/>
        <v>0</v>
      </c>
      <c r="AG781" s="22">
        <f t="shared" si="443"/>
        <v>0</v>
      </c>
      <c r="AH781" s="22">
        <f t="shared" si="444"/>
        <v>0</v>
      </c>
      <c r="AI781" s="22">
        <f t="shared" si="445"/>
        <v>0</v>
      </c>
      <c r="AJ781" s="31">
        <f t="shared" si="446"/>
        <v>1</v>
      </c>
      <c r="AK781" s="22">
        <f t="shared" si="447"/>
        <v>3</v>
      </c>
      <c r="AL781" s="22">
        <f t="shared" si="448"/>
        <v>4</v>
      </c>
      <c r="AM781" s="22">
        <f t="shared" si="449"/>
        <v>4</v>
      </c>
      <c r="AN781" s="22">
        <f t="shared" si="450"/>
        <v>0</v>
      </c>
      <c r="AO781" s="22">
        <f t="shared" si="451"/>
        <v>1</v>
      </c>
      <c r="AP781" s="22">
        <f t="shared" si="452"/>
        <v>1</v>
      </c>
      <c r="AQ781" s="2">
        <f t="shared" si="453"/>
        <v>0.5</v>
      </c>
    </row>
    <row r="782" spans="1:43" x14ac:dyDescent="0.25">
      <c r="A782" s="26" t="str">
        <f t="shared" si="454"/>
        <v/>
      </c>
      <c r="B782" t="s">
        <v>6827</v>
      </c>
      <c r="C782" t="s">
        <v>64</v>
      </c>
      <c r="D782" t="s">
        <v>37</v>
      </c>
      <c r="E782" t="s">
        <v>1399</v>
      </c>
      <c r="F782">
        <v>2026</v>
      </c>
      <c r="G782" t="s">
        <v>5657</v>
      </c>
      <c r="H782" s="4">
        <v>46171</v>
      </c>
      <c r="I782" s="4" t="str">
        <f t="shared" si="420"/>
        <v>Big East</v>
      </c>
      <c r="J782" s="2" t="str">
        <f t="shared" si="421"/>
        <v/>
      </c>
      <c r="K782" s="2" t="str">
        <f t="shared" si="422"/>
        <v/>
      </c>
      <c r="L782" s="2" t="str">
        <f t="shared" si="423"/>
        <v/>
      </c>
      <c r="M782" s="2" t="str">
        <f t="shared" si="424"/>
        <v/>
      </c>
      <c r="N782" s="22" t="str" cm="1">
        <f t="array" ref="N782">IFERROR(INDEX(Stats_Hit_GP,MATCH($B782,Stats_Hit_Player,0)),"")</f>
        <v/>
      </c>
      <c r="O782" s="22" t="str">
        <f t="shared" si="425"/>
        <v/>
      </c>
      <c r="P782" s="22" t="str">
        <f t="shared" si="426"/>
        <v/>
      </c>
      <c r="Q782" s="22" t="str">
        <f t="shared" si="427"/>
        <v/>
      </c>
      <c r="R782" s="22" t="str">
        <f t="shared" si="428"/>
        <v/>
      </c>
      <c r="S782" s="22" t="str">
        <f t="shared" si="429"/>
        <v/>
      </c>
      <c r="T782" s="22" t="str">
        <f t="shared" si="430"/>
        <v/>
      </c>
      <c r="U782" s="22" t="str">
        <f t="shared" si="431"/>
        <v/>
      </c>
      <c r="V782" s="22" t="str">
        <f t="shared" si="432"/>
        <v/>
      </c>
      <c r="W782" s="22" t="str">
        <f t="shared" si="433"/>
        <v/>
      </c>
      <c r="X782" s="22" t="str">
        <f t="shared" si="434"/>
        <v/>
      </c>
      <c r="Y782" s="22" t="str">
        <f t="shared" si="435"/>
        <v/>
      </c>
      <c r="Z782" s="22" t="str">
        <f t="shared" si="436"/>
        <v/>
      </c>
      <c r="AA782" s="22" t="str">
        <f t="shared" si="437"/>
        <v/>
      </c>
      <c r="AB782" s="22">
        <f t="shared" si="438"/>
        <v>2</v>
      </c>
      <c r="AC782" s="22">
        <f t="shared" si="439"/>
        <v>1</v>
      </c>
      <c r="AD782" s="29">
        <f t="shared" si="440"/>
        <v>7.54</v>
      </c>
      <c r="AE782" s="22">
        <f t="shared" si="441"/>
        <v>14</v>
      </c>
      <c r="AF782" s="22">
        <f t="shared" si="442"/>
        <v>2</v>
      </c>
      <c r="AG782" s="22">
        <f t="shared" si="443"/>
        <v>0</v>
      </c>
      <c r="AH782" s="22">
        <f t="shared" si="444"/>
        <v>0</v>
      </c>
      <c r="AI782" s="22">
        <f t="shared" si="445"/>
        <v>0</v>
      </c>
      <c r="AJ782" s="31">
        <f t="shared" si="446"/>
        <v>22.2</v>
      </c>
      <c r="AK782" s="22">
        <f t="shared" si="447"/>
        <v>32</v>
      </c>
      <c r="AL782" s="22">
        <f t="shared" si="448"/>
        <v>20</v>
      </c>
      <c r="AM782" s="22">
        <f t="shared" si="449"/>
        <v>19</v>
      </c>
      <c r="AN782" s="22">
        <f t="shared" si="450"/>
        <v>15</v>
      </c>
      <c r="AO782" s="22">
        <f t="shared" si="451"/>
        <v>19</v>
      </c>
      <c r="AP782" s="22">
        <f t="shared" si="452"/>
        <v>2</v>
      </c>
      <c r="AQ782" s="2">
        <f t="shared" si="453"/>
        <v>0.34</v>
      </c>
    </row>
    <row r="783" spans="1:43" x14ac:dyDescent="0.25">
      <c r="A783" s="26" t="str">
        <f t="shared" si="454"/>
        <v/>
      </c>
      <c r="B783" t="s">
        <v>6549</v>
      </c>
      <c r="C783" t="s">
        <v>64</v>
      </c>
      <c r="D783" t="s">
        <v>47</v>
      </c>
      <c r="E783" t="s">
        <v>1856</v>
      </c>
      <c r="F783">
        <v>2026</v>
      </c>
      <c r="G783" t="s">
        <v>5657</v>
      </c>
      <c r="H783" s="4">
        <v>46171</v>
      </c>
      <c r="I783" s="4" t="str">
        <f t="shared" si="420"/>
        <v>Big Ten</v>
      </c>
      <c r="J783" s="2" t="str">
        <f t="shared" si="421"/>
        <v/>
      </c>
      <c r="K783" s="2" t="str">
        <f t="shared" si="422"/>
        <v/>
      </c>
      <c r="L783" s="2" t="str">
        <f t="shared" si="423"/>
        <v/>
      </c>
      <c r="M783" s="2" t="str">
        <f t="shared" si="424"/>
        <v/>
      </c>
      <c r="N783" s="22" t="str" cm="1">
        <f t="array" ref="N783">IFERROR(INDEX(Stats_Hit_GP,MATCH($B783,Stats_Hit_Player,0)),"")</f>
        <v/>
      </c>
      <c r="O783" s="22" t="str">
        <f t="shared" si="425"/>
        <v/>
      </c>
      <c r="P783" s="22" t="str">
        <f t="shared" si="426"/>
        <v/>
      </c>
      <c r="Q783" s="22" t="str">
        <f t="shared" si="427"/>
        <v/>
      </c>
      <c r="R783" s="22" t="str">
        <f t="shared" si="428"/>
        <v/>
      </c>
      <c r="S783" s="22" t="str">
        <f t="shared" si="429"/>
        <v/>
      </c>
      <c r="T783" s="22" t="str">
        <f t="shared" si="430"/>
        <v/>
      </c>
      <c r="U783" s="22" t="str">
        <f t="shared" si="431"/>
        <v/>
      </c>
      <c r="V783" s="22" t="str">
        <f t="shared" si="432"/>
        <v/>
      </c>
      <c r="W783" s="22" t="str">
        <f t="shared" si="433"/>
        <v/>
      </c>
      <c r="X783" s="22" t="str">
        <f t="shared" si="434"/>
        <v/>
      </c>
      <c r="Y783" s="22" t="str">
        <f t="shared" si="435"/>
        <v/>
      </c>
      <c r="Z783" s="22" t="str">
        <f t="shared" si="436"/>
        <v/>
      </c>
      <c r="AA783" s="22" t="str">
        <f t="shared" si="437"/>
        <v/>
      </c>
      <c r="AB783" s="22" t="str">
        <f t="shared" si="438"/>
        <v/>
      </c>
      <c r="AC783" s="22" t="str">
        <f t="shared" si="439"/>
        <v/>
      </c>
      <c r="AD783" s="29" t="str">
        <f t="shared" si="440"/>
        <v/>
      </c>
      <c r="AE783" s="22" t="str">
        <f t="shared" si="441"/>
        <v/>
      </c>
      <c r="AF783" s="22" t="str">
        <f t="shared" si="442"/>
        <v/>
      </c>
      <c r="AG783" s="22" t="str">
        <f t="shared" si="443"/>
        <v/>
      </c>
      <c r="AH783" s="22" t="str">
        <f t="shared" si="444"/>
        <v/>
      </c>
      <c r="AI783" s="22" t="str">
        <f t="shared" si="445"/>
        <v/>
      </c>
      <c r="AJ783" s="31" t="str">
        <f t="shared" si="446"/>
        <v/>
      </c>
      <c r="AK783" s="22" t="str">
        <f t="shared" si="447"/>
        <v/>
      </c>
      <c r="AL783" s="22" t="str">
        <f t="shared" si="448"/>
        <v/>
      </c>
      <c r="AM783" s="22" t="str">
        <f t="shared" si="449"/>
        <v/>
      </c>
      <c r="AN783" s="22" t="str">
        <f t="shared" si="450"/>
        <v/>
      </c>
      <c r="AO783" s="22" t="str">
        <f t="shared" si="451"/>
        <v/>
      </c>
      <c r="AP783" s="22" t="str">
        <f t="shared" si="452"/>
        <v/>
      </c>
      <c r="AQ783" s="2" t="str">
        <f t="shared" si="453"/>
        <v/>
      </c>
    </row>
    <row r="784" spans="1:43" x14ac:dyDescent="0.25">
      <c r="A784" s="26" t="str">
        <f t="shared" si="454"/>
        <v/>
      </c>
      <c r="B784" t="s">
        <v>6828</v>
      </c>
      <c r="C784" t="s">
        <v>64</v>
      </c>
      <c r="D784" t="s">
        <v>47</v>
      </c>
      <c r="E784" t="s">
        <v>4648</v>
      </c>
      <c r="F784">
        <v>2026</v>
      </c>
      <c r="G784" t="s">
        <v>5657</v>
      </c>
      <c r="H784" s="4">
        <v>46171</v>
      </c>
      <c r="I784" s="4" t="str">
        <f t="shared" si="420"/>
        <v>Southland</v>
      </c>
      <c r="J784" s="2" t="str">
        <f t="shared" si="421"/>
        <v/>
      </c>
      <c r="K784" s="2" t="str">
        <f t="shared" si="422"/>
        <v/>
      </c>
      <c r="L784" s="2" t="str">
        <f t="shared" si="423"/>
        <v/>
      </c>
      <c r="M784" s="2" t="str">
        <f t="shared" si="424"/>
        <v/>
      </c>
      <c r="N784" s="22" t="str" cm="1">
        <f t="array" ref="N784">IFERROR(INDEX(Stats_Hit_GP,MATCH($B784,Stats_Hit_Player,0)),"")</f>
        <v/>
      </c>
      <c r="O784" s="22" t="str">
        <f t="shared" si="425"/>
        <v/>
      </c>
      <c r="P784" s="22" t="str">
        <f t="shared" si="426"/>
        <v/>
      </c>
      <c r="Q784" s="22" t="str">
        <f t="shared" si="427"/>
        <v/>
      </c>
      <c r="R784" s="22" t="str">
        <f t="shared" si="428"/>
        <v/>
      </c>
      <c r="S784" s="22" t="str">
        <f t="shared" si="429"/>
        <v/>
      </c>
      <c r="T784" s="22" t="str">
        <f t="shared" si="430"/>
        <v/>
      </c>
      <c r="U784" s="22" t="str">
        <f t="shared" si="431"/>
        <v/>
      </c>
      <c r="V784" s="22" t="str">
        <f t="shared" si="432"/>
        <v/>
      </c>
      <c r="W784" s="22" t="str">
        <f t="shared" si="433"/>
        <v/>
      </c>
      <c r="X784" s="22" t="str">
        <f t="shared" si="434"/>
        <v/>
      </c>
      <c r="Y784" s="22" t="str">
        <f t="shared" si="435"/>
        <v/>
      </c>
      <c r="Z784" s="22" t="str">
        <f t="shared" si="436"/>
        <v/>
      </c>
      <c r="AA784" s="22" t="str">
        <f t="shared" si="437"/>
        <v/>
      </c>
      <c r="AB784" s="22">
        <f t="shared" si="438"/>
        <v>5</v>
      </c>
      <c r="AC784" s="22">
        <f t="shared" si="439"/>
        <v>1</v>
      </c>
      <c r="AD784" s="29">
        <f t="shared" si="440"/>
        <v>1.89</v>
      </c>
      <c r="AE784" s="22">
        <f t="shared" si="441"/>
        <v>10</v>
      </c>
      <c r="AF784" s="22">
        <f t="shared" si="442"/>
        <v>4</v>
      </c>
      <c r="AG784" s="22">
        <f t="shared" si="443"/>
        <v>0</v>
      </c>
      <c r="AH784" s="22">
        <f t="shared" si="444"/>
        <v>0</v>
      </c>
      <c r="AI784" s="22">
        <f t="shared" si="445"/>
        <v>1</v>
      </c>
      <c r="AJ784" s="31">
        <f t="shared" si="446"/>
        <v>38</v>
      </c>
      <c r="AK784" s="22">
        <f t="shared" si="447"/>
        <v>32</v>
      </c>
      <c r="AL784" s="22">
        <f t="shared" si="448"/>
        <v>13</v>
      </c>
      <c r="AM784" s="22">
        <f t="shared" si="449"/>
        <v>8</v>
      </c>
      <c r="AN784" s="22">
        <f t="shared" si="450"/>
        <v>11</v>
      </c>
      <c r="AO784" s="22">
        <f t="shared" si="451"/>
        <v>55</v>
      </c>
      <c r="AP784" s="22">
        <f t="shared" si="452"/>
        <v>8</v>
      </c>
      <c r="AQ784" s="2">
        <f t="shared" si="453"/>
        <v>0.222</v>
      </c>
    </row>
    <row r="785" spans="1:43" x14ac:dyDescent="0.25">
      <c r="A785" s="26" t="str">
        <f t="shared" si="454"/>
        <v/>
      </c>
      <c r="B785" t="s">
        <v>434</v>
      </c>
      <c r="C785" t="s">
        <v>44</v>
      </c>
      <c r="D785" t="s">
        <v>47</v>
      </c>
      <c r="E785" t="s">
        <v>422</v>
      </c>
      <c r="F785">
        <v>2026</v>
      </c>
      <c r="G785" t="s">
        <v>5657</v>
      </c>
      <c r="H785" s="4">
        <v>46171</v>
      </c>
      <c r="I785" s="4" t="str">
        <f t="shared" si="420"/>
        <v>ACC</v>
      </c>
      <c r="J785" s="2">
        <f t="shared" si="421"/>
        <v>0.29399999999999998</v>
      </c>
      <c r="K785" s="2">
        <f t="shared" si="422"/>
        <v>0.36199999999999999</v>
      </c>
      <c r="L785" s="2">
        <f t="shared" si="423"/>
        <v>0.42899999999999999</v>
      </c>
      <c r="M785" s="2">
        <f t="shared" si="424"/>
        <v>0.79</v>
      </c>
      <c r="N785" s="22" cm="1">
        <f t="array" ref="N785">IFERROR(INDEX(Stats_Hit_GP,MATCH($B785,Stats_Hit_Player,0)),"")</f>
        <v>38</v>
      </c>
      <c r="O785" s="22">
        <f t="shared" si="425"/>
        <v>152</v>
      </c>
      <c r="P785" s="22">
        <f t="shared" si="426"/>
        <v>126</v>
      </c>
      <c r="Q785" s="22">
        <f t="shared" si="427"/>
        <v>20</v>
      </c>
      <c r="R785" s="22">
        <f t="shared" si="428"/>
        <v>37</v>
      </c>
      <c r="S785" s="22">
        <f t="shared" si="429"/>
        <v>8</v>
      </c>
      <c r="T785" s="22">
        <f t="shared" si="430"/>
        <v>0</v>
      </c>
      <c r="U785" s="22">
        <f t="shared" si="431"/>
        <v>3</v>
      </c>
      <c r="V785" s="22">
        <f t="shared" si="432"/>
        <v>25</v>
      </c>
      <c r="W785" s="22">
        <f t="shared" si="433"/>
        <v>7</v>
      </c>
      <c r="X785" s="22">
        <f t="shared" si="434"/>
        <v>11</v>
      </c>
      <c r="Y785" s="22">
        <f t="shared" si="435"/>
        <v>28</v>
      </c>
      <c r="Z785" s="22">
        <f t="shared" si="436"/>
        <v>1</v>
      </c>
      <c r="AA785" s="22">
        <f t="shared" si="437"/>
        <v>0</v>
      </c>
      <c r="AB785" s="22" t="str">
        <f t="shared" si="438"/>
        <v/>
      </c>
      <c r="AC785" s="22" t="str">
        <f t="shared" si="439"/>
        <v/>
      </c>
      <c r="AD785" s="29" t="str">
        <f t="shared" si="440"/>
        <v/>
      </c>
      <c r="AE785" s="22" t="str">
        <f t="shared" si="441"/>
        <v/>
      </c>
      <c r="AF785" s="22" t="str">
        <f t="shared" si="442"/>
        <v/>
      </c>
      <c r="AG785" s="22" t="str">
        <f t="shared" si="443"/>
        <v/>
      </c>
      <c r="AH785" s="22" t="str">
        <f t="shared" si="444"/>
        <v/>
      </c>
      <c r="AI785" s="22" t="str">
        <f t="shared" si="445"/>
        <v/>
      </c>
      <c r="AJ785" s="31" t="str">
        <f t="shared" si="446"/>
        <v/>
      </c>
      <c r="AK785" s="22" t="str">
        <f t="shared" si="447"/>
        <v/>
      </c>
      <c r="AL785" s="22" t="str">
        <f t="shared" si="448"/>
        <v/>
      </c>
      <c r="AM785" s="22" t="str">
        <f t="shared" si="449"/>
        <v/>
      </c>
      <c r="AN785" s="22" t="str">
        <f t="shared" si="450"/>
        <v/>
      </c>
      <c r="AO785" s="22" t="str">
        <f t="shared" si="451"/>
        <v/>
      </c>
      <c r="AP785" s="22" t="str">
        <f t="shared" si="452"/>
        <v/>
      </c>
      <c r="AQ785" s="2" t="str">
        <f t="shared" si="453"/>
        <v/>
      </c>
    </row>
    <row r="786" spans="1:43" x14ac:dyDescent="0.25">
      <c r="A786" s="26" t="str">
        <f t="shared" si="454"/>
        <v/>
      </c>
      <c r="B786" t="s">
        <v>6829</v>
      </c>
      <c r="C786" t="s">
        <v>64</v>
      </c>
      <c r="D786" t="s">
        <v>47</v>
      </c>
      <c r="E786" t="s">
        <v>69</v>
      </c>
      <c r="F786">
        <v>2026</v>
      </c>
      <c r="G786" t="s">
        <v>5657</v>
      </c>
      <c r="H786" s="4">
        <v>46171</v>
      </c>
      <c r="I786" s="4" t="str">
        <f t="shared" si="420"/>
        <v>Atlantic 10</v>
      </c>
      <c r="J786" s="2" t="str">
        <f t="shared" si="421"/>
        <v/>
      </c>
      <c r="K786" s="2" t="str">
        <f t="shared" si="422"/>
        <v/>
      </c>
      <c r="L786" s="2" t="str">
        <f t="shared" si="423"/>
        <v/>
      </c>
      <c r="M786" s="2" t="str">
        <f t="shared" si="424"/>
        <v/>
      </c>
      <c r="N786" s="22" t="str" cm="1">
        <f t="array" ref="N786">IFERROR(INDEX(Stats_Hit_GP,MATCH($B786,Stats_Hit_Player,0)),"")</f>
        <v/>
      </c>
      <c r="O786" s="22" t="str">
        <f t="shared" si="425"/>
        <v/>
      </c>
      <c r="P786" s="22" t="str">
        <f t="shared" si="426"/>
        <v/>
      </c>
      <c r="Q786" s="22" t="str">
        <f t="shared" si="427"/>
        <v/>
      </c>
      <c r="R786" s="22" t="str">
        <f t="shared" si="428"/>
        <v/>
      </c>
      <c r="S786" s="22" t="str">
        <f t="shared" si="429"/>
        <v/>
      </c>
      <c r="T786" s="22" t="str">
        <f t="shared" si="430"/>
        <v/>
      </c>
      <c r="U786" s="22" t="str">
        <f t="shared" si="431"/>
        <v/>
      </c>
      <c r="V786" s="22" t="str">
        <f t="shared" si="432"/>
        <v/>
      </c>
      <c r="W786" s="22" t="str">
        <f t="shared" si="433"/>
        <v/>
      </c>
      <c r="X786" s="22" t="str">
        <f t="shared" si="434"/>
        <v/>
      </c>
      <c r="Y786" s="22" t="str">
        <f t="shared" si="435"/>
        <v/>
      </c>
      <c r="Z786" s="22" t="str">
        <f t="shared" si="436"/>
        <v/>
      </c>
      <c r="AA786" s="22" t="str">
        <f t="shared" si="437"/>
        <v/>
      </c>
      <c r="AB786" s="22">
        <f t="shared" si="438"/>
        <v>2</v>
      </c>
      <c r="AC786" s="22">
        <f t="shared" si="439"/>
        <v>1</v>
      </c>
      <c r="AD786" s="29">
        <f t="shared" si="440"/>
        <v>3.76</v>
      </c>
      <c r="AE786" s="22">
        <f t="shared" si="441"/>
        <v>22</v>
      </c>
      <c r="AF786" s="22">
        <f t="shared" si="442"/>
        <v>0</v>
      </c>
      <c r="AG786" s="22">
        <f t="shared" si="443"/>
        <v>0</v>
      </c>
      <c r="AH786" s="22">
        <f t="shared" si="444"/>
        <v>0</v>
      </c>
      <c r="AI786" s="22">
        <f t="shared" si="445"/>
        <v>5</v>
      </c>
      <c r="AJ786" s="31">
        <f t="shared" si="446"/>
        <v>26.1</v>
      </c>
      <c r="AK786" s="22">
        <f t="shared" si="447"/>
        <v>21</v>
      </c>
      <c r="AL786" s="22">
        <f t="shared" si="448"/>
        <v>13</v>
      </c>
      <c r="AM786" s="22">
        <f t="shared" si="449"/>
        <v>11</v>
      </c>
      <c r="AN786" s="22">
        <f t="shared" si="450"/>
        <v>15</v>
      </c>
      <c r="AO786" s="22">
        <f t="shared" si="451"/>
        <v>28</v>
      </c>
      <c r="AP786" s="22">
        <f t="shared" si="452"/>
        <v>6</v>
      </c>
      <c r="AQ786" s="2">
        <f t="shared" si="453"/>
        <v>0.219</v>
      </c>
    </row>
    <row r="787" spans="1:43" x14ac:dyDescent="0.25">
      <c r="A787" s="26" t="str">
        <f t="shared" si="454"/>
        <v/>
      </c>
      <c r="B787" t="s">
        <v>6830</v>
      </c>
      <c r="C787" t="s">
        <v>64</v>
      </c>
      <c r="D787" t="s">
        <v>47</v>
      </c>
      <c r="E787" t="s">
        <v>5502</v>
      </c>
      <c r="F787">
        <v>2026</v>
      </c>
      <c r="G787" t="s">
        <v>5657</v>
      </c>
      <c r="H787" s="4">
        <v>46171</v>
      </c>
      <c r="I787" s="4" t="str">
        <f t="shared" si="420"/>
        <v>West Coast</v>
      </c>
      <c r="J787" s="2" t="str">
        <f t="shared" si="421"/>
        <v/>
      </c>
      <c r="K787" s="2" t="str">
        <f t="shared" si="422"/>
        <v/>
      </c>
      <c r="L787" s="2" t="str">
        <f t="shared" si="423"/>
        <v/>
      </c>
      <c r="M787" s="2" t="str">
        <f t="shared" si="424"/>
        <v/>
      </c>
      <c r="N787" s="22" t="str" cm="1">
        <f t="array" ref="N787">IFERROR(INDEX(Stats_Hit_GP,MATCH($B787,Stats_Hit_Player,0)),"")</f>
        <v/>
      </c>
      <c r="O787" s="22" t="str">
        <f t="shared" si="425"/>
        <v/>
      </c>
      <c r="P787" s="22" t="str">
        <f t="shared" si="426"/>
        <v/>
      </c>
      <c r="Q787" s="22" t="str">
        <f t="shared" si="427"/>
        <v/>
      </c>
      <c r="R787" s="22" t="str">
        <f t="shared" si="428"/>
        <v/>
      </c>
      <c r="S787" s="22" t="str">
        <f t="shared" si="429"/>
        <v/>
      </c>
      <c r="T787" s="22" t="str">
        <f t="shared" si="430"/>
        <v/>
      </c>
      <c r="U787" s="22" t="str">
        <f t="shared" si="431"/>
        <v/>
      </c>
      <c r="V787" s="22" t="str">
        <f t="shared" si="432"/>
        <v/>
      </c>
      <c r="W787" s="22" t="str">
        <f t="shared" si="433"/>
        <v/>
      </c>
      <c r="X787" s="22" t="str">
        <f t="shared" si="434"/>
        <v/>
      </c>
      <c r="Y787" s="22" t="str">
        <f t="shared" si="435"/>
        <v/>
      </c>
      <c r="Z787" s="22" t="str">
        <f t="shared" si="436"/>
        <v/>
      </c>
      <c r="AA787" s="22" t="str">
        <f t="shared" si="437"/>
        <v/>
      </c>
      <c r="AB787" s="22">
        <f t="shared" si="438"/>
        <v>1</v>
      </c>
      <c r="AC787" s="22">
        <f t="shared" si="439"/>
        <v>3</v>
      </c>
      <c r="AD787" s="29">
        <f t="shared" si="440"/>
        <v>9.33</v>
      </c>
      <c r="AE787" s="22">
        <f t="shared" si="441"/>
        <v>13</v>
      </c>
      <c r="AF787" s="22">
        <f t="shared" si="442"/>
        <v>2</v>
      </c>
      <c r="AG787" s="22">
        <f t="shared" si="443"/>
        <v>0</v>
      </c>
      <c r="AH787" s="22">
        <f t="shared" si="444"/>
        <v>0</v>
      </c>
      <c r="AI787" s="22">
        <f t="shared" si="445"/>
        <v>0</v>
      </c>
      <c r="AJ787" s="31">
        <f t="shared" si="446"/>
        <v>18.100000000000001</v>
      </c>
      <c r="AK787" s="22">
        <f t="shared" si="447"/>
        <v>23</v>
      </c>
      <c r="AL787" s="22">
        <f t="shared" si="448"/>
        <v>20</v>
      </c>
      <c r="AM787" s="22">
        <f t="shared" si="449"/>
        <v>19</v>
      </c>
      <c r="AN787" s="22">
        <f t="shared" si="450"/>
        <v>16</v>
      </c>
      <c r="AO787" s="22">
        <f t="shared" si="451"/>
        <v>14</v>
      </c>
      <c r="AP787" s="22">
        <f t="shared" si="452"/>
        <v>3</v>
      </c>
      <c r="AQ787" s="2">
        <f t="shared" si="453"/>
        <v>0.31900000000000001</v>
      </c>
    </row>
    <row r="788" spans="1:43" x14ac:dyDescent="0.25">
      <c r="A788" s="26" t="str">
        <f t="shared" si="454"/>
        <v/>
      </c>
      <c r="B788" t="s">
        <v>6831</v>
      </c>
      <c r="C788" t="s">
        <v>64</v>
      </c>
      <c r="D788" t="s">
        <v>47</v>
      </c>
      <c r="E788" t="s">
        <v>4387</v>
      </c>
      <c r="F788">
        <v>2026</v>
      </c>
      <c r="G788" t="s">
        <v>5657</v>
      </c>
      <c r="H788" s="4">
        <v>46171</v>
      </c>
      <c r="I788" s="4" t="str">
        <f t="shared" si="420"/>
        <v>SEC</v>
      </c>
      <c r="J788" s="2" t="str">
        <f t="shared" si="421"/>
        <v/>
      </c>
      <c r="K788" s="2" t="str">
        <f t="shared" si="422"/>
        <v/>
      </c>
      <c r="L788" s="2" t="str">
        <f t="shared" si="423"/>
        <v/>
      </c>
      <c r="M788" s="2" t="str">
        <f t="shared" si="424"/>
        <v/>
      </c>
      <c r="N788" s="22" t="str" cm="1">
        <f t="array" ref="N788">IFERROR(INDEX(Stats_Hit_GP,MATCH($B788,Stats_Hit_Player,0)),"")</f>
        <v/>
      </c>
      <c r="O788" s="22" t="str">
        <f t="shared" si="425"/>
        <v/>
      </c>
      <c r="P788" s="22" t="str">
        <f t="shared" si="426"/>
        <v/>
      </c>
      <c r="Q788" s="22" t="str">
        <f t="shared" si="427"/>
        <v/>
      </c>
      <c r="R788" s="22" t="str">
        <f t="shared" si="428"/>
        <v/>
      </c>
      <c r="S788" s="22" t="str">
        <f t="shared" si="429"/>
        <v/>
      </c>
      <c r="T788" s="22" t="str">
        <f t="shared" si="430"/>
        <v/>
      </c>
      <c r="U788" s="22" t="str">
        <f t="shared" si="431"/>
        <v/>
      </c>
      <c r="V788" s="22" t="str">
        <f t="shared" si="432"/>
        <v/>
      </c>
      <c r="W788" s="22" t="str">
        <f t="shared" si="433"/>
        <v/>
      </c>
      <c r="X788" s="22" t="str">
        <f t="shared" si="434"/>
        <v/>
      </c>
      <c r="Y788" s="22" t="str">
        <f t="shared" si="435"/>
        <v/>
      </c>
      <c r="Z788" s="22" t="str">
        <f t="shared" si="436"/>
        <v/>
      </c>
      <c r="AA788" s="22" t="str">
        <f t="shared" si="437"/>
        <v/>
      </c>
      <c r="AB788" s="22">
        <f t="shared" si="438"/>
        <v>0</v>
      </c>
      <c r="AC788" s="22">
        <f t="shared" si="439"/>
        <v>0</v>
      </c>
      <c r="AD788" s="29">
        <f t="shared" si="440"/>
        <v>2.4500000000000002</v>
      </c>
      <c r="AE788" s="22">
        <f t="shared" si="441"/>
        <v>5</v>
      </c>
      <c r="AF788" s="22">
        <f t="shared" si="442"/>
        <v>1</v>
      </c>
      <c r="AG788" s="22">
        <f t="shared" si="443"/>
        <v>0</v>
      </c>
      <c r="AH788" s="22">
        <f t="shared" si="444"/>
        <v>0</v>
      </c>
      <c r="AI788" s="22">
        <f t="shared" si="445"/>
        <v>0</v>
      </c>
      <c r="AJ788" s="31">
        <f t="shared" si="446"/>
        <v>7.1</v>
      </c>
      <c r="AK788" s="22">
        <f t="shared" si="447"/>
        <v>4</v>
      </c>
      <c r="AL788" s="22">
        <f t="shared" si="448"/>
        <v>3</v>
      </c>
      <c r="AM788" s="22">
        <f t="shared" si="449"/>
        <v>2</v>
      </c>
      <c r="AN788" s="22">
        <f t="shared" si="450"/>
        <v>3</v>
      </c>
      <c r="AO788" s="22">
        <f t="shared" si="451"/>
        <v>9</v>
      </c>
      <c r="AP788" s="22">
        <f t="shared" si="452"/>
        <v>2</v>
      </c>
      <c r="AQ788" s="2">
        <f t="shared" si="453"/>
        <v>0.16</v>
      </c>
    </row>
    <row r="789" spans="1:43" x14ac:dyDescent="0.25">
      <c r="A789" s="26" t="str">
        <f t="shared" si="454"/>
        <v/>
      </c>
      <c r="B789" t="s">
        <v>5096</v>
      </c>
      <c r="C789" t="s">
        <v>38</v>
      </c>
      <c r="D789" t="s">
        <v>47</v>
      </c>
      <c r="E789" t="s">
        <v>5097</v>
      </c>
      <c r="F789">
        <v>2026</v>
      </c>
      <c r="G789" t="s">
        <v>5657</v>
      </c>
      <c r="H789" s="4">
        <v>46171</v>
      </c>
      <c r="I789" s="4" t="str">
        <f t="shared" si="420"/>
        <v>Sun Belt</v>
      </c>
      <c r="J789" s="2">
        <f t="shared" si="421"/>
        <v>0.38400000000000001</v>
      </c>
      <c r="K789" s="2">
        <f t="shared" si="422"/>
        <v>0.48</v>
      </c>
      <c r="L789" s="2">
        <f t="shared" si="423"/>
        <v>0.71899999999999997</v>
      </c>
      <c r="M789" s="2">
        <f t="shared" si="424"/>
        <v>1.1990000000000001</v>
      </c>
      <c r="N789" s="22" cm="1">
        <f t="array" ref="N789">IFERROR(INDEX(Stats_Hit_GP,MATCH($B789,Stats_Hit_Player,0)),"")</f>
        <v>46</v>
      </c>
      <c r="O789" s="22">
        <f t="shared" si="425"/>
        <v>177</v>
      </c>
      <c r="P789" s="22">
        <f t="shared" si="426"/>
        <v>146</v>
      </c>
      <c r="Q789" s="22">
        <f t="shared" si="427"/>
        <v>41</v>
      </c>
      <c r="R789" s="22">
        <f t="shared" si="428"/>
        <v>56</v>
      </c>
      <c r="S789" s="22">
        <f t="shared" si="429"/>
        <v>5</v>
      </c>
      <c r="T789" s="22">
        <f t="shared" si="430"/>
        <v>4</v>
      </c>
      <c r="U789" s="22">
        <f t="shared" si="431"/>
        <v>12</v>
      </c>
      <c r="V789" s="22">
        <f t="shared" si="432"/>
        <v>44</v>
      </c>
      <c r="W789" s="22">
        <f t="shared" si="433"/>
        <v>1</v>
      </c>
      <c r="X789" s="22">
        <f t="shared" si="434"/>
        <v>28</v>
      </c>
      <c r="Y789" s="22">
        <f t="shared" si="435"/>
        <v>47</v>
      </c>
      <c r="Z789" s="22">
        <f t="shared" si="436"/>
        <v>3</v>
      </c>
      <c r="AA789" s="22">
        <f t="shared" si="437"/>
        <v>0</v>
      </c>
      <c r="AB789" s="22" t="str">
        <f t="shared" si="438"/>
        <v/>
      </c>
      <c r="AC789" s="22" t="str">
        <f t="shared" si="439"/>
        <v/>
      </c>
      <c r="AD789" s="29" t="str">
        <f t="shared" si="440"/>
        <v/>
      </c>
      <c r="AE789" s="22" t="str">
        <f t="shared" si="441"/>
        <v/>
      </c>
      <c r="AF789" s="22" t="str">
        <f t="shared" si="442"/>
        <v/>
      </c>
      <c r="AG789" s="22" t="str">
        <f t="shared" si="443"/>
        <v/>
      </c>
      <c r="AH789" s="22" t="str">
        <f t="shared" si="444"/>
        <v/>
      </c>
      <c r="AI789" s="22" t="str">
        <f t="shared" si="445"/>
        <v/>
      </c>
      <c r="AJ789" s="31" t="str">
        <f t="shared" si="446"/>
        <v/>
      </c>
      <c r="AK789" s="22" t="str">
        <f t="shared" si="447"/>
        <v/>
      </c>
      <c r="AL789" s="22" t="str">
        <f t="shared" si="448"/>
        <v/>
      </c>
      <c r="AM789" s="22" t="str">
        <f t="shared" si="449"/>
        <v/>
      </c>
      <c r="AN789" s="22" t="str">
        <f t="shared" si="450"/>
        <v/>
      </c>
      <c r="AO789" s="22" t="str">
        <f t="shared" si="451"/>
        <v/>
      </c>
      <c r="AP789" s="22" t="str">
        <f t="shared" si="452"/>
        <v/>
      </c>
      <c r="AQ789" s="2" t="str">
        <f t="shared" si="453"/>
        <v/>
      </c>
    </row>
    <row r="790" spans="1:43" x14ac:dyDescent="0.25">
      <c r="A790" s="26" t="str">
        <f t="shared" si="454"/>
        <v/>
      </c>
      <c r="B790" t="s">
        <v>5101</v>
      </c>
      <c r="C790" t="s">
        <v>25</v>
      </c>
      <c r="D790" t="s">
        <v>47</v>
      </c>
      <c r="E790" t="s">
        <v>5097</v>
      </c>
      <c r="F790">
        <v>2026</v>
      </c>
      <c r="G790" t="s">
        <v>5657</v>
      </c>
      <c r="H790" s="4">
        <v>46171</v>
      </c>
      <c r="I790" s="4" t="str">
        <f t="shared" si="420"/>
        <v>Sun Belt</v>
      </c>
      <c r="J790" s="2">
        <f t="shared" si="421"/>
        <v>0.28699999999999998</v>
      </c>
      <c r="K790" s="2">
        <f t="shared" si="422"/>
        <v>0.38100000000000001</v>
      </c>
      <c r="L790" s="2">
        <f t="shared" si="423"/>
        <v>0.374</v>
      </c>
      <c r="M790" s="2">
        <f t="shared" si="424"/>
        <v>0.755</v>
      </c>
      <c r="N790" s="22" cm="1">
        <f t="array" ref="N790">IFERROR(INDEX(Stats_Hit_GP,MATCH($B790,Stats_Hit_Player,0)),"")</f>
        <v>48</v>
      </c>
      <c r="O790" s="22">
        <f t="shared" si="425"/>
        <v>204</v>
      </c>
      <c r="P790" s="22">
        <f t="shared" si="426"/>
        <v>174</v>
      </c>
      <c r="Q790" s="22">
        <f t="shared" si="427"/>
        <v>31</v>
      </c>
      <c r="R790" s="22">
        <f t="shared" si="428"/>
        <v>50</v>
      </c>
      <c r="S790" s="22">
        <f t="shared" si="429"/>
        <v>6</v>
      </c>
      <c r="T790" s="22">
        <f t="shared" si="430"/>
        <v>0</v>
      </c>
      <c r="U790" s="22">
        <f t="shared" si="431"/>
        <v>3</v>
      </c>
      <c r="V790" s="22">
        <f t="shared" si="432"/>
        <v>16</v>
      </c>
      <c r="W790" s="22">
        <f t="shared" si="433"/>
        <v>8</v>
      </c>
      <c r="X790" s="22">
        <f t="shared" si="434"/>
        <v>19</v>
      </c>
      <c r="Y790" s="22">
        <f t="shared" si="435"/>
        <v>36</v>
      </c>
      <c r="Z790" s="22">
        <f t="shared" si="436"/>
        <v>9</v>
      </c>
      <c r="AA790" s="22">
        <f t="shared" si="437"/>
        <v>3</v>
      </c>
      <c r="AB790" s="22" t="str">
        <f t="shared" si="438"/>
        <v/>
      </c>
      <c r="AC790" s="22" t="str">
        <f t="shared" si="439"/>
        <v/>
      </c>
      <c r="AD790" s="29" t="str">
        <f t="shared" si="440"/>
        <v/>
      </c>
      <c r="AE790" s="22" t="str">
        <f t="shared" si="441"/>
        <v/>
      </c>
      <c r="AF790" s="22" t="str">
        <f t="shared" si="442"/>
        <v/>
      </c>
      <c r="AG790" s="22" t="str">
        <f t="shared" si="443"/>
        <v/>
      </c>
      <c r="AH790" s="22" t="str">
        <f t="shared" si="444"/>
        <v/>
      </c>
      <c r="AI790" s="22" t="str">
        <f t="shared" si="445"/>
        <v/>
      </c>
      <c r="AJ790" s="31" t="str">
        <f t="shared" si="446"/>
        <v/>
      </c>
      <c r="AK790" s="22" t="str">
        <f t="shared" si="447"/>
        <v/>
      </c>
      <c r="AL790" s="22" t="str">
        <f t="shared" si="448"/>
        <v/>
      </c>
      <c r="AM790" s="22" t="str">
        <f t="shared" si="449"/>
        <v/>
      </c>
      <c r="AN790" s="22" t="str">
        <f t="shared" si="450"/>
        <v/>
      </c>
      <c r="AO790" s="22" t="str">
        <f t="shared" si="451"/>
        <v/>
      </c>
      <c r="AP790" s="22" t="str">
        <f t="shared" si="452"/>
        <v/>
      </c>
      <c r="AQ790" s="2" t="str">
        <f t="shared" si="453"/>
        <v/>
      </c>
    </row>
    <row r="791" spans="1:43" x14ac:dyDescent="0.25">
      <c r="A791" s="26" t="str">
        <f t="shared" si="454"/>
        <v/>
      </c>
      <c r="B791" t="s">
        <v>6832</v>
      </c>
      <c r="C791" t="s">
        <v>64</v>
      </c>
      <c r="D791" t="s">
        <v>47</v>
      </c>
      <c r="E791" t="s">
        <v>5097</v>
      </c>
      <c r="F791">
        <v>2026</v>
      </c>
      <c r="G791" t="s">
        <v>5657</v>
      </c>
      <c r="H791" s="4">
        <v>46171</v>
      </c>
      <c r="I791" s="4" t="str">
        <f t="shared" si="420"/>
        <v>Sun Belt</v>
      </c>
      <c r="J791" s="2" t="str">
        <f t="shared" si="421"/>
        <v/>
      </c>
      <c r="K791" s="2" t="str">
        <f t="shared" si="422"/>
        <v/>
      </c>
      <c r="L791" s="2" t="str">
        <f t="shared" si="423"/>
        <v/>
      </c>
      <c r="M791" s="2" t="str">
        <f t="shared" si="424"/>
        <v/>
      </c>
      <c r="N791" s="22" t="str" cm="1">
        <f t="array" ref="N791">IFERROR(INDEX(Stats_Hit_GP,MATCH($B791,Stats_Hit_Player,0)),"")</f>
        <v/>
      </c>
      <c r="O791" s="22" t="str">
        <f t="shared" si="425"/>
        <v/>
      </c>
      <c r="P791" s="22" t="str">
        <f t="shared" si="426"/>
        <v/>
      </c>
      <c r="Q791" s="22" t="str">
        <f t="shared" si="427"/>
        <v/>
      </c>
      <c r="R791" s="22" t="str">
        <f t="shared" si="428"/>
        <v/>
      </c>
      <c r="S791" s="22" t="str">
        <f t="shared" si="429"/>
        <v/>
      </c>
      <c r="T791" s="22" t="str">
        <f t="shared" si="430"/>
        <v/>
      </c>
      <c r="U791" s="22" t="str">
        <f t="shared" si="431"/>
        <v/>
      </c>
      <c r="V791" s="22" t="str">
        <f t="shared" si="432"/>
        <v/>
      </c>
      <c r="W791" s="22" t="str">
        <f t="shared" si="433"/>
        <v/>
      </c>
      <c r="X791" s="22" t="str">
        <f t="shared" si="434"/>
        <v/>
      </c>
      <c r="Y791" s="22" t="str">
        <f t="shared" si="435"/>
        <v/>
      </c>
      <c r="Z791" s="22" t="str">
        <f t="shared" si="436"/>
        <v/>
      </c>
      <c r="AA791" s="22" t="str">
        <f t="shared" si="437"/>
        <v/>
      </c>
      <c r="AB791" s="22">
        <f t="shared" si="438"/>
        <v>0</v>
      </c>
      <c r="AC791" s="22">
        <f t="shared" si="439"/>
        <v>0</v>
      </c>
      <c r="AD791" s="29">
        <f t="shared" si="440"/>
        <v>3.86</v>
      </c>
      <c r="AE791" s="22">
        <f t="shared" si="441"/>
        <v>3</v>
      </c>
      <c r="AF791" s="22">
        <f t="shared" si="442"/>
        <v>0</v>
      </c>
      <c r="AG791" s="22">
        <f t="shared" si="443"/>
        <v>0</v>
      </c>
      <c r="AH791" s="22">
        <f t="shared" si="444"/>
        <v>0</v>
      </c>
      <c r="AI791" s="22">
        <f t="shared" si="445"/>
        <v>0</v>
      </c>
      <c r="AJ791" s="31">
        <f t="shared" si="446"/>
        <v>2.1</v>
      </c>
      <c r="AK791" s="22">
        <f t="shared" si="447"/>
        <v>4</v>
      </c>
      <c r="AL791" s="22">
        <f t="shared" si="448"/>
        <v>1</v>
      </c>
      <c r="AM791" s="22">
        <f t="shared" si="449"/>
        <v>1</v>
      </c>
      <c r="AN791" s="22">
        <f t="shared" si="450"/>
        <v>2</v>
      </c>
      <c r="AO791" s="22">
        <f t="shared" si="451"/>
        <v>1</v>
      </c>
      <c r="AP791" s="22">
        <f t="shared" si="452"/>
        <v>1</v>
      </c>
      <c r="AQ791" s="2">
        <f t="shared" si="453"/>
        <v>0.36399999999999999</v>
      </c>
    </row>
    <row r="792" spans="1:43" x14ac:dyDescent="0.25">
      <c r="A792" s="26" t="str">
        <f t="shared" si="454"/>
        <v/>
      </c>
      <c r="B792" t="s">
        <v>6833</v>
      </c>
      <c r="C792" t="s">
        <v>5700</v>
      </c>
      <c r="D792" t="s">
        <v>47</v>
      </c>
      <c r="E792" t="s">
        <v>5097</v>
      </c>
      <c r="F792">
        <v>2026</v>
      </c>
      <c r="G792" t="s">
        <v>5657</v>
      </c>
      <c r="H792" s="4">
        <v>46171</v>
      </c>
      <c r="I792" s="4" t="str">
        <f t="shared" si="420"/>
        <v>Sun Belt</v>
      </c>
      <c r="J792" s="2" t="str">
        <f t="shared" si="421"/>
        <v/>
      </c>
      <c r="K792" s="2" t="str">
        <f t="shared" si="422"/>
        <v/>
      </c>
      <c r="L792" s="2" t="str">
        <f t="shared" si="423"/>
        <v/>
      </c>
      <c r="M792" s="2" t="str">
        <f t="shared" si="424"/>
        <v/>
      </c>
      <c r="N792" s="22" t="str" cm="1">
        <f t="array" ref="N792">IFERROR(INDEX(Stats_Hit_GP,MATCH($B792,Stats_Hit_Player,0)),"")</f>
        <v/>
      </c>
      <c r="O792" s="22" t="str">
        <f t="shared" si="425"/>
        <v/>
      </c>
      <c r="P792" s="22" t="str">
        <f t="shared" si="426"/>
        <v/>
      </c>
      <c r="Q792" s="22" t="str">
        <f t="shared" si="427"/>
        <v/>
      </c>
      <c r="R792" s="22" t="str">
        <f t="shared" si="428"/>
        <v/>
      </c>
      <c r="S792" s="22" t="str">
        <f t="shared" si="429"/>
        <v/>
      </c>
      <c r="T792" s="22" t="str">
        <f t="shared" si="430"/>
        <v/>
      </c>
      <c r="U792" s="22" t="str">
        <f t="shared" si="431"/>
        <v/>
      </c>
      <c r="V792" s="22" t="str">
        <f t="shared" si="432"/>
        <v/>
      </c>
      <c r="W792" s="22" t="str">
        <f t="shared" si="433"/>
        <v/>
      </c>
      <c r="X792" s="22" t="str">
        <f t="shared" si="434"/>
        <v/>
      </c>
      <c r="Y792" s="22" t="str">
        <f t="shared" si="435"/>
        <v/>
      </c>
      <c r="Z792" s="22" t="str">
        <f t="shared" si="436"/>
        <v/>
      </c>
      <c r="AA792" s="22" t="str">
        <f t="shared" si="437"/>
        <v/>
      </c>
      <c r="AB792" s="22" t="str">
        <f t="shared" si="438"/>
        <v/>
      </c>
      <c r="AC792" s="22" t="str">
        <f t="shared" si="439"/>
        <v/>
      </c>
      <c r="AD792" s="29" t="str">
        <f t="shared" si="440"/>
        <v/>
      </c>
      <c r="AE792" s="22" t="str">
        <f t="shared" si="441"/>
        <v/>
      </c>
      <c r="AF792" s="22" t="str">
        <f t="shared" si="442"/>
        <v/>
      </c>
      <c r="AG792" s="22" t="str">
        <f t="shared" si="443"/>
        <v/>
      </c>
      <c r="AH792" s="22" t="str">
        <f t="shared" si="444"/>
        <v/>
      </c>
      <c r="AI792" s="22" t="str">
        <f t="shared" si="445"/>
        <v/>
      </c>
      <c r="AJ792" s="31" t="str">
        <f t="shared" si="446"/>
        <v/>
      </c>
      <c r="AK792" s="22" t="str">
        <f t="shared" si="447"/>
        <v/>
      </c>
      <c r="AL792" s="22" t="str">
        <f t="shared" si="448"/>
        <v/>
      </c>
      <c r="AM792" s="22" t="str">
        <f t="shared" si="449"/>
        <v/>
      </c>
      <c r="AN792" s="22" t="str">
        <f t="shared" si="450"/>
        <v/>
      </c>
      <c r="AO792" s="22" t="str">
        <f t="shared" si="451"/>
        <v/>
      </c>
      <c r="AP792" s="22" t="str">
        <f t="shared" si="452"/>
        <v/>
      </c>
      <c r="AQ792" s="2" t="str">
        <f t="shared" si="453"/>
        <v/>
      </c>
    </row>
    <row r="793" spans="1:43" x14ac:dyDescent="0.25">
      <c r="A793" s="26" t="str">
        <f t="shared" si="454"/>
        <v/>
      </c>
      <c r="B793" t="s">
        <v>6834</v>
      </c>
      <c r="C793" t="s">
        <v>64</v>
      </c>
      <c r="D793" t="s">
        <v>47</v>
      </c>
      <c r="E793" t="s">
        <v>5097</v>
      </c>
      <c r="F793">
        <v>2026</v>
      </c>
      <c r="G793" t="s">
        <v>5657</v>
      </c>
      <c r="H793" s="4">
        <v>46171</v>
      </c>
      <c r="I793" s="4" t="str">
        <f t="shared" si="420"/>
        <v>Sun Belt</v>
      </c>
      <c r="J793" s="2" t="str">
        <f t="shared" si="421"/>
        <v/>
      </c>
      <c r="K793" s="2" t="str">
        <f t="shared" si="422"/>
        <v/>
      </c>
      <c r="L793" s="2" t="str">
        <f t="shared" si="423"/>
        <v/>
      </c>
      <c r="M793" s="2" t="str">
        <f t="shared" si="424"/>
        <v/>
      </c>
      <c r="N793" s="22" t="str" cm="1">
        <f t="array" ref="N793">IFERROR(INDEX(Stats_Hit_GP,MATCH($B793,Stats_Hit_Player,0)),"")</f>
        <v/>
      </c>
      <c r="O793" s="22" t="str">
        <f t="shared" si="425"/>
        <v/>
      </c>
      <c r="P793" s="22" t="str">
        <f t="shared" si="426"/>
        <v/>
      </c>
      <c r="Q793" s="22" t="str">
        <f t="shared" si="427"/>
        <v/>
      </c>
      <c r="R793" s="22" t="str">
        <f t="shared" si="428"/>
        <v/>
      </c>
      <c r="S793" s="22" t="str">
        <f t="shared" si="429"/>
        <v/>
      </c>
      <c r="T793" s="22" t="str">
        <f t="shared" si="430"/>
        <v/>
      </c>
      <c r="U793" s="22" t="str">
        <f t="shared" si="431"/>
        <v/>
      </c>
      <c r="V793" s="22" t="str">
        <f t="shared" si="432"/>
        <v/>
      </c>
      <c r="W793" s="22" t="str">
        <f t="shared" si="433"/>
        <v/>
      </c>
      <c r="X793" s="22" t="str">
        <f t="shared" si="434"/>
        <v/>
      </c>
      <c r="Y793" s="22" t="str">
        <f t="shared" si="435"/>
        <v/>
      </c>
      <c r="Z793" s="22" t="str">
        <f t="shared" si="436"/>
        <v/>
      </c>
      <c r="AA793" s="22" t="str">
        <f t="shared" si="437"/>
        <v/>
      </c>
      <c r="AB793" s="22">
        <f t="shared" si="438"/>
        <v>0</v>
      </c>
      <c r="AC793" s="22">
        <f t="shared" si="439"/>
        <v>8</v>
      </c>
      <c r="AD793" s="29">
        <f t="shared" si="440"/>
        <v>10.29</v>
      </c>
      <c r="AE793" s="22">
        <f t="shared" si="441"/>
        <v>17</v>
      </c>
      <c r="AF793" s="22">
        <f t="shared" si="442"/>
        <v>7</v>
      </c>
      <c r="AG793" s="22">
        <f t="shared" si="443"/>
        <v>0</v>
      </c>
      <c r="AH793" s="22">
        <f t="shared" si="444"/>
        <v>0</v>
      </c>
      <c r="AI793" s="22">
        <f t="shared" si="445"/>
        <v>0</v>
      </c>
      <c r="AJ793" s="31">
        <f t="shared" si="446"/>
        <v>35</v>
      </c>
      <c r="AK793" s="22">
        <f t="shared" si="447"/>
        <v>36</v>
      </c>
      <c r="AL793" s="22">
        <f t="shared" si="448"/>
        <v>44</v>
      </c>
      <c r="AM793" s="22">
        <f t="shared" si="449"/>
        <v>40</v>
      </c>
      <c r="AN793" s="22">
        <f t="shared" si="450"/>
        <v>30</v>
      </c>
      <c r="AO793" s="22">
        <f t="shared" si="451"/>
        <v>34</v>
      </c>
      <c r="AP793" s="22">
        <f t="shared" si="452"/>
        <v>10</v>
      </c>
      <c r="AQ793" s="2">
        <f t="shared" si="453"/>
        <v>0.27700000000000002</v>
      </c>
    </row>
    <row r="794" spans="1:43" x14ac:dyDescent="0.25">
      <c r="A794" s="26" t="str">
        <f t="shared" si="454"/>
        <v/>
      </c>
      <c r="B794" t="s">
        <v>5112</v>
      </c>
      <c r="C794" t="s">
        <v>33</v>
      </c>
      <c r="D794" t="s">
        <v>47</v>
      </c>
      <c r="E794" t="s">
        <v>5097</v>
      </c>
      <c r="F794">
        <v>2026</v>
      </c>
      <c r="G794" t="s">
        <v>5657</v>
      </c>
      <c r="H794" s="4">
        <v>46171</v>
      </c>
      <c r="I794" s="4" t="str">
        <f t="shared" si="420"/>
        <v>Sun Belt</v>
      </c>
      <c r="J794" s="2">
        <f t="shared" si="421"/>
        <v>0.13300000000000001</v>
      </c>
      <c r="K794" s="2">
        <f t="shared" si="422"/>
        <v>0.26300000000000001</v>
      </c>
      <c r="L794" s="2">
        <f t="shared" si="423"/>
        <v>0.13300000000000001</v>
      </c>
      <c r="M794" s="2">
        <f t="shared" si="424"/>
        <v>0.39600000000000002</v>
      </c>
      <c r="N794" s="22" cm="1">
        <f t="array" ref="N794">IFERROR(INDEX(Stats_Hit_GP,MATCH($B794,Stats_Hit_Player,0)),"")</f>
        <v>9</v>
      </c>
      <c r="O794" s="22">
        <f t="shared" si="425"/>
        <v>19</v>
      </c>
      <c r="P794" s="22">
        <f t="shared" si="426"/>
        <v>15</v>
      </c>
      <c r="Q794" s="22">
        <f t="shared" si="427"/>
        <v>1</v>
      </c>
      <c r="R794" s="22">
        <f t="shared" si="428"/>
        <v>2</v>
      </c>
      <c r="S794" s="22">
        <f t="shared" si="429"/>
        <v>0</v>
      </c>
      <c r="T794" s="22">
        <f t="shared" si="430"/>
        <v>0</v>
      </c>
      <c r="U794" s="22">
        <f t="shared" si="431"/>
        <v>0</v>
      </c>
      <c r="V794" s="22">
        <f t="shared" si="432"/>
        <v>2</v>
      </c>
      <c r="W794" s="22">
        <f t="shared" si="433"/>
        <v>0</v>
      </c>
      <c r="X794" s="22">
        <f t="shared" si="434"/>
        <v>3</v>
      </c>
      <c r="Y794" s="22">
        <f t="shared" si="435"/>
        <v>11</v>
      </c>
      <c r="Z794" s="22">
        <f t="shared" si="436"/>
        <v>0</v>
      </c>
      <c r="AA794" s="22">
        <f t="shared" si="437"/>
        <v>0</v>
      </c>
      <c r="AB794" s="22" t="str">
        <f t="shared" si="438"/>
        <v/>
      </c>
      <c r="AC794" s="22" t="str">
        <f t="shared" si="439"/>
        <v/>
      </c>
      <c r="AD794" s="29" t="str">
        <f t="shared" si="440"/>
        <v/>
      </c>
      <c r="AE794" s="22" t="str">
        <f t="shared" si="441"/>
        <v/>
      </c>
      <c r="AF794" s="22" t="str">
        <f t="shared" si="442"/>
        <v/>
      </c>
      <c r="AG794" s="22" t="str">
        <f t="shared" si="443"/>
        <v/>
      </c>
      <c r="AH794" s="22" t="str">
        <f t="shared" si="444"/>
        <v/>
      </c>
      <c r="AI794" s="22" t="str">
        <f t="shared" si="445"/>
        <v/>
      </c>
      <c r="AJ794" s="31" t="str">
        <f t="shared" si="446"/>
        <v/>
      </c>
      <c r="AK794" s="22" t="str">
        <f t="shared" si="447"/>
        <v/>
      </c>
      <c r="AL794" s="22" t="str">
        <f t="shared" si="448"/>
        <v/>
      </c>
      <c r="AM794" s="22" t="str">
        <f t="shared" si="449"/>
        <v/>
      </c>
      <c r="AN794" s="22" t="str">
        <f t="shared" si="450"/>
        <v/>
      </c>
      <c r="AO794" s="22" t="str">
        <f t="shared" si="451"/>
        <v/>
      </c>
      <c r="AP794" s="22" t="str">
        <f t="shared" si="452"/>
        <v/>
      </c>
      <c r="AQ794" s="2" t="str">
        <f t="shared" si="453"/>
        <v/>
      </c>
    </row>
    <row r="795" spans="1:43" x14ac:dyDescent="0.25">
      <c r="A795" s="26" t="str">
        <f t="shared" si="454"/>
        <v/>
      </c>
      <c r="B795" t="s">
        <v>4129</v>
      </c>
      <c r="C795" t="s">
        <v>35</v>
      </c>
      <c r="D795" t="s">
        <v>47</v>
      </c>
      <c r="E795" t="s">
        <v>4112</v>
      </c>
      <c r="F795">
        <v>2026</v>
      </c>
      <c r="G795" t="s">
        <v>5657</v>
      </c>
      <c r="H795" s="4">
        <v>46171</v>
      </c>
      <c r="I795" s="4" t="str">
        <f t="shared" si="420"/>
        <v>Patriot</v>
      </c>
      <c r="J795" s="2">
        <f t="shared" si="421"/>
        <v>0</v>
      </c>
      <c r="K795" s="2">
        <f t="shared" si="422"/>
        <v>0</v>
      </c>
      <c r="L795" s="2">
        <f t="shared" si="423"/>
        <v>0</v>
      </c>
      <c r="M795" s="2">
        <f t="shared" si="424"/>
        <v>0</v>
      </c>
      <c r="N795" s="22" cm="1">
        <f t="array" ref="N795">IFERROR(INDEX(Stats_Hit_GP,MATCH($B795,Stats_Hit_Player,0)),"")</f>
        <v>1</v>
      </c>
      <c r="O795" s="22">
        <f t="shared" si="425"/>
        <v>2</v>
      </c>
      <c r="P795" s="22">
        <f t="shared" si="426"/>
        <v>2</v>
      </c>
      <c r="Q795" s="22">
        <f t="shared" si="427"/>
        <v>0</v>
      </c>
      <c r="R795" s="22">
        <f t="shared" si="428"/>
        <v>0</v>
      </c>
      <c r="S795" s="22">
        <f t="shared" si="429"/>
        <v>0</v>
      </c>
      <c r="T795" s="22">
        <f t="shared" si="430"/>
        <v>0</v>
      </c>
      <c r="U795" s="22">
        <f t="shared" si="431"/>
        <v>0</v>
      </c>
      <c r="V795" s="22">
        <f t="shared" si="432"/>
        <v>0</v>
      </c>
      <c r="W795" s="22">
        <f t="shared" si="433"/>
        <v>0</v>
      </c>
      <c r="X795" s="22">
        <f t="shared" si="434"/>
        <v>0</v>
      </c>
      <c r="Y795" s="22">
        <f t="shared" si="435"/>
        <v>2</v>
      </c>
      <c r="Z795" s="22">
        <f t="shared" si="436"/>
        <v>0</v>
      </c>
      <c r="AA795" s="22">
        <f t="shared" si="437"/>
        <v>0</v>
      </c>
      <c r="AB795" s="22" t="str">
        <f t="shared" si="438"/>
        <v/>
      </c>
      <c r="AC795" s="22" t="str">
        <f t="shared" si="439"/>
        <v/>
      </c>
      <c r="AD795" s="29" t="str">
        <f t="shared" si="440"/>
        <v/>
      </c>
      <c r="AE795" s="22" t="str">
        <f t="shared" si="441"/>
        <v/>
      </c>
      <c r="AF795" s="22" t="str">
        <f t="shared" si="442"/>
        <v/>
      </c>
      <c r="AG795" s="22" t="str">
        <f t="shared" si="443"/>
        <v/>
      </c>
      <c r="AH795" s="22" t="str">
        <f t="shared" si="444"/>
        <v/>
      </c>
      <c r="AI795" s="22" t="str">
        <f t="shared" si="445"/>
        <v/>
      </c>
      <c r="AJ795" s="31" t="str">
        <f t="shared" si="446"/>
        <v/>
      </c>
      <c r="AK795" s="22" t="str">
        <f t="shared" si="447"/>
        <v/>
      </c>
      <c r="AL795" s="22" t="str">
        <f t="shared" si="448"/>
        <v/>
      </c>
      <c r="AM795" s="22" t="str">
        <f t="shared" si="449"/>
        <v/>
      </c>
      <c r="AN795" s="22" t="str">
        <f t="shared" si="450"/>
        <v/>
      </c>
      <c r="AO795" s="22" t="str">
        <f t="shared" si="451"/>
        <v/>
      </c>
      <c r="AP795" s="22" t="str">
        <f t="shared" si="452"/>
        <v/>
      </c>
      <c r="AQ795" s="2" t="str">
        <f t="shared" si="453"/>
        <v/>
      </c>
    </row>
    <row r="796" spans="1:43" x14ac:dyDescent="0.25">
      <c r="A796" s="26" t="str">
        <f t="shared" si="454"/>
        <v/>
      </c>
      <c r="B796" t="s">
        <v>6835</v>
      </c>
      <c r="C796" t="s">
        <v>5688</v>
      </c>
      <c r="D796" t="s">
        <v>47</v>
      </c>
      <c r="E796" t="s">
        <v>1204</v>
      </c>
      <c r="F796">
        <v>2026</v>
      </c>
      <c r="G796" t="s">
        <v>5657</v>
      </c>
      <c r="H796" s="4">
        <v>46171</v>
      </c>
      <c r="I796" s="4" t="str">
        <f t="shared" si="420"/>
        <v>Big 12</v>
      </c>
      <c r="J796" s="2" t="str">
        <f t="shared" si="421"/>
        <v/>
      </c>
      <c r="K796" s="2" t="str">
        <f t="shared" si="422"/>
        <v/>
      </c>
      <c r="L796" s="2" t="str">
        <f t="shared" si="423"/>
        <v/>
      </c>
      <c r="M796" s="2" t="str">
        <f t="shared" si="424"/>
        <v/>
      </c>
      <c r="N796" s="22" t="str" cm="1">
        <f t="array" ref="N796">IFERROR(INDEX(Stats_Hit_GP,MATCH($B796,Stats_Hit_Player,0)),"")</f>
        <v/>
      </c>
      <c r="O796" s="22" t="str">
        <f t="shared" si="425"/>
        <v/>
      </c>
      <c r="P796" s="22" t="str">
        <f t="shared" si="426"/>
        <v/>
      </c>
      <c r="Q796" s="22" t="str">
        <f t="shared" si="427"/>
        <v/>
      </c>
      <c r="R796" s="22" t="str">
        <f t="shared" si="428"/>
        <v/>
      </c>
      <c r="S796" s="22" t="str">
        <f t="shared" si="429"/>
        <v/>
      </c>
      <c r="T796" s="22" t="str">
        <f t="shared" si="430"/>
        <v/>
      </c>
      <c r="U796" s="22" t="str">
        <f t="shared" si="431"/>
        <v/>
      </c>
      <c r="V796" s="22" t="str">
        <f t="shared" si="432"/>
        <v/>
      </c>
      <c r="W796" s="22" t="str">
        <f t="shared" si="433"/>
        <v/>
      </c>
      <c r="X796" s="22" t="str">
        <f t="shared" si="434"/>
        <v/>
      </c>
      <c r="Y796" s="22" t="str">
        <f t="shared" si="435"/>
        <v/>
      </c>
      <c r="Z796" s="22" t="str">
        <f t="shared" si="436"/>
        <v/>
      </c>
      <c r="AA796" s="22" t="str">
        <f t="shared" si="437"/>
        <v/>
      </c>
      <c r="AB796" s="22" t="str">
        <f t="shared" si="438"/>
        <v/>
      </c>
      <c r="AC796" s="22" t="str">
        <f t="shared" si="439"/>
        <v/>
      </c>
      <c r="AD796" s="29" t="str">
        <f t="shared" si="440"/>
        <v/>
      </c>
      <c r="AE796" s="22" t="str">
        <f t="shared" si="441"/>
        <v/>
      </c>
      <c r="AF796" s="22" t="str">
        <f t="shared" si="442"/>
        <v/>
      </c>
      <c r="AG796" s="22" t="str">
        <f t="shared" si="443"/>
        <v/>
      </c>
      <c r="AH796" s="22" t="str">
        <f t="shared" si="444"/>
        <v/>
      </c>
      <c r="AI796" s="22" t="str">
        <f t="shared" si="445"/>
        <v/>
      </c>
      <c r="AJ796" s="31" t="str">
        <f t="shared" si="446"/>
        <v/>
      </c>
      <c r="AK796" s="22" t="str">
        <f t="shared" si="447"/>
        <v/>
      </c>
      <c r="AL796" s="22" t="str">
        <f t="shared" si="448"/>
        <v/>
      </c>
      <c r="AM796" s="22" t="str">
        <f t="shared" si="449"/>
        <v/>
      </c>
      <c r="AN796" s="22" t="str">
        <f t="shared" si="450"/>
        <v/>
      </c>
      <c r="AO796" s="22" t="str">
        <f t="shared" si="451"/>
        <v/>
      </c>
      <c r="AP796" s="22" t="str">
        <f t="shared" si="452"/>
        <v/>
      </c>
      <c r="AQ796" s="2" t="str">
        <f t="shared" si="453"/>
        <v/>
      </c>
    </row>
    <row r="797" spans="1:43" x14ac:dyDescent="0.25">
      <c r="A797" s="26" t="str">
        <f t="shared" si="454"/>
        <v/>
      </c>
      <c r="B797" t="s">
        <v>1212</v>
      </c>
      <c r="C797" t="s">
        <v>25</v>
      </c>
      <c r="D797" t="s">
        <v>47</v>
      </c>
      <c r="E797" t="s">
        <v>1204</v>
      </c>
      <c r="F797">
        <v>2026</v>
      </c>
      <c r="G797" t="s">
        <v>5657</v>
      </c>
      <c r="H797" s="4">
        <v>46171</v>
      </c>
      <c r="I797" s="4" t="str">
        <f t="shared" si="420"/>
        <v>Big 12</v>
      </c>
      <c r="J797" s="2">
        <f t="shared" si="421"/>
        <v>0.27</v>
      </c>
      <c r="K797" s="2">
        <f t="shared" si="422"/>
        <v>0.373</v>
      </c>
      <c r="L797" s="2">
        <f t="shared" si="423"/>
        <v>0.54900000000000004</v>
      </c>
      <c r="M797" s="2">
        <f t="shared" si="424"/>
        <v>0.92200000000000004</v>
      </c>
      <c r="N797" s="22" cm="1">
        <f t="array" ref="N797">IFERROR(INDEX(Stats_Hit_GP,MATCH($B797,Stats_Hit_Player,0)),"")</f>
        <v>37</v>
      </c>
      <c r="O797" s="22">
        <f t="shared" si="425"/>
        <v>142</v>
      </c>
      <c r="P797" s="22">
        <f t="shared" si="426"/>
        <v>122</v>
      </c>
      <c r="Q797" s="22">
        <f t="shared" si="427"/>
        <v>28</v>
      </c>
      <c r="R797" s="22">
        <f t="shared" si="428"/>
        <v>33</v>
      </c>
      <c r="S797" s="22">
        <f t="shared" si="429"/>
        <v>8</v>
      </c>
      <c r="T797" s="22">
        <f t="shared" si="430"/>
        <v>1</v>
      </c>
      <c r="U797" s="22">
        <f t="shared" si="431"/>
        <v>8</v>
      </c>
      <c r="V797" s="22">
        <f t="shared" si="432"/>
        <v>23</v>
      </c>
      <c r="W797" s="22">
        <f t="shared" si="433"/>
        <v>6</v>
      </c>
      <c r="X797" s="22">
        <f t="shared" si="434"/>
        <v>14</v>
      </c>
      <c r="Y797" s="22">
        <f t="shared" si="435"/>
        <v>34</v>
      </c>
      <c r="Z797" s="22">
        <f t="shared" si="436"/>
        <v>0</v>
      </c>
      <c r="AA797" s="22">
        <f t="shared" si="437"/>
        <v>0</v>
      </c>
      <c r="AB797" s="22" t="str">
        <f t="shared" si="438"/>
        <v/>
      </c>
      <c r="AC797" s="22" t="str">
        <f t="shared" si="439"/>
        <v/>
      </c>
      <c r="AD797" s="29" t="str">
        <f t="shared" si="440"/>
        <v/>
      </c>
      <c r="AE797" s="22" t="str">
        <f t="shared" si="441"/>
        <v/>
      </c>
      <c r="AF797" s="22" t="str">
        <f t="shared" si="442"/>
        <v/>
      </c>
      <c r="AG797" s="22" t="str">
        <f t="shared" si="443"/>
        <v/>
      </c>
      <c r="AH797" s="22" t="str">
        <f t="shared" si="444"/>
        <v/>
      </c>
      <c r="AI797" s="22" t="str">
        <f t="shared" si="445"/>
        <v/>
      </c>
      <c r="AJ797" s="31" t="str">
        <f t="shared" si="446"/>
        <v/>
      </c>
      <c r="AK797" s="22" t="str">
        <f t="shared" si="447"/>
        <v/>
      </c>
      <c r="AL797" s="22" t="str">
        <f t="shared" si="448"/>
        <v/>
      </c>
      <c r="AM797" s="22" t="str">
        <f t="shared" si="449"/>
        <v/>
      </c>
      <c r="AN797" s="22" t="str">
        <f t="shared" si="450"/>
        <v/>
      </c>
      <c r="AO797" s="22" t="str">
        <f t="shared" si="451"/>
        <v/>
      </c>
      <c r="AP797" s="22" t="str">
        <f t="shared" si="452"/>
        <v/>
      </c>
      <c r="AQ797" s="2" t="str">
        <f t="shared" si="453"/>
        <v/>
      </c>
    </row>
    <row r="798" spans="1:43" x14ac:dyDescent="0.25">
      <c r="A798" s="26" t="str">
        <f t="shared" si="454"/>
        <v/>
      </c>
      <c r="B798" t="s">
        <v>6836</v>
      </c>
      <c r="C798" t="s">
        <v>5688</v>
      </c>
      <c r="D798" t="s">
        <v>47</v>
      </c>
      <c r="E798" t="s">
        <v>4150</v>
      </c>
      <c r="F798">
        <v>2026</v>
      </c>
      <c r="G798" t="s">
        <v>5657</v>
      </c>
      <c r="H798" s="4">
        <v>46171</v>
      </c>
      <c r="I798" s="4" t="str">
        <f t="shared" si="420"/>
        <v>SEC</v>
      </c>
      <c r="J798" s="2" t="str">
        <f t="shared" si="421"/>
        <v/>
      </c>
      <c r="K798" s="2" t="str">
        <f t="shared" si="422"/>
        <v/>
      </c>
      <c r="L798" s="2" t="str">
        <f t="shared" si="423"/>
        <v/>
      </c>
      <c r="M798" s="2" t="str">
        <f t="shared" si="424"/>
        <v/>
      </c>
      <c r="N798" s="22" t="str" cm="1">
        <f t="array" ref="N798">IFERROR(INDEX(Stats_Hit_GP,MATCH($B798,Stats_Hit_Player,0)),"")</f>
        <v/>
      </c>
      <c r="O798" s="22" t="str">
        <f t="shared" si="425"/>
        <v/>
      </c>
      <c r="P798" s="22" t="str">
        <f t="shared" si="426"/>
        <v/>
      </c>
      <c r="Q798" s="22" t="str">
        <f t="shared" si="427"/>
        <v/>
      </c>
      <c r="R798" s="22" t="str">
        <f t="shared" si="428"/>
        <v/>
      </c>
      <c r="S798" s="22" t="str">
        <f t="shared" si="429"/>
        <v/>
      </c>
      <c r="T798" s="22" t="str">
        <f t="shared" si="430"/>
        <v/>
      </c>
      <c r="U798" s="22" t="str">
        <f t="shared" si="431"/>
        <v/>
      </c>
      <c r="V798" s="22" t="str">
        <f t="shared" si="432"/>
        <v/>
      </c>
      <c r="W798" s="22" t="str">
        <f t="shared" si="433"/>
        <v/>
      </c>
      <c r="X798" s="22" t="str">
        <f t="shared" si="434"/>
        <v/>
      </c>
      <c r="Y798" s="22" t="str">
        <f t="shared" si="435"/>
        <v/>
      </c>
      <c r="Z798" s="22" t="str">
        <f t="shared" si="436"/>
        <v/>
      </c>
      <c r="AA798" s="22" t="str">
        <f t="shared" si="437"/>
        <v/>
      </c>
      <c r="AB798" s="22" t="str">
        <f t="shared" si="438"/>
        <v/>
      </c>
      <c r="AC798" s="22" t="str">
        <f t="shared" si="439"/>
        <v/>
      </c>
      <c r="AD798" s="29" t="str">
        <f t="shared" si="440"/>
        <v/>
      </c>
      <c r="AE798" s="22" t="str">
        <f t="shared" si="441"/>
        <v/>
      </c>
      <c r="AF798" s="22" t="str">
        <f t="shared" si="442"/>
        <v/>
      </c>
      <c r="AG798" s="22" t="str">
        <f t="shared" si="443"/>
        <v/>
      </c>
      <c r="AH798" s="22" t="str">
        <f t="shared" si="444"/>
        <v/>
      </c>
      <c r="AI798" s="22" t="str">
        <f t="shared" si="445"/>
        <v/>
      </c>
      <c r="AJ798" s="31" t="str">
        <f t="shared" si="446"/>
        <v/>
      </c>
      <c r="AK798" s="22" t="str">
        <f t="shared" si="447"/>
        <v/>
      </c>
      <c r="AL798" s="22" t="str">
        <f t="shared" si="448"/>
        <v/>
      </c>
      <c r="AM798" s="22" t="str">
        <f t="shared" si="449"/>
        <v/>
      </c>
      <c r="AN798" s="22" t="str">
        <f t="shared" si="450"/>
        <v/>
      </c>
      <c r="AO798" s="22" t="str">
        <f t="shared" si="451"/>
        <v/>
      </c>
      <c r="AP798" s="22" t="str">
        <f t="shared" si="452"/>
        <v/>
      </c>
      <c r="AQ798" s="2" t="str">
        <f t="shared" si="453"/>
        <v/>
      </c>
    </row>
    <row r="799" spans="1:43" x14ac:dyDescent="0.25">
      <c r="A799" s="26" t="str">
        <f t="shared" si="454"/>
        <v/>
      </c>
      <c r="B799" t="s">
        <v>6837</v>
      </c>
      <c r="C799" t="s">
        <v>5700</v>
      </c>
      <c r="D799" t="s">
        <v>47</v>
      </c>
      <c r="E799" t="s">
        <v>854</v>
      </c>
      <c r="F799">
        <v>2026</v>
      </c>
      <c r="G799" t="s">
        <v>5657</v>
      </c>
      <c r="H799" s="4">
        <v>46171</v>
      </c>
      <c r="I799" s="4" t="str">
        <f t="shared" si="420"/>
        <v>American Athletic</v>
      </c>
      <c r="J799" s="2" t="str">
        <f t="shared" si="421"/>
        <v/>
      </c>
      <c r="K799" s="2" t="str">
        <f t="shared" si="422"/>
        <v/>
      </c>
      <c r="L799" s="2" t="str">
        <f t="shared" si="423"/>
        <v/>
      </c>
      <c r="M799" s="2" t="str">
        <f t="shared" si="424"/>
        <v/>
      </c>
      <c r="N799" s="22" t="str" cm="1">
        <f t="array" ref="N799">IFERROR(INDEX(Stats_Hit_GP,MATCH($B799,Stats_Hit_Player,0)),"")</f>
        <v/>
      </c>
      <c r="O799" s="22" t="str">
        <f t="shared" si="425"/>
        <v/>
      </c>
      <c r="P799" s="22" t="str">
        <f t="shared" si="426"/>
        <v/>
      </c>
      <c r="Q799" s="22" t="str">
        <f t="shared" si="427"/>
        <v/>
      </c>
      <c r="R799" s="22" t="str">
        <f t="shared" si="428"/>
        <v/>
      </c>
      <c r="S799" s="22" t="str">
        <f t="shared" si="429"/>
        <v/>
      </c>
      <c r="T799" s="22" t="str">
        <f t="shared" si="430"/>
        <v/>
      </c>
      <c r="U799" s="22" t="str">
        <f t="shared" si="431"/>
        <v/>
      </c>
      <c r="V799" s="22" t="str">
        <f t="shared" si="432"/>
        <v/>
      </c>
      <c r="W799" s="22" t="str">
        <f t="shared" si="433"/>
        <v/>
      </c>
      <c r="X799" s="22" t="str">
        <f t="shared" si="434"/>
        <v/>
      </c>
      <c r="Y799" s="22" t="str">
        <f t="shared" si="435"/>
        <v/>
      </c>
      <c r="Z799" s="22" t="str">
        <f t="shared" si="436"/>
        <v/>
      </c>
      <c r="AA799" s="22" t="str">
        <f t="shared" si="437"/>
        <v/>
      </c>
      <c r="AB799" s="22" t="str">
        <f t="shared" si="438"/>
        <v/>
      </c>
      <c r="AC799" s="22" t="str">
        <f t="shared" si="439"/>
        <v/>
      </c>
      <c r="AD799" s="29" t="str">
        <f t="shared" si="440"/>
        <v/>
      </c>
      <c r="AE799" s="22" t="str">
        <f t="shared" si="441"/>
        <v/>
      </c>
      <c r="AF799" s="22" t="str">
        <f t="shared" si="442"/>
        <v/>
      </c>
      <c r="AG799" s="22" t="str">
        <f t="shared" si="443"/>
        <v/>
      </c>
      <c r="AH799" s="22" t="str">
        <f t="shared" si="444"/>
        <v/>
      </c>
      <c r="AI799" s="22" t="str">
        <f t="shared" si="445"/>
        <v/>
      </c>
      <c r="AJ799" s="31" t="str">
        <f t="shared" si="446"/>
        <v/>
      </c>
      <c r="AK799" s="22" t="str">
        <f t="shared" si="447"/>
        <v/>
      </c>
      <c r="AL799" s="22" t="str">
        <f t="shared" si="448"/>
        <v/>
      </c>
      <c r="AM799" s="22" t="str">
        <f t="shared" si="449"/>
        <v/>
      </c>
      <c r="AN799" s="22" t="str">
        <f t="shared" si="450"/>
        <v/>
      </c>
      <c r="AO799" s="22" t="str">
        <f t="shared" si="451"/>
        <v/>
      </c>
      <c r="AP799" s="22" t="str">
        <f t="shared" si="452"/>
        <v/>
      </c>
      <c r="AQ799" s="2" t="str">
        <f t="shared" si="453"/>
        <v/>
      </c>
    </row>
    <row r="800" spans="1:43" x14ac:dyDescent="0.25">
      <c r="A800" s="26" t="str">
        <f t="shared" si="454"/>
        <v/>
      </c>
      <c r="B800" t="s">
        <v>6838</v>
      </c>
      <c r="C800" t="s">
        <v>64</v>
      </c>
      <c r="D800" t="s">
        <v>47</v>
      </c>
      <c r="E800" t="s">
        <v>4751</v>
      </c>
      <c r="F800">
        <v>2026</v>
      </c>
      <c r="G800" t="s">
        <v>5657</v>
      </c>
      <c r="H800" s="4">
        <v>46171</v>
      </c>
      <c r="I800" s="4" t="str">
        <f t="shared" si="420"/>
        <v>Southland</v>
      </c>
      <c r="J800" s="2" t="str">
        <f t="shared" si="421"/>
        <v/>
      </c>
      <c r="K800" s="2" t="str">
        <f t="shared" si="422"/>
        <v/>
      </c>
      <c r="L800" s="2" t="str">
        <f t="shared" si="423"/>
        <v/>
      </c>
      <c r="M800" s="2" t="str">
        <f t="shared" si="424"/>
        <v/>
      </c>
      <c r="N800" s="22" t="str" cm="1">
        <f t="array" ref="N800">IFERROR(INDEX(Stats_Hit_GP,MATCH($B800,Stats_Hit_Player,0)),"")</f>
        <v/>
      </c>
      <c r="O800" s="22" t="str">
        <f t="shared" si="425"/>
        <v/>
      </c>
      <c r="P800" s="22" t="str">
        <f t="shared" si="426"/>
        <v/>
      </c>
      <c r="Q800" s="22" t="str">
        <f t="shared" si="427"/>
        <v/>
      </c>
      <c r="R800" s="22" t="str">
        <f t="shared" si="428"/>
        <v/>
      </c>
      <c r="S800" s="22" t="str">
        <f t="shared" si="429"/>
        <v/>
      </c>
      <c r="T800" s="22" t="str">
        <f t="shared" si="430"/>
        <v/>
      </c>
      <c r="U800" s="22" t="str">
        <f t="shared" si="431"/>
        <v/>
      </c>
      <c r="V800" s="22" t="str">
        <f t="shared" si="432"/>
        <v/>
      </c>
      <c r="W800" s="22" t="str">
        <f t="shared" si="433"/>
        <v/>
      </c>
      <c r="X800" s="22" t="str">
        <f t="shared" si="434"/>
        <v/>
      </c>
      <c r="Y800" s="22" t="str">
        <f t="shared" si="435"/>
        <v/>
      </c>
      <c r="Z800" s="22" t="str">
        <f t="shared" si="436"/>
        <v/>
      </c>
      <c r="AA800" s="22" t="str">
        <f t="shared" si="437"/>
        <v/>
      </c>
      <c r="AB800" s="22">
        <f t="shared" si="438"/>
        <v>1</v>
      </c>
      <c r="AC800" s="22">
        <f t="shared" si="439"/>
        <v>0</v>
      </c>
      <c r="AD800" s="29">
        <f t="shared" si="440"/>
        <v>0</v>
      </c>
      <c r="AE800" s="22">
        <f t="shared" si="441"/>
        <v>1</v>
      </c>
      <c r="AF800" s="22">
        <f t="shared" si="442"/>
        <v>0</v>
      </c>
      <c r="AG800" s="22">
        <f t="shared" si="443"/>
        <v>0</v>
      </c>
      <c r="AH800" s="22">
        <f t="shared" si="444"/>
        <v>0</v>
      </c>
      <c r="AI800" s="22">
        <f t="shared" si="445"/>
        <v>0</v>
      </c>
      <c r="AJ800" s="31">
        <f t="shared" si="446"/>
        <v>3</v>
      </c>
      <c r="AK800" s="22">
        <f t="shared" si="447"/>
        <v>1</v>
      </c>
      <c r="AL800" s="22">
        <f t="shared" si="448"/>
        <v>0</v>
      </c>
      <c r="AM800" s="22">
        <f t="shared" si="449"/>
        <v>0</v>
      </c>
      <c r="AN800" s="22">
        <f t="shared" si="450"/>
        <v>1</v>
      </c>
      <c r="AO800" s="22">
        <f t="shared" si="451"/>
        <v>2</v>
      </c>
      <c r="AP800" s="22">
        <f t="shared" si="452"/>
        <v>0</v>
      </c>
      <c r="AQ800" s="2">
        <f t="shared" si="453"/>
        <v>0.1</v>
      </c>
    </row>
    <row r="801" spans="1:43" x14ac:dyDescent="0.25">
      <c r="A801" s="26" t="str">
        <f t="shared" si="454"/>
        <v/>
      </c>
      <c r="B801" t="s">
        <v>6839</v>
      </c>
      <c r="C801" t="s">
        <v>64</v>
      </c>
      <c r="D801" t="s">
        <v>47</v>
      </c>
      <c r="E801" t="s">
        <v>3636</v>
      </c>
      <c r="F801">
        <v>2026</v>
      </c>
      <c r="G801" t="s">
        <v>5657</v>
      </c>
      <c r="H801" s="4">
        <v>46171</v>
      </c>
      <c r="I801" s="4" t="str">
        <f t="shared" si="420"/>
        <v>Northeast</v>
      </c>
      <c r="J801" s="2" t="str">
        <f t="shared" si="421"/>
        <v/>
      </c>
      <c r="K801" s="2" t="str">
        <f t="shared" si="422"/>
        <v/>
      </c>
      <c r="L801" s="2" t="str">
        <f t="shared" si="423"/>
        <v/>
      </c>
      <c r="M801" s="2" t="str">
        <f t="shared" si="424"/>
        <v/>
      </c>
      <c r="N801" s="22" t="str" cm="1">
        <f t="array" ref="N801">IFERROR(INDEX(Stats_Hit_GP,MATCH($B801,Stats_Hit_Player,0)),"")</f>
        <v/>
      </c>
      <c r="O801" s="22" t="str">
        <f t="shared" si="425"/>
        <v/>
      </c>
      <c r="P801" s="22" t="str">
        <f t="shared" si="426"/>
        <v/>
      </c>
      <c r="Q801" s="22" t="str">
        <f t="shared" si="427"/>
        <v/>
      </c>
      <c r="R801" s="22" t="str">
        <f t="shared" si="428"/>
        <v/>
      </c>
      <c r="S801" s="22" t="str">
        <f t="shared" si="429"/>
        <v/>
      </c>
      <c r="T801" s="22" t="str">
        <f t="shared" si="430"/>
        <v/>
      </c>
      <c r="U801" s="22" t="str">
        <f t="shared" si="431"/>
        <v/>
      </c>
      <c r="V801" s="22" t="str">
        <f t="shared" si="432"/>
        <v/>
      </c>
      <c r="W801" s="22" t="str">
        <f t="shared" si="433"/>
        <v/>
      </c>
      <c r="X801" s="22" t="str">
        <f t="shared" si="434"/>
        <v/>
      </c>
      <c r="Y801" s="22" t="str">
        <f t="shared" si="435"/>
        <v/>
      </c>
      <c r="Z801" s="22" t="str">
        <f t="shared" si="436"/>
        <v/>
      </c>
      <c r="AA801" s="22" t="str">
        <f t="shared" si="437"/>
        <v/>
      </c>
      <c r="AB801" s="22">
        <f t="shared" si="438"/>
        <v>0</v>
      </c>
      <c r="AC801" s="22">
        <f t="shared" si="439"/>
        <v>0</v>
      </c>
      <c r="AD801" s="29">
        <f t="shared" si="440"/>
        <v>0</v>
      </c>
      <c r="AE801" s="22">
        <f t="shared" si="441"/>
        <v>2</v>
      </c>
      <c r="AF801" s="22">
        <f t="shared" si="442"/>
        <v>0</v>
      </c>
      <c r="AG801" s="22">
        <f t="shared" si="443"/>
        <v>0</v>
      </c>
      <c r="AH801" s="22">
        <f t="shared" si="444"/>
        <v>0</v>
      </c>
      <c r="AI801" s="22">
        <f t="shared" si="445"/>
        <v>0</v>
      </c>
      <c r="AJ801" s="31">
        <f t="shared" si="446"/>
        <v>1.2</v>
      </c>
      <c r="AK801" s="22">
        <f t="shared" si="447"/>
        <v>0</v>
      </c>
      <c r="AL801" s="22">
        <f t="shared" si="448"/>
        <v>0</v>
      </c>
      <c r="AM801" s="22">
        <f t="shared" si="449"/>
        <v>0</v>
      </c>
      <c r="AN801" s="22">
        <f t="shared" si="450"/>
        <v>1</v>
      </c>
      <c r="AO801" s="22">
        <f t="shared" si="451"/>
        <v>1</v>
      </c>
      <c r="AP801" s="22">
        <f t="shared" si="452"/>
        <v>0</v>
      </c>
      <c r="AQ801" s="2">
        <f t="shared" si="453"/>
        <v>0</v>
      </c>
    </row>
    <row r="802" spans="1:43" x14ac:dyDescent="0.25">
      <c r="A802" s="26" t="str">
        <f t="shared" si="454"/>
        <v/>
      </c>
      <c r="B802" t="s">
        <v>2319</v>
      </c>
      <c r="C802" t="s">
        <v>35</v>
      </c>
      <c r="D802" t="s">
        <v>37</v>
      </c>
      <c r="E802" t="s">
        <v>2304</v>
      </c>
      <c r="F802">
        <v>2026</v>
      </c>
      <c r="G802" t="s">
        <v>5657</v>
      </c>
      <c r="H802" s="4">
        <v>46171</v>
      </c>
      <c r="I802" s="4" t="str">
        <f t="shared" si="420"/>
        <v>Conference USA</v>
      </c>
      <c r="J802" s="2">
        <f t="shared" si="421"/>
        <v>0</v>
      </c>
      <c r="K802" s="2">
        <f t="shared" si="422"/>
        <v>0.4</v>
      </c>
      <c r="L802" s="2">
        <f t="shared" si="423"/>
        <v>0</v>
      </c>
      <c r="M802" s="2">
        <f t="shared" si="424"/>
        <v>0.4</v>
      </c>
      <c r="N802" s="22" cm="1">
        <f t="array" ref="N802">IFERROR(INDEX(Stats_Hit_GP,MATCH($B802,Stats_Hit_Player,0)),"")</f>
        <v>5</v>
      </c>
      <c r="O802" s="22">
        <f t="shared" si="425"/>
        <v>5</v>
      </c>
      <c r="P802" s="22">
        <f t="shared" si="426"/>
        <v>3</v>
      </c>
      <c r="Q802" s="22">
        <f t="shared" si="427"/>
        <v>0</v>
      </c>
      <c r="R802" s="22">
        <f t="shared" si="428"/>
        <v>0</v>
      </c>
      <c r="S802" s="22">
        <f t="shared" si="429"/>
        <v>0</v>
      </c>
      <c r="T802" s="22">
        <f t="shared" si="430"/>
        <v>0</v>
      </c>
      <c r="U802" s="22">
        <f t="shared" si="431"/>
        <v>0</v>
      </c>
      <c r="V802" s="22">
        <f t="shared" si="432"/>
        <v>1</v>
      </c>
      <c r="W802" s="22">
        <f t="shared" si="433"/>
        <v>0</v>
      </c>
      <c r="X802" s="22">
        <f t="shared" si="434"/>
        <v>2</v>
      </c>
      <c r="Y802" s="22">
        <f t="shared" si="435"/>
        <v>2</v>
      </c>
      <c r="Z802" s="22">
        <f t="shared" si="436"/>
        <v>0</v>
      </c>
      <c r="AA802" s="22">
        <f t="shared" si="437"/>
        <v>0</v>
      </c>
      <c r="AB802" s="22" t="str">
        <f t="shared" si="438"/>
        <v/>
      </c>
      <c r="AC802" s="22" t="str">
        <f t="shared" si="439"/>
        <v/>
      </c>
      <c r="AD802" s="29" t="str">
        <f t="shared" si="440"/>
        <v/>
      </c>
      <c r="AE802" s="22" t="str">
        <f t="shared" si="441"/>
        <v/>
      </c>
      <c r="AF802" s="22" t="str">
        <f t="shared" si="442"/>
        <v/>
      </c>
      <c r="AG802" s="22" t="str">
        <f t="shared" si="443"/>
        <v/>
      </c>
      <c r="AH802" s="22" t="str">
        <f t="shared" si="444"/>
        <v/>
      </c>
      <c r="AI802" s="22" t="str">
        <f t="shared" si="445"/>
        <v/>
      </c>
      <c r="AJ802" s="31" t="str">
        <f t="shared" si="446"/>
        <v/>
      </c>
      <c r="AK802" s="22" t="str">
        <f t="shared" si="447"/>
        <v/>
      </c>
      <c r="AL802" s="22" t="str">
        <f t="shared" si="448"/>
        <v/>
      </c>
      <c r="AM802" s="22" t="str">
        <f t="shared" si="449"/>
        <v/>
      </c>
      <c r="AN802" s="22" t="str">
        <f t="shared" si="450"/>
        <v/>
      </c>
      <c r="AO802" s="22" t="str">
        <f t="shared" si="451"/>
        <v/>
      </c>
      <c r="AP802" s="22" t="str">
        <f t="shared" si="452"/>
        <v/>
      </c>
      <c r="AQ802" s="2" t="str">
        <f t="shared" si="453"/>
        <v/>
      </c>
    </row>
    <row r="803" spans="1:43" x14ac:dyDescent="0.25">
      <c r="A803" s="26" t="str">
        <f t="shared" si="454"/>
        <v/>
      </c>
      <c r="B803" t="s">
        <v>6571</v>
      </c>
      <c r="C803" t="s">
        <v>64</v>
      </c>
      <c r="D803" t="s">
        <v>37</v>
      </c>
      <c r="E803" t="s">
        <v>3996</v>
      </c>
      <c r="F803">
        <v>2026</v>
      </c>
      <c r="G803" t="s">
        <v>5657</v>
      </c>
      <c r="H803" s="4">
        <v>46171</v>
      </c>
      <c r="I803" s="4" t="str">
        <f t="shared" si="420"/>
        <v>Ohio Valley</v>
      </c>
      <c r="J803" s="2" t="str">
        <f t="shared" si="421"/>
        <v/>
      </c>
      <c r="K803" s="2" t="str">
        <f t="shared" si="422"/>
        <v/>
      </c>
      <c r="L803" s="2" t="str">
        <f t="shared" si="423"/>
        <v/>
      </c>
      <c r="M803" s="2" t="str">
        <f t="shared" si="424"/>
        <v/>
      </c>
      <c r="N803" s="22" t="str" cm="1">
        <f t="array" ref="N803">IFERROR(INDEX(Stats_Hit_GP,MATCH($B803,Stats_Hit_Player,0)),"")</f>
        <v/>
      </c>
      <c r="O803" s="22" t="str">
        <f t="shared" si="425"/>
        <v/>
      </c>
      <c r="P803" s="22" t="str">
        <f t="shared" si="426"/>
        <v/>
      </c>
      <c r="Q803" s="22" t="str">
        <f t="shared" si="427"/>
        <v/>
      </c>
      <c r="R803" s="22" t="str">
        <f t="shared" si="428"/>
        <v/>
      </c>
      <c r="S803" s="22" t="str">
        <f t="shared" si="429"/>
        <v/>
      </c>
      <c r="T803" s="22" t="str">
        <f t="shared" si="430"/>
        <v/>
      </c>
      <c r="U803" s="22" t="str">
        <f t="shared" si="431"/>
        <v/>
      </c>
      <c r="V803" s="22" t="str">
        <f t="shared" si="432"/>
        <v/>
      </c>
      <c r="W803" s="22" t="str">
        <f t="shared" si="433"/>
        <v/>
      </c>
      <c r="X803" s="22" t="str">
        <f t="shared" si="434"/>
        <v/>
      </c>
      <c r="Y803" s="22" t="str">
        <f t="shared" si="435"/>
        <v/>
      </c>
      <c r="Z803" s="22" t="str">
        <f t="shared" si="436"/>
        <v/>
      </c>
      <c r="AA803" s="22" t="str">
        <f t="shared" si="437"/>
        <v/>
      </c>
      <c r="AB803" s="22">
        <f t="shared" si="438"/>
        <v>0</v>
      </c>
      <c r="AC803" s="22">
        <f t="shared" si="439"/>
        <v>0</v>
      </c>
      <c r="AD803" s="29">
        <f t="shared" si="440"/>
        <v>22.5</v>
      </c>
      <c r="AE803" s="22">
        <f t="shared" si="441"/>
        <v>2</v>
      </c>
      <c r="AF803" s="22">
        <f t="shared" si="442"/>
        <v>0</v>
      </c>
      <c r="AG803" s="22">
        <f t="shared" si="443"/>
        <v>0</v>
      </c>
      <c r="AH803" s="22">
        <f t="shared" si="444"/>
        <v>0</v>
      </c>
      <c r="AI803" s="22">
        <f t="shared" si="445"/>
        <v>0</v>
      </c>
      <c r="AJ803" s="31">
        <f t="shared" si="446"/>
        <v>2</v>
      </c>
      <c r="AK803" s="22">
        <f t="shared" si="447"/>
        <v>3</v>
      </c>
      <c r="AL803" s="22">
        <f t="shared" si="448"/>
        <v>5</v>
      </c>
      <c r="AM803" s="22">
        <f t="shared" si="449"/>
        <v>5</v>
      </c>
      <c r="AN803" s="22">
        <f t="shared" si="450"/>
        <v>6</v>
      </c>
      <c r="AO803" s="22">
        <f t="shared" si="451"/>
        <v>1</v>
      </c>
      <c r="AP803" s="22">
        <f t="shared" si="452"/>
        <v>1</v>
      </c>
      <c r="AQ803" s="2">
        <f t="shared" si="453"/>
        <v>0.375</v>
      </c>
    </row>
    <row r="804" spans="1:43" x14ac:dyDescent="0.25">
      <c r="A804" s="26">
        <f t="shared" si="454"/>
        <v>1</v>
      </c>
      <c r="B804" t="s">
        <v>3022</v>
      </c>
      <c r="C804" t="s">
        <v>64</v>
      </c>
      <c r="D804" t="s">
        <v>29</v>
      </c>
      <c r="E804" t="s">
        <v>3016</v>
      </c>
      <c r="F804">
        <v>2026</v>
      </c>
      <c r="G804" t="s">
        <v>5657</v>
      </c>
      <c r="H804" s="4">
        <v>46171</v>
      </c>
      <c r="I804" s="4" t="str">
        <f t="shared" si="420"/>
        <v>Metro Atlantic</v>
      </c>
      <c r="J804" s="2">
        <f t="shared" si="421"/>
        <v>0.6</v>
      </c>
      <c r="K804" s="2">
        <f t="shared" si="422"/>
        <v>0.71399999999999997</v>
      </c>
      <c r="L804" s="2">
        <f t="shared" si="423"/>
        <v>1</v>
      </c>
      <c r="M804" s="2">
        <f t="shared" si="424"/>
        <v>1.714</v>
      </c>
      <c r="N804" s="22" cm="1">
        <f t="array" ref="N804">IFERROR(INDEX(Stats_Hit_GP,MATCH($B804,Stats_Hit_Player,0)),"")</f>
        <v>3</v>
      </c>
      <c r="O804" s="22">
        <f t="shared" si="425"/>
        <v>7</v>
      </c>
      <c r="P804" s="22">
        <f t="shared" si="426"/>
        <v>5</v>
      </c>
      <c r="Q804" s="22">
        <f t="shared" si="427"/>
        <v>1</v>
      </c>
      <c r="R804" s="22">
        <f t="shared" si="428"/>
        <v>3</v>
      </c>
      <c r="S804" s="22">
        <f t="shared" si="429"/>
        <v>2</v>
      </c>
      <c r="T804" s="22">
        <f t="shared" si="430"/>
        <v>0</v>
      </c>
      <c r="U804" s="22">
        <f t="shared" si="431"/>
        <v>0</v>
      </c>
      <c r="V804" s="22">
        <f t="shared" si="432"/>
        <v>1</v>
      </c>
      <c r="W804" s="22">
        <f t="shared" si="433"/>
        <v>0</v>
      </c>
      <c r="X804" s="22">
        <f t="shared" si="434"/>
        <v>2</v>
      </c>
      <c r="Y804" s="22">
        <f t="shared" si="435"/>
        <v>0</v>
      </c>
      <c r="Z804" s="22">
        <f t="shared" si="436"/>
        <v>0</v>
      </c>
      <c r="AA804" s="22">
        <f t="shared" si="437"/>
        <v>0</v>
      </c>
      <c r="AB804" s="22">
        <f t="shared" si="438"/>
        <v>0</v>
      </c>
      <c r="AC804" s="22">
        <f t="shared" si="439"/>
        <v>1</v>
      </c>
      <c r="AD804" s="29">
        <f t="shared" si="440"/>
        <v>13.5</v>
      </c>
      <c r="AE804" s="22">
        <f t="shared" si="441"/>
        <v>2</v>
      </c>
      <c r="AF804" s="22">
        <f t="shared" si="442"/>
        <v>0</v>
      </c>
      <c r="AG804" s="22">
        <f t="shared" si="443"/>
        <v>0</v>
      </c>
      <c r="AH804" s="22">
        <f t="shared" si="444"/>
        <v>0</v>
      </c>
      <c r="AI804" s="22">
        <f t="shared" si="445"/>
        <v>0</v>
      </c>
      <c r="AJ804" s="31">
        <f t="shared" si="446"/>
        <v>1.1000000000000001</v>
      </c>
      <c r="AK804" s="22">
        <f t="shared" si="447"/>
        <v>1</v>
      </c>
      <c r="AL804" s="22">
        <f t="shared" si="448"/>
        <v>4</v>
      </c>
      <c r="AM804" s="22">
        <f t="shared" si="449"/>
        <v>2</v>
      </c>
      <c r="AN804" s="22">
        <f t="shared" si="450"/>
        <v>2</v>
      </c>
      <c r="AO804" s="22">
        <f t="shared" si="451"/>
        <v>3</v>
      </c>
      <c r="AP804" s="22">
        <f t="shared" si="452"/>
        <v>1</v>
      </c>
      <c r="AQ804" s="2">
        <f t="shared" si="453"/>
        <v>0.14299999999999999</v>
      </c>
    </row>
    <row r="805" spans="1:43" x14ac:dyDescent="0.25">
      <c r="A805" s="26" t="str">
        <f t="shared" si="454"/>
        <v/>
      </c>
      <c r="B805" t="s">
        <v>6840</v>
      </c>
      <c r="C805" t="s">
        <v>64</v>
      </c>
      <c r="D805" t="s">
        <v>24</v>
      </c>
      <c r="E805" t="s">
        <v>5412</v>
      </c>
      <c r="F805">
        <v>2026</v>
      </c>
      <c r="G805" t="s">
        <v>5657</v>
      </c>
      <c r="H805" s="4">
        <v>46171</v>
      </c>
      <c r="I805" s="4" t="str">
        <f t="shared" si="420"/>
        <v>Western Athletic</v>
      </c>
      <c r="J805" s="2" t="str">
        <f t="shared" si="421"/>
        <v/>
      </c>
      <c r="K805" s="2" t="str">
        <f t="shared" si="422"/>
        <v/>
      </c>
      <c r="L805" s="2" t="str">
        <f t="shared" si="423"/>
        <v/>
      </c>
      <c r="M805" s="2" t="str">
        <f t="shared" si="424"/>
        <v/>
      </c>
      <c r="N805" s="22" t="str" cm="1">
        <f t="array" ref="N805">IFERROR(INDEX(Stats_Hit_GP,MATCH($B805,Stats_Hit_Player,0)),"")</f>
        <v/>
      </c>
      <c r="O805" s="22" t="str">
        <f t="shared" si="425"/>
        <v/>
      </c>
      <c r="P805" s="22" t="str">
        <f t="shared" si="426"/>
        <v/>
      </c>
      <c r="Q805" s="22" t="str">
        <f t="shared" si="427"/>
        <v/>
      </c>
      <c r="R805" s="22" t="str">
        <f t="shared" si="428"/>
        <v/>
      </c>
      <c r="S805" s="22" t="str">
        <f t="shared" si="429"/>
        <v/>
      </c>
      <c r="T805" s="22" t="str">
        <f t="shared" si="430"/>
        <v/>
      </c>
      <c r="U805" s="22" t="str">
        <f t="shared" si="431"/>
        <v/>
      </c>
      <c r="V805" s="22" t="str">
        <f t="shared" si="432"/>
        <v/>
      </c>
      <c r="W805" s="22" t="str">
        <f t="shared" si="433"/>
        <v/>
      </c>
      <c r="X805" s="22" t="str">
        <f t="shared" si="434"/>
        <v/>
      </c>
      <c r="Y805" s="22" t="str">
        <f t="shared" si="435"/>
        <v/>
      </c>
      <c r="Z805" s="22" t="str">
        <f t="shared" si="436"/>
        <v/>
      </c>
      <c r="AA805" s="22" t="str">
        <f t="shared" si="437"/>
        <v/>
      </c>
      <c r="AB805" s="22">
        <f t="shared" si="438"/>
        <v>1</v>
      </c>
      <c r="AC805" s="22">
        <f t="shared" si="439"/>
        <v>1</v>
      </c>
      <c r="AD805" s="29">
        <f t="shared" si="440"/>
        <v>8.8000000000000007</v>
      </c>
      <c r="AE805" s="22">
        <f t="shared" si="441"/>
        <v>13</v>
      </c>
      <c r="AF805" s="22">
        <f t="shared" si="442"/>
        <v>0</v>
      </c>
      <c r="AG805" s="22">
        <f t="shared" si="443"/>
        <v>0</v>
      </c>
      <c r="AH805" s="22">
        <f t="shared" si="444"/>
        <v>0</v>
      </c>
      <c r="AI805" s="22">
        <f t="shared" si="445"/>
        <v>0</v>
      </c>
      <c r="AJ805" s="31">
        <f t="shared" si="446"/>
        <v>15.1</v>
      </c>
      <c r="AK805" s="22">
        <f t="shared" si="447"/>
        <v>23</v>
      </c>
      <c r="AL805" s="22">
        <f t="shared" si="448"/>
        <v>17</v>
      </c>
      <c r="AM805" s="22">
        <f t="shared" si="449"/>
        <v>15</v>
      </c>
      <c r="AN805" s="22">
        <f t="shared" si="450"/>
        <v>8</v>
      </c>
      <c r="AO805" s="22">
        <f t="shared" si="451"/>
        <v>9</v>
      </c>
      <c r="AP805" s="22">
        <f t="shared" si="452"/>
        <v>5</v>
      </c>
      <c r="AQ805" s="2">
        <f t="shared" si="453"/>
        <v>0.35399999999999998</v>
      </c>
    </row>
    <row r="806" spans="1:43" x14ac:dyDescent="0.25">
      <c r="A806" s="26" t="str">
        <f t="shared" si="454"/>
        <v/>
      </c>
      <c r="B806" t="s">
        <v>6841</v>
      </c>
      <c r="C806" t="s">
        <v>64</v>
      </c>
      <c r="D806" t="s">
        <v>37</v>
      </c>
      <c r="E806" t="s">
        <v>3491</v>
      </c>
      <c r="F806">
        <v>2026</v>
      </c>
      <c r="G806" t="s">
        <v>5657</v>
      </c>
      <c r="H806" s="4">
        <v>46171</v>
      </c>
      <c r="I806" s="4" t="str">
        <f t="shared" si="420"/>
        <v>Mountain West</v>
      </c>
      <c r="J806" s="2" t="str">
        <f t="shared" si="421"/>
        <v/>
      </c>
      <c r="K806" s="2" t="str">
        <f t="shared" si="422"/>
        <v/>
      </c>
      <c r="L806" s="2" t="str">
        <f t="shared" si="423"/>
        <v/>
      </c>
      <c r="M806" s="2" t="str">
        <f t="shared" si="424"/>
        <v/>
      </c>
      <c r="N806" s="22" t="str" cm="1">
        <f t="array" ref="N806">IFERROR(INDEX(Stats_Hit_GP,MATCH($B806,Stats_Hit_Player,0)),"")</f>
        <v/>
      </c>
      <c r="O806" s="22" t="str">
        <f t="shared" si="425"/>
        <v/>
      </c>
      <c r="P806" s="22" t="str">
        <f t="shared" si="426"/>
        <v/>
      </c>
      <c r="Q806" s="22" t="str">
        <f t="shared" si="427"/>
        <v/>
      </c>
      <c r="R806" s="22" t="str">
        <f t="shared" si="428"/>
        <v/>
      </c>
      <c r="S806" s="22" t="str">
        <f t="shared" si="429"/>
        <v/>
      </c>
      <c r="T806" s="22" t="str">
        <f t="shared" si="430"/>
        <v/>
      </c>
      <c r="U806" s="22" t="str">
        <f t="shared" si="431"/>
        <v/>
      </c>
      <c r="V806" s="22" t="str">
        <f t="shared" si="432"/>
        <v/>
      </c>
      <c r="W806" s="22" t="str">
        <f t="shared" si="433"/>
        <v/>
      </c>
      <c r="X806" s="22" t="str">
        <f t="shared" si="434"/>
        <v/>
      </c>
      <c r="Y806" s="22" t="str">
        <f t="shared" si="435"/>
        <v/>
      </c>
      <c r="Z806" s="22" t="str">
        <f t="shared" si="436"/>
        <v/>
      </c>
      <c r="AA806" s="22" t="str">
        <f t="shared" si="437"/>
        <v/>
      </c>
      <c r="AB806" s="22">
        <f t="shared" si="438"/>
        <v>3</v>
      </c>
      <c r="AC806" s="22">
        <f t="shared" si="439"/>
        <v>4</v>
      </c>
      <c r="AD806" s="29">
        <f t="shared" si="440"/>
        <v>8.1</v>
      </c>
      <c r="AE806" s="22">
        <f t="shared" si="441"/>
        <v>14</v>
      </c>
      <c r="AF806" s="22">
        <f t="shared" si="442"/>
        <v>12</v>
      </c>
      <c r="AG806" s="22">
        <f t="shared" si="443"/>
        <v>0</v>
      </c>
      <c r="AH806" s="22">
        <f t="shared" si="444"/>
        <v>0</v>
      </c>
      <c r="AI806" s="22">
        <f t="shared" si="445"/>
        <v>0</v>
      </c>
      <c r="AJ806" s="31">
        <f t="shared" si="446"/>
        <v>53.1</v>
      </c>
      <c r="AK806" s="22">
        <f t="shared" si="447"/>
        <v>81</v>
      </c>
      <c r="AL806" s="22">
        <f t="shared" si="448"/>
        <v>53</v>
      </c>
      <c r="AM806" s="22">
        <f t="shared" si="449"/>
        <v>48</v>
      </c>
      <c r="AN806" s="22">
        <f t="shared" si="450"/>
        <v>23</v>
      </c>
      <c r="AO806" s="22">
        <f t="shared" si="451"/>
        <v>44</v>
      </c>
      <c r="AP806" s="22">
        <f t="shared" si="452"/>
        <v>4</v>
      </c>
      <c r="AQ806" s="2">
        <f t="shared" si="453"/>
        <v>0.35099999999999998</v>
      </c>
    </row>
    <row r="807" spans="1:43" x14ac:dyDescent="0.25">
      <c r="A807" s="26" t="str">
        <f t="shared" si="454"/>
        <v/>
      </c>
      <c r="B807" t="s">
        <v>4373</v>
      </c>
      <c r="C807" t="s">
        <v>64</v>
      </c>
      <c r="D807" t="s">
        <v>37</v>
      </c>
      <c r="E807" t="s">
        <v>3190</v>
      </c>
      <c r="F807">
        <v>2026</v>
      </c>
      <c r="G807" t="s">
        <v>5657</v>
      </c>
      <c r="H807" s="4">
        <v>46171</v>
      </c>
      <c r="I807" s="4" t="str">
        <f t="shared" si="420"/>
        <v>Mid-American</v>
      </c>
      <c r="J807" s="2">
        <f t="shared" si="421"/>
        <v>0.30299999999999999</v>
      </c>
      <c r="K807" s="2">
        <f t="shared" si="422"/>
        <v>0.39900000000000002</v>
      </c>
      <c r="L807" s="2">
        <f t="shared" si="423"/>
        <v>0.63600000000000001</v>
      </c>
      <c r="M807" s="2">
        <f t="shared" si="424"/>
        <v>1.0349999999999999</v>
      </c>
      <c r="N807" s="22" cm="1">
        <f t="array" ref="N807">IFERROR(INDEX(Stats_Hit_GP,MATCH($B807,Stats_Hit_Player,0)),"")</f>
        <v>41</v>
      </c>
      <c r="O807" s="22">
        <f t="shared" si="425"/>
        <v>194</v>
      </c>
      <c r="P807" s="22">
        <f t="shared" si="426"/>
        <v>165</v>
      </c>
      <c r="Q807" s="22">
        <f t="shared" si="427"/>
        <v>43</v>
      </c>
      <c r="R807" s="22">
        <f t="shared" si="428"/>
        <v>50</v>
      </c>
      <c r="S807" s="22">
        <f t="shared" si="429"/>
        <v>7</v>
      </c>
      <c r="T807" s="22">
        <f t="shared" si="430"/>
        <v>0</v>
      </c>
      <c r="U807" s="22">
        <f t="shared" si="431"/>
        <v>16</v>
      </c>
      <c r="V807" s="22">
        <f t="shared" si="432"/>
        <v>49</v>
      </c>
      <c r="W807" s="22">
        <f t="shared" si="433"/>
        <v>4</v>
      </c>
      <c r="X807" s="22">
        <f t="shared" si="434"/>
        <v>23</v>
      </c>
      <c r="Y807" s="22">
        <f t="shared" si="435"/>
        <v>32</v>
      </c>
      <c r="Z807" s="22">
        <f t="shared" si="436"/>
        <v>8</v>
      </c>
      <c r="AA807" s="22">
        <f t="shared" si="437"/>
        <v>1</v>
      </c>
      <c r="AB807" s="22">
        <f t="shared" si="438"/>
        <v>1</v>
      </c>
      <c r="AC807" s="22">
        <f t="shared" si="439"/>
        <v>0</v>
      </c>
      <c r="AD807" s="29">
        <f t="shared" si="440"/>
        <v>7.11</v>
      </c>
      <c r="AE807" s="22">
        <f t="shared" si="441"/>
        <v>10</v>
      </c>
      <c r="AF807" s="22">
        <f t="shared" si="442"/>
        <v>1</v>
      </c>
      <c r="AG807" s="22">
        <f t="shared" si="443"/>
        <v>0</v>
      </c>
      <c r="AH807" s="22">
        <f t="shared" si="444"/>
        <v>0</v>
      </c>
      <c r="AI807" s="22">
        <f t="shared" si="445"/>
        <v>0</v>
      </c>
      <c r="AJ807" s="31">
        <f t="shared" si="446"/>
        <v>12.2</v>
      </c>
      <c r="AK807" s="22">
        <f t="shared" si="447"/>
        <v>16</v>
      </c>
      <c r="AL807" s="22">
        <f t="shared" si="448"/>
        <v>11</v>
      </c>
      <c r="AM807" s="22">
        <f t="shared" si="449"/>
        <v>10</v>
      </c>
      <c r="AN807" s="22">
        <f t="shared" si="450"/>
        <v>13</v>
      </c>
      <c r="AO807" s="22">
        <f t="shared" si="451"/>
        <v>8</v>
      </c>
      <c r="AP807" s="22">
        <f t="shared" si="452"/>
        <v>1</v>
      </c>
      <c r="AQ807" s="2">
        <f t="shared" si="453"/>
        <v>0.32700000000000001</v>
      </c>
    </row>
    <row r="808" spans="1:43" x14ac:dyDescent="0.25">
      <c r="A808" s="26" t="str">
        <f t="shared" si="454"/>
        <v/>
      </c>
      <c r="B808" t="s">
        <v>3520</v>
      </c>
      <c r="C808" t="s">
        <v>42</v>
      </c>
      <c r="D808" t="s">
        <v>24</v>
      </c>
      <c r="E808" t="s">
        <v>3508</v>
      </c>
      <c r="F808">
        <v>2026</v>
      </c>
      <c r="G808" t="s">
        <v>5657</v>
      </c>
      <c r="H808" s="4">
        <v>46171</v>
      </c>
      <c r="I808" s="4" t="str">
        <f t="shared" si="420"/>
        <v>Mountain West</v>
      </c>
      <c r="J808" s="2">
        <f t="shared" si="421"/>
        <v>0.23400000000000001</v>
      </c>
      <c r="K808" s="2">
        <f t="shared" si="422"/>
        <v>0.35699999999999998</v>
      </c>
      <c r="L808" s="2">
        <f t="shared" si="423"/>
        <v>0.36199999999999999</v>
      </c>
      <c r="M808" s="2">
        <f t="shared" si="424"/>
        <v>0.71899999999999997</v>
      </c>
      <c r="N808" s="22" cm="1">
        <f t="array" ref="N808">IFERROR(INDEX(Stats_Hit_GP,MATCH($B808,Stats_Hit_Player,0)),"")</f>
        <v>21</v>
      </c>
      <c r="O808" s="22">
        <f t="shared" si="425"/>
        <v>56</v>
      </c>
      <c r="P808" s="22">
        <f t="shared" si="426"/>
        <v>47</v>
      </c>
      <c r="Q808" s="22">
        <f t="shared" si="427"/>
        <v>12</v>
      </c>
      <c r="R808" s="22">
        <f t="shared" si="428"/>
        <v>11</v>
      </c>
      <c r="S808" s="22">
        <f t="shared" si="429"/>
        <v>3</v>
      </c>
      <c r="T808" s="22">
        <f t="shared" si="430"/>
        <v>0</v>
      </c>
      <c r="U808" s="22">
        <f t="shared" si="431"/>
        <v>1</v>
      </c>
      <c r="V808" s="22">
        <f t="shared" si="432"/>
        <v>8</v>
      </c>
      <c r="W808" s="22">
        <f t="shared" si="433"/>
        <v>3</v>
      </c>
      <c r="X808" s="22">
        <f t="shared" si="434"/>
        <v>6</v>
      </c>
      <c r="Y808" s="22">
        <f t="shared" si="435"/>
        <v>18</v>
      </c>
      <c r="Z808" s="22">
        <f t="shared" si="436"/>
        <v>1</v>
      </c>
      <c r="AA808" s="22">
        <f t="shared" si="437"/>
        <v>0</v>
      </c>
      <c r="AB808" s="22" t="str">
        <f t="shared" si="438"/>
        <v/>
      </c>
      <c r="AC808" s="22" t="str">
        <f t="shared" si="439"/>
        <v/>
      </c>
      <c r="AD808" s="29" t="str">
        <f t="shared" si="440"/>
        <v/>
      </c>
      <c r="AE808" s="22" t="str">
        <f t="shared" si="441"/>
        <v/>
      </c>
      <c r="AF808" s="22" t="str">
        <f t="shared" si="442"/>
        <v/>
      </c>
      <c r="AG808" s="22" t="str">
        <f t="shared" si="443"/>
        <v/>
      </c>
      <c r="AH808" s="22" t="str">
        <f t="shared" si="444"/>
        <v/>
      </c>
      <c r="AI808" s="22" t="str">
        <f t="shared" si="445"/>
        <v/>
      </c>
      <c r="AJ808" s="31" t="str">
        <f t="shared" si="446"/>
        <v/>
      </c>
      <c r="AK808" s="22" t="str">
        <f t="shared" si="447"/>
        <v/>
      </c>
      <c r="AL808" s="22" t="str">
        <f t="shared" si="448"/>
        <v/>
      </c>
      <c r="AM808" s="22" t="str">
        <f t="shared" si="449"/>
        <v/>
      </c>
      <c r="AN808" s="22" t="str">
        <f t="shared" si="450"/>
        <v/>
      </c>
      <c r="AO808" s="22" t="str">
        <f t="shared" si="451"/>
        <v/>
      </c>
      <c r="AP808" s="22" t="str">
        <f t="shared" si="452"/>
        <v/>
      </c>
      <c r="AQ808" s="2" t="str">
        <f t="shared" si="453"/>
        <v/>
      </c>
    </row>
    <row r="809" spans="1:43" x14ac:dyDescent="0.25">
      <c r="A809" s="26" t="str">
        <f t="shared" si="454"/>
        <v/>
      </c>
      <c r="B809" t="s">
        <v>6842</v>
      </c>
      <c r="C809" t="s">
        <v>64</v>
      </c>
      <c r="D809" t="s">
        <v>37</v>
      </c>
      <c r="E809" t="s">
        <v>2874</v>
      </c>
      <c r="F809">
        <v>2026</v>
      </c>
      <c r="G809" t="s">
        <v>5657</v>
      </c>
      <c r="H809" s="4">
        <v>46171</v>
      </c>
      <c r="I809" s="4" t="str">
        <f t="shared" si="420"/>
        <v>Metro Atlantic</v>
      </c>
      <c r="J809" s="2" t="str">
        <f t="shared" si="421"/>
        <v/>
      </c>
      <c r="K809" s="2" t="str">
        <f t="shared" si="422"/>
        <v/>
      </c>
      <c r="L809" s="2" t="str">
        <f t="shared" si="423"/>
        <v/>
      </c>
      <c r="M809" s="2" t="str">
        <f t="shared" si="424"/>
        <v/>
      </c>
      <c r="N809" s="22" t="str" cm="1">
        <f t="array" ref="N809">IFERROR(INDEX(Stats_Hit_GP,MATCH($B809,Stats_Hit_Player,0)),"")</f>
        <v/>
      </c>
      <c r="O809" s="22" t="str">
        <f t="shared" si="425"/>
        <v/>
      </c>
      <c r="P809" s="22" t="str">
        <f t="shared" si="426"/>
        <v/>
      </c>
      <c r="Q809" s="22" t="str">
        <f t="shared" si="427"/>
        <v/>
      </c>
      <c r="R809" s="22" t="str">
        <f t="shared" si="428"/>
        <v/>
      </c>
      <c r="S809" s="22" t="str">
        <f t="shared" si="429"/>
        <v/>
      </c>
      <c r="T809" s="22" t="str">
        <f t="shared" si="430"/>
        <v/>
      </c>
      <c r="U809" s="22" t="str">
        <f t="shared" si="431"/>
        <v/>
      </c>
      <c r="V809" s="22" t="str">
        <f t="shared" si="432"/>
        <v/>
      </c>
      <c r="W809" s="22" t="str">
        <f t="shared" si="433"/>
        <v/>
      </c>
      <c r="X809" s="22" t="str">
        <f t="shared" si="434"/>
        <v/>
      </c>
      <c r="Y809" s="22" t="str">
        <f t="shared" si="435"/>
        <v/>
      </c>
      <c r="Z809" s="22" t="str">
        <f t="shared" si="436"/>
        <v/>
      </c>
      <c r="AA809" s="22" t="str">
        <f t="shared" si="437"/>
        <v/>
      </c>
      <c r="AB809" s="22">
        <f t="shared" si="438"/>
        <v>0</v>
      </c>
      <c r="AC809" s="22">
        <f t="shared" si="439"/>
        <v>1</v>
      </c>
      <c r="AD809" s="29">
        <f t="shared" si="440"/>
        <v>10.8</v>
      </c>
      <c r="AE809" s="22">
        <f t="shared" si="441"/>
        <v>8</v>
      </c>
      <c r="AF809" s="22">
        <f t="shared" si="442"/>
        <v>1</v>
      </c>
      <c r="AG809" s="22">
        <f t="shared" si="443"/>
        <v>0</v>
      </c>
      <c r="AH809" s="22">
        <f t="shared" si="444"/>
        <v>0</v>
      </c>
      <c r="AI809" s="22">
        <f t="shared" si="445"/>
        <v>0</v>
      </c>
      <c r="AJ809" s="31">
        <f t="shared" si="446"/>
        <v>10</v>
      </c>
      <c r="AK809" s="22">
        <f t="shared" si="447"/>
        <v>11</v>
      </c>
      <c r="AL809" s="22">
        <f t="shared" si="448"/>
        <v>18</v>
      </c>
      <c r="AM809" s="22">
        <f t="shared" si="449"/>
        <v>12</v>
      </c>
      <c r="AN809" s="22">
        <f t="shared" si="450"/>
        <v>13</v>
      </c>
      <c r="AO809" s="22">
        <f t="shared" si="451"/>
        <v>9</v>
      </c>
      <c r="AP809" s="22">
        <f t="shared" si="452"/>
        <v>7</v>
      </c>
      <c r="AQ809" s="2">
        <f t="shared" si="453"/>
        <v>0.26200000000000001</v>
      </c>
    </row>
    <row r="810" spans="1:43" x14ac:dyDescent="0.25">
      <c r="A810" s="26" t="str">
        <f t="shared" si="454"/>
        <v/>
      </c>
      <c r="B810" t="s">
        <v>2307</v>
      </c>
      <c r="C810" t="s">
        <v>35</v>
      </c>
      <c r="D810" t="s">
        <v>24</v>
      </c>
      <c r="E810" t="s">
        <v>2304</v>
      </c>
      <c r="F810">
        <v>2026</v>
      </c>
      <c r="G810" t="s">
        <v>5657</v>
      </c>
      <c r="H810" s="4">
        <v>46171</v>
      </c>
      <c r="I810" s="4" t="str">
        <f t="shared" si="420"/>
        <v>Conference USA</v>
      </c>
      <c r="J810" s="2">
        <f t="shared" si="421"/>
        <v>0.309</v>
      </c>
      <c r="K810" s="2">
        <f t="shared" si="422"/>
        <v>0.42299999999999999</v>
      </c>
      <c r="L810" s="2">
        <f t="shared" si="423"/>
        <v>0.41099999999999998</v>
      </c>
      <c r="M810" s="2">
        <f t="shared" si="424"/>
        <v>0.83399999999999996</v>
      </c>
      <c r="N810" s="22" cm="1">
        <f t="array" ref="N810">IFERROR(INDEX(Stats_Hit_GP,MATCH($B810,Stats_Hit_Player,0)),"")</f>
        <v>57</v>
      </c>
      <c r="O810" s="22">
        <f t="shared" si="425"/>
        <v>248</v>
      </c>
      <c r="P810" s="22">
        <f t="shared" si="426"/>
        <v>207</v>
      </c>
      <c r="Q810" s="22">
        <f t="shared" si="427"/>
        <v>46</v>
      </c>
      <c r="R810" s="22">
        <f t="shared" si="428"/>
        <v>64</v>
      </c>
      <c r="S810" s="22">
        <f t="shared" si="429"/>
        <v>13</v>
      </c>
      <c r="T810" s="22">
        <f t="shared" si="430"/>
        <v>1</v>
      </c>
      <c r="U810" s="22">
        <f t="shared" si="431"/>
        <v>2</v>
      </c>
      <c r="V810" s="22">
        <f t="shared" si="432"/>
        <v>26</v>
      </c>
      <c r="W810" s="22">
        <f t="shared" si="433"/>
        <v>4</v>
      </c>
      <c r="X810" s="22">
        <f t="shared" si="434"/>
        <v>37</v>
      </c>
      <c r="Y810" s="22">
        <f t="shared" si="435"/>
        <v>43</v>
      </c>
      <c r="Z810" s="22">
        <f t="shared" si="436"/>
        <v>13</v>
      </c>
      <c r="AA810" s="22">
        <f t="shared" si="437"/>
        <v>5</v>
      </c>
      <c r="AB810" s="22" t="str">
        <f t="shared" si="438"/>
        <v/>
      </c>
      <c r="AC810" s="22" t="str">
        <f t="shared" si="439"/>
        <v/>
      </c>
      <c r="AD810" s="29" t="str">
        <f t="shared" si="440"/>
        <v/>
      </c>
      <c r="AE810" s="22" t="str">
        <f t="shared" si="441"/>
        <v/>
      </c>
      <c r="AF810" s="22" t="str">
        <f t="shared" si="442"/>
        <v/>
      </c>
      <c r="AG810" s="22" t="str">
        <f t="shared" si="443"/>
        <v/>
      </c>
      <c r="AH810" s="22" t="str">
        <f t="shared" si="444"/>
        <v/>
      </c>
      <c r="AI810" s="22" t="str">
        <f t="shared" si="445"/>
        <v/>
      </c>
      <c r="AJ810" s="31" t="str">
        <f t="shared" si="446"/>
        <v/>
      </c>
      <c r="AK810" s="22" t="str">
        <f t="shared" si="447"/>
        <v/>
      </c>
      <c r="AL810" s="22" t="str">
        <f t="shared" si="448"/>
        <v/>
      </c>
      <c r="AM810" s="22" t="str">
        <f t="shared" si="449"/>
        <v/>
      </c>
      <c r="AN810" s="22" t="str">
        <f t="shared" si="450"/>
        <v/>
      </c>
      <c r="AO810" s="22" t="str">
        <f t="shared" si="451"/>
        <v/>
      </c>
      <c r="AP810" s="22" t="str">
        <f t="shared" si="452"/>
        <v/>
      </c>
      <c r="AQ810" s="2" t="str">
        <f t="shared" si="453"/>
        <v/>
      </c>
    </row>
    <row r="811" spans="1:43" x14ac:dyDescent="0.25">
      <c r="A811" s="26" t="str">
        <f t="shared" si="454"/>
        <v/>
      </c>
      <c r="B811" t="s">
        <v>6843</v>
      </c>
      <c r="C811" t="s">
        <v>64</v>
      </c>
      <c r="D811" t="s">
        <v>37</v>
      </c>
      <c r="E811" t="s">
        <v>497</v>
      </c>
      <c r="F811">
        <v>2026</v>
      </c>
      <c r="G811" t="s">
        <v>5657</v>
      </c>
      <c r="H811" s="4">
        <v>46171</v>
      </c>
      <c r="I811" s="4" t="str">
        <f t="shared" si="420"/>
        <v>ACC</v>
      </c>
      <c r="J811" s="2" t="str">
        <f t="shared" si="421"/>
        <v/>
      </c>
      <c r="K811" s="2" t="str">
        <f t="shared" si="422"/>
        <v/>
      </c>
      <c r="L811" s="2" t="str">
        <f t="shared" si="423"/>
        <v/>
      </c>
      <c r="M811" s="2" t="str">
        <f t="shared" si="424"/>
        <v/>
      </c>
      <c r="N811" s="22" t="str" cm="1">
        <f t="array" ref="N811">IFERROR(INDEX(Stats_Hit_GP,MATCH($B811,Stats_Hit_Player,0)),"")</f>
        <v/>
      </c>
      <c r="O811" s="22" t="str">
        <f t="shared" si="425"/>
        <v/>
      </c>
      <c r="P811" s="22" t="str">
        <f t="shared" si="426"/>
        <v/>
      </c>
      <c r="Q811" s="22" t="str">
        <f t="shared" si="427"/>
        <v/>
      </c>
      <c r="R811" s="22" t="str">
        <f t="shared" si="428"/>
        <v/>
      </c>
      <c r="S811" s="22" t="str">
        <f t="shared" si="429"/>
        <v/>
      </c>
      <c r="T811" s="22" t="str">
        <f t="shared" si="430"/>
        <v/>
      </c>
      <c r="U811" s="22" t="str">
        <f t="shared" si="431"/>
        <v/>
      </c>
      <c r="V811" s="22" t="str">
        <f t="shared" si="432"/>
        <v/>
      </c>
      <c r="W811" s="22" t="str">
        <f t="shared" si="433"/>
        <v/>
      </c>
      <c r="X811" s="22" t="str">
        <f t="shared" si="434"/>
        <v/>
      </c>
      <c r="Y811" s="22" t="str">
        <f t="shared" si="435"/>
        <v/>
      </c>
      <c r="Z811" s="22" t="str">
        <f t="shared" si="436"/>
        <v/>
      </c>
      <c r="AA811" s="22" t="str">
        <f t="shared" si="437"/>
        <v/>
      </c>
      <c r="AB811" s="22" t="str">
        <f t="shared" si="438"/>
        <v/>
      </c>
      <c r="AC811" s="22" t="str">
        <f t="shared" si="439"/>
        <v/>
      </c>
      <c r="AD811" s="29" t="str">
        <f t="shared" si="440"/>
        <v/>
      </c>
      <c r="AE811" s="22" t="str">
        <f t="shared" si="441"/>
        <v/>
      </c>
      <c r="AF811" s="22" t="str">
        <f t="shared" si="442"/>
        <v/>
      </c>
      <c r="AG811" s="22" t="str">
        <f t="shared" si="443"/>
        <v/>
      </c>
      <c r="AH811" s="22" t="str">
        <f t="shared" si="444"/>
        <v/>
      </c>
      <c r="AI811" s="22" t="str">
        <f t="shared" si="445"/>
        <v/>
      </c>
      <c r="AJ811" s="31" t="str">
        <f t="shared" si="446"/>
        <v/>
      </c>
      <c r="AK811" s="22" t="str">
        <f t="shared" si="447"/>
        <v/>
      </c>
      <c r="AL811" s="22" t="str">
        <f t="shared" si="448"/>
        <v/>
      </c>
      <c r="AM811" s="22" t="str">
        <f t="shared" si="449"/>
        <v/>
      </c>
      <c r="AN811" s="22" t="str">
        <f t="shared" si="450"/>
        <v/>
      </c>
      <c r="AO811" s="22" t="str">
        <f t="shared" si="451"/>
        <v/>
      </c>
      <c r="AP811" s="22" t="str">
        <f t="shared" si="452"/>
        <v/>
      </c>
      <c r="AQ811" s="2" t="str">
        <f t="shared" si="453"/>
        <v/>
      </c>
    </row>
    <row r="812" spans="1:43" x14ac:dyDescent="0.25">
      <c r="A812" s="26" t="str">
        <f t="shared" si="454"/>
        <v/>
      </c>
      <c r="B812" t="s">
        <v>6577</v>
      </c>
      <c r="C812" t="s">
        <v>64</v>
      </c>
      <c r="D812" t="s">
        <v>37</v>
      </c>
      <c r="E812" t="s">
        <v>1602</v>
      </c>
      <c r="F812">
        <v>2026</v>
      </c>
      <c r="G812" t="s">
        <v>5657</v>
      </c>
      <c r="H812" s="4">
        <v>46171</v>
      </c>
      <c r="I812" s="4" t="str">
        <f t="shared" si="420"/>
        <v>Big South</v>
      </c>
      <c r="J812" s="2" t="str">
        <f t="shared" si="421"/>
        <v/>
      </c>
      <c r="K812" s="2" t="str">
        <f t="shared" si="422"/>
        <v/>
      </c>
      <c r="L812" s="2" t="str">
        <f t="shared" si="423"/>
        <v/>
      </c>
      <c r="M812" s="2" t="str">
        <f t="shared" si="424"/>
        <v/>
      </c>
      <c r="N812" s="22" t="str" cm="1">
        <f t="array" ref="N812">IFERROR(INDEX(Stats_Hit_GP,MATCH($B812,Stats_Hit_Player,0)),"")</f>
        <v/>
      </c>
      <c r="O812" s="22" t="str">
        <f t="shared" si="425"/>
        <v/>
      </c>
      <c r="P812" s="22" t="str">
        <f t="shared" si="426"/>
        <v/>
      </c>
      <c r="Q812" s="22" t="str">
        <f t="shared" si="427"/>
        <v/>
      </c>
      <c r="R812" s="22" t="str">
        <f t="shared" si="428"/>
        <v/>
      </c>
      <c r="S812" s="22" t="str">
        <f t="shared" si="429"/>
        <v/>
      </c>
      <c r="T812" s="22" t="str">
        <f t="shared" si="430"/>
        <v/>
      </c>
      <c r="U812" s="22" t="str">
        <f t="shared" si="431"/>
        <v/>
      </c>
      <c r="V812" s="22" t="str">
        <f t="shared" si="432"/>
        <v/>
      </c>
      <c r="W812" s="22" t="str">
        <f t="shared" si="433"/>
        <v/>
      </c>
      <c r="X812" s="22" t="str">
        <f t="shared" si="434"/>
        <v/>
      </c>
      <c r="Y812" s="22" t="str">
        <f t="shared" si="435"/>
        <v/>
      </c>
      <c r="Z812" s="22" t="str">
        <f t="shared" si="436"/>
        <v/>
      </c>
      <c r="AA812" s="22" t="str">
        <f t="shared" si="437"/>
        <v/>
      </c>
      <c r="AB812" s="22">
        <f t="shared" si="438"/>
        <v>0</v>
      </c>
      <c r="AC812" s="22">
        <f t="shared" si="439"/>
        <v>3</v>
      </c>
      <c r="AD812" s="29">
        <f t="shared" si="440"/>
        <v>16.62</v>
      </c>
      <c r="AE812" s="22">
        <f t="shared" si="441"/>
        <v>11</v>
      </c>
      <c r="AF812" s="22">
        <f t="shared" si="442"/>
        <v>3</v>
      </c>
      <c r="AG812" s="22">
        <f t="shared" si="443"/>
        <v>0</v>
      </c>
      <c r="AH812" s="22">
        <f t="shared" si="444"/>
        <v>0</v>
      </c>
      <c r="AI812" s="22">
        <f t="shared" si="445"/>
        <v>0</v>
      </c>
      <c r="AJ812" s="31">
        <f t="shared" si="446"/>
        <v>13</v>
      </c>
      <c r="AK812" s="22">
        <f t="shared" si="447"/>
        <v>22</v>
      </c>
      <c r="AL812" s="22">
        <f t="shared" si="448"/>
        <v>25</v>
      </c>
      <c r="AM812" s="22">
        <f t="shared" si="449"/>
        <v>24</v>
      </c>
      <c r="AN812" s="22">
        <f t="shared" si="450"/>
        <v>21</v>
      </c>
      <c r="AO812" s="22">
        <f t="shared" si="451"/>
        <v>14</v>
      </c>
      <c r="AP812" s="22">
        <f t="shared" si="452"/>
        <v>3</v>
      </c>
      <c r="AQ812" s="2">
        <f t="shared" si="453"/>
        <v>0.379</v>
      </c>
    </row>
    <row r="813" spans="1:43" x14ac:dyDescent="0.25">
      <c r="A813" s="26" t="str">
        <f t="shared" si="454"/>
        <v/>
      </c>
      <c r="B813" t="s">
        <v>874</v>
      </c>
      <c r="C813" t="s">
        <v>27</v>
      </c>
      <c r="D813" t="s">
        <v>24</v>
      </c>
      <c r="E813" t="s">
        <v>871</v>
      </c>
      <c r="F813">
        <v>2026</v>
      </c>
      <c r="G813" t="s">
        <v>5657</v>
      </c>
      <c r="H813" s="4">
        <v>46171</v>
      </c>
      <c r="I813" s="4" t="str">
        <f t="shared" si="420"/>
        <v>Atlantic Sun</v>
      </c>
      <c r="J813" s="2">
        <f t="shared" si="421"/>
        <v>0.307</v>
      </c>
      <c r="K813" s="2">
        <f t="shared" si="422"/>
        <v>0.38400000000000001</v>
      </c>
      <c r="L813" s="2">
        <f t="shared" si="423"/>
        <v>0.59099999999999997</v>
      </c>
      <c r="M813" s="2">
        <f t="shared" si="424"/>
        <v>0.97499999999999998</v>
      </c>
      <c r="N813" s="22" cm="1">
        <f t="array" ref="N813">IFERROR(INDEX(Stats_Hit_GP,MATCH($B813,Stats_Hit_Player,0)),"")</f>
        <v>51</v>
      </c>
      <c r="O813" s="22">
        <f t="shared" si="425"/>
        <v>205</v>
      </c>
      <c r="P813" s="22">
        <f t="shared" si="426"/>
        <v>176</v>
      </c>
      <c r="Q813" s="22">
        <f t="shared" si="427"/>
        <v>34</v>
      </c>
      <c r="R813" s="22">
        <f t="shared" si="428"/>
        <v>54</v>
      </c>
      <c r="S813" s="22">
        <f t="shared" si="429"/>
        <v>11</v>
      </c>
      <c r="T813" s="22">
        <f t="shared" si="430"/>
        <v>3</v>
      </c>
      <c r="U813" s="22">
        <f t="shared" si="431"/>
        <v>11</v>
      </c>
      <c r="V813" s="22">
        <f t="shared" si="432"/>
        <v>50</v>
      </c>
      <c r="W813" s="22">
        <f t="shared" si="433"/>
        <v>3</v>
      </c>
      <c r="X813" s="22">
        <f t="shared" si="434"/>
        <v>21</v>
      </c>
      <c r="Y813" s="22">
        <f t="shared" si="435"/>
        <v>42</v>
      </c>
      <c r="Z813" s="22">
        <f t="shared" si="436"/>
        <v>8</v>
      </c>
      <c r="AA813" s="22">
        <f t="shared" si="437"/>
        <v>1</v>
      </c>
      <c r="AB813" s="22">
        <f t="shared" si="438"/>
        <v>0</v>
      </c>
      <c r="AC813" s="22">
        <f t="shared" si="439"/>
        <v>2</v>
      </c>
      <c r="AD813" s="29">
        <f t="shared" si="440"/>
        <v>9.7100000000000009</v>
      </c>
      <c r="AE813" s="22">
        <f t="shared" si="441"/>
        <v>16</v>
      </c>
      <c r="AF813" s="22">
        <f t="shared" si="442"/>
        <v>4</v>
      </c>
      <c r="AG813" s="22">
        <f t="shared" si="443"/>
        <v>0</v>
      </c>
      <c r="AH813" s="22">
        <f t="shared" si="444"/>
        <v>0</v>
      </c>
      <c r="AI813" s="22">
        <f t="shared" si="445"/>
        <v>0</v>
      </c>
      <c r="AJ813" s="31">
        <f t="shared" si="446"/>
        <v>29.2</v>
      </c>
      <c r="AK813" s="22">
        <f t="shared" si="447"/>
        <v>41</v>
      </c>
      <c r="AL813" s="22">
        <f t="shared" si="448"/>
        <v>32</v>
      </c>
      <c r="AM813" s="22">
        <f t="shared" si="449"/>
        <v>32</v>
      </c>
      <c r="AN813" s="22">
        <f t="shared" si="450"/>
        <v>18</v>
      </c>
      <c r="AO813" s="22">
        <f t="shared" si="451"/>
        <v>29</v>
      </c>
      <c r="AP813" s="22">
        <f t="shared" si="452"/>
        <v>14</v>
      </c>
      <c r="AQ813" s="2">
        <f t="shared" si="453"/>
        <v>0.33900000000000002</v>
      </c>
    </row>
    <row r="814" spans="1:43" x14ac:dyDescent="0.25">
      <c r="A814" s="26" t="str">
        <f t="shared" si="454"/>
        <v/>
      </c>
      <c r="B814" t="s">
        <v>5376</v>
      </c>
      <c r="C814" t="s">
        <v>44</v>
      </c>
      <c r="D814" t="s">
        <v>37</v>
      </c>
      <c r="E814" t="s">
        <v>5377</v>
      </c>
      <c r="F814">
        <v>2026</v>
      </c>
      <c r="G814" t="s">
        <v>5657</v>
      </c>
      <c r="H814" s="4">
        <v>46171</v>
      </c>
      <c r="I814" s="4" t="str">
        <f t="shared" si="420"/>
        <v>Western Athletic</v>
      </c>
      <c r="J814" s="2">
        <f t="shared" si="421"/>
        <v>0.40600000000000003</v>
      </c>
      <c r="K814" s="2">
        <f t="shared" si="422"/>
        <v>0.49</v>
      </c>
      <c r="L814" s="2">
        <f t="shared" si="423"/>
        <v>0.63400000000000001</v>
      </c>
      <c r="M814" s="2">
        <f t="shared" si="424"/>
        <v>1.125</v>
      </c>
      <c r="N814" s="22" cm="1">
        <f t="array" ref="N814">IFERROR(INDEX(Stats_Hit_GP,MATCH($B814,Stats_Hit_Player,0)),"")</f>
        <v>45</v>
      </c>
      <c r="O814" s="22">
        <f t="shared" si="425"/>
        <v>209</v>
      </c>
      <c r="P814" s="22">
        <f t="shared" si="426"/>
        <v>175</v>
      </c>
      <c r="Q814" s="22">
        <f t="shared" si="427"/>
        <v>40</v>
      </c>
      <c r="R814" s="22">
        <f t="shared" si="428"/>
        <v>71</v>
      </c>
      <c r="S814" s="22">
        <f t="shared" si="429"/>
        <v>10</v>
      </c>
      <c r="T814" s="22">
        <f t="shared" si="430"/>
        <v>0</v>
      </c>
      <c r="U814" s="22">
        <f t="shared" si="431"/>
        <v>10</v>
      </c>
      <c r="V814" s="22">
        <f t="shared" si="432"/>
        <v>43</v>
      </c>
      <c r="W814" s="22">
        <f t="shared" si="433"/>
        <v>8</v>
      </c>
      <c r="X814" s="22">
        <f t="shared" si="434"/>
        <v>23</v>
      </c>
      <c r="Y814" s="22">
        <f t="shared" si="435"/>
        <v>25</v>
      </c>
      <c r="Z814" s="22">
        <f t="shared" si="436"/>
        <v>2</v>
      </c>
      <c r="AA814" s="22">
        <f t="shared" si="437"/>
        <v>2</v>
      </c>
      <c r="AB814" s="22" t="str">
        <f t="shared" si="438"/>
        <v/>
      </c>
      <c r="AC814" s="22" t="str">
        <f t="shared" si="439"/>
        <v/>
      </c>
      <c r="AD814" s="29" t="str">
        <f t="shared" si="440"/>
        <v/>
      </c>
      <c r="AE814" s="22" t="str">
        <f t="shared" si="441"/>
        <v/>
      </c>
      <c r="AF814" s="22" t="str">
        <f t="shared" si="442"/>
        <v/>
      </c>
      <c r="AG814" s="22" t="str">
        <f t="shared" si="443"/>
        <v/>
      </c>
      <c r="AH814" s="22" t="str">
        <f t="shared" si="444"/>
        <v/>
      </c>
      <c r="AI814" s="22" t="str">
        <f t="shared" si="445"/>
        <v/>
      </c>
      <c r="AJ814" s="31" t="str">
        <f t="shared" si="446"/>
        <v/>
      </c>
      <c r="AK814" s="22" t="str">
        <f t="shared" si="447"/>
        <v/>
      </c>
      <c r="AL814" s="22" t="str">
        <f t="shared" si="448"/>
        <v/>
      </c>
      <c r="AM814" s="22" t="str">
        <f t="shared" si="449"/>
        <v/>
      </c>
      <c r="AN814" s="22" t="str">
        <f t="shared" si="450"/>
        <v/>
      </c>
      <c r="AO814" s="22" t="str">
        <f t="shared" si="451"/>
        <v/>
      </c>
      <c r="AP814" s="22" t="str">
        <f t="shared" si="452"/>
        <v/>
      </c>
      <c r="AQ814" s="2" t="str">
        <f t="shared" si="453"/>
        <v/>
      </c>
    </row>
    <row r="815" spans="1:43" x14ac:dyDescent="0.25">
      <c r="A815" s="26" t="str">
        <f t="shared" si="454"/>
        <v/>
      </c>
      <c r="B815" t="s">
        <v>876</v>
      </c>
      <c r="C815" t="s">
        <v>40</v>
      </c>
      <c r="D815" t="s">
        <v>37</v>
      </c>
      <c r="E815" t="s">
        <v>871</v>
      </c>
      <c r="F815">
        <v>2026</v>
      </c>
      <c r="G815" t="s">
        <v>5657</v>
      </c>
      <c r="H815" s="4">
        <v>46171</v>
      </c>
      <c r="I815" s="4" t="str">
        <f t="shared" si="420"/>
        <v>Atlantic Sun</v>
      </c>
      <c r="J815" s="2">
        <f t="shared" si="421"/>
        <v>0.28699999999999998</v>
      </c>
      <c r="K815" s="2">
        <f t="shared" si="422"/>
        <v>0.41099999999999998</v>
      </c>
      <c r="L815" s="2">
        <f t="shared" si="423"/>
        <v>0.53800000000000003</v>
      </c>
      <c r="M815" s="2">
        <f t="shared" si="424"/>
        <v>0.94899999999999995</v>
      </c>
      <c r="N815" s="22" cm="1">
        <f t="array" ref="N815">IFERROR(INDEX(Stats_Hit_GP,MATCH($B815,Stats_Hit_Player,0)),"")</f>
        <v>54</v>
      </c>
      <c r="O815" s="22">
        <f t="shared" si="425"/>
        <v>241</v>
      </c>
      <c r="P815" s="22">
        <f t="shared" si="426"/>
        <v>195</v>
      </c>
      <c r="Q815" s="22">
        <f t="shared" si="427"/>
        <v>47</v>
      </c>
      <c r="R815" s="22">
        <f t="shared" si="428"/>
        <v>56</v>
      </c>
      <c r="S815" s="22">
        <f t="shared" si="429"/>
        <v>13</v>
      </c>
      <c r="T815" s="22">
        <f t="shared" si="430"/>
        <v>0</v>
      </c>
      <c r="U815" s="22">
        <f t="shared" si="431"/>
        <v>12</v>
      </c>
      <c r="V815" s="22">
        <f t="shared" si="432"/>
        <v>40</v>
      </c>
      <c r="W815" s="22">
        <f t="shared" si="433"/>
        <v>6</v>
      </c>
      <c r="X815" s="22">
        <f t="shared" si="434"/>
        <v>37</v>
      </c>
      <c r="Y815" s="22">
        <f t="shared" si="435"/>
        <v>47</v>
      </c>
      <c r="Z815" s="22">
        <f t="shared" si="436"/>
        <v>15</v>
      </c>
      <c r="AA815" s="22">
        <f t="shared" si="437"/>
        <v>2</v>
      </c>
      <c r="AB815" s="22" t="str">
        <f t="shared" si="438"/>
        <v/>
      </c>
      <c r="AC815" s="22" t="str">
        <f t="shared" si="439"/>
        <v/>
      </c>
      <c r="AD815" s="29" t="str">
        <f t="shared" si="440"/>
        <v/>
      </c>
      <c r="AE815" s="22" t="str">
        <f t="shared" si="441"/>
        <v/>
      </c>
      <c r="AF815" s="22" t="str">
        <f t="shared" si="442"/>
        <v/>
      </c>
      <c r="AG815" s="22" t="str">
        <f t="shared" si="443"/>
        <v/>
      </c>
      <c r="AH815" s="22" t="str">
        <f t="shared" si="444"/>
        <v/>
      </c>
      <c r="AI815" s="22" t="str">
        <f t="shared" si="445"/>
        <v/>
      </c>
      <c r="AJ815" s="31" t="str">
        <f t="shared" si="446"/>
        <v/>
      </c>
      <c r="AK815" s="22" t="str">
        <f t="shared" si="447"/>
        <v/>
      </c>
      <c r="AL815" s="22" t="str">
        <f t="shared" si="448"/>
        <v/>
      </c>
      <c r="AM815" s="22" t="str">
        <f t="shared" si="449"/>
        <v/>
      </c>
      <c r="AN815" s="22" t="str">
        <f t="shared" si="450"/>
        <v/>
      </c>
      <c r="AO815" s="22" t="str">
        <f t="shared" si="451"/>
        <v/>
      </c>
      <c r="AP815" s="22" t="str">
        <f t="shared" si="452"/>
        <v/>
      </c>
      <c r="AQ815" s="2" t="str">
        <f t="shared" si="453"/>
        <v/>
      </c>
    </row>
    <row r="816" spans="1:43" x14ac:dyDescent="0.25">
      <c r="A816" s="26" t="str">
        <f t="shared" si="454"/>
        <v/>
      </c>
      <c r="B816" t="s">
        <v>1374</v>
      </c>
      <c r="C816" t="s">
        <v>42</v>
      </c>
      <c r="D816" t="s">
        <v>37</v>
      </c>
      <c r="E816" t="s">
        <v>1364</v>
      </c>
      <c r="F816">
        <v>2026</v>
      </c>
      <c r="G816" t="s">
        <v>5657</v>
      </c>
      <c r="H816" s="4">
        <v>46171</v>
      </c>
      <c r="I816" s="4" t="str">
        <f t="shared" si="420"/>
        <v>Big East</v>
      </c>
      <c r="J816" s="2">
        <f t="shared" si="421"/>
        <v>0.26400000000000001</v>
      </c>
      <c r="K816" s="2">
        <f t="shared" si="422"/>
        <v>0.34599999999999997</v>
      </c>
      <c r="L816" s="2">
        <f t="shared" si="423"/>
        <v>0.38500000000000001</v>
      </c>
      <c r="M816" s="2">
        <f t="shared" si="424"/>
        <v>0.73</v>
      </c>
      <c r="N816" s="22" cm="1">
        <f t="array" ref="N816">IFERROR(INDEX(Stats_Hit_GP,MATCH($B816,Stats_Hit_Player,0)),"")</f>
        <v>29</v>
      </c>
      <c r="O816" s="22">
        <f t="shared" si="425"/>
        <v>109</v>
      </c>
      <c r="P816" s="22">
        <f t="shared" si="426"/>
        <v>91</v>
      </c>
      <c r="Q816" s="22">
        <f t="shared" si="427"/>
        <v>18</v>
      </c>
      <c r="R816" s="22">
        <f t="shared" si="428"/>
        <v>24</v>
      </c>
      <c r="S816" s="22">
        <f t="shared" si="429"/>
        <v>5</v>
      </c>
      <c r="T816" s="22">
        <f t="shared" si="430"/>
        <v>0</v>
      </c>
      <c r="U816" s="22">
        <f t="shared" si="431"/>
        <v>2</v>
      </c>
      <c r="V816" s="22">
        <f t="shared" si="432"/>
        <v>17</v>
      </c>
      <c r="W816" s="22">
        <f t="shared" si="433"/>
        <v>6</v>
      </c>
      <c r="X816" s="22">
        <f t="shared" si="434"/>
        <v>7</v>
      </c>
      <c r="Y816" s="22">
        <f t="shared" si="435"/>
        <v>28</v>
      </c>
      <c r="Z816" s="22">
        <f t="shared" si="436"/>
        <v>3</v>
      </c>
      <c r="AA816" s="22">
        <f t="shared" si="437"/>
        <v>3</v>
      </c>
      <c r="AB816" s="22" t="str">
        <f t="shared" si="438"/>
        <v/>
      </c>
      <c r="AC816" s="22" t="str">
        <f t="shared" si="439"/>
        <v/>
      </c>
      <c r="AD816" s="29" t="str">
        <f t="shared" si="440"/>
        <v/>
      </c>
      <c r="AE816" s="22" t="str">
        <f t="shared" si="441"/>
        <v/>
      </c>
      <c r="AF816" s="22" t="str">
        <f t="shared" si="442"/>
        <v/>
      </c>
      <c r="AG816" s="22" t="str">
        <f t="shared" si="443"/>
        <v/>
      </c>
      <c r="AH816" s="22" t="str">
        <f t="shared" si="444"/>
        <v/>
      </c>
      <c r="AI816" s="22" t="str">
        <f t="shared" si="445"/>
        <v/>
      </c>
      <c r="AJ816" s="31" t="str">
        <f t="shared" si="446"/>
        <v/>
      </c>
      <c r="AK816" s="22" t="str">
        <f t="shared" si="447"/>
        <v/>
      </c>
      <c r="AL816" s="22" t="str">
        <f t="shared" si="448"/>
        <v/>
      </c>
      <c r="AM816" s="22" t="str">
        <f t="shared" si="449"/>
        <v/>
      </c>
      <c r="AN816" s="22" t="str">
        <f t="shared" si="450"/>
        <v/>
      </c>
      <c r="AO816" s="22" t="str">
        <f t="shared" si="451"/>
        <v/>
      </c>
      <c r="AP816" s="22" t="str">
        <f t="shared" si="452"/>
        <v/>
      </c>
      <c r="AQ816" s="2" t="str">
        <f t="shared" si="453"/>
        <v/>
      </c>
    </row>
    <row r="817" spans="1:43" x14ac:dyDescent="0.25">
      <c r="A817" s="26" t="str">
        <f t="shared" si="454"/>
        <v/>
      </c>
      <c r="B817" t="s">
        <v>102</v>
      </c>
      <c r="C817" t="s">
        <v>33</v>
      </c>
      <c r="D817" t="s">
        <v>37</v>
      </c>
      <c r="E817" t="s">
        <v>89</v>
      </c>
      <c r="F817">
        <v>2026</v>
      </c>
      <c r="G817" t="s">
        <v>5657</v>
      </c>
      <c r="H817" s="4">
        <v>46171</v>
      </c>
      <c r="I817" s="4" t="str">
        <f t="shared" si="420"/>
        <v>Atlantic 10</v>
      </c>
      <c r="J817" s="2">
        <f t="shared" si="421"/>
        <v>0.14299999999999999</v>
      </c>
      <c r="K817" s="2">
        <f t="shared" si="422"/>
        <v>0.4</v>
      </c>
      <c r="L817" s="2">
        <f t="shared" si="423"/>
        <v>0.28599999999999998</v>
      </c>
      <c r="M817" s="2">
        <f t="shared" si="424"/>
        <v>0.68600000000000005</v>
      </c>
      <c r="N817" s="22" cm="1">
        <f t="array" ref="N817">IFERROR(INDEX(Stats_Hit_GP,MATCH($B817,Stats_Hit_Player,0)),"")</f>
        <v>4</v>
      </c>
      <c r="O817" s="22">
        <f t="shared" si="425"/>
        <v>10</v>
      </c>
      <c r="P817" s="22">
        <f t="shared" si="426"/>
        <v>7</v>
      </c>
      <c r="Q817" s="22">
        <f t="shared" si="427"/>
        <v>2</v>
      </c>
      <c r="R817" s="22">
        <f t="shared" si="428"/>
        <v>1</v>
      </c>
      <c r="S817" s="22">
        <f t="shared" si="429"/>
        <v>1</v>
      </c>
      <c r="T817" s="22">
        <f t="shared" si="430"/>
        <v>0</v>
      </c>
      <c r="U817" s="22">
        <f t="shared" si="431"/>
        <v>0</v>
      </c>
      <c r="V817" s="22">
        <f t="shared" si="432"/>
        <v>0</v>
      </c>
      <c r="W817" s="22">
        <f t="shared" si="433"/>
        <v>1</v>
      </c>
      <c r="X817" s="22">
        <f t="shared" si="434"/>
        <v>2</v>
      </c>
      <c r="Y817" s="22">
        <f t="shared" si="435"/>
        <v>3</v>
      </c>
      <c r="Z817" s="22">
        <f t="shared" si="436"/>
        <v>0</v>
      </c>
      <c r="AA817" s="22">
        <f t="shared" si="437"/>
        <v>0</v>
      </c>
      <c r="AB817" s="22" t="str">
        <f t="shared" si="438"/>
        <v/>
      </c>
      <c r="AC817" s="22" t="str">
        <f t="shared" si="439"/>
        <v/>
      </c>
      <c r="AD817" s="29" t="str">
        <f t="shared" si="440"/>
        <v/>
      </c>
      <c r="AE817" s="22" t="str">
        <f t="shared" si="441"/>
        <v/>
      </c>
      <c r="AF817" s="22" t="str">
        <f t="shared" si="442"/>
        <v/>
      </c>
      <c r="AG817" s="22" t="str">
        <f t="shared" si="443"/>
        <v/>
      </c>
      <c r="AH817" s="22" t="str">
        <f t="shared" si="444"/>
        <v/>
      </c>
      <c r="AI817" s="22" t="str">
        <f t="shared" si="445"/>
        <v/>
      </c>
      <c r="AJ817" s="31" t="str">
        <f t="shared" si="446"/>
        <v/>
      </c>
      <c r="AK817" s="22" t="str">
        <f t="shared" si="447"/>
        <v/>
      </c>
      <c r="AL817" s="22" t="str">
        <f t="shared" si="448"/>
        <v/>
      </c>
      <c r="AM817" s="22" t="str">
        <f t="shared" si="449"/>
        <v/>
      </c>
      <c r="AN817" s="22" t="str">
        <f t="shared" si="450"/>
        <v/>
      </c>
      <c r="AO817" s="22" t="str">
        <f t="shared" si="451"/>
        <v/>
      </c>
      <c r="AP817" s="22" t="str">
        <f t="shared" si="452"/>
        <v/>
      </c>
      <c r="AQ817" s="2" t="str">
        <f t="shared" si="453"/>
        <v/>
      </c>
    </row>
    <row r="818" spans="1:43" x14ac:dyDescent="0.25">
      <c r="A818" s="26" t="str">
        <f t="shared" si="454"/>
        <v/>
      </c>
      <c r="B818" t="s">
        <v>5114</v>
      </c>
      <c r="C818" t="s">
        <v>35</v>
      </c>
      <c r="D818" t="s">
        <v>24</v>
      </c>
      <c r="E818" t="s">
        <v>5115</v>
      </c>
      <c r="F818">
        <v>2026</v>
      </c>
      <c r="G818" t="s">
        <v>5657</v>
      </c>
      <c r="H818" s="4">
        <v>46171</v>
      </c>
      <c r="I818" s="4" t="str">
        <f t="shared" si="420"/>
        <v>Southwestern Athletic</v>
      </c>
      <c r="J818" s="2">
        <f t="shared" si="421"/>
        <v>0.41599999999999998</v>
      </c>
      <c r="K818" s="2">
        <f t="shared" si="422"/>
        <v>0.57399999999999995</v>
      </c>
      <c r="L818" s="2">
        <f t="shared" si="423"/>
        <v>0.56499999999999995</v>
      </c>
      <c r="M818" s="2">
        <f t="shared" si="424"/>
        <v>1.139</v>
      </c>
      <c r="N818" s="22" cm="1">
        <f t="array" ref="N818">IFERROR(INDEX(Stats_Hit_GP,MATCH($B818,Stats_Hit_Player,0)),"")</f>
        <v>52</v>
      </c>
      <c r="O818" s="22">
        <f t="shared" si="425"/>
        <v>218</v>
      </c>
      <c r="P818" s="22">
        <f t="shared" si="426"/>
        <v>154</v>
      </c>
      <c r="Q818" s="22">
        <f t="shared" si="427"/>
        <v>53</v>
      </c>
      <c r="R818" s="22">
        <f t="shared" si="428"/>
        <v>64</v>
      </c>
      <c r="S818" s="22">
        <f t="shared" si="429"/>
        <v>11</v>
      </c>
      <c r="T818" s="22">
        <f t="shared" si="430"/>
        <v>3</v>
      </c>
      <c r="U818" s="22">
        <f t="shared" si="431"/>
        <v>2</v>
      </c>
      <c r="V818" s="22">
        <f t="shared" si="432"/>
        <v>39</v>
      </c>
      <c r="W818" s="22">
        <f t="shared" si="433"/>
        <v>20</v>
      </c>
      <c r="X818" s="22">
        <f t="shared" si="434"/>
        <v>40</v>
      </c>
      <c r="Y818" s="22">
        <f t="shared" si="435"/>
        <v>24</v>
      </c>
      <c r="Z818" s="22">
        <f t="shared" si="436"/>
        <v>18</v>
      </c>
      <c r="AA818" s="22">
        <f t="shared" si="437"/>
        <v>6</v>
      </c>
      <c r="AB818" s="22" t="str">
        <f t="shared" si="438"/>
        <v/>
      </c>
      <c r="AC818" s="22" t="str">
        <f t="shared" si="439"/>
        <v/>
      </c>
      <c r="AD818" s="29" t="str">
        <f t="shared" si="440"/>
        <v/>
      </c>
      <c r="AE818" s="22" t="str">
        <f t="shared" si="441"/>
        <v/>
      </c>
      <c r="AF818" s="22" t="str">
        <f t="shared" si="442"/>
        <v/>
      </c>
      <c r="AG818" s="22" t="str">
        <f t="shared" si="443"/>
        <v/>
      </c>
      <c r="AH818" s="22" t="str">
        <f t="shared" si="444"/>
        <v/>
      </c>
      <c r="AI818" s="22" t="str">
        <f t="shared" si="445"/>
        <v/>
      </c>
      <c r="AJ818" s="31" t="str">
        <f t="shared" si="446"/>
        <v/>
      </c>
      <c r="AK818" s="22" t="str">
        <f t="shared" si="447"/>
        <v/>
      </c>
      <c r="AL818" s="22" t="str">
        <f t="shared" si="448"/>
        <v/>
      </c>
      <c r="AM818" s="22" t="str">
        <f t="shared" si="449"/>
        <v/>
      </c>
      <c r="AN818" s="22" t="str">
        <f t="shared" si="450"/>
        <v/>
      </c>
      <c r="AO818" s="22" t="str">
        <f t="shared" si="451"/>
        <v/>
      </c>
      <c r="AP818" s="22" t="str">
        <f t="shared" si="452"/>
        <v/>
      </c>
      <c r="AQ818" s="2" t="str">
        <f t="shared" si="453"/>
        <v/>
      </c>
    </row>
    <row r="819" spans="1:43" x14ac:dyDescent="0.25">
      <c r="A819" s="26" t="str">
        <f t="shared" si="454"/>
        <v/>
      </c>
      <c r="B819" t="s">
        <v>4732</v>
      </c>
      <c r="C819" t="s">
        <v>30</v>
      </c>
      <c r="D819" t="s">
        <v>37</v>
      </c>
      <c r="E819" t="s">
        <v>4731</v>
      </c>
      <c r="F819">
        <v>2026</v>
      </c>
      <c r="G819" t="s">
        <v>5657</v>
      </c>
      <c r="H819" s="4">
        <v>46171</v>
      </c>
      <c r="I819" s="4" t="str">
        <f t="shared" si="420"/>
        <v>Southland</v>
      </c>
      <c r="J819" s="2">
        <f t="shared" si="421"/>
        <v>0.316</v>
      </c>
      <c r="K819" s="2">
        <f t="shared" si="422"/>
        <v>0.44500000000000001</v>
      </c>
      <c r="L819" s="2">
        <f t="shared" si="423"/>
        <v>0.56299999999999994</v>
      </c>
      <c r="M819" s="2">
        <f t="shared" si="424"/>
        <v>1.008</v>
      </c>
      <c r="N819" s="22" cm="1">
        <f t="array" ref="N819">IFERROR(INDEX(Stats_Hit_GP,MATCH($B819,Stats_Hit_Player,0)),"")</f>
        <v>54</v>
      </c>
      <c r="O819" s="22">
        <f t="shared" si="425"/>
        <v>256</v>
      </c>
      <c r="P819" s="22">
        <f t="shared" si="426"/>
        <v>206</v>
      </c>
      <c r="Q819" s="22">
        <f t="shared" si="427"/>
        <v>35</v>
      </c>
      <c r="R819" s="22">
        <f t="shared" si="428"/>
        <v>65</v>
      </c>
      <c r="S819" s="22">
        <f t="shared" si="429"/>
        <v>13</v>
      </c>
      <c r="T819" s="22">
        <f t="shared" si="430"/>
        <v>1</v>
      </c>
      <c r="U819" s="22">
        <f t="shared" si="431"/>
        <v>12</v>
      </c>
      <c r="V819" s="22">
        <f t="shared" si="432"/>
        <v>37</v>
      </c>
      <c r="W819" s="22">
        <f t="shared" si="433"/>
        <v>4</v>
      </c>
      <c r="X819" s="22">
        <f t="shared" si="434"/>
        <v>45</v>
      </c>
      <c r="Y819" s="22">
        <f t="shared" si="435"/>
        <v>50</v>
      </c>
      <c r="Z819" s="22">
        <f t="shared" si="436"/>
        <v>2</v>
      </c>
      <c r="AA819" s="22">
        <f t="shared" si="437"/>
        <v>2</v>
      </c>
      <c r="AB819" s="22" t="str">
        <f t="shared" si="438"/>
        <v/>
      </c>
      <c r="AC819" s="22" t="str">
        <f t="shared" si="439"/>
        <v/>
      </c>
      <c r="AD819" s="29" t="str">
        <f t="shared" si="440"/>
        <v/>
      </c>
      <c r="AE819" s="22" t="str">
        <f t="shared" si="441"/>
        <v/>
      </c>
      <c r="AF819" s="22" t="str">
        <f t="shared" si="442"/>
        <v/>
      </c>
      <c r="AG819" s="22" t="str">
        <f t="shared" si="443"/>
        <v/>
      </c>
      <c r="AH819" s="22" t="str">
        <f t="shared" si="444"/>
        <v/>
      </c>
      <c r="AI819" s="22" t="str">
        <f t="shared" si="445"/>
        <v/>
      </c>
      <c r="AJ819" s="31" t="str">
        <f t="shared" si="446"/>
        <v/>
      </c>
      <c r="AK819" s="22" t="str">
        <f t="shared" si="447"/>
        <v/>
      </c>
      <c r="AL819" s="22" t="str">
        <f t="shared" si="448"/>
        <v/>
      </c>
      <c r="AM819" s="22" t="str">
        <f t="shared" si="449"/>
        <v/>
      </c>
      <c r="AN819" s="22" t="str">
        <f t="shared" si="450"/>
        <v/>
      </c>
      <c r="AO819" s="22" t="str">
        <f t="shared" si="451"/>
        <v/>
      </c>
      <c r="AP819" s="22" t="str">
        <f t="shared" si="452"/>
        <v/>
      </c>
      <c r="AQ819" s="2" t="str">
        <f t="shared" si="453"/>
        <v/>
      </c>
    </row>
    <row r="820" spans="1:43" x14ac:dyDescent="0.25">
      <c r="A820" s="26" t="str">
        <f t="shared" si="454"/>
        <v/>
      </c>
      <c r="B820" t="s">
        <v>2305</v>
      </c>
      <c r="C820" t="s">
        <v>42</v>
      </c>
      <c r="D820" t="s">
        <v>37</v>
      </c>
      <c r="E820" t="s">
        <v>2304</v>
      </c>
      <c r="F820">
        <v>2026</v>
      </c>
      <c r="G820" t="s">
        <v>5657</v>
      </c>
      <c r="H820" s="4">
        <v>46171</v>
      </c>
      <c r="I820" s="4" t="str">
        <f t="shared" si="420"/>
        <v>Conference USA</v>
      </c>
      <c r="J820" s="2">
        <f t="shared" si="421"/>
        <v>0.32</v>
      </c>
      <c r="K820" s="2">
        <f t="shared" si="422"/>
        <v>0.41699999999999998</v>
      </c>
      <c r="L820" s="2">
        <f t="shared" si="423"/>
        <v>0.55800000000000005</v>
      </c>
      <c r="M820" s="2">
        <f t="shared" si="424"/>
        <v>0.97499999999999998</v>
      </c>
      <c r="N820" s="22" cm="1">
        <f t="array" ref="N820">IFERROR(INDEX(Stats_Hit_GP,MATCH($B820,Stats_Hit_Player,0)),"")</f>
        <v>56</v>
      </c>
      <c r="O820" s="22">
        <f t="shared" si="425"/>
        <v>242</v>
      </c>
      <c r="P820" s="22">
        <f t="shared" si="426"/>
        <v>197</v>
      </c>
      <c r="Q820" s="22">
        <f t="shared" si="427"/>
        <v>42</v>
      </c>
      <c r="R820" s="22">
        <f t="shared" si="428"/>
        <v>63</v>
      </c>
      <c r="S820" s="22">
        <f t="shared" si="429"/>
        <v>9</v>
      </c>
      <c r="T820" s="22">
        <f t="shared" si="430"/>
        <v>1</v>
      </c>
      <c r="U820" s="22">
        <f t="shared" si="431"/>
        <v>12</v>
      </c>
      <c r="V820" s="22">
        <f t="shared" si="432"/>
        <v>34</v>
      </c>
      <c r="W820" s="22">
        <f t="shared" si="433"/>
        <v>1</v>
      </c>
      <c r="X820" s="22">
        <f t="shared" si="434"/>
        <v>34</v>
      </c>
      <c r="Y820" s="22">
        <f t="shared" si="435"/>
        <v>37</v>
      </c>
      <c r="Z820" s="22">
        <f t="shared" si="436"/>
        <v>7</v>
      </c>
      <c r="AA820" s="22">
        <f t="shared" si="437"/>
        <v>4</v>
      </c>
      <c r="AB820" s="22" t="str">
        <f t="shared" si="438"/>
        <v/>
      </c>
      <c r="AC820" s="22" t="str">
        <f t="shared" si="439"/>
        <v/>
      </c>
      <c r="AD820" s="29" t="str">
        <f t="shared" si="440"/>
        <v/>
      </c>
      <c r="AE820" s="22" t="str">
        <f t="shared" si="441"/>
        <v/>
      </c>
      <c r="AF820" s="22" t="str">
        <f t="shared" si="442"/>
        <v/>
      </c>
      <c r="AG820" s="22" t="str">
        <f t="shared" si="443"/>
        <v/>
      </c>
      <c r="AH820" s="22" t="str">
        <f t="shared" si="444"/>
        <v/>
      </c>
      <c r="AI820" s="22" t="str">
        <f t="shared" si="445"/>
        <v/>
      </c>
      <c r="AJ820" s="31" t="str">
        <f t="shared" si="446"/>
        <v/>
      </c>
      <c r="AK820" s="22" t="str">
        <f t="shared" si="447"/>
        <v/>
      </c>
      <c r="AL820" s="22" t="str">
        <f t="shared" si="448"/>
        <v/>
      </c>
      <c r="AM820" s="22" t="str">
        <f t="shared" si="449"/>
        <v/>
      </c>
      <c r="AN820" s="22" t="str">
        <f t="shared" si="450"/>
        <v/>
      </c>
      <c r="AO820" s="22" t="str">
        <f t="shared" si="451"/>
        <v/>
      </c>
      <c r="AP820" s="22" t="str">
        <f t="shared" si="452"/>
        <v/>
      </c>
      <c r="AQ820" s="2" t="str">
        <f t="shared" si="453"/>
        <v/>
      </c>
    </row>
    <row r="821" spans="1:43" x14ac:dyDescent="0.25">
      <c r="A821" s="26" t="str">
        <f t="shared" si="454"/>
        <v/>
      </c>
      <c r="B821" t="s">
        <v>6844</v>
      </c>
      <c r="C821" t="s">
        <v>64</v>
      </c>
      <c r="D821" t="s">
        <v>37</v>
      </c>
      <c r="E821" t="s">
        <v>2304</v>
      </c>
      <c r="F821">
        <v>2026</v>
      </c>
      <c r="G821" t="s">
        <v>5657</v>
      </c>
      <c r="H821" s="4">
        <v>46171</v>
      </c>
      <c r="I821" s="4" t="str">
        <f t="shared" si="420"/>
        <v>Conference USA</v>
      </c>
      <c r="J821" s="2" t="str">
        <f t="shared" si="421"/>
        <v/>
      </c>
      <c r="K821" s="2" t="str">
        <f t="shared" si="422"/>
        <v/>
      </c>
      <c r="L821" s="2" t="str">
        <f t="shared" si="423"/>
        <v/>
      </c>
      <c r="M821" s="2" t="str">
        <f t="shared" si="424"/>
        <v/>
      </c>
      <c r="N821" s="22" t="str" cm="1">
        <f t="array" ref="N821">IFERROR(INDEX(Stats_Hit_GP,MATCH($B821,Stats_Hit_Player,0)),"")</f>
        <v/>
      </c>
      <c r="O821" s="22" t="str">
        <f t="shared" si="425"/>
        <v/>
      </c>
      <c r="P821" s="22" t="str">
        <f t="shared" si="426"/>
        <v/>
      </c>
      <c r="Q821" s="22" t="str">
        <f t="shared" si="427"/>
        <v/>
      </c>
      <c r="R821" s="22" t="str">
        <f t="shared" si="428"/>
        <v/>
      </c>
      <c r="S821" s="22" t="str">
        <f t="shared" si="429"/>
        <v/>
      </c>
      <c r="T821" s="22" t="str">
        <f t="shared" si="430"/>
        <v/>
      </c>
      <c r="U821" s="22" t="str">
        <f t="shared" si="431"/>
        <v/>
      </c>
      <c r="V821" s="22" t="str">
        <f t="shared" si="432"/>
        <v/>
      </c>
      <c r="W821" s="22" t="str">
        <f t="shared" si="433"/>
        <v/>
      </c>
      <c r="X821" s="22" t="str">
        <f t="shared" si="434"/>
        <v/>
      </c>
      <c r="Y821" s="22" t="str">
        <f t="shared" si="435"/>
        <v/>
      </c>
      <c r="Z821" s="22" t="str">
        <f t="shared" si="436"/>
        <v/>
      </c>
      <c r="AA821" s="22" t="str">
        <f t="shared" si="437"/>
        <v/>
      </c>
      <c r="AB821" s="22">
        <f t="shared" si="438"/>
        <v>0</v>
      </c>
      <c r="AC821" s="22">
        <f t="shared" si="439"/>
        <v>1</v>
      </c>
      <c r="AD821" s="29">
        <f t="shared" si="440"/>
        <v>7.18</v>
      </c>
      <c r="AE821" s="22">
        <f t="shared" si="441"/>
        <v>15</v>
      </c>
      <c r="AF821" s="22">
        <f t="shared" si="442"/>
        <v>4</v>
      </c>
      <c r="AG821" s="22">
        <f t="shared" si="443"/>
        <v>0</v>
      </c>
      <c r="AH821" s="22">
        <f t="shared" si="444"/>
        <v>0</v>
      </c>
      <c r="AI821" s="22">
        <f t="shared" si="445"/>
        <v>0</v>
      </c>
      <c r="AJ821" s="31">
        <f t="shared" si="446"/>
        <v>31.1</v>
      </c>
      <c r="AK821" s="22">
        <f t="shared" si="447"/>
        <v>42</v>
      </c>
      <c r="AL821" s="22">
        <f t="shared" si="448"/>
        <v>31</v>
      </c>
      <c r="AM821" s="22">
        <f t="shared" si="449"/>
        <v>25</v>
      </c>
      <c r="AN821" s="22">
        <f t="shared" si="450"/>
        <v>15</v>
      </c>
      <c r="AO821" s="22">
        <f t="shared" si="451"/>
        <v>23</v>
      </c>
      <c r="AP821" s="22">
        <f t="shared" si="452"/>
        <v>5</v>
      </c>
      <c r="AQ821" s="2">
        <f t="shared" si="453"/>
        <v>0.313</v>
      </c>
    </row>
    <row r="822" spans="1:43" x14ac:dyDescent="0.25">
      <c r="A822" s="26" t="str">
        <f t="shared" si="454"/>
        <v/>
      </c>
      <c r="B822" t="s">
        <v>4531</v>
      </c>
      <c r="C822" t="s">
        <v>25</v>
      </c>
      <c r="D822" t="s">
        <v>37</v>
      </c>
      <c r="E822" t="s">
        <v>4522</v>
      </c>
      <c r="F822">
        <v>2026</v>
      </c>
      <c r="G822" t="s">
        <v>5657</v>
      </c>
      <c r="H822" s="4">
        <v>46171</v>
      </c>
      <c r="I822" s="4" t="str">
        <f t="shared" si="420"/>
        <v>SoCon</v>
      </c>
      <c r="J822" s="2">
        <f t="shared" si="421"/>
        <v>0.26400000000000001</v>
      </c>
      <c r="K822" s="2">
        <f t="shared" si="422"/>
        <v>0.41799999999999998</v>
      </c>
      <c r="L822" s="2">
        <f t="shared" si="423"/>
        <v>0.32100000000000001</v>
      </c>
      <c r="M822" s="2">
        <f t="shared" si="424"/>
        <v>0.73899999999999999</v>
      </c>
      <c r="N822" s="22" cm="1">
        <f t="array" ref="N822">IFERROR(INDEX(Stats_Hit_GP,MATCH($B822,Stats_Hit_Player,0)),"")</f>
        <v>20</v>
      </c>
      <c r="O822" s="22">
        <f t="shared" si="425"/>
        <v>68</v>
      </c>
      <c r="P822" s="22">
        <f t="shared" si="426"/>
        <v>53</v>
      </c>
      <c r="Q822" s="22">
        <f t="shared" si="427"/>
        <v>10</v>
      </c>
      <c r="R822" s="22">
        <f t="shared" si="428"/>
        <v>14</v>
      </c>
      <c r="S822" s="22">
        <f t="shared" si="429"/>
        <v>3</v>
      </c>
      <c r="T822" s="22">
        <f t="shared" si="430"/>
        <v>0</v>
      </c>
      <c r="U822" s="22">
        <f t="shared" si="431"/>
        <v>0</v>
      </c>
      <c r="V822" s="22">
        <f t="shared" si="432"/>
        <v>9</v>
      </c>
      <c r="W822" s="22">
        <f t="shared" si="433"/>
        <v>6</v>
      </c>
      <c r="X822" s="22">
        <f t="shared" si="434"/>
        <v>8</v>
      </c>
      <c r="Y822" s="22">
        <f t="shared" si="435"/>
        <v>12</v>
      </c>
      <c r="Z822" s="22">
        <f t="shared" si="436"/>
        <v>0</v>
      </c>
      <c r="AA822" s="22">
        <f t="shared" si="437"/>
        <v>1</v>
      </c>
      <c r="AB822" s="22" t="str">
        <f t="shared" si="438"/>
        <v/>
      </c>
      <c r="AC822" s="22" t="str">
        <f t="shared" si="439"/>
        <v/>
      </c>
      <c r="AD822" s="29" t="str">
        <f t="shared" si="440"/>
        <v/>
      </c>
      <c r="AE822" s="22" t="str">
        <f t="shared" si="441"/>
        <v/>
      </c>
      <c r="AF822" s="22" t="str">
        <f t="shared" si="442"/>
        <v/>
      </c>
      <c r="AG822" s="22" t="str">
        <f t="shared" si="443"/>
        <v/>
      </c>
      <c r="AH822" s="22" t="str">
        <f t="shared" si="444"/>
        <v/>
      </c>
      <c r="AI822" s="22" t="str">
        <f t="shared" si="445"/>
        <v/>
      </c>
      <c r="AJ822" s="31" t="str">
        <f t="shared" si="446"/>
        <v/>
      </c>
      <c r="AK822" s="22" t="str">
        <f t="shared" si="447"/>
        <v/>
      </c>
      <c r="AL822" s="22" t="str">
        <f t="shared" si="448"/>
        <v/>
      </c>
      <c r="AM822" s="22" t="str">
        <f t="shared" si="449"/>
        <v/>
      </c>
      <c r="AN822" s="22" t="str">
        <f t="shared" si="450"/>
        <v/>
      </c>
      <c r="AO822" s="22" t="str">
        <f t="shared" si="451"/>
        <v/>
      </c>
      <c r="AP822" s="22" t="str">
        <f t="shared" si="452"/>
        <v/>
      </c>
      <c r="AQ822" s="2" t="str">
        <f t="shared" si="453"/>
        <v/>
      </c>
    </row>
    <row r="823" spans="1:43" x14ac:dyDescent="0.25">
      <c r="A823" s="26" t="str">
        <f t="shared" si="454"/>
        <v/>
      </c>
      <c r="B823" t="s">
        <v>1306</v>
      </c>
      <c r="C823" t="s">
        <v>40</v>
      </c>
      <c r="D823" t="s">
        <v>37</v>
      </c>
      <c r="E823" t="s">
        <v>1290</v>
      </c>
      <c r="F823">
        <v>2026</v>
      </c>
      <c r="G823" t="s">
        <v>5657</v>
      </c>
      <c r="H823" s="4">
        <v>46171</v>
      </c>
      <c r="I823" s="4" t="str">
        <f t="shared" si="420"/>
        <v>Big 12</v>
      </c>
      <c r="J823" s="2">
        <f t="shared" si="421"/>
        <v>0</v>
      </c>
      <c r="K823" s="2">
        <f t="shared" si="422"/>
        <v>0.66700000000000004</v>
      </c>
      <c r="L823" s="2">
        <f t="shared" si="423"/>
        <v>0</v>
      </c>
      <c r="M823" s="2">
        <f t="shared" si="424"/>
        <v>0.66700000000000004</v>
      </c>
      <c r="N823" s="22" cm="1">
        <f t="array" ref="N823">IFERROR(INDEX(Stats_Hit_GP,MATCH($B823,Stats_Hit_Player,0)),"")</f>
        <v>2</v>
      </c>
      <c r="O823" s="22">
        <f t="shared" si="425"/>
        <v>3</v>
      </c>
      <c r="P823" s="22">
        <f t="shared" si="426"/>
        <v>1</v>
      </c>
      <c r="Q823" s="22">
        <f t="shared" si="427"/>
        <v>2</v>
      </c>
      <c r="R823" s="22">
        <f t="shared" si="428"/>
        <v>0</v>
      </c>
      <c r="S823" s="22">
        <f t="shared" si="429"/>
        <v>0</v>
      </c>
      <c r="T823" s="22">
        <f t="shared" si="430"/>
        <v>0</v>
      </c>
      <c r="U823" s="22">
        <f t="shared" si="431"/>
        <v>0</v>
      </c>
      <c r="V823" s="22">
        <f t="shared" si="432"/>
        <v>0</v>
      </c>
      <c r="W823" s="22">
        <f t="shared" si="433"/>
        <v>0</v>
      </c>
      <c r="X823" s="22">
        <f t="shared" si="434"/>
        <v>2</v>
      </c>
      <c r="Y823" s="22">
        <f t="shared" si="435"/>
        <v>0</v>
      </c>
      <c r="Z823" s="22">
        <f t="shared" si="436"/>
        <v>0</v>
      </c>
      <c r="AA823" s="22">
        <f t="shared" si="437"/>
        <v>0</v>
      </c>
      <c r="AB823" s="22" t="str">
        <f t="shared" si="438"/>
        <v/>
      </c>
      <c r="AC823" s="22" t="str">
        <f t="shared" si="439"/>
        <v/>
      </c>
      <c r="AD823" s="29" t="str">
        <f t="shared" si="440"/>
        <v/>
      </c>
      <c r="AE823" s="22" t="str">
        <f t="shared" si="441"/>
        <v/>
      </c>
      <c r="AF823" s="22" t="str">
        <f t="shared" si="442"/>
        <v/>
      </c>
      <c r="AG823" s="22" t="str">
        <f t="shared" si="443"/>
        <v/>
      </c>
      <c r="AH823" s="22" t="str">
        <f t="shared" si="444"/>
        <v/>
      </c>
      <c r="AI823" s="22" t="str">
        <f t="shared" si="445"/>
        <v/>
      </c>
      <c r="AJ823" s="31" t="str">
        <f t="shared" si="446"/>
        <v/>
      </c>
      <c r="AK823" s="22" t="str">
        <f t="shared" si="447"/>
        <v/>
      </c>
      <c r="AL823" s="22" t="str">
        <f t="shared" si="448"/>
        <v/>
      </c>
      <c r="AM823" s="22" t="str">
        <f t="shared" si="449"/>
        <v/>
      </c>
      <c r="AN823" s="22" t="str">
        <f t="shared" si="450"/>
        <v/>
      </c>
      <c r="AO823" s="22" t="str">
        <f t="shared" si="451"/>
        <v/>
      </c>
      <c r="AP823" s="22" t="str">
        <f t="shared" si="452"/>
        <v/>
      </c>
      <c r="AQ823" s="2" t="str">
        <f t="shared" si="453"/>
        <v/>
      </c>
    </row>
    <row r="824" spans="1:43" x14ac:dyDescent="0.25">
      <c r="A824" s="26" t="str">
        <f t="shared" si="454"/>
        <v/>
      </c>
      <c r="B824" t="s">
        <v>1618</v>
      </c>
      <c r="C824" t="s">
        <v>27</v>
      </c>
      <c r="D824" t="s">
        <v>37</v>
      </c>
      <c r="E824" t="s">
        <v>1602</v>
      </c>
      <c r="F824">
        <v>2026</v>
      </c>
      <c r="G824" t="s">
        <v>5657</v>
      </c>
      <c r="H824" s="4">
        <v>46171</v>
      </c>
      <c r="I824" s="4" t="str">
        <f t="shared" si="420"/>
        <v>Big South</v>
      </c>
      <c r="J824" s="2">
        <f t="shared" si="421"/>
        <v>0.23</v>
      </c>
      <c r="K824" s="2">
        <f t="shared" si="422"/>
        <v>0.32900000000000001</v>
      </c>
      <c r="L824" s="2">
        <f t="shared" si="423"/>
        <v>0.29499999999999998</v>
      </c>
      <c r="M824" s="2">
        <f t="shared" si="424"/>
        <v>0.624</v>
      </c>
      <c r="N824" s="22" cm="1">
        <f t="array" ref="N824">IFERROR(INDEX(Stats_Hit_GP,MATCH($B824,Stats_Hit_Player,0)),"")</f>
        <v>26</v>
      </c>
      <c r="O824" s="22">
        <f t="shared" si="425"/>
        <v>70</v>
      </c>
      <c r="P824" s="22">
        <f t="shared" si="426"/>
        <v>61</v>
      </c>
      <c r="Q824" s="22">
        <f t="shared" si="427"/>
        <v>15</v>
      </c>
      <c r="R824" s="22">
        <f t="shared" si="428"/>
        <v>14</v>
      </c>
      <c r="S824" s="22">
        <f t="shared" si="429"/>
        <v>1</v>
      </c>
      <c r="T824" s="22">
        <f t="shared" si="430"/>
        <v>0</v>
      </c>
      <c r="U824" s="22">
        <f t="shared" si="431"/>
        <v>1</v>
      </c>
      <c r="V824" s="22">
        <f t="shared" si="432"/>
        <v>11</v>
      </c>
      <c r="W824" s="22">
        <f t="shared" si="433"/>
        <v>3</v>
      </c>
      <c r="X824" s="22">
        <f t="shared" si="434"/>
        <v>6</v>
      </c>
      <c r="Y824" s="22">
        <f t="shared" si="435"/>
        <v>12</v>
      </c>
      <c r="Z824" s="22">
        <f t="shared" si="436"/>
        <v>8</v>
      </c>
      <c r="AA824" s="22">
        <f t="shared" si="437"/>
        <v>2</v>
      </c>
      <c r="AB824" s="22">
        <f t="shared" si="438"/>
        <v>0</v>
      </c>
      <c r="AC824" s="22">
        <f t="shared" si="439"/>
        <v>0</v>
      </c>
      <c r="AD824" s="29">
        <f t="shared" si="440"/>
        <v>16.39</v>
      </c>
      <c r="AE824" s="22">
        <f t="shared" si="441"/>
        <v>9</v>
      </c>
      <c r="AF824" s="22">
        <f t="shared" si="442"/>
        <v>0</v>
      </c>
      <c r="AG824" s="22">
        <f t="shared" si="443"/>
        <v>0</v>
      </c>
      <c r="AH824" s="22">
        <f t="shared" si="444"/>
        <v>0</v>
      </c>
      <c r="AI824" s="22">
        <f t="shared" si="445"/>
        <v>0</v>
      </c>
      <c r="AJ824" s="31">
        <f t="shared" si="446"/>
        <v>9.1</v>
      </c>
      <c r="AK824" s="22">
        <f t="shared" si="447"/>
        <v>18</v>
      </c>
      <c r="AL824" s="22">
        <f t="shared" si="448"/>
        <v>20</v>
      </c>
      <c r="AM824" s="22">
        <f t="shared" si="449"/>
        <v>17</v>
      </c>
      <c r="AN824" s="22">
        <f t="shared" si="450"/>
        <v>5</v>
      </c>
      <c r="AO824" s="22">
        <f t="shared" si="451"/>
        <v>8</v>
      </c>
      <c r="AP824" s="22">
        <f t="shared" si="452"/>
        <v>5</v>
      </c>
      <c r="AQ824" s="2">
        <f t="shared" si="453"/>
        <v>0.4</v>
      </c>
    </row>
    <row r="825" spans="1:43" x14ac:dyDescent="0.25">
      <c r="A825" s="26" t="str">
        <f t="shared" si="454"/>
        <v/>
      </c>
      <c r="B825" t="s">
        <v>6845</v>
      </c>
      <c r="C825" t="s">
        <v>64</v>
      </c>
      <c r="D825" t="s">
        <v>37</v>
      </c>
      <c r="E825" t="s">
        <v>5115</v>
      </c>
      <c r="F825">
        <v>2026</v>
      </c>
      <c r="G825" t="s">
        <v>5657</v>
      </c>
      <c r="H825" s="4">
        <v>46171</v>
      </c>
      <c r="I825" s="4" t="str">
        <f t="shared" si="420"/>
        <v>Southwestern Athletic</v>
      </c>
      <c r="J825" s="2" t="str">
        <f t="shared" si="421"/>
        <v/>
      </c>
      <c r="K825" s="2" t="str">
        <f t="shared" si="422"/>
        <v/>
      </c>
      <c r="L825" s="2" t="str">
        <f t="shared" si="423"/>
        <v/>
      </c>
      <c r="M825" s="2" t="str">
        <f t="shared" si="424"/>
        <v/>
      </c>
      <c r="N825" s="22" t="str" cm="1">
        <f t="array" ref="N825">IFERROR(INDEX(Stats_Hit_GP,MATCH($B825,Stats_Hit_Player,0)),"")</f>
        <v/>
      </c>
      <c r="O825" s="22" t="str">
        <f t="shared" si="425"/>
        <v/>
      </c>
      <c r="P825" s="22" t="str">
        <f t="shared" si="426"/>
        <v/>
      </c>
      <c r="Q825" s="22" t="str">
        <f t="shared" si="427"/>
        <v/>
      </c>
      <c r="R825" s="22" t="str">
        <f t="shared" si="428"/>
        <v/>
      </c>
      <c r="S825" s="22" t="str">
        <f t="shared" si="429"/>
        <v/>
      </c>
      <c r="T825" s="22" t="str">
        <f t="shared" si="430"/>
        <v/>
      </c>
      <c r="U825" s="22" t="str">
        <f t="shared" si="431"/>
        <v/>
      </c>
      <c r="V825" s="22" t="str">
        <f t="shared" si="432"/>
        <v/>
      </c>
      <c r="W825" s="22" t="str">
        <f t="shared" si="433"/>
        <v/>
      </c>
      <c r="X825" s="22" t="str">
        <f t="shared" si="434"/>
        <v/>
      </c>
      <c r="Y825" s="22" t="str">
        <f t="shared" si="435"/>
        <v/>
      </c>
      <c r="Z825" s="22" t="str">
        <f t="shared" si="436"/>
        <v/>
      </c>
      <c r="AA825" s="22" t="str">
        <f t="shared" si="437"/>
        <v/>
      </c>
      <c r="AB825" s="22">
        <f t="shared" si="438"/>
        <v>0</v>
      </c>
      <c r="AC825" s="22">
        <f t="shared" si="439"/>
        <v>0</v>
      </c>
      <c r="AD825" s="29">
        <f t="shared" si="440"/>
        <v>36</v>
      </c>
      <c r="AE825" s="22">
        <f t="shared" si="441"/>
        <v>2</v>
      </c>
      <c r="AF825" s="22">
        <f t="shared" si="442"/>
        <v>0</v>
      </c>
      <c r="AG825" s="22">
        <f t="shared" si="443"/>
        <v>0</v>
      </c>
      <c r="AH825" s="22">
        <f t="shared" si="444"/>
        <v>0</v>
      </c>
      <c r="AI825" s="22">
        <f t="shared" si="445"/>
        <v>0</v>
      </c>
      <c r="AJ825" s="31">
        <f t="shared" si="446"/>
        <v>1</v>
      </c>
      <c r="AK825" s="22">
        <f t="shared" si="447"/>
        <v>2</v>
      </c>
      <c r="AL825" s="22">
        <f t="shared" si="448"/>
        <v>4</v>
      </c>
      <c r="AM825" s="22">
        <f t="shared" si="449"/>
        <v>4</v>
      </c>
      <c r="AN825" s="22">
        <f t="shared" si="450"/>
        <v>4</v>
      </c>
      <c r="AO825" s="22">
        <f t="shared" si="451"/>
        <v>2</v>
      </c>
      <c r="AP825" s="22">
        <f t="shared" si="452"/>
        <v>1</v>
      </c>
      <c r="AQ825" s="2">
        <f t="shared" si="453"/>
        <v>0.4</v>
      </c>
    </row>
    <row r="826" spans="1:43" x14ac:dyDescent="0.25">
      <c r="A826" s="26">
        <f t="shared" si="454"/>
        <v>1</v>
      </c>
      <c r="B826" t="s">
        <v>6846</v>
      </c>
      <c r="C826" t="s">
        <v>64</v>
      </c>
      <c r="D826" t="s">
        <v>29</v>
      </c>
      <c r="E826" t="s">
        <v>5115</v>
      </c>
      <c r="F826">
        <v>2026</v>
      </c>
      <c r="G826" t="s">
        <v>5657</v>
      </c>
      <c r="H826" s="4">
        <v>46171</v>
      </c>
      <c r="I826" s="4" t="str">
        <f t="shared" si="420"/>
        <v>Southwestern Athletic</v>
      </c>
      <c r="J826" s="2" t="str">
        <f t="shared" si="421"/>
        <v/>
      </c>
      <c r="K826" s="2" t="str">
        <f t="shared" si="422"/>
        <v/>
      </c>
      <c r="L826" s="2" t="str">
        <f t="shared" si="423"/>
        <v/>
      </c>
      <c r="M826" s="2" t="str">
        <f t="shared" si="424"/>
        <v/>
      </c>
      <c r="N826" s="22" t="str" cm="1">
        <f t="array" ref="N826">IFERROR(INDEX(Stats_Hit_GP,MATCH($B826,Stats_Hit_Player,0)),"")</f>
        <v/>
      </c>
      <c r="O826" s="22" t="str">
        <f t="shared" si="425"/>
        <v/>
      </c>
      <c r="P826" s="22" t="str">
        <f t="shared" si="426"/>
        <v/>
      </c>
      <c r="Q826" s="22" t="str">
        <f t="shared" si="427"/>
        <v/>
      </c>
      <c r="R826" s="22" t="str">
        <f t="shared" si="428"/>
        <v/>
      </c>
      <c r="S826" s="22" t="str">
        <f t="shared" si="429"/>
        <v/>
      </c>
      <c r="T826" s="22" t="str">
        <f t="shared" si="430"/>
        <v/>
      </c>
      <c r="U826" s="22" t="str">
        <f t="shared" si="431"/>
        <v/>
      </c>
      <c r="V826" s="22" t="str">
        <f t="shared" si="432"/>
        <v/>
      </c>
      <c r="W826" s="22" t="str">
        <f t="shared" si="433"/>
        <v/>
      </c>
      <c r="X826" s="22" t="str">
        <f t="shared" si="434"/>
        <v/>
      </c>
      <c r="Y826" s="22" t="str">
        <f t="shared" si="435"/>
        <v/>
      </c>
      <c r="Z826" s="22" t="str">
        <f t="shared" si="436"/>
        <v/>
      </c>
      <c r="AA826" s="22" t="str">
        <f t="shared" si="437"/>
        <v/>
      </c>
      <c r="AB826" s="22">
        <f t="shared" si="438"/>
        <v>0</v>
      </c>
      <c r="AC826" s="22">
        <f t="shared" si="439"/>
        <v>0</v>
      </c>
      <c r="AD826" s="29">
        <f t="shared" si="440"/>
        <v>6.1</v>
      </c>
      <c r="AE826" s="22">
        <f t="shared" si="441"/>
        <v>9</v>
      </c>
      <c r="AF826" s="22">
        <f t="shared" si="442"/>
        <v>0</v>
      </c>
      <c r="AG826" s="22">
        <f t="shared" si="443"/>
        <v>0</v>
      </c>
      <c r="AH826" s="22">
        <f t="shared" si="444"/>
        <v>0</v>
      </c>
      <c r="AI826" s="22">
        <f t="shared" si="445"/>
        <v>1</v>
      </c>
      <c r="AJ826" s="31">
        <f t="shared" si="446"/>
        <v>10.1</v>
      </c>
      <c r="AK826" s="22">
        <f t="shared" si="447"/>
        <v>10</v>
      </c>
      <c r="AL826" s="22">
        <f t="shared" si="448"/>
        <v>8</v>
      </c>
      <c r="AM826" s="22">
        <f t="shared" si="449"/>
        <v>7</v>
      </c>
      <c r="AN826" s="22">
        <f t="shared" si="450"/>
        <v>6</v>
      </c>
      <c r="AO826" s="22">
        <f t="shared" si="451"/>
        <v>5</v>
      </c>
      <c r="AP826" s="22">
        <f t="shared" si="452"/>
        <v>4</v>
      </c>
      <c r="AQ826" s="2">
        <f t="shared" si="453"/>
        <v>0.25</v>
      </c>
    </row>
    <row r="827" spans="1:43" x14ac:dyDescent="0.25">
      <c r="A827" s="26" t="str">
        <f t="shared" si="454"/>
        <v/>
      </c>
      <c r="B827" t="s">
        <v>6847</v>
      </c>
      <c r="C827" t="s">
        <v>64</v>
      </c>
      <c r="D827" t="s">
        <v>37</v>
      </c>
      <c r="E827" t="s">
        <v>1806</v>
      </c>
      <c r="F827">
        <v>2026</v>
      </c>
      <c r="G827" t="s">
        <v>5657</v>
      </c>
      <c r="H827" s="4">
        <v>46171</v>
      </c>
      <c r="I827" s="4" t="str">
        <f t="shared" si="420"/>
        <v>Big Ten</v>
      </c>
      <c r="J827" s="2" t="str">
        <f t="shared" si="421"/>
        <v/>
      </c>
      <c r="K827" s="2" t="str">
        <f t="shared" si="422"/>
        <v/>
      </c>
      <c r="L827" s="2" t="str">
        <f t="shared" si="423"/>
        <v/>
      </c>
      <c r="M827" s="2" t="str">
        <f t="shared" si="424"/>
        <v/>
      </c>
      <c r="N827" s="22" t="str" cm="1">
        <f t="array" ref="N827">IFERROR(INDEX(Stats_Hit_GP,MATCH($B827,Stats_Hit_Player,0)),"")</f>
        <v/>
      </c>
      <c r="O827" s="22" t="str">
        <f t="shared" si="425"/>
        <v/>
      </c>
      <c r="P827" s="22" t="str">
        <f t="shared" si="426"/>
        <v/>
      </c>
      <c r="Q827" s="22" t="str">
        <f t="shared" si="427"/>
        <v/>
      </c>
      <c r="R827" s="22" t="str">
        <f t="shared" si="428"/>
        <v/>
      </c>
      <c r="S827" s="22" t="str">
        <f t="shared" si="429"/>
        <v/>
      </c>
      <c r="T827" s="22" t="str">
        <f t="shared" si="430"/>
        <v/>
      </c>
      <c r="U827" s="22" t="str">
        <f t="shared" si="431"/>
        <v/>
      </c>
      <c r="V827" s="22" t="str">
        <f t="shared" si="432"/>
        <v/>
      </c>
      <c r="W827" s="22" t="str">
        <f t="shared" si="433"/>
        <v/>
      </c>
      <c r="X827" s="22" t="str">
        <f t="shared" si="434"/>
        <v/>
      </c>
      <c r="Y827" s="22" t="str">
        <f t="shared" si="435"/>
        <v/>
      </c>
      <c r="Z827" s="22" t="str">
        <f t="shared" si="436"/>
        <v/>
      </c>
      <c r="AA827" s="22" t="str">
        <f t="shared" si="437"/>
        <v/>
      </c>
      <c r="AB827" s="22" t="str">
        <f t="shared" si="438"/>
        <v/>
      </c>
      <c r="AC827" s="22" t="str">
        <f t="shared" si="439"/>
        <v/>
      </c>
      <c r="AD827" s="29" t="str">
        <f t="shared" si="440"/>
        <v/>
      </c>
      <c r="AE827" s="22" t="str">
        <f t="shared" si="441"/>
        <v/>
      </c>
      <c r="AF827" s="22" t="str">
        <f t="shared" si="442"/>
        <v/>
      </c>
      <c r="AG827" s="22" t="str">
        <f t="shared" si="443"/>
        <v/>
      </c>
      <c r="AH827" s="22" t="str">
        <f t="shared" si="444"/>
        <v/>
      </c>
      <c r="AI827" s="22" t="str">
        <f t="shared" si="445"/>
        <v/>
      </c>
      <c r="AJ827" s="31" t="str">
        <f t="shared" si="446"/>
        <v/>
      </c>
      <c r="AK827" s="22" t="str">
        <f t="shared" si="447"/>
        <v/>
      </c>
      <c r="AL827" s="22" t="str">
        <f t="shared" si="448"/>
        <v/>
      </c>
      <c r="AM827" s="22" t="str">
        <f t="shared" si="449"/>
        <v/>
      </c>
      <c r="AN827" s="22" t="str">
        <f t="shared" si="450"/>
        <v/>
      </c>
      <c r="AO827" s="22" t="str">
        <f t="shared" si="451"/>
        <v/>
      </c>
      <c r="AP827" s="22" t="str">
        <f t="shared" si="452"/>
        <v/>
      </c>
      <c r="AQ827" s="2" t="str">
        <f t="shared" si="453"/>
        <v/>
      </c>
    </row>
    <row r="828" spans="1:43" x14ac:dyDescent="0.25">
      <c r="A828" s="26" t="str">
        <f t="shared" si="454"/>
        <v/>
      </c>
      <c r="B828" t="s">
        <v>772</v>
      </c>
      <c r="C828" t="s">
        <v>35</v>
      </c>
      <c r="D828" t="s">
        <v>37</v>
      </c>
      <c r="E828" t="s">
        <v>757</v>
      </c>
      <c r="F828">
        <v>2026</v>
      </c>
      <c r="G828" t="s">
        <v>5657</v>
      </c>
      <c r="H828" s="4">
        <v>46171</v>
      </c>
      <c r="I828" s="4" t="str">
        <f t="shared" si="420"/>
        <v>American Athletic</v>
      </c>
      <c r="J828" s="2">
        <f t="shared" si="421"/>
        <v>0.182</v>
      </c>
      <c r="K828" s="2">
        <f t="shared" si="422"/>
        <v>0.438</v>
      </c>
      <c r="L828" s="2">
        <f t="shared" si="423"/>
        <v>0.182</v>
      </c>
      <c r="M828" s="2">
        <f t="shared" si="424"/>
        <v>0.61899999999999999</v>
      </c>
      <c r="N828" s="22" cm="1">
        <f t="array" ref="N828">IFERROR(INDEX(Stats_Hit_GP,MATCH($B828,Stats_Hit_Player,0)),"")</f>
        <v>10</v>
      </c>
      <c r="O828" s="22">
        <f t="shared" si="425"/>
        <v>16</v>
      </c>
      <c r="P828" s="22">
        <f t="shared" si="426"/>
        <v>11</v>
      </c>
      <c r="Q828" s="22">
        <f t="shared" si="427"/>
        <v>5</v>
      </c>
      <c r="R828" s="22">
        <f t="shared" si="428"/>
        <v>2</v>
      </c>
      <c r="S828" s="22">
        <f t="shared" si="429"/>
        <v>0</v>
      </c>
      <c r="T828" s="22">
        <f t="shared" si="430"/>
        <v>0</v>
      </c>
      <c r="U828" s="22">
        <f t="shared" si="431"/>
        <v>0</v>
      </c>
      <c r="V828" s="22">
        <f t="shared" si="432"/>
        <v>0</v>
      </c>
      <c r="W828" s="22">
        <f t="shared" si="433"/>
        <v>1</v>
      </c>
      <c r="X828" s="22">
        <f t="shared" si="434"/>
        <v>4</v>
      </c>
      <c r="Y828" s="22">
        <f t="shared" si="435"/>
        <v>1</v>
      </c>
      <c r="Z828" s="22">
        <f t="shared" si="436"/>
        <v>0</v>
      </c>
      <c r="AA828" s="22">
        <f t="shared" si="437"/>
        <v>2</v>
      </c>
      <c r="AB828" s="22" t="str">
        <f t="shared" si="438"/>
        <v/>
      </c>
      <c r="AC828" s="22" t="str">
        <f t="shared" si="439"/>
        <v/>
      </c>
      <c r="AD828" s="29" t="str">
        <f t="shared" si="440"/>
        <v/>
      </c>
      <c r="AE828" s="22" t="str">
        <f t="shared" si="441"/>
        <v/>
      </c>
      <c r="AF828" s="22" t="str">
        <f t="shared" si="442"/>
        <v/>
      </c>
      <c r="AG828" s="22" t="str">
        <f t="shared" si="443"/>
        <v/>
      </c>
      <c r="AH828" s="22" t="str">
        <f t="shared" si="444"/>
        <v/>
      </c>
      <c r="AI828" s="22" t="str">
        <f t="shared" si="445"/>
        <v/>
      </c>
      <c r="AJ828" s="31" t="str">
        <f t="shared" si="446"/>
        <v/>
      </c>
      <c r="AK828" s="22" t="str">
        <f t="shared" si="447"/>
        <v/>
      </c>
      <c r="AL828" s="22" t="str">
        <f t="shared" si="448"/>
        <v/>
      </c>
      <c r="AM828" s="22" t="str">
        <f t="shared" si="449"/>
        <v/>
      </c>
      <c r="AN828" s="22" t="str">
        <f t="shared" si="450"/>
        <v/>
      </c>
      <c r="AO828" s="22" t="str">
        <f t="shared" si="451"/>
        <v/>
      </c>
      <c r="AP828" s="22" t="str">
        <f t="shared" si="452"/>
        <v/>
      </c>
      <c r="AQ828" s="2" t="str">
        <f t="shared" si="453"/>
        <v/>
      </c>
    </row>
    <row r="829" spans="1:43" x14ac:dyDescent="0.25">
      <c r="A829" s="26" t="str">
        <f t="shared" si="454"/>
        <v/>
      </c>
      <c r="B829" t="s">
        <v>5116</v>
      </c>
      <c r="C829" t="s">
        <v>38</v>
      </c>
      <c r="D829" t="s">
        <v>37</v>
      </c>
      <c r="E829" t="s">
        <v>5115</v>
      </c>
      <c r="F829">
        <v>2026</v>
      </c>
      <c r="G829" t="s">
        <v>5657</v>
      </c>
      <c r="H829" s="4">
        <v>46171</v>
      </c>
      <c r="I829" s="4" t="str">
        <f t="shared" si="420"/>
        <v>Southwestern Athletic</v>
      </c>
      <c r="J829" s="2">
        <f t="shared" si="421"/>
        <v>0.36699999999999999</v>
      </c>
      <c r="K829" s="2">
        <f t="shared" si="422"/>
        <v>0.435</v>
      </c>
      <c r="L829" s="2">
        <f t="shared" si="423"/>
        <v>0.65700000000000003</v>
      </c>
      <c r="M829" s="2">
        <f t="shared" si="424"/>
        <v>1.091</v>
      </c>
      <c r="N829" s="22" cm="1">
        <f t="array" ref="N829">IFERROR(INDEX(Stats_Hit_GP,MATCH($B829,Stats_Hit_Player,0)),"")</f>
        <v>47</v>
      </c>
      <c r="O829" s="22">
        <f t="shared" si="425"/>
        <v>192</v>
      </c>
      <c r="P829" s="22">
        <f t="shared" si="426"/>
        <v>166</v>
      </c>
      <c r="Q829" s="22">
        <f t="shared" si="427"/>
        <v>38</v>
      </c>
      <c r="R829" s="22">
        <f t="shared" si="428"/>
        <v>61</v>
      </c>
      <c r="S829" s="22">
        <f t="shared" si="429"/>
        <v>12</v>
      </c>
      <c r="T829" s="22">
        <f t="shared" si="430"/>
        <v>0</v>
      </c>
      <c r="U829" s="22">
        <f t="shared" si="431"/>
        <v>12</v>
      </c>
      <c r="V829" s="22">
        <f t="shared" si="432"/>
        <v>52</v>
      </c>
      <c r="W829" s="22">
        <f t="shared" si="433"/>
        <v>14</v>
      </c>
      <c r="X829" s="22">
        <f t="shared" si="434"/>
        <v>8</v>
      </c>
      <c r="Y829" s="22">
        <f t="shared" si="435"/>
        <v>29</v>
      </c>
      <c r="Z829" s="22">
        <f t="shared" si="436"/>
        <v>7</v>
      </c>
      <c r="AA829" s="22">
        <f t="shared" si="437"/>
        <v>4</v>
      </c>
      <c r="AB829" s="22" t="str">
        <f t="shared" si="438"/>
        <v/>
      </c>
      <c r="AC829" s="22" t="str">
        <f t="shared" si="439"/>
        <v/>
      </c>
      <c r="AD829" s="29" t="str">
        <f t="shared" si="440"/>
        <v/>
      </c>
      <c r="AE829" s="22" t="str">
        <f t="shared" si="441"/>
        <v/>
      </c>
      <c r="AF829" s="22" t="str">
        <f t="shared" si="442"/>
        <v/>
      </c>
      <c r="AG829" s="22" t="str">
        <f t="shared" si="443"/>
        <v/>
      </c>
      <c r="AH829" s="22" t="str">
        <f t="shared" si="444"/>
        <v/>
      </c>
      <c r="AI829" s="22" t="str">
        <f t="shared" si="445"/>
        <v/>
      </c>
      <c r="AJ829" s="31" t="str">
        <f t="shared" si="446"/>
        <v/>
      </c>
      <c r="AK829" s="22" t="str">
        <f t="shared" si="447"/>
        <v/>
      </c>
      <c r="AL829" s="22" t="str">
        <f t="shared" si="448"/>
        <v/>
      </c>
      <c r="AM829" s="22" t="str">
        <f t="shared" si="449"/>
        <v/>
      </c>
      <c r="AN829" s="22" t="str">
        <f t="shared" si="450"/>
        <v/>
      </c>
      <c r="AO829" s="22" t="str">
        <f t="shared" si="451"/>
        <v/>
      </c>
      <c r="AP829" s="22" t="str">
        <f t="shared" si="452"/>
        <v/>
      </c>
      <c r="AQ829" s="2" t="str">
        <f t="shared" si="453"/>
        <v/>
      </c>
    </row>
    <row r="830" spans="1:43" x14ac:dyDescent="0.25">
      <c r="A830" s="26" t="str">
        <f t="shared" si="454"/>
        <v/>
      </c>
      <c r="B830" t="s">
        <v>1305</v>
      </c>
      <c r="C830" t="s">
        <v>38</v>
      </c>
      <c r="D830" t="s">
        <v>37</v>
      </c>
      <c r="E830" t="s">
        <v>1290</v>
      </c>
      <c r="F830">
        <v>2026</v>
      </c>
      <c r="G830" t="s">
        <v>5657</v>
      </c>
      <c r="H830" s="4">
        <v>46171</v>
      </c>
      <c r="I830" s="4" t="str">
        <f t="shared" si="420"/>
        <v>Big 12</v>
      </c>
      <c r="J830" s="2">
        <f t="shared" si="421"/>
        <v>0</v>
      </c>
      <c r="K830" s="2">
        <f t="shared" si="422"/>
        <v>0.125</v>
      </c>
      <c r="L830" s="2">
        <f t="shared" si="423"/>
        <v>0</v>
      </c>
      <c r="M830" s="2">
        <f t="shared" si="424"/>
        <v>0.125</v>
      </c>
      <c r="N830" s="22" cm="1">
        <f t="array" ref="N830">IFERROR(INDEX(Stats_Hit_GP,MATCH($B830,Stats_Hit_Player,0)),"")</f>
        <v>4</v>
      </c>
      <c r="O830" s="22">
        <f t="shared" si="425"/>
        <v>8</v>
      </c>
      <c r="P830" s="22">
        <f t="shared" si="426"/>
        <v>7</v>
      </c>
      <c r="Q830" s="22">
        <f t="shared" si="427"/>
        <v>0</v>
      </c>
      <c r="R830" s="22">
        <f t="shared" si="428"/>
        <v>0</v>
      </c>
      <c r="S830" s="22">
        <f t="shared" si="429"/>
        <v>0</v>
      </c>
      <c r="T830" s="22">
        <f t="shared" si="430"/>
        <v>0</v>
      </c>
      <c r="U830" s="22">
        <f t="shared" si="431"/>
        <v>0</v>
      </c>
      <c r="V830" s="22">
        <f t="shared" si="432"/>
        <v>0</v>
      </c>
      <c r="W830" s="22">
        <f t="shared" si="433"/>
        <v>0</v>
      </c>
      <c r="X830" s="22">
        <f t="shared" si="434"/>
        <v>1</v>
      </c>
      <c r="Y830" s="22">
        <f t="shared" si="435"/>
        <v>6</v>
      </c>
      <c r="Z830" s="22">
        <f t="shared" si="436"/>
        <v>0</v>
      </c>
      <c r="AA830" s="22">
        <f t="shared" si="437"/>
        <v>0</v>
      </c>
      <c r="AB830" s="22" t="str">
        <f t="shared" si="438"/>
        <v/>
      </c>
      <c r="AC830" s="22" t="str">
        <f t="shared" si="439"/>
        <v/>
      </c>
      <c r="AD830" s="29" t="str">
        <f t="shared" si="440"/>
        <v/>
      </c>
      <c r="AE830" s="22" t="str">
        <f t="shared" si="441"/>
        <v/>
      </c>
      <c r="AF830" s="22" t="str">
        <f t="shared" si="442"/>
        <v/>
      </c>
      <c r="AG830" s="22" t="str">
        <f t="shared" si="443"/>
        <v/>
      </c>
      <c r="AH830" s="22" t="str">
        <f t="shared" si="444"/>
        <v/>
      </c>
      <c r="AI830" s="22" t="str">
        <f t="shared" si="445"/>
        <v/>
      </c>
      <c r="AJ830" s="31" t="str">
        <f t="shared" si="446"/>
        <v/>
      </c>
      <c r="AK830" s="22" t="str">
        <f t="shared" si="447"/>
        <v/>
      </c>
      <c r="AL830" s="22" t="str">
        <f t="shared" si="448"/>
        <v/>
      </c>
      <c r="AM830" s="22" t="str">
        <f t="shared" si="449"/>
        <v/>
      </c>
      <c r="AN830" s="22" t="str">
        <f t="shared" si="450"/>
        <v/>
      </c>
      <c r="AO830" s="22" t="str">
        <f t="shared" si="451"/>
        <v/>
      </c>
      <c r="AP830" s="22" t="str">
        <f t="shared" si="452"/>
        <v/>
      </c>
      <c r="AQ830" s="2" t="str">
        <f t="shared" si="453"/>
        <v/>
      </c>
    </row>
    <row r="831" spans="1:43" x14ac:dyDescent="0.25">
      <c r="A831" s="26">
        <f t="shared" si="454"/>
        <v>1</v>
      </c>
      <c r="B831" t="s">
        <v>6848</v>
      </c>
      <c r="C831" t="s">
        <v>64</v>
      </c>
      <c r="D831" t="s">
        <v>29</v>
      </c>
      <c r="E831" t="s">
        <v>3491</v>
      </c>
      <c r="F831">
        <v>2026</v>
      </c>
      <c r="G831" t="s">
        <v>5657</v>
      </c>
      <c r="H831" s="4">
        <v>46171</v>
      </c>
      <c r="I831" s="4" t="str">
        <f t="shared" si="420"/>
        <v>Mountain West</v>
      </c>
      <c r="J831" s="2" t="str">
        <f t="shared" si="421"/>
        <v/>
      </c>
      <c r="K831" s="2" t="str">
        <f t="shared" si="422"/>
        <v/>
      </c>
      <c r="L831" s="2" t="str">
        <f t="shared" si="423"/>
        <v/>
      </c>
      <c r="M831" s="2" t="str">
        <f t="shared" si="424"/>
        <v/>
      </c>
      <c r="N831" s="22" t="str" cm="1">
        <f t="array" ref="N831">IFERROR(INDEX(Stats_Hit_GP,MATCH($B831,Stats_Hit_Player,0)),"")</f>
        <v/>
      </c>
      <c r="O831" s="22" t="str">
        <f t="shared" si="425"/>
        <v/>
      </c>
      <c r="P831" s="22" t="str">
        <f t="shared" si="426"/>
        <v/>
      </c>
      <c r="Q831" s="22" t="str">
        <f t="shared" si="427"/>
        <v/>
      </c>
      <c r="R831" s="22" t="str">
        <f t="shared" si="428"/>
        <v/>
      </c>
      <c r="S831" s="22" t="str">
        <f t="shared" si="429"/>
        <v/>
      </c>
      <c r="T831" s="22" t="str">
        <f t="shared" si="430"/>
        <v/>
      </c>
      <c r="U831" s="22" t="str">
        <f t="shared" si="431"/>
        <v/>
      </c>
      <c r="V831" s="22" t="str">
        <f t="shared" si="432"/>
        <v/>
      </c>
      <c r="W831" s="22" t="str">
        <f t="shared" si="433"/>
        <v/>
      </c>
      <c r="X831" s="22" t="str">
        <f t="shared" si="434"/>
        <v/>
      </c>
      <c r="Y831" s="22" t="str">
        <f t="shared" si="435"/>
        <v/>
      </c>
      <c r="Z831" s="22" t="str">
        <f t="shared" si="436"/>
        <v/>
      </c>
      <c r="AA831" s="22" t="str">
        <f t="shared" si="437"/>
        <v/>
      </c>
      <c r="AB831" s="22">
        <f t="shared" si="438"/>
        <v>2</v>
      </c>
      <c r="AC831" s="22">
        <f t="shared" si="439"/>
        <v>2</v>
      </c>
      <c r="AD831" s="29">
        <f t="shared" si="440"/>
        <v>8.16</v>
      </c>
      <c r="AE831" s="22">
        <f t="shared" si="441"/>
        <v>19</v>
      </c>
      <c r="AF831" s="22">
        <f t="shared" si="442"/>
        <v>1</v>
      </c>
      <c r="AG831" s="22">
        <f t="shared" si="443"/>
        <v>0</v>
      </c>
      <c r="AH831" s="22">
        <f t="shared" si="444"/>
        <v>0</v>
      </c>
      <c r="AI831" s="22">
        <f t="shared" si="445"/>
        <v>0</v>
      </c>
      <c r="AJ831" s="31">
        <f t="shared" si="446"/>
        <v>32</v>
      </c>
      <c r="AK831" s="22">
        <f t="shared" si="447"/>
        <v>34</v>
      </c>
      <c r="AL831" s="22">
        <f t="shared" si="448"/>
        <v>31</v>
      </c>
      <c r="AM831" s="22">
        <f t="shared" si="449"/>
        <v>29</v>
      </c>
      <c r="AN831" s="22">
        <f t="shared" si="450"/>
        <v>18</v>
      </c>
      <c r="AO831" s="22">
        <f t="shared" si="451"/>
        <v>24</v>
      </c>
      <c r="AP831" s="22">
        <f t="shared" si="452"/>
        <v>2</v>
      </c>
      <c r="AQ831" s="2">
        <f t="shared" si="453"/>
        <v>0.27900000000000003</v>
      </c>
    </row>
    <row r="832" spans="1:43" x14ac:dyDescent="0.25">
      <c r="A832" s="26">
        <f t="shared" si="454"/>
        <v>1</v>
      </c>
      <c r="B832" t="s">
        <v>6849</v>
      </c>
      <c r="C832" t="s">
        <v>5700</v>
      </c>
      <c r="D832" t="s">
        <v>29</v>
      </c>
      <c r="E832" t="s">
        <v>5115</v>
      </c>
      <c r="F832">
        <v>2026</v>
      </c>
      <c r="G832" t="s">
        <v>5657</v>
      </c>
      <c r="H832" s="4">
        <v>46171</v>
      </c>
      <c r="I832" s="4" t="str">
        <f t="shared" si="420"/>
        <v>Southwestern Athletic</v>
      </c>
      <c r="J832" s="2" t="str">
        <f t="shared" si="421"/>
        <v/>
      </c>
      <c r="K832" s="2" t="str">
        <f t="shared" si="422"/>
        <v/>
      </c>
      <c r="L832" s="2" t="str">
        <f t="shared" si="423"/>
        <v/>
      </c>
      <c r="M832" s="2" t="str">
        <f t="shared" si="424"/>
        <v/>
      </c>
      <c r="N832" s="22" t="str" cm="1">
        <f t="array" ref="N832">IFERROR(INDEX(Stats_Hit_GP,MATCH($B832,Stats_Hit_Player,0)),"")</f>
        <v/>
      </c>
      <c r="O832" s="22" t="str">
        <f t="shared" si="425"/>
        <v/>
      </c>
      <c r="P832" s="22" t="str">
        <f t="shared" si="426"/>
        <v/>
      </c>
      <c r="Q832" s="22" t="str">
        <f t="shared" si="427"/>
        <v/>
      </c>
      <c r="R832" s="22" t="str">
        <f t="shared" si="428"/>
        <v/>
      </c>
      <c r="S832" s="22" t="str">
        <f t="shared" si="429"/>
        <v/>
      </c>
      <c r="T832" s="22" t="str">
        <f t="shared" si="430"/>
        <v/>
      </c>
      <c r="U832" s="22" t="str">
        <f t="shared" si="431"/>
        <v/>
      </c>
      <c r="V832" s="22" t="str">
        <f t="shared" si="432"/>
        <v/>
      </c>
      <c r="W832" s="22" t="str">
        <f t="shared" si="433"/>
        <v/>
      </c>
      <c r="X832" s="22" t="str">
        <f t="shared" si="434"/>
        <v/>
      </c>
      <c r="Y832" s="22" t="str">
        <f t="shared" si="435"/>
        <v/>
      </c>
      <c r="Z832" s="22" t="str">
        <f t="shared" si="436"/>
        <v/>
      </c>
      <c r="AA832" s="22" t="str">
        <f t="shared" si="437"/>
        <v/>
      </c>
      <c r="AB832" s="22" t="str">
        <f t="shared" si="438"/>
        <v/>
      </c>
      <c r="AC832" s="22" t="str">
        <f t="shared" si="439"/>
        <v/>
      </c>
      <c r="AD832" s="29" t="str">
        <f t="shared" si="440"/>
        <v/>
      </c>
      <c r="AE832" s="22" t="str">
        <f t="shared" si="441"/>
        <v/>
      </c>
      <c r="AF832" s="22" t="str">
        <f t="shared" si="442"/>
        <v/>
      </c>
      <c r="AG832" s="22" t="str">
        <f t="shared" si="443"/>
        <v/>
      </c>
      <c r="AH832" s="22" t="str">
        <f t="shared" si="444"/>
        <v/>
      </c>
      <c r="AI832" s="22" t="str">
        <f t="shared" si="445"/>
        <v/>
      </c>
      <c r="AJ832" s="31" t="str">
        <f t="shared" si="446"/>
        <v/>
      </c>
      <c r="AK832" s="22" t="str">
        <f t="shared" si="447"/>
        <v/>
      </c>
      <c r="AL832" s="22" t="str">
        <f t="shared" si="448"/>
        <v/>
      </c>
      <c r="AM832" s="22" t="str">
        <f t="shared" si="449"/>
        <v/>
      </c>
      <c r="AN832" s="22" t="str">
        <f t="shared" si="450"/>
        <v/>
      </c>
      <c r="AO832" s="22" t="str">
        <f t="shared" si="451"/>
        <v/>
      </c>
      <c r="AP832" s="22" t="str">
        <f t="shared" si="452"/>
        <v/>
      </c>
      <c r="AQ832" s="2" t="str">
        <f t="shared" si="453"/>
        <v/>
      </c>
    </row>
    <row r="833" spans="1:43" x14ac:dyDescent="0.25">
      <c r="A833" s="26" t="str">
        <f t="shared" si="454"/>
        <v/>
      </c>
      <c r="B833" t="s">
        <v>6850</v>
      </c>
      <c r="C833" t="s">
        <v>64</v>
      </c>
      <c r="D833" t="s">
        <v>24</v>
      </c>
      <c r="E833" t="s">
        <v>2304</v>
      </c>
      <c r="F833">
        <v>2026</v>
      </c>
      <c r="G833" t="s">
        <v>5657</v>
      </c>
      <c r="H833" s="4">
        <v>46171</v>
      </c>
      <c r="I833" s="4" t="str">
        <f t="shared" si="420"/>
        <v>Conference USA</v>
      </c>
      <c r="J833" s="2" t="str">
        <f t="shared" si="421"/>
        <v/>
      </c>
      <c r="K833" s="2" t="str">
        <f t="shared" si="422"/>
        <v/>
      </c>
      <c r="L833" s="2" t="str">
        <f t="shared" si="423"/>
        <v/>
      </c>
      <c r="M833" s="2" t="str">
        <f t="shared" si="424"/>
        <v/>
      </c>
      <c r="N833" s="22" t="str" cm="1">
        <f t="array" ref="N833">IFERROR(INDEX(Stats_Hit_GP,MATCH($B833,Stats_Hit_Player,0)),"")</f>
        <v/>
      </c>
      <c r="O833" s="22" t="str">
        <f t="shared" si="425"/>
        <v/>
      </c>
      <c r="P833" s="22" t="str">
        <f t="shared" si="426"/>
        <v/>
      </c>
      <c r="Q833" s="22" t="str">
        <f t="shared" si="427"/>
        <v/>
      </c>
      <c r="R833" s="22" t="str">
        <f t="shared" si="428"/>
        <v/>
      </c>
      <c r="S833" s="22" t="str">
        <f t="shared" si="429"/>
        <v/>
      </c>
      <c r="T833" s="22" t="str">
        <f t="shared" si="430"/>
        <v/>
      </c>
      <c r="U833" s="22" t="str">
        <f t="shared" si="431"/>
        <v/>
      </c>
      <c r="V833" s="22" t="str">
        <f t="shared" si="432"/>
        <v/>
      </c>
      <c r="W833" s="22" t="str">
        <f t="shared" si="433"/>
        <v/>
      </c>
      <c r="X833" s="22" t="str">
        <f t="shared" si="434"/>
        <v/>
      </c>
      <c r="Y833" s="22" t="str">
        <f t="shared" si="435"/>
        <v/>
      </c>
      <c r="Z833" s="22" t="str">
        <f t="shared" si="436"/>
        <v/>
      </c>
      <c r="AA833" s="22" t="str">
        <f t="shared" si="437"/>
        <v/>
      </c>
      <c r="AB833" s="22" t="str">
        <f t="shared" si="438"/>
        <v/>
      </c>
      <c r="AC833" s="22" t="str">
        <f t="shared" si="439"/>
        <v/>
      </c>
      <c r="AD833" s="29" t="str">
        <f t="shared" si="440"/>
        <v/>
      </c>
      <c r="AE833" s="22" t="str">
        <f t="shared" si="441"/>
        <v/>
      </c>
      <c r="AF833" s="22" t="str">
        <f t="shared" si="442"/>
        <v/>
      </c>
      <c r="AG833" s="22" t="str">
        <f t="shared" si="443"/>
        <v/>
      </c>
      <c r="AH833" s="22" t="str">
        <f t="shared" si="444"/>
        <v/>
      </c>
      <c r="AI833" s="22" t="str">
        <f t="shared" si="445"/>
        <v/>
      </c>
      <c r="AJ833" s="31" t="str">
        <f t="shared" si="446"/>
        <v/>
      </c>
      <c r="AK833" s="22" t="str">
        <f t="shared" si="447"/>
        <v/>
      </c>
      <c r="AL833" s="22" t="str">
        <f t="shared" si="448"/>
        <v/>
      </c>
      <c r="AM833" s="22" t="str">
        <f t="shared" si="449"/>
        <v/>
      </c>
      <c r="AN833" s="22" t="str">
        <f t="shared" si="450"/>
        <v/>
      </c>
      <c r="AO833" s="22" t="str">
        <f t="shared" si="451"/>
        <v/>
      </c>
      <c r="AP833" s="22" t="str">
        <f t="shared" si="452"/>
        <v/>
      </c>
      <c r="AQ833" s="2" t="str">
        <f t="shared" si="453"/>
        <v/>
      </c>
    </row>
    <row r="834" spans="1:43" x14ac:dyDescent="0.25">
      <c r="A834" s="26" t="str">
        <f t="shared" si="454"/>
        <v/>
      </c>
      <c r="B834" t="s">
        <v>6851</v>
      </c>
      <c r="C834" t="s">
        <v>64</v>
      </c>
      <c r="D834" t="s">
        <v>37</v>
      </c>
      <c r="E834" t="s">
        <v>5412</v>
      </c>
      <c r="F834">
        <v>2026</v>
      </c>
      <c r="G834" t="s">
        <v>5657</v>
      </c>
      <c r="H834" s="4">
        <v>46171</v>
      </c>
      <c r="I834" s="4" t="str">
        <f t="shared" ref="I834:I897" si="455">IFERROR(INDEX(Conferences_Conference,MATCH(E834,Conferences_Team,0)),"")</f>
        <v>Western Athletic</v>
      </c>
      <c r="J834" s="2" t="str">
        <f t="shared" ref="J834:J897" si="456">IFERROR(INDEX(Stats_Hit_AVG,MATCH($B834,Stats_Hit_Player,0)),"")</f>
        <v/>
      </c>
      <c r="K834" s="2" t="str">
        <f t="shared" ref="K834:K897" si="457">IFERROR(INDEX(Stats_Hit_OBP,MATCH($B834,Stats_Hit_Player,0)),"")</f>
        <v/>
      </c>
      <c r="L834" s="2" t="str">
        <f t="shared" ref="L834:L897" si="458">IFERROR(INDEX(Stats_Hit_SLG,MATCH($B834,Stats_Hit_Player,0)),"")</f>
        <v/>
      </c>
      <c r="M834" s="2" t="str">
        <f t="shared" ref="M834:M897" si="459">IFERROR(INDEX(Stats_Hit_OPS,MATCH($B834,Stats_Hit_Player,0)),"")</f>
        <v/>
      </c>
      <c r="N834" s="22" t="str" cm="1">
        <f t="array" ref="N834">IFERROR(INDEX(Stats_Hit_GP,MATCH($B834,Stats_Hit_Player,0)),"")</f>
        <v/>
      </c>
      <c r="O834" s="22" t="str">
        <f t="shared" ref="O834:O897" si="460">IFERROR(INDEX(Stats_Hit_PA,MATCH($B834,Stats_Hit_Player,0)),"")</f>
        <v/>
      </c>
      <c r="P834" s="22" t="str">
        <f t="shared" ref="P834:P897" si="461">IFERROR(INDEX(Stats_Hit_AB,MATCH($B834,Stats_Hit_Player,0)),"")</f>
        <v/>
      </c>
      <c r="Q834" s="22" t="str">
        <f t="shared" ref="Q834:Q897" si="462">IFERROR(INDEX(Stats_Hit_R,MATCH($B834,Stats_Hit_Player,0)),"")</f>
        <v/>
      </c>
      <c r="R834" s="22" t="str">
        <f t="shared" ref="R834:R897" si="463">IFERROR(INDEX(Stats_Hit_H,MATCH($B834,Stats_Hit_Player,0)),"")</f>
        <v/>
      </c>
      <c r="S834" s="22" t="str">
        <f t="shared" ref="S834:S897" si="464">IFERROR(INDEX(Stats_Hit_2B,MATCH($B834,Stats_Hit_Player,0)),"")</f>
        <v/>
      </c>
      <c r="T834" s="22" t="str">
        <f t="shared" ref="T834:T897" si="465">IFERROR(INDEX(Stats_Hit_3B,MATCH($B834,Stats_Hit_Player,0)),"")</f>
        <v/>
      </c>
      <c r="U834" s="22" t="str">
        <f t="shared" ref="U834:U897" si="466">IFERROR(INDEX(Stats_Hit_HR,MATCH($B834,Stats_Hit_Player,0)),"")</f>
        <v/>
      </c>
      <c r="V834" s="22" t="str">
        <f t="shared" ref="V834:V897" si="467">IFERROR(INDEX(Stats_Hit_RBI,MATCH($B834,Stats_Hit_Player,0)),"")</f>
        <v/>
      </c>
      <c r="W834" s="22" t="str">
        <f t="shared" ref="W834:W897" si="468">IFERROR(INDEX(Stats_Hit_HBP,MATCH($B834,Stats_Hit_Player,0)),"")</f>
        <v/>
      </c>
      <c r="X834" s="22" t="str">
        <f t="shared" ref="X834:X897" si="469">IFERROR(INDEX(Stats_Hit_BB,MATCH($B834,Stats_Hit_Player,0)),"")</f>
        <v/>
      </c>
      <c r="Y834" s="22" t="str">
        <f t="shared" ref="Y834:Y897" si="470">IFERROR(INDEX(Stats_Hit_K,MATCH($B834,Stats_Hit_Player,0)),"")</f>
        <v/>
      </c>
      <c r="Z834" s="22" t="str">
        <f t="shared" ref="Z834:Z897" si="471">IFERROR(INDEX(Stats_Hit_SB,MATCH($B834,Stats_Hit_Player,0)),"")</f>
        <v/>
      </c>
      <c r="AA834" s="22" t="str">
        <f t="shared" ref="AA834:AA897" si="472">IFERROR(INDEX(Stats_Hit_CS,MATCH($B834,Stats_Hit_Player,0)),"")</f>
        <v/>
      </c>
      <c r="AB834" s="22">
        <f t="shared" ref="AB834:AB897" si="473">IFERROR(INDEX(Stats_Pitch_Win,MATCH($B834,Stats_Pitch_Player,0)),"")</f>
        <v>1</v>
      </c>
      <c r="AC834" s="22">
        <f t="shared" ref="AC834:AC897" si="474">IFERROR(INDEX(Stats_Pitch_Loss,MATCH($B834,Stats_Pitch_Player,0)),"")</f>
        <v>5</v>
      </c>
      <c r="AD834" s="29">
        <f t="shared" ref="AD834:AD897" si="475">IFERROR(INDEX(Stats_Pitch_ERA,MATCH($B834,Stats_Pitch_Player,0)),"")</f>
        <v>6.75</v>
      </c>
      <c r="AE834" s="22">
        <f t="shared" ref="AE834:AE897" si="476">IFERROR(INDEX(Stats_Pitch_App,MATCH($B834,Stats_Pitch_Player,0)),"")</f>
        <v>10</v>
      </c>
      <c r="AF834" s="22">
        <f t="shared" ref="AF834:AF897" si="477">IFERROR(INDEX(Stats_Pitch_GS,MATCH($B834,Stats_Pitch_Player,0)),"")</f>
        <v>4</v>
      </c>
      <c r="AG834" s="22">
        <f t="shared" ref="AG834:AG897" si="478">IFERROR(INDEX(Stats_Pitch_CG,MATCH($B834,Stats_Pitch_Player,0)),"")</f>
        <v>0</v>
      </c>
      <c r="AH834" s="22">
        <f t="shared" ref="AH834:AH897" si="479">IFERROR(INDEX(Stats_Pitch_SHO,MATCH($B834,Stats_Pitch_Player,0)),"")</f>
        <v>0</v>
      </c>
      <c r="AI834" s="22">
        <f t="shared" ref="AI834:AI897" si="480">IFERROR(INDEX(Stats_Pitch_SV,MATCH($B834,Stats_Pitch_Player,0)),"")</f>
        <v>0</v>
      </c>
      <c r="AJ834" s="31">
        <f t="shared" ref="AJ834:AJ897" si="481">IFERROR(INDEX(Stats_Pitch_IP,MATCH($B834,Stats_Pitch_Player,0)),"")</f>
        <v>21.1</v>
      </c>
      <c r="AK834" s="22">
        <f t="shared" ref="AK834:AK897" si="482">IFERROR(INDEX(Stats_Pitch_H,MATCH($B834,Stats_Pitch_Player,0)),"")</f>
        <v>28</v>
      </c>
      <c r="AL834" s="22">
        <f t="shared" ref="AL834:AL897" si="483">IFERROR(INDEX(Stats_Pitch_R,MATCH($B834,Stats_Pitch_Player,0)),"")</f>
        <v>17</v>
      </c>
      <c r="AM834" s="22">
        <f t="shared" ref="AM834:AM897" si="484">IFERROR(INDEX(Stats_Pitch_ER,MATCH($B834,Stats_Pitch_Player,0)),"")</f>
        <v>16</v>
      </c>
      <c r="AN834" s="22">
        <f t="shared" ref="AN834:AN897" si="485">IFERROR(INDEX(Stats_Pitch_BB,MATCH($B834,Stats_Pitch_Player,0)),"")</f>
        <v>20</v>
      </c>
      <c r="AO834" s="22">
        <f t="shared" ref="AO834:AO897" si="486">IFERROR(INDEX(Stats_Pitch_K,MATCH($B834,Stats_Pitch_Player,0)),"")</f>
        <v>11</v>
      </c>
      <c r="AP834" s="22">
        <f t="shared" ref="AP834:AP897" si="487">IFERROR(INDEX(Stats_Pitch_HBP,MATCH($B834,Stats_Pitch_Player,0)),"")</f>
        <v>1</v>
      </c>
      <c r="AQ834" s="2">
        <f t="shared" ref="AQ834:AQ897" si="488">IFERROR(INDEX(Stats_Pitch_BA,MATCH($B834,Stats_Pitch_Player,0)),"")</f>
        <v>0.318</v>
      </c>
    </row>
    <row r="835" spans="1:43" x14ac:dyDescent="0.25">
      <c r="A835" s="26" t="str">
        <f t="shared" ref="A835:A898" si="489">IF(OR(D835="SR", D835="GR"), 1, "")</f>
        <v/>
      </c>
      <c r="B835" t="s">
        <v>2460</v>
      </c>
      <c r="C835" t="s">
        <v>25</v>
      </c>
      <c r="D835" t="s">
        <v>47</v>
      </c>
      <c r="E835" t="s">
        <v>2449</v>
      </c>
      <c r="F835">
        <v>2026</v>
      </c>
      <c r="G835" t="s">
        <v>5657</v>
      </c>
      <c r="H835" s="4">
        <v>46171</v>
      </c>
      <c r="I835" s="4" t="str">
        <f t="shared" si="455"/>
        <v>Coastal</v>
      </c>
      <c r="J835" s="2">
        <f t="shared" si="456"/>
        <v>0.22</v>
      </c>
      <c r="K835" s="2">
        <f t="shared" si="457"/>
        <v>0.316</v>
      </c>
      <c r="L835" s="2">
        <f t="shared" si="458"/>
        <v>0.38</v>
      </c>
      <c r="M835" s="2">
        <f t="shared" si="459"/>
        <v>0.69599999999999995</v>
      </c>
      <c r="N835" s="22" cm="1">
        <f t="array" ref="N835">IFERROR(INDEX(Stats_Hit_GP,MATCH($B835,Stats_Hit_Player,0)),"")</f>
        <v>22</v>
      </c>
      <c r="O835" s="22">
        <f t="shared" si="460"/>
        <v>58</v>
      </c>
      <c r="P835" s="22">
        <f t="shared" si="461"/>
        <v>50</v>
      </c>
      <c r="Q835" s="22">
        <f t="shared" si="462"/>
        <v>9</v>
      </c>
      <c r="R835" s="22">
        <f t="shared" si="463"/>
        <v>11</v>
      </c>
      <c r="S835" s="22">
        <f t="shared" si="464"/>
        <v>2</v>
      </c>
      <c r="T835" s="22">
        <f t="shared" si="465"/>
        <v>0</v>
      </c>
      <c r="U835" s="22">
        <f t="shared" si="466"/>
        <v>2</v>
      </c>
      <c r="V835" s="22">
        <f t="shared" si="467"/>
        <v>11</v>
      </c>
      <c r="W835" s="22">
        <f t="shared" si="468"/>
        <v>2</v>
      </c>
      <c r="X835" s="22">
        <f t="shared" si="469"/>
        <v>5</v>
      </c>
      <c r="Y835" s="22">
        <f t="shared" si="470"/>
        <v>12</v>
      </c>
      <c r="Z835" s="22">
        <f t="shared" si="471"/>
        <v>0</v>
      </c>
      <c r="AA835" s="22">
        <f t="shared" si="472"/>
        <v>0</v>
      </c>
      <c r="AB835" s="22" t="str">
        <f t="shared" si="473"/>
        <v/>
      </c>
      <c r="AC835" s="22" t="str">
        <f t="shared" si="474"/>
        <v/>
      </c>
      <c r="AD835" s="29" t="str">
        <f t="shared" si="475"/>
        <v/>
      </c>
      <c r="AE835" s="22" t="str">
        <f t="shared" si="476"/>
        <v/>
      </c>
      <c r="AF835" s="22" t="str">
        <f t="shared" si="477"/>
        <v/>
      </c>
      <c r="AG835" s="22" t="str">
        <f t="shared" si="478"/>
        <v/>
      </c>
      <c r="AH835" s="22" t="str">
        <f t="shared" si="479"/>
        <v/>
      </c>
      <c r="AI835" s="22" t="str">
        <f t="shared" si="480"/>
        <v/>
      </c>
      <c r="AJ835" s="31" t="str">
        <f t="shared" si="481"/>
        <v/>
      </c>
      <c r="AK835" s="22" t="str">
        <f t="shared" si="482"/>
        <v/>
      </c>
      <c r="AL835" s="22" t="str">
        <f t="shared" si="483"/>
        <v/>
      </c>
      <c r="AM835" s="22" t="str">
        <f t="shared" si="484"/>
        <v/>
      </c>
      <c r="AN835" s="22" t="str">
        <f t="shared" si="485"/>
        <v/>
      </c>
      <c r="AO835" s="22" t="str">
        <f t="shared" si="486"/>
        <v/>
      </c>
      <c r="AP835" s="22" t="str">
        <f t="shared" si="487"/>
        <v/>
      </c>
      <c r="AQ835" s="2" t="str">
        <f t="shared" si="488"/>
        <v/>
      </c>
    </row>
    <row r="836" spans="1:43" x14ac:dyDescent="0.25">
      <c r="A836" s="26" t="str">
        <f t="shared" si="489"/>
        <v/>
      </c>
      <c r="B836" t="s">
        <v>1389</v>
      </c>
      <c r="C836" t="s">
        <v>27</v>
      </c>
      <c r="D836" t="s">
        <v>24</v>
      </c>
      <c r="E836" t="s">
        <v>1381</v>
      </c>
      <c r="F836">
        <v>2026</v>
      </c>
      <c r="G836" t="s">
        <v>5657</v>
      </c>
      <c r="H836" s="4">
        <v>46171</v>
      </c>
      <c r="I836" s="4" t="str">
        <f t="shared" si="455"/>
        <v>Big East</v>
      </c>
      <c r="J836" s="2">
        <f t="shared" si="456"/>
        <v>0.216</v>
      </c>
      <c r="K836" s="2">
        <f t="shared" si="457"/>
        <v>0.29799999999999999</v>
      </c>
      <c r="L836" s="2">
        <f t="shared" si="458"/>
        <v>0.315</v>
      </c>
      <c r="M836" s="2">
        <f t="shared" si="459"/>
        <v>0.61399999999999999</v>
      </c>
      <c r="N836" s="22" cm="1">
        <f t="array" ref="N836">IFERROR(INDEX(Stats_Hit_GP,MATCH($B836,Stats_Hit_Player,0)),"")</f>
        <v>45</v>
      </c>
      <c r="O836" s="22">
        <f t="shared" si="460"/>
        <v>126</v>
      </c>
      <c r="P836" s="22">
        <f t="shared" si="461"/>
        <v>111</v>
      </c>
      <c r="Q836" s="22">
        <f t="shared" si="462"/>
        <v>18</v>
      </c>
      <c r="R836" s="22">
        <f t="shared" si="463"/>
        <v>24</v>
      </c>
      <c r="S836" s="22">
        <f t="shared" si="464"/>
        <v>2</v>
      </c>
      <c r="T836" s="22">
        <f t="shared" si="465"/>
        <v>0</v>
      </c>
      <c r="U836" s="22">
        <f t="shared" si="466"/>
        <v>3</v>
      </c>
      <c r="V836" s="22">
        <f t="shared" si="467"/>
        <v>9</v>
      </c>
      <c r="W836" s="22">
        <f t="shared" si="468"/>
        <v>2</v>
      </c>
      <c r="X836" s="22">
        <f t="shared" si="469"/>
        <v>11</v>
      </c>
      <c r="Y836" s="22">
        <f t="shared" si="470"/>
        <v>47</v>
      </c>
      <c r="Z836" s="22">
        <f t="shared" si="471"/>
        <v>6</v>
      </c>
      <c r="AA836" s="22">
        <f t="shared" si="472"/>
        <v>2</v>
      </c>
      <c r="AB836" s="22" t="str">
        <f t="shared" si="473"/>
        <v/>
      </c>
      <c r="AC836" s="22" t="str">
        <f t="shared" si="474"/>
        <v/>
      </c>
      <c r="AD836" s="29" t="str">
        <f t="shared" si="475"/>
        <v/>
      </c>
      <c r="AE836" s="22" t="str">
        <f t="shared" si="476"/>
        <v/>
      </c>
      <c r="AF836" s="22" t="str">
        <f t="shared" si="477"/>
        <v/>
      </c>
      <c r="AG836" s="22" t="str">
        <f t="shared" si="478"/>
        <v/>
      </c>
      <c r="AH836" s="22" t="str">
        <f t="shared" si="479"/>
        <v/>
      </c>
      <c r="AI836" s="22" t="str">
        <f t="shared" si="480"/>
        <v/>
      </c>
      <c r="AJ836" s="31" t="str">
        <f t="shared" si="481"/>
        <v/>
      </c>
      <c r="AK836" s="22" t="str">
        <f t="shared" si="482"/>
        <v/>
      </c>
      <c r="AL836" s="22" t="str">
        <f t="shared" si="483"/>
        <v/>
      </c>
      <c r="AM836" s="22" t="str">
        <f t="shared" si="484"/>
        <v/>
      </c>
      <c r="AN836" s="22" t="str">
        <f t="shared" si="485"/>
        <v/>
      </c>
      <c r="AO836" s="22" t="str">
        <f t="shared" si="486"/>
        <v/>
      </c>
      <c r="AP836" s="22" t="str">
        <f t="shared" si="487"/>
        <v/>
      </c>
      <c r="AQ836" s="2" t="str">
        <f t="shared" si="488"/>
        <v/>
      </c>
    </row>
    <row r="837" spans="1:43" x14ac:dyDescent="0.25">
      <c r="A837" s="26" t="str">
        <f t="shared" si="489"/>
        <v/>
      </c>
      <c r="B837" t="s">
        <v>1371</v>
      </c>
      <c r="C837" t="s">
        <v>27</v>
      </c>
      <c r="D837" t="s">
        <v>24</v>
      </c>
      <c r="E837" t="s">
        <v>1364</v>
      </c>
      <c r="F837">
        <v>2026</v>
      </c>
      <c r="G837" t="s">
        <v>5657</v>
      </c>
      <c r="H837" s="4">
        <v>46171</v>
      </c>
      <c r="I837" s="4" t="str">
        <f t="shared" si="455"/>
        <v>Big East</v>
      </c>
      <c r="J837" s="2">
        <f t="shared" si="456"/>
        <v>0.28299999999999997</v>
      </c>
      <c r="K837" s="2">
        <f t="shared" si="457"/>
        <v>0.40699999999999997</v>
      </c>
      <c r="L837" s="2">
        <f t="shared" si="458"/>
        <v>0.35899999999999999</v>
      </c>
      <c r="M837" s="2">
        <f t="shared" si="459"/>
        <v>0.76600000000000001</v>
      </c>
      <c r="N837" s="22" cm="1">
        <f t="array" ref="N837">IFERROR(INDEX(Stats_Hit_GP,MATCH($B837,Stats_Hit_Player,0)),"")</f>
        <v>28</v>
      </c>
      <c r="O837" s="22">
        <f t="shared" si="460"/>
        <v>114</v>
      </c>
      <c r="P837" s="22">
        <f t="shared" si="461"/>
        <v>92</v>
      </c>
      <c r="Q837" s="22">
        <f t="shared" si="462"/>
        <v>25</v>
      </c>
      <c r="R837" s="22">
        <f t="shared" si="463"/>
        <v>26</v>
      </c>
      <c r="S837" s="22">
        <f t="shared" si="464"/>
        <v>4</v>
      </c>
      <c r="T837" s="22">
        <f t="shared" si="465"/>
        <v>0</v>
      </c>
      <c r="U837" s="22">
        <f t="shared" si="466"/>
        <v>1</v>
      </c>
      <c r="V837" s="22">
        <f t="shared" si="467"/>
        <v>10</v>
      </c>
      <c r="W837" s="22">
        <f t="shared" si="468"/>
        <v>2</v>
      </c>
      <c r="X837" s="22">
        <f t="shared" si="469"/>
        <v>18</v>
      </c>
      <c r="Y837" s="22">
        <f t="shared" si="470"/>
        <v>24</v>
      </c>
      <c r="Z837" s="22">
        <f t="shared" si="471"/>
        <v>9</v>
      </c>
      <c r="AA837" s="22">
        <f t="shared" si="472"/>
        <v>2</v>
      </c>
      <c r="AB837" s="22" t="str">
        <f t="shared" si="473"/>
        <v/>
      </c>
      <c r="AC837" s="22" t="str">
        <f t="shared" si="474"/>
        <v/>
      </c>
      <c r="AD837" s="29" t="str">
        <f t="shared" si="475"/>
        <v/>
      </c>
      <c r="AE837" s="22" t="str">
        <f t="shared" si="476"/>
        <v/>
      </c>
      <c r="AF837" s="22" t="str">
        <f t="shared" si="477"/>
        <v/>
      </c>
      <c r="AG837" s="22" t="str">
        <f t="shared" si="478"/>
        <v/>
      </c>
      <c r="AH837" s="22" t="str">
        <f t="shared" si="479"/>
        <v/>
      </c>
      <c r="AI837" s="22" t="str">
        <f t="shared" si="480"/>
        <v/>
      </c>
      <c r="AJ837" s="31" t="str">
        <f t="shared" si="481"/>
        <v/>
      </c>
      <c r="AK837" s="22" t="str">
        <f t="shared" si="482"/>
        <v/>
      </c>
      <c r="AL837" s="22" t="str">
        <f t="shared" si="483"/>
        <v/>
      </c>
      <c r="AM837" s="22" t="str">
        <f t="shared" si="484"/>
        <v/>
      </c>
      <c r="AN837" s="22" t="str">
        <f t="shared" si="485"/>
        <v/>
      </c>
      <c r="AO837" s="22" t="str">
        <f t="shared" si="486"/>
        <v/>
      </c>
      <c r="AP837" s="22" t="str">
        <f t="shared" si="487"/>
        <v/>
      </c>
      <c r="AQ837" s="2" t="str">
        <f t="shared" si="488"/>
        <v/>
      </c>
    </row>
    <row r="838" spans="1:43" x14ac:dyDescent="0.25">
      <c r="A838" s="26" t="str">
        <f t="shared" si="489"/>
        <v/>
      </c>
      <c r="B838" t="s">
        <v>6852</v>
      </c>
      <c r="C838" t="s">
        <v>64</v>
      </c>
      <c r="D838" t="s">
        <v>24</v>
      </c>
      <c r="E838" t="s">
        <v>1806</v>
      </c>
      <c r="F838">
        <v>2026</v>
      </c>
      <c r="G838" t="s">
        <v>5657</v>
      </c>
      <c r="H838" s="4">
        <v>46171</v>
      </c>
      <c r="I838" s="4" t="str">
        <f t="shared" si="455"/>
        <v>Big Ten</v>
      </c>
      <c r="J838" s="2" t="str">
        <f t="shared" si="456"/>
        <v/>
      </c>
      <c r="K838" s="2" t="str">
        <f t="shared" si="457"/>
        <v/>
      </c>
      <c r="L838" s="2" t="str">
        <f t="shared" si="458"/>
        <v/>
      </c>
      <c r="M838" s="2" t="str">
        <f t="shared" si="459"/>
        <v/>
      </c>
      <c r="N838" s="22" t="str" cm="1">
        <f t="array" ref="N838">IFERROR(INDEX(Stats_Hit_GP,MATCH($B838,Stats_Hit_Player,0)),"")</f>
        <v/>
      </c>
      <c r="O838" s="22" t="str">
        <f t="shared" si="460"/>
        <v/>
      </c>
      <c r="P838" s="22" t="str">
        <f t="shared" si="461"/>
        <v/>
      </c>
      <c r="Q838" s="22" t="str">
        <f t="shared" si="462"/>
        <v/>
      </c>
      <c r="R838" s="22" t="str">
        <f t="shared" si="463"/>
        <v/>
      </c>
      <c r="S838" s="22" t="str">
        <f t="shared" si="464"/>
        <v/>
      </c>
      <c r="T838" s="22" t="str">
        <f t="shared" si="465"/>
        <v/>
      </c>
      <c r="U838" s="22" t="str">
        <f t="shared" si="466"/>
        <v/>
      </c>
      <c r="V838" s="22" t="str">
        <f t="shared" si="467"/>
        <v/>
      </c>
      <c r="W838" s="22" t="str">
        <f t="shared" si="468"/>
        <v/>
      </c>
      <c r="X838" s="22" t="str">
        <f t="shared" si="469"/>
        <v/>
      </c>
      <c r="Y838" s="22" t="str">
        <f t="shared" si="470"/>
        <v/>
      </c>
      <c r="Z838" s="22" t="str">
        <f t="shared" si="471"/>
        <v/>
      </c>
      <c r="AA838" s="22" t="str">
        <f t="shared" si="472"/>
        <v/>
      </c>
      <c r="AB838" s="22">
        <f t="shared" si="473"/>
        <v>1</v>
      </c>
      <c r="AC838" s="22">
        <f t="shared" si="474"/>
        <v>1</v>
      </c>
      <c r="AD838" s="29">
        <f t="shared" si="475"/>
        <v>8.31</v>
      </c>
      <c r="AE838" s="22">
        <f t="shared" si="476"/>
        <v>12</v>
      </c>
      <c r="AF838" s="22">
        <f t="shared" si="477"/>
        <v>0</v>
      </c>
      <c r="AG838" s="22">
        <f t="shared" si="478"/>
        <v>0</v>
      </c>
      <c r="AH838" s="22">
        <f t="shared" si="479"/>
        <v>0</v>
      </c>
      <c r="AI838" s="22">
        <f t="shared" si="480"/>
        <v>0</v>
      </c>
      <c r="AJ838" s="31">
        <f t="shared" si="481"/>
        <v>17.100000000000001</v>
      </c>
      <c r="AK838" s="22">
        <f t="shared" si="482"/>
        <v>22</v>
      </c>
      <c r="AL838" s="22">
        <f t="shared" si="483"/>
        <v>16</v>
      </c>
      <c r="AM838" s="22">
        <f t="shared" si="484"/>
        <v>16</v>
      </c>
      <c r="AN838" s="22">
        <f t="shared" si="485"/>
        <v>7</v>
      </c>
      <c r="AO838" s="22">
        <f t="shared" si="486"/>
        <v>16</v>
      </c>
      <c r="AP838" s="22">
        <f t="shared" si="487"/>
        <v>1</v>
      </c>
      <c r="AQ838" s="2">
        <f t="shared" si="488"/>
        <v>0.31</v>
      </c>
    </row>
    <row r="839" spans="1:43" x14ac:dyDescent="0.25">
      <c r="A839" s="26" t="str">
        <f t="shared" si="489"/>
        <v/>
      </c>
      <c r="B839" t="s">
        <v>2313</v>
      </c>
      <c r="C839" t="s">
        <v>42</v>
      </c>
      <c r="D839" t="s">
        <v>47</v>
      </c>
      <c r="E839" t="s">
        <v>2304</v>
      </c>
      <c r="F839">
        <v>2026</v>
      </c>
      <c r="G839" t="s">
        <v>5657</v>
      </c>
      <c r="H839" s="4">
        <v>46171</v>
      </c>
      <c r="I839" s="4" t="str">
        <f t="shared" si="455"/>
        <v>Conference USA</v>
      </c>
      <c r="J839" s="2">
        <f t="shared" si="456"/>
        <v>0.66700000000000004</v>
      </c>
      <c r="K839" s="2">
        <f t="shared" si="457"/>
        <v>0.66700000000000004</v>
      </c>
      <c r="L839" s="2">
        <f t="shared" si="458"/>
        <v>1</v>
      </c>
      <c r="M839" s="2">
        <f t="shared" si="459"/>
        <v>1.667</v>
      </c>
      <c r="N839" s="22" cm="1">
        <f t="array" ref="N839">IFERROR(INDEX(Stats_Hit_GP,MATCH($B839,Stats_Hit_Player,0)),"")</f>
        <v>4</v>
      </c>
      <c r="O839" s="22">
        <f t="shared" si="460"/>
        <v>4</v>
      </c>
      <c r="P839" s="22">
        <f t="shared" si="461"/>
        <v>3</v>
      </c>
      <c r="Q839" s="22">
        <f t="shared" si="462"/>
        <v>1</v>
      </c>
      <c r="R839" s="22">
        <f t="shared" si="463"/>
        <v>2</v>
      </c>
      <c r="S839" s="22">
        <f t="shared" si="464"/>
        <v>1</v>
      </c>
      <c r="T839" s="22">
        <f t="shared" si="465"/>
        <v>0</v>
      </c>
      <c r="U839" s="22">
        <f t="shared" si="466"/>
        <v>0</v>
      </c>
      <c r="V839" s="22">
        <f t="shared" si="467"/>
        <v>1</v>
      </c>
      <c r="W839" s="22">
        <f t="shared" si="468"/>
        <v>0</v>
      </c>
      <c r="X839" s="22">
        <f t="shared" si="469"/>
        <v>0</v>
      </c>
      <c r="Y839" s="22">
        <f t="shared" si="470"/>
        <v>0</v>
      </c>
      <c r="Z839" s="22">
        <f t="shared" si="471"/>
        <v>1</v>
      </c>
      <c r="AA839" s="22">
        <f t="shared" si="472"/>
        <v>0</v>
      </c>
      <c r="AB839" s="22" t="str">
        <f t="shared" si="473"/>
        <v/>
      </c>
      <c r="AC839" s="22" t="str">
        <f t="shared" si="474"/>
        <v/>
      </c>
      <c r="AD839" s="29" t="str">
        <f t="shared" si="475"/>
        <v/>
      </c>
      <c r="AE839" s="22" t="str">
        <f t="shared" si="476"/>
        <v/>
      </c>
      <c r="AF839" s="22" t="str">
        <f t="shared" si="477"/>
        <v/>
      </c>
      <c r="AG839" s="22" t="str">
        <f t="shared" si="478"/>
        <v/>
      </c>
      <c r="AH839" s="22" t="str">
        <f t="shared" si="479"/>
        <v/>
      </c>
      <c r="AI839" s="22" t="str">
        <f t="shared" si="480"/>
        <v/>
      </c>
      <c r="AJ839" s="31" t="str">
        <f t="shared" si="481"/>
        <v/>
      </c>
      <c r="AK839" s="22" t="str">
        <f t="shared" si="482"/>
        <v/>
      </c>
      <c r="AL839" s="22" t="str">
        <f t="shared" si="483"/>
        <v/>
      </c>
      <c r="AM839" s="22" t="str">
        <f t="shared" si="484"/>
        <v/>
      </c>
      <c r="AN839" s="22" t="str">
        <f t="shared" si="485"/>
        <v/>
      </c>
      <c r="AO839" s="22" t="str">
        <f t="shared" si="486"/>
        <v/>
      </c>
      <c r="AP839" s="22" t="str">
        <f t="shared" si="487"/>
        <v/>
      </c>
      <c r="AQ839" s="2" t="str">
        <f t="shared" si="488"/>
        <v/>
      </c>
    </row>
    <row r="840" spans="1:43" x14ac:dyDescent="0.25">
      <c r="A840" s="26" t="str">
        <f t="shared" si="489"/>
        <v/>
      </c>
      <c r="B840" t="s">
        <v>890</v>
      </c>
      <c r="C840" t="s">
        <v>44</v>
      </c>
      <c r="D840" t="s">
        <v>24</v>
      </c>
      <c r="E840" t="s">
        <v>871</v>
      </c>
      <c r="F840">
        <v>2026</v>
      </c>
      <c r="G840" t="s">
        <v>5657</v>
      </c>
      <c r="H840" s="4">
        <v>46171</v>
      </c>
      <c r="I840" s="4" t="str">
        <f t="shared" si="455"/>
        <v>Atlantic Sun</v>
      </c>
      <c r="J840" s="2">
        <f t="shared" si="456"/>
        <v>0</v>
      </c>
      <c r="K840" s="2">
        <f t="shared" si="457"/>
        <v>0.111</v>
      </c>
      <c r="L840" s="2">
        <f t="shared" si="458"/>
        <v>0</v>
      </c>
      <c r="M840" s="2">
        <f t="shared" si="459"/>
        <v>0.111</v>
      </c>
      <c r="N840" s="22" cm="1">
        <f t="array" ref="N840">IFERROR(INDEX(Stats_Hit_GP,MATCH($B840,Stats_Hit_Player,0)),"")</f>
        <v>8</v>
      </c>
      <c r="O840" s="22">
        <f t="shared" si="460"/>
        <v>9</v>
      </c>
      <c r="P840" s="22">
        <f t="shared" si="461"/>
        <v>8</v>
      </c>
      <c r="Q840" s="22">
        <f t="shared" si="462"/>
        <v>2</v>
      </c>
      <c r="R840" s="22">
        <f t="shared" si="463"/>
        <v>0</v>
      </c>
      <c r="S840" s="22">
        <f t="shared" si="464"/>
        <v>0</v>
      </c>
      <c r="T840" s="22">
        <f t="shared" si="465"/>
        <v>0</v>
      </c>
      <c r="U840" s="22">
        <f t="shared" si="466"/>
        <v>0</v>
      </c>
      <c r="V840" s="22">
        <f t="shared" si="467"/>
        <v>1</v>
      </c>
      <c r="W840" s="22">
        <f t="shared" si="468"/>
        <v>0</v>
      </c>
      <c r="X840" s="22">
        <f t="shared" si="469"/>
        <v>1</v>
      </c>
      <c r="Y840" s="22">
        <f t="shared" si="470"/>
        <v>2</v>
      </c>
      <c r="Z840" s="22">
        <f t="shared" si="471"/>
        <v>0</v>
      </c>
      <c r="AA840" s="22">
        <f t="shared" si="472"/>
        <v>0</v>
      </c>
      <c r="AB840" s="22" t="str">
        <f t="shared" si="473"/>
        <v/>
      </c>
      <c r="AC840" s="22" t="str">
        <f t="shared" si="474"/>
        <v/>
      </c>
      <c r="AD840" s="29" t="str">
        <f t="shared" si="475"/>
        <v/>
      </c>
      <c r="AE840" s="22" t="str">
        <f t="shared" si="476"/>
        <v/>
      </c>
      <c r="AF840" s="22" t="str">
        <f t="shared" si="477"/>
        <v/>
      </c>
      <c r="AG840" s="22" t="str">
        <f t="shared" si="478"/>
        <v/>
      </c>
      <c r="AH840" s="22" t="str">
        <f t="shared" si="479"/>
        <v/>
      </c>
      <c r="AI840" s="22" t="str">
        <f t="shared" si="480"/>
        <v/>
      </c>
      <c r="AJ840" s="31" t="str">
        <f t="shared" si="481"/>
        <v/>
      </c>
      <c r="AK840" s="22" t="str">
        <f t="shared" si="482"/>
        <v/>
      </c>
      <c r="AL840" s="22" t="str">
        <f t="shared" si="483"/>
        <v/>
      </c>
      <c r="AM840" s="22" t="str">
        <f t="shared" si="484"/>
        <v/>
      </c>
      <c r="AN840" s="22" t="str">
        <f t="shared" si="485"/>
        <v/>
      </c>
      <c r="AO840" s="22" t="str">
        <f t="shared" si="486"/>
        <v/>
      </c>
      <c r="AP840" s="22" t="str">
        <f t="shared" si="487"/>
        <v/>
      </c>
      <c r="AQ840" s="2" t="str">
        <f t="shared" si="488"/>
        <v/>
      </c>
    </row>
    <row r="841" spans="1:43" x14ac:dyDescent="0.25">
      <c r="A841" s="26" t="str">
        <f t="shared" si="489"/>
        <v/>
      </c>
      <c r="B841" t="s">
        <v>5629</v>
      </c>
      <c r="C841" t="s">
        <v>30</v>
      </c>
      <c r="D841" t="s">
        <v>24</v>
      </c>
      <c r="E841" t="s">
        <v>5620</v>
      </c>
      <c r="F841">
        <v>2026</v>
      </c>
      <c r="G841" t="s">
        <v>5657</v>
      </c>
      <c r="H841" s="4">
        <v>46171</v>
      </c>
      <c r="I841" s="4" t="str">
        <f t="shared" si="455"/>
        <v>Western Athletic</v>
      </c>
      <c r="J841" s="2">
        <f t="shared" si="456"/>
        <v>0.26500000000000001</v>
      </c>
      <c r="K841" s="2">
        <f t="shared" si="457"/>
        <v>0.36</v>
      </c>
      <c r="L841" s="2">
        <f t="shared" si="458"/>
        <v>0.41</v>
      </c>
      <c r="M841" s="2">
        <f t="shared" si="459"/>
        <v>0.77100000000000002</v>
      </c>
      <c r="N841" s="22" cm="1">
        <f t="array" ref="N841">IFERROR(INDEX(Stats_Hit_GP,MATCH($B841,Stats_Hit_Player,0)),"")</f>
        <v>36</v>
      </c>
      <c r="O841" s="22">
        <f t="shared" si="460"/>
        <v>137</v>
      </c>
      <c r="P841" s="22">
        <f t="shared" si="461"/>
        <v>117</v>
      </c>
      <c r="Q841" s="22">
        <f t="shared" si="462"/>
        <v>14</v>
      </c>
      <c r="R841" s="22">
        <f t="shared" si="463"/>
        <v>31</v>
      </c>
      <c r="S841" s="22">
        <f t="shared" si="464"/>
        <v>11</v>
      </c>
      <c r="T841" s="22">
        <f t="shared" si="465"/>
        <v>0</v>
      </c>
      <c r="U841" s="22">
        <f t="shared" si="466"/>
        <v>2</v>
      </c>
      <c r="V841" s="22">
        <f t="shared" si="467"/>
        <v>12</v>
      </c>
      <c r="W841" s="22">
        <f t="shared" si="468"/>
        <v>4</v>
      </c>
      <c r="X841" s="22">
        <f t="shared" si="469"/>
        <v>14</v>
      </c>
      <c r="Y841" s="22">
        <f t="shared" si="470"/>
        <v>33</v>
      </c>
      <c r="Z841" s="22">
        <f t="shared" si="471"/>
        <v>0</v>
      </c>
      <c r="AA841" s="22">
        <f t="shared" si="472"/>
        <v>1</v>
      </c>
      <c r="AB841" s="22" t="str">
        <f t="shared" si="473"/>
        <v/>
      </c>
      <c r="AC841" s="22" t="str">
        <f t="shared" si="474"/>
        <v/>
      </c>
      <c r="AD841" s="29" t="str">
        <f t="shared" si="475"/>
        <v/>
      </c>
      <c r="AE841" s="22" t="str">
        <f t="shared" si="476"/>
        <v/>
      </c>
      <c r="AF841" s="22" t="str">
        <f t="shared" si="477"/>
        <v/>
      </c>
      <c r="AG841" s="22" t="str">
        <f t="shared" si="478"/>
        <v/>
      </c>
      <c r="AH841" s="22" t="str">
        <f t="shared" si="479"/>
        <v/>
      </c>
      <c r="AI841" s="22" t="str">
        <f t="shared" si="480"/>
        <v/>
      </c>
      <c r="AJ841" s="31" t="str">
        <f t="shared" si="481"/>
        <v/>
      </c>
      <c r="AK841" s="22" t="str">
        <f t="shared" si="482"/>
        <v/>
      </c>
      <c r="AL841" s="22" t="str">
        <f t="shared" si="483"/>
        <v/>
      </c>
      <c r="AM841" s="22" t="str">
        <f t="shared" si="484"/>
        <v/>
      </c>
      <c r="AN841" s="22" t="str">
        <f t="shared" si="485"/>
        <v/>
      </c>
      <c r="AO841" s="22" t="str">
        <f t="shared" si="486"/>
        <v/>
      </c>
      <c r="AP841" s="22" t="str">
        <f t="shared" si="487"/>
        <v/>
      </c>
      <c r="AQ841" s="2" t="str">
        <f t="shared" si="488"/>
        <v/>
      </c>
    </row>
    <row r="842" spans="1:43" x14ac:dyDescent="0.25">
      <c r="A842" s="26" t="str">
        <f t="shared" si="489"/>
        <v/>
      </c>
      <c r="B842" t="s">
        <v>3998</v>
      </c>
      <c r="C842" t="s">
        <v>27</v>
      </c>
      <c r="D842" t="s">
        <v>24</v>
      </c>
      <c r="E842" t="s">
        <v>3996</v>
      </c>
      <c r="F842">
        <v>2026</v>
      </c>
      <c r="G842" t="s">
        <v>5657</v>
      </c>
      <c r="H842" s="4">
        <v>46171</v>
      </c>
      <c r="I842" s="4" t="str">
        <f t="shared" si="455"/>
        <v>Ohio Valley</v>
      </c>
      <c r="J842" s="2">
        <f t="shared" si="456"/>
        <v>0.29099999999999998</v>
      </c>
      <c r="K842" s="2">
        <f t="shared" si="457"/>
        <v>0.36199999999999999</v>
      </c>
      <c r="L842" s="2">
        <f t="shared" si="458"/>
        <v>0.46100000000000002</v>
      </c>
      <c r="M842" s="2">
        <f t="shared" si="459"/>
        <v>0.82299999999999995</v>
      </c>
      <c r="N842" s="22" cm="1">
        <f t="array" ref="N842">IFERROR(INDEX(Stats_Hit_GP,MATCH($B842,Stats_Hit_Player,0)),"")</f>
        <v>52</v>
      </c>
      <c r="O842" s="22">
        <f t="shared" si="460"/>
        <v>235</v>
      </c>
      <c r="P842" s="22">
        <f t="shared" si="461"/>
        <v>206</v>
      </c>
      <c r="Q842" s="22">
        <f t="shared" si="462"/>
        <v>47</v>
      </c>
      <c r="R842" s="22">
        <f t="shared" si="463"/>
        <v>60</v>
      </c>
      <c r="S842" s="22">
        <f t="shared" si="464"/>
        <v>6</v>
      </c>
      <c r="T842" s="22">
        <f t="shared" si="465"/>
        <v>1</v>
      </c>
      <c r="U842" s="22">
        <f t="shared" si="466"/>
        <v>9</v>
      </c>
      <c r="V842" s="22">
        <f t="shared" si="467"/>
        <v>32</v>
      </c>
      <c r="W842" s="22">
        <f t="shared" si="468"/>
        <v>5</v>
      </c>
      <c r="X842" s="22">
        <f t="shared" si="469"/>
        <v>20</v>
      </c>
      <c r="Y842" s="22">
        <f t="shared" si="470"/>
        <v>31</v>
      </c>
      <c r="Z842" s="22">
        <f t="shared" si="471"/>
        <v>3</v>
      </c>
      <c r="AA842" s="22">
        <f t="shared" si="472"/>
        <v>0</v>
      </c>
      <c r="AB842" s="22" t="str">
        <f t="shared" si="473"/>
        <v/>
      </c>
      <c r="AC842" s="22" t="str">
        <f t="shared" si="474"/>
        <v/>
      </c>
      <c r="AD842" s="29" t="str">
        <f t="shared" si="475"/>
        <v/>
      </c>
      <c r="AE842" s="22" t="str">
        <f t="shared" si="476"/>
        <v/>
      </c>
      <c r="AF842" s="22" t="str">
        <f t="shared" si="477"/>
        <v/>
      </c>
      <c r="AG842" s="22" t="str">
        <f t="shared" si="478"/>
        <v/>
      </c>
      <c r="AH842" s="22" t="str">
        <f t="shared" si="479"/>
        <v/>
      </c>
      <c r="AI842" s="22" t="str">
        <f t="shared" si="480"/>
        <v/>
      </c>
      <c r="AJ842" s="31" t="str">
        <f t="shared" si="481"/>
        <v/>
      </c>
      <c r="AK842" s="22" t="str">
        <f t="shared" si="482"/>
        <v/>
      </c>
      <c r="AL842" s="22" t="str">
        <f t="shared" si="483"/>
        <v/>
      </c>
      <c r="AM842" s="22" t="str">
        <f t="shared" si="484"/>
        <v/>
      </c>
      <c r="AN842" s="22" t="str">
        <f t="shared" si="485"/>
        <v/>
      </c>
      <c r="AO842" s="22" t="str">
        <f t="shared" si="486"/>
        <v/>
      </c>
      <c r="AP842" s="22" t="str">
        <f t="shared" si="487"/>
        <v/>
      </c>
      <c r="AQ842" s="2" t="str">
        <f t="shared" si="488"/>
        <v/>
      </c>
    </row>
    <row r="843" spans="1:43" x14ac:dyDescent="0.25">
      <c r="A843" s="26" t="str">
        <f t="shared" si="489"/>
        <v/>
      </c>
      <c r="B843" t="s">
        <v>6853</v>
      </c>
      <c r="C843" t="s">
        <v>64</v>
      </c>
      <c r="D843" t="s">
        <v>24</v>
      </c>
      <c r="E843" t="s">
        <v>3491</v>
      </c>
      <c r="F843">
        <v>2026</v>
      </c>
      <c r="G843" t="s">
        <v>5657</v>
      </c>
      <c r="H843" s="4">
        <v>46171</v>
      </c>
      <c r="I843" s="4" t="str">
        <f t="shared" si="455"/>
        <v>Mountain West</v>
      </c>
      <c r="J843" s="2" t="str">
        <f t="shared" si="456"/>
        <v/>
      </c>
      <c r="K843" s="2" t="str">
        <f t="shared" si="457"/>
        <v/>
      </c>
      <c r="L843" s="2" t="str">
        <f t="shared" si="458"/>
        <v/>
      </c>
      <c r="M843" s="2" t="str">
        <f t="shared" si="459"/>
        <v/>
      </c>
      <c r="N843" s="22" t="str" cm="1">
        <f t="array" ref="N843">IFERROR(INDEX(Stats_Hit_GP,MATCH($B843,Stats_Hit_Player,0)),"")</f>
        <v/>
      </c>
      <c r="O843" s="22" t="str">
        <f t="shared" si="460"/>
        <v/>
      </c>
      <c r="P843" s="22" t="str">
        <f t="shared" si="461"/>
        <v/>
      </c>
      <c r="Q843" s="22" t="str">
        <f t="shared" si="462"/>
        <v/>
      </c>
      <c r="R843" s="22" t="str">
        <f t="shared" si="463"/>
        <v/>
      </c>
      <c r="S843" s="22" t="str">
        <f t="shared" si="464"/>
        <v/>
      </c>
      <c r="T843" s="22" t="str">
        <f t="shared" si="465"/>
        <v/>
      </c>
      <c r="U843" s="22" t="str">
        <f t="shared" si="466"/>
        <v/>
      </c>
      <c r="V843" s="22" t="str">
        <f t="shared" si="467"/>
        <v/>
      </c>
      <c r="W843" s="22" t="str">
        <f t="shared" si="468"/>
        <v/>
      </c>
      <c r="X843" s="22" t="str">
        <f t="shared" si="469"/>
        <v/>
      </c>
      <c r="Y843" s="22" t="str">
        <f t="shared" si="470"/>
        <v/>
      </c>
      <c r="Z843" s="22" t="str">
        <f t="shared" si="471"/>
        <v/>
      </c>
      <c r="AA843" s="22" t="str">
        <f t="shared" si="472"/>
        <v/>
      </c>
      <c r="AB843" s="22">
        <f t="shared" si="473"/>
        <v>0</v>
      </c>
      <c r="AC843" s="22">
        <f t="shared" si="474"/>
        <v>0</v>
      </c>
      <c r="AD843" s="29">
        <f t="shared" si="475"/>
        <v>7.5</v>
      </c>
      <c r="AE843" s="22">
        <f t="shared" si="476"/>
        <v>6</v>
      </c>
      <c r="AF843" s="22">
        <f t="shared" si="477"/>
        <v>0</v>
      </c>
      <c r="AG843" s="22">
        <f t="shared" si="478"/>
        <v>0</v>
      </c>
      <c r="AH843" s="22">
        <f t="shared" si="479"/>
        <v>0</v>
      </c>
      <c r="AI843" s="22">
        <f t="shared" si="480"/>
        <v>0</v>
      </c>
      <c r="AJ843" s="31">
        <f t="shared" si="481"/>
        <v>6</v>
      </c>
      <c r="AK843" s="22">
        <f t="shared" si="482"/>
        <v>6</v>
      </c>
      <c r="AL843" s="22">
        <f t="shared" si="483"/>
        <v>5</v>
      </c>
      <c r="AM843" s="22">
        <f t="shared" si="484"/>
        <v>5</v>
      </c>
      <c r="AN843" s="22">
        <f t="shared" si="485"/>
        <v>2</v>
      </c>
      <c r="AO843" s="22">
        <f t="shared" si="486"/>
        <v>6</v>
      </c>
      <c r="AP843" s="22">
        <f t="shared" si="487"/>
        <v>2</v>
      </c>
      <c r="AQ843" s="2">
        <f t="shared" si="488"/>
        <v>0.26100000000000001</v>
      </c>
    </row>
    <row r="844" spans="1:43" x14ac:dyDescent="0.25">
      <c r="A844" s="26" t="str">
        <f t="shared" si="489"/>
        <v/>
      </c>
      <c r="B844" t="s">
        <v>4485</v>
      </c>
      <c r="C844" t="s">
        <v>35</v>
      </c>
      <c r="D844" t="s">
        <v>24</v>
      </c>
      <c r="E844" t="s">
        <v>4486</v>
      </c>
      <c r="F844">
        <v>2026</v>
      </c>
      <c r="G844" t="s">
        <v>5657</v>
      </c>
      <c r="H844" s="4">
        <v>46171</v>
      </c>
      <c r="I844" s="4" t="str">
        <f t="shared" si="455"/>
        <v>SoCon</v>
      </c>
      <c r="J844" s="2">
        <f t="shared" si="456"/>
        <v>0.35599999999999998</v>
      </c>
      <c r="K844" s="2">
        <f t="shared" si="457"/>
        <v>0.43099999999999999</v>
      </c>
      <c r="L844" s="2">
        <f t="shared" si="458"/>
        <v>0.57499999999999996</v>
      </c>
      <c r="M844" s="2">
        <f t="shared" si="459"/>
        <v>1.006</v>
      </c>
      <c r="N844" s="22" cm="1">
        <f t="array" ref="N844">IFERROR(INDEX(Stats_Hit_GP,MATCH($B844,Stats_Hit_Player,0)),"")</f>
        <v>56</v>
      </c>
      <c r="O844" s="22">
        <f t="shared" si="460"/>
        <v>254</v>
      </c>
      <c r="P844" s="22">
        <f t="shared" si="461"/>
        <v>219</v>
      </c>
      <c r="Q844" s="22">
        <f t="shared" si="462"/>
        <v>48</v>
      </c>
      <c r="R844" s="22">
        <f t="shared" si="463"/>
        <v>78</v>
      </c>
      <c r="S844" s="22">
        <f t="shared" si="464"/>
        <v>13</v>
      </c>
      <c r="T844" s="22">
        <f t="shared" si="465"/>
        <v>1</v>
      </c>
      <c r="U844" s="22">
        <f t="shared" si="466"/>
        <v>11</v>
      </c>
      <c r="V844" s="22">
        <f t="shared" si="467"/>
        <v>46</v>
      </c>
      <c r="W844" s="22">
        <f t="shared" si="468"/>
        <v>7</v>
      </c>
      <c r="X844" s="22">
        <f t="shared" si="469"/>
        <v>24</v>
      </c>
      <c r="Y844" s="22">
        <f t="shared" si="470"/>
        <v>45</v>
      </c>
      <c r="Z844" s="22">
        <f t="shared" si="471"/>
        <v>17</v>
      </c>
      <c r="AA844" s="22">
        <f t="shared" si="472"/>
        <v>4</v>
      </c>
      <c r="AB844" s="22" t="str">
        <f t="shared" si="473"/>
        <v/>
      </c>
      <c r="AC844" s="22" t="str">
        <f t="shared" si="474"/>
        <v/>
      </c>
      <c r="AD844" s="29" t="str">
        <f t="shared" si="475"/>
        <v/>
      </c>
      <c r="AE844" s="22" t="str">
        <f t="shared" si="476"/>
        <v/>
      </c>
      <c r="AF844" s="22" t="str">
        <f t="shared" si="477"/>
        <v/>
      </c>
      <c r="AG844" s="22" t="str">
        <f t="shared" si="478"/>
        <v/>
      </c>
      <c r="AH844" s="22" t="str">
        <f t="shared" si="479"/>
        <v/>
      </c>
      <c r="AI844" s="22" t="str">
        <f t="shared" si="480"/>
        <v/>
      </c>
      <c r="AJ844" s="31" t="str">
        <f t="shared" si="481"/>
        <v/>
      </c>
      <c r="AK844" s="22" t="str">
        <f t="shared" si="482"/>
        <v/>
      </c>
      <c r="AL844" s="22" t="str">
        <f t="shared" si="483"/>
        <v/>
      </c>
      <c r="AM844" s="22" t="str">
        <f t="shared" si="484"/>
        <v/>
      </c>
      <c r="AN844" s="22" t="str">
        <f t="shared" si="485"/>
        <v/>
      </c>
      <c r="AO844" s="22" t="str">
        <f t="shared" si="486"/>
        <v/>
      </c>
      <c r="AP844" s="22" t="str">
        <f t="shared" si="487"/>
        <v/>
      </c>
      <c r="AQ844" s="2" t="str">
        <f t="shared" si="488"/>
        <v/>
      </c>
    </row>
    <row r="845" spans="1:43" x14ac:dyDescent="0.25">
      <c r="A845" s="26" t="str">
        <f t="shared" si="489"/>
        <v/>
      </c>
      <c r="B845" t="s">
        <v>785</v>
      </c>
      <c r="C845" t="s">
        <v>42</v>
      </c>
      <c r="D845" t="s">
        <v>47</v>
      </c>
      <c r="E845" t="s">
        <v>777</v>
      </c>
      <c r="F845">
        <v>2026</v>
      </c>
      <c r="G845" t="s">
        <v>5657</v>
      </c>
      <c r="H845" s="4">
        <v>46171</v>
      </c>
      <c r="I845" s="4" t="str">
        <f t="shared" si="455"/>
        <v>American Athletic</v>
      </c>
      <c r="J845" s="2">
        <f t="shared" si="456"/>
        <v>0.33300000000000002</v>
      </c>
      <c r="K845" s="2">
        <f t="shared" si="457"/>
        <v>0.46200000000000002</v>
      </c>
      <c r="L845" s="2">
        <f t="shared" si="458"/>
        <v>0.42899999999999999</v>
      </c>
      <c r="M845" s="2">
        <f t="shared" si="459"/>
        <v>0.89</v>
      </c>
      <c r="N845" s="22" cm="1">
        <f t="array" ref="N845">IFERROR(INDEX(Stats_Hit_GP,MATCH($B845,Stats_Hit_Player,0)),"")</f>
        <v>14</v>
      </c>
      <c r="O845" s="22">
        <f t="shared" si="460"/>
        <v>27</v>
      </c>
      <c r="P845" s="22">
        <f t="shared" si="461"/>
        <v>21</v>
      </c>
      <c r="Q845" s="22">
        <f t="shared" si="462"/>
        <v>6</v>
      </c>
      <c r="R845" s="22">
        <f t="shared" si="463"/>
        <v>7</v>
      </c>
      <c r="S845" s="22">
        <f t="shared" si="464"/>
        <v>2</v>
      </c>
      <c r="T845" s="22">
        <f t="shared" si="465"/>
        <v>0</v>
      </c>
      <c r="U845" s="22">
        <f t="shared" si="466"/>
        <v>0</v>
      </c>
      <c r="V845" s="22">
        <f t="shared" si="467"/>
        <v>2</v>
      </c>
      <c r="W845" s="22">
        <f t="shared" si="468"/>
        <v>0</v>
      </c>
      <c r="X845" s="22">
        <f t="shared" si="469"/>
        <v>5</v>
      </c>
      <c r="Y845" s="22">
        <f t="shared" si="470"/>
        <v>6</v>
      </c>
      <c r="Z845" s="22">
        <f t="shared" si="471"/>
        <v>0</v>
      </c>
      <c r="AA845" s="22">
        <f t="shared" si="472"/>
        <v>0</v>
      </c>
      <c r="AB845" s="22" t="str">
        <f t="shared" si="473"/>
        <v/>
      </c>
      <c r="AC845" s="22" t="str">
        <f t="shared" si="474"/>
        <v/>
      </c>
      <c r="AD845" s="29" t="str">
        <f t="shared" si="475"/>
        <v/>
      </c>
      <c r="AE845" s="22" t="str">
        <f t="shared" si="476"/>
        <v/>
      </c>
      <c r="AF845" s="22" t="str">
        <f t="shared" si="477"/>
        <v/>
      </c>
      <c r="AG845" s="22" t="str">
        <f t="shared" si="478"/>
        <v/>
      </c>
      <c r="AH845" s="22" t="str">
        <f t="shared" si="479"/>
        <v/>
      </c>
      <c r="AI845" s="22" t="str">
        <f t="shared" si="480"/>
        <v/>
      </c>
      <c r="AJ845" s="31" t="str">
        <f t="shared" si="481"/>
        <v/>
      </c>
      <c r="AK845" s="22" t="str">
        <f t="shared" si="482"/>
        <v/>
      </c>
      <c r="AL845" s="22" t="str">
        <f t="shared" si="483"/>
        <v/>
      </c>
      <c r="AM845" s="22" t="str">
        <f t="shared" si="484"/>
        <v/>
      </c>
      <c r="AN845" s="22" t="str">
        <f t="shared" si="485"/>
        <v/>
      </c>
      <c r="AO845" s="22" t="str">
        <f t="shared" si="486"/>
        <v/>
      </c>
      <c r="AP845" s="22" t="str">
        <f t="shared" si="487"/>
        <v/>
      </c>
      <c r="AQ845" s="2" t="str">
        <f t="shared" si="488"/>
        <v/>
      </c>
    </row>
    <row r="846" spans="1:43" x14ac:dyDescent="0.25">
      <c r="A846" s="26" t="str">
        <f t="shared" si="489"/>
        <v/>
      </c>
      <c r="B846" t="s">
        <v>6854</v>
      </c>
      <c r="C846" t="s">
        <v>64</v>
      </c>
      <c r="D846" t="s">
        <v>24</v>
      </c>
      <c r="E846" t="s">
        <v>5737</v>
      </c>
      <c r="F846">
        <v>2026</v>
      </c>
      <c r="G846" t="s">
        <v>5657</v>
      </c>
      <c r="H846" s="4">
        <v>46171</v>
      </c>
      <c r="I846" s="4" t="str">
        <f t="shared" si="455"/>
        <v/>
      </c>
      <c r="J846" s="2" t="str">
        <f t="shared" si="456"/>
        <v/>
      </c>
      <c r="K846" s="2" t="str">
        <f t="shared" si="457"/>
        <v/>
      </c>
      <c r="L846" s="2" t="str">
        <f t="shared" si="458"/>
        <v/>
      </c>
      <c r="M846" s="2" t="str">
        <f t="shared" si="459"/>
        <v/>
      </c>
      <c r="N846" s="22" t="str" cm="1">
        <f t="array" ref="N846">IFERROR(INDEX(Stats_Hit_GP,MATCH($B846,Stats_Hit_Player,0)),"")</f>
        <v/>
      </c>
      <c r="O846" s="22" t="str">
        <f t="shared" si="460"/>
        <v/>
      </c>
      <c r="P846" s="22" t="str">
        <f t="shared" si="461"/>
        <v/>
      </c>
      <c r="Q846" s="22" t="str">
        <f t="shared" si="462"/>
        <v/>
      </c>
      <c r="R846" s="22" t="str">
        <f t="shared" si="463"/>
        <v/>
      </c>
      <c r="S846" s="22" t="str">
        <f t="shared" si="464"/>
        <v/>
      </c>
      <c r="T846" s="22" t="str">
        <f t="shared" si="465"/>
        <v/>
      </c>
      <c r="U846" s="22" t="str">
        <f t="shared" si="466"/>
        <v/>
      </c>
      <c r="V846" s="22" t="str">
        <f t="shared" si="467"/>
        <v/>
      </c>
      <c r="W846" s="22" t="str">
        <f t="shared" si="468"/>
        <v/>
      </c>
      <c r="X846" s="22" t="str">
        <f t="shared" si="469"/>
        <v/>
      </c>
      <c r="Y846" s="22" t="str">
        <f t="shared" si="470"/>
        <v/>
      </c>
      <c r="Z846" s="22" t="str">
        <f t="shared" si="471"/>
        <v/>
      </c>
      <c r="AA846" s="22" t="str">
        <f t="shared" si="472"/>
        <v/>
      </c>
      <c r="AB846" s="22">
        <f t="shared" si="473"/>
        <v>3</v>
      </c>
      <c r="AC846" s="22">
        <f t="shared" si="474"/>
        <v>3</v>
      </c>
      <c r="AD846" s="29">
        <f t="shared" si="475"/>
        <v>4.99</v>
      </c>
      <c r="AE846" s="22">
        <f t="shared" si="476"/>
        <v>13</v>
      </c>
      <c r="AF846" s="22">
        <f t="shared" si="477"/>
        <v>9</v>
      </c>
      <c r="AG846" s="22">
        <f t="shared" si="478"/>
        <v>0</v>
      </c>
      <c r="AH846" s="22">
        <f t="shared" si="479"/>
        <v>0</v>
      </c>
      <c r="AI846" s="22">
        <f t="shared" si="480"/>
        <v>0</v>
      </c>
      <c r="AJ846" s="31">
        <f t="shared" si="481"/>
        <v>57.2</v>
      </c>
      <c r="AK846" s="22">
        <f t="shared" si="482"/>
        <v>45</v>
      </c>
      <c r="AL846" s="22">
        <f t="shared" si="483"/>
        <v>36</v>
      </c>
      <c r="AM846" s="22">
        <f t="shared" si="484"/>
        <v>32</v>
      </c>
      <c r="AN846" s="22">
        <f t="shared" si="485"/>
        <v>30</v>
      </c>
      <c r="AO846" s="22">
        <f t="shared" si="486"/>
        <v>53</v>
      </c>
      <c r="AP846" s="22">
        <f t="shared" si="487"/>
        <v>8</v>
      </c>
      <c r="AQ846" s="2">
        <f t="shared" si="488"/>
        <v>0.216</v>
      </c>
    </row>
    <row r="847" spans="1:43" x14ac:dyDescent="0.25">
      <c r="A847" s="26" t="str">
        <f t="shared" si="489"/>
        <v/>
      </c>
      <c r="B847" t="s">
        <v>6855</v>
      </c>
      <c r="C847" t="s">
        <v>64</v>
      </c>
      <c r="D847" t="s">
        <v>24</v>
      </c>
      <c r="E847" t="s">
        <v>89</v>
      </c>
      <c r="F847">
        <v>2026</v>
      </c>
      <c r="G847" t="s">
        <v>5657</v>
      </c>
      <c r="H847" s="4">
        <v>46171</v>
      </c>
      <c r="I847" s="4" t="str">
        <f t="shared" si="455"/>
        <v>Atlantic 10</v>
      </c>
      <c r="J847" s="2" t="str">
        <f t="shared" si="456"/>
        <v/>
      </c>
      <c r="K847" s="2" t="str">
        <f t="shared" si="457"/>
        <v/>
      </c>
      <c r="L847" s="2" t="str">
        <f t="shared" si="458"/>
        <v/>
      </c>
      <c r="M847" s="2" t="str">
        <f t="shared" si="459"/>
        <v/>
      </c>
      <c r="N847" s="22" t="str" cm="1">
        <f t="array" ref="N847">IFERROR(INDEX(Stats_Hit_GP,MATCH($B847,Stats_Hit_Player,0)),"")</f>
        <v/>
      </c>
      <c r="O847" s="22" t="str">
        <f t="shared" si="460"/>
        <v/>
      </c>
      <c r="P847" s="22" t="str">
        <f t="shared" si="461"/>
        <v/>
      </c>
      <c r="Q847" s="22" t="str">
        <f t="shared" si="462"/>
        <v/>
      </c>
      <c r="R847" s="22" t="str">
        <f t="shared" si="463"/>
        <v/>
      </c>
      <c r="S847" s="22" t="str">
        <f t="shared" si="464"/>
        <v/>
      </c>
      <c r="T847" s="22" t="str">
        <f t="shared" si="465"/>
        <v/>
      </c>
      <c r="U847" s="22" t="str">
        <f t="shared" si="466"/>
        <v/>
      </c>
      <c r="V847" s="22" t="str">
        <f t="shared" si="467"/>
        <v/>
      </c>
      <c r="W847" s="22" t="str">
        <f t="shared" si="468"/>
        <v/>
      </c>
      <c r="X847" s="22" t="str">
        <f t="shared" si="469"/>
        <v/>
      </c>
      <c r="Y847" s="22" t="str">
        <f t="shared" si="470"/>
        <v/>
      </c>
      <c r="Z847" s="22" t="str">
        <f t="shared" si="471"/>
        <v/>
      </c>
      <c r="AA847" s="22" t="str">
        <f t="shared" si="472"/>
        <v/>
      </c>
      <c r="AB847" s="22">
        <f t="shared" si="473"/>
        <v>0</v>
      </c>
      <c r="AC847" s="22">
        <f t="shared" si="474"/>
        <v>0</v>
      </c>
      <c r="AD847" s="29">
        <f t="shared" si="475"/>
        <v>0</v>
      </c>
      <c r="AE847" s="22">
        <f t="shared" si="476"/>
        <v>1</v>
      </c>
      <c r="AF847" s="22">
        <f t="shared" si="477"/>
        <v>0</v>
      </c>
      <c r="AG847" s="22">
        <f t="shared" si="478"/>
        <v>0</v>
      </c>
      <c r="AH847" s="22">
        <f t="shared" si="479"/>
        <v>0</v>
      </c>
      <c r="AI847" s="22">
        <f t="shared" si="480"/>
        <v>0</v>
      </c>
      <c r="AJ847" s="31">
        <f t="shared" si="481"/>
        <v>1</v>
      </c>
      <c r="AK847" s="22">
        <f t="shared" si="482"/>
        <v>0</v>
      </c>
      <c r="AL847" s="22">
        <f t="shared" si="483"/>
        <v>0</v>
      </c>
      <c r="AM847" s="22">
        <f t="shared" si="484"/>
        <v>0</v>
      </c>
      <c r="AN847" s="22">
        <f t="shared" si="485"/>
        <v>1</v>
      </c>
      <c r="AO847" s="22">
        <f t="shared" si="486"/>
        <v>1</v>
      </c>
      <c r="AP847" s="22">
        <f t="shared" si="487"/>
        <v>0</v>
      </c>
      <c r="AQ847" s="2">
        <f t="shared" si="488"/>
        <v>0</v>
      </c>
    </row>
    <row r="848" spans="1:43" x14ac:dyDescent="0.25">
      <c r="A848" s="26" t="str">
        <f t="shared" si="489"/>
        <v/>
      </c>
      <c r="B848" t="s">
        <v>6856</v>
      </c>
      <c r="C848" t="s">
        <v>64</v>
      </c>
      <c r="D848" t="s">
        <v>47</v>
      </c>
      <c r="E848" t="s">
        <v>5051</v>
      </c>
      <c r="F848">
        <v>2026</v>
      </c>
      <c r="G848" t="s">
        <v>5657</v>
      </c>
      <c r="H848" s="4">
        <v>46171</v>
      </c>
      <c r="I848" s="4" t="str">
        <f t="shared" si="455"/>
        <v>Sun Belt</v>
      </c>
      <c r="J848" s="2" t="str">
        <f t="shared" si="456"/>
        <v/>
      </c>
      <c r="K848" s="2" t="str">
        <f t="shared" si="457"/>
        <v/>
      </c>
      <c r="L848" s="2" t="str">
        <f t="shared" si="458"/>
        <v/>
      </c>
      <c r="M848" s="2" t="str">
        <f t="shared" si="459"/>
        <v/>
      </c>
      <c r="N848" s="22" t="str" cm="1">
        <f t="array" ref="N848">IFERROR(INDEX(Stats_Hit_GP,MATCH($B848,Stats_Hit_Player,0)),"")</f>
        <v/>
      </c>
      <c r="O848" s="22" t="str">
        <f t="shared" si="460"/>
        <v/>
      </c>
      <c r="P848" s="22" t="str">
        <f t="shared" si="461"/>
        <v/>
      </c>
      <c r="Q848" s="22" t="str">
        <f t="shared" si="462"/>
        <v/>
      </c>
      <c r="R848" s="22" t="str">
        <f t="shared" si="463"/>
        <v/>
      </c>
      <c r="S848" s="22" t="str">
        <f t="shared" si="464"/>
        <v/>
      </c>
      <c r="T848" s="22" t="str">
        <f t="shared" si="465"/>
        <v/>
      </c>
      <c r="U848" s="22" t="str">
        <f t="shared" si="466"/>
        <v/>
      </c>
      <c r="V848" s="22" t="str">
        <f t="shared" si="467"/>
        <v/>
      </c>
      <c r="W848" s="22" t="str">
        <f t="shared" si="468"/>
        <v/>
      </c>
      <c r="X848" s="22" t="str">
        <f t="shared" si="469"/>
        <v/>
      </c>
      <c r="Y848" s="22" t="str">
        <f t="shared" si="470"/>
        <v/>
      </c>
      <c r="Z848" s="22" t="str">
        <f t="shared" si="471"/>
        <v/>
      </c>
      <c r="AA848" s="22" t="str">
        <f t="shared" si="472"/>
        <v/>
      </c>
      <c r="AB848" s="22" t="str">
        <f t="shared" si="473"/>
        <v/>
      </c>
      <c r="AC848" s="22" t="str">
        <f t="shared" si="474"/>
        <v/>
      </c>
      <c r="AD848" s="29" t="str">
        <f t="shared" si="475"/>
        <v/>
      </c>
      <c r="AE848" s="22" t="str">
        <f t="shared" si="476"/>
        <v/>
      </c>
      <c r="AF848" s="22" t="str">
        <f t="shared" si="477"/>
        <v/>
      </c>
      <c r="AG848" s="22" t="str">
        <f t="shared" si="478"/>
        <v/>
      </c>
      <c r="AH848" s="22" t="str">
        <f t="shared" si="479"/>
        <v/>
      </c>
      <c r="AI848" s="22" t="str">
        <f t="shared" si="480"/>
        <v/>
      </c>
      <c r="AJ848" s="31" t="str">
        <f t="shared" si="481"/>
        <v/>
      </c>
      <c r="AK848" s="22" t="str">
        <f t="shared" si="482"/>
        <v/>
      </c>
      <c r="AL848" s="22" t="str">
        <f t="shared" si="483"/>
        <v/>
      </c>
      <c r="AM848" s="22" t="str">
        <f t="shared" si="484"/>
        <v/>
      </c>
      <c r="AN848" s="22" t="str">
        <f t="shared" si="485"/>
        <v/>
      </c>
      <c r="AO848" s="22" t="str">
        <f t="shared" si="486"/>
        <v/>
      </c>
      <c r="AP848" s="22" t="str">
        <f t="shared" si="487"/>
        <v/>
      </c>
      <c r="AQ848" s="2" t="str">
        <f t="shared" si="488"/>
        <v/>
      </c>
    </row>
    <row r="849" spans="1:43" x14ac:dyDescent="0.25">
      <c r="A849" s="26" t="str">
        <f t="shared" si="489"/>
        <v/>
      </c>
      <c r="B849" t="s">
        <v>6857</v>
      </c>
      <c r="C849" t="s">
        <v>64</v>
      </c>
      <c r="D849" t="s">
        <v>24</v>
      </c>
      <c r="E849" t="s">
        <v>1943</v>
      </c>
      <c r="F849">
        <v>2026</v>
      </c>
      <c r="G849" t="s">
        <v>5657</v>
      </c>
      <c r="H849" s="4">
        <v>46171</v>
      </c>
      <c r="I849" s="4" t="str">
        <f t="shared" si="455"/>
        <v>Big Ten</v>
      </c>
      <c r="J849" s="2" t="str">
        <f t="shared" si="456"/>
        <v/>
      </c>
      <c r="K849" s="2" t="str">
        <f t="shared" si="457"/>
        <v/>
      </c>
      <c r="L849" s="2" t="str">
        <f t="shared" si="458"/>
        <v/>
      </c>
      <c r="M849" s="2" t="str">
        <f t="shared" si="459"/>
        <v/>
      </c>
      <c r="N849" s="22" t="str" cm="1">
        <f t="array" ref="N849">IFERROR(INDEX(Stats_Hit_GP,MATCH($B849,Stats_Hit_Player,0)),"")</f>
        <v/>
      </c>
      <c r="O849" s="22" t="str">
        <f t="shared" si="460"/>
        <v/>
      </c>
      <c r="P849" s="22" t="str">
        <f t="shared" si="461"/>
        <v/>
      </c>
      <c r="Q849" s="22" t="str">
        <f t="shared" si="462"/>
        <v/>
      </c>
      <c r="R849" s="22" t="str">
        <f t="shared" si="463"/>
        <v/>
      </c>
      <c r="S849" s="22" t="str">
        <f t="shared" si="464"/>
        <v/>
      </c>
      <c r="T849" s="22" t="str">
        <f t="shared" si="465"/>
        <v/>
      </c>
      <c r="U849" s="22" t="str">
        <f t="shared" si="466"/>
        <v/>
      </c>
      <c r="V849" s="22" t="str">
        <f t="shared" si="467"/>
        <v/>
      </c>
      <c r="W849" s="22" t="str">
        <f t="shared" si="468"/>
        <v/>
      </c>
      <c r="X849" s="22" t="str">
        <f t="shared" si="469"/>
        <v/>
      </c>
      <c r="Y849" s="22" t="str">
        <f t="shared" si="470"/>
        <v/>
      </c>
      <c r="Z849" s="22" t="str">
        <f t="shared" si="471"/>
        <v/>
      </c>
      <c r="AA849" s="22" t="str">
        <f t="shared" si="472"/>
        <v/>
      </c>
      <c r="AB849" s="22">
        <f t="shared" si="473"/>
        <v>2</v>
      </c>
      <c r="AC849" s="22">
        <f t="shared" si="474"/>
        <v>5</v>
      </c>
      <c r="AD849" s="29">
        <f t="shared" si="475"/>
        <v>4.75</v>
      </c>
      <c r="AE849" s="22">
        <f t="shared" si="476"/>
        <v>15</v>
      </c>
      <c r="AF849" s="22">
        <f t="shared" si="477"/>
        <v>12</v>
      </c>
      <c r="AG849" s="22">
        <f t="shared" si="478"/>
        <v>0</v>
      </c>
      <c r="AH849" s="22">
        <f t="shared" si="479"/>
        <v>0</v>
      </c>
      <c r="AI849" s="22">
        <f t="shared" si="480"/>
        <v>0</v>
      </c>
      <c r="AJ849" s="31">
        <f t="shared" si="481"/>
        <v>66.099999999999994</v>
      </c>
      <c r="AK849" s="22">
        <f t="shared" si="482"/>
        <v>68</v>
      </c>
      <c r="AL849" s="22">
        <f t="shared" si="483"/>
        <v>48</v>
      </c>
      <c r="AM849" s="22">
        <f t="shared" si="484"/>
        <v>35</v>
      </c>
      <c r="AN849" s="22">
        <f t="shared" si="485"/>
        <v>38</v>
      </c>
      <c r="AO849" s="22">
        <f t="shared" si="486"/>
        <v>44</v>
      </c>
      <c r="AP849" s="22">
        <f t="shared" si="487"/>
        <v>7</v>
      </c>
      <c r="AQ849" s="2">
        <f t="shared" si="488"/>
        <v>0.27100000000000002</v>
      </c>
    </row>
    <row r="850" spans="1:43" x14ac:dyDescent="0.25">
      <c r="A850" s="26" t="str">
        <f t="shared" si="489"/>
        <v/>
      </c>
      <c r="B850" t="s">
        <v>1960</v>
      </c>
      <c r="C850" t="s">
        <v>5688</v>
      </c>
      <c r="D850" t="s">
        <v>24</v>
      </c>
      <c r="E850" t="s">
        <v>1943</v>
      </c>
      <c r="F850">
        <v>2026</v>
      </c>
      <c r="G850" t="s">
        <v>5657</v>
      </c>
      <c r="H850" s="4">
        <v>46171</v>
      </c>
      <c r="I850" s="4" t="str">
        <f t="shared" si="455"/>
        <v>Big Ten</v>
      </c>
      <c r="J850" s="2">
        <f t="shared" si="456"/>
        <v>0</v>
      </c>
      <c r="K850" s="2">
        <f t="shared" si="457"/>
        <v>0</v>
      </c>
      <c r="L850" s="2">
        <f t="shared" si="458"/>
        <v>0</v>
      </c>
      <c r="M850" s="2">
        <f t="shared" si="459"/>
        <v>0</v>
      </c>
      <c r="N850" s="22" cm="1">
        <f t="array" ref="N850">IFERROR(INDEX(Stats_Hit_GP,MATCH($B850,Stats_Hit_Player,0)),"")</f>
        <v>2</v>
      </c>
      <c r="O850" s="22">
        <f t="shared" si="460"/>
        <v>2</v>
      </c>
      <c r="P850" s="22">
        <f t="shared" si="461"/>
        <v>2</v>
      </c>
      <c r="Q850" s="22">
        <f t="shared" si="462"/>
        <v>0</v>
      </c>
      <c r="R850" s="22">
        <f t="shared" si="463"/>
        <v>0</v>
      </c>
      <c r="S850" s="22">
        <f t="shared" si="464"/>
        <v>0</v>
      </c>
      <c r="T850" s="22">
        <f t="shared" si="465"/>
        <v>0</v>
      </c>
      <c r="U850" s="22">
        <f t="shared" si="466"/>
        <v>0</v>
      </c>
      <c r="V850" s="22">
        <f t="shared" si="467"/>
        <v>0</v>
      </c>
      <c r="W850" s="22">
        <f t="shared" si="468"/>
        <v>0</v>
      </c>
      <c r="X850" s="22">
        <f t="shared" si="469"/>
        <v>0</v>
      </c>
      <c r="Y850" s="22">
        <f t="shared" si="470"/>
        <v>1</v>
      </c>
      <c r="Z850" s="22">
        <f t="shared" si="471"/>
        <v>0</v>
      </c>
      <c r="AA850" s="22">
        <f t="shared" si="472"/>
        <v>0</v>
      </c>
      <c r="AB850" s="22" t="str">
        <f t="shared" si="473"/>
        <v/>
      </c>
      <c r="AC850" s="22" t="str">
        <f t="shared" si="474"/>
        <v/>
      </c>
      <c r="AD850" s="29" t="str">
        <f t="shared" si="475"/>
        <v/>
      </c>
      <c r="AE850" s="22" t="str">
        <f t="shared" si="476"/>
        <v/>
      </c>
      <c r="AF850" s="22" t="str">
        <f t="shared" si="477"/>
        <v/>
      </c>
      <c r="AG850" s="22" t="str">
        <f t="shared" si="478"/>
        <v/>
      </c>
      <c r="AH850" s="22" t="str">
        <f t="shared" si="479"/>
        <v/>
      </c>
      <c r="AI850" s="22" t="str">
        <f t="shared" si="480"/>
        <v/>
      </c>
      <c r="AJ850" s="31" t="str">
        <f t="shared" si="481"/>
        <v/>
      </c>
      <c r="AK850" s="22" t="str">
        <f t="shared" si="482"/>
        <v/>
      </c>
      <c r="AL850" s="22" t="str">
        <f t="shared" si="483"/>
        <v/>
      </c>
      <c r="AM850" s="22" t="str">
        <f t="shared" si="484"/>
        <v/>
      </c>
      <c r="AN850" s="22" t="str">
        <f t="shared" si="485"/>
        <v/>
      </c>
      <c r="AO850" s="22" t="str">
        <f t="shared" si="486"/>
        <v/>
      </c>
      <c r="AP850" s="22" t="str">
        <f t="shared" si="487"/>
        <v/>
      </c>
      <c r="AQ850" s="2" t="str">
        <f t="shared" si="488"/>
        <v/>
      </c>
    </row>
    <row r="851" spans="1:43" x14ac:dyDescent="0.25">
      <c r="A851" s="26" t="str">
        <f t="shared" si="489"/>
        <v/>
      </c>
      <c r="B851" t="s">
        <v>6858</v>
      </c>
      <c r="C851" t="s">
        <v>64</v>
      </c>
      <c r="D851" t="s">
        <v>24</v>
      </c>
      <c r="E851" t="s">
        <v>1928</v>
      </c>
      <c r="F851">
        <v>2026</v>
      </c>
      <c r="G851" t="s">
        <v>5657</v>
      </c>
      <c r="H851" s="4">
        <v>46171</v>
      </c>
      <c r="I851" s="4" t="str">
        <f t="shared" si="455"/>
        <v>Big Ten</v>
      </c>
      <c r="J851" s="2" t="str">
        <f t="shared" si="456"/>
        <v/>
      </c>
      <c r="K851" s="2" t="str">
        <f t="shared" si="457"/>
        <v/>
      </c>
      <c r="L851" s="2" t="str">
        <f t="shared" si="458"/>
        <v/>
      </c>
      <c r="M851" s="2" t="str">
        <f t="shared" si="459"/>
        <v/>
      </c>
      <c r="N851" s="22" t="str" cm="1">
        <f t="array" ref="N851">IFERROR(INDEX(Stats_Hit_GP,MATCH($B851,Stats_Hit_Player,0)),"")</f>
        <v/>
      </c>
      <c r="O851" s="22" t="str">
        <f t="shared" si="460"/>
        <v/>
      </c>
      <c r="P851" s="22" t="str">
        <f t="shared" si="461"/>
        <v/>
      </c>
      <c r="Q851" s="22" t="str">
        <f t="shared" si="462"/>
        <v/>
      </c>
      <c r="R851" s="22" t="str">
        <f t="shared" si="463"/>
        <v/>
      </c>
      <c r="S851" s="22" t="str">
        <f t="shared" si="464"/>
        <v/>
      </c>
      <c r="T851" s="22" t="str">
        <f t="shared" si="465"/>
        <v/>
      </c>
      <c r="U851" s="22" t="str">
        <f t="shared" si="466"/>
        <v/>
      </c>
      <c r="V851" s="22" t="str">
        <f t="shared" si="467"/>
        <v/>
      </c>
      <c r="W851" s="22" t="str">
        <f t="shared" si="468"/>
        <v/>
      </c>
      <c r="X851" s="22" t="str">
        <f t="shared" si="469"/>
        <v/>
      </c>
      <c r="Y851" s="22" t="str">
        <f t="shared" si="470"/>
        <v/>
      </c>
      <c r="Z851" s="22" t="str">
        <f t="shared" si="471"/>
        <v/>
      </c>
      <c r="AA851" s="22" t="str">
        <f t="shared" si="472"/>
        <v/>
      </c>
      <c r="AB851" s="22">
        <f t="shared" si="473"/>
        <v>0</v>
      </c>
      <c r="AC851" s="22">
        <f t="shared" si="474"/>
        <v>0</v>
      </c>
      <c r="AD851" s="29">
        <f t="shared" si="475"/>
        <v>4.05</v>
      </c>
      <c r="AE851" s="22">
        <f t="shared" si="476"/>
        <v>11</v>
      </c>
      <c r="AF851" s="22">
        <f t="shared" si="477"/>
        <v>0</v>
      </c>
      <c r="AG851" s="22">
        <f t="shared" si="478"/>
        <v>0</v>
      </c>
      <c r="AH851" s="22">
        <f t="shared" si="479"/>
        <v>0</v>
      </c>
      <c r="AI851" s="22">
        <f t="shared" si="480"/>
        <v>1</v>
      </c>
      <c r="AJ851" s="31">
        <f t="shared" si="481"/>
        <v>13.1</v>
      </c>
      <c r="AK851" s="22">
        <f t="shared" si="482"/>
        <v>16</v>
      </c>
      <c r="AL851" s="22">
        <f t="shared" si="483"/>
        <v>8</v>
      </c>
      <c r="AM851" s="22">
        <f t="shared" si="484"/>
        <v>6</v>
      </c>
      <c r="AN851" s="22">
        <f t="shared" si="485"/>
        <v>11</v>
      </c>
      <c r="AO851" s="22">
        <f t="shared" si="486"/>
        <v>14</v>
      </c>
      <c r="AP851" s="22">
        <f t="shared" si="487"/>
        <v>0</v>
      </c>
      <c r="AQ851" s="2">
        <f t="shared" si="488"/>
        <v>0.30199999999999999</v>
      </c>
    </row>
    <row r="852" spans="1:43" x14ac:dyDescent="0.25">
      <c r="A852" s="26" t="str">
        <f t="shared" si="489"/>
        <v/>
      </c>
      <c r="B852" t="s">
        <v>5128</v>
      </c>
      <c r="C852" t="s">
        <v>42</v>
      </c>
      <c r="D852" t="s">
        <v>47</v>
      </c>
      <c r="E852" t="s">
        <v>5115</v>
      </c>
      <c r="F852">
        <v>2026</v>
      </c>
      <c r="G852" t="s">
        <v>5657</v>
      </c>
      <c r="H852" s="4">
        <v>46171</v>
      </c>
      <c r="I852" s="4" t="str">
        <f t="shared" si="455"/>
        <v>Southwestern Athletic</v>
      </c>
      <c r="J852" s="2">
        <f t="shared" si="456"/>
        <v>0.154</v>
      </c>
      <c r="K852" s="2">
        <f t="shared" si="457"/>
        <v>0.45500000000000002</v>
      </c>
      <c r="L852" s="2">
        <f t="shared" si="458"/>
        <v>0.23100000000000001</v>
      </c>
      <c r="M852" s="2">
        <f t="shared" si="459"/>
        <v>0.68500000000000005</v>
      </c>
      <c r="N852" s="22" cm="1">
        <f t="array" ref="N852">IFERROR(INDEX(Stats_Hit_GP,MATCH($B852,Stats_Hit_Player,0)),"")</f>
        <v>12</v>
      </c>
      <c r="O852" s="22">
        <f t="shared" si="460"/>
        <v>22</v>
      </c>
      <c r="P852" s="22">
        <f t="shared" si="461"/>
        <v>13</v>
      </c>
      <c r="Q852" s="22">
        <f t="shared" si="462"/>
        <v>3</v>
      </c>
      <c r="R852" s="22">
        <f t="shared" si="463"/>
        <v>2</v>
      </c>
      <c r="S852" s="22">
        <f t="shared" si="464"/>
        <v>1</v>
      </c>
      <c r="T852" s="22">
        <f t="shared" si="465"/>
        <v>0</v>
      </c>
      <c r="U852" s="22">
        <f t="shared" si="466"/>
        <v>0</v>
      </c>
      <c r="V852" s="22">
        <f t="shared" si="467"/>
        <v>2</v>
      </c>
      <c r="W852" s="22">
        <f t="shared" si="468"/>
        <v>4</v>
      </c>
      <c r="X852" s="22">
        <f t="shared" si="469"/>
        <v>4</v>
      </c>
      <c r="Y852" s="22">
        <f t="shared" si="470"/>
        <v>6</v>
      </c>
      <c r="Z852" s="22">
        <f t="shared" si="471"/>
        <v>0</v>
      </c>
      <c r="AA852" s="22">
        <f t="shared" si="472"/>
        <v>0</v>
      </c>
      <c r="AB852" s="22" t="str">
        <f t="shared" si="473"/>
        <v/>
      </c>
      <c r="AC852" s="22" t="str">
        <f t="shared" si="474"/>
        <v/>
      </c>
      <c r="AD852" s="29" t="str">
        <f t="shared" si="475"/>
        <v/>
      </c>
      <c r="AE852" s="22" t="str">
        <f t="shared" si="476"/>
        <v/>
      </c>
      <c r="AF852" s="22" t="str">
        <f t="shared" si="477"/>
        <v/>
      </c>
      <c r="AG852" s="22" t="str">
        <f t="shared" si="478"/>
        <v/>
      </c>
      <c r="AH852" s="22" t="str">
        <f t="shared" si="479"/>
        <v/>
      </c>
      <c r="AI852" s="22" t="str">
        <f t="shared" si="480"/>
        <v/>
      </c>
      <c r="AJ852" s="31" t="str">
        <f t="shared" si="481"/>
        <v/>
      </c>
      <c r="AK852" s="22" t="str">
        <f t="shared" si="482"/>
        <v/>
      </c>
      <c r="AL852" s="22" t="str">
        <f t="shared" si="483"/>
        <v/>
      </c>
      <c r="AM852" s="22" t="str">
        <f t="shared" si="484"/>
        <v/>
      </c>
      <c r="AN852" s="22" t="str">
        <f t="shared" si="485"/>
        <v/>
      </c>
      <c r="AO852" s="22" t="str">
        <f t="shared" si="486"/>
        <v/>
      </c>
      <c r="AP852" s="22" t="str">
        <f t="shared" si="487"/>
        <v/>
      </c>
      <c r="AQ852" s="2" t="str">
        <f t="shared" si="488"/>
        <v/>
      </c>
    </row>
    <row r="853" spans="1:43" x14ac:dyDescent="0.25">
      <c r="A853" s="26" t="str">
        <f t="shared" si="489"/>
        <v/>
      </c>
      <c r="B853" t="s">
        <v>5029</v>
      </c>
      <c r="C853" t="s">
        <v>38</v>
      </c>
      <c r="D853" t="s">
        <v>24</v>
      </c>
      <c r="E853" t="s">
        <v>5013</v>
      </c>
      <c r="F853">
        <v>2026</v>
      </c>
      <c r="G853" t="s">
        <v>5657</v>
      </c>
      <c r="H853" s="4">
        <v>46171</v>
      </c>
      <c r="I853" s="4" t="str">
        <f t="shared" si="455"/>
        <v>Sun Belt</v>
      </c>
      <c r="J853" s="2">
        <f t="shared" si="456"/>
        <v>0</v>
      </c>
      <c r="K853" s="2">
        <f t="shared" si="457"/>
        <v>0</v>
      </c>
      <c r="L853" s="2">
        <f t="shared" si="458"/>
        <v>0</v>
      </c>
      <c r="M853" s="2">
        <f t="shared" si="459"/>
        <v>0</v>
      </c>
      <c r="N853" s="22" cm="1">
        <f t="array" ref="N853">IFERROR(INDEX(Stats_Hit_GP,MATCH($B853,Stats_Hit_Player,0)),"")</f>
        <v>2</v>
      </c>
      <c r="O853" s="22">
        <f t="shared" si="460"/>
        <v>3</v>
      </c>
      <c r="P853" s="22">
        <f t="shared" si="461"/>
        <v>3</v>
      </c>
      <c r="Q853" s="22">
        <f t="shared" si="462"/>
        <v>0</v>
      </c>
      <c r="R853" s="22">
        <f t="shared" si="463"/>
        <v>0</v>
      </c>
      <c r="S853" s="22">
        <f t="shared" si="464"/>
        <v>0</v>
      </c>
      <c r="T853" s="22">
        <f t="shared" si="465"/>
        <v>0</v>
      </c>
      <c r="U853" s="22">
        <f t="shared" si="466"/>
        <v>0</v>
      </c>
      <c r="V853" s="22">
        <f t="shared" si="467"/>
        <v>0</v>
      </c>
      <c r="W853" s="22">
        <f t="shared" si="468"/>
        <v>0</v>
      </c>
      <c r="X853" s="22">
        <f t="shared" si="469"/>
        <v>0</v>
      </c>
      <c r="Y853" s="22">
        <f t="shared" si="470"/>
        <v>3</v>
      </c>
      <c r="Z853" s="22">
        <f t="shared" si="471"/>
        <v>0</v>
      </c>
      <c r="AA853" s="22">
        <f t="shared" si="472"/>
        <v>0</v>
      </c>
      <c r="AB853" s="22" t="str">
        <f t="shared" si="473"/>
        <v/>
      </c>
      <c r="AC853" s="22" t="str">
        <f t="shared" si="474"/>
        <v/>
      </c>
      <c r="AD853" s="29" t="str">
        <f t="shared" si="475"/>
        <v/>
      </c>
      <c r="AE853" s="22" t="str">
        <f t="shared" si="476"/>
        <v/>
      </c>
      <c r="AF853" s="22" t="str">
        <f t="shared" si="477"/>
        <v/>
      </c>
      <c r="AG853" s="22" t="str">
        <f t="shared" si="478"/>
        <v/>
      </c>
      <c r="AH853" s="22" t="str">
        <f t="shared" si="479"/>
        <v/>
      </c>
      <c r="AI853" s="22" t="str">
        <f t="shared" si="480"/>
        <v/>
      </c>
      <c r="AJ853" s="31" t="str">
        <f t="shared" si="481"/>
        <v/>
      </c>
      <c r="AK853" s="22" t="str">
        <f t="shared" si="482"/>
        <v/>
      </c>
      <c r="AL853" s="22" t="str">
        <f t="shared" si="483"/>
        <v/>
      </c>
      <c r="AM853" s="22" t="str">
        <f t="shared" si="484"/>
        <v/>
      </c>
      <c r="AN853" s="22" t="str">
        <f t="shared" si="485"/>
        <v/>
      </c>
      <c r="AO853" s="22" t="str">
        <f t="shared" si="486"/>
        <v/>
      </c>
      <c r="AP853" s="22" t="str">
        <f t="shared" si="487"/>
        <v/>
      </c>
      <c r="AQ853" s="2" t="str">
        <f t="shared" si="488"/>
        <v/>
      </c>
    </row>
    <row r="854" spans="1:43" x14ac:dyDescent="0.25">
      <c r="A854" s="26" t="str">
        <f t="shared" si="489"/>
        <v/>
      </c>
      <c r="B854" t="s">
        <v>5021</v>
      </c>
      <c r="C854" t="s">
        <v>33</v>
      </c>
      <c r="D854" t="s">
        <v>24</v>
      </c>
      <c r="E854" t="s">
        <v>5013</v>
      </c>
      <c r="F854">
        <v>2026</v>
      </c>
      <c r="G854" t="s">
        <v>5657</v>
      </c>
      <c r="H854" s="4">
        <v>46171</v>
      </c>
      <c r="I854" s="4" t="str">
        <f t="shared" si="455"/>
        <v>Sun Belt</v>
      </c>
      <c r="J854" s="2">
        <f t="shared" si="456"/>
        <v>0.28599999999999998</v>
      </c>
      <c r="K854" s="2">
        <f t="shared" si="457"/>
        <v>0.33300000000000002</v>
      </c>
      <c r="L854" s="2">
        <f t="shared" si="458"/>
        <v>0.32100000000000001</v>
      </c>
      <c r="M854" s="2">
        <f t="shared" si="459"/>
        <v>0.65500000000000003</v>
      </c>
      <c r="N854" s="22" cm="1">
        <f t="array" ref="N854">IFERROR(INDEX(Stats_Hit_GP,MATCH($B854,Stats_Hit_Player,0)),"")</f>
        <v>15</v>
      </c>
      <c r="O854" s="22">
        <f t="shared" si="460"/>
        <v>30</v>
      </c>
      <c r="P854" s="22">
        <f t="shared" si="461"/>
        <v>28</v>
      </c>
      <c r="Q854" s="22">
        <f t="shared" si="462"/>
        <v>3</v>
      </c>
      <c r="R854" s="22">
        <f t="shared" si="463"/>
        <v>8</v>
      </c>
      <c r="S854" s="22">
        <f t="shared" si="464"/>
        <v>1</v>
      </c>
      <c r="T854" s="22">
        <f t="shared" si="465"/>
        <v>0</v>
      </c>
      <c r="U854" s="22">
        <f t="shared" si="466"/>
        <v>0</v>
      </c>
      <c r="V854" s="22">
        <f t="shared" si="467"/>
        <v>7</v>
      </c>
      <c r="W854" s="22">
        <f t="shared" si="468"/>
        <v>2</v>
      </c>
      <c r="X854" s="22">
        <f t="shared" si="469"/>
        <v>0</v>
      </c>
      <c r="Y854" s="22">
        <f t="shared" si="470"/>
        <v>6</v>
      </c>
      <c r="Z854" s="22">
        <f t="shared" si="471"/>
        <v>0</v>
      </c>
      <c r="AA854" s="22">
        <f t="shared" si="472"/>
        <v>0</v>
      </c>
      <c r="AB854" s="22" t="str">
        <f t="shared" si="473"/>
        <v/>
      </c>
      <c r="AC854" s="22" t="str">
        <f t="shared" si="474"/>
        <v/>
      </c>
      <c r="AD854" s="29" t="str">
        <f t="shared" si="475"/>
        <v/>
      </c>
      <c r="AE854" s="22" t="str">
        <f t="shared" si="476"/>
        <v/>
      </c>
      <c r="AF854" s="22" t="str">
        <f t="shared" si="477"/>
        <v/>
      </c>
      <c r="AG854" s="22" t="str">
        <f t="shared" si="478"/>
        <v/>
      </c>
      <c r="AH854" s="22" t="str">
        <f t="shared" si="479"/>
        <v/>
      </c>
      <c r="AI854" s="22" t="str">
        <f t="shared" si="480"/>
        <v/>
      </c>
      <c r="AJ854" s="31" t="str">
        <f t="shared" si="481"/>
        <v/>
      </c>
      <c r="AK854" s="22" t="str">
        <f t="shared" si="482"/>
        <v/>
      </c>
      <c r="AL854" s="22" t="str">
        <f t="shared" si="483"/>
        <v/>
      </c>
      <c r="AM854" s="22" t="str">
        <f t="shared" si="484"/>
        <v/>
      </c>
      <c r="AN854" s="22" t="str">
        <f t="shared" si="485"/>
        <v/>
      </c>
      <c r="AO854" s="22" t="str">
        <f t="shared" si="486"/>
        <v/>
      </c>
      <c r="AP854" s="22" t="str">
        <f t="shared" si="487"/>
        <v/>
      </c>
      <c r="AQ854" s="2" t="str">
        <f t="shared" si="488"/>
        <v/>
      </c>
    </row>
    <row r="855" spans="1:43" x14ac:dyDescent="0.25">
      <c r="A855" s="26" t="str">
        <f t="shared" si="489"/>
        <v/>
      </c>
      <c r="B855" t="s">
        <v>6859</v>
      </c>
      <c r="C855" t="s">
        <v>64</v>
      </c>
      <c r="D855" t="s">
        <v>24</v>
      </c>
      <c r="E855" t="s">
        <v>5013</v>
      </c>
      <c r="F855">
        <v>2026</v>
      </c>
      <c r="G855" t="s">
        <v>5657</v>
      </c>
      <c r="H855" s="4">
        <v>46171</v>
      </c>
      <c r="I855" s="4" t="str">
        <f t="shared" si="455"/>
        <v>Sun Belt</v>
      </c>
      <c r="J855" s="2" t="str">
        <f t="shared" si="456"/>
        <v/>
      </c>
      <c r="K855" s="2" t="str">
        <f t="shared" si="457"/>
        <v/>
      </c>
      <c r="L855" s="2" t="str">
        <f t="shared" si="458"/>
        <v/>
      </c>
      <c r="M855" s="2" t="str">
        <f t="shared" si="459"/>
        <v/>
      </c>
      <c r="N855" s="22" t="str" cm="1">
        <f t="array" ref="N855">IFERROR(INDEX(Stats_Hit_GP,MATCH($B855,Stats_Hit_Player,0)),"")</f>
        <v/>
      </c>
      <c r="O855" s="22" t="str">
        <f t="shared" si="460"/>
        <v/>
      </c>
      <c r="P855" s="22" t="str">
        <f t="shared" si="461"/>
        <v/>
      </c>
      <c r="Q855" s="22" t="str">
        <f t="shared" si="462"/>
        <v/>
      </c>
      <c r="R855" s="22" t="str">
        <f t="shared" si="463"/>
        <v/>
      </c>
      <c r="S855" s="22" t="str">
        <f t="shared" si="464"/>
        <v/>
      </c>
      <c r="T855" s="22" t="str">
        <f t="shared" si="465"/>
        <v/>
      </c>
      <c r="U855" s="22" t="str">
        <f t="shared" si="466"/>
        <v/>
      </c>
      <c r="V855" s="22" t="str">
        <f t="shared" si="467"/>
        <v/>
      </c>
      <c r="W855" s="22" t="str">
        <f t="shared" si="468"/>
        <v/>
      </c>
      <c r="X855" s="22" t="str">
        <f t="shared" si="469"/>
        <v/>
      </c>
      <c r="Y855" s="22" t="str">
        <f t="shared" si="470"/>
        <v/>
      </c>
      <c r="Z855" s="22" t="str">
        <f t="shared" si="471"/>
        <v/>
      </c>
      <c r="AA855" s="22" t="str">
        <f t="shared" si="472"/>
        <v/>
      </c>
      <c r="AB855" s="22" t="str">
        <f t="shared" si="473"/>
        <v/>
      </c>
      <c r="AC855" s="22" t="str">
        <f t="shared" si="474"/>
        <v/>
      </c>
      <c r="AD855" s="29" t="str">
        <f t="shared" si="475"/>
        <v/>
      </c>
      <c r="AE855" s="22" t="str">
        <f t="shared" si="476"/>
        <v/>
      </c>
      <c r="AF855" s="22" t="str">
        <f t="shared" si="477"/>
        <v/>
      </c>
      <c r="AG855" s="22" t="str">
        <f t="shared" si="478"/>
        <v/>
      </c>
      <c r="AH855" s="22" t="str">
        <f t="shared" si="479"/>
        <v/>
      </c>
      <c r="AI855" s="22" t="str">
        <f t="shared" si="480"/>
        <v/>
      </c>
      <c r="AJ855" s="31" t="str">
        <f t="shared" si="481"/>
        <v/>
      </c>
      <c r="AK855" s="22" t="str">
        <f t="shared" si="482"/>
        <v/>
      </c>
      <c r="AL855" s="22" t="str">
        <f t="shared" si="483"/>
        <v/>
      </c>
      <c r="AM855" s="22" t="str">
        <f t="shared" si="484"/>
        <v/>
      </c>
      <c r="AN855" s="22" t="str">
        <f t="shared" si="485"/>
        <v/>
      </c>
      <c r="AO855" s="22" t="str">
        <f t="shared" si="486"/>
        <v/>
      </c>
      <c r="AP855" s="22" t="str">
        <f t="shared" si="487"/>
        <v/>
      </c>
      <c r="AQ855" s="2" t="str">
        <f t="shared" si="488"/>
        <v/>
      </c>
    </row>
    <row r="856" spans="1:43" x14ac:dyDescent="0.25">
      <c r="A856" s="26" t="str">
        <f t="shared" si="489"/>
        <v/>
      </c>
      <c r="B856" t="s">
        <v>6860</v>
      </c>
      <c r="C856" t="s">
        <v>64</v>
      </c>
      <c r="D856" t="s">
        <v>24</v>
      </c>
      <c r="E856" t="s">
        <v>5013</v>
      </c>
      <c r="F856">
        <v>2026</v>
      </c>
      <c r="G856" t="s">
        <v>5657</v>
      </c>
      <c r="H856" s="4">
        <v>46171</v>
      </c>
      <c r="I856" s="4" t="str">
        <f t="shared" si="455"/>
        <v>Sun Belt</v>
      </c>
      <c r="J856" s="2" t="str">
        <f t="shared" si="456"/>
        <v/>
      </c>
      <c r="K856" s="2" t="str">
        <f t="shared" si="457"/>
        <v/>
      </c>
      <c r="L856" s="2" t="str">
        <f t="shared" si="458"/>
        <v/>
      </c>
      <c r="M856" s="2" t="str">
        <f t="shared" si="459"/>
        <v/>
      </c>
      <c r="N856" s="22" t="str" cm="1">
        <f t="array" ref="N856">IFERROR(INDEX(Stats_Hit_GP,MATCH($B856,Stats_Hit_Player,0)),"")</f>
        <v/>
      </c>
      <c r="O856" s="22" t="str">
        <f t="shared" si="460"/>
        <v/>
      </c>
      <c r="P856" s="22" t="str">
        <f t="shared" si="461"/>
        <v/>
      </c>
      <c r="Q856" s="22" t="str">
        <f t="shared" si="462"/>
        <v/>
      </c>
      <c r="R856" s="22" t="str">
        <f t="shared" si="463"/>
        <v/>
      </c>
      <c r="S856" s="22" t="str">
        <f t="shared" si="464"/>
        <v/>
      </c>
      <c r="T856" s="22" t="str">
        <f t="shared" si="465"/>
        <v/>
      </c>
      <c r="U856" s="22" t="str">
        <f t="shared" si="466"/>
        <v/>
      </c>
      <c r="V856" s="22" t="str">
        <f t="shared" si="467"/>
        <v/>
      </c>
      <c r="W856" s="22" t="str">
        <f t="shared" si="468"/>
        <v/>
      </c>
      <c r="X856" s="22" t="str">
        <f t="shared" si="469"/>
        <v/>
      </c>
      <c r="Y856" s="22" t="str">
        <f t="shared" si="470"/>
        <v/>
      </c>
      <c r="Z856" s="22" t="str">
        <f t="shared" si="471"/>
        <v/>
      </c>
      <c r="AA856" s="22" t="str">
        <f t="shared" si="472"/>
        <v/>
      </c>
      <c r="AB856" s="22">
        <f t="shared" si="473"/>
        <v>1</v>
      </c>
      <c r="AC856" s="22">
        <f t="shared" si="474"/>
        <v>0</v>
      </c>
      <c r="AD856" s="29">
        <f t="shared" si="475"/>
        <v>5.27</v>
      </c>
      <c r="AE856" s="22">
        <f t="shared" si="476"/>
        <v>20</v>
      </c>
      <c r="AF856" s="22">
        <f t="shared" si="477"/>
        <v>0</v>
      </c>
      <c r="AG856" s="22">
        <f t="shared" si="478"/>
        <v>0</v>
      </c>
      <c r="AH856" s="22">
        <f t="shared" si="479"/>
        <v>0</v>
      </c>
      <c r="AI856" s="22">
        <f t="shared" si="480"/>
        <v>0</v>
      </c>
      <c r="AJ856" s="31">
        <f t="shared" si="481"/>
        <v>27.1</v>
      </c>
      <c r="AK856" s="22">
        <f t="shared" si="482"/>
        <v>27</v>
      </c>
      <c r="AL856" s="22">
        <f t="shared" si="483"/>
        <v>17</v>
      </c>
      <c r="AM856" s="22">
        <f t="shared" si="484"/>
        <v>16</v>
      </c>
      <c r="AN856" s="22">
        <f t="shared" si="485"/>
        <v>21</v>
      </c>
      <c r="AO856" s="22">
        <f t="shared" si="486"/>
        <v>22</v>
      </c>
      <c r="AP856" s="22">
        <f t="shared" si="487"/>
        <v>3</v>
      </c>
      <c r="AQ856" s="2">
        <f t="shared" si="488"/>
        <v>0.252</v>
      </c>
    </row>
    <row r="857" spans="1:43" x14ac:dyDescent="0.25">
      <c r="A857" s="26" t="str">
        <f t="shared" si="489"/>
        <v/>
      </c>
      <c r="B857" t="s">
        <v>6861</v>
      </c>
      <c r="C857" t="s">
        <v>64</v>
      </c>
      <c r="D857" t="s">
        <v>24</v>
      </c>
      <c r="E857" t="s">
        <v>5013</v>
      </c>
      <c r="F857">
        <v>2026</v>
      </c>
      <c r="G857" t="s">
        <v>5657</v>
      </c>
      <c r="H857" s="4">
        <v>46171</v>
      </c>
      <c r="I857" s="4" t="str">
        <f t="shared" si="455"/>
        <v>Sun Belt</v>
      </c>
      <c r="J857" s="2" t="str">
        <f t="shared" si="456"/>
        <v/>
      </c>
      <c r="K857" s="2" t="str">
        <f t="shared" si="457"/>
        <v/>
      </c>
      <c r="L857" s="2" t="str">
        <f t="shared" si="458"/>
        <v/>
      </c>
      <c r="M857" s="2" t="str">
        <f t="shared" si="459"/>
        <v/>
      </c>
      <c r="N857" s="22" t="str" cm="1">
        <f t="array" ref="N857">IFERROR(INDEX(Stats_Hit_GP,MATCH($B857,Stats_Hit_Player,0)),"")</f>
        <v/>
      </c>
      <c r="O857" s="22" t="str">
        <f t="shared" si="460"/>
        <v/>
      </c>
      <c r="P857" s="22" t="str">
        <f t="shared" si="461"/>
        <v/>
      </c>
      <c r="Q857" s="22" t="str">
        <f t="shared" si="462"/>
        <v/>
      </c>
      <c r="R857" s="22" t="str">
        <f t="shared" si="463"/>
        <v/>
      </c>
      <c r="S857" s="22" t="str">
        <f t="shared" si="464"/>
        <v/>
      </c>
      <c r="T857" s="22" t="str">
        <f t="shared" si="465"/>
        <v/>
      </c>
      <c r="U857" s="22" t="str">
        <f t="shared" si="466"/>
        <v/>
      </c>
      <c r="V857" s="22" t="str">
        <f t="shared" si="467"/>
        <v/>
      </c>
      <c r="W857" s="22" t="str">
        <f t="shared" si="468"/>
        <v/>
      </c>
      <c r="X857" s="22" t="str">
        <f t="shared" si="469"/>
        <v/>
      </c>
      <c r="Y857" s="22" t="str">
        <f t="shared" si="470"/>
        <v/>
      </c>
      <c r="Z857" s="22" t="str">
        <f t="shared" si="471"/>
        <v/>
      </c>
      <c r="AA857" s="22" t="str">
        <f t="shared" si="472"/>
        <v/>
      </c>
      <c r="AB857" s="22">
        <f t="shared" si="473"/>
        <v>1</v>
      </c>
      <c r="AC857" s="22">
        <f t="shared" si="474"/>
        <v>1</v>
      </c>
      <c r="AD857" s="29">
        <f t="shared" si="475"/>
        <v>8.0399999999999991</v>
      </c>
      <c r="AE857" s="22">
        <f t="shared" si="476"/>
        <v>19</v>
      </c>
      <c r="AF857" s="22">
        <f t="shared" si="477"/>
        <v>4</v>
      </c>
      <c r="AG857" s="22">
        <f t="shared" si="478"/>
        <v>0</v>
      </c>
      <c r="AH857" s="22">
        <f t="shared" si="479"/>
        <v>0</v>
      </c>
      <c r="AI857" s="22">
        <f t="shared" si="480"/>
        <v>0</v>
      </c>
      <c r="AJ857" s="31">
        <f t="shared" si="481"/>
        <v>31.1</v>
      </c>
      <c r="AK857" s="22">
        <f t="shared" si="482"/>
        <v>44</v>
      </c>
      <c r="AL857" s="22">
        <f t="shared" si="483"/>
        <v>32</v>
      </c>
      <c r="AM857" s="22">
        <f t="shared" si="484"/>
        <v>28</v>
      </c>
      <c r="AN857" s="22">
        <f t="shared" si="485"/>
        <v>22</v>
      </c>
      <c r="AO857" s="22">
        <f t="shared" si="486"/>
        <v>32</v>
      </c>
      <c r="AP857" s="22">
        <f t="shared" si="487"/>
        <v>5</v>
      </c>
      <c r="AQ857" s="2">
        <f t="shared" si="488"/>
        <v>0.34599999999999997</v>
      </c>
    </row>
    <row r="858" spans="1:43" x14ac:dyDescent="0.25">
      <c r="A858" s="26" t="str">
        <f t="shared" si="489"/>
        <v/>
      </c>
      <c r="B858" t="s">
        <v>6564</v>
      </c>
      <c r="C858" t="s">
        <v>64</v>
      </c>
      <c r="D858" t="s">
        <v>24</v>
      </c>
      <c r="E858" t="s">
        <v>1111</v>
      </c>
      <c r="F858">
        <v>2026</v>
      </c>
      <c r="G858" t="s">
        <v>5657</v>
      </c>
      <c r="H858" s="4">
        <v>46171</v>
      </c>
      <c r="I858" s="4" t="str">
        <f t="shared" si="455"/>
        <v>Big 12</v>
      </c>
      <c r="J858" s="2" t="str">
        <f t="shared" si="456"/>
        <v/>
      </c>
      <c r="K858" s="2" t="str">
        <f t="shared" si="457"/>
        <v/>
      </c>
      <c r="L858" s="2" t="str">
        <f t="shared" si="458"/>
        <v/>
      </c>
      <c r="M858" s="2" t="str">
        <f t="shared" si="459"/>
        <v/>
      </c>
      <c r="N858" s="22" t="str" cm="1">
        <f t="array" ref="N858">IFERROR(INDEX(Stats_Hit_GP,MATCH($B858,Stats_Hit_Player,0)),"")</f>
        <v/>
      </c>
      <c r="O858" s="22" t="str">
        <f t="shared" si="460"/>
        <v/>
      </c>
      <c r="P858" s="22" t="str">
        <f t="shared" si="461"/>
        <v/>
      </c>
      <c r="Q858" s="22" t="str">
        <f t="shared" si="462"/>
        <v/>
      </c>
      <c r="R858" s="22" t="str">
        <f t="shared" si="463"/>
        <v/>
      </c>
      <c r="S858" s="22" t="str">
        <f t="shared" si="464"/>
        <v/>
      </c>
      <c r="T858" s="22" t="str">
        <f t="shared" si="465"/>
        <v/>
      </c>
      <c r="U858" s="22" t="str">
        <f t="shared" si="466"/>
        <v/>
      </c>
      <c r="V858" s="22" t="str">
        <f t="shared" si="467"/>
        <v/>
      </c>
      <c r="W858" s="22" t="str">
        <f t="shared" si="468"/>
        <v/>
      </c>
      <c r="X858" s="22" t="str">
        <f t="shared" si="469"/>
        <v/>
      </c>
      <c r="Y858" s="22" t="str">
        <f t="shared" si="470"/>
        <v/>
      </c>
      <c r="Z858" s="22" t="str">
        <f t="shared" si="471"/>
        <v/>
      </c>
      <c r="AA858" s="22" t="str">
        <f t="shared" si="472"/>
        <v/>
      </c>
      <c r="AB858" s="22">
        <f t="shared" si="473"/>
        <v>0</v>
      </c>
      <c r="AC858" s="22">
        <f t="shared" si="474"/>
        <v>1</v>
      </c>
      <c r="AD858" s="29">
        <f t="shared" si="475"/>
        <v>7.2</v>
      </c>
      <c r="AE858" s="22">
        <f t="shared" si="476"/>
        <v>13</v>
      </c>
      <c r="AF858" s="22">
        <f t="shared" si="477"/>
        <v>1</v>
      </c>
      <c r="AG858" s="22">
        <f t="shared" si="478"/>
        <v>0</v>
      </c>
      <c r="AH858" s="22">
        <f t="shared" si="479"/>
        <v>0</v>
      </c>
      <c r="AI858" s="22">
        <f t="shared" si="480"/>
        <v>0</v>
      </c>
      <c r="AJ858" s="31">
        <f t="shared" si="481"/>
        <v>10</v>
      </c>
      <c r="AK858" s="22">
        <f t="shared" si="482"/>
        <v>9</v>
      </c>
      <c r="AL858" s="22">
        <f t="shared" si="483"/>
        <v>11</v>
      </c>
      <c r="AM858" s="22">
        <f t="shared" si="484"/>
        <v>8</v>
      </c>
      <c r="AN858" s="22">
        <f t="shared" si="485"/>
        <v>10</v>
      </c>
      <c r="AO858" s="22">
        <f t="shared" si="486"/>
        <v>13</v>
      </c>
      <c r="AP858" s="22">
        <f t="shared" si="487"/>
        <v>3</v>
      </c>
      <c r="AQ858" s="2">
        <f t="shared" si="488"/>
        <v>0.24299999999999999</v>
      </c>
    </row>
    <row r="859" spans="1:43" x14ac:dyDescent="0.25">
      <c r="A859" s="26" t="str">
        <f t="shared" si="489"/>
        <v/>
      </c>
      <c r="B859" t="s">
        <v>1819</v>
      </c>
      <c r="C859" t="s">
        <v>27</v>
      </c>
      <c r="D859" t="s">
        <v>24</v>
      </c>
      <c r="E859" t="s">
        <v>1806</v>
      </c>
      <c r="F859">
        <v>2026</v>
      </c>
      <c r="G859" t="s">
        <v>5657</v>
      </c>
      <c r="H859" s="4">
        <v>46171</v>
      </c>
      <c r="I859" s="4" t="str">
        <f t="shared" si="455"/>
        <v>Big Ten</v>
      </c>
      <c r="J859" s="2">
        <f t="shared" si="456"/>
        <v>0.14299999999999999</v>
      </c>
      <c r="K859" s="2">
        <f t="shared" si="457"/>
        <v>0.27800000000000002</v>
      </c>
      <c r="L859" s="2">
        <f t="shared" si="458"/>
        <v>0.28599999999999998</v>
      </c>
      <c r="M859" s="2">
        <f t="shared" si="459"/>
        <v>0.56299999999999994</v>
      </c>
      <c r="N859" s="22" cm="1">
        <f t="array" ref="N859">IFERROR(INDEX(Stats_Hit_GP,MATCH($B859,Stats_Hit_Player,0)),"")</f>
        <v>11</v>
      </c>
      <c r="O859" s="22">
        <f t="shared" si="460"/>
        <v>38</v>
      </c>
      <c r="P859" s="22">
        <f t="shared" si="461"/>
        <v>28</v>
      </c>
      <c r="Q859" s="22">
        <f t="shared" si="462"/>
        <v>8</v>
      </c>
      <c r="R859" s="22">
        <f t="shared" si="463"/>
        <v>4</v>
      </c>
      <c r="S859" s="22">
        <f t="shared" si="464"/>
        <v>0</v>
      </c>
      <c r="T859" s="22">
        <f t="shared" si="465"/>
        <v>2</v>
      </c>
      <c r="U859" s="22">
        <f t="shared" si="466"/>
        <v>0</v>
      </c>
      <c r="V859" s="22">
        <f t="shared" si="467"/>
        <v>6</v>
      </c>
      <c r="W859" s="22">
        <f t="shared" si="468"/>
        <v>0</v>
      </c>
      <c r="X859" s="22">
        <f t="shared" si="469"/>
        <v>6</v>
      </c>
      <c r="Y859" s="22">
        <f t="shared" si="470"/>
        <v>9</v>
      </c>
      <c r="Z859" s="22">
        <f t="shared" si="471"/>
        <v>4</v>
      </c>
      <c r="AA859" s="22">
        <f t="shared" si="472"/>
        <v>0</v>
      </c>
      <c r="AB859" s="22">
        <f t="shared" si="473"/>
        <v>0</v>
      </c>
      <c r="AC859" s="22">
        <f t="shared" si="474"/>
        <v>0</v>
      </c>
      <c r="AD859" s="29">
        <f t="shared" si="475"/>
        <v>7.04</v>
      </c>
      <c r="AE859" s="22">
        <f t="shared" si="476"/>
        <v>6</v>
      </c>
      <c r="AF859" s="22">
        <f t="shared" si="477"/>
        <v>0</v>
      </c>
      <c r="AG859" s="22">
        <f t="shared" si="478"/>
        <v>0</v>
      </c>
      <c r="AH859" s="22">
        <f t="shared" si="479"/>
        <v>0</v>
      </c>
      <c r="AI859" s="22">
        <f t="shared" si="480"/>
        <v>0</v>
      </c>
      <c r="AJ859" s="31">
        <f t="shared" si="481"/>
        <v>7.2</v>
      </c>
      <c r="AK859" s="22">
        <f t="shared" si="482"/>
        <v>12</v>
      </c>
      <c r="AL859" s="22">
        <f t="shared" si="483"/>
        <v>6</v>
      </c>
      <c r="AM859" s="22">
        <f t="shared" si="484"/>
        <v>6</v>
      </c>
      <c r="AN859" s="22">
        <f t="shared" si="485"/>
        <v>7</v>
      </c>
      <c r="AO859" s="22">
        <f t="shared" si="486"/>
        <v>7</v>
      </c>
      <c r="AP859" s="22">
        <f t="shared" si="487"/>
        <v>1</v>
      </c>
      <c r="AQ859" s="2">
        <f t="shared" si="488"/>
        <v>0.36399999999999999</v>
      </c>
    </row>
    <row r="860" spans="1:43" x14ac:dyDescent="0.25">
      <c r="A860" s="26" t="str">
        <f t="shared" si="489"/>
        <v/>
      </c>
      <c r="B860" t="s">
        <v>3631</v>
      </c>
      <c r="C860" t="s">
        <v>64</v>
      </c>
      <c r="D860" t="s">
        <v>24</v>
      </c>
      <c r="E860" t="s">
        <v>3491</v>
      </c>
      <c r="F860">
        <v>2026</v>
      </c>
      <c r="G860" t="s">
        <v>5657</v>
      </c>
      <c r="H860" s="4">
        <v>46171</v>
      </c>
      <c r="I860" s="4" t="str">
        <f t="shared" si="455"/>
        <v>Mountain West</v>
      </c>
      <c r="J860" s="2">
        <f t="shared" si="456"/>
        <v>0.217</v>
      </c>
      <c r="K860" s="2">
        <f t="shared" si="457"/>
        <v>0.29599999999999999</v>
      </c>
      <c r="L860" s="2">
        <f t="shared" si="458"/>
        <v>0.26100000000000001</v>
      </c>
      <c r="M860" s="2">
        <f t="shared" si="459"/>
        <v>0.55700000000000005</v>
      </c>
      <c r="N860" s="22" cm="1">
        <f t="array" ref="N860">IFERROR(INDEX(Stats_Hit_GP,MATCH($B860,Stats_Hit_Player,0)),"")</f>
        <v>9</v>
      </c>
      <c r="O860" s="22">
        <f t="shared" si="460"/>
        <v>28</v>
      </c>
      <c r="P860" s="22">
        <f t="shared" si="461"/>
        <v>23</v>
      </c>
      <c r="Q860" s="22">
        <f t="shared" si="462"/>
        <v>2</v>
      </c>
      <c r="R860" s="22">
        <f t="shared" si="463"/>
        <v>5</v>
      </c>
      <c r="S860" s="22">
        <f t="shared" si="464"/>
        <v>1</v>
      </c>
      <c r="T860" s="22">
        <f t="shared" si="465"/>
        <v>0</v>
      </c>
      <c r="U860" s="22">
        <f t="shared" si="466"/>
        <v>0</v>
      </c>
      <c r="V860" s="22">
        <f t="shared" si="467"/>
        <v>3</v>
      </c>
      <c r="W860" s="22">
        <f t="shared" si="468"/>
        <v>1</v>
      </c>
      <c r="X860" s="22">
        <f t="shared" si="469"/>
        <v>2</v>
      </c>
      <c r="Y860" s="22">
        <f t="shared" si="470"/>
        <v>5</v>
      </c>
      <c r="Z860" s="22">
        <f t="shared" si="471"/>
        <v>1</v>
      </c>
      <c r="AA860" s="22">
        <f t="shared" si="472"/>
        <v>0</v>
      </c>
      <c r="AB860" s="22">
        <f t="shared" si="473"/>
        <v>2</v>
      </c>
      <c r="AC860" s="22">
        <f t="shared" si="474"/>
        <v>0</v>
      </c>
      <c r="AD860" s="29">
        <f t="shared" si="475"/>
        <v>6.32</v>
      </c>
      <c r="AE860" s="22">
        <f t="shared" si="476"/>
        <v>13</v>
      </c>
      <c r="AF860" s="22">
        <f t="shared" si="477"/>
        <v>0</v>
      </c>
      <c r="AG860" s="22">
        <f t="shared" si="478"/>
        <v>0</v>
      </c>
      <c r="AH860" s="22">
        <f t="shared" si="479"/>
        <v>0</v>
      </c>
      <c r="AI860" s="22">
        <f t="shared" si="480"/>
        <v>2</v>
      </c>
      <c r="AJ860" s="31">
        <f t="shared" si="481"/>
        <v>15.2</v>
      </c>
      <c r="AK860" s="22">
        <f t="shared" si="482"/>
        <v>17</v>
      </c>
      <c r="AL860" s="22">
        <f t="shared" si="483"/>
        <v>11</v>
      </c>
      <c r="AM860" s="22">
        <f t="shared" si="484"/>
        <v>11</v>
      </c>
      <c r="AN860" s="22">
        <f t="shared" si="485"/>
        <v>6</v>
      </c>
      <c r="AO860" s="22">
        <f t="shared" si="486"/>
        <v>13</v>
      </c>
      <c r="AP860" s="22">
        <f t="shared" si="487"/>
        <v>0</v>
      </c>
      <c r="AQ860" s="2">
        <f t="shared" si="488"/>
        <v>0.29299999999999998</v>
      </c>
    </row>
    <row r="861" spans="1:43" x14ac:dyDescent="0.25">
      <c r="A861" s="26" t="str">
        <f t="shared" si="489"/>
        <v/>
      </c>
      <c r="B861" t="s">
        <v>6862</v>
      </c>
      <c r="C861" t="s">
        <v>64</v>
      </c>
      <c r="D861" t="s">
        <v>47</v>
      </c>
      <c r="E861" t="s">
        <v>532</v>
      </c>
      <c r="F861">
        <v>2026</v>
      </c>
      <c r="G861" t="s">
        <v>5657</v>
      </c>
      <c r="H861" s="4">
        <v>46171</v>
      </c>
      <c r="I861" s="4" t="str">
        <f t="shared" si="455"/>
        <v>ACC</v>
      </c>
      <c r="J861" s="2" t="str">
        <f t="shared" si="456"/>
        <v/>
      </c>
      <c r="K861" s="2" t="str">
        <f t="shared" si="457"/>
        <v/>
      </c>
      <c r="L861" s="2" t="str">
        <f t="shared" si="458"/>
        <v/>
      </c>
      <c r="M861" s="2" t="str">
        <f t="shared" si="459"/>
        <v/>
      </c>
      <c r="N861" s="22" t="str" cm="1">
        <f t="array" ref="N861">IFERROR(INDEX(Stats_Hit_GP,MATCH($B861,Stats_Hit_Player,0)),"")</f>
        <v/>
      </c>
      <c r="O861" s="22" t="str">
        <f t="shared" si="460"/>
        <v/>
      </c>
      <c r="P861" s="22" t="str">
        <f t="shared" si="461"/>
        <v/>
      </c>
      <c r="Q861" s="22" t="str">
        <f t="shared" si="462"/>
        <v/>
      </c>
      <c r="R861" s="22" t="str">
        <f t="shared" si="463"/>
        <v/>
      </c>
      <c r="S861" s="22" t="str">
        <f t="shared" si="464"/>
        <v/>
      </c>
      <c r="T861" s="22" t="str">
        <f t="shared" si="465"/>
        <v/>
      </c>
      <c r="U861" s="22" t="str">
        <f t="shared" si="466"/>
        <v/>
      </c>
      <c r="V861" s="22" t="str">
        <f t="shared" si="467"/>
        <v/>
      </c>
      <c r="W861" s="22" t="str">
        <f t="shared" si="468"/>
        <v/>
      </c>
      <c r="X861" s="22" t="str">
        <f t="shared" si="469"/>
        <v/>
      </c>
      <c r="Y861" s="22" t="str">
        <f t="shared" si="470"/>
        <v/>
      </c>
      <c r="Z861" s="22" t="str">
        <f t="shared" si="471"/>
        <v/>
      </c>
      <c r="AA861" s="22" t="str">
        <f t="shared" si="472"/>
        <v/>
      </c>
      <c r="AB861" s="22" t="str">
        <f t="shared" si="473"/>
        <v/>
      </c>
      <c r="AC861" s="22" t="str">
        <f t="shared" si="474"/>
        <v/>
      </c>
      <c r="AD861" s="29" t="str">
        <f t="shared" si="475"/>
        <v/>
      </c>
      <c r="AE861" s="22" t="str">
        <f t="shared" si="476"/>
        <v/>
      </c>
      <c r="AF861" s="22" t="str">
        <f t="shared" si="477"/>
        <v/>
      </c>
      <c r="AG861" s="22" t="str">
        <f t="shared" si="478"/>
        <v/>
      </c>
      <c r="AH861" s="22" t="str">
        <f t="shared" si="479"/>
        <v/>
      </c>
      <c r="AI861" s="22" t="str">
        <f t="shared" si="480"/>
        <v/>
      </c>
      <c r="AJ861" s="31" t="str">
        <f t="shared" si="481"/>
        <v/>
      </c>
      <c r="AK861" s="22" t="str">
        <f t="shared" si="482"/>
        <v/>
      </c>
      <c r="AL861" s="22" t="str">
        <f t="shared" si="483"/>
        <v/>
      </c>
      <c r="AM861" s="22" t="str">
        <f t="shared" si="484"/>
        <v/>
      </c>
      <c r="AN861" s="22" t="str">
        <f t="shared" si="485"/>
        <v/>
      </c>
      <c r="AO861" s="22" t="str">
        <f t="shared" si="486"/>
        <v/>
      </c>
      <c r="AP861" s="22" t="str">
        <f t="shared" si="487"/>
        <v/>
      </c>
      <c r="AQ861" s="2" t="str">
        <f t="shared" si="488"/>
        <v/>
      </c>
    </row>
    <row r="862" spans="1:43" x14ac:dyDescent="0.25">
      <c r="A862" s="26" t="str">
        <f t="shared" si="489"/>
        <v/>
      </c>
      <c r="B862" t="s">
        <v>6863</v>
      </c>
      <c r="C862" t="s">
        <v>5700</v>
      </c>
      <c r="D862" t="s">
        <v>47</v>
      </c>
      <c r="E862" t="s">
        <v>592</v>
      </c>
      <c r="F862">
        <v>2026</v>
      </c>
      <c r="G862" t="s">
        <v>5657</v>
      </c>
      <c r="H862" s="4">
        <v>46171</v>
      </c>
      <c r="I862" s="4" t="str">
        <f t="shared" si="455"/>
        <v>America East</v>
      </c>
      <c r="J862" s="2" t="str">
        <f t="shared" si="456"/>
        <v/>
      </c>
      <c r="K862" s="2" t="str">
        <f t="shared" si="457"/>
        <v/>
      </c>
      <c r="L862" s="2" t="str">
        <f t="shared" si="458"/>
        <v/>
      </c>
      <c r="M862" s="2" t="str">
        <f t="shared" si="459"/>
        <v/>
      </c>
      <c r="N862" s="22" t="str" cm="1">
        <f t="array" ref="N862">IFERROR(INDEX(Stats_Hit_GP,MATCH($B862,Stats_Hit_Player,0)),"")</f>
        <v/>
      </c>
      <c r="O862" s="22" t="str">
        <f t="shared" si="460"/>
        <v/>
      </c>
      <c r="P862" s="22" t="str">
        <f t="shared" si="461"/>
        <v/>
      </c>
      <c r="Q862" s="22" t="str">
        <f t="shared" si="462"/>
        <v/>
      </c>
      <c r="R862" s="22" t="str">
        <f t="shared" si="463"/>
        <v/>
      </c>
      <c r="S862" s="22" t="str">
        <f t="shared" si="464"/>
        <v/>
      </c>
      <c r="T862" s="22" t="str">
        <f t="shared" si="465"/>
        <v/>
      </c>
      <c r="U862" s="22" t="str">
        <f t="shared" si="466"/>
        <v/>
      </c>
      <c r="V862" s="22" t="str">
        <f t="shared" si="467"/>
        <v/>
      </c>
      <c r="W862" s="22" t="str">
        <f t="shared" si="468"/>
        <v/>
      </c>
      <c r="X862" s="22" t="str">
        <f t="shared" si="469"/>
        <v/>
      </c>
      <c r="Y862" s="22" t="str">
        <f t="shared" si="470"/>
        <v/>
      </c>
      <c r="Z862" s="22" t="str">
        <f t="shared" si="471"/>
        <v/>
      </c>
      <c r="AA862" s="22" t="str">
        <f t="shared" si="472"/>
        <v/>
      </c>
      <c r="AB862" s="22" t="str">
        <f t="shared" si="473"/>
        <v/>
      </c>
      <c r="AC862" s="22" t="str">
        <f t="shared" si="474"/>
        <v/>
      </c>
      <c r="AD862" s="29" t="str">
        <f t="shared" si="475"/>
        <v/>
      </c>
      <c r="AE862" s="22" t="str">
        <f t="shared" si="476"/>
        <v/>
      </c>
      <c r="AF862" s="22" t="str">
        <f t="shared" si="477"/>
        <v/>
      </c>
      <c r="AG862" s="22" t="str">
        <f t="shared" si="478"/>
        <v/>
      </c>
      <c r="AH862" s="22" t="str">
        <f t="shared" si="479"/>
        <v/>
      </c>
      <c r="AI862" s="22" t="str">
        <f t="shared" si="480"/>
        <v/>
      </c>
      <c r="AJ862" s="31" t="str">
        <f t="shared" si="481"/>
        <v/>
      </c>
      <c r="AK862" s="22" t="str">
        <f t="shared" si="482"/>
        <v/>
      </c>
      <c r="AL862" s="22" t="str">
        <f t="shared" si="483"/>
        <v/>
      </c>
      <c r="AM862" s="22" t="str">
        <f t="shared" si="484"/>
        <v/>
      </c>
      <c r="AN862" s="22" t="str">
        <f t="shared" si="485"/>
        <v/>
      </c>
      <c r="AO862" s="22" t="str">
        <f t="shared" si="486"/>
        <v/>
      </c>
      <c r="AP862" s="22" t="str">
        <f t="shared" si="487"/>
        <v/>
      </c>
      <c r="AQ862" s="2" t="str">
        <f t="shared" si="488"/>
        <v/>
      </c>
    </row>
    <row r="863" spans="1:43" x14ac:dyDescent="0.25">
      <c r="A863" s="26" t="str">
        <f t="shared" si="489"/>
        <v/>
      </c>
      <c r="B863" t="s">
        <v>602</v>
      </c>
      <c r="C863" t="s">
        <v>5700</v>
      </c>
      <c r="D863" t="s">
        <v>47</v>
      </c>
      <c r="E863" t="s">
        <v>592</v>
      </c>
      <c r="F863">
        <v>2026</v>
      </c>
      <c r="G863" t="s">
        <v>5657</v>
      </c>
      <c r="H863" s="4">
        <v>46171</v>
      </c>
      <c r="I863" s="4" t="str">
        <f t="shared" si="455"/>
        <v>America East</v>
      </c>
      <c r="J863" s="2">
        <f t="shared" si="456"/>
        <v>0.21099999999999999</v>
      </c>
      <c r="K863" s="2">
        <f t="shared" si="457"/>
        <v>0.375</v>
      </c>
      <c r="L863" s="2">
        <f t="shared" si="458"/>
        <v>0.26300000000000001</v>
      </c>
      <c r="M863" s="2">
        <f t="shared" si="459"/>
        <v>0.63800000000000001</v>
      </c>
      <c r="N863" s="22" cm="1">
        <f t="array" ref="N863">IFERROR(INDEX(Stats_Hit_GP,MATCH($B863,Stats_Hit_Player,0)),"")</f>
        <v>6</v>
      </c>
      <c r="O863" s="22">
        <f t="shared" si="460"/>
        <v>26</v>
      </c>
      <c r="P863" s="22">
        <f t="shared" si="461"/>
        <v>19</v>
      </c>
      <c r="Q863" s="22">
        <f t="shared" si="462"/>
        <v>6</v>
      </c>
      <c r="R863" s="22">
        <f t="shared" si="463"/>
        <v>4</v>
      </c>
      <c r="S863" s="22">
        <f t="shared" si="464"/>
        <v>1</v>
      </c>
      <c r="T863" s="22">
        <f t="shared" si="465"/>
        <v>0</v>
      </c>
      <c r="U863" s="22">
        <f t="shared" si="466"/>
        <v>0</v>
      </c>
      <c r="V863" s="22">
        <f t="shared" si="467"/>
        <v>0</v>
      </c>
      <c r="W863" s="22">
        <f t="shared" si="468"/>
        <v>0</v>
      </c>
      <c r="X863" s="22">
        <f t="shared" si="469"/>
        <v>5</v>
      </c>
      <c r="Y863" s="22">
        <f t="shared" si="470"/>
        <v>6</v>
      </c>
      <c r="Z863" s="22">
        <f t="shared" si="471"/>
        <v>3</v>
      </c>
      <c r="AA863" s="22">
        <f t="shared" si="472"/>
        <v>2</v>
      </c>
      <c r="AB863" s="22" t="str">
        <f t="shared" si="473"/>
        <v/>
      </c>
      <c r="AC863" s="22" t="str">
        <f t="shared" si="474"/>
        <v/>
      </c>
      <c r="AD863" s="29" t="str">
        <f t="shared" si="475"/>
        <v/>
      </c>
      <c r="AE863" s="22" t="str">
        <f t="shared" si="476"/>
        <v/>
      </c>
      <c r="AF863" s="22" t="str">
        <f t="shared" si="477"/>
        <v/>
      </c>
      <c r="AG863" s="22" t="str">
        <f t="shared" si="478"/>
        <v/>
      </c>
      <c r="AH863" s="22" t="str">
        <f t="shared" si="479"/>
        <v/>
      </c>
      <c r="AI863" s="22" t="str">
        <f t="shared" si="480"/>
        <v/>
      </c>
      <c r="AJ863" s="31" t="str">
        <f t="shared" si="481"/>
        <v/>
      </c>
      <c r="AK863" s="22" t="str">
        <f t="shared" si="482"/>
        <v/>
      </c>
      <c r="AL863" s="22" t="str">
        <f t="shared" si="483"/>
        <v/>
      </c>
      <c r="AM863" s="22" t="str">
        <f t="shared" si="484"/>
        <v/>
      </c>
      <c r="AN863" s="22" t="str">
        <f t="shared" si="485"/>
        <v/>
      </c>
      <c r="AO863" s="22" t="str">
        <f t="shared" si="486"/>
        <v/>
      </c>
      <c r="AP863" s="22" t="str">
        <f t="shared" si="487"/>
        <v/>
      </c>
      <c r="AQ863" s="2" t="str">
        <f t="shared" si="488"/>
        <v/>
      </c>
    </row>
    <row r="864" spans="1:43" x14ac:dyDescent="0.25">
      <c r="A864" s="26" t="str">
        <f t="shared" si="489"/>
        <v/>
      </c>
      <c r="B864" t="s">
        <v>6864</v>
      </c>
      <c r="C864" t="s">
        <v>64</v>
      </c>
      <c r="D864" t="s">
        <v>47</v>
      </c>
      <c r="E864" t="s">
        <v>2901</v>
      </c>
      <c r="F864">
        <v>2026</v>
      </c>
      <c r="G864" t="s">
        <v>5657</v>
      </c>
      <c r="H864" s="4">
        <v>46171</v>
      </c>
      <c r="I864" s="4" t="str">
        <f t="shared" si="455"/>
        <v>Metro Atlantic</v>
      </c>
      <c r="J864" s="2" t="str">
        <f t="shared" si="456"/>
        <v/>
      </c>
      <c r="K864" s="2" t="str">
        <f t="shared" si="457"/>
        <v/>
      </c>
      <c r="L864" s="2" t="str">
        <f t="shared" si="458"/>
        <v/>
      </c>
      <c r="M864" s="2" t="str">
        <f t="shared" si="459"/>
        <v/>
      </c>
      <c r="N864" s="22" t="str" cm="1">
        <f t="array" ref="N864">IFERROR(INDEX(Stats_Hit_GP,MATCH($B864,Stats_Hit_Player,0)),"")</f>
        <v/>
      </c>
      <c r="O864" s="22" t="str">
        <f t="shared" si="460"/>
        <v/>
      </c>
      <c r="P864" s="22" t="str">
        <f t="shared" si="461"/>
        <v/>
      </c>
      <c r="Q864" s="22" t="str">
        <f t="shared" si="462"/>
        <v/>
      </c>
      <c r="R864" s="22" t="str">
        <f t="shared" si="463"/>
        <v/>
      </c>
      <c r="S864" s="22" t="str">
        <f t="shared" si="464"/>
        <v/>
      </c>
      <c r="T864" s="22" t="str">
        <f t="shared" si="465"/>
        <v/>
      </c>
      <c r="U864" s="22" t="str">
        <f t="shared" si="466"/>
        <v/>
      </c>
      <c r="V864" s="22" t="str">
        <f t="shared" si="467"/>
        <v/>
      </c>
      <c r="W864" s="22" t="str">
        <f t="shared" si="468"/>
        <v/>
      </c>
      <c r="X864" s="22" t="str">
        <f t="shared" si="469"/>
        <v/>
      </c>
      <c r="Y864" s="22" t="str">
        <f t="shared" si="470"/>
        <v/>
      </c>
      <c r="Z864" s="22" t="str">
        <f t="shared" si="471"/>
        <v/>
      </c>
      <c r="AA864" s="22" t="str">
        <f t="shared" si="472"/>
        <v/>
      </c>
      <c r="AB864" s="22">
        <f t="shared" si="473"/>
        <v>0</v>
      </c>
      <c r="AC864" s="22">
        <f t="shared" si="474"/>
        <v>0</v>
      </c>
      <c r="AD864" s="29">
        <f t="shared" si="475"/>
        <v>6.75</v>
      </c>
      <c r="AE864" s="22">
        <f t="shared" si="476"/>
        <v>2</v>
      </c>
      <c r="AF864" s="22">
        <f t="shared" si="477"/>
        <v>0</v>
      </c>
      <c r="AG864" s="22">
        <f t="shared" si="478"/>
        <v>0</v>
      </c>
      <c r="AH864" s="22">
        <f t="shared" si="479"/>
        <v>0</v>
      </c>
      <c r="AI864" s="22">
        <f t="shared" si="480"/>
        <v>0</v>
      </c>
      <c r="AJ864" s="31">
        <f t="shared" si="481"/>
        <v>1.1000000000000001</v>
      </c>
      <c r="AK864" s="22">
        <f t="shared" si="482"/>
        <v>3</v>
      </c>
      <c r="AL864" s="22">
        <f t="shared" si="483"/>
        <v>1</v>
      </c>
      <c r="AM864" s="22">
        <f t="shared" si="484"/>
        <v>1</v>
      </c>
      <c r="AN864" s="22">
        <f t="shared" si="485"/>
        <v>2</v>
      </c>
      <c r="AO864" s="22">
        <f t="shared" si="486"/>
        <v>1</v>
      </c>
      <c r="AP864" s="22">
        <f t="shared" si="487"/>
        <v>0</v>
      </c>
      <c r="AQ864" s="2">
        <f t="shared" si="488"/>
        <v>0.42899999999999999</v>
      </c>
    </row>
    <row r="865" spans="1:43" x14ac:dyDescent="0.25">
      <c r="A865" s="26" t="str">
        <f t="shared" si="489"/>
        <v/>
      </c>
      <c r="B865" t="s">
        <v>6865</v>
      </c>
      <c r="C865" t="s">
        <v>25</v>
      </c>
      <c r="D865" t="s">
        <v>47</v>
      </c>
      <c r="E865" t="s">
        <v>1928</v>
      </c>
      <c r="F865">
        <v>2026</v>
      </c>
      <c r="G865" t="s">
        <v>5657</v>
      </c>
      <c r="H865" s="4">
        <v>46171</v>
      </c>
      <c r="I865" s="4" t="str">
        <f t="shared" si="455"/>
        <v>Big Ten</v>
      </c>
      <c r="J865" s="2" t="str">
        <f t="shared" si="456"/>
        <v/>
      </c>
      <c r="K865" s="2" t="str">
        <f t="shared" si="457"/>
        <v/>
      </c>
      <c r="L865" s="2" t="str">
        <f t="shared" si="458"/>
        <v/>
      </c>
      <c r="M865" s="2" t="str">
        <f t="shared" si="459"/>
        <v/>
      </c>
      <c r="N865" s="22" t="str" cm="1">
        <f t="array" ref="N865">IFERROR(INDEX(Stats_Hit_GP,MATCH($B865,Stats_Hit_Player,0)),"")</f>
        <v/>
      </c>
      <c r="O865" s="22" t="str">
        <f t="shared" si="460"/>
        <v/>
      </c>
      <c r="P865" s="22" t="str">
        <f t="shared" si="461"/>
        <v/>
      </c>
      <c r="Q865" s="22" t="str">
        <f t="shared" si="462"/>
        <v/>
      </c>
      <c r="R865" s="22" t="str">
        <f t="shared" si="463"/>
        <v/>
      </c>
      <c r="S865" s="22" t="str">
        <f t="shared" si="464"/>
        <v/>
      </c>
      <c r="T865" s="22" t="str">
        <f t="shared" si="465"/>
        <v/>
      </c>
      <c r="U865" s="22" t="str">
        <f t="shared" si="466"/>
        <v/>
      </c>
      <c r="V865" s="22" t="str">
        <f t="shared" si="467"/>
        <v/>
      </c>
      <c r="W865" s="22" t="str">
        <f t="shared" si="468"/>
        <v/>
      </c>
      <c r="X865" s="22" t="str">
        <f t="shared" si="469"/>
        <v/>
      </c>
      <c r="Y865" s="22" t="str">
        <f t="shared" si="470"/>
        <v/>
      </c>
      <c r="Z865" s="22" t="str">
        <f t="shared" si="471"/>
        <v/>
      </c>
      <c r="AA865" s="22" t="str">
        <f t="shared" si="472"/>
        <v/>
      </c>
      <c r="AB865" s="22" t="str">
        <f t="shared" si="473"/>
        <v/>
      </c>
      <c r="AC865" s="22" t="str">
        <f t="shared" si="474"/>
        <v/>
      </c>
      <c r="AD865" s="29" t="str">
        <f t="shared" si="475"/>
        <v/>
      </c>
      <c r="AE865" s="22" t="str">
        <f t="shared" si="476"/>
        <v/>
      </c>
      <c r="AF865" s="22" t="str">
        <f t="shared" si="477"/>
        <v/>
      </c>
      <c r="AG865" s="22" t="str">
        <f t="shared" si="478"/>
        <v/>
      </c>
      <c r="AH865" s="22" t="str">
        <f t="shared" si="479"/>
        <v/>
      </c>
      <c r="AI865" s="22" t="str">
        <f t="shared" si="480"/>
        <v/>
      </c>
      <c r="AJ865" s="31" t="str">
        <f t="shared" si="481"/>
        <v/>
      </c>
      <c r="AK865" s="22" t="str">
        <f t="shared" si="482"/>
        <v/>
      </c>
      <c r="AL865" s="22" t="str">
        <f t="shared" si="483"/>
        <v/>
      </c>
      <c r="AM865" s="22" t="str">
        <f t="shared" si="484"/>
        <v/>
      </c>
      <c r="AN865" s="22" t="str">
        <f t="shared" si="485"/>
        <v/>
      </c>
      <c r="AO865" s="22" t="str">
        <f t="shared" si="486"/>
        <v/>
      </c>
      <c r="AP865" s="22" t="str">
        <f t="shared" si="487"/>
        <v/>
      </c>
      <c r="AQ865" s="2" t="str">
        <f t="shared" si="488"/>
        <v/>
      </c>
    </row>
    <row r="866" spans="1:43" x14ac:dyDescent="0.25">
      <c r="A866" s="26" t="str">
        <f t="shared" si="489"/>
        <v/>
      </c>
      <c r="B866" t="s">
        <v>6866</v>
      </c>
      <c r="C866" t="s">
        <v>64</v>
      </c>
      <c r="D866" t="s">
        <v>37</v>
      </c>
      <c r="E866" t="s">
        <v>183</v>
      </c>
      <c r="F866">
        <v>2026</v>
      </c>
      <c r="G866" t="s">
        <v>5657</v>
      </c>
      <c r="H866" s="4">
        <v>46171</v>
      </c>
      <c r="I866" s="4" t="str">
        <f t="shared" si="455"/>
        <v>Atlantic 10</v>
      </c>
      <c r="J866" s="2" t="str">
        <f t="shared" si="456"/>
        <v/>
      </c>
      <c r="K866" s="2" t="str">
        <f t="shared" si="457"/>
        <v/>
      </c>
      <c r="L866" s="2" t="str">
        <f t="shared" si="458"/>
        <v/>
      </c>
      <c r="M866" s="2" t="str">
        <f t="shared" si="459"/>
        <v/>
      </c>
      <c r="N866" s="22" t="str" cm="1">
        <f t="array" ref="N866">IFERROR(INDEX(Stats_Hit_GP,MATCH($B866,Stats_Hit_Player,0)),"")</f>
        <v/>
      </c>
      <c r="O866" s="22" t="str">
        <f t="shared" si="460"/>
        <v/>
      </c>
      <c r="P866" s="22" t="str">
        <f t="shared" si="461"/>
        <v/>
      </c>
      <c r="Q866" s="22" t="str">
        <f t="shared" si="462"/>
        <v/>
      </c>
      <c r="R866" s="22" t="str">
        <f t="shared" si="463"/>
        <v/>
      </c>
      <c r="S866" s="22" t="str">
        <f t="shared" si="464"/>
        <v/>
      </c>
      <c r="T866" s="22" t="str">
        <f t="shared" si="465"/>
        <v/>
      </c>
      <c r="U866" s="22" t="str">
        <f t="shared" si="466"/>
        <v/>
      </c>
      <c r="V866" s="22" t="str">
        <f t="shared" si="467"/>
        <v/>
      </c>
      <c r="W866" s="22" t="str">
        <f t="shared" si="468"/>
        <v/>
      </c>
      <c r="X866" s="22" t="str">
        <f t="shared" si="469"/>
        <v/>
      </c>
      <c r="Y866" s="22" t="str">
        <f t="shared" si="470"/>
        <v/>
      </c>
      <c r="Z866" s="22" t="str">
        <f t="shared" si="471"/>
        <v/>
      </c>
      <c r="AA866" s="22" t="str">
        <f t="shared" si="472"/>
        <v/>
      </c>
      <c r="AB866" s="22" t="str">
        <f t="shared" si="473"/>
        <v/>
      </c>
      <c r="AC866" s="22" t="str">
        <f t="shared" si="474"/>
        <v/>
      </c>
      <c r="AD866" s="29" t="str">
        <f t="shared" si="475"/>
        <v/>
      </c>
      <c r="AE866" s="22" t="str">
        <f t="shared" si="476"/>
        <v/>
      </c>
      <c r="AF866" s="22" t="str">
        <f t="shared" si="477"/>
        <v/>
      </c>
      <c r="AG866" s="22" t="str">
        <f t="shared" si="478"/>
        <v/>
      </c>
      <c r="AH866" s="22" t="str">
        <f t="shared" si="479"/>
        <v/>
      </c>
      <c r="AI866" s="22" t="str">
        <f t="shared" si="480"/>
        <v/>
      </c>
      <c r="AJ866" s="31" t="str">
        <f t="shared" si="481"/>
        <v/>
      </c>
      <c r="AK866" s="22" t="str">
        <f t="shared" si="482"/>
        <v/>
      </c>
      <c r="AL866" s="22" t="str">
        <f t="shared" si="483"/>
        <v/>
      </c>
      <c r="AM866" s="22" t="str">
        <f t="shared" si="484"/>
        <v/>
      </c>
      <c r="AN866" s="22" t="str">
        <f t="shared" si="485"/>
        <v/>
      </c>
      <c r="AO866" s="22" t="str">
        <f t="shared" si="486"/>
        <v/>
      </c>
      <c r="AP866" s="22" t="str">
        <f t="shared" si="487"/>
        <v/>
      </c>
      <c r="AQ866" s="2" t="str">
        <f t="shared" si="488"/>
        <v/>
      </c>
    </row>
    <row r="867" spans="1:43" x14ac:dyDescent="0.25">
      <c r="A867" s="26" t="str">
        <f t="shared" si="489"/>
        <v/>
      </c>
      <c r="B867" t="s">
        <v>1296</v>
      </c>
      <c r="C867" t="s">
        <v>33</v>
      </c>
      <c r="D867" t="s">
        <v>47</v>
      </c>
      <c r="E867" t="s">
        <v>1290</v>
      </c>
      <c r="F867">
        <v>2026</v>
      </c>
      <c r="G867" t="s">
        <v>5657</v>
      </c>
      <c r="H867" s="4">
        <v>46171</v>
      </c>
      <c r="I867" s="4" t="str">
        <f t="shared" si="455"/>
        <v>Big 12</v>
      </c>
      <c r="J867" s="2">
        <f t="shared" si="456"/>
        <v>0.33800000000000002</v>
      </c>
      <c r="K867" s="2">
        <f t="shared" si="457"/>
        <v>0.38700000000000001</v>
      </c>
      <c r="L867" s="2">
        <f t="shared" si="458"/>
        <v>0.48899999999999999</v>
      </c>
      <c r="M867" s="2">
        <f t="shared" si="459"/>
        <v>0.877</v>
      </c>
      <c r="N867" s="22" cm="1">
        <f t="array" ref="N867">IFERROR(INDEX(Stats_Hit_GP,MATCH($B867,Stats_Hit_Player,0)),"")</f>
        <v>55</v>
      </c>
      <c r="O867" s="22">
        <f t="shared" si="460"/>
        <v>255</v>
      </c>
      <c r="P867" s="22">
        <f t="shared" si="461"/>
        <v>231</v>
      </c>
      <c r="Q867" s="22">
        <f t="shared" si="462"/>
        <v>53</v>
      </c>
      <c r="R867" s="22">
        <f t="shared" si="463"/>
        <v>78</v>
      </c>
      <c r="S867" s="22">
        <f t="shared" si="464"/>
        <v>21</v>
      </c>
      <c r="T867" s="22">
        <f t="shared" si="465"/>
        <v>1</v>
      </c>
      <c r="U867" s="22">
        <f t="shared" si="466"/>
        <v>4</v>
      </c>
      <c r="V867" s="22">
        <f t="shared" si="467"/>
        <v>59</v>
      </c>
      <c r="W867" s="22">
        <f t="shared" si="468"/>
        <v>1</v>
      </c>
      <c r="X867" s="22">
        <f t="shared" si="469"/>
        <v>19</v>
      </c>
      <c r="Y867" s="22">
        <f t="shared" si="470"/>
        <v>37</v>
      </c>
      <c r="Z867" s="22">
        <f t="shared" si="471"/>
        <v>1</v>
      </c>
      <c r="AA867" s="22">
        <f t="shared" si="472"/>
        <v>1</v>
      </c>
      <c r="AB867" s="22" t="str">
        <f t="shared" si="473"/>
        <v/>
      </c>
      <c r="AC867" s="22" t="str">
        <f t="shared" si="474"/>
        <v/>
      </c>
      <c r="AD867" s="29" t="str">
        <f t="shared" si="475"/>
        <v/>
      </c>
      <c r="AE867" s="22" t="str">
        <f t="shared" si="476"/>
        <v/>
      </c>
      <c r="AF867" s="22" t="str">
        <f t="shared" si="477"/>
        <v/>
      </c>
      <c r="AG867" s="22" t="str">
        <f t="shared" si="478"/>
        <v/>
      </c>
      <c r="AH867" s="22" t="str">
        <f t="shared" si="479"/>
        <v/>
      </c>
      <c r="AI867" s="22" t="str">
        <f t="shared" si="480"/>
        <v/>
      </c>
      <c r="AJ867" s="31" t="str">
        <f t="shared" si="481"/>
        <v/>
      </c>
      <c r="AK867" s="22" t="str">
        <f t="shared" si="482"/>
        <v/>
      </c>
      <c r="AL867" s="22" t="str">
        <f t="shared" si="483"/>
        <v/>
      </c>
      <c r="AM867" s="22" t="str">
        <f t="shared" si="484"/>
        <v/>
      </c>
      <c r="AN867" s="22" t="str">
        <f t="shared" si="485"/>
        <v/>
      </c>
      <c r="AO867" s="22" t="str">
        <f t="shared" si="486"/>
        <v/>
      </c>
      <c r="AP867" s="22" t="str">
        <f t="shared" si="487"/>
        <v/>
      </c>
      <c r="AQ867" s="2" t="str">
        <f t="shared" si="488"/>
        <v/>
      </c>
    </row>
    <row r="868" spans="1:43" x14ac:dyDescent="0.25">
      <c r="A868" s="26" t="str">
        <f t="shared" si="489"/>
        <v/>
      </c>
      <c r="B868" t="s">
        <v>6867</v>
      </c>
      <c r="C868" t="s">
        <v>64</v>
      </c>
      <c r="D868" t="s">
        <v>47</v>
      </c>
      <c r="E868" t="s">
        <v>2449</v>
      </c>
      <c r="F868">
        <v>2026</v>
      </c>
      <c r="G868" t="s">
        <v>5657</v>
      </c>
      <c r="H868" s="4">
        <v>46171</v>
      </c>
      <c r="I868" s="4" t="str">
        <f t="shared" si="455"/>
        <v>Coastal</v>
      </c>
      <c r="J868" s="2" t="str">
        <f t="shared" si="456"/>
        <v/>
      </c>
      <c r="K868" s="2" t="str">
        <f t="shared" si="457"/>
        <v/>
      </c>
      <c r="L868" s="2" t="str">
        <f t="shared" si="458"/>
        <v/>
      </c>
      <c r="M868" s="2" t="str">
        <f t="shared" si="459"/>
        <v/>
      </c>
      <c r="N868" s="22" t="str" cm="1">
        <f t="array" ref="N868">IFERROR(INDEX(Stats_Hit_GP,MATCH($B868,Stats_Hit_Player,0)),"")</f>
        <v/>
      </c>
      <c r="O868" s="22" t="str">
        <f t="shared" si="460"/>
        <v/>
      </c>
      <c r="P868" s="22" t="str">
        <f t="shared" si="461"/>
        <v/>
      </c>
      <c r="Q868" s="22" t="str">
        <f t="shared" si="462"/>
        <v/>
      </c>
      <c r="R868" s="22" t="str">
        <f t="shared" si="463"/>
        <v/>
      </c>
      <c r="S868" s="22" t="str">
        <f t="shared" si="464"/>
        <v/>
      </c>
      <c r="T868" s="22" t="str">
        <f t="shared" si="465"/>
        <v/>
      </c>
      <c r="U868" s="22" t="str">
        <f t="shared" si="466"/>
        <v/>
      </c>
      <c r="V868" s="22" t="str">
        <f t="shared" si="467"/>
        <v/>
      </c>
      <c r="W868" s="22" t="str">
        <f t="shared" si="468"/>
        <v/>
      </c>
      <c r="X868" s="22" t="str">
        <f t="shared" si="469"/>
        <v/>
      </c>
      <c r="Y868" s="22" t="str">
        <f t="shared" si="470"/>
        <v/>
      </c>
      <c r="Z868" s="22" t="str">
        <f t="shared" si="471"/>
        <v/>
      </c>
      <c r="AA868" s="22" t="str">
        <f t="shared" si="472"/>
        <v/>
      </c>
      <c r="AB868" s="22" t="str">
        <f t="shared" si="473"/>
        <v/>
      </c>
      <c r="AC868" s="22" t="str">
        <f t="shared" si="474"/>
        <v/>
      </c>
      <c r="AD868" s="29" t="str">
        <f t="shared" si="475"/>
        <v/>
      </c>
      <c r="AE868" s="22" t="str">
        <f t="shared" si="476"/>
        <v/>
      </c>
      <c r="AF868" s="22" t="str">
        <f t="shared" si="477"/>
        <v/>
      </c>
      <c r="AG868" s="22" t="str">
        <f t="shared" si="478"/>
        <v/>
      </c>
      <c r="AH868" s="22" t="str">
        <f t="shared" si="479"/>
        <v/>
      </c>
      <c r="AI868" s="22" t="str">
        <f t="shared" si="480"/>
        <v/>
      </c>
      <c r="AJ868" s="31" t="str">
        <f t="shared" si="481"/>
        <v/>
      </c>
      <c r="AK868" s="22" t="str">
        <f t="shared" si="482"/>
        <v/>
      </c>
      <c r="AL868" s="22" t="str">
        <f t="shared" si="483"/>
        <v/>
      </c>
      <c r="AM868" s="22" t="str">
        <f t="shared" si="484"/>
        <v/>
      </c>
      <c r="AN868" s="22" t="str">
        <f t="shared" si="485"/>
        <v/>
      </c>
      <c r="AO868" s="22" t="str">
        <f t="shared" si="486"/>
        <v/>
      </c>
      <c r="AP868" s="22" t="str">
        <f t="shared" si="487"/>
        <v/>
      </c>
      <c r="AQ868" s="2" t="str">
        <f t="shared" si="488"/>
        <v/>
      </c>
    </row>
    <row r="869" spans="1:43" x14ac:dyDescent="0.25">
      <c r="A869" s="26" t="str">
        <f t="shared" si="489"/>
        <v/>
      </c>
      <c r="B869" t="s">
        <v>1893</v>
      </c>
      <c r="C869" t="s">
        <v>40</v>
      </c>
      <c r="D869" t="s">
        <v>47</v>
      </c>
      <c r="E869" t="s">
        <v>1890</v>
      </c>
      <c r="F869">
        <v>2026</v>
      </c>
      <c r="G869" t="s">
        <v>5657</v>
      </c>
      <c r="H869" s="4">
        <v>46171</v>
      </c>
      <c r="I869" s="4" t="str">
        <f t="shared" si="455"/>
        <v>Big Ten</v>
      </c>
      <c r="J869" s="2">
        <f t="shared" si="456"/>
        <v>0.28599999999999998</v>
      </c>
      <c r="K869" s="2">
        <f t="shared" si="457"/>
        <v>0.41</v>
      </c>
      <c r="L869" s="2">
        <f t="shared" si="458"/>
        <v>0.438</v>
      </c>
      <c r="M869" s="2">
        <f t="shared" si="459"/>
        <v>0.84799999999999998</v>
      </c>
      <c r="N869" s="22" cm="1">
        <f t="array" ref="N869">IFERROR(INDEX(Stats_Hit_GP,MATCH($B869,Stats_Hit_Player,0)),"")</f>
        <v>56</v>
      </c>
      <c r="O869" s="22">
        <f t="shared" si="460"/>
        <v>269</v>
      </c>
      <c r="P869" s="22">
        <f t="shared" si="461"/>
        <v>217</v>
      </c>
      <c r="Q869" s="22">
        <f t="shared" si="462"/>
        <v>44</v>
      </c>
      <c r="R869" s="22">
        <f t="shared" si="463"/>
        <v>62</v>
      </c>
      <c r="S869" s="22">
        <f t="shared" si="464"/>
        <v>16</v>
      </c>
      <c r="T869" s="22">
        <f t="shared" si="465"/>
        <v>1</v>
      </c>
      <c r="U869" s="22">
        <f t="shared" si="466"/>
        <v>5</v>
      </c>
      <c r="V869" s="22">
        <f t="shared" si="467"/>
        <v>39</v>
      </c>
      <c r="W869" s="22">
        <f t="shared" si="468"/>
        <v>1</v>
      </c>
      <c r="X869" s="22">
        <f t="shared" si="469"/>
        <v>46</v>
      </c>
      <c r="Y869" s="22">
        <f t="shared" si="470"/>
        <v>62</v>
      </c>
      <c r="Z869" s="22">
        <f t="shared" si="471"/>
        <v>4</v>
      </c>
      <c r="AA869" s="22">
        <f t="shared" si="472"/>
        <v>0</v>
      </c>
      <c r="AB869" s="22" t="str">
        <f t="shared" si="473"/>
        <v/>
      </c>
      <c r="AC869" s="22" t="str">
        <f t="shared" si="474"/>
        <v/>
      </c>
      <c r="AD869" s="29" t="str">
        <f t="shared" si="475"/>
        <v/>
      </c>
      <c r="AE869" s="22" t="str">
        <f t="shared" si="476"/>
        <v/>
      </c>
      <c r="AF869" s="22" t="str">
        <f t="shared" si="477"/>
        <v/>
      </c>
      <c r="AG869" s="22" t="str">
        <f t="shared" si="478"/>
        <v/>
      </c>
      <c r="AH869" s="22" t="str">
        <f t="shared" si="479"/>
        <v/>
      </c>
      <c r="AI869" s="22" t="str">
        <f t="shared" si="480"/>
        <v/>
      </c>
      <c r="AJ869" s="31" t="str">
        <f t="shared" si="481"/>
        <v/>
      </c>
      <c r="AK869" s="22" t="str">
        <f t="shared" si="482"/>
        <v/>
      </c>
      <c r="AL869" s="22" t="str">
        <f t="shared" si="483"/>
        <v/>
      </c>
      <c r="AM869" s="22" t="str">
        <f t="shared" si="484"/>
        <v/>
      </c>
      <c r="AN869" s="22" t="str">
        <f t="shared" si="485"/>
        <v/>
      </c>
      <c r="AO869" s="22" t="str">
        <f t="shared" si="486"/>
        <v/>
      </c>
      <c r="AP869" s="22" t="str">
        <f t="shared" si="487"/>
        <v/>
      </c>
      <c r="AQ869" s="2" t="str">
        <f t="shared" si="488"/>
        <v/>
      </c>
    </row>
    <row r="870" spans="1:43" x14ac:dyDescent="0.25">
      <c r="A870" s="26" t="str">
        <f t="shared" si="489"/>
        <v/>
      </c>
      <c r="B870" t="s">
        <v>885</v>
      </c>
      <c r="C870" t="s">
        <v>33</v>
      </c>
      <c r="D870" t="s">
        <v>47</v>
      </c>
      <c r="E870" t="s">
        <v>871</v>
      </c>
      <c r="F870">
        <v>2026</v>
      </c>
      <c r="G870" t="s">
        <v>5657</v>
      </c>
      <c r="H870" s="4">
        <v>46171</v>
      </c>
      <c r="I870" s="4" t="str">
        <f t="shared" si="455"/>
        <v>Atlantic Sun</v>
      </c>
      <c r="J870" s="2">
        <f t="shared" si="456"/>
        <v>0.17599999999999999</v>
      </c>
      <c r="K870" s="2">
        <f t="shared" si="457"/>
        <v>0.25</v>
      </c>
      <c r="L870" s="2">
        <f t="shared" si="458"/>
        <v>0.35299999999999998</v>
      </c>
      <c r="M870" s="2">
        <f t="shared" si="459"/>
        <v>0.60299999999999998</v>
      </c>
      <c r="N870" s="22" cm="1">
        <f t="array" ref="N870">IFERROR(INDEX(Stats_Hit_GP,MATCH($B870,Stats_Hit_Player,0)),"")</f>
        <v>7</v>
      </c>
      <c r="O870" s="22">
        <f t="shared" si="460"/>
        <v>22</v>
      </c>
      <c r="P870" s="22">
        <f t="shared" si="461"/>
        <v>17</v>
      </c>
      <c r="Q870" s="22">
        <f t="shared" si="462"/>
        <v>3</v>
      </c>
      <c r="R870" s="22">
        <f t="shared" si="463"/>
        <v>3</v>
      </c>
      <c r="S870" s="22">
        <f t="shared" si="464"/>
        <v>0</v>
      </c>
      <c r="T870" s="22">
        <f t="shared" si="465"/>
        <v>0</v>
      </c>
      <c r="U870" s="22">
        <f t="shared" si="466"/>
        <v>1</v>
      </c>
      <c r="V870" s="22">
        <f t="shared" si="467"/>
        <v>2</v>
      </c>
      <c r="W870" s="22">
        <f t="shared" si="468"/>
        <v>0</v>
      </c>
      <c r="X870" s="22">
        <f t="shared" si="469"/>
        <v>2</v>
      </c>
      <c r="Y870" s="22">
        <f t="shared" si="470"/>
        <v>6</v>
      </c>
      <c r="Z870" s="22">
        <f t="shared" si="471"/>
        <v>0</v>
      </c>
      <c r="AA870" s="22">
        <f t="shared" si="472"/>
        <v>0</v>
      </c>
      <c r="AB870" s="22" t="str">
        <f t="shared" si="473"/>
        <v/>
      </c>
      <c r="AC870" s="22" t="str">
        <f t="shared" si="474"/>
        <v/>
      </c>
      <c r="AD870" s="29" t="str">
        <f t="shared" si="475"/>
        <v/>
      </c>
      <c r="AE870" s="22" t="str">
        <f t="shared" si="476"/>
        <v/>
      </c>
      <c r="AF870" s="22" t="str">
        <f t="shared" si="477"/>
        <v/>
      </c>
      <c r="AG870" s="22" t="str">
        <f t="shared" si="478"/>
        <v/>
      </c>
      <c r="AH870" s="22" t="str">
        <f t="shared" si="479"/>
        <v/>
      </c>
      <c r="AI870" s="22" t="str">
        <f t="shared" si="480"/>
        <v/>
      </c>
      <c r="AJ870" s="31" t="str">
        <f t="shared" si="481"/>
        <v/>
      </c>
      <c r="AK870" s="22" t="str">
        <f t="shared" si="482"/>
        <v/>
      </c>
      <c r="AL870" s="22" t="str">
        <f t="shared" si="483"/>
        <v/>
      </c>
      <c r="AM870" s="22" t="str">
        <f t="shared" si="484"/>
        <v/>
      </c>
      <c r="AN870" s="22" t="str">
        <f t="shared" si="485"/>
        <v/>
      </c>
      <c r="AO870" s="22" t="str">
        <f t="shared" si="486"/>
        <v/>
      </c>
      <c r="AP870" s="22" t="str">
        <f t="shared" si="487"/>
        <v/>
      </c>
      <c r="AQ870" s="2" t="str">
        <f t="shared" si="488"/>
        <v/>
      </c>
    </row>
    <row r="871" spans="1:43" x14ac:dyDescent="0.25">
      <c r="A871" s="26" t="str">
        <f t="shared" si="489"/>
        <v/>
      </c>
      <c r="B871" t="s">
        <v>6868</v>
      </c>
      <c r="C871" t="s">
        <v>25</v>
      </c>
      <c r="D871" t="s">
        <v>47</v>
      </c>
      <c r="E871" t="s">
        <v>89</v>
      </c>
      <c r="F871">
        <v>2026</v>
      </c>
      <c r="G871" t="s">
        <v>5657</v>
      </c>
      <c r="H871" s="4">
        <v>46171</v>
      </c>
      <c r="I871" s="4" t="str">
        <f t="shared" si="455"/>
        <v>Atlantic 10</v>
      </c>
      <c r="J871" s="2" t="str">
        <f t="shared" si="456"/>
        <v/>
      </c>
      <c r="K871" s="2" t="str">
        <f t="shared" si="457"/>
        <v/>
      </c>
      <c r="L871" s="2" t="str">
        <f t="shared" si="458"/>
        <v/>
      </c>
      <c r="M871" s="2" t="str">
        <f t="shared" si="459"/>
        <v/>
      </c>
      <c r="N871" s="22" t="str" cm="1">
        <f t="array" ref="N871">IFERROR(INDEX(Stats_Hit_GP,MATCH($B871,Stats_Hit_Player,0)),"")</f>
        <v/>
      </c>
      <c r="O871" s="22" t="str">
        <f t="shared" si="460"/>
        <v/>
      </c>
      <c r="P871" s="22" t="str">
        <f t="shared" si="461"/>
        <v/>
      </c>
      <c r="Q871" s="22" t="str">
        <f t="shared" si="462"/>
        <v/>
      </c>
      <c r="R871" s="22" t="str">
        <f t="shared" si="463"/>
        <v/>
      </c>
      <c r="S871" s="22" t="str">
        <f t="shared" si="464"/>
        <v/>
      </c>
      <c r="T871" s="22" t="str">
        <f t="shared" si="465"/>
        <v/>
      </c>
      <c r="U871" s="22" t="str">
        <f t="shared" si="466"/>
        <v/>
      </c>
      <c r="V871" s="22" t="str">
        <f t="shared" si="467"/>
        <v/>
      </c>
      <c r="W871" s="22" t="str">
        <f t="shared" si="468"/>
        <v/>
      </c>
      <c r="X871" s="22" t="str">
        <f t="shared" si="469"/>
        <v/>
      </c>
      <c r="Y871" s="22" t="str">
        <f t="shared" si="470"/>
        <v/>
      </c>
      <c r="Z871" s="22" t="str">
        <f t="shared" si="471"/>
        <v/>
      </c>
      <c r="AA871" s="22" t="str">
        <f t="shared" si="472"/>
        <v/>
      </c>
      <c r="AB871" s="22" t="str">
        <f t="shared" si="473"/>
        <v/>
      </c>
      <c r="AC871" s="22" t="str">
        <f t="shared" si="474"/>
        <v/>
      </c>
      <c r="AD871" s="29" t="str">
        <f t="shared" si="475"/>
        <v/>
      </c>
      <c r="AE871" s="22" t="str">
        <f t="shared" si="476"/>
        <v/>
      </c>
      <c r="AF871" s="22" t="str">
        <f t="shared" si="477"/>
        <v/>
      </c>
      <c r="AG871" s="22" t="str">
        <f t="shared" si="478"/>
        <v/>
      </c>
      <c r="AH871" s="22" t="str">
        <f t="shared" si="479"/>
        <v/>
      </c>
      <c r="AI871" s="22" t="str">
        <f t="shared" si="480"/>
        <v/>
      </c>
      <c r="AJ871" s="31" t="str">
        <f t="shared" si="481"/>
        <v/>
      </c>
      <c r="AK871" s="22" t="str">
        <f t="shared" si="482"/>
        <v/>
      </c>
      <c r="AL871" s="22" t="str">
        <f t="shared" si="483"/>
        <v/>
      </c>
      <c r="AM871" s="22" t="str">
        <f t="shared" si="484"/>
        <v/>
      </c>
      <c r="AN871" s="22" t="str">
        <f t="shared" si="485"/>
        <v/>
      </c>
      <c r="AO871" s="22" t="str">
        <f t="shared" si="486"/>
        <v/>
      </c>
      <c r="AP871" s="22" t="str">
        <f t="shared" si="487"/>
        <v/>
      </c>
      <c r="AQ871" s="2" t="str">
        <f t="shared" si="488"/>
        <v/>
      </c>
    </row>
    <row r="872" spans="1:43" x14ac:dyDescent="0.25">
      <c r="A872" s="26" t="str">
        <f t="shared" si="489"/>
        <v/>
      </c>
      <c r="B872" t="s">
        <v>5028</v>
      </c>
      <c r="C872" t="s">
        <v>38</v>
      </c>
      <c r="D872" t="s">
        <v>47</v>
      </c>
      <c r="E872" t="s">
        <v>5013</v>
      </c>
      <c r="F872">
        <v>2026</v>
      </c>
      <c r="G872" t="s">
        <v>5657</v>
      </c>
      <c r="H872" s="4">
        <v>46171</v>
      </c>
      <c r="I872" s="4" t="str">
        <f t="shared" si="455"/>
        <v>Sun Belt</v>
      </c>
      <c r="J872" s="2">
        <f t="shared" si="456"/>
        <v>0.125</v>
      </c>
      <c r="K872" s="2">
        <f t="shared" si="457"/>
        <v>0.17599999999999999</v>
      </c>
      <c r="L872" s="2">
        <f t="shared" si="458"/>
        <v>0.125</v>
      </c>
      <c r="M872" s="2">
        <f t="shared" si="459"/>
        <v>0.30099999999999999</v>
      </c>
      <c r="N872" s="22" cm="1">
        <f t="array" ref="N872">IFERROR(INDEX(Stats_Hit_GP,MATCH($B872,Stats_Hit_Player,0)),"")</f>
        <v>13</v>
      </c>
      <c r="O872" s="22">
        <f t="shared" si="460"/>
        <v>17</v>
      </c>
      <c r="P872" s="22">
        <f t="shared" si="461"/>
        <v>16</v>
      </c>
      <c r="Q872" s="22">
        <f t="shared" si="462"/>
        <v>0</v>
      </c>
      <c r="R872" s="22">
        <f t="shared" si="463"/>
        <v>2</v>
      </c>
      <c r="S872" s="22">
        <f t="shared" si="464"/>
        <v>0</v>
      </c>
      <c r="T872" s="22">
        <f t="shared" si="465"/>
        <v>0</v>
      </c>
      <c r="U872" s="22">
        <f t="shared" si="466"/>
        <v>0</v>
      </c>
      <c r="V872" s="22">
        <f t="shared" si="467"/>
        <v>1</v>
      </c>
      <c r="W872" s="22">
        <f t="shared" si="468"/>
        <v>0</v>
      </c>
      <c r="X872" s="22">
        <f t="shared" si="469"/>
        <v>1</v>
      </c>
      <c r="Y872" s="22">
        <f t="shared" si="470"/>
        <v>8</v>
      </c>
      <c r="Z872" s="22">
        <f t="shared" si="471"/>
        <v>0</v>
      </c>
      <c r="AA872" s="22">
        <f t="shared" si="472"/>
        <v>0</v>
      </c>
      <c r="AB872" s="22" t="str">
        <f t="shared" si="473"/>
        <v/>
      </c>
      <c r="AC872" s="22" t="str">
        <f t="shared" si="474"/>
        <v/>
      </c>
      <c r="AD872" s="29" t="str">
        <f t="shared" si="475"/>
        <v/>
      </c>
      <c r="AE872" s="22" t="str">
        <f t="shared" si="476"/>
        <v/>
      </c>
      <c r="AF872" s="22" t="str">
        <f t="shared" si="477"/>
        <v/>
      </c>
      <c r="AG872" s="22" t="str">
        <f t="shared" si="478"/>
        <v/>
      </c>
      <c r="AH872" s="22" t="str">
        <f t="shared" si="479"/>
        <v/>
      </c>
      <c r="AI872" s="22" t="str">
        <f t="shared" si="480"/>
        <v/>
      </c>
      <c r="AJ872" s="31" t="str">
        <f t="shared" si="481"/>
        <v/>
      </c>
      <c r="AK872" s="22" t="str">
        <f t="shared" si="482"/>
        <v/>
      </c>
      <c r="AL872" s="22" t="str">
        <f t="shared" si="483"/>
        <v/>
      </c>
      <c r="AM872" s="22" t="str">
        <f t="shared" si="484"/>
        <v/>
      </c>
      <c r="AN872" s="22" t="str">
        <f t="shared" si="485"/>
        <v/>
      </c>
      <c r="AO872" s="22" t="str">
        <f t="shared" si="486"/>
        <v/>
      </c>
      <c r="AP872" s="22" t="str">
        <f t="shared" si="487"/>
        <v/>
      </c>
      <c r="AQ872" s="2" t="str">
        <f t="shared" si="488"/>
        <v/>
      </c>
    </row>
    <row r="873" spans="1:43" x14ac:dyDescent="0.25">
      <c r="A873" s="26" t="str">
        <f t="shared" si="489"/>
        <v/>
      </c>
      <c r="B873" t="s">
        <v>6869</v>
      </c>
      <c r="C873" t="s">
        <v>25</v>
      </c>
      <c r="D873" t="s">
        <v>47</v>
      </c>
      <c r="E873" t="s">
        <v>5013</v>
      </c>
      <c r="F873">
        <v>2026</v>
      </c>
      <c r="G873" t="s">
        <v>5657</v>
      </c>
      <c r="H873" s="4">
        <v>46171</v>
      </c>
      <c r="I873" s="4" t="str">
        <f t="shared" si="455"/>
        <v>Sun Belt</v>
      </c>
      <c r="J873" s="2" t="str">
        <f t="shared" si="456"/>
        <v/>
      </c>
      <c r="K873" s="2" t="str">
        <f t="shared" si="457"/>
        <v/>
      </c>
      <c r="L873" s="2" t="str">
        <f t="shared" si="458"/>
        <v/>
      </c>
      <c r="M873" s="2" t="str">
        <f t="shared" si="459"/>
        <v/>
      </c>
      <c r="N873" s="22" t="str" cm="1">
        <f t="array" ref="N873">IFERROR(INDEX(Stats_Hit_GP,MATCH($B873,Stats_Hit_Player,0)),"")</f>
        <v/>
      </c>
      <c r="O873" s="22" t="str">
        <f t="shared" si="460"/>
        <v/>
      </c>
      <c r="P873" s="22" t="str">
        <f t="shared" si="461"/>
        <v/>
      </c>
      <c r="Q873" s="22" t="str">
        <f t="shared" si="462"/>
        <v/>
      </c>
      <c r="R873" s="22" t="str">
        <f t="shared" si="463"/>
        <v/>
      </c>
      <c r="S873" s="22" t="str">
        <f t="shared" si="464"/>
        <v/>
      </c>
      <c r="T873" s="22" t="str">
        <f t="shared" si="465"/>
        <v/>
      </c>
      <c r="U873" s="22" t="str">
        <f t="shared" si="466"/>
        <v/>
      </c>
      <c r="V873" s="22" t="str">
        <f t="shared" si="467"/>
        <v/>
      </c>
      <c r="W873" s="22" t="str">
        <f t="shared" si="468"/>
        <v/>
      </c>
      <c r="X873" s="22" t="str">
        <f t="shared" si="469"/>
        <v/>
      </c>
      <c r="Y873" s="22" t="str">
        <f t="shared" si="470"/>
        <v/>
      </c>
      <c r="Z873" s="22" t="str">
        <f t="shared" si="471"/>
        <v/>
      </c>
      <c r="AA873" s="22" t="str">
        <f t="shared" si="472"/>
        <v/>
      </c>
      <c r="AB873" s="22" t="str">
        <f t="shared" si="473"/>
        <v/>
      </c>
      <c r="AC873" s="22" t="str">
        <f t="shared" si="474"/>
        <v/>
      </c>
      <c r="AD873" s="29" t="str">
        <f t="shared" si="475"/>
        <v/>
      </c>
      <c r="AE873" s="22" t="str">
        <f t="shared" si="476"/>
        <v/>
      </c>
      <c r="AF873" s="22" t="str">
        <f t="shared" si="477"/>
        <v/>
      </c>
      <c r="AG873" s="22" t="str">
        <f t="shared" si="478"/>
        <v/>
      </c>
      <c r="AH873" s="22" t="str">
        <f t="shared" si="479"/>
        <v/>
      </c>
      <c r="AI873" s="22" t="str">
        <f t="shared" si="480"/>
        <v/>
      </c>
      <c r="AJ873" s="31" t="str">
        <f t="shared" si="481"/>
        <v/>
      </c>
      <c r="AK873" s="22" t="str">
        <f t="shared" si="482"/>
        <v/>
      </c>
      <c r="AL873" s="22" t="str">
        <f t="shared" si="483"/>
        <v/>
      </c>
      <c r="AM873" s="22" t="str">
        <f t="shared" si="484"/>
        <v/>
      </c>
      <c r="AN873" s="22" t="str">
        <f t="shared" si="485"/>
        <v/>
      </c>
      <c r="AO873" s="22" t="str">
        <f t="shared" si="486"/>
        <v/>
      </c>
      <c r="AP873" s="22" t="str">
        <f t="shared" si="487"/>
        <v/>
      </c>
      <c r="AQ873" s="2" t="str">
        <f t="shared" si="488"/>
        <v/>
      </c>
    </row>
    <row r="874" spans="1:43" x14ac:dyDescent="0.25">
      <c r="A874" s="26" t="str">
        <f t="shared" si="489"/>
        <v/>
      </c>
      <c r="B874" t="s">
        <v>6870</v>
      </c>
      <c r="C874" t="s">
        <v>64</v>
      </c>
      <c r="D874" t="s">
        <v>47</v>
      </c>
      <c r="E874" t="s">
        <v>3755</v>
      </c>
      <c r="F874">
        <v>2026</v>
      </c>
      <c r="G874" t="s">
        <v>5657</v>
      </c>
      <c r="H874" s="4">
        <v>46171</v>
      </c>
      <c r="I874" s="4" t="str">
        <f t="shared" si="455"/>
        <v>Northeast</v>
      </c>
      <c r="J874" s="2" t="str">
        <f t="shared" si="456"/>
        <v/>
      </c>
      <c r="K874" s="2" t="str">
        <f t="shared" si="457"/>
        <v/>
      </c>
      <c r="L874" s="2" t="str">
        <f t="shared" si="458"/>
        <v/>
      </c>
      <c r="M874" s="2" t="str">
        <f t="shared" si="459"/>
        <v/>
      </c>
      <c r="N874" s="22" t="str" cm="1">
        <f t="array" ref="N874">IFERROR(INDEX(Stats_Hit_GP,MATCH($B874,Stats_Hit_Player,0)),"")</f>
        <v/>
      </c>
      <c r="O874" s="22" t="str">
        <f t="shared" si="460"/>
        <v/>
      </c>
      <c r="P874" s="22" t="str">
        <f t="shared" si="461"/>
        <v/>
      </c>
      <c r="Q874" s="22" t="str">
        <f t="shared" si="462"/>
        <v/>
      </c>
      <c r="R874" s="22" t="str">
        <f t="shared" si="463"/>
        <v/>
      </c>
      <c r="S874" s="22" t="str">
        <f t="shared" si="464"/>
        <v/>
      </c>
      <c r="T874" s="22" t="str">
        <f t="shared" si="465"/>
        <v/>
      </c>
      <c r="U874" s="22" t="str">
        <f t="shared" si="466"/>
        <v/>
      </c>
      <c r="V874" s="22" t="str">
        <f t="shared" si="467"/>
        <v/>
      </c>
      <c r="W874" s="22" t="str">
        <f t="shared" si="468"/>
        <v/>
      </c>
      <c r="X874" s="22" t="str">
        <f t="shared" si="469"/>
        <v/>
      </c>
      <c r="Y874" s="22" t="str">
        <f t="shared" si="470"/>
        <v/>
      </c>
      <c r="Z874" s="22" t="str">
        <f t="shared" si="471"/>
        <v/>
      </c>
      <c r="AA874" s="22" t="str">
        <f t="shared" si="472"/>
        <v/>
      </c>
      <c r="AB874" s="22">
        <f t="shared" si="473"/>
        <v>1</v>
      </c>
      <c r="AC874" s="22">
        <f t="shared" si="474"/>
        <v>1</v>
      </c>
      <c r="AD874" s="29">
        <f t="shared" si="475"/>
        <v>6.75</v>
      </c>
      <c r="AE874" s="22">
        <f t="shared" si="476"/>
        <v>6</v>
      </c>
      <c r="AF874" s="22">
        <f t="shared" si="477"/>
        <v>1</v>
      </c>
      <c r="AG874" s="22">
        <f t="shared" si="478"/>
        <v>0</v>
      </c>
      <c r="AH874" s="22">
        <f t="shared" si="479"/>
        <v>0</v>
      </c>
      <c r="AI874" s="22">
        <f t="shared" si="480"/>
        <v>0</v>
      </c>
      <c r="AJ874" s="31">
        <f t="shared" si="481"/>
        <v>10.199999999999999</v>
      </c>
      <c r="AK874" s="22">
        <f t="shared" si="482"/>
        <v>8</v>
      </c>
      <c r="AL874" s="22">
        <f t="shared" si="483"/>
        <v>10</v>
      </c>
      <c r="AM874" s="22">
        <f t="shared" si="484"/>
        <v>8</v>
      </c>
      <c r="AN874" s="22">
        <f t="shared" si="485"/>
        <v>10</v>
      </c>
      <c r="AO874" s="22">
        <f t="shared" si="486"/>
        <v>7</v>
      </c>
      <c r="AP874" s="22">
        <f t="shared" si="487"/>
        <v>2</v>
      </c>
      <c r="AQ874" s="2">
        <f t="shared" si="488"/>
        <v>0.222</v>
      </c>
    </row>
    <row r="875" spans="1:43" x14ac:dyDescent="0.25">
      <c r="A875" s="26" t="str">
        <f t="shared" si="489"/>
        <v/>
      </c>
      <c r="B875" t="s">
        <v>3565</v>
      </c>
      <c r="C875" t="s">
        <v>38</v>
      </c>
      <c r="D875" t="s">
        <v>37</v>
      </c>
      <c r="E875" t="s">
        <v>3560</v>
      </c>
      <c r="F875">
        <v>2026</v>
      </c>
      <c r="G875" t="s">
        <v>5657</v>
      </c>
      <c r="H875" s="4">
        <v>46171</v>
      </c>
      <c r="I875" s="4" t="str">
        <f t="shared" si="455"/>
        <v>Western Athletic</v>
      </c>
      <c r="J875" s="2">
        <f t="shared" si="456"/>
        <v>0.373</v>
      </c>
      <c r="K875" s="2">
        <f t="shared" si="457"/>
        <v>0.42699999999999999</v>
      </c>
      <c r="L875" s="2">
        <f t="shared" si="458"/>
        <v>0.73699999999999999</v>
      </c>
      <c r="M875" s="2">
        <f t="shared" si="459"/>
        <v>1.165</v>
      </c>
      <c r="N875" s="22" cm="1">
        <f t="array" ref="N875">IFERROR(INDEX(Stats_Hit_GP,MATCH($B875,Stats_Hit_Player,0)),"")</f>
        <v>34</v>
      </c>
      <c r="O875" s="22">
        <f t="shared" si="460"/>
        <v>131</v>
      </c>
      <c r="P875" s="22">
        <f t="shared" si="461"/>
        <v>118</v>
      </c>
      <c r="Q875" s="22">
        <f t="shared" si="462"/>
        <v>24</v>
      </c>
      <c r="R875" s="22">
        <f t="shared" si="463"/>
        <v>44</v>
      </c>
      <c r="S875" s="22">
        <f t="shared" si="464"/>
        <v>10</v>
      </c>
      <c r="T875" s="22">
        <f t="shared" si="465"/>
        <v>0</v>
      </c>
      <c r="U875" s="22">
        <f t="shared" si="466"/>
        <v>11</v>
      </c>
      <c r="V875" s="22">
        <f t="shared" si="467"/>
        <v>36</v>
      </c>
      <c r="W875" s="22">
        <f t="shared" si="468"/>
        <v>3</v>
      </c>
      <c r="X875" s="22">
        <f t="shared" si="469"/>
        <v>9</v>
      </c>
      <c r="Y875" s="22">
        <f t="shared" si="470"/>
        <v>28</v>
      </c>
      <c r="Z875" s="22">
        <f t="shared" si="471"/>
        <v>0</v>
      </c>
      <c r="AA875" s="22">
        <f t="shared" si="472"/>
        <v>0</v>
      </c>
      <c r="AB875" s="22" t="str">
        <f t="shared" si="473"/>
        <v/>
      </c>
      <c r="AC875" s="22" t="str">
        <f t="shared" si="474"/>
        <v/>
      </c>
      <c r="AD875" s="29" t="str">
        <f t="shared" si="475"/>
        <v/>
      </c>
      <c r="AE875" s="22" t="str">
        <f t="shared" si="476"/>
        <v/>
      </c>
      <c r="AF875" s="22" t="str">
        <f t="shared" si="477"/>
        <v/>
      </c>
      <c r="AG875" s="22" t="str">
        <f t="shared" si="478"/>
        <v/>
      </c>
      <c r="AH875" s="22" t="str">
        <f t="shared" si="479"/>
        <v/>
      </c>
      <c r="AI875" s="22" t="str">
        <f t="shared" si="480"/>
        <v/>
      </c>
      <c r="AJ875" s="31" t="str">
        <f t="shared" si="481"/>
        <v/>
      </c>
      <c r="AK875" s="22" t="str">
        <f t="shared" si="482"/>
        <v/>
      </c>
      <c r="AL875" s="22" t="str">
        <f t="shared" si="483"/>
        <v/>
      </c>
      <c r="AM875" s="22" t="str">
        <f t="shared" si="484"/>
        <v/>
      </c>
      <c r="AN875" s="22" t="str">
        <f t="shared" si="485"/>
        <v/>
      </c>
      <c r="AO875" s="22" t="str">
        <f t="shared" si="486"/>
        <v/>
      </c>
      <c r="AP875" s="22" t="str">
        <f t="shared" si="487"/>
        <v/>
      </c>
      <c r="AQ875" s="2" t="str">
        <f t="shared" si="488"/>
        <v/>
      </c>
    </row>
    <row r="876" spans="1:43" x14ac:dyDescent="0.25">
      <c r="A876" s="26" t="str">
        <f t="shared" si="489"/>
        <v/>
      </c>
      <c r="B876" t="s">
        <v>6871</v>
      </c>
      <c r="C876" t="s">
        <v>64</v>
      </c>
      <c r="D876" t="s">
        <v>37</v>
      </c>
      <c r="E876" t="s">
        <v>3508</v>
      </c>
      <c r="F876">
        <v>2026</v>
      </c>
      <c r="G876" t="s">
        <v>5657</v>
      </c>
      <c r="H876" s="4">
        <v>46171</v>
      </c>
      <c r="I876" s="4" t="str">
        <f t="shared" si="455"/>
        <v>Mountain West</v>
      </c>
      <c r="J876" s="2" t="str">
        <f t="shared" si="456"/>
        <v/>
      </c>
      <c r="K876" s="2" t="str">
        <f t="shared" si="457"/>
        <v/>
      </c>
      <c r="L876" s="2" t="str">
        <f t="shared" si="458"/>
        <v/>
      </c>
      <c r="M876" s="2" t="str">
        <f t="shared" si="459"/>
        <v/>
      </c>
      <c r="N876" s="22" t="str" cm="1">
        <f t="array" ref="N876">IFERROR(INDEX(Stats_Hit_GP,MATCH($B876,Stats_Hit_Player,0)),"")</f>
        <v/>
      </c>
      <c r="O876" s="22" t="str">
        <f t="shared" si="460"/>
        <v/>
      </c>
      <c r="P876" s="22" t="str">
        <f t="shared" si="461"/>
        <v/>
      </c>
      <c r="Q876" s="22" t="str">
        <f t="shared" si="462"/>
        <v/>
      </c>
      <c r="R876" s="22" t="str">
        <f t="shared" si="463"/>
        <v/>
      </c>
      <c r="S876" s="22" t="str">
        <f t="shared" si="464"/>
        <v/>
      </c>
      <c r="T876" s="22" t="str">
        <f t="shared" si="465"/>
        <v/>
      </c>
      <c r="U876" s="22" t="str">
        <f t="shared" si="466"/>
        <v/>
      </c>
      <c r="V876" s="22" t="str">
        <f t="shared" si="467"/>
        <v/>
      </c>
      <c r="W876" s="22" t="str">
        <f t="shared" si="468"/>
        <v/>
      </c>
      <c r="X876" s="22" t="str">
        <f t="shared" si="469"/>
        <v/>
      </c>
      <c r="Y876" s="22" t="str">
        <f t="shared" si="470"/>
        <v/>
      </c>
      <c r="Z876" s="22" t="str">
        <f t="shared" si="471"/>
        <v/>
      </c>
      <c r="AA876" s="22" t="str">
        <f t="shared" si="472"/>
        <v/>
      </c>
      <c r="AB876" s="22">
        <f t="shared" si="473"/>
        <v>0</v>
      </c>
      <c r="AC876" s="22">
        <f t="shared" si="474"/>
        <v>0</v>
      </c>
      <c r="AD876" s="29">
        <f t="shared" si="475"/>
        <v>9.64</v>
      </c>
      <c r="AE876" s="22">
        <f t="shared" si="476"/>
        <v>11</v>
      </c>
      <c r="AF876" s="22">
        <f t="shared" si="477"/>
        <v>0</v>
      </c>
      <c r="AG876" s="22">
        <f t="shared" si="478"/>
        <v>0</v>
      </c>
      <c r="AH876" s="22">
        <f t="shared" si="479"/>
        <v>0</v>
      </c>
      <c r="AI876" s="22">
        <f t="shared" si="480"/>
        <v>0</v>
      </c>
      <c r="AJ876" s="31">
        <f t="shared" si="481"/>
        <v>9.1</v>
      </c>
      <c r="AK876" s="22">
        <f t="shared" si="482"/>
        <v>7</v>
      </c>
      <c r="AL876" s="22">
        <f t="shared" si="483"/>
        <v>10</v>
      </c>
      <c r="AM876" s="22">
        <f t="shared" si="484"/>
        <v>10</v>
      </c>
      <c r="AN876" s="22">
        <f t="shared" si="485"/>
        <v>11</v>
      </c>
      <c r="AO876" s="22">
        <f t="shared" si="486"/>
        <v>11</v>
      </c>
      <c r="AP876" s="22">
        <f t="shared" si="487"/>
        <v>2</v>
      </c>
      <c r="AQ876" s="2">
        <f t="shared" si="488"/>
        <v>0.20599999999999999</v>
      </c>
    </row>
    <row r="877" spans="1:43" x14ac:dyDescent="0.25">
      <c r="A877" s="26">
        <f t="shared" si="489"/>
        <v>1</v>
      </c>
      <c r="B877" t="s">
        <v>6588</v>
      </c>
      <c r="C877" t="s">
        <v>64</v>
      </c>
      <c r="D877" t="s">
        <v>32</v>
      </c>
      <c r="E877" t="s">
        <v>5502</v>
      </c>
      <c r="F877">
        <v>2026</v>
      </c>
      <c r="G877" t="s">
        <v>5657</v>
      </c>
      <c r="H877" s="4">
        <v>46171</v>
      </c>
      <c r="I877" s="4" t="str">
        <f t="shared" si="455"/>
        <v>West Coast</v>
      </c>
      <c r="J877" s="2" t="str">
        <f t="shared" si="456"/>
        <v/>
      </c>
      <c r="K877" s="2" t="str">
        <f t="shared" si="457"/>
        <v/>
      </c>
      <c r="L877" s="2" t="str">
        <f t="shared" si="458"/>
        <v/>
      </c>
      <c r="M877" s="2" t="str">
        <f t="shared" si="459"/>
        <v/>
      </c>
      <c r="N877" s="22" t="str" cm="1">
        <f t="array" ref="N877">IFERROR(INDEX(Stats_Hit_GP,MATCH($B877,Stats_Hit_Player,0)),"")</f>
        <v/>
      </c>
      <c r="O877" s="22" t="str">
        <f t="shared" si="460"/>
        <v/>
      </c>
      <c r="P877" s="22" t="str">
        <f t="shared" si="461"/>
        <v/>
      </c>
      <c r="Q877" s="22" t="str">
        <f t="shared" si="462"/>
        <v/>
      </c>
      <c r="R877" s="22" t="str">
        <f t="shared" si="463"/>
        <v/>
      </c>
      <c r="S877" s="22" t="str">
        <f t="shared" si="464"/>
        <v/>
      </c>
      <c r="T877" s="22" t="str">
        <f t="shared" si="465"/>
        <v/>
      </c>
      <c r="U877" s="22" t="str">
        <f t="shared" si="466"/>
        <v/>
      </c>
      <c r="V877" s="22" t="str">
        <f t="shared" si="467"/>
        <v/>
      </c>
      <c r="W877" s="22" t="str">
        <f t="shared" si="468"/>
        <v/>
      </c>
      <c r="X877" s="22" t="str">
        <f t="shared" si="469"/>
        <v/>
      </c>
      <c r="Y877" s="22" t="str">
        <f t="shared" si="470"/>
        <v/>
      </c>
      <c r="Z877" s="22" t="str">
        <f t="shared" si="471"/>
        <v/>
      </c>
      <c r="AA877" s="22" t="str">
        <f t="shared" si="472"/>
        <v/>
      </c>
      <c r="AB877" s="22">
        <f t="shared" si="473"/>
        <v>4</v>
      </c>
      <c r="AC877" s="22">
        <f t="shared" si="474"/>
        <v>1</v>
      </c>
      <c r="AD877" s="29">
        <f t="shared" si="475"/>
        <v>3.31</v>
      </c>
      <c r="AE877" s="22">
        <f t="shared" si="476"/>
        <v>20</v>
      </c>
      <c r="AF877" s="22">
        <f t="shared" si="477"/>
        <v>0</v>
      </c>
      <c r="AG877" s="22">
        <f t="shared" si="478"/>
        <v>0</v>
      </c>
      <c r="AH877" s="22">
        <f t="shared" si="479"/>
        <v>0</v>
      </c>
      <c r="AI877" s="22">
        <f t="shared" si="480"/>
        <v>1</v>
      </c>
      <c r="AJ877" s="31">
        <f t="shared" si="481"/>
        <v>32.200000000000003</v>
      </c>
      <c r="AK877" s="22">
        <f t="shared" si="482"/>
        <v>18</v>
      </c>
      <c r="AL877" s="22">
        <f t="shared" si="483"/>
        <v>12</v>
      </c>
      <c r="AM877" s="22">
        <f t="shared" si="484"/>
        <v>12</v>
      </c>
      <c r="AN877" s="22">
        <f t="shared" si="485"/>
        <v>17</v>
      </c>
      <c r="AO877" s="22">
        <f t="shared" si="486"/>
        <v>34</v>
      </c>
      <c r="AP877" s="22">
        <f t="shared" si="487"/>
        <v>2</v>
      </c>
      <c r="AQ877" s="2">
        <f t="shared" si="488"/>
        <v>0.16700000000000001</v>
      </c>
    </row>
    <row r="878" spans="1:43" x14ac:dyDescent="0.25">
      <c r="A878" s="26" t="str">
        <f t="shared" si="489"/>
        <v/>
      </c>
      <c r="B878" t="s">
        <v>6872</v>
      </c>
      <c r="C878" t="s">
        <v>64</v>
      </c>
      <c r="D878" t="s">
        <v>24</v>
      </c>
      <c r="E878" t="s">
        <v>4805</v>
      </c>
      <c r="F878">
        <v>2026</v>
      </c>
      <c r="G878" t="s">
        <v>5657</v>
      </c>
      <c r="H878" s="4">
        <v>46171</v>
      </c>
      <c r="I878" s="4" t="str">
        <f t="shared" si="455"/>
        <v>Summit</v>
      </c>
      <c r="J878" s="2" t="str">
        <f t="shared" si="456"/>
        <v/>
      </c>
      <c r="K878" s="2" t="str">
        <f t="shared" si="457"/>
        <v/>
      </c>
      <c r="L878" s="2" t="str">
        <f t="shared" si="458"/>
        <v/>
      </c>
      <c r="M878" s="2" t="str">
        <f t="shared" si="459"/>
        <v/>
      </c>
      <c r="N878" s="22" t="str" cm="1">
        <f t="array" ref="N878">IFERROR(INDEX(Stats_Hit_GP,MATCH($B878,Stats_Hit_Player,0)),"")</f>
        <v/>
      </c>
      <c r="O878" s="22" t="str">
        <f t="shared" si="460"/>
        <v/>
      </c>
      <c r="P878" s="22" t="str">
        <f t="shared" si="461"/>
        <v/>
      </c>
      <c r="Q878" s="22" t="str">
        <f t="shared" si="462"/>
        <v/>
      </c>
      <c r="R878" s="22" t="str">
        <f t="shared" si="463"/>
        <v/>
      </c>
      <c r="S878" s="22" t="str">
        <f t="shared" si="464"/>
        <v/>
      </c>
      <c r="T878" s="22" t="str">
        <f t="shared" si="465"/>
        <v/>
      </c>
      <c r="U878" s="22" t="str">
        <f t="shared" si="466"/>
        <v/>
      </c>
      <c r="V878" s="22" t="str">
        <f t="shared" si="467"/>
        <v/>
      </c>
      <c r="W878" s="22" t="str">
        <f t="shared" si="468"/>
        <v/>
      </c>
      <c r="X878" s="22" t="str">
        <f t="shared" si="469"/>
        <v/>
      </c>
      <c r="Y878" s="22" t="str">
        <f t="shared" si="470"/>
        <v/>
      </c>
      <c r="Z878" s="22" t="str">
        <f t="shared" si="471"/>
        <v/>
      </c>
      <c r="AA878" s="22" t="str">
        <f t="shared" si="472"/>
        <v/>
      </c>
      <c r="AB878" s="22">
        <f t="shared" si="473"/>
        <v>5</v>
      </c>
      <c r="AC878" s="22">
        <f t="shared" si="474"/>
        <v>5</v>
      </c>
      <c r="AD878" s="29">
        <f t="shared" si="475"/>
        <v>4.9800000000000004</v>
      </c>
      <c r="AE878" s="22">
        <f t="shared" si="476"/>
        <v>14</v>
      </c>
      <c r="AF878" s="22">
        <f t="shared" si="477"/>
        <v>13</v>
      </c>
      <c r="AG878" s="22">
        <f t="shared" si="478"/>
        <v>0</v>
      </c>
      <c r="AH878" s="22">
        <f t="shared" si="479"/>
        <v>0</v>
      </c>
      <c r="AI878" s="22">
        <f t="shared" si="480"/>
        <v>0</v>
      </c>
      <c r="AJ878" s="31">
        <f t="shared" si="481"/>
        <v>68.2</v>
      </c>
      <c r="AK878" s="22">
        <f t="shared" si="482"/>
        <v>88</v>
      </c>
      <c r="AL878" s="22">
        <f t="shared" si="483"/>
        <v>48</v>
      </c>
      <c r="AM878" s="22">
        <f t="shared" si="484"/>
        <v>38</v>
      </c>
      <c r="AN878" s="22">
        <f t="shared" si="485"/>
        <v>9</v>
      </c>
      <c r="AO878" s="22">
        <f t="shared" si="486"/>
        <v>58</v>
      </c>
      <c r="AP878" s="22">
        <f t="shared" si="487"/>
        <v>2</v>
      </c>
      <c r="AQ878" s="2">
        <f t="shared" si="488"/>
        <v>0.30599999999999999</v>
      </c>
    </row>
    <row r="879" spans="1:43" x14ac:dyDescent="0.25">
      <c r="A879" s="26" t="str">
        <f t="shared" si="489"/>
        <v/>
      </c>
      <c r="B879" t="s">
        <v>2331</v>
      </c>
      <c r="C879" t="s">
        <v>30</v>
      </c>
      <c r="D879" t="s">
        <v>24</v>
      </c>
      <c r="E879" t="s">
        <v>2322</v>
      </c>
      <c r="F879">
        <v>2026</v>
      </c>
      <c r="G879" t="s">
        <v>5657</v>
      </c>
      <c r="H879" s="4">
        <v>46171</v>
      </c>
      <c r="I879" s="4" t="str">
        <f t="shared" si="455"/>
        <v>Conference USA</v>
      </c>
      <c r="J879" s="2">
        <f t="shared" si="456"/>
        <v>0.21099999999999999</v>
      </c>
      <c r="K879" s="2">
        <f t="shared" si="457"/>
        <v>0.35499999999999998</v>
      </c>
      <c r="L879" s="2">
        <f t="shared" si="458"/>
        <v>0.40699999999999997</v>
      </c>
      <c r="M879" s="2">
        <f t="shared" si="459"/>
        <v>0.76200000000000001</v>
      </c>
      <c r="N879" s="22" cm="1">
        <f t="array" ref="N879">IFERROR(INDEX(Stats_Hit_GP,MATCH($B879,Stats_Hit_Player,0)),"")</f>
        <v>40</v>
      </c>
      <c r="O879" s="22">
        <f t="shared" si="460"/>
        <v>152</v>
      </c>
      <c r="P879" s="22">
        <f t="shared" si="461"/>
        <v>123</v>
      </c>
      <c r="Q879" s="22">
        <f t="shared" si="462"/>
        <v>21</v>
      </c>
      <c r="R879" s="22">
        <f t="shared" si="463"/>
        <v>26</v>
      </c>
      <c r="S879" s="22">
        <f t="shared" si="464"/>
        <v>4</v>
      </c>
      <c r="T879" s="22">
        <f t="shared" si="465"/>
        <v>1</v>
      </c>
      <c r="U879" s="22">
        <f t="shared" si="466"/>
        <v>6</v>
      </c>
      <c r="V879" s="22">
        <f t="shared" si="467"/>
        <v>24</v>
      </c>
      <c r="W879" s="22">
        <f t="shared" si="468"/>
        <v>10</v>
      </c>
      <c r="X879" s="22">
        <f t="shared" si="469"/>
        <v>18</v>
      </c>
      <c r="Y879" s="22">
        <f t="shared" si="470"/>
        <v>59</v>
      </c>
      <c r="Z879" s="22">
        <f t="shared" si="471"/>
        <v>0</v>
      </c>
      <c r="AA879" s="22">
        <f t="shared" si="472"/>
        <v>1</v>
      </c>
      <c r="AB879" s="22" t="str">
        <f t="shared" si="473"/>
        <v/>
      </c>
      <c r="AC879" s="22" t="str">
        <f t="shared" si="474"/>
        <v/>
      </c>
      <c r="AD879" s="29" t="str">
        <f t="shared" si="475"/>
        <v/>
      </c>
      <c r="AE879" s="22" t="str">
        <f t="shared" si="476"/>
        <v/>
      </c>
      <c r="AF879" s="22" t="str">
        <f t="shared" si="477"/>
        <v/>
      </c>
      <c r="AG879" s="22" t="str">
        <f t="shared" si="478"/>
        <v/>
      </c>
      <c r="AH879" s="22" t="str">
        <f t="shared" si="479"/>
        <v/>
      </c>
      <c r="AI879" s="22" t="str">
        <f t="shared" si="480"/>
        <v/>
      </c>
      <c r="AJ879" s="31" t="str">
        <f t="shared" si="481"/>
        <v/>
      </c>
      <c r="AK879" s="22" t="str">
        <f t="shared" si="482"/>
        <v/>
      </c>
      <c r="AL879" s="22" t="str">
        <f t="shared" si="483"/>
        <v/>
      </c>
      <c r="AM879" s="22" t="str">
        <f t="shared" si="484"/>
        <v/>
      </c>
      <c r="AN879" s="22" t="str">
        <f t="shared" si="485"/>
        <v/>
      </c>
      <c r="AO879" s="22" t="str">
        <f t="shared" si="486"/>
        <v/>
      </c>
      <c r="AP879" s="22" t="str">
        <f t="shared" si="487"/>
        <v/>
      </c>
      <c r="AQ879" s="2" t="str">
        <f t="shared" si="488"/>
        <v/>
      </c>
    </row>
    <row r="880" spans="1:43" x14ac:dyDescent="0.25">
      <c r="A880" s="26" t="str">
        <f t="shared" si="489"/>
        <v/>
      </c>
      <c r="B880" t="s">
        <v>6873</v>
      </c>
      <c r="C880" t="s">
        <v>5688</v>
      </c>
      <c r="D880" t="s">
        <v>47</v>
      </c>
      <c r="E880" t="s">
        <v>3254</v>
      </c>
      <c r="F880">
        <v>2026</v>
      </c>
      <c r="G880" t="s">
        <v>5657</v>
      </c>
      <c r="H880" s="4">
        <v>46171</v>
      </c>
      <c r="I880" s="4" t="str">
        <f t="shared" si="455"/>
        <v>Mid-American</v>
      </c>
      <c r="J880" s="2" t="str">
        <f t="shared" si="456"/>
        <v/>
      </c>
      <c r="K880" s="2" t="str">
        <f t="shared" si="457"/>
        <v/>
      </c>
      <c r="L880" s="2" t="str">
        <f t="shared" si="458"/>
        <v/>
      </c>
      <c r="M880" s="2" t="str">
        <f t="shared" si="459"/>
        <v/>
      </c>
      <c r="N880" s="22" t="str" cm="1">
        <f t="array" ref="N880">IFERROR(INDEX(Stats_Hit_GP,MATCH($B880,Stats_Hit_Player,0)),"")</f>
        <v/>
      </c>
      <c r="O880" s="22" t="str">
        <f t="shared" si="460"/>
        <v/>
      </c>
      <c r="P880" s="22" t="str">
        <f t="shared" si="461"/>
        <v/>
      </c>
      <c r="Q880" s="22" t="str">
        <f t="shared" si="462"/>
        <v/>
      </c>
      <c r="R880" s="22" t="str">
        <f t="shared" si="463"/>
        <v/>
      </c>
      <c r="S880" s="22" t="str">
        <f t="shared" si="464"/>
        <v/>
      </c>
      <c r="T880" s="22" t="str">
        <f t="shared" si="465"/>
        <v/>
      </c>
      <c r="U880" s="22" t="str">
        <f t="shared" si="466"/>
        <v/>
      </c>
      <c r="V880" s="22" t="str">
        <f t="shared" si="467"/>
        <v/>
      </c>
      <c r="W880" s="22" t="str">
        <f t="shared" si="468"/>
        <v/>
      </c>
      <c r="X880" s="22" t="str">
        <f t="shared" si="469"/>
        <v/>
      </c>
      <c r="Y880" s="22" t="str">
        <f t="shared" si="470"/>
        <v/>
      </c>
      <c r="Z880" s="22" t="str">
        <f t="shared" si="471"/>
        <v/>
      </c>
      <c r="AA880" s="22" t="str">
        <f t="shared" si="472"/>
        <v/>
      </c>
      <c r="AB880" s="22" t="str">
        <f t="shared" si="473"/>
        <v/>
      </c>
      <c r="AC880" s="22" t="str">
        <f t="shared" si="474"/>
        <v/>
      </c>
      <c r="AD880" s="29" t="str">
        <f t="shared" si="475"/>
        <v/>
      </c>
      <c r="AE880" s="22" t="str">
        <f t="shared" si="476"/>
        <v/>
      </c>
      <c r="AF880" s="22" t="str">
        <f t="shared" si="477"/>
        <v/>
      </c>
      <c r="AG880" s="22" t="str">
        <f t="shared" si="478"/>
        <v/>
      </c>
      <c r="AH880" s="22" t="str">
        <f t="shared" si="479"/>
        <v/>
      </c>
      <c r="AI880" s="22" t="str">
        <f t="shared" si="480"/>
        <v/>
      </c>
      <c r="AJ880" s="31" t="str">
        <f t="shared" si="481"/>
        <v/>
      </c>
      <c r="AK880" s="22" t="str">
        <f t="shared" si="482"/>
        <v/>
      </c>
      <c r="AL880" s="22" t="str">
        <f t="shared" si="483"/>
        <v/>
      </c>
      <c r="AM880" s="22" t="str">
        <f t="shared" si="484"/>
        <v/>
      </c>
      <c r="AN880" s="22" t="str">
        <f t="shared" si="485"/>
        <v/>
      </c>
      <c r="AO880" s="22" t="str">
        <f t="shared" si="486"/>
        <v/>
      </c>
      <c r="AP880" s="22" t="str">
        <f t="shared" si="487"/>
        <v/>
      </c>
      <c r="AQ880" s="2" t="str">
        <f t="shared" si="488"/>
        <v/>
      </c>
    </row>
    <row r="881" spans="1:43" x14ac:dyDescent="0.25">
      <c r="A881" s="26" t="str">
        <f t="shared" si="489"/>
        <v/>
      </c>
      <c r="B881" t="s">
        <v>6874</v>
      </c>
      <c r="C881" t="s">
        <v>64</v>
      </c>
      <c r="D881" t="s">
        <v>47</v>
      </c>
      <c r="E881" t="s">
        <v>3254</v>
      </c>
      <c r="F881">
        <v>2026</v>
      </c>
      <c r="G881" t="s">
        <v>5657</v>
      </c>
      <c r="H881" s="4">
        <v>46171</v>
      </c>
      <c r="I881" s="4" t="str">
        <f t="shared" si="455"/>
        <v>Mid-American</v>
      </c>
      <c r="J881" s="2" t="str">
        <f t="shared" si="456"/>
        <v/>
      </c>
      <c r="K881" s="2" t="str">
        <f t="shared" si="457"/>
        <v/>
      </c>
      <c r="L881" s="2" t="str">
        <f t="shared" si="458"/>
        <v/>
      </c>
      <c r="M881" s="2" t="str">
        <f t="shared" si="459"/>
        <v/>
      </c>
      <c r="N881" s="22" t="str" cm="1">
        <f t="array" ref="N881">IFERROR(INDEX(Stats_Hit_GP,MATCH($B881,Stats_Hit_Player,0)),"")</f>
        <v/>
      </c>
      <c r="O881" s="22" t="str">
        <f t="shared" si="460"/>
        <v/>
      </c>
      <c r="P881" s="22" t="str">
        <f t="shared" si="461"/>
        <v/>
      </c>
      <c r="Q881" s="22" t="str">
        <f t="shared" si="462"/>
        <v/>
      </c>
      <c r="R881" s="22" t="str">
        <f t="shared" si="463"/>
        <v/>
      </c>
      <c r="S881" s="22" t="str">
        <f t="shared" si="464"/>
        <v/>
      </c>
      <c r="T881" s="22" t="str">
        <f t="shared" si="465"/>
        <v/>
      </c>
      <c r="U881" s="22" t="str">
        <f t="shared" si="466"/>
        <v/>
      </c>
      <c r="V881" s="22" t="str">
        <f t="shared" si="467"/>
        <v/>
      </c>
      <c r="W881" s="22" t="str">
        <f t="shared" si="468"/>
        <v/>
      </c>
      <c r="X881" s="22" t="str">
        <f t="shared" si="469"/>
        <v/>
      </c>
      <c r="Y881" s="22" t="str">
        <f t="shared" si="470"/>
        <v/>
      </c>
      <c r="Z881" s="22" t="str">
        <f t="shared" si="471"/>
        <v/>
      </c>
      <c r="AA881" s="22" t="str">
        <f t="shared" si="472"/>
        <v/>
      </c>
      <c r="AB881" s="22">
        <f t="shared" si="473"/>
        <v>0</v>
      </c>
      <c r="AC881" s="22">
        <f t="shared" si="474"/>
        <v>2</v>
      </c>
      <c r="AD881" s="29">
        <f t="shared" si="475"/>
        <v>10.97</v>
      </c>
      <c r="AE881" s="22">
        <f t="shared" si="476"/>
        <v>8</v>
      </c>
      <c r="AF881" s="22">
        <f t="shared" si="477"/>
        <v>4</v>
      </c>
      <c r="AG881" s="22">
        <f t="shared" si="478"/>
        <v>0</v>
      </c>
      <c r="AH881" s="22">
        <f t="shared" si="479"/>
        <v>0</v>
      </c>
      <c r="AI881" s="22">
        <f t="shared" si="480"/>
        <v>0</v>
      </c>
      <c r="AJ881" s="31">
        <f t="shared" si="481"/>
        <v>10.199999999999999</v>
      </c>
      <c r="AK881" s="22">
        <f t="shared" si="482"/>
        <v>16</v>
      </c>
      <c r="AL881" s="22">
        <f t="shared" si="483"/>
        <v>17</v>
      </c>
      <c r="AM881" s="22">
        <f t="shared" si="484"/>
        <v>13</v>
      </c>
      <c r="AN881" s="22">
        <f t="shared" si="485"/>
        <v>20</v>
      </c>
      <c r="AO881" s="22">
        <f t="shared" si="486"/>
        <v>6</v>
      </c>
      <c r="AP881" s="22">
        <f t="shared" si="487"/>
        <v>5</v>
      </c>
      <c r="AQ881" s="2">
        <f t="shared" si="488"/>
        <v>0.38100000000000001</v>
      </c>
    </row>
    <row r="882" spans="1:43" x14ac:dyDescent="0.25">
      <c r="A882" s="26" t="str">
        <f t="shared" si="489"/>
        <v/>
      </c>
      <c r="B882" t="s">
        <v>6875</v>
      </c>
      <c r="C882" t="s">
        <v>64</v>
      </c>
      <c r="D882" t="s">
        <v>37</v>
      </c>
      <c r="E882" t="s">
        <v>2158</v>
      </c>
      <c r="F882">
        <v>2026</v>
      </c>
      <c r="G882" t="s">
        <v>5657</v>
      </c>
      <c r="H882" s="4">
        <v>46171</v>
      </c>
      <c r="I882" s="4" t="str">
        <f t="shared" si="455"/>
        <v>Big West</v>
      </c>
      <c r="J882" s="2" t="str">
        <f t="shared" si="456"/>
        <v/>
      </c>
      <c r="K882" s="2" t="str">
        <f t="shared" si="457"/>
        <v/>
      </c>
      <c r="L882" s="2" t="str">
        <f t="shared" si="458"/>
        <v/>
      </c>
      <c r="M882" s="2" t="str">
        <f t="shared" si="459"/>
        <v/>
      </c>
      <c r="N882" s="22" t="str" cm="1">
        <f t="array" ref="N882">IFERROR(INDEX(Stats_Hit_GP,MATCH($B882,Stats_Hit_Player,0)),"")</f>
        <v/>
      </c>
      <c r="O882" s="22" t="str">
        <f t="shared" si="460"/>
        <v/>
      </c>
      <c r="P882" s="22" t="str">
        <f t="shared" si="461"/>
        <v/>
      </c>
      <c r="Q882" s="22" t="str">
        <f t="shared" si="462"/>
        <v/>
      </c>
      <c r="R882" s="22" t="str">
        <f t="shared" si="463"/>
        <v/>
      </c>
      <c r="S882" s="22" t="str">
        <f t="shared" si="464"/>
        <v/>
      </c>
      <c r="T882" s="22" t="str">
        <f t="shared" si="465"/>
        <v/>
      </c>
      <c r="U882" s="22" t="str">
        <f t="shared" si="466"/>
        <v/>
      </c>
      <c r="V882" s="22" t="str">
        <f t="shared" si="467"/>
        <v/>
      </c>
      <c r="W882" s="22" t="str">
        <f t="shared" si="468"/>
        <v/>
      </c>
      <c r="X882" s="22" t="str">
        <f t="shared" si="469"/>
        <v/>
      </c>
      <c r="Y882" s="22" t="str">
        <f t="shared" si="470"/>
        <v/>
      </c>
      <c r="Z882" s="22" t="str">
        <f t="shared" si="471"/>
        <v/>
      </c>
      <c r="AA882" s="22" t="str">
        <f t="shared" si="472"/>
        <v/>
      </c>
      <c r="AB882" s="22">
        <f t="shared" si="473"/>
        <v>3</v>
      </c>
      <c r="AC882" s="22">
        <f t="shared" si="474"/>
        <v>2</v>
      </c>
      <c r="AD882" s="29">
        <f t="shared" si="475"/>
        <v>6.48</v>
      </c>
      <c r="AE882" s="22">
        <f t="shared" si="476"/>
        <v>21</v>
      </c>
      <c r="AF882" s="22">
        <f t="shared" si="477"/>
        <v>2</v>
      </c>
      <c r="AG882" s="22">
        <f t="shared" si="478"/>
        <v>0</v>
      </c>
      <c r="AH882" s="22">
        <f t="shared" si="479"/>
        <v>0</v>
      </c>
      <c r="AI882" s="22">
        <f t="shared" si="480"/>
        <v>1</v>
      </c>
      <c r="AJ882" s="31">
        <f t="shared" si="481"/>
        <v>41.2</v>
      </c>
      <c r="AK882" s="22">
        <f t="shared" si="482"/>
        <v>54</v>
      </c>
      <c r="AL882" s="22">
        <f t="shared" si="483"/>
        <v>31</v>
      </c>
      <c r="AM882" s="22">
        <f t="shared" si="484"/>
        <v>30</v>
      </c>
      <c r="AN882" s="22">
        <f t="shared" si="485"/>
        <v>13</v>
      </c>
      <c r="AO882" s="22">
        <f t="shared" si="486"/>
        <v>23</v>
      </c>
      <c r="AP882" s="22">
        <f t="shared" si="487"/>
        <v>8</v>
      </c>
      <c r="AQ882" s="2">
        <f t="shared" si="488"/>
        <v>0.318</v>
      </c>
    </row>
    <row r="883" spans="1:43" x14ac:dyDescent="0.25">
      <c r="A883" s="26" t="str">
        <f t="shared" si="489"/>
        <v/>
      </c>
      <c r="B883" t="s">
        <v>6876</v>
      </c>
      <c r="C883" t="s">
        <v>64</v>
      </c>
      <c r="D883" t="s">
        <v>37</v>
      </c>
      <c r="E883" t="s">
        <v>3098</v>
      </c>
      <c r="F883">
        <v>2026</v>
      </c>
      <c r="G883" t="s">
        <v>5657</v>
      </c>
      <c r="H883" s="4">
        <v>46171</v>
      </c>
      <c r="I883" s="4" t="str">
        <f t="shared" si="455"/>
        <v>Mid-American</v>
      </c>
      <c r="J883" s="2" t="str">
        <f t="shared" si="456"/>
        <v/>
      </c>
      <c r="K883" s="2" t="str">
        <f t="shared" si="457"/>
        <v/>
      </c>
      <c r="L883" s="2" t="str">
        <f t="shared" si="458"/>
        <v/>
      </c>
      <c r="M883" s="2" t="str">
        <f t="shared" si="459"/>
        <v/>
      </c>
      <c r="N883" s="22" t="str" cm="1">
        <f t="array" ref="N883">IFERROR(INDEX(Stats_Hit_GP,MATCH($B883,Stats_Hit_Player,0)),"")</f>
        <v/>
      </c>
      <c r="O883" s="22" t="str">
        <f t="shared" si="460"/>
        <v/>
      </c>
      <c r="P883" s="22" t="str">
        <f t="shared" si="461"/>
        <v/>
      </c>
      <c r="Q883" s="22" t="str">
        <f t="shared" si="462"/>
        <v/>
      </c>
      <c r="R883" s="22" t="str">
        <f t="shared" si="463"/>
        <v/>
      </c>
      <c r="S883" s="22" t="str">
        <f t="shared" si="464"/>
        <v/>
      </c>
      <c r="T883" s="22" t="str">
        <f t="shared" si="465"/>
        <v/>
      </c>
      <c r="U883" s="22" t="str">
        <f t="shared" si="466"/>
        <v/>
      </c>
      <c r="V883" s="22" t="str">
        <f t="shared" si="467"/>
        <v/>
      </c>
      <c r="W883" s="22" t="str">
        <f t="shared" si="468"/>
        <v/>
      </c>
      <c r="X883" s="22" t="str">
        <f t="shared" si="469"/>
        <v/>
      </c>
      <c r="Y883" s="22" t="str">
        <f t="shared" si="470"/>
        <v/>
      </c>
      <c r="Z883" s="22" t="str">
        <f t="shared" si="471"/>
        <v/>
      </c>
      <c r="AA883" s="22" t="str">
        <f t="shared" si="472"/>
        <v/>
      </c>
      <c r="AB883" s="22">
        <f t="shared" si="473"/>
        <v>1</v>
      </c>
      <c r="AC883" s="22">
        <f t="shared" si="474"/>
        <v>0</v>
      </c>
      <c r="AD883" s="29">
        <f t="shared" si="475"/>
        <v>5.1100000000000003</v>
      </c>
      <c r="AE883" s="22">
        <f t="shared" si="476"/>
        <v>9</v>
      </c>
      <c r="AF883" s="22">
        <f t="shared" si="477"/>
        <v>0</v>
      </c>
      <c r="AG883" s="22">
        <f t="shared" si="478"/>
        <v>0</v>
      </c>
      <c r="AH883" s="22">
        <f t="shared" si="479"/>
        <v>0</v>
      </c>
      <c r="AI883" s="22">
        <f t="shared" si="480"/>
        <v>0</v>
      </c>
      <c r="AJ883" s="31">
        <f t="shared" si="481"/>
        <v>12.1</v>
      </c>
      <c r="AK883" s="22">
        <f t="shared" si="482"/>
        <v>15</v>
      </c>
      <c r="AL883" s="22">
        <f t="shared" si="483"/>
        <v>7</v>
      </c>
      <c r="AM883" s="22">
        <f t="shared" si="484"/>
        <v>7</v>
      </c>
      <c r="AN883" s="22">
        <f t="shared" si="485"/>
        <v>5</v>
      </c>
      <c r="AO883" s="22">
        <f t="shared" si="486"/>
        <v>9</v>
      </c>
      <c r="AP883" s="22">
        <f t="shared" si="487"/>
        <v>4</v>
      </c>
      <c r="AQ883" s="2">
        <f t="shared" si="488"/>
        <v>0.30599999999999999</v>
      </c>
    </row>
    <row r="884" spans="1:43" x14ac:dyDescent="0.25">
      <c r="A884" s="26">
        <f t="shared" si="489"/>
        <v>1</v>
      </c>
      <c r="B884" t="s">
        <v>6877</v>
      </c>
      <c r="C884" t="s">
        <v>64</v>
      </c>
      <c r="D884" t="s">
        <v>29</v>
      </c>
      <c r="E884" t="s">
        <v>1928</v>
      </c>
      <c r="F884">
        <v>2026</v>
      </c>
      <c r="G884" t="s">
        <v>5657</v>
      </c>
      <c r="H884" s="4">
        <v>46171</v>
      </c>
      <c r="I884" s="4" t="str">
        <f t="shared" si="455"/>
        <v>Big Ten</v>
      </c>
      <c r="J884" s="2" t="str">
        <f t="shared" si="456"/>
        <v/>
      </c>
      <c r="K884" s="2" t="str">
        <f t="shared" si="457"/>
        <v/>
      </c>
      <c r="L884" s="2" t="str">
        <f t="shared" si="458"/>
        <v/>
      </c>
      <c r="M884" s="2" t="str">
        <f t="shared" si="459"/>
        <v/>
      </c>
      <c r="N884" s="22" t="str" cm="1">
        <f t="array" ref="N884">IFERROR(INDEX(Stats_Hit_GP,MATCH($B884,Stats_Hit_Player,0)),"")</f>
        <v/>
      </c>
      <c r="O884" s="22" t="str">
        <f t="shared" si="460"/>
        <v/>
      </c>
      <c r="P884" s="22" t="str">
        <f t="shared" si="461"/>
        <v/>
      </c>
      <c r="Q884" s="22" t="str">
        <f t="shared" si="462"/>
        <v/>
      </c>
      <c r="R884" s="22" t="str">
        <f t="shared" si="463"/>
        <v/>
      </c>
      <c r="S884" s="22" t="str">
        <f t="shared" si="464"/>
        <v/>
      </c>
      <c r="T884" s="22" t="str">
        <f t="shared" si="465"/>
        <v/>
      </c>
      <c r="U884" s="22" t="str">
        <f t="shared" si="466"/>
        <v/>
      </c>
      <c r="V884" s="22" t="str">
        <f t="shared" si="467"/>
        <v/>
      </c>
      <c r="W884" s="22" t="str">
        <f t="shared" si="468"/>
        <v/>
      </c>
      <c r="X884" s="22" t="str">
        <f t="shared" si="469"/>
        <v/>
      </c>
      <c r="Y884" s="22" t="str">
        <f t="shared" si="470"/>
        <v/>
      </c>
      <c r="Z884" s="22" t="str">
        <f t="shared" si="471"/>
        <v/>
      </c>
      <c r="AA884" s="22" t="str">
        <f t="shared" si="472"/>
        <v/>
      </c>
      <c r="AB884" s="22">
        <f t="shared" si="473"/>
        <v>2</v>
      </c>
      <c r="AC884" s="22">
        <f t="shared" si="474"/>
        <v>0</v>
      </c>
      <c r="AD884" s="29">
        <f t="shared" si="475"/>
        <v>5.66</v>
      </c>
      <c r="AE884" s="22">
        <f t="shared" si="476"/>
        <v>21</v>
      </c>
      <c r="AF884" s="22">
        <f t="shared" si="477"/>
        <v>0</v>
      </c>
      <c r="AG884" s="22">
        <f t="shared" si="478"/>
        <v>0</v>
      </c>
      <c r="AH884" s="22">
        <f t="shared" si="479"/>
        <v>0</v>
      </c>
      <c r="AI884" s="22">
        <f t="shared" si="480"/>
        <v>0</v>
      </c>
      <c r="AJ884" s="31">
        <f t="shared" si="481"/>
        <v>20.2</v>
      </c>
      <c r="AK884" s="22">
        <f t="shared" si="482"/>
        <v>22</v>
      </c>
      <c r="AL884" s="22">
        <f t="shared" si="483"/>
        <v>18</v>
      </c>
      <c r="AM884" s="22">
        <f t="shared" si="484"/>
        <v>13</v>
      </c>
      <c r="AN884" s="22">
        <f t="shared" si="485"/>
        <v>22</v>
      </c>
      <c r="AO884" s="22">
        <f t="shared" si="486"/>
        <v>26</v>
      </c>
      <c r="AP884" s="22">
        <f t="shared" si="487"/>
        <v>3</v>
      </c>
      <c r="AQ884" s="2">
        <f t="shared" si="488"/>
        <v>0.26200000000000001</v>
      </c>
    </row>
    <row r="885" spans="1:43" x14ac:dyDescent="0.25">
      <c r="A885" s="26" t="str">
        <f t="shared" si="489"/>
        <v/>
      </c>
      <c r="B885" t="s">
        <v>6878</v>
      </c>
      <c r="C885" t="s">
        <v>25</v>
      </c>
      <c r="D885" t="s">
        <v>47</v>
      </c>
      <c r="E885" t="s">
        <v>5448</v>
      </c>
      <c r="F885">
        <v>2026</v>
      </c>
      <c r="G885" t="s">
        <v>5657</v>
      </c>
      <c r="H885" s="4">
        <v>46170</v>
      </c>
      <c r="I885" s="4" t="str">
        <f t="shared" si="455"/>
        <v>Western Athletic</v>
      </c>
      <c r="J885" s="2" t="str">
        <f t="shared" si="456"/>
        <v/>
      </c>
      <c r="K885" s="2" t="str">
        <f t="shared" si="457"/>
        <v/>
      </c>
      <c r="L885" s="2" t="str">
        <f t="shared" si="458"/>
        <v/>
      </c>
      <c r="M885" s="2" t="str">
        <f t="shared" si="459"/>
        <v/>
      </c>
      <c r="N885" s="22" t="str" cm="1">
        <f t="array" ref="N885">IFERROR(INDEX(Stats_Hit_GP,MATCH($B885,Stats_Hit_Player,0)),"")</f>
        <v/>
      </c>
      <c r="O885" s="22" t="str">
        <f t="shared" si="460"/>
        <v/>
      </c>
      <c r="P885" s="22" t="str">
        <f t="shared" si="461"/>
        <v/>
      </c>
      <c r="Q885" s="22" t="str">
        <f t="shared" si="462"/>
        <v/>
      </c>
      <c r="R885" s="22" t="str">
        <f t="shared" si="463"/>
        <v/>
      </c>
      <c r="S885" s="22" t="str">
        <f t="shared" si="464"/>
        <v/>
      </c>
      <c r="T885" s="22" t="str">
        <f t="shared" si="465"/>
        <v/>
      </c>
      <c r="U885" s="22" t="str">
        <f t="shared" si="466"/>
        <v/>
      </c>
      <c r="V885" s="22" t="str">
        <f t="shared" si="467"/>
        <v/>
      </c>
      <c r="W885" s="22" t="str">
        <f t="shared" si="468"/>
        <v/>
      </c>
      <c r="X885" s="22" t="str">
        <f t="shared" si="469"/>
        <v/>
      </c>
      <c r="Y885" s="22" t="str">
        <f t="shared" si="470"/>
        <v/>
      </c>
      <c r="Z885" s="22" t="str">
        <f t="shared" si="471"/>
        <v/>
      </c>
      <c r="AA885" s="22" t="str">
        <f t="shared" si="472"/>
        <v/>
      </c>
      <c r="AB885" s="22" t="str">
        <f t="shared" si="473"/>
        <v/>
      </c>
      <c r="AC885" s="22" t="str">
        <f t="shared" si="474"/>
        <v/>
      </c>
      <c r="AD885" s="29" t="str">
        <f t="shared" si="475"/>
        <v/>
      </c>
      <c r="AE885" s="22" t="str">
        <f t="shared" si="476"/>
        <v/>
      </c>
      <c r="AF885" s="22" t="str">
        <f t="shared" si="477"/>
        <v/>
      </c>
      <c r="AG885" s="22" t="str">
        <f t="shared" si="478"/>
        <v/>
      </c>
      <c r="AH885" s="22" t="str">
        <f t="shared" si="479"/>
        <v/>
      </c>
      <c r="AI885" s="22" t="str">
        <f t="shared" si="480"/>
        <v/>
      </c>
      <c r="AJ885" s="31" t="str">
        <f t="shared" si="481"/>
        <v/>
      </c>
      <c r="AK885" s="22" t="str">
        <f t="shared" si="482"/>
        <v/>
      </c>
      <c r="AL885" s="22" t="str">
        <f t="shared" si="483"/>
        <v/>
      </c>
      <c r="AM885" s="22" t="str">
        <f t="shared" si="484"/>
        <v/>
      </c>
      <c r="AN885" s="22" t="str">
        <f t="shared" si="485"/>
        <v/>
      </c>
      <c r="AO885" s="22" t="str">
        <f t="shared" si="486"/>
        <v/>
      </c>
      <c r="AP885" s="22" t="str">
        <f t="shared" si="487"/>
        <v/>
      </c>
      <c r="AQ885" s="2" t="str">
        <f t="shared" si="488"/>
        <v/>
      </c>
    </row>
    <row r="886" spans="1:43" x14ac:dyDescent="0.25">
      <c r="A886" s="26" t="str">
        <f t="shared" si="489"/>
        <v/>
      </c>
      <c r="B886" t="s">
        <v>6879</v>
      </c>
      <c r="C886" t="s">
        <v>6880</v>
      </c>
      <c r="D886" t="s">
        <v>47</v>
      </c>
      <c r="E886" t="s">
        <v>2469</v>
      </c>
      <c r="F886">
        <v>2026</v>
      </c>
      <c r="G886" t="s">
        <v>5657</v>
      </c>
      <c r="H886" s="4">
        <v>46170</v>
      </c>
      <c r="I886" s="4" t="str">
        <f t="shared" si="455"/>
        <v>Coastal</v>
      </c>
      <c r="J886" s="2" t="str">
        <f t="shared" si="456"/>
        <v/>
      </c>
      <c r="K886" s="2" t="str">
        <f t="shared" si="457"/>
        <v/>
      </c>
      <c r="L886" s="2" t="str">
        <f t="shared" si="458"/>
        <v/>
      </c>
      <c r="M886" s="2" t="str">
        <f t="shared" si="459"/>
        <v/>
      </c>
      <c r="N886" s="22" t="str" cm="1">
        <f t="array" ref="N886">IFERROR(INDEX(Stats_Hit_GP,MATCH($B886,Stats_Hit_Player,0)),"")</f>
        <v/>
      </c>
      <c r="O886" s="22" t="str">
        <f t="shared" si="460"/>
        <v/>
      </c>
      <c r="P886" s="22" t="str">
        <f t="shared" si="461"/>
        <v/>
      </c>
      <c r="Q886" s="22" t="str">
        <f t="shared" si="462"/>
        <v/>
      </c>
      <c r="R886" s="22" t="str">
        <f t="shared" si="463"/>
        <v/>
      </c>
      <c r="S886" s="22" t="str">
        <f t="shared" si="464"/>
        <v/>
      </c>
      <c r="T886" s="22" t="str">
        <f t="shared" si="465"/>
        <v/>
      </c>
      <c r="U886" s="22" t="str">
        <f t="shared" si="466"/>
        <v/>
      </c>
      <c r="V886" s="22" t="str">
        <f t="shared" si="467"/>
        <v/>
      </c>
      <c r="W886" s="22" t="str">
        <f t="shared" si="468"/>
        <v/>
      </c>
      <c r="X886" s="22" t="str">
        <f t="shared" si="469"/>
        <v/>
      </c>
      <c r="Y886" s="22" t="str">
        <f t="shared" si="470"/>
        <v/>
      </c>
      <c r="Z886" s="22" t="str">
        <f t="shared" si="471"/>
        <v/>
      </c>
      <c r="AA886" s="22" t="str">
        <f t="shared" si="472"/>
        <v/>
      </c>
      <c r="AB886" s="22" t="str">
        <f t="shared" si="473"/>
        <v/>
      </c>
      <c r="AC886" s="22" t="str">
        <f t="shared" si="474"/>
        <v/>
      </c>
      <c r="AD886" s="29" t="str">
        <f t="shared" si="475"/>
        <v/>
      </c>
      <c r="AE886" s="22" t="str">
        <f t="shared" si="476"/>
        <v/>
      </c>
      <c r="AF886" s="22" t="str">
        <f t="shared" si="477"/>
        <v/>
      </c>
      <c r="AG886" s="22" t="str">
        <f t="shared" si="478"/>
        <v/>
      </c>
      <c r="AH886" s="22" t="str">
        <f t="shared" si="479"/>
        <v/>
      </c>
      <c r="AI886" s="22" t="str">
        <f t="shared" si="480"/>
        <v/>
      </c>
      <c r="AJ886" s="31" t="str">
        <f t="shared" si="481"/>
        <v/>
      </c>
      <c r="AK886" s="22" t="str">
        <f t="shared" si="482"/>
        <v/>
      </c>
      <c r="AL886" s="22" t="str">
        <f t="shared" si="483"/>
        <v/>
      </c>
      <c r="AM886" s="22" t="str">
        <f t="shared" si="484"/>
        <v/>
      </c>
      <c r="AN886" s="22" t="str">
        <f t="shared" si="485"/>
        <v/>
      </c>
      <c r="AO886" s="22" t="str">
        <f t="shared" si="486"/>
        <v/>
      </c>
      <c r="AP886" s="22" t="str">
        <f t="shared" si="487"/>
        <v/>
      </c>
      <c r="AQ886" s="2" t="str">
        <f t="shared" si="488"/>
        <v/>
      </c>
    </row>
    <row r="887" spans="1:43" x14ac:dyDescent="0.25">
      <c r="A887" s="26" t="str">
        <f t="shared" si="489"/>
        <v/>
      </c>
      <c r="B887" t="s">
        <v>3299</v>
      </c>
      <c r="C887" t="s">
        <v>25</v>
      </c>
      <c r="D887" t="s">
        <v>37</v>
      </c>
      <c r="E887" t="s">
        <v>3288</v>
      </c>
      <c r="F887">
        <v>2026</v>
      </c>
      <c r="G887" t="s">
        <v>5657</v>
      </c>
      <c r="H887" s="4">
        <v>46170</v>
      </c>
      <c r="I887" s="4" t="str">
        <f t="shared" si="455"/>
        <v>Missouri Valley</v>
      </c>
      <c r="J887" s="2">
        <f t="shared" si="456"/>
        <v>0.26700000000000002</v>
      </c>
      <c r="K887" s="2">
        <f t="shared" si="457"/>
        <v>0.35299999999999998</v>
      </c>
      <c r="L887" s="2">
        <f t="shared" si="458"/>
        <v>0.6</v>
      </c>
      <c r="M887" s="2">
        <f t="shared" si="459"/>
        <v>0.95299999999999996</v>
      </c>
      <c r="N887" s="22" cm="1">
        <f t="array" ref="N887">IFERROR(INDEX(Stats_Hit_GP,MATCH($B887,Stats_Hit_Player,0)),"")</f>
        <v>10</v>
      </c>
      <c r="O887" s="22">
        <f t="shared" si="460"/>
        <v>18</v>
      </c>
      <c r="P887" s="22">
        <f t="shared" si="461"/>
        <v>15</v>
      </c>
      <c r="Q887" s="22">
        <f t="shared" si="462"/>
        <v>3</v>
      </c>
      <c r="R887" s="22">
        <f t="shared" si="463"/>
        <v>4</v>
      </c>
      <c r="S887" s="22">
        <f t="shared" si="464"/>
        <v>2</v>
      </c>
      <c r="T887" s="22">
        <f t="shared" si="465"/>
        <v>0</v>
      </c>
      <c r="U887" s="22">
        <f t="shared" si="466"/>
        <v>1</v>
      </c>
      <c r="V887" s="22">
        <f t="shared" si="467"/>
        <v>8</v>
      </c>
      <c r="W887" s="22">
        <f t="shared" si="468"/>
        <v>0</v>
      </c>
      <c r="X887" s="22">
        <f t="shared" si="469"/>
        <v>2</v>
      </c>
      <c r="Y887" s="22">
        <f t="shared" si="470"/>
        <v>9</v>
      </c>
      <c r="Z887" s="22">
        <f t="shared" si="471"/>
        <v>0</v>
      </c>
      <c r="AA887" s="22">
        <f t="shared" si="472"/>
        <v>0</v>
      </c>
      <c r="AB887" s="22" t="str">
        <f t="shared" si="473"/>
        <v/>
      </c>
      <c r="AC887" s="22" t="str">
        <f t="shared" si="474"/>
        <v/>
      </c>
      <c r="AD887" s="29" t="str">
        <f t="shared" si="475"/>
        <v/>
      </c>
      <c r="AE887" s="22" t="str">
        <f t="shared" si="476"/>
        <v/>
      </c>
      <c r="AF887" s="22" t="str">
        <f t="shared" si="477"/>
        <v/>
      </c>
      <c r="AG887" s="22" t="str">
        <f t="shared" si="478"/>
        <v/>
      </c>
      <c r="AH887" s="22" t="str">
        <f t="shared" si="479"/>
        <v/>
      </c>
      <c r="AI887" s="22" t="str">
        <f t="shared" si="480"/>
        <v/>
      </c>
      <c r="AJ887" s="31" t="str">
        <f t="shared" si="481"/>
        <v/>
      </c>
      <c r="AK887" s="22" t="str">
        <f t="shared" si="482"/>
        <v/>
      </c>
      <c r="AL887" s="22" t="str">
        <f t="shared" si="483"/>
        <v/>
      </c>
      <c r="AM887" s="22" t="str">
        <f t="shared" si="484"/>
        <v/>
      </c>
      <c r="AN887" s="22" t="str">
        <f t="shared" si="485"/>
        <v/>
      </c>
      <c r="AO887" s="22" t="str">
        <f t="shared" si="486"/>
        <v/>
      </c>
      <c r="AP887" s="22" t="str">
        <f t="shared" si="487"/>
        <v/>
      </c>
      <c r="AQ887" s="2" t="str">
        <f t="shared" si="488"/>
        <v/>
      </c>
    </row>
    <row r="888" spans="1:43" x14ac:dyDescent="0.25">
      <c r="A888" s="26" t="str">
        <f t="shared" si="489"/>
        <v/>
      </c>
      <c r="B888" t="s">
        <v>3386</v>
      </c>
      <c r="C888" t="s">
        <v>35</v>
      </c>
      <c r="D888" t="s">
        <v>24</v>
      </c>
      <c r="E888" t="s">
        <v>3381</v>
      </c>
      <c r="F888">
        <v>2026</v>
      </c>
      <c r="G888" t="s">
        <v>5657</v>
      </c>
      <c r="H888" s="4">
        <v>46170</v>
      </c>
      <c r="I888" s="4" t="str">
        <f t="shared" si="455"/>
        <v>Missouri Valley</v>
      </c>
      <c r="J888" s="2">
        <f t="shared" si="456"/>
        <v>0.26800000000000002</v>
      </c>
      <c r="K888" s="2">
        <f t="shared" si="457"/>
        <v>0.379</v>
      </c>
      <c r="L888" s="2">
        <f t="shared" si="458"/>
        <v>0.39</v>
      </c>
      <c r="M888" s="2">
        <f t="shared" si="459"/>
        <v>0.77</v>
      </c>
      <c r="N888" s="22" cm="1">
        <f t="array" ref="N888">IFERROR(INDEX(Stats_Hit_GP,MATCH($B888,Stats_Hit_Player,0)),"")</f>
        <v>45</v>
      </c>
      <c r="O888" s="22">
        <f t="shared" si="460"/>
        <v>145</v>
      </c>
      <c r="P888" s="22">
        <f t="shared" si="461"/>
        <v>123</v>
      </c>
      <c r="Q888" s="22">
        <f t="shared" si="462"/>
        <v>20</v>
      </c>
      <c r="R888" s="22">
        <f t="shared" si="463"/>
        <v>33</v>
      </c>
      <c r="S888" s="22">
        <f t="shared" si="464"/>
        <v>6</v>
      </c>
      <c r="T888" s="22">
        <f t="shared" si="465"/>
        <v>0</v>
      </c>
      <c r="U888" s="22">
        <f t="shared" si="466"/>
        <v>3</v>
      </c>
      <c r="V888" s="22">
        <f t="shared" si="467"/>
        <v>17</v>
      </c>
      <c r="W888" s="22">
        <f t="shared" si="468"/>
        <v>5</v>
      </c>
      <c r="X888" s="22">
        <f t="shared" si="469"/>
        <v>17</v>
      </c>
      <c r="Y888" s="22">
        <f t="shared" si="470"/>
        <v>27</v>
      </c>
      <c r="Z888" s="22">
        <f t="shared" si="471"/>
        <v>4</v>
      </c>
      <c r="AA888" s="22">
        <f t="shared" si="472"/>
        <v>1</v>
      </c>
      <c r="AB888" s="22" t="str">
        <f t="shared" si="473"/>
        <v/>
      </c>
      <c r="AC888" s="22" t="str">
        <f t="shared" si="474"/>
        <v/>
      </c>
      <c r="AD888" s="29" t="str">
        <f t="shared" si="475"/>
        <v/>
      </c>
      <c r="AE888" s="22" t="str">
        <f t="shared" si="476"/>
        <v/>
      </c>
      <c r="AF888" s="22" t="str">
        <f t="shared" si="477"/>
        <v/>
      </c>
      <c r="AG888" s="22" t="str">
        <f t="shared" si="478"/>
        <v/>
      </c>
      <c r="AH888" s="22" t="str">
        <f t="shared" si="479"/>
        <v/>
      </c>
      <c r="AI888" s="22" t="str">
        <f t="shared" si="480"/>
        <v/>
      </c>
      <c r="AJ888" s="31" t="str">
        <f t="shared" si="481"/>
        <v/>
      </c>
      <c r="AK888" s="22" t="str">
        <f t="shared" si="482"/>
        <v/>
      </c>
      <c r="AL888" s="22" t="str">
        <f t="shared" si="483"/>
        <v/>
      </c>
      <c r="AM888" s="22" t="str">
        <f t="shared" si="484"/>
        <v/>
      </c>
      <c r="AN888" s="22" t="str">
        <f t="shared" si="485"/>
        <v/>
      </c>
      <c r="AO888" s="22" t="str">
        <f t="shared" si="486"/>
        <v/>
      </c>
      <c r="AP888" s="22" t="str">
        <f t="shared" si="487"/>
        <v/>
      </c>
      <c r="AQ888" s="2" t="str">
        <f t="shared" si="488"/>
        <v/>
      </c>
    </row>
    <row r="889" spans="1:43" x14ac:dyDescent="0.25">
      <c r="A889" s="26" t="str">
        <f t="shared" si="489"/>
        <v/>
      </c>
      <c r="B889" t="s">
        <v>6881</v>
      </c>
      <c r="C889" t="s">
        <v>64</v>
      </c>
      <c r="D889" t="s">
        <v>37</v>
      </c>
      <c r="E889" t="s">
        <v>4924</v>
      </c>
      <c r="F889">
        <v>2026</v>
      </c>
      <c r="G889" t="s">
        <v>5657</v>
      </c>
      <c r="H889" s="4">
        <v>46170</v>
      </c>
      <c r="I889" s="4" t="str">
        <f t="shared" si="455"/>
        <v>Sun Belt</v>
      </c>
      <c r="J889" s="2" t="str">
        <f t="shared" si="456"/>
        <v/>
      </c>
      <c r="K889" s="2" t="str">
        <f t="shared" si="457"/>
        <v/>
      </c>
      <c r="L889" s="2" t="str">
        <f t="shared" si="458"/>
        <v/>
      </c>
      <c r="M889" s="2" t="str">
        <f t="shared" si="459"/>
        <v/>
      </c>
      <c r="N889" s="22" t="str" cm="1">
        <f t="array" ref="N889">IFERROR(INDEX(Stats_Hit_GP,MATCH($B889,Stats_Hit_Player,0)),"")</f>
        <v/>
      </c>
      <c r="O889" s="22" t="str">
        <f t="shared" si="460"/>
        <v/>
      </c>
      <c r="P889" s="22" t="str">
        <f t="shared" si="461"/>
        <v/>
      </c>
      <c r="Q889" s="22" t="str">
        <f t="shared" si="462"/>
        <v/>
      </c>
      <c r="R889" s="22" t="str">
        <f t="shared" si="463"/>
        <v/>
      </c>
      <c r="S889" s="22" t="str">
        <f t="shared" si="464"/>
        <v/>
      </c>
      <c r="T889" s="22" t="str">
        <f t="shared" si="465"/>
        <v/>
      </c>
      <c r="U889" s="22" t="str">
        <f t="shared" si="466"/>
        <v/>
      </c>
      <c r="V889" s="22" t="str">
        <f t="shared" si="467"/>
        <v/>
      </c>
      <c r="W889" s="22" t="str">
        <f t="shared" si="468"/>
        <v/>
      </c>
      <c r="X889" s="22" t="str">
        <f t="shared" si="469"/>
        <v/>
      </c>
      <c r="Y889" s="22" t="str">
        <f t="shared" si="470"/>
        <v/>
      </c>
      <c r="Z889" s="22" t="str">
        <f t="shared" si="471"/>
        <v/>
      </c>
      <c r="AA889" s="22" t="str">
        <f t="shared" si="472"/>
        <v/>
      </c>
      <c r="AB889" s="22">
        <f t="shared" si="473"/>
        <v>0</v>
      </c>
      <c r="AC889" s="22">
        <f t="shared" si="474"/>
        <v>0</v>
      </c>
      <c r="AD889" s="29">
        <f t="shared" si="475"/>
        <v>0</v>
      </c>
      <c r="AE889" s="22">
        <f t="shared" si="476"/>
        <v>1</v>
      </c>
      <c r="AF889" s="22">
        <f t="shared" si="477"/>
        <v>0</v>
      </c>
      <c r="AG889" s="22">
        <f t="shared" si="478"/>
        <v>0</v>
      </c>
      <c r="AH889" s="22">
        <f t="shared" si="479"/>
        <v>0</v>
      </c>
      <c r="AI889" s="22">
        <f t="shared" si="480"/>
        <v>0</v>
      </c>
      <c r="AJ889" s="31">
        <f t="shared" si="481"/>
        <v>0</v>
      </c>
      <c r="AK889" s="22">
        <f t="shared" si="482"/>
        <v>2</v>
      </c>
      <c r="AL889" s="22">
        <f t="shared" si="483"/>
        <v>5</v>
      </c>
      <c r="AM889" s="22">
        <f t="shared" si="484"/>
        <v>0</v>
      </c>
      <c r="AN889" s="22">
        <f t="shared" si="485"/>
        <v>3</v>
      </c>
      <c r="AO889" s="22">
        <f t="shared" si="486"/>
        <v>0</v>
      </c>
      <c r="AP889" s="22">
        <f t="shared" si="487"/>
        <v>0</v>
      </c>
      <c r="AQ889" s="2">
        <f t="shared" si="488"/>
        <v>1</v>
      </c>
    </row>
    <row r="890" spans="1:43" x14ac:dyDescent="0.25">
      <c r="A890" s="26" t="str">
        <f t="shared" si="489"/>
        <v/>
      </c>
      <c r="B890" t="s">
        <v>3303</v>
      </c>
      <c r="C890" t="s">
        <v>38</v>
      </c>
      <c r="D890" t="s">
        <v>24</v>
      </c>
      <c r="E890" t="s">
        <v>3288</v>
      </c>
      <c r="F890">
        <v>2026</v>
      </c>
      <c r="G890" t="s">
        <v>5657</v>
      </c>
      <c r="H890" s="4">
        <v>46170</v>
      </c>
      <c r="I890" s="4" t="str">
        <f t="shared" si="455"/>
        <v>Missouri Valley</v>
      </c>
      <c r="J890" s="2">
        <f t="shared" si="456"/>
        <v>0.192</v>
      </c>
      <c r="K890" s="2">
        <f t="shared" si="457"/>
        <v>0.38200000000000001</v>
      </c>
      <c r="L890" s="2">
        <f t="shared" si="458"/>
        <v>0.53800000000000003</v>
      </c>
      <c r="M890" s="2">
        <f t="shared" si="459"/>
        <v>0.92100000000000004</v>
      </c>
      <c r="N890" s="22" cm="1">
        <f t="array" ref="N890">IFERROR(INDEX(Stats_Hit_GP,MATCH($B890,Stats_Hit_Player,0)),"")</f>
        <v>17</v>
      </c>
      <c r="O890" s="22">
        <f t="shared" si="460"/>
        <v>34</v>
      </c>
      <c r="P890" s="22">
        <f t="shared" si="461"/>
        <v>26</v>
      </c>
      <c r="Q890" s="22">
        <f t="shared" si="462"/>
        <v>4</v>
      </c>
      <c r="R890" s="22">
        <f t="shared" si="463"/>
        <v>5</v>
      </c>
      <c r="S890" s="22">
        <f t="shared" si="464"/>
        <v>3</v>
      </c>
      <c r="T890" s="22">
        <f t="shared" si="465"/>
        <v>0</v>
      </c>
      <c r="U890" s="22">
        <f t="shared" si="466"/>
        <v>2</v>
      </c>
      <c r="V890" s="22">
        <f t="shared" si="467"/>
        <v>7</v>
      </c>
      <c r="W890" s="22">
        <f t="shared" si="468"/>
        <v>4</v>
      </c>
      <c r="X890" s="22">
        <f t="shared" si="469"/>
        <v>4</v>
      </c>
      <c r="Y890" s="22">
        <f t="shared" si="470"/>
        <v>7</v>
      </c>
      <c r="Z890" s="22">
        <f t="shared" si="471"/>
        <v>0</v>
      </c>
      <c r="AA890" s="22">
        <f t="shared" si="472"/>
        <v>0</v>
      </c>
      <c r="AB890" s="22" t="str">
        <f t="shared" si="473"/>
        <v/>
      </c>
      <c r="AC890" s="22" t="str">
        <f t="shared" si="474"/>
        <v/>
      </c>
      <c r="AD890" s="29" t="str">
        <f t="shared" si="475"/>
        <v/>
      </c>
      <c r="AE890" s="22" t="str">
        <f t="shared" si="476"/>
        <v/>
      </c>
      <c r="AF890" s="22" t="str">
        <f t="shared" si="477"/>
        <v/>
      </c>
      <c r="AG890" s="22" t="str">
        <f t="shared" si="478"/>
        <v/>
      </c>
      <c r="AH890" s="22" t="str">
        <f t="shared" si="479"/>
        <v/>
      </c>
      <c r="AI890" s="22" t="str">
        <f t="shared" si="480"/>
        <v/>
      </c>
      <c r="AJ890" s="31" t="str">
        <f t="shared" si="481"/>
        <v/>
      </c>
      <c r="AK890" s="22" t="str">
        <f t="shared" si="482"/>
        <v/>
      </c>
      <c r="AL890" s="22" t="str">
        <f t="shared" si="483"/>
        <v/>
      </c>
      <c r="AM890" s="22" t="str">
        <f t="shared" si="484"/>
        <v/>
      </c>
      <c r="AN890" s="22" t="str">
        <f t="shared" si="485"/>
        <v/>
      </c>
      <c r="AO890" s="22" t="str">
        <f t="shared" si="486"/>
        <v/>
      </c>
      <c r="AP890" s="22" t="str">
        <f t="shared" si="487"/>
        <v/>
      </c>
      <c r="AQ890" s="2" t="str">
        <f t="shared" si="488"/>
        <v/>
      </c>
    </row>
    <row r="891" spans="1:43" x14ac:dyDescent="0.25">
      <c r="A891" s="26" t="str">
        <f t="shared" si="489"/>
        <v/>
      </c>
      <c r="B891" t="s">
        <v>6585</v>
      </c>
      <c r="C891" t="s">
        <v>64</v>
      </c>
      <c r="D891" t="s">
        <v>37</v>
      </c>
      <c r="E891" t="s">
        <v>4924</v>
      </c>
      <c r="F891">
        <v>2026</v>
      </c>
      <c r="G891" t="s">
        <v>5657</v>
      </c>
      <c r="H891" s="4">
        <v>46170</v>
      </c>
      <c r="I891" s="4" t="str">
        <f t="shared" si="455"/>
        <v>Sun Belt</v>
      </c>
      <c r="J891" s="2" t="str">
        <f t="shared" si="456"/>
        <v/>
      </c>
      <c r="K891" s="2" t="str">
        <f t="shared" si="457"/>
        <v/>
      </c>
      <c r="L891" s="2" t="str">
        <f t="shared" si="458"/>
        <v/>
      </c>
      <c r="M891" s="2" t="str">
        <f t="shared" si="459"/>
        <v/>
      </c>
      <c r="N891" s="22" t="str" cm="1">
        <f t="array" ref="N891">IFERROR(INDEX(Stats_Hit_GP,MATCH($B891,Stats_Hit_Player,0)),"")</f>
        <v/>
      </c>
      <c r="O891" s="22" t="str">
        <f t="shared" si="460"/>
        <v/>
      </c>
      <c r="P891" s="22" t="str">
        <f t="shared" si="461"/>
        <v/>
      </c>
      <c r="Q891" s="22" t="str">
        <f t="shared" si="462"/>
        <v/>
      </c>
      <c r="R891" s="22" t="str">
        <f t="shared" si="463"/>
        <v/>
      </c>
      <c r="S891" s="22" t="str">
        <f t="shared" si="464"/>
        <v/>
      </c>
      <c r="T891" s="22" t="str">
        <f t="shared" si="465"/>
        <v/>
      </c>
      <c r="U891" s="22" t="str">
        <f t="shared" si="466"/>
        <v/>
      </c>
      <c r="V891" s="22" t="str">
        <f t="shared" si="467"/>
        <v/>
      </c>
      <c r="W891" s="22" t="str">
        <f t="shared" si="468"/>
        <v/>
      </c>
      <c r="X891" s="22" t="str">
        <f t="shared" si="469"/>
        <v/>
      </c>
      <c r="Y891" s="22" t="str">
        <f t="shared" si="470"/>
        <v/>
      </c>
      <c r="Z891" s="22" t="str">
        <f t="shared" si="471"/>
        <v/>
      </c>
      <c r="AA891" s="22" t="str">
        <f t="shared" si="472"/>
        <v/>
      </c>
      <c r="AB891" s="22">
        <f t="shared" si="473"/>
        <v>2</v>
      </c>
      <c r="AC891" s="22">
        <f t="shared" si="474"/>
        <v>3</v>
      </c>
      <c r="AD891" s="29">
        <f t="shared" si="475"/>
        <v>6.51</v>
      </c>
      <c r="AE891" s="22">
        <f t="shared" si="476"/>
        <v>12</v>
      </c>
      <c r="AF891" s="22">
        <f t="shared" si="477"/>
        <v>10</v>
      </c>
      <c r="AG891" s="22">
        <f t="shared" si="478"/>
        <v>0</v>
      </c>
      <c r="AH891" s="22">
        <f t="shared" si="479"/>
        <v>0</v>
      </c>
      <c r="AI891" s="22">
        <f t="shared" si="480"/>
        <v>0</v>
      </c>
      <c r="AJ891" s="31">
        <f t="shared" si="481"/>
        <v>47</v>
      </c>
      <c r="AK891" s="22">
        <f t="shared" si="482"/>
        <v>67</v>
      </c>
      <c r="AL891" s="22">
        <f t="shared" si="483"/>
        <v>36</v>
      </c>
      <c r="AM891" s="22">
        <f t="shared" si="484"/>
        <v>34</v>
      </c>
      <c r="AN891" s="22">
        <f t="shared" si="485"/>
        <v>25</v>
      </c>
      <c r="AO891" s="22">
        <f t="shared" si="486"/>
        <v>33</v>
      </c>
      <c r="AP891" s="22">
        <f t="shared" si="487"/>
        <v>8</v>
      </c>
      <c r="AQ891" s="2">
        <f t="shared" si="488"/>
        <v>0.33800000000000002</v>
      </c>
    </row>
    <row r="892" spans="1:43" x14ac:dyDescent="0.25">
      <c r="A892" s="26" t="str">
        <f t="shared" si="489"/>
        <v/>
      </c>
      <c r="B892" t="s">
        <v>6882</v>
      </c>
      <c r="C892" t="s">
        <v>64</v>
      </c>
      <c r="D892" t="s">
        <v>37</v>
      </c>
      <c r="E892" t="s">
        <v>126</v>
      </c>
      <c r="F892">
        <v>2026</v>
      </c>
      <c r="G892" t="s">
        <v>5657</v>
      </c>
      <c r="H892" s="4">
        <v>46170</v>
      </c>
      <c r="I892" s="4" t="str">
        <f t="shared" si="455"/>
        <v>Atlantic 10</v>
      </c>
      <c r="J892" s="2" t="str">
        <f t="shared" si="456"/>
        <v/>
      </c>
      <c r="K892" s="2" t="str">
        <f t="shared" si="457"/>
        <v/>
      </c>
      <c r="L892" s="2" t="str">
        <f t="shared" si="458"/>
        <v/>
      </c>
      <c r="M892" s="2" t="str">
        <f t="shared" si="459"/>
        <v/>
      </c>
      <c r="N892" s="22" t="str" cm="1">
        <f t="array" ref="N892">IFERROR(INDEX(Stats_Hit_GP,MATCH($B892,Stats_Hit_Player,0)),"")</f>
        <v/>
      </c>
      <c r="O892" s="22" t="str">
        <f t="shared" si="460"/>
        <v/>
      </c>
      <c r="P892" s="22" t="str">
        <f t="shared" si="461"/>
        <v/>
      </c>
      <c r="Q892" s="22" t="str">
        <f t="shared" si="462"/>
        <v/>
      </c>
      <c r="R892" s="22" t="str">
        <f t="shared" si="463"/>
        <v/>
      </c>
      <c r="S892" s="22" t="str">
        <f t="shared" si="464"/>
        <v/>
      </c>
      <c r="T892" s="22" t="str">
        <f t="shared" si="465"/>
        <v/>
      </c>
      <c r="U892" s="22" t="str">
        <f t="shared" si="466"/>
        <v/>
      </c>
      <c r="V892" s="22" t="str">
        <f t="shared" si="467"/>
        <v/>
      </c>
      <c r="W892" s="22" t="str">
        <f t="shared" si="468"/>
        <v/>
      </c>
      <c r="X892" s="22" t="str">
        <f t="shared" si="469"/>
        <v/>
      </c>
      <c r="Y892" s="22" t="str">
        <f t="shared" si="470"/>
        <v/>
      </c>
      <c r="Z892" s="22" t="str">
        <f t="shared" si="471"/>
        <v/>
      </c>
      <c r="AA892" s="22" t="str">
        <f t="shared" si="472"/>
        <v/>
      </c>
      <c r="AB892" s="22">
        <f t="shared" si="473"/>
        <v>4</v>
      </c>
      <c r="AC892" s="22">
        <f t="shared" si="474"/>
        <v>5</v>
      </c>
      <c r="AD892" s="29">
        <f t="shared" si="475"/>
        <v>5.93</v>
      </c>
      <c r="AE892" s="22">
        <f t="shared" si="476"/>
        <v>16</v>
      </c>
      <c r="AF892" s="22">
        <f t="shared" si="477"/>
        <v>9</v>
      </c>
      <c r="AG892" s="22">
        <f t="shared" si="478"/>
        <v>0</v>
      </c>
      <c r="AH892" s="22">
        <f t="shared" si="479"/>
        <v>0</v>
      </c>
      <c r="AI892" s="22">
        <f t="shared" si="480"/>
        <v>3</v>
      </c>
      <c r="AJ892" s="31">
        <f t="shared" si="481"/>
        <v>57.2</v>
      </c>
      <c r="AK892" s="22">
        <f t="shared" si="482"/>
        <v>60</v>
      </c>
      <c r="AL892" s="22">
        <f t="shared" si="483"/>
        <v>47</v>
      </c>
      <c r="AM892" s="22">
        <f t="shared" si="484"/>
        <v>38</v>
      </c>
      <c r="AN892" s="22">
        <f t="shared" si="485"/>
        <v>26</v>
      </c>
      <c r="AO892" s="22">
        <f t="shared" si="486"/>
        <v>58</v>
      </c>
      <c r="AP892" s="22">
        <f t="shared" si="487"/>
        <v>14</v>
      </c>
      <c r="AQ892" s="2">
        <f t="shared" si="488"/>
        <v>0.26300000000000001</v>
      </c>
    </row>
    <row r="893" spans="1:43" x14ac:dyDescent="0.25">
      <c r="A893" s="26" t="str">
        <f t="shared" si="489"/>
        <v/>
      </c>
      <c r="B893" t="s">
        <v>4930</v>
      </c>
      <c r="C893" t="s">
        <v>27</v>
      </c>
      <c r="D893" t="s">
        <v>37</v>
      </c>
      <c r="E893" t="s">
        <v>4924</v>
      </c>
      <c r="F893">
        <v>2026</v>
      </c>
      <c r="G893" t="s">
        <v>5657</v>
      </c>
      <c r="H893" s="4">
        <v>46170</v>
      </c>
      <c r="I893" s="4" t="str">
        <f t="shared" si="455"/>
        <v>Sun Belt</v>
      </c>
      <c r="J893" s="2">
        <f t="shared" si="456"/>
        <v>0.25700000000000001</v>
      </c>
      <c r="K893" s="2">
        <f t="shared" si="457"/>
        <v>0.33500000000000002</v>
      </c>
      <c r="L893" s="2">
        <f t="shared" si="458"/>
        <v>0.377</v>
      </c>
      <c r="M893" s="2">
        <f t="shared" si="459"/>
        <v>0.71199999999999997</v>
      </c>
      <c r="N893" s="22" cm="1">
        <f t="array" ref="N893">IFERROR(INDEX(Stats_Hit_GP,MATCH($B893,Stats_Hit_Player,0)),"")</f>
        <v>51</v>
      </c>
      <c r="O893" s="22">
        <f t="shared" si="460"/>
        <v>193</v>
      </c>
      <c r="P893" s="22">
        <f t="shared" si="461"/>
        <v>167</v>
      </c>
      <c r="Q893" s="22">
        <f t="shared" si="462"/>
        <v>35</v>
      </c>
      <c r="R893" s="22">
        <f t="shared" si="463"/>
        <v>43</v>
      </c>
      <c r="S893" s="22">
        <f t="shared" si="464"/>
        <v>18</v>
      </c>
      <c r="T893" s="22">
        <f t="shared" si="465"/>
        <v>1</v>
      </c>
      <c r="U893" s="22">
        <f t="shared" si="466"/>
        <v>0</v>
      </c>
      <c r="V893" s="22">
        <f t="shared" si="467"/>
        <v>20</v>
      </c>
      <c r="W893" s="22">
        <f t="shared" si="468"/>
        <v>8</v>
      </c>
      <c r="X893" s="22">
        <f t="shared" si="469"/>
        <v>12</v>
      </c>
      <c r="Y893" s="22">
        <f t="shared" si="470"/>
        <v>45</v>
      </c>
      <c r="Z893" s="22">
        <f t="shared" si="471"/>
        <v>7</v>
      </c>
      <c r="AA893" s="22">
        <f t="shared" si="472"/>
        <v>0</v>
      </c>
      <c r="AB893" s="22" t="str">
        <f t="shared" si="473"/>
        <v/>
      </c>
      <c r="AC893" s="22" t="str">
        <f t="shared" si="474"/>
        <v/>
      </c>
      <c r="AD893" s="29" t="str">
        <f t="shared" si="475"/>
        <v/>
      </c>
      <c r="AE893" s="22" t="str">
        <f t="shared" si="476"/>
        <v/>
      </c>
      <c r="AF893" s="22" t="str">
        <f t="shared" si="477"/>
        <v/>
      </c>
      <c r="AG893" s="22" t="str">
        <f t="shared" si="478"/>
        <v/>
      </c>
      <c r="AH893" s="22" t="str">
        <f t="shared" si="479"/>
        <v/>
      </c>
      <c r="AI893" s="22" t="str">
        <f t="shared" si="480"/>
        <v/>
      </c>
      <c r="AJ893" s="31" t="str">
        <f t="shared" si="481"/>
        <v/>
      </c>
      <c r="AK893" s="22" t="str">
        <f t="shared" si="482"/>
        <v/>
      </c>
      <c r="AL893" s="22" t="str">
        <f t="shared" si="483"/>
        <v/>
      </c>
      <c r="AM893" s="22" t="str">
        <f t="shared" si="484"/>
        <v/>
      </c>
      <c r="AN893" s="22" t="str">
        <f t="shared" si="485"/>
        <v/>
      </c>
      <c r="AO893" s="22" t="str">
        <f t="shared" si="486"/>
        <v/>
      </c>
      <c r="AP893" s="22" t="str">
        <f t="shared" si="487"/>
        <v/>
      </c>
      <c r="AQ893" s="2" t="str">
        <f t="shared" si="488"/>
        <v/>
      </c>
    </row>
    <row r="894" spans="1:43" x14ac:dyDescent="0.25">
      <c r="A894" s="26" t="str">
        <f t="shared" si="489"/>
        <v/>
      </c>
      <c r="B894" t="s">
        <v>6883</v>
      </c>
      <c r="C894" t="s">
        <v>64</v>
      </c>
      <c r="D894" t="s">
        <v>37</v>
      </c>
      <c r="E894" t="s">
        <v>4924</v>
      </c>
      <c r="F894">
        <v>2026</v>
      </c>
      <c r="G894" t="s">
        <v>5657</v>
      </c>
      <c r="H894" s="4">
        <v>46170</v>
      </c>
      <c r="I894" s="4" t="str">
        <f t="shared" si="455"/>
        <v>Sun Belt</v>
      </c>
      <c r="J894" s="2" t="str">
        <f t="shared" si="456"/>
        <v/>
      </c>
      <c r="K894" s="2" t="str">
        <f t="shared" si="457"/>
        <v/>
      </c>
      <c r="L894" s="2" t="str">
        <f t="shared" si="458"/>
        <v/>
      </c>
      <c r="M894" s="2" t="str">
        <f t="shared" si="459"/>
        <v/>
      </c>
      <c r="N894" s="22" t="str" cm="1">
        <f t="array" ref="N894">IFERROR(INDEX(Stats_Hit_GP,MATCH($B894,Stats_Hit_Player,0)),"")</f>
        <v/>
      </c>
      <c r="O894" s="22" t="str">
        <f t="shared" si="460"/>
        <v/>
      </c>
      <c r="P894" s="22" t="str">
        <f t="shared" si="461"/>
        <v/>
      </c>
      <c r="Q894" s="22" t="str">
        <f t="shared" si="462"/>
        <v/>
      </c>
      <c r="R894" s="22" t="str">
        <f t="shared" si="463"/>
        <v/>
      </c>
      <c r="S894" s="22" t="str">
        <f t="shared" si="464"/>
        <v/>
      </c>
      <c r="T894" s="22" t="str">
        <f t="shared" si="465"/>
        <v/>
      </c>
      <c r="U894" s="22" t="str">
        <f t="shared" si="466"/>
        <v/>
      </c>
      <c r="V894" s="22" t="str">
        <f t="shared" si="467"/>
        <v/>
      </c>
      <c r="W894" s="22" t="str">
        <f t="shared" si="468"/>
        <v/>
      </c>
      <c r="X894" s="22" t="str">
        <f t="shared" si="469"/>
        <v/>
      </c>
      <c r="Y894" s="22" t="str">
        <f t="shared" si="470"/>
        <v/>
      </c>
      <c r="Z894" s="22" t="str">
        <f t="shared" si="471"/>
        <v/>
      </c>
      <c r="AA894" s="22" t="str">
        <f t="shared" si="472"/>
        <v/>
      </c>
      <c r="AB894" s="22">
        <f t="shared" si="473"/>
        <v>5</v>
      </c>
      <c r="AC894" s="22">
        <f t="shared" si="474"/>
        <v>2</v>
      </c>
      <c r="AD894" s="29">
        <f t="shared" si="475"/>
        <v>4.25</v>
      </c>
      <c r="AE894" s="22">
        <f t="shared" si="476"/>
        <v>18</v>
      </c>
      <c r="AF894" s="22">
        <f t="shared" si="477"/>
        <v>1</v>
      </c>
      <c r="AG894" s="22">
        <f t="shared" si="478"/>
        <v>0</v>
      </c>
      <c r="AH894" s="22">
        <f t="shared" si="479"/>
        <v>0</v>
      </c>
      <c r="AI894" s="22">
        <f t="shared" si="480"/>
        <v>4</v>
      </c>
      <c r="AJ894" s="31">
        <f t="shared" si="481"/>
        <v>55</v>
      </c>
      <c r="AK894" s="22">
        <f t="shared" si="482"/>
        <v>47</v>
      </c>
      <c r="AL894" s="22">
        <f t="shared" si="483"/>
        <v>28</v>
      </c>
      <c r="AM894" s="22">
        <f t="shared" si="484"/>
        <v>26</v>
      </c>
      <c r="AN894" s="22">
        <f t="shared" si="485"/>
        <v>15</v>
      </c>
      <c r="AO894" s="22">
        <f t="shared" si="486"/>
        <v>63</v>
      </c>
      <c r="AP894" s="22">
        <f t="shared" si="487"/>
        <v>2</v>
      </c>
      <c r="AQ894" s="2">
        <f t="shared" si="488"/>
        <v>0.23200000000000001</v>
      </c>
    </row>
    <row r="895" spans="1:43" x14ac:dyDescent="0.25">
      <c r="A895" s="26" t="str">
        <f t="shared" si="489"/>
        <v/>
      </c>
      <c r="B895" t="s">
        <v>6580</v>
      </c>
      <c r="C895" t="s">
        <v>64</v>
      </c>
      <c r="D895" t="s">
        <v>37</v>
      </c>
      <c r="E895" t="s">
        <v>1272</v>
      </c>
      <c r="F895">
        <v>2026</v>
      </c>
      <c r="G895" t="s">
        <v>5657</v>
      </c>
      <c r="H895" s="4">
        <v>46170</v>
      </c>
      <c r="I895" s="4" t="str">
        <f t="shared" si="455"/>
        <v>Big 12</v>
      </c>
      <c r="J895" s="2" t="str">
        <f t="shared" si="456"/>
        <v/>
      </c>
      <c r="K895" s="2" t="str">
        <f t="shared" si="457"/>
        <v/>
      </c>
      <c r="L895" s="2" t="str">
        <f t="shared" si="458"/>
        <v/>
      </c>
      <c r="M895" s="2" t="str">
        <f t="shared" si="459"/>
        <v/>
      </c>
      <c r="N895" s="22" t="str" cm="1">
        <f t="array" ref="N895">IFERROR(INDEX(Stats_Hit_GP,MATCH($B895,Stats_Hit_Player,0)),"")</f>
        <v/>
      </c>
      <c r="O895" s="22" t="str">
        <f t="shared" si="460"/>
        <v/>
      </c>
      <c r="P895" s="22" t="str">
        <f t="shared" si="461"/>
        <v/>
      </c>
      <c r="Q895" s="22" t="str">
        <f t="shared" si="462"/>
        <v/>
      </c>
      <c r="R895" s="22" t="str">
        <f t="shared" si="463"/>
        <v/>
      </c>
      <c r="S895" s="22" t="str">
        <f t="shared" si="464"/>
        <v/>
      </c>
      <c r="T895" s="22" t="str">
        <f t="shared" si="465"/>
        <v/>
      </c>
      <c r="U895" s="22" t="str">
        <f t="shared" si="466"/>
        <v/>
      </c>
      <c r="V895" s="22" t="str">
        <f t="shared" si="467"/>
        <v/>
      </c>
      <c r="W895" s="22" t="str">
        <f t="shared" si="468"/>
        <v/>
      </c>
      <c r="X895" s="22" t="str">
        <f t="shared" si="469"/>
        <v/>
      </c>
      <c r="Y895" s="22" t="str">
        <f t="shared" si="470"/>
        <v/>
      </c>
      <c r="Z895" s="22" t="str">
        <f t="shared" si="471"/>
        <v/>
      </c>
      <c r="AA895" s="22" t="str">
        <f t="shared" si="472"/>
        <v/>
      </c>
      <c r="AB895" s="22">
        <f t="shared" si="473"/>
        <v>0</v>
      </c>
      <c r="AC895" s="22">
        <f t="shared" si="474"/>
        <v>0</v>
      </c>
      <c r="AD895" s="29">
        <f t="shared" si="475"/>
        <v>7.24</v>
      </c>
      <c r="AE895" s="22">
        <f t="shared" si="476"/>
        <v>11</v>
      </c>
      <c r="AF895" s="22">
        <f t="shared" si="477"/>
        <v>0</v>
      </c>
      <c r="AG895" s="22">
        <f t="shared" si="478"/>
        <v>0</v>
      </c>
      <c r="AH895" s="22">
        <f t="shared" si="479"/>
        <v>0</v>
      </c>
      <c r="AI895" s="22">
        <f t="shared" si="480"/>
        <v>0</v>
      </c>
      <c r="AJ895" s="31">
        <f t="shared" si="481"/>
        <v>13.2</v>
      </c>
      <c r="AK895" s="22">
        <f t="shared" si="482"/>
        <v>20</v>
      </c>
      <c r="AL895" s="22">
        <f t="shared" si="483"/>
        <v>15</v>
      </c>
      <c r="AM895" s="22">
        <f t="shared" si="484"/>
        <v>11</v>
      </c>
      <c r="AN895" s="22">
        <f t="shared" si="485"/>
        <v>7</v>
      </c>
      <c r="AO895" s="22">
        <f t="shared" si="486"/>
        <v>14</v>
      </c>
      <c r="AP895" s="22">
        <f t="shared" si="487"/>
        <v>1</v>
      </c>
      <c r="AQ895" s="2">
        <f t="shared" si="488"/>
        <v>0.33900000000000002</v>
      </c>
    </row>
    <row r="896" spans="1:43" x14ac:dyDescent="0.25">
      <c r="A896" s="26" t="str">
        <f t="shared" si="489"/>
        <v/>
      </c>
      <c r="B896" t="s">
        <v>6884</v>
      </c>
      <c r="C896" t="s">
        <v>64</v>
      </c>
      <c r="D896" t="s">
        <v>37</v>
      </c>
      <c r="E896" t="s">
        <v>3115</v>
      </c>
      <c r="F896">
        <v>2026</v>
      </c>
      <c r="G896" t="s">
        <v>5657</v>
      </c>
      <c r="H896" s="4">
        <v>46170</v>
      </c>
      <c r="I896" s="4" t="str">
        <f t="shared" si="455"/>
        <v>Mid-American</v>
      </c>
      <c r="J896" s="2" t="str">
        <f t="shared" si="456"/>
        <v/>
      </c>
      <c r="K896" s="2" t="str">
        <f t="shared" si="457"/>
        <v/>
      </c>
      <c r="L896" s="2" t="str">
        <f t="shared" si="458"/>
        <v/>
      </c>
      <c r="M896" s="2" t="str">
        <f t="shared" si="459"/>
        <v/>
      </c>
      <c r="N896" s="22" t="str" cm="1">
        <f t="array" ref="N896">IFERROR(INDEX(Stats_Hit_GP,MATCH($B896,Stats_Hit_Player,0)),"")</f>
        <v/>
      </c>
      <c r="O896" s="22" t="str">
        <f t="shared" si="460"/>
        <v/>
      </c>
      <c r="P896" s="22" t="str">
        <f t="shared" si="461"/>
        <v/>
      </c>
      <c r="Q896" s="22" t="str">
        <f t="shared" si="462"/>
        <v/>
      </c>
      <c r="R896" s="22" t="str">
        <f t="shared" si="463"/>
        <v/>
      </c>
      <c r="S896" s="22" t="str">
        <f t="shared" si="464"/>
        <v/>
      </c>
      <c r="T896" s="22" t="str">
        <f t="shared" si="465"/>
        <v/>
      </c>
      <c r="U896" s="22" t="str">
        <f t="shared" si="466"/>
        <v/>
      </c>
      <c r="V896" s="22" t="str">
        <f t="shared" si="467"/>
        <v/>
      </c>
      <c r="W896" s="22" t="str">
        <f t="shared" si="468"/>
        <v/>
      </c>
      <c r="X896" s="22" t="str">
        <f t="shared" si="469"/>
        <v/>
      </c>
      <c r="Y896" s="22" t="str">
        <f t="shared" si="470"/>
        <v/>
      </c>
      <c r="Z896" s="22" t="str">
        <f t="shared" si="471"/>
        <v/>
      </c>
      <c r="AA896" s="22" t="str">
        <f t="shared" si="472"/>
        <v/>
      </c>
      <c r="AB896" s="22">
        <f t="shared" si="473"/>
        <v>2</v>
      </c>
      <c r="AC896" s="22">
        <f t="shared" si="474"/>
        <v>2</v>
      </c>
      <c r="AD896" s="29">
        <f t="shared" si="475"/>
        <v>6.52</v>
      </c>
      <c r="AE896" s="22">
        <f t="shared" si="476"/>
        <v>13</v>
      </c>
      <c r="AF896" s="22">
        <f t="shared" si="477"/>
        <v>4</v>
      </c>
      <c r="AG896" s="22">
        <f t="shared" si="478"/>
        <v>0</v>
      </c>
      <c r="AH896" s="22">
        <f t="shared" si="479"/>
        <v>0</v>
      </c>
      <c r="AI896" s="22">
        <f t="shared" si="480"/>
        <v>0</v>
      </c>
      <c r="AJ896" s="31">
        <f t="shared" si="481"/>
        <v>29</v>
      </c>
      <c r="AK896" s="22">
        <f t="shared" si="482"/>
        <v>30</v>
      </c>
      <c r="AL896" s="22">
        <f t="shared" si="483"/>
        <v>23</v>
      </c>
      <c r="AM896" s="22">
        <f t="shared" si="484"/>
        <v>21</v>
      </c>
      <c r="AN896" s="22">
        <f t="shared" si="485"/>
        <v>13</v>
      </c>
      <c r="AO896" s="22">
        <f t="shared" si="486"/>
        <v>34</v>
      </c>
      <c r="AP896" s="22">
        <f t="shared" si="487"/>
        <v>7</v>
      </c>
      <c r="AQ896" s="2">
        <f t="shared" si="488"/>
        <v>0.27</v>
      </c>
    </row>
    <row r="897" spans="1:43" x14ac:dyDescent="0.25">
      <c r="A897" s="26" t="str">
        <f t="shared" si="489"/>
        <v/>
      </c>
      <c r="B897" t="s">
        <v>6885</v>
      </c>
      <c r="C897" t="s">
        <v>64</v>
      </c>
      <c r="D897" t="s">
        <v>37</v>
      </c>
      <c r="E897" t="s">
        <v>2376</v>
      </c>
      <c r="F897">
        <v>2026</v>
      </c>
      <c r="G897" t="s">
        <v>5657</v>
      </c>
      <c r="H897" s="4">
        <v>46170</v>
      </c>
      <c r="I897" s="4" t="str">
        <f t="shared" si="455"/>
        <v>Coastal</v>
      </c>
      <c r="J897" s="2" t="str">
        <f t="shared" si="456"/>
        <v/>
      </c>
      <c r="K897" s="2" t="str">
        <f t="shared" si="457"/>
        <v/>
      </c>
      <c r="L897" s="2" t="str">
        <f t="shared" si="458"/>
        <v/>
      </c>
      <c r="M897" s="2" t="str">
        <f t="shared" si="459"/>
        <v/>
      </c>
      <c r="N897" s="22" t="str" cm="1">
        <f t="array" ref="N897">IFERROR(INDEX(Stats_Hit_GP,MATCH($B897,Stats_Hit_Player,0)),"")</f>
        <v/>
      </c>
      <c r="O897" s="22" t="str">
        <f t="shared" si="460"/>
        <v/>
      </c>
      <c r="P897" s="22" t="str">
        <f t="shared" si="461"/>
        <v/>
      </c>
      <c r="Q897" s="22" t="str">
        <f t="shared" si="462"/>
        <v/>
      </c>
      <c r="R897" s="22" t="str">
        <f t="shared" si="463"/>
        <v/>
      </c>
      <c r="S897" s="22" t="str">
        <f t="shared" si="464"/>
        <v/>
      </c>
      <c r="T897" s="22" t="str">
        <f t="shared" si="465"/>
        <v/>
      </c>
      <c r="U897" s="22" t="str">
        <f t="shared" si="466"/>
        <v/>
      </c>
      <c r="V897" s="22" t="str">
        <f t="shared" si="467"/>
        <v/>
      </c>
      <c r="W897" s="22" t="str">
        <f t="shared" si="468"/>
        <v/>
      </c>
      <c r="X897" s="22" t="str">
        <f t="shared" si="469"/>
        <v/>
      </c>
      <c r="Y897" s="22" t="str">
        <f t="shared" si="470"/>
        <v/>
      </c>
      <c r="Z897" s="22" t="str">
        <f t="shared" si="471"/>
        <v/>
      </c>
      <c r="AA897" s="22" t="str">
        <f t="shared" si="472"/>
        <v/>
      </c>
      <c r="AB897" s="22">
        <f t="shared" si="473"/>
        <v>0</v>
      </c>
      <c r="AC897" s="22">
        <f t="shared" si="474"/>
        <v>0</v>
      </c>
      <c r="AD897" s="29">
        <f t="shared" si="475"/>
        <v>108</v>
      </c>
      <c r="AE897" s="22">
        <f t="shared" si="476"/>
        <v>1</v>
      </c>
      <c r="AF897" s="22">
        <f t="shared" si="477"/>
        <v>0</v>
      </c>
      <c r="AG897" s="22">
        <f t="shared" si="478"/>
        <v>0</v>
      </c>
      <c r="AH897" s="22">
        <f t="shared" si="479"/>
        <v>0</v>
      </c>
      <c r="AI897" s="22">
        <f t="shared" si="480"/>
        <v>0</v>
      </c>
      <c r="AJ897" s="31">
        <f t="shared" si="481"/>
        <v>0.1</v>
      </c>
      <c r="AK897" s="22">
        <f t="shared" si="482"/>
        <v>2</v>
      </c>
      <c r="AL897" s="22">
        <f t="shared" si="483"/>
        <v>4</v>
      </c>
      <c r="AM897" s="22">
        <f t="shared" si="484"/>
        <v>4</v>
      </c>
      <c r="AN897" s="22">
        <f t="shared" si="485"/>
        <v>1</v>
      </c>
      <c r="AO897" s="22">
        <f t="shared" si="486"/>
        <v>0</v>
      </c>
      <c r="AP897" s="22">
        <f t="shared" si="487"/>
        <v>1</v>
      </c>
      <c r="AQ897" s="2">
        <f t="shared" si="488"/>
        <v>0.66700000000000004</v>
      </c>
    </row>
    <row r="898" spans="1:43" x14ac:dyDescent="0.25">
      <c r="A898" s="26" t="str">
        <f t="shared" si="489"/>
        <v/>
      </c>
      <c r="B898" t="s">
        <v>3305</v>
      </c>
      <c r="C898" t="s">
        <v>35</v>
      </c>
      <c r="D898" t="s">
        <v>24</v>
      </c>
      <c r="E898" t="s">
        <v>3288</v>
      </c>
      <c r="F898">
        <v>2026</v>
      </c>
      <c r="G898" t="s">
        <v>5657</v>
      </c>
      <c r="H898" s="4">
        <v>46170</v>
      </c>
      <c r="I898" s="4" t="str">
        <f t="shared" ref="I898:I961" si="490">IFERROR(INDEX(Conferences_Conference,MATCH(E898,Conferences_Team,0)),"")</f>
        <v>Missouri Valley</v>
      </c>
      <c r="J898" s="2">
        <f t="shared" ref="J898:J961" si="491">IFERROR(INDEX(Stats_Hit_AVG,MATCH($B898,Stats_Hit_Player,0)),"")</f>
        <v>0</v>
      </c>
      <c r="K898" s="2">
        <f t="shared" ref="K898:K961" si="492">IFERROR(INDEX(Stats_Hit_OBP,MATCH($B898,Stats_Hit_Player,0)),"")</f>
        <v>0</v>
      </c>
      <c r="L898" s="2">
        <f t="shared" ref="L898:L961" si="493">IFERROR(INDEX(Stats_Hit_SLG,MATCH($B898,Stats_Hit_Player,0)),"")</f>
        <v>0</v>
      </c>
      <c r="M898" s="2">
        <f t="shared" ref="M898:M961" si="494">IFERROR(INDEX(Stats_Hit_OPS,MATCH($B898,Stats_Hit_Player,0)),"")</f>
        <v>0</v>
      </c>
      <c r="N898" s="22" cm="1">
        <f t="array" ref="N898">IFERROR(INDEX(Stats_Hit_GP,MATCH($B898,Stats_Hit_Player,0)),"")</f>
        <v>1</v>
      </c>
      <c r="O898" s="22">
        <f t="shared" ref="O898:O961" si="495">IFERROR(INDEX(Stats_Hit_PA,MATCH($B898,Stats_Hit_Player,0)),"")</f>
        <v>1</v>
      </c>
      <c r="P898" s="22">
        <f t="shared" ref="P898:P961" si="496">IFERROR(INDEX(Stats_Hit_AB,MATCH($B898,Stats_Hit_Player,0)),"")</f>
        <v>1</v>
      </c>
      <c r="Q898" s="22">
        <f t="shared" ref="Q898:Q961" si="497">IFERROR(INDEX(Stats_Hit_R,MATCH($B898,Stats_Hit_Player,0)),"")</f>
        <v>2</v>
      </c>
      <c r="R898" s="22">
        <f t="shared" ref="R898:R961" si="498">IFERROR(INDEX(Stats_Hit_H,MATCH($B898,Stats_Hit_Player,0)),"")</f>
        <v>0</v>
      </c>
      <c r="S898" s="22">
        <f t="shared" ref="S898:S961" si="499">IFERROR(INDEX(Stats_Hit_2B,MATCH($B898,Stats_Hit_Player,0)),"")</f>
        <v>0</v>
      </c>
      <c r="T898" s="22">
        <f t="shared" ref="T898:T961" si="500">IFERROR(INDEX(Stats_Hit_3B,MATCH($B898,Stats_Hit_Player,0)),"")</f>
        <v>0</v>
      </c>
      <c r="U898" s="22">
        <f t="shared" ref="U898:U961" si="501">IFERROR(INDEX(Stats_Hit_HR,MATCH($B898,Stats_Hit_Player,0)),"")</f>
        <v>0</v>
      </c>
      <c r="V898" s="22">
        <f t="shared" ref="V898:V961" si="502">IFERROR(INDEX(Stats_Hit_RBI,MATCH($B898,Stats_Hit_Player,0)),"")</f>
        <v>0</v>
      </c>
      <c r="W898" s="22">
        <f t="shared" ref="W898:W961" si="503">IFERROR(INDEX(Stats_Hit_HBP,MATCH($B898,Stats_Hit_Player,0)),"")</f>
        <v>0</v>
      </c>
      <c r="X898" s="22">
        <f t="shared" ref="X898:X961" si="504">IFERROR(INDEX(Stats_Hit_BB,MATCH($B898,Stats_Hit_Player,0)),"")</f>
        <v>0</v>
      </c>
      <c r="Y898" s="22">
        <f t="shared" ref="Y898:Y961" si="505">IFERROR(INDEX(Stats_Hit_K,MATCH($B898,Stats_Hit_Player,0)),"")</f>
        <v>0</v>
      </c>
      <c r="Z898" s="22">
        <f t="shared" ref="Z898:Z961" si="506">IFERROR(INDEX(Stats_Hit_SB,MATCH($B898,Stats_Hit_Player,0)),"")</f>
        <v>0</v>
      </c>
      <c r="AA898" s="22">
        <f t="shared" ref="AA898:AA961" si="507">IFERROR(INDEX(Stats_Hit_CS,MATCH($B898,Stats_Hit_Player,0)),"")</f>
        <v>0</v>
      </c>
      <c r="AB898" s="22" t="str">
        <f t="shared" ref="AB898:AB961" si="508">IFERROR(INDEX(Stats_Pitch_Win,MATCH($B898,Stats_Pitch_Player,0)),"")</f>
        <v/>
      </c>
      <c r="AC898" s="22" t="str">
        <f t="shared" ref="AC898:AC961" si="509">IFERROR(INDEX(Stats_Pitch_Loss,MATCH($B898,Stats_Pitch_Player,0)),"")</f>
        <v/>
      </c>
      <c r="AD898" s="29" t="str">
        <f t="shared" ref="AD898:AD961" si="510">IFERROR(INDEX(Stats_Pitch_ERA,MATCH($B898,Stats_Pitch_Player,0)),"")</f>
        <v/>
      </c>
      <c r="AE898" s="22" t="str">
        <f t="shared" ref="AE898:AE961" si="511">IFERROR(INDEX(Stats_Pitch_App,MATCH($B898,Stats_Pitch_Player,0)),"")</f>
        <v/>
      </c>
      <c r="AF898" s="22" t="str">
        <f t="shared" ref="AF898:AF961" si="512">IFERROR(INDEX(Stats_Pitch_GS,MATCH($B898,Stats_Pitch_Player,0)),"")</f>
        <v/>
      </c>
      <c r="AG898" s="22" t="str">
        <f t="shared" ref="AG898:AG961" si="513">IFERROR(INDEX(Stats_Pitch_CG,MATCH($B898,Stats_Pitch_Player,0)),"")</f>
        <v/>
      </c>
      <c r="AH898" s="22" t="str">
        <f t="shared" ref="AH898:AH961" si="514">IFERROR(INDEX(Stats_Pitch_SHO,MATCH($B898,Stats_Pitch_Player,0)),"")</f>
        <v/>
      </c>
      <c r="AI898" s="22" t="str">
        <f t="shared" ref="AI898:AI961" si="515">IFERROR(INDEX(Stats_Pitch_SV,MATCH($B898,Stats_Pitch_Player,0)),"")</f>
        <v/>
      </c>
      <c r="AJ898" s="31" t="str">
        <f t="shared" ref="AJ898:AJ961" si="516">IFERROR(INDEX(Stats_Pitch_IP,MATCH($B898,Stats_Pitch_Player,0)),"")</f>
        <v/>
      </c>
      <c r="AK898" s="22" t="str">
        <f t="shared" ref="AK898:AK961" si="517">IFERROR(INDEX(Stats_Pitch_H,MATCH($B898,Stats_Pitch_Player,0)),"")</f>
        <v/>
      </c>
      <c r="AL898" s="22" t="str">
        <f t="shared" ref="AL898:AL961" si="518">IFERROR(INDEX(Stats_Pitch_R,MATCH($B898,Stats_Pitch_Player,0)),"")</f>
        <v/>
      </c>
      <c r="AM898" s="22" t="str">
        <f t="shared" ref="AM898:AM961" si="519">IFERROR(INDEX(Stats_Pitch_ER,MATCH($B898,Stats_Pitch_Player,0)),"")</f>
        <v/>
      </c>
      <c r="AN898" s="22" t="str">
        <f t="shared" ref="AN898:AN961" si="520">IFERROR(INDEX(Stats_Pitch_BB,MATCH($B898,Stats_Pitch_Player,0)),"")</f>
        <v/>
      </c>
      <c r="AO898" s="22" t="str">
        <f t="shared" ref="AO898:AO961" si="521">IFERROR(INDEX(Stats_Pitch_K,MATCH($B898,Stats_Pitch_Player,0)),"")</f>
        <v/>
      </c>
      <c r="AP898" s="22" t="str">
        <f t="shared" ref="AP898:AP961" si="522">IFERROR(INDEX(Stats_Pitch_HBP,MATCH($B898,Stats_Pitch_Player,0)),"")</f>
        <v/>
      </c>
      <c r="AQ898" s="2" t="str">
        <f t="shared" ref="AQ898:AQ961" si="523">IFERROR(INDEX(Stats_Pitch_BA,MATCH($B898,Stats_Pitch_Player,0)),"")</f>
        <v/>
      </c>
    </row>
    <row r="899" spans="1:43" x14ac:dyDescent="0.25">
      <c r="A899" s="26" t="str">
        <f t="shared" ref="A899:A962" si="524">IF(OR(D899="SR", D899="GR"), 1, "")</f>
        <v/>
      </c>
      <c r="B899" t="s">
        <v>1019</v>
      </c>
      <c r="C899" t="s">
        <v>25</v>
      </c>
      <c r="D899" t="s">
        <v>24</v>
      </c>
      <c r="E899" t="s">
        <v>1002</v>
      </c>
      <c r="F899">
        <v>2026</v>
      </c>
      <c r="G899" t="s">
        <v>5657</v>
      </c>
      <c r="H899" s="4">
        <v>46170</v>
      </c>
      <c r="I899" s="4" t="str">
        <f t="shared" si="490"/>
        <v>Atlantic Sun</v>
      </c>
      <c r="J899" s="2">
        <f t="shared" si="491"/>
        <v>0.16700000000000001</v>
      </c>
      <c r="K899" s="2">
        <f t="shared" si="492"/>
        <v>0.38900000000000001</v>
      </c>
      <c r="L899" s="2">
        <f t="shared" si="493"/>
        <v>0.41699999999999998</v>
      </c>
      <c r="M899" s="2">
        <f t="shared" si="494"/>
        <v>0.80600000000000005</v>
      </c>
      <c r="N899" s="22" cm="1">
        <f t="array" ref="N899">IFERROR(INDEX(Stats_Hit_GP,MATCH($B899,Stats_Hit_Player,0)),"")</f>
        <v>8</v>
      </c>
      <c r="O899" s="22">
        <f t="shared" si="495"/>
        <v>18</v>
      </c>
      <c r="P899" s="22">
        <f t="shared" si="496"/>
        <v>12</v>
      </c>
      <c r="Q899" s="22">
        <f t="shared" si="497"/>
        <v>2</v>
      </c>
      <c r="R899" s="22">
        <f t="shared" si="498"/>
        <v>2</v>
      </c>
      <c r="S899" s="22">
        <f t="shared" si="499"/>
        <v>0</v>
      </c>
      <c r="T899" s="22">
        <f t="shared" si="500"/>
        <v>0</v>
      </c>
      <c r="U899" s="22">
        <f t="shared" si="501"/>
        <v>1</v>
      </c>
      <c r="V899" s="22">
        <f t="shared" si="502"/>
        <v>4</v>
      </c>
      <c r="W899" s="22">
        <f t="shared" si="503"/>
        <v>1</v>
      </c>
      <c r="X899" s="22">
        <f t="shared" si="504"/>
        <v>4</v>
      </c>
      <c r="Y899" s="22">
        <f t="shared" si="505"/>
        <v>2</v>
      </c>
      <c r="Z899" s="22">
        <f t="shared" si="506"/>
        <v>0</v>
      </c>
      <c r="AA899" s="22">
        <f t="shared" si="507"/>
        <v>0</v>
      </c>
      <c r="AB899" s="22" t="str">
        <f t="shared" si="508"/>
        <v/>
      </c>
      <c r="AC899" s="22" t="str">
        <f t="shared" si="509"/>
        <v/>
      </c>
      <c r="AD899" s="29" t="str">
        <f t="shared" si="510"/>
        <v/>
      </c>
      <c r="AE899" s="22" t="str">
        <f t="shared" si="511"/>
        <v/>
      </c>
      <c r="AF899" s="22" t="str">
        <f t="shared" si="512"/>
        <v/>
      </c>
      <c r="AG899" s="22" t="str">
        <f t="shared" si="513"/>
        <v/>
      </c>
      <c r="AH899" s="22" t="str">
        <f t="shared" si="514"/>
        <v/>
      </c>
      <c r="AI899" s="22" t="str">
        <f t="shared" si="515"/>
        <v/>
      </c>
      <c r="AJ899" s="31" t="str">
        <f t="shared" si="516"/>
        <v/>
      </c>
      <c r="AK899" s="22" t="str">
        <f t="shared" si="517"/>
        <v/>
      </c>
      <c r="AL899" s="22" t="str">
        <f t="shared" si="518"/>
        <v/>
      </c>
      <c r="AM899" s="22" t="str">
        <f t="shared" si="519"/>
        <v/>
      </c>
      <c r="AN899" s="22" t="str">
        <f t="shared" si="520"/>
        <v/>
      </c>
      <c r="AO899" s="22" t="str">
        <f t="shared" si="521"/>
        <v/>
      </c>
      <c r="AP899" s="22" t="str">
        <f t="shared" si="522"/>
        <v/>
      </c>
      <c r="AQ899" s="2" t="str">
        <f t="shared" si="523"/>
        <v/>
      </c>
    </row>
    <row r="900" spans="1:43" x14ac:dyDescent="0.25">
      <c r="A900" s="26" t="str">
        <f t="shared" si="524"/>
        <v/>
      </c>
      <c r="B900" t="s">
        <v>6447</v>
      </c>
      <c r="C900" t="s">
        <v>64</v>
      </c>
      <c r="D900" t="s">
        <v>37</v>
      </c>
      <c r="E900" t="s">
        <v>3540</v>
      </c>
      <c r="F900">
        <v>2026</v>
      </c>
      <c r="G900" t="s">
        <v>5657</v>
      </c>
      <c r="H900" s="4">
        <v>46170</v>
      </c>
      <c r="I900" s="4" t="str">
        <f t="shared" si="490"/>
        <v>Mountain West</v>
      </c>
      <c r="J900" s="2" t="str">
        <f t="shared" si="491"/>
        <v/>
      </c>
      <c r="K900" s="2" t="str">
        <f t="shared" si="492"/>
        <v/>
      </c>
      <c r="L900" s="2" t="str">
        <f t="shared" si="493"/>
        <v/>
      </c>
      <c r="M900" s="2" t="str">
        <f t="shared" si="494"/>
        <v/>
      </c>
      <c r="N900" s="22" t="str" cm="1">
        <f t="array" ref="N900">IFERROR(INDEX(Stats_Hit_GP,MATCH($B900,Stats_Hit_Player,0)),"")</f>
        <v/>
      </c>
      <c r="O900" s="22" t="str">
        <f t="shared" si="495"/>
        <v/>
      </c>
      <c r="P900" s="22" t="str">
        <f t="shared" si="496"/>
        <v/>
      </c>
      <c r="Q900" s="22" t="str">
        <f t="shared" si="497"/>
        <v/>
      </c>
      <c r="R900" s="22" t="str">
        <f t="shared" si="498"/>
        <v/>
      </c>
      <c r="S900" s="22" t="str">
        <f t="shared" si="499"/>
        <v/>
      </c>
      <c r="T900" s="22" t="str">
        <f t="shared" si="500"/>
        <v/>
      </c>
      <c r="U900" s="22" t="str">
        <f t="shared" si="501"/>
        <v/>
      </c>
      <c r="V900" s="22" t="str">
        <f t="shared" si="502"/>
        <v/>
      </c>
      <c r="W900" s="22" t="str">
        <f t="shared" si="503"/>
        <v/>
      </c>
      <c r="X900" s="22" t="str">
        <f t="shared" si="504"/>
        <v/>
      </c>
      <c r="Y900" s="22" t="str">
        <f t="shared" si="505"/>
        <v/>
      </c>
      <c r="Z900" s="22" t="str">
        <f t="shared" si="506"/>
        <v/>
      </c>
      <c r="AA900" s="22" t="str">
        <f t="shared" si="507"/>
        <v/>
      </c>
      <c r="AB900" s="22">
        <f t="shared" si="508"/>
        <v>2</v>
      </c>
      <c r="AC900" s="22">
        <f t="shared" si="509"/>
        <v>1</v>
      </c>
      <c r="AD900" s="29">
        <f t="shared" si="510"/>
        <v>8.5500000000000007</v>
      </c>
      <c r="AE900" s="22">
        <f t="shared" si="511"/>
        <v>13</v>
      </c>
      <c r="AF900" s="22">
        <f t="shared" si="512"/>
        <v>1</v>
      </c>
      <c r="AG900" s="22">
        <f t="shared" si="513"/>
        <v>0</v>
      </c>
      <c r="AH900" s="22">
        <f t="shared" si="514"/>
        <v>0</v>
      </c>
      <c r="AI900" s="22">
        <f t="shared" si="515"/>
        <v>1</v>
      </c>
      <c r="AJ900" s="31">
        <f t="shared" si="516"/>
        <v>20</v>
      </c>
      <c r="AK900" s="22">
        <f t="shared" si="517"/>
        <v>20</v>
      </c>
      <c r="AL900" s="22">
        <f t="shared" si="518"/>
        <v>19</v>
      </c>
      <c r="AM900" s="22">
        <f t="shared" si="519"/>
        <v>19</v>
      </c>
      <c r="AN900" s="22">
        <f t="shared" si="520"/>
        <v>10</v>
      </c>
      <c r="AO900" s="22">
        <f t="shared" si="521"/>
        <v>18</v>
      </c>
      <c r="AP900" s="22">
        <f t="shared" si="522"/>
        <v>7</v>
      </c>
      <c r="AQ900" s="2">
        <f t="shared" si="523"/>
        <v>0.26</v>
      </c>
    </row>
    <row r="901" spans="1:43" x14ac:dyDescent="0.25">
      <c r="A901" s="26" t="str">
        <f t="shared" si="524"/>
        <v/>
      </c>
      <c r="B901" t="s">
        <v>243</v>
      </c>
      <c r="C901" t="s">
        <v>30</v>
      </c>
      <c r="D901" t="s">
        <v>37</v>
      </c>
      <c r="E901" t="s">
        <v>240</v>
      </c>
      <c r="F901">
        <v>2026</v>
      </c>
      <c r="G901" t="s">
        <v>5657</v>
      </c>
      <c r="H901" s="4">
        <v>46170</v>
      </c>
      <c r="I901" s="4" t="str">
        <f t="shared" si="490"/>
        <v>Atlantic 10</v>
      </c>
      <c r="J901" s="2">
        <f t="shared" si="491"/>
        <v>0.27400000000000002</v>
      </c>
      <c r="K901" s="2">
        <f t="shared" si="492"/>
        <v>0.35499999999999998</v>
      </c>
      <c r="L901" s="2">
        <f t="shared" si="493"/>
        <v>0.58299999999999996</v>
      </c>
      <c r="M901" s="2">
        <f t="shared" si="494"/>
        <v>0.93799999999999994</v>
      </c>
      <c r="N901" s="22" cm="1">
        <f t="array" ref="N901">IFERROR(INDEX(Stats_Hit_GP,MATCH($B901,Stats_Hit_Player,0)),"")</f>
        <v>48</v>
      </c>
      <c r="O901" s="22">
        <f t="shared" si="495"/>
        <v>201</v>
      </c>
      <c r="P901" s="22">
        <f t="shared" si="496"/>
        <v>175</v>
      </c>
      <c r="Q901" s="22">
        <f t="shared" si="497"/>
        <v>38</v>
      </c>
      <c r="R901" s="22">
        <f t="shared" si="498"/>
        <v>48</v>
      </c>
      <c r="S901" s="22">
        <f t="shared" si="499"/>
        <v>10</v>
      </c>
      <c r="T901" s="22">
        <f t="shared" si="500"/>
        <v>1</v>
      </c>
      <c r="U901" s="22">
        <f t="shared" si="501"/>
        <v>14</v>
      </c>
      <c r="V901" s="22">
        <f t="shared" si="502"/>
        <v>45</v>
      </c>
      <c r="W901" s="22">
        <f t="shared" si="503"/>
        <v>13</v>
      </c>
      <c r="X901" s="22">
        <f t="shared" si="504"/>
        <v>9</v>
      </c>
      <c r="Y901" s="22">
        <f t="shared" si="505"/>
        <v>67</v>
      </c>
      <c r="Z901" s="22">
        <f t="shared" si="506"/>
        <v>3</v>
      </c>
      <c r="AA901" s="22">
        <f t="shared" si="507"/>
        <v>1</v>
      </c>
      <c r="AB901" s="22">
        <f t="shared" si="508"/>
        <v>0</v>
      </c>
      <c r="AC901" s="22">
        <f t="shared" si="509"/>
        <v>4</v>
      </c>
      <c r="AD901" s="29">
        <f t="shared" si="510"/>
        <v>6.93</v>
      </c>
      <c r="AE901" s="22">
        <f t="shared" si="511"/>
        <v>17</v>
      </c>
      <c r="AF901" s="22">
        <f t="shared" si="512"/>
        <v>1</v>
      </c>
      <c r="AG901" s="22">
        <f t="shared" si="513"/>
        <v>0</v>
      </c>
      <c r="AH901" s="22">
        <f t="shared" si="514"/>
        <v>0</v>
      </c>
      <c r="AI901" s="22">
        <f t="shared" si="515"/>
        <v>2</v>
      </c>
      <c r="AJ901" s="31">
        <f t="shared" si="516"/>
        <v>24.2</v>
      </c>
      <c r="AK901" s="22">
        <f t="shared" si="517"/>
        <v>39</v>
      </c>
      <c r="AL901" s="22">
        <f t="shared" si="518"/>
        <v>22</v>
      </c>
      <c r="AM901" s="22">
        <f t="shared" si="519"/>
        <v>19</v>
      </c>
      <c r="AN901" s="22">
        <f t="shared" si="520"/>
        <v>14</v>
      </c>
      <c r="AO901" s="22">
        <f t="shared" si="521"/>
        <v>20</v>
      </c>
      <c r="AP901" s="22">
        <f t="shared" si="522"/>
        <v>1</v>
      </c>
      <c r="AQ901" s="2">
        <f t="shared" si="523"/>
        <v>0.36099999999999999</v>
      </c>
    </row>
    <row r="902" spans="1:43" x14ac:dyDescent="0.25">
      <c r="A902" s="26" t="str">
        <f t="shared" si="524"/>
        <v/>
      </c>
      <c r="B902" t="s">
        <v>6553</v>
      </c>
      <c r="C902" t="s">
        <v>64</v>
      </c>
      <c r="D902" t="s">
        <v>37</v>
      </c>
      <c r="E902" t="s">
        <v>4823</v>
      </c>
      <c r="F902">
        <v>2026</v>
      </c>
      <c r="G902" t="s">
        <v>5657</v>
      </c>
      <c r="H902" s="4">
        <v>46170</v>
      </c>
      <c r="I902" s="4" t="str">
        <f t="shared" si="490"/>
        <v>Summit</v>
      </c>
      <c r="J902" s="2" t="str">
        <f t="shared" si="491"/>
        <v/>
      </c>
      <c r="K902" s="2" t="str">
        <f t="shared" si="492"/>
        <v/>
      </c>
      <c r="L902" s="2" t="str">
        <f t="shared" si="493"/>
        <v/>
      </c>
      <c r="M902" s="2" t="str">
        <f t="shared" si="494"/>
        <v/>
      </c>
      <c r="N902" s="22" t="str" cm="1">
        <f t="array" ref="N902">IFERROR(INDEX(Stats_Hit_GP,MATCH($B902,Stats_Hit_Player,0)),"")</f>
        <v/>
      </c>
      <c r="O902" s="22" t="str">
        <f t="shared" si="495"/>
        <v/>
      </c>
      <c r="P902" s="22" t="str">
        <f t="shared" si="496"/>
        <v/>
      </c>
      <c r="Q902" s="22" t="str">
        <f t="shared" si="497"/>
        <v/>
      </c>
      <c r="R902" s="22" t="str">
        <f t="shared" si="498"/>
        <v/>
      </c>
      <c r="S902" s="22" t="str">
        <f t="shared" si="499"/>
        <v/>
      </c>
      <c r="T902" s="22" t="str">
        <f t="shared" si="500"/>
        <v/>
      </c>
      <c r="U902" s="22" t="str">
        <f t="shared" si="501"/>
        <v/>
      </c>
      <c r="V902" s="22" t="str">
        <f t="shared" si="502"/>
        <v/>
      </c>
      <c r="W902" s="22" t="str">
        <f t="shared" si="503"/>
        <v/>
      </c>
      <c r="X902" s="22" t="str">
        <f t="shared" si="504"/>
        <v/>
      </c>
      <c r="Y902" s="22" t="str">
        <f t="shared" si="505"/>
        <v/>
      </c>
      <c r="Z902" s="22" t="str">
        <f t="shared" si="506"/>
        <v/>
      </c>
      <c r="AA902" s="22" t="str">
        <f t="shared" si="507"/>
        <v/>
      </c>
      <c r="AB902" s="22">
        <f t="shared" si="508"/>
        <v>1</v>
      </c>
      <c r="AC902" s="22">
        <f t="shared" si="509"/>
        <v>3</v>
      </c>
      <c r="AD902" s="29">
        <f t="shared" si="510"/>
        <v>5.82</v>
      </c>
      <c r="AE902" s="22">
        <f t="shared" si="511"/>
        <v>20</v>
      </c>
      <c r="AF902" s="22">
        <f t="shared" si="512"/>
        <v>0</v>
      </c>
      <c r="AG902" s="22">
        <f t="shared" si="513"/>
        <v>0</v>
      </c>
      <c r="AH902" s="22">
        <f t="shared" si="514"/>
        <v>0</v>
      </c>
      <c r="AI902" s="22">
        <f t="shared" si="515"/>
        <v>3</v>
      </c>
      <c r="AJ902" s="31">
        <f t="shared" si="516"/>
        <v>34</v>
      </c>
      <c r="AK902" s="22">
        <f t="shared" si="517"/>
        <v>32</v>
      </c>
      <c r="AL902" s="22">
        <f t="shared" si="518"/>
        <v>25</v>
      </c>
      <c r="AM902" s="22">
        <f t="shared" si="519"/>
        <v>22</v>
      </c>
      <c r="AN902" s="22">
        <f t="shared" si="520"/>
        <v>21</v>
      </c>
      <c r="AO902" s="22">
        <f t="shared" si="521"/>
        <v>37</v>
      </c>
      <c r="AP902" s="22">
        <f t="shared" si="522"/>
        <v>5</v>
      </c>
      <c r="AQ902" s="2">
        <f t="shared" si="523"/>
        <v>0.25600000000000001</v>
      </c>
    </row>
    <row r="903" spans="1:43" x14ac:dyDescent="0.25">
      <c r="A903" s="26">
        <f t="shared" si="524"/>
        <v>1</v>
      </c>
      <c r="B903" t="s">
        <v>6886</v>
      </c>
      <c r="C903" t="s">
        <v>64</v>
      </c>
      <c r="D903" t="s">
        <v>29</v>
      </c>
      <c r="E903" t="s">
        <v>3448</v>
      </c>
      <c r="F903">
        <v>2026</v>
      </c>
      <c r="G903" t="s">
        <v>5657</v>
      </c>
      <c r="H903" s="4">
        <v>46170</v>
      </c>
      <c r="I903" s="4" t="str">
        <f t="shared" si="490"/>
        <v>Mountain West</v>
      </c>
      <c r="J903" s="2" t="str">
        <f t="shared" si="491"/>
        <v/>
      </c>
      <c r="K903" s="2" t="str">
        <f t="shared" si="492"/>
        <v/>
      </c>
      <c r="L903" s="2" t="str">
        <f t="shared" si="493"/>
        <v/>
      </c>
      <c r="M903" s="2" t="str">
        <f t="shared" si="494"/>
        <v/>
      </c>
      <c r="N903" s="22" t="str" cm="1">
        <f t="array" ref="N903">IFERROR(INDEX(Stats_Hit_GP,MATCH($B903,Stats_Hit_Player,0)),"")</f>
        <v/>
      </c>
      <c r="O903" s="22" t="str">
        <f t="shared" si="495"/>
        <v/>
      </c>
      <c r="P903" s="22" t="str">
        <f t="shared" si="496"/>
        <v/>
      </c>
      <c r="Q903" s="22" t="str">
        <f t="shared" si="497"/>
        <v/>
      </c>
      <c r="R903" s="22" t="str">
        <f t="shared" si="498"/>
        <v/>
      </c>
      <c r="S903" s="22" t="str">
        <f t="shared" si="499"/>
        <v/>
      </c>
      <c r="T903" s="22" t="str">
        <f t="shared" si="500"/>
        <v/>
      </c>
      <c r="U903" s="22" t="str">
        <f t="shared" si="501"/>
        <v/>
      </c>
      <c r="V903" s="22" t="str">
        <f t="shared" si="502"/>
        <v/>
      </c>
      <c r="W903" s="22" t="str">
        <f t="shared" si="503"/>
        <v/>
      </c>
      <c r="X903" s="22" t="str">
        <f t="shared" si="504"/>
        <v/>
      </c>
      <c r="Y903" s="22" t="str">
        <f t="shared" si="505"/>
        <v/>
      </c>
      <c r="Z903" s="22" t="str">
        <f t="shared" si="506"/>
        <v/>
      </c>
      <c r="AA903" s="22" t="str">
        <f t="shared" si="507"/>
        <v/>
      </c>
      <c r="AB903" s="22" t="str">
        <f t="shared" si="508"/>
        <v/>
      </c>
      <c r="AC903" s="22" t="str">
        <f t="shared" si="509"/>
        <v/>
      </c>
      <c r="AD903" s="29" t="str">
        <f t="shared" si="510"/>
        <v/>
      </c>
      <c r="AE903" s="22" t="str">
        <f t="shared" si="511"/>
        <v/>
      </c>
      <c r="AF903" s="22" t="str">
        <f t="shared" si="512"/>
        <v/>
      </c>
      <c r="AG903" s="22" t="str">
        <f t="shared" si="513"/>
        <v/>
      </c>
      <c r="AH903" s="22" t="str">
        <f t="shared" si="514"/>
        <v/>
      </c>
      <c r="AI903" s="22" t="str">
        <f t="shared" si="515"/>
        <v/>
      </c>
      <c r="AJ903" s="31" t="str">
        <f t="shared" si="516"/>
        <v/>
      </c>
      <c r="AK903" s="22" t="str">
        <f t="shared" si="517"/>
        <v/>
      </c>
      <c r="AL903" s="22" t="str">
        <f t="shared" si="518"/>
        <v/>
      </c>
      <c r="AM903" s="22" t="str">
        <f t="shared" si="519"/>
        <v/>
      </c>
      <c r="AN903" s="22" t="str">
        <f t="shared" si="520"/>
        <v/>
      </c>
      <c r="AO903" s="22" t="str">
        <f t="shared" si="521"/>
        <v/>
      </c>
      <c r="AP903" s="22" t="str">
        <f t="shared" si="522"/>
        <v/>
      </c>
      <c r="AQ903" s="2" t="str">
        <f t="shared" si="523"/>
        <v/>
      </c>
    </row>
    <row r="904" spans="1:43" x14ac:dyDescent="0.25">
      <c r="A904" s="26" t="str">
        <f t="shared" si="524"/>
        <v/>
      </c>
      <c r="B904" t="s">
        <v>6887</v>
      </c>
      <c r="C904" t="s">
        <v>64</v>
      </c>
      <c r="D904" t="s">
        <v>37</v>
      </c>
      <c r="E904" t="s">
        <v>3288</v>
      </c>
      <c r="F904">
        <v>2026</v>
      </c>
      <c r="G904" t="s">
        <v>5657</v>
      </c>
      <c r="H904" s="4">
        <v>46170</v>
      </c>
      <c r="I904" s="4" t="str">
        <f t="shared" si="490"/>
        <v>Missouri Valley</v>
      </c>
      <c r="J904" s="2" t="str">
        <f t="shared" si="491"/>
        <v/>
      </c>
      <c r="K904" s="2" t="str">
        <f t="shared" si="492"/>
        <v/>
      </c>
      <c r="L904" s="2" t="str">
        <f t="shared" si="493"/>
        <v/>
      </c>
      <c r="M904" s="2" t="str">
        <f t="shared" si="494"/>
        <v/>
      </c>
      <c r="N904" s="22" t="str" cm="1">
        <f t="array" ref="N904">IFERROR(INDEX(Stats_Hit_GP,MATCH($B904,Stats_Hit_Player,0)),"")</f>
        <v/>
      </c>
      <c r="O904" s="22" t="str">
        <f t="shared" si="495"/>
        <v/>
      </c>
      <c r="P904" s="22" t="str">
        <f t="shared" si="496"/>
        <v/>
      </c>
      <c r="Q904" s="22" t="str">
        <f t="shared" si="497"/>
        <v/>
      </c>
      <c r="R904" s="22" t="str">
        <f t="shared" si="498"/>
        <v/>
      </c>
      <c r="S904" s="22" t="str">
        <f t="shared" si="499"/>
        <v/>
      </c>
      <c r="T904" s="22" t="str">
        <f t="shared" si="500"/>
        <v/>
      </c>
      <c r="U904" s="22" t="str">
        <f t="shared" si="501"/>
        <v/>
      </c>
      <c r="V904" s="22" t="str">
        <f t="shared" si="502"/>
        <v/>
      </c>
      <c r="W904" s="22" t="str">
        <f t="shared" si="503"/>
        <v/>
      </c>
      <c r="X904" s="22" t="str">
        <f t="shared" si="504"/>
        <v/>
      </c>
      <c r="Y904" s="22" t="str">
        <f t="shared" si="505"/>
        <v/>
      </c>
      <c r="Z904" s="22" t="str">
        <f t="shared" si="506"/>
        <v/>
      </c>
      <c r="AA904" s="22" t="str">
        <f t="shared" si="507"/>
        <v/>
      </c>
      <c r="AB904" s="22">
        <f t="shared" si="508"/>
        <v>0</v>
      </c>
      <c r="AC904" s="22">
        <f t="shared" si="509"/>
        <v>0</v>
      </c>
      <c r="AD904" s="29">
        <f t="shared" si="510"/>
        <v>9.9</v>
      </c>
      <c r="AE904" s="22">
        <f t="shared" si="511"/>
        <v>10</v>
      </c>
      <c r="AF904" s="22">
        <f t="shared" si="512"/>
        <v>0</v>
      </c>
      <c r="AG904" s="22">
        <f t="shared" si="513"/>
        <v>0</v>
      </c>
      <c r="AH904" s="22">
        <f t="shared" si="514"/>
        <v>0</v>
      </c>
      <c r="AI904" s="22">
        <f t="shared" si="515"/>
        <v>0</v>
      </c>
      <c r="AJ904" s="31">
        <f t="shared" si="516"/>
        <v>10</v>
      </c>
      <c r="AK904" s="22">
        <f t="shared" si="517"/>
        <v>15</v>
      </c>
      <c r="AL904" s="22">
        <f t="shared" si="518"/>
        <v>12</v>
      </c>
      <c r="AM904" s="22">
        <f t="shared" si="519"/>
        <v>11</v>
      </c>
      <c r="AN904" s="22">
        <f t="shared" si="520"/>
        <v>7</v>
      </c>
      <c r="AO904" s="22">
        <f t="shared" si="521"/>
        <v>6</v>
      </c>
      <c r="AP904" s="22">
        <f t="shared" si="522"/>
        <v>2</v>
      </c>
      <c r="AQ904" s="2">
        <f t="shared" si="523"/>
        <v>0.34899999999999998</v>
      </c>
    </row>
    <row r="905" spans="1:43" x14ac:dyDescent="0.25">
      <c r="A905" s="26" t="str">
        <f t="shared" si="524"/>
        <v/>
      </c>
      <c r="B905" t="s">
        <v>1193</v>
      </c>
      <c r="C905" t="s">
        <v>64</v>
      </c>
      <c r="D905" t="s">
        <v>37</v>
      </c>
      <c r="E905" t="s">
        <v>3325</v>
      </c>
      <c r="F905">
        <v>2026</v>
      </c>
      <c r="G905" t="s">
        <v>5657</v>
      </c>
      <c r="H905" s="4">
        <v>46170</v>
      </c>
      <c r="I905" s="4" t="str">
        <f t="shared" si="490"/>
        <v>Missouri Valley</v>
      </c>
      <c r="J905" s="2">
        <f t="shared" si="491"/>
        <v>0.29699999999999999</v>
      </c>
      <c r="K905" s="2">
        <f t="shared" si="492"/>
        <v>0.44700000000000001</v>
      </c>
      <c r="L905" s="2">
        <f t="shared" si="493"/>
        <v>0.45700000000000002</v>
      </c>
      <c r="M905" s="2">
        <f t="shared" si="494"/>
        <v>0.90400000000000003</v>
      </c>
      <c r="N905" s="22" cm="1">
        <f t="array" ref="N905">IFERROR(INDEX(Stats_Hit_GP,MATCH($B905,Stats_Hit_Player,0)),"")</f>
        <v>59</v>
      </c>
      <c r="O905" s="22">
        <f t="shared" si="495"/>
        <v>286</v>
      </c>
      <c r="P905" s="22">
        <f t="shared" si="496"/>
        <v>219</v>
      </c>
      <c r="Q905" s="22">
        <f t="shared" si="497"/>
        <v>66</v>
      </c>
      <c r="R905" s="22">
        <f t="shared" si="498"/>
        <v>65</v>
      </c>
      <c r="S905" s="22">
        <f t="shared" si="499"/>
        <v>14</v>
      </c>
      <c r="T905" s="22">
        <f t="shared" si="500"/>
        <v>3</v>
      </c>
      <c r="U905" s="22">
        <f t="shared" si="501"/>
        <v>5</v>
      </c>
      <c r="V905" s="22">
        <f t="shared" si="502"/>
        <v>45</v>
      </c>
      <c r="W905" s="22">
        <f t="shared" si="503"/>
        <v>22</v>
      </c>
      <c r="X905" s="22">
        <f t="shared" si="504"/>
        <v>40</v>
      </c>
      <c r="Y905" s="22">
        <f t="shared" si="505"/>
        <v>56</v>
      </c>
      <c r="Z905" s="22">
        <f t="shared" si="506"/>
        <v>21</v>
      </c>
      <c r="AA905" s="22">
        <f t="shared" si="507"/>
        <v>2</v>
      </c>
      <c r="AB905" s="22">
        <f t="shared" si="508"/>
        <v>0</v>
      </c>
      <c r="AC905" s="22">
        <f t="shared" si="509"/>
        <v>1</v>
      </c>
      <c r="AD905" s="29">
        <f t="shared" si="510"/>
        <v>16.5</v>
      </c>
      <c r="AE905" s="22">
        <f t="shared" si="511"/>
        <v>8</v>
      </c>
      <c r="AF905" s="22">
        <f t="shared" si="512"/>
        <v>1</v>
      </c>
      <c r="AG905" s="22">
        <f t="shared" si="513"/>
        <v>0</v>
      </c>
      <c r="AH905" s="22">
        <f t="shared" si="514"/>
        <v>0</v>
      </c>
      <c r="AI905" s="22">
        <f t="shared" si="515"/>
        <v>0</v>
      </c>
      <c r="AJ905" s="31">
        <f t="shared" si="516"/>
        <v>6</v>
      </c>
      <c r="AK905" s="22">
        <f t="shared" si="517"/>
        <v>10</v>
      </c>
      <c r="AL905" s="22">
        <f t="shared" si="518"/>
        <v>11</v>
      </c>
      <c r="AM905" s="22">
        <f t="shared" si="519"/>
        <v>11</v>
      </c>
      <c r="AN905" s="22">
        <f t="shared" si="520"/>
        <v>11</v>
      </c>
      <c r="AO905" s="22">
        <f t="shared" si="521"/>
        <v>8</v>
      </c>
      <c r="AP905" s="22">
        <f t="shared" si="522"/>
        <v>2</v>
      </c>
      <c r="AQ905" s="2">
        <f t="shared" si="523"/>
        <v>0.37</v>
      </c>
    </row>
    <row r="906" spans="1:43" x14ac:dyDescent="0.25">
      <c r="A906" s="26" t="str">
        <f t="shared" si="524"/>
        <v/>
      </c>
      <c r="B906" t="s">
        <v>6888</v>
      </c>
      <c r="C906" t="s">
        <v>5700</v>
      </c>
      <c r="D906" t="s">
        <v>24</v>
      </c>
      <c r="E906" t="s">
        <v>1079</v>
      </c>
      <c r="F906">
        <v>2026</v>
      </c>
      <c r="G906" t="s">
        <v>5657</v>
      </c>
      <c r="H906" s="4">
        <v>46170</v>
      </c>
      <c r="I906" s="4" t="str">
        <f t="shared" si="490"/>
        <v>Atlantic Sun</v>
      </c>
      <c r="J906" s="2" t="str">
        <f t="shared" si="491"/>
        <v/>
      </c>
      <c r="K906" s="2" t="str">
        <f t="shared" si="492"/>
        <v/>
      </c>
      <c r="L906" s="2" t="str">
        <f t="shared" si="493"/>
        <v/>
      </c>
      <c r="M906" s="2" t="str">
        <f t="shared" si="494"/>
        <v/>
      </c>
      <c r="N906" s="22" t="str" cm="1">
        <f t="array" ref="N906">IFERROR(INDEX(Stats_Hit_GP,MATCH($B906,Stats_Hit_Player,0)),"")</f>
        <v/>
      </c>
      <c r="O906" s="22" t="str">
        <f t="shared" si="495"/>
        <v/>
      </c>
      <c r="P906" s="22" t="str">
        <f t="shared" si="496"/>
        <v/>
      </c>
      <c r="Q906" s="22" t="str">
        <f t="shared" si="497"/>
        <v/>
      </c>
      <c r="R906" s="22" t="str">
        <f t="shared" si="498"/>
        <v/>
      </c>
      <c r="S906" s="22" t="str">
        <f t="shared" si="499"/>
        <v/>
      </c>
      <c r="T906" s="22" t="str">
        <f t="shared" si="500"/>
        <v/>
      </c>
      <c r="U906" s="22" t="str">
        <f t="shared" si="501"/>
        <v/>
      </c>
      <c r="V906" s="22" t="str">
        <f t="shared" si="502"/>
        <v/>
      </c>
      <c r="W906" s="22" t="str">
        <f t="shared" si="503"/>
        <v/>
      </c>
      <c r="X906" s="22" t="str">
        <f t="shared" si="504"/>
        <v/>
      </c>
      <c r="Y906" s="22" t="str">
        <f t="shared" si="505"/>
        <v/>
      </c>
      <c r="Z906" s="22" t="str">
        <f t="shared" si="506"/>
        <v/>
      </c>
      <c r="AA906" s="22" t="str">
        <f t="shared" si="507"/>
        <v/>
      </c>
      <c r="AB906" s="22" t="str">
        <f t="shared" si="508"/>
        <v/>
      </c>
      <c r="AC906" s="22" t="str">
        <f t="shared" si="509"/>
        <v/>
      </c>
      <c r="AD906" s="29" t="str">
        <f t="shared" si="510"/>
        <v/>
      </c>
      <c r="AE906" s="22" t="str">
        <f t="shared" si="511"/>
        <v/>
      </c>
      <c r="AF906" s="22" t="str">
        <f t="shared" si="512"/>
        <v/>
      </c>
      <c r="AG906" s="22" t="str">
        <f t="shared" si="513"/>
        <v/>
      </c>
      <c r="AH906" s="22" t="str">
        <f t="shared" si="514"/>
        <v/>
      </c>
      <c r="AI906" s="22" t="str">
        <f t="shared" si="515"/>
        <v/>
      </c>
      <c r="AJ906" s="31" t="str">
        <f t="shared" si="516"/>
        <v/>
      </c>
      <c r="AK906" s="22" t="str">
        <f t="shared" si="517"/>
        <v/>
      </c>
      <c r="AL906" s="22" t="str">
        <f t="shared" si="518"/>
        <v/>
      </c>
      <c r="AM906" s="22" t="str">
        <f t="shared" si="519"/>
        <v/>
      </c>
      <c r="AN906" s="22" t="str">
        <f t="shared" si="520"/>
        <v/>
      </c>
      <c r="AO906" s="22" t="str">
        <f t="shared" si="521"/>
        <v/>
      </c>
      <c r="AP906" s="22" t="str">
        <f t="shared" si="522"/>
        <v/>
      </c>
      <c r="AQ906" s="2" t="str">
        <f t="shared" si="523"/>
        <v/>
      </c>
    </row>
    <row r="907" spans="1:43" x14ac:dyDescent="0.25">
      <c r="A907" s="26" t="str">
        <f t="shared" si="524"/>
        <v/>
      </c>
      <c r="B907" t="s">
        <v>6889</v>
      </c>
      <c r="C907" t="s">
        <v>64</v>
      </c>
      <c r="D907" t="s">
        <v>37</v>
      </c>
      <c r="E907" t="s">
        <v>1528</v>
      </c>
      <c r="F907">
        <v>2026</v>
      </c>
      <c r="G907" t="s">
        <v>5657</v>
      </c>
      <c r="H907" s="4">
        <v>46170</v>
      </c>
      <c r="I907" s="4" t="str">
        <f t="shared" si="490"/>
        <v>Big South</v>
      </c>
      <c r="J907" s="2" t="str">
        <f t="shared" si="491"/>
        <v/>
      </c>
      <c r="K907" s="2" t="str">
        <f t="shared" si="492"/>
        <v/>
      </c>
      <c r="L907" s="2" t="str">
        <f t="shared" si="493"/>
        <v/>
      </c>
      <c r="M907" s="2" t="str">
        <f t="shared" si="494"/>
        <v/>
      </c>
      <c r="N907" s="22" t="str" cm="1">
        <f t="array" ref="N907">IFERROR(INDEX(Stats_Hit_GP,MATCH($B907,Stats_Hit_Player,0)),"")</f>
        <v/>
      </c>
      <c r="O907" s="22" t="str">
        <f t="shared" si="495"/>
        <v/>
      </c>
      <c r="P907" s="22" t="str">
        <f t="shared" si="496"/>
        <v/>
      </c>
      <c r="Q907" s="22" t="str">
        <f t="shared" si="497"/>
        <v/>
      </c>
      <c r="R907" s="22" t="str">
        <f t="shared" si="498"/>
        <v/>
      </c>
      <c r="S907" s="22" t="str">
        <f t="shared" si="499"/>
        <v/>
      </c>
      <c r="T907" s="22" t="str">
        <f t="shared" si="500"/>
        <v/>
      </c>
      <c r="U907" s="22" t="str">
        <f t="shared" si="501"/>
        <v/>
      </c>
      <c r="V907" s="22" t="str">
        <f t="shared" si="502"/>
        <v/>
      </c>
      <c r="W907" s="22" t="str">
        <f t="shared" si="503"/>
        <v/>
      </c>
      <c r="X907" s="22" t="str">
        <f t="shared" si="504"/>
        <v/>
      </c>
      <c r="Y907" s="22" t="str">
        <f t="shared" si="505"/>
        <v/>
      </c>
      <c r="Z907" s="22" t="str">
        <f t="shared" si="506"/>
        <v/>
      </c>
      <c r="AA907" s="22" t="str">
        <f t="shared" si="507"/>
        <v/>
      </c>
      <c r="AB907" s="22">
        <f t="shared" si="508"/>
        <v>2</v>
      </c>
      <c r="AC907" s="22">
        <f t="shared" si="509"/>
        <v>4</v>
      </c>
      <c r="AD907" s="29">
        <f t="shared" si="510"/>
        <v>7.07</v>
      </c>
      <c r="AE907" s="22">
        <f t="shared" si="511"/>
        <v>15</v>
      </c>
      <c r="AF907" s="22">
        <f t="shared" si="512"/>
        <v>10</v>
      </c>
      <c r="AG907" s="22">
        <f t="shared" si="513"/>
        <v>0</v>
      </c>
      <c r="AH907" s="22">
        <f t="shared" si="514"/>
        <v>0</v>
      </c>
      <c r="AI907" s="22">
        <f t="shared" si="515"/>
        <v>0</v>
      </c>
      <c r="AJ907" s="31">
        <f t="shared" si="516"/>
        <v>42</v>
      </c>
      <c r="AK907" s="22">
        <f t="shared" si="517"/>
        <v>45</v>
      </c>
      <c r="AL907" s="22">
        <f t="shared" si="518"/>
        <v>39</v>
      </c>
      <c r="AM907" s="22">
        <f t="shared" si="519"/>
        <v>33</v>
      </c>
      <c r="AN907" s="22">
        <f t="shared" si="520"/>
        <v>27</v>
      </c>
      <c r="AO907" s="22">
        <f t="shared" si="521"/>
        <v>29</v>
      </c>
      <c r="AP907" s="22">
        <f t="shared" si="522"/>
        <v>9</v>
      </c>
      <c r="AQ907" s="2">
        <f t="shared" si="523"/>
        <v>0.28100000000000003</v>
      </c>
    </row>
    <row r="908" spans="1:43" x14ac:dyDescent="0.25">
      <c r="A908" s="26" t="str">
        <f t="shared" si="524"/>
        <v/>
      </c>
      <c r="B908" t="s">
        <v>2250</v>
      </c>
      <c r="C908" t="s">
        <v>44</v>
      </c>
      <c r="D908" t="s">
        <v>37</v>
      </c>
      <c r="E908" t="s">
        <v>2251</v>
      </c>
      <c r="F908">
        <v>2026</v>
      </c>
      <c r="G908" t="s">
        <v>5657</v>
      </c>
      <c r="H908" s="4">
        <v>46170</v>
      </c>
      <c r="I908" s="4" t="str">
        <f t="shared" si="490"/>
        <v>Conference USA</v>
      </c>
      <c r="J908" s="2">
        <f t="shared" si="491"/>
        <v>0.35699999999999998</v>
      </c>
      <c r="K908" s="2">
        <f t="shared" si="492"/>
        <v>0.46899999999999997</v>
      </c>
      <c r="L908" s="2">
        <f t="shared" si="493"/>
        <v>0.57699999999999996</v>
      </c>
      <c r="M908" s="2">
        <f t="shared" si="494"/>
        <v>1.0469999999999999</v>
      </c>
      <c r="N908" s="22" cm="1">
        <f t="array" ref="N908">IFERROR(INDEX(Stats_Hit_GP,MATCH($B908,Stats_Hit_Player,0)),"")</f>
        <v>55</v>
      </c>
      <c r="O908" s="22">
        <f t="shared" si="495"/>
        <v>260</v>
      </c>
      <c r="P908" s="22">
        <f t="shared" si="496"/>
        <v>213</v>
      </c>
      <c r="Q908" s="22">
        <f t="shared" si="497"/>
        <v>43</v>
      </c>
      <c r="R908" s="22">
        <f t="shared" si="498"/>
        <v>76</v>
      </c>
      <c r="S908" s="22">
        <f t="shared" si="499"/>
        <v>24</v>
      </c>
      <c r="T908" s="22">
        <f t="shared" si="500"/>
        <v>1</v>
      </c>
      <c r="U908" s="22">
        <f t="shared" si="501"/>
        <v>7</v>
      </c>
      <c r="V908" s="22">
        <f t="shared" si="502"/>
        <v>53</v>
      </c>
      <c r="W908" s="22">
        <f t="shared" si="503"/>
        <v>3</v>
      </c>
      <c r="X908" s="22">
        <f t="shared" si="504"/>
        <v>43</v>
      </c>
      <c r="Y908" s="22">
        <f t="shared" si="505"/>
        <v>49</v>
      </c>
      <c r="Z908" s="22">
        <f t="shared" si="506"/>
        <v>5</v>
      </c>
      <c r="AA908" s="22">
        <f t="shared" si="507"/>
        <v>0</v>
      </c>
      <c r="AB908" s="22" t="str">
        <f t="shared" si="508"/>
        <v/>
      </c>
      <c r="AC908" s="22" t="str">
        <f t="shared" si="509"/>
        <v/>
      </c>
      <c r="AD908" s="29" t="str">
        <f t="shared" si="510"/>
        <v/>
      </c>
      <c r="AE908" s="22" t="str">
        <f t="shared" si="511"/>
        <v/>
      </c>
      <c r="AF908" s="22" t="str">
        <f t="shared" si="512"/>
        <v/>
      </c>
      <c r="AG908" s="22" t="str">
        <f t="shared" si="513"/>
        <v/>
      </c>
      <c r="AH908" s="22" t="str">
        <f t="shared" si="514"/>
        <v/>
      </c>
      <c r="AI908" s="22" t="str">
        <f t="shared" si="515"/>
        <v/>
      </c>
      <c r="AJ908" s="31" t="str">
        <f t="shared" si="516"/>
        <v/>
      </c>
      <c r="AK908" s="22" t="str">
        <f t="shared" si="517"/>
        <v/>
      </c>
      <c r="AL908" s="22" t="str">
        <f t="shared" si="518"/>
        <v/>
      </c>
      <c r="AM908" s="22" t="str">
        <f t="shared" si="519"/>
        <v/>
      </c>
      <c r="AN908" s="22" t="str">
        <f t="shared" si="520"/>
        <v/>
      </c>
      <c r="AO908" s="22" t="str">
        <f t="shared" si="521"/>
        <v/>
      </c>
      <c r="AP908" s="22" t="str">
        <f t="shared" si="522"/>
        <v/>
      </c>
      <c r="AQ908" s="2" t="str">
        <f t="shared" si="523"/>
        <v/>
      </c>
    </row>
    <row r="909" spans="1:43" x14ac:dyDescent="0.25">
      <c r="A909" s="26" t="str">
        <f t="shared" si="524"/>
        <v/>
      </c>
      <c r="B909" t="s">
        <v>6890</v>
      </c>
      <c r="C909" t="s">
        <v>64</v>
      </c>
      <c r="D909" t="s">
        <v>37</v>
      </c>
      <c r="E909" t="s">
        <v>4425</v>
      </c>
      <c r="F909">
        <v>2026</v>
      </c>
      <c r="G909" t="s">
        <v>5657</v>
      </c>
      <c r="H909" s="4">
        <v>46170</v>
      </c>
      <c r="I909" s="4" t="str">
        <f t="shared" si="490"/>
        <v>SoCon</v>
      </c>
      <c r="J909" s="2" t="str">
        <f t="shared" si="491"/>
        <v/>
      </c>
      <c r="K909" s="2" t="str">
        <f t="shared" si="492"/>
        <v/>
      </c>
      <c r="L909" s="2" t="str">
        <f t="shared" si="493"/>
        <v/>
      </c>
      <c r="M909" s="2" t="str">
        <f t="shared" si="494"/>
        <v/>
      </c>
      <c r="N909" s="22" t="str" cm="1">
        <f t="array" ref="N909">IFERROR(INDEX(Stats_Hit_GP,MATCH($B909,Stats_Hit_Player,0)),"")</f>
        <v/>
      </c>
      <c r="O909" s="22" t="str">
        <f t="shared" si="495"/>
        <v/>
      </c>
      <c r="P909" s="22" t="str">
        <f t="shared" si="496"/>
        <v/>
      </c>
      <c r="Q909" s="22" t="str">
        <f t="shared" si="497"/>
        <v/>
      </c>
      <c r="R909" s="22" t="str">
        <f t="shared" si="498"/>
        <v/>
      </c>
      <c r="S909" s="22" t="str">
        <f t="shared" si="499"/>
        <v/>
      </c>
      <c r="T909" s="22" t="str">
        <f t="shared" si="500"/>
        <v/>
      </c>
      <c r="U909" s="22" t="str">
        <f t="shared" si="501"/>
        <v/>
      </c>
      <c r="V909" s="22" t="str">
        <f t="shared" si="502"/>
        <v/>
      </c>
      <c r="W909" s="22" t="str">
        <f t="shared" si="503"/>
        <v/>
      </c>
      <c r="X909" s="22" t="str">
        <f t="shared" si="504"/>
        <v/>
      </c>
      <c r="Y909" s="22" t="str">
        <f t="shared" si="505"/>
        <v/>
      </c>
      <c r="Z909" s="22" t="str">
        <f t="shared" si="506"/>
        <v/>
      </c>
      <c r="AA909" s="22" t="str">
        <f t="shared" si="507"/>
        <v/>
      </c>
      <c r="AB909" s="22">
        <f t="shared" si="508"/>
        <v>0</v>
      </c>
      <c r="AC909" s="22">
        <f t="shared" si="509"/>
        <v>0</v>
      </c>
      <c r="AD909" s="29">
        <f t="shared" si="510"/>
        <v>25.41</v>
      </c>
      <c r="AE909" s="22">
        <f t="shared" si="511"/>
        <v>9</v>
      </c>
      <c r="AF909" s="22">
        <f t="shared" si="512"/>
        <v>0</v>
      </c>
      <c r="AG909" s="22">
        <f t="shared" si="513"/>
        <v>0</v>
      </c>
      <c r="AH909" s="22">
        <f t="shared" si="514"/>
        <v>0</v>
      </c>
      <c r="AI909" s="22">
        <f t="shared" si="515"/>
        <v>0</v>
      </c>
      <c r="AJ909" s="31">
        <f t="shared" si="516"/>
        <v>5.2</v>
      </c>
      <c r="AK909" s="22">
        <f t="shared" si="517"/>
        <v>14</v>
      </c>
      <c r="AL909" s="22">
        <f t="shared" si="518"/>
        <v>16</v>
      </c>
      <c r="AM909" s="22">
        <f t="shared" si="519"/>
        <v>16</v>
      </c>
      <c r="AN909" s="22">
        <f t="shared" si="520"/>
        <v>5</v>
      </c>
      <c r="AO909" s="22">
        <f t="shared" si="521"/>
        <v>6</v>
      </c>
      <c r="AP909" s="22">
        <f t="shared" si="522"/>
        <v>3</v>
      </c>
      <c r="AQ909" s="2">
        <f t="shared" si="523"/>
        <v>0.46700000000000003</v>
      </c>
    </row>
    <row r="910" spans="1:43" x14ac:dyDescent="0.25">
      <c r="A910" s="26" t="str">
        <f t="shared" si="524"/>
        <v/>
      </c>
      <c r="B910" t="s">
        <v>6891</v>
      </c>
      <c r="C910" t="s">
        <v>64</v>
      </c>
      <c r="D910" t="s">
        <v>37</v>
      </c>
      <c r="E910" t="s">
        <v>3325</v>
      </c>
      <c r="F910">
        <v>2026</v>
      </c>
      <c r="G910" t="s">
        <v>5657</v>
      </c>
      <c r="H910" s="4">
        <v>46170</v>
      </c>
      <c r="I910" s="4" t="str">
        <f t="shared" si="490"/>
        <v>Missouri Valley</v>
      </c>
      <c r="J910" s="2" t="str">
        <f t="shared" si="491"/>
        <v/>
      </c>
      <c r="K910" s="2" t="str">
        <f t="shared" si="492"/>
        <v/>
      </c>
      <c r="L910" s="2" t="str">
        <f t="shared" si="493"/>
        <v/>
      </c>
      <c r="M910" s="2" t="str">
        <f t="shared" si="494"/>
        <v/>
      </c>
      <c r="N910" s="22" t="str" cm="1">
        <f t="array" ref="N910">IFERROR(INDEX(Stats_Hit_GP,MATCH($B910,Stats_Hit_Player,0)),"")</f>
        <v/>
      </c>
      <c r="O910" s="22" t="str">
        <f t="shared" si="495"/>
        <v/>
      </c>
      <c r="P910" s="22" t="str">
        <f t="shared" si="496"/>
        <v/>
      </c>
      <c r="Q910" s="22" t="str">
        <f t="shared" si="497"/>
        <v/>
      </c>
      <c r="R910" s="22" t="str">
        <f t="shared" si="498"/>
        <v/>
      </c>
      <c r="S910" s="22" t="str">
        <f t="shared" si="499"/>
        <v/>
      </c>
      <c r="T910" s="22" t="str">
        <f t="shared" si="500"/>
        <v/>
      </c>
      <c r="U910" s="22" t="str">
        <f t="shared" si="501"/>
        <v/>
      </c>
      <c r="V910" s="22" t="str">
        <f t="shared" si="502"/>
        <v/>
      </c>
      <c r="W910" s="22" t="str">
        <f t="shared" si="503"/>
        <v/>
      </c>
      <c r="X910" s="22" t="str">
        <f t="shared" si="504"/>
        <v/>
      </c>
      <c r="Y910" s="22" t="str">
        <f t="shared" si="505"/>
        <v/>
      </c>
      <c r="Z910" s="22" t="str">
        <f t="shared" si="506"/>
        <v/>
      </c>
      <c r="AA910" s="22" t="str">
        <f t="shared" si="507"/>
        <v/>
      </c>
      <c r="AB910" s="22">
        <f t="shared" si="508"/>
        <v>0</v>
      </c>
      <c r="AC910" s="22">
        <f t="shared" si="509"/>
        <v>0</v>
      </c>
      <c r="AD910" s="29">
        <f t="shared" si="510"/>
        <v>11.57</v>
      </c>
      <c r="AE910" s="22">
        <f t="shared" si="511"/>
        <v>4</v>
      </c>
      <c r="AF910" s="22">
        <f t="shared" si="512"/>
        <v>0</v>
      </c>
      <c r="AG910" s="22">
        <f t="shared" si="513"/>
        <v>0</v>
      </c>
      <c r="AH910" s="22">
        <f t="shared" si="514"/>
        <v>0</v>
      </c>
      <c r="AI910" s="22">
        <f t="shared" si="515"/>
        <v>0</v>
      </c>
      <c r="AJ910" s="31">
        <f t="shared" si="516"/>
        <v>2.1</v>
      </c>
      <c r="AK910" s="22">
        <f t="shared" si="517"/>
        <v>3</v>
      </c>
      <c r="AL910" s="22">
        <f t="shared" si="518"/>
        <v>3</v>
      </c>
      <c r="AM910" s="22">
        <f t="shared" si="519"/>
        <v>3</v>
      </c>
      <c r="AN910" s="22">
        <f t="shared" si="520"/>
        <v>5</v>
      </c>
      <c r="AO910" s="22">
        <f t="shared" si="521"/>
        <v>2</v>
      </c>
      <c r="AP910" s="22">
        <f t="shared" si="522"/>
        <v>1</v>
      </c>
      <c r="AQ910" s="2">
        <f t="shared" si="523"/>
        <v>0.33300000000000002</v>
      </c>
    </row>
    <row r="911" spans="1:43" x14ac:dyDescent="0.25">
      <c r="A911" s="26" t="str">
        <f t="shared" si="524"/>
        <v/>
      </c>
      <c r="B911" t="s">
        <v>6892</v>
      </c>
      <c r="C911" t="s">
        <v>5688</v>
      </c>
      <c r="D911" t="s">
        <v>37</v>
      </c>
      <c r="E911" t="s">
        <v>240</v>
      </c>
      <c r="F911">
        <v>2026</v>
      </c>
      <c r="G911" t="s">
        <v>5657</v>
      </c>
      <c r="H911" s="4">
        <v>46170</v>
      </c>
      <c r="I911" s="4" t="str">
        <f t="shared" si="490"/>
        <v>Atlantic 10</v>
      </c>
      <c r="J911" s="2" t="str">
        <f t="shared" si="491"/>
        <v/>
      </c>
      <c r="K911" s="2" t="str">
        <f t="shared" si="492"/>
        <v/>
      </c>
      <c r="L911" s="2" t="str">
        <f t="shared" si="493"/>
        <v/>
      </c>
      <c r="M911" s="2" t="str">
        <f t="shared" si="494"/>
        <v/>
      </c>
      <c r="N911" s="22" t="str" cm="1">
        <f t="array" ref="N911">IFERROR(INDEX(Stats_Hit_GP,MATCH($B911,Stats_Hit_Player,0)),"")</f>
        <v/>
      </c>
      <c r="O911" s="22" t="str">
        <f t="shared" si="495"/>
        <v/>
      </c>
      <c r="P911" s="22" t="str">
        <f t="shared" si="496"/>
        <v/>
      </c>
      <c r="Q911" s="22" t="str">
        <f t="shared" si="497"/>
        <v/>
      </c>
      <c r="R911" s="22" t="str">
        <f t="shared" si="498"/>
        <v/>
      </c>
      <c r="S911" s="22" t="str">
        <f t="shared" si="499"/>
        <v/>
      </c>
      <c r="T911" s="22" t="str">
        <f t="shared" si="500"/>
        <v/>
      </c>
      <c r="U911" s="22" t="str">
        <f t="shared" si="501"/>
        <v/>
      </c>
      <c r="V911" s="22" t="str">
        <f t="shared" si="502"/>
        <v/>
      </c>
      <c r="W911" s="22" t="str">
        <f t="shared" si="503"/>
        <v/>
      </c>
      <c r="X911" s="22" t="str">
        <f t="shared" si="504"/>
        <v/>
      </c>
      <c r="Y911" s="22" t="str">
        <f t="shared" si="505"/>
        <v/>
      </c>
      <c r="Z911" s="22" t="str">
        <f t="shared" si="506"/>
        <v/>
      </c>
      <c r="AA911" s="22" t="str">
        <f t="shared" si="507"/>
        <v/>
      </c>
      <c r="AB911" s="22" t="str">
        <f t="shared" si="508"/>
        <v/>
      </c>
      <c r="AC911" s="22" t="str">
        <f t="shared" si="509"/>
        <v/>
      </c>
      <c r="AD911" s="29" t="str">
        <f t="shared" si="510"/>
        <v/>
      </c>
      <c r="AE911" s="22" t="str">
        <f t="shared" si="511"/>
        <v/>
      </c>
      <c r="AF911" s="22" t="str">
        <f t="shared" si="512"/>
        <v/>
      </c>
      <c r="AG911" s="22" t="str">
        <f t="shared" si="513"/>
        <v/>
      </c>
      <c r="AH911" s="22" t="str">
        <f t="shared" si="514"/>
        <v/>
      </c>
      <c r="AI911" s="22" t="str">
        <f t="shared" si="515"/>
        <v/>
      </c>
      <c r="AJ911" s="31" t="str">
        <f t="shared" si="516"/>
        <v/>
      </c>
      <c r="AK911" s="22" t="str">
        <f t="shared" si="517"/>
        <v/>
      </c>
      <c r="AL911" s="22" t="str">
        <f t="shared" si="518"/>
        <v/>
      </c>
      <c r="AM911" s="22" t="str">
        <f t="shared" si="519"/>
        <v/>
      </c>
      <c r="AN911" s="22" t="str">
        <f t="shared" si="520"/>
        <v/>
      </c>
      <c r="AO911" s="22" t="str">
        <f t="shared" si="521"/>
        <v/>
      </c>
      <c r="AP911" s="22" t="str">
        <f t="shared" si="522"/>
        <v/>
      </c>
      <c r="AQ911" s="2" t="str">
        <f t="shared" si="523"/>
        <v/>
      </c>
    </row>
    <row r="912" spans="1:43" x14ac:dyDescent="0.25">
      <c r="A912" s="26" t="str">
        <f t="shared" si="524"/>
        <v/>
      </c>
      <c r="B912" t="s">
        <v>6893</v>
      </c>
      <c r="C912" t="s">
        <v>64</v>
      </c>
      <c r="D912" t="s">
        <v>24</v>
      </c>
      <c r="E912" t="s">
        <v>3115</v>
      </c>
      <c r="F912">
        <v>2026</v>
      </c>
      <c r="G912" t="s">
        <v>5657</v>
      </c>
      <c r="H912" s="4">
        <v>46170</v>
      </c>
      <c r="I912" s="4" t="str">
        <f t="shared" si="490"/>
        <v>Mid-American</v>
      </c>
      <c r="J912" s="2" t="str">
        <f t="shared" si="491"/>
        <v/>
      </c>
      <c r="K912" s="2" t="str">
        <f t="shared" si="492"/>
        <v/>
      </c>
      <c r="L912" s="2" t="str">
        <f t="shared" si="493"/>
        <v/>
      </c>
      <c r="M912" s="2" t="str">
        <f t="shared" si="494"/>
        <v/>
      </c>
      <c r="N912" s="22" t="str" cm="1">
        <f t="array" ref="N912">IFERROR(INDEX(Stats_Hit_GP,MATCH($B912,Stats_Hit_Player,0)),"")</f>
        <v/>
      </c>
      <c r="O912" s="22" t="str">
        <f t="shared" si="495"/>
        <v/>
      </c>
      <c r="P912" s="22" t="str">
        <f t="shared" si="496"/>
        <v/>
      </c>
      <c r="Q912" s="22" t="str">
        <f t="shared" si="497"/>
        <v/>
      </c>
      <c r="R912" s="22" t="str">
        <f t="shared" si="498"/>
        <v/>
      </c>
      <c r="S912" s="22" t="str">
        <f t="shared" si="499"/>
        <v/>
      </c>
      <c r="T912" s="22" t="str">
        <f t="shared" si="500"/>
        <v/>
      </c>
      <c r="U912" s="22" t="str">
        <f t="shared" si="501"/>
        <v/>
      </c>
      <c r="V912" s="22" t="str">
        <f t="shared" si="502"/>
        <v/>
      </c>
      <c r="W912" s="22" t="str">
        <f t="shared" si="503"/>
        <v/>
      </c>
      <c r="X912" s="22" t="str">
        <f t="shared" si="504"/>
        <v/>
      </c>
      <c r="Y912" s="22" t="str">
        <f t="shared" si="505"/>
        <v/>
      </c>
      <c r="Z912" s="22" t="str">
        <f t="shared" si="506"/>
        <v/>
      </c>
      <c r="AA912" s="22" t="str">
        <f t="shared" si="507"/>
        <v/>
      </c>
      <c r="AB912" s="22">
        <f t="shared" si="508"/>
        <v>0</v>
      </c>
      <c r="AC912" s="22">
        <f t="shared" si="509"/>
        <v>4</v>
      </c>
      <c r="AD912" s="29">
        <f t="shared" si="510"/>
        <v>8.2899999999999991</v>
      </c>
      <c r="AE912" s="22">
        <f t="shared" si="511"/>
        <v>18</v>
      </c>
      <c r="AF912" s="22">
        <f t="shared" si="512"/>
        <v>0</v>
      </c>
      <c r="AG912" s="22">
        <f t="shared" si="513"/>
        <v>0</v>
      </c>
      <c r="AH912" s="22">
        <f t="shared" si="514"/>
        <v>0</v>
      </c>
      <c r="AI912" s="22">
        <f t="shared" si="515"/>
        <v>0</v>
      </c>
      <c r="AJ912" s="31">
        <f t="shared" si="516"/>
        <v>33.200000000000003</v>
      </c>
      <c r="AK912" s="22">
        <f t="shared" si="517"/>
        <v>28</v>
      </c>
      <c r="AL912" s="22">
        <f t="shared" si="518"/>
        <v>31</v>
      </c>
      <c r="AM912" s="22">
        <f t="shared" si="519"/>
        <v>31</v>
      </c>
      <c r="AN912" s="22">
        <f t="shared" si="520"/>
        <v>43</v>
      </c>
      <c r="AO912" s="22">
        <f t="shared" si="521"/>
        <v>51</v>
      </c>
      <c r="AP912" s="22">
        <f t="shared" si="522"/>
        <v>5</v>
      </c>
      <c r="AQ912" s="2">
        <f t="shared" si="523"/>
        <v>0.23300000000000001</v>
      </c>
    </row>
    <row r="913" spans="1:43" x14ac:dyDescent="0.25">
      <c r="A913" s="26" t="str">
        <f t="shared" si="524"/>
        <v/>
      </c>
      <c r="B913" t="s">
        <v>6894</v>
      </c>
      <c r="C913" t="s">
        <v>64</v>
      </c>
      <c r="D913" t="s">
        <v>37</v>
      </c>
      <c r="E913" t="s">
        <v>1528</v>
      </c>
      <c r="F913">
        <v>2026</v>
      </c>
      <c r="G913" t="s">
        <v>5657</v>
      </c>
      <c r="H913" s="4">
        <v>46170</v>
      </c>
      <c r="I913" s="4" t="str">
        <f t="shared" si="490"/>
        <v>Big South</v>
      </c>
      <c r="J913" s="2" t="str">
        <f t="shared" si="491"/>
        <v/>
      </c>
      <c r="K913" s="2" t="str">
        <f t="shared" si="492"/>
        <v/>
      </c>
      <c r="L913" s="2" t="str">
        <f t="shared" si="493"/>
        <v/>
      </c>
      <c r="M913" s="2" t="str">
        <f t="shared" si="494"/>
        <v/>
      </c>
      <c r="N913" s="22" t="str" cm="1">
        <f t="array" ref="N913">IFERROR(INDEX(Stats_Hit_GP,MATCH($B913,Stats_Hit_Player,0)),"")</f>
        <v/>
      </c>
      <c r="O913" s="22" t="str">
        <f t="shared" si="495"/>
        <v/>
      </c>
      <c r="P913" s="22" t="str">
        <f t="shared" si="496"/>
        <v/>
      </c>
      <c r="Q913" s="22" t="str">
        <f t="shared" si="497"/>
        <v/>
      </c>
      <c r="R913" s="22" t="str">
        <f t="shared" si="498"/>
        <v/>
      </c>
      <c r="S913" s="22" t="str">
        <f t="shared" si="499"/>
        <v/>
      </c>
      <c r="T913" s="22" t="str">
        <f t="shared" si="500"/>
        <v/>
      </c>
      <c r="U913" s="22" t="str">
        <f t="shared" si="501"/>
        <v/>
      </c>
      <c r="V913" s="22" t="str">
        <f t="shared" si="502"/>
        <v/>
      </c>
      <c r="W913" s="22" t="str">
        <f t="shared" si="503"/>
        <v/>
      </c>
      <c r="X913" s="22" t="str">
        <f t="shared" si="504"/>
        <v/>
      </c>
      <c r="Y913" s="22" t="str">
        <f t="shared" si="505"/>
        <v/>
      </c>
      <c r="Z913" s="22" t="str">
        <f t="shared" si="506"/>
        <v/>
      </c>
      <c r="AA913" s="22" t="str">
        <f t="shared" si="507"/>
        <v/>
      </c>
      <c r="AB913" s="22">
        <f t="shared" si="508"/>
        <v>0</v>
      </c>
      <c r="AC913" s="22">
        <f t="shared" si="509"/>
        <v>2</v>
      </c>
      <c r="AD913" s="29">
        <f t="shared" si="510"/>
        <v>12.34</v>
      </c>
      <c r="AE913" s="22">
        <f t="shared" si="511"/>
        <v>10</v>
      </c>
      <c r="AF913" s="22">
        <f t="shared" si="512"/>
        <v>0</v>
      </c>
      <c r="AG913" s="22">
        <f t="shared" si="513"/>
        <v>0</v>
      </c>
      <c r="AH913" s="22">
        <f t="shared" si="514"/>
        <v>0</v>
      </c>
      <c r="AI913" s="22">
        <f t="shared" si="515"/>
        <v>0</v>
      </c>
      <c r="AJ913" s="31">
        <f t="shared" si="516"/>
        <v>11.2</v>
      </c>
      <c r="AK913" s="22">
        <f t="shared" si="517"/>
        <v>25</v>
      </c>
      <c r="AL913" s="22">
        <f t="shared" si="518"/>
        <v>20</v>
      </c>
      <c r="AM913" s="22">
        <f t="shared" si="519"/>
        <v>16</v>
      </c>
      <c r="AN913" s="22">
        <f t="shared" si="520"/>
        <v>10</v>
      </c>
      <c r="AO913" s="22">
        <f t="shared" si="521"/>
        <v>13</v>
      </c>
      <c r="AP913" s="22">
        <f t="shared" si="522"/>
        <v>4</v>
      </c>
      <c r="AQ913" s="2">
        <f t="shared" si="523"/>
        <v>0.43099999999999999</v>
      </c>
    </row>
    <row r="914" spans="1:43" x14ac:dyDescent="0.25">
      <c r="A914" s="26" t="str">
        <f t="shared" si="524"/>
        <v/>
      </c>
      <c r="B914" t="s">
        <v>2483</v>
      </c>
      <c r="C914" t="s">
        <v>64</v>
      </c>
      <c r="D914" t="s">
        <v>24</v>
      </c>
      <c r="E914" t="s">
        <v>2469</v>
      </c>
      <c r="F914">
        <v>2026</v>
      </c>
      <c r="G914" t="s">
        <v>5657</v>
      </c>
      <c r="H914" s="4">
        <v>46170</v>
      </c>
      <c r="I914" s="4" t="str">
        <f t="shared" si="490"/>
        <v>Coastal</v>
      </c>
      <c r="J914" s="2">
        <f t="shared" si="491"/>
        <v>0</v>
      </c>
      <c r="K914" s="2">
        <f t="shared" si="492"/>
        <v>0</v>
      </c>
      <c r="L914" s="2">
        <f t="shared" si="493"/>
        <v>0</v>
      </c>
      <c r="M914" s="2">
        <f t="shared" si="494"/>
        <v>0</v>
      </c>
      <c r="N914" s="22" cm="1">
        <f t="array" ref="N914">IFERROR(INDEX(Stats_Hit_GP,MATCH($B914,Stats_Hit_Player,0)),"")</f>
        <v>1</v>
      </c>
      <c r="O914" s="22">
        <f t="shared" si="495"/>
        <v>1</v>
      </c>
      <c r="P914" s="22">
        <f t="shared" si="496"/>
        <v>1</v>
      </c>
      <c r="Q914" s="22">
        <f t="shared" si="497"/>
        <v>0</v>
      </c>
      <c r="R914" s="22">
        <f t="shared" si="498"/>
        <v>0</v>
      </c>
      <c r="S914" s="22">
        <f t="shared" si="499"/>
        <v>0</v>
      </c>
      <c r="T914" s="22">
        <f t="shared" si="500"/>
        <v>0</v>
      </c>
      <c r="U914" s="22">
        <f t="shared" si="501"/>
        <v>0</v>
      </c>
      <c r="V914" s="22">
        <f t="shared" si="502"/>
        <v>0</v>
      </c>
      <c r="W914" s="22">
        <f t="shared" si="503"/>
        <v>0</v>
      </c>
      <c r="X914" s="22">
        <f t="shared" si="504"/>
        <v>0</v>
      </c>
      <c r="Y914" s="22">
        <f t="shared" si="505"/>
        <v>0</v>
      </c>
      <c r="Z914" s="22">
        <f t="shared" si="506"/>
        <v>0</v>
      </c>
      <c r="AA914" s="22">
        <f t="shared" si="507"/>
        <v>0</v>
      </c>
      <c r="AB914" s="22">
        <f t="shared" si="508"/>
        <v>1</v>
      </c>
      <c r="AC914" s="22">
        <f t="shared" si="509"/>
        <v>0</v>
      </c>
      <c r="AD914" s="29">
        <f t="shared" si="510"/>
        <v>8.76</v>
      </c>
      <c r="AE914" s="22">
        <f t="shared" si="511"/>
        <v>9</v>
      </c>
      <c r="AF914" s="22">
        <f t="shared" si="512"/>
        <v>0</v>
      </c>
      <c r="AG914" s="22">
        <f t="shared" si="513"/>
        <v>0</v>
      </c>
      <c r="AH914" s="22">
        <f t="shared" si="514"/>
        <v>0</v>
      </c>
      <c r="AI914" s="22">
        <f t="shared" si="515"/>
        <v>0</v>
      </c>
      <c r="AJ914" s="31">
        <f t="shared" si="516"/>
        <v>12.1</v>
      </c>
      <c r="AK914" s="22">
        <f t="shared" si="517"/>
        <v>9</v>
      </c>
      <c r="AL914" s="22">
        <f t="shared" si="518"/>
        <v>12</v>
      </c>
      <c r="AM914" s="22">
        <f t="shared" si="519"/>
        <v>12</v>
      </c>
      <c r="AN914" s="22">
        <f t="shared" si="520"/>
        <v>13</v>
      </c>
      <c r="AO914" s="22">
        <f t="shared" si="521"/>
        <v>10</v>
      </c>
      <c r="AP914" s="22">
        <f t="shared" si="522"/>
        <v>5</v>
      </c>
      <c r="AQ914" s="2">
        <f t="shared" si="523"/>
        <v>0.214</v>
      </c>
    </row>
    <row r="915" spans="1:43" x14ac:dyDescent="0.25">
      <c r="A915" s="26" t="str">
        <f t="shared" si="524"/>
        <v/>
      </c>
      <c r="B915" t="s">
        <v>1879</v>
      </c>
      <c r="C915" t="s">
        <v>40</v>
      </c>
      <c r="D915" t="s">
        <v>24</v>
      </c>
      <c r="E915" t="s">
        <v>1874</v>
      </c>
      <c r="F915">
        <v>2026</v>
      </c>
      <c r="G915" t="s">
        <v>5657</v>
      </c>
      <c r="H915" s="4">
        <v>46170</v>
      </c>
      <c r="I915" s="4" t="str">
        <f t="shared" si="490"/>
        <v>Big Ten</v>
      </c>
      <c r="J915" s="2">
        <f t="shared" si="491"/>
        <v>0.26100000000000001</v>
      </c>
      <c r="K915" s="2">
        <f t="shared" si="492"/>
        <v>0.32800000000000001</v>
      </c>
      <c r="L915" s="2">
        <f t="shared" si="493"/>
        <v>0.33700000000000002</v>
      </c>
      <c r="M915" s="2">
        <f t="shared" si="494"/>
        <v>0.66500000000000004</v>
      </c>
      <c r="N915" s="22" cm="1">
        <f t="array" ref="N915">IFERROR(INDEX(Stats_Hit_GP,MATCH($B915,Stats_Hit_Player,0)),"")</f>
        <v>49</v>
      </c>
      <c r="O915" s="22">
        <f t="shared" si="495"/>
        <v>206</v>
      </c>
      <c r="P915" s="22">
        <f t="shared" si="496"/>
        <v>184</v>
      </c>
      <c r="Q915" s="22">
        <f t="shared" si="497"/>
        <v>23</v>
      </c>
      <c r="R915" s="22">
        <f t="shared" si="498"/>
        <v>48</v>
      </c>
      <c r="S915" s="22">
        <f t="shared" si="499"/>
        <v>5</v>
      </c>
      <c r="T915" s="22">
        <f t="shared" si="500"/>
        <v>3</v>
      </c>
      <c r="U915" s="22">
        <f t="shared" si="501"/>
        <v>1</v>
      </c>
      <c r="V915" s="22">
        <f t="shared" si="502"/>
        <v>22</v>
      </c>
      <c r="W915" s="22">
        <f t="shared" si="503"/>
        <v>10</v>
      </c>
      <c r="X915" s="22">
        <f t="shared" si="504"/>
        <v>9</v>
      </c>
      <c r="Y915" s="22">
        <f t="shared" si="505"/>
        <v>30</v>
      </c>
      <c r="Z915" s="22">
        <f t="shared" si="506"/>
        <v>4</v>
      </c>
      <c r="AA915" s="22">
        <f t="shared" si="507"/>
        <v>1</v>
      </c>
      <c r="AB915" s="22" t="str">
        <f t="shared" si="508"/>
        <v/>
      </c>
      <c r="AC915" s="22" t="str">
        <f t="shared" si="509"/>
        <v/>
      </c>
      <c r="AD915" s="29" t="str">
        <f t="shared" si="510"/>
        <v/>
      </c>
      <c r="AE915" s="22" t="str">
        <f t="shared" si="511"/>
        <v/>
      </c>
      <c r="AF915" s="22" t="str">
        <f t="shared" si="512"/>
        <v/>
      </c>
      <c r="AG915" s="22" t="str">
        <f t="shared" si="513"/>
        <v/>
      </c>
      <c r="AH915" s="22" t="str">
        <f t="shared" si="514"/>
        <v/>
      </c>
      <c r="AI915" s="22" t="str">
        <f t="shared" si="515"/>
        <v/>
      </c>
      <c r="AJ915" s="31" t="str">
        <f t="shared" si="516"/>
        <v/>
      </c>
      <c r="AK915" s="22" t="str">
        <f t="shared" si="517"/>
        <v/>
      </c>
      <c r="AL915" s="22" t="str">
        <f t="shared" si="518"/>
        <v/>
      </c>
      <c r="AM915" s="22" t="str">
        <f t="shared" si="519"/>
        <v/>
      </c>
      <c r="AN915" s="22" t="str">
        <f t="shared" si="520"/>
        <v/>
      </c>
      <c r="AO915" s="22" t="str">
        <f t="shared" si="521"/>
        <v/>
      </c>
      <c r="AP915" s="22" t="str">
        <f t="shared" si="522"/>
        <v/>
      </c>
      <c r="AQ915" s="2" t="str">
        <f t="shared" si="523"/>
        <v/>
      </c>
    </row>
    <row r="916" spans="1:43" x14ac:dyDescent="0.25">
      <c r="A916" s="26" t="str">
        <f t="shared" si="524"/>
        <v/>
      </c>
      <c r="B916" t="s">
        <v>423</v>
      </c>
      <c r="C916" t="s">
        <v>30</v>
      </c>
      <c r="D916" t="s">
        <v>24</v>
      </c>
      <c r="E916" t="s">
        <v>422</v>
      </c>
      <c r="F916">
        <v>2026</v>
      </c>
      <c r="G916" t="s">
        <v>5657</v>
      </c>
      <c r="H916" s="4">
        <v>46170</v>
      </c>
      <c r="I916" s="4" t="str">
        <f t="shared" si="490"/>
        <v>ACC</v>
      </c>
      <c r="J916" s="2">
        <f t="shared" si="491"/>
        <v>0.36199999999999999</v>
      </c>
      <c r="K916" s="2">
        <f t="shared" si="492"/>
        <v>0.44700000000000001</v>
      </c>
      <c r="L916" s="2">
        <f t="shared" si="493"/>
        <v>0.61</v>
      </c>
      <c r="M916" s="2">
        <f t="shared" si="494"/>
        <v>1.0569999999999999</v>
      </c>
      <c r="N916" s="22" cm="1">
        <f t="array" ref="N916">IFERROR(INDEX(Stats_Hit_GP,MATCH($B916,Stats_Hit_Player,0)),"")</f>
        <v>53</v>
      </c>
      <c r="O916" s="22">
        <f t="shared" si="495"/>
        <v>253</v>
      </c>
      <c r="P916" s="22">
        <f t="shared" si="496"/>
        <v>218</v>
      </c>
      <c r="Q916" s="22">
        <f t="shared" si="497"/>
        <v>46</v>
      </c>
      <c r="R916" s="22">
        <f t="shared" si="498"/>
        <v>79</v>
      </c>
      <c r="S916" s="22">
        <f t="shared" si="499"/>
        <v>18</v>
      </c>
      <c r="T916" s="22">
        <f t="shared" si="500"/>
        <v>3</v>
      </c>
      <c r="U916" s="22">
        <f t="shared" si="501"/>
        <v>10</v>
      </c>
      <c r="V916" s="22">
        <f t="shared" si="502"/>
        <v>51</v>
      </c>
      <c r="W916" s="22">
        <f t="shared" si="503"/>
        <v>7</v>
      </c>
      <c r="X916" s="22">
        <f t="shared" si="504"/>
        <v>27</v>
      </c>
      <c r="Y916" s="22">
        <f t="shared" si="505"/>
        <v>37</v>
      </c>
      <c r="Z916" s="22">
        <f t="shared" si="506"/>
        <v>5</v>
      </c>
      <c r="AA916" s="22">
        <f t="shared" si="507"/>
        <v>2</v>
      </c>
      <c r="AB916" s="22" t="str">
        <f t="shared" si="508"/>
        <v/>
      </c>
      <c r="AC916" s="22" t="str">
        <f t="shared" si="509"/>
        <v/>
      </c>
      <c r="AD916" s="29" t="str">
        <f t="shared" si="510"/>
        <v/>
      </c>
      <c r="AE916" s="22" t="str">
        <f t="shared" si="511"/>
        <v/>
      </c>
      <c r="AF916" s="22" t="str">
        <f t="shared" si="512"/>
        <v/>
      </c>
      <c r="AG916" s="22" t="str">
        <f t="shared" si="513"/>
        <v/>
      </c>
      <c r="AH916" s="22" t="str">
        <f t="shared" si="514"/>
        <v/>
      </c>
      <c r="AI916" s="22" t="str">
        <f t="shared" si="515"/>
        <v/>
      </c>
      <c r="AJ916" s="31" t="str">
        <f t="shared" si="516"/>
        <v/>
      </c>
      <c r="AK916" s="22" t="str">
        <f t="shared" si="517"/>
        <v/>
      </c>
      <c r="AL916" s="22" t="str">
        <f t="shared" si="518"/>
        <v/>
      </c>
      <c r="AM916" s="22" t="str">
        <f t="shared" si="519"/>
        <v/>
      </c>
      <c r="AN916" s="22" t="str">
        <f t="shared" si="520"/>
        <v/>
      </c>
      <c r="AO916" s="22" t="str">
        <f t="shared" si="521"/>
        <v/>
      </c>
      <c r="AP916" s="22" t="str">
        <f t="shared" si="522"/>
        <v/>
      </c>
      <c r="AQ916" s="2" t="str">
        <f t="shared" si="523"/>
        <v/>
      </c>
    </row>
    <row r="917" spans="1:43" x14ac:dyDescent="0.25">
      <c r="A917" s="26" t="str">
        <f t="shared" si="524"/>
        <v/>
      </c>
      <c r="B917" t="s">
        <v>6895</v>
      </c>
      <c r="C917" t="s">
        <v>64</v>
      </c>
      <c r="D917" t="s">
        <v>24</v>
      </c>
      <c r="E917" t="s">
        <v>5604</v>
      </c>
      <c r="F917">
        <v>2026</v>
      </c>
      <c r="G917" t="s">
        <v>5657</v>
      </c>
      <c r="H917" s="4">
        <v>46170</v>
      </c>
      <c r="I917" s="4" t="str">
        <f t="shared" si="490"/>
        <v>West Coast</v>
      </c>
      <c r="J917" s="2" t="str">
        <f t="shared" si="491"/>
        <v/>
      </c>
      <c r="K917" s="2" t="str">
        <f t="shared" si="492"/>
        <v/>
      </c>
      <c r="L917" s="2" t="str">
        <f t="shared" si="493"/>
        <v/>
      </c>
      <c r="M917" s="2" t="str">
        <f t="shared" si="494"/>
        <v/>
      </c>
      <c r="N917" s="22" t="str" cm="1">
        <f t="array" ref="N917">IFERROR(INDEX(Stats_Hit_GP,MATCH($B917,Stats_Hit_Player,0)),"")</f>
        <v/>
      </c>
      <c r="O917" s="22" t="str">
        <f t="shared" si="495"/>
        <v/>
      </c>
      <c r="P917" s="22" t="str">
        <f t="shared" si="496"/>
        <v/>
      </c>
      <c r="Q917" s="22" t="str">
        <f t="shared" si="497"/>
        <v/>
      </c>
      <c r="R917" s="22" t="str">
        <f t="shared" si="498"/>
        <v/>
      </c>
      <c r="S917" s="22" t="str">
        <f t="shared" si="499"/>
        <v/>
      </c>
      <c r="T917" s="22" t="str">
        <f t="shared" si="500"/>
        <v/>
      </c>
      <c r="U917" s="22" t="str">
        <f t="shared" si="501"/>
        <v/>
      </c>
      <c r="V917" s="22" t="str">
        <f t="shared" si="502"/>
        <v/>
      </c>
      <c r="W917" s="22" t="str">
        <f t="shared" si="503"/>
        <v/>
      </c>
      <c r="X917" s="22" t="str">
        <f t="shared" si="504"/>
        <v/>
      </c>
      <c r="Y917" s="22" t="str">
        <f t="shared" si="505"/>
        <v/>
      </c>
      <c r="Z917" s="22" t="str">
        <f t="shared" si="506"/>
        <v/>
      </c>
      <c r="AA917" s="22" t="str">
        <f t="shared" si="507"/>
        <v/>
      </c>
      <c r="AB917" s="22">
        <f t="shared" si="508"/>
        <v>2</v>
      </c>
      <c r="AC917" s="22">
        <f t="shared" si="509"/>
        <v>4</v>
      </c>
      <c r="AD917" s="29">
        <f t="shared" si="510"/>
        <v>7.59</v>
      </c>
      <c r="AE917" s="22">
        <f t="shared" si="511"/>
        <v>15</v>
      </c>
      <c r="AF917" s="22">
        <f t="shared" si="512"/>
        <v>7</v>
      </c>
      <c r="AG917" s="22">
        <f t="shared" si="513"/>
        <v>0</v>
      </c>
      <c r="AH917" s="22">
        <f t="shared" si="514"/>
        <v>0</v>
      </c>
      <c r="AI917" s="22">
        <f t="shared" si="515"/>
        <v>0</v>
      </c>
      <c r="AJ917" s="31">
        <f t="shared" si="516"/>
        <v>42.2</v>
      </c>
      <c r="AK917" s="22">
        <f t="shared" si="517"/>
        <v>60</v>
      </c>
      <c r="AL917" s="22">
        <f t="shared" si="518"/>
        <v>42</v>
      </c>
      <c r="AM917" s="22">
        <f t="shared" si="519"/>
        <v>36</v>
      </c>
      <c r="AN917" s="22">
        <f t="shared" si="520"/>
        <v>18</v>
      </c>
      <c r="AO917" s="22">
        <f t="shared" si="521"/>
        <v>37</v>
      </c>
      <c r="AP917" s="22">
        <f t="shared" si="522"/>
        <v>10</v>
      </c>
      <c r="AQ917" s="2">
        <f t="shared" si="523"/>
        <v>0.34499999999999997</v>
      </c>
    </row>
    <row r="918" spans="1:43" x14ac:dyDescent="0.25">
      <c r="A918" s="26" t="str">
        <f t="shared" si="524"/>
        <v/>
      </c>
      <c r="B918" t="s">
        <v>6896</v>
      </c>
      <c r="C918" t="s">
        <v>64</v>
      </c>
      <c r="D918" t="s">
        <v>24</v>
      </c>
      <c r="E918" t="s">
        <v>1002</v>
      </c>
      <c r="F918">
        <v>2026</v>
      </c>
      <c r="G918" t="s">
        <v>5657</v>
      </c>
      <c r="H918" s="4">
        <v>46170</v>
      </c>
      <c r="I918" s="4" t="str">
        <f t="shared" si="490"/>
        <v>Atlantic Sun</v>
      </c>
      <c r="J918" s="2" t="str">
        <f t="shared" si="491"/>
        <v/>
      </c>
      <c r="K918" s="2" t="str">
        <f t="shared" si="492"/>
        <v/>
      </c>
      <c r="L918" s="2" t="str">
        <f t="shared" si="493"/>
        <v/>
      </c>
      <c r="M918" s="2" t="str">
        <f t="shared" si="494"/>
        <v/>
      </c>
      <c r="N918" s="22" t="str" cm="1">
        <f t="array" ref="N918">IFERROR(INDEX(Stats_Hit_GP,MATCH($B918,Stats_Hit_Player,0)),"")</f>
        <v/>
      </c>
      <c r="O918" s="22" t="str">
        <f t="shared" si="495"/>
        <v/>
      </c>
      <c r="P918" s="22" t="str">
        <f t="shared" si="496"/>
        <v/>
      </c>
      <c r="Q918" s="22" t="str">
        <f t="shared" si="497"/>
        <v/>
      </c>
      <c r="R918" s="22" t="str">
        <f t="shared" si="498"/>
        <v/>
      </c>
      <c r="S918" s="22" t="str">
        <f t="shared" si="499"/>
        <v/>
      </c>
      <c r="T918" s="22" t="str">
        <f t="shared" si="500"/>
        <v/>
      </c>
      <c r="U918" s="22" t="str">
        <f t="shared" si="501"/>
        <v/>
      </c>
      <c r="V918" s="22" t="str">
        <f t="shared" si="502"/>
        <v/>
      </c>
      <c r="W918" s="22" t="str">
        <f t="shared" si="503"/>
        <v/>
      </c>
      <c r="X918" s="22" t="str">
        <f t="shared" si="504"/>
        <v/>
      </c>
      <c r="Y918" s="22" t="str">
        <f t="shared" si="505"/>
        <v/>
      </c>
      <c r="Z918" s="22" t="str">
        <f t="shared" si="506"/>
        <v/>
      </c>
      <c r="AA918" s="22" t="str">
        <f t="shared" si="507"/>
        <v/>
      </c>
      <c r="AB918" s="22">
        <f t="shared" si="508"/>
        <v>0</v>
      </c>
      <c r="AC918" s="22">
        <f t="shared" si="509"/>
        <v>1</v>
      </c>
      <c r="AD918" s="29">
        <f t="shared" si="510"/>
        <v>4.88</v>
      </c>
      <c r="AE918" s="22">
        <f t="shared" si="511"/>
        <v>23</v>
      </c>
      <c r="AF918" s="22">
        <f t="shared" si="512"/>
        <v>0</v>
      </c>
      <c r="AG918" s="22">
        <f t="shared" si="513"/>
        <v>0</v>
      </c>
      <c r="AH918" s="22">
        <f t="shared" si="514"/>
        <v>0</v>
      </c>
      <c r="AI918" s="22">
        <f t="shared" si="515"/>
        <v>4</v>
      </c>
      <c r="AJ918" s="31">
        <f t="shared" si="516"/>
        <v>27.2</v>
      </c>
      <c r="AK918" s="22">
        <f t="shared" si="517"/>
        <v>31</v>
      </c>
      <c r="AL918" s="22">
        <f t="shared" si="518"/>
        <v>18</v>
      </c>
      <c r="AM918" s="22">
        <f t="shared" si="519"/>
        <v>15</v>
      </c>
      <c r="AN918" s="22">
        <f t="shared" si="520"/>
        <v>10</v>
      </c>
      <c r="AO918" s="22">
        <f t="shared" si="521"/>
        <v>23</v>
      </c>
      <c r="AP918" s="22">
        <f t="shared" si="522"/>
        <v>4</v>
      </c>
      <c r="AQ918" s="2">
        <f t="shared" si="523"/>
        <v>0.28199999999999997</v>
      </c>
    </row>
    <row r="919" spans="1:43" x14ac:dyDescent="0.25">
      <c r="A919" s="26" t="str">
        <f t="shared" si="524"/>
        <v/>
      </c>
      <c r="B919" t="s">
        <v>4938</v>
      </c>
      <c r="C919" t="s">
        <v>38</v>
      </c>
      <c r="D919" t="s">
        <v>24</v>
      </c>
      <c r="E919" t="s">
        <v>4924</v>
      </c>
      <c r="F919">
        <v>2026</v>
      </c>
      <c r="G919" t="s">
        <v>5657</v>
      </c>
      <c r="H919" s="4">
        <v>46170</v>
      </c>
      <c r="I919" s="4" t="str">
        <f t="shared" si="490"/>
        <v>Sun Belt</v>
      </c>
      <c r="J919" s="2">
        <f t="shared" si="491"/>
        <v>0</v>
      </c>
      <c r="K919" s="2">
        <f t="shared" si="492"/>
        <v>0.44400000000000001</v>
      </c>
      <c r="L919" s="2">
        <f t="shared" si="493"/>
        <v>0</v>
      </c>
      <c r="M919" s="2">
        <f t="shared" si="494"/>
        <v>0.44400000000000001</v>
      </c>
      <c r="N919" s="22" cm="1">
        <f t="array" ref="N919">IFERROR(INDEX(Stats_Hit_GP,MATCH($B919,Stats_Hit_Player,0)),"")</f>
        <v>8</v>
      </c>
      <c r="O919" s="22">
        <f t="shared" si="495"/>
        <v>9</v>
      </c>
      <c r="P919" s="22">
        <f t="shared" si="496"/>
        <v>5</v>
      </c>
      <c r="Q919" s="22">
        <f t="shared" si="497"/>
        <v>5</v>
      </c>
      <c r="R919" s="22">
        <f t="shared" si="498"/>
        <v>0</v>
      </c>
      <c r="S919" s="22">
        <f t="shared" si="499"/>
        <v>0</v>
      </c>
      <c r="T919" s="22">
        <f t="shared" si="500"/>
        <v>0</v>
      </c>
      <c r="U919" s="22">
        <f t="shared" si="501"/>
        <v>0</v>
      </c>
      <c r="V919" s="22">
        <f t="shared" si="502"/>
        <v>0</v>
      </c>
      <c r="W919" s="22">
        <f t="shared" si="503"/>
        <v>1</v>
      </c>
      <c r="X919" s="22">
        <f t="shared" si="504"/>
        <v>3</v>
      </c>
      <c r="Y919" s="22">
        <f t="shared" si="505"/>
        <v>3</v>
      </c>
      <c r="Z919" s="22">
        <f t="shared" si="506"/>
        <v>1</v>
      </c>
      <c r="AA919" s="22">
        <f t="shared" si="507"/>
        <v>1</v>
      </c>
      <c r="AB919" s="22" t="str">
        <f t="shared" si="508"/>
        <v/>
      </c>
      <c r="AC919" s="22" t="str">
        <f t="shared" si="509"/>
        <v/>
      </c>
      <c r="AD919" s="29" t="str">
        <f t="shared" si="510"/>
        <v/>
      </c>
      <c r="AE919" s="22" t="str">
        <f t="shared" si="511"/>
        <v/>
      </c>
      <c r="AF919" s="22" t="str">
        <f t="shared" si="512"/>
        <v/>
      </c>
      <c r="AG919" s="22" t="str">
        <f t="shared" si="513"/>
        <v/>
      </c>
      <c r="AH919" s="22" t="str">
        <f t="shared" si="514"/>
        <v/>
      </c>
      <c r="AI919" s="22" t="str">
        <f t="shared" si="515"/>
        <v/>
      </c>
      <c r="AJ919" s="31" t="str">
        <f t="shared" si="516"/>
        <v/>
      </c>
      <c r="AK919" s="22" t="str">
        <f t="shared" si="517"/>
        <v/>
      </c>
      <c r="AL919" s="22" t="str">
        <f t="shared" si="518"/>
        <v/>
      </c>
      <c r="AM919" s="22" t="str">
        <f t="shared" si="519"/>
        <v/>
      </c>
      <c r="AN919" s="22" t="str">
        <f t="shared" si="520"/>
        <v/>
      </c>
      <c r="AO919" s="22" t="str">
        <f t="shared" si="521"/>
        <v/>
      </c>
      <c r="AP919" s="22" t="str">
        <f t="shared" si="522"/>
        <v/>
      </c>
      <c r="AQ919" s="2" t="str">
        <f t="shared" si="523"/>
        <v/>
      </c>
    </row>
    <row r="920" spans="1:43" x14ac:dyDescent="0.25">
      <c r="A920" s="26" t="str">
        <f t="shared" si="524"/>
        <v/>
      </c>
      <c r="B920" t="s">
        <v>6897</v>
      </c>
      <c r="C920" t="s">
        <v>64</v>
      </c>
      <c r="D920" t="s">
        <v>47</v>
      </c>
      <c r="E920" t="s">
        <v>4486</v>
      </c>
      <c r="F920">
        <v>2026</v>
      </c>
      <c r="G920" t="s">
        <v>5657</v>
      </c>
      <c r="H920" s="4">
        <v>46170</v>
      </c>
      <c r="I920" s="4" t="str">
        <f t="shared" si="490"/>
        <v>SoCon</v>
      </c>
      <c r="J920" s="2" t="str">
        <f t="shared" si="491"/>
        <v/>
      </c>
      <c r="K920" s="2" t="str">
        <f t="shared" si="492"/>
        <v/>
      </c>
      <c r="L920" s="2" t="str">
        <f t="shared" si="493"/>
        <v/>
      </c>
      <c r="M920" s="2" t="str">
        <f t="shared" si="494"/>
        <v/>
      </c>
      <c r="N920" s="22" t="str" cm="1">
        <f t="array" ref="N920">IFERROR(INDEX(Stats_Hit_GP,MATCH($B920,Stats_Hit_Player,0)),"")</f>
        <v/>
      </c>
      <c r="O920" s="22" t="str">
        <f t="shared" si="495"/>
        <v/>
      </c>
      <c r="P920" s="22" t="str">
        <f t="shared" si="496"/>
        <v/>
      </c>
      <c r="Q920" s="22" t="str">
        <f t="shared" si="497"/>
        <v/>
      </c>
      <c r="R920" s="22" t="str">
        <f t="shared" si="498"/>
        <v/>
      </c>
      <c r="S920" s="22" t="str">
        <f t="shared" si="499"/>
        <v/>
      </c>
      <c r="T920" s="22" t="str">
        <f t="shared" si="500"/>
        <v/>
      </c>
      <c r="U920" s="22" t="str">
        <f t="shared" si="501"/>
        <v/>
      </c>
      <c r="V920" s="22" t="str">
        <f t="shared" si="502"/>
        <v/>
      </c>
      <c r="W920" s="22" t="str">
        <f t="shared" si="503"/>
        <v/>
      </c>
      <c r="X920" s="22" t="str">
        <f t="shared" si="504"/>
        <v/>
      </c>
      <c r="Y920" s="22" t="str">
        <f t="shared" si="505"/>
        <v/>
      </c>
      <c r="Z920" s="22" t="str">
        <f t="shared" si="506"/>
        <v/>
      </c>
      <c r="AA920" s="22" t="str">
        <f t="shared" si="507"/>
        <v/>
      </c>
      <c r="AB920" s="22" t="str">
        <f t="shared" si="508"/>
        <v/>
      </c>
      <c r="AC920" s="22" t="str">
        <f t="shared" si="509"/>
        <v/>
      </c>
      <c r="AD920" s="29" t="str">
        <f t="shared" si="510"/>
        <v/>
      </c>
      <c r="AE920" s="22" t="str">
        <f t="shared" si="511"/>
        <v/>
      </c>
      <c r="AF920" s="22" t="str">
        <f t="shared" si="512"/>
        <v/>
      </c>
      <c r="AG920" s="22" t="str">
        <f t="shared" si="513"/>
        <v/>
      </c>
      <c r="AH920" s="22" t="str">
        <f t="shared" si="514"/>
        <v/>
      </c>
      <c r="AI920" s="22" t="str">
        <f t="shared" si="515"/>
        <v/>
      </c>
      <c r="AJ920" s="31" t="str">
        <f t="shared" si="516"/>
        <v/>
      </c>
      <c r="AK920" s="22" t="str">
        <f t="shared" si="517"/>
        <v/>
      </c>
      <c r="AL920" s="22" t="str">
        <f t="shared" si="518"/>
        <v/>
      </c>
      <c r="AM920" s="22" t="str">
        <f t="shared" si="519"/>
        <v/>
      </c>
      <c r="AN920" s="22" t="str">
        <f t="shared" si="520"/>
        <v/>
      </c>
      <c r="AO920" s="22" t="str">
        <f t="shared" si="521"/>
        <v/>
      </c>
      <c r="AP920" s="22" t="str">
        <f t="shared" si="522"/>
        <v/>
      </c>
      <c r="AQ920" s="2" t="str">
        <f t="shared" si="523"/>
        <v/>
      </c>
    </row>
    <row r="921" spans="1:43" x14ac:dyDescent="0.25">
      <c r="A921" s="26" t="str">
        <f t="shared" si="524"/>
        <v/>
      </c>
      <c r="B921" t="s">
        <v>6898</v>
      </c>
      <c r="C921" t="s">
        <v>5700</v>
      </c>
      <c r="D921" t="s">
        <v>47</v>
      </c>
      <c r="E921" t="s">
        <v>4243</v>
      </c>
      <c r="F921">
        <v>2026</v>
      </c>
      <c r="G921" t="s">
        <v>5657</v>
      </c>
      <c r="H921" s="4">
        <v>46170</v>
      </c>
      <c r="I921" s="4" t="str">
        <f t="shared" si="490"/>
        <v>SEC</v>
      </c>
      <c r="J921" s="2" t="str">
        <f t="shared" si="491"/>
        <v/>
      </c>
      <c r="K921" s="2" t="str">
        <f t="shared" si="492"/>
        <v/>
      </c>
      <c r="L921" s="2" t="str">
        <f t="shared" si="493"/>
        <v/>
      </c>
      <c r="M921" s="2" t="str">
        <f t="shared" si="494"/>
        <v/>
      </c>
      <c r="N921" s="22" t="str" cm="1">
        <f t="array" ref="N921">IFERROR(INDEX(Stats_Hit_GP,MATCH($B921,Stats_Hit_Player,0)),"")</f>
        <v/>
      </c>
      <c r="O921" s="22" t="str">
        <f t="shared" si="495"/>
        <v/>
      </c>
      <c r="P921" s="22" t="str">
        <f t="shared" si="496"/>
        <v/>
      </c>
      <c r="Q921" s="22" t="str">
        <f t="shared" si="497"/>
        <v/>
      </c>
      <c r="R921" s="22" t="str">
        <f t="shared" si="498"/>
        <v/>
      </c>
      <c r="S921" s="22" t="str">
        <f t="shared" si="499"/>
        <v/>
      </c>
      <c r="T921" s="22" t="str">
        <f t="shared" si="500"/>
        <v/>
      </c>
      <c r="U921" s="22" t="str">
        <f t="shared" si="501"/>
        <v/>
      </c>
      <c r="V921" s="22" t="str">
        <f t="shared" si="502"/>
        <v/>
      </c>
      <c r="W921" s="22" t="str">
        <f t="shared" si="503"/>
        <v/>
      </c>
      <c r="X921" s="22" t="str">
        <f t="shared" si="504"/>
        <v/>
      </c>
      <c r="Y921" s="22" t="str">
        <f t="shared" si="505"/>
        <v/>
      </c>
      <c r="Z921" s="22" t="str">
        <f t="shared" si="506"/>
        <v/>
      </c>
      <c r="AA921" s="22" t="str">
        <f t="shared" si="507"/>
        <v/>
      </c>
      <c r="AB921" s="22" t="str">
        <f t="shared" si="508"/>
        <v/>
      </c>
      <c r="AC921" s="22" t="str">
        <f t="shared" si="509"/>
        <v/>
      </c>
      <c r="AD921" s="29" t="str">
        <f t="shared" si="510"/>
        <v/>
      </c>
      <c r="AE921" s="22" t="str">
        <f t="shared" si="511"/>
        <v/>
      </c>
      <c r="AF921" s="22" t="str">
        <f t="shared" si="512"/>
        <v/>
      </c>
      <c r="AG921" s="22" t="str">
        <f t="shared" si="513"/>
        <v/>
      </c>
      <c r="AH921" s="22" t="str">
        <f t="shared" si="514"/>
        <v/>
      </c>
      <c r="AI921" s="22" t="str">
        <f t="shared" si="515"/>
        <v/>
      </c>
      <c r="AJ921" s="31" t="str">
        <f t="shared" si="516"/>
        <v/>
      </c>
      <c r="AK921" s="22" t="str">
        <f t="shared" si="517"/>
        <v/>
      </c>
      <c r="AL921" s="22" t="str">
        <f t="shared" si="518"/>
        <v/>
      </c>
      <c r="AM921" s="22" t="str">
        <f t="shared" si="519"/>
        <v/>
      </c>
      <c r="AN921" s="22" t="str">
        <f t="shared" si="520"/>
        <v/>
      </c>
      <c r="AO921" s="22" t="str">
        <f t="shared" si="521"/>
        <v/>
      </c>
      <c r="AP921" s="22" t="str">
        <f t="shared" si="522"/>
        <v/>
      </c>
      <c r="AQ921" s="2" t="str">
        <f t="shared" si="523"/>
        <v/>
      </c>
    </row>
    <row r="922" spans="1:43" x14ac:dyDescent="0.25">
      <c r="A922" s="26" t="str">
        <f t="shared" si="524"/>
        <v/>
      </c>
      <c r="B922" t="s">
        <v>3597</v>
      </c>
      <c r="C922" t="s">
        <v>30</v>
      </c>
      <c r="D922" t="s">
        <v>47</v>
      </c>
      <c r="E922" t="s">
        <v>3583</v>
      </c>
      <c r="F922">
        <v>2026</v>
      </c>
      <c r="G922" t="s">
        <v>5657</v>
      </c>
      <c r="H922" s="4">
        <v>46170</v>
      </c>
      <c r="I922" s="4" t="str">
        <f t="shared" si="490"/>
        <v>Mountain West</v>
      </c>
      <c r="J922" s="2">
        <f t="shared" si="491"/>
        <v>0.19500000000000001</v>
      </c>
      <c r="K922" s="2">
        <f t="shared" si="492"/>
        <v>0.26700000000000002</v>
      </c>
      <c r="L922" s="2">
        <f t="shared" si="493"/>
        <v>0.29299999999999998</v>
      </c>
      <c r="M922" s="2">
        <f t="shared" si="494"/>
        <v>0.55900000000000005</v>
      </c>
      <c r="N922" s="22" cm="1">
        <f t="array" ref="N922">IFERROR(INDEX(Stats_Hit_GP,MATCH($B922,Stats_Hit_Player,0)),"")</f>
        <v>20</v>
      </c>
      <c r="O922" s="22">
        <f t="shared" si="495"/>
        <v>45</v>
      </c>
      <c r="P922" s="22">
        <f t="shared" si="496"/>
        <v>41</v>
      </c>
      <c r="Q922" s="22">
        <f t="shared" si="497"/>
        <v>6</v>
      </c>
      <c r="R922" s="22">
        <f t="shared" si="498"/>
        <v>8</v>
      </c>
      <c r="S922" s="22">
        <f t="shared" si="499"/>
        <v>1</v>
      </c>
      <c r="T922" s="22">
        <f t="shared" si="500"/>
        <v>0</v>
      </c>
      <c r="U922" s="22">
        <f t="shared" si="501"/>
        <v>1</v>
      </c>
      <c r="V922" s="22">
        <f t="shared" si="502"/>
        <v>4</v>
      </c>
      <c r="W922" s="22">
        <f t="shared" si="503"/>
        <v>1</v>
      </c>
      <c r="X922" s="22">
        <f t="shared" si="504"/>
        <v>3</v>
      </c>
      <c r="Y922" s="22">
        <f t="shared" si="505"/>
        <v>8</v>
      </c>
      <c r="Z922" s="22">
        <f t="shared" si="506"/>
        <v>4</v>
      </c>
      <c r="AA922" s="22">
        <f t="shared" si="507"/>
        <v>0</v>
      </c>
      <c r="AB922" s="22" t="str">
        <f t="shared" si="508"/>
        <v/>
      </c>
      <c r="AC922" s="22" t="str">
        <f t="shared" si="509"/>
        <v/>
      </c>
      <c r="AD922" s="29" t="str">
        <f t="shared" si="510"/>
        <v/>
      </c>
      <c r="AE922" s="22" t="str">
        <f t="shared" si="511"/>
        <v/>
      </c>
      <c r="AF922" s="22" t="str">
        <f t="shared" si="512"/>
        <v/>
      </c>
      <c r="AG922" s="22" t="str">
        <f t="shared" si="513"/>
        <v/>
      </c>
      <c r="AH922" s="22" t="str">
        <f t="shared" si="514"/>
        <v/>
      </c>
      <c r="AI922" s="22" t="str">
        <f t="shared" si="515"/>
        <v/>
      </c>
      <c r="AJ922" s="31" t="str">
        <f t="shared" si="516"/>
        <v/>
      </c>
      <c r="AK922" s="22" t="str">
        <f t="shared" si="517"/>
        <v/>
      </c>
      <c r="AL922" s="22" t="str">
        <f t="shared" si="518"/>
        <v/>
      </c>
      <c r="AM922" s="22" t="str">
        <f t="shared" si="519"/>
        <v/>
      </c>
      <c r="AN922" s="22" t="str">
        <f t="shared" si="520"/>
        <v/>
      </c>
      <c r="AO922" s="22" t="str">
        <f t="shared" si="521"/>
        <v/>
      </c>
      <c r="AP922" s="22" t="str">
        <f t="shared" si="522"/>
        <v/>
      </c>
      <c r="AQ922" s="2" t="str">
        <f t="shared" si="523"/>
        <v/>
      </c>
    </row>
    <row r="923" spans="1:43" x14ac:dyDescent="0.25">
      <c r="A923" s="26" t="str">
        <f t="shared" si="524"/>
        <v/>
      </c>
      <c r="B923" t="s">
        <v>3338</v>
      </c>
      <c r="C923" t="s">
        <v>25</v>
      </c>
      <c r="D923" t="s">
        <v>24</v>
      </c>
      <c r="E923" t="s">
        <v>3325</v>
      </c>
      <c r="F923">
        <v>2026</v>
      </c>
      <c r="G923" t="s">
        <v>5657</v>
      </c>
      <c r="H923" s="4">
        <v>46170</v>
      </c>
      <c r="I923" s="4" t="str">
        <f t="shared" si="490"/>
        <v>Missouri Valley</v>
      </c>
      <c r="J923" s="2">
        <f t="shared" si="491"/>
        <v>0.21199999999999999</v>
      </c>
      <c r="K923" s="2">
        <f t="shared" si="492"/>
        <v>0.32500000000000001</v>
      </c>
      <c r="L923" s="2">
        <f t="shared" si="493"/>
        <v>0.30299999999999999</v>
      </c>
      <c r="M923" s="2">
        <f t="shared" si="494"/>
        <v>0.628</v>
      </c>
      <c r="N923" s="22" cm="1">
        <f t="array" ref="N923">IFERROR(INDEX(Stats_Hit_GP,MATCH($B923,Stats_Hit_Player,0)),"")</f>
        <v>14</v>
      </c>
      <c r="O923" s="22">
        <f t="shared" si="495"/>
        <v>40</v>
      </c>
      <c r="P923" s="22">
        <f t="shared" si="496"/>
        <v>33</v>
      </c>
      <c r="Q923" s="22">
        <f t="shared" si="497"/>
        <v>3</v>
      </c>
      <c r="R923" s="22">
        <f t="shared" si="498"/>
        <v>7</v>
      </c>
      <c r="S923" s="22">
        <f t="shared" si="499"/>
        <v>0</v>
      </c>
      <c r="T923" s="22">
        <f t="shared" si="500"/>
        <v>0</v>
      </c>
      <c r="U923" s="22">
        <f t="shared" si="501"/>
        <v>1</v>
      </c>
      <c r="V923" s="22">
        <f t="shared" si="502"/>
        <v>3</v>
      </c>
      <c r="W923" s="22">
        <f t="shared" si="503"/>
        <v>1</v>
      </c>
      <c r="X923" s="22">
        <f t="shared" si="504"/>
        <v>5</v>
      </c>
      <c r="Y923" s="22">
        <f t="shared" si="505"/>
        <v>13</v>
      </c>
      <c r="Z923" s="22">
        <f t="shared" si="506"/>
        <v>0</v>
      </c>
      <c r="AA923" s="22">
        <f t="shared" si="507"/>
        <v>0</v>
      </c>
      <c r="AB923" s="22" t="str">
        <f t="shared" si="508"/>
        <v/>
      </c>
      <c r="AC923" s="22" t="str">
        <f t="shared" si="509"/>
        <v/>
      </c>
      <c r="AD923" s="29" t="str">
        <f t="shared" si="510"/>
        <v/>
      </c>
      <c r="AE923" s="22" t="str">
        <f t="shared" si="511"/>
        <v/>
      </c>
      <c r="AF923" s="22" t="str">
        <f t="shared" si="512"/>
        <v/>
      </c>
      <c r="AG923" s="22" t="str">
        <f t="shared" si="513"/>
        <v/>
      </c>
      <c r="AH923" s="22" t="str">
        <f t="shared" si="514"/>
        <v/>
      </c>
      <c r="AI923" s="22" t="str">
        <f t="shared" si="515"/>
        <v/>
      </c>
      <c r="AJ923" s="31" t="str">
        <f t="shared" si="516"/>
        <v/>
      </c>
      <c r="AK923" s="22" t="str">
        <f t="shared" si="517"/>
        <v/>
      </c>
      <c r="AL923" s="22" t="str">
        <f t="shared" si="518"/>
        <v/>
      </c>
      <c r="AM923" s="22" t="str">
        <f t="shared" si="519"/>
        <v/>
      </c>
      <c r="AN923" s="22" t="str">
        <f t="shared" si="520"/>
        <v/>
      </c>
      <c r="AO923" s="22" t="str">
        <f t="shared" si="521"/>
        <v/>
      </c>
      <c r="AP923" s="22" t="str">
        <f t="shared" si="522"/>
        <v/>
      </c>
      <c r="AQ923" s="2" t="str">
        <f t="shared" si="523"/>
        <v/>
      </c>
    </row>
    <row r="924" spans="1:43" x14ac:dyDescent="0.25">
      <c r="A924" s="26" t="str">
        <f t="shared" si="524"/>
        <v/>
      </c>
      <c r="B924" t="s">
        <v>6899</v>
      </c>
      <c r="C924" t="s">
        <v>5700</v>
      </c>
      <c r="D924" t="s">
        <v>47</v>
      </c>
      <c r="E924" t="s">
        <v>4243</v>
      </c>
      <c r="F924">
        <v>2026</v>
      </c>
      <c r="G924" t="s">
        <v>5657</v>
      </c>
      <c r="H924" s="4">
        <v>46170</v>
      </c>
      <c r="I924" s="4" t="str">
        <f t="shared" si="490"/>
        <v>SEC</v>
      </c>
      <c r="J924" s="2" t="str">
        <f t="shared" si="491"/>
        <v/>
      </c>
      <c r="K924" s="2" t="str">
        <f t="shared" si="492"/>
        <v/>
      </c>
      <c r="L924" s="2" t="str">
        <f t="shared" si="493"/>
        <v/>
      </c>
      <c r="M924" s="2" t="str">
        <f t="shared" si="494"/>
        <v/>
      </c>
      <c r="N924" s="22" t="str" cm="1">
        <f t="array" ref="N924">IFERROR(INDEX(Stats_Hit_GP,MATCH($B924,Stats_Hit_Player,0)),"")</f>
        <v/>
      </c>
      <c r="O924" s="22" t="str">
        <f t="shared" si="495"/>
        <v/>
      </c>
      <c r="P924" s="22" t="str">
        <f t="shared" si="496"/>
        <v/>
      </c>
      <c r="Q924" s="22" t="str">
        <f t="shared" si="497"/>
        <v/>
      </c>
      <c r="R924" s="22" t="str">
        <f t="shared" si="498"/>
        <v/>
      </c>
      <c r="S924" s="22" t="str">
        <f t="shared" si="499"/>
        <v/>
      </c>
      <c r="T924" s="22" t="str">
        <f t="shared" si="500"/>
        <v/>
      </c>
      <c r="U924" s="22" t="str">
        <f t="shared" si="501"/>
        <v/>
      </c>
      <c r="V924" s="22" t="str">
        <f t="shared" si="502"/>
        <v/>
      </c>
      <c r="W924" s="22" t="str">
        <f t="shared" si="503"/>
        <v/>
      </c>
      <c r="X924" s="22" t="str">
        <f t="shared" si="504"/>
        <v/>
      </c>
      <c r="Y924" s="22" t="str">
        <f t="shared" si="505"/>
        <v/>
      </c>
      <c r="Z924" s="22" t="str">
        <f t="shared" si="506"/>
        <v/>
      </c>
      <c r="AA924" s="22" t="str">
        <f t="shared" si="507"/>
        <v/>
      </c>
      <c r="AB924" s="22" t="str">
        <f t="shared" si="508"/>
        <v/>
      </c>
      <c r="AC924" s="22" t="str">
        <f t="shared" si="509"/>
        <v/>
      </c>
      <c r="AD924" s="29" t="str">
        <f t="shared" si="510"/>
        <v/>
      </c>
      <c r="AE924" s="22" t="str">
        <f t="shared" si="511"/>
        <v/>
      </c>
      <c r="AF924" s="22" t="str">
        <f t="shared" si="512"/>
        <v/>
      </c>
      <c r="AG924" s="22" t="str">
        <f t="shared" si="513"/>
        <v/>
      </c>
      <c r="AH924" s="22" t="str">
        <f t="shared" si="514"/>
        <v/>
      </c>
      <c r="AI924" s="22" t="str">
        <f t="shared" si="515"/>
        <v/>
      </c>
      <c r="AJ924" s="31" t="str">
        <f t="shared" si="516"/>
        <v/>
      </c>
      <c r="AK924" s="22" t="str">
        <f t="shared" si="517"/>
        <v/>
      </c>
      <c r="AL924" s="22" t="str">
        <f t="shared" si="518"/>
        <v/>
      </c>
      <c r="AM924" s="22" t="str">
        <f t="shared" si="519"/>
        <v/>
      </c>
      <c r="AN924" s="22" t="str">
        <f t="shared" si="520"/>
        <v/>
      </c>
      <c r="AO924" s="22" t="str">
        <f t="shared" si="521"/>
        <v/>
      </c>
      <c r="AP924" s="22" t="str">
        <f t="shared" si="522"/>
        <v/>
      </c>
      <c r="AQ924" s="2" t="str">
        <f t="shared" si="523"/>
        <v/>
      </c>
    </row>
    <row r="925" spans="1:43" x14ac:dyDescent="0.25">
      <c r="A925" s="26" t="str">
        <f t="shared" si="524"/>
        <v/>
      </c>
      <c r="B925" t="s">
        <v>3598</v>
      </c>
      <c r="C925" t="s">
        <v>44</v>
      </c>
      <c r="D925" t="s">
        <v>24</v>
      </c>
      <c r="E925" t="s">
        <v>3583</v>
      </c>
      <c r="F925">
        <v>2026</v>
      </c>
      <c r="G925" t="s">
        <v>5657</v>
      </c>
      <c r="H925" s="4">
        <v>46170</v>
      </c>
      <c r="I925" s="4" t="str">
        <f t="shared" si="490"/>
        <v>Mountain West</v>
      </c>
      <c r="J925" s="2">
        <f t="shared" si="491"/>
        <v>0.191</v>
      </c>
      <c r="K925" s="2">
        <f t="shared" si="492"/>
        <v>0.313</v>
      </c>
      <c r="L925" s="2">
        <f t="shared" si="493"/>
        <v>0.41199999999999998</v>
      </c>
      <c r="M925" s="2">
        <f t="shared" si="494"/>
        <v>0.72399999999999998</v>
      </c>
      <c r="N925" s="22" cm="1">
        <f t="array" ref="N925">IFERROR(INDEX(Stats_Hit_GP,MATCH($B925,Stats_Hit_Player,0)),"")</f>
        <v>27</v>
      </c>
      <c r="O925" s="22">
        <f t="shared" si="495"/>
        <v>80</v>
      </c>
      <c r="P925" s="22">
        <f t="shared" si="496"/>
        <v>68</v>
      </c>
      <c r="Q925" s="22">
        <f t="shared" si="497"/>
        <v>12</v>
      </c>
      <c r="R925" s="22">
        <f t="shared" si="498"/>
        <v>13</v>
      </c>
      <c r="S925" s="22">
        <f t="shared" si="499"/>
        <v>6</v>
      </c>
      <c r="T925" s="22">
        <f t="shared" si="500"/>
        <v>0</v>
      </c>
      <c r="U925" s="22">
        <f t="shared" si="501"/>
        <v>3</v>
      </c>
      <c r="V925" s="22">
        <f t="shared" si="502"/>
        <v>13</v>
      </c>
      <c r="W925" s="22">
        <f t="shared" si="503"/>
        <v>1</v>
      </c>
      <c r="X925" s="22">
        <f t="shared" si="504"/>
        <v>11</v>
      </c>
      <c r="Y925" s="22">
        <f t="shared" si="505"/>
        <v>36</v>
      </c>
      <c r="Z925" s="22">
        <f t="shared" si="506"/>
        <v>1</v>
      </c>
      <c r="AA925" s="22">
        <f t="shared" si="507"/>
        <v>1</v>
      </c>
      <c r="AB925" s="22" t="str">
        <f t="shared" si="508"/>
        <v/>
      </c>
      <c r="AC925" s="22" t="str">
        <f t="shared" si="509"/>
        <v/>
      </c>
      <c r="AD925" s="29" t="str">
        <f t="shared" si="510"/>
        <v/>
      </c>
      <c r="AE925" s="22" t="str">
        <f t="shared" si="511"/>
        <v/>
      </c>
      <c r="AF925" s="22" t="str">
        <f t="shared" si="512"/>
        <v/>
      </c>
      <c r="AG925" s="22" t="str">
        <f t="shared" si="513"/>
        <v/>
      </c>
      <c r="AH925" s="22" t="str">
        <f t="shared" si="514"/>
        <v/>
      </c>
      <c r="AI925" s="22" t="str">
        <f t="shared" si="515"/>
        <v/>
      </c>
      <c r="AJ925" s="31" t="str">
        <f t="shared" si="516"/>
        <v/>
      </c>
      <c r="AK925" s="22" t="str">
        <f t="shared" si="517"/>
        <v/>
      </c>
      <c r="AL925" s="22" t="str">
        <f t="shared" si="518"/>
        <v/>
      </c>
      <c r="AM925" s="22" t="str">
        <f t="shared" si="519"/>
        <v/>
      </c>
      <c r="AN925" s="22" t="str">
        <f t="shared" si="520"/>
        <v/>
      </c>
      <c r="AO925" s="22" t="str">
        <f t="shared" si="521"/>
        <v/>
      </c>
      <c r="AP925" s="22" t="str">
        <f t="shared" si="522"/>
        <v/>
      </c>
      <c r="AQ925" s="2" t="str">
        <f t="shared" si="523"/>
        <v/>
      </c>
    </row>
    <row r="926" spans="1:43" x14ac:dyDescent="0.25">
      <c r="A926" s="26" t="str">
        <f t="shared" si="524"/>
        <v/>
      </c>
      <c r="B926" t="s">
        <v>6900</v>
      </c>
      <c r="C926" t="s">
        <v>5700</v>
      </c>
      <c r="D926" t="s">
        <v>47</v>
      </c>
      <c r="E926" t="s">
        <v>2376</v>
      </c>
      <c r="F926">
        <v>2026</v>
      </c>
      <c r="G926" t="s">
        <v>5657</v>
      </c>
      <c r="H926" s="4">
        <v>46170</v>
      </c>
      <c r="I926" s="4" t="str">
        <f t="shared" si="490"/>
        <v>Coastal</v>
      </c>
      <c r="J926" s="2" t="str">
        <f t="shared" si="491"/>
        <v/>
      </c>
      <c r="K926" s="2" t="str">
        <f t="shared" si="492"/>
        <v/>
      </c>
      <c r="L926" s="2" t="str">
        <f t="shared" si="493"/>
        <v/>
      </c>
      <c r="M926" s="2" t="str">
        <f t="shared" si="494"/>
        <v/>
      </c>
      <c r="N926" s="22" t="str" cm="1">
        <f t="array" ref="N926">IFERROR(INDEX(Stats_Hit_GP,MATCH($B926,Stats_Hit_Player,0)),"")</f>
        <v/>
      </c>
      <c r="O926" s="22" t="str">
        <f t="shared" si="495"/>
        <v/>
      </c>
      <c r="P926" s="22" t="str">
        <f t="shared" si="496"/>
        <v/>
      </c>
      <c r="Q926" s="22" t="str">
        <f t="shared" si="497"/>
        <v/>
      </c>
      <c r="R926" s="22" t="str">
        <f t="shared" si="498"/>
        <v/>
      </c>
      <c r="S926" s="22" t="str">
        <f t="shared" si="499"/>
        <v/>
      </c>
      <c r="T926" s="22" t="str">
        <f t="shared" si="500"/>
        <v/>
      </c>
      <c r="U926" s="22" t="str">
        <f t="shared" si="501"/>
        <v/>
      </c>
      <c r="V926" s="22" t="str">
        <f t="shared" si="502"/>
        <v/>
      </c>
      <c r="W926" s="22" t="str">
        <f t="shared" si="503"/>
        <v/>
      </c>
      <c r="X926" s="22" t="str">
        <f t="shared" si="504"/>
        <v/>
      </c>
      <c r="Y926" s="22" t="str">
        <f t="shared" si="505"/>
        <v/>
      </c>
      <c r="Z926" s="22" t="str">
        <f t="shared" si="506"/>
        <v/>
      </c>
      <c r="AA926" s="22" t="str">
        <f t="shared" si="507"/>
        <v/>
      </c>
      <c r="AB926" s="22" t="str">
        <f t="shared" si="508"/>
        <v/>
      </c>
      <c r="AC926" s="22" t="str">
        <f t="shared" si="509"/>
        <v/>
      </c>
      <c r="AD926" s="29" t="str">
        <f t="shared" si="510"/>
        <v/>
      </c>
      <c r="AE926" s="22" t="str">
        <f t="shared" si="511"/>
        <v/>
      </c>
      <c r="AF926" s="22" t="str">
        <f t="shared" si="512"/>
        <v/>
      </c>
      <c r="AG926" s="22" t="str">
        <f t="shared" si="513"/>
        <v/>
      </c>
      <c r="AH926" s="22" t="str">
        <f t="shared" si="514"/>
        <v/>
      </c>
      <c r="AI926" s="22" t="str">
        <f t="shared" si="515"/>
        <v/>
      </c>
      <c r="AJ926" s="31" t="str">
        <f t="shared" si="516"/>
        <v/>
      </c>
      <c r="AK926" s="22" t="str">
        <f t="shared" si="517"/>
        <v/>
      </c>
      <c r="AL926" s="22" t="str">
        <f t="shared" si="518"/>
        <v/>
      </c>
      <c r="AM926" s="22" t="str">
        <f t="shared" si="519"/>
        <v/>
      </c>
      <c r="AN926" s="22" t="str">
        <f t="shared" si="520"/>
        <v/>
      </c>
      <c r="AO926" s="22" t="str">
        <f t="shared" si="521"/>
        <v/>
      </c>
      <c r="AP926" s="22" t="str">
        <f t="shared" si="522"/>
        <v/>
      </c>
      <c r="AQ926" s="2" t="str">
        <f t="shared" si="523"/>
        <v/>
      </c>
    </row>
    <row r="927" spans="1:43" x14ac:dyDescent="0.25">
      <c r="A927" s="26" t="str">
        <f t="shared" si="524"/>
        <v/>
      </c>
      <c r="B927" t="s">
        <v>6901</v>
      </c>
      <c r="C927" t="s">
        <v>64</v>
      </c>
      <c r="D927" t="s">
        <v>24</v>
      </c>
      <c r="E927" t="s">
        <v>1528</v>
      </c>
      <c r="F927">
        <v>2026</v>
      </c>
      <c r="G927" t="s">
        <v>5657</v>
      </c>
      <c r="H927" s="4">
        <v>46170</v>
      </c>
      <c r="I927" s="4" t="str">
        <f t="shared" si="490"/>
        <v>Big South</v>
      </c>
      <c r="J927" s="2" t="str">
        <f t="shared" si="491"/>
        <v/>
      </c>
      <c r="K927" s="2" t="str">
        <f t="shared" si="492"/>
        <v/>
      </c>
      <c r="L927" s="2" t="str">
        <f t="shared" si="493"/>
        <v/>
      </c>
      <c r="M927" s="2" t="str">
        <f t="shared" si="494"/>
        <v/>
      </c>
      <c r="N927" s="22" t="str" cm="1">
        <f t="array" ref="N927">IFERROR(INDEX(Stats_Hit_GP,MATCH($B927,Stats_Hit_Player,0)),"")</f>
        <v/>
      </c>
      <c r="O927" s="22" t="str">
        <f t="shared" si="495"/>
        <v/>
      </c>
      <c r="P927" s="22" t="str">
        <f t="shared" si="496"/>
        <v/>
      </c>
      <c r="Q927" s="22" t="str">
        <f t="shared" si="497"/>
        <v/>
      </c>
      <c r="R927" s="22" t="str">
        <f t="shared" si="498"/>
        <v/>
      </c>
      <c r="S927" s="22" t="str">
        <f t="shared" si="499"/>
        <v/>
      </c>
      <c r="T927" s="22" t="str">
        <f t="shared" si="500"/>
        <v/>
      </c>
      <c r="U927" s="22" t="str">
        <f t="shared" si="501"/>
        <v/>
      </c>
      <c r="V927" s="22" t="str">
        <f t="shared" si="502"/>
        <v/>
      </c>
      <c r="W927" s="22" t="str">
        <f t="shared" si="503"/>
        <v/>
      </c>
      <c r="X927" s="22" t="str">
        <f t="shared" si="504"/>
        <v/>
      </c>
      <c r="Y927" s="22" t="str">
        <f t="shared" si="505"/>
        <v/>
      </c>
      <c r="Z927" s="22" t="str">
        <f t="shared" si="506"/>
        <v/>
      </c>
      <c r="AA927" s="22" t="str">
        <f t="shared" si="507"/>
        <v/>
      </c>
      <c r="AB927" s="22">
        <f t="shared" si="508"/>
        <v>0</v>
      </c>
      <c r="AC927" s="22">
        <f t="shared" si="509"/>
        <v>0</v>
      </c>
      <c r="AD927" s="29">
        <f t="shared" si="510"/>
        <v>9.39</v>
      </c>
      <c r="AE927" s="22">
        <f t="shared" si="511"/>
        <v>6</v>
      </c>
      <c r="AF927" s="22">
        <f t="shared" si="512"/>
        <v>0</v>
      </c>
      <c r="AG927" s="22">
        <f t="shared" si="513"/>
        <v>0</v>
      </c>
      <c r="AH927" s="22">
        <f t="shared" si="514"/>
        <v>0</v>
      </c>
      <c r="AI927" s="22">
        <f t="shared" si="515"/>
        <v>0</v>
      </c>
      <c r="AJ927" s="31">
        <f t="shared" si="516"/>
        <v>7.2</v>
      </c>
      <c r="AK927" s="22">
        <f t="shared" si="517"/>
        <v>8</v>
      </c>
      <c r="AL927" s="22">
        <f t="shared" si="518"/>
        <v>8</v>
      </c>
      <c r="AM927" s="22">
        <f t="shared" si="519"/>
        <v>8</v>
      </c>
      <c r="AN927" s="22">
        <f t="shared" si="520"/>
        <v>11</v>
      </c>
      <c r="AO927" s="22">
        <f t="shared" si="521"/>
        <v>7</v>
      </c>
      <c r="AP927" s="22">
        <f t="shared" si="522"/>
        <v>1</v>
      </c>
      <c r="AQ927" s="2">
        <f t="shared" si="523"/>
        <v>0.27600000000000002</v>
      </c>
    </row>
    <row r="928" spans="1:43" x14ac:dyDescent="0.25">
      <c r="A928" s="26" t="str">
        <f t="shared" si="524"/>
        <v/>
      </c>
      <c r="B928" t="s">
        <v>6902</v>
      </c>
      <c r="C928" t="s">
        <v>64</v>
      </c>
      <c r="D928" t="s">
        <v>47</v>
      </c>
      <c r="E928" t="s">
        <v>1399</v>
      </c>
      <c r="F928">
        <v>2026</v>
      </c>
      <c r="G928" t="s">
        <v>5657</v>
      </c>
      <c r="H928" s="4">
        <v>46170</v>
      </c>
      <c r="I928" s="4" t="str">
        <f t="shared" si="490"/>
        <v>Big East</v>
      </c>
      <c r="J928" s="2" t="str">
        <f t="shared" si="491"/>
        <v/>
      </c>
      <c r="K928" s="2" t="str">
        <f t="shared" si="492"/>
        <v/>
      </c>
      <c r="L928" s="2" t="str">
        <f t="shared" si="493"/>
        <v/>
      </c>
      <c r="M928" s="2" t="str">
        <f t="shared" si="494"/>
        <v/>
      </c>
      <c r="N928" s="22" t="str" cm="1">
        <f t="array" ref="N928">IFERROR(INDEX(Stats_Hit_GP,MATCH($B928,Stats_Hit_Player,0)),"")</f>
        <v/>
      </c>
      <c r="O928" s="22" t="str">
        <f t="shared" si="495"/>
        <v/>
      </c>
      <c r="P928" s="22" t="str">
        <f t="shared" si="496"/>
        <v/>
      </c>
      <c r="Q928" s="22" t="str">
        <f t="shared" si="497"/>
        <v/>
      </c>
      <c r="R928" s="22" t="str">
        <f t="shared" si="498"/>
        <v/>
      </c>
      <c r="S928" s="22" t="str">
        <f t="shared" si="499"/>
        <v/>
      </c>
      <c r="T928" s="22" t="str">
        <f t="shared" si="500"/>
        <v/>
      </c>
      <c r="U928" s="22" t="str">
        <f t="shared" si="501"/>
        <v/>
      </c>
      <c r="V928" s="22" t="str">
        <f t="shared" si="502"/>
        <v/>
      </c>
      <c r="W928" s="22" t="str">
        <f t="shared" si="503"/>
        <v/>
      </c>
      <c r="X928" s="22" t="str">
        <f t="shared" si="504"/>
        <v/>
      </c>
      <c r="Y928" s="22" t="str">
        <f t="shared" si="505"/>
        <v/>
      </c>
      <c r="Z928" s="22" t="str">
        <f t="shared" si="506"/>
        <v/>
      </c>
      <c r="AA928" s="22" t="str">
        <f t="shared" si="507"/>
        <v/>
      </c>
      <c r="AB928" s="22">
        <f t="shared" si="508"/>
        <v>2</v>
      </c>
      <c r="AC928" s="22">
        <f t="shared" si="509"/>
        <v>1</v>
      </c>
      <c r="AD928" s="29">
        <f t="shared" si="510"/>
        <v>10.8</v>
      </c>
      <c r="AE928" s="22">
        <f t="shared" si="511"/>
        <v>8</v>
      </c>
      <c r="AF928" s="22">
        <f t="shared" si="512"/>
        <v>4</v>
      </c>
      <c r="AG928" s="22">
        <f t="shared" si="513"/>
        <v>0</v>
      </c>
      <c r="AH928" s="22">
        <f t="shared" si="514"/>
        <v>0</v>
      </c>
      <c r="AI928" s="22">
        <f t="shared" si="515"/>
        <v>0</v>
      </c>
      <c r="AJ928" s="31">
        <f t="shared" si="516"/>
        <v>11.2</v>
      </c>
      <c r="AK928" s="22">
        <f t="shared" si="517"/>
        <v>7</v>
      </c>
      <c r="AL928" s="22">
        <f t="shared" si="518"/>
        <v>14</v>
      </c>
      <c r="AM928" s="22">
        <f t="shared" si="519"/>
        <v>14</v>
      </c>
      <c r="AN928" s="22">
        <f t="shared" si="520"/>
        <v>15</v>
      </c>
      <c r="AO928" s="22">
        <f t="shared" si="521"/>
        <v>12</v>
      </c>
      <c r="AP928" s="22">
        <f t="shared" si="522"/>
        <v>6</v>
      </c>
      <c r="AQ928" s="2">
        <f t="shared" si="523"/>
        <v>0.17499999999999999</v>
      </c>
    </row>
    <row r="929" spans="1:43" x14ac:dyDescent="0.25">
      <c r="A929" s="26" t="str">
        <f t="shared" si="524"/>
        <v/>
      </c>
      <c r="B929" t="s">
        <v>6903</v>
      </c>
      <c r="C929" t="s">
        <v>5700</v>
      </c>
      <c r="D929" t="s">
        <v>24</v>
      </c>
      <c r="E929" t="s">
        <v>3036</v>
      </c>
      <c r="F929">
        <v>2026</v>
      </c>
      <c r="G929" t="s">
        <v>5657</v>
      </c>
      <c r="H929" s="4">
        <v>46170</v>
      </c>
      <c r="I929" s="4" t="str">
        <f t="shared" si="490"/>
        <v>Metro Atlantic</v>
      </c>
      <c r="J929" s="2" t="str">
        <f t="shared" si="491"/>
        <v/>
      </c>
      <c r="K929" s="2" t="str">
        <f t="shared" si="492"/>
        <v/>
      </c>
      <c r="L929" s="2" t="str">
        <f t="shared" si="493"/>
        <v/>
      </c>
      <c r="M929" s="2" t="str">
        <f t="shared" si="494"/>
        <v/>
      </c>
      <c r="N929" s="22" t="str" cm="1">
        <f t="array" ref="N929">IFERROR(INDEX(Stats_Hit_GP,MATCH($B929,Stats_Hit_Player,0)),"")</f>
        <v/>
      </c>
      <c r="O929" s="22" t="str">
        <f t="shared" si="495"/>
        <v/>
      </c>
      <c r="P929" s="22" t="str">
        <f t="shared" si="496"/>
        <v/>
      </c>
      <c r="Q929" s="22" t="str">
        <f t="shared" si="497"/>
        <v/>
      </c>
      <c r="R929" s="22" t="str">
        <f t="shared" si="498"/>
        <v/>
      </c>
      <c r="S929" s="22" t="str">
        <f t="shared" si="499"/>
        <v/>
      </c>
      <c r="T929" s="22" t="str">
        <f t="shared" si="500"/>
        <v/>
      </c>
      <c r="U929" s="22" t="str">
        <f t="shared" si="501"/>
        <v/>
      </c>
      <c r="V929" s="22" t="str">
        <f t="shared" si="502"/>
        <v/>
      </c>
      <c r="W929" s="22" t="str">
        <f t="shared" si="503"/>
        <v/>
      </c>
      <c r="X929" s="22" t="str">
        <f t="shared" si="504"/>
        <v/>
      </c>
      <c r="Y929" s="22" t="str">
        <f t="shared" si="505"/>
        <v/>
      </c>
      <c r="Z929" s="22" t="str">
        <f t="shared" si="506"/>
        <v/>
      </c>
      <c r="AA929" s="22" t="str">
        <f t="shared" si="507"/>
        <v/>
      </c>
      <c r="AB929" s="22" t="str">
        <f t="shared" si="508"/>
        <v/>
      </c>
      <c r="AC929" s="22" t="str">
        <f t="shared" si="509"/>
        <v/>
      </c>
      <c r="AD929" s="29" t="str">
        <f t="shared" si="510"/>
        <v/>
      </c>
      <c r="AE929" s="22" t="str">
        <f t="shared" si="511"/>
        <v/>
      </c>
      <c r="AF929" s="22" t="str">
        <f t="shared" si="512"/>
        <v/>
      </c>
      <c r="AG929" s="22" t="str">
        <f t="shared" si="513"/>
        <v/>
      </c>
      <c r="AH929" s="22" t="str">
        <f t="shared" si="514"/>
        <v/>
      </c>
      <c r="AI929" s="22" t="str">
        <f t="shared" si="515"/>
        <v/>
      </c>
      <c r="AJ929" s="31" t="str">
        <f t="shared" si="516"/>
        <v/>
      </c>
      <c r="AK929" s="22" t="str">
        <f t="shared" si="517"/>
        <v/>
      </c>
      <c r="AL929" s="22" t="str">
        <f t="shared" si="518"/>
        <v/>
      </c>
      <c r="AM929" s="22" t="str">
        <f t="shared" si="519"/>
        <v/>
      </c>
      <c r="AN929" s="22" t="str">
        <f t="shared" si="520"/>
        <v/>
      </c>
      <c r="AO929" s="22" t="str">
        <f t="shared" si="521"/>
        <v/>
      </c>
      <c r="AP929" s="22" t="str">
        <f t="shared" si="522"/>
        <v/>
      </c>
      <c r="AQ929" s="2" t="str">
        <f t="shared" si="523"/>
        <v/>
      </c>
    </row>
    <row r="930" spans="1:43" x14ac:dyDescent="0.25">
      <c r="A930" s="26" t="str">
        <f t="shared" si="524"/>
        <v/>
      </c>
      <c r="B930" t="s">
        <v>6904</v>
      </c>
      <c r="C930" t="s">
        <v>64</v>
      </c>
      <c r="D930" t="s">
        <v>47</v>
      </c>
      <c r="E930" t="s">
        <v>422</v>
      </c>
      <c r="F930">
        <v>2026</v>
      </c>
      <c r="G930" t="s">
        <v>5657</v>
      </c>
      <c r="H930" s="4">
        <v>46170</v>
      </c>
      <c r="I930" s="4" t="str">
        <f t="shared" si="490"/>
        <v>ACC</v>
      </c>
      <c r="J930" s="2" t="str">
        <f t="shared" si="491"/>
        <v/>
      </c>
      <c r="K930" s="2" t="str">
        <f t="shared" si="492"/>
        <v/>
      </c>
      <c r="L930" s="2" t="str">
        <f t="shared" si="493"/>
        <v/>
      </c>
      <c r="M930" s="2" t="str">
        <f t="shared" si="494"/>
        <v/>
      </c>
      <c r="N930" s="22" t="str" cm="1">
        <f t="array" ref="N930">IFERROR(INDEX(Stats_Hit_GP,MATCH($B930,Stats_Hit_Player,0)),"")</f>
        <v/>
      </c>
      <c r="O930" s="22" t="str">
        <f t="shared" si="495"/>
        <v/>
      </c>
      <c r="P930" s="22" t="str">
        <f t="shared" si="496"/>
        <v/>
      </c>
      <c r="Q930" s="22" t="str">
        <f t="shared" si="497"/>
        <v/>
      </c>
      <c r="R930" s="22" t="str">
        <f t="shared" si="498"/>
        <v/>
      </c>
      <c r="S930" s="22" t="str">
        <f t="shared" si="499"/>
        <v/>
      </c>
      <c r="T930" s="22" t="str">
        <f t="shared" si="500"/>
        <v/>
      </c>
      <c r="U930" s="22" t="str">
        <f t="shared" si="501"/>
        <v/>
      </c>
      <c r="V930" s="22" t="str">
        <f t="shared" si="502"/>
        <v/>
      </c>
      <c r="W930" s="22" t="str">
        <f t="shared" si="503"/>
        <v/>
      </c>
      <c r="X930" s="22" t="str">
        <f t="shared" si="504"/>
        <v/>
      </c>
      <c r="Y930" s="22" t="str">
        <f t="shared" si="505"/>
        <v/>
      </c>
      <c r="Z930" s="22" t="str">
        <f t="shared" si="506"/>
        <v/>
      </c>
      <c r="AA930" s="22" t="str">
        <f t="shared" si="507"/>
        <v/>
      </c>
      <c r="AB930" s="22">
        <f t="shared" si="508"/>
        <v>0</v>
      </c>
      <c r="AC930" s="22">
        <f t="shared" si="509"/>
        <v>0</v>
      </c>
      <c r="AD930" s="29">
        <f t="shared" si="510"/>
        <v>18</v>
      </c>
      <c r="AE930" s="22">
        <f t="shared" si="511"/>
        <v>9</v>
      </c>
      <c r="AF930" s="22">
        <f t="shared" si="512"/>
        <v>0</v>
      </c>
      <c r="AG930" s="22">
        <f t="shared" si="513"/>
        <v>0</v>
      </c>
      <c r="AH930" s="22">
        <f t="shared" si="514"/>
        <v>0</v>
      </c>
      <c r="AI930" s="22">
        <f t="shared" si="515"/>
        <v>0</v>
      </c>
      <c r="AJ930" s="31">
        <f t="shared" si="516"/>
        <v>7</v>
      </c>
      <c r="AK930" s="22">
        <f t="shared" si="517"/>
        <v>16</v>
      </c>
      <c r="AL930" s="22">
        <f t="shared" si="518"/>
        <v>15</v>
      </c>
      <c r="AM930" s="22">
        <f t="shared" si="519"/>
        <v>14</v>
      </c>
      <c r="AN930" s="22">
        <f t="shared" si="520"/>
        <v>2</v>
      </c>
      <c r="AO930" s="22">
        <f t="shared" si="521"/>
        <v>9</v>
      </c>
      <c r="AP930" s="22">
        <f t="shared" si="522"/>
        <v>4</v>
      </c>
      <c r="AQ930" s="2">
        <f t="shared" si="523"/>
        <v>0.44400000000000001</v>
      </c>
    </row>
    <row r="931" spans="1:43" x14ac:dyDescent="0.25">
      <c r="A931" s="26" t="str">
        <f t="shared" si="524"/>
        <v/>
      </c>
      <c r="B931" t="s">
        <v>5533</v>
      </c>
      <c r="C931" t="s">
        <v>38</v>
      </c>
      <c r="D931" t="s">
        <v>37</v>
      </c>
      <c r="E931" t="s">
        <v>5522</v>
      </c>
      <c r="F931">
        <v>2026</v>
      </c>
      <c r="G931" t="s">
        <v>5657</v>
      </c>
      <c r="H931" s="4">
        <v>46170</v>
      </c>
      <c r="I931" s="4" t="str">
        <f t="shared" si="490"/>
        <v>West Coast</v>
      </c>
      <c r="J931" s="2">
        <f t="shared" si="491"/>
        <v>0.27800000000000002</v>
      </c>
      <c r="K931" s="2">
        <f t="shared" si="492"/>
        <v>0.32800000000000001</v>
      </c>
      <c r="L931" s="2">
        <f t="shared" si="493"/>
        <v>0.38900000000000001</v>
      </c>
      <c r="M931" s="2">
        <f t="shared" si="494"/>
        <v>0.71599999999999997</v>
      </c>
      <c r="N931" s="22" cm="1">
        <f t="array" ref="N931">IFERROR(INDEX(Stats_Hit_GP,MATCH($B931,Stats_Hit_Player,0)),"")</f>
        <v>25</v>
      </c>
      <c r="O931" s="22">
        <f t="shared" si="495"/>
        <v>58</v>
      </c>
      <c r="P931" s="22">
        <f t="shared" si="496"/>
        <v>54</v>
      </c>
      <c r="Q931" s="22">
        <f t="shared" si="497"/>
        <v>9</v>
      </c>
      <c r="R931" s="22">
        <f t="shared" si="498"/>
        <v>15</v>
      </c>
      <c r="S931" s="22">
        <f t="shared" si="499"/>
        <v>3</v>
      </c>
      <c r="T931" s="22">
        <f t="shared" si="500"/>
        <v>0</v>
      </c>
      <c r="U931" s="22">
        <f t="shared" si="501"/>
        <v>1</v>
      </c>
      <c r="V931" s="22">
        <f t="shared" si="502"/>
        <v>7</v>
      </c>
      <c r="W931" s="22">
        <f t="shared" si="503"/>
        <v>0</v>
      </c>
      <c r="X931" s="22">
        <f t="shared" si="504"/>
        <v>4</v>
      </c>
      <c r="Y931" s="22">
        <f t="shared" si="505"/>
        <v>12</v>
      </c>
      <c r="Z931" s="22">
        <f t="shared" si="506"/>
        <v>1</v>
      </c>
      <c r="AA931" s="22">
        <f t="shared" si="507"/>
        <v>1</v>
      </c>
      <c r="AB931" s="22" t="str">
        <f t="shared" si="508"/>
        <v/>
      </c>
      <c r="AC931" s="22" t="str">
        <f t="shared" si="509"/>
        <v/>
      </c>
      <c r="AD931" s="29" t="str">
        <f t="shared" si="510"/>
        <v/>
      </c>
      <c r="AE931" s="22" t="str">
        <f t="shared" si="511"/>
        <v/>
      </c>
      <c r="AF931" s="22" t="str">
        <f t="shared" si="512"/>
        <v/>
      </c>
      <c r="AG931" s="22" t="str">
        <f t="shared" si="513"/>
        <v/>
      </c>
      <c r="AH931" s="22" t="str">
        <f t="shared" si="514"/>
        <v/>
      </c>
      <c r="AI931" s="22" t="str">
        <f t="shared" si="515"/>
        <v/>
      </c>
      <c r="AJ931" s="31" t="str">
        <f t="shared" si="516"/>
        <v/>
      </c>
      <c r="AK931" s="22" t="str">
        <f t="shared" si="517"/>
        <v/>
      </c>
      <c r="AL931" s="22" t="str">
        <f t="shared" si="518"/>
        <v/>
      </c>
      <c r="AM931" s="22" t="str">
        <f t="shared" si="519"/>
        <v/>
      </c>
      <c r="AN931" s="22" t="str">
        <f t="shared" si="520"/>
        <v/>
      </c>
      <c r="AO931" s="22" t="str">
        <f t="shared" si="521"/>
        <v/>
      </c>
      <c r="AP931" s="22" t="str">
        <f t="shared" si="522"/>
        <v/>
      </c>
      <c r="AQ931" s="2" t="str">
        <f t="shared" si="523"/>
        <v/>
      </c>
    </row>
    <row r="932" spans="1:43" x14ac:dyDescent="0.25">
      <c r="A932" s="26" t="str">
        <f t="shared" si="524"/>
        <v/>
      </c>
      <c r="B932" t="s">
        <v>6905</v>
      </c>
      <c r="C932" t="s">
        <v>64</v>
      </c>
      <c r="D932" t="s">
        <v>47</v>
      </c>
      <c r="E932" t="s">
        <v>69</v>
      </c>
      <c r="F932">
        <v>2026</v>
      </c>
      <c r="G932" t="s">
        <v>5657</v>
      </c>
      <c r="H932" s="4">
        <v>46170</v>
      </c>
      <c r="I932" s="4" t="str">
        <f t="shared" si="490"/>
        <v>Atlantic 10</v>
      </c>
      <c r="J932" s="2" t="str">
        <f t="shared" si="491"/>
        <v/>
      </c>
      <c r="K932" s="2" t="str">
        <f t="shared" si="492"/>
        <v/>
      </c>
      <c r="L932" s="2" t="str">
        <f t="shared" si="493"/>
        <v/>
      </c>
      <c r="M932" s="2" t="str">
        <f t="shared" si="494"/>
        <v/>
      </c>
      <c r="N932" s="22" t="str" cm="1">
        <f t="array" ref="N932">IFERROR(INDEX(Stats_Hit_GP,MATCH($B932,Stats_Hit_Player,0)),"")</f>
        <v/>
      </c>
      <c r="O932" s="22" t="str">
        <f t="shared" si="495"/>
        <v/>
      </c>
      <c r="P932" s="22" t="str">
        <f t="shared" si="496"/>
        <v/>
      </c>
      <c r="Q932" s="22" t="str">
        <f t="shared" si="497"/>
        <v/>
      </c>
      <c r="R932" s="22" t="str">
        <f t="shared" si="498"/>
        <v/>
      </c>
      <c r="S932" s="22" t="str">
        <f t="shared" si="499"/>
        <v/>
      </c>
      <c r="T932" s="22" t="str">
        <f t="shared" si="500"/>
        <v/>
      </c>
      <c r="U932" s="22" t="str">
        <f t="shared" si="501"/>
        <v/>
      </c>
      <c r="V932" s="22" t="str">
        <f t="shared" si="502"/>
        <v/>
      </c>
      <c r="W932" s="22" t="str">
        <f t="shared" si="503"/>
        <v/>
      </c>
      <c r="X932" s="22" t="str">
        <f t="shared" si="504"/>
        <v/>
      </c>
      <c r="Y932" s="22" t="str">
        <f t="shared" si="505"/>
        <v/>
      </c>
      <c r="Z932" s="22" t="str">
        <f t="shared" si="506"/>
        <v/>
      </c>
      <c r="AA932" s="22" t="str">
        <f t="shared" si="507"/>
        <v/>
      </c>
      <c r="AB932" s="22" t="str">
        <f t="shared" si="508"/>
        <v/>
      </c>
      <c r="AC932" s="22" t="str">
        <f t="shared" si="509"/>
        <v/>
      </c>
      <c r="AD932" s="29" t="str">
        <f t="shared" si="510"/>
        <v/>
      </c>
      <c r="AE932" s="22" t="str">
        <f t="shared" si="511"/>
        <v/>
      </c>
      <c r="AF932" s="22" t="str">
        <f t="shared" si="512"/>
        <v/>
      </c>
      <c r="AG932" s="22" t="str">
        <f t="shared" si="513"/>
        <v/>
      </c>
      <c r="AH932" s="22" t="str">
        <f t="shared" si="514"/>
        <v/>
      </c>
      <c r="AI932" s="22" t="str">
        <f t="shared" si="515"/>
        <v/>
      </c>
      <c r="AJ932" s="31" t="str">
        <f t="shared" si="516"/>
        <v/>
      </c>
      <c r="AK932" s="22" t="str">
        <f t="shared" si="517"/>
        <v/>
      </c>
      <c r="AL932" s="22" t="str">
        <f t="shared" si="518"/>
        <v/>
      </c>
      <c r="AM932" s="22" t="str">
        <f t="shared" si="519"/>
        <v/>
      </c>
      <c r="AN932" s="22" t="str">
        <f t="shared" si="520"/>
        <v/>
      </c>
      <c r="AO932" s="22" t="str">
        <f t="shared" si="521"/>
        <v/>
      </c>
      <c r="AP932" s="22" t="str">
        <f t="shared" si="522"/>
        <v/>
      </c>
      <c r="AQ932" s="2" t="str">
        <f t="shared" si="523"/>
        <v/>
      </c>
    </row>
    <row r="933" spans="1:43" x14ac:dyDescent="0.25">
      <c r="A933" s="26" t="str">
        <f t="shared" si="524"/>
        <v/>
      </c>
      <c r="B933" t="s">
        <v>4501</v>
      </c>
      <c r="C933" t="s">
        <v>44</v>
      </c>
      <c r="D933" t="s">
        <v>47</v>
      </c>
      <c r="E933" t="s">
        <v>4486</v>
      </c>
      <c r="F933">
        <v>2026</v>
      </c>
      <c r="G933" t="s">
        <v>5657</v>
      </c>
      <c r="H933" s="4">
        <v>46170</v>
      </c>
      <c r="I933" s="4" t="str">
        <f t="shared" si="490"/>
        <v>SoCon</v>
      </c>
      <c r="J933" s="2">
        <f t="shared" si="491"/>
        <v>0</v>
      </c>
      <c r="K933" s="2">
        <f t="shared" si="492"/>
        <v>0</v>
      </c>
      <c r="L933" s="2">
        <f t="shared" si="493"/>
        <v>0</v>
      </c>
      <c r="M933" s="2">
        <f t="shared" si="494"/>
        <v>0</v>
      </c>
      <c r="N933" s="22" cm="1">
        <f t="array" ref="N933">IFERROR(INDEX(Stats_Hit_GP,MATCH($B933,Stats_Hit_Player,0)),"")</f>
        <v>5</v>
      </c>
      <c r="O933" s="22">
        <f t="shared" si="495"/>
        <v>5</v>
      </c>
      <c r="P933" s="22">
        <f t="shared" si="496"/>
        <v>5</v>
      </c>
      <c r="Q933" s="22">
        <f t="shared" si="497"/>
        <v>0</v>
      </c>
      <c r="R933" s="22">
        <f t="shared" si="498"/>
        <v>0</v>
      </c>
      <c r="S933" s="22">
        <f t="shared" si="499"/>
        <v>0</v>
      </c>
      <c r="T933" s="22">
        <f t="shared" si="500"/>
        <v>0</v>
      </c>
      <c r="U933" s="22">
        <f t="shared" si="501"/>
        <v>0</v>
      </c>
      <c r="V933" s="22">
        <f t="shared" si="502"/>
        <v>0</v>
      </c>
      <c r="W933" s="22">
        <f t="shared" si="503"/>
        <v>0</v>
      </c>
      <c r="X933" s="22">
        <f t="shared" si="504"/>
        <v>0</v>
      </c>
      <c r="Y933" s="22">
        <f t="shared" si="505"/>
        <v>2</v>
      </c>
      <c r="Z933" s="22">
        <f t="shared" si="506"/>
        <v>0</v>
      </c>
      <c r="AA933" s="22">
        <f t="shared" si="507"/>
        <v>0</v>
      </c>
      <c r="AB933" s="22" t="str">
        <f t="shared" si="508"/>
        <v/>
      </c>
      <c r="AC933" s="22" t="str">
        <f t="shared" si="509"/>
        <v/>
      </c>
      <c r="AD933" s="29" t="str">
        <f t="shared" si="510"/>
        <v/>
      </c>
      <c r="AE933" s="22" t="str">
        <f t="shared" si="511"/>
        <v/>
      </c>
      <c r="AF933" s="22" t="str">
        <f t="shared" si="512"/>
        <v/>
      </c>
      <c r="AG933" s="22" t="str">
        <f t="shared" si="513"/>
        <v/>
      </c>
      <c r="AH933" s="22" t="str">
        <f t="shared" si="514"/>
        <v/>
      </c>
      <c r="AI933" s="22" t="str">
        <f t="shared" si="515"/>
        <v/>
      </c>
      <c r="AJ933" s="31" t="str">
        <f t="shared" si="516"/>
        <v/>
      </c>
      <c r="AK933" s="22" t="str">
        <f t="shared" si="517"/>
        <v/>
      </c>
      <c r="AL933" s="22" t="str">
        <f t="shared" si="518"/>
        <v/>
      </c>
      <c r="AM933" s="22" t="str">
        <f t="shared" si="519"/>
        <v/>
      </c>
      <c r="AN933" s="22" t="str">
        <f t="shared" si="520"/>
        <v/>
      </c>
      <c r="AO933" s="22" t="str">
        <f t="shared" si="521"/>
        <v/>
      </c>
      <c r="AP933" s="22" t="str">
        <f t="shared" si="522"/>
        <v/>
      </c>
      <c r="AQ933" s="2" t="str">
        <f t="shared" si="523"/>
        <v/>
      </c>
    </row>
    <row r="934" spans="1:43" x14ac:dyDescent="0.25">
      <c r="A934" s="26" t="str">
        <f t="shared" si="524"/>
        <v/>
      </c>
      <c r="B934" t="s">
        <v>6906</v>
      </c>
      <c r="C934" t="s">
        <v>64</v>
      </c>
      <c r="D934" t="s">
        <v>37</v>
      </c>
      <c r="E934" t="s">
        <v>5502</v>
      </c>
      <c r="F934">
        <v>2026</v>
      </c>
      <c r="G934" t="s">
        <v>5657</v>
      </c>
      <c r="H934" s="4">
        <v>46170</v>
      </c>
      <c r="I934" s="4" t="str">
        <f t="shared" si="490"/>
        <v>West Coast</v>
      </c>
      <c r="J934" s="2" t="str">
        <f t="shared" si="491"/>
        <v/>
      </c>
      <c r="K934" s="2" t="str">
        <f t="shared" si="492"/>
        <v/>
      </c>
      <c r="L934" s="2" t="str">
        <f t="shared" si="493"/>
        <v/>
      </c>
      <c r="M934" s="2" t="str">
        <f t="shared" si="494"/>
        <v/>
      </c>
      <c r="N934" s="22" t="str" cm="1">
        <f t="array" ref="N934">IFERROR(INDEX(Stats_Hit_GP,MATCH($B934,Stats_Hit_Player,0)),"")</f>
        <v/>
      </c>
      <c r="O934" s="22" t="str">
        <f t="shared" si="495"/>
        <v/>
      </c>
      <c r="P934" s="22" t="str">
        <f t="shared" si="496"/>
        <v/>
      </c>
      <c r="Q934" s="22" t="str">
        <f t="shared" si="497"/>
        <v/>
      </c>
      <c r="R934" s="22" t="str">
        <f t="shared" si="498"/>
        <v/>
      </c>
      <c r="S934" s="22" t="str">
        <f t="shared" si="499"/>
        <v/>
      </c>
      <c r="T934" s="22" t="str">
        <f t="shared" si="500"/>
        <v/>
      </c>
      <c r="U934" s="22" t="str">
        <f t="shared" si="501"/>
        <v/>
      </c>
      <c r="V934" s="22" t="str">
        <f t="shared" si="502"/>
        <v/>
      </c>
      <c r="W934" s="22" t="str">
        <f t="shared" si="503"/>
        <v/>
      </c>
      <c r="X934" s="22" t="str">
        <f t="shared" si="504"/>
        <v/>
      </c>
      <c r="Y934" s="22" t="str">
        <f t="shared" si="505"/>
        <v/>
      </c>
      <c r="Z934" s="22" t="str">
        <f t="shared" si="506"/>
        <v/>
      </c>
      <c r="AA934" s="22" t="str">
        <f t="shared" si="507"/>
        <v/>
      </c>
      <c r="AB934" s="22">
        <f t="shared" si="508"/>
        <v>0</v>
      </c>
      <c r="AC934" s="22">
        <f t="shared" si="509"/>
        <v>1</v>
      </c>
      <c r="AD934" s="29">
        <f t="shared" si="510"/>
        <v>12.54</v>
      </c>
      <c r="AE934" s="22">
        <f t="shared" si="511"/>
        <v>9</v>
      </c>
      <c r="AF934" s="22">
        <f t="shared" si="512"/>
        <v>0</v>
      </c>
      <c r="AG934" s="22">
        <f t="shared" si="513"/>
        <v>0</v>
      </c>
      <c r="AH934" s="22">
        <f t="shared" si="514"/>
        <v>0</v>
      </c>
      <c r="AI934" s="22">
        <f t="shared" si="515"/>
        <v>0</v>
      </c>
      <c r="AJ934" s="31">
        <f t="shared" si="516"/>
        <v>9.1</v>
      </c>
      <c r="AK934" s="22">
        <f t="shared" si="517"/>
        <v>12</v>
      </c>
      <c r="AL934" s="22">
        <f t="shared" si="518"/>
        <v>13</v>
      </c>
      <c r="AM934" s="22">
        <f t="shared" si="519"/>
        <v>13</v>
      </c>
      <c r="AN934" s="22">
        <f t="shared" si="520"/>
        <v>11</v>
      </c>
      <c r="AO934" s="22">
        <f t="shared" si="521"/>
        <v>11</v>
      </c>
      <c r="AP934" s="22">
        <f t="shared" si="522"/>
        <v>0</v>
      </c>
      <c r="AQ934" s="2">
        <f t="shared" si="523"/>
        <v>0.308</v>
      </c>
    </row>
    <row r="935" spans="1:43" x14ac:dyDescent="0.25">
      <c r="A935" s="26" t="str">
        <f t="shared" si="524"/>
        <v/>
      </c>
      <c r="B935" t="s">
        <v>6907</v>
      </c>
      <c r="C935" t="s">
        <v>64</v>
      </c>
      <c r="D935" t="s">
        <v>37</v>
      </c>
      <c r="E935" t="s">
        <v>5502</v>
      </c>
      <c r="F935">
        <v>2026</v>
      </c>
      <c r="G935" t="s">
        <v>5657</v>
      </c>
      <c r="H935" s="4">
        <v>46170</v>
      </c>
      <c r="I935" s="4" t="str">
        <f t="shared" si="490"/>
        <v>West Coast</v>
      </c>
      <c r="J935" s="2" t="str">
        <f t="shared" si="491"/>
        <v/>
      </c>
      <c r="K935" s="2" t="str">
        <f t="shared" si="492"/>
        <v/>
      </c>
      <c r="L935" s="2" t="str">
        <f t="shared" si="493"/>
        <v/>
      </c>
      <c r="M935" s="2" t="str">
        <f t="shared" si="494"/>
        <v/>
      </c>
      <c r="N935" s="22" t="str" cm="1">
        <f t="array" ref="N935">IFERROR(INDEX(Stats_Hit_GP,MATCH($B935,Stats_Hit_Player,0)),"")</f>
        <v/>
      </c>
      <c r="O935" s="22" t="str">
        <f t="shared" si="495"/>
        <v/>
      </c>
      <c r="P935" s="22" t="str">
        <f t="shared" si="496"/>
        <v/>
      </c>
      <c r="Q935" s="22" t="str">
        <f t="shared" si="497"/>
        <v/>
      </c>
      <c r="R935" s="22" t="str">
        <f t="shared" si="498"/>
        <v/>
      </c>
      <c r="S935" s="22" t="str">
        <f t="shared" si="499"/>
        <v/>
      </c>
      <c r="T935" s="22" t="str">
        <f t="shared" si="500"/>
        <v/>
      </c>
      <c r="U935" s="22" t="str">
        <f t="shared" si="501"/>
        <v/>
      </c>
      <c r="V935" s="22" t="str">
        <f t="shared" si="502"/>
        <v/>
      </c>
      <c r="W935" s="22" t="str">
        <f t="shared" si="503"/>
        <v/>
      </c>
      <c r="X935" s="22" t="str">
        <f t="shared" si="504"/>
        <v/>
      </c>
      <c r="Y935" s="22" t="str">
        <f t="shared" si="505"/>
        <v/>
      </c>
      <c r="Z935" s="22" t="str">
        <f t="shared" si="506"/>
        <v/>
      </c>
      <c r="AA935" s="22" t="str">
        <f t="shared" si="507"/>
        <v/>
      </c>
      <c r="AB935" s="22" t="str">
        <f t="shared" si="508"/>
        <v/>
      </c>
      <c r="AC935" s="22" t="str">
        <f t="shared" si="509"/>
        <v/>
      </c>
      <c r="AD935" s="29" t="str">
        <f t="shared" si="510"/>
        <v/>
      </c>
      <c r="AE935" s="22" t="str">
        <f t="shared" si="511"/>
        <v/>
      </c>
      <c r="AF935" s="22" t="str">
        <f t="shared" si="512"/>
        <v/>
      </c>
      <c r="AG935" s="22" t="str">
        <f t="shared" si="513"/>
        <v/>
      </c>
      <c r="AH935" s="22" t="str">
        <f t="shared" si="514"/>
        <v/>
      </c>
      <c r="AI935" s="22" t="str">
        <f t="shared" si="515"/>
        <v/>
      </c>
      <c r="AJ935" s="31" t="str">
        <f t="shared" si="516"/>
        <v/>
      </c>
      <c r="AK935" s="22" t="str">
        <f t="shared" si="517"/>
        <v/>
      </c>
      <c r="AL935" s="22" t="str">
        <f t="shared" si="518"/>
        <v/>
      </c>
      <c r="AM935" s="22" t="str">
        <f t="shared" si="519"/>
        <v/>
      </c>
      <c r="AN935" s="22" t="str">
        <f t="shared" si="520"/>
        <v/>
      </c>
      <c r="AO935" s="22" t="str">
        <f t="shared" si="521"/>
        <v/>
      </c>
      <c r="AP935" s="22" t="str">
        <f t="shared" si="522"/>
        <v/>
      </c>
      <c r="AQ935" s="2" t="str">
        <f t="shared" si="523"/>
        <v/>
      </c>
    </row>
    <row r="936" spans="1:43" x14ac:dyDescent="0.25">
      <c r="A936" s="26" t="str">
        <f t="shared" si="524"/>
        <v/>
      </c>
      <c r="B936" t="s">
        <v>4937</v>
      </c>
      <c r="C936" t="s">
        <v>27</v>
      </c>
      <c r="D936" t="s">
        <v>47</v>
      </c>
      <c r="E936" t="s">
        <v>4924</v>
      </c>
      <c r="F936">
        <v>2026</v>
      </c>
      <c r="G936" t="s">
        <v>5657</v>
      </c>
      <c r="H936" s="4">
        <v>46170</v>
      </c>
      <c r="I936" s="4" t="str">
        <f t="shared" si="490"/>
        <v>Sun Belt</v>
      </c>
      <c r="J936" s="2">
        <f t="shared" si="491"/>
        <v>0</v>
      </c>
      <c r="K936" s="2">
        <f t="shared" si="492"/>
        <v>0</v>
      </c>
      <c r="L936" s="2">
        <f t="shared" si="493"/>
        <v>0</v>
      </c>
      <c r="M936" s="2">
        <f t="shared" si="494"/>
        <v>0</v>
      </c>
      <c r="N936" s="22" cm="1">
        <f t="array" ref="N936">IFERROR(INDEX(Stats_Hit_GP,MATCH($B936,Stats_Hit_Player,0)),"")</f>
        <v>3</v>
      </c>
      <c r="O936" s="22">
        <f t="shared" si="495"/>
        <v>4</v>
      </c>
      <c r="P936" s="22">
        <f t="shared" si="496"/>
        <v>4</v>
      </c>
      <c r="Q936" s="22">
        <f t="shared" si="497"/>
        <v>0</v>
      </c>
      <c r="R936" s="22">
        <f t="shared" si="498"/>
        <v>0</v>
      </c>
      <c r="S936" s="22">
        <f t="shared" si="499"/>
        <v>0</v>
      </c>
      <c r="T936" s="22">
        <f t="shared" si="500"/>
        <v>0</v>
      </c>
      <c r="U936" s="22">
        <f t="shared" si="501"/>
        <v>0</v>
      </c>
      <c r="V936" s="22">
        <f t="shared" si="502"/>
        <v>0</v>
      </c>
      <c r="W936" s="22">
        <f t="shared" si="503"/>
        <v>0</v>
      </c>
      <c r="X936" s="22">
        <f t="shared" si="504"/>
        <v>0</v>
      </c>
      <c r="Y936" s="22">
        <f t="shared" si="505"/>
        <v>2</v>
      </c>
      <c r="Z936" s="22">
        <f t="shared" si="506"/>
        <v>0</v>
      </c>
      <c r="AA936" s="22">
        <f t="shared" si="507"/>
        <v>0</v>
      </c>
      <c r="AB936" s="22" t="str">
        <f t="shared" si="508"/>
        <v/>
      </c>
      <c r="AC936" s="22" t="str">
        <f t="shared" si="509"/>
        <v/>
      </c>
      <c r="AD936" s="29" t="str">
        <f t="shared" si="510"/>
        <v/>
      </c>
      <c r="AE936" s="22" t="str">
        <f t="shared" si="511"/>
        <v/>
      </c>
      <c r="AF936" s="22" t="str">
        <f t="shared" si="512"/>
        <v/>
      </c>
      <c r="AG936" s="22" t="str">
        <f t="shared" si="513"/>
        <v/>
      </c>
      <c r="AH936" s="22" t="str">
        <f t="shared" si="514"/>
        <v/>
      </c>
      <c r="AI936" s="22" t="str">
        <f t="shared" si="515"/>
        <v/>
      </c>
      <c r="AJ936" s="31" t="str">
        <f t="shared" si="516"/>
        <v/>
      </c>
      <c r="AK936" s="22" t="str">
        <f t="shared" si="517"/>
        <v/>
      </c>
      <c r="AL936" s="22" t="str">
        <f t="shared" si="518"/>
        <v/>
      </c>
      <c r="AM936" s="22" t="str">
        <f t="shared" si="519"/>
        <v/>
      </c>
      <c r="AN936" s="22" t="str">
        <f t="shared" si="520"/>
        <v/>
      </c>
      <c r="AO936" s="22" t="str">
        <f t="shared" si="521"/>
        <v/>
      </c>
      <c r="AP936" s="22" t="str">
        <f t="shared" si="522"/>
        <v/>
      </c>
      <c r="AQ936" s="2" t="str">
        <f t="shared" si="523"/>
        <v/>
      </c>
    </row>
    <row r="937" spans="1:43" x14ac:dyDescent="0.25">
      <c r="A937" s="26" t="str">
        <f t="shared" si="524"/>
        <v/>
      </c>
      <c r="B937" t="s">
        <v>6908</v>
      </c>
      <c r="C937" t="s">
        <v>64</v>
      </c>
      <c r="D937" t="s">
        <v>47</v>
      </c>
      <c r="E937" t="s">
        <v>4924</v>
      </c>
      <c r="F937">
        <v>2026</v>
      </c>
      <c r="G937" t="s">
        <v>5657</v>
      </c>
      <c r="H937" s="4">
        <v>46170</v>
      </c>
      <c r="I937" s="4" t="str">
        <f t="shared" si="490"/>
        <v>Sun Belt</v>
      </c>
      <c r="J937" s="2" t="str">
        <f t="shared" si="491"/>
        <v/>
      </c>
      <c r="K937" s="2" t="str">
        <f t="shared" si="492"/>
        <v/>
      </c>
      <c r="L937" s="2" t="str">
        <f t="shared" si="493"/>
        <v/>
      </c>
      <c r="M937" s="2" t="str">
        <f t="shared" si="494"/>
        <v/>
      </c>
      <c r="N937" s="22" t="str" cm="1">
        <f t="array" ref="N937">IFERROR(INDEX(Stats_Hit_GP,MATCH($B937,Stats_Hit_Player,0)),"")</f>
        <v/>
      </c>
      <c r="O937" s="22" t="str">
        <f t="shared" si="495"/>
        <v/>
      </c>
      <c r="P937" s="22" t="str">
        <f t="shared" si="496"/>
        <v/>
      </c>
      <c r="Q937" s="22" t="str">
        <f t="shared" si="497"/>
        <v/>
      </c>
      <c r="R937" s="22" t="str">
        <f t="shared" si="498"/>
        <v/>
      </c>
      <c r="S937" s="22" t="str">
        <f t="shared" si="499"/>
        <v/>
      </c>
      <c r="T937" s="22" t="str">
        <f t="shared" si="500"/>
        <v/>
      </c>
      <c r="U937" s="22" t="str">
        <f t="shared" si="501"/>
        <v/>
      </c>
      <c r="V937" s="22" t="str">
        <f t="shared" si="502"/>
        <v/>
      </c>
      <c r="W937" s="22" t="str">
        <f t="shared" si="503"/>
        <v/>
      </c>
      <c r="X937" s="22" t="str">
        <f t="shared" si="504"/>
        <v/>
      </c>
      <c r="Y937" s="22" t="str">
        <f t="shared" si="505"/>
        <v/>
      </c>
      <c r="Z937" s="22" t="str">
        <f t="shared" si="506"/>
        <v/>
      </c>
      <c r="AA937" s="22" t="str">
        <f t="shared" si="507"/>
        <v/>
      </c>
      <c r="AB937" s="22">
        <f t="shared" si="508"/>
        <v>0</v>
      </c>
      <c r="AC937" s="22">
        <f t="shared" si="509"/>
        <v>0</v>
      </c>
      <c r="AD937" s="29">
        <f t="shared" si="510"/>
        <v>0</v>
      </c>
      <c r="AE937" s="22">
        <f t="shared" si="511"/>
        <v>1</v>
      </c>
      <c r="AF937" s="22">
        <f t="shared" si="512"/>
        <v>0</v>
      </c>
      <c r="AG937" s="22">
        <f t="shared" si="513"/>
        <v>0</v>
      </c>
      <c r="AH937" s="22">
        <f t="shared" si="514"/>
        <v>0</v>
      </c>
      <c r="AI937" s="22">
        <f t="shared" si="515"/>
        <v>0</v>
      </c>
      <c r="AJ937" s="31">
        <f t="shared" si="516"/>
        <v>1</v>
      </c>
      <c r="AK937" s="22">
        <f t="shared" si="517"/>
        <v>0</v>
      </c>
      <c r="AL937" s="22">
        <f t="shared" si="518"/>
        <v>0</v>
      </c>
      <c r="AM937" s="22">
        <f t="shared" si="519"/>
        <v>0</v>
      </c>
      <c r="AN937" s="22">
        <f t="shared" si="520"/>
        <v>1</v>
      </c>
      <c r="AO937" s="22">
        <f t="shared" si="521"/>
        <v>2</v>
      </c>
      <c r="AP937" s="22">
        <f t="shared" si="522"/>
        <v>1</v>
      </c>
      <c r="AQ937" s="2">
        <f t="shared" si="523"/>
        <v>0</v>
      </c>
    </row>
    <row r="938" spans="1:43" x14ac:dyDescent="0.25">
      <c r="A938" s="26" t="str">
        <f t="shared" si="524"/>
        <v/>
      </c>
      <c r="B938" t="s">
        <v>6909</v>
      </c>
      <c r="C938" t="s">
        <v>6541</v>
      </c>
      <c r="D938" t="s">
        <v>47</v>
      </c>
      <c r="E938" t="s">
        <v>2486</v>
      </c>
      <c r="F938">
        <v>2026</v>
      </c>
      <c r="G938" t="s">
        <v>5657</v>
      </c>
      <c r="H938" s="4">
        <v>46170</v>
      </c>
      <c r="I938" s="4" t="str">
        <f t="shared" si="490"/>
        <v>Coastal</v>
      </c>
      <c r="J938" s="2" t="str">
        <f t="shared" si="491"/>
        <v/>
      </c>
      <c r="K938" s="2" t="str">
        <f t="shared" si="492"/>
        <v/>
      </c>
      <c r="L938" s="2" t="str">
        <f t="shared" si="493"/>
        <v/>
      </c>
      <c r="M938" s="2" t="str">
        <f t="shared" si="494"/>
        <v/>
      </c>
      <c r="N938" s="22" t="str" cm="1">
        <f t="array" ref="N938">IFERROR(INDEX(Stats_Hit_GP,MATCH($B938,Stats_Hit_Player,0)),"")</f>
        <v/>
      </c>
      <c r="O938" s="22" t="str">
        <f t="shared" si="495"/>
        <v/>
      </c>
      <c r="P938" s="22" t="str">
        <f t="shared" si="496"/>
        <v/>
      </c>
      <c r="Q938" s="22" t="str">
        <f t="shared" si="497"/>
        <v/>
      </c>
      <c r="R938" s="22" t="str">
        <f t="shared" si="498"/>
        <v/>
      </c>
      <c r="S938" s="22" t="str">
        <f t="shared" si="499"/>
        <v/>
      </c>
      <c r="T938" s="22" t="str">
        <f t="shared" si="500"/>
        <v/>
      </c>
      <c r="U938" s="22" t="str">
        <f t="shared" si="501"/>
        <v/>
      </c>
      <c r="V938" s="22" t="str">
        <f t="shared" si="502"/>
        <v/>
      </c>
      <c r="W938" s="22" t="str">
        <f t="shared" si="503"/>
        <v/>
      </c>
      <c r="X938" s="22" t="str">
        <f t="shared" si="504"/>
        <v/>
      </c>
      <c r="Y938" s="22" t="str">
        <f t="shared" si="505"/>
        <v/>
      </c>
      <c r="Z938" s="22" t="str">
        <f t="shared" si="506"/>
        <v/>
      </c>
      <c r="AA938" s="22" t="str">
        <f t="shared" si="507"/>
        <v/>
      </c>
      <c r="AB938" s="22" t="str">
        <f t="shared" si="508"/>
        <v/>
      </c>
      <c r="AC938" s="22" t="str">
        <f t="shared" si="509"/>
        <v/>
      </c>
      <c r="AD938" s="29" t="str">
        <f t="shared" si="510"/>
        <v/>
      </c>
      <c r="AE938" s="22" t="str">
        <f t="shared" si="511"/>
        <v/>
      </c>
      <c r="AF938" s="22" t="str">
        <f t="shared" si="512"/>
        <v/>
      </c>
      <c r="AG938" s="22" t="str">
        <f t="shared" si="513"/>
        <v/>
      </c>
      <c r="AH938" s="22" t="str">
        <f t="shared" si="514"/>
        <v/>
      </c>
      <c r="AI938" s="22" t="str">
        <f t="shared" si="515"/>
        <v/>
      </c>
      <c r="AJ938" s="31" t="str">
        <f t="shared" si="516"/>
        <v/>
      </c>
      <c r="AK938" s="22" t="str">
        <f t="shared" si="517"/>
        <v/>
      </c>
      <c r="AL938" s="22" t="str">
        <f t="shared" si="518"/>
        <v/>
      </c>
      <c r="AM938" s="22" t="str">
        <f t="shared" si="519"/>
        <v/>
      </c>
      <c r="AN938" s="22" t="str">
        <f t="shared" si="520"/>
        <v/>
      </c>
      <c r="AO938" s="22" t="str">
        <f t="shared" si="521"/>
        <v/>
      </c>
      <c r="AP938" s="22" t="str">
        <f t="shared" si="522"/>
        <v/>
      </c>
      <c r="AQ938" s="2" t="str">
        <f t="shared" si="523"/>
        <v/>
      </c>
    </row>
    <row r="939" spans="1:43" x14ac:dyDescent="0.25">
      <c r="A939" s="26" t="str">
        <f t="shared" si="524"/>
        <v/>
      </c>
      <c r="B939" t="s">
        <v>3992</v>
      </c>
      <c r="C939" t="s">
        <v>64</v>
      </c>
      <c r="D939" t="s">
        <v>47</v>
      </c>
      <c r="E939" t="s">
        <v>3978</v>
      </c>
      <c r="F939">
        <v>2026</v>
      </c>
      <c r="G939" t="s">
        <v>5657</v>
      </c>
      <c r="H939" s="4">
        <v>46170</v>
      </c>
      <c r="I939" s="4" t="str">
        <f t="shared" si="490"/>
        <v>Ohio Valley</v>
      </c>
      <c r="J939" s="2">
        <f t="shared" si="491"/>
        <v>0.14299999999999999</v>
      </c>
      <c r="K939" s="2">
        <f t="shared" si="492"/>
        <v>0.14299999999999999</v>
      </c>
      <c r="L939" s="2">
        <f t="shared" si="493"/>
        <v>0.14299999999999999</v>
      </c>
      <c r="M939" s="2">
        <f t="shared" si="494"/>
        <v>0.28599999999999998</v>
      </c>
      <c r="N939" s="22" cm="1">
        <f t="array" ref="N939">IFERROR(INDEX(Stats_Hit_GP,MATCH($B939,Stats_Hit_Player,0)),"")</f>
        <v>3</v>
      </c>
      <c r="O939" s="22">
        <f t="shared" si="495"/>
        <v>7</v>
      </c>
      <c r="P939" s="22">
        <f t="shared" si="496"/>
        <v>7</v>
      </c>
      <c r="Q939" s="22">
        <f t="shared" si="497"/>
        <v>0</v>
      </c>
      <c r="R939" s="22">
        <f t="shared" si="498"/>
        <v>1</v>
      </c>
      <c r="S939" s="22">
        <f t="shared" si="499"/>
        <v>0</v>
      </c>
      <c r="T939" s="22">
        <f t="shared" si="500"/>
        <v>0</v>
      </c>
      <c r="U939" s="22">
        <f t="shared" si="501"/>
        <v>0</v>
      </c>
      <c r="V939" s="22">
        <f t="shared" si="502"/>
        <v>0</v>
      </c>
      <c r="W939" s="22">
        <f t="shared" si="503"/>
        <v>0</v>
      </c>
      <c r="X939" s="22">
        <f t="shared" si="504"/>
        <v>0</v>
      </c>
      <c r="Y939" s="22">
        <f t="shared" si="505"/>
        <v>1</v>
      </c>
      <c r="Z939" s="22">
        <f t="shared" si="506"/>
        <v>0</v>
      </c>
      <c r="AA939" s="22">
        <f t="shared" si="507"/>
        <v>0</v>
      </c>
      <c r="AB939" s="22">
        <f t="shared" si="508"/>
        <v>0</v>
      </c>
      <c r="AC939" s="22">
        <f t="shared" si="509"/>
        <v>0</v>
      </c>
      <c r="AD939" s="29">
        <f t="shared" si="510"/>
        <v>12</v>
      </c>
      <c r="AE939" s="22">
        <f t="shared" si="511"/>
        <v>4</v>
      </c>
      <c r="AF939" s="22">
        <f t="shared" si="512"/>
        <v>0</v>
      </c>
      <c r="AG939" s="22">
        <f t="shared" si="513"/>
        <v>0</v>
      </c>
      <c r="AH939" s="22">
        <f t="shared" si="514"/>
        <v>0</v>
      </c>
      <c r="AI939" s="22">
        <f t="shared" si="515"/>
        <v>0</v>
      </c>
      <c r="AJ939" s="31">
        <f t="shared" si="516"/>
        <v>3</v>
      </c>
      <c r="AK939" s="22">
        <f t="shared" si="517"/>
        <v>5</v>
      </c>
      <c r="AL939" s="22">
        <f t="shared" si="518"/>
        <v>4</v>
      </c>
      <c r="AM939" s="22">
        <f t="shared" si="519"/>
        <v>4</v>
      </c>
      <c r="AN939" s="22">
        <f t="shared" si="520"/>
        <v>2</v>
      </c>
      <c r="AO939" s="22">
        <f t="shared" si="521"/>
        <v>2</v>
      </c>
      <c r="AP939" s="22">
        <f t="shared" si="522"/>
        <v>0</v>
      </c>
      <c r="AQ939" s="2">
        <f t="shared" si="523"/>
        <v>0.38500000000000001</v>
      </c>
    </row>
    <row r="940" spans="1:43" x14ac:dyDescent="0.25">
      <c r="A940" s="26" t="str">
        <f t="shared" si="524"/>
        <v/>
      </c>
      <c r="B940" t="s">
        <v>6910</v>
      </c>
      <c r="C940" t="s">
        <v>64</v>
      </c>
      <c r="D940" t="s">
        <v>47</v>
      </c>
      <c r="E940" t="s">
        <v>1308</v>
      </c>
      <c r="F940">
        <v>2026</v>
      </c>
      <c r="G940" t="s">
        <v>5657</v>
      </c>
      <c r="H940" s="4">
        <v>46170</v>
      </c>
      <c r="I940" s="4" t="str">
        <f t="shared" si="490"/>
        <v>Big 12</v>
      </c>
      <c r="J940" s="2" t="str">
        <f t="shared" si="491"/>
        <v/>
      </c>
      <c r="K940" s="2" t="str">
        <f t="shared" si="492"/>
        <v/>
      </c>
      <c r="L940" s="2" t="str">
        <f t="shared" si="493"/>
        <v/>
      </c>
      <c r="M940" s="2" t="str">
        <f t="shared" si="494"/>
        <v/>
      </c>
      <c r="N940" s="22" t="str" cm="1">
        <f t="array" ref="N940">IFERROR(INDEX(Stats_Hit_GP,MATCH($B940,Stats_Hit_Player,0)),"")</f>
        <v/>
      </c>
      <c r="O940" s="22" t="str">
        <f t="shared" si="495"/>
        <v/>
      </c>
      <c r="P940" s="22" t="str">
        <f t="shared" si="496"/>
        <v/>
      </c>
      <c r="Q940" s="22" t="str">
        <f t="shared" si="497"/>
        <v/>
      </c>
      <c r="R940" s="22" t="str">
        <f t="shared" si="498"/>
        <v/>
      </c>
      <c r="S940" s="22" t="str">
        <f t="shared" si="499"/>
        <v/>
      </c>
      <c r="T940" s="22" t="str">
        <f t="shared" si="500"/>
        <v/>
      </c>
      <c r="U940" s="22" t="str">
        <f t="shared" si="501"/>
        <v/>
      </c>
      <c r="V940" s="22" t="str">
        <f t="shared" si="502"/>
        <v/>
      </c>
      <c r="W940" s="22" t="str">
        <f t="shared" si="503"/>
        <v/>
      </c>
      <c r="X940" s="22" t="str">
        <f t="shared" si="504"/>
        <v/>
      </c>
      <c r="Y940" s="22" t="str">
        <f t="shared" si="505"/>
        <v/>
      </c>
      <c r="Z940" s="22" t="str">
        <f t="shared" si="506"/>
        <v/>
      </c>
      <c r="AA940" s="22" t="str">
        <f t="shared" si="507"/>
        <v/>
      </c>
      <c r="AB940" s="22">
        <f t="shared" si="508"/>
        <v>0</v>
      </c>
      <c r="AC940" s="22">
        <f t="shared" si="509"/>
        <v>0</v>
      </c>
      <c r="AD940" s="29">
        <f t="shared" si="510"/>
        <v>36</v>
      </c>
      <c r="AE940" s="22">
        <f t="shared" si="511"/>
        <v>3</v>
      </c>
      <c r="AF940" s="22">
        <f t="shared" si="512"/>
        <v>0</v>
      </c>
      <c r="AG940" s="22">
        <f t="shared" si="513"/>
        <v>0</v>
      </c>
      <c r="AH940" s="22">
        <f t="shared" si="514"/>
        <v>0</v>
      </c>
      <c r="AI940" s="22">
        <f t="shared" si="515"/>
        <v>0</v>
      </c>
      <c r="AJ940" s="31">
        <f t="shared" si="516"/>
        <v>1</v>
      </c>
      <c r="AK940" s="22">
        <f t="shared" si="517"/>
        <v>1</v>
      </c>
      <c r="AL940" s="22">
        <f t="shared" si="518"/>
        <v>4</v>
      </c>
      <c r="AM940" s="22">
        <f t="shared" si="519"/>
        <v>4</v>
      </c>
      <c r="AN940" s="22">
        <f t="shared" si="520"/>
        <v>4</v>
      </c>
      <c r="AO940" s="22">
        <f t="shared" si="521"/>
        <v>1</v>
      </c>
      <c r="AP940" s="22">
        <f t="shared" si="522"/>
        <v>1</v>
      </c>
      <c r="AQ940" s="2">
        <f t="shared" si="523"/>
        <v>0.5</v>
      </c>
    </row>
    <row r="941" spans="1:43" x14ac:dyDescent="0.25">
      <c r="A941" s="26" t="str">
        <f t="shared" si="524"/>
        <v/>
      </c>
      <c r="B941" t="s">
        <v>4837</v>
      </c>
      <c r="C941" t="s">
        <v>25</v>
      </c>
      <c r="D941" t="s">
        <v>47</v>
      </c>
      <c r="E941" t="s">
        <v>4823</v>
      </c>
      <c r="F941">
        <v>2026</v>
      </c>
      <c r="G941" t="s">
        <v>5657</v>
      </c>
      <c r="H941" s="4">
        <v>46170</v>
      </c>
      <c r="I941" s="4" t="str">
        <f t="shared" si="490"/>
        <v>Summit</v>
      </c>
      <c r="J941" s="2">
        <f t="shared" si="491"/>
        <v>8.3000000000000004E-2</v>
      </c>
      <c r="K941" s="2">
        <f t="shared" si="492"/>
        <v>0.154</v>
      </c>
      <c r="L941" s="2">
        <f t="shared" si="493"/>
        <v>8.3000000000000004E-2</v>
      </c>
      <c r="M941" s="2">
        <f t="shared" si="494"/>
        <v>0.23699999999999999</v>
      </c>
      <c r="N941" s="22" cm="1">
        <f t="array" ref="N941">IFERROR(INDEX(Stats_Hit_GP,MATCH($B941,Stats_Hit_Player,0)),"")</f>
        <v>9</v>
      </c>
      <c r="O941" s="22">
        <f t="shared" si="495"/>
        <v>13</v>
      </c>
      <c r="P941" s="22">
        <f t="shared" si="496"/>
        <v>12</v>
      </c>
      <c r="Q941" s="22">
        <f t="shared" si="497"/>
        <v>1</v>
      </c>
      <c r="R941" s="22">
        <f t="shared" si="498"/>
        <v>1</v>
      </c>
      <c r="S941" s="22">
        <f t="shared" si="499"/>
        <v>0</v>
      </c>
      <c r="T941" s="22">
        <f t="shared" si="500"/>
        <v>0</v>
      </c>
      <c r="U941" s="22">
        <f t="shared" si="501"/>
        <v>0</v>
      </c>
      <c r="V941" s="22">
        <f t="shared" si="502"/>
        <v>1</v>
      </c>
      <c r="W941" s="22">
        <f t="shared" si="503"/>
        <v>1</v>
      </c>
      <c r="X941" s="22">
        <f t="shared" si="504"/>
        <v>0</v>
      </c>
      <c r="Y941" s="22">
        <f t="shared" si="505"/>
        <v>4</v>
      </c>
      <c r="Z941" s="22">
        <f t="shared" si="506"/>
        <v>0</v>
      </c>
      <c r="AA941" s="22">
        <f t="shared" si="507"/>
        <v>0</v>
      </c>
      <c r="AB941" s="22" t="str">
        <f t="shared" si="508"/>
        <v/>
      </c>
      <c r="AC941" s="22" t="str">
        <f t="shared" si="509"/>
        <v/>
      </c>
      <c r="AD941" s="29" t="str">
        <f t="shared" si="510"/>
        <v/>
      </c>
      <c r="AE941" s="22" t="str">
        <f t="shared" si="511"/>
        <v/>
      </c>
      <c r="AF941" s="22" t="str">
        <f t="shared" si="512"/>
        <v/>
      </c>
      <c r="AG941" s="22" t="str">
        <f t="shared" si="513"/>
        <v/>
      </c>
      <c r="AH941" s="22" t="str">
        <f t="shared" si="514"/>
        <v/>
      </c>
      <c r="AI941" s="22" t="str">
        <f t="shared" si="515"/>
        <v/>
      </c>
      <c r="AJ941" s="31" t="str">
        <f t="shared" si="516"/>
        <v/>
      </c>
      <c r="AK941" s="22" t="str">
        <f t="shared" si="517"/>
        <v/>
      </c>
      <c r="AL941" s="22" t="str">
        <f t="shared" si="518"/>
        <v/>
      </c>
      <c r="AM941" s="22" t="str">
        <f t="shared" si="519"/>
        <v/>
      </c>
      <c r="AN941" s="22" t="str">
        <f t="shared" si="520"/>
        <v/>
      </c>
      <c r="AO941" s="22" t="str">
        <f t="shared" si="521"/>
        <v/>
      </c>
      <c r="AP941" s="22" t="str">
        <f t="shared" si="522"/>
        <v/>
      </c>
      <c r="AQ941" s="2" t="str">
        <f t="shared" si="523"/>
        <v/>
      </c>
    </row>
    <row r="942" spans="1:43" x14ac:dyDescent="0.25">
      <c r="A942" s="26" t="str">
        <f t="shared" si="524"/>
        <v/>
      </c>
      <c r="B942" t="s">
        <v>5044</v>
      </c>
      <c r="C942" t="s">
        <v>35</v>
      </c>
      <c r="D942" t="s">
        <v>37</v>
      </c>
      <c r="E942" t="s">
        <v>5031</v>
      </c>
      <c r="F942">
        <v>2026</v>
      </c>
      <c r="G942" t="s">
        <v>5657</v>
      </c>
      <c r="H942" s="4">
        <v>46170</v>
      </c>
      <c r="I942" s="4" t="str">
        <f t="shared" si="490"/>
        <v>Sun Belt</v>
      </c>
      <c r="J942" s="2">
        <f t="shared" si="491"/>
        <v>0.2</v>
      </c>
      <c r="K942" s="2">
        <f t="shared" si="492"/>
        <v>0.36299999999999999</v>
      </c>
      <c r="L942" s="2">
        <f t="shared" si="493"/>
        <v>0.24399999999999999</v>
      </c>
      <c r="M942" s="2">
        <f t="shared" si="494"/>
        <v>0.60699999999999998</v>
      </c>
      <c r="N942" s="22" cm="1">
        <f t="array" ref="N942">IFERROR(INDEX(Stats_Hit_GP,MATCH($B942,Stats_Hit_Player,0)),"")</f>
        <v>39</v>
      </c>
      <c r="O942" s="22">
        <f t="shared" si="495"/>
        <v>115</v>
      </c>
      <c r="P942" s="22">
        <f t="shared" si="496"/>
        <v>90</v>
      </c>
      <c r="Q942" s="22">
        <f t="shared" si="497"/>
        <v>19</v>
      </c>
      <c r="R942" s="22">
        <f t="shared" si="498"/>
        <v>18</v>
      </c>
      <c r="S942" s="22">
        <f t="shared" si="499"/>
        <v>1</v>
      </c>
      <c r="T942" s="22">
        <f t="shared" si="500"/>
        <v>0</v>
      </c>
      <c r="U942" s="22">
        <f t="shared" si="501"/>
        <v>1</v>
      </c>
      <c r="V942" s="22">
        <f t="shared" si="502"/>
        <v>8</v>
      </c>
      <c r="W942" s="22">
        <f t="shared" si="503"/>
        <v>5</v>
      </c>
      <c r="X942" s="22">
        <f t="shared" si="504"/>
        <v>18</v>
      </c>
      <c r="Y942" s="22">
        <f t="shared" si="505"/>
        <v>22</v>
      </c>
      <c r="Z942" s="22">
        <f t="shared" si="506"/>
        <v>1</v>
      </c>
      <c r="AA942" s="22">
        <f t="shared" si="507"/>
        <v>1</v>
      </c>
      <c r="AB942" s="22" t="str">
        <f t="shared" si="508"/>
        <v/>
      </c>
      <c r="AC942" s="22" t="str">
        <f t="shared" si="509"/>
        <v/>
      </c>
      <c r="AD942" s="29" t="str">
        <f t="shared" si="510"/>
        <v/>
      </c>
      <c r="AE942" s="22" t="str">
        <f t="shared" si="511"/>
        <v/>
      </c>
      <c r="AF942" s="22" t="str">
        <f t="shared" si="512"/>
        <v/>
      </c>
      <c r="AG942" s="22" t="str">
        <f t="shared" si="513"/>
        <v/>
      </c>
      <c r="AH942" s="22" t="str">
        <f t="shared" si="514"/>
        <v/>
      </c>
      <c r="AI942" s="22" t="str">
        <f t="shared" si="515"/>
        <v/>
      </c>
      <c r="AJ942" s="31" t="str">
        <f t="shared" si="516"/>
        <v/>
      </c>
      <c r="AK942" s="22" t="str">
        <f t="shared" si="517"/>
        <v/>
      </c>
      <c r="AL942" s="22" t="str">
        <f t="shared" si="518"/>
        <v/>
      </c>
      <c r="AM942" s="22" t="str">
        <f t="shared" si="519"/>
        <v/>
      </c>
      <c r="AN942" s="22" t="str">
        <f t="shared" si="520"/>
        <v/>
      </c>
      <c r="AO942" s="22" t="str">
        <f t="shared" si="521"/>
        <v/>
      </c>
      <c r="AP942" s="22" t="str">
        <f t="shared" si="522"/>
        <v/>
      </c>
      <c r="AQ942" s="2" t="str">
        <f t="shared" si="523"/>
        <v/>
      </c>
    </row>
    <row r="943" spans="1:43" x14ac:dyDescent="0.25">
      <c r="A943" s="26" t="str">
        <f t="shared" si="524"/>
        <v/>
      </c>
      <c r="B943" t="s">
        <v>4623</v>
      </c>
      <c r="C943" t="s">
        <v>25</v>
      </c>
      <c r="D943" t="s">
        <v>37</v>
      </c>
      <c r="E943" t="s">
        <v>6548</v>
      </c>
      <c r="F943">
        <v>2026</v>
      </c>
      <c r="G943" t="s">
        <v>5657</v>
      </c>
      <c r="H943" s="4">
        <v>46170</v>
      </c>
      <c r="I943" s="4" t="str">
        <f t="shared" si="490"/>
        <v/>
      </c>
      <c r="J943" s="2">
        <f t="shared" si="491"/>
        <v>0.2</v>
      </c>
      <c r="K943" s="2">
        <f t="shared" si="492"/>
        <v>0.34300000000000003</v>
      </c>
      <c r="L943" s="2">
        <f t="shared" si="493"/>
        <v>0.26300000000000001</v>
      </c>
      <c r="M943" s="2">
        <f t="shared" si="494"/>
        <v>0.60599999999999998</v>
      </c>
      <c r="N943" s="22" cm="1">
        <f t="array" ref="N943">IFERROR(INDEX(Stats_Hit_GP,MATCH($B943,Stats_Hit_Player,0)),"")</f>
        <v>33</v>
      </c>
      <c r="O943" s="22">
        <f t="shared" si="495"/>
        <v>100</v>
      </c>
      <c r="P943" s="22">
        <f t="shared" si="496"/>
        <v>80</v>
      </c>
      <c r="Q943" s="22">
        <f t="shared" si="497"/>
        <v>12</v>
      </c>
      <c r="R943" s="22">
        <f t="shared" si="498"/>
        <v>16</v>
      </c>
      <c r="S943" s="22">
        <f t="shared" si="499"/>
        <v>5</v>
      </c>
      <c r="T943" s="22">
        <f t="shared" si="500"/>
        <v>0</v>
      </c>
      <c r="U943" s="22">
        <f t="shared" si="501"/>
        <v>0</v>
      </c>
      <c r="V943" s="22">
        <f t="shared" si="502"/>
        <v>8</v>
      </c>
      <c r="W943" s="22">
        <f t="shared" si="503"/>
        <v>8</v>
      </c>
      <c r="X943" s="22">
        <f t="shared" si="504"/>
        <v>10</v>
      </c>
      <c r="Y943" s="22">
        <f t="shared" si="505"/>
        <v>38</v>
      </c>
      <c r="Z943" s="22">
        <f t="shared" si="506"/>
        <v>0</v>
      </c>
      <c r="AA943" s="22">
        <f t="shared" si="507"/>
        <v>0</v>
      </c>
      <c r="AB943" s="22" t="str">
        <f t="shared" si="508"/>
        <v/>
      </c>
      <c r="AC943" s="22" t="str">
        <f t="shared" si="509"/>
        <v/>
      </c>
      <c r="AD943" s="29" t="str">
        <f t="shared" si="510"/>
        <v/>
      </c>
      <c r="AE943" s="22" t="str">
        <f t="shared" si="511"/>
        <v/>
      </c>
      <c r="AF943" s="22" t="str">
        <f t="shared" si="512"/>
        <v/>
      </c>
      <c r="AG943" s="22" t="str">
        <f t="shared" si="513"/>
        <v/>
      </c>
      <c r="AH943" s="22" t="str">
        <f t="shared" si="514"/>
        <v/>
      </c>
      <c r="AI943" s="22" t="str">
        <f t="shared" si="515"/>
        <v/>
      </c>
      <c r="AJ943" s="31" t="str">
        <f t="shared" si="516"/>
        <v/>
      </c>
      <c r="AK943" s="22" t="str">
        <f t="shared" si="517"/>
        <v/>
      </c>
      <c r="AL943" s="22" t="str">
        <f t="shared" si="518"/>
        <v/>
      </c>
      <c r="AM943" s="22" t="str">
        <f t="shared" si="519"/>
        <v/>
      </c>
      <c r="AN943" s="22" t="str">
        <f t="shared" si="520"/>
        <v/>
      </c>
      <c r="AO943" s="22" t="str">
        <f t="shared" si="521"/>
        <v/>
      </c>
      <c r="AP943" s="22" t="str">
        <f t="shared" si="522"/>
        <v/>
      </c>
      <c r="AQ943" s="2" t="str">
        <f t="shared" si="523"/>
        <v/>
      </c>
    </row>
    <row r="944" spans="1:43" x14ac:dyDescent="0.25">
      <c r="A944" s="26" t="str">
        <f t="shared" si="524"/>
        <v/>
      </c>
      <c r="B944" t="s">
        <v>6911</v>
      </c>
      <c r="C944" t="s">
        <v>64</v>
      </c>
      <c r="D944" t="s">
        <v>37</v>
      </c>
      <c r="E944" t="s">
        <v>1364</v>
      </c>
      <c r="F944">
        <v>2026</v>
      </c>
      <c r="G944" t="s">
        <v>5657</v>
      </c>
      <c r="H944" s="4">
        <v>46170</v>
      </c>
      <c r="I944" s="4" t="str">
        <f t="shared" si="490"/>
        <v>Big East</v>
      </c>
      <c r="J944" s="2" t="str">
        <f t="shared" si="491"/>
        <v/>
      </c>
      <c r="K944" s="2" t="str">
        <f t="shared" si="492"/>
        <v/>
      </c>
      <c r="L944" s="2" t="str">
        <f t="shared" si="493"/>
        <v/>
      </c>
      <c r="M944" s="2" t="str">
        <f t="shared" si="494"/>
        <v/>
      </c>
      <c r="N944" s="22" t="str" cm="1">
        <f t="array" ref="N944">IFERROR(INDEX(Stats_Hit_GP,MATCH($B944,Stats_Hit_Player,0)),"")</f>
        <v/>
      </c>
      <c r="O944" s="22" t="str">
        <f t="shared" si="495"/>
        <v/>
      </c>
      <c r="P944" s="22" t="str">
        <f t="shared" si="496"/>
        <v/>
      </c>
      <c r="Q944" s="22" t="str">
        <f t="shared" si="497"/>
        <v/>
      </c>
      <c r="R944" s="22" t="str">
        <f t="shared" si="498"/>
        <v/>
      </c>
      <c r="S944" s="22" t="str">
        <f t="shared" si="499"/>
        <v/>
      </c>
      <c r="T944" s="22" t="str">
        <f t="shared" si="500"/>
        <v/>
      </c>
      <c r="U944" s="22" t="str">
        <f t="shared" si="501"/>
        <v/>
      </c>
      <c r="V944" s="22" t="str">
        <f t="shared" si="502"/>
        <v/>
      </c>
      <c r="W944" s="22" t="str">
        <f t="shared" si="503"/>
        <v/>
      </c>
      <c r="X944" s="22" t="str">
        <f t="shared" si="504"/>
        <v/>
      </c>
      <c r="Y944" s="22" t="str">
        <f t="shared" si="505"/>
        <v/>
      </c>
      <c r="Z944" s="22" t="str">
        <f t="shared" si="506"/>
        <v/>
      </c>
      <c r="AA944" s="22" t="str">
        <f t="shared" si="507"/>
        <v/>
      </c>
      <c r="AB944" s="22">
        <f t="shared" si="508"/>
        <v>0</v>
      </c>
      <c r="AC944" s="22">
        <f t="shared" si="509"/>
        <v>1</v>
      </c>
      <c r="AD944" s="29">
        <f t="shared" si="510"/>
        <v>12.38</v>
      </c>
      <c r="AE944" s="22">
        <f t="shared" si="511"/>
        <v>10</v>
      </c>
      <c r="AF944" s="22">
        <f t="shared" si="512"/>
        <v>1</v>
      </c>
      <c r="AG944" s="22">
        <f t="shared" si="513"/>
        <v>0</v>
      </c>
      <c r="AH944" s="22">
        <f t="shared" si="514"/>
        <v>0</v>
      </c>
      <c r="AI944" s="22">
        <f t="shared" si="515"/>
        <v>1</v>
      </c>
      <c r="AJ944" s="31">
        <f t="shared" si="516"/>
        <v>8</v>
      </c>
      <c r="AK944" s="22">
        <f t="shared" si="517"/>
        <v>9</v>
      </c>
      <c r="AL944" s="22">
        <f t="shared" si="518"/>
        <v>18</v>
      </c>
      <c r="AM944" s="22">
        <f t="shared" si="519"/>
        <v>11</v>
      </c>
      <c r="AN944" s="22">
        <f t="shared" si="520"/>
        <v>12</v>
      </c>
      <c r="AO944" s="22">
        <f t="shared" si="521"/>
        <v>7</v>
      </c>
      <c r="AP944" s="22">
        <f t="shared" si="522"/>
        <v>2</v>
      </c>
      <c r="AQ944" s="2">
        <f t="shared" si="523"/>
        <v>0.27300000000000002</v>
      </c>
    </row>
    <row r="945" spans="1:43" x14ac:dyDescent="0.25">
      <c r="A945" s="26" t="str">
        <f t="shared" si="524"/>
        <v/>
      </c>
      <c r="B945" t="s">
        <v>1372</v>
      </c>
      <c r="C945" t="s">
        <v>38</v>
      </c>
      <c r="D945" t="s">
        <v>37</v>
      </c>
      <c r="E945" t="s">
        <v>1364</v>
      </c>
      <c r="F945">
        <v>2026</v>
      </c>
      <c r="G945" t="s">
        <v>5657</v>
      </c>
      <c r="H945" s="4">
        <v>46170</v>
      </c>
      <c r="I945" s="4" t="str">
        <f t="shared" si="490"/>
        <v>Big East</v>
      </c>
      <c r="J945" s="2">
        <f t="shared" si="491"/>
        <v>0.28299999999999997</v>
      </c>
      <c r="K945" s="2">
        <f t="shared" si="492"/>
        <v>0.33600000000000002</v>
      </c>
      <c r="L945" s="2">
        <f t="shared" si="493"/>
        <v>0.46500000000000002</v>
      </c>
      <c r="M945" s="2">
        <f t="shared" si="494"/>
        <v>0.8</v>
      </c>
      <c r="N945" s="22" cm="1">
        <f t="array" ref="N945">IFERROR(INDEX(Stats_Hit_GP,MATCH($B945,Stats_Hit_Player,0)),"")</f>
        <v>29</v>
      </c>
      <c r="O945" s="22">
        <f t="shared" si="495"/>
        <v>137</v>
      </c>
      <c r="P945" s="22">
        <f t="shared" si="496"/>
        <v>127</v>
      </c>
      <c r="Q945" s="22">
        <f t="shared" si="497"/>
        <v>20</v>
      </c>
      <c r="R945" s="22">
        <f t="shared" si="498"/>
        <v>36</v>
      </c>
      <c r="S945" s="22">
        <f t="shared" si="499"/>
        <v>8</v>
      </c>
      <c r="T945" s="22">
        <f t="shared" si="500"/>
        <v>0</v>
      </c>
      <c r="U945" s="22">
        <f t="shared" si="501"/>
        <v>5</v>
      </c>
      <c r="V945" s="22">
        <f t="shared" si="502"/>
        <v>21</v>
      </c>
      <c r="W945" s="22">
        <f t="shared" si="503"/>
        <v>1</v>
      </c>
      <c r="X945" s="22">
        <f t="shared" si="504"/>
        <v>9</v>
      </c>
      <c r="Y945" s="22">
        <f t="shared" si="505"/>
        <v>24</v>
      </c>
      <c r="Z945" s="22">
        <f t="shared" si="506"/>
        <v>5</v>
      </c>
      <c r="AA945" s="22">
        <f t="shared" si="507"/>
        <v>1</v>
      </c>
      <c r="AB945" s="22" t="str">
        <f t="shared" si="508"/>
        <v/>
      </c>
      <c r="AC945" s="22" t="str">
        <f t="shared" si="509"/>
        <v/>
      </c>
      <c r="AD945" s="29" t="str">
        <f t="shared" si="510"/>
        <v/>
      </c>
      <c r="AE945" s="22" t="str">
        <f t="shared" si="511"/>
        <v/>
      </c>
      <c r="AF945" s="22" t="str">
        <f t="shared" si="512"/>
        <v/>
      </c>
      <c r="AG945" s="22" t="str">
        <f t="shared" si="513"/>
        <v/>
      </c>
      <c r="AH945" s="22" t="str">
        <f t="shared" si="514"/>
        <v/>
      </c>
      <c r="AI945" s="22" t="str">
        <f t="shared" si="515"/>
        <v/>
      </c>
      <c r="AJ945" s="31" t="str">
        <f t="shared" si="516"/>
        <v/>
      </c>
      <c r="AK945" s="22" t="str">
        <f t="shared" si="517"/>
        <v/>
      </c>
      <c r="AL945" s="22" t="str">
        <f t="shared" si="518"/>
        <v/>
      </c>
      <c r="AM945" s="22" t="str">
        <f t="shared" si="519"/>
        <v/>
      </c>
      <c r="AN945" s="22" t="str">
        <f t="shared" si="520"/>
        <v/>
      </c>
      <c r="AO945" s="22" t="str">
        <f t="shared" si="521"/>
        <v/>
      </c>
      <c r="AP945" s="22" t="str">
        <f t="shared" si="522"/>
        <v/>
      </c>
      <c r="AQ945" s="2" t="str">
        <f t="shared" si="523"/>
        <v/>
      </c>
    </row>
    <row r="946" spans="1:43" x14ac:dyDescent="0.25">
      <c r="A946" s="26" t="str">
        <f t="shared" si="524"/>
        <v/>
      </c>
      <c r="B946" t="s">
        <v>4408</v>
      </c>
      <c r="C946" t="s">
        <v>27</v>
      </c>
      <c r="D946" t="s">
        <v>37</v>
      </c>
      <c r="E946" t="s">
        <v>4405</v>
      </c>
      <c r="F946">
        <v>2026</v>
      </c>
      <c r="G946" t="s">
        <v>5657</v>
      </c>
      <c r="H946" s="4">
        <v>46170</v>
      </c>
      <c r="I946" s="4" t="str">
        <f t="shared" si="490"/>
        <v>SEC</v>
      </c>
      <c r="J946" s="2">
        <f t="shared" si="491"/>
        <v>0.26600000000000001</v>
      </c>
      <c r="K946" s="2">
        <f t="shared" si="492"/>
        <v>0.35399999999999998</v>
      </c>
      <c r="L946" s="2">
        <f t="shared" si="493"/>
        <v>0.36399999999999999</v>
      </c>
      <c r="M946" s="2">
        <f t="shared" si="494"/>
        <v>0.71799999999999997</v>
      </c>
      <c r="N946" s="22" cm="1">
        <f t="array" ref="N946">IFERROR(INDEX(Stats_Hit_GP,MATCH($B946,Stats_Hit_Player,0)),"")</f>
        <v>42</v>
      </c>
      <c r="O946" s="22">
        <f t="shared" si="495"/>
        <v>177</v>
      </c>
      <c r="P946" s="22">
        <f t="shared" si="496"/>
        <v>154</v>
      </c>
      <c r="Q946" s="22">
        <f t="shared" si="497"/>
        <v>22</v>
      </c>
      <c r="R946" s="22">
        <f t="shared" si="498"/>
        <v>41</v>
      </c>
      <c r="S946" s="22">
        <f t="shared" si="499"/>
        <v>7</v>
      </c>
      <c r="T946" s="22">
        <f t="shared" si="500"/>
        <v>1</v>
      </c>
      <c r="U946" s="22">
        <f t="shared" si="501"/>
        <v>2</v>
      </c>
      <c r="V946" s="22">
        <f t="shared" si="502"/>
        <v>14</v>
      </c>
      <c r="W946" s="22">
        <f t="shared" si="503"/>
        <v>9</v>
      </c>
      <c r="X946" s="22">
        <f t="shared" si="504"/>
        <v>12</v>
      </c>
      <c r="Y946" s="22">
        <f t="shared" si="505"/>
        <v>53</v>
      </c>
      <c r="Z946" s="22">
        <f t="shared" si="506"/>
        <v>6</v>
      </c>
      <c r="AA946" s="22">
        <f t="shared" si="507"/>
        <v>5</v>
      </c>
      <c r="AB946" s="22" t="str">
        <f t="shared" si="508"/>
        <v/>
      </c>
      <c r="AC946" s="22" t="str">
        <f t="shared" si="509"/>
        <v/>
      </c>
      <c r="AD946" s="29" t="str">
        <f t="shared" si="510"/>
        <v/>
      </c>
      <c r="AE946" s="22" t="str">
        <f t="shared" si="511"/>
        <v/>
      </c>
      <c r="AF946" s="22" t="str">
        <f t="shared" si="512"/>
        <v/>
      </c>
      <c r="AG946" s="22" t="str">
        <f t="shared" si="513"/>
        <v/>
      </c>
      <c r="AH946" s="22" t="str">
        <f t="shared" si="514"/>
        <v/>
      </c>
      <c r="AI946" s="22" t="str">
        <f t="shared" si="515"/>
        <v/>
      </c>
      <c r="AJ946" s="31" t="str">
        <f t="shared" si="516"/>
        <v/>
      </c>
      <c r="AK946" s="22" t="str">
        <f t="shared" si="517"/>
        <v/>
      </c>
      <c r="AL946" s="22" t="str">
        <f t="shared" si="518"/>
        <v/>
      </c>
      <c r="AM946" s="22" t="str">
        <f t="shared" si="519"/>
        <v/>
      </c>
      <c r="AN946" s="22" t="str">
        <f t="shared" si="520"/>
        <v/>
      </c>
      <c r="AO946" s="22" t="str">
        <f t="shared" si="521"/>
        <v/>
      </c>
      <c r="AP946" s="22" t="str">
        <f t="shared" si="522"/>
        <v/>
      </c>
      <c r="AQ946" s="2" t="str">
        <f t="shared" si="523"/>
        <v/>
      </c>
    </row>
    <row r="947" spans="1:43" x14ac:dyDescent="0.25">
      <c r="A947" s="26" t="str">
        <f t="shared" si="524"/>
        <v/>
      </c>
      <c r="B947" t="s">
        <v>3181</v>
      </c>
      <c r="C947" t="s">
        <v>30</v>
      </c>
      <c r="D947" t="s">
        <v>37</v>
      </c>
      <c r="E947" t="s">
        <v>3168</v>
      </c>
      <c r="F947">
        <v>2026</v>
      </c>
      <c r="G947" t="s">
        <v>5657</v>
      </c>
      <c r="H947" s="4">
        <v>46170</v>
      </c>
      <c r="I947" s="4" t="str">
        <f t="shared" si="490"/>
        <v>Mid-American</v>
      </c>
      <c r="J947" s="2">
        <f t="shared" si="491"/>
        <v>0.222</v>
      </c>
      <c r="K947" s="2">
        <f t="shared" si="492"/>
        <v>0.27100000000000002</v>
      </c>
      <c r="L947" s="2">
        <f t="shared" si="493"/>
        <v>0.315</v>
      </c>
      <c r="M947" s="2">
        <f t="shared" si="494"/>
        <v>0.58599999999999997</v>
      </c>
      <c r="N947" s="22" cm="1">
        <f t="array" ref="N947">IFERROR(INDEX(Stats_Hit_GP,MATCH($B947,Stats_Hit_Player,0)),"")</f>
        <v>28</v>
      </c>
      <c r="O947" s="22">
        <f t="shared" si="495"/>
        <v>60</v>
      </c>
      <c r="P947" s="22">
        <f t="shared" si="496"/>
        <v>54</v>
      </c>
      <c r="Q947" s="22">
        <f t="shared" si="497"/>
        <v>6</v>
      </c>
      <c r="R947" s="22">
        <f t="shared" si="498"/>
        <v>12</v>
      </c>
      <c r="S947" s="22">
        <f t="shared" si="499"/>
        <v>1</v>
      </c>
      <c r="T947" s="22">
        <f t="shared" si="500"/>
        <v>2</v>
      </c>
      <c r="U947" s="22">
        <f t="shared" si="501"/>
        <v>0</v>
      </c>
      <c r="V947" s="22">
        <f t="shared" si="502"/>
        <v>7</v>
      </c>
      <c r="W947" s="22">
        <f t="shared" si="503"/>
        <v>0</v>
      </c>
      <c r="X947" s="22">
        <f t="shared" si="504"/>
        <v>4</v>
      </c>
      <c r="Y947" s="22">
        <f t="shared" si="505"/>
        <v>21</v>
      </c>
      <c r="Z947" s="22">
        <f t="shared" si="506"/>
        <v>0</v>
      </c>
      <c r="AA947" s="22">
        <f t="shared" si="507"/>
        <v>1</v>
      </c>
      <c r="AB947" s="22" t="str">
        <f t="shared" si="508"/>
        <v/>
      </c>
      <c r="AC947" s="22" t="str">
        <f t="shared" si="509"/>
        <v/>
      </c>
      <c r="AD947" s="29" t="str">
        <f t="shared" si="510"/>
        <v/>
      </c>
      <c r="AE947" s="22" t="str">
        <f t="shared" si="511"/>
        <v/>
      </c>
      <c r="AF947" s="22" t="str">
        <f t="shared" si="512"/>
        <v/>
      </c>
      <c r="AG947" s="22" t="str">
        <f t="shared" si="513"/>
        <v/>
      </c>
      <c r="AH947" s="22" t="str">
        <f t="shared" si="514"/>
        <v/>
      </c>
      <c r="AI947" s="22" t="str">
        <f t="shared" si="515"/>
        <v/>
      </c>
      <c r="AJ947" s="31" t="str">
        <f t="shared" si="516"/>
        <v/>
      </c>
      <c r="AK947" s="22" t="str">
        <f t="shared" si="517"/>
        <v/>
      </c>
      <c r="AL947" s="22" t="str">
        <f t="shared" si="518"/>
        <v/>
      </c>
      <c r="AM947" s="22" t="str">
        <f t="shared" si="519"/>
        <v/>
      </c>
      <c r="AN947" s="22" t="str">
        <f t="shared" si="520"/>
        <v/>
      </c>
      <c r="AO947" s="22" t="str">
        <f t="shared" si="521"/>
        <v/>
      </c>
      <c r="AP947" s="22" t="str">
        <f t="shared" si="522"/>
        <v/>
      </c>
      <c r="AQ947" s="2" t="str">
        <f t="shared" si="523"/>
        <v/>
      </c>
    </row>
    <row r="948" spans="1:43" x14ac:dyDescent="0.25">
      <c r="A948" s="26" t="str">
        <f t="shared" si="524"/>
        <v/>
      </c>
      <c r="B948" t="s">
        <v>3511</v>
      </c>
      <c r="C948" t="s">
        <v>44</v>
      </c>
      <c r="D948" t="s">
        <v>37</v>
      </c>
      <c r="E948" t="s">
        <v>3508</v>
      </c>
      <c r="F948">
        <v>2026</v>
      </c>
      <c r="G948" t="s">
        <v>5657</v>
      </c>
      <c r="H948" s="4">
        <v>46170</v>
      </c>
      <c r="I948" s="4" t="str">
        <f t="shared" si="490"/>
        <v>Mountain West</v>
      </c>
      <c r="J948" s="2">
        <f t="shared" si="491"/>
        <v>0.309</v>
      </c>
      <c r="K948" s="2">
        <f t="shared" si="492"/>
        <v>0.442</v>
      </c>
      <c r="L948" s="2">
        <f t="shared" si="493"/>
        <v>0.51700000000000002</v>
      </c>
      <c r="M948" s="2">
        <f t="shared" si="494"/>
        <v>0.95899999999999996</v>
      </c>
      <c r="N948" s="22" cm="1">
        <f t="array" ref="N948">IFERROR(INDEX(Stats_Hit_GP,MATCH($B948,Stats_Hit_Player,0)),"")</f>
        <v>52</v>
      </c>
      <c r="O948" s="22">
        <f t="shared" si="495"/>
        <v>226</v>
      </c>
      <c r="P948" s="22">
        <f t="shared" si="496"/>
        <v>178</v>
      </c>
      <c r="Q948" s="22">
        <f t="shared" si="497"/>
        <v>37</v>
      </c>
      <c r="R948" s="22">
        <f t="shared" si="498"/>
        <v>55</v>
      </c>
      <c r="S948" s="22">
        <f t="shared" si="499"/>
        <v>20</v>
      </c>
      <c r="T948" s="22">
        <f t="shared" si="500"/>
        <v>1</v>
      </c>
      <c r="U948" s="22">
        <f t="shared" si="501"/>
        <v>5</v>
      </c>
      <c r="V948" s="22">
        <f t="shared" si="502"/>
        <v>41</v>
      </c>
      <c r="W948" s="22">
        <f t="shared" si="503"/>
        <v>7</v>
      </c>
      <c r="X948" s="22">
        <f t="shared" si="504"/>
        <v>38</v>
      </c>
      <c r="Y948" s="22">
        <f t="shared" si="505"/>
        <v>71</v>
      </c>
      <c r="Z948" s="22">
        <f t="shared" si="506"/>
        <v>1</v>
      </c>
      <c r="AA948" s="22">
        <f t="shared" si="507"/>
        <v>1</v>
      </c>
      <c r="AB948" s="22" t="str">
        <f t="shared" si="508"/>
        <v/>
      </c>
      <c r="AC948" s="22" t="str">
        <f t="shared" si="509"/>
        <v/>
      </c>
      <c r="AD948" s="29" t="str">
        <f t="shared" si="510"/>
        <v/>
      </c>
      <c r="AE948" s="22" t="str">
        <f t="shared" si="511"/>
        <v/>
      </c>
      <c r="AF948" s="22" t="str">
        <f t="shared" si="512"/>
        <v/>
      </c>
      <c r="AG948" s="22" t="str">
        <f t="shared" si="513"/>
        <v/>
      </c>
      <c r="AH948" s="22" t="str">
        <f t="shared" si="514"/>
        <v/>
      </c>
      <c r="AI948" s="22" t="str">
        <f t="shared" si="515"/>
        <v/>
      </c>
      <c r="AJ948" s="31" t="str">
        <f t="shared" si="516"/>
        <v/>
      </c>
      <c r="AK948" s="22" t="str">
        <f t="shared" si="517"/>
        <v/>
      </c>
      <c r="AL948" s="22" t="str">
        <f t="shared" si="518"/>
        <v/>
      </c>
      <c r="AM948" s="22" t="str">
        <f t="shared" si="519"/>
        <v/>
      </c>
      <c r="AN948" s="22" t="str">
        <f t="shared" si="520"/>
        <v/>
      </c>
      <c r="AO948" s="22" t="str">
        <f t="shared" si="521"/>
        <v/>
      </c>
      <c r="AP948" s="22" t="str">
        <f t="shared" si="522"/>
        <v/>
      </c>
      <c r="AQ948" s="2" t="str">
        <f t="shared" si="523"/>
        <v/>
      </c>
    </row>
    <row r="949" spans="1:43" x14ac:dyDescent="0.25">
      <c r="A949" s="26" t="str">
        <f t="shared" si="524"/>
        <v/>
      </c>
      <c r="B949" t="s">
        <v>182</v>
      </c>
      <c r="C949" t="s">
        <v>44</v>
      </c>
      <c r="D949" t="s">
        <v>37</v>
      </c>
      <c r="E949" t="s">
        <v>183</v>
      </c>
      <c r="F949">
        <v>2026</v>
      </c>
      <c r="G949" t="s">
        <v>5657</v>
      </c>
      <c r="H949" s="4">
        <v>46170</v>
      </c>
      <c r="I949" s="4" t="str">
        <f t="shared" si="490"/>
        <v>Atlantic 10</v>
      </c>
      <c r="J949" s="2">
        <f t="shared" si="491"/>
        <v>0.314</v>
      </c>
      <c r="K949" s="2">
        <f t="shared" si="492"/>
        <v>0.41799999999999998</v>
      </c>
      <c r="L949" s="2">
        <f t="shared" si="493"/>
        <v>0.42199999999999999</v>
      </c>
      <c r="M949" s="2">
        <f t="shared" si="494"/>
        <v>0.84</v>
      </c>
      <c r="N949" s="22" cm="1">
        <f t="array" ref="N949">IFERROR(INDEX(Stats_Hit_GP,MATCH($B949,Stats_Hit_Player,0)),"")</f>
        <v>54</v>
      </c>
      <c r="O949" s="22">
        <f t="shared" si="495"/>
        <v>245</v>
      </c>
      <c r="P949" s="22">
        <f t="shared" si="496"/>
        <v>204</v>
      </c>
      <c r="Q949" s="22">
        <f t="shared" si="497"/>
        <v>32</v>
      </c>
      <c r="R949" s="22">
        <f t="shared" si="498"/>
        <v>64</v>
      </c>
      <c r="S949" s="22">
        <f t="shared" si="499"/>
        <v>10</v>
      </c>
      <c r="T949" s="22">
        <f t="shared" si="500"/>
        <v>0</v>
      </c>
      <c r="U949" s="22">
        <f t="shared" si="501"/>
        <v>4</v>
      </c>
      <c r="V949" s="22">
        <f t="shared" si="502"/>
        <v>31</v>
      </c>
      <c r="W949" s="22">
        <f t="shared" si="503"/>
        <v>14</v>
      </c>
      <c r="X949" s="22">
        <f t="shared" si="504"/>
        <v>24</v>
      </c>
      <c r="Y949" s="22">
        <f t="shared" si="505"/>
        <v>22</v>
      </c>
      <c r="Z949" s="22">
        <f t="shared" si="506"/>
        <v>0</v>
      </c>
      <c r="AA949" s="22">
        <f t="shared" si="507"/>
        <v>1</v>
      </c>
      <c r="AB949" s="22" t="str">
        <f t="shared" si="508"/>
        <v/>
      </c>
      <c r="AC949" s="22" t="str">
        <f t="shared" si="509"/>
        <v/>
      </c>
      <c r="AD949" s="29" t="str">
        <f t="shared" si="510"/>
        <v/>
      </c>
      <c r="AE949" s="22" t="str">
        <f t="shared" si="511"/>
        <v/>
      </c>
      <c r="AF949" s="22" t="str">
        <f t="shared" si="512"/>
        <v/>
      </c>
      <c r="AG949" s="22" t="str">
        <f t="shared" si="513"/>
        <v/>
      </c>
      <c r="AH949" s="22" t="str">
        <f t="shared" si="514"/>
        <v/>
      </c>
      <c r="AI949" s="22" t="str">
        <f t="shared" si="515"/>
        <v/>
      </c>
      <c r="AJ949" s="31" t="str">
        <f t="shared" si="516"/>
        <v/>
      </c>
      <c r="AK949" s="22" t="str">
        <f t="shared" si="517"/>
        <v/>
      </c>
      <c r="AL949" s="22" t="str">
        <f t="shared" si="518"/>
        <v/>
      </c>
      <c r="AM949" s="22" t="str">
        <f t="shared" si="519"/>
        <v/>
      </c>
      <c r="AN949" s="22" t="str">
        <f t="shared" si="520"/>
        <v/>
      </c>
      <c r="AO949" s="22" t="str">
        <f t="shared" si="521"/>
        <v/>
      </c>
      <c r="AP949" s="22" t="str">
        <f t="shared" si="522"/>
        <v/>
      </c>
      <c r="AQ949" s="2" t="str">
        <f t="shared" si="523"/>
        <v/>
      </c>
    </row>
    <row r="950" spans="1:43" x14ac:dyDescent="0.25">
      <c r="A950" s="26" t="str">
        <f t="shared" si="524"/>
        <v/>
      </c>
      <c r="B950" t="s">
        <v>3761</v>
      </c>
      <c r="C950" t="s">
        <v>27</v>
      </c>
      <c r="D950" t="s">
        <v>24</v>
      </c>
      <c r="E950" t="s">
        <v>3755</v>
      </c>
      <c r="F950">
        <v>2026</v>
      </c>
      <c r="G950" t="s">
        <v>5657</v>
      </c>
      <c r="H950" s="4">
        <v>46170</v>
      </c>
      <c r="I950" s="4" t="str">
        <f t="shared" si="490"/>
        <v>Northeast</v>
      </c>
      <c r="J950" s="2">
        <f t="shared" si="491"/>
        <v>0.23699999999999999</v>
      </c>
      <c r="K950" s="2">
        <f t="shared" si="492"/>
        <v>0.311</v>
      </c>
      <c r="L950" s="2">
        <f t="shared" si="493"/>
        <v>0.314</v>
      </c>
      <c r="M950" s="2">
        <f t="shared" si="494"/>
        <v>0.624</v>
      </c>
      <c r="N950" s="22" cm="1">
        <f t="array" ref="N950">IFERROR(INDEX(Stats_Hit_GP,MATCH($B950,Stats_Hit_Player,0)),"")</f>
        <v>34</v>
      </c>
      <c r="O950" s="22">
        <f t="shared" si="495"/>
        <v>135</v>
      </c>
      <c r="P950" s="22">
        <f t="shared" si="496"/>
        <v>118</v>
      </c>
      <c r="Q950" s="22">
        <f t="shared" si="497"/>
        <v>15</v>
      </c>
      <c r="R950" s="22">
        <f t="shared" si="498"/>
        <v>28</v>
      </c>
      <c r="S950" s="22">
        <f t="shared" si="499"/>
        <v>5</v>
      </c>
      <c r="T950" s="22">
        <f t="shared" si="500"/>
        <v>2</v>
      </c>
      <c r="U950" s="22">
        <f t="shared" si="501"/>
        <v>0</v>
      </c>
      <c r="V950" s="22">
        <f t="shared" si="502"/>
        <v>10</v>
      </c>
      <c r="W950" s="22">
        <f t="shared" si="503"/>
        <v>5</v>
      </c>
      <c r="X950" s="22">
        <f t="shared" si="504"/>
        <v>8</v>
      </c>
      <c r="Y950" s="22">
        <f t="shared" si="505"/>
        <v>18</v>
      </c>
      <c r="Z950" s="22">
        <f t="shared" si="506"/>
        <v>12</v>
      </c>
      <c r="AA950" s="22">
        <f t="shared" si="507"/>
        <v>2</v>
      </c>
      <c r="AB950" s="22" t="str">
        <f t="shared" si="508"/>
        <v/>
      </c>
      <c r="AC950" s="22" t="str">
        <f t="shared" si="509"/>
        <v/>
      </c>
      <c r="AD950" s="29" t="str">
        <f t="shared" si="510"/>
        <v/>
      </c>
      <c r="AE950" s="22" t="str">
        <f t="shared" si="511"/>
        <v/>
      </c>
      <c r="AF950" s="22" t="str">
        <f t="shared" si="512"/>
        <v/>
      </c>
      <c r="AG950" s="22" t="str">
        <f t="shared" si="513"/>
        <v/>
      </c>
      <c r="AH950" s="22" t="str">
        <f t="shared" si="514"/>
        <v/>
      </c>
      <c r="AI950" s="22" t="str">
        <f t="shared" si="515"/>
        <v/>
      </c>
      <c r="AJ950" s="31" t="str">
        <f t="shared" si="516"/>
        <v/>
      </c>
      <c r="AK950" s="22" t="str">
        <f t="shared" si="517"/>
        <v/>
      </c>
      <c r="AL950" s="22" t="str">
        <f t="shared" si="518"/>
        <v/>
      </c>
      <c r="AM950" s="22" t="str">
        <f t="shared" si="519"/>
        <v/>
      </c>
      <c r="AN950" s="22" t="str">
        <f t="shared" si="520"/>
        <v/>
      </c>
      <c r="AO950" s="22" t="str">
        <f t="shared" si="521"/>
        <v/>
      </c>
      <c r="AP950" s="22" t="str">
        <f t="shared" si="522"/>
        <v/>
      </c>
      <c r="AQ950" s="2" t="str">
        <f t="shared" si="523"/>
        <v/>
      </c>
    </row>
    <row r="951" spans="1:43" x14ac:dyDescent="0.25">
      <c r="A951" s="26">
        <f t="shared" si="524"/>
        <v>1</v>
      </c>
      <c r="B951" t="s">
        <v>6912</v>
      </c>
      <c r="C951" t="s">
        <v>5750</v>
      </c>
      <c r="D951" t="s">
        <v>29</v>
      </c>
      <c r="E951" t="s">
        <v>3491</v>
      </c>
      <c r="F951">
        <v>2026</v>
      </c>
      <c r="G951" t="s">
        <v>5657</v>
      </c>
      <c r="H951" s="4">
        <v>46170</v>
      </c>
      <c r="I951" s="4" t="str">
        <f t="shared" si="490"/>
        <v>Mountain West</v>
      </c>
      <c r="J951" s="2" t="str">
        <f t="shared" si="491"/>
        <v/>
      </c>
      <c r="K951" s="2" t="str">
        <f t="shared" si="492"/>
        <v/>
      </c>
      <c r="L951" s="2" t="str">
        <f t="shared" si="493"/>
        <v/>
      </c>
      <c r="M951" s="2" t="str">
        <f t="shared" si="494"/>
        <v/>
      </c>
      <c r="N951" s="22" t="str" cm="1">
        <f t="array" ref="N951">IFERROR(INDEX(Stats_Hit_GP,MATCH($B951,Stats_Hit_Player,0)),"")</f>
        <v/>
      </c>
      <c r="O951" s="22" t="str">
        <f t="shared" si="495"/>
        <v/>
      </c>
      <c r="P951" s="22" t="str">
        <f t="shared" si="496"/>
        <v/>
      </c>
      <c r="Q951" s="22" t="str">
        <f t="shared" si="497"/>
        <v/>
      </c>
      <c r="R951" s="22" t="str">
        <f t="shared" si="498"/>
        <v/>
      </c>
      <c r="S951" s="22" t="str">
        <f t="shared" si="499"/>
        <v/>
      </c>
      <c r="T951" s="22" t="str">
        <f t="shared" si="500"/>
        <v/>
      </c>
      <c r="U951" s="22" t="str">
        <f t="shared" si="501"/>
        <v/>
      </c>
      <c r="V951" s="22" t="str">
        <f t="shared" si="502"/>
        <v/>
      </c>
      <c r="W951" s="22" t="str">
        <f t="shared" si="503"/>
        <v/>
      </c>
      <c r="X951" s="22" t="str">
        <f t="shared" si="504"/>
        <v/>
      </c>
      <c r="Y951" s="22" t="str">
        <f t="shared" si="505"/>
        <v/>
      </c>
      <c r="Z951" s="22" t="str">
        <f t="shared" si="506"/>
        <v/>
      </c>
      <c r="AA951" s="22" t="str">
        <f t="shared" si="507"/>
        <v/>
      </c>
      <c r="AB951" s="22" t="str">
        <f t="shared" si="508"/>
        <v/>
      </c>
      <c r="AC951" s="22" t="str">
        <f t="shared" si="509"/>
        <v/>
      </c>
      <c r="AD951" s="29" t="str">
        <f t="shared" si="510"/>
        <v/>
      </c>
      <c r="AE951" s="22" t="str">
        <f t="shared" si="511"/>
        <v/>
      </c>
      <c r="AF951" s="22" t="str">
        <f t="shared" si="512"/>
        <v/>
      </c>
      <c r="AG951" s="22" t="str">
        <f t="shared" si="513"/>
        <v/>
      </c>
      <c r="AH951" s="22" t="str">
        <f t="shared" si="514"/>
        <v/>
      </c>
      <c r="AI951" s="22" t="str">
        <f t="shared" si="515"/>
        <v/>
      </c>
      <c r="AJ951" s="31" t="str">
        <f t="shared" si="516"/>
        <v/>
      </c>
      <c r="AK951" s="22" t="str">
        <f t="shared" si="517"/>
        <v/>
      </c>
      <c r="AL951" s="22" t="str">
        <f t="shared" si="518"/>
        <v/>
      </c>
      <c r="AM951" s="22" t="str">
        <f t="shared" si="519"/>
        <v/>
      </c>
      <c r="AN951" s="22" t="str">
        <f t="shared" si="520"/>
        <v/>
      </c>
      <c r="AO951" s="22" t="str">
        <f t="shared" si="521"/>
        <v/>
      </c>
      <c r="AP951" s="22" t="str">
        <f t="shared" si="522"/>
        <v/>
      </c>
      <c r="AQ951" s="2" t="str">
        <f t="shared" si="523"/>
        <v/>
      </c>
    </row>
    <row r="952" spans="1:43" x14ac:dyDescent="0.25">
      <c r="A952" s="26" t="str">
        <f t="shared" si="524"/>
        <v/>
      </c>
      <c r="B952" t="s">
        <v>6913</v>
      </c>
      <c r="C952" t="s">
        <v>64</v>
      </c>
      <c r="D952" t="s">
        <v>37</v>
      </c>
      <c r="E952" t="s">
        <v>4188</v>
      </c>
      <c r="F952">
        <v>2026</v>
      </c>
      <c r="G952" t="s">
        <v>5657</v>
      </c>
      <c r="H952" s="4">
        <v>46170</v>
      </c>
      <c r="I952" s="4" t="str">
        <f t="shared" si="490"/>
        <v>SEC</v>
      </c>
      <c r="J952" s="2" t="str">
        <f t="shared" si="491"/>
        <v/>
      </c>
      <c r="K952" s="2" t="str">
        <f t="shared" si="492"/>
        <v/>
      </c>
      <c r="L952" s="2" t="str">
        <f t="shared" si="493"/>
        <v/>
      </c>
      <c r="M952" s="2" t="str">
        <f t="shared" si="494"/>
        <v/>
      </c>
      <c r="N952" s="22" t="str" cm="1">
        <f t="array" ref="N952">IFERROR(INDEX(Stats_Hit_GP,MATCH($B952,Stats_Hit_Player,0)),"")</f>
        <v/>
      </c>
      <c r="O952" s="22" t="str">
        <f t="shared" si="495"/>
        <v/>
      </c>
      <c r="P952" s="22" t="str">
        <f t="shared" si="496"/>
        <v/>
      </c>
      <c r="Q952" s="22" t="str">
        <f t="shared" si="497"/>
        <v/>
      </c>
      <c r="R952" s="22" t="str">
        <f t="shared" si="498"/>
        <v/>
      </c>
      <c r="S952" s="22" t="str">
        <f t="shared" si="499"/>
        <v/>
      </c>
      <c r="T952" s="22" t="str">
        <f t="shared" si="500"/>
        <v/>
      </c>
      <c r="U952" s="22" t="str">
        <f t="shared" si="501"/>
        <v/>
      </c>
      <c r="V952" s="22" t="str">
        <f t="shared" si="502"/>
        <v/>
      </c>
      <c r="W952" s="22" t="str">
        <f t="shared" si="503"/>
        <v/>
      </c>
      <c r="X952" s="22" t="str">
        <f t="shared" si="504"/>
        <v/>
      </c>
      <c r="Y952" s="22" t="str">
        <f t="shared" si="505"/>
        <v/>
      </c>
      <c r="Z952" s="22" t="str">
        <f t="shared" si="506"/>
        <v/>
      </c>
      <c r="AA952" s="22" t="str">
        <f t="shared" si="507"/>
        <v/>
      </c>
      <c r="AB952" s="22" t="str">
        <f t="shared" si="508"/>
        <v/>
      </c>
      <c r="AC952" s="22" t="str">
        <f t="shared" si="509"/>
        <v/>
      </c>
      <c r="AD952" s="29" t="str">
        <f t="shared" si="510"/>
        <v/>
      </c>
      <c r="AE952" s="22" t="str">
        <f t="shared" si="511"/>
        <v/>
      </c>
      <c r="AF952" s="22" t="str">
        <f t="shared" si="512"/>
        <v/>
      </c>
      <c r="AG952" s="22" t="str">
        <f t="shared" si="513"/>
        <v/>
      </c>
      <c r="AH952" s="22" t="str">
        <f t="shared" si="514"/>
        <v/>
      </c>
      <c r="AI952" s="22" t="str">
        <f t="shared" si="515"/>
        <v/>
      </c>
      <c r="AJ952" s="31" t="str">
        <f t="shared" si="516"/>
        <v/>
      </c>
      <c r="AK952" s="22" t="str">
        <f t="shared" si="517"/>
        <v/>
      </c>
      <c r="AL952" s="22" t="str">
        <f t="shared" si="518"/>
        <v/>
      </c>
      <c r="AM952" s="22" t="str">
        <f t="shared" si="519"/>
        <v/>
      </c>
      <c r="AN952" s="22" t="str">
        <f t="shared" si="520"/>
        <v/>
      </c>
      <c r="AO952" s="22" t="str">
        <f t="shared" si="521"/>
        <v/>
      </c>
      <c r="AP952" s="22" t="str">
        <f t="shared" si="522"/>
        <v/>
      </c>
      <c r="AQ952" s="2" t="str">
        <f t="shared" si="523"/>
        <v/>
      </c>
    </row>
    <row r="953" spans="1:43" x14ac:dyDescent="0.25">
      <c r="A953" s="26" t="str">
        <f t="shared" si="524"/>
        <v/>
      </c>
      <c r="B953" t="s">
        <v>766</v>
      </c>
      <c r="C953" t="s">
        <v>35</v>
      </c>
      <c r="D953" t="s">
        <v>37</v>
      </c>
      <c r="E953" t="s">
        <v>757</v>
      </c>
      <c r="F953">
        <v>2026</v>
      </c>
      <c r="G953" t="s">
        <v>5657</v>
      </c>
      <c r="H953" s="4">
        <v>46170</v>
      </c>
      <c r="I953" s="4" t="str">
        <f t="shared" si="490"/>
        <v>American Athletic</v>
      </c>
      <c r="J953" s="2">
        <f t="shared" si="491"/>
        <v>0.28199999999999997</v>
      </c>
      <c r="K953" s="2">
        <f t="shared" si="492"/>
        <v>0.36599999999999999</v>
      </c>
      <c r="L953" s="2">
        <f t="shared" si="493"/>
        <v>0.39400000000000002</v>
      </c>
      <c r="M953" s="2">
        <f t="shared" si="494"/>
        <v>0.76</v>
      </c>
      <c r="N953" s="22" cm="1">
        <f t="array" ref="N953">IFERROR(INDEX(Stats_Hit_GP,MATCH($B953,Stats_Hit_Player,0)),"")</f>
        <v>28</v>
      </c>
      <c r="O953" s="22">
        <f t="shared" si="495"/>
        <v>83</v>
      </c>
      <c r="P953" s="22">
        <f t="shared" si="496"/>
        <v>71</v>
      </c>
      <c r="Q953" s="22">
        <f t="shared" si="497"/>
        <v>12</v>
      </c>
      <c r="R953" s="22">
        <f t="shared" si="498"/>
        <v>20</v>
      </c>
      <c r="S953" s="22">
        <f t="shared" si="499"/>
        <v>0</v>
      </c>
      <c r="T953" s="22">
        <f t="shared" si="500"/>
        <v>1</v>
      </c>
      <c r="U953" s="22">
        <f t="shared" si="501"/>
        <v>2</v>
      </c>
      <c r="V953" s="22">
        <f t="shared" si="502"/>
        <v>12</v>
      </c>
      <c r="W953" s="22">
        <f t="shared" si="503"/>
        <v>2</v>
      </c>
      <c r="X953" s="22">
        <f t="shared" si="504"/>
        <v>8</v>
      </c>
      <c r="Y953" s="22">
        <f t="shared" si="505"/>
        <v>23</v>
      </c>
      <c r="Z953" s="22">
        <f t="shared" si="506"/>
        <v>3</v>
      </c>
      <c r="AA953" s="22">
        <f t="shared" si="507"/>
        <v>0</v>
      </c>
      <c r="AB953" s="22" t="str">
        <f t="shared" si="508"/>
        <v/>
      </c>
      <c r="AC953" s="22" t="str">
        <f t="shared" si="509"/>
        <v/>
      </c>
      <c r="AD953" s="29" t="str">
        <f t="shared" si="510"/>
        <v/>
      </c>
      <c r="AE953" s="22" t="str">
        <f t="shared" si="511"/>
        <v/>
      </c>
      <c r="AF953" s="22" t="str">
        <f t="shared" si="512"/>
        <v/>
      </c>
      <c r="AG953" s="22" t="str">
        <f t="shared" si="513"/>
        <v/>
      </c>
      <c r="AH953" s="22" t="str">
        <f t="shared" si="514"/>
        <v/>
      </c>
      <c r="AI953" s="22" t="str">
        <f t="shared" si="515"/>
        <v/>
      </c>
      <c r="AJ953" s="31" t="str">
        <f t="shared" si="516"/>
        <v/>
      </c>
      <c r="AK953" s="22" t="str">
        <f t="shared" si="517"/>
        <v/>
      </c>
      <c r="AL953" s="22" t="str">
        <f t="shared" si="518"/>
        <v/>
      </c>
      <c r="AM953" s="22" t="str">
        <f t="shared" si="519"/>
        <v/>
      </c>
      <c r="AN953" s="22" t="str">
        <f t="shared" si="520"/>
        <v/>
      </c>
      <c r="AO953" s="22" t="str">
        <f t="shared" si="521"/>
        <v/>
      </c>
      <c r="AP953" s="22" t="str">
        <f t="shared" si="522"/>
        <v/>
      </c>
      <c r="AQ953" s="2" t="str">
        <f t="shared" si="523"/>
        <v/>
      </c>
    </row>
    <row r="954" spans="1:43" x14ac:dyDescent="0.25">
      <c r="A954" s="26" t="str">
        <f t="shared" si="524"/>
        <v/>
      </c>
      <c r="B954" t="s">
        <v>6914</v>
      </c>
      <c r="C954" t="s">
        <v>25</v>
      </c>
      <c r="D954" t="s">
        <v>24</v>
      </c>
      <c r="E954" t="s">
        <v>1890</v>
      </c>
      <c r="F954">
        <v>2026</v>
      </c>
      <c r="G954" t="s">
        <v>5657</v>
      </c>
      <c r="H954" s="4">
        <v>46170</v>
      </c>
      <c r="I954" s="4" t="str">
        <f t="shared" si="490"/>
        <v>Big Ten</v>
      </c>
      <c r="J954" s="2" t="str">
        <f t="shared" si="491"/>
        <v/>
      </c>
      <c r="K954" s="2" t="str">
        <f t="shared" si="492"/>
        <v/>
      </c>
      <c r="L954" s="2" t="str">
        <f t="shared" si="493"/>
        <v/>
      </c>
      <c r="M954" s="2" t="str">
        <f t="shared" si="494"/>
        <v/>
      </c>
      <c r="N954" s="22" t="str" cm="1">
        <f t="array" ref="N954">IFERROR(INDEX(Stats_Hit_GP,MATCH($B954,Stats_Hit_Player,0)),"")</f>
        <v/>
      </c>
      <c r="O954" s="22" t="str">
        <f t="shared" si="495"/>
        <v/>
      </c>
      <c r="P954" s="22" t="str">
        <f t="shared" si="496"/>
        <v/>
      </c>
      <c r="Q954" s="22" t="str">
        <f t="shared" si="497"/>
        <v/>
      </c>
      <c r="R954" s="22" t="str">
        <f t="shared" si="498"/>
        <v/>
      </c>
      <c r="S954" s="22" t="str">
        <f t="shared" si="499"/>
        <v/>
      </c>
      <c r="T954" s="22" t="str">
        <f t="shared" si="500"/>
        <v/>
      </c>
      <c r="U954" s="22" t="str">
        <f t="shared" si="501"/>
        <v/>
      </c>
      <c r="V954" s="22" t="str">
        <f t="shared" si="502"/>
        <v/>
      </c>
      <c r="W954" s="22" t="str">
        <f t="shared" si="503"/>
        <v/>
      </c>
      <c r="X954" s="22" t="str">
        <f t="shared" si="504"/>
        <v/>
      </c>
      <c r="Y954" s="22" t="str">
        <f t="shared" si="505"/>
        <v/>
      </c>
      <c r="Z954" s="22" t="str">
        <f t="shared" si="506"/>
        <v/>
      </c>
      <c r="AA954" s="22" t="str">
        <f t="shared" si="507"/>
        <v/>
      </c>
      <c r="AB954" s="22" t="str">
        <f t="shared" si="508"/>
        <v/>
      </c>
      <c r="AC954" s="22" t="str">
        <f t="shared" si="509"/>
        <v/>
      </c>
      <c r="AD954" s="29" t="str">
        <f t="shared" si="510"/>
        <v/>
      </c>
      <c r="AE954" s="22" t="str">
        <f t="shared" si="511"/>
        <v/>
      </c>
      <c r="AF954" s="22" t="str">
        <f t="shared" si="512"/>
        <v/>
      </c>
      <c r="AG954" s="22" t="str">
        <f t="shared" si="513"/>
        <v/>
      </c>
      <c r="AH954" s="22" t="str">
        <f t="shared" si="514"/>
        <v/>
      </c>
      <c r="AI954" s="22" t="str">
        <f t="shared" si="515"/>
        <v/>
      </c>
      <c r="AJ954" s="31" t="str">
        <f t="shared" si="516"/>
        <v/>
      </c>
      <c r="AK954" s="22" t="str">
        <f t="shared" si="517"/>
        <v/>
      </c>
      <c r="AL954" s="22" t="str">
        <f t="shared" si="518"/>
        <v/>
      </c>
      <c r="AM954" s="22" t="str">
        <f t="shared" si="519"/>
        <v/>
      </c>
      <c r="AN954" s="22" t="str">
        <f t="shared" si="520"/>
        <v/>
      </c>
      <c r="AO954" s="22" t="str">
        <f t="shared" si="521"/>
        <v/>
      </c>
      <c r="AP954" s="22" t="str">
        <f t="shared" si="522"/>
        <v/>
      </c>
      <c r="AQ954" s="2" t="str">
        <f t="shared" si="523"/>
        <v/>
      </c>
    </row>
    <row r="955" spans="1:43" x14ac:dyDescent="0.25">
      <c r="A955" s="26" t="str">
        <f t="shared" si="524"/>
        <v/>
      </c>
      <c r="B955" t="s">
        <v>5033</v>
      </c>
      <c r="C955" t="s">
        <v>33</v>
      </c>
      <c r="D955" t="s">
        <v>24</v>
      </c>
      <c r="E955" t="s">
        <v>5031</v>
      </c>
      <c r="F955">
        <v>2026</v>
      </c>
      <c r="G955" t="s">
        <v>5657</v>
      </c>
      <c r="H955" s="4">
        <v>46170</v>
      </c>
      <c r="I955" s="4" t="str">
        <f t="shared" si="490"/>
        <v>Sun Belt</v>
      </c>
      <c r="J955" s="2">
        <f t="shared" si="491"/>
        <v>0.30599999999999999</v>
      </c>
      <c r="K955" s="2">
        <f t="shared" si="492"/>
        <v>0.40400000000000003</v>
      </c>
      <c r="L955" s="2">
        <f t="shared" si="493"/>
        <v>0.48599999999999999</v>
      </c>
      <c r="M955" s="2">
        <f t="shared" si="494"/>
        <v>0.89</v>
      </c>
      <c r="N955" s="22" cm="1">
        <f t="array" ref="N955">IFERROR(INDEX(Stats_Hit_GP,MATCH($B955,Stats_Hit_Player,0)),"")</f>
        <v>56</v>
      </c>
      <c r="O955" s="22">
        <f t="shared" si="495"/>
        <v>260</v>
      </c>
      <c r="P955" s="22">
        <f t="shared" si="496"/>
        <v>216</v>
      </c>
      <c r="Q955" s="22">
        <f t="shared" si="497"/>
        <v>49</v>
      </c>
      <c r="R955" s="22">
        <f t="shared" si="498"/>
        <v>66</v>
      </c>
      <c r="S955" s="22">
        <f t="shared" si="499"/>
        <v>13</v>
      </c>
      <c r="T955" s="22">
        <f t="shared" si="500"/>
        <v>1</v>
      </c>
      <c r="U955" s="22">
        <f t="shared" si="501"/>
        <v>8</v>
      </c>
      <c r="V955" s="22">
        <f t="shared" si="502"/>
        <v>42</v>
      </c>
      <c r="W955" s="22">
        <f t="shared" si="503"/>
        <v>8</v>
      </c>
      <c r="X955" s="22">
        <f t="shared" si="504"/>
        <v>31</v>
      </c>
      <c r="Y955" s="22">
        <f t="shared" si="505"/>
        <v>36</v>
      </c>
      <c r="Z955" s="22">
        <f t="shared" si="506"/>
        <v>21</v>
      </c>
      <c r="AA955" s="22">
        <f t="shared" si="507"/>
        <v>3</v>
      </c>
      <c r="AB955" s="22" t="str">
        <f t="shared" si="508"/>
        <v/>
      </c>
      <c r="AC955" s="22" t="str">
        <f t="shared" si="509"/>
        <v/>
      </c>
      <c r="AD955" s="29" t="str">
        <f t="shared" si="510"/>
        <v/>
      </c>
      <c r="AE955" s="22" t="str">
        <f t="shared" si="511"/>
        <v/>
      </c>
      <c r="AF955" s="22" t="str">
        <f t="shared" si="512"/>
        <v/>
      </c>
      <c r="AG955" s="22" t="str">
        <f t="shared" si="513"/>
        <v/>
      </c>
      <c r="AH955" s="22" t="str">
        <f t="shared" si="514"/>
        <v/>
      </c>
      <c r="AI955" s="22" t="str">
        <f t="shared" si="515"/>
        <v/>
      </c>
      <c r="AJ955" s="31" t="str">
        <f t="shared" si="516"/>
        <v/>
      </c>
      <c r="AK955" s="22" t="str">
        <f t="shared" si="517"/>
        <v/>
      </c>
      <c r="AL955" s="22" t="str">
        <f t="shared" si="518"/>
        <v/>
      </c>
      <c r="AM955" s="22" t="str">
        <f t="shared" si="519"/>
        <v/>
      </c>
      <c r="AN955" s="22" t="str">
        <f t="shared" si="520"/>
        <v/>
      </c>
      <c r="AO955" s="22" t="str">
        <f t="shared" si="521"/>
        <v/>
      </c>
      <c r="AP955" s="22" t="str">
        <f t="shared" si="522"/>
        <v/>
      </c>
      <c r="AQ955" s="2" t="str">
        <f t="shared" si="523"/>
        <v/>
      </c>
    </row>
    <row r="956" spans="1:43" x14ac:dyDescent="0.25">
      <c r="A956" s="26" t="str">
        <f t="shared" si="524"/>
        <v/>
      </c>
      <c r="B956" t="s">
        <v>5030</v>
      </c>
      <c r="C956" t="s">
        <v>27</v>
      </c>
      <c r="D956" t="s">
        <v>24</v>
      </c>
      <c r="E956" t="s">
        <v>5031</v>
      </c>
      <c r="F956">
        <v>2026</v>
      </c>
      <c r="G956" t="s">
        <v>5657</v>
      </c>
      <c r="H956" s="4">
        <v>46170</v>
      </c>
      <c r="I956" s="4" t="str">
        <f t="shared" si="490"/>
        <v>Sun Belt</v>
      </c>
      <c r="J956" s="2">
        <f t="shared" si="491"/>
        <v>0.36399999999999999</v>
      </c>
      <c r="K956" s="2">
        <f t="shared" si="492"/>
        <v>0.42099999999999999</v>
      </c>
      <c r="L956" s="2">
        <f t="shared" si="493"/>
        <v>0.46899999999999997</v>
      </c>
      <c r="M956" s="2">
        <f t="shared" si="494"/>
        <v>0.89</v>
      </c>
      <c r="N956" s="22" cm="1">
        <f t="array" ref="N956">IFERROR(INDEX(Stats_Hit_GP,MATCH($B956,Stats_Hit_Player,0)),"")</f>
        <v>56</v>
      </c>
      <c r="O956" s="22">
        <f t="shared" si="495"/>
        <v>243</v>
      </c>
      <c r="P956" s="22">
        <f t="shared" si="496"/>
        <v>209</v>
      </c>
      <c r="Q956" s="22">
        <f t="shared" si="497"/>
        <v>47</v>
      </c>
      <c r="R956" s="22">
        <f t="shared" si="498"/>
        <v>76</v>
      </c>
      <c r="S956" s="22">
        <f t="shared" si="499"/>
        <v>6</v>
      </c>
      <c r="T956" s="22">
        <f t="shared" si="500"/>
        <v>2</v>
      </c>
      <c r="U956" s="22">
        <f t="shared" si="501"/>
        <v>4</v>
      </c>
      <c r="V956" s="22">
        <f t="shared" si="502"/>
        <v>42</v>
      </c>
      <c r="W956" s="22">
        <f t="shared" si="503"/>
        <v>3</v>
      </c>
      <c r="X956" s="22">
        <f t="shared" si="504"/>
        <v>20</v>
      </c>
      <c r="Y956" s="22">
        <f t="shared" si="505"/>
        <v>41</v>
      </c>
      <c r="Z956" s="22">
        <f t="shared" si="506"/>
        <v>35</v>
      </c>
      <c r="AA956" s="22">
        <f t="shared" si="507"/>
        <v>6</v>
      </c>
      <c r="AB956" s="22" t="str">
        <f t="shared" si="508"/>
        <v/>
      </c>
      <c r="AC956" s="22" t="str">
        <f t="shared" si="509"/>
        <v/>
      </c>
      <c r="AD956" s="29" t="str">
        <f t="shared" si="510"/>
        <v/>
      </c>
      <c r="AE956" s="22" t="str">
        <f t="shared" si="511"/>
        <v/>
      </c>
      <c r="AF956" s="22" t="str">
        <f t="shared" si="512"/>
        <v/>
      </c>
      <c r="AG956" s="22" t="str">
        <f t="shared" si="513"/>
        <v/>
      </c>
      <c r="AH956" s="22" t="str">
        <f t="shared" si="514"/>
        <v/>
      </c>
      <c r="AI956" s="22" t="str">
        <f t="shared" si="515"/>
        <v/>
      </c>
      <c r="AJ956" s="31" t="str">
        <f t="shared" si="516"/>
        <v/>
      </c>
      <c r="AK956" s="22" t="str">
        <f t="shared" si="517"/>
        <v/>
      </c>
      <c r="AL956" s="22" t="str">
        <f t="shared" si="518"/>
        <v/>
      </c>
      <c r="AM956" s="22" t="str">
        <f t="shared" si="519"/>
        <v/>
      </c>
      <c r="AN956" s="22" t="str">
        <f t="shared" si="520"/>
        <v/>
      </c>
      <c r="AO956" s="22" t="str">
        <f t="shared" si="521"/>
        <v/>
      </c>
      <c r="AP956" s="22" t="str">
        <f t="shared" si="522"/>
        <v/>
      </c>
      <c r="AQ956" s="2" t="str">
        <f t="shared" si="523"/>
        <v/>
      </c>
    </row>
    <row r="957" spans="1:43" x14ac:dyDescent="0.25">
      <c r="A957" s="26" t="str">
        <f t="shared" si="524"/>
        <v/>
      </c>
      <c r="B957" t="s">
        <v>2875</v>
      </c>
      <c r="C957" t="s">
        <v>33</v>
      </c>
      <c r="D957" t="s">
        <v>24</v>
      </c>
      <c r="E957" t="s">
        <v>2874</v>
      </c>
      <c r="F957">
        <v>2026</v>
      </c>
      <c r="G957" t="s">
        <v>5657</v>
      </c>
      <c r="H957" s="4">
        <v>46170</v>
      </c>
      <c r="I957" s="4" t="str">
        <f t="shared" si="490"/>
        <v>Metro Atlantic</v>
      </c>
      <c r="J957" s="2">
        <f t="shared" si="491"/>
        <v>0.33200000000000002</v>
      </c>
      <c r="K957" s="2">
        <f t="shared" si="492"/>
        <v>0.40200000000000002</v>
      </c>
      <c r="L957" s="2">
        <f t="shared" si="493"/>
        <v>0.432</v>
      </c>
      <c r="M957" s="2">
        <f t="shared" si="494"/>
        <v>0.83399999999999996</v>
      </c>
      <c r="N957" s="22" cm="1">
        <f t="array" ref="N957">IFERROR(INDEX(Stats_Hit_GP,MATCH($B957,Stats_Hit_Player,0)),"")</f>
        <v>50</v>
      </c>
      <c r="O957" s="22">
        <f t="shared" si="495"/>
        <v>230</v>
      </c>
      <c r="P957" s="22">
        <f t="shared" si="496"/>
        <v>199</v>
      </c>
      <c r="Q957" s="22">
        <f t="shared" si="497"/>
        <v>43</v>
      </c>
      <c r="R957" s="22">
        <f t="shared" si="498"/>
        <v>66</v>
      </c>
      <c r="S957" s="22">
        <f t="shared" si="499"/>
        <v>8</v>
      </c>
      <c r="T957" s="22">
        <f t="shared" si="500"/>
        <v>0</v>
      </c>
      <c r="U957" s="22">
        <f t="shared" si="501"/>
        <v>4</v>
      </c>
      <c r="V957" s="22">
        <f t="shared" si="502"/>
        <v>42</v>
      </c>
      <c r="W957" s="22">
        <f t="shared" si="503"/>
        <v>1</v>
      </c>
      <c r="X957" s="22">
        <f t="shared" si="504"/>
        <v>25</v>
      </c>
      <c r="Y957" s="22">
        <f t="shared" si="505"/>
        <v>27</v>
      </c>
      <c r="Z957" s="22">
        <f t="shared" si="506"/>
        <v>2</v>
      </c>
      <c r="AA957" s="22">
        <f t="shared" si="507"/>
        <v>1</v>
      </c>
      <c r="AB957" s="22" t="str">
        <f t="shared" si="508"/>
        <v/>
      </c>
      <c r="AC957" s="22" t="str">
        <f t="shared" si="509"/>
        <v/>
      </c>
      <c r="AD957" s="29" t="str">
        <f t="shared" si="510"/>
        <v/>
      </c>
      <c r="AE957" s="22" t="str">
        <f t="shared" si="511"/>
        <v/>
      </c>
      <c r="AF957" s="22" t="str">
        <f t="shared" si="512"/>
        <v/>
      </c>
      <c r="AG957" s="22" t="str">
        <f t="shared" si="513"/>
        <v/>
      </c>
      <c r="AH957" s="22" t="str">
        <f t="shared" si="514"/>
        <v/>
      </c>
      <c r="AI957" s="22" t="str">
        <f t="shared" si="515"/>
        <v/>
      </c>
      <c r="AJ957" s="31" t="str">
        <f t="shared" si="516"/>
        <v/>
      </c>
      <c r="AK957" s="22" t="str">
        <f t="shared" si="517"/>
        <v/>
      </c>
      <c r="AL957" s="22" t="str">
        <f t="shared" si="518"/>
        <v/>
      </c>
      <c r="AM957" s="22" t="str">
        <f t="shared" si="519"/>
        <v/>
      </c>
      <c r="AN957" s="22" t="str">
        <f t="shared" si="520"/>
        <v/>
      </c>
      <c r="AO957" s="22" t="str">
        <f t="shared" si="521"/>
        <v/>
      </c>
      <c r="AP957" s="22" t="str">
        <f t="shared" si="522"/>
        <v/>
      </c>
      <c r="AQ957" s="2" t="str">
        <f t="shared" si="523"/>
        <v/>
      </c>
    </row>
    <row r="958" spans="1:43" x14ac:dyDescent="0.25">
      <c r="A958" s="26" t="str">
        <f t="shared" si="524"/>
        <v/>
      </c>
      <c r="B958" t="s">
        <v>4944</v>
      </c>
      <c r="C958" t="s">
        <v>33</v>
      </c>
      <c r="D958" t="s">
        <v>24</v>
      </c>
      <c r="E958" t="s">
        <v>4943</v>
      </c>
      <c r="F958">
        <v>2026</v>
      </c>
      <c r="G958" t="s">
        <v>5657</v>
      </c>
      <c r="H958" s="4">
        <v>46170</v>
      </c>
      <c r="I958" s="4" t="str">
        <f t="shared" si="490"/>
        <v>Sun Belt</v>
      </c>
      <c r="J958" s="2">
        <f t="shared" si="491"/>
        <v>0.32600000000000001</v>
      </c>
      <c r="K958" s="2">
        <f t="shared" si="492"/>
        <v>0.378</v>
      </c>
      <c r="L958" s="2">
        <f t="shared" si="493"/>
        <v>0.438</v>
      </c>
      <c r="M958" s="2">
        <f t="shared" si="494"/>
        <v>0.81499999999999995</v>
      </c>
      <c r="N958" s="22" cm="1">
        <f t="array" ref="N958">IFERROR(INDEX(Stats_Hit_GP,MATCH($B958,Stats_Hit_Player,0)),"")</f>
        <v>53</v>
      </c>
      <c r="O958" s="22">
        <f t="shared" si="495"/>
        <v>256</v>
      </c>
      <c r="P958" s="22">
        <f t="shared" si="496"/>
        <v>224</v>
      </c>
      <c r="Q958" s="22">
        <f t="shared" si="497"/>
        <v>46</v>
      </c>
      <c r="R958" s="22">
        <f t="shared" si="498"/>
        <v>73</v>
      </c>
      <c r="S958" s="22">
        <f t="shared" si="499"/>
        <v>12</v>
      </c>
      <c r="T958" s="22">
        <f t="shared" si="500"/>
        <v>2</v>
      </c>
      <c r="U958" s="22">
        <f t="shared" si="501"/>
        <v>3</v>
      </c>
      <c r="V958" s="22">
        <f t="shared" si="502"/>
        <v>46</v>
      </c>
      <c r="W958" s="22">
        <f t="shared" si="503"/>
        <v>4</v>
      </c>
      <c r="X958" s="22">
        <f t="shared" si="504"/>
        <v>17</v>
      </c>
      <c r="Y958" s="22">
        <f t="shared" si="505"/>
        <v>17</v>
      </c>
      <c r="Z958" s="22">
        <f t="shared" si="506"/>
        <v>7</v>
      </c>
      <c r="AA958" s="22">
        <f t="shared" si="507"/>
        <v>3</v>
      </c>
      <c r="AB958" s="22" t="str">
        <f t="shared" si="508"/>
        <v/>
      </c>
      <c r="AC958" s="22" t="str">
        <f t="shared" si="509"/>
        <v/>
      </c>
      <c r="AD958" s="29" t="str">
        <f t="shared" si="510"/>
        <v/>
      </c>
      <c r="AE958" s="22" t="str">
        <f t="shared" si="511"/>
        <v/>
      </c>
      <c r="AF958" s="22" t="str">
        <f t="shared" si="512"/>
        <v/>
      </c>
      <c r="AG958" s="22" t="str">
        <f t="shared" si="513"/>
        <v/>
      </c>
      <c r="AH958" s="22" t="str">
        <f t="shared" si="514"/>
        <v/>
      </c>
      <c r="AI958" s="22" t="str">
        <f t="shared" si="515"/>
        <v/>
      </c>
      <c r="AJ958" s="31" t="str">
        <f t="shared" si="516"/>
        <v/>
      </c>
      <c r="AK958" s="22" t="str">
        <f t="shared" si="517"/>
        <v/>
      </c>
      <c r="AL958" s="22" t="str">
        <f t="shared" si="518"/>
        <v/>
      </c>
      <c r="AM958" s="22" t="str">
        <f t="shared" si="519"/>
        <v/>
      </c>
      <c r="AN958" s="22" t="str">
        <f t="shared" si="520"/>
        <v/>
      </c>
      <c r="AO958" s="22" t="str">
        <f t="shared" si="521"/>
        <v/>
      </c>
      <c r="AP958" s="22" t="str">
        <f t="shared" si="522"/>
        <v/>
      </c>
      <c r="AQ958" s="2" t="str">
        <f t="shared" si="523"/>
        <v/>
      </c>
    </row>
    <row r="959" spans="1:43" x14ac:dyDescent="0.25">
      <c r="A959" s="26" t="str">
        <f t="shared" si="524"/>
        <v/>
      </c>
      <c r="B959" t="s">
        <v>5433</v>
      </c>
      <c r="C959" t="s">
        <v>33</v>
      </c>
      <c r="D959" t="s">
        <v>24</v>
      </c>
      <c r="E959" t="s">
        <v>5429</v>
      </c>
      <c r="F959">
        <v>2026</v>
      </c>
      <c r="G959" t="s">
        <v>5657</v>
      </c>
      <c r="H959" s="4">
        <v>46170</v>
      </c>
      <c r="I959" s="4" t="str">
        <f t="shared" si="490"/>
        <v>Western Athletic</v>
      </c>
      <c r="J959" s="2">
        <f t="shared" si="491"/>
        <v>0.24</v>
      </c>
      <c r="K959" s="2">
        <f t="shared" si="492"/>
        <v>0.29399999999999998</v>
      </c>
      <c r="L959" s="2">
        <f t="shared" si="493"/>
        <v>0.33900000000000002</v>
      </c>
      <c r="M959" s="2">
        <f t="shared" si="494"/>
        <v>0.63300000000000001</v>
      </c>
      <c r="N959" s="22" cm="1">
        <f t="array" ref="N959">IFERROR(INDEX(Stats_Hit_GP,MATCH($B959,Stats_Hit_Player,0)),"")</f>
        <v>46</v>
      </c>
      <c r="O959" s="22">
        <f t="shared" si="495"/>
        <v>190</v>
      </c>
      <c r="P959" s="22">
        <f t="shared" si="496"/>
        <v>171</v>
      </c>
      <c r="Q959" s="22">
        <f t="shared" si="497"/>
        <v>24</v>
      </c>
      <c r="R959" s="22">
        <f t="shared" si="498"/>
        <v>41</v>
      </c>
      <c r="S959" s="22">
        <f t="shared" si="499"/>
        <v>8</v>
      </c>
      <c r="T959" s="22">
        <f t="shared" si="500"/>
        <v>0</v>
      </c>
      <c r="U959" s="22">
        <f t="shared" si="501"/>
        <v>3</v>
      </c>
      <c r="V959" s="22">
        <f t="shared" si="502"/>
        <v>16</v>
      </c>
      <c r="W959" s="22">
        <f t="shared" si="503"/>
        <v>4</v>
      </c>
      <c r="X959" s="22">
        <f t="shared" si="504"/>
        <v>10</v>
      </c>
      <c r="Y959" s="22">
        <f t="shared" si="505"/>
        <v>47</v>
      </c>
      <c r="Z959" s="22">
        <f t="shared" si="506"/>
        <v>2</v>
      </c>
      <c r="AA959" s="22">
        <f t="shared" si="507"/>
        <v>0</v>
      </c>
      <c r="AB959" s="22" t="str">
        <f t="shared" si="508"/>
        <v/>
      </c>
      <c r="AC959" s="22" t="str">
        <f t="shared" si="509"/>
        <v/>
      </c>
      <c r="AD959" s="29" t="str">
        <f t="shared" si="510"/>
        <v/>
      </c>
      <c r="AE959" s="22" t="str">
        <f t="shared" si="511"/>
        <v/>
      </c>
      <c r="AF959" s="22" t="str">
        <f t="shared" si="512"/>
        <v/>
      </c>
      <c r="AG959" s="22" t="str">
        <f t="shared" si="513"/>
        <v/>
      </c>
      <c r="AH959" s="22" t="str">
        <f t="shared" si="514"/>
        <v/>
      </c>
      <c r="AI959" s="22" t="str">
        <f t="shared" si="515"/>
        <v/>
      </c>
      <c r="AJ959" s="31" t="str">
        <f t="shared" si="516"/>
        <v/>
      </c>
      <c r="AK959" s="22" t="str">
        <f t="shared" si="517"/>
        <v/>
      </c>
      <c r="AL959" s="22" t="str">
        <f t="shared" si="518"/>
        <v/>
      </c>
      <c r="AM959" s="22" t="str">
        <f t="shared" si="519"/>
        <v/>
      </c>
      <c r="AN959" s="22" t="str">
        <f t="shared" si="520"/>
        <v/>
      </c>
      <c r="AO959" s="22" t="str">
        <f t="shared" si="521"/>
        <v/>
      </c>
      <c r="AP959" s="22" t="str">
        <f t="shared" si="522"/>
        <v/>
      </c>
      <c r="AQ959" s="2" t="str">
        <f t="shared" si="523"/>
        <v/>
      </c>
    </row>
    <row r="960" spans="1:43" x14ac:dyDescent="0.25">
      <c r="A960" s="26" t="str">
        <f t="shared" si="524"/>
        <v/>
      </c>
      <c r="B960" t="s">
        <v>6552</v>
      </c>
      <c r="C960" t="s">
        <v>64</v>
      </c>
      <c r="D960" t="s">
        <v>24</v>
      </c>
      <c r="E960" t="s">
        <v>5692</v>
      </c>
      <c r="F960">
        <v>2026</v>
      </c>
      <c r="G960" t="s">
        <v>5657</v>
      </c>
      <c r="H960" s="4">
        <v>46170</v>
      </c>
      <c r="I960" s="4" t="str">
        <f t="shared" si="490"/>
        <v/>
      </c>
      <c r="J960" s="2" t="str">
        <f t="shared" si="491"/>
        <v/>
      </c>
      <c r="K960" s="2" t="str">
        <f t="shared" si="492"/>
        <v/>
      </c>
      <c r="L960" s="2" t="str">
        <f t="shared" si="493"/>
        <v/>
      </c>
      <c r="M960" s="2" t="str">
        <f t="shared" si="494"/>
        <v/>
      </c>
      <c r="N960" s="22" t="str" cm="1">
        <f t="array" ref="N960">IFERROR(INDEX(Stats_Hit_GP,MATCH($B960,Stats_Hit_Player,0)),"")</f>
        <v/>
      </c>
      <c r="O960" s="22" t="str">
        <f t="shared" si="495"/>
        <v/>
      </c>
      <c r="P960" s="22" t="str">
        <f t="shared" si="496"/>
        <v/>
      </c>
      <c r="Q960" s="22" t="str">
        <f t="shared" si="497"/>
        <v/>
      </c>
      <c r="R960" s="22" t="str">
        <f t="shared" si="498"/>
        <v/>
      </c>
      <c r="S960" s="22" t="str">
        <f t="shared" si="499"/>
        <v/>
      </c>
      <c r="T960" s="22" t="str">
        <f t="shared" si="500"/>
        <v/>
      </c>
      <c r="U960" s="22" t="str">
        <f t="shared" si="501"/>
        <v/>
      </c>
      <c r="V960" s="22" t="str">
        <f t="shared" si="502"/>
        <v/>
      </c>
      <c r="W960" s="22" t="str">
        <f t="shared" si="503"/>
        <v/>
      </c>
      <c r="X960" s="22" t="str">
        <f t="shared" si="504"/>
        <v/>
      </c>
      <c r="Y960" s="22" t="str">
        <f t="shared" si="505"/>
        <v/>
      </c>
      <c r="Z960" s="22" t="str">
        <f t="shared" si="506"/>
        <v/>
      </c>
      <c r="AA960" s="22" t="str">
        <f t="shared" si="507"/>
        <v/>
      </c>
      <c r="AB960" s="22">
        <f t="shared" si="508"/>
        <v>3</v>
      </c>
      <c r="AC960" s="22">
        <f t="shared" si="509"/>
        <v>2</v>
      </c>
      <c r="AD960" s="29">
        <f t="shared" si="510"/>
        <v>5.86</v>
      </c>
      <c r="AE960" s="22">
        <f t="shared" si="511"/>
        <v>16</v>
      </c>
      <c r="AF960" s="22">
        <f t="shared" si="512"/>
        <v>8</v>
      </c>
      <c r="AG960" s="22">
        <f t="shared" si="513"/>
        <v>0</v>
      </c>
      <c r="AH960" s="22">
        <f t="shared" si="514"/>
        <v>0</v>
      </c>
      <c r="AI960" s="22">
        <f t="shared" si="515"/>
        <v>1</v>
      </c>
      <c r="AJ960" s="31">
        <f t="shared" si="516"/>
        <v>50.2</v>
      </c>
      <c r="AK960" s="22">
        <f t="shared" si="517"/>
        <v>67</v>
      </c>
      <c r="AL960" s="22">
        <f t="shared" si="518"/>
        <v>42</v>
      </c>
      <c r="AM960" s="22">
        <f t="shared" si="519"/>
        <v>33</v>
      </c>
      <c r="AN960" s="22">
        <f t="shared" si="520"/>
        <v>11</v>
      </c>
      <c r="AO960" s="22">
        <f t="shared" si="521"/>
        <v>33</v>
      </c>
      <c r="AP960" s="22">
        <f t="shared" si="522"/>
        <v>9</v>
      </c>
      <c r="AQ960" s="2">
        <f t="shared" si="523"/>
        <v>0.315</v>
      </c>
    </row>
    <row r="961" spans="1:43" x14ac:dyDescent="0.25">
      <c r="A961" s="26" t="str">
        <f t="shared" si="524"/>
        <v/>
      </c>
      <c r="B961" t="s">
        <v>6915</v>
      </c>
      <c r="C961" t="s">
        <v>64</v>
      </c>
      <c r="D961" t="s">
        <v>24</v>
      </c>
      <c r="E961" t="s">
        <v>4188</v>
      </c>
      <c r="F961">
        <v>2026</v>
      </c>
      <c r="G961" t="s">
        <v>5657</v>
      </c>
      <c r="H961" s="4">
        <v>46170</v>
      </c>
      <c r="I961" s="4" t="str">
        <f t="shared" si="490"/>
        <v>SEC</v>
      </c>
      <c r="J961" s="2" t="str">
        <f t="shared" si="491"/>
        <v/>
      </c>
      <c r="K961" s="2" t="str">
        <f t="shared" si="492"/>
        <v/>
      </c>
      <c r="L961" s="2" t="str">
        <f t="shared" si="493"/>
        <v/>
      </c>
      <c r="M961" s="2" t="str">
        <f t="shared" si="494"/>
        <v/>
      </c>
      <c r="N961" s="22" t="str" cm="1">
        <f t="array" ref="N961">IFERROR(INDEX(Stats_Hit_GP,MATCH($B961,Stats_Hit_Player,0)),"")</f>
        <v/>
      </c>
      <c r="O961" s="22" t="str">
        <f t="shared" si="495"/>
        <v/>
      </c>
      <c r="P961" s="22" t="str">
        <f t="shared" si="496"/>
        <v/>
      </c>
      <c r="Q961" s="22" t="str">
        <f t="shared" si="497"/>
        <v/>
      </c>
      <c r="R961" s="22" t="str">
        <f t="shared" si="498"/>
        <v/>
      </c>
      <c r="S961" s="22" t="str">
        <f t="shared" si="499"/>
        <v/>
      </c>
      <c r="T961" s="22" t="str">
        <f t="shared" si="500"/>
        <v/>
      </c>
      <c r="U961" s="22" t="str">
        <f t="shared" si="501"/>
        <v/>
      </c>
      <c r="V961" s="22" t="str">
        <f t="shared" si="502"/>
        <v/>
      </c>
      <c r="W961" s="22" t="str">
        <f t="shared" si="503"/>
        <v/>
      </c>
      <c r="X961" s="22" t="str">
        <f t="shared" si="504"/>
        <v/>
      </c>
      <c r="Y961" s="22" t="str">
        <f t="shared" si="505"/>
        <v/>
      </c>
      <c r="Z961" s="22" t="str">
        <f t="shared" si="506"/>
        <v/>
      </c>
      <c r="AA961" s="22" t="str">
        <f t="shared" si="507"/>
        <v/>
      </c>
      <c r="AB961" s="22">
        <f t="shared" si="508"/>
        <v>0</v>
      </c>
      <c r="AC961" s="22">
        <f t="shared" si="509"/>
        <v>0</v>
      </c>
      <c r="AD961" s="29">
        <f t="shared" si="510"/>
        <v>0</v>
      </c>
      <c r="AE961" s="22">
        <f t="shared" si="511"/>
        <v>1</v>
      </c>
      <c r="AF961" s="22">
        <f t="shared" si="512"/>
        <v>0</v>
      </c>
      <c r="AG961" s="22">
        <f t="shared" si="513"/>
        <v>0</v>
      </c>
      <c r="AH961" s="22">
        <f t="shared" si="514"/>
        <v>0</v>
      </c>
      <c r="AI961" s="22">
        <f t="shared" si="515"/>
        <v>0</v>
      </c>
      <c r="AJ961" s="31">
        <f t="shared" si="516"/>
        <v>0</v>
      </c>
      <c r="AK961" s="22">
        <f t="shared" si="517"/>
        <v>0</v>
      </c>
      <c r="AL961" s="22">
        <f t="shared" si="518"/>
        <v>0</v>
      </c>
      <c r="AM961" s="22">
        <f t="shared" si="519"/>
        <v>0</v>
      </c>
      <c r="AN961" s="22">
        <f t="shared" si="520"/>
        <v>1</v>
      </c>
      <c r="AO961" s="22">
        <f t="shared" si="521"/>
        <v>0</v>
      </c>
      <c r="AP961" s="22">
        <f t="shared" si="522"/>
        <v>1</v>
      </c>
      <c r="AQ961" s="2">
        <f t="shared" si="523"/>
        <v>0</v>
      </c>
    </row>
    <row r="962" spans="1:43" x14ac:dyDescent="0.25">
      <c r="A962" s="26" t="str">
        <f t="shared" si="524"/>
        <v/>
      </c>
      <c r="B962" t="s">
        <v>106</v>
      </c>
      <c r="C962" t="s">
        <v>27</v>
      </c>
      <c r="D962" t="s">
        <v>24</v>
      </c>
      <c r="E962" t="s">
        <v>105</v>
      </c>
      <c r="F962">
        <v>2026</v>
      </c>
      <c r="G962" t="s">
        <v>5657</v>
      </c>
      <c r="H962" s="4">
        <v>46170</v>
      </c>
      <c r="I962" s="4" t="str">
        <f t="shared" ref="I962:I1025" si="525">IFERROR(INDEX(Conferences_Conference,MATCH(E962,Conferences_Team,0)),"")</f>
        <v>Atlantic 10</v>
      </c>
      <c r="J962" s="2">
        <f t="shared" ref="J962:J1025" si="526">IFERROR(INDEX(Stats_Hit_AVG,MATCH($B962,Stats_Hit_Player,0)),"")</f>
        <v>0.32800000000000001</v>
      </c>
      <c r="K962" s="2">
        <f t="shared" ref="K962:K1025" si="527">IFERROR(INDEX(Stats_Hit_OBP,MATCH($B962,Stats_Hit_Player,0)),"")</f>
        <v>0.45200000000000001</v>
      </c>
      <c r="L962" s="2">
        <f t="shared" ref="L962:L1025" si="528">IFERROR(INDEX(Stats_Hit_SLG,MATCH($B962,Stats_Hit_Player,0)),"")</f>
        <v>0.58799999999999997</v>
      </c>
      <c r="M962" s="2">
        <f t="shared" ref="M962:M1025" si="529">IFERROR(INDEX(Stats_Hit_OPS,MATCH($B962,Stats_Hit_Player,0)),"")</f>
        <v>1.04</v>
      </c>
      <c r="N962" s="22" cm="1">
        <f t="array" ref="N962">IFERROR(INDEX(Stats_Hit_GP,MATCH($B962,Stats_Hit_Player,0)),"")</f>
        <v>49</v>
      </c>
      <c r="O962" s="22">
        <f t="shared" ref="O962:O1025" si="530">IFERROR(INDEX(Stats_Hit_PA,MATCH($B962,Stats_Hit_Player,0)),"")</f>
        <v>222</v>
      </c>
      <c r="P962" s="22">
        <f t="shared" ref="P962:P1025" si="531">IFERROR(INDEX(Stats_Hit_AB,MATCH($B962,Stats_Hit_Player,0)),"")</f>
        <v>177</v>
      </c>
      <c r="Q962" s="22">
        <f t="shared" ref="Q962:Q1025" si="532">IFERROR(INDEX(Stats_Hit_R,MATCH($B962,Stats_Hit_Player,0)),"")</f>
        <v>44</v>
      </c>
      <c r="R962" s="22">
        <f t="shared" ref="R962:R1025" si="533">IFERROR(INDEX(Stats_Hit_H,MATCH($B962,Stats_Hit_Player,0)),"")</f>
        <v>58</v>
      </c>
      <c r="S962" s="22">
        <f t="shared" ref="S962:S1025" si="534">IFERROR(INDEX(Stats_Hit_2B,MATCH($B962,Stats_Hit_Player,0)),"")</f>
        <v>9</v>
      </c>
      <c r="T962" s="22">
        <f t="shared" ref="T962:T1025" si="535">IFERROR(INDEX(Stats_Hit_3B,MATCH($B962,Stats_Hit_Player,0)),"")</f>
        <v>2</v>
      </c>
      <c r="U962" s="22">
        <f t="shared" ref="U962:U1025" si="536">IFERROR(INDEX(Stats_Hit_HR,MATCH($B962,Stats_Hit_Player,0)),"")</f>
        <v>11</v>
      </c>
      <c r="V962" s="22">
        <f t="shared" ref="V962:V1025" si="537">IFERROR(INDEX(Stats_Hit_RBI,MATCH($B962,Stats_Hit_Player,0)),"")</f>
        <v>40</v>
      </c>
      <c r="W962" s="22">
        <f t="shared" ref="W962:W1025" si="538">IFERROR(INDEX(Stats_Hit_HBP,MATCH($B962,Stats_Hit_Player,0)),"")</f>
        <v>14</v>
      </c>
      <c r="X962" s="22">
        <f t="shared" ref="X962:X1025" si="539">IFERROR(INDEX(Stats_Hit_BB,MATCH($B962,Stats_Hit_Player,0)),"")</f>
        <v>28</v>
      </c>
      <c r="Y962" s="22">
        <f t="shared" ref="Y962:Y1025" si="540">IFERROR(INDEX(Stats_Hit_K,MATCH($B962,Stats_Hit_Player,0)),"")</f>
        <v>63</v>
      </c>
      <c r="Z962" s="22">
        <f t="shared" ref="Z962:Z1025" si="541">IFERROR(INDEX(Stats_Hit_SB,MATCH($B962,Stats_Hit_Player,0)),"")</f>
        <v>13</v>
      </c>
      <c r="AA962" s="22">
        <f t="shared" ref="AA962:AA1025" si="542">IFERROR(INDEX(Stats_Hit_CS,MATCH($B962,Stats_Hit_Player,0)),"")</f>
        <v>1</v>
      </c>
      <c r="AB962" s="22" t="str">
        <f t="shared" ref="AB962:AB1025" si="543">IFERROR(INDEX(Stats_Pitch_Win,MATCH($B962,Stats_Pitch_Player,0)),"")</f>
        <v/>
      </c>
      <c r="AC962" s="22" t="str">
        <f t="shared" ref="AC962:AC1025" si="544">IFERROR(INDEX(Stats_Pitch_Loss,MATCH($B962,Stats_Pitch_Player,0)),"")</f>
        <v/>
      </c>
      <c r="AD962" s="29" t="str">
        <f t="shared" ref="AD962:AD1025" si="545">IFERROR(INDEX(Stats_Pitch_ERA,MATCH($B962,Stats_Pitch_Player,0)),"")</f>
        <v/>
      </c>
      <c r="AE962" s="22" t="str">
        <f t="shared" ref="AE962:AE1025" si="546">IFERROR(INDEX(Stats_Pitch_App,MATCH($B962,Stats_Pitch_Player,0)),"")</f>
        <v/>
      </c>
      <c r="AF962" s="22" t="str">
        <f t="shared" ref="AF962:AF1025" si="547">IFERROR(INDEX(Stats_Pitch_GS,MATCH($B962,Stats_Pitch_Player,0)),"")</f>
        <v/>
      </c>
      <c r="AG962" s="22" t="str">
        <f t="shared" ref="AG962:AG1025" si="548">IFERROR(INDEX(Stats_Pitch_CG,MATCH($B962,Stats_Pitch_Player,0)),"")</f>
        <v/>
      </c>
      <c r="AH962" s="22" t="str">
        <f t="shared" ref="AH962:AH1025" si="549">IFERROR(INDEX(Stats_Pitch_SHO,MATCH($B962,Stats_Pitch_Player,0)),"")</f>
        <v/>
      </c>
      <c r="AI962" s="22" t="str">
        <f t="shared" ref="AI962:AI1025" si="550">IFERROR(INDEX(Stats_Pitch_SV,MATCH($B962,Stats_Pitch_Player,0)),"")</f>
        <v/>
      </c>
      <c r="AJ962" s="31" t="str">
        <f t="shared" ref="AJ962:AJ1025" si="551">IFERROR(INDEX(Stats_Pitch_IP,MATCH($B962,Stats_Pitch_Player,0)),"")</f>
        <v/>
      </c>
      <c r="AK962" s="22" t="str">
        <f t="shared" ref="AK962:AK1025" si="552">IFERROR(INDEX(Stats_Pitch_H,MATCH($B962,Stats_Pitch_Player,0)),"")</f>
        <v/>
      </c>
      <c r="AL962" s="22" t="str">
        <f t="shared" ref="AL962:AL1025" si="553">IFERROR(INDEX(Stats_Pitch_R,MATCH($B962,Stats_Pitch_Player,0)),"")</f>
        <v/>
      </c>
      <c r="AM962" s="22" t="str">
        <f t="shared" ref="AM962:AM1025" si="554">IFERROR(INDEX(Stats_Pitch_ER,MATCH($B962,Stats_Pitch_Player,0)),"")</f>
        <v/>
      </c>
      <c r="AN962" s="22" t="str">
        <f t="shared" ref="AN962:AN1025" si="555">IFERROR(INDEX(Stats_Pitch_BB,MATCH($B962,Stats_Pitch_Player,0)),"")</f>
        <v/>
      </c>
      <c r="AO962" s="22" t="str">
        <f t="shared" ref="AO962:AO1025" si="556">IFERROR(INDEX(Stats_Pitch_K,MATCH($B962,Stats_Pitch_Player,0)),"")</f>
        <v/>
      </c>
      <c r="AP962" s="22" t="str">
        <f t="shared" ref="AP962:AP1025" si="557">IFERROR(INDEX(Stats_Pitch_HBP,MATCH($B962,Stats_Pitch_Player,0)),"")</f>
        <v/>
      </c>
      <c r="AQ962" s="2" t="str">
        <f t="shared" ref="AQ962:AQ1025" si="558">IFERROR(INDEX(Stats_Pitch_BA,MATCH($B962,Stats_Pitch_Player,0)),"")</f>
        <v/>
      </c>
    </row>
    <row r="963" spans="1:43" x14ac:dyDescent="0.25">
      <c r="A963" s="26" t="str">
        <f t="shared" ref="A963:A1026" si="559">IF(OR(D963="SR", D963="GR"), 1, "")</f>
        <v/>
      </c>
      <c r="B963" t="s">
        <v>541</v>
      </c>
      <c r="C963" t="s">
        <v>33</v>
      </c>
      <c r="D963" t="s">
        <v>24</v>
      </c>
      <c r="E963" t="s">
        <v>532</v>
      </c>
      <c r="F963">
        <v>2026</v>
      </c>
      <c r="G963" t="s">
        <v>5657</v>
      </c>
      <c r="H963" s="4">
        <v>46170</v>
      </c>
      <c r="I963" s="4" t="str">
        <f t="shared" si="525"/>
        <v>ACC</v>
      </c>
      <c r="J963" s="2">
        <f t="shared" si="526"/>
        <v>0.33300000000000002</v>
      </c>
      <c r="K963" s="2">
        <f t="shared" si="527"/>
        <v>0.5</v>
      </c>
      <c r="L963" s="2">
        <f t="shared" si="528"/>
        <v>1.333</v>
      </c>
      <c r="M963" s="2">
        <f t="shared" si="529"/>
        <v>1.833</v>
      </c>
      <c r="N963" s="22" cm="1">
        <f t="array" ref="N963">IFERROR(INDEX(Stats_Hit_GP,MATCH($B963,Stats_Hit_Player,0)),"")</f>
        <v>3</v>
      </c>
      <c r="O963" s="22">
        <f t="shared" si="530"/>
        <v>4</v>
      </c>
      <c r="P963" s="22">
        <f t="shared" si="531"/>
        <v>3</v>
      </c>
      <c r="Q963" s="22">
        <f t="shared" si="532"/>
        <v>5</v>
      </c>
      <c r="R963" s="22">
        <f t="shared" si="533"/>
        <v>1</v>
      </c>
      <c r="S963" s="22">
        <f t="shared" si="534"/>
        <v>0</v>
      </c>
      <c r="T963" s="22">
        <f t="shared" si="535"/>
        <v>0</v>
      </c>
      <c r="U963" s="22">
        <f t="shared" si="536"/>
        <v>1</v>
      </c>
      <c r="V963" s="22">
        <f t="shared" si="537"/>
        <v>1</v>
      </c>
      <c r="W963" s="22">
        <f t="shared" si="538"/>
        <v>1</v>
      </c>
      <c r="X963" s="22">
        <f t="shared" si="539"/>
        <v>0</v>
      </c>
      <c r="Y963" s="22">
        <f t="shared" si="540"/>
        <v>1</v>
      </c>
      <c r="Z963" s="22">
        <f t="shared" si="541"/>
        <v>1</v>
      </c>
      <c r="AA963" s="22">
        <f t="shared" si="542"/>
        <v>0</v>
      </c>
      <c r="AB963" s="22" t="str">
        <f t="shared" si="543"/>
        <v/>
      </c>
      <c r="AC963" s="22" t="str">
        <f t="shared" si="544"/>
        <v/>
      </c>
      <c r="AD963" s="29" t="str">
        <f t="shared" si="545"/>
        <v/>
      </c>
      <c r="AE963" s="22" t="str">
        <f t="shared" si="546"/>
        <v/>
      </c>
      <c r="AF963" s="22" t="str">
        <f t="shared" si="547"/>
        <v/>
      </c>
      <c r="AG963" s="22" t="str">
        <f t="shared" si="548"/>
        <v/>
      </c>
      <c r="AH963" s="22" t="str">
        <f t="shared" si="549"/>
        <v/>
      </c>
      <c r="AI963" s="22" t="str">
        <f t="shared" si="550"/>
        <v/>
      </c>
      <c r="AJ963" s="31" t="str">
        <f t="shared" si="551"/>
        <v/>
      </c>
      <c r="AK963" s="22" t="str">
        <f t="shared" si="552"/>
        <v/>
      </c>
      <c r="AL963" s="22" t="str">
        <f t="shared" si="553"/>
        <v/>
      </c>
      <c r="AM963" s="22" t="str">
        <f t="shared" si="554"/>
        <v/>
      </c>
      <c r="AN963" s="22" t="str">
        <f t="shared" si="555"/>
        <v/>
      </c>
      <c r="AO963" s="22" t="str">
        <f t="shared" si="556"/>
        <v/>
      </c>
      <c r="AP963" s="22" t="str">
        <f t="shared" si="557"/>
        <v/>
      </c>
      <c r="AQ963" s="2" t="str">
        <f t="shared" si="558"/>
        <v/>
      </c>
    </row>
    <row r="964" spans="1:43" x14ac:dyDescent="0.25">
      <c r="A964" s="26" t="str">
        <f t="shared" si="559"/>
        <v/>
      </c>
      <c r="B964" t="s">
        <v>3734</v>
      </c>
      <c r="C964" t="s">
        <v>64</v>
      </c>
      <c r="D964" t="s">
        <v>24</v>
      </c>
      <c r="E964" t="s">
        <v>3715</v>
      </c>
      <c r="F964">
        <v>2026</v>
      </c>
      <c r="G964" t="s">
        <v>5657</v>
      </c>
      <c r="H964" s="4">
        <v>46170</v>
      </c>
      <c r="I964" s="4" t="str">
        <f t="shared" si="525"/>
        <v>Northeast</v>
      </c>
      <c r="J964" s="2">
        <f t="shared" si="526"/>
        <v>0</v>
      </c>
      <c r="K964" s="2">
        <f t="shared" si="527"/>
        <v>0</v>
      </c>
      <c r="L964" s="2">
        <f t="shared" si="528"/>
        <v>0</v>
      </c>
      <c r="M964" s="2">
        <f t="shared" si="529"/>
        <v>0</v>
      </c>
      <c r="N964" s="22" cm="1">
        <f t="array" ref="N964">IFERROR(INDEX(Stats_Hit_GP,MATCH($B964,Stats_Hit_Player,0)),"")</f>
        <v>1</v>
      </c>
      <c r="O964" s="22">
        <f t="shared" si="530"/>
        <v>1</v>
      </c>
      <c r="P964" s="22">
        <f t="shared" si="531"/>
        <v>1</v>
      </c>
      <c r="Q964" s="22">
        <f t="shared" si="532"/>
        <v>0</v>
      </c>
      <c r="R964" s="22">
        <f t="shared" si="533"/>
        <v>0</v>
      </c>
      <c r="S964" s="22">
        <f t="shared" si="534"/>
        <v>0</v>
      </c>
      <c r="T964" s="22">
        <f t="shared" si="535"/>
        <v>0</v>
      </c>
      <c r="U964" s="22">
        <f t="shared" si="536"/>
        <v>0</v>
      </c>
      <c r="V964" s="22">
        <f t="shared" si="537"/>
        <v>0</v>
      </c>
      <c r="W964" s="22">
        <f t="shared" si="538"/>
        <v>0</v>
      </c>
      <c r="X964" s="22">
        <f t="shared" si="539"/>
        <v>0</v>
      </c>
      <c r="Y964" s="22">
        <f t="shared" si="540"/>
        <v>0</v>
      </c>
      <c r="Z964" s="22">
        <f t="shared" si="541"/>
        <v>0</v>
      </c>
      <c r="AA964" s="22">
        <f t="shared" si="542"/>
        <v>1</v>
      </c>
      <c r="AB964" s="22" t="str">
        <f t="shared" si="543"/>
        <v/>
      </c>
      <c r="AC964" s="22" t="str">
        <f t="shared" si="544"/>
        <v/>
      </c>
      <c r="AD964" s="29" t="str">
        <f t="shared" si="545"/>
        <v/>
      </c>
      <c r="AE964" s="22" t="str">
        <f t="shared" si="546"/>
        <v/>
      </c>
      <c r="AF964" s="22" t="str">
        <f t="shared" si="547"/>
        <v/>
      </c>
      <c r="AG964" s="22" t="str">
        <f t="shared" si="548"/>
        <v/>
      </c>
      <c r="AH964" s="22" t="str">
        <f t="shared" si="549"/>
        <v/>
      </c>
      <c r="AI964" s="22" t="str">
        <f t="shared" si="550"/>
        <v/>
      </c>
      <c r="AJ964" s="31" t="str">
        <f t="shared" si="551"/>
        <v/>
      </c>
      <c r="AK964" s="22" t="str">
        <f t="shared" si="552"/>
        <v/>
      </c>
      <c r="AL964" s="22" t="str">
        <f t="shared" si="553"/>
        <v/>
      </c>
      <c r="AM964" s="22" t="str">
        <f t="shared" si="554"/>
        <v/>
      </c>
      <c r="AN964" s="22" t="str">
        <f t="shared" si="555"/>
        <v/>
      </c>
      <c r="AO964" s="22" t="str">
        <f t="shared" si="556"/>
        <v/>
      </c>
      <c r="AP964" s="22" t="str">
        <f t="shared" si="557"/>
        <v/>
      </c>
      <c r="AQ964" s="2" t="str">
        <f t="shared" si="558"/>
        <v/>
      </c>
    </row>
    <row r="965" spans="1:43" x14ac:dyDescent="0.25">
      <c r="A965" s="26" t="str">
        <f t="shared" si="559"/>
        <v/>
      </c>
      <c r="B965" t="s">
        <v>4627</v>
      </c>
      <c r="C965" t="s">
        <v>30</v>
      </c>
      <c r="D965" t="s">
        <v>24</v>
      </c>
      <c r="E965" t="s">
        <v>6548</v>
      </c>
      <c r="F965">
        <v>2026</v>
      </c>
      <c r="G965" t="s">
        <v>5657</v>
      </c>
      <c r="H965" s="4">
        <v>46170</v>
      </c>
      <c r="I965" s="4" t="str">
        <f t="shared" si="525"/>
        <v/>
      </c>
      <c r="J965" s="2">
        <f t="shared" si="526"/>
        <v>0</v>
      </c>
      <c r="K965" s="2">
        <f t="shared" si="527"/>
        <v>0.222</v>
      </c>
      <c r="L965" s="2">
        <f t="shared" si="528"/>
        <v>0</v>
      </c>
      <c r="M965" s="2">
        <f t="shared" si="529"/>
        <v>0.222</v>
      </c>
      <c r="N965" s="22" cm="1">
        <f t="array" ref="N965">IFERROR(INDEX(Stats_Hit_GP,MATCH($B965,Stats_Hit_Player,0)),"")</f>
        <v>3</v>
      </c>
      <c r="O965" s="22">
        <f t="shared" si="530"/>
        <v>9</v>
      </c>
      <c r="P965" s="22">
        <f t="shared" si="531"/>
        <v>7</v>
      </c>
      <c r="Q965" s="22">
        <f t="shared" si="532"/>
        <v>1</v>
      </c>
      <c r="R965" s="22">
        <f t="shared" si="533"/>
        <v>0</v>
      </c>
      <c r="S965" s="22">
        <f t="shared" si="534"/>
        <v>0</v>
      </c>
      <c r="T965" s="22">
        <f t="shared" si="535"/>
        <v>0</v>
      </c>
      <c r="U965" s="22">
        <f t="shared" si="536"/>
        <v>0</v>
      </c>
      <c r="V965" s="22">
        <f t="shared" si="537"/>
        <v>0</v>
      </c>
      <c r="W965" s="22">
        <f t="shared" si="538"/>
        <v>1</v>
      </c>
      <c r="X965" s="22">
        <f t="shared" si="539"/>
        <v>1</v>
      </c>
      <c r="Y965" s="22">
        <f t="shared" si="540"/>
        <v>4</v>
      </c>
      <c r="Z965" s="22">
        <f t="shared" si="541"/>
        <v>0</v>
      </c>
      <c r="AA965" s="22">
        <f t="shared" si="542"/>
        <v>0</v>
      </c>
      <c r="AB965" s="22" t="str">
        <f t="shared" si="543"/>
        <v/>
      </c>
      <c r="AC965" s="22" t="str">
        <f t="shared" si="544"/>
        <v/>
      </c>
      <c r="AD965" s="29" t="str">
        <f t="shared" si="545"/>
        <v/>
      </c>
      <c r="AE965" s="22" t="str">
        <f t="shared" si="546"/>
        <v/>
      </c>
      <c r="AF965" s="22" t="str">
        <f t="shared" si="547"/>
        <v/>
      </c>
      <c r="AG965" s="22" t="str">
        <f t="shared" si="548"/>
        <v/>
      </c>
      <c r="AH965" s="22" t="str">
        <f t="shared" si="549"/>
        <v/>
      </c>
      <c r="AI965" s="22" t="str">
        <f t="shared" si="550"/>
        <v/>
      </c>
      <c r="AJ965" s="31" t="str">
        <f t="shared" si="551"/>
        <v/>
      </c>
      <c r="AK965" s="22" t="str">
        <f t="shared" si="552"/>
        <v/>
      </c>
      <c r="AL965" s="22" t="str">
        <f t="shared" si="553"/>
        <v/>
      </c>
      <c r="AM965" s="22" t="str">
        <f t="shared" si="554"/>
        <v/>
      </c>
      <c r="AN965" s="22" t="str">
        <f t="shared" si="555"/>
        <v/>
      </c>
      <c r="AO965" s="22" t="str">
        <f t="shared" si="556"/>
        <v/>
      </c>
      <c r="AP965" s="22" t="str">
        <f t="shared" si="557"/>
        <v/>
      </c>
      <c r="AQ965" s="2" t="str">
        <f t="shared" si="558"/>
        <v/>
      </c>
    </row>
    <row r="966" spans="1:43" x14ac:dyDescent="0.25">
      <c r="A966" s="26" t="str">
        <f t="shared" si="559"/>
        <v/>
      </c>
      <c r="B966" t="s">
        <v>6916</v>
      </c>
      <c r="C966" t="s">
        <v>64</v>
      </c>
      <c r="D966" t="s">
        <v>47</v>
      </c>
      <c r="E966" t="s">
        <v>4770</v>
      </c>
      <c r="F966">
        <v>2026</v>
      </c>
      <c r="G966" t="s">
        <v>5657</v>
      </c>
      <c r="H966" s="4">
        <v>46170</v>
      </c>
      <c r="I966" s="4" t="str">
        <f t="shared" si="525"/>
        <v>Southland</v>
      </c>
      <c r="J966" s="2" t="str">
        <f t="shared" si="526"/>
        <v/>
      </c>
      <c r="K966" s="2" t="str">
        <f t="shared" si="527"/>
        <v/>
      </c>
      <c r="L966" s="2" t="str">
        <f t="shared" si="528"/>
        <v/>
      </c>
      <c r="M966" s="2" t="str">
        <f t="shared" si="529"/>
        <v/>
      </c>
      <c r="N966" s="22" t="str" cm="1">
        <f t="array" ref="N966">IFERROR(INDEX(Stats_Hit_GP,MATCH($B966,Stats_Hit_Player,0)),"")</f>
        <v/>
      </c>
      <c r="O966" s="22" t="str">
        <f t="shared" si="530"/>
        <v/>
      </c>
      <c r="P966" s="22" t="str">
        <f t="shared" si="531"/>
        <v/>
      </c>
      <c r="Q966" s="22" t="str">
        <f t="shared" si="532"/>
        <v/>
      </c>
      <c r="R966" s="22" t="str">
        <f t="shared" si="533"/>
        <v/>
      </c>
      <c r="S966" s="22" t="str">
        <f t="shared" si="534"/>
        <v/>
      </c>
      <c r="T966" s="22" t="str">
        <f t="shared" si="535"/>
        <v/>
      </c>
      <c r="U966" s="22" t="str">
        <f t="shared" si="536"/>
        <v/>
      </c>
      <c r="V966" s="22" t="str">
        <f t="shared" si="537"/>
        <v/>
      </c>
      <c r="W966" s="22" t="str">
        <f t="shared" si="538"/>
        <v/>
      </c>
      <c r="X966" s="22" t="str">
        <f t="shared" si="539"/>
        <v/>
      </c>
      <c r="Y966" s="22" t="str">
        <f t="shared" si="540"/>
        <v/>
      </c>
      <c r="Z966" s="22" t="str">
        <f t="shared" si="541"/>
        <v/>
      </c>
      <c r="AA966" s="22" t="str">
        <f t="shared" si="542"/>
        <v/>
      </c>
      <c r="AB966" s="22">
        <f t="shared" si="543"/>
        <v>0</v>
      </c>
      <c r="AC966" s="22">
        <f t="shared" si="544"/>
        <v>1</v>
      </c>
      <c r="AD966" s="29">
        <f t="shared" si="545"/>
        <v>6.3</v>
      </c>
      <c r="AE966" s="22">
        <f t="shared" si="546"/>
        <v>10</v>
      </c>
      <c r="AF966" s="22">
        <f t="shared" si="547"/>
        <v>0</v>
      </c>
      <c r="AG966" s="22">
        <f t="shared" si="548"/>
        <v>0</v>
      </c>
      <c r="AH966" s="22">
        <f t="shared" si="549"/>
        <v>0</v>
      </c>
      <c r="AI966" s="22">
        <f t="shared" si="550"/>
        <v>0</v>
      </c>
      <c r="AJ966" s="31">
        <f t="shared" si="551"/>
        <v>10</v>
      </c>
      <c r="AK966" s="22">
        <f t="shared" si="552"/>
        <v>11</v>
      </c>
      <c r="AL966" s="22">
        <f t="shared" si="553"/>
        <v>8</v>
      </c>
      <c r="AM966" s="22">
        <f t="shared" si="554"/>
        <v>7</v>
      </c>
      <c r="AN966" s="22">
        <f t="shared" si="555"/>
        <v>1</v>
      </c>
      <c r="AO966" s="22">
        <f t="shared" si="556"/>
        <v>6</v>
      </c>
      <c r="AP966" s="22">
        <f t="shared" si="557"/>
        <v>0</v>
      </c>
      <c r="AQ966" s="2">
        <f t="shared" si="558"/>
        <v>0.27500000000000002</v>
      </c>
    </row>
    <row r="967" spans="1:43" x14ac:dyDescent="0.25">
      <c r="A967" s="26" t="str">
        <f t="shared" si="559"/>
        <v/>
      </c>
      <c r="B967" t="s">
        <v>6917</v>
      </c>
      <c r="C967" t="s">
        <v>64</v>
      </c>
      <c r="D967" t="s">
        <v>24</v>
      </c>
      <c r="E967" t="s">
        <v>440</v>
      </c>
      <c r="F967">
        <v>2026</v>
      </c>
      <c r="G967" t="s">
        <v>5657</v>
      </c>
      <c r="H967" s="4">
        <v>46170</v>
      </c>
      <c r="I967" s="4" t="str">
        <f t="shared" si="525"/>
        <v>ACC</v>
      </c>
      <c r="J967" s="2" t="str">
        <f t="shared" si="526"/>
        <v/>
      </c>
      <c r="K967" s="2" t="str">
        <f t="shared" si="527"/>
        <v/>
      </c>
      <c r="L967" s="2" t="str">
        <f t="shared" si="528"/>
        <v/>
      </c>
      <c r="M967" s="2" t="str">
        <f t="shared" si="529"/>
        <v/>
      </c>
      <c r="N967" s="22" t="str" cm="1">
        <f t="array" ref="N967">IFERROR(INDEX(Stats_Hit_GP,MATCH($B967,Stats_Hit_Player,0)),"")</f>
        <v/>
      </c>
      <c r="O967" s="22" t="str">
        <f t="shared" si="530"/>
        <v/>
      </c>
      <c r="P967" s="22" t="str">
        <f t="shared" si="531"/>
        <v/>
      </c>
      <c r="Q967" s="22" t="str">
        <f t="shared" si="532"/>
        <v/>
      </c>
      <c r="R967" s="22" t="str">
        <f t="shared" si="533"/>
        <v/>
      </c>
      <c r="S967" s="22" t="str">
        <f t="shared" si="534"/>
        <v/>
      </c>
      <c r="T967" s="22" t="str">
        <f t="shared" si="535"/>
        <v/>
      </c>
      <c r="U967" s="22" t="str">
        <f t="shared" si="536"/>
        <v/>
      </c>
      <c r="V967" s="22" t="str">
        <f t="shared" si="537"/>
        <v/>
      </c>
      <c r="W967" s="22" t="str">
        <f t="shared" si="538"/>
        <v/>
      </c>
      <c r="X967" s="22" t="str">
        <f t="shared" si="539"/>
        <v/>
      </c>
      <c r="Y967" s="22" t="str">
        <f t="shared" si="540"/>
        <v/>
      </c>
      <c r="Z967" s="22" t="str">
        <f t="shared" si="541"/>
        <v/>
      </c>
      <c r="AA967" s="22" t="str">
        <f t="shared" si="542"/>
        <v/>
      </c>
      <c r="AB967" s="22">
        <f t="shared" si="543"/>
        <v>0</v>
      </c>
      <c r="AC967" s="22">
        <f t="shared" si="544"/>
        <v>0</v>
      </c>
      <c r="AD967" s="29">
        <f t="shared" si="545"/>
        <v>9</v>
      </c>
      <c r="AE967" s="22">
        <f t="shared" si="546"/>
        <v>1</v>
      </c>
      <c r="AF967" s="22">
        <f t="shared" si="547"/>
        <v>0</v>
      </c>
      <c r="AG967" s="22">
        <f t="shared" si="548"/>
        <v>0</v>
      </c>
      <c r="AH967" s="22">
        <f t="shared" si="549"/>
        <v>0</v>
      </c>
      <c r="AI967" s="22">
        <f t="shared" si="550"/>
        <v>0</v>
      </c>
      <c r="AJ967" s="31">
        <f t="shared" si="551"/>
        <v>1</v>
      </c>
      <c r="AK967" s="22">
        <f t="shared" si="552"/>
        <v>2</v>
      </c>
      <c r="AL967" s="22">
        <f t="shared" si="553"/>
        <v>1</v>
      </c>
      <c r="AM967" s="22">
        <f t="shared" si="554"/>
        <v>1</v>
      </c>
      <c r="AN967" s="22">
        <f t="shared" si="555"/>
        <v>0</v>
      </c>
      <c r="AO967" s="22">
        <f t="shared" si="556"/>
        <v>0</v>
      </c>
      <c r="AP967" s="22">
        <f t="shared" si="557"/>
        <v>0</v>
      </c>
      <c r="AQ967" s="2">
        <f t="shared" si="558"/>
        <v>0.4</v>
      </c>
    </row>
    <row r="968" spans="1:43" x14ac:dyDescent="0.25">
      <c r="A968" s="26" t="str">
        <f t="shared" si="559"/>
        <v/>
      </c>
      <c r="B968" t="s">
        <v>6918</v>
      </c>
      <c r="C968" t="s">
        <v>64</v>
      </c>
      <c r="D968" t="s">
        <v>24</v>
      </c>
      <c r="E968" t="s">
        <v>4693</v>
      </c>
      <c r="F968">
        <v>2026</v>
      </c>
      <c r="G968" t="s">
        <v>5657</v>
      </c>
      <c r="H968" s="4">
        <v>46170</v>
      </c>
      <c r="I968" s="4" t="str">
        <f t="shared" si="525"/>
        <v>Southland</v>
      </c>
      <c r="J968" s="2" t="str">
        <f t="shared" si="526"/>
        <v/>
      </c>
      <c r="K968" s="2" t="str">
        <f t="shared" si="527"/>
        <v/>
      </c>
      <c r="L968" s="2" t="str">
        <f t="shared" si="528"/>
        <v/>
      </c>
      <c r="M968" s="2" t="str">
        <f t="shared" si="529"/>
        <v/>
      </c>
      <c r="N968" s="22" t="str" cm="1">
        <f t="array" ref="N968">IFERROR(INDEX(Stats_Hit_GP,MATCH($B968,Stats_Hit_Player,0)),"")</f>
        <v/>
      </c>
      <c r="O968" s="22" t="str">
        <f t="shared" si="530"/>
        <v/>
      </c>
      <c r="P968" s="22" t="str">
        <f t="shared" si="531"/>
        <v/>
      </c>
      <c r="Q968" s="22" t="str">
        <f t="shared" si="532"/>
        <v/>
      </c>
      <c r="R968" s="22" t="str">
        <f t="shared" si="533"/>
        <v/>
      </c>
      <c r="S968" s="22" t="str">
        <f t="shared" si="534"/>
        <v/>
      </c>
      <c r="T968" s="22" t="str">
        <f t="shared" si="535"/>
        <v/>
      </c>
      <c r="U968" s="22" t="str">
        <f t="shared" si="536"/>
        <v/>
      </c>
      <c r="V968" s="22" t="str">
        <f t="shared" si="537"/>
        <v/>
      </c>
      <c r="W968" s="22" t="str">
        <f t="shared" si="538"/>
        <v/>
      </c>
      <c r="X968" s="22" t="str">
        <f t="shared" si="539"/>
        <v/>
      </c>
      <c r="Y968" s="22" t="str">
        <f t="shared" si="540"/>
        <v/>
      </c>
      <c r="Z968" s="22" t="str">
        <f t="shared" si="541"/>
        <v/>
      </c>
      <c r="AA968" s="22" t="str">
        <f t="shared" si="542"/>
        <v/>
      </c>
      <c r="AB968" s="22">
        <f t="shared" si="543"/>
        <v>0</v>
      </c>
      <c r="AC968" s="22">
        <f t="shared" si="544"/>
        <v>0</v>
      </c>
      <c r="AD968" s="29">
        <f t="shared" si="545"/>
        <v>7.5</v>
      </c>
      <c r="AE968" s="22">
        <f t="shared" si="546"/>
        <v>9</v>
      </c>
      <c r="AF968" s="22">
        <f t="shared" si="547"/>
        <v>0</v>
      </c>
      <c r="AG968" s="22">
        <f t="shared" si="548"/>
        <v>0</v>
      </c>
      <c r="AH968" s="22">
        <f t="shared" si="549"/>
        <v>0</v>
      </c>
      <c r="AI968" s="22">
        <f t="shared" si="550"/>
        <v>0</v>
      </c>
      <c r="AJ968" s="31">
        <f t="shared" si="551"/>
        <v>6</v>
      </c>
      <c r="AK968" s="22">
        <f t="shared" si="552"/>
        <v>10</v>
      </c>
      <c r="AL968" s="22">
        <f t="shared" si="553"/>
        <v>10</v>
      </c>
      <c r="AM968" s="22">
        <f t="shared" si="554"/>
        <v>5</v>
      </c>
      <c r="AN968" s="22">
        <f t="shared" si="555"/>
        <v>6</v>
      </c>
      <c r="AO968" s="22">
        <f t="shared" si="556"/>
        <v>4</v>
      </c>
      <c r="AP968" s="22">
        <f t="shared" si="557"/>
        <v>3</v>
      </c>
      <c r="AQ968" s="2">
        <f t="shared" si="558"/>
        <v>0.34499999999999997</v>
      </c>
    </row>
    <row r="969" spans="1:43" x14ac:dyDescent="0.25">
      <c r="A969" s="26" t="str">
        <f t="shared" si="559"/>
        <v/>
      </c>
      <c r="B969" t="s">
        <v>6919</v>
      </c>
      <c r="C969" t="s">
        <v>64</v>
      </c>
      <c r="D969" t="s">
        <v>24</v>
      </c>
      <c r="E969" t="s">
        <v>5412</v>
      </c>
      <c r="F969">
        <v>2026</v>
      </c>
      <c r="G969" t="s">
        <v>5657</v>
      </c>
      <c r="H969" s="4">
        <v>46170</v>
      </c>
      <c r="I969" s="4" t="str">
        <f t="shared" si="525"/>
        <v>Western Athletic</v>
      </c>
      <c r="J969" s="2" t="str">
        <f t="shared" si="526"/>
        <v/>
      </c>
      <c r="K969" s="2" t="str">
        <f t="shared" si="527"/>
        <v/>
      </c>
      <c r="L969" s="2" t="str">
        <f t="shared" si="528"/>
        <v/>
      </c>
      <c r="M969" s="2" t="str">
        <f t="shared" si="529"/>
        <v/>
      </c>
      <c r="N969" s="22" t="str" cm="1">
        <f t="array" ref="N969">IFERROR(INDEX(Stats_Hit_GP,MATCH($B969,Stats_Hit_Player,0)),"")</f>
        <v/>
      </c>
      <c r="O969" s="22" t="str">
        <f t="shared" si="530"/>
        <v/>
      </c>
      <c r="P969" s="22" t="str">
        <f t="shared" si="531"/>
        <v/>
      </c>
      <c r="Q969" s="22" t="str">
        <f t="shared" si="532"/>
        <v/>
      </c>
      <c r="R969" s="22" t="str">
        <f t="shared" si="533"/>
        <v/>
      </c>
      <c r="S969" s="22" t="str">
        <f t="shared" si="534"/>
        <v/>
      </c>
      <c r="T969" s="22" t="str">
        <f t="shared" si="535"/>
        <v/>
      </c>
      <c r="U969" s="22" t="str">
        <f t="shared" si="536"/>
        <v/>
      </c>
      <c r="V969" s="22" t="str">
        <f t="shared" si="537"/>
        <v/>
      </c>
      <c r="W969" s="22" t="str">
        <f t="shared" si="538"/>
        <v/>
      </c>
      <c r="X969" s="22" t="str">
        <f t="shared" si="539"/>
        <v/>
      </c>
      <c r="Y969" s="22" t="str">
        <f t="shared" si="540"/>
        <v/>
      </c>
      <c r="Z969" s="22" t="str">
        <f t="shared" si="541"/>
        <v/>
      </c>
      <c r="AA969" s="22" t="str">
        <f t="shared" si="542"/>
        <v/>
      </c>
      <c r="AB969" s="22">
        <f t="shared" si="543"/>
        <v>0</v>
      </c>
      <c r="AC969" s="22">
        <f t="shared" si="544"/>
        <v>1</v>
      </c>
      <c r="AD969" s="29">
        <f t="shared" si="545"/>
        <v>10.91</v>
      </c>
      <c r="AE969" s="22">
        <f t="shared" si="546"/>
        <v>13</v>
      </c>
      <c r="AF969" s="22">
        <f t="shared" si="547"/>
        <v>2</v>
      </c>
      <c r="AG969" s="22">
        <f t="shared" si="548"/>
        <v>0</v>
      </c>
      <c r="AH969" s="22">
        <f t="shared" si="549"/>
        <v>0</v>
      </c>
      <c r="AI969" s="22">
        <f t="shared" si="550"/>
        <v>0</v>
      </c>
      <c r="AJ969" s="31">
        <f t="shared" si="551"/>
        <v>15.2</v>
      </c>
      <c r="AK969" s="22">
        <f t="shared" si="552"/>
        <v>30</v>
      </c>
      <c r="AL969" s="22">
        <f t="shared" si="553"/>
        <v>19</v>
      </c>
      <c r="AM969" s="22">
        <f t="shared" si="554"/>
        <v>19</v>
      </c>
      <c r="AN969" s="22">
        <f t="shared" si="555"/>
        <v>7</v>
      </c>
      <c r="AO969" s="22">
        <f t="shared" si="556"/>
        <v>8</v>
      </c>
      <c r="AP969" s="22">
        <f t="shared" si="557"/>
        <v>1</v>
      </c>
      <c r="AQ969" s="2">
        <f t="shared" si="558"/>
        <v>0.441</v>
      </c>
    </row>
    <row r="970" spans="1:43" x14ac:dyDescent="0.25">
      <c r="A970" s="26" t="str">
        <f t="shared" si="559"/>
        <v/>
      </c>
      <c r="B970" t="s">
        <v>6920</v>
      </c>
      <c r="C970" t="s">
        <v>6541</v>
      </c>
      <c r="D970" t="s">
        <v>47</v>
      </c>
      <c r="E970" t="s">
        <v>1364</v>
      </c>
      <c r="F970">
        <v>2026</v>
      </c>
      <c r="G970" t="s">
        <v>5657</v>
      </c>
      <c r="H970" s="4">
        <v>46170</v>
      </c>
      <c r="I970" s="4" t="str">
        <f t="shared" si="525"/>
        <v>Big East</v>
      </c>
      <c r="J970" s="2" t="str">
        <f t="shared" si="526"/>
        <v/>
      </c>
      <c r="K970" s="2" t="str">
        <f t="shared" si="527"/>
        <v/>
      </c>
      <c r="L970" s="2" t="str">
        <f t="shared" si="528"/>
        <v/>
      </c>
      <c r="M970" s="2" t="str">
        <f t="shared" si="529"/>
        <v/>
      </c>
      <c r="N970" s="22" t="str" cm="1">
        <f t="array" ref="N970">IFERROR(INDEX(Stats_Hit_GP,MATCH($B970,Stats_Hit_Player,0)),"")</f>
        <v/>
      </c>
      <c r="O970" s="22" t="str">
        <f t="shared" si="530"/>
        <v/>
      </c>
      <c r="P970" s="22" t="str">
        <f t="shared" si="531"/>
        <v/>
      </c>
      <c r="Q970" s="22" t="str">
        <f t="shared" si="532"/>
        <v/>
      </c>
      <c r="R970" s="22" t="str">
        <f t="shared" si="533"/>
        <v/>
      </c>
      <c r="S970" s="22" t="str">
        <f t="shared" si="534"/>
        <v/>
      </c>
      <c r="T970" s="22" t="str">
        <f t="shared" si="535"/>
        <v/>
      </c>
      <c r="U970" s="22" t="str">
        <f t="shared" si="536"/>
        <v/>
      </c>
      <c r="V970" s="22" t="str">
        <f t="shared" si="537"/>
        <v/>
      </c>
      <c r="W970" s="22" t="str">
        <f t="shared" si="538"/>
        <v/>
      </c>
      <c r="X970" s="22" t="str">
        <f t="shared" si="539"/>
        <v/>
      </c>
      <c r="Y970" s="22" t="str">
        <f t="shared" si="540"/>
        <v/>
      </c>
      <c r="Z970" s="22" t="str">
        <f t="shared" si="541"/>
        <v/>
      </c>
      <c r="AA970" s="22" t="str">
        <f t="shared" si="542"/>
        <v/>
      </c>
      <c r="AB970" s="22" t="str">
        <f t="shared" si="543"/>
        <v/>
      </c>
      <c r="AC970" s="22" t="str">
        <f t="shared" si="544"/>
        <v/>
      </c>
      <c r="AD970" s="29" t="str">
        <f t="shared" si="545"/>
        <v/>
      </c>
      <c r="AE970" s="22" t="str">
        <f t="shared" si="546"/>
        <v/>
      </c>
      <c r="AF970" s="22" t="str">
        <f t="shared" si="547"/>
        <v/>
      </c>
      <c r="AG970" s="22" t="str">
        <f t="shared" si="548"/>
        <v/>
      </c>
      <c r="AH970" s="22" t="str">
        <f t="shared" si="549"/>
        <v/>
      </c>
      <c r="AI970" s="22" t="str">
        <f t="shared" si="550"/>
        <v/>
      </c>
      <c r="AJ970" s="31" t="str">
        <f t="shared" si="551"/>
        <v/>
      </c>
      <c r="AK970" s="22" t="str">
        <f t="shared" si="552"/>
        <v/>
      </c>
      <c r="AL970" s="22" t="str">
        <f t="shared" si="553"/>
        <v/>
      </c>
      <c r="AM970" s="22" t="str">
        <f t="shared" si="554"/>
        <v/>
      </c>
      <c r="AN970" s="22" t="str">
        <f t="shared" si="555"/>
        <v/>
      </c>
      <c r="AO970" s="22" t="str">
        <f t="shared" si="556"/>
        <v/>
      </c>
      <c r="AP970" s="22" t="str">
        <f t="shared" si="557"/>
        <v/>
      </c>
      <c r="AQ970" s="2" t="str">
        <f t="shared" si="558"/>
        <v/>
      </c>
    </row>
    <row r="971" spans="1:43" x14ac:dyDescent="0.25">
      <c r="A971" s="26" t="str">
        <f t="shared" si="559"/>
        <v/>
      </c>
      <c r="B971" t="s">
        <v>6921</v>
      </c>
      <c r="C971" t="s">
        <v>64</v>
      </c>
      <c r="D971" t="s">
        <v>47</v>
      </c>
      <c r="E971" t="s">
        <v>1221</v>
      </c>
      <c r="F971">
        <v>2026</v>
      </c>
      <c r="G971" t="s">
        <v>5657</v>
      </c>
      <c r="H971" s="4">
        <v>46170</v>
      </c>
      <c r="I971" s="4" t="str">
        <f t="shared" si="525"/>
        <v>Big 12</v>
      </c>
      <c r="J971" s="2" t="str">
        <f t="shared" si="526"/>
        <v/>
      </c>
      <c r="K971" s="2" t="str">
        <f t="shared" si="527"/>
        <v/>
      </c>
      <c r="L971" s="2" t="str">
        <f t="shared" si="528"/>
        <v/>
      </c>
      <c r="M971" s="2" t="str">
        <f t="shared" si="529"/>
        <v/>
      </c>
      <c r="N971" s="22" t="str" cm="1">
        <f t="array" ref="N971">IFERROR(INDEX(Stats_Hit_GP,MATCH($B971,Stats_Hit_Player,0)),"")</f>
        <v/>
      </c>
      <c r="O971" s="22" t="str">
        <f t="shared" si="530"/>
        <v/>
      </c>
      <c r="P971" s="22" t="str">
        <f t="shared" si="531"/>
        <v/>
      </c>
      <c r="Q971" s="22" t="str">
        <f t="shared" si="532"/>
        <v/>
      </c>
      <c r="R971" s="22" t="str">
        <f t="shared" si="533"/>
        <v/>
      </c>
      <c r="S971" s="22" t="str">
        <f t="shared" si="534"/>
        <v/>
      </c>
      <c r="T971" s="22" t="str">
        <f t="shared" si="535"/>
        <v/>
      </c>
      <c r="U971" s="22" t="str">
        <f t="shared" si="536"/>
        <v/>
      </c>
      <c r="V971" s="22" t="str">
        <f t="shared" si="537"/>
        <v/>
      </c>
      <c r="W971" s="22" t="str">
        <f t="shared" si="538"/>
        <v/>
      </c>
      <c r="X971" s="22" t="str">
        <f t="shared" si="539"/>
        <v/>
      </c>
      <c r="Y971" s="22" t="str">
        <f t="shared" si="540"/>
        <v/>
      </c>
      <c r="Z971" s="22" t="str">
        <f t="shared" si="541"/>
        <v/>
      </c>
      <c r="AA971" s="22" t="str">
        <f t="shared" si="542"/>
        <v/>
      </c>
      <c r="AB971" s="22" t="str">
        <f t="shared" si="543"/>
        <v/>
      </c>
      <c r="AC971" s="22" t="str">
        <f t="shared" si="544"/>
        <v/>
      </c>
      <c r="AD971" s="29" t="str">
        <f t="shared" si="545"/>
        <v/>
      </c>
      <c r="AE971" s="22" t="str">
        <f t="shared" si="546"/>
        <v/>
      </c>
      <c r="AF971" s="22" t="str">
        <f t="shared" si="547"/>
        <v/>
      </c>
      <c r="AG971" s="22" t="str">
        <f t="shared" si="548"/>
        <v/>
      </c>
      <c r="AH971" s="22" t="str">
        <f t="shared" si="549"/>
        <v/>
      </c>
      <c r="AI971" s="22" t="str">
        <f t="shared" si="550"/>
        <v/>
      </c>
      <c r="AJ971" s="31" t="str">
        <f t="shared" si="551"/>
        <v/>
      </c>
      <c r="AK971" s="22" t="str">
        <f t="shared" si="552"/>
        <v/>
      </c>
      <c r="AL971" s="22" t="str">
        <f t="shared" si="553"/>
        <v/>
      </c>
      <c r="AM971" s="22" t="str">
        <f t="shared" si="554"/>
        <v/>
      </c>
      <c r="AN971" s="22" t="str">
        <f t="shared" si="555"/>
        <v/>
      </c>
      <c r="AO971" s="22" t="str">
        <f t="shared" si="556"/>
        <v/>
      </c>
      <c r="AP971" s="22" t="str">
        <f t="shared" si="557"/>
        <v/>
      </c>
      <c r="AQ971" s="2" t="str">
        <f t="shared" si="558"/>
        <v/>
      </c>
    </row>
    <row r="972" spans="1:43" x14ac:dyDescent="0.25">
      <c r="A972" s="26" t="str">
        <f t="shared" si="559"/>
        <v/>
      </c>
      <c r="B972" t="s">
        <v>6922</v>
      </c>
      <c r="C972" t="s">
        <v>64</v>
      </c>
      <c r="D972" t="s">
        <v>47</v>
      </c>
      <c r="E972" t="s">
        <v>5737</v>
      </c>
      <c r="F972">
        <v>2026</v>
      </c>
      <c r="G972" t="s">
        <v>5657</v>
      </c>
      <c r="H972" s="4">
        <v>46170</v>
      </c>
      <c r="I972" s="4" t="str">
        <f t="shared" si="525"/>
        <v/>
      </c>
      <c r="J972" s="2" t="str">
        <f t="shared" si="526"/>
        <v/>
      </c>
      <c r="K972" s="2" t="str">
        <f t="shared" si="527"/>
        <v/>
      </c>
      <c r="L972" s="2" t="str">
        <f t="shared" si="528"/>
        <v/>
      </c>
      <c r="M972" s="2" t="str">
        <f t="shared" si="529"/>
        <v/>
      </c>
      <c r="N972" s="22" t="str" cm="1">
        <f t="array" ref="N972">IFERROR(INDEX(Stats_Hit_GP,MATCH($B972,Stats_Hit_Player,0)),"")</f>
        <v/>
      </c>
      <c r="O972" s="22" t="str">
        <f t="shared" si="530"/>
        <v/>
      </c>
      <c r="P972" s="22" t="str">
        <f t="shared" si="531"/>
        <v/>
      </c>
      <c r="Q972" s="22" t="str">
        <f t="shared" si="532"/>
        <v/>
      </c>
      <c r="R972" s="22" t="str">
        <f t="shared" si="533"/>
        <v/>
      </c>
      <c r="S972" s="22" t="str">
        <f t="shared" si="534"/>
        <v/>
      </c>
      <c r="T972" s="22" t="str">
        <f t="shared" si="535"/>
        <v/>
      </c>
      <c r="U972" s="22" t="str">
        <f t="shared" si="536"/>
        <v/>
      </c>
      <c r="V972" s="22" t="str">
        <f t="shared" si="537"/>
        <v/>
      </c>
      <c r="W972" s="22" t="str">
        <f t="shared" si="538"/>
        <v/>
      </c>
      <c r="X972" s="22" t="str">
        <f t="shared" si="539"/>
        <v/>
      </c>
      <c r="Y972" s="22" t="str">
        <f t="shared" si="540"/>
        <v/>
      </c>
      <c r="Z972" s="22" t="str">
        <f t="shared" si="541"/>
        <v/>
      </c>
      <c r="AA972" s="22" t="str">
        <f t="shared" si="542"/>
        <v/>
      </c>
      <c r="AB972" s="22">
        <f t="shared" si="543"/>
        <v>2</v>
      </c>
      <c r="AC972" s="22">
        <f t="shared" si="544"/>
        <v>0</v>
      </c>
      <c r="AD972" s="29">
        <f t="shared" si="545"/>
        <v>3.32</v>
      </c>
      <c r="AE972" s="22">
        <f t="shared" si="546"/>
        <v>10</v>
      </c>
      <c r="AF972" s="22">
        <f t="shared" si="547"/>
        <v>6</v>
      </c>
      <c r="AG972" s="22">
        <f t="shared" si="548"/>
        <v>0</v>
      </c>
      <c r="AH972" s="22">
        <f t="shared" si="549"/>
        <v>0</v>
      </c>
      <c r="AI972" s="22">
        <f t="shared" si="550"/>
        <v>0</v>
      </c>
      <c r="AJ972" s="31">
        <f t="shared" si="551"/>
        <v>40.200000000000003</v>
      </c>
      <c r="AK972" s="22">
        <f t="shared" si="552"/>
        <v>32</v>
      </c>
      <c r="AL972" s="22">
        <f t="shared" si="553"/>
        <v>18</v>
      </c>
      <c r="AM972" s="22">
        <f t="shared" si="554"/>
        <v>15</v>
      </c>
      <c r="AN972" s="22">
        <f t="shared" si="555"/>
        <v>17</v>
      </c>
      <c r="AO972" s="22">
        <f t="shared" si="556"/>
        <v>37</v>
      </c>
      <c r="AP972" s="22">
        <f t="shared" si="557"/>
        <v>13</v>
      </c>
      <c r="AQ972" s="2">
        <f t="shared" si="558"/>
        <v>0.221</v>
      </c>
    </row>
    <row r="973" spans="1:43" x14ac:dyDescent="0.25">
      <c r="A973" s="26" t="str">
        <f t="shared" si="559"/>
        <v/>
      </c>
      <c r="B973" t="s">
        <v>3198</v>
      </c>
      <c r="C973" t="s">
        <v>38</v>
      </c>
      <c r="D973" t="s">
        <v>47</v>
      </c>
      <c r="E973" t="s">
        <v>5737</v>
      </c>
      <c r="F973">
        <v>2026</v>
      </c>
      <c r="G973" t="s">
        <v>5657</v>
      </c>
      <c r="H973" s="4">
        <v>46170</v>
      </c>
      <c r="I973" s="4" t="str">
        <f t="shared" si="525"/>
        <v/>
      </c>
      <c r="J973" s="2" t="str">
        <f t="shared" si="526"/>
        <v/>
      </c>
      <c r="K973" s="2" t="str">
        <f t="shared" si="527"/>
        <v/>
      </c>
      <c r="L973" s="2" t="str">
        <f t="shared" si="528"/>
        <v/>
      </c>
      <c r="M973" s="2" t="str">
        <f t="shared" si="529"/>
        <v/>
      </c>
      <c r="N973" s="22" t="str" cm="1">
        <f t="array" ref="N973">IFERROR(INDEX(Stats_Hit_GP,MATCH($B973,Stats_Hit_Player,0)),"")</f>
        <v/>
      </c>
      <c r="O973" s="22" t="str">
        <f t="shared" si="530"/>
        <v/>
      </c>
      <c r="P973" s="22" t="str">
        <f t="shared" si="531"/>
        <v/>
      </c>
      <c r="Q973" s="22" t="str">
        <f t="shared" si="532"/>
        <v/>
      </c>
      <c r="R973" s="22" t="str">
        <f t="shared" si="533"/>
        <v/>
      </c>
      <c r="S973" s="22" t="str">
        <f t="shared" si="534"/>
        <v/>
      </c>
      <c r="T973" s="22" t="str">
        <f t="shared" si="535"/>
        <v/>
      </c>
      <c r="U973" s="22" t="str">
        <f t="shared" si="536"/>
        <v/>
      </c>
      <c r="V973" s="22" t="str">
        <f t="shared" si="537"/>
        <v/>
      </c>
      <c r="W973" s="22" t="str">
        <f t="shared" si="538"/>
        <v/>
      </c>
      <c r="X973" s="22" t="str">
        <f t="shared" si="539"/>
        <v/>
      </c>
      <c r="Y973" s="22" t="str">
        <f t="shared" si="540"/>
        <v/>
      </c>
      <c r="Z973" s="22" t="str">
        <f t="shared" si="541"/>
        <v/>
      </c>
      <c r="AA973" s="22" t="str">
        <f t="shared" si="542"/>
        <v/>
      </c>
      <c r="AB973" s="22" t="str">
        <f t="shared" si="543"/>
        <v/>
      </c>
      <c r="AC973" s="22" t="str">
        <f t="shared" si="544"/>
        <v/>
      </c>
      <c r="AD973" s="29" t="str">
        <f t="shared" si="545"/>
        <v/>
      </c>
      <c r="AE973" s="22" t="str">
        <f t="shared" si="546"/>
        <v/>
      </c>
      <c r="AF973" s="22" t="str">
        <f t="shared" si="547"/>
        <v/>
      </c>
      <c r="AG973" s="22" t="str">
        <f t="shared" si="548"/>
        <v/>
      </c>
      <c r="AH973" s="22" t="str">
        <f t="shared" si="549"/>
        <v/>
      </c>
      <c r="AI973" s="22" t="str">
        <f t="shared" si="550"/>
        <v/>
      </c>
      <c r="AJ973" s="31" t="str">
        <f t="shared" si="551"/>
        <v/>
      </c>
      <c r="AK973" s="22" t="str">
        <f t="shared" si="552"/>
        <v/>
      </c>
      <c r="AL973" s="22" t="str">
        <f t="shared" si="553"/>
        <v/>
      </c>
      <c r="AM973" s="22" t="str">
        <f t="shared" si="554"/>
        <v/>
      </c>
      <c r="AN973" s="22" t="str">
        <f t="shared" si="555"/>
        <v/>
      </c>
      <c r="AO973" s="22" t="str">
        <f t="shared" si="556"/>
        <v/>
      </c>
      <c r="AP973" s="22" t="str">
        <f t="shared" si="557"/>
        <v/>
      </c>
      <c r="AQ973" s="2" t="str">
        <f t="shared" si="558"/>
        <v/>
      </c>
    </row>
    <row r="974" spans="1:43" x14ac:dyDescent="0.25">
      <c r="A974" s="26" t="str">
        <f t="shared" si="559"/>
        <v/>
      </c>
      <c r="B974" t="s">
        <v>6923</v>
      </c>
      <c r="C974" t="s">
        <v>64</v>
      </c>
      <c r="D974" t="s">
        <v>47</v>
      </c>
      <c r="E974" t="s">
        <v>4943</v>
      </c>
      <c r="F974">
        <v>2026</v>
      </c>
      <c r="G974" t="s">
        <v>5657</v>
      </c>
      <c r="H974" s="4">
        <v>46170</v>
      </c>
      <c r="I974" s="4" t="str">
        <f t="shared" si="525"/>
        <v>Sun Belt</v>
      </c>
      <c r="J974" s="2" t="str">
        <f t="shared" si="526"/>
        <v/>
      </c>
      <c r="K974" s="2" t="str">
        <f t="shared" si="527"/>
        <v/>
      </c>
      <c r="L974" s="2" t="str">
        <f t="shared" si="528"/>
        <v/>
      </c>
      <c r="M974" s="2" t="str">
        <f t="shared" si="529"/>
        <v/>
      </c>
      <c r="N974" s="22" t="str" cm="1">
        <f t="array" ref="N974">IFERROR(INDEX(Stats_Hit_GP,MATCH($B974,Stats_Hit_Player,0)),"")</f>
        <v/>
      </c>
      <c r="O974" s="22" t="str">
        <f t="shared" si="530"/>
        <v/>
      </c>
      <c r="P974" s="22" t="str">
        <f t="shared" si="531"/>
        <v/>
      </c>
      <c r="Q974" s="22" t="str">
        <f t="shared" si="532"/>
        <v/>
      </c>
      <c r="R974" s="22" t="str">
        <f t="shared" si="533"/>
        <v/>
      </c>
      <c r="S974" s="22" t="str">
        <f t="shared" si="534"/>
        <v/>
      </c>
      <c r="T974" s="22" t="str">
        <f t="shared" si="535"/>
        <v/>
      </c>
      <c r="U974" s="22" t="str">
        <f t="shared" si="536"/>
        <v/>
      </c>
      <c r="V974" s="22" t="str">
        <f t="shared" si="537"/>
        <v/>
      </c>
      <c r="W974" s="22" t="str">
        <f t="shared" si="538"/>
        <v/>
      </c>
      <c r="X974" s="22" t="str">
        <f t="shared" si="539"/>
        <v/>
      </c>
      <c r="Y974" s="22" t="str">
        <f t="shared" si="540"/>
        <v/>
      </c>
      <c r="Z974" s="22" t="str">
        <f t="shared" si="541"/>
        <v/>
      </c>
      <c r="AA974" s="22" t="str">
        <f t="shared" si="542"/>
        <v/>
      </c>
      <c r="AB974" s="22" t="str">
        <f t="shared" si="543"/>
        <v/>
      </c>
      <c r="AC974" s="22" t="str">
        <f t="shared" si="544"/>
        <v/>
      </c>
      <c r="AD974" s="29" t="str">
        <f t="shared" si="545"/>
        <v/>
      </c>
      <c r="AE974" s="22" t="str">
        <f t="shared" si="546"/>
        <v/>
      </c>
      <c r="AF974" s="22" t="str">
        <f t="shared" si="547"/>
        <v/>
      </c>
      <c r="AG974" s="22" t="str">
        <f t="shared" si="548"/>
        <v/>
      </c>
      <c r="AH974" s="22" t="str">
        <f t="shared" si="549"/>
        <v/>
      </c>
      <c r="AI974" s="22" t="str">
        <f t="shared" si="550"/>
        <v/>
      </c>
      <c r="AJ974" s="31" t="str">
        <f t="shared" si="551"/>
        <v/>
      </c>
      <c r="AK974" s="22" t="str">
        <f t="shared" si="552"/>
        <v/>
      </c>
      <c r="AL974" s="22" t="str">
        <f t="shared" si="553"/>
        <v/>
      </c>
      <c r="AM974" s="22" t="str">
        <f t="shared" si="554"/>
        <v/>
      </c>
      <c r="AN974" s="22" t="str">
        <f t="shared" si="555"/>
        <v/>
      </c>
      <c r="AO974" s="22" t="str">
        <f t="shared" si="556"/>
        <v/>
      </c>
      <c r="AP974" s="22" t="str">
        <f t="shared" si="557"/>
        <v/>
      </c>
      <c r="AQ974" s="2" t="str">
        <f t="shared" si="558"/>
        <v/>
      </c>
    </row>
    <row r="975" spans="1:43" x14ac:dyDescent="0.25">
      <c r="A975" s="26" t="str">
        <f t="shared" si="559"/>
        <v/>
      </c>
      <c r="B975" t="s">
        <v>3374</v>
      </c>
      <c r="C975" t="s">
        <v>44</v>
      </c>
      <c r="D975" t="s">
        <v>47</v>
      </c>
      <c r="E975" t="s">
        <v>3362</v>
      </c>
      <c r="F975">
        <v>2026</v>
      </c>
      <c r="G975" t="s">
        <v>5657</v>
      </c>
      <c r="H975" s="4">
        <v>46170</v>
      </c>
      <c r="I975" s="4" t="str">
        <f t="shared" si="525"/>
        <v>Missouri Valley</v>
      </c>
      <c r="J975" s="2">
        <f t="shared" si="526"/>
        <v>0.17399999999999999</v>
      </c>
      <c r="K975" s="2">
        <f t="shared" si="527"/>
        <v>0.26900000000000002</v>
      </c>
      <c r="L975" s="2">
        <f t="shared" si="528"/>
        <v>0.217</v>
      </c>
      <c r="M975" s="2">
        <f t="shared" si="529"/>
        <v>0.48699999999999999</v>
      </c>
      <c r="N975" s="22" cm="1">
        <f t="array" ref="N975">IFERROR(INDEX(Stats_Hit_GP,MATCH($B975,Stats_Hit_Player,0)),"")</f>
        <v>11</v>
      </c>
      <c r="O975" s="22">
        <f t="shared" si="530"/>
        <v>26</v>
      </c>
      <c r="P975" s="22">
        <f t="shared" si="531"/>
        <v>23</v>
      </c>
      <c r="Q975" s="22">
        <f t="shared" si="532"/>
        <v>4</v>
      </c>
      <c r="R975" s="22">
        <f t="shared" si="533"/>
        <v>4</v>
      </c>
      <c r="S975" s="22">
        <f t="shared" si="534"/>
        <v>1</v>
      </c>
      <c r="T975" s="22">
        <f t="shared" si="535"/>
        <v>0</v>
      </c>
      <c r="U975" s="22">
        <f t="shared" si="536"/>
        <v>0</v>
      </c>
      <c r="V975" s="22">
        <f t="shared" si="537"/>
        <v>1</v>
      </c>
      <c r="W975" s="22">
        <f t="shared" si="538"/>
        <v>0</v>
      </c>
      <c r="X975" s="22">
        <f t="shared" si="539"/>
        <v>3</v>
      </c>
      <c r="Y975" s="22">
        <f t="shared" si="540"/>
        <v>9</v>
      </c>
      <c r="Z975" s="22">
        <f t="shared" si="541"/>
        <v>0</v>
      </c>
      <c r="AA975" s="22">
        <f t="shared" si="542"/>
        <v>0</v>
      </c>
      <c r="AB975" s="22" t="str">
        <f t="shared" si="543"/>
        <v/>
      </c>
      <c r="AC975" s="22" t="str">
        <f t="shared" si="544"/>
        <v/>
      </c>
      <c r="AD975" s="29" t="str">
        <f t="shared" si="545"/>
        <v/>
      </c>
      <c r="AE975" s="22" t="str">
        <f t="shared" si="546"/>
        <v/>
      </c>
      <c r="AF975" s="22" t="str">
        <f t="shared" si="547"/>
        <v/>
      </c>
      <c r="AG975" s="22" t="str">
        <f t="shared" si="548"/>
        <v/>
      </c>
      <c r="AH975" s="22" t="str">
        <f t="shared" si="549"/>
        <v/>
      </c>
      <c r="AI975" s="22" t="str">
        <f t="shared" si="550"/>
        <v/>
      </c>
      <c r="AJ975" s="31" t="str">
        <f t="shared" si="551"/>
        <v/>
      </c>
      <c r="AK975" s="22" t="str">
        <f t="shared" si="552"/>
        <v/>
      </c>
      <c r="AL975" s="22" t="str">
        <f t="shared" si="553"/>
        <v/>
      </c>
      <c r="AM975" s="22" t="str">
        <f t="shared" si="554"/>
        <v/>
      </c>
      <c r="AN975" s="22" t="str">
        <f t="shared" si="555"/>
        <v/>
      </c>
      <c r="AO975" s="22" t="str">
        <f t="shared" si="556"/>
        <v/>
      </c>
      <c r="AP975" s="22" t="str">
        <f t="shared" si="557"/>
        <v/>
      </c>
      <c r="AQ975" s="2" t="str">
        <f t="shared" si="558"/>
        <v/>
      </c>
    </row>
    <row r="976" spans="1:43" x14ac:dyDescent="0.25">
      <c r="A976" s="26" t="str">
        <f t="shared" si="559"/>
        <v/>
      </c>
      <c r="B976" t="s">
        <v>6924</v>
      </c>
      <c r="C976" t="s">
        <v>5700</v>
      </c>
      <c r="D976" t="s">
        <v>47</v>
      </c>
      <c r="E976" t="s">
        <v>592</v>
      </c>
      <c r="F976">
        <v>2026</v>
      </c>
      <c r="G976" t="s">
        <v>5657</v>
      </c>
      <c r="H976" s="4">
        <v>46170</v>
      </c>
      <c r="I976" s="4" t="str">
        <f t="shared" si="525"/>
        <v>America East</v>
      </c>
      <c r="J976" s="2" t="str">
        <f t="shared" si="526"/>
        <v/>
      </c>
      <c r="K976" s="2" t="str">
        <f t="shared" si="527"/>
        <v/>
      </c>
      <c r="L976" s="2" t="str">
        <f t="shared" si="528"/>
        <v/>
      </c>
      <c r="M976" s="2" t="str">
        <f t="shared" si="529"/>
        <v/>
      </c>
      <c r="N976" s="22" t="str" cm="1">
        <f t="array" ref="N976">IFERROR(INDEX(Stats_Hit_GP,MATCH($B976,Stats_Hit_Player,0)),"")</f>
        <v/>
      </c>
      <c r="O976" s="22" t="str">
        <f t="shared" si="530"/>
        <v/>
      </c>
      <c r="P976" s="22" t="str">
        <f t="shared" si="531"/>
        <v/>
      </c>
      <c r="Q976" s="22" t="str">
        <f t="shared" si="532"/>
        <v/>
      </c>
      <c r="R976" s="22" t="str">
        <f t="shared" si="533"/>
        <v/>
      </c>
      <c r="S976" s="22" t="str">
        <f t="shared" si="534"/>
        <v/>
      </c>
      <c r="T976" s="22" t="str">
        <f t="shared" si="535"/>
        <v/>
      </c>
      <c r="U976" s="22" t="str">
        <f t="shared" si="536"/>
        <v/>
      </c>
      <c r="V976" s="22" t="str">
        <f t="shared" si="537"/>
        <v/>
      </c>
      <c r="W976" s="22" t="str">
        <f t="shared" si="538"/>
        <v/>
      </c>
      <c r="X976" s="22" t="str">
        <f t="shared" si="539"/>
        <v/>
      </c>
      <c r="Y976" s="22" t="str">
        <f t="shared" si="540"/>
        <v/>
      </c>
      <c r="Z976" s="22" t="str">
        <f t="shared" si="541"/>
        <v/>
      </c>
      <c r="AA976" s="22" t="str">
        <f t="shared" si="542"/>
        <v/>
      </c>
      <c r="AB976" s="22" t="str">
        <f t="shared" si="543"/>
        <v/>
      </c>
      <c r="AC976" s="22" t="str">
        <f t="shared" si="544"/>
        <v/>
      </c>
      <c r="AD976" s="29" t="str">
        <f t="shared" si="545"/>
        <v/>
      </c>
      <c r="AE976" s="22" t="str">
        <f t="shared" si="546"/>
        <v/>
      </c>
      <c r="AF976" s="22" t="str">
        <f t="shared" si="547"/>
        <v/>
      </c>
      <c r="AG976" s="22" t="str">
        <f t="shared" si="548"/>
        <v/>
      </c>
      <c r="AH976" s="22" t="str">
        <f t="shared" si="549"/>
        <v/>
      </c>
      <c r="AI976" s="22" t="str">
        <f t="shared" si="550"/>
        <v/>
      </c>
      <c r="AJ976" s="31" t="str">
        <f t="shared" si="551"/>
        <v/>
      </c>
      <c r="AK976" s="22" t="str">
        <f t="shared" si="552"/>
        <v/>
      </c>
      <c r="AL976" s="22" t="str">
        <f t="shared" si="553"/>
        <v/>
      </c>
      <c r="AM976" s="22" t="str">
        <f t="shared" si="554"/>
        <v/>
      </c>
      <c r="AN976" s="22" t="str">
        <f t="shared" si="555"/>
        <v/>
      </c>
      <c r="AO976" s="22" t="str">
        <f t="shared" si="556"/>
        <v/>
      </c>
      <c r="AP976" s="22" t="str">
        <f t="shared" si="557"/>
        <v/>
      </c>
      <c r="AQ976" s="2" t="str">
        <f t="shared" si="558"/>
        <v/>
      </c>
    </row>
    <row r="977" spans="1:43" x14ac:dyDescent="0.25">
      <c r="A977" s="26" t="str">
        <f t="shared" si="559"/>
        <v/>
      </c>
      <c r="B977" t="s">
        <v>5052</v>
      </c>
      <c r="C977" t="s">
        <v>27</v>
      </c>
      <c r="D977" t="s">
        <v>47</v>
      </c>
      <c r="E977" t="s">
        <v>5051</v>
      </c>
      <c r="F977">
        <v>2026</v>
      </c>
      <c r="G977" t="s">
        <v>5657</v>
      </c>
      <c r="H977" s="4">
        <v>46170</v>
      </c>
      <c r="I977" s="4" t="str">
        <f t="shared" si="525"/>
        <v>Sun Belt</v>
      </c>
      <c r="J977" s="2" t="str">
        <f t="shared" si="526"/>
        <v/>
      </c>
      <c r="K977" s="2" t="str">
        <f t="shared" si="527"/>
        <v/>
      </c>
      <c r="L977" s="2" t="str">
        <f t="shared" si="528"/>
        <v/>
      </c>
      <c r="M977" s="2" t="str">
        <f t="shared" si="529"/>
        <v/>
      </c>
      <c r="N977" s="22" t="str" cm="1">
        <f t="array" ref="N977">IFERROR(INDEX(Stats_Hit_GP,MATCH($B977,Stats_Hit_Player,0)),"")</f>
        <v/>
      </c>
      <c r="O977" s="22" t="str">
        <f t="shared" si="530"/>
        <v/>
      </c>
      <c r="P977" s="22" t="str">
        <f t="shared" si="531"/>
        <v/>
      </c>
      <c r="Q977" s="22" t="str">
        <f t="shared" si="532"/>
        <v/>
      </c>
      <c r="R977" s="22" t="str">
        <f t="shared" si="533"/>
        <v/>
      </c>
      <c r="S977" s="22" t="str">
        <f t="shared" si="534"/>
        <v/>
      </c>
      <c r="T977" s="22" t="str">
        <f t="shared" si="535"/>
        <v/>
      </c>
      <c r="U977" s="22" t="str">
        <f t="shared" si="536"/>
        <v/>
      </c>
      <c r="V977" s="22" t="str">
        <f t="shared" si="537"/>
        <v/>
      </c>
      <c r="W977" s="22" t="str">
        <f t="shared" si="538"/>
        <v/>
      </c>
      <c r="X977" s="22" t="str">
        <f t="shared" si="539"/>
        <v/>
      </c>
      <c r="Y977" s="22" t="str">
        <f t="shared" si="540"/>
        <v/>
      </c>
      <c r="Z977" s="22" t="str">
        <f t="shared" si="541"/>
        <v/>
      </c>
      <c r="AA977" s="22" t="str">
        <f t="shared" si="542"/>
        <v/>
      </c>
      <c r="AB977" s="22" t="str">
        <f t="shared" si="543"/>
        <v/>
      </c>
      <c r="AC977" s="22" t="str">
        <f t="shared" si="544"/>
        <v/>
      </c>
      <c r="AD977" s="29" t="str">
        <f t="shared" si="545"/>
        <v/>
      </c>
      <c r="AE977" s="22" t="str">
        <f t="shared" si="546"/>
        <v/>
      </c>
      <c r="AF977" s="22" t="str">
        <f t="shared" si="547"/>
        <v/>
      </c>
      <c r="AG977" s="22" t="str">
        <f t="shared" si="548"/>
        <v/>
      </c>
      <c r="AH977" s="22" t="str">
        <f t="shared" si="549"/>
        <v/>
      </c>
      <c r="AI977" s="22" t="str">
        <f t="shared" si="550"/>
        <v/>
      </c>
      <c r="AJ977" s="31" t="str">
        <f t="shared" si="551"/>
        <v/>
      </c>
      <c r="AK977" s="22" t="str">
        <f t="shared" si="552"/>
        <v/>
      </c>
      <c r="AL977" s="22" t="str">
        <f t="shared" si="553"/>
        <v/>
      </c>
      <c r="AM977" s="22" t="str">
        <f t="shared" si="554"/>
        <v/>
      </c>
      <c r="AN977" s="22" t="str">
        <f t="shared" si="555"/>
        <v/>
      </c>
      <c r="AO977" s="22" t="str">
        <f t="shared" si="556"/>
        <v/>
      </c>
      <c r="AP977" s="22" t="str">
        <f t="shared" si="557"/>
        <v/>
      </c>
      <c r="AQ977" s="2" t="str">
        <f t="shared" si="558"/>
        <v/>
      </c>
    </row>
    <row r="978" spans="1:43" x14ac:dyDescent="0.25">
      <c r="A978" s="26" t="str">
        <f t="shared" si="559"/>
        <v/>
      </c>
      <c r="B978" t="s">
        <v>6925</v>
      </c>
      <c r="C978" t="s">
        <v>64</v>
      </c>
      <c r="D978" t="s">
        <v>37</v>
      </c>
      <c r="E978" t="s">
        <v>777</v>
      </c>
      <c r="F978">
        <v>2026</v>
      </c>
      <c r="G978" t="s">
        <v>5657</v>
      </c>
      <c r="H978" s="4">
        <v>46170</v>
      </c>
      <c r="I978" s="4" t="str">
        <f t="shared" si="525"/>
        <v>American Athletic</v>
      </c>
      <c r="J978" s="2" t="str">
        <f t="shared" si="526"/>
        <v/>
      </c>
      <c r="K978" s="2" t="str">
        <f t="shared" si="527"/>
        <v/>
      </c>
      <c r="L978" s="2" t="str">
        <f t="shared" si="528"/>
        <v/>
      </c>
      <c r="M978" s="2" t="str">
        <f t="shared" si="529"/>
        <v/>
      </c>
      <c r="N978" s="22" t="str" cm="1">
        <f t="array" ref="N978">IFERROR(INDEX(Stats_Hit_GP,MATCH($B978,Stats_Hit_Player,0)),"")</f>
        <v/>
      </c>
      <c r="O978" s="22" t="str">
        <f t="shared" si="530"/>
        <v/>
      </c>
      <c r="P978" s="22" t="str">
        <f t="shared" si="531"/>
        <v/>
      </c>
      <c r="Q978" s="22" t="str">
        <f t="shared" si="532"/>
        <v/>
      </c>
      <c r="R978" s="22" t="str">
        <f t="shared" si="533"/>
        <v/>
      </c>
      <c r="S978" s="22" t="str">
        <f t="shared" si="534"/>
        <v/>
      </c>
      <c r="T978" s="22" t="str">
        <f t="shared" si="535"/>
        <v/>
      </c>
      <c r="U978" s="22" t="str">
        <f t="shared" si="536"/>
        <v/>
      </c>
      <c r="V978" s="22" t="str">
        <f t="shared" si="537"/>
        <v/>
      </c>
      <c r="W978" s="22" t="str">
        <f t="shared" si="538"/>
        <v/>
      </c>
      <c r="X978" s="22" t="str">
        <f t="shared" si="539"/>
        <v/>
      </c>
      <c r="Y978" s="22" t="str">
        <f t="shared" si="540"/>
        <v/>
      </c>
      <c r="Z978" s="22" t="str">
        <f t="shared" si="541"/>
        <v/>
      </c>
      <c r="AA978" s="22" t="str">
        <f t="shared" si="542"/>
        <v/>
      </c>
      <c r="AB978" s="22">
        <f t="shared" si="543"/>
        <v>6</v>
      </c>
      <c r="AC978" s="22">
        <f t="shared" si="544"/>
        <v>2</v>
      </c>
      <c r="AD978" s="29">
        <f t="shared" si="545"/>
        <v>2.56</v>
      </c>
      <c r="AE978" s="22">
        <f t="shared" si="546"/>
        <v>13</v>
      </c>
      <c r="AF978" s="22">
        <f t="shared" si="547"/>
        <v>12</v>
      </c>
      <c r="AG978" s="22">
        <f t="shared" si="548"/>
        <v>0</v>
      </c>
      <c r="AH978" s="22">
        <f t="shared" si="549"/>
        <v>0</v>
      </c>
      <c r="AI978" s="22">
        <f t="shared" si="550"/>
        <v>0</v>
      </c>
      <c r="AJ978" s="31">
        <f t="shared" si="551"/>
        <v>56.1</v>
      </c>
      <c r="AK978" s="22">
        <f t="shared" si="552"/>
        <v>43</v>
      </c>
      <c r="AL978" s="22">
        <f t="shared" si="553"/>
        <v>20</v>
      </c>
      <c r="AM978" s="22">
        <f t="shared" si="554"/>
        <v>16</v>
      </c>
      <c r="AN978" s="22">
        <f t="shared" si="555"/>
        <v>20</v>
      </c>
      <c r="AO978" s="22">
        <f t="shared" si="556"/>
        <v>58</v>
      </c>
      <c r="AP978" s="22">
        <f t="shared" si="557"/>
        <v>9</v>
      </c>
      <c r="AQ978" s="2">
        <f t="shared" si="558"/>
        <v>0.21099999999999999</v>
      </c>
    </row>
    <row r="979" spans="1:43" x14ac:dyDescent="0.25">
      <c r="A979" s="26" t="str">
        <f t="shared" si="559"/>
        <v/>
      </c>
      <c r="B979" t="s">
        <v>6926</v>
      </c>
      <c r="C979" t="s">
        <v>64</v>
      </c>
      <c r="D979" t="s">
        <v>37</v>
      </c>
      <c r="E979" t="s">
        <v>777</v>
      </c>
      <c r="F979">
        <v>2026</v>
      </c>
      <c r="G979" t="s">
        <v>5657</v>
      </c>
      <c r="H979" s="4">
        <v>46170</v>
      </c>
      <c r="I979" s="4" t="str">
        <f t="shared" si="525"/>
        <v>American Athletic</v>
      </c>
      <c r="J979" s="2" t="str">
        <f t="shared" si="526"/>
        <v/>
      </c>
      <c r="K979" s="2" t="str">
        <f t="shared" si="527"/>
        <v/>
      </c>
      <c r="L979" s="2" t="str">
        <f t="shared" si="528"/>
        <v/>
      </c>
      <c r="M979" s="2" t="str">
        <f t="shared" si="529"/>
        <v/>
      </c>
      <c r="N979" s="22" t="str" cm="1">
        <f t="array" ref="N979">IFERROR(INDEX(Stats_Hit_GP,MATCH($B979,Stats_Hit_Player,0)),"")</f>
        <v/>
      </c>
      <c r="O979" s="22" t="str">
        <f t="shared" si="530"/>
        <v/>
      </c>
      <c r="P979" s="22" t="str">
        <f t="shared" si="531"/>
        <v/>
      </c>
      <c r="Q979" s="22" t="str">
        <f t="shared" si="532"/>
        <v/>
      </c>
      <c r="R979" s="22" t="str">
        <f t="shared" si="533"/>
        <v/>
      </c>
      <c r="S979" s="22" t="str">
        <f t="shared" si="534"/>
        <v/>
      </c>
      <c r="T979" s="22" t="str">
        <f t="shared" si="535"/>
        <v/>
      </c>
      <c r="U979" s="22" t="str">
        <f t="shared" si="536"/>
        <v/>
      </c>
      <c r="V979" s="22" t="str">
        <f t="shared" si="537"/>
        <v/>
      </c>
      <c r="W979" s="22" t="str">
        <f t="shared" si="538"/>
        <v/>
      </c>
      <c r="X979" s="22" t="str">
        <f t="shared" si="539"/>
        <v/>
      </c>
      <c r="Y979" s="22" t="str">
        <f t="shared" si="540"/>
        <v/>
      </c>
      <c r="Z979" s="22" t="str">
        <f t="shared" si="541"/>
        <v/>
      </c>
      <c r="AA979" s="22" t="str">
        <f t="shared" si="542"/>
        <v/>
      </c>
      <c r="AB979" s="22" t="str">
        <f t="shared" si="543"/>
        <v/>
      </c>
      <c r="AC979" s="22" t="str">
        <f t="shared" si="544"/>
        <v/>
      </c>
      <c r="AD979" s="29" t="str">
        <f t="shared" si="545"/>
        <v/>
      </c>
      <c r="AE979" s="22" t="str">
        <f t="shared" si="546"/>
        <v/>
      </c>
      <c r="AF979" s="22" t="str">
        <f t="shared" si="547"/>
        <v/>
      </c>
      <c r="AG979" s="22" t="str">
        <f t="shared" si="548"/>
        <v/>
      </c>
      <c r="AH979" s="22" t="str">
        <f t="shared" si="549"/>
        <v/>
      </c>
      <c r="AI979" s="22" t="str">
        <f t="shared" si="550"/>
        <v/>
      </c>
      <c r="AJ979" s="31" t="str">
        <f t="shared" si="551"/>
        <v/>
      </c>
      <c r="AK979" s="22" t="str">
        <f t="shared" si="552"/>
        <v/>
      </c>
      <c r="AL979" s="22" t="str">
        <f t="shared" si="553"/>
        <v/>
      </c>
      <c r="AM979" s="22" t="str">
        <f t="shared" si="554"/>
        <v/>
      </c>
      <c r="AN979" s="22" t="str">
        <f t="shared" si="555"/>
        <v/>
      </c>
      <c r="AO979" s="22" t="str">
        <f t="shared" si="556"/>
        <v/>
      </c>
      <c r="AP979" s="22" t="str">
        <f t="shared" si="557"/>
        <v/>
      </c>
      <c r="AQ979" s="2" t="str">
        <f t="shared" si="558"/>
        <v/>
      </c>
    </row>
    <row r="980" spans="1:43" x14ac:dyDescent="0.25">
      <c r="A980" s="26" t="str">
        <f t="shared" si="559"/>
        <v/>
      </c>
      <c r="B980" t="s">
        <v>4406</v>
      </c>
      <c r="C980" t="s">
        <v>42</v>
      </c>
      <c r="D980" t="s">
        <v>47</v>
      </c>
      <c r="E980" t="s">
        <v>4405</v>
      </c>
      <c r="F980">
        <v>2026</v>
      </c>
      <c r="G980" t="s">
        <v>5657</v>
      </c>
      <c r="H980" s="4">
        <v>46170</v>
      </c>
      <c r="I980" s="4" t="str">
        <f t="shared" si="525"/>
        <v>SEC</v>
      </c>
      <c r="J980" s="2">
        <f t="shared" si="526"/>
        <v>0.29599999999999999</v>
      </c>
      <c r="K980" s="2">
        <f t="shared" si="527"/>
        <v>0.40400000000000003</v>
      </c>
      <c r="L980" s="2">
        <f t="shared" si="528"/>
        <v>0.42099999999999999</v>
      </c>
      <c r="M980" s="2">
        <f t="shared" si="529"/>
        <v>0.82499999999999996</v>
      </c>
      <c r="N980" s="22" cm="1">
        <f t="array" ref="N980">IFERROR(INDEX(Stats_Hit_GP,MATCH($B980,Stats_Hit_Player,0)),"")</f>
        <v>44</v>
      </c>
      <c r="O980" s="22">
        <f t="shared" si="530"/>
        <v>185</v>
      </c>
      <c r="P980" s="22">
        <f t="shared" si="531"/>
        <v>152</v>
      </c>
      <c r="Q980" s="22">
        <f t="shared" si="532"/>
        <v>26</v>
      </c>
      <c r="R980" s="22">
        <f t="shared" si="533"/>
        <v>45</v>
      </c>
      <c r="S980" s="22">
        <f t="shared" si="534"/>
        <v>5</v>
      </c>
      <c r="T980" s="22">
        <f t="shared" si="535"/>
        <v>1</v>
      </c>
      <c r="U980" s="22">
        <f t="shared" si="536"/>
        <v>4</v>
      </c>
      <c r="V980" s="22">
        <f t="shared" si="537"/>
        <v>33</v>
      </c>
      <c r="W980" s="22">
        <f t="shared" si="538"/>
        <v>14</v>
      </c>
      <c r="X980" s="22">
        <f t="shared" si="539"/>
        <v>15</v>
      </c>
      <c r="Y980" s="22">
        <f t="shared" si="540"/>
        <v>28</v>
      </c>
      <c r="Z980" s="22">
        <f t="shared" si="541"/>
        <v>1</v>
      </c>
      <c r="AA980" s="22">
        <f t="shared" si="542"/>
        <v>0</v>
      </c>
      <c r="AB980" s="22" t="str">
        <f t="shared" si="543"/>
        <v/>
      </c>
      <c r="AC980" s="22" t="str">
        <f t="shared" si="544"/>
        <v/>
      </c>
      <c r="AD980" s="29" t="str">
        <f t="shared" si="545"/>
        <v/>
      </c>
      <c r="AE980" s="22" t="str">
        <f t="shared" si="546"/>
        <v/>
      </c>
      <c r="AF980" s="22" t="str">
        <f t="shared" si="547"/>
        <v/>
      </c>
      <c r="AG980" s="22" t="str">
        <f t="shared" si="548"/>
        <v/>
      </c>
      <c r="AH980" s="22" t="str">
        <f t="shared" si="549"/>
        <v/>
      </c>
      <c r="AI980" s="22" t="str">
        <f t="shared" si="550"/>
        <v/>
      </c>
      <c r="AJ980" s="31" t="str">
        <f t="shared" si="551"/>
        <v/>
      </c>
      <c r="AK980" s="22" t="str">
        <f t="shared" si="552"/>
        <v/>
      </c>
      <c r="AL980" s="22" t="str">
        <f t="shared" si="553"/>
        <v/>
      </c>
      <c r="AM980" s="22" t="str">
        <f t="shared" si="554"/>
        <v/>
      </c>
      <c r="AN980" s="22" t="str">
        <f t="shared" si="555"/>
        <v/>
      </c>
      <c r="AO980" s="22" t="str">
        <f t="shared" si="556"/>
        <v/>
      </c>
      <c r="AP980" s="22" t="str">
        <f t="shared" si="557"/>
        <v/>
      </c>
      <c r="AQ980" s="2" t="str">
        <f t="shared" si="558"/>
        <v/>
      </c>
    </row>
    <row r="981" spans="1:43" x14ac:dyDescent="0.25">
      <c r="A981" s="26" t="str">
        <f t="shared" si="559"/>
        <v/>
      </c>
      <c r="B981" t="s">
        <v>887</v>
      </c>
      <c r="C981" t="s">
        <v>30</v>
      </c>
      <c r="D981" t="s">
        <v>47</v>
      </c>
      <c r="E981" t="s">
        <v>871</v>
      </c>
      <c r="F981">
        <v>2026</v>
      </c>
      <c r="G981" t="s">
        <v>5657</v>
      </c>
      <c r="H981" s="4">
        <v>46170</v>
      </c>
      <c r="I981" s="4" t="str">
        <f t="shared" si="525"/>
        <v>Atlantic Sun</v>
      </c>
      <c r="J981" s="2">
        <f t="shared" si="526"/>
        <v>0.1</v>
      </c>
      <c r="K981" s="2">
        <f t="shared" si="527"/>
        <v>0.14299999999999999</v>
      </c>
      <c r="L981" s="2">
        <f t="shared" si="528"/>
        <v>0.15</v>
      </c>
      <c r="M981" s="2">
        <f t="shared" si="529"/>
        <v>0.29299999999999998</v>
      </c>
      <c r="N981" s="22" cm="1">
        <f t="array" ref="N981">IFERROR(INDEX(Stats_Hit_GP,MATCH($B981,Stats_Hit_Player,0)),"")</f>
        <v>9</v>
      </c>
      <c r="O981" s="22">
        <f t="shared" si="530"/>
        <v>21</v>
      </c>
      <c r="P981" s="22">
        <f t="shared" si="531"/>
        <v>20</v>
      </c>
      <c r="Q981" s="22">
        <f t="shared" si="532"/>
        <v>1</v>
      </c>
      <c r="R981" s="22">
        <f t="shared" si="533"/>
        <v>2</v>
      </c>
      <c r="S981" s="22">
        <f t="shared" si="534"/>
        <v>1</v>
      </c>
      <c r="T981" s="22">
        <f t="shared" si="535"/>
        <v>0</v>
      </c>
      <c r="U981" s="22">
        <f t="shared" si="536"/>
        <v>0</v>
      </c>
      <c r="V981" s="22">
        <f t="shared" si="537"/>
        <v>0</v>
      </c>
      <c r="W981" s="22">
        <f t="shared" si="538"/>
        <v>0</v>
      </c>
      <c r="X981" s="22">
        <f t="shared" si="539"/>
        <v>1</v>
      </c>
      <c r="Y981" s="22">
        <f t="shared" si="540"/>
        <v>7</v>
      </c>
      <c r="Z981" s="22">
        <f t="shared" si="541"/>
        <v>1</v>
      </c>
      <c r="AA981" s="22">
        <f t="shared" si="542"/>
        <v>0</v>
      </c>
      <c r="AB981" s="22" t="str">
        <f t="shared" si="543"/>
        <v/>
      </c>
      <c r="AC981" s="22" t="str">
        <f t="shared" si="544"/>
        <v/>
      </c>
      <c r="AD981" s="29" t="str">
        <f t="shared" si="545"/>
        <v/>
      </c>
      <c r="AE981" s="22" t="str">
        <f t="shared" si="546"/>
        <v/>
      </c>
      <c r="AF981" s="22" t="str">
        <f t="shared" si="547"/>
        <v/>
      </c>
      <c r="AG981" s="22" t="str">
        <f t="shared" si="548"/>
        <v/>
      </c>
      <c r="AH981" s="22" t="str">
        <f t="shared" si="549"/>
        <v/>
      </c>
      <c r="AI981" s="22" t="str">
        <f t="shared" si="550"/>
        <v/>
      </c>
      <c r="AJ981" s="31" t="str">
        <f t="shared" si="551"/>
        <v/>
      </c>
      <c r="AK981" s="22" t="str">
        <f t="shared" si="552"/>
        <v/>
      </c>
      <c r="AL981" s="22" t="str">
        <f t="shared" si="553"/>
        <v/>
      </c>
      <c r="AM981" s="22" t="str">
        <f t="shared" si="554"/>
        <v/>
      </c>
      <c r="AN981" s="22" t="str">
        <f t="shared" si="555"/>
        <v/>
      </c>
      <c r="AO981" s="22" t="str">
        <f t="shared" si="556"/>
        <v/>
      </c>
      <c r="AP981" s="22" t="str">
        <f t="shared" si="557"/>
        <v/>
      </c>
      <c r="AQ981" s="2" t="str">
        <f t="shared" si="558"/>
        <v/>
      </c>
    </row>
    <row r="982" spans="1:43" x14ac:dyDescent="0.25">
      <c r="A982" s="26" t="str">
        <f t="shared" si="559"/>
        <v/>
      </c>
      <c r="B982" t="s">
        <v>6927</v>
      </c>
      <c r="C982" t="s">
        <v>64</v>
      </c>
      <c r="D982" t="s">
        <v>47</v>
      </c>
      <c r="E982" t="s">
        <v>1188</v>
      </c>
      <c r="F982">
        <v>2026</v>
      </c>
      <c r="G982" t="s">
        <v>5657</v>
      </c>
      <c r="H982" s="4">
        <v>46170</v>
      </c>
      <c r="I982" s="4" t="str">
        <f t="shared" si="525"/>
        <v>Big 12</v>
      </c>
      <c r="J982" s="2" t="str">
        <f t="shared" si="526"/>
        <v/>
      </c>
      <c r="K982" s="2" t="str">
        <f t="shared" si="527"/>
        <v/>
      </c>
      <c r="L982" s="2" t="str">
        <f t="shared" si="528"/>
        <v/>
      </c>
      <c r="M982" s="2" t="str">
        <f t="shared" si="529"/>
        <v/>
      </c>
      <c r="N982" s="22" t="str" cm="1">
        <f t="array" ref="N982">IFERROR(INDEX(Stats_Hit_GP,MATCH($B982,Stats_Hit_Player,0)),"")</f>
        <v/>
      </c>
      <c r="O982" s="22" t="str">
        <f t="shared" si="530"/>
        <v/>
      </c>
      <c r="P982" s="22" t="str">
        <f t="shared" si="531"/>
        <v/>
      </c>
      <c r="Q982" s="22" t="str">
        <f t="shared" si="532"/>
        <v/>
      </c>
      <c r="R982" s="22" t="str">
        <f t="shared" si="533"/>
        <v/>
      </c>
      <c r="S982" s="22" t="str">
        <f t="shared" si="534"/>
        <v/>
      </c>
      <c r="T982" s="22" t="str">
        <f t="shared" si="535"/>
        <v/>
      </c>
      <c r="U982" s="22" t="str">
        <f t="shared" si="536"/>
        <v/>
      </c>
      <c r="V982" s="22" t="str">
        <f t="shared" si="537"/>
        <v/>
      </c>
      <c r="W982" s="22" t="str">
        <f t="shared" si="538"/>
        <v/>
      </c>
      <c r="X982" s="22" t="str">
        <f t="shared" si="539"/>
        <v/>
      </c>
      <c r="Y982" s="22" t="str">
        <f t="shared" si="540"/>
        <v/>
      </c>
      <c r="Z982" s="22" t="str">
        <f t="shared" si="541"/>
        <v/>
      </c>
      <c r="AA982" s="22" t="str">
        <f t="shared" si="542"/>
        <v/>
      </c>
      <c r="AB982" s="22" t="str">
        <f t="shared" si="543"/>
        <v/>
      </c>
      <c r="AC982" s="22" t="str">
        <f t="shared" si="544"/>
        <v/>
      </c>
      <c r="AD982" s="29" t="str">
        <f t="shared" si="545"/>
        <v/>
      </c>
      <c r="AE982" s="22" t="str">
        <f t="shared" si="546"/>
        <v/>
      </c>
      <c r="AF982" s="22" t="str">
        <f t="shared" si="547"/>
        <v/>
      </c>
      <c r="AG982" s="22" t="str">
        <f t="shared" si="548"/>
        <v/>
      </c>
      <c r="AH982" s="22" t="str">
        <f t="shared" si="549"/>
        <v/>
      </c>
      <c r="AI982" s="22" t="str">
        <f t="shared" si="550"/>
        <v/>
      </c>
      <c r="AJ982" s="31" t="str">
        <f t="shared" si="551"/>
        <v/>
      </c>
      <c r="AK982" s="22" t="str">
        <f t="shared" si="552"/>
        <v/>
      </c>
      <c r="AL982" s="22" t="str">
        <f t="shared" si="553"/>
        <v/>
      </c>
      <c r="AM982" s="22" t="str">
        <f t="shared" si="554"/>
        <v/>
      </c>
      <c r="AN982" s="22" t="str">
        <f t="shared" si="555"/>
        <v/>
      </c>
      <c r="AO982" s="22" t="str">
        <f t="shared" si="556"/>
        <v/>
      </c>
      <c r="AP982" s="22" t="str">
        <f t="shared" si="557"/>
        <v/>
      </c>
      <c r="AQ982" s="2" t="str">
        <f t="shared" si="558"/>
        <v/>
      </c>
    </row>
    <row r="983" spans="1:43" x14ac:dyDescent="0.25">
      <c r="A983" s="26" t="str">
        <f t="shared" si="559"/>
        <v/>
      </c>
      <c r="B983" t="s">
        <v>456</v>
      </c>
      <c r="C983" t="s">
        <v>44</v>
      </c>
      <c r="D983" t="s">
        <v>47</v>
      </c>
      <c r="E983" t="s">
        <v>440</v>
      </c>
      <c r="F983">
        <v>2026</v>
      </c>
      <c r="G983" t="s">
        <v>5657</v>
      </c>
      <c r="H983" s="4">
        <v>46170</v>
      </c>
      <c r="I983" s="4" t="str">
        <f t="shared" si="525"/>
        <v>ACC</v>
      </c>
      <c r="J983" s="2">
        <f t="shared" si="526"/>
        <v>0</v>
      </c>
      <c r="K983" s="2">
        <f t="shared" si="527"/>
        <v>0</v>
      </c>
      <c r="L983" s="2">
        <f t="shared" si="528"/>
        <v>0</v>
      </c>
      <c r="M983" s="2">
        <f t="shared" si="529"/>
        <v>0</v>
      </c>
      <c r="N983" s="22" cm="1">
        <f t="array" ref="N983">IFERROR(INDEX(Stats_Hit_GP,MATCH($B983,Stats_Hit_Player,0)),"")</f>
        <v>2</v>
      </c>
      <c r="O983" s="22">
        <f t="shared" si="530"/>
        <v>2</v>
      </c>
      <c r="P983" s="22">
        <f t="shared" si="531"/>
        <v>2</v>
      </c>
      <c r="Q983" s="22">
        <f t="shared" si="532"/>
        <v>0</v>
      </c>
      <c r="R983" s="22">
        <f t="shared" si="533"/>
        <v>0</v>
      </c>
      <c r="S983" s="22">
        <f t="shared" si="534"/>
        <v>0</v>
      </c>
      <c r="T983" s="22">
        <f t="shared" si="535"/>
        <v>0</v>
      </c>
      <c r="U983" s="22">
        <f t="shared" si="536"/>
        <v>0</v>
      </c>
      <c r="V983" s="22">
        <f t="shared" si="537"/>
        <v>0</v>
      </c>
      <c r="W983" s="22">
        <f t="shared" si="538"/>
        <v>0</v>
      </c>
      <c r="X983" s="22">
        <f t="shared" si="539"/>
        <v>0</v>
      </c>
      <c r="Y983" s="22">
        <f t="shared" si="540"/>
        <v>1</v>
      </c>
      <c r="Z983" s="22">
        <f t="shared" si="541"/>
        <v>0</v>
      </c>
      <c r="AA983" s="22">
        <f t="shared" si="542"/>
        <v>0</v>
      </c>
      <c r="AB983" s="22" t="str">
        <f t="shared" si="543"/>
        <v/>
      </c>
      <c r="AC983" s="22" t="str">
        <f t="shared" si="544"/>
        <v/>
      </c>
      <c r="AD983" s="29" t="str">
        <f t="shared" si="545"/>
        <v/>
      </c>
      <c r="AE983" s="22" t="str">
        <f t="shared" si="546"/>
        <v/>
      </c>
      <c r="AF983" s="22" t="str">
        <f t="shared" si="547"/>
        <v/>
      </c>
      <c r="AG983" s="22" t="str">
        <f t="shared" si="548"/>
        <v/>
      </c>
      <c r="AH983" s="22" t="str">
        <f t="shared" si="549"/>
        <v/>
      </c>
      <c r="AI983" s="22" t="str">
        <f t="shared" si="550"/>
        <v/>
      </c>
      <c r="AJ983" s="31" t="str">
        <f t="shared" si="551"/>
        <v/>
      </c>
      <c r="AK983" s="22" t="str">
        <f t="shared" si="552"/>
        <v/>
      </c>
      <c r="AL983" s="22" t="str">
        <f t="shared" si="553"/>
        <v/>
      </c>
      <c r="AM983" s="22" t="str">
        <f t="shared" si="554"/>
        <v/>
      </c>
      <c r="AN983" s="22" t="str">
        <f t="shared" si="555"/>
        <v/>
      </c>
      <c r="AO983" s="22" t="str">
        <f t="shared" si="556"/>
        <v/>
      </c>
      <c r="AP983" s="22" t="str">
        <f t="shared" si="557"/>
        <v/>
      </c>
      <c r="AQ983" s="2" t="str">
        <f t="shared" si="558"/>
        <v/>
      </c>
    </row>
    <row r="984" spans="1:43" x14ac:dyDescent="0.25">
      <c r="A984" s="26" t="str">
        <f t="shared" si="559"/>
        <v/>
      </c>
      <c r="B984" t="s">
        <v>6928</v>
      </c>
      <c r="C984" t="s">
        <v>5688</v>
      </c>
      <c r="D984" t="s">
        <v>47</v>
      </c>
      <c r="E984" t="s">
        <v>440</v>
      </c>
      <c r="F984">
        <v>2026</v>
      </c>
      <c r="G984" t="s">
        <v>5657</v>
      </c>
      <c r="H984" s="4">
        <v>46170</v>
      </c>
      <c r="I984" s="4" t="str">
        <f t="shared" si="525"/>
        <v>ACC</v>
      </c>
      <c r="J984" s="2" t="str">
        <f t="shared" si="526"/>
        <v/>
      </c>
      <c r="K984" s="2" t="str">
        <f t="shared" si="527"/>
        <v/>
      </c>
      <c r="L984" s="2" t="str">
        <f t="shared" si="528"/>
        <v/>
      </c>
      <c r="M984" s="2" t="str">
        <f t="shared" si="529"/>
        <v/>
      </c>
      <c r="N984" s="22" t="str" cm="1">
        <f t="array" ref="N984">IFERROR(INDEX(Stats_Hit_GP,MATCH($B984,Stats_Hit_Player,0)),"")</f>
        <v/>
      </c>
      <c r="O984" s="22" t="str">
        <f t="shared" si="530"/>
        <v/>
      </c>
      <c r="P984" s="22" t="str">
        <f t="shared" si="531"/>
        <v/>
      </c>
      <c r="Q984" s="22" t="str">
        <f t="shared" si="532"/>
        <v/>
      </c>
      <c r="R984" s="22" t="str">
        <f t="shared" si="533"/>
        <v/>
      </c>
      <c r="S984" s="22" t="str">
        <f t="shared" si="534"/>
        <v/>
      </c>
      <c r="T984" s="22" t="str">
        <f t="shared" si="535"/>
        <v/>
      </c>
      <c r="U984" s="22" t="str">
        <f t="shared" si="536"/>
        <v/>
      </c>
      <c r="V984" s="22" t="str">
        <f t="shared" si="537"/>
        <v/>
      </c>
      <c r="W984" s="22" t="str">
        <f t="shared" si="538"/>
        <v/>
      </c>
      <c r="X984" s="22" t="str">
        <f t="shared" si="539"/>
        <v/>
      </c>
      <c r="Y984" s="22" t="str">
        <f t="shared" si="540"/>
        <v/>
      </c>
      <c r="Z984" s="22" t="str">
        <f t="shared" si="541"/>
        <v/>
      </c>
      <c r="AA984" s="22" t="str">
        <f t="shared" si="542"/>
        <v/>
      </c>
      <c r="AB984" s="22" t="str">
        <f t="shared" si="543"/>
        <v/>
      </c>
      <c r="AC984" s="22" t="str">
        <f t="shared" si="544"/>
        <v/>
      </c>
      <c r="AD984" s="29" t="str">
        <f t="shared" si="545"/>
        <v/>
      </c>
      <c r="AE984" s="22" t="str">
        <f t="shared" si="546"/>
        <v/>
      </c>
      <c r="AF984" s="22" t="str">
        <f t="shared" si="547"/>
        <v/>
      </c>
      <c r="AG984" s="22" t="str">
        <f t="shared" si="548"/>
        <v/>
      </c>
      <c r="AH984" s="22" t="str">
        <f t="shared" si="549"/>
        <v/>
      </c>
      <c r="AI984" s="22" t="str">
        <f t="shared" si="550"/>
        <v/>
      </c>
      <c r="AJ984" s="31" t="str">
        <f t="shared" si="551"/>
        <v/>
      </c>
      <c r="AK984" s="22" t="str">
        <f t="shared" si="552"/>
        <v/>
      </c>
      <c r="AL984" s="22" t="str">
        <f t="shared" si="553"/>
        <v/>
      </c>
      <c r="AM984" s="22" t="str">
        <f t="shared" si="554"/>
        <v/>
      </c>
      <c r="AN984" s="22" t="str">
        <f t="shared" si="555"/>
        <v/>
      </c>
      <c r="AO984" s="22" t="str">
        <f t="shared" si="556"/>
        <v/>
      </c>
      <c r="AP984" s="22" t="str">
        <f t="shared" si="557"/>
        <v/>
      </c>
      <c r="AQ984" s="2" t="str">
        <f t="shared" si="558"/>
        <v/>
      </c>
    </row>
    <row r="985" spans="1:43" x14ac:dyDescent="0.25">
      <c r="A985" s="26">
        <f t="shared" si="559"/>
        <v>1</v>
      </c>
      <c r="B985" t="s">
        <v>6929</v>
      </c>
      <c r="C985" t="s">
        <v>6560</v>
      </c>
      <c r="D985" t="s">
        <v>29</v>
      </c>
      <c r="E985" t="s">
        <v>4770</v>
      </c>
      <c r="F985">
        <v>2026</v>
      </c>
      <c r="G985" t="s">
        <v>5657</v>
      </c>
      <c r="H985" s="4">
        <v>46170</v>
      </c>
      <c r="I985" s="4" t="str">
        <f t="shared" si="525"/>
        <v>Southland</v>
      </c>
      <c r="J985" s="2" t="str">
        <f t="shared" si="526"/>
        <v/>
      </c>
      <c r="K985" s="2" t="str">
        <f t="shared" si="527"/>
        <v/>
      </c>
      <c r="L985" s="2" t="str">
        <f t="shared" si="528"/>
        <v/>
      </c>
      <c r="M985" s="2" t="str">
        <f t="shared" si="529"/>
        <v/>
      </c>
      <c r="N985" s="22" t="str" cm="1">
        <f t="array" ref="N985">IFERROR(INDEX(Stats_Hit_GP,MATCH($B985,Stats_Hit_Player,0)),"")</f>
        <v/>
      </c>
      <c r="O985" s="22" t="str">
        <f t="shared" si="530"/>
        <v/>
      </c>
      <c r="P985" s="22" t="str">
        <f t="shared" si="531"/>
        <v/>
      </c>
      <c r="Q985" s="22" t="str">
        <f t="shared" si="532"/>
        <v/>
      </c>
      <c r="R985" s="22" t="str">
        <f t="shared" si="533"/>
        <v/>
      </c>
      <c r="S985" s="22" t="str">
        <f t="shared" si="534"/>
        <v/>
      </c>
      <c r="T985" s="22" t="str">
        <f t="shared" si="535"/>
        <v/>
      </c>
      <c r="U985" s="22" t="str">
        <f t="shared" si="536"/>
        <v/>
      </c>
      <c r="V985" s="22" t="str">
        <f t="shared" si="537"/>
        <v/>
      </c>
      <c r="W985" s="22" t="str">
        <f t="shared" si="538"/>
        <v/>
      </c>
      <c r="X985" s="22" t="str">
        <f t="shared" si="539"/>
        <v/>
      </c>
      <c r="Y985" s="22" t="str">
        <f t="shared" si="540"/>
        <v/>
      </c>
      <c r="Z985" s="22" t="str">
        <f t="shared" si="541"/>
        <v/>
      </c>
      <c r="AA985" s="22" t="str">
        <f t="shared" si="542"/>
        <v/>
      </c>
      <c r="AB985" s="22">
        <f t="shared" si="543"/>
        <v>5</v>
      </c>
      <c r="AC985" s="22">
        <f t="shared" si="544"/>
        <v>1</v>
      </c>
      <c r="AD985" s="29">
        <f t="shared" si="545"/>
        <v>7.96</v>
      </c>
      <c r="AE985" s="22">
        <f t="shared" si="546"/>
        <v>16</v>
      </c>
      <c r="AF985" s="22">
        <f t="shared" si="547"/>
        <v>4</v>
      </c>
      <c r="AG985" s="22">
        <f t="shared" si="548"/>
        <v>0</v>
      </c>
      <c r="AH985" s="22">
        <f t="shared" si="549"/>
        <v>0</v>
      </c>
      <c r="AI985" s="22">
        <f t="shared" si="550"/>
        <v>0</v>
      </c>
      <c r="AJ985" s="31">
        <f t="shared" si="551"/>
        <v>26</v>
      </c>
      <c r="AK985" s="22">
        <f t="shared" si="552"/>
        <v>36</v>
      </c>
      <c r="AL985" s="22">
        <f t="shared" si="553"/>
        <v>28</v>
      </c>
      <c r="AM985" s="22">
        <f t="shared" si="554"/>
        <v>23</v>
      </c>
      <c r="AN985" s="22">
        <f t="shared" si="555"/>
        <v>8</v>
      </c>
      <c r="AO985" s="22">
        <f t="shared" si="556"/>
        <v>21</v>
      </c>
      <c r="AP985" s="22">
        <f t="shared" si="557"/>
        <v>4</v>
      </c>
      <c r="AQ985" s="2">
        <f t="shared" si="558"/>
        <v>0.28599999999999998</v>
      </c>
    </row>
    <row r="986" spans="1:43" x14ac:dyDescent="0.25">
      <c r="A986" s="26" t="str">
        <f t="shared" si="559"/>
        <v/>
      </c>
      <c r="B986" t="s">
        <v>6576</v>
      </c>
      <c r="C986" t="s">
        <v>64</v>
      </c>
      <c r="D986" t="s">
        <v>37</v>
      </c>
      <c r="E986" t="s">
        <v>854</v>
      </c>
      <c r="F986">
        <v>2026</v>
      </c>
      <c r="G986" t="s">
        <v>5657</v>
      </c>
      <c r="H986" s="4">
        <v>46170</v>
      </c>
      <c r="I986" s="4" t="str">
        <f t="shared" si="525"/>
        <v>American Athletic</v>
      </c>
      <c r="J986" s="2" t="str">
        <f t="shared" si="526"/>
        <v/>
      </c>
      <c r="K986" s="2" t="str">
        <f t="shared" si="527"/>
        <v/>
      </c>
      <c r="L986" s="2" t="str">
        <f t="shared" si="528"/>
        <v/>
      </c>
      <c r="M986" s="2" t="str">
        <f t="shared" si="529"/>
        <v/>
      </c>
      <c r="N986" s="22" t="str" cm="1">
        <f t="array" ref="N986">IFERROR(INDEX(Stats_Hit_GP,MATCH($B986,Stats_Hit_Player,0)),"")</f>
        <v/>
      </c>
      <c r="O986" s="22" t="str">
        <f t="shared" si="530"/>
        <v/>
      </c>
      <c r="P986" s="22" t="str">
        <f t="shared" si="531"/>
        <v/>
      </c>
      <c r="Q986" s="22" t="str">
        <f t="shared" si="532"/>
        <v/>
      </c>
      <c r="R986" s="22" t="str">
        <f t="shared" si="533"/>
        <v/>
      </c>
      <c r="S986" s="22" t="str">
        <f t="shared" si="534"/>
        <v/>
      </c>
      <c r="T986" s="22" t="str">
        <f t="shared" si="535"/>
        <v/>
      </c>
      <c r="U986" s="22" t="str">
        <f t="shared" si="536"/>
        <v/>
      </c>
      <c r="V986" s="22" t="str">
        <f t="shared" si="537"/>
        <v/>
      </c>
      <c r="W986" s="22" t="str">
        <f t="shared" si="538"/>
        <v/>
      </c>
      <c r="X986" s="22" t="str">
        <f t="shared" si="539"/>
        <v/>
      </c>
      <c r="Y986" s="22" t="str">
        <f t="shared" si="540"/>
        <v/>
      </c>
      <c r="Z986" s="22" t="str">
        <f t="shared" si="541"/>
        <v/>
      </c>
      <c r="AA986" s="22" t="str">
        <f t="shared" si="542"/>
        <v/>
      </c>
      <c r="AB986" s="22">
        <f t="shared" si="543"/>
        <v>2</v>
      </c>
      <c r="AC986" s="22">
        <f t="shared" si="544"/>
        <v>3</v>
      </c>
      <c r="AD986" s="29">
        <f t="shared" si="545"/>
        <v>7.6</v>
      </c>
      <c r="AE986" s="22">
        <f t="shared" si="546"/>
        <v>27</v>
      </c>
      <c r="AF986" s="22">
        <f t="shared" si="547"/>
        <v>2</v>
      </c>
      <c r="AG986" s="22">
        <f t="shared" si="548"/>
        <v>0</v>
      </c>
      <c r="AH986" s="22">
        <f t="shared" si="549"/>
        <v>0</v>
      </c>
      <c r="AI986" s="22">
        <f t="shared" si="550"/>
        <v>0</v>
      </c>
      <c r="AJ986" s="31">
        <f t="shared" si="551"/>
        <v>34.1</v>
      </c>
      <c r="AK986" s="22">
        <f t="shared" si="552"/>
        <v>43</v>
      </c>
      <c r="AL986" s="22">
        <f t="shared" si="553"/>
        <v>30</v>
      </c>
      <c r="AM986" s="22">
        <f t="shared" si="554"/>
        <v>29</v>
      </c>
      <c r="AN986" s="22">
        <f t="shared" si="555"/>
        <v>32</v>
      </c>
      <c r="AO986" s="22">
        <f t="shared" si="556"/>
        <v>28</v>
      </c>
      <c r="AP986" s="22">
        <f t="shared" si="557"/>
        <v>3</v>
      </c>
      <c r="AQ986" s="2">
        <f t="shared" si="558"/>
        <v>0.312</v>
      </c>
    </row>
    <row r="987" spans="1:43" x14ac:dyDescent="0.25">
      <c r="A987" s="26" t="str">
        <f t="shared" si="559"/>
        <v/>
      </c>
      <c r="B987" t="s">
        <v>6930</v>
      </c>
      <c r="C987" t="s">
        <v>64</v>
      </c>
      <c r="D987" t="s">
        <v>37</v>
      </c>
      <c r="E987" t="s">
        <v>1272</v>
      </c>
      <c r="F987">
        <v>2026</v>
      </c>
      <c r="G987" t="s">
        <v>5657</v>
      </c>
      <c r="H987" s="4">
        <v>46170</v>
      </c>
      <c r="I987" s="4" t="str">
        <f t="shared" si="525"/>
        <v>Big 12</v>
      </c>
      <c r="J987" s="2" t="str">
        <f t="shared" si="526"/>
        <v/>
      </c>
      <c r="K987" s="2" t="str">
        <f t="shared" si="527"/>
        <v/>
      </c>
      <c r="L987" s="2" t="str">
        <f t="shared" si="528"/>
        <v/>
      </c>
      <c r="M987" s="2" t="str">
        <f t="shared" si="529"/>
        <v/>
      </c>
      <c r="N987" s="22" t="str" cm="1">
        <f t="array" ref="N987">IFERROR(INDEX(Stats_Hit_GP,MATCH($B987,Stats_Hit_Player,0)),"")</f>
        <v/>
      </c>
      <c r="O987" s="22" t="str">
        <f t="shared" si="530"/>
        <v/>
      </c>
      <c r="P987" s="22" t="str">
        <f t="shared" si="531"/>
        <v/>
      </c>
      <c r="Q987" s="22" t="str">
        <f t="shared" si="532"/>
        <v/>
      </c>
      <c r="R987" s="22" t="str">
        <f t="shared" si="533"/>
        <v/>
      </c>
      <c r="S987" s="22" t="str">
        <f t="shared" si="534"/>
        <v/>
      </c>
      <c r="T987" s="22" t="str">
        <f t="shared" si="535"/>
        <v/>
      </c>
      <c r="U987" s="22" t="str">
        <f t="shared" si="536"/>
        <v/>
      </c>
      <c r="V987" s="22" t="str">
        <f t="shared" si="537"/>
        <v/>
      </c>
      <c r="W987" s="22" t="str">
        <f t="shared" si="538"/>
        <v/>
      </c>
      <c r="X987" s="22" t="str">
        <f t="shared" si="539"/>
        <v/>
      </c>
      <c r="Y987" s="22" t="str">
        <f t="shared" si="540"/>
        <v/>
      </c>
      <c r="Z987" s="22" t="str">
        <f t="shared" si="541"/>
        <v/>
      </c>
      <c r="AA987" s="22" t="str">
        <f t="shared" si="542"/>
        <v/>
      </c>
      <c r="AB987" s="22">
        <f t="shared" si="543"/>
        <v>0</v>
      </c>
      <c r="AC987" s="22">
        <f t="shared" si="544"/>
        <v>1</v>
      </c>
      <c r="AD987" s="29">
        <f t="shared" si="545"/>
        <v>14.85</v>
      </c>
      <c r="AE987" s="22">
        <f t="shared" si="546"/>
        <v>14</v>
      </c>
      <c r="AF987" s="22">
        <f t="shared" si="547"/>
        <v>0</v>
      </c>
      <c r="AG987" s="22">
        <f t="shared" si="548"/>
        <v>0</v>
      </c>
      <c r="AH987" s="22">
        <f t="shared" si="549"/>
        <v>0</v>
      </c>
      <c r="AI987" s="22">
        <f t="shared" si="550"/>
        <v>0</v>
      </c>
      <c r="AJ987" s="31">
        <f t="shared" si="551"/>
        <v>6.2</v>
      </c>
      <c r="AK987" s="22">
        <f t="shared" si="552"/>
        <v>14</v>
      </c>
      <c r="AL987" s="22">
        <f t="shared" si="553"/>
        <v>11</v>
      </c>
      <c r="AM987" s="22">
        <f t="shared" si="554"/>
        <v>11</v>
      </c>
      <c r="AN987" s="22">
        <f t="shared" si="555"/>
        <v>6</v>
      </c>
      <c r="AO987" s="22">
        <f t="shared" si="556"/>
        <v>9</v>
      </c>
      <c r="AP987" s="22">
        <f t="shared" si="557"/>
        <v>2</v>
      </c>
      <c r="AQ987" s="2">
        <f t="shared" si="558"/>
        <v>0.46700000000000003</v>
      </c>
    </row>
    <row r="988" spans="1:43" x14ac:dyDescent="0.25">
      <c r="A988" s="26" t="str">
        <f t="shared" si="559"/>
        <v/>
      </c>
      <c r="B988" t="s">
        <v>6931</v>
      </c>
      <c r="C988" t="s">
        <v>64</v>
      </c>
      <c r="D988" t="s">
        <v>37</v>
      </c>
      <c r="E988" t="s">
        <v>3755</v>
      </c>
      <c r="F988">
        <v>2026</v>
      </c>
      <c r="G988" t="s">
        <v>5657</v>
      </c>
      <c r="H988" s="4">
        <v>46170</v>
      </c>
      <c r="I988" s="4" t="str">
        <f t="shared" si="525"/>
        <v>Northeast</v>
      </c>
      <c r="J988" s="2" t="str">
        <f t="shared" si="526"/>
        <v/>
      </c>
      <c r="K988" s="2" t="str">
        <f t="shared" si="527"/>
        <v/>
      </c>
      <c r="L988" s="2" t="str">
        <f t="shared" si="528"/>
        <v/>
      </c>
      <c r="M988" s="2" t="str">
        <f t="shared" si="529"/>
        <v/>
      </c>
      <c r="N988" s="22" t="str" cm="1">
        <f t="array" ref="N988">IFERROR(INDEX(Stats_Hit_GP,MATCH($B988,Stats_Hit_Player,0)),"")</f>
        <v/>
      </c>
      <c r="O988" s="22" t="str">
        <f t="shared" si="530"/>
        <v/>
      </c>
      <c r="P988" s="22" t="str">
        <f t="shared" si="531"/>
        <v/>
      </c>
      <c r="Q988" s="22" t="str">
        <f t="shared" si="532"/>
        <v/>
      </c>
      <c r="R988" s="22" t="str">
        <f t="shared" si="533"/>
        <v/>
      </c>
      <c r="S988" s="22" t="str">
        <f t="shared" si="534"/>
        <v/>
      </c>
      <c r="T988" s="22" t="str">
        <f t="shared" si="535"/>
        <v/>
      </c>
      <c r="U988" s="22" t="str">
        <f t="shared" si="536"/>
        <v/>
      </c>
      <c r="V988" s="22" t="str">
        <f t="shared" si="537"/>
        <v/>
      </c>
      <c r="W988" s="22" t="str">
        <f t="shared" si="538"/>
        <v/>
      </c>
      <c r="X988" s="22" t="str">
        <f t="shared" si="539"/>
        <v/>
      </c>
      <c r="Y988" s="22" t="str">
        <f t="shared" si="540"/>
        <v/>
      </c>
      <c r="Z988" s="22" t="str">
        <f t="shared" si="541"/>
        <v/>
      </c>
      <c r="AA988" s="22" t="str">
        <f t="shared" si="542"/>
        <v/>
      </c>
      <c r="AB988" s="22">
        <f t="shared" si="543"/>
        <v>2</v>
      </c>
      <c r="AC988" s="22">
        <f t="shared" si="544"/>
        <v>3</v>
      </c>
      <c r="AD988" s="29">
        <f t="shared" si="545"/>
        <v>6.46</v>
      </c>
      <c r="AE988" s="22">
        <f t="shared" si="546"/>
        <v>16</v>
      </c>
      <c r="AF988" s="22">
        <f t="shared" si="547"/>
        <v>1</v>
      </c>
      <c r="AG988" s="22">
        <f t="shared" si="548"/>
        <v>0</v>
      </c>
      <c r="AH988" s="22">
        <f t="shared" si="549"/>
        <v>0</v>
      </c>
      <c r="AI988" s="22">
        <f t="shared" si="550"/>
        <v>0</v>
      </c>
      <c r="AJ988" s="31">
        <f t="shared" si="551"/>
        <v>39</v>
      </c>
      <c r="AK988" s="22">
        <f t="shared" si="552"/>
        <v>49</v>
      </c>
      <c r="AL988" s="22">
        <f t="shared" si="553"/>
        <v>33</v>
      </c>
      <c r="AM988" s="22">
        <f t="shared" si="554"/>
        <v>28</v>
      </c>
      <c r="AN988" s="22">
        <f t="shared" si="555"/>
        <v>29</v>
      </c>
      <c r="AO988" s="22">
        <f t="shared" si="556"/>
        <v>34</v>
      </c>
      <c r="AP988" s="22">
        <f t="shared" si="557"/>
        <v>4</v>
      </c>
      <c r="AQ988" s="2">
        <f t="shared" si="558"/>
        <v>0.30599999999999999</v>
      </c>
    </row>
    <row r="989" spans="1:43" x14ac:dyDescent="0.25">
      <c r="A989" s="26" t="str">
        <f t="shared" si="559"/>
        <v/>
      </c>
      <c r="B989" t="s">
        <v>1605</v>
      </c>
      <c r="C989" t="s">
        <v>44</v>
      </c>
      <c r="D989" t="s">
        <v>37</v>
      </c>
      <c r="E989" t="s">
        <v>1602</v>
      </c>
      <c r="F989">
        <v>2026</v>
      </c>
      <c r="G989" t="s">
        <v>5657</v>
      </c>
      <c r="H989" s="4">
        <v>46170</v>
      </c>
      <c r="I989" s="4" t="str">
        <f t="shared" si="525"/>
        <v>Big South</v>
      </c>
      <c r="J989" s="2">
        <f t="shared" si="526"/>
        <v>0.29399999999999998</v>
      </c>
      <c r="K989" s="2">
        <f t="shared" si="527"/>
        <v>0.35</v>
      </c>
      <c r="L989" s="2">
        <f t="shared" si="528"/>
        <v>0.51100000000000001</v>
      </c>
      <c r="M989" s="2">
        <f t="shared" si="529"/>
        <v>0.86099999999999999</v>
      </c>
      <c r="N989" s="22" cm="1">
        <f t="array" ref="N989">IFERROR(INDEX(Stats_Hit_GP,MATCH($B989,Stats_Hit_Player,0)),"")</f>
        <v>55</v>
      </c>
      <c r="O989" s="22">
        <f t="shared" si="530"/>
        <v>243</v>
      </c>
      <c r="P989" s="22">
        <f t="shared" si="531"/>
        <v>221</v>
      </c>
      <c r="Q989" s="22">
        <f t="shared" si="532"/>
        <v>37</v>
      </c>
      <c r="R989" s="22">
        <f t="shared" si="533"/>
        <v>65</v>
      </c>
      <c r="S989" s="22">
        <f t="shared" si="534"/>
        <v>18</v>
      </c>
      <c r="T989" s="22">
        <f t="shared" si="535"/>
        <v>0</v>
      </c>
      <c r="U989" s="22">
        <f t="shared" si="536"/>
        <v>10</v>
      </c>
      <c r="V989" s="22">
        <f t="shared" si="537"/>
        <v>39</v>
      </c>
      <c r="W989" s="22">
        <f t="shared" si="538"/>
        <v>9</v>
      </c>
      <c r="X989" s="22">
        <f t="shared" si="539"/>
        <v>11</v>
      </c>
      <c r="Y989" s="22">
        <f t="shared" si="540"/>
        <v>55</v>
      </c>
      <c r="Z989" s="22">
        <f t="shared" si="541"/>
        <v>9</v>
      </c>
      <c r="AA989" s="22">
        <f t="shared" si="542"/>
        <v>3</v>
      </c>
      <c r="AB989" s="22" t="str">
        <f t="shared" si="543"/>
        <v/>
      </c>
      <c r="AC989" s="22" t="str">
        <f t="shared" si="544"/>
        <v/>
      </c>
      <c r="AD989" s="29" t="str">
        <f t="shared" si="545"/>
        <v/>
      </c>
      <c r="AE989" s="22" t="str">
        <f t="shared" si="546"/>
        <v/>
      </c>
      <c r="AF989" s="22" t="str">
        <f t="shared" si="547"/>
        <v/>
      </c>
      <c r="AG989" s="22" t="str">
        <f t="shared" si="548"/>
        <v/>
      </c>
      <c r="AH989" s="22" t="str">
        <f t="shared" si="549"/>
        <v/>
      </c>
      <c r="AI989" s="22" t="str">
        <f t="shared" si="550"/>
        <v/>
      </c>
      <c r="AJ989" s="31" t="str">
        <f t="shared" si="551"/>
        <v/>
      </c>
      <c r="AK989" s="22" t="str">
        <f t="shared" si="552"/>
        <v/>
      </c>
      <c r="AL989" s="22" t="str">
        <f t="shared" si="553"/>
        <v/>
      </c>
      <c r="AM989" s="22" t="str">
        <f t="shared" si="554"/>
        <v/>
      </c>
      <c r="AN989" s="22" t="str">
        <f t="shared" si="555"/>
        <v/>
      </c>
      <c r="AO989" s="22" t="str">
        <f t="shared" si="556"/>
        <v/>
      </c>
      <c r="AP989" s="22" t="str">
        <f t="shared" si="557"/>
        <v/>
      </c>
      <c r="AQ989" s="2" t="str">
        <f t="shared" si="558"/>
        <v/>
      </c>
    </row>
    <row r="990" spans="1:43" x14ac:dyDescent="0.25">
      <c r="A990" s="26" t="str">
        <f t="shared" si="559"/>
        <v/>
      </c>
      <c r="B990" t="s">
        <v>6932</v>
      </c>
      <c r="C990" t="s">
        <v>64</v>
      </c>
      <c r="D990" t="s">
        <v>37</v>
      </c>
      <c r="E990" t="s">
        <v>1272</v>
      </c>
      <c r="F990">
        <v>2026</v>
      </c>
      <c r="G990" t="s">
        <v>5657</v>
      </c>
      <c r="H990" s="4">
        <v>46170</v>
      </c>
      <c r="I990" s="4" t="str">
        <f t="shared" si="525"/>
        <v>Big 12</v>
      </c>
      <c r="J990" s="2" t="str">
        <f t="shared" si="526"/>
        <v/>
      </c>
      <c r="K990" s="2" t="str">
        <f t="shared" si="527"/>
        <v/>
      </c>
      <c r="L990" s="2" t="str">
        <f t="shared" si="528"/>
        <v/>
      </c>
      <c r="M990" s="2" t="str">
        <f t="shared" si="529"/>
        <v/>
      </c>
      <c r="N990" s="22" t="str" cm="1">
        <f t="array" ref="N990">IFERROR(INDEX(Stats_Hit_GP,MATCH($B990,Stats_Hit_Player,0)),"")</f>
        <v/>
      </c>
      <c r="O990" s="22" t="str">
        <f t="shared" si="530"/>
        <v/>
      </c>
      <c r="P990" s="22" t="str">
        <f t="shared" si="531"/>
        <v/>
      </c>
      <c r="Q990" s="22" t="str">
        <f t="shared" si="532"/>
        <v/>
      </c>
      <c r="R990" s="22" t="str">
        <f t="shared" si="533"/>
        <v/>
      </c>
      <c r="S990" s="22" t="str">
        <f t="shared" si="534"/>
        <v/>
      </c>
      <c r="T990" s="22" t="str">
        <f t="shared" si="535"/>
        <v/>
      </c>
      <c r="U990" s="22" t="str">
        <f t="shared" si="536"/>
        <v/>
      </c>
      <c r="V990" s="22" t="str">
        <f t="shared" si="537"/>
        <v/>
      </c>
      <c r="W990" s="22" t="str">
        <f t="shared" si="538"/>
        <v/>
      </c>
      <c r="X990" s="22" t="str">
        <f t="shared" si="539"/>
        <v/>
      </c>
      <c r="Y990" s="22" t="str">
        <f t="shared" si="540"/>
        <v/>
      </c>
      <c r="Z990" s="22" t="str">
        <f t="shared" si="541"/>
        <v/>
      </c>
      <c r="AA990" s="22" t="str">
        <f t="shared" si="542"/>
        <v/>
      </c>
      <c r="AB990" s="22">
        <f t="shared" si="543"/>
        <v>3</v>
      </c>
      <c r="AC990" s="22">
        <f t="shared" si="544"/>
        <v>2</v>
      </c>
      <c r="AD990" s="29">
        <f t="shared" si="545"/>
        <v>7.34</v>
      </c>
      <c r="AE990" s="22">
        <f t="shared" si="546"/>
        <v>8</v>
      </c>
      <c r="AF990" s="22">
        <f t="shared" si="547"/>
        <v>8</v>
      </c>
      <c r="AG990" s="22">
        <f t="shared" si="548"/>
        <v>1</v>
      </c>
      <c r="AH990" s="22">
        <f t="shared" si="549"/>
        <v>0</v>
      </c>
      <c r="AI990" s="22">
        <f t="shared" si="550"/>
        <v>0</v>
      </c>
      <c r="AJ990" s="31">
        <f t="shared" si="551"/>
        <v>34.1</v>
      </c>
      <c r="AK990" s="22">
        <f t="shared" si="552"/>
        <v>46</v>
      </c>
      <c r="AL990" s="22">
        <f t="shared" si="553"/>
        <v>34</v>
      </c>
      <c r="AM990" s="22">
        <f t="shared" si="554"/>
        <v>28</v>
      </c>
      <c r="AN990" s="22">
        <f t="shared" si="555"/>
        <v>9</v>
      </c>
      <c r="AO990" s="22">
        <f t="shared" si="556"/>
        <v>39</v>
      </c>
      <c r="AP990" s="22">
        <f t="shared" si="557"/>
        <v>7</v>
      </c>
      <c r="AQ990" s="2">
        <f t="shared" si="558"/>
        <v>0.313</v>
      </c>
    </row>
    <row r="991" spans="1:43" x14ac:dyDescent="0.25">
      <c r="A991" s="26" t="str">
        <f t="shared" si="559"/>
        <v/>
      </c>
      <c r="B991" t="s">
        <v>6933</v>
      </c>
      <c r="C991" t="s">
        <v>64</v>
      </c>
      <c r="D991" t="s">
        <v>37</v>
      </c>
      <c r="E991" t="s">
        <v>4648</v>
      </c>
      <c r="F991">
        <v>2026</v>
      </c>
      <c r="G991" t="s">
        <v>5657</v>
      </c>
      <c r="H991" s="4">
        <v>46170</v>
      </c>
      <c r="I991" s="4" t="str">
        <f t="shared" si="525"/>
        <v>Southland</v>
      </c>
      <c r="J991" s="2" t="str">
        <f t="shared" si="526"/>
        <v/>
      </c>
      <c r="K991" s="2" t="str">
        <f t="shared" si="527"/>
        <v/>
      </c>
      <c r="L991" s="2" t="str">
        <f t="shared" si="528"/>
        <v/>
      </c>
      <c r="M991" s="2" t="str">
        <f t="shared" si="529"/>
        <v/>
      </c>
      <c r="N991" s="22" t="str" cm="1">
        <f t="array" ref="N991">IFERROR(INDEX(Stats_Hit_GP,MATCH($B991,Stats_Hit_Player,0)),"")</f>
        <v/>
      </c>
      <c r="O991" s="22" t="str">
        <f t="shared" si="530"/>
        <v/>
      </c>
      <c r="P991" s="22" t="str">
        <f t="shared" si="531"/>
        <v/>
      </c>
      <c r="Q991" s="22" t="str">
        <f t="shared" si="532"/>
        <v/>
      </c>
      <c r="R991" s="22" t="str">
        <f t="shared" si="533"/>
        <v/>
      </c>
      <c r="S991" s="22" t="str">
        <f t="shared" si="534"/>
        <v/>
      </c>
      <c r="T991" s="22" t="str">
        <f t="shared" si="535"/>
        <v/>
      </c>
      <c r="U991" s="22" t="str">
        <f t="shared" si="536"/>
        <v/>
      </c>
      <c r="V991" s="22" t="str">
        <f t="shared" si="537"/>
        <v/>
      </c>
      <c r="W991" s="22" t="str">
        <f t="shared" si="538"/>
        <v/>
      </c>
      <c r="X991" s="22" t="str">
        <f t="shared" si="539"/>
        <v/>
      </c>
      <c r="Y991" s="22" t="str">
        <f t="shared" si="540"/>
        <v/>
      </c>
      <c r="Z991" s="22" t="str">
        <f t="shared" si="541"/>
        <v/>
      </c>
      <c r="AA991" s="22" t="str">
        <f t="shared" si="542"/>
        <v/>
      </c>
      <c r="AB991" s="22">
        <f t="shared" si="543"/>
        <v>4</v>
      </c>
      <c r="AC991" s="22">
        <f t="shared" si="544"/>
        <v>2</v>
      </c>
      <c r="AD991" s="29">
        <f t="shared" si="545"/>
        <v>3.51</v>
      </c>
      <c r="AE991" s="22">
        <f t="shared" si="546"/>
        <v>14</v>
      </c>
      <c r="AF991" s="22">
        <f t="shared" si="547"/>
        <v>14</v>
      </c>
      <c r="AG991" s="22">
        <f t="shared" si="548"/>
        <v>2</v>
      </c>
      <c r="AH991" s="22">
        <f t="shared" si="549"/>
        <v>0</v>
      </c>
      <c r="AI991" s="22">
        <f t="shared" si="550"/>
        <v>0</v>
      </c>
      <c r="AJ991" s="31">
        <f t="shared" si="551"/>
        <v>84.2</v>
      </c>
      <c r="AK991" s="22">
        <f t="shared" si="552"/>
        <v>74</v>
      </c>
      <c r="AL991" s="22">
        <f t="shared" si="553"/>
        <v>37</v>
      </c>
      <c r="AM991" s="22">
        <f t="shared" si="554"/>
        <v>33</v>
      </c>
      <c r="AN991" s="22">
        <f t="shared" si="555"/>
        <v>18</v>
      </c>
      <c r="AO991" s="22">
        <f t="shared" si="556"/>
        <v>81</v>
      </c>
      <c r="AP991" s="22">
        <f t="shared" si="557"/>
        <v>5</v>
      </c>
      <c r="AQ991" s="2">
        <f t="shared" si="558"/>
        <v>0.23300000000000001</v>
      </c>
    </row>
    <row r="992" spans="1:43" x14ac:dyDescent="0.25">
      <c r="A992" s="26" t="str">
        <f t="shared" si="559"/>
        <v/>
      </c>
      <c r="B992" t="s">
        <v>2321</v>
      </c>
      <c r="C992" t="s">
        <v>44</v>
      </c>
      <c r="D992" t="s">
        <v>37</v>
      </c>
      <c r="E992" t="s">
        <v>2322</v>
      </c>
      <c r="F992">
        <v>2026</v>
      </c>
      <c r="G992" t="s">
        <v>5657</v>
      </c>
      <c r="H992" s="4">
        <v>46170</v>
      </c>
      <c r="I992" s="4" t="str">
        <f t="shared" si="525"/>
        <v>Conference USA</v>
      </c>
      <c r="J992" s="2">
        <f t="shared" si="526"/>
        <v>0.29299999999999998</v>
      </c>
      <c r="K992" s="2">
        <f t="shared" si="527"/>
        <v>0.39</v>
      </c>
      <c r="L992" s="2">
        <f t="shared" si="528"/>
        <v>0.53400000000000003</v>
      </c>
      <c r="M992" s="2">
        <f t="shared" si="529"/>
        <v>0.92400000000000004</v>
      </c>
      <c r="N992" s="22" cm="1">
        <f t="array" ref="N992">IFERROR(INDEX(Stats_Hit_GP,MATCH($B992,Stats_Hit_Player,0)),"")</f>
        <v>48</v>
      </c>
      <c r="O992" s="22">
        <f t="shared" si="530"/>
        <v>224</v>
      </c>
      <c r="P992" s="22">
        <f t="shared" si="531"/>
        <v>191</v>
      </c>
      <c r="Q992" s="22">
        <f t="shared" si="532"/>
        <v>44</v>
      </c>
      <c r="R992" s="22">
        <f t="shared" si="533"/>
        <v>56</v>
      </c>
      <c r="S992" s="22">
        <f t="shared" si="534"/>
        <v>10</v>
      </c>
      <c r="T992" s="22">
        <f t="shared" si="535"/>
        <v>0</v>
      </c>
      <c r="U992" s="22">
        <f t="shared" si="536"/>
        <v>12</v>
      </c>
      <c r="V992" s="22">
        <f t="shared" si="537"/>
        <v>32</v>
      </c>
      <c r="W992" s="22">
        <f t="shared" si="538"/>
        <v>12</v>
      </c>
      <c r="X992" s="22">
        <f t="shared" si="539"/>
        <v>19</v>
      </c>
      <c r="Y992" s="22">
        <f t="shared" si="540"/>
        <v>43</v>
      </c>
      <c r="Z992" s="22">
        <f t="shared" si="541"/>
        <v>1</v>
      </c>
      <c r="AA992" s="22">
        <f t="shared" si="542"/>
        <v>0</v>
      </c>
      <c r="AB992" s="22" t="str">
        <f t="shared" si="543"/>
        <v/>
      </c>
      <c r="AC992" s="22" t="str">
        <f t="shared" si="544"/>
        <v/>
      </c>
      <c r="AD992" s="29" t="str">
        <f t="shared" si="545"/>
        <v/>
      </c>
      <c r="AE992" s="22" t="str">
        <f t="shared" si="546"/>
        <v/>
      </c>
      <c r="AF992" s="22" t="str">
        <f t="shared" si="547"/>
        <v/>
      </c>
      <c r="AG992" s="22" t="str">
        <f t="shared" si="548"/>
        <v/>
      </c>
      <c r="AH992" s="22" t="str">
        <f t="shared" si="549"/>
        <v/>
      </c>
      <c r="AI992" s="22" t="str">
        <f t="shared" si="550"/>
        <v/>
      </c>
      <c r="AJ992" s="31" t="str">
        <f t="shared" si="551"/>
        <v/>
      </c>
      <c r="AK992" s="22" t="str">
        <f t="shared" si="552"/>
        <v/>
      </c>
      <c r="AL992" s="22" t="str">
        <f t="shared" si="553"/>
        <v/>
      </c>
      <c r="AM992" s="22" t="str">
        <f t="shared" si="554"/>
        <v/>
      </c>
      <c r="AN992" s="22" t="str">
        <f t="shared" si="555"/>
        <v/>
      </c>
      <c r="AO992" s="22" t="str">
        <f t="shared" si="556"/>
        <v/>
      </c>
      <c r="AP992" s="22" t="str">
        <f t="shared" si="557"/>
        <v/>
      </c>
      <c r="AQ992" s="2" t="str">
        <f t="shared" si="558"/>
        <v/>
      </c>
    </row>
    <row r="993" spans="1:43" x14ac:dyDescent="0.25">
      <c r="A993" s="26">
        <f t="shared" si="559"/>
        <v>1</v>
      </c>
      <c r="B993" t="s">
        <v>455</v>
      </c>
      <c r="C993" t="s">
        <v>42</v>
      </c>
      <c r="D993" t="s">
        <v>29</v>
      </c>
      <c r="E993" t="s">
        <v>440</v>
      </c>
      <c r="F993">
        <v>2026</v>
      </c>
      <c r="G993" t="s">
        <v>5657</v>
      </c>
      <c r="H993" s="4">
        <v>46170</v>
      </c>
      <c r="I993" s="4" t="str">
        <f t="shared" si="525"/>
        <v>ACC</v>
      </c>
      <c r="J993" s="2">
        <f t="shared" si="526"/>
        <v>9.0999999999999998E-2</v>
      </c>
      <c r="K993" s="2">
        <f t="shared" si="527"/>
        <v>0.16700000000000001</v>
      </c>
      <c r="L993" s="2">
        <f t="shared" si="528"/>
        <v>9.0999999999999998E-2</v>
      </c>
      <c r="M993" s="2">
        <f t="shared" si="529"/>
        <v>0.25800000000000001</v>
      </c>
      <c r="N993" s="22" cm="1">
        <f t="array" ref="N993">IFERROR(INDEX(Stats_Hit_GP,MATCH($B993,Stats_Hit_Player,0)),"")</f>
        <v>7</v>
      </c>
      <c r="O993" s="22">
        <f t="shared" si="530"/>
        <v>12</v>
      </c>
      <c r="P993" s="22">
        <f t="shared" si="531"/>
        <v>11</v>
      </c>
      <c r="Q993" s="22">
        <f t="shared" si="532"/>
        <v>1</v>
      </c>
      <c r="R993" s="22">
        <f t="shared" si="533"/>
        <v>1</v>
      </c>
      <c r="S993" s="22">
        <f t="shared" si="534"/>
        <v>0</v>
      </c>
      <c r="T993" s="22">
        <f t="shared" si="535"/>
        <v>0</v>
      </c>
      <c r="U993" s="22">
        <f t="shared" si="536"/>
        <v>0</v>
      </c>
      <c r="V993" s="22">
        <f t="shared" si="537"/>
        <v>1</v>
      </c>
      <c r="W993" s="22">
        <f t="shared" si="538"/>
        <v>0</v>
      </c>
      <c r="X993" s="22">
        <f t="shared" si="539"/>
        <v>1</v>
      </c>
      <c r="Y993" s="22">
        <f t="shared" si="540"/>
        <v>2</v>
      </c>
      <c r="Z993" s="22">
        <f t="shared" si="541"/>
        <v>0</v>
      </c>
      <c r="AA993" s="22">
        <f t="shared" si="542"/>
        <v>0</v>
      </c>
      <c r="AB993" s="22" t="str">
        <f t="shared" si="543"/>
        <v/>
      </c>
      <c r="AC993" s="22" t="str">
        <f t="shared" si="544"/>
        <v/>
      </c>
      <c r="AD993" s="29" t="str">
        <f t="shared" si="545"/>
        <v/>
      </c>
      <c r="AE993" s="22" t="str">
        <f t="shared" si="546"/>
        <v/>
      </c>
      <c r="AF993" s="22" t="str">
        <f t="shared" si="547"/>
        <v/>
      </c>
      <c r="AG993" s="22" t="str">
        <f t="shared" si="548"/>
        <v/>
      </c>
      <c r="AH993" s="22" t="str">
        <f t="shared" si="549"/>
        <v/>
      </c>
      <c r="AI993" s="22" t="str">
        <f t="shared" si="550"/>
        <v/>
      </c>
      <c r="AJ993" s="31" t="str">
        <f t="shared" si="551"/>
        <v/>
      </c>
      <c r="AK993" s="22" t="str">
        <f t="shared" si="552"/>
        <v/>
      </c>
      <c r="AL993" s="22" t="str">
        <f t="shared" si="553"/>
        <v/>
      </c>
      <c r="AM993" s="22" t="str">
        <f t="shared" si="554"/>
        <v/>
      </c>
      <c r="AN993" s="22" t="str">
        <f t="shared" si="555"/>
        <v/>
      </c>
      <c r="AO993" s="22" t="str">
        <f t="shared" si="556"/>
        <v/>
      </c>
      <c r="AP993" s="22" t="str">
        <f t="shared" si="557"/>
        <v/>
      </c>
      <c r="AQ993" s="2" t="str">
        <f t="shared" si="558"/>
        <v/>
      </c>
    </row>
    <row r="994" spans="1:43" x14ac:dyDescent="0.25">
      <c r="A994" s="26" t="str">
        <f t="shared" si="559"/>
        <v/>
      </c>
      <c r="B994" t="s">
        <v>6934</v>
      </c>
      <c r="C994" t="s">
        <v>64</v>
      </c>
      <c r="D994" t="s">
        <v>24</v>
      </c>
      <c r="E994" t="s">
        <v>4805</v>
      </c>
      <c r="F994">
        <v>2026</v>
      </c>
      <c r="G994" t="s">
        <v>5657</v>
      </c>
      <c r="H994" s="4">
        <v>46170</v>
      </c>
      <c r="I994" s="4" t="str">
        <f t="shared" si="525"/>
        <v>Summit</v>
      </c>
      <c r="J994" s="2" t="str">
        <f t="shared" si="526"/>
        <v/>
      </c>
      <c r="K994" s="2" t="str">
        <f t="shared" si="527"/>
        <v/>
      </c>
      <c r="L994" s="2" t="str">
        <f t="shared" si="528"/>
        <v/>
      </c>
      <c r="M994" s="2" t="str">
        <f t="shared" si="529"/>
        <v/>
      </c>
      <c r="N994" s="22" t="str" cm="1">
        <f t="array" ref="N994">IFERROR(INDEX(Stats_Hit_GP,MATCH($B994,Stats_Hit_Player,0)),"")</f>
        <v/>
      </c>
      <c r="O994" s="22" t="str">
        <f t="shared" si="530"/>
        <v/>
      </c>
      <c r="P994" s="22" t="str">
        <f t="shared" si="531"/>
        <v/>
      </c>
      <c r="Q994" s="22" t="str">
        <f t="shared" si="532"/>
        <v/>
      </c>
      <c r="R994" s="22" t="str">
        <f t="shared" si="533"/>
        <v/>
      </c>
      <c r="S994" s="22" t="str">
        <f t="shared" si="534"/>
        <v/>
      </c>
      <c r="T994" s="22" t="str">
        <f t="shared" si="535"/>
        <v/>
      </c>
      <c r="U994" s="22" t="str">
        <f t="shared" si="536"/>
        <v/>
      </c>
      <c r="V994" s="22" t="str">
        <f t="shared" si="537"/>
        <v/>
      </c>
      <c r="W994" s="22" t="str">
        <f t="shared" si="538"/>
        <v/>
      </c>
      <c r="X994" s="22" t="str">
        <f t="shared" si="539"/>
        <v/>
      </c>
      <c r="Y994" s="22" t="str">
        <f t="shared" si="540"/>
        <v/>
      </c>
      <c r="Z994" s="22" t="str">
        <f t="shared" si="541"/>
        <v/>
      </c>
      <c r="AA994" s="22" t="str">
        <f t="shared" si="542"/>
        <v/>
      </c>
      <c r="AB994" s="22">
        <f t="shared" si="543"/>
        <v>3</v>
      </c>
      <c r="AC994" s="22">
        <f t="shared" si="544"/>
        <v>5</v>
      </c>
      <c r="AD994" s="29">
        <f t="shared" si="545"/>
        <v>5.29</v>
      </c>
      <c r="AE994" s="22">
        <f t="shared" si="546"/>
        <v>14</v>
      </c>
      <c r="AF994" s="22">
        <f t="shared" si="547"/>
        <v>13</v>
      </c>
      <c r="AG994" s="22">
        <f t="shared" si="548"/>
        <v>0</v>
      </c>
      <c r="AH994" s="22">
        <f t="shared" si="549"/>
        <v>0</v>
      </c>
      <c r="AI994" s="22">
        <f t="shared" si="550"/>
        <v>0</v>
      </c>
      <c r="AJ994" s="31">
        <f t="shared" si="551"/>
        <v>64.2</v>
      </c>
      <c r="AK994" s="22">
        <f t="shared" si="552"/>
        <v>78</v>
      </c>
      <c r="AL994" s="22">
        <f t="shared" si="553"/>
        <v>42</v>
      </c>
      <c r="AM994" s="22">
        <f t="shared" si="554"/>
        <v>38</v>
      </c>
      <c r="AN994" s="22">
        <f t="shared" si="555"/>
        <v>24</v>
      </c>
      <c r="AO994" s="22">
        <f t="shared" si="556"/>
        <v>55</v>
      </c>
      <c r="AP994" s="22">
        <f t="shared" si="557"/>
        <v>4</v>
      </c>
      <c r="AQ994" s="2">
        <f t="shared" si="558"/>
        <v>0.29799999999999999</v>
      </c>
    </row>
    <row r="995" spans="1:43" x14ac:dyDescent="0.25">
      <c r="A995" s="26" t="str">
        <f t="shared" si="559"/>
        <v/>
      </c>
      <c r="B995" t="s">
        <v>6935</v>
      </c>
      <c r="C995" t="s">
        <v>64</v>
      </c>
      <c r="D995" t="s">
        <v>24</v>
      </c>
      <c r="E995" t="s">
        <v>4805</v>
      </c>
      <c r="F995">
        <v>2026</v>
      </c>
      <c r="G995" t="s">
        <v>5657</v>
      </c>
      <c r="H995" s="4">
        <v>46170</v>
      </c>
      <c r="I995" s="4" t="str">
        <f t="shared" si="525"/>
        <v>Summit</v>
      </c>
      <c r="J995" s="2" t="str">
        <f t="shared" si="526"/>
        <v/>
      </c>
      <c r="K995" s="2" t="str">
        <f t="shared" si="527"/>
        <v/>
      </c>
      <c r="L995" s="2" t="str">
        <f t="shared" si="528"/>
        <v/>
      </c>
      <c r="M995" s="2" t="str">
        <f t="shared" si="529"/>
        <v/>
      </c>
      <c r="N995" s="22" t="str" cm="1">
        <f t="array" ref="N995">IFERROR(INDEX(Stats_Hit_GP,MATCH($B995,Stats_Hit_Player,0)),"")</f>
        <v/>
      </c>
      <c r="O995" s="22" t="str">
        <f t="shared" si="530"/>
        <v/>
      </c>
      <c r="P995" s="22" t="str">
        <f t="shared" si="531"/>
        <v/>
      </c>
      <c r="Q995" s="22" t="str">
        <f t="shared" si="532"/>
        <v/>
      </c>
      <c r="R995" s="22" t="str">
        <f t="shared" si="533"/>
        <v/>
      </c>
      <c r="S995" s="22" t="str">
        <f t="shared" si="534"/>
        <v/>
      </c>
      <c r="T995" s="22" t="str">
        <f t="shared" si="535"/>
        <v/>
      </c>
      <c r="U995" s="22" t="str">
        <f t="shared" si="536"/>
        <v/>
      </c>
      <c r="V995" s="22" t="str">
        <f t="shared" si="537"/>
        <v/>
      </c>
      <c r="W995" s="22" t="str">
        <f t="shared" si="538"/>
        <v/>
      </c>
      <c r="X995" s="22" t="str">
        <f t="shared" si="539"/>
        <v/>
      </c>
      <c r="Y995" s="22" t="str">
        <f t="shared" si="540"/>
        <v/>
      </c>
      <c r="Z995" s="22" t="str">
        <f t="shared" si="541"/>
        <v/>
      </c>
      <c r="AA995" s="22" t="str">
        <f t="shared" si="542"/>
        <v/>
      </c>
      <c r="AB995" s="22">
        <f t="shared" si="543"/>
        <v>1</v>
      </c>
      <c r="AC995" s="22">
        <f t="shared" si="544"/>
        <v>1</v>
      </c>
      <c r="AD995" s="29">
        <f t="shared" si="545"/>
        <v>7.97</v>
      </c>
      <c r="AE995" s="22">
        <f t="shared" si="546"/>
        <v>22</v>
      </c>
      <c r="AF995" s="22">
        <f t="shared" si="547"/>
        <v>0</v>
      </c>
      <c r="AG995" s="22">
        <f t="shared" si="548"/>
        <v>0</v>
      </c>
      <c r="AH995" s="22">
        <f t="shared" si="549"/>
        <v>0</v>
      </c>
      <c r="AI995" s="22">
        <f t="shared" si="550"/>
        <v>1</v>
      </c>
      <c r="AJ995" s="31">
        <f t="shared" si="551"/>
        <v>20.100000000000001</v>
      </c>
      <c r="AK995" s="22">
        <f t="shared" si="552"/>
        <v>31</v>
      </c>
      <c r="AL995" s="22">
        <f t="shared" si="553"/>
        <v>18</v>
      </c>
      <c r="AM995" s="22">
        <f t="shared" si="554"/>
        <v>18</v>
      </c>
      <c r="AN995" s="22">
        <f t="shared" si="555"/>
        <v>7</v>
      </c>
      <c r="AO995" s="22">
        <f t="shared" si="556"/>
        <v>18</v>
      </c>
      <c r="AP995" s="22">
        <f t="shared" si="557"/>
        <v>3</v>
      </c>
      <c r="AQ995" s="2">
        <f t="shared" si="558"/>
        <v>0.36899999999999999</v>
      </c>
    </row>
    <row r="996" spans="1:43" x14ac:dyDescent="0.25">
      <c r="A996" s="26">
        <f t="shared" si="559"/>
        <v>1</v>
      </c>
      <c r="B996" t="s">
        <v>2175</v>
      </c>
      <c r="C996" t="s">
        <v>40</v>
      </c>
      <c r="D996" t="s">
        <v>29</v>
      </c>
      <c r="E996" t="s">
        <v>2158</v>
      </c>
      <c r="F996">
        <v>2026</v>
      </c>
      <c r="G996" t="s">
        <v>5657</v>
      </c>
      <c r="H996" s="4">
        <v>46170</v>
      </c>
      <c r="I996" s="4" t="str">
        <f t="shared" si="525"/>
        <v>Big West</v>
      </c>
      <c r="J996" s="2">
        <f t="shared" si="526"/>
        <v>7.0999999999999994E-2</v>
      </c>
      <c r="K996" s="2">
        <f t="shared" si="527"/>
        <v>0.23499999999999999</v>
      </c>
      <c r="L996" s="2">
        <f t="shared" si="528"/>
        <v>7.0999999999999994E-2</v>
      </c>
      <c r="M996" s="2">
        <f t="shared" si="529"/>
        <v>0.307</v>
      </c>
      <c r="N996" s="22" cm="1">
        <f t="array" ref="N996">IFERROR(INDEX(Stats_Hit_GP,MATCH($B996,Stats_Hit_Player,0)),"")</f>
        <v>7</v>
      </c>
      <c r="O996" s="22">
        <f t="shared" si="530"/>
        <v>17</v>
      </c>
      <c r="P996" s="22">
        <f t="shared" si="531"/>
        <v>14</v>
      </c>
      <c r="Q996" s="22">
        <f t="shared" si="532"/>
        <v>2</v>
      </c>
      <c r="R996" s="22">
        <f t="shared" si="533"/>
        <v>1</v>
      </c>
      <c r="S996" s="22">
        <f t="shared" si="534"/>
        <v>0</v>
      </c>
      <c r="T996" s="22">
        <f t="shared" si="535"/>
        <v>0</v>
      </c>
      <c r="U996" s="22">
        <f t="shared" si="536"/>
        <v>0</v>
      </c>
      <c r="V996" s="22">
        <f t="shared" si="537"/>
        <v>1</v>
      </c>
      <c r="W996" s="22">
        <f t="shared" si="538"/>
        <v>2</v>
      </c>
      <c r="X996" s="22">
        <f t="shared" si="539"/>
        <v>1</v>
      </c>
      <c r="Y996" s="22">
        <f t="shared" si="540"/>
        <v>5</v>
      </c>
      <c r="Z996" s="22">
        <f t="shared" si="541"/>
        <v>0</v>
      </c>
      <c r="AA996" s="22">
        <f t="shared" si="542"/>
        <v>0</v>
      </c>
      <c r="AB996" s="22" t="str">
        <f t="shared" si="543"/>
        <v/>
      </c>
      <c r="AC996" s="22" t="str">
        <f t="shared" si="544"/>
        <v/>
      </c>
      <c r="AD996" s="29" t="str">
        <f t="shared" si="545"/>
        <v/>
      </c>
      <c r="AE996" s="22" t="str">
        <f t="shared" si="546"/>
        <v/>
      </c>
      <c r="AF996" s="22" t="str">
        <f t="shared" si="547"/>
        <v/>
      </c>
      <c r="AG996" s="22" t="str">
        <f t="shared" si="548"/>
        <v/>
      </c>
      <c r="AH996" s="22" t="str">
        <f t="shared" si="549"/>
        <v/>
      </c>
      <c r="AI996" s="22" t="str">
        <f t="shared" si="550"/>
        <v/>
      </c>
      <c r="AJ996" s="31" t="str">
        <f t="shared" si="551"/>
        <v/>
      </c>
      <c r="AK996" s="22" t="str">
        <f t="shared" si="552"/>
        <v/>
      </c>
      <c r="AL996" s="22" t="str">
        <f t="shared" si="553"/>
        <v/>
      </c>
      <c r="AM996" s="22" t="str">
        <f t="shared" si="554"/>
        <v/>
      </c>
      <c r="AN996" s="22" t="str">
        <f t="shared" si="555"/>
        <v/>
      </c>
      <c r="AO996" s="22" t="str">
        <f t="shared" si="556"/>
        <v/>
      </c>
      <c r="AP996" s="22" t="str">
        <f t="shared" si="557"/>
        <v/>
      </c>
      <c r="AQ996" s="2" t="str">
        <f t="shared" si="558"/>
        <v/>
      </c>
    </row>
    <row r="997" spans="1:43" x14ac:dyDescent="0.25">
      <c r="A997" s="26">
        <f t="shared" si="559"/>
        <v>1</v>
      </c>
      <c r="B997" t="s">
        <v>3212</v>
      </c>
      <c r="C997" t="s">
        <v>35</v>
      </c>
      <c r="D997" t="s">
        <v>29</v>
      </c>
      <c r="E997" t="s">
        <v>3200</v>
      </c>
      <c r="F997">
        <v>2026</v>
      </c>
      <c r="G997" t="s">
        <v>5657</v>
      </c>
      <c r="H997" s="4">
        <v>46170</v>
      </c>
      <c r="I997" s="4" t="str">
        <f t="shared" si="525"/>
        <v>Mid-American</v>
      </c>
      <c r="J997" s="2">
        <f t="shared" si="526"/>
        <v>0.17699999999999999</v>
      </c>
      <c r="K997" s="2">
        <f t="shared" si="527"/>
        <v>0.30399999999999999</v>
      </c>
      <c r="L997" s="2">
        <f t="shared" si="528"/>
        <v>0.29199999999999998</v>
      </c>
      <c r="M997" s="2">
        <f t="shared" si="529"/>
        <v>0.59599999999999997</v>
      </c>
      <c r="N997" s="22" cm="1">
        <f t="array" ref="N997">IFERROR(INDEX(Stats_Hit_GP,MATCH($B997,Stats_Hit_Player,0)),"")</f>
        <v>34</v>
      </c>
      <c r="O997" s="22">
        <f t="shared" si="530"/>
        <v>116</v>
      </c>
      <c r="P997" s="22">
        <f t="shared" si="531"/>
        <v>96</v>
      </c>
      <c r="Q997" s="22">
        <f t="shared" si="532"/>
        <v>21</v>
      </c>
      <c r="R997" s="22">
        <f t="shared" si="533"/>
        <v>17</v>
      </c>
      <c r="S997" s="22">
        <f t="shared" si="534"/>
        <v>3</v>
      </c>
      <c r="T997" s="22">
        <f t="shared" si="535"/>
        <v>1</v>
      </c>
      <c r="U997" s="22">
        <f t="shared" si="536"/>
        <v>2</v>
      </c>
      <c r="V997" s="22">
        <f t="shared" si="537"/>
        <v>16</v>
      </c>
      <c r="W997" s="22">
        <f t="shared" si="538"/>
        <v>4</v>
      </c>
      <c r="X997" s="22">
        <f t="shared" si="539"/>
        <v>14</v>
      </c>
      <c r="Y997" s="22">
        <f t="shared" si="540"/>
        <v>31</v>
      </c>
      <c r="Z997" s="22">
        <f t="shared" si="541"/>
        <v>9</v>
      </c>
      <c r="AA997" s="22">
        <f t="shared" si="542"/>
        <v>0</v>
      </c>
      <c r="AB997" s="22">
        <f t="shared" si="543"/>
        <v>1</v>
      </c>
      <c r="AC997" s="22">
        <f t="shared" si="544"/>
        <v>3</v>
      </c>
      <c r="AD997" s="29">
        <f t="shared" si="545"/>
        <v>8.61</v>
      </c>
      <c r="AE997" s="22">
        <f t="shared" si="546"/>
        <v>17</v>
      </c>
      <c r="AF997" s="22">
        <f t="shared" si="547"/>
        <v>6</v>
      </c>
      <c r="AG997" s="22">
        <f t="shared" si="548"/>
        <v>0</v>
      </c>
      <c r="AH997" s="22">
        <f t="shared" si="549"/>
        <v>0</v>
      </c>
      <c r="AI997" s="22">
        <f t="shared" si="550"/>
        <v>0</v>
      </c>
      <c r="AJ997" s="31">
        <f t="shared" si="551"/>
        <v>46</v>
      </c>
      <c r="AK997" s="22">
        <f t="shared" si="552"/>
        <v>56</v>
      </c>
      <c r="AL997" s="22">
        <f t="shared" si="553"/>
        <v>47</v>
      </c>
      <c r="AM997" s="22">
        <f t="shared" si="554"/>
        <v>44</v>
      </c>
      <c r="AN997" s="22">
        <f t="shared" si="555"/>
        <v>28</v>
      </c>
      <c r="AO997" s="22">
        <f t="shared" si="556"/>
        <v>43</v>
      </c>
      <c r="AP997" s="22">
        <f t="shared" si="557"/>
        <v>5</v>
      </c>
      <c r="AQ997" s="2">
        <f t="shared" si="558"/>
        <v>0.30299999999999999</v>
      </c>
    </row>
    <row r="998" spans="1:43" x14ac:dyDescent="0.25">
      <c r="A998" s="26" t="str">
        <f t="shared" si="559"/>
        <v/>
      </c>
      <c r="B998" t="s">
        <v>6936</v>
      </c>
      <c r="C998" t="s">
        <v>64</v>
      </c>
      <c r="D998" t="s">
        <v>37</v>
      </c>
      <c r="E998" t="s">
        <v>5153</v>
      </c>
      <c r="F998">
        <v>2026</v>
      </c>
      <c r="G998" t="s">
        <v>5657</v>
      </c>
      <c r="H998" s="4">
        <v>46170</v>
      </c>
      <c r="I998" s="4" t="str">
        <f t="shared" si="525"/>
        <v>Southwestern Athletic</v>
      </c>
      <c r="J998" s="2" t="str">
        <f t="shared" si="526"/>
        <v/>
      </c>
      <c r="K998" s="2" t="str">
        <f t="shared" si="527"/>
        <v/>
      </c>
      <c r="L998" s="2" t="str">
        <f t="shared" si="528"/>
        <v/>
      </c>
      <c r="M998" s="2" t="str">
        <f t="shared" si="529"/>
        <v/>
      </c>
      <c r="N998" s="22" t="str" cm="1">
        <f t="array" ref="N998">IFERROR(INDEX(Stats_Hit_GP,MATCH($B998,Stats_Hit_Player,0)),"")</f>
        <v/>
      </c>
      <c r="O998" s="22" t="str">
        <f t="shared" si="530"/>
        <v/>
      </c>
      <c r="P998" s="22" t="str">
        <f t="shared" si="531"/>
        <v/>
      </c>
      <c r="Q998" s="22" t="str">
        <f t="shared" si="532"/>
        <v/>
      </c>
      <c r="R998" s="22" t="str">
        <f t="shared" si="533"/>
        <v/>
      </c>
      <c r="S998" s="22" t="str">
        <f t="shared" si="534"/>
        <v/>
      </c>
      <c r="T998" s="22" t="str">
        <f t="shared" si="535"/>
        <v/>
      </c>
      <c r="U998" s="22" t="str">
        <f t="shared" si="536"/>
        <v/>
      </c>
      <c r="V998" s="22" t="str">
        <f t="shared" si="537"/>
        <v/>
      </c>
      <c r="W998" s="22" t="str">
        <f t="shared" si="538"/>
        <v/>
      </c>
      <c r="X998" s="22" t="str">
        <f t="shared" si="539"/>
        <v/>
      </c>
      <c r="Y998" s="22" t="str">
        <f t="shared" si="540"/>
        <v/>
      </c>
      <c r="Z998" s="22" t="str">
        <f t="shared" si="541"/>
        <v/>
      </c>
      <c r="AA998" s="22" t="str">
        <f t="shared" si="542"/>
        <v/>
      </c>
      <c r="AB998" s="22">
        <f t="shared" si="543"/>
        <v>0</v>
      </c>
      <c r="AC998" s="22">
        <f t="shared" si="544"/>
        <v>0</v>
      </c>
      <c r="AD998" s="29">
        <f t="shared" si="545"/>
        <v>14.4</v>
      </c>
      <c r="AE998" s="22">
        <f t="shared" si="546"/>
        <v>6</v>
      </c>
      <c r="AF998" s="22">
        <f t="shared" si="547"/>
        <v>0</v>
      </c>
      <c r="AG998" s="22">
        <f t="shared" si="548"/>
        <v>0</v>
      </c>
      <c r="AH998" s="22">
        <f t="shared" si="549"/>
        <v>0</v>
      </c>
      <c r="AI998" s="22">
        <f t="shared" si="550"/>
        <v>0</v>
      </c>
      <c r="AJ998" s="31">
        <f t="shared" si="551"/>
        <v>5</v>
      </c>
      <c r="AK998" s="22">
        <f t="shared" si="552"/>
        <v>6</v>
      </c>
      <c r="AL998" s="22">
        <f t="shared" si="553"/>
        <v>8</v>
      </c>
      <c r="AM998" s="22">
        <f t="shared" si="554"/>
        <v>8</v>
      </c>
      <c r="AN998" s="22">
        <f t="shared" si="555"/>
        <v>9</v>
      </c>
      <c r="AO998" s="22">
        <f t="shared" si="556"/>
        <v>7</v>
      </c>
      <c r="AP998" s="22">
        <f t="shared" si="557"/>
        <v>0</v>
      </c>
      <c r="AQ998" s="2">
        <f t="shared" si="558"/>
        <v>0.316</v>
      </c>
    </row>
    <row r="999" spans="1:43" x14ac:dyDescent="0.25">
      <c r="A999" s="26" t="str">
        <f t="shared" si="559"/>
        <v/>
      </c>
      <c r="B999" t="s">
        <v>3124</v>
      </c>
      <c r="C999" t="s">
        <v>25</v>
      </c>
      <c r="D999" t="s">
        <v>37</v>
      </c>
      <c r="E999" t="s">
        <v>3115</v>
      </c>
      <c r="F999">
        <v>2026</v>
      </c>
      <c r="G999" t="s">
        <v>5657</v>
      </c>
      <c r="H999" s="4">
        <v>46169</v>
      </c>
      <c r="I999" s="4" t="str">
        <f t="shared" si="525"/>
        <v>Mid-American</v>
      </c>
      <c r="J999" s="2">
        <f t="shared" si="526"/>
        <v>0.30399999999999999</v>
      </c>
      <c r="K999" s="2">
        <f t="shared" si="527"/>
        <v>0.36399999999999999</v>
      </c>
      <c r="L999" s="2">
        <f t="shared" si="528"/>
        <v>0.443</v>
      </c>
      <c r="M999" s="2">
        <f t="shared" si="529"/>
        <v>0.80700000000000005</v>
      </c>
      <c r="N999" s="22" cm="1">
        <f t="array" ref="N999">IFERROR(INDEX(Stats_Hit_GP,MATCH($B999,Stats_Hit_Player,0)),"")</f>
        <v>30</v>
      </c>
      <c r="O999" s="22">
        <f t="shared" si="530"/>
        <v>89</v>
      </c>
      <c r="P999" s="22">
        <f t="shared" si="531"/>
        <v>79</v>
      </c>
      <c r="Q999" s="22">
        <f t="shared" si="532"/>
        <v>14</v>
      </c>
      <c r="R999" s="22">
        <f t="shared" si="533"/>
        <v>24</v>
      </c>
      <c r="S999" s="22">
        <f t="shared" si="534"/>
        <v>2</v>
      </c>
      <c r="T999" s="22">
        <f t="shared" si="535"/>
        <v>0</v>
      </c>
      <c r="U999" s="22">
        <f t="shared" si="536"/>
        <v>3</v>
      </c>
      <c r="V999" s="22">
        <f t="shared" si="537"/>
        <v>16</v>
      </c>
      <c r="W999" s="22">
        <f t="shared" si="538"/>
        <v>3</v>
      </c>
      <c r="X999" s="22">
        <f t="shared" si="539"/>
        <v>5</v>
      </c>
      <c r="Y999" s="22">
        <f t="shared" si="540"/>
        <v>21</v>
      </c>
      <c r="Z999" s="22">
        <f t="shared" si="541"/>
        <v>0</v>
      </c>
      <c r="AA999" s="22">
        <f t="shared" si="542"/>
        <v>1</v>
      </c>
      <c r="AB999" s="22" t="str">
        <f t="shared" si="543"/>
        <v/>
      </c>
      <c r="AC999" s="22" t="str">
        <f t="shared" si="544"/>
        <v/>
      </c>
      <c r="AD999" s="29" t="str">
        <f t="shared" si="545"/>
        <v/>
      </c>
      <c r="AE999" s="22" t="str">
        <f t="shared" si="546"/>
        <v/>
      </c>
      <c r="AF999" s="22" t="str">
        <f t="shared" si="547"/>
        <v/>
      </c>
      <c r="AG999" s="22" t="str">
        <f t="shared" si="548"/>
        <v/>
      </c>
      <c r="AH999" s="22" t="str">
        <f t="shared" si="549"/>
        <v/>
      </c>
      <c r="AI999" s="22" t="str">
        <f t="shared" si="550"/>
        <v/>
      </c>
      <c r="AJ999" s="31" t="str">
        <f t="shared" si="551"/>
        <v/>
      </c>
      <c r="AK999" s="22" t="str">
        <f t="shared" si="552"/>
        <v/>
      </c>
      <c r="AL999" s="22" t="str">
        <f t="shared" si="553"/>
        <v/>
      </c>
      <c r="AM999" s="22" t="str">
        <f t="shared" si="554"/>
        <v/>
      </c>
      <c r="AN999" s="22" t="str">
        <f t="shared" si="555"/>
        <v/>
      </c>
      <c r="AO999" s="22" t="str">
        <f t="shared" si="556"/>
        <v/>
      </c>
      <c r="AP999" s="22" t="str">
        <f t="shared" si="557"/>
        <v/>
      </c>
      <c r="AQ999" s="2" t="str">
        <f t="shared" si="558"/>
        <v/>
      </c>
    </row>
    <row r="1000" spans="1:43" x14ac:dyDescent="0.25">
      <c r="A1000" s="26" t="str">
        <f t="shared" si="559"/>
        <v/>
      </c>
      <c r="B1000" t="s">
        <v>5461</v>
      </c>
      <c r="C1000" t="s">
        <v>42</v>
      </c>
      <c r="D1000" t="s">
        <v>37</v>
      </c>
      <c r="E1000" t="s">
        <v>5448</v>
      </c>
      <c r="F1000">
        <v>2026</v>
      </c>
      <c r="G1000" t="s">
        <v>5657</v>
      </c>
      <c r="H1000" s="4">
        <v>46169</v>
      </c>
      <c r="I1000" s="4" t="str">
        <f t="shared" si="525"/>
        <v>Western Athletic</v>
      </c>
      <c r="J1000" s="2">
        <f t="shared" si="526"/>
        <v>0.20699999999999999</v>
      </c>
      <c r="K1000" s="2">
        <f t="shared" si="527"/>
        <v>0.34300000000000003</v>
      </c>
      <c r="L1000" s="2">
        <f t="shared" si="528"/>
        <v>0.44800000000000001</v>
      </c>
      <c r="M1000" s="2">
        <f t="shared" si="529"/>
        <v>0.79100000000000004</v>
      </c>
      <c r="N1000" s="22" cm="1">
        <f t="array" ref="N1000">IFERROR(INDEX(Stats_Hit_GP,MATCH($B1000,Stats_Hit_Player,0)),"")</f>
        <v>17</v>
      </c>
      <c r="O1000" s="22">
        <f t="shared" si="530"/>
        <v>35</v>
      </c>
      <c r="P1000" s="22">
        <f t="shared" si="531"/>
        <v>29</v>
      </c>
      <c r="Q1000" s="22">
        <f t="shared" si="532"/>
        <v>6</v>
      </c>
      <c r="R1000" s="22">
        <f t="shared" si="533"/>
        <v>6</v>
      </c>
      <c r="S1000" s="22">
        <f t="shared" si="534"/>
        <v>2</v>
      </c>
      <c r="T1000" s="22">
        <f t="shared" si="535"/>
        <v>1</v>
      </c>
      <c r="U1000" s="22">
        <f t="shared" si="536"/>
        <v>1</v>
      </c>
      <c r="V1000" s="22">
        <f t="shared" si="537"/>
        <v>4</v>
      </c>
      <c r="W1000" s="22">
        <f t="shared" si="538"/>
        <v>1</v>
      </c>
      <c r="X1000" s="22">
        <f t="shared" si="539"/>
        <v>5</v>
      </c>
      <c r="Y1000" s="22">
        <f t="shared" si="540"/>
        <v>10</v>
      </c>
      <c r="Z1000" s="22">
        <f t="shared" si="541"/>
        <v>0</v>
      </c>
      <c r="AA1000" s="22">
        <f t="shared" si="542"/>
        <v>0</v>
      </c>
      <c r="AB1000" s="22" t="str">
        <f t="shared" si="543"/>
        <v/>
      </c>
      <c r="AC1000" s="22" t="str">
        <f t="shared" si="544"/>
        <v/>
      </c>
      <c r="AD1000" s="29" t="str">
        <f t="shared" si="545"/>
        <v/>
      </c>
      <c r="AE1000" s="22" t="str">
        <f t="shared" si="546"/>
        <v/>
      </c>
      <c r="AF1000" s="22" t="str">
        <f t="shared" si="547"/>
        <v/>
      </c>
      <c r="AG1000" s="22" t="str">
        <f t="shared" si="548"/>
        <v/>
      </c>
      <c r="AH1000" s="22" t="str">
        <f t="shared" si="549"/>
        <v/>
      </c>
      <c r="AI1000" s="22" t="str">
        <f t="shared" si="550"/>
        <v/>
      </c>
      <c r="AJ1000" s="31" t="str">
        <f t="shared" si="551"/>
        <v/>
      </c>
      <c r="AK1000" s="22" t="str">
        <f t="shared" si="552"/>
        <v/>
      </c>
      <c r="AL1000" s="22" t="str">
        <f t="shared" si="553"/>
        <v/>
      </c>
      <c r="AM1000" s="22" t="str">
        <f t="shared" si="554"/>
        <v/>
      </c>
      <c r="AN1000" s="22" t="str">
        <f t="shared" si="555"/>
        <v/>
      </c>
      <c r="AO1000" s="22" t="str">
        <f t="shared" si="556"/>
        <v/>
      </c>
      <c r="AP1000" s="22" t="str">
        <f t="shared" si="557"/>
        <v/>
      </c>
      <c r="AQ1000" s="2" t="str">
        <f t="shared" si="558"/>
        <v/>
      </c>
    </row>
    <row r="1001" spans="1:43" x14ac:dyDescent="0.25">
      <c r="A1001" s="26" t="str">
        <f t="shared" si="559"/>
        <v/>
      </c>
      <c r="B1001" t="s">
        <v>6569</v>
      </c>
      <c r="C1001" t="s">
        <v>64</v>
      </c>
      <c r="D1001" t="s">
        <v>24</v>
      </c>
      <c r="E1001" t="s">
        <v>5448</v>
      </c>
      <c r="F1001">
        <v>2026</v>
      </c>
      <c r="G1001" t="s">
        <v>5657</v>
      </c>
      <c r="H1001" s="4">
        <v>46169</v>
      </c>
      <c r="I1001" s="4" t="str">
        <f t="shared" si="525"/>
        <v>Western Athletic</v>
      </c>
      <c r="J1001" s="2" t="str">
        <f t="shared" si="526"/>
        <v/>
      </c>
      <c r="K1001" s="2" t="str">
        <f t="shared" si="527"/>
        <v/>
      </c>
      <c r="L1001" s="2" t="str">
        <f t="shared" si="528"/>
        <v/>
      </c>
      <c r="M1001" s="2" t="str">
        <f t="shared" si="529"/>
        <v/>
      </c>
      <c r="N1001" s="22" t="str" cm="1">
        <f t="array" ref="N1001">IFERROR(INDEX(Stats_Hit_GP,MATCH($B1001,Stats_Hit_Player,0)),"")</f>
        <v/>
      </c>
      <c r="O1001" s="22" t="str">
        <f t="shared" si="530"/>
        <v/>
      </c>
      <c r="P1001" s="22" t="str">
        <f t="shared" si="531"/>
        <v/>
      </c>
      <c r="Q1001" s="22" t="str">
        <f t="shared" si="532"/>
        <v/>
      </c>
      <c r="R1001" s="22" t="str">
        <f t="shared" si="533"/>
        <v/>
      </c>
      <c r="S1001" s="22" t="str">
        <f t="shared" si="534"/>
        <v/>
      </c>
      <c r="T1001" s="22" t="str">
        <f t="shared" si="535"/>
        <v/>
      </c>
      <c r="U1001" s="22" t="str">
        <f t="shared" si="536"/>
        <v/>
      </c>
      <c r="V1001" s="22" t="str">
        <f t="shared" si="537"/>
        <v/>
      </c>
      <c r="W1001" s="22" t="str">
        <f t="shared" si="538"/>
        <v/>
      </c>
      <c r="X1001" s="22" t="str">
        <f t="shared" si="539"/>
        <v/>
      </c>
      <c r="Y1001" s="22" t="str">
        <f t="shared" si="540"/>
        <v/>
      </c>
      <c r="Z1001" s="22" t="str">
        <f t="shared" si="541"/>
        <v/>
      </c>
      <c r="AA1001" s="22" t="str">
        <f t="shared" si="542"/>
        <v/>
      </c>
      <c r="AB1001" s="22">
        <f t="shared" si="543"/>
        <v>1</v>
      </c>
      <c r="AC1001" s="22">
        <f t="shared" si="544"/>
        <v>6</v>
      </c>
      <c r="AD1001" s="29">
        <f t="shared" si="545"/>
        <v>3.92</v>
      </c>
      <c r="AE1001" s="22">
        <f t="shared" si="546"/>
        <v>14</v>
      </c>
      <c r="AF1001" s="22">
        <f t="shared" si="547"/>
        <v>1</v>
      </c>
      <c r="AG1001" s="22">
        <f t="shared" si="548"/>
        <v>0</v>
      </c>
      <c r="AH1001" s="22">
        <f t="shared" si="549"/>
        <v>0</v>
      </c>
      <c r="AI1001" s="22">
        <f t="shared" si="550"/>
        <v>1</v>
      </c>
      <c r="AJ1001" s="31">
        <f t="shared" si="551"/>
        <v>43.2</v>
      </c>
      <c r="AK1001" s="22">
        <f t="shared" si="552"/>
        <v>31</v>
      </c>
      <c r="AL1001" s="22">
        <f t="shared" si="553"/>
        <v>29</v>
      </c>
      <c r="AM1001" s="22">
        <f t="shared" si="554"/>
        <v>19</v>
      </c>
      <c r="AN1001" s="22">
        <f t="shared" si="555"/>
        <v>17</v>
      </c>
      <c r="AO1001" s="22">
        <f t="shared" si="556"/>
        <v>43</v>
      </c>
      <c r="AP1001" s="22">
        <f t="shared" si="557"/>
        <v>5</v>
      </c>
      <c r="AQ1001" s="2">
        <f t="shared" si="558"/>
        <v>0.193</v>
      </c>
    </row>
    <row r="1002" spans="1:43" x14ac:dyDescent="0.25">
      <c r="A1002" s="26" t="str">
        <f t="shared" si="559"/>
        <v/>
      </c>
      <c r="B1002" t="s">
        <v>6937</v>
      </c>
      <c r="C1002" t="s">
        <v>64</v>
      </c>
      <c r="D1002" t="s">
        <v>47</v>
      </c>
      <c r="E1002" t="s">
        <v>5448</v>
      </c>
      <c r="F1002">
        <v>2026</v>
      </c>
      <c r="G1002" t="s">
        <v>5657</v>
      </c>
      <c r="H1002" s="4">
        <v>46169</v>
      </c>
      <c r="I1002" s="4" t="str">
        <f t="shared" si="525"/>
        <v>Western Athletic</v>
      </c>
      <c r="J1002" s="2" t="str">
        <f t="shared" si="526"/>
        <v/>
      </c>
      <c r="K1002" s="2" t="str">
        <f t="shared" si="527"/>
        <v/>
      </c>
      <c r="L1002" s="2" t="str">
        <f t="shared" si="528"/>
        <v/>
      </c>
      <c r="M1002" s="2" t="str">
        <f t="shared" si="529"/>
        <v/>
      </c>
      <c r="N1002" s="22" t="str" cm="1">
        <f t="array" ref="N1002">IFERROR(INDEX(Stats_Hit_GP,MATCH($B1002,Stats_Hit_Player,0)),"")</f>
        <v/>
      </c>
      <c r="O1002" s="22" t="str">
        <f t="shared" si="530"/>
        <v/>
      </c>
      <c r="P1002" s="22" t="str">
        <f t="shared" si="531"/>
        <v/>
      </c>
      <c r="Q1002" s="22" t="str">
        <f t="shared" si="532"/>
        <v/>
      </c>
      <c r="R1002" s="22" t="str">
        <f t="shared" si="533"/>
        <v/>
      </c>
      <c r="S1002" s="22" t="str">
        <f t="shared" si="534"/>
        <v/>
      </c>
      <c r="T1002" s="22" t="str">
        <f t="shared" si="535"/>
        <v/>
      </c>
      <c r="U1002" s="22" t="str">
        <f t="shared" si="536"/>
        <v/>
      </c>
      <c r="V1002" s="22" t="str">
        <f t="shared" si="537"/>
        <v/>
      </c>
      <c r="W1002" s="22" t="str">
        <f t="shared" si="538"/>
        <v/>
      </c>
      <c r="X1002" s="22" t="str">
        <f t="shared" si="539"/>
        <v/>
      </c>
      <c r="Y1002" s="22" t="str">
        <f t="shared" si="540"/>
        <v/>
      </c>
      <c r="Z1002" s="22" t="str">
        <f t="shared" si="541"/>
        <v/>
      </c>
      <c r="AA1002" s="22" t="str">
        <f t="shared" si="542"/>
        <v/>
      </c>
      <c r="AB1002" s="22">
        <f t="shared" si="543"/>
        <v>0</v>
      </c>
      <c r="AC1002" s="22">
        <f t="shared" si="544"/>
        <v>1</v>
      </c>
      <c r="AD1002" s="29">
        <f t="shared" si="545"/>
        <v>9.6999999999999993</v>
      </c>
      <c r="AE1002" s="22">
        <f t="shared" si="546"/>
        <v>14</v>
      </c>
      <c r="AF1002" s="22">
        <f t="shared" si="547"/>
        <v>0</v>
      </c>
      <c r="AG1002" s="22">
        <f t="shared" si="548"/>
        <v>0</v>
      </c>
      <c r="AH1002" s="22">
        <f t="shared" si="549"/>
        <v>0</v>
      </c>
      <c r="AI1002" s="22">
        <f t="shared" si="550"/>
        <v>0</v>
      </c>
      <c r="AJ1002" s="31">
        <f t="shared" si="551"/>
        <v>21.1</v>
      </c>
      <c r="AK1002" s="22">
        <f t="shared" si="552"/>
        <v>29</v>
      </c>
      <c r="AL1002" s="22">
        <f t="shared" si="553"/>
        <v>23</v>
      </c>
      <c r="AM1002" s="22">
        <f t="shared" si="554"/>
        <v>23</v>
      </c>
      <c r="AN1002" s="22">
        <f t="shared" si="555"/>
        <v>8</v>
      </c>
      <c r="AO1002" s="22">
        <f t="shared" si="556"/>
        <v>17</v>
      </c>
      <c r="AP1002" s="22">
        <f t="shared" si="557"/>
        <v>8</v>
      </c>
      <c r="AQ1002" s="2">
        <f t="shared" si="558"/>
        <v>0.34100000000000003</v>
      </c>
    </row>
    <row r="1003" spans="1:43" x14ac:dyDescent="0.25">
      <c r="A1003" s="26">
        <f t="shared" si="559"/>
        <v>1</v>
      </c>
      <c r="B1003" t="s">
        <v>1450</v>
      </c>
      <c r="C1003" t="s">
        <v>40</v>
      </c>
      <c r="D1003" t="s">
        <v>29</v>
      </c>
      <c r="E1003" t="s">
        <v>1432</v>
      </c>
      <c r="F1003">
        <v>2026</v>
      </c>
      <c r="G1003" t="s">
        <v>5657</v>
      </c>
      <c r="H1003" s="4">
        <v>46169</v>
      </c>
      <c r="I1003" s="4" t="str">
        <f t="shared" si="525"/>
        <v>Big East</v>
      </c>
      <c r="J1003" s="2">
        <f t="shared" si="526"/>
        <v>0.125</v>
      </c>
      <c r="K1003" s="2">
        <f t="shared" si="527"/>
        <v>0.125</v>
      </c>
      <c r="L1003" s="2">
        <f t="shared" si="528"/>
        <v>0.125</v>
      </c>
      <c r="M1003" s="2">
        <f t="shared" si="529"/>
        <v>0.25</v>
      </c>
      <c r="N1003" s="22" cm="1">
        <f t="array" ref="N1003">IFERROR(INDEX(Stats_Hit_GP,MATCH($B1003,Stats_Hit_Player,0)),"")</f>
        <v>10</v>
      </c>
      <c r="O1003" s="22">
        <f t="shared" si="530"/>
        <v>16</v>
      </c>
      <c r="P1003" s="22">
        <f t="shared" si="531"/>
        <v>16</v>
      </c>
      <c r="Q1003" s="22">
        <f t="shared" si="532"/>
        <v>1</v>
      </c>
      <c r="R1003" s="22">
        <f t="shared" si="533"/>
        <v>2</v>
      </c>
      <c r="S1003" s="22">
        <f t="shared" si="534"/>
        <v>0</v>
      </c>
      <c r="T1003" s="22">
        <f t="shared" si="535"/>
        <v>0</v>
      </c>
      <c r="U1003" s="22">
        <f t="shared" si="536"/>
        <v>0</v>
      </c>
      <c r="V1003" s="22">
        <f t="shared" si="537"/>
        <v>1</v>
      </c>
      <c r="W1003" s="22">
        <f t="shared" si="538"/>
        <v>0</v>
      </c>
      <c r="X1003" s="22">
        <f t="shared" si="539"/>
        <v>0</v>
      </c>
      <c r="Y1003" s="22">
        <f t="shared" si="540"/>
        <v>8</v>
      </c>
      <c r="Z1003" s="22">
        <f t="shared" si="541"/>
        <v>1</v>
      </c>
      <c r="AA1003" s="22">
        <f t="shared" si="542"/>
        <v>0</v>
      </c>
      <c r="AB1003" s="22" t="str">
        <f t="shared" si="543"/>
        <v/>
      </c>
      <c r="AC1003" s="22" t="str">
        <f t="shared" si="544"/>
        <v/>
      </c>
      <c r="AD1003" s="29" t="str">
        <f t="shared" si="545"/>
        <v/>
      </c>
      <c r="AE1003" s="22" t="str">
        <f t="shared" si="546"/>
        <v/>
      </c>
      <c r="AF1003" s="22" t="str">
        <f t="shared" si="547"/>
        <v/>
      </c>
      <c r="AG1003" s="22" t="str">
        <f t="shared" si="548"/>
        <v/>
      </c>
      <c r="AH1003" s="22" t="str">
        <f t="shared" si="549"/>
        <v/>
      </c>
      <c r="AI1003" s="22" t="str">
        <f t="shared" si="550"/>
        <v/>
      </c>
      <c r="AJ1003" s="31" t="str">
        <f t="shared" si="551"/>
        <v/>
      </c>
      <c r="AK1003" s="22" t="str">
        <f t="shared" si="552"/>
        <v/>
      </c>
      <c r="AL1003" s="22" t="str">
        <f t="shared" si="553"/>
        <v/>
      </c>
      <c r="AM1003" s="22" t="str">
        <f t="shared" si="554"/>
        <v/>
      </c>
      <c r="AN1003" s="22" t="str">
        <f t="shared" si="555"/>
        <v/>
      </c>
      <c r="AO1003" s="22" t="str">
        <f t="shared" si="556"/>
        <v/>
      </c>
      <c r="AP1003" s="22" t="str">
        <f t="shared" si="557"/>
        <v/>
      </c>
      <c r="AQ1003" s="2" t="str">
        <f t="shared" si="558"/>
        <v/>
      </c>
    </row>
    <row r="1004" spans="1:43" x14ac:dyDescent="0.25">
      <c r="A1004" s="26" t="str">
        <f t="shared" si="559"/>
        <v/>
      </c>
      <c r="B1004" t="s">
        <v>5535</v>
      </c>
      <c r="C1004" t="s">
        <v>38</v>
      </c>
      <c r="D1004" t="s">
        <v>37</v>
      </c>
      <c r="E1004" t="s">
        <v>5522</v>
      </c>
      <c r="F1004">
        <v>2026</v>
      </c>
      <c r="G1004" t="s">
        <v>5657</v>
      </c>
      <c r="H1004" s="4">
        <v>46169</v>
      </c>
      <c r="I1004" s="4" t="str">
        <f t="shared" si="525"/>
        <v>West Coast</v>
      </c>
      <c r="J1004" s="2">
        <f t="shared" si="526"/>
        <v>0.22</v>
      </c>
      <c r="K1004" s="2">
        <f t="shared" si="527"/>
        <v>0.33900000000000002</v>
      </c>
      <c r="L1004" s="2">
        <f t="shared" si="528"/>
        <v>0.38</v>
      </c>
      <c r="M1004" s="2">
        <f t="shared" si="529"/>
        <v>0.71899999999999997</v>
      </c>
      <c r="N1004" s="22" cm="1">
        <f t="array" ref="N1004">IFERROR(INDEX(Stats_Hit_GP,MATCH($B1004,Stats_Hit_Player,0)),"")</f>
        <v>25</v>
      </c>
      <c r="O1004" s="22">
        <f t="shared" si="530"/>
        <v>60</v>
      </c>
      <c r="P1004" s="22">
        <f t="shared" si="531"/>
        <v>50</v>
      </c>
      <c r="Q1004" s="22">
        <f t="shared" si="532"/>
        <v>6</v>
      </c>
      <c r="R1004" s="22">
        <f t="shared" si="533"/>
        <v>11</v>
      </c>
      <c r="S1004" s="22">
        <f t="shared" si="534"/>
        <v>5</v>
      </c>
      <c r="T1004" s="22">
        <f t="shared" si="535"/>
        <v>0</v>
      </c>
      <c r="U1004" s="22">
        <f t="shared" si="536"/>
        <v>1</v>
      </c>
      <c r="V1004" s="22">
        <f t="shared" si="537"/>
        <v>5</v>
      </c>
      <c r="W1004" s="22">
        <f t="shared" si="538"/>
        <v>0</v>
      </c>
      <c r="X1004" s="22">
        <f t="shared" si="539"/>
        <v>9</v>
      </c>
      <c r="Y1004" s="22">
        <f t="shared" si="540"/>
        <v>14</v>
      </c>
      <c r="Z1004" s="22">
        <f t="shared" si="541"/>
        <v>0</v>
      </c>
      <c r="AA1004" s="22">
        <f t="shared" si="542"/>
        <v>1</v>
      </c>
      <c r="AB1004" s="22" t="str">
        <f t="shared" si="543"/>
        <v/>
      </c>
      <c r="AC1004" s="22" t="str">
        <f t="shared" si="544"/>
        <v/>
      </c>
      <c r="AD1004" s="29" t="str">
        <f t="shared" si="545"/>
        <v/>
      </c>
      <c r="AE1004" s="22" t="str">
        <f t="shared" si="546"/>
        <v/>
      </c>
      <c r="AF1004" s="22" t="str">
        <f t="shared" si="547"/>
        <v/>
      </c>
      <c r="AG1004" s="22" t="str">
        <f t="shared" si="548"/>
        <v/>
      </c>
      <c r="AH1004" s="22" t="str">
        <f t="shared" si="549"/>
        <v/>
      </c>
      <c r="AI1004" s="22" t="str">
        <f t="shared" si="550"/>
        <v/>
      </c>
      <c r="AJ1004" s="31" t="str">
        <f t="shared" si="551"/>
        <v/>
      </c>
      <c r="AK1004" s="22" t="str">
        <f t="shared" si="552"/>
        <v/>
      </c>
      <c r="AL1004" s="22" t="str">
        <f t="shared" si="553"/>
        <v/>
      </c>
      <c r="AM1004" s="22" t="str">
        <f t="shared" si="554"/>
        <v/>
      </c>
      <c r="AN1004" s="22" t="str">
        <f t="shared" si="555"/>
        <v/>
      </c>
      <c r="AO1004" s="22" t="str">
        <f t="shared" si="556"/>
        <v/>
      </c>
      <c r="AP1004" s="22" t="str">
        <f t="shared" si="557"/>
        <v/>
      </c>
      <c r="AQ1004" s="2" t="str">
        <f t="shared" si="558"/>
        <v/>
      </c>
    </row>
    <row r="1005" spans="1:43" x14ac:dyDescent="0.25">
      <c r="A1005" s="26" t="str">
        <f t="shared" si="559"/>
        <v/>
      </c>
      <c r="B1005" t="s">
        <v>6938</v>
      </c>
      <c r="C1005" t="s">
        <v>64</v>
      </c>
      <c r="D1005" t="s">
        <v>24</v>
      </c>
      <c r="E1005" t="s">
        <v>146</v>
      </c>
      <c r="F1005">
        <v>2026</v>
      </c>
      <c r="G1005" t="s">
        <v>5657</v>
      </c>
      <c r="H1005" s="4">
        <v>46169</v>
      </c>
      <c r="I1005" s="4" t="str">
        <f t="shared" si="525"/>
        <v>Atlantic 10</v>
      </c>
      <c r="J1005" s="2" t="str">
        <f t="shared" si="526"/>
        <v/>
      </c>
      <c r="K1005" s="2" t="str">
        <f t="shared" si="527"/>
        <v/>
      </c>
      <c r="L1005" s="2" t="str">
        <f t="shared" si="528"/>
        <v/>
      </c>
      <c r="M1005" s="2" t="str">
        <f t="shared" si="529"/>
        <v/>
      </c>
      <c r="N1005" s="22" t="str" cm="1">
        <f t="array" ref="N1005">IFERROR(INDEX(Stats_Hit_GP,MATCH($B1005,Stats_Hit_Player,0)),"")</f>
        <v/>
      </c>
      <c r="O1005" s="22" t="str">
        <f t="shared" si="530"/>
        <v/>
      </c>
      <c r="P1005" s="22" t="str">
        <f t="shared" si="531"/>
        <v/>
      </c>
      <c r="Q1005" s="22" t="str">
        <f t="shared" si="532"/>
        <v/>
      </c>
      <c r="R1005" s="22" t="str">
        <f t="shared" si="533"/>
        <v/>
      </c>
      <c r="S1005" s="22" t="str">
        <f t="shared" si="534"/>
        <v/>
      </c>
      <c r="T1005" s="22" t="str">
        <f t="shared" si="535"/>
        <v/>
      </c>
      <c r="U1005" s="22" t="str">
        <f t="shared" si="536"/>
        <v/>
      </c>
      <c r="V1005" s="22" t="str">
        <f t="shared" si="537"/>
        <v/>
      </c>
      <c r="W1005" s="22" t="str">
        <f t="shared" si="538"/>
        <v/>
      </c>
      <c r="X1005" s="22" t="str">
        <f t="shared" si="539"/>
        <v/>
      </c>
      <c r="Y1005" s="22" t="str">
        <f t="shared" si="540"/>
        <v/>
      </c>
      <c r="Z1005" s="22" t="str">
        <f t="shared" si="541"/>
        <v/>
      </c>
      <c r="AA1005" s="22" t="str">
        <f t="shared" si="542"/>
        <v/>
      </c>
      <c r="AB1005" s="22">
        <f t="shared" si="543"/>
        <v>1</v>
      </c>
      <c r="AC1005" s="22">
        <f t="shared" si="544"/>
        <v>1</v>
      </c>
      <c r="AD1005" s="29">
        <f t="shared" si="545"/>
        <v>19.8</v>
      </c>
      <c r="AE1005" s="22">
        <f t="shared" si="546"/>
        <v>7</v>
      </c>
      <c r="AF1005" s="22">
        <f t="shared" si="547"/>
        <v>1</v>
      </c>
      <c r="AG1005" s="22">
        <f t="shared" si="548"/>
        <v>0</v>
      </c>
      <c r="AH1005" s="22">
        <f t="shared" si="549"/>
        <v>0</v>
      </c>
      <c r="AI1005" s="22">
        <f t="shared" si="550"/>
        <v>0</v>
      </c>
      <c r="AJ1005" s="31">
        <f t="shared" si="551"/>
        <v>5</v>
      </c>
      <c r="AK1005" s="22">
        <f t="shared" si="552"/>
        <v>10</v>
      </c>
      <c r="AL1005" s="22">
        <f t="shared" si="553"/>
        <v>11</v>
      </c>
      <c r="AM1005" s="22">
        <f t="shared" si="554"/>
        <v>11</v>
      </c>
      <c r="AN1005" s="22">
        <f t="shared" si="555"/>
        <v>6</v>
      </c>
      <c r="AO1005" s="22">
        <f t="shared" si="556"/>
        <v>6</v>
      </c>
      <c r="AP1005" s="22">
        <f t="shared" si="557"/>
        <v>2</v>
      </c>
      <c r="AQ1005" s="2">
        <f t="shared" si="558"/>
        <v>0.435</v>
      </c>
    </row>
    <row r="1006" spans="1:43" x14ac:dyDescent="0.25">
      <c r="A1006" s="26" t="str">
        <f t="shared" si="559"/>
        <v/>
      </c>
      <c r="B1006" t="s">
        <v>5402</v>
      </c>
      <c r="C1006" t="s">
        <v>42</v>
      </c>
      <c r="D1006" t="s">
        <v>37</v>
      </c>
      <c r="E1006" t="s">
        <v>5397</v>
      </c>
      <c r="F1006">
        <v>2026</v>
      </c>
      <c r="G1006" t="s">
        <v>5657</v>
      </c>
      <c r="H1006" s="4">
        <v>46169</v>
      </c>
      <c r="I1006" s="4" t="str">
        <f t="shared" si="525"/>
        <v>Western Athletic</v>
      </c>
      <c r="J1006" s="2">
        <f t="shared" si="526"/>
        <v>0.22800000000000001</v>
      </c>
      <c r="K1006" s="2">
        <f t="shared" si="527"/>
        <v>0.33200000000000002</v>
      </c>
      <c r="L1006" s="2">
        <f t="shared" si="528"/>
        <v>0.33700000000000002</v>
      </c>
      <c r="M1006" s="2">
        <f t="shared" si="529"/>
        <v>0.66900000000000004</v>
      </c>
      <c r="N1006" s="22" cm="1">
        <f t="array" ref="N1006">IFERROR(INDEX(Stats_Hit_GP,MATCH($B1006,Stats_Hit_Player,0)),"")</f>
        <v>56</v>
      </c>
      <c r="O1006" s="22">
        <f t="shared" si="530"/>
        <v>220</v>
      </c>
      <c r="P1006" s="22">
        <f t="shared" si="531"/>
        <v>184</v>
      </c>
      <c r="Q1006" s="22">
        <f t="shared" si="532"/>
        <v>30</v>
      </c>
      <c r="R1006" s="22">
        <f t="shared" si="533"/>
        <v>42</v>
      </c>
      <c r="S1006" s="22">
        <f t="shared" si="534"/>
        <v>11</v>
      </c>
      <c r="T1006" s="22">
        <f t="shared" si="535"/>
        <v>0</v>
      </c>
      <c r="U1006" s="22">
        <f t="shared" si="536"/>
        <v>3</v>
      </c>
      <c r="V1006" s="22">
        <f t="shared" si="537"/>
        <v>27</v>
      </c>
      <c r="W1006" s="22">
        <f t="shared" si="538"/>
        <v>14</v>
      </c>
      <c r="X1006" s="22">
        <f t="shared" si="539"/>
        <v>16</v>
      </c>
      <c r="Y1006" s="22">
        <f t="shared" si="540"/>
        <v>48</v>
      </c>
      <c r="Z1006" s="22">
        <f t="shared" si="541"/>
        <v>8</v>
      </c>
      <c r="AA1006" s="22">
        <f t="shared" si="542"/>
        <v>3</v>
      </c>
      <c r="AB1006" s="22" t="str">
        <f t="shared" si="543"/>
        <v/>
      </c>
      <c r="AC1006" s="22" t="str">
        <f t="shared" si="544"/>
        <v/>
      </c>
      <c r="AD1006" s="29" t="str">
        <f t="shared" si="545"/>
        <v/>
      </c>
      <c r="AE1006" s="22" t="str">
        <f t="shared" si="546"/>
        <v/>
      </c>
      <c r="AF1006" s="22" t="str">
        <f t="shared" si="547"/>
        <v/>
      </c>
      <c r="AG1006" s="22" t="str">
        <f t="shared" si="548"/>
        <v/>
      </c>
      <c r="AH1006" s="22" t="str">
        <f t="shared" si="549"/>
        <v/>
      </c>
      <c r="AI1006" s="22" t="str">
        <f t="shared" si="550"/>
        <v/>
      </c>
      <c r="AJ1006" s="31" t="str">
        <f t="shared" si="551"/>
        <v/>
      </c>
      <c r="AK1006" s="22" t="str">
        <f t="shared" si="552"/>
        <v/>
      </c>
      <c r="AL1006" s="22" t="str">
        <f t="shared" si="553"/>
        <v/>
      </c>
      <c r="AM1006" s="22" t="str">
        <f t="shared" si="554"/>
        <v/>
      </c>
      <c r="AN1006" s="22" t="str">
        <f t="shared" si="555"/>
        <v/>
      </c>
      <c r="AO1006" s="22" t="str">
        <f t="shared" si="556"/>
        <v/>
      </c>
      <c r="AP1006" s="22" t="str">
        <f t="shared" si="557"/>
        <v/>
      </c>
      <c r="AQ1006" s="2" t="str">
        <f t="shared" si="558"/>
        <v/>
      </c>
    </row>
    <row r="1007" spans="1:43" x14ac:dyDescent="0.25">
      <c r="A1007" s="26" t="str">
        <f t="shared" si="559"/>
        <v/>
      </c>
      <c r="B1007" t="s">
        <v>4941</v>
      </c>
      <c r="C1007" t="s">
        <v>33</v>
      </c>
      <c r="D1007" t="s">
        <v>37</v>
      </c>
      <c r="E1007" t="s">
        <v>4924</v>
      </c>
      <c r="F1007">
        <v>2026</v>
      </c>
      <c r="G1007" t="s">
        <v>5657</v>
      </c>
      <c r="H1007" s="4">
        <v>46169</v>
      </c>
      <c r="I1007" s="4" t="str">
        <f t="shared" si="525"/>
        <v>Sun Belt</v>
      </c>
      <c r="J1007" s="2">
        <f t="shared" si="526"/>
        <v>0</v>
      </c>
      <c r="K1007" s="2">
        <f t="shared" si="527"/>
        <v>0.375</v>
      </c>
      <c r="L1007" s="2">
        <f t="shared" si="528"/>
        <v>0</v>
      </c>
      <c r="M1007" s="2">
        <f t="shared" si="529"/>
        <v>0.375</v>
      </c>
      <c r="N1007" s="22" cm="1">
        <f t="array" ref="N1007">IFERROR(INDEX(Stats_Hit_GP,MATCH($B1007,Stats_Hit_Player,0)),"")</f>
        <v>3</v>
      </c>
      <c r="O1007" s="22">
        <f t="shared" si="530"/>
        <v>8</v>
      </c>
      <c r="P1007" s="22">
        <f t="shared" si="531"/>
        <v>5</v>
      </c>
      <c r="Q1007" s="22">
        <f t="shared" si="532"/>
        <v>4</v>
      </c>
      <c r="R1007" s="22">
        <f t="shared" si="533"/>
        <v>0</v>
      </c>
      <c r="S1007" s="22">
        <f t="shared" si="534"/>
        <v>0</v>
      </c>
      <c r="T1007" s="22">
        <f t="shared" si="535"/>
        <v>0</v>
      </c>
      <c r="U1007" s="22">
        <f t="shared" si="536"/>
        <v>0</v>
      </c>
      <c r="V1007" s="22">
        <f t="shared" si="537"/>
        <v>1</v>
      </c>
      <c r="W1007" s="22">
        <f t="shared" si="538"/>
        <v>1</v>
      </c>
      <c r="X1007" s="22">
        <f t="shared" si="539"/>
        <v>2</v>
      </c>
      <c r="Y1007" s="22">
        <f t="shared" si="540"/>
        <v>1</v>
      </c>
      <c r="Z1007" s="22">
        <f t="shared" si="541"/>
        <v>0</v>
      </c>
      <c r="AA1007" s="22">
        <f t="shared" si="542"/>
        <v>0</v>
      </c>
      <c r="AB1007" s="22">
        <f t="shared" si="543"/>
        <v>5</v>
      </c>
      <c r="AC1007" s="22">
        <f t="shared" si="544"/>
        <v>4</v>
      </c>
      <c r="AD1007" s="29">
        <f t="shared" si="545"/>
        <v>4.5999999999999996</v>
      </c>
      <c r="AE1007" s="22">
        <f t="shared" si="546"/>
        <v>16</v>
      </c>
      <c r="AF1007" s="22">
        <f t="shared" si="547"/>
        <v>16</v>
      </c>
      <c r="AG1007" s="22">
        <f t="shared" si="548"/>
        <v>0</v>
      </c>
      <c r="AH1007" s="22">
        <f t="shared" si="549"/>
        <v>0</v>
      </c>
      <c r="AI1007" s="22">
        <f t="shared" si="550"/>
        <v>0</v>
      </c>
      <c r="AJ1007" s="31">
        <f t="shared" si="551"/>
        <v>76.099999999999994</v>
      </c>
      <c r="AK1007" s="22">
        <f t="shared" si="552"/>
        <v>68</v>
      </c>
      <c r="AL1007" s="22">
        <f t="shared" si="553"/>
        <v>42</v>
      </c>
      <c r="AM1007" s="22">
        <f t="shared" si="554"/>
        <v>39</v>
      </c>
      <c r="AN1007" s="22">
        <f t="shared" si="555"/>
        <v>34</v>
      </c>
      <c r="AO1007" s="22">
        <f t="shared" si="556"/>
        <v>55</v>
      </c>
      <c r="AP1007" s="22">
        <f t="shared" si="557"/>
        <v>7</v>
      </c>
      <c r="AQ1007" s="2">
        <f t="shared" si="558"/>
        <v>0.23899999999999999</v>
      </c>
    </row>
    <row r="1008" spans="1:43" x14ac:dyDescent="0.25">
      <c r="A1008" s="26" t="str">
        <f t="shared" si="559"/>
        <v/>
      </c>
      <c r="B1008" t="s">
        <v>245</v>
      </c>
      <c r="C1008" t="s">
        <v>25</v>
      </c>
      <c r="D1008" t="s">
        <v>37</v>
      </c>
      <c r="E1008" t="s">
        <v>240</v>
      </c>
      <c r="F1008">
        <v>2026</v>
      </c>
      <c r="G1008" t="s">
        <v>5657</v>
      </c>
      <c r="H1008" s="4">
        <v>46169</v>
      </c>
      <c r="I1008" s="4" t="str">
        <f t="shared" si="525"/>
        <v>Atlantic 10</v>
      </c>
      <c r="J1008" s="2">
        <f t="shared" si="526"/>
        <v>0.251</v>
      </c>
      <c r="K1008" s="2">
        <f t="shared" si="527"/>
        <v>0.36199999999999999</v>
      </c>
      <c r="L1008" s="2">
        <f t="shared" si="528"/>
        <v>0.44</v>
      </c>
      <c r="M1008" s="2">
        <f t="shared" si="529"/>
        <v>0.80200000000000005</v>
      </c>
      <c r="N1008" s="22" cm="1">
        <f t="array" ref="N1008">IFERROR(INDEX(Stats_Hit_GP,MATCH($B1008,Stats_Hit_Player,0)),"")</f>
        <v>50</v>
      </c>
      <c r="O1008" s="22">
        <f t="shared" si="530"/>
        <v>212</v>
      </c>
      <c r="P1008" s="22">
        <f t="shared" si="531"/>
        <v>175</v>
      </c>
      <c r="Q1008" s="22">
        <f t="shared" si="532"/>
        <v>24</v>
      </c>
      <c r="R1008" s="22">
        <f t="shared" si="533"/>
        <v>44</v>
      </c>
      <c r="S1008" s="22">
        <f t="shared" si="534"/>
        <v>10</v>
      </c>
      <c r="T1008" s="22">
        <f t="shared" si="535"/>
        <v>1</v>
      </c>
      <c r="U1008" s="22">
        <f t="shared" si="536"/>
        <v>7</v>
      </c>
      <c r="V1008" s="22">
        <f t="shared" si="537"/>
        <v>34</v>
      </c>
      <c r="W1008" s="22">
        <f t="shared" si="538"/>
        <v>9</v>
      </c>
      <c r="X1008" s="22">
        <f t="shared" si="539"/>
        <v>23</v>
      </c>
      <c r="Y1008" s="22">
        <f t="shared" si="540"/>
        <v>38</v>
      </c>
      <c r="Z1008" s="22">
        <f t="shared" si="541"/>
        <v>2</v>
      </c>
      <c r="AA1008" s="22">
        <f t="shared" si="542"/>
        <v>0</v>
      </c>
      <c r="AB1008" s="22" t="str">
        <f t="shared" si="543"/>
        <v/>
      </c>
      <c r="AC1008" s="22" t="str">
        <f t="shared" si="544"/>
        <v/>
      </c>
      <c r="AD1008" s="29" t="str">
        <f t="shared" si="545"/>
        <v/>
      </c>
      <c r="AE1008" s="22" t="str">
        <f t="shared" si="546"/>
        <v/>
      </c>
      <c r="AF1008" s="22" t="str">
        <f t="shared" si="547"/>
        <v/>
      </c>
      <c r="AG1008" s="22" t="str">
        <f t="shared" si="548"/>
        <v/>
      </c>
      <c r="AH1008" s="22" t="str">
        <f t="shared" si="549"/>
        <v/>
      </c>
      <c r="AI1008" s="22" t="str">
        <f t="shared" si="550"/>
        <v/>
      </c>
      <c r="AJ1008" s="31" t="str">
        <f t="shared" si="551"/>
        <v/>
      </c>
      <c r="AK1008" s="22" t="str">
        <f t="shared" si="552"/>
        <v/>
      </c>
      <c r="AL1008" s="22" t="str">
        <f t="shared" si="553"/>
        <v/>
      </c>
      <c r="AM1008" s="22" t="str">
        <f t="shared" si="554"/>
        <v/>
      </c>
      <c r="AN1008" s="22" t="str">
        <f t="shared" si="555"/>
        <v/>
      </c>
      <c r="AO1008" s="22" t="str">
        <f t="shared" si="556"/>
        <v/>
      </c>
      <c r="AP1008" s="22" t="str">
        <f t="shared" si="557"/>
        <v/>
      </c>
      <c r="AQ1008" s="2" t="str">
        <f t="shared" si="558"/>
        <v/>
      </c>
    </row>
    <row r="1009" spans="1:43" x14ac:dyDescent="0.25">
      <c r="A1009" s="26" t="str">
        <f t="shared" si="559"/>
        <v/>
      </c>
      <c r="B1009" t="s">
        <v>2477</v>
      </c>
      <c r="C1009" t="s">
        <v>42</v>
      </c>
      <c r="D1009" t="s">
        <v>37</v>
      </c>
      <c r="E1009" t="s">
        <v>2469</v>
      </c>
      <c r="F1009">
        <v>2026</v>
      </c>
      <c r="G1009" t="s">
        <v>5657</v>
      </c>
      <c r="H1009" s="4">
        <v>46169</v>
      </c>
      <c r="I1009" s="4" t="str">
        <f t="shared" si="525"/>
        <v>Coastal</v>
      </c>
      <c r="J1009" s="2">
        <f t="shared" si="526"/>
        <v>0.27500000000000002</v>
      </c>
      <c r="K1009" s="2">
        <f t="shared" si="527"/>
        <v>0.40799999999999997</v>
      </c>
      <c r="L1009" s="2">
        <f t="shared" si="528"/>
        <v>0.27500000000000002</v>
      </c>
      <c r="M1009" s="2">
        <f t="shared" si="529"/>
        <v>0.68300000000000005</v>
      </c>
      <c r="N1009" s="22" cm="1">
        <f t="array" ref="N1009">IFERROR(INDEX(Stats_Hit_GP,MATCH($B1009,Stats_Hit_Player,0)),"")</f>
        <v>14</v>
      </c>
      <c r="O1009" s="22">
        <f t="shared" si="530"/>
        <v>50</v>
      </c>
      <c r="P1009" s="22">
        <f t="shared" si="531"/>
        <v>40</v>
      </c>
      <c r="Q1009" s="22">
        <f t="shared" si="532"/>
        <v>11</v>
      </c>
      <c r="R1009" s="22">
        <f t="shared" si="533"/>
        <v>11</v>
      </c>
      <c r="S1009" s="22">
        <f t="shared" si="534"/>
        <v>0</v>
      </c>
      <c r="T1009" s="22">
        <f t="shared" si="535"/>
        <v>0</v>
      </c>
      <c r="U1009" s="22">
        <f t="shared" si="536"/>
        <v>0</v>
      </c>
      <c r="V1009" s="22">
        <f t="shared" si="537"/>
        <v>7</v>
      </c>
      <c r="W1009" s="22">
        <f t="shared" si="538"/>
        <v>1</v>
      </c>
      <c r="X1009" s="22">
        <f t="shared" si="539"/>
        <v>8</v>
      </c>
      <c r="Y1009" s="22">
        <f t="shared" si="540"/>
        <v>8</v>
      </c>
      <c r="Z1009" s="22">
        <f t="shared" si="541"/>
        <v>3</v>
      </c>
      <c r="AA1009" s="22">
        <f t="shared" si="542"/>
        <v>2</v>
      </c>
      <c r="AB1009" s="22" t="str">
        <f t="shared" si="543"/>
        <v/>
      </c>
      <c r="AC1009" s="22" t="str">
        <f t="shared" si="544"/>
        <v/>
      </c>
      <c r="AD1009" s="29" t="str">
        <f t="shared" si="545"/>
        <v/>
      </c>
      <c r="AE1009" s="22" t="str">
        <f t="shared" si="546"/>
        <v/>
      </c>
      <c r="AF1009" s="22" t="str">
        <f t="shared" si="547"/>
        <v/>
      </c>
      <c r="AG1009" s="22" t="str">
        <f t="shared" si="548"/>
        <v/>
      </c>
      <c r="AH1009" s="22" t="str">
        <f t="shared" si="549"/>
        <v/>
      </c>
      <c r="AI1009" s="22" t="str">
        <f t="shared" si="550"/>
        <v/>
      </c>
      <c r="AJ1009" s="31" t="str">
        <f t="shared" si="551"/>
        <v/>
      </c>
      <c r="AK1009" s="22" t="str">
        <f t="shared" si="552"/>
        <v/>
      </c>
      <c r="AL1009" s="22" t="str">
        <f t="shared" si="553"/>
        <v/>
      </c>
      <c r="AM1009" s="22" t="str">
        <f t="shared" si="554"/>
        <v/>
      </c>
      <c r="AN1009" s="22" t="str">
        <f t="shared" si="555"/>
        <v/>
      </c>
      <c r="AO1009" s="22" t="str">
        <f t="shared" si="556"/>
        <v/>
      </c>
      <c r="AP1009" s="22" t="str">
        <f t="shared" si="557"/>
        <v/>
      </c>
      <c r="AQ1009" s="2" t="str">
        <f t="shared" si="558"/>
        <v/>
      </c>
    </row>
    <row r="1010" spans="1:43" x14ac:dyDescent="0.25">
      <c r="A1010" s="26" t="str">
        <f t="shared" si="559"/>
        <v/>
      </c>
      <c r="B1010" t="s">
        <v>4331</v>
      </c>
      <c r="C1010" t="s">
        <v>5688</v>
      </c>
      <c r="D1010" t="s">
        <v>37</v>
      </c>
      <c r="E1010" t="s">
        <v>4315</v>
      </c>
      <c r="F1010">
        <v>2026</v>
      </c>
      <c r="G1010" t="s">
        <v>5657</v>
      </c>
      <c r="H1010" s="4">
        <v>46169</v>
      </c>
      <c r="I1010" s="4" t="str">
        <f t="shared" si="525"/>
        <v>SEC</v>
      </c>
      <c r="J1010" s="2">
        <f t="shared" si="526"/>
        <v>9.0999999999999998E-2</v>
      </c>
      <c r="K1010" s="2">
        <f t="shared" si="527"/>
        <v>0.26700000000000002</v>
      </c>
      <c r="L1010" s="2">
        <f t="shared" si="528"/>
        <v>9.0999999999999998E-2</v>
      </c>
      <c r="M1010" s="2">
        <f t="shared" si="529"/>
        <v>0.35799999999999998</v>
      </c>
      <c r="N1010" s="22" cm="1">
        <f t="array" ref="N1010">IFERROR(INDEX(Stats_Hit_GP,MATCH($B1010,Stats_Hit_Player,0)),"")</f>
        <v>11</v>
      </c>
      <c r="O1010" s="22">
        <f t="shared" si="530"/>
        <v>15</v>
      </c>
      <c r="P1010" s="22">
        <f t="shared" si="531"/>
        <v>11</v>
      </c>
      <c r="Q1010" s="22">
        <f t="shared" si="532"/>
        <v>0</v>
      </c>
      <c r="R1010" s="22">
        <f t="shared" si="533"/>
        <v>1</v>
      </c>
      <c r="S1010" s="22">
        <f t="shared" si="534"/>
        <v>0</v>
      </c>
      <c r="T1010" s="22">
        <f t="shared" si="535"/>
        <v>0</v>
      </c>
      <c r="U1010" s="22">
        <f t="shared" si="536"/>
        <v>0</v>
      </c>
      <c r="V1010" s="22">
        <f t="shared" si="537"/>
        <v>1</v>
      </c>
      <c r="W1010" s="22">
        <f t="shared" si="538"/>
        <v>0</v>
      </c>
      <c r="X1010" s="22">
        <f t="shared" si="539"/>
        <v>3</v>
      </c>
      <c r="Y1010" s="22">
        <f t="shared" si="540"/>
        <v>3</v>
      </c>
      <c r="Z1010" s="22">
        <f t="shared" si="541"/>
        <v>0</v>
      </c>
      <c r="AA1010" s="22">
        <f t="shared" si="542"/>
        <v>0</v>
      </c>
      <c r="AB1010" s="22" t="str">
        <f t="shared" si="543"/>
        <v/>
      </c>
      <c r="AC1010" s="22" t="str">
        <f t="shared" si="544"/>
        <v/>
      </c>
      <c r="AD1010" s="29" t="str">
        <f t="shared" si="545"/>
        <v/>
      </c>
      <c r="AE1010" s="22" t="str">
        <f t="shared" si="546"/>
        <v/>
      </c>
      <c r="AF1010" s="22" t="str">
        <f t="shared" si="547"/>
        <v/>
      </c>
      <c r="AG1010" s="22" t="str">
        <f t="shared" si="548"/>
        <v/>
      </c>
      <c r="AH1010" s="22" t="str">
        <f t="shared" si="549"/>
        <v/>
      </c>
      <c r="AI1010" s="22" t="str">
        <f t="shared" si="550"/>
        <v/>
      </c>
      <c r="AJ1010" s="31" t="str">
        <f t="shared" si="551"/>
        <v/>
      </c>
      <c r="AK1010" s="22" t="str">
        <f t="shared" si="552"/>
        <v/>
      </c>
      <c r="AL1010" s="22" t="str">
        <f t="shared" si="553"/>
        <v/>
      </c>
      <c r="AM1010" s="22" t="str">
        <f t="shared" si="554"/>
        <v/>
      </c>
      <c r="AN1010" s="22" t="str">
        <f t="shared" si="555"/>
        <v/>
      </c>
      <c r="AO1010" s="22" t="str">
        <f t="shared" si="556"/>
        <v/>
      </c>
      <c r="AP1010" s="22" t="str">
        <f t="shared" si="557"/>
        <v/>
      </c>
      <c r="AQ1010" s="2" t="str">
        <f t="shared" si="558"/>
        <v/>
      </c>
    </row>
    <row r="1011" spans="1:43" x14ac:dyDescent="0.25">
      <c r="A1011" s="26" t="str">
        <f t="shared" si="559"/>
        <v/>
      </c>
      <c r="B1011" t="s">
        <v>4633</v>
      </c>
      <c r="C1011" t="s">
        <v>27</v>
      </c>
      <c r="D1011" t="s">
        <v>37</v>
      </c>
      <c r="E1011" t="s">
        <v>4629</v>
      </c>
      <c r="F1011">
        <v>2026</v>
      </c>
      <c r="G1011" t="s">
        <v>5657</v>
      </c>
      <c r="H1011" s="4">
        <v>46169</v>
      </c>
      <c r="I1011" s="4" t="str">
        <f t="shared" si="525"/>
        <v>Southland</v>
      </c>
      <c r="J1011" s="2">
        <f t="shared" si="526"/>
        <v>0.27700000000000002</v>
      </c>
      <c r="K1011" s="2">
        <f t="shared" si="527"/>
        <v>0.34200000000000003</v>
      </c>
      <c r="L1011" s="2">
        <f t="shared" si="528"/>
        <v>0.42399999999999999</v>
      </c>
      <c r="M1011" s="2">
        <f t="shared" si="529"/>
        <v>0.76500000000000001</v>
      </c>
      <c r="N1011" s="22" cm="1">
        <f t="array" ref="N1011">IFERROR(INDEX(Stats_Hit_GP,MATCH($B1011,Stats_Hit_Player,0)),"")</f>
        <v>48</v>
      </c>
      <c r="O1011" s="22">
        <f t="shared" si="530"/>
        <v>199</v>
      </c>
      <c r="P1011" s="22">
        <f t="shared" si="531"/>
        <v>177</v>
      </c>
      <c r="Q1011" s="22">
        <f t="shared" si="532"/>
        <v>28</v>
      </c>
      <c r="R1011" s="22">
        <f t="shared" si="533"/>
        <v>49</v>
      </c>
      <c r="S1011" s="22">
        <f t="shared" si="534"/>
        <v>12</v>
      </c>
      <c r="T1011" s="22">
        <f t="shared" si="535"/>
        <v>1</v>
      </c>
      <c r="U1011" s="22">
        <f t="shared" si="536"/>
        <v>4</v>
      </c>
      <c r="V1011" s="22">
        <f t="shared" si="537"/>
        <v>29</v>
      </c>
      <c r="W1011" s="22">
        <f t="shared" si="538"/>
        <v>3</v>
      </c>
      <c r="X1011" s="22">
        <f t="shared" si="539"/>
        <v>16</v>
      </c>
      <c r="Y1011" s="22">
        <f t="shared" si="540"/>
        <v>49</v>
      </c>
      <c r="Z1011" s="22">
        <f t="shared" si="541"/>
        <v>7</v>
      </c>
      <c r="AA1011" s="22">
        <f t="shared" si="542"/>
        <v>2</v>
      </c>
      <c r="AB1011" s="22" t="str">
        <f t="shared" si="543"/>
        <v/>
      </c>
      <c r="AC1011" s="22" t="str">
        <f t="shared" si="544"/>
        <v/>
      </c>
      <c r="AD1011" s="29" t="str">
        <f t="shared" si="545"/>
        <v/>
      </c>
      <c r="AE1011" s="22" t="str">
        <f t="shared" si="546"/>
        <v/>
      </c>
      <c r="AF1011" s="22" t="str">
        <f t="shared" si="547"/>
        <v/>
      </c>
      <c r="AG1011" s="22" t="str">
        <f t="shared" si="548"/>
        <v/>
      </c>
      <c r="AH1011" s="22" t="str">
        <f t="shared" si="549"/>
        <v/>
      </c>
      <c r="AI1011" s="22" t="str">
        <f t="shared" si="550"/>
        <v/>
      </c>
      <c r="AJ1011" s="31" t="str">
        <f t="shared" si="551"/>
        <v/>
      </c>
      <c r="AK1011" s="22" t="str">
        <f t="shared" si="552"/>
        <v/>
      </c>
      <c r="AL1011" s="22" t="str">
        <f t="shared" si="553"/>
        <v/>
      </c>
      <c r="AM1011" s="22" t="str">
        <f t="shared" si="554"/>
        <v/>
      </c>
      <c r="AN1011" s="22" t="str">
        <f t="shared" si="555"/>
        <v/>
      </c>
      <c r="AO1011" s="22" t="str">
        <f t="shared" si="556"/>
        <v/>
      </c>
      <c r="AP1011" s="22" t="str">
        <f t="shared" si="557"/>
        <v/>
      </c>
      <c r="AQ1011" s="2" t="str">
        <f t="shared" si="558"/>
        <v/>
      </c>
    </row>
    <row r="1012" spans="1:43" x14ac:dyDescent="0.25">
      <c r="A1012" s="26" t="str">
        <f t="shared" si="559"/>
        <v/>
      </c>
      <c r="B1012" t="s">
        <v>6939</v>
      </c>
      <c r="C1012" t="s">
        <v>64</v>
      </c>
      <c r="D1012" t="s">
        <v>37</v>
      </c>
      <c r="E1012" t="s">
        <v>4629</v>
      </c>
      <c r="F1012">
        <v>2026</v>
      </c>
      <c r="G1012" t="s">
        <v>5657</v>
      </c>
      <c r="H1012" s="4">
        <v>46169</v>
      </c>
      <c r="I1012" s="4" t="str">
        <f t="shared" si="525"/>
        <v>Southland</v>
      </c>
      <c r="J1012" s="2" t="str">
        <f t="shared" si="526"/>
        <v/>
      </c>
      <c r="K1012" s="2" t="str">
        <f t="shared" si="527"/>
        <v/>
      </c>
      <c r="L1012" s="2" t="str">
        <f t="shared" si="528"/>
        <v/>
      </c>
      <c r="M1012" s="2" t="str">
        <f t="shared" si="529"/>
        <v/>
      </c>
      <c r="N1012" s="22" t="str" cm="1">
        <f t="array" ref="N1012">IFERROR(INDEX(Stats_Hit_GP,MATCH($B1012,Stats_Hit_Player,0)),"")</f>
        <v/>
      </c>
      <c r="O1012" s="22" t="str">
        <f t="shared" si="530"/>
        <v/>
      </c>
      <c r="P1012" s="22" t="str">
        <f t="shared" si="531"/>
        <v/>
      </c>
      <c r="Q1012" s="22" t="str">
        <f t="shared" si="532"/>
        <v/>
      </c>
      <c r="R1012" s="22" t="str">
        <f t="shared" si="533"/>
        <v/>
      </c>
      <c r="S1012" s="22" t="str">
        <f t="shared" si="534"/>
        <v/>
      </c>
      <c r="T1012" s="22" t="str">
        <f t="shared" si="535"/>
        <v/>
      </c>
      <c r="U1012" s="22" t="str">
        <f t="shared" si="536"/>
        <v/>
      </c>
      <c r="V1012" s="22" t="str">
        <f t="shared" si="537"/>
        <v/>
      </c>
      <c r="W1012" s="22" t="str">
        <f t="shared" si="538"/>
        <v/>
      </c>
      <c r="X1012" s="22" t="str">
        <f t="shared" si="539"/>
        <v/>
      </c>
      <c r="Y1012" s="22" t="str">
        <f t="shared" si="540"/>
        <v/>
      </c>
      <c r="Z1012" s="22" t="str">
        <f t="shared" si="541"/>
        <v/>
      </c>
      <c r="AA1012" s="22" t="str">
        <f t="shared" si="542"/>
        <v/>
      </c>
      <c r="AB1012" s="22">
        <f t="shared" si="543"/>
        <v>2</v>
      </c>
      <c r="AC1012" s="22">
        <f t="shared" si="544"/>
        <v>1</v>
      </c>
      <c r="AD1012" s="29">
        <f t="shared" si="545"/>
        <v>2.4300000000000002</v>
      </c>
      <c r="AE1012" s="22">
        <f t="shared" si="546"/>
        <v>25</v>
      </c>
      <c r="AF1012" s="22">
        <f t="shared" si="547"/>
        <v>0</v>
      </c>
      <c r="AG1012" s="22">
        <f t="shared" si="548"/>
        <v>0</v>
      </c>
      <c r="AH1012" s="22">
        <f t="shared" si="549"/>
        <v>0</v>
      </c>
      <c r="AI1012" s="22">
        <f t="shared" si="550"/>
        <v>1</v>
      </c>
      <c r="AJ1012" s="31">
        <f t="shared" si="551"/>
        <v>40.200000000000003</v>
      </c>
      <c r="AK1012" s="22">
        <f t="shared" si="552"/>
        <v>28</v>
      </c>
      <c r="AL1012" s="22">
        <f t="shared" si="553"/>
        <v>13</v>
      </c>
      <c r="AM1012" s="22">
        <f t="shared" si="554"/>
        <v>11</v>
      </c>
      <c r="AN1012" s="22">
        <f t="shared" si="555"/>
        <v>28</v>
      </c>
      <c r="AO1012" s="22">
        <f t="shared" si="556"/>
        <v>47</v>
      </c>
      <c r="AP1012" s="22">
        <f t="shared" si="557"/>
        <v>7</v>
      </c>
      <c r="AQ1012" s="2">
        <f t="shared" si="558"/>
        <v>0.19900000000000001</v>
      </c>
    </row>
    <row r="1013" spans="1:43" x14ac:dyDescent="0.25">
      <c r="A1013" s="26" t="str">
        <f t="shared" si="559"/>
        <v/>
      </c>
      <c r="B1013" t="s">
        <v>3967</v>
      </c>
      <c r="C1013" t="s">
        <v>42</v>
      </c>
      <c r="D1013" t="s">
        <v>37</v>
      </c>
      <c r="E1013" t="s">
        <v>3958</v>
      </c>
      <c r="F1013">
        <v>2026</v>
      </c>
      <c r="G1013" t="s">
        <v>5657</v>
      </c>
      <c r="H1013" s="4">
        <v>46169</v>
      </c>
      <c r="I1013" s="4" t="str">
        <f t="shared" si="525"/>
        <v>Ohio Valley</v>
      </c>
      <c r="J1013" s="2">
        <f t="shared" si="526"/>
        <v>0.28599999999999998</v>
      </c>
      <c r="K1013" s="2">
        <f t="shared" si="527"/>
        <v>0.44400000000000001</v>
      </c>
      <c r="L1013" s="2">
        <f t="shared" si="528"/>
        <v>0.42899999999999999</v>
      </c>
      <c r="M1013" s="2">
        <f t="shared" si="529"/>
        <v>0.873</v>
      </c>
      <c r="N1013" s="22" cm="1">
        <f t="array" ref="N1013">IFERROR(INDEX(Stats_Hit_GP,MATCH($B1013,Stats_Hit_Player,0)),"")</f>
        <v>12</v>
      </c>
      <c r="O1013" s="22">
        <f t="shared" si="530"/>
        <v>40</v>
      </c>
      <c r="P1013" s="22">
        <f t="shared" si="531"/>
        <v>28</v>
      </c>
      <c r="Q1013" s="22">
        <f t="shared" si="532"/>
        <v>7</v>
      </c>
      <c r="R1013" s="22">
        <f t="shared" si="533"/>
        <v>8</v>
      </c>
      <c r="S1013" s="22">
        <f t="shared" si="534"/>
        <v>1</v>
      </c>
      <c r="T1013" s="22">
        <f t="shared" si="535"/>
        <v>0</v>
      </c>
      <c r="U1013" s="22">
        <f t="shared" si="536"/>
        <v>1</v>
      </c>
      <c r="V1013" s="22">
        <f t="shared" si="537"/>
        <v>6</v>
      </c>
      <c r="W1013" s="22">
        <f t="shared" si="538"/>
        <v>5</v>
      </c>
      <c r="X1013" s="22">
        <f t="shared" si="539"/>
        <v>3</v>
      </c>
      <c r="Y1013" s="22">
        <f t="shared" si="540"/>
        <v>4</v>
      </c>
      <c r="Z1013" s="22">
        <f t="shared" si="541"/>
        <v>0</v>
      </c>
      <c r="AA1013" s="22">
        <f t="shared" si="542"/>
        <v>0</v>
      </c>
      <c r="AB1013" s="22">
        <f t="shared" si="543"/>
        <v>1</v>
      </c>
      <c r="AC1013" s="22">
        <f t="shared" si="544"/>
        <v>3</v>
      </c>
      <c r="AD1013" s="29">
        <f t="shared" si="545"/>
        <v>6.75</v>
      </c>
      <c r="AE1013" s="22">
        <f t="shared" si="546"/>
        <v>10</v>
      </c>
      <c r="AF1013" s="22">
        <f t="shared" si="547"/>
        <v>1</v>
      </c>
      <c r="AG1013" s="22">
        <f t="shared" si="548"/>
        <v>0</v>
      </c>
      <c r="AH1013" s="22">
        <f t="shared" si="549"/>
        <v>0</v>
      </c>
      <c r="AI1013" s="22">
        <f t="shared" si="550"/>
        <v>0</v>
      </c>
      <c r="AJ1013" s="31">
        <f t="shared" si="551"/>
        <v>10.199999999999999</v>
      </c>
      <c r="AK1013" s="22">
        <f t="shared" si="552"/>
        <v>10</v>
      </c>
      <c r="AL1013" s="22">
        <f t="shared" si="553"/>
        <v>10</v>
      </c>
      <c r="AM1013" s="22">
        <f t="shared" si="554"/>
        <v>8</v>
      </c>
      <c r="AN1013" s="22">
        <f t="shared" si="555"/>
        <v>10</v>
      </c>
      <c r="AO1013" s="22">
        <f t="shared" si="556"/>
        <v>10</v>
      </c>
      <c r="AP1013" s="22">
        <f t="shared" si="557"/>
        <v>3</v>
      </c>
      <c r="AQ1013" s="2">
        <f t="shared" si="558"/>
        <v>0.24399999999999999</v>
      </c>
    </row>
    <row r="1014" spans="1:43" x14ac:dyDescent="0.25">
      <c r="A1014" s="26" t="str">
        <f t="shared" si="559"/>
        <v/>
      </c>
      <c r="B1014" t="s">
        <v>103</v>
      </c>
      <c r="C1014" t="s">
        <v>5700</v>
      </c>
      <c r="D1014" t="s">
        <v>37</v>
      </c>
      <c r="E1014" t="s">
        <v>4315</v>
      </c>
      <c r="F1014">
        <v>2026</v>
      </c>
      <c r="G1014" t="s">
        <v>5657</v>
      </c>
      <c r="H1014" s="4">
        <v>46169</v>
      </c>
      <c r="I1014" s="4" t="str">
        <f t="shared" si="525"/>
        <v>SEC</v>
      </c>
      <c r="J1014" s="2">
        <f t="shared" si="526"/>
        <v>0.125</v>
      </c>
      <c r="K1014" s="2">
        <f t="shared" si="527"/>
        <v>0.222</v>
      </c>
      <c r="L1014" s="2">
        <f t="shared" si="528"/>
        <v>0.125</v>
      </c>
      <c r="M1014" s="2">
        <f t="shared" si="529"/>
        <v>0.34699999999999998</v>
      </c>
      <c r="N1014" s="22" cm="1">
        <f t="array" ref="N1014">IFERROR(INDEX(Stats_Hit_GP,MATCH($B1014,Stats_Hit_Player,0)),"")</f>
        <v>6</v>
      </c>
      <c r="O1014" s="22">
        <f t="shared" si="530"/>
        <v>9</v>
      </c>
      <c r="P1014" s="22">
        <f t="shared" si="531"/>
        <v>8</v>
      </c>
      <c r="Q1014" s="22">
        <f t="shared" si="532"/>
        <v>0</v>
      </c>
      <c r="R1014" s="22">
        <f t="shared" si="533"/>
        <v>1</v>
      </c>
      <c r="S1014" s="22">
        <f t="shared" si="534"/>
        <v>0</v>
      </c>
      <c r="T1014" s="22">
        <f t="shared" si="535"/>
        <v>0</v>
      </c>
      <c r="U1014" s="22">
        <f t="shared" si="536"/>
        <v>0</v>
      </c>
      <c r="V1014" s="22">
        <f t="shared" si="537"/>
        <v>0</v>
      </c>
      <c r="W1014" s="22">
        <f t="shared" si="538"/>
        <v>1</v>
      </c>
      <c r="X1014" s="22">
        <f t="shared" si="539"/>
        <v>0</v>
      </c>
      <c r="Y1014" s="22">
        <f t="shared" si="540"/>
        <v>2</v>
      </c>
      <c r="Z1014" s="22">
        <f t="shared" si="541"/>
        <v>0</v>
      </c>
      <c r="AA1014" s="22">
        <f t="shared" si="542"/>
        <v>0</v>
      </c>
      <c r="AB1014" s="22">
        <f t="shared" si="543"/>
        <v>4</v>
      </c>
      <c r="AC1014" s="22">
        <f t="shared" si="544"/>
        <v>3</v>
      </c>
      <c r="AD1014" s="29">
        <f t="shared" si="545"/>
        <v>6.37</v>
      </c>
      <c r="AE1014" s="22">
        <f t="shared" si="546"/>
        <v>15</v>
      </c>
      <c r="AF1014" s="22">
        <f t="shared" si="547"/>
        <v>13</v>
      </c>
      <c r="AG1014" s="22">
        <f t="shared" si="548"/>
        <v>3</v>
      </c>
      <c r="AH1014" s="22">
        <f t="shared" si="549"/>
        <v>1</v>
      </c>
      <c r="AI1014" s="22">
        <f t="shared" si="550"/>
        <v>1</v>
      </c>
      <c r="AJ1014" s="31">
        <f t="shared" si="551"/>
        <v>70.2</v>
      </c>
      <c r="AK1014" s="22">
        <f t="shared" si="552"/>
        <v>80</v>
      </c>
      <c r="AL1014" s="22">
        <f t="shared" si="553"/>
        <v>57</v>
      </c>
      <c r="AM1014" s="22">
        <f t="shared" si="554"/>
        <v>50</v>
      </c>
      <c r="AN1014" s="22">
        <f t="shared" si="555"/>
        <v>18</v>
      </c>
      <c r="AO1014" s="22">
        <f t="shared" si="556"/>
        <v>48</v>
      </c>
      <c r="AP1014" s="22">
        <f t="shared" si="557"/>
        <v>6</v>
      </c>
      <c r="AQ1014" s="2">
        <f t="shared" si="558"/>
        <v>0.28100000000000003</v>
      </c>
    </row>
    <row r="1015" spans="1:43" x14ac:dyDescent="0.25">
      <c r="A1015" s="26" t="str">
        <f t="shared" si="559"/>
        <v/>
      </c>
      <c r="B1015" t="s">
        <v>6940</v>
      </c>
      <c r="C1015" t="s">
        <v>64</v>
      </c>
      <c r="D1015" t="s">
        <v>37</v>
      </c>
      <c r="E1015" t="s">
        <v>968</v>
      </c>
      <c r="F1015">
        <v>2026</v>
      </c>
      <c r="G1015" t="s">
        <v>5657</v>
      </c>
      <c r="H1015" s="4">
        <v>46169</v>
      </c>
      <c r="I1015" s="4" t="str">
        <f t="shared" si="525"/>
        <v>Atlantic Sun</v>
      </c>
      <c r="J1015" s="2" t="str">
        <f t="shared" si="526"/>
        <v/>
      </c>
      <c r="K1015" s="2" t="str">
        <f t="shared" si="527"/>
        <v/>
      </c>
      <c r="L1015" s="2" t="str">
        <f t="shared" si="528"/>
        <v/>
      </c>
      <c r="M1015" s="2" t="str">
        <f t="shared" si="529"/>
        <v/>
      </c>
      <c r="N1015" s="22" t="str" cm="1">
        <f t="array" ref="N1015">IFERROR(INDEX(Stats_Hit_GP,MATCH($B1015,Stats_Hit_Player,0)),"")</f>
        <v/>
      </c>
      <c r="O1015" s="22" t="str">
        <f t="shared" si="530"/>
        <v/>
      </c>
      <c r="P1015" s="22" t="str">
        <f t="shared" si="531"/>
        <v/>
      </c>
      <c r="Q1015" s="22" t="str">
        <f t="shared" si="532"/>
        <v/>
      </c>
      <c r="R1015" s="22" t="str">
        <f t="shared" si="533"/>
        <v/>
      </c>
      <c r="S1015" s="22" t="str">
        <f t="shared" si="534"/>
        <v/>
      </c>
      <c r="T1015" s="22" t="str">
        <f t="shared" si="535"/>
        <v/>
      </c>
      <c r="U1015" s="22" t="str">
        <f t="shared" si="536"/>
        <v/>
      </c>
      <c r="V1015" s="22" t="str">
        <f t="shared" si="537"/>
        <v/>
      </c>
      <c r="W1015" s="22" t="str">
        <f t="shared" si="538"/>
        <v/>
      </c>
      <c r="X1015" s="22" t="str">
        <f t="shared" si="539"/>
        <v/>
      </c>
      <c r="Y1015" s="22" t="str">
        <f t="shared" si="540"/>
        <v/>
      </c>
      <c r="Z1015" s="22" t="str">
        <f t="shared" si="541"/>
        <v/>
      </c>
      <c r="AA1015" s="22" t="str">
        <f t="shared" si="542"/>
        <v/>
      </c>
      <c r="AB1015" s="22">
        <f t="shared" si="543"/>
        <v>2</v>
      </c>
      <c r="AC1015" s="22">
        <f t="shared" si="544"/>
        <v>2</v>
      </c>
      <c r="AD1015" s="29">
        <f t="shared" si="545"/>
        <v>8.1</v>
      </c>
      <c r="AE1015" s="22">
        <f t="shared" si="546"/>
        <v>12</v>
      </c>
      <c r="AF1015" s="22">
        <f t="shared" si="547"/>
        <v>7</v>
      </c>
      <c r="AG1015" s="22">
        <f t="shared" si="548"/>
        <v>0</v>
      </c>
      <c r="AH1015" s="22">
        <f t="shared" si="549"/>
        <v>0</v>
      </c>
      <c r="AI1015" s="22">
        <f t="shared" si="550"/>
        <v>0</v>
      </c>
      <c r="AJ1015" s="31">
        <f t="shared" si="551"/>
        <v>33.1</v>
      </c>
      <c r="AK1015" s="22">
        <f t="shared" si="552"/>
        <v>39</v>
      </c>
      <c r="AL1015" s="22">
        <f t="shared" si="553"/>
        <v>34</v>
      </c>
      <c r="AM1015" s="22">
        <f t="shared" si="554"/>
        <v>30</v>
      </c>
      <c r="AN1015" s="22">
        <f t="shared" si="555"/>
        <v>23</v>
      </c>
      <c r="AO1015" s="22">
        <f t="shared" si="556"/>
        <v>33</v>
      </c>
      <c r="AP1015" s="22">
        <f t="shared" si="557"/>
        <v>9</v>
      </c>
      <c r="AQ1015" s="2">
        <f t="shared" si="558"/>
        <v>0.30199999999999999</v>
      </c>
    </row>
    <row r="1016" spans="1:43" x14ac:dyDescent="0.25">
      <c r="A1016" s="26" t="str">
        <f t="shared" si="559"/>
        <v/>
      </c>
      <c r="B1016" t="s">
        <v>6941</v>
      </c>
      <c r="C1016" t="s">
        <v>64</v>
      </c>
      <c r="D1016" t="s">
        <v>37</v>
      </c>
      <c r="E1016" t="s">
        <v>3636</v>
      </c>
      <c r="F1016">
        <v>2026</v>
      </c>
      <c r="G1016" t="s">
        <v>5657</v>
      </c>
      <c r="H1016" s="4">
        <v>46169</v>
      </c>
      <c r="I1016" s="4" t="str">
        <f t="shared" si="525"/>
        <v>Northeast</v>
      </c>
      <c r="J1016" s="2" t="str">
        <f t="shared" si="526"/>
        <v/>
      </c>
      <c r="K1016" s="2" t="str">
        <f t="shared" si="527"/>
        <v/>
      </c>
      <c r="L1016" s="2" t="str">
        <f t="shared" si="528"/>
        <v/>
      </c>
      <c r="M1016" s="2" t="str">
        <f t="shared" si="529"/>
        <v/>
      </c>
      <c r="N1016" s="22" t="str" cm="1">
        <f t="array" ref="N1016">IFERROR(INDEX(Stats_Hit_GP,MATCH($B1016,Stats_Hit_Player,0)),"")</f>
        <v/>
      </c>
      <c r="O1016" s="22" t="str">
        <f t="shared" si="530"/>
        <v/>
      </c>
      <c r="P1016" s="22" t="str">
        <f t="shared" si="531"/>
        <v/>
      </c>
      <c r="Q1016" s="22" t="str">
        <f t="shared" si="532"/>
        <v/>
      </c>
      <c r="R1016" s="22" t="str">
        <f t="shared" si="533"/>
        <v/>
      </c>
      <c r="S1016" s="22" t="str">
        <f t="shared" si="534"/>
        <v/>
      </c>
      <c r="T1016" s="22" t="str">
        <f t="shared" si="535"/>
        <v/>
      </c>
      <c r="U1016" s="22" t="str">
        <f t="shared" si="536"/>
        <v/>
      </c>
      <c r="V1016" s="22" t="str">
        <f t="shared" si="537"/>
        <v/>
      </c>
      <c r="W1016" s="22" t="str">
        <f t="shared" si="538"/>
        <v/>
      </c>
      <c r="X1016" s="22" t="str">
        <f t="shared" si="539"/>
        <v/>
      </c>
      <c r="Y1016" s="22" t="str">
        <f t="shared" si="540"/>
        <v/>
      </c>
      <c r="Z1016" s="22" t="str">
        <f t="shared" si="541"/>
        <v/>
      </c>
      <c r="AA1016" s="22" t="str">
        <f t="shared" si="542"/>
        <v/>
      </c>
      <c r="AB1016" s="22">
        <f t="shared" si="543"/>
        <v>0</v>
      </c>
      <c r="AC1016" s="22">
        <f t="shared" si="544"/>
        <v>1</v>
      </c>
      <c r="AD1016" s="29">
        <f t="shared" si="545"/>
        <v>16.2</v>
      </c>
      <c r="AE1016" s="22">
        <f t="shared" si="546"/>
        <v>5</v>
      </c>
      <c r="AF1016" s="22">
        <f t="shared" si="547"/>
        <v>0</v>
      </c>
      <c r="AG1016" s="22">
        <f t="shared" si="548"/>
        <v>0</v>
      </c>
      <c r="AH1016" s="22">
        <f t="shared" si="549"/>
        <v>0</v>
      </c>
      <c r="AI1016" s="22">
        <f t="shared" si="550"/>
        <v>0</v>
      </c>
      <c r="AJ1016" s="31">
        <f t="shared" si="551"/>
        <v>6.2</v>
      </c>
      <c r="AK1016" s="22">
        <f t="shared" si="552"/>
        <v>8</v>
      </c>
      <c r="AL1016" s="22">
        <f t="shared" si="553"/>
        <v>16</v>
      </c>
      <c r="AM1016" s="22">
        <f t="shared" si="554"/>
        <v>12</v>
      </c>
      <c r="AN1016" s="22">
        <f t="shared" si="555"/>
        <v>6</v>
      </c>
      <c r="AO1016" s="22">
        <f t="shared" si="556"/>
        <v>3</v>
      </c>
      <c r="AP1016" s="22">
        <f t="shared" si="557"/>
        <v>2</v>
      </c>
      <c r="AQ1016" s="2">
        <f t="shared" si="558"/>
        <v>0.38100000000000001</v>
      </c>
    </row>
    <row r="1017" spans="1:43" x14ac:dyDescent="0.25">
      <c r="A1017" s="26" t="str">
        <f t="shared" si="559"/>
        <v/>
      </c>
      <c r="B1017" t="s">
        <v>6942</v>
      </c>
      <c r="C1017" t="s">
        <v>64</v>
      </c>
      <c r="D1017" t="s">
        <v>24</v>
      </c>
      <c r="E1017" t="s">
        <v>3618</v>
      </c>
      <c r="F1017">
        <v>2026</v>
      </c>
      <c r="G1017" t="s">
        <v>5657</v>
      </c>
      <c r="H1017" s="4">
        <v>46169</v>
      </c>
      <c r="I1017" s="4" t="str">
        <f t="shared" si="525"/>
        <v>Northeast</v>
      </c>
      <c r="J1017" s="2" t="str">
        <f t="shared" si="526"/>
        <v/>
      </c>
      <c r="K1017" s="2" t="str">
        <f t="shared" si="527"/>
        <v/>
      </c>
      <c r="L1017" s="2" t="str">
        <f t="shared" si="528"/>
        <v/>
      </c>
      <c r="M1017" s="2" t="str">
        <f t="shared" si="529"/>
        <v/>
      </c>
      <c r="N1017" s="22" t="str" cm="1">
        <f t="array" ref="N1017">IFERROR(INDEX(Stats_Hit_GP,MATCH($B1017,Stats_Hit_Player,0)),"")</f>
        <v/>
      </c>
      <c r="O1017" s="22" t="str">
        <f t="shared" si="530"/>
        <v/>
      </c>
      <c r="P1017" s="22" t="str">
        <f t="shared" si="531"/>
        <v/>
      </c>
      <c r="Q1017" s="22" t="str">
        <f t="shared" si="532"/>
        <v/>
      </c>
      <c r="R1017" s="22" t="str">
        <f t="shared" si="533"/>
        <v/>
      </c>
      <c r="S1017" s="22" t="str">
        <f t="shared" si="534"/>
        <v/>
      </c>
      <c r="T1017" s="22" t="str">
        <f t="shared" si="535"/>
        <v/>
      </c>
      <c r="U1017" s="22" t="str">
        <f t="shared" si="536"/>
        <v/>
      </c>
      <c r="V1017" s="22" t="str">
        <f t="shared" si="537"/>
        <v/>
      </c>
      <c r="W1017" s="22" t="str">
        <f t="shared" si="538"/>
        <v/>
      </c>
      <c r="X1017" s="22" t="str">
        <f t="shared" si="539"/>
        <v/>
      </c>
      <c r="Y1017" s="22" t="str">
        <f t="shared" si="540"/>
        <v/>
      </c>
      <c r="Z1017" s="22" t="str">
        <f t="shared" si="541"/>
        <v/>
      </c>
      <c r="AA1017" s="22" t="str">
        <f t="shared" si="542"/>
        <v/>
      </c>
      <c r="AB1017" s="22">
        <f t="shared" si="543"/>
        <v>2</v>
      </c>
      <c r="AC1017" s="22">
        <f t="shared" si="544"/>
        <v>1</v>
      </c>
      <c r="AD1017" s="29">
        <f t="shared" si="545"/>
        <v>6.75</v>
      </c>
      <c r="AE1017" s="22">
        <f t="shared" si="546"/>
        <v>13</v>
      </c>
      <c r="AF1017" s="22">
        <f t="shared" si="547"/>
        <v>8</v>
      </c>
      <c r="AG1017" s="22">
        <f t="shared" si="548"/>
        <v>0</v>
      </c>
      <c r="AH1017" s="22">
        <f t="shared" si="549"/>
        <v>0</v>
      </c>
      <c r="AI1017" s="22">
        <f t="shared" si="550"/>
        <v>0</v>
      </c>
      <c r="AJ1017" s="31">
        <f t="shared" si="551"/>
        <v>37.1</v>
      </c>
      <c r="AK1017" s="22">
        <f t="shared" si="552"/>
        <v>33</v>
      </c>
      <c r="AL1017" s="22">
        <f t="shared" si="553"/>
        <v>30</v>
      </c>
      <c r="AM1017" s="22">
        <f t="shared" si="554"/>
        <v>28</v>
      </c>
      <c r="AN1017" s="22">
        <f t="shared" si="555"/>
        <v>36</v>
      </c>
      <c r="AO1017" s="22">
        <f t="shared" si="556"/>
        <v>14</v>
      </c>
      <c r="AP1017" s="22">
        <f t="shared" si="557"/>
        <v>2</v>
      </c>
      <c r="AQ1017" s="2">
        <f t="shared" si="558"/>
        <v>0.23400000000000001</v>
      </c>
    </row>
    <row r="1018" spans="1:43" x14ac:dyDescent="0.25">
      <c r="A1018" s="26" t="str">
        <f t="shared" si="559"/>
        <v/>
      </c>
      <c r="B1018" t="s">
        <v>3622</v>
      </c>
      <c r="C1018" t="s">
        <v>27</v>
      </c>
      <c r="D1018" t="s">
        <v>24</v>
      </c>
      <c r="E1018" t="s">
        <v>3618</v>
      </c>
      <c r="F1018">
        <v>2026</v>
      </c>
      <c r="G1018" t="s">
        <v>5657</v>
      </c>
      <c r="H1018" s="4">
        <v>46169</v>
      </c>
      <c r="I1018" s="4" t="str">
        <f t="shared" si="525"/>
        <v>Northeast</v>
      </c>
      <c r="J1018" s="2">
        <f t="shared" si="526"/>
        <v>0.29199999999999998</v>
      </c>
      <c r="K1018" s="2">
        <f t="shared" si="527"/>
        <v>0.41299999999999998</v>
      </c>
      <c r="L1018" s="2">
        <f t="shared" si="528"/>
        <v>0.57799999999999996</v>
      </c>
      <c r="M1018" s="2">
        <f t="shared" si="529"/>
        <v>0.99099999999999999</v>
      </c>
      <c r="N1018" s="22" cm="1">
        <f t="array" ref="N1018">IFERROR(INDEX(Stats_Hit_GP,MATCH($B1018,Stats_Hit_Player,0)),"")</f>
        <v>54</v>
      </c>
      <c r="O1018" s="22">
        <f t="shared" si="530"/>
        <v>238</v>
      </c>
      <c r="P1018" s="22">
        <f t="shared" si="531"/>
        <v>192</v>
      </c>
      <c r="Q1018" s="22">
        <f t="shared" si="532"/>
        <v>52</v>
      </c>
      <c r="R1018" s="22">
        <f t="shared" si="533"/>
        <v>56</v>
      </c>
      <c r="S1018" s="22">
        <f t="shared" si="534"/>
        <v>10</v>
      </c>
      <c r="T1018" s="22">
        <f t="shared" si="535"/>
        <v>0</v>
      </c>
      <c r="U1018" s="22">
        <f t="shared" si="536"/>
        <v>15</v>
      </c>
      <c r="V1018" s="22">
        <f t="shared" si="537"/>
        <v>60</v>
      </c>
      <c r="W1018" s="22">
        <f t="shared" si="538"/>
        <v>15</v>
      </c>
      <c r="X1018" s="22">
        <f t="shared" si="539"/>
        <v>26</v>
      </c>
      <c r="Y1018" s="22">
        <f t="shared" si="540"/>
        <v>53</v>
      </c>
      <c r="Z1018" s="22">
        <f t="shared" si="541"/>
        <v>23</v>
      </c>
      <c r="AA1018" s="22">
        <f t="shared" si="542"/>
        <v>6</v>
      </c>
      <c r="AB1018" s="22" t="str">
        <f t="shared" si="543"/>
        <v/>
      </c>
      <c r="AC1018" s="22" t="str">
        <f t="shared" si="544"/>
        <v/>
      </c>
      <c r="AD1018" s="29" t="str">
        <f t="shared" si="545"/>
        <v/>
      </c>
      <c r="AE1018" s="22" t="str">
        <f t="shared" si="546"/>
        <v/>
      </c>
      <c r="AF1018" s="22" t="str">
        <f t="shared" si="547"/>
        <v/>
      </c>
      <c r="AG1018" s="22" t="str">
        <f t="shared" si="548"/>
        <v/>
      </c>
      <c r="AH1018" s="22" t="str">
        <f t="shared" si="549"/>
        <v/>
      </c>
      <c r="AI1018" s="22" t="str">
        <f t="shared" si="550"/>
        <v/>
      </c>
      <c r="AJ1018" s="31" t="str">
        <f t="shared" si="551"/>
        <v/>
      </c>
      <c r="AK1018" s="22" t="str">
        <f t="shared" si="552"/>
        <v/>
      </c>
      <c r="AL1018" s="22" t="str">
        <f t="shared" si="553"/>
        <v/>
      </c>
      <c r="AM1018" s="22" t="str">
        <f t="shared" si="554"/>
        <v/>
      </c>
      <c r="AN1018" s="22" t="str">
        <f t="shared" si="555"/>
        <v/>
      </c>
      <c r="AO1018" s="22" t="str">
        <f t="shared" si="556"/>
        <v/>
      </c>
      <c r="AP1018" s="22" t="str">
        <f t="shared" si="557"/>
        <v/>
      </c>
      <c r="AQ1018" s="2" t="str">
        <f t="shared" si="558"/>
        <v/>
      </c>
    </row>
    <row r="1019" spans="1:43" x14ac:dyDescent="0.25">
      <c r="A1019" s="26" t="str">
        <f t="shared" si="559"/>
        <v/>
      </c>
      <c r="B1019" t="s">
        <v>4427</v>
      </c>
      <c r="C1019" t="s">
        <v>35</v>
      </c>
      <c r="D1019" t="s">
        <v>24</v>
      </c>
      <c r="E1019" t="s">
        <v>4425</v>
      </c>
      <c r="F1019">
        <v>2026</v>
      </c>
      <c r="G1019" t="s">
        <v>5657</v>
      </c>
      <c r="H1019" s="4">
        <v>46169</v>
      </c>
      <c r="I1019" s="4" t="str">
        <f t="shared" si="525"/>
        <v>SoCon</v>
      </c>
      <c r="J1019" s="2">
        <f t="shared" si="526"/>
        <v>0.374</v>
      </c>
      <c r="K1019" s="2">
        <f t="shared" si="527"/>
        <v>0.47599999999999998</v>
      </c>
      <c r="L1019" s="2">
        <f t="shared" si="528"/>
        <v>0.749</v>
      </c>
      <c r="M1019" s="2">
        <f t="shared" si="529"/>
        <v>1.224</v>
      </c>
      <c r="N1019" s="22" cm="1">
        <f t="array" ref="N1019">IFERROR(INDEX(Stats_Hit_GP,MATCH($B1019,Stats_Hit_Player,0)),"")</f>
        <v>54</v>
      </c>
      <c r="O1019" s="22">
        <f t="shared" si="530"/>
        <v>227</v>
      </c>
      <c r="P1019" s="22">
        <f t="shared" si="531"/>
        <v>187</v>
      </c>
      <c r="Q1019" s="22">
        <f t="shared" si="532"/>
        <v>48</v>
      </c>
      <c r="R1019" s="22">
        <f t="shared" si="533"/>
        <v>70</v>
      </c>
      <c r="S1019" s="22">
        <f t="shared" si="534"/>
        <v>8</v>
      </c>
      <c r="T1019" s="22">
        <f t="shared" si="535"/>
        <v>1</v>
      </c>
      <c r="U1019" s="22">
        <f t="shared" si="536"/>
        <v>20</v>
      </c>
      <c r="V1019" s="22">
        <f t="shared" si="537"/>
        <v>64</v>
      </c>
      <c r="W1019" s="22">
        <f t="shared" si="538"/>
        <v>3</v>
      </c>
      <c r="X1019" s="22">
        <f t="shared" si="539"/>
        <v>35</v>
      </c>
      <c r="Y1019" s="22">
        <f t="shared" si="540"/>
        <v>55</v>
      </c>
      <c r="Z1019" s="22">
        <f t="shared" si="541"/>
        <v>1</v>
      </c>
      <c r="AA1019" s="22">
        <f t="shared" si="542"/>
        <v>1</v>
      </c>
      <c r="AB1019" s="22" t="str">
        <f t="shared" si="543"/>
        <v/>
      </c>
      <c r="AC1019" s="22" t="str">
        <f t="shared" si="544"/>
        <v/>
      </c>
      <c r="AD1019" s="29" t="str">
        <f t="shared" si="545"/>
        <v/>
      </c>
      <c r="AE1019" s="22" t="str">
        <f t="shared" si="546"/>
        <v/>
      </c>
      <c r="AF1019" s="22" t="str">
        <f t="shared" si="547"/>
        <v/>
      </c>
      <c r="AG1019" s="22" t="str">
        <f t="shared" si="548"/>
        <v/>
      </c>
      <c r="AH1019" s="22" t="str">
        <f t="shared" si="549"/>
        <v/>
      </c>
      <c r="AI1019" s="22" t="str">
        <f t="shared" si="550"/>
        <v/>
      </c>
      <c r="AJ1019" s="31" t="str">
        <f t="shared" si="551"/>
        <v/>
      </c>
      <c r="AK1019" s="22" t="str">
        <f t="shared" si="552"/>
        <v/>
      </c>
      <c r="AL1019" s="22" t="str">
        <f t="shared" si="553"/>
        <v/>
      </c>
      <c r="AM1019" s="22" t="str">
        <f t="shared" si="554"/>
        <v/>
      </c>
      <c r="AN1019" s="22" t="str">
        <f t="shared" si="555"/>
        <v/>
      </c>
      <c r="AO1019" s="22" t="str">
        <f t="shared" si="556"/>
        <v/>
      </c>
      <c r="AP1019" s="22" t="str">
        <f t="shared" si="557"/>
        <v/>
      </c>
      <c r="AQ1019" s="2" t="str">
        <f t="shared" si="558"/>
        <v/>
      </c>
    </row>
    <row r="1020" spans="1:43" x14ac:dyDescent="0.25">
      <c r="A1020" s="26" t="str">
        <f t="shared" si="559"/>
        <v/>
      </c>
      <c r="B1020" t="s">
        <v>6943</v>
      </c>
      <c r="C1020" t="s">
        <v>64</v>
      </c>
      <c r="D1020" t="s">
        <v>24</v>
      </c>
      <c r="E1020" t="s">
        <v>2977</v>
      </c>
      <c r="F1020">
        <v>2026</v>
      </c>
      <c r="G1020" t="s">
        <v>5657</v>
      </c>
      <c r="H1020" s="4">
        <v>46169</v>
      </c>
      <c r="I1020" s="4" t="str">
        <f t="shared" si="525"/>
        <v>Metro Atlantic</v>
      </c>
      <c r="J1020" s="2" t="str">
        <f t="shared" si="526"/>
        <v/>
      </c>
      <c r="K1020" s="2" t="str">
        <f t="shared" si="527"/>
        <v/>
      </c>
      <c r="L1020" s="2" t="str">
        <f t="shared" si="528"/>
        <v/>
      </c>
      <c r="M1020" s="2" t="str">
        <f t="shared" si="529"/>
        <v/>
      </c>
      <c r="N1020" s="22" t="str" cm="1">
        <f t="array" ref="N1020">IFERROR(INDEX(Stats_Hit_GP,MATCH($B1020,Stats_Hit_Player,0)),"")</f>
        <v/>
      </c>
      <c r="O1020" s="22" t="str">
        <f t="shared" si="530"/>
        <v/>
      </c>
      <c r="P1020" s="22" t="str">
        <f t="shared" si="531"/>
        <v/>
      </c>
      <c r="Q1020" s="22" t="str">
        <f t="shared" si="532"/>
        <v/>
      </c>
      <c r="R1020" s="22" t="str">
        <f t="shared" si="533"/>
        <v/>
      </c>
      <c r="S1020" s="22" t="str">
        <f t="shared" si="534"/>
        <v/>
      </c>
      <c r="T1020" s="22" t="str">
        <f t="shared" si="535"/>
        <v/>
      </c>
      <c r="U1020" s="22" t="str">
        <f t="shared" si="536"/>
        <v/>
      </c>
      <c r="V1020" s="22" t="str">
        <f t="shared" si="537"/>
        <v/>
      </c>
      <c r="W1020" s="22" t="str">
        <f t="shared" si="538"/>
        <v/>
      </c>
      <c r="X1020" s="22" t="str">
        <f t="shared" si="539"/>
        <v/>
      </c>
      <c r="Y1020" s="22" t="str">
        <f t="shared" si="540"/>
        <v/>
      </c>
      <c r="Z1020" s="22" t="str">
        <f t="shared" si="541"/>
        <v/>
      </c>
      <c r="AA1020" s="22" t="str">
        <f t="shared" si="542"/>
        <v/>
      </c>
      <c r="AB1020" s="22">
        <f t="shared" si="543"/>
        <v>5</v>
      </c>
      <c r="AC1020" s="22">
        <f t="shared" si="544"/>
        <v>7</v>
      </c>
      <c r="AD1020" s="29">
        <f t="shared" si="545"/>
        <v>6.61</v>
      </c>
      <c r="AE1020" s="22">
        <f t="shared" si="546"/>
        <v>13</v>
      </c>
      <c r="AF1020" s="22">
        <f t="shared" si="547"/>
        <v>13</v>
      </c>
      <c r="AG1020" s="22">
        <f t="shared" si="548"/>
        <v>0</v>
      </c>
      <c r="AH1020" s="22">
        <f t="shared" si="549"/>
        <v>0</v>
      </c>
      <c r="AI1020" s="22">
        <f t="shared" si="550"/>
        <v>0</v>
      </c>
      <c r="AJ1020" s="31">
        <f t="shared" si="551"/>
        <v>80.099999999999994</v>
      </c>
      <c r="AK1020" s="22">
        <f t="shared" si="552"/>
        <v>114</v>
      </c>
      <c r="AL1020" s="22">
        <f t="shared" si="553"/>
        <v>67</v>
      </c>
      <c r="AM1020" s="22">
        <f t="shared" si="554"/>
        <v>59</v>
      </c>
      <c r="AN1020" s="22">
        <f t="shared" si="555"/>
        <v>20</v>
      </c>
      <c r="AO1020" s="22">
        <f t="shared" si="556"/>
        <v>41</v>
      </c>
      <c r="AP1020" s="22">
        <f t="shared" si="557"/>
        <v>2</v>
      </c>
      <c r="AQ1020" s="2">
        <f t="shared" si="558"/>
        <v>0.32500000000000001</v>
      </c>
    </row>
    <row r="1021" spans="1:43" x14ac:dyDescent="0.25">
      <c r="A1021" s="26" t="str">
        <f t="shared" si="559"/>
        <v/>
      </c>
      <c r="B1021" t="s">
        <v>3703</v>
      </c>
      <c r="C1021" t="s">
        <v>25</v>
      </c>
      <c r="D1021" t="s">
        <v>24</v>
      </c>
      <c r="E1021" t="s">
        <v>5502</v>
      </c>
      <c r="F1021">
        <v>2026</v>
      </c>
      <c r="G1021" t="s">
        <v>5657</v>
      </c>
      <c r="H1021" s="4">
        <v>46169</v>
      </c>
      <c r="I1021" s="4" t="str">
        <f t="shared" si="525"/>
        <v>West Coast</v>
      </c>
      <c r="J1021" s="2">
        <f t="shared" si="526"/>
        <v>0.19800000000000001</v>
      </c>
      <c r="K1021" s="2">
        <f t="shared" si="527"/>
        <v>0.307</v>
      </c>
      <c r="L1021" s="2">
        <f t="shared" si="528"/>
        <v>0.32500000000000001</v>
      </c>
      <c r="M1021" s="2">
        <f t="shared" si="529"/>
        <v>0.63200000000000001</v>
      </c>
      <c r="N1021" s="22" cm="1">
        <f t="array" ref="N1021">IFERROR(INDEX(Stats_Hit_GP,MATCH($B1021,Stats_Hit_Player,0)),"")</f>
        <v>39</v>
      </c>
      <c r="O1021" s="22">
        <f t="shared" si="530"/>
        <v>153</v>
      </c>
      <c r="P1021" s="22">
        <f t="shared" si="531"/>
        <v>126</v>
      </c>
      <c r="Q1021" s="22">
        <f t="shared" si="532"/>
        <v>17</v>
      </c>
      <c r="R1021" s="22">
        <f t="shared" si="533"/>
        <v>25</v>
      </c>
      <c r="S1021" s="22">
        <f t="shared" si="534"/>
        <v>5</v>
      </c>
      <c r="T1021" s="22">
        <f t="shared" si="535"/>
        <v>1</v>
      </c>
      <c r="U1021" s="22">
        <f t="shared" si="536"/>
        <v>3</v>
      </c>
      <c r="V1021" s="22">
        <f t="shared" si="537"/>
        <v>22</v>
      </c>
      <c r="W1021" s="22">
        <f t="shared" si="538"/>
        <v>6</v>
      </c>
      <c r="X1021" s="22">
        <f t="shared" si="539"/>
        <v>15</v>
      </c>
      <c r="Y1021" s="22">
        <f t="shared" si="540"/>
        <v>33</v>
      </c>
      <c r="Z1021" s="22">
        <f t="shared" si="541"/>
        <v>0</v>
      </c>
      <c r="AA1021" s="22">
        <f t="shared" si="542"/>
        <v>0</v>
      </c>
      <c r="AB1021" s="22" t="str">
        <f t="shared" si="543"/>
        <v/>
      </c>
      <c r="AC1021" s="22" t="str">
        <f t="shared" si="544"/>
        <v/>
      </c>
      <c r="AD1021" s="29" t="str">
        <f t="shared" si="545"/>
        <v/>
      </c>
      <c r="AE1021" s="22" t="str">
        <f t="shared" si="546"/>
        <v/>
      </c>
      <c r="AF1021" s="22" t="str">
        <f t="shared" si="547"/>
        <v/>
      </c>
      <c r="AG1021" s="22" t="str">
        <f t="shared" si="548"/>
        <v/>
      </c>
      <c r="AH1021" s="22" t="str">
        <f t="shared" si="549"/>
        <v/>
      </c>
      <c r="AI1021" s="22" t="str">
        <f t="shared" si="550"/>
        <v/>
      </c>
      <c r="AJ1021" s="31" t="str">
        <f t="shared" si="551"/>
        <v/>
      </c>
      <c r="AK1021" s="22" t="str">
        <f t="shared" si="552"/>
        <v/>
      </c>
      <c r="AL1021" s="22" t="str">
        <f t="shared" si="553"/>
        <v/>
      </c>
      <c r="AM1021" s="22" t="str">
        <f t="shared" si="554"/>
        <v/>
      </c>
      <c r="AN1021" s="22" t="str">
        <f t="shared" si="555"/>
        <v/>
      </c>
      <c r="AO1021" s="22" t="str">
        <f t="shared" si="556"/>
        <v/>
      </c>
      <c r="AP1021" s="22" t="str">
        <f t="shared" si="557"/>
        <v/>
      </c>
      <c r="AQ1021" s="2" t="str">
        <f t="shared" si="558"/>
        <v/>
      </c>
    </row>
    <row r="1022" spans="1:43" x14ac:dyDescent="0.25">
      <c r="A1022" s="26" t="str">
        <f t="shared" si="559"/>
        <v/>
      </c>
      <c r="B1022" t="s">
        <v>4979</v>
      </c>
      <c r="C1022" t="s">
        <v>40</v>
      </c>
      <c r="D1022" t="s">
        <v>24</v>
      </c>
      <c r="E1022" t="s">
        <v>4976</v>
      </c>
      <c r="F1022">
        <v>2026</v>
      </c>
      <c r="G1022" t="s">
        <v>5657</v>
      </c>
      <c r="H1022" s="4">
        <v>46169</v>
      </c>
      <c r="I1022" s="4" t="str">
        <f t="shared" si="525"/>
        <v>Sun Belt</v>
      </c>
      <c r="J1022" s="2">
        <f t="shared" si="526"/>
        <v>0.30099999999999999</v>
      </c>
      <c r="K1022" s="2">
        <f t="shared" si="527"/>
        <v>0.38700000000000001</v>
      </c>
      <c r="L1022" s="2">
        <f t="shared" si="528"/>
        <v>0.57499999999999996</v>
      </c>
      <c r="M1022" s="2">
        <f t="shared" si="529"/>
        <v>0.96199999999999997</v>
      </c>
      <c r="N1022" s="22" cm="1">
        <f t="array" ref="N1022">IFERROR(INDEX(Stats_Hit_GP,MATCH($B1022,Stats_Hit_Player,0)),"")</f>
        <v>48</v>
      </c>
      <c r="O1022" s="22">
        <f t="shared" si="530"/>
        <v>213</v>
      </c>
      <c r="P1022" s="22">
        <f t="shared" si="531"/>
        <v>186</v>
      </c>
      <c r="Q1022" s="22">
        <f t="shared" si="532"/>
        <v>31</v>
      </c>
      <c r="R1022" s="22">
        <f t="shared" si="533"/>
        <v>56</v>
      </c>
      <c r="S1022" s="22">
        <f t="shared" si="534"/>
        <v>10</v>
      </c>
      <c r="T1022" s="22">
        <f t="shared" si="535"/>
        <v>1</v>
      </c>
      <c r="U1022" s="22">
        <f t="shared" si="536"/>
        <v>13</v>
      </c>
      <c r="V1022" s="22">
        <f t="shared" si="537"/>
        <v>52</v>
      </c>
      <c r="W1022" s="22">
        <f t="shared" si="538"/>
        <v>1</v>
      </c>
      <c r="X1022" s="22">
        <f t="shared" si="539"/>
        <v>25</v>
      </c>
      <c r="Y1022" s="22">
        <f t="shared" si="540"/>
        <v>52</v>
      </c>
      <c r="Z1022" s="22">
        <f t="shared" si="541"/>
        <v>9</v>
      </c>
      <c r="AA1022" s="22">
        <f t="shared" si="542"/>
        <v>2</v>
      </c>
      <c r="AB1022" s="22">
        <f t="shared" si="543"/>
        <v>0</v>
      </c>
      <c r="AC1022" s="22">
        <f t="shared" si="544"/>
        <v>1</v>
      </c>
      <c r="AD1022" s="29">
        <f t="shared" si="545"/>
        <v>0</v>
      </c>
      <c r="AE1022" s="22">
        <f t="shared" si="546"/>
        <v>1</v>
      </c>
      <c r="AF1022" s="22">
        <f t="shared" si="547"/>
        <v>0</v>
      </c>
      <c r="AG1022" s="22">
        <f t="shared" si="548"/>
        <v>0</v>
      </c>
      <c r="AH1022" s="22">
        <f t="shared" si="549"/>
        <v>0</v>
      </c>
      <c r="AI1022" s="22">
        <f t="shared" si="550"/>
        <v>0</v>
      </c>
      <c r="AJ1022" s="31">
        <f t="shared" si="551"/>
        <v>0</v>
      </c>
      <c r="AK1022" s="22">
        <f t="shared" si="552"/>
        <v>2</v>
      </c>
      <c r="AL1022" s="22">
        <f t="shared" si="553"/>
        <v>2</v>
      </c>
      <c r="AM1022" s="22">
        <f t="shared" si="554"/>
        <v>0</v>
      </c>
      <c r="AN1022" s="22">
        <f t="shared" si="555"/>
        <v>1</v>
      </c>
      <c r="AO1022" s="22">
        <f t="shared" si="556"/>
        <v>0</v>
      </c>
      <c r="AP1022" s="22">
        <f t="shared" si="557"/>
        <v>0</v>
      </c>
      <c r="AQ1022" s="2">
        <f t="shared" si="558"/>
        <v>1</v>
      </c>
    </row>
    <row r="1023" spans="1:43" x14ac:dyDescent="0.25">
      <c r="A1023" s="26" t="str">
        <f t="shared" si="559"/>
        <v/>
      </c>
      <c r="B1023" t="s">
        <v>4990</v>
      </c>
      <c r="C1023" t="s">
        <v>35</v>
      </c>
      <c r="D1023" t="s">
        <v>24</v>
      </c>
      <c r="E1023" t="s">
        <v>4976</v>
      </c>
      <c r="F1023">
        <v>2026</v>
      </c>
      <c r="G1023" t="s">
        <v>5657</v>
      </c>
      <c r="H1023" s="4">
        <v>46169</v>
      </c>
      <c r="I1023" s="4" t="str">
        <f t="shared" si="525"/>
        <v>Sun Belt</v>
      </c>
      <c r="J1023" s="2">
        <f t="shared" si="526"/>
        <v>0.125</v>
      </c>
      <c r="K1023" s="2">
        <f t="shared" si="527"/>
        <v>0.3</v>
      </c>
      <c r="L1023" s="2">
        <f t="shared" si="528"/>
        <v>0.125</v>
      </c>
      <c r="M1023" s="2">
        <f t="shared" si="529"/>
        <v>0.42499999999999999</v>
      </c>
      <c r="N1023" s="22" cm="1">
        <f t="array" ref="N1023">IFERROR(INDEX(Stats_Hit_GP,MATCH($B1023,Stats_Hit_Player,0)),"")</f>
        <v>9</v>
      </c>
      <c r="O1023" s="22">
        <f t="shared" si="530"/>
        <v>20</v>
      </c>
      <c r="P1023" s="22">
        <f t="shared" si="531"/>
        <v>16</v>
      </c>
      <c r="Q1023" s="22">
        <f t="shared" si="532"/>
        <v>2</v>
      </c>
      <c r="R1023" s="22">
        <f t="shared" si="533"/>
        <v>2</v>
      </c>
      <c r="S1023" s="22">
        <f t="shared" si="534"/>
        <v>0</v>
      </c>
      <c r="T1023" s="22">
        <f t="shared" si="535"/>
        <v>0</v>
      </c>
      <c r="U1023" s="22">
        <f t="shared" si="536"/>
        <v>0</v>
      </c>
      <c r="V1023" s="22">
        <f t="shared" si="537"/>
        <v>1</v>
      </c>
      <c r="W1023" s="22">
        <f t="shared" si="538"/>
        <v>0</v>
      </c>
      <c r="X1023" s="22">
        <f t="shared" si="539"/>
        <v>4</v>
      </c>
      <c r="Y1023" s="22">
        <f t="shared" si="540"/>
        <v>8</v>
      </c>
      <c r="Z1023" s="22">
        <f t="shared" si="541"/>
        <v>0</v>
      </c>
      <c r="AA1023" s="22">
        <f t="shared" si="542"/>
        <v>0</v>
      </c>
      <c r="AB1023" s="22" t="str">
        <f t="shared" si="543"/>
        <v/>
      </c>
      <c r="AC1023" s="22" t="str">
        <f t="shared" si="544"/>
        <v/>
      </c>
      <c r="AD1023" s="29" t="str">
        <f t="shared" si="545"/>
        <v/>
      </c>
      <c r="AE1023" s="22" t="str">
        <f t="shared" si="546"/>
        <v/>
      </c>
      <c r="AF1023" s="22" t="str">
        <f t="shared" si="547"/>
        <v/>
      </c>
      <c r="AG1023" s="22" t="str">
        <f t="shared" si="548"/>
        <v/>
      </c>
      <c r="AH1023" s="22" t="str">
        <f t="shared" si="549"/>
        <v/>
      </c>
      <c r="AI1023" s="22" t="str">
        <f t="shared" si="550"/>
        <v/>
      </c>
      <c r="AJ1023" s="31" t="str">
        <f t="shared" si="551"/>
        <v/>
      </c>
      <c r="AK1023" s="22" t="str">
        <f t="shared" si="552"/>
        <v/>
      </c>
      <c r="AL1023" s="22" t="str">
        <f t="shared" si="553"/>
        <v/>
      </c>
      <c r="AM1023" s="22" t="str">
        <f t="shared" si="554"/>
        <v/>
      </c>
      <c r="AN1023" s="22" t="str">
        <f t="shared" si="555"/>
        <v/>
      </c>
      <c r="AO1023" s="22" t="str">
        <f t="shared" si="556"/>
        <v/>
      </c>
      <c r="AP1023" s="22" t="str">
        <f t="shared" si="557"/>
        <v/>
      </c>
      <c r="AQ1023" s="2" t="str">
        <f t="shared" si="558"/>
        <v/>
      </c>
    </row>
    <row r="1024" spans="1:43" x14ac:dyDescent="0.25">
      <c r="A1024" s="26" t="str">
        <f t="shared" si="559"/>
        <v/>
      </c>
      <c r="B1024" t="s">
        <v>6944</v>
      </c>
      <c r="C1024" t="s">
        <v>64</v>
      </c>
      <c r="D1024" t="s">
        <v>24</v>
      </c>
      <c r="E1024" t="s">
        <v>1308</v>
      </c>
      <c r="F1024">
        <v>2026</v>
      </c>
      <c r="G1024" t="s">
        <v>5657</v>
      </c>
      <c r="H1024" s="4">
        <v>46169</v>
      </c>
      <c r="I1024" s="4" t="str">
        <f t="shared" si="525"/>
        <v>Big 12</v>
      </c>
      <c r="J1024" s="2" t="str">
        <f t="shared" si="526"/>
        <v/>
      </c>
      <c r="K1024" s="2" t="str">
        <f t="shared" si="527"/>
        <v/>
      </c>
      <c r="L1024" s="2" t="str">
        <f t="shared" si="528"/>
        <v/>
      </c>
      <c r="M1024" s="2" t="str">
        <f t="shared" si="529"/>
        <v/>
      </c>
      <c r="N1024" s="22" t="str" cm="1">
        <f t="array" ref="N1024">IFERROR(INDEX(Stats_Hit_GP,MATCH($B1024,Stats_Hit_Player,0)),"")</f>
        <v/>
      </c>
      <c r="O1024" s="22" t="str">
        <f t="shared" si="530"/>
        <v/>
      </c>
      <c r="P1024" s="22" t="str">
        <f t="shared" si="531"/>
        <v/>
      </c>
      <c r="Q1024" s="22" t="str">
        <f t="shared" si="532"/>
        <v/>
      </c>
      <c r="R1024" s="22" t="str">
        <f t="shared" si="533"/>
        <v/>
      </c>
      <c r="S1024" s="22" t="str">
        <f t="shared" si="534"/>
        <v/>
      </c>
      <c r="T1024" s="22" t="str">
        <f t="shared" si="535"/>
        <v/>
      </c>
      <c r="U1024" s="22" t="str">
        <f t="shared" si="536"/>
        <v/>
      </c>
      <c r="V1024" s="22" t="str">
        <f t="shared" si="537"/>
        <v/>
      </c>
      <c r="W1024" s="22" t="str">
        <f t="shared" si="538"/>
        <v/>
      </c>
      <c r="X1024" s="22" t="str">
        <f t="shared" si="539"/>
        <v/>
      </c>
      <c r="Y1024" s="22" t="str">
        <f t="shared" si="540"/>
        <v/>
      </c>
      <c r="Z1024" s="22" t="str">
        <f t="shared" si="541"/>
        <v/>
      </c>
      <c r="AA1024" s="22" t="str">
        <f t="shared" si="542"/>
        <v/>
      </c>
      <c r="AB1024" s="22">
        <f t="shared" si="543"/>
        <v>0</v>
      </c>
      <c r="AC1024" s="22">
        <f t="shared" si="544"/>
        <v>0</v>
      </c>
      <c r="AD1024" s="29">
        <f t="shared" si="545"/>
        <v>2.25</v>
      </c>
      <c r="AE1024" s="22">
        <f t="shared" si="546"/>
        <v>3</v>
      </c>
      <c r="AF1024" s="22">
        <f t="shared" si="547"/>
        <v>0</v>
      </c>
      <c r="AG1024" s="22">
        <f t="shared" si="548"/>
        <v>0</v>
      </c>
      <c r="AH1024" s="22">
        <f t="shared" si="549"/>
        <v>0</v>
      </c>
      <c r="AI1024" s="22">
        <f t="shared" si="550"/>
        <v>0</v>
      </c>
      <c r="AJ1024" s="31">
        <f t="shared" si="551"/>
        <v>4</v>
      </c>
      <c r="AK1024" s="22">
        <f t="shared" si="552"/>
        <v>2</v>
      </c>
      <c r="AL1024" s="22">
        <f t="shared" si="553"/>
        <v>1</v>
      </c>
      <c r="AM1024" s="22">
        <f t="shared" si="554"/>
        <v>1</v>
      </c>
      <c r="AN1024" s="22">
        <f t="shared" si="555"/>
        <v>4</v>
      </c>
      <c r="AO1024" s="22">
        <f t="shared" si="556"/>
        <v>6</v>
      </c>
      <c r="AP1024" s="22">
        <f t="shared" si="557"/>
        <v>0</v>
      </c>
      <c r="AQ1024" s="2">
        <f t="shared" si="558"/>
        <v>0.154</v>
      </c>
    </row>
    <row r="1025" spans="1:43" x14ac:dyDescent="0.25">
      <c r="A1025" s="26" t="str">
        <f t="shared" si="559"/>
        <v/>
      </c>
      <c r="B1025" t="s">
        <v>6945</v>
      </c>
      <c r="C1025" t="s">
        <v>64</v>
      </c>
      <c r="D1025" t="s">
        <v>24</v>
      </c>
      <c r="E1025" t="s">
        <v>126</v>
      </c>
      <c r="F1025">
        <v>2026</v>
      </c>
      <c r="G1025" t="s">
        <v>5657</v>
      </c>
      <c r="H1025" s="4">
        <v>46169</v>
      </c>
      <c r="I1025" s="4" t="str">
        <f t="shared" si="525"/>
        <v>Atlantic 10</v>
      </c>
      <c r="J1025" s="2" t="str">
        <f t="shared" si="526"/>
        <v/>
      </c>
      <c r="K1025" s="2" t="str">
        <f t="shared" si="527"/>
        <v/>
      </c>
      <c r="L1025" s="2" t="str">
        <f t="shared" si="528"/>
        <v/>
      </c>
      <c r="M1025" s="2" t="str">
        <f t="shared" si="529"/>
        <v/>
      </c>
      <c r="N1025" s="22" t="str" cm="1">
        <f t="array" ref="N1025">IFERROR(INDEX(Stats_Hit_GP,MATCH($B1025,Stats_Hit_Player,0)),"")</f>
        <v/>
      </c>
      <c r="O1025" s="22" t="str">
        <f t="shared" si="530"/>
        <v/>
      </c>
      <c r="P1025" s="22" t="str">
        <f t="shared" si="531"/>
        <v/>
      </c>
      <c r="Q1025" s="22" t="str">
        <f t="shared" si="532"/>
        <v/>
      </c>
      <c r="R1025" s="22" t="str">
        <f t="shared" si="533"/>
        <v/>
      </c>
      <c r="S1025" s="22" t="str">
        <f t="shared" si="534"/>
        <v/>
      </c>
      <c r="T1025" s="22" t="str">
        <f t="shared" si="535"/>
        <v/>
      </c>
      <c r="U1025" s="22" t="str">
        <f t="shared" si="536"/>
        <v/>
      </c>
      <c r="V1025" s="22" t="str">
        <f t="shared" si="537"/>
        <v/>
      </c>
      <c r="W1025" s="22" t="str">
        <f t="shared" si="538"/>
        <v/>
      </c>
      <c r="X1025" s="22" t="str">
        <f t="shared" si="539"/>
        <v/>
      </c>
      <c r="Y1025" s="22" t="str">
        <f t="shared" si="540"/>
        <v/>
      </c>
      <c r="Z1025" s="22" t="str">
        <f t="shared" si="541"/>
        <v/>
      </c>
      <c r="AA1025" s="22" t="str">
        <f t="shared" si="542"/>
        <v/>
      </c>
      <c r="AB1025" s="22">
        <f t="shared" si="543"/>
        <v>2</v>
      </c>
      <c r="AC1025" s="22">
        <f t="shared" si="544"/>
        <v>2</v>
      </c>
      <c r="AD1025" s="29">
        <f t="shared" si="545"/>
        <v>5.27</v>
      </c>
      <c r="AE1025" s="22">
        <f t="shared" si="546"/>
        <v>21</v>
      </c>
      <c r="AF1025" s="22">
        <f t="shared" si="547"/>
        <v>0</v>
      </c>
      <c r="AG1025" s="22">
        <f t="shared" si="548"/>
        <v>0</v>
      </c>
      <c r="AH1025" s="22">
        <f t="shared" si="549"/>
        <v>0</v>
      </c>
      <c r="AI1025" s="22">
        <f t="shared" si="550"/>
        <v>4</v>
      </c>
      <c r="AJ1025" s="31">
        <f t="shared" si="551"/>
        <v>27.1</v>
      </c>
      <c r="AK1025" s="22">
        <f t="shared" si="552"/>
        <v>20</v>
      </c>
      <c r="AL1025" s="22">
        <f t="shared" si="553"/>
        <v>17</v>
      </c>
      <c r="AM1025" s="22">
        <f t="shared" si="554"/>
        <v>16</v>
      </c>
      <c r="AN1025" s="22">
        <f t="shared" si="555"/>
        <v>24</v>
      </c>
      <c r="AO1025" s="22">
        <f t="shared" si="556"/>
        <v>41</v>
      </c>
      <c r="AP1025" s="22">
        <f t="shared" si="557"/>
        <v>14</v>
      </c>
      <c r="AQ1025" s="2">
        <f t="shared" si="558"/>
        <v>0.20799999999999999</v>
      </c>
    </row>
    <row r="1026" spans="1:43" x14ac:dyDescent="0.25">
      <c r="A1026" s="26" t="str">
        <f t="shared" si="559"/>
        <v/>
      </c>
      <c r="B1026" t="s">
        <v>5405</v>
      </c>
      <c r="C1026" t="s">
        <v>38</v>
      </c>
      <c r="D1026" t="s">
        <v>24</v>
      </c>
      <c r="E1026" t="s">
        <v>5397</v>
      </c>
      <c r="F1026">
        <v>2026</v>
      </c>
      <c r="G1026" t="s">
        <v>5657</v>
      </c>
      <c r="H1026" s="4">
        <v>46169</v>
      </c>
      <c r="I1026" s="4" t="str">
        <f t="shared" ref="I1026:I1089" si="560">IFERROR(INDEX(Conferences_Conference,MATCH(E1026,Conferences_Team,0)),"")</f>
        <v>Western Athletic</v>
      </c>
      <c r="J1026" s="2">
        <f t="shared" ref="J1026:J1089" si="561">IFERROR(INDEX(Stats_Hit_AVG,MATCH($B1026,Stats_Hit_Player,0)),"")</f>
        <v>0.27300000000000002</v>
      </c>
      <c r="K1026" s="2">
        <f t="shared" ref="K1026:K1089" si="562">IFERROR(INDEX(Stats_Hit_OBP,MATCH($B1026,Stats_Hit_Player,0)),"")</f>
        <v>0.375</v>
      </c>
      <c r="L1026" s="2">
        <f t="shared" ref="L1026:L1089" si="563">IFERROR(INDEX(Stats_Hit_SLG,MATCH($B1026,Stats_Hit_Player,0)),"")</f>
        <v>0.33300000000000002</v>
      </c>
      <c r="M1026" s="2">
        <f t="shared" ref="M1026:M1089" si="564">IFERROR(INDEX(Stats_Hit_OPS,MATCH($B1026,Stats_Hit_Player,0)),"")</f>
        <v>0.70799999999999996</v>
      </c>
      <c r="N1026" s="22" cm="1">
        <f t="array" ref="N1026">IFERROR(INDEX(Stats_Hit_GP,MATCH($B1026,Stats_Hit_Player,0)),"")</f>
        <v>12</v>
      </c>
      <c r="O1026" s="22">
        <f t="shared" ref="O1026:O1089" si="565">IFERROR(INDEX(Stats_Hit_PA,MATCH($B1026,Stats_Hit_Player,0)),"")</f>
        <v>40</v>
      </c>
      <c r="P1026" s="22">
        <f t="shared" ref="P1026:P1089" si="566">IFERROR(INDEX(Stats_Hit_AB,MATCH($B1026,Stats_Hit_Player,0)),"")</f>
        <v>33</v>
      </c>
      <c r="Q1026" s="22">
        <f t="shared" ref="Q1026:Q1089" si="567">IFERROR(INDEX(Stats_Hit_R,MATCH($B1026,Stats_Hit_Player,0)),"")</f>
        <v>10</v>
      </c>
      <c r="R1026" s="22">
        <f t="shared" ref="R1026:R1089" si="568">IFERROR(INDEX(Stats_Hit_H,MATCH($B1026,Stats_Hit_Player,0)),"")</f>
        <v>9</v>
      </c>
      <c r="S1026" s="22">
        <f t="shared" ref="S1026:S1089" si="569">IFERROR(INDEX(Stats_Hit_2B,MATCH($B1026,Stats_Hit_Player,0)),"")</f>
        <v>2</v>
      </c>
      <c r="T1026" s="22">
        <f t="shared" ref="T1026:T1089" si="570">IFERROR(INDEX(Stats_Hit_3B,MATCH($B1026,Stats_Hit_Player,0)),"")</f>
        <v>0</v>
      </c>
      <c r="U1026" s="22">
        <f t="shared" ref="U1026:U1089" si="571">IFERROR(INDEX(Stats_Hit_HR,MATCH($B1026,Stats_Hit_Player,0)),"")</f>
        <v>0</v>
      </c>
      <c r="V1026" s="22">
        <f t="shared" ref="V1026:V1089" si="572">IFERROR(INDEX(Stats_Hit_RBI,MATCH($B1026,Stats_Hit_Player,0)),"")</f>
        <v>5</v>
      </c>
      <c r="W1026" s="22">
        <f t="shared" ref="W1026:W1089" si="573">IFERROR(INDEX(Stats_Hit_HBP,MATCH($B1026,Stats_Hit_Player,0)),"")</f>
        <v>0</v>
      </c>
      <c r="X1026" s="22">
        <f t="shared" ref="X1026:X1089" si="574">IFERROR(INDEX(Stats_Hit_BB,MATCH($B1026,Stats_Hit_Player,0)),"")</f>
        <v>6</v>
      </c>
      <c r="Y1026" s="22">
        <f t="shared" ref="Y1026:Y1089" si="575">IFERROR(INDEX(Stats_Hit_K,MATCH($B1026,Stats_Hit_Player,0)),"")</f>
        <v>10</v>
      </c>
      <c r="Z1026" s="22">
        <f t="shared" ref="Z1026:Z1089" si="576">IFERROR(INDEX(Stats_Hit_SB,MATCH($B1026,Stats_Hit_Player,0)),"")</f>
        <v>0</v>
      </c>
      <c r="AA1026" s="22">
        <f t="shared" ref="AA1026:AA1089" si="577">IFERROR(INDEX(Stats_Hit_CS,MATCH($B1026,Stats_Hit_Player,0)),"")</f>
        <v>0</v>
      </c>
      <c r="AB1026" s="22" t="str">
        <f t="shared" ref="AB1026:AB1089" si="578">IFERROR(INDEX(Stats_Pitch_Win,MATCH($B1026,Stats_Pitch_Player,0)),"")</f>
        <v/>
      </c>
      <c r="AC1026" s="22" t="str">
        <f t="shared" ref="AC1026:AC1089" si="579">IFERROR(INDEX(Stats_Pitch_Loss,MATCH($B1026,Stats_Pitch_Player,0)),"")</f>
        <v/>
      </c>
      <c r="AD1026" s="29" t="str">
        <f t="shared" ref="AD1026:AD1089" si="580">IFERROR(INDEX(Stats_Pitch_ERA,MATCH($B1026,Stats_Pitch_Player,0)),"")</f>
        <v/>
      </c>
      <c r="AE1026" s="22" t="str">
        <f t="shared" ref="AE1026:AE1089" si="581">IFERROR(INDEX(Stats_Pitch_App,MATCH($B1026,Stats_Pitch_Player,0)),"")</f>
        <v/>
      </c>
      <c r="AF1026" s="22" t="str">
        <f t="shared" ref="AF1026:AF1089" si="582">IFERROR(INDEX(Stats_Pitch_GS,MATCH($B1026,Stats_Pitch_Player,0)),"")</f>
        <v/>
      </c>
      <c r="AG1026" s="22" t="str">
        <f t="shared" ref="AG1026:AG1089" si="583">IFERROR(INDEX(Stats_Pitch_CG,MATCH($B1026,Stats_Pitch_Player,0)),"")</f>
        <v/>
      </c>
      <c r="AH1026" s="22" t="str">
        <f t="shared" ref="AH1026:AH1089" si="584">IFERROR(INDEX(Stats_Pitch_SHO,MATCH($B1026,Stats_Pitch_Player,0)),"")</f>
        <v/>
      </c>
      <c r="AI1026" s="22" t="str">
        <f t="shared" ref="AI1026:AI1089" si="585">IFERROR(INDEX(Stats_Pitch_SV,MATCH($B1026,Stats_Pitch_Player,0)),"")</f>
        <v/>
      </c>
      <c r="AJ1026" s="31" t="str">
        <f t="shared" ref="AJ1026:AJ1089" si="586">IFERROR(INDEX(Stats_Pitch_IP,MATCH($B1026,Stats_Pitch_Player,0)),"")</f>
        <v/>
      </c>
      <c r="AK1026" s="22" t="str">
        <f t="shared" ref="AK1026:AK1089" si="587">IFERROR(INDEX(Stats_Pitch_H,MATCH($B1026,Stats_Pitch_Player,0)),"")</f>
        <v/>
      </c>
      <c r="AL1026" s="22" t="str">
        <f t="shared" ref="AL1026:AL1089" si="588">IFERROR(INDEX(Stats_Pitch_R,MATCH($B1026,Stats_Pitch_Player,0)),"")</f>
        <v/>
      </c>
      <c r="AM1026" s="22" t="str">
        <f t="shared" ref="AM1026:AM1089" si="589">IFERROR(INDEX(Stats_Pitch_ER,MATCH($B1026,Stats_Pitch_Player,0)),"")</f>
        <v/>
      </c>
      <c r="AN1026" s="22" t="str">
        <f t="shared" ref="AN1026:AN1089" si="590">IFERROR(INDEX(Stats_Pitch_BB,MATCH($B1026,Stats_Pitch_Player,0)),"")</f>
        <v/>
      </c>
      <c r="AO1026" s="22" t="str">
        <f t="shared" ref="AO1026:AO1089" si="591">IFERROR(INDEX(Stats_Pitch_K,MATCH($B1026,Stats_Pitch_Player,0)),"")</f>
        <v/>
      </c>
      <c r="AP1026" s="22" t="str">
        <f t="shared" ref="AP1026:AP1089" si="592">IFERROR(INDEX(Stats_Pitch_HBP,MATCH($B1026,Stats_Pitch_Player,0)),"")</f>
        <v/>
      </c>
      <c r="AQ1026" s="2" t="str">
        <f t="shared" ref="AQ1026:AQ1089" si="593">IFERROR(INDEX(Stats_Pitch_BA,MATCH($B1026,Stats_Pitch_Player,0)),"")</f>
        <v/>
      </c>
    </row>
    <row r="1027" spans="1:43" x14ac:dyDescent="0.25">
      <c r="A1027" s="26" t="str">
        <f t="shared" ref="A1027:A1090" si="594">IF(OR(D1027="SR", D1027="GR"), 1, "")</f>
        <v/>
      </c>
      <c r="B1027" t="s">
        <v>6946</v>
      </c>
      <c r="C1027" t="s">
        <v>64</v>
      </c>
      <c r="D1027" t="s">
        <v>24</v>
      </c>
      <c r="E1027" t="s">
        <v>5397</v>
      </c>
      <c r="F1027">
        <v>2026</v>
      </c>
      <c r="G1027" t="s">
        <v>5657</v>
      </c>
      <c r="H1027" s="4">
        <v>46169</v>
      </c>
      <c r="I1027" s="4" t="str">
        <f t="shared" si="560"/>
        <v>Western Athletic</v>
      </c>
      <c r="J1027" s="2" t="str">
        <f t="shared" si="561"/>
        <v/>
      </c>
      <c r="K1027" s="2" t="str">
        <f t="shared" si="562"/>
        <v/>
      </c>
      <c r="L1027" s="2" t="str">
        <f t="shared" si="563"/>
        <v/>
      </c>
      <c r="M1027" s="2" t="str">
        <f t="shared" si="564"/>
        <v/>
      </c>
      <c r="N1027" s="22" t="str" cm="1">
        <f t="array" ref="N1027">IFERROR(INDEX(Stats_Hit_GP,MATCH($B1027,Stats_Hit_Player,0)),"")</f>
        <v/>
      </c>
      <c r="O1027" s="22" t="str">
        <f t="shared" si="565"/>
        <v/>
      </c>
      <c r="P1027" s="22" t="str">
        <f t="shared" si="566"/>
        <v/>
      </c>
      <c r="Q1027" s="22" t="str">
        <f t="shared" si="567"/>
        <v/>
      </c>
      <c r="R1027" s="22" t="str">
        <f t="shared" si="568"/>
        <v/>
      </c>
      <c r="S1027" s="22" t="str">
        <f t="shared" si="569"/>
        <v/>
      </c>
      <c r="T1027" s="22" t="str">
        <f t="shared" si="570"/>
        <v/>
      </c>
      <c r="U1027" s="22" t="str">
        <f t="shared" si="571"/>
        <v/>
      </c>
      <c r="V1027" s="22" t="str">
        <f t="shared" si="572"/>
        <v/>
      </c>
      <c r="W1027" s="22" t="str">
        <f t="shared" si="573"/>
        <v/>
      </c>
      <c r="X1027" s="22" t="str">
        <f t="shared" si="574"/>
        <v/>
      </c>
      <c r="Y1027" s="22" t="str">
        <f t="shared" si="575"/>
        <v/>
      </c>
      <c r="Z1027" s="22" t="str">
        <f t="shared" si="576"/>
        <v/>
      </c>
      <c r="AA1027" s="22" t="str">
        <f t="shared" si="577"/>
        <v/>
      </c>
      <c r="AB1027" s="22">
        <f t="shared" si="578"/>
        <v>0</v>
      </c>
      <c r="AC1027" s="22">
        <f t="shared" si="579"/>
        <v>1</v>
      </c>
      <c r="AD1027" s="29">
        <f t="shared" si="580"/>
        <v>7.24</v>
      </c>
      <c r="AE1027" s="22">
        <f t="shared" si="581"/>
        <v>16</v>
      </c>
      <c r="AF1027" s="22">
        <f t="shared" si="582"/>
        <v>0</v>
      </c>
      <c r="AG1027" s="22">
        <f t="shared" si="583"/>
        <v>0</v>
      </c>
      <c r="AH1027" s="22">
        <f t="shared" si="584"/>
        <v>0</v>
      </c>
      <c r="AI1027" s="22">
        <f t="shared" si="585"/>
        <v>0</v>
      </c>
      <c r="AJ1027" s="31">
        <f t="shared" si="586"/>
        <v>13.2</v>
      </c>
      <c r="AK1027" s="22">
        <f t="shared" si="587"/>
        <v>18</v>
      </c>
      <c r="AL1027" s="22">
        <f t="shared" si="588"/>
        <v>12</v>
      </c>
      <c r="AM1027" s="22">
        <f t="shared" si="589"/>
        <v>11</v>
      </c>
      <c r="AN1027" s="22">
        <f t="shared" si="590"/>
        <v>12</v>
      </c>
      <c r="AO1027" s="22">
        <f t="shared" si="591"/>
        <v>15</v>
      </c>
      <c r="AP1027" s="22">
        <f t="shared" si="592"/>
        <v>0</v>
      </c>
      <c r="AQ1027" s="2">
        <f t="shared" si="593"/>
        <v>0.32100000000000001</v>
      </c>
    </row>
    <row r="1028" spans="1:43" x14ac:dyDescent="0.25">
      <c r="A1028" s="26" t="str">
        <f t="shared" si="594"/>
        <v/>
      </c>
      <c r="B1028" t="s">
        <v>5408</v>
      </c>
      <c r="C1028" t="s">
        <v>40</v>
      </c>
      <c r="D1028" t="s">
        <v>24</v>
      </c>
      <c r="E1028" t="s">
        <v>5397</v>
      </c>
      <c r="F1028">
        <v>2026</v>
      </c>
      <c r="G1028" t="s">
        <v>5657</v>
      </c>
      <c r="H1028" s="4">
        <v>46169</v>
      </c>
      <c r="I1028" s="4" t="str">
        <f t="shared" si="560"/>
        <v>Western Athletic</v>
      </c>
      <c r="J1028" s="2">
        <f t="shared" si="561"/>
        <v>0.16700000000000001</v>
      </c>
      <c r="K1028" s="2">
        <f t="shared" si="562"/>
        <v>0.20599999999999999</v>
      </c>
      <c r="L1028" s="2">
        <f t="shared" si="563"/>
        <v>0.188</v>
      </c>
      <c r="M1028" s="2">
        <f t="shared" si="564"/>
        <v>0.39300000000000002</v>
      </c>
      <c r="N1028" s="22" cm="1">
        <f t="array" ref="N1028">IFERROR(INDEX(Stats_Hit_GP,MATCH($B1028,Stats_Hit_Player,0)),"")</f>
        <v>34</v>
      </c>
      <c r="O1028" s="22">
        <f t="shared" si="565"/>
        <v>109</v>
      </c>
      <c r="P1028" s="22">
        <f t="shared" si="566"/>
        <v>96</v>
      </c>
      <c r="Q1028" s="22">
        <f t="shared" si="567"/>
        <v>14</v>
      </c>
      <c r="R1028" s="22">
        <f t="shared" si="568"/>
        <v>16</v>
      </c>
      <c r="S1028" s="22">
        <f t="shared" si="569"/>
        <v>2</v>
      </c>
      <c r="T1028" s="22">
        <f t="shared" si="570"/>
        <v>0</v>
      </c>
      <c r="U1028" s="22">
        <f t="shared" si="571"/>
        <v>0</v>
      </c>
      <c r="V1028" s="22">
        <f t="shared" si="572"/>
        <v>15</v>
      </c>
      <c r="W1028" s="22">
        <f t="shared" si="573"/>
        <v>0</v>
      </c>
      <c r="X1028" s="22">
        <f t="shared" si="574"/>
        <v>5</v>
      </c>
      <c r="Y1028" s="22">
        <f t="shared" si="575"/>
        <v>30</v>
      </c>
      <c r="Z1028" s="22">
        <f t="shared" si="576"/>
        <v>2</v>
      </c>
      <c r="AA1028" s="22">
        <f t="shared" si="577"/>
        <v>0</v>
      </c>
      <c r="AB1028" s="22" t="str">
        <f t="shared" si="578"/>
        <v/>
      </c>
      <c r="AC1028" s="22" t="str">
        <f t="shared" si="579"/>
        <v/>
      </c>
      <c r="AD1028" s="29" t="str">
        <f t="shared" si="580"/>
        <v/>
      </c>
      <c r="AE1028" s="22" t="str">
        <f t="shared" si="581"/>
        <v/>
      </c>
      <c r="AF1028" s="22" t="str">
        <f t="shared" si="582"/>
        <v/>
      </c>
      <c r="AG1028" s="22" t="str">
        <f t="shared" si="583"/>
        <v/>
      </c>
      <c r="AH1028" s="22" t="str">
        <f t="shared" si="584"/>
        <v/>
      </c>
      <c r="AI1028" s="22" t="str">
        <f t="shared" si="585"/>
        <v/>
      </c>
      <c r="AJ1028" s="31" t="str">
        <f t="shared" si="586"/>
        <v/>
      </c>
      <c r="AK1028" s="22" t="str">
        <f t="shared" si="587"/>
        <v/>
      </c>
      <c r="AL1028" s="22" t="str">
        <f t="shared" si="588"/>
        <v/>
      </c>
      <c r="AM1028" s="22" t="str">
        <f t="shared" si="589"/>
        <v/>
      </c>
      <c r="AN1028" s="22" t="str">
        <f t="shared" si="590"/>
        <v/>
      </c>
      <c r="AO1028" s="22" t="str">
        <f t="shared" si="591"/>
        <v/>
      </c>
      <c r="AP1028" s="22" t="str">
        <f t="shared" si="592"/>
        <v/>
      </c>
      <c r="AQ1028" s="2" t="str">
        <f t="shared" si="593"/>
        <v/>
      </c>
    </row>
    <row r="1029" spans="1:43" x14ac:dyDescent="0.25">
      <c r="A1029" s="26" t="str">
        <f t="shared" si="594"/>
        <v/>
      </c>
      <c r="B1029" t="s">
        <v>2505</v>
      </c>
      <c r="C1029" t="s">
        <v>40</v>
      </c>
      <c r="D1029" t="s">
        <v>24</v>
      </c>
      <c r="E1029" t="s">
        <v>2506</v>
      </c>
      <c r="F1029">
        <v>2026</v>
      </c>
      <c r="G1029" t="s">
        <v>5657</v>
      </c>
      <c r="H1029" s="4">
        <v>46169</v>
      </c>
      <c r="I1029" s="4" t="str">
        <f t="shared" si="560"/>
        <v>Coastal</v>
      </c>
      <c r="J1029" s="2">
        <f t="shared" si="561"/>
        <v>0.35499999999999998</v>
      </c>
      <c r="K1029" s="2">
        <f t="shared" si="562"/>
        <v>0.46400000000000002</v>
      </c>
      <c r="L1029" s="2">
        <f t="shared" si="563"/>
        <v>0.66500000000000004</v>
      </c>
      <c r="M1029" s="2">
        <f t="shared" si="564"/>
        <v>1.129</v>
      </c>
      <c r="N1029" s="22" cm="1">
        <f t="array" ref="N1029">IFERROR(INDEX(Stats_Hit_GP,MATCH($B1029,Stats_Hit_Player,0)),"")</f>
        <v>52</v>
      </c>
      <c r="O1029" s="22">
        <f t="shared" si="565"/>
        <v>251</v>
      </c>
      <c r="P1029" s="22">
        <f t="shared" si="566"/>
        <v>203</v>
      </c>
      <c r="Q1029" s="22">
        <f t="shared" si="567"/>
        <v>65</v>
      </c>
      <c r="R1029" s="22">
        <f t="shared" si="568"/>
        <v>72</v>
      </c>
      <c r="S1029" s="22">
        <f t="shared" si="569"/>
        <v>12</v>
      </c>
      <c r="T1029" s="22">
        <f t="shared" si="570"/>
        <v>6</v>
      </c>
      <c r="U1029" s="22">
        <f t="shared" si="571"/>
        <v>13</v>
      </c>
      <c r="V1029" s="22">
        <f t="shared" si="572"/>
        <v>45</v>
      </c>
      <c r="W1029" s="22">
        <f t="shared" si="573"/>
        <v>3</v>
      </c>
      <c r="X1029" s="22">
        <f t="shared" si="574"/>
        <v>41</v>
      </c>
      <c r="Y1029" s="22">
        <f t="shared" si="575"/>
        <v>24</v>
      </c>
      <c r="Z1029" s="22">
        <f t="shared" si="576"/>
        <v>36</v>
      </c>
      <c r="AA1029" s="22">
        <f t="shared" si="577"/>
        <v>7</v>
      </c>
      <c r="AB1029" s="22" t="str">
        <f t="shared" si="578"/>
        <v/>
      </c>
      <c r="AC1029" s="22" t="str">
        <f t="shared" si="579"/>
        <v/>
      </c>
      <c r="AD1029" s="29" t="str">
        <f t="shared" si="580"/>
        <v/>
      </c>
      <c r="AE1029" s="22" t="str">
        <f t="shared" si="581"/>
        <v/>
      </c>
      <c r="AF1029" s="22" t="str">
        <f t="shared" si="582"/>
        <v/>
      </c>
      <c r="AG1029" s="22" t="str">
        <f t="shared" si="583"/>
        <v/>
      </c>
      <c r="AH1029" s="22" t="str">
        <f t="shared" si="584"/>
        <v/>
      </c>
      <c r="AI1029" s="22" t="str">
        <f t="shared" si="585"/>
        <v/>
      </c>
      <c r="AJ1029" s="31" t="str">
        <f t="shared" si="586"/>
        <v/>
      </c>
      <c r="AK1029" s="22" t="str">
        <f t="shared" si="587"/>
        <v/>
      </c>
      <c r="AL1029" s="22" t="str">
        <f t="shared" si="588"/>
        <v/>
      </c>
      <c r="AM1029" s="22" t="str">
        <f t="shared" si="589"/>
        <v/>
      </c>
      <c r="AN1029" s="22" t="str">
        <f t="shared" si="590"/>
        <v/>
      </c>
      <c r="AO1029" s="22" t="str">
        <f t="shared" si="591"/>
        <v/>
      </c>
      <c r="AP1029" s="22" t="str">
        <f t="shared" si="592"/>
        <v/>
      </c>
      <c r="AQ1029" s="2" t="str">
        <f t="shared" si="593"/>
        <v/>
      </c>
    </row>
    <row r="1030" spans="1:43" x14ac:dyDescent="0.25">
      <c r="A1030" s="26" t="str">
        <f t="shared" si="594"/>
        <v/>
      </c>
      <c r="B1030" t="s">
        <v>1866</v>
      </c>
      <c r="C1030" t="s">
        <v>42</v>
      </c>
      <c r="D1030" t="s">
        <v>24</v>
      </c>
      <c r="E1030" t="s">
        <v>1856</v>
      </c>
      <c r="F1030">
        <v>2026</v>
      </c>
      <c r="G1030" t="s">
        <v>5657</v>
      </c>
      <c r="H1030" s="4">
        <v>46169</v>
      </c>
      <c r="I1030" s="4" t="str">
        <f t="shared" si="560"/>
        <v>Big Ten</v>
      </c>
      <c r="J1030" s="2">
        <f t="shared" si="561"/>
        <v>0.24399999999999999</v>
      </c>
      <c r="K1030" s="2">
        <f t="shared" si="562"/>
        <v>0.372</v>
      </c>
      <c r="L1030" s="2">
        <f t="shared" si="563"/>
        <v>0.32100000000000001</v>
      </c>
      <c r="M1030" s="2">
        <f t="shared" si="564"/>
        <v>0.69299999999999995</v>
      </c>
      <c r="N1030" s="22" cm="1">
        <f t="array" ref="N1030">IFERROR(INDEX(Stats_Hit_GP,MATCH($B1030,Stats_Hit_Player,0)),"")</f>
        <v>26</v>
      </c>
      <c r="O1030" s="22">
        <f t="shared" si="565"/>
        <v>95</v>
      </c>
      <c r="P1030" s="22">
        <f t="shared" si="566"/>
        <v>78</v>
      </c>
      <c r="Q1030" s="22">
        <f t="shared" si="567"/>
        <v>12</v>
      </c>
      <c r="R1030" s="22">
        <f t="shared" si="568"/>
        <v>19</v>
      </c>
      <c r="S1030" s="22">
        <f t="shared" si="569"/>
        <v>3</v>
      </c>
      <c r="T1030" s="22">
        <f t="shared" si="570"/>
        <v>0</v>
      </c>
      <c r="U1030" s="22">
        <f t="shared" si="571"/>
        <v>1</v>
      </c>
      <c r="V1030" s="22">
        <f t="shared" si="572"/>
        <v>16</v>
      </c>
      <c r="W1030" s="22">
        <f t="shared" si="573"/>
        <v>5</v>
      </c>
      <c r="X1030" s="22">
        <f t="shared" si="574"/>
        <v>11</v>
      </c>
      <c r="Y1030" s="22">
        <f t="shared" si="575"/>
        <v>19</v>
      </c>
      <c r="Z1030" s="22">
        <f t="shared" si="576"/>
        <v>7</v>
      </c>
      <c r="AA1030" s="22">
        <f t="shared" si="577"/>
        <v>0</v>
      </c>
      <c r="AB1030" s="22" t="str">
        <f t="shared" si="578"/>
        <v/>
      </c>
      <c r="AC1030" s="22" t="str">
        <f t="shared" si="579"/>
        <v/>
      </c>
      <c r="AD1030" s="29" t="str">
        <f t="shared" si="580"/>
        <v/>
      </c>
      <c r="AE1030" s="22" t="str">
        <f t="shared" si="581"/>
        <v/>
      </c>
      <c r="AF1030" s="22" t="str">
        <f t="shared" si="582"/>
        <v/>
      </c>
      <c r="AG1030" s="22" t="str">
        <f t="shared" si="583"/>
        <v/>
      </c>
      <c r="AH1030" s="22" t="str">
        <f t="shared" si="584"/>
        <v/>
      </c>
      <c r="AI1030" s="22" t="str">
        <f t="shared" si="585"/>
        <v/>
      </c>
      <c r="AJ1030" s="31" t="str">
        <f t="shared" si="586"/>
        <v/>
      </c>
      <c r="AK1030" s="22" t="str">
        <f t="shared" si="587"/>
        <v/>
      </c>
      <c r="AL1030" s="22" t="str">
        <f t="shared" si="588"/>
        <v/>
      </c>
      <c r="AM1030" s="22" t="str">
        <f t="shared" si="589"/>
        <v/>
      </c>
      <c r="AN1030" s="22" t="str">
        <f t="shared" si="590"/>
        <v/>
      </c>
      <c r="AO1030" s="22" t="str">
        <f t="shared" si="591"/>
        <v/>
      </c>
      <c r="AP1030" s="22" t="str">
        <f t="shared" si="592"/>
        <v/>
      </c>
      <c r="AQ1030" s="2" t="str">
        <f t="shared" si="593"/>
        <v/>
      </c>
    </row>
    <row r="1031" spans="1:43" x14ac:dyDescent="0.25">
      <c r="A1031" s="26" t="str">
        <f t="shared" si="594"/>
        <v/>
      </c>
      <c r="B1031" t="s">
        <v>4743</v>
      </c>
      <c r="C1031" t="s">
        <v>25</v>
      </c>
      <c r="D1031" t="s">
        <v>37</v>
      </c>
      <c r="E1031" t="s">
        <v>4731</v>
      </c>
      <c r="F1031">
        <v>2026</v>
      </c>
      <c r="G1031" t="s">
        <v>5657</v>
      </c>
      <c r="H1031" s="4">
        <v>46169</v>
      </c>
      <c r="I1031" s="4" t="str">
        <f t="shared" si="560"/>
        <v>Southland</v>
      </c>
      <c r="J1031" s="2">
        <f t="shared" si="561"/>
        <v>0.2</v>
      </c>
      <c r="K1031" s="2">
        <f t="shared" si="562"/>
        <v>0.36499999999999999</v>
      </c>
      <c r="L1031" s="2">
        <f t="shared" si="563"/>
        <v>0.2</v>
      </c>
      <c r="M1031" s="2">
        <f t="shared" si="564"/>
        <v>0.56499999999999995</v>
      </c>
      <c r="N1031" s="22" cm="1">
        <f t="array" ref="N1031">IFERROR(INDEX(Stats_Hit_GP,MATCH($B1031,Stats_Hit_Player,0)),"")</f>
        <v>15</v>
      </c>
      <c r="O1031" s="22">
        <f t="shared" si="565"/>
        <v>63</v>
      </c>
      <c r="P1031" s="22">
        <f t="shared" si="566"/>
        <v>50</v>
      </c>
      <c r="Q1031" s="22">
        <f t="shared" si="567"/>
        <v>6</v>
      </c>
      <c r="R1031" s="22">
        <f t="shared" si="568"/>
        <v>10</v>
      </c>
      <c r="S1031" s="22">
        <f t="shared" si="569"/>
        <v>0</v>
      </c>
      <c r="T1031" s="22">
        <f t="shared" si="570"/>
        <v>0</v>
      </c>
      <c r="U1031" s="22">
        <f t="shared" si="571"/>
        <v>0</v>
      </c>
      <c r="V1031" s="22">
        <f t="shared" si="572"/>
        <v>7</v>
      </c>
      <c r="W1031" s="22">
        <f t="shared" si="573"/>
        <v>6</v>
      </c>
      <c r="X1031" s="22">
        <f t="shared" si="574"/>
        <v>7</v>
      </c>
      <c r="Y1031" s="22">
        <f t="shared" si="575"/>
        <v>19</v>
      </c>
      <c r="Z1031" s="22">
        <f t="shared" si="576"/>
        <v>1</v>
      </c>
      <c r="AA1031" s="22">
        <f t="shared" si="577"/>
        <v>0</v>
      </c>
      <c r="AB1031" s="22">
        <f t="shared" si="578"/>
        <v>0</v>
      </c>
      <c r="AC1031" s="22">
        <f t="shared" si="579"/>
        <v>0</v>
      </c>
      <c r="AD1031" s="29">
        <f t="shared" si="580"/>
        <v>18</v>
      </c>
      <c r="AE1031" s="22">
        <f t="shared" si="581"/>
        <v>1</v>
      </c>
      <c r="AF1031" s="22">
        <f t="shared" si="582"/>
        <v>0</v>
      </c>
      <c r="AG1031" s="22">
        <f t="shared" si="583"/>
        <v>0</v>
      </c>
      <c r="AH1031" s="22">
        <f t="shared" si="584"/>
        <v>0</v>
      </c>
      <c r="AI1031" s="22">
        <f t="shared" si="585"/>
        <v>0</v>
      </c>
      <c r="AJ1031" s="31">
        <f t="shared" si="586"/>
        <v>1</v>
      </c>
      <c r="AK1031" s="22">
        <f t="shared" si="587"/>
        <v>2</v>
      </c>
      <c r="AL1031" s="22">
        <f t="shared" si="588"/>
        <v>2</v>
      </c>
      <c r="AM1031" s="22">
        <f t="shared" si="589"/>
        <v>2</v>
      </c>
      <c r="AN1031" s="22">
        <f t="shared" si="590"/>
        <v>2</v>
      </c>
      <c r="AO1031" s="22">
        <f t="shared" si="591"/>
        <v>0</v>
      </c>
      <c r="AP1031" s="22">
        <f t="shared" si="592"/>
        <v>1</v>
      </c>
      <c r="AQ1031" s="2">
        <f t="shared" si="593"/>
        <v>0.5</v>
      </c>
    </row>
    <row r="1032" spans="1:43" x14ac:dyDescent="0.25">
      <c r="A1032" s="26" t="str">
        <f t="shared" si="594"/>
        <v/>
      </c>
      <c r="B1032" t="s">
        <v>152</v>
      </c>
      <c r="C1032" t="s">
        <v>33</v>
      </c>
      <c r="D1032" t="s">
        <v>24</v>
      </c>
      <c r="E1032" t="s">
        <v>146</v>
      </c>
      <c r="F1032">
        <v>2026</v>
      </c>
      <c r="G1032" t="s">
        <v>5657</v>
      </c>
      <c r="H1032" s="4">
        <v>46169</v>
      </c>
      <c r="I1032" s="4" t="str">
        <f t="shared" si="560"/>
        <v>Atlantic 10</v>
      </c>
      <c r="J1032" s="2">
        <f t="shared" si="561"/>
        <v>0.28599999999999998</v>
      </c>
      <c r="K1032" s="2">
        <f t="shared" si="562"/>
        <v>0.40400000000000003</v>
      </c>
      <c r="L1032" s="2">
        <f t="shared" si="563"/>
        <v>0.61699999999999999</v>
      </c>
      <c r="M1032" s="2">
        <f t="shared" si="564"/>
        <v>1.022</v>
      </c>
      <c r="N1032" s="22" cm="1">
        <f t="array" ref="N1032">IFERROR(INDEX(Stats_Hit_GP,MATCH($B1032,Stats_Hit_Player,0)),"")</f>
        <v>53</v>
      </c>
      <c r="O1032" s="22">
        <f t="shared" si="565"/>
        <v>241</v>
      </c>
      <c r="P1032" s="22">
        <f t="shared" si="566"/>
        <v>196</v>
      </c>
      <c r="Q1032" s="22">
        <f t="shared" si="567"/>
        <v>44</v>
      </c>
      <c r="R1032" s="22">
        <f t="shared" si="568"/>
        <v>56</v>
      </c>
      <c r="S1032" s="22">
        <f t="shared" si="569"/>
        <v>9</v>
      </c>
      <c r="T1032" s="22">
        <f t="shared" si="570"/>
        <v>1</v>
      </c>
      <c r="U1032" s="22">
        <f t="shared" si="571"/>
        <v>18</v>
      </c>
      <c r="V1032" s="22">
        <f t="shared" si="572"/>
        <v>57</v>
      </c>
      <c r="W1032" s="22">
        <f t="shared" si="573"/>
        <v>7</v>
      </c>
      <c r="X1032" s="22">
        <f t="shared" si="574"/>
        <v>34</v>
      </c>
      <c r="Y1032" s="22">
        <f t="shared" si="575"/>
        <v>54</v>
      </c>
      <c r="Z1032" s="22">
        <f t="shared" si="576"/>
        <v>4</v>
      </c>
      <c r="AA1032" s="22">
        <f t="shared" si="577"/>
        <v>5</v>
      </c>
      <c r="AB1032" s="22">
        <f t="shared" si="578"/>
        <v>0</v>
      </c>
      <c r="AC1032" s="22">
        <f t="shared" si="579"/>
        <v>1</v>
      </c>
      <c r="AD1032" s="29">
        <f t="shared" si="580"/>
        <v>18</v>
      </c>
      <c r="AE1032" s="22">
        <f t="shared" si="581"/>
        <v>1</v>
      </c>
      <c r="AF1032" s="22">
        <f t="shared" si="582"/>
        <v>0</v>
      </c>
      <c r="AG1032" s="22">
        <f t="shared" si="583"/>
        <v>0</v>
      </c>
      <c r="AH1032" s="22">
        <f t="shared" si="584"/>
        <v>0</v>
      </c>
      <c r="AI1032" s="22">
        <f t="shared" si="585"/>
        <v>0</v>
      </c>
      <c r="AJ1032" s="31">
        <f t="shared" si="586"/>
        <v>1</v>
      </c>
      <c r="AK1032" s="22">
        <f t="shared" si="587"/>
        <v>2</v>
      </c>
      <c r="AL1032" s="22">
        <f t="shared" si="588"/>
        <v>2</v>
      </c>
      <c r="AM1032" s="22">
        <f t="shared" si="589"/>
        <v>2</v>
      </c>
      <c r="AN1032" s="22">
        <f t="shared" si="590"/>
        <v>1</v>
      </c>
      <c r="AO1032" s="22">
        <f t="shared" si="591"/>
        <v>0</v>
      </c>
      <c r="AP1032" s="22">
        <f t="shared" si="592"/>
        <v>1</v>
      </c>
      <c r="AQ1032" s="2">
        <f t="shared" si="593"/>
        <v>0.66700000000000004</v>
      </c>
    </row>
    <row r="1033" spans="1:43" x14ac:dyDescent="0.25">
      <c r="A1033" s="26" t="str">
        <f t="shared" si="594"/>
        <v/>
      </c>
      <c r="B1033" t="s">
        <v>6947</v>
      </c>
      <c r="C1033" t="s">
        <v>25</v>
      </c>
      <c r="D1033" t="s">
        <v>47</v>
      </c>
      <c r="E1033" t="s">
        <v>3288</v>
      </c>
      <c r="F1033">
        <v>2026</v>
      </c>
      <c r="G1033" t="s">
        <v>5657</v>
      </c>
      <c r="H1033" s="4">
        <v>46169</v>
      </c>
      <c r="I1033" s="4" t="str">
        <f t="shared" si="560"/>
        <v>Missouri Valley</v>
      </c>
      <c r="J1033" s="2" t="str">
        <f t="shared" si="561"/>
        <v/>
      </c>
      <c r="K1033" s="2" t="str">
        <f t="shared" si="562"/>
        <v/>
      </c>
      <c r="L1033" s="2" t="str">
        <f t="shared" si="563"/>
        <v/>
      </c>
      <c r="M1033" s="2" t="str">
        <f t="shared" si="564"/>
        <v/>
      </c>
      <c r="N1033" s="22" t="str" cm="1">
        <f t="array" ref="N1033">IFERROR(INDEX(Stats_Hit_GP,MATCH($B1033,Stats_Hit_Player,0)),"")</f>
        <v/>
      </c>
      <c r="O1033" s="22" t="str">
        <f t="shared" si="565"/>
        <v/>
      </c>
      <c r="P1033" s="22" t="str">
        <f t="shared" si="566"/>
        <v/>
      </c>
      <c r="Q1033" s="22" t="str">
        <f t="shared" si="567"/>
        <v/>
      </c>
      <c r="R1033" s="22" t="str">
        <f t="shared" si="568"/>
        <v/>
      </c>
      <c r="S1033" s="22" t="str">
        <f t="shared" si="569"/>
        <v/>
      </c>
      <c r="T1033" s="22" t="str">
        <f t="shared" si="570"/>
        <v/>
      </c>
      <c r="U1033" s="22" t="str">
        <f t="shared" si="571"/>
        <v/>
      </c>
      <c r="V1033" s="22" t="str">
        <f t="shared" si="572"/>
        <v/>
      </c>
      <c r="W1033" s="22" t="str">
        <f t="shared" si="573"/>
        <v/>
      </c>
      <c r="X1033" s="22" t="str">
        <f t="shared" si="574"/>
        <v/>
      </c>
      <c r="Y1033" s="22" t="str">
        <f t="shared" si="575"/>
        <v/>
      </c>
      <c r="Z1033" s="22" t="str">
        <f t="shared" si="576"/>
        <v/>
      </c>
      <c r="AA1033" s="22" t="str">
        <f t="shared" si="577"/>
        <v/>
      </c>
      <c r="AB1033" s="22" t="str">
        <f t="shared" si="578"/>
        <v/>
      </c>
      <c r="AC1033" s="22" t="str">
        <f t="shared" si="579"/>
        <v/>
      </c>
      <c r="AD1033" s="29" t="str">
        <f t="shared" si="580"/>
        <v/>
      </c>
      <c r="AE1033" s="22" t="str">
        <f t="shared" si="581"/>
        <v/>
      </c>
      <c r="AF1033" s="22" t="str">
        <f t="shared" si="582"/>
        <v/>
      </c>
      <c r="AG1033" s="22" t="str">
        <f t="shared" si="583"/>
        <v/>
      </c>
      <c r="AH1033" s="22" t="str">
        <f t="shared" si="584"/>
        <v/>
      </c>
      <c r="AI1033" s="22" t="str">
        <f t="shared" si="585"/>
        <v/>
      </c>
      <c r="AJ1033" s="31" t="str">
        <f t="shared" si="586"/>
        <v/>
      </c>
      <c r="AK1033" s="22" t="str">
        <f t="shared" si="587"/>
        <v/>
      </c>
      <c r="AL1033" s="22" t="str">
        <f t="shared" si="588"/>
        <v/>
      </c>
      <c r="AM1033" s="22" t="str">
        <f t="shared" si="589"/>
        <v/>
      </c>
      <c r="AN1033" s="22" t="str">
        <f t="shared" si="590"/>
        <v/>
      </c>
      <c r="AO1033" s="22" t="str">
        <f t="shared" si="591"/>
        <v/>
      </c>
      <c r="AP1033" s="22" t="str">
        <f t="shared" si="592"/>
        <v/>
      </c>
      <c r="AQ1033" s="2" t="str">
        <f t="shared" si="593"/>
        <v/>
      </c>
    </row>
    <row r="1034" spans="1:43" x14ac:dyDescent="0.25">
      <c r="A1034" s="26" t="str">
        <f t="shared" si="594"/>
        <v/>
      </c>
      <c r="B1034" t="s">
        <v>6948</v>
      </c>
      <c r="C1034" t="s">
        <v>164</v>
      </c>
      <c r="D1034" t="s">
        <v>37</v>
      </c>
      <c r="E1034" t="s">
        <v>5321</v>
      </c>
      <c r="F1034">
        <v>2026</v>
      </c>
      <c r="G1034" t="s">
        <v>5657</v>
      </c>
      <c r="H1034" s="4">
        <v>46169</v>
      </c>
      <c r="I1034" s="4" t="str">
        <f t="shared" si="560"/>
        <v>Southwestern Athletic</v>
      </c>
      <c r="J1034" s="2" t="str">
        <f t="shared" si="561"/>
        <v/>
      </c>
      <c r="K1034" s="2" t="str">
        <f t="shared" si="562"/>
        <v/>
      </c>
      <c r="L1034" s="2" t="str">
        <f t="shared" si="563"/>
        <v/>
      </c>
      <c r="M1034" s="2" t="str">
        <f t="shared" si="564"/>
        <v/>
      </c>
      <c r="N1034" s="22" t="str" cm="1">
        <f t="array" ref="N1034">IFERROR(INDEX(Stats_Hit_GP,MATCH($B1034,Stats_Hit_Player,0)),"")</f>
        <v/>
      </c>
      <c r="O1034" s="22" t="str">
        <f t="shared" si="565"/>
        <v/>
      </c>
      <c r="P1034" s="22" t="str">
        <f t="shared" si="566"/>
        <v/>
      </c>
      <c r="Q1034" s="22" t="str">
        <f t="shared" si="567"/>
        <v/>
      </c>
      <c r="R1034" s="22" t="str">
        <f t="shared" si="568"/>
        <v/>
      </c>
      <c r="S1034" s="22" t="str">
        <f t="shared" si="569"/>
        <v/>
      </c>
      <c r="T1034" s="22" t="str">
        <f t="shared" si="570"/>
        <v/>
      </c>
      <c r="U1034" s="22" t="str">
        <f t="shared" si="571"/>
        <v/>
      </c>
      <c r="V1034" s="22" t="str">
        <f t="shared" si="572"/>
        <v/>
      </c>
      <c r="W1034" s="22" t="str">
        <f t="shared" si="573"/>
        <v/>
      </c>
      <c r="X1034" s="22" t="str">
        <f t="shared" si="574"/>
        <v/>
      </c>
      <c r="Y1034" s="22" t="str">
        <f t="shared" si="575"/>
        <v/>
      </c>
      <c r="Z1034" s="22" t="str">
        <f t="shared" si="576"/>
        <v/>
      </c>
      <c r="AA1034" s="22" t="str">
        <f t="shared" si="577"/>
        <v/>
      </c>
      <c r="AB1034" s="22" t="str">
        <f t="shared" si="578"/>
        <v/>
      </c>
      <c r="AC1034" s="22" t="str">
        <f t="shared" si="579"/>
        <v/>
      </c>
      <c r="AD1034" s="29" t="str">
        <f t="shared" si="580"/>
        <v/>
      </c>
      <c r="AE1034" s="22" t="str">
        <f t="shared" si="581"/>
        <v/>
      </c>
      <c r="AF1034" s="22" t="str">
        <f t="shared" si="582"/>
        <v/>
      </c>
      <c r="AG1034" s="22" t="str">
        <f t="shared" si="583"/>
        <v/>
      </c>
      <c r="AH1034" s="22" t="str">
        <f t="shared" si="584"/>
        <v/>
      </c>
      <c r="AI1034" s="22" t="str">
        <f t="shared" si="585"/>
        <v/>
      </c>
      <c r="AJ1034" s="31" t="str">
        <f t="shared" si="586"/>
        <v/>
      </c>
      <c r="AK1034" s="22" t="str">
        <f t="shared" si="587"/>
        <v/>
      </c>
      <c r="AL1034" s="22" t="str">
        <f t="shared" si="588"/>
        <v/>
      </c>
      <c r="AM1034" s="22" t="str">
        <f t="shared" si="589"/>
        <v/>
      </c>
      <c r="AN1034" s="22" t="str">
        <f t="shared" si="590"/>
        <v/>
      </c>
      <c r="AO1034" s="22" t="str">
        <f t="shared" si="591"/>
        <v/>
      </c>
      <c r="AP1034" s="22" t="str">
        <f t="shared" si="592"/>
        <v/>
      </c>
      <c r="AQ1034" s="2" t="str">
        <f t="shared" si="593"/>
        <v/>
      </c>
    </row>
    <row r="1035" spans="1:43" x14ac:dyDescent="0.25">
      <c r="A1035" s="26" t="str">
        <f t="shared" si="594"/>
        <v/>
      </c>
      <c r="B1035" t="s">
        <v>6949</v>
      </c>
      <c r="C1035" t="s">
        <v>64</v>
      </c>
      <c r="D1035" t="s">
        <v>47</v>
      </c>
      <c r="E1035" t="s">
        <v>3381</v>
      </c>
      <c r="F1035">
        <v>2026</v>
      </c>
      <c r="G1035" t="s">
        <v>5657</v>
      </c>
      <c r="H1035" s="4">
        <v>46169</v>
      </c>
      <c r="I1035" s="4" t="str">
        <f t="shared" si="560"/>
        <v>Missouri Valley</v>
      </c>
      <c r="J1035" s="2" t="str">
        <f t="shared" si="561"/>
        <v/>
      </c>
      <c r="K1035" s="2" t="str">
        <f t="shared" si="562"/>
        <v/>
      </c>
      <c r="L1035" s="2" t="str">
        <f t="shared" si="563"/>
        <v/>
      </c>
      <c r="M1035" s="2" t="str">
        <f t="shared" si="564"/>
        <v/>
      </c>
      <c r="N1035" s="22" t="str" cm="1">
        <f t="array" ref="N1035">IFERROR(INDEX(Stats_Hit_GP,MATCH($B1035,Stats_Hit_Player,0)),"")</f>
        <v/>
      </c>
      <c r="O1035" s="22" t="str">
        <f t="shared" si="565"/>
        <v/>
      </c>
      <c r="P1035" s="22" t="str">
        <f t="shared" si="566"/>
        <v/>
      </c>
      <c r="Q1035" s="22" t="str">
        <f t="shared" si="567"/>
        <v/>
      </c>
      <c r="R1035" s="22" t="str">
        <f t="shared" si="568"/>
        <v/>
      </c>
      <c r="S1035" s="22" t="str">
        <f t="shared" si="569"/>
        <v/>
      </c>
      <c r="T1035" s="22" t="str">
        <f t="shared" si="570"/>
        <v/>
      </c>
      <c r="U1035" s="22" t="str">
        <f t="shared" si="571"/>
        <v/>
      </c>
      <c r="V1035" s="22" t="str">
        <f t="shared" si="572"/>
        <v/>
      </c>
      <c r="W1035" s="22" t="str">
        <f t="shared" si="573"/>
        <v/>
      </c>
      <c r="X1035" s="22" t="str">
        <f t="shared" si="574"/>
        <v/>
      </c>
      <c r="Y1035" s="22" t="str">
        <f t="shared" si="575"/>
        <v/>
      </c>
      <c r="Z1035" s="22" t="str">
        <f t="shared" si="576"/>
        <v/>
      </c>
      <c r="AA1035" s="22" t="str">
        <f t="shared" si="577"/>
        <v/>
      </c>
      <c r="AB1035" s="22">
        <f t="shared" si="578"/>
        <v>1</v>
      </c>
      <c r="AC1035" s="22">
        <f t="shared" si="579"/>
        <v>2</v>
      </c>
      <c r="AD1035" s="29">
        <f t="shared" si="580"/>
        <v>4.24</v>
      </c>
      <c r="AE1035" s="22">
        <f t="shared" si="581"/>
        <v>14</v>
      </c>
      <c r="AF1035" s="22">
        <f t="shared" si="582"/>
        <v>8</v>
      </c>
      <c r="AG1035" s="22">
        <f t="shared" si="583"/>
        <v>0</v>
      </c>
      <c r="AH1035" s="22">
        <f t="shared" si="584"/>
        <v>0</v>
      </c>
      <c r="AI1035" s="22">
        <f t="shared" si="585"/>
        <v>3</v>
      </c>
      <c r="AJ1035" s="31">
        <f t="shared" si="586"/>
        <v>46.2</v>
      </c>
      <c r="AK1035" s="22">
        <f t="shared" si="587"/>
        <v>46</v>
      </c>
      <c r="AL1035" s="22">
        <f t="shared" si="588"/>
        <v>28</v>
      </c>
      <c r="AM1035" s="22">
        <f t="shared" si="589"/>
        <v>22</v>
      </c>
      <c r="AN1035" s="22">
        <f t="shared" si="590"/>
        <v>15</v>
      </c>
      <c r="AO1035" s="22">
        <f t="shared" si="591"/>
        <v>50</v>
      </c>
      <c r="AP1035" s="22">
        <f t="shared" si="592"/>
        <v>7</v>
      </c>
      <c r="AQ1035" s="2">
        <f t="shared" si="593"/>
        <v>0.25800000000000001</v>
      </c>
    </row>
    <row r="1036" spans="1:43" x14ac:dyDescent="0.25">
      <c r="A1036" s="26" t="str">
        <f t="shared" si="594"/>
        <v/>
      </c>
      <c r="B1036" t="s">
        <v>6950</v>
      </c>
      <c r="C1036" t="s">
        <v>64</v>
      </c>
      <c r="D1036" t="s">
        <v>47</v>
      </c>
      <c r="E1036" t="s">
        <v>146</v>
      </c>
      <c r="F1036">
        <v>2026</v>
      </c>
      <c r="G1036" t="s">
        <v>5657</v>
      </c>
      <c r="H1036" s="4">
        <v>46169</v>
      </c>
      <c r="I1036" s="4" t="str">
        <f t="shared" si="560"/>
        <v>Atlantic 10</v>
      </c>
      <c r="J1036" s="2" t="str">
        <f t="shared" si="561"/>
        <v/>
      </c>
      <c r="K1036" s="2" t="str">
        <f t="shared" si="562"/>
        <v/>
      </c>
      <c r="L1036" s="2" t="str">
        <f t="shared" si="563"/>
        <v/>
      </c>
      <c r="M1036" s="2" t="str">
        <f t="shared" si="564"/>
        <v/>
      </c>
      <c r="N1036" s="22" t="str" cm="1">
        <f t="array" ref="N1036">IFERROR(INDEX(Stats_Hit_GP,MATCH($B1036,Stats_Hit_Player,0)),"")</f>
        <v/>
      </c>
      <c r="O1036" s="22" t="str">
        <f t="shared" si="565"/>
        <v/>
      </c>
      <c r="P1036" s="22" t="str">
        <f t="shared" si="566"/>
        <v/>
      </c>
      <c r="Q1036" s="22" t="str">
        <f t="shared" si="567"/>
        <v/>
      </c>
      <c r="R1036" s="22" t="str">
        <f t="shared" si="568"/>
        <v/>
      </c>
      <c r="S1036" s="22" t="str">
        <f t="shared" si="569"/>
        <v/>
      </c>
      <c r="T1036" s="22" t="str">
        <f t="shared" si="570"/>
        <v/>
      </c>
      <c r="U1036" s="22" t="str">
        <f t="shared" si="571"/>
        <v/>
      </c>
      <c r="V1036" s="22" t="str">
        <f t="shared" si="572"/>
        <v/>
      </c>
      <c r="W1036" s="22" t="str">
        <f t="shared" si="573"/>
        <v/>
      </c>
      <c r="X1036" s="22" t="str">
        <f t="shared" si="574"/>
        <v/>
      </c>
      <c r="Y1036" s="22" t="str">
        <f t="shared" si="575"/>
        <v/>
      </c>
      <c r="Z1036" s="22" t="str">
        <f t="shared" si="576"/>
        <v/>
      </c>
      <c r="AA1036" s="22" t="str">
        <f t="shared" si="577"/>
        <v/>
      </c>
      <c r="AB1036" s="22">
        <f t="shared" si="578"/>
        <v>1</v>
      </c>
      <c r="AC1036" s="22">
        <f t="shared" si="579"/>
        <v>1</v>
      </c>
      <c r="AD1036" s="29">
        <f t="shared" si="580"/>
        <v>7.15</v>
      </c>
      <c r="AE1036" s="22">
        <f t="shared" si="581"/>
        <v>13</v>
      </c>
      <c r="AF1036" s="22">
        <f t="shared" si="582"/>
        <v>3</v>
      </c>
      <c r="AG1036" s="22">
        <f t="shared" si="583"/>
        <v>0</v>
      </c>
      <c r="AH1036" s="22">
        <f t="shared" si="584"/>
        <v>0</v>
      </c>
      <c r="AI1036" s="22">
        <f t="shared" si="585"/>
        <v>0</v>
      </c>
      <c r="AJ1036" s="31">
        <f t="shared" si="586"/>
        <v>22.2</v>
      </c>
      <c r="AK1036" s="22">
        <f t="shared" si="587"/>
        <v>17</v>
      </c>
      <c r="AL1036" s="22">
        <f t="shared" si="588"/>
        <v>19</v>
      </c>
      <c r="AM1036" s="22">
        <f t="shared" si="589"/>
        <v>18</v>
      </c>
      <c r="AN1036" s="22">
        <f t="shared" si="590"/>
        <v>15</v>
      </c>
      <c r="AO1036" s="22">
        <f t="shared" si="591"/>
        <v>18</v>
      </c>
      <c r="AP1036" s="22">
        <f t="shared" si="592"/>
        <v>6</v>
      </c>
      <c r="AQ1036" s="2">
        <f t="shared" si="593"/>
        <v>0.224</v>
      </c>
    </row>
    <row r="1037" spans="1:43" x14ac:dyDescent="0.25">
      <c r="A1037" s="26" t="str">
        <f t="shared" si="594"/>
        <v/>
      </c>
      <c r="B1037" t="s">
        <v>5531</v>
      </c>
      <c r="C1037" t="s">
        <v>25</v>
      </c>
      <c r="D1037" t="s">
        <v>37</v>
      </c>
      <c r="E1037" t="s">
        <v>5522</v>
      </c>
      <c r="F1037">
        <v>2026</v>
      </c>
      <c r="G1037" t="s">
        <v>5657</v>
      </c>
      <c r="H1037" s="4">
        <v>46169</v>
      </c>
      <c r="I1037" s="4" t="str">
        <f t="shared" si="560"/>
        <v>West Coast</v>
      </c>
      <c r="J1037" s="2">
        <f t="shared" si="561"/>
        <v>0.4</v>
      </c>
      <c r="K1037" s="2">
        <f t="shared" si="562"/>
        <v>0.4</v>
      </c>
      <c r="L1037" s="2">
        <f t="shared" si="563"/>
        <v>0.5</v>
      </c>
      <c r="M1037" s="2">
        <f t="shared" si="564"/>
        <v>0.9</v>
      </c>
      <c r="N1037" s="22" cm="1">
        <f t="array" ref="N1037">IFERROR(INDEX(Stats_Hit_GP,MATCH($B1037,Stats_Hit_Player,0)),"")</f>
        <v>5</v>
      </c>
      <c r="O1037" s="22">
        <f t="shared" si="565"/>
        <v>10</v>
      </c>
      <c r="P1037" s="22">
        <f t="shared" si="566"/>
        <v>10</v>
      </c>
      <c r="Q1037" s="22">
        <f t="shared" si="567"/>
        <v>2</v>
      </c>
      <c r="R1037" s="22">
        <f t="shared" si="568"/>
        <v>4</v>
      </c>
      <c r="S1037" s="22">
        <f t="shared" si="569"/>
        <v>1</v>
      </c>
      <c r="T1037" s="22">
        <f t="shared" si="570"/>
        <v>0</v>
      </c>
      <c r="U1037" s="22">
        <f t="shared" si="571"/>
        <v>0</v>
      </c>
      <c r="V1037" s="22">
        <f t="shared" si="572"/>
        <v>1</v>
      </c>
      <c r="W1037" s="22">
        <f t="shared" si="573"/>
        <v>0</v>
      </c>
      <c r="X1037" s="22">
        <f t="shared" si="574"/>
        <v>0</v>
      </c>
      <c r="Y1037" s="22">
        <f t="shared" si="575"/>
        <v>3</v>
      </c>
      <c r="Z1037" s="22">
        <f t="shared" si="576"/>
        <v>0</v>
      </c>
      <c r="AA1037" s="22">
        <f t="shared" si="577"/>
        <v>1</v>
      </c>
      <c r="AB1037" s="22" t="str">
        <f t="shared" si="578"/>
        <v/>
      </c>
      <c r="AC1037" s="22" t="str">
        <f t="shared" si="579"/>
        <v/>
      </c>
      <c r="AD1037" s="29" t="str">
        <f t="shared" si="580"/>
        <v/>
      </c>
      <c r="AE1037" s="22" t="str">
        <f t="shared" si="581"/>
        <v/>
      </c>
      <c r="AF1037" s="22" t="str">
        <f t="shared" si="582"/>
        <v/>
      </c>
      <c r="AG1037" s="22" t="str">
        <f t="shared" si="583"/>
        <v/>
      </c>
      <c r="AH1037" s="22" t="str">
        <f t="shared" si="584"/>
        <v/>
      </c>
      <c r="AI1037" s="22" t="str">
        <f t="shared" si="585"/>
        <v/>
      </c>
      <c r="AJ1037" s="31" t="str">
        <f t="shared" si="586"/>
        <v/>
      </c>
      <c r="AK1037" s="22" t="str">
        <f t="shared" si="587"/>
        <v/>
      </c>
      <c r="AL1037" s="22" t="str">
        <f t="shared" si="588"/>
        <v/>
      </c>
      <c r="AM1037" s="22" t="str">
        <f t="shared" si="589"/>
        <v/>
      </c>
      <c r="AN1037" s="22" t="str">
        <f t="shared" si="590"/>
        <v/>
      </c>
      <c r="AO1037" s="22" t="str">
        <f t="shared" si="591"/>
        <v/>
      </c>
      <c r="AP1037" s="22" t="str">
        <f t="shared" si="592"/>
        <v/>
      </c>
      <c r="AQ1037" s="2" t="str">
        <f t="shared" si="593"/>
        <v/>
      </c>
    </row>
    <row r="1038" spans="1:43" x14ac:dyDescent="0.25">
      <c r="A1038" s="26" t="str">
        <f t="shared" si="594"/>
        <v/>
      </c>
      <c r="B1038" t="s">
        <v>6951</v>
      </c>
      <c r="C1038" t="s">
        <v>5688</v>
      </c>
      <c r="D1038" t="s">
        <v>47</v>
      </c>
      <c r="E1038" t="s">
        <v>1452</v>
      </c>
      <c r="F1038">
        <v>2026</v>
      </c>
      <c r="G1038" t="s">
        <v>5657</v>
      </c>
      <c r="H1038" s="4">
        <v>46169</v>
      </c>
      <c r="I1038" s="4" t="str">
        <f t="shared" si="560"/>
        <v>Big East</v>
      </c>
      <c r="J1038" s="2" t="str">
        <f t="shared" si="561"/>
        <v/>
      </c>
      <c r="K1038" s="2" t="str">
        <f t="shared" si="562"/>
        <v/>
      </c>
      <c r="L1038" s="2" t="str">
        <f t="shared" si="563"/>
        <v/>
      </c>
      <c r="M1038" s="2" t="str">
        <f t="shared" si="564"/>
        <v/>
      </c>
      <c r="N1038" s="22" t="str" cm="1">
        <f t="array" ref="N1038">IFERROR(INDEX(Stats_Hit_GP,MATCH($B1038,Stats_Hit_Player,0)),"")</f>
        <v/>
      </c>
      <c r="O1038" s="22" t="str">
        <f t="shared" si="565"/>
        <v/>
      </c>
      <c r="P1038" s="22" t="str">
        <f t="shared" si="566"/>
        <v/>
      </c>
      <c r="Q1038" s="22" t="str">
        <f t="shared" si="567"/>
        <v/>
      </c>
      <c r="R1038" s="22" t="str">
        <f t="shared" si="568"/>
        <v/>
      </c>
      <c r="S1038" s="22" t="str">
        <f t="shared" si="569"/>
        <v/>
      </c>
      <c r="T1038" s="22" t="str">
        <f t="shared" si="570"/>
        <v/>
      </c>
      <c r="U1038" s="22" t="str">
        <f t="shared" si="571"/>
        <v/>
      </c>
      <c r="V1038" s="22" t="str">
        <f t="shared" si="572"/>
        <v/>
      </c>
      <c r="W1038" s="22" t="str">
        <f t="shared" si="573"/>
        <v/>
      </c>
      <c r="X1038" s="22" t="str">
        <f t="shared" si="574"/>
        <v/>
      </c>
      <c r="Y1038" s="22" t="str">
        <f t="shared" si="575"/>
        <v/>
      </c>
      <c r="Z1038" s="22" t="str">
        <f t="shared" si="576"/>
        <v/>
      </c>
      <c r="AA1038" s="22" t="str">
        <f t="shared" si="577"/>
        <v/>
      </c>
      <c r="AB1038" s="22" t="str">
        <f t="shared" si="578"/>
        <v/>
      </c>
      <c r="AC1038" s="22" t="str">
        <f t="shared" si="579"/>
        <v/>
      </c>
      <c r="AD1038" s="29" t="str">
        <f t="shared" si="580"/>
        <v/>
      </c>
      <c r="AE1038" s="22" t="str">
        <f t="shared" si="581"/>
        <v/>
      </c>
      <c r="AF1038" s="22" t="str">
        <f t="shared" si="582"/>
        <v/>
      </c>
      <c r="AG1038" s="22" t="str">
        <f t="shared" si="583"/>
        <v/>
      </c>
      <c r="AH1038" s="22" t="str">
        <f t="shared" si="584"/>
        <v/>
      </c>
      <c r="AI1038" s="22" t="str">
        <f t="shared" si="585"/>
        <v/>
      </c>
      <c r="AJ1038" s="31" t="str">
        <f t="shared" si="586"/>
        <v/>
      </c>
      <c r="AK1038" s="22" t="str">
        <f t="shared" si="587"/>
        <v/>
      </c>
      <c r="AL1038" s="22" t="str">
        <f t="shared" si="588"/>
        <v/>
      </c>
      <c r="AM1038" s="22" t="str">
        <f t="shared" si="589"/>
        <v/>
      </c>
      <c r="AN1038" s="22" t="str">
        <f t="shared" si="590"/>
        <v/>
      </c>
      <c r="AO1038" s="22" t="str">
        <f t="shared" si="591"/>
        <v/>
      </c>
      <c r="AP1038" s="22" t="str">
        <f t="shared" si="592"/>
        <v/>
      </c>
      <c r="AQ1038" s="2" t="str">
        <f t="shared" si="593"/>
        <v/>
      </c>
    </row>
    <row r="1039" spans="1:43" x14ac:dyDescent="0.25">
      <c r="A1039" s="26" t="str">
        <f t="shared" si="594"/>
        <v/>
      </c>
      <c r="B1039" t="s">
        <v>2255</v>
      </c>
      <c r="C1039" t="s">
        <v>33</v>
      </c>
      <c r="D1039" t="s">
        <v>37</v>
      </c>
      <c r="E1039" t="s">
        <v>2251</v>
      </c>
      <c r="F1039">
        <v>2026</v>
      </c>
      <c r="G1039" t="s">
        <v>5657</v>
      </c>
      <c r="H1039" s="4">
        <v>46169</v>
      </c>
      <c r="I1039" s="4" t="str">
        <f t="shared" si="560"/>
        <v>Conference USA</v>
      </c>
      <c r="J1039" s="2">
        <f t="shared" si="561"/>
        <v>0.27300000000000002</v>
      </c>
      <c r="K1039" s="2">
        <f t="shared" si="562"/>
        <v>0.36099999999999999</v>
      </c>
      <c r="L1039" s="2">
        <f t="shared" si="563"/>
        <v>0.33300000000000002</v>
      </c>
      <c r="M1039" s="2">
        <f t="shared" si="564"/>
        <v>0.69399999999999995</v>
      </c>
      <c r="N1039" s="22" cm="1">
        <f t="array" ref="N1039">IFERROR(INDEX(Stats_Hit_GP,MATCH($B1039,Stats_Hit_Player,0)),"")</f>
        <v>52</v>
      </c>
      <c r="O1039" s="22">
        <f t="shared" si="565"/>
        <v>218</v>
      </c>
      <c r="P1039" s="22">
        <f t="shared" si="566"/>
        <v>183</v>
      </c>
      <c r="Q1039" s="22">
        <f t="shared" si="567"/>
        <v>22</v>
      </c>
      <c r="R1039" s="22">
        <f t="shared" si="568"/>
        <v>50</v>
      </c>
      <c r="S1039" s="22">
        <f t="shared" si="569"/>
        <v>11</v>
      </c>
      <c r="T1039" s="22">
        <f t="shared" si="570"/>
        <v>0</v>
      </c>
      <c r="U1039" s="22">
        <f t="shared" si="571"/>
        <v>0</v>
      </c>
      <c r="V1039" s="22">
        <f t="shared" si="572"/>
        <v>19</v>
      </c>
      <c r="W1039" s="22">
        <f t="shared" si="573"/>
        <v>7</v>
      </c>
      <c r="X1039" s="22">
        <f t="shared" si="574"/>
        <v>18</v>
      </c>
      <c r="Y1039" s="22">
        <f t="shared" si="575"/>
        <v>25</v>
      </c>
      <c r="Z1039" s="22">
        <f t="shared" si="576"/>
        <v>4</v>
      </c>
      <c r="AA1039" s="22">
        <f t="shared" si="577"/>
        <v>2</v>
      </c>
      <c r="AB1039" s="22" t="str">
        <f t="shared" si="578"/>
        <v/>
      </c>
      <c r="AC1039" s="22" t="str">
        <f t="shared" si="579"/>
        <v/>
      </c>
      <c r="AD1039" s="29" t="str">
        <f t="shared" si="580"/>
        <v/>
      </c>
      <c r="AE1039" s="22" t="str">
        <f t="shared" si="581"/>
        <v/>
      </c>
      <c r="AF1039" s="22" t="str">
        <f t="shared" si="582"/>
        <v/>
      </c>
      <c r="AG1039" s="22" t="str">
        <f t="shared" si="583"/>
        <v/>
      </c>
      <c r="AH1039" s="22" t="str">
        <f t="shared" si="584"/>
        <v/>
      </c>
      <c r="AI1039" s="22" t="str">
        <f t="shared" si="585"/>
        <v/>
      </c>
      <c r="AJ1039" s="31" t="str">
        <f t="shared" si="586"/>
        <v/>
      </c>
      <c r="AK1039" s="22" t="str">
        <f t="shared" si="587"/>
        <v/>
      </c>
      <c r="AL1039" s="22" t="str">
        <f t="shared" si="588"/>
        <v/>
      </c>
      <c r="AM1039" s="22" t="str">
        <f t="shared" si="589"/>
        <v/>
      </c>
      <c r="AN1039" s="22" t="str">
        <f t="shared" si="590"/>
        <v/>
      </c>
      <c r="AO1039" s="22" t="str">
        <f t="shared" si="591"/>
        <v/>
      </c>
      <c r="AP1039" s="22" t="str">
        <f t="shared" si="592"/>
        <v/>
      </c>
      <c r="AQ1039" s="2" t="str">
        <f t="shared" si="593"/>
        <v/>
      </c>
    </row>
    <row r="1040" spans="1:43" x14ac:dyDescent="0.25">
      <c r="A1040" s="26" t="str">
        <f t="shared" si="594"/>
        <v/>
      </c>
      <c r="B1040" t="s">
        <v>6952</v>
      </c>
      <c r="C1040" t="s">
        <v>6541</v>
      </c>
      <c r="D1040" t="s">
        <v>47</v>
      </c>
      <c r="E1040" t="s">
        <v>2506</v>
      </c>
      <c r="F1040">
        <v>2026</v>
      </c>
      <c r="G1040" t="s">
        <v>5657</v>
      </c>
      <c r="H1040" s="4">
        <v>46169</v>
      </c>
      <c r="I1040" s="4" t="str">
        <f t="shared" si="560"/>
        <v>Coastal</v>
      </c>
      <c r="J1040" s="2" t="str">
        <f t="shared" si="561"/>
        <v/>
      </c>
      <c r="K1040" s="2" t="str">
        <f t="shared" si="562"/>
        <v/>
      </c>
      <c r="L1040" s="2" t="str">
        <f t="shared" si="563"/>
        <v/>
      </c>
      <c r="M1040" s="2" t="str">
        <f t="shared" si="564"/>
        <v/>
      </c>
      <c r="N1040" s="22" t="str" cm="1">
        <f t="array" ref="N1040">IFERROR(INDEX(Stats_Hit_GP,MATCH($B1040,Stats_Hit_Player,0)),"")</f>
        <v/>
      </c>
      <c r="O1040" s="22" t="str">
        <f t="shared" si="565"/>
        <v/>
      </c>
      <c r="P1040" s="22" t="str">
        <f t="shared" si="566"/>
        <v/>
      </c>
      <c r="Q1040" s="22" t="str">
        <f t="shared" si="567"/>
        <v/>
      </c>
      <c r="R1040" s="22" t="str">
        <f t="shared" si="568"/>
        <v/>
      </c>
      <c r="S1040" s="22" t="str">
        <f t="shared" si="569"/>
        <v/>
      </c>
      <c r="T1040" s="22" t="str">
        <f t="shared" si="570"/>
        <v/>
      </c>
      <c r="U1040" s="22" t="str">
        <f t="shared" si="571"/>
        <v/>
      </c>
      <c r="V1040" s="22" t="str">
        <f t="shared" si="572"/>
        <v/>
      </c>
      <c r="W1040" s="22" t="str">
        <f t="shared" si="573"/>
        <v/>
      </c>
      <c r="X1040" s="22" t="str">
        <f t="shared" si="574"/>
        <v/>
      </c>
      <c r="Y1040" s="22" t="str">
        <f t="shared" si="575"/>
        <v/>
      </c>
      <c r="Z1040" s="22" t="str">
        <f t="shared" si="576"/>
        <v/>
      </c>
      <c r="AA1040" s="22" t="str">
        <f t="shared" si="577"/>
        <v/>
      </c>
      <c r="AB1040" s="22" t="str">
        <f t="shared" si="578"/>
        <v/>
      </c>
      <c r="AC1040" s="22" t="str">
        <f t="shared" si="579"/>
        <v/>
      </c>
      <c r="AD1040" s="29" t="str">
        <f t="shared" si="580"/>
        <v/>
      </c>
      <c r="AE1040" s="22" t="str">
        <f t="shared" si="581"/>
        <v/>
      </c>
      <c r="AF1040" s="22" t="str">
        <f t="shared" si="582"/>
        <v/>
      </c>
      <c r="AG1040" s="22" t="str">
        <f t="shared" si="583"/>
        <v/>
      </c>
      <c r="AH1040" s="22" t="str">
        <f t="shared" si="584"/>
        <v/>
      </c>
      <c r="AI1040" s="22" t="str">
        <f t="shared" si="585"/>
        <v/>
      </c>
      <c r="AJ1040" s="31" t="str">
        <f t="shared" si="586"/>
        <v/>
      </c>
      <c r="AK1040" s="22" t="str">
        <f t="shared" si="587"/>
        <v/>
      </c>
      <c r="AL1040" s="22" t="str">
        <f t="shared" si="588"/>
        <v/>
      </c>
      <c r="AM1040" s="22" t="str">
        <f t="shared" si="589"/>
        <v/>
      </c>
      <c r="AN1040" s="22" t="str">
        <f t="shared" si="590"/>
        <v/>
      </c>
      <c r="AO1040" s="22" t="str">
        <f t="shared" si="591"/>
        <v/>
      </c>
      <c r="AP1040" s="22" t="str">
        <f t="shared" si="592"/>
        <v/>
      </c>
      <c r="AQ1040" s="2" t="str">
        <f t="shared" si="593"/>
        <v/>
      </c>
    </row>
    <row r="1041" spans="1:43" x14ac:dyDescent="0.25">
      <c r="A1041" s="26" t="str">
        <f t="shared" si="594"/>
        <v/>
      </c>
      <c r="B1041" t="s">
        <v>1319</v>
      </c>
      <c r="C1041" t="s">
        <v>25</v>
      </c>
      <c r="D1041" t="s">
        <v>24</v>
      </c>
      <c r="E1041" t="s">
        <v>1308</v>
      </c>
      <c r="F1041">
        <v>2026</v>
      </c>
      <c r="G1041" t="s">
        <v>5657</v>
      </c>
      <c r="H1041" s="4">
        <v>46169</v>
      </c>
      <c r="I1041" s="4" t="str">
        <f t="shared" si="560"/>
        <v>Big 12</v>
      </c>
      <c r="J1041" s="2">
        <f t="shared" si="561"/>
        <v>0.214</v>
      </c>
      <c r="K1041" s="2">
        <f t="shared" si="562"/>
        <v>0.34499999999999997</v>
      </c>
      <c r="L1041" s="2">
        <f t="shared" si="563"/>
        <v>0.38600000000000001</v>
      </c>
      <c r="M1041" s="2">
        <f t="shared" si="564"/>
        <v>0.73099999999999998</v>
      </c>
      <c r="N1041" s="22" cm="1">
        <f t="array" ref="N1041">IFERROR(INDEX(Stats_Hit_GP,MATCH($B1041,Stats_Hit_Player,0)),"")</f>
        <v>24</v>
      </c>
      <c r="O1041" s="22">
        <f t="shared" si="565"/>
        <v>86</v>
      </c>
      <c r="P1041" s="22">
        <f t="shared" si="566"/>
        <v>70</v>
      </c>
      <c r="Q1041" s="22">
        <f t="shared" si="567"/>
        <v>13</v>
      </c>
      <c r="R1041" s="22">
        <f t="shared" si="568"/>
        <v>15</v>
      </c>
      <c r="S1041" s="22">
        <f t="shared" si="569"/>
        <v>3</v>
      </c>
      <c r="T1041" s="22">
        <f t="shared" si="570"/>
        <v>0</v>
      </c>
      <c r="U1041" s="22">
        <f t="shared" si="571"/>
        <v>3</v>
      </c>
      <c r="V1041" s="22">
        <f t="shared" si="572"/>
        <v>17</v>
      </c>
      <c r="W1041" s="22">
        <f t="shared" si="573"/>
        <v>4</v>
      </c>
      <c r="X1041" s="22">
        <f t="shared" si="574"/>
        <v>10</v>
      </c>
      <c r="Y1041" s="22">
        <f t="shared" si="575"/>
        <v>32</v>
      </c>
      <c r="Z1041" s="22">
        <f t="shared" si="576"/>
        <v>0</v>
      </c>
      <c r="AA1041" s="22">
        <f t="shared" si="577"/>
        <v>1</v>
      </c>
      <c r="AB1041" s="22" t="str">
        <f t="shared" si="578"/>
        <v/>
      </c>
      <c r="AC1041" s="22" t="str">
        <f t="shared" si="579"/>
        <v/>
      </c>
      <c r="AD1041" s="29" t="str">
        <f t="shared" si="580"/>
        <v/>
      </c>
      <c r="AE1041" s="22" t="str">
        <f t="shared" si="581"/>
        <v/>
      </c>
      <c r="AF1041" s="22" t="str">
        <f t="shared" si="582"/>
        <v/>
      </c>
      <c r="AG1041" s="22" t="str">
        <f t="shared" si="583"/>
        <v/>
      </c>
      <c r="AH1041" s="22" t="str">
        <f t="shared" si="584"/>
        <v/>
      </c>
      <c r="AI1041" s="22" t="str">
        <f t="shared" si="585"/>
        <v/>
      </c>
      <c r="AJ1041" s="31" t="str">
        <f t="shared" si="586"/>
        <v/>
      </c>
      <c r="AK1041" s="22" t="str">
        <f t="shared" si="587"/>
        <v/>
      </c>
      <c r="AL1041" s="22" t="str">
        <f t="shared" si="588"/>
        <v/>
      </c>
      <c r="AM1041" s="22" t="str">
        <f t="shared" si="589"/>
        <v/>
      </c>
      <c r="AN1041" s="22" t="str">
        <f t="shared" si="590"/>
        <v/>
      </c>
      <c r="AO1041" s="22" t="str">
        <f t="shared" si="591"/>
        <v/>
      </c>
      <c r="AP1041" s="22" t="str">
        <f t="shared" si="592"/>
        <v/>
      </c>
      <c r="AQ1041" s="2" t="str">
        <f t="shared" si="593"/>
        <v/>
      </c>
    </row>
    <row r="1042" spans="1:43" x14ac:dyDescent="0.25">
      <c r="A1042" s="26" t="str">
        <f t="shared" si="594"/>
        <v/>
      </c>
      <c r="B1042" t="s">
        <v>6953</v>
      </c>
      <c r="C1042" t="s">
        <v>25</v>
      </c>
      <c r="D1042" t="s">
        <v>47</v>
      </c>
      <c r="E1042" t="s">
        <v>6546</v>
      </c>
      <c r="F1042">
        <v>2026</v>
      </c>
      <c r="G1042" t="s">
        <v>5657</v>
      </c>
      <c r="H1042" s="4">
        <v>46169</v>
      </c>
      <c r="I1042" s="4" t="str">
        <f t="shared" si="560"/>
        <v/>
      </c>
      <c r="J1042" s="2" t="str">
        <f t="shared" si="561"/>
        <v/>
      </c>
      <c r="K1042" s="2" t="str">
        <f t="shared" si="562"/>
        <v/>
      </c>
      <c r="L1042" s="2" t="str">
        <f t="shared" si="563"/>
        <v/>
      </c>
      <c r="M1042" s="2" t="str">
        <f t="shared" si="564"/>
        <v/>
      </c>
      <c r="N1042" s="22" t="str" cm="1">
        <f t="array" ref="N1042">IFERROR(INDEX(Stats_Hit_GP,MATCH($B1042,Stats_Hit_Player,0)),"")</f>
        <v/>
      </c>
      <c r="O1042" s="22" t="str">
        <f t="shared" si="565"/>
        <v/>
      </c>
      <c r="P1042" s="22" t="str">
        <f t="shared" si="566"/>
        <v/>
      </c>
      <c r="Q1042" s="22" t="str">
        <f t="shared" si="567"/>
        <v/>
      </c>
      <c r="R1042" s="22" t="str">
        <f t="shared" si="568"/>
        <v/>
      </c>
      <c r="S1042" s="22" t="str">
        <f t="shared" si="569"/>
        <v/>
      </c>
      <c r="T1042" s="22" t="str">
        <f t="shared" si="570"/>
        <v/>
      </c>
      <c r="U1042" s="22" t="str">
        <f t="shared" si="571"/>
        <v/>
      </c>
      <c r="V1042" s="22" t="str">
        <f t="shared" si="572"/>
        <v/>
      </c>
      <c r="W1042" s="22" t="str">
        <f t="shared" si="573"/>
        <v/>
      </c>
      <c r="X1042" s="22" t="str">
        <f t="shared" si="574"/>
        <v/>
      </c>
      <c r="Y1042" s="22" t="str">
        <f t="shared" si="575"/>
        <v/>
      </c>
      <c r="Z1042" s="22" t="str">
        <f t="shared" si="576"/>
        <v/>
      </c>
      <c r="AA1042" s="22" t="str">
        <f t="shared" si="577"/>
        <v/>
      </c>
      <c r="AB1042" s="22" t="str">
        <f t="shared" si="578"/>
        <v/>
      </c>
      <c r="AC1042" s="22" t="str">
        <f t="shared" si="579"/>
        <v/>
      </c>
      <c r="AD1042" s="29" t="str">
        <f t="shared" si="580"/>
        <v/>
      </c>
      <c r="AE1042" s="22" t="str">
        <f t="shared" si="581"/>
        <v/>
      </c>
      <c r="AF1042" s="22" t="str">
        <f t="shared" si="582"/>
        <v/>
      </c>
      <c r="AG1042" s="22" t="str">
        <f t="shared" si="583"/>
        <v/>
      </c>
      <c r="AH1042" s="22" t="str">
        <f t="shared" si="584"/>
        <v/>
      </c>
      <c r="AI1042" s="22" t="str">
        <f t="shared" si="585"/>
        <v/>
      </c>
      <c r="AJ1042" s="31" t="str">
        <f t="shared" si="586"/>
        <v/>
      </c>
      <c r="AK1042" s="22" t="str">
        <f t="shared" si="587"/>
        <v/>
      </c>
      <c r="AL1042" s="22" t="str">
        <f t="shared" si="588"/>
        <v/>
      </c>
      <c r="AM1042" s="22" t="str">
        <f t="shared" si="589"/>
        <v/>
      </c>
      <c r="AN1042" s="22" t="str">
        <f t="shared" si="590"/>
        <v/>
      </c>
      <c r="AO1042" s="22" t="str">
        <f t="shared" si="591"/>
        <v/>
      </c>
      <c r="AP1042" s="22" t="str">
        <f t="shared" si="592"/>
        <v/>
      </c>
      <c r="AQ1042" s="2" t="str">
        <f t="shared" si="593"/>
        <v/>
      </c>
    </row>
    <row r="1043" spans="1:43" x14ac:dyDescent="0.25">
      <c r="A1043" s="26" t="str">
        <f t="shared" si="594"/>
        <v/>
      </c>
      <c r="B1043" t="s">
        <v>6954</v>
      </c>
      <c r="C1043" t="s">
        <v>5700</v>
      </c>
      <c r="D1043" t="s">
        <v>47</v>
      </c>
      <c r="E1043" t="s">
        <v>4279</v>
      </c>
      <c r="F1043">
        <v>2026</v>
      </c>
      <c r="G1043" t="s">
        <v>5657</v>
      </c>
      <c r="H1043" s="4">
        <v>46169</v>
      </c>
      <c r="I1043" s="4" t="str">
        <f t="shared" si="560"/>
        <v>SEC</v>
      </c>
      <c r="J1043" s="2" t="str">
        <f t="shared" si="561"/>
        <v/>
      </c>
      <c r="K1043" s="2" t="str">
        <f t="shared" si="562"/>
        <v/>
      </c>
      <c r="L1043" s="2" t="str">
        <f t="shared" si="563"/>
        <v/>
      </c>
      <c r="M1043" s="2" t="str">
        <f t="shared" si="564"/>
        <v/>
      </c>
      <c r="N1043" s="22" t="str" cm="1">
        <f t="array" ref="N1043">IFERROR(INDEX(Stats_Hit_GP,MATCH($B1043,Stats_Hit_Player,0)),"")</f>
        <v/>
      </c>
      <c r="O1043" s="22" t="str">
        <f t="shared" si="565"/>
        <v/>
      </c>
      <c r="P1043" s="22" t="str">
        <f t="shared" si="566"/>
        <v/>
      </c>
      <c r="Q1043" s="22" t="str">
        <f t="shared" si="567"/>
        <v/>
      </c>
      <c r="R1043" s="22" t="str">
        <f t="shared" si="568"/>
        <v/>
      </c>
      <c r="S1043" s="22" t="str">
        <f t="shared" si="569"/>
        <v/>
      </c>
      <c r="T1043" s="22" t="str">
        <f t="shared" si="570"/>
        <v/>
      </c>
      <c r="U1043" s="22" t="str">
        <f t="shared" si="571"/>
        <v/>
      </c>
      <c r="V1043" s="22" t="str">
        <f t="shared" si="572"/>
        <v/>
      </c>
      <c r="W1043" s="22" t="str">
        <f t="shared" si="573"/>
        <v/>
      </c>
      <c r="X1043" s="22" t="str">
        <f t="shared" si="574"/>
        <v/>
      </c>
      <c r="Y1043" s="22" t="str">
        <f t="shared" si="575"/>
        <v/>
      </c>
      <c r="Z1043" s="22" t="str">
        <f t="shared" si="576"/>
        <v/>
      </c>
      <c r="AA1043" s="22" t="str">
        <f t="shared" si="577"/>
        <v/>
      </c>
      <c r="AB1043" s="22" t="str">
        <f t="shared" si="578"/>
        <v/>
      </c>
      <c r="AC1043" s="22" t="str">
        <f t="shared" si="579"/>
        <v/>
      </c>
      <c r="AD1043" s="29" t="str">
        <f t="shared" si="580"/>
        <v/>
      </c>
      <c r="AE1043" s="22" t="str">
        <f t="shared" si="581"/>
        <v/>
      </c>
      <c r="AF1043" s="22" t="str">
        <f t="shared" si="582"/>
        <v/>
      </c>
      <c r="AG1043" s="22" t="str">
        <f t="shared" si="583"/>
        <v/>
      </c>
      <c r="AH1043" s="22" t="str">
        <f t="shared" si="584"/>
        <v/>
      </c>
      <c r="AI1043" s="22" t="str">
        <f t="shared" si="585"/>
        <v/>
      </c>
      <c r="AJ1043" s="31" t="str">
        <f t="shared" si="586"/>
        <v/>
      </c>
      <c r="AK1043" s="22" t="str">
        <f t="shared" si="587"/>
        <v/>
      </c>
      <c r="AL1043" s="22" t="str">
        <f t="shared" si="588"/>
        <v/>
      </c>
      <c r="AM1043" s="22" t="str">
        <f t="shared" si="589"/>
        <v/>
      </c>
      <c r="AN1043" s="22" t="str">
        <f t="shared" si="590"/>
        <v/>
      </c>
      <c r="AO1043" s="22" t="str">
        <f t="shared" si="591"/>
        <v/>
      </c>
      <c r="AP1043" s="22" t="str">
        <f t="shared" si="592"/>
        <v/>
      </c>
      <c r="AQ1043" s="2" t="str">
        <f t="shared" si="593"/>
        <v/>
      </c>
    </row>
    <row r="1044" spans="1:43" x14ac:dyDescent="0.25">
      <c r="A1044" s="26" t="str">
        <f t="shared" si="594"/>
        <v/>
      </c>
      <c r="B1044" t="s">
        <v>1137</v>
      </c>
      <c r="C1044" t="s">
        <v>25</v>
      </c>
      <c r="D1044" t="s">
        <v>47</v>
      </c>
      <c r="E1044" t="s">
        <v>1129</v>
      </c>
      <c r="F1044">
        <v>2026</v>
      </c>
      <c r="G1044" t="s">
        <v>5657</v>
      </c>
      <c r="H1044" s="4">
        <v>46169</v>
      </c>
      <c r="I1044" s="4" t="str">
        <f t="shared" si="560"/>
        <v>Big 12</v>
      </c>
      <c r="J1044" s="2">
        <f t="shared" si="561"/>
        <v>0.4</v>
      </c>
      <c r="K1044" s="2">
        <f t="shared" si="562"/>
        <v>0.625</v>
      </c>
      <c r="L1044" s="2">
        <f t="shared" si="563"/>
        <v>0.4</v>
      </c>
      <c r="M1044" s="2">
        <f t="shared" si="564"/>
        <v>1.0249999999999999</v>
      </c>
      <c r="N1044" s="22" cm="1">
        <f t="array" ref="N1044">IFERROR(INDEX(Stats_Hit_GP,MATCH($B1044,Stats_Hit_Player,0)),"")</f>
        <v>6</v>
      </c>
      <c r="O1044" s="22">
        <f t="shared" si="565"/>
        <v>8</v>
      </c>
      <c r="P1044" s="22">
        <f t="shared" si="566"/>
        <v>5</v>
      </c>
      <c r="Q1044" s="22">
        <f t="shared" si="567"/>
        <v>4</v>
      </c>
      <c r="R1044" s="22">
        <f t="shared" si="568"/>
        <v>2</v>
      </c>
      <c r="S1044" s="22">
        <f t="shared" si="569"/>
        <v>0</v>
      </c>
      <c r="T1044" s="22">
        <f t="shared" si="570"/>
        <v>0</v>
      </c>
      <c r="U1044" s="22">
        <f t="shared" si="571"/>
        <v>0</v>
      </c>
      <c r="V1044" s="22">
        <f t="shared" si="572"/>
        <v>1</v>
      </c>
      <c r="W1044" s="22">
        <f t="shared" si="573"/>
        <v>0</v>
      </c>
      <c r="X1044" s="22">
        <f t="shared" si="574"/>
        <v>3</v>
      </c>
      <c r="Y1044" s="22">
        <f t="shared" si="575"/>
        <v>1</v>
      </c>
      <c r="Z1044" s="22">
        <f t="shared" si="576"/>
        <v>0</v>
      </c>
      <c r="AA1044" s="22">
        <f t="shared" si="577"/>
        <v>0</v>
      </c>
      <c r="AB1044" s="22" t="str">
        <f t="shared" si="578"/>
        <v/>
      </c>
      <c r="AC1044" s="22" t="str">
        <f t="shared" si="579"/>
        <v/>
      </c>
      <c r="AD1044" s="29" t="str">
        <f t="shared" si="580"/>
        <v/>
      </c>
      <c r="AE1044" s="22" t="str">
        <f t="shared" si="581"/>
        <v/>
      </c>
      <c r="AF1044" s="22" t="str">
        <f t="shared" si="582"/>
        <v/>
      </c>
      <c r="AG1044" s="22" t="str">
        <f t="shared" si="583"/>
        <v/>
      </c>
      <c r="AH1044" s="22" t="str">
        <f t="shared" si="584"/>
        <v/>
      </c>
      <c r="AI1044" s="22" t="str">
        <f t="shared" si="585"/>
        <v/>
      </c>
      <c r="AJ1044" s="31" t="str">
        <f t="shared" si="586"/>
        <v/>
      </c>
      <c r="AK1044" s="22" t="str">
        <f t="shared" si="587"/>
        <v/>
      </c>
      <c r="AL1044" s="22" t="str">
        <f t="shared" si="588"/>
        <v/>
      </c>
      <c r="AM1044" s="22" t="str">
        <f t="shared" si="589"/>
        <v/>
      </c>
      <c r="AN1044" s="22" t="str">
        <f t="shared" si="590"/>
        <v/>
      </c>
      <c r="AO1044" s="22" t="str">
        <f t="shared" si="591"/>
        <v/>
      </c>
      <c r="AP1044" s="22" t="str">
        <f t="shared" si="592"/>
        <v/>
      </c>
      <c r="AQ1044" s="2" t="str">
        <f t="shared" si="593"/>
        <v/>
      </c>
    </row>
    <row r="1045" spans="1:43" x14ac:dyDescent="0.25">
      <c r="A1045" s="26" t="str">
        <f t="shared" si="594"/>
        <v/>
      </c>
      <c r="B1045" t="s">
        <v>1146</v>
      </c>
      <c r="C1045" t="s">
        <v>30</v>
      </c>
      <c r="D1045" t="s">
        <v>47</v>
      </c>
      <c r="E1045" t="s">
        <v>1129</v>
      </c>
      <c r="F1045">
        <v>2026</v>
      </c>
      <c r="G1045" t="s">
        <v>5657</v>
      </c>
      <c r="H1045" s="4">
        <v>46169</v>
      </c>
      <c r="I1045" s="4" t="str">
        <f t="shared" si="560"/>
        <v>Big 12</v>
      </c>
      <c r="J1045" s="2">
        <f t="shared" si="561"/>
        <v>0</v>
      </c>
      <c r="K1045" s="2">
        <f t="shared" si="562"/>
        <v>0.33300000000000002</v>
      </c>
      <c r="L1045" s="2">
        <f t="shared" si="563"/>
        <v>0</v>
      </c>
      <c r="M1045" s="2">
        <f t="shared" si="564"/>
        <v>0.33300000000000002</v>
      </c>
      <c r="N1045" s="22" cm="1">
        <f t="array" ref="N1045">IFERROR(INDEX(Stats_Hit_GP,MATCH($B1045,Stats_Hit_Player,0)),"")</f>
        <v>2</v>
      </c>
      <c r="O1045" s="22">
        <f t="shared" si="565"/>
        <v>3</v>
      </c>
      <c r="P1045" s="22">
        <f t="shared" si="566"/>
        <v>2</v>
      </c>
      <c r="Q1045" s="22">
        <f t="shared" si="567"/>
        <v>1</v>
      </c>
      <c r="R1045" s="22">
        <f t="shared" si="568"/>
        <v>0</v>
      </c>
      <c r="S1045" s="22">
        <f t="shared" si="569"/>
        <v>0</v>
      </c>
      <c r="T1045" s="22">
        <f t="shared" si="570"/>
        <v>0</v>
      </c>
      <c r="U1045" s="22">
        <f t="shared" si="571"/>
        <v>0</v>
      </c>
      <c r="V1045" s="22">
        <f t="shared" si="572"/>
        <v>1</v>
      </c>
      <c r="W1045" s="22">
        <f t="shared" si="573"/>
        <v>0</v>
      </c>
      <c r="X1045" s="22">
        <f t="shared" si="574"/>
        <v>1</v>
      </c>
      <c r="Y1045" s="22">
        <f t="shared" si="575"/>
        <v>0</v>
      </c>
      <c r="Z1045" s="22">
        <f t="shared" si="576"/>
        <v>0</v>
      </c>
      <c r="AA1045" s="22">
        <f t="shared" si="577"/>
        <v>0</v>
      </c>
      <c r="AB1045" s="22" t="str">
        <f t="shared" si="578"/>
        <v/>
      </c>
      <c r="AC1045" s="22" t="str">
        <f t="shared" si="579"/>
        <v/>
      </c>
      <c r="AD1045" s="29" t="str">
        <f t="shared" si="580"/>
        <v/>
      </c>
      <c r="AE1045" s="22" t="str">
        <f t="shared" si="581"/>
        <v/>
      </c>
      <c r="AF1045" s="22" t="str">
        <f t="shared" si="582"/>
        <v/>
      </c>
      <c r="AG1045" s="22" t="str">
        <f t="shared" si="583"/>
        <v/>
      </c>
      <c r="AH1045" s="22" t="str">
        <f t="shared" si="584"/>
        <v/>
      </c>
      <c r="AI1045" s="22" t="str">
        <f t="shared" si="585"/>
        <v/>
      </c>
      <c r="AJ1045" s="31" t="str">
        <f t="shared" si="586"/>
        <v/>
      </c>
      <c r="AK1045" s="22" t="str">
        <f t="shared" si="587"/>
        <v/>
      </c>
      <c r="AL1045" s="22" t="str">
        <f t="shared" si="588"/>
        <v/>
      </c>
      <c r="AM1045" s="22" t="str">
        <f t="shared" si="589"/>
        <v/>
      </c>
      <c r="AN1045" s="22" t="str">
        <f t="shared" si="590"/>
        <v/>
      </c>
      <c r="AO1045" s="22" t="str">
        <f t="shared" si="591"/>
        <v/>
      </c>
      <c r="AP1045" s="22" t="str">
        <f t="shared" si="592"/>
        <v/>
      </c>
      <c r="AQ1045" s="2" t="str">
        <f t="shared" si="593"/>
        <v/>
      </c>
    </row>
    <row r="1046" spans="1:43" x14ac:dyDescent="0.25">
      <c r="A1046" s="26" t="str">
        <f t="shared" si="594"/>
        <v/>
      </c>
      <c r="B1046" t="s">
        <v>6955</v>
      </c>
      <c r="C1046" t="s">
        <v>5705</v>
      </c>
      <c r="D1046" t="s">
        <v>47</v>
      </c>
      <c r="E1046" t="s">
        <v>216</v>
      </c>
      <c r="F1046">
        <v>2026</v>
      </c>
      <c r="G1046" t="s">
        <v>5657</v>
      </c>
      <c r="H1046" s="4">
        <v>46169</v>
      </c>
      <c r="I1046" s="4" t="str">
        <f t="shared" si="560"/>
        <v>Atlantic 10</v>
      </c>
      <c r="J1046" s="2" t="str">
        <f t="shared" si="561"/>
        <v/>
      </c>
      <c r="K1046" s="2" t="str">
        <f t="shared" si="562"/>
        <v/>
      </c>
      <c r="L1046" s="2" t="str">
        <f t="shared" si="563"/>
        <v/>
      </c>
      <c r="M1046" s="2" t="str">
        <f t="shared" si="564"/>
        <v/>
      </c>
      <c r="N1046" s="22" t="str" cm="1">
        <f t="array" ref="N1046">IFERROR(INDEX(Stats_Hit_GP,MATCH($B1046,Stats_Hit_Player,0)),"")</f>
        <v/>
      </c>
      <c r="O1046" s="22" t="str">
        <f t="shared" si="565"/>
        <v/>
      </c>
      <c r="P1046" s="22" t="str">
        <f t="shared" si="566"/>
        <v/>
      </c>
      <c r="Q1046" s="22" t="str">
        <f t="shared" si="567"/>
        <v/>
      </c>
      <c r="R1046" s="22" t="str">
        <f t="shared" si="568"/>
        <v/>
      </c>
      <c r="S1046" s="22" t="str">
        <f t="shared" si="569"/>
        <v/>
      </c>
      <c r="T1046" s="22" t="str">
        <f t="shared" si="570"/>
        <v/>
      </c>
      <c r="U1046" s="22" t="str">
        <f t="shared" si="571"/>
        <v/>
      </c>
      <c r="V1046" s="22" t="str">
        <f t="shared" si="572"/>
        <v/>
      </c>
      <c r="W1046" s="22" t="str">
        <f t="shared" si="573"/>
        <v/>
      </c>
      <c r="X1046" s="22" t="str">
        <f t="shared" si="574"/>
        <v/>
      </c>
      <c r="Y1046" s="22" t="str">
        <f t="shared" si="575"/>
        <v/>
      </c>
      <c r="Z1046" s="22" t="str">
        <f t="shared" si="576"/>
        <v/>
      </c>
      <c r="AA1046" s="22" t="str">
        <f t="shared" si="577"/>
        <v/>
      </c>
      <c r="AB1046" s="22" t="str">
        <f t="shared" si="578"/>
        <v/>
      </c>
      <c r="AC1046" s="22" t="str">
        <f t="shared" si="579"/>
        <v/>
      </c>
      <c r="AD1046" s="29" t="str">
        <f t="shared" si="580"/>
        <v/>
      </c>
      <c r="AE1046" s="22" t="str">
        <f t="shared" si="581"/>
        <v/>
      </c>
      <c r="AF1046" s="22" t="str">
        <f t="shared" si="582"/>
        <v/>
      </c>
      <c r="AG1046" s="22" t="str">
        <f t="shared" si="583"/>
        <v/>
      </c>
      <c r="AH1046" s="22" t="str">
        <f t="shared" si="584"/>
        <v/>
      </c>
      <c r="AI1046" s="22" t="str">
        <f t="shared" si="585"/>
        <v/>
      </c>
      <c r="AJ1046" s="31" t="str">
        <f t="shared" si="586"/>
        <v/>
      </c>
      <c r="AK1046" s="22" t="str">
        <f t="shared" si="587"/>
        <v/>
      </c>
      <c r="AL1046" s="22" t="str">
        <f t="shared" si="588"/>
        <v/>
      </c>
      <c r="AM1046" s="22" t="str">
        <f t="shared" si="589"/>
        <v/>
      </c>
      <c r="AN1046" s="22" t="str">
        <f t="shared" si="590"/>
        <v/>
      </c>
      <c r="AO1046" s="22" t="str">
        <f t="shared" si="591"/>
        <v/>
      </c>
      <c r="AP1046" s="22" t="str">
        <f t="shared" si="592"/>
        <v/>
      </c>
      <c r="AQ1046" s="2" t="str">
        <f t="shared" si="593"/>
        <v/>
      </c>
    </row>
    <row r="1047" spans="1:43" x14ac:dyDescent="0.25">
      <c r="A1047" s="26" t="str">
        <f t="shared" si="594"/>
        <v/>
      </c>
      <c r="B1047" t="s">
        <v>3640</v>
      </c>
      <c r="C1047" t="s">
        <v>25</v>
      </c>
      <c r="D1047" t="s">
        <v>47</v>
      </c>
      <c r="E1047" t="s">
        <v>3636</v>
      </c>
      <c r="F1047">
        <v>2026</v>
      </c>
      <c r="G1047" t="s">
        <v>5657</v>
      </c>
      <c r="H1047" s="4">
        <v>46169</v>
      </c>
      <c r="I1047" s="4" t="str">
        <f t="shared" si="560"/>
        <v>Northeast</v>
      </c>
      <c r="J1047" s="2">
        <f t="shared" si="561"/>
        <v>0.30599999999999999</v>
      </c>
      <c r="K1047" s="2">
        <f t="shared" si="562"/>
        <v>0.38900000000000001</v>
      </c>
      <c r="L1047" s="2">
        <f t="shared" si="563"/>
        <v>0.38</v>
      </c>
      <c r="M1047" s="2">
        <f t="shared" si="564"/>
        <v>0.76900000000000002</v>
      </c>
      <c r="N1047" s="22" cm="1">
        <f t="array" ref="N1047">IFERROR(INDEX(Stats_Hit_GP,MATCH($B1047,Stats_Hit_Player,0)),"")</f>
        <v>39</v>
      </c>
      <c r="O1047" s="22">
        <f t="shared" si="565"/>
        <v>144</v>
      </c>
      <c r="P1047" s="22">
        <f t="shared" si="566"/>
        <v>121</v>
      </c>
      <c r="Q1047" s="22">
        <f t="shared" si="567"/>
        <v>25</v>
      </c>
      <c r="R1047" s="22">
        <f t="shared" si="568"/>
        <v>37</v>
      </c>
      <c r="S1047" s="22">
        <f t="shared" si="569"/>
        <v>6</v>
      </c>
      <c r="T1047" s="22">
        <f t="shared" si="570"/>
        <v>0</v>
      </c>
      <c r="U1047" s="22">
        <f t="shared" si="571"/>
        <v>1</v>
      </c>
      <c r="V1047" s="22">
        <f t="shared" si="572"/>
        <v>22</v>
      </c>
      <c r="W1047" s="22">
        <f t="shared" si="573"/>
        <v>7</v>
      </c>
      <c r="X1047" s="22">
        <f t="shared" si="574"/>
        <v>12</v>
      </c>
      <c r="Y1047" s="22">
        <f t="shared" si="575"/>
        <v>19</v>
      </c>
      <c r="Z1047" s="22">
        <f t="shared" si="576"/>
        <v>2</v>
      </c>
      <c r="AA1047" s="22">
        <f t="shared" si="577"/>
        <v>0</v>
      </c>
      <c r="AB1047" s="22" t="str">
        <f t="shared" si="578"/>
        <v/>
      </c>
      <c r="AC1047" s="22" t="str">
        <f t="shared" si="579"/>
        <v/>
      </c>
      <c r="AD1047" s="29" t="str">
        <f t="shared" si="580"/>
        <v/>
      </c>
      <c r="AE1047" s="22" t="str">
        <f t="shared" si="581"/>
        <v/>
      </c>
      <c r="AF1047" s="22" t="str">
        <f t="shared" si="582"/>
        <v/>
      </c>
      <c r="AG1047" s="22" t="str">
        <f t="shared" si="583"/>
        <v/>
      </c>
      <c r="AH1047" s="22" t="str">
        <f t="shared" si="584"/>
        <v/>
      </c>
      <c r="AI1047" s="22" t="str">
        <f t="shared" si="585"/>
        <v/>
      </c>
      <c r="AJ1047" s="31" t="str">
        <f t="shared" si="586"/>
        <v/>
      </c>
      <c r="AK1047" s="22" t="str">
        <f t="shared" si="587"/>
        <v/>
      </c>
      <c r="AL1047" s="22" t="str">
        <f t="shared" si="588"/>
        <v/>
      </c>
      <c r="AM1047" s="22" t="str">
        <f t="shared" si="589"/>
        <v/>
      </c>
      <c r="AN1047" s="22" t="str">
        <f t="shared" si="590"/>
        <v/>
      </c>
      <c r="AO1047" s="22" t="str">
        <f t="shared" si="591"/>
        <v/>
      </c>
      <c r="AP1047" s="22" t="str">
        <f t="shared" si="592"/>
        <v/>
      </c>
      <c r="AQ1047" s="2" t="str">
        <f t="shared" si="593"/>
        <v/>
      </c>
    </row>
    <row r="1048" spans="1:43" x14ac:dyDescent="0.25">
      <c r="A1048" s="26">
        <f t="shared" si="594"/>
        <v>1</v>
      </c>
      <c r="B1048" t="s">
        <v>4357</v>
      </c>
      <c r="C1048" t="s">
        <v>38</v>
      </c>
      <c r="D1048" t="s">
        <v>29</v>
      </c>
      <c r="E1048" t="s">
        <v>4351</v>
      </c>
      <c r="F1048">
        <v>2026</v>
      </c>
      <c r="G1048" t="s">
        <v>5657</v>
      </c>
      <c r="H1048" s="4">
        <v>46169</v>
      </c>
      <c r="I1048" s="4" t="str">
        <f t="shared" si="560"/>
        <v>SEC</v>
      </c>
      <c r="J1048" s="2">
        <f t="shared" si="561"/>
        <v>0.308</v>
      </c>
      <c r="K1048" s="2">
        <f t="shared" si="562"/>
        <v>0.4</v>
      </c>
      <c r="L1048" s="2">
        <f t="shared" si="563"/>
        <v>0.61499999999999999</v>
      </c>
      <c r="M1048" s="2">
        <f t="shared" si="564"/>
        <v>1.0149999999999999</v>
      </c>
      <c r="N1048" s="22" cm="1">
        <f t="array" ref="N1048">IFERROR(INDEX(Stats_Hit_GP,MATCH($B1048,Stats_Hit_Player,0)),"")</f>
        <v>5</v>
      </c>
      <c r="O1048" s="22">
        <f t="shared" si="565"/>
        <v>15</v>
      </c>
      <c r="P1048" s="22">
        <f t="shared" si="566"/>
        <v>13</v>
      </c>
      <c r="Q1048" s="22">
        <f t="shared" si="567"/>
        <v>2</v>
      </c>
      <c r="R1048" s="22">
        <f t="shared" si="568"/>
        <v>4</v>
      </c>
      <c r="S1048" s="22">
        <f t="shared" si="569"/>
        <v>0</v>
      </c>
      <c r="T1048" s="22">
        <f t="shared" si="570"/>
        <v>2</v>
      </c>
      <c r="U1048" s="22">
        <f t="shared" si="571"/>
        <v>0</v>
      </c>
      <c r="V1048" s="22">
        <f t="shared" si="572"/>
        <v>4</v>
      </c>
      <c r="W1048" s="22">
        <f t="shared" si="573"/>
        <v>0</v>
      </c>
      <c r="X1048" s="22">
        <f t="shared" si="574"/>
        <v>2</v>
      </c>
      <c r="Y1048" s="22">
        <f t="shared" si="575"/>
        <v>3</v>
      </c>
      <c r="Z1048" s="22">
        <f t="shared" si="576"/>
        <v>3</v>
      </c>
      <c r="AA1048" s="22">
        <f t="shared" si="577"/>
        <v>0</v>
      </c>
      <c r="AB1048" s="22" t="str">
        <f t="shared" si="578"/>
        <v/>
      </c>
      <c r="AC1048" s="22" t="str">
        <f t="shared" si="579"/>
        <v/>
      </c>
      <c r="AD1048" s="29" t="str">
        <f t="shared" si="580"/>
        <v/>
      </c>
      <c r="AE1048" s="22" t="str">
        <f t="shared" si="581"/>
        <v/>
      </c>
      <c r="AF1048" s="22" t="str">
        <f t="shared" si="582"/>
        <v/>
      </c>
      <c r="AG1048" s="22" t="str">
        <f t="shared" si="583"/>
        <v/>
      </c>
      <c r="AH1048" s="22" t="str">
        <f t="shared" si="584"/>
        <v/>
      </c>
      <c r="AI1048" s="22" t="str">
        <f t="shared" si="585"/>
        <v/>
      </c>
      <c r="AJ1048" s="31" t="str">
        <f t="shared" si="586"/>
        <v/>
      </c>
      <c r="AK1048" s="22" t="str">
        <f t="shared" si="587"/>
        <v/>
      </c>
      <c r="AL1048" s="22" t="str">
        <f t="shared" si="588"/>
        <v/>
      </c>
      <c r="AM1048" s="22" t="str">
        <f t="shared" si="589"/>
        <v/>
      </c>
      <c r="AN1048" s="22" t="str">
        <f t="shared" si="590"/>
        <v/>
      </c>
      <c r="AO1048" s="22" t="str">
        <f t="shared" si="591"/>
        <v/>
      </c>
      <c r="AP1048" s="22" t="str">
        <f t="shared" si="592"/>
        <v/>
      </c>
      <c r="AQ1048" s="2" t="str">
        <f t="shared" si="593"/>
        <v/>
      </c>
    </row>
    <row r="1049" spans="1:43" x14ac:dyDescent="0.25">
      <c r="A1049" s="26">
        <f t="shared" si="594"/>
        <v>1</v>
      </c>
      <c r="B1049" t="s">
        <v>1923</v>
      </c>
      <c r="C1049" t="s">
        <v>42</v>
      </c>
      <c r="D1049" t="s">
        <v>29</v>
      </c>
      <c r="E1049" t="s">
        <v>1910</v>
      </c>
      <c r="F1049">
        <v>2026</v>
      </c>
      <c r="G1049" t="s">
        <v>5657</v>
      </c>
      <c r="H1049" s="4">
        <v>46169</v>
      </c>
      <c r="I1049" s="4" t="str">
        <f t="shared" si="560"/>
        <v>Big Ten</v>
      </c>
      <c r="J1049" s="2">
        <f t="shared" si="561"/>
        <v>5.8999999999999997E-2</v>
      </c>
      <c r="K1049" s="2">
        <f t="shared" si="562"/>
        <v>0.33300000000000002</v>
      </c>
      <c r="L1049" s="2">
        <f t="shared" si="563"/>
        <v>5.8999999999999997E-2</v>
      </c>
      <c r="M1049" s="2">
        <f t="shared" si="564"/>
        <v>0.39200000000000002</v>
      </c>
      <c r="N1049" s="22" cm="1">
        <f t="array" ref="N1049">IFERROR(INDEX(Stats_Hit_GP,MATCH($B1049,Stats_Hit_Player,0)),"")</f>
        <v>11</v>
      </c>
      <c r="O1049" s="22">
        <f t="shared" si="565"/>
        <v>26</v>
      </c>
      <c r="P1049" s="22">
        <f t="shared" si="566"/>
        <v>17</v>
      </c>
      <c r="Q1049" s="22">
        <f t="shared" si="567"/>
        <v>2</v>
      </c>
      <c r="R1049" s="22">
        <f t="shared" si="568"/>
        <v>1</v>
      </c>
      <c r="S1049" s="22">
        <f t="shared" si="569"/>
        <v>0</v>
      </c>
      <c r="T1049" s="22">
        <f t="shared" si="570"/>
        <v>0</v>
      </c>
      <c r="U1049" s="22">
        <f t="shared" si="571"/>
        <v>0</v>
      </c>
      <c r="V1049" s="22">
        <f t="shared" si="572"/>
        <v>0</v>
      </c>
      <c r="W1049" s="22">
        <f t="shared" si="573"/>
        <v>1</v>
      </c>
      <c r="X1049" s="22">
        <f t="shared" si="574"/>
        <v>6</v>
      </c>
      <c r="Y1049" s="22">
        <f t="shared" si="575"/>
        <v>9</v>
      </c>
      <c r="Z1049" s="22">
        <f t="shared" si="576"/>
        <v>0</v>
      </c>
      <c r="AA1049" s="22">
        <f t="shared" si="577"/>
        <v>0</v>
      </c>
      <c r="AB1049" s="22" t="str">
        <f t="shared" si="578"/>
        <v/>
      </c>
      <c r="AC1049" s="22" t="str">
        <f t="shared" si="579"/>
        <v/>
      </c>
      <c r="AD1049" s="29" t="str">
        <f t="shared" si="580"/>
        <v/>
      </c>
      <c r="AE1049" s="22" t="str">
        <f t="shared" si="581"/>
        <v/>
      </c>
      <c r="AF1049" s="22" t="str">
        <f t="shared" si="582"/>
        <v/>
      </c>
      <c r="AG1049" s="22" t="str">
        <f t="shared" si="583"/>
        <v/>
      </c>
      <c r="AH1049" s="22" t="str">
        <f t="shared" si="584"/>
        <v/>
      </c>
      <c r="AI1049" s="22" t="str">
        <f t="shared" si="585"/>
        <v/>
      </c>
      <c r="AJ1049" s="31" t="str">
        <f t="shared" si="586"/>
        <v/>
      </c>
      <c r="AK1049" s="22" t="str">
        <f t="shared" si="587"/>
        <v/>
      </c>
      <c r="AL1049" s="22" t="str">
        <f t="shared" si="588"/>
        <v/>
      </c>
      <c r="AM1049" s="22" t="str">
        <f t="shared" si="589"/>
        <v/>
      </c>
      <c r="AN1049" s="22" t="str">
        <f t="shared" si="590"/>
        <v/>
      </c>
      <c r="AO1049" s="22" t="str">
        <f t="shared" si="591"/>
        <v/>
      </c>
      <c r="AP1049" s="22" t="str">
        <f t="shared" si="592"/>
        <v/>
      </c>
      <c r="AQ1049" s="2" t="str">
        <f t="shared" si="593"/>
        <v/>
      </c>
    </row>
    <row r="1050" spans="1:43" x14ac:dyDescent="0.25">
      <c r="A1050" s="26">
        <f t="shared" si="594"/>
        <v>1</v>
      </c>
      <c r="B1050" t="s">
        <v>668</v>
      </c>
      <c r="C1050" t="s">
        <v>44</v>
      </c>
      <c r="D1050" t="s">
        <v>29</v>
      </c>
      <c r="E1050" t="s">
        <v>5692</v>
      </c>
      <c r="F1050">
        <v>2026</v>
      </c>
      <c r="G1050" t="s">
        <v>5657</v>
      </c>
      <c r="H1050" s="4">
        <v>46169</v>
      </c>
      <c r="I1050" s="4" t="str">
        <f t="shared" si="560"/>
        <v/>
      </c>
      <c r="J1050" s="2">
        <f t="shared" si="561"/>
        <v>0.25</v>
      </c>
      <c r="K1050" s="2">
        <f t="shared" si="562"/>
        <v>0.33100000000000002</v>
      </c>
      <c r="L1050" s="2">
        <f t="shared" si="563"/>
        <v>0.35399999999999998</v>
      </c>
      <c r="M1050" s="2">
        <f t="shared" si="564"/>
        <v>0.68500000000000005</v>
      </c>
      <c r="N1050" s="22" cm="1">
        <f t="array" ref="N1050">IFERROR(INDEX(Stats_Hit_GP,MATCH($B1050,Stats_Hit_Player,0)),"")</f>
        <v>41</v>
      </c>
      <c r="O1050" s="22">
        <f t="shared" si="565"/>
        <v>170</v>
      </c>
      <c r="P1050" s="22">
        <f t="shared" si="566"/>
        <v>144</v>
      </c>
      <c r="Q1050" s="22">
        <f t="shared" si="567"/>
        <v>21</v>
      </c>
      <c r="R1050" s="22">
        <f t="shared" si="568"/>
        <v>36</v>
      </c>
      <c r="S1050" s="22">
        <f t="shared" si="569"/>
        <v>6</v>
      </c>
      <c r="T1050" s="22">
        <f t="shared" si="570"/>
        <v>0</v>
      </c>
      <c r="U1050" s="22">
        <f t="shared" si="571"/>
        <v>3</v>
      </c>
      <c r="V1050" s="22">
        <f t="shared" si="572"/>
        <v>17</v>
      </c>
      <c r="W1050" s="22">
        <f t="shared" si="573"/>
        <v>4</v>
      </c>
      <c r="X1050" s="22">
        <f t="shared" si="574"/>
        <v>15</v>
      </c>
      <c r="Y1050" s="22">
        <f t="shared" si="575"/>
        <v>15</v>
      </c>
      <c r="Z1050" s="22">
        <f t="shared" si="576"/>
        <v>1</v>
      </c>
      <c r="AA1050" s="22">
        <f t="shared" si="577"/>
        <v>0</v>
      </c>
      <c r="AB1050" s="22" t="str">
        <f t="shared" si="578"/>
        <v/>
      </c>
      <c r="AC1050" s="22" t="str">
        <f t="shared" si="579"/>
        <v/>
      </c>
      <c r="AD1050" s="29" t="str">
        <f t="shared" si="580"/>
        <v/>
      </c>
      <c r="AE1050" s="22" t="str">
        <f t="shared" si="581"/>
        <v/>
      </c>
      <c r="AF1050" s="22" t="str">
        <f t="shared" si="582"/>
        <v/>
      </c>
      <c r="AG1050" s="22" t="str">
        <f t="shared" si="583"/>
        <v/>
      </c>
      <c r="AH1050" s="22" t="str">
        <f t="shared" si="584"/>
        <v/>
      </c>
      <c r="AI1050" s="22" t="str">
        <f t="shared" si="585"/>
        <v/>
      </c>
      <c r="AJ1050" s="31" t="str">
        <f t="shared" si="586"/>
        <v/>
      </c>
      <c r="AK1050" s="22" t="str">
        <f t="shared" si="587"/>
        <v/>
      </c>
      <c r="AL1050" s="22" t="str">
        <f t="shared" si="588"/>
        <v/>
      </c>
      <c r="AM1050" s="22" t="str">
        <f t="shared" si="589"/>
        <v/>
      </c>
      <c r="AN1050" s="22" t="str">
        <f t="shared" si="590"/>
        <v/>
      </c>
      <c r="AO1050" s="22" t="str">
        <f t="shared" si="591"/>
        <v/>
      </c>
      <c r="AP1050" s="22" t="str">
        <f t="shared" si="592"/>
        <v/>
      </c>
      <c r="AQ1050" s="2" t="str">
        <f t="shared" si="593"/>
        <v/>
      </c>
    </row>
    <row r="1051" spans="1:43" x14ac:dyDescent="0.25">
      <c r="A1051" s="26" t="str">
        <f t="shared" si="594"/>
        <v/>
      </c>
      <c r="B1051" t="s">
        <v>3667</v>
      </c>
      <c r="C1051" t="s">
        <v>44</v>
      </c>
      <c r="D1051" t="s">
        <v>37</v>
      </c>
      <c r="E1051" t="s">
        <v>3661</v>
      </c>
      <c r="F1051">
        <v>2026</v>
      </c>
      <c r="G1051" t="s">
        <v>5657</v>
      </c>
      <c r="H1051" s="4">
        <v>46169</v>
      </c>
      <c r="I1051" s="4" t="str">
        <f t="shared" si="560"/>
        <v>Northeast</v>
      </c>
      <c r="J1051" s="2">
        <f t="shared" si="561"/>
        <v>0.27500000000000002</v>
      </c>
      <c r="K1051" s="2">
        <f t="shared" si="562"/>
        <v>0.376</v>
      </c>
      <c r="L1051" s="2">
        <f t="shared" si="563"/>
        <v>0.40699999999999997</v>
      </c>
      <c r="M1051" s="2">
        <f t="shared" si="564"/>
        <v>0.78300000000000003</v>
      </c>
      <c r="N1051" s="22" cm="1">
        <f t="array" ref="N1051">IFERROR(INDEX(Stats_Hit_GP,MATCH($B1051,Stats_Hit_Player,0)),"")</f>
        <v>45</v>
      </c>
      <c r="O1051" s="22">
        <f t="shared" si="565"/>
        <v>205</v>
      </c>
      <c r="P1051" s="22">
        <f t="shared" si="566"/>
        <v>167</v>
      </c>
      <c r="Q1051" s="22">
        <f t="shared" si="567"/>
        <v>36</v>
      </c>
      <c r="R1051" s="22">
        <f t="shared" si="568"/>
        <v>46</v>
      </c>
      <c r="S1051" s="22">
        <f t="shared" si="569"/>
        <v>6</v>
      </c>
      <c r="T1051" s="22">
        <f t="shared" si="570"/>
        <v>2</v>
      </c>
      <c r="U1051" s="22">
        <f t="shared" si="571"/>
        <v>4</v>
      </c>
      <c r="V1051" s="22">
        <f t="shared" si="572"/>
        <v>41</v>
      </c>
      <c r="W1051" s="22">
        <f t="shared" si="573"/>
        <v>9</v>
      </c>
      <c r="X1051" s="22">
        <f t="shared" si="574"/>
        <v>21</v>
      </c>
      <c r="Y1051" s="22">
        <f t="shared" si="575"/>
        <v>31</v>
      </c>
      <c r="Z1051" s="22">
        <f t="shared" si="576"/>
        <v>3</v>
      </c>
      <c r="AA1051" s="22">
        <f t="shared" si="577"/>
        <v>0</v>
      </c>
      <c r="AB1051" s="22" t="str">
        <f t="shared" si="578"/>
        <v/>
      </c>
      <c r="AC1051" s="22" t="str">
        <f t="shared" si="579"/>
        <v/>
      </c>
      <c r="AD1051" s="29" t="str">
        <f t="shared" si="580"/>
        <v/>
      </c>
      <c r="AE1051" s="22" t="str">
        <f t="shared" si="581"/>
        <v/>
      </c>
      <c r="AF1051" s="22" t="str">
        <f t="shared" si="582"/>
        <v/>
      </c>
      <c r="AG1051" s="22" t="str">
        <f t="shared" si="583"/>
        <v/>
      </c>
      <c r="AH1051" s="22" t="str">
        <f t="shared" si="584"/>
        <v/>
      </c>
      <c r="AI1051" s="22" t="str">
        <f t="shared" si="585"/>
        <v/>
      </c>
      <c r="AJ1051" s="31" t="str">
        <f t="shared" si="586"/>
        <v/>
      </c>
      <c r="AK1051" s="22" t="str">
        <f t="shared" si="587"/>
        <v/>
      </c>
      <c r="AL1051" s="22" t="str">
        <f t="shared" si="588"/>
        <v/>
      </c>
      <c r="AM1051" s="22" t="str">
        <f t="shared" si="589"/>
        <v/>
      </c>
      <c r="AN1051" s="22" t="str">
        <f t="shared" si="590"/>
        <v/>
      </c>
      <c r="AO1051" s="22" t="str">
        <f t="shared" si="591"/>
        <v/>
      </c>
      <c r="AP1051" s="22" t="str">
        <f t="shared" si="592"/>
        <v/>
      </c>
      <c r="AQ1051" s="2" t="str">
        <f t="shared" si="593"/>
        <v/>
      </c>
    </row>
    <row r="1052" spans="1:43" x14ac:dyDescent="0.25">
      <c r="A1052" s="26" t="str">
        <f t="shared" si="594"/>
        <v/>
      </c>
      <c r="B1052" t="s">
        <v>3660</v>
      </c>
      <c r="C1052" t="s">
        <v>35</v>
      </c>
      <c r="D1052" t="s">
        <v>37</v>
      </c>
      <c r="E1052" t="s">
        <v>3661</v>
      </c>
      <c r="F1052">
        <v>2026</v>
      </c>
      <c r="G1052" t="s">
        <v>5657</v>
      </c>
      <c r="H1052" s="4">
        <v>46169</v>
      </c>
      <c r="I1052" s="4" t="str">
        <f t="shared" si="560"/>
        <v>Northeast</v>
      </c>
      <c r="J1052" s="2">
        <f t="shared" si="561"/>
        <v>0.439</v>
      </c>
      <c r="K1052" s="2">
        <f t="shared" si="562"/>
        <v>0.504</v>
      </c>
      <c r="L1052" s="2">
        <f t="shared" si="563"/>
        <v>0.69899999999999995</v>
      </c>
      <c r="M1052" s="2">
        <f t="shared" si="564"/>
        <v>1.2030000000000001</v>
      </c>
      <c r="N1052" s="22" cm="1">
        <f t="array" ref="N1052">IFERROR(INDEX(Stats_Hit_GP,MATCH($B1052,Stats_Hit_Player,0)),"")</f>
        <v>47</v>
      </c>
      <c r="O1052" s="22">
        <f t="shared" si="565"/>
        <v>225</v>
      </c>
      <c r="P1052" s="22">
        <f t="shared" si="566"/>
        <v>196</v>
      </c>
      <c r="Q1052" s="22">
        <f t="shared" si="567"/>
        <v>61</v>
      </c>
      <c r="R1052" s="22">
        <f t="shared" si="568"/>
        <v>86</v>
      </c>
      <c r="S1052" s="22">
        <f t="shared" si="569"/>
        <v>19</v>
      </c>
      <c r="T1052" s="22">
        <f t="shared" si="570"/>
        <v>1</v>
      </c>
      <c r="U1052" s="22">
        <f t="shared" si="571"/>
        <v>10</v>
      </c>
      <c r="V1052" s="22">
        <f t="shared" si="572"/>
        <v>64</v>
      </c>
      <c r="W1052" s="22">
        <f t="shared" si="573"/>
        <v>2</v>
      </c>
      <c r="X1052" s="22">
        <f t="shared" si="574"/>
        <v>25</v>
      </c>
      <c r="Y1052" s="22">
        <f t="shared" si="575"/>
        <v>28</v>
      </c>
      <c r="Z1052" s="22">
        <f t="shared" si="576"/>
        <v>51</v>
      </c>
      <c r="AA1052" s="22">
        <f t="shared" si="577"/>
        <v>4</v>
      </c>
      <c r="AB1052" s="22" t="str">
        <f t="shared" si="578"/>
        <v/>
      </c>
      <c r="AC1052" s="22" t="str">
        <f t="shared" si="579"/>
        <v/>
      </c>
      <c r="AD1052" s="29" t="str">
        <f t="shared" si="580"/>
        <v/>
      </c>
      <c r="AE1052" s="22" t="str">
        <f t="shared" si="581"/>
        <v/>
      </c>
      <c r="AF1052" s="22" t="str">
        <f t="shared" si="582"/>
        <v/>
      </c>
      <c r="AG1052" s="22" t="str">
        <f t="shared" si="583"/>
        <v/>
      </c>
      <c r="AH1052" s="22" t="str">
        <f t="shared" si="584"/>
        <v/>
      </c>
      <c r="AI1052" s="22" t="str">
        <f t="shared" si="585"/>
        <v/>
      </c>
      <c r="AJ1052" s="31" t="str">
        <f t="shared" si="586"/>
        <v/>
      </c>
      <c r="AK1052" s="22" t="str">
        <f t="shared" si="587"/>
        <v/>
      </c>
      <c r="AL1052" s="22" t="str">
        <f t="shared" si="588"/>
        <v/>
      </c>
      <c r="AM1052" s="22" t="str">
        <f t="shared" si="589"/>
        <v/>
      </c>
      <c r="AN1052" s="22" t="str">
        <f t="shared" si="590"/>
        <v/>
      </c>
      <c r="AO1052" s="22" t="str">
        <f t="shared" si="591"/>
        <v/>
      </c>
      <c r="AP1052" s="22" t="str">
        <f t="shared" si="592"/>
        <v/>
      </c>
      <c r="AQ1052" s="2" t="str">
        <f t="shared" si="593"/>
        <v/>
      </c>
    </row>
    <row r="1053" spans="1:43" x14ac:dyDescent="0.25">
      <c r="A1053" s="26" t="str">
        <f t="shared" si="594"/>
        <v/>
      </c>
      <c r="B1053" t="s">
        <v>5439</v>
      </c>
      <c r="C1053" t="s">
        <v>44</v>
      </c>
      <c r="D1053" t="s">
        <v>37</v>
      </c>
      <c r="E1053" t="s">
        <v>5429</v>
      </c>
      <c r="F1053">
        <v>2026</v>
      </c>
      <c r="G1053" t="s">
        <v>5657</v>
      </c>
      <c r="H1053" s="4">
        <v>46169</v>
      </c>
      <c r="I1053" s="4" t="str">
        <f t="shared" si="560"/>
        <v>Western Athletic</v>
      </c>
      <c r="J1053" s="2">
        <f t="shared" si="561"/>
        <v>0.24399999999999999</v>
      </c>
      <c r="K1053" s="2">
        <f t="shared" si="562"/>
        <v>0.35499999999999998</v>
      </c>
      <c r="L1053" s="2">
        <f t="shared" si="563"/>
        <v>0.378</v>
      </c>
      <c r="M1053" s="2">
        <f t="shared" si="564"/>
        <v>0.73299999999999998</v>
      </c>
      <c r="N1053" s="22" cm="1">
        <f t="array" ref="N1053">IFERROR(INDEX(Stats_Hit_GP,MATCH($B1053,Stats_Hit_Player,0)),"")</f>
        <v>34</v>
      </c>
      <c r="O1053" s="22">
        <f t="shared" si="565"/>
        <v>141</v>
      </c>
      <c r="P1053" s="22">
        <f t="shared" si="566"/>
        <v>119</v>
      </c>
      <c r="Q1053" s="22">
        <f t="shared" si="567"/>
        <v>21</v>
      </c>
      <c r="R1053" s="22">
        <f t="shared" si="568"/>
        <v>29</v>
      </c>
      <c r="S1053" s="22">
        <f t="shared" si="569"/>
        <v>5</v>
      </c>
      <c r="T1053" s="22">
        <f t="shared" si="570"/>
        <v>1</v>
      </c>
      <c r="U1053" s="22">
        <f t="shared" si="571"/>
        <v>3</v>
      </c>
      <c r="V1053" s="22">
        <f t="shared" si="572"/>
        <v>18</v>
      </c>
      <c r="W1053" s="22">
        <f t="shared" si="573"/>
        <v>5</v>
      </c>
      <c r="X1053" s="22">
        <f t="shared" si="574"/>
        <v>16</v>
      </c>
      <c r="Y1053" s="22">
        <f t="shared" si="575"/>
        <v>38</v>
      </c>
      <c r="Z1053" s="22">
        <f t="shared" si="576"/>
        <v>3</v>
      </c>
      <c r="AA1053" s="22">
        <f t="shared" si="577"/>
        <v>3</v>
      </c>
      <c r="AB1053" s="22">
        <f t="shared" si="578"/>
        <v>6</v>
      </c>
      <c r="AC1053" s="22">
        <f t="shared" si="579"/>
        <v>6</v>
      </c>
      <c r="AD1053" s="29">
        <f t="shared" si="580"/>
        <v>3.74</v>
      </c>
      <c r="AE1053" s="22">
        <f t="shared" si="581"/>
        <v>14</v>
      </c>
      <c r="AF1053" s="22">
        <f t="shared" si="582"/>
        <v>14</v>
      </c>
      <c r="AG1053" s="22">
        <f t="shared" si="583"/>
        <v>0</v>
      </c>
      <c r="AH1053" s="22">
        <f t="shared" si="584"/>
        <v>0</v>
      </c>
      <c r="AI1053" s="22">
        <f t="shared" si="585"/>
        <v>0</v>
      </c>
      <c r="AJ1053" s="31">
        <f t="shared" si="586"/>
        <v>84.1</v>
      </c>
      <c r="AK1053" s="22">
        <f t="shared" si="587"/>
        <v>84</v>
      </c>
      <c r="AL1053" s="22">
        <f t="shared" si="588"/>
        <v>41</v>
      </c>
      <c r="AM1053" s="22">
        <f t="shared" si="589"/>
        <v>35</v>
      </c>
      <c r="AN1053" s="22">
        <f t="shared" si="590"/>
        <v>32</v>
      </c>
      <c r="AO1053" s="22">
        <f t="shared" si="591"/>
        <v>62</v>
      </c>
      <c r="AP1053" s="22">
        <f t="shared" si="592"/>
        <v>3</v>
      </c>
      <c r="AQ1053" s="2">
        <f t="shared" si="593"/>
        <v>0.25600000000000001</v>
      </c>
    </row>
    <row r="1054" spans="1:43" x14ac:dyDescent="0.25">
      <c r="A1054" s="26" t="str">
        <f t="shared" si="594"/>
        <v/>
      </c>
      <c r="B1054" t="s">
        <v>5050</v>
      </c>
      <c r="C1054" t="s">
        <v>27</v>
      </c>
      <c r="D1054" t="s">
        <v>37</v>
      </c>
      <c r="E1054" t="s">
        <v>5051</v>
      </c>
      <c r="F1054">
        <v>2026</v>
      </c>
      <c r="G1054" t="s">
        <v>5657</v>
      </c>
      <c r="H1054" s="4">
        <v>46169</v>
      </c>
      <c r="I1054" s="4" t="str">
        <f t="shared" si="560"/>
        <v>Sun Belt</v>
      </c>
      <c r="J1054" s="2" t="str">
        <f t="shared" si="561"/>
        <v/>
      </c>
      <c r="K1054" s="2" t="str">
        <f t="shared" si="562"/>
        <v/>
      </c>
      <c r="L1054" s="2" t="str">
        <f t="shared" si="563"/>
        <v/>
      </c>
      <c r="M1054" s="2" t="str">
        <f t="shared" si="564"/>
        <v/>
      </c>
      <c r="N1054" s="22" t="str" cm="1">
        <f t="array" ref="N1054">IFERROR(INDEX(Stats_Hit_GP,MATCH($B1054,Stats_Hit_Player,0)),"")</f>
        <v/>
      </c>
      <c r="O1054" s="22" t="str">
        <f t="shared" si="565"/>
        <v/>
      </c>
      <c r="P1054" s="22" t="str">
        <f t="shared" si="566"/>
        <v/>
      </c>
      <c r="Q1054" s="22" t="str">
        <f t="shared" si="567"/>
        <v/>
      </c>
      <c r="R1054" s="22" t="str">
        <f t="shared" si="568"/>
        <v/>
      </c>
      <c r="S1054" s="22" t="str">
        <f t="shared" si="569"/>
        <v/>
      </c>
      <c r="T1054" s="22" t="str">
        <f t="shared" si="570"/>
        <v/>
      </c>
      <c r="U1054" s="22" t="str">
        <f t="shared" si="571"/>
        <v/>
      </c>
      <c r="V1054" s="22" t="str">
        <f t="shared" si="572"/>
        <v/>
      </c>
      <c r="W1054" s="22" t="str">
        <f t="shared" si="573"/>
        <v/>
      </c>
      <c r="X1054" s="22" t="str">
        <f t="shared" si="574"/>
        <v/>
      </c>
      <c r="Y1054" s="22" t="str">
        <f t="shared" si="575"/>
        <v/>
      </c>
      <c r="Z1054" s="22" t="str">
        <f t="shared" si="576"/>
        <v/>
      </c>
      <c r="AA1054" s="22" t="str">
        <f t="shared" si="577"/>
        <v/>
      </c>
      <c r="AB1054" s="22" t="str">
        <f t="shared" si="578"/>
        <v/>
      </c>
      <c r="AC1054" s="22" t="str">
        <f t="shared" si="579"/>
        <v/>
      </c>
      <c r="AD1054" s="29" t="str">
        <f t="shared" si="580"/>
        <v/>
      </c>
      <c r="AE1054" s="22" t="str">
        <f t="shared" si="581"/>
        <v/>
      </c>
      <c r="AF1054" s="22" t="str">
        <f t="shared" si="582"/>
        <v/>
      </c>
      <c r="AG1054" s="22" t="str">
        <f t="shared" si="583"/>
        <v/>
      </c>
      <c r="AH1054" s="22" t="str">
        <f t="shared" si="584"/>
        <v/>
      </c>
      <c r="AI1054" s="22" t="str">
        <f t="shared" si="585"/>
        <v/>
      </c>
      <c r="AJ1054" s="31" t="str">
        <f t="shared" si="586"/>
        <v/>
      </c>
      <c r="AK1054" s="22" t="str">
        <f t="shared" si="587"/>
        <v/>
      </c>
      <c r="AL1054" s="22" t="str">
        <f t="shared" si="588"/>
        <v/>
      </c>
      <c r="AM1054" s="22" t="str">
        <f t="shared" si="589"/>
        <v/>
      </c>
      <c r="AN1054" s="22" t="str">
        <f t="shared" si="590"/>
        <v/>
      </c>
      <c r="AO1054" s="22" t="str">
        <f t="shared" si="591"/>
        <v/>
      </c>
      <c r="AP1054" s="22" t="str">
        <f t="shared" si="592"/>
        <v/>
      </c>
      <c r="AQ1054" s="2" t="str">
        <f t="shared" si="593"/>
        <v/>
      </c>
    </row>
    <row r="1055" spans="1:43" x14ac:dyDescent="0.25">
      <c r="A1055" s="26" t="str">
        <f t="shared" si="594"/>
        <v/>
      </c>
      <c r="B1055" t="s">
        <v>6578</v>
      </c>
      <c r="C1055" t="s">
        <v>64</v>
      </c>
      <c r="D1055" t="s">
        <v>37</v>
      </c>
      <c r="E1055" t="s">
        <v>4731</v>
      </c>
      <c r="F1055">
        <v>2026</v>
      </c>
      <c r="G1055" t="s">
        <v>5657</v>
      </c>
      <c r="H1055" s="4">
        <v>46169</v>
      </c>
      <c r="I1055" s="4" t="str">
        <f t="shared" si="560"/>
        <v>Southland</v>
      </c>
      <c r="J1055" s="2" t="str">
        <f t="shared" si="561"/>
        <v/>
      </c>
      <c r="K1055" s="2" t="str">
        <f t="shared" si="562"/>
        <v/>
      </c>
      <c r="L1055" s="2" t="str">
        <f t="shared" si="563"/>
        <v/>
      </c>
      <c r="M1055" s="2" t="str">
        <f t="shared" si="564"/>
        <v/>
      </c>
      <c r="N1055" s="22" t="str" cm="1">
        <f t="array" ref="N1055">IFERROR(INDEX(Stats_Hit_GP,MATCH($B1055,Stats_Hit_Player,0)),"")</f>
        <v/>
      </c>
      <c r="O1055" s="22" t="str">
        <f t="shared" si="565"/>
        <v/>
      </c>
      <c r="P1055" s="22" t="str">
        <f t="shared" si="566"/>
        <v/>
      </c>
      <c r="Q1055" s="22" t="str">
        <f t="shared" si="567"/>
        <v/>
      </c>
      <c r="R1055" s="22" t="str">
        <f t="shared" si="568"/>
        <v/>
      </c>
      <c r="S1055" s="22" t="str">
        <f t="shared" si="569"/>
        <v/>
      </c>
      <c r="T1055" s="22" t="str">
        <f t="shared" si="570"/>
        <v/>
      </c>
      <c r="U1055" s="22" t="str">
        <f t="shared" si="571"/>
        <v/>
      </c>
      <c r="V1055" s="22" t="str">
        <f t="shared" si="572"/>
        <v/>
      </c>
      <c r="W1055" s="22" t="str">
        <f t="shared" si="573"/>
        <v/>
      </c>
      <c r="X1055" s="22" t="str">
        <f t="shared" si="574"/>
        <v/>
      </c>
      <c r="Y1055" s="22" t="str">
        <f t="shared" si="575"/>
        <v/>
      </c>
      <c r="Z1055" s="22" t="str">
        <f t="shared" si="576"/>
        <v/>
      </c>
      <c r="AA1055" s="22" t="str">
        <f t="shared" si="577"/>
        <v/>
      </c>
      <c r="AB1055" s="22">
        <f t="shared" si="578"/>
        <v>2</v>
      </c>
      <c r="AC1055" s="22">
        <f t="shared" si="579"/>
        <v>6</v>
      </c>
      <c r="AD1055" s="29">
        <f t="shared" si="580"/>
        <v>5.08</v>
      </c>
      <c r="AE1055" s="22">
        <f t="shared" si="581"/>
        <v>14</v>
      </c>
      <c r="AF1055" s="22">
        <f t="shared" si="582"/>
        <v>9</v>
      </c>
      <c r="AG1055" s="22">
        <f t="shared" si="583"/>
        <v>0</v>
      </c>
      <c r="AH1055" s="22">
        <f t="shared" si="584"/>
        <v>0</v>
      </c>
      <c r="AI1055" s="22">
        <f t="shared" si="585"/>
        <v>0</v>
      </c>
      <c r="AJ1055" s="31">
        <f t="shared" si="586"/>
        <v>62</v>
      </c>
      <c r="AK1055" s="22">
        <f t="shared" si="587"/>
        <v>70</v>
      </c>
      <c r="AL1055" s="22">
        <f t="shared" si="588"/>
        <v>42</v>
      </c>
      <c r="AM1055" s="22">
        <f t="shared" si="589"/>
        <v>35</v>
      </c>
      <c r="AN1055" s="22">
        <f t="shared" si="590"/>
        <v>31</v>
      </c>
      <c r="AO1055" s="22">
        <f t="shared" si="591"/>
        <v>42</v>
      </c>
      <c r="AP1055" s="22">
        <f t="shared" si="592"/>
        <v>7</v>
      </c>
      <c r="AQ1055" s="2">
        <f t="shared" si="593"/>
        <v>0.29199999999999998</v>
      </c>
    </row>
    <row r="1056" spans="1:43" x14ac:dyDescent="0.25">
      <c r="A1056" s="26" t="str">
        <f t="shared" si="594"/>
        <v/>
      </c>
      <c r="B1056" t="s">
        <v>6956</v>
      </c>
      <c r="C1056" t="s">
        <v>64</v>
      </c>
      <c r="D1056" t="s">
        <v>37</v>
      </c>
      <c r="E1056" t="s">
        <v>2019</v>
      </c>
      <c r="F1056">
        <v>2026</v>
      </c>
      <c r="G1056" t="s">
        <v>5657</v>
      </c>
      <c r="H1056" s="4">
        <v>46169</v>
      </c>
      <c r="I1056" s="4" t="str">
        <f t="shared" si="560"/>
        <v>Big West</v>
      </c>
      <c r="J1056" s="2" t="str">
        <f t="shared" si="561"/>
        <v/>
      </c>
      <c r="K1056" s="2" t="str">
        <f t="shared" si="562"/>
        <v/>
      </c>
      <c r="L1056" s="2" t="str">
        <f t="shared" si="563"/>
        <v/>
      </c>
      <c r="M1056" s="2" t="str">
        <f t="shared" si="564"/>
        <v/>
      </c>
      <c r="N1056" s="22" t="str" cm="1">
        <f t="array" ref="N1056">IFERROR(INDEX(Stats_Hit_GP,MATCH($B1056,Stats_Hit_Player,0)),"")</f>
        <v/>
      </c>
      <c r="O1056" s="22" t="str">
        <f t="shared" si="565"/>
        <v/>
      </c>
      <c r="P1056" s="22" t="str">
        <f t="shared" si="566"/>
        <v/>
      </c>
      <c r="Q1056" s="22" t="str">
        <f t="shared" si="567"/>
        <v/>
      </c>
      <c r="R1056" s="22" t="str">
        <f t="shared" si="568"/>
        <v/>
      </c>
      <c r="S1056" s="22" t="str">
        <f t="shared" si="569"/>
        <v/>
      </c>
      <c r="T1056" s="22" t="str">
        <f t="shared" si="570"/>
        <v/>
      </c>
      <c r="U1056" s="22" t="str">
        <f t="shared" si="571"/>
        <v/>
      </c>
      <c r="V1056" s="22" t="str">
        <f t="shared" si="572"/>
        <v/>
      </c>
      <c r="W1056" s="22" t="str">
        <f t="shared" si="573"/>
        <v/>
      </c>
      <c r="X1056" s="22" t="str">
        <f t="shared" si="574"/>
        <v/>
      </c>
      <c r="Y1056" s="22" t="str">
        <f t="shared" si="575"/>
        <v/>
      </c>
      <c r="Z1056" s="22" t="str">
        <f t="shared" si="576"/>
        <v/>
      </c>
      <c r="AA1056" s="22" t="str">
        <f t="shared" si="577"/>
        <v/>
      </c>
      <c r="AB1056" s="22" t="str">
        <f t="shared" si="578"/>
        <v/>
      </c>
      <c r="AC1056" s="22" t="str">
        <f t="shared" si="579"/>
        <v/>
      </c>
      <c r="AD1056" s="29" t="str">
        <f t="shared" si="580"/>
        <v/>
      </c>
      <c r="AE1056" s="22" t="str">
        <f t="shared" si="581"/>
        <v/>
      </c>
      <c r="AF1056" s="22" t="str">
        <f t="shared" si="582"/>
        <v/>
      </c>
      <c r="AG1056" s="22" t="str">
        <f t="shared" si="583"/>
        <v/>
      </c>
      <c r="AH1056" s="22" t="str">
        <f t="shared" si="584"/>
        <v/>
      </c>
      <c r="AI1056" s="22" t="str">
        <f t="shared" si="585"/>
        <v/>
      </c>
      <c r="AJ1056" s="31" t="str">
        <f t="shared" si="586"/>
        <v/>
      </c>
      <c r="AK1056" s="22" t="str">
        <f t="shared" si="587"/>
        <v/>
      </c>
      <c r="AL1056" s="22" t="str">
        <f t="shared" si="588"/>
        <v/>
      </c>
      <c r="AM1056" s="22" t="str">
        <f t="shared" si="589"/>
        <v/>
      </c>
      <c r="AN1056" s="22" t="str">
        <f t="shared" si="590"/>
        <v/>
      </c>
      <c r="AO1056" s="22" t="str">
        <f t="shared" si="591"/>
        <v/>
      </c>
      <c r="AP1056" s="22" t="str">
        <f t="shared" si="592"/>
        <v/>
      </c>
      <c r="AQ1056" s="2" t="str">
        <f t="shared" si="593"/>
        <v/>
      </c>
    </row>
    <row r="1057" spans="1:43" x14ac:dyDescent="0.25">
      <c r="A1057" s="26" t="str">
        <f t="shared" si="594"/>
        <v/>
      </c>
      <c r="B1057" t="s">
        <v>1921</v>
      </c>
      <c r="C1057" t="s">
        <v>25</v>
      </c>
      <c r="D1057" t="s">
        <v>37</v>
      </c>
      <c r="E1057" t="s">
        <v>1910</v>
      </c>
      <c r="F1057">
        <v>2026</v>
      </c>
      <c r="G1057" t="s">
        <v>5657</v>
      </c>
      <c r="H1057" s="4">
        <v>46169</v>
      </c>
      <c r="I1057" s="4" t="str">
        <f t="shared" si="560"/>
        <v>Big Ten</v>
      </c>
      <c r="J1057" s="2">
        <f t="shared" si="561"/>
        <v>7.4999999999999997E-2</v>
      </c>
      <c r="K1057" s="2">
        <f t="shared" si="562"/>
        <v>0.159</v>
      </c>
      <c r="L1057" s="2">
        <f t="shared" si="563"/>
        <v>0.113</v>
      </c>
      <c r="M1057" s="2">
        <f t="shared" si="564"/>
        <v>0.27200000000000002</v>
      </c>
      <c r="N1057" s="22" cm="1">
        <f t="array" ref="N1057">IFERROR(INDEX(Stats_Hit_GP,MATCH($B1057,Stats_Hit_Player,0)),"")</f>
        <v>31</v>
      </c>
      <c r="O1057" s="22">
        <f t="shared" si="565"/>
        <v>93</v>
      </c>
      <c r="P1057" s="22">
        <f t="shared" si="566"/>
        <v>80</v>
      </c>
      <c r="Q1057" s="22">
        <f t="shared" si="567"/>
        <v>3</v>
      </c>
      <c r="R1057" s="22">
        <f t="shared" si="568"/>
        <v>6</v>
      </c>
      <c r="S1057" s="22">
        <f t="shared" si="569"/>
        <v>3</v>
      </c>
      <c r="T1057" s="22">
        <f t="shared" si="570"/>
        <v>0</v>
      </c>
      <c r="U1057" s="22">
        <f t="shared" si="571"/>
        <v>0</v>
      </c>
      <c r="V1057" s="22">
        <f t="shared" si="572"/>
        <v>5</v>
      </c>
      <c r="W1057" s="22">
        <f t="shared" si="573"/>
        <v>1</v>
      </c>
      <c r="X1057" s="22">
        <f t="shared" si="574"/>
        <v>7</v>
      </c>
      <c r="Y1057" s="22">
        <f t="shared" si="575"/>
        <v>24</v>
      </c>
      <c r="Z1057" s="22">
        <f t="shared" si="576"/>
        <v>1</v>
      </c>
      <c r="AA1057" s="22">
        <f t="shared" si="577"/>
        <v>0</v>
      </c>
      <c r="AB1057" s="22" t="str">
        <f t="shared" si="578"/>
        <v/>
      </c>
      <c r="AC1057" s="22" t="str">
        <f t="shared" si="579"/>
        <v/>
      </c>
      <c r="AD1057" s="29" t="str">
        <f t="shared" si="580"/>
        <v/>
      </c>
      <c r="AE1057" s="22" t="str">
        <f t="shared" si="581"/>
        <v/>
      </c>
      <c r="AF1057" s="22" t="str">
        <f t="shared" si="582"/>
        <v/>
      </c>
      <c r="AG1057" s="22" t="str">
        <f t="shared" si="583"/>
        <v/>
      </c>
      <c r="AH1057" s="22" t="str">
        <f t="shared" si="584"/>
        <v/>
      </c>
      <c r="AI1057" s="22" t="str">
        <f t="shared" si="585"/>
        <v/>
      </c>
      <c r="AJ1057" s="31" t="str">
        <f t="shared" si="586"/>
        <v/>
      </c>
      <c r="AK1057" s="22" t="str">
        <f t="shared" si="587"/>
        <v/>
      </c>
      <c r="AL1057" s="22" t="str">
        <f t="shared" si="588"/>
        <v/>
      </c>
      <c r="AM1057" s="22" t="str">
        <f t="shared" si="589"/>
        <v/>
      </c>
      <c r="AN1057" s="22" t="str">
        <f t="shared" si="590"/>
        <v/>
      </c>
      <c r="AO1057" s="22" t="str">
        <f t="shared" si="591"/>
        <v/>
      </c>
      <c r="AP1057" s="22" t="str">
        <f t="shared" si="592"/>
        <v/>
      </c>
      <c r="AQ1057" s="2" t="str">
        <f t="shared" si="593"/>
        <v/>
      </c>
    </row>
    <row r="1058" spans="1:43" x14ac:dyDescent="0.25">
      <c r="A1058" s="26" t="str">
        <f t="shared" si="594"/>
        <v/>
      </c>
      <c r="B1058" t="s">
        <v>3512</v>
      </c>
      <c r="C1058" t="s">
        <v>35</v>
      </c>
      <c r="D1058" t="s">
        <v>37</v>
      </c>
      <c r="E1058" t="s">
        <v>3508</v>
      </c>
      <c r="F1058">
        <v>2026</v>
      </c>
      <c r="G1058" t="s">
        <v>5657</v>
      </c>
      <c r="H1058" s="4">
        <v>46169</v>
      </c>
      <c r="I1058" s="4" t="str">
        <f t="shared" si="560"/>
        <v>Mountain West</v>
      </c>
      <c r="J1058" s="2">
        <f t="shared" si="561"/>
        <v>0.30299999999999999</v>
      </c>
      <c r="K1058" s="2">
        <f t="shared" si="562"/>
        <v>0.39800000000000002</v>
      </c>
      <c r="L1058" s="2">
        <f t="shared" si="563"/>
        <v>0.436</v>
      </c>
      <c r="M1058" s="2">
        <f t="shared" si="564"/>
        <v>0.83399999999999996</v>
      </c>
      <c r="N1058" s="22" cm="1">
        <f t="array" ref="N1058">IFERROR(INDEX(Stats_Hit_GP,MATCH($B1058,Stats_Hit_Player,0)),"")</f>
        <v>50</v>
      </c>
      <c r="O1058" s="22">
        <f t="shared" si="565"/>
        <v>251</v>
      </c>
      <c r="P1058" s="22">
        <f t="shared" si="566"/>
        <v>211</v>
      </c>
      <c r="Q1058" s="22">
        <f t="shared" si="567"/>
        <v>53</v>
      </c>
      <c r="R1058" s="22">
        <f t="shared" si="568"/>
        <v>64</v>
      </c>
      <c r="S1058" s="22">
        <f t="shared" si="569"/>
        <v>18</v>
      </c>
      <c r="T1058" s="22">
        <f t="shared" si="570"/>
        <v>2</v>
      </c>
      <c r="U1058" s="22">
        <f t="shared" si="571"/>
        <v>2</v>
      </c>
      <c r="V1058" s="22">
        <f t="shared" si="572"/>
        <v>28</v>
      </c>
      <c r="W1058" s="22">
        <f t="shared" si="573"/>
        <v>3</v>
      </c>
      <c r="X1058" s="22">
        <f t="shared" si="574"/>
        <v>33</v>
      </c>
      <c r="Y1058" s="22">
        <f t="shared" si="575"/>
        <v>31</v>
      </c>
      <c r="Z1058" s="22">
        <f t="shared" si="576"/>
        <v>8</v>
      </c>
      <c r="AA1058" s="22">
        <f t="shared" si="577"/>
        <v>3</v>
      </c>
      <c r="AB1058" s="22">
        <f t="shared" si="578"/>
        <v>4</v>
      </c>
      <c r="AC1058" s="22">
        <f t="shared" si="579"/>
        <v>1</v>
      </c>
      <c r="AD1058" s="29">
        <f t="shared" si="580"/>
        <v>5.3</v>
      </c>
      <c r="AE1058" s="22">
        <f t="shared" si="581"/>
        <v>15</v>
      </c>
      <c r="AF1058" s="22">
        <f t="shared" si="582"/>
        <v>2</v>
      </c>
      <c r="AG1058" s="22">
        <f t="shared" si="583"/>
        <v>0</v>
      </c>
      <c r="AH1058" s="22">
        <f t="shared" si="584"/>
        <v>0</v>
      </c>
      <c r="AI1058" s="22">
        <f t="shared" si="585"/>
        <v>0</v>
      </c>
      <c r="AJ1058" s="31">
        <f t="shared" si="586"/>
        <v>35.200000000000003</v>
      </c>
      <c r="AK1058" s="22">
        <f t="shared" si="587"/>
        <v>33</v>
      </c>
      <c r="AL1058" s="22">
        <f t="shared" si="588"/>
        <v>22</v>
      </c>
      <c r="AM1058" s="22">
        <f t="shared" si="589"/>
        <v>21</v>
      </c>
      <c r="AN1058" s="22">
        <f t="shared" si="590"/>
        <v>15</v>
      </c>
      <c r="AO1058" s="22">
        <f t="shared" si="591"/>
        <v>27</v>
      </c>
      <c r="AP1058" s="22">
        <f t="shared" si="592"/>
        <v>4</v>
      </c>
      <c r="AQ1058" s="2">
        <f t="shared" si="593"/>
        <v>0.24399999999999999</v>
      </c>
    </row>
    <row r="1059" spans="1:43" x14ac:dyDescent="0.25">
      <c r="A1059" s="26">
        <f t="shared" si="594"/>
        <v>1</v>
      </c>
      <c r="B1059" t="s">
        <v>793</v>
      </c>
      <c r="C1059" t="s">
        <v>42</v>
      </c>
      <c r="D1059" t="s">
        <v>29</v>
      </c>
      <c r="E1059" t="s">
        <v>777</v>
      </c>
      <c r="F1059">
        <v>2026</v>
      </c>
      <c r="G1059" t="s">
        <v>5657</v>
      </c>
      <c r="H1059" s="4">
        <v>46169</v>
      </c>
      <c r="I1059" s="4" t="str">
        <f t="shared" si="560"/>
        <v>American Athletic</v>
      </c>
      <c r="J1059" s="2">
        <f t="shared" si="561"/>
        <v>0.214</v>
      </c>
      <c r="K1059" s="2">
        <f t="shared" si="562"/>
        <v>0.28999999999999998</v>
      </c>
      <c r="L1059" s="2">
        <f t="shared" si="563"/>
        <v>0.214</v>
      </c>
      <c r="M1059" s="2">
        <f t="shared" si="564"/>
        <v>0.505</v>
      </c>
      <c r="N1059" s="22" cm="1">
        <f t="array" ref="N1059">IFERROR(INDEX(Stats_Hit_GP,MATCH($B1059,Stats_Hit_Player,0)),"")</f>
        <v>12</v>
      </c>
      <c r="O1059" s="22">
        <f t="shared" si="565"/>
        <v>32</v>
      </c>
      <c r="P1059" s="22">
        <f t="shared" si="566"/>
        <v>28</v>
      </c>
      <c r="Q1059" s="22">
        <f t="shared" si="567"/>
        <v>4</v>
      </c>
      <c r="R1059" s="22">
        <f t="shared" si="568"/>
        <v>6</v>
      </c>
      <c r="S1059" s="22">
        <f t="shared" si="569"/>
        <v>0</v>
      </c>
      <c r="T1059" s="22">
        <f t="shared" si="570"/>
        <v>0</v>
      </c>
      <c r="U1059" s="22">
        <f t="shared" si="571"/>
        <v>0</v>
      </c>
      <c r="V1059" s="22">
        <f t="shared" si="572"/>
        <v>6</v>
      </c>
      <c r="W1059" s="22">
        <f t="shared" si="573"/>
        <v>0</v>
      </c>
      <c r="X1059" s="22">
        <f t="shared" si="574"/>
        <v>3</v>
      </c>
      <c r="Y1059" s="22">
        <f t="shared" si="575"/>
        <v>5</v>
      </c>
      <c r="Z1059" s="22">
        <f t="shared" si="576"/>
        <v>2</v>
      </c>
      <c r="AA1059" s="22">
        <f t="shared" si="577"/>
        <v>0</v>
      </c>
      <c r="AB1059" s="22" t="str">
        <f t="shared" si="578"/>
        <v/>
      </c>
      <c r="AC1059" s="22" t="str">
        <f t="shared" si="579"/>
        <v/>
      </c>
      <c r="AD1059" s="29" t="str">
        <f t="shared" si="580"/>
        <v/>
      </c>
      <c r="AE1059" s="22" t="str">
        <f t="shared" si="581"/>
        <v/>
      </c>
      <c r="AF1059" s="22" t="str">
        <f t="shared" si="582"/>
        <v/>
      </c>
      <c r="AG1059" s="22" t="str">
        <f t="shared" si="583"/>
        <v/>
      </c>
      <c r="AH1059" s="22" t="str">
        <f t="shared" si="584"/>
        <v/>
      </c>
      <c r="AI1059" s="22" t="str">
        <f t="shared" si="585"/>
        <v/>
      </c>
      <c r="AJ1059" s="31" t="str">
        <f t="shared" si="586"/>
        <v/>
      </c>
      <c r="AK1059" s="22" t="str">
        <f t="shared" si="587"/>
        <v/>
      </c>
      <c r="AL1059" s="22" t="str">
        <f t="shared" si="588"/>
        <v/>
      </c>
      <c r="AM1059" s="22" t="str">
        <f t="shared" si="589"/>
        <v/>
      </c>
      <c r="AN1059" s="22" t="str">
        <f t="shared" si="590"/>
        <v/>
      </c>
      <c r="AO1059" s="22" t="str">
        <f t="shared" si="591"/>
        <v/>
      </c>
      <c r="AP1059" s="22" t="str">
        <f t="shared" si="592"/>
        <v/>
      </c>
      <c r="AQ1059" s="2" t="str">
        <f t="shared" si="593"/>
        <v/>
      </c>
    </row>
    <row r="1060" spans="1:43" x14ac:dyDescent="0.25">
      <c r="A1060" s="26" t="str">
        <f t="shared" si="594"/>
        <v/>
      </c>
      <c r="B1060" t="s">
        <v>6957</v>
      </c>
      <c r="C1060" t="s">
        <v>64</v>
      </c>
      <c r="D1060" t="s">
        <v>37</v>
      </c>
      <c r="E1060" t="s">
        <v>2251</v>
      </c>
      <c r="F1060">
        <v>2026</v>
      </c>
      <c r="G1060" t="s">
        <v>5657</v>
      </c>
      <c r="H1060" s="4">
        <v>46169</v>
      </c>
      <c r="I1060" s="4" t="str">
        <f t="shared" si="560"/>
        <v>Conference USA</v>
      </c>
      <c r="J1060" s="2" t="str">
        <f t="shared" si="561"/>
        <v/>
      </c>
      <c r="K1060" s="2" t="str">
        <f t="shared" si="562"/>
        <v/>
      </c>
      <c r="L1060" s="2" t="str">
        <f t="shared" si="563"/>
        <v/>
      </c>
      <c r="M1060" s="2" t="str">
        <f t="shared" si="564"/>
        <v/>
      </c>
      <c r="N1060" s="22" t="str" cm="1">
        <f t="array" ref="N1060">IFERROR(INDEX(Stats_Hit_GP,MATCH($B1060,Stats_Hit_Player,0)),"")</f>
        <v/>
      </c>
      <c r="O1060" s="22" t="str">
        <f t="shared" si="565"/>
        <v/>
      </c>
      <c r="P1060" s="22" t="str">
        <f t="shared" si="566"/>
        <v/>
      </c>
      <c r="Q1060" s="22" t="str">
        <f t="shared" si="567"/>
        <v/>
      </c>
      <c r="R1060" s="22" t="str">
        <f t="shared" si="568"/>
        <v/>
      </c>
      <c r="S1060" s="22" t="str">
        <f t="shared" si="569"/>
        <v/>
      </c>
      <c r="T1060" s="22" t="str">
        <f t="shared" si="570"/>
        <v/>
      </c>
      <c r="U1060" s="22" t="str">
        <f t="shared" si="571"/>
        <v/>
      </c>
      <c r="V1060" s="22" t="str">
        <f t="shared" si="572"/>
        <v/>
      </c>
      <c r="W1060" s="22" t="str">
        <f t="shared" si="573"/>
        <v/>
      </c>
      <c r="X1060" s="22" t="str">
        <f t="shared" si="574"/>
        <v/>
      </c>
      <c r="Y1060" s="22" t="str">
        <f t="shared" si="575"/>
        <v/>
      </c>
      <c r="Z1060" s="22" t="str">
        <f t="shared" si="576"/>
        <v/>
      </c>
      <c r="AA1060" s="22" t="str">
        <f t="shared" si="577"/>
        <v/>
      </c>
      <c r="AB1060" s="22">
        <f t="shared" si="578"/>
        <v>0</v>
      </c>
      <c r="AC1060" s="22">
        <f t="shared" si="579"/>
        <v>1</v>
      </c>
      <c r="AD1060" s="29">
        <f t="shared" si="580"/>
        <v>8.2799999999999994</v>
      </c>
      <c r="AE1060" s="22">
        <f t="shared" si="581"/>
        <v>15</v>
      </c>
      <c r="AF1060" s="22">
        <f t="shared" si="582"/>
        <v>5</v>
      </c>
      <c r="AG1060" s="22">
        <f t="shared" si="583"/>
        <v>0</v>
      </c>
      <c r="AH1060" s="22">
        <f t="shared" si="584"/>
        <v>0</v>
      </c>
      <c r="AI1060" s="22">
        <f t="shared" si="585"/>
        <v>0</v>
      </c>
      <c r="AJ1060" s="31">
        <f t="shared" si="586"/>
        <v>29.1</v>
      </c>
      <c r="AK1060" s="22">
        <f t="shared" si="587"/>
        <v>41</v>
      </c>
      <c r="AL1060" s="22">
        <f t="shared" si="588"/>
        <v>31</v>
      </c>
      <c r="AM1060" s="22">
        <f t="shared" si="589"/>
        <v>27</v>
      </c>
      <c r="AN1060" s="22">
        <f t="shared" si="590"/>
        <v>12</v>
      </c>
      <c r="AO1060" s="22">
        <f t="shared" si="591"/>
        <v>38</v>
      </c>
      <c r="AP1060" s="22">
        <f t="shared" si="592"/>
        <v>4</v>
      </c>
      <c r="AQ1060" s="2">
        <f t="shared" si="593"/>
        <v>0.33300000000000002</v>
      </c>
    </row>
    <row r="1061" spans="1:43" x14ac:dyDescent="0.25">
      <c r="A1061" s="26">
        <f t="shared" si="594"/>
        <v>1</v>
      </c>
      <c r="B1061" t="s">
        <v>6958</v>
      </c>
      <c r="C1061" t="s">
        <v>64</v>
      </c>
      <c r="D1061" t="s">
        <v>29</v>
      </c>
      <c r="E1061" t="s">
        <v>1221</v>
      </c>
      <c r="F1061">
        <v>2026</v>
      </c>
      <c r="G1061" t="s">
        <v>5657</v>
      </c>
      <c r="H1061" s="4">
        <v>46169</v>
      </c>
      <c r="I1061" s="4" t="str">
        <f t="shared" si="560"/>
        <v>Big 12</v>
      </c>
      <c r="J1061" s="2" t="str">
        <f t="shared" si="561"/>
        <v/>
      </c>
      <c r="K1061" s="2" t="str">
        <f t="shared" si="562"/>
        <v/>
      </c>
      <c r="L1061" s="2" t="str">
        <f t="shared" si="563"/>
        <v/>
      </c>
      <c r="M1061" s="2" t="str">
        <f t="shared" si="564"/>
        <v/>
      </c>
      <c r="N1061" s="22" t="str" cm="1">
        <f t="array" ref="N1061">IFERROR(INDEX(Stats_Hit_GP,MATCH($B1061,Stats_Hit_Player,0)),"")</f>
        <v/>
      </c>
      <c r="O1061" s="22" t="str">
        <f t="shared" si="565"/>
        <v/>
      </c>
      <c r="P1061" s="22" t="str">
        <f t="shared" si="566"/>
        <v/>
      </c>
      <c r="Q1061" s="22" t="str">
        <f t="shared" si="567"/>
        <v/>
      </c>
      <c r="R1061" s="22" t="str">
        <f t="shared" si="568"/>
        <v/>
      </c>
      <c r="S1061" s="22" t="str">
        <f t="shared" si="569"/>
        <v/>
      </c>
      <c r="T1061" s="22" t="str">
        <f t="shared" si="570"/>
        <v/>
      </c>
      <c r="U1061" s="22" t="str">
        <f t="shared" si="571"/>
        <v/>
      </c>
      <c r="V1061" s="22" t="str">
        <f t="shared" si="572"/>
        <v/>
      </c>
      <c r="W1061" s="22" t="str">
        <f t="shared" si="573"/>
        <v/>
      </c>
      <c r="X1061" s="22" t="str">
        <f t="shared" si="574"/>
        <v/>
      </c>
      <c r="Y1061" s="22" t="str">
        <f t="shared" si="575"/>
        <v/>
      </c>
      <c r="Z1061" s="22" t="str">
        <f t="shared" si="576"/>
        <v/>
      </c>
      <c r="AA1061" s="22" t="str">
        <f t="shared" si="577"/>
        <v/>
      </c>
      <c r="AB1061" s="22">
        <f t="shared" si="578"/>
        <v>1</v>
      </c>
      <c r="AC1061" s="22">
        <f t="shared" si="579"/>
        <v>1</v>
      </c>
      <c r="AD1061" s="29">
        <f t="shared" si="580"/>
        <v>11.77</v>
      </c>
      <c r="AE1061" s="22">
        <f t="shared" si="581"/>
        <v>16</v>
      </c>
      <c r="AF1061" s="22">
        <f t="shared" si="582"/>
        <v>0</v>
      </c>
      <c r="AG1061" s="22">
        <f t="shared" si="583"/>
        <v>0</v>
      </c>
      <c r="AH1061" s="22">
        <f t="shared" si="584"/>
        <v>0</v>
      </c>
      <c r="AI1061" s="22">
        <f t="shared" si="585"/>
        <v>0</v>
      </c>
      <c r="AJ1061" s="31">
        <f t="shared" si="586"/>
        <v>13</v>
      </c>
      <c r="AK1061" s="22">
        <f t="shared" si="587"/>
        <v>23</v>
      </c>
      <c r="AL1061" s="22">
        <f t="shared" si="588"/>
        <v>22</v>
      </c>
      <c r="AM1061" s="22">
        <f t="shared" si="589"/>
        <v>17</v>
      </c>
      <c r="AN1061" s="22">
        <f t="shared" si="590"/>
        <v>9</v>
      </c>
      <c r="AO1061" s="22">
        <f t="shared" si="591"/>
        <v>13</v>
      </c>
      <c r="AP1061" s="22">
        <f t="shared" si="592"/>
        <v>1</v>
      </c>
      <c r="AQ1061" s="2">
        <f t="shared" si="593"/>
        <v>0.377</v>
      </c>
    </row>
    <row r="1062" spans="1:43" x14ac:dyDescent="0.25">
      <c r="A1062" s="26" t="str">
        <f t="shared" si="594"/>
        <v/>
      </c>
      <c r="B1062" t="s">
        <v>6959</v>
      </c>
      <c r="C1062" t="s">
        <v>64</v>
      </c>
      <c r="D1062" t="s">
        <v>47</v>
      </c>
      <c r="E1062" t="s">
        <v>1221</v>
      </c>
      <c r="F1062">
        <v>2026</v>
      </c>
      <c r="G1062" t="s">
        <v>5657</v>
      </c>
      <c r="H1062" s="4">
        <v>46169</v>
      </c>
      <c r="I1062" s="4" t="str">
        <f t="shared" si="560"/>
        <v>Big 12</v>
      </c>
      <c r="J1062" s="2" t="str">
        <f t="shared" si="561"/>
        <v/>
      </c>
      <c r="K1062" s="2" t="str">
        <f t="shared" si="562"/>
        <v/>
      </c>
      <c r="L1062" s="2" t="str">
        <f t="shared" si="563"/>
        <v/>
      </c>
      <c r="M1062" s="2" t="str">
        <f t="shared" si="564"/>
        <v/>
      </c>
      <c r="N1062" s="22" t="str" cm="1">
        <f t="array" ref="N1062">IFERROR(INDEX(Stats_Hit_GP,MATCH($B1062,Stats_Hit_Player,0)),"")</f>
        <v/>
      </c>
      <c r="O1062" s="22" t="str">
        <f t="shared" si="565"/>
        <v/>
      </c>
      <c r="P1062" s="22" t="str">
        <f t="shared" si="566"/>
        <v/>
      </c>
      <c r="Q1062" s="22" t="str">
        <f t="shared" si="567"/>
        <v/>
      </c>
      <c r="R1062" s="22" t="str">
        <f t="shared" si="568"/>
        <v/>
      </c>
      <c r="S1062" s="22" t="str">
        <f t="shared" si="569"/>
        <v/>
      </c>
      <c r="T1062" s="22" t="str">
        <f t="shared" si="570"/>
        <v/>
      </c>
      <c r="U1062" s="22" t="str">
        <f t="shared" si="571"/>
        <v/>
      </c>
      <c r="V1062" s="22" t="str">
        <f t="shared" si="572"/>
        <v/>
      </c>
      <c r="W1062" s="22" t="str">
        <f t="shared" si="573"/>
        <v/>
      </c>
      <c r="X1062" s="22" t="str">
        <f t="shared" si="574"/>
        <v/>
      </c>
      <c r="Y1062" s="22" t="str">
        <f t="shared" si="575"/>
        <v/>
      </c>
      <c r="Z1062" s="22" t="str">
        <f t="shared" si="576"/>
        <v/>
      </c>
      <c r="AA1062" s="22" t="str">
        <f t="shared" si="577"/>
        <v/>
      </c>
      <c r="AB1062" s="22">
        <f t="shared" si="578"/>
        <v>2</v>
      </c>
      <c r="AC1062" s="22">
        <f t="shared" si="579"/>
        <v>2</v>
      </c>
      <c r="AD1062" s="29">
        <f t="shared" si="580"/>
        <v>8.24</v>
      </c>
      <c r="AE1062" s="22">
        <f t="shared" si="581"/>
        <v>13</v>
      </c>
      <c r="AF1062" s="22">
        <f t="shared" si="582"/>
        <v>5</v>
      </c>
      <c r="AG1062" s="22">
        <f t="shared" si="583"/>
        <v>0</v>
      </c>
      <c r="AH1062" s="22">
        <f t="shared" si="584"/>
        <v>0</v>
      </c>
      <c r="AI1062" s="22">
        <f t="shared" si="585"/>
        <v>0</v>
      </c>
      <c r="AJ1062" s="31">
        <f t="shared" si="586"/>
        <v>19.2</v>
      </c>
      <c r="AK1062" s="22">
        <f t="shared" si="587"/>
        <v>24</v>
      </c>
      <c r="AL1062" s="22">
        <f t="shared" si="588"/>
        <v>18</v>
      </c>
      <c r="AM1062" s="22">
        <f t="shared" si="589"/>
        <v>18</v>
      </c>
      <c r="AN1062" s="22">
        <f t="shared" si="590"/>
        <v>9</v>
      </c>
      <c r="AO1062" s="22">
        <f t="shared" si="591"/>
        <v>8</v>
      </c>
      <c r="AP1062" s="22">
        <f t="shared" si="592"/>
        <v>0</v>
      </c>
      <c r="AQ1062" s="2">
        <f t="shared" si="593"/>
        <v>0.3</v>
      </c>
    </row>
    <row r="1063" spans="1:43" x14ac:dyDescent="0.25">
      <c r="A1063" s="26" t="str">
        <f t="shared" si="594"/>
        <v/>
      </c>
      <c r="B1063" t="s">
        <v>1388</v>
      </c>
      <c r="C1063" t="s">
        <v>30</v>
      </c>
      <c r="D1063" t="s">
        <v>24</v>
      </c>
      <c r="E1063" t="s">
        <v>1381</v>
      </c>
      <c r="F1063">
        <v>2026</v>
      </c>
      <c r="G1063" t="s">
        <v>5657</v>
      </c>
      <c r="H1063" s="4">
        <v>46169</v>
      </c>
      <c r="I1063" s="4" t="str">
        <f t="shared" si="560"/>
        <v>Big East</v>
      </c>
      <c r="J1063" s="2">
        <f t="shared" si="561"/>
        <v>0.22500000000000001</v>
      </c>
      <c r="K1063" s="2">
        <f t="shared" si="562"/>
        <v>0.34300000000000003</v>
      </c>
      <c r="L1063" s="2">
        <f t="shared" si="563"/>
        <v>0.46400000000000002</v>
      </c>
      <c r="M1063" s="2">
        <f t="shared" si="564"/>
        <v>0.80600000000000005</v>
      </c>
      <c r="N1063" s="22" cm="1">
        <f t="array" ref="N1063">IFERROR(INDEX(Stats_Hit_GP,MATCH($B1063,Stats_Hit_Player,0)),"")</f>
        <v>49</v>
      </c>
      <c r="O1063" s="22">
        <f t="shared" si="565"/>
        <v>181</v>
      </c>
      <c r="P1063" s="22">
        <f t="shared" si="566"/>
        <v>151</v>
      </c>
      <c r="Q1063" s="22">
        <f t="shared" si="567"/>
        <v>21</v>
      </c>
      <c r="R1063" s="22">
        <f t="shared" si="568"/>
        <v>34</v>
      </c>
      <c r="S1063" s="22">
        <f t="shared" si="569"/>
        <v>9</v>
      </c>
      <c r="T1063" s="22">
        <f t="shared" si="570"/>
        <v>0</v>
      </c>
      <c r="U1063" s="22">
        <f t="shared" si="571"/>
        <v>9</v>
      </c>
      <c r="V1063" s="22">
        <f t="shared" si="572"/>
        <v>24</v>
      </c>
      <c r="W1063" s="22">
        <f t="shared" si="573"/>
        <v>9</v>
      </c>
      <c r="X1063" s="22">
        <f t="shared" si="574"/>
        <v>19</v>
      </c>
      <c r="Y1063" s="22">
        <f t="shared" si="575"/>
        <v>60</v>
      </c>
      <c r="Z1063" s="22">
        <f t="shared" si="576"/>
        <v>3</v>
      </c>
      <c r="AA1063" s="22">
        <f t="shared" si="577"/>
        <v>2</v>
      </c>
      <c r="AB1063" s="22" t="str">
        <f t="shared" si="578"/>
        <v/>
      </c>
      <c r="AC1063" s="22" t="str">
        <f t="shared" si="579"/>
        <v/>
      </c>
      <c r="AD1063" s="29" t="str">
        <f t="shared" si="580"/>
        <v/>
      </c>
      <c r="AE1063" s="22" t="str">
        <f t="shared" si="581"/>
        <v/>
      </c>
      <c r="AF1063" s="22" t="str">
        <f t="shared" si="582"/>
        <v/>
      </c>
      <c r="AG1063" s="22" t="str">
        <f t="shared" si="583"/>
        <v/>
      </c>
      <c r="AH1063" s="22" t="str">
        <f t="shared" si="584"/>
        <v/>
      </c>
      <c r="AI1063" s="22" t="str">
        <f t="shared" si="585"/>
        <v/>
      </c>
      <c r="AJ1063" s="31" t="str">
        <f t="shared" si="586"/>
        <v/>
      </c>
      <c r="AK1063" s="22" t="str">
        <f t="shared" si="587"/>
        <v/>
      </c>
      <c r="AL1063" s="22" t="str">
        <f t="shared" si="588"/>
        <v/>
      </c>
      <c r="AM1063" s="22" t="str">
        <f t="shared" si="589"/>
        <v/>
      </c>
      <c r="AN1063" s="22" t="str">
        <f t="shared" si="590"/>
        <v/>
      </c>
      <c r="AO1063" s="22" t="str">
        <f t="shared" si="591"/>
        <v/>
      </c>
      <c r="AP1063" s="22" t="str">
        <f t="shared" si="592"/>
        <v/>
      </c>
      <c r="AQ1063" s="2" t="str">
        <f t="shared" si="593"/>
        <v/>
      </c>
    </row>
    <row r="1064" spans="1:43" x14ac:dyDescent="0.25">
      <c r="A1064" s="26" t="str">
        <f t="shared" si="594"/>
        <v/>
      </c>
      <c r="B1064" t="s">
        <v>6558</v>
      </c>
      <c r="C1064" t="s">
        <v>64</v>
      </c>
      <c r="D1064" t="s">
        <v>24</v>
      </c>
      <c r="E1064" t="s">
        <v>4891</v>
      </c>
      <c r="F1064">
        <v>2026</v>
      </c>
      <c r="G1064" t="s">
        <v>5657</v>
      </c>
      <c r="H1064" s="4">
        <v>46169</v>
      </c>
      <c r="I1064" s="4" t="str">
        <f t="shared" si="560"/>
        <v>Sun Belt</v>
      </c>
      <c r="J1064" s="2" t="str">
        <f t="shared" si="561"/>
        <v/>
      </c>
      <c r="K1064" s="2" t="str">
        <f t="shared" si="562"/>
        <v/>
      </c>
      <c r="L1064" s="2" t="str">
        <f t="shared" si="563"/>
        <v/>
      </c>
      <c r="M1064" s="2" t="str">
        <f t="shared" si="564"/>
        <v/>
      </c>
      <c r="N1064" s="22" t="str" cm="1">
        <f t="array" ref="N1064">IFERROR(INDEX(Stats_Hit_GP,MATCH($B1064,Stats_Hit_Player,0)),"")</f>
        <v/>
      </c>
      <c r="O1064" s="22" t="str">
        <f t="shared" si="565"/>
        <v/>
      </c>
      <c r="P1064" s="22" t="str">
        <f t="shared" si="566"/>
        <v/>
      </c>
      <c r="Q1064" s="22" t="str">
        <f t="shared" si="567"/>
        <v/>
      </c>
      <c r="R1064" s="22" t="str">
        <f t="shared" si="568"/>
        <v/>
      </c>
      <c r="S1064" s="22" t="str">
        <f t="shared" si="569"/>
        <v/>
      </c>
      <c r="T1064" s="22" t="str">
        <f t="shared" si="570"/>
        <v/>
      </c>
      <c r="U1064" s="22" t="str">
        <f t="shared" si="571"/>
        <v/>
      </c>
      <c r="V1064" s="22" t="str">
        <f t="shared" si="572"/>
        <v/>
      </c>
      <c r="W1064" s="22" t="str">
        <f t="shared" si="573"/>
        <v/>
      </c>
      <c r="X1064" s="22" t="str">
        <f t="shared" si="574"/>
        <v/>
      </c>
      <c r="Y1064" s="22" t="str">
        <f t="shared" si="575"/>
        <v/>
      </c>
      <c r="Z1064" s="22" t="str">
        <f t="shared" si="576"/>
        <v/>
      </c>
      <c r="AA1064" s="22" t="str">
        <f t="shared" si="577"/>
        <v/>
      </c>
      <c r="AB1064" s="22">
        <f t="shared" si="578"/>
        <v>0</v>
      </c>
      <c r="AC1064" s="22">
        <f t="shared" si="579"/>
        <v>0</v>
      </c>
      <c r="AD1064" s="29">
        <f t="shared" si="580"/>
        <v>54</v>
      </c>
      <c r="AE1064" s="22">
        <f t="shared" si="581"/>
        <v>1</v>
      </c>
      <c r="AF1064" s="22">
        <f t="shared" si="582"/>
        <v>0</v>
      </c>
      <c r="AG1064" s="22">
        <f t="shared" si="583"/>
        <v>0</v>
      </c>
      <c r="AH1064" s="22">
        <f t="shared" si="584"/>
        <v>0</v>
      </c>
      <c r="AI1064" s="22">
        <f t="shared" si="585"/>
        <v>0</v>
      </c>
      <c r="AJ1064" s="31">
        <f t="shared" si="586"/>
        <v>0.1</v>
      </c>
      <c r="AK1064" s="22">
        <f t="shared" si="587"/>
        <v>2</v>
      </c>
      <c r="AL1064" s="22">
        <f t="shared" si="588"/>
        <v>2</v>
      </c>
      <c r="AM1064" s="22">
        <f t="shared" si="589"/>
        <v>2</v>
      </c>
      <c r="AN1064" s="22">
        <f t="shared" si="590"/>
        <v>1</v>
      </c>
      <c r="AO1064" s="22">
        <f t="shared" si="591"/>
        <v>0</v>
      </c>
      <c r="AP1064" s="22">
        <f t="shared" si="592"/>
        <v>0</v>
      </c>
      <c r="AQ1064" s="2">
        <f t="shared" si="593"/>
        <v>0.66700000000000004</v>
      </c>
    </row>
    <row r="1065" spans="1:43" x14ac:dyDescent="0.25">
      <c r="A1065" s="26" t="str">
        <f t="shared" si="594"/>
        <v/>
      </c>
      <c r="B1065" t="s">
        <v>1905</v>
      </c>
      <c r="C1065" t="s">
        <v>33</v>
      </c>
      <c r="D1065" t="s">
        <v>24</v>
      </c>
      <c r="E1065" t="s">
        <v>1890</v>
      </c>
      <c r="F1065">
        <v>2026</v>
      </c>
      <c r="G1065" t="s">
        <v>5657</v>
      </c>
      <c r="H1065" s="4">
        <v>46169</v>
      </c>
      <c r="I1065" s="4" t="str">
        <f t="shared" si="560"/>
        <v>Big Ten</v>
      </c>
      <c r="J1065" s="2">
        <f t="shared" si="561"/>
        <v>0.21199999999999999</v>
      </c>
      <c r="K1065" s="2">
        <f t="shared" si="562"/>
        <v>0.36599999999999999</v>
      </c>
      <c r="L1065" s="2">
        <f t="shared" si="563"/>
        <v>0.24199999999999999</v>
      </c>
      <c r="M1065" s="2">
        <f t="shared" si="564"/>
        <v>0.60799999999999998</v>
      </c>
      <c r="N1065" s="22" cm="1">
        <f t="array" ref="N1065">IFERROR(INDEX(Stats_Hit_GP,MATCH($B1065,Stats_Hit_Player,0)),"")</f>
        <v>18</v>
      </c>
      <c r="O1065" s="22">
        <f t="shared" si="565"/>
        <v>43</v>
      </c>
      <c r="P1065" s="22">
        <f t="shared" si="566"/>
        <v>33</v>
      </c>
      <c r="Q1065" s="22">
        <f t="shared" si="567"/>
        <v>6</v>
      </c>
      <c r="R1065" s="22">
        <f t="shared" si="568"/>
        <v>7</v>
      </c>
      <c r="S1065" s="22">
        <f t="shared" si="569"/>
        <v>1</v>
      </c>
      <c r="T1065" s="22">
        <f t="shared" si="570"/>
        <v>0</v>
      </c>
      <c r="U1065" s="22">
        <f t="shared" si="571"/>
        <v>0</v>
      </c>
      <c r="V1065" s="22">
        <f t="shared" si="572"/>
        <v>8</v>
      </c>
      <c r="W1065" s="22">
        <f t="shared" si="573"/>
        <v>4</v>
      </c>
      <c r="X1065" s="22">
        <f t="shared" si="574"/>
        <v>4</v>
      </c>
      <c r="Y1065" s="22">
        <f t="shared" si="575"/>
        <v>11</v>
      </c>
      <c r="Z1065" s="22">
        <f t="shared" si="576"/>
        <v>0</v>
      </c>
      <c r="AA1065" s="22">
        <f t="shared" si="577"/>
        <v>0</v>
      </c>
      <c r="AB1065" s="22">
        <f t="shared" si="578"/>
        <v>0</v>
      </c>
      <c r="AC1065" s="22">
        <f t="shared" si="579"/>
        <v>0</v>
      </c>
      <c r="AD1065" s="29">
        <f t="shared" si="580"/>
        <v>0</v>
      </c>
      <c r="AE1065" s="22">
        <f t="shared" si="581"/>
        <v>1</v>
      </c>
      <c r="AF1065" s="22">
        <f t="shared" si="582"/>
        <v>0</v>
      </c>
      <c r="AG1065" s="22">
        <f t="shared" si="583"/>
        <v>0</v>
      </c>
      <c r="AH1065" s="22">
        <f t="shared" si="584"/>
        <v>0</v>
      </c>
      <c r="AI1065" s="22">
        <f t="shared" si="585"/>
        <v>0</v>
      </c>
      <c r="AJ1065" s="31">
        <f t="shared" si="586"/>
        <v>0</v>
      </c>
      <c r="AK1065" s="22">
        <f t="shared" si="587"/>
        <v>1</v>
      </c>
      <c r="AL1065" s="22">
        <f t="shared" si="588"/>
        <v>0</v>
      </c>
      <c r="AM1065" s="22">
        <f t="shared" si="589"/>
        <v>0</v>
      </c>
      <c r="AN1065" s="22">
        <f t="shared" si="590"/>
        <v>0</v>
      </c>
      <c r="AO1065" s="22">
        <f t="shared" si="591"/>
        <v>2</v>
      </c>
      <c r="AP1065" s="22">
        <f t="shared" si="592"/>
        <v>0</v>
      </c>
      <c r="AQ1065" s="2">
        <f t="shared" si="593"/>
        <v>0.2</v>
      </c>
    </row>
    <row r="1066" spans="1:43" x14ac:dyDescent="0.25">
      <c r="A1066" s="26" t="str">
        <f t="shared" si="594"/>
        <v/>
      </c>
      <c r="B1066" t="s">
        <v>6566</v>
      </c>
      <c r="C1066" t="s">
        <v>64</v>
      </c>
      <c r="D1066" t="s">
        <v>24</v>
      </c>
      <c r="E1066" t="s">
        <v>1910</v>
      </c>
      <c r="F1066">
        <v>2026</v>
      </c>
      <c r="G1066" t="s">
        <v>5657</v>
      </c>
      <c r="H1066" s="4">
        <v>46169</v>
      </c>
      <c r="I1066" s="4" t="str">
        <f t="shared" si="560"/>
        <v>Big Ten</v>
      </c>
      <c r="J1066" s="2" t="str">
        <f t="shared" si="561"/>
        <v/>
      </c>
      <c r="K1066" s="2" t="str">
        <f t="shared" si="562"/>
        <v/>
      </c>
      <c r="L1066" s="2" t="str">
        <f t="shared" si="563"/>
        <v/>
      </c>
      <c r="M1066" s="2" t="str">
        <f t="shared" si="564"/>
        <v/>
      </c>
      <c r="N1066" s="22" t="str" cm="1">
        <f t="array" ref="N1066">IFERROR(INDEX(Stats_Hit_GP,MATCH($B1066,Stats_Hit_Player,0)),"")</f>
        <v/>
      </c>
      <c r="O1066" s="22" t="str">
        <f t="shared" si="565"/>
        <v/>
      </c>
      <c r="P1066" s="22" t="str">
        <f t="shared" si="566"/>
        <v/>
      </c>
      <c r="Q1066" s="22" t="str">
        <f t="shared" si="567"/>
        <v/>
      </c>
      <c r="R1066" s="22" t="str">
        <f t="shared" si="568"/>
        <v/>
      </c>
      <c r="S1066" s="22" t="str">
        <f t="shared" si="569"/>
        <v/>
      </c>
      <c r="T1066" s="22" t="str">
        <f t="shared" si="570"/>
        <v/>
      </c>
      <c r="U1066" s="22" t="str">
        <f t="shared" si="571"/>
        <v/>
      </c>
      <c r="V1066" s="22" t="str">
        <f t="shared" si="572"/>
        <v/>
      </c>
      <c r="W1066" s="22" t="str">
        <f t="shared" si="573"/>
        <v/>
      </c>
      <c r="X1066" s="22" t="str">
        <f t="shared" si="574"/>
        <v/>
      </c>
      <c r="Y1066" s="22" t="str">
        <f t="shared" si="575"/>
        <v/>
      </c>
      <c r="Z1066" s="22" t="str">
        <f t="shared" si="576"/>
        <v/>
      </c>
      <c r="AA1066" s="22" t="str">
        <f t="shared" si="577"/>
        <v/>
      </c>
      <c r="AB1066" s="22">
        <f t="shared" si="578"/>
        <v>0</v>
      </c>
      <c r="AC1066" s="22">
        <f t="shared" si="579"/>
        <v>0</v>
      </c>
      <c r="AD1066" s="29">
        <f t="shared" si="580"/>
        <v>15.43</v>
      </c>
      <c r="AE1066" s="22">
        <f t="shared" si="581"/>
        <v>3</v>
      </c>
      <c r="AF1066" s="22">
        <f t="shared" si="582"/>
        <v>0</v>
      </c>
      <c r="AG1066" s="22">
        <f t="shared" si="583"/>
        <v>0</v>
      </c>
      <c r="AH1066" s="22">
        <f t="shared" si="584"/>
        <v>0</v>
      </c>
      <c r="AI1066" s="22">
        <f t="shared" si="585"/>
        <v>0</v>
      </c>
      <c r="AJ1066" s="31">
        <f t="shared" si="586"/>
        <v>2.1</v>
      </c>
      <c r="AK1066" s="22">
        <f t="shared" si="587"/>
        <v>4</v>
      </c>
      <c r="AL1066" s="22">
        <f t="shared" si="588"/>
        <v>4</v>
      </c>
      <c r="AM1066" s="22">
        <f t="shared" si="589"/>
        <v>4</v>
      </c>
      <c r="AN1066" s="22">
        <f t="shared" si="590"/>
        <v>3</v>
      </c>
      <c r="AO1066" s="22">
        <f t="shared" si="591"/>
        <v>4</v>
      </c>
      <c r="AP1066" s="22">
        <f t="shared" si="592"/>
        <v>1</v>
      </c>
      <c r="AQ1066" s="2">
        <f t="shared" si="593"/>
        <v>0.4</v>
      </c>
    </row>
    <row r="1067" spans="1:43" x14ac:dyDescent="0.25">
      <c r="A1067" s="26" t="str">
        <f t="shared" si="594"/>
        <v/>
      </c>
      <c r="B1067" t="s">
        <v>604</v>
      </c>
      <c r="C1067" t="s">
        <v>42</v>
      </c>
      <c r="D1067" t="s">
        <v>24</v>
      </c>
      <c r="E1067" t="s">
        <v>592</v>
      </c>
      <c r="F1067">
        <v>2026</v>
      </c>
      <c r="G1067" t="s">
        <v>5657</v>
      </c>
      <c r="H1067" s="4">
        <v>46169</v>
      </c>
      <c r="I1067" s="4" t="str">
        <f t="shared" si="560"/>
        <v>America East</v>
      </c>
      <c r="J1067" s="2">
        <f t="shared" si="561"/>
        <v>0.161</v>
      </c>
      <c r="K1067" s="2">
        <f t="shared" si="562"/>
        <v>0.29699999999999999</v>
      </c>
      <c r="L1067" s="2">
        <f t="shared" si="563"/>
        <v>0.19400000000000001</v>
      </c>
      <c r="M1067" s="2">
        <f t="shared" si="564"/>
        <v>0.49099999999999999</v>
      </c>
      <c r="N1067" s="22" cm="1">
        <f t="array" ref="N1067">IFERROR(INDEX(Stats_Hit_GP,MATCH($B1067,Stats_Hit_Player,0)),"")</f>
        <v>12</v>
      </c>
      <c r="O1067" s="22">
        <f t="shared" si="565"/>
        <v>38</v>
      </c>
      <c r="P1067" s="22">
        <f t="shared" si="566"/>
        <v>31</v>
      </c>
      <c r="Q1067" s="22">
        <f t="shared" si="567"/>
        <v>4</v>
      </c>
      <c r="R1067" s="22">
        <f t="shared" si="568"/>
        <v>5</v>
      </c>
      <c r="S1067" s="22">
        <f t="shared" si="569"/>
        <v>1</v>
      </c>
      <c r="T1067" s="22">
        <f t="shared" si="570"/>
        <v>0</v>
      </c>
      <c r="U1067" s="22">
        <f t="shared" si="571"/>
        <v>0</v>
      </c>
      <c r="V1067" s="22">
        <f t="shared" si="572"/>
        <v>4</v>
      </c>
      <c r="W1067" s="22">
        <f t="shared" si="573"/>
        <v>2</v>
      </c>
      <c r="X1067" s="22">
        <f t="shared" si="574"/>
        <v>4</v>
      </c>
      <c r="Y1067" s="22">
        <f t="shared" si="575"/>
        <v>8</v>
      </c>
      <c r="Z1067" s="22">
        <f t="shared" si="576"/>
        <v>0</v>
      </c>
      <c r="AA1067" s="22">
        <f t="shared" si="577"/>
        <v>0</v>
      </c>
      <c r="AB1067" s="22" t="str">
        <f t="shared" si="578"/>
        <v/>
      </c>
      <c r="AC1067" s="22" t="str">
        <f t="shared" si="579"/>
        <v/>
      </c>
      <c r="AD1067" s="29" t="str">
        <f t="shared" si="580"/>
        <v/>
      </c>
      <c r="AE1067" s="22" t="str">
        <f t="shared" si="581"/>
        <v/>
      </c>
      <c r="AF1067" s="22" t="str">
        <f t="shared" si="582"/>
        <v/>
      </c>
      <c r="AG1067" s="22" t="str">
        <f t="shared" si="583"/>
        <v/>
      </c>
      <c r="AH1067" s="22" t="str">
        <f t="shared" si="584"/>
        <v/>
      </c>
      <c r="AI1067" s="22" t="str">
        <f t="shared" si="585"/>
        <v/>
      </c>
      <c r="AJ1067" s="31" t="str">
        <f t="shared" si="586"/>
        <v/>
      </c>
      <c r="AK1067" s="22" t="str">
        <f t="shared" si="587"/>
        <v/>
      </c>
      <c r="AL1067" s="22" t="str">
        <f t="shared" si="588"/>
        <v/>
      </c>
      <c r="AM1067" s="22" t="str">
        <f t="shared" si="589"/>
        <v/>
      </c>
      <c r="AN1067" s="22" t="str">
        <f t="shared" si="590"/>
        <v/>
      </c>
      <c r="AO1067" s="22" t="str">
        <f t="shared" si="591"/>
        <v/>
      </c>
      <c r="AP1067" s="22" t="str">
        <f t="shared" si="592"/>
        <v/>
      </c>
      <c r="AQ1067" s="2" t="str">
        <f t="shared" si="593"/>
        <v/>
      </c>
    </row>
    <row r="1068" spans="1:43" x14ac:dyDescent="0.25">
      <c r="A1068" s="26" t="str">
        <f t="shared" si="594"/>
        <v/>
      </c>
      <c r="B1068" t="s">
        <v>2903</v>
      </c>
      <c r="C1068" t="s">
        <v>40</v>
      </c>
      <c r="D1068" t="s">
        <v>24</v>
      </c>
      <c r="E1068" t="s">
        <v>2901</v>
      </c>
      <c r="F1068">
        <v>2026</v>
      </c>
      <c r="G1068" t="s">
        <v>5657</v>
      </c>
      <c r="H1068" s="4">
        <v>46169</v>
      </c>
      <c r="I1068" s="4" t="str">
        <f t="shared" si="560"/>
        <v>Metro Atlantic</v>
      </c>
      <c r="J1068" s="2">
        <f t="shared" si="561"/>
        <v>0.29499999999999998</v>
      </c>
      <c r="K1068" s="2">
        <f t="shared" si="562"/>
        <v>0.39900000000000002</v>
      </c>
      <c r="L1068" s="2">
        <f t="shared" si="563"/>
        <v>0.41499999999999998</v>
      </c>
      <c r="M1068" s="2">
        <f t="shared" si="564"/>
        <v>0.81399999999999995</v>
      </c>
      <c r="N1068" s="22" cm="1">
        <f t="array" ref="N1068">IFERROR(INDEX(Stats_Hit_GP,MATCH($B1068,Stats_Hit_Player,0)),"")</f>
        <v>54</v>
      </c>
      <c r="O1068" s="22">
        <f t="shared" si="565"/>
        <v>259</v>
      </c>
      <c r="P1068" s="22">
        <f t="shared" si="566"/>
        <v>217</v>
      </c>
      <c r="Q1068" s="22">
        <f t="shared" si="567"/>
        <v>49</v>
      </c>
      <c r="R1068" s="22">
        <f t="shared" si="568"/>
        <v>64</v>
      </c>
      <c r="S1068" s="22">
        <f t="shared" si="569"/>
        <v>9</v>
      </c>
      <c r="T1068" s="22">
        <f t="shared" si="570"/>
        <v>1</v>
      </c>
      <c r="U1068" s="22">
        <f t="shared" si="571"/>
        <v>5</v>
      </c>
      <c r="V1068" s="22">
        <f t="shared" si="572"/>
        <v>35</v>
      </c>
      <c r="W1068" s="22">
        <f t="shared" si="573"/>
        <v>13</v>
      </c>
      <c r="X1068" s="22">
        <f t="shared" si="574"/>
        <v>26</v>
      </c>
      <c r="Y1068" s="22">
        <f t="shared" si="575"/>
        <v>27</v>
      </c>
      <c r="Z1068" s="22">
        <f t="shared" si="576"/>
        <v>26</v>
      </c>
      <c r="AA1068" s="22">
        <f t="shared" si="577"/>
        <v>6</v>
      </c>
      <c r="AB1068" s="22" t="str">
        <f t="shared" si="578"/>
        <v/>
      </c>
      <c r="AC1068" s="22" t="str">
        <f t="shared" si="579"/>
        <v/>
      </c>
      <c r="AD1068" s="29" t="str">
        <f t="shared" si="580"/>
        <v/>
      </c>
      <c r="AE1068" s="22" t="str">
        <f t="shared" si="581"/>
        <v/>
      </c>
      <c r="AF1068" s="22" t="str">
        <f t="shared" si="582"/>
        <v/>
      </c>
      <c r="AG1068" s="22" t="str">
        <f t="shared" si="583"/>
        <v/>
      </c>
      <c r="AH1068" s="22" t="str">
        <f t="shared" si="584"/>
        <v/>
      </c>
      <c r="AI1068" s="22" t="str">
        <f t="shared" si="585"/>
        <v/>
      </c>
      <c r="AJ1068" s="31" t="str">
        <f t="shared" si="586"/>
        <v/>
      </c>
      <c r="AK1068" s="22" t="str">
        <f t="shared" si="587"/>
        <v/>
      </c>
      <c r="AL1068" s="22" t="str">
        <f t="shared" si="588"/>
        <v/>
      </c>
      <c r="AM1068" s="22" t="str">
        <f t="shared" si="589"/>
        <v/>
      </c>
      <c r="AN1068" s="22" t="str">
        <f t="shared" si="590"/>
        <v/>
      </c>
      <c r="AO1068" s="22" t="str">
        <f t="shared" si="591"/>
        <v/>
      </c>
      <c r="AP1068" s="22" t="str">
        <f t="shared" si="592"/>
        <v/>
      </c>
      <c r="AQ1068" s="2" t="str">
        <f t="shared" si="593"/>
        <v/>
      </c>
    </row>
    <row r="1069" spans="1:43" x14ac:dyDescent="0.25">
      <c r="A1069" s="26" t="str">
        <f t="shared" si="594"/>
        <v/>
      </c>
      <c r="B1069" t="s">
        <v>6960</v>
      </c>
      <c r="C1069" t="s">
        <v>64</v>
      </c>
      <c r="D1069" t="s">
        <v>47</v>
      </c>
      <c r="E1069" t="s">
        <v>4786</v>
      </c>
      <c r="F1069">
        <v>2026</v>
      </c>
      <c r="G1069" t="s">
        <v>5657</v>
      </c>
      <c r="H1069" s="4">
        <v>46169</v>
      </c>
      <c r="I1069" s="4" t="str">
        <f t="shared" si="560"/>
        <v>Summit</v>
      </c>
      <c r="J1069" s="2" t="str">
        <f t="shared" si="561"/>
        <v/>
      </c>
      <c r="K1069" s="2" t="str">
        <f t="shared" si="562"/>
        <v/>
      </c>
      <c r="L1069" s="2" t="str">
        <f t="shared" si="563"/>
        <v/>
      </c>
      <c r="M1069" s="2" t="str">
        <f t="shared" si="564"/>
        <v/>
      </c>
      <c r="N1069" s="22" t="str" cm="1">
        <f t="array" ref="N1069">IFERROR(INDEX(Stats_Hit_GP,MATCH($B1069,Stats_Hit_Player,0)),"")</f>
        <v/>
      </c>
      <c r="O1069" s="22" t="str">
        <f t="shared" si="565"/>
        <v/>
      </c>
      <c r="P1069" s="22" t="str">
        <f t="shared" si="566"/>
        <v/>
      </c>
      <c r="Q1069" s="22" t="str">
        <f t="shared" si="567"/>
        <v/>
      </c>
      <c r="R1069" s="22" t="str">
        <f t="shared" si="568"/>
        <v/>
      </c>
      <c r="S1069" s="22" t="str">
        <f t="shared" si="569"/>
        <v/>
      </c>
      <c r="T1069" s="22" t="str">
        <f t="shared" si="570"/>
        <v/>
      </c>
      <c r="U1069" s="22" t="str">
        <f t="shared" si="571"/>
        <v/>
      </c>
      <c r="V1069" s="22" t="str">
        <f t="shared" si="572"/>
        <v/>
      </c>
      <c r="W1069" s="22" t="str">
        <f t="shared" si="573"/>
        <v/>
      </c>
      <c r="X1069" s="22" t="str">
        <f t="shared" si="574"/>
        <v/>
      </c>
      <c r="Y1069" s="22" t="str">
        <f t="shared" si="575"/>
        <v/>
      </c>
      <c r="Z1069" s="22" t="str">
        <f t="shared" si="576"/>
        <v/>
      </c>
      <c r="AA1069" s="22" t="str">
        <f t="shared" si="577"/>
        <v/>
      </c>
      <c r="AB1069" s="22">
        <f t="shared" si="578"/>
        <v>0</v>
      </c>
      <c r="AC1069" s="22">
        <f t="shared" si="579"/>
        <v>0</v>
      </c>
      <c r="AD1069" s="29">
        <f t="shared" si="580"/>
        <v>24.92</v>
      </c>
      <c r="AE1069" s="22">
        <f t="shared" si="581"/>
        <v>5</v>
      </c>
      <c r="AF1069" s="22">
        <f t="shared" si="582"/>
        <v>1</v>
      </c>
      <c r="AG1069" s="22">
        <f t="shared" si="583"/>
        <v>0</v>
      </c>
      <c r="AH1069" s="22">
        <f t="shared" si="584"/>
        <v>0</v>
      </c>
      <c r="AI1069" s="22">
        <f t="shared" si="585"/>
        <v>0</v>
      </c>
      <c r="AJ1069" s="31">
        <f t="shared" si="586"/>
        <v>4.0999999999999996</v>
      </c>
      <c r="AK1069" s="22">
        <f t="shared" si="587"/>
        <v>4</v>
      </c>
      <c r="AL1069" s="22">
        <f t="shared" si="588"/>
        <v>12</v>
      </c>
      <c r="AM1069" s="22">
        <f t="shared" si="589"/>
        <v>12</v>
      </c>
      <c r="AN1069" s="22">
        <f t="shared" si="590"/>
        <v>9</v>
      </c>
      <c r="AO1069" s="22">
        <f t="shared" si="591"/>
        <v>6</v>
      </c>
      <c r="AP1069" s="22">
        <f t="shared" si="592"/>
        <v>3</v>
      </c>
      <c r="AQ1069" s="2">
        <f t="shared" si="593"/>
        <v>0.23499999999999999</v>
      </c>
    </row>
    <row r="1070" spans="1:43" x14ac:dyDescent="0.25">
      <c r="A1070" s="26" t="str">
        <f t="shared" si="594"/>
        <v/>
      </c>
      <c r="B1070" t="s">
        <v>6961</v>
      </c>
      <c r="C1070" t="s">
        <v>64</v>
      </c>
      <c r="D1070" t="s">
        <v>24</v>
      </c>
      <c r="E1070" t="s">
        <v>5620</v>
      </c>
      <c r="F1070">
        <v>2026</v>
      </c>
      <c r="G1070" t="s">
        <v>5657</v>
      </c>
      <c r="H1070" s="4">
        <v>46169</v>
      </c>
      <c r="I1070" s="4" t="str">
        <f t="shared" si="560"/>
        <v>Western Athletic</v>
      </c>
      <c r="J1070" s="2" t="str">
        <f t="shared" si="561"/>
        <v/>
      </c>
      <c r="K1070" s="2" t="str">
        <f t="shared" si="562"/>
        <v/>
      </c>
      <c r="L1070" s="2" t="str">
        <f t="shared" si="563"/>
        <v/>
      </c>
      <c r="M1070" s="2" t="str">
        <f t="shared" si="564"/>
        <v/>
      </c>
      <c r="N1070" s="22" t="str" cm="1">
        <f t="array" ref="N1070">IFERROR(INDEX(Stats_Hit_GP,MATCH($B1070,Stats_Hit_Player,0)),"")</f>
        <v/>
      </c>
      <c r="O1070" s="22" t="str">
        <f t="shared" si="565"/>
        <v/>
      </c>
      <c r="P1070" s="22" t="str">
        <f t="shared" si="566"/>
        <v/>
      </c>
      <c r="Q1070" s="22" t="str">
        <f t="shared" si="567"/>
        <v/>
      </c>
      <c r="R1070" s="22" t="str">
        <f t="shared" si="568"/>
        <v/>
      </c>
      <c r="S1070" s="22" t="str">
        <f t="shared" si="569"/>
        <v/>
      </c>
      <c r="T1070" s="22" t="str">
        <f t="shared" si="570"/>
        <v/>
      </c>
      <c r="U1070" s="22" t="str">
        <f t="shared" si="571"/>
        <v/>
      </c>
      <c r="V1070" s="22" t="str">
        <f t="shared" si="572"/>
        <v/>
      </c>
      <c r="W1070" s="22" t="str">
        <f t="shared" si="573"/>
        <v/>
      </c>
      <c r="X1070" s="22" t="str">
        <f t="shared" si="574"/>
        <v/>
      </c>
      <c r="Y1070" s="22" t="str">
        <f t="shared" si="575"/>
        <v/>
      </c>
      <c r="Z1070" s="22" t="str">
        <f t="shared" si="576"/>
        <v/>
      </c>
      <c r="AA1070" s="22" t="str">
        <f t="shared" si="577"/>
        <v/>
      </c>
      <c r="AB1070" s="22">
        <f t="shared" si="578"/>
        <v>2</v>
      </c>
      <c r="AC1070" s="22">
        <f t="shared" si="579"/>
        <v>3</v>
      </c>
      <c r="AD1070" s="29">
        <f t="shared" si="580"/>
        <v>5.46</v>
      </c>
      <c r="AE1070" s="22">
        <f t="shared" si="581"/>
        <v>14</v>
      </c>
      <c r="AF1070" s="22">
        <f t="shared" si="582"/>
        <v>2</v>
      </c>
      <c r="AG1070" s="22">
        <f t="shared" si="583"/>
        <v>0</v>
      </c>
      <c r="AH1070" s="22">
        <f t="shared" si="584"/>
        <v>0</v>
      </c>
      <c r="AI1070" s="22">
        <f t="shared" si="585"/>
        <v>0</v>
      </c>
      <c r="AJ1070" s="31">
        <f t="shared" si="586"/>
        <v>31.1</v>
      </c>
      <c r="AK1070" s="22">
        <f t="shared" si="587"/>
        <v>32</v>
      </c>
      <c r="AL1070" s="22">
        <f t="shared" si="588"/>
        <v>20</v>
      </c>
      <c r="AM1070" s="22">
        <f t="shared" si="589"/>
        <v>19</v>
      </c>
      <c r="AN1070" s="22">
        <f t="shared" si="590"/>
        <v>15</v>
      </c>
      <c r="AO1070" s="22">
        <f t="shared" si="591"/>
        <v>20</v>
      </c>
      <c r="AP1070" s="22">
        <f t="shared" si="592"/>
        <v>4</v>
      </c>
      <c r="AQ1070" s="2">
        <f t="shared" si="593"/>
        <v>0.27400000000000002</v>
      </c>
    </row>
    <row r="1071" spans="1:43" x14ac:dyDescent="0.25">
      <c r="A1071" s="26" t="str">
        <f t="shared" si="594"/>
        <v/>
      </c>
      <c r="B1071" t="s">
        <v>6962</v>
      </c>
      <c r="C1071" t="s">
        <v>64</v>
      </c>
      <c r="D1071" t="s">
        <v>24</v>
      </c>
      <c r="E1071" t="s">
        <v>4405</v>
      </c>
      <c r="F1071">
        <v>2026</v>
      </c>
      <c r="G1071" t="s">
        <v>5657</v>
      </c>
      <c r="H1071" s="4">
        <v>46169</v>
      </c>
      <c r="I1071" s="4" t="str">
        <f t="shared" si="560"/>
        <v>SEC</v>
      </c>
      <c r="J1071" s="2" t="str">
        <f t="shared" si="561"/>
        <v/>
      </c>
      <c r="K1071" s="2" t="str">
        <f t="shared" si="562"/>
        <v/>
      </c>
      <c r="L1071" s="2" t="str">
        <f t="shared" si="563"/>
        <v/>
      </c>
      <c r="M1071" s="2" t="str">
        <f t="shared" si="564"/>
        <v/>
      </c>
      <c r="N1071" s="22" t="str" cm="1">
        <f t="array" ref="N1071">IFERROR(INDEX(Stats_Hit_GP,MATCH($B1071,Stats_Hit_Player,0)),"")</f>
        <v/>
      </c>
      <c r="O1071" s="22" t="str">
        <f t="shared" si="565"/>
        <v/>
      </c>
      <c r="P1071" s="22" t="str">
        <f t="shared" si="566"/>
        <v/>
      </c>
      <c r="Q1071" s="22" t="str">
        <f t="shared" si="567"/>
        <v/>
      </c>
      <c r="R1071" s="22" t="str">
        <f t="shared" si="568"/>
        <v/>
      </c>
      <c r="S1071" s="22" t="str">
        <f t="shared" si="569"/>
        <v/>
      </c>
      <c r="T1071" s="22" t="str">
        <f t="shared" si="570"/>
        <v/>
      </c>
      <c r="U1071" s="22" t="str">
        <f t="shared" si="571"/>
        <v/>
      </c>
      <c r="V1071" s="22" t="str">
        <f t="shared" si="572"/>
        <v/>
      </c>
      <c r="W1071" s="22" t="str">
        <f t="shared" si="573"/>
        <v/>
      </c>
      <c r="X1071" s="22" t="str">
        <f t="shared" si="574"/>
        <v/>
      </c>
      <c r="Y1071" s="22" t="str">
        <f t="shared" si="575"/>
        <v/>
      </c>
      <c r="Z1071" s="22" t="str">
        <f t="shared" si="576"/>
        <v/>
      </c>
      <c r="AA1071" s="22" t="str">
        <f t="shared" si="577"/>
        <v/>
      </c>
      <c r="AB1071" s="22">
        <f t="shared" si="578"/>
        <v>1</v>
      </c>
      <c r="AC1071" s="22">
        <f t="shared" si="579"/>
        <v>0</v>
      </c>
      <c r="AD1071" s="29">
        <f t="shared" si="580"/>
        <v>6.59</v>
      </c>
      <c r="AE1071" s="22">
        <f t="shared" si="581"/>
        <v>9</v>
      </c>
      <c r="AF1071" s="22">
        <f t="shared" si="582"/>
        <v>2</v>
      </c>
      <c r="AG1071" s="22">
        <f t="shared" si="583"/>
        <v>0</v>
      </c>
      <c r="AH1071" s="22">
        <f t="shared" si="584"/>
        <v>0</v>
      </c>
      <c r="AI1071" s="22">
        <f t="shared" si="585"/>
        <v>0</v>
      </c>
      <c r="AJ1071" s="31">
        <f t="shared" si="586"/>
        <v>13.2</v>
      </c>
      <c r="AK1071" s="22">
        <f t="shared" si="587"/>
        <v>15</v>
      </c>
      <c r="AL1071" s="22">
        <f t="shared" si="588"/>
        <v>15</v>
      </c>
      <c r="AM1071" s="22">
        <f t="shared" si="589"/>
        <v>10</v>
      </c>
      <c r="AN1071" s="22">
        <f t="shared" si="590"/>
        <v>17</v>
      </c>
      <c r="AO1071" s="22">
        <f t="shared" si="591"/>
        <v>12</v>
      </c>
      <c r="AP1071" s="22">
        <f t="shared" si="592"/>
        <v>2</v>
      </c>
      <c r="AQ1071" s="2">
        <f t="shared" si="593"/>
        <v>0.28299999999999997</v>
      </c>
    </row>
    <row r="1072" spans="1:43" x14ac:dyDescent="0.25">
      <c r="A1072" s="26" t="str">
        <f t="shared" si="594"/>
        <v/>
      </c>
      <c r="B1072" t="s">
        <v>6963</v>
      </c>
      <c r="C1072" t="s">
        <v>64</v>
      </c>
      <c r="D1072" t="s">
        <v>24</v>
      </c>
      <c r="E1072" t="s">
        <v>1943</v>
      </c>
      <c r="F1072">
        <v>2026</v>
      </c>
      <c r="G1072" t="s">
        <v>5657</v>
      </c>
      <c r="H1072" s="4">
        <v>46169</v>
      </c>
      <c r="I1072" s="4" t="str">
        <f t="shared" si="560"/>
        <v>Big Ten</v>
      </c>
      <c r="J1072" s="2" t="str">
        <f t="shared" si="561"/>
        <v/>
      </c>
      <c r="K1072" s="2" t="str">
        <f t="shared" si="562"/>
        <v/>
      </c>
      <c r="L1072" s="2" t="str">
        <f t="shared" si="563"/>
        <v/>
      </c>
      <c r="M1072" s="2" t="str">
        <f t="shared" si="564"/>
        <v/>
      </c>
      <c r="N1072" s="22" t="str" cm="1">
        <f t="array" ref="N1072">IFERROR(INDEX(Stats_Hit_GP,MATCH($B1072,Stats_Hit_Player,0)),"")</f>
        <v/>
      </c>
      <c r="O1072" s="22" t="str">
        <f t="shared" si="565"/>
        <v/>
      </c>
      <c r="P1072" s="22" t="str">
        <f t="shared" si="566"/>
        <v/>
      </c>
      <c r="Q1072" s="22" t="str">
        <f t="shared" si="567"/>
        <v/>
      </c>
      <c r="R1072" s="22" t="str">
        <f t="shared" si="568"/>
        <v/>
      </c>
      <c r="S1072" s="22" t="str">
        <f t="shared" si="569"/>
        <v/>
      </c>
      <c r="T1072" s="22" t="str">
        <f t="shared" si="570"/>
        <v/>
      </c>
      <c r="U1072" s="22" t="str">
        <f t="shared" si="571"/>
        <v/>
      </c>
      <c r="V1072" s="22" t="str">
        <f t="shared" si="572"/>
        <v/>
      </c>
      <c r="W1072" s="22" t="str">
        <f t="shared" si="573"/>
        <v/>
      </c>
      <c r="X1072" s="22" t="str">
        <f t="shared" si="574"/>
        <v/>
      </c>
      <c r="Y1072" s="22" t="str">
        <f t="shared" si="575"/>
        <v/>
      </c>
      <c r="Z1072" s="22" t="str">
        <f t="shared" si="576"/>
        <v/>
      </c>
      <c r="AA1072" s="22" t="str">
        <f t="shared" si="577"/>
        <v/>
      </c>
      <c r="AB1072" s="22">
        <f t="shared" si="578"/>
        <v>0</v>
      </c>
      <c r="AC1072" s="22">
        <f t="shared" si="579"/>
        <v>0</v>
      </c>
      <c r="AD1072" s="29">
        <f t="shared" si="580"/>
        <v>36</v>
      </c>
      <c r="AE1072" s="22">
        <f t="shared" si="581"/>
        <v>2</v>
      </c>
      <c r="AF1072" s="22">
        <f t="shared" si="582"/>
        <v>0</v>
      </c>
      <c r="AG1072" s="22">
        <f t="shared" si="583"/>
        <v>0</v>
      </c>
      <c r="AH1072" s="22">
        <f t="shared" si="584"/>
        <v>0</v>
      </c>
      <c r="AI1072" s="22">
        <f t="shared" si="585"/>
        <v>0</v>
      </c>
      <c r="AJ1072" s="31">
        <f t="shared" si="586"/>
        <v>1</v>
      </c>
      <c r="AK1072" s="22">
        <f t="shared" si="587"/>
        <v>3</v>
      </c>
      <c r="AL1072" s="22">
        <f t="shared" si="588"/>
        <v>4</v>
      </c>
      <c r="AM1072" s="22">
        <f t="shared" si="589"/>
        <v>4</v>
      </c>
      <c r="AN1072" s="22">
        <f t="shared" si="590"/>
        <v>3</v>
      </c>
      <c r="AO1072" s="22">
        <f t="shared" si="591"/>
        <v>0</v>
      </c>
      <c r="AP1072" s="22">
        <f t="shared" si="592"/>
        <v>0</v>
      </c>
      <c r="AQ1072" s="2">
        <f t="shared" si="593"/>
        <v>1</v>
      </c>
    </row>
    <row r="1073" spans="1:43" x14ac:dyDescent="0.25">
      <c r="A1073" s="26" t="str">
        <f t="shared" si="594"/>
        <v/>
      </c>
      <c r="B1073" t="s">
        <v>6964</v>
      </c>
      <c r="C1073" t="s">
        <v>64</v>
      </c>
      <c r="D1073" t="s">
        <v>24</v>
      </c>
      <c r="E1073" t="s">
        <v>4669</v>
      </c>
      <c r="F1073">
        <v>2026</v>
      </c>
      <c r="G1073" t="s">
        <v>5657</v>
      </c>
      <c r="H1073" s="4">
        <v>46169</v>
      </c>
      <c r="I1073" s="4" t="str">
        <f t="shared" si="560"/>
        <v>Southland</v>
      </c>
      <c r="J1073" s="2" t="str">
        <f t="shared" si="561"/>
        <v/>
      </c>
      <c r="K1073" s="2" t="str">
        <f t="shared" si="562"/>
        <v/>
      </c>
      <c r="L1073" s="2" t="str">
        <f t="shared" si="563"/>
        <v/>
      </c>
      <c r="M1073" s="2" t="str">
        <f t="shared" si="564"/>
        <v/>
      </c>
      <c r="N1073" s="22" t="str" cm="1">
        <f t="array" ref="N1073">IFERROR(INDEX(Stats_Hit_GP,MATCH($B1073,Stats_Hit_Player,0)),"")</f>
        <v/>
      </c>
      <c r="O1073" s="22" t="str">
        <f t="shared" si="565"/>
        <v/>
      </c>
      <c r="P1073" s="22" t="str">
        <f t="shared" si="566"/>
        <v/>
      </c>
      <c r="Q1073" s="22" t="str">
        <f t="shared" si="567"/>
        <v/>
      </c>
      <c r="R1073" s="22" t="str">
        <f t="shared" si="568"/>
        <v/>
      </c>
      <c r="S1073" s="22" t="str">
        <f t="shared" si="569"/>
        <v/>
      </c>
      <c r="T1073" s="22" t="str">
        <f t="shared" si="570"/>
        <v/>
      </c>
      <c r="U1073" s="22" t="str">
        <f t="shared" si="571"/>
        <v/>
      </c>
      <c r="V1073" s="22" t="str">
        <f t="shared" si="572"/>
        <v/>
      </c>
      <c r="W1073" s="22" t="str">
        <f t="shared" si="573"/>
        <v/>
      </c>
      <c r="X1073" s="22" t="str">
        <f t="shared" si="574"/>
        <v/>
      </c>
      <c r="Y1073" s="22" t="str">
        <f t="shared" si="575"/>
        <v/>
      </c>
      <c r="Z1073" s="22" t="str">
        <f t="shared" si="576"/>
        <v/>
      </c>
      <c r="AA1073" s="22" t="str">
        <f t="shared" si="577"/>
        <v/>
      </c>
      <c r="AB1073" s="22">
        <f t="shared" si="578"/>
        <v>2</v>
      </c>
      <c r="AC1073" s="22">
        <f t="shared" si="579"/>
        <v>1</v>
      </c>
      <c r="AD1073" s="29">
        <f t="shared" si="580"/>
        <v>5.48</v>
      </c>
      <c r="AE1073" s="22">
        <f t="shared" si="581"/>
        <v>18</v>
      </c>
      <c r="AF1073" s="22">
        <f t="shared" si="582"/>
        <v>0</v>
      </c>
      <c r="AG1073" s="22">
        <f t="shared" si="583"/>
        <v>0</v>
      </c>
      <c r="AH1073" s="22">
        <f t="shared" si="584"/>
        <v>0</v>
      </c>
      <c r="AI1073" s="22">
        <f t="shared" si="585"/>
        <v>0</v>
      </c>
      <c r="AJ1073" s="31">
        <f t="shared" si="586"/>
        <v>23</v>
      </c>
      <c r="AK1073" s="22">
        <f t="shared" si="587"/>
        <v>21</v>
      </c>
      <c r="AL1073" s="22">
        <f t="shared" si="588"/>
        <v>14</v>
      </c>
      <c r="AM1073" s="22">
        <f t="shared" si="589"/>
        <v>14</v>
      </c>
      <c r="AN1073" s="22">
        <f t="shared" si="590"/>
        <v>17</v>
      </c>
      <c r="AO1073" s="22">
        <f t="shared" si="591"/>
        <v>37</v>
      </c>
      <c r="AP1073" s="22">
        <f t="shared" si="592"/>
        <v>1</v>
      </c>
      <c r="AQ1073" s="2">
        <f t="shared" si="593"/>
        <v>0.23899999999999999</v>
      </c>
    </row>
    <row r="1074" spans="1:43" x14ac:dyDescent="0.25">
      <c r="A1074" s="26" t="str">
        <f t="shared" si="594"/>
        <v/>
      </c>
      <c r="B1074" t="s">
        <v>344</v>
      </c>
      <c r="C1074" t="s">
        <v>38</v>
      </c>
      <c r="D1074" t="s">
        <v>24</v>
      </c>
      <c r="E1074" t="s">
        <v>330</v>
      </c>
      <c r="F1074">
        <v>2026</v>
      </c>
      <c r="G1074" t="s">
        <v>5657</v>
      </c>
      <c r="H1074" s="4">
        <v>46169</v>
      </c>
      <c r="I1074" s="4" t="str">
        <f t="shared" si="560"/>
        <v>ACC</v>
      </c>
      <c r="J1074" s="2">
        <f t="shared" si="561"/>
        <v>0.2</v>
      </c>
      <c r="K1074" s="2">
        <f t="shared" si="562"/>
        <v>0.35099999999999998</v>
      </c>
      <c r="L1074" s="2">
        <f t="shared" si="563"/>
        <v>0.36699999999999999</v>
      </c>
      <c r="M1074" s="2">
        <f t="shared" si="564"/>
        <v>0.71799999999999997</v>
      </c>
      <c r="N1074" s="22" cm="1">
        <f t="array" ref="N1074">IFERROR(INDEX(Stats_Hit_GP,MATCH($B1074,Stats_Hit_Player,0)),"")</f>
        <v>17</v>
      </c>
      <c r="O1074" s="22">
        <f t="shared" si="565"/>
        <v>37</v>
      </c>
      <c r="P1074" s="22">
        <f t="shared" si="566"/>
        <v>30</v>
      </c>
      <c r="Q1074" s="22">
        <f t="shared" si="567"/>
        <v>9</v>
      </c>
      <c r="R1074" s="22">
        <f t="shared" si="568"/>
        <v>6</v>
      </c>
      <c r="S1074" s="22">
        <f t="shared" si="569"/>
        <v>2</v>
      </c>
      <c r="T1074" s="22">
        <f t="shared" si="570"/>
        <v>0</v>
      </c>
      <c r="U1074" s="22">
        <f t="shared" si="571"/>
        <v>1</v>
      </c>
      <c r="V1074" s="22">
        <f t="shared" si="572"/>
        <v>10</v>
      </c>
      <c r="W1074" s="22">
        <f t="shared" si="573"/>
        <v>0</v>
      </c>
      <c r="X1074" s="22">
        <f t="shared" si="574"/>
        <v>7</v>
      </c>
      <c r="Y1074" s="22">
        <f t="shared" si="575"/>
        <v>5</v>
      </c>
      <c r="Z1074" s="22">
        <f t="shared" si="576"/>
        <v>2</v>
      </c>
      <c r="AA1074" s="22">
        <f t="shared" si="577"/>
        <v>0</v>
      </c>
      <c r="AB1074" s="22" t="str">
        <f t="shared" si="578"/>
        <v/>
      </c>
      <c r="AC1074" s="22" t="str">
        <f t="shared" si="579"/>
        <v/>
      </c>
      <c r="AD1074" s="29" t="str">
        <f t="shared" si="580"/>
        <v/>
      </c>
      <c r="AE1074" s="22" t="str">
        <f t="shared" si="581"/>
        <v/>
      </c>
      <c r="AF1074" s="22" t="str">
        <f t="shared" si="582"/>
        <v/>
      </c>
      <c r="AG1074" s="22" t="str">
        <f t="shared" si="583"/>
        <v/>
      </c>
      <c r="AH1074" s="22" t="str">
        <f t="shared" si="584"/>
        <v/>
      </c>
      <c r="AI1074" s="22" t="str">
        <f t="shared" si="585"/>
        <v/>
      </c>
      <c r="AJ1074" s="31" t="str">
        <f t="shared" si="586"/>
        <v/>
      </c>
      <c r="AK1074" s="22" t="str">
        <f t="shared" si="587"/>
        <v/>
      </c>
      <c r="AL1074" s="22" t="str">
        <f t="shared" si="588"/>
        <v/>
      </c>
      <c r="AM1074" s="22" t="str">
        <f t="shared" si="589"/>
        <v/>
      </c>
      <c r="AN1074" s="22" t="str">
        <f t="shared" si="590"/>
        <v/>
      </c>
      <c r="AO1074" s="22" t="str">
        <f t="shared" si="591"/>
        <v/>
      </c>
      <c r="AP1074" s="22" t="str">
        <f t="shared" si="592"/>
        <v/>
      </c>
      <c r="AQ1074" s="2" t="str">
        <f t="shared" si="593"/>
        <v/>
      </c>
    </row>
    <row r="1075" spans="1:43" x14ac:dyDescent="0.25">
      <c r="A1075" s="26" t="str">
        <f t="shared" si="594"/>
        <v/>
      </c>
      <c r="B1075" t="s">
        <v>6965</v>
      </c>
      <c r="C1075" t="s">
        <v>64</v>
      </c>
      <c r="D1075" t="s">
        <v>37</v>
      </c>
      <c r="E1075" t="s">
        <v>3715</v>
      </c>
      <c r="F1075">
        <v>2026</v>
      </c>
      <c r="G1075" t="s">
        <v>5657</v>
      </c>
      <c r="H1075" s="4">
        <v>46169</v>
      </c>
      <c r="I1075" s="4" t="str">
        <f t="shared" si="560"/>
        <v>Northeast</v>
      </c>
      <c r="J1075" s="2" t="str">
        <f t="shared" si="561"/>
        <v/>
      </c>
      <c r="K1075" s="2" t="str">
        <f t="shared" si="562"/>
        <v/>
      </c>
      <c r="L1075" s="2" t="str">
        <f t="shared" si="563"/>
        <v/>
      </c>
      <c r="M1075" s="2" t="str">
        <f t="shared" si="564"/>
        <v/>
      </c>
      <c r="N1075" s="22" t="str" cm="1">
        <f t="array" ref="N1075">IFERROR(INDEX(Stats_Hit_GP,MATCH($B1075,Stats_Hit_Player,0)),"")</f>
        <v/>
      </c>
      <c r="O1075" s="22" t="str">
        <f t="shared" si="565"/>
        <v/>
      </c>
      <c r="P1075" s="22" t="str">
        <f t="shared" si="566"/>
        <v/>
      </c>
      <c r="Q1075" s="22" t="str">
        <f t="shared" si="567"/>
        <v/>
      </c>
      <c r="R1075" s="22" t="str">
        <f t="shared" si="568"/>
        <v/>
      </c>
      <c r="S1075" s="22" t="str">
        <f t="shared" si="569"/>
        <v/>
      </c>
      <c r="T1075" s="22" t="str">
        <f t="shared" si="570"/>
        <v/>
      </c>
      <c r="U1075" s="22" t="str">
        <f t="shared" si="571"/>
        <v/>
      </c>
      <c r="V1075" s="22" t="str">
        <f t="shared" si="572"/>
        <v/>
      </c>
      <c r="W1075" s="22" t="str">
        <f t="shared" si="573"/>
        <v/>
      </c>
      <c r="X1075" s="22" t="str">
        <f t="shared" si="574"/>
        <v/>
      </c>
      <c r="Y1075" s="22" t="str">
        <f t="shared" si="575"/>
        <v/>
      </c>
      <c r="Z1075" s="22" t="str">
        <f t="shared" si="576"/>
        <v/>
      </c>
      <c r="AA1075" s="22" t="str">
        <f t="shared" si="577"/>
        <v/>
      </c>
      <c r="AB1075" s="22">
        <f t="shared" si="578"/>
        <v>0</v>
      </c>
      <c r="AC1075" s="22">
        <f t="shared" si="579"/>
        <v>0</v>
      </c>
      <c r="AD1075" s="29">
        <f t="shared" si="580"/>
        <v>30.86</v>
      </c>
      <c r="AE1075" s="22">
        <f t="shared" si="581"/>
        <v>4</v>
      </c>
      <c r="AF1075" s="22">
        <f t="shared" si="582"/>
        <v>0</v>
      </c>
      <c r="AG1075" s="22">
        <f t="shared" si="583"/>
        <v>0</v>
      </c>
      <c r="AH1075" s="22">
        <f t="shared" si="584"/>
        <v>0</v>
      </c>
      <c r="AI1075" s="22">
        <f t="shared" si="585"/>
        <v>0</v>
      </c>
      <c r="AJ1075" s="31">
        <f t="shared" si="586"/>
        <v>2.1</v>
      </c>
      <c r="AK1075" s="22">
        <f t="shared" si="587"/>
        <v>3</v>
      </c>
      <c r="AL1075" s="22">
        <f t="shared" si="588"/>
        <v>8</v>
      </c>
      <c r="AM1075" s="22">
        <f t="shared" si="589"/>
        <v>8</v>
      </c>
      <c r="AN1075" s="22">
        <f t="shared" si="590"/>
        <v>12</v>
      </c>
      <c r="AO1075" s="22">
        <f t="shared" si="591"/>
        <v>0</v>
      </c>
      <c r="AP1075" s="22">
        <f t="shared" si="592"/>
        <v>4</v>
      </c>
      <c r="AQ1075" s="2">
        <f t="shared" si="593"/>
        <v>0.375</v>
      </c>
    </row>
    <row r="1076" spans="1:43" x14ac:dyDescent="0.25">
      <c r="A1076" s="26" t="str">
        <f t="shared" si="594"/>
        <v/>
      </c>
      <c r="B1076" t="s">
        <v>6966</v>
      </c>
      <c r="C1076" t="s">
        <v>64</v>
      </c>
      <c r="D1076" t="s">
        <v>47</v>
      </c>
      <c r="E1076" t="s">
        <v>1364</v>
      </c>
      <c r="F1076">
        <v>2026</v>
      </c>
      <c r="G1076" t="s">
        <v>5657</v>
      </c>
      <c r="H1076" s="4">
        <v>46169</v>
      </c>
      <c r="I1076" s="4" t="str">
        <f t="shared" si="560"/>
        <v>Big East</v>
      </c>
      <c r="J1076" s="2" t="str">
        <f t="shared" si="561"/>
        <v/>
      </c>
      <c r="K1076" s="2" t="str">
        <f t="shared" si="562"/>
        <v/>
      </c>
      <c r="L1076" s="2" t="str">
        <f t="shared" si="563"/>
        <v/>
      </c>
      <c r="M1076" s="2" t="str">
        <f t="shared" si="564"/>
        <v/>
      </c>
      <c r="N1076" s="22" t="str" cm="1">
        <f t="array" ref="N1076">IFERROR(INDEX(Stats_Hit_GP,MATCH($B1076,Stats_Hit_Player,0)),"")</f>
        <v/>
      </c>
      <c r="O1076" s="22" t="str">
        <f t="shared" si="565"/>
        <v/>
      </c>
      <c r="P1076" s="22" t="str">
        <f t="shared" si="566"/>
        <v/>
      </c>
      <c r="Q1076" s="22" t="str">
        <f t="shared" si="567"/>
        <v/>
      </c>
      <c r="R1076" s="22" t="str">
        <f t="shared" si="568"/>
        <v/>
      </c>
      <c r="S1076" s="22" t="str">
        <f t="shared" si="569"/>
        <v/>
      </c>
      <c r="T1076" s="22" t="str">
        <f t="shared" si="570"/>
        <v/>
      </c>
      <c r="U1076" s="22" t="str">
        <f t="shared" si="571"/>
        <v/>
      </c>
      <c r="V1076" s="22" t="str">
        <f t="shared" si="572"/>
        <v/>
      </c>
      <c r="W1076" s="22" t="str">
        <f t="shared" si="573"/>
        <v/>
      </c>
      <c r="X1076" s="22" t="str">
        <f t="shared" si="574"/>
        <v/>
      </c>
      <c r="Y1076" s="22" t="str">
        <f t="shared" si="575"/>
        <v/>
      </c>
      <c r="Z1076" s="22" t="str">
        <f t="shared" si="576"/>
        <v/>
      </c>
      <c r="AA1076" s="22" t="str">
        <f t="shared" si="577"/>
        <v/>
      </c>
      <c r="AB1076" s="22">
        <f t="shared" si="578"/>
        <v>0</v>
      </c>
      <c r="AC1076" s="22">
        <f t="shared" si="579"/>
        <v>0</v>
      </c>
      <c r="AD1076" s="29">
        <f t="shared" si="580"/>
        <v>0</v>
      </c>
      <c r="AE1076" s="22">
        <f t="shared" si="581"/>
        <v>1</v>
      </c>
      <c r="AF1076" s="22">
        <f t="shared" si="582"/>
        <v>0</v>
      </c>
      <c r="AG1076" s="22">
        <f t="shared" si="583"/>
        <v>0</v>
      </c>
      <c r="AH1076" s="22">
        <f t="shared" si="584"/>
        <v>0</v>
      </c>
      <c r="AI1076" s="22">
        <f t="shared" si="585"/>
        <v>0</v>
      </c>
      <c r="AJ1076" s="31">
        <f t="shared" si="586"/>
        <v>1</v>
      </c>
      <c r="AK1076" s="22">
        <f t="shared" si="587"/>
        <v>0</v>
      </c>
      <c r="AL1076" s="22">
        <f t="shared" si="588"/>
        <v>1</v>
      </c>
      <c r="AM1076" s="22">
        <f t="shared" si="589"/>
        <v>0</v>
      </c>
      <c r="AN1076" s="22">
        <f t="shared" si="590"/>
        <v>1</v>
      </c>
      <c r="AO1076" s="22">
        <f t="shared" si="591"/>
        <v>0</v>
      </c>
      <c r="AP1076" s="22">
        <f t="shared" si="592"/>
        <v>0</v>
      </c>
      <c r="AQ1076" s="2">
        <f t="shared" si="593"/>
        <v>0</v>
      </c>
    </row>
    <row r="1077" spans="1:43" x14ac:dyDescent="0.25">
      <c r="A1077" s="26" t="str">
        <f t="shared" si="594"/>
        <v/>
      </c>
      <c r="B1077" t="s">
        <v>1234</v>
      </c>
      <c r="C1077" t="s">
        <v>38</v>
      </c>
      <c r="D1077" t="s">
        <v>47</v>
      </c>
      <c r="E1077" t="s">
        <v>1221</v>
      </c>
      <c r="F1077">
        <v>2026</v>
      </c>
      <c r="G1077" t="s">
        <v>5657</v>
      </c>
      <c r="H1077" s="4">
        <v>46169</v>
      </c>
      <c r="I1077" s="4" t="str">
        <f t="shared" si="560"/>
        <v>Big 12</v>
      </c>
      <c r="J1077" s="2">
        <f t="shared" si="561"/>
        <v>0.2</v>
      </c>
      <c r="K1077" s="2">
        <f t="shared" si="562"/>
        <v>0.35499999999999998</v>
      </c>
      <c r="L1077" s="2">
        <f t="shared" si="563"/>
        <v>0.32</v>
      </c>
      <c r="M1077" s="2">
        <f t="shared" si="564"/>
        <v>0.67500000000000004</v>
      </c>
      <c r="N1077" s="22" cm="1">
        <f t="array" ref="N1077">IFERROR(INDEX(Stats_Hit_GP,MATCH($B1077,Stats_Hit_Player,0)),"")</f>
        <v>12</v>
      </c>
      <c r="O1077" s="22">
        <f t="shared" si="565"/>
        <v>31</v>
      </c>
      <c r="P1077" s="22">
        <f t="shared" si="566"/>
        <v>25</v>
      </c>
      <c r="Q1077" s="22">
        <f t="shared" si="567"/>
        <v>3</v>
      </c>
      <c r="R1077" s="22">
        <f t="shared" si="568"/>
        <v>5</v>
      </c>
      <c r="S1077" s="22">
        <f t="shared" si="569"/>
        <v>0</v>
      </c>
      <c r="T1077" s="22">
        <f t="shared" si="570"/>
        <v>0</v>
      </c>
      <c r="U1077" s="22">
        <f t="shared" si="571"/>
        <v>1</v>
      </c>
      <c r="V1077" s="22">
        <f t="shared" si="572"/>
        <v>3</v>
      </c>
      <c r="W1077" s="22">
        <f t="shared" si="573"/>
        <v>5</v>
      </c>
      <c r="X1077" s="22">
        <f t="shared" si="574"/>
        <v>1</v>
      </c>
      <c r="Y1077" s="22">
        <f t="shared" si="575"/>
        <v>8</v>
      </c>
      <c r="Z1077" s="22">
        <f t="shared" si="576"/>
        <v>0</v>
      </c>
      <c r="AA1077" s="22">
        <f t="shared" si="577"/>
        <v>0</v>
      </c>
      <c r="AB1077" s="22" t="str">
        <f t="shared" si="578"/>
        <v/>
      </c>
      <c r="AC1077" s="22" t="str">
        <f t="shared" si="579"/>
        <v/>
      </c>
      <c r="AD1077" s="29" t="str">
        <f t="shared" si="580"/>
        <v/>
      </c>
      <c r="AE1077" s="22" t="str">
        <f t="shared" si="581"/>
        <v/>
      </c>
      <c r="AF1077" s="22" t="str">
        <f t="shared" si="582"/>
        <v/>
      </c>
      <c r="AG1077" s="22" t="str">
        <f t="shared" si="583"/>
        <v/>
      </c>
      <c r="AH1077" s="22" t="str">
        <f t="shared" si="584"/>
        <v/>
      </c>
      <c r="AI1077" s="22" t="str">
        <f t="shared" si="585"/>
        <v/>
      </c>
      <c r="AJ1077" s="31" t="str">
        <f t="shared" si="586"/>
        <v/>
      </c>
      <c r="AK1077" s="22" t="str">
        <f t="shared" si="587"/>
        <v/>
      </c>
      <c r="AL1077" s="22" t="str">
        <f t="shared" si="588"/>
        <v/>
      </c>
      <c r="AM1077" s="22" t="str">
        <f t="shared" si="589"/>
        <v/>
      </c>
      <c r="AN1077" s="22" t="str">
        <f t="shared" si="590"/>
        <v/>
      </c>
      <c r="AO1077" s="22" t="str">
        <f t="shared" si="591"/>
        <v/>
      </c>
      <c r="AP1077" s="22" t="str">
        <f t="shared" si="592"/>
        <v/>
      </c>
      <c r="AQ1077" s="2" t="str">
        <f t="shared" si="593"/>
        <v/>
      </c>
    </row>
    <row r="1078" spans="1:43" x14ac:dyDescent="0.25">
      <c r="A1078" s="26" t="str">
        <f t="shared" si="594"/>
        <v/>
      </c>
      <c r="B1078" t="s">
        <v>5625</v>
      </c>
      <c r="C1078" t="s">
        <v>27</v>
      </c>
      <c r="D1078" t="s">
        <v>37</v>
      </c>
      <c r="E1078" t="s">
        <v>5620</v>
      </c>
      <c r="F1078">
        <v>2026</v>
      </c>
      <c r="G1078" t="s">
        <v>5657</v>
      </c>
      <c r="H1078" s="4">
        <v>46169</v>
      </c>
      <c r="I1078" s="4" t="str">
        <f t="shared" si="560"/>
        <v>Western Athletic</v>
      </c>
      <c r="J1078" s="2">
        <f t="shared" si="561"/>
        <v>0.23200000000000001</v>
      </c>
      <c r="K1078" s="2">
        <f t="shared" si="562"/>
        <v>0.316</v>
      </c>
      <c r="L1078" s="2">
        <f t="shared" si="563"/>
        <v>0.31900000000000001</v>
      </c>
      <c r="M1078" s="2">
        <f t="shared" si="564"/>
        <v>0.63500000000000001</v>
      </c>
      <c r="N1078" s="22" cm="1">
        <f t="array" ref="N1078">IFERROR(INDEX(Stats_Hit_GP,MATCH($B1078,Stats_Hit_Player,0)),"")</f>
        <v>47</v>
      </c>
      <c r="O1078" s="22">
        <f t="shared" si="565"/>
        <v>209</v>
      </c>
      <c r="P1078" s="22">
        <f t="shared" si="566"/>
        <v>185</v>
      </c>
      <c r="Q1078" s="22">
        <f t="shared" si="567"/>
        <v>20</v>
      </c>
      <c r="R1078" s="22">
        <f t="shared" si="568"/>
        <v>43</v>
      </c>
      <c r="S1078" s="22">
        <f t="shared" si="569"/>
        <v>7</v>
      </c>
      <c r="T1078" s="22">
        <f t="shared" si="570"/>
        <v>0</v>
      </c>
      <c r="U1078" s="22">
        <f t="shared" si="571"/>
        <v>3</v>
      </c>
      <c r="V1078" s="22">
        <f t="shared" si="572"/>
        <v>22</v>
      </c>
      <c r="W1078" s="22">
        <f t="shared" si="573"/>
        <v>5</v>
      </c>
      <c r="X1078" s="22">
        <f t="shared" si="574"/>
        <v>18</v>
      </c>
      <c r="Y1078" s="22">
        <f t="shared" si="575"/>
        <v>64</v>
      </c>
      <c r="Z1078" s="22">
        <f t="shared" si="576"/>
        <v>3</v>
      </c>
      <c r="AA1078" s="22">
        <f t="shared" si="577"/>
        <v>3</v>
      </c>
      <c r="AB1078" s="22" t="str">
        <f t="shared" si="578"/>
        <v/>
      </c>
      <c r="AC1078" s="22" t="str">
        <f t="shared" si="579"/>
        <v/>
      </c>
      <c r="AD1078" s="29" t="str">
        <f t="shared" si="580"/>
        <v/>
      </c>
      <c r="AE1078" s="22" t="str">
        <f t="shared" si="581"/>
        <v/>
      </c>
      <c r="AF1078" s="22" t="str">
        <f t="shared" si="582"/>
        <v/>
      </c>
      <c r="AG1078" s="22" t="str">
        <f t="shared" si="583"/>
        <v/>
      </c>
      <c r="AH1078" s="22" t="str">
        <f t="shared" si="584"/>
        <v/>
      </c>
      <c r="AI1078" s="22" t="str">
        <f t="shared" si="585"/>
        <v/>
      </c>
      <c r="AJ1078" s="31" t="str">
        <f t="shared" si="586"/>
        <v/>
      </c>
      <c r="AK1078" s="22" t="str">
        <f t="shared" si="587"/>
        <v/>
      </c>
      <c r="AL1078" s="22" t="str">
        <f t="shared" si="588"/>
        <v/>
      </c>
      <c r="AM1078" s="22" t="str">
        <f t="shared" si="589"/>
        <v/>
      </c>
      <c r="AN1078" s="22" t="str">
        <f t="shared" si="590"/>
        <v/>
      </c>
      <c r="AO1078" s="22" t="str">
        <f t="shared" si="591"/>
        <v/>
      </c>
      <c r="AP1078" s="22" t="str">
        <f t="shared" si="592"/>
        <v/>
      </c>
      <c r="AQ1078" s="2" t="str">
        <f t="shared" si="593"/>
        <v/>
      </c>
    </row>
    <row r="1079" spans="1:43" x14ac:dyDescent="0.25">
      <c r="A1079" s="26" t="str">
        <f t="shared" si="594"/>
        <v/>
      </c>
      <c r="B1079" t="s">
        <v>6967</v>
      </c>
      <c r="C1079" t="s">
        <v>5688</v>
      </c>
      <c r="D1079" t="s">
        <v>47</v>
      </c>
      <c r="E1079" t="s">
        <v>5051</v>
      </c>
      <c r="F1079">
        <v>2026</v>
      </c>
      <c r="G1079" t="s">
        <v>5657</v>
      </c>
      <c r="H1079" s="4">
        <v>46169</v>
      </c>
      <c r="I1079" s="4" t="str">
        <f t="shared" si="560"/>
        <v>Sun Belt</v>
      </c>
      <c r="J1079" s="2" t="str">
        <f t="shared" si="561"/>
        <v/>
      </c>
      <c r="K1079" s="2" t="str">
        <f t="shared" si="562"/>
        <v/>
      </c>
      <c r="L1079" s="2" t="str">
        <f t="shared" si="563"/>
        <v/>
      </c>
      <c r="M1079" s="2" t="str">
        <f t="shared" si="564"/>
        <v/>
      </c>
      <c r="N1079" s="22" t="str" cm="1">
        <f t="array" ref="N1079">IFERROR(INDEX(Stats_Hit_GP,MATCH($B1079,Stats_Hit_Player,0)),"")</f>
        <v/>
      </c>
      <c r="O1079" s="22" t="str">
        <f t="shared" si="565"/>
        <v/>
      </c>
      <c r="P1079" s="22" t="str">
        <f t="shared" si="566"/>
        <v/>
      </c>
      <c r="Q1079" s="22" t="str">
        <f t="shared" si="567"/>
        <v/>
      </c>
      <c r="R1079" s="22" t="str">
        <f t="shared" si="568"/>
        <v/>
      </c>
      <c r="S1079" s="22" t="str">
        <f t="shared" si="569"/>
        <v/>
      </c>
      <c r="T1079" s="22" t="str">
        <f t="shared" si="570"/>
        <v/>
      </c>
      <c r="U1079" s="22" t="str">
        <f t="shared" si="571"/>
        <v/>
      </c>
      <c r="V1079" s="22" t="str">
        <f t="shared" si="572"/>
        <v/>
      </c>
      <c r="W1079" s="22" t="str">
        <f t="shared" si="573"/>
        <v/>
      </c>
      <c r="X1079" s="22" t="str">
        <f t="shared" si="574"/>
        <v/>
      </c>
      <c r="Y1079" s="22" t="str">
        <f t="shared" si="575"/>
        <v/>
      </c>
      <c r="Z1079" s="22" t="str">
        <f t="shared" si="576"/>
        <v/>
      </c>
      <c r="AA1079" s="22" t="str">
        <f t="shared" si="577"/>
        <v/>
      </c>
      <c r="AB1079" s="22" t="str">
        <f t="shared" si="578"/>
        <v/>
      </c>
      <c r="AC1079" s="22" t="str">
        <f t="shared" si="579"/>
        <v/>
      </c>
      <c r="AD1079" s="29" t="str">
        <f t="shared" si="580"/>
        <v/>
      </c>
      <c r="AE1079" s="22" t="str">
        <f t="shared" si="581"/>
        <v/>
      </c>
      <c r="AF1079" s="22" t="str">
        <f t="shared" si="582"/>
        <v/>
      </c>
      <c r="AG1079" s="22" t="str">
        <f t="shared" si="583"/>
        <v/>
      </c>
      <c r="AH1079" s="22" t="str">
        <f t="shared" si="584"/>
        <v/>
      </c>
      <c r="AI1079" s="22" t="str">
        <f t="shared" si="585"/>
        <v/>
      </c>
      <c r="AJ1079" s="31" t="str">
        <f t="shared" si="586"/>
        <v/>
      </c>
      <c r="AK1079" s="22" t="str">
        <f t="shared" si="587"/>
        <v/>
      </c>
      <c r="AL1079" s="22" t="str">
        <f t="shared" si="588"/>
        <v/>
      </c>
      <c r="AM1079" s="22" t="str">
        <f t="shared" si="589"/>
        <v/>
      </c>
      <c r="AN1079" s="22" t="str">
        <f t="shared" si="590"/>
        <v/>
      </c>
      <c r="AO1079" s="22" t="str">
        <f t="shared" si="591"/>
        <v/>
      </c>
      <c r="AP1079" s="22" t="str">
        <f t="shared" si="592"/>
        <v/>
      </c>
      <c r="AQ1079" s="2" t="str">
        <f t="shared" si="593"/>
        <v/>
      </c>
    </row>
    <row r="1080" spans="1:43" x14ac:dyDescent="0.25">
      <c r="A1080" s="26" t="str">
        <f t="shared" si="594"/>
        <v/>
      </c>
      <c r="B1080" t="s">
        <v>2034</v>
      </c>
      <c r="C1080" t="s">
        <v>30</v>
      </c>
      <c r="D1080" t="s">
        <v>37</v>
      </c>
      <c r="E1080" t="s">
        <v>2019</v>
      </c>
      <c r="F1080">
        <v>2026</v>
      </c>
      <c r="G1080" t="s">
        <v>5657</v>
      </c>
      <c r="H1080" s="4">
        <v>46169</v>
      </c>
      <c r="I1080" s="4" t="str">
        <f t="shared" si="560"/>
        <v>Big West</v>
      </c>
      <c r="J1080" s="2">
        <f t="shared" si="561"/>
        <v>0.16700000000000001</v>
      </c>
      <c r="K1080" s="2">
        <f t="shared" si="562"/>
        <v>0.22500000000000001</v>
      </c>
      <c r="L1080" s="2">
        <f t="shared" si="563"/>
        <v>0.222</v>
      </c>
      <c r="M1080" s="2">
        <f t="shared" si="564"/>
        <v>0.44700000000000001</v>
      </c>
      <c r="N1080" s="22" cm="1">
        <f t="array" ref="N1080">IFERROR(INDEX(Stats_Hit_GP,MATCH($B1080,Stats_Hit_Player,0)),"")</f>
        <v>17</v>
      </c>
      <c r="O1080" s="22">
        <f t="shared" si="565"/>
        <v>41</v>
      </c>
      <c r="P1080" s="22">
        <f t="shared" si="566"/>
        <v>36</v>
      </c>
      <c r="Q1080" s="22">
        <f t="shared" si="567"/>
        <v>1</v>
      </c>
      <c r="R1080" s="22">
        <f t="shared" si="568"/>
        <v>6</v>
      </c>
      <c r="S1080" s="22">
        <f t="shared" si="569"/>
        <v>2</v>
      </c>
      <c r="T1080" s="22">
        <f t="shared" si="570"/>
        <v>0</v>
      </c>
      <c r="U1080" s="22">
        <f t="shared" si="571"/>
        <v>0</v>
      </c>
      <c r="V1080" s="22">
        <f t="shared" si="572"/>
        <v>5</v>
      </c>
      <c r="W1080" s="22">
        <f t="shared" si="573"/>
        <v>0</v>
      </c>
      <c r="X1080" s="22">
        <f t="shared" si="574"/>
        <v>3</v>
      </c>
      <c r="Y1080" s="22">
        <f t="shared" si="575"/>
        <v>8</v>
      </c>
      <c r="Z1080" s="22">
        <f t="shared" si="576"/>
        <v>1</v>
      </c>
      <c r="AA1080" s="22">
        <f t="shared" si="577"/>
        <v>0</v>
      </c>
      <c r="AB1080" s="22" t="str">
        <f t="shared" si="578"/>
        <v/>
      </c>
      <c r="AC1080" s="22" t="str">
        <f t="shared" si="579"/>
        <v/>
      </c>
      <c r="AD1080" s="29" t="str">
        <f t="shared" si="580"/>
        <v/>
      </c>
      <c r="AE1080" s="22" t="str">
        <f t="shared" si="581"/>
        <v/>
      </c>
      <c r="AF1080" s="22" t="str">
        <f t="shared" si="582"/>
        <v/>
      </c>
      <c r="AG1080" s="22" t="str">
        <f t="shared" si="583"/>
        <v/>
      </c>
      <c r="AH1080" s="22" t="str">
        <f t="shared" si="584"/>
        <v/>
      </c>
      <c r="AI1080" s="22" t="str">
        <f t="shared" si="585"/>
        <v/>
      </c>
      <c r="AJ1080" s="31" t="str">
        <f t="shared" si="586"/>
        <v/>
      </c>
      <c r="AK1080" s="22" t="str">
        <f t="shared" si="587"/>
        <v/>
      </c>
      <c r="AL1080" s="22" t="str">
        <f t="shared" si="588"/>
        <v/>
      </c>
      <c r="AM1080" s="22" t="str">
        <f t="shared" si="589"/>
        <v/>
      </c>
      <c r="AN1080" s="22" t="str">
        <f t="shared" si="590"/>
        <v/>
      </c>
      <c r="AO1080" s="22" t="str">
        <f t="shared" si="591"/>
        <v/>
      </c>
      <c r="AP1080" s="22" t="str">
        <f t="shared" si="592"/>
        <v/>
      </c>
      <c r="AQ1080" s="2" t="str">
        <f t="shared" si="593"/>
        <v/>
      </c>
    </row>
    <row r="1081" spans="1:43" x14ac:dyDescent="0.25">
      <c r="A1081" s="26" t="str">
        <f t="shared" si="594"/>
        <v/>
      </c>
      <c r="B1081" t="s">
        <v>6968</v>
      </c>
      <c r="C1081" t="s">
        <v>5700</v>
      </c>
      <c r="D1081" t="s">
        <v>47</v>
      </c>
      <c r="E1081" t="s">
        <v>1910</v>
      </c>
      <c r="F1081">
        <v>2026</v>
      </c>
      <c r="G1081" t="s">
        <v>5657</v>
      </c>
      <c r="H1081" s="4">
        <v>46169</v>
      </c>
      <c r="I1081" s="4" t="str">
        <f t="shared" si="560"/>
        <v>Big Ten</v>
      </c>
      <c r="J1081" s="2" t="str">
        <f t="shared" si="561"/>
        <v/>
      </c>
      <c r="K1081" s="2" t="str">
        <f t="shared" si="562"/>
        <v/>
      </c>
      <c r="L1081" s="2" t="str">
        <f t="shared" si="563"/>
        <v/>
      </c>
      <c r="M1081" s="2" t="str">
        <f t="shared" si="564"/>
        <v/>
      </c>
      <c r="N1081" s="22" t="str" cm="1">
        <f t="array" ref="N1081">IFERROR(INDEX(Stats_Hit_GP,MATCH($B1081,Stats_Hit_Player,0)),"")</f>
        <v/>
      </c>
      <c r="O1081" s="22" t="str">
        <f t="shared" si="565"/>
        <v/>
      </c>
      <c r="P1081" s="22" t="str">
        <f t="shared" si="566"/>
        <v/>
      </c>
      <c r="Q1081" s="22" t="str">
        <f t="shared" si="567"/>
        <v/>
      </c>
      <c r="R1081" s="22" t="str">
        <f t="shared" si="568"/>
        <v/>
      </c>
      <c r="S1081" s="22" t="str">
        <f t="shared" si="569"/>
        <v/>
      </c>
      <c r="T1081" s="22" t="str">
        <f t="shared" si="570"/>
        <v/>
      </c>
      <c r="U1081" s="22" t="str">
        <f t="shared" si="571"/>
        <v/>
      </c>
      <c r="V1081" s="22" t="str">
        <f t="shared" si="572"/>
        <v/>
      </c>
      <c r="W1081" s="22" t="str">
        <f t="shared" si="573"/>
        <v/>
      </c>
      <c r="X1081" s="22" t="str">
        <f t="shared" si="574"/>
        <v/>
      </c>
      <c r="Y1081" s="22" t="str">
        <f t="shared" si="575"/>
        <v/>
      </c>
      <c r="Z1081" s="22" t="str">
        <f t="shared" si="576"/>
        <v/>
      </c>
      <c r="AA1081" s="22" t="str">
        <f t="shared" si="577"/>
        <v/>
      </c>
      <c r="AB1081" s="22" t="str">
        <f t="shared" si="578"/>
        <v/>
      </c>
      <c r="AC1081" s="22" t="str">
        <f t="shared" si="579"/>
        <v/>
      </c>
      <c r="AD1081" s="29" t="str">
        <f t="shared" si="580"/>
        <v/>
      </c>
      <c r="AE1081" s="22" t="str">
        <f t="shared" si="581"/>
        <v/>
      </c>
      <c r="AF1081" s="22" t="str">
        <f t="shared" si="582"/>
        <v/>
      </c>
      <c r="AG1081" s="22" t="str">
        <f t="shared" si="583"/>
        <v/>
      </c>
      <c r="AH1081" s="22" t="str">
        <f t="shared" si="584"/>
        <v/>
      </c>
      <c r="AI1081" s="22" t="str">
        <f t="shared" si="585"/>
        <v/>
      </c>
      <c r="AJ1081" s="31" t="str">
        <f t="shared" si="586"/>
        <v/>
      </c>
      <c r="AK1081" s="22" t="str">
        <f t="shared" si="587"/>
        <v/>
      </c>
      <c r="AL1081" s="22" t="str">
        <f t="shared" si="588"/>
        <v/>
      </c>
      <c r="AM1081" s="22" t="str">
        <f t="shared" si="589"/>
        <v/>
      </c>
      <c r="AN1081" s="22" t="str">
        <f t="shared" si="590"/>
        <v/>
      </c>
      <c r="AO1081" s="22" t="str">
        <f t="shared" si="591"/>
        <v/>
      </c>
      <c r="AP1081" s="22" t="str">
        <f t="shared" si="592"/>
        <v/>
      </c>
      <c r="AQ1081" s="2" t="str">
        <f t="shared" si="593"/>
        <v/>
      </c>
    </row>
    <row r="1082" spans="1:43" x14ac:dyDescent="0.25">
      <c r="A1082" s="26" t="str">
        <f t="shared" si="594"/>
        <v/>
      </c>
      <c r="B1082" t="s">
        <v>1899</v>
      </c>
      <c r="C1082" t="s">
        <v>27</v>
      </c>
      <c r="D1082" t="s">
        <v>47</v>
      </c>
      <c r="E1082" t="s">
        <v>1890</v>
      </c>
      <c r="F1082">
        <v>2026</v>
      </c>
      <c r="G1082" t="s">
        <v>5657</v>
      </c>
      <c r="H1082" s="4">
        <v>46169</v>
      </c>
      <c r="I1082" s="4" t="str">
        <f t="shared" si="560"/>
        <v>Big Ten</v>
      </c>
      <c r="J1082" s="2">
        <f t="shared" si="561"/>
        <v>0.36</v>
      </c>
      <c r="K1082" s="2">
        <f t="shared" si="562"/>
        <v>0.49099999999999999</v>
      </c>
      <c r="L1082" s="2">
        <f t="shared" si="563"/>
        <v>0.77900000000000003</v>
      </c>
      <c r="M1082" s="2">
        <f t="shared" si="564"/>
        <v>1.27</v>
      </c>
      <c r="N1082" s="22" cm="1">
        <f t="array" ref="N1082">IFERROR(INDEX(Stats_Hit_GP,MATCH($B1082,Stats_Hit_Player,0)),"")</f>
        <v>30</v>
      </c>
      <c r="O1082" s="22">
        <f t="shared" si="565"/>
        <v>114</v>
      </c>
      <c r="P1082" s="22">
        <f t="shared" si="566"/>
        <v>86</v>
      </c>
      <c r="Q1082" s="22">
        <f t="shared" si="567"/>
        <v>27</v>
      </c>
      <c r="R1082" s="22">
        <f t="shared" si="568"/>
        <v>31</v>
      </c>
      <c r="S1082" s="22">
        <f t="shared" si="569"/>
        <v>9</v>
      </c>
      <c r="T1082" s="22">
        <f t="shared" si="570"/>
        <v>0</v>
      </c>
      <c r="U1082" s="22">
        <f t="shared" si="571"/>
        <v>9</v>
      </c>
      <c r="V1082" s="22">
        <f t="shared" si="572"/>
        <v>36</v>
      </c>
      <c r="W1082" s="22">
        <f t="shared" si="573"/>
        <v>2</v>
      </c>
      <c r="X1082" s="22">
        <f t="shared" si="574"/>
        <v>23</v>
      </c>
      <c r="Y1082" s="22">
        <f t="shared" si="575"/>
        <v>22</v>
      </c>
      <c r="Z1082" s="22">
        <f t="shared" si="576"/>
        <v>6</v>
      </c>
      <c r="AA1082" s="22">
        <f t="shared" si="577"/>
        <v>3</v>
      </c>
      <c r="AB1082" s="22" t="str">
        <f t="shared" si="578"/>
        <v/>
      </c>
      <c r="AC1082" s="22" t="str">
        <f t="shared" si="579"/>
        <v/>
      </c>
      <c r="AD1082" s="29" t="str">
        <f t="shared" si="580"/>
        <v/>
      </c>
      <c r="AE1082" s="22" t="str">
        <f t="shared" si="581"/>
        <v/>
      </c>
      <c r="AF1082" s="22" t="str">
        <f t="shared" si="582"/>
        <v/>
      </c>
      <c r="AG1082" s="22" t="str">
        <f t="shared" si="583"/>
        <v/>
      </c>
      <c r="AH1082" s="22" t="str">
        <f t="shared" si="584"/>
        <v/>
      </c>
      <c r="AI1082" s="22" t="str">
        <f t="shared" si="585"/>
        <v/>
      </c>
      <c r="AJ1082" s="31" t="str">
        <f t="shared" si="586"/>
        <v/>
      </c>
      <c r="AK1082" s="22" t="str">
        <f t="shared" si="587"/>
        <v/>
      </c>
      <c r="AL1082" s="22" t="str">
        <f t="shared" si="588"/>
        <v/>
      </c>
      <c r="AM1082" s="22" t="str">
        <f t="shared" si="589"/>
        <v/>
      </c>
      <c r="AN1082" s="22" t="str">
        <f t="shared" si="590"/>
        <v/>
      </c>
      <c r="AO1082" s="22" t="str">
        <f t="shared" si="591"/>
        <v/>
      </c>
      <c r="AP1082" s="22" t="str">
        <f t="shared" si="592"/>
        <v/>
      </c>
      <c r="AQ1082" s="2" t="str">
        <f t="shared" si="593"/>
        <v/>
      </c>
    </row>
    <row r="1083" spans="1:43" x14ac:dyDescent="0.25">
      <c r="A1083" s="26" t="str">
        <f t="shared" si="594"/>
        <v/>
      </c>
      <c r="B1083" t="s">
        <v>6969</v>
      </c>
      <c r="C1083" t="s">
        <v>64</v>
      </c>
      <c r="D1083" t="s">
        <v>47</v>
      </c>
      <c r="E1083" t="s">
        <v>4405</v>
      </c>
      <c r="F1083">
        <v>2026</v>
      </c>
      <c r="G1083" t="s">
        <v>5657</v>
      </c>
      <c r="H1083" s="4">
        <v>46169</v>
      </c>
      <c r="I1083" s="4" t="str">
        <f t="shared" si="560"/>
        <v>SEC</v>
      </c>
      <c r="J1083" s="2" t="str">
        <f t="shared" si="561"/>
        <v/>
      </c>
      <c r="K1083" s="2" t="str">
        <f t="shared" si="562"/>
        <v/>
      </c>
      <c r="L1083" s="2" t="str">
        <f t="shared" si="563"/>
        <v/>
      </c>
      <c r="M1083" s="2" t="str">
        <f t="shared" si="564"/>
        <v/>
      </c>
      <c r="N1083" s="22" t="str" cm="1">
        <f t="array" ref="N1083">IFERROR(INDEX(Stats_Hit_GP,MATCH($B1083,Stats_Hit_Player,0)),"")</f>
        <v/>
      </c>
      <c r="O1083" s="22" t="str">
        <f t="shared" si="565"/>
        <v/>
      </c>
      <c r="P1083" s="22" t="str">
        <f t="shared" si="566"/>
        <v/>
      </c>
      <c r="Q1083" s="22" t="str">
        <f t="shared" si="567"/>
        <v/>
      </c>
      <c r="R1083" s="22" t="str">
        <f t="shared" si="568"/>
        <v/>
      </c>
      <c r="S1083" s="22" t="str">
        <f t="shared" si="569"/>
        <v/>
      </c>
      <c r="T1083" s="22" t="str">
        <f t="shared" si="570"/>
        <v/>
      </c>
      <c r="U1083" s="22" t="str">
        <f t="shared" si="571"/>
        <v/>
      </c>
      <c r="V1083" s="22" t="str">
        <f t="shared" si="572"/>
        <v/>
      </c>
      <c r="W1083" s="22" t="str">
        <f t="shared" si="573"/>
        <v/>
      </c>
      <c r="X1083" s="22" t="str">
        <f t="shared" si="574"/>
        <v/>
      </c>
      <c r="Y1083" s="22" t="str">
        <f t="shared" si="575"/>
        <v/>
      </c>
      <c r="Z1083" s="22" t="str">
        <f t="shared" si="576"/>
        <v/>
      </c>
      <c r="AA1083" s="22" t="str">
        <f t="shared" si="577"/>
        <v/>
      </c>
      <c r="AB1083" s="22">
        <f t="shared" si="578"/>
        <v>0</v>
      </c>
      <c r="AC1083" s="22">
        <f t="shared" si="579"/>
        <v>0</v>
      </c>
      <c r="AD1083" s="29">
        <f t="shared" si="580"/>
        <v>6.23</v>
      </c>
      <c r="AE1083" s="22">
        <f t="shared" si="581"/>
        <v>4</v>
      </c>
      <c r="AF1083" s="22">
        <f t="shared" si="582"/>
        <v>0</v>
      </c>
      <c r="AG1083" s="22">
        <f t="shared" si="583"/>
        <v>0</v>
      </c>
      <c r="AH1083" s="22">
        <f t="shared" si="584"/>
        <v>0</v>
      </c>
      <c r="AI1083" s="22">
        <f t="shared" si="585"/>
        <v>0</v>
      </c>
      <c r="AJ1083" s="31">
        <f t="shared" si="586"/>
        <v>4.0999999999999996</v>
      </c>
      <c r="AK1083" s="22">
        <f t="shared" si="587"/>
        <v>2</v>
      </c>
      <c r="AL1083" s="22">
        <f t="shared" si="588"/>
        <v>3</v>
      </c>
      <c r="AM1083" s="22">
        <f t="shared" si="589"/>
        <v>3</v>
      </c>
      <c r="AN1083" s="22">
        <f t="shared" si="590"/>
        <v>9</v>
      </c>
      <c r="AO1083" s="22">
        <f t="shared" si="591"/>
        <v>7</v>
      </c>
      <c r="AP1083" s="22">
        <f t="shared" si="592"/>
        <v>1</v>
      </c>
      <c r="AQ1083" s="2">
        <f t="shared" si="593"/>
        <v>0.16700000000000001</v>
      </c>
    </row>
    <row r="1084" spans="1:43" x14ac:dyDescent="0.25">
      <c r="A1084" s="26" t="str">
        <f t="shared" si="594"/>
        <v/>
      </c>
      <c r="B1084" t="s">
        <v>6970</v>
      </c>
      <c r="C1084" t="s">
        <v>64</v>
      </c>
      <c r="D1084" t="s">
        <v>47</v>
      </c>
      <c r="E1084" t="s">
        <v>216</v>
      </c>
      <c r="F1084">
        <v>2026</v>
      </c>
      <c r="G1084" t="s">
        <v>5657</v>
      </c>
      <c r="H1084" s="4">
        <v>46169</v>
      </c>
      <c r="I1084" s="4" t="str">
        <f t="shared" si="560"/>
        <v>Atlantic 10</v>
      </c>
      <c r="J1084" s="2" t="str">
        <f t="shared" si="561"/>
        <v/>
      </c>
      <c r="K1084" s="2" t="str">
        <f t="shared" si="562"/>
        <v/>
      </c>
      <c r="L1084" s="2" t="str">
        <f t="shared" si="563"/>
        <v/>
      </c>
      <c r="M1084" s="2" t="str">
        <f t="shared" si="564"/>
        <v/>
      </c>
      <c r="N1084" s="22" t="str" cm="1">
        <f t="array" ref="N1084">IFERROR(INDEX(Stats_Hit_GP,MATCH($B1084,Stats_Hit_Player,0)),"")</f>
        <v/>
      </c>
      <c r="O1084" s="22" t="str">
        <f t="shared" si="565"/>
        <v/>
      </c>
      <c r="P1084" s="22" t="str">
        <f t="shared" si="566"/>
        <v/>
      </c>
      <c r="Q1084" s="22" t="str">
        <f t="shared" si="567"/>
        <v/>
      </c>
      <c r="R1084" s="22" t="str">
        <f t="shared" si="568"/>
        <v/>
      </c>
      <c r="S1084" s="22" t="str">
        <f t="shared" si="569"/>
        <v/>
      </c>
      <c r="T1084" s="22" t="str">
        <f t="shared" si="570"/>
        <v/>
      </c>
      <c r="U1084" s="22" t="str">
        <f t="shared" si="571"/>
        <v/>
      </c>
      <c r="V1084" s="22" t="str">
        <f t="shared" si="572"/>
        <v/>
      </c>
      <c r="W1084" s="22" t="str">
        <f t="shared" si="573"/>
        <v/>
      </c>
      <c r="X1084" s="22" t="str">
        <f t="shared" si="574"/>
        <v/>
      </c>
      <c r="Y1084" s="22" t="str">
        <f t="shared" si="575"/>
        <v/>
      </c>
      <c r="Z1084" s="22" t="str">
        <f t="shared" si="576"/>
        <v/>
      </c>
      <c r="AA1084" s="22" t="str">
        <f t="shared" si="577"/>
        <v/>
      </c>
      <c r="AB1084" s="22" t="str">
        <f t="shared" si="578"/>
        <v/>
      </c>
      <c r="AC1084" s="22" t="str">
        <f t="shared" si="579"/>
        <v/>
      </c>
      <c r="AD1084" s="29" t="str">
        <f t="shared" si="580"/>
        <v/>
      </c>
      <c r="AE1084" s="22" t="str">
        <f t="shared" si="581"/>
        <v/>
      </c>
      <c r="AF1084" s="22" t="str">
        <f t="shared" si="582"/>
        <v/>
      </c>
      <c r="AG1084" s="22" t="str">
        <f t="shared" si="583"/>
        <v/>
      </c>
      <c r="AH1084" s="22" t="str">
        <f t="shared" si="584"/>
        <v/>
      </c>
      <c r="AI1084" s="22" t="str">
        <f t="shared" si="585"/>
        <v/>
      </c>
      <c r="AJ1084" s="31" t="str">
        <f t="shared" si="586"/>
        <v/>
      </c>
      <c r="AK1084" s="22" t="str">
        <f t="shared" si="587"/>
        <v/>
      </c>
      <c r="AL1084" s="22" t="str">
        <f t="shared" si="588"/>
        <v/>
      </c>
      <c r="AM1084" s="22" t="str">
        <f t="shared" si="589"/>
        <v/>
      </c>
      <c r="AN1084" s="22" t="str">
        <f t="shared" si="590"/>
        <v/>
      </c>
      <c r="AO1084" s="22" t="str">
        <f t="shared" si="591"/>
        <v/>
      </c>
      <c r="AP1084" s="22" t="str">
        <f t="shared" si="592"/>
        <v/>
      </c>
      <c r="AQ1084" s="2" t="str">
        <f t="shared" si="593"/>
        <v/>
      </c>
    </row>
    <row r="1085" spans="1:43" x14ac:dyDescent="0.25">
      <c r="A1085" s="26">
        <f t="shared" si="594"/>
        <v>1</v>
      </c>
      <c r="B1085" t="s">
        <v>1746</v>
      </c>
      <c r="C1085" t="s">
        <v>25</v>
      </c>
      <c r="D1085" t="s">
        <v>29</v>
      </c>
      <c r="E1085" t="s">
        <v>1732</v>
      </c>
      <c r="F1085">
        <v>2026</v>
      </c>
      <c r="G1085" t="s">
        <v>5657</v>
      </c>
      <c r="H1085" s="4">
        <v>46169</v>
      </c>
      <c r="I1085" s="4" t="str">
        <f t="shared" si="560"/>
        <v>Big Ten</v>
      </c>
      <c r="J1085" s="2">
        <f t="shared" si="561"/>
        <v>0.21099999999999999</v>
      </c>
      <c r="K1085" s="2">
        <f t="shared" si="562"/>
        <v>0.434</v>
      </c>
      <c r="L1085" s="2">
        <f t="shared" si="563"/>
        <v>0.47399999999999998</v>
      </c>
      <c r="M1085" s="2">
        <f t="shared" si="564"/>
        <v>0.90800000000000003</v>
      </c>
      <c r="N1085" s="22" cm="1">
        <f t="array" ref="N1085">IFERROR(INDEX(Stats_Hit_GP,MATCH($B1085,Stats_Hit_Player,0)),"")</f>
        <v>24</v>
      </c>
      <c r="O1085" s="22">
        <f t="shared" si="565"/>
        <v>54</v>
      </c>
      <c r="P1085" s="22">
        <f t="shared" si="566"/>
        <v>38</v>
      </c>
      <c r="Q1085" s="22">
        <f t="shared" si="567"/>
        <v>13</v>
      </c>
      <c r="R1085" s="22">
        <f t="shared" si="568"/>
        <v>8</v>
      </c>
      <c r="S1085" s="22">
        <f t="shared" si="569"/>
        <v>1</v>
      </c>
      <c r="T1085" s="22">
        <f t="shared" si="570"/>
        <v>0</v>
      </c>
      <c r="U1085" s="22">
        <f t="shared" si="571"/>
        <v>3</v>
      </c>
      <c r="V1085" s="22">
        <f t="shared" si="572"/>
        <v>11</v>
      </c>
      <c r="W1085" s="22">
        <f t="shared" si="573"/>
        <v>7</v>
      </c>
      <c r="X1085" s="22">
        <f t="shared" si="574"/>
        <v>8</v>
      </c>
      <c r="Y1085" s="22">
        <f t="shared" si="575"/>
        <v>16</v>
      </c>
      <c r="Z1085" s="22">
        <f t="shared" si="576"/>
        <v>2</v>
      </c>
      <c r="AA1085" s="22">
        <f t="shared" si="577"/>
        <v>1</v>
      </c>
      <c r="AB1085" s="22" t="str">
        <f t="shared" si="578"/>
        <v/>
      </c>
      <c r="AC1085" s="22" t="str">
        <f t="shared" si="579"/>
        <v/>
      </c>
      <c r="AD1085" s="29" t="str">
        <f t="shared" si="580"/>
        <v/>
      </c>
      <c r="AE1085" s="22" t="str">
        <f t="shared" si="581"/>
        <v/>
      </c>
      <c r="AF1085" s="22" t="str">
        <f t="shared" si="582"/>
        <v/>
      </c>
      <c r="AG1085" s="22" t="str">
        <f t="shared" si="583"/>
        <v/>
      </c>
      <c r="AH1085" s="22" t="str">
        <f t="shared" si="584"/>
        <v/>
      </c>
      <c r="AI1085" s="22" t="str">
        <f t="shared" si="585"/>
        <v/>
      </c>
      <c r="AJ1085" s="31" t="str">
        <f t="shared" si="586"/>
        <v/>
      </c>
      <c r="AK1085" s="22" t="str">
        <f t="shared" si="587"/>
        <v/>
      </c>
      <c r="AL1085" s="22" t="str">
        <f t="shared" si="588"/>
        <v/>
      </c>
      <c r="AM1085" s="22" t="str">
        <f t="shared" si="589"/>
        <v/>
      </c>
      <c r="AN1085" s="22" t="str">
        <f t="shared" si="590"/>
        <v/>
      </c>
      <c r="AO1085" s="22" t="str">
        <f t="shared" si="591"/>
        <v/>
      </c>
      <c r="AP1085" s="22" t="str">
        <f t="shared" si="592"/>
        <v/>
      </c>
      <c r="AQ1085" s="2" t="str">
        <f t="shared" si="593"/>
        <v/>
      </c>
    </row>
    <row r="1086" spans="1:43" x14ac:dyDescent="0.25">
      <c r="A1086" s="26">
        <f t="shared" si="594"/>
        <v>1</v>
      </c>
      <c r="B1086" t="s">
        <v>6590</v>
      </c>
      <c r="C1086" t="s">
        <v>64</v>
      </c>
      <c r="D1086" t="s">
        <v>29</v>
      </c>
      <c r="E1086" t="s">
        <v>1308</v>
      </c>
      <c r="F1086">
        <v>2026</v>
      </c>
      <c r="G1086" t="s">
        <v>5657</v>
      </c>
      <c r="H1086" s="4">
        <v>46169</v>
      </c>
      <c r="I1086" s="4" t="str">
        <f t="shared" si="560"/>
        <v>Big 12</v>
      </c>
      <c r="J1086" s="2" t="str">
        <f t="shared" si="561"/>
        <v/>
      </c>
      <c r="K1086" s="2" t="str">
        <f t="shared" si="562"/>
        <v/>
      </c>
      <c r="L1086" s="2" t="str">
        <f t="shared" si="563"/>
        <v/>
      </c>
      <c r="M1086" s="2" t="str">
        <f t="shared" si="564"/>
        <v/>
      </c>
      <c r="N1086" s="22" t="str" cm="1">
        <f t="array" ref="N1086">IFERROR(INDEX(Stats_Hit_GP,MATCH($B1086,Stats_Hit_Player,0)),"")</f>
        <v/>
      </c>
      <c r="O1086" s="22" t="str">
        <f t="shared" si="565"/>
        <v/>
      </c>
      <c r="P1086" s="22" t="str">
        <f t="shared" si="566"/>
        <v/>
      </c>
      <c r="Q1086" s="22" t="str">
        <f t="shared" si="567"/>
        <v/>
      </c>
      <c r="R1086" s="22" t="str">
        <f t="shared" si="568"/>
        <v/>
      </c>
      <c r="S1086" s="22" t="str">
        <f t="shared" si="569"/>
        <v/>
      </c>
      <c r="T1086" s="22" t="str">
        <f t="shared" si="570"/>
        <v/>
      </c>
      <c r="U1086" s="22" t="str">
        <f t="shared" si="571"/>
        <v/>
      </c>
      <c r="V1086" s="22" t="str">
        <f t="shared" si="572"/>
        <v/>
      </c>
      <c r="W1086" s="22" t="str">
        <f t="shared" si="573"/>
        <v/>
      </c>
      <c r="X1086" s="22" t="str">
        <f t="shared" si="574"/>
        <v/>
      </c>
      <c r="Y1086" s="22" t="str">
        <f t="shared" si="575"/>
        <v/>
      </c>
      <c r="Z1086" s="22" t="str">
        <f t="shared" si="576"/>
        <v/>
      </c>
      <c r="AA1086" s="22" t="str">
        <f t="shared" si="577"/>
        <v/>
      </c>
      <c r="AB1086" s="22">
        <f t="shared" si="578"/>
        <v>0</v>
      </c>
      <c r="AC1086" s="22">
        <f t="shared" si="579"/>
        <v>1</v>
      </c>
      <c r="AD1086" s="29">
        <f t="shared" si="580"/>
        <v>54</v>
      </c>
      <c r="AE1086" s="22">
        <f t="shared" si="581"/>
        <v>1</v>
      </c>
      <c r="AF1086" s="22">
        <f t="shared" si="582"/>
        <v>0</v>
      </c>
      <c r="AG1086" s="22">
        <f t="shared" si="583"/>
        <v>0</v>
      </c>
      <c r="AH1086" s="22">
        <f t="shared" si="584"/>
        <v>0</v>
      </c>
      <c r="AI1086" s="22">
        <f t="shared" si="585"/>
        <v>0</v>
      </c>
      <c r="AJ1086" s="31">
        <f t="shared" si="586"/>
        <v>0.2</v>
      </c>
      <c r="AK1086" s="22">
        <f t="shared" si="587"/>
        <v>1</v>
      </c>
      <c r="AL1086" s="22">
        <f t="shared" si="588"/>
        <v>4</v>
      </c>
      <c r="AM1086" s="22">
        <f t="shared" si="589"/>
        <v>4</v>
      </c>
      <c r="AN1086" s="22">
        <f t="shared" si="590"/>
        <v>3</v>
      </c>
      <c r="AO1086" s="22">
        <f t="shared" si="591"/>
        <v>1</v>
      </c>
      <c r="AP1086" s="22">
        <f t="shared" si="592"/>
        <v>0</v>
      </c>
      <c r="AQ1086" s="2">
        <f t="shared" si="593"/>
        <v>0.33300000000000002</v>
      </c>
    </row>
    <row r="1087" spans="1:43" x14ac:dyDescent="0.25">
      <c r="A1087" s="26">
        <f t="shared" si="594"/>
        <v>1</v>
      </c>
      <c r="B1087" t="s">
        <v>6971</v>
      </c>
      <c r="C1087" t="s">
        <v>64</v>
      </c>
      <c r="D1087" t="s">
        <v>29</v>
      </c>
      <c r="E1087" t="s">
        <v>3098</v>
      </c>
      <c r="F1087">
        <v>2026</v>
      </c>
      <c r="G1087" t="s">
        <v>5657</v>
      </c>
      <c r="H1087" s="4">
        <v>46169</v>
      </c>
      <c r="I1087" s="4" t="str">
        <f t="shared" si="560"/>
        <v>Mid-American</v>
      </c>
      <c r="J1087" s="2" t="str">
        <f t="shared" si="561"/>
        <v/>
      </c>
      <c r="K1087" s="2" t="str">
        <f t="shared" si="562"/>
        <v/>
      </c>
      <c r="L1087" s="2" t="str">
        <f t="shared" si="563"/>
        <v/>
      </c>
      <c r="M1087" s="2" t="str">
        <f t="shared" si="564"/>
        <v/>
      </c>
      <c r="N1087" s="22" t="str" cm="1">
        <f t="array" ref="N1087">IFERROR(INDEX(Stats_Hit_GP,MATCH($B1087,Stats_Hit_Player,0)),"")</f>
        <v/>
      </c>
      <c r="O1087" s="22" t="str">
        <f t="shared" si="565"/>
        <v/>
      </c>
      <c r="P1087" s="22" t="str">
        <f t="shared" si="566"/>
        <v/>
      </c>
      <c r="Q1087" s="22" t="str">
        <f t="shared" si="567"/>
        <v/>
      </c>
      <c r="R1087" s="22" t="str">
        <f t="shared" si="568"/>
        <v/>
      </c>
      <c r="S1087" s="22" t="str">
        <f t="shared" si="569"/>
        <v/>
      </c>
      <c r="T1087" s="22" t="str">
        <f t="shared" si="570"/>
        <v/>
      </c>
      <c r="U1087" s="22" t="str">
        <f t="shared" si="571"/>
        <v/>
      </c>
      <c r="V1087" s="22" t="str">
        <f t="shared" si="572"/>
        <v/>
      </c>
      <c r="W1087" s="22" t="str">
        <f t="shared" si="573"/>
        <v/>
      </c>
      <c r="X1087" s="22" t="str">
        <f t="shared" si="574"/>
        <v/>
      </c>
      <c r="Y1087" s="22" t="str">
        <f t="shared" si="575"/>
        <v/>
      </c>
      <c r="Z1087" s="22" t="str">
        <f t="shared" si="576"/>
        <v/>
      </c>
      <c r="AA1087" s="22" t="str">
        <f t="shared" si="577"/>
        <v/>
      </c>
      <c r="AB1087" s="22">
        <f t="shared" si="578"/>
        <v>0</v>
      </c>
      <c r="AC1087" s="22">
        <f t="shared" si="579"/>
        <v>0</v>
      </c>
      <c r="AD1087" s="29">
        <f t="shared" si="580"/>
        <v>5.14</v>
      </c>
      <c r="AE1087" s="22">
        <f t="shared" si="581"/>
        <v>4</v>
      </c>
      <c r="AF1087" s="22">
        <f t="shared" si="582"/>
        <v>1</v>
      </c>
      <c r="AG1087" s="22">
        <f t="shared" si="583"/>
        <v>0</v>
      </c>
      <c r="AH1087" s="22">
        <f t="shared" si="584"/>
        <v>0</v>
      </c>
      <c r="AI1087" s="22">
        <f t="shared" si="585"/>
        <v>0</v>
      </c>
      <c r="AJ1087" s="31">
        <f t="shared" si="586"/>
        <v>7</v>
      </c>
      <c r="AK1087" s="22">
        <f t="shared" si="587"/>
        <v>6</v>
      </c>
      <c r="AL1087" s="22">
        <f t="shared" si="588"/>
        <v>4</v>
      </c>
      <c r="AM1087" s="22">
        <f t="shared" si="589"/>
        <v>4</v>
      </c>
      <c r="AN1087" s="22">
        <f t="shared" si="590"/>
        <v>2</v>
      </c>
      <c r="AO1087" s="22">
        <f t="shared" si="591"/>
        <v>9</v>
      </c>
      <c r="AP1087" s="22">
        <f t="shared" si="592"/>
        <v>1</v>
      </c>
      <c r="AQ1087" s="2">
        <f t="shared" si="593"/>
        <v>0.214</v>
      </c>
    </row>
    <row r="1088" spans="1:43" x14ac:dyDescent="0.25">
      <c r="A1088" s="26" t="str">
        <f t="shared" si="594"/>
        <v/>
      </c>
      <c r="B1088" t="s">
        <v>1369</v>
      </c>
      <c r="C1088" t="s">
        <v>33</v>
      </c>
      <c r="D1088" t="s">
        <v>37</v>
      </c>
      <c r="E1088" t="s">
        <v>1364</v>
      </c>
      <c r="F1088">
        <v>2026</v>
      </c>
      <c r="G1088" t="s">
        <v>5657</v>
      </c>
      <c r="H1088" s="4">
        <v>46169</v>
      </c>
      <c r="I1088" s="4" t="str">
        <f t="shared" si="560"/>
        <v>Big East</v>
      </c>
      <c r="J1088" s="2">
        <f t="shared" si="561"/>
        <v>0.24199999999999999</v>
      </c>
      <c r="K1088" s="2">
        <f t="shared" si="562"/>
        <v>0.379</v>
      </c>
      <c r="L1088" s="2">
        <f t="shared" si="563"/>
        <v>0.42399999999999999</v>
      </c>
      <c r="M1088" s="2">
        <f t="shared" si="564"/>
        <v>0.80400000000000005</v>
      </c>
      <c r="N1088" s="22" cm="1">
        <f t="array" ref="N1088">IFERROR(INDEX(Stats_Hit_GP,MATCH($B1088,Stats_Hit_Player,0)),"")</f>
        <v>49</v>
      </c>
      <c r="O1088" s="22">
        <f t="shared" si="565"/>
        <v>205</v>
      </c>
      <c r="P1088" s="22">
        <f t="shared" si="566"/>
        <v>165</v>
      </c>
      <c r="Q1088" s="22">
        <f t="shared" si="567"/>
        <v>35</v>
      </c>
      <c r="R1088" s="22">
        <f t="shared" si="568"/>
        <v>40</v>
      </c>
      <c r="S1088" s="22">
        <f t="shared" si="569"/>
        <v>8</v>
      </c>
      <c r="T1088" s="22">
        <f t="shared" si="570"/>
        <v>2</v>
      </c>
      <c r="U1088" s="22">
        <f t="shared" si="571"/>
        <v>6</v>
      </c>
      <c r="V1088" s="22">
        <f t="shared" si="572"/>
        <v>33</v>
      </c>
      <c r="W1088" s="22">
        <f t="shared" si="573"/>
        <v>6</v>
      </c>
      <c r="X1088" s="22">
        <f t="shared" si="574"/>
        <v>31</v>
      </c>
      <c r="Y1088" s="22">
        <f t="shared" si="575"/>
        <v>41</v>
      </c>
      <c r="Z1088" s="22">
        <f t="shared" si="576"/>
        <v>1</v>
      </c>
      <c r="AA1088" s="22">
        <f t="shared" si="577"/>
        <v>1</v>
      </c>
      <c r="AB1088" s="22" t="str">
        <f t="shared" si="578"/>
        <v/>
      </c>
      <c r="AC1088" s="22" t="str">
        <f t="shared" si="579"/>
        <v/>
      </c>
      <c r="AD1088" s="29" t="str">
        <f t="shared" si="580"/>
        <v/>
      </c>
      <c r="AE1088" s="22" t="str">
        <f t="shared" si="581"/>
        <v/>
      </c>
      <c r="AF1088" s="22" t="str">
        <f t="shared" si="582"/>
        <v/>
      </c>
      <c r="AG1088" s="22" t="str">
        <f t="shared" si="583"/>
        <v/>
      </c>
      <c r="AH1088" s="22" t="str">
        <f t="shared" si="584"/>
        <v/>
      </c>
      <c r="AI1088" s="22" t="str">
        <f t="shared" si="585"/>
        <v/>
      </c>
      <c r="AJ1088" s="31" t="str">
        <f t="shared" si="586"/>
        <v/>
      </c>
      <c r="AK1088" s="22" t="str">
        <f t="shared" si="587"/>
        <v/>
      </c>
      <c r="AL1088" s="22" t="str">
        <f t="shared" si="588"/>
        <v/>
      </c>
      <c r="AM1088" s="22" t="str">
        <f t="shared" si="589"/>
        <v/>
      </c>
      <c r="AN1088" s="22" t="str">
        <f t="shared" si="590"/>
        <v/>
      </c>
      <c r="AO1088" s="22" t="str">
        <f t="shared" si="591"/>
        <v/>
      </c>
      <c r="AP1088" s="22" t="str">
        <f t="shared" si="592"/>
        <v/>
      </c>
      <c r="AQ1088" s="2" t="str">
        <f t="shared" si="593"/>
        <v/>
      </c>
    </row>
    <row r="1089" spans="1:43" x14ac:dyDescent="0.25">
      <c r="A1089" s="26" t="str">
        <f t="shared" si="594"/>
        <v/>
      </c>
      <c r="B1089" t="s">
        <v>6972</v>
      </c>
      <c r="C1089" t="s">
        <v>64</v>
      </c>
      <c r="D1089" t="s">
        <v>37</v>
      </c>
      <c r="E1089" t="s">
        <v>3288</v>
      </c>
      <c r="F1089">
        <v>2026</v>
      </c>
      <c r="G1089" t="s">
        <v>5657</v>
      </c>
      <c r="H1089" s="4">
        <v>46169</v>
      </c>
      <c r="I1089" s="4" t="str">
        <f t="shared" si="560"/>
        <v>Missouri Valley</v>
      </c>
      <c r="J1089" s="2" t="str">
        <f t="shared" si="561"/>
        <v/>
      </c>
      <c r="K1089" s="2" t="str">
        <f t="shared" si="562"/>
        <v/>
      </c>
      <c r="L1089" s="2" t="str">
        <f t="shared" si="563"/>
        <v/>
      </c>
      <c r="M1089" s="2" t="str">
        <f t="shared" si="564"/>
        <v/>
      </c>
      <c r="N1089" s="22" t="str" cm="1">
        <f t="array" ref="N1089">IFERROR(INDEX(Stats_Hit_GP,MATCH($B1089,Stats_Hit_Player,0)),"")</f>
        <v/>
      </c>
      <c r="O1089" s="22" t="str">
        <f t="shared" si="565"/>
        <v/>
      </c>
      <c r="P1089" s="22" t="str">
        <f t="shared" si="566"/>
        <v/>
      </c>
      <c r="Q1089" s="22" t="str">
        <f t="shared" si="567"/>
        <v/>
      </c>
      <c r="R1089" s="22" t="str">
        <f t="shared" si="568"/>
        <v/>
      </c>
      <c r="S1089" s="22" t="str">
        <f t="shared" si="569"/>
        <v/>
      </c>
      <c r="T1089" s="22" t="str">
        <f t="shared" si="570"/>
        <v/>
      </c>
      <c r="U1089" s="22" t="str">
        <f t="shared" si="571"/>
        <v/>
      </c>
      <c r="V1089" s="22" t="str">
        <f t="shared" si="572"/>
        <v/>
      </c>
      <c r="W1089" s="22" t="str">
        <f t="shared" si="573"/>
        <v/>
      </c>
      <c r="X1089" s="22" t="str">
        <f t="shared" si="574"/>
        <v/>
      </c>
      <c r="Y1089" s="22" t="str">
        <f t="shared" si="575"/>
        <v/>
      </c>
      <c r="Z1089" s="22" t="str">
        <f t="shared" si="576"/>
        <v/>
      </c>
      <c r="AA1089" s="22" t="str">
        <f t="shared" si="577"/>
        <v/>
      </c>
      <c r="AB1089" s="22">
        <f t="shared" si="578"/>
        <v>2</v>
      </c>
      <c r="AC1089" s="22">
        <f t="shared" si="579"/>
        <v>0</v>
      </c>
      <c r="AD1089" s="29">
        <f t="shared" si="580"/>
        <v>8.5299999999999994</v>
      </c>
      <c r="AE1089" s="22">
        <f t="shared" si="581"/>
        <v>9</v>
      </c>
      <c r="AF1089" s="22">
        <f t="shared" si="582"/>
        <v>0</v>
      </c>
      <c r="AG1089" s="22">
        <f t="shared" si="583"/>
        <v>0</v>
      </c>
      <c r="AH1089" s="22">
        <f t="shared" si="584"/>
        <v>0</v>
      </c>
      <c r="AI1089" s="22">
        <f t="shared" si="585"/>
        <v>0</v>
      </c>
      <c r="AJ1089" s="31">
        <f t="shared" si="586"/>
        <v>6.1</v>
      </c>
      <c r="AK1089" s="22">
        <f t="shared" si="587"/>
        <v>7</v>
      </c>
      <c r="AL1089" s="22">
        <f t="shared" si="588"/>
        <v>6</v>
      </c>
      <c r="AM1089" s="22">
        <f t="shared" si="589"/>
        <v>6</v>
      </c>
      <c r="AN1089" s="22">
        <f t="shared" si="590"/>
        <v>7</v>
      </c>
      <c r="AO1089" s="22">
        <f t="shared" si="591"/>
        <v>7</v>
      </c>
      <c r="AP1089" s="22">
        <f t="shared" si="592"/>
        <v>2</v>
      </c>
      <c r="AQ1089" s="2">
        <f t="shared" si="593"/>
        <v>0.28000000000000003</v>
      </c>
    </row>
    <row r="1090" spans="1:43" x14ac:dyDescent="0.25">
      <c r="A1090" s="26">
        <f t="shared" si="594"/>
        <v>1</v>
      </c>
      <c r="B1090" t="s">
        <v>4424</v>
      </c>
      <c r="C1090" t="s">
        <v>40</v>
      </c>
      <c r="D1090" t="s">
        <v>29</v>
      </c>
      <c r="E1090" t="s">
        <v>4425</v>
      </c>
      <c r="F1090">
        <v>2026</v>
      </c>
      <c r="G1090" t="s">
        <v>5657</v>
      </c>
      <c r="H1090" s="4">
        <v>46169</v>
      </c>
      <c r="I1090" s="4" t="str">
        <f t="shared" ref="I1090:I1153" si="595">IFERROR(INDEX(Conferences_Conference,MATCH(E1090,Conferences_Team,0)),"")</f>
        <v>SoCon</v>
      </c>
      <c r="J1090" s="2">
        <f t="shared" ref="J1090:J1153" si="596">IFERROR(INDEX(Stats_Hit_AVG,MATCH($B1090,Stats_Hit_Player,0)),"")</f>
        <v>0.39300000000000002</v>
      </c>
      <c r="K1090" s="2">
        <f t="shared" ref="K1090:K1153" si="597">IFERROR(INDEX(Stats_Hit_OBP,MATCH($B1090,Stats_Hit_Player,0)),"")</f>
        <v>0.47499999999999998</v>
      </c>
      <c r="L1090" s="2">
        <f t="shared" ref="L1090:L1153" si="598">IFERROR(INDEX(Stats_Hit_SLG,MATCH($B1090,Stats_Hit_Player,0)),"")</f>
        <v>0.63100000000000001</v>
      </c>
      <c r="M1090" s="2">
        <f t="shared" ref="M1090:M1153" si="599">IFERROR(INDEX(Stats_Hit_OPS,MATCH($B1090,Stats_Hit_Player,0)),"")</f>
        <v>1.1060000000000001</v>
      </c>
      <c r="N1090" s="22" cm="1">
        <f t="array" ref="N1090">IFERROR(INDEX(Stats_Hit_GP,MATCH($B1090,Stats_Hit_Player,0)),"")</f>
        <v>55</v>
      </c>
      <c r="O1090" s="22">
        <f t="shared" ref="O1090:O1153" si="600">IFERROR(INDEX(Stats_Hit_PA,MATCH($B1090,Stats_Hit_Player,0)),"")</f>
        <v>243</v>
      </c>
      <c r="P1090" s="22">
        <f t="shared" ref="P1090:P1153" si="601">IFERROR(INDEX(Stats_Hit_AB,MATCH($B1090,Stats_Hit_Player,0)),"")</f>
        <v>206</v>
      </c>
      <c r="Q1090" s="22">
        <f t="shared" ref="Q1090:Q1153" si="602">IFERROR(INDEX(Stats_Hit_R,MATCH($B1090,Stats_Hit_Player,0)),"")</f>
        <v>42</v>
      </c>
      <c r="R1090" s="22">
        <f t="shared" ref="R1090:R1153" si="603">IFERROR(INDEX(Stats_Hit_H,MATCH($B1090,Stats_Hit_Player,0)),"")</f>
        <v>81</v>
      </c>
      <c r="S1090" s="22">
        <f t="shared" ref="S1090:S1153" si="604">IFERROR(INDEX(Stats_Hit_2B,MATCH($B1090,Stats_Hit_Player,0)),"")</f>
        <v>22</v>
      </c>
      <c r="T1090" s="22">
        <f t="shared" ref="T1090:T1153" si="605">IFERROR(INDEX(Stats_Hit_3B,MATCH($B1090,Stats_Hit_Player,0)),"")</f>
        <v>3</v>
      </c>
      <c r="U1090" s="22">
        <f t="shared" ref="U1090:U1153" si="606">IFERROR(INDEX(Stats_Hit_HR,MATCH($B1090,Stats_Hit_Player,0)),"")</f>
        <v>7</v>
      </c>
      <c r="V1090" s="22">
        <f t="shared" ref="V1090:V1153" si="607">IFERROR(INDEX(Stats_Hit_RBI,MATCH($B1090,Stats_Hit_Player,0)),"")</f>
        <v>47</v>
      </c>
      <c r="W1090" s="22">
        <f t="shared" ref="W1090:W1153" si="608">IFERROR(INDEX(Stats_Hit_HBP,MATCH($B1090,Stats_Hit_Player,0)),"")</f>
        <v>5</v>
      </c>
      <c r="X1090" s="22">
        <f t="shared" ref="X1090:X1153" si="609">IFERROR(INDEX(Stats_Hit_BB,MATCH($B1090,Stats_Hit_Player,0)),"")</f>
        <v>29</v>
      </c>
      <c r="Y1090" s="22">
        <f t="shared" ref="Y1090:Y1153" si="610">IFERROR(INDEX(Stats_Hit_K,MATCH($B1090,Stats_Hit_Player,0)),"")</f>
        <v>36</v>
      </c>
      <c r="Z1090" s="22">
        <f t="shared" ref="Z1090:Z1153" si="611">IFERROR(INDEX(Stats_Hit_SB,MATCH($B1090,Stats_Hit_Player,0)),"")</f>
        <v>5</v>
      </c>
      <c r="AA1090" s="22">
        <f t="shared" ref="AA1090:AA1153" si="612">IFERROR(INDEX(Stats_Hit_CS,MATCH($B1090,Stats_Hit_Player,0)),"")</f>
        <v>3</v>
      </c>
      <c r="AB1090" s="22" t="str">
        <f t="shared" ref="AB1090:AB1153" si="613">IFERROR(INDEX(Stats_Pitch_Win,MATCH($B1090,Stats_Pitch_Player,0)),"")</f>
        <v/>
      </c>
      <c r="AC1090" s="22" t="str">
        <f t="shared" ref="AC1090:AC1153" si="614">IFERROR(INDEX(Stats_Pitch_Loss,MATCH($B1090,Stats_Pitch_Player,0)),"")</f>
        <v/>
      </c>
      <c r="AD1090" s="29" t="str">
        <f t="shared" ref="AD1090:AD1153" si="615">IFERROR(INDEX(Stats_Pitch_ERA,MATCH($B1090,Stats_Pitch_Player,0)),"")</f>
        <v/>
      </c>
      <c r="AE1090" s="22" t="str">
        <f t="shared" ref="AE1090:AE1153" si="616">IFERROR(INDEX(Stats_Pitch_App,MATCH($B1090,Stats_Pitch_Player,0)),"")</f>
        <v/>
      </c>
      <c r="AF1090" s="22" t="str">
        <f t="shared" ref="AF1090:AF1153" si="617">IFERROR(INDEX(Stats_Pitch_GS,MATCH($B1090,Stats_Pitch_Player,0)),"")</f>
        <v/>
      </c>
      <c r="AG1090" s="22" t="str">
        <f t="shared" ref="AG1090:AG1153" si="618">IFERROR(INDEX(Stats_Pitch_CG,MATCH($B1090,Stats_Pitch_Player,0)),"")</f>
        <v/>
      </c>
      <c r="AH1090" s="22" t="str">
        <f t="shared" ref="AH1090:AH1153" si="619">IFERROR(INDEX(Stats_Pitch_SHO,MATCH($B1090,Stats_Pitch_Player,0)),"")</f>
        <v/>
      </c>
      <c r="AI1090" s="22" t="str">
        <f t="shared" ref="AI1090:AI1153" si="620">IFERROR(INDEX(Stats_Pitch_SV,MATCH($B1090,Stats_Pitch_Player,0)),"")</f>
        <v/>
      </c>
      <c r="AJ1090" s="31" t="str">
        <f t="shared" ref="AJ1090:AJ1153" si="621">IFERROR(INDEX(Stats_Pitch_IP,MATCH($B1090,Stats_Pitch_Player,0)),"")</f>
        <v/>
      </c>
      <c r="AK1090" s="22" t="str">
        <f t="shared" ref="AK1090:AK1153" si="622">IFERROR(INDEX(Stats_Pitch_H,MATCH($B1090,Stats_Pitch_Player,0)),"")</f>
        <v/>
      </c>
      <c r="AL1090" s="22" t="str">
        <f t="shared" ref="AL1090:AL1153" si="623">IFERROR(INDEX(Stats_Pitch_R,MATCH($B1090,Stats_Pitch_Player,0)),"")</f>
        <v/>
      </c>
      <c r="AM1090" s="22" t="str">
        <f t="shared" ref="AM1090:AM1153" si="624">IFERROR(INDEX(Stats_Pitch_ER,MATCH($B1090,Stats_Pitch_Player,0)),"")</f>
        <v/>
      </c>
      <c r="AN1090" s="22" t="str">
        <f t="shared" ref="AN1090:AN1153" si="625">IFERROR(INDEX(Stats_Pitch_BB,MATCH($B1090,Stats_Pitch_Player,0)),"")</f>
        <v/>
      </c>
      <c r="AO1090" s="22" t="str">
        <f t="shared" ref="AO1090:AO1153" si="626">IFERROR(INDEX(Stats_Pitch_K,MATCH($B1090,Stats_Pitch_Player,0)),"")</f>
        <v/>
      </c>
      <c r="AP1090" s="22" t="str">
        <f t="shared" ref="AP1090:AP1153" si="627">IFERROR(INDEX(Stats_Pitch_HBP,MATCH($B1090,Stats_Pitch_Player,0)),"")</f>
        <v/>
      </c>
      <c r="AQ1090" s="2" t="str">
        <f t="shared" ref="AQ1090:AQ1153" si="628">IFERROR(INDEX(Stats_Pitch_BA,MATCH($B1090,Stats_Pitch_Player,0)),"")</f>
        <v/>
      </c>
    </row>
    <row r="1091" spans="1:43" x14ac:dyDescent="0.25">
      <c r="A1091" s="26" t="str">
        <f t="shared" ref="A1091:A1154" si="629">IF(OR(D1091="SR", D1091="GR"), 1, "")</f>
        <v/>
      </c>
      <c r="B1091" t="s">
        <v>6973</v>
      </c>
      <c r="C1091" t="s">
        <v>64</v>
      </c>
      <c r="D1091" t="s">
        <v>37</v>
      </c>
      <c r="E1091" t="s">
        <v>3098</v>
      </c>
      <c r="F1091">
        <v>2026</v>
      </c>
      <c r="G1091" t="s">
        <v>5657</v>
      </c>
      <c r="H1091" s="4">
        <v>46169</v>
      </c>
      <c r="I1091" s="4" t="str">
        <f t="shared" si="595"/>
        <v>Mid-American</v>
      </c>
      <c r="J1091" s="2" t="str">
        <f t="shared" si="596"/>
        <v/>
      </c>
      <c r="K1091" s="2" t="str">
        <f t="shared" si="597"/>
        <v/>
      </c>
      <c r="L1091" s="2" t="str">
        <f t="shared" si="598"/>
        <v/>
      </c>
      <c r="M1091" s="2" t="str">
        <f t="shared" si="599"/>
        <v/>
      </c>
      <c r="N1091" s="22" t="str" cm="1">
        <f t="array" ref="N1091">IFERROR(INDEX(Stats_Hit_GP,MATCH($B1091,Stats_Hit_Player,0)),"")</f>
        <v/>
      </c>
      <c r="O1091" s="22" t="str">
        <f t="shared" si="600"/>
        <v/>
      </c>
      <c r="P1091" s="22" t="str">
        <f t="shared" si="601"/>
        <v/>
      </c>
      <c r="Q1091" s="22" t="str">
        <f t="shared" si="602"/>
        <v/>
      </c>
      <c r="R1091" s="22" t="str">
        <f t="shared" si="603"/>
        <v/>
      </c>
      <c r="S1091" s="22" t="str">
        <f t="shared" si="604"/>
        <v/>
      </c>
      <c r="T1091" s="22" t="str">
        <f t="shared" si="605"/>
        <v/>
      </c>
      <c r="U1091" s="22" t="str">
        <f t="shared" si="606"/>
        <v/>
      </c>
      <c r="V1091" s="22" t="str">
        <f t="shared" si="607"/>
        <v/>
      </c>
      <c r="W1091" s="22" t="str">
        <f t="shared" si="608"/>
        <v/>
      </c>
      <c r="X1091" s="22" t="str">
        <f t="shared" si="609"/>
        <v/>
      </c>
      <c r="Y1091" s="22" t="str">
        <f t="shared" si="610"/>
        <v/>
      </c>
      <c r="Z1091" s="22" t="str">
        <f t="shared" si="611"/>
        <v/>
      </c>
      <c r="AA1091" s="22" t="str">
        <f t="shared" si="612"/>
        <v/>
      </c>
      <c r="AB1091" s="22">
        <f t="shared" si="613"/>
        <v>3</v>
      </c>
      <c r="AC1091" s="22">
        <f t="shared" si="614"/>
        <v>0</v>
      </c>
      <c r="AD1091" s="29">
        <f t="shared" si="615"/>
        <v>5.26</v>
      </c>
      <c r="AE1091" s="22">
        <f t="shared" si="616"/>
        <v>20</v>
      </c>
      <c r="AF1091" s="22">
        <f t="shared" si="617"/>
        <v>0</v>
      </c>
      <c r="AG1091" s="22">
        <f t="shared" si="618"/>
        <v>0</v>
      </c>
      <c r="AH1091" s="22">
        <f t="shared" si="619"/>
        <v>0</v>
      </c>
      <c r="AI1091" s="22">
        <f t="shared" si="620"/>
        <v>0</v>
      </c>
      <c r="AJ1091" s="31">
        <f t="shared" si="621"/>
        <v>25.2</v>
      </c>
      <c r="AK1091" s="22">
        <f t="shared" si="622"/>
        <v>28</v>
      </c>
      <c r="AL1091" s="22">
        <f t="shared" si="623"/>
        <v>20</v>
      </c>
      <c r="AM1091" s="22">
        <f t="shared" si="624"/>
        <v>15</v>
      </c>
      <c r="AN1091" s="22">
        <f t="shared" si="625"/>
        <v>13</v>
      </c>
      <c r="AO1091" s="22">
        <f t="shared" si="626"/>
        <v>19</v>
      </c>
      <c r="AP1091" s="22">
        <f t="shared" si="627"/>
        <v>2</v>
      </c>
      <c r="AQ1091" s="2">
        <f t="shared" si="628"/>
        <v>0.27200000000000002</v>
      </c>
    </row>
    <row r="1092" spans="1:43" x14ac:dyDescent="0.25">
      <c r="A1092" s="26">
        <f t="shared" si="629"/>
        <v>1</v>
      </c>
      <c r="B1092" t="s">
        <v>190</v>
      </c>
      <c r="C1092" t="s">
        <v>27</v>
      </c>
      <c r="D1092" t="s">
        <v>29</v>
      </c>
      <c r="E1092" t="s">
        <v>183</v>
      </c>
      <c r="F1092">
        <v>2026</v>
      </c>
      <c r="G1092" t="s">
        <v>5657</v>
      </c>
      <c r="H1092" s="4">
        <v>46169</v>
      </c>
      <c r="I1092" s="4" t="str">
        <f t="shared" si="595"/>
        <v>Atlantic 10</v>
      </c>
      <c r="J1092" s="2">
        <f t="shared" si="596"/>
        <v>0.33100000000000002</v>
      </c>
      <c r="K1092" s="2">
        <f t="shared" si="597"/>
        <v>0.40400000000000003</v>
      </c>
      <c r="L1092" s="2">
        <f t="shared" si="598"/>
        <v>0.45500000000000002</v>
      </c>
      <c r="M1092" s="2">
        <f t="shared" si="599"/>
        <v>0.85899999999999999</v>
      </c>
      <c r="N1092" s="22" cm="1">
        <f t="array" ref="N1092">IFERROR(INDEX(Stats_Hit_GP,MATCH($B1092,Stats_Hit_Player,0)),"")</f>
        <v>34</v>
      </c>
      <c r="O1092" s="22">
        <f t="shared" si="600"/>
        <v>137</v>
      </c>
      <c r="P1092" s="22">
        <f t="shared" si="601"/>
        <v>121</v>
      </c>
      <c r="Q1092" s="22">
        <f t="shared" si="602"/>
        <v>15</v>
      </c>
      <c r="R1092" s="22">
        <f t="shared" si="603"/>
        <v>40</v>
      </c>
      <c r="S1092" s="22">
        <f t="shared" si="604"/>
        <v>3</v>
      </c>
      <c r="T1092" s="22">
        <f t="shared" si="605"/>
        <v>3</v>
      </c>
      <c r="U1092" s="22">
        <f t="shared" si="606"/>
        <v>2</v>
      </c>
      <c r="V1092" s="22">
        <f t="shared" si="607"/>
        <v>13</v>
      </c>
      <c r="W1092" s="22">
        <f t="shared" si="608"/>
        <v>3</v>
      </c>
      <c r="X1092" s="22">
        <f t="shared" si="609"/>
        <v>12</v>
      </c>
      <c r="Y1092" s="22">
        <f t="shared" si="610"/>
        <v>19</v>
      </c>
      <c r="Z1092" s="22">
        <f t="shared" si="611"/>
        <v>7</v>
      </c>
      <c r="AA1092" s="22">
        <f t="shared" si="612"/>
        <v>1</v>
      </c>
      <c r="AB1092" s="22" t="str">
        <f t="shared" si="613"/>
        <v/>
      </c>
      <c r="AC1092" s="22" t="str">
        <f t="shared" si="614"/>
        <v/>
      </c>
      <c r="AD1092" s="29" t="str">
        <f t="shared" si="615"/>
        <v/>
      </c>
      <c r="AE1092" s="22" t="str">
        <f t="shared" si="616"/>
        <v/>
      </c>
      <c r="AF1092" s="22" t="str">
        <f t="shared" si="617"/>
        <v/>
      </c>
      <c r="AG1092" s="22" t="str">
        <f t="shared" si="618"/>
        <v/>
      </c>
      <c r="AH1092" s="22" t="str">
        <f t="shared" si="619"/>
        <v/>
      </c>
      <c r="AI1092" s="22" t="str">
        <f t="shared" si="620"/>
        <v/>
      </c>
      <c r="AJ1092" s="31" t="str">
        <f t="shared" si="621"/>
        <v/>
      </c>
      <c r="AK1092" s="22" t="str">
        <f t="shared" si="622"/>
        <v/>
      </c>
      <c r="AL1092" s="22" t="str">
        <f t="shared" si="623"/>
        <v/>
      </c>
      <c r="AM1092" s="22" t="str">
        <f t="shared" si="624"/>
        <v/>
      </c>
      <c r="AN1092" s="22" t="str">
        <f t="shared" si="625"/>
        <v/>
      </c>
      <c r="AO1092" s="22" t="str">
        <f t="shared" si="626"/>
        <v/>
      </c>
      <c r="AP1092" s="22" t="str">
        <f t="shared" si="627"/>
        <v/>
      </c>
      <c r="AQ1092" s="2" t="str">
        <f t="shared" si="628"/>
        <v/>
      </c>
    </row>
    <row r="1093" spans="1:43" x14ac:dyDescent="0.25">
      <c r="A1093" s="26" t="str">
        <f t="shared" si="629"/>
        <v/>
      </c>
      <c r="B1093" t="s">
        <v>3114</v>
      </c>
      <c r="C1093" t="s">
        <v>33</v>
      </c>
      <c r="D1093" t="s">
        <v>37</v>
      </c>
      <c r="E1093" t="s">
        <v>3115</v>
      </c>
      <c r="F1093">
        <v>2026</v>
      </c>
      <c r="G1093" t="s">
        <v>5657</v>
      </c>
      <c r="H1093" s="4">
        <v>46169</v>
      </c>
      <c r="I1093" s="4" t="str">
        <f t="shared" si="595"/>
        <v>Mid-American</v>
      </c>
      <c r="J1093" s="2">
        <f t="shared" si="596"/>
        <v>0.373</v>
      </c>
      <c r="K1093" s="2">
        <f t="shared" si="597"/>
        <v>0.46700000000000003</v>
      </c>
      <c r="L1093" s="2">
        <f t="shared" si="598"/>
        <v>0.66500000000000004</v>
      </c>
      <c r="M1093" s="2">
        <f t="shared" si="599"/>
        <v>1.1319999999999999</v>
      </c>
      <c r="N1093" s="22" cm="1">
        <f t="array" ref="N1093">IFERROR(INDEX(Stats_Hit_GP,MATCH($B1093,Stats_Hit_Player,0)),"")</f>
        <v>60</v>
      </c>
      <c r="O1093" s="22">
        <f t="shared" si="600"/>
        <v>289</v>
      </c>
      <c r="P1093" s="22">
        <f t="shared" si="601"/>
        <v>236</v>
      </c>
      <c r="Q1093" s="22">
        <f t="shared" si="602"/>
        <v>65</v>
      </c>
      <c r="R1093" s="22">
        <f t="shared" si="603"/>
        <v>88</v>
      </c>
      <c r="S1093" s="22">
        <f t="shared" si="604"/>
        <v>32</v>
      </c>
      <c r="T1093" s="22">
        <f t="shared" si="605"/>
        <v>2</v>
      </c>
      <c r="U1093" s="22">
        <f t="shared" si="606"/>
        <v>11</v>
      </c>
      <c r="V1093" s="22">
        <f t="shared" si="607"/>
        <v>71</v>
      </c>
      <c r="W1093" s="22">
        <f t="shared" si="608"/>
        <v>15</v>
      </c>
      <c r="X1093" s="22">
        <f t="shared" si="609"/>
        <v>30</v>
      </c>
      <c r="Y1093" s="22">
        <f t="shared" si="610"/>
        <v>40</v>
      </c>
      <c r="Z1093" s="22">
        <f t="shared" si="611"/>
        <v>13</v>
      </c>
      <c r="AA1093" s="22">
        <f t="shared" si="612"/>
        <v>5</v>
      </c>
      <c r="AB1093" s="22" t="str">
        <f t="shared" si="613"/>
        <v/>
      </c>
      <c r="AC1093" s="22" t="str">
        <f t="shared" si="614"/>
        <v/>
      </c>
      <c r="AD1093" s="29" t="str">
        <f t="shared" si="615"/>
        <v/>
      </c>
      <c r="AE1093" s="22" t="str">
        <f t="shared" si="616"/>
        <v/>
      </c>
      <c r="AF1093" s="22" t="str">
        <f t="shared" si="617"/>
        <v/>
      </c>
      <c r="AG1093" s="22" t="str">
        <f t="shared" si="618"/>
        <v/>
      </c>
      <c r="AH1093" s="22" t="str">
        <f t="shared" si="619"/>
        <v/>
      </c>
      <c r="AI1093" s="22" t="str">
        <f t="shared" si="620"/>
        <v/>
      </c>
      <c r="AJ1093" s="31" t="str">
        <f t="shared" si="621"/>
        <v/>
      </c>
      <c r="AK1093" s="22" t="str">
        <f t="shared" si="622"/>
        <v/>
      </c>
      <c r="AL1093" s="22" t="str">
        <f t="shared" si="623"/>
        <v/>
      </c>
      <c r="AM1093" s="22" t="str">
        <f t="shared" si="624"/>
        <v/>
      </c>
      <c r="AN1093" s="22" t="str">
        <f t="shared" si="625"/>
        <v/>
      </c>
      <c r="AO1093" s="22" t="str">
        <f t="shared" si="626"/>
        <v/>
      </c>
      <c r="AP1093" s="22" t="str">
        <f t="shared" si="627"/>
        <v/>
      </c>
      <c r="AQ1093" s="2" t="str">
        <f t="shared" si="628"/>
        <v/>
      </c>
    </row>
    <row r="1094" spans="1:43" x14ac:dyDescent="0.25">
      <c r="A1094" s="26" t="str">
        <f t="shared" si="629"/>
        <v/>
      </c>
      <c r="B1094" t="s">
        <v>3947</v>
      </c>
      <c r="C1094" t="s">
        <v>27</v>
      </c>
      <c r="D1094" t="s">
        <v>37</v>
      </c>
      <c r="E1094" t="s">
        <v>5675</v>
      </c>
      <c r="F1094">
        <v>2026</v>
      </c>
      <c r="G1094" t="s">
        <v>5657</v>
      </c>
      <c r="H1094" s="4">
        <v>46169</v>
      </c>
      <c r="I1094" s="4" t="str">
        <f t="shared" si="595"/>
        <v/>
      </c>
      <c r="J1094" s="2">
        <f t="shared" si="596"/>
        <v>0.33300000000000002</v>
      </c>
      <c r="K1094" s="2">
        <f t="shared" si="597"/>
        <v>0.432</v>
      </c>
      <c r="L1094" s="2">
        <f t="shared" si="598"/>
        <v>0.56200000000000006</v>
      </c>
      <c r="M1094" s="2">
        <f t="shared" si="599"/>
        <v>0.99399999999999999</v>
      </c>
      <c r="N1094" s="22" cm="1">
        <f t="array" ref="N1094">IFERROR(INDEX(Stats_Hit_GP,MATCH($B1094,Stats_Hit_Player,0)),"")</f>
        <v>48</v>
      </c>
      <c r="O1094" s="22">
        <f t="shared" si="600"/>
        <v>194</v>
      </c>
      <c r="P1094" s="22">
        <f t="shared" si="601"/>
        <v>162</v>
      </c>
      <c r="Q1094" s="22">
        <f t="shared" si="602"/>
        <v>44</v>
      </c>
      <c r="R1094" s="22">
        <f t="shared" si="603"/>
        <v>54</v>
      </c>
      <c r="S1094" s="22">
        <f t="shared" si="604"/>
        <v>12</v>
      </c>
      <c r="T1094" s="22">
        <f t="shared" si="605"/>
        <v>2</v>
      </c>
      <c r="U1094" s="22">
        <f t="shared" si="606"/>
        <v>7</v>
      </c>
      <c r="V1094" s="22">
        <f t="shared" si="607"/>
        <v>31</v>
      </c>
      <c r="W1094" s="22">
        <f t="shared" si="608"/>
        <v>6</v>
      </c>
      <c r="X1094" s="22">
        <f t="shared" si="609"/>
        <v>23</v>
      </c>
      <c r="Y1094" s="22">
        <f t="shared" si="610"/>
        <v>41</v>
      </c>
      <c r="Z1094" s="22">
        <f t="shared" si="611"/>
        <v>12</v>
      </c>
      <c r="AA1094" s="22">
        <f t="shared" si="612"/>
        <v>2</v>
      </c>
      <c r="AB1094" s="22">
        <f t="shared" si="613"/>
        <v>0</v>
      </c>
      <c r="AC1094" s="22">
        <f t="shared" si="614"/>
        <v>0</v>
      </c>
      <c r="AD1094" s="29">
        <f t="shared" si="615"/>
        <v>0</v>
      </c>
      <c r="AE1094" s="22">
        <f t="shared" si="616"/>
        <v>2</v>
      </c>
      <c r="AF1094" s="22">
        <f t="shared" si="617"/>
        <v>1</v>
      </c>
      <c r="AG1094" s="22">
        <f t="shared" si="618"/>
        <v>0</v>
      </c>
      <c r="AH1094" s="22">
        <f t="shared" si="619"/>
        <v>0</v>
      </c>
      <c r="AI1094" s="22">
        <f t="shared" si="620"/>
        <v>0</v>
      </c>
      <c r="AJ1094" s="31">
        <f t="shared" si="621"/>
        <v>2</v>
      </c>
      <c r="AK1094" s="22">
        <f t="shared" si="622"/>
        <v>2</v>
      </c>
      <c r="AL1094" s="22">
        <f t="shared" si="623"/>
        <v>0</v>
      </c>
      <c r="AM1094" s="22">
        <f t="shared" si="624"/>
        <v>0</v>
      </c>
      <c r="AN1094" s="22">
        <f t="shared" si="625"/>
        <v>0</v>
      </c>
      <c r="AO1094" s="22">
        <f t="shared" si="626"/>
        <v>2</v>
      </c>
      <c r="AP1094" s="22">
        <f t="shared" si="627"/>
        <v>0</v>
      </c>
      <c r="AQ1094" s="2">
        <f t="shared" si="628"/>
        <v>0.28599999999999998</v>
      </c>
    </row>
    <row r="1095" spans="1:43" x14ac:dyDescent="0.25">
      <c r="A1095" s="26">
        <f t="shared" si="629"/>
        <v>1</v>
      </c>
      <c r="B1095" t="s">
        <v>1590</v>
      </c>
      <c r="C1095" t="s">
        <v>33</v>
      </c>
      <c r="D1095" t="s">
        <v>29</v>
      </c>
      <c r="E1095" t="s">
        <v>1583</v>
      </c>
      <c r="F1095">
        <v>2026</v>
      </c>
      <c r="G1095" t="s">
        <v>5657</v>
      </c>
      <c r="H1095" s="4">
        <v>46169</v>
      </c>
      <c r="I1095" s="4" t="str">
        <f t="shared" si="595"/>
        <v>Big South</v>
      </c>
      <c r="J1095" s="2">
        <f t="shared" si="596"/>
        <v>0.26</v>
      </c>
      <c r="K1095" s="2">
        <f t="shared" si="597"/>
        <v>0.33900000000000002</v>
      </c>
      <c r="L1095" s="2">
        <f t="shared" si="598"/>
        <v>0.3</v>
      </c>
      <c r="M1095" s="2">
        <f t="shared" si="599"/>
        <v>0.63900000000000001</v>
      </c>
      <c r="N1095" s="22" cm="1">
        <f t="array" ref="N1095">IFERROR(INDEX(Stats_Hit_GP,MATCH($B1095,Stats_Hit_Player,0)),"")</f>
        <v>33</v>
      </c>
      <c r="O1095" s="22">
        <f t="shared" si="600"/>
        <v>120</v>
      </c>
      <c r="P1095" s="22">
        <f t="shared" si="601"/>
        <v>100</v>
      </c>
      <c r="Q1095" s="22">
        <f t="shared" si="602"/>
        <v>16</v>
      </c>
      <c r="R1095" s="22">
        <f t="shared" si="603"/>
        <v>26</v>
      </c>
      <c r="S1095" s="22">
        <f t="shared" si="604"/>
        <v>2</v>
      </c>
      <c r="T1095" s="22">
        <f t="shared" si="605"/>
        <v>1</v>
      </c>
      <c r="U1095" s="22">
        <f t="shared" si="606"/>
        <v>0</v>
      </c>
      <c r="V1095" s="22">
        <f t="shared" si="607"/>
        <v>14</v>
      </c>
      <c r="W1095" s="22">
        <f t="shared" si="608"/>
        <v>2</v>
      </c>
      <c r="X1095" s="22">
        <f t="shared" si="609"/>
        <v>11</v>
      </c>
      <c r="Y1095" s="22">
        <f t="shared" si="610"/>
        <v>17</v>
      </c>
      <c r="Z1095" s="22">
        <f t="shared" si="611"/>
        <v>7</v>
      </c>
      <c r="AA1095" s="22">
        <f t="shared" si="612"/>
        <v>3</v>
      </c>
      <c r="AB1095" s="22" t="str">
        <f t="shared" si="613"/>
        <v/>
      </c>
      <c r="AC1095" s="22" t="str">
        <f t="shared" si="614"/>
        <v/>
      </c>
      <c r="AD1095" s="29" t="str">
        <f t="shared" si="615"/>
        <v/>
      </c>
      <c r="AE1095" s="22" t="str">
        <f t="shared" si="616"/>
        <v/>
      </c>
      <c r="AF1095" s="22" t="str">
        <f t="shared" si="617"/>
        <v/>
      </c>
      <c r="AG1095" s="22" t="str">
        <f t="shared" si="618"/>
        <v/>
      </c>
      <c r="AH1095" s="22" t="str">
        <f t="shared" si="619"/>
        <v/>
      </c>
      <c r="AI1095" s="22" t="str">
        <f t="shared" si="620"/>
        <v/>
      </c>
      <c r="AJ1095" s="31" t="str">
        <f t="shared" si="621"/>
        <v/>
      </c>
      <c r="AK1095" s="22" t="str">
        <f t="shared" si="622"/>
        <v/>
      </c>
      <c r="AL1095" s="22" t="str">
        <f t="shared" si="623"/>
        <v/>
      </c>
      <c r="AM1095" s="22" t="str">
        <f t="shared" si="624"/>
        <v/>
      </c>
      <c r="AN1095" s="22" t="str">
        <f t="shared" si="625"/>
        <v/>
      </c>
      <c r="AO1095" s="22" t="str">
        <f t="shared" si="626"/>
        <v/>
      </c>
      <c r="AP1095" s="22" t="str">
        <f t="shared" si="627"/>
        <v/>
      </c>
      <c r="AQ1095" s="2" t="str">
        <f t="shared" si="628"/>
        <v/>
      </c>
    </row>
    <row r="1096" spans="1:43" x14ac:dyDescent="0.25">
      <c r="A1096" s="26" t="str">
        <f t="shared" si="629"/>
        <v/>
      </c>
      <c r="B1096" t="s">
        <v>6974</v>
      </c>
      <c r="C1096" t="s">
        <v>64</v>
      </c>
      <c r="D1096" t="s">
        <v>37</v>
      </c>
      <c r="E1096" t="s">
        <v>5582</v>
      </c>
      <c r="F1096">
        <v>2026</v>
      </c>
      <c r="G1096" t="s">
        <v>5657</v>
      </c>
      <c r="H1096" s="4">
        <v>46169</v>
      </c>
      <c r="I1096" s="4" t="str">
        <f t="shared" si="595"/>
        <v>West Coast</v>
      </c>
      <c r="J1096" s="2" t="str">
        <f t="shared" si="596"/>
        <v/>
      </c>
      <c r="K1096" s="2" t="str">
        <f t="shared" si="597"/>
        <v/>
      </c>
      <c r="L1096" s="2" t="str">
        <f t="shared" si="598"/>
        <v/>
      </c>
      <c r="M1096" s="2" t="str">
        <f t="shared" si="599"/>
        <v/>
      </c>
      <c r="N1096" s="22" t="str" cm="1">
        <f t="array" ref="N1096">IFERROR(INDEX(Stats_Hit_GP,MATCH($B1096,Stats_Hit_Player,0)),"")</f>
        <v/>
      </c>
      <c r="O1096" s="22" t="str">
        <f t="shared" si="600"/>
        <v/>
      </c>
      <c r="P1096" s="22" t="str">
        <f t="shared" si="601"/>
        <v/>
      </c>
      <c r="Q1096" s="22" t="str">
        <f t="shared" si="602"/>
        <v/>
      </c>
      <c r="R1096" s="22" t="str">
        <f t="shared" si="603"/>
        <v/>
      </c>
      <c r="S1096" s="22" t="str">
        <f t="shared" si="604"/>
        <v/>
      </c>
      <c r="T1096" s="22" t="str">
        <f t="shared" si="605"/>
        <v/>
      </c>
      <c r="U1096" s="22" t="str">
        <f t="shared" si="606"/>
        <v/>
      </c>
      <c r="V1096" s="22" t="str">
        <f t="shared" si="607"/>
        <v/>
      </c>
      <c r="W1096" s="22" t="str">
        <f t="shared" si="608"/>
        <v/>
      </c>
      <c r="X1096" s="22" t="str">
        <f t="shared" si="609"/>
        <v/>
      </c>
      <c r="Y1096" s="22" t="str">
        <f t="shared" si="610"/>
        <v/>
      </c>
      <c r="Z1096" s="22" t="str">
        <f t="shared" si="611"/>
        <v/>
      </c>
      <c r="AA1096" s="22" t="str">
        <f t="shared" si="612"/>
        <v/>
      </c>
      <c r="AB1096" s="22">
        <f t="shared" si="613"/>
        <v>0</v>
      </c>
      <c r="AC1096" s="22">
        <f t="shared" si="614"/>
        <v>0</v>
      </c>
      <c r="AD1096" s="29">
        <f t="shared" si="615"/>
        <v>0</v>
      </c>
      <c r="AE1096" s="22">
        <f t="shared" si="616"/>
        <v>1</v>
      </c>
      <c r="AF1096" s="22">
        <f t="shared" si="617"/>
        <v>0</v>
      </c>
      <c r="AG1096" s="22">
        <f t="shared" si="618"/>
        <v>0</v>
      </c>
      <c r="AH1096" s="22">
        <f t="shared" si="619"/>
        <v>0</v>
      </c>
      <c r="AI1096" s="22">
        <f t="shared" si="620"/>
        <v>0</v>
      </c>
      <c r="AJ1096" s="31">
        <f t="shared" si="621"/>
        <v>1</v>
      </c>
      <c r="AK1096" s="22">
        <f t="shared" si="622"/>
        <v>0</v>
      </c>
      <c r="AL1096" s="22">
        <f t="shared" si="623"/>
        <v>0</v>
      </c>
      <c r="AM1096" s="22">
        <f t="shared" si="624"/>
        <v>0</v>
      </c>
      <c r="AN1096" s="22">
        <f t="shared" si="625"/>
        <v>2</v>
      </c>
      <c r="AO1096" s="22">
        <f t="shared" si="626"/>
        <v>0</v>
      </c>
      <c r="AP1096" s="22">
        <f t="shared" si="627"/>
        <v>0</v>
      </c>
      <c r="AQ1096" s="2">
        <f t="shared" si="628"/>
        <v>0</v>
      </c>
    </row>
    <row r="1097" spans="1:43" x14ac:dyDescent="0.25">
      <c r="A1097" s="26" t="str">
        <f t="shared" si="629"/>
        <v/>
      </c>
      <c r="B1097" t="s">
        <v>1331</v>
      </c>
      <c r="C1097" t="s">
        <v>44</v>
      </c>
      <c r="D1097" t="s">
        <v>37</v>
      </c>
      <c r="E1097" t="s">
        <v>1327</v>
      </c>
      <c r="F1097">
        <v>2026</v>
      </c>
      <c r="G1097" t="s">
        <v>5657</v>
      </c>
      <c r="H1097" s="4">
        <v>46169</v>
      </c>
      <c r="I1097" s="4" t="str">
        <f t="shared" si="595"/>
        <v>Big 12</v>
      </c>
      <c r="J1097" s="2">
        <f t="shared" si="596"/>
        <v>0.27100000000000002</v>
      </c>
      <c r="K1097" s="2">
        <f t="shared" si="597"/>
        <v>0.38700000000000001</v>
      </c>
      <c r="L1097" s="2">
        <f t="shared" si="598"/>
        <v>0.51200000000000001</v>
      </c>
      <c r="M1097" s="2">
        <f t="shared" si="599"/>
        <v>0.89900000000000002</v>
      </c>
      <c r="N1097" s="22" cm="1">
        <f t="array" ref="N1097">IFERROR(INDEX(Stats_Hit_GP,MATCH($B1097,Stats_Hit_Player,0)),"")</f>
        <v>51</v>
      </c>
      <c r="O1097" s="22">
        <f t="shared" si="600"/>
        <v>203</v>
      </c>
      <c r="P1097" s="22">
        <f t="shared" si="601"/>
        <v>166</v>
      </c>
      <c r="Q1097" s="22">
        <f t="shared" si="602"/>
        <v>25</v>
      </c>
      <c r="R1097" s="22">
        <f t="shared" si="603"/>
        <v>45</v>
      </c>
      <c r="S1097" s="22">
        <f t="shared" si="604"/>
        <v>13</v>
      </c>
      <c r="T1097" s="22">
        <f t="shared" si="605"/>
        <v>0</v>
      </c>
      <c r="U1097" s="22">
        <f t="shared" si="606"/>
        <v>9</v>
      </c>
      <c r="V1097" s="22">
        <f t="shared" si="607"/>
        <v>29</v>
      </c>
      <c r="W1097" s="22">
        <f t="shared" si="608"/>
        <v>9</v>
      </c>
      <c r="X1097" s="22">
        <f t="shared" si="609"/>
        <v>23</v>
      </c>
      <c r="Y1097" s="22">
        <f t="shared" si="610"/>
        <v>51</v>
      </c>
      <c r="Z1097" s="22">
        <f t="shared" si="611"/>
        <v>0</v>
      </c>
      <c r="AA1097" s="22">
        <f t="shared" si="612"/>
        <v>2</v>
      </c>
      <c r="AB1097" s="22" t="str">
        <f t="shared" si="613"/>
        <v/>
      </c>
      <c r="AC1097" s="22" t="str">
        <f t="shared" si="614"/>
        <v/>
      </c>
      <c r="AD1097" s="29" t="str">
        <f t="shared" si="615"/>
        <v/>
      </c>
      <c r="AE1097" s="22" t="str">
        <f t="shared" si="616"/>
        <v/>
      </c>
      <c r="AF1097" s="22" t="str">
        <f t="shared" si="617"/>
        <v/>
      </c>
      <c r="AG1097" s="22" t="str">
        <f t="shared" si="618"/>
        <v/>
      </c>
      <c r="AH1097" s="22" t="str">
        <f t="shared" si="619"/>
        <v/>
      </c>
      <c r="AI1097" s="22" t="str">
        <f t="shared" si="620"/>
        <v/>
      </c>
      <c r="AJ1097" s="31" t="str">
        <f t="shared" si="621"/>
        <v/>
      </c>
      <c r="AK1097" s="22" t="str">
        <f t="shared" si="622"/>
        <v/>
      </c>
      <c r="AL1097" s="22" t="str">
        <f t="shared" si="623"/>
        <v/>
      </c>
      <c r="AM1097" s="22" t="str">
        <f t="shared" si="624"/>
        <v/>
      </c>
      <c r="AN1097" s="22" t="str">
        <f t="shared" si="625"/>
        <v/>
      </c>
      <c r="AO1097" s="22" t="str">
        <f t="shared" si="626"/>
        <v/>
      </c>
      <c r="AP1097" s="22" t="str">
        <f t="shared" si="627"/>
        <v/>
      </c>
      <c r="AQ1097" s="2" t="str">
        <f t="shared" si="628"/>
        <v/>
      </c>
    </row>
    <row r="1098" spans="1:43" x14ac:dyDescent="0.25">
      <c r="A1098" s="26" t="str">
        <f t="shared" si="629"/>
        <v/>
      </c>
      <c r="B1098" t="s">
        <v>3564</v>
      </c>
      <c r="C1098" t="s">
        <v>44</v>
      </c>
      <c r="D1098" t="s">
        <v>37</v>
      </c>
      <c r="E1098" t="s">
        <v>3560</v>
      </c>
      <c r="F1098">
        <v>2026</v>
      </c>
      <c r="G1098" t="s">
        <v>5657</v>
      </c>
      <c r="H1098" s="4">
        <v>46169</v>
      </c>
      <c r="I1098" s="4" t="str">
        <f t="shared" si="595"/>
        <v>Western Athletic</v>
      </c>
      <c r="J1098" s="2">
        <f t="shared" si="596"/>
        <v>0.28699999999999998</v>
      </c>
      <c r="K1098" s="2">
        <f t="shared" si="597"/>
        <v>0.40200000000000002</v>
      </c>
      <c r="L1098" s="2">
        <f t="shared" si="598"/>
        <v>0.505</v>
      </c>
      <c r="M1098" s="2">
        <f t="shared" si="599"/>
        <v>0.90700000000000003</v>
      </c>
      <c r="N1098" s="22" cm="1">
        <f t="array" ref="N1098">IFERROR(INDEX(Stats_Hit_GP,MATCH($B1098,Stats_Hit_Player,0)),"")</f>
        <v>51</v>
      </c>
      <c r="O1098" s="22">
        <f t="shared" si="600"/>
        <v>229</v>
      </c>
      <c r="P1098" s="22">
        <f t="shared" si="601"/>
        <v>188</v>
      </c>
      <c r="Q1098" s="22">
        <f t="shared" si="602"/>
        <v>34</v>
      </c>
      <c r="R1098" s="22">
        <f t="shared" si="603"/>
        <v>54</v>
      </c>
      <c r="S1098" s="22">
        <f t="shared" si="604"/>
        <v>12</v>
      </c>
      <c r="T1098" s="22">
        <f t="shared" si="605"/>
        <v>1</v>
      </c>
      <c r="U1098" s="22">
        <f t="shared" si="606"/>
        <v>9</v>
      </c>
      <c r="V1098" s="22">
        <f t="shared" si="607"/>
        <v>32</v>
      </c>
      <c r="W1098" s="22">
        <f t="shared" si="608"/>
        <v>14</v>
      </c>
      <c r="X1098" s="22">
        <f t="shared" si="609"/>
        <v>24</v>
      </c>
      <c r="Y1098" s="22">
        <f t="shared" si="610"/>
        <v>47</v>
      </c>
      <c r="Z1098" s="22">
        <f t="shared" si="611"/>
        <v>8</v>
      </c>
      <c r="AA1098" s="22">
        <f t="shared" si="612"/>
        <v>3</v>
      </c>
      <c r="AB1098" s="22" t="str">
        <f t="shared" si="613"/>
        <v/>
      </c>
      <c r="AC1098" s="22" t="str">
        <f t="shared" si="614"/>
        <v/>
      </c>
      <c r="AD1098" s="29" t="str">
        <f t="shared" si="615"/>
        <v/>
      </c>
      <c r="AE1098" s="22" t="str">
        <f t="shared" si="616"/>
        <v/>
      </c>
      <c r="AF1098" s="22" t="str">
        <f t="shared" si="617"/>
        <v/>
      </c>
      <c r="AG1098" s="22" t="str">
        <f t="shared" si="618"/>
        <v/>
      </c>
      <c r="AH1098" s="22" t="str">
        <f t="shared" si="619"/>
        <v/>
      </c>
      <c r="AI1098" s="22" t="str">
        <f t="shared" si="620"/>
        <v/>
      </c>
      <c r="AJ1098" s="31" t="str">
        <f t="shared" si="621"/>
        <v/>
      </c>
      <c r="AK1098" s="22" t="str">
        <f t="shared" si="622"/>
        <v/>
      </c>
      <c r="AL1098" s="22" t="str">
        <f t="shared" si="623"/>
        <v/>
      </c>
      <c r="AM1098" s="22" t="str">
        <f t="shared" si="624"/>
        <v/>
      </c>
      <c r="AN1098" s="22" t="str">
        <f t="shared" si="625"/>
        <v/>
      </c>
      <c r="AO1098" s="22" t="str">
        <f t="shared" si="626"/>
        <v/>
      </c>
      <c r="AP1098" s="22" t="str">
        <f t="shared" si="627"/>
        <v/>
      </c>
      <c r="AQ1098" s="2" t="str">
        <f t="shared" si="628"/>
        <v/>
      </c>
    </row>
    <row r="1099" spans="1:43" x14ac:dyDescent="0.25">
      <c r="A1099" s="26" t="str">
        <f t="shared" si="629"/>
        <v/>
      </c>
      <c r="B1099" t="s">
        <v>6975</v>
      </c>
      <c r="C1099" t="s">
        <v>5700</v>
      </c>
      <c r="D1099" t="s">
        <v>24</v>
      </c>
      <c r="E1099" t="s">
        <v>3098</v>
      </c>
      <c r="F1099">
        <v>2026</v>
      </c>
      <c r="G1099" t="s">
        <v>5657</v>
      </c>
      <c r="H1099" s="4">
        <v>46169</v>
      </c>
      <c r="I1099" s="4" t="str">
        <f t="shared" si="595"/>
        <v>Mid-American</v>
      </c>
      <c r="J1099" s="2" t="str">
        <f t="shared" si="596"/>
        <v/>
      </c>
      <c r="K1099" s="2" t="str">
        <f t="shared" si="597"/>
        <v/>
      </c>
      <c r="L1099" s="2" t="str">
        <f t="shared" si="598"/>
        <v/>
      </c>
      <c r="M1099" s="2" t="str">
        <f t="shared" si="599"/>
        <v/>
      </c>
      <c r="N1099" s="22" t="str" cm="1">
        <f t="array" ref="N1099">IFERROR(INDEX(Stats_Hit_GP,MATCH($B1099,Stats_Hit_Player,0)),"")</f>
        <v/>
      </c>
      <c r="O1099" s="22" t="str">
        <f t="shared" si="600"/>
        <v/>
      </c>
      <c r="P1099" s="22" t="str">
        <f t="shared" si="601"/>
        <v/>
      </c>
      <c r="Q1099" s="22" t="str">
        <f t="shared" si="602"/>
        <v/>
      </c>
      <c r="R1099" s="22" t="str">
        <f t="shared" si="603"/>
        <v/>
      </c>
      <c r="S1099" s="22" t="str">
        <f t="shared" si="604"/>
        <v/>
      </c>
      <c r="T1099" s="22" t="str">
        <f t="shared" si="605"/>
        <v/>
      </c>
      <c r="U1099" s="22" t="str">
        <f t="shared" si="606"/>
        <v/>
      </c>
      <c r="V1099" s="22" t="str">
        <f t="shared" si="607"/>
        <v/>
      </c>
      <c r="W1099" s="22" t="str">
        <f t="shared" si="608"/>
        <v/>
      </c>
      <c r="X1099" s="22" t="str">
        <f t="shared" si="609"/>
        <v/>
      </c>
      <c r="Y1099" s="22" t="str">
        <f t="shared" si="610"/>
        <v/>
      </c>
      <c r="Z1099" s="22" t="str">
        <f t="shared" si="611"/>
        <v/>
      </c>
      <c r="AA1099" s="22" t="str">
        <f t="shared" si="612"/>
        <v/>
      </c>
      <c r="AB1099" s="22" t="str">
        <f t="shared" si="613"/>
        <v/>
      </c>
      <c r="AC1099" s="22" t="str">
        <f t="shared" si="614"/>
        <v/>
      </c>
      <c r="AD1099" s="29" t="str">
        <f t="shared" si="615"/>
        <v/>
      </c>
      <c r="AE1099" s="22" t="str">
        <f t="shared" si="616"/>
        <v/>
      </c>
      <c r="AF1099" s="22" t="str">
        <f t="shared" si="617"/>
        <v/>
      </c>
      <c r="AG1099" s="22" t="str">
        <f t="shared" si="618"/>
        <v/>
      </c>
      <c r="AH1099" s="22" t="str">
        <f t="shared" si="619"/>
        <v/>
      </c>
      <c r="AI1099" s="22" t="str">
        <f t="shared" si="620"/>
        <v/>
      </c>
      <c r="AJ1099" s="31" t="str">
        <f t="shared" si="621"/>
        <v/>
      </c>
      <c r="AK1099" s="22" t="str">
        <f t="shared" si="622"/>
        <v/>
      </c>
      <c r="AL1099" s="22" t="str">
        <f t="shared" si="623"/>
        <v/>
      </c>
      <c r="AM1099" s="22" t="str">
        <f t="shared" si="624"/>
        <v/>
      </c>
      <c r="AN1099" s="22" t="str">
        <f t="shared" si="625"/>
        <v/>
      </c>
      <c r="AO1099" s="22" t="str">
        <f t="shared" si="626"/>
        <v/>
      </c>
      <c r="AP1099" s="22" t="str">
        <f t="shared" si="627"/>
        <v/>
      </c>
      <c r="AQ1099" s="2" t="str">
        <f t="shared" si="628"/>
        <v/>
      </c>
    </row>
    <row r="1100" spans="1:43" x14ac:dyDescent="0.25">
      <c r="A1100" s="26" t="str">
        <f t="shared" si="629"/>
        <v/>
      </c>
      <c r="B1100" t="s">
        <v>6976</v>
      </c>
      <c r="C1100" t="s">
        <v>64</v>
      </c>
      <c r="D1100" t="s">
        <v>37</v>
      </c>
      <c r="E1100" t="s">
        <v>3115</v>
      </c>
      <c r="F1100">
        <v>2026</v>
      </c>
      <c r="G1100" t="s">
        <v>5657</v>
      </c>
      <c r="H1100" s="4">
        <v>46169</v>
      </c>
      <c r="I1100" s="4" t="str">
        <f t="shared" si="595"/>
        <v>Mid-American</v>
      </c>
      <c r="J1100" s="2" t="str">
        <f t="shared" si="596"/>
        <v/>
      </c>
      <c r="K1100" s="2" t="str">
        <f t="shared" si="597"/>
        <v/>
      </c>
      <c r="L1100" s="2" t="str">
        <f t="shared" si="598"/>
        <v/>
      </c>
      <c r="M1100" s="2" t="str">
        <f t="shared" si="599"/>
        <v/>
      </c>
      <c r="N1100" s="22" t="str" cm="1">
        <f t="array" ref="N1100">IFERROR(INDEX(Stats_Hit_GP,MATCH($B1100,Stats_Hit_Player,0)),"")</f>
        <v/>
      </c>
      <c r="O1100" s="22" t="str">
        <f t="shared" si="600"/>
        <v/>
      </c>
      <c r="P1100" s="22" t="str">
        <f t="shared" si="601"/>
        <v/>
      </c>
      <c r="Q1100" s="22" t="str">
        <f t="shared" si="602"/>
        <v/>
      </c>
      <c r="R1100" s="22" t="str">
        <f t="shared" si="603"/>
        <v/>
      </c>
      <c r="S1100" s="22" t="str">
        <f t="shared" si="604"/>
        <v/>
      </c>
      <c r="T1100" s="22" t="str">
        <f t="shared" si="605"/>
        <v/>
      </c>
      <c r="U1100" s="22" t="str">
        <f t="shared" si="606"/>
        <v/>
      </c>
      <c r="V1100" s="22" t="str">
        <f t="shared" si="607"/>
        <v/>
      </c>
      <c r="W1100" s="22" t="str">
        <f t="shared" si="608"/>
        <v/>
      </c>
      <c r="X1100" s="22" t="str">
        <f t="shared" si="609"/>
        <v/>
      </c>
      <c r="Y1100" s="22" t="str">
        <f t="shared" si="610"/>
        <v/>
      </c>
      <c r="Z1100" s="22" t="str">
        <f t="shared" si="611"/>
        <v/>
      </c>
      <c r="AA1100" s="22" t="str">
        <f t="shared" si="612"/>
        <v/>
      </c>
      <c r="AB1100" s="22">
        <f t="shared" si="613"/>
        <v>3</v>
      </c>
      <c r="AC1100" s="22">
        <f t="shared" si="614"/>
        <v>3</v>
      </c>
      <c r="AD1100" s="29">
        <f t="shared" si="615"/>
        <v>7.15</v>
      </c>
      <c r="AE1100" s="22">
        <f t="shared" si="616"/>
        <v>15</v>
      </c>
      <c r="AF1100" s="22">
        <f t="shared" si="617"/>
        <v>5</v>
      </c>
      <c r="AG1100" s="22">
        <f t="shared" si="618"/>
        <v>0</v>
      </c>
      <c r="AH1100" s="22">
        <f t="shared" si="619"/>
        <v>0</v>
      </c>
      <c r="AI1100" s="22">
        <f t="shared" si="620"/>
        <v>1</v>
      </c>
      <c r="AJ1100" s="31">
        <f t="shared" si="621"/>
        <v>22.2</v>
      </c>
      <c r="AK1100" s="22">
        <f t="shared" si="622"/>
        <v>33</v>
      </c>
      <c r="AL1100" s="22">
        <f t="shared" si="623"/>
        <v>25</v>
      </c>
      <c r="AM1100" s="22">
        <f t="shared" si="624"/>
        <v>18</v>
      </c>
      <c r="AN1100" s="22">
        <f t="shared" si="625"/>
        <v>19</v>
      </c>
      <c r="AO1100" s="22">
        <f t="shared" si="626"/>
        <v>19</v>
      </c>
      <c r="AP1100" s="22">
        <f t="shared" si="627"/>
        <v>5</v>
      </c>
      <c r="AQ1100" s="2">
        <f t="shared" si="628"/>
        <v>0.32</v>
      </c>
    </row>
    <row r="1101" spans="1:43" x14ac:dyDescent="0.25">
      <c r="A1101" s="26" t="str">
        <f t="shared" si="629"/>
        <v/>
      </c>
      <c r="B1101" t="s">
        <v>6977</v>
      </c>
      <c r="C1101" t="s">
        <v>64</v>
      </c>
      <c r="D1101" t="s">
        <v>37</v>
      </c>
      <c r="E1101" t="s">
        <v>1528</v>
      </c>
      <c r="F1101">
        <v>2026</v>
      </c>
      <c r="G1101" t="s">
        <v>5657</v>
      </c>
      <c r="H1101" s="4">
        <v>46169</v>
      </c>
      <c r="I1101" s="4" t="str">
        <f t="shared" si="595"/>
        <v>Big South</v>
      </c>
      <c r="J1101" s="2" t="str">
        <f t="shared" si="596"/>
        <v/>
      </c>
      <c r="K1101" s="2" t="str">
        <f t="shared" si="597"/>
        <v/>
      </c>
      <c r="L1101" s="2" t="str">
        <f t="shared" si="598"/>
        <v/>
      </c>
      <c r="M1101" s="2" t="str">
        <f t="shared" si="599"/>
        <v/>
      </c>
      <c r="N1101" s="22" t="str" cm="1">
        <f t="array" ref="N1101">IFERROR(INDEX(Stats_Hit_GP,MATCH($B1101,Stats_Hit_Player,0)),"")</f>
        <v/>
      </c>
      <c r="O1101" s="22" t="str">
        <f t="shared" si="600"/>
        <v/>
      </c>
      <c r="P1101" s="22" t="str">
        <f t="shared" si="601"/>
        <v/>
      </c>
      <c r="Q1101" s="22" t="str">
        <f t="shared" si="602"/>
        <v/>
      </c>
      <c r="R1101" s="22" t="str">
        <f t="shared" si="603"/>
        <v/>
      </c>
      <c r="S1101" s="22" t="str">
        <f t="shared" si="604"/>
        <v/>
      </c>
      <c r="T1101" s="22" t="str">
        <f t="shared" si="605"/>
        <v/>
      </c>
      <c r="U1101" s="22" t="str">
        <f t="shared" si="606"/>
        <v/>
      </c>
      <c r="V1101" s="22" t="str">
        <f t="shared" si="607"/>
        <v/>
      </c>
      <c r="W1101" s="22" t="str">
        <f t="shared" si="608"/>
        <v/>
      </c>
      <c r="X1101" s="22" t="str">
        <f t="shared" si="609"/>
        <v/>
      </c>
      <c r="Y1101" s="22" t="str">
        <f t="shared" si="610"/>
        <v/>
      </c>
      <c r="Z1101" s="22" t="str">
        <f t="shared" si="611"/>
        <v/>
      </c>
      <c r="AA1101" s="22" t="str">
        <f t="shared" si="612"/>
        <v/>
      </c>
      <c r="AB1101" s="22">
        <f t="shared" si="613"/>
        <v>1</v>
      </c>
      <c r="AC1101" s="22">
        <f t="shared" si="614"/>
        <v>0</v>
      </c>
      <c r="AD1101" s="29">
        <f t="shared" si="615"/>
        <v>10.57</v>
      </c>
      <c r="AE1101" s="22">
        <f t="shared" si="616"/>
        <v>7</v>
      </c>
      <c r="AF1101" s="22">
        <f t="shared" si="617"/>
        <v>0</v>
      </c>
      <c r="AG1101" s="22">
        <f t="shared" si="618"/>
        <v>0</v>
      </c>
      <c r="AH1101" s="22">
        <f t="shared" si="619"/>
        <v>0</v>
      </c>
      <c r="AI1101" s="22">
        <f t="shared" si="620"/>
        <v>0</v>
      </c>
      <c r="AJ1101" s="31">
        <f t="shared" si="621"/>
        <v>7.2</v>
      </c>
      <c r="AK1101" s="22">
        <f t="shared" si="622"/>
        <v>11</v>
      </c>
      <c r="AL1101" s="22">
        <f t="shared" si="623"/>
        <v>9</v>
      </c>
      <c r="AM1101" s="22">
        <f t="shared" si="624"/>
        <v>9</v>
      </c>
      <c r="AN1101" s="22">
        <f t="shared" si="625"/>
        <v>1</v>
      </c>
      <c r="AO1101" s="22">
        <f t="shared" si="626"/>
        <v>2</v>
      </c>
      <c r="AP1101" s="22">
        <f t="shared" si="627"/>
        <v>4</v>
      </c>
      <c r="AQ1101" s="2">
        <f t="shared" si="628"/>
        <v>0.34399999999999997</v>
      </c>
    </row>
    <row r="1102" spans="1:43" x14ac:dyDescent="0.25">
      <c r="A1102" s="26">
        <f t="shared" si="629"/>
        <v>1</v>
      </c>
      <c r="B1102" t="s">
        <v>6978</v>
      </c>
      <c r="C1102" t="s">
        <v>64</v>
      </c>
      <c r="D1102" t="s">
        <v>29</v>
      </c>
      <c r="E1102" t="s">
        <v>1528</v>
      </c>
      <c r="F1102">
        <v>2026</v>
      </c>
      <c r="G1102" t="s">
        <v>5657</v>
      </c>
      <c r="H1102" s="4">
        <v>46169</v>
      </c>
      <c r="I1102" s="4" t="str">
        <f t="shared" si="595"/>
        <v>Big South</v>
      </c>
      <c r="J1102" s="2" t="str">
        <f t="shared" si="596"/>
        <v/>
      </c>
      <c r="K1102" s="2" t="str">
        <f t="shared" si="597"/>
        <v/>
      </c>
      <c r="L1102" s="2" t="str">
        <f t="shared" si="598"/>
        <v/>
      </c>
      <c r="M1102" s="2" t="str">
        <f t="shared" si="599"/>
        <v/>
      </c>
      <c r="N1102" s="22" t="str" cm="1">
        <f t="array" ref="N1102">IFERROR(INDEX(Stats_Hit_GP,MATCH($B1102,Stats_Hit_Player,0)),"")</f>
        <v/>
      </c>
      <c r="O1102" s="22" t="str">
        <f t="shared" si="600"/>
        <v/>
      </c>
      <c r="P1102" s="22" t="str">
        <f t="shared" si="601"/>
        <v/>
      </c>
      <c r="Q1102" s="22" t="str">
        <f t="shared" si="602"/>
        <v/>
      </c>
      <c r="R1102" s="22" t="str">
        <f t="shared" si="603"/>
        <v/>
      </c>
      <c r="S1102" s="22" t="str">
        <f t="shared" si="604"/>
        <v/>
      </c>
      <c r="T1102" s="22" t="str">
        <f t="shared" si="605"/>
        <v/>
      </c>
      <c r="U1102" s="22" t="str">
        <f t="shared" si="606"/>
        <v/>
      </c>
      <c r="V1102" s="22" t="str">
        <f t="shared" si="607"/>
        <v/>
      </c>
      <c r="W1102" s="22" t="str">
        <f t="shared" si="608"/>
        <v/>
      </c>
      <c r="X1102" s="22" t="str">
        <f t="shared" si="609"/>
        <v/>
      </c>
      <c r="Y1102" s="22" t="str">
        <f t="shared" si="610"/>
        <v/>
      </c>
      <c r="Z1102" s="22" t="str">
        <f t="shared" si="611"/>
        <v/>
      </c>
      <c r="AA1102" s="22" t="str">
        <f t="shared" si="612"/>
        <v/>
      </c>
      <c r="AB1102" s="22" t="str">
        <f t="shared" si="613"/>
        <v/>
      </c>
      <c r="AC1102" s="22" t="str">
        <f t="shared" si="614"/>
        <v/>
      </c>
      <c r="AD1102" s="29" t="str">
        <f t="shared" si="615"/>
        <v/>
      </c>
      <c r="AE1102" s="22" t="str">
        <f t="shared" si="616"/>
        <v/>
      </c>
      <c r="AF1102" s="22" t="str">
        <f t="shared" si="617"/>
        <v/>
      </c>
      <c r="AG1102" s="22" t="str">
        <f t="shared" si="618"/>
        <v/>
      </c>
      <c r="AH1102" s="22" t="str">
        <f t="shared" si="619"/>
        <v/>
      </c>
      <c r="AI1102" s="22" t="str">
        <f t="shared" si="620"/>
        <v/>
      </c>
      <c r="AJ1102" s="31" t="str">
        <f t="shared" si="621"/>
        <v/>
      </c>
      <c r="AK1102" s="22" t="str">
        <f t="shared" si="622"/>
        <v/>
      </c>
      <c r="AL1102" s="22" t="str">
        <f t="shared" si="623"/>
        <v/>
      </c>
      <c r="AM1102" s="22" t="str">
        <f t="shared" si="624"/>
        <v/>
      </c>
      <c r="AN1102" s="22" t="str">
        <f t="shared" si="625"/>
        <v/>
      </c>
      <c r="AO1102" s="22" t="str">
        <f t="shared" si="626"/>
        <v/>
      </c>
      <c r="AP1102" s="22" t="str">
        <f t="shared" si="627"/>
        <v/>
      </c>
      <c r="AQ1102" s="2" t="str">
        <f t="shared" si="628"/>
        <v/>
      </c>
    </row>
    <row r="1103" spans="1:43" x14ac:dyDescent="0.25">
      <c r="A1103" s="26" t="str">
        <f t="shared" si="629"/>
        <v/>
      </c>
      <c r="B1103" t="s">
        <v>6555</v>
      </c>
      <c r="C1103" t="s">
        <v>5705</v>
      </c>
      <c r="D1103" t="s">
        <v>37</v>
      </c>
      <c r="E1103" t="s">
        <v>1327</v>
      </c>
      <c r="F1103">
        <v>2026</v>
      </c>
      <c r="G1103" t="s">
        <v>5657</v>
      </c>
      <c r="H1103" s="4">
        <v>46169</v>
      </c>
      <c r="I1103" s="4" t="str">
        <f t="shared" si="595"/>
        <v>Big 12</v>
      </c>
      <c r="J1103" s="2" t="str">
        <f t="shared" si="596"/>
        <v/>
      </c>
      <c r="K1103" s="2" t="str">
        <f t="shared" si="597"/>
        <v/>
      </c>
      <c r="L1103" s="2" t="str">
        <f t="shared" si="598"/>
        <v/>
      </c>
      <c r="M1103" s="2" t="str">
        <f t="shared" si="599"/>
        <v/>
      </c>
      <c r="N1103" s="22" t="str" cm="1">
        <f t="array" ref="N1103">IFERROR(INDEX(Stats_Hit_GP,MATCH($B1103,Stats_Hit_Player,0)),"")</f>
        <v/>
      </c>
      <c r="O1103" s="22" t="str">
        <f t="shared" si="600"/>
        <v/>
      </c>
      <c r="P1103" s="22" t="str">
        <f t="shared" si="601"/>
        <v/>
      </c>
      <c r="Q1103" s="22" t="str">
        <f t="shared" si="602"/>
        <v/>
      </c>
      <c r="R1103" s="22" t="str">
        <f t="shared" si="603"/>
        <v/>
      </c>
      <c r="S1103" s="22" t="str">
        <f t="shared" si="604"/>
        <v/>
      </c>
      <c r="T1103" s="22" t="str">
        <f t="shared" si="605"/>
        <v/>
      </c>
      <c r="U1103" s="22" t="str">
        <f t="shared" si="606"/>
        <v/>
      </c>
      <c r="V1103" s="22" t="str">
        <f t="shared" si="607"/>
        <v/>
      </c>
      <c r="W1103" s="22" t="str">
        <f t="shared" si="608"/>
        <v/>
      </c>
      <c r="X1103" s="22" t="str">
        <f t="shared" si="609"/>
        <v/>
      </c>
      <c r="Y1103" s="22" t="str">
        <f t="shared" si="610"/>
        <v/>
      </c>
      <c r="Z1103" s="22" t="str">
        <f t="shared" si="611"/>
        <v/>
      </c>
      <c r="AA1103" s="22" t="str">
        <f t="shared" si="612"/>
        <v/>
      </c>
      <c r="AB1103" s="22" t="str">
        <f t="shared" si="613"/>
        <v/>
      </c>
      <c r="AC1103" s="22" t="str">
        <f t="shared" si="614"/>
        <v/>
      </c>
      <c r="AD1103" s="29" t="str">
        <f t="shared" si="615"/>
        <v/>
      </c>
      <c r="AE1103" s="22" t="str">
        <f t="shared" si="616"/>
        <v/>
      </c>
      <c r="AF1103" s="22" t="str">
        <f t="shared" si="617"/>
        <v/>
      </c>
      <c r="AG1103" s="22" t="str">
        <f t="shared" si="618"/>
        <v/>
      </c>
      <c r="AH1103" s="22" t="str">
        <f t="shared" si="619"/>
        <v/>
      </c>
      <c r="AI1103" s="22" t="str">
        <f t="shared" si="620"/>
        <v/>
      </c>
      <c r="AJ1103" s="31" t="str">
        <f t="shared" si="621"/>
        <v/>
      </c>
      <c r="AK1103" s="22" t="str">
        <f t="shared" si="622"/>
        <v/>
      </c>
      <c r="AL1103" s="22" t="str">
        <f t="shared" si="623"/>
        <v/>
      </c>
      <c r="AM1103" s="22" t="str">
        <f t="shared" si="624"/>
        <v/>
      </c>
      <c r="AN1103" s="22" t="str">
        <f t="shared" si="625"/>
        <v/>
      </c>
      <c r="AO1103" s="22" t="str">
        <f t="shared" si="626"/>
        <v/>
      </c>
      <c r="AP1103" s="22" t="str">
        <f t="shared" si="627"/>
        <v/>
      </c>
      <c r="AQ1103" s="2" t="str">
        <f t="shared" si="628"/>
        <v/>
      </c>
    </row>
    <row r="1104" spans="1:43" x14ac:dyDescent="0.25">
      <c r="A1104" s="26">
        <f t="shared" si="629"/>
        <v>1</v>
      </c>
      <c r="B1104" t="s">
        <v>6979</v>
      </c>
      <c r="C1104" t="s">
        <v>5700</v>
      </c>
      <c r="D1104" t="s">
        <v>29</v>
      </c>
      <c r="E1104" t="s">
        <v>1308</v>
      </c>
      <c r="F1104">
        <v>2026</v>
      </c>
      <c r="G1104" t="s">
        <v>5657</v>
      </c>
      <c r="H1104" s="4">
        <v>46169</v>
      </c>
      <c r="I1104" s="4" t="str">
        <f t="shared" si="595"/>
        <v>Big 12</v>
      </c>
      <c r="J1104" s="2" t="str">
        <f t="shared" si="596"/>
        <v/>
      </c>
      <c r="K1104" s="2" t="str">
        <f t="shared" si="597"/>
        <v/>
      </c>
      <c r="L1104" s="2" t="str">
        <f t="shared" si="598"/>
        <v/>
      </c>
      <c r="M1104" s="2" t="str">
        <f t="shared" si="599"/>
        <v/>
      </c>
      <c r="N1104" s="22" t="str" cm="1">
        <f t="array" ref="N1104">IFERROR(INDEX(Stats_Hit_GP,MATCH($B1104,Stats_Hit_Player,0)),"")</f>
        <v/>
      </c>
      <c r="O1104" s="22" t="str">
        <f t="shared" si="600"/>
        <v/>
      </c>
      <c r="P1104" s="22" t="str">
        <f t="shared" si="601"/>
        <v/>
      </c>
      <c r="Q1104" s="22" t="str">
        <f t="shared" si="602"/>
        <v/>
      </c>
      <c r="R1104" s="22" t="str">
        <f t="shared" si="603"/>
        <v/>
      </c>
      <c r="S1104" s="22" t="str">
        <f t="shared" si="604"/>
        <v/>
      </c>
      <c r="T1104" s="22" t="str">
        <f t="shared" si="605"/>
        <v/>
      </c>
      <c r="U1104" s="22" t="str">
        <f t="shared" si="606"/>
        <v/>
      </c>
      <c r="V1104" s="22" t="str">
        <f t="shared" si="607"/>
        <v/>
      </c>
      <c r="W1104" s="22" t="str">
        <f t="shared" si="608"/>
        <v/>
      </c>
      <c r="X1104" s="22" t="str">
        <f t="shared" si="609"/>
        <v/>
      </c>
      <c r="Y1104" s="22" t="str">
        <f t="shared" si="610"/>
        <v/>
      </c>
      <c r="Z1104" s="22" t="str">
        <f t="shared" si="611"/>
        <v/>
      </c>
      <c r="AA1104" s="22" t="str">
        <f t="shared" si="612"/>
        <v/>
      </c>
      <c r="AB1104" s="22" t="str">
        <f t="shared" si="613"/>
        <v/>
      </c>
      <c r="AC1104" s="22" t="str">
        <f t="shared" si="614"/>
        <v/>
      </c>
      <c r="AD1104" s="29" t="str">
        <f t="shared" si="615"/>
        <v/>
      </c>
      <c r="AE1104" s="22" t="str">
        <f t="shared" si="616"/>
        <v/>
      </c>
      <c r="AF1104" s="22" t="str">
        <f t="shared" si="617"/>
        <v/>
      </c>
      <c r="AG1104" s="22" t="str">
        <f t="shared" si="618"/>
        <v/>
      </c>
      <c r="AH1104" s="22" t="str">
        <f t="shared" si="619"/>
        <v/>
      </c>
      <c r="AI1104" s="22" t="str">
        <f t="shared" si="620"/>
        <v/>
      </c>
      <c r="AJ1104" s="31" t="str">
        <f t="shared" si="621"/>
        <v/>
      </c>
      <c r="AK1104" s="22" t="str">
        <f t="shared" si="622"/>
        <v/>
      </c>
      <c r="AL1104" s="22" t="str">
        <f t="shared" si="623"/>
        <v/>
      </c>
      <c r="AM1104" s="22" t="str">
        <f t="shared" si="624"/>
        <v/>
      </c>
      <c r="AN1104" s="22" t="str">
        <f t="shared" si="625"/>
        <v/>
      </c>
      <c r="AO1104" s="22" t="str">
        <f t="shared" si="626"/>
        <v/>
      </c>
      <c r="AP1104" s="22" t="str">
        <f t="shared" si="627"/>
        <v/>
      </c>
      <c r="AQ1104" s="2" t="str">
        <f t="shared" si="628"/>
        <v/>
      </c>
    </row>
    <row r="1105" spans="1:43" x14ac:dyDescent="0.25">
      <c r="A1105" s="26">
        <f t="shared" si="629"/>
        <v>1</v>
      </c>
      <c r="B1105" t="s">
        <v>5211</v>
      </c>
      <c r="C1105" t="s">
        <v>25</v>
      </c>
      <c r="D1105" t="s">
        <v>29</v>
      </c>
      <c r="E1105" t="s">
        <v>5209</v>
      </c>
      <c r="F1105">
        <v>2026</v>
      </c>
      <c r="G1105" t="s">
        <v>5657</v>
      </c>
      <c r="H1105" s="4">
        <v>46169</v>
      </c>
      <c r="I1105" s="4" t="str">
        <f t="shared" si="595"/>
        <v>Southwestern Athletic</v>
      </c>
      <c r="J1105" s="2">
        <f t="shared" si="596"/>
        <v>0.34699999999999998</v>
      </c>
      <c r="K1105" s="2">
        <f t="shared" si="597"/>
        <v>0.48099999999999998</v>
      </c>
      <c r="L1105" s="2">
        <f t="shared" si="598"/>
        <v>0.41099999999999998</v>
      </c>
      <c r="M1105" s="2">
        <f t="shared" si="599"/>
        <v>0.89200000000000002</v>
      </c>
      <c r="N1105" s="22" cm="1">
        <f t="array" ref="N1105">IFERROR(INDEX(Stats_Hit_GP,MATCH($B1105,Stats_Hit_Player,0)),"")</f>
        <v>38</v>
      </c>
      <c r="O1105" s="22">
        <f t="shared" si="600"/>
        <v>161</v>
      </c>
      <c r="P1105" s="22">
        <f t="shared" si="601"/>
        <v>124</v>
      </c>
      <c r="Q1105" s="22">
        <f t="shared" si="602"/>
        <v>29</v>
      </c>
      <c r="R1105" s="22">
        <f t="shared" si="603"/>
        <v>43</v>
      </c>
      <c r="S1105" s="22">
        <f t="shared" si="604"/>
        <v>3</v>
      </c>
      <c r="T1105" s="22">
        <f t="shared" si="605"/>
        <v>1</v>
      </c>
      <c r="U1105" s="22">
        <f t="shared" si="606"/>
        <v>1</v>
      </c>
      <c r="V1105" s="22">
        <f t="shared" si="607"/>
        <v>33</v>
      </c>
      <c r="W1105" s="22">
        <f t="shared" si="608"/>
        <v>6</v>
      </c>
      <c r="X1105" s="22">
        <f t="shared" si="609"/>
        <v>27</v>
      </c>
      <c r="Y1105" s="22">
        <f t="shared" si="610"/>
        <v>9</v>
      </c>
      <c r="Z1105" s="22">
        <f t="shared" si="611"/>
        <v>7</v>
      </c>
      <c r="AA1105" s="22">
        <f t="shared" si="612"/>
        <v>5</v>
      </c>
      <c r="AB1105" s="22" t="str">
        <f t="shared" si="613"/>
        <v/>
      </c>
      <c r="AC1105" s="22" t="str">
        <f t="shared" si="614"/>
        <v/>
      </c>
      <c r="AD1105" s="29" t="str">
        <f t="shared" si="615"/>
        <v/>
      </c>
      <c r="AE1105" s="22" t="str">
        <f t="shared" si="616"/>
        <v/>
      </c>
      <c r="AF1105" s="22" t="str">
        <f t="shared" si="617"/>
        <v/>
      </c>
      <c r="AG1105" s="22" t="str">
        <f t="shared" si="618"/>
        <v/>
      </c>
      <c r="AH1105" s="22" t="str">
        <f t="shared" si="619"/>
        <v/>
      </c>
      <c r="AI1105" s="22" t="str">
        <f t="shared" si="620"/>
        <v/>
      </c>
      <c r="AJ1105" s="31" t="str">
        <f t="shared" si="621"/>
        <v/>
      </c>
      <c r="AK1105" s="22" t="str">
        <f t="shared" si="622"/>
        <v/>
      </c>
      <c r="AL1105" s="22" t="str">
        <f t="shared" si="623"/>
        <v/>
      </c>
      <c r="AM1105" s="22" t="str">
        <f t="shared" si="624"/>
        <v/>
      </c>
      <c r="AN1105" s="22" t="str">
        <f t="shared" si="625"/>
        <v/>
      </c>
      <c r="AO1105" s="22" t="str">
        <f t="shared" si="626"/>
        <v/>
      </c>
      <c r="AP1105" s="22" t="str">
        <f t="shared" si="627"/>
        <v/>
      </c>
      <c r="AQ1105" s="2" t="str">
        <f t="shared" si="628"/>
        <v/>
      </c>
    </row>
    <row r="1106" spans="1:43" x14ac:dyDescent="0.25">
      <c r="A1106" s="26" t="str">
        <f t="shared" si="629"/>
        <v/>
      </c>
      <c r="B1106" t="s">
        <v>2334</v>
      </c>
      <c r="C1106" t="s">
        <v>35</v>
      </c>
      <c r="D1106" t="s">
        <v>37</v>
      </c>
      <c r="E1106" t="s">
        <v>2322</v>
      </c>
      <c r="F1106">
        <v>2026</v>
      </c>
      <c r="G1106" t="s">
        <v>5657</v>
      </c>
      <c r="H1106" s="4">
        <v>46169</v>
      </c>
      <c r="I1106" s="4" t="str">
        <f t="shared" si="595"/>
        <v>Conference USA</v>
      </c>
      <c r="J1106" s="2">
        <f t="shared" si="596"/>
        <v>0.182</v>
      </c>
      <c r="K1106" s="2">
        <f t="shared" si="597"/>
        <v>0.35699999999999998</v>
      </c>
      <c r="L1106" s="2">
        <f t="shared" si="598"/>
        <v>0.318</v>
      </c>
      <c r="M1106" s="2">
        <f t="shared" si="599"/>
        <v>0.67500000000000004</v>
      </c>
      <c r="N1106" s="22" cm="1">
        <f t="array" ref="N1106">IFERROR(INDEX(Stats_Hit_GP,MATCH($B1106,Stats_Hit_Player,0)),"")</f>
        <v>24</v>
      </c>
      <c r="O1106" s="22">
        <f t="shared" si="600"/>
        <v>59</v>
      </c>
      <c r="P1106" s="22">
        <f t="shared" si="601"/>
        <v>44</v>
      </c>
      <c r="Q1106" s="22">
        <f t="shared" si="602"/>
        <v>7</v>
      </c>
      <c r="R1106" s="22">
        <f t="shared" si="603"/>
        <v>8</v>
      </c>
      <c r="S1106" s="22">
        <f t="shared" si="604"/>
        <v>0</v>
      </c>
      <c r="T1106" s="22">
        <f t="shared" si="605"/>
        <v>0</v>
      </c>
      <c r="U1106" s="22">
        <f t="shared" si="606"/>
        <v>2</v>
      </c>
      <c r="V1106" s="22">
        <f t="shared" si="607"/>
        <v>4</v>
      </c>
      <c r="W1106" s="22">
        <f t="shared" si="608"/>
        <v>4</v>
      </c>
      <c r="X1106" s="22">
        <f t="shared" si="609"/>
        <v>8</v>
      </c>
      <c r="Y1106" s="22">
        <f t="shared" si="610"/>
        <v>20</v>
      </c>
      <c r="Z1106" s="22">
        <f t="shared" si="611"/>
        <v>0</v>
      </c>
      <c r="AA1106" s="22">
        <f t="shared" si="612"/>
        <v>0</v>
      </c>
      <c r="AB1106" s="22" t="str">
        <f t="shared" si="613"/>
        <v/>
      </c>
      <c r="AC1106" s="22" t="str">
        <f t="shared" si="614"/>
        <v/>
      </c>
      <c r="AD1106" s="29" t="str">
        <f t="shared" si="615"/>
        <v/>
      </c>
      <c r="AE1106" s="22" t="str">
        <f t="shared" si="616"/>
        <v/>
      </c>
      <c r="AF1106" s="22" t="str">
        <f t="shared" si="617"/>
        <v/>
      </c>
      <c r="AG1106" s="22" t="str">
        <f t="shared" si="618"/>
        <v/>
      </c>
      <c r="AH1106" s="22" t="str">
        <f t="shared" si="619"/>
        <v/>
      </c>
      <c r="AI1106" s="22" t="str">
        <f t="shared" si="620"/>
        <v/>
      </c>
      <c r="AJ1106" s="31" t="str">
        <f t="shared" si="621"/>
        <v/>
      </c>
      <c r="AK1106" s="22" t="str">
        <f t="shared" si="622"/>
        <v/>
      </c>
      <c r="AL1106" s="22" t="str">
        <f t="shared" si="623"/>
        <v/>
      </c>
      <c r="AM1106" s="22" t="str">
        <f t="shared" si="624"/>
        <v/>
      </c>
      <c r="AN1106" s="22" t="str">
        <f t="shared" si="625"/>
        <v/>
      </c>
      <c r="AO1106" s="22" t="str">
        <f t="shared" si="626"/>
        <v/>
      </c>
      <c r="AP1106" s="22" t="str">
        <f t="shared" si="627"/>
        <v/>
      </c>
      <c r="AQ1106" s="2" t="str">
        <f t="shared" si="628"/>
        <v/>
      </c>
    </row>
    <row r="1107" spans="1:43" x14ac:dyDescent="0.25">
      <c r="A1107" s="26">
        <f t="shared" si="629"/>
        <v>1</v>
      </c>
      <c r="B1107" t="s">
        <v>6980</v>
      </c>
      <c r="C1107" t="s">
        <v>64</v>
      </c>
      <c r="D1107" t="s">
        <v>29</v>
      </c>
      <c r="E1107" t="s">
        <v>5057</v>
      </c>
      <c r="F1107">
        <v>2026</v>
      </c>
      <c r="G1107" t="s">
        <v>5657</v>
      </c>
      <c r="H1107" s="4">
        <v>46169</v>
      </c>
      <c r="I1107" s="4" t="str">
        <f t="shared" si="595"/>
        <v>Sun Belt</v>
      </c>
      <c r="J1107" s="2" t="str">
        <f t="shared" si="596"/>
        <v/>
      </c>
      <c r="K1107" s="2" t="str">
        <f t="shared" si="597"/>
        <v/>
      </c>
      <c r="L1107" s="2" t="str">
        <f t="shared" si="598"/>
        <v/>
      </c>
      <c r="M1107" s="2" t="str">
        <f t="shared" si="599"/>
        <v/>
      </c>
      <c r="N1107" s="22" t="str" cm="1">
        <f t="array" ref="N1107">IFERROR(INDEX(Stats_Hit_GP,MATCH($B1107,Stats_Hit_Player,0)),"")</f>
        <v/>
      </c>
      <c r="O1107" s="22" t="str">
        <f t="shared" si="600"/>
        <v/>
      </c>
      <c r="P1107" s="22" t="str">
        <f t="shared" si="601"/>
        <v/>
      </c>
      <c r="Q1107" s="22" t="str">
        <f t="shared" si="602"/>
        <v/>
      </c>
      <c r="R1107" s="22" t="str">
        <f t="shared" si="603"/>
        <v/>
      </c>
      <c r="S1107" s="22" t="str">
        <f t="shared" si="604"/>
        <v/>
      </c>
      <c r="T1107" s="22" t="str">
        <f t="shared" si="605"/>
        <v/>
      </c>
      <c r="U1107" s="22" t="str">
        <f t="shared" si="606"/>
        <v/>
      </c>
      <c r="V1107" s="22" t="str">
        <f t="shared" si="607"/>
        <v/>
      </c>
      <c r="W1107" s="22" t="str">
        <f t="shared" si="608"/>
        <v/>
      </c>
      <c r="X1107" s="22" t="str">
        <f t="shared" si="609"/>
        <v/>
      </c>
      <c r="Y1107" s="22" t="str">
        <f t="shared" si="610"/>
        <v/>
      </c>
      <c r="Z1107" s="22" t="str">
        <f t="shared" si="611"/>
        <v/>
      </c>
      <c r="AA1107" s="22" t="str">
        <f t="shared" si="612"/>
        <v/>
      </c>
      <c r="AB1107" s="22">
        <f t="shared" si="613"/>
        <v>0</v>
      </c>
      <c r="AC1107" s="22">
        <f t="shared" si="614"/>
        <v>0</v>
      </c>
      <c r="AD1107" s="29">
        <f t="shared" si="615"/>
        <v>4.7</v>
      </c>
      <c r="AE1107" s="22">
        <f t="shared" si="616"/>
        <v>11</v>
      </c>
      <c r="AF1107" s="22">
        <f t="shared" si="617"/>
        <v>0</v>
      </c>
      <c r="AG1107" s="22">
        <f t="shared" si="618"/>
        <v>0</v>
      </c>
      <c r="AH1107" s="22">
        <f t="shared" si="619"/>
        <v>0</v>
      </c>
      <c r="AI1107" s="22">
        <f t="shared" si="620"/>
        <v>0</v>
      </c>
      <c r="AJ1107" s="31">
        <f t="shared" si="621"/>
        <v>7.2</v>
      </c>
      <c r="AK1107" s="22">
        <f t="shared" si="622"/>
        <v>5</v>
      </c>
      <c r="AL1107" s="22">
        <f t="shared" si="623"/>
        <v>6</v>
      </c>
      <c r="AM1107" s="22">
        <f t="shared" si="624"/>
        <v>4</v>
      </c>
      <c r="AN1107" s="22">
        <f t="shared" si="625"/>
        <v>9</v>
      </c>
      <c r="AO1107" s="22">
        <f t="shared" si="626"/>
        <v>13</v>
      </c>
      <c r="AP1107" s="22">
        <f t="shared" si="627"/>
        <v>5</v>
      </c>
      <c r="AQ1107" s="2">
        <f t="shared" si="628"/>
        <v>0.192</v>
      </c>
    </row>
    <row r="1108" spans="1:43" x14ac:dyDescent="0.25">
      <c r="A1108" s="26" t="str">
        <f t="shared" si="629"/>
        <v/>
      </c>
      <c r="B1108" t="s">
        <v>6981</v>
      </c>
      <c r="C1108" t="s">
        <v>64</v>
      </c>
      <c r="D1108" t="s">
        <v>37</v>
      </c>
      <c r="E1108" t="s">
        <v>3525</v>
      </c>
      <c r="F1108">
        <v>2026</v>
      </c>
      <c r="G1108" t="s">
        <v>5657</v>
      </c>
      <c r="H1108" s="4">
        <v>46169</v>
      </c>
      <c r="I1108" s="4" t="str">
        <f t="shared" si="595"/>
        <v>Mountain West</v>
      </c>
      <c r="J1108" s="2" t="str">
        <f t="shared" si="596"/>
        <v/>
      </c>
      <c r="K1108" s="2" t="str">
        <f t="shared" si="597"/>
        <v/>
      </c>
      <c r="L1108" s="2" t="str">
        <f t="shared" si="598"/>
        <v/>
      </c>
      <c r="M1108" s="2" t="str">
        <f t="shared" si="599"/>
        <v/>
      </c>
      <c r="N1108" s="22" t="str" cm="1">
        <f t="array" ref="N1108">IFERROR(INDEX(Stats_Hit_GP,MATCH($B1108,Stats_Hit_Player,0)),"")</f>
        <v/>
      </c>
      <c r="O1108" s="22" t="str">
        <f t="shared" si="600"/>
        <v/>
      </c>
      <c r="P1108" s="22" t="str">
        <f t="shared" si="601"/>
        <v/>
      </c>
      <c r="Q1108" s="22" t="str">
        <f t="shared" si="602"/>
        <v/>
      </c>
      <c r="R1108" s="22" t="str">
        <f t="shared" si="603"/>
        <v/>
      </c>
      <c r="S1108" s="22" t="str">
        <f t="shared" si="604"/>
        <v/>
      </c>
      <c r="T1108" s="22" t="str">
        <f t="shared" si="605"/>
        <v/>
      </c>
      <c r="U1108" s="22" t="str">
        <f t="shared" si="606"/>
        <v/>
      </c>
      <c r="V1108" s="22" t="str">
        <f t="shared" si="607"/>
        <v/>
      </c>
      <c r="W1108" s="22" t="str">
        <f t="shared" si="608"/>
        <v/>
      </c>
      <c r="X1108" s="22" t="str">
        <f t="shared" si="609"/>
        <v/>
      </c>
      <c r="Y1108" s="22" t="str">
        <f t="shared" si="610"/>
        <v/>
      </c>
      <c r="Z1108" s="22" t="str">
        <f t="shared" si="611"/>
        <v/>
      </c>
      <c r="AA1108" s="22" t="str">
        <f t="shared" si="612"/>
        <v/>
      </c>
      <c r="AB1108" s="22">
        <f t="shared" si="613"/>
        <v>1</v>
      </c>
      <c r="AC1108" s="22">
        <f t="shared" si="614"/>
        <v>0</v>
      </c>
      <c r="AD1108" s="29">
        <f t="shared" si="615"/>
        <v>7.11</v>
      </c>
      <c r="AE1108" s="22">
        <f t="shared" si="616"/>
        <v>12</v>
      </c>
      <c r="AF1108" s="22">
        <f t="shared" si="617"/>
        <v>0</v>
      </c>
      <c r="AG1108" s="22">
        <f t="shared" si="618"/>
        <v>0</v>
      </c>
      <c r="AH1108" s="22">
        <f t="shared" si="619"/>
        <v>0</v>
      </c>
      <c r="AI1108" s="22">
        <f t="shared" si="620"/>
        <v>0</v>
      </c>
      <c r="AJ1108" s="31">
        <f t="shared" si="621"/>
        <v>12.2</v>
      </c>
      <c r="AK1108" s="22">
        <f t="shared" si="622"/>
        <v>10</v>
      </c>
      <c r="AL1108" s="22">
        <f t="shared" si="623"/>
        <v>10</v>
      </c>
      <c r="AM1108" s="22">
        <f t="shared" si="624"/>
        <v>10</v>
      </c>
      <c r="AN1108" s="22">
        <f t="shared" si="625"/>
        <v>16</v>
      </c>
      <c r="AO1108" s="22">
        <f t="shared" si="626"/>
        <v>18</v>
      </c>
      <c r="AP1108" s="22">
        <f t="shared" si="627"/>
        <v>4</v>
      </c>
      <c r="AQ1108" s="2">
        <f t="shared" si="628"/>
        <v>0.21299999999999999</v>
      </c>
    </row>
    <row r="1109" spans="1:43" x14ac:dyDescent="0.25">
      <c r="A1109" s="26" t="str">
        <f t="shared" si="629"/>
        <v/>
      </c>
      <c r="B1109" t="s">
        <v>6982</v>
      </c>
      <c r="C1109" t="s">
        <v>64</v>
      </c>
      <c r="D1109" t="s">
        <v>37</v>
      </c>
      <c r="E1109" t="s">
        <v>1024</v>
      </c>
      <c r="F1109">
        <v>2026</v>
      </c>
      <c r="G1109" t="s">
        <v>5657</v>
      </c>
      <c r="H1109" s="4">
        <v>46169</v>
      </c>
      <c r="I1109" s="4" t="str">
        <f t="shared" si="595"/>
        <v>Atlantic Sun</v>
      </c>
      <c r="J1109" s="2" t="str">
        <f t="shared" si="596"/>
        <v/>
      </c>
      <c r="K1109" s="2" t="str">
        <f t="shared" si="597"/>
        <v/>
      </c>
      <c r="L1109" s="2" t="str">
        <f t="shared" si="598"/>
        <v/>
      </c>
      <c r="M1109" s="2" t="str">
        <f t="shared" si="599"/>
        <v/>
      </c>
      <c r="N1109" s="22" t="str" cm="1">
        <f t="array" ref="N1109">IFERROR(INDEX(Stats_Hit_GP,MATCH($B1109,Stats_Hit_Player,0)),"")</f>
        <v/>
      </c>
      <c r="O1109" s="22" t="str">
        <f t="shared" si="600"/>
        <v/>
      </c>
      <c r="P1109" s="22" t="str">
        <f t="shared" si="601"/>
        <v/>
      </c>
      <c r="Q1109" s="22" t="str">
        <f t="shared" si="602"/>
        <v/>
      </c>
      <c r="R1109" s="22" t="str">
        <f t="shared" si="603"/>
        <v/>
      </c>
      <c r="S1109" s="22" t="str">
        <f t="shared" si="604"/>
        <v/>
      </c>
      <c r="T1109" s="22" t="str">
        <f t="shared" si="605"/>
        <v/>
      </c>
      <c r="U1109" s="22" t="str">
        <f t="shared" si="606"/>
        <v/>
      </c>
      <c r="V1109" s="22" t="str">
        <f t="shared" si="607"/>
        <v/>
      </c>
      <c r="W1109" s="22" t="str">
        <f t="shared" si="608"/>
        <v/>
      </c>
      <c r="X1109" s="22" t="str">
        <f t="shared" si="609"/>
        <v/>
      </c>
      <c r="Y1109" s="22" t="str">
        <f t="shared" si="610"/>
        <v/>
      </c>
      <c r="Z1109" s="22" t="str">
        <f t="shared" si="611"/>
        <v/>
      </c>
      <c r="AA1109" s="22" t="str">
        <f t="shared" si="612"/>
        <v/>
      </c>
      <c r="AB1109" s="22">
        <f t="shared" si="613"/>
        <v>1</v>
      </c>
      <c r="AC1109" s="22">
        <f t="shared" si="614"/>
        <v>0</v>
      </c>
      <c r="AD1109" s="29">
        <f t="shared" si="615"/>
        <v>5.45</v>
      </c>
      <c r="AE1109" s="22">
        <f t="shared" si="616"/>
        <v>21</v>
      </c>
      <c r="AF1109" s="22">
        <f t="shared" si="617"/>
        <v>0</v>
      </c>
      <c r="AG1109" s="22">
        <f t="shared" si="618"/>
        <v>0</v>
      </c>
      <c r="AH1109" s="22">
        <f t="shared" si="619"/>
        <v>0</v>
      </c>
      <c r="AI1109" s="22">
        <f t="shared" si="620"/>
        <v>1</v>
      </c>
      <c r="AJ1109" s="31">
        <f t="shared" si="621"/>
        <v>39.200000000000003</v>
      </c>
      <c r="AK1109" s="22">
        <f t="shared" si="622"/>
        <v>48</v>
      </c>
      <c r="AL1109" s="22">
        <f t="shared" si="623"/>
        <v>26</v>
      </c>
      <c r="AM1109" s="22">
        <f t="shared" si="624"/>
        <v>24</v>
      </c>
      <c r="AN1109" s="22">
        <f t="shared" si="625"/>
        <v>18</v>
      </c>
      <c r="AO1109" s="22">
        <f t="shared" si="626"/>
        <v>19</v>
      </c>
      <c r="AP1109" s="22">
        <f t="shared" si="627"/>
        <v>2</v>
      </c>
      <c r="AQ1109" s="2">
        <f t="shared" si="628"/>
        <v>0.30399999999999999</v>
      </c>
    </row>
    <row r="1110" spans="1:43" x14ac:dyDescent="0.25">
      <c r="A1110" s="26">
        <f t="shared" si="629"/>
        <v>1</v>
      </c>
      <c r="B1110" t="s">
        <v>6570</v>
      </c>
      <c r="C1110" t="s">
        <v>64</v>
      </c>
      <c r="D1110" t="s">
        <v>29</v>
      </c>
      <c r="E1110" t="s">
        <v>3200</v>
      </c>
      <c r="F1110">
        <v>2026</v>
      </c>
      <c r="G1110" t="s">
        <v>5657</v>
      </c>
      <c r="H1110" s="4">
        <v>46169</v>
      </c>
      <c r="I1110" s="4" t="str">
        <f t="shared" si="595"/>
        <v>Mid-American</v>
      </c>
      <c r="J1110" s="2" t="str">
        <f t="shared" si="596"/>
        <v/>
      </c>
      <c r="K1110" s="2" t="str">
        <f t="shared" si="597"/>
        <v/>
      </c>
      <c r="L1110" s="2" t="str">
        <f t="shared" si="598"/>
        <v/>
      </c>
      <c r="M1110" s="2" t="str">
        <f t="shared" si="599"/>
        <v/>
      </c>
      <c r="N1110" s="22" t="str" cm="1">
        <f t="array" ref="N1110">IFERROR(INDEX(Stats_Hit_GP,MATCH($B1110,Stats_Hit_Player,0)),"")</f>
        <v/>
      </c>
      <c r="O1110" s="22" t="str">
        <f t="shared" si="600"/>
        <v/>
      </c>
      <c r="P1110" s="22" t="str">
        <f t="shared" si="601"/>
        <v/>
      </c>
      <c r="Q1110" s="22" t="str">
        <f t="shared" si="602"/>
        <v/>
      </c>
      <c r="R1110" s="22" t="str">
        <f t="shared" si="603"/>
        <v/>
      </c>
      <c r="S1110" s="22" t="str">
        <f t="shared" si="604"/>
        <v/>
      </c>
      <c r="T1110" s="22" t="str">
        <f t="shared" si="605"/>
        <v/>
      </c>
      <c r="U1110" s="22" t="str">
        <f t="shared" si="606"/>
        <v/>
      </c>
      <c r="V1110" s="22" t="str">
        <f t="shared" si="607"/>
        <v/>
      </c>
      <c r="W1110" s="22" t="str">
        <f t="shared" si="608"/>
        <v/>
      </c>
      <c r="X1110" s="22" t="str">
        <f t="shared" si="609"/>
        <v/>
      </c>
      <c r="Y1110" s="22" t="str">
        <f t="shared" si="610"/>
        <v/>
      </c>
      <c r="Z1110" s="22" t="str">
        <f t="shared" si="611"/>
        <v/>
      </c>
      <c r="AA1110" s="22" t="str">
        <f t="shared" si="612"/>
        <v/>
      </c>
      <c r="AB1110" s="22">
        <f t="shared" si="613"/>
        <v>0</v>
      </c>
      <c r="AC1110" s="22">
        <f t="shared" si="614"/>
        <v>0</v>
      </c>
      <c r="AD1110" s="29">
        <f t="shared" si="615"/>
        <v>2.08</v>
      </c>
      <c r="AE1110" s="22">
        <f t="shared" si="616"/>
        <v>9</v>
      </c>
      <c r="AF1110" s="22">
        <f t="shared" si="617"/>
        <v>0</v>
      </c>
      <c r="AG1110" s="22">
        <f t="shared" si="618"/>
        <v>0</v>
      </c>
      <c r="AH1110" s="22">
        <f t="shared" si="619"/>
        <v>0</v>
      </c>
      <c r="AI1110" s="22">
        <f t="shared" si="620"/>
        <v>0</v>
      </c>
      <c r="AJ1110" s="31">
        <f t="shared" si="621"/>
        <v>8.1999999999999993</v>
      </c>
      <c r="AK1110" s="22">
        <f t="shared" si="622"/>
        <v>3</v>
      </c>
      <c r="AL1110" s="22">
        <f t="shared" si="623"/>
        <v>3</v>
      </c>
      <c r="AM1110" s="22">
        <f t="shared" si="624"/>
        <v>2</v>
      </c>
      <c r="AN1110" s="22">
        <f t="shared" si="625"/>
        <v>12</v>
      </c>
      <c r="AO1110" s="22">
        <f t="shared" si="626"/>
        <v>5</v>
      </c>
      <c r="AP1110" s="22">
        <f t="shared" si="627"/>
        <v>4</v>
      </c>
      <c r="AQ1110" s="2">
        <f t="shared" si="628"/>
        <v>0.115</v>
      </c>
    </row>
    <row r="1111" spans="1:43" x14ac:dyDescent="0.25">
      <c r="A1111" s="26" t="str">
        <f t="shared" si="629"/>
        <v/>
      </c>
      <c r="B1111" t="s">
        <v>6983</v>
      </c>
      <c r="C1111" t="s">
        <v>5705</v>
      </c>
      <c r="D1111" t="s">
        <v>47</v>
      </c>
      <c r="E1111" t="s">
        <v>1327</v>
      </c>
      <c r="F1111">
        <v>2026</v>
      </c>
      <c r="G1111" t="s">
        <v>5657</v>
      </c>
      <c r="H1111" s="4">
        <v>46169</v>
      </c>
      <c r="I1111" s="4" t="str">
        <f t="shared" si="595"/>
        <v>Big 12</v>
      </c>
      <c r="J1111" s="2" t="str">
        <f t="shared" si="596"/>
        <v/>
      </c>
      <c r="K1111" s="2" t="str">
        <f t="shared" si="597"/>
        <v/>
      </c>
      <c r="L1111" s="2" t="str">
        <f t="shared" si="598"/>
        <v/>
      </c>
      <c r="M1111" s="2" t="str">
        <f t="shared" si="599"/>
        <v/>
      </c>
      <c r="N1111" s="22" t="str" cm="1">
        <f t="array" ref="N1111">IFERROR(INDEX(Stats_Hit_GP,MATCH($B1111,Stats_Hit_Player,0)),"")</f>
        <v/>
      </c>
      <c r="O1111" s="22" t="str">
        <f t="shared" si="600"/>
        <v/>
      </c>
      <c r="P1111" s="22" t="str">
        <f t="shared" si="601"/>
        <v/>
      </c>
      <c r="Q1111" s="22" t="str">
        <f t="shared" si="602"/>
        <v/>
      </c>
      <c r="R1111" s="22" t="str">
        <f t="shared" si="603"/>
        <v/>
      </c>
      <c r="S1111" s="22" t="str">
        <f t="shared" si="604"/>
        <v/>
      </c>
      <c r="T1111" s="22" t="str">
        <f t="shared" si="605"/>
        <v/>
      </c>
      <c r="U1111" s="22" t="str">
        <f t="shared" si="606"/>
        <v/>
      </c>
      <c r="V1111" s="22" t="str">
        <f t="shared" si="607"/>
        <v/>
      </c>
      <c r="W1111" s="22" t="str">
        <f t="shared" si="608"/>
        <v/>
      </c>
      <c r="X1111" s="22" t="str">
        <f t="shared" si="609"/>
        <v/>
      </c>
      <c r="Y1111" s="22" t="str">
        <f t="shared" si="610"/>
        <v/>
      </c>
      <c r="Z1111" s="22" t="str">
        <f t="shared" si="611"/>
        <v/>
      </c>
      <c r="AA1111" s="22" t="str">
        <f t="shared" si="612"/>
        <v/>
      </c>
      <c r="AB1111" s="22" t="str">
        <f t="shared" si="613"/>
        <v/>
      </c>
      <c r="AC1111" s="22" t="str">
        <f t="shared" si="614"/>
        <v/>
      </c>
      <c r="AD1111" s="29" t="str">
        <f t="shared" si="615"/>
        <v/>
      </c>
      <c r="AE1111" s="22" t="str">
        <f t="shared" si="616"/>
        <v/>
      </c>
      <c r="AF1111" s="22" t="str">
        <f t="shared" si="617"/>
        <v/>
      </c>
      <c r="AG1111" s="22" t="str">
        <f t="shared" si="618"/>
        <v/>
      </c>
      <c r="AH1111" s="22" t="str">
        <f t="shared" si="619"/>
        <v/>
      </c>
      <c r="AI1111" s="22" t="str">
        <f t="shared" si="620"/>
        <v/>
      </c>
      <c r="AJ1111" s="31" t="str">
        <f t="shared" si="621"/>
        <v/>
      </c>
      <c r="AK1111" s="22" t="str">
        <f t="shared" si="622"/>
        <v/>
      </c>
      <c r="AL1111" s="22" t="str">
        <f t="shared" si="623"/>
        <v/>
      </c>
      <c r="AM1111" s="22" t="str">
        <f t="shared" si="624"/>
        <v/>
      </c>
      <c r="AN1111" s="22" t="str">
        <f t="shared" si="625"/>
        <v/>
      </c>
      <c r="AO1111" s="22" t="str">
        <f t="shared" si="626"/>
        <v/>
      </c>
      <c r="AP1111" s="22" t="str">
        <f t="shared" si="627"/>
        <v/>
      </c>
      <c r="AQ1111" s="2" t="str">
        <f t="shared" si="628"/>
        <v/>
      </c>
    </row>
    <row r="1112" spans="1:43" x14ac:dyDescent="0.25">
      <c r="A1112" s="26" t="str">
        <f t="shared" si="629"/>
        <v/>
      </c>
      <c r="B1112" t="s">
        <v>6984</v>
      </c>
      <c r="C1112" t="s">
        <v>64</v>
      </c>
      <c r="D1112" t="s">
        <v>47</v>
      </c>
      <c r="E1112" t="s">
        <v>5448</v>
      </c>
      <c r="F1112">
        <v>2026</v>
      </c>
      <c r="G1112" t="s">
        <v>5657</v>
      </c>
      <c r="H1112" s="4">
        <v>46168</v>
      </c>
      <c r="I1112" s="4" t="str">
        <f t="shared" si="595"/>
        <v>Western Athletic</v>
      </c>
      <c r="J1112" s="2" t="str">
        <f t="shared" si="596"/>
        <v/>
      </c>
      <c r="K1112" s="2" t="str">
        <f t="shared" si="597"/>
        <v/>
      </c>
      <c r="L1112" s="2" t="str">
        <f t="shared" si="598"/>
        <v/>
      </c>
      <c r="M1112" s="2" t="str">
        <f t="shared" si="599"/>
        <v/>
      </c>
      <c r="N1112" s="22" t="str" cm="1">
        <f t="array" ref="N1112">IFERROR(INDEX(Stats_Hit_GP,MATCH($B1112,Stats_Hit_Player,0)),"")</f>
        <v/>
      </c>
      <c r="O1112" s="22" t="str">
        <f t="shared" si="600"/>
        <v/>
      </c>
      <c r="P1112" s="22" t="str">
        <f t="shared" si="601"/>
        <v/>
      </c>
      <c r="Q1112" s="22" t="str">
        <f t="shared" si="602"/>
        <v/>
      </c>
      <c r="R1112" s="22" t="str">
        <f t="shared" si="603"/>
        <v/>
      </c>
      <c r="S1112" s="22" t="str">
        <f t="shared" si="604"/>
        <v/>
      </c>
      <c r="T1112" s="22" t="str">
        <f t="shared" si="605"/>
        <v/>
      </c>
      <c r="U1112" s="22" t="str">
        <f t="shared" si="606"/>
        <v/>
      </c>
      <c r="V1112" s="22" t="str">
        <f t="shared" si="607"/>
        <v/>
      </c>
      <c r="W1112" s="22" t="str">
        <f t="shared" si="608"/>
        <v/>
      </c>
      <c r="X1112" s="22" t="str">
        <f t="shared" si="609"/>
        <v/>
      </c>
      <c r="Y1112" s="22" t="str">
        <f t="shared" si="610"/>
        <v/>
      </c>
      <c r="Z1112" s="22" t="str">
        <f t="shared" si="611"/>
        <v/>
      </c>
      <c r="AA1112" s="22" t="str">
        <f t="shared" si="612"/>
        <v/>
      </c>
      <c r="AB1112" s="22">
        <f t="shared" si="613"/>
        <v>0</v>
      </c>
      <c r="AC1112" s="22">
        <f t="shared" si="614"/>
        <v>1</v>
      </c>
      <c r="AD1112" s="29">
        <f t="shared" si="615"/>
        <v>11.57</v>
      </c>
      <c r="AE1112" s="22">
        <f t="shared" si="616"/>
        <v>9</v>
      </c>
      <c r="AF1112" s="22">
        <f t="shared" si="617"/>
        <v>0</v>
      </c>
      <c r="AG1112" s="22">
        <f t="shared" si="618"/>
        <v>0</v>
      </c>
      <c r="AH1112" s="22">
        <f t="shared" si="619"/>
        <v>0</v>
      </c>
      <c r="AI1112" s="22">
        <f t="shared" si="620"/>
        <v>0</v>
      </c>
      <c r="AJ1112" s="31">
        <f t="shared" si="621"/>
        <v>9.1</v>
      </c>
      <c r="AK1112" s="22">
        <f t="shared" si="622"/>
        <v>13</v>
      </c>
      <c r="AL1112" s="22">
        <f t="shared" si="623"/>
        <v>16</v>
      </c>
      <c r="AM1112" s="22">
        <f t="shared" si="624"/>
        <v>12</v>
      </c>
      <c r="AN1112" s="22">
        <f t="shared" si="625"/>
        <v>13</v>
      </c>
      <c r="AO1112" s="22">
        <f t="shared" si="626"/>
        <v>0</v>
      </c>
      <c r="AP1112" s="22">
        <f t="shared" si="627"/>
        <v>7</v>
      </c>
      <c r="AQ1112" s="2">
        <f t="shared" si="628"/>
        <v>0.32500000000000001</v>
      </c>
    </row>
    <row r="1113" spans="1:43" x14ac:dyDescent="0.25">
      <c r="A1113" s="26" t="str">
        <f t="shared" si="629"/>
        <v/>
      </c>
      <c r="B1113" t="s">
        <v>6985</v>
      </c>
      <c r="C1113" t="s">
        <v>64</v>
      </c>
      <c r="D1113" t="s">
        <v>37</v>
      </c>
      <c r="E1113" t="s">
        <v>4713</v>
      </c>
      <c r="F1113">
        <v>2026</v>
      </c>
      <c r="G1113" t="s">
        <v>5657</v>
      </c>
      <c r="H1113" s="4">
        <v>46168</v>
      </c>
      <c r="I1113" s="4" t="str">
        <f t="shared" si="595"/>
        <v>Southland</v>
      </c>
      <c r="J1113" s="2" t="str">
        <f t="shared" si="596"/>
        <v/>
      </c>
      <c r="K1113" s="2" t="str">
        <f t="shared" si="597"/>
        <v/>
      </c>
      <c r="L1113" s="2" t="str">
        <f t="shared" si="598"/>
        <v/>
      </c>
      <c r="M1113" s="2" t="str">
        <f t="shared" si="599"/>
        <v/>
      </c>
      <c r="N1113" s="22" t="str" cm="1">
        <f t="array" ref="N1113">IFERROR(INDEX(Stats_Hit_GP,MATCH($B1113,Stats_Hit_Player,0)),"")</f>
        <v/>
      </c>
      <c r="O1113" s="22" t="str">
        <f t="shared" si="600"/>
        <v/>
      </c>
      <c r="P1113" s="22" t="str">
        <f t="shared" si="601"/>
        <v/>
      </c>
      <c r="Q1113" s="22" t="str">
        <f t="shared" si="602"/>
        <v/>
      </c>
      <c r="R1113" s="22" t="str">
        <f t="shared" si="603"/>
        <v/>
      </c>
      <c r="S1113" s="22" t="str">
        <f t="shared" si="604"/>
        <v/>
      </c>
      <c r="T1113" s="22" t="str">
        <f t="shared" si="605"/>
        <v/>
      </c>
      <c r="U1113" s="22" t="str">
        <f t="shared" si="606"/>
        <v/>
      </c>
      <c r="V1113" s="22" t="str">
        <f t="shared" si="607"/>
        <v/>
      </c>
      <c r="W1113" s="22" t="str">
        <f t="shared" si="608"/>
        <v/>
      </c>
      <c r="X1113" s="22" t="str">
        <f t="shared" si="609"/>
        <v/>
      </c>
      <c r="Y1113" s="22" t="str">
        <f t="shared" si="610"/>
        <v/>
      </c>
      <c r="Z1113" s="22" t="str">
        <f t="shared" si="611"/>
        <v/>
      </c>
      <c r="AA1113" s="22" t="str">
        <f t="shared" si="612"/>
        <v/>
      </c>
      <c r="AB1113" s="22">
        <f t="shared" si="613"/>
        <v>0</v>
      </c>
      <c r="AC1113" s="22">
        <f t="shared" si="614"/>
        <v>0</v>
      </c>
      <c r="AD1113" s="29">
        <f t="shared" si="615"/>
        <v>4.5</v>
      </c>
      <c r="AE1113" s="22">
        <f t="shared" si="616"/>
        <v>10</v>
      </c>
      <c r="AF1113" s="22">
        <f t="shared" si="617"/>
        <v>0</v>
      </c>
      <c r="AG1113" s="22">
        <f t="shared" si="618"/>
        <v>0</v>
      </c>
      <c r="AH1113" s="22">
        <f t="shared" si="619"/>
        <v>0</v>
      </c>
      <c r="AI1113" s="22">
        <f t="shared" si="620"/>
        <v>0</v>
      </c>
      <c r="AJ1113" s="31">
        <f t="shared" si="621"/>
        <v>10</v>
      </c>
      <c r="AK1113" s="22">
        <f t="shared" si="622"/>
        <v>9</v>
      </c>
      <c r="AL1113" s="22">
        <f t="shared" si="623"/>
        <v>6</v>
      </c>
      <c r="AM1113" s="22">
        <f t="shared" si="624"/>
        <v>5</v>
      </c>
      <c r="AN1113" s="22">
        <f t="shared" si="625"/>
        <v>8</v>
      </c>
      <c r="AO1113" s="22">
        <f t="shared" si="626"/>
        <v>11</v>
      </c>
      <c r="AP1113" s="22">
        <f t="shared" si="627"/>
        <v>0</v>
      </c>
      <c r="AQ1113" s="2">
        <f t="shared" si="628"/>
        <v>0.23699999999999999</v>
      </c>
    </row>
    <row r="1114" spans="1:43" x14ac:dyDescent="0.25">
      <c r="A1114" s="26" t="str">
        <f t="shared" si="629"/>
        <v/>
      </c>
      <c r="B1114" t="s">
        <v>6572</v>
      </c>
      <c r="C1114" t="s">
        <v>64</v>
      </c>
      <c r="D1114" t="s">
        <v>37</v>
      </c>
      <c r="E1114" t="s">
        <v>4858</v>
      </c>
      <c r="F1114">
        <v>2026</v>
      </c>
      <c r="G1114" t="s">
        <v>5657</v>
      </c>
      <c r="H1114" s="4">
        <v>46168</v>
      </c>
      <c r="I1114" s="4" t="str">
        <f t="shared" si="595"/>
        <v>Summit</v>
      </c>
      <c r="J1114" s="2" t="str">
        <f t="shared" si="596"/>
        <v/>
      </c>
      <c r="K1114" s="2" t="str">
        <f t="shared" si="597"/>
        <v/>
      </c>
      <c r="L1114" s="2" t="str">
        <f t="shared" si="598"/>
        <v/>
      </c>
      <c r="M1114" s="2" t="str">
        <f t="shared" si="599"/>
        <v/>
      </c>
      <c r="N1114" s="22" t="str" cm="1">
        <f t="array" ref="N1114">IFERROR(INDEX(Stats_Hit_GP,MATCH($B1114,Stats_Hit_Player,0)),"")</f>
        <v/>
      </c>
      <c r="O1114" s="22" t="str">
        <f t="shared" si="600"/>
        <v/>
      </c>
      <c r="P1114" s="22" t="str">
        <f t="shared" si="601"/>
        <v/>
      </c>
      <c r="Q1114" s="22" t="str">
        <f t="shared" si="602"/>
        <v/>
      </c>
      <c r="R1114" s="22" t="str">
        <f t="shared" si="603"/>
        <v/>
      </c>
      <c r="S1114" s="22" t="str">
        <f t="shared" si="604"/>
        <v/>
      </c>
      <c r="T1114" s="22" t="str">
        <f t="shared" si="605"/>
        <v/>
      </c>
      <c r="U1114" s="22" t="str">
        <f t="shared" si="606"/>
        <v/>
      </c>
      <c r="V1114" s="22" t="str">
        <f t="shared" si="607"/>
        <v/>
      </c>
      <c r="W1114" s="22" t="str">
        <f t="shared" si="608"/>
        <v/>
      </c>
      <c r="X1114" s="22" t="str">
        <f t="shared" si="609"/>
        <v/>
      </c>
      <c r="Y1114" s="22" t="str">
        <f t="shared" si="610"/>
        <v/>
      </c>
      <c r="Z1114" s="22" t="str">
        <f t="shared" si="611"/>
        <v/>
      </c>
      <c r="AA1114" s="22" t="str">
        <f t="shared" si="612"/>
        <v/>
      </c>
      <c r="AB1114" s="22">
        <f t="shared" si="613"/>
        <v>3</v>
      </c>
      <c r="AC1114" s="22">
        <f t="shared" si="614"/>
        <v>3</v>
      </c>
      <c r="AD1114" s="29">
        <f t="shared" si="615"/>
        <v>6.1</v>
      </c>
      <c r="AE1114" s="22">
        <f t="shared" si="616"/>
        <v>14</v>
      </c>
      <c r="AF1114" s="22">
        <f t="shared" si="617"/>
        <v>1</v>
      </c>
      <c r="AG1114" s="22">
        <f t="shared" si="618"/>
        <v>0</v>
      </c>
      <c r="AH1114" s="22">
        <f t="shared" si="619"/>
        <v>0</v>
      </c>
      <c r="AI1114" s="22">
        <f t="shared" si="620"/>
        <v>1</v>
      </c>
      <c r="AJ1114" s="31">
        <f t="shared" si="621"/>
        <v>31</v>
      </c>
      <c r="AK1114" s="22">
        <f t="shared" si="622"/>
        <v>36</v>
      </c>
      <c r="AL1114" s="22">
        <f t="shared" si="623"/>
        <v>22</v>
      </c>
      <c r="AM1114" s="22">
        <f t="shared" si="624"/>
        <v>21</v>
      </c>
      <c r="AN1114" s="22">
        <f t="shared" si="625"/>
        <v>16</v>
      </c>
      <c r="AO1114" s="22">
        <f t="shared" si="626"/>
        <v>32</v>
      </c>
      <c r="AP1114" s="22">
        <f t="shared" si="627"/>
        <v>6</v>
      </c>
      <c r="AQ1114" s="2">
        <f t="shared" si="628"/>
        <v>0.30299999999999999</v>
      </c>
    </row>
    <row r="1115" spans="1:43" x14ac:dyDescent="0.25">
      <c r="A1115" s="26" t="str">
        <f t="shared" si="629"/>
        <v/>
      </c>
      <c r="B1115" t="s">
        <v>3188</v>
      </c>
      <c r="C1115" t="s">
        <v>64</v>
      </c>
      <c r="D1115" t="s">
        <v>37</v>
      </c>
      <c r="E1115" t="s">
        <v>3168</v>
      </c>
      <c r="F1115">
        <v>2026</v>
      </c>
      <c r="G1115" t="s">
        <v>5657</v>
      </c>
      <c r="H1115" s="4">
        <v>46168</v>
      </c>
      <c r="I1115" s="4" t="str">
        <f t="shared" si="595"/>
        <v>Mid-American</v>
      </c>
      <c r="J1115" s="2">
        <f t="shared" si="596"/>
        <v>0</v>
      </c>
      <c r="K1115" s="2">
        <f t="shared" si="597"/>
        <v>0</v>
      </c>
      <c r="L1115" s="2">
        <f t="shared" si="598"/>
        <v>0</v>
      </c>
      <c r="M1115" s="2">
        <f t="shared" si="599"/>
        <v>0</v>
      </c>
      <c r="N1115" s="22" cm="1">
        <f t="array" ref="N1115">IFERROR(INDEX(Stats_Hit_GP,MATCH($B1115,Stats_Hit_Player,0)),"")</f>
        <v>1</v>
      </c>
      <c r="O1115" s="22">
        <f t="shared" si="600"/>
        <v>2</v>
      </c>
      <c r="P1115" s="22">
        <f t="shared" si="601"/>
        <v>2</v>
      </c>
      <c r="Q1115" s="22">
        <f t="shared" si="602"/>
        <v>0</v>
      </c>
      <c r="R1115" s="22">
        <f t="shared" si="603"/>
        <v>0</v>
      </c>
      <c r="S1115" s="22">
        <f t="shared" si="604"/>
        <v>0</v>
      </c>
      <c r="T1115" s="22">
        <f t="shared" si="605"/>
        <v>0</v>
      </c>
      <c r="U1115" s="22">
        <f t="shared" si="606"/>
        <v>0</v>
      </c>
      <c r="V1115" s="22">
        <f t="shared" si="607"/>
        <v>0</v>
      </c>
      <c r="W1115" s="22">
        <f t="shared" si="608"/>
        <v>0</v>
      </c>
      <c r="X1115" s="22">
        <f t="shared" si="609"/>
        <v>0</v>
      </c>
      <c r="Y1115" s="22">
        <f t="shared" si="610"/>
        <v>0</v>
      </c>
      <c r="Z1115" s="22">
        <f t="shared" si="611"/>
        <v>0</v>
      </c>
      <c r="AA1115" s="22">
        <f t="shared" si="612"/>
        <v>0</v>
      </c>
      <c r="AB1115" s="22">
        <f t="shared" si="613"/>
        <v>0</v>
      </c>
      <c r="AC1115" s="22">
        <f t="shared" si="614"/>
        <v>1</v>
      </c>
      <c r="AD1115" s="29">
        <f t="shared" si="615"/>
        <v>7.36</v>
      </c>
      <c r="AE1115" s="22">
        <f t="shared" si="616"/>
        <v>12</v>
      </c>
      <c r="AF1115" s="22">
        <f t="shared" si="617"/>
        <v>1</v>
      </c>
      <c r="AG1115" s="22">
        <f t="shared" si="618"/>
        <v>0</v>
      </c>
      <c r="AH1115" s="22">
        <f t="shared" si="619"/>
        <v>0</v>
      </c>
      <c r="AI1115" s="22">
        <f t="shared" si="620"/>
        <v>0</v>
      </c>
      <c r="AJ1115" s="31">
        <f t="shared" si="621"/>
        <v>14.2</v>
      </c>
      <c r="AK1115" s="22">
        <f t="shared" si="622"/>
        <v>13</v>
      </c>
      <c r="AL1115" s="22">
        <f t="shared" si="623"/>
        <v>13</v>
      </c>
      <c r="AM1115" s="22">
        <f t="shared" si="624"/>
        <v>12</v>
      </c>
      <c r="AN1115" s="22">
        <f t="shared" si="625"/>
        <v>12</v>
      </c>
      <c r="AO1115" s="22">
        <f t="shared" si="626"/>
        <v>10</v>
      </c>
      <c r="AP1115" s="22">
        <f t="shared" si="627"/>
        <v>2</v>
      </c>
      <c r="AQ1115" s="2">
        <f t="shared" si="628"/>
        <v>0.23599999999999999</v>
      </c>
    </row>
    <row r="1116" spans="1:43" x14ac:dyDescent="0.25">
      <c r="A1116" s="26" t="str">
        <f t="shared" si="629"/>
        <v/>
      </c>
      <c r="B1116" t="s">
        <v>2668</v>
      </c>
      <c r="C1116" t="s">
        <v>38</v>
      </c>
      <c r="D1116" t="s">
        <v>37</v>
      </c>
      <c r="E1116" t="s">
        <v>2654</v>
      </c>
      <c r="F1116">
        <v>2026</v>
      </c>
      <c r="G1116" t="s">
        <v>5657</v>
      </c>
      <c r="H1116" s="4">
        <v>46168</v>
      </c>
      <c r="I1116" s="4" t="str">
        <f t="shared" si="595"/>
        <v>Horizon</v>
      </c>
      <c r="J1116" s="2">
        <f t="shared" si="596"/>
        <v>0.13800000000000001</v>
      </c>
      <c r="K1116" s="2">
        <f t="shared" si="597"/>
        <v>0.29599999999999999</v>
      </c>
      <c r="L1116" s="2">
        <f t="shared" si="598"/>
        <v>0.26300000000000001</v>
      </c>
      <c r="M1116" s="2">
        <f t="shared" si="599"/>
        <v>0.55800000000000005</v>
      </c>
      <c r="N1116" s="22" cm="1">
        <f t="array" ref="N1116">IFERROR(INDEX(Stats_Hit_GP,MATCH($B1116,Stats_Hit_Player,0)),"")</f>
        <v>34</v>
      </c>
      <c r="O1116" s="22">
        <f t="shared" si="600"/>
        <v>98</v>
      </c>
      <c r="P1116" s="22">
        <f t="shared" si="601"/>
        <v>80</v>
      </c>
      <c r="Q1116" s="22">
        <f t="shared" si="602"/>
        <v>10</v>
      </c>
      <c r="R1116" s="22">
        <f t="shared" si="603"/>
        <v>11</v>
      </c>
      <c r="S1116" s="22">
        <f t="shared" si="604"/>
        <v>1</v>
      </c>
      <c r="T1116" s="22">
        <f t="shared" si="605"/>
        <v>0</v>
      </c>
      <c r="U1116" s="22">
        <f t="shared" si="606"/>
        <v>3</v>
      </c>
      <c r="V1116" s="22">
        <f t="shared" si="607"/>
        <v>9</v>
      </c>
      <c r="W1116" s="22">
        <f t="shared" si="608"/>
        <v>1</v>
      </c>
      <c r="X1116" s="22">
        <f t="shared" si="609"/>
        <v>17</v>
      </c>
      <c r="Y1116" s="22">
        <f t="shared" si="610"/>
        <v>48</v>
      </c>
      <c r="Z1116" s="22">
        <f t="shared" si="611"/>
        <v>2</v>
      </c>
      <c r="AA1116" s="22">
        <f t="shared" si="612"/>
        <v>1</v>
      </c>
      <c r="AB1116" s="22" t="str">
        <f t="shared" si="613"/>
        <v/>
      </c>
      <c r="AC1116" s="22" t="str">
        <f t="shared" si="614"/>
        <v/>
      </c>
      <c r="AD1116" s="29" t="str">
        <f t="shared" si="615"/>
        <v/>
      </c>
      <c r="AE1116" s="22" t="str">
        <f t="shared" si="616"/>
        <v/>
      </c>
      <c r="AF1116" s="22" t="str">
        <f t="shared" si="617"/>
        <v/>
      </c>
      <c r="AG1116" s="22" t="str">
        <f t="shared" si="618"/>
        <v/>
      </c>
      <c r="AH1116" s="22" t="str">
        <f t="shared" si="619"/>
        <v/>
      </c>
      <c r="AI1116" s="22" t="str">
        <f t="shared" si="620"/>
        <v/>
      </c>
      <c r="AJ1116" s="31" t="str">
        <f t="shared" si="621"/>
        <v/>
      </c>
      <c r="AK1116" s="22" t="str">
        <f t="shared" si="622"/>
        <v/>
      </c>
      <c r="AL1116" s="22" t="str">
        <f t="shared" si="623"/>
        <v/>
      </c>
      <c r="AM1116" s="22" t="str">
        <f t="shared" si="624"/>
        <v/>
      </c>
      <c r="AN1116" s="22" t="str">
        <f t="shared" si="625"/>
        <v/>
      </c>
      <c r="AO1116" s="22" t="str">
        <f t="shared" si="626"/>
        <v/>
      </c>
      <c r="AP1116" s="22" t="str">
        <f t="shared" si="627"/>
        <v/>
      </c>
      <c r="AQ1116" s="2" t="str">
        <f t="shared" si="628"/>
        <v/>
      </c>
    </row>
    <row r="1117" spans="1:43" x14ac:dyDescent="0.25">
      <c r="A1117" s="26" t="str">
        <f t="shared" si="629"/>
        <v/>
      </c>
      <c r="B1117" t="s">
        <v>3187</v>
      </c>
      <c r="C1117" t="s">
        <v>64</v>
      </c>
      <c r="D1117" t="s">
        <v>37</v>
      </c>
      <c r="E1117" t="s">
        <v>3168</v>
      </c>
      <c r="F1117">
        <v>2026</v>
      </c>
      <c r="G1117" t="s">
        <v>5657</v>
      </c>
      <c r="H1117" s="4">
        <v>46168</v>
      </c>
      <c r="I1117" s="4" t="str">
        <f t="shared" si="595"/>
        <v>Mid-American</v>
      </c>
      <c r="J1117" s="2">
        <f t="shared" si="596"/>
        <v>0</v>
      </c>
      <c r="K1117" s="2">
        <f t="shared" si="597"/>
        <v>0.5</v>
      </c>
      <c r="L1117" s="2">
        <f t="shared" si="598"/>
        <v>0</v>
      </c>
      <c r="M1117" s="2">
        <f t="shared" si="599"/>
        <v>0.5</v>
      </c>
      <c r="N1117" s="22" cm="1">
        <f t="array" ref="N1117">IFERROR(INDEX(Stats_Hit_GP,MATCH($B1117,Stats_Hit_Player,0)),"")</f>
        <v>2</v>
      </c>
      <c r="O1117" s="22">
        <f t="shared" si="600"/>
        <v>2</v>
      </c>
      <c r="P1117" s="22">
        <f t="shared" si="601"/>
        <v>1</v>
      </c>
      <c r="Q1117" s="22">
        <f t="shared" si="602"/>
        <v>1</v>
      </c>
      <c r="R1117" s="22">
        <f t="shared" si="603"/>
        <v>0</v>
      </c>
      <c r="S1117" s="22">
        <f t="shared" si="604"/>
        <v>0</v>
      </c>
      <c r="T1117" s="22">
        <f t="shared" si="605"/>
        <v>0</v>
      </c>
      <c r="U1117" s="22">
        <f t="shared" si="606"/>
        <v>0</v>
      </c>
      <c r="V1117" s="22">
        <f t="shared" si="607"/>
        <v>0</v>
      </c>
      <c r="W1117" s="22">
        <f t="shared" si="608"/>
        <v>0</v>
      </c>
      <c r="X1117" s="22">
        <f t="shared" si="609"/>
        <v>1</v>
      </c>
      <c r="Y1117" s="22">
        <f t="shared" si="610"/>
        <v>0</v>
      </c>
      <c r="Z1117" s="22">
        <f t="shared" si="611"/>
        <v>0</v>
      </c>
      <c r="AA1117" s="22">
        <f t="shared" si="612"/>
        <v>0</v>
      </c>
      <c r="AB1117" s="22">
        <f t="shared" si="613"/>
        <v>0</v>
      </c>
      <c r="AC1117" s="22">
        <f t="shared" si="614"/>
        <v>0</v>
      </c>
      <c r="AD1117" s="29">
        <f t="shared" si="615"/>
        <v>23.62</v>
      </c>
      <c r="AE1117" s="22">
        <f t="shared" si="616"/>
        <v>8</v>
      </c>
      <c r="AF1117" s="22">
        <f t="shared" si="617"/>
        <v>0</v>
      </c>
      <c r="AG1117" s="22">
        <f t="shared" si="618"/>
        <v>0</v>
      </c>
      <c r="AH1117" s="22">
        <f t="shared" si="619"/>
        <v>0</v>
      </c>
      <c r="AI1117" s="22">
        <f t="shared" si="620"/>
        <v>0</v>
      </c>
      <c r="AJ1117" s="31">
        <f t="shared" si="621"/>
        <v>5.0999999999999996</v>
      </c>
      <c r="AK1117" s="22">
        <f t="shared" si="622"/>
        <v>12</v>
      </c>
      <c r="AL1117" s="22">
        <f t="shared" si="623"/>
        <v>14</v>
      </c>
      <c r="AM1117" s="22">
        <f t="shared" si="624"/>
        <v>14</v>
      </c>
      <c r="AN1117" s="22">
        <f t="shared" si="625"/>
        <v>10</v>
      </c>
      <c r="AO1117" s="22">
        <f t="shared" si="626"/>
        <v>4</v>
      </c>
      <c r="AP1117" s="22">
        <f t="shared" si="627"/>
        <v>3</v>
      </c>
      <c r="AQ1117" s="2">
        <f t="shared" si="628"/>
        <v>0.5</v>
      </c>
    </row>
    <row r="1118" spans="1:43" x14ac:dyDescent="0.25">
      <c r="A1118" s="26" t="str">
        <f t="shared" si="629"/>
        <v/>
      </c>
      <c r="B1118" t="s">
        <v>6986</v>
      </c>
      <c r="C1118" t="s">
        <v>64</v>
      </c>
      <c r="D1118" t="s">
        <v>37</v>
      </c>
      <c r="E1118" t="s">
        <v>3168</v>
      </c>
      <c r="F1118">
        <v>2026</v>
      </c>
      <c r="G1118" t="s">
        <v>5657</v>
      </c>
      <c r="H1118" s="4">
        <v>46168</v>
      </c>
      <c r="I1118" s="4" t="str">
        <f t="shared" si="595"/>
        <v>Mid-American</v>
      </c>
      <c r="J1118" s="2" t="str">
        <f t="shared" si="596"/>
        <v/>
      </c>
      <c r="K1118" s="2" t="str">
        <f t="shared" si="597"/>
        <v/>
      </c>
      <c r="L1118" s="2" t="str">
        <f t="shared" si="598"/>
        <v/>
      </c>
      <c r="M1118" s="2" t="str">
        <f t="shared" si="599"/>
        <v/>
      </c>
      <c r="N1118" s="22" t="str" cm="1">
        <f t="array" ref="N1118">IFERROR(INDEX(Stats_Hit_GP,MATCH($B1118,Stats_Hit_Player,0)),"")</f>
        <v/>
      </c>
      <c r="O1118" s="22" t="str">
        <f t="shared" si="600"/>
        <v/>
      </c>
      <c r="P1118" s="22" t="str">
        <f t="shared" si="601"/>
        <v/>
      </c>
      <c r="Q1118" s="22" t="str">
        <f t="shared" si="602"/>
        <v/>
      </c>
      <c r="R1118" s="22" t="str">
        <f t="shared" si="603"/>
        <v/>
      </c>
      <c r="S1118" s="22" t="str">
        <f t="shared" si="604"/>
        <v/>
      </c>
      <c r="T1118" s="22" t="str">
        <f t="shared" si="605"/>
        <v/>
      </c>
      <c r="U1118" s="22" t="str">
        <f t="shared" si="606"/>
        <v/>
      </c>
      <c r="V1118" s="22" t="str">
        <f t="shared" si="607"/>
        <v/>
      </c>
      <c r="W1118" s="22" t="str">
        <f t="shared" si="608"/>
        <v/>
      </c>
      <c r="X1118" s="22" t="str">
        <f t="shared" si="609"/>
        <v/>
      </c>
      <c r="Y1118" s="22" t="str">
        <f t="shared" si="610"/>
        <v/>
      </c>
      <c r="Z1118" s="22" t="str">
        <f t="shared" si="611"/>
        <v/>
      </c>
      <c r="AA1118" s="22" t="str">
        <f t="shared" si="612"/>
        <v/>
      </c>
      <c r="AB1118" s="22">
        <f t="shared" si="613"/>
        <v>2</v>
      </c>
      <c r="AC1118" s="22">
        <f t="shared" si="614"/>
        <v>1</v>
      </c>
      <c r="AD1118" s="29">
        <f t="shared" si="615"/>
        <v>5.93</v>
      </c>
      <c r="AE1118" s="22">
        <f t="shared" si="616"/>
        <v>18</v>
      </c>
      <c r="AF1118" s="22">
        <f t="shared" si="617"/>
        <v>4</v>
      </c>
      <c r="AG1118" s="22">
        <f t="shared" si="618"/>
        <v>0</v>
      </c>
      <c r="AH1118" s="22">
        <f t="shared" si="619"/>
        <v>0</v>
      </c>
      <c r="AI1118" s="22">
        <f t="shared" si="620"/>
        <v>0</v>
      </c>
      <c r="AJ1118" s="31">
        <f t="shared" si="621"/>
        <v>41</v>
      </c>
      <c r="AK1118" s="22">
        <f t="shared" si="622"/>
        <v>53</v>
      </c>
      <c r="AL1118" s="22">
        <f t="shared" si="623"/>
        <v>29</v>
      </c>
      <c r="AM1118" s="22">
        <f t="shared" si="624"/>
        <v>27</v>
      </c>
      <c r="AN1118" s="22">
        <f t="shared" si="625"/>
        <v>13</v>
      </c>
      <c r="AO1118" s="22">
        <f t="shared" si="626"/>
        <v>42</v>
      </c>
      <c r="AP1118" s="22">
        <f t="shared" si="627"/>
        <v>6</v>
      </c>
      <c r="AQ1118" s="2">
        <f t="shared" si="628"/>
        <v>0.315</v>
      </c>
    </row>
    <row r="1119" spans="1:43" x14ac:dyDescent="0.25">
      <c r="A1119" s="26" t="str">
        <f t="shared" si="629"/>
        <v/>
      </c>
      <c r="B1119" t="s">
        <v>5615</v>
      </c>
      <c r="C1119" t="s">
        <v>27</v>
      </c>
      <c r="D1119" t="s">
        <v>24</v>
      </c>
      <c r="E1119" t="s">
        <v>5604</v>
      </c>
      <c r="F1119">
        <v>2026</v>
      </c>
      <c r="G1119" t="s">
        <v>5657</v>
      </c>
      <c r="H1119" s="4">
        <v>46168</v>
      </c>
      <c r="I1119" s="4" t="str">
        <f t="shared" si="595"/>
        <v>West Coast</v>
      </c>
      <c r="J1119" s="2">
        <f t="shared" si="596"/>
        <v>0.20699999999999999</v>
      </c>
      <c r="K1119" s="2">
        <f t="shared" si="597"/>
        <v>0.31</v>
      </c>
      <c r="L1119" s="2">
        <f t="shared" si="598"/>
        <v>0.30599999999999999</v>
      </c>
      <c r="M1119" s="2">
        <f t="shared" si="599"/>
        <v>0.61599999999999999</v>
      </c>
      <c r="N1119" s="22" cm="1">
        <f t="array" ref="N1119">IFERROR(INDEX(Stats_Hit_GP,MATCH($B1119,Stats_Hit_Player,0)),"")</f>
        <v>33</v>
      </c>
      <c r="O1119" s="22">
        <f t="shared" si="600"/>
        <v>132</v>
      </c>
      <c r="P1119" s="22">
        <f t="shared" si="601"/>
        <v>111</v>
      </c>
      <c r="Q1119" s="22">
        <f t="shared" si="602"/>
        <v>17</v>
      </c>
      <c r="R1119" s="22">
        <f t="shared" si="603"/>
        <v>23</v>
      </c>
      <c r="S1119" s="22">
        <f t="shared" si="604"/>
        <v>2</v>
      </c>
      <c r="T1119" s="22">
        <f t="shared" si="605"/>
        <v>3</v>
      </c>
      <c r="U1119" s="22">
        <f t="shared" si="606"/>
        <v>1</v>
      </c>
      <c r="V1119" s="22">
        <f t="shared" si="607"/>
        <v>12</v>
      </c>
      <c r="W1119" s="22">
        <f t="shared" si="608"/>
        <v>4</v>
      </c>
      <c r="X1119" s="22">
        <f t="shared" si="609"/>
        <v>13</v>
      </c>
      <c r="Y1119" s="22">
        <f t="shared" si="610"/>
        <v>44</v>
      </c>
      <c r="Z1119" s="22">
        <f t="shared" si="611"/>
        <v>4</v>
      </c>
      <c r="AA1119" s="22">
        <f t="shared" si="612"/>
        <v>2</v>
      </c>
      <c r="AB1119" s="22" t="str">
        <f t="shared" si="613"/>
        <v/>
      </c>
      <c r="AC1119" s="22" t="str">
        <f t="shared" si="614"/>
        <v/>
      </c>
      <c r="AD1119" s="29" t="str">
        <f t="shared" si="615"/>
        <v/>
      </c>
      <c r="AE1119" s="22" t="str">
        <f t="shared" si="616"/>
        <v/>
      </c>
      <c r="AF1119" s="22" t="str">
        <f t="shared" si="617"/>
        <v/>
      </c>
      <c r="AG1119" s="22" t="str">
        <f t="shared" si="618"/>
        <v/>
      </c>
      <c r="AH1119" s="22" t="str">
        <f t="shared" si="619"/>
        <v/>
      </c>
      <c r="AI1119" s="22" t="str">
        <f t="shared" si="620"/>
        <v/>
      </c>
      <c r="AJ1119" s="31" t="str">
        <f t="shared" si="621"/>
        <v/>
      </c>
      <c r="AK1119" s="22" t="str">
        <f t="shared" si="622"/>
        <v/>
      </c>
      <c r="AL1119" s="22" t="str">
        <f t="shared" si="623"/>
        <v/>
      </c>
      <c r="AM1119" s="22" t="str">
        <f t="shared" si="624"/>
        <v/>
      </c>
      <c r="AN1119" s="22" t="str">
        <f t="shared" si="625"/>
        <v/>
      </c>
      <c r="AO1119" s="22" t="str">
        <f t="shared" si="626"/>
        <v/>
      </c>
      <c r="AP1119" s="22" t="str">
        <f t="shared" si="627"/>
        <v/>
      </c>
      <c r="AQ1119" s="2" t="str">
        <f t="shared" si="628"/>
        <v/>
      </c>
    </row>
    <row r="1120" spans="1:43" x14ac:dyDescent="0.25">
      <c r="A1120" s="26" t="str">
        <f t="shared" si="629"/>
        <v/>
      </c>
      <c r="B1120" t="s">
        <v>3620</v>
      </c>
      <c r="C1120" t="s">
        <v>30</v>
      </c>
      <c r="D1120" t="s">
        <v>37</v>
      </c>
      <c r="E1120" t="s">
        <v>3618</v>
      </c>
      <c r="F1120">
        <v>2026</v>
      </c>
      <c r="G1120" t="s">
        <v>5657</v>
      </c>
      <c r="H1120" s="4">
        <v>46168</v>
      </c>
      <c r="I1120" s="4" t="str">
        <f t="shared" si="595"/>
        <v>Northeast</v>
      </c>
      <c r="J1120" s="2">
        <f t="shared" si="596"/>
        <v>0.34799999999999998</v>
      </c>
      <c r="K1120" s="2">
        <f t="shared" si="597"/>
        <v>0.435</v>
      </c>
      <c r="L1120" s="2">
        <f t="shared" si="598"/>
        <v>0.54700000000000004</v>
      </c>
      <c r="M1120" s="2">
        <f t="shared" si="599"/>
        <v>0.98199999999999998</v>
      </c>
      <c r="N1120" s="22" cm="1">
        <f t="array" ref="N1120">IFERROR(INDEX(Stats_Hit_GP,MATCH($B1120,Stats_Hit_Player,0)),"")</f>
        <v>41</v>
      </c>
      <c r="O1120" s="22">
        <f t="shared" si="600"/>
        <v>186</v>
      </c>
      <c r="P1120" s="22">
        <f t="shared" si="601"/>
        <v>161</v>
      </c>
      <c r="Q1120" s="22">
        <f t="shared" si="602"/>
        <v>44</v>
      </c>
      <c r="R1120" s="22">
        <f t="shared" si="603"/>
        <v>56</v>
      </c>
      <c r="S1120" s="22">
        <f t="shared" si="604"/>
        <v>17</v>
      </c>
      <c r="T1120" s="22">
        <f t="shared" si="605"/>
        <v>0</v>
      </c>
      <c r="U1120" s="22">
        <f t="shared" si="606"/>
        <v>5</v>
      </c>
      <c r="V1120" s="22">
        <f t="shared" si="607"/>
        <v>31</v>
      </c>
      <c r="W1120" s="22">
        <f t="shared" si="608"/>
        <v>1</v>
      </c>
      <c r="X1120" s="22">
        <f t="shared" si="609"/>
        <v>24</v>
      </c>
      <c r="Y1120" s="22">
        <f t="shared" si="610"/>
        <v>16</v>
      </c>
      <c r="Z1120" s="22">
        <f t="shared" si="611"/>
        <v>18</v>
      </c>
      <c r="AA1120" s="22">
        <f t="shared" si="612"/>
        <v>1</v>
      </c>
      <c r="AB1120" s="22" t="str">
        <f t="shared" si="613"/>
        <v/>
      </c>
      <c r="AC1120" s="22" t="str">
        <f t="shared" si="614"/>
        <v/>
      </c>
      <c r="AD1120" s="29" t="str">
        <f t="shared" si="615"/>
        <v/>
      </c>
      <c r="AE1120" s="22" t="str">
        <f t="shared" si="616"/>
        <v/>
      </c>
      <c r="AF1120" s="22" t="str">
        <f t="shared" si="617"/>
        <v/>
      </c>
      <c r="AG1120" s="22" t="str">
        <f t="shared" si="618"/>
        <v/>
      </c>
      <c r="AH1120" s="22" t="str">
        <f t="shared" si="619"/>
        <v/>
      </c>
      <c r="AI1120" s="22" t="str">
        <f t="shared" si="620"/>
        <v/>
      </c>
      <c r="AJ1120" s="31" t="str">
        <f t="shared" si="621"/>
        <v/>
      </c>
      <c r="AK1120" s="22" t="str">
        <f t="shared" si="622"/>
        <v/>
      </c>
      <c r="AL1120" s="22" t="str">
        <f t="shared" si="623"/>
        <v/>
      </c>
      <c r="AM1120" s="22" t="str">
        <f t="shared" si="624"/>
        <v/>
      </c>
      <c r="AN1120" s="22" t="str">
        <f t="shared" si="625"/>
        <v/>
      </c>
      <c r="AO1120" s="22" t="str">
        <f t="shared" si="626"/>
        <v/>
      </c>
      <c r="AP1120" s="22" t="str">
        <f t="shared" si="627"/>
        <v/>
      </c>
      <c r="AQ1120" s="2" t="str">
        <f t="shared" si="628"/>
        <v/>
      </c>
    </row>
    <row r="1121" spans="1:43" x14ac:dyDescent="0.25">
      <c r="A1121" s="26" t="str">
        <f t="shared" si="629"/>
        <v/>
      </c>
      <c r="B1121" t="s">
        <v>3638</v>
      </c>
      <c r="C1121" t="s">
        <v>44</v>
      </c>
      <c r="D1121" t="s">
        <v>37</v>
      </c>
      <c r="E1121" t="s">
        <v>3636</v>
      </c>
      <c r="F1121">
        <v>2026</v>
      </c>
      <c r="G1121" t="s">
        <v>5657</v>
      </c>
      <c r="H1121" s="4">
        <v>46168</v>
      </c>
      <c r="I1121" s="4" t="str">
        <f t="shared" si="595"/>
        <v>Northeast</v>
      </c>
      <c r="J1121" s="2">
        <f t="shared" si="596"/>
        <v>0.37</v>
      </c>
      <c r="K1121" s="2">
        <f t="shared" si="597"/>
        <v>0.48799999999999999</v>
      </c>
      <c r="L1121" s="2">
        <f t="shared" si="598"/>
        <v>0.63</v>
      </c>
      <c r="M1121" s="2">
        <f t="shared" si="599"/>
        <v>1.117</v>
      </c>
      <c r="N1121" s="22" cm="1">
        <f t="array" ref="N1121">IFERROR(INDEX(Stats_Hit_GP,MATCH($B1121,Stats_Hit_Player,0)),"")</f>
        <v>53</v>
      </c>
      <c r="O1121" s="22">
        <f t="shared" si="600"/>
        <v>240</v>
      </c>
      <c r="P1121" s="22">
        <f t="shared" si="601"/>
        <v>189</v>
      </c>
      <c r="Q1121" s="22">
        <f t="shared" si="602"/>
        <v>46</v>
      </c>
      <c r="R1121" s="22">
        <f t="shared" si="603"/>
        <v>70</v>
      </c>
      <c r="S1121" s="22">
        <f t="shared" si="604"/>
        <v>5</v>
      </c>
      <c r="T1121" s="22">
        <f t="shared" si="605"/>
        <v>1</v>
      </c>
      <c r="U1121" s="22">
        <f t="shared" si="606"/>
        <v>14</v>
      </c>
      <c r="V1121" s="22">
        <f t="shared" si="607"/>
        <v>67</v>
      </c>
      <c r="W1121" s="22">
        <f t="shared" si="608"/>
        <v>4</v>
      </c>
      <c r="X1121" s="22">
        <f t="shared" si="609"/>
        <v>43</v>
      </c>
      <c r="Y1121" s="22">
        <f t="shared" si="610"/>
        <v>42</v>
      </c>
      <c r="Z1121" s="22">
        <f t="shared" si="611"/>
        <v>4</v>
      </c>
      <c r="AA1121" s="22">
        <f t="shared" si="612"/>
        <v>1</v>
      </c>
      <c r="AB1121" s="22" t="str">
        <f t="shared" si="613"/>
        <v/>
      </c>
      <c r="AC1121" s="22" t="str">
        <f t="shared" si="614"/>
        <v/>
      </c>
      <c r="AD1121" s="29" t="str">
        <f t="shared" si="615"/>
        <v/>
      </c>
      <c r="AE1121" s="22" t="str">
        <f t="shared" si="616"/>
        <v/>
      </c>
      <c r="AF1121" s="22" t="str">
        <f t="shared" si="617"/>
        <v/>
      </c>
      <c r="AG1121" s="22" t="str">
        <f t="shared" si="618"/>
        <v/>
      </c>
      <c r="AH1121" s="22" t="str">
        <f t="shared" si="619"/>
        <v/>
      </c>
      <c r="AI1121" s="22" t="str">
        <f t="shared" si="620"/>
        <v/>
      </c>
      <c r="AJ1121" s="31" t="str">
        <f t="shared" si="621"/>
        <v/>
      </c>
      <c r="AK1121" s="22" t="str">
        <f t="shared" si="622"/>
        <v/>
      </c>
      <c r="AL1121" s="22" t="str">
        <f t="shared" si="623"/>
        <v/>
      </c>
      <c r="AM1121" s="22" t="str">
        <f t="shared" si="624"/>
        <v/>
      </c>
      <c r="AN1121" s="22" t="str">
        <f t="shared" si="625"/>
        <v/>
      </c>
      <c r="AO1121" s="22" t="str">
        <f t="shared" si="626"/>
        <v/>
      </c>
      <c r="AP1121" s="22" t="str">
        <f t="shared" si="627"/>
        <v/>
      </c>
      <c r="AQ1121" s="2" t="str">
        <f t="shared" si="628"/>
        <v/>
      </c>
    </row>
    <row r="1122" spans="1:43" x14ac:dyDescent="0.25">
      <c r="A1122" s="26" t="str">
        <f t="shared" si="629"/>
        <v/>
      </c>
      <c r="B1122" t="s">
        <v>6987</v>
      </c>
      <c r="C1122" t="s">
        <v>64</v>
      </c>
      <c r="D1122" t="s">
        <v>37</v>
      </c>
      <c r="E1122" t="s">
        <v>4112</v>
      </c>
      <c r="F1122">
        <v>2026</v>
      </c>
      <c r="G1122" t="s">
        <v>5657</v>
      </c>
      <c r="H1122" s="4">
        <v>46168</v>
      </c>
      <c r="I1122" s="4" t="str">
        <f t="shared" si="595"/>
        <v>Patriot</v>
      </c>
      <c r="J1122" s="2" t="str">
        <f t="shared" si="596"/>
        <v/>
      </c>
      <c r="K1122" s="2" t="str">
        <f t="shared" si="597"/>
        <v/>
      </c>
      <c r="L1122" s="2" t="str">
        <f t="shared" si="598"/>
        <v/>
      </c>
      <c r="M1122" s="2" t="str">
        <f t="shared" si="599"/>
        <v/>
      </c>
      <c r="N1122" s="22" t="str" cm="1">
        <f t="array" ref="N1122">IFERROR(INDEX(Stats_Hit_GP,MATCH($B1122,Stats_Hit_Player,0)),"")</f>
        <v/>
      </c>
      <c r="O1122" s="22" t="str">
        <f t="shared" si="600"/>
        <v/>
      </c>
      <c r="P1122" s="22" t="str">
        <f t="shared" si="601"/>
        <v/>
      </c>
      <c r="Q1122" s="22" t="str">
        <f t="shared" si="602"/>
        <v/>
      </c>
      <c r="R1122" s="22" t="str">
        <f t="shared" si="603"/>
        <v/>
      </c>
      <c r="S1122" s="22" t="str">
        <f t="shared" si="604"/>
        <v/>
      </c>
      <c r="T1122" s="22" t="str">
        <f t="shared" si="605"/>
        <v/>
      </c>
      <c r="U1122" s="22" t="str">
        <f t="shared" si="606"/>
        <v/>
      </c>
      <c r="V1122" s="22" t="str">
        <f t="shared" si="607"/>
        <v/>
      </c>
      <c r="W1122" s="22" t="str">
        <f t="shared" si="608"/>
        <v/>
      </c>
      <c r="X1122" s="22" t="str">
        <f t="shared" si="609"/>
        <v/>
      </c>
      <c r="Y1122" s="22" t="str">
        <f t="shared" si="610"/>
        <v/>
      </c>
      <c r="Z1122" s="22" t="str">
        <f t="shared" si="611"/>
        <v/>
      </c>
      <c r="AA1122" s="22" t="str">
        <f t="shared" si="612"/>
        <v/>
      </c>
      <c r="AB1122" s="22">
        <f t="shared" si="613"/>
        <v>3</v>
      </c>
      <c r="AC1122" s="22">
        <f t="shared" si="614"/>
        <v>6</v>
      </c>
      <c r="AD1122" s="29">
        <f t="shared" si="615"/>
        <v>5.78</v>
      </c>
      <c r="AE1122" s="22">
        <f t="shared" si="616"/>
        <v>11</v>
      </c>
      <c r="AF1122" s="22">
        <f t="shared" si="617"/>
        <v>11</v>
      </c>
      <c r="AG1122" s="22">
        <f t="shared" si="618"/>
        <v>0</v>
      </c>
      <c r="AH1122" s="22">
        <f t="shared" si="619"/>
        <v>0</v>
      </c>
      <c r="AI1122" s="22">
        <f t="shared" si="620"/>
        <v>0</v>
      </c>
      <c r="AJ1122" s="31">
        <f t="shared" si="621"/>
        <v>62.1</v>
      </c>
      <c r="AK1122" s="22">
        <f t="shared" si="622"/>
        <v>73</v>
      </c>
      <c r="AL1122" s="22">
        <f t="shared" si="623"/>
        <v>45</v>
      </c>
      <c r="AM1122" s="22">
        <f t="shared" si="624"/>
        <v>40</v>
      </c>
      <c r="AN1122" s="22">
        <f t="shared" si="625"/>
        <v>19</v>
      </c>
      <c r="AO1122" s="22">
        <f t="shared" si="626"/>
        <v>62</v>
      </c>
      <c r="AP1122" s="22">
        <f t="shared" si="627"/>
        <v>15</v>
      </c>
      <c r="AQ1122" s="2">
        <f t="shared" si="628"/>
        <v>0.29099999999999998</v>
      </c>
    </row>
    <row r="1123" spans="1:43" x14ac:dyDescent="0.25">
      <c r="A1123" s="26" t="str">
        <f t="shared" si="629"/>
        <v/>
      </c>
      <c r="B1123" t="s">
        <v>806</v>
      </c>
      <c r="C1123" t="s">
        <v>40</v>
      </c>
      <c r="D1123" t="s">
        <v>37</v>
      </c>
      <c r="E1123" t="s">
        <v>798</v>
      </c>
      <c r="F1123">
        <v>2026</v>
      </c>
      <c r="G1123" t="s">
        <v>5657</v>
      </c>
      <c r="H1123" s="4">
        <v>46168</v>
      </c>
      <c r="I1123" s="4" t="str">
        <f t="shared" si="595"/>
        <v>American Athletic</v>
      </c>
      <c r="J1123" s="2">
        <f t="shared" si="596"/>
        <v>0.30599999999999999</v>
      </c>
      <c r="K1123" s="2">
        <f t="shared" si="597"/>
        <v>0.35499999999999998</v>
      </c>
      <c r="L1123" s="2">
        <f t="shared" si="598"/>
        <v>0.46300000000000002</v>
      </c>
      <c r="M1123" s="2">
        <f t="shared" si="599"/>
        <v>0.81699999999999995</v>
      </c>
      <c r="N1123" s="22" cm="1">
        <f t="array" ref="N1123">IFERROR(INDEX(Stats_Hit_GP,MATCH($B1123,Stats_Hit_Player,0)),"")</f>
        <v>30</v>
      </c>
      <c r="O1123" s="22">
        <f t="shared" si="600"/>
        <v>141</v>
      </c>
      <c r="P1123" s="22">
        <f t="shared" si="601"/>
        <v>121</v>
      </c>
      <c r="Q1123" s="22">
        <f t="shared" si="602"/>
        <v>23</v>
      </c>
      <c r="R1123" s="22">
        <f t="shared" si="603"/>
        <v>37</v>
      </c>
      <c r="S1123" s="22">
        <f t="shared" si="604"/>
        <v>8</v>
      </c>
      <c r="T1123" s="22">
        <f t="shared" si="605"/>
        <v>1</v>
      </c>
      <c r="U1123" s="22">
        <f t="shared" si="606"/>
        <v>3</v>
      </c>
      <c r="V1123" s="22">
        <f t="shared" si="607"/>
        <v>25</v>
      </c>
      <c r="W1123" s="22">
        <f t="shared" si="608"/>
        <v>4</v>
      </c>
      <c r="X1123" s="22">
        <f t="shared" si="609"/>
        <v>9</v>
      </c>
      <c r="Y1123" s="22">
        <f t="shared" si="610"/>
        <v>21</v>
      </c>
      <c r="Z1123" s="22">
        <f t="shared" si="611"/>
        <v>5</v>
      </c>
      <c r="AA1123" s="22">
        <f t="shared" si="612"/>
        <v>0</v>
      </c>
      <c r="AB1123" s="22" t="str">
        <f t="shared" si="613"/>
        <v/>
      </c>
      <c r="AC1123" s="22" t="str">
        <f t="shared" si="614"/>
        <v/>
      </c>
      <c r="AD1123" s="29" t="str">
        <f t="shared" si="615"/>
        <v/>
      </c>
      <c r="AE1123" s="22" t="str">
        <f t="shared" si="616"/>
        <v/>
      </c>
      <c r="AF1123" s="22" t="str">
        <f t="shared" si="617"/>
        <v/>
      </c>
      <c r="AG1123" s="22" t="str">
        <f t="shared" si="618"/>
        <v/>
      </c>
      <c r="AH1123" s="22" t="str">
        <f t="shared" si="619"/>
        <v/>
      </c>
      <c r="AI1123" s="22" t="str">
        <f t="shared" si="620"/>
        <v/>
      </c>
      <c r="AJ1123" s="31" t="str">
        <f t="shared" si="621"/>
        <v/>
      </c>
      <c r="AK1123" s="22" t="str">
        <f t="shared" si="622"/>
        <v/>
      </c>
      <c r="AL1123" s="22" t="str">
        <f t="shared" si="623"/>
        <v/>
      </c>
      <c r="AM1123" s="22" t="str">
        <f t="shared" si="624"/>
        <v/>
      </c>
      <c r="AN1123" s="22" t="str">
        <f t="shared" si="625"/>
        <v/>
      </c>
      <c r="AO1123" s="22" t="str">
        <f t="shared" si="626"/>
        <v/>
      </c>
      <c r="AP1123" s="22" t="str">
        <f t="shared" si="627"/>
        <v/>
      </c>
      <c r="AQ1123" s="2" t="str">
        <f t="shared" si="628"/>
        <v/>
      </c>
    </row>
    <row r="1124" spans="1:43" x14ac:dyDescent="0.25">
      <c r="A1124" s="26" t="str">
        <f t="shared" si="629"/>
        <v/>
      </c>
      <c r="B1124" t="s">
        <v>6988</v>
      </c>
      <c r="C1124" t="s">
        <v>64</v>
      </c>
      <c r="D1124" t="s">
        <v>37</v>
      </c>
      <c r="E1124" t="s">
        <v>4924</v>
      </c>
      <c r="F1124">
        <v>2026</v>
      </c>
      <c r="G1124" t="s">
        <v>5657</v>
      </c>
      <c r="H1124" s="4">
        <v>46168</v>
      </c>
      <c r="I1124" s="4" t="str">
        <f t="shared" si="595"/>
        <v>Sun Belt</v>
      </c>
      <c r="J1124" s="2" t="str">
        <f t="shared" si="596"/>
        <v/>
      </c>
      <c r="K1124" s="2" t="str">
        <f t="shared" si="597"/>
        <v/>
      </c>
      <c r="L1124" s="2" t="str">
        <f t="shared" si="598"/>
        <v/>
      </c>
      <c r="M1124" s="2" t="str">
        <f t="shared" si="599"/>
        <v/>
      </c>
      <c r="N1124" s="22" t="str" cm="1">
        <f t="array" ref="N1124">IFERROR(INDEX(Stats_Hit_GP,MATCH($B1124,Stats_Hit_Player,0)),"")</f>
        <v/>
      </c>
      <c r="O1124" s="22" t="str">
        <f t="shared" si="600"/>
        <v/>
      </c>
      <c r="P1124" s="22" t="str">
        <f t="shared" si="601"/>
        <v/>
      </c>
      <c r="Q1124" s="22" t="str">
        <f t="shared" si="602"/>
        <v/>
      </c>
      <c r="R1124" s="22" t="str">
        <f t="shared" si="603"/>
        <v/>
      </c>
      <c r="S1124" s="22" t="str">
        <f t="shared" si="604"/>
        <v/>
      </c>
      <c r="T1124" s="22" t="str">
        <f t="shared" si="605"/>
        <v/>
      </c>
      <c r="U1124" s="22" t="str">
        <f t="shared" si="606"/>
        <v/>
      </c>
      <c r="V1124" s="22" t="str">
        <f t="shared" si="607"/>
        <v/>
      </c>
      <c r="W1124" s="22" t="str">
        <f t="shared" si="608"/>
        <v/>
      </c>
      <c r="X1124" s="22" t="str">
        <f t="shared" si="609"/>
        <v/>
      </c>
      <c r="Y1124" s="22" t="str">
        <f t="shared" si="610"/>
        <v/>
      </c>
      <c r="Z1124" s="22" t="str">
        <f t="shared" si="611"/>
        <v/>
      </c>
      <c r="AA1124" s="22" t="str">
        <f t="shared" si="612"/>
        <v/>
      </c>
      <c r="AB1124" s="22">
        <f t="shared" si="613"/>
        <v>7</v>
      </c>
      <c r="AC1124" s="22">
        <f t="shared" si="614"/>
        <v>1</v>
      </c>
      <c r="AD1124" s="29">
        <f t="shared" si="615"/>
        <v>2.5299999999999998</v>
      </c>
      <c r="AE1124" s="22">
        <f t="shared" si="616"/>
        <v>19</v>
      </c>
      <c r="AF1124" s="22">
        <f t="shared" si="617"/>
        <v>1</v>
      </c>
      <c r="AG1124" s="22">
        <f t="shared" si="618"/>
        <v>0</v>
      </c>
      <c r="AH1124" s="22">
        <f t="shared" si="619"/>
        <v>0</v>
      </c>
      <c r="AI1124" s="22">
        <f t="shared" si="620"/>
        <v>2</v>
      </c>
      <c r="AJ1124" s="31">
        <f t="shared" si="621"/>
        <v>42.2</v>
      </c>
      <c r="AK1124" s="22">
        <f t="shared" si="622"/>
        <v>36</v>
      </c>
      <c r="AL1124" s="22">
        <f t="shared" si="623"/>
        <v>16</v>
      </c>
      <c r="AM1124" s="22">
        <f t="shared" si="624"/>
        <v>12</v>
      </c>
      <c r="AN1124" s="22">
        <f t="shared" si="625"/>
        <v>21</v>
      </c>
      <c r="AO1124" s="22">
        <f t="shared" si="626"/>
        <v>47</v>
      </c>
      <c r="AP1124" s="22">
        <f t="shared" si="627"/>
        <v>3</v>
      </c>
      <c r="AQ1124" s="2">
        <f t="shared" si="628"/>
        <v>0.224</v>
      </c>
    </row>
    <row r="1125" spans="1:43" x14ac:dyDescent="0.25">
      <c r="A1125" s="26" t="str">
        <f t="shared" si="629"/>
        <v/>
      </c>
      <c r="B1125" t="s">
        <v>3185</v>
      </c>
      <c r="C1125" t="s">
        <v>35</v>
      </c>
      <c r="D1125" t="s">
        <v>37</v>
      </c>
      <c r="E1125" t="s">
        <v>3168</v>
      </c>
      <c r="F1125">
        <v>2026</v>
      </c>
      <c r="G1125" t="s">
        <v>5657</v>
      </c>
      <c r="H1125" s="4">
        <v>46168</v>
      </c>
      <c r="I1125" s="4" t="str">
        <f t="shared" si="595"/>
        <v>Mid-American</v>
      </c>
      <c r="J1125" s="2">
        <f t="shared" si="596"/>
        <v>0.16</v>
      </c>
      <c r="K1125" s="2">
        <f t="shared" si="597"/>
        <v>0.27600000000000002</v>
      </c>
      <c r="L1125" s="2">
        <f t="shared" si="598"/>
        <v>0.36</v>
      </c>
      <c r="M1125" s="2">
        <f t="shared" si="599"/>
        <v>0.63600000000000001</v>
      </c>
      <c r="N1125" s="22" cm="1">
        <f t="array" ref="N1125">IFERROR(INDEX(Stats_Hit_GP,MATCH($B1125,Stats_Hit_Player,0)),"")</f>
        <v>24</v>
      </c>
      <c r="O1125" s="22">
        <f t="shared" si="600"/>
        <v>58</v>
      </c>
      <c r="P1125" s="22">
        <f t="shared" si="601"/>
        <v>50</v>
      </c>
      <c r="Q1125" s="22">
        <f t="shared" si="602"/>
        <v>9</v>
      </c>
      <c r="R1125" s="22">
        <f t="shared" si="603"/>
        <v>8</v>
      </c>
      <c r="S1125" s="22">
        <f t="shared" si="604"/>
        <v>1</v>
      </c>
      <c r="T1125" s="22">
        <f t="shared" si="605"/>
        <v>0</v>
      </c>
      <c r="U1125" s="22">
        <f t="shared" si="606"/>
        <v>3</v>
      </c>
      <c r="V1125" s="22">
        <f t="shared" si="607"/>
        <v>7</v>
      </c>
      <c r="W1125" s="22">
        <f t="shared" si="608"/>
        <v>3</v>
      </c>
      <c r="X1125" s="22">
        <f t="shared" si="609"/>
        <v>5</v>
      </c>
      <c r="Y1125" s="22">
        <f t="shared" si="610"/>
        <v>16</v>
      </c>
      <c r="Z1125" s="22">
        <f t="shared" si="611"/>
        <v>2</v>
      </c>
      <c r="AA1125" s="22">
        <f t="shared" si="612"/>
        <v>1</v>
      </c>
      <c r="AB1125" s="22" t="str">
        <f t="shared" si="613"/>
        <v/>
      </c>
      <c r="AC1125" s="22" t="str">
        <f t="shared" si="614"/>
        <v/>
      </c>
      <c r="AD1125" s="29" t="str">
        <f t="shared" si="615"/>
        <v/>
      </c>
      <c r="AE1125" s="22" t="str">
        <f t="shared" si="616"/>
        <v/>
      </c>
      <c r="AF1125" s="22" t="str">
        <f t="shared" si="617"/>
        <v/>
      </c>
      <c r="AG1125" s="22" t="str">
        <f t="shared" si="618"/>
        <v/>
      </c>
      <c r="AH1125" s="22" t="str">
        <f t="shared" si="619"/>
        <v/>
      </c>
      <c r="AI1125" s="22" t="str">
        <f t="shared" si="620"/>
        <v/>
      </c>
      <c r="AJ1125" s="31" t="str">
        <f t="shared" si="621"/>
        <v/>
      </c>
      <c r="AK1125" s="22" t="str">
        <f t="shared" si="622"/>
        <v/>
      </c>
      <c r="AL1125" s="22" t="str">
        <f t="shared" si="623"/>
        <v/>
      </c>
      <c r="AM1125" s="22" t="str">
        <f t="shared" si="624"/>
        <v/>
      </c>
      <c r="AN1125" s="22" t="str">
        <f t="shared" si="625"/>
        <v/>
      </c>
      <c r="AO1125" s="22" t="str">
        <f t="shared" si="626"/>
        <v/>
      </c>
      <c r="AP1125" s="22" t="str">
        <f t="shared" si="627"/>
        <v/>
      </c>
      <c r="AQ1125" s="2" t="str">
        <f t="shared" si="628"/>
        <v/>
      </c>
    </row>
    <row r="1126" spans="1:43" x14ac:dyDescent="0.25">
      <c r="A1126" s="26" t="str">
        <f t="shared" si="629"/>
        <v/>
      </c>
      <c r="B1126" t="s">
        <v>2299</v>
      </c>
      <c r="C1126" t="s">
        <v>42</v>
      </c>
      <c r="D1126" t="s">
        <v>37</v>
      </c>
      <c r="E1126" t="s">
        <v>5720</v>
      </c>
      <c r="F1126">
        <v>2026</v>
      </c>
      <c r="G1126" t="s">
        <v>5657</v>
      </c>
      <c r="H1126" s="4">
        <v>46168</v>
      </c>
      <c r="I1126" s="4" t="str">
        <f t="shared" si="595"/>
        <v/>
      </c>
      <c r="J1126" s="2">
        <f t="shared" si="596"/>
        <v>0.16700000000000001</v>
      </c>
      <c r="K1126" s="2">
        <f t="shared" si="597"/>
        <v>0.21099999999999999</v>
      </c>
      <c r="L1126" s="2">
        <f t="shared" si="598"/>
        <v>0.19400000000000001</v>
      </c>
      <c r="M1126" s="2">
        <f t="shared" si="599"/>
        <v>0.40500000000000003</v>
      </c>
      <c r="N1126" s="22" cm="1">
        <f t="array" ref="N1126">IFERROR(INDEX(Stats_Hit_GP,MATCH($B1126,Stats_Hit_Player,0)),"")</f>
        <v>12</v>
      </c>
      <c r="O1126" s="22">
        <f t="shared" si="600"/>
        <v>38</v>
      </c>
      <c r="P1126" s="22">
        <f t="shared" si="601"/>
        <v>36</v>
      </c>
      <c r="Q1126" s="22">
        <f t="shared" si="602"/>
        <v>1</v>
      </c>
      <c r="R1126" s="22">
        <f t="shared" si="603"/>
        <v>6</v>
      </c>
      <c r="S1126" s="22">
        <f t="shared" si="604"/>
        <v>1</v>
      </c>
      <c r="T1126" s="22">
        <f t="shared" si="605"/>
        <v>0</v>
      </c>
      <c r="U1126" s="22">
        <f t="shared" si="606"/>
        <v>0</v>
      </c>
      <c r="V1126" s="22">
        <f t="shared" si="607"/>
        <v>4</v>
      </c>
      <c r="W1126" s="22">
        <f t="shared" si="608"/>
        <v>1</v>
      </c>
      <c r="X1126" s="22">
        <f t="shared" si="609"/>
        <v>1</v>
      </c>
      <c r="Y1126" s="22">
        <f t="shared" si="610"/>
        <v>15</v>
      </c>
      <c r="Z1126" s="22">
        <f t="shared" si="611"/>
        <v>1</v>
      </c>
      <c r="AA1126" s="22">
        <f t="shared" si="612"/>
        <v>0</v>
      </c>
      <c r="AB1126" s="22" t="str">
        <f t="shared" si="613"/>
        <v/>
      </c>
      <c r="AC1126" s="22" t="str">
        <f t="shared" si="614"/>
        <v/>
      </c>
      <c r="AD1126" s="29" t="str">
        <f t="shared" si="615"/>
        <v/>
      </c>
      <c r="AE1126" s="22" t="str">
        <f t="shared" si="616"/>
        <v/>
      </c>
      <c r="AF1126" s="22" t="str">
        <f t="shared" si="617"/>
        <v/>
      </c>
      <c r="AG1126" s="22" t="str">
        <f t="shared" si="618"/>
        <v/>
      </c>
      <c r="AH1126" s="22" t="str">
        <f t="shared" si="619"/>
        <v/>
      </c>
      <c r="AI1126" s="22" t="str">
        <f t="shared" si="620"/>
        <v/>
      </c>
      <c r="AJ1126" s="31" t="str">
        <f t="shared" si="621"/>
        <v/>
      </c>
      <c r="AK1126" s="22" t="str">
        <f t="shared" si="622"/>
        <v/>
      </c>
      <c r="AL1126" s="22" t="str">
        <f t="shared" si="623"/>
        <v/>
      </c>
      <c r="AM1126" s="22" t="str">
        <f t="shared" si="624"/>
        <v/>
      </c>
      <c r="AN1126" s="22" t="str">
        <f t="shared" si="625"/>
        <v/>
      </c>
      <c r="AO1126" s="22" t="str">
        <f t="shared" si="626"/>
        <v/>
      </c>
      <c r="AP1126" s="22" t="str">
        <f t="shared" si="627"/>
        <v/>
      </c>
      <c r="AQ1126" s="2" t="str">
        <f t="shared" si="628"/>
        <v/>
      </c>
    </row>
    <row r="1127" spans="1:43" x14ac:dyDescent="0.25">
      <c r="A1127" s="26">
        <f t="shared" si="629"/>
        <v>1</v>
      </c>
      <c r="B1127" t="s">
        <v>5235</v>
      </c>
      <c r="C1127" t="s">
        <v>42</v>
      </c>
      <c r="D1127" t="s">
        <v>29</v>
      </c>
      <c r="E1127" t="s">
        <v>5225</v>
      </c>
      <c r="F1127">
        <v>2026</v>
      </c>
      <c r="G1127" t="s">
        <v>5657</v>
      </c>
      <c r="H1127" s="4">
        <v>46168</v>
      </c>
      <c r="I1127" s="4" t="str">
        <f t="shared" si="595"/>
        <v>Southwestern Athletic</v>
      </c>
      <c r="J1127" s="2">
        <f t="shared" si="596"/>
        <v>0.36099999999999999</v>
      </c>
      <c r="K1127" s="2">
        <f t="shared" si="597"/>
        <v>0.52</v>
      </c>
      <c r="L1127" s="2">
        <f t="shared" si="598"/>
        <v>0.44400000000000001</v>
      </c>
      <c r="M1127" s="2">
        <f t="shared" si="599"/>
        <v>0.96399999999999997</v>
      </c>
      <c r="N1127" s="22" cm="1">
        <f t="array" ref="N1127">IFERROR(INDEX(Stats_Hit_GP,MATCH($B1127,Stats_Hit_Player,0)),"")</f>
        <v>13</v>
      </c>
      <c r="O1127" s="22">
        <f t="shared" si="600"/>
        <v>53</v>
      </c>
      <c r="P1127" s="22">
        <f t="shared" si="601"/>
        <v>36</v>
      </c>
      <c r="Q1127" s="22">
        <f t="shared" si="602"/>
        <v>12</v>
      </c>
      <c r="R1127" s="22">
        <f t="shared" si="603"/>
        <v>13</v>
      </c>
      <c r="S1127" s="22">
        <f t="shared" si="604"/>
        <v>3</v>
      </c>
      <c r="T1127" s="22">
        <f t="shared" si="605"/>
        <v>0</v>
      </c>
      <c r="U1127" s="22">
        <f t="shared" si="606"/>
        <v>0</v>
      </c>
      <c r="V1127" s="22">
        <f t="shared" si="607"/>
        <v>4</v>
      </c>
      <c r="W1127" s="22">
        <f t="shared" si="608"/>
        <v>2</v>
      </c>
      <c r="X1127" s="22">
        <f t="shared" si="609"/>
        <v>11</v>
      </c>
      <c r="Y1127" s="22">
        <f t="shared" si="610"/>
        <v>5</v>
      </c>
      <c r="Z1127" s="22">
        <f t="shared" si="611"/>
        <v>6</v>
      </c>
      <c r="AA1127" s="22">
        <f t="shared" si="612"/>
        <v>2</v>
      </c>
      <c r="AB1127" s="22" t="str">
        <f t="shared" si="613"/>
        <v/>
      </c>
      <c r="AC1127" s="22" t="str">
        <f t="shared" si="614"/>
        <v/>
      </c>
      <c r="AD1127" s="29" t="str">
        <f t="shared" si="615"/>
        <v/>
      </c>
      <c r="AE1127" s="22" t="str">
        <f t="shared" si="616"/>
        <v/>
      </c>
      <c r="AF1127" s="22" t="str">
        <f t="shared" si="617"/>
        <v/>
      </c>
      <c r="AG1127" s="22" t="str">
        <f t="shared" si="618"/>
        <v/>
      </c>
      <c r="AH1127" s="22" t="str">
        <f t="shared" si="619"/>
        <v/>
      </c>
      <c r="AI1127" s="22" t="str">
        <f t="shared" si="620"/>
        <v/>
      </c>
      <c r="AJ1127" s="31" t="str">
        <f t="shared" si="621"/>
        <v/>
      </c>
      <c r="AK1127" s="22" t="str">
        <f t="shared" si="622"/>
        <v/>
      </c>
      <c r="AL1127" s="22" t="str">
        <f t="shared" si="623"/>
        <v/>
      </c>
      <c r="AM1127" s="22" t="str">
        <f t="shared" si="624"/>
        <v/>
      </c>
      <c r="AN1127" s="22" t="str">
        <f t="shared" si="625"/>
        <v/>
      </c>
      <c r="AO1127" s="22" t="str">
        <f t="shared" si="626"/>
        <v/>
      </c>
      <c r="AP1127" s="22" t="str">
        <f t="shared" si="627"/>
        <v/>
      </c>
      <c r="AQ1127" s="2" t="str">
        <f t="shared" si="628"/>
        <v/>
      </c>
    </row>
    <row r="1128" spans="1:43" x14ac:dyDescent="0.25">
      <c r="A1128" s="26" t="str">
        <f t="shared" si="629"/>
        <v/>
      </c>
      <c r="B1128" t="s">
        <v>3074</v>
      </c>
      <c r="C1128" t="s">
        <v>25</v>
      </c>
      <c r="D1128" t="s">
        <v>37</v>
      </c>
      <c r="E1128" t="s">
        <v>5711</v>
      </c>
      <c r="F1128">
        <v>2026</v>
      </c>
      <c r="G1128" t="s">
        <v>5657</v>
      </c>
      <c r="H1128" s="4">
        <v>46168</v>
      </c>
      <c r="I1128" s="4" t="str">
        <f t="shared" si="595"/>
        <v/>
      </c>
      <c r="J1128" s="2">
        <f t="shared" si="596"/>
        <v>0.14299999999999999</v>
      </c>
      <c r="K1128" s="2">
        <f t="shared" si="597"/>
        <v>0.2</v>
      </c>
      <c r="L1128" s="2">
        <f t="shared" si="598"/>
        <v>0.214</v>
      </c>
      <c r="M1128" s="2">
        <f t="shared" si="599"/>
        <v>0.41399999999999998</v>
      </c>
      <c r="N1128" s="22" cm="1">
        <f t="array" ref="N1128">IFERROR(INDEX(Stats_Hit_GP,MATCH($B1128,Stats_Hit_Player,0)),"")</f>
        <v>6</v>
      </c>
      <c r="O1128" s="22">
        <f t="shared" si="600"/>
        <v>15</v>
      </c>
      <c r="P1128" s="22">
        <f t="shared" si="601"/>
        <v>14</v>
      </c>
      <c r="Q1128" s="22">
        <f t="shared" si="602"/>
        <v>1</v>
      </c>
      <c r="R1128" s="22">
        <f t="shared" si="603"/>
        <v>2</v>
      </c>
      <c r="S1128" s="22">
        <f t="shared" si="604"/>
        <v>1</v>
      </c>
      <c r="T1128" s="22">
        <f t="shared" si="605"/>
        <v>0</v>
      </c>
      <c r="U1128" s="22">
        <f t="shared" si="606"/>
        <v>0</v>
      </c>
      <c r="V1128" s="22">
        <f t="shared" si="607"/>
        <v>1</v>
      </c>
      <c r="W1128" s="22">
        <f t="shared" si="608"/>
        <v>0</v>
      </c>
      <c r="X1128" s="22">
        <f t="shared" si="609"/>
        <v>1</v>
      </c>
      <c r="Y1128" s="22">
        <f t="shared" si="610"/>
        <v>4</v>
      </c>
      <c r="Z1128" s="22">
        <f t="shared" si="611"/>
        <v>0</v>
      </c>
      <c r="AA1128" s="22">
        <f t="shared" si="612"/>
        <v>0</v>
      </c>
      <c r="AB1128" s="22" t="str">
        <f t="shared" si="613"/>
        <v/>
      </c>
      <c r="AC1128" s="22" t="str">
        <f t="shared" si="614"/>
        <v/>
      </c>
      <c r="AD1128" s="29" t="str">
        <f t="shared" si="615"/>
        <v/>
      </c>
      <c r="AE1128" s="22" t="str">
        <f t="shared" si="616"/>
        <v/>
      </c>
      <c r="AF1128" s="22" t="str">
        <f t="shared" si="617"/>
        <v/>
      </c>
      <c r="AG1128" s="22" t="str">
        <f t="shared" si="618"/>
        <v/>
      </c>
      <c r="AH1128" s="22" t="str">
        <f t="shared" si="619"/>
        <v/>
      </c>
      <c r="AI1128" s="22" t="str">
        <f t="shared" si="620"/>
        <v/>
      </c>
      <c r="AJ1128" s="31" t="str">
        <f t="shared" si="621"/>
        <v/>
      </c>
      <c r="AK1128" s="22" t="str">
        <f t="shared" si="622"/>
        <v/>
      </c>
      <c r="AL1128" s="22" t="str">
        <f t="shared" si="623"/>
        <v/>
      </c>
      <c r="AM1128" s="22" t="str">
        <f t="shared" si="624"/>
        <v/>
      </c>
      <c r="AN1128" s="22" t="str">
        <f t="shared" si="625"/>
        <v/>
      </c>
      <c r="AO1128" s="22" t="str">
        <f t="shared" si="626"/>
        <v/>
      </c>
      <c r="AP1128" s="22" t="str">
        <f t="shared" si="627"/>
        <v/>
      </c>
      <c r="AQ1128" s="2" t="str">
        <f t="shared" si="628"/>
        <v/>
      </c>
    </row>
    <row r="1129" spans="1:43" x14ac:dyDescent="0.25">
      <c r="A1129" s="26" t="str">
        <f t="shared" si="629"/>
        <v/>
      </c>
      <c r="B1129" t="s">
        <v>6989</v>
      </c>
      <c r="C1129" t="s">
        <v>64</v>
      </c>
      <c r="D1129" t="s">
        <v>37</v>
      </c>
      <c r="E1129" t="s">
        <v>5711</v>
      </c>
      <c r="F1129">
        <v>2026</v>
      </c>
      <c r="G1129" t="s">
        <v>5657</v>
      </c>
      <c r="H1129" s="4">
        <v>46168</v>
      </c>
      <c r="I1129" s="4" t="str">
        <f t="shared" si="595"/>
        <v/>
      </c>
      <c r="J1129" s="2" t="str">
        <f t="shared" si="596"/>
        <v/>
      </c>
      <c r="K1129" s="2" t="str">
        <f t="shared" si="597"/>
        <v/>
      </c>
      <c r="L1129" s="2" t="str">
        <f t="shared" si="598"/>
        <v/>
      </c>
      <c r="M1129" s="2" t="str">
        <f t="shared" si="599"/>
        <v/>
      </c>
      <c r="N1129" s="22" t="str" cm="1">
        <f t="array" ref="N1129">IFERROR(INDEX(Stats_Hit_GP,MATCH($B1129,Stats_Hit_Player,0)),"")</f>
        <v/>
      </c>
      <c r="O1129" s="22" t="str">
        <f t="shared" si="600"/>
        <v/>
      </c>
      <c r="P1129" s="22" t="str">
        <f t="shared" si="601"/>
        <v/>
      </c>
      <c r="Q1129" s="22" t="str">
        <f t="shared" si="602"/>
        <v/>
      </c>
      <c r="R1129" s="22" t="str">
        <f t="shared" si="603"/>
        <v/>
      </c>
      <c r="S1129" s="22" t="str">
        <f t="shared" si="604"/>
        <v/>
      </c>
      <c r="T1129" s="22" t="str">
        <f t="shared" si="605"/>
        <v/>
      </c>
      <c r="U1129" s="22" t="str">
        <f t="shared" si="606"/>
        <v/>
      </c>
      <c r="V1129" s="22" t="str">
        <f t="shared" si="607"/>
        <v/>
      </c>
      <c r="W1129" s="22" t="str">
        <f t="shared" si="608"/>
        <v/>
      </c>
      <c r="X1129" s="22" t="str">
        <f t="shared" si="609"/>
        <v/>
      </c>
      <c r="Y1129" s="22" t="str">
        <f t="shared" si="610"/>
        <v/>
      </c>
      <c r="Z1129" s="22" t="str">
        <f t="shared" si="611"/>
        <v/>
      </c>
      <c r="AA1129" s="22" t="str">
        <f t="shared" si="612"/>
        <v/>
      </c>
      <c r="AB1129" s="22" t="str">
        <f t="shared" si="613"/>
        <v/>
      </c>
      <c r="AC1129" s="22" t="str">
        <f t="shared" si="614"/>
        <v/>
      </c>
      <c r="AD1129" s="29" t="str">
        <f t="shared" si="615"/>
        <v/>
      </c>
      <c r="AE1129" s="22" t="str">
        <f t="shared" si="616"/>
        <v/>
      </c>
      <c r="AF1129" s="22" t="str">
        <f t="shared" si="617"/>
        <v/>
      </c>
      <c r="AG1129" s="22" t="str">
        <f t="shared" si="618"/>
        <v/>
      </c>
      <c r="AH1129" s="22" t="str">
        <f t="shared" si="619"/>
        <v/>
      </c>
      <c r="AI1129" s="22" t="str">
        <f t="shared" si="620"/>
        <v/>
      </c>
      <c r="AJ1129" s="31" t="str">
        <f t="shared" si="621"/>
        <v/>
      </c>
      <c r="AK1129" s="22" t="str">
        <f t="shared" si="622"/>
        <v/>
      </c>
      <c r="AL1129" s="22" t="str">
        <f t="shared" si="623"/>
        <v/>
      </c>
      <c r="AM1129" s="22" t="str">
        <f t="shared" si="624"/>
        <v/>
      </c>
      <c r="AN1129" s="22" t="str">
        <f t="shared" si="625"/>
        <v/>
      </c>
      <c r="AO1129" s="22" t="str">
        <f t="shared" si="626"/>
        <v/>
      </c>
      <c r="AP1129" s="22" t="str">
        <f t="shared" si="627"/>
        <v/>
      </c>
      <c r="AQ1129" s="2" t="str">
        <f t="shared" si="628"/>
        <v/>
      </c>
    </row>
    <row r="1130" spans="1:43" x14ac:dyDescent="0.25">
      <c r="A1130" s="26" t="str">
        <f t="shared" si="629"/>
        <v/>
      </c>
      <c r="B1130" t="s">
        <v>6990</v>
      </c>
      <c r="C1130" t="s">
        <v>64</v>
      </c>
      <c r="D1130" t="s">
        <v>37</v>
      </c>
      <c r="E1130" t="s">
        <v>4693</v>
      </c>
      <c r="F1130">
        <v>2026</v>
      </c>
      <c r="G1130" t="s">
        <v>5657</v>
      </c>
      <c r="H1130" s="4">
        <v>46168</v>
      </c>
      <c r="I1130" s="4" t="str">
        <f t="shared" si="595"/>
        <v>Southland</v>
      </c>
      <c r="J1130" s="2" t="str">
        <f t="shared" si="596"/>
        <v/>
      </c>
      <c r="K1130" s="2" t="str">
        <f t="shared" si="597"/>
        <v/>
      </c>
      <c r="L1130" s="2" t="str">
        <f t="shared" si="598"/>
        <v/>
      </c>
      <c r="M1130" s="2" t="str">
        <f t="shared" si="599"/>
        <v/>
      </c>
      <c r="N1130" s="22" t="str" cm="1">
        <f t="array" ref="N1130">IFERROR(INDEX(Stats_Hit_GP,MATCH($B1130,Stats_Hit_Player,0)),"")</f>
        <v/>
      </c>
      <c r="O1130" s="22" t="str">
        <f t="shared" si="600"/>
        <v/>
      </c>
      <c r="P1130" s="22" t="str">
        <f t="shared" si="601"/>
        <v/>
      </c>
      <c r="Q1130" s="22" t="str">
        <f t="shared" si="602"/>
        <v/>
      </c>
      <c r="R1130" s="22" t="str">
        <f t="shared" si="603"/>
        <v/>
      </c>
      <c r="S1130" s="22" t="str">
        <f t="shared" si="604"/>
        <v/>
      </c>
      <c r="T1130" s="22" t="str">
        <f t="shared" si="605"/>
        <v/>
      </c>
      <c r="U1130" s="22" t="str">
        <f t="shared" si="606"/>
        <v/>
      </c>
      <c r="V1130" s="22" t="str">
        <f t="shared" si="607"/>
        <v/>
      </c>
      <c r="W1130" s="22" t="str">
        <f t="shared" si="608"/>
        <v/>
      </c>
      <c r="X1130" s="22" t="str">
        <f t="shared" si="609"/>
        <v/>
      </c>
      <c r="Y1130" s="22" t="str">
        <f t="shared" si="610"/>
        <v/>
      </c>
      <c r="Z1130" s="22" t="str">
        <f t="shared" si="611"/>
        <v/>
      </c>
      <c r="AA1130" s="22" t="str">
        <f t="shared" si="612"/>
        <v/>
      </c>
      <c r="AB1130" s="22">
        <f t="shared" si="613"/>
        <v>3</v>
      </c>
      <c r="AC1130" s="22">
        <f t="shared" si="614"/>
        <v>6</v>
      </c>
      <c r="AD1130" s="29">
        <f t="shared" si="615"/>
        <v>5.23</v>
      </c>
      <c r="AE1130" s="22">
        <f t="shared" si="616"/>
        <v>13</v>
      </c>
      <c r="AF1130" s="22">
        <f t="shared" si="617"/>
        <v>11</v>
      </c>
      <c r="AG1130" s="22">
        <f t="shared" si="618"/>
        <v>0</v>
      </c>
      <c r="AH1130" s="22">
        <f t="shared" si="619"/>
        <v>0</v>
      </c>
      <c r="AI1130" s="22">
        <f t="shared" si="620"/>
        <v>0</v>
      </c>
      <c r="AJ1130" s="31">
        <f t="shared" si="621"/>
        <v>51.2</v>
      </c>
      <c r="AK1130" s="22">
        <f t="shared" si="622"/>
        <v>52</v>
      </c>
      <c r="AL1130" s="22">
        <f t="shared" si="623"/>
        <v>33</v>
      </c>
      <c r="AM1130" s="22">
        <f t="shared" si="624"/>
        <v>30</v>
      </c>
      <c r="AN1130" s="22">
        <f t="shared" si="625"/>
        <v>23</v>
      </c>
      <c r="AO1130" s="22">
        <f t="shared" si="626"/>
        <v>63</v>
      </c>
      <c r="AP1130" s="22">
        <f t="shared" si="627"/>
        <v>2</v>
      </c>
      <c r="AQ1130" s="2">
        <f t="shared" si="628"/>
        <v>0.26400000000000001</v>
      </c>
    </row>
    <row r="1131" spans="1:43" x14ac:dyDescent="0.25">
      <c r="A1131" s="26" t="str">
        <f t="shared" si="629"/>
        <v/>
      </c>
      <c r="B1131" t="s">
        <v>3186</v>
      </c>
      <c r="C1131" t="s">
        <v>42</v>
      </c>
      <c r="D1131" t="s">
        <v>37</v>
      </c>
      <c r="E1131" t="s">
        <v>3168</v>
      </c>
      <c r="F1131">
        <v>2026</v>
      </c>
      <c r="G1131" t="s">
        <v>5657</v>
      </c>
      <c r="H1131" s="4">
        <v>46168</v>
      </c>
      <c r="I1131" s="4" t="str">
        <f t="shared" si="595"/>
        <v>Mid-American</v>
      </c>
      <c r="J1131" s="2">
        <f t="shared" si="596"/>
        <v>0.13800000000000001</v>
      </c>
      <c r="K1131" s="2">
        <f t="shared" si="597"/>
        <v>0.24199999999999999</v>
      </c>
      <c r="L1131" s="2">
        <f t="shared" si="598"/>
        <v>0.24099999999999999</v>
      </c>
      <c r="M1131" s="2">
        <f t="shared" si="599"/>
        <v>0.48399999999999999</v>
      </c>
      <c r="N1131" s="22" cm="1">
        <f t="array" ref="N1131">IFERROR(INDEX(Stats_Hit_GP,MATCH($B1131,Stats_Hit_Player,0)),"")</f>
        <v>27</v>
      </c>
      <c r="O1131" s="22">
        <f t="shared" si="600"/>
        <v>66</v>
      </c>
      <c r="P1131" s="22">
        <f t="shared" si="601"/>
        <v>58</v>
      </c>
      <c r="Q1131" s="22">
        <f t="shared" si="602"/>
        <v>3</v>
      </c>
      <c r="R1131" s="22">
        <f t="shared" si="603"/>
        <v>8</v>
      </c>
      <c r="S1131" s="22">
        <f t="shared" si="604"/>
        <v>0</v>
      </c>
      <c r="T1131" s="22">
        <f t="shared" si="605"/>
        <v>0</v>
      </c>
      <c r="U1131" s="22">
        <f t="shared" si="606"/>
        <v>2</v>
      </c>
      <c r="V1131" s="22">
        <f t="shared" si="607"/>
        <v>9</v>
      </c>
      <c r="W1131" s="22">
        <f t="shared" si="608"/>
        <v>3</v>
      </c>
      <c r="X1131" s="22">
        <f t="shared" si="609"/>
        <v>5</v>
      </c>
      <c r="Y1131" s="22">
        <f t="shared" si="610"/>
        <v>17</v>
      </c>
      <c r="Z1131" s="22">
        <f t="shared" si="611"/>
        <v>1</v>
      </c>
      <c r="AA1131" s="22">
        <f t="shared" si="612"/>
        <v>1</v>
      </c>
      <c r="AB1131" s="22" t="str">
        <f t="shared" si="613"/>
        <v/>
      </c>
      <c r="AC1131" s="22" t="str">
        <f t="shared" si="614"/>
        <v/>
      </c>
      <c r="AD1131" s="29" t="str">
        <f t="shared" si="615"/>
        <v/>
      </c>
      <c r="AE1131" s="22" t="str">
        <f t="shared" si="616"/>
        <v/>
      </c>
      <c r="AF1131" s="22" t="str">
        <f t="shared" si="617"/>
        <v/>
      </c>
      <c r="AG1131" s="22" t="str">
        <f t="shared" si="618"/>
        <v/>
      </c>
      <c r="AH1131" s="22" t="str">
        <f t="shared" si="619"/>
        <v/>
      </c>
      <c r="AI1131" s="22" t="str">
        <f t="shared" si="620"/>
        <v/>
      </c>
      <c r="AJ1131" s="31" t="str">
        <f t="shared" si="621"/>
        <v/>
      </c>
      <c r="AK1131" s="22" t="str">
        <f t="shared" si="622"/>
        <v/>
      </c>
      <c r="AL1131" s="22" t="str">
        <f t="shared" si="623"/>
        <v/>
      </c>
      <c r="AM1131" s="22" t="str">
        <f t="shared" si="624"/>
        <v/>
      </c>
      <c r="AN1131" s="22" t="str">
        <f t="shared" si="625"/>
        <v/>
      </c>
      <c r="AO1131" s="22" t="str">
        <f t="shared" si="626"/>
        <v/>
      </c>
      <c r="AP1131" s="22" t="str">
        <f t="shared" si="627"/>
        <v/>
      </c>
      <c r="AQ1131" s="2" t="str">
        <f t="shared" si="628"/>
        <v/>
      </c>
    </row>
    <row r="1132" spans="1:43" x14ac:dyDescent="0.25">
      <c r="A1132" s="26" t="str">
        <f t="shared" si="629"/>
        <v/>
      </c>
      <c r="B1132" t="s">
        <v>5309</v>
      </c>
      <c r="C1132" t="s">
        <v>25</v>
      </c>
      <c r="D1132" t="s">
        <v>37</v>
      </c>
      <c r="E1132" t="s">
        <v>5301</v>
      </c>
      <c r="F1132">
        <v>2026</v>
      </c>
      <c r="G1132" t="s">
        <v>5657</v>
      </c>
      <c r="H1132" s="4">
        <v>46168</v>
      </c>
      <c r="I1132" s="4" t="str">
        <f t="shared" si="595"/>
        <v>Southwestern Athletic</v>
      </c>
      <c r="J1132" s="2">
        <f t="shared" si="596"/>
        <v>0.34799999999999998</v>
      </c>
      <c r="K1132" s="2">
        <f t="shared" si="597"/>
        <v>0.41799999999999998</v>
      </c>
      <c r="L1132" s="2">
        <f t="shared" si="598"/>
        <v>0.435</v>
      </c>
      <c r="M1132" s="2">
        <f t="shared" si="599"/>
        <v>0.85299999999999998</v>
      </c>
      <c r="N1132" s="22" cm="1">
        <f t="array" ref="N1132">IFERROR(INDEX(Stats_Hit_GP,MATCH($B1132,Stats_Hit_Player,0)),"")</f>
        <v>15</v>
      </c>
      <c r="O1132" s="22">
        <f t="shared" si="600"/>
        <v>55</v>
      </c>
      <c r="P1132" s="22">
        <f t="shared" si="601"/>
        <v>46</v>
      </c>
      <c r="Q1132" s="22">
        <f t="shared" si="602"/>
        <v>9</v>
      </c>
      <c r="R1132" s="22">
        <f t="shared" si="603"/>
        <v>16</v>
      </c>
      <c r="S1132" s="22">
        <f t="shared" si="604"/>
        <v>1</v>
      </c>
      <c r="T1132" s="22">
        <f t="shared" si="605"/>
        <v>0</v>
      </c>
      <c r="U1132" s="22">
        <f t="shared" si="606"/>
        <v>1</v>
      </c>
      <c r="V1132" s="22">
        <f t="shared" si="607"/>
        <v>7</v>
      </c>
      <c r="W1132" s="22">
        <f t="shared" si="608"/>
        <v>2</v>
      </c>
      <c r="X1132" s="22">
        <f t="shared" si="609"/>
        <v>5</v>
      </c>
      <c r="Y1132" s="22">
        <f t="shared" si="610"/>
        <v>4</v>
      </c>
      <c r="Z1132" s="22">
        <f t="shared" si="611"/>
        <v>1</v>
      </c>
      <c r="AA1132" s="22">
        <f t="shared" si="612"/>
        <v>0</v>
      </c>
      <c r="AB1132" s="22" t="str">
        <f t="shared" si="613"/>
        <v/>
      </c>
      <c r="AC1132" s="22" t="str">
        <f t="shared" si="614"/>
        <v/>
      </c>
      <c r="AD1132" s="29" t="str">
        <f t="shared" si="615"/>
        <v/>
      </c>
      <c r="AE1132" s="22" t="str">
        <f t="shared" si="616"/>
        <v/>
      </c>
      <c r="AF1132" s="22" t="str">
        <f t="shared" si="617"/>
        <v/>
      </c>
      <c r="AG1132" s="22" t="str">
        <f t="shared" si="618"/>
        <v/>
      </c>
      <c r="AH1132" s="22" t="str">
        <f t="shared" si="619"/>
        <v/>
      </c>
      <c r="AI1132" s="22" t="str">
        <f t="shared" si="620"/>
        <v/>
      </c>
      <c r="AJ1132" s="31" t="str">
        <f t="shared" si="621"/>
        <v/>
      </c>
      <c r="AK1132" s="22" t="str">
        <f t="shared" si="622"/>
        <v/>
      </c>
      <c r="AL1132" s="22" t="str">
        <f t="shared" si="623"/>
        <v/>
      </c>
      <c r="AM1132" s="22" t="str">
        <f t="shared" si="624"/>
        <v/>
      </c>
      <c r="AN1132" s="22" t="str">
        <f t="shared" si="625"/>
        <v/>
      </c>
      <c r="AO1132" s="22" t="str">
        <f t="shared" si="626"/>
        <v/>
      </c>
      <c r="AP1132" s="22" t="str">
        <f t="shared" si="627"/>
        <v/>
      </c>
      <c r="AQ1132" s="2" t="str">
        <f t="shared" si="628"/>
        <v/>
      </c>
    </row>
    <row r="1133" spans="1:43" x14ac:dyDescent="0.25">
      <c r="A1133" s="26" t="str">
        <f t="shared" si="629"/>
        <v/>
      </c>
      <c r="B1133" t="s">
        <v>2268</v>
      </c>
      <c r="C1133" t="s">
        <v>33</v>
      </c>
      <c r="D1133" t="s">
        <v>37</v>
      </c>
      <c r="E1133" t="s">
        <v>2251</v>
      </c>
      <c r="F1133">
        <v>2026</v>
      </c>
      <c r="G1133" t="s">
        <v>5657</v>
      </c>
      <c r="H1133" s="4">
        <v>46168</v>
      </c>
      <c r="I1133" s="4" t="str">
        <f t="shared" si="595"/>
        <v>Conference USA</v>
      </c>
      <c r="J1133" s="2">
        <f t="shared" si="596"/>
        <v>9.0999999999999998E-2</v>
      </c>
      <c r="K1133" s="2">
        <f t="shared" si="597"/>
        <v>0.23100000000000001</v>
      </c>
      <c r="L1133" s="2">
        <f t="shared" si="598"/>
        <v>9.0999999999999998E-2</v>
      </c>
      <c r="M1133" s="2">
        <f t="shared" si="599"/>
        <v>0.32200000000000001</v>
      </c>
      <c r="N1133" s="22" cm="1">
        <f t="array" ref="N1133">IFERROR(INDEX(Stats_Hit_GP,MATCH($B1133,Stats_Hit_Player,0)),"")</f>
        <v>10</v>
      </c>
      <c r="O1133" s="22">
        <f t="shared" si="600"/>
        <v>13</v>
      </c>
      <c r="P1133" s="22">
        <f t="shared" si="601"/>
        <v>11</v>
      </c>
      <c r="Q1133" s="22">
        <f t="shared" si="602"/>
        <v>1</v>
      </c>
      <c r="R1133" s="22">
        <f t="shared" si="603"/>
        <v>1</v>
      </c>
      <c r="S1133" s="22">
        <f t="shared" si="604"/>
        <v>0</v>
      </c>
      <c r="T1133" s="22">
        <f t="shared" si="605"/>
        <v>0</v>
      </c>
      <c r="U1133" s="22">
        <f t="shared" si="606"/>
        <v>0</v>
      </c>
      <c r="V1133" s="22">
        <f t="shared" si="607"/>
        <v>2</v>
      </c>
      <c r="W1133" s="22">
        <f t="shared" si="608"/>
        <v>1</v>
      </c>
      <c r="X1133" s="22">
        <f t="shared" si="609"/>
        <v>1</v>
      </c>
      <c r="Y1133" s="22">
        <f t="shared" si="610"/>
        <v>4</v>
      </c>
      <c r="Z1133" s="22">
        <f t="shared" si="611"/>
        <v>0</v>
      </c>
      <c r="AA1133" s="22">
        <f t="shared" si="612"/>
        <v>0</v>
      </c>
      <c r="AB1133" s="22" t="str">
        <f t="shared" si="613"/>
        <v/>
      </c>
      <c r="AC1133" s="22" t="str">
        <f t="shared" si="614"/>
        <v/>
      </c>
      <c r="AD1133" s="29" t="str">
        <f t="shared" si="615"/>
        <v/>
      </c>
      <c r="AE1133" s="22" t="str">
        <f t="shared" si="616"/>
        <v/>
      </c>
      <c r="AF1133" s="22" t="str">
        <f t="shared" si="617"/>
        <v/>
      </c>
      <c r="AG1133" s="22" t="str">
        <f t="shared" si="618"/>
        <v/>
      </c>
      <c r="AH1133" s="22" t="str">
        <f t="shared" si="619"/>
        <v/>
      </c>
      <c r="AI1133" s="22" t="str">
        <f t="shared" si="620"/>
        <v/>
      </c>
      <c r="AJ1133" s="31" t="str">
        <f t="shared" si="621"/>
        <v/>
      </c>
      <c r="AK1133" s="22" t="str">
        <f t="shared" si="622"/>
        <v/>
      </c>
      <c r="AL1133" s="22" t="str">
        <f t="shared" si="623"/>
        <v/>
      </c>
      <c r="AM1133" s="22" t="str">
        <f t="shared" si="624"/>
        <v/>
      </c>
      <c r="AN1133" s="22" t="str">
        <f t="shared" si="625"/>
        <v/>
      </c>
      <c r="AO1133" s="22" t="str">
        <f t="shared" si="626"/>
        <v/>
      </c>
      <c r="AP1133" s="22" t="str">
        <f t="shared" si="627"/>
        <v/>
      </c>
      <c r="AQ1133" s="2" t="str">
        <f t="shared" si="628"/>
        <v/>
      </c>
    </row>
    <row r="1134" spans="1:43" x14ac:dyDescent="0.25">
      <c r="A1134" s="26" t="str">
        <f t="shared" si="629"/>
        <v/>
      </c>
      <c r="B1134" t="s">
        <v>3175</v>
      </c>
      <c r="C1134" t="s">
        <v>42</v>
      </c>
      <c r="D1134" t="s">
        <v>37</v>
      </c>
      <c r="E1134" t="s">
        <v>3168</v>
      </c>
      <c r="F1134">
        <v>2026</v>
      </c>
      <c r="G1134" t="s">
        <v>5657</v>
      </c>
      <c r="H1134" s="4">
        <v>46168</v>
      </c>
      <c r="I1134" s="4" t="str">
        <f t="shared" si="595"/>
        <v>Mid-American</v>
      </c>
      <c r="J1134" s="2">
        <f t="shared" si="596"/>
        <v>0.41499999999999998</v>
      </c>
      <c r="K1134" s="2">
        <f t="shared" si="597"/>
        <v>0.45700000000000002</v>
      </c>
      <c r="L1134" s="2">
        <f t="shared" si="598"/>
        <v>0.57599999999999996</v>
      </c>
      <c r="M1134" s="2">
        <f t="shared" si="599"/>
        <v>1.034</v>
      </c>
      <c r="N1134" s="22" cm="1">
        <f t="array" ref="N1134">IFERROR(INDEX(Stats_Hit_GP,MATCH($B1134,Stats_Hit_Player,0)),"")</f>
        <v>33</v>
      </c>
      <c r="O1134" s="22">
        <f t="shared" si="600"/>
        <v>129</v>
      </c>
      <c r="P1134" s="22">
        <f t="shared" si="601"/>
        <v>118</v>
      </c>
      <c r="Q1134" s="22">
        <f t="shared" si="602"/>
        <v>23</v>
      </c>
      <c r="R1134" s="22">
        <f t="shared" si="603"/>
        <v>49</v>
      </c>
      <c r="S1134" s="22">
        <f t="shared" si="604"/>
        <v>10</v>
      </c>
      <c r="T1134" s="22">
        <f t="shared" si="605"/>
        <v>0</v>
      </c>
      <c r="U1134" s="22">
        <f t="shared" si="606"/>
        <v>3</v>
      </c>
      <c r="V1134" s="22">
        <f t="shared" si="607"/>
        <v>25</v>
      </c>
      <c r="W1134" s="22">
        <f t="shared" si="608"/>
        <v>0</v>
      </c>
      <c r="X1134" s="22">
        <f t="shared" si="609"/>
        <v>10</v>
      </c>
      <c r="Y1134" s="22">
        <f t="shared" si="610"/>
        <v>14</v>
      </c>
      <c r="Z1134" s="22">
        <f t="shared" si="611"/>
        <v>0</v>
      </c>
      <c r="AA1134" s="22">
        <f t="shared" si="612"/>
        <v>0</v>
      </c>
      <c r="AB1134" s="22" t="str">
        <f t="shared" si="613"/>
        <v/>
      </c>
      <c r="AC1134" s="22" t="str">
        <f t="shared" si="614"/>
        <v/>
      </c>
      <c r="AD1134" s="29" t="str">
        <f t="shared" si="615"/>
        <v/>
      </c>
      <c r="AE1134" s="22" t="str">
        <f t="shared" si="616"/>
        <v/>
      </c>
      <c r="AF1134" s="22" t="str">
        <f t="shared" si="617"/>
        <v/>
      </c>
      <c r="AG1134" s="22" t="str">
        <f t="shared" si="618"/>
        <v/>
      </c>
      <c r="AH1134" s="22" t="str">
        <f t="shared" si="619"/>
        <v/>
      </c>
      <c r="AI1134" s="22" t="str">
        <f t="shared" si="620"/>
        <v/>
      </c>
      <c r="AJ1134" s="31" t="str">
        <f t="shared" si="621"/>
        <v/>
      </c>
      <c r="AK1134" s="22" t="str">
        <f t="shared" si="622"/>
        <v/>
      </c>
      <c r="AL1134" s="22" t="str">
        <f t="shared" si="623"/>
        <v/>
      </c>
      <c r="AM1134" s="22" t="str">
        <f t="shared" si="624"/>
        <v/>
      </c>
      <c r="AN1134" s="22" t="str">
        <f t="shared" si="625"/>
        <v/>
      </c>
      <c r="AO1134" s="22" t="str">
        <f t="shared" si="626"/>
        <v/>
      </c>
      <c r="AP1134" s="22" t="str">
        <f t="shared" si="627"/>
        <v/>
      </c>
      <c r="AQ1134" s="2" t="str">
        <f t="shared" si="628"/>
        <v/>
      </c>
    </row>
    <row r="1135" spans="1:43" x14ac:dyDescent="0.25">
      <c r="A1135" s="26" t="str">
        <f t="shared" si="629"/>
        <v/>
      </c>
      <c r="B1135" t="s">
        <v>3189</v>
      </c>
      <c r="C1135" t="s">
        <v>64</v>
      </c>
      <c r="D1135" t="s">
        <v>37</v>
      </c>
      <c r="E1135" t="s">
        <v>3168</v>
      </c>
      <c r="F1135">
        <v>2026</v>
      </c>
      <c r="G1135" t="s">
        <v>5657</v>
      </c>
      <c r="H1135" s="4">
        <v>46168</v>
      </c>
      <c r="I1135" s="4" t="str">
        <f t="shared" si="595"/>
        <v>Mid-American</v>
      </c>
      <c r="J1135" s="2">
        <f t="shared" si="596"/>
        <v>0</v>
      </c>
      <c r="K1135" s="2">
        <f t="shared" si="597"/>
        <v>0</v>
      </c>
      <c r="L1135" s="2">
        <f t="shared" si="598"/>
        <v>0</v>
      </c>
      <c r="M1135" s="2">
        <f t="shared" si="599"/>
        <v>0</v>
      </c>
      <c r="N1135" s="22" cm="1">
        <f t="array" ref="N1135">IFERROR(INDEX(Stats_Hit_GP,MATCH($B1135,Stats_Hit_Player,0)),"")</f>
        <v>1</v>
      </c>
      <c r="O1135" s="22">
        <f t="shared" si="600"/>
        <v>1</v>
      </c>
      <c r="P1135" s="22">
        <f t="shared" si="601"/>
        <v>1</v>
      </c>
      <c r="Q1135" s="22">
        <f t="shared" si="602"/>
        <v>0</v>
      </c>
      <c r="R1135" s="22">
        <f t="shared" si="603"/>
        <v>0</v>
      </c>
      <c r="S1135" s="22">
        <f t="shared" si="604"/>
        <v>0</v>
      </c>
      <c r="T1135" s="22">
        <f t="shared" si="605"/>
        <v>0</v>
      </c>
      <c r="U1135" s="22">
        <f t="shared" si="606"/>
        <v>0</v>
      </c>
      <c r="V1135" s="22">
        <f t="shared" si="607"/>
        <v>0</v>
      </c>
      <c r="W1135" s="22">
        <f t="shared" si="608"/>
        <v>0</v>
      </c>
      <c r="X1135" s="22">
        <f t="shared" si="609"/>
        <v>0</v>
      </c>
      <c r="Y1135" s="22">
        <f t="shared" si="610"/>
        <v>0</v>
      </c>
      <c r="Z1135" s="22">
        <f t="shared" si="611"/>
        <v>0</v>
      </c>
      <c r="AA1135" s="22">
        <f t="shared" si="612"/>
        <v>0</v>
      </c>
      <c r="AB1135" s="22">
        <f t="shared" si="613"/>
        <v>0</v>
      </c>
      <c r="AC1135" s="22">
        <f t="shared" si="614"/>
        <v>0</v>
      </c>
      <c r="AD1135" s="29">
        <f t="shared" si="615"/>
        <v>27</v>
      </c>
      <c r="AE1135" s="22">
        <f t="shared" si="616"/>
        <v>3</v>
      </c>
      <c r="AF1135" s="22">
        <f t="shared" si="617"/>
        <v>0</v>
      </c>
      <c r="AG1135" s="22">
        <f t="shared" si="618"/>
        <v>0</v>
      </c>
      <c r="AH1135" s="22">
        <f t="shared" si="619"/>
        <v>0</v>
      </c>
      <c r="AI1135" s="22">
        <f t="shared" si="620"/>
        <v>0</v>
      </c>
      <c r="AJ1135" s="31">
        <f t="shared" si="621"/>
        <v>1.1000000000000001</v>
      </c>
      <c r="AK1135" s="22">
        <f t="shared" si="622"/>
        <v>1</v>
      </c>
      <c r="AL1135" s="22">
        <f t="shared" si="623"/>
        <v>4</v>
      </c>
      <c r="AM1135" s="22">
        <f t="shared" si="624"/>
        <v>4</v>
      </c>
      <c r="AN1135" s="22">
        <f t="shared" si="625"/>
        <v>2</v>
      </c>
      <c r="AO1135" s="22">
        <f t="shared" si="626"/>
        <v>1</v>
      </c>
      <c r="AP1135" s="22">
        <f t="shared" si="627"/>
        <v>2</v>
      </c>
      <c r="AQ1135" s="2">
        <f t="shared" si="628"/>
        <v>0.2</v>
      </c>
    </row>
    <row r="1136" spans="1:43" x14ac:dyDescent="0.25">
      <c r="A1136" s="26" t="str">
        <f t="shared" si="629"/>
        <v/>
      </c>
      <c r="B1136" t="s">
        <v>6991</v>
      </c>
      <c r="C1136" t="s">
        <v>64</v>
      </c>
      <c r="D1136" t="s">
        <v>37</v>
      </c>
      <c r="E1136" t="s">
        <v>950</v>
      </c>
      <c r="F1136">
        <v>2026</v>
      </c>
      <c r="G1136" t="s">
        <v>5657</v>
      </c>
      <c r="H1136" s="4">
        <v>46168</v>
      </c>
      <c r="I1136" s="4" t="str">
        <f t="shared" si="595"/>
        <v>Atlantic Sun</v>
      </c>
      <c r="J1136" s="2" t="str">
        <f t="shared" si="596"/>
        <v/>
      </c>
      <c r="K1136" s="2" t="str">
        <f t="shared" si="597"/>
        <v/>
      </c>
      <c r="L1136" s="2" t="str">
        <f t="shared" si="598"/>
        <v/>
      </c>
      <c r="M1136" s="2" t="str">
        <f t="shared" si="599"/>
        <v/>
      </c>
      <c r="N1136" s="22" t="str" cm="1">
        <f t="array" ref="N1136">IFERROR(INDEX(Stats_Hit_GP,MATCH($B1136,Stats_Hit_Player,0)),"")</f>
        <v/>
      </c>
      <c r="O1136" s="22" t="str">
        <f t="shared" si="600"/>
        <v/>
      </c>
      <c r="P1136" s="22" t="str">
        <f t="shared" si="601"/>
        <v/>
      </c>
      <c r="Q1136" s="22" t="str">
        <f t="shared" si="602"/>
        <v/>
      </c>
      <c r="R1136" s="22" t="str">
        <f t="shared" si="603"/>
        <v/>
      </c>
      <c r="S1136" s="22" t="str">
        <f t="shared" si="604"/>
        <v/>
      </c>
      <c r="T1136" s="22" t="str">
        <f t="shared" si="605"/>
        <v/>
      </c>
      <c r="U1136" s="22" t="str">
        <f t="shared" si="606"/>
        <v/>
      </c>
      <c r="V1136" s="22" t="str">
        <f t="shared" si="607"/>
        <v/>
      </c>
      <c r="W1136" s="22" t="str">
        <f t="shared" si="608"/>
        <v/>
      </c>
      <c r="X1136" s="22" t="str">
        <f t="shared" si="609"/>
        <v/>
      </c>
      <c r="Y1136" s="22" t="str">
        <f t="shared" si="610"/>
        <v/>
      </c>
      <c r="Z1136" s="22" t="str">
        <f t="shared" si="611"/>
        <v/>
      </c>
      <c r="AA1136" s="22" t="str">
        <f t="shared" si="612"/>
        <v/>
      </c>
      <c r="AB1136" s="22">
        <f t="shared" si="613"/>
        <v>0</v>
      </c>
      <c r="AC1136" s="22">
        <f t="shared" si="614"/>
        <v>0</v>
      </c>
      <c r="AD1136" s="29">
        <f t="shared" si="615"/>
        <v>10.24</v>
      </c>
      <c r="AE1136" s="22">
        <f t="shared" si="616"/>
        <v>10</v>
      </c>
      <c r="AF1136" s="22">
        <f t="shared" si="617"/>
        <v>1</v>
      </c>
      <c r="AG1136" s="22">
        <f t="shared" si="618"/>
        <v>0</v>
      </c>
      <c r="AH1136" s="22">
        <f t="shared" si="619"/>
        <v>0</v>
      </c>
      <c r="AI1136" s="22">
        <f t="shared" si="620"/>
        <v>0</v>
      </c>
      <c r="AJ1136" s="31">
        <f t="shared" si="621"/>
        <v>9.1999999999999993</v>
      </c>
      <c r="AK1136" s="22">
        <f t="shared" si="622"/>
        <v>18</v>
      </c>
      <c r="AL1136" s="22">
        <f t="shared" si="623"/>
        <v>12</v>
      </c>
      <c r="AM1136" s="22">
        <f t="shared" si="624"/>
        <v>11</v>
      </c>
      <c r="AN1136" s="22">
        <f t="shared" si="625"/>
        <v>8</v>
      </c>
      <c r="AO1136" s="22">
        <f t="shared" si="626"/>
        <v>10</v>
      </c>
      <c r="AP1136" s="22">
        <f t="shared" si="627"/>
        <v>2</v>
      </c>
      <c r="AQ1136" s="2">
        <f t="shared" si="628"/>
        <v>0.375</v>
      </c>
    </row>
    <row r="1137" spans="1:43" x14ac:dyDescent="0.25">
      <c r="A1137" s="26" t="str">
        <f t="shared" si="629"/>
        <v/>
      </c>
      <c r="B1137" t="s">
        <v>241</v>
      </c>
      <c r="C1137" t="s">
        <v>33</v>
      </c>
      <c r="D1137" t="s">
        <v>37</v>
      </c>
      <c r="E1137" t="s">
        <v>240</v>
      </c>
      <c r="F1137">
        <v>2026</v>
      </c>
      <c r="G1137" t="s">
        <v>5657</v>
      </c>
      <c r="H1137" s="4">
        <v>46168</v>
      </c>
      <c r="I1137" s="4" t="str">
        <f t="shared" si="595"/>
        <v>Atlantic 10</v>
      </c>
      <c r="J1137" s="2">
        <f t="shared" si="596"/>
        <v>0.33</v>
      </c>
      <c r="K1137" s="2">
        <f t="shared" si="597"/>
        <v>0.41499999999999998</v>
      </c>
      <c r="L1137" s="2">
        <f t="shared" si="598"/>
        <v>0.57399999999999995</v>
      </c>
      <c r="M1137" s="2">
        <f t="shared" si="599"/>
        <v>0.98899999999999999</v>
      </c>
      <c r="N1137" s="22" cm="1">
        <f t="array" ref="N1137">IFERROR(INDEX(Stats_Hit_GP,MATCH($B1137,Stats_Hit_Player,0)),"")</f>
        <v>48</v>
      </c>
      <c r="O1137" s="22">
        <f t="shared" si="600"/>
        <v>218</v>
      </c>
      <c r="P1137" s="22">
        <f t="shared" si="601"/>
        <v>188</v>
      </c>
      <c r="Q1137" s="22">
        <f t="shared" si="602"/>
        <v>38</v>
      </c>
      <c r="R1137" s="22">
        <f t="shared" si="603"/>
        <v>62</v>
      </c>
      <c r="S1137" s="22">
        <f t="shared" si="604"/>
        <v>18</v>
      </c>
      <c r="T1137" s="22">
        <f t="shared" si="605"/>
        <v>2</v>
      </c>
      <c r="U1137" s="22">
        <f t="shared" si="606"/>
        <v>8</v>
      </c>
      <c r="V1137" s="22">
        <f t="shared" si="607"/>
        <v>45</v>
      </c>
      <c r="W1137" s="22">
        <f t="shared" si="608"/>
        <v>7</v>
      </c>
      <c r="X1137" s="22">
        <f t="shared" si="609"/>
        <v>21</v>
      </c>
      <c r="Y1137" s="22">
        <f t="shared" si="610"/>
        <v>37</v>
      </c>
      <c r="Z1137" s="22">
        <f t="shared" si="611"/>
        <v>8</v>
      </c>
      <c r="AA1137" s="22">
        <f t="shared" si="612"/>
        <v>3</v>
      </c>
      <c r="AB1137" s="22" t="str">
        <f t="shared" si="613"/>
        <v/>
      </c>
      <c r="AC1137" s="22" t="str">
        <f t="shared" si="614"/>
        <v/>
      </c>
      <c r="AD1137" s="29" t="str">
        <f t="shared" si="615"/>
        <v/>
      </c>
      <c r="AE1137" s="22" t="str">
        <f t="shared" si="616"/>
        <v/>
      </c>
      <c r="AF1137" s="22" t="str">
        <f t="shared" si="617"/>
        <v/>
      </c>
      <c r="AG1137" s="22" t="str">
        <f t="shared" si="618"/>
        <v/>
      </c>
      <c r="AH1137" s="22" t="str">
        <f t="shared" si="619"/>
        <v/>
      </c>
      <c r="AI1137" s="22" t="str">
        <f t="shared" si="620"/>
        <v/>
      </c>
      <c r="AJ1137" s="31" t="str">
        <f t="shared" si="621"/>
        <v/>
      </c>
      <c r="AK1137" s="22" t="str">
        <f t="shared" si="622"/>
        <v/>
      </c>
      <c r="AL1137" s="22" t="str">
        <f t="shared" si="623"/>
        <v/>
      </c>
      <c r="AM1137" s="22" t="str">
        <f t="shared" si="624"/>
        <v/>
      </c>
      <c r="AN1137" s="22" t="str">
        <f t="shared" si="625"/>
        <v/>
      </c>
      <c r="AO1137" s="22" t="str">
        <f t="shared" si="626"/>
        <v/>
      </c>
      <c r="AP1137" s="22" t="str">
        <f t="shared" si="627"/>
        <v/>
      </c>
      <c r="AQ1137" s="2" t="str">
        <f t="shared" si="628"/>
        <v/>
      </c>
    </row>
    <row r="1138" spans="1:43" x14ac:dyDescent="0.25">
      <c r="A1138" s="26">
        <f t="shared" si="629"/>
        <v>1</v>
      </c>
      <c r="B1138" t="s">
        <v>6583</v>
      </c>
      <c r="C1138" t="s">
        <v>5688</v>
      </c>
      <c r="D1138" t="s">
        <v>29</v>
      </c>
      <c r="E1138" t="s">
        <v>1547</v>
      </c>
      <c r="F1138">
        <v>2026</v>
      </c>
      <c r="G1138" t="s">
        <v>5657</v>
      </c>
      <c r="H1138" s="4">
        <v>46168</v>
      </c>
      <c r="I1138" s="4" t="str">
        <f t="shared" si="595"/>
        <v>Big South</v>
      </c>
      <c r="J1138" s="2" t="str">
        <f t="shared" si="596"/>
        <v/>
      </c>
      <c r="K1138" s="2" t="str">
        <f t="shared" si="597"/>
        <v/>
      </c>
      <c r="L1138" s="2" t="str">
        <f t="shared" si="598"/>
        <v/>
      </c>
      <c r="M1138" s="2" t="str">
        <f t="shared" si="599"/>
        <v/>
      </c>
      <c r="N1138" s="22" t="str" cm="1">
        <f t="array" ref="N1138">IFERROR(INDEX(Stats_Hit_GP,MATCH($B1138,Stats_Hit_Player,0)),"")</f>
        <v/>
      </c>
      <c r="O1138" s="22" t="str">
        <f t="shared" si="600"/>
        <v/>
      </c>
      <c r="P1138" s="22" t="str">
        <f t="shared" si="601"/>
        <v/>
      </c>
      <c r="Q1138" s="22" t="str">
        <f t="shared" si="602"/>
        <v/>
      </c>
      <c r="R1138" s="22" t="str">
        <f t="shared" si="603"/>
        <v/>
      </c>
      <c r="S1138" s="22" t="str">
        <f t="shared" si="604"/>
        <v/>
      </c>
      <c r="T1138" s="22" t="str">
        <f t="shared" si="605"/>
        <v/>
      </c>
      <c r="U1138" s="22" t="str">
        <f t="shared" si="606"/>
        <v/>
      </c>
      <c r="V1138" s="22" t="str">
        <f t="shared" si="607"/>
        <v/>
      </c>
      <c r="W1138" s="22" t="str">
        <f t="shared" si="608"/>
        <v/>
      </c>
      <c r="X1138" s="22" t="str">
        <f t="shared" si="609"/>
        <v/>
      </c>
      <c r="Y1138" s="22" t="str">
        <f t="shared" si="610"/>
        <v/>
      </c>
      <c r="Z1138" s="22" t="str">
        <f t="shared" si="611"/>
        <v/>
      </c>
      <c r="AA1138" s="22" t="str">
        <f t="shared" si="612"/>
        <v/>
      </c>
      <c r="AB1138" s="22" t="str">
        <f t="shared" si="613"/>
        <v/>
      </c>
      <c r="AC1138" s="22" t="str">
        <f t="shared" si="614"/>
        <v/>
      </c>
      <c r="AD1138" s="29" t="str">
        <f t="shared" si="615"/>
        <v/>
      </c>
      <c r="AE1138" s="22" t="str">
        <f t="shared" si="616"/>
        <v/>
      </c>
      <c r="AF1138" s="22" t="str">
        <f t="shared" si="617"/>
        <v/>
      </c>
      <c r="AG1138" s="22" t="str">
        <f t="shared" si="618"/>
        <v/>
      </c>
      <c r="AH1138" s="22" t="str">
        <f t="shared" si="619"/>
        <v/>
      </c>
      <c r="AI1138" s="22" t="str">
        <f t="shared" si="620"/>
        <v/>
      </c>
      <c r="AJ1138" s="31" t="str">
        <f t="shared" si="621"/>
        <v/>
      </c>
      <c r="AK1138" s="22" t="str">
        <f t="shared" si="622"/>
        <v/>
      </c>
      <c r="AL1138" s="22" t="str">
        <f t="shared" si="623"/>
        <v/>
      </c>
      <c r="AM1138" s="22" t="str">
        <f t="shared" si="624"/>
        <v/>
      </c>
      <c r="AN1138" s="22" t="str">
        <f t="shared" si="625"/>
        <v/>
      </c>
      <c r="AO1138" s="22" t="str">
        <f t="shared" si="626"/>
        <v/>
      </c>
      <c r="AP1138" s="22" t="str">
        <f t="shared" si="627"/>
        <v/>
      </c>
      <c r="AQ1138" s="2" t="str">
        <f t="shared" si="628"/>
        <v/>
      </c>
    </row>
    <row r="1139" spans="1:43" x14ac:dyDescent="0.25">
      <c r="A1139" s="26" t="str">
        <f t="shared" si="629"/>
        <v/>
      </c>
      <c r="B1139" t="s">
        <v>3184</v>
      </c>
      <c r="C1139" t="s">
        <v>25</v>
      </c>
      <c r="D1139" t="s">
        <v>37</v>
      </c>
      <c r="E1139" t="s">
        <v>3168</v>
      </c>
      <c r="F1139">
        <v>2026</v>
      </c>
      <c r="G1139" t="s">
        <v>5657</v>
      </c>
      <c r="H1139" s="4">
        <v>46168</v>
      </c>
      <c r="I1139" s="4" t="str">
        <f t="shared" si="595"/>
        <v>Mid-American</v>
      </c>
      <c r="J1139" s="2">
        <f t="shared" si="596"/>
        <v>0.18</v>
      </c>
      <c r="K1139" s="2">
        <f t="shared" si="597"/>
        <v>0.373</v>
      </c>
      <c r="L1139" s="2">
        <f t="shared" si="598"/>
        <v>0.38</v>
      </c>
      <c r="M1139" s="2">
        <f t="shared" si="599"/>
        <v>0.753</v>
      </c>
      <c r="N1139" s="22" cm="1">
        <f t="array" ref="N1139">IFERROR(INDEX(Stats_Hit_GP,MATCH($B1139,Stats_Hit_Player,0)),"")</f>
        <v>33</v>
      </c>
      <c r="O1139" s="22">
        <f t="shared" si="600"/>
        <v>67</v>
      </c>
      <c r="P1139" s="22">
        <f t="shared" si="601"/>
        <v>50</v>
      </c>
      <c r="Q1139" s="22">
        <f t="shared" si="602"/>
        <v>9</v>
      </c>
      <c r="R1139" s="22">
        <f t="shared" si="603"/>
        <v>9</v>
      </c>
      <c r="S1139" s="22">
        <f t="shared" si="604"/>
        <v>4</v>
      </c>
      <c r="T1139" s="22">
        <f t="shared" si="605"/>
        <v>0</v>
      </c>
      <c r="U1139" s="22">
        <f t="shared" si="606"/>
        <v>2</v>
      </c>
      <c r="V1139" s="22">
        <f t="shared" si="607"/>
        <v>14</v>
      </c>
      <c r="W1139" s="22">
        <f t="shared" si="608"/>
        <v>3</v>
      </c>
      <c r="X1139" s="22">
        <f t="shared" si="609"/>
        <v>13</v>
      </c>
      <c r="Y1139" s="22">
        <f t="shared" si="610"/>
        <v>13</v>
      </c>
      <c r="Z1139" s="22">
        <f t="shared" si="611"/>
        <v>0</v>
      </c>
      <c r="AA1139" s="22">
        <f t="shared" si="612"/>
        <v>0</v>
      </c>
      <c r="AB1139" s="22">
        <f t="shared" si="613"/>
        <v>0</v>
      </c>
      <c r="AC1139" s="22">
        <f t="shared" si="614"/>
        <v>0</v>
      </c>
      <c r="AD1139" s="29">
        <f t="shared" si="615"/>
        <v>0</v>
      </c>
      <c r="AE1139" s="22">
        <f t="shared" si="616"/>
        <v>1</v>
      </c>
      <c r="AF1139" s="22">
        <f t="shared" si="617"/>
        <v>0</v>
      </c>
      <c r="AG1139" s="22">
        <f t="shared" si="618"/>
        <v>0</v>
      </c>
      <c r="AH1139" s="22">
        <f t="shared" si="619"/>
        <v>0</v>
      </c>
      <c r="AI1139" s="22">
        <f t="shared" si="620"/>
        <v>0</v>
      </c>
      <c r="AJ1139" s="31">
        <f t="shared" si="621"/>
        <v>0</v>
      </c>
      <c r="AK1139" s="22">
        <f t="shared" si="622"/>
        <v>1</v>
      </c>
      <c r="AL1139" s="22">
        <f t="shared" si="623"/>
        <v>0</v>
      </c>
      <c r="AM1139" s="22">
        <f t="shared" si="624"/>
        <v>0</v>
      </c>
      <c r="AN1139" s="22">
        <f t="shared" si="625"/>
        <v>2</v>
      </c>
      <c r="AO1139" s="22">
        <f t="shared" si="626"/>
        <v>0</v>
      </c>
      <c r="AP1139" s="22">
        <f t="shared" si="627"/>
        <v>1</v>
      </c>
      <c r="AQ1139" s="2">
        <f t="shared" si="628"/>
        <v>0.5</v>
      </c>
    </row>
    <row r="1140" spans="1:43" x14ac:dyDescent="0.25">
      <c r="A1140" s="26" t="str">
        <f t="shared" si="629"/>
        <v/>
      </c>
      <c r="B1140" t="s">
        <v>3339</v>
      </c>
      <c r="C1140" t="s">
        <v>42</v>
      </c>
      <c r="D1140" t="s">
        <v>37</v>
      </c>
      <c r="E1140" t="s">
        <v>3325</v>
      </c>
      <c r="F1140">
        <v>2026</v>
      </c>
      <c r="G1140" t="s">
        <v>5657</v>
      </c>
      <c r="H1140" s="4">
        <v>46168</v>
      </c>
      <c r="I1140" s="4" t="str">
        <f t="shared" si="595"/>
        <v>Missouri Valley</v>
      </c>
      <c r="J1140" s="2">
        <f t="shared" si="596"/>
        <v>0.20499999999999999</v>
      </c>
      <c r="K1140" s="2">
        <f t="shared" si="597"/>
        <v>0.255</v>
      </c>
      <c r="L1140" s="2">
        <f t="shared" si="598"/>
        <v>0.20499999999999999</v>
      </c>
      <c r="M1140" s="2">
        <f t="shared" si="599"/>
        <v>0.46</v>
      </c>
      <c r="N1140" s="22" cm="1">
        <f t="array" ref="N1140">IFERROR(INDEX(Stats_Hit_GP,MATCH($B1140,Stats_Hit_Player,0)),"")</f>
        <v>22</v>
      </c>
      <c r="O1140" s="22">
        <f t="shared" si="600"/>
        <v>47</v>
      </c>
      <c r="P1140" s="22">
        <f t="shared" si="601"/>
        <v>44</v>
      </c>
      <c r="Q1140" s="22">
        <f t="shared" si="602"/>
        <v>9</v>
      </c>
      <c r="R1140" s="22">
        <f t="shared" si="603"/>
        <v>9</v>
      </c>
      <c r="S1140" s="22">
        <f t="shared" si="604"/>
        <v>0</v>
      </c>
      <c r="T1140" s="22">
        <f t="shared" si="605"/>
        <v>0</v>
      </c>
      <c r="U1140" s="22">
        <f t="shared" si="606"/>
        <v>0</v>
      </c>
      <c r="V1140" s="22">
        <f t="shared" si="607"/>
        <v>2</v>
      </c>
      <c r="W1140" s="22">
        <f t="shared" si="608"/>
        <v>0</v>
      </c>
      <c r="X1140" s="22">
        <f t="shared" si="609"/>
        <v>3</v>
      </c>
      <c r="Y1140" s="22">
        <f t="shared" si="610"/>
        <v>10</v>
      </c>
      <c r="Z1140" s="22">
        <f t="shared" si="611"/>
        <v>3</v>
      </c>
      <c r="AA1140" s="22">
        <f t="shared" si="612"/>
        <v>1</v>
      </c>
      <c r="AB1140" s="22" t="str">
        <f t="shared" si="613"/>
        <v/>
      </c>
      <c r="AC1140" s="22" t="str">
        <f t="shared" si="614"/>
        <v/>
      </c>
      <c r="AD1140" s="29" t="str">
        <f t="shared" si="615"/>
        <v/>
      </c>
      <c r="AE1140" s="22" t="str">
        <f t="shared" si="616"/>
        <v/>
      </c>
      <c r="AF1140" s="22" t="str">
        <f t="shared" si="617"/>
        <v/>
      </c>
      <c r="AG1140" s="22" t="str">
        <f t="shared" si="618"/>
        <v/>
      </c>
      <c r="AH1140" s="22" t="str">
        <f t="shared" si="619"/>
        <v/>
      </c>
      <c r="AI1140" s="22" t="str">
        <f t="shared" si="620"/>
        <v/>
      </c>
      <c r="AJ1140" s="31" t="str">
        <f t="shared" si="621"/>
        <v/>
      </c>
      <c r="AK1140" s="22" t="str">
        <f t="shared" si="622"/>
        <v/>
      </c>
      <c r="AL1140" s="22" t="str">
        <f t="shared" si="623"/>
        <v/>
      </c>
      <c r="AM1140" s="22" t="str">
        <f t="shared" si="624"/>
        <v/>
      </c>
      <c r="AN1140" s="22" t="str">
        <f t="shared" si="625"/>
        <v/>
      </c>
      <c r="AO1140" s="22" t="str">
        <f t="shared" si="626"/>
        <v/>
      </c>
      <c r="AP1140" s="22" t="str">
        <f t="shared" si="627"/>
        <v/>
      </c>
      <c r="AQ1140" s="2" t="str">
        <f t="shared" si="628"/>
        <v/>
      </c>
    </row>
    <row r="1141" spans="1:43" x14ac:dyDescent="0.25">
      <c r="A1141" s="26" t="str">
        <f t="shared" si="629"/>
        <v/>
      </c>
      <c r="B1141" t="s">
        <v>4661</v>
      </c>
      <c r="C1141" t="s">
        <v>5700</v>
      </c>
      <c r="D1141" t="s">
        <v>37</v>
      </c>
      <c r="E1141" t="s">
        <v>4648</v>
      </c>
      <c r="F1141">
        <v>2026</v>
      </c>
      <c r="G1141" t="s">
        <v>5657</v>
      </c>
      <c r="H1141" s="4">
        <v>46168</v>
      </c>
      <c r="I1141" s="4" t="str">
        <f t="shared" si="595"/>
        <v>Southland</v>
      </c>
      <c r="J1141" s="2">
        <f t="shared" si="596"/>
        <v>0.25</v>
      </c>
      <c r="K1141" s="2">
        <f t="shared" si="597"/>
        <v>0.33300000000000002</v>
      </c>
      <c r="L1141" s="2">
        <f t="shared" si="598"/>
        <v>0.25</v>
      </c>
      <c r="M1141" s="2">
        <f t="shared" si="599"/>
        <v>0.58299999999999996</v>
      </c>
      <c r="N1141" s="22" cm="1">
        <f t="array" ref="N1141">IFERROR(INDEX(Stats_Hit_GP,MATCH($B1141,Stats_Hit_Player,0)),"")</f>
        <v>3</v>
      </c>
      <c r="O1141" s="22">
        <f t="shared" si="600"/>
        <v>10</v>
      </c>
      <c r="P1141" s="22">
        <f t="shared" si="601"/>
        <v>8</v>
      </c>
      <c r="Q1141" s="22">
        <f t="shared" si="602"/>
        <v>1</v>
      </c>
      <c r="R1141" s="22">
        <f t="shared" si="603"/>
        <v>2</v>
      </c>
      <c r="S1141" s="22">
        <f t="shared" si="604"/>
        <v>0</v>
      </c>
      <c r="T1141" s="22">
        <f t="shared" si="605"/>
        <v>0</v>
      </c>
      <c r="U1141" s="22">
        <f t="shared" si="606"/>
        <v>0</v>
      </c>
      <c r="V1141" s="22">
        <f t="shared" si="607"/>
        <v>0</v>
      </c>
      <c r="W1141" s="22">
        <f t="shared" si="608"/>
        <v>0</v>
      </c>
      <c r="X1141" s="22">
        <f t="shared" si="609"/>
        <v>1</v>
      </c>
      <c r="Y1141" s="22">
        <f t="shared" si="610"/>
        <v>2</v>
      </c>
      <c r="Z1141" s="22">
        <f t="shared" si="611"/>
        <v>0</v>
      </c>
      <c r="AA1141" s="22">
        <f t="shared" si="612"/>
        <v>0</v>
      </c>
      <c r="AB1141" s="22" t="str">
        <f t="shared" si="613"/>
        <v/>
      </c>
      <c r="AC1141" s="22" t="str">
        <f t="shared" si="614"/>
        <v/>
      </c>
      <c r="AD1141" s="29" t="str">
        <f t="shared" si="615"/>
        <v/>
      </c>
      <c r="AE1141" s="22" t="str">
        <f t="shared" si="616"/>
        <v/>
      </c>
      <c r="AF1141" s="22" t="str">
        <f t="shared" si="617"/>
        <v/>
      </c>
      <c r="AG1141" s="22" t="str">
        <f t="shared" si="618"/>
        <v/>
      </c>
      <c r="AH1141" s="22" t="str">
        <f t="shared" si="619"/>
        <v/>
      </c>
      <c r="AI1141" s="22" t="str">
        <f t="shared" si="620"/>
        <v/>
      </c>
      <c r="AJ1141" s="31" t="str">
        <f t="shared" si="621"/>
        <v/>
      </c>
      <c r="AK1141" s="22" t="str">
        <f t="shared" si="622"/>
        <v/>
      </c>
      <c r="AL1141" s="22" t="str">
        <f t="shared" si="623"/>
        <v/>
      </c>
      <c r="AM1141" s="22" t="str">
        <f t="shared" si="624"/>
        <v/>
      </c>
      <c r="AN1141" s="22" t="str">
        <f t="shared" si="625"/>
        <v/>
      </c>
      <c r="AO1141" s="22" t="str">
        <f t="shared" si="626"/>
        <v/>
      </c>
      <c r="AP1141" s="22" t="str">
        <f t="shared" si="627"/>
        <v/>
      </c>
      <c r="AQ1141" s="2" t="str">
        <f t="shared" si="628"/>
        <v/>
      </c>
    </row>
    <row r="1142" spans="1:43" x14ac:dyDescent="0.25">
      <c r="A1142" s="26" t="str">
        <f t="shared" si="629"/>
        <v/>
      </c>
      <c r="B1142" t="s">
        <v>82</v>
      </c>
      <c r="C1142" t="s">
        <v>35</v>
      </c>
      <c r="D1142" t="s">
        <v>24</v>
      </c>
      <c r="E1142" t="s">
        <v>69</v>
      </c>
      <c r="F1142">
        <v>2026</v>
      </c>
      <c r="G1142" t="s">
        <v>5657</v>
      </c>
      <c r="H1142" s="4">
        <v>46168</v>
      </c>
      <c r="I1142" s="4" t="str">
        <f t="shared" si="595"/>
        <v>Atlantic 10</v>
      </c>
      <c r="J1142" s="2">
        <f t="shared" si="596"/>
        <v>0.217</v>
      </c>
      <c r="K1142" s="2">
        <f t="shared" si="597"/>
        <v>0.29799999999999999</v>
      </c>
      <c r="L1142" s="2">
        <f t="shared" si="598"/>
        <v>0.313</v>
      </c>
      <c r="M1142" s="2">
        <f t="shared" si="599"/>
        <v>0.61099999999999999</v>
      </c>
      <c r="N1142" s="22" cm="1">
        <f t="array" ref="N1142">IFERROR(INDEX(Stats_Hit_GP,MATCH($B1142,Stats_Hit_Player,0)),"")</f>
        <v>37</v>
      </c>
      <c r="O1142" s="22">
        <f t="shared" si="600"/>
        <v>97</v>
      </c>
      <c r="P1142" s="22">
        <f t="shared" si="601"/>
        <v>83</v>
      </c>
      <c r="Q1142" s="22">
        <f t="shared" si="602"/>
        <v>8</v>
      </c>
      <c r="R1142" s="22">
        <f t="shared" si="603"/>
        <v>18</v>
      </c>
      <c r="S1142" s="22">
        <f t="shared" si="604"/>
        <v>3</v>
      </c>
      <c r="T1142" s="22">
        <f t="shared" si="605"/>
        <v>1</v>
      </c>
      <c r="U1142" s="22">
        <f t="shared" si="606"/>
        <v>1</v>
      </c>
      <c r="V1142" s="22">
        <f t="shared" si="607"/>
        <v>12</v>
      </c>
      <c r="W1142" s="22">
        <f t="shared" si="608"/>
        <v>2</v>
      </c>
      <c r="X1142" s="22">
        <f t="shared" si="609"/>
        <v>8</v>
      </c>
      <c r="Y1142" s="22">
        <f t="shared" si="610"/>
        <v>21</v>
      </c>
      <c r="Z1142" s="22">
        <f t="shared" si="611"/>
        <v>7</v>
      </c>
      <c r="AA1142" s="22">
        <f t="shared" si="612"/>
        <v>0</v>
      </c>
      <c r="AB1142" s="22" t="str">
        <f t="shared" si="613"/>
        <v/>
      </c>
      <c r="AC1142" s="22" t="str">
        <f t="shared" si="614"/>
        <v/>
      </c>
      <c r="AD1142" s="29" t="str">
        <f t="shared" si="615"/>
        <v/>
      </c>
      <c r="AE1142" s="22" t="str">
        <f t="shared" si="616"/>
        <v/>
      </c>
      <c r="AF1142" s="22" t="str">
        <f t="shared" si="617"/>
        <v/>
      </c>
      <c r="AG1142" s="22" t="str">
        <f t="shared" si="618"/>
        <v/>
      </c>
      <c r="AH1142" s="22" t="str">
        <f t="shared" si="619"/>
        <v/>
      </c>
      <c r="AI1142" s="22" t="str">
        <f t="shared" si="620"/>
        <v/>
      </c>
      <c r="AJ1142" s="31" t="str">
        <f t="shared" si="621"/>
        <v/>
      </c>
      <c r="AK1142" s="22" t="str">
        <f t="shared" si="622"/>
        <v/>
      </c>
      <c r="AL1142" s="22" t="str">
        <f t="shared" si="623"/>
        <v/>
      </c>
      <c r="AM1142" s="22" t="str">
        <f t="shared" si="624"/>
        <v/>
      </c>
      <c r="AN1142" s="22" t="str">
        <f t="shared" si="625"/>
        <v/>
      </c>
      <c r="AO1142" s="22" t="str">
        <f t="shared" si="626"/>
        <v/>
      </c>
      <c r="AP1142" s="22" t="str">
        <f t="shared" si="627"/>
        <v/>
      </c>
      <c r="AQ1142" s="2" t="str">
        <f t="shared" si="628"/>
        <v/>
      </c>
    </row>
    <row r="1143" spans="1:43" x14ac:dyDescent="0.25">
      <c r="A1143" s="26" t="str">
        <f t="shared" si="629"/>
        <v/>
      </c>
      <c r="B1143" t="s">
        <v>6992</v>
      </c>
      <c r="C1143" t="s">
        <v>64</v>
      </c>
      <c r="D1143" t="s">
        <v>24</v>
      </c>
      <c r="E1143" t="s">
        <v>69</v>
      </c>
      <c r="F1143">
        <v>2026</v>
      </c>
      <c r="G1143" t="s">
        <v>5657</v>
      </c>
      <c r="H1143" s="4">
        <v>46168</v>
      </c>
      <c r="I1143" s="4" t="str">
        <f t="shared" si="595"/>
        <v>Atlantic 10</v>
      </c>
      <c r="J1143" s="2" t="str">
        <f t="shared" si="596"/>
        <v/>
      </c>
      <c r="K1143" s="2" t="str">
        <f t="shared" si="597"/>
        <v/>
      </c>
      <c r="L1143" s="2" t="str">
        <f t="shared" si="598"/>
        <v/>
      </c>
      <c r="M1143" s="2" t="str">
        <f t="shared" si="599"/>
        <v/>
      </c>
      <c r="N1143" s="22" t="str" cm="1">
        <f t="array" ref="N1143">IFERROR(INDEX(Stats_Hit_GP,MATCH($B1143,Stats_Hit_Player,0)),"")</f>
        <v/>
      </c>
      <c r="O1143" s="22" t="str">
        <f t="shared" si="600"/>
        <v/>
      </c>
      <c r="P1143" s="22" t="str">
        <f t="shared" si="601"/>
        <v/>
      </c>
      <c r="Q1143" s="22" t="str">
        <f t="shared" si="602"/>
        <v/>
      </c>
      <c r="R1143" s="22" t="str">
        <f t="shared" si="603"/>
        <v/>
      </c>
      <c r="S1143" s="22" t="str">
        <f t="shared" si="604"/>
        <v/>
      </c>
      <c r="T1143" s="22" t="str">
        <f t="shared" si="605"/>
        <v/>
      </c>
      <c r="U1143" s="22" t="str">
        <f t="shared" si="606"/>
        <v/>
      </c>
      <c r="V1143" s="22" t="str">
        <f t="shared" si="607"/>
        <v/>
      </c>
      <c r="W1143" s="22" t="str">
        <f t="shared" si="608"/>
        <v/>
      </c>
      <c r="X1143" s="22" t="str">
        <f t="shared" si="609"/>
        <v/>
      </c>
      <c r="Y1143" s="22" t="str">
        <f t="shared" si="610"/>
        <v/>
      </c>
      <c r="Z1143" s="22" t="str">
        <f t="shared" si="611"/>
        <v/>
      </c>
      <c r="AA1143" s="22" t="str">
        <f t="shared" si="612"/>
        <v/>
      </c>
      <c r="AB1143" s="22">
        <f t="shared" si="613"/>
        <v>11</v>
      </c>
      <c r="AC1143" s="22">
        <f t="shared" si="614"/>
        <v>0</v>
      </c>
      <c r="AD1143" s="29">
        <f t="shared" si="615"/>
        <v>3.35</v>
      </c>
      <c r="AE1143" s="22">
        <f t="shared" si="616"/>
        <v>13</v>
      </c>
      <c r="AF1143" s="22">
        <f t="shared" si="617"/>
        <v>13</v>
      </c>
      <c r="AG1143" s="22">
        <f t="shared" si="618"/>
        <v>0</v>
      </c>
      <c r="AH1143" s="22">
        <f t="shared" si="619"/>
        <v>0</v>
      </c>
      <c r="AI1143" s="22">
        <f t="shared" si="620"/>
        <v>0</v>
      </c>
      <c r="AJ1143" s="31">
        <f t="shared" si="621"/>
        <v>75.099999999999994</v>
      </c>
      <c r="AK1143" s="22">
        <f t="shared" si="622"/>
        <v>64</v>
      </c>
      <c r="AL1143" s="22">
        <f t="shared" si="623"/>
        <v>34</v>
      </c>
      <c r="AM1143" s="22">
        <f t="shared" si="624"/>
        <v>28</v>
      </c>
      <c r="AN1143" s="22">
        <f t="shared" si="625"/>
        <v>26</v>
      </c>
      <c r="AO1143" s="22">
        <f t="shared" si="626"/>
        <v>63</v>
      </c>
      <c r="AP1143" s="22">
        <f t="shared" si="627"/>
        <v>7</v>
      </c>
      <c r="AQ1143" s="2">
        <f t="shared" si="628"/>
        <v>0.22600000000000001</v>
      </c>
    </row>
    <row r="1144" spans="1:43" x14ac:dyDescent="0.25">
      <c r="A1144" s="26">
        <f t="shared" si="629"/>
        <v>1</v>
      </c>
      <c r="B1144" t="s">
        <v>4726</v>
      </c>
      <c r="C1144" t="s">
        <v>5700</v>
      </c>
      <c r="D1144" t="s">
        <v>29</v>
      </c>
      <c r="E1144" t="s">
        <v>4713</v>
      </c>
      <c r="F1144">
        <v>2026</v>
      </c>
      <c r="G1144" t="s">
        <v>5657</v>
      </c>
      <c r="H1144" s="4">
        <v>46168</v>
      </c>
      <c r="I1144" s="4" t="str">
        <f t="shared" si="595"/>
        <v>Southland</v>
      </c>
      <c r="J1144" s="2">
        <f t="shared" si="596"/>
        <v>0.2</v>
      </c>
      <c r="K1144" s="2">
        <f t="shared" si="597"/>
        <v>0.2</v>
      </c>
      <c r="L1144" s="2">
        <f t="shared" si="598"/>
        <v>0.2</v>
      </c>
      <c r="M1144" s="2">
        <f t="shared" si="599"/>
        <v>0.4</v>
      </c>
      <c r="N1144" s="22" cm="1">
        <f t="array" ref="N1144">IFERROR(INDEX(Stats_Hit_GP,MATCH($B1144,Stats_Hit_Player,0)),"")</f>
        <v>4</v>
      </c>
      <c r="O1144" s="22">
        <f t="shared" si="600"/>
        <v>5</v>
      </c>
      <c r="P1144" s="22">
        <f t="shared" si="601"/>
        <v>5</v>
      </c>
      <c r="Q1144" s="22">
        <f t="shared" si="602"/>
        <v>1</v>
      </c>
      <c r="R1144" s="22">
        <f t="shared" si="603"/>
        <v>1</v>
      </c>
      <c r="S1144" s="22">
        <f t="shared" si="604"/>
        <v>0</v>
      </c>
      <c r="T1144" s="22">
        <f t="shared" si="605"/>
        <v>0</v>
      </c>
      <c r="U1144" s="22">
        <f t="shared" si="606"/>
        <v>0</v>
      </c>
      <c r="V1144" s="22">
        <f t="shared" si="607"/>
        <v>0</v>
      </c>
      <c r="W1144" s="22">
        <f t="shared" si="608"/>
        <v>0</v>
      </c>
      <c r="X1144" s="22">
        <f t="shared" si="609"/>
        <v>0</v>
      </c>
      <c r="Y1144" s="22">
        <f t="shared" si="610"/>
        <v>1</v>
      </c>
      <c r="Z1144" s="22">
        <f t="shared" si="611"/>
        <v>0</v>
      </c>
      <c r="AA1144" s="22">
        <f t="shared" si="612"/>
        <v>0</v>
      </c>
      <c r="AB1144" s="22" t="str">
        <f t="shared" si="613"/>
        <v/>
      </c>
      <c r="AC1144" s="22" t="str">
        <f t="shared" si="614"/>
        <v/>
      </c>
      <c r="AD1144" s="29" t="str">
        <f t="shared" si="615"/>
        <v/>
      </c>
      <c r="AE1144" s="22" t="str">
        <f t="shared" si="616"/>
        <v/>
      </c>
      <c r="AF1144" s="22" t="str">
        <f t="shared" si="617"/>
        <v/>
      </c>
      <c r="AG1144" s="22" t="str">
        <f t="shared" si="618"/>
        <v/>
      </c>
      <c r="AH1144" s="22" t="str">
        <f t="shared" si="619"/>
        <v/>
      </c>
      <c r="AI1144" s="22" t="str">
        <f t="shared" si="620"/>
        <v/>
      </c>
      <c r="AJ1144" s="31" t="str">
        <f t="shared" si="621"/>
        <v/>
      </c>
      <c r="AK1144" s="22" t="str">
        <f t="shared" si="622"/>
        <v/>
      </c>
      <c r="AL1144" s="22" t="str">
        <f t="shared" si="623"/>
        <v/>
      </c>
      <c r="AM1144" s="22" t="str">
        <f t="shared" si="624"/>
        <v/>
      </c>
      <c r="AN1144" s="22" t="str">
        <f t="shared" si="625"/>
        <v/>
      </c>
      <c r="AO1144" s="22" t="str">
        <f t="shared" si="626"/>
        <v/>
      </c>
      <c r="AP1144" s="22" t="str">
        <f t="shared" si="627"/>
        <v/>
      </c>
      <c r="AQ1144" s="2" t="str">
        <f t="shared" si="628"/>
        <v/>
      </c>
    </row>
    <row r="1145" spans="1:43" x14ac:dyDescent="0.25">
      <c r="A1145" s="26" t="str">
        <f t="shared" si="629"/>
        <v/>
      </c>
      <c r="B1145" t="s">
        <v>3319</v>
      </c>
      <c r="C1145" t="s">
        <v>25</v>
      </c>
      <c r="D1145" t="s">
        <v>37</v>
      </c>
      <c r="E1145" t="s">
        <v>3307</v>
      </c>
      <c r="F1145">
        <v>2026</v>
      </c>
      <c r="G1145" t="s">
        <v>5657</v>
      </c>
      <c r="H1145" s="4">
        <v>46168</v>
      </c>
      <c r="I1145" s="4" t="str">
        <f t="shared" si="595"/>
        <v>Missouri Valley</v>
      </c>
      <c r="J1145" s="2">
        <f t="shared" si="596"/>
        <v>0.217</v>
      </c>
      <c r="K1145" s="2">
        <f t="shared" si="597"/>
        <v>0.40600000000000003</v>
      </c>
      <c r="L1145" s="2">
        <f t="shared" si="598"/>
        <v>0.26100000000000001</v>
      </c>
      <c r="M1145" s="2">
        <f t="shared" si="599"/>
        <v>0.66700000000000004</v>
      </c>
      <c r="N1145" s="22" cm="1">
        <f t="array" ref="N1145">IFERROR(INDEX(Stats_Hit_GP,MATCH($B1145,Stats_Hit_Player,0)),"")</f>
        <v>10</v>
      </c>
      <c r="O1145" s="22">
        <f t="shared" si="600"/>
        <v>35</v>
      </c>
      <c r="P1145" s="22">
        <f t="shared" si="601"/>
        <v>23</v>
      </c>
      <c r="Q1145" s="22">
        <f t="shared" si="602"/>
        <v>5</v>
      </c>
      <c r="R1145" s="22">
        <f t="shared" si="603"/>
        <v>5</v>
      </c>
      <c r="S1145" s="22">
        <f t="shared" si="604"/>
        <v>1</v>
      </c>
      <c r="T1145" s="22">
        <f t="shared" si="605"/>
        <v>0</v>
      </c>
      <c r="U1145" s="22">
        <f t="shared" si="606"/>
        <v>0</v>
      </c>
      <c r="V1145" s="22">
        <f t="shared" si="607"/>
        <v>6</v>
      </c>
      <c r="W1145" s="22">
        <f t="shared" si="608"/>
        <v>1</v>
      </c>
      <c r="X1145" s="22">
        <f t="shared" si="609"/>
        <v>7</v>
      </c>
      <c r="Y1145" s="22">
        <f t="shared" si="610"/>
        <v>5</v>
      </c>
      <c r="Z1145" s="22">
        <f t="shared" si="611"/>
        <v>1</v>
      </c>
      <c r="AA1145" s="22">
        <f t="shared" si="612"/>
        <v>0</v>
      </c>
      <c r="AB1145" s="22" t="str">
        <f t="shared" si="613"/>
        <v/>
      </c>
      <c r="AC1145" s="22" t="str">
        <f t="shared" si="614"/>
        <v/>
      </c>
      <c r="AD1145" s="29" t="str">
        <f t="shared" si="615"/>
        <v/>
      </c>
      <c r="AE1145" s="22" t="str">
        <f t="shared" si="616"/>
        <v/>
      </c>
      <c r="AF1145" s="22" t="str">
        <f t="shared" si="617"/>
        <v/>
      </c>
      <c r="AG1145" s="22" t="str">
        <f t="shared" si="618"/>
        <v/>
      </c>
      <c r="AH1145" s="22" t="str">
        <f t="shared" si="619"/>
        <v/>
      </c>
      <c r="AI1145" s="22" t="str">
        <f t="shared" si="620"/>
        <v/>
      </c>
      <c r="AJ1145" s="31" t="str">
        <f t="shared" si="621"/>
        <v/>
      </c>
      <c r="AK1145" s="22" t="str">
        <f t="shared" si="622"/>
        <v/>
      </c>
      <c r="AL1145" s="22" t="str">
        <f t="shared" si="623"/>
        <v/>
      </c>
      <c r="AM1145" s="22" t="str">
        <f t="shared" si="624"/>
        <v/>
      </c>
      <c r="AN1145" s="22" t="str">
        <f t="shared" si="625"/>
        <v/>
      </c>
      <c r="AO1145" s="22" t="str">
        <f t="shared" si="626"/>
        <v/>
      </c>
      <c r="AP1145" s="22" t="str">
        <f t="shared" si="627"/>
        <v/>
      </c>
      <c r="AQ1145" s="2" t="str">
        <f t="shared" si="628"/>
        <v/>
      </c>
    </row>
    <row r="1146" spans="1:43" x14ac:dyDescent="0.25">
      <c r="A1146" s="26" t="str">
        <f t="shared" si="629"/>
        <v/>
      </c>
      <c r="B1146" t="s">
        <v>6993</v>
      </c>
      <c r="C1146" t="s">
        <v>64</v>
      </c>
      <c r="D1146" t="s">
        <v>24</v>
      </c>
      <c r="E1146" t="s">
        <v>1821</v>
      </c>
      <c r="F1146">
        <v>2026</v>
      </c>
      <c r="G1146" t="s">
        <v>5657</v>
      </c>
      <c r="H1146" s="4">
        <v>46168</v>
      </c>
      <c r="I1146" s="4" t="str">
        <f t="shared" si="595"/>
        <v>Big Ten</v>
      </c>
      <c r="J1146" s="2" t="str">
        <f t="shared" si="596"/>
        <v/>
      </c>
      <c r="K1146" s="2" t="str">
        <f t="shared" si="597"/>
        <v/>
      </c>
      <c r="L1146" s="2" t="str">
        <f t="shared" si="598"/>
        <v/>
      </c>
      <c r="M1146" s="2" t="str">
        <f t="shared" si="599"/>
        <v/>
      </c>
      <c r="N1146" s="22" t="str" cm="1">
        <f t="array" ref="N1146">IFERROR(INDEX(Stats_Hit_GP,MATCH($B1146,Stats_Hit_Player,0)),"")</f>
        <v/>
      </c>
      <c r="O1146" s="22" t="str">
        <f t="shared" si="600"/>
        <v/>
      </c>
      <c r="P1146" s="22" t="str">
        <f t="shared" si="601"/>
        <v/>
      </c>
      <c r="Q1146" s="22" t="str">
        <f t="shared" si="602"/>
        <v/>
      </c>
      <c r="R1146" s="22" t="str">
        <f t="shared" si="603"/>
        <v/>
      </c>
      <c r="S1146" s="22" t="str">
        <f t="shared" si="604"/>
        <v/>
      </c>
      <c r="T1146" s="22" t="str">
        <f t="shared" si="605"/>
        <v/>
      </c>
      <c r="U1146" s="22" t="str">
        <f t="shared" si="606"/>
        <v/>
      </c>
      <c r="V1146" s="22" t="str">
        <f t="shared" si="607"/>
        <v/>
      </c>
      <c r="W1146" s="22" t="str">
        <f t="shared" si="608"/>
        <v/>
      </c>
      <c r="X1146" s="22" t="str">
        <f t="shared" si="609"/>
        <v/>
      </c>
      <c r="Y1146" s="22" t="str">
        <f t="shared" si="610"/>
        <v/>
      </c>
      <c r="Z1146" s="22" t="str">
        <f t="shared" si="611"/>
        <v/>
      </c>
      <c r="AA1146" s="22" t="str">
        <f t="shared" si="612"/>
        <v/>
      </c>
      <c r="AB1146" s="22">
        <f t="shared" si="613"/>
        <v>0</v>
      </c>
      <c r="AC1146" s="22">
        <f t="shared" si="614"/>
        <v>1</v>
      </c>
      <c r="AD1146" s="29">
        <f t="shared" si="615"/>
        <v>8.2200000000000006</v>
      </c>
      <c r="AE1146" s="22">
        <f t="shared" si="616"/>
        <v>17</v>
      </c>
      <c r="AF1146" s="22">
        <f t="shared" si="617"/>
        <v>0</v>
      </c>
      <c r="AG1146" s="22">
        <f t="shared" si="618"/>
        <v>0</v>
      </c>
      <c r="AH1146" s="22">
        <f t="shared" si="619"/>
        <v>0</v>
      </c>
      <c r="AI1146" s="22">
        <f t="shared" si="620"/>
        <v>0</v>
      </c>
      <c r="AJ1146" s="31">
        <f t="shared" si="621"/>
        <v>15.1</v>
      </c>
      <c r="AK1146" s="22">
        <f t="shared" si="622"/>
        <v>18</v>
      </c>
      <c r="AL1146" s="22">
        <f t="shared" si="623"/>
        <v>19</v>
      </c>
      <c r="AM1146" s="22">
        <f t="shared" si="624"/>
        <v>14</v>
      </c>
      <c r="AN1146" s="22">
        <f t="shared" si="625"/>
        <v>15</v>
      </c>
      <c r="AO1146" s="22">
        <f t="shared" si="626"/>
        <v>12</v>
      </c>
      <c r="AP1146" s="22">
        <f t="shared" si="627"/>
        <v>3</v>
      </c>
      <c r="AQ1146" s="2">
        <f t="shared" si="628"/>
        <v>0.316</v>
      </c>
    </row>
    <row r="1147" spans="1:43" x14ac:dyDescent="0.25">
      <c r="A1147" s="26" t="str">
        <f t="shared" si="629"/>
        <v/>
      </c>
      <c r="B1147" t="s">
        <v>3183</v>
      </c>
      <c r="C1147" t="s">
        <v>25</v>
      </c>
      <c r="D1147" t="s">
        <v>24</v>
      </c>
      <c r="E1147" t="s">
        <v>3168</v>
      </c>
      <c r="F1147">
        <v>2026</v>
      </c>
      <c r="G1147" t="s">
        <v>5657</v>
      </c>
      <c r="H1147" s="4">
        <v>46168</v>
      </c>
      <c r="I1147" s="4" t="str">
        <f t="shared" si="595"/>
        <v>Mid-American</v>
      </c>
      <c r="J1147" s="2">
        <f t="shared" si="596"/>
        <v>0.19400000000000001</v>
      </c>
      <c r="K1147" s="2">
        <f t="shared" si="597"/>
        <v>0.432</v>
      </c>
      <c r="L1147" s="2">
        <f t="shared" si="598"/>
        <v>0.41899999999999998</v>
      </c>
      <c r="M1147" s="2">
        <f t="shared" si="599"/>
        <v>0.85099999999999998</v>
      </c>
      <c r="N1147" s="22" cm="1">
        <f t="array" ref="N1147">IFERROR(INDEX(Stats_Hit_GP,MATCH($B1147,Stats_Hit_Player,0)),"")</f>
        <v>25</v>
      </c>
      <c r="O1147" s="22">
        <f t="shared" si="600"/>
        <v>44</v>
      </c>
      <c r="P1147" s="22">
        <f t="shared" si="601"/>
        <v>31</v>
      </c>
      <c r="Q1147" s="22">
        <f t="shared" si="602"/>
        <v>7</v>
      </c>
      <c r="R1147" s="22">
        <f t="shared" si="603"/>
        <v>6</v>
      </c>
      <c r="S1147" s="22">
        <f t="shared" si="604"/>
        <v>1</v>
      </c>
      <c r="T1147" s="22">
        <f t="shared" si="605"/>
        <v>0</v>
      </c>
      <c r="U1147" s="22">
        <f t="shared" si="606"/>
        <v>2</v>
      </c>
      <c r="V1147" s="22">
        <f t="shared" si="607"/>
        <v>7</v>
      </c>
      <c r="W1147" s="22">
        <f t="shared" si="608"/>
        <v>1</v>
      </c>
      <c r="X1147" s="22">
        <f t="shared" si="609"/>
        <v>12</v>
      </c>
      <c r="Y1147" s="22">
        <f t="shared" si="610"/>
        <v>17</v>
      </c>
      <c r="Z1147" s="22">
        <f t="shared" si="611"/>
        <v>0</v>
      </c>
      <c r="AA1147" s="22">
        <f t="shared" si="612"/>
        <v>0</v>
      </c>
      <c r="AB1147" s="22" t="str">
        <f t="shared" si="613"/>
        <v/>
      </c>
      <c r="AC1147" s="22" t="str">
        <f t="shared" si="614"/>
        <v/>
      </c>
      <c r="AD1147" s="29" t="str">
        <f t="shared" si="615"/>
        <v/>
      </c>
      <c r="AE1147" s="22" t="str">
        <f t="shared" si="616"/>
        <v/>
      </c>
      <c r="AF1147" s="22" t="str">
        <f t="shared" si="617"/>
        <v/>
      </c>
      <c r="AG1147" s="22" t="str">
        <f t="shared" si="618"/>
        <v/>
      </c>
      <c r="AH1147" s="22" t="str">
        <f t="shared" si="619"/>
        <v/>
      </c>
      <c r="AI1147" s="22" t="str">
        <f t="shared" si="620"/>
        <v/>
      </c>
      <c r="AJ1147" s="31" t="str">
        <f t="shared" si="621"/>
        <v/>
      </c>
      <c r="AK1147" s="22" t="str">
        <f t="shared" si="622"/>
        <v/>
      </c>
      <c r="AL1147" s="22" t="str">
        <f t="shared" si="623"/>
        <v/>
      </c>
      <c r="AM1147" s="22" t="str">
        <f t="shared" si="624"/>
        <v/>
      </c>
      <c r="AN1147" s="22" t="str">
        <f t="shared" si="625"/>
        <v/>
      </c>
      <c r="AO1147" s="22" t="str">
        <f t="shared" si="626"/>
        <v/>
      </c>
      <c r="AP1147" s="22" t="str">
        <f t="shared" si="627"/>
        <v/>
      </c>
      <c r="AQ1147" s="2" t="str">
        <f t="shared" si="628"/>
        <v/>
      </c>
    </row>
    <row r="1148" spans="1:43" x14ac:dyDescent="0.25">
      <c r="A1148" s="26" t="str">
        <f t="shared" si="629"/>
        <v/>
      </c>
      <c r="B1148" t="s">
        <v>3170</v>
      </c>
      <c r="C1148" t="s">
        <v>44</v>
      </c>
      <c r="D1148" t="s">
        <v>37</v>
      </c>
      <c r="E1148" t="s">
        <v>3168</v>
      </c>
      <c r="F1148">
        <v>2026</v>
      </c>
      <c r="G1148" t="s">
        <v>5657</v>
      </c>
      <c r="H1148" s="4">
        <v>46168</v>
      </c>
      <c r="I1148" s="4" t="str">
        <f t="shared" si="595"/>
        <v>Mid-American</v>
      </c>
      <c r="J1148" s="2">
        <f t="shared" si="596"/>
        <v>0.31</v>
      </c>
      <c r="K1148" s="2">
        <f t="shared" si="597"/>
        <v>0.38600000000000001</v>
      </c>
      <c r="L1148" s="2">
        <f t="shared" si="598"/>
        <v>0.5</v>
      </c>
      <c r="M1148" s="2">
        <f t="shared" si="599"/>
        <v>0.88600000000000001</v>
      </c>
      <c r="N1148" s="22" cm="1">
        <f t="array" ref="N1148">IFERROR(INDEX(Stats_Hit_GP,MATCH($B1148,Stats_Hit_Player,0)),"")</f>
        <v>54</v>
      </c>
      <c r="O1148" s="22">
        <f t="shared" si="600"/>
        <v>233</v>
      </c>
      <c r="P1148" s="22">
        <f t="shared" si="601"/>
        <v>200</v>
      </c>
      <c r="Q1148" s="22">
        <f t="shared" si="602"/>
        <v>31</v>
      </c>
      <c r="R1148" s="22">
        <f t="shared" si="603"/>
        <v>62</v>
      </c>
      <c r="S1148" s="22">
        <f t="shared" si="604"/>
        <v>8</v>
      </c>
      <c r="T1148" s="22">
        <f t="shared" si="605"/>
        <v>0</v>
      </c>
      <c r="U1148" s="22">
        <f t="shared" si="606"/>
        <v>10</v>
      </c>
      <c r="V1148" s="22">
        <f t="shared" si="607"/>
        <v>48</v>
      </c>
      <c r="W1148" s="22">
        <f t="shared" si="608"/>
        <v>3</v>
      </c>
      <c r="X1148" s="22">
        <f t="shared" si="609"/>
        <v>25</v>
      </c>
      <c r="Y1148" s="22">
        <f t="shared" si="610"/>
        <v>27</v>
      </c>
      <c r="Z1148" s="22">
        <f t="shared" si="611"/>
        <v>0</v>
      </c>
      <c r="AA1148" s="22">
        <f t="shared" si="612"/>
        <v>0</v>
      </c>
      <c r="AB1148" s="22" t="str">
        <f t="shared" si="613"/>
        <v/>
      </c>
      <c r="AC1148" s="22" t="str">
        <f t="shared" si="614"/>
        <v/>
      </c>
      <c r="AD1148" s="29" t="str">
        <f t="shared" si="615"/>
        <v/>
      </c>
      <c r="AE1148" s="22" t="str">
        <f t="shared" si="616"/>
        <v/>
      </c>
      <c r="AF1148" s="22" t="str">
        <f t="shared" si="617"/>
        <v/>
      </c>
      <c r="AG1148" s="22" t="str">
        <f t="shared" si="618"/>
        <v/>
      </c>
      <c r="AH1148" s="22" t="str">
        <f t="shared" si="619"/>
        <v/>
      </c>
      <c r="AI1148" s="22" t="str">
        <f t="shared" si="620"/>
        <v/>
      </c>
      <c r="AJ1148" s="31" t="str">
        <f t="shared" si="621"/>
        <v/>
      </c>
      <c r="AK1148" s="22" t="str">
        <f t="shared" si="622"/>
        <v/>
      </c>
      <c r="AL1148" s="22" t="str">
        <f t="shared" si="623"/>
        <v/>
      </c>
      <c r="AM1148" s="22" t="str">
        <f t="shared" si="624"/>
        <v/>
      </c>
      <c r="AN1148" s="22" t="str">
        <f t="shared" si="625"/>
        <v/>
      </c>
      <c r="AO1148" s="22" t="str">
        <f t="shared" si="626"/>
        <v/>
      </c>
      <c r="AP1148" s="22" t="str">
        <f t="shared" si="627"/>
        <v/>
      </c>
      <c r="AQ1148" s="2" t="str">
        <f t="shared" si="628"/>
        <v/>
      </c>
    </row>
    <row r="1149" spans="1:43" x14ac:dyDescent="0.25">
      <c r="A1149" s="26" t="str">
        <f t="shared" si="629"/>
        <v/>
      </c>
      <c r="B1149" t="s">
        <v>6994</v>
      </c>
      <c r="C1149" t="s">
        <v>64</v>
      </c>
      <c r="D1149" t="s">
        <v>24</v>
      </c>
      <c r="E1149" t="s">
        <v>1024</v>
      </c>
      <c r="F1149">
        <v>2026</v>
      </c>
      <c r="G1149" t="s">
        <v>5657</v>
      </c>
      <c r="H1149" s="4">
        <v>46168</v>
      </c>
      <c r="I1149" s="4" t="str">
        <f t="shared" si="595"/>
        <v>Atlantic Sun</v>
      </c>
      <c r="J1149" s="2" t="str">
        <f t="shared" si="596"/>
        <v/>
      </c>
      <c r="K1149" s="2" t="str">
        <f t="shared" si="597"/>
        <v/>
      </c>
      <c r="L1149" s="2" t="str">
        <f t="shared" si="598"/>
        <v/>
      </c>
      <c r="M1149" s="2" t="str">
        <f t="shared" si="599"/>
        <v/>
      </c>
      <c r="N1149" s="22" t="str" cm="1">
        <f t="array" ref="N1149">IFERROR(INDEX(Stats_Hit_GP,MATCH($B1149,Stats_Hit_Player,0)),"")</f>
        <v/>
      </c>
      <c r="O1149" s="22" t="str">
        <f t="shared" si="600"/>
        <v/>
      </c>
      <c r="P1149" s="22" t="str">
        <f t="shared" si="601"/>
        <v/>
      </c>
      <c r="Q1149" s="22" t="str">
        <f t="shared" si="602"/>
        <v/>
      </c>
      <c r="R1149" s="22" t="str">
        <f t="shared" si="603"/>
        <v/>
      </c>
      <c r="S1149" s="22" t="str">
        <f t="shared" si="604"/>
        <v/>
      </c>
      <c r="T1149" s="22" t="str">
        <f t="shared" si="605"/>
        <v/>
      </c>
      <c r="U1149" s="22" t="str">
        <f t="shared" si="606"/>
        <v/>
      </c>
      <c r="V1149" s="22" t="str">
        <f t="shared" si="607"/>
        <v/>
      </c>
      <c r="W1149" s="22" t="str">
        <f t="shared" si="608"/>
        <v/>
      </c>
      <c r="X1149" s="22" t="str">
        <f t="shared" si="609"/>
        <v/>
      </c>
      <c r="Y1149" s="22" t="str">
        <f t="shared" si="610"/>
        <v/>
      </c>
      <c r="Z1149" s="22" t="str">
        <f t="shared" si="611"/>
        <v/>
      </c>
      <c r="AA1149" s="22" t="str">
        <f t="shared" si="612"/>
        <v/>
      </c>
      <c r="AB1149" s="22">
        <f t="shared" si="613"/>
        <v>3</v>
      </c>
      <c r="AC1149" s="22">
        <f t="shared" si="614"/>
        <v>1</v>
      </c>
      <c r="AD1149" s="29">
        <f t="shared" si="615"/>
        <v>5.93</v>
      </c>
      <c r="AE1149" s="22">
        <f t="shared" si="616"/>
        <v>15</v>
      </c>
      <c r="AF1149" s="22">
        <f t="shared" si="617"/>
        <v>4</v>
      </c>
      <c r="AG1149" s="22">
        <f t="shared" si="618"/>
        <v>0</v>
      </c>
      <c r="AH1149" s="22">
        <f t="shared" si="619"/>
        <v>0</v>
      </c>
      <c r="AI1149" s="22">
        <f t="shared" si="620"/>
        <v>0</v>
      </c>
      <c r="AJ1149" s="31">
        <f t="shared" si="621"/>
        <v>41</v>
      </c>
      <c r="AK1149" s="22">
        <f t="shared" si="622"/>
        <v>38</v>
      </c>
      <c r="AL1149" s="22">
        <f t="shared" si="623"/>
        <v>27</v>
      </c>
      <c r="AM1149" s="22">
        <f t="shared" si="624"/>
        <v>27</v>
      </c>
      <c r="AN1149" s="22">
        <f t="shared" si="625"/>
        <v>18</v>
      </c>
      <c r="AO1149" s="22">
        <f t="shared" si="626"/>
        <v>38</v>
      </c>
      <c r="AP1149" s="22">
        <f t="shared" si="627"/>
        <v>2</v>
      </c>
      <c r="AQ1149" s="2">
        <f t="shared" si="628"/>
        <v>0.24199999999999999</v>
      </c>
    </row>
    <row r="1150" spans="1:43" x14ac:dyDescent="0.25">
      <c r="A1150" s="26" t="str">
        <f t="shared" si="629"/>
        <v/>
      </c>
      <c r="B1150" t="s">
        <v>6995</v>
      </c>
      <c r="C1150" t="s">
        <v>25</v>
      </c>
      <c r="D1150" t="s">
        <v>24</v>
      </c>
      <c r="E1150" t="s">
        <v>3618</v>
      </c>
      <c r="F1150">
        <v>2026</v>
      </c>
      <c r="G1150" t="s">
        <v>5657</v>
      </c>
      <c r="H1150" s="4">
        <v>46168</v>
      </c>
      <c r="I1150" s="4" t="str">
        <f t="shared" si="595"/>
        <v>Northeast</v>
      </c>
      <c r="J1150" s="2" t="str">
        <f t="shared" si="596"/>
        <v/>
      </c>
      <c r="K1150" s="2" t="str">
        <f t="shared" si="597"/>
        <v/>
      </c>
      <c r="L1150" s="2" t="str">
        <f t="shared" si="598"/>
        <v/>
      </c>
      <c r="M1150" s="2" t="str">
        <f t="shared" si="599"/>
        <v/>
      </c>
      <c r="N1150" s="22" t="str" cm="1">
        <f t="array" ref="N1150">IFERROR(INDEX(Stats_Hit_GP,MATCH($B1150,Stats_Hit_Player,0)),"")</f>
        <v/>
      </c>
      <c r="O1150" s="22" t="str">
        <f t="shared" si="600"/>
        <v/>
      </c>
      <c r="P1150" s="22" t="str">
        <f t="shared" si="601"/>
        <v/>
      </c>
      <c r="Q1150" s="22" t="str">
        <f t="shared" si="602"/>
        <v/>
      </c>
      <c r="R1150" s="22" t="str">
        <f t="shared" si="603"/>
        <v/>
      </c>
      <c r="S1150" s="22" t="str">
        <f t="shared" si="604"/>
        <v/>
      </c>
      <c r="T1150" s="22" t="str">
        <f t="shared" si="605"/>
        <v/>
      </c>
      <c r="U1150" s="22" t="str">
        <f t="shared" si="606"/>
        <v/>
      </c>
      <c r="V1150" s="22" t="str">
        <f t="shared" si="607"/>
        <v/>
      </c>
      <c r="W1150" s="22" t="str">
        <f t="shared" si="608"/>
        <v/>
      </c>
      <c r="X1150" s="22" t="str">
        <f t="shared" si="609"/>
        <v/>
      </c>
      <c r="Y1150" s="22" t="str">
        <f t="shared" si="610"/>
        <v/>
      </c>
      <c r="Z1150" s="22" t="str">
        <f t="shared" si="611"/>
        <v/>
      </c>
      <c r="AA1150" s="22" t="str">
        <f t="shared" si="612"/>
        <v/>
      </c>
      <c r="AB1150" s="22" t="str">
        <f t="shared" si="613"/>
        <v/>
      </c>
      <c r="AC1150" s="22" t="str">
        <f t="shared" si="614"/>
        <v/>
      </c>
      <c r="AD1150" s="29" t="str">
        <f t="shared" si="615"/>
        <v/>
      </c>
      <c r="AE1150" s="22" t="str">
        <f t="shared" si="616"/>
        <v/>
      </c>
      <c r="AF1150" s="22" t="str">
        <f t="shared" si="617"/>
        <v/>
      </c>
      <c r="AG1150" s="22" t="str">
        <f t="shared" si="618"/>
        <v/>
      </c>
      <c r="AH1150" s="22" t="str">
        <f t="shared" si="619"/>
        <v/>
      </c>
      <c r="AI1150" s="22" t="str">
        <f t="shared" si="620"/>
        <v/>
      </c>
      <c r="AJ1150" s="31" t="str">
        <f t="shared" si="621"/>
        <v/>
      </c>
      <c r="AK1150" s="22" t="str">
        <f t="shared" si="622"/>
        <v/>
      </c>
      <c r="AL1150" s="22" t="str">
        <f t="shared" si="623"/>
        <v/>
      </c>
      <c r="AM1150" s="22" t="str">
        <f t="shared" si="624"/>
        <v/>
      </c>
      <c r="AN1150" s="22" t="str">
        <f t="shared" si="625"/>
        <v/>
      </c>
      <c r="AO1150" s="22" t="str">
        <f t="shared" si="626"/>
        <v/>
      </c>
      <c r="AP1150" s="22" t="str">
        <f t="shared" si="627"/>
        <v/>
      </c>
      <c r="AQ1150" s="2" t="str">
        <f t="shared" si="628"/>
        <v/>
      </c>
    </row>
    <row r="1151" spans="1:43" x14ac:dyDescent="0.25">
      <c r="A1151" s="26" t="str">
        <f t="shared" si="629"/>
        <v/>
      </c>
      <c r="B1151" t="s">
        <v>3619</v>
      </c>
      <c r="C1151" t="s">
        <v>35</v>
      </c>
      <c r="D1151" t="s">
        <v>24</v>
      </c>
      <c r="E1151" t="s">
        <v>3618</v>
      </c>
      <c r="F1151">
        <v>2026</v>
      </c>
      <c r="G1151" t="s">
        <v>5657</v>
      </c>
      <c r="H1151" s="4">
        <v>46168</v>
      </c>
      <c r="I1151" s="4" t="str">
        <f t="shared" si="595"/>
        <v>Northeast</v>
      </c>
      <c r="J1151" s="2">
        <f t="shared" si="596"/>
        <v>0.34499999999999997</v>
      </c>
      <c r="K1151" s="2">
        <f t="shared" si="597"/>
        <v>0.46700000000000003</v>
      </c>
      <c r="L1151" s="2">
        <f t="shared" si="598"/>
        <v>0.80900000000000005</v>
      </c>
      <c r="M1151" s="2">
        <f t="shared" si="599"/>
        <v>1.276</v>
      </c>
      <c r="N1151" s="22" cm="1">
        <f t="array" ref="N1151">IFERROR(INDEX(Stats_Hit_GP,MATCH($B1151,Stats_Hit_Player,0)),"")</f>
        <v>55</v>
      </c>
      <c r="O1151" s="22">
        <f t="shared" si="600"/>
        <v>291</v>
      </c>
      <c r="P1151" s="22">
        <f t="shared" si="601"/>
        <v>235</v>
      </c>
      <c r="Q1151" s="22">
        <f t="shared" si="602"/>
        <v>72</v>
      </c>
      <c r="R1151" s="22">
        <f t="shared" si="603"/>
        <v>81</v>
      </c>
      <c r="S1151" s="22">
        <f t="shared" si="604"/>
        <v>11</v>
      </c>
      <c r="T1151" s="22">
        <f t="shared" si="605"/>
        <v>1</v>
      </c>
      <c r="U1151" s="22">
        <f t="shared" si="606"/>
        <v>32</v>
      </c>
      <c r="V1151" s="22">
        <f t="shared" si="607"/>
        <v>81</v>
      </c>
      <c r="W1151" s="22">
        <f t="shared" si="608"/>
        <v>7</v>
      </c>
      <c r="X1151" s="22">
        <f t="shared" si="609"/>
        <v>48</v>
      </c>
      <c r="Y1151" s="22">
        <f t="shared" si="610"/>
        <v>62</v>
      </c>
      <c r="Z1151" s="22">
        <f t="shared" si="611"/>
        <v>24</v>
      </c>
      <c r="AA1151" s="22">
        <f t="shared" si="612"/>
        <v>3</v>
      </c>
      <c r="AB1151" s="22" t="str">
        <f t="shared" si="613"/>
        <v/>
      </c>
      <c r="AC1151" s="22" t="str">
        <f t="shared" si="614"/>
        <v/>
      </c>
      <c r="AD1151" s="29" t="str">
        <f t="shared" si="615"/>
        <v/>
      </c>
      <c r="AE1151" s="22" t="str">
        <f t="shared" si="616"/>
        <v/>
      </c>
      <c r="AF1151" s="22" t="str">
        <f t="shared" si="617"/>
        <v/>
      </c>
      <c r="AG1151" s="22" t="str">
        <f t="shared" si="618"/>
        <v/>
      </c>
      <c r="AH1151" s="22" t="str">
        <f t="shared" si="619"/>
        <v/>
      </c>
      <c r="AI1151" s="22" t="str">
        <f t="shared" si="620"/>
        <v/>
      </c>
      <c r="AJ1151" s="31" t="str">
        <f t="shared" si="621"/>
        <v/>
      </c>
      <c r="AK1151" s="22" t="str">
        <f t="shared" si="622"/>
        <v/>
      </c>
      <c r="AL1151" s="22" t="str">
        <f t="shared" si="623"/>
        <v/>
      </c>
      <c r="AM1151" s="22" t="str">
        <f t="shared" si="624"/>
        <v/>
      </c>
      <c r="AN1151" s="22" t="str">
        <f t="shared" si="625"/>
        <v/>
      </c>
      <c r="AO1151" s="22" t="str">
        <f t="shared" si="626"/>
        <v/>
      </c>
      <c r="AP1151" s="22" t="str">
        <f t="shared" si="627"/>
        <v/>
      </c>
      <c r="AQ1151" s="2" t="str">
        <f t="shared" si="628"/>
        <v/>
      </c>
    </row>
    <row r="1152" spans="1:43" x14ac:dyDescent="0.25">
      <c r="A1152" s="26" t="str">
        <f t="shared" si="629"/>
        <v/>
      </c>
      <c r="B1152" t="s">
        <v>4667</v>
      </c>
      <c r="C1152" t="s">
        <v>25</v>
      </c>
      <c r="D1152" t="s">
        <v>24</v>
      </c>
      <c r="E1152" t="s">
        <v>4648</v>
      </c>
      <c r="F1152">
        <v>2026</v>
      </c>
      <c r="G1152" t="s">
        <v>5657</v>
      </c>
      <c r="H1152" s="4">
        <v>46168</v>
      </c>
      <c r="I1152" s="4" t="str">
        <f t="shared" si="595"/>
        <v>Southland</v>
      </c>
      <c r="J1152" s="2">
        <f t="shared" si="596"/>
        <v>0</v>
      </c>
      <c r="K1152" s="2">
        <f t="shared" si="597"/>
        <v>0</v>
      </c>
      <c r="L1152" s="2">
        <f t="shared" si="598"/>
        <v>0</v>
      </c>
      <c r="M1152" s="2">
        <f t="shared" si="599"/>
        <v>0</v>
      </c>
      <c r="N1152" s="22" cm="1">
        <f t="array" ref="N1152">IFERROR(INDEX(Stats_Hit_GP,MATCH($B1152,Stats_Hit_Player,0)),"")</f>
        <v>2</v>
      </c>
      <c r="O1152" s="22">
        <f t="shared" si="600"/>
        <v>2</v>
      </c>
      <c r="P1152" s="22">
        <f t="shared" si="601"/>
        <v>2</v>
      </c>
      <c r="Q1152" s="22">
        <f t="shared" si="602"/>
        <v>0</v>
      </c>
      <c r="R1152" s="22">
        <f t="shared" si="603"/>
        <v>0</v>
      </c>
      <c r="S1152" s="22">
        <f t="shared" si="604"/>
        <v>0</v>
      </c>
      <c r="T1152" s="22">
        <f t="shared" si="605"/>
        <v>0</v>
      </c>
      <c r="U1152" s="22">
        <f t="shared" si="606"/>
        <v>0</v>
      </c>
      <c r="V1152" s="22">
        <f t="shared" si="607"/>
        <v>0</v>
      </c>
      <c r="W1152" s="22">
        <f t="shared" si="608"/>
        <v>0</v>
      </c>
      <c r="X1152" s="22">
        <f t="shared" si="609"/>
        <v>0</v>
      </c>
      <c r="Y1152" s="22">
        <f t="shared" si="610"/>
        <v>0</v>
      </c>
      <c r="Z1152" s="22">
        <f t="shared" si="611"/>
        <v>0</v>
      </c>
      <c r="AA1152" s="22">
        <f t="shared" si="612"/>
        <v>0</v>
      </c>
      <c r="AB1152" s="22" t="str">
        <f t="shared" si="613"/>
        <v/>
      </c>
      <c r="AC1152" s="22" t="str">
        <f t="shared" si="614"/>
        <v/>
      </c>
      <c r="AD1152" s="29" t="str">
        <f t="shared" si="615"/>
        <v/>
      </c>
      <c r="AE1152" s="22" t="str">
        <f t="shared" si="616"/>
        <v/>
      </c>
      <c r="AF1152" s="22" t="str">
        <f t="shared" si="617"/>
        <v/>
      </c>
      <c r="AG1152" s="22" t="str">
        <f t="shared" si="618"/>
        <v/>
      </c>
      <c r="AH1152" s="22" t="str">
        <f t="shared" si="619"/>
        <v/>
      </c>
      <c r="AI1152" s="22" t="str">
        <f t="shared" si="620"/>
        <v/>
      </c>
      <c r="AJ1152" s="31" t="str">
        <f t="shared" si="621"/>
        <v/>
      </c>
      <c r="AK1152" s="22" t="str">
        <f t="shared" si="622"/>
        <v/>
      </c>
      <c r="AL1152" s="22" t="str">
        <f t="shared" si="623"/>
        <v/>
      </c>
      <c r="AM1152" s="22" t="str">
        <f t="shared" si="624"/>
        <v/>
      </c>
      <c r="AN1152" s="22" t="str">
        <f t="shared" si="625"/>
        <v/>
      </c>
      <c r="AO1152" s="22" t="str">
        <f t="shared" si="626"/>
        <v/>
      </c>
      <c r="AP1152" s="22" t="str">
        <f t="shared" si="627"/>
        <v/>
      </c>
      <c r="AQ1152" s="2" t="str">
        <f t="shared" si="628"/>
        <v/>
      </c>
    </row>
    <row r="1153" spans="1:43" x14ac:dyDescent="0.25">
      <c r="A1153" s="26" t="str">
        <f t="shared" si="629"/>
        <v/>
      </c>
      <c r="B1153" t="s">
        <v>6996</v>
      </c>
      <c r="C1153" t="s">
        <v>64</v>
      </c>
      <c r="D1153" t="s">
        <v>24</v>
      </c>
      <c r="E1153" t="s">
        <v>1079</v>
      </c>
      <c r="F1153">
        <v>2026</v>
      </c>
      <c r="G1153" t="s">
        <v>5657</v>
      </c>
      <c r="H1153" s="4">
        <v>46168</v>
      </c>
      <c r="I1153" s="4" t="str">
        <f t="shared" si="595"/>
        <v>Atlantic Sun</v>
      </c>
      <c r="J1153" s="2" t="str">
        <f t="shared" si="596"/>
        <v/>
      </c>
      <c r="K1153" s="2" t="str">
        <f t="shared" si="597"/>
        <v/>
      </c>
      <c r="L1153" s="2" t="str">
        <f t="shared" si="598"/>
        <v/>
      </c>
      <c r="M1153" s="2" t="str">
        <f t="shared" si="599"/>
        <v/>
      </c>
      <c r="N1153" s="22" t="str" cm="1">
        <f t="array" ref="N1153">IFERROR(INDEX(Stats_Hit_GP,MATCH($B1153,Stats_Hit_Player,0)),"")</f>
        <v/>
      </c>
      <c r="O1153" s="22" t="str">
        <f t="shared" si="600"/>
        <v/>
      </c>
      <c r="P1153" s="22" t="str">
        <f t="shared" si="601"/>
        <v/>
      </c>
      <c r="Q1153" s="22" t="str">
        <f t="shared" si="602"/>
        <v/>
      </c>
      <c r="R1153" s="22" t="str">
        <f t="shared" si="603"/>
        <v/>
      </c>
      <c r="S1153" s="22" t="str">
        <f t="shared" si="604"/>
        <v/>
      </c>
      <c r="T1153" s="22" t="str">
        <f t="shared" si="605"/>
        <v/>
      </c>
      <c r="U1153" s="22" t="str">
        <f t="shared" si="606"/>
        <v/>
      </c>
      <c r="V1153" s="22" t="str">
        <f t="shared" si="607"/>
        <v/>
      </c>
      <c r="W1153" s="22" t="str">
        <f t="shared" si="608"/>
        <v/>
      </c>
      <c r="X1153" s="22" t="str">
        <f t="shared" si="609"/>
        <v/>
      </c>
      <c r="Y1153" s="22" t="str">
        <f t="shared" si="610"/>
        <v/>
      </c>
      <c r="Z1153" s="22" t="str">
        <f t="shared" si="611"/>
        <v/>
      </c>
      <c r="AA1153" s="22" t="str">
        <f t="shared" si="612"/>
        <v/>
      </c>
      <c r="AB1153" s="22">
        <f t="shared" si="613"/>
        <v>2</v>
      </c>
      <c r="AC1153" s="22">
        <f t="shared" si="614"/>
        <v>5</v>
      </c>
      <c r="AD1153" s="29">
        <f t="shared" si="615"/>
        <v>7.45</v>
      </c>
      <c r="AE1153" s="22">
        <f t="shared" si="616"/>
        <v>17</v>
      </c>
      <c r="AF1153" s="22">
        <f t="shared" si="617"/>
        <v>11</v>
      </c>
      <c r="AG1153" s="22">
        <f t="shared" si="618"/>
        <v>0</v>
      </c>
      <c r="AH1153" s="22">
        <f t="shared" si="619"/>
        <v>0</v>
      </c>
      <c r="AI1153" s="22">
        <f t="shared" si="620"/>
        <v>0</v>
      </c>
      <c r="AJ1153" s="31">
        <f t="shared" si="621"/>
        <v>58</v>
      </c>
      <c r="AK1153" s="22">
        <f t="shared" si="622"/>
        <v>73</v>
      </c>
      <c r="AL1153" s="22">
        <f t="shared" si="623"/>
        <v>50</v>
      </c>
      <c r="AM1153" s="22">
        <f t="shared" si="624"/>
        <v>48</v>
      </c>
      <c r="AN1153" s="22">
        <f t="shared" si="625"/>
        <v>28</v>
      </c>
      <c r="AO1153" s="22">
        <f t="shared" si="626"/>
        <v>47</v>
      </c>
      <c r="AP1153" s="22">
        <f t="shared" si="627"/>
        <v>6</v>
      </c>
      <c r="AQ1153" s="2">
        <f t="shared" si="628"/>
        <v>0.30299999999999999</v>
      </c>
    </row>
    <row r="1154" spans="1:43" x14ac:dyDescent="0.25">
      <c r="A1154" s="26" t="str">
        <f t="shared" si="629"/>
        <v/>
      </c>
      <c r="B1154" t="s">
        <v>3788</v>
      </c>
      <c r="C1154" t="s">
        <v>25</v>
      </c>
      <c r="D1154" t="s">
        <v>24</v>
      </c>
      <c r="E1154" t="s">
        <v>3778</v>
      </c>
      <c r="F1154">
        <v>2026</v>
      </c>
      <c r="G1154" t="s">
        <v>5657</v>
      </c>
      <c r="H1154" s="4">
        <v>46168</v>
      </c>
      <c r="I1154" s="4" t="str">
        <f t="shared" ref="I1154:I1217" si="630">IFERROR(INDEX(Conferences_Conference,MATCH(E1154,Conferences_Team,0)),"")</f>
        <v>Northeast</v>
      </c>
      <c r="J1154" s="2">
        <f t="shared" ref="J1154:J1217" si="631">IFERROR(INDEX(Stats_Hit_AVG,MATCH($B1154,Stats_Hit_Player,0)),"")</f>
        <v>0.214</v>
      </c>
      <c r="K1154" s="2">
        <f t="shared" ref="K1154:K1217" si="632">IFERROR(INDEX(Stats_Hit_OBP,MATCH($B1154,Stats_Hit_Player,0)),"")</f>
        <v>0.25</v>
      </c>
      <c r="L1154" s="2">
        <f t="shared" ref="L1154:L1217" si="633">IFERROR(INDEX(Stats_Hit_SLG,MATCH($B1154,Stats_Hit_Player,0)),"")</f>
        <v>0.28599999999999998</v>
      </c>
      <c r="M1154" s="2">
        <f t="shared" ref="M1154:M1217" si="634">IFERROR(INDEX(Stats_Hit_OPS,MATCH($B1154,Stats_Hit_Player,0)),"")</f>
        <v>0.53600000000000003</v>
      </c>
      <c r="N1154" s="22" cm="1">
        <f t="array" ref="N1154">IFERROR(INDEX(Stats_Hit_GP,MATCH($B1154,Stats_Hit_Player,0)),"")</f>
        <v>9</v>
      </c>
      <c r="O1154" s="22">
        <f t="shared" ref="O1154:O1217" si="635">IFERROR(INDEX(Stats_Hit_PA,MATCH($B1154,Stats_Hit_Player,0)),"")</f>
        <v>16</v>
      </c>
      <c r="P1154" s="22">
        <f t="shared" ref="P1154:P1217" si="636">IFERROR(INDEX(Stats_Hit_AB,MATCH($B1154,Stats_Hit_Player,0)),"")</f>
        <v>14</v>
      </c>
      <c r="Q1154" s="22">
        <f t="shared" ref="Q1154:Q1217" si="637">IFERROR(INDEX(Stats_Hit_R,MATCH($B1154,Stats_Hit_Player,0)),"")</f>
        <v>1</v>
      </c>
      <c r="R1154" s="22">
        <f t="shared" ref="R1154:R1217" si="638">IFERROR(INDEX(Stats_Hit_H,MATCH($B1154,Stats_Hit_Player,0)),"")</f>
        <v>3</v>
      </c>
      <c r="S1154" s="22">
        <f t="shared" ref="S1154:S1217" si="639">IFERROR(INDEX(Stats_Hit_2B,MATCH($B1154,Stats_Hit_Player,0)),"")</f>
        <v>1</v>
      </c>
      <c r="T1154" s="22">
        <f t="shared" ref="T1154:T1217" si="640">IFERROR(INDEX(Stats_Hit_3B,MATCH($B1154,Stats_Hit_Player,0)),"")</f>
        <v>0</v>
      </c>
      <c r="U1154" s="22">
        <f t="shared" ref="U1154:U1217" si="641">IFERROR(INDEX(Stats_Hit_HR,MATCH($B1154,Stats_Hit_Player,0)),"")</f>
        <v>0</v>
      </c>
      <c r="V1154" s="22">
        <f t="shared" ref="V1154:V1217" si="642">IFERROR(INDEX(Stats_Hit_RBI,MATCH($B1154,Stats_Hit_Player,0)),"")</f>
        <v>2</v>
      </c>
      <c r="W1154" s="22">
        <f t="shared" ref="W1154:W1217" si="643">IFERROR(INDEX(Stats_Hit_HBP,MATCH($B1154,Stats_Hit_Player,0)),"")</f>
        <v>1</v>
      </c>
      <c r="X1154" s="22">
        <f t="shared" ref="X1154:X1217" si="644">IFERROR(INDEX(Stats_Hit_BB,MATCH($B1154,Stats_Hit_Player,0)),"")</f>
        <v>0</v>
      </c>
      <c r="Y1154" s="22">
        <f t="shared" ref="Y1154:Y1217" si="645">IFERROR(INDEX(Stats_Hit_K,MATCH($B1154,Stats_Hit_Player,0)),"")</f>
        <v>5</v>
      </c>
      <c r="Z1154" s="22">
        <f t="shared" ref="Z1154:Z1217" si="646">IFERROR(INDEX(Stats_Hit_SB,MATCH($B1154,Stats_Hit_Player,0)),"")</f>
        <v>0</v>
      </c>
      <c r="AA1154" s="22">
        <f t="shared" ref="AA1154:AA1217" si="647">IFERROR(INDEX(Stats_Hit_CS,MATCH($B1154,Stats_Hit_Player,0)),"")</f>
        <v>0</v>
      </c>
      <c r="AB1154" s="22" t="str">
        <f t="shared" ref="AB1154:AB1217" si="648">IFERROR(INDEX(Stats_Pitch_Win,MATCH($B1154,Stats_Pitch_Player,0)),"")</f>
        <v/>
      </c>
      <c r="AC1154" s="22" t="str">
        <f t="shared" ref="AC1154:AC1217" si="649">IFERROR(INDEX(Stats_Pitch_Loss,MATCH($B1154,Stats_Pitch_Player,0)),"")</f>
        <v/>
      </c>
      <c r="AD1154" s="29" t="str">
        <f t="shared" ref="AD1154:AD1217" si="650">IFERROR(INDEX(Stats_Pitch_ERA,MATCH($B1154,Stats_Pitch_Player,0)),"")</f>
        <v/>
      </c>
      <c r="AE1154" s="22" t="str">
        <f t="shared" ref="AE1154:AE1217" si="651">IFERROR(INDEX(Stats_Pitch_App,MATCH($B1154,Stats_Pitch_Player,0)),"")</f>
        <v/>
      </c>
      <c r="AF1154" s="22" t="str">
        <f t="shared" ref="AF1154:AF1217" si="652">IFERROR(INDEX(Stats_Pitch_GS,MATCH($B1154,Stats_Pitch_Player,0)),"")</f>
        <v/>
      </c>
      <c r="AG1154" s="22" t="str">
        <f t="shared" ref="AG1154:AG1217" si="653">IFERROR(INDEX(Stats_Pitch_CG,MATCH($B1154,Stats_Pitch_Player,0)),"")</f>
        <v/>
      </c>
      <c r="AH1154" s="22" t="str">
        <f t="shared" ref="AH1154:AH1217" si="654">IFERROR(INDEX(Stats_Pitch_SHO,MATCH($B1154,Stats_Pitch_Player,0)),"")</f>
        <v/>
      </c>
      <c r="AI1154" s="22" t="str">
        <f t="shared" ref="AI1154:AI1217" si="655">IFERROR(INDEX(Stats_Pitch_SV,MATCH($B1154,Stats_Pitch_Player,0)),"")</f>
        <v/>
      </c>
      <c r="AJ1154" s="31" t="str">
        <f t="shared" ref="AJ1154:AJ1217" si="656">IFERROR(INDEX(Stats_Pitch_IP,MATCH($B1154,Stats_Pitch_Player,0)),"")</f>
        <v/>
      </c>
      <c r="AK1154" s="22" t="str">
        <f t="shared" ref="AK1154:AK1217" si="657">IFERROR(INDEX(Stats_Pitch_H,MATCH($B1154,Stats_Pitch_Player,0)),"")</f>
        <v/>
      </c>
      <c r="AL1154" s="22" t="str">
        <f t="shared" ref="AL1154:AL1217" si="658">IFERROR(INDEX(Stats_Pitch_R,MATCH($B1154,Stats_Pitch_Player,0)),"")</f>
        <v/>
      </c>
      <c r="AM1154" s="22" t="str">
        <f t="shared" ref="AM1154:AM1217" si="659">IFERROR(INDEX(Stats_Pitch_ER,MATCH($B1154,Stats_Pitch_Player,0)),"")</f>
        <v/>
      </c>
      <c r="AN1154" s="22" t="str">
        <f t="shared" ref="AN1154:AN1217" si="660">IFERROR(INDEX(Stats_Pitch_BB,MATCH($B1154,Stats_Pitch_Player,0)),"")</f>
        <v/>
      </c>
      <c r="AO1154" s="22" t="str">
        <f t="shared" ref="AO1154:AO1217" si="661">IFERROR(INDEX(Stats_Pitch_K,MATCH($B1154,Stats_Pitch_Player,0)),"")</f>
        <v/>
      </c>
      <c r="AP1154" s="22" t="str">
        <f t="shared" ref="AP1154:AP1217" si="662">IFERROR(INDEX(Stats_Pitch_HBP,MATCH($B1154,Stats_Pitch_Player,0)),"")</f>
        <v/>
      </c>
      <c r="AQ1154" s="2" t="str">
        <f t="shared" ref="AQ1154:AQ1217" si="663">IFERROR(INDEX(Stats_Pitch_BA,MATCH($B1154,Stats_Pitch_Player,0)),"")</f>
        <v/>
      </c>
    </row>
    <row r="1155" spans="1:43" x14ac:dyDescent="0.25">
      <c r="A1155" s="26" t="str">
        <f t="shared" ref="A1155:A1218" si="664">IF(OR(D1155="SR", D1155="GR"), 1, "")</f>
        <v/>
      </c>
      <c r="B1155" t="s">
        <v>6997</v>
      </c>
      <c r="C1155" t="s">
        <v>64</v>
      </c>
      <c r="D1155" t="s">
        <v>47</v>
      </c>
      <c r="E1155" t="s">
        <v>5078</v>
      </c>
      <c r="F1155">
        <v>2026</v>
      </c>
      <c r="G1155" t="s">
        <v>5657</v>
      </c>
      <c r="H1155" s="4">
        <v>46168</v>
      </c>
      <c r="I1155" s="4" t="str">
        <f t="shared" si="630"/>
        <v>Sun Belt</v>
      </c>
      <c r="J1155" s="2" t="str">
        <f t="shared" si="631"/>
        <v/>
      </c>
      <c r="K1155" s="2" t="str">
        <f t="shared" si="632"/>
        <v/>
      </c>
      <c r="L1155" s="2" t="str">
        <f t="shared" si="633"/>
        <v/>
      </c>
      <c r="M1155" s="2" t="str">
        <f t="shared" si="634"/>
        <v/>
      </c>
      <c r="N1155" s="22" t="str" cm="1">
        <f t="array" ref="N1155">IFERROR(INDEX(Stats_Hit_GP,MATCH($B1155,Stats_Hit_Player,0)),"")</f>
        <v/>
      </c>
      <c r="O1155" s="22" t="str">
        <f t="shared" si="635"/>
        <v/>
      </c>
      <c r="P1155" s="22" t="str">
        <f t="shared" si="636"/>
        <v/>
      </c>
      <c r="Q1155" s="22" t="str">
        <f t="shared" si="637"/>
        <v/>
      </c>
      <c r="R1155" s="22" t="str">
        <f t="shared" si="638"/>
        <v/>
      </c>
      <c r="S1155" s="22" t="str">
        <f t="shared" si="639"/>
        <v/>
      </c>
      <c r="T1155" s="22" t="str">
        <f t="shared" si="640"/>
        <v/>
      </c>
      <c r="U1155" s="22" t="str">
        <f t="shared" si="641"/>
        <v/>
      </c>
      <c r="V1155" s="22" t="str">
        <f t="shared" si="642"/>
        <v/>
      </c>
      <c r="W1155" s="22" t="str">
        <f t="shared" si="643"/>
        <v/>
      </c>
      <c r="X1155" s="22" t="str">
        <f t="shared" si="644"/>
        <v/>
      </c>
      <c r="Y1155" s="22" t="str">
        <f t="shared" si="645"/>
        <v/>
      </c>
      <c r="Z1155" s="22" t="str">
        <f t="shared" si="646"/>
        <v/>
      </c>
      <c r="AA1155" s="22" t="str">
        <f t="shared" si="647"/>
        <v/>
      </c>
      <c r="AB1155" s="22">
        <f t="shared" si="648"/>
        <v>0</v>
      </c>
      <c r="AC1155" s="22">
        <f t="shared" si="649"/>
        <v>0</v>
      </c>
      <c r="AD1155" s="29">
        <f t="shared" si="650"/>
        <v>81</v>
      </c>
      <c r="AE1155" s="22">
        <f t="shared" si="651"/>
        <v>2</v>
      </c>
      <c r="AF1155" s="22">
        <f t="shared" si="652"/>
        <v>0</v>
      </c>
      <c r="AG1155" s="22">
        <f t="shared" si="653"/>
        <v>0</v>
      </c>
      <c r="AH1155" s="22">
        <f t="shared" si="654"/>
        <v>0</v>
      </c>
      <c r="AI1155" s="22">
        <f t="shared" si="655"/>
        <v>0</v>
      </c>
      <c r="AJ1155" s="31">
        <f t="shared" si="656"/>
        <v>0.1</v>
      </c>
      <c r="AK1155" s="22">
        <f t="shared" si="657"/>
        <v>2</v>
      </c>
      <c r="AL1155" s="22">
        <f t="shared" si="658"/>
        <v>3</v>
      </c>
      <c r="AM1155" s="22">
        <f t="shared" si="659"/>
        <v>3</v>
      </c>
      <c r="AN1155" s="22">
        <f t="shared" si="660"/>
        <v>2</v>
      </c>
      <c r="AO1155" s="22">
        <f t="shared" si="661"/>
        <v>0</v>
      </c>
      <c r="AP1155" s="22">
        <f t="shared" si="662"/>
        <v>0</v>
      </c>
      <c r="AQ1155" s="2">
        <f t="shared" si="663"/>
        <v>0.66700000000000004</v>
      </c>
    </row>
    <row r="1156" spans="1:43" x14ac:dyDescent="0.25">
      <c r="A1156" s="26" t="str">
        <f t="shared" si="664"/>
        <v/>
      </c>
      <c r="B1156" t="s">
        <v>6998</v>
      </c>
      <c r="C1156" t="s">
        <v>64</v>
      </c>
      <c r="D1156" t="s">
        <v>24</v>
      </c>
      <c r="E1156" t="s">
        <v>5397</v>
      </c>
      <c r="F1156">
        <v>2026</v>
      </c>
      <c r="G1156" t="s">
        <v>5657</v>
      </c>
      <c r="H1156" s="4">
        <v>46168</v>
      </c>
      <c r="I1156" s="4" t="str">
        <f t="shared" si="630"/>
        <v>Western Athletic</v>
      </c>
      <c r="J1156" s="2" t="str">
        <f t="shared" si="631"/>
        <v/>
      </c>
      <c r="K1156" s="2" t="str">
        <f t="shared" si="632"/>
        <v/>
      </c>
      <c r="L1156" s="2" t="str">
        <f t="shared" si="633"/>
        <v/>
      </c>
      <c r="M1156" s="2" t="str">
        <f t="shared" si="634"/>
        <v/>
      </c>
      <c r="N1156" s="22" t="str" cm="1">
        <f t="array" ref="N1156">IFERROR(INDEX(Stats_Hit_GP,MATCH($B1156,Stats_Hit_Player,0)),"")</f>
        <v/>
      </c>
      <c r="O1156" s="22" t="str">
        <f t="shared" si="635"/>
        <v/>
      </c>
      <c r="P1156" s="22" t="str">
        <f t="shared" si="636"/>
        <v/>
      </c>
      <c r="Q1156" s="22" t="str">
        <f t="shared" si="637"/>
        <v/>
      </c>
      <c r="R1156" s="22" t="str">
        <f t="shared" si="638"/>
        <v/>
      </c>
      <c r="S1156" s="22" t="str">
        <f t="shared" si="639"/>
        <v/>
      </c>
      <c r="T1156" s="22" t="str">
        <f t="shared" si="640"/>
        <v/>
      </c>
      <c r="U1156" s="22" t="str">
        <f t="shared" si="641"/>
        <v/>
      </c>
      <c r="V1156" s="22" t="str">
        <f t="shared" si="642"/>
        <v/>
      </c>
      <c r="W1156" s="22" t="str">
        <f t="shared" si="643"/>
        <v/>
      </c>
      <c r="X1156" s="22" t="str">
        <f t="shared" si="644"/>
        <v/>
      </c>
      <c r="Y1156" s="22" t="str">
        <f t="shared" si="645"/>
        <v/>
      </c>
      <c r="Z1156" s="22" t="str">
        <f t="shared" si="646"/>
        <v/>
      </c>
      <c r="AA1156" s="22" t="str">
        <f t="shared" si="647"/>
        <v/>
      </c>
      <c r="AB1156" s="22">
        <f t="shared" si="648"/>
        <v>2</v>
      </c>
      <c r="AC1156" s="22">
        <f t="shared" si="649"/>
        <v>2</v>
      </c>
      <c r="AD1156" s="29">
        <f t="shared" si="650"/>
        <v>7.2</v>
      </c>
      <c r="AE1156" s="22">
        <f t="shared" si="651"/>
        <v>10</v>
      </c>
      <c r="AF1156" s="22">
        <f t="shared" si="652"/>
        <v>0</v>
      </c>
      <c r="AG1156" s="22">
        <f t="shared" si="653"/>
        <v>0</v>
      </c>
      <c r="AH1156" s="22">
        <f t="shared" si="654"/>
        <v>0</v>
      </c>
      <c r="AI1156" s="22">
        <f t="shared" si="655"/>
        <v>0</v>
      </c>
      <c r="AJ1156" s="31">
        <f t="shared" si="656"/>
        <v>10</v>
      </c>
      <c r="AK1156" s="22">
        <f t="shared" si="657"/>
        <v>11</v>
      </c>
      <c r="AL1156" s="22">
        <f t="shared" si="658"/>
        <v>8</v>
      </c>
      <c r="AM1156" s="22">
        <f t="shared" si="659"/>
        <v>8</v>
      </c>
      <c r="AN1156" s="22">
        <f t="shared" si="660"/>
        <v>3</v>
      </c>
      <c r="AO1156" s="22">
        <f t="shared" si="661"/>
        <v>12</v>
      </c>
      <c r="AP1156" s="22">
        <f t="shared" si="662"/>
        <v>3</v>
      </c>
      <c r="AQ1156" s="2">
        <f t="shared" si="663"/>
        <v>0.26800000000000002</v>
      </c>
    </row>
    <row r="1157" spans="1:43" x14ac:dyDescent="0.25">
      <c r="A1157" s="26">
        <f t="shared" si="664"/>
        <v>1</v>
      </c>
      <c r="B1157" t="s">
        <v>5240</v>
      </c>
      <c r="C1157" t="s">
        <v>30</v>
      </c>
      <c r="D1157" t="s">
        <v>29</v>
      </c>
      <c r="E1157" t="s">
        <v>5225</v>
      </c>
      <c r="F1157">
        <v>2026</v>
      </c>
      <c r="G1157" t="s">
        <v>5657</v>
      </c>
      <c r="H1157" s="4">
        <v>46168</v>
      </c>
      <c r="I1157" s="4" t="str">
        <f t="shared" si="630"/>
        <v>Southwestern Athletic</v>
      </c>
      <c r="J1157" s="2">
        <f t="shared" si="631"/>
        <v>7.6999999999999999E-2</v>
      </c>
      <c r="K1157" s="2">
        <f t="shared" si="632"/>
        <v>0.2</v>
      </c>
      <c r="L1157" s="2">
        <f t="shared" si="633"/>
        <v>7.6999999999999999E-2</v>
      </c>
      <c r="M1157" s="2">
        <f t="shared" si="634"/>
        <v>0.27700000000000002</v>
      </c>
      <c r="N1157" s="22" cm="1">
        <f t="array" ref="N1157">IFERROR(INDEX(Stats_Hit_GP,MATCH($B1157,Stats_Hit_Player,0)),"")</f>
        <v>11</v>
      </c>
      <c r="O1157" s="22">
        <f t="shared" si="635"/>
        <v>32</v>
      </c>
      <c r="P1157" s="22">
        <f t="shared" si="636"/>
        <v>26</v>
      </c>
      <c r="Q1157" s="22">
        <f t="shared" si="637"/>
        <v>6</v>
      </c>
      <c r="R1157" s="22">
        <f t="shared" si="638"/>
        <v>2</v>
      </c>
      <c r="S1157" s="22">
        <f t="shared" si="639"/>
        <v>0</v>
      </c>
      <c r="T1157" s="22">
        <f t="shared" si="640"/>
        <v>0</v>
      </c>
      <c r="U1157" s="22">
        <f t="shared" si="641"/>
        <v>0</v>
      </c>
      <c r="V1157" s="22">
        <f t="shared" si="642"/>
        <v>1</v>
      </c>
      <c r="W1157" s="22">
        <f t="shared" si="643"/>
        <v>2</v>
      </c>
      <c r="X1157" s="22">
        <f t="shared" si="644"/>
        <v>2</v>
      </c>
      <c r="Y1157" s="22">
        <f t="shared" si="645"/>
        <v>13</v>
      </c>
      <c r="Z1157" s="22">
        <f t="shared" si="646"/>
        <v>2</v>
      </c>
      <c r="AA1157" s="22">
        <f t="shared" si="647"/>
        <v>0</v>
      </c>
      <c r="AB1157" s="22">
        <f t="shared" si="648"/>
        <v>0</v>
      </c>
      <c r="AC1157" s="22">
        <f t="shared" si="649"/>
        <v>0</v>
      </c>
      <c r="AD1157" s="29">
        <f t="shared" si="650"/>
        <v>27</v>
      </c>
      <c r="AE1157" s="22">
        <f t="shared" si="651"/>
        <v>1</v>
      </c>
      <c r="AF1157" s="22">
        <f t="shared" si="652"/>
        <v>0</v>
      </c>
      <c r="AG1157" s="22">
        <f t="shared" si="653"/>
        <v>0</v>
      </c>
      <c r="AH1157" s="22">
        <f t="shared" si="654"/>
        <v>0</v>
      </c>
      <c r="AI1157" s="22">
        <f t="shared" si="655"/>
        <v>0</v>
      </c>
      <c r="AJ1157" s="31">
        <f t="shared" si="656"/>
        <v>0.1</v>
      </c>
      <c r="AK1157" s="22">
        <f t="shared" si="657"/>
        <v>0</v>
      </c>
      <c r="AL1157" s="22">
        <f t="shared" si="658"/>
        <v>1</v>
      </c>
      <c r="AM1157" s="22">
        <f t="shared" si="659"/>
        <v>1</v>
      </c>
      <c r="AN1157" s="22">
        <f t="shared" si="660"/>
        <v>0</v>
      </c>
      <c r="AO1157" s="22">
        <f t="shared" si="661"/>
        <v>0</v>
      </c>
      <c r="AP1157" s="22">
        <f t="shared" si="662"/>
        <v>2</v>
      </c>
      <c r="AQ1157" s="2">
        <f t="shared" si="663"/>
        <v>0</v>
      </c>
    </row>
    <row r="1158" spans="1:43" x14ac:dyDescent="0.25">
      <c r="A1158" s="26" t="str">
        <f t="shared" si="664"/>
        <v/>
      </c>
      <c r="B1158" t="s">
        <v>3118</v>
      </c>
      <c r="C1158" t="s">
        <v>35</v>
      </c>
      <c r="D1158" t="s">
        <v>37</v>
      </c>
      <c r="E1158" t="s">
        <v>3115</v>
      </c>
      <c r="F1158">
        <v>2026</v>
      </c>
      <c r="G1158" t="s">
        <v>5657</v>
      </c>
      <c r="H1158" s="4">
        <v>46168</v>
      </c>
      <c r="I1158" s="4" t="str">
        <f t="shared" si="630"/>
        <v>Mid-American</v>
      </c>
      <c r="J1158" s="2">
        <f t="shared" si="631"/>
        <v>0.312</v>
      </c>
      <c r="K1158" s="2">
        <f t="shared" si="632"/>
        <v>0.38800000000000001</v>
      </c>
      <c r="L1158" s="2">
        <f t="shared" si="633"/>
        <v>0.498</v>
      </c>
      <c r="M1158" s="2">
        <f t="shared" si="634"/>
        <v>0.88600000000000001</v>
      </c>
      <c r="N1158" s="22" cm="1">
        <f t="array" ref="N1158">IFERROR(INDEX(Stats_Hit_GP,MATCH($B1158,Stats_Hit_Player,0)),"")</f>
        <v>61</v>
      </c>
      <c r="O1158" s="22">
        <f t="shared" si="635"/>
        <v>294</v>
      </c>
      <c r="P1158" s="22">
        <f t="shared" si="636"/>
        <v>253</v>
      </c>
      <c r="Q1158" s="22">
        <f t="shared" si="637"/>
        <v>59</v>
      </c>
      <c r="R1158" s="22">
        <f t="shared" si="638"/>
        <v>79</v>
      </c>
      <c r="S1158" s="22">
        <f t="shared" si="639"/>
        <v>23</v>
      </c>
      <c r="T1158" s="22">
        <f t="shared" si="640"/>
        <v>0</v>
      </c>
      <c r="U1158" s="22">
        <f t="shared" si="641"/>
        <v>8</v>
      </c>
      <c r="V1158" s="22">
        <f t="shared" si="642"/>
        <v>49</v>
      </c>
      <c r="W1158" s="22">
        <f t="shared" si="643"/>
        <v>24</v>
      </c>
      <c r="X1158" s="22">
        <f t="shared" si="644"/>
        <v>11</v>
      </c>
      <c r="Y1158" s="22">
        <f t="shared" si="645"/>
        <v>32</v>
      </c>
      <c r="Z1158" s="22">
        <f t="shared" si="646"/>
        <v>18</v>
      </c>
      <c r="AA1158" s="22">
        <f t="shared" si="647"/>
        <v>3</v>
      </c>
      <c r="AB1158" s="22" t="str">
        <f t="shared" si="648"/>
        <v/>
      </c>
      <c r="AC1158" s="22" t="str">
        <f t="shared" si="649"/>
        <v/>
      </c>
      <c r="AD1158" s="29" t="str">
        <f t="shared" si="650"/>
        <v/>
      </c>
      <c r="AE1158" s="22" t="str">
        <f t="shared" si="651"/>
        <v/>
      </c>
      <c r="AF1158" s="22" t="str">
        <f t="shared" si="652"/>
        <v/>
      </c>
      <c r="AG1158" s="22" t="str">
        <f t="shared" si="653"/>
        <v/>
      </c>
      <c r="AH1158" s="22" t="str">
        <f t="shared" si="654"/>
        <v/>
      </c>
      <c r="AI1158" s="22" t="str">
        <f t="shared" si="655"/>
        <v/>
      </c>
      <c r="AJ1158" s="31" t="str">
        <f t="shared" si="656"/>
        <v/>
      </c>
      <c r="AK1158" s="22" t="str">
        <f t="shared" si="657"/>
        <v/>
      </c>
      <c r="AL1158" s="22" t="str">
        <f t="shared" si="658"/>
        <v/>
      </c>
      <c r="AM1158" s="22" t="str">
        <f t="shared" si="659"/>
        <v/>
      </c>
      <c r="AN1158" s="22" t="str">
        <f t="shared" si="660"/>
        <v/>
      </c>
      <c r="AO1158" s="22" t="str">
        <f t="shared" si="661"/>
        <v/>
      </c>
      <c r="AP1158" s="22" t="str">
        <f t="shared" si="662"/>
        <v/>
      </c>
      <c r="AQ1158" s="2" t="str">
        <f t="shared" si="663"/>
        <v/>
      </c>
    </row>
    <row r="1159" spans="1:43" x14ac:dyDescent="0.25">
      <c r="A1159" s="26" t="str">
        <f t="shared" si="664"/>
        <v/>
      </c>
      <c r="B1159" t="s">
        <v>5612</v>
      </c>
      <c r="C1159" t="s">
        <v>38</v>
      </c>
      <c r="D1159" t="s">
        <v>37</v>
      </c>
      <c r="E1159" t="s">
        <v>5604</v>
      </c>
      <c r="F1159">
        <v>2026</v>
      </c>
      <c r="G1159" t="s">
        <v>5657</v>
      </c>
      <c r="H1159" s="4">
        <v>46168</v>
      </c>
      <c r="I1159" s="4" t="str">
        <f t="shared" si="630"/>
        <v>West Coast</v>
      </c>
      <c r="J1159" s="2">
        <f t="shared" si="631"/>
        <v>0.28000000000000003</v>
      </c>
      <c r="K1159" s="2">
        <f t="shared" si="632"/>
        <v>0.41699999999999998</v>
      </c>
      <c r="L1159" s="2">
        <f t="shared" si="633"/>
        <v>0.41899999999999998</v>
      </c>
      <c r="M1159" s="2">
        <f t="shared" si="634"/>
        <v>0.83699999999999997</v>
      </c>
      <c r="N1159" s="22" cm="1">
        <f t="array" ref="N1159">IFERROR(INDEX(Stats_Hit_GP,MATCH($B1159,Stats_Hit_Player,0)),"")</f>
        <v>34</v>
      </c>
      <c r="O1159" s="22">
        <f t="shared" si="635"/>
        <v>119</v>
      </c>
      <c r="P1159" s="22">
        <f t="shared" si="636"/>
        <v>93</v>
      </c>
      <c r="Q1159" s="22">
        <f t="shared" si="637"/>
        <v>17</v>
      </c>
      <c r="R1159" s="22">
        <f t="shared" si="638"/>
        <v>26</v>
      </c>
      <c r="S1159" s="22">
        <f t="shared" si="639"/>
        <v>7</v>
      </c>
      <c r="T1159" s="22">
        <f t="shared" si="640"/>
        <v>0</v>
      </c>
      <c r="U1159" s="22">
        <f t="shared" si="641"/>
        <v>2</v>
      </c>
      <c r="V1159" s="22">
        <f t="shared" si="642"/>
        <v>21</v>
      </c>
      <c r="W1159" s="22">
        <f t="shared" si="643"/>
        <v>7</v>
      </c>
      <c r="X1159" s="22">
        <f t="shared" si="644"/>
        <v>15</v>
      </c>
      <c r="Y1159" s="22">
        <f t="shared" si="645"/>
        <v>23</v>
      </c>
      <c r="Z1159" s="22">
        <f t="shared" si="646"/>
        <v>2</v>
      </c>
      <c r="AA1159" s="22">
        <f t="shared" si="647"/>
        <v>2</v>
      </c>
      <c r="AB1159" s="22" t="str">
        <f t="shared" si="648"/>
        <v/>
      </c>
      <c r="AC1159" s="22" t="str">
        <f t="shared" si="649"/>
        <v/>
      </c>
      <c r="AD1159" s="29" t="str">
        <f t="shared" si="650"/>
        <v/>
      </c>
      <c r="AE1159" s="22" t="str">
        <f t="shared" si="651"/>
        <v/>
      </c>
      <c r="AF1159" s="22" t="str">
        <f t="shared" si="652"/>
        <v/>
      </c>
      <c r="AG1159" s="22" t="str">
        <f t="shared" si="653"/>
        <v/>
      </c>
      <c r="AH1159" s="22" t="str">
        <f t="shared" si="654"/>
        <v/>
      </c>
      <c r="AI1159" s="22" t="str">
        <f t="shared" si="655"/>
        <v/>
      </c>
      <c r="AJ1159" s="31" t="str">
        <f t="shared" si="656"/>
        <v/>
      </c>
      <c r="AK1159" s="22" t="str">
        <f t="shared" si="657"/>
        <v/>
      </c>
      <c r="AL1159" s="22" t="str">
        <f t="shared" si="658"/>
        <v/>
      </c>
      <c r="AM1159" s="22" t="str">
        <f t="shared" si="659"/>
        <v/>
      </c>
      <c r="AN1159" s="22" t="str">
        <f t="shared" si="660"/>
        <v/>
      </c>
      <c r="AO1159" s="22" t="str">
        <f t="shared" si="661"/>
        <v/>
      </c>
      <c r="AP1159" s="22" t="str">
        <f t="shared" si="662"/>
        <v/>
      </c>
      <c r="AQ1159" s="2" t="str">
        <f t="shared" si="663"/>
        <v/>
      </c>
    </row>
    <row r="1160" spans="1:43" x14ac:dyDescent="0.25">
      <c r="A1160" s="26" t="str">
        <f t="shared" si="664"/>
        <v/>
      </c>
      <c r="B1160" t="s">
        <v>359</v>
      </c>
      <c r="C1160" t="s">
        <v>64</v>
      </c>
      <c r="D1160" t="s">
        <v>47</v>
      </c>
      <c r="E1160" t="s">
        <v>3217</v>
      </c>
      <c r="F1160">
        <v>2026</v>
      </c>
      <c r="G1160" t="s">
        <v>5657</v>
      </c>
      <c r="H1160" s="4">
        <v>46168</v>
      </c>
      <c r="I1160" s="4" t="str">
        <f t="shared" si="630"/>
        <v>Mid-American</v>
      </c>
      <c r="J1160" s="2">
        <f t="shared" si="631"/>
        <v>0.30399999999999999</v>
      </c>
      <c r="K1160" s="2">
        <f t="shared" si="632"/>
        <v>0.374</v>
      </c>
      <c r="L1160" s="2">
        <f t="shared" si="633"/>
        <v>0.45100000000000001</v>
      </c>
      <c r="M1160" s="2">
        <f t="shared" si="634"/>
        <v>0.82499999999999996</v>
      </c>
      <c r="N1160" s="22" cm="1">
        <f t="array" ref="N1160">IFERROR(INDEX(Stats_Hit_GP,MATCH($B1160,Stats_Hit_Player,0)),"")</f>
        <v>34</v>
      </c>
      <c r="O1160" s="22">
        <f t="shared" si="635"/>
        <v>115</v>
      </c>
      <c r="P1160" s="22">
        <f t="shared" si="636"/>
        <v>102</v>
      </c>
      <c r="Q1160" s="22">
        <f t="shared" si="637"/>
        <v>22</v>
      </c>
      <c r="R1160" s="22">
        <f t="shared" si="638"/>
        <v>31</v>
      </c>
      <c r="S1160" s="22">
        <f t="shared" si="639"/>
        <v>7</v>
      </c>
      <c r="T1160" s="22">
        <f t="shared" si="640"/>
        <v>1</v>
      </c>
      <c r="U1160" s="22">
        <f t="shared" si="641"/>
        <v>2</v>
      </c>
      <c r="V1160" s="22">
        <f t="shared" si="642"/>
        <v>22</v>
      </c>
      <c r="W1160" s="22">
        <f t="shared" si="643"/>
        <v>3</v>
      </c>
      <c r="X1160" s="22">
        <f t="shared" si="644"/>
        <v>9</v>
      </c>
      <c r="Y1160" s="22">
        <f t="shared" si="645"/>
        <v>30</v>
      </c>
      <c r="Z1160" s="22">
        <f t="shared" si="646"/>
        <v>1</v>
      </c>
      <c r="AA1160" s="22">
        <f t="shared" si="647"/>
        <v>0</v>
      </c>
      <c r="AB1160" s="22">
        <f t="shared" si="648"/>
        <v>1</v>
      </c>
      <c r="AC1160" s="22">
        <f t="shared" si="649"/>
        <v>2</v>
      </c>
      <c r="AD1160" s="29">
        <f t="shared" si="650"/>
        <v>5.84</v>
      </c>
      <c r="AE1160" s="22">
        <f t="shared" si="651"/>
        <v>14</v>
      </c>
      <c r="AF1160" s="22">
        <f t="shared" si="652"/>
        <v>10</v>
      </c>
      <c r="AG1160" s="22">
        <f t="shared" si="653"/>
        <v>0</v>
      </c>
      <c r="AH1160" s="22">
        <f t="shared" si="654"/>
        <v>0</v>
      </c>
      <c r="AI1160" s="22">
        <f t="shared" si="655"/>
        <v>0</v>
      </c>
      <c r="AJ1160" s="31">
        <f t="shared" si="656"/>
        <v>44.2</v>
      </c>
      <c r="AK1160" s="22">
        <f t="shared" si="657"/>
        <v>48</v>
      </c>
      <c r="AL1160" s="22">
        <f t="shared" si="658"/>
        <v>32</v>
      </c>
      <c r="AM1160" s="22">
        <f t="shared" si="659"/>
        <v>29</v>
      </c>
      <c r="AN1160" s="22">
        <f t="shared" si="660"/>
        <v>23</v>
      </c>
      <c r="AO1160" s="22">
        <f t="shared" si="661"/>
        <v>48</v>
      </c>
      <c r="AP1160" s="22">
        <f t="shared" si="662"/>
        <v>5</v>
      </c>
      <c r="AQ1160" s="2">
        <f t="shared" si="663"/>
        <v>0.27900000000000003</v>
      </c>
    </row>
    <row r="1161" spans="1:43" x14ac:dyDescent="0.25">
      <c r="A1161" s="26" t="str">
        <f t="shared" si="664"/>
        <v/>
      </c>
      <c r="B1161" t="s">
        <v>525</v>
      </c>
      <c r="C1161" t="s">
        <v>33</v>
      </c>
      <c r="D1161" t="s">
        <v>47</v>
      </c>
      <c r="E1161" t="s">
        <v>515</v>
      </c>
      <c r="F1161">
        <v>2026</v>
      </c>
      <c r="G1161" t="s">
        <v>5657</v>
      </c>
      <c r="H1161" s="4">
        <v>46168</v>
      </c>
      <c r="I1161" s="4" t="str">
        <f t="shared" si="630"/>
        <v>ACC</v>
      </c>
      <c r="J1161" s="2">
        <f t="shared" si="631"/>
        <v>0.23100000000000001</v>
      </c>
      <c r="K1161" s="2">
        <f t="shared" si="632"/>
        <v>0.40799999999999997</v>
      </c>
      <c r="L1161" s="2">
        <f t="shared" si="633"/>
        <v>0.315</v>
      </c>
      <c r="M1161" s="2">
        <f t="shared" si="634"/>
        <v>0.72299999999999998</v>
      </c>
      <c r="N1161" s="22" cm="1">
        <f t="array" ref="N1161">IFERROR(INDEX(Stats_Hit_GP,MATCH($B1161,Stats_Hit_Player,0)),"")</f>
        <v>38</v>
      </c>
      <c r="O1161" s="22">
        <f t="shared" si="635"/>
        <v>143</v>
      </c>
      <c r="P1161" s="22">
        <f t="shared" si="636"/>
        <v>108</v>
      </c>
      <c r="Q1161" s="22">
        <f t="shared" si="637"/>
        <v>16</v>
      </c>
      <c r="R1161" s="22">
        <f t="shared" si="638"/>
        <v>25</v>
      </c>
      <c r="S1161" s="22">
        <f t="shared" si="639"/>
        <v>4</v>
      </c>
      <c r="T1161" s="22">
        <f t="shared" si="640"/>
        <v>1</v>
      </c>
      <c r="U1161" s="22">
        <f t="shared" si="641"/>
        <v>1</v>
      </c>
      <c r="V1161" s="22">
        <f t="shared" si="642"/>
        <v>13</v>
      </c>
      <c r="W1161" s="22">
        <f t="shared" si="643"/>
        <v>9</v>
      </c>
      <c r="X1161" s="22">
        <f t="shared" si="644"/>
        <v>24</v>
      </c>
      <c r="Y1161" s="22">
        <f t="shared" si="645"/>
        <v>31</v>
      </c>
      <c r="Z1161" s="22">
        <f t="shared" si="646"/>
        <v>2</v>
      </c>
      <c r="AA1161" s="22">
        <f t="shared" si="647"/>
        <v>0</v>
      </c>
      <c r="AB1161" s="22" t="str">
        <f t="shared" si="648"/>
        <v/>
      </c>
      <c r="AC1161" s="22" t="str">
        <f t="shared" si="649"/>
        <v/>
      </c>
      <c r="AD1161" s="29" t="str">
        <f t="shared" si="650"/>
        <v/>
      </c>
      <c r="AE1161" s="22" t="str">
        <f t="shared" si="651"/>
        <v/>
      </c>
      <c r="AF1161" s="22" t="str">
        <f t="shared" si="652"/>
        <v/>
      </c>
      <c r="AG1161" s="22" t="str">
        <f t="shared" si="653"/>
        <v/>
      </c>
      <c r="AH1161" s="22" t="str">
        <f t="shared" si="654"/>
        <v/>
      </c>
      <c r="AI1161" s="22" t="str">
        <f t="shared" si="655"/>
        <v/>
      </c>
      <c r="AJ1161" s="31" t="str">
        <f t="shared" si="656"/>
        <v/>
      </c>
      <c r="AK1161" s="22" t="str">
        <f t="shared" si="657"/>
        <v/>
      </c>
      <c r="AL1161" s="22" t="str">
        <f t="shared" si="658"/>
        <v/>
      </c>
      <c r="AM1161" s="22" t="str">
        <f t="shared" si="659"/>
        <v/>
      </c>
      <c r="AN1161" s="22" t="str">
        <f t="shared" si="660"/>
        <v/>
      </c>
      <c r="AO1161" s="22" t="str">
        <f t="shared" si="661"/>
        <v/>
      </c>
      <c r="AP1161" s="22" t="str">
        <f t="shared" si="662"/>
        <v/>
      </c>
      <c r="AQ1161" s="2" t="str">
        <f t="shared" si="663"/>
        <v/>
      </c>
    </row>
    <row r="1162" spans="1:43" x14ac:dyDescent="0.25">
      <c r="A1162" s="26" t="str">
        <f t="shared" si="664"/>
        <v/>
      </c>
      <c r="B1162" t="s">
        <v>6999</v>
      </c>
      <c r="C1162" t="s">
        <v>64</v>
      </c>
      <c r="D1162" t="s">
        <v>47</v>
      </c>
      <c r="E1162" t="s">
        <v>198</v>
      </c>
      <c r="F1162">
        <v>2026</v>
      </c>
      <c r="G1162" t="s">
        <v>5657</v>
      </c>
      <c r="H1162" s="4">
        <v>46168</v>
      </c>
      <c r="I1162" s="4" t="str">
        <f t="shared" si="630"/>
        <v>Atlantic 10</v>
      </c>
      <c r="J1162" s="2" t="str">
        <f t="shared" si="631"/>
        <v/>
      </c>
      <c r="K1162" s="2" t="str">
        <f t="shared" si="632"/>
        <v/>
      </c>
      <c r="L1162" s="2" t="str">
        <f t="shared" si="633"/>
        <v/>
      </c>
      <c r="M1162" s="2" t="str">
        <f t="shared" si="634"/>
        <v/>
      </c>
      <c r="N1162" s="22" t="str" cm="1">
        <f t="array" ref="N1162">IFERROR(INDEX(Stats_Hit_GP,MATCH($B1162,Stats_Hit_Player,0)),"")</f>
        <v/>
      </c>
      <c r="O1162" s="22" t="str">
        <f t="shared" si="635"/>
        <v/>
      </c>
      <c r="P1162" s="22" t="str">
        <f t="shared" si="636"/>
        <v/>
      </c>
      <c r="Q1162" s="22" t="str">
        <f t="shared" si="637"/>
        <v/>
      </c>
      <c r="R1162" s="22" t="str">
        <f t="shared" si="638"/>
        <v/>
      </c>
      <c r="S1162" s="22" t="str">
        <f t="shared" si="639"/>
        <v/>
      </c>
      <c r="T1162" s="22" t="str">
        <f t="shared" si="640"/>
        <v/>
      </c>
      <c r="U1162" s="22" t="str">
        <f t="shared" si="641"/>
        <v/>
      </c>
      <c r="V1162" s="22" t="str">
        <f t="shared" si="642"/>
        <v/>
      </c>
      <c r="W1162" s="22" t="str">
        <f t="shared" si="643"/>
        <v/>
      </c>
      <c r="X1162" s="22" t="str">
        <f t="shared" si="644"/>
        <v/>
      </c>
      <c r="Y1162" s="22" t="str">
        <f t="shared" si="645"/>
        <v/>
      </c>
      <c r="Z1162" s="22" t="str">
        <f t="shared" si="646"/>
        <v/>
      </c>
      <c r="AA1162" s="22" t="str">
        <f t="shared" si="647"/>
        <v/>
      </c>
      <c r="AB1162" s="22">
        <f t="shared" si="648"/>
        <v>0</v>
      </c>
      <c r="AC1162" s="22">
        <f t="shared" si="649"/>
        <v>3</v>
      </c>
      <c r="AD1162" s="29">
        <f t="shared" si="650"/>
        <v>3.24</v>
      </c>
      <c r="AE1162" s="22">
        <f t="shared" si="651"/>
        <v>17</v>
      </c>
      <c r="AF1162" s="22">
        <f t="shared" si="652"/>
        <v>1</v>
      </c>
      <c r="AG1162" s="22">
        <f t="shared" si="653"/>
        <v>0</v>
      </c>
      <c r="AH1162" s="22">
        <f t="shared" si="654"/>
        <v>0</v>
      </c>
      <c r="AI1162" s="22">
        <f t="shared" si="655"/>
        <v>6</v>
      </c>
      <c r="AJ1162" s="31">
        <f t="shared" si="656"/>
        <v>33.1</v>
      </c>
      <c r="AK1162" s="22">
        <f t="shared" si="657"/>
        <v>40</v>
      </c>
      <c r="AL1162" s="22">
        <f t="shared" si="658"/>
        <v>19</v>
      </c>
      <c r="AM1162" s="22">
        <f t="shared" si="659"/>
        <v>12</v>
      </c>
      <c r="AN1162" s="22">
        <f t="shared" si="660"/>
        <v>14</v>
      </c>
      <c r="AO1162" s="22">
        <f t="shared" si="661"/>
        <v>28</v>
      </c>
      <c r="AP1162" s="22">
        <f t="shared" si="662"/>
        <v>2</v>
      </c>
      <c r="AQ1162" s="2">
        <f t="shared" si="663"/>
        <v>0.29599999999999999</v>
      </c>
    </row>
    <row r="1163" spans="1:43" x14ac:dyDescent="0.25">
      <c r="A1163" s="26" t="str">
        <f t="shared" si="664"/>
        <v/>
      </c>
      <c r="B1163" t="s">
        <v>7000</v>
      </c>
      <c r="C1163" t="s">
        <v>64</v>
      </c>
      <c r="D1163" t="s">
        <v>47</v>
      </c>
      <c r="E1163" t="s">
        <v>198</v>
      </c>
      <c r="F1163">
        <v>2026</v>
      </c>
      <c r="G1163" t="s">
        <v>5657</v>
      </c>
      <c r="H1163" s="4">
        <v>46168</v>
      </c>
      <c r="I1163" s="4" t="str">
        <f t="shared" si="630"/>
        <v>Atlantic 10</v>
      </c>
      <c r="J1163" s="2" t="str">
        <f t="shared" si="631"/>
        <v/>
      </c>
      <c r="K1163" s="2" t="str">
        <f t="shared" si="632"/>
        <v/>
      </c>
      <c r="L1163" s="2" t="str">
        <f t="shared" si="633"/>
        <v/>
      </c>
      <c r="M1163" s="2" t="str">
        <f t="shared" si="634"/>
        <v/>
      </c>
      <c r="N1163" s="22" t="str" cm="1">
        <f t="array" ref="N1163">IFERROR(INDEX(Stats_Hit_GP,MATCH($B1163,Stats_Hit_Player,0)),"")</f>
        <v/>
      </c>
      <c r="O1163" s="22" t="str">
        <f t="shared" si="635"/>
        <v/>
      </c>
      <c r="P1163" s="22" t="str">
        <f t="shared" si="636"/>
        <v/>
      </c>
      <c r="Q1163" s="22" t="str">
        <f t="shared" si="637"/>
        <v/>
      </c>
      <c r="R1163" s="22" t="str">
        <f t="shared" si="638"/>
        <v/>
      </c>
      <c r="S1163" s="22" t="str">
        <f t="shared" si="639"/>
        <v/>
      </c>
      <c r="T1163" s="22" t="str">
        <f t="shared" si="640"/>
        <v/>
      </c>
      <c r="U1163" s="22" t="str">
        <f t="shared" si="641"/>
        <v/>
      </c>
      <c r="V1163" s="22" t="str">
        <f t="shared" si="642"/>
        <v/>
      </c>
      <c r="W1163" s="22" t="str">
        <f t="shared" si="643"/>
        <v/>
      </c>
      <c r="X1163" s="22" t="str">
        <f t="shared" si="644"/>
        <v/>
      </c>
      <c r="Y1163" s="22" t="str">
        <f t="shared" si="645"/>
        <v/>
      </c>
      <c r="Z1163" s="22" t="str">
        <f t="shared" si="646"/>
        <v/>
      </c>
      <c r="AA1163" s="22" t="str">
        <f t="shared" si="647"/>
        <v/>
      </c>
      <c r="AB1163" s="22">
        <f t="shared" si="648"/>
        <v>0</v>
      </c>
      <c r="AC1163" s="22">
        <f t="shared" si="649"/>
        <v>3</v>
      </c>
      <c r="AD1163" s="29">
        <f t="shared" si="650"/>
        <v>7.11</v>
      </c>
      <c r="AE1163" s="22">
        <f t="shared" si="651"/>
        <v>10</v>
      </c>
      <c r="AF1163" s="22">
        <f t="shared" si="652"/>
        <v>1</v>
      </c>
      <c r="AG1163" s="22">
        <f t="shared" si="653"/>
        <v>0</v>
      </c>
      <c r="AH1163" s="22">
        <f t="shared" si="654"/>
        <v>0</v>
      </c>
      <c r="AI1163" s="22">
        <f t="shared" si="655"/>
        <v>0</v>
      </c>
      <c r="AJ1163" s="31">
        <f t="shared" si="656"/>
        <v>12.2</v>
      </c>
      <c r="AK1163" s="22">
        <f t="shared" si="657"/>
        <v>17</v>
      </c>
      <c r="AL1163" s="22">
        <f t="shared" si="658"/>
        <v>17</v>
      </c>
      <c r="AM1163" s="22">
        <f t="shared" si="659"/>
        <v>10</v>
      </c>
      <c r="AN1163" s="22">
        <f t="shared" si="660"/>
        <v>9</v>
      </c>
      <c r="AO1163" s="22">
        <f t="shared" si="661"/>
        <v>3</v>
      </c>
      <c r="AP1163" s="22">
        <f t="shared" si="662"/>
        <v>6</v>
      </c>
      <c r="AQ1163" s="2">
        <f t="shared" si="663"/>
        <v>0.32100000000000001</v>
      </c>
    </row>
    <row r="1164" spans="1:43" x14ac:dyDescent="0.25">
      <c r="A1164" s="26" t="str">
        <f t="shared" si="664"/>
        <v/>
      </c>
      <c r="B1164" t="s">
        <v>7001</v>
      </c>
      <c r="C1164" t="s">
        <v>64</v>
      </c>
      <c r="D1164" t="s">
        <v>37</v>
      </c>
      <c r="E1164" t="s">
        <v>4924</v>
      </c>
      <c r="F1164">
        <v>2026</v>
      </c>
      <c r="G1164" t="s">
        <v>5657</v>
      </c>
      <c r="H1164" s="4">
        <v>46168</v>
      </c>
      <c r="I1164" s="4" t="str">
        <f t="shared" si="630"/>
        <v>Sun Belt</v>
      </c>
      <c r="J1164" s="2" t="str">
        <f t="shared" si="631"/>
        <v/>
      </c>
      <c r="K1164" s="2" t="str">
        <f t="shared" si="632"/>
        <v/>
      </c>
      <c r="L1164" s="2" t="str">
        <f t="shared" si="633"/>
        <v/>
      </c>
      <c r="M1164" s="2" t="str">
        <f t="shared" si="634"/>
        <v/>
      </c>
      <c r="N1164" s="22" t="str" cm="1">
        <f t="array" ref="N1164">IFERROR(INDEX(Stats_Hit_GP,MATCH($B1164,Stats_Hit_Player,0)),"")</f>
        <v/>
      </c>
      <c r="O1164" s="22" t="str">
        <f t="shared" si="635"/>
        <v/>
      </c>
      <c r="P1164" s="22" t="str">
        <f t="shared" si="636"/>
        <v/>
      </c>
      <c r="Q1164" s="22" t="str">
        <f t="shared" si="637"/>
        <v/>
      </c>
      <c r="R1164" s="22" t="str">
        <f t="shared" si="638"/>
        <v/>
      </c>
      <c r="S1164" s="22" t="str">
        <f t="shared" si="639"/>
        <v/>
      </c>
      <c r="T1164" s="22" t="str">
        <f t="shared" si="640"/>
        <v/>
      </c>
      <c r="U1164" s="22" t="str">
        <f t="shared" si="641"/>
        <v/>
      </c>
      <c r="V1164" s="22" t="str">
        <f t="shared" si="642"/>
        <v/>
      </c>
      <c r="W1164" s="22" t="str">
        <f t="shared" si="643"/>
        <v/>
      </c>
      <c r="X1164" s="22" t="str">
        <f t="shared" si="644"/>
        <v/>
      </c>
      <c r="Y1164" s="22" t="str">
        <f t="shared" si="645"/>
        <v/>
      </c>
      <c r="Z1164" s="22" t="str">
        <f t="shared" si="646"/>
        <v/>
      </c>
      <c r="AA1164" s="22" t="str">
        <f t="shared" si="647"/>
        <v/>
      </c>
      <c r="AB1164" s="22" t="str">
        <f t="shared" si="648"/>
        <v/>
      </c>
      <c r="AC1164" s="22" t="str">
        <f t="shared" si="649"/>
        <v/>
      </c>
      <c r="AD1164" s="29" t="str">
        <f t="shared" si="650"/>
        <v/>
      </c>
      <c r="AE1164" s="22" t="str">
        <f t="shared" si="651"/>
        <v/>
      </c>
      <c r="AF1164" s="22" t="str">
        <f t="shared" si="652"/>
        <v/>
      </c>
      <c r="AG1164" s="22" t="str">
        <f t="shared" si="653"/>
        <v/>
      </c>
      <c r="AH1164" s="22" t="str">
        <f t="shared" si="654"/>
        <v/>
      </c>
      <c r="AI1164" s="22" t="str">
        <f t="shared" si="655"/>
        <v/>
      </c>
      <c r="AJ1164" s="31" t="str">
        <f t="shared" si="656"/>
        <v/>
      </c>
      <c r="AK1164" s="22" t="str">
        <f t="shared" si="657"/>
        <v/>
      </c>
      <c r="AL1164" s="22" t="str">
        <f t="shared" si="658"/>
        <v/>
      </c>
      <c r="AM1164" s="22" t="str">
        <f t="shared" si="659"/>
        <v/>
      </c>
      <c r="AN1164" s="22" t="str">
        <f t="shared" si="660"/>
        <v/>
      </c>
      <c r="AO1164" s="22" t="str">
        <f t="shared" si="661"/>
        <v/>
      </c>
      <c r="AP1164" s="22" t="str">
        <f t="shared" si="662"/>
        <v/>
      </c>
      <c r="AQ1164" s="2" t="str">
        <f t="shared" si="663"/>
        <v/>
      </c>
    </row>
    <row r="1165" spans="1:43" x14ac:dyDescent="0.25">
      <c r="A1165" s="26" t="str">
        <f t="shared" si="664"/>
        <v/>
      </c>
      <c r="B1165" t="s">
        <v>3859</v>
      </c>
      <c r="C1165" t="s">
        <v>35</v>
      </c>
      <c r="D1165" t="s">
        <v>37</v>
      </c>
      <c r="E1165" t="s">
        <v>6540</v>
      </c>
      <c r="F1165">
        <v>2026</v>
      </c>
      <c r="G1165" t="s">
        <v>5657</v>
      </c>
      <c r="H1165" s="4">
        <v>46168</v>
      </c>
      <c r="I1165" s="4" t="str">
        <f t="shared" si="630"/>
        <v/>
      </c>
      <c r="J1165" s="2">
        <f t="shared" si="631"/>
        <v>0.28100000000000003</v>
      </c>
      <c r="K1165" s="2">
        <f t="shared" si="632"/>
        <v>0.38600000000000001</v>
      </c>
      <c r="L1165" s="2">
        <f t="shared" si="633"/>
        <v>0.45400000000000001</v>
      </c>
      <c r="M1165" s="2">
        <f t="shared" si="634"/>
        <v>0.84</v>
      </c>
      <c r="N1165" s="22" cm="1">
        <f t="array" ref="N1165">IFERROR(INDEX(Stats_Hit_GP,MATCH($B1165,Stats_Hit_Player,0)),"")</f>
        <v>49</v>
      </c>
      <c r="O1165" s="22">
        <f t="shared" si="635"/>
        <v>221</v>
      </c>
      <c r="P1165" s="22">
        <f t="shared" si="636"/>
        <v>185</v>
      </c>
      <c r="Q1165" s="22">
        <f t="shared" si="637"/>
        <v>44</v>
      </c>
      <c r="R1165" s="22">
        <f t="shared" si="638"/>
        <v>52</v>
      </c>
      <c r="S1165" s="22">
        <f t="shared" si="639"/>
        <v>9</v>
      </c>
      <c r="T1165" s="22">
        <f t="shared" si="640"/>
        <v>1</v>
      </c>
      <c r="U1165" s="22">
        <f t="shared" si="641"/>
        <v>7</v>
      </c>
      <c r="V1165" s="22">
        <f t="shared" si="642"/>
        <v>45</v>
      </c>
      <c r="W1165" s="22">
        <f t="shared" si="643"/>
        <v>8</v>
      </c>
      <c r="X1165" s="22">
        <f t="shared" si="644"/>
        <v>25</v>
      </c>
      <c r="Y1165" s="22">
        <f t="shared" si="645"/>
        <v>39</v>
      </c>
      <c r="Z1165" s="22">
        <f t="shared" si="646"/>
        <v>13</v>
      </c>
      <c r="AA1165" s="22">
        <f t="shared" si="647"/>
        <v>4</v>
      </c>
      <c r="AB1165" s="22" t="str">
        <f t="shared" si="648"/>
        <v/>
      </c>
      <c r="AC1165" s="22" t="str">
        <f t="shared" si="649"/>
        <v/>
      </c>
      <c r="AD1165" s="29" t="str">
        <f t="shared" si="650"/>
        <v/>
      </c>
      <c r="AE1165" s="22" t="str">
        <f t="shared" si="651"/>
        <v/>
      </c>
      <c r="AF1165" s="22" t="str">
        <f t="shared" si="652"/>
        <v/>
      </c>
      <c r="AG1165" s="22" t="str">
        <f t="shared" si="653"/>
        <v/>
      </c>
      <c r="AH1165" s="22" t="str">
        <f t="shared" si="654"/>
        <v/>
      </c>
      <c r="AI1165" s="22" t="str">
        <f t="shared" si="655"/>
        <v/>
      </c>
      <c r="AJ1165" s="31" t="str">
        <f t="shared" si="656"/>
        <v/>
      </c>
      <c r="AK1165" s="22" t="str">
        <f t="shared" si="657"/>
        <v/>
      </c>
      <c r="AL1165" s="22" t="str">
        <f t="shared" si="658"/>
        <v/>
      </c>
      <c r="AM1165" s="22" t="str">
        <f t="shared" si="659"/>
        <v/>
      </c>
      <c r="AN1165" s="22" t="str">
        <f t="shared" si="660"/>
        <v/>
      </c>
      <c r="AO1165" s="22" t="str">
        <f t="shared" si="661"/>
        <v/>
      </c>
      <c r="AP1165" s="22" t="str">
        <f t="shared" si="662"/>
        <v/>
      </c>
      <c r="AQ1165" s="2" t="str">
        <f t="shared" si="663"/>
        <v/>
      </c>
    </row>
    <row r="1166" spans="1:43" x14ac:dyDescent="0.25">
      <c r="A1166" s="26" t="str">
        <f t="shared" si="664"/>
        <v/>
      </c>
      <c r="B1166" t="s">
        <v>1559</v>
      </c>
      <c r="C1166" t="s">
        <v>35</v>
      </c>
      <c r="D1166" t="s">
        <v>37</v>
      </c>
      <c r="E1166" t="s">
        <v>1547</v>
      </c>
      <c r="F1166">
        <v>2026</v>
      </c>
      <c r="G1166" t="s">
        <v>5657</v>
      </c>
      <c r="H1166" s="4">
        <v>46168</v>
      </c>
      <c r="I1166" s="4" t="str">
        <f t="shared" si="630"/>
        <v>Big South</v>
      </c>
      <c r="J1166" s="2">
        <f t="shared" si="631"/>
        <v>0.20699999999999999</v>
      </c>
      <c r="K1166" s="2">
        <f t="shared" si="632"/>
        <v>0.35099999999999998</v>
      </c>
      <c r="L1166" s="2">
        <f t="shared" si="633"/>
        <v>0.20699999999999999</v>
      </c>
      <c r="M1166" s="2">
        <f t="shared" si="634"/>
        <v>0.55800000000000005</v>
      </c>
      <c r="N1166" s="22" cm="1">
        <f t="array" ref="N1166">IFERROR(INDEX(Stats_Hit_GP,MATCH($B1166,Stats_Hit_Player,0)),"")</f>
        <v>10</v>
      </c>
      <c r="O1166" s="22">
        <f t="shared" si="635"/>
        <v>37</v>
      </c>
      <c r="P1166" s="22">
        <f t="shared" si="636"/>
        <v>29</v>
      </c>
      <c r="Q1166" s="22">
        <f t="shared" si="637"/>
        <v>3</v>
      </c>
      <c r="R1166" s="22">
        <f t="shared" si="638"/>
        <v>6</v>
      </c>
      <c r="S1166" s="22">
        <f t="shared" si="639"/>
        <v>0</v>
      </c>
      <c r="T1166" s="22">
        <f t="shared" si="640"/>
        <v>0</v>
      </c>
      <c r="U1166" s="22">
        <f t="shared" si="641"/>
        <v>0</v>
      </c>
      <c r="V1166" s="22">
        <f t="shared" si="642"/>
        <v>4</v>
      </c>
      <c r="W1166" s="22">
        <f t="shared" si="643"/>
        <v>1</v>
      </c>
      <c r="X1166" s="22">
        <f t="shared" si="644"/>
        <v>6</v>
      </c>
      <c r="Y1166" s="22">
        <f t="shared" si="645"/>
        <v>8</v>
      </c>
      <c r="Z1166" s="22">
        <f t="shared" si="646"/>
        <v>0</v>
      </c>
      <c r="AA1166" s="22">
        <f t="shared" si="647"/>
        <v>0</v>
      </c>
      <c r="AB1166" s="22" t="str">
        <f t="shared" si="648"/>
        <v/>
      </c>
      <c r="AC1166" s="22" t="str">
        <f t="shared" si="649"/>
        <v/>
      </c>
      <c r="AD1166" s="29" t="str">
        <f t="shared" si="650"/>
        <v/>
      </c>
      <c r="AE1166" s="22" t="str">
        <f t="shared" si="651"/>
        <v/>
      </c>
      <c r="AF1166" s="22" t="str">
        <f t="shared" si="652"/>
        <v/>
      </c>
      <c r="AG1166" s="22" t="str">
        <f t="shared" si="653"/>
        <v/>
      </c>
      <c r="AH1166" s="22" t="str">
        <f t="shared" si="654"/>
        <v/>
      </c>
      <c r="AI1166" s="22" t="str">
        <f t="shared" si="655"/>
        <v/>
      </c>
      <c r="AJ1166" s="31" t="str">
        <f t="shared" si="656"/>
        <v/>
      </c>
      <c r="AK1166" s="22" t="str">
        <f t="shared" si="657"/>
        <v/>
      </c>
      <c r="AL1166" s="22" t="str">
        <f t="shared" si="658"/>
        <v/>
      </c>
      <c r="AM1166" s="22" t="str">
        <f t="shared" si="659"/>
        <v/>
      </c>
      <c r="AN1166" s="22" t="str">
        <f t="shared" si="660"/>
        <v/>
      </c>
      <c r="AO1166" s="22" t="str">
        <f t="shared" si="661"/>
        <v/>
      </c>
      <c r="AP1166" s="22" t="str">
        <f t="shared" si="662"/>
        <v/>
      </c>
      <c r="AQ1166" s="2" t="str">
        <f t="shared" si="663"/>
        <v/>
      </c>
    </row>
    <row r="1167" spans="1:43" x14ac:dyDescent="0.25">
      <c r="A1167" s="26" t="str">
        <f t="shared" si="664"/>
        <v/>
      </c>
      <c r="B1167" t="s">
        <v>7002</v>
      </c>
      <c r="C1167" t="s">
        <v>64</v>
      </c>
      <c r="D1167" t="s">
        <v>24</v>
      </c>
      <c r="E1167" t="s">
        <v>2251</v>
      </c>
      <c r="F1167">
        <v>2026</v>
      </c>
      <c r="G1167" t="s">
        <v>5657</v>
      </c>
      <c r="H1167" s="4">
        <v>46168</v>
      </c>
      <c r="I1167" s="4" t="str">
        <f t="shared" si="630"/>
        <v>Conference USA</v>
      </c>
      <c r="J1167" s="2" t="str">
        <f t="shared" si="631"/>
        <v/>
      </c>
      <c r="K1167" s="2" t="str">
        <f t="shared" si="632"/>
        <v/>
      </c>
      <c r="L1167" s="2" t="str">
        <f t="shared" si="633"/>
        <v/>
      </c>
      <c r="M1167" s="2" t="str">
        <f t="shared" si="634"/>
        <v/>
      </c>
      <c r="N1167" s="22" t="str" cm="1">
        <f t="array" ref="N1167">IFERROR(INDEX(Stats_Hit_GP,MATCH($B1167,Stats_Hit_Player,0)),"")</f>
        <v/>
      </c>
      <c r="O1167" s="22" t="str">
        <f t="shared" si="635"/>
        <v/>
      </c>
      <c r="P1167" s="22" t="str">
        <f t="shared" si="636"/>
        <v/>
      </c>
      <c r="Q1167" s="22" t="str">
        <f t="shared" si="637"/>
        <v/>
      </c>
      <c r="R1167" s="22" t="str">
        <f t="shared" si="638"/>
        <v/>
      </c>
      <c r="S1167" s="22" t="str">
        <f t="shared" si="639"/>
        <v/>
      </c>
      <c r="T1167" s="22" t="str">
        <f t="shared" si="640"/>
        <v/>
      </c>
      <c r="U1167" s="22" t="str">
        <f t="shared" si="641"/>
        <v/>
      </c>
      <c r="V1167" s="22" t="str">
        <f t="shared" si="642"/>
        <v/>
      </c>
      <c r="W1167" s="22" t="str">
        <f t="shared" si="643"/>
        <v/>
      </c>
      <c r="X1167" s="22" t="str">
        <f t="shared" si="644"/>
        <v/>
      </c>
      <c r="Y1167" s="22" t="str">
        <f t="shared" si="645"/>
        <v/>
      </c>
      <c r="Z1167" s="22" t="str">
        <f t="shared" si="646"/>
        <v/>
      </c>
      <c r="AA1167" s="22" t="str">
        <f t="shared" si="647"/>
        <v/>
      </c>
      <c r="AB1167" s="22">
        <f t="shared" si="648"/>
        <v>1</v>
      </c>
      <c r="AC1167" s="22">
        <f t="shared" si="649"/>
        <v>4</v>
      </c>
      <c r="AD1167" s="29">
        <f t="shared" si="650"/>
        <v>6.39</v>
      </c>
      <c r="AE1167" s="22">
        <f t="shared" si="651"/>
        <v>15</v>
      </c>
      <c r="AF1167" s="22">
        <f t="shared" si="652"/>
        <v>5</v>
      </c>
      <c r="AG1167" s="22">
        <f t="shared" si="653"/>
        <v>0</v>
      </c>
      <c r="AH1167" s="22">
        <f t="shared" si="654"/>
        <v>0</v>
      </c>
      <c r="AI1167" s="22">
        <f t="shared" si="655"/>
        <v>0</v>
      </c>
      <c r="AJ1167" s="31">
        <f t="shared" si="656"/>
        <v>25.1</v>
      </c>
      <c r="AK1167" s="22">
        <f t="shared" si="657"/>
        <v>29</v>
      </c>
      <c r="AL1167" s="22">
        <f t="shared" si="658"/>
        <v>19</v>
      </c>
      <c r="AM1167" s="22">
        <f t="shared" si="659"/>
        <v>18</v>
      </c>
      <c r="AN1167" s="22">
        <f t="shared" si="660"/>
        <v>8</v>
      </c>
      <c r="AO1167" s="22">
        <f t="shared" si="661"/>
        <v>32</v>
      </c>
      <c r="AP1167" s="22">
        <f t="shared" si="662"/>
        <v>1</v>
      </c>
      <c r="AQ1167" s="2">
        <f t="shared" si="663"/>
        <v>0.28999999999999998</v>
      </c>
    </row>
    <row r="1168" spans="1:43" x14ac:dyDescent="0.25">
      <c r="A1168" s="26" t="str">
        <f t="shared" si="664"/>
        <v/>
      </c>
      <c r="B1168" t="s">
        <v>7003</v>
      </c>
      <c r="C1168" t="s">
        <v>64</v>
      </c>
      <c r="D1168" t="s">
        <v>47</v>
      </c>
      <c r="E1168" t="s">
        <v>4823</v>
      </c>
      <c r="F1168">
        <v>2026</v>
      </c>
      <c r="G1168" t="s">
        <v>5657</v>
      </c>
      <c r="H1168" s="4">
        <v>46168</v>
      </c>
      <c r="I1168" s="4" t="str">
        <f t="shared" si="630"/>
        <v>Summit</v>
      </c>
      <c r="J1168" s="2" t="str">
        <f t="shared" si="631"/>
        <v/>
      </c>
      <c r="K1168" s="2" t="str">
        <f t="shared" si="632"/>
        <v/>
      </c>
      <c r="L1168" s="2" t="str">
        <f t="shared" si="633"/>
        <v/>
      </c>
      <c r="M1168" s="2" t="str">
        <f t="shared" si="634"/>
        <v/>
      </c>
      <c r="N1168" s="22" t="str" cm="1">
        <f t="array" ref="N1168">IFERROR(INDEX(Stats_Hit_GP,MATCH($B1168,Stats_Hit_Player,0)),"")</f>
        <v/>
      </c>
      <c r="O1168" s="22" t="str">
        <f t="shared" si="635"/>
        <v/>
      </c>
      <c r="P1168" s="22" t="str">
        <f t="shared" si="636"/>
        <v/>
      </c>
      <c r="Q1168" s="22" t="str">
        <f t="shared" si="637"/>
        <v/>
      </c>
      <c r="R1168" s="22" t="str">
        <f t="shared" si="638"/>
        <v/>
      </c>
      <c r="S1168" s="22" t="str">
        <f t="shared" si="639"/>
        <v/>
      </c>
      <c r="T1168" s="22" t="str">
        <f t="shared" si="640"/>
        <v/>
      </c>
      <c r="U1168" s="22" t="str">
        <f t="shared" si="641"/>
        <v/>
      </c>
      <c r="V1168" s="22" t="str">
        <f t="shared" si="642"/>
        <v/>
      </c>
      <c r="W1168" s="22" t="str">
        <f t="shared" si="643"/>
        <v/>
      </c>
      <c r="X1168" s="22" t="str">
        <f t="shared" si="644"/>
        <v/>
      </c>
      <c r="Y1168" s="22" t="str">
        <f t="shared" si="645"/>
        <v/>
      </c>
      <c r="Z1168" s="22" t="str">
        <f t="shared" si="646"/>
        <v/>
      </c>
      <c r="AA1168" s="22" t="str">
        <f t="shared" si="647"/>
        <v/>
      </c>
      <c r="AB1168" s="22">
        <f t="shared" si="648"/>
        <v>0</v>
      </c>
      <c r="AC1168" s="22">
        <f t="shared" si="649"/>
        <v>0</v>
      </c>
      <c r="AD1168" s="29">
        <f t="shared" si="650"/>
        <v>4.5</v>
      </c>
      <c r="AE1168" s="22">
        <f t="shared" si="651"/>
        <v>2</v>
      </c>
      <c r="AF1168" s="22">
        <f t="shared" si="652"/>
        <v>0</v>
      </c>
      <c r="AG1168" s="22">
        <f t="shared" si="653"/>
        <v>0</v>
      </c>
      <c r="AH1168" s="22">
        <f t="shared" si="654"/>
        <v>0</v>
      </c>
      <c r="AI1168" s="22">
        <f t="shared" si="655"/>
        <v>0</v>
      </c>
      <c r="AJ1168" s="31">
        <f t="shared" si="656"/>
        <v>2</v>
      </c>
      <c r="AK1168" s="22">
        <f t="shared" si="657"/>
        <v>2</v>
      </c>
      <c r="AL1168" s="22">
        <f t="shared" si="658"/>
        <v>1</v>
      </c>
      <c r="AM1168" s="22">
        <f t="shared" si="659"/>
        <v>1</v>
      </c>
      <c r="AN1168" s="22">
        <f t="shared" si="660"/>
        <v>0</v>
      </c>
      <c r="AO1168" s="22">
        <f t="shared" si="661"/>
        <v>1</v>
      </c>
      <c r="AP1168" s="22">
        <f t="shared" si="662"/>
        <v>1</v>
      </c>
      <c r="AQ1168" s="2">
        <f t="shared" si="663"/>
        <v>0.25</v>
      </c>
    </row>
    <row r="1169" spans="1:43" x14ac:dyDescent="0.25">
      <c r="A1169" s="26" t="str">
        <f t="shared" si="664"/>
        <v/>
      </c>
      <c r="B1169" t="s">
        <v>1834</v>
      </c>
      <c r="C1169" t="s">
        <v>42</v>
      </c>
      <c r="D1169" t="s">
        <v>47</v>
      </c>
      <c r="E1169" t="s">
        <v>1821</v>
      </c>
      <c r="F1169">
        <v>2026</v>
      </c>
      <c r="G1169" t="s">
        <v>5657</v>
      </c>
      <c r="H1169" s="4">
        <v>46168</v>
      </c>
      <c r="I1169" s="4" t="str">
        <f t="shared" si="630"/>
        <v>Big Ten</v>
      </c>
      <c r="J1169" s="2">
        <f t="shared" si="631"/>
        <v>0.188</v>
      </c>
      <c r="K1169" s="2">
        <f t="shared" si="632"/>
        <v>0.26300000000000001</v>
      </c>
      <c r="L1169" s="2">
        <f t="shared" si="633"/>
        <v>0.26100000000000001</v>
      </c>
      <c r="M1169" s="2">
        <f t="shared" si="634"/>
        <v>0.52400000000000002</v>
      </c>
      <c r="N1169" s="22" cm="1">
        <f t="array" ref="N1169">IFERROR(INDEX(Stats_Hit_GP,MATCH($B1169,Stats_Hit_Player,0)),"")</f>
        <v>26</v>
      </c>
      <c r="O1169" s="22">
        <f t="shared" si="635"/>
        <v>77</v>
      </c>
      <c r="P1169" s="22">
        <f t="shared" si="636"/>
        <v>69</v>
      </c>
      <c r="Q1169" s="22">
        <f t="shared" si="637"/>
        <v>9</v>
      </c>
      <c r="R1169" s="22">
        <f t="shared" si="638"/>
        <v>13</v>
      </c>
      <c r="S1169" s="22">
        <f t="shared" si="639"/>
        <v>2</v>
      </c>
      <c r="T1169" s="22">
        <f t="shared" si="640"/>
        <v>0</v>
      </c>
      <c r="U1169" s="22">
        <f t="shared" si="641"/>
        <v>1</v>
      </c>
      <c r="V1169" s="22">
        <f t="shared" si="642"/>
        <v>7</v>
      </c>
      <c r="W1169" s="22">
        <f t="shared" si="643"/>
        <v>1</v>
      </c>
      <c r="X1169" s="22">
        <f t="shared" si="644"/>
        <v>6</v>
      </c>
      <c r="Y1169" s="22">
        <f t="shared" si="645"/>
        <v>15</v>
      </c>
      <c r="Z1169" s="22">
        <f t="shared" si="646"/>
        <v>0</v>
      </c>
      <c r="AA1169" s="22">
        <f t="shared" si="647"/>
        <v>0</v>
      </c>
      <c r="AB1169" s="22" t="str">
        <f t="shared" si="648"/>
        <v/>
      </c>
      <c r="AC1169" s="22" t="str">
        <f t="shared" si="649"/>
        <v/>
      </c>
      <c r="AD1169" s="29" t="str">
        <f t="shared" si="650"/>
        <v/>
      </c>
      <c r="AE1169" s="22" t="str">
        <f t="shared" si="651"/>
        <v/>
      </c>
      <c r="AF1169" s="22" t="str">
        <f t="shared" si="652"/>
        <v/>
      </c>
      <c r="AG1169" s="22" t="str">
        <f t="shared" si="653"/>
        <v/>
      </c>
      <c r="AH1169" s="22" t="str">
        <f t="shared" si="654"/>
        <v/>
      </c>
      <c r="AI1169" s="22" t="str">
        <f t="shared" si="655"/>
        <v/>
      </c>
      <c r="AJ1169" s="31" t="str">
        <f t="shared" si="656"/>
        <v/>
      </c>
      <c r="AK1169" s="22" t="str">
        <f t="shared" si="657"/>
        <v/>
      </c>
      <c r="AL1169" s="22" t="str">
        <f t="shared" si="658"/>
        <v/>
      </c>
      <c r="AM1169" s="22" t="str">
        <f t="shared" si="659"/>
        <v/>
      </c>
      <c r="AN1169" s="22" t="str">
        <f t="shared" si="660"/>
        <v/>
      </c>
      <c r="AO1169" s="22" t="str">
        <f t="shared" si="661"/>
        <v/>
      </c>
      <c r="AP1169" s="22" t="str">
        <f t="shared" si="662"/>
        <v/>
      </c>
      <c r="AQ1169" s="2" t="str">
        <f t="shared" si="663"/>
        <v/>
      </c>
    </row>
    <row r="1170" spans="1:43" x14ac:dyDescent="0.25">
      <c r="A1170" s="26" t="str">
        <f t="shared" si="664"/>
        <v/>
      </c>
      <c r="B1170" t="s">
        <v>1835</v>
      </c>
      <c r="C1170" t="s">
        <v>42</v>
      </c>
      <c r="D1170" t="s">
        <v>47</v>
      </c>
      <c r="E1170" t="s">
        <v>1821</v>
      </c>
      <c r="F1170">
        <v>2026</v>
      </c>
      <c r="G1170" t="s">
        <v>5657</v>
      </c>
      <c r="H1170" s="4">
        <v>46168</v>
      </c>
      <c r="I1170" s="4" t="str">
        <f t="shared" si="630"/>
        <v>Big Ten</v>
      </c>
      <c r="J1170" s="2">
        <f t="shared" si="631"/>
        <v>0.16700000000000001</v>
      </c>
      <c r="K1170" s="2">
        <f t="shared" si="632"/>
        <v>0.309</v>
      </c>
      <c r="L1170" s="2">
        <f t="shared" si="633"/>
        <v>0.23799999999999999</v>
      </c>
      <c r="M1170" s="2">
        <f t="shared" si="634"/>
        <v>0.54700000000000004</v>
      </c>
      <c r="N1170" s="22" cm="1">
        <f t="array" ref="N1170">IFERROR(INDEX(Stats_Hit_GP,MATCH($B1170,Stats_Hit_Player,0)),"")</f>
        <v>24</v>
      </c>
      <c r="O1170" s="22">
        <f t="shared" si="635"/>
        <v>56</v>
      </c>
      <c r="P1170" s="22">
        <f t="shared" si="636"/>
        <v>42</v>
      </c>
      <c r="Q1170" s="22">
        <f t="shared" si="637"/>
        <v>10</v>
      </c>
      <c r="R1170" s="22">
        <f t="shared" si="638"/>
        <v>7</v>
      </c>
      <c r="S1170" s="22">
        <f t="shared" si="639"/>
        <v>1</v>
      </c>
      <c r="T1170" s="22">
        <f t="shared" si="640"/>
        <v>1</v>
      </c>
      <c r="U1170" s="22">
        <f t="shared" si="641"/>
        <v>0</v>
      </c>
      <c r="V1170" s="22">
        <f t="shared" si="642"/>
        <v>12</v>
      </c>
      <c r="W1170" s="22">
        <f t="shared" si="643"/>
        <v>0</v>
      </c>
      <c r="X1170" s="22">
        <f t="shared" si="644"/>
        <v>10</v>
      </c>
      <c r="Y1170" s="22">
        <f t="shared" si="645"/>
        <v>17</v>
      </c>
      <c r="Z1170" s="22">
        <f t="shared" si="646"/>
        <v>0</v>
      </c>
      <c r="AA1170" s="22">
        <f t="shared" si="647"/>
        <v>0</v>
      </c>
      <c r="AB1170" s="22" t="str">
        <f t="shared" si="648"/>
        <v/>
      </c>
      <c r="AC1170" s="22" t="str">
        <f t="shared" si="649"/>
        <v/>
      </c>
      <c r="AD1170" s="29" t="str">
        <f t="shared" si="650"/>
        <v/>
      </c>
      <c r="AE1170" s="22" t="str">
        <f t="shared" si="651"/>
        <v/>
      </c>
      <c r="AF1170" s="22" t="str">
        <f t="shared" si="652"/>
        <v/>
      </c>
      <c r="AG1170" s="22" t="str">
        <f t="shared" si="653"/>
        <v/>
      </c>
      <c r="AH1170" s="22" t="str">
        <f t="shared" si="654"/>
        <v/>
      </c>
      <c r="AI1170" s="22" t="str">
        <f t="shared" si="655"/>
        <v/>
      </c>
      <c r="AJ1170" s="31" t="str">
        <f t="shared" si="656"/>
        <v/>
      </c>
      <c r="AK1170" s="22" t="str">
        <f t="shared" si="657"/>
        <v/>
      </c>
      <c r="AL1170" s="22" t="str">
        <f t="shared" si="658"/>
        <v/>
      </c>
      <c r="AM1170" s="22" t="str">
        <f t="shared" si="659"/>
        <v/>
      </c>
      <c r="AN1170" s="22" t="str">
        <f t="shared" si="660"/>
        <v/>
      </c>
      <c r="AO1170" s="22" t="str">
        <f t="shared" si="661"/>
        <v/>
      </c>
      <c r="AP1170" s="22" t="str">
        <f t="shared" si="662"/>
        <v/>
      </c>
      <c r="AQ1170" s="2" t="str">
        <f t="shared" si="663"/>
        <v/>
      </c>
    </row>
    <row r="1171" spans="1:43" x14ac:dyDescent="0.25">
      <c r="A1171" s="26" t="str">
        <f t="shared" si="664"/>
        <v/>
      </c>
      <c r="B1171" t="s">
        <v>7004</v>
      </c>
      <c r="C1171" t="s">
        <v>5700</v>
      </c>
      <c r="D1171" t="s">
        <v>47</v>
      </c>
      <c r="E1171" t="s">
        <v>1821</v>
      </c>
      <c r="F1171">
        <v>2026</v>
      </c>
      <c r="G1171" t="s">
        <v>5657</v>
      </c>
      <c r="H1171" s="4">
        <v>46168</v>
      </c>
      <c r="I1171" s="4" t="str">
        <f t="shared" si="630"/>
        <v>Big Ten</v>
      </c>
      <c r="J1171" s="2" t="str">
        <f t="shared" si="631"/>
        <v/>
      </c>
      <c r="K1171" s="2" t="str">
        <f t="shared" si="632"/>
        <v/>
      </c>
      <c r="L1171" s="2" t="str">
        <f t="shared" si="633"/>
        <v/>
      </c>
      <c r="M1171" s="2" t="str">
        <f t="shared" si="634"/>
        <v/>
      </c>
      <c r="N1171" s="22" t="str" cm="1">
        <f t="array" ref="N1171">IFERROR(INDEX(Stats_Hit_GP,MATCH($B1171,Stats_Hit_Player,0)),"")</f>
        <v/>
      </c>
      <c r="O1171" s="22" t="str">
        <f t="shared" si="635"/>
        <v/>
      </c>
      <c r="P1171" s="22" t="str">
        <f t="shared" si="636"/>
        <v/>
      </c>
      <c r="Q1171" s="22" t="str">
        <f t="shared" si="637"/>
        <v/>
      </c>
      <c r="R1171" s="22" t="str">
        <f t="shared" si="638"/>
        <v/>
      </c>
      <c r="S1171" s="22" t="str">
        <f t="shared" si="639"/>
        <v/>
      </c>
      <c r="T1171" s="22" t="str">
        <f t="shared" si="640"/>
        <v/>
      </c>
      <c r="U1171" s="22" t="str">
        <f t="shared" si="641"/>
        <v/>
      </c>
      <c r="V1171" s="22" t="str">
        <f t="shared" si="642"/>
        <v/>
      </c>
      <c r="W1171" s="22" t="str">
        <f t="shared" si="643"/>
        <v/>
      </c>
      <c r="X1171" s="22" t="str">
        <f t="shared" si="644"/>
        <v/>
      </c>
      <c r="Y1171" s="22" t="str">
        <f t="shared" si="645"/>
        <v/>
      </c>
      <c r="Z1171" s="22" t="str">
        <f t="shared" si="646"/>
        <v/>
      </c>
      <c r="AA1171" s="22" t="str">
        <f t="shared" si="647"/>
        <v/>
      </c>
      <c r="AB1171" s="22" t="str">
        <f t="shared" si="648"/>
        <v/>
      </c>
      <c r="AC1171" s="22" t="str">
        <f t="shared" si="649"/>
        <v/>
      </c>
      <c r="AD1171" s="29" t="str">
        <f t="shared" si="650"/>
        <v/>
      </c>
      <c r="AE1171" s="22" t="str">
        <f t="shared" si="651"/>
        <v/>
      </c>
      <c r="AF1171" s="22" t="str">
        <f t="shared" si="652"/>
        <v/>
      </c>
      <c r="AG1171" s="22" t="str">
        <f t="shared" si="653"/>
        <v/>
      </c>
      <c r="AH1171" s="22" t="str">
        <f t="shared" si="654"/>
        <v/>
      </c>
      <c r="AI1171" s="22" t="str">
        <f t="shared" si="655"/>
        <v/>
      </c>
      <c r="AJ1171" s="31" t="str">
        <f t="shared" si="656"/>
        <v/>
      </c>
      <c r="AK1171" s="22" t="str">
        <f t="shared" si="657"/>
        <v/>
      </c>
      <c r="AL1171" s="22" t="str">
        <f t="shared" si="658"/>
        <v/>
      </c>
      <c r="AM1171" s="22" t="str">
        <f t="shared" si="659"/>
        <v/>
      </c>
      <c r="AN1171" s="22" t="str">
        <f t="shared" si="660"/>
        <v/>
      </c>
      <c r="AO1171" s="22" t="str">
        <f t="shared" si="661"/>
        <v/>
      </c>
      <c r="AP1171" s="22" t="str">
        <f t="shared" si="662"/>
        <v/>
      </c>
      <c r="AQ1171" s="2" t="str">
        <f t="shared" si="663"/>
        <v/>
      </c>
    </row>
    <row r="1172" spans="1:43" x14ac:dyDescent="0.25">
      <c r="A1172" s="26" t="str">
        <f t="shared" si="664"/>
        <v/>
      </c>
      <c r="B1172" t="s">
        <v>7005</v>
      </c>
      <c r="C1172" t="s">
        <v>64</v>
      </c>
      <c r="D1172" t="s">
        <v>47</v>
      </c>
      <c r="E1172" t="s">
        <v>3115</v>
      </c>
      <c r="F1172">
        <v>2026</v>
      </c>
      <c r="G1172" t="s">
        <v>5657</v>
      </c>
      <c r="H1172" s="4">
        <v>46168</v>
      </c>
      <c r="I1172" s="4" t="str">
        <f t="shared" si="630"/>
        <v>Mid-American</v>
      </c>
      <c r="J1172" s="2" t="str">
        <f t="shared" si="631"/>
        <v/>
      </c>
      <c r="K1172" s="2" t="str">
        <f t="shared" si="632"/>
        <v/>
      </c>
      <c r="L1172" s="2" t="str">
        <f t="shared" si="633"/>
        <v/>
      </c>
      <c r="M1172" s="2" t="str">
        <f t="shared" si="634"/>
        <v/>
      </c>
      <c r="N1172" s="22" t="str" cm="1">
        <f t="array" ref="N1172">IFERROR(INDEX(Stats_Hit_GP,MATCH($B1172,Stats_Hit_Player,0)),"")</f>
        <v/>
      </c>
      <c r="O1172" s="22" t="str">
        <f t="shared" si="635"/>
        <v/>
      </c>
      <c r="P1172" s="22" t="str">
        <f t="shared" si="636"/>
        <v/>
      </c>
      <c r="Q1172" s="22" t="str">
        <f t="shared" si="637"/>
        <v/>
      </c>
      <c r="R1172" s="22" t="str">
        <f t="shared" si="638"/>
        <v/>
      </c>
      <c r="S1172" s="22" t="str">
        <f t="shared" si="639"/>
        <v/>
      </c>
      <c r="T1172" s="22" t="str">
        <f t="shared" si="640"/>
        <v/>
      </c>
      <c r="U1172" s="22" t="str">
        <f t="shared" si="641"/>
        <v/>
      </c>
      <c r="V1172" s="22" t="str">
        <f t="shared" si="642"/>
        <v/>
      </c>
      <c r="W1172" s="22" t="str">
        <f t="shared" si="643"/>
        <v/>
      </c>
      <c r="X1172" s="22" t="str">
        <f t="shared" si="644"/>
        <v/>
      </c>
      <c r="Y1172" s="22" t="str">
        <f t="shared" si="645"/>
        <v/>
      </c>
      <c r="Z1172" s="22" t="str">
        <f t="shared" si="646"/>
        <v/>
      </c>
      <c r="AA1172" s="22" t="str">
        <f t="shared" si="647"/>
        <v/>
      </c>
      <c r="AB1172" s="22">
        <f t="shared" si="648"/>
        <v>1</v>
      </c>
      <c r="AC1172" s="22">
        <f t="shared" si="649"/>
        <v>0</v>
      </c>
      <c r="AD1172" s="29">
        <f t="shared" si="650"/>
        <v>4.82</v>
      </c>
      <c r="AE1172" s="22">
        <f t="shared" si="651"/>
        <v>8</v>
      </c>
      <c r="AF1172" s="22">
        <f t="shared" si="652"/>
        <v>0</v>
      </c>
      <c r="AG1172" s="22">
        <f t="shared" si="653"/>
        <v>0</v>
      </c>
      <c r="AH1172" s="22">
        <f t="shared" si="654"/>
        <v>0</v>
      </c>
      <c r="AI1172" s="22">
        <f t="shared" si="655"/>
        <v>1</v>
      </c>
      <c r="AJ1172" s="31">
        <f t="shared" si="656"/>
        <v>9.1</v>
      </c>
      <c r="AK1172" s="22">
        <f t="shared" si="657"/>
        <v>6</v>
      </c>
      <c r="AL1172" s="22">
        <f t="shared" si="658"/>
        <v>5</v>
      </c>
      <c r="AM1172" s="22">
        <f t="shared" si="659"/>
        <v>5</v>
      </c>
      <c r="AN1172" s="22">
        <f t="shared" si="660"/>
        <v>5</v>
      </c>
      <c r="AO1172" s="22">
        <f t="shared" si="661"/>
        <v>10</v>
      </c>
      <c r="AP1172" s="22">
        <f t="shared" si="662"/>
        <v>0</v>
      </c>
      <c r="AQ1172" s="2">
        <f t="shared" si="663"/>
        <v>0.182</v>
      </c>
    </row>
    <row r="1173" spans="1:43" x14ac:dyDescent="0.25">
      <c r="A1173" s="26" t="str">
        <f t="shared" si="664"/>
        <v/>
      </c>
      <c r="B1173" t="s">
        <v>3065</v>
      </c>
      <c r="C1173" t="s">
        <v>40</v>
      </c>
      <c r="D1173" t="s">
        <v>47</v>
      </c>
      <c r="E1173" t="s">
        <v>5711</v>
      </c>
      <c r="F1173">
        <v>2026</v>
      </c>
      <c r="G1173" t="s">
        <v>5657</v>
      </c>
      <c r="H1173" s="4">
        <v>46168</v>
      </c>
      <c r="I1173" s="4" t="str">
        <f t="shared" si="630"/>
        <v/>
      </c>
      <c r="J1173" s="2">
        <f t="shared" si="631"/>
        <v>0.28199999999999997</v>
      </c>
      <c r="K1173" s="2">
        <f t="shared" si="632"/>
        <v>0.34499999999999997</v>
      </c>
      <c r="L1173" s="2">
        <f t="shared" si="633"/>
        <v>0.28199999999999997</v>
      </c>
      <c r="M1173" s="2">
        <f t="shared" si="634"/>
        <v>0.627</v>
      </c>
      <c r="N1173" s="22" cm="1">
        <f t="array" ref="N1173">IFERROR(INDEX(Stats_Hit_GP,MATCH($B1173,Stats_Hit_Player,0)),"")</f>
        <v>28</v>
      </c>
      <c r="O1173" s="22">
        <f t="shared" si="635"/>
        <v>93</v>
      </c>
      <c r="P1173" s="22">
        <f t="shared" si="636"/>
        <v>78</v>
      </c>
      <c r="Q1173" s="22">
        <f t="shared" si="637"/>
        <v>10</v>
      </c>
      <c r="R1173" s="22">
        <f t="shared" si="638"/>
        <v>22</v>
      </c>
      <c r="S1173" s="22">
        <f t="shared" si="639"/>
        <v>0</v>
      </c>
      <c r="T1173" s="22">
        <f t="shared" si="640"/>
        <v>0</v>
      </c>
      <c r="U1173" s="22">
        <f t="shared" si="641"/>
        <v>0</v>
      </c>
      <c r="V1173" s="22">
        <f t="shared" si="642"/>
        <v>14</v>
      </c>
      <c r="W1173" s="22">
        <f t="shared" si="643"/>
        <v>4</v>
      </c>
      <c r="X1173" s="22">
        <f t="shared" si="644"/>
        <v>4</v>
      </c>
      <c r="Y1173" s="22">
        <f t="shared" si="645"/>
        <v>13</v>
      </c>
      <c r="Z1173" s="22">
        <f t="shared" si="646"/>
        <v>5</v>
      </c>
      <c r="AA1173" s="22">
        <f t="shared" si="647"/>
        <v>1</v>
      </c>
      <c r="AB1173" s="22" t="str">
        <f t="shared" si="648"/>
        <v/>
      </c>
      <c r="AC1173" s="22" t="str">
        <f t="shared" si="649"/>
        <v/>
      </c>
      <c r="AD1173" s="29" t="str">
        <f t="shared" si="650"/>
        <v/>
      </c>
      <c r="AE1173" s="22" t="str">
        <f t="shared" si="651"/>
        <v/>
      </c>
      <c r="AF1173" s="22" t="str">
        <f t="shared" si="652"/>
        <v/>
      </c>
      <c r="AG1173" s="22" t="str">
        <f t="shared" si="653"/>
        <v/>
      </c>
      <c r="AH1173" s="22" t="str">
        <f t="shared" si="654"/>
        <v/>
      </c>
      <c r="AI1173" s="22" t="str">
        <f t="shared" si="655"/>
        <v/>
      </c>
      <c r="AJ1173" s="31" t="str">
        <f t="shared" si="656"/>
        <v/>
      </c>
      <c r="AK1173" s="22" t="str">
        <f t="shared" si="657"/>
        <v/>
      </c>
      <c r="AL1173" s="22" t="str">
        <f t="shared" si="658"/>
        <v/>
      </c>
      <c r="AM1173" s="22" t="str">
        <f t="shared" si="659"/>
        <v/>
      </c>
      <c r="AN1173" s="22" t="str">
        <f t="shared" si="660"/>
        <v/>
      </c>
      <c r="AO1173" s="22" t="str">
        <f t="shared" si="661"/>
        <v/>
      </c>
      <c r="AP1173" s="22" t="str">
        <f t="shared" si="662"/>
        <v/>
      </c>
      <c r="AQ1173" s="2" t="str">
        <f t="shared" si="663"/>
        <v/>
      </c>
    </row>
    <row r="1174" spans="1:43" x14ac:dyDescent="0.25">
      <c r="A1174" s="26" t="str">
        <f t="shared" si="664"/>
        <v/>
      </c>
      <c r="B1174" t="s">
        <v>3637</v>
      </c>
      <c r="C1174" t="s">
        <v>42</v>
      </c>
      <c r="D1174" t="s">
        <v>37</v>
      </c>
      <c r="E1174" t="s">
        <v>3636</v>
      </c>
      <c r="F1174">
        <v>2026</v>
      </c>
      <c r="G1174" t="s">
        <v>5657</v>
      </c>
      <c r="H1174" s="4">
        <v>46168</v>
      </c>
      <c r="I1174" s="4" t="str">
        <f t="shared" si="630"/>
        <v>Northeast</v>
      </c>
      <c r="J1174" s="2">
        <f t="shared" si="631"/>
        <v>0.37</v>
      </c>
      <c r="K1174" s="2">
        <f t="shared" si="632"/>
        <v>0.44900000000000001</v>
      </c>
      <c r="L1174" s="2">
        <f t="shared" si="633"/>
        <v>0.495</v>
      </c>
      <c r="M1174" s="2">
        <f t="shared" si="634"/>
        <v>0.94399999999999995</v>
      </c>
      <c r="N1174" s="22" cm="1">
        <f t="array" ref="N1174">IFERROR(INDEX(Stats_Hit_GP,MATCH($B1174,Stats_Hit_Player,0)),"")</f>
        <v>49</v>
      </c>
      <c r="O1174" s="22">
        <f t="shared" si="635"/>
        <v>219</v>
      </c>
      <c r="P1174" s="22">
        <f t="shared" si="636"/>
        <v>184</v>
      </c>
      <c r="Q1174" s="22">
        <f t="shared" si="637"/>
        <v>39</v>
      </c>
      <c r="R1174" s="22">
        <f t="shared" si="638"/>
        <v>68</v>
      </c>
      <c r="S1174" s="22">
        <f t="shared" si="639"/>
        <v>18</v>
      </c>
      <c r="T1174" s="22">
        <f t="shared" si="640"/>
        <v>1</v>
      </c>
      <c r="U1174" s="22">
        <f t="shared" si="641"/>
        <v>1</v>
      </c>
      <c r="V1174" s="22">
        <f t="shared" si="642"/>
        <v>47</v>
      </c>
      <c r="W1174" s="22">
        <f t="shared" si="643"/>
        <v>4</v>
      </c>
      <c r="X1174" s="22">
        <f t="shared" si="644"/>
        <v>25</v>
      </c>
      <c r="Y1174" s="22">
        <f t="shared" si="645"/>
        <v>24</v>
      </c>
      <c r="Z1174" s="22">
        <f t="shared" si="646"/>
        <v>11</v>
      </c>
      <c r="AA1174" s="22">
        <f t="shared" si="647"/>
        <v>0</v>
      </c>
      <c r="AB1174" s="22">
        <f t="shared" si="648"/>
        <v>0</v>
      </c>
      <c r="AC1174" s="22">
        <f t="shared" si="649"/>
        <v>2</v>
      </c>
      <c r="AD1174" s="29">
        <f t="shared" si="650"/>
        <v>8.35</v>
      </c>
      <c r="AE1174" s="22">
        <f t="shared" si="651"/>
        <v>11</v>
      </c>
      <c r="AF1174" s="22">
        <f t="shared" si="652"/>
        <v>1</v>
      </c>
      <c r="AG1174" s="22">
        <f t="shared" si="653"/>
        <v>0</v>
      </c>
      <c r="AH1174" s="22">
        <f t="shared" si="654"/>
        <v>0</v>
      </c>
      <c r="AI1174" s="22">
        <f t="shared" si="655"/>
        <v>0</v>
      </c>
      <c r="AJ1174" s="31">
        <f t="shared" si="656"/>
        <v>18.100000000000001</v>
      </c>
      <c r="AK1174" s="22">
        <f t="shared" si="657"/>
        <v>20</v>
      </c>
      <c r="AL1174" s="22">
        <f t="shared" si="658"/>
        <v>19</v>
      </c>
      <c r="AM1174" s="22">
        <f t="shared" si="659"/>
        <v>17</v>
      </c>
      <c r="AN1174" s="22">
        <f t="shared" si="660"/>
        <v>12</v>
      </c>
      <c r="AO1174" s="22">
        <f t="shared" si="661"/>
        <v>11</v>
      </c>
      <c r="AP1174" s="22">
        <f t="shared" si="662"/>
        <v>2</v>
      </c>
      <c r="AQ1174" s="2">
        <f t="shared" si="663"/>
        <v>0.28999999999999998</v>
      </c>
    </row>
    <row r="1175" spans="1:43" x14ac:dyDescent="0.25">
      <c r="A1175" s="26" t="str">
        <f t="shared" si="664"/>
        <v/>
      </c>
      <c r="B1175" t="s">
        <v>7006</v>
      </c>
      <c r="C1175" t="s">
        <v>64</v>
      </c>
      <c r="D1175" t="s">
        <v>47</v>
      </c>
      <c r="E1175" t="s">
        <v>3636</v>
      </c>
      <c r="F1175">
        <v>2026</v>
      </c>
      <c r="G1175" t="s">
        <v>5657</v>
      </c>
      <c r="H1175" s="4">
        <v>46168</v>
      </c>
      <c r="I1175" s="4" t="str">
        <f t="shared" si="630"/>
        <v>Northeast</v>
      </c>
      <c r="J1175" s="2" t="str">
        <f t="shared" si="631"/>
        <v/>
      </c>
      <c r="K1175" s="2" t="str">
        <f t="shared" si="632"/>
        <v/>
      </c>
      <c r="L1175" s="2" t="str">
        <f t="shared" si="633"/>
        <v/>
      </c>
      <c r="M1175" s="2" t="str">
        <f t="shared" si="634"/>
        <v/>
      </c>
      <c r="N1175" s="22" t="str" cm="1">
        <f t="array" ref="N1175">IFERROR(INDEX(Stats_Hit_GP,MATCH($B1175,Stats_Hit_Player,0)),"")</f>
        <v/>
      </c>
      <c r="O1175" s="22" t="str">
        <f t="shared" si="635"/>
        <v/>
      </c>
      <c r="P1175" s="22" t="str">
        <f t="shared" si="636"/>
        <v/>
      </c>
      <c r="Q1175" s="22" t="str">
        <f t="shared" si="637"/>
        <v/>
      </c>
      <c r="R1175" s="22" t="str">
        <f t="shared" si="638"/>
        <v/>
      </c>
      <c r="S1175" s="22" t="str">
        <f t="shared" si="639"/>
        <v/>
      </c>
      <c r="T1175" s="22" t="str">
        <f t="shared" si="640"/>
        <v/>
      </c>
      <c r="U1175" s="22" t="str">
        <f t="shared" si="641"/>
        <v/>
      </c>
      <c r="V1175" s="22" t="str">
        <f t="shared" si="642"/>
        <v/>
      </c>
      <c r="W1175" s="22" t="str">
        <f t="shared" si="643"/>
        <v/>
      </c>
      <c r="X1175" s="22" t="str">
        <f t="shared" si="644"/>
        <v/>
      </c>
      <c r="Y1175" s="22" t="str">
        <f t="shared" si="645"/>
        <v/>
      </c>
      <c r="Z1175" s="22" t="str">
        <f t="shared" si="646"/>
        <v/>
      </c>
      <c r="AA1175" s="22" t="str">
        <f t="shared" si="647"/>
        <v/>
      </c>
      <c r="AB1175" s="22">
        <f t="shared" si="648"/>
        <v>1</v>
      </c>
      <c r="AC1175" s="22">
        <f t="shared" si="649"/>
        <v>3</v>
      </c>
      <c r="AD1175" s="29">
        <f t="shared" si="650"/>
        <v>13.74</v>
      </c>
      <c r="AE1175" s="22">
        <f t="shared" si="651"/>
        <v>10</v>
      </c>
      <c r="AF1175" s="22">
        <f t="shared" si="652"/>
        <v>7</v>
      </c>
      <c r="AG1175" s="22">
        <f t="shared" si="653"/>
        <v>0</v>
      </c>
      <c r="AH1175" s="22">
        <f t="shared" si="654"/>
        <v>0</v>
      </c>
      <c r="AI1175" s="22">
        <f t="shared" si="655"/>
        <v>0</v>
      </c>
      <c r="AJ1175" s="31">
        <f t="shared" si="656"/>
        <v>19</v>
      </c>
      <c r="AK1175" s="22">
        <f t="shared" si="657"/>
        <v>38</v>
      </c>
      <c r="AL1175" s="22">
        <f t="shared" si="658"/>
        <v>35</v>
      </c>
      <c r="AM1175" s="22">
        <f t="shared" si="659"/>
        <v>29</v>
      </c>
      <c r="AN1175" s="22">
        <f t="shared" si="660"/>
        <v>21</v>
      </c>
      <c r="AO1175" s="22">
        <f t="shared" si="661"/>
        <v>8</v>
      </c>
      <c r="AP1175" s="22">
        <f t="shared" si="662"/>
        <v>2</v>
      </c>
      <c r="AQ1175" s="2">
        <f t="shared" si="663"/>
        <v>0.41299999999999998</v>
      </c>
    </row>
    <row r="1176" spans="1:43" x14ac:dyDescent="0.25">
      <c r="A1176" s="26" t="str">
        <f t="shared" si="664"/>
        <v/>
      </c>
      <c r="B1176" t="s">
        <v>7007</v>
      </c>
      <c r="C1176" t="s">
        <v>64</v>
      </c>
      <c r="D1176" t="s">
        <v>37</v>
      </c>
      <c r="E1176" t="s">
        <v>5675</v>
      </c>
      <c r="F1176">
        <v>2026</v>
      </c>
      <c r="G1176" t="s">
        <v>5657</v>
      </c>
      <c r="H1176" s="4">
        <v>46168</v>
      </c>
      <c r="I1176" s="4" t="str">
        <f t="shared" si="630"/>
        <v/>
      </c>
      <c r="J1176" s="2" t="str">
        <f t="shared" si="631"/>
        <v/>
      </c>
      <c r="K1176" s="2" t="str">
        <f t="shared" si="632"/>
        <v/>
      </c>
      <c r="L1176" s="2" t="str">
        <f t="shared" si="633"/>
        <v/>
      </c>
      <c r="M1176" s="2" t="str">
        <f t="shared" si="634"/>
        <v/>
      </c>
      <c r="N1176" s="22" t="str" cm="1">
        <f t="array" ref="N1176">IFERROR(INDEX(Stats_Hit_GP,MATCH($B1176,Stats_Hit_Player,0)),"")</f>
        <v/>
      </c>
      <c r="O1176" s="22" t="str">
        <f t="shared" si="635"/>
        <v/>
      </c>
      <c r="P1176" s="22" t="str">
        <f t="shared" si="636"/>
        <v/>
      </c>
      <c r="Q1176" s="22" t="str">
        <f t="shared" si="637"/>
        <v/>
      </c>
      <c r="R1176" s="22" t="str">
        <f t="shared" si="638"/>
        <v/>
      </c>
      <c r="S1176" s="22" t="str">
        <f t="shared" si="639"/>
        <v/>
      </c>
      <c r="T1176" s="22" t="str">
        <f t="shared" si="640"/>
        <v/>
      </c>
      <c r="U1176" s="22" t="str">
        <f t="shared" si="641"/>
        <v/>
      </c>
      <c r="V1176" s="22" t="str">
        <f t="shared" si="642"/>
        <v/>
      </c>
      <c r="W1176" s="22" t="str">
        <f t="shared" si="643"/>
        <v/>
      </c>
      <c r="X1176" s="22" t="str">
        <f t="shared" si="644"/>
        <v/>
      </c>
      <c r="Y1176" s="22" t="str">
        <f t="shared" si="645"/>
        <v/>
      </c>
      <c r="Z1176" s="22" t="str">
        <f t="shared" si="646"/>
        <v/>
      </c>
      <c r="AA1176" s="22" t="str">
        <f t="shared" si="647"/>
        <v/>
      </c>
      <c r="AB1176" s="22">
        <f t="shared" si="648"/>
        <v>1</v>
      </c>
      <c r="AC1176" s="22">
        <f t="shared" si="649"/>
        <v>3</v>
      </c>
      <c r="AD1176" s="29">
        <f t="shared" si="650"/>
        <v>9.19</v>
      </c>
      <c r="AE1176" s="22">
        <f t="shared" si="651"/>
        <v>20</v>
      </c>
      <c r="AF1176" s="22">
        <f t="shared" si="652"/>
        <v>0</v>
      </c>
      <c r="AG1176" s="22">
        <f t="shared" si="653"/>
        <v>0</v>
      </c>
      <c r="AH1176" s="22">
        <f t="shared" si="654"/>
        <v>0</v>
      </c>
      <c r="AI1176" s="22">
        <f t="shared" si="655"/>
        <v>0</v>
      </c>
      <c r="AJ1176" s="31">
        <f t="shared" si="656"/>
        <v>15.2</v>
      </c>
      <c r="AK1176" s="22">
        <f t="shared" si="657"/>
        <v>15</v>
      </c>
      <c r="AL1176" s="22">
        <f t="shared" si="658"/>
        <v>23</v>
      </c>
      <c r="AM1176" s="22">
        <f t="shared" si="659"/>
        <v>16</v>
      </c>
      <c r="AN1176" s="22">
        <f t="shared" si="660"/>
        <v>20</v>
      </c>
      <c r="AO1176" s="22">
        <f t="shared" si="661"/>
        <v>15</v>
      </c>
      <c r="AP1176" s="22">
        <f t="shared" si="662"/>
        <v>7</v>
      </c>
      <c r="AQ1176" s="2">
        <f t="shared" si="663"/>
        <v>0.25900000000000001</v>
      </c>
    </row>
    <row r="1177" spans="1:43" x14ac:dyDescent="0.25">
      <c r="A1177" s="26" t="str">
        <f t="shared" si="664"/>
        <v/>
      </c>
      <c r="B1177" t="s">
        <v>7008</v>
      </c>
      <c r="C1177" t="s">
        <v>64</v>
      </c>
      <c r="D1177" t="s">
        <v>37</v>
      </c>
      <c r="E1177" t="s">
        <v>950</v>
      </c>
      <c r="F1177">
        <v>2026</v>
      </c>
      <c r="G1177" t="s">
        <v>5657</v>
      </c>
      <c r="H1177" s="4">
        <v>46168</v>
      </c>
      <c r="I1177" s="4" t="str">
        <f t="shared" si="630"/>
        <v>Atlantic Sun</v>
      </c>
      <c r="J1177" s="2" t="str">
        <f t="shared" si="631"/>
        <v/>
      </c>
      <c r="K1177" s="2" t="str">
        <f t="shared" si="632"/>
        <v/>
      </c>
      <c r="L1177" s="2" t="str">
        <f t="shared" si="633"/>
        <v/>
      </c>
      <c r="M1177" s="2" t="str">
        <f t="shared" si="634"/>
        <v/>
      </c>
      <c r="N1177" s="22" t="str" cm="1">
        <f t="array" ref="N1177">IFERROR(INDEX(Stats_Hit_GP,MATCH($B1177,Stats_Hit_Player,0)),"")</f>
        <v/>
      </c>
      <c r="O1177" s="22" t="str">
        <f t="shared" si="635"/>
        <v/>
      </c>
      <c r="P1177" s="22" t="str">
        <f t="shared" si="636"/>
        <v/>
      </c>
      <c r="Q1177" s="22" t="str">
        <f t="shared" si="637"/>
        <v/>
      </c>
      <c r="R1177" s="22" t="str">
        <f t="shared" si="638"/>
        <v/>
      </c>
      <c r="S1177" s="22" t="str">
        <f t="shared" si="639"/>
        <v/>
      </c>
      <c r="T1177" s="22" t="str">
        <f t="shared" si="640"/>
        <v/>
      </c>
      <c r="U1177" s="22" t="str">
        <f t="shared" si="641"/>
        <v/>
      </c>
      <c r="V1177" s="22" t="str">
        <f t="shared" si="642"/>
        <v/>
      </c>
      <c r="W1177" s="22" t="str">
        <f t="shared" si="643"/>
        <v/>
      </c>
      <c r="X1177" s="22" t="str">
        <f t="shared" si="644"/>
        <v/>
      </c>
      <c r="Y1177" s="22" t="str">
        <f t="shared" si="645"/>
        <v/>
      </c>
      <c r="Z1177" s="22" t="str">
        <f t="shared" si="646"/>
        <v/>
      </c>
      <c r="AA1177" s="22" t="str">
        <f t="shared" si="647"/>
        <v/>
      </c>
      <c r="AB1177" s="22" t="str">
        <f t="shared" si="648"/>
        <v/>
      </c>
      <c r="AC1177" s="22" t="str">
        <f t="shared" si="649"/>
        <v/>
      </c>
      <c r="AD1177" s="29" t="str">
        <f t="shared" si="650"/>
        <v/>
      </c>
      <c r="AE1177" s="22" t="str">
        <f t="shared" si="651"/>
        <v/>
      </c>
      <c r="AF1177" s="22" t="str">
        <f t="shared" si="652"/>
        <v/>
      </c>
      <c r="AG1177" s="22" t="str">
        <f t="shared" si="653"/>
        <v/>
      </c>
      <c r="AH1177" s="22" t="str">
        <f t="shared" si="654"/>
        <v/>
      </c>
      <c r="AI1177" s="22" t="str">
        <f t="shared" si="655"/>
        <v/>
      </c>
      <c r="AJ1177" s="31" t="str">
        <f t="shared" si="656"/>
        <v/>
      </c>
      <c r="AK1177" s="22" t="str">
        <f t="shared" si="657"/>
        <v/>
      </c>
      <c r="AL1177" s="22" t="str">
        <f t="shared" si="658"/>
        <v/>
      </c>
      <c r="AM1177" s="22" t="str">
        <f t="shared" si="659"/>
        <v/>
      </c>
      <c r="AN1177" s="22" t="str">
        <f t="shared" si="660"/>
        <v/>
      </c>
      <c r="AO1177" s="22" t="str">
        <f t="shared" si="661"/>
        <v/>
      </c>
      <c r="AP1177" s="22" t="str">
        <f t="shared" si="662"/>
        <v/>
      </c>
      <c r="AQ1177" s="2" t="str">
        <f t="shared" si="663"/>
        <v/>
      </c>
    </row>
    <row r="1178" spans="1:43" x14ac:dyDescent="0.25">
      <c r="A1178" s="26" t="str">
        <f t="shared" si="664"/>
        <v/>
      </c>
      <c r="B1178" t="s">
        <v>7009</v>
      </c>
      <c r="C1178" t="s">
        <v>64</v>
      </c>
      <c r="D1178" t="s">
        <v>37</v>
      </c>
      <c r="E1178" t="s">
        <v>1890</v>
      </c>
      <c r="F1178">
        <v>2026</v>
      </c>
      <c r="G1178" t="s">
        <v>5657</v>
      </c>
      <c r="H1178" s="4">
        <v>46168</v>
      </c>
      <c r="I1178" s="4" t="str">
        <f t="shared" si="630"/>
        <v>Big Ten</v>
      </c>
      <c r="J1178" s="2" t="str">
        <f t="shared" si="631"/>
        <v/>
      </c>
      <c r="K1178" s="2" t="str">
        <f t="shared" si="632"/>
        <v/>
      </c>
      <c r="L1178" s="2" t="str">
        <f t="shared" si="633"/>
        <v/>
      </c>
      <c r="M1178" s="2" t="str">
        <f t="shared" si="634"/>
        <v/>
      </c>
      <c r="N1178" s="22" t="str" cm="1">
        <f t="array" ref="N1178">IFERROR(INDEX(Stats_Hit_GP,MATCH($B1178,Stats_Hit_Player,0)),"")</f>
        <v/>
      </c>
      <c r="O1178" s="22" t="str">
        <f t="shared" si="635"/>
        <v/>
      </c>
      <c r="P1178" s="22" t="str">
        <f t="shared" si="636"/>
        <v/>
      </c>
      <c r="Q1178" s="22" t="str">
        <f t="shared" si="637"/>
        <v/>
      </c>
      <c r="R1178" s="22" t="str">
        <f t="shared" si="638"/>
        <v/>
      </c>
      <c r="S1178" s="22" t="str">
        <f t="shared" si="639"/>
        <v/>
      </c>
      <c r="T1178" s="22" t="str">
        <f t="shared" si="640"/>
        <v/>
      </c>
      <c r="U1178" s="22" t="str">
        <f t="shared" si="641"/>
        <v/>
      </c>
      <c r="V1178" s="22" t="str">
        <f t="shared" si="642"/>
        <v/>
      </c>
      <c r="W1178" s="22" t="str">
        <f t="shared" si="643"/>
        <v/>
      </c>
      <c r="X1178" s="22" t="str">
        <f t="shared" si="644"/>
        <v/>
      </c>
      <c r="Y1178" s="22" t="str">
        <f t="shared" si="645"/>
        <v/>
      </c>
      <c r="Z1178" s="22" t="str">
        <f t="shared" si="646"/>
        <v/>
      </c>
      <c r="AA1178" s="22" t="str">
        <f t="shared" si="647"/>
        <v/>
      </c>
      <c r="AB1178" s="22">
        <f t="shared" si="648"/>
        <v>0</v>
      </c>
      <c r="AC1178" s="22">
        <f t="shared" si="649"/>
        <v>1</v>
      </c>
      <c r="AD1178" s="29">
        <f t="shared" si="650"/>
        <v>15.26</v>
      </c>
      <c r="AE1178" s="22">
        <f t="shared" si="651"/>
        <v>13</v>
      </c>
      <c r="AF1178" s="22">
        <f t="shared" si="652"/>
        <v>3</v>
      </c>
      <c r="AG1178" s="22">
        <f t="shared" si="653"/>
        <v>0</v>
      </c>
      <c r="AH1178" s="22">
        <f t="shared" si="654"/>
        <v>0</v>
      </c>
      <c r="AI1178" s="22">
        <f t="shared" si="655"/>
        <v>0</v>
      </c>
      <c r="AJ1178" s="31">
        <f t="shared" si="656"/>
        <v>15.1</v>
      </c>
      <c r="AK1178" s="22">
        <f t="shared" si="657"/>
        <v>23</v>
      </c>
      <c r="AL1178" s="22">
        <f t="shared" si="658"/>
        <v>27</v>
      </c>
      <c r="AM1178" s="22">
        <f t="shared" si="659"/>
        <v>26</v>
      </c>
      <c r="AN1178" s="22">
        <f t="shared" si="660"/>
        <v>23</v>
      </c>
      <c r="AO1178" s="22">
        <f t="shared" si="661"/>
        <v>14</v>
      </c>
      <c r="AP1178" s="22">
        <f t="shared" si="662"/>
        <v>3</v>
      </c>
      <c r="AQ1178" s="2">
        <f t="shared" si="663"/>
        <v>0.35899999999999999</v>
      </c>
    </row>
    <row r="1179" spans="1:43" x14ac:dyDescent="0.25">
      <c r="A1179" s="26" t="str">
        <f t="shared" si="664"/>
        <v/>
      </c>
      <c r="B1179" t="s">
        <v>5619</v>
      </c>
      <c r="C1179" t="s">
        <v>44</v>
      </c>
      <c r="D1179" t="s">
        <v>37</v>
      </c>
      <c r="E1179" t="s">
        <v>5620</v>
      </c>
      <c r="F1179">
        <v>2026</v>
      </c>
      <c r="G1179" t="s">
        <v>5657</v>
      </c>
      <c r="H1179" s="4">
        <v>46168</v>
      </c>
      <c r="I1179" s="4" t="str">
        <f t="shared" si="630"/>
        <v>Western Athletic</v>
      </c>
      <c r="J1179" s="2">
        <f t="shared" si="631"/>
        <v>0.34699999999999998</v>
      </c>
      <c r="K1179" s="2">
        <f t="shared" si="632"/>
        <v>0.45</v>
      </c>
      <c r="L1179" s="2">
        <f t="shared" si="633"/>
        <v>0.54</v>
      </c>
      <c r="M1179" s="2">
        <f t="shared" si="634"/>
        <v>0.99</v>
      </c>
      <c r="N1179" s="22" cm="1">
        <f t="array" ref="N1179">IFERROR(INDEX(Stats_Hit_GP,MATCH($B1179,Stats_Hit_Player,0)),"")</f>
        <v>49</v>
      </c>
      <c r="O1179" s="22">
        <f t="shared" si="635"/>
        <v>243</v>
      </c>
      <c r="P1179" s="22">
        <f t="shared" si="636"/>
        <v>202</v>
      </c>
      <c r="Q1179" s="22">
        <f t="shared" si="637"/>
        <v>42</v>
      </c>
      <c r="R1179" s="22">
        <f t="shared" si="638"/>
        <v>70</v>
      </c>
      <c r="S1179" s="22">
        <f t="shared" si="639"/>
        <v>17</v>
      </c>
      <c r="T1179" s="22">
        <f t="shared" si="640"/>
        <v>2</v>
      </c>
      <c r="U1179" s="22">
        <f t="shared" si="641"/>
        <v>6</v>
      </c>
      <c r="V1179" s="22">
        <f t="shared" si="642"/>
        <v>33</v>
      </c>
      <c r="W1179" s="22">
        <f t="shared" si="643"/>
        <v>5</v>
      </c>
      <c r="X1179" s="22">
        <f t="shared" si="644"/>
        <v>34</v>
      </c>
      <c r="Y1179" s="22">
        <f t="shared" si="645"/>
        <v>23</v>
      </c>
      <c r="Z1179" s="22">
        <f t="shared" si="646"/>
        <v>4</v>
      </c>
      <c r="AA1179" s="22">
        <f t="shared" si="647"/>
        <v>0</v>
      </c>
      <c r="AB1179" s="22" t="str">
        <f t="shared" si="648"/>
        <v/>
      </c>
      <c r="AC1179" s="22" t="str">
        <f t="shared" si="649"/>
        <v/>
      </c>
      <c r="AD1179" s="29" t="str">
        <f t="shared" si="650"/>
        <v/>
      </c>
      <c r="AE1179" s="22" t="str">
        <f t="shared" si="651"/>
        <v/>
      </c>
      <c r="AF1179" s="22" t="str">
        <f t="shared" si="652"/>
        <v/>
      </c>
      <c r="AG1179" s="22" t="str">
        <f t="shared" si="653"/>
        <v/>
      </c>
      <c r="AH1179" s="22" t="str">
        <f t="shared" si="654"/>
        <v/>
      </c>
      <c r="AI1179" s="22" t="str">
        <f t="shared" si="655"/>
        <v/>
      </c>
      <c r="AJ1179" s="31" t="str">
        <f t="shared" si="656"/>
        <v/>
      </c>
      <c r="AK1179" s="22" t="str">
        <f t="shared" si="657"/>
        <v/>
      </c>
      <c r="AL1179" s="22" t="str">
        <f t="shared" si="658"/>
        <v/>
      </c>
      <c r="AM1179" s="22" t="str">
        <f t="shared" si="659"/>
        <v/>
      </c>
      <c r="AN1179" s="22" t="str">
        <f t="shared" si="660"/>
        <v/>
      </c>
      <c r="AO1179" s="22" t="str">
        <f t="shared" si="661"/>
        <v/>
      </c>
      <c r="AP1179" s="22" t="str">
        <f t="shared" si="662"/>
        <v/>
      </c>
      <c r="AQ1179" s="2" t="str">
        <f t="shared" si="663"/>
        <v/>
      </c>
    </row>
    <row r="1180" spans="1:43" x14ac:dyDescent="0.25">
      <c r="A1180" s="26" t="str">
        <f t="shared" si="664"/>
        <v/>
      </c>
      <c r="B1180" t="s">
        <v>2285</v>
      </c>
      <c r="C1180" t="s">
        <v>38</v>
      </c>
      <c r="D1180" t="s">
        <v>24</v>
      </c>
      <c r="E1180" t="s">
        <v>2270</v>
      </c>
      <c r="F1180">
        <v>2026</v>
      </c>
      <c r="G1180" t="s">
        <v>5657</v>
      </c>
      <c r="H1180" s="4">
        <v>46168</v>
      </c>
      <c r="I1180" s="4" t="str">
        <f t="shared" si="630"/>
        <v>Conference USA</v>
      </c>
      <c r="J1180" s="2">
        <f t="shared" si="631"/>
        <v>0</v>
      </c>
      <c r="K1180" s="2">
        <f t="shared" si="632"/>
        <v>0.2</v>
      </c>
      <c r="L1180" s="2">
        <f t="shared" si="633"/>
        <v>0</v>
      </c>
      <c r="M1180" s="2">
        <f t="shared" si="634"/>
        <v>0.2</v>
      </c>
      <c r="N1180" s="22" cm="1">
        <f t="array" ref="N1180">IFERROR(INDEX(Stats_Hit_GP,MATCH($B1180,Stats_Hit_Player,0)),"")</f>
        <v>2</v>
      </c>
      <c r="O1180" s="22">
        <f t="shared" si="635"/>
        <v>5</v>
      </c>
      <c r="P1180" s="22">
        <f t="shared" si="636"/>
        <v>4</v>
      </c>
      <c r="Q1180" s="22">
        <f t="shared" si="637"/>
        <v>0</v>
      </c>
      <c r="R1180" s="22">
        <f t="shared" si="638"/>
        <v>0</v>
      </c>
      <c r="S1180" s="22">
        <f t="shared" si="639"/>
        <v>0</v>
      </c>
      <c r="T1180" s="22">
        <f t="shared" si="640"/>
        <v>0</v>
      </c>
      <c r="U1180" s="22">
        <f t="shared" si="641"/>
        <v>0</v>
      </c>
      <c r="V1180" s="22">
        <f t="shared" si="642"/>
        <v>0</v>
      </c>
      <c r="W1180" s="22">
        <f t="shared" si="643"/>
        <v>1</v>
      </c>
      <c r="X1180" s="22">
        <f t="shared" si="644"/>
        <v>0</v>
      </c>
      <c r="Y1180" s="22">
        <f t="shared" si="645"/>
        <v>2</v>
      </c>
      <c r="Z1180" s="22">
        <f t="shared" si="646"/>
        <v>0</v>
      </c>
      <c r="AA1180" s="22">
        <f t="shared" si="647"/>
        <v>0</v>
      </c>
      <c r="AB1180" s="22" t="str">
        <f t="shared" si="648"/>
        <v/>
      </c>
      <c r="AC1180" s="22" t="str">
        <f t="shared" si="649"/>
        <v/>
      </c>
      <c r="AD1180" s="29" t="str">
        <f t="shared" si="650"/>
        <v/>
      </c>
      <c r="AE1180" s="22" t="str">
        <f t="shared" si="651"/>
        <v/>
      </c>
      <c r="AF1180" s="22" t="str">
        <f t="shared" si="652"/>
        <v/>
      </c>
      <c r="AG1180" s="22" t="str">
        <f t="shared" si="653"/>
        <v/>
      </c>
      <c r="AH1180" s="22" t="str">
        <f t="shared" si="654"/>
        <v/>
      </c>
      <c r="AI1180" s="22" t="str">
        <f t="shared" si="655"/>
        <v/>
      </c>
      <c r="AJ1180" s="31" t="str">
        <f t="shared" si="656"/>
        <v/>
      </c>
      <c r="AK1180" s="22" t="str">
        <f t="shared" si="657"/>
        <v/>
      </c>
      <c r="AL1180" s="22" t="str">
        <f t="shared" si="658"/>
        <v/>
      </c>
      <c r="AM1180" s="22" t="str">
        <f t="shared" si="659"/>
        <v/>
      </c>
      <c r="AN1180" s="22" t="str">
        <f t="shared" si="660"/>
        <v/>
      </c>
      <c r="AO1180" s="22" t="str">
        <f t="shared" si="661"/>
        <v/>
      </c>
      <c r="AP1180" s="22" t="str">
        <f t="shared" si="662"/>
        <v/>
      </c>
      <c r="AQ1180" s="2" t="str">
        <f t="shared" si="663"/>
        <v/>
      </c>
    </row>
    <row r="1181" spans="1:43" x14ac:dyDescent="0.25">
      <c r="A1181" s="26" t="str">
        <f t="shared" si="664"/>
        <v/>
      </c>
      <c r="B1181" t="s">
        <v>7010</v>
      </c>
      <c r="C1181" t="s">
        <v>64</v>
      </c>
      <c r="D1181" t="s">
        <v>37</v>
      </c>
      <c r="E1181" t="s">
        <v>871</v>
      </c>
      <c r="F1181">
        <v>2026</v>
      </c>
      <c r="G1181" t="s">
        <v>5657</v>
      </c>
      <c r="H1181" s="4">
        <v>46168</v>
      </c>
      <c r="I1181" s="4" t="str">
        <f t="shared" si="630"/>
        <v>Atlantic Sun</v>
      </c>
      <c r="J1181" s="2" t="str">
        <f t="shared" si="631"/>
        <v/>
      </c>
      <c r="K1181" s="2" t="str">
        <f t="shared" si="632"/>
        <v/>
      </c>
      <c r="L1181" s="2" t="str">
        <f t="shared" si="633"/>
        <v/>
      </c>
      <c r="M1181" s="2" t="str">
        <f t="shared" si="634"/>
        <v/>
      </c>
      <c r="N1181" s="22" t="str" cm="1">
        <f t="array" ref="N1181">IFERROR(INDEX(Stats_Hit_GP,MATCH($B1181,Stats_Hit_Player,0)),"")</f>
        <v/>
      </c>
      <c r="O1181" s="22" t="str">
        <f t="shared" si="635"/>
        <v/>
      </c>
      <c r="P1181" s="22" t="str">
        <f t="shared" si="636"/>
        <v/>
      </c>
      <c r="Q1181" s="22" t="str">
        <f t="shared" si="637"/>
        <v/>
      </c>
      <c r="R1181" s="22" t="str">
        <f t="shared" si="638"/>
        <v/>
      </c>
      <c r="S1181" s="22" t="str">
        <f t="shared" si="639"/>
        <v/>
      </c>
      <c r="T1181" s="22" t="str">
        <f t="shared" si="640"/>
        <v/>
      </c>
      <c r="U1181" s="22" t="str">
        <f t="shared" si="641"/>
        <v/>
      </c>
      <c r="V1181" s="22" t="str">
        <f t="shared" si="642"/>
        <v/>
      </c>
      <c r="W1181" s="22" t="str">
        <f t="shared" si="643"/>
        <v/>
      </c>
      <c r="X1181" s="22" t="str">
        <f t="shared" si="644"/>
        <v/>
      </c>
      <c r="Y1181" s="22" t="str">
        <f t="shared" si="645"/>
        <v/>
      </c>
      <c r="Z1181" s="22" t="str">
        <f t="shared" si="646"/>
        <v/>
      </c>
      <c r="AA1181" s="22" t="str">
        <f t="shared" si="647"/>
        <v/>
      </c>
      <c r="AB1181" s="22">
        <f t="shared" si="648"/>
        <v>2</v>
      </c>
      <c r="AC1181" s="22">
        <f t="shared" si="649"/>
        <v>0</v>
      </c>
      <c r="AD1181" s="29">
        <f t="shared" si="650"/>
        <v>10.029999999999999</v>
      </c>
      <c r="AE1181" s="22">
        <f t="shared" si="651"/>
        <v>8</v>
      </c>
      <c r="AF1181" s="22">
        <f t="shared" si="652"/>
        <v>0</v>
      </c>
      <c r="AG1181" s="22">
        <f t="shared" si="653"/>
        <v>0</v>
      </c>
      <c r="AH1181" s="22">
        <f t="shared" si="654"/>
        <v>0</v>
      </c>
      <c r="AI1181" s="22">
        <f t="shared" si="655"/>
        <v>0</v>
      </c>
      <c r="AJ1181" s="31">
        <f t="shared" si="656"/>
        <v>11.2</v>
      </c>
      <c r="AK1181" s="22">
        <f t="shared" si="657"/>
        <v>13</v>
      </c>
      <c r="AL1181" s="22">
        <f t="shared" si="658"/>
        <v>13</v>
      </c>
      <c r="AM1181" s="22">
        <f t="shared" si="659"/>
        <v>13</v>
      </c>
      <c r="AN1181" s="22">
        <f t="shared" si="660"/>
        <v>12</v>
      </c>
      <c r="AO1181" s="22">
        <f t="shared" si="661"/>
        <v>14</v>
      </c>
      <c r="AP1181" s="22">
        <f t="shared" si="662"/>
        <v>2</v>
      </c>
      <c r="AQ1181" s="2">
        <f t="shared" si="663"/>
        <v>0.28899999999999998</v>
      </c>
    </row>
    <row r="1182" spans="1:43" x14ac:dyDescent="0.25">
      <c r="A1182" s="26" t="str">
        <f t="shared" si="664"/>
        <v/>
      </c>
      <c r="B1182" t="s">
        <v>7011</v>
      </c>
      <c r="C1182" t="s">
        <v>64</v>
      </c>
      <c r="D1182" t="s">
        <v>37</v>
      </c>
      <c r="E1182" t="s">
        <v>1928</v>
      </c>
      <c r="F1182">
        <v>2026</v>
      </c>
      <c r="G1182" t="s">
        <v>5657</v>
      </c>
      <c r="H1182" s="4">
        <v>46168</v>
      </c>
      <c r="I1182" s="4" t="str">
        <f t="shared" si="630"/>
        <v>Big Ten</v>
      </c>
      <c r="J1182" s="2" t="str">
        <f t="shared" si="631"/>
        <v/>
      </c>
      <c r="K1182" s="2" t="str">
        <f t="shared" si="632"/>
        <v/>
      </c>
      <c r="L1182" s="2" t="str">
        <f t="shared" si="633"/>
        <v/>
      </c>
      <c r="M1182" s="2" t="str">
        <f t="shared" si="634"/>
        <v/>
      </c>
      <c r="N1182" s="22" t="str" cm="1">
        <f t="array" ref="N1182">IFERROR(INDEX(Stats_Hit_GP,MATCH($B1182,Stats_Hit_Player,0)),"")</f>
        <v/>
      </c>
      <c r="O1182" s="22" t="str">
        <f t="shared" si="635"/>
        <v/>
      </c>
      <c r="P1182" s="22" t="str">
        <f t="shared" si="636"/>
        <v/>
      </c>
      <c r="Q1182" s="22" t="str">
        <f t="shared" si="637"/>
        <v/>
      </c>
      <c r="R1182" s="22" t="str">
        <f t="shared" si="638"/>
        <v/>
      </c>
      <c r="S1182" s="22" t="str">
        <f t="shared" si="639"/>
        <v/>
      </c>
      <c r="T1182" s="22" t="str">
        <f t="shared" si="640"/>
        <v/>
      </c>
      <c r="U1182" s="22" t="str">
        <f t="shared" si="641"/>
        <v/>
      </c>
      <c r="V1182" s="22" t="str">
        <f t="shared" si="642"/>
        <v/>
      </c>
      <c r="W1182" s="22" t="str">
        <f t="shared" si="643"/>
        <v/>
      </c>
      <c r="X1182" s="22" t="str">
        <f t="shared" si="644"/>
        <v/>
      </c>
      <c r="Y1182" s="22" t="str">
        <f t="shared" si="645"/>
        <v/>
      </c>
      <c r="Z1182" s="22" t="str">
        <f t="shared" si="646"/>
        <v/>
      </c>
      <c r="AA1182" s="22" t="str">
        <f t="shared" si="647"/>
        <v/>
      </c>
      <c r="AB1182" s="22">
        <f t="shared" si="648"/>
        <v>0</v>
      </c>
      <c r="AC1182" s="22">
        <f t="shared" si="649"/>
        <v>2</v>
      </c>
      <c r="AD1182" s="29">
        <f t="shared" si="650"/>
        <v>8.36</v>
      </c>
      <c r="AE1182" s="22">
        <f t="shared" si="651"/>
        <v>14</v>
      </c>
      <c r="AF1182" s="22">
        <f t="shared" si="652"/>
        <v>2</v>
      </c>
      <c r="AG1182" s="22">
        <f t="shared" si="653"/>
        <v>0</v>
      </c>
      <c r="AH1182" s="22">
        <f t="shared" si="654"/>
        <v>0</v>
      </c>
      <c r="AI1182" s="22">
        <f t="shared" si="655"/>
        <v>0</v>
      </c>
      <c r="AJ1182" s="31">
        <f t="shared" si="656"/>
        <v>28</v>
      </c>
      <c r="AK1182" s="22">
        <f t="shared" si="657"/>
        <v>38</v>
      </c>
      <c r="AL1182" s="22">
        <f t="shared" si="658"/>
        <v>28</v>
      </c>
      <c r="AM1182" s="22">
        <f t="shared" si="659"/>
        <v>26</v>
      </c>
      <c r="AN1182" s="22">
        <f t="shared" si="660"/>
        <v>17</v>
      </c>
      <c r="AO1182" s="22">
        <f t="shared" si="661"/>
        <v>22</v>
      </c>
      <c r="AP1182" s="22">
        <f t="shared" si="662"/>
        <v>2</v>
      </c>
      <c r="AQ1182" s="2">
        <f t="shared" si="663"/>
        <v>0.35199999999999998</v>
      </c>
    </row>
    <row r="1183" spans="1:43" x14ac:dyDescent="0.25">
      <c r="A1183" s="26" t="str">
        <f t="shared" si="664"/>
        <v/>
      </c>
      <c r="B1183" t="s">
        <v>7012</v>
      </c>
      <c r="C1183" t="s">
        <v>64</v>
      </c>
      <c r="D1183" t="s">
        <v>24</v>
      </c>
      <c r="E1183" t="s">
        <v>1256</v>
      </c>
      <c r="F1183">
        <v>2026</v>
      </c>
      <c r="G1183" t="s">
        <v>5657</v>
      </c>
      <c r="H1183" s="4">
        <v>46168</v>
      </c>
      <c r="I1183" s="4" t="str">
        <f t="shared" si="630"/>
        <v>Big 12</v>
      </c>
      <c r="J1183" s="2" t="str">
        <f t="shared" si="631"/>
        <v/>
      </c>
      <c r="K1183" s="2" t="str">
        <f t="shared" si="632"/>
        <v/>
      </c>
      <c r="L1183" s="2" t="str">
        <f t="shared" si="633"/>
        <v/>
      </c>
      <c r="M1183" s="2" t="str">
        <f t="shared" si="634"/>
        <v/>
      </c>
      <c r="N1183" s="22" t="str" cm="1">
        <f t="array" ref="N1183">IFERROR(INDEX(Stats_Hit_GP,MATCH($B1183,Stats_Hit_Player,0)),"")</f>
        <v/>
      </c>
      <c r="O1183" s="22" t="str">
        <f t="shared" si="635"/>
        <v/>
      </c>
      <c r="P1183" s="22" t="str">
        <f t="shared" si="636"/>
        <v/>
      </c>
      <c r="Q1183" s="22" t="str">
        <f t="shared" si="637"/>
        <v/>
      </c>
      <c r="R1183" s="22" t="str">
        <f t="shared" si="638"/>
        <v/>
      </c>
      <c r="S1183" s="22" t="str">
        <f t="shared" si="639"/>
        <v/>
      </c>
      <c r="T1183" s="22" t="str">
        <f t="shared" si="640"/>
        <v/>
      </c>
      <c r="U1183" s="22" t="str">
        <f t="shared" si="641"/>
        <v/>
      </c>
      <c r="V1183" s="22" t="str">
        <f t="shared" si="642"/>
        <v/>
      </c>
      <c r="W1183" s="22" t="str">
        <f t="shared" si="643"/>
        <v/>
      </c>
      <c r="X1183" s="22" t="str">
        <f t="shared" si="644"/>
        <v/>
      </c>
      <c r="Y1183" s="22" t="str">
        <f t="shared" si="645"/>
        <v/>
      </c>
      <c r="Z1183" s="22" t="str">
        <f t="shared" si="646"/>
        <v/>
      </c>
      <c r="AA1183" s="22" t="str">
        <f t="shared" si="647"/>
        <v/>
      </c>
      <c r="AB1183" s="22">
        <f t="shared" si="648"/>
        <v>0</v>
      </c>
      <c r="AC1183" s="22">
        <f t="shared" si="649"/>
        <v>0</v>
      </c>
      <c r="AD1183" s="29">
        <f t="shared" si="650"/>
        <v>6.2</v>
      </c>
      <c r="AE1183" s="22">
        <f t="shared" si="651"/>
        <v>14</v>
      </c>
      <c r="AF1183" s="22">
        <f t="shared" si="652"/>
        <v>3</v>
      </c>
      <c r="AG1183" s="22">
        <f t="shared" si="653"/>
        <v>0</v>
      </c>
      <c r="AH1183" s="22">
        <f t="shared" si="654"/>
        <v>0</v>
      </c>
      <c r="AI1183" s="22">
        <f t="shared" si="655"/>
        <v>2</v>
      </c>
      <c r="AJ1183" s="31">
        <f t="shared" si="656"/>
        <v>24.2</v>
      </c>
      <c r="AK1183" s="22">
        <f t="shared" si="657"/>
        <v>37</v>
      </c>
      <c r="AL1183" s="22">
        <f t="shared" si="658"/>
        <v>19</v>
      </c>
      <c r="AM1183" s="22">
        <f t="shared" si="659"/>
        <v>17</v>
      </c>
      <c r="AN1183" s="22">
        <f t="shared" si="660"/>
        <v>10</v>
      </c>
      <c r="AO1183" s="22">
        <f t="shared" si="661"/>
        <v>23</v>
      </c>
      <c r="AP1183" s="22">
        <f t="shared" si="662"/>
        <v>2</v>
      </c>
      <c r="AQ1183" s="2">
        <f t="shared" si="663"/>
        <v>0.34899999999999998</v>
      </c>
    </row>
    <row r="1184" spans="1:43" x14ac:dyDescent="0.25">
      <c r="A1184" s="26" t="str">
        <f t="shared" si="664"/>
        <v/>
      </c>
      <c r="B1184" t="s">
        <v>1818</v>
      </c>
      <c r="C1184" t="s">
        <v>38</v>
      </c>
      <c r="D1184" t="s">
        <v>37</v>
      </c>
      <c r="E1184" t="s">
        <v>1806</v>
      </c>
      <c r="F1184">
        <v>2026</v>
      </c>
      <c r="G1184" t="s">
        <v>5657</v>
      </c>
      <c r="H1184" s="4">
        <v>46168</v>
      </c>
      <c r="I1184" s="4" t="str">
        <f t="shared" si="630"/>
        <v>Big Ten</v>
      </c>
      <c r="J1184" s="2">
        <f t="shared" si="631"/>
        <v>0.15</v>
      </c>
      <c r="K1184" s="2">
        <f t="shared" si="632"/>
        <v>0.32700000000000001</v>
      </c>
      <c r="L1184" s="2">
        <f t="shared" si="633"/>
        <v>0.15</v>
      </c>
      <c r="M1184" s="2">
        <f t="shared" si="634"/>
        <v>0.47699999999999998</v>
      </c>
      <c r="N1184" s="22" cm="1">
        <f t="array" ref="N1184">IFERROR(INDEX(Stats_Hit_GP,MATCH($B1184,Stats_Hit_Player,0)),"")</f>
        <v>19</v>
      </c>
      <c r="O1184" s="22">
        <f t="shared" si="635"/>
        <v>52</v>
      </c>
      <c r="P1184" s="22">
        <f t="shared" si="636"/>
        <v>40</v>
      </c>
      <c r="Q1184" s="22">
        <f t="shared" si="637"/>
        <v>4</v>
      </c>
      <c r="R1184" s="22">
        <f t="shared" si="638"/>
        <v>6</v>
      </c>
      <c r="S1184" s="22">
        <f t="shared" si="639"/>
        <v>0</v>
      </c>
      <c r="T1184" s="22">
        <f t="shared" si="640"/>
        <v>0</v>
      </c>
      <c r="U1184" s="22">
        <f t="shared" si="641"/>
        <v>0</v>
      </c>
      <c r="V1184" s="22">
        <f t="shared" si="642"/>
        <v>3</v>
      </c>
      <c r="W1184" s="22">
        <f t="shared" si="643"/>
        <v>3</v>
      </c>
      <c r="X1184" s="22">
        <f t="shared" si="644"/>
        <v>8</v>
      </c>
      <c r="Y1184" s="22">
        <f t="shared" si="645"/>
        <v>7</v>
      </c>
      <c r="Z1184" s="22">
        <f t="shared" si="646"/>
        <v>1</v>
      </c>
      <c r="AA1184" s="22">
        <f t="shared" si="647"/>
        <v>1</v>
      </c>
      <c r="AB1184" s="22" t="str">
        <f t="shared" si="648"/>
        <v/>
      </c>
      <c r="AC1184" s="22" t="str">
        <f t="shared" si="649"/>
        <v/>
      </c>
      <c r="AD1184" s="29" t="str">
        <f t="shared" si="650"/>
        <v/>
      </c>
      <c r="AE1184" s="22" t="str">
        <f t="shared" si="651"/>
        <v/>
      </c>
      <c r="AF1184" s="22" t="str">
        <f t="shared" si="652"/>
        <v/>
      </c>
      <c r="AG1184" s="22" t="str">
        <f t="shared" si="653"/>
        <v/>
      </c>
      <c r="AH1184" s="22" t="str">
        <f t="shared" si="654"/>
        <v/>
      </c>
      <c r="AI1184" s="22" t="str">
        <f t="shared" si="655"/>
        <v/>
      </c>
      <c r="AJ1184" s="31" t="str">
        <f t="shared" si="656"/>
        <v/>
      </c>
      <c r="AK1184" s="22" t="str">
        <f t="shared" si="657"/>
        <v/>
      </c>
      <c r="AL1184" s="22" t="str">
        <f t="shared" si="658"/>
        <v/>
      </c>
      <c r="AM1184" s="22" t="str">
        <f t="shared" si="659"/>
        <v/>
      </c>
      <c r="AN1184" s="22" t="str">
        <f t="shared" si="660"/>
        <v/>
      </c>
      <c r="AO1184" s="22" t="str">
        <f t="shared" si="661"/>
        <v/>
      </c>
      <c r="AP1184" s="22" t="str">
        <f t="shared" si="662"/>
        <v/>
      </c>
      <c r="AQ1184" s="2" t="str">
        <f t="shared" si="663"/>
        <v/>
      </c>
    </row>
    <row r="1185" spans="1:43" x14ac:dyDescent="0.25">
      <c r="A1185" s="26" t="str">
        <f t="shared" si="664"/>
        <v/>
      </c>
      <c r="B1185" t="s">
        <v>1894</v>
      </c>
      <c r="C1185" t="s">
        <v>30</v>
      </c>
      <c r="D1185" t="s">
        <v>24</v>
      </c>
      <c r="E1185" t="s">
        <v>1890</v>
      </c>
      <c r="F1185">
        <v>2026</v>
      </c>
      <c r="G1185" t="s">
        <v>5657</v>
      </c>
      <c r="H1185" s="4">
        <v>46168</v>
      </c>
      <c r="I1185" s="4" t="str">
        <f t="shared" si="630"/>
        <v>Big Ten</v>
      </c>
      <c r="J1185" s="2">
        <f t="shared" si="631"/>
        <v>0.28299999999999997</v>
      </c>
      <c r="K1185" s="2">
        <f t="shared" si="632"/>
        <v>0.41399999999999998</v>
      </c>
      <c r="L1185" s="2">
        <f t="shared" si="633"/>
        <v>0.51900000000000002</v>
      </c>
      <c r="M1185" s="2">
        <f t="shared" si="634"/>
        <v>0.93200000000000005</v>
      </c>
      <c r="N1185" s="22" cm="1">
        <f t="array" ref="N1185">IFERROR(INDEX(Stats_Hit_GP,MATCH($B1185,Stats_Hit_Player,0)),"")</f>
        <v>51</v>
      </c>
      <c r="O1185" s="22">
        <f t="shared" si="635"/>
        <v>237</v>
      </c>
      <c r="P1185" s="22">
        <f t="shared" si="636"/>
        <v>187</v>
      </c>
      <c r="Q1185" s="22">
        <f t="shared" si="637"/>
        <v>50</v>
      </c>
      <c r="R1185" s="22">
        <f t="shared" si="638"/>
        <v>53</v>
      </c>
      <c r="S1185" s="22">
        <f t="shared" si="639"/>
        <v>8</v>
      </c>
      <c r="T1185" s="22">
        <f t="shared" si="640"/>
        <v>0</v>
      </c>
      <c r="U1185" s="22">
        <f t="shared" si="641"/>
        <v>12</v>
      </c>
      <c r="V1185" s="22">
        <f t="shared" si="642"/>
        <v>43</v>
      </c>
      <c r="W1185" s="22">
        <f t="shared" si="643"/>
        <v>9</v>
      </c>
      <c r="X1185" s="22">
        <f t="shared" si="644"/>
        <v>36</v>
      </c>
      <c r="Y1185" s="22">
        <f t="shared" si="645"/>
        <v>50</v>
      </c>
      <c r="Z1185" s="22">
        <f t="shared" si="646"/>
        <v>12</v>
      </c>
      <c r="AA1185" s="22">
        <f t="shared" si="647"/>
        <v>4</v>
      </c>
      <c r="AB1185" s="22" t="str">
        <f t="shared" si="648"/>
        <v/>
      </c>
      <c r="AC1185" s="22" t="str">
        <f t="shared" si="649"/>
        <v/>
      </c>
      <c r="AD1185" s="29" t="str">
        <f t="shared" si="650"/>
        <v/>
      </c>
      <c r="AE1185" s="22" t="str">
        <f t="shared" si="651"/>
        <v/>
      </c>
      <c r="AF1185" s="22" t="str">
        <f t="shared" si="652"/>
        <v/>
      </c>
      <c r="AG1185" s="22" t="str">
        <f t="shared" si="653"/>
        <v/>
      </c>
      <c r="AH1185" s="22" t="str">
        <f t="shared" si="654"/>
        <v/>
      </c>
      <c r="AI1185" s="22" t="str">
        <f t="shared" si="655"/>
        <v/>
      </c>
      <c r="AJ1185" s="31" t="str">
        <f t="shared" si="656"/>
        <v/>
      </c>
      <c r="AK1185" s="22" t="str">
        <f t="shared" si="657"/>
        <v/>
      </c>
      <c r="AL1185" s="22" t="str">
        <f t="shared" si="658"/>
        <v/>
      </c>
      <c r="AM1185" s="22" t="str">
        <f t="shared" si="659"/>
        <v/>
      </c>
      <c r="AN1185" s="22" t="str">
        <f t="shared" si="660"/>
        <v/>
      </c>
      <c r="AO1185" s="22" t="str">
        <f t="shared" si="661"/>
        <v/>
      </c>
      <c r="AP1185" s="22" t="str">
        <f t="shared" si="662"/>
        <v/>
      </c>
      <c r="AQ1185" s="2" t="str">
        <f t="shared" si="663"/>
        <v/>
      </c>
    </row>
    <row r="1186" spans="1:43" x14ac:dyDescent="0.25">
      <c r="A1186" s="26" t="str">
        <f t="shared" si="664"/>
        <v/>
      </c>
      <c r="B1186" t="s">
        <v>739</v>
      </c>
      <c r="C1186" t="s">
        <v>35</v>
      </c>
      <c r="D1186" t="s">
        <v>37</v>
      </c>
      <c r="E1186" t="s">
        <v>722</v>
      </c>
      <c r="F1186">
        <v>2026</v>
      </c>
      <c r="G1186" t="s">
        <v>5657</v>
      </c>
      <c r="H1186" s="4">
        <v>46168</v>
      </c>
      <c r="I1186" s="4" t="str">
        <f t="shared" si="630"/>
        <v>American Athletic</v>
      </c>
      <c r="J1186" s="2">
        <f t="shared" si="631"/>
        <v>0</v>
      </c>
      <c r="K1186" s="2">
        <f t="shared" si="632"/>
        <v>0.16700000000000001</v>
      </c>
      <c r="L1186" s="2">
        <f t="shared" si="633"/>
        <v>0</v>
      </c>
      <c r="M1186" s="2">
        <f t="shared" si="634"/>
        <v>0.16700000000000001</v>
      </c>
      <c r="N1186" s="22" cm="1">
        <f t="array" ref="N1186">IFERROR(INDEX(Stats_Hit_GP,MATCH($B1186,Stats_Hit_Player,0)),"")</f>
        <v>3</v>
      </c>
      <c r="O1186" s="22">
        <f t="shared" si="635"/>
        <v>6</v>
      </c>
      <c r="P1186" s="22">
        <f t="shared" si="636"/>
        <v>5</v>
      </c>
      <c r="Q1186" s="22">
        <f t="shared" si="637"/>
        <v>1</v>
      </c>
      <c r="R1186" s="22">
        <f t="shared" si="638"/>
        <v>0</v>
      </c>
      <c r="S1186" s="22">
        <f t="shared" si="639"/>
        <v>0</v>
      </c>
      <c r="T1186" s="22">
        <f t="shared" si="640"/>
        <v>0</v>
      </c>
      <c r="U1186" s="22">
        <f t="shared" si="641"/>
        <v>0</v>
      </c>
      <c r="V1186" s="22">
        <f t="shared" si="642"/>
        <v>1</v>
      </c>
      <c r="W1186" s="22">
        <f t="shared" si="643"/>
        <v>1</v>
      </c>
      <c r="X1186" s="22">
        <f t="shared" si="644"/>
        <v>0</v>
      </c>
      <c r="Y1186" s="22">
        <f t="shared" si="645"/>
        <v>5</v>
      </c>
      <c r="Z1186" s="22">
        <f t="shared" si="646"/>
        <v>0</v>
      </c>
      <c r="AA1186" s="22">
        <f t="shared" si="647"/>
        <v>0</v>
      </c>
      <c r="AB1186" s="22" t="str">
        <f t="shared" si="648"/>
        <v/>
      </c>
      <c r="AC1186" s="22" t="str">
        <f t="shared" si="649"/>
        <v/>
      </c>
      <c r="AD1186" s="29" t="str">
        <f t="shared" si="650"/>
        <v/>
      </c>
      <c r="AE1186" s="22" t="str">
        <f t="shared" si="651"/>
        <v/>
      </c>
      <c r="AF1186" s="22" t="str">
        <f t="shared" si="652"/>
        <v/>
      </c>
      <c r="AG1186" s="22" t="str">
        <f t="shared" si="653"/>
        <v/>
      </c>
      <c r="AH1186" s="22" t="str">
        <f t="shared" si="654"/>
        <v/>
      </c>
      <c r="AI1186" s="22" t="str">
        <f t="shared" si="655"/>
        <v/>
      </c>
      <c r="AJ1186" s="31" t="str">
        <f t="shared" si="656"/>
        <v/>
      </c>
      <c r="AK1186" s="22" t="str">
        <f t="shared" si="657"/>
        <v/>
      </c>
      <c r="AL1186" s="22" t="str">
        <f t="shared" si="658"/>
        <v/>
      </c>
      <c r="AM1186" s="22" t="str">
        <f t="shared" si="659"/>
        <v/>
      </c>
      <c r="AN1186" s="22" t="str">
        <f t="shared" si="660"/>
        <v/>
      </c>
      <c r="AO1186" s="22" t="str">
        <f t="shared" si="661"/>
        <v/>
      </c>
      <c r="AP1186" s="22" t="str">
        <f t="shared" si="662"/>
        <v/>
      </c>
      <c r="AQ1186" s="2" t="str">
        <f t="shared" si="663"/>
        <v/>
      </c>
    </row>
    <row r="1187" spans="1:43" x14ac:dyDescent="0.25">
      <c r="A1187" s="26" t="str">
        <f t="shared" si="664"/>
        <v/>
      </c>
      <c r="B1187" t="s">
        <v>3194</v>
      </c>
      <c r="C1187" t="s">
        <v>40</v>
      </c>
      <c r="D1187" t="s">
        <v>24</v>
      </c>
      <c r="E1187" t="s">
        <v>5737</v>
      </c>
      <c r="F1187">
        <v>2026</v>
      </c>
      <c r="G1187" t="s">
        <v>5657</v>
      </c>
      <c r="H1187" s="4">
        <v>46168</v>
      </c>
      <c r="I1187" s="4" t="str">
        <f t="shared" si="630"/>
        <v/>
      </c>
      <c r="J1187" s="2" t="str">
        <f t="shared" si="631"/>
        <v/>
      </c>
      <c r="K1187" s="2" t="str">
        <f t="shared" si="632"/>
        <v/>
      </c>
      <c r="L1187" s="2" t="str">
        <f t="shared" si="633"/>
        <v/>
      </c>
      <c r="M1187" s="2" t="str">
        <f t="shared" si="634"/>
        <v/>
      </c>
      <c r="N1187" s="22" t="str" cm="1">
        <f t="array" ref="N1187">IFERROR(INDEX(Stats_Hit_GP,MATCH($B1187,Stats_Hit_Player,0)),"")</f>
        <v/>
      </c>
      <c r="O1187" s="22" t="str">
        <f t="shared" si="635"/>
        <v/>
      </c>
      <c r="P1187" s="22" t="str">
        <f t="shared" si="636"/>
        <v/>
      </c>
      <c r="Q1187" s="22" t="str">
        <f t="shared" si="637"/>
        <v/>
      </c>
      <c r="R1187" s="22" t="str">
        <f t="shared" si="638"/>
        <v/>
      </c>
      <c r="S1187" s="22" t="str">
        <f t="shared" si="639"/>
        <v/>
      </c>
      <c r="T1187" s="22" t="str">
        <f t="shared" si="640"/>
        <v/>
      </c>
      <c r="U1187" s="22" t="str">
        <f t="shared" si="641"/>
        <v/>
      </c>
      <c r="V1187" s="22" t="str">
        <f t="shared" si="642"/>
        <v/>
      </c>
      <c r="W1187" s="22" t="str">
        <f t="shared" si="643"/>
        <v/>
      </c>
      <c r="X1187" s="22" t="str">
        <f t="shared" si="644"/>
        <v/>
      </c>
      <c r="Y1187" s="22" t="str">
        <f t="shared" si="645"/>
        <v/>
      </c>
      <c r="Z1187" s="22" t="str">
        <f t="shared" si="646"/>
        <v/>
      </c>
      <c r="AA1187" s="22" t="str">
        <f t="shared" si="647"/>
        <v/>
      </c>
      <c r="AB1187" s="22" t="str">
        <f t="shared" si="648"/>
        <v/>
      </c>
      <c r="AC1187" s="22" t="str">
        <f t="shared" si="649"/>
        <v/>
      </c>
      <c r="AD1187" s="29" t="str">
        <f t="shared" si="650"/>
        <v/>
      </c>
      <c r="AE1187" s="22" t="str">
        <f t="shared" si="651"/>
        <v/>
      </c>
      <c r="AF1187" s="22" t="str">
        <f t="shared" si="652"/>
        <v/>
      </c>
      <c r="AG1187" s="22" t="str">
        <f t="shared" si="653"/>
        <v/>
      </c>
      <c r="AH1187" s="22" t="str">
        <f t="shared" si="654"/>
        <v/>
      </c>
      <c r="AI1187" s="22" t="str">
        <f t="shared" si="655"/>
        <v/>
      </c>
      <c r="AJ1187" s="31" t="str">
        <f t="shared" si="656"/>
        <v/>
      </c>
      <c r="AK1187" s="22" t="str">
        <f t="shared" si="657"/>
        <v/>
      </c>
      <c r="AL1187" s="22" t="str">
        <f t="shared" si="658"/>
        <v/>
      </c>
      <c r="AM1187" s="22" t="str">
        <f t="shared" si="659"/>
        <v/>
      </c>
      <c r="AN1187" s="22" t="str">
        <f t="shared" si="660"/>
        <v/>
      </c>
      <c r="AO1187" s="22" t="str">
        <f t="shared" si="661"/>
        <v/>
      </c>
      <c r="AP1187" s="22" t="str">
        <f t="shared" si="662"/>
        <v/>
      </c>
      <c r="AQ1187" s="2" t="str">
        <f t="shared" si="663"/>
        <v/>
      </c>
    </row>
    <row r="1188" spans="1:43" x14ac:dyDescent="0.25">
      <c r="A1188" s="26" t="str">
        <f t="shared" si="664"/>
        <v/>
      </c>
      <c r="B1188" t="s">
        <v>1620</v>
      </c>
      <c r="C1188" t="s">
        <v>42</v>
      </c>
      <c r="D1188" t="s">
        <v>37</v>
      </c>
      <c r="E1188" t="s">
        <v>1602</v>
      </c>
      <c r="F1188">
        <v>2026</v>
      </c>
      <c r="G1188" t="s">
        <v>5657</v>
      </c>
      <c r="H1188" s="4">
        <v>46168</v>
      </c>
      <c r="I1188" s="4" t="str">
        <f t="shared" si="630"/>
        <v>Big South</v>
      </c>
      <c r="J1188" s="2">
        <f t="shared" si="631"/>
        <v>9.0999999999999998E-2</v>
      </c>
      <c r="K1188" s="2">
        <f t="shared" si="632"/>
        <v>0.28599999999999998</v>
      </c>
      <c r="L1188" s="2">
        <f t="shared" si="633"/>
        <v>9.0999999999999998E-2</v>
      </c>
      <c r="M1188" s="2">
        <f t="shared" si="634"/>
        <v>0.377</v>
      </c>
      <c r="N1188" s="22" cm="1">
        <f t="array" ref="N1188">IFERROR(INDEX(Stats_Hit_GP,MATCH($B1188,Stats_Hit_Player,0)),"")</f>
        <v>8</v>
      </c>
      <c r="O1188" s="22">
        <f t="shared" si="635"/>
        <v>14</v>
      </c>
      <c r="P1188" s="22">
        <f t="shared" si="636"/>
        <v>11</v>
      </c>
      <c r="Q1188" s="22">
        <f t="shared" si="637"/>
        <v>3</v>
      </c>
      <c r="R1188" s="22">
        <f t="shared" si="638"/>
        <v>1</v>
      </c>
      <c r="S1188" s="22">
        <f t="shared" si="639"/>
        <v>0</v>
      </c>
      <c r="T1188" s="22">
        <f t="shared" si="640"/>
        <v>0</v>
      </c>
      <c r="U1188" s="22">
        <f t="shared" si="641"/>
        <v>0</v>
      </c>
      <c r="V1188" s="22">
        <f t="shared" si="642"/>
        <v>1</v>
      </c>
      <c r="W1188" s="22">
        <f t="shared" si="643"/>
        <v>0</v>
      </c>
      <c r="X1188" s="22">
        <f t="shared" si="644"/>
        <v>3</v>
      </c>
      <c r="Y1188" s="22">
        <f t="shared" si="645"/>
        <v>4</v>
      </c>
      <c r="Z1188" s="22">
        <f t="shared" si="646"/>
        <v>0</v>
      </c>
      <c r="AA1188" s="22">
        <f t="shared" si="647"/>
        <v>0</v>
      </c>
      <c r="AB1188" s="22" t="str">
        <f t="shared" si="648"/>
        <v/>
      </c>
      <c r="AC1188" s="22" t="str">
        <f t="shared" si="649"/>
        <v/>
      </c>
      <c r="AD1188" s="29" t="str">
        <f t="shared" si="650"/>
        <v/>
      </c>
      <c r="AE1188" s="22" t="str">
        <f t="shared" si="651"/>
        <v/>
      </c>
      <c r="AF1188" s="22" t="str">
        <f t="shared" si="652"/>
        <v/>
      </c>
      <c r="AG1188" s="22" t="str">
        <f t="shared" si="653"/>
        <v/>
      </c>
      <c r="AH1188" s="22" t="str">
        <f t="shared" si="654"/>
        <v/>
      </c>
      <c r="AI1188" s="22" t="str">
        <f t="shared" si="655"/>
        <v/>
      </c>
      <c r="AJ1188" s="31" t="str">
        <f t="shared" si="656"/>
        <v/>
      </c>
      <c r="AK1188" s="22" t="str">
        <f t="shared" si="657"/>
        <v/>
      </c>
      <c r="AL1188" s="22" t="str">
        <f t="shared" si="658"/>
        <v/>
      </c>
      <c r="AM1188" s="22" t="str">
        <f t="shared" si="659"/>
        <v/>
      </c>
      <c r="AN1188" s="22" t="str">
        <f t="shared" si="660"/>
        <v/>
      </c>
      <c r="AO1188" s="22" t="str">
        <f t="shared" si="661"/>
        <v/>
      </c>
      <c r="AP1188" s="22" t="str">
        <f t="shared" si="662"/>
        <v/>
      </c>
      <c r="AQ1188" s="2" t="str">
        <f t="shared" si="663"/>
        <v/>
      </c>
    </row>
    <row r="1189" spans="1:43" x14ac:dyDescent="0.25">
      <c r="A1189" s="26" t="str">
        <f t="shared" si="664"/>
        <v/>
      </c>
      <c r="B1189" t="s">
        <v>7013</v>
      </c>
      <c r="C1189" t="s">
        <v>64</v>
      </c>
      <c r="D1189" t="s">
        <v>24</v>
      </c>
      <c r="E1189" t="s">
        <v>648</v>
      </c>
      <c r="F1189">
        <v>2026</v>
      </c>
      <c r="G1189" t="s">
        <v>5657</v>
      </c>
      <c r="H1189" s="4">
        <v>46168</v>
      </c>
      <c r="I1189" s="4" t="str">
        <f t="shared" si="630"/>
        <v>America East</v>
      </c>
      <c r="J1189" s="2" t="str">
        <f t="shared" si="631"/>
        <v/>
      </c>
      <c r="K1189" s="2" t="str">
        <f t="shared" si="632"/>
        <v/>
      </c>
      <c r="L1189" s="2" t="str">
        <f t="shared" si="633"/>
        <v/>
      </c>
      <c r="M1189" s="2" t="str">
        <f t="shared" si="634"/>
        <v/>
      </c>
      <c r="N1189" s="22" t="str" cm="1">
        <f t="array" ref="N1189">IFERROR(INDEX(Stats_Hit_GP,MATCH($B1189,Stats_Hit_Player,0)),"")</f>
        <v/>
      </c>
      <c r="O1189" s="22" t="str">
        <f t="shared" si="635"/>
        <v/>
      </c>
      <c r="P1189" s="22" t="str">
        <f t="shared" si="636"/>
        <v/>
      </c>
      <c r="Q1189" s="22" t="str">
        <f t="shared" si="637"/>
        <v/>
      </c>
      <c r="R1189" s="22" t="str">
        <f t="shared" si="638"/>
        <v/>
      </c>
      <c r="S1189" s="22" t="str">
        <f t="shared" si="639"/>
        <v/>
      </c>
      <c r="T1189" s="22" t="str">
        <f t="shared" si="640"/>
        <v/>
      </c>
      <c r="U1189" s="22" t="str">
        <f t="shared" si="641"/>
        <v/>
      </c>
      <c r="V1189" s="22" t="str">
        <f t="shared" si="642"/>
        <v/>
      </c>
      <c r="W1189" s="22" t="str">
        <f t="shared" si="643"/>
        <v/>
      </c>
      <c r="X1189" s="22" t="str">
        <f t="shared" si="644"/>
        <v/>
      </c>
      <c r="Y1189" s="22" t="str">
        <f t="shared" si="645"/>
        <v/>
      </c>
      <c r="Z1189" s="22" t="str">
        <f t="shared" si="646"/>
        <v/>
      </c>
      <c r="AA1189" s="22" t="str">
        <f t="shared" si="647"/>
        <v/>
      </c>
      <c r="AB1189" s="22">
        <f t="shared" si="648"/>
        <v>1</v>
      </c>
      <c r="AC1189" s="22">
        <f t="shared" si="649"/>
        <v>1</v>
      </c>
      <c r="AD1189" s="29">
        <f t="shared" si="650"/>
        <v>8.44</v>
      </c>
      <c r="AE1189" s="22">
        <f t="shared" si="651"/>
        <v>15</v>
      </c>
      <c r="AF1189" s="22">
        <f t="shared" si="652"/>
        <v>0</v>
      </c>
      <c r="AG1189" s="22">
        <f t="shared" si="653"/>
        <v>0</v>
      </c>
      <c r="AH1189" s="22">
        <f t="shared" si="654"/>
        <v>0</v>
      </c>
      <c r="AI1189" s="22">
        <f t="shared" si="655"/>
        <v>1</v>
      </c>
      <c r="AJ1189" s="31">
        <f t="shared" si="656"/>
        <v>21.1</v>
      </c>
      <c r="AK1189" s="22">
        <f t="shared" si="657"/>
        <v>29</v>
      </c>
      <c r="AL1189" s="22">
        <f t="shared" si="658"/>
        <v>24</v>
      </c>
      <c r="AM1189" s="22">
        <f t="shared" si="659"/>
        <v>20</v>
      </c>
      <c r="AN1189" s="22">
        <f t="shared" si="660"/>
        <v>13</v>
      </c>
      <c r="AO1189" s="22">
        <f t="shared" si="661"/>
        <v>11</v>
      </c>
      <c r="AP1189" s="22">
        <f t="shared" si="662"/>
        <v>5</v>
      </c>
      <c r="AQ1189" s="2">
        <f t="shared" si="663"/>
        <v>0.33</v>
      </c>
    </row>
    <row r="1190" spans="1:43" x14ac:dyDescent="0.25">
      <c r="A1190" s="26" t="str">
        <f t="shared" si="664"/>
        <v/>
      </c>
      <c r="B1190" t="s">
        <v>1270</v>
      </c>
      <c r="C1190" t="s">
        <v>40</v>
      </c>
      <c r="D1190" t="s">
        <v>37</v>
      </c>
      <c r="E1190" t="s">
        <v>1256</v>
      </c>
      <c r="F1190">
        <v>2026</v>
      </c>
      <c r="G1190" t="s">
        <v>5657</v>
      </c>
      <c r="H1190" s="4">
        <v>46168</v>
      </c>
      <c r="I1190" s="4" t="str">
        <f t="shared" si="630"/>
        <v>Big 12</v>
      </c>
      <c r="J1190" s="2">
        <f t="shared" si="631"/>
        <v>0</v>
      </c>
      <c r="K1190" s="2">
        <f t="shared" si="632"/>
        <v>1</v>
      </c>
      <c r="L1190" s="2">
        <f t="shared" si="633"/>
        <v>0</v>
      </c>
      <c r="M1190" s="2">
        <f t="shared" si="634"/>
        <v>0</v>
      </c>
      <c r="N1190" s="22" cm="1">
        <f t="array" ref="N1190">IFERROR(INDEX(Stats_Hit_GP,MATCH($B1190,Stats_Hit_Player,0)),"")</f>
        <v>1</v>
      </c>
      <c r="O1190" s="22">
        <f t="shared" si="635"/>
        <v>1</v>
      </c>
      <c r="P1190" s="22">
        <f t="shared" si="636"/>
        <v>0</v>
      </c>
      <c r="Q1190" s="22">
        <f t="shared" si="637"/>
        <v>3</v>
      </c>
      <c r="R1190" s="22">
        <f t="shared" si="638"/>
        <v>0</v>
      </c>
      <c r="S1190" s="22">
        <f t="shared" si="639"/>
        <v>0</v>
      </c>
      <c r="T1190" s="22">
        <f t="shared" si="640"/>
        <v>0</v>
      </c>
      <c r="U1190" s="22">
        <f t="shared" si="641"/>
        <v>0</v>
      </c>
      <c r="V1190" s="22">
        <f t="shared" si="642"/>
        <v>0</v>
      </c>
      <c r="W1190" s="22">
        <f t="shared" si="643"/>
        <v>1</v>
      </c>
      <c r="X1190" s="22">
        <f t="shared" si="644"/>
        <v>0</v>
      </c>
      <c r="Y1190" s="22">
        <f t="shared" si="645"/>
        <v>0</v>
      </c>
      <c r="Z1190" s="22">
        <f t="shared" si="646"/>
        <v>2</v>
      </c>
      <c r="AA1190" s="22">
        <f t="shared" si="647"/>
        <v>1</v>
      </c>
      <c r="AB1190" s="22" t="str">
        <f t="shared" si="648"/>
        <v/>
      </c>
      <c r="AC1190" s="22" t="str">
        <f t="shared" si="649"/>
        <v/>
      </c>
      <c r="AD1190" s="29" t="str">
        <f t="shared" si="650"/>
        <v/>
      </c>
      <c r="AE1190" s="22" t="str">
        <f t="shared" si="651"/>
        <v/>
      </c>
      <c r="AF1190" s="22" t="str">
        <f t="shared" si="652"/>
        <v/>
      </c>
      <c r="AG1190" s="22" t="str">
        <f t="shared" si="653"/>
        <v/>
      </c>
      <c r="AH1190" s="22" t="str">
        <f t="shared" si="654"/>
        <v/>
      </c>
      <c r="AI1190" s="22" t="str">
        <f t="shared" si="655"/>
        <v/>
      </c>
      <c r="AJ1190" s="31" t="str">
        <f t="shared" si="656"/>
        <v/>
      </c>
      <c r="AK1190" s="22" t="str">
        <f t="shared" si="657"/>
        <v/>
      </c>
      <c r="AL1190" s="22" t="str">
        <f t="shared" si="658"/>
        <v/>
      </c>
      <c r="AM1190" s="22" t="str">
        <f t="shared" si="659"/>
        <v/>
      </c>
      <c r="AN1190" s="22" t="str">
        <f t="shared" si="660"/>
        <v/>
      </c>
      <c r="AO1190" s="22" t="str">
        <f t="shared" si="661"/>
        <v/>
      </c>
      <c r="AP1190" s="22" t="str">
        <f t="shared" si="662"/>
        <v/>
      </c>
      <c r="AQ1190" s="2" t="str">
        <f t="shared" si="663"/>
        <v/>
      </c>
    </row>
    <row r="1191" spans="1:43" x14ac:dyDescent="0.25">
      <c r="A1191" s="26" t="str">
        <f t="shared" si="664"/>
        <v/>
      </c>
      <c r="B1191" t="s">
        <v>7014</v>
      </c>
      <c r="C1191" t="s">
        <v>64</v>
      </c>
      <c r="D1191" t="s">
        <v>37</v>
      </c>
      <c r="E1191" t="s">
        <v>3870</v>
      </c>
      <c r="F1191">
        <v>2026</v>
      </c>
      <c r="G1191" t="s">
        <v>5657</v>
      </c>
      <c r="H1191" s="4">
        <v>46168</v>
      </c>
      <c r="I1191" s="4" t="str">
        <f t="shared" si="630"/>
        <v>Ohio Valley</v>
      </c>
      <c r="J1191" s="2" t="str">
        <f t="shared" si="631"/>
        <v/>
      </c>
      <c r="K1191" s="2" t="str">
        <f t="shared" si="632"/>
        <v/>
      </c>
      <c r="L1191" s="2" t="str">
        <f t="shared" si="633"/>
        <v/>
      </c>
      <c r="M1191" s="2" t="str">
        <f t="shared" si="634"/>
        <v/>
      </c>
      <c r="N1191" s="22" t="str" cm="1">
        <f t="array" ref="N1191">IFERROR(INDEX(Stats_Hit_GP,MATCH($B1191,Stats_Hit_Player,0)),"")</f>
        <v/>
      </c>
      <c r="O1191" s="22" t="str">
        <f t="shared" si="635"/>
        <v/>
      </c>
      <c r="P1191" s="22" t="str">
        <f t="shared" si="636"/>
        <v/>
      </c>
      <c r="Q1191" s="22" t="str">
        <f t="shared" si="637"/>
        <v/>
      </c>
      <c r="R1191" s="22" t="str">
        <f t="shared" si="638"/>
        <v/>
      </c>
      <c r="S1191" s="22" t="str">
        <f t="shared" si="639"/>
        <v/>
      </c>
      <c r="T1191" s="22" t="str">
        <f t="shared" si="640"/>
        <v/>
      </c>
      <c r="U1191" s="22" t="str">
        <f t="shared" si="641"/>
        <v/>
      </c>
      <c r="V1191" s="22" t="str">
        <f t="shared" si="642"/>
        <v/>
      </c>
      <c r="W1191" s="22" t="str">
        <f t="shared" si="643"/>
        <v/>
      </c>
      <c r="X1191" s="22" t="str">
        <f t="shared" si="644"/>
        <v/>
      </c>
      <c r="Y1191" s="22" t="str">
        <f t="shared" si="645"/>
        <v/>
      </c>
      <c r="Z1191" s="22" t="str">
        <f t="shared" si="646"/>
        <v/>
      </c>
      <c r="AA1191" s="22" t="str">
        <f t="shared" si="647"/>
        <v/>
      </c>
      <c r="AB1191" s="22">
        <f t="shared" si="648"/>
        <v>0</v>
      </c>
      <c r="AC1191" s="22">
        <f t="shared" si="649"/>
        <v>0</v>
      </c>
      <c r="AD1191" s="29">
        <f t="shared" si="650"/>
        <v>11.12</v>
      </c>
      <c r="AE1191" s="22">
        <f t="shared" si="651"/>
        <v>4</v>
      </c>
      <c r="AF1191" s="22">
        <f t="shared" si="652"/>
        <v>0</v>
      </c>
      <c r="AG1191" s="22">
        <f t="shared" si="653"/>
        <v>0</v>
      </c>
      <c r="AH1191" s="22">
        <f t="shared" si="654"/>
        <v>0</v>
      </c>
      <c r="AI1191" s="22">
        <f t="shared" si="655"/>
        <v>0</v>
      </c>
      <c r="AJ1191" s="31">
        <f t="shared" si="656"/>
        <v>5.2</v>
      </c>
      <c r="AK1191" s="22">
        <f t="shared" si="657"/>
        <v>11</v>
      </c>
      <c r="AL1191" s="22">
        <f t="shared" si="658"/>
        <v>14</v>
      </c>
      <c r="AM1191" s="22">
        <f t="shared" si="659"/>
        <v>7</v>
      </c>
      <c r="AN1191" s="22">
        <f t="shared" si="660"/>
        <v>4</v>
      </c>
      <c r="AO1191" s="22">
        <f t="shared" si="661"/>
        <v>5</v>
      </c>
      <c r="AP1191" s="22">
        <f t="shared" si="662"/>
        <v>0</v>
      </c>
      <c r="AQ1191" s="2">
        <f t="shared" si="663"/>
        <v>0.36699999999999999</v>
      </c>
    </row>
    <row r="1192" spans="1:43" x14ac:dyDescent="0.25">
      <c r="A1192" s="26" t="str">
        <f t="shared" si="664"/>
        <v/>
      </c>
      <c r="B1192" t="s">
        <v>7015</v>
      </c>
      <c r="C1192" t="s">
        <v>64</v>
      </c>
      <c r="D1192" t="s">
        <v>24</v>
      </c>
      <c r="E1192" t="s">
        <v>4260</v>
      </c>
      <c r="F1192">
        <v>2026</v>
      </c>
      <c r="G1192" t="s">
        <v>5657</v>
      </c>
      <c r="H1192" s="4">
        <v>46168</v>
      </c>
      <c r="I1192" s="4" t="str">
        <f t="shared" si="630"/>
        <v>SEC</v>
      </c>
      <c r="J1192" s="2" t="str">
        <f t="shared" si="631"/>
        <v/>
      </c>
      <c r="K1192" s="2" t="str">
        <f t="shared" si="632"/>
        <v/>
      </c>
      <c r="L1192" s="2" t="str">
        <f t="shared" si="633"/>
        <v/>
      </c>
      <c r="M1192" s="2" t="str">
        <f t="shared" si="634"/>
        <v/>
      </c>
      <c r="N1192" s="22" t="str" cm="1">
        <f t="array" ref="N1192">IFERROR(INDEX(Stats_Hit_GP,MATCH($B1192,Stats_Hit_Player,0)),"")</f>
        <v/>
      </c>
      <c r="O1192" s="22" t="str">
        <f t="shared" si="635"/>
        <v/>
      </c>
      <c r="P1192" s="22" t="str">
        <f t="shared" si="636"/>
        <v/>
      </c>
      <c r="Q1192" s="22" t="str">
        <f t="shared" si="637"/>
        <v/>
      </c>
      <c r="R1192" s="22" t="str">
        <f t="shared" si="638"/>
        <v/>
      </c>
      <c r="S1192" s="22" t="str">
        <f t="shared" si="639"/>
        <v/>
      </c>
      <c r="T1192" s="22" t="str">
        <f t="shared" si="640"/>
        <v/>
      </c>
      <c r="U1192" s="22" t="str">
        <f t="shared" si="641"/>
        <v/>
      </c>
      <c r="V1192" s="22" t="str">
        <f t="shared" si="642"/>
        <v/>
      </c>
      <c r="W1192" s="22" t="str">
        <f t="shared" si="643"/>
        <v/>
      </c>
      <c r="X1192" s="22" t="str">
        <f t="shared" si="644"/>
        <v/>
      </c>
      <c r="Y1192" s="22" t="str">
        <f t="shared" si="645"/>
        <v/>
      </c>
      <c r="Z1192" s="22" t="str">
        <f t="shared" si="646"/>
        <v/>
      </c>
      <c r="AA1192" s="22" t="str">
        <f t="shared" si="647"/>
        <v/>
      </c>
      <c r="AB1192" s="22" t="str">
        <f t="shared" si="648"/>
        <v/>
      </c>
      <c r="AC1192" s="22" t="str">
        <f t="shared" si="649"/>
        <v/>
      </c>
      <c r="AD1192" s="29" t="str">
        <f t="shared" si="650"/>
        <v/>
      </c>
      <c r="AE1192" s="22" t="str">
        <f t="shared" si="651"/>
        <v/>
      </c>
      <c r="AF1192" s="22" t="str">
        <f t="shared" si="652"/>
        <v/>
      </c>
      <c r="AG1192" s="22" t="str">
        <f t="shared" si="653"/>
        <v/>
      </c>
      <c r="AH1192" s="22" t="str">
        <f t="shared" si="654"/>
        <v/>
      </c>
      <c r="AI1192" s="22" t="str">
        <f t="shared" si="655"/>
        <v/>
      </c>
      <c r="AJ1192" s="31" t="str">
        <f t="shared" si="656"/>
        <v/>
      </c>
      <c r="AK1192" s="22" t="str">
        <f t="shared" si="657"/>
        <v/>
      </c>
      <c r="AL1192" s="22" t="str">
        <f t="shared" si="658"/>
        <v/>
      </c>
      <c r="AM1192" s="22" t="str">
        <f t="shared" si="659"/>
        <v/>
      </c>
      <c r="AN1192" s="22" t="str">
        <f t="shared" si="660"/>
        <v/>
      </c>
      <c r="AO1192" s="22" t="str">
        <f t="shared" si="661"/>
        <v/>
      </c>
      <c r="AP1192" s="22" t="str">
        <f t="shared" si="662"/>
        <v/>
      </c>
      <c r="AQ1192" s="2" t="str">
        <f t="shared" si="663"/>
        <v/>
      </c>
    </row>
    <row r="1193" spans="1:43" x14ac:dyDescent="0.25">
      <c r="A1193" s="26">
        <f t="shared" si="664"/>
        <v>1</v>
      </c>
      <c r="B1193" t="s">
        <v>7016</v>
      </c>
      <c r="C1193" t="s">
        <v>64</v>
      </c>
      <c r="D1193" t="s">
        <v>29</v>
      </c>
      <c r="E1193" t="s">
        <v>612</v>
      </c>
      <c r="F1193">
        <v>2026</v>
      </c>
      <c r="G1193" t="s">
        <v>5657</v>
      </c>
      <c r="H1193" s="4">
        <v>46168</v>
      </c>
      <c r="I1193" s="4" t="str">
        <f t="shared" si="630"/>
        <v>America East</v>
      </c>
      <c r="J1193" s="2" t="str">
        <f t="shared" si="631"/>
        <v/>
      </c>
      <c r="K1193" s="2" t="str">
        <f t="shared" si="632"/>
        <v/>
      </c>
      <c r="L1193" s="2" t="str">
        <f t="shared" si="633"/>
        <v/>
      </c>
      <c r="M1193" s="2" t="str">
        <f t="shared" si="634"/>
        <v/>
      </c>
      <c r="N1193" s="22" t="str" cm="1">
        <f t="array" ref="N1193">IFERROR(INDEX(Stats_Hit_GP,MATCH($B1193,Stats_Hit_Player,0)),"")</f>
        <v/>
      </c>
      <c r="O1193" s="22" t="str">
        <f t="shared" si="635"/>
        <v/>
      </c>
      <c r="P1193" s="22" t="str">
        <f t="shared" si="636"/>
        <v/>
      </c>
      <c r="Q1193" s="22" t="str">
        <f t="shared" si="637"/>
        <v/>
      </c>
      <c r="R1193" s="22" t="str">
        <f t="shared" si="638"/>
        <v/>
      </c>
      <c r="S1193" s="22" t="str">
        <f t="shared" si="639"/>
        <v/>
      </c>
      <c r="T1193" s="22" t="str">
        <f t="shared" si="640"/>
        <v/>
      </c>
      <c r="U1193" s="22" t="str">
        <f t="shared" si="641"/>
        <v/>
      </c>
      <c r="V1193" s="22" t="str">
        <f t="shared" si="642"/>
        <v/>
      </c>
      <c r="W1193" s="22" t="str">
        <f t="shared" si="643"/>
        <v/>
      </c>
      <c r="X1193" s="22" t="str">
        <f t="shared" si="644"/>
        <v/>
      </c>
      <c r="Y1193" s="22" t="str">
        <f t="shared" si="645"/>
        <v/>
      </c>
      <c r="Z1193" s="22" t="str">
        <f t="shared" si="646"/>
        <v/>
      </c>
      <c r="AA1193" s="22" t="str">
        <f t="shared" si="647"/>
        <v/>
      </c>
      <c r="AB1193" s="22" t="str">
        <f t="shared" si="648"/>
        <v/>
      </c>
      <c r="AC1193" s="22" t="str">
        <f t="shared" si="649"/>
        <v/>
      </c>
      <c r="AD1193" s="29" t="str">
        <f t="shared" si="650"/>
        <v/>
      </c>
      <c r="AE1193" s="22" t="str">
        <f t="shared" si="651"/>
        <v/>
      </c>
      <c r="AF1193" s="22" t="str">
        <f t="shared" si="652"/>
        <v/>
      </c>
      <c r="AG1193" s="22" t="str">
        <f t="shared" si="653"/>
        <v/>
      </c>
      <c r="AH1193" s="22" t="str">
        <f t="shared" si="654"/>
        <v/>
      </c>
      <c r="AI1193" s="22" t="str">
        <f t="shared" si="655"/>
        <v/>
      </c>
      <c r="AJ1193" s="31" t="str">
        <f t="shared" si="656"/>
        <v/>
      </c>
      <c r="AK1193" s="22" t="str">
        <f t="shared" si="657"/>
        <v/>
      </c>
      <c r="AL1193" s="22" t="str">
        <f t="shared" si="658"/>
        <v/>
      </c>
      <c r="AM1193" s="22" t="str">
        <f t="shared" si="659"/>
        <v/>
      </c>
      <c r="AN1193" s="22" t="str">
        <f t="shared" si="660"/>
        <v/>
      </c>
      <c r="AO1193" s="22" t="str">
        <f t="shared" si="661"/>
        <v/>
      </c>
      <c r="AP1193" s="22" t="str">
        <f t="shared" si="662"/>
        <v/>
      </c>
      <c r="AQ1193" s="2" t="str">
        <f t="shared" si="663"/>
        <v/>
      </c>
    </row>
    <row r="1194" spans="1:43" x14ac:dyDescent="0.25">
      <c r="A1194" s="26" t="str">
        <f t="shared" si="664"/>
        <v/>
      </c>
      <c r="B1194" t="s">
        <v>7017</v>
      </c>
      <c r="C1194" t="s">
        <v>64</v>
      </c>
      <c r="D1194" t="s">
        <v>24</v>
      </c>
      <c r="E1194" t="s">
        <v>1381</v>
      </c>
      <c r="F1194">
        <v>2026</v>
      </c>
      <c r="G1194" t="s">
        <v>5657</v>
      </c>
      <c r="H1194" s="4">
        <v>46168</v>
      </c>
      <c r="I1194" s="4" t="str">
        <f t="shared" si="630"/>
        <v>Big East</v>
      </c>
      <c r="J1194" s="2" t="str">
        <f t="shared" si="631"/>
        <v/>
      </c>
      <c r="K1194" s="2" t="str">
        <f t="shared" si="632"/>
        <v/>
      </c>
      <c r="L1194" s="2" t="str">
        <f t="shared" si="633"/>
        <v/>
      </c>
      <c r="M1194" s="2" t="str">
        <f t="shared" si="634"/>
        <v/>
      </c>
      <c r="N1194" s="22" t="str" cm="1">
        <f t="array" ref="N1194">IFERROR(INDEX(Stats_Hit_GP,MATCH($B1194,Stats_Hit_Player,0)),"")</f>
        <v/>
      </c>
      <c r="O1194" s="22" t="str">
        <f t="shared" si="635"/>
        <v/>
      </c>
      <c r="P1194" s="22" t="str">
        <f t="shared" si="636"/>
        <v/>
      </c>
      <c r="Q1194" s="22" t="str">
        <f t="shared" si="637"/>
        <v/>
      </c>
      <c r="R1194" s="22" t="str">
        <f t="shared" si="638"/>
        <v/>
      </c>
      <c r="S1194" s="22" t="str">
        <f t="shared" si="639"/>
        <v/>
      </c>
      <c r="T1194" s="22" t="str">
        <f t="shared" si="640"/>
        <v/>
      </c>
      <c r="U1194" s="22" t="str">
        <f t="shared" si="641"/>
        <v/>
      </c>
      <c r="V1194" s="22" t="str">
        <f t="shared" si="642"/>
        <v/>
      </c>
      <c r="W1194" s="22" t="str">
        <f t="shared" si="643"/>
        <v/>
      </c>
      <c r="X1194" s="22" t="str">
        <f t="shared" si="644"/>
        <v/>
      </c>
      <c r="Y1194" s="22" t="str">
        <f t="shared" si="645"/>
        <v/>
      </c>
      <c r="Z1194" s="22" t="str">
        <f t="shared" si="646"/>
        <v/>
      </c>
      <c r="AA1194" s="22" t="str">
        <f t="shared" si="647"/>
        <v/>
      </c>
      <c r="AB1194" s="22">
        <f t="shared" si="648"/>
        <v>1</v>
      </c>
      <c r="AC1194" s="22">
        <f t="shared" si="649"/>
        <v>0</v>
      </c>
      <c r="AD1194" s="29">
        <f t="shared" si="650"/>
        <v>18</v>
      </c>
      <c r="AE1194" s="22">
        <f t="shared" si="651"/>
        <v>3</v>
      </c>
      <c r="AF1194" s="22">
        <f t="shared" si="652"/>
        <v>0</v>
      </c>
      <c r="AG1194" s="22">
        <f t="shared" si="653"/>
        <v>0</v>
      </c>
      <c r="AH1194" s="22">
        <f t="shared" si="654"/>
        <v>0</v>
      </c>
      <c r="AI1194" s="22">
        <f t="shared" si="655"/>
        <v>0</v>
      </c>
      <c r="AJ1194" s="31">
        <f t="shared" si="656"/>
        <v>2</v>
      </c>
      <c r="AK1194" s="22">
        <f t="shared" si="657"/>
        <v>6</v>
      </c>
      <c r="AL1194" s="22">
        <f t="shared" si="658"/>
        <v>4</v>
      </c>
      <c r="AM1194" s="22">
        <f t="shared" si="659"/>
        <v>4</v>
      </c>
      <c r="AN1194" s="22">
        <f t="shared" si="660"/>
        <v>1</v>
      </c>
      <c r="AO1194" s="22">
        <f t="shared" si="661"/>
        <v>3</v>
      </c>
      <c r="AP1194" s="22">
        <f t="shared" si="662"/>
        <v>1</v>
      </c>
      <c r="AQ1194" s="2">
        <f t="shared" si="663"/>
        <v>0.54500000000000004</v>
      </c>
    </row>
    <row r="1195" spans="1:43" x14ac:dyDescent="0.25">
      <c r="A1195" s="26" t="str">
        <f t="shared" si="664"/>
        <v/>
      </c>
      <c r="B1195" t="s">
        <v>7018</v>
      </c>
      <c r="C1195" t="s">
        <v>64</v>
      </c>
      <c r="D1195" t="s">
        <v>37</v>
      </c>
      <c r="E1195" t="s">
        <v>1256</v>
      </c>
      <c r="F1195">
        <v>2026</v>
      </c>
      <c r="G1195" t="s">
        <v>5657</v>
      </c>
      <c r="H1195" s="4">
        <v>46168</v>
      </c>
      <c r="I1195" s="4" t="str">
        <f t="shared" si="630"/>
        <v>Big 12</v>
      </c>
      <c r="J1195" s="2" t="str">
        <f t="shared" si="631"/>
        <v/>
      </c>
      <c r="K1195" s="2" t="str">
        <f t="shared" si="632"/>
        <v/>
      </c>
      <c r="L1195" s="2" t="str">
        <f t="shared" si="633"/>
        <v/>
      </c>
      <c r="M1195" s="2" t="str">
        <f t="shared" si="634"/>
        <v/>
      </c>
      <c r="N1195" s="22" t="str" cm="1">
        <f t="array" ref="N1195">IFERROR(INDEX(Stats_Hit_GP,MATCH($B1195,Stats_Hit_Player,0)),"")</f>
        <v/>
      </c>
      <c r="O1195" s="22" t="str">
        <f t="shared" si="635"/>
        <v/>
      </c>
      <c r="P1195" s="22" t="str">
        <f t="shared" si="636"/>
        <v/>
      </c>
      <c r="Q1195" s="22" t="str">
        <f t="shared" si="637"/>
        <v/>
      </c>
      <c r="R1195" s="22" t="str">
        <f t="shared" si="638"/>
        <v/>
      </c>
      <c r="S1195" s="22" t="str">
        <f t="shared" si="639"/>
        <v/>
      </c>
      <c r="T1195" s="22" t="str">
        <f t="shared" si="640"/>
        <v/>
      </c>
      <c r="U1195" s="22" t="str">
        <f t="shared" si="641"/>
        <v/>
      </c>
      <c r="V1195" s="22" t="str">
        <f t="shared" si="642"/>
        <v/>
      </c>
      <c r="W1195" s="22" t="str">
        <f t="shared" si="643"/>
        <v/>
      </c>
      <c r="X1195" s="22" t="str">
        <f t="shared" si="644"/>
        <v/>
      </c>
      <c r="Y1195" s="22" t="str">
        <f t="shared" si="645"/>
        <v/>
      </c>
      <c r="Z1195" s="22" t="str">
        <f t="shared" si="646"/>
        <v/>
      </c>
      <c r="AA1195" s="22" t="str">
        <f t="shared" si="647"/>
        <v/>
      </c>
      <c r="AB1195" s="22">
        <f t="shared" si="648"/>
        <v>0</v>
      </c>
      <c r="AC1195" s="22">
        <f t="shared" si="649"/>
        <v>0</v>
      </c>
      <c r="AD1195" s="29">
        <f t="shared" si="650"/>
        <v>9.7200000000000006</v>
      </c>
      <c r="AE1195" s="22">
        <f t="shared" si="651"/>
        <v>12</v>
      </c>
      <c r="AF1195" s="22">
        <f t="shared" si="652"/>
        <v>0</v>
      </c>
      <c r="AG1195" s="22">
        <f t="shared" si="653"/>
        <v>0</v>
      </c>
      <c r="AH1195" s="22">
        <f t="shared" si="654"/>
        <v>0</v>
      </c>
      <c r="AI1195" s="22">
        <f t="shared" si="655"/>
        <v>0</v>
      </c>
      <c r="AJ1195" s="31">
        <f t="shared" si="656"/>
        <v>8.1</v>
      </c>
      <c r="AK1195" s="22">
        <f t="shared" si="657"/>
        <v>11</v>
      </c>
      <c r="AL1195" s="22">
        <f t="shared" si="658"/>
        <v>9</v>
      </c>
      <c r="AM1195" s="22">
        <f t="shared" si="659"/>
        <v>9</v>
      </c>
      <c r="AN1195" s="22">
        <f t="shared" si="660"/>
        <v>9</v>
      </c>
      <c r="AO1195" s="22">
        <f t="shared" si="661"/>
        <v>7</v>
      </c>
      <c r="AP1195" s="22">
        <f t="shared" si="662"/>
        <v>2</v>
      </c>
      <c r="AQ1195" s="2">
        <f t="shared" si="663"/>
        <v>0.32400000000000001</v>
      </c>
    </row>
    <row r="1196" spans="1:43" x14ac:dyDescent="0.25">
      <c r="A1196" s="26" t="str">
        <f t="shared" si="664"/>
        <v/>
      </c>
      <c r="B1196" t="s">
        <v>619</v>
      </c>
      <c r="C1196" t="s">
        <v>42</v>
      </c>
      <c r="D1196" t="s">
        <v>47</v>
      </c>
      <c r="E1196" t="s">
        <v>612</v>
      </c>
      <c r="F1196">
        <v>2026</v>
      </c>
      <c r="G1196" t="s">
        <v>5657</v>
      </c>
      <c r="H1196" s="4">
        <v>46168</v>
      </c>
      <c r="I1196" s="4" t="str">
        <f t="shared" si="630"/>
        <v>America East</v>
      </c>
      <c r="J1196" s="2">
        <f t="shared" si="631"/>
        <v>0.36399999999999999</v>
      </c>
      <c r="K1196" s="2">
        <f t="shared" si="632"/>
        <v>0.41699999999999998</v>
      </c>
      <c r="L1196" s="2">
        <f t="shared" si="633"/>
        <v>0.36399999999999999</v>
      </c>
      <c r="M1196" s="2">
        <f t="shared" si="634"/>
        <v>0.78</v>
      </c>
      <c r="N1196" s="22" cm="1">
        <f t="array" ref="N1196">IFERROR(INDEX(Stats_Hit_GP,MATCH($B1196,Stats_Hit_Player,0)),"")</f>
        <v>7</v>
      </c>
      <c r="O1196" s="22">
        <f t="shared" si="635"/>
        <v>12</v>
      </c>
      <c r="P1196" s="22">
        <f t="shared" si="636"/>
        <v>11</v>
      </c>
      <c r="Q1196" s="22">
        <f t="shared" si="637"/>
        <v>1</v>
      </c>
      <c r="R1196" s="22">
        <f t="shared" si="638"/>
        <v>4</v>
      </c>
      <c r="S1196" s="22">
        <f t="shared" si="639"/>
        <v>0</v>
      </c>
      <c r="T1196" s="22">
        <f t="shared" si="640"/>
        <v>0</v>
      </c>
      <c r="U1196" s="22">
        <f t="shared" si="641"/>
        <v>0</v>
      </c>
      <c r="V1196" s="22">
        <f t="shared" si="642"/>
        <v>2</v>
      </c>
      <c r="W1196" s="22">
        <f t="shared" si="643"/>
        <v>0</v>
      </c>
      <c r="X1196" s="22">
        <f t="shared" si="644"/>
        <v>1</v>
      </c>
      <c r="Y1196" s="22">
        <f t="shared" si="645"/>
        <v>2</v>
      </c>
      <c r="Z1196" s="22">
        <f t="shared" si="646"/>
        <v>0</v>
      </c>
      <c r="AA1196" s="22">
        <f t="shared" si="647"/>
        <v>0</v>
      </c>
      <c r="AB1196" s="22" t="str">
        <f t="shared" si="648"/>
        <v/>
      </c>
      <c r="AC1196" s="22" t="str">
        <f t="shared" si="649"/>
        <v/>
      </c>
      <c r="AD1196" s="29" t="str">
        <f t="shared" si="650"/>
        <v/>
      </c>
      <c r="AE1196" s="22" t="str">
        <f t="shared" si="651"/>
        <v/>
      </c>
      <c r="AF1196" s="22" t="str">
        <f t="shared" si="652"/>
        <v/>
      </c>
      <c r="AG1196" s="22" t="str">
        <f t="shared" si="653"/>
        <v/>
      </c>
      <c r="AH1196" s="22" t="str">
        <f t="shared" si="654"/>
        <v/>
      </c>
      <c r="AI1196" s="22" t="str">
        <f t="shared" si="655"/>
        <v/>
      </c>
      <c r="AJ1196" s="31" t="str">
        <f t="shared" si="656"/>
        <v/>
      </c>
      <c r="AK1196" s="22" t="str">
        <f t="shared" si="657"/>
        <v/>
      </c>
      <c r="AL1196" s="22" t="str">
        <f t="shared" si="658"/>
        <v/>
      </c>
      <c r="AM1196" s="22" t="str">
        <f t="shared" si="659"/>
        <v/>
      </c>
      <c r="AN1196" s="22" t="str">
        <f t="shared" si="660"/>
        <v/>
      </c>
      <c r="AO1196" s="22" t="str">
        <f t="shared" si="661"/>
        <v/>
      </c>
      <c r="AP1196" s="22" t="str">
        <f t="shared" si="662"/>
        <v/>
      </c>
      <c r="AQ1196" s="2" t="str">
        <f t="shared" si="663"/>
        <v/>
      </c>
    </row>
    <row r="1197" spans="1:43" x14ac:dyDescent="0.25">
      <c r="A1197" s="26" t="str">
        <f t="shared" si="664"/>
        <v/>
      </c>
      <c r="B1197" t="s">
        <v>1378</v>
      </c>
      <c r="C1197" t="s">
        <v>25</v>
      </c>
      <c r="D1197" t="s">
        <v>24</v>
      </c>
      <c r="E1197" t="s">
        <v>1364</v>
      </c>
      <c r="F1197">
        <v>2026</v>
      </c>
      <c r="G1197" t="s">
        <v>5657</v>
      </c>
      <c r="H1197" s="4">
        <v>46168</v>
      </c>
      <c r="I1197" s="4" t="str">
        <f t="shared" si="630"/>
        <v>Big East</v>
      </c>
      <c r="J1197" s="2">
        <f t="shared" si="631"/>
        <v>0.216</v>
      </c>
      <c r="K1197" s="2">
        <f t="shared" si="632"/>
        <v>0.28000000000000003</v>
      </c>
      <c r="L1197" s="2">
        <f t="shared" si="633"/>
        <v>0.33300000000000002</v>
      </c>
      <c r="M1197" s="2">
        <f t="shared" si="634"/>
        <v>0.61299999999999999</v>
      </c>
      <c r="N1197" s="22" cm="1">
        <f t="array" ref="N1197">IFERROR(INDEX(Stats_Hit_GP,MATCH($B1197,Stats_Hit_Player,0)),"")</f>
        <v>35</v>
      </c>
      <c r="O1197" s="22">
        <f t="shared" si="635"/>
        <v>126</v>
      </c>
      <c r="P1197" s="22">
        <f t="shared" si="636"/>
        <v>111</v>
      </c>
      <c r="Q1197" s="22">
        <f t="shared" si="637"/>
        <v>7</v>
      </c>
      <c r="R1197" s="22">
        <f t="shared" si="638"/>
        <v>24</v>
      </c>
      <c r="S1197" s="22">
        <f t="shared" si="639"/>
        <v>10</v>
      </c>
      <c r="T1197" s="22">
        <f t="shared" si="640"/>
        <v>0</v>
      </c>
      <c r="U1197" s="22">
        <f t="shared" si="641"/>
        <v>1</v>
      </c>
      <c r="V1197" s="22">
        <f t="shared" si="642"/>
        <v>23</v>
      </c>
      <c r="W1197" s="22">
        <f t="shared" si="643"/>
        <v>2</v>
      </c>
      <c r="X1197" s="22">
        <f t="shared" si="644"/>
        <v>9</v>
      </c>
      <c r="Y1197" s="22">
        <f t="shared" si="645"/>
        <v>32</v>
      </c>
      <c r="Z1197" s="22">
        <f t="shared" si="646"/>
        <v>1</v>
      </c>
      <c r="AA1197" s="22">
        <f t="shared" si="647"/>
        <v>0</v>
      </c>
      <c r="AB1197" s="22" t="str">
        <f t="shared" si="648"/>
        <v/>
      </c>
      <c r="AC1197" s="22" t="str">
        <f t="shared" si="649"/>
        <v/>
      </c>
      <c r="AD1197" s="29" t="str">
        <f t="shared" si="650"/>
        <v/>
      </c>
      <c r="AE1197" s="22" t="str">
        <f t="shared" si="651"/>
        <v/>
      </c>
      <c r="AF1197" s="22" t="str">
        <f t="shared" si="652"/>
        <v/>
      </c>
      <c r="AG1197" s="22" t="str">
        <f t="shared" si="653"/>
        <v/>
      </c>
      <c r="AH1197" s="22" t="str">
        <f t="shared" si="654"/>
        <v/>
      </c>
      <c r="AI1197" s="22" t="str">
        <f t="shared" si="655"/>
        <v/>
      </c>
      <c r="AJ1197" s="31" t="str">
        <f t="shared" si="656"/>
        <v/>
      </c>
      <c r="AK1197" s="22" t="str">
        <f t="shared" si="657"/>
        <v/>
      </c>
      <c r="AL1197" s="22" t="str">
        <f t="shared" si="658"/>
        <v/>
      </c>
      <c r="AM1197" s="22" t="str">
        <f t="shared" si="659"/>
        <v/>
      </c>
      <c r="AN1197" s="22" t="str">
        <f t="shared" si="660"/>
        <v/>
      </c>
      <c r="AO1197" s="22" t="str">
        <f t="shared" si="661"/>
        <v/>
      </c>
      <c r="AP1197" s="22" t="str">
        <f t="shared" si="662"/>
        <v/>
      </c>
      <c r="AQ1197" s="2" t="str">
        <f t="shared" si="663"/>
        <v/>
      </c>
    </row>
    <row r="1198" spans="1:43" x14ac:dyDescent="0.25">
      <c r="A1198" s="26" t="str">
        <f t="shared" si="664"/>
        <v/>
      </c>
      <c r="B1198" t="s">
        <v>7019</v>
      </c>
      <c r="C1198" t="s">
        <v>64</v>
      </c>
      <c r="D1198" t="s">
        <v>24</v>
      </c>
      <c r="E1198" t="s">
        <v>1364</v>
      </c>
      <c r="F1198">
        <v>2026</v>
      </c>
      <c r="G1198" t="s">
        <v>5657</v>
      </c>
      <c r="H1198" s="4">
        <v>46168</v>
      </c>
      <c r="I1198" s="4" t="str">
        <f t="shared" si="630"/>
        <v>Big East</v>
      </c>
      <c r="J1198" s="2" t="str">
        <f t="shared" si="631"/>
        <v/>
      </c>
      <c r="K1198" s="2" t="str">
        <f t="shared" si="632"/>
        <v/>
      </c>
      <c r="L1198" s="2" t="str">
        <f t="shared" si="633"/>
        <v/>
      </c>
      <c r="M1198" s="2" t="str">
        <f t="shared" si="634"/>
        <v/>
      </c>
      <c r="N1198" s="22" t="str" cm="1">
        <f t="array" ref="N1198">IFERROR(INDEX(Stats_Hit_GP,MATCH($B1198,Stats_Hit_Player,0)),"")</f>
        <v/>
      </c>
      <c r="O1198" s="22" t="str">
        <f t="shared" si="635"/>
        <v/>
      </c>
      <c r="P1198" s="22" t="str">
        <f t="shared" si="636"/>
        <v/>
      </c>
      <c r="Q1198" s="22" t="str">
        <f t="shared" si="637"/>
        <v/>
      </c>
      <c r="R1198" s="22" t="str">
        <f t="shared" si="638"/>
        <v/>
      </c>
      <c r="S1198" s="22" t="str">
        <f t="shared" si="639"/>
        <v/>
      </c>
      <c r="T1198" s="22" t="str">
        <f t="shared" si="640"/>
        <v/>
      </c>
      <c r="U1198" s="22" t="str">
        <f t="shared" si="641"/>
        <v/>
      </c>
      <c r="V1198" s="22" t="str">
        <f t="shared" si="642"/>
        <v/>
      </c>
      <c r="W1198" s="22" t="str">
        <f t="shared" si="643"/>
        <v/>
      </c>
      <c r="X1198" s="22" t="str">
        <f t="shared" si="644"/>
        <v/>
      </c>
      <c r="Y1198" s="22" t="str">
        <f t="shared" si="645"/>
        <v/>
      </c>
      <c r="Z1198" s="22" t="str">
        <f t="shared" si="646"/>
        <v/>
      </c>
      <c r="AA1198" s="22" t="str">
        <f t="shared" si="647"/>
        <v/>
      </c>
      <c r="AB1198" s="22">
        <f t="shared" si="648"/>
        <v>5</v>
      </c>
      <c r="AC1198" s="22">
        <f t="shared" si="649"/>
        <v>3</v>
      </c>
      <c r="AD1198" s="29">
        <f t="shared" si="650"/>
        <v>2.82</v>
      </c>
      <c r="AE1198" s="22">
        <f t="shared" si="651"/>
        <v>15</v>
      </c>
      <c r="AF1198" s="22">
        <f t="shared" si="652"/>
        <v>15</v>
      </c>
      <c r="AG1198" s="22">
        <f t="shared" si="653"/>
        <v>1</v>
      </c>
      <c r="AH1198" s="22">
        <f t="shared" si="654"/>
        <v>0</v>
      </c>
      <c r="AI1198" s="22">
        <f t="shared" si="655"/>
        <v>0</v>
      </c>
      <c r="AJ1198" s="31">
        <f t="shared" si="656"/>
        <v>89.1</v>
      </c>
      <c r="AK1198" s="22">
        <f t="shared" si="657"/>
        <v>77</v>
      </c>
      <c r="AL1198" s="22">
        <f t="shared" si="658"/>
        <v>33</v>
      </c>
      <c r="AM1198" s="22">
        <f t="shared" si="659"/>
        <v>28</v>
      </c>
      <c r="AN1198" s="22">
        <f t="shared" si="660"/>
        <v>23</v>
      </c>
      <c r="AO1198" s="22">
        <f t="shared" si="661"/>
        <v>105</v>
      </c>
      <c r="AP1198" s="22">
        <f t="shared" si="662"/>
        <v>4</v>
      </c>
      <c r="AQ1198" s="2">
        <f t="shared" si="663"/>
        <v>0.23100000000000001</v>
      </c>
    </row>
    <row r="1199" spans="1:43" x14ac:dyDescent="0.25">
      <c r="A1199" s="26" t="str">
        <f t="shared" si="664"/>
        <v/>
      </c>
      <c r="B1199" t="s">
        <v>1817</v>
      </c>
      <c r="C1199" t="s">
        <v>38</v>
      </c>
      <c r="D1199" t="s">
        <v>24</v>
      </c>
      <c r="E1199" t="s">
        <v>1806</v>
      </c>
      <c r="F1199">
        <v>2026</v>
      </c>
      <c r="G1199" t="s">
        <v>5657</v>
      </c>
      <c r="H1199" s="4">
        <v>46168</v>
      </c>
      <c r="I1199" s="4" t="str">
        <f t="shared" si="630"/>
        <v>Big Ten</v>
      </c>
      <c r="J1199" s="2">
        <f t="shared" si="631"/>
        <v>0.192</v>
      </c>
      <c r="K1199" s="2">
        <f t="shared" si="632"/>
        <v>0.27600000000000002</v>
      </c>
      <c r="L1199" s="2">
        <f t="shared" si="633"/>
        <v>0.26900000000000002</v>
      </c>
      <c r="M1199" s="2">
        <f t="shared" si="634"/>
        <v>0.54500000000000004</v>
      </c>
      <c r="N1199" s="22" cm="1">
        <f t="array" ref="N1199">IFERROR(INDEX(Stats_Hit_GP,MATCH($B1199,Stats_Hit_Player,0)),"")</f>
        <v>14</v>
      </c>
      <c r="O1199" s="22">
        <f t="shared" si="635"/>
        <v>29</v>
      </c>
      <c r="P1199" s="22">
        <f t="shared" si="636"/>
        <v>26</v>
      </c>
      <c r="Q1199" s="22">
        <f t="shared" si="637"/>
        <v>5</v>
      </c>
      <c r="R1199" s="22">
        <f t="shared" si="638"/>
        <v>5</v>
      </c>
      <c r="S1199" s="22">
        <f t="shared" si="639"/>
        <v>2</v>
      </c>
      <c r="T1199" s="22">
        <f t="shared" si="640"/>
        <v>0</v>
      </c>
      <c r="U1199" s="22">
        <f t="shared" si="641"/>
        <v>0</v>
      </c>
      <c r="V1199" s="22">
        <f t="shared" si="642"/>
        <v>3</v>
      </c>
      <c r="W1199" s="22">
        <f t="shared" si="643"/>
        <v>1</v>
      </c>
      <c r="X1199" s="22">
        <f t="shared" si="644"/>
        <v>2</v>
      </c>
      <c r="Y1199" s="22">
        <f t="shared" si="645"/>
        <v>10</v>
      </c>
      <c r="Z1199" s="22">
        <f t="shared" si="646"/>
        <v>0</v>
      </c>
      <c r="AA1199" s="22">
        <f t="shared" si="647"/>
        <v>0</v>
      </c>
      <c r="AB1199" s="22" t="str">
        <f t="shared" si="648"/>
        <v/>
      </c>
      <c r="AC1199" s="22" t="str">
        <f t="shared" si="649"/>
        <v/>
      </c>
      <c r="AD1199" s="29" t="str">
        <f t="shared" si="650"/>
        <v/>
      </c>
      <c r="AE1199" s="22" t="str">
        <f t="shared" si="651"/>
        <v/>
      </c>
      <c r="AF1199" s="22" t="str">
        <f t="shared" si="652"/>
        <v/>
      </c>
      <c r="AG1199" s="22" t="str">
        <f t="shared" si="653"/>
        <v/>
      </c>
      <c r="AH1199" s="22" t="str">
        <f t="shared" si="654"/>
        <v/>
      </c>
      <c r="AI1199" s="22" t="str">
        <f t="shared" si="655"/>
        <v/>
      </c>
      <c r="AJ1199" s="31" t="str">
        <f t="shared" si="656"/>
        <v/>
      </c>
      <c r="AK1199" s="22" t="str">
        <f t="shared" si="657"/>
        <v/>
      </c>
      <c r="AL1199" s="22" t="str">
        <f t="shared" si="658"/>
        <v/>
      </c>
      <c r="AM1199" s="22" t="str">
        <f t="shared" si="659"/>
        <v/>
      </c>
      <c r="AN1199" s="22" t="str">
        <f t="shared" si="660"/>
        <v/>
      </c>
      <c r="AO1199" s="22" t="str">
        <f t="shared" si="661"/>
        <v/>
      </c>
      <c r="AP1199" s="22" t="str">
        <f t="shared" si="662"/>
        <v/>
      </c>
      <c r="AQ1199" s="2" t="str">
        <f t="shared" si="663"/>
        <v/>
      </c>
    </row>
    <row r="1200" spans="1:43" x14ac:dyDescent="0.25">
      <c r="A1200" s="26" t="str">
        <f t="shared" si="664"/>
        <v/>
      </c>
      <c r="B1200" t="s">
        <v>7020</v>
      </c>
      <c r="C1200" t="s">
        <v>64</v>
      </c>
      <c r="D1200" t="s">
        <v>24</v>
      </c>
      <c r="E1200" t="s">
        <v>2270</v>
      </c>
      <c r="F1200">
        <v>2026</v>
      </c>
      <c r="G1200" t="s">
        <v>5657</v>
      </c>
      <c r="H1200" s="4">
        <v>46168</v>
      </c>
      <c r="I1200" s="4" t="str">
        <f t="shared" si="630"/>
        <v>Conference USA</v>
      </c>
      <c r="J1200" s="2" t="str">
        <f t="shared" si="631"/>
        <v/>
      </c>
      <c r="K1200" s="2" t="str">
        <f t="shared" si="632"/>
        <v/>
      </c>
      <c r="L1200" s="2" t="str">
        <f t="shared" si="633"/>
        <v/>
      </c>
      <c r="M1200" s="2" t="str">
        <f t="shared" si="634"/>
        <v/>
      </c>
      <c r="N1200" s="22" t="str" cm="1">
        <f t="array" ref="N1200">IFERROR(INDEX(Stats_Hit_GP,MATCH($B1200,Stats_Hit_Player,0)),"")</f>
        <v/>
      </c>
      <c r="O1200" s="22" t="str">
        <f t="shared" si="635"/>
        <v/>
      </c>
      <c r="P1200" s="22" t="str">
        <f t="shared" si="636"/>
        <v/>
      </c>
      <c r="Q1200" s="22" t="str">
        <f t="shared" si="637"/>
        <v/>
      </c>
      <c r="R1200" s="22" t="str">
        <f t="shared" si="638"/>
        <v/>
      </c>
      <c r="S1200" s="22" t="str">
        <f t="shared" si="639"/>
        <v/>
      </c>
      <c r="T1200" s="22" t="str">
        <f t="shared" si="640"/>
        <v/>
      </c>
      <c r="U1200" s="22" t="str">
        <f t="shared" si="641"/>
        <v/>
      </c>
      <c r="V1200" s="22" t="str">
        <f t="shared" si="642"/>
        <v/>
      </c>
      <c r="W1200" s="22" t="str">
        <f t="shared" si="643"/>
        <v/>
      </c>
      <c r="X1200" s="22" t="str">
        <f t="shared" si="644"/>
        <v/>
      </c>
      <c r="Y1200" s="22" t="str">
        <f t="shared" si="645"/>
        <v/>
      </c>
      <c r="Z1200" s="22" t="str">
        <f t="shared" si="646"/>
        <v/>
      </c>
      <c r="AA1200" s="22" t="str">
        <f t="shared" si="647"/>
        <v/>
      </c>
      <c r="AB1200" s="22">
        <f t="shared" si="648"/>
        <v>0</v>
      </c>
      <c r="AC1200" s="22">
        <f t="shared" si="649"/>
        <v>0</v>
      </c>
      <c r="AD1200" s="29">
        <f t="shared" si="650"/>
        <v>13.5</v>
      </c>
      <c r="AE1200" s="22">
        <f t="shared" si="651"/>
        <v>2</v>
      </c>
      <c r="AF1200" s="22">
        <f t="shared" si="652"/>
        <v>0</v>
      </c>
      <c r="AG1200" s="22">
        <f t="shared" si="653"/>
        <v>0</v>
      </c>
      <c r="AH1200" s="22">
        <f t="shared" si="654"/>
        <v>0</v>
      </c>
      <c r="AI1200" s="22">
        <f t="shared" si="655"/>
        <v>0</v>
      </c>
      <c r="AJ1200" s="31">
        <f t="shared" si="656"/>
        <v>2</v>
      </c>
      <c r="AK1200" s="22">
        <f t="shared" si="657"/>
        <v>3</v>
      </c>
      <c r="AL1200" s="22">
        <f t="shared" si="658"/>
        <v>3</v>
      </c>
      <c r="AM1200" s="22">
        <f t="shared" si="659"/>
        <v>3</v>
      </c>
      <c r="AN1200" s="22">
        <f t="shared" si="660"/>
        <v>3</v>
      </c>
      <c r="AO1200" s="22">
        <f t="shared" si="661"/>
        <v>2</v>
      </c>
      <c r="AP1200" s="22">
        <f t="shared" si="662"/>
        <v>0</v>
      </c>
      <c r="AQ1200" s="2">
        <f t="shared" si="663"/>
        <v>0.375</v>
      </c>
    </row>
    <row r="1201" spans="1:43" x14ac:dyDescent="0.25">
      <c r="A1201" s="26" t="str">
        <f t="shared" si="664"/>
        <v/>
      </c>
      <c r="B1201" t="s">
        <v>7021</v>
      </c>
      <c r="C1201" t="s">
        <v>64</v>
      </c>
      <c r="D1201" t="s">
        <v>24</v>
      </c>
      <c r="E1201" t="s">
        <v>871</v>
      </c>
      <c r="F1201">
        <v>2026</v>
      </c>
      <c r="G1201" t="s">
        <v>5657</v>
      </c>
      <c r="H1201" s="4">
        <v>46168</v>
      </c>
      <c r="I1201" s="4" t="str">
        <f t="shared" si="630"/>
        <v>Atlantic Sun</v>
      </c>
      <c r="J1201" s="2" t="str">
        <f t="shared" si="631"/>
        <v/>
      </c>
      <c r="K1201" s="2" t="str">
        <f t="shared" si="632"/>
        <v/>
      </c>
      <c r="L1201" s="2" t="str">
        <f t="shared" si="633"/>
        <v/>
      </c>
      <c r="M1201" s="2" t="str">
        <f t="shared" si="634"/>
        <v/>
      </c>
      <c r="N1201" s="22" t="str" cm="1">
        <f t="array" ref="N1201">IFERROR(INDEX(Stats_Hit_GP,MATCH($B1201,Stats_Hit_Player,0)),"")</f>
        <v/>
      </c>
      <c r="O1201" s="22" t="str">
        <f t="shared" si="635"/>
        <v/>
      </c>
      <c r="P1201" s="22" t="str">
        <f t="shared" si="636"/>
        <v/>
      </c>
      <c r="Q1201" s="22" t="str">
        <f t="shared" si="637"/>
        <v/>
      </c>
      <c r="R1201" s="22" t="str">
        <f t="shared" si="638"/>
        <v/>
      </c>
      <c r="S1201" s="22" t="str">
        <f t="shared" si="639"/>
        <v/>
      </c>
      <c r="T1201" s="22" t="str">
        <f t="shared" si="640"/>
        <v/>
      </c>
      <c r="U1201" s="22" t="str">
        <f t="shared" si="641"/>
        <v/>
      </c>
      <c r="V1201" s="22" t="str">
        <f t="shared" si="642"/>
        <v/>
      </c>
      <c r="W1201" s="22" t="str">
        <f t="shared" si="643"/>
        <v/>
      </c>
      <c r="X1201" s="22" t="str">
        <f t="shared" si="644"/>
        <v/>
      </c>
      <c r="Y1201" s="22" t="str">
        <f t="shared" si="645"/>
        <v/>
      </c>
      <c r="Z1201" s="22" t="str">
        <f t="shared" si="646"/>
        <v/>
      </c>
      <c r="AA1201" s="22" t="str">
        <f t="shared" si="647"/>
        <v/>
      </c>
      <c r="AB1201" s="22">
        <f t="shared" si="648"/>
        <v>4</v>
      </c>
      <c r="AC1201" s="22">
        <f t="shared" si="649"/>
        <v>3</v>
      </c>
      <c r="AD1201" s="29">
        <f t="shared" si="650"/>
        <v>3.36</v>
      </c>
      <c r="AE1201" s="22">
        <f t="shared" si="651"/>
        <v>16</v>
      </c>
      <c r="AF1201" s="22">
        <f t="shared" si="652"/>
        <v>11</v>
      </c>
      <c r="AG1201" s="22">
        <f t="shared" si="653"/>
        <v>1</v>
      </c>
      <c r="AH1201" s="22">
        <f t="shared" si="654"/>
        <v>0</v>
      </c>
      <c r="AI1201" s="22">
        <f t="shared" si="655"/>
        <v>0</v>
      </c>
      <c r="AJ1201" s="31">
        <f t="shared" si="656"/>
        <v>56.1</v>
      </c>
      <c r="AK1201" s="22">
        <f t="shared" si="657"/>
        <v>38</v>
      </c>
      <c r="AL1201" s="22">
        <f t="shared" si="658"/>
        <v>23</v>
      </c>
      <c r="AM1201" s="22">
        <f t="shared" si="659"/>
        <v>21</v>
      </c>
      <c r="AN1201" s="22">
        <f t="shared" si="660"/>
        <v>27</v>
      </c>
      <c r="AO1201" s="22">
        <f t="shared" si="661"/>
        <v>41</v>
      </c>
      <c r="AP1201" s="22">
        <f t="shared" si="662"/>
        <v>5</v>
      </c>
      <c r="AQ1201" s="2">
        <f t="shared" si="663"/>
        <v>0.19700000000000001</v>
      </c>
    </row>
    <row r="1202" spans="1:43" x14ac:dyDescent="0.25">
      <c r="A1202" s="26" t="str">
        <f t="shared" si="664"/>
        <v/>
      </c>
      <c r="B1202" t="s">
        <v>3786</v>
      </c>
      <c r="C1202" t="s">
        <v>27</v>
      </c>
      <c r="D1202" t="s">
        <v>24</v>
      </c>
      <c r="E1202" t="s">
        <v>3778</v>
      </c>
      <c r="F1202">
        <v>2026</v>
      </c>
      <c r="G1202" t="s">
        <v>5657</v>
      </c>
      <c r="H1202" s="4">
        <v>46168</v>
      </c>
      <c r="I1202" s="4" t="str">
        <f t="shared" si="630"/>
        <v>Northeast</v>
      </c>
      <c r="J1202" s="2">
        <f t="shared" si="631"/>
        <v>0.17199999999999999</v>
      </c>
      <c r="K1202" s="2">
        <f t="shared" si="632"/>
        <v>0.33800000000000002</v>
      </c>
      <c r="L1202" s="2">
        <f t="shared" si="633"/>
        <v>0.219</v>
      </c>
      <c r="M1202" s="2">
        <f t="shared" si="634"/>
        <v>0.55700000000000005</v>
      </c>
      <c r="N1202" s="22" cm="1">
        <f t="array" ref="N1202">IFERROR(INDEX(Stats_Hit_GP,MATCH($B1202,Stats_Hit_Player,0)),"")</f>
        <v>45</v>
      </c>
      <c r="O1202" s="22">
        <f t="shared" si="635"/>
        <v>196</v>
      </c>
      <c r="P1202" s="22">
        <f t="shared" si="636"/>
        <v>151</v>
      </c>
      <c r="Q1202" s="22">
        <f t="shared" si="637"/>
        <v>23</v>
      </c>
      <c r="R1202" s="22">
        <f t="shared" si="638"/>
        <v>26</v>
      </c>
      <c r="S1202" s="22">
        <f t="shared" si="639"/>
        <v>2</v>
      </c>
      <c r="T1202" s="22">
        <f t="shared" si="640"/>
        <v>1</v>
      </c>
      <c r="U1202" s="22">
        <f t="shared" si="641"/>
        <v>1</v>
      </c>
      <c r="V1202" s="22">
        <f t="shared" si="642"/>
        <v>26</v>
      </c>
      <c r="W1202" s="22">
        <f t="shared" si="643"/>
        <v>5</v>
      </c>
      <c r="X1202" s="22">
        <f t="shared" si="644"/>
        <v>35</v>
      </c>
      <c r="Y1202" s="22">
        <f t="shared" si="645"/>
        <v>48</v>
      </c>
      <c r="Z1202" s="22">
        <f t="shared" si="646"/>
        <v>1</v>
      </c>
      <c r="AA1202" s="22">
        <f t="shared" si="647"/>
        <v>0</v>
      </c>
      <c r="AB1202" s="22" t="str">
        <f t="shared" si="648"/>
        <v/>
      </c>
      <c r="AC1202" s="22" t="str">
        <f t="shared" si="649"/>
        <v/>
      </c>
      <c r="AD1202" s="29" t="str">
        <f t="shared" si="650"/>
        <v/>
      </c>
      <c r="AE1202" s="22" t="str">
        <f t="shared" si="651"/>
        <v/>
      </c>
      <c r="AF1202" s="22" t="str">
        <f t="shared" si="652"/>
        <v/>
      </c>
      <c r="AG1202" s="22" t="str">
        <f t="shared" si="653"/>
        <v/>
      </c>
      <c r="AH1202" s="22" t="str">
        <f t="shared" si="654"/>
        <v/>
      </c>
      <c r="AI1202" s="22" t="str">
        <f t="shared" si="655"/>
        <v/>
      </c>
      <c r="AJ1202" s="31" t="str">
        <f t="shared" si="656"/>
        <v/>
      </c>
      <c r="AK1202" s="22" t="str">
        <f t="shared" si="657"/>
        <v/>
      </c>
      <c r="AL1202" s="22" t="str">
        <f t="shared" si="658"/>
        <v/>
      </c>
      <c r="AM1202" s="22" t="str">
        <f t="shared" si="659"/>
        <v/>
      </c>
      <c r="AN1202" s="22" t="str">
        <f t="shared" si="660"/>
        <v/>
      </c>
      <c r="AO1202" s="22" t="str">
        <f t="shared" si="661"/>
        <v/>
      </c>
      <c r="AP1202" s="22" t="str">
        <f t="shared" si="662"/>
        <v/>
      </c>
      <c r="AQ1202" s="2" t="str">
        <f t="shared" si="663"/>
        <v/>
      </c>
    </row>
    <row r="1203" spans="1:43" x14ac:dyDescent="0.25">
      <c r="A1203" s="26" t="str">
        <f t="shared" si="664"/>
        <v/>
      </c>
      <c r="B1203" t="s">
        <v>1243</v>
      </c>
      <c r="C1203" t="s">
        <v>64</v>
      </c>
      <c r="D1203" t="s">
        <v>24</v>
      </c>
      <c r="E1203" t="s">
        <v>1256</v>
      </c>
      <c r="F1203">
        <v>2026</v>
      </c>
      <c r="G1203" t="s">
        <v>5657</v>
      </c>
      <c r="H1203" s="4">
        <v>46168</v>
      </c>
      <c r="I1203" s="4" t="str">
        <f t="shared" si="630"/>
        <v>Big 12</v>
      </c>
      <c r="J1203" s="2">
        <f t="shared" si="631"/>
        <v>0.3</v>
      </c>
      <c r="K1203" s="2">
        <f t="shared" si="632"/>
        <v>0.38900000000000001</v>
      </c>
      <c r="L1203" s="2">
        <f t="shared" si="633"/>
        <v>0.55400000000000005</v>
      </c>
      <c r="M1203" s="2">
        <f t="shared" si="634"/>
        <v>0.94299999999999995</v>
      </c>
      <c r="N1203" s="22" cm="1">
        <f t="array" ref="N1203">IFERROR(INDEX(Stats_Hit_GP,MATCH($B1203,Stats_Hit_Player,0)),"")</f>
        <v>56</v>
      </c>
      <c r="O1203" s="22">
        <f t="shared" si="635"/>
        <v>247</v>
      </c>
      <c r="P1203" s="22">
        <f t="shared" si="636"/>
        <v>213</v>
      </c>
      <c r="Q1203" s="22">
        <f t="shared" si="637"/>
        <v>43</v>
      </c>
      <c r="R1203" s="22">
        <f t="shared" si="638"/>
        <v>64</v>
      </c>
      <c r="S1203" s="22">
        <f t="shared" si="639"/>
        <v>8</v>
      </c>
      <c r="T1203" s="22">
        <f t="shared" si="640"/>
        <v>2</v>
      </c>
      <c r="U1203" s="22">
        <f t="shared" si="641"/>
        <v>14</v>
      </c>
      <c r="V1203" s="22">
        <f t="shared" si="642"/>
        <v>46</v>
      </c>
      <c r="W1203" s="22">
        <f t="shared" si="643"/>
        <v>4</v>
      </c>
      <c r="X1203" s="22">
        <f t="shared" si="644"/>
        <v>28</v>
      </c>
      <c r="Y1203" s="22">
        <f t="shared" si="645"/>
        <v>54</v>
      </c>
      <c r="Z1203" s="22">
        <f t="shared" si="646"/>
        <v>4</v>
      </c>
      <c r="AA1203" s="22">
        <f t="shared" si="647"/>
        <v>0</v>
      </c>
      <c r="AB1203" s="22">
        <f t="shared" si="648"/>
        <v>1</v>
      </c>
      <c r="AC1203" s="22">
        <f t="shared" si="649"/>
        <v>0</v>
      </c>
      <c r="AD1203" s="29">
        <f t="shared" si="650"/>
        <v>3.38</v>
      </c>
      <c r="AE1203" s="22">
        <f t="shared" si="651"/>
        <v>9</v>
      </c>
      <c r="AF1203" s="22">
        <f t="shared" si="652"/>
        <v>0</v>
      </c>
      <c r="AG1203" s="22">
        <f t="shared" si="653"/>
        <v>0</v>
      </c>
      <c r="AH1203" s="22">
        <f t="shared" si="654"/>
        <v>0</v>
      </c>
      <c r="AI1203" s="22">
        <f t="shared" si="655"/>
        <v>0</v>
      </c>
      <c r="AJ1203" s="31">
        <f t="shared" si="656"/>
        <v>10.199999999999999</v>
      </c>
      <c r="AK1203" s="22">
        <f t="shared" si="657"/>
        <v>10</v>
      </c>
      <c r="AL1203" s="22">
        <f t="shared" si="658"/>
        <v>7</v>
      </c>
      <c r="AM1203" s="22">
        <f t="shared" si="659"/>
        <v>4</v>
      </c>
      <c r="AN1203" s="22">
        <f t="shared" si="660"/>
        <v>6</v>
      </c>
      <c r="AO1203" s="22">
        <f t="shared" si="661"/>
        <v>6</v>
      </c>
      <c r="AP1203" s="22">
        <f t="shared" si="662"/>
        <v>1</v>
      </c>
      <c r="AQ1203" s="2">
        <f t="shared" si="663"/>
        <v>0.24399999999999999</v>
      </c>
    </row>
    <row r="1204" spans="1:43" x14ac:dyDescent="0.25">
      <c r="A1204" s="26" t="str">
        <f t="shared" si="664"/>
        <v/>
      </c>
      <c r="B1204" t="s">
        <v>1265</v>
      </c>
      <c r="C1204" t="s">
        <v>42</v>
      </c>
      <c r="D1204" t="s">
        <v>24</v>
      </c>
      <c r="E1204" t="s">
        <v>1256</v>
      </c>
      <c r="F1204">
        <v>2026</v>
      </c>
      <c r="G1204" t="s">
        <v>5657</v>
      </c>
      <c r="H1204" s="4">
        <v>46168</v>
      </c>
      <c r="I1204" s="4" t="str">
        <f t="shared" si="630"/>
        <v>Big 12</v>
      </c>
      <c r="J1204" s="2">
        <f t="shared" si="631"/>
        <v>0.26200000000000001</v>
      </c>
      <c r="K1204" s="2">
        <f t="shared" si="632"/>
        <v>0.375</v>
      </c>
      <c r="L1204" s="2">
        <f t="shared" si="633"/>
        <v>0.443</v>
      </c>
      <c r="M1204" s="2">
        <f t="shared" si="634"/>
        <v>0.81799999999999995</v>
      </c>
      <c r="N1204" s="22" cm="1">
        <f t="array" ref="N1204">IFERROR(INDEX(Stats_Hit_GP,MATCH($B1204,Stats_Hit_Player,0)),"")</f>
        <v>24</v>
      </c>
      <c r="O1204" s="22">
        <f t="shared" si="635"/>
        <v>73</v>
      </c>
      <c r="P1204" s="22">
        <f t="shared" si="636"/>
        <v>61</v>
      </c>
      <c r="Q1204" s="22">
        <f t="shared" si="637"/>
        <v>17</v>
      </c>
      <c r="R1204" s="22">
        <f t="shared" si="638"/>
        <v>16</v>
      </c>
      <c r="S1204" s="22">
        <f t="shared" si="639"/>
        <v>3</v>
      </c>
      <c r="T1204" s="22">
        <f t="shared" si="640"/>
        <v>1</v>
      </c>
      <c r="U1204" s="22">
        <f t="shared" si="641"/>
        <v>2</v>
      </c>
      <c r="V1204" s="22">
        <f t="shared" si="642"/>
        <v>12</v>
      </c>
      <c r="W1204" s="22">
        <f t="shared" si="643"/>
        <v>7</v>
      </c>
      <c r="X1204" s="22">
        <f t="shared" si="644"/>
        <v>4</v>
      </c>
      <c r="Y1204" s="22">
        <f t="shared" si="645"/>
        <v>11</v>
      </c>
      <c r="Z1204" s="22">
        <f t="shared" si="646"/>
        <v>2</v>
      </c>
      <c r="AA1204" s="22">
        <f t="shared" si="647"/>
        <v>0</v>
      </c>
      <c r="AB1204" s="22" t="str">
        <f t="shared" si="648"/>
        <v/>
      </c>
      <c r="AC1204" s="22" t="str">
        <f t="shared" si="649"/>
        <v/>
      </c>
      <c r="AD1204" s="29" t="str">
        <f t="shared" si="650"/>
        <v/>
      </c>
      <c r="AE1204" s="22" t="str">
        <f t="shared" si="651"/>
        <v/>
      </c>
      <c r="AF1204" s="22" t="str">
        <f t="shared" si="652"/>
        <v/>
      </c>
      <c r="AG1204" s="22" t="str">
        <f t="shared" si="653"/>
        <v/>
      </c>
      <c r="AH1204" s="22" t="str">
        <f t="shared" si="654"/>
        <v/>
      </c>
      <c r="AI1204" s="22" t="str">
        <f t="shared" si="655"/>
        <v/>
      </c>
      <c r="AJ1204" s="31" t="str">
        <f t="shared" si="656"/>
        <v/>
      </c>
      <c r="AK1204" s="22" t="str">
        <f t="shared" si="657"/>
        <v/>
      </c>
      <c r="AL1204" s="22" t="str">
        <f t="shared" si="658"/>
        <v/>
      </c>
      <c r="AM1204" s="22" t="str">
        <f t="shared" si="659"/>
        <v/>
      </c>
      <c r="AN1204" s="22" t="str">
        <f t="shared" si="660"/>
        <v/>
      </c>
      <c r="AO1204" s="22" t="str">
        <f t="shared" si="661"/>
        <v/>
      </c>
      <c r="AP1204" s="22" t="str">
        <f t="shared" si="662"/>
        <v/>
      </c>
      <c r="AQ1204" s="2" t="str">
        <f t="shared" si="663"/>
        <v/>
      </c>
    </row>
    <row r="1205" spans="1:43" x14ac:dyDescent="0.25">
      <c r="A1205" s="26" t="str">
        <f t="shared" si="664"/>
        <v/>
      </c>
      <c r="B1205" t="s">
        <v>7022</v>
      </c>
      <c r="C1205" t="s">
        <v>64</v>
      </c>
      <c r="D1205" t="s">
        <v>24</v>
      </c>
      <c r="E1205" t="s">
        <v>5737</v>
      </c>
      <c r="F1205">
        <v>2026</v>
      </c>
      <c r="G1205" t="s">
        <v>5657</v>
      </c>
      <c r="H1205" s="4">
        <v>46168</v>
      </c>
      <c r="I1205" s="4" t="str">
        <f t="shared" si="630"/>
        <v/>
      </c>
      <c r="J1205" s="2" t="str">
        <f t="shared" si="631"/>
        <v/>
      </c>
      <c r="K1205" s="2" t="str">
        <f t="shared" si="632"/>
        <v/>
      </c>
      <c r="L1205" s="2" t="str">
        <f t="shared" si="633"/>
        <v/>
      </c>
      <c r="M1205" s="2" t="str">
        <f t="shared" si="634"/>
        <v/>
      </c>
      <c r="N1205" s="22" t="str" cm="1">
        <f t="array" ref="N1205">IFERROR(INDEX(Stats_Hit_GP,MATCH($B1205,Stats_Hit_Player,0)),"")</f>
        <v/>
      </c>
      <c r="O1205" s="22" t="str">
        <f t="shared" si="635"/>
        <v/>
      </c>
      <c r="P1205" s="22" t="str">
        <f t="shared" si="636"/>
        <v/>
      </c>
      <c r="Q1205" s="22" t="str">
        <f t="shared" si="637"/>
        <v/>
      </c>
      <c r="R1205" s="22" t="str">
        <f t="shared" si="638"/>
        <v/>
      </c>
      <c r="S1205" s="22" t="str">
        <f t="shared" si="639"/>
        <v/>
      </c>
      <c r="T1205" s="22" t="str">
        <f t="shared" si="640"/>
        <v/>
      </c>
      <c r="U1205" s="22" t="str">
        <f t="shared" si="641"/>
        <v/>
      </c>
      <c r="V1205" s="22" t="str">
        <f t="shared" si="642"/>
        <v/>
      </c>
      <c r="W1205" s="22" t="str">
        <f t="shared" si="643"/>
        <v/>
      </c>
      <c r="X1205" s="22" t="str">
        <f t="shared" si="644"/>
        <v/>
      </c>
      <c r="Y1205" s="22" t="str">
        <f t="shared" si="645"/>
        <v/>
      </c>
      <c r="Z1205" s="22" t="str">
        <f t="shared" si="646"/>
        <v/>
      </c>
      <c r="AA1205" s="22" t="str">
        <f t="shared" si="647"/>
        <v/>
      </c>
      <c r="AB1205" s="22">
        <f t="shared" si="648"/>
        <v>0</v>
      </c>
      <c r="AC1205" s="22">
        <f t="shared" si="649"/>
        <v>1</v>
      </c>
      <c r="AD1205" s="29">
        <f t="shared" si="650"/>
        <v>14.4</v>
      </c>
      <c r="AE1205" s="22">
        <f t="shared" si="651"/>
        <v>7</v>
      </c>
      <c r="AF1205" s="22">
        <f t="shared" si="652"/>
        <v>2</v>
      </c>
      <c r="AG1205" s="22">
        <f t="shared" si="653"/>
        <v>0</v>
      </c>
      <c r="AH1205" s="22">
        <f t="shared" si="654"/>
        <v>0</v>
      </c>
      <c r="AI1205" s="22">
        <f t="shared" si="655"/>
        <v>0</v>
      </c>
      <c r="AJ1205" s="31">
        <f t="shared" si="656"/>
        <v>10</v>
      </c>
      <c r="AK1205" s="22">
        <f t="shared" si="657"/>
        <v>15</v>
      </c>
      <c r="AL1205" s="22">
        <f t="shared" si="658"/>
        <v>16</v>
      </c>
      <c r="AM1205" s="22">
        <f t="shared" si="659"/>
        <v>16</v>
      </c>
      <c r="AN1205" s="22">
        <f t="shared" si="660"/>
        <v>14</v>
      </c>
      <c r="AO1205" s="22">
        <f t="shared" si="661"/>
        <v>15</v>
      </c>
      <c r="AP1205" s="22">
        <f t="shared" si="662"/>
        <v>6</v>
      </c>
      <c r="AQ1205" s="2">
        <f t="shared" si="663"/>
        <v>0.34899999999999998</v>
      </c>
    </row>
    <row r="1206" spans="1:43" x14ac:dyDescent="0.25">
      <c r="A1206" s="26" t="str">
        <f t="shared" si="664"/>
        <v/>
      </c>
      <c r="B1206" t="s">
        <v>7023</v>
      </c>
      <c r="C1206" t="s">
        <v>64</v>
      </c>
      <c r="D1206" t="s">
        <v>24</v>
      </c>
      <c r="E1206" t="s">
        <v>5051</v>
      </c>
      <c r="F1206">
        <v>2026</v>
      </c>
      <c r="G1206" t="s">
        <v>5657</v>
      </c>
      <c r="H1206" s="4">
        <v>46168</v>
      </c>
      <c r="I1206" s="4" t="str">
        <f t="shared" si="630"/>
        <v>Sun Belt</v>
      </c>
      <c r="J1206" s="2" t="str">
        <f t="shared" si="631"/>
        <v/>
      </c>
      <c r="K1206" s="2" t="str">
        <f t="shared" si="632"/>
        <v/>
      </c>
      <c r="L1206" s="2" t="str">
        <f t="shared" si="633"/>
        <v/>
      </c>
      <c r="M1206" s="2" t="str">
        <f t="shared" si="634"/>
        <v/>
      </c>
      <c r="N1206" s="22" t="str" cm="1">
        <f t="array" ref="N1206">IFERROR(INDEX(Stats_Hit_GP,MATCH($B1206,Stats_Hit_Player,0)),"")</f>
        <v/>
      </c>
      <c r="O1206" s="22" t="str">
        <f t="shared" si="635"/>
        <v/>
      </c>
      <c r="P1206" s="22" t="str">
        <f t="shared" si="636"/>
        <v/>
      </c>
      <c r="Q1206" s="22" t="str">
        <f t="shared" si="637"/>
        <v/>
      </c>
      <c r="R1206" s="22" t="str">
        <f t="shared" si="638"/>
        <v/>
      </c>
      <c r="S1206" s="22" t="str">
        <f t="shared" si="639"/>
        <v/>
      </c>
      <c r="T1206" s="22" t="str">
        <f t="shared" si="640"/>
        <v/>
      </c>
      <c r="U1206" s="22" t="str">
        <f t="shared" si="641"/>
        <v/>
      </c>
      <c r="V1206" s="22" t="str">
        <f t="shared" si="642"/>
        <v/>
      </c>
      <c r="W1206" s="22" t="str">
        <f t="shared" si="643"/>
        <v/>
      </c>
      <c r="X1206" s="22" t="str">
        <f t="shared" si="644"/>
        <v/>
      </c>
      <c r="Y1206" s="22" t="str">
        <f t="shared" si="645"/>
        <v/>
      </c>
      <c r="Z1206" s="22" t="str">
        <f t="shared" si="646"/>
        <v/>
      </c>
      <c r="AA1206" s="22" t="str">
        <f t="shared" si="647"/>
        <v/>
      </c>
      <c r="AB1206" s="22">
        <f t="shared" si="648"/>
        <v>1</v>
      </c>
      <c r="AC1206" s="22">
        <f t="shared" si="649"/>
        <v>3</v>
      </c>
      <c r="AD1206" s="29">
        <f t="shared" si="650"/>
        <v>7.92</v>
      </c>
      <c r="AE1206" s="22">
        <f t="shared" si="651"/>
        <v>14</v>
      </c>
      <c r="AF1206" s="22">
        <f t="shared" si="652"/>
        <v>4</v>
      </c>
      <c r="AG1206" s="22">
        <f t="shared" si="653"/>
        <v>0</v>
      </c>
      <c r="AH1206" s="22">
        <f t="shared" si="654"/>
        <v>0</v>
      </c>
      <c r="AI1206" s="22">
        <f t="shared" si="655"/>
        <v>0</v>
      </c>
      <c r="AJ1206" s="31">
        <f t="shared" si="656"/>
        <v>25</v>
      </c>
      <c r="AK1206" s="22">
        <f t="shared" si="657"/>
        <v>30</v>
      </c>
      <c r="AL1206" s="22">
        <f t="shared" si="658"/>
        <v>23</v>
      </c>
      <c r="AM1206" s="22">
        <f t="shared" si="659"/>
        <v>22</v>
      </c>
      <c r="AN1206" s="22">
        <f t="shared" si="660"/>
        <v>25</v>
      </c>
      <c r="AO1206" s="22">
        <f t="shared" si="661"/>
        <v>23</v>
      </c>
      <c r="AP1206" s="22">
        <f t="shared" si="662"/>
        <v>6</v>
      </c>
      <c r="AQ1206" s="2">
        <f t="shared" si="663"/>
        <v>0.30299999999999999</v>
      </c>
    </row>
    <row r="1207" spans="1:43" x14ac:dyDescent="0.25">
      <c r="A1207" s="26" t="str">
        <f t="shared" si="664"/>
        <v/>
      </c>
      <c r="B1207" t="s">
        <v>7024</v>
      </c>
      <c r="C1207" t="s">
        <v>64</v>
      </c>
      <c r="D1207" t="s">
        <v>24</v>
      </c>
      <c r="E1207" t="s">
        <v>722</v>
      </c>
      <c r="F1207">
        <v>2026</v>
      </c>
      <c r="G1207" t="s">
        <v>5657</v>
      </c>
      <c r="H1207" s="4">
        <v>46168</v>
      </c>
      <c r="I1207" s="4" t="str">
        <f t="shared" si="630"/>
        <v>American Athletic</v>
      </c>
      <c r="J1207" s="2" t="str">
        <f t="shared" si="631"/>
        <v/>
      </c>
      <c r="K1207" s="2" t="str">
        <f t="shared" si="632"/>
        <v/>
      </c>
      <c r="L1207" s="2" t="str">
        <f t="shared" si="633"/>
        <v/>
      </c>
      <c r="M1207" s="2" t="str">
        <f t="shared" si="634"/>
        <v/>
      </c>
      <c r="N1207" s="22" t="str" cm="1">
        <f t="array" ref="N1207">IFERROR(INDEX(Stats_Hit_GP,MATCH($B1207,Stats_Hit_Player,0)),"")</f>
        <v/>
      </c>
      <c r="O1207" s="22" t="str">
        <f t="shared" si="635"/>
        <v/>
      </c>
      <c r="P1207" s="22" t="str">
        <f t="shared" si="636"/>
        <v/>
      </c>
      <c r="Q1207" s="22" t="str">
        <f t="shared" si="637"/>
        <v/>
      </c>
      <c r="R1207" s="22" t="str">
        <f t="shared" si="638"/>
        <v/>
      </c>
      <c r="S1207" s="22" t="str">
        <f t="shared" si="639"/>
        <v/>
      </c>
      <c r="T1207" s="22" t="str">
        <f t="shared" si="640"/>
        <v/>
      </c>
      <c r="U1207" s="22" t="str">
        <f t="shared" si="641"/>
        <v/>
      </c>
      <c r="V1207" s="22" t="str">
        <f t="shared" si="642"/>
        <v/>
      </c>
      <c r="W1207" s="22" t="str">
        <f t="shared" si="643"/>
        <v/>
      </c>
      <c r="X1207" s="22" t="str">
        <f t="shared" si="644"/>
        <v/>
      </c>
      <c r="Y1207" s="22" t="str">
        <f t="shared" si="645"/>
        <v/>
      </c>
      <c r="Z1207" s="22" t="str">
        <f t="shared" si="646"/>
        <v/>
      </c>
      <c r="AA1207" s="22" t="str">
        <f t="shared" si="647"/>
        <v/>
      </c>
      <c r="AB1207" s="22">
        <f t="shared" si="648"/>
        <v>0</v>
      </c>
      <c r="AC1207" s="22">
        <f t="shared" si="649"/>
        <v>0</v>
      </c>
      <c r="AD1207" s="29">
        <f t="shared" si="650"/>
        <v>0</v>
      </c>
      <c r="AE1207" s="22">
        <f t="shared" si="651"/>
        <v>1</v>
      </c>
      <c r="AF1207" s="22">
        <f t="shared" si="652"/>
        <v>0</v>
      </c>
      <c r="AG1207" s="22">
        <f t="shared" si="653"/>
        <v>0</v>
      </c>
      <c r="AH1207" s="22">
        <f t="shared" si="654"/>
        <v>0</v>
      </c>
      <c r="AI1207" s="22">
        <f t="shared" si="655"/>
        <v>0</v>
      </c>
      <c r="AJ1207" s="31">
        <f t="shared" si="656"/>
        <v>2</v>
      </c>
      <c r="AK1207" s="22">
        <f t="shared" si="657"/>
        <v>1</v>
      </c>
      <c r="AL1207" s="22">
        <f t="shared" si="658"/>
        <v>0</v>
      </c>
      <c r="AM1207" s="22">
        <f t="shared" si="659"/>
        <v>0</v>
      </c>
      <c r="AN1207" s="22">
        <f t="shared" si="660"/>
        <v>2</v>
      </c>
      <c r="AO1207" s="22">
        <f t="shared" si="661"/>
        <v>3</v>
      </c>
      <c r="AP1207" s="22">
        <f t="shared" si="662"/>
        <v>1</v>
      </c>
      <c r="AQ1207" s="2">
        <f t="shared" si="663"/>
        <v>0.14299999999999999</v>
      </c>
    </row>
    <row r="1208" spans="1:43" x14ac:dyDescent="0.25">
      <c r="A1208" s="26" t="str">
        <f t="shared" si="664"/>
        <v/>
      </c>
      <c r="B1208" t="s">
        <v>7025</v>
      </c>
      <c r="C1208" t="s">
        <v>64</v>
      </c>
      <c r="D1208" t="s">
        <v>47</v>
      </c>
      <c r="E1208" t="s">
        <v>722</v>
      </c>
      <c r="F1208">
        <v>2026</v>
      </c>
      <c r="G1208" t="s">
        <v>5657</v>
      </c>
      <c r="H1208" s="4">
        <v>46168</v>
      </c>
      <c r="I1208" s="4" t="str">
        <f t="shared" si="630"/>
        <v>American Athletic</v>
      </c>
      <c r="J1208" s="2" t="str">
        <f t="shared" si="631"/>
        <v/>
      </c>
      <c r="K1208" s="2" t="str">
        <f t="shared" si="632"/>
        <v/>
      </c>
      <c r="L1208" s="2" t="str">
        <f t="shared" si="633"/>
        <v/>
      </c>
      <c r="M1208" s="2" t="str">
        <f t="shared" si="634"/>
        <v/>
      </c>
      <c r="N1208" s="22" t="str" cm="1">
        <f t="array" ref="N1208">IFERROR(INDEX(Stats_Hit_GP,MATCH($B1208,Stats_Hit_Player,0)),"")</f>
        <v/>
      </c>
      <c r="O1208" s="22" t="str">
        <f t="shared" si="635"/>
        <v/>
      </c>
      <c r="P1208" s="22" t="str">
        <f t="shared" si="636"/>
        <v/>
      </c>
      <c r="Q1208" s="22" t="str">
        <f t="shared" si="637"/>
        <v/>
      </c>
      <c r="R1208" s="22" t="str">
        <f t="shared" si="638"/>
        <v/>
      </c>
      <c r="S1208" s="22" t="str">
        <f t="shared" si="639"/>
        <v/>
      </c>
      <c r="T1208" s="22" t="str">
        <f t="shared" si="640"/>
        <v/>
      </c>
      <c r="U1208" s="22" t="str">
        <f t="shared" si="641"/>
        <v/>
      </c>
      <c r="V1208" s="22" t="str">
        <f t="shared" si="642"/>
        <v/>
      </c>
      <c r="W1208" s="22" t="str">
        <f t="shared" si="643"/>
        <v/>
      </c>
      <c r="X1208" s="22" t="str">
        <f t="shared" si="644"/>
        <v/>
      </c>
      <c r="Y1208" s="22" t="str">
        <f t="shared" si="645"/>
        <v/>
      </c>
      <c r="Z1208" s="22" t="str">
        <f t="shared" si="646"/>
        <v/>
      </c>
      <c r="AA1208" s="22" t="str">
        <f t="shared" si="647"/>
        <v/>
      </c>
      <c r="AB1208" s="22" t="str">
        <f t="shared" si="648"/>
        <v/>
      </c>
      <c r="AC1208" s="22" t="str">
        <f t="shared" si="649"/>
        <v/>
      </c>
      <c r="AD1208" s="29" t="str">
        <f t="shared" si="650"/>
        <v/>
      </c>
      <c r="AE1208" s="22" t="str">
        <f t="shared" si="651"/>
        <v/>
      </c>
      <c r="AF1208" s="22" t="str">
        <f t="shared" si="652"/>
        <v/>
      </c>
      <c r="AG1208" s="22" t="str">
        <f t="shared" si="653"/>
        <v/>
      </c>
      <c r="AH1208" s="22" t="str">
        <f t="shared" si="654"/>
        <v/>
      </c>
      <c r="AI1208" s="22" t="str">
        <f t="shared" si="655"/>
        <v/>
      </c>
      <c r="AJ1208" s="31" t="str">
        <f t="shared" si="656"/>
        <v/>
      </c>
      <c r="AK1208" s="22" t="str">
        <f t="shared" si="657"/>
        <v/>
      </c>
      <c r="AL1208" s="22" t="str">
        <f t="shared" si="658"/>
        <v/>
      </c>
      <c r="AM1208" s="22" t="str">
        <f t="shared" si="659"/>
        <v/>
      </c>
      <c r="AN1208" s="22" t="str">
        <f t="shared" si="660"/>
        <v/>
      </c>
      <c r="AO1208" s="22" t="str">
        <f t="shared" si="661"/>
        <v/>
      </c>
      <c r="AP1208" s="22" t="str">
        <f t="shared" si="662"/>
        <v/>
      </c>
      <c r="AQ1208" s="2" t="str">
        <f t="shared" si="663"/>
        <v/>
      </c>
    </row>
    <row r="1209" spans="1:43" x14ac:dyDescent="0.25">
      <c r="A1209" s="26" t="str">
        <f t="shared" si="664"/>
        <v/>
      </c>
      <c r="B1209" t="s">
        <v>5341</v>
      </c>
      <c r="C1209" t="s">
        <v>64</v>
      </c>
      <c r="D1209" t="s">
        <v>24</v>
      </c>
      <c r="E1209" t="s">
        <v>3679</v>
      </c>
      <c r="F1209">
        <v>2026</v>
      </c>
      <c r="G1209" t="s">
        <v>5657</v>
      </c>
      <c r="H1209" s="4">
        <v>46168</v>
      </c>
      <c r="I1209" s="4" t="str">
        <f t="shared" si="630"/>
        <v>Northeast</v>
      </c>
      <c r="J1209" s="2">
        <f t="shared" si="631"/>
        <v>0</v>
      </c>
      <c r="K1209" s="2">
        <f t="shared" si="632"/>
        <v>0</v>
      </c>
      <c r="L1209" s="2">
        <f t="shared" si="633"/>
        <v>0</v>
      </c>
      <c r="M1209" s="2">
        <f t="shared" si="634"/>
        <v>0</v>
      </c>
      <c r="N1209" s="22" cm="1">
        <f t="array" ref="N1209">IFERROR(INDEX(Stats_Hit_GP,MATCH($B1209,Stats_Hit_Player,0)),"")</f>
        <v>1</v>
      </c>
      <c r="O1209" s="22">
        <f t="shared" si="635"/>
        <v>1</v>
      </c>
      <c r="P1209" s="22">
        <f t="shared" si="636"/>
        <v>1</v>
      </c>
      <c r="Q1209" s="22">
        <f t="shared" si="637"/>
        <v>0</v>
      </c>
      <c r="R1209" s="22">
        <f t="shared" si="638"/>
        <v>0</v>
      </c>
      <c r="S1209" s="22">
        <f t="shared" si="639"/>
        <v>0</v>
      </c>
      <c r="T1209" s="22">
        <f t="shared" si="640"/>
        <v>0</v>
      </c>
      <c r="U1209" s="22">
        <f t="shared" si="641"/>
        <v>0</v>
      </c>
      <c r="V1209" s="22">
        <f t="shared" si="642"/>
        <v>0</v>
      </c>
      <c r="W1209" s="22">
        <f t="shared" si="643"/>
        <v>0</v>
      </c>
      <c r="X1209" s="22">
        <f t="shared" si="644"/>
        <v>0</v>
      </c>
      <c r="Y1209" s="22">
        <f t="shared" si="645"/>
        <v>0</v>
      </c>
      <c r="Z1209" s="22">
        <f t="shared" si="646"/>
        <v>0</v>
      </c>
      <c r="AA1209" s="22">
        <f t="shared" si="647"/>
        <v>0</v>
      </c>
      <c r="AB1209" s="22">
        <f t="shared" si="648"/>
        <v>0</v>
      </c>
      <c r="AC1209" s="22">
        <f t="shared" si="649"/>
        <v>2</v>
      </c>
      <c r="AD1209" s="29">
        <f t="shared" si="650"/>
        <v>3.54</v>
      </c>
      <c r="AE1209" s="22">
        <f t="shared" si="651"/>
        <v>8</v>
      </c>
      <c r="AF1209" s="22">
        <f t="shared" si="652"/>
        <v>2</v>
      </c>
      <c r="AG1209" s="22">
        <f t="shared" si="653"/>
        <v>0</v>
      </c>
      <c r="AH1209" s="22">
        <f t="shared" si="654"/>
        <v>0</v>
      </c>
      <c r="AI1209" s="22">
        <f t="shared" si="655"/>
        <v>0</v>
      </c>
      <c r="AJ1209" s="31">
        <f t="shared" si="656"/>
        <v>20.100000000000001</v>
      </c>
      <c r="AK1209" s="22">
        <f t="shared" si="657"/>
        <v>15</v>
      </c>
      <c r="AL1209" s="22">
        <f t="shared" si="658"/>
        <v>9</v>
      </c>
      <c r="AM1209" s="22">
        <f t="shared" si="659"/>
        <v>8</v>
      </c>
      <c r="AN1209" s="22">
        <f t="shared" si="660"/>
        <v>5</v>
      </c>
      <c r="AO1209" s="22">
        <f t="shared" si="661"/>
        <v>8</v>
      </c>
      <c r="AP1209" s="22">
        <f t="shared" si="662"/>
        <v>8</v>
      </c>
      <c r="AQ1209" s="2">
        <f t="shared" si="663"/>
        <v>0.20799999999999999</v>
      </c>
    </row>
    <row r="1210" spans="1:43" x14ac:dyDescent="0.25">
      <c r="A1210" s="26" t="str">
        <f t="shared" si="664"/>
        <v/>
      </c>
      <c r="B1210" t="s">
        <v>7026</v>
      </c>
      <c r="C1210" t="s">
        <v>64</v>
      </c>
      <c r="D1210" t="s">
        <v>24</v>
      </c>
      <c r="E1210" t="s">
        <v>3679</v>
      </c>
      <c r="F1210">
        <v>2026</v>
      </c>
      <c r="G1210" t="s">
        <v>5657</v>
      </c>
      <c r="H1210" s="4">
        <v>46168</v>
      </c>
      <c r="I1210" s="4" t="str">
        <f t="shared" si="630"/>
        <v>Northeast</v>
      </c>
      <c r="J1210" s="2" t="str">
        <f t="shared" si="631"/>
        <v/>
      </c>
      <c r="K1210" s="2" t="str">
        <f t="shared" si="632"/>
        <v/>
      </c>
      <c r="L1210" s="2" t="str">
        <f t="shared" si="633"/>
        <v/>
      </c>
      <c r="M1210" s="2" t="str">
        <f t="shared" si="634"/>
        <v/>
      </c>
      <c r="N1210" s="22" t="str" cm="1">
        <f t="array" ref="N1210">IFERROR(INDEX(Stats_Hit_GP,MATCH($B1210,Stats_Hit_Player,0)),"")</f>
        <v/>
      </c>
      <c r="O1210" s="22" t="str">
        <f t="shared" si="635"/>
        <v/>
      </c>
      <c r="P1210" s="22" t="str">
        <f t="shared" si="636"/>
        <v/>
      </c>
      <c r="Q1210" s="22" t="str">
        <f t="shared" si="637"/>
        <v/>
      </c>
      <c r="R1210" s="22" t="str">
        <f t="shared" si="638"/>
        <v/>
      </c>
      <c r="S1210" s="22" t="str">
        <f t="shared" si="639"/>
        <v/>
      </c>
      <c r="T1210" s="22" t="str">
        <f t="shared" si="640"/>
        <v/>
      </c>
      <c r="U1210" s="22" t="str">
        <f t="shared" si="641"/>
        <v/>
      </c>
      <c r="V1210" s="22" t="str">
        <f t="shared" si="642"/>
        <v/>
      </c>
      <c r="W1210" s="22" t="str">
        <f t="shared" si="643"/>
        <v/>
      </c>
      <c r="X1210" s="22" t="str">
        <f t="shared" si="644"/>
        <v/>
      </c>
      <c r="Y1210" s="22" t="str">
        <f t="shared" si="645"/>
        <v/>
      </c>
      <c r="Z1210" s="22" t="str">
        <f t="shared" si="646"/>
        <v/>
      </c>
      <c r="AA1210" s="22" t="str">
        <f t="shared" si="647"/>
        <v/>
      </c>
      <c r="AB1210" s="22">
        <f t="shared" si="648"/>
        <v>0</v>
      </c>
      <c r="AC1210" s="22">
        <f t="shared" si="649"/>
        <v>0</v>
      </c>
      <c r="AD1210" s="29">
        <f t="shared" si="650"/>
        <v>12</v>
      </c>
      <c r="AE1210" s="22">
        <f t="shared" si="651"/>
        <v>5</v>
      </c>
      <c r="AF1210" s="22">
        <f t="shared" si="652"/>
        <v>0</v>
      </c>
      <c r="AG1210" s="22">
        <f t="shared" si="653"/>
        <v>0</v>
      </c>
      <c r="AH1210" s="22">
        <f t="shared" si="654"/>
        <v>0</v>
      </c>
      <c r="AI1210" s="22">
        <f t="shared" si="655"/>
        <v>0</v>
      </c>
      <c r="AJ1210" s="31">
        <f t="shared" si="656"/>
        <v>6</v>
      </c>
      <c r="AK1210" s="22">
        <f t="shared" si="657"/>
        <v>14</v>
      </c>
      <c r="AL1210" s="22">
        <f t="shared" si="658"/>
        <v>11</v>
      </c>
      <c r="AM1210" s="22">
        <f t="shared" si="659"/>
        <v>8</v>
      </c>
      <c r="AN1210" s="22">
        <f t="shared" si="660"/>
        <v>3</v>
      </c>
      <c r="AO1210" s="22">
        <f t="shared" si="661"/>
        <v>4</v>
      </c>
      <c r="AP1210" s="22">
        <f t="shared" si="662"/>
        <v>4</v>
      </c>
      <c r="AQ1210" s="2">
        <f t="shared" si="663"/>
        <v>0.438</v>
      </c>
    </row>
    <row r="1211" spans="1:43" x14ac:dyDescent="0.25">
      <c r="A1211" s="26" t="str">
        <f t="shared" si="664"/>
        <v/>
      </c>
      <c r="B1211" t="s">
        <v>1623</v>
      </c>
      <c r="C1211" t="s">
        <v>30</v>
      </c>
      <c r="D1211" t="s">
        <v>24</v>
      </c>
      <c r="E1211" t="s">
        <v>1624</v>
      </c>
      <c r="F1211">
        <v>2026</v>
      </c>
      <c r="G1211" t="s">
        <v>5657</v>
      </c>
      <c r="H1211" s="4">
        <v>46168</v>
      </c>
      <c r="I1211" s="4" t="str">
        <f t="shared" si="630"/>
        <v>Big South</v>
      </c>
      <c r="J1211" s="2">
        <f t="shared" si="631"/>
        <v>0.34599999999999997</v>
      </c>
      <c r="K1211" s="2">
        <f t="shared" si="632"/>
        <v>0.46899999999999997</v>
      </c>
      <c r="L1211" s="2">
        <f t="shared" si="633"/>
        <v>0.63200000000000001</v>
      </c>
      <c r="M1211" s="2">
        <f t="shared" si="634"/>
        <v>1.1020000000000001</v>
      </c>
      <c r="N1211" s="22" cm="1">
        <f t="array" ref="N1211">IFERROR(INDEX(Stats_Hit_GP,MATCH($B1211,Stats_Hit_Player,0)),"")</f>
        <v>51</v>
      </c>
      <c r="O1211" s="22">
        <f t="shared" si="635"/>
        <v>228</v>
      </c>
      <c r="P1211" s="22">
        <f t="shared" si="636"/>
        <v>185</v>
      </c>
      <c r="Q1211" s="22">
        <f t="shared" si="637"/>
        <v>47</v>
      </c>
      <c r="R1211" s="22">
        <f t="shared" si="638"/>
        <v>64</v>
      </c>
      <c r="S1211" s="22">
        <f t="shared" si="639"/>
        <v>16</v>
      </c>
      <c r="T1211" s="22">
        <f t="shared" si="640"/>
        <v>2</v>
      </c>
      <c r="U1211" s="22">
        <f t="shared" si="641"/>
        <v>11</v>
      </c>
      <c r="V1211" s="22">
        <f t="shared" si="642"/>
        <v>47</v>
      </c>
      <c r="W1211" s="22">
        <f t="shared" si="643"/>
        <v>3</v>
      </c>
      <c r="X1211" s="22">
        <f t="shared" si="644"/>
        <v>40</v>
      </c>
      <c r="Y1211" s="22">
        <f t="shared" si="645"/>
        <v>21</v>
      </c>
      <c r="Z1211" s="22">
        <f t="shared" si="646"/>
        <v>6</v>
      </c>
      <c r="AA1211" s="22">
        <f t="shared" si="647"/>
        <v>5</v>
      </c>
      <c r="AB1211" s="22" t="str">
        <f t="shared" si="648"/>
        <v/>
      </c>
      <c r="AC1211" s="22" t="str">
        <f t="shared" si="649"/>
        <v/>
      </c>
      <c r="AD1211" s="29" t="str">
        <f t="shared" si="650"/>
        <v/>
      </c>
      <c r="AE1211" s="22" t="str">
        <f t="shared" si="651"/>
        <v/>
      </c>
      <c r="AF1211" s="22" t="str">
        <f t="shared" si="652"/>
        <v/>
      </c>
      <c r="AG1211" s="22" t="str">
        <f t="shared" si="653"/>
        <v/>
      </c>
      <c r="AH1211" s="22" t="str">
        <f t="shared" si="654"/>
        <v/>
      </c>
      <c r="AI1211" s="22" t="str">
        <f t="shared" si="655"/>
        <v/>
      </c>
      <c r="AJ1211" s="31" t="str">
        <f t="shared" si="656"/>
        <v/>
      </c>
      <c r="AK1211" s="22" t="str">
        <f t="shared" si="657"/>
        <v/>
      </c>
      <c r="AL1211" s="22" t="str">
        <f t="shared" si="658"/>
        <v/>
      </c>
      <c r="AM1211" s="22" t="str">
        <f t="shared" si="659"/>
        <v/>
      </c>
      <c r="AN1211" s="22" t="str">
        <f t="shared" si="660"/>
        <v/>
      </c>
      <c r="AO1211" s="22" t="str">
        <f t="shared" si="661"/>
        <v/>
      </c>
      <c r="AP1211" s="22" t="str">
        <f t="shared" si="662"/>
        <v/>
      </c>
      <c r="AQ1211" s="2" t="str">
        <f t="shared" si="663"/>
        <v/>
      </c>
    </row>
    <row r="1212" spans="1:43" x14ac:dyDescent="0.25">
      <c r="A1212" s="26" t="str">
        <f t="shared" si="664"/>
        <v/>
      </c>
      <c r="B1212" t="s">
        <v>3775</v>
      </c>
      <c r="C1212" t="s">
        <v>5700</v>
      </c>
      <c r="D1212" t="s">
        <v>47</v>
      </c>
      <c r="E1212" t="s">
        <v>3755</v>
      </c>
      <c r="F1212">
        <v>2026</v>
      </c>
      <c r="G1212" t="s">
        <v>5657</v>
      </c>
      <c r="H1212" s="4">
        <v>46168</v>
      </c>
      <c r="I1212" s="4" t="str">
        <f t="shared" si="630"/>
        <v>Northeast</v>
      </c>
      <c r="J1212" s="2">
        <f t="shared" si="631"/>
        <v>0</v>
      </c>
      <c r="K1212" s="2">
        <f t="shared" si="632"/>
        <v>0.2</v>
      </c>
      <c r="L1212" s="2">
        <f t="shared" si="633"/>
        <v>0</v>
      </c>
      <c r="M1212" s="2">
        <f t="shared" si="634"/>
        <v>0.2</v>
      </c>
      <c r="N1212" s="22" cm="1">
        <f t="array" ref="N1212">IFERROR(INDEX(Stats_Hit_GP,MATCH($B1212,Stats_Hit_Player,0)),"")</f>
        <v>5</v>
      </c>
      <c r="O1212" s="22">
        <f t="shared" si="635"/>
        <v>5</v>
      </c>
      <c r="P1212" s="22">
        <f t="shared" si="636"/>
        <v>4</v>
      </c>
      <c r="Q1212" s="22">
        <f t="shared" si="637"/>
        <v>2</v>
      </c>
      <c r="R1212" s="22">
        <f t="shared" si="638"/>
        <v>0</v>
      </c>
      <c r="S1212" s="22">
        <f t="shared" si="639"/>
        <v>0</v>
      </c>
      <c r="T1212" s="22">
        <f t="shared" si="640"/>
        <v>0</v>
      </c>
      <c r="U1212" s="22">
        <f t="shared" si="641"/>
        <v>0</v>
      </c>
      <c r="V1212" s="22">
        <f t="shared" si="642"/>
        <v>0</v>
      </c>
      <c r="W1212" s="22">
        <f t="shared" si="643"/>
        <v>1</v>
      </c>
      <c r="X1212" s="22">
        <f t="shared" si="644"/>
        <v>0</v>
      </c>
      <c r="Y1212" s="22">
        <f t="shared" si="645"/>
        <v>2</v>
      </c>
      <c r="Z1212" s="22">
        <f t="shared" si="646"/>
        <v>1</v>
      </c>
      <c r="AA1212" s="22">
        <f t="shared" si="647"/>
        <v>0</v>
      </c>
      <c r="AB1212" s="22" t="str">
        <f t="shared" si="648"/>
        <v/>
      </c>
      <c r="AC1212" s="22" t="str">
        <f t="shared" si="649"/>
        <v/>
      </c>
      <c r="AD1212" s="29" t="str">
        <f t="shared" si="650"/>
        <v/>
      </c>
      <c r="AE1212" s="22" t="str">
        <f t="shared" si="651"/>
        <v/>
      </c>
      <c r="AF1212" s="22" t="str">
        <f t="shared" si="652"/>
        <v/>
      </c>
      <c r="AG1212" s="22" t="str">
        <f t="shared" si="653"/>
        <v/>
      </c>
      <c r="AH1212" s="22" t="str">
        <f t="shared" si="654"/>
        <v/>
      </c>
      <c r="AI1212" s="22" t="str">
        <f t="shared" si="655"/>
        <v/>
      </c>
      <c r="AJ1212" s="31" t="str">
        <f t="shared" si="656"/>
        <v/>
      </c>
      <c r="AK1212" s="22" t="str">
        <f t="shared" si="657"/>
        <v/>
      </c>
      <c r="AL1212" s="22" t="str">
        <f t="shared" si="658"/>
        <v/>
      </c>
      <c r="AM1212" s="22" t="str">
        <f t="shared" si="659"/>
        <v/>
      </c>
      <c r="AN1212" s="22" t="str">
        <f t="shared" si="660"/>
        <v/>
      </c>
      <c r="AO1212" s="22" t="str">
        <f t="shared" si="661"/>
        <v/>
      </c>
      <c r="AP1212" s="22" t="str">
        <f t="shared" si="662"/>
        <v/>
      </c>
      <c r="AQ1212" s="2" t="str">
        <f t="shared" si="663"/>
        <v/>
      </c>
    </row>
    <row r="1213" spans="1:43" x14ac:dyDescent="0.25">
      <c r="A1213" s="26" t="str">
        <f t="shared" si="664"/>
        <v/>
      </c>
      <c r="B1213" t="s">
        <v>651</v>
      </c>
      <c r="C1213" t="s">
        <v>42</v>
      </c>
      <c r="D1213" t="s">
        <v>47</v>
      </c>
      <c r="E1213" t="s">
        <v>648</v>
      </c>
      <c r="F1213">
        <v>2026</v>
      </c>
      <c r="G1213" t="s">
        <v>5657</v>
      </c>
      <c r="H1213" s="4">
        <v>46168</v>
      </c>
      <c r="I1213" s="4" t="str">
        <f t="shared" si="630"/>
        <v>America East</v>
      </c>
      <c r="J1213" s="2">
        <f t="shared" si="631"/>
        <v>0.29499999999999998</v>
      </c>
      <c r="K1213" s="2">
        <f t="shared" si="632"/>
        <v>0.40200000000000002</v>
      </c>
      <c r="L1213" s="2">
        <f t="shared" si="633"/>
        <v>0.38</v>
      </c>
      <c r="M1213" s="2">
        <f t="shared" si="634"/>
        <v>0.78200000000000003</v>
      </c>
      <c r="N1213" s="22" cm="1">
        <f t="array" ref="N1213">IFERROR(INDEX(Stats_Hit_GP,MATCH($B1213,Stats_Hit_Player,0)),"")</f>
        <v>47</v>
      </c>
      <c r="O1213" s="22">
        <f t="shared" si="635"/>
        <v>200</v>
      </c>
      <c r="P1213" s="22">
        <f t="shared" si="636"/>
        <v>166</v>
      </c>
      <c r="Q1213" s="22">
        <f t="shared" si="637"/>
        <v>27</v>
      </c>
      <c r="R1213" s="22">
        <f t="shared" si="638"/>
        <v>49</v>
      </c>
      <c r="S1213" s="22">
        <f t="shared" si="639"/>
        <v>6</v>
      </c>
      <c r="T1213" s="22">
        <f t="shared" si="640"/>
        <v>1</v>
      </c>
      <c r="U1213" s="22">
        <f t="shared" si="641"/>
        <v>2</v>
      </c>
      <c r="V1213" s="22">
        <f t="shared" si="642"/>
        <v>18</v>
      </c>
      <c r="W1213" s="22">
        <f t="shared" si="643"/>
        <v>1</v>
      </c>
      <c r="X1213" s="22">
        <f t="shared" si="644"/>
        <v>30</v>
      </c>
      <c r="Y1213" s="22">
        <f t="shared" si="645"/>
        <v>23</v>
      </c>
      <c r="Z1213" s="22">
        <f t="shared" si="646"/>
        <v>4</v>
      </c>
      <c r="AA1213" s="22">
        <f t="shared" si="647"/>
        <v>2</v>
      </c>
      <c r="AB1213" s="22" t="str">
        <f t="shared" si="648"/>
        <v/>
      </c>
      <c r="AC1213" s="22" t="str">
        <f t="shared" si="649"/>
        <v/>
      </c>
      <c r="AD1213" s="29" t="str">
        <f t="shared" si="650"/>
        <v/>
      </c>
      <c r="AE1213" s="22" t="str">
        <f t="shared" si="651"/>
        <v/>
      </c>
      <c r="AF1213" s="22" t="str">
        <f t="shared" si="652"/>
        <v/>
      </c>
      <c r="AG1213" s="22" t="str">
        <f t="shared" si="653"/>
        <v/>
      </c>
      <c r="AH1213" s="22" t="str">
        <f t="shared" si="654"/>
        <v/>
      </c>
      <c r="AI1213" s="22" t="str">
        <f t="shared" si="655"/>
        <v/>
      </c>
      <c r="AJ1213" s="31" t="str">
        <f t="shared" si="656"/>
        <v/>
      </c>
      <c r="AK1213" s="22" t="str">
        <f t="shared" si="657"/>
        <v/>
      </c>
      <c r="AL1213" s="22" t="str">
        <f t="shared" si="658"/>
        <v/>
      </c>
      <c r="AM1213" s="22" t="str">
        <f t="shared" si="659"/>
        <v/>
      </c>
      <c r="AN1213" s="22" t="str">
        <f t="shared" si="660"/>
        <v/>
      </c>
      <c r="AO1213" s="22" t="str">
        <f t="shared" si="661"/>
        <v/>
      </c>
      <c r="AP1213" s="22" t="str">
        <f t="shared" si="662"/>
        <v/>
      </c>
      <c r="AQ1213" s="2" t="str">
        <f t="shared" si="663"/>
        <v/>
      </c>
    </row>
    <row r="1214" spans="1:43" x14ac:dyDescent="0.25">
      <c r="A1214" s="26" t="str">
        <f t="shared" si="664"/>
        <v/>
      </c>
      <c r="B1214" t="s">
        <v>7027</v>
      </c>
      <c r="C1214" t="s">
        <v>5688</v>
      </c>
      <c r="D1214" t="s">
        <v>47</v>
      </c>
      <c r="E1214" t="s">
        <v>612</v>
      </c>
      <c r="F1214">
        <v>2026</v>
      </c>
      <c r="G1214" t="s">
        <v>5657</v>
      </c>
      <c r="H1214" s="4">
        <v>46168</v>
      </c>
      <c r="I1214" s="4" t="str">
        <f t="shared" si="630"/>
        <v>America East</v>
      </c>
      <c r="J1214" s="2" t="str">
        <f t="shared" si="631"/>
        <v/>
      </c>
      <c r="K1214" s="2" t="str">
        <f t="shared" si="632"/>
        <v/>
      </c>
      <c r="L1214" s="2" t="str">
        <f t="shared" si="633"/>
        <v/>
      </c>
      <c r="M1214" s="2" t="str">
        <f t="shared" si="634"/>
        <v/>
      </c>
      <c r="N1214" s="22" t="str" cm="1">
        <f t="array" ref="N1214">IFERROR(INDEX(Stats_Hit_GP,MATCH($B1214,Stats_Hit_Player,0)),"")</f>
        <v/>
      </c>
      <c r="O1214" s="22" t="str">
        <f t="shared" si="635"/>
        <v/>
      </c>
      <c r="P1214" s="22" t="str">
        <f t="shared" si="636"/>
        <v/>
      </c>
      <c r="Q1214" s="22" t="str">
        <f t="shared" si="637"/>
        <v/>
      </c>
      <c r="R1214" s="22" t="str">
        <f t="shared" si="638"/>
        <v/>
      </c>
      <c r="S1214" s="22" t="str">
        <f t="shared" si="639"/>
        <v/>
      </c>
      <c r="T1214" s="22" t="str">
        <f t="shared" si="640"/>
        <v/>
      </c>
      <c r="U1214" s="22" t="str">
        <f t="shared" si="641"/>
        <v/>
      </c>
      <c r="V1214" s="22" t="str">
        <f t="shared" si="642"/>
        <v/>
      </c>
      <c r="W1214" s="22" t="str">
        <f t="shared" si="643"/>
        <v/>
      </c>
      <c r="X1214" s="22" t="str">
        <f t="shared" si="644"/>
        <v/>
      </c>
      <c r="Y1214" s="22" t="str">
        <f t="shared" si="645"/>
        <v/>
      </c>
      <c r="Z1214" s="22" t="str">
        <f t="shared" si="646"/>
        <v/>
      </c>
      <c r="AA1214" s="22" t="str">
        <f t="shared" si="647"/>
        <v/>
      </c>
      <c r="AB1214" s="22" t="str">
        <f t="shared" si="648"/>
        <v/>
      </c>
      <c r="AC1214" s="22" t="str">
        <f t="shared" si="649"/>
        <v/>
      </c>
      <c r="AD1214" s="29" t="str">
        <f t="shared" si="650"/>
        <v/>
      </c>
      <c r="AE1214" s="22" t="str">
        <f t="shared" si="651"/>
        <v/>
      </c>
      <c r="AF1214" s="22" t="str">
        <f t="shared" si="652"/>
        <v/>
      </c>
      <c r="AG1214" s="22" t="str">
        <f t="shared" si="653"/>
        <v/>
      </c>
      <c r="AH1214" s="22" t="str">
        <f t="shared" si="654"/>
        <v/>
      </c>
      <c r="AI1214" s="22" t="str">
        <f t="shared" si="655"/>
        <v/>
      </c>
      <c r="AJ1214" s="31" t="str">
        <f t="shared" si="656"/>
        <v/>
      </c>
      <c r="AK1214" s="22" t="str">
        <f t="shared" si="657"/>
        <v/>
      </c>
      <c r="AL1214" s="22" t="str">
        <f t="shared" si="658"/>
        <v/>
      </c>
      <c r="AM1214" s="22" t="str">
        <f t="shared" si="659"/>
        <v/>
      </c>
      <c r="AN1214" s="22" t="str">
        <f t="shared" si="660"/>
        <v/>
      </c>
      <c r="AO1214" s="22" t="str">
        <f t="shared" si="661"/>
        <v/>
      </c>
      <c r="AP1214" s="22" t="str">
        <f t="shared" si="662"/>
        <v/>
      </c>
      <c r="AQ1214" s="2" t="str">
        <f t="shared" si="663"/>
        <v/>
      </c>
    </row>
    <row r="1215" spans="1:43" x14ac:dyDescent="0.25">
      <c r="A1215" s="26" t="str">
        <f t="shared" si="664"/>
        <v/>
      </c>
      <c r="B1215" t="s">
        <v>3361</v>
      </c>
      <c r="C1215" t="s">
        <v>25</v>
      </c>
      <c r="D1215" t="s">
        <v>47</v>
      </c>
      <c r="E1215" t="s">
        <v>3362</v>
      </c>
      <c r="F1215">
        <v>2026</v>
      </c>
      <c r="G1215" t="s">
        <v>5657</v>
      </c>
      <c r="H1215" s="4">
        <v>46168</v>
      </c>
      <c r="I1215" s="4" t="str">
        <f t="shared" si="630"/>
        <v>Missouri Valley</v>
      </c>
      <c r="J1215" s="2">
        <f t="shared" si="631"/>
        <v>0.29299999999999998</v>
      </c>
      <c r="K1215" s="2">
        <f t="shared" si="632"/>
        <v>0.48</v>
      </c>
      <c r="L1215" s="2">
        <f t="shared" si="633"/>
        <v>0.38400000000000001</v>
      </c>
      <c r="M1215" s="2">
        <f t="shared" si="634"/>
        <v>0.86399999999999999</v>
      </c>
      <c r="N1215" s="22" cm="1">
        <f t="array" ref="N1215">IFERROR(INDEX(Stats_Hit_GP,MATCH($B1215,Stats_Hit_Player,0)),"")</f>
        <v>51</v>
      </c>
      <c r="O1215" s="22">
        <f t="shared" si="635"/>
        <v>225</v>
      </c>
      <c r="P1215" s="22">
        <f t="shared" si="636"/>
        <v>164</v>
      </c>
      <c r="Q1215" s="22">
        <f t="shared" si="637"/>
        <v>30</v>
      </c>
      <c r="R1215" s="22">
        <f t="shared" si="638"/>
        <v>48</v>
      </c>
      <c r="S1215" s="22">
        <f t="shared" si="639"/>
        <v>6</v>
      </c>
      <c r="T1215" s="22">
        <f t="shared" si="640"/>
        <v>0</v>
      </c>
      <c r="U1215" s="22">
        <f t="shared" si="641"/>
        <v>3</v>
      </c>
      <c r="V1215" s="22">
        <f t="shared" si="642"/>
        <v>21</v>
      </c>
      <c r="W1215" s="22">
        <f t="shared" si="643"/>
        <v>25</v>
      </c>
      <c r="X1215" s="22">
        <f t="shared" si="644"/>
        <v>35</v>
      </c>
      <c r="Y1215" s="22">
        <f t="shared" si="645"/>
        <v>40</v>
      </c>
      <c r="Z1215" s="22">
        <f t="shared" si="646"/>
        <v>5</v>
      </c>
      <c r="AA1215" s="22">
        <f t="shared" si="647"/>
        <v>3</v>
      </c>
      <c r="AB1215" s="22" t="str">
        <f t="shared" si="648"/>
        <v/>
      </c>
      <c r="AC1215" s="22" t="str">
        <f t="shared" si="649"/>
        <v/>
      </c>
      <c r="AD1215" s="29" t="str">
        <f t="shared" si="650"/>
        <v/>
      </c>
      <c r="AE1215" s="22" t="str">
        <f t="shared" si="651"/>
        <v/>
      </c>
      <c r="AF1215" s="22" t="str">
        <f t="shared" si="652"/>
        <v/>
      </c>
      <c r="AG1215" s="22" t="str">
        <f t="shared" si="653"/>
        <v/>
      </c>
      <c r="AH1215" s="22" t="str">
        <f t="shared" si="654"/>
        <v/>
      </c>
      <c r="AI1215" s="22" t="str">
        <f t="shared" si="655"/>
        <v/>
      </c>
      <c r="AJ1215" s="31" t="str">
        <f t="shared" si="656"/>
        <v/>
      </c>
      <c r="AK1215" s="22" t="str">
        <f t="shared" si="657"/>
        <v/>
      </c>
      <c r="AL1215" s="22" t="str">
        <f t="shared" si="658"/>
        <v/>
      </c>
      <c r="AM1215" s="22" t="str">
        <f t="shared" si="659"/>
        <v/>
      </c>
      <c r="AN1215" s="22" t="str">
        <f t="shared" si="660"/>
        <v/>
      </c>
      <c r="AO1215" s="22" t="str">
        <f t="shared" si="661"/>
        <v/>
      </c>
      <c r="AP1215" s="22" t="str">
        <f t="shared" si="662"/>
        <v/>
      </c>
      <c r="AQ1215" s="2" t="str">
        <f t="shared" si="663"/>
        <v/>
      </c>
    </row>
    <row r="1216" spans="1:43" x14ac:dyDescent="0.25">
      <c r="A1216" s="26" t="str">
        <f t="shared" si="664"/>
        <v/>
      </c>
      <c r="B1216" t="s">
        <v>2953</v>
      </c>
      <c r="C1216" t="s">
        <v>40</v>
      </c>
      <c r="D1216" t="s">
        <v>47</v>
      </c>
      <c r="E1216" t="s">
        <v>2940</v>
      </c>
      <c r="F1216">
        <v>2026</v>
      </c>
      <c r="G1216" t="s">
        <v>5657</v>
      </c>
      <c r="H1216" s="4">
        <v>46168</v>
      </c>
      <c r="I1216" s="4" t="str">
        <f t="shared" si="630"/>
        <v>Metro Atlantic</v>
      </c>
      <c r="J1216" s="2">
        <f t="shared" si="631"/>
        <v>0.192</v>
      </c>
      <c r="K1216" s="2">
        <f t="shared" si="632"/>
        <v>0.25</v>
      </c>
      <c r="L1216" s="2">
        <f t="shared" si="633"/>
        <v>0.23100000000000001</v>
      </c>
      <c r="M1216" s="2">
        <f t="shared" si="634"/>
        <v>0.48099999999999998</v>
      </c>
      <c r="N1216" s="22" cm="1">
        <f t="array" ref="N1216">IFERROR(INDEX(Stats_Hit_GP,MATCH($B1216,Stats_Hit_Player,0)),"")</f>
        <v>7</v>
      </c>
      <c r="O1216" s="22">
        <f t="shared" si="635"/>
        <v>29</v>
      </c>
      <c r="P1216" s="22">
        <f t="shared" si="636"/>
        <v>26</v>
      </c>
      <c r="Q1216" s="22">
        <f t="shared" si="637"/>
        <v>1</v>
      </c>
      <c r="R1216" s="22">
        <f t="shared" si="638"/>
        <v>5</v>
      </c>
      <c r="S1216" s="22">
        <f t="shared" si="639"/>
        <v>1</v>
      </c>
      <c r="T1216" s="22">
        <f t="shared" si="640"/>
        <v>0</v>
      </c>
      <c r="U1216" s="22">
        <f t="shared" si="641"/>
        <v>0</v>
      </c>
      <c r="V1216" s="22">
        <f t="shared" si="642"/>
        <v>4</v>
      </c>
      <c r="W1216" s="22">
        <f t="shared" si="643"/>
        <v>1</v>
      </c>
      <c r="X1216" s="22">
        <f t="shared" si="644"/>
        <v>1</v>
      </c>
      <c r="Y1216" s="22">
        <f t="shared" si="645"/>
        <v>4</v>
      </c>
      <c r="Z1216" s="22">
        <f t="shared" si="646"/>
        <v>3</v>
      </c>
      <c r="AA1216" s="22">
        <f t="shared" si="647"/>
        <v>0</v>
      </c>
      <c r="AB1216" s="22" t="str">
        <f t="shared" si="648"/>
        <v/>
      </c>
      <c r="AC1216" s="22" t="str">
        <f t="shared" si="649"/>
        <v/>
      </c>
      <c r="AD1216" s="29" t="str">
        <f t="shared" si="650"/>
        <v/>
      </c>
      <c r="AE1216" s="22" t="str">
        <f t="shared" si="651"/>
        <v/>
      </c>
      <c r="AF1216" s="22" t="str">
        <f t="shared" si="652"/>
        <v/>
      </c>
      <c r="AG1216" s="22" t="str">
        <f t="shared" si="653"/>
        <v/>
      </c>
      <c r="AH1216" s="22" t="str">
        <f t="shared" si="654"/>
        <v/>
      </c>
      <c r="AI1216" s="22" t="str">
        <f t="shared" si="655"/>
        <v/>
      </c>
      <c r="AJ1216" s="31" t="str">
        <f t="shared" si="656"/>
        <v/>
      </c>
      <c r="AK1216" s="22" t="str">
        <f t="shared" si="657"/>
        <v/>
      </c>
      <c r="AL1216" s="22" t="str">
        <f t="shared" si="658"/>
        <v/>
      </c>
      <c r="AM1216" s="22" t="str">
        <f t="shared" si="659"/>
        <v/>
      </c>
      <c r="AN1216" s="22" t="str">
        <f t="shared" si="660"/>
        <v/>
      </c>
      <c r="AO1216" s="22" t="str">
        <f t="shared" si="661"/>
        <v/>
      </c>
      <c r="AP1216" s="22" t="str">
        <f t="shared" si="662"/>
        <v/>
      </c>
      <c r="AQ1216" s="2" t="str">
        <f t="shared" si="663"/>
        <v/>
      </c>
    </row>
    <row r="1217" spans="1:43" x14ac:dyDescent="0.25">
      <c r="A1217" s="26" t="str">
        <f t="shared" si="664"/>
        <v/>
      </c>
      <c r="B1217" t="s">
        <v>7028</v>
      </c>
      <c r="C1217" t="s">
        <v>64</v>
      </c>
      <c r="D1217" t="s">
        <v>47</v>
      </c>
      <c r="E1217" t="s">
        <v>592</v>
      </c>
      <c r="F1217">
        <v>2026</v>
      </c>
      <c r="G1217" t="s">
        <v>5657</v>
      </c>
      <c r="H1217" s="4">
        <v>46168</v>
      </c>
      <c r="I1217" s="4" t="str">
        <f t="shared" si="630"/>
        <v>America East</v>
      </c>
      <c r="J1217" s="2" t="str">
        <f t="shared" si="631"/>
        <v/>
      </c>
      <c r="K1217" s="2" t="str">
        <f t="shared" si="632"/>
        <v/>
      </c>
      <c r="L1217" s="2" t="str">
        <f t="shared" si="633"/>
        <v/>
      </c>
      <c r="M1217" s="2" t="str">
        <f t="shared" si="634"/>
        <v/>
      </c>
      <c r="N1217" s="22" t="str" cm="1">
        <f t="array" ref="N1217">IFERROR(INDEX(Stats_Hit_GP,MATCH($B1217,Stats_Hit_Player,0)),"")</f>
        <v/>
      </c>
      <c r="O1217" s="22" t="str">
        <f t="shared" si="635"/>
        <v/>
      </c>
      <c r="P1217" s="22" t="str">
        <f t="shared" si="636"/>
        <v/>
      </c>
      <c r="Q1217" s="22" t="str">
        <f t="shared" si="637"/>
        <v/>
      </c>
      <c r="R1217" s="22" t="str">
        <f t="shared" si="638"/>
        <v/>
      </c>
      <c r="S1217" s="22" t="str">
        <f t="shared" si="639"/>
        <v/>
      </c>
      <c r="T1217" s="22" t="str">
        <f t="shared" si="640"/>
        <v/>
      </c>
      <c r="U1217" s="22" t="str">
        <f t="shared" si="641"/>
        <v/>
      </c>
      <c r="V1217" s="22" t="str">
        <f t="shared" si="642"/>
        <v/>
      </c>
      <c r="W1217" s="22" t="str">
        <f t="shared" si="643"/>
        <v/>
      </c>
      <c r="X1217" s="22" t="str">
        <f t="shared" si="644"/>
        <v/>
      </c>
      <c r="Y1217" s="22" t="str">
        <f t="shared" si="645"/>
        <v/>
      </c>
      <c r="Z1217" s="22" t="str">
        <f t="shared" si="646"/>
        <v/>
      </c>
      <c r="AA1217" s="22" t="str">
        <f t="shared" si="647"/>
        <v/>
      </c>
      <c r="AB1217" s="22" t="str">
        <f t="shared" si="648"/>
        <v/>
      </c>
      <c r="AC1217" s="22" t="str">
        <f t="shared" si="649"/>
        <v/>
      </c>
      <c r="AD1217" s="29" t="str">
        <f t="shared" si="650"/>
        <v/>
      </c>
      <c r="AE1217" s="22" t="str">
        <f t="shared" si="651"/>
        <v/>
      </c>
      <c r="AF1217" s="22" t="str">
        <f t="shared" si="652"/>
        <v/>
      </c>
      <c r="AG1217" s="22" t="str">
        <f t="shared" si="653"/>
        <v/>
      </c>
      <c r="AH1217" s="22" t="str">
        <f t="shared" si="654"/>
        <v/>
      </c>
      <c r="AI1217" s="22" t="str">
        <f t="shared" si="655"/>
        <v/>
      </c>
      <c r="AJ1217" s="31" t="str">
        <f t="shared" si="656"/>
        <v/>
      </c>
      <c r="AK1217" s="22" t="str">
        <f t="shared" si="657"/>
        <v/>
      </c>
      <c r="AL1217" s="22" t="str">
        <f t="shared" si="658"/>
        <v/>
      </c>
      <c r="AM1217" s="22" t="str">
        <f t="shared" si="659"/>
        <v/>
      </c>
      <c r="AN1217" s="22" t="str">
        <f t="shared" si="660"/>
        <v/>
      </c>
      <c r="AO1217" s="22" t="str">
        <f t="shared" si="661"/>
        <v/>
      </c>
      <c r="AP1217" s="22" t="str">
        <f t="shared" si="662"/>
        <v/>
      </c>
      <c r="AQ1217" s="2" t="str">
        <f t="shared" si="663"/>
        <v/>
      </c>
    </row>
    <row r="1218" spans="1:43" x14ac:dyDescent="0.25">
      <c r="A1218" s="26" t="str">
        <f t="shared" si="664"/>
        <v/>
      </c>
      <c r="B1218" t="s">
        <v>7029</v>
      </c>
      <c r="C1218" t="s">
        <v>64</v>
      </c>
      <c r="D1218" t="s">
        <v>47</v>
      </c>
      <c r="E1218" t="s">
        <v>2874</v>
      </c>
      <c r="F1218">
        <v>2026</v>
      </c>
      <c r="G1218" t="s">
        <v>5657</v>
      </c>
      <c r="H1218" s="4">
        <v>46168</v>
      </c>
      <c r="I1218" s="4" t="str">
        <f t="shared" ref="I1218:I1281" si="665">IFERROR(INDEX(Conferences_Conference,MATCH(E1218,Conferences_Team,0)),"")</f>
        <v>Metro Atlantic</v>
      </c>
      <c r="J1218" s="2" t="str">
        <f t="shared" ref="J1218:J1281" si="666">IFERROR(INDEX(Stats_Hit_AVG,MATCH($B1218,Stats_Hit_Player,0)),"")</f>
        <v/>
      </c>
      <c r="K1218" s="2" t="str">
        <f t="shared" ref="K1218:K1281" si="667">IFERROR(INDEX(Stats_Hit_OBP,MATCH($B1218,Stats_Hit_Player,0)),"")</f>
        <v/>
      </c>
      <c r="L1218" s="2" t="str">
        <f t="shared" ref="L1218:L1281" si="668">IFERROR(INDEX(Stats_Hit_SLG,MATCH($B1218,Stats_Hit_Player,0)),"")</f>
        <v/>
      </c>
      <c r="M1218" s="2" t="str">
        <f t="shared" ref="M1218:M1281" si="669">IFERROR(INDEX(Stats_Hit_OPS,MATCH($B1218,Stats_Hit_Player,0)),"")</f>
        <v/>
      </c>
      <c r="N1218" s="22" t="str" cm="1">
        <f t="array" ref="N1218">IFERROR(INDEX(Stats_Hit_GP,MATCH($B1218,Stats_Hit_Player,0)),"")</f>
        <v/>
      </c>
      <c r="O1218" s="22" t="str">
        <f t="shared" ref="O1218:O1281" si="670">IFERROR(INDEX(Stats_Hit_PA,MATCH($B1218,Stats_Hit_Player,0)),"")</f>
        <v/>
      </c>
      <c r="P1218" s="22" t="str">
        <f t="shared" ref="P1218:P1281" si="671">IFERROR(INDEX(Stats_Hit_AB,MATCH($B1218,Stats_Hit_Player,0)),"")</f>
        <v/>
      </c>
      <c r="Q1218" s="22" t="str">
        <f t="shared" ref="Q1218:Q1281" si="672">IFERROR(INDEX(Stats_Hit_R,MATCH($B1218,Stats_Hit_Player,0)),"")</f>
        <v/>
      </c>
      <c r="R1218" s="22" t="str">
        <f t="shared" ref="R1218:R1281" si="673">IFERROR(INDEX(Stats_Hit_H,MATCH($B1218,Stats_Hit_Player,0)),"")</f>
        <v/>
      </c>
      <c r="S1218" s="22" t="str">
        <f t="shared" ref="S1218:S1281" si="674">IFERROR(INDEX(Stats_Hit_2B,MATCH($B1218,Stats_Hit_Player,0)),"")</f>
        <v/>
      </c>
      <c r="T1218" s="22" t="str">
        <f t="shared" ref="T1218:T1281" si="675">IFERROR(INDEX(Stats_Hit_3B,MATCH($B1218,Stats_Hit_Player,0)),"")</f>
        <v/>
      </c>
      <c r="U1218" s="22" t="str">
        <f t="shared" ref="U1218:U1281" si="676">IFERROR(INDEX(Stats_Hit_HR,MATCH($B1218,Stats_Hit_Player,0)),"")</f>
        <v/>
      </c>
      <c r="V1218" s="22" t="str">
        <f t="shared" ref="V1218:V1281" si="677">IFERROR(INDEX(Stats_Hit_RBI,MATCH($B1218,Stats_Hit_Player,0)),"")</f>
        <v/>
      </c>
      <c r="W1218" s="22" t="str">
        <f t="shared" ref="W1218:W1281" si="678">IFERROR(INDEX(Stats_Hit_HBP,MATCH($B1218,Stats_Hit_Player,0)),"")</f>
        <v/>
      </c>
      <c r="X1218" s="22" t="str">
        <f t="shared" ref="X1218:X1281" si="679">IFERROR(INDEX(Stats_Hit_BB,MATCH($B1218,Stats_Hit_Player,0)),"")</f>
        <v/>
      </c>
      <c r="Y1218" s="22" t="str">
        <f t="shared" ref="Y1218:Y1281" si="680">IFERROR(INDEX(Stats_Hit_K,MATCH($B1218,Stats_Hit_Player,0)),"")</f>
        <v/>
      </c>
      <c r="Z1218" s="22" t="str">
        <f t="shared" ref="Z1218:Z1281" si="681">IFERROR(INDEX(Stats_Hit_SB,MATCH($B1218,Stats_Hit_Player,0)),"")</f>
        <v/>
      </c>
      <c r="AA1218" s="22" t="str">
        <f t="shared" ref="AA1218:AA1281" si="682">IFERROR(INDEX(Stats_Hit_CS,MATCH($B1218,Stats_Hit_Player,0)),"")</f>
        <v/>
      </c>
      <c r="AB1218" s="22" t="str">
        <f t="shared" ref="AB1218:AB1281" si="683">IFERROR(INDEX(Stats_Pitch_Win,MATCH($B1218,Stats_Pitch_Player,0)),"")</f>
        <v/>
      </c>
      <c r="AC1218" s="22" t="str">
        <f t="shared" ref="AC1218:AC1281" si="684">IFERROR(INDEX(Stats_Pitch_Loss,MATCH($B1218,Stats_Pitch_Player,0)),"")</f>
        <v/>
      </c>
      <c r="AD1218" s="29" t="str">
        <f t="shared" ref="AD1218:AD1281" si="685">IFERROR(INDEX(Stats_Pitch_ERA,MATCH($B1218,Stats_Pitch_Player,0)),"")</f>
        <v/>
      </c>
      <c r="AE1218" s="22" t="str">
        <f t="shared" ref="AE1218:AE1281" si="686">IFERROR(INDEX(Stats_Pitch_App,MATCH($B1218,Stats_Pitch_Player,0)),"")</f>
        <v/>
      </c>
      <c r="AF1218" s="22" t="str">
        <f t="shared" ref="AF1218:AF1281" si="687">IFERROR(INDEX(Stats_Pitch_GS,MATCH($B1218,Stats_Pitch_Player,0)),"")</f>
        <v/>
      </c>
      <c r="AG1218" s="22" t="str">
        <f t="shared" ref="AG1218:AG1281" si="688">IFERROR(INDEX(Stats_Pitch_CG,MATCH($B1218,Stats_Pitch_Player,0)),"")</f>
        <v/>
      </c>
      <c r="AH1218" s="22" t="str">
        <f t="shared" ref="AH1218:AH1281" si="689">IFERROR(INDEX(Stats_Pitch_SHO,MATCH($B1218,Stats_Pitch_Player,0)),"")</f>
        <v/>
      </c>
      <c r="AI1218" s="22" t="str">
        <f t="shared" ref="AI1218:AI1281" si="690">IFERROR(INDEX(Stats_Pitch_SV,MATCH($B1218,Stats_Pitch_Player,0)),"")</f>
        <v/>
      </c>
      <c r="AJ1218" s="31" t="str">
        <f t="shared" ref="AJ1218:AJ1281" si="691">IFERROR(INDEX(Stats_Pitch_IP,MATCH($B1218,Stats_Pitch_Player,0)),"")</f>
        <v/>
      </c>
      <c r="AK1218" s="22" t="str">
        <f t="shared" ref="AK1218:AK1281" si="692">IFERROR(INDEX(Stats_Pitch_H,MATCH($B1218,Stats_Pitch_Player,0)),"")</f>
        <v/>
      </c>
      <c r="AL1218" s="22" t="str">
        <f t="shared" ref="AL1218:AL1281" si="693">IFERROR(INDEX(Stats_Pitch_R,MATCH($B1218,Stats_Pitch_Player,0)),"")</f>
        <v/>
      </c>
      <c r="AM1218" s="22" t="str">
        <f t="shared" ref="AM1218:AM1281" si="694">IFERROR(INDEX(Stats_Pitch_ER,MATCH($B1218,Stats_Pitch_Player,0)),"")</f>
        <v/>
      </c>
      <c r="AN1218" s="22" t="str">
        <f t="shared" ref="AN1218:AN1281" si="695">IFERROR(INDEX(Stats_Pitch_BB,MATCH($B1218,Stats_Pitch_Player,0)),"")</f>
        <v/>
      </c>
      <c r="AO1218" s="22" t="str">
        <f t="shared" ref="AO1218:AO1281" si="696">IFERROR(INDEX(Stats_Pitch_K,MATCH($B1218,Stats_Pitch_Player,0)),"")</f>
        <v/>
      </c>
      <c r="AP1218" s="22" t="str">
        <f t="shared" ref="AP1218:AP1281" si="697">IFERROR(INDEX(Stats_Pitch_HBP,MATCH($B1218,Stats_Pitch_Player,0)),"")</f>
        <v/>
      </c>
      <c r="AQ1218" s="2" t="str">
        <f t="shared" ref="AQ1218:AQ1281" si="698">IFERROR(INDEX(Stats_Pitch_BA,MATCH($B1218,Stats_Pitch_Player,0)),"")</f>
        <v/>
      </c>
    </row>
    <row r="1219" spans="1:43" x14ac:dyDescent="0.25">
      <c r="A1219" s="26" t="str">
        <f t="shared" ref="A1219:A1282" si="699">IF(OR(D1219="SR", D1219="GR"), 1, "")</f>
        <v/>
      </c>
      <c r="B1219" t="s">
        <v>673</v>
      </c>
      <c r="C1219" t="s">
        <v>25</v>
      </c>
      <c r="D1219" t="s">
        <v>47</v>
      </c>
      <c r="E1219" t="s">
        <v>5692</v>
      </c>
      <c r="F1219">
        <v>2026</v>
      </c>
      <c r="G1219" t="s">
        <v>5657</v>
      </c>
      <c r="H1219" s="4">
        <v>46168</v>
      </c>
      <c r="I1219" s="4" t="str">
        <f t="shared" si="665"/>
        <v/>
      </c>
      <c r="J1219" s="2">
        <f t="shared" si="666"/>
        <v>0.30599999999999999</v>
      </c>
      <c r="K1219" s="2">
        <f t="shared" si="667"/>
        <v>0.42399999999999999</v>
      </c>
      <c r="L1219" s="2">
        <f t="shared" si="668"/>
        <v>0.38800000000000001</v>
      </c>
      <c r="M1219" s="2">
        <f t="shared" si="669"/>
        <v>0.81100000000000005</v>
      </c>
      <c r="N1219" s="22" cm="1">
        <f t="array" ref="N1219">IFERROR(INDEX(Stats_Hit_GP,MATCH($B1219,Stats_Hit_Player,0)),"")</f>
        <v>19</v>
      </c>
      <c r="O1219" s="22">
        <f t="shared" si="670"/>
        <v>60</v>
      </c>
      <c r="P1219" s="22">
        <f t="shared" si="671"/>
        <v>49</v>
      </c>
      <c r="Q1219" s="22">
        <f t="shared" si="672"/>
        <v>9</v>
      </c>
      <c r="R1219" s="22">
        <f t="shared" si="673"/>
        <v>15</v>
      </c>
      <c r="S1219" s="22">
        <f t="shared" si="674"/>
        <v>1</v>
      </c>
      <c r="T1219" s="22">
        <f t="shared" si="675"/>
        <v>0</v>
      </c>
      <c r="U1219" s="22">
        <f t="shared" si="676"/>
        <v>1</v>
      </c>
      <c r="V1219" s="22">
        <f t="shared" si="677"/>
        <v>9</v>
      </c>
      <c r="W1219" s="22">
        <f t="shared" si="678"/>
        <v>3</v>
      </c>
      <c r="X1219" s="22">
        <f t="shared" si="679"/>
        <v>7</v>
      </c>
      <c r="Y1219" s="22">
        <f t="shared" si="680"/>
        <v>9</v>
      </c>
      <c r="Z1219" s="22">
        <f t="shared" si="681"/>
        <v>0</v>
      </c>
      <c r="AA1219" s="22">
        <f t="shared" si="682"/>
        <v>0</v>
      </c>
      <c r="AB1219" s="22" t="str">
        <f t="shared" si="683"/>
        <v/>
      </c>
      <c r="AC1219" s="22" t="str">
        <f t="shared" si="684"/>
        <v/>
      </c>
      <c r="AD1219" s="29" t="str">
        <f t="shared" si="685"/>
        <v/>
      </c>
      <c r="AE1219" s="22" t="str">
        <f t="shared" si="686"/>
        <v/>
      </c>
      <c r="AF1219" s="22" t="str">
        <f t="shared" si="687"/>
        <v/>
      </c>
      <c r="AG1219" s="22" t="str">
        <f t="shared" si="688"/>
        <v/>
      </c>
      <c r="AH1219" s="22" t="str">
        <f t="shared" si="689"/>
        <v/>
      </c>
      <c r="AI1219" s="22" t="str">
        <f t="shared" si="690"/>
        <v/>
      </c>
      <c r="AJ1219" s="31" t="str">
        <f t="shared" si="691"/>
        <v/>
      </c>
      <c r="AK1219" s="22" t="str">
        <f t="shared" si="692"/>
        <v/>
      </c>
      <c r="AL1219" s="22" t="str">
        <f t="shared" si="693"/>
        <v/>
      </c>
      <c r="AM1219" s="22" t="str">
        <f t="shared" si="694"/>
        <v/>
      </c>
      <c r="AN1219" s="22" t="str">
        <f t="shared" si="695"/>
        <v/>
      </c>
      <c r="AO1219" s="22" t="str">
        <f t="shared" si="696"/>
        <v/>
      </c>
      <c r="AP1219" s="22" t="str">
        <f t="shared" si="697"/>
        <v/>
      </c>
      <c r="AQ1219" s="2" t="str">
        <f t="shared" si="698"/>
        <v/>
      </c>
    </row>
    <row r="1220" spans="1:43" x14ac:dyDescent="0.25">
      <c r="A1220" s="26" t="str">
        <f t="shared" si="699"/>
        <v/>
      </c>
      <c r="B1220" t="s">
        <v>7030</v>
      </c>
      <c r="C1220" t="s">
        <v>64</v>
      </c>
      <c r="D1220" t="s">
        <v>47</v>
      </c>
      <c r="E1220" t="s">
        <v>5692</v>
      </c>
      <c r="F1220">
        <v>2026</v>
      </c>
      <c r="G1220" t="s">
        <v>5657</v>
      </c>
      <c r="H1220" s="4">
        <v>46168</v>
      </c>
      <c r="I1220" s="4" t="str">
        <f t="shared" si="665"/>
        <v/>
      </c>
      <c r="J1220" s="2" t="str">
        <f t="shared" si="666"/>
        <v/>
      </c>
      <c r="K1220" s="2" t="str">
        <f t="shared" si="667"/>
        <v/>
      </c>
      <c r="L1220" s="2" t="str">
        <f t="shared" si="668"/>
        <v/>
      </c>
      <c r="M1220" s="2" t="str">
        <f t="shared" si="669"/>
        <v/>
      </c>
      <c r="N1220" s="22" t="str" cm="1">
        <f t="array" ref="N1220">IFERROR(INDEX(Stats_Hit_GP,MATCH($B1220,Stats_Hit_Player,0)),"")</f>
        <v/>
      </c>
      <c r="O1220" s="22" t="str">
        <f t="shared" si="670"/>
        <v/>
      </c>
      <c r="P1220" s="22" t="str">
        <f t="shared" si="671"/>
        <v/>
      </c>
      <c r="Q1220" s="22" t="str">
        <f t="shared" si="672"/>
        <v/>
      </c>
      <c r="R1220" s="22" t="str">
        <f t="shared" si="673"/>
        <v/>
      </c>
      <c r="S1220" s="22" t="str">
        <f t="shared" si="674"/>
        <v/>
      </c>
      <c r="T1220" s="22" t="str">
        <f t="shared" si="675"/>
        <v/>
      </c>
      <c r="U1220" s="22" t="str">
        <f t="shared" si="676"/>
        <v/>
      </c>
      <c r="V1220" s="22" t="str">
        <f t="shared" si="677"/>
        <v/>
      </c>
      <c r="W1220" s="22" t="str">
        <f t="shared" si="678"/>
        <v/>
      </c>
      <c r="X1220" s="22" t="str">
        <f t="shared" si="679"/>
        <v/>
      </c>
      <c r="Y1220" s="22" t="str">
        <f t="shared" si="680"/>
        <v/>
      </c>
      <c r="Z1220" s="22" t="str">
        <f t="shared" si="681"/>
        <v/>
      </c>
      <c r="AA1220" s="22" t="str">
        <f t="shared" si="682"/>
        <v/>
      </c>
      <c r="AB1220" s="22" t="str">
        <f t="shared" si="683"/>
        <v/>
      </c>
      <c r="AC1220" s="22" t="str">
        <f t="shared" si="684"/>
        <v/>
      </c>
      <c r="AD1220" s="29" t="str">
        <f t="shared" si="685"/>
        <v/>
      </c>
      <c r="AE1220" s="22" t="str">
        <f t="shared" si="686"/>
        <v/>
      </c>
      <c r="AF1220" s="22" t="str">
        <f t="shared" si="687"/>
        <v/>
      </c>
      <c r="AG1220" s="22" t="str">
        <f t="shared" si="688"/>
        <v/>
      </c>
      <c r="AH1220" s="22" t="str">
        <f t="shared" si="689"/>
        <v/>
      </c>
      <c r="AI1220" s="22" t="str">
        <f t="shared" si="690"/>
        <v/>
      </c>
      <c r="AJ1220" s="31" t="str">
        <f t="shared" si="691"/>
        <v/>
      </c>
      <c r="AK1220" s="22" t="str">
        <f t="shared" si="692"/>
        <v/>
      </c>
      <c r="AL1220" s="22" t="str">
        <f t="shared" si="693"/>
        <v/>
      </c>
      <c r="AM1220" s="22" t="str">
        <f t="shared" si="694"/>
        <v/>
      </c>
      <c r="AN1220" s="22" t="str">
        <f t="shared" si="695"/>
        <v/>
      </c>
      <c r="AO1220" s="22" t="str">
        <f t="shared" si="696"/>
        <v/>
      </c>
      <c r="AP1220" s="22" t="str">
        <f t="shared" si="697"/>
        <v/>
      </c>
      <c r="AQ1220" s="2" t="str">
        <f t="shared" si="698"/>
        <v/>
      </c>
    </row>
    <row r="1221" spans="1:43" x14ac:dyDescent="0.25">
      <c r="A1221" s="26" t="str">
        <f t="shared" si="699"/>
        <v/>
      </c>
      <c r="B1221" t="s">
        <v>7031</v>
      </c>
      <c r="C1221" t="s">
        <v>64</v>
      </c>
      <c r="D1221" t="s">
        <v>47</v>
      </c>
      <c r="E1221" t="s">
        <v>1168</v>
      </c>
      <c r="F1221">
        <v>2026</v>
      </c>
      <c r="G1221" t="s">
        <v>5657</v>
      </c>
      <c r="H1221" s="4">
        <v>46168</v>
      </c>
      <c r="I1221" s="4" t="str">
        <f t="shared" si="665"/>
        <v>Big 12</v>
      </c>
      <c r="J1221" s="2" t="str">
        <f t="shared" si="666"/>
        <v/>
      </c>
      <c r="K1221" s="2" t="str">
        <f t="shared" si="667"/>
        <v/>
      </c>
      <c r="L1221" s="2" t="str">
        <f t="shared" si="668"/>
        <v/>
      </c>
      <c r="M1221" s="2" t="str">
        <f t="shared" si="669"/>
        <v/>
      </c>
      <c r="N1221" s="22" t="str" cm="1">
        <f t="array" ref="N1221">IFERROR(INDEX(Stats_Hit_GP,MATCH($B1221,Stats_Hit_Player,0)),"")</f>
        <v/>
      </c>
      <c r="O1221" s="22" t="str">
        <f t="shared" si="670"/>
        <v/>
      </c>
      <c r="P1221" s="22" t="str">
        <f t="shared" si="671"/>
        <v/>
      </c>
      <c r="Q1221" s="22" t="str">
        <f t="shared" si="672"/>
        <v/>
      </c>
      <c r="R1221" s="22" t="str">
        <f t="shared" si="673"/>
        <v/>
      </c>
      <c r="S1221" s="22" t="str">
        <f t="shared" si="674"/>
        <v/>
      </c>
      <c r="T1221" s="22" t="str">
        <f t="shared" si="675"/>
        <v/>
      </c>
      <c r="U1221" s="22" t="str">
        <f t="shared" si="676"/>
        <v/>
      </c>
      <c r="V1221" s="22" t="str">
        <f t="shared" si="677"/>
        <v/>
      </c>
      <c r="W1221" s="22" t="str">
        <f t="shared" si="678"/>
        <v/>
      </c>
      <c r="X1221" s="22" t="str">
        <f t="shared" si="679"/>
        <v/>
      </c>
      <c r="Y1221" s="22" t="str">
        <f t="shared" si="680"/>
        <v/>
      </c>
      <c r="Z1221" s="22" t="str">
        <f t="shared" si="681"/>
        <v/>
      </c>
      <c r="AA1221" s="22" t="str">
        <f t="shared" si="682"/>
        <v/>
      </c>
      <c r="AB1221" s="22" t="str">
        <f t="shared" si="683"/>
        <v/>
      </c>
      <c r="AC1221" s="22" t="str">
        <f t="shared" si="684"/>
        <v/>
      </c>
      <c r="AD1221" s="29" t="str">
        <f t="shared" si="685"/>
        <v/>
      </c>
      <c r="AE1221" s="22" t="str">
        <f t="shared" si="686"/>
        <v/>
      </c>
      <c r="AF1221" s="22" t="str">
        <f t="shared" si="687"/>
        <v/>
      </c>
      <c r="AG1221" s="22" t="str">
        <f t="shared" si="688"/>
        <v/>
      </c>
      <c r="AH1221" s="22" t="str">
        <f t="shared" si="689"/>
        <v/>
      </c>
      <c r="AI1221" s="22" t="str">
        <f t="shared" si="690"/>
        <v/>
      </c>
      <c r="AJ1221" s="31" t="str">
        <f t="shared" si="691"/>
        <v/>
      </c>
      <c r="AK1221" s="22" t="str">
        <f t="shared" si="692"/>
        <v/>
      </c>
      <c r="AL1221" s="22" t="str">
        <f t="shared" si="693"/>
        <v/>
      </c>
      <c r="AM1221" s="22" t="str">
        <f t="shared" si="694"/>
        <v/>
      </c>
      <c r="AN1221" s="22" t="str">
        <f t="shared" si="695"/>
        <v/>
      </c>
      <c r="AO1221" s="22" t="str">
        <f t="shared" si="696"/>
        <v/>
      </c>
      <c r="AP1221" s="22" t="str">
        <f t="shared" si="697"/>
        <v/>
      </c>
      <c r="AQ1221" s="2" t="str">
        <f t="shared" si="698"/>
        <v/>
      </c>
    </row>
    <row r="1222" spans="1:43" x14ac:dyDescent="0.25">
      <c r="A1222" s="26" t="str">
        <f t="shared" si="699"/>
        <v/>
      </c>
      <c r="B1222" t="s">
        <v>7032</v>
      </c>
      <c r="C1222" t="s">
        <v>64</v>
      </c>
      <c r="D1222" t="s">
        <v>47</v>
      </c>
      <c r="E1222" t="s">
        <v>4891</v>
      </c>
      <c r="F1222">
        <v>2026</v>
      </c>
      <c r="G1222" t="s">
        <v>5657</v>
      </c>
      <c r="H1222" s="4">
        <v>46168</v>
      </c>
      <c r="I1222" s="4" t="str">
        <f t="shared" si="665"/>
        <v>Sun Belt</v>
      </c>
      <c r="J1222" s="2" t="str">
        <f t="shared" si="666"/>
        <v/>
      </c>
      <c r="K1222" s="2" t="str">
        <f t="shared" si="667"/>
        <v/>
      </c>
      <c r="L1222" s="2" t="str">
        <f t="shared" si="668"/>
        <v/>
      </c>
      <c r="M1222" s="2" t="str">
        <f t="shared" si="669"/>
        <v/>
      </c>
      <c r="N1222" s="22" t="str" cm="1">
        <f t="array" ref="N1222">IFERROR(INDEX(Stats_Hit_GP,MATCH($B1222,Stats_Hit_Player,0)),"")</f>
        <v/>
      </c>
      <c r="O1222" s="22" t="str">
        <f t="shared" si="670"/>
        <v/>
      </c>
      <c r="P1222" s="22" t="str">
        <f t="shared" si="671"/>
        <v/>
      </c>
      <c r="Q1222" s="22" t="str">
        <f t="shared" si="672"/>
        <v/>
      </c>
      <c r="R1222" s="22" t="str">
        <f t="shared" si="673"/>
        <v/>
      </c>
      <c r="S1222" s="22" t="str">
        <f t="shared" si="674"/>
        <v/>
      </c>
      <c r="T1222" s="22" t="str">
        <f t="shared" si="675"/>
        <v/>
      </c>
      <c r="U1222" s="22" t="str">
        <f t="shared" si="676"/>
        <v/>
      </c>
      <c r="V1222" s="22" t="str">
        <f t="shared" si="677"/>
        <v/>
      </c>
      <c r="W1222" s="22" t="str">
        <f t="shared" si="678"/>
        <v/>
      </c>
      <c r="X1222" s="22" t="str">
        <f t="shared" si="679"/>
        <v/>
      </c>
      <c r="Y1222" s="22" t="str">
        <f t="shared" si="680"/>
        <v/>
      </c>
      <c r="Z1222" s="22" t="str">
        <f t="shared" si="681"/>
        <v/>
      </c>
      <c r="AA1222" s="22" t="str">
        <f t="shared" si="682"/>
        <v/>
      </c>
      <c r="AB1222" s="22" t="str">
        <f t="shared" si="683"/>
        <v/>
      </c>
      <c r="AC1222" s="22" t="str">
        <f t="shared" si="684"/>
        <v/>
      </c>
      <c r="AD1222" s="29" t="str">
        <f t="shared" si="685"/>
        <v/>
      </c>
      <c r="AE1222" s="22" t="str">
        <f t="shared" si="686"/>
        <v/>
      </c>
      <c r="AF1222" s="22" t="str">
        <f t="shared" si="687"/>
        <v/>
      </c>
      <c r="AG1222" s="22" t="str">
        <f t="shared" si="688"/>
        <v/>
      </c>
      <c r="AH1222" s="22" t="str">
        <f t="shared" si="689"/>
        <v/>
      </c>
      <c r="AI1222" s="22" t="str">
        <f t="shared" si="690"/>
        <v/>
      </c>
      <c r="AJ1222" s="31" t="str">
        <f t="shared" si="691"/>
        <v/>
      </c>
      <c r="AK1222" s="22" t="str">
        <f t="shared" si="692"/>
        <v/>
      </c>
      <c r="AL1222" s="22" t="str">
        <f t="shared" si="693"/>
        <v/>
      </c>
      <c r="AM1222" s="22" t="str">
        <f t="shared" si="694"/>
        <v/>
      </c>
      <c r="AN1222" s="22" t="str">
        <f t="shared" si="695"/>
        <v/>
      </c>
      <c r="AO1222" s="22" t="str">
        <f t="shared" si="696"/>
        <v/>
      </c>
      <c r="AP1222" s="22" t="str">
        <f t="shared" si="697"/>
        <v/>
      </c>
      <c r="AQ1222" s="2" t="str">
        <f t="shared" si="698"/>
        <v/>
      </c>
    </row>
    <row r="1223" spans="1:43" x14ac:dyDescent="0.25">
      <c r="A1223" s="26" t="str">
        <f t="shared" si="699"/>
        <v/>
      </c>
      <c r="B1223" t="s">
        <v>7033</v>
      </c>
      <c r="C1223" t="s">
        <v>64</v>
      </c>
      <c r="D1223" t="s">
        <v>47</v>
      </c>
      <c r="E1223" t="s">
        <v>2430</v>
      </c>
      <c r="F1223">
        <v>2026</v>
      </c>
      <c r="G1223" t="s">
        <v>5657</v>
      </c>
      <c r="H1223" s="4">
        <v>46168</v>
      </c>
      <c r="I1223" s="4" t="str">
        <f t="shared" si="665"/>
        <v>Coastal</v>
      </c>
      <c r="J1223" s="2" t="str">
        <f t="shared" si="666"/>
        <v/>
      </c>
      <c r="K1223" s="2" t="str">
        <f t="shared" si="667"/>
        <v/>
      </c>
      <c r="L1223" s="2" t="str">
        <f t="shared" si="668"/>
        <v/>
      </c>
      <c r="M1223" s="2" t="str">
        <f t="shared" si="669"/>
        <v/>
      </c>
      <c r="N1223" s="22" t="str" cm="1">
        <f t="array" ref="N1223">IFERROR(INDEX(Stats_Hit_GP,MATCH($B1223,Stats_Hit_Player,0)),"")</f>
        <v/>
      </c>
      <c r="O1223" s="22" t="str">
        <f t="shared" si="670"/>
        <v/>
      </c>
      <c r="P1223" s="22" t="str">
        <f t="shared" si="671"/>
        <v/>
      </c>
      <c r="Q1223" s="22" t="str">
        <f t="shared" si="672"/>
        <v/>
      </c>
      <c r="R1223" s="22" t="str">
        <f t="shared" si="673"/>
        <v/>
      </c>
      <c r="S1223" s="22" t="str">
        <f t="shared" si="674"/>
        <v/>
      </c>
      <c r="T1223" s="22" t="str">
        <f t="shared" si="675"/>
        <v/>
      </c>
      <c r="U1223" s="22" t="str">
        <f t="shared" si="676"/>
        <v/>
      </c>
      <c r="V1223" s="22" t="str">
        <f t="shared" si="677"/>
        <v/>
      </c>
      <c r="W1223" s="22" t="str">
        <f t="shared" si="678"/>
        <v/>
      </c>
      <c r="X1223" s="22" t="str">
        <f t="shared" si="679"/>
        <v/>
      </c>
      <c r="Y1223" s="22" t="str">
        <f t="shared" si="680"/>
        <v/>
      </c>
      <c r="Z1223" s="22" t="str">
        <f t="shared" si="681"/>
        <v/>
      </c>
      <c r="AA1223" s="22" t="str">
        <f t="shared" si="682"/>
        <v/>
      </c>
      <c r="AB1223" s="22">
        <f t="shared" si="683"/>
        <v>3</v>
      </c>
      <c r="AC1223" s="22">
        <f t="shared" si="684"/>
        <v>5</v>
      </c>
      <c r="AD1223" s="29">
        <f t="shared" si="685"/>
        <v>5.23</v>
      </c>
      <c r="AE1223" s="22">
        <f t="shared" si="686"/>
        <v>15</v>
      </c>
      <c r="AF1223" s="22">
        <f t="shared" si="687"/>
        <v>14</v>
      </c>
      <c r="AG1223" s="22">
        <f t="shared" si="688"/>
        <v>0</v>
      </c>
      <c r="AH1223" s="22">
        <f t="shared" si="689"/>
        <v>0</v>
      </c>
      <c r="AI1223" s="22">
        <f t="shared" si="690"/>
        <v>0</v>
      </c>
      <c r="AJ1223" s="31">
        <f t="shared" si="691"/>
        <v>63.2</v>
      </c>
      <c r="AK1223" s="22">
        <f t="shared" si="692"/>
        <v>78</v>
      </c>
      <c r="AL1223" s="22">
        <f t="shared" si="693"/>
        <v>53</v>
      </c>
      <c r="AM1223" s="22">
        <f t="shared" si="694"/>
        <v>37</v>
      </c>
      <c r="AN1223" s="22">
        <f t="shared" si="695"/>
        <v>27</v>
      </c>
      <c r="AO1223" s="22">
        <f t="shared" si="696"/>
        <v>49</v>
      </c>
      <c r="AP1223" s="22">
        <f t="shared" si="697"/>
        <v>11</v>
      </c>
      <c r="AQ1223" s="2">
        <f t="shared" si="698"/>
        <v>0.30399999999999999</v>
      </c>
    </row>
    <row r="1224" spans="1:43" x14ac:dyDescent="0.25">
      <c r="A1224" s="26" t="str">
        <f t="shared" si="699"/>
        <v/>
      </c>
      <c r="B1224" t="s">
        <v>7034</v>
      </c>
      <c r="C1224" t="s">
        <v>64</v>
      </c>
      <c r="D1224" t="s">
        <v>47</v>
      </c>
      <c r="E1224" t="s">
        <v>2430</v>
      </c>
      <c r="F1224">
        <v>2026</v>
      </c>
      <c r="G1224" t="s">
        <v>5657</v>
      </c>
      <c r="H1224" s="4">
        <v>46168</v>
      </c>
      <c r="I1224" s="4" t="str">
        <f t="shared" si="665"/>
        <v>Coastal</v>
      </c>
      <c r="J1224" s="2" t="str">
        <f t="shared" si="666"/>
        <v/>
      </c>
      <c r="K1224" s="2" t="str">
        <f t="shared" si="667"/>
        <v/>
      </c>
      <c r="L1224" s="2" t="str">
        <f t="shared" si="668"/>
        <v/>
      </c>
      <c r="M1224" s="2" t="str">
        <f t="shared" si="669"/>
        <v/>
      </c>
      <c r="N1224" s="22" t="str" cm="1">
        <f t="array" ref="N1224">IFERROR(INDEX(Stats_Hit_GP,MATCH($B1224,Stats_Hit_Player,0)),"")</f>
        <v/>
      </c>
      <c r="O1224" s="22" t="str">
        <f t="shared" si="670"/>
        <v/>
      </c>
      <c r="P1224" s="22" t="str">
        <f t="shared" si="671"/>
        <v/>
      </c>
      <c r="Q1224" s="22" t="str">
        <f t="shared" si="672"/>
        <v/>
      </c>
      <c r="R1224" s="22" t="str">
        <f t="shared" si="673"/>
        <v/>
      </c>
      <c r="S1224" s="22" t="str">
        <f t="shared" si="674"/>
        <v/>
      </c>
      <c r="T1224" s="22" t="str">
        <f t="shared" si="675"/>
        <v/>
      </c>
      <c r="U1224" s="22" t="str">
        <f t="shared" si="676"/>
        <v/>
      </c>
      <c r="V1224" s="22" t="str">
        <f t="shared" si="677"/>
        <v/>
      </c>
      <c r="W1224" s="22" t="str">
        <f t="shared" si="678"/>
        <v/>
      </c>
      <c r="X1224" s="22" t="str">
        <f t="shared" si="679"/>
        <v/>
      </c>
      <c r="Y1224" s="22" t="str">
        <f t="shared" si="680"/>
        <v/>
      </c>
      <c r="Z1224" s="22" t="str">
        <f t="shared" si="681"/>
        <v/>
      </c>
      <c r="AA1224" s="22" t="str">
        <f t="shared" si="682"/>
        <v/>
      </c>
      <c r="AB1224" s="22">
        <f t="shared" si="683"/>
        <v>0</v>
      </c>
      <c r="AC1224" s="22">
        <f t="shared" si="684"/>
        <v>0</v>
      </c>
      <c r="AD1224" s="29">
        <f t="shared" si="685"/>
        <v>10.8</v>
      </c>
      <c r="AE1224" s="22">
        <f t="shared" si="686"/>
        <v>4</v>
      </c>
      <c r="AF1224" s="22">
        <f t="shared" si="687"/>
        <v>0</v>
      </c>
      <c r="AG1224" s="22">
        <f t="shared" si="688"/>
        <v>0</v>
      </c>
      <c r="AH1224" s="22">
        <f t="shared" si="689"/>
        <v>0</v>
      </c>
      <c r="AI1224" s="22">
        <f t="shared" si="690"/>
        <v>0</v>
      </c>
      <c r="AJ1224" s="31">
        <f t="shared" si="691"/>
        <v>5</v>
      </c>
      <c r="AK1224" s="22">
        <f t="shared" si="692"/>
        <v>9</v>
      </c>
      <c r="AL1224" s="22">
        <f t="shared" si="693"/>
        <v>6</v>
      </c>
      <c r="AM1224" s="22">
        <f t="shared" si="694"/>
        <v>6</v>
      </c>
      <c r="AN1224" s="22">
        <f t="shared" si="695"/>
        <v>2</v>
      </c>
      <c r="AO1224" s="22">
        <f t="shared" si="696"/>
        <v>6</v>
      </c>
      <c r="AP1224" s="22">
        <f t="shared" si="697"/>
        <v>0</v>
      </c>
      <c r="AQ1224" s="2">
        <f t="shared" si="698"/>
        <v>0.375</v>
      </c>
    </row>
    <row r="1225" spans="1:43" x14ac:dyDescent="0.25">
      <c r="A1225" s="26" t="str">
        <f t="shared" si="699"/>
        <v/>
      </c>
      <c r="B1225" t="s">
        <v>7035</v>
      </c>
      <c r="C1225" t="s">
        <v>5705</v>
      </c>
      <c r="D1225" t="s">
        <v>47</v>
      </c>
      <c r="E1225" t="s">
        <v>216</v>
      </c>
      <c r="F1225">
        <v>2026</v>
      </c>
      <c r="G1225" t="s">
        <v>5657</v>
      </c>
      <c r="H1225" s="4">
        <v>46168</v>
      </c>
      <c r="I1225" s="4" t="str">
        <f t="shared" si="665"/>
        <v>Atlantic 10</v>
      </c>
      <c r="J1225" s="2" t="str">
        <f t="shared" si="666"/>
        <v/>
      </c>
      <c r="K1225" s="2" t="str">
        <f t="shared" si="667"/>
        <v/>
      </c>
      <c r="L1225" s="2" t="str">
        <f t="shared" si="668"/>
        <v/>
      </c>
      <c r="M1225" s="2" t="str">
        <f t="shared" si="669"/>
        <v/>
      </c>
      <c r="N1225" s="22" t="str" cm="1">
        <f t="array" ref="N1225">IFERROR(INDEX(Stats_Hit_GP,MATCH($B1225,Stats_Hit_Player,0)),"")</f>
        <v/>
      </c>
      <c r="O1225" s="22" t="str">
        <f t="shared" si="670"/>
        <v/>
      </c>
      <c r="P1225" s="22" t="str">
        <f t="shared" si="671"/>
        <v/>
      </c>
      <c r="Q1225" s="22" t="str">
        <f t="shared" si="672"/>
        <v/>
      </c>
      <c r="R1225" s="22" t="str">
        <f t="shared" si="673"/>
        <v/>
      </c>
      <c r="S1225" s="22" t="str">
        <f t="shared" si="674"/>
        <v/>
      </c>
      <c r="T1225" s="22" t="str">
        <f t="shared" si="675"/>
        <v/>
      </c>
      <c r="U1225" s="22" t="str">
        <f t="shared" si="676"/>
        <v/>
      </c>
      <c r="V1225" s="22" t="str">
        <f t="shared" si="677"/>
        <v/>
      </c>
      <c r="W1225" s="22" t="str">
        <f t="shared" si="678"/>
        <v/>
      </c>
      <c r="X1225" s="22" t="str">
        <f t="shared" si="679"/>
        <v/>
      </c>
      <c r="Y1225" s="22" t="str">
        <f t="shared" si="680"/>
        <v/>
      </c>
      <c r="Z1225" s="22" t="str">
        <f t="shared" si="681"/>
        <v/>
      </c>
      <c r="AA1225" s="22" t="str">
        <f t="shared" si="682"/>
        <v/>
      </c>
      <c r="AB1225" s="22" t="str">
        <f t="shared" si="683"/>
        <v/>
      </c>
      <c r="AC1225" s="22" t="str">
        <f t="shared" si="684"/>
        <v/>
      </c>
      <c r="AD1225" s="29" t="str">
        <f t="shared" si="685"/>
        <v/>
      </c>
      <c r="AE1225" s="22" t="str">
        <f t="shared" si="686"/>
        <v/>
      </c>
      <c r="AF1225" s="22" t="str">
        <f t="shared" si="687"/>
        <v/>
      </c>
      <c r="AG1225" s="22" t="str">
        <f t="shared" si="688"/>
        <v/>
      </c>
      <c r="AH1225" s="22" t="str">
        <f t="shared" si="689"/>
        <v/>
      </c>
      <c r="AI1225" s="22" t="str">
        <f t="shared" si="690"/>
        <v/>
      </c>
      <c r="AJ1225" s="31" t="str">
        <f t="shared" si="691"/>
        <v/>
      </c>
      <c r="AK1225" s="22" t="str">
        <f t="shared" si="692"/>
        <v/>
      </c>
      <c r="AL1225" s="22" t="str">
        <f t="shared" si="693"/>
        <v/>
      </c>
      <c r="AM1225" s="22" t="str">
        <f t="shared" si="694"/>
        <v/>
      </c>
      <c r="AN1225" s="22" t="str">
        <f t="shared" si="695"/>
        <v/>
      </c>
      <c r="AO1225" s="22" t="str">
        <f t="shared" si="696"/>
        <v/>
      </c>
      <c r="AP1225" s="22" t="str">
        <f t="shared" si="697"/>
        <v/>
      </c>
      <c r="AQ1225" s="2" t="str">
        <f t="shared" si="698"/>
        <v/>
      </c>
    </row>
    <row r="1226" spans="1:43" x14ac:dyDescent="0.25">
      <c r="A1226" s="26" t="str">
        <f t="shared" si="699"/>
        <v/>
      </c>
      <c r="B1226" t="s">
        <v>7036</v>
      </c>
      <c r="C1226" t="s">
        <v>5705</v>
      </c>
      <c r="D1226" t="s">
        <v>47</v>
      </c>
      <c r="E1226" t="s">
        <v>2270</v>
      </c>
      <c r="F1226">
        <v>2026</v>
      </c>
      <c r="G1226" t="s">
        <v>5657</v>
      </c>
      <c r="H1226" s="4">
        <v>46168</v>
      </c>
      <c r="I1226" s="4" t="str">
        <f t="shared" si="665"/>
        <v>Conference USA</v>
      </c>
      <c r="J1226" s="2" t="str">
        <f t="shared" si="666"/>
        <v/>
      </c>
      <c r="K1226" s="2" t="str">
        <f t="shared" si="667"/>
        <v/>
      </c>
      <c r="L1226" s="2" t="str">
        <f t="shared" si="668"/>
        <v/>
      </c>
      <c r="M1226" s="2" t="str">
        <f t="shared" si="669"/>
        <v/>
      </c>
      <c r="N1226" s="22" t="str" cm="1">
        <f t="array" ref="N1226">IFERROR(INDEX(Stats_Hit_GP,MATCH($B1226,Stats_Hit_Player,0)),"")</f>
        <v/>
      </c>
      <c r="O1226" s="22" t="str">
        <f t="shared" si="670"/>
        <v/>
      </c>
      <c r="P1226" s="22" t="str">
        <f t="shared" si="671"/>
        <v/>
      </c>
      <c r="Q1226" s="22" t="str">
        <f t="shared" si="672"/>
        <v/>
      </c>
      <c r="R1226" s="22" t="str">
        <f t="shared" si="673"/>
        <v/>
      </c>
      <c r="S1226" s="22" t="str">
        <f t="shared" si="674"/>
        <v/>
      </c>
      <c r="T1226" s="22" t="str">
        <f t="shared" si="675"/>
        <v/>
      </c>
      <c r="U1226" s="22" t="str">
        <f t="shared" si="676"/>
        <v/>
      </c>
      <c r="V1226" s="22" t="str">
        <f t="shared" si="677"/>
        <v/>
      </c>
      <c r="W1226" s="22" t="str">
        <f t="shared" si="678"/>
        <v/>
      </c>
      <c r="X1226" s="22" t="str">
        <f t="shared" si="679"/>
        <v/>
      </c>
      <c r="Y1226" s="22" t="str">
        <f t="shared" si="680"/>
        <v/>
      </c>
      <c r="Z1226" s="22" t="str">
        <f t="shared" si="681"/>
        <v/>
      </c>
      <c r="AA1226" s="22" t="str">
        <f t="shared" si="682"/>
        <v/>
      </c>
      <c r="AB1226" s="22" t="str">
        <f t="shared" si="683"/>
        <v/>
      </c>
      <c r="AC1226" s="22" t="str">
        <f t="shared" si="684"/>
        <v/>
      </c>
      <c r="AD1226" s="29" t="str">
        <f t="shared" si="685"/>
        <v/>
      </c>
      <c r="AE1226" s="22" t="str">
        <f t="shared" si="686"/>
        <v/>
      </c>
      <c r="AF1226" s="22" t="str">
        <f t="shared" si="687"/>
        <v/>
      </c>
      <c r="AG1226" s="22" t="str">
        <f t="shared" si="688"/>
        <v/>
      </c>
      <c r="AH1226" s="22" t="str">
        <f t="shared" si="689"/>
        <v/>
      </c>
      <c r="AI1226" s="22" t="str">
        <f t="shared" si="690"/>
        <v/>
      </c>
      <c r="AJ1226" s="31" t="str">
        <f t="shared" si="691"/>
        <v/>
      </c>
      <c r="AK1226" s="22" t="str">
        <f t="shared" si="692"/>
        <v/>
      </c>
      <c r="AL1226" s="22" t="str">
        <f t="shared" si="693"/>
        <v/>
      </c>
      <c r="AM1226" s="22" t="str">
        <f t="shared" si="694"/>
        <v/>
      </c>
      <c r="AN1226" s="22" t="str">
        <f t="shared" si="695"/>
        <v/>
      </c>
      <c r="AO1226" s="22" t="str">
        <f t="shared" si="696"/>
        <v/>
      </c>
      <c r="AP1226" s="22" t="str">
        <f t="shared" si="697"/>
        <v/>
      </c>
      <c r="AQ1226" s="2" t="str">
        <f t="shared" si="698"/>
        <v/>
      </c>
    </row>
    <row r="1227" spans="1:43" x14ac:dyDescent="0.25">
      <c r="A1227" s="26" t="str">
        <f t="shared" si="699"/>
        <v/>
      </c>
      <c r="B1227" t="s">
        <v>7037</v>
      </c>
      <c r="C1227" t="s">
        <v>64</v>
      </c>
      <c r="D1227" t="s">
        <v>47</v>
      </c>
      <c r="E1227" t="s">
        <v>2270</v>
      </c>
      <c r="F1227">
        <v>2026</v>
      </c>
      <c r="G1227" t="s">
        <v>5657</v>
      </c>
      <c r="H1227" s="4">
        <v>46168</v>
      </c>
      <c r="I1227" s="4" t="str">
        <f t="shared" si="665"/>
        <v>Conference USA</v>
      </c>
      <c r="J1227" s="2" t="str">
        <f t="shared" si="666"/>
        <v/>
      </c>
      <c r="K1227" s="2" t="str">
        <f t="shared" si="667"/>
        <v/>
      </c>
      <c r="L1227" s="2" t="str">
        <f t="shared" si="668"/>
        <v/>
      </c>
      <c r="M1227" s="2" t="str">
        <f t="shared" si="669"/>
        <v/>
      </c>
      <c r="N1227" s="22" t="str" cm="1">
        <f t="array" ref="N1227">IFERROR(INDEX(Stats_Hit_GP,MATCH($B1227,Stats_Hit_Player,0)),"")</f>
        <v/>
      </c>
      <c r="O1227" s="22" t="str">
        <f t="shared" si="670"/>
        <v/>
      </c>
      <c r="P1227" s="22" t="str">
        <f t="shared" si="671"/>
        <v/>
      </c>
      <c r="Q1227" s="22" t="str">
        <f t="shared" si="672"/>
        <v/>
      </c>
      <c r="R1227" s="22" t="str">
        <f t="shared" si="673"/>
        <v/>
      </c>
      <c r="S1227" s="22" t="str">
        <f t="shared" si="674"/>
        <v/>
      </c>
      <c r="T1227" s="22" t="str">
        <f t="shared" si="675"/>
        <v/>
      </c>
      <c r="U1227" s="22" t="str">
        <f t="shared" si="676"/>
        <v/>
      </c>
      <c r="V1227" s="22" t="str">
        <f t="shared" si="677"/>
        <v/>
      </c>
      <c r="W1227" s="22" t="str">
        <f t="shared" si="678"/>
        <v/>
      </c>
      <c r="X1227" s="22" t="str">
        <f t="shared" si="679"/>
        <v/>
      </c>
      <c r="Y1227" s="22" t="str">
        <f t="shared" si="680"/>
        <v/>
      </c>
      <c r="Z1227" s="22" t="str">
        <f t="shared" si="681"/>
        <v/>
      </c>
      <c r="AA1227" s="22" t="str">
        <f t="shared" si="682"/>
        <v/>
      </c>
      <c r="AB1227" s="22" t="str">
        <f t="shared" si="683"/>
        <v/>
      </c>
      <c r="AC1227" s="22" t="str">
        <f t="shared" si="684"/>
        <v/>
      </c>
      <c r="AD1227" s="29" t="str">
        <f t="shared" si="685"/>
        <v/>
      </c>
      <c r="AE1227" s="22" t="str">
        <f t="shared" si="686"/>
        <v/>
      </c>
      <c r="AF1227" s="22" t="str">
        <f t="shared" si="687"/>
        <v/>
      </c>
      <c r="AG1227" s="22" t="str">
        <f t="shared" si="688"/>
        <v/>
      </c>
      <c r="AH1227" s="22" t="str">
        <f t="shared" si="689"/>
        <v/>
      </c>
      <c r="AI1227" s="22" t="str">
        <f t="shared" si="690"/>
        <v/>
      </c>
      <c r="AJ1227" s="31" t="str">
        <f t="shared" si="691"/>
        <v/>
      </c>
      <c r="AK1227" s="22" t="str">
        <f t="shared" si="692"/>
        <v/>
      </c>
      <c r="AL1227" s="22" t="str">
        <f t="shared" si="693"/>
        <v/>
      </c>
      <c r="AM1227" s="22" t="str">
        <f t="shared" si="694"/>
        <v/>
      </c>
      <c r="AN1227" s="22" t="str">
        <f t="shared" si="695"/>
        <v/>
      </c>
      <c r="AO1227" s="22" t="str">
        <f t="shared" si="696"/>
        <v/>
      </c>
      <c r="AP1227" s="22" t="str">
        <f t="shared" si="697"/>
        <v/>
      </c>
      <c r="AQ1227" s="2" t="str">
        <f t="shared" si="698"/>
        <v/>
      </c>
    </row>
    <row r="1228" spans="1:43" x14ac:dyDescent="0.25">
      <c r="A1228" s="26" t="str">
        <f t="shared" si="699"/>
        <v/>
      </c>
      <c r="B1228" t="s">
        <v>6562</v>
      </c>
      <c r="C1228" t="s">
        <v>64</v>
      </c>
      <c r="D1228" t="s">
        <v>37</v>
      </c>
      <c r="E1228" t="s">
        <v>1602</v>
      </c>
      <c r="F1228">
        <v>2026</v>
      </c>
      <c r="G1228" t="s">
        <v>5657</v>
      </c>
      <c r="H1228" s="4">
        <v>46168</v>
      </c>
      <c r="I1228" s="4" t="str">
        <f t="shared" si="665"/>
        <v>Big South</v>
      </c>
      <c r="J1228" s="2" t="str">
        <f t="shared" si="666"/>
        <v/>
      </c>
      <c r="K1228" s="2" t="str">
        <f t="shared" si="667"/>
        <v/>
      </c>
      <c r="L1228" s="2" t="str">
        <f t="shared" si="668"/>
        <v/>
      </c>
      <c r="M1228" s="2" t="str">
        <f t="shared" si="669"/>
        <v/>
      </c>
      <c r="N1228" s="22" t="str" cm="1">
        <f t="array" ref="N1228">IFERROR(INDEX(Stats_Hit_GP,MATCH($B1228,Stats_Hit_Player,0)),"")</f>
        <v/>
      </c>
      <c r="O1228" s="22" t="str">
        <f t="shared" si="670"/>
        <v/>
      </c>
      <c r="P1228" s="22" t="str">
        <f t="shared" si="671"/>
        <v/>
      </c>
      <c r="Q1228" s="22" t="str">
        <f t="shared" si="672"/>
        <v/>
      </c>
      <c r="R1228" s="22" t="str">
        <f t="shared" si="673"/>
        <v/>
      </c>
      <c r="S1228" s="22" t="str">
        <f t="shared" si="674"/>
        <v/>
      </c>
      <c r="T1228" s="22" t="str">
        <f t="shared" si="675"/>
        <v/>
      </c>
      <c r="U1228" s="22" t="str">
        <f t="shared" si="676"/>
        <v/>
      </c>
      <c r="V1228" s="22" t="str">
        <f t="shared" si="677"/>
        <v/>
      </c>
      <c r="W1228" s="22" t="str">
        <f t="shared" si="678"/>
        <v/>
      </c>
      <c r="X1228" s="22" t="str">
        <f t="shared" si="679"/>
        <v/>
      </c>
      <c r="Y1228" s="22" t="str">
        <f t="shared" si="680"/>
        <v/>
      </c>
      <c r="Z1228" s="22" t="str">
        <f t="shared" si="681"/>
        <v/>
      </c>
      <c r="AA1228" s="22" t="str">
        <f t="shared" si="682"/>
        <v/>
      </c>
      <c r="AB1228" s="22">
        <f t="shared" si="683"/>
        <v>0</v>
      </c>
      <c r="AC1228" s="22">
        <f t="shared" si="684"/>
        <v>0</v>
      </c>
      <c r="AD1228" s="29">
        <f t="shared" si="685"/>
        <v>8.74</v>
      </c>
      <c r="AE1228" s="22">
        <f t="shared" si="686"/>
        <v>14</v>
      </c>
      <c r="AF1228" s="22">
        <f t="shared" si="687"/>
        <v>0</v>
      </c>
      <c r="AG1228" s="22">
        <f t="shared" si="688"/>
        <v>0</v>
      </c>
      <c r="AH1228" s="22">
        <f t="shared" si="689"/>
        <v>0</v>
      </c>
      <c r="AI1228" s="22">
        <f t="shared" si="690"/>
        <v>0</v>
      </c>
      <c r="AJ1228" s="31">
        <f t="shared" si="691"/>
        <v>11.1</v>
      </c>
      <c r="AK1228" s="22">
        <f t="shared" si="692"/>
        <v>10</v>
      </c>
      <c r="AL1228" s="22">
        <f t="shared" si="693"/>
        <v>11</v>
      </c>
      <c r="AM1228" s="22">
        <f t="shared" si="694"/>
        <v>11</v>
      </c>
      <c r="AN1228" s="22">
        <f t="shared" si="695"/>
        <v>12</v>
      </c>
      <c r="AO1228" s="22">
        <f t="shared" si="696"/>
        <v>12</v>
      </c>
      <c r="AP1228" s="22">
        <f t="shared" si="697"/>
        <v>3</v>
      </c>
      <c r="AQ1228" s="2">
        <f t="shared" si="698"/>
        <v>0.222</v>
      </c>
    </row>
    <row r="1229" spans="1:43" x14ac:dyDescent="0.25">
      <c r="A1229" s="26">
        <f t="shared" si="699"/>
        <v>1</v>
      </c>
      <c r="B1229" t="s">
        <v>7038</v>
      </c>
      <c r="C1229" t="s">
        <v>64</v>
      </c>
      <c r="D1229" t="s">
        <v>29</v>
      </c>
      <c r="E1229" t="s">
        <v>5502</v>
      </c>
      <c r="F1229">
        <v>2026</v>
      </c>
      <c r="G1229" t="s">
        <v>5657</v>
      </c>
      <c r="H1229" s="4">
        <v>46168</v>
      </c>
      <c r="I1229" s="4" t="str">
        <f t="shared" si="665"/>
        <v>West Coast</v>
      </c>
      <c r="J1229" s="2" t="str">
        <f t="shared" si="666"/>
        <v/>
      </c>
      <c r="K1229" s="2" t="str">
        <f t="shared" si="667"/>
        <v/>
      </c>
      <c r="L1229" s="2" t="str">
        <f t="shared" si="668"/>
        <v/>
      </c>
      <c r="M1229" s="2" t="str">
        <f t="shared" si="669"/>
        <v/>
      </c>
      <c r="N1229" s="22" t="str" cm="1">
        <f t="array" ref="N1229">IFERROR(INDEX(Stats_Hit_GP,MATCH($B1229,Stats_Hit_Player,0)),"")</f>
        <v/>
      </c>
      <c r="O1229" s="22" t="str">
        <f t="shared" si="670"/>
        <v/>
      </c>
      <c r="P1229" s="22" t="str">
        <f t="shared" si="671"/>
        <v/>
      </c>
      <c r="Q1229" s="22" t="str">
        <f t="shared" si="672"/>
        <v/>
      </c>
      <c r="R1229" s="22" t="str">
        <f t="shared" si="673"/>
        <v/>
      </c>
      <c r="S1229" s="22" t="str">
        <f t="shared" si="674"/>
        <v/>
      </c>
      <c r="T1229" s="22" t="str">
        <f t="shared" si="675"/>
        <v/>
      </c>
      <c r="U1229" s="22" t="str">
        <f t="shared" si="676"/>
        <v/>
      </c>
      <c r="V1229" s="22" t="str">
        <f t="shared" si="677"/>
        <v/>
      </c>
      <c r="W1229" s="22" t="str">
        <f t="shared" si="678"/>
        <v/>
      </c>
      <c r="X1229" s="22" t="str">
        <f t="shared" si="679"/>
        <v/>
      </c>
      <c r="Y1229" s="22" t="str">
        <f t="shared" si="680"/>
        <v/>
      </c>
      <c r="Z1229" s="22" t="str">
        <f t="shared" si="681"/>
        <v/>
      </c>
      <c r="AA1229" s="22" t="str">
        <f t="shared" si="682"/>
        <v/>
      </c>
      <c r="AB1229" s="22">
        <f t="shared" si="683"/>
        <v>0</v>
      </c>
      <c r="AC1229" s="22">
        <f t="shared" si="684"/>
        <v>0</v>
      </c>
      <c r="AD1229" s="29">
        <f t="shared" si="685"/>
        <v>22.5</v>
      </c>
      <c r="AE1229" s="22">
        <f t="shared" si="686"/>
        <v>2</v>
      </c>
      <c r="AF1229" s="22">
        <f t="shared" si="687"/>
        <v>0</v>
      </c>
      <c r="AG1229" s="22">
        <f t="shared" si="688"/>
        <v>0</v>
      </c>
      <c r="AH1229" s="22">
        <f t="shared" si="689"/>
        <v>0</v>
      </c>
      <c r="AI1229" s="22">
        <f t="shared" si="690"/>
        <v>0</v>
      </c>
      <c r="AJ1229" s="31">
        <f t="shared" si="691"/>
        <v>2</v>
      </c>
      <c r="AK1229" s="22">
        <f t="shared" si="692"/>
        <v>7</v>
      </c>
      <c r="AL1229" s="22">
        <f t="shared" si="693"/>
        <v>5</v>
      </c>
      <c r="AM1229" s="22">
        <f t="shared" si="694"/>
        <v>5</v>
      </c>
      <c r="AN1229" s="22">
        <f t="shared" si="695"/>
        <v>1</v>
      </c>
      <c r="AO1229" s="22">
        <f t="shared" si="696"/>
        <v>1</v>
      </c>
      <c r="AP1229" s="22">
        <f t="shared" si="697"/>
        <v>2</v>
      </c>
      <c r="AQ1229" s="2">
        <f t="shared" si="698"/>
        <v>0.58299999999999996</v>
      </c>
    </row>
    <row r="1230" spans="1:43" x14ac:dyDescent="0.25">
      <c r="A1230" s="26" t="str">
        <f t="shared" si="699"/>
        <v/>
      </c>
      <c r="B1230" t="s">
        <v>1330</v>
      </c>
      <c r="C1230" t="s">
        <v>35</v>
      </c>
      <c r="D1230" t="s">
        <v>24</v>
      </c>
      <c r="E1230" t="s">
        <v>1327</v>
      </c>
      <c r="F1230">
        <v>2026</v>
      </c>
      <c r="G1230" t="s">
        <v>5657</v>
      </c>
      <c r="H1230" s="4">
        <v>46168</v>
      </c>
      <c r="I1230" s="4" t="str">
        <f t="shared" si="665"/>
        <v>Big 12</v>
      </c>
      <c r="J1230" s="2">
        <f t="shared" si="666"/>
        <v>0.28799999999999998</v>
      </c>
      <c r="K1230" s="2">
        <f t="shared" si="667"/>
        <v>0.379</v>
      </c>
      <c r="L1230" s="2">
        <f t="shared" si="668"/>
        <v>0.495</v>
      </c>
      <c r="M1230" s="2">
        <f t="shared" si="669"/>
        <v>0.874</v>
      </c>
      <c r="N1230" s="22" cm="1">
        <f t="array" ref="N1230">IFERROR(INDEX(Stats_Hit_GP,MATCH($B1230,Stats_Hit_Player,0)),"")</f>
        <v>54</v>
      </c>
      <c r="O1230" s="22">
        <f t="shared" si="670"/>
        <v>244</v>
      </c>
      <c r="P1230" s="22">
        <f t="shared" si="671"/>
        <v>208</v>
      </c>
      <c r="Q1230" s="22">
        <f t="shared" si="672"/>
        <v>40</v>
      </c>
      <c r="R1230" s="22">
        <f t="shared" si="673"/>
        <v>60</v>
      </c>
      <c r="S1230" s="22">
        <f t="shared" si="674"/>
        <v>10</v>
      </c>
      <c r="T1230" s="22">
        <f t="shared" si="675"/>
        <v>3</v>
      </c>
      <c r="U1230" s="22">
        <f t="shared" si="676"/>
        <v>9</v>
      </c>
      <c r="V1230" s="22">
        <f t="shared" si="677"/>
        <v>36</v>
      </c>
      <c r="W1230" s="22">
        <f t="shared" si="678"/>
        <v>7</v>
      </c>
      <c r="X1230" s="22">
        <f t="shared" si="679"/>
        <v>24</v>
      </c>
      <c r="Y1230" s="22">
        <f t="shared" si="680"/>
        <v>49</v>
      </c>
      <c r="Z1230" s="22">
        <f t="shared" si="681"/>
        <v>14</v>
      </c>
      <c r="AA1230" s="22">
        <f t="shared" si="682"/>
        <v>3</v>
      </c>
      <c r="AB1230" s="22" t="str">
        <f t="shared" si="683"/>
        <v/>
      </c>
      <c r="AC1230" s="22" t="str">
        <f t="shared" si="684"/>
        <v/>
      </c>
      <c r="AD1230" s="29" t="str">
        <f t="shared" si="685"/>
        <v/>
      </c>
      <c r="AE1230" s="22" t="str">
        <f t="shared" si="686"/>
        <v/>
      </c>
      <c r="AF1230" s="22" t="str">
        <f t="shared" si="687"/>
        <v/>
      </c>
      <c r="AG1230" s="22" t="str">
        <f t="shared" si="688"/>
        <v/>
      </c>
      <c r="AH1230" s="22" t="str">
        <f t="shared" si="689"/>
        <v/>
      </c>
      <c r="AI1230" s="22" t="str">
        <f t="shared" si="690"/>
        <v/>
      </c>
      <c r="AJ1230" s="31" t="str">
        <f t="shared" si="691"/>
        <v/>
      </c>
      <c r="AK1230" s="22" t="str">
        <f t="shared" si="692"/>
        <v/>
      </c>
      <c r="AL1230" s="22" t="str">
        <f t="shared" si="693"/>
        <v/>
      </c>
      <c r="AM1230" s="22" t="str">
        <f t="shared" si="694"/>
        <v/>
      </c>
      <c r="AN1230" s="22" t="str">
        <f t="shared" si="695"/>
        <v/>
      </c>
      <c r="AO1230" s="22" t="str">
        <f t="shared" si="696"/>
        <v/>
      </c>
      <c r="AP1230" s="22" t="str">
        <f t="shared" si="697"/>
        <v/>
      </c>
      <c r="AQ1230" s="2" t="str">
        <f t="shared" si="698"/>
        <v/>
      </c>
    </row>
    <row r="1231" spans="1:43" x14ac:dyDescent="0.25">
      <c r="A1231" s="26" t="str">
        <f t="shared" si="699"/>
        <v/>
      </c>
      <c r="B1231" t="s">
        <v>7039</v>
      </c>
      <c r="C1231" t="s">
        <v>64</v>
      </c>
      <c r="D1231" t="s">
        <v>37</v>
      </c>
      <c r="E1231" t="s">
        <v>1508</v>
      </c>
      <c r="F1231">
        <v>2026</v>
      </c>
      <c r="G1231" t="s">
        <v>5657</v>
      </c>
      <c r="H1231" s="4">
        <v>46168</v>
      </c>
      <c r="I1231" s="4" t="str">
        <f t="shared" si="665"/>
        <v>Big South</v>
      </c>
      <c r="J1231" s="2" t="str">
        <f t="shared" si="666"/>
        <v/>
      </c>
      <c r="K1231" s="2" t="str">
        <f t="shared" si="667"/>
        <v/>
      </c>
      <c r="L1231" s="2" t="str">
        <f t="shared" si="668"/>
        <v/>
      </c>
      <c r="M1231" s="2" t="str">
        <f t="shared" si="669"/>
        <v/>
      </c>
      <c r="N1231" s="22" t="str" cm="1">
        <f t="array" ref="N1231">IFERROR(INDEX(Stats_Hit_GP,MATCH($B1231,Stats_Hit_Player,0)),"")</f>
        <v/>
      </c>
      <c r="O1231" s="22" t="str">
        <f t="shared" si="670"/>
        <v/>
      </c>
      <c r="P1231" s="22" t="str">
        <f t="shared" si="671"/>
        <v/>
      </c>
      <c r="Q1231" s="22" t="str">
        <f t="shared" si="672"/>
        <v/>
      </c>
      <c r="R1231" s="22" t="str">
        <f t="shared" si="673"/>
        <v/>
      </c>
      <c r="S1231" s="22" t="str">
        <f t="shared" si="674"/>
        <v/>
      </c>
      <c r="T1231" s="22" t="str">
        <f t="shared" si="675"/>
        <v/>
      </c>
      <c r="U1231" s="22" t="str">
        <f t="shared" si="676"/>
        <v/>
      </c>
      <c r="V1231" s="22" t="str">
        <f t="shared" si="677"/>
        <v/>
      </c>
      <c r="W1231" s="22" t="str">
        <f t="shared" si="678"/>
        <v/>
      </c>
      <c r="X1231" s="22" t="str">
        <f t="shared" si="679"/>
        <v/>
      </c>
      <c r="Y1231" s="22" t="str">
        <f t="shared" si="680"/>
        <v/>
      </c>
      <c r="Z1231" s="22" t="str">
        <f t="shared" si="681"/>
        <v/>
      </c>
      <c r="AA1231" s="22" t="str">
        <f t="shared" si="682"/>
        <v/>
      </c>
      <c r="AB1231" s="22">
        <f t="shared" si="683"/>
        <v>0</v>
      </c>
      <c r="AC1231" s="22">
        <f t="shared" si="684"/>
        <v>0</v>
      </c>
      <c r="AD1231" s="29">
        <f t="shared" si="685"/>
        <v>6.23</v>
      </c>
      <c r="AE1231" s="22">
        <f t="shared" si="686"/>
        <v>10</v>
      </c>
      <c r="AF1231" s="22">
        <f t="shared" si="687"/>
        <v>1</v>
      </c>
      <c r="AG1231" s="22">
        <f t="shared" si="688"/>
        <v>0</v>
      </c>
      <c r="AH1231" s="22">
        <f t="shared" si="689"/>
        <v>0</v>
      </c>
      <c r="AI1231" s="22">
        <f t="shared" si="690"/>
        <v>0</v>
      </c>
      <c r="AJ1231" s="31">
        <f t="shared" si="691"/>
        <v>13</v>
      </c>
      <c r="AK1231" s="22">
        <f t="shared" si="692"/>
        <v>12</v>
      </c>
      <c r="AL1231" s="22">
        <f t="shared" si="693"/>
        <v>13</v>
      </c>
      <c r="AM1231" s="22">
        <f t="shared" si="694"/>
        <v>9</v>
      </c>
      <c r="AN1231" s="22">
        <f t="shared" si="695"/>
        <v>10</v>
      </c>
      <c r="AO1231" s="22">
        <f t="shared" si="696"/>
        <v>14</v>
      </c>
      <c r="AP1231" s="22">
        <f t="shared" si="697"/>
        <v>1</v>
      </c>
      <c r="AQ1231" s="2">
        <f t="shared" si="698"/>
        <v>0.27300000000000002</v>
      </c>
    </row>
    <row r="1232" spans="1:43" x14ac:dyDescent="0.25">
      <c r="A1232" s="26">
        <f t="shared" si="699"/>
        <v>1</v>
      </c>
      <c r="B1232" t="s">
        <v>7040</v>
      </c>
      <c r="C1232" t="s">
        <v>64</v>
      </c>
      <c r="D1232" t="s">
        <v>32</v>
      </c>
      <c r="E1232" t="s">
        <v>2414</v>
      </c>
      <c r="F1232">
        <v>2026</v>
      </c>
      <c r="G1232" t="s">
        <v>5657</v>
      </c>
      <c r="H1232" s="4">
        <v>46168</v>
      </c>
      <c r="I1232" s="4" t="str">
        <f t="shared" si="665"/>
        <v>Coastal</v>
      </c>
      <c r="J1232" s="2" t="str">
        <f t="shared" si="666"/>
        <v/>
      </c>
      <c r="K1232" s="2" t="str">
        <f t="shared" si="667"/>
        <v/>
      </c>
      <c r="L1232" s="2" t="str">
        <f t="shared" si="668"/>
        <v/>
      </c>
      <c r="M1232" s="2" t="str">
        <f t="shared" si="669"/>
        <v/>
      </c>
      <c r="N1232" s="22" t="str" cm="1">
        <f t="array" ref="N1232">IFERROR(INDEX(Stats_Hit_GP,MATCH($B1232,Stats_Hit_Player,0)),"")</f>
        <v/>
      </c>
      <c r="O1232" s="22" t="str">
        <f t="shared" si="670"/>
        <v/>
      </c>
      <c r="P1232" s="22" t="str">
        <f t="shared" si="671"/>
        <v/>
      </c>
      <c r="Q1232" s="22" t="str">
        <f t="shared" si="672"/>
        <v/>
      </c>
      <c r="R1232" s="22" t="str">
        <f t="shared" si="673"/>
        <v/>
      </c>
      <c r="S1232" s="22" t="str">
        <f t="shared" si="674"/>
        <v/>
      </c>
      <c r="T1232" s="22" t="str">
        <f t="shared" si="675"/>
        <v/>
      </c>
      <c r="U1232" s="22" t="str">
        <f t="shared" si="676"/>
        <v/>
      </c>
      <c r="V1232" s="22" t="str">
        <f t="shared" si="677"/>
        <v/>
      </c>
      <c r="W1232" s="22" t="str">
        <f t="shared" si="678"/>
        <v/>
      </c>
      <c r="X1232" s="22" t="str">
        <f t="shared" si="679"/>
        <v/>
      </c>
      <c r="Y1232" s="22" t="str">
        <f t="shared" si="680"/>
        <v/>
      </c>
      <c r="Z1232" s="22" t="str">
        <f t="shared" si="681"/>
        <v/>
      </c>
      <c r="AA1232" s="22" t="str">
        <f t="shared" si="682"/>
        <v/>
      </c>
      <c r="AB1232" s="22">
        <f t="shared" si="683"/>
        <v>1</v>
      </c>
      <c r="AC1232" s="22">
        <f t="shared" si="684"/>
        <v>0</v>
      </c>
      <c r="AD1232" s="29">
        <f t="shared" si="685"/>
        <v>0.68</v>
      </c>
      <c r="AE1232" s="22">
        <f t="shared" si="686"/>
        <v>6</v>
      </c>
      <c r="AF1232" s="22">
        <f t="shared" si="687"/>
        <v>2</v>
      </c>
      <c r="AG1232" s="22">
        <f t="shared" si="688"/>
        <v>0</v>
      </c>
      <c r="AH1232" s="22">
        <f t="shared" si="689"/>
        <v>0</v>
      </c>
      <c r="AI1232" s="22">
        <f t="shared" si="690"/>
        <v>0</v>
      </c>
      <c r="AJ1232" s="31">
        <f t="shared" si="691"/>
        <v>13.1</v>
      </c>
      <c r="AK1232" s="22">
        <f t="shared" si="692"/>
        <v>12</v>
      </c>
      <c r="AL1232" s="22">
        <f t="shared" si="693"/>
        <v>4</v>
      </c>
      <c r="AM1232" s="22">
        <f t="shared" si="694"/>
        <v>1</v>
      </c>
      <c r="AN1232" s="22">
        <f t="shared" si="695"/>
        <v>8</v>
      </c>
      <c r="AO1232" s="22">
        <f t="shared" si="696"/>
        <v>4</v>
      </c>
      <c r="AP1232" s="22">
        <f t="shared" si="697"/>
        <v>2</v>
      </c>
      <c r="AQ1232" s="2">
        <f t="shared" si="698"/>
        <v>0.245</v>
      </c>
    </row>
    <row r="1233" spans="1:43" x14ac:dyDescent="0.25">
      <c r="A1233" s="26" t="str">
        <f t="shared" si="699"/>
        <v/>
      </c>
      <c r="B1233" t="s">
        <v>2157</v>
      </c>
      <c r="C1233" t="s">
        <v>42</v>
      </c>
      <c r="D1233" t="s">
        <v>37</v>
      </c>
      <c r="E1233" t="s">
        <v>2158</v>
      </c>
      <c r="F1233">
        <v>2026</v>
      </c>
      <c r="G1233" t="s">
        <v>5657</v>
      </c>
      <c r="H1233" s="4">
        <v>46168</v>
      </c>
      <c r="I1233" s="4" t="str">
        <f t="shared" si="665"/>
        <v>Big West</v>
      </c>
      <c r="J1233" s="2">
        <f t="shared" si="666"/>
        <v>0.28000000000000003</v>
      </c>
      <c r="K1233" s="2">
        <f t="shared" si="667"/>
        <v>0.34499999999999997</v>
      </c>
      <c r="L1233" s="2">
        <f t="shared" si="668"/>
        <v>0.36399999999999999</v>
      </c>
      <c r="M1233" s="2">
        <f t="shared" si="669"/>
        <v>0.70799999999999996</v>
      </c>
      <c r="N1233" s="22" cm="1">
        <f t="array" ref="N1233">IFERROR(INDEX(Stats_Hit_GP,MATCH($B1233,Stats_Hit_Player,0)),"")</f>
        <v>44</v>
      </c>
      <c r="O1233" s="22">
        <f t="shared" si="670"/>
        <v>146</v>
      </c>
      <c r="P1233" s="22">
        <f t="shared" si="671"/>
        <v>132</v>
      </c>
      <c r="Q1233" s="22">
        <f t="shared" si="672"/>
        <v>19</v>
      </c>
      <c r="R1233" s="22">
        <f t="shared" si="673"/>
        <v>37</v>
      </c>
      <c r="S1233" s="22">
        <f t="shared" si="674"/>
        <v>8</v>
      </c>
      <c r="T1233" s="22">
        <f t="shared" si="675"/>
        <v>0</v>
      </c>
      <c r="U1233" s="22">
        <f t="shared" si="676"/>
        <v>1</v>
      </c>
      <c r="V1233" s="22">
        <f t="shared" si="677"/>
        <v>15</v>
      </c>
      <c r="W1233" s="22">
        <f t="shared" si="678"/>
        <v>8</v>
      </c>
      <c r="X1233" s="22">
        <f t="shared" si="679"/>
        <v>5</v>
      </c>
      <c r="Y1233" s="22">
        <f t="shared" si="680"/>
        <v>33</v>
      </c>
      <c r="Z1233" s="22">
        <f t="shared" si="681"/>
        <v>0</v>
      </c>
      <c r="AA1233" s="22">
        <f t="shared" si="682"/>
        <v>1</v>
      </c>
      <c r="AB1233" s="22" t="str">
        <f t="shared" si="683"/>
        <v/>
      </c>
      <c r="AC1233" s="22" t="str">
        <f t="shared" si="684"/>
        <v/>
      </c>
      <c r="AD1233" s="29" t="str">
        <f t="shared" si="685"/>
        <v/>
      </c>
      <c r="AE1233" s="22" t="str">
        <f t="shared" si="686"/>
        <v/>
      </c>
      <c r="AF1233" s="22" t="str">
        <f t="shared" si="687"/>
        <v/>
      </c>
      <c r="AG1233" s="22" t="str">
        <f t="shared" si="688"/>
        <v/>
      </c>
      <c r="AH1233" s="22" t="str">
        <f t="shared" si="689"/>
        <v/>
      </c>
      <c r="AI1233" s="22" t="str">
        <f t="shared" si="690"/>
        <v/>
      </c>
      <c r="AJ1233" s="31" t="str">
        <f t="shared" si="691"/>
        <v/>
      </c>
      <c r="AK1233" s="22" t="str">
        <f t="shared" si="692"/>
        <v/>
      </c>
      <c r="AL1233" s="22" t="str">
        <f t="shared" si="693"/>
        <v/>
      </c>
      <c r="AM1233" s="22" t="str">
        <f t="shared" si="694"/>
        <v/>
      </c>
      <c r="AN1233" s="22" t="str">
        <f t="shared" si="695"/>
        <v/>
      </c>
      <c r="AO1233" s="22" t="str">
        <f t="shared" si="696"/>
        <v/>
      </c>
      <c r="AP1233" s="22" t="str">
        <f t="shared" si="697"/>
        <v/>
      </c>
      <c r="AQ1233" s="2" t="str">
        <f t="shared" si="698"/>
        <v/>
      </c>
    </row>
    <row r="1234" spans="1:43" x14ac:dyDescent="0.25">
      <c r="A1234" s="26" t="str">
        <f t="shared" si="699"/>
        <v/>
      </c>
      <c r="B1234" t="s">
        <v>7041</v>
      </c>
      <c r="C1234" t="s">
        <v>64</v>
      </c>
      <c r="D1234" t="s">
        <v>37</v>
      </c>
      <c r="E1234" t="s">
        <v>5051</v>
      </c>
      <c r="F1234">
        <v>2026</v>
      </c>
      <c r="G1234" t="s">
        <v>5657</v>
      </c>
      <c r="H1234" s="4">
        <v>46168</v>
      </c>
      <c r="I1234" s="4" t="str">
        <f t="shared" si="665"/>
        <v>Sun Belt</v>
      </c>
      <c r="J1234" s="2" t="str">
        <f t="shared" si="666"/>
        <v/>
      </c>
      <c r="K1234" s="2" t="str">
        <f t="shared" si="667"/>
        <v/>
      </c>
      <c r="L1234" s="2" t="str">
        <f t="shared" si="668"/>
        <v/>
      </c>
      <c r="M1234" s="2" t="str">
        <f t="shared" si="669"/>
        <v/>
      </c>
      <c r="N1234" s="22" t="str" cm="1">
        <f t="array" ref="N1234">IFERROR(INDEX(Stats_Hit_GP,MATCH($B1234,Stats_Hit_Player,0)),"")</f>
        <v/>
      </c>
      <c r="O1234" s="22" t="str">
        <f t="shared" si="670"/>
        <v/>
      </c>
      <c r="P1234" s="22" t="str">
        <f t="shared" si="671"/>
        <v/>
      </c>
      <c r="Q1234" s="22" t="str">
        <f t="shared" si="672"/>
        <v/>
      </c>
      <c r="R1234" s="22" t="str">
        <f t="shared" si="673"/>
        <v/>
      </c>
      <c r="S1234" s="22" t="str">
        <f t="shared" si="674"/>
        <v/>
      </c>
      <c r="T1234" s="22" t="str">
        <f t="shared" si="675"/>
        <v/>
      </c>
      <c r="U1234" s="22" t="str">
        <f t="shared" si="676"/>
        <v/>
      </c>
      <c r="V1234" s="22" t="str">
        <f t="shared" si="677"/>
        <v/>
      </c>
      <c r="W1234" s="22" t="str">
        <f t="shared" si="678"/>
        <v/>
      </c>
      <c r="X1234" s="22" t="str">
        <f t="shared" si="679"/>
        <v/>
      </c>
      <c r="Y1234" s="22" t="str">
        <f t="shared" si="680"/>
        <v/>
      </c>
      <c r="Z1234" s="22" t="str">
        <f t="shared" si="681"/>
        <v/>
      </c>
      <c r="AA1234" s="22" t="str">
        <f t="shared" si="682"/>
        <v/>
      </c>
      <c r="AB1234" s="22" t="str">
        <f t="shared" si="683"/>
        <v/>
      </c>
      <c r="AC1234" s="22" t="str">
        <f t="shared" si="684"/>
        <v/>
      </c>
      <c r="AD1234" s="29" t="str">
        <f t="shared" si="685"/>
        <v/>
      </c>
      <c r="AE1234" s="22" t="str">
        <f t="shared" si="686"/>
        <v/>
      </c>
      <c r="AF1234" s="22" t="str">
        <f t="shared" si="687"/>
        <v/>
      </c>
      <c r="AG1234" s="22" t="str">
        <f t="shared" si="688"/>
        <v/>
      </c>
      <c r="AH1234" s="22" t="str">
        <f t="shared" si="689"/>
        <v/>
      </c>
      <c r="AI1234" s="22" t="str">
        <f t="shared" si="690"/>
        <v/>
      </c>
      <c r="AJ1234" s="31" t="str">
        <f t="shared" si="691"/>
        <v/>
      </c>
      <c r="AK1234" s="22" t="str">
        <f t="shared" si="692"/>
        <v/>
      </c>
      <c r="AL1234" s="22" t="str">
        <f t="shared" si="693"/>
        <v/>
      </c>
      <c r="AM1234" s="22" t="str">
        <f t="shared" si="694"/>
        <v/>
      </c>
      <c r="AN1234" s="22" t="str">
        <f t="shared" si="695"/>
        <v/>
      </c>
      <c r="AO1234" s="22" t="str">
        <f t="shared" si="696"/>
        <v/>
      </c>
      <c r="AP1234" s="22" t="str">
        <f t="shared" si="697"/>
        <v/>
      </c>
      <c r="AQ1234" s="2" t="str">
        <f t="shared" si="698"/>
        <v/>
      </c>
    </row>
    <row r="1235" spans="1:43" x14ac:dyDescent="0.25">
      <c r="A1235" s="26" t="str">
        <f t="shared" si="699"/>
        <v/>
      </c>
      <c r="B1235" t="s">
        <v>7042</v>
      </c>
      <c r="C1235" t="s">
        <v>64</v>
      </c>
      <c r="D1235" t="s">
        <v>24</v>
      </c>
      <c r="E1235" t="s">
        <v>757</v>
      </c>
      <c r="F1235">
        <v>2026</v>
      </c>
      <c r="G1235" t="s">
        <v>5657</v>
      </c>
      <c r="H1235" s="4">
        <v>46168</v>
      </c>
      <c r="I1235" s="4" t="str">
        <f t="shared" si="665"/>
        <v>American Athletic</v>
      </c>
      <c r="J1235" s="2" t="str">
        <f t="shared" si="666"/>
        <v/>
      </c>
      <c r="K1235" s="2" t="str">
        <f t="shared" si="667"/>
        <v/>
      </c>
      <c r="L1235" s="2" t="str">
        <f t="shared" si="668"/>
        <v/>
      </c>
      <c r="M1235" s="2" t="str">
        <f t="shared" si="669"/>
        <v/>
      </c>
      <c r="N1235" s="22" t="str" cm="1">
        <f t="array" ref="N1235">IFERROR(INDEX(Stats_Hit_GP,MATCH($B1235,Stats_Hit_Player,0)),"")</f>
        <v/>
      </c>
      <c r="O1235" s="22" t="str">
        <f t="shared" si="670"/>
        <v/>
      </c>
      <c r="P1235" s="22" t="str">
        <f t="shared" si="671"/>
        <v/>
      </c>
      <c r="Q1235" s="22" t="str">
        <f t="shared" si="672"/>
        <v/>
      </c>
      <c r="R1235" s="22" t="str">
        <f t="shared" si="673"/>
        <v/>
      </c>
      <c r="S1235" s="22" t="str">
        <f t="shared" si="674"/>
        <v/>
      </c>
      <c r="T1235" s="22" t="str">
        <f t="shared" si="675"/>
        <v/>
      </c>
      <c r="U1235" s="22" t="str">
        <f t="shared" si="676"/>
        <v/>
      </c>
      <c r="V1235" s="22" t="str">
        <f t="shared" si="677"/>
        <v/>
      </c>
      <c r="W1235" s="22" t="str">
        <f t="shared" si="678"/>
        <v/>
      </c>
      <c r="X1235" s="22" t="str">
        <f t="shared" si="679"/>
        <v/>
      </c>
      <c r="Y1235" s="22" t="str">
        <f t="shared" si="680"/>
        <v/>
      </c>
      <c r="Z1235" s="22" t="str">
        <f t="shared" si="681"/>
        <v/>
      </c>
      <c r="AA1235" s="22" t="str">
        <f t="shared" si="682"/>
        <v/>
      </c>
      <c r="AB1235" s="22">
        <f t="shared" si="683"/>
        <v>0</v>
      </c>
      <c r="AC1235" s="22">
        <f t="shared" si="684"/>
        <v>0</v>
      </c>
      <c r="AD1235" s="29">
        <f t="shared" si="685"/>
        <v>17.18</v>
      </c>
      <c r="AE1235" s="22">
        <f t="shared" si="686"/>
        <v>5</v>
      </c>
      <c r="AF1235" s="22">
        <f t="shared" si="687"/>
        <v>0</v>
      </c>
      <c r="AG1235" s="22">
        <f t="shared" si="688"/>
        <v>0</v>
      </c>
      <c r="AH1235" s="22">
        <f t="shared" si="689"/>
        <v>0</v>
      </c>
      <c r="AI1235" s="22">
        <f t="shared" si="690"/>
        <v>0</v>
      </c>
      <c r="AJ1235" s="31">
        <f t="shared" si="691"/>
        <v>3.2</v>
      </c>
      <c r="AK1235" s="22">
        <f t="shared" si="692"/>
        <v>6</v>
      </c>
      <c r="AL1235" s="22">
        <f t="shared" si="693"/>
        <v>7</v>
      </c>
      <c r="AM1235" s="22">
        <f t="shared" si="694"/>
        <v>7</v>
      </c>
      <c r="AN1235" s="22">
        <f t="shared" si="695"/>
        <v>4</v>
      </c>
      <c r="AO1235" s="22">
        <f t="shared" si="696"/>
        <v>4</v>
      </c>
      <c r="AP1235" s="22">
        <f t="shared" si="697"/>
        <v>3</v>
      </c>
      <c r="AQ1235" s="2">
        <f t="shared" si="698"/>
        <v>0.4</v>
      </c>
    </row>
    <row r="1236" spans="1:43" x14ac:dyDescent="0.25">
      <c r="A1236" s="26" t="str">
        <f t="shared" si="699"/>
        <v/>
      </c>
      <c r="B1236" t="s">
        <v>7043</v>
      </c>
      <c r="C1236" t="s">
        <v>64</v>
      </c>
      <c r="D1236" t="s">
        <v>37</v>
      </c>
      <c r="E1236" t="s">
        <v>3288</v>
      </c>
      <c r="F1236">
        <v>2026</v>
      </c>
      <c r="G1236" t="s">
        <v>5657</v>
      </c>
      <c r="H1236" s="4">
        <v>46168</v>
      </c>
      <c r="I1236" s="4" t="str">
        <f t="shared" si="665"/>
        <v>Missouri Valley</v>
      </c>
      <c r="J1236" s="2" t="str">
        <f t="shared" si="666"/>
        <v/>
      </c>
      <c r="K1236" s="2" t="str">
        <f t="shared" si="667"/>
        <v/>
      </c>
      <c r="L1236" s="2" t="str">
        <f t="shared" si="668"/>
        <v/>
      </c>
      <c r="M1236" s="2" t="str">
        <f t="shared" si="669"/>
        <v/>
      </c>
      <c r="N1236" s="22" t="str" cm="1">
        <f t="array" ref="N1236">IFERROR(INDEX(Stats_Hit_GP,MATCH($B1236,Stats_Hit_Player,0)),"")</f>
        <v/>
      </c>
      <c r="O1236" s="22" t="str">
        <f t="shared" si="670"/>
        <v/>
      </c>
      <c r="P1236" s="22" t="str">
        <f t="shared" si="671"/>
        <v/>
      </c>
      <c r="Q1236" s="22" t="str">
        <f t="shared" si="672"/>
        <v/>
      </c>
      <c r="R1236" s="22" t="str">
        <f t="shared" si="673"/>
        <v/>
      </c>
      <c r="S1236" s="22" t="str">
        <f t="shared" si="674"/>
        <v/>
      </c>
      <c r="T1236" s="22" t="str">
        <f t="shared" si="675"/>
        <v/>
      </c>
      <c r="U1236" s="22" t="str">
        <f t="shared" si="676"/>
        <v/>
      </c>
      <c r="V1236" s="22" t="str">
        <f t="shared" si="677"/>
        <v/>
      </c>
      <c r="W1236" s="22" t="str">
        <f t="shared" si="678"/>
        <v/>
      </c>
      <c r="X1236" s="22" t="str">
        <f t="shared" si="679"/>
        <v/>
      </c>
      <c r="Y1236" s="22" t="str">
        <f t="shared" si="680"/>
        <v/>
      </c>
      <c r="Z1236" s="22" t="str">
        <f t="shared" si="681"/>
        <v/>
      </c>
      <c r="AA1236" s="22" t="str">
        <f t="shared" si="682"/>
        <v/>
      </c>
      <c r="AB1236" s="22">
        <f t="shared" si="683"/>
        <v>2</v>
      </c>
      <c r="AC1236" s="22">
        <f t="shared" si="684"/>
        <v>2</v>
      </c>
      <c r="AD1236" s="29">
        <f t="shared" si="685"/>
        <v>7.27</v>
      </c>
      <c r="AE1236" s="22">
        <f t="shared" si="686"/>
        <v>18</v>
      </c>
      <c r="AF1236" s="22">
        <f t="shared" si="687"/>
        <v>3</v>
      </c>
      <c r="AG1236" s="22">
        <f t="shared" si="688"/>
        <v>0</v>
      </c>
      <c r="AH1236" s="22">
        <f t="shared" si="689"/>
        <v>0</v>
      </c>
      <c r="AI1236" s="22">
        <f t="shared" si="690"/>
        <v>0</v>
      </c>
      <c r="AJ1236" s="31">
        <f t="shared" si="691"/>
        <v>26</v>
      </c>
      <c r="AK1236" s="22">
        <f t="shared" si="692"/>
        <v>33</v>
      </c>
      <c r="AL1236" s="22">
        <f t="shared" si="693"/>
        <v>22</v>
      </c>
      <c r="AM1236" s="22">
        <f t="shared" si="694"/>
        <v>21</v>
      </c>
      <c r="AN1236" s="22">
        <f t="shared" si="695"/>
        <v>16</v>
      </c>
      <c r="AO1236" s="22">
        <f t="shared" si="696"/>
        <v>19</v>
      </c>
      <c r="AP1236" s="22">
        <f t="shared" si="697"/>
        <v>2</v>
      </c>
      <c r="AQ1236" s="2">
        <f t="shared" si="698"/>
        <v>0.33</v>
      </c>
    </row>
    <row r="1237" spans="1:43" x14ac:dyDescent="0.25">
      <c r="A1237" s="26">
        <f t="shared" si="699"/>
        <v>1</v>
      </c>
      <c r="B1237" t="s">
        <v>3868</v>
      </c>
      <c r="C1237" t="s">
        <v>33</v>
      </c>
      <c r="D1237" t="s">
        <v>29</v>
      </c>
      <c r="E1237" t="s">
        <v>6540</v>
      </c>
      <c r="F1237">
        <v>2026</v>
      </c>
      <c r="G1237" t="s">
        <v>5657</v>
      </c>
      <c r="H1237" s="4">
        <v>46168</v>
      </c>
      <c r="I1237" s="4" t="str">
        <f t="shared" si="665"/>
        <v/>
      </c>
      <c r="J1237" s="2">
        <f t="shared" si="666"/>
        <v>9.0999999999999998E-2</v>
      </c>
      <c r="K1237" s="2">
        <f t="shared" si="667"/>
        <v>0.28599999999999998</v>
      </c>
      <c r="L1237" s="2">
        <f t="shared" si="668"/>
        <v>9.0999999999999998E-2</v>
      </c>
      <c r="M1237" s="2">
        <f t="shared" si="669"/>
        <v>0.377</v>
      </c>
      <c r="N1237" s="22" cm="1">
        <f t="array" ref="N1237">IFERROR(INDEX(Stats_Hit_GP,MATCH($B1237,Stats_Hit_Player,0)),"")</f>
        <v>9</v>
      </c>
      <c r="O1237" s="22">
        <f t="shared" si="670"/>
        <v>28</v>
      </c>
      <c r="P1237" s="22">
        <f t="shared" si="671"/>
        <v>22</v>
      </c>
      <c r="Q1237" s="22">
        <f t="shared" si="672"/>
        <v>2</v>
      </c>
      <c r="R1237" s="22">
        <f t="shared" si="673"/>
        <v>2</v>
      </c>
      <c r="S1237" s="22">
        <f t="shared" si="674"/>
        <v>0</v>
      </c>
      <c r="T1237" s="22">
        <f t="shared" si="675"/>
        <v>0</v>
      </c>
      <c r="U1237" s="22">
        <f t="shared" si="676"/>
        <v>0</v>
      </c>
      <c r="V1237" s="22">
        <f t="shared" si="677"/>
        <v>4</v>
      </c>
      <c r="W1237" s="22">
        <f t="shared" si="678"/>
        <v>1</v>
      </c>
      <c r="X1237" s="22">
        <f t="shared" si="679"/>
        <v>5</v>
      </c>
      <c r="Y1237" s="22">
        <f t="shared" si="680"/>
        <v>4</v>
      </c>
      <c r="Z1237" s="22">
        <f t="shared" si="681"/>
        <v>0</v>
      </c>
      <c r="AA1237" s="22">
        <f t="shared" si="682"/>
        <v>0</v>
      </c>
      <c r="AB1237" s="22" t="str">
        <f t="shared" si="683"/>
        <v/>
      </c>
      <c r="AC1237" s="22" t="str">
        <f t="shared" si="684"/>
        <v/>
      </c>
      <c r="AD1237" s="29" t="str">
        <f t="shared" si="685"/>
        <v/>
      </c>
      <c r="AE1237" s="22" t="str">
        <f t="shared" si="686"/>
        <v/>
      </c>
      <c r="AF1237" s="22" t="str">
        <f t="shared" si="687"/>
        <v/>
      </c>
      <c r="AG1237" s="22" t="str">
        <f t="shared" si="688"/>
        <v/>
      </c>
      <c r="AH1237" s="22" t="str">
        <f t="shared" si="689"/>
        <v/>
      </c>
      <c r="AI1237" s="22" t="str">
        <f t="shared" si="690"/>
        <v/>
      </c>
      <c r="AJ1237" s="31" t="str">
        <f t="shared" si="691"/>
        <v/>
      </c>
      <c r="AK1237" s="22" t="str">
        <f t="shared" si="692"/>
        <v/>
      </c>
      <c r="AL1237" s="22" t="str">
        <f t="shared" si="693"/>
        <v/>
      </c>
      <c r="AM1237" s="22" t="str">
        <f t="shared" si="694"/>
        <v/>
      </c>
      <c r="AN1237" s="22" t="str">
        <f t="shared" si="695"/>
        <v/>
      </c>
      <c r="AO1237" s="22" t="str">
        <f t="shared" si="696"/>
        <v/>
      </c>
      <c r="AP1237" s="22" t="str">
        <f t="shared" si="697"/>
        <v/>
      </c>
      <c r="AQ1237" s="2" t="str">
        <f t="shared" si="698"/>
        <v/>
      </c>
    </row>
    <row r="1238" spans="1:43" x14ac:dyDescent="0.25">
      <c r="A1238" s="26" t="str">
        <f t="shared" si="699"/>
        <v/>
      </c>
      <c r="B1238" t="s">
        <v>7044</v>
      </c>
      <c r="C1238" t="s">
        <v>64</v>
      </c>
      <c r="D1238" t="s">
        <v>37</v>
      </c>
      <c r="E1238" t="s">
        <v>5397</v>
      </c>
      <c r="F1238">
        <v>2026</v>
      </c>
      <c r="G1238" t="s">
        <v>5657</v>
      </c>
      <c r="H1238" s="4">
        <v>46168</v>
      </c>
      <c r="I1238" s="4" t="str">
        <f t="shared" si="665"/>
        <v>Western Athletic</v>
      </c>
      <c r="J1238" s="2" t="str">
        <f t="shared" si="666"/>
        <v/>
      </c>
      <c r="K1238" s="2" t="str">
        <f t="shared" si="667"/>
        <v/>
      </c>
      <c r="L1238" s="2" t="str">
        <f t="shared" si="668"/>
        <v/>
      </c>
      <c r="M1238" s="2" t="str">
        <f t="shared" si="669"/>
        <v/>
      </c>
      <c r="N1238" s="22" t="str" cm="1">
        <f t="array" ref="N1238">IFERROR(INDEX(Stats_Hit_GP,MATCH($B1238,Stats_Hit_Player,0)),"")</f>
        <v/>
      </c>
      <c r="O1238" s="22" t="str">
        <f t="shared" si="670"/>
        <v/>
      </c>
      <c r="P1238" s="22" t="str">
        <f t="shared" si="671"/>
        <v/>
      </c>
      <c r="Q1238" s="22" t="str">
        <f t="shared" si="672"/>
        <v/>
      </c>
      <c r="R1238" s="22" t="str">
        <f t="shared" si="673"/>
        <v/>
      </c>
      <c r="S1238" s="22" t="str">
        <f t="shared" si="674"/>
        <v/>
      </c>
      <c r="T1238" s="22" t="str">
        <f t="shared" si="675"/>
        <v/>
      </c>
      <c r="U1238" s="22" t="str">
        <f t="shared" si="676"/>
        <v/>
      </c>
      <c r="V1238" s="22" t="str">
        <f t="shared" si="677"/>
        <v/>
      </c>
      <c r="W1238" s="22" t="str">
        <f t="shared" si="678"/>
        <v/>
      </c>
      <c r="X1238" s="22" t="str">
        <f t="shared" si="679"/>
        <v/>
      </c>
      <c r="Y1238" s="22" t="str">
        <f t="shared" si="680"/>
        <v/>
      </c>
      <c r="Z1238" s="22" t="str">
        <f t="shared" si="681"/>
        <v/>
      </c>
      <c r="AA1238" s="22" t="str">
        <f t="shared" si="682"/>
        <v/>
      </c>
      <c r="AB1238" s="22">
        <f t="shared" si="683"/>
        <v>0</v>
      </c>
      <c r="AC1238" s="22">
        <f t="shared" si="684"/>
        <v>0</v>
      </c>
      <c r="AD1238" s="29">
        <f t="shared" si="685"/>
        <v>2.61</v>
      </c>
      <c r="AE1238" s="22">
        <f t="shared" si="686"/>
        <v>8</v>
      </c>
      <c r="AF1238" s="22">
        <f t="shared" si="687"/>
        <v>0</v>
      </c>
      <c r="AG1238" s="22">
        <f t="shared" si="688"/>
        <v>0</v>
      </c>
      <c r="AH1238" s="22">
        <f t="shared" si="689"/>
        <v>0</v>
      </c>
      <c r="AI1238" s="22">
        <f t="shared" si="690"/>
        <v>0</v>
      </c>
      <c r="AJ1238" s="31">
        <f t="shared" si="691"/>
        <v>10.1</v>
      </c>
      <c r="AK1238" s="22">
        <f t="shared" si="692"/>
        <v>4</v>
      </c>
      <c r="AL1238" s="22">
        <f t="shared" si="693"/>
        <v>3</v>
      </c>
      <c r="AM1238" s="22">
        <f t="shared" si="694"/>
        <v>3</v>
      </c>
      <c r="AN1238" s="22">
        <f t="shared" si="695"/>
        <v>6</v>
      </c>
      <c r="AO1238" s="22">
        <f t="shared" si="696"/>
        <v>7</v>
      </c>
      <c r="AP1238" s="22">
        <f t="shared" si="697"/>
        <v>1</v>
      </c>
      <c r="AQ1238" s="2">
        <f t="shared" si="698"/>
        <v>0.11799999999999999</v>
      </c>
    </row>
    <row r="1239" spans="1:43" x14ac:dyDescent="0.25">
      <c r="A1239" s="26" t="str">
        <f t="shared" si="699"/>
        <v/>
      </c>
      <c r="B1239" t="s">
        <v>7045</v>
      </c>
      <c r="C1239" t="s">
        <v>64</v>
      </c>
      <c r="D1239" t="s">
        <v>37</v>
      </c>
      <c r="E1239" t="s">
        <v>2158</v>
      </c>
      <c r="F1239">
        <v>2026</v>
      </c>
      <c r="G1239" t="s">
        <v>5657</v>
      </c>
      <c r="H1239" s="4">
        <v>46168</v>
      </c>
      <c r="I1239" s="4" t="str">
        <f t="shared" si="665"/>
        <v>Big West</v>
      </c>
      <c r="J1239" s="2" t="str">
        <f t="shared" si="666"/>
        <v/>
      </c>
      <c r="K1239" s="2" t="str">
        <f t="shared" si="667"/>
        <v/>
      </c>
      <c r="L1239" s="2" t="str">
        <f t="shared" si="668"/>
        <v/>
      </c>
      <c r="M1239" s="2" t="str">
        <f t="shared" si="669"/>
        <v/>
      </c>
      <c r="N1239" s="22" t="str" cm="1">
        <f t="array" ref="N1239">IFERROR(INDEX(Stats_Hit_GP,MATCH($B1239,Stats_Hit_Player,0)),"")</f>
        <v/>
      </c>
      <c r="O1239" s="22" t="str">
        <f t="shared" si="670"/>
        <v/>
      </c>
      <c r="P1239" s="22" t="str">
        <f t="shared" si="671"/>
        <v/>
      </c>
      <c r="Q1239" s="22" t="str">
        <f t="shared" si="672"/>
        <v/>
      </c>
      <c r="R1239" s="22" t="str">
        <f t="shared" si="673"/>
        <v/>
      </c>
      <c r="S1239" s="22" t="str">
        <f t="shared" si="674"/>
        <v/>
      </c>
      <c r="T1239" s="22" t="str">
        <f t="shared" si="675"/>
        <v/>
      </c>
      <c r="U1239" s="22" t="str">
        <f t="shared" si="676"/>
        <v/>
      </c>
      <c r="V1239" s="22" t="str">
        <f t="shared" si="677"/>
        <v/>
      </c>
      <c r="W1239" s="22" t="str">
        <f t="shared" si="678"/>
        <v/>
      </c>
      <c r="X1239" s="22" t="str">
        <f t="shared" si="679"/>
        <v/>
      </c>
      <c r="Y1239" s="22" t="str">
        <f t="shared" si="680"/>
        <v/>
      </c>
      <c r="Z1239" s="22" t="str">
        <f t="shared" si="681"/>
        <v/>
      </c>
      <c r="AA1239" s="22" t="str">
        <f t="shared" si="682"/>
        <v/>
      </c>
      <c r="AB1239" s="22">
        <f t="shared" si="683"/>
        <v>0</v>
      </c>
      <c r="AC1239" s="22">
        <f t="shared" si="684"/>
        <v>1</v>
      </c>
      <c r="AD1239" s="29">
        <f t="shared" si="685"/>
        <v>8.19</v>
      </c>
      <c r="AE1239" s="22">
        <f t="shared" si="686"/>
        <v>26</v>
      </c>
      <c r="AF1239" s="22">
        <f t="shared" si="687"/>
        <v>2</v>
      </c>
      <c r="AG1239" s="22">
        <f t="shared" si="688"/>
        <v>0</v>
      </c>
      <c r="AH1239" s="22">
        <f t="shared" si="689"/>
        <v>0</v>
      </c>
      <c r="AI1239" s="22">
        <f t="shared" si="690"/>
        <v>0</v>
      </c>
      <c r="AJ1239" s="31">
        <f t="shared" si="691"/>
        <v>29.2</v>
      </c>
      <c r="AK1239" s="22">
        <f t="shared" si="692"/>
        <v>35</v>
      </c>
      <c r="AL1239" s="22">
        <f t="shared" si="693"/>
        <v>29</v>
      </c>
      <c r="AM1239" s="22">
        <f t="shared" si="694"/>
        <v>27</v>
      </c>
      <c r="AN1239" s="22">
        <f t="shared" si="695"/>
        <v>21</v>
      </c>
      <c r="AO1239" s="22">
        <f t="shared" si="696"/>
        <v>21</v>
      </c>
      <c r="AP1239" s="22">
        <f t="shared" si="697"/>
        <v>8</v>
      </c>
      <c r="AQ1239" s="2">
        <f t="shared" si="698"/>
        <v>0.28699999999999998</v>
      </c>
    </row>
    <row r="1240" spans="1:43" x14ac:dyDescent="0.25">
      <c r="A1240" s="26" t="str">
        <f t="shared" si="699"/>
        <v/>
      </c>
      <c r="B1240" t="s">
        <v>2174</v>
      </c>
      <c r="C1240" t="s">
        <v>38</v>
      </c>
      <c r="D1240" t="s">
        <v>47</v>
      </c>
      <c r="E1240" t="s">
        <v>2158</v>
      </c>
      <c r="F1240">
        <v>2026</v>
      </c>
      <c r="G1240" t="s">
        <v>5657</v>
      </c>
      <c r="H1240" s="4">
        <v>46168</v>
      </c>
      <c r="I1240" s="4" t="str">
        <f t="shared" si="665"/>
        <v>Big West</v>
      </c>
      <c r="J1240" s="2">
        <f t="shared" si="666"/>
        <v>0.13300000000000001</v>
      </c>
      <c r="K1240" s="2">
        <f t="shared" si="667"/>
        <v>0.222</v>
      </c>
      <c r="L1240" s="2">
        <f t="shared" si="668"/>
        <v>0.13300000000000001</v>
      </c>
      <c r="M1240" s="2">
        <f t="shared" si="669"/>
        <v>0.35599999999999998</v>
      </c>
      <c r="N1240" s="22" cm="1">
        <f t="array" ref="N1240">IFERROR(INDEX(Stats_Hit_GP,MATCH($B1240,Stats_Hit_Player,0)),"")</f>
        <v>16</v>
      </c>
      <c r="O1240" s="22">
        <f t="shared" si="670"/>
        <v>18</v>
      </c>
      <c r="P1240" s="22">
        <f t="shared" si="671"/>
        <v>15</v>
      </c>
      <c r="Q1240" s="22">
        <f t="shared" si="672"/>
        <v>1</v>
      </c>
      <c r="R1240" s="22">
        <f t="shared" si="673"/>
        <v>2</v>
      </c>
      <c r="S1240" s="22">
        <f t="shared" si="674"/>
        <v>0</v>
      </c>
      <c r="T1240" s="22">
        <f t="shared" si="675"/>
        <v>0</v>
      </c>
      <c r="U1240" s="22">
        <f t="shared" si="676"/>
        <v>0</v>
      </c>
      <c r="V1240" s="22">
        <f t="shared" si="677"/>
        <v>1</v>
      </c>
      <c r="W1240" s="22">
        <f t="shared" si="678"/>
        <v>0</v>
      </c>
      <c r="X1240" s="22">
        <f t="shared" si="679"/>
        <v>2</v>
      </c>
      <c r="Y1240" s="22">
        <f t="shared" si="680"/>
        <v>7</v>
      </c>
      <c r="Z1240" s="22">
        <f t="shared" si="681"/>
        <v>0</v>
      </c>
      <c r="AA1240" s="22">
        <f t="shared" si="682"/>
        <v>0</v>
      </c>
      <c r="AB1240" s="22" t="str">
        <f t="shared" si="683"/>
        <v/>
      </c>
      <c r="AC1240" s="22" t="str">
        <f t="shared" si="684"/>
        <v/>
      </c>
      <c r="AD1240" s="29" t="str">
        <f t="shared" si="685"/>
        <v/>
      </c>
      <c r="AE1240" s="22" t="str">
        <f t="shared" si="686"/>
        <v/>
      </c>
      <c r="AF1240" s="22" t="str">
        <f t="shared" si="687"/>
        <v/>
      </c>
      <c r="AG1240" s="22" t="str">
        <f t="shared" si="688"/>
        <v/>
      </c>
      <c r="AH1240" s="22" t="str">
        <f t="shared" si="689"/>
        <v/>
      </c>
      <c r="AI1240" s="22" t="str">
        <f t="shared" si="690"/>
        <v/>
      </c>
      <c r="AJ1240" s="31" t="str">
        <f t="shared" si="691"/>
        <v/>
      </c>
      <c r="AK1240" s="22" t="str">
        <f t="shared" si="692"/>
        <v/>
      </c>
      <c r="AL1240" s="22" t="str">
        <f t="shared" si="693"/>
        <v/>
      </c>
      <c r="AM1240" s="22" t="str">
        <f t="shared" si="694"/>
        <v/>
      </c>
      <c r="AN1240" s="22" t="str">
        <f t="shared" si="695"/>
        <v/>
      </c>
      <c r="AO1240" s="22" t="str">
        <f t="shared" si="696"/>
        <v/>
      </c>
      <c r="AP1240" s="22" t="str">
        <f t="shared" si="697"/>
        <v/>
      </c>
      <c r="AQ1240" s="2" t="str">
        <f t="shared" si="698"/>
        <v/>
      </c>
    </row>
    <row r="1241" spans="1:43" x14ac:dyDescent="0.25">
      <c r="A1241" s="26">
        <f t="shared" si="699"/>
        <v>1</v>
      </c>
      <c r="B1241" t="s">
        <v>1456</v>
      </c>
      <c r="C1241" t="s">
        <v>40</v>
      </c>
      <c r="D1241" t="s">
        <v>29</v>
      </c>
      <c r="E1241" t="s">
        <v>1452</v>
      </c>
      <c r="F1241">
        <v>2026</v>
      </c>
      <c r="G1241" t="s">
        <v>5657</v>
      </c>
      <c r="H1241" s="4">
        <v>46168</v>
      </c>
      <c r="I1241" s="4" t="str">
        <f t="shared" si="665"/>
        <v>Big East</v>
      </c>
      <c r="J1241" s="2">
        <f t="shared" si="666"/>
        <v>0.25800000000000001</v>
      </c>
      <c r="K1241" s="2">
        <f t="shared" si="667"/>
        <v>0.33900000000000002</v>
      </c>
      <c r="L1241" s="2">
        <f t="shared" si="668"/>
        <v>0.40899999999999997</v>
      </c>
      <c r="M1241" s="2">
        <f t="shared" si="669"/>
        <v>0.748</v>
      </c>
      <c r="N1241" s="22" cm="1">
        <f t="array" ref="N1241">IFERROR(INDEX(Stats_Hit_GP,MATCH($B1241,Stats_Hit_Player,0)),"")</f>
        <v>49</v>
      </c>
      <c r="O1241" s="22">
        <f t="shared" si="670"/>
        <v>230</v>
      </c>
      <c r="P1241" s="22">
        <f t="shared" si="671"/>
        <v>198</v>
      </c>
      <c r="Q1241" s="22">
        <f t="shared" si="672"/>
        <v>35</v>
      </c>
      <c r="R1241" s="22">
        <f t="shared" si="673"/>
        <v>51</v>
      </c>
      <c r="S1241" s="22">
        <f t="shared" si="674"/>
        <v>10</v>
      </c>
      <c r="T1241" s="22">
        <f t="shared" si="675"/>
        <v>1</v>
      </c>
      <c r="U1241" s="22">
        <f t="shared" si="676"/>
        <v>6</v>
      </c>
      <c r="V1241" s="22">
        <f t="shared" si="677"/>
        <v>29</v>
      </c>
      <c r="W1241" s="22">
        <f t="shared" si="678"/>
        <v>1</v>
      </c>
      <c r="X1241" s="22">
        <f t="shared" si="679"/>
        <v>26</v>
      </c>
      <c r="Y1241" s="22">
        <f t="shared" si="680"/>
        <v>40</v>
      </c>
      <c r="Z1241" s="22">
        <f t="shared" si="681"/>
        <v>16</v>
      </c>
      <c r="AA1241" s="22">
        <f t="shared" si="682"/>
        <v>3</v>
      </c>
      <c r="AB1241" s="22" t="str">
        <f t="shared" si="683"/>
        <v/>
      </c>
      <c r="AC1241" s="22" t="str">
        <f t="shared" si="684"/>
        <v/>
      </c>
      <c r="AD1241" s="29" t="str">
        <f t="shared" si="685"/>
        <v/>
      </c>
      <c r="AE1241" s="22" t="str">
        <f t="shared" si="686"/>
        <v/>
      </c>
      <c r="AF1241" s="22" t="str">
        <f t="shared" si="687"/>
        <v/>
      </c>
      <c r="AG1241" s="22" t="str">
        <f t="shared" si="688"/>
        <v/>
      </c>
      <c r="AH1241" s="22" t="str">
        <f t="shared" si="689"/>
        <v/>
      </c>
      <c r="AI1241" s="22" t="str">
        <f t="shared" si="690"/>
        <v/>
      </c>
      <c r="AJ1241" s="31" t="str">
        <f t="shared" si="691"/>
        <v/>
      </c>
      <c r="AK1241" s="22" t="str">
        <f t="shared" si="692"/>
        <v/>
      </c>
      <c r="AL1241" s="22" t="str">
        <f t="shared" si="693"/>
        <v/>
      </c>
      <c r="AM1241" s="22" t="str">
        <f t="shared" si="694"/>
        <v/>
      </c>
      <c r="AN1241" s="22" t="str">
        <f t="shared" si="695"/>
        <v/>
      </c>
      <c r="AO1241" s="22" t="str">
        <f t="shared" si="696"/>
        <v/>
      </c>
      <c r="AP1241" s="22" t="str">
        <f t="shared" si="697"/>
        <v/>
      </c>
      <c r="AQ1241" s="2" t="str">
        <f t="shared" si="698"/>
        <v/>
      </c>
    </row>
    <row r="1242" spans="1:43" x14ac:dyDescent="0.25">
      <c r="A1242" s="26" t="str">
        <f t="shared" si="699"/>
        <v/>
      </c>
      <c r="B1242" t="s">
        <v>5881</v>
      </c>
      <c r="C1242" t="s">
        <v>64</v>
      </c>
      <c r="D1242" t="s">
        <v>24</v>
      </c>
      <c r="E1242" t="s">
        <v>950</v>
      </c>
      <c r="F1242">
        <v>2026</v>
      </c>
      <c r="G1242" t="s">
        <v>5657</v>
      </c>
      <c r="H1242" s="4">
        <v>46168</v>
      </c>
      <c r="I1242" s="4" t="str">
        <f t="shared" si="665"/>
        <v>Atlantic Sun</v>
      </c>
      <c r="J1242" s="2" t="str">
        <f t="shared" si="666"/>
        <v/>
      </c>
      <c r="K1242" s="2" t="str">
        <f t="shared" si="667"/>
        <v/>
      </c>
      <c r="L1242" s="2" t="str">
        <f t="shared" si="668"/>
        <v/>
      </c>
      <c r="M1242" s="2" t="str">
        <f t="shared" si="669"/>
        <v/>
      </c>
      <c r="N1242" s="22" t="str" cm="1">
        <f t="array" ref="N1242">IFERROR(INDEX(Stats_Hit_GP,MATCH($B1242,Stats_Hit_Player,0)),"")</f>
        <v/>
      </c>
      <c r="O1242" s="22" t="str">
        <f t="shared" si="670"/>
        <v/>
      </c>
      <c r="P1242" s="22" t="str">
        <f t="shared" si="671"/>
        <v/>
      </c>
      <c r="Q1242" s="22" t="str">
        <f t="shared" si="672"/>
        <v/>
      </c>
      <c r="R1242" s="22" t="str">
        <f t="shared" si="673"/>
        <v/>
      </c>
      <c r="S1242" s="22" t="str">
        <f t="shared" si="674"/>
        <v/>
      </c>
      <c r="T1242" s="22" t="str">
        <f t="shared" si="675"/>
        <v/>
      </c>
      <c r="U1242" s="22" t="str">
        <f t="shared" si="676"/>
        <v/>
      </c>
      <c r="V1242" s="22" t="str">
        <f t="shared" si="677"/>
        <v/>
      </c>
      <c r="W1242" s="22" t="str">
        <f t="shared" si="678"/>
        <v/>
      </c>
      <c r="X1242" s="22" t="str">
        <f t="shared" si="679"/>
        <v/>
      </c>
      <c r="Y1242" s="22" t="str">
        <f t="shared" si="680"/>
        <v/>
      </c>
      <c r="Z1242" s="22" t="str">
        <f t="shared" si="681"/>
        <v/>
      </c>
      <c r="AA1242" s="22" t="str">
        <f t="shared" si="682"/>
        <v/>
      </c>
      <c r="AB1242" s="22" t="str">
        <f t="shared" si="683"/>
        <v/>
      </c>
      <c r="AC1242" s="22" t="str">
        <f t="shared" si="684"/>
        <v/>
      </c>
      <c r="AD1242" s="29" t="str">
        <f t="shared" si="685"/>
        <v/>
      </c>
      <c r="AE1242" s="22" t="str">
        <f t="shared" si="686"/>
        <v/>
      </c>
      <c r="AF1242" s="22" t="str">
        <f t="shared" si="687"/>
        <v/>
      </c>
      <c r="AG1242" s="22" t="str">
        <f t="shared" si="688"/>
        <v/>
      </c>
      <c r="AH1242" s="22" t="str">
        <f t="shared" si="689"/>
        <v/>
      </c>
      <c r="AI1242" s="22" t="str">
        <f t="shared" si="690"/>
        <v/>
      </c>
      <c r="AJ1242" s="31" t="str">
        <f t="shared" si="691"/>
        <v/>
      </c>
      <c r="AK1242" s="22" t="str">
        <f t="shared" si="692"/>
        <v/>
      </c>
      <c r="AL1242" s="22" t="str">
        <f t="shared" si="693"/>
        <v/>
      </c>
      <c r="AM1242" s="22" t="str">
        <f t="shared" si="694"/>
        <v/>
      </c>
      <c r="AN1242" s="22" t="str">
        <f t="shared" si="695"/>
        <v/>
      </c>
      <c r="AO1242" s="22" t="str">
        <f t="shared" si="696"/>
        <v/>
      </c>
      <c r="AP1242" s="22" t="str">
        <f t="shared" si="697"/>
        <v/>
      </c>
      <c r="AQ1242" s="2" t="str">
        <f t="shared" si="698"/>
        <v/>
      </c>
    </row>
    <row r="1243" spans="1:43" x14ac:dyDescent="0.25">
      <c r="A1243" s="26" t="str">
        <f t="shared" si="699"/>
        <v/>
      </c>
      <c r="B1243" t="s">
        <v>5882</v>
      </c>
      <c r="C1243" t="s">
        <v>64</v>
      </c>
      <c r="D1243" t="s">
        <v>37</v>
      </c>
      <c r="E1243" t="s">
        <v>2506</v>
      </c>
      <c r="F1243">
        <v>2026</v>
      </c>
      <c r="G1243" t="s">
        <v>5657</v>
      </c>
      <c r="H1243" s="4">
        <v>46168</v>
      </c>
      <c r="I1243" s="4" t="str">
        <f t="shared" si="665"/>
        <v>Coastal</v>
      </c>
      <c r="J1243" s="2" t="str">
        <f t="shared" si="666"/>
        <v/>
      </c>
      <c r="K1243" s="2" t="str">
        <f t="shared" si="667"/>
        <v/>
      </c>
      <c r="L1243" s="2" t="str">
        <f t="shared" si="668"/>
        <v/>
      </c>
      <c r="M1243" s="2" t="str">
        <f t="shared" si="669"/>
        <v/>
      </c>
      <c r="N1243" s="22" t="str" cm="1">
        <f t="array" ref="N1243">IFERROR(INDEX(Stats_Hit_GP,MATCH($B1243,Stats_Hit_Player,0)),"")</f>
        <v/>
      </c>
      <c r="O1243" s="22" t="str">
        <f t="shared" si="670"/>
        <v/>
      </c>
      <c r="P1243" s="22" t="str">
        <f t="shared" si="671"/>
        <v/>
      </c>
      <c r="Q1243" s="22" t="str">
        <f t="shared" si="672"/>
        <v/>
      </c>
      <c r="R1243" s="22" t="str">
        <f t="shared" si="673"/>
        <v/>
      </c>
      <c r="S1243" s="22" t="str">
        <f t="shared" si="674"/>
        <v/>
      </c>
      <c r="T1243" s="22" t="str">
        <f t="shared" si="675"/>
        <v/>
      </c>
      <c r="U1243" s="22" t="str">
        <f t="shared" si="676"/>
        <v/>
      </c>
      <c r="V1243" s="22" t="str">
        <f t="shared" si="677"/>
        <v/>
      </c>
      <c r="W1243" s="22" t="str">
        <f t="shared" si="678"/>
        <v/>
      </c>
      <c r="X1243" s="22" t="str">
        <f t="shared" si="679"/>
        <v/>
      </c>
      <c r="Y1243" s="22" t="str">
        <f t="shared" si="680"/>
        <v/>
      </c>
      <c r="Z1243" s="22" t="str">
        <f t="shared" si="681"/>
        <v/>
      </c>
      <c r="AA1243" s="22" t="str">
        <f t="shared" si="682"/>
        <v/>
      </c>
      <c r="AB1243" s="22">
        <f t="shared" si="683"/>
        <v>5</v>
      </c>
      <c r="AC1243" s="22">
        <f t="shared" si="684"/>
        <v>4</v>
      </c>
      <c r="AD1243" s="29">
        <f t="shared" si="685"/>
        <v>5.91</v>
      </c>
      <c r="AE1243" s="22">
        <f t="shared" si="686"/>
        <v>19</v>
      </c>
      <c r="AF1243" s="22">
        <f t="shared" si="687"/>
        <v>4</v>
      </c>
      <c r="AG1243" s="22">
        <f t="shared" si="688"/>
        <v>0</v>
      </c>
      <c r="AH1243" s="22">
        <f t="shared" si="689"/>
        <v>0</v>
      </c>
      <c r="AI1243" s="22">
        <f t="shared" si="690"/>
        <v>1</v>
      </c>
      <c r="AJ1243" s="31">
        <f t="shared" si="691"/>
        <v>42.2</v>
      </c>
      <c r="AK1243" s="22">
        <f t="shared" si="692"/>
        <v>32</v>
      </c>
      <c r="AL1243" s="22">
        <f t="shared" si="693"/>
        <v>32</v>
      </c>
      <c r="AM1243" s="22">
        <f t="shared" si="694"/>
        <v>28</v>
      </c>
      <c r="AN1243" s="22">
        <f t="shared" si="695"/>
        <v>28</v>
      </c>
      <c r="AO1243" s="22">
        <f t="shared" si="696"/>
        <v>41</v>
      </c>
      <c r="AP1243" s="22">
        <f t="shared" si="697"/>
        <v>8</v>
      </c>
      <c r="AQ1243" s="2">
        <f t="shared" si="698"/>
        <v>0.19900000000000001</v>
      </c>
    </row>
    <row r="1244" spans="1:43" x14ac:dyDescent="0.25">
      <c r="A1244" s="26">
        <f t="shared" si="699"/>
        <v>1</v>
      </c>
      <c r="B1244" t="s">
        <v>5883</v>
      </c>
      <c r="C1244" t="s">
        <v>64</v>
      </c>
      <c r="D1244" t="s">
        <v>29</v>
      </c>
      <c r="E1244" t="s">
        <v>1381</v>
      </c>
      <c r="F1244">
        <v>2026</v>
      </c>
      <c r="G1244" t="s">
        <v>5657</v>
      </c>
      <c r="H1244" s="4">
        <v>46168</v>
      </c>
      <c r="I1244" s="4" t="str">
        <f t="shared" si="665"/>
        <v>Big East</v>
      </c>
      <c r="J1244" s="2" t="str">
        <f t="shared" si="666"/>
        <v/>
      </c>
      <c r="K1244" s="2" t="str">
        <f t="shared" si="667"/>
        <v/>
      </c>
      <c r="L1244" s="2" t="str">
        <f t="shared" si="668"/>
        <v/>
      </c>
      <c r="M1244" s="2" t="str">
        <f t="shared" si="669"/>
        <v/>
      </c>
      <c r="N1244" s="22" t="str" cm="1">
        <f t="array" ref="N1244">IFERROR(INDEX(Stats_Hit_GP,MATCH($B1244,Stats_Hit_Player,0)),"")</f>
        <v/>
      </c>
      <c r="O1244" s="22" t="str">
        <f t="shared" si="670"/>
        <v/>
      </c>
      <c r="P1244" s="22" t="str">
        <f t="shared" si="671"/>
        <v/>
      </c>
      <c r="Q1244" s="22" t="str">
        <f t="shared" si="672"/>
        <v/>
      </c>
      <c r="R1244" s="22" t="str">
        <f t="shared" si="673"/>
        <v/>
      </c>
      <c r="S1244" s="22" t="str">
        <f t="shared" si="674"/>
        <v/>
      </c>
      <c r="T1244" s="22" t="str">
        <f t="shared" si="675"/>
        <v/>
      </c>
      <c r="U1244" s="22" t="str">
        <f t="shared" si="676"/>
        <v/>
      </c>
      <c r="V1244" s="22" t="str">
        <f t="shared" si="677"/>
        <v/>
      </c>
      <c r="W1244" s="22" t="str">
        <f t="shared" si="678"/>
        <v/>
      </c>
      <c r="X1244" s="22" t="str">
        <f t="shared" si="679"/>
        <v/>
      </c>
      <c r="Y1244" s="22" t="str">
        <f t="shared" si="680"/>
        <v/>
      </c>
      <c r="Z1244" s="22" t="str">
        <f t="shared" si="681"/>
        <v/>
      </c>
      <c r="AA1244" s="22" t="str">
        <f t="shared" si="682"/>
        <v/>
      </c>
      <c r="AB1244" s="22">
        <f t="shared" si="683"/>
        <v>0</v>
      </c>
      <c r="AC1244" s="22">
        <f t="shared" si="684"/>
        <v>0</v>
      </c>
      <c r="AD1244" s="29">
        <f t="shared" si="685"/>
        <v>9.31</v>
      </c>
      <c r="AE1244" s="22">
        <f t="shared" si="686"/>
        <v>11</v>
      </c>
      <c r="AF1244" s="22">
        <f t="shared" si="687"/>
        <v>0</v>
      </c>
      <c r="AG1244" s="22">
        <f t="shared" si="688"/>
        <v>0</v>
      </c>
      <c r="AH1244" s="22">
        <f t="shared" si="689"/>
        <v>0</v>
      </c>
      <c r="AI1244" s="22">
        <f t="shared" si="690"/>
        <v>0</v>
      </c>
      <c r="AJ1244" s="31">
        <f t="shared" si="691"/>
        <v>9.1999999999999993</v>
      </c>
      <c r="AK1244" s="22">
        <f t="shared" si="692"/>
        <v>21</v>
      </c>
      <c r="AL1244" s="22">
        <f t="shared" si="693"/>
        <v>11</v>
      </c>
      <c r="AM1244" s="22">
        <f t="shared" si="694"/>
        <v>10</v>
      </c>
      <c r="AN1244" s="22">
        <f t="shared" si="695"/>
        <v>8</v>
      </c>
      <c r="AO1244" s="22">
        <f t="shared" si="696"/>
        <v>9</v>
      </c>
      <c r="AP1244" s="22">
        <f t="shared" si="697"/>
        <v>2</v>
      </c>
      <c r="AQ1244" s="2">
        <f t="shared" si="698"/>
        <v>0.42</v>
      </c>
    </row>
    <row r="1245" spans="1:43" x14ac:dyDescent="0.25">
      <c r="A1245" s="26">
        <f t="shared" si="699"/>
        <v>1</v>
      </c>
      <c r="B1245" t="s">
        <v>5884</v>
      </c>
      <c r="C1245" t="s">
        <v>64</v>
      </c>
      <c r="D1245" t="s">
        <v>29</v>
      </c>
      <c r="E1245" t="s">
        <v>3958</v>
      </c>
      <c r="F1245">
        <v>2026</v>
      </c>
      <c r="G1245" t="s">
        <v>5657</v>
      </c>
      <c r="H1245" s="4">
        <v>46168</v>
      </c>
      <c r="I1245" s="4" t="str">
        <f t="shared" si="665"/>
        <v>Ohio Valley</v>
      </c>
      <c r="J1245" s="2" t="str">
        <f t="shared" si="666"/>
        <v/>
      </c>
      <c r="K1245" s="2" t="str">
        <f t="shared" si="667"/>
        <v/>
      </c>
      <c r="L1245" s="2" t="str">
        <f t="shared" si="668"/>
        <v/>
      </c>
      <c r="M1245" s="2" t="str">
        <f t="shared" si="669"/>
        <v/>
      </c>
      <c r="N1245" s="22" t="str" cm="1">
        <f t="array" ref="N1245">IFERROR(INDEX(Stats_Hit_GP,MATCH($B1245,Stats_Hit_Player,0)),"")</f>
        <v/>
      </c>
      <c r="O1245" s="22" t="str">
        <f t="shared" si="670"/>
        <v/>
      </c>
      <c r="P1245" s="22" t="str">
        <f t="shared" si="671"/>
        <v/>
      </c>
      <c r="Q1245" s="22" t="str">
        <f t="shared" si="672"/>
        <v/>
      </c>
      <c r="R1245" s="22" t="str">
        <f t="shared" si="673"/>
        <v/>
      </c>
      <c r="S1245" s="22" t="str">
        <f t="shared" si="674"/>
        <v/>
      </c>
      <c r="T1245" s="22" t="str">
        <f t="shared" si="675"/>
        <v/>
      </c>
      <c r="U1245" s="22" t="str">
        <f t="shared" si="676"/>
        <v/>
      </c>
      <c r="V1245" s="22" t="str">
        <f t="shared" si="677"/>
        <v/>
      </c>
      <c r="W1245" s="22" t="str">
        <f t="shared" si="678"/>
        <v/>
      </c>
      <c r="X1245" s="22" t="str">
        <f t="shared" si="679"/>
        <v/>
      </c>
      <c r="Y1245" s="22" t="str">
        <f t="shared" si="680"/>
        <v/>
      </c>
      <c r="Z1245" s="22" t="str">
        <f t="shared" si="681"/>
        <v/>
      </c>
      <c r="AA1245" s="22" t="str">
        <f t="shared" si="682"/>
        <v/>
      </c>
      <c r="AB1245" s="22">
        <f t="shared" si="683"/>
        <v>0</v>
      </c>
      <c r="AC1245" s="22">
        <f t="shared" si="684"/>
        <v>0</v>
      </c>
      <c r="AD1245" s="29">
        <f t="shared" si="685"/>
        <v>12.46</v>
      </c>
      <c r="AE1245" s="22">
        <f t="shared" si="686"/>
        <v>7</v>
      </c>
      <c r="AF1245" s="22">
        <f t="shared" si="687"/>
        <v>0</v>
      </c>
      <c r="AG1245" s="22">
        <f t="shared" si="688"/>
        <v>0</v>
      </c>
      <c r="AH1245" s="22">
        <f t="shared" si="689"/>
        <v>0</v>
      </c>
      <c r="AI1245" s="22">
        <f t="shared" si="690"/>
        <v>0</v>
      </c>
      <c r="AJ1245" s="31">
        <f t="shared" si="691"/>
        <v>4.0999999999999996</v>
      </c>
      <c r="AK1245" s="22">
        <f t="shared" si="692"/>
        <v>9</v>
      </c>
      <c r="AL1245" s="22">
        <f t="shared" si="693"/>
        <v>6</v>
      </c>
      <c r="AM1245" s="22">
        <f t="shared" si="694"/>
        <v>6</v>
      </c>
      <c r="AN1245" s="22">
        <f t="shared" si="695"/>
        <v>3</v>
      </c>
      <c r="AO1245" s="22">
        <f t="shared" si="696"/>
        <v>4</v>
      </c>
      <c r="AP1245" s="22">
        <f t="shared" si="697"/>
        <v>2</v>
      </c>
      <c r="AQ1245" s="2">
        <f t="shared" si="698"/>
        <v>0.45</v>
      </c>
    </row>
    <row r="1246" spans="1:43" x14ac:dyDescent="0.25">
      <c r="A1246" s="26" t="str">
        <f t="shared" si="699"/>
        <v/>
      </c>
      <c r="B1246" t="s">
        <v>2339</v>
      </c>
      <c r="C1246" t="s">
        <v>38</v>
      </c>
      <c r="D1246" t="s">
        <v>37</v>
      </c>
      <c r="E1246" t="s">
        <v>2322</v>
      </c>
      <c r="F1246">
        <v>2026</v>
      </c>
      <c r="G1246" t="s">
        <v>5657</v>
      </c>
      <c r="H1246" s="4">
        <v>46168</v>
      </c>
      <c r="I1246" s="4" t="str">
        <f t="shared" si="665"/>
        <v>Conference USA</v>
      </c>
      <c r="J1246" s="2">
        <f t="shared" si="666"/>
        <v>0.154</v>
      </c>
      <c r="K1246" s="2">
        <f t="shared" si="667"/>
        <v>0.28100000000000003</v>
      </c>
      <c r="L1246" s="2">
        <f t="shared" si="668"/>
        <v>0.192</v>
      </c>
      <c r="M1246" s="2">
        <f t="shared" si="669"/>
        <v>0.47399999999999998</v>
      </c>
      <c r="N1246" s="22" cm="1">
        <f t="array" ref="N1246">IFERROR(INDEX(Stats_Hit_GP,MATCH($B1246,Stats_Hit_Player,0)),"")</f>
        <v>13</v>
      </c>
      <c r="O1246" s="22">
        <f t="shared" si="670"/>
        <v>34</v>
      </c>
      <c r="P1246" s="22">
        <f t="shared" si="671"/>
        <v>26</v>
      </c>
      <c r="Q1246" s="22">
        <f t="shared" si="672"/>
        <v>3</v>
      </c>
      <c r="R1246" s="22">
        <f t="shared" si="673"/>
        <v>4</v>
      </c>
      <c r="S1246" s="22">
        <f t="shared" si="674"/>
        <v>1</v>
      </c>
      <c r="T1246" s="22">
        <f t="shared" si="675"/>
        <v>0</v>
      </c>
      <c r="U1246" s="22">
        <f t="shared" si="676"/>
        <v>0</v>
      </c>
      <c r="V1246" s="22">
        <f t="shared" si="677"/>
        <v>6</v>
      </c>
      <c r="W1246" s="22">
        <f t="shared" si="678"/>
        <v>2</v>
      </c>
      <c r="X1246" s="22">
        <f t="shared" si="679"/>
        <v>3</v>
      </c>
      <c r="Y1246" s="22">
        <f t="shared" si="680"/>
        <v>11</v>
      </c>
      <c r="Z1246" s="22">
        <f t="shared" si="681"/>
        <v>0</v>
      </c>
      <c r="AA1246" s="22">
        <f t="shared" si="682"/>
        <v>0</v>
      </c>
      <c r="AB1246" s="22" t="str">
        <f t="shared" si="683"/>
        <v/>
      </c>
      <c r="AC1246" s="22" t="str">
        <f t="shared" si="684"/>
        <v/>
      </c>
      <c r="AD1246" s="29" t="str">
        <f t="shared" si="685"/>
        <v/>
      </c>
      <c r="AE1246" s="22" t="str">
        <f t="shared" si="686"/>
        <v/>
      </c>
      <c r="AF1246" s="22" t="str">
        <f t="shared" si="687"/>
        <v/>
      </c>
      <c r="AG1246" s="22" t="str">
        <f t="shared" si="688"/>
        <v/>
      </c>
      <c r="AH1246" s="22" t="str">
        <f t="shared" si="689"/>
        <v/>
      </c>
      <c r="AI1246" s="22" t="str">
        <f t="shared" si="690"/>
        <v/>
      </c>
      <c r="AJ1246" s="31" t="str">
        <f t="shared" si="691"/>
        <v/>
      </c>
      <c r="AK1246" s="22" t="str">
        <f t="shared" si="692"/>
        <v/>
      </c>
      <c r="AL1246" s="22" t="str">
        <f t="shared" si="693"/>
        <v/>
      </c>
      <c r="AM1246" s="22" t="str">
        <f t="shared" si="694"/>
        <v/>
      </c>
      <c r="AN1246" s="22" t="str">
        <f t="shared" si="695"/>
        <v/>
      </c>
      <c r="AO1246" s="22" t="str">
        <f t="shared" si="696"/>
        <v/>
      </c>
      <c r="AP1246" s="22" t="str">
        <f t="shared" si="697"/>
        <v/>
      </c>
      <c r="AQ1246" s="2" t="str">
        <f t="shared" si="698"/>
        <v/>
      </c>
    </row>
    <row r="1247" spans="1:43" x14ac:dyDescent="0.25">
      <c r="A1247" s="26" t="str">
        <f t="shared" si="699"/>
        <v/>
      </c>
      <c r="B1247" t="s">
        <v>2328</v>
      </c>
      <c r="C1247" t="s">
        <v>25</v>
      </c>
      <c r="D1247" t="s">
        <v>37</v>
      </c>
      <c r="E1247" t="s">
        <v>2322</v>
      </c>
      <c r="F1247">
        <v>2026</v>
      </c>
      <c r="G1247" t="s">
        <v>5657</v>
      </c>
      <c r="H1247" s="4">
        <v>46168</v>
      </c>
      <c r="I1247" s="4" t="str">
        <f t="shared" si="665"/>
        <v>Conference USA</v>
      </c>
      <c r="J1247" s="2">
        <f t="shared" si="666"/>
        <v>0.34200000000000003</v>
      </c>
      <c r="K1247" s="2">
        <f t="shared" si="667"/>
        <v>0.51</v>
      </c>
      <c r="L1247" s="2">
        <f t="shared" si="668"/>
        <v>0.55300000000000005</v>
      </c>
      <c r="M1247" s="2">
        <f t="shared" si="669"/>
        <v>1.0620000000000001</v>
      </c>
      <c r="N1247" s="22" cm="1">
        <f t="array" ref="N1247">IFERROR(INDEX(Stats_Hit_GP,MATCH($B1247,Stats_Hit_Player,0)),"")</f>
        <v>31</v>
      </c>
      <c r="O1247" s="22">
        <f t="shared" si="670"/>
        <v>104</v>
      </c>
      <c r="P1247" s="22">
        <f t="shared" si="671"/>
        <v>76</v>
      </c>
      <c r="Q1247" s="22">
        <f t="shared" si="672"/>
        <v>22</v>
      </c>
      <c r="R1247" s="22">
        <f t="shared" si="673"/>
        <v>26</v>
      </c>
      <c r="S1247" s="22">
        <f t="shared" si="674"/>
        <v>5</v>
      </c>
      <c r="T1247" s="22">
        <f t="shared" si="675"/>
        <v>1</v>
      </c>
      <c r="U1247" s="22">
        <f t="shared" si="676"/>
        <v>3</v>
      </c>
      <c r="V1247" s="22">
        <f t="shared" si="677"/>
        <v>17</v>
      </c>
      <c r="W1247" s="22">
        <f t="shared" si="678"/>
        <v>5</v>
      </c>
      <c r="X1247" s="22">
        <f t="shared" si="679"/>
        <v>22</v>
      </c>
      <c r="Y1247" s="22">
        <f t="shared" si="680"/>
        <v>11</v>
      </c>
      <c r="Z1247" s="22">
        <f t="shared" si="681"/>
        <v>1</v>
      </c>
      <c r="AA1247" s="22">
        <f t="shared" si="682"/>
        <v>0</v>
      </c>
      <c r="AB1247" s="22" t="str">
        <f t="shared" si="683"/>
        <v/>
      </c>
      <c r="AC1247" s="22" t="str">
        <f t="shared" si="684"/>
        <v/>
      </c>
      <c r="AD1247" s="29" t="str">
        <f t="shared" si="685"/>
        <v/>
      </c>
      <c r="AE1247" s="22" t="str">
        <f t="shared" si="686"/>
        <v/>
      </c>
      <c r="AF1247" s="22" t="str">
        <f t="shared" si="687"/>
        <v/>
      </c>
      <c r="AG1247" s="22" t="str">
        <f t="shared" si="688"/>
        <v/>
      </c>
      <c r="AH1247" s="22" t="str">
        <f t="shared" si="689"/>
        <v/>
      </c>
      <c r="AI1247" s="22" t="str">
        <f t="shared" si="690"/>
        <v/>
      </c>
      <c r="AJ1247" s="31" t="str">
        <f t="shared" si="691"/>
        <v/>
      </c>
      <c r="AK1247" s="22" t="str">
        <f t="shared" si="692"/>
        <v/>
      </c>
      <c r="AL1247" s="22" t="str">
        <f t="shared" si="693"/>
        <v/>
      </c>
      <c r="AM1247" s="22" t="str">
        <f t="shared" si="694"/>
        <v/>
      </c>
      <c r="AN1247" s="22" t="str">
        <f t="shared" si="695"/>
        <v/>
      </c>
      <c r="AO1247" s="22" t="str">
        <f t="shared" si="696"/>
        <v/>
      </c>
      <c r="AP1247" s="22" t="str">
        <f t="shared" si="697"/>
        <v/>
      </c>
      <c r="AQ1247" s="2" t="str">
        <f t="shared" si="698"/>
        <v/>
      </c>
    </row>
    <row r="1248" spans="1:43" x14ac:dyDescent="0.25">
      <c r="A1248" s="26" t="str">
        <f t="shared" si="699"/>
        <v/>
      </c>
      <c r="B1248" t="s">
        <v>5885</v>
      </c>
      <c r="C1248" t="s">
        <v>64</v>
      </c>
      <c r="D1248" t="s">
        <v>37</v>
      </c>
      <c r="E1248" t="s">
        <v>3618</v>
      </c>
      <c r="F1248">
        <v>2026</v>
      </c>
      <c r="G1248" t="s">
        <v>5657</v>
      </c>
      <c r="H1248" s="4">
        <v>46168</v>
      </c>
      <c r="I1248" s="4" t="str">
        <f t="shared" si="665"/>
        <v>Northeast</v>
      </c>
      <c r="J1248" s="2" t="str">
        <f t="shared" si="666"/>
        <v/>
      </c>
      <c r="K1248" s="2" t="str">
        <f t="shared" si="667"/>
        <v/>
      </c>
      <c r="L1248" s="2" t="str">
        <f t="shared" si="668"/>
        <v/>
      </c>
      <c r="M1248" s="2" t="str">
        <f t="shared" si="669"/>
        <v/>
      </c>
      <c r="N1248" s="22" t="str" cm="1">
        <f t="array" ref="N1248">IFERROR(INDEX(Stats_Hit_GP,MATCH($B1248,Stats_Hit_Player,0)),"")</f>
        <v/>
      </c>
      <c r="O1248" s="22" t="str">
        <f t="shared" si="670"/>
        <v/>
      </c>
      <c r="P1248" s="22" t="str">
        <f t="shared" si="671"/>
        <v/>
      </c>
      <c r="Q1248" s="22" t="str">
        <f t="shared" si="672"/>
        <v/>
      </c>
      <c r="R1248" s="22" t="str">
        <f t="shared" si="673"/>
        <v/>
      </c>
      <c r="S1248" s="22" t="str">
        <f t="shared" si="674"/>
        <v/>
      </c>
      <c r="T1248" s="22" t="str">
        <f t="shared" si="675"/>
        <v/>
      </c>
      <c r="U1248" s="22" t="str">
        <f t="shared" si="676"/>
        <v/>
      </c>
      <c r="V1248" s="22" t="str">
        <f t="shared" si="677"/>
        <v/>
      </c>
      <c r="W1248" s="22" t="str">
        <f t="shared" si="678"/>
        <v/>
      </c>
      <c r="X1248" s="22" t="str">
        <f t="shared" si="679"/>
        <v/>
      </c>
      <c r="Y1248" s="22" t="str">
        <f t="shared" si="680"/>
        <v/>
      </c>
      <c r="Z1248" s="22" t="str">
        <f t="shared" si="681"/>
        <v/>
      </c>
      <c r="AA1248" s="22" t="str">
        <f t="shared" si="682"/>
        <v/>
      </c>
      <c r="AB1248" s="22">
        <f t="shared" si="683"/>
        <v>1</v>
      </c>
      <c r="AC1248" s="22">
        <f t="shared" si="684"/>
        <v>0</v>
      </c>
      <c r="AD1248" s="29">
        <f t="shared" si="685"/>
        <v>11.57</v>
      </c>
      <c r="AE1248" s="22">
        <f t="shared" si="686"/>
        <v>4</v>
      </c>
      <c r="AF1248" s="22">
        <f t="shared" si="687"/>
        <v>0</v>
      </c>
      <c r="AG1248" s="22">
        <f t="shared" si="688"/>
        <v>0</v>
      </c>
      <c r="AH1248" s="22">
        <f t="shared" si="689"/>
        <v>0</v>
      </c>
      <c r="AI1248" s="22">
        <f t="shared" si="690"/>
        <v>0</v>
      </c>
      <c r="AJ1248" s="31">
        <f t="shared" si="691"/>
        <v>4.2</v>
      </c>
      <c r="AK1248" s="22">
        <f t="shared" si="692"/>
        <v>6</v>
      </c>
      <c r="AL1248" s="22">
        <f t="shared" si="693"/>
        <v>6</v>
      </c>
      <c r="AM1248" s="22">
        <f t="shared" si="694"/>
        <v>6</v>
      </c>
      <c r="AN1248" s="22">
        <f t="shared" si="695"/>
        <v>6</v>
      </c>
      <c r="AO1248" s="22">
        <f t="shared" si="696"/>
        <v>7</v>
      </c>
      <c r="AP1248" s="22">
        <f t="shared" si="697"/>
        <v>1</v>
      </c>
      <c r="AQ1248" s="2">
        <f t="shared" si="698"/>
        <v>0.3</v>
      </c>
    </row>
    <row r="1249" spans="1:43" x14ac:dyDescent="0.25">
      <c r="A1249" s="26" t="str">
        <f t="shared" si="699"/>
        <v/>
      </c>
      <c r="B1249" t="s">
        <v>4459</v>
      </c>
      <c r="C1249" t="s">
        <v>27</v>
      </c>
      <c r="D1249" t="s">
        <v>24</v>
      </c>
      <c r="E1249" t="s">
        <v>4444</v>
      </c>
      <c r="F1249">
        <v>2026</v>
      </c>
      <c r="G1249" t="s">
        <v>5657</v>
      </c>
      <c r="H1249" s="4">
        <v>46167</v>
      </c>
      <c r="I1249" s="4" t="str">
        <f t="shared" si="665"/>
        <v>SoCon</v>
      </c>
      <c r="J1249" s="2">
        <f t="shared" si="666"/>
        <v>0.16</v>
      </c>
      <c r="K1249" s="2">
        <f t="shared" si="667"/>
        <v>0.47499999999999998</v>
      </c>
      <c r="L1249" s="2">
        <f t="shared" si="668"/>
        <v>0.32</v>
      </c>
      <c r="M1249" s="2">
        <f t="shared" si="669"/>
        <v>0.79500000000000004</v>
      </c>
      <c r="N1249" s="22" cm="1">
        <f t="array" ref="N1249">IFERROR(INDEX(Stats_Hit_GP,MATCH($B1249,Stats_Hit_Player,0)),"")</f>
        <v>19</v>
      </c>
      <c r="O1249" s="22">
        <f t="shared" si="670"/>
        <v>42</v>
      </c>
      <c r="P1249" s="22">
        <f t="shared" si="671"/>
        <v>25</v>
      </c>
      <c r="Q1249" s="22">
        <f t="shared" si="672"/>
        <v>10</v>
      </c>
      <c r="R1249" s="22">
        <f t="shared" si="673"/>
        <v>4</v>
      </c>
      <c r="S1249" s="22">
        <f t="shared" si="674"/>
        <v>1</v>
      </c>
      <c r="T1249" s="22">
        <f t="shared" si="675"/>
        <v>0</v>
      </c>
      <c r="U1249" s="22">
        <f t="shared" si="676"/>
        <v>1</v>
      </c>
      <c r="V1249" s="22">
        <f t="shared" si="677"/>
        <v>3</v>
      </c>
      <c r="W1249" s="22">
        <f t="shared" si="678"/>
        <v>7</v>
      </c>
      <c r="X1249" s="22">
        <f t="shared" si="679"/>
        <v>8</v>
      </c>
      <c r="Y1249" s="22">
        <f t="shared" si="680"/>
        <v>11</v>
      </c>
      <c r="Z1249" s="22">
        <f t="shared" si="681"/>
        <v>1</v>
      </c>
      <c r="AA1249" s="22">
        <f t="shared" si="682"/>
        <v>0</v>
      </c>
      <c r="AB1249" s="22" t="str">
        <f t="shared" si="683"/>
        <v/>
      </c>
      <c r="AC1249" s="22" t="str">
        <f t="shared" si="684"/>
        <v/>
      </c>
      <c r="AD1249" s="29" t="str">
        <f t="shared" si="685"/>
        <v/>
      </c>
      <c r="AE1249" s="22" t="str">
        <f t="shared" si="686"/>
        <v/>
      </c>
      <c r="AF1249" s="22" t="str">
        <f t="shared" si="687"/>
        <v/>
      </c>
      <c r="AG1249" s="22" t="str">
        <f t="shared" si="688"/>
        <v/>
      </c>
      <c r="AH1249" s="22" t="str">
        <f t="shared" si="689"/>
        <v/>
      </c>
      <c r="AI1249" s="22" t="str">
        <f t="shared" si="690"/>
        <v/>
      </c>
      <c r="AJ1249" s="31" t="str">
        <f t="shared" si="691"/>
        <v/>
      </c>
      <c r="AK1249" s="22" t="str">
        <f t="shared" si="692"/>
        <v/>
      </c>
      <c r="AL1249" s="22" t="str">
        <f t="shared" si="693"/>
        <v/>
      </c>
      <c r="AM1249" s="22" t="str">
        <f t="shared" si="694"/>
        <v/>
      </c>
      <c r="AN1249" s="22" t="str">
        <f t="shared" si="695"/>
        <v/>
      </c>
      <c r="AO1249" s="22" t="str">
        <f t="shared" si="696"/>
        <v/>
      </c>
      <c r="AP1249" s="22" t="str">
        <f t="shared" si="697"/>
        <v/>
      </c>
      <c r="AQ1249" s="2" t="str">
        <f t="shared" si="698"/>
        <v/>
      </c>
    </row>
    <row r="1250" spans="1:43" x14ac:dyDescent="0.25">
      <c r="A1250" s="26" t="str">
        <f t="shared" si="699"/>
        <v/>
      </c>
      <c r="B1250" t="s">
        <v>1025</v>
      </c>
      <c r="C1250" t="s">
        <v>40</v>
      </c>
      <c r="D1250" t="s">
        <v>47</v>
      </c>
      <c r="E1250" t="s">
        <v>1024</v>
      </c>
      <c r="F1250">
        <v>2026</v>
      </c>
      <c r="G1250" t="s">
        <v>5657</v>
      </c>
      <c r="H1250" s="4">
        <v>46167</v>
      </c>
      <c r="I1250" s="4" t="str">
        <f t="shared" si="665"/>
        <v>Atlantic Sun</v>
      </c>
      <c r="J1250" s="2">
        <f t="shared" si="666"/>
        <v>0.35699999999999998</v>
      </c>
      <c r="K1250" s="2">
        <f t="shared" si="667"/>
        <v>0.42099999999999999</v>
      </c>
      <c r="L1250" s="2">
        <f t="shared" si="668"/>
        <v>0.53600000000000003</v>
      </c>
      <c r="M1250" s="2">
        <f t="shared" si="669"/>
        <v>0.95599999999999996</v>
      </c>
      <c r="N1250" s="22" cm="1">
        <f t="array" ref="N1250">IFERROR(INDEX(Stats_Hit_GP,MATCH($B1250,Stats_Hit_Player,0)),"")</f>
        <v>52</v>
      </c>
      <c r="O1250" s="22">
        <f t="shared" si="670"/>
        <v>254</v>
      </c>
      <c r="P1250" s="22">
        <f t="shared" si="671"/>
        <v>224</v>
      </c>
      <c r="Q1250" s="22">
        <f t="shared" si="672"/>
        <v>55</v>
      </c>
      <c r="R1250" s="22">
        <f t="shared" si="673"/>
        <v>80</v>
      </c>
      <c r="S1250" s="22">
        <f t="shared" si="674"/>
        <v>15</v>
      </c>
      <c r="T1250" s="22">
        <f t="shared" si="675"/>
        <v>2</v>
      </c>
      <c r="U1250" s="22">
        <f t="shared" si="676"/>
        <v>7</v>
      </c>
      <c r="V1250" s="22">
        <f t="shared" si="677"/>
        <v>40</v>
      </c>
      <c r="W1250" s="22">
        <f t="shared" si="678"/>
        <v>7</v>
      </c>
      <c r="X1250" s="22">
        <f t="shared" si="679"/>
        <v>19</v>
      </c>
      <c r="Y1250" s="22">
        <f t="shared" si="680"/>
        <v>20</v>
      </c>
      <c r="Z1250" s="22">
        <f t="shared" si="681"/>
        <v>13</v>
      </c>
      <c r="AA1250" s="22">
        <f t="shared" si="682"/>
        <v>2</v>
      </c>
      <c r="AB1250" s="22" t="str">
        <f t="shared" si="683"/>
        <v/>
      </c>
      <c r="AC1250" s="22" t="str">
        <f t="shared" si="684"/>
        <v/>
      </c>
      <c r="AD1250" s="29" t="str">
        <f t="shared" si="685"/>
        <v/>
      </c>
      <c r="AE1250" s="22" t="str">
        <f t="shared" si="686"/>
        <v/>
      </c>
      <c r="AF1250" s="22" t="str">
        <f t="shared" si="687"/>
        <v/>
      </c>
      <c r="AG1250" s="22" t="str">
        <f t="shared" si="688"/>
        <v/>
      </c>
      <c r="AH1250" s="22" t="str">
        <f t="shared" si="689"/>
        <v/>
      </c>
      <c r="AI1250" s="22" t="str">
        <f t="shared" si="690"/>
        <v/>
      </c>
      <c r="AJ1250" s="31" t="str">
        <f t="shared" si="691"/>
        <v/>
      </c>
      <c r="AK1250" s="22" t="str">
        <f t="shared" si="692"/>
        <v/>
      </c>
      <c r="AL1250" s="22" t="str">
        <f t="shared" si="693"/>
        <v/>
      </c>
      <c r="AM1250" s="22" t="str">
        <f t="shared" si="694"/>
        <v/>
      </c>
      <c r="AN1250" s="22" t="str">
        <f t="shared" si="695"/>
        <v/>
      </c>
      <c r="AO1250" s="22" t="str">
        <f t="shared" si="696"/>
        <v/>
      </c>
      <c r="AP1250" s="22" t="str">
        <f t="shared" si="697"/>
        <v/>
      </c>
      <c r="AQ1250" s="2" t="str">
        <f t="shared" si="698"/>
        <v/>
      </c>
    </row>
    <row r="1251" spans="1:43" x14ac:dyDescent="0.25">
      <c r="A1251" s="26" t="str">
        <f t="shared" si="699"/>
        <v/>
      </c>
      <c r="B1251" t="s">
        <v>3626</v>
      </c>
      <c r="C1251" t="s">
        <v>38</v>
      </c>
      <c r="D1251" t="s">
        <v>37</v>
      </c>
      <c r="E1251" t="s">
        <v>3618</v>
      </c>
      <c r="F1251">
        <v>2026</v>
      </c>
      <c r="G1251" t="s">
        <v>5657</v>
      </c>
      <c r="H1251" s="4">
        <v>46167</v>
      </c>
      <c r="I1251" s="4" t="str">
        <f t="shared" si="665"/>
        <v>Northeast</v>
      </c>
      <c r="J1251" s="2">
        <f t="shared" si="666"/>
        <v>0.33300000000000002</v>
      </c>
      <c r="K1251" s="2">
        <f t="shared" si="667"/>
        <v>0.66700000000000004</v>
      </c>
      <c r="L1251" s="2">
        <f t="shared" si="668"/>
        <v>0.33300000000000002</v>
      </c>
      <c r="M1251" s="2">
        <f t="shared" si="669"/>
        <v>1</v>
      </c>
      <c r="N1251" s="22" cm="1">
        <f t="array" ref="N1251">IFERROR(INDEX(Stats_Hit_GP,MATCH($B1251,Stats_Hit_Player,0)),"")</f>
        <v>4</v>
      </c>
      <c r="O1251" s="22">
        <f t="shared" si="670"/>
        <v>6</v>
      </c>
      <c r="P1251" s="22">
        <f t="shared" si="671"/>
        <v>3</v>
      </c>
      <c r="Q1251" s="22">
        <f t="shared" si="672"/>
        <v>1</v>
      </c>
      <c r="R1251" s="22">
        <f t="shared" si="673"/>
        <v>1</v>
      </c>
      <c r="S1251" s="22">
        <f t="shared" si="674"/>
        <v>0</v>
      </c>
      <c r="T1251" s="22">
        <f t="shared" si="675"/>
        <v>0</v>
      </c>
      <c r="U1251" s="22">
        <f t="shared" si="676"/>
        <v>0</v>
      </c>
      <c r="V1251" s="22">
        <f t="shared" si="677"/>
        <v>2</v>
      </c>
      <c r="W1251" s="22">
        <f t="shared" si="678"/>
        <v>0</v>
      </c>
      <c r="X1251" s="22">
        <f t="shared" si="679"/>
        <v>3</v>
      </c>
      <c r="Y1251" s="22">
        <f t="shared" si="680"/>
        <v>0</v>
      </c>
      <c r="Z1251" s="22">
        <f t="shared" si="681"/>
        <v>1</v>
      </c>
      <c r="AA1251" s="22">
        <f t="shared" si="682"/>
        <v>0</v>
      </c>
      <c r="AB1251" s="22" t="str">
        <f t="shared" si="683"/>
        <v/>
      </c>
      <c r="AC1251" s="22" t="str">
        <f t="shared" si="684"/>
        <v/>
      </c>
      <c r="AD1251" s="29" t="str">
        <f t="shared" si="685"/>
        <v/>
      </c>
      <c r="AE1251" s="22" t="str">
        <f t="shared" si="686"/>
        <v/>
      </c>
      <c r="AF1251" s="22" t="str">
        <f t="shared" si="687"/>
        <v/>
      </c>
      <c r="AG1251" s="22" t="str">
        <f t="shared" si="688"/>
        <v/>
      </c>
      <c r="AH1251" s="22" t="str">
        <f t="shared" si="689"/>
        <v/>
      </c>
      <c r="AI1251" s="22" t="str">
        <f t="shared" si="690"/>
        <v/>
      </c>
      <c r="AJ1251" s="31" t="str">
        <f t="shared" si="691"/>
        <v/>
      </c>
      <c r="AK1251" s="22" t="str">
        <f t="shared" si="692"/>
        <v/>
      </c>
      <c r="AL1251" s="22" t="str">
        <f t="shared" si="693"/>
        <v/>
      </c>
      <c r="AM1251" s="22" t="str">
        <f t="shared" si="694"/>
        <v/>
      </c>
      <c r="AN1251" s="22" t="str">
        <f t="shared" si="695"/>
        <v/>
      </c>
      <c r="AO1251" s="22" t="str">
        <f t="shared" si="696"/>
        <v/>
      </c>
      <c r="AP1251" s="22" t="str">
        <f t="shared" si="697"/>
        <v/>
      </c>
      <c r="AQ1251" s="2" t="str">
        <f t="shared" si="698"/>
        <v/>
      </c>
    </row>
    <row r="1252" spans="1:43" x14ac:dyDescent="0.25">
      <c r="A1252" s="26" t="str">
        <f t="shared" si="699"/>
        <v/>
      </c>
      <c r="B1252" t="s">
        <v>3915</v>
      </c>
      <c r="C1252" t="s">
        <v>44</v>
      </c>
      <c r="D1252" t="s">
        <v>37</v>
      </c>
      <c r="E1252" t="s">
        <v>3909</v>
      </c>
      <c r="F1252">
        <v>2026</v>
      </c>
      <c r="G1252" t="s">
        <v>5657</v>
      </c>
      <c r="H1252" s="4">
        <v>46167</v>
      </c>
      <c r="I1252" s="4" t="str">
        <f t="shared" si="665"/>
        <v>Ohio Valley</v>
      </c>
      <c r="J1252" s="2">
        <f t="shared" si="666"/>
        <v>0.29599999999999999</v>
      </c>
      <c r="K1252" s="2">
        <f t="shared" si="667"/>
        <v>0.41199999999999998</v>
      </c>
      <c r="L1252" s="2">
        <f t="shared" si="668"/>
        <v>0.47199999999999998</v>
      </c>
      <c r="M1252" s="2">
        <f t="shared" si="669"/>
        <v>0.88400000000000001</v>
      </c>
      <c r="N1252" s="22" cm="1">
        <f t="array" ref="N1252">IFERROR(INDEX(Stats_Hit_GP,MATCH($B1252,Stats_Hit_Player,0)),"")</f>
        <v>42</v>
      </c>
      <c r="O1252" s="22">
        <f t="shared" si="670"/>
        <v>177</v>
      </c>
      <c r="P1252" s="22">
        <f t="shared" si="671"/>
        <v>142</v>
      </c>
      <c r="Q1252" s="22">
        <f t="shared" si="672"/>
        <v>29</v>
      </c>
      <c r="R1252" s="22">
        <f t="shared" si="673"/>
        <v>42</v>
      </c>
      <c r="S1252" s="22">
        <f t="shared" si="674"/>
        <v>10</v>
      </c>
      <c r="T1252" s="22">
        <f t="shared" si="675"/>
        <v>0</v>
      </c>
      <c r="U1252" s="22">
        <f t="shared" si="676"/>
        <v>5</v>
      </c>
      <c r="V1252" s="22">
        <f t="shared" si="677"/>
        <v>31</v>
      </c>
      <c r="W1252" s="22">
        <f t="shared" si="678"/>
        <v>4</v>
      </c>
      <c r="X1252" s="22">
        <f t="shared" si="679"/>
        <v>27</v>
      </c>
      <c r="Y1252" s="22">
        <f t="shared" si="680"/>
        <v>43</v>
      </c>
      <c r="Z1252" s="22">
        <f t="shared" si="681"/>
        <v>4</v>
      </c>
      <c r="AA1252" s="22">
        <f t="shared" si="682"/>
        <v>3</v>
      </c>
      <c r="AB1252" s="22" t="str">
        <f t="shared" si="683"/>
        <v/>
      </c>
      <c r="AC1252" s="22" t="str">
        <f t="shared" si="684"/>
        <v/>
      </c>
      <c r="AD1252" s="29" t="str">
        <f t="shared" si="685"/>
        <v/>
      </c>
      <c r="AE1252" s="22" t="str">
        <f t="shared" si="686"/>
        <v/>
      </c>
      <c r="AF1252" s="22" t="str">
        <f t="shared" si="687"/>
        <v/>
      </c>
      <c r="AG1252" s="22" t="str">
        <f t="shared" si="688"/>
        <v/>
      </c>
      <c r="AH1252" s="22" t="str">
        <f t="shared" si="689"/>
        <v/>
      </c>
      <c r="AI1252" s="22" t="str">
        <f t="shared" si="690"/>
        <v/>
      </c>
      <c r="AJ1252" s="31" t="str">
        <f t="shared" si="691"/>
        <v/>
      </c>
      <c r="AK1252" s="22" t="str">
        <f t="shared" si="692"/>
        <v/>
      </c>
      <c r="AL1252" s="22" t="str">
        <f t="shared" si="693"/>
        <v/>
      </c>
      <c r="AM1252" s="22" t="str">
        <f t="shared" si="694"/>
        <v/>
      </c>
      <c r="AN1252" s="22" t="str">
        <f t="shared" si="695"/>
        <v/>
      </c>
      <c r="AO1252" s="22" t="str">
        <f t="shared" si="696"/>
        <v/>
      </c>
      <c r="AP1252" s="22" t="str">
        <f t="shared" si="697"/>
        <v/>
      </c>
      <c r="AQ1252" s="2" t="str">
        <f t="shared" si="698"/>
        <v/>
      </c>
    </row>
    <row r="1253" spans="1:43" x14ac:dyDescent="0.25">
      <c r="A1253" s="26" t="str">
        <f t="shared" si="699"/>
        <v/>
      </c>
      <c r="B1253" t="s">
        <v>2261</v>
      </c>
      <c r="C1253" t="s">
        <v>27</v>
      </c>
      <c r="D1253" t="s">
        <v>37</v>
      </c>
      <c r="E1253" t="s">
        <v>2251</v>
      </c>
      <c r="F1253">
        <v>2026</v>
      </c>
      <c r="G1253" t="s">
        <v>5657</v>
      </c>
      <c r="H1253" s="4">
        <v>46167</v>
      </c>
      <c r="I1253" s="4" t="str">
        <f t="shared" si="665"/>
        <v>Conference USA</v>
      </c>
      <c r="J1253" s="2">
        <f t="shared" si="666"/>
        <v>0.28000000000000003</v>
      </c>
      <c r="K1253" s="2">
        <f t="shared" si="667"/>
        <v>0.379</v>
      </c>
      <c r="L1253" s="2">
        <f t="shared" si="668"/>
        <v>0.44</v>
      </c>
      <c r="M1253" s="2">
        <f t="shared" si="669"/>
        <v>0.81899999999999995</v>
      </c>
      <c r="N1253" s="22" cm="1">
        <f t="array" ref="N1253">IFERROR(INDEX(Stats_Hit_GP,MATCH($B1253,Stats_Hit_Player,0)),"")</f>
        <v>16</v>
      </c>
      <c r="O1253" s="22">
        <f t="shared" si="670"/>
        <v>30</v>
      </c>
      <c r="P1253" s="22">
        <f t="shared" si="671"/>
        <v>25</v>
      </c>
      <c r="Q1253" s="22">
        <f t="shared" si="672"/>
        <v>10</v>
      </c>
      <c r="R1253" s="22">
        <f t="shared" si="673"/>
        <v>7</v>
      </c>
      <c r="S1253" s="22">
        <f t="shared" si="674"/>
        <v>2</v>
      </c>
      <c r="T1253" s="22">
        <f t="shared" si="675"/>
        <v>1</v>
      </c>
      <c r="U1253" s="22">
        <f t="shared" si="676"/>
        <v>0</v>
      </c>
      <c r="V1253" s="22">
        <f t="shared" si="677"/>
        <v>4</v>
      </c>
      <c r="W1253" s="22">
        <f t="shared" si="678"/>
        <v>3</v>
      </c>
      <c r="X1253" s="22">
        <f t="shared" si="679"/>
        <v>1</v>
      </c>
      <c r="Y1253" s="22">
        <f t="shared" si="680"/>
        <v>7</v>
      </c>
      <c r="Z1253" s="22">
        <f t="shared" si="681"/>
        <v>5</v>
      </c>
      <c r="AA1253" s="22">
        <f t="shared" si="682"/>
        <v>1</v>
      </c>
      <c r="AB1253" s="22" t="str">
        <f t="shared" si="683"/>
        <v/>
      </c>
      <c r="AC1253" s="22" t="str">
        <f t="shared" si="684"/>
        <v/>
      </c>
      <c r="AD1253" s="29" t="str">
        <f t="shared" si="685"/>
        <v/>
      </c>
      <c r="AE1253" s="22" t="str">
        <f t="shared" si="686"/>
        <v/>
      </c>
      <c r="AF1253" s="22" t="str">
        <f t="shared" si="687"/>
        <v/>
      </c>
      <c r="AG1253" s="22" t="str">
        <f t="shared" si="688"/>
        <v/>
      </c>
      <c r="AH1253" s="22" t="str">
        <f t="shared" si="689"/>
        <v/>
      </c>
      <c r="AI1253" s="22" t="str">
        <f t="shared" si="690"/>
        <v/>
      </c>
      <c r="AJ1253" s="31" t="str">
        <f t="shared" si="691"/>
        <v/>
      </c>
      <c r="AK1253" s="22" t="str">
        <f t="shared" si="692"/>
        <v/>
      </c>
      <c r="AL1253" s="22" t="str">
        <f t="shared" si="693"/>
        <v/>
      </c>
      <c r="AM1253" s="22" t="str">
        <f t="shared" si="694"/>
        <v/>
      </c>
      <c r="AN1253" s="22" t="str">
        <f t="shared" si="695"/>
        <v/>
      </c>
      <c r="AO1253" s="22" t="str">
        <f t="shared" si="696"/>
        <v/>
      </c>
      <c r="AP1253" s="22" t="str">
        <f t="shared" si="697"/>
        <v/>
      </c>
      <c r="AQ1253" s="2" t="str">
        <f t="shared" si="698"/>
        <v/>
      </c>
    </row>
    <row r="1254" spans="1:43" x14ac:dyDescent="0.25">
      <c r="A1254" s="26" t="str">
        <f t="shared" si="699"/>
        <v/>
      </c>
      <c r="B1254" t="s">
        <v>1017</v>
      </c>
      <c r="C1254" t="s">
        <v>33</v>
      </c>
      <c r="D1254" t="s">
        <v>24</v>
      </c>
      <c r="E1254" t="s">
        <v>1002</v>
      </c>
      <c r="F1254">
        <v>2026</v>
      </c>
      <c r="G1254" t="s">
        <v>5657</v>
      </c>
      <c r="H1254" s="4">
        <v>46167</v>
      </c>
      <c r="I1254" s="4" t="str">
        <f t="shared" si="665"/>
        <v>Atlantic Sun</v>
      </c>
      <c r="J1254" s="2">
        <f t="shared" si="666"/>
        <v>0.20499999999999999</v>
      </c>
      <c r="K1254" s="2">
        <f t="shared" si="667"/>
        <v>0.34</v>
      </c>
      <c r="L1254" s="2">
        <f t="shared" si="668"/>
        <v>0.20499999999999999</v>
      </c>
      <c r="M1254" s="2">
        <f t="shared" si="669"/>
        <v>0.54600000000000004</v>
      </c>
      <c r="N1254" s="22" cm="1">
        <f t="array" ref="N1254">IFERROR(INDEX(Stats_Hit_GP,MATCH($B1254,Stats_Hit_Player,0)),"")</f>
        <v>21</v>
      </c>
      <c r="O1254" s="22">
        <f t="shared" si="670"/>
        <v>47</v>
      </c>
      <c r="P1254" s="22">
        <f t="shared" si="671"/>
        <v>39</v>
      </c>
      <c r="Q1254" s="22">
        <f t="shared" si="672"/>
        <v>1</v>
      </c>
      <c r="R1254" s="22">
        <f t="shared" si="673"/>
        <v>8</v>
      </c>
      <c r="S1254" s="22">
        <f t="shared" si="674"/>
        <v>0</v>
      </c>
      <c r="T1254" s="22">
        <f t="shared" si="675"/>
        <v>0</v>
      </c>
      <c r="U1254" s="22">
        <f t="shared" si="676"/>
        <v>0</v>
      </c>
      <c r="V1254" s="22">
        <f t="shared" si="677"/>
        <v>0</v>
      </c>
      <c r="W1254" s="22">
        <f t="shared" si="678"/>
        <v>1</v>
      </c>
      <c r="X1254" s="22">
        <f t="shared" si="679"/>
        <v>7</v>
      </c>
      <c r="Y1254" s="22">
        <f t="shared" si="680"/>
        <v>12</v>
      </c>
      <c r="Z1254" s="22">
        <f t="shared" si="681"/>
        <v>0</v>
      </c>
      <c r="AA1254" s="22">
        <f t="shared" si="682"/>
        <v>1</v>
      </c>
      <c r="AB1254" s="22" t="str">
        <f t="shared" si="683"/>
        <v/>
      </c>
      <c r="AC1254" s="22" t="str">
        <f t="shared" si="684"/>
        <v/>
      </c>
      <c r="AD1254" s="29" t="str">
        <f t="shared" si="685"/>
        <v/>
      </c>
      <c r="AE1254" s="22" t="str">
        <f t="shared" si="686"/>
        <v/>
      </c>
      <c r="AF1254" s="22" t="str">
        <f t="shared" si="687"/>
        <v/>
      </c>
      <c r="AG1254" s="22" t="str">
        <f t="shared" si="688"/>
        <v/>
      </c>
      <c r="AH1254" s="22" t="str">
        <f t="shared" si="689"/>
        <v/>
      </c>
      <c r="AI1254" s="22" t="str">
        <f t="shared" si="690"/>
        <v/>
      </c>
      <c r="AJ1254" s="31" t="str">
        <f t="shared" si="691"/>
        <v/>
      </c>
      <c r="AK1254" s="22" t="str">
        <f t="shared" si="692"/>
        <v/>
      </c>
      <c r="AL1254" s="22" t="str">
        <f t="shared" si="693"/>
        <v/>
      </c>
      <c r="AM1254" s="22" t="str">
        <f t="shared" si="694"/>
        <v/>
      </c>
      <c r="AN1254" s="22" t="str">
        <f t="shared" si="695"/>
        <v/>
      </c>
      <c r="AO1254" s="22" t="str">
        <f t="shared" si="696"/>
        <v/>
      </c>
      <c r="AP1254" s="22" t="str">
        <f t="shared" si="697"/>
        <v/>
      </c>
      <c r="AQ1254" s="2" t="str">
        <f t="shared" si="698"/>
        <v/>
      </c>
    </row>
    <row r="1255" spans="1:43" x14ac:dyDescent="0.25">
      <c r="A1255" s="26" t="str">
        <f t="shared" si="699"/>
        <v/>
      </c>
      <c r="B1255" t="s">
        <v>3617</v>
      </c>
      <c r="C1255" t="s">
        <v>40</v>
      </c>
      <c r="D1255" t="s">
        <v>24</v>
      </c>
      <c r="E1255" t="s">
        <v>3618</v>
      </c>
      <c r="F1255">
        <v>2026</v>
      </c>
      <c r="G1255" t="s">
        <v>5657</v>
      </c>
      <c r="H1255" s="4">
        <v>46167</v>
      </c>
      <c r="I1255" s="4" t="str">
        <f t="shared" si="665"/>
        <v>Northeast</v>
      </c>
      <c r="J1255" s="2">
        <f t="shared" si="666"/>
        <v>0.376</v>
      </c>
      <c r="K1255" s="2">
        <f t="shared" si="667"/>
        <v>0.5</v>
      </c>
      <c r="L1255" s="2">
        <f t="shared" si="668"/>
        <v>0.61</v>
      </c>
      <c r="M1255" s="2">
        <f t="shared" si="669"/>
        <v>1.1100000000000001</v>
      </c>
      <c r="N1255" s="22" cm="1">
        <f t="array" ref="N1255">IFERROR(INDEX(Stats_Hit_GP,MATCH($B1255,Stats_Hit_Player,0)),"")</f>
        <v>53</v>
      </c>
      <c r="O1255" s="22">
        <f t="shared" si="670"/>
        <v>280</v>
      </c>
      <c r="P1255" s="22">
        <f t="shared" si="671"/>
        <v>218</v>
      </c>
      <c r="Q1255" s="22">
        <f t="shared" si="672"/>
        <v>78</v>
      </c>
      <c r="R1255" s="22">
        <f t="shared" si="673"/>
        <v>82</v>
      </c>
      <c r="S1255" s="22">
        <f t="shared" si="674"/>
        <v>21</v>
      </c>
      <c r="T1255" s="22">
        <f t="shared" si="675"/>
        <v>0</v>
      </c>
      <c r="U1255" s="22">
        <f t="shared" si="676"/>
        <v>10</v>
      </c>
      <c r="V1255" s="22">
        <f t="shared" si="677"/>
        <v>51</v>
      </c>
      <c r="W1255" s="22">
        <f t="shared" si="678"/>
        <v>21</v>
      </c>
      <c r="X1255" s="22">
        <f t="shared" si="679"/>
        <v>37</v>
      </c>
      <c r="Y1255" s="22">
        <f t="shared" si="680"/>
        <v>41</v>
      </c>
      <c r="Z1255" s="22">
        <f t="shared" si="681"/>
        <v>12</v>
      </c>
      <c r="AA1255" s="22">
        <f t="shared" si="682"/>
        <v>2</v>
      </c>
      <c r="AB1255" s="22" t="str">
        <f t="shared" si="683"/>
        <v/>
      </c>
      <c r="AC1255" s="22" t="str">
        <f t="shared" si="684"/>
        <v/>
      </c>
      <c r="AD1255" s="29" t="str">
        <f t="shared" si="685"/>
        <v/>
      </c>
      <c r="AE1255" s="22" t="str">
        <f t="shared" si="686"/>
        <v/>
      </c>
      <c r="AF1255" s="22" t="str">
        <f t="shared" si="687"/>
        <v/>
      </c>
      <c r="AG1255" s="22" t="str">
        <f t="shared" si="688"/>
        <v/>
      </c>
      <c r="AH1255" s="22" t="str">
        <f t="shared" si="689"/>
        <v/>
      </c>
      <c r="AI1255" s="22" t="str">
        <f t="shared" si="690"/>
        <v/>
      </c>
      <c r="AJ1255" s="31" t="str">
        <f t="shared" si="691"/>
        <v/>
      </c>
      <c r="AK1255" s="22" t="str">
        <f t="shared" si="692"/>
        <v/>
      </c>
      <c r="AL1255" s="22" t="str">
        <f t="shared" si="693"/>
        <v/>
      </c>
      <c r="AM1255" s="22" t="str">
        <f t="shared" si="694"/>
        <v/>
      </c>
      <c r="AN1255" s="22" t="str">
        <f t="shared" si="695"/>
        <v/>
      </c>
      <c r="AO1255" s="22" t="str">
        <f t="shared" si="696"/>
        <v/>
      </c>
      <c r="AP1255" s="22" t="str">
        <f t="shared" si="697"/>
        <v/>
      </c>
      <c r="AQ1255" s="2" t="str">
        <f t="shared" si="698"/>
        <v/>
      </c>
    </row>
    <row r="1256" spans="1:43" x14ac:dyDescent="0.25">
      <c r="A1256" s="26" t="str">
        <f t="shared" si="699"/>
        <v/>
      </c>
      <c r="B1256" t="s">
        <v>6592</v>
      </c>
      <c r="C1256" t="s">
        <v>64</v>
      </c>
      <c r="D1256" t="s">
        <v>24</v>
      </c>
      <c r="E1256" t="s">
        <v>3168</v>
      </c>
      <c r="F1256">
        <v>2026</v>
      </c>
      <c r="G1256" t="s">
        <v>5657</v>
      </c>
      <c r="H1256" s="4">
        <v>46167</v>
      </c>
      <c r="I1256" s="4" t="str">
        <f t="shared" si="665"/>
        <v>Mid-American</v>
      </c>
      <c r="J1256" s="2" t="str">
        <f t="shared" si="666"/>
        <v/>
      </c>
      <c r="K1256" s="2" t="str">
        <f t="shared" si="667"/>
        <v/>
      </c>
      <c r="L1256" s="2" t="str">
        <f t="shared" si="668"/>
        <v/>
      </c>
      <c r="M1256" s="2" t="str">
        <f t="shared" si="669"/>
        <v/>
      </c>
      <c r="N1256" s="22" t="str" cm="1">
        <f t="array" ref="N1256">IFERROR(INDEX(Stats_Hit_GP,MATCH($B1256,Stats_Hit_Player,0)),"")</f>
        <v/>
      </c>
      <c r="O1256" s="22" t="str">
        <f t="shared" si="670"/>
        <v/>
      </c>
      <c r="P1256" s="22" t="str">
        <f t="shared" si="671"/>
        <v/>
      </c>
      <c r="Q1256" s="22" t="str">
        <f t="shared" si="672"/>
        <v/>
      </c>
      <c r="R1256" s="22" t="str">
        <f t="shared" si="673"/>
        <v/>
      </c>
      <c r="S1256" s="22" t="str">
        <f t="shared" si="674"/>
        <v/>
      </c>
      <c r="T1256" s="22" t="str">
        <f t="shared" si="675"/>
        <v/>
      </c>
      <c r="U1256" s="22" t="str">
        <f t="shared" si="676"/>
        <v/>
      </c>
      <c r="V1256" s="22" t="str">
        <f t="shared" si="677"/>
        <v/>
      </c>
      <c r="W1256" s="22" t="str">
        <f t="shared" si="678"/>
        <v/>
      </c>
      <c r="X1256" s="22" t="str">
        <f t="shared" si="679"/>
        <v/>
      </c>
      <c r="Y1256" s="22" t="str">
        <f t="shared" si="680"/>
        <v/>
      </c>
      <c r="Z1256" s="22" t="str">
        <f t="shared" si="681"/>
        <v/>
      </c>
      <c r="AA1256" s="22" t="str">
        <f t="shared" si="682"/>
        <v/>
      </c>
      <c r="AB1256" s="22">
        <f t="shared" si="683"/>
        <v>0</v>
      </c>
      <c r="AC1256" s="22">
        <f t="shared" si="684"/>
        <v>0</v>
      </c>
      <c r="AD1256" s="29">
        <f t="shared" si="685"/>
        <v>10.8</v>
      </c>
      <c r="AE1256" s="22">
        <f t="shared" si="686"/>
        <v>10</v>
      </c>
      <c r="AF1256" s="22">
        <f t="shared" si="687"/>
        <v>0</v>
      </c>
      <c r="AG1256" s="22">
        <f t="shared" si="688"/>
        <v>0</v>
      </c>
      <c r="AH1256" s="22">
        <f t="shared" si="689"/>
        <v>0</v>
      </c>
      <c r="AI1256" s="22">
        <f t="shared" si="690"/>
        <v>0</v>
      </c>
      <c r="AJ1256" s="31">
        <f t="shared" si="691"/>
        <v>8.1</v>
      </c>
      <c r="AK1256" s="22">
        <f t="shared" si="692"/>
        <v>10</v>
      </c>
      <c r="AL1256" s="22">
        <f t="shared" si="693"/>
        <v>10</v>
      </c>
      <c r="AM1256" s="22">
        <f t="shared" si="694"/>
        <v>10</v>
      </c>
      <c r="AN1256" s="22">
        <f t="shared" si="695"/>
        <v>10</v>
      </c>
      <c r="AO1256" s="22">
        <f t="shared" si="696"/>
        <v>11</v>
      </c>
      <c r="AP1256" s="22">
        <f t="shared" si="697"/>
        <v>2</v>
      </c>
      <c r="AQ1256" s="2">
        <f t="shared" si="698"/>
        <v>0.313</v>
      </c>
    </row>
    <row r="1257" spans="1:43" x14ac:dyDescent="0.25">
      <c r="A1257" s="26" t="str">
        <f t="shared" si="699"/>
        <v/>
      </c>
      <c r="B1257" t="s">
        <v>7046</v>
      </c>
      <c r="C1257" t="s">
        <v>64</v>
      </c>
      <c r="D1257" t="s">
        <v>47</v>
      </c>
      <c r="E1257" t="s">
        <v>1002</v>
      </c>
      <c r="F1257">
        <v>2026</v>
      </c>
      <c r="G1257" t="s">
        <v>5657</v>
      </c>
      <c r="H1257" s="4">
        <v>46167</v>
      </c>
      <c r="I1257" s="4" t="str">
        <f t="shared" si="665"/>
        <v>Atlantic Sun</v>
      </c>
      <c r="J1257" s="2" t="str">
        <f t="shared" si="666"/>
        <v/>
      </c>
      <c r="K1257" s="2" t="str">
        <f t="shared" si="667"/>
        <v/>
      </c>
      <c r="L1257" s="2" t="str">
        <f t="shared" si="668"/>
        <v/>
      </c>
      <c r="M1257" s="2" t="str">
        <f t="shared" si="669"/>
        <v/>
      </c>
      <c r="N1257" s="22" t="str" cm="1">
        <f t="array" ref="N1257">IFERROR(INDEX(Stats_Hit_GP,MATCH($B1257,Stats_Hit_Player,0)),"")</f>
        <v/>
      </c>
      <c r="O1257" s="22" t="str">
        <f t="shared" si="670"/>
        <v/>
      </c>
      <c r="P1257" s="22" t="str">
        <f t="shared" si="671"/>
        <v/>
      </c>
      <c r="Q1257" s="22" t="str">
        <f t="shared" si="672"/>
        <v/>
      </c>
      <c r="R1257" s="22" t="str">
        <f t="shared" si="673"/>
        <v/>
      </c>
      <c r="S1257" s="22" t="str">
        <f t="shared" si="674"/>
        <v/>
      </c>
      <c r="T1257" s="22" t="str">
        <f t="shared" si="675"/>
        <v/>
      </c>
      <c r="U1257" s="22" t="str">
        <f t="shared" si="676"/>
        <v/>
      </c>
      <c r="V1257" s="22" t="str">
        <f t="shared" si="677"/>
        <v/>
      </c>
      <c r="W1257" s="22" t="str">
        <f t="shared" si="678"/>
        <v/>
      </c>
      <c r="X1257" s="22" t="str">
        <f t="shared" si="679"/>
        <v/>
      </c>
      <c r="Y1257" s="22" t="str">
        <f t="shared" si="680"/>
        <v/>
      </c>
      <c r="Z1257" s="22" t="str">
        <f t="shared" si="681"/>
        <v/>
      </c>
      <c r="AA1257" s="22" t="str">
        <f t="shared" si="682"/>
        <v/>
      </c>
      <c r="AB1257" s="22" t="str">
        <f t="shared" si="683"/>
        <v/>
      </c>
      <c r="AC1257" s="22" t="str">
        <f t="shared" si="684"/>
        <v/>
      </c>
      <c r="AD1257" s="29" t="str">
        <f t="shared" si="685"/>
        <v/>
      </c>
      <c r="AE1257" s="22" t="str">
        <f t="shared" si="686"/>
        <v/>
      </c>
      <c r="AF1257" s="22" t="str">
        <f t="shared" si="687"/>
        <v/>
      </c>
      <c r="AG1257" s="22" t="str">
        <f t="shared" si="688"/>
        <v/>
      </c>
      <c r="AH1257" s="22" t="str">
        <f t="shared" si="689"/>
        <v/>
      </c>
      <c r="AI1257" s="22" t="str">
        <f t="shared" si="690"/>
        <v/>
      </c>
      <c r="AJ1257" s="31" t="str">
        <f t="shared" si="691"/>
        <v/>
      </c>
      <c r="AK1257" s="22" t="str">
        <f t="shared" si="692"/>
        <v/>
      </c>
      <c r="AL1257" s="22" t="str">
        <f t="shared" si="693"/>
        <v/>
      </c>
      <c r="AM1257" s="22" t="str">
        <f t="shared" si="694"/>
        <v/>
      </c>
      <c r="AN1257" s="22" t="str">
        <f t="shared" si="695"/>
        <v/>
      </c>
      <c r="AO1257" s="22" t="str">
        <f t="shared" si="696"/>
        <v/>
      </c>
      <c r="AP1257" s="22" t="str">
        <f t="shared" si="697"/>
        <v/>
      </c>
      <c r="AQ1257" s="2" t="str">
        <f t="shared" si="698"/>
        <v/>
      </c>
    </row>
    <row r="1258" spans="1:43" x14ac:dyDescent="0.25">
      <c r="A1258" s="26" t="str">
        <f t="shared" si="699"/>
        <v/>
      </c>
      <c r="B1258" t="s">
        <v>7047</v>
      </c>
      <c r="C1258" t="s">
        <v>64</v>
      </c>
      <c r="D1258" t="s">
        <v>37</v>
      </c>
      <c r="E1258" t="s">
        <v>497</v>
      </c>
      <c r="F1258">
        <v>2026</v>
      </c>
      <c r="G1258" t="s">
        <v>5657</v>
      </c>
      <c r="H1258" s="4">
        <v>46167</v>
      </c>
      <c r="I1258" s="4" t="str">
        <f t="shared" si="665"/>
        <v>ACC</v>
      </c>
      <c r="J1258" s="2" t="str">
        <f t="shared" si="666"/>
        <v/>
      </c>
      <c r="K1258" s="2" t="str">
        <f t="shared" si="667"/>
        <v/>
      </c>
      <c r="L1258" s="2" t="str">
        <f t="shared" si="668"/>
        <v/>
      </c>
      <c r="M1258" s="2" t="str">
        <f t="shared" si="669"/>
        <v/>
      </c>
      <c r="N1258" s="22" t="str" cm="1">
        <f t="array" ref="N1258">IFERROR(INDEX(Stats_Hit_GP,MATCH($B1258,Stats_Hit_Player,0)),"")</f>
        <v/>
      </c>
      <c r="O1258" s="22" t="str">
        <f t="shared" si="670"/>
        <v/>
      </c>
      <c r="P1258" s="22" t="str">
        <f t="shared" si="671"/>
        <v/>
      </c>
      <c r="Q1258" s="22" t="str">
        <f t="shared" si="672"/>
        <v/>
      </c>
      <c r="R1258" s="22" t="str">
        <f t="shared" si="673"/>
        <v/>
      </c>
      <c r="S1258" s="22" t="str">
        <f t="shared" si="674"/>
        <v/>
      </c>
      <c r="T1258" s="22" t="str">
        <f t="shared" si="675"/>
        <v/>
      </c>
      <c r="U1258" s="22" t="str">
        <f t="shared" si="676"/>
        <v/>
      </c>
      <c r="V1258" s="22" t="str">
        <f t="shared" si="677"/>
        <v/>
      </c>
      <c r="W1258" s="22" t="str">
        <f t="shared" si="678"/>
        <v/>
      </c>
      <c r="X1258" s="22" t="str">
        <f t="shared" si="679"/>
        <v/>
      </c>
      <c r="Y1258" s="22" t="str">
        <f t="shared" si="680"/>
        <v/>
      </c>
      <c r="Z1258" s="22" t="str">
        <f t="shared" si="681"/>
        <v/>
      </c>
      <c r="AA1258" s="22" t="str">
        <f t="shared" si="682"/>
        <v/>
      </c>
      <c r="AB1258" s="22" t="str">
        <f t="shared" si="683"/>
        <v/>
      </c>
      <c r="AC1258" s="22" t="str">
        <f t="shared" si="684"/>
        <v/>
      </c>
      <c r="AD1258" s="29" t="str">
        <f t="shared" si="685"/>
        <v/>
      </c>
      <c r="AE1258" s="22" t="str">
        <f t="shared" si="686"/>
        <v/>
      </c>
      <c r="AF1258" s="22" t="str">
        <f t="shared" si="687"/>
        <v/>
      </c>
      <c r="AG1258" s="22" t="str">
        <f t="shared" si="688"/>
        <v/>
      </c>
      <c r="AH1258" s="22" t="str">
        <f t="shared" si="689"/>
        <v/>
      </c>
      <c r="AI1258" s="22" t="str">
        <f t="shared" si="690"/>
        <v/>
      </c>
      <c r="AJ1258" s="31" t="str">
        <f t="shared" si="691"/>
        <v/>
      </c>
      <c r="AK1258" s="22" t="str">
        <f t="shared" si="692"/>
        <v/>
      </c>
      <c r="AL1258" s="22" t="str">
        <f t="shared" si="693"/>
        <v/>
      </c>
      <c r="AM1258" s="22" t="str">
        <f t="shared" si="694"/>
        <v/>
      </c>
      <c r="AN1258" s="22" t="str">
        <f t="shared" si="695"/>
        <v/>
      </c>
      <c r="AO1258" s="22" t="str">
        <f t="shared" si="696"/>
        <v/>
      </c>
      <c r="AP1258" s="22" t="str">
        <f t="shared" si="697"/>
        <v/>
      </c>
      <c r="AQ1258" s="2" t="str">
        <f t="shared" si="698"/>
        <v/>
      </c>
    </row>
    <row r="1259" spans="1:43" x14ac:dyDescent="0.25">
      <c r="A1259" s="26" t="str">
        <f t="shared" si="699"/>
        <v/>
      </c>
      <c r="B1259" t="s">
        <v>224</v>
      </c>
      <c r="C1259" t="s">
        <v>33</v>
      </c>
      <c r="D1259" t="s">
        <v>24</v>
      </c>
      <c r="E1259" t="s">
        <v>216</v>
      </c>
      <c r="F1259">
        <v>2026</v>
      </c>
      <c r="G1259" t="s">
        <v>5657</v>
      </c>
      <c r="H1259" s="4">
        <v>46167</v>
      </c>
      <c r="I1259" s="4" t="str">
        <f t="shared" si="665"/>
        <v>Atlantic 10</v>
      </c>
      <c r="J1259" s="2">
        <f t="shared" si="666"/>
        <v>0.33300000000000002</v>
      </c>
      <c r="K1259" s="2">
        <f t="shared" si="667"/>
        <v>0.33300000000000002</v>
      </c>
      <c r="L1259" s="2">
        <f t="shared" si="668"/>
        <v>0.33300000000000002</v>
      </c>
      <c r="M1259" s="2">
        <f t="shared" si="669"/>
        <v>0.66700000000000004</v>
      </c>
      <c r="N1259" s="22" cm="1">
        <f t="array" ref="N1259">IFERROR(INDEX(Stats_Hit_GP,MATCH($B1259,Stats_Hit_Player,0)),"")</f>
        <v>3</v>
      </c>
      <c r="O1259" s="22">
        <f t="shared" si="670"/>
        <v>3</v>
      </c>
      <c r="P1259" s="22">
        <f t="shared" si="671"/>
        <v>3</v>
      </c>
      <c r="Q1259" s="22">
        <f t="shared" si="672"/>
        <v>0</v>
      </c>
      <c r="R1259" s="22">
        <f t="shared" si="673"/>
        <v>1</v>
      </c>
      <c r="S1259" s="22">
        <f t="shared" si="674"/>
        <v>0</v>
      </c>
      <c r="T1259" s="22">
        <f t="shared" si="675"/>
        <v>0</v>
      </c>
      <c r="U1259" s="22">
        <f t="shared" si="676"/>
        <v>0</v>
      </c>
      <c r="V1259" s="22">
        <f t="shared" si="677"/>
        <v>2</v>
      </c>
      <c r="W1259" s="22">
        <f t="shared" si="678"/>
        <v>0</v>
      </c>
      <c r="X1259" s="22">
        <f t="shared" si="679"/>
        <v>0</v>
      </c>
      <c r="Y1259" s="22">
        <f t="shared" si="680"/>
        <v>2</v>
      </c>
      <c r="Z1259" s="22">
        <f t="shared" si="681"/>
        <v>0</v>
      </c>
      <c r="AA1259" s="22">
        <f t="shared" si="682"/>
        <v>0</v>
      </c>
      <c r="AB1259" s="22" t="str">
        <f t="shared" si="683"/>
        <v/>
      </c>
      <c r="AC1259" s="22" t="str">
        <f t="shared" si="684"/>
        <v/>
      </c>
      <c r="AD1259" s="29" t="str">
        <f t="shared" si="685"/>
        <v/>
      </c>
      <c r="AE1259" s="22" t="str">
        <f t="shared" si="686"/>
        <v/>
      </c>
      <c r="AF1259" s="22" t="str">
        <f t="shared" si="687"/>
        <v/>
      </c>
      <c r="AG1259" s="22" t="str">
        <f t="shared" si="688"/>
        <v/>
      </c>
      <c r="AH1259" s="22" t="str">
        <f t="shared" si="689"/>
        <v/>
      </c>
      <c r="AI1259" s="22" t="str">
        <f t="shared" si="690"/>
        <v/>
      </c>
      <c r="AJ1259" s="31" t="str">
        <f t="shared" si="691"/>
        <v/>
      </c>
      <c r="AK1259" s="22" t="str">
        <f t="shared" si="692"/>
        <v/>
      </c>
      <c r="AL1259" s="22" t="str">
        <f t="shared" si="693"/>
        <v/>
      </c>
      <c r="AM1259" s="22" t="str">
        <f t="shared" si="694"/>
        <v/>
      </c>
      <c r="AN1259" s="22" t="str">
        <f t="shared" si="695"/>
        <v/>
      </c>
      <c r="AO1259" s="22" t="str">
        <f t="shared" si="696"/>
        <v/>
      </c>
      <c r="AP1259" s="22" t="str">
        <f t="shared" si="697"/>
        <v/>
      </c>
      <c r="AQ1259" s="2" t="str">
        <f t="shared" si="698"/>
        <v/>
      </c>
    </row>
    <row r="1260" spans="1:43" x14ac:dyDescent="0.25">
      <c r="A1260" s="26" t="str">
        <f t="shared" si="699"/>
        <v/>
      </c>
      <c r="B1260" t="s">
        <v>2920</v>
      </c>
      <c r="C1260" t="s">
        <v>25</v>
      </c>
      <c r="D1260" t="s">
        <v>37</v>
      </c>
      <c r="E1260" t="s">
        <v>2921</v>
      </c>
      <c r="F1260">
        <v>2026</v>
      </c>
      <c r="G1260" t="s">
        <v>5657</v>
      </c>
      <c r="H1260" s="4">
        <v>46167</v>
      </c>
      <c r="I1260" s="4" t="str">
        <f t="shared" si="665"/>
        <v>Metro Atlantic</v>
      </c>
      <c r="J1260" s="2">
        <f t="shared" si="666"/>
        <v>0.36499999999999999</v>
      </c>
      <c r="K1260" s="2">
        <f t="shared" si="667"/>
        <v>0.48</v>
      </c>
      <c r="L1260" s="2">
        <f t="shared" si="668"/>
        <v>0.56000000000000005</v>
      </c>
      <c r="M1260" s="2">
        <f t="shared" si="669"/>
        <v>1.04</v>
      </c>
      <c r="N1260" s="22" cm="1">
        <f t="array" ref="N1260">IFERROR(INDEX(Stats_Hit_GP,MATCH($B1260,Stats_Hit_Player,0)),"")</f>
        <v>45</v>
      </c>
      <c r="O1260" s="22">
        <f t="shared" si="670"/>
        <v>200</v>
      </c>
      <c r="P1260" s="22">
        <f t="shared" si="671"/>
        <v>159</v>
      </c>
      <c r="Q1260" s="22">
        <f t="shared" si="672"/>
        <v>30</v>
      </c>
      <c r="R1260" s="22">
        <f t="shared" si="673"/>
        <v>58</v>
      </c>
      <c r="S1260" s="22">
        <f t="shared" si="674"/>
        <v>11</v>
      </c>
      <c r="T1260" s="22">
        <f t="shared" si="675"/>
        <v>1</v>
      </c>
      <c r="U1260" s="22">
        <f t="shared" si="676"/>
        <v>6</v>
      </c>
      <c r="V1260" s="22">
        <f t="shared" si="677"/>
        <v>47</v>
      </c>
      <c r="W1260" s="22">
        <f t="shared" si="678"/>
        <v>7</v>
      </c>
      <c r="X1260" s="22">
        <f t="shared" si="679"/>
        <v>31</v>
      </c>
      <c r="Y1260" s="22">
        <f t="shared" si="680"/>
        <v>27</v>
      </c>
      <c r="Z1260" s="22">
        <f t="shared" si="681"/>
        <v>3</v>
      </c>
      <c r="AA1260" s="22">
        <f t="shared" si="682"/>
        <v>1</v>
      </c>
      <c r="AB1260" s="22" t="str">
        <f t="shared" si="683"/>
        <v/>
      </c>
      <c r="AC1260" s="22" t="str">
        <f t="shared" si="684"/>
        <v/>
      </c>
      <c r="AD1260" s="29" t="str">
        <f t="shared" si="685"/>
        <v/>
      </c>
      <c r="AE1260" s="22" t="str">
        <f t="shared" si="686"/>
        <v/>
      </c>
      <c r="AF1260" s="22" t="str">
        <f t="shared" si="687"/>
        <v/>
      </c>
      <c r="AG1260" s="22" t="str">
        <f t="shared" si="688"/>
        <v/>
      </c>
      <c r="AH1260" s="22" t="str">
        <f t="shared" si="689"/>
        <v/>
      </c>
      <c r="AI1260" s="22" t="str">
        <f t="shared" si="690"/>
        <v/>
      </c>
      <c r="AJ1260" s="31" t="str">
        <f t="shared" si="691"/>
        <v/>
      </c>
      <c r="AK1260" s="22" t="str">
        <f t="shared" si="692"/>
        <v/>
      </c>
      <c r="AL1260" s="22" t="str">
        <f t="shared" si="693"/>
        <v/>
      </c>
      <c r="AM1260" s="22" t="str">
        <f t="shared" si="694"/>
        <v/>
      </c>
      <c r="AN1260" s="22" t="str">
        <f t="shared" si="695"/>
        <v/>
      </c>
      <c r="AO1260" s="22" t="str">
        <f t="shared" si="696"/>
        <v/>
      </c>
      <c r="AP1260" s="22" t="str">
        <f t="shared" si="697"/>
        <v/>
      </c>
      <c r="AQ1260" s="2" t="str">
        <f t="shared" si="698"/>
        <v/>
      </c>
    </row>
    <row r="1261" spans="1:43" x14ac:dyDescent="0.25">
      <c r="A1261" s="26" t="str">
        <f t="shared" si="699"/>
        <v/>
      </c>
      <c r="B1261" t="s">
        <v>3630</v>
      </c>
      <c r="C1261" t="s">
        <v>25</v>
      </c>
      <c r="D1261" t="s">
        <v>37</v>
      </c>
      <c r="E1261" t="s">
        <v>3618</v>
      </c>
      <c r="F1261">
        <v>2026</v>
      </c>
      <c r="G1261" t="s">
        <v>5657</v>
      </c>
      <c r="H1261" s="4">
        <v>46167</v>
      </c>
      <c r="I1261" s="4" t="str">
        <f t="shared" si="665"/>
        <v>Northeast</v>
      </c>
      <c r="J1261" s="2">
        <f t="shared" si="666"/>
        <v>0.25</v>
      </c>
      <c r="K1261" s="2">
        <f t="shared" si="667"/>
        <v>0.4</v>
      </c>
      <c r="L1261" s="2">
        <f t="shared" si="668"/>
        <v>0.25</v>
      </c>
      <c r="M1261" s="2">
        <f t="shared" si="669"/>
        <v>0.65</v>
      </c>
      <c r="N1261" s="22" cm="1">
        <f t="array" ref="N1261">IFERROR(INDEX(Stats_Hit_GP,MATCH($B1261,Stats_Hit_Player,0)),"")</f>
        <v>7</v>
      </c>
      <c r="O1261" s="22">
        <f t="shared" si="670"/>
        <v>10</v>
      </c>
      <c r="P1261" s="22">
        <f t="shared" si="671"/>
        <v>8</v>
      </c>
      <c r="Q1261" s="22">
        <f t="shared" si="672"/>
        <v>2</v>
      </c>
      <c r="R1261" s="22">
        <f t="shared" si="673"/>
        <v>2</v>
      </c>
      <c r="S1261" s="22">
        <f t="shared" si="674"/>
        <v>0</v>
      </c>
      <c r="T1261" s="22">
        <f t="shared" si="675"/>
        <v>0</v>
      </c>
      <c r="U1261" s="22">
        <f t="shared" si="676"/>
        <v>0</v>
      </c>
      <c r="V1261" s="22">
        <f t="shared" si="677"/>
        <v>0</v>
      </c>
      <c r="W1261" s="22">
        <f t="shared" si="678"/>
        <v>2</v>
      </c>
      <c r="X1261" s="22">
        <f t="shared" si="679"/>
        <v>0</v>
      </c>
      <c r="Y1261" s="22">
        <f t="shared" si="680"/>
        <v>3</v>
      </c>
      <c r="Z1261" s="22">
        <f t="shared" si="681"/>
        <v>0</v>
      </c>
      <c r="AA1261" s="22">
        <f t="shared" si="682"/>
        <v>0</v>
      </c>
      <c r="AB1261" s="22" t="str">
        <f t="shared" si="683"/>
        <v/>
      </c>
      <c r="AC1261" s="22" t="str">
        <f t="shared" si="684"/>
        <v/>
      </c>
      <c r="AD1261" s="29" t="str">
        <f t="shared" si="685"/>
        <v/>
      </c>
      <c r="AE1261" s="22" t="str">
        <f t="shared" si="686"/>
        <v/>
      </c>
      <c r="AF1261" s="22" t="str">
        <f t="shared" si="687"/>
        <v/>
      </c>
      <c r="AG1261" s="22" t="str">
        <f t="shared" si="688"/>
        <v/>
      </c>
      <c r="AH1261" s="22" t="str">
        <f t="shared" si="689"/>
        <v/>
      </c>
      <c r="AI1261" s="22" t="str">
        <f t="shared" si="690"/>
        <v/>
      </c>
      <c r="AJ1261" s="31" t="str">
        <f t="shared" si="691"/>
        <v/>
      </c>
      <c r="AK1261" s="22" t="str">
        <f t="shared" si="692"/>
        <v/>
      </c>
      <c r="AL1261" s="22" t="str">
        <f t="shared" si="693"/>
        <v/>
      </c>
      <c r="AM1261" s="22" t="str">
        <f t="shared" si="694"/>
        <v/>
      </c>
      <c r="AN1261" s="22" t="str">
        <f t="shared" si="695"/>
        <v/>
      </c>
      <c r="AO1261" s="22" t="str">
        <f t="shared" si="696"/>
        <v/>
      </c>
      <c r="AP1261" s="22" t="str">
        <f t="shared" si="697"/>
        <v/>
      </c>
      <c r="AQ1261" s="2" t="str">
        <f t="shared" si="698"/>
        <v/>
      </c>
    </row>
    <row r="1262" spans="1:43" x14ac:dyDescent="0.25">
      <c r="A1262" s="26" t="str">
        <f t="shared" si="699"/>
        <v/>
      </c>
      <c r="B1262" t="s">
        <v>3625</v>
      </c>
      <c r="C1262" t="s">
        <v>30</v>
      </c>
      <c r="D1262" t="s">
        <v>24</v>
      </c>
      <c r="E1262" t="s">
        <v>3618</v>
      </c>
      <c r="F1262">
        <v>2026</v>
      </c>
      <c r="G1262" t="s">
        <v>5657</v>
      </c>
      <c r="H1262" s="4">
        <v>46167</v>
      </c>
      <c r="I1262" s="4" t="str">
        <f t="shared" si="665"/>
        <v>Northeast</v>
      </c>
      <c r="J1262" s="2">
        <f t="shared" si="666"/>
        <v>0.32900000000000001</v>
      </c>
      <c r="K1262" s="2">
        <f t="shared" si="667"/>
        <v>0.495</v>
      </c>
      <c r="L1262" s="2">
        <f t="shared" si="668"/>
        <v>0.438</v>
      </c>
      <c r="M1262" s="2">
        <f t="shared" si="669"/>
        <v>0.93300000000000005</v>
      </c>
      <c r="N1262" s="22" cm="1">
        <f t="array" ref="N1262">IFERROR(INDEX(Stats_Hit_GP,MATCH($B1262,Stats_Hit_Player,0)),"")</f>
        <v>27</v>
      </c>
      <c r="O1262" s="22">
        <f t="shared" si="670"/>
        <v>101</v>
      </c>
      <c r="P1262" s="22">
        <f t="shared" si="671"/>
        <v>73</v>
      </c>
      <c r="Q1262" s="22">
        <f t="shared" si="672"/>
        <v>18</v>
      </c>
      <c r="R1262" s="22">
        <f t="shared" si="673"/>
        <v>24</v>
      </c>
      <c r="S1262" s="22">
        <f t="shared" si="674"/>
        <v>5</v>
      </c>
      <c r="T1262" s="22">
        <f t="shared" si="675"/>
        <v>0</v>
      </c>
      <c r="U1262" s="22">
        <f t="shared" si="676"/>
        <v>1</v>
      </c>
      <c r="V1262" s="22">
        <f t="shared" si="677"/>
        <v>10</v>
      </c>
      <c r="W1262" s="22">
        <f t="shared" si="678"/>
        <v>11</v>
      </c>
      <c r="X1262" s="22">
        <f t="shared" si="679"/>
        <v>15</v>
      </c>
      <c r="Y1262" s="22">
        <f t="shared" si="680"/>
        <v>15</v>
      </c>
      <c r="Z1262" s="22">
        <f t="shared" si="681"/>
        <v>6</v>
      </c>
      <c r="AA1262" s="22">
        <f t="shared" si="682"/>
        <v>2</v>
      </c>
      <c r="AB1262" s="22" t="str">
        <f t="shared" si="683"/>
        <v/>
      </c>
      <c r="AC1262" s="22" t="str">
        <f t="shared" si="684"/>
        <v/>
      </c>
      <c r="AD1262" s="29" t="str">
        <f t="shared" si="685"/>
        <v/>
      </c>
      <c r="AE1262" s="22" t="str">
        <f t="shared" si="686"/>
        <v/>
      </c>
      <c r="AF1262" s="22" t="str">
        <f t="shared" si="687"/>
        <v/>
      </c>
      <c r="AG1262" s="22" t="str">
        <f t="shared" si="688"/>
        <v/>
      </c>
      <c r="AH1262" s="22" t="str">
        <f t="shared" si="689"/>
        <v/>
      </c>
      <c r="AI1262" s="22" t="str">
        <f t="shared" si="690"/>
        <v/>
      </c>
      <c r="AJ1262" s="31" t="str">
        <f t="shared" si="691"/>
        <v/>
      </c>
      <c r="AK1262" s="22" t="str">
        <f t="shared" si="692"/>
        <v/>
      </c>
      <c r="AL1262" s="22" t="str">
        <f t="shared" si="693"/>
        <v/>
      </c>
      <c r="AM1262" s="22" t="str">
        <f t="shared" si="694"/>
        <v/>
      </c>
      <c r="AN1262" s="22" t="str">
        <f t="shared" si="695"/>
        <v/>
      </c>
      <c r="AO1262" s="22" t="str">
        <f t="shared" si="696"/>
        <v/>
      </c>
      <c r="AP1262" s="22" t="str">
        <f t="shared" si="697"/>
        <v/>
      </c>
      <c r="AQ1262" s="2" t="str">
        <f t="shared" si="698"/>
        <v/>
      </c>
    </row>
    <row r="1263" spans="1:43" x14ac:dyDescent="0.25">
      <c r="A1263" s="26">
        <f t="shared" si="699"/>
        <v>1</v>
      </c>
      <c r="B1263" t="s">
        <v>5886</v>
      </c>
      <c r="C1263" t="s">
        <v>64</v>
      </c>
      <c r="D1263" t="s">
        <v>29</v>
      </c>
      <c r="E1263" t="s">
        <v>1024</v>
      </c>
      <c r="F1263">
        <v>2026</v>
      </c>
      <c r="G1263" t="s">
        <v>5657</v>
      </c>
      <c r="H1263" s="4">
        <v>46167</v>
      </c>
      <c r="I1263" s="4" t="str">
        <f t="shared" si="665"/>
        <v>Atlantic Sun</v>
      </c>
      <c r="J1263" s="2" t="str">
        <f t="shared" si="666"/>
        <v/>
      </c>
      <c r="K1263" s="2" t="str">
        <f t="shared" si="667"/>
        <v/>
      </c>
      <c r="L1263" s="2" t="str">
        <f t="shared" si="668"/>
        <v/>
      </c>
      <c r="M1263" s="2" t="str">
        <f t="shared" si="669"/>
        <v/>
      </c>
      <c r="N1263" s="22" t="str" cm="1">
        <f t="array" ref="N1263">IFERROR(INDEX(Stats_Hit_GP,MATCH($B1263,Stats_Hit_Player,0)),"")</f>
        <v/>
      </c>
      <c r="O1263" s="22" t="str">
        <f t="shared" si="670"/>
        <v/>
      </c>
      <c r="P1263" s="22" t="str">
        <f t="shared" si="671"/>
        <v/>
      </c>
      <c r="Q1263" s="22" t="str">
        <f t="shared" si="672"/>
        <v/>
      </c>
      <c r="R1263" s="22" t="str">
        <f t="shared" si="673"/>
        <v/>
      </c>
      <c r="S1263" s="22" t="str">
        <f t="shared" si="674"/>
        <v/>
      </c>
      <c r="T1263" s="22" t="str">
        <f t="shared" si="675"/>
        <v/>
      </c>
      <c r="U1263" s="22" t="str">
        <f t="shared" si="676"/>
        <v/>
      </c>
      <c r="V1263" s="22" t="str">
        <f t="shared" si="677"/>
        <v/>
      </c>
      <c r="W1263" s="22" t="str">
        <f t="shared" si="678"/>
        <v/>
      </c>
      <c r="X1263" s="22" t="str">
        <f t="shared" si="679"/>
        <v/>
      </c>
      <c r="Y1263" s="22" t="str">
        <f t="shared" si="680"/>
        <v/>
      </c>
      <c r="Z1263" s="22" t="str">
        <f t="shared" si="681"/>
        <v/>
      </c>
      <c r="AA1263" s="22" t="str">
        <f t="shared" si="682"/>
        <v/>
      </c>
      <c r="AB1263" s="22">
        <f t="shared" si="683"/>
        <v>0</v>
      </c>
      <c r="AC1263" s="22">
        <f t="shared" si="684"/>
        <v>0</v>
      </c>
      <c r="AD1263" s="29">
        <f t="shared" si="685"/>
        <v>8.5299999999999994</v>
      </c>
      <c r="AE1263" s="22">
        <f t="shared" si="686"/>
        <v>7</v>
      </c>
      <c r="AF1263" s="22">
        <f t="shared" si="687"/>
        <v>0</v>
      </c>
      <c r="AG1263" s="22">
        <f t="shared" si="688"/>
        <v>0</v>
      </c>
      <c r="AH1263" s="22">
        <f t="shared" si="689"/>
        <v>0</v>
      </c>
      <c r="AI1263" s="22">
        <f t="shared" si="690"/>
        <v>1</v>
      </c>
      <c r="AJ1263" s="31">
        <f t="shared" si="691"/>
        <v>6.1</v>
      </c>
      <c r="AK1263" s="22">
        <f t="shared" si="692"/>
        <v>10</v>
      </c>
      <c r="AL1263" s="22">
        <f t="shared" si="693"/>
        <v>6</v>
      </c>
      <c r="AM1263" s="22">
        <f t="shared" si="694"/>
        <v>6</v>
      </c>
      <c r="AN1263" s="22">
        <f t="shared" si="695"/>
        <v>0</v>
      </c>
      <c r="AO1263" s="22">
        <f t="shared" si="696"/>
        <v>7</v>
      </c>
      <c r="AP1263" s="22">
        <f t="shared" si="697"/>
        <v>1</v>
      </c>
      <c r="AQ1263" s="2">
        <f t="shared" si="698"/>
        <v>0.37</v>
      </c>
    </row>
    <row r="1264" spans="1:43" x14ac:dyDescent="0.25">
      <c r="A1264" s="26">
        <f t="shared" si="699"/>
        <v>1</v>
      </c>
      <c r="B1264" t="s">
        <v>5887</v>
      </c>
      <c r="C1264" t="s">
        <v>64</v>
      </c>
      <c r="D1264" t="s">
        <v>29</v>
      </c>
      <c r="E1264" t="s">
        <v>2078</v>
      </c>
      <c r="F1264">
        <v>2026</v>
      </c>
      <c r="G1264" t="s">
        <v>5657</v>
      </c>
      <c r="H1264" s="4">
        <v>46167</v>
      </c>
      <c r="I1264" s="4" t="str">
        <f t="shared" si="665"/>
        <v>Big West</v>
      </c>
      <c r="J1264" s="2" t="str">
        <f t="shared" si="666"/>
        <v/>
      </c>
      <c r="K1264" s="2" t="str">
        <f t="shared" si="667"/>
        <v/>
      </c>
      <c r="L1264" s="2" t="str">
        <f t="shared" si="668"/>
        <v/>
      </c>
      <c r="M1264" s="2" t="str">
        <f t="shared" si="669"/>
        <v/>
      </c>
      <c r="N1264" s="22" t="str" cm="1">
        <f t="array" ref="N1264">IFERROR(INDEX(Stats_Hit_GP,MATCH($B1264,Stats_Hit_Player,0)),"")</f>
        <v/>
      </c>
      <c r="O1264" s="22" t="str">
        <f t="shared" si="670"/>
        <v/>
      </c>
      <c r="P1264" s="22" t="str">
        <f t="shared" si="671"/>
        <v/>
      </c>
      <c r="Q1264" s="22" t="str">
        <f t="shared" si="672"/>
        <v/>
      </c>
      <c r="R1264" s="22" t="str">
        <f t="shared" si="673"/>
        <v/>
      </c>
      <c r="S1264" s="22" t="str">
        <f t="shared" si="674"/>
        <v/>
      </c>
      <c r="T1264" s="22" t="str">
        <f t="shared" si="675"/>
        <v/>
      </c>
      <c r="U1264" s="22" t="str">
        <f t="shared" si="676"/>
        <v/>
      </c>
      <c r="V1264" s="22" t="str">
        <f t="shared" si="677"/>
        <v/>
      </c>
      <c r="W1264" s="22" t="str">
        <f t="shared" si="678"/>
        <v/>
      </c>
      <c r="X1264" s="22" t="str">
        <f t="shared" si="679"/>
        <v/>
      </c>
      <c r="Y1264" s="22" t="str">
        <f t="shared" si="680"/>
        <v/>
      </c>
      <c r="Z1264" s="22" t="str">
        <f t="shared" si="681"/>
        <v/>
      </c>
      <c r="AA1264" s="22" t="str">
        <f t="shared" si="682"/>
        <v/>
      </c>
      <c r="AB1264" s="22" t="str">
        <f t="shared" si="683"/>
        <v/>
      </c>
      <c r="AC1264" s="22" t="str">
        <f t="shared" si="684"/>
        <v/>
      </c>
      <c r="AD1264" s="29" t="str">
        <f t="shared" si="685"/>
        <v/>
      </c>
      <c r="AE1264" s="22" t="str">
        <f t="shared" si="686"/>
        <v/>
      </c>
      <c r="AF1264" s="22" t="str">
        <f t="shared" si="687"/>
        <v/>
      </c>
      <c r="AG1264" s="22" t="str">
        <f t="shared" si="688"/>
        <v/>
      </c>
      <c r="AH1264" s="22" t="str">
        <f t="shared" si="689"/>
        <v/>
      </c>
      <c r="AI1264" s="22" t="str">
        <f t="shared" si="690"/>
        <v/>
      </c>
      <c r="AJ1264" s="31" t="str">
        <f t="shared" si="691"/>
        <v/>
      </c>
      <c r="AK1264" s="22" t="str">
        <f t="shared" si="692"/>
        <v/>
      </c>
      <c r="AL1264" s="22" t="str">
        <f t="shared" si="693"/>
        <v/>
      </c>
      <c r="AM1264" s="22" t="str">
        <f t="shared" si="694"/>
        <v/>
      </c>
      <c r="AN1264" s="22" t="str">
        <f t="shared" si="695"/>
        <v/>
      </c>
      <c r="AO1264" s="22" t="str">
        <f t="shared" si="696"/>
        <v/>
      </c>
      <c r="AP1264" s="22" t="str">
        <f t="shared" si="697"/>
        <v/>
      </c>
      <c r="AQ1264" s="2" t="str">
        <f t="shared" si="698"/>
        <v/>
      </c>
    </row>
    <row r="1265" spans="1:43" x14ac:dyDescent="0.25">
      <c r="A1265" s="26" t="str">
        <f t="shared" si="699"/>
        <v/>
      </c>
      <c r="B1265" t="s">
        <v>7048</v>
      </c>
      <c r="C1265" t="s">
        <v>64</v>
      </c>
      <c r="D1265" t="s">
        <v>24</v>
      </c>
      <c r="E1265" t="s">
        <v>1821</v>
      </c>
      <c r="F1265">
        <v>2026</v>
      </c>
      <c r="G1265" t="s">
        <v>5657</v>
      </c>
      <c r="H1265" s="4">
        <v>46166</v>
      </c>
      <c r="I1265" s="4" t="str">
        <f t="shared" si="665"/>
        <v>Big Ten</v>
      </c>
      <c r="J1265" s="2" t="str">
        <f t="shared" si="666"/>
        <v/>
      </c>
      <c r="K1265" s="2" t="str">
        <f t="shared" si="667"/>
        <v/>
      </c>
      <c r="L1265" s="2" t="str">
        <f t="shared" si="668"/>
        <v/>
      </c>
      <c r="M1265" s="2" t="str">
        <f t="shared" si="669"/>
        <v/>
      </c>
      <c r="N1265" s="22" t="str" cm="1">
        <f t="array" ref="N1265">IFERROR(INDEX(Stats_Hit_GP,MATCH($B1265,Stats_Hit_Player,0)),"")</f>
        <v/>
      </c>
      <c r="O1265" s="22" t="str">
        <f t="shared" si="670"/>
        <v/>
      </c>
      <c r="P1265" s="22" t="str">
        <f t="shared" si="671"/>
        <v/>
      </c>
      <c r="Q1265" s="22" t="str">
        <f t="shared" si="672"/>
        <v/>
      </c>
      <c r="R1265" s="22" t="str">
        <f t="shared" si="673"/>
        <v/>
      </c>
      <c r="S1265" s="22" t="str">
        <f t="shared" si="674"/>
        <v/>
      </c>
      <c r="T1265" s="22" t="str">
        <f t="shared" si="675"/>
        <v/>
      </c>
      <c r="U1265" s="22" t="str">
        <f t="shared" si="676"/>
        <v/>
      </c>
      <c r="V1265" s="22" t="str">
        <f t="shared" si="677"/>
        <v/>
      </c>
      <c r="W1265" s="22" t="str">
        <f t="shared" si="678"/>
        <v/>
      </c>
      <c r="X1265" s="22" t="str">
        <f t="shared" si="679"/>
        <v/>
      </c>
      <c r="Y1265" s="22" t="str">
        <f t="shared" si="680"/>
        <v/>
      </c>
      <c r="Z1265" s="22" t="str">
        <f t="shared" si="681"/>
        <v/>
      </c>
      <c r="AA1265" s="22" t="str">
        <f t="shared" si="682"/>
        <v/>
      </c>
      <c r="AB1265" s="22">
        <f t="shared" si="683"/>
        <v>1</v>
      </c>
      <c r="AC1265" s="22">
        <f t="shared" si="684"/>
        <v>0</v>
      </c>
      <c r="AD1265" s="29">
        <f t="shared" si="685"/>
        <v>2.16</v>
      </c>
      <c r="AE1265" s="22">
        <f t="shared" si="686"/>
        <v>11</v>
      </c>
      <c r="AF1265" s="22">
        <f t="shared" si="687"/>
        <v>0</v>
      </c>
      <c r="AG1265" s="22">
        <f t="shared" si="688"/>
        <v>0</v>
      </c>
      <c r="AH1265" s="22">
        <f t="shared" si="689"/>
        <v>0</v>
      </c>
      <c r="AI1265" s="22">
        <f t="shared" si="690"/>
        <v>1</v>
      </c>
      <c r="AJ1265" s="31">
        <f t="shared" si="691"/>
        <v>25</v>
      </c>
      <c r="AK1265" s="22">
        <f t="shared" si="692"/>
        <v>17</v>
      </c>
      <c r="AL1265" s="22">
        <f t="shared" si="693"/>
        <v>7</v>
      </c>
      <c r="AM1265" s="22">
        <f t="shared" si="694"/>
        <v>6</v>
      </c>
      <c r="AN1265" s="22">
        <f t="shared" si="695"/>
        <v>10</v>
      </c>
      <c r="AO1265" s="22">
        <f t="shared" si="696"/>
        <v>20</v>
      </c>
      <c r="AP1265" s="22">
        <f t="shared" si="697"/>
        <v>2</v>
      </c>
      <c r="AQ1265" s="2">
        <f t="shared" si="698"/>
        <v>0.193</v>
      </c>
    </row>
    <row r="1266" spans="1:43" x14ac:dyDescent="0.25">
      <c r="A1266" s="26">
        <f t="shared" si="699"/>
        <v>1</v>
      </c>
      <c r="B1266" t="s">
        <v>552</v>
      </c>
      <c r="C1266" t="s">
        <v>25</v>
      </c>
      <c r="D1266" t="s">
        <v>32</v>
      </c>
      <c r="E1266" t="s">
        <v>532</v>
      </c>
      <c r="F1266">
        <v>2026</v>
      </c>
      <c r="G1266" t="s">
        <v>5657</v>
      </c>
      <c r="H1266" s="4">
        <v>46166</v>
      </c>
      <c r="I1266" s="4" t="str">
        <f t="shared" si="665"/>
        <v>ACC</v>
      </c>
      <c r="J1266" s="2">
        <f t="shared" si="666"/>
        <v>0.111</v>
      </c>
      <c r="K1266" s="2">
        <f t="shared" si="667"/>
        <v>0.27300000000000002</v>
      </c>
      <c r="L1266" s="2">
        <f t="shared" si="668"/>
        <v>0.222</v>
      </c>
      <c r="M1266" s="2">
        <f t="shared" si="669"/>
        <v>0.495</v>
      </c>
      <c r="N1266" s="22" cm="1">
        <f t="array" ref="N1266">IFERROR(INDEX(Stats_Hit_GP,MATCH($B1266,Stats_Hit_Player,0)),"")</f>
        <v>3</v>
      </c>
      <c r="O1266" s="22">
        <f t="shared" si="670"/>
        <v>11</v>
      </c>
      <c r="P1266" s="22">
        <f t="shared" si="671"/>
        <v>9</v>
      </c>
      <c r="Q1266" s="22">
        <f t="shared" si="672"/>
        <v>1</v>
      </c>
      <c r="R1266" s="22">
        <f t="shared" si="673"/>
        <v>1</v>
      </c>
      <c r="S1266" s="22">
        <f t="shared" si="674"/>
        <v>1</v>
      </c>
      <c r="T1266" s="22">
        <f t="shared" si="675"/>
        <v>0</v>
      </c>
      <c r="U1266" s="22">
        <f t="shared" si="676"/>
        <v>0</v>
      </c>
      <c r="V1266" s="22">
        <f t="shared" si="677"/>
        <v>0</v>
      </c>
      <c r="W1266" s="22">
        <f t="shared" si="678"/>
        <v>0</v>
      </c>
      <c r="X1266" s="22">
        <f t="shared" si="679"/>
        <v>2</v>
      </c>
      <c r="Y1266" s="22">
        <f t="shared" si="680"/>
        <v>3</v>
      </c>
      <c r="Z1266" s="22">
        <f t="shared" si="681"/>
        <v>0</v>
      </c>
      <c r="AA1266" s="22">
        <f t="shared" si="682"/>
        <v>0</v>
      </c>
      <c r="AB1266" s="22" t="str">
        <f t="shared" si="683"/>
        <v/>
      </c>
      <c r="AC1266" s="22" t="str">
        <f t="shared" si="684"/>
        <v/>
      </c>
      <c r="AD1266" s="29" t="str">
        <f t="shared" si="685"/>
        <v/>
      </c>
      <c r="AE1266" s="22" t="str">
        <f t="shared" si="686"/>
        <v/>
      </c>
      <c r="AF1266" s="22" t="str">
        <f t="shared" si="687"/>
        <v/>
      </c>
      <c r="AG1266" s="22" t="str">
        <f t="shared" si="688"/>
        <v/>
      </c>
      <c r="AH1266" s="22" t="str">
        <f t="shared" si="689"/>
        <v/>
      </c>
      <c r="AI1266" s="22" t="str">
        <f t="shared" si="690"/>
        <v/>
      </c>
      <c r="AJ1266" s="31" t="str">
        <f t="shared" si="691"/>
        <v/>
      </c>
      <c r="AK1266" s="22" t="str">
        <f t="shared" si="692"/>
        <v/>
      </c>
      <c r="AL1266" s="22" t="str">
        <f t="shared" si="693"/>
        <v/>
      </c>
      <c r="AM1266" s="22" t="str">
        <f t="shared" si="694"/>
        <v/>
      </c>
      <c r="AN1266" s="22" t="str">
        <f t="shared" si="695"/>
        <v/>
      </c>
      <c r="AO1266" s="22" t="str">
        <f t="shared" si="696"/>
        <v/>
      </c>
      <c r="AP1266" s="22" t="str">
        <f t="shared" si="697"/>
        <v/>
      </c>
      <c r="AQ1266" s="2" t="str">
        <f t="shared" si="698"/>
        <v/>
      </c>
    </row>
    <row r="1267" spans="1:43" x14ac:dyDescent="0.25">
      <c r="A1267" s="26">
        <f t="shared" si="699"/>
        <v>1</v>
      </c>
      <c r="B1267" t="s">
        <v>1247</v>
      </c>
      <c r="C1267" t="s">
        <v>42</v>
      </c>
      <c r="D1267" t="s">
        <v>29</v>
      </c>
      <c r="E1267" t="s">
        <v>1240</v>
      </c>
      <c r="F1267">
        <v>2026</v>
      </c>
      <c r="G1267" t="s">
        <v>5657</v>
      </c>
      <c r="H1267" s="4">
        <v>46166</v>
      </c>
      <c r="I1267" s="4" t="str">
        <f t="shared" si="665"/>
        <v>Big 12</v>
      </c>
      <c r="J1267" s="2">
        <f t="shared" si="666"/>
        <v>0.28599999999999998</v>
      </c>
      <c r="K1267" s="2">
        <f t="shared" si="667"/>
        <v>0.4</v>
      </c>
      <c r="L1267" s="2">
        <f t="shared" si="668"/>
        <v>0.57099999999999995</v>
      </c>
      <c r="M1267" s="2">
        <f t="shared" si="669"/>
        <v>0.97099999999999997</v>
      </c>
      <c r="N1267" s="22" cm="1">
        <f t="array" ref="N1267">IFERROR(INDEX(Stats_Hit_GP,MATCH($B1267,Stats_Hit_Player,0)),"")</f>
        <v>11</v>
      </c>
      <c r="O1267" s="22">
        <f t="shared" si="670"/>
        <v>35</v>
      </c>
      <c r="P1267" s="22">
        <f t="shared" si="671"/>
        <v>28</v>
      </c>
      <c r="Q1267" s="22">
        <f t="shared" si="672"/>
        <v>6</v>
      </c>
      <c r="R1267" s="22">
        <f t="shared" si="673"/>
        <v>8</v>
      </c>
      <c r="S1267" s="22">
        <f t="shared" si="674"/>
        <v>5</v>
      </c>
      <c r="T1267" s="22">
        <f t="shared" si="675"/>
        <v>0</v>
      </c>
      <c r="U1267" s="22">
        <f t="shared" si="676"/>
        <v>1</v>
      </c>
      <c r="V1267" s="22">
        <f t="shared" si="677"/>
        <v>4</v>
      </c>
      <c r="W1267" s="22">
        <f t="shared" si="678"/>
        <v>0</v>
      </c>
      <c r="X1267" s="22">
        <f t="shared" si="679"/>
        <v>6</v>
      </c>
      <c r="Y1267" s="22">
        <f t="shared" si="680"/>
        <v>12</v>
      </c>
      <c r="Z1267" s="22">
        <f t="shared" si="681"/>
        <v>0</v>
      </c>
      <c r="AA1267" s="22">
        <f t="shared" si="682"/>
        <v>0</v>
      </c>
      <c r="AB1267" s="22" t="str">
        <f t="shared" si="683"/>
        <v/>
      </c>
      <c r="AC1267" s="22" t="str">
        <f t="shared" si="684"/>
        <v/>
      </c>
      <c r="AD1267" s="29" t="str">
        <f t="shared" si="685"/>
        <v/>
      </c>
      <c r="AE1267" s="22" t="str">
        <f t="shared" si="686"/>
        <v/>
      </c>
      <c r="AF1267" s="22" t="str">
        <f t="shared" si="687"/>
        <v/>
      </c>
      <c r="AG1267" s="22" t="str">
        <f t="shared" si="688"/>
        <v/>
      </c>
      <c r="AH1267" s="22" t="str">
        <f t="shared" si="689"/>
        <v/>
      </c>
      <c r="AI1267" s="22" t="str">
        <f t="shared" si="690"/>
        <v/>
      </c>
      <c r="AJ1267" s="31" t="str">
        <f t="shared" si="691"/>
        <v/>
      </c>
      <c r="AK1267" s="22" t="str">
        <f t="shared" si="692"/>
        <v/>
      </c>
      <c r="AL1267" s="22" t="str">
        <f t="shared" si="693"/>
        <v/>
      </c>
      <c r="AM1267" s="22" t="str">
        <f t="shared" si="694"/>
        <v/>
      </c>
      <c r="AN1267" s="22" t="str">
        <f t="shared" si="695"/>
        <v/>
      </c>
      <c r="AO1267" s="22" t="str">
        <f t="shared" si="696"/>
        <v/>
      </c>
      <c r="AP1267" s="22" t="str">
        <f t="shared" si="697"/>
        <v/>
      </c>
      <c r="AQ1267" s="2" t="str">
        <f t="shared" si="698"/>
        <v/>
      </c>
    </row>
    <row r="1268" spans="1:43" x14ac:dyDescent="0.25">
      <c r="A1268" s="26" t="str">
        <f t="shared" si="699"/>
        <v/>
      </c>
      <c r="B1268" t="s">
        <v>6581</v>
      </c>
      <c r="C1268" t="s">
        <v>64</v>
      </c>
      <c r="D1268" t="s">
        <v>37</v>
      </c>
      <c r="E1268" t="s">
        <v>3217</v>
      </c>
      <c r="F1268">
        <v>2026</v>
      </c>
      <c r="G1268" t="s">
        <v>5657</v>
      </c>
      <c r="H1268" s="4">
        <v>46165</v>
      </c>
      <c r="I1268" s="4" t="str">
        <f t="shared" si="665"/>
        <v>Mid-American</v>
      </c>
      <c r="J1268" s="2" t="str">
        <f t="shared" si="666"/>
        <v/>
      </c>
      <c r="K1268" s="2" t="str">
        <f t="shared" si="667"/>
        <v/>
      </c>
      <c r="L1268" s="2" t="str">
        <f t="shared" si="668"/>
        <v/>
      </c>
      <c r="M1268" s="2" t="str">
        <f t="shared" si="669"/>
        <v/>
      </c>
      <c r="N1268" s="22" t="str" cm="1">
        <f t="array" ref="N1268">IFERROR(INDEX(Stats_Hit_GP,MATCH($B1268,Stats_Hit_Player,0)),"")</f>
        <v/>
      </c>
      <c r="O1268" s="22" t="str">
        <f t="shared" si="670"/>
        <v/>
      </c>
      <c r="P1268" s="22" t="str">
        <f t="shared" si="671"/>
        <v/>
      </c>
      <c r="Q1268" s="22" t="str">
        <f t="shared" si="672"/>
        <v/>
      </c>
      <c r="R1268" s="22" t="str">
        <f t="shared" si="673"/>
        <v/>
      </c>
      <c r="S1268" s="22" t="str">
        <f t="shared" si="674"/>
        <v/>
      </c>
      <c r="T1268" s="22" t="str">
        <f t="shared" si="675"/>
        <v/>
      </c>
      <c r="U1268" s="22" t="str">
        <f t="shared" si="676"/>
        <v/>
      </c>
      <c r="V1268" s="22" t="str">
        <f t="shared" si="677"/>
        <v/>
      </c>
      <c r="W1268" s="22" t="str">
        <f t="shared" si="678"/>
        <v/>
      </c>
      <c r="X1268" s="22" t="str">
        <f t="shared" si="679"/>
        <v/>
      </c>
      <c r="Y1268" s="22" t="str">
        <f t="shared" si="680"/>
        <v/>
      </c>
      <c r="Z1268" s="22" t="str">
        <f t="shared" si="681"/>
        <v/>
      </c>
      <c r="AA1268" s="22" t="str">
        <f t="shared" si="682"/>
        <v/>
      </c>
      <c r="AB1268" s="22">
        <f t="shared" si="683"/>
        <v>3</v>
      </c>
      <c r="AC1268" s="22">
        <f t="shared" si="684"/>
        <v>7</v>
      </c>
      <c r="AD1268" s="29">
        <f t="shared" si="685"/>
        <v>5.97</v>
      </c>
      <c r="AE1268" s="22">
        <f t="shared" si="686"/>
        <v>15</v>
      </c>
      <c r="AF1268" s="22">
        <f t="shared" si="687"/>
        <v>10</v>
      </c>
      <c r="AG1268" s="22">
        <f t="shared" si="688"/>
        <v>0</v>
      </c>
      <c r="AH1268" s="22">
        <f t="shared" si="689"/>
        <v>0</v>
      </c>
      <c r="AI1268" s="22">
        <f t="shared" si="690"/>
        <v>0</v>
      </c>
      <c r="AJ1268" s="31">
        <f t="shared" si="691"/>
        <v>60.1</v>
      </c>
      <c r="AK1268" s="22">
        <f t="shared" si="692"/>
        <v>76</v>
      </c>
      <c r="AL1268" s="22">
        <f t="shared" si="693"/>
        <v>45</v>
      </c>
      <c r="AM1268" s="22">
        <f t="shared" si="694"/>
        <v>40</v>
      </c>
      <c r="AN1268" s="22">
        <f t="shared" si="695"/>
        <v>12</v>
      </c>
      <c r="AO1268" s="22">
        <f t="shared" si="696"/>
        <v>42</v>
      </c>
      <c r="AP1268" s="22">
        <f t="shared" si="697"/>
        <v>8</v>
      </c>
      <c r="AQ1268" s="2">
        <f t="shared" si="698"/>
        <v>0.309</v>
      </c>
    </row>
    <row r="1269" spans="1:43" x14ac:dyDescent="0.25">
      <c r="A1269" s="26" t="str">
        <f t="shared" si="699"/>
        <v/>
      </c>
      <c r="B1269" t="s">
        <v>3912</v>
      </c>
      <c r="C1269" t="s">
        <v>40</v>
      </c>
      <c r="D1269" t="s">
        <v>47</v>
      </c>
      <c r="E1269" t="s">
        <v>3909</v>
      </c>
      <c r="F1269">
        <v>2026</v>
      </c>
      <c r="G1269" t="s">
        <v>5657</v>
      </c>
      <c r="H1269" s="4">
        <v>46165</v>
      </c>
      <c r="I1269" s="4" t="str">
        <f t="shared" si="665"/>
        <v>Ohio Valley</v>
      </c>
      <c r="J1269" s="2">
        <f t="shared" si="666"/>
        <v>0.318</v>
      </c>
      <c r="K1269" s="2">
        <f t="shared" si="667"/>
        <v>0.34599999999999997</v>
      </c>
      <c r="L1269" s="2">
        <f t="shared" si="668"/>
        <v>0.57999999999999996</v>
      </c>
      <c r="M1269" s="2">
        <f t="shared" si="669"/>
        <v>0.92500000000000004</v>
      </c>
      <c r="N1269" s="22" cm="1">
        <f t="array" ref="N1269">IFERROR(INDEX(Stats_Hit_GP,MATCH($B1269,Stats_Hit_Player,0)),"")</f>
        <v>48</v>
      </c>
      <c r="O1269" s="22">
        <f t="shared" si="670"/>
        <v>189</v>
      </c>
      <c r="P1269" s="22">
        <f t="shared" si="671"/>
        <v>176</v>
      </c>
      <c r="Q1269" s="22">
        <f t="shared" si="672"/>
        <v>35</v>
      </c>
      <c r="R1269" s="22">
        <f t="shared" si="673"/>
        <v>56</v>
      </c>
      <c r="S1269" s="22">
        <f t="shared" si="674"/>
        <v>8</v>
      </c>
      <c r="T1269" s="22">
        <f t="shared" si="675"/>
        <v>1</v>
      </c>
      <c r="U1269" s="22">
        <f t="shared" si="676"/>
        <v>12</v>
      </c>
      <c r="V1269" s="22">
        <f t="shared" si="677"/>
        <v>47</v>
      </c>
      <c r="W1269" s="22">
        <f t="shared" si="678"/>
        <v>1</v>
      </c>
      <c r="X1269" s="22">
        <f t="shared" si="679"/>
        <v>7</v>
      </c>
      <c r="Y1269" s="22">
        <f t="shared" si="680"/>
        <v>45</v>
      </c>
      <c r="Z1269" s="22">
        <f t="shared" si="681"/>
        <v>9</v>
      </c>
      <c r="AA1269" s="22">
        <f t="shared" si="682"/>
        <v>4</v>
      </c>
      <c r="AB1269" s="22" t="str">
        <f t="shared" si="683"/>
        <v/>
      </c>
      <c r="AC1269" s="22" t="str">
        <f t="shared" si="684"/>
        <v/>
      </c>
      <c r="AD1269" s="29" t="str">
        <f t="shared" si="685"/>
        <v/>
      </c>
      <c r="AE1269" s="22" t="str">
        <f t="shared" si="686"/>
        <v/>
      </c>
      <c r="AF1269" s="22" t="str">
        <f t="shared" si="687"/>
        <v/>
      </c>
      <c r="AG1269" s="22" t="str">
        <f t="shared" si="688"/>
        <v/>
      </c>
      <c r="AH1269" s="22" t="str">
        <f t="shared" si="689"/>
        <v/>
      </c>
      <c r="AI1269" s="22" t="str">
        <f t="shared" si="690"/>
        <v/>
      </c>
      <c r="AJ1269" s="31" t="str">
        <f t="shared" si="691"/>
        <v/>
      </c>
      <c r="AK1269" s="22" t="str">
        <f t="shared" si="692"/>
        <v/>
      </c>
      <c r="AL1269" s="22" t="str">
        <f t="shared" si="693"/>
        <v/>
      </c>
      <c r="AM1269" s="22" t="str">
        <f t="shared" si="694"/>
        <v/>
      </c>
      <c r="AN1269" s="22" t="str">
        <f t="shared" si="695"/>
        <v/>
      </c>
      <c r="AO1269" s="22" t="str">
        <f t="shared" si="696"/>
        <v/>
      </c>
      <c r="AP1269" s="22" t="str">
        <f t="shared" si="697"/>
        <v/>
      </c>
      <c r="AQ1269" s="2" t="str">
        <f t="shared" si="698"/>
        <v/>
      </c>
    </row>
    <row r="1270" spans="1:43" x14ac:dyDescent="0.25">
      <c r="A1270" s="26" t="str">
        <f t="shared" si="699"/>
        <v/>
      </c>
      <c r="B1270" t="s">
        <v>3910</v>
      </c>
      <c r="C1270" t="s">
        <v>35</v>
      </c>
      <c r="D1270" t="s">
        <v>37</v>
      </c>
      <c r="E1270" t="s">
        <v>3909</v>
      </c>
      <c r="F1270">
        <v>2026</v>
      </c>
      <c r="G1270" t="s">
        <v>5657</v>
      </c>
      <c r="H1270" s="4">
        <v>46165</v>
      </c>
      <c r="I1270" s="4" t="str">
        <f t="shared" si="665"/>
        <v>Ohio Valley</v>
      </c>
      <c r="J1270" s="2">
        <f t="shared" si="666"/>
        <v>0.36</v>
      </c>
      <c r="K1270" s="2">
        <f t="shared" si="667"/>
        <v>0.41399999999999998</v>
      </c>
      <c r="L1270" s="2">
        <f t="shared" si="668"/>
        <v>0.68</v>
      </c>
      <c r="M1270" s="2">
        <f t="shared" si="669"/>
        <v>1.0940000000000001</v>
      </c>
      <c r="N1270" s="22" cm="1">
        <f t="array" ref="N1270">IFERROR(INDEX(Stats_Hit_GP,MATCH($B1270,Stats_Hit_Player,0)),"")</f>
        <v>45</v>
      </c>
      <c r="O1270" s="22">
        <f t="shared" si="670"/>
        <v>192</v>
      </c>
      <c r="P1270" s="22">
        <f t="shared" si="671"/>
        <v>175</v>
      </c>
      <c r="Q1270" s="22">
        <f t="shared" si="672"/>
        <v>34</v>
      </c>
      <c r="R1270" s="22">
        <f t="shared" si="673"/>
        <v>63</v>
      </c>
      <c r="S1270" s="22">
        <f t="shared" si="674"/>
        <v>11</v>
      </c>
      <c r="T1270" s="22">
        <f t="shared" si="675"/>
        <v>3</v>
      </c>
      <c r="U1270" s="22">
        <f t="shared" si="676"/>
        <v>13</v>
      </c>
      <c r="V1270" s="22">
        <f t="shared" si="677"/>
        <v>55</v>
      </c>
      <c r="W1270" s="22">
        <f t="shared" si="678"/>
        <v>4</v>
      </c>
      <c r="X1270" s="22">
        <f t="shared" si="679"/>
        <v>12</v>
      </c>
      <c r="Y1270" s="22">
        <f t="shared" si="680"/>
        <v>47</v>
      </c>
      <c r="Z1270" s="22">
        <f t="shared" si="681"/>
        <v>3</v>
      </c>
      <c r="AA1270" s="22">
        <f t="shared" si="682"/>
        <v>1</v>
      </c>
      <c r="AB1270" s="22" t="str">
        <f t="shared" si="683"/>
        <v/>
      </c>
      <c r="AC1270" s="22" t="str">
        <f t="shared" si="684"/>
        <v/>
      </c>
      <c r="AD1270" s="29" t="str">
        <f t="shared" si="685"/>
        <v/>
      </c>
      <c r="AE1270" s="22" t="str">
        <f t="shared" si="686"/>
        <v/>
      </c>
      <c r="AF1270" s="22" t="str">
        <f t="shared" si="687"/>
        <v/>
      </c>
      <c r="AG1270" s="22" t="str">
        <f t="shared" si="688"/>
        <v/>
      </c>
      <c r="AH1270" s="22" t="str">
        <f t="shared" si="689"/>
        <v/>
      </c>
      <c r="AI1270" s="22" t="str">
        <f t="shared" si="690"/>
        <v/>
      </c>
      <c r="AJ1270" s="31" t="str">
        <f t="shared" si="691"/>
        <v/>
      </c>
      <c r="AK1270" s="22" t="str">
        <f t="shared" si="692"/>
        <v/>
      </c>
      <c r="AL1270" s="22" t="str">
        <f t="shared" si="693"/>
        <v/>
      </c>
      <c r="AM1270" s="22" t="str">
        <f t="shared" si="694"/>
        <v/>
      </c>
      <c r="AN1270" s="22" t="str">
        <f t="shared" si="695"/>
        <v/>
      </c>
      <c r="AO1270" s="22" t="str">
        <f t="shared" si="696"/>
        <v/>
      </c>
      <c r="AP1270" s="22" t="str">
        <f t="shared" si="697"/>
        <v/>
      </c>
      <c r="AQ1270" s="2" t="str">
        <f t="shared" si="698"/>
        <v/>
      </c>
    </row>
    <row r="1271" spans="1:43" x14ac:dyDescent="0.25">
      <c r="A1271" s="26" t="str">
        <f t="shared" si="699"/>
        <v/>
      </c>
      <c r="B1271" t="s">
        <v>3908</v>
      </c>
      <c r="C1271" t="s">
        <v>38</v>
      </c>
      <c r="D1271" t="s">
        <v>24</v>
      </c>
      <c r="E1271" t="s">
        <v>3909</v>
      </c>
      <c r="F1271">
        <v>2026</v>
      </c>
      <c r="G1271" t="s">
        <v>5657</v>
      </c>
      <c r="H1271" s="4">
        <v>46165</v>
      </c>
      <c r="I1271" s="4" t="str">
        <f t="shared" si="665"/>
        <v>Ohio Valley</v>
      </c>
      <c r="J1271" s="2">
        <f t="shared" si="666"/>
        <v>0.38700000000000001</v>
      </c>
      <c r="K1271" s="2">
        <f t="shared" si="667"/>
        <v>0.47099999999999997</v>
      </c>
      <c r="L1271" s="2">
        <f t="shared" si="668"/>
        <v>0.622</v>
      </c>
      <c r="M1271" s="2">
        <f t="shared" si="669"/>
        <v>1.093</v>
      </c>
      <c r="N1271" s="22" cm="1">
        <f t="array" ref="N1271">IFERROR(INDEX(Stats_Hit_GP,MATCH($B1271,Stats_Hit_Player,0)),"")</f>
        <v>55</v>
      </c>
      <c r="O1271" s="22">
        <f t="shared" si="670"/>
        <v>255</v>
      </c>
      <c r="P1271" s="22">
        <f t="shared" si="671"/>
        <v>217</v>
      </c>
      <c r="Q1271" s="22">
        <f t="shared" si="672"/>
        <v>59</v>
      </c>
      <c r="R1271" s="22">
        <f t="shared" si="673"/>
        <v>84</v>
      </c>
      <c r="S1271" s="22">
        <f t="shared" si="674"/>
        <v>13</v>
      </c>
      <c r="T1271" s="22">
        <f t="shared" si="675"/>
        <v>1</v>
      </c>
      <c r="U1271" s="22">
        <f t="shared" si="676"/>
        <v>12</v>
      </c>
      <c r="V1271" s="22">
        <f t="shared" si="677"/>
        <v>59</v>
      </c>
      <c r="W1271" s="22">
        <f t="shared" si="678"/>
        <v>4</v>
      </c>
      <c r="X1271" s="22">
        <f t="shared" si="679"/>
        <v>32</v>
      </c>
      <c r="Y1271" s="22">
        <f t="shared" si="680"/>
        <v>43</v>
      </c>
      <c r="Z1271" s="22">
        <f t="shared" si="681"/>
        <v>3</v>
      </c>
      <c r="AA1271" s="22">
        <f t="shared" si="682"/>
        <v>1</v>
      </c>
      <c r="AB1271" s="22" t="str">
        <f t="shared" si="683"/>
        <v/>
      </c>
      <c r="AC1271" s="22" t="str">
        <f t="shared" si="684"/>
        <v/>
      </c>
      <c r="AD1271" s="29" t="str">
        <f t="shared" si="685"/>
        <v/>
      </c>
      <c r="AE1271" s="22" t="str">
        <f t="shared" si="686"/>
        <v/>
      </c>
      <c r="AF1271" s="22" t="str">
        <f t="shared" si="687"/>
        <v/>
      </c>
      <c r="AG1271" s="22" t="str">
        <f t="shared" si="688"/>
        <v/>
      </c>
      <c r="AH1271" s="22" t="str">
        <f t="shared" si="689"/>
        <v/>
      </c>
      <c r="AI1271" s="22" t="str">
        <f t="shared" si="690"/>
        <v/>
      </c>
      <c r="AJ1271" s="31" t="str">
        <f t="shared" si="691"/>
        <v/>
      </c>
      <c r="AK1271" s="22" t="str">
        <f t="shared" si="692"/>
        <v/>
      </c>
      <c r="AL1271" s="22" t="str">
        <f t="shared" si="693"/>
        <v/>
      </c>
      <c r="AM1271" s="22" t="str">
        <f t="shared" si="694"/>
        <v/>
      </c>
      <c r="AN1271" s="22" t="str">
        <f t="shared" si="695"/>
        <v/>
      </c>
      <c r="AO1271" s="22" t="str">
        <f t="shared" si="696"/>
        <v/>
      </c>
      <c r="AP1271" s="22" t="str">
        <f t="shared" si="697"/>
        <v/>
      </c>
      <c r="AQ1271" s="2" t="str">
        <f t="shared" si="698"/>
        <v/>
      </c>
    </row>
    <row r="1272" spans="1:43" x14ac:dyDescent="0.25">
      <c r="A1272" s="26" t="str">
        <f t="shared" si="699"/>
        <v/>
      </c>
      <c r="B1272" t="s">
        <v>3917</v>
      </c>
      <c r="C1272" t="s">
        <v>25</v>
      </c>
      <c r="D1272" t="s">
        <v>24</v>
      </c>
      <c r="E1272" t="s">
        <v>3909</v>
      </c>
      <c r="F1272">
        <v>2026</v>
      </c>
      <c r="G1272" t="s">
        <v>5657</v>
      </c>
      <c r="H1272" s="4">
        <v>46165</v>
      </c>
      <c r="I1272" s="4" t="str">
        <f t="shared" si="665"/>
        <v>Ohio Valley</v>
      </c>
      <c r="J1272" s="2">
        <f t="shared" si="666"/>
        <v>0.26500000000000001</v>
      </c>
      <c r="K1272" s="2">
        <f t="shared" si="667"/>
        <v>0.372</v>
      </c>
      <c r="L1272" s="2">
        <f t="shared" si="668"/>
        <v>0.50800000000000001</v>
      </c>
      <c r="M1272" s="2">
        <f t="shared" si="669"/>
        <v>0.88</v>
      </c>
      <c r="N1272" s="22" cm="1">
        <f t="array" ref="N1272">IFERROR(INDEX(Stats_Hit_GP,MATCH($B1272,Stats_Hit_Player,0)),"")</f>
        <v>50</v>
      </c>
      <c r="O1272" s="22">
        <f t="shared" si="670"/>
        <v>224</v>
      </c>
      <c r="P1272" s="22">
        <f t="shared" si="671"/>
        <v>185</v>
      </c>
      <c r="Q1272" s="22">
        <f t="shared" si="672"/>
        <v>32</v>
      </c>
      <c r="R1272" s="22">
        <f t="shared" si="673"/>
        <v>49</v>
      </c>
      <c r="S1272" s="22">
        <f t="shared" si="674"/>
        <v>9</v>
      </c>
      <c r="T1272" s="22">
        <f t="shared" si="675"/>
        <v>0</v>
      </c>
      <c r="U1272" s="22">
        <f t="shared" si="676"/>
        <v>12</v>
      </c>
      <c r="V1272" s="22">
        <f t="shared" si="677"/>
        <v>41</v>
      </c>
      <c r="W1272" s="22">
        <f t="shared" si="678"/>
        <v>6</v>
      </c>
      <c r="X1272" s="22">
        <f t="shared" si="679"/>
        <v>28</v>
      </c>
      <c r="Y1272" s="22">
        <f t="shared" si="680"/>
        <v>29</v>
      </c>
      <c r="Z1272" s="22">
        <f t="shared" si="681"/>
        <v>4</v>
      </c>
      <c r="AA1272" s="22">
        <f t="shared" si="682"/>
        <v>1</v>
      </c>
      <c r="AB1272" s="22" t="str">
        <f t="shared" si="683"/>
        <v/>
      </c>
      <c r="AC1272" s="22" t="str">
        <f t="shared" si="684"/>
        <v/>
      </c>
      <c r="AD1272" s="29" t="str">
        <f t="shared" si="685"/>
        <v/>
      </c>
      <c r="AE1272" s="22" t="str">
        <f t="shared" si="686"/>
        <v/>
      </c>
      <c r="AF1272" s="22" t="str">
        <f t="shared" si="687"/>
        <v/>
      </c>
      <c r="AG1272" s="22" t="str">
        <f t="shared" si="688"/>
        <v/>
      </c>
      <c r="AH1272" s="22" t="str">
        <f t="shared" si="689"/>
        <v/>
      </c>
      <c r="AI1272" s="22" t="str">
        <f t="shared" si="690"/>
        <v/>
      </c>
      <c r="AJ1272" s="31" t="str">
        <f t="shared" si="691"/>
        <v/>
      </c>
      <c r="AK1272" s="22" t="str">
        <f t="shared" si="692"/>
        <v/>
      </c>
      <c r="AL1272" s="22" t="str">
        <f t="shared" si="693"/>
        <v/>
      </c>
      <c r="AM1272" s="22" t="str">
        <f t="shared" si="694"/>
        <v/>
      </c>
      <c r="AN1272" s="22" t="str">
        <f t="shared" si="695"/>
        <v/>
      </c>
      <c r="AO1272" s="22" t="str">
        <f t="shared" si="696"/>
        <v/>
      </c>
      <c r="AP1272" s="22" t="str">
        <f t="shared" si="697"/>
        <v/>
      </c>
      <c r="AQ1272" s="2" t="str">
        <f t="shared" si="698"/>
        <v/>
      </c>
    </row>
    <row r="1273" spans="1:43" x14ac:dyDescent="0.25">
      <c r="A1273" s="26" t="str">
        <f t="shared" si="699"/>
        <v/>
      </c>
      <c r="B1273" t="s">
        <v>1015</v>
      </c>
      <c r="C1273" t="s">
        <v>42</v>
      </c>
      <c r="D1273" t="s">
        <v>47</v>
      </c>
      <c r="E1273" t="s">
        <v>1002</v>
      </c>
      <c r="F1273">
        <v>2026</v>
      </c>
      <c r="G1273" t="s">
        <v>5657</v>
      </c>
      <c r="H1273" s="4">
        <v>46165</v>
      </c>
      <c r="I1273" s="4" t="str">
        <f t="shared" si="665"/>
        <v>Atlantic Sun</v>
      </c>
      <c r="J1273" s="2">
        <f t="shared" si="666"/>
        <v>0.28599999999999998</v>
      </c>
      <c r="K1273" s="2">
        <f t="shared" si="667"/>
        <v>0.42599999999999999</v>
      </c>
      <c r="L1273" s="2">
        <f t="shared" si="668"/>
        <v>0.34699999999999998</v>
      </c>
      <c r="M1273" s="2">
        <f t="shared" si="669"/>
        <v>0.77300000000000002</v>
      </c>
      <c r="N1273" s="22" cm="1">
        <f t="array" ref="N1273">IFERROR(INDEX(Stats_Hit_GP,MATCH($B1273,Stats_Hit_Player,0)),"")</f>
        <v>19</v>
      </c>
      <c r="O1273" s="22">
        <f t="shared" si="670"/>
        <v>62</v>
      </c>
      <c r="P1273" s="22">
        <f t="shared" si="671"/>
        <v>49</v>
      </c>
      <c r="Q1273" s="22">
        <f t="shared" si="672"/>
        <v>10</v>
      </c>
      <c r="R1273" s="22">
        <f t="shared" si="673"/>
        <v>14</v>
      </c>
      <c r="S1273" s="22">
        <f t="shared" si="674"/>
        <v>3</v>
      </c>
      <c r="T1273" s="22">
        <f t="shared" si="675"/>
        <v>0</v>
      </c>
      <c r="U1273" s="22">
        <f t="shared" si="676"/>
        <v>0</v>
      </c>
      <c r="V1273" s="22">
        <f t="shared" si="677"/>
        <v>3</v>
      </c>
      <c r="W1273" s="22">
        <f t="shared" si="678"/>
        <v>3</v>
      </c>
      <c r="X1273" s="22">
        <f t="shared" si="679"/>
        <v>9</v>
      </c>
      <c r="Y1273" s="22">
        <f t="shared" si="680"/>
        <v>17</v>
      </c>
      <c r="Z1273" s="22">
        <f t="shared" si="681"/>
        <v>1</v>
      </c>
      <c r="AA1273" s="22">
        <f t="shared" si="682"/>
        <v>0</v>
      </c>
      <c r="AB1273" s="22" t="str">
        <f t="shared" si="683"/>
        <v/>
      </c>
      <c r="AC1273" s="22" t="str">
        <f t="shared" si="684"/>
        <v/>
      </c>
      <c r="AD1273" s="29" t="str">
        <f t="shared" si="685"/>
        <v/>
      </c>
      <c r="AE1273" s="22" t="str">
        <f t="shared" si="686"/>
        <v/>
      </c>
      <c r="AF1273" s="22" t="str">
        <f t="shared" si="687"/>
        <v/>
      </c>
      <c r="AG1273" s="22" t="str">
        <f t="shared" si="688"/>
        <v/>
      </c>
      <c r="AH1273" s="22" t="str">
        <f t="shared" si="689"/>
        <v/>
      </c>
      <c r="AI1273" s="22" t="str">
        <f t="shared" si="690"/>
        <v/>
      </c>
      <c r="AJ1273" s="31" t="str">
        <f t="shared" si="691"/>
        <v/>
      </c>
      <c r="AK1273" s="22" t="str">
        <f t="shared" si="692"/>
        <v/>
      </c>
      <c r="AL1273" s="22" t="str">
        <f t="shared" si="693"/>
        <v/>
      </c>
      <c r="AM1273" s="22" t="str">
        <f t="shared" si="694"/>
        <v/>
      </c>
      <c r="AN1273" s="22" t="str">
        <f t="shared" si="695"/>
        <v/>
      </c>
      <c r="AO1273" s="22" t="str">
        <f t="shared" si="696"/>
        <v/>
      </c>
      <c r="AP1273" s="22" t="str">
        <f t="shared" si="697"/>
        <v/>
      </c>
      <c r="AQ1273" s="2" t="str">
        <f t="shared" si="698"/>
        <v/>
      </c>
    </row>
    <row r="1274" spans="1:43" x14ac:dyDescent="0.25">
      <c r="A1274" s="26" t="str">
        <f t="shared" si="699"/>
        <v/>
      </c>
      <c r="B1274" t="s">
        <v>7049</v>
      </c>
      <c r="C1274" t="s">
        <v>5700</v>
      </c>
      <c r="D1274" t="s">
        <v>47</v>
      </c>
      <c r="E1274" t="s">
        <v>1079</v>
      </c>
      <c r="F1274">
        <v>2026</v>
      </c>
      <c r="G1274" t="s">
        <v>5657</v>
      </c>
      <c r="H1274" s="4">
        <v>46165</v>
      </c>
      <c r="I1274" s="4" t="str">
        <f t="shared" si="665"/>
        <v>Atlantic Sun</v>
      </c>
      <c r="J1274" s="2" t="str">
        <f t="shared" si="666"/>
        <v/>
      </c>
      <c r="K1274" s="2" t="str">
        <f t="shared" si="667"/>
        <v/>
      </c>
      <c r="L1274" s="2" t="str">
        <f t="shared" si="668"/>
        <v/>
      </c>
      <c r="M1274" s="2" t="str">
        <f t="shared" si="669"/>
        <v/>
      </c>
      <c r="N1274" s="22" t="str" cm="1">
        <f t="array" ref="N1274">IFERROR(INDEX(Stats_Hit_GP,MATCH($B1274,Stats_Hit_Player,0)),"")</f>
        <v/>
      </c>
      <c r="O1274" s="22" t="str">
        <f t="shared" si="670"/>
        <v/>
      </c>
      <c r="P1274" s="22" t="str">
        <f t="shared" si="671"/>
        <v/>
      </c>
      <c r="Q1274" s="22" t="str">
        <f t="shared" si="672"/>
        <v/>
      </c>
      <c r="R1274" s="22" t="str">
        <f t="shared" si="673"/>
        <v/>
      </c>
      <c r="S1274" s="22" t="str">
        <f t="shared" si="674"/>
        <v/>
      </c>
      <c r="T1274" s="22" t="str">
        <f t="shared" si="675"/>
        <v/>
      </c>
      <c r="U1274" s="22" t="str">
        <f t="shared" si="676"/>
        <v/>
      </c>
      <c r="V1274" s="22" t="str">
        <f t="shared" si="677"/>
        <v/>
      </c>
      <c r="W1274" s="22" t="str">
        <f t="shared" si="678"/>
        <v/>
      </c>
      <c r="X1274" s="22" t="str">
        <f t="shared" si="679"/>
        <v/>
      </c>
      <c r="Y1274" s="22" t="str">
        <f t="shared" si="680"/>
        <v/>
      </c>
      <c r="Z1274" s="22" t="str">
        <f t="shared" si="681"/>
        <v/>
      </c>
      <c r="AA1274" s="22" t="str">
        <f t="shared" si="682"/>
        <v/>
      </c>
      <c r="AB1274" s="22" t="str">
        <f t="shared" si="683"/>
        <v/>
      </c>
      <c r="AC1274" s="22" t="str">
        <f t="shared" si="684"/>
        <v/>
      </c>
      <c r="AD1274" s="29" t="str">
        <f t="shared" si="685"/>
        <v/>
      </c>
      <c r="AE1274" s="22" t="str">
        <f t="shared" si="686"/>
        <v/>
      </c>
      <c r="AF1274" s="22" t="str">
        <f t="shared" si="687"/>
        <v/>
      </c>
      <c r="AG1274" s="22" t="str">
        <f t="shared" si="688"/>
        <v/>
      </c>
      <c r="AH1274" s="22" t="str">
        <f t="shared" si="689"/>
        <v/>
      </c>
      <c r="AI1274" s="22" t="str">
        <f t="shared" si="690"/>
        <v/>
      </c>
      <c r="AJ1274" s="31" t="str">
        <f t="shared" si="691"/>
        <v/>
      </c>
      <c r="AK1274" s="22" t="str">
        <f t="shared" si="692"/>
        <v/>
      </c>
      <c r="AL1274" s="22" t="str">
        <f t="shared" si="693"/>
        <v/>
      </c>
      <c r="AM1274" s="22" t="str">
        <f t="shared" si="694"/>
        <v/>
      </c>
      <c r="AN1274" s="22" t="str">
        <f t="shared" si="695"/>
        <v/>
      </c>
      <c r="AO1274" s="22" t="str">
        <f t="shared" si="696"/>
        <v/>
      </c>
      <c r="AP1274" s="22" t="str">
        <f t="shared" si="697"/>
        <v/>
      </c>
      <c r="AQ1274" s="2" t="str">
        <f t="shared" si="698"/>
        <v/>
      </c>
    </row>
    <row r="1275" spans="1:43" x14ac:dyDescent="0.25">
      <c r="A1275" s="26" t="str">
        <f t="shared" si="699"/>
        <v/>
      </c>
      <c r="B1275" t="s">
        <v>7050</v>
      </c>
      <c r="C1275" t="s">
        <v>64</v>
      </c>
      <c r="D1275" t="s">
        <v>47</v>
      </c>
      <c r="E1275" t="s">
        <v>1079</v>
      </c>
      <c r="F1275">
        <v>2026</v>
      </c>
      <c r="G1275" t="s">
        <v>5657</v>
      </c>
      <c r="H1275" s="4">
        <v>46165</v>
      </c>
      <c r="I1275" s="4" t="str">
        <f t="shared" si="665"/>
        <v>Atlantic Sun</v>
      </c>
      <c r="J1275" s="2" t="str">
        <f t="shared" si="666"/>
        <v/>
      </c>
      <c r="K1275" s="2" t="str">
        <f t="shared" si="667"/>
        <v/>
      </c>
      <c r="L1275" s="2" t="str">
        <f t="shared" si="668"/>
        <v/>
      </c>
      <c r="M1275" s="2" t="str">
        <f t="shared" si="669"/>
        <v/>
      </c>
      <c r="N1275" s="22" t="str" cm="1">
        <f t="array" ref="N1275">IFERROR(INDEX(Stats_Hit_GP,MATCH($B1275,Stats_Hit_Player,0)),"")</f>
        <v/>
      </c>
      <c r="O1275" s="22" t="str">
        <f t="shared" si="670"/>
        <v/>
      </c>
      <c r="P1275" s="22" t="str">
        <f t="shared" si="671"/>
        <v/>
      </c>
      <c r="Q1275" s="22" t="str">
        <f t="shared" si="672"/>
        <v/>
      </c>
      <c r="R1275" s="22" t="str">
        <f t="shared" si="673"/>
        <v/>
      </c>
      <c r="S1275" s="22" t="str">
        <f t="shared" si="674"/>
        <v/>
      </c>
      <c r="T1275" s="22" t="str">
        <f t="shared" si="675"/>
        <v/>
      </c>
      <c r="U1275" s="22" t="str">
        <f t="shared" si="676"/>
        <v/>
      </c>
      <c r="V1275" s="22" t="str">
        <f t="shared" si="677"/>
        <v/>
      </c>
      <c r="W1275" s="22" t="str">
        <f t="shared" si="678"/>
        <v/>
      </c>
      <c r="X1275" s="22" t="str">
        <f t="shared" si="679"/>
        <v/>
      </c>
      <c r="Y1275" s="22" t="str">
        <f t="shared" si="680"/>
        <v/>
      </c>
      <c r="Z1275" s="22" t="str">
        <f t="shared" si="681"/>
        <v/>
      </c>
      <c r="AA1275" s="22" t="str">
        <f t="shared" si="682"/>
        <v/>
      </c>
      <c r="AB1275" s="22">
        <f t="shared" si="683"/>
        <v>0</v>
      </c>
      <c r="AC1275" s="22">
        <f t="shared" si="684"/>
        <v>1</v>
      </c>
      <c r="AD1275" s="29">
        <f t="shared" si="685"/>
        <v>22.24</v>
      </c>
      <c r="AE1275" s="22">
        <f t="shared" si="686"/>
        <v>4</v>
      </c>
      <c r="AF1275" s="22">
        <f t="shared" si="687"/>
        <v>1</v>
      </c>
      <c r="AG1275" s="22">
        <f t="shared" si="688"/>
        <v>0</v>
      </c>
      <c r="AH1275" s="22">
        <f t="shared" si="689"/>
        <v>0</v>
      </c>
      <c r="AI1275" s="22">
        <f t="shared" si="690"/>
        <v>0</v>
      </c>
      <c r="AJ1275" s="31">
        <f t="shared" si="691"/>
        <v>5.2</v>
      </c>
      <c r="AK1275" s="22">
        <f t="shared" si="692"/>
        <v>11</v>
      </c>
      <c r="AL1275" s="22">
        <f t="shared" si="693"/>
        <v>16</v>
      </c>
      <c r="AM1275" s="22">
        <f t="shared" si="694"/>
        <v>14</v>
      </c>
      <c r="AN1275" s="22">
        <f t="shared" si="695"/>
        <v>5</v>
      </c>
      <c r="AO1275" s="22">
        <f t="shared" si="696"/>
        <v>6</v>
      </c>
      <c r="AP1275" s="22">
        <f t="shared" si="697"/>
        <v>6</v>
      </c>
      <c r="AQ1275" s="2">
        <f t="shared" si="698"/>
        <v>0.379</v>
      </c>
    </row>
    <row r="1276" spans="1:43" x14ac:dyDescent="0.25">
      <c r="A1276" s="26" t="str">
        <f t="shared" si="699"/>
        <v/>
      </c>
      <c r="B1276" t="s">
        <v>7051</v>
      </c>
      <c r="C1276" t="s">
        <v>64</v>
      </c>
      <c r="D1276" t="s">
        <v>37</v>
      </c>
      <c r="E1276" t="s">
        <v>2251</v>
      </c>
      <c r="F1276">
        <v>2026</v>
      </c>
      <c r="G1276" t="s">
        <v>5657</v>
      </c>
      <c r="H1276" s="4">
        <v>46165</v>
      </c>
      <c r="I1276" s="4" t="str">
        <f t="shared" si="665"/>
        <v>Conference USA</v>
      </c>
      <c r="J1276" s="2" t="str">
        <f t="shared" si="666"/>
        <v/>
      </c>
      <c r="K1276" s="2" t="str">
        <f t="shared" si="667"/>
        <v/>
      </c>
      <c r="L1276" s="2" t="str">
        <f t="shared" si="668"/>
        <v/>
      </c>
      <c r="M1276" s="2" t="str">
        <f t="shared" si="669"/>
        <v/>
      </c>
      <c r="N1276" s="22" t="str" cm="1">
        <f t="array" ref="N1276">IFERROR(INDEX(Stats_Hit_GP,MATCH($B1276,Stats_Hit_Player,0)),"")</f>
        <v/>
      </c>
      <c r="O1276" s="22" t="str">
        <f t="shared" si="670"/>
        <v/>
      </c>
      <c r="P1276" s="22" t="str">
        <f t="shared" si="671"/>
        <v/>
      </c>
      <c r="Q1276" s="22" t="str">
        <f t="shared" si="672"/>
        <v/>
      </c>
      <c r="R1276" s="22" t="str">
        <f t="shared" si="673"/>
        <v/>
      </c>
      <c r="S1276" s="22" t="str">
        <f t="shared" si="674"/>
        <v/>
      </c>
      <c r="T1276" s="22" t="str">
        <f t="shared" si="675"/>
        <v/>
      </c>
      <c r="U1276" s="22" t="str">
        <f t="shared" si="676"/>
        <v/>
      </c>
      <c r="V1276" s="22" t="str">
        <f t="shared" si="677"/>
        <v/>
      </c>
      <c r="W1276" s="22" t="str">
        <f t="shared" si="678"/>
        <v/>
      </c>
      <c r="X1276" s="22" t="str">
        <f t="shared" si="679"/>
        <v/>
      </c>
      <c r="Y1276" s="22" t="str">
        <f t="shared" si="680"/>
        <v/>
      </c>
      <c r="Z1276" s="22" t="str">
        <f t="shared" si="681"/>
        <v/>
      </c>
      <c r="AA1276" s="22" t="str">
        <f t="shared" si="682"/>
        <v/>
      </c>
      <c r="AB1276" s="22">
        <f t="shared" si="683"/>
        <v>2</v>
      </c>
      <c r="AC1276" s="22">
        <f t="shared" si="684"/>
        <v>3</v>
      </c>
      <c r="AD1276" s="29">
        <f t="shared" si="685"/>
        <v>4.1100000000000003</v>
      </c>
      <c r="AE1276" s="22">
        <f t="shared" si="686"/>
        <v>23</v>
      </c>
      <c r="AF1276" s="22">
        <f t="shared" si="687"/>
        <v>2</v>
      </c>
      <c r="AG1276" s="22">
        <f t="shared" si="688"/>
        <v>0</v>
      </c>
      <c r="AH1276" s="22">
        <f t="shared" si="689"/>
        <v>0</v>
      </c>
      <c r="AI1276" s="22">
        <f t="shared" si="690"/>
        <v>3</v>
      </c>
      <c r="AJ1276" s="31">
        <f t="shared" si="691"/>
        <v>35</v>
      </c>
      <c r="AK1276" s="22">
        <f t="shared" si="692"/>
        <v>33</v>
      </c>
      <c r="AL1276" s="22">
        <f t="shared" si="693"/>
        <v>18</v>
      </c>
      <c r="AM1276" s="22">
        <f t="shared" si="694"/>
        <v>16</v>
      </c>
      <c r="AN1276" s="22">
        <f t="shared" si="695"/>
        <v>16</v>
      </c>
      <c r="AO1276" s="22">
        <f t="shared" si="696"/>
        <v>32</v>
      </c>
      <c r="AP1276" s="22">
        <f t="shared" si="697"/>
        <v>4</v>
      </c>
      <c r="AQ1276" s="2">
        <f t="shared" si="698"/>
        <v>0.254</v>
      </c>
    </row>
    <row r="1277" spans="1:43" x14ac:dyDescent="0.25">
      <c r="A1277" s="26" t="str">
        <f t="shared" si="699"/>
        <v/>
      </c>
      <c r="B1277" t="s">
        <v>5888</v>
      </c>
      <c r="C1277" t="s">
        <v>64</v>
      </c>
      <c r="D1277" t="s">
        <v>37</v>
      </c>
      <c r="E1277" t="s">
        <v>2901</v>
      </c>
      <c r="F1277">
        <v>2026</v>
      </c>
      <c r="G1277" t="s">
        <v>5657</v>
      </c>
      <c r="H1277" s="4">
        <v>46165</v>
      </c>
      <c r="I1277" s="4" t="str">
        <f t="shared" si="665"/>
        <v>Metro Atlantic</v>
      </c>
      <c r="J1277" s="2" t="str">
        <f t="shared" si="666"/>
        <v/>
      </c>
      <c r="K1277" s="2" t="str">
        <f t="shared" si="667"/>
        <v/>
      </c>
      <c r="L1277" s="2" t="str">
        <f t="shared" si="668"/>
        <v/>
      </c>
      <c r="M1277" s="2" t="str">
        <f t="shared" si="669"/>
        <v/>
      </c>
      <c r="N1277" s="22" t="str" cm="1">
        <f t="array" ref="N1277">IFERROR(INDEX(Stats_Hit_GP,MATCH($B1277,Stats_Hit_Player,0)),"")</f>
        <v/>
      </c>
      <c r="O1277" s="22" t="str">
        <f t="shared" si="670"/>
        <v/>
      </c>
      <c r="P1277" s="22" t="str">
        <f t="shared" si="671"/>
        <v/>
      </c>
      <c r="Q1277" s="22" t="str">
        <f t="shared" si="672"/>
        <v/>
      </c>
      <c r="R1277" s="22" t="str">
        <f t="shared" si="673"/>
        <v/>
      </c>
      <c r="S1277" s="22" t="str">
        <f t="shared" si="674"/>
        <v/>
      </c>
      <c r="T1277" s="22" t="str">
        <f t="shared" si="675"/>
        <v/>
      </c>
      <c r="U1277" s="22" t="str">
        <f t="shared" si="676"/>
        <v/>
      </c>
      <c r="V1277" s="22" t="str">
        <f t="shared" si="677"/>
        <v/>
      </c>
      <c r="W1277" s="22" t="str">
        <f t="shared" si="678"/>
        <v/>
      </c>
      <c r="X1277" s="22" t="str">
        <f t="shared" si="679"/>
        <v/>
      </c>
      <c r="Y1277" s="22" t="str">
        <f t="shared" si="680"/>
        <v/>
      </c>
      <c r="Z1277" s="22" t="str">
        <f t="shared" si="681"/>
        <v/>
      </c>
      <c r="AA1277" s="22" t="str">
        <f t="shared" si="682"/>
        <v/>
      </c>
      <c r="AB1277" s="22">
        <f t="shared" si="683"/>
        <v>3</v>
      </c>
      <c r="AC1277" s="22">
        <f t="shared" si="684"/>
        <v>5</v>
      </c>
      <c r="AD1277" s="29">
        <f t="shared" si="685"/>
        <v>7.45</v>
      </c>
      <c r="AE1277" s="22">
        <f t="shared" si="686"/>
        <v>14</v>
      </c>
      <c r="AF1277" s="22">
        <f t="shared" si="687"/>
        <v>12</v>
      </c>
      <c r="AG1277" s="22">
        <f t="shared" si="688"/>
        <v>0</v>
      </c>
      <c r="AH1277" s="22">
        <f t="shared" si="689"/>
        <v>0</v>
      </c>
      <c r="AI1277" s="22">
        <f t="shared" si="690"/>
        <v>0</v>
      </c>
      <c r="AJ1277" s="31">
        <f t="shared" si="691"/>
        <v>54.1</v>
      </c>
      <c r="AK1277" s="22">
        <f t="shared" si="692"/>
        <v>76</v>
      </c>
      <c r="AL1277" s="22">
        <f t="shared" si="693"/>
        <v>51</v>
      </c>
      <c r="AM1277" s="22">
        <f t="shared" si="694"/>
        <v>45</v>
      </c>
      <c r="AN1277" s="22">
        <f t="shared" si="695"/>
        <v>32</v>
      </c>
      <c r="AO1277" s="22">
        <f t="shared" si="696"/>
        <v>42</v>
      </c>
      <c r="AP1277" s="22">
        <f t="shared" si="697"/>
        <v>7</v>
      </c>
      <c r="AQ1277" s="2">
        <f t="shared" si="698"/>
        <v>0.32900000000000001</v>
      </c>
    </row>
    <row r="1278" spans="1:43" x14ac:dyDescent="0.25">
      <c r="A1278" s="26" t="str">
        <f t="shared" si="699"/>
        <v/>
      </c>
      <c r="B1278" t="s">
        <v>2259</v>
      </c>
      <c r="C1278" t="s">
        <v>35</v>
      </c>
      <c r="D1278" t="s">
        <v>37</v>
      </c>
      <c r="E1278" t="s">
        <v>2251</v>
      </c>
      <c r="F1278">
        <v>2026</v>
      </c>
      <c r="G1278" t="s">
        <v>5657</v>
      </c>
      <c r="H1278" s="4">
        <v>46165</v>
      </c>
      <c r="I1278" s="4" t="str">
        <f t="shared" si="665"/>
        <v>Conference USA</v>
      </c>
      <c r="J1278" s="2">
        <f t="shared" si="666"/>
        <v>0.29199999999999998</v>
      </c>
      <c r="K1278" s="2">
        <f t="shared" si="667"/>
        <v>0.36199999999999999</v>
      </c>
      <c r="L1278" s="2">
        <f t="shared" si="668"/>
        <v>0.496</v>
      </c>
      <c r="M1278" s="2">
        <f t="shared" si="669"/>
        <v>0.85799999999999998</v>
      </c>
      <c r="N1278" s="22" cm="1">
        <f t="array" ref="N1278">IFERROR(INDEX(Stats_Hit_GP,MATCH($B1278,Stats_Hit_Player,0)),"")</f>
        <v>39</v>
      </c>
      <c r="O1278" s="22">
        <f t="shared" si="670"/>
        <v>130</v>
      </c>
      <c r="P1278" s="22">
        <f t="shared" si="671"/>
        <v>113</v>
      </c>
      <c r="Q1278" s="22">
        <f t="shared" si="672"/>
        <v>25</v>
      </c>
      <c r="R1278" s="22">
        <f t="shared" si="673"/>
        <v>33</v>
      </c>
      <c r="S1278" s="22">
        <f t="shared" si="674"/>
        <v>6</v>
      </c>
      <c r="T1278" s="22">
        <f t="shared" si="675"/>
        <v>1</v>
      </c>
      <c r="U1278" s="22">
        <f t="shared" si="676"/>
        <v>5</v>
      </c>
      <c r="V1278" s="22">
        <f t="shared" si="677"/>
        <v>16</v>
      </c>
      <c r="W1278" s="22">
        <f t="shared" si="678"/>
        <v>5</v>
      </c>
      <c r="X1278" s="22">
        <f t="shared" si="679"/>
        <v>8</v>
      </c>
      <c r="Y1278" s="22">
        <f t="shared" si="680"/>
        <v>26</v>
      </c>
      <c r="Z1278" s="22">
        <f t="shared" si="681"/>
        <v>7</v>
      </c>
      <c r="AA1278" s="22">
        <f t="shared" si="682"/>
        <v>0</v>
      </c>
      <c r="AB1278" s="22" t="str">
        <f t="shared" si="683"/>
        <v/>
      </c>
      <c r="AC1278" s="22" t="str">
        <f t="shared" si="684"/>
        <v/>
      </c>
      <c r="AD1278" s="29" t="str">
        <f t="shared" si="685"/>
        <v/>
      </c>
      <c r="AE1278" s="22" t="str">
        <f t="shared" si="686"/>
        <v/>
      </c>
      <c r="AF1278" s="22" t="str">
        <f t="shared" si="687"/>
        <v/>
      </c>
      <c r="AG1278" s="22" t="str">
        <f t="shared" si="688"/>
        <v/>
      </c>
      <c r="AH1278" s="22" t="str">
        <f t="shared" si="689"/>
        <v/>
      </c>
      <c r="AI1278" s="22" t="str">
        <f t="shared" si="690"/>
        <v/>
      </c>
      <c r="AJ1278" s="31" t="str">
        <f t="shared" si="691"/>
        <v/>
      </c>
      <c r="AK1278" s="22" t="str">
        <f t="shared" si="692"/>
        <v/>
      </c>
      <c r="AL1278" s="22" t="str">
        <f t="shared" si="693"/>
        <v/>
      </c>
      <c r="AM1278" s="22" t="str">
        <f t="shared" si="694"/>
        <v/>
      </c>
      <c r="AN1278" s="22" t="str">
        <f t="shared" si="695"/>
        <v/>
      </c>
      <c r="AO1278" s="22" t="str">
        <f t="shared" si="696"/>
        <v/>
      </c>
      <c r="AP1278" s="22" t="str">
        <f t="shared" si="697"/>
        <v/>
      </c>
      <c r="AQ1278" s="2" t="str">
        <f t="shared" si="698"/>
        <v/>
      </c>
    </row>
    <row r="1279" spans="1:43" x14ac:dyDescent="0.25">
      <c r="A1279" s="26">
        <f t="shared" si="699"/>
        <v>1</v>
      </c>
      <c r="B1279" t="s">
        <v>5859</v>
      </c>
      <c r="C1279" t="s">
        <v>64</v>
      </c>
      <c r="D1279" t="s">
        <v>29</v>
      </c>
      <c r="E1279" t="s">
        <v>3540</v>
      </c>
      <c r="F1279">
        <v>2026</v>
      </c>
      <c r="G1279" t="s">
        <v>5657</v>
      </c>
      <c r="H1279" s="4">
        <v>46165</v>
      </c>
      <c r="I1279" s="4" t="str">
        <f t="shared" si="665"/>
        <v>Mountain West</v>
      </c>
      <c r="J1279" s="2" t="str">
        <f t="shared" si="666"/>
        <v/>
      </c>
      <c r="K1279" s="2" t="str">
        <f t="shared" si="667"/>
        <v/>
      </c>
      <c r="L1279" s="2" t="str">
        <f t="shared" si="668"/>
        <v/>
      </c>
      <c r="M1279" s="2" t="str">
        <f t="shared" si="669"/>
        <v/>
      </c>
      <c r="N1279" s="22" t="str" cm="1">
        <f t="array" ref="N1279">IFERROR(INDEX(Stats_Hit_GP,MATCH($B1279,Stats_Hit_Player,0)),"")</f>
        <v/>
      </c>
      <c r="O1279" s="22" t="str">
        <f t="shared" si="670"/>
        <v/>
      </c>
      <c r="P1279" s="22" t="str">
        <f t="shared" si="671"/>
        <v/>
      </c>
      <c r="Q1279" s="22" t="str">
        <f t="shared" si="672"/>
        <v/>
      </c>
      <c r="R1279" s="22" t="str">
        <f t="shared" si="673"/>
        <v/>
      </c>
      <c r="S1279" s="22" t="str">
        <f t="shared" si="674"/>
        <v/>
      </c>
      <c r="T1279" s="22" t="str">
        <f t="shared" si="675"/>
        <v/>
      </c>
      <c r="U1279" s="22" t="str">
        <f t="shared" si="676"/>
        <v/>
      </c>
      <c r="V1279" s="22" t="str">
        <f t="shared" si="677"/>
        <v/>
      </c>
      <c r="W1279" s="22" t="str">
        <f t="shared" si="678"/>
        <v/>
      </c>
      <c r="X1279" s="22" t="str">
        <f t="shared" si="679"/>
        <v/>
      </c>
      <c r="Y1279" s="22" t="str">
        <f t="shared" si="680"/>
        <v/>
      </c>
      <c r="Z1279" s="22" t="str">
        <f t="shared" si="681"/>
        <v/>
      </c>
      <c r="AA1279" s="22" t="str">
        <f t="shared" si="682"/>
        <v/>
      </c>
      <c r="AB1279" s="22">
        <f t="shared" si="683"/>
        <v>1</v>
      </c>
      <c r="AC1279" s="22">
        <f t="shared" si="684"/>
        <v>4</v>
      </c>
      <c r="AD1279" s="29">
        <f t="shared" si="685"/>
        <v>6.55</v>
      </c>
      <c r="AE1279" s="22">
        <f t="shared" si="686"/>
        <v>14</v>
      </c>
      <c r="AF1279" s="22">
        <f t="shared" si="687"/>
        <v>10</v>
      </c>
      <c r="AG1279" s="22">
        <f t="shared" si="688"/>
        <v>0</v>
      </c>
      <c r="AH1279" s="22">
        <f t="shared" si="689"/>
        <v>0</v>
      </c>
      <c r="AI1279" s="22">
        <f t="shared" si="690"/>
        <v>0</v>
      </c>
      <c r="AJ1279" s="31">
        <f t="shared" si="691"/>
        <v>45.1</v>
      </c>
      <c r="AK1279" s="22">
        <f t="shared" si="692"/>
        <v>55</v>
      </c>
      <c r="AL1279" s="22">
        <f t="shared" si="693"/>
        <v>35</v>
      </c>
      <c r="AM1279" s="22">
        <f t="shared" si="694"/>
        <v>33</v>
      </c>
      <c r="AN1279" s="22">
        <f t="shared" si="695"/>
        <v>24</v>
      </c>
      <c r="AO1279" s="22">
        <f t="shared" si="696"/>
        <v>31</v>
      </c>
      <c r="AP1279" s="22">
        <f t="shared" si="697"/>
        <v>7</v>
      </c>
      <c r="AQ1279" s="2">
        <f t="shared" si="698"/>
        <v>0.307</v>
      </c>
    </row>
    <row r="1280" spans="1:43" x14ac:dyDescent="0.25">
      <c r="A1280" s="26" t="str">
        <f t="shared" si="699"/>
        <v/>
      </c>
      <c r="B1280" t="s">
        <v>5860</v>
      </c>
      <c r="C1280" t="s">
        <v>64</v>
      </c>
      <c r="D1280" t="s">
        <v>37</v>
      </c>
      <c r="E1280" t="s">
        <v>2901</v>
      </c>
      <c r="F1280">
        <v>2026</v>
      </c>
      <c r="G1280" t="s">
        <v>5657</v>
      </c>
      <c r="H1280" s="4">
        <v>46165</v>
      </c>
      <c r="I1280" s="4" t="str">
        <f t="shared" si="665"/>
        <v>Metro Atlantic</v>
      </c>
      <c r="J1280" s="2" t="str">
        <f t="shared" si="666"/>
        <v/>
      </c>
      <c r="K1280" s="2" t="str">
        <f t="shared" si="667"/>
        <v/>
      </c>
      <c r="L1280" s="2" t="str">
        <f t="shared" si="668"/>
        <v/>
      </c>
      <c r="M1280" s="2" t="str">
        <f t="shared" si="669"/>
        <v/>
      </c>
      <c r="N1280" s="22" t="str" cm="1">
        <f t="array" ref="N1280">IFERROR(INDEX(Stats_Hit_GP,MATCH($B1280,Stats_Hit_Player,0)),"")</f>
        <v/>
      </c>
      <c r="O1280" s="22" t="str">
        <f t="shared" si="670"/>
        <v/>
      </c>
      <c r="P1280" s="22" t="str">
        <f t="shared" si="671"/>
        <v/>
      </c>
      <c r="Q1280" s="22" t="str">
        <f t="shared" si="672"/>
        <v/>
      </c>
      <c r="R1280" s="22" t="str">
        <f t="shared" si="673"/>
        <v/>
      </c>
      <c r="S1280" s="22" t="str">
        <f t="shared" si="674"/>
        <v/>
      </c>
      <c r="T1280" s="22" t="str">
        <f t="shared" si="675"/>
        <v/>
      </c>
      <c r="U1280" s="22" t="str">
        <f t="shared" si="676"/>
        <v/>
      </c>
      <c r="V1280" s="22" t="str">
        <f t="shared" si="677"/>
        <v/>
      </c>
      <c r="W1280" s="22" t="str">
        <f t="shared" si="678"/>
        <v/>
      </c>
      <c r="X1280" s="22" t="str">
        <f t="shared" si="679"/>
        <v/>
      </c>
      <c r="Y1280" s="22" t="str">
        <f t="shared" si="680"/>
        <v/>
      </c>
      <c r="Z1280" s="22" t="str">
        <f t="shared" si="681"/>
        <v/>
      </c>
      <c r="AA1280" s="22" t="str">
        <f t="shared" si="682"/>
        <v/>
      </c>
      <c r="AB1280" s="22">
        <f t="shared" si="683"/>
        <v>1</v>
      </c>
      <c r="AC1280" s="22">
        <f t="shared" si="684"/>
        <v>4</v>
      </c>
      <c r="AD1280" s="29">
        <f t="shared" si="685"/>
        <v>6.7</v>
      </c>
      <c r="AE1280" s="22">
        <f t="shared" si="686"/>
        <v>10</v>
      </c>
      <c r="AF1280" s="22">
        <f t="shared" si="687"/>
        <v>10</v>
      </c>
      <c r="AG1280" s="22">
        <f t="shared" si="688"/>
        <v>0</v>
      </c>
      <c r="AH1280" s="22">
        <f t="shared" si="689"/>
        <v>0</v>
      </c>
      <c r="AI1280" s="22">
        <f t="shared" si="690"/>
        <v>0</v>
      </c>
      <c r="AJ1280" s="31">
        <f t="shared" si="691"/>
        <v>41.2</v>
      </c>
      <c r="AK1280" s="22">
        <f t="shared" si="692"/>
        <v>40</v>
      </c>
      <c r="AL1280" s="22">
        <f t="shared" si="693"/>
        <v>31</v>
      </c>
      <c r="AM1280" s="22">
        <f t="shared" si="694"/>
        <v>31</v>
      </c>
      <c r="AN1280" s="22">
        <f t="shared" si="695"/>
        <v>28</v>
      </c>
      <c r="AO1280" s="22">
        <f t="shared" si="696"/>
        <v>36</v>
      </c>
      <c r="AP1280" s="22">
        <f t="shared" si="697"/>
        <v>6</v>
      </c>
      <c r="AQ1280" s="2">
        <f t="shared" si="698"/>
        <v>0.26</v>
      </c>
    </row>
    <row r="1281" spans="1:43" x14ac:dyDescent="0.25">
      <c r="A1281" s="26" t="str">
        <f t="shared" si="699"/>
        <v/>
      </c>
      <c r="B1281" t="s">
        <v>571</v>
      </c>
      <c r="C1281" t="s">
        <v>35</v>
      </c>
      <c r="D1281" t="s">
        <v>37</v>
      </c>
      <c r="E1281" t="s">
        <v>554</v>
      </c>
      <c r="F1281">
        <v>2026</v>
      </c>
      <c r="G1281" t="s">
        <v>5657</v>
      </c>
      <c r="H1281" s="4">
        <v>46164</v>
      </c>
      <c r="I1281" s="4" t="str">
        <f t="shared" si="665"/>
        <v>America East</v>
      </c>
      <c r="J1281" s="2">
        <f t="shared" si="666"/>
        <v>0</v>
      </c>
      <c r="K1281" s="2">
        <f t="shared" si="667"/>
        <v>0.16700000000000001</v>
      </c>
      <c r="L1281" s="2">
        <f t="shared" si="668"/>
        <v>0</v>
      </c>
      <c r="M1281" s="2">
        <f t="shared" si="669"/>
        <v>0.16700000000000001</v>
      </c>
      <c r="N1281" s="22" cm="1">
        <f t="array" ref="N1281">IFERROR(INDEX(Stats_Hit_GP,MATCH($B1281,Stats_Hit_Player,0)),"")</f>
        <v>5</v>
      </c>
      <c r="O1281" s="22">
        <f t="shared" si="670"/>
        <v>18</v>
      </c>
      <c r="P1281" s="22">
        <f t="shared" si="671"/>
        <v>15</v>
      </c>
      <c r="Q1281" s="22">
        <f t="shared" si="672"/>
        <v>2</v>
      </c>
      <c r="R1281" s="22">
        <f t="shared" si="673"/>
        <v>0</v>
      </c>
      <c r="S1281" s="22">
        <f t="shared" si="674"/>
        <v>0</v>
      </c>
      <c r="T1281" s="22">
        <f t="shared" si="675"/>
        <v>0</v>
      </c>
      <c r="U1281" s="22">
        <f t="shared" si="676"/>
        <v>0</v>
      </c>
      <c r="V1281" s="22">
        <f t="shared" si="677"/>
        <v>0</v>
      </c>
      <c r="W1281" s="22">
        <f t="shared" si="678"/>
        <v>1</v>
      </c>
      <c r="X1281" s="22">
        <f t="shared" si="679"/>
        <v>2</v>
      </c>
      <c r="Y1281" s="22">
        <f t="shared" si="680"/>
        <v>11</v>
      </c>
      <c r="Z1281" s="22">
        <f t="shared" si="681"/>
        <v>0</v>
      </c>
      <c r="AA1281" s="22">
        <f t="shared" si="682"/>
        <v>0</v>
      </c>
      <c r="AB1281" s="22" t="str">
        <f t="shared" si="683"/>
        <v/>
      </c>
      <c r="AC1281" s="22" t="str">
        <f t="shared" si="684"/>
        <v/>
      </c>
      <c r="AD1281" s="29" t="str">
        <f t="shared" si="685"/>
        <v/>
      </c>
      <c r="AE1281" s="22" t="str">
        <f t="shared" si="686"/>
        <v/>
      </c>
      <c r="AF1281" s="22" t="str">
        <f t="shared" si="687"/>
        <v/>
      </c>
      <c r="AG1281" s="22" t="str">
        <f t="shared" si="688"/>
        <v/>
      </c>
      <c r="AH1281" s="22" t="str">
        <f t="shared" si="689"/>
        <v/>
      </c>
      <c r="AI1281" s="22" t="str">
        <f t="shared" si="690"/>
        <v/>
      </c>
      <c r="AJ1281" s="31" t="str">
        <f t="shared" si="691"/>
        <v/>
      </c>
      <c r="AK1281" s="22" t="str">
        <f t="shared" si="692"/>
        <v/>
      </c>
      <c r="AL1281" s="22" t="str">
        <f t="shared" si="693"/>
        <v/>
      </c>
      <c r="AM1281" s="22" t="str">
        <f t="shared" si="694"/>
        <v/>
      </c>
      <c r="AN1281" s="22" t="str">
        <f t="shared" si="695"/>
        <v/>
      </c>
      <c r="AO1281" s="22" t="str">
        <f t="shared" si="696"/>
        <v/>
      </c>
      <c r="AP1281" s="22" t="str">
        <f t="shared" si="697"/>
        <v/>
      </c>
      <c r="AQ1281" s="2" t="str">
        <f t="shared" si="698"/>
        <v/>
      </c>
    </row>
    <row r="1282" spans="1:43" x14ac:dyDescent="0.25">
      <c r="A1282" s="26" t="str">
        <f t="shared" si="699"/>
        <v/>
      </c>
      <c r="B1282" t="s">
        <v>7052</v>
      </c>
      <c r="C1282" t="s">
        <v>64</v>
      </c>
      <c r="D1282" t="s">
        <v>37</v>
      </c>
      <c r="E1282" t="s">
        <v>3168</v>
      </c>
      <c r="F1282">
        <v>2026</v>
      </c>
      <c r="G1282" t="s">
        <v>5657</v>
      </c>
      <c r="H1282" s="4">
        <v>46164</v>
      </c>
      <c r="I1282" s="4" t="str">
        <f t="shared" ref="I1282:I1345" si="700">IFERROR(INDEX(Conferences_Conference,MATCH(E1282,Conferences_Team,0)),"")</f>
        <v>Mid-American</v>
      </c>
      <c r="J1282" s="2" t="str">
        <f t="shared" ref="J1282:J1345" si="701">IFERROR(INDEX(Stats_Hit_AVG,MATCH($B1282,Stats_Hit_Player,0)),"")</f>
        <v/>
      </c>
      <c r="K1282" s="2" t="str">
        <f t="shared" ref="K1282:K1345" si="702">IFERROR(INDEX(Stats_Hit_OBP,MATCH($B1282,Stats_Hit_Player,0)),"")</f>
        <v/>
      </c>
      <c r="L1282" s="2" t="str">
        <f t="shared" ref="L1282:L1345" si="703">IFERROR(INDEX(Stats_Hit_SLG,MATCH($B1282,Stats_Hit_Player,0)),"")</f>
        <v/>
      </c>
      <c r="M1282" s="2" t="str">
        <f t="shared" ref="M1282:M1345" si="704">IFERROR(INDEX(Stats_Hit_OPS,MATCH($B1282,Stats_Hit_Player,0)),"")</f>
        <v/>
      </c>
      <c r="N1282" s="22" t="str" cm="1">
        <f t="array" ref="N1282">IFERROR(INDEX(Stats_Hit_GP,MATCH($B1282,Stats_Hit_Player,0)),"")</f>
        <v/>
      </c>
      <c r="O1282" s="22" t="str">
        <f t="shared" ref="O1282:O1345" si="705">IFERROR(INDEX(Stats_Hit_PA,MATCH($B1282,Stats_Hit_Player,0)),"")</f>
        <v/>
      </c>
      <c r="P1282" s="22" t="str">
        <f t="shared" ref="P1282:P1345" si="706">IFERROR(INDEX(Stats_Hit_AB,MATCH($B1282,Stats_Hit_Player,0)),"")</f>
        <v/>
      </c>
      <c r="Q1282" s="22" t="str">
        <f t="shared" ref="Q1282:Q1345" si="707">IFERROR(INDEX(Stats_Hit_R,MATCH($B1282,Stats_Hit_Player,0)),"")</f>
        <v/>
      </c>
      <c r="R1282" s="22" t="str">
        <f t="shared" ref="R1282:R1345" si="708">IFERROR(INDEX(Stats_Hit_H,MATCH($B1282,Stats_Hit_Player,0)),"")</f>
        <v/>
      </c>
      <c r="S1282" s="22" t="str">
        <f t="shared" ref="S1282:S1345" si="709">IFERROR(INDEX(Stats_Hit_2B,MATCH($B1282,Stats_Hit_Player,0)),"")</f>
        <v/>
      </c>
      <c r="T1282" s="22" t="str">
        <f t="shared" ref="T1282:T1345" si="710">IFERROR(INDEX(Stats_Hit_3B,MATCH($B1282,Stats_Hit_Player,0)),"")</f>
        <v/>
      </c>
      <c r="U1282" s="22" t="str">
        <f t="shared" ref="U1282:U1345" si="711">IFERROR(INDEX(Stats_Hit_HR,MATCH($B1282,Stats_Hit_Player,0)),"")</f>
        <v/>
      </c>
      <c r="V1282" s="22" t="str">
        <f t="shared" ref="V1282:V1345" si="712">IFERROR(INDEX(Stats_Hit_RBI,MATCH($B1282,Stats_Hit_Player,0)),"")</f>
        <v/>
      </c>
      <c r="W1282" s="22" t="str">
        <f t="shared" ref="W1282:W1345" si="713">IFERROR(INDEX(Stats_Hit_HBP,MATCH($B1282,Stats_Hit_Player,0)),"")</f>
        <v/>
      </c>
      <c r="X1282" s="22" t="str">
        <f t="shared" ref="X1282:X1345" si="714">IFERROR(INDEX(Stats_Hit_BB,MATCH($B1282,Stats_Hit_Player,0)),"")</f>
        <v/>
      </c>
      <c r="Y1282" s="22" t="str">
        <f t="shared" ref="Y1282:Y1345" si="715">IFERROR(INDEX(Stats_Hit_K,MATCH($B1282,Stats_Hit_Player,0)),"")</f>
        <v/>
      </c>
      <c r="Z1282" s="22" t="str">
        <f t="shared" ref="Z1282:Z1345" si="716">IFERROR(INDEX(Stats_Hit_SB,MATCH($B1282,Stats_Hit_Player,0)),"")</f>
        <v/>
      </c>
      <c r="AA1282" s="22" t="str">
        <f t="shared" ref="AA1282:AA1345" si="717">IFERROR(INDEX(Stats_Hit_CS,MATCH($B1282,Stats_Hit_Player,0)),"")</f>
        <v/>
      </c>
      <c r="AB1282" s="22" t="str">
        <f t="shared" ref="AB1282:AB1345" si="718">IFERROR(INDEX(Stats_Pitch_Win,MATCH($B1282,Stats_Pitch_Player,0)),"")</f>
        <v/>
      </c>
      <c r="AC1282" s="22" t="str">
        <f t="shared" ref="AC1282:AC1345" si="719">IFERROR(INDEX(Stats_Pitch_Loss,MATCH($B1282,Stats_Pitch_Player,0)),"")</f>
        <v/>
      </c>
      <c r="AD1282" s="29" t="str">
        <f t="shared" ref="AD1282:AD1345" si="720">IFERROR(INDEX(Stats_Pitch_ERA,MATCH($B1282,Stats_Pitch_Player,0)),"")</f>
        <v/>
      </c>
      <c r="AE1282" s="22" t="str">
        <f t="shared" ref="AE1282:AE1345" si="721">IFERROR(INDEX(Stats_Pitch_App,MATCH($B1282,Stats_Pitch_Player,0)),"")</f>
        <v/>
      </c>
      <c r="AF1282" s="22" t="str">
        <f t="shared" ref="AF1282:AF1345" si="722">IFERROR(INDEX(Stats_Pitch_GS,MATCH($B1282,Stats_Pitch_Player,0)),"")</f>
        <v/>
      </c>
      <c r="AG1282" s="22" t="str">
        <f t="shared" ref="AG1282:AG1345" si="723">IFERROR(INDEX(Stats_Pitch_CG,MATCH($B1282,Stats_Pitch_Player,0)),"")</f>
        <v/>
      </c>
      <c r="AH1282" s="22" t="str">
        <f t="shared" ref="AH1282:AH1345" si="724">IFERROR(INDEX(Stats_Pitch_SHO,MATCH($B1282,Stats_Pitch_Player,0)),"")</f>
        <v/>
      </c>
      <c r="AI1282" s="22" t="str">
        <f t="shared" ref="AI1282:AI1345" si="725">IFERROR(INDEX(Stats_Pitch_SV,MATCH($B1282,Stats_Pitch_Player,0)),"")</f>
        <v/>
      </c>
      <c r="AJ1282" s="31" t="str">
        <f t="shared" ref="AJ1282:AJ1345" si="726">IFERROR(INDEX(Stats_Pitch_IP,MATCH($B1282,Stats_Pitch_Player,0)),"")</f>
        <v/>
      </c>
      <c r="AK1282" s="22" t="str">
        <f t="shared" ref="AK1282:AK1345" si="727">IFERROR(INDEX(Stats_Pitch_H,MATCH($B1282,Stats_Pitch_Player,0)),"")</f>
        <v/>
      </c>
      <c r="AL1282" s="22" t="str">
        <f t="shared" ref="AL1282:AL1345" si="728">IFERROR(INDEX(Stats_Pitch_R,MATCH($B1282,Stats_Pitch_Player,0)),"")</f>
        <v/>
      </c>
      <c r="AM1282" s="22" t="str">
        <f t="shared" ref="AM1282:AM1345" si="729">IFERROR(INDEX(Stats_Pitch_ER,MATCH($B1282,Stats_Pitch_Player,0)),"")</f>
        <v/>
      </c>
      <c r="AN1282" s="22" t="str">
        <f t="shared" ref="AN1282:AN1345" si="730">IFERROR(INDEX(Stats_Pitch_BB,MATCH($B1282,Stats_Pitch_Player,0)),"")</f>
        <v/>
      </c>
      <c r="AO1282" s="22" t="str">
        <f t="shared" ref="AO1282:AO1345" si="731">IFERROR(INDEX(Stats_Pitch_K,MATCH($B1282,Stats_Pitch_Player,0)),"")</f>
        <v/>
      </c>
      <c r="AP1282" s="22" t="str">
        <f t="shared" ref="AP1282:AP1345" si="732">IFERROR(INDEX(Stats_Pitch_HBP,MATCH($B1282,Stats_Pitch_Player,0)),"")</f>
        <v/>
      </c>
      <c r="AQ1282" s="2" t="str">
        <f t="shared" ref="AQ1282:AQ1345" si="733">IFERROR(INDEX(Stats_Pitch_BA,MATCH($B1282,Stats_Pitch_Player,0)),"")</f>
        <v/>
      </c>
    </row>
    <row r="1283" spans="1:43" x14ac:dyDescent="0.25">
      <c r="A1283" s="26" t="str">
        <f t="shared" ref="A1283:A1346" si="734">IF(OR(D1283="SR", D1283="GR"), 1, "")</f>
        <v/>
      </c>
      <c r="B1283" t="s">
        <v>205</v>
      </c>
      <c r="C1283" t="s">
        <v>33</v>
      </c>
      <c r="D1283" t="s">
        <v>24</v>
      </c>
      <c r="E1283" t="s">
        <v>198</v>
      </c>
      <c r="F1283">
        <v>2026</v>
      </c>
      <c r="G1283" t="s">
        <v>5657</v>
      </c>
      <c r="H1283" s="4">
        <v>46164</v>
      </c>
      <c r="I1283" s="4" t="str">
        <f t="shared" si="700"/>
        <v>Atlantic 10</v>
      </c>
      <c r="J1283" s="2">
        <f t="shared" si="701"/>
        <v>0.41199999999999998</v>
      </c>
      <c r="K1283" s="2">
        <f t="shared" si="702"/>
        <v>0.5</v>
      </c>
      <c r="L1283" s="2">
        <f t="shared" si="703"/>
        <v>0.70599999999999996</v>
      </c>
      <c r="M1283" s="2">
        <f t="shared" si="704"/>
        <v>1.206</v>
      </c>
      <c r="N1283" s="22" cm="1">
        <f t="array" ref="N1283">IFERROR(INDEX(Stats_Hit_GP,MATCH($B1283,Stats_Hit_Player,0)),"")</f>
        <v>6</v>
      </c>
      <c r="O1283" s="22">
        <f t="shared" si="705"/>
        <v>20</v>
      </c>
      <c r="P1283" s="22">
        <f t="shared" si="706"/>
        <v>17</v>
      </c>
      <c r="Q1283" s="22">
        <f t="shared" si="707"/>
        <v>5</v>
      </c>
      <c r="R1283" s="22">
        <f t="shared" si="708"/>
        <v>7</v>
      </c>
      <c r="S1283" s="22">
        <f t="shared" si="709"/>
        <v>2</v>
      </c>
      <c r="T1283" s="22">
        <f t="shared" si="710"/>
        <v>0</v>
      </c>
      <c r="U1283" s="22">
        <f t="shared" si="711"/>
        <v>1</v>
      </c>
      <c r="V1283" s="22">
        <f t="shared" si="712"/>
        <v>3</v>
      </c>
      <c r="W1283" s="22">
        <f t="shared" si="713"/>
        <v>1</v>
      </c>
      <c r="X1283" s="22">
        <f t="shared" si="714"/>
        <v>2</v>
      </c>
      <c r="Y1283" s="22">
        <f t="shared" si="715"/>
        <v>5</v>
      </c>
      <c r="Z1283" s="22">
        <f t="shared" si="716"/>
        <v>0</v>
      </c>
      <c r="AA1283" s="22">
        <f t="shared" si="717"/>
        <v>0</v>
      </c>
      <c r="AB1283" s="22" t="str">
        <f t="shared" si="718"/>
        <v/>
      </c>
      <c r="AC1283" s="22" t="str">
        <f t="shared" si="719"/>
        <v/>
      </c>
      <c r="AD1283" s="29" t="str">
        <f t="shared" si="720"/>
        <v/>
      </c>
      <c r="AE1283" s="22" t="str">
        <f t="shared" si="721"/>
        <v/>
      </c>
      <c r="AF1283" s="22" t="str">
        <f t="shared" si="722"/>
        <v/>
      </c>
      <c r="AG1283" s="22" t="str">
        <f t="shared" si="723"/>
        <v/>
      </c>
      <c r="AH1283" s="22" t="str">
        <f t="shared" si="724"/>
        <v/>
      </c>
      <c r="AI1283" s="22" t="str">
        <f t="shared" si="725"/>
        <v/>
      </c>
      <c r="AJ1283" s="31" t="str">
        <f t="shared" si="726"/>
        <v/>
      </c>
      <c r="AK1283" s="22" t="str">
        <f t="shared" si="727"/>
        <v/>
      </c>
      <c r="AL1283" s="22" t="str">
        <f t="shared" si="728"/>
        <v/>
      </c>
      <c r="AM1283" s="22" t="str">
        <f t="shared" si="729"/>
        <v/>
      </c>
      <c r="AN1283" s="22" t="str">
        <f t="shared" si="730"/>
        <v/>
      </c>
      <c r="AO1283" s="22" t="str">
        <f t="shared" si="731"/>
        <v/>
      </c>
      <c r="AP1283" s="22" t="str">
        <f t="shared" si="732"/>
        <v/>
      </c>
      <c r="AQ1283" s="2" t="str">
        <f t="shared" si="733"/>
        <v/>
      </c>
    </row>
    <row r="1284" spans="1:43" x14ac:dyDescent="0.25">
      <c r="A1284" s="26" t="str">
        <f t="shared" si="734"/>
        <v/>
      </c>
      <c r="B1284" t="s">
        <v>4055</v>
      </c>
      <c r="C1284" t="s">
        <v>64</v>
      </c>
      <c r="D1284" t="s">
        <v>47</v>
      </c>
      <c r="E1284" t="s">
        <v>4463</v>
      </c>
      <c r="F1284">
        <v>2026</v>
      </c>
      <c r="G1284" t="s">
        <v>5657</v>
      </c>
      <c r="H1284" s="4">
        <v>46164</v>
      </c>
      <c r="I1284" s="4" t="str">
        <f t="shared" si="700"/>
        <v>SoCon</v>
      </c>
      <c r="J1284" s="2">
        <f t="shared" si="701"/>
        <v>0.21299999999999999</v>
      </c>
      <c r="K1284" s="2">
        <f t="shared" si="702"/>
        <v>0.36299999999999999</v>
      </c>
      <c r="L1284" s="2">
        <f t="shared" si="703"/>
        <v>0.27800000000000002</v>
      </c>
      <c r="M1284" s="2">
        <f t="shared" si="704"/>
        <v>0.64100000000000001</v>
      </c>
      <c r="N1284" s="22" cm="1">
        <f t="array" ref="N1284">IFERROR(INDEX(Stats_Hit_GP,MATCH($B1284,Stats_Hit_Player,0)),"")</f>
        <v>39</v>
      </c>
      <c r="O1284" s="22">
        <f t="shared" si="705"/>
        <v>140</v>
      </c>
      <c r="P1284" s="22">
        <f t="shared" si="706"/>
        <v>108</v>
      </c>
      <c r="Q1284" s="22">
        <f t="shared" si="707"/>
        <v>13</v>
      </c>
      <c r="R1284" s="22">
        <f t="shared" si="708"/>
        <v>23</v>
      </c>
      <c r="S1284" s="22">
        <f t="shared" si="709"/>
        <v>4</v>
      </c>
      <c r="T1284" s="22">
        <f t="shared" si="710"/>
        <v>0</v>
      </c>
      <c r="U1284" s="22">
        <f t="shared" si="711"/>
        <v>1</v>
      </c>
      <c r="V1284" s="22">
        <f t="shared" si="712"/>
        <v>17</v>
      </c>
      <c r="W1284" s="22">
        <f t="shared" si="713"/>
        <v>10</v>
      </c>
      <c r="X1284" s="22">
        <f t="shared" si="714"/>
        <v>16</v>
      </c>
      <c r="Y1284" s="22">
        <f t="shared" si="715"/>
        <v>21</v>
      </c>
      <c r="Z1284" s="22">
        <f t="shared" si="716"/>
        <v>4</v>
      </c>
      <c r="AA1284" s="22">
        <f t="shared" si="717"/>
        <v>2</v>
      </c>
      <c r="AB1284" s="22" t="str">
        <f t="shared" si="718"/>
        <v/>
      </c>
      <c r="AC1284" s="22" t="str">
        <f t="shared" si="719"/>
        <v/>
      </c>
      <c r="AD1284" s="29" t="str">
        <f t="shared" si="720"/>
        <v/>
      </c>
      <c r="AE1284" s="22" t="str">
        <f t="shared" si="721"/>
        <v/>
      </c>
      <c r="AF1284" s="22" t="str">
        <f t="shared" si="722"/>
        <v/>
      </c>
      <c r="AG1284" s="22" t="str">
        <f t="shared" si="723"/>
        <v/>
      </c>
      <c r="AH1284" s="22" t="str">
        <f t="shared" si="724"/>
        <v/>
      </c>
      <c r="AI1284" s="22" t="str">
        <f t="shared" si="725"/>
        <v/>
      </c>
      <c r="AJ1284" s="31" t="str">
        <f t="shared" si="726"/>
        <v/>
      </c>
      <c r="AK1284" s="22" t="str">
        <f t="shared" si="727"/>
        <v/>
      </c>
      <c r="AL1284" s="22" t="str">
        <f t="shared" si="728"/>
        <v/>
      </c>
      <c r="AM1284" s="22" t="str">
        <f t="shared" si="729"/>
        <v/>
      </c>
      <c r="AN1284" s="22" t="str">
        <f t="shared" si="730"/>
        <v/>
      </c>
      <c r="AO1284" s="22" t="str">
        <f t="shared" si="731"/>
        <v/>
      </c>
      <c r="AP1284" s="22" t="str">
        <f t="shared" si="732"/>
        <v/>
      </c>
      <c r="AQ1284" s="2" t="str">
        <f t="shared" si="733"/>
        <v/>
      </c>
    </row>
    <row r="1285" spans="1:43" x14ac:dyDescent="0.25">
      <c r="A1285" s="26" t="str">
        <f t="shared" si="734"/>
        <v/>
      </c>
      <c r="B1285" t="s">
        <v>7053</v>
      </c>
      <c r="C1285" t="s">
        <v>64</v>
      </c>
      <c r="D1285" t="s">
        <v>37</v>
      </c>
      <c r="E1285" t="s">
        <v>1928</v>
      </c>
      <c r="F1285">
        <v>2026</v>
      </c>
      <c r="G1285" t="s">
        <v>5657</v>
      </c>
      <c r="H1285" s="4">
        <v>46164</v>
      </c>
      <c r="I1285" s="4" t="str">
        <f t="shared" si="700"/>
        <v>Big Ten</v>
      </c>
      <c r="J1285" s="2" t="str">
        <f t="shared" si="701"/>
        <v/>
      </c>
      <c r="K1285" s="2" t="str">
        <f t="shared" si="702"/>
        <v/>
      </c>
      <c r="L1285" s="2" t="str">
        <f t="shared" si="703"/>
        <v/>
      </c>
      <c r="M1285" s="2" t="str">
        <f t="shared" si="704"/>
        <v/>
      </c>
      <c r="N1285" s="22" t="str" cm="1">
        <f t="array" ref="N1285">IFERROR(INDEX(Stats_Hit_GP,MATCH($B1285,Stats_Hit_Player,0)),"")</f>
        <v/>
      </c>
      <c r="O1285" s="22" t="str">
        <f t="shared" si="705"/>
        <v/>
      </c>
      <c r="P1285" s="22" t="str">
        <f t="shared" si="706"/>
        <v/>
      </c>
      <c r="Q1285" s="22" t="str">
        <f t="shared" si="707"/>
        <v/>
      </c>
      <c r="R1285" s="22" t="str">
        <f t="shared" si="708"/>
        <v/>
      </c>
      <c r="S1285" s="22" t="str">
        <f t="shared" si="709"/>
        <v/>
      </c>
      <c r="T1285" s="22" t="str">
        <f t="shared" si="710"/>
        <v/>
      </c>
      <c r="U1285" s="22" t="str">
        <f t="shared" si="711"/>
        <v/>
      </c>
      <c r="V1285" s="22" t="str">
        <f t="shared" si="712"/>
        <v/>
      </c>
      <c r="W1285" s="22" t="str">
        <f t="shared" si="713"/>
        <v/>
      </c>
      <c r="X1285" s="22" t="str">
        <f t="shared" si="714"/>
        <v/>
      </c>
      <c r="Y1285" s="22" t="str">
        <f t="shared" si="715"/>
        <v/>
      </c>
      <c r="Z1285" s="22" t="str">
        <f t="shared" si="716"/>
        <v/>
      </c>
      <c r="AA1285" s="22" t="str">
        <f t="shared" si="717"/>
        <v/>
      </c>
      <c r="AB1285" s="22">
        <f t="shared" si="718"/>
        <v>1</v>
      </c>
      <c r="AC1285" s="22">
        <f t="shared" si="719"/>
        <v>0</v>
      </c>
      <c r="AD1285" s="29">
        <f t="shared" si="720"/>
        <v>5.49</v>
      </c>
      <c r="AE1285" s="22">
        <f t="shared" si="721"/>
        <v>25</v>
      </c>
      <c r="AF1285" s="22">
        <f t="shared" si="722"/>
        <v>3</v>
      </c>
      <c r="AG1285" s="22">
        <f t="shared" si="723"/>
        <v>0</v>
      </c>
      <c r="AH1285" s="22">
        <f t="shared" si="724"/>
        <v>0</v>
      </c>
      <c r="AI1285" s="22">
        <f t="shared" si="725"/>
        <v>1</v>
      </c>
      <c r="AJ1285" s="31">
        <f t="shared" si="726"/>
        <v>41</v>
      </c>
      <c r="AK1285" s="22">
        <f t="shared" si="727"/>
        <v>38</v>
      </c>
      <c r="AL1285" s="22">
        <f t="shared" si="728"/>
        <v>30</v>
      </c>
      <c r="AM1285" s="22">
        <f t="shared" si="729"/>
        <v>25</v>
      </c>
      <c r="AN1285" s="22">
        <f t="shared" si="730"/>
        <v>21</v>
      </c>
      <c r="AO1285" s="22">
        <f t="shared" si="731"/>
        <v>33</v>
      </c>
      <c r="AP1285" s="22">
        <f t="shared" si="732"/>
        <v>9</v>
      </c>
      <c r="AQ1285" s="2">
        <f t="shared" si="733"/>
        <v>0.23899999999999999</v>
      </c>
    </row>
    <row r="1286" spans="1:43" x14ac:dyDescent="0.25">
      <c r="A1286" s="26" t="str">
        <f t="shared" si="734"/>
        <v/>
      </c>
      <c r="B1286" t="s">
        <v>7054</v>
      </c>
      <c r="C1286" t="s">
        <v>64</v>
      </c>
      <c r="D1286" t="s">
        <v>37</v>
      </c>
      <c r="E1286" t="s">
        <v>4731</v>
      </c>
      <c r="F1286">
        <v>2026</v>
      </c>
      <c r="G1286" t="s">
        <v>5657</v>
      </c>
      <c r="H1286" s="4">
        <v>46164</v>
      </c>
      <c r="I1286" s="4" t="str">
        <f t="shared" si="700"/>
        <v>Southland</v>
      </c>
      <c r="J1286" s="2" t="str">
        <f t="shared" si="701"/>
        <v/>
      </c>
      <c r="K1286" s="2" t="str">
        <f t="shared" si="702"/>
        <v/>
      </c>
      <c r="L1286" s="2" t="str">
        <f t="shared" si="703"/>
        <v/>
      </c>
      <c r="M1286" s="2" t="str">
        <f t="shared" si="704"/>
        <v/>
      </c>
      <c r="N1286" s="22" t="str" cm="1">
        <f t="array" ref="N1286">IFERROR(INDEX(Stats_Hit_GP,MATCH($B1286,Stats_Hit_Player,0)),"")</f>
        <v/>
      </c>
      <c r="O1286" s="22" t="str">
        <f t="shared" si="705"/>
        <v/>
      </c>
      <c r="P1286" s="22" t="str">
        <f t="shared" si="706"/>
        <v/>
      </c>
      <c r="Q1286" s="22" t="str">
        <f t="shared" si="707"/>
        <v/>
      </c>
      <c r="R1286" s="22" t="str">
        <f t="shared" si="708"/>
        <v/>
      </c>
      <c r="S1286" s="22" t="str">
        <f t="shared" si="709"/>
        <v/>
      </c>
      <c r="T1286" s="22" t="str">
        <f t="shared" si="710"/>
        <v/>
      </c>
      <c r="U1286" s="22" t="str">
        <f t="shared" si="711"/>
        <v/>
      </c>
      <c r="V1286" s="22" t="str">
        <f t="shared" si="712"/>
        <v/>
      </c>
      <c r="W1286" s="22" t="str">
        <f t="shared" si="713"/>
        <v/>
      </c>
      <c r="X1286" s="22" t="str">
        <f t="shared" si="714"/>
        <v/>
      </c>
      <c r="Y1286" s="22" t="str">
        <f t="shared" si="715"/>
        <v/>
      </c>
      <c r="Z1286" s="22" t="str">
        <f t="shared" si="716"/>
        <v/>
      </c>
      <c r="AA1286" s="22" t="str">
        <f t="shared" si="717"/>
        <v/>
      </c>
      <c r="AB1286" s="22" t="str">
        <f t="shared" si="718"/>
        <v/>
      </c>
      <c r="AC1286" s="22" t="str">
        <f t="shared" si="719"/>
        <v/>
      </c>
      <c r="AD1286" s="29" t="str">
        <f t="shared" si="720"/>
        <v/>
      </c>
      <c r="AE1286" s="22" t="str">
        <f t="shared" si="721"/>
        <v/>
      </c>
      <c r="AF1286" s="22" t="str">
        <f t="shared" si="722"/>
        <v/>
      </c>
      <c r="AG1286" s="22" t="str">
        <f t="shared" si="723"/>
        <v/>
      </c>
      <c r="AH1286" s="22" t="str">
        <f t="shared" si="724"/>
        <v/>
      </c>
      <c r="AI1286" s="22" t="str">
        <f t="shared" si="725"/>
        <v/>
      </c>
      <c r="AJ1286" s="31" t="str">
        <f t="shared" si="726"/>
        <v/>
      </c>
      <c r="AK1286" s="22" t="str">
        <f t="shared" si="727"/>
        <v/>
      </c>
      <c r="AL1286" s="22" t="str">
        <f t="shared" si="728"/>
        <v/>
      </c>
      <c r="AM1286" s="22" t="str">
        <f t="shared" si="729"/>
        <v/>
      </c>
      <c r="AN1286" s="22" t="str">
        <f t="shared" si="730"/>
        <v/>
      </c>
      <c r="AO1286" s="22" t="str">
        <f t="shared" si="731"/>
        <v/>
      </c>
      <c r="AP1286" s="22" t="str">
        <f t="shared" si="732"/>
        <v/>
      </c>
      <c r="AQ1286" s="2" t="str">
        <f t="shared" si="733"/>
        <v/>
      </c>
    </row>
    <row r="1287" spans="1:43" x14ac:dyDescent="0.25">
      <c r="A1287" s="26" t="str">
        <f t="shared" si="734"/>
        <v/>
      </c>
      <c r="B1287" t="s">
        <v>7055</v>
      </c>
      <c r="C1287" t="s">
        <v>64</v>
      </c>
      <c r="D1287" t="s">
        <v>24</v>
      </c>
      <c r="E1287" t="s">
        <v>5675</v>
      </c>
      <c r="F1287">
        <v>2026</v>
      </c>
      <c r="G1287" t="s">
        <v>5657</v>
      </c>
      <c r="H1287" s="4">
        <v>46164</v>
      </c>
      <c r="I1287" s="4" t="str">
        <f t="shared" si="700"/>
        <v/>
      </c>
      <c r="J1287" s="2" t="str">
        <f t="shared" si="701"/>
        <v/>
      </c>
      <c r="K1287" s="2" t="str">
        <f t="shared" si="702"/>
        <v/>
      </c>
      <c r="L1287" s="2" t="str">
        <f t="shared" si="703"/>
        <v/>
      </c>
      <c r="M1287" s="2" t="str">
        <f t="shared" si="704"/>
        <v/>
      </c>
      <c r="N1287" s="22" t="str" cm="1">
        <f t="array" ref="N1287">IFERROR(INDEX(Stats_Hit_GP,MATCH($B1287,Stats_Hit_Player,0)),"")</f>
        <v/>
      </c>
      <c r="O1287" s="22" t="str">
        <f t="shared" si="705"/>
        <v/>
      </c>
      <c r="P1287" s="22" t="str">
        <f t="shared" si="706"/>
        <v/>
      </c>
      <c r="Q1287" s="22" t="str">
        <f t="shared" si="707"/>
        <v/>
      </c>
      <c r="R1287" s="22" t="str">
        <f t="shared" si="708"/>
        <v/>
      </c>
      <c r="S1287" s="22" t="str">
        <f t="shared" si="709"/>
        <v/>
      </c>
      <c r="T1287" s="22" t="str">
        <f t="shared" si="710"/>
        <v/>
      </c>
      <c r="U1287" s="22" t="str">
        <f t="shared" si="711"/>
        <v/>
      </c>
      <c r="V1287" s="22" t="str">
        <f t="shared" si="712"/>
        <v/>
      </c>
      <c r="W1287" s="22" t="str">
        <f t="shared" si="713"/>
        <v/>
      </c>
      <c r="X1287" s="22" t="str">
        <f t="shared" si="714"/>
        <v/>
      </c>
      <c r="Y1287" s="22" t="str">
        <f t="shared" si="715"/>
        <v/>
      </c>
      <c r="Z1287" s="22" t="str">
        <f t="shared" si="716"/>
        <v/>
      </c>
      <c r="AA1287" s="22" t="str">
        <f t="shared" si="717"/>
        <v/>
      </c>
      <c r="AB1287" s="22">
        <f t="shared" si="718"/>
        <v>3</v>
      </c>
      <c r="AC1287" s="22">
        <f t="shared" si="719"/>
        <v>1</v>
      </c>
      <c r="AD1287" s="29">
        <f t="shared" si="720"/>
        <v>6.75</v>
      </c>
      <c r="AE1287" s="22">
        <f t="shared" si="721"/>
        <v>24</v>
      </c>
      <c r="AF1287" s="22">
        <f t="shared" si="722"/>
        <v>0</v>
      </c>
      <c r="AG1287" s="22">
        <f t="shared" si="723"/>
        <v>0</v>
      </c>
      <c r="AH1287" s="22">
        <f t="shared" si="724"/>
        <v>0</v>
      </c>
      <c r="AI1287" s="22">
        <f t="shared" si="725"/>
        <v>4</v>
      </c>
      <c r="AJ1287" s="31">
        <f t="shared" si="726"/>
        <v>22.2</v>
      </c>
      <c r="AK1287" s="22">
        <f t="shared" si="727"/>
        <v>23</v>
      </c>
      <c r="AL1287" s="22">
        <f t="shared" si="728"/>
        <v>19</v>
      </c>
      <c r="AM1287" s="22">
        <f t="shared" si="729"/>
        <v>17</v>
      </c>
      <c r="AN1287" s="22">
        <f t="shared" si="730"/>
        <v>14</v>
      </c>
      <c r="AO1287" s="22">
        <f t="shared" si="731"/>
        <v>16</v>
      </c>
      <c r="AP1287" s="22">
        <f t="shared" si="732"/>
        <v>5</v>
      </c>
      <c r="AQ1287" s="2">
        <f t="shared" si="733"/>
        <v>0.26100000000000001</v>
      </c>
    </row>
    <row r="1288" spans="1:43" x14ac:dyDescent="0.25">
      <c r="A1288" s="26" t="str">
        <f t="shared" si="734"/>
        <v/>
      </c>
      <c r="B1288" t="s">
        <v>1908</v>
      </c>
      <c r="C1288" t="s">
        <v>38</v>
      </c>
      <c r="D1288" t="s">
        <v>24</v>
      </c>
      <c r="E1288" t="s">
        <v>1890</v>
      </c>
      <c r="F1288">
        <v>2026</v>
      </c>
      <c r="G1288" t="s">
        <v>5657</v>
      </c>
      <c r="H1288" s="4">
        <v>46164</v>
      </c>
      <c r="I1288" s="4" t="str">
        <f t="shared" si="700"/>
        <v>Big Ten</v>
      </c>
      <c r="J1288" s="2">
        <f t="shared" si="701"/>
        <v>0</v>
      </c>
      <c r="K1288" s="2">
        <f t="shared" si="702"/>
        <v>0</v>
      </c>
      <c r="L1288" s="2">
        <f t="shared" si="703"/>
        <v>0</v>
      </c>
      <c r="M1288" s="2">
        <f t="shared" si="704"/>
        <v>0</v>
      </c>
      <c r="N1288" s="22" cm="1">
        <f t="array" ref="N1288">IFERROR(INDEX(Stats_Hit_GP,MATCH($B1288,Stats_Hit_Player,0)),"")</f>
        <v>2</v>
      </c>
      <c r="O1288" s="22">
        <f t="shared" si="705"/>
        <v>2</v>
      </c>
      <c r="P1288" s="22">
        <f t="shared" si="706"/>
        <v>2</v>
      </c>
      <c r="Q1288" s="22">
        <f t="shared" si="707"/>
        <v>0</v>
      </c>
      <c r="R1288" s="22">
        <f t="shared" si="708"/>
        <v>0</v>
      </c>
      <c r="S1288" s="22">
        <f t="shared" si="709"/>
        <v>0</v>
      </c>
      <c r="T1288" s="22">
        <f t="shared" si="710"/>
        <v>0</v>
      </c>
      <c r="U1288" s="22">
        <f t="shared" si="711"/>
        <v>0</v>
      </c>
      <c r="V1288" s="22">
        <f t="shared" si="712"/>
        <v>0</v>
      </c>
      <c r="W1288" s="22">
        <f t="shared" si="713"/>
        <v>0</v>
      </c>
      <c r="X1288" s="22">
        <f t="shared" si="714"/>
        <v>0</v>
      </c>
      <c r="Y1288" s="22">
        <f t="shared" si="715"/>
        <v>1</v>
      </c>
      <c r="Z1288" s="22">
        <f t="shared" si="716"/>
        <v>0</v>
      </c>
      <c r="AA1288" s="22">
        <f t="shared" si="717"/>
        <v>0</v>
      </c>
      <c r="AB1288" s="22" t="str">
        <f t="shared" si="718"/>
        <v/>
      </c>
      <c r="AC1288" s="22" t="str">
        <f t="shared" si="719"/>
        <v/>
      </c>
      <c r="AD1288" s="29" t="str">
        <f t="shared" si="720"/>
        <v/>
      </c>
      <c r="AE1288" s="22" t="str">
        <f t="shared" si="721"/>
        <v/>
      </c>
      <c r="AF1288" s="22" t="str">
        <f t="shared" si="722"/>
        <v/>
      </c>
      <c r="AG1288" s="22" t="str">
        <f t="shared" si="723"/>
        <v/>
      </c>
      <c r="AH1288" s="22" t="str">
        <f t="shared" si="724"/>
        <v/>
      </c>
      <c r="AI1288" s="22" t="str">
        <f t="shared" si="725"/>
        <v/>
      </c>
      <c r="AJ1288" s="31" t="str">
        <f t="shared" si="726"/>
        <v/>
      </c>
      <c r="AK1288" s="22" t="str">
        <f t="shared" si="727"/>
        <v/>
      </c>
      <c r="AL1288" s="22" t="str">
        <f t="shared" si="728"/>
        <v/>
      </c>
      <c r="AM1288" s="22" t="str">
        <f t="shared" si="729"/>
        <v/>
      </c>
      <c r="AN1288" s="22" t="str">
        <f t="shared" si="730"/>
        <v/>
      </c>
      <c r="AO1288" s="22" t="str">
        <f t="shared" si="731"/>
        <v/>
      </c>
      <c r="AP1288" s="22" t="str">
        <f t="shared" si="732"/>
        <v/>
      </c>
      <c r="AQ1288" s="2" t="str">
        <f t="shared" si="733"/>
        <v/>
      </c>
    </row>
    <row r="1289" spans="1:43" x14ac:dyDescent="0.25">
      <c r="A1289" s="26" t="str">
        <f t="shared" si="734"/>
        <v/>
      </c>
      <c r="B1289" t="s">
        <v>550</v>
      </c>
      <c r="C1289" t="s">
        <v>35</v>
      </c>
      <c r="D1289" t="s">
        <v>24</v>
      </c>
      <c r="E1289" t="s">
        <v>532</v>
      </c>
      <c r="F1289">
        <v>2026</v>
      </c>
      <c r="G1289" t="s">
        <v>5657</v>
      </c>
      <c r="H1289" s="4">
        <v>46164</v>
      </c>
      <c r="I1289" s="4" t="str">
        <f t="shared" si="700"/>
        <v>ACC</v>
      </c>
      <c r="J1289" s="2">
        <f t="shared" si="701"/>
        <v>0.17599999999999999</v>
      </c>
      <c r="K1289" s="2">
        <f t="shared" si="702"/>
        <v>0.26300000000000001</v>
      </c>
      <c r="L1289" s="2">
        <f t="shared" si="703"/>
        <v>0.35299999999999998</v>
      </c>
      <c r="M1289" s="2">
        <f t="shared" si="704"/>
        <v>0.61599999999999999</v>
      </c>
      <c r="N1289" s="22" cm="1">
        <f t="array" ref="N1289">IFERROR(INDEX(Stats_Hit_GP,MATCH($B1289,Stats_Hit_Player,0)),"")</f>
        <v>8</v>
      </c>
      <c r="O1289" s="22">
        <f t="shared" si="705"/>
        <v>19</v>
      </c>
      <c r="P1289" s="22">
        <f t="shared" si="706"/>
        <v>17</v>
      </c>
      <c r="Q1289" s="22">
        <f t="shared" si="707"/>
        <v>1</v>
      </c>
      <c r="R1289" s="22">
        <f t="shared" si="708"/>
        <v>3</v>
      </c>
      <c r="S1289" s="22">
        <f t="shared" si="709"/>
        <v>0</v>
      </c>
      <c r="T1289" s="22">
        <f t="shared" si="710"/>
        <v>0</v>
      </c>
      <c r="U1289" s="22">
        <f t="shared" si="711"/>
        <v>1</v>
      </c>
      <c r="V1289" s="22">
        <f t="shared" si="712"/>
        <v>3</v>
      </c>
      <c r="W1289" s="22">
        <f t="shared" si="713"/>
        <v>0</v>
      </c>
      <c r="X1289" s="22">
        <f t="shared" si="714"/>
        <v>2</v>
      </c>
      <c r="Y1289" s="22">
        <f t="shared" si="715"/>
        <v>5</v>
      </c>
      <c r="Z1289" s="22">
        <f t="shared" si="716"/>
        <v>0</v>
      </c>
      <c r="AA1289" s="22">
        <f t="shared" si="717"/>
        <v>0</v>
      </c>
      <c r="AB1289" s="22" t="str">
        <f t="shared" si="718"/>
        <v/>
      </c>
      <c r="AC1289" s="22" t="str">
        <f t="shared" si="719"/>
        <v/>
      </c>
      <c r="AD1289" s="29" t="str">
        <f t="shared" si="720"/>
        <v/>
      </c>
      <c r="AE1289" s="22" t="str">
        <f t="shared" si="721"/>
        <v/>
      </c>
      <c r="AF1289" s="22" t="str">
        <f t="shared" si="722"/>
        <v/>
      </c>
      <c r="AG1289" s="22" t="str">
        <f t="shared" si="723"/>
        <v/>
      </c>
      <c r="AH1289" s="22" t="str">
        <f t="shared" si="724"/>
        <v/>
      </c>
      <c r="AI1289" s="22" t="str">
        <f t="shared" si="725"/>
        <v/>
      </c>
      <c r="AJ1289" s="31" t="str">
        <f t="shared" si="726"/>
        <v/>
      </c>
      <c r="AK1289" s="22" t="str">
        <f t="shared" si="727"/>
        <v/>
      </c>
      <c r="AL1289" s="22" t="str">
        <f t="shared" si="728"/>
        <v/>
      </c>
      <c r="AM1289" s="22" t="str">
        <f t="shared" si="729"/>
        <v/>
      </c>
      <c r="AN1289" s="22" t="str">
        <f t="shared" si="730"/>
        <v/>
      </c>
      <c r="AO1289" s="22" t="str">
        <f t="shared" si="731"/>
        <v/>
      </c>
      <c r="AP1289" s="22" t="str">
        <f t="shared" si="732"/>
        <v/>
      </c>
      <c r="AQ1289" s="2" t="str">
        <f t="shared" si="733"/>
        <v/>
      </c>
    </row>
    <row r="1290" spans="1:43" x14ac:dyDescent="0.25">
      <c r="A1290" s="26" t="str">
        <f t="shared" si="734"/>
        <v/>
      </c>
      <c r="B1290" t="s">
        <v>5053</v>
      </c>
      <c r="C1290" t="s">
        <v>25</v>
      </c>
      <c r="D1290" t="s">
        <v>47</v>
      </c>
      <c r="E1290" t="s">
        <v>5051</v>
      </c>
      <c r="F1290">
        <v>2026</v>
      </c>
      <c r="G1290" t="s">
        <v>5657</v>
      </c>
      <c r="H1290" s="4">
        <v>46164</v>
      </c>
      <c r="I1290" s="4" t="str">
        <f t="shared" si="700"/>
        <v>Sun Belt</v>
      </c>
      <c r="J1290" s="2" t="str">
        <f t="shared" si="701"/>
        <v/>
      </c>
      <c r="K1290" s="2" t="str">
        <f t="shared" si="702"/>
        <v/>
      </c>
      <c r="L1290" s="2" t="str">
        <f t="shared" si="703"/>
        <v/>
      </c>
      <c r="M1290" s="2" t="str">
        <f t="shared" si="704"/>
        <v/>
      </c>
      <c r="N1290" s="22" t="str" cm="1">
        <f t="array" ref="N1290">IFERROR(INDEX(Stats_Hit_GP,MATCH($B1290,Stats_Hit_Player,0)),"")</f>
        <v/>
      </c>
      <c r="O1290" s="22" t="str">
        <f t="shared" si="705"/>
        <v/>
      </c>
      <c r="P1290" s="22" t="str">
        <f t="shared" si="706"/>
        <v/>
      </c>
      <c r="Q1290" s="22" t="str">
        <f t="shared" si="707"/>
        <v/>
      </c>
      <c r="R1290" s="22" t="str">
        <f t="shared" si="708"/>
        <v/>
      </c>
      <c r="S1290" s="22" t="str">
        <f t="shared" si="709"/>
        <v/>
      </c>
      <c r="T1290" s="22" t="str">
        <f t="shared" si="710"/>
        <v/>
      </c>
      <c r="U1290" s="22" t="str">
        <f t="shared" si="711"/>
        <v/>
      </c>
      <c r="V1290" s="22" t="str">
        <f t="shared" si="712"/>
        <v/>
      </c>
      <c r="W1290" s="22" t="str">
        <f t="shared" si="713"/>
        <v/>
      </c>
      <c r="X1290" s="22" t="str">
        <f t="shared" si="714"/>
        <v/>
      </c>
      <c r="Y1290" s="22" t="str">
        <f t="shared" si="715"/>
        <v/>
      </c>
      <c r="Z1290" s="22" t="str">
        <f t="shared" si="716"/>
        <v/>
      </c>
      <c r="AA1290" s="22" t="str">
        <f t="shared" si="717"/>
        <v/>
      </c>
      <c r="AB1290" s="22" t="str">
        <f t="shared" si="718"/>
        <v/>
      </c>
      <c r="AC1290" s="22" t="str">
        <f t="shared" si="719"/>
        <v/>
      </c>
      <c r="AD1290" s="29" t="str">
        <f t="shared" si="720"/>
        <v/>
      </c>
      <c r="AE1290" s="22" t="str">
        <f t="shared" si="721"/>
        <v/>
      </c>
      <c r="AF1290" s="22" t="str">
        <f t="shared" si="722"/>
        <v/>
      </c>
      <c r="AG1290" s="22" t="str">
        <f t="shared" si="723"/>
        <v/>
      </c>
      <c r="AH1290" s="22" t="str">
        <f t="shared" si="724"/>
        <v/>
      </c>
      <c r="AI1290" s="22" t="str">
        <f t="shared" si="725"/>
        <v/>
      </c>
      <c r="AJ1290" s="31" t="str">
        <f t="shared" si="726"/>
        <v/>
      </c>
      <c r="AK1290" s="22" t="str">
        <f t="shared" si="727"/>
        <v/>
      </c>
      <c r="AL1290" s="22" t="str">
        <f t="shared" si="728"/>
        <v/>
      </c>
      <c r="AM1290" s="22" t="str">
        <f t="shared" si="729"/>
        <v/>
      </c>
      <c r="AN1290" s="22" t="str">
        <f t="shared" si="730"/>
        <v/>
      </c>
      <c r="AO1290" s="22" t="str">
        <f t="shared" si="731"/>
        <v/>
      </c>
      <c r="AP1290" s="22" t="str">
        <f t="shared" si="732"/>
        <v/>
      </c>
      <c r="AQ1290" s="2" t="str">
        <f t="shared" si="733"/>
        <v/>
      </c>
    </row>
    <row r="1291" spans="1:43" x14ac:dyDescent="0.25">
      <c r="A1291" s="26" t="str">
        <f t="shared" si="734"/>
        <v/>
      </c>
      <c r="B1291" t="s">
        <v>5074</v>
      </c>
      <c r="C1291" t="s">
        <v>27</v>
      </c>
      <c r="D1291" t="s">
        <v>47</v>
      </c>
      <c r="E1291" t="s">
        <v>5057</v>
      </c>
      <c r="F1291">
        <v>2026</v>
      </c>
      <c r="G1291" t="s">
        <v>5657</v>
      </c>
      <c r="H1291" s="4">
        <v>46164</v>
      </c>
      <c r="I1291" s="4" t="str">
        <f t="shared" si="700"/>
        <v>Sun Belt</v>
      </c>
      <c r="J1291" s="2">
        <f t="shared" si="701"/>
        <v>0</v>
      </c>
      <c r="K1291" s="2">
        <f t="shared" si="702"/>
        <v>0.33300000000000002</v>
      </c>
      <c r="L1291" s="2">
        <f t="shared" si="703"/>
        <v>0</v>
      </c>
      <c r="M1291" s="2">
        <f t="shared" si="704"/>
        <v>0.33300000000000002</v>
      </c>
      <c r="N1291" s="22" cm="1">
        <f t="array" ref="N1291">IFERROR(INDEX(Stats_Hit_GP,MATCH($B1291,Stats_Hit_Player,0)),"")</f>
        <v>5</v>
      </c>
      <c r="O1291" s="22">
        <f t="shared" si="705"/>
        <v>7</v>
      </c>
      <c r="P1291" s="22">
        <f t="shared" si="706"/>
        <v>4</v>
      </c>
      <c r="Q1291" s="22">
        <f t="shared" si="707"/>
        <v>0</v>
      </c>
      <c r="R1291" s="22">
        <f t="shared" si="708"/>
        <v>0</v>
      </c>
      <c r="S1291" s="22">
        <f t="shared" si="709"/>
        <v>0</v>
      </c>
      <c r="T1291" s="22">
        <f t="shared" si="710"/>
        <v>0</v>
      </c>
      <c r="U1291" s="22">
        <f t="shared" si="711"/>
        <v>0</v>
      </c>
      <c r="V1291" s="22">
        <f t="shared" si="712"/>
        <v>1</v>
      </c>
      <c r="W1291" s="22">
        <f t="shared" si="713"/>
        <v>1</v>
      </c>
      <c r="X1291" s="22">
        <f t="shared" si="714"/>
        <v>1</v>
      </c>
      <c r="Y1291" s="22">
        <f t="shared" si="715"/>
        <v>3</v>
      </c>
      <c r="Z1291" s="22">
        <f t="shared" si="716"/>
        <v>0</v>
      </c>
      <c r="AA1291" s="22">
        <f t="shared" si="717"/>
        <v>0</v>
      </c>
      <c r="AB1291" s="22" t="str">
        <f t="shared" si="718"/>
        <v/>
      </c>
      <c r="AC1291" s="22" t="str">
        <f t="shared" si="719"/>
        <v/>
      </c>
      <c r="AD1291" s="29" t="str">
        <f t="shared" si="720"/>
        <v/>
      </c>
      <c r="AE1291" s="22" t="str">
        <f t="shared" si="721"/>
        <v/>
      </c>
      <c r="AF1291" s="22" t="str">
        <f t="shared" si="722"/>
        <v/>
      </c>
      <c r="AG1291" s="22" t="str">
        <f t="shared" si="723"/>
        <v/>
      </c>
      <c r="AH1291" s="22" t="str">
        <f t="shared" si="724"/>
        <v/>
      </c>
      <c r="AI1291" s="22" t="str">
        <f t="shared" si="725"/>
        <v/>
      </c>
      <c r="AJ1291" s="31" t="str">
        <f t="shared" si="726"/>
        <v/>
      </c>
      <c r="AK1291" s="22" t="str">
        <f t="shared" si="727"/>
        <v/>
      </c>
      <c r="AL1291" s="22" t="str">
        <f t="shared" si="728"/>
        <v/>
      </c>
      <c r="AM1291" s="22" t="str">
        <f t="shared" si="729"/>
        <v/>
      </c>
      <c r="AN1291" s="22" t="str">
        <f t="shared" si="730"/>
        <v/>
      </c>
      <c r="AO1291" s="22" t="str">
        <f t="shared" si="731"/>
        <v/>
      </c>
      <c r="AP1291" s="22" t="str">
        <f t="shared" si="732"/>
        <v/>
      </c>
      <c r="AQ1291" s="2" t="str">
        <f t="shared" si="733"/>
        <v/>
      </c>
    </row>
    <row r="1292" spans="1:43" x14ac:dyDescent="0.25">
      <c r="A1292" s="26" t="str">
        <f t="shared" si="734"/>
        <v/>
      </c>
      <c r="B1292" t="s">
        <v>7056</v>
      </c>
      <c r="C1292" t="s">
        <v>6541</v>
      </c>
      <c r="D1292" t="s">
        <v>47</v>
      </c>
      <c r="E1292" t="s">
        <v>3525</v>
      </c>
      <c r="F1292">
        <v>2026</v>
      </c>
      <c r="G1292" t="s">
        <v>5657</v>
      </c>
      <c r="H1292" s="4">
        <v>46164</v>
      </c>
      <c r="I1292" s="4" t="str">
        <f t="shared" si="700"/>
        <v>Mountain West</v>
      </c>
      <c r="J1292" s="2" t="str">
        <f t="shared" si="701"/>
        <v/>
      </c>
      <c r="K1292" s="2" t="str">
        <f t="shared" si="702"/>
        <v/>
      </c>
      <c r="L1292" s="2" t="str">
        <f t="shared" si="703"/>
        <v/>
      </c>
      <c r="M1292" s="2" t="str">
        <f t="shared" si="704"/>
        <v/>
      </c>
      <c r="N1292" s="22" t="str" cm="1">
        <f t="array" ref="N1292">IFERROR(INDEX(Stats_Hit_GP,MATCH($B1292,Stats_Hit_Player,0)),"")</f>
        <v/>
      </c>
      <c r="O1292" s="22" t="str">
        <f t="shared" si="705"/>
        <v/>
      </c>
      <c r="P1292" s="22" t="str">
        <f t="shared" si="706"/>
        <v/>
      </c>
      <c r="Q1292" s="22" t="str">
        <f t="shared" si="707"/>
        <v/>
      </c>
      <c r="R1292" s="22" t="str">
        <f t="shared" si="708"/>
        <v/>
      </c>
      <c r="S1292" s="22" t="str">
        <f t="shared" si="709"/>
        <v/>
      </c>
      <c r="T1292" s="22" t="str">
        <f t="shared" si="710"/>
        <v/>
      </c>
      <c r="U1292" s="22" t="str">
        <f t="shared" si="711"/>
        <v/>
      </c>
      <c r="V1292" s="22" t="str">
        <f t="shared" si="712"/>
        <v/>
      </c>
      <c r="W1292" s="22" t="str">
        <f t="shared" si="713"/>
        <v/>
      </c>
      <c r="X1292" s="22" t="str">
        <f t="shared" si="714"/>
        <v/>
      </c>
      <c r="Y1292" s="22" t="str">
        <f t="shared" si="715"/>
        <v/>
      </c>
      <c r="Z1292" s="22" t="str">
        <f t="shared" si="716"/>
        <v/>
      </c>
      <c r="AA1292" s="22" t="str">
        <f t="shared" si="717"/>
        <v/>
      </c>
      <c r="AB1292" s="22" t="str">
        <f t="shared" si="718"/>
        <v/>
      </c>
      <c r="AC1292" s="22" t="str">
        <f t="shared" si="719"/>
        <v/>
      </c>
      <c r="AD1292" s="29" t="str">
        <f t="shared" si="720"/>
        <v/>
      </c>
      <c r="AE1292" s="22" t="str">
        <f t="shared" si="721"/>
        <v/>
      </c>
      <c r="AF1292" s="22" t="str">
        <f t="shared" si="722"/>
        <v/>
      </c>
      <c r="AG1292" s="22" t="str">
        <f t="shared" si="723"/>
        <v/>
      </c>
      <c r="AH1292" s="22" t="str">
        <f t="shared" si="724"/>
        <v/>
      </c>
      <c r="AI1292" s="22" t="str">
        <f t="shared" si="725"/>
        <v/>
      </c>
      <c r="AJ1292" s="31" t="str">
        <f t="shared" si="726"/>
        <v/>
      </c>
      <c r="AK1292" s="22" t="str">
        <f t="shared" si="727"/>
        <v/>
      </c>
      <c r="AL1292" s="22" t="str">
        <f t="shared" si="728"/>
        <v/>
      </c>
      <c r="AM1292" s="22" t="str">
        <f t="shared" si="729"/>
        <v/>
      </c>
      <c r="AN1292" s="22" t="str">
        <f t="shared" si="730"/>
        <v/>
      </c>
      <c r="AO1292" s="22" t="str">
        <f t="shared" si="731"/>
        <v/>
      </c>
      <c r="AP1292" s="22" t="str">
        <f t="shared" si="732"/>
        <v/>
      </c>
      <c r="AQ1292" s="2" t="str">
        <f t="shared" si="733"/>
        <v/>
      </c>
    </row>
    <row r="1293" spans="1:43" x14ac:dyDescent="0.25">
      <c r="A1293" s="26" t="str">
        <f t="shared" si="734"/>
        <v/>
      </c>
      <c r="B1293" t="s">
        <v>5889</v>
      </c>
      <c r="C1293" t="s">
        <v>64</v>
      </c>
      <c r="D1293" t="s">
        <v>37</v>
      </c>
      <c r="E1293" t="s">
        <v>2322</v>
      </c>
      <c r="F1293">
        <v>2026</v>
      </c>
      <c r="G1293" t="s">
        <v>5657</v>
      </c>
      <c r="H1293" s="4">
        <v>46164</v>
      </c>
      <c r="I1293" s="4" t="str">
        <f t="shared" si="700"/>
        <v>Conference USA</v>
      </c>
      <c r="J1293" s="2" t="str">
        <f t="shared" si="701"/>
        <v/>
      </c>
      <c r="K1293" s="2" t="str">
        <f t="shared" si="702"/>
        <v/>
      </c>
      <c r="L1293" s="2" t="str">
        <f t="shared" si="703"/>
        <v/>
      </c>
      <c r="M1293" s="2" t="str">
        <f t="shared" si="704"/>
        <v/>
      </c>
      <c r="N1293" s="22" t="str" cm="1">
        <f t="array" ref="N1293">IFERROR(INDEX(Stats_Hit_GP,MATCH($B1293,Stats_Hit_Player,0)),"")</f>
        <v/>
      </c>
      <c r="O1293" s="22" t="str">
        <f t="shared" si="705"/>
        <v/>
      </c>
      <c r="P1293" s="22" t="str">
        <f t="shared" si="706"/>
        <v/>
      </c>
      <c r="Q1293" s="22" t="str">
        <f t="shared" si="707"/>
        <v/>
      </c>
      <c r="R1293" s="22" t="str">
        <f t="shared" si="708"/>
        <v/>
      </c>
      <c r="S1293" s="22" t="str">
        <f t="shared" si="709"/>
        <v/>
      </c>
      <c r="T1293" s="22" t="str">
        <f t="shared" si="710"/>
        <v/>
      </c>
      <c r="U1293" s="22" t="str">
        <f t="shared" si="711"/>
        <v/>
      </c>
      <c r="V1293" s="22" t="str">
        <f t="shared" si="712"/>
        <v/>
      </c>
      <c r="W1293" s="22" t="str">
        <f t="shared" si="713"/>
        <v/>
      </c>
      <c r="X1293" s="22" t="str">
        <f t="shared" si="714"/>
        <v/>
      </c>
      <c r="Y1293" s="22" t="str">
        <f t="shared" si="715"/>
        <v/>
      </c>
      <c r="Z1293" s="22" t="str">
        <f t="shared" si="716"/>
        <v/>
      </c>
      <c r="AA1293" s="22" t="str">
        <f t="shared" si="717"/>
        <v/>
      </c>
      <c r="AB1293" s="22">
        <f t="shared" si="718"/>
        <v>2</v>
      </c>
      <c r="AC1293" s="22">
        <f t="shared" si="719"/>
        <v>6</v>
      </c>
      <c r="AD1293" s="29">
        <f t="shared" si="720"/>
        <v>8.56</v>
      </c>
      <c r="AE1293" s="22">
        <f t="shared" si="721"/>
        <v>19</v>
      </c>
      <c r="AF1293" s="22">
        <f t="shared" si="722"/>
        <v>4</v>
      </c>
      <c r="AG1293" s="22">
        <f t="shared" si="723"/>
        <v>0</v>
      </c>
      <c r="AH1293" s="22">
        <f t="shared" si="724"/>
        <v>0</v>
      </c>
      <c r="AI1293" s="22">
        <f t="shared" si="725"/>
        <v>0</v>
      </c>
      <c r="AJ1293" s="31">
        <f t="shared" si="726"/>
        <v>41</v>
      </c>
      <c r="AK1293" s="22">
        <f t="shared" si="727"/>
        <v>49</v>
      </c>
      <c r="AL1293" s="22">
        <f t="shared" si="728"/>
        <v>40</v>
      </c>
      <c r="AM1293" s="22">
        <f t="shared" si="729"/>
        <v>39</v>
      </c>
      <c r="AN1293" s="22">
        <f t="shared" si="730"/>
        <v>31</v>
      </c>
      <c r="AO1293" s="22">
        <f t="shared" si="731"/>
        <v>38</v>
      </c>
      <c r="AP1293" s="22">
        <f t="shared" si="732"/>
        <v>4</v>
      </c>
      <c r="AQ1293" s="2">
        <f t="shared" si="733"/>
        <v>0.308</v>
      </c>
    </row>
    <row r="1294" spans="1:43" x14ac:dyDescent="0.25">
      <c r="A1294" s="26">
        <f t="shared" si="734"/>
        <v>1</v>
      </c>
      <c r="B1294" t="s">
        <v>5861</v>
      </c>
      <c r="C1294" t="s">
        <v>64</v>
      </c>
      <c r="D1294" t="s">
        <v>32</v>
      </c>
      <c r="E1294" t="s">
        <v>612</v>
      </c>
      <c r="F1294">
        <v>2026</v>
      </c>
      <c r="G1294" t="s">
        <v>5657</v>
      </c>
      <c r="H1294" s="4">
        <v>46164</v>
      </c>
      <c r="I1294" s="4" t="str">
        <f t="shared" si="700"/>
        <v>America East</v>
      </c>
      <c r="J1294" s="2" t="str">
        <f t="shared" si="701"/>
        <v/>
      </c>
      <c r="K1294" s="2" t="str">
        <f t="shared" si="702"/>
        <v/>
      </c>
      <c r="L1294" s="2" t="str">
        <f t="shared" si="703"/>
        <v/>
      </c>
      <c r="M1294" s="2" t="str">
        <f t="shared" si="704"/>
        <v/>
      </c>
      <c r="N1294" s="22" t="str" cm="1">
        <f t="array" ref="N1294">IFERROR(INDEX(Stats_Hit_GP,MATCH($B1294,Stats_Hit_Player,0)),"")</f>
        <v/>
      </c>
      <c r="O1294" s="22" t="str">
        <f t="shared" si="705"/>
        <v/>
      </c>
      <c r="P1294" s="22" t="str">
        <f t="shared" si="706"/>
        <v/>
      </c>
      <c r="Q1294" s="22" t="str">
        <f t="shared" si="707"/>
        <v/>
      </c>
      <c r="R1294" s="22" t="str">
        <f t="shared" si="708"/>
        <v/>
      </c>
      <c r="S1294" s="22" t="str">
        <f t="shared" si="709"/>
        <v/>
      </c>
      <c r="T1294" s="22" t="str">
        <f t="shared" si="710"/>
        <v/>
      </c>
      <c r="U1294" s="22" t="str">
        <f t="shared" si="711"/>
        <v/>
      </c>
      <c r="V1294" s="22" t="str">
        <f t="shared" si="712"/>
        <v/>
      </c>
      <c r="W1294" s="22" t="str">
        <f t="shared" si="713"/>
        <v/>
      </c>
      <c r="X1294" s="22" t="str">
        <f t="shared" si="714"/>
        <v/>
      </c>
      <c r="Y1294" s="22" t="str">
        <f t="shared" si="715"/>
        <v/>
      </c>
      <c r="Z1294" s="22" t="str">
        <f t="shared" si="716"/>
        <v/>
      </c>
      <c r="AA1294" s="22" t="str">
        <f t="shared" si="717"/>
        <v/>
      </c>
      <c r="AB1294" s="22">
        <f t="shared" si="718"/>
        <v>0</v>
      </c>
      <c r="AC1294" s="22">
        <f t="shared" si="719"/>
        <v>1</v>
      </c>
      <c r="AD1294" s="29">
        <f t="shared" si="720"/>
        <v>9.9499999999999993</v>
      </c>
      <c r="AE1294" s="22">
        <f t="shared" si="721"/>
        <v>11</v>
      </c>
      <c r="AF1294" s="22">
        <f t="shared" si="722"/>
        <v>7</v>
      </c>
      <c r="AG1294" s="22">
        <f t="shared" si="723"/>
        <v>0</v>
      </c>
      <c r="AH1294" s="22">
        <f t="shared" si="724"/>
        <v>0</v>
      </c>
      <c r="AI1294" s="22">
        <f t="shared" si="725"/>
        <v>0</v>
      </c>
      <c r="AJ1294" s="31">
        <f t="shared" si="726"/>
        <v>25.1</v>
      </c>
      <c r="AK1294" s="22">
        <f t="shared" si="727"/>
        <v>36</v>
      </c>
      <c r="AL1294" s="22">
        <f t="shared" si="728"/>
        <v>31</v>
      </c>
      <c r="AM1294" s="22">
        <f t="shared" si="729"/>
        <v>28</v>
      </c>
      <c r="AN1294" s="22">
        <f t="shared" si="730"/>
        <v>18</v>
      </c>
      <c r="AO1294" s="22">
        <f t="shared" si="731"/>
        <v>15</v>
      </c>
      <c r="AP1294" s="22">
        <f t="shared" si="732"/>
        <v>2</v>
      </c>
      <c r="AQ1294" s="2">
        <f t="shared" si="733"/>
        <v>0.33</v>
      </c>
    </row>
    <row r="1295" spans="1:43" x14ac:dyDescent="0.25">
      <c r="A1295" s="26" t="str">
        <f t="shared" si="734"/>
        <v/>
      </c>
      <c r="B1295" t="s">
        <v>615</v>
      </c>
      <c r="C1295" t="s">
        <v>27</v>
      </c>
      <c r="D1295" t="s">
        <v>37</v>
      </c>
      <c r="E1295" t="s">
        <v>612</v>
      </c>
      <c r="F1295">
        <v>2026</v>
      </c>
      <c r="G1295" t="s">
        <v>5657</v>
      </c>
      <c r="H1295" s="4">
        <v>46164</v>
      </c>
      <c r="I1295" s="4" t="str">
        <f t="shared" si="700"/>
        <v>America East</v>
      </c>
      <c r="J1295" s="2">
        <f t="shared" si="701"/>
        <v>0.314</v>
      </c>
      <c r="K1295" s="2">
        <f t="shared" si="702"/>
        <v>0.39800000000000002</v>
      </c>
      <c r="L1295" s="2">
        <f t="shared" si="703"/>
        <v>0.40400000000000003</v>
      </c>
      <c r="M1295" s="2">
        <f t="shared" si="704"/>
        <v>0.80200000000000005</v>
      </c>
      <c r="N1295" s="22" cm="1">
        <f t="array" ref="N1295">IFERROR(INDEX(Stats_Hit_GP,MATCH($B1295,Stats_Hit_Player,0)),"")</f>
        <v>51</v>
      </c>
      <c r="O1295" s="22">
        <f t="shared" si="705"/>
        <v>227</v>
      </c>
      <c r="P1295" s="22">
        <f t="shared" si="706"/>
        <v>188</v>
      </c>
      <c r="Q1295" s="22">
        <f t="shared" si="707"/>
        <v>28</v>
      </c>
      <c r="R1295" s="22">
        <f t="shared" si="708"/>
        <v>59</v>
      </c>
      <c r="S1295" s="22">
        <f t="shared" si="709"/>
        <v>7</v>
      </c>
      <c r="T1295" s="22">
        <f t="shared" si="710"/>
        <v>2</v>
      </c>
      <c r="U1295" s="22">
        <f t="shared" si="711"/>
        <v>2</v>
      </c>
      <c r="V1295" s="22">
        <f t="shared" si="712"/>
        <v>26</v>
      </c>
      <c r="W1295" s="22">
        <f t="shared" si="713"/>
        <v>4</v>
      </c>
      <c r="X1295" s="22">
        <f t="shared" si="714"/>
        <v>25</v>
      </c>
      <c r="Y1295" s="22">
        <f t="shared" si="715"/>
        <v>23</v>
      </c>
      <c r="Z1295" s="22">
        <f t="shared" si="716"/>
        <v>20</v>
      </c>
      <c r="AA1295" s="22">
        <f t="shared" si="717"/>
        <v>5</v>
      </c>
      <c r="AB1295" s="22" t="str">
        <f t="shared" si="718"/>
        <v/>
      </c>
      <c r="AC1295" s="22" t="str">
        <f t="shared" si="719"/>
        <v/>
      </c>
      <c r="AD1295" s="29" t="str">
        <f t="shared" si="720"/>
        <v/>
      </c>
      <c r="AE1295" s="22" t="str">
        <f t="shared" si="721"/>
        <v/>
      </c>
      <c r="AF1295" s="22" t="str">
        <f t="shared" si="722"/>
        <v/>
      </c>
      <c r="AG1295" s="22" t="str">
        <f t="shared" si="723"/>
        <v/>
      </c>
      <c r="AH1295" s="22" t="str">
        <f t="shared" si="724"/>
        <v/>
      </c>
      <c r="AI1295" s="22" t="str">
        <f t="shared" si="725"/>
        <v/>
      </c>
      <c r="AJ1295" s="31" t="str">
        <f t="shared" si="726"/>
        <v/>
      </c>
      <c r="AK1295" s="22" t="str">
        <f t="shared" si="727"/>
        <v/>
      </c>
      <c r="AL1295" s="22" t="str">
        <f t="shared" si="728"/>
        <v/>
      </c>
      <c r="AM1295" s="22" t="str">
        <f t="shared" si="729"/>
        <v/>
      </c>
      <c r="AN1295" s="22" t="str">
        <f t="shared" si="730"/>
        <v/>
      </c>
      <c r="AO1295" s="22" t="str">
        <f t="shared" si="731"/>
        <v/>
      </c>
      <c r="AP1295" s="22" t="str">
        <f t="shared" si="732"/>
        <v/>
      </c>
      <c r="AQ1295" s="2" t="str">
        <f t="shared" si="733"/>
        <v/>
      </c>
    </row>
    <row r="1296" spans="1:43" x14ac:dyDescent="0.25">
      <c r="A1296" s="26" t="str">
        <f t="shared" si="734"/>
        <v/>
      </c>
      <c r="B1296" t="s">
        <v>2498</v>
      </c>
      <c r="C1296" t="s">
        <v>35</v>
      </c>
      <c r="D1296" t="s">
        <v>24</v>
      </c>
      <c r="E1296" t="s">
        <v>2486</v>
      </c>
      <c r="F1296">
        <v>2026</v>
      </c>
      <c r="G1296" t="s">
        <v>5657</v>
      </c>
      <c r="H1296" s="4">
        <v>46164</v>
      </c>
      <c r="I1296" s="4" t="str">
        <f t="shared" si="700"/>
        <v>Coastal</v>
      </c>
      <c r="J1296" s="2">
        <f t="shared" si="701"/>
        <v>0.17699999999999999</v>
      </c>
      <c r="K1296" s="2">
        <f t="shared" si="702"/>
        <v>0.29199999999999998</v>
      </c>
      <c r="L1296" s="2">
        <f t="shared" si="703"/>
        <v>0.19400000000000001</v>
      </c>
      <c r="M1296" s="2">
        <f t="shared" si="704"/>
        <v>0.48499999999999999</v>
      </c>
      <c r="N1296" s="22" cm="1">
        <f t="array" ref="N1296">IFERROR(INDEX(Stats_Hit_GP,MATCH($B1296,Stats_Hit_Player,0)),"")</f>
        <v>26</v>
      </c>
      <c r="O1296" s="22">
        <f t="shared" si="705"/>
        <v>73</v>
      </c>
      <c r="P1296" s="22">
        <f t="shared" si="706"/>
        <v>62</v>
      </c>
      <c r="Q1296" s="22">
        <f t="shared" si="707"/>
        <v>7</v>
      </c>
      <c r="R1296" s="22">
        <f t="shared" si="708"/>
        <v>11</v>
      </c>
      <c r="S1296" s="22">
        <f t="shared" si="709"/>
        <v>1</v>
      </c>
      <c r="T1296" s="22">
        <f t="shared" si="710"/>
        <v>0</v>
      </c>
      <c r="U1296" s="22">
        <f t="shared" si="711"/>
        <v>0</v>
      </c>
      <c r="V1296" s="22">
        <f t="shared" si="712"/>
        <v>10</v>
      </c>
      <c r="W1296" s="22">
        <f t="shared" si="713"/>
        <v>4</v>
      </c>
      <c r="X1296" s="22">
        <f t="shared" si="714"/>
        <v>6</v>
      </c>
      <c r="Y1296" s="22">
        <f t="shared" si="715"/>
        <v>20</v>
      </c>
      <c r="Z1296" s="22">
        <f t="shared" si="716"/>
        <v>2</v>
      </c>
      <c r="AA1296" s="22">
        <f t="shared" si="717"/>
        <v>0</v>
      </c>
      <c r="AB1296" s="22" t="str">
        <f t="shared" si="718"/>
        <v/>
      </c>
      <c r="AC1296" s="22" t="str">
        <f t="shared" si="719"/>
        <v/>
      </c>
      <c r="AD1296" s="29" t="str">
        <f t="shared" si="720"/>
        <v/>
      </c>
      <c r="AE1296" s="22" t="str">
        <f t="shared" si="721"/>
        <v/>
      </c>
      <c r="AF1296" s="22" t="str">
        <f t="shared" si="722"/>
        <v/>
      </c>
      <c r="AG1296" s="22" t="str">
        <f t="shared" si="723"/>
        <v/>
      </c>
      <c r="AH1296" s="22" t="str">
        <f t="shared" si="724"/>
        <v/>
      </c>
      <c r="AI1296" s="22" t="str">
        <f t="shared" si="725"/>
        <v/>
      </c>
      <c r="AJ1296" s="31" t="str">
        <f t="shared" si="726"/>
        <v/>
      </c>
      <c r="AK1296" s="22" t="str">
        <f t="shared" si="727"/>
        <v/>
      </c>
      <c r="AL1296" s="22" t="str">
        <f t="shared" si="728"/>
        <v/>
      </c>
      <c r="AM1296" s="22" t="str">
        <f t="shared" si="729"/>
        <v/>
      </c>
      <c r="AN1296" s="22" t="str">
        <f t="shared" si="730"/>
        <v/>
      </c>
      <c r="AO1296" s="22" t="str">
        <f t="shared" si="731"/>
        <v/>
      </c>
      <c r="AP1296" s="22" t="str">
        <f t="shared" si="732"/>
        <v/>
      </c>
      <c r="AQ1296" s="2" t="str">
        <f t="shared" si="733"/>
        <v/>
      </c>
    </row>
    <row r="1297" spans="1:43" x14ac:dyDescent="0.25">
      <c r="A1297" s="26">
        <f t="shared" si="734"/>
        <v>1</v>
      </c>
      <c r="B1297" t="s">
        <v>5862</v>
      </c>
      <c r="C1297" t="s">
        <v>64</v>
      </c>
      <c r="D1297" t="s">
        <v>29</v>
      </c>
      <c r="E1297" t="s">
        <v>458</v>
      </c>
      <c r="F1297">
        <v>2026</v>
      </c>
      <c r="G1297" t="s">
        <v>5657</v>
      </c>
      <c r="H1297" s="4">
        <v>46164</v>
      </c>
      <c r="I1297" s="4" t="str">
        <f t="shared" si="700"/>
        <v>ACC</v>
      </c>
      <c r="J1297" s="2" t="str">
        <f t="shared" si="701"/>
        <v/>
      </c>
      <c r="K1297" s="2" t="str">
        <f t="shared" si="702"/>
        <v/>
      </c>
      <c r="L1297" s="2" t="str">
        <f t="shared" si="703"/>
        <v/>
      </c>
      <c r="M1297" s="2" t="str">
        <f t="shared" si="704"/>
        <v/>
      </c>
      <c r="N1297" s="22" t="str" cm="1">
        <f t="array" ref="N1297">IFERROR(INDEX(Stats_Hit_GP,MATCH($B1297,Stats_Hit_Player,0)),"")</f>
        <v/>
      </c>
      <c r="O1297" s="22" t="str">
        <f t="shared" si="705"/>
        <v/>
      </c>
      <c r="P1297" s="22" t="str">
        <f t="shared" si="706"/>
        <v/>
      </c>
      <c r="Q1297" s="22" t="str">
        <f t="shared" si="707"/>
        <v/>
      </c>
      <c r="R1297" s="22" t="str">
        <f t="shared" si="708"/>
        <v/>
      </c>
      <c r="S1297" s="22" t="str">
        <f t="shared" si="709"/>
        <v/>
      </c>
      <c r="T1297" s="22" t="str">
        <f t="shared" si="710"/>
        <v/>
      </c>
      <c r="U1297" s="22" t="str">
        <f t="shared" si="711"/>
        <v/>
      </c>
      <c r="V1297" s="22" t="str">
        <f t="shared" si="712"/>
        <v/>
      </c>
      <c r="W1297" s="22" t="str">
        <f t="shared" si="713"/>
        <v/>
      </c>
      <c r="X1297" s="22" t="str">
        <f t="shared" si="714"/>
        <v/>
      </c>
      <c r="Y1297" s="22" t="str">
        <f t="shared" si="715"/>
        <v/>
      </c>
      <c r="Z1297" s="22" t="str">
        <f t="shared" si="716"/>
        <v/>
      </c>
      <c r="AA1297" s="22" t="str">
        <f t="shared" si="717"/>
        <v/>
      </c>
      <c r="AB1297" s="22">
        <f t="shared" si="718"/>
        <v>1</v>
      </c>
      <c r="AC1297" s="22">
        <f t="shared" si="719"/>
        <v>3</v>
      </c>
      <c r="AD1297" s="29">
        <f t="shared" si="720"/>
        <v>8.9</v>
      </c>
      <c r="AE1297" s="22">
        <f t="shared" si="721"/>
        <v>19</v>
      </c>
      <c r="AF1297" s="22">
        <f t="shared" si="722"/>
        <v>4</v>
      </c>
      <c r="AG1297" s="22">
        <f t="shared" si="723"/>
        <v>0</v>
      </c>
      <c r="AH1297" s="22">
        <f t="shared" si="724"/>
        <v>0</v>
      </c>
      <c r="AI1297" s="22">
        <f t="shared" si="725"/>
        <v>0</v>
      </c>
      <c r="AJ1297" s="31">
        <f t="shared" si="726"/>
        <v>31.1</v>
      </c>
      <c r="AK1297" s="22">
        <f t="shared" si="727"/>
        <v>39</v>
      </c>
      <c r="AL1297" s="22">
        <f t="shared" si="728"/>
        <v>31</v>
      </c>
      <c r="AM1297" s="22">
        <f t="shared" si="729"/>
        <v>31</v>
      </c>
      <c r="AN1297" s="22">
        <f t="shared" si="730"/>
        <v>15</v>
      </c>
      <c r="AO1297" s="22">
        <f t="shared" si="731"/>
        <v>37</v>
      </c>
      <c r="AP1297" s="22">
        <f t="shared" si="732"/>
        <v>2</v>
      </c>
      <c r="AQ1297" s="2">
        <f t="shared" si="733"/>
        <v>0.29499999999999998</v>
      </c>
    </row>
    <row r="1298" spans="1:43" x14ac:dyDescent="0.25">
      <c r="A1298" s="26" t="str">
        <f t="shared" si="734"/>
        <v/>
      </c>
      <c r="B1298" t="s">
        <v>5863</v>
      </c>
      <c r="C1298" t="s">
        <v>64</v>
      </c>
      <c r="D1298" t="s">
        <v>37</v>
      </c>
      <c r="E1298" t="s">
        <v>1002</v>
      </c>
      <c r="F1298">
        <v>2026</v>
      </c>
      <c r="G1298" t="s">
        <v>5657</v>
      </c>
      <c r="H1298" s="4">
        <v>46164</v>
      </c>
      <c r="I1298" s="4" t="str">
        <f t="shared" si="700"/>
        <v>Atlantic Sun</v>
      </c>
      <c r="J1298" s="2" t="str">
        <f t="shared" si="701"/>
        <v/>
      </c>
      <c r="K1298" s="2" t="str">
        <f t="shared" si="702"/>
        <v/>
      </c>
      <c r="L1298" s="2" t="str">
        <f t="shared" si="703"/>
        <v/>
      </c>
      <c r="M1298" s="2" t="str">
        <f t="shared" si="704"/>
        <v/>
      </c>
      <c r="N1298" s="22" t="str" cm="1">
        <f t="array" ref="N1298">IFERROR(INDEX(Stats_Hit_GP,MATCH($B1298,Stats_Hit_Player,0)),"")</f>
        <v/>
      </c>
      <c r="O1298" s="22" t="str">
        <f t="shared" si="705"/>
        <v/>
      </c>
      <c r="P1298" s="22" t="str">
        <f t="shared" si="706"/>
        <v/>
      </c>
      <c r="Q1298" s="22" t="str">
        <f t="shared" si="707"/>
        <v/>
      </c>
      <c r="R1298" s="22" t="str">
        <f t="shared" si="708"/>
        <v/>
      </c>
      <c r="S1298" s="22" t="str">
        <f t="shared" si="709"/>
        <v/>
      </c>
      <c r="T1298" s="22" t="str">
        <f t="shared" si="710"/>
        <v/>
      </c>
      <c r="U1298" s="22" t="str">
        <f t="shared" si="711"/>
        <v/>
      </c>
      <c r="V1298" s="22" t="str">
        <f t="shared" si="712"/>
        <v/>
      </c>
      <c r="W1298" s="22" t="str">
        <f t="shared" si="713"/>
        <v/>
      </c>
      <c r="X1298" s="22" t="str">
        <f t="shared" si="714"/>
        <v/>
      </c>
      <c r="Y1298" s="22" t="str">
        <f t="shared" si="715"/>
        <v/>
      </c>
      <c r="Z1298" s="22" t="str">
        <f t="shared" si="716"/>
        <v/>
      </c>
      <c r="AA1298" s="22" t="str">
        <f t="shared" si="717"/>
        <v/>
      </c>
      <c r="AB1298" s="22">
        <f t="shared" si="718"/>
        <v>0</v>
      </c>
      <c r="AC1298" s="22">
        <f t="shared" si="719"/>
        <v>3</v>
      </c>
      <c r="AD1298" s="29">
        <f t="shared" si="720"/>
        <v>6.11</v>
      </c>
      <c r="AE1298" s="22">
        <f t="shared" si="721"/>
        <v>12</v>
      </c>
      <c r="AF1298" s="22">
        <f t="shared" si="722"/>
        <v>6</v>
      </c>
      <c r="AG1298" s="22">
        <f t="shared" si="723"/>
        <v>0</v>
      </c>
      <c r="AH1298" s="22">
        <f t="shared" si="724"/>
        <v>0</v>
      </c>
      <c r="AI1298" s="22">
        <f t="shared" si="725"/>
        <v>0</v>
      </c>
      <c r="AJ1298" s="31">
        <f t="shared" si="726"/>
        <v>17.2</v>
      </c>
      <c r="AK1298" s="22">
        <f t="shared" si="727"/>
        <v>18</v>
      </c>
      <c r="AL1298" s="22">
        <f t="shared" si="728"/>
        <v>17</v>
      </c>
      <c r="AM1298" s="22">
        <f t="shared" si="729"/>
        <v>12</v>
      </c>
      <c r="AN1298" s="22">
        <f t="shared" si="730"/>
        <v>17</v>
      </c>
      <c r="AO1298" s="22">
        <f t="shared" si="731"/>
        <v>13</v>
      </c>
      <c r="AP1298" s="22">
        <f t="shared" si="732"/>
        <v>2</v>
      </c>
      <c r="AQ1298" s="2">
        <f t="shared" si="733"/>
        <v>0.26100000000000001</v>
      </c>
    </row>
    <row r="1299" spans="1:43" x14ac:dyDescent="0.25">
      <c r="A1299" s="26" t="str">
        <f t="shared" si="734"/>
        <v/>
      </c>
      <c r="B1299" t="s">
        <v>5864</v>
      </c>
      <c r="C1299" t="s">
        <v>64</v>
      </c>
      <c r="D1299" t="s">
        <v>37</v>
      </c>
      <c r="E1299" t="s">
        <v>5057</v>
      </c>
      <c r="F1299">
        <v>2026</v>
      </c>
      <c r="G1299" t="s">
        <v>5657</v>
      </c>
      <c r="H1299" s="4">
        <v>46164</v>
      </c>
      <c r="I1299" s="4" t="str">
        <f t="shared" si="700"/>
        <v>Sun Belt</v>
      </c>
      <c r="J1299" s="2" t="str">
        <f t="shared" si="701"/>
        <v/>
      </c>
      <c r="K1299" s="2" t="str">
        <f t="shared" si="702"/>
        <v/>
      </c>
      <c r="L1299" s="2" t="str">
        <f t="shared" si="703"/>
        <v/>
      </c>
      <c r="M1299" s="2" t="str">
        <f t="shared" si="704"/>
        <v/>
      </c>
      <c r="N1299" s="22" t="str" cm="1">
        <f t="array" ref="N1299">IFERROR(INDEX(Stats_Hit_GP,MATCH($B1299,Stats_Hit_Player,0)),"")</f>
        <v/>
      </c>
      <c r="O1299" s="22" t="str">
        <f t="shared" si="705"/>
        <v/>
      </c>
      <c r="P1299" s="22" t="str">
        <f t="shared" si="706"/>
        <v/>
      </c>
      <c r="Q1299" s="22" t="str">
        <f t="shared" si="707"/>
        <v/>
      </c>
      <c r="R1299" s="22" t="str">
        <f t="shared" si="708"/>
        <v/>
      </c>
      <c r="S1299" s="22" t="str">
        <f t="shared" si="709"/>
        <v/>
      </c>
      <c r="T1299" s="22" t="str">
        <f t="shared" si="710"/>
        <v/>
      </c>
      <c r="U1299" s="22" t="str">
        <f t="shared" si="711"/>
        <v/>
      </c>
      <c r="V1299" s="22" t="str">
        <f t="shared" si="712"/>
        <v/>
      </c>
      <c r="W1299" s="22" t="str">
        <f t="shared" si="713"/>
        <v/>
      </c>
      <c r="X1299" s="22" t="str">
        <f t="shared" si="714"/>
        <v/>
      </c>
      <c r="Y1299" s="22" t="str">
        <f t="shared" si="715"/>
        <v/>
      </c>
      <c r="Z1299" s="22" t="str">
        <f t="shared" si="716"/>
        <v/>
      </c>
      <c r="AA1299" s="22" t="str">
        <f t="shared" si="717"/>
        <v/>
      </c>
      <c r="AB1299" s="22">
        <f t="shared" si="718"/>
        <v>2</v>
      </c>
      <c r="AC1299" s="22">
        <f t="shared" si="719"/>
        <v>3</v>
      </c>
      <c r="AD1299" s="29">
        <f t="shared" si="720"/>
        <v>8.5399999999999991</v>
      </c>
      <c r="AE1299" s="22">
        <f t="shared" si="721"/>
        <v>14</v>
      </c>
      <c r="AF1299" s="22">
        <f t="shared" si="722"/>
        <v>14</v>
      </c>
      <c r="AG1299" s="22">
        <f t="shared" si="723"/>
        <v>0</v>
      </c>
      <c r="AH1299" s="22">
        <f t="shared" si="724"/>
        <v>0</v>
      </c>
      <c r="AI1299" s="22">
        <f t="shared" si="725"/>
        <v>0</v>
      </c>
      <c r="AJ1299" s="31">
        <f t="shared" si="726"/>
        <v>52.2</v>
      </c>
      <c r="AK1299" s="22">
        <f t="shared" si="727"/>
        <v>79</v>
      </c>
      <c r="AL1299" s="22">
        <f t="shared" si="728"/>
        <v>55</v>
      </c>
      <c r="AM1299" s="22">
        <f t="shared" si="729"/>
        <v>50</v>
      </c>
      <c r="AN1299" s="22">
        <f t="shared" si="730"/>
        <v>31</v>
      </c>
      <c r="AO1299" s="22">
        <f t="shared" si="731"/>
        <v>61</v>
      </c>
      <c r="AP1299" s="22">
        <f t="shared" si="732"/>
        <v>14</v>
      </c>
      <c r="AQ1299" s="2">
        <f t="shared" si="733"/>
        <v>0.32600000000000001</v>
      </c>
    </row>
    <row r="1300" spans="1:43" x14ac:dyDescent="0.25">
      <c r="A1300" s="26">
        <f t="shared" si="734"/>
        <v>1</v>
      </c>
      <c r="B1300" t="s">
        <v>4482</v>
      </c>
      <c r="C1300" t="s">
        <v>44</v>
      </c>
      <c r="D1300" t="s">
        <v>29</v>
      </c>
      <c r="E1300" t="s">
        <v>4463</v>
      </c>
      <c r="F1300">
        <v>2026</v>
      </c>
      <c r="G1300" t="s">
        <v>5657</v>
      </c>
      <c r="H1300" s="4">
        <v>46164</v>
      </c>
      <c r="I1300" s="4" t="str">
        <f t="shared" si="700"/>
        <v>SoCon</v>
      </c>
      <c r="J1300" s="2">
        <f t="shared" si="701"/>
        <v>0.114</v>
      </c>
      <c r="K1300" s="2">
        <f t="shared" si="702"/>
        <v>0.36899999999999999</v>
      </c>
      <c r="L1300" s="2">
        <f t="shared" si="703"/>
        <v>0.159</v>
      </c>
      <c r="M1300" s="2">
        <f t="shared" si="704"/>
        <v>0.52800000000000002</v>
      </c>
      <c r="N1300" s="22" cm="1">
        <f t="array" ref="N1300">IFERROR(INDEX(Stats_Hit_GP,MATCH($B1300,Stats_Hit_Player,0)),"")</f>
        <v>26</v>
      </c>
      <c r="O1300" s="22">
        <f t="shared" si="705"/>
        <v>67</v>
      </c>
      <c r="P1300" s="22">
        <f t="shared" si="706"/>
        <v>44</v>
      </c>
      <c r="Q1300" s="22">
        <f t="shared" si="707"/>
        <v>10</v>
      </c>
      <c r="R1300" s="22">
        <f t="shared" si="708"/>
        <v>5</v>
      </c>
      <c r="S1300" s="22">
        <f t="shared" si="709"/>
        <v>2</v>
      </c>
      <c r="T1300" s="22">
        <f t="shared" si="710"/>
        <v>0</v>
      </c>
      <c r="U1300" s="22">
        <f t="shared" si="711"/>
        <v>0</v>
      </c>
      <c r="V1300" s="22">
        <f t="shared" si="712"/>
        <v>3</v>
      </c>
      <c r="W1300" s="22">
        <f t="shared" si="713"/>
        <v>9</v>
      </c>
      <c r="X1300" s="22">
        <f t="shared" si="714"/>
        <v>10</v>
      </c>
      <c r="Y1300" s="22">
        <f t="shared" si="715"/>
        <v>17</v>
      </c>
      <c r="Z1300" s="22">
        <f t="shared" si="716"/>
        <v>7</v>
      </c>
      <c r="AA1300" s="22">
        <f t="shared" si="717"/>
        <v>1</v>
      </c>
      <c r="AB1300" s="22" t="str">
        <f t="shared" si="718"/>
        <v/>
      </c>
      <c r="AC1300" s="22" t="str">
        <f t="shared" si="719"/>
        <v/>
      </c>
      <c r="AD1300" s="29" t="str">
        <f t="shared" si="720"/>
        <v/>
      </c>
      <c r="AE1300" s="22" t="str">
        <f t="shared" si="721"/>
        <v/>
      </c>
      <c r="AF1300" s="22" t="str">
        <f t="shared" si="722"/>
        <v/>
      </c>
      <c r="AG1300" s="22" t="str">
        <f t="shared" si="723"/>
        <v/>
      </c>
      <c r="AH1300" s="22" t="str">
        <f t="shared" si="724"/>
        <v/>
      </c>
      <c r="AI1300" s="22" t="str">
        <f t="shared" si="725"/>
        <v/>
      </c>
      <c r="AJ1300" s="31" t="str">
        <f t="shared" si="726"/>
        <v/>
      </c>
      <c r="AK1300" s="22" t="str">
        <f t="shared" si="727"/>
        <v/>
      </c>
      <c r="AL1300" s="22" t="str">
        <f t="shared" si="728"/>
        <v/>
      </c>
      <c r="AM1300" s="22" t="str">
        <f t="shared" si="729"/>
        <v/>
      </c>
      <c r="AN1300" s="22" t="str">
        <f t="shared" si="730"/>
        <v/>
      </c>
      <c r="AO1300" s="22" t="str">
        <f t="shared" si="731"/>
        <v/>
      </c>
      <c r="AP1300" s="22" t="str">
        <f t="shared" si="732"/>
        <v/>
      </c>
      <c r="AQ1300" s="2" t="str">
        <f t="shared" si="733"/>
        <v/>
      </c>
    </row>
    <row r="1301" spans="1:43" x14ac:dyDescent="0.25">
      <c r="A1301" s="26" t="str">
        <f t="shared" si="734"/>
        <v/>
      </c>
      <c r="B1301" t="s">
        <v>1613</v>
      </c>
      <c r="C1301" t="s">
        <v>25</v>
      </c>
      <c r="D1301" t="s">
        <v>37</v>
      </c>
      <c r="E1301" t="s">
        <v>1602</v>
      </c>
      <c r="F1301">
        <v>2026</v>
      </c>
      <c r="G1301" t="s">
        <v>5657</v>
      </c>
      <c r="H1301" s="4">
        <v>46164</v>
      </c>
      <c r="I1301" s="4" t="str">
        <f t="shared" si="700"/>
        <v>Big South</v>
      </c>
      <c r="J1301" s="2">
        <f t="shared" si="701"/>
        <v>0.29399999999999998</v>
      </c>
      <c r="K1301" s="2">
        <f t="shared" si="702"/>
        <v>0.47799999999999998</v>
      </c>
      <c r="L1301" s="2">
        <f t="shared" si="703"/>
        <v>0.32400000000000001</v>
      </c>
      <c r="M1301" s="2">
        <f t="shared" si="704"/>
        <v>0.80200000000000005</v>
      </c>
      <c r="N1301" s="22" cm="1">
        <f t="array" ref="N1301">IFERROR(INDEX(Stats_Hit_GP,MATCH($B1301,Stats_Hit_Player,0)),"")</f>
        <v>15</v>
      </c>
      <c r="O1301" s="22">
        <f t="shared" si="705"/>
        <v>46</v>
      </c>
      <c r="P1301" s="22">
        <f t="shared" si="706"/>
        <v>34</v>
      </c>
      <c r="Q1301" s="22">
        <f t="shared" si="707"/>
        <v>5</v>
      </c>
      <c r="R1301" s="22">
        <f t="shared" si="708"/>
        <v>10</v>
      </c>
      <c r="S1301" s="22">
        <f t="shared" si="709"/>
        <v>1</v>
      </c>
      <c r="T1301" s="22">
        <f t="shared" si="710"/>
        <v>0</v>
      </c>
      <c r="U1301" s="22">
        <f t="shared" si="711"/>
        <v>0</v>
      </c>
      <c r="V1301" s="22">
        <f t="shared" si="712"/>
        <v>7</v>
      </c>
      <c r="W1301" s="22">
        <f t="shared" si="713"/>
        <v>6</v>
      </c>
      <c r="X1301" s="22">
        <f t="shared" si="714"/>
        <v>6</v>
      </c>
      <c r="Y1301" s="22">
        <f t="shared" si="715"/>
        <v>10</v>
      </c>
      <c r="Z1301" s="22">
        <f t="shared" si="716"/>
        <v>2</v>
      </c>
      <c r="AA1301" s="22">
        <f t="shared" si="717"/>
        <v>1</v>
      </c>
      <c r="AB1301" s="22" t="str">
        <f t="shared" si="718"/>
        <v/>
      </c>
      <c r="AC1301" s="22" t="str">
        <f t="shared" si="719"/>
        <v/>
      </c>
      <c r="AD1301" s="29" t="str">
        <f t="shared" si="720"/>
        <v/>
      </c>
      <c r="AE1301" s="22" t="str">
        <f t="shared" si="721"/>
        <v/>
      </c>
      <c r="AF1301" s="22" t="str">
        <f t="shared" si="722"/>
        <v/>
      </c>
      <c r="AG1301" s="22" t="str">
        <f t="shared" si="723"/>
        <v/>
      </c>
      <c r="AH1301" s="22" t="str">
        <f t="shared" si="724"/>
        <v/>
      </c>
      <c r="AI1301" s="22" t="str">
        <f t="shared" si="725"/>
        <v/>
      </c>
      <c r="AJ1301" s="31" t="str">
        <f t="shared" si="726"/>
        <v/>
      </c>
      <c r="AK1301" s="22" t="str">
        <f t="shared" si="727"/>
        <v/>
      </c>
      <c r="AL1301" s="22" t="str">
        <f t="shared" si="728"/>
        <v/>
      </c>
      <c r="AM1301" s="22" t="str">
        <f t="shared" si="729"/>
        <v/>
      </c>
      <c r="AN1301" s="22" t="str">
        <f t="shared" si="730"/>
        <v/>
      </c>
      <c r="AO1301" s="22" t="str">
        <f t="shared" si="731"/>
        <v/>
      </c>
      <c r="AP1301" s="22" t="str">
        <f t="shared" si="732"/>
        <v/>
      </c>
      <c r="AQ1301" s="2" t="str">
        <f t="shared" si="733"/>
        <v/>
      </c>
    </row>
    <row r="1302" spans="1:43" x14ac:dyDescent="0.25">
      <c r="A1302" s="26">
        <f t="shared" si="734"/>
        <v>1</v>
      </c>
      <c r="B1302" t="s">
        <v>5478</v>
      </c>
      <c r="C1302" t="s">
        <v>64</v>
      </c>
      <c r="D1302" t="s">
        <v>29</v>
      </c>
      <c r="E1302" t="s">
        <v>612</v>
      </c>
      <c r="F1302">
        <v>2026</v>
      </c>
      <c r="G1302" t="s">
        <v>5657</v>
      </c>
      <c r="H1302" s="4">
        <v>46164</v>
      </c>
      <c r="I1302" s="4" t="str">
        <f t="shared" si="700"/>
        <v>America East</v>
      </c>
      <c r="J1302" s="2">
        <f t="shared" si="701"/>
        <v>0.218</v>
      </c>
      <c r="K1302" s="2">
        <f t="shared" si="702"/>
        <v>0.29099999999999998</v>
      </c>
      <c r="L1302" s="2">
        <f t="shared" si="703"/>
        <v>0.28199999999999997</v>
      </c>
      <c r="M1302" s="2">
        <f t="shared" si="704"/>
        <v>0.57299999999999995</v>
      </c>
      <c r="N1302" s="22" cm="1">
        <f t="array" ref="N1302">IFERROR(INDEX(Stats_Hit_GP,MATCH($B1302,Stats_Hit_Player,0)),"")</f>
        <v>31</v>
      </c>
      <c r="O1302" s="22">
        <f t="shared" si="705"/>
        <v>88</v>
      </c>
      <c r="P1302" s="22">
        <f t="shared" si="706"/>
        <v>78</v>
      </c>
      <c r="Q1302" s="22">
        <f t="shared" si="707"/>
        <v>11</v>
      </c>
      <c r="R1302" s="22">
        <f t="shared" si="708"/>
        <v>17</v>
      </c>
      <c r="S1302" s="22">
        <f t="shared" si="709"/>
        <v>5</v>
      </c>
      <c r="T1302" s="22">
        <f t="shared" si="710"/>
        <v>0</v>
      </c>
      <c r="U1302" s="22">
        <f t="shared" si="711"/>
        <v>0</v>
      </c>
      <c r="V1302" s="22">
        <f t="shared" si="712"/>
        <v>11</v>
      </c>
      <c r="W1302" s="22">
        <f t="shared" si="713"/>
        <v>1</v>
      </c>
      <c r="X1302" s="22">
        <f t="shared" si="714"/>
        <v>7</v>
      </c>
      <c r="Y1302" s="22">
        <f t="shared" si="715"/>
        <v>15</v>
      </c>
      <c r="Z1302" s="22">
        <f t="shared" si="716"/>
        <v>0</v>
      </c>
      <c r="AA1302" s="22">
        <f t="shared" si="717"/>
        <v>0</v>
      </c>
      <c r="AB1302" s="22">
        <f t="shared" si="718"/>
        <v>0</v>
      </c>
      <c r="AC1302" s="22">
        <f t="shared" si="719"/>
        <v>1</v>
      </c>
      <c r="AD1302" s="29">
        <f t="shared" si="720"/>
        <v>3.68</v>
      </c>
      <c r="AE1302" s="22">
        <f t="shared" si="721"/>
        <v>3</v>
      </c>
      <c r="AF1302" s="22">
        <f t="shared" si="722"/>
        <v>0</v>
      </c>
      <c r="AG1302" s="22">
        <f t="shared" si="723"/>
        <v>0</v>
      </c>
      <c r="AH1302" s="22">
        <f t="shared" si="724"/>
        <v>0</v>
      </c>
      <c r="AI1302" s="22">
        <f t="shared" si="725"/>
        <v>0</v>
      </c>
      <c r="AJ1302" s="31">
        <f t="shared" si="726"/>
        <v>7.1</v>
      </c>
      <c r="AK1302" s="22">
        <f t="shared" si="727"/>
        <v>6</v>
      </c>
      <c r="AL1302" s="22">
        <f t="shared" si="728"/>
        <v>4</v>
      </c>
      <c r="AM1302" s="22">
        <f t="shared" si="729"/>
        <v>3</v>
      </c>
      <c r="AN1302" s="22">
        <f t="shared" si="730"/>
        <v>3</v>
      </c>
      <c r="AO1302" s="22">
        <f t="shared" si="731"/>
        <v>13</v>
      </c>
      <c r="AP1302" s="22">
        <f t="shared" si="732"/>
        <v>0</v>
      </c>
      <c r="AQ1302" s="2">
        <f t="shared" si="733"/>
        <v>0.222</v>
      </c>
    </row>
    <row r="1303" spans="1:43" x14ac:dyDescent="0.25">
      <c r="A1303" s="26">
        <f t="shared" si="734"/>
        <v>1</v>
      </c>
      <c r="B1303" t="s">
        <v>5865</v>
      </c>
      <c r="C1303" t="s">
        <v>25</v>
      </c>
      <c r="D1303" t="s">
        <v>32</v>
      </c>
      <c r="E1303" t="s">
        <v>3036</v>
      </c>
      <c r="F1303">
        <v>2026</v>
      </c>
      <c r="G1303" t="s">
        <v>5657</v>
      </c>
      <c r="H1303" s="4">
        <v>46164</v>
      </c>
      <c r="I1303" s="4" t="str">
        <f t="shared" si="700"/>
        <v>Metro Atlantic</v>
      </c>
      <c r="J1303" s="2" t="str">
        <f t="shared" si="701"/>
        <v/>
      </c>
      <c r="K1303" s="2" t="str">
        <f t="shared" si="702"/>
        <v/>
      </c>
      <c r="L1303" s="2" t="str">
        <f t="shared" si="703"/>
        <v/>
      </c>
      <c r="M1303" s="2" t="str">
        <f t="shared" si="704"/>
        <v/>
      </c>
      <c r="N1303" s="22" t="str" cm="1">
        <f t="array" ref="N1303">IFERROR(INDEX(Stats_Hit_GP,MATCH($B1303,Stats_Hit_Player,0)),"")</f>
        <v/>
      </c>
      <c r="O1303" s="22" t="str">
        <f t="shared" si="705"/>
        <v/>
      </c>
      <c r="P1303" s="22" t="str">
        <f t="shared" si="706"/>
        <v/>
      </c>
      <c r="Q1303" s="22" t="str">
        <f t="shared" si="707"/>
        <v/>
      </c>
      <c r="R1303" s="22" t="str">
        <f t="shared" si="708"/>
        <v/>
      </c>
      <c r="S1303" s="22" t="str">
        <f t="shared" si="709"/>
        <v/>
      </c>
      <c r="T1303" s="22" t="str">
        <f t="shared" si="710"/>
        <v/>
      </c>
      <c r="U1303" s="22" t="str">
        <f t="shared" si="711"/>
        <v/>
      </c>
      <c r="V1303" s="22" t="str">
        <f t="shared" si="712"/>
        <v/>
      </c>
      <c r="W1303" s="22" t="str">
        <f t="shared" si="713"/>
        <v/>
      </c>
      <c r="X1303" s="22" t="str">
        <f t="shared" si="714"/>
        <v/>
      </c>
      <c r="Y1303" s="22" t="str">
        <f t="shared" si="715"/>
        <v/>
      </c>
      <c r="Z1303" s="22" t="str">
        <f t="shared" si="716"/>
        <v/>
      </c>
      <c r="AA1303" s="22" t="str">
        <f t="shared" si="717"/>
        <v/>
      </c>
      <c r="AB1303" s="22" t="str">
        <f t="shared" si="718"/>
        <v/>
      </c>
      <c r="AC1303" s="22" t="str">
        <f t="shared" si="719"/>
        <v/>
      </c>
      <c r="AD1303" s="29" t="str">
        <f t="shared" si="720"/>
        <v/>
      </c>
      <c r="AE1303" s="22" t="str">
        <f t="shared" si="721"/>
        <v/>
      </c>
      <c r="AF1303" s="22" t="str">
        <f t="shared" si="722"/>
        <v/>
      </c>
      <c r="AG1303" s="22" t="str">
        <f t="shared" si="723"/>
        <v/>
      </c>
      <c r="AH1303" s="22" t="str">
        <f t="shared" si="724"/>
        <v/>
      </c>
      <c r="AI1303" s="22" t="str">
        <f t="shared" si="725"/>
        <v/>
      </c>
      <c r="AJ1303" s="31" t="str">
        <f t="shared" si="726"/>
        <v/>
      </c>
      <c r="AK1303" s="22" t="str">
        <f t="shared" si="727"/>
        <v/>
      </c>
      <c r="AL1303" s="22" t="str">
        <f t="shared" si="728"/>
        <v/>
      </c>
      <c r="AM1303" s="22" t="str">
        <f t="shared" si="729"/>
        <v/>
      </c>
      <c r="AN1303" s="22" t="str">
        <f t="shared" si="730"/>
        <v/>
      </c>
      <c r="AO1303" s="22" t="str">
        <f t="shared" si="731"/>
        <v/>
      </c>
      <c r="AP1303" s="22" t="str">
        <f t="shared" si="732"/>
        <v/>
      </c>
      <c r="AQ1303" s="2" t="str">
        <f t="shared" si="733"/>
        <v/>
      </c>
    </row>
    <row r="1304" spans="1:43" x14ac:dyDescent="0.25">
      <c r="A1304" s="26" t="str">
        <f t="shared" si="734"/>
        <v/>
      </c>
      <c r="B1304" t="s">
        <v>5866</v>
      </c>
      <c r="C1304" t="s">
        <v>64</v>
      </c>
      <c r="D1304" t="s">
        <v>37</v>
      </c>
      <c r="E1304" t="s">
        <v>2158</v>
      </c>
      <c r="F1304">
        <v>2026</v>
      </c>
      <c r="G1304" t="s">
        <v>5657</v>
      </c>
      <c r="H1304" s="4">
        <v>46164</v>
      </c>
      <c r="I1304" s="4" t="str">
        <f t="shared" si="700"/>
        <v>Big West</v>
      </c>
      <c r="J1304" s="2" t="str">
        <f t="shared" si="701"/>
        <v/>
      </c>
      <c r="K1304" s="2" t="str">
        <f t="shared" si="702"/>
        <v/>
      </c>
      <c r="L1304" s="2" t="str">
        <f t="shared" si="703"/>
        <v/>
      </c>
      <c r="M1304" s="2" t="str">
        <f t="shared" si="704"/>
        <v/>
      </c>
      <c r="N1304" s="22" t="str" cm="1">
        <f t="array" ref="N1304">IFERROR(INDEX(Stats_Hit_GP,MATCH($B1304,Stats_Hit_Player,0)),"")</f>
        <v/>
      </c>
      <c r="O1304" s="22" t="str">
        <f t="shared" si="705"/>
        <v/>
      </c>
      <c r="P1304" s="22" t="str">
        <f t="shared" si="706"/>
        <v/>
      </c>
      <c r="Q1304" s="22" t="str">
        <f t="shared" si="707"/>
        <v/>
      </c>
      <c r="R1304" s="22" t="str">
        <f t="shared" si="708"/>
        <v/>
      </c>
      <c r="S1304" s="22" t="str">
        <f t="shared" si="709"/>
        <v/>
      </c>
      <c r="T1304" s="22" t="str">
        <f t="shared" si="710"/>
        <v/>
      </c>
      <c r="U1304" s="22" t="str">
        <f t="shared" si="711"/>
        <v/>
      </c>
      <c r="V1304" s="22" t="str">
        <f t="shared" si="712"/>
        <v/>
      </c>
      <c r="W1304" s="22" t="str">
        <f t="shared" si="713"/>
        <v/>
      </c>
      <c r="X1304" s="22" t="str">
        <f t="shared" si="714"/>
        <v/>
      </c>
      <c r="Y1304" s="22" t="str">
        <f t="shared" si="715"/>
        <v/>
      </c>
      <c r="Z1304" s="22" t="str">
        <f t="shared" si="716"/>
        <v/>
      </c>
      <c r="AA1304" s="22" t="str">
        <f t="shared" si="717"/>
        <v/>
      </c>
      <c r="AB1304" s="22">
        <f t="shared" si="718"/>
        <v>1</v>
      </c>
      <c r="AC1304" s="22">
        <f t="shared" si="719"/>
        <v>5</v>
      </c>
      <c r="AD1304" s="29">
        <f t="shared" si="720"/>
        <v>5.66</v>
      </c>
      <c r="AE1304" s="22">
        <f t="shared" si="721"/>
        <v>14</v>
      </c>
      <c r="AF1304" s="22">
        <f t="shared" si="722"/>
        <v>9</v>
      </c>
      <c r="AG1304" s="22">
        <f t="shared" si="723"/>
        <v>1</v>
      </c>
      <c r="AH1304" s="22">
        <f t="shared" si="724"/>
        <v>0</v>
      </c>
      <c r="AI1304" s="22">
        <f t="shared" si="725"/>
        <v>0</v>
      </c>
      <c r="AJ1304" s="31">
        <f t="shared" si="726"/>
        <v>62</v>
      </c>
      <c r="AK1304" s="22">
        <f t="shared" si="727"/>
        <v>74</v>
      </c>
      <c r="AL1304" s="22">
        <f t="shared" si="728"/>
        <v>48</v>
      </c>
      <c r="AM1304" s="22">
        <f t="shared" si="729"/>
        <v>39</v>
      </c>
      <c r="AN1304" s="22">
        <f t="shared" si="730"/>
        <v>34</v>
      </c>
      <c r="AO1304" s="22">
        <f t="shared" si="731"/>
        <v>35</v>
      </c>
      <c r="AP1304" s="22">
        <f t="shared" si="732"/>
        <v>11</v>
      </c>
      <c r="AQ1304" s="2">
        <f t="shared" si="733"/>
        <v>0.29699999999999999</v>
      </c>
    </row>
    <row r="1305" spans="1:43" x14ac:dyDescent="0.25">
      <c r="A1305" s="26" t="str">
        <f t="shared" si="734"/>
        <v/>
      </c>
      <c r="B1305" t="s">
        <v>2159</v>
      </c>
      <c r="C1305" t="s">
        <v>33</v>
      </c>
      <c r="D1305" t="s">
        <v>37</v>
      </c>
      <c r="E1305" t="s">
        <v>2158</v>
      </c>
      <c r="F1305">
        <v>2026</v>
      </c>
      <c r="G1305" t="s">
        <v>5657</v>
      </c>
      <c r="H1305" s="4">
        <v>46164</v>
      </c>
      <c r="I1305" s="4" t="str">
        <f t="shared" si="700"/>
        <v>Big West</v>
      </c>
      <c r="J1305" s="2">
        <f t="shared" si="701"/>
        <v>0.26700000000000002</v>
      </c>
      <c r="K1305" s="2">
        <f t="shared" si="702"/>
        <v>0.312</v>
      </c>
      <c r="L1305" s="2">
        <f t="shared" si="703"/>
        <v>0.42399999999999999</v>
      </c>
      <c r="M1305" s="2">
        <f t="shared" si="704"/>
        <v>0.73599999999999999</v>
      </c>
      <c r="N1305" s="22" cm="1">
        <f t="array" ref="N1305">IFERROR(INDEX(Stats_Hit_GP,MATCH($B1305,Stats_Hit_Player,0)),"")</f>
        <v>48</v>
      </c>
      <c r="O1305" s="22">
        <f t="shared" si="705"/>
        <v>186</v>
      </c>
      <c r="P1305" s="22">
        <f t="shared" si="706"/>
        <v>172</v>
      </c>
      <c r="Q1305" s="22">
        <f t="shared" si="707"/>
        <v>22</v>
      </c>
      <c r="R1305" s="22">
        <f t="shared" si="708"/>
        <v>46</v>
      </c>
      <c r="S1305" s="22">
        <f t="shared" si="709"/>
        <v>7</v>
      </c>
      <c r="T1305" s="22">
        <f t="shared" si="710"/>
        <v>1</v>
      </c>
      <c r="U1305" s="22">
        <f t="shared" si="711"/>
        <v>6</v>
      </c>
      <c r="V1305" s="22">
        <f t="shared" si="712"/>
        <v>34</v>
      </c>
      <c r="W1305" s="22">
        <f t="shared" si="713"/>
        <v>4</v>
      </c>
      <c r="X1305" s="22">
        <f t="shared" si="714"/>
        <v>8</v>
      </c>
      <c r="Y1305" s="22">
        <f t="shared" si="715"/>
        <v>41</v>
      </c>
      <c r="Z1305" s="22">
        <f t="shared" si="716"/>
        <v>2</v>
      </c>
      <c r="AA1305" s="22">
        <f t="shared" si="717"/>
        <v>4</v>
      </c>
      <c r="AB1305" s="22" t="str">
        <f t="shared" si="718"/>
        <v/>
      </c>
      <c r="AC1305" s="22" t="str">
        <f t="shared" si="719"/>
        <v/>
      </c>
      <c r="AD1305" s="29" t="str">
        <f t="shared" si="720"/>
        <v/>
      </c>
      <c r="AE1305" s="22" t="str">
        <f t="shared" si="721"/>
        <v/>
      </c>
      <c r="AF1305" s="22" t="str">
        <f t="shared" si="722"/>
        <v/>
      </c>
      <c r="AG1305" s="22" t="str">
        <f t="shared" si="723"/>
        <v/>
      </c>
      <c r="AH1305" s="22" t="str">
        <f t="shared" si="724"/>
        <v/>
      </c>
      <c r="AI1305" s="22" t="str">
        <f t="shared" si="725"/>
        <v/>
      </c>
      <c r="AJ1305" s="31" t="str">
        <f t="shared" si="726"/>
        <v/>
      </c>
      <c r="AK1305" s="22" t="str">
        <f t="shared" si="727"/>
        <v/>
      </c>
      <c r="AL1305" s="22" t="str">
        <f t="shared" si="728"/>
        <v/>
      </c>
      <c r="AM1305" s="22" t="str">
        <f t="shared" si="729"/>
        <v/>
      </c>
      <c r="AN1305" s="22" t="str">
        <f t="shared" si="730"/>
        <v/>
      </c>
      <c r="AO1305" s="22" t="str">
        <f t="shared" si="731"/>
        <v/>
      </c>
      <c r="AP1305" s="22" t="str">
        <f t="shared" si="732"/>
        <v/>
      </c>
      <c r="AQ1305" s="2" t="str">
        <f t="shared" si="733"/>
        <v/>
      </c>
    </row>
    <row r="1306" spans="1:43" x14ac:dyDescent="0.25">
      <c r="A1306" s="26" t="str">
        <f t="shared" si="734"/>
        <v/>
      </c>
      <c r="B1306" t="s">
        <v>5867</v>
      </c>
      <c r="C1306" t="s">
        <v>64</v>
      </c>
      <c r="D1306" t="s">
        <v>37</v>
      </c>
      <c r="E1306" t="s">
        <v>2158</v>
      </c>
      <c r="F1306">
        <v>2026</v>
      </c>
      <c r="G1306" t="s">
        <v>5657</v>
      </c>
      <c r="H1306" s="4">
        <v>46164</v>
      </c>
      <c r="I1306" s="4" t="str">
        <f t="shared" si="700"/>
        <v>Big West</v>
      </c>
      <c r="J1306" s="2" t="str">
        <f t="shared" si="701"/>
        <v/>
      </c>
      <c r="K1306" s="2" t="str">
        <f t="shared" si="702"/>
        <v/>
      </c>
      <c r="L1306" s="2" t="str">
        <f t="shared" si="703"/>
        <v/>
      </c>
      <c r="M1306" s="2" t="str">
        <f t="shared" si="704"/>
        <v/>
      </c>
      <c r="N1306" s="22" t="str" cm="1">
        <f t="array" ref="N1306">IFERROR(INDEX(Stats_Hit_GP,MATCH($B1306,Stats_Hit_Player,0)),"")</f>
        <v/>
      </c>
      <c r="O1306" s="22" t="str">
        <f t="shared" si="705"/>
        <v/>
      </c>
      <c r="P1306" s="22" t="str">
        <f t="shared" si="706"/>
        <v/>
      </c>
      <c r="Q1306" s="22" t="str">
        <f t="shared" si="707"/>
        <v/>
      </c>
      <c r="R1306" s="22" t="str">
        <f t="shared" si="708"/>
        <v/>
      </c>
      <c r="S1306" s="22" t="str">
        <f t="shared" si="709"/>
        <v/>
      </c>
      <c r="T1306" s="22" t="str">
        <f t="shared" si="710"/>
        <v/>
      </c>
      <c r="U1306" s="22" t="str">
        <f t="shared" si="711"/>
        <v/>
      </c>
      <c r="V1306" s="22" t="str">
        <f t="shared" si="712"/>
        <v/>
      </c>
      <c r="W1306" s="22" t="str">
        <f t="shared" si="713"/>
        <v/>
      </c>
      <c r="X1306" s="22" t="str">
        <f t="shared" si="714"/>
        <v/>
      </c>
      <c r="Y1306" s="22" t="str">
        <f t="shared" si="715"/>
        <v/>
      </c>
      <c r="Z1306" s="22" t="str">
        <f t="shared" si="716"/>
        <v/>
      </c>
      <c r="AA1306" s="22" t="str">
        <f t="shared" si="717"/>
        <v/>
      </c>
      <c r="AB1306" s="22">
        <f t="shared" si="718"/>
        <v>1</v>
      </c>
      <c r="AC1306" s="22">
        <f t="shared" si="719"/>
        <v>5</v>
      </c>
      <c r="AD1306" s="29">
        <f t="shared" si="720"/>
        <v>9.08</v>
      </c>
      <c r="AE1306" s="22">
        <f t="shared" si="721"/>
        <v>19</v>
      </c>
      <c r="AF1306" s="22">
        <f t="shared" si="722"/>
        <v>7</v>
      </c>
      <c r="AG1306" s="22">
        <f t="shared" si="723"/>
        <v>0</v>
      </c>
      <c r="AH1306" s="22">
        <f t="shared" si="724"/>
        <v>0</v>
      </c>
      <c r="AI1306" s="22">
        <f t="shared" si="725"/>
        <v>0</v>
      </c>
      <c r="AJ1306" s="31">
        <f t="shared" si="726"/>
        <v>35.200000000000003</v>
      </c>
      <c r="AK1306" s="22">
        <f t="shared" si="727"/>
        <v>41</v>
      </c>
      <c r="AL1306" s="22">
        <f t="shared" si="728"/>
        <v>37</v>
      </c>
      <c r="AM1306" s="22">
        <f t="shared" si="729"/>
        <v>36</v>
      </c>
      <c r="AN1306" s="22">
        <f t="shared" si="730"/>
        <v>32</v>
      </c>
      <c r="AO1306" s="22">
        <f t="shared" si="731"/>
        <v>29</v>
      </c>
      <c r="AP1306" s="22">
        <f t="shared" si="732"/>
        <v>14</v>
      </c>
      <c r="AQ1306" s="2">
        <f t="shared" si="733"/>
        <v>0.29699999999999999</v>
      </c>
    </row>
    <row r="1307" spans="1:43" x14ac:dyDescent="0.25">
      <c r="A1307" s="26">
        <f t="shared" si="734"/>
        <v>1</v>
      </c>
      <c r="B1307" t="s">
        <v>5868</v>
      </c>
      <c r="C1307" t="s">
        <v>64</v>
      </c>
      <c r="D1307" t="s">
        <v>29</v>
      </c>
      <c r="E1307" t="s">
        <v>4463</v>
      </c>
      <c r="F1307">
        <v>2026</v>
      </c>
      <c r="G1307" t="s">
        <v>5657</v>
      </c>
      <c r="H1307" s="4">
        <v>46164</v>
      </c>
      <c r="I1307" s="4" t="str">
        <f t="shared" si="700"/>
        <v>SoCon</v>
      </c>
      <c r="J1307" s="2" t="str">
        <f t="shared" si="701"/>
        <v/>
      </c>
      <c r="K1307" s="2" t="str">
        <f t="shared" si="702"/>
        <v/>
      </c>
      <c r="L1307" s="2" t="str">
        <f t="shared" si="703"/>
        <v/>
      </c>
      <c r="M1307" s="2" t="str">
        <f t="shared" si="704"/>
        <v/>
      </c>
      <c r="N1307" s="22" t="str" cm="1">
        <f t="array" ref="N1307">IFERROR(INDEX(Stats_Hit_GP,MATCH($B1307,Stats_Hit_Player,0)),"")</f>
        <v/>
      </c>
      <c r="O1307" s="22" t="str">
        <f t="shared" si="705"/>
        <v/>
      </c>
      <c r="P1307" s="22" t="str">
        <f t="shared" si="706"/>
        <v/>
      </c>
      <c r="Q1307" s="22" t="str">
        <f t="shared" si="707"/>
        <v/>
      </c>
      <c r="R1307" s="22" t="str">
        <f t="shared" si="708"/>
        <v/>
      </c>
      <c r="S1307" s="22" t="str">
        <f t="shared" si="709"/>
        <v/>
      </c>
      <c r="T1307" s="22" t="str">
        <f t="shared" si="710"/>
        <v/>
      </c>
      <c r="U1307" s="22" t="str">
        <f t="shared" si="711"/>
        <v/>
      </c>
      <c r="V1307" s="22" t="str">
        <f t="shared" si="712"/>
        <v/>
      </c>
      <c r="W1307" s="22" t="str">
        <f t="shared" si="713"/>
        <v/>
      </c>
      <c r="X1307" s="22" t="str">
        <f t="shared" si="714"/>
        <v/>
      </c>
      <c r="Y1307" s="22" t="str">
        <f t="shared" si="715"/>
        <v/>
      </c>
      <c r="Z1307" s="22" t="str">
        <f t="shared" si="716"/>
        <v/>
      </c>
      <c r="AA1307" s="22" t="str">
        <f t="shared" si="717"/>
        <v/>
      </c>
      <c r="AB1307" s="22">
        <f t="shared" si="718"/>
        <v>1</v>
      </c>
      <c r="AC1307" s="22">
        <f t="shared" si="719"/>
        <v>3</v>
      </c>
      <c r="AD1307" s="29">
        <f t="shared" si="720"/>
        <v>8.36</v>
      </c>
      <c r="AE1307" s="22">
        <f t="shared" si="721"/>
        <v>14</v>
      </c>
      <c r="AF1307" s="22">
        <f t="shared" si="722"/>
        <v>5</v>
      </c>
      <c r="AG1307" s="22">
        <f t="shared" si="723"/>
        <v>0</v>
      </c>
      <c r="AH1307" s="22">
        <f t="shared" si="724"/>
        <v>0</v>
      </c>
      <c r="AI1307" s="22">
        <f t="shared" si="725"/>
        <v>1</v>
      </c>
      <c r="AJ1307" s="31">
        <f t="shared" si="726"/>
        <v>28</v>
      </c>
      <c r="AK1307" s="22">
        <f t="shared" si="727"/>
        <v>36</v>
      </c>
      <c r="AL1307" s="22">
        <f t="shared" si="728"/>
        <v>27</v>
      </c>
      <c r="AM1307" s="22">
        <f t="shared" si="729"/>
        <v>26</v>
      </c>
      <c r="AN1307" s="22">
        <f t="shared" si="730"/>
        <v>12</v>
      </c>
      <c r="AO1307" s="22">
        <f t="shared" si="731"/>
        <v>33</v>
      </c>
      <c r="AP1307" s="22">
        <f t="shared" si="732"/>
        <v>11</v>
      </c>
      <c r="AQ1307" s="2">
        <f t="shared" si="733"/>
        <v>0.31</v>
      </c>
    </row>
    <row r="1308" spans="1:43" x14ac:dyDescent="0.25">
      <c r="A1308" s="26" t="str">
        <f t="shared" si="734"/>
        <v/>
      </c>
      <c r="B1308" t="s">
        <v>2173</v>
      </c>
      <c r="C1308" t="s">
        <v>38</v>
      </c>
      <c r="D1308" t="s">
        <v>24</v>
      </c>
      <c r="E1308" t="s">
        <v>2158</v>
      </c>
      <c r="F1308">
        <v>2026</v>
      </c>
      <c r="G1308" t="s">
        <v>5657</v>
      </c>
      <c r="H1308" s="4">
        <v>46164</v>
      </c>
      <c r="I1308" s="4" t="str">
        <f t="shared" si="700"/>
        <v>Big West</v>
      </c>
      <c r="J1308" s="2">
        <f t="shared" si="701"/>
        <v>0.14299999999999999</v>
      </c>
      <c r="K1308" s="2">
        <f t="shared" si="702"/>
        <v>0.28000000000000003</v>
      </c>
      <c r="L1308" s="2">
        <f t="shared" si="703"/>
        <v>0.28599999999999998</v>
      </c>
      <c r="M1308" s="2">
        <f t="shared" si="704"/>
        <v>0.56599999999999995</v>
      </c>
      <c r="N1308" s="22" cm="1">
        <f t="array" ref="N1308">IFERROR(INDEX(Stats_Hit_GP,MATCH($B1308,Stats_Hit_Player,0)),"")</f>
        <v>20</v>
      </c>
      <c r="O1308" s="22">
        <f t="shared" si="705"/>
        <v>25</v>
      </c>
      <c r="P1308" s="22">
        <f t="shared" si="706"/>
        <v>21</v>
      </c>
      <c r="Q1308" s="22">
        <f t="shared" si="707"/>
        <v>7</v>
      </c>
      <c r="R1308" s="22">
        <f t="shared" si="708"/>
        <v>3</v>
      </c>
      <c r="S1308" s="22">
        <f t="shared" si="709"/>
        <v>0</v>
      </c>
      <c r="T1308" s="22">
        <f t="shared" si="710"/>
        <v>0</v>
      </c>
      <c r="U1308" s="22">
        <f t="shared" si="711"/>
        <v>1</v>
      </c>
      <c r="V1308" s="22">
        <f t="shared" si="712"/>
        <v>2</v>
      </c>
      <c r="W1308" s="22">
        <f t="shared" si="713"/>
        <v>1</v>
      </c>
      <c r="X1308" s="22">
        <f t="shared" si="714"/>
        <v>3</v>
      </c>
      <c r="Y1308" s="22">
        <f t="shared" si="715"/>
        <v>10</v>
      </c>
      <c r="Z1308" s="22">
        <f t="shared" si="716"/>
        <v>1</v>
      </c>
      <c r="AA1308" s="22">
        <f t="shared" si="717"/>
        <v>1</v>
      </c>
      <c r="AB1308" s="22" t="str">
        <f t="shared" si="718"/>
        <v/>
      </c>
      <c r="AC1308" s="22" t="str">
        <f t="shared" si="719"/>
        <v/>
      </c>
      <c r="AD1308" s="29" t="str">
        <f t="shared" si="720"/>
        <v/>
      </c>
      <c r="AE1308" s="22" t="str">
        <f t="shared" si="721"/>
        <v/>
      </c>
      <c r="AF1308" s="22" t="str">
        <f t="shared" si="722"/>
        <v/>
      </c>
      <c r="AG1308" s="22" t="str">
        <f t="shared" si="723"/>
        <v/>
      </c>
      <c r="AH1308" s="22" t="str">
        <f t="shared" si="724"/>
        <v/>
      </c>
      <c r="AI1308" s="22" t="str">
        <f t="shared" si="725"/>
        <v/>
      </c>
      <c r="AJ1308" s="31" t="str">
        <f t="shared" si="726"/>
        <v/>
      </c>
      <c r="AK1308" s="22" t="str">
        <f t="shared" si="727"/>
        <v/>
      </c>
      <c r="AL1308" s="22" t="str">
        <f t="shared" si="728"/>
        <v/>
      </c>
      <c r="AM1308" s="22" t="str">
        <f t="shared" si="729"/>
        <v/>
      </c>
      <c r="AN1308" s="22" t="str">
        <f t="shared" si="730"/>
        <v/>
      </c>
      <c r="AO1308" s="22" t="str">
        <f t="shared" si="731"/>
        <v/>
      </c>
      <c r="AP1308" s="22" t="str">
        <f t="shared" si="732"/>
        <v/>
      </c>
      <c r="AQ1308" s="2" t="str">
        <f t="shared" si="733"/>
        <v/>
      </c>
    </row>
    <row r="1309" spans="1:43" x14ac:dyDescent="0.25">
      <c r="A1309" s="26" t="str">
        <f t="shared" si="734"/>
        <v/>
      </c>
      <c r="B1309" t="s">
        <v>2547</v>
      </c>
      <c r="C1309" t="s">
        <v>35</v>
      </c>
      <c r="D1309" t="s">
        <v>37</v>
      </c>
      <c r="E1309" t="s">
        <v>2545</v>
      </c>
      <c r="F1309">
        <v>2026</v>
      </c>
      <c r="G1309" t="s">
        <v>5657</v>
      </c>
      <c r="H1309" s="4">
        <v>46164</v>
      </c>
      <c r="I1309" s="4" t="str">
        <f t="shared" si="700"/>
        <v>Coastal</v>
      </c>
      <c r="J1309" s="2">
        <f t="shared" si="701"/>
        <v>0.31</v>
      </c>
      <c r="K1309" s="2">
        <f t="shared" si="702"/>
        <v>0.38900000000000001</v>
      </c>
      <c r="L1309" s="2">
        <f t="shared" si="703"/>
        <v>0.51500000000000001</v>
      </c>
      <c r="M1309" s="2">
        <f t="shared" si="704"/>
        <v>0.90400000000000003</v>
      </c>
      <c r="N1309" s="22" cm="1">
        <f t="array" ref="N1309">IFERROR(INDEX(Stats_Hit_GP,MATCH($B1309,Stats_Hit_Player,0)),"")</f>
        <v>48</v>
      </c>
      <c r="O1309" s="22">
        <f t="shared" si="705"/>
        <v>200</v>
      </c>
      <c r="P1309" s="22">
        <f t="shared" si="706"/>
        <v>171</v>
      </c>
      <c r="Q1309" s="22">
        <f t="shared" si="707"/>
        <v>34</v>
      </c>
      <c r="R1309" s="22">
        <f t="shared" si="708"/>
        <v>53</v>
      </c>
      <c r="S1309" s="22">
        <f t="shared" si="709"/>
        <v>12</v>
      </c>
      <c r="T1309" s="22">
        <f t="shared" si="710"/>
        <v>1</v>
      </c>
      <c r="U1309" s="22">
        <f t="shared" si="711"/>
        <v>7</v>
      </c>
      <c r="V1309" s="22">
        <f t="shared" si="712"/>
        <v>40</v>
      </c>
      <c r="W1309" s="22">
        <f t="shared" si="713"/>
        <v>6</v>
      </c>
      <c r="X1309" s="22">
        <f t="shared" si="714"/>
        <v>18</v>
      </c>
      <c r="Y1309" s="22">
        <f t="shared" si="715"/>
        <v>39</v>
      </c>
      <c r="Z1309" s="22">
        <f t="shared" si="716"/>
        <v>7</v>
      </c>
      <c r="AA1309" s="22">
        <f t="shared" si="717"/>
        <v>1</v>
      </c>
      <c r="AB1309" s="22" t="str">
        <f t="shared" si="718"/>
        <v/>
      </c>
      <c r="AC1309" s="22" t="str">
        <f t="shared" si="719"/>
        <v/>
      </c>
      <c r="AD1309" s="29" t="str">
        <f t="shared" si="720"/>
        <v/>
      </c>
      <c r="AE1309" s="22" t="str">
        <f t="shared" si="721"/>
        <v/>
      </c>
      <c r="AF1309" s="22" t="str">
        <f t="shared" si="722"/>
        <v/>
      </c>
      <c r="AG1309" s="22" t="str">
        <f t="shared" si="723"/>
        <v/>
      </c>
      <c r="AH1309" s="22" t="str">
        <f t="shared" si="724"/>
        <v/>
      </c>
      <c r="AI1309" s="22" t="str">
        <f t="shared" si="725"/>
        <v/>
      </c>
      <c r="AJ1309" s="31" t="str">
        <f t="shared" si="726"/>
        <v/>
      </c>
      <c r="AK1309" s="22" t="str">
        <f t="shared" si="727"/>
        <v/>
      </c>
      <c r="AL1309" s="22" t="str">
        <f t="shared" si="728"/>
        <v/>
      </c>
      <c r="AM1309" s="22" t="str">
        <f t="shared" si="729"/>
        <v/>
      </c>
      <c r="AN1309" s="22" t="str">
        <f t="shared" si="730"/>
        <v/>
      </c>
      <c r="AO1309" s="22" t="str">
        <f t="shared" si="731"/>
        <v/>
      </c>
      <c r="AP1309" s="22" t="str">
        <f t="shared" si="732"/>
        <v/>
      </c>
      <c r="AQ1309" s="2" t="str">
        <f t="shared" si="733"/>
        <v/>
      </c>
    </row>
    <row r="1310" spans="1:43" x14ac:dyDescent="0.25">
      <c r="A1310" s="26" t="str">
        <f t="shared" si="734"/>
        <v/>
      </c>
      <c r="B1310" t="s">
        <v>2160</v>
      </c>
      <c r="C1310" t="s">
        <v>25</v>
      </c>
      <c r="D1310" t="s">
        <v>24</v>
      </c>
      <c r="E1310" t="s">
        <v>2158</v>
      </c>
      <c r="F1310">
        <v>2026</v>
      </c>
      <c r="G1310" t="s">
        <v>5657</v>
      </c>
      <c r="H1310" s="4">
        <v>46164</v>
      </c>
      <c r="I1310" s="4" t="str">
        <f t="shared" si="700"/>
        <v>Big West</v>
      </c>
      <c r="J1310" s="2">
        <f t="shared" si="701"/>
        <v>0.26600000000000001</v>
      </c>
      <c r="K1310" s="2">
        <f t="shared" si="702"/>
        <v>0.35799999999999998</v>
      </c>
      <c r="L1310" s="2">
        <f t="shared" si="703"/>
        <v>0.42599999999999999</v>
      </c>
      <c r="M1310" s="2">
        <f t="shared" si="704"/>
        <v>0.78300000000000003</v>
      </c>
      <c r="N1310" s="22" cm="1">
        <f t="array" ref="N1310">IFERROR(INDEX(Stats_Hit_GP,MATCH($B1310,Stats_Hit_Player,0)),"")</f>
        <v>39</v>
      </c>
      <c r="O1310" s="22">
        <f t="shared" si="705"/>
        <v>110</v>
      </c>
      <c r="P1310" s="22">
        <f t="shared" si="706"/>
        <v>94</v>
      </c>
      <c r="Q1310" s="22">
        <f t="shared" si="707"/>
        <v>16</v>
      </c>
      <c r="R1310" s="22">
        <f t="shared" si="708"/>
        <v>25</v>
      </c>
      <c r="S1310" s="22">
        <f t="shared" si="709"/>
        <v>6</v>
      </c>
      <c r="T1310" s="22">
        <f t="shared" si="710"/>
        <v>0</v>
      </c>
      <c r="U1310" s="22">
        <f t="shared" si="711"/>
        <v>3</v>
      </c>
      <c r="V1310" s="22">
        <f t="shared" si="712"/>
        <v>18</v>
      </c>
      <c r="W1310" s="22">
        <f t="shared" si="713"/>
        <v>7</v>
      </c>
      <c r="X1310" s="22">
        <f t="shared" si="714"/>
        <v>7</v>
      </c>
      <c r="Y1310" s="22">
        <f t="shared" si="715"/>
        <v>29</v>
      </c>
      <c r="Z1310" s="22">
        <f t="shared" si="716"/>
        <v>6</v>
      </c>
      <c r="AA1310" s="22">
        <f t="shared" si="717"/>
        <v>1</v>
      </c>
      <c r="AB1310" s="22" t="str">
        <f t="shared" si="718"/>
        <v/>
      </c>
      <c r="AC1310" s="22" t="str">
        <f t="shared" si="719"/>
        <v/>
      </c>
      <c r="AD1310" s="29" t="str">
        <f t="shared" si="720"/>
        <v/>
      </c>
      <c r="AE1310" s="22" t="str">
        <f t="shared" si="721"/>
        <v/>
      </c>
      <c r="AF1310" s="22" t="str">
        <f t="shared" si="722"/>
        <v/>
      </c>
      <c r="AG1310" s="22" t="str">
        <f t="shared" si="723"/>
        <v/>
      </c>
      <c r="AH1310" s="22" t="str">
        <f t="shared" si="724"/>
        <v/>
      </c>
      <c r="AI1310" s="22" t="str">
        <f t="shared" si="725"/>
        <v/>
      </c>
      <c r="AJ1310" s="31" t="str">
        <f t="shared" si="726"/>
        <v/>
      </c>
      <c r="AK1310" s="22" t="str">
        <f t="shared" si="727"/>
        <v/>
      </c>
      <c r="AL1310" s="22" t="str">
        <f t="shared" si="728"/>
        <v/>
      </c>
      <c r="AM1310" s="22" t="str">
        <f t="shared" si="729"/>
        <v/>
      </c>
      <c r="AN1310" s="22" t="str">
        <f t="shared" si="730"/>
        <v/>
      </c>
      <c r="AO1310" s="22" t="str">
        <f t="shared" si="731"/>
        <v/>
      </c>
      <c r="AP1310" s="22" t="str">
        <f t="shared" si="732"/>
        <v/>
      </c>
      <c r="AQ1310" s="2" t="str">
        <f t="shared" si="733"/>
        <v/>
      </c>
    </row>
    <row r="1311" spans="1:43" x14ac:dyDescent="0.25">
      <c r="A1311" s="26" t="str">
        <f t="shared" si="734"/>
        <v/>
      </c>
      <c r="B1311" t="s">
        <v>2168</v>
      </c>
      <c r="C1311" t="s">
        <v>38</v>
      </c>
      <c r="D1311" t="s">
        <v>24</v>
      </c>
      <c r="E1311" t="s">
        <v>2158</v>
      </c>
      <c r="F1311">
        <v>2026</v>
      </c>
      <c r="G1311" t="s">
        <v>5657</v>
      </c>
      <c r="H1311" s="4">
        <v>46164</v>
      </c>
      <c r="I1311" s="4" t="str">
        <f t="shared" si="700"/>
        <v>Big West</v>
      </c>
      <c r="J1311" s="2">
        <f t="shared" si="701"/>
        <v>0.32600000000000001</v>
      </c>
      <c r="K1311" s="2">
        <f t="shared" si="702"/>
        <v>0.39200000000000002</v>
      </c>
      <c r="L1311" s="2">
        <f t="shared" si="703"/>
        <v>0.5</v>
      </c>
      <c r="M1311" s="2">
        <f t="shared" si="704"/>
        <v>0.89200000000000002</v>
      </c>
      <c r="N1311" s="22" cm="1">
        <f t="array" ref="N1311">IFERROR(INDEX(Stats_Hit_GP,MATCH($B1311,Stats_Hit_Player,0)),"")</f>
        <v>20</v>
      </c>
      <c r="O1311" s="22">
        <f t="shared" si="705"/>
        <v>51</v>
      </c>
      <c r="P1311" s="22">
        <f t="shared" si="706"/>
        <v>46</v>
      </c>
      <c r="Q1311" s="22">
        <f t="shared" si="707"/>
        <v>7</v>
      </c>
      <c r="R1311" s="22">
        <f t="shared" si="708"/>
        <v>15</v>
      </c>
      <c r="S1311" s="22">
        <f t="shared" si="709"/>
        <v>5</v>
      </c>
      <c r="T1311" s="22">
        <f t="shared" si="710"/>
        <v>0</v>
      </c>
      <c r="U1311" s="22">
        <f t="shared" si="711"/>
        <v>1</v>
      </c>
      <c r="V1311" s="22">
        <f t="shared" si="712"/>
        <v>8</v>
      </c>
      <c r="W1311" s="22">
        <f t="shared" si="713"/>
        <v>4</v>
      </c>
      <c r="X1311" s="22">
        <f t="shared" si="714"/>
        <v>1</v>
      </c>
      <c r="Y1311" s="22">
        <f t="shared" si="715"/>
        <v>11</v>
      </c>
      <c r="Z1311" s="22">
        <f t="shared" si="716"/>
        <v>0</v>
      </c>
      <c r="AA1311" s="22">
        <f t="shared" si="717"/>
        <v>0</v>
      </c>
      <c r="AB1311" s="22" t="str">
        <f t="shared" si="718"/>
        <v/>
      </c>
      <c r="AC1311" s="22" t="str">
        <f t="shared" si="719"/>
        <v/>
      </c>
      <c r="AD1311" s="29" t="str">
        <f t="shared" si="720"/>
        <v/>
      </c>
      <c r="AE1311" s="22" t="str">
        <f t="shared" si="721"/>
        <v/>
      </c>
      <c r="AF1311" s="22" t="str">
        <f t="shared" si="722"/>
        <v/>
      </c>
      <c r="AG1311" s="22" t="str">
        <f t="shared" si="723"/>
        <v/>
      </c>
      <c r="AH1311" s="22" t="str">
        <f t="shared" si="724"/>
        <v/>
      </c>
      <c r="AI1311" s="22" t="str">
        <f t="shared" si="725"/>
        <v/>
      </c>
      <c r="AJ1311" s="31" t="str">
        <f t="shared" si="726"/>
        <v/>
      </c>
      <c r="AK1311" s="22" t="str">
        <f t="shared" si="727"/>
        <v/>
      </c>
      <c r="AL1311" s="22" t="str">
        <f t="shared" si="728"/>
        <v/>
      </c>
      <c r="AM1311" s="22" t="str">
        <f t="shared" si="729"/>
        <v/>
      </c>
      <c r="AN1311" s="22" t="str">
        <f t="shared" si="730"/>
        <v/>
      </c>
      <c r="AO1311" s="22" t="str">
        <f t="shared" si="731"/>
        <v/>
      </c>
      <c r="AP1311" s="22" t="str">
        <f t="shared" si="732"/>
        <v/>
      </c>
      <c r="AQ1311" s="2" t="str">
        <f t="shared" si="733"/>
        <v/>
      </c>
    </row>
    <row r="1312" spans="1:43" x14ac:dyDescent="0.25">
      <c r="A1312" s="26" t="str">
        <f t="shared" si="734"/>
        <v/>
      </c>
      <c r="B1312" t="s">
        <v>5869</v>
      </c>
      <c r="C1312" t="s">
        <v>64</v>
      </c>
      <c r="D1312" t="s">
        <v>24</v>
      </c>
      <c r="E1312" t="s">
        <v>2158</v>
      </c>
      <c r="F1312">
        <v>2026</v>
      </c>
      <c r="G1312" t="s">
        <v>5657</v>
      </c>
      <c r="H1312" s="4">
        <v>46164</v>
      </c>
      <c r="I1312" s="4" t="str">
        <f t="shared" si="700"/>
        <v>Big West</v>
      </c>
      <c r="J1312" s="2" t="str">
        <f t="shared" si="701"/>
        <v/>
      </c>
      <c r="K1312" s="2" t="str">
        <f t="shared" si="702"/>
        <v/>
      </c>
      <c r="L1312" s="2" t="str">
        <f t="shared" si="703"/>
        <v/>
      </c>
      <c r="M1312" s="2" t="str">
        <f t="shared" si="704"/>
        <v/>
      </c>
      <c r="N1312" s="22" t="str" cm="1">
        <f t="array" ref="N1312">IFERROR(INDEX(Stats_Hit_GP,MATCH($B1312,Stats_Hit_Player,0)),"")</f>
        <v/>
      </c>
      <c r="O1312" s="22" t="str">
        <f t="shared" si="705"/>
        <v/>
      </c>
      <c r="P1312" s="22" t="str">
        <f t="shared" si="706"/>
        <v/>
      </c>
      <c r="Q1312" s="22" t="str">
        <f t="shared" si="707"/>
        <v/>
      </c>
      <c r="R1312" s="22" t="str">
        <f t="shared" si="708"/>
        <v/>
      </c>
      <c r="S1312" s="22" t="str">
        <f t="shared" si="709"/>
        <v/>
      </c>
      <c r="T1312" s="22" t="str">
        <f t="shared" si="710"/>
        <v/>
      </c>
      <c r="U1312" s="22" t="str">
        <f t="shared" si="711"/>
        <v/>
      </c>
      <c r="V1312" s="22" t="str">
        <f t="shared" si="712"/>
        <v/>
      </c>
      <c r="W1312" s="22" t="str">
        <f t="shared" si="713"/>
        <v/>
      </c>
      <c r="X1312" s="22" t="str">
        <f t="shared" si="714"/>
        <v/>
      </c>
      <c r="Y1312" s="22" t="str">
        <f t="shared" si="715"/>
        <v/>
      </c>
      <c r="Z1312" s="22" t="str">
        <f t="shared" si="716"/>
        <v/>
      </c>
      <c r="AA1312" s="22" t="str">
        <f t="shared" si="717"/>
        <v/>
      </c>
      <c r="AB1312" s="22">
        <f t="shared" si="718"/>
        <v>0</v>
      </c>
      <c r="AC1312" s="22">
        <f t="shared" si="719"/>
        <v>0</v>
      </c>
      <c r="AD1312" s="29">
        <f t="shared" si="720"/>
        <v>19.29</v>
      </c>
      <c r="AE1312" s="22">
        <f t="shared" si="721"/>
        <v>15</v>
      </c>
      <c r="AF1312" s="22">
        <f t="shared" si="722"/>
        <v>0</v>
      </c>
      <c r="AG1312" s="22">
        <f t="shared" si="723"/>
        <v>0</v>
      </c>
      <c r="AH1312" s="22">
        <f t="shared" si="724"/>
        <v>0</v>
      </c>
      <c r="AI1312" s="22">
        <f t="shared" si="725"/>
        <v>0</v>
      </c>
      <c r="AJ1312" s="31">
        <f t="shared" si="726"/>
        <v>11.2</v>
      </c>
      <c r="AK1312" s="22">
        <f t="shared" si="727"/>
        <v>20</v>
      </c>
      <c r="AL1312" s="22">
        <f t="shared" si="728"/>
        <v>27</v>
      </c>
      <c r="AM1312" s="22">
        <f t="shared" si="729"/>
        <v>25</v>
      </c>
      <c r="AN1312" s="22">
        <f t="shared" si="730"/>
        <v>18</v>
      </c>
      <c r="AO1312" s="22">
        <f t="shared" si="731"/>
        <v>10</v>
      </c>
      <c r="AP1312" s="22">
        <f t="shared" si="732"/>
        <v>6</v>
      </c>
      <c r="AQ1312" s="2">
        <f t="shared" si="733"/>
        <v>0.39200000000000002</v>
      </c>
    </row>
    <row r="1313" spans="1:43" x14ac:dyDescent="0.25">
      <c r="A1313" s="26" t="str">
        <f t="shared" si="734"/>
        <v/>
      </c>
      <c r="B1313" t="s">
        <v>2161</v>
      </c>
      <c r="C1313" t="s">
        <v>35</v>
      </c>
      <c r="D1313" t="s">
        <v>24</v>
      </c>
      <c r="E1313" t="s">
        <v>2158</v>
      </c>
      <c r="F1313">
        <v>2026</v>
      </c>
      <c r="G1313" t="s">
        <v>5657</v>
      </c>
      <c r="H1313" s="4">
        <v>46164</v>
      </c>
      <c r="I1313" s="4" t="str">
        <f t="shared" si="700"/>
        <v>Big West</v>
      </c>
      <c r="J1313" s="2">
        <f t="shared" si="701"/>
        <v>0.26</v>
      </c>
      <c r="K1313" s="2">
        <f t="shared" si="702"/>
        <v>0.36599999999999999</v>
      </c>
      <c r="L1313" s="2">
        <f t="shared" si="703"/>
        <v>0.28999999999999998</v>
      </c>
      <c r="M1313" s="2">
        <f t="shared" si="704"/>
        <v>0.65600000000000003</v>
      </c>
      <c r="N1313" s="22" cm="1">
        <f t="array" ref="N1313">IFERROR(INDEX(Stats_Hit_GP,MATCH($B1313,Stats_Hit_Player,0)),"")</f>
        <v>45</v>
      </c>
      <c r="O1313" s="22">
        <f t="shared" si="705"/>
        <v>157</v>
      </c>
      <c r="P1313" s="22">
        <f t="shared" si="706"/>
        <v>131</v>
      </c>
      <c r="Q1313" s="22">
        <f t="shared" si="707"/>
        <v>19</v>
      </c>
      <c r="R1313" s="22">
        <f t="shared" si="708"/>
        <v>34</v>
      </c>
      <c r="S1313" s="22">
        <f t="shared" si="709"/>
        <v>2</v>
      </c>
      <c r="T1313" s="22">
        <f t="shared" si="710"/>
        <v>1</v>
      </c>
      <c r="U1313" s="22">
        <f t="shared" si="711"/>
        <v>0</v>
      </c>
      <c r="V1313" s="22">
        <f t="shared" si="712"/>
        <v>16</v>
      </c>
      <c r="W1313" s="22">
        <f t="shared" si="713"/>
        <v>3</v>
      </c>
      <c r="X1313" s="22">
        <f t="shared" si="714"/>
        <v>19</v>
      </c>
      <c r="Y1313" s="22">
        <f t="shared" si="715"/>
        <v>28</v>
      </c>
      <c r="Z1313" s="22">
        <f t="shared" si="716"/>
        <v>4</v>
      </c>
      <c r="AA1313" s="22">
        <f t="shared" si="717"/>
        <v>3</v>
      </c>
      <c r="AB1313" s="22" t="str">
        <f t="shared" si="718"/>
        <v/>
      </c>
      <c r="AC1313" s="22" t="str">
        <f t="shared" si="719"/>
        <v/>
      </c>
      <c r="AD1313" s="29" t="str">
        <f t="shared" si="720"/>
        <v/>
      </c>
      <c r="AE1313" s="22" t="str">
        <f t="shared" si="721"/>
        <v/>
      </c>
      <c r="AF1313" s="22" t="str">
        <f t="shared" si="722"/>
        <v/>
      </c>
      <c r="AG1313" s="22" t="str">
        <f t="shared" si="723"/>
        <v/>
      </c>
      <c r="AH1313" s="22" t="str">
        <f t="shared" si="724"/>
        <v/>
      </c>
      <c r="AI1313" s="22" t="str">
        <f t="shared" si="725"/>
        <v/>
      </c>
      <c r="AJ1313" s="31" t="str">
        <f t="shared" si="726"/>
        <v/>
      </c>
      <c r="AK1313" s="22" t="str">
        <f t="shared" si="727"/>
        <v/>
      </c>
      <c r="AL1313" s="22" t="str">
        <f t="shared" si="728"/>
        <v/>
      </c>
      <c r="AM1313" s="22" t="str">
        <f t="shared" si="729"/>
        <v/>
      </c>
      <c r="AN1313" s="22" t="str">
        <f t="shared" si="730"/>
        <v/>
      </c>
      <c r="AO1313" s="22" t="str">
        <f t="shared" si="731"/>
        <v/>
      </c>
      <c r="AP1313" s="22" t="str">
        <f t="shared" si="732"/>
        <v/>
      </c>
      <c r="AQ1313" s="2" t="str">
        <f t="shared" si="733"/>
        <v/>
      </c>
    </row>
    <row r="1314" spans="1:43" x14ac:dyDescent="0.25">
      <c r="A1314" s="26" t="str">
        <f t="shared" si="734"/>
        <v/>
      </c>
      <c r="B1314" t="s">
        <v>2169</v>
      </c>
      <c r="C1314" t="s">
        <v>30</v>
      </c>
      <c r="D1314" t="s">
        <v>24</v>
      </c>
      <c r="E1314" t="s">
        <v>2158</v>
      </c>
      <c r="F1314">
        <v>2026</v>
      </c>
      <c r="G1314" t="s">
        <v>5657</v>
      </c>
      <c r="H1314" s="4">
        <v>46164</v>
      </c>
      <c r="I1314" s="4" t="str">
        <f t="shared" si="700"/>
        <v>Big West</v>
      </c>
      <c r="J1314" s="2">
        <f t="shared" si="701"/>
        <v>0.25800000000000001</v>
      </c>
      <c r="K1314" s="2">
        <f t="shared" si="702"/>
        <v>0.316</v>
      </c>
      <c r="L1314" s="2">
        <f t="shared" si="703"/>
        <v>0.33700000000000002</v>
      </c>
      <c r="M1314" s="2">
        <f t="shared" si="704"/>
        <v>0.65300000000000002</v>
      </c>
      <c r="N1314" s="22" cm="1">
        <f t="array" ref="N1314">IFERROR(INDEX(Stats_Hit_GP,MATCH($B1314,Stats_Hit_Player,0)),"")</f>
        <v>34</v>
      </c>
      <c r="O1314" s="22">
        <f t="shared" si="705"/>
        <v>99</v>
      </c>
      <c r="P1314" s="22">
        <f t="shared" si="706"/>
        <v>89</v>
      </c>
      <c r="Q1314" s="22">
        <f t="shared" si="707"/>
        <v>9</v>
      </c>
      <c r="R1314" s="22">
        <f t="shared" si="708"/>
        <v>23</v>
      </c>
      <c r="S1314" s="22">
        <f t="shared" si="709"/>
        <v>7</v>
      </c>
      <c r="T1314" s="22">
        <f t="shared" si="710"/>
        <v>0</v>
      </c>
      <c r="U1314" s="22">
        <f t="shared" si="711"/>
        <v>0</v>
      </c>
      <c r="V1314" s="22">
        <f t="shared" si="712"/>
        <v>11</v>
      </c>
      <c r="W1314" s="22">
        <f t="shared" si="713"/>
        <v>4</v>
      </c>
      <c r="X1314" s="22">
        <f t="shared" si="714"/>
        <v>4</v>
      </c>
      <c r="Y1314" s="22">
        <f t="shared" si="715"/>
        <v>30</v>
      </c>
      <c r="Z1314" s="22">
        <f t="shared" si="716"/>
        <v>1</v>
      </c>
      <c r="AA1314" s="22">
        <f t="shared" si="717"/>
        <v>1</v>
      </c>
      <c r="AB1314" s="22" t="str">
        <f t="shared" si="718"/>
        <v/>
      </c>
      <c r="AC1314" s="22" t="str">
        <f t="shared" si="719"/>
        <v/>
      </c>
      <c r="AD1314" s="29" t="str">
        <f t="shared" si="720"/>
        <v/>
      </c>
      <c r="AE1314" s="22" t="str">
        <f t="shared" si="721"/>
        <v/>
      </c>
      <c r="AF1314" s="22" t="str">
        <f t="shared" si="722"/>
        <v/>
      </c>
      <c r="AG1314" s="22" t="str">
        <f t="shared" si="723"/>
        <v/>
      </c>
      <c r="AH1314" s="22" t="str">
        <f t="shared" si="724"/>
        <v/>
      </c>
      <c r="AI1314" s="22" t="str">
        <f t="shared" si="725"/>
        <v/>
      </c>
      <c r="AJ1314" s="31" t="str">
        <f t="shared" si="726"/>
        <v/>
      </c>
      <c r="AK1314" s="22" t="str">
        <f t="shared" si="727"/>
        <v/>
      </c>
      <c r="AL1314" s="22" t="str">
        <f t="shared" si="728"/>
        <v/>
      </c>
      <c r="AM1314" s="22" t="str">
        <f t="shared" si="729"/>
        <v/>
      </c>
      <c r="AN1314" s="22" t="str">
        <f t="shared" si="730"/>
        <v/>
      </c>
      <c r="AO1314" s="22" t="str">
        <f t="shared" si="731"/>
        <v/>
      </c>
      <c r="AP1314" s="22" t="str">
        <f t="shared" si="732"/>
        <v/>
      </c>
      <c r="AQ1314" s="2" t="str">
        <f t="shared" si="733"/>
        <v/>
      </c>
    </row>
    <row r="1315" spans="1:43" x14ac:dyDescent="0.25">
      <c r="A1315" s="26" t="str">
        <f t="shared" si="734"/>
        <v/>
      </c>
      <c r="B1315" t="s">
        <v>2163</v>
      </c>
      <c r="C1315" t="s">
        <v>33</v>
      </c>
      <c r="D1315" t="s">
        <v>37</v>
      </c>
      <c r="E1315" t="s">
        <v>2158</v>
      </c>
      <c r="F1315">
        <v>2026</v>
      </c>
      <c r="G1315" t="s">
        <v>5657</v>
      </c>
      <c r="H1315" s="4">
        <v>46164</v>
      </c>
      <c r="I1315" s="4" t="str">
        <f t="shared" si="700"/>
        <v>Big West</v>
      </c>
      <c r="J1315" s="2">
        <f t="shared" si="701"/>
        <v>0.23599999999999999</v>
      </c>
      <c r="K1315" s="2">
        <f t="shared" si="702"/>
        <v>0.311</v>
      </c>
      <c r="L1315" s="2">
        <f t="shared" si="703"/>
        <v>0.434</v>
      </c>
      <c r="M1315" s="2">
        <f t="shared" si="704"/>
        <v>0.745</v>
      </c>
      <c r="N1315" s="22" cm="1">
        <f t="array" ref="N1315">IFERROR(INDEX(Stats_Hit_GP,MATCH($B1315,Stats_Hit_Player,0)),"")</f>
        <v>47</v>
      </c>
      <c r="O1315" s="22">
        <f t="shared" si="705"/>
        <v>207</v>
      </c>
      <c r="P1315" s="22">
        <f t="shared" si="706"/>
        <v>182</v>
      </c>
      <c r="Q1315" s="22">
        <f t="shared" si="707"/>
        <v>26</v>
      </c>
      <c r="R1315" s="22">
        <f t="shared" si="708"/>
        <v>43</v>
      </c>
      <c r="S1315" s="22">
        <f t="shared" si="709"/>
        <v>9</v>
      </c>
      <c r="T1315" s="22">
        <f t="shared" si="710"/>
        <v>0</v>
      </c>
      <c r="U1315" s="22">
        <f t="shared" si="711"/>
        <v>9</v>
      </c>
      <c r="V1315" s="22">
        <f t="shared" si="712"/>
        <v>31</v>
      </c>
      <c r="W1315" s="22">
        <f t="shared" si="713"/>
        <v>4</v>
      </c>
      <c r="X1315" s="22">
        <f t="shared" si="714"/>
        <v>17</v>
      </c>
      <c r="Y1315" s="22">
        <f t="shared" si="715"/>
        <v>46</v>
      </c>
      <c r="Z1315" s="22">
        <f t="shared" si="716"/>
        <v>0</v>
      </c>
      <c r="AA1315" s="22">
        <f t="shared" si="717"/>
        <v>3</v>
      </c>
      <c r="AB1315" s="22" t="str">
        <f t="shared" si="718"/>
        <v/>
      </c>
      <c r="AC1315" s="22" t="str">
        <f t="shared" si="719"/>
        <v/>
      </c>
      <c r="AD1315" s="29" t="str">
        <f t="shared" si="720"/>
        <v/>
      </c>
      <c r="AE1315" s="22" t="str">
        <f t="shared" si="721"/>
        <v/>
      </c>
      <c r="AF1315" s="22" t="str">
        <f t="shared" si="722"/>
        <v/>
      </c>
      <c r="AG1315" s="22" t="str">
        <f t="shared" si="723"/>
        <v/>
      </c>
      <c r="AH1315" s="22" t="str">
        <f t="shared" si="724"/>
        <v/>
      </c>
      <c r="AI1315" s="22" t="str">
        <f t="shared" si="725"/>
        <v/>
      </c>
      <c r="AJ1315" s="31" t="str">
        <f t="shared" si="726"/>
        <v/>
      </c>
      <c r="AK1315" s="22" t="str">
        <f t="shared" si="727"/>
        <v/>
      </c>
      <c r="AL1315" s="22" t="str">
        <f t="shared" si="728"/>
        <v/>
      </c>
      <c r="AM1315" s="22" t="str">
        <f t="shared" si="729"/>
        <v/>
      </c>
      <c r="AN1315" s="22" t="str">
        <f t="shared" si="730"/>
        <v/>
      </c>
      <c r="AO1315" s="22" t="str">
        <f t="shared" si="731"/>
        <v/>
      </c>
      <c r="AP1315" s="22" t="str">
        <f t="shared" si="732"/>
        <v/>
      </c>
      <c r="AQ1315" s="2" t="str">
        <f t="shared" si="733"/>
        <v/>
      </c>
    </row>
    <row r="1316" spans="1:43" x14ac:dyDescent="0.25">
      <c r="A1316" s="26" t="str">
        <f t="shared" si="734"/>
        <v/>
      </c>
      <c r="B1316" t="s">
        <v>5870</v>
      </c>
      <c r="C1316" t="s">
        <v>64</v>
      </c>
      <c r="D1316" t="s">
        <v>37</v>
      </c>
      <c r="E1316" t="s">
        <v>2158</v>
      </c>
      <c r="F1316">
        <v>2026</v>
      </c>
      <c r="G1316" t="s">
        <v>5657</v>
      </c>
      <c r="H1316" s="4">
        <v>46164</v>
      </c>
      <c r="I1316" s="4" t="str">
        <f t="shared" si="700"/>
        <v>Big West</v>
      </c>
      <c r="J1316" s="2" t="str">
        <f t="shared" si="701"/>
        <v/>
      </c>
      <c r="K1316" s="2" t="str">
        <f t="shared" si="702"/>
        <v/>
      </c>
      <c r="L1316" s="2" t="str">
        <f t="shared" si="703"/>
        <v/>
      </c>
      <c r="M1316" s="2" t="str">
        <f t="shared" si="704"/>
        <v/>
      </c>
      <c r="N1316" s="22" t="str" cm="1">
        <f t="array" ref="N1316">IFERROR(INDEX(Stats_Hit_GP,MATCH($B1316,Stats_Hit_Player,0)),"")</f>
        <v/>
      </c>
      <c r="O1316" s="22" t="str">
        <f t="shared" si="705"/>
        <v/>
      </c>
      <c r="P1316" s="22" t="str">
        <f t="shared" si="706"/>
        <v/>
      </c>
      <c r="Q1316" s="22" t="str">
        <f t="shared" si="707"/>
        <v/>
      </c>
      <c r="R1316" s="22" t="str">
        <f t="shared" si="708"/>
        <v/>
      </c>
      <c r="S1316" s="22" t="str">
        <f t="shared" si="709"/>
        <v/>
      </c>
      <c r="T1316" s="22" t="str">
        <f t="shared" si="710"/>
        <v/>
      </c>
      <c r="U1316" s="22" t="str">
        <f t="shared" si="711"/>
        <v/>
      </c>
      <c r="V1316" s="22" t="str">
        <f t="shared" si="712"/>
        <v/>
      </c>
      <c r="W1316" s="22" t="str">
        <f t="shared" si="713"/>
        <v/>
      </c>
      <c r="X1316" s="22" t="str">
        <f t="shared" si="714"/>
        <v/>
      </c>
      <c r="Y1316" s="22" t="str">
        <f t="shared" si="715"/>
        <v/>
      </c>
      <c r="Z1316" s="22" t="str">
        <f t="shared" si="716"/>
        <v/>
      </c>
      <c r="AA1316" s="22" t="str">
        <f t="shared" si="717"/>
        <v/>
      </c>
      <c r="AB1316" s="22">
        <f t="shared" si="718"/>
        <v>1</v>
      </c>
      <c r="AC1316" s="22">
        <f t="shared" si="719"/>
        <v>6</v>
      </c>
      <c r="AD1316" s="29">
        <f t="shared" si="720"/>
        <v>6.21</v>
      </c>
      <c r="AE1316" s="22">
        <f t="shared" si="721"/>
        <v>27</v>
      </c>
      <c r="AF1316" s="22">
        <f t="shared" si="722"/>
        <v>3</v>
      </c>
      <c r="AG1316" s="22">
        <f t="shared" si="723"/>
        <v>0</v>
      </c>
      <c r="AH1316" s="22">
        <f t="shared" si="724"/>
        <v>0</v>
      </c>
      <c r="AI1316" s="22">
        <f t="shared" si="725"/>
        <v>0</v>
      </c>
      <c r="AJ1316" s="31">
        <f t="shared" si="726"/>
        <v>33.1</v>
      </c>
      <c r="AK1316" s="22">
        <f t="shared" si="727"/>
        <v>52</v>
      </c>
      <c r="AL1316" s="22">
        <f t="shared" si="728"/>
        <v>27</v>
      </c>
      <c r="AM1316" s="22">
        <f t="shared" si="729"/>
        <v>23</v>
      </c>
      <c r="AN1316" s="22">
        <f t="shared" si="730"/>
        <v>19</v>
      </c>
      <c r="AO1316" s="22">
        <f t="shared" si="731"/>
        <v>24</v>
      </c>
      <c r="AP1316" s="22">
        <f t="shared" si="732"/>
        <v>6</v>
      </c>
      <c r="AQ1316" s="2">
        <f t="shared" si="733"/>
        <v>0.34699999999999998</v>
      </c>
    </row>
    <row r="1317" spans="1:43" x14ac:dyDescent="0.25">
      <c r="A1317" s="26" t="str">
        <f t="shared" si="734"/>
        <v/>
      </c>
      <c r="B1317" t="s">
        <v>5871</v>
      </c>
      <c r="C1317" t="s">
        <v>64</v>
      </c>
      <c r="D1317" t="s">
        <v>37</v>
      </c>
      <c r="E1317" t="s">
        <v>2158</v>
      </c>
      <c r="F1317">
        <v>2026</v>
      </c>
      <c r="G1317" t="s">
        <v>5657</v>
      </c>
      <c r="H1317" s="4">
        <v>46164</v>
      </c>
      <c r="I1317" s="4" t="str">
        <f t="shared" si="700"/>
        <v>Big West</v>
      </c>
      <c r="J1317" s="2" t="str">
        <f t="shared" si="701"/>
        <v/>
      </c>
      <c r="K1317" s="2" t="str">
        <f t="shared" si="702"/>
        <v/>
      </c>
      <c r="L1317" s="2" t="str">
        <f t="shared" si="703"/>
        <v/>
      </c>
      <c r="M1317" s="2" t="str">
        <f t="shared" si="704"/>
        <v/>
      </c>
      <c r="N1317" s="22" t="str" cm="1">
        <f t="array" ref="N1317">IFERROR(INDEX(Stats_Hit_GP,MATCH($B1317,Stats_Hit_Player,0)),"")</f>
        <v/>
      </c>
      <c r="O1317" s="22" t="str">
        <f t="shared" si="705"/>
        <v/>
      </c>
      <c r="P1317" s="22" t="str">
        <f t="shared" si="706"/>
        <v/>
      </c>
      <c r="Q1317" s="22" t="str">
        <f t="shared" si="707"/>
        <v/>
      </c>
      <c r="R1317" s="22" t="str">
        <f t="shared" si="708"/>
        <v/>
      </c>
      <c r="S1317" s="22" t="str">
        <f t="shared" si="709"/>
        <v/>
      </c>
      <c r="T1317" s="22" t="str">
        <f t="shared" si="710"/>
        <v/>
      </c>
      <c r="U1317" s="22" t="str">
        <f t="shared" si="711"/>
        <v/>
      </c>
      <c r="V1317" s="22" t="str">
        <f t="shared" si="712"/>
        <v/>
      </c>
      <c r="W1317" s="22" t="str">
        <f t="shared" si="713"/>
        <v/>
      </c>
      <c r="X1317" s="22" t="str">
        <f t="shared" si="714"/>
        <v/>
      </c>
      <c r="Y1317" s="22" t="str">
        <f t="shared" si="715"/>
        <v/>
      </c>
      <c r="Z1317" s="22" t="str">
        <f t="shared" si="716"/>
        <v/>
      </c>
      <c r="AA1317" s="22" t="str">
        <f t="shared" si="717"/>
        <v/>
      </c>
      <c r="AB1317" s="22">
        <f t="shared" si="718"/>
        <v>0</v>
      </c>
      <c r="AC1317" s="22">
        <f t="shared" si="719"/>
        <v>1</v>
      </c>
      <c r="AD1317" s="29">
        <f t="shared" si="720"/>
        <v>17.399999999999999</v>
      </c>
      <c r="AE1317" s="22">
        <f t="shared" si="721"/>
        <v>18</v>
      </c>
      <c r="AF1317" s="22">
        <f t="shared" si="722"/>
        <v>0</v>
      </c>
      <c r="AG1317" s="22">
        <f t="shared" si="723"/>
        <v>0</v>
      </c>
      <c r="AH1317" s="22">
        <f t="shared" si="724"/>
        <v>0</v>
      </c>
      <c r="AI1317" s="22">
        <f t="shared" si="725"/>
        <v>0</v>
      </c>
      <c r="AJ1317" s="31">
        <f t="shared" si="726"/>
        <v>15</v>
      </c>
      <c r="AK1317" s="22">
        <f t="shared" si="727"/>
        <v>28</v>
      </c>
      <c r="AL1317" s="22">
        <f t="shared" si="728"/>
        <v>30</v>
      </c>
      <c r="AM1317" s="22">
        <f t="shared" si="729"/>
        <v>29</v>
      </c>
      <c r="AN1317" s="22">
        <f t="shared" si="730"/>
        <v>11</v>
      </c>
      <c r="AO1317" s="22">
        <f t="shared" si="731"/>
        <v>8</v>
      </c>
      <c r="AP1317" s="22">
        <f t="shared" si="732"/>
        <v>5</v>
      </c>
      <c r="AQ1317" s="2">
        <f t="shared" si="733"/>
        <v>0.41799999999999998</v>
      </c>
    </row>
    <row r="1318" spans="1:43" x14ac:dyDescent="0.25">
      <c r="A1318" s="26" t="str">
        <f t="shared" si="734"/>
        <v/>
      </c>
      <c r="B1318" t="s">
        <v>11530</v>
      </c>
      <c r="C1318" t="s">
        <v>64</v>
      </c>
      <c r="D1318" t="s">
        <v>47</v>
      </c>
      <c r="E1318" t="s">
        <v>2158</v>
      </c>
      <c r="F1318">
        <v>2026</v>
      </c>
      <c r="G1318" t="s">
        <v>5657</v>
      </c>
      <c r="H1318" s="4">
        <v>46164</v>
      </c>
      <c r="I1318" s="4" t="str">
        <f t="shared" si="700"/>
        <v>Big West</v>
      </c>
      <c r="J1318" s="2" t="str">
        <f t="shared" si="701"/>
        <v/>
      </c>
      <c r="K1318" s="2" t="str">
        <f t="shared" si="702"/>
        <v/>
      </c>
      <c r="L1318" s="2" t="str">
        <f t="shared" si="703"/>
        <v/>
      </c>
      <c r="M1318" s="2" t="str">
        <f t="shared" si="704"/>
        <v/>
      </c>
      <c r="N1318" s="22" t="str" cm="1">
        <f t="array" ref="N1318">IFERROR(INDEX(Stats_Hit_GP,MATCH($B1318,Stats_Hit_Player,0)),"")</f>
        <v/>
      </c>
      <c r="O1318" s="22" t="str">
        <f t="shared" si="705"/>
        <v/>
      </c>
      <c r="P1318" s="22" t="str">
        <f t="shared" si="706"/>
        <v/>
      </c>
      <c r="Q1318" s="22" t="str">
        <f t="shared" si="707"/>
        <v/>
      </c>
      <c r="R1318" s="22" t="str">
        <f t="shared" si="708"/>
        <v/>
      </c>
      <c r="S1318" s="22" t="str">
        <f t="shared" si="709"/>
        <v/>
      </c>
      <c r="T1318" s="22" t="str">
        <f t="shared" si="710"/>
        <v/>
      </c>
      <c r="U1318" s="22" t="str">
        <f t="shared" si="711"/>
        <v/>
      </c>
      <c r="V1318" s="22" t="str">
        <f t="shared" si="712"/>
        <v/>
      </c>
      <c r="W1318" s="22" t="str">
        <f t="shared" si="713"/>
        <v/>
      </c>
      <c r="X1318" s="22" t="str">
        <f t="shared" si="714"/>
        <v/>
      </c>
      <c r="Y1318" s="22" t="str">
        <f t="shared" si="715"/>
        <v/>
      </c>
      <c r="Z1318" s="22" t="str">
        <f t="shared" si="716"/>
        <v/>
      </c>
      <c r="AA1318" s="22" t="str">
        <f t="shared" si="717"/>
        <v/>
      </c>
      <c r="AB1318" s="22" t="str">
        <f t="shared" si="718"/>
        <v/>
      </c>
      <c r="AC1318" s="22" t="str">
        <f t="shared" si="719"/>
        <v/>
      </c>
      <c r="AD1318" s="29" t="str">
        <f t="shared" si="720"/>
        <v/>
      </c>
      <c r="AE1318" s="22" t="str">
        <f t="shared" si="721"/>
        <v/>
      </c>
      <c r="AF1318" s="22" t="str">
        <f t="shared" si="722"/>
        <v/>
      </c>
      <c r="AG1318" s="22" t="str">
        <f t="shared" si="723"/>
        <v/>
      </c>
      <c r="AH1318" s="22" t="str">
        <f t="shared" si="724"/>
        <v/>
      </c>
      <c r="AI1318" s="22" t="str">
        <f t="shared" si="725"/>
        <v/>
      </c>
      <c r="AJ1318" s="31" t="str">
        <f t="shared" si="726"/>
        <v/>
      </c>
      <c r="AK1318" s="22" t="str">
        <f t="shared" si="727"/>
        <v/>
      </c>
      <c r="AL1318" s="22" t="str">
        <f t="shared" si="728"/>
        <v/>
      </c>
      <c r="AM1318" s="22" t="str">
        <f t="shared" si="729"/>
        <v/>
      </c>
      <c r="AN1318" s="22" t="str">
        <f t="shared" si="730"/>
        <v/>
      </c>
      <c r="AO1318" s="22" t="str">
        <f t="shared" si="731"/>
        <v/>
      </c>
      <c r="AP1318" s="22" t="str">
        <f t="shared" si="732"/>
        <v/>
      </c>
      <c r="AQ1318" s="2" t="str">
        <f t="shared" si="733"/>
        <v/>
      </c>
    </row>
    <row r="1319" spans="1:43" x14ac:dyDescent="0.25">
      <c r="A1319" s="26">
        <f t="shared" si="734"/>
        <v>1</v>
      </c>
      <c r="B1319" t="s">
        <v>4464</v>
      </c>
      <c r="C1319" t="s">
        <v>27</v>
      </c>
      <c r="D1319" t="s">
        <v>29</v>
      </c>
      <c r="E1319" t="s">
        <v>4463</v>
      </c>
      <c r="F1319">
        <v>2026</v>
      </c>
      <c r="G1319" t="s">
        <v>5657</v>
      </c>
      <c r="H1319" s="4">
        <v>46164</v>
      </c>
      <c r="I1319" s="4" t="str">
        <f t="shared" si="700"/>
        <v>SoCon</v>
      </c>
      <c r="J1319" s="2">
        <f t="shared" si="701"/>
        <v>0.35299999999999998</v>
      </c>
      <c r="K1319" s="2">
        <f t="shared" si="702"/>
        <v>0.42599999999999999</v>
      </c>
      <c r="L1319" s="2">
        <f t="shared" si="703"/>
        <v>0.60599999999999998</v>
      </c>
      <c r="M1319" s="2">
        <f t="shared" si="704"/>
        <v>1.032</v>
      </c>
      <c r="N1319" s="22" cm="1">
        <f t="array" ref="N1319">IFERROR(INDEX(Stats_Hit_GP,MATCH($B1319,Stats_Hit_Player,0)),"")</f>
        <v>56</v>
      </c>
      <c r="O1319" s="22">
        <f t="shared" si="705"/>
        <v>263</v>
      </c>
      <c r="P1319" s="22">
        <f t="shared" si="706"/>
        <v>221</v>
      </c>
      <c r="Q1319" s="22">
        <f t="shared" si="707"/>
        <v>60</v>
      </c>
      <c r="R1319" s="22">
        <f t="shared" si="708"/>
        <v>78</v>
      </c>
      <c r="S1319" s="22">
        <f t="shared" si="709"/>
        <v>18</v>
      </c>
      <c r="T1319" s="22">
        <f t="shared" si="710"/>
        <v>7</v>
      </c>
      <c r="U1319" s="22">
        <f t="shared" si="711"/>
        <v>8</v>
      </c>
      <c r="V1319" s="22">
        <f t="shared" si="712"/>
        <v>53</v>
      </c>
      <c r="W1319" s="22">
        <f t="shared" si="713"/>
        <v>15</v>
      </c>
      <c r="X1319" s="22">
        <f t="shared" si="714"/>
        <v>16</v>
      </c>
      <c r="Y1319" s="22">
        <f t="shared" si="715"/>
        <v>28</v>
      </c>
      <c r="Z1319" s="22">
        <f t="shared" si="716"/>
        <v>15</v>
      </c>
      <c r="AA1319" s="22">
        <f t="shared" si="717"/>
        <v>1</v>
      </c>
      <c r="AB1319" s="22" t="str">
        <f t="shared" si="718"/>
        <v/>
      </c>
      <c r="AC1319" s="22" t="str">
        <f t="shared" si="719"/>
        <v/>
      </c>
      <c r="AD1319" s="29" t="str">
        <f t="shared" si="720"/>
        <v/>
      </c>
      <c r="AE1319" s="22" t="str">
        <f t="shared" si="721"/>
        <v/>
      </c>
      <c r="AF1319" s="22" t="str">
        <f t="shared" si="722"/>
        <v/>
      </c>
      <c r="AG1319" s="22" t="str">
        <f t="shared" si="723"/>
        <v/>
      </c>
      <c r="AH1319" s="22" t="str">
        <f t="shared" si="724"/>
        <v/>
      </c>
      <c r="AI1319" s="22" t="str">
        <f t="shared" si="725"/>
        <v/>
      </c>
      <c r="AJ1319" s="31" t="str">
        <f t="shared" si="726"/>
        <v/>
      </c>
      <c r="AK1319" s="22" t="str">
        <f t="shared" si="727"/>
        <v/>
      </c>
      <c r="AL1319" s="22" t="str">
        <f t="shared" si="728"/>
        <v/>
      </c>
      <c r="AM1319" s="22" t="str">
        <f t="shared" si="729"/>
        <v/>
      </c>
      <c r="AN1319" s="22" t="str">
        <f t="shared" si="730"/>
        <v/>
      </c>
      <c r="AO1319" s="22" t="str">
        <f t="shared" si="731"/>
        <v/>
      </c>
      <c r="AP1319" s="22" t="str">
        <f t="shared" si="732"/>
        <v/>
      </c>
      <c r="AQ1319" s="2" t="str">
        <f t="shared" si="733"/>
        <v/>
      </c>
    </row>
    <row r="1320" spans="1:43" x14ac:dyDescent="0.25">
      <c r="A1320" s="26">
        <f t="shared" si="734"/>
        <v>1</v>
      </c>
      <c r="B1320" t="s">
        <v>5658</v>
      </c>
      <c r="C1320" t="s">
        <v>64</v>
      </c>
      <c r="D1320" t="s">
        <v>29</v>
      </c>
      <c r="E1320" t="s">
        <v>1821</v>
      </c>
      <c r="F1320">
        <v>2026</v>
      </c>
      <c r="G1320" t="s">
        <v>5657</v>
      </c>
      <c r="H1320" s="4">
        <v>46164</v>
      </c>
      <c r="I1320" s="4" t="str">
        <f t="shared" si="700"/>
        <v>Big Ten</v>
      </c>
      <c r="J1320" s="2" t="str">
        <f t="shared" si="701"/>
        <v/>
      </c>
      <c r="K1320" s="2" t="str">
        <f t="shared" si="702"/>
        <v/>
      </c>
      <c r="L1320" s="2" t="str">
        <f t="shared" si="703"/>
        <v/>
      </c>
      <c r="M1320" s="2" t="str">
        <f t="shared" si="704"/>
        <v/>
      </c>
      <c r="N1320" s="22" t="str" cm="1">
        <f t="array" ref="N1320">IFERROR(INDEX(Stats_Hit_GP,MATCH($B1320,Stats_Hit_Player,0)),"")</f>
        <v/>
      </c>
      <c r="O1320" s="22" t="str">
        <f t="shared" si="705"/>
        <v/>
      </c>
      <c r="P1320" s="22" t="str">
        <f t="shared" si="706"/>
        <v/>
      </c>
      <c r="Q1320" s="22" t="str">
        <f t="shared" si="707"/>
        <v/>
      </c>
      <c r="R1320" s="22" t="str">
        <f t="shared" si="708"/>
        <v/>
      </c>
      <c r="S1320" s="22" t="str">
        <f t="shared" si="709"/>
        <v/>
      </c>
      <c r="T1320" s="22" t="str">
        <f t="shared" si="710"/>
        <v/>
      </c>
      <c r="U1320" s="22" t="str">
        <f t="shared" si="711"/>
        <v/>
      </c>
      <c r="V1320" s="22" t="str">
        <f t="shared" si="712"/>
        <v/>
      </c>
      <c r="W1320" s="22" t="str">
        <f t="shared" si="713"/>
        <v/>
      </c>
      <c r="X1320" s="22" t="str">
        <f t="shared" si="714"/>
        <v/>
      </c>
      <c r="Y1320" s="22" t="str">
        <f t="shared" si="715"/>
        <v/>
      </c>
      <c r="Z1320" s="22" t="str">
        <f t="shared" si="716"/>
        <v/>
      </c>
      <c r="AA1320" s="22" t="str">
        <f t="shared" si="717"/>
        <v/>
      </c>
      <c r="AB1320" s="22" t="str">
        <f t="shared" si="718"/>
        <v/>
      </c>
      <c r="AC1320" s="22" t="str">
        <f t="shared" si="719"/>
        <v/>
      </c>
      <c r="AD1320" s="29" t="str">
        <f t="shared" si="720"/>
        <v/>
      </c>
      <c r="AE1320" s="22" t="str">
        <f t="shared" si="721"/>
        <v/>
      </c>
      <c r="AF1320" s="22" t="str">
        <f t="shared" si="722"/>
        <v/>
      </c>
      <c r="AG1320" s="22" t="str">
        <f t="shared" si="723"/>
        <v/>
      </c>
      <c r="AH1320" s="22" t="str">
        <f t="shared" si="724"/>
        <v/>
      </c>
      <c r="AI1320" s="22" t="str">
        <f t="shared" si="725"/>
        <v/>
      </c>
      <c r="AJ1320" s="31" t="str">
        <f t="shared" si="726"/>
        <v/>
      </c>
      <c r="AK1320" s="22" t="str">
        <f t="shared" si="727"/>
        <v/>
      </c>
      <c r="AL1320" s="22" t="str">
        <f t="shared" si="728"/>
        <v/>
      </c>
      <c r="AM1320" s="22" t="str">
        <f t="shared" si="729"/>
        <v/>
      </c>
      <c r="AN1320" s="22" t="str">
        <f t="shared" si="730"/>
        <v/>
      </c>
      <c r="AO1320" s="22" t="str">
        <f t="shared" si="731"/>
        <v/>
      </c>
      <c r="AP1320" s="22" t="str">
        <f t="shared" si="732"/>
        <v/>
      </c>
      <c r="AQ1320" s="2" t="str">
        <f t="shared" si="733"/>
        <v/>
      </c>
    </row>
    <row r="1321" spans="1:43" x14ac:dyDescent="0.25">
      <c r="A1321" s="26">
        <f t="shared" si="734"/>
        <v>1</v>
      </c>
      <c r="B1321" t="s">
        <v>5659</v>
      </c>
      <c r="C1321" t="s">
        <v>64</v>
      </c>
      <c r="D1321" t="s">
        <v>29</v>
      </c>
      <c r="E1321" t="s">
        <v>4463</v>
      </c>
      <c r="F1321">
        <v>2026</v>
      </c>
      <c r="G1321" t="s">
        <v>5657</v>
      </c>
      <c r="H1321" s="4">
        <v>46164</v>
      </c>
      <c r="I1321" s="4" t="str">
        <f t="shared" si="700"/>
        <v>SoCon</v>
      </c>
      <c r="J1321" s="2" t="str">
        <f t="shared" si="701"/>
        <v/>
      </c>
      <c r="K1321" s="2" t="str">
        <f t="shared" si="702"/>
        <v/>
      </c>
      <c r="L1321" s="2" t="str">
        <f t="shared" si="703"/>
        <v/>
      </c>
      <c r="M1321" s="2" t="str">
        <f t="shared" si="704"/>
        <v/>
      </c>
      <c r="N1321" s="22" t="str" cm="1">
        <f t="array" ref="N1321">IFERROR(INDEX(Stats_Hit_GP,MATCH($B1321,Stats_Hit_Player,0)),"")</f>
        <v/>
      </c>
      <c r="O1321" s="22" t="str">
        <f t="shared" si="705"/>
        <v/>
      </c>
      <c r="P1321" s="22" t="str">
        <f t="shared" si="706"/>
        <v/>
      </c>
      <c r="Q1321" s="22" t="str">
        <f t="shared" si="707"/>
        <v/>
      </c>
      <c r="R1321" s="22" t="str">
        <f t="shared" si="708"/>
        <v/>
      </c>
      <c r="S1321" s="22" t="str">
        <f t="shared" si="709"/>
        <v/>
      </c>
      <c r="T1321" s="22" t="str">
        <f t="shared" si="710"/>
        <v/>
      </c>
      <c r="U1321" s="22" t="str">
        <f t="shared" si="711"/>
        <v/>
      </c>
      <c r="V1321" s="22" t="str">
        <f t="shared" si="712"/>
        <v/>
      </c>
      <c r="W1321" s="22" t="str">
        <f t="shared" si="713"/>
        <v/>
      </c>
      <c r="X1321" s="22" t="str">
        <f t="shared" si="714"/>
        <v/>
      </c>
      <c r="Y1321" s="22" t="str">
        <f t="shared" si="715"/>
        <v/>
      </c>
      <c r="Z1321" s="22" t="str">
        <f t="shared" si="716"/>
        <v/>
      </c>
      <c r="AA1321" s="22" t="str">
        <f t="shared" si="717"/>
        <v/>
      </c>
      <c r="AB1321" s="22">
        <f t="shared" si="718"/>
        <v>3</v>
      </c>
      <c r="AC1321" s="22">
        <f t="shared" si="719"/>
        <v>1</v>
      </c>
      <c r="AD1321" s="29">
        <f t="shared" si="720"/>
        <v>4.17</v>
      </c>
      <c r="AE1321" s="22">
        <f t="shared" si="721"/>
        <v>23</v>
      </c>
      <c r="AF1321" s="22">
        <f t="shared" si="722"/>
        <v>1</v>
      </c>
      <c r="AG1321" s="22">
        <f t="shared" si="723"/>
        <v>0</v>
      </c>
      <c r="AH1321" s="22">
        <f t="shared" si="724"/>
        <v>0</v>
      </c>
      <c r="AI1321" s="22">
        <f t="shared" si="725"/>
        <v>5</v>
      </c>
      <c r="AJ1321" s="31">
        <f t="shared" si="726"/>
        <v>45.1</v>
      </c>
      <c r="AK1321" s="22">
        <f t="shared" si="727"/>
        <v>55</v>
      </c>
      <c r="AL1321" s="22">
        <f t="shared" si="728"/>
        <v>26</v>
      </c>
      <c r="AM1321" s="22">
        <f t="shared" si="729"/>
        <v>21</v>
      </c>
      <c r="AN1321" s="22">
        <f t="shared" si="730"/>
        <v>21</v>
      </c>
      <c r="AO1321" s="22">
        <f t="shared" si="731"/>
        <v>39</v>
      </c>
      <c r="AP1321" s="22">
        <f t="shared" si="732"/>
        <v>6</v>
      </c>
      <c r="AQ1321" s="2">
        <f t="shared" si="733"/>
        <v>0.30199999999999999</v>
      </c>
    </row>
    <row r="1322" spans="1:43" x14ac:dyDescent="0.25">
      <c r="A1322" s="26">
        <f t="shared" si="734"/>
        <v>1</v>
      </c>
      <c r="B1322" t="s">
        <v>4462</v>
      </c>
      <c r="C1322" t="s">
        <v>30</v>
      </c>
      <c r="D1322" t="s">
        <v>29</v>
      </c>
      <c r="E1322" t="s">
        <v>4463</v>
      </c>
      <c r="F1322">
        <v>2026</v>
      </c>
      <c r="G1322" t="s">
        <v>5657</v>
      </c>
      <c r="H1322" s="4">
        <v>46164</v>
      </c>
      <c r="I1322" s="4" t="str">
        <f t="shared" si="700"/>
        <v>SoCon</v>
      </c>
      <c r="J1322" s="2">
        <f t="shared" si="701"/>
        <v>0.374</v>
      </c>
      <c r="K1322" s="2">
        <f t="shared" si="702"/>
        <v>0.48199999999999998</v>
      </c>
      <c r="L1322" s="2">
        <f t="shared" si="703"/>
        <v>0.48</v>
      </c>
      <c r="M1322" s="2">
        <f t="shared" si="704"/>
        <v>0.96099999999999997</v>
      </c>
      <c r="N1322" s="22" cm="1">
        <f t="array" ref="N1322">IFERROR(INDEX(Stats_Hit_GP,MATCH($B1322,Stats_Hit_Player,0)),"")</f>
        <v>56</v>
      </c>
      <c r="O1322" s="22">
        <f t="shared" si="705"/>
        <v>250</v>
      </c>
      <c r="P1322" s="22">
        <f t="shared" si="706"/>
        <v>198</v>
      </c>
      <c r="Q1322" s="22">
        <f t="shared" si="707"/>
        <v>47</v>
      </c>
      <c r="R1322" s="22">
        <f t="shared" si="708"/>
        <v>74</v>
      </c>
      <c r="S1322" s="22">
        <f t="shared" si="709"/>
        <v>16</v>
      </c>
      <c r="T1322" s="22">
        <f t="shared" si="710"/>
        <v>1</v>
      </c>
      <c r="U1322" s="22">
        <f t="shared" si="711"/>
        <v>1</v>
      </c>
      <c r="V1322" s="22">
        <f t="shared" si="712"/>
        <v>45</v>
      </c>
      <c r="W1322" s="22">
        <f t="shared" si="713"/>
        <v>7</v>
      </c>
      <c r="X1322" s="22">
        <f t="shared" si="714"/>
        <v>37</v>
      </c>
      <c r="Y1322" s="22">
        <f t="shared" si="715"/>
        <v>35</v>
      </c>
      <c r="Z1322" s="22">
        <f t="shared" si="716"/>
        <v>14</v>
      </c>
      <c r="AA1322" s="22">
        <f t="shared" si="717"/>
        <v>1</v>
      </c>
      <c r="AB1322" s="22" t="str">
        <f t="shared" si="718"/>
        <v/>
      </c>
      <c r="AC1322" s="22" t="str">
        <f t="shared" si="719"/>
        <v/>
      </c>
      <c r="AD1322" s="29" t="str">
        <f t="shared" si="720"/>
        <v/>
      </c>
      <c r="AE1322" s="22" t="str">
        <f t="shared" si="721"/>
        <v/>
      </c>
      <c r="AF1322" s="22" t="str">
        <f t="shared" si="722"/>
        <v/>
      </c>
      <c r="AG1322" s="22" t="str">
        <f t="shared" si="723"/>
        <v/>
      </c>
      <c r="AH1322" s="22" t="str">
        <f t="shared" si="724"/>
        <v/>
      </c>
      <c r="AI1322" s="22" t="str">
        <f t="shared" si="725"/>
        <v/>
      </c>
      <c r="AJ1322" s="31" t="str">
        <f t="shared" si="726"/>
        <v/>
      </c>
      <c r="AK1322" s="22" t="str">
        <f t="shared" si="727"/>
        <v/>
      </c>
      <c r="AL1322" s="22" t="str">
        <f t="shared" si="728"/>
        <v/>
      </c>
      <c r="AM1322" s="22" t="str">
        <f t="shared" si="729"/>
        <v/>
      </c>
      <c r="AN1322" s="22" t="str">
        <f t="shared" si="730"/>
        <v/>
      </c>
      <c r="AO1322" s="22" t="str">
        <f t="shared" si="731"/>
        <v/>
      </c>
      <c r="AP1322" s="22" t="str">
        <f t="shared" si="732"/>
        <v/>
      </c>
      <c r="AQ1322" s="2" t="str">
        <f t="shared" si="733"/>
        <v/>
      </c>
    </row>
    <row r="1323" spans="1:43" x14ac:dyDescent="0.25">
      <c r="A1323" s="26" t="str">
        <f t="shared" si="734"/>
        <v/>
      </c>
      <c r="B1323" t="s">
        <v>6584</v>
      </c>
      <c r="C1323" t="s">
        <v>64</v>
      </c>
      <c r="D1323" t="s">
        <v>37</v>
      </c>
      <c r="E1323" t="s">
        <v>4112</v>
      </c>
      <c r="F1323">
        <v>2026</v>
      </c>
      <c r="G1323" t="s">
        <v>5657</v>
      </c>
      <c r="H1323" s="4">
        <v>46163</v>
      </c>
      <c r="I1323" s="4" t="str">
        <f t="shared" si="700"/>
        <v>Patriot</v>
      </c>
      <c r="J1323" s="2" t="str">
        <f t="shared" si="701"/>
        <v/>
      </c>
      <c r="K1323" s="2" t="str">
        <f t="shared" si="702"/>
        <v/>
      </c>
      <c r="L1323" s="2" t="str">
        <f t="shared" si="703"/>
        <v/>
      </c>
      <c r="M1323" s="2" t="str">
        <f t="shared" si="704"/>
        <v/>
      </c>
      <c r="N1323" s="22" t="str" cm="1">
        <f t="array" ref="N1323">IFERROR(INDEX(Stats_Hit_GP,MATCH($B1323,Stats_Hit_Player,0)),"")</f>
        <v/>
      </c>
      <c r="O1323" s="22" t="str">
        <f t="shared" si="705"/>
        <v/>
      </c>
      <c r="P1323" s="22" t="str">
        <f t="shared" si="706"/>
        <v/>
      </c>
      <c r="Q1323" s="22" t="str">
        <f t="shared" si="707"/>
        <v/>
      </c>
      <c r="R1323" s="22" t="str">
        <f t="shared" si="708"/>
        <v/>
      </c>
      <c r="S1323" s="22" t="str">
        <f t="shared" si="709"/>
        <v/>
      </c>
      <c r="T1323" s="22" t="str">
        <f t="shared" si="710"/>
        <v/>
      </c>
      <c r="U1323" s="22" t="str">
        <f t="shared" si="711"/>
        <v/>
      </c>
      <c r="V1323" s="22" t="str">
        <f t="shared" si="712"/>
        <v/>
      </c>
      <c r="W1323" s="22" t="str">
        <f t="shared" si="713"/>
        <v/>
      </c>
      <c r="X1323" s="22" t="str">
        <f t="shared" si="714"/>
        <v/>
      </c>
      <c r="Y1323" s="22" t="str">
        <f t="shared" si="715"/>
        <v/>
      </c>
      <c r="Z1323" s="22" t="str">
        <f t="shared" si="716"/>
        <v/>
      </c>
      <c r="AA1323" s="22" t="str">
        <f t="shared" si="717"/>
        <v/>
      </c>
      <c r="AB1323" s="22">
        <f t="shared" si="718"/>
        <v>0</v>
      </c>
      <c r="AC1323" s="22">
        <f t="shared" si="719"/>
        <v>2</v>
      </c>
      <c r="AD1323" s="29">
        <f t="shared" si="720"/>
        <v>23.62</v>
      </c>
      <c r="AE1323" s="22">
        <f t="shared" si="721"/>
        <v>5</v>
      </c>
      <c r="AF1323" s="22">
        <f t="shared" si="722"/>
        <v>3</v>
      </c>
      <c r="AG1323" s="22">
        <f t="shared" si="723"/>
        <v>0</v>
      </c>
      <c r="AH1323" s="22">
        <f t="shared" si="724"/>
        <v>0</v>
      </c>
      <c r="AI1323" s="22">
        <f t="shared" si="725"/>
        <v>0</v>
      </c>
      <c r="AJ1323" s="31">
        <f t="shared" si="726"/>
        <v>8</v>
      </c>
      <c r="AK1323" s="22">
        <f t="shared" si="727"/>
        <v>16</v>
      </c>
      <c r="AL1323" s="22">
        <f t="shared" si="728"/>
        <v>25</v>
      </c>
      <c r="AM1323" s="22">
        <f t="shared" si="729"/>
        <v>21</v>
      </c>
      <c r="AN1323" s="22">
        <f t="shared" si="730"/>
        <v>10</v>
      </c>
      <c r="AO1323" s="22">
        <f t="shared" si="731"/>
        <v>4</v>
      </c>
      <c r="AP1323" s="22">
        <f t="shared" si="732"/>
        <v>6</v>
      </c>
      <c r="AQ1323" s="2">
        <f t="shared" si="733"/>
        <v>0.41</v>
      </c>
    </row>
    <row r="1324" spans="1:43" x14ac:dyDescent="0.25">
      <c r="A1324" s="26" t="str">
        <f t="shared" si="734"/>
        <v/>
      </c>
      <c r="B1324" t="s">
        <v>7057</v>
      </c>
      <c r="C1324" t="s">
        <v>64</v>
      </c>
      <c r="D1324" t="s">
        <v>24</v>
      </c>
      <c r="E1324" t="s">
        <v>3217</v>
      </c>
      <c r="F1324">
        <v>2026</v>
      </c>
      <c r="G1324" t="s">
        <v>5657</v>
      </c>
      <c r="H1324" s="4">
        <v>46163</v>
      </c>
      <c r="I1324" s="4" t="str">
        <f t="shared" si="700"/>
        <v>Mid-American</v>
      </c>
      <c r="J1324" s="2" t="str">
        <f t="shared" si="701"/>
        <v/>
      </c>
      <c r="K1324" s="2" t="str">
        <f t="shared" si="702"/>
        <v/>
      </c>
      <c r="L1324" s="2" t="str">
        <f t="shared" si="703"/>
        <v/>
      </c>
      <c r="M1324" s="2" t="str">
        <f t="shared" si="704"/>
        <v/>
      </c>
      <c r="N1324" s="22" t="str" cm="1">
        <f t="array" ref="N1324">IFERROR(INDEX(Stats_Hit_GP,MATCH($B1324,Stats_Hit_Player,0)),"")</f>
        <v/>
      </c>
      <c r="O1324" s="22" t="str">
        <f t="shared" si="705"/>
        <v/>
      </c>
      <c r="P1324" s="22" t="str">
        <f t="shared" si="706"/>
        <v/>
      </c>
      <c r="Q1324" s="22" t="str">
        <f t="shared" si="707"/>
        <v/>
      </c>
      <c r="R1324" s="22" t="str">
        <f t="shared" si="708"/>
        <v/>
      </c>
      <c r="S1324" s="22" t="str">
        <f t="shared" si="709"/>
        <v/>
      </c>
      <c r="T1324" s="22" t="str">
        <f t="shared" si="710"/>
        <v/>
      </c>
      <c r="U1324" s="22" t="str">
        <f t="shared" si="711"/>
        <v/>
      </c>
      <c r="V1324" s="22" t="str">
        <f t="shared" si="712"/>
        <v/>
      </c>
      <c r="W1324" s="22" t="str">
        <f t="shared" si="713"/>
        <v/>
      </c>
      <c r="X1324" s="22" t="str">
        <f t="shared" si="714"/>
        <v/>
      </c>
      <c r="Y1324" s="22" t="str">
        <f t="shared" si="715"/>
        <v/>
      </c>
      <c r="Z1324" s="22" t="str">
        <f t="shared" si="716"/>
        <v/>
      </c>
      <c r="AA1324" s="22" t="str">
        <f t="shared" si="717"/>
        <v/>
      </c>
      <c r="AB1324" s="22">
        <f t="shared" si="718"/>
        <v>1</v>
      </c>
      <c r="AC1324" s="22">
        <f t="shared" si="719"/>
        <v>4</v>
      </c>
      <c r="AD1324" s="29">
        <f t="shared" si="720"/>
        <v>8.4600000000000009</v>
      </c>
      <c r="AE1324" s="22">
        <f t="shared" si="721"/>
        <v>18</v>
      </c>
      <c r="AF1324" s="22">
        <f t="shared" si="722"/>
        <v>0</v>
      </c>
      <c r="AG1324" s="22">
        <f t="shared" si="723"/>
        <v>0</v>
      </c>
      <c r="AH1324" s="22">
        <f t="shared" si="724"/>
        <v>0</v>
      </c>
      <c r="AI1324" s="22">
        <f t="shared" si="725"/>
        <v>2</v>
      </c>
      <c r="AJ1324" s="31">
        <f t="shared" si="726"/>
        <v>22.1</v>
      </c>
      <c r="AK1324" s="22">
        <f t="shared" si="727"/>
        <v>29</v>
      </c>
      <c r="AL1324" s="22">
        <f t="shared" si="728"/>
        <v>28</v>
      </c>
      <c r="AM1324" s="22">
        <f t="shared" si="729"/>
        <v>21</v>
      </c>
      <c r="AN1324" s="22">
        <f t="shared" si="730"/>
        <v>17</v>
      </c>
      <c r="AO1324" s="22">
        <f t="shared" si="731"/>
        <v>38</v>
      </c>
      <c r="AP1324" s="22">
        <f t="shared" si="732"/>
        <v>11</v>
      </c>
      <c r="AQ1324" s="2">
        <f t="shared" si="733"/>
        <v>0.29599999999999999</v>
      </c>
    </row>
    <row r="1325" spans="1:43" x14ac:dyDescent="0.25">
      <c r="A1325" s="26" t="str">
        <f t="shared" si="734"/>
        <v/>
      </c>
      <c r="B1325" t="s">
        <v>7058</v>
      </c>
      <c r="C1325" t="s">
        <v>64</v>
      </c>
      <c r="D1325" t="s">
        <v>37</v>
      </c>
      <c r="E1325" t="s">
        <v>240</v>
      </c>
      <c r="F1325">
        <v>2026</v>
      </c>
      <c r="G1325" t="s">
        <v>5657</v>
      </c>
      <c r="H1325" s="4">
        <v>46163</v>
      </c>
      <c r="I1325" s="4" t="str">
        <f t="shared" si="700"/>
        <v>Atlantic 10</v>
      </c>
      <c r="J1325" s="2" t="str">
        <f t="shared" si="701"/>
        <v/>
      </c>
      <c r="K1325" s="2" t="str">
        <f t="shared" si="702"/>
        <v/>
      </c>
      <c r="L1325" s="2" t="str">
        <f t="shared" si="703"/>
        <v/>
      </c>
      <c r="M1325" s="2" t="str">
        <f t="shared" si="704"/>
        <v/>
      </c>
      <c r="N1325" s="22" t="str" cm="1">
        <f t="array" ref="N1325">IFERROR(INDEX(Stats_Hit_GP,MATCH($B1325,Stats_Hit_Player,0)),"")</f>
        <v/>
      </c>
      <c r="O1325" s="22" t="str">
        <f t="shared" si="705"/>
        <v/>
      </c>
      <c r="P1325" s="22" t="str">
        <f t="shared" si="706"/>
        <v/>
      </c>
      <c r="Q1325" s="22" t="str">
        <f t="shared" si="707"/>
        <v/>
      </c>
      <c r="R1325" s="22" t="str">
        <f t="shared" si="708"/>
        <v/>
      </c>
      <c r="S1325" s="22" t="str">
        <f t="shared" si="709"/>
        <v/>
      </c>
      <c r="T1325" s="22" t="str">
        <f t="shared" si="710"/>
        <v/>
      </c>
      <c r="U1325" s="22" t="str">
        <f t="shared" si="711"/>
        <v/>
      </c>
      <c r="V1325" s="22" t="str">
        <f t="shared" si="712"/>
        <v/>
      </c>
      <c r="W1325" s="22" t="str">
        <f t="shared" si="713"/>
        <v/>
      </c>
      <c r="X1325" s="22" t="str">
        <f t="shared" si="714"/>
        <v/>
      </c>
      <c r="Y1325" s="22" t="str">
        <f t="shared" si="715"/>
        <v/>
      </c>
      <c r="Z1325" s="22" t="str">
        <f t="shared" si="716"/>
        <v/>
      </c>
      <c r="AA1325" s="22" t="str">
        <f t="shared" si="717"/>
        <v/>
      </c>
      <c r="AB1325" s="22">
        <f t="shared" si="718"/>
        <v>0</v>
      </c>
      <c r="AC1325" s="22">
        <f t="shared" si="719"/>
        <v>0</v>
      </c>
      <c r="AD1325" s="29">
        <f t="shared" si="720"/>
        <v>4.5</v>
      </c>
      <c r="AE1325" s="22">
        <f t="shared" si="721"/>
        <v>2</v>
      </c>
      <c r="AF1325" s="22">
        <f t="shared" si="722"/>
        <v>0</v>
      </c>
      <c r="AG1325" s="22">
        <f t="shared" si="723"/>
        <v>0</v>
      </c>
      <c r="AH1325" s="22">
        <f t="shared" si="724"/>
        <v>0</v>
      </c>
      <c r="AI1325" s="22">
        <f t="shared" si="725"/>
        <v>0</v>
      </c>
      <c r="AJ1325" s="31">
        <f t="shared" si="726"/>
        <v>2</v>
      </c>
      <c r="AK1325" s="22">
        <f t="shared" si="727"/>
        <v>2</v>
      </c>
      <c r="AL1325" s="22">
        <f t="shared" si="728"/>
        <v>1</v>
      </c>
      <c r="AM1325" s="22">
        <f t="shared" si="729"/>
        <v>1</v>
      </c>
      <c r="AN1325" s="22">
        <f t="shared" si="730"/>
        <v>4</v>
      </c>
      <c r="AO1325" s="22">
        <f t="shared" si="731"/>
        <v>3</v>
      </c>
      <c r="AP1325" s="22">
        <f t="shared" si="732"/>
        <v>0</v>
      </c>
      <c r="AQ1325" s="2">
        <f t="shared" si="733"/>
        <v>0.25</v>
      </c>
    </row>
    <row r="1326" spans="1:43" x14ac:dyDescent="0.25">
      <c r="A1326" s="26" t="str">
        <f t="shared" si="734"/>
        <v/>
      </c>
      <c r="B1326" t="s">
        <v>7059</v>
      </c>
      <c r="C1326" t="s">
        <v>64</v>
      </c>
      <c r="D1326" t="s">
        <v>37</v>
      </c>
      <c r="E1326" t="s">
        <v>2486</v>
      </c>
      <c r="F1326">
        <v>2026</v>
      </c>
      <c r="G1326" t="s">
        <v>5657</v>
      </c>
      <c r="H1326" s="4">
        <v>46163</v>
      </c>
      <c r="I1326" s="4" t="str">
        <f t="shared" si="700"/>
        <v>Coastal</v>
      </c>
      <c r="J1326" s="2" t="str">
        <f t="shared" si="701"/>
        <v/>
      </c>
      <c r="K1326" s="2" t="str">
        <f t="shared" si="702"/>
        <v/>
      </c>
      <c r="L1326" s="2" t="str">
        <f t="shared" si="703"/>
        <v/>
      </c>
      <c r="M1326" s="2" t="str">
        <f t="shared" si="704"/>
        <v/>
      </c>
      <c r="N1326" s="22" t="str" cm="1">
        <f t="array" ref="N1326">IFERROR(INDEX(Stats_Hit_GP,MATCH($B1326,Stats_Hit_Player,0)),"")</f>
        <v/>
      </c>
      <c r="O1326" s="22" t="str">
        <f t="shared" si="705"/>
        <v/>
      </c>
      <c r="P1326" s="22" t="str">
        <f t="shared" si="706"/>
        <v/>
      </c>
      <c r="Q1326" s="22" t="str">
        <f t="shared" si="707"/>
        <v/>
      </c>
      <c r="R1326" s="22" t="str">
        <f t="shared" si="708"/>
        <v/>
      </c>
      <c r="S1326" s="22" t="str">
        <f t="shared" si="709"/>
        <v/>
      </c>
      <c r="T1326" s="22" t="str">
        <f t="shared" si="710"/>
        <v/>
      </c>
      <c r="U1326" s="22" t="str">
        <f t="shared" si="711"/>
        <v/>
      </c>
      <c r="V1326" s="22" t="str">
        <f t="shared" si="712"/>
        <v/>
      </c>
      <c r="W1326" s="22" t="str">
        <f t="shared" si="713"/>
        <v/>
      </c>
      <c r="X1326" s="22" t="str">
        <f t="shared" si="714"/>
        <v/>
      </c>
      <c r="Y1326" s="22" t="str">
        <f t="shared" si="715"/>
        <v/>
      </c>
      <c r="Z1326" s="22" t="str">
        <f t="shared" si="716"/>
        <v/>
      </c>
      <c r="AA1326" s="22" t="str">
        <f t="shared" si="717"/>
        <v/>
      </c>
      <c r="AB1326" s="22">
        <f t="shared" si="718"/>
        <v>1</v>
      </c>
      <c r="AC1326" s="22">
        <f t="shared" si="719"/>
        <v>4</v>
      </c>
      <c r="AD1326" s="29">
        <f t="shared" si="720"/>
        <v>6.25</v>
      </c>
      <c r="AE1326" s="22">
        <f t="shared" si="721"/>
        <v>16</v>
      </c>
      <c r="AF1326" s="22">
        <f t="shared" si="722"/>
        <v>1</v>
      </c>
      <c r="AG1326" s="22">
        <f t="shared" si="723"/>
        <v>0</v>
      </c>
      <c r="AH1326" s="22">
        <f t="shared" si="724"/>
        <v>0</v>
      </c>
      <c r="AI1326" s="22">
        <f t="shared" si="725"/>
        <v>1</v>
      </c>
      <c r="AJ1326" s="31">
        <f t="shared" si="726"/>
        <v>31.2</v>
      </c>
      <c r="AK1326" s="22">
        <f t="shared" si="727"/>
        <v>39</v>
      </c>
      <c r="AL1326" s="22">
        <f t="shared" si="728"/>
        <v>26</v>
      </c>
      <c r="AM1326" s="22">
        <f t="shared" si="729"/>
        <v>22</v>
      </c>
      <c r="AN1326" s="22">
        <f t="shared" si="730"/>
        <v>21</v>
      </c>
      <c r="AO1326" s="22">
        <f t="shared" si="731"/>
        <v>30</v>
      </c>
      <c r="AP1326" s="22">
        <f t="shared" si="732"/>
        <v>6</v>
      </c>
      <c r="AQ1326" s="2">
        <f t="shared" si="733"/>
        <v>0.33600000000000002</v>
      </c>
    </row>
    <row r="1327" spans="1:43" x14ac:dyDescent="0.25">
      <c r="A1327" s="26" t="str">
        <f t="shared" si="734"/>
        <v/>
      </c>
      <c r="B1327" t="s">
        <v>7060</v>
      </c>
      <c r="C1327" t="s">
        <v>64</v>
      </c>
      <c r="D1327" t="s">
        <v>37</v>
      </c>
      <c r="E1327" t="s">
        <v>3816</v>
      </c>
      <c r="F1327">
        <v>2026</v>
      </c>
      <c r="G1327" t="s">
        <v>5657</v>
      </c>
      <c r="H1327" s="4">
        <v>46163</v>
      </c>
      <c r="I1327" s="4" t="str">
        <f t="shared" si="700"/>
        <v>Northeast</v>
      </c>
      <c r="J1327" s="2" t="str">
        <f t="shared" si="701"/>
        <v/>
      </c>
      <c r="K1327" s="2" t="str">
        <f t="shared" si="702"/>
        <v/>
      </c>
      <c r="L1327" s="2" t="str">
        <f t="shared" si="703"/>
        <v/>
      </c>
      <c r="M1327" s="2" t="str">
        <f t="shared" si="704"/>
        <v/>
      </c>
      <c r="N1327" s="22" t="str" cm="1">
        <f t="array" ref="N1327">IFERROR(INDEX(Stats_Hit_GP,MATCH($B1327,Stats_Hit_Player,0)),"")</f>
        <v/>
      </c>
      <c r="O1327" s="22" t="str">
        <f t="shared" si="705"/>
        <v/>
      </c>
      <c r="P1327" s="22" t="str">
        <f t="shared" si="706"/>
        <v/>
      </c>
      <c r="Q1327" s="22" t="str">
        <f t="shared" si="707"/>
        <v/>
      </c>
      <c r="R1327" s="22" t="str">
        <f t="shared" si="708"/>
        <v/>
      </c>
      <c r="S1327" s="22" t="str">
        <f t="shared" si="709"/>
        <v/>
      </c>
      <c r="T1327" s="22" t="str">
        <f t="shared" si="710"/>
        <v/>
      </c>
      <c r="U1327" s="22" t="str">
        <f t="shared" si="711"/>
        <v/>
      </c>
      <c r="V1327" s="22" t="str">
        <f t="shared" si="712"/>
        <v/>
      </c>
      <c r="W1327" s="22" t="str">
        <f t="shared" si="713"/>
        <v/>
      </c>
      <c r="X1327" s="22" t="str">
        <f t="shared" si="714"/>
        <v/>
      </c>
      <c r="Y1327" s="22" t="str">
        <f t="shared" si="715"/>
        <v/>
      </c>
      <c r="Z1327" s="22" t="str">
        <f t="shared" si="716"/>
        <v/>
      </c>
      <c r="AA1327" s="22" t="str">
        <f t="shared" si="717"/>
        <v/>
      </c>
      <c r="AB1327" s="22">
        <f t="shared" si="718"/>
        <v>4</v>
      </c>
      <c r="AC1327" s="22">
        <f t="shared" si="719"/>
        <v>9</v>
      </c>
      <c r="AD1327" s="29">
        <f t="shared" si="720"/>
        <v>7.24</v>
      </c>
      <c r="AE1327" s="22">
        <f t="shared" si="721"/>
        <v>14</v>
      </c>
      <c r="AF1327" s="22">
        <f t="shared" si="722"/>
        <v>14</v>
      </c>
      <c r="AG1327" s="22">
        <f t="shared" si="723"/>
        <v>1</v>
      </c>
      <c r="AH1327" s="22">
        <f t="shared" si="724"/>
        <v>0</v>
      </c>
      <c r="AI1327" s="22">
        <f t="shared" si="725"/>
        <v>0</v>
      </c>
      <c r="AJ1327" s="31">
        <f t="shared" si="726"/>
        <v>73.099999999999994</v>
      </c>
      <c r="AK1327" s="22">
        <f t="shared" si="727"/>
        <v>91</v>
      </c>
      <c r="AL1327" s="22">
        <f t="shared" si="728"/>
        <v>71</v>
      </c>
      <c r="AM1327" s="22">
        <f t="shared" si="729"/>
        <v>59</v>
      </c>
      <c r="AN1327" s="22">
        <f t="shared" si="730"/>
        <v>31</v>
      </c>
      <c r="AO1327" s="22">
        <f t="shared" si="731"/>
        <v>88</v>
      </c>
      <c r="AP1327" s="22">
        <f t="shared" si="732"/>
        <v>7</v>
      </c>
      <c r="AQ1327" s="2">
        <f t="shared" si="733"/>
        <v>0.30099999999999999</v>
      </c>
    </row>
    <row r="1328" spans="1:43" x14ac:dyDescent="0.25">
      <c r="A1328" s="26" t="str">
        <f t="shared" si="734"/>
        <v/>
      </c>
      <c r="B1328" t="s">
        <v>3787</v>
      </c>
      <c r="C1328" t="s">
        <v>33</v>
      </c>
      <c r="D1328" t="s">
        <v>37</v>
      </c>
      <c r="E1328" t="s">
        <v>3778</v>
      </c>
      <c r="F1328">
        <v>2026</v>
      </c>
      <c r="G1328" t="s">
        <v>5657</v>
      </c>
      <c r="H1328" s="4">
        <v>46163</v>
      </c>
      <c r="I1328" s="4" t="str">
        <f t="shared" si="700"/>
        <v>Northeast</v>
      </c>
      <c r="J1328" s="2">
        <f t="shared" si="701"/>
        <v>0.26800000000000002</v>
      </c>
      <c r="K1328" s="2">
        <f t="shared" si="702"/>
        <v>0.38200000000000001</v>
      </c>
      <c r="L1328" s="2">
        <f t="shared" si="703"/>
        <v>0.39300000000000002</v>
      </c>
      <c r="M1328" s="2">
        <f t="shared" si="704"/>
        <v>0.77500000000000002</v>
      </c>
      <c r="N1328" s="22" cm="1">
        <f t="array" ref="N1328">IFERROR(INDEX(Stats_Hit_GP,MATCH($B1328,Stats_Hit_Player,0)),"")</f>
        <v>19</v>
      </c>
      <c r="O1328" s="22">
        <f t="shared" si="705"/>
        <v>68</v>
      </c>
      <c r="P1328" s="22">
        <f t="shared" si="706"/>
        <v>56</v>
      </c>
      <c r="Q1328" s="22">
        <f t="shared" si="707"/>
        <v>7</v>
      </c>
      <c r="R1328" s="22">
        <f t="shared" si="708"/>
        <v>15</v>
      </c>
      <c r="S1328" s="22">
        <f t="shared" si="709"/>
        <v>4</v>
      </c>
      <c r="T1328" s="22">
        <f t="shared" si="710"/>
        <v>0</v>
      </c>
      <c r="U1328" s="22">
        <f t="shared" si="711"/>
        <v>1</v>
      </c>
      <c r="V1328" s="22">
        <f t="shared" si="712"/>
        <v>13</v>
      </c>
      <c r="W1328" s="22">
        <f t="shared" si="713"/>
        <v>2</v>
      </c>
      <c r="X1328" s="22">
        <f t="shared" si="714"/>
        <v>9</v>
      </c>
      <c r="Y1328" s="22">
        <f t="shared" si="715"/>
        <v>10</v>
      </c>
      <c r="Z1328" s="22">
        <f t="shared" si="716"/>
        <v>0</v>
      </c>
      <c r="AA1328" s="22">
        <f t="shared" si="717"/>
        <v>0</v>
      </c>
      <c r="AB1328" s="22" t="str">
        <f t="shared" si="718"/>
        <v/>
      </c>
      <c r="AC1328" s="22" t="str">
        <f t="shared" si="719"/>
        <v/>
      </c>
      <c r="AD1328" s="29" t="str">
        <f t="shared" si="720"/>
        <v/>
      </c>
      <c r="AE1328" s="22" t="str">
        <f t="shared" si="721"/>
        <v/>
      </c>
      <c r="AF1328" s="22" t="str">
        <f t="shared" si="722"/>
        <v/>
      </c>
      <c r="AG1328" s="22" t="str">
        <f t="shared" si="723"/>
        <v/>
      </c>
      <c r="AH1328" s="22" t="str">
        <f t="shared" si="724"/>
        <v/>
      </c>
      <c r="AI1328" s="22" t="str">
        <f t="shared" si="725"/>
        <v/>
      </c>
      <c r="AJ1328" s="31" t="str">
        <f t="shared" si="726"/>
        <v/>
      </c>
      <c r="AK1328" s="22" t="str">
        <f t="shared" si="727"/>
        <v/>
      </c>
      <c r="AL1328" s="22" t="str">
        <f t="shared" si="728"/>
        <v/>
      </c>
      <c r="AM1328" s="22" t="str">
        <f t="shared" si="729"/>
        <v/>
      </c>
      <c r="AN1328" s="22" t="str">
        <f t="shared" si="730"/>
        <v/>
      </c>
      <c r="AO1328" s="22" t="str">
        <f t="shared" si="731"/>
        <v/>
      </c>
      <c r="AP1328" s="22" t="str">
        <f t="shared" si="732"/>
        <v/>
      </c>
      <c r="AQ1328" s="2" t="str">
        <f t="shared" si="733"/>
        <v/>
      </c>
    </row>
    <row r="1329" spans="1:43" x14ac:dyDescent="0.25">
      <c r="A1329" s="26" t="str">
        <f t="shared" si="734"/>
        <v/>
      </c>
      <c r="B1329" t="s">
        <v>7061</v>
      </c>
      <c r="C1329" t="s">
        <v>5700</v>
      </c>
      <c r="D1329" t="s">
        <v>37</v>
      </c>
      <c r="E1329" t="s">
        <v>2486</v>
      </c>
      <c r="F1329">
        <v>2026</v>
      </c>
      <c r="G1329" t="s">
        <v>5657</v>
      </c>
      <c r="H1329" s="4">
        <v>46163</v>
      </c>
      <c r="I1329" s="4" t="str">
        <f t="shared" si="700"/>
        <v>Coastal</v>
      </c>
      <c r="J1329" s="2" t="str">
        <f t="shared" si="701"/>
        <v/>
      </c>
      <c r="K1329" s="2" t="str">
        <f t="shared" si="702"/>
        <v/>
      </c>
      <c r="L1329" s="2" t="str">
        <f t="shared" si="703"/>
        <v/>
      </c>
      <c r="M1329" s="2" t="str">
        <f t="shared" si="704"/>
        <v/>
      </c>
      <c r="N1329" s="22" t="str" cm="1">
        <f t="array" ref="N1329">IFERROR(INDEX(Stats_Hit_GP,MATCH($B1329,Stats_Hit_Player,0)),"")</f>
        <v/>
      </c>
      <c r="O1329" s="22" t="str">
        <f t="shared" si="705"/>
        <v/>
      </c>
      <c r="P1329" s="22" t="str">
        <f t="shared" si="706"/>
        <v/>
      </c>
      <c r="Q1329" s="22" t="str">
        <f t="shared" si="707"/>
        <v/>
      </c>
      <c r="R1329" s="22" t="str">
        <f t="shared" si="708"/>
        <v/>
      </c>
      <c r="S1329" s="22" t="str">
        <f t="shared" si="709"/>
        <v/>
      </c>
      <c r="T1329" s="22" t="str">
        <f t="shared" si="710"/>
        <v/>
      </c>
      <c r="U1329" s="22" t="str">
        <f t="shared" si="711"/>
        <v/>
      </c>
      <c r="V1329" s="22" t="str">
        <f t="shared" si="712"/>
        <v/>
      </c>
      <c r="W1329" s="22" t="str">
        <f t="shared" si="713"/>
        <v/>
      </c>
      <c r="X1329" s="22" t="str">
        <f t="shared" si="714"/>
        <v/>
      </c>
      <c r="Y1329" s="22" t="str">
        <f t="shared" si="715"/>
        <v/>
      </c>
      <c r="Z1329" s="22" t="str">
        <f t="shared" si="716"/>
        <v/>
      </c>
      <c r="AA1329" s="22" t="str">
        <f t="shared" si="717"/>
        <v/>
      </c>
      <c r="AB1329" s="22" t="str">
        <f t="shared" si="718"/>
        <v/>
      </c>
      <c r="AC1329" s="22" t="str">
        <f t="shared" si="719"/>
        <v/>
      </c>
      <c r="AD1329" s="29" t="str">
        <f t="shared" si="720"/>
        <v/>
      </c>
      <c r="AE1329" s="22" t="str">
        <f t="shared" si="721"/>
        <v/>
      </c>
      <c r="AF1329" s="22" t="str">
        <f t="shared" si="722"/>
        <v/>
      </c>
      <c r="AG1329" s="22" t="str">
        <f t="shared" si="723"/>
        <v/>
      </c>
      <c r="AH1329" s="22" t="str">
        <f t="shared" si="724"/>
        <v/>
      </c>
      <c r="AI1329" s="22" t="str">
        <f t="shared" si="725"/>
        <v/>
      </c>
      <c r="AJ1329" s="31" t="str">
        <f t="shared" si="726"/>
        <v/>
      </c>
      <c r="AK1329" s="22" t="str">
        <f t="shared" si="727"/>
        <v/>
      </c>
      <c r="AL1329" s="22" t="str">
        <f t="shared" si="728"/>
        <v/>
      </c>
      <c r="AM1329" s="22" t="str">
        <f t="shared" si="729"/>
        <v/>
      </c>
      <c r="AN1329" s="22" t="str">
        <f t="shared" si="730"/>
        <v/>
      </c>
      <c r="AO1329" s="22" t="str">
        <f t="shared" si="731"/>
        <v/>
      </c>
      <c r="AP1329" s="22" t="str">
        <f t="shared" si="732"/>
        <v/>
      </c>
      <c r="AQ1329" s="2" t="str">
        <f t="shared" si="733"/>
        <v/>
      </c>
    </row>
    <row r="1330" spans="1:43" x14ac:dyDescent="0.25">
      <c r="A1330" s="26" t="str">
        <f t="shared" si="734"/>
        <v/>
      </c>
      <c r="B1330" t="s">
        <v>7062</v>
      </c>
      <c r="C1330" t="s">
        <v>64</v>
      </c>
      <c r="D1330" t="s">
        <v>37</v>
      </c>
      <c r="E1330" t="s">
        <v>854</v>
      </c>
      <c r="F1330">
        <v>2026</v>
      </c>
      <c r="G1330" t="s">
        <v>5657</v>
      </c>
      <c r="H1330" s="4">
        <v>46163</v>
      </c>
      <c r="I1330" s="4" t="str">
        <f t="shared" si="700"/>
        <v>American Athletic</v>
      </c>
      <c r="J1330" s="2" t="str">
        <f t="shared" si="701"/>
        <v/>
      </c>
      <c r="K1330" s="2" t="str">
        <f t="shared" si="702"/>
        <v/>
      </c>
      <c r="L1330" s="2" t="str">
        <f t="shared" si="703"/>
        <v/>
      </c>
      <c r="M1330" s="2" t="str">
        <f t="shared" si="704"/>
        <v/>
      </c>
      <c r="N1330" s="22" t="str" cm="1">
        <f t="array" ref="N1330">IFERROR(INDEX(Stats_Hit_GP,MATCH($B1330,Stats_Hit_Player,0)),"")</f>
        <v/>
      </c>
      <c r="O1330" s="22" t="str">
        <f t="shared" si="705"/>
        <v/>
      </c>
      <c r="P1330" s="22" t="str">
        <f t="shared" si="706"/>
        <v/>
      </c>
      <c r="Q1330" s="22" t="str">
        <f t="shared" si="707"/>
        <v/>
      </c>
      <c r="R1330" s="22" t="str">
        <f t="shared" si="708"/>
        <v/>
      </c>
      <c r="S1330" s="22" t="str">
        <f t="shared" si="709"/>
        <v/>
      </c>
      <c r="T1330" s="22" t="str">
        <f t="shared" si="710"/>
        <v/>
      </c>
      <c r="U1330" s="22" t="str">
        <f t="shared" si="711"/>
        <v/>
      </c>
      <c r="V1330" s="22" t="str">
        <f t="shared" si="712"/>
        <v/>
      </c>
      <c r="W1330" s="22" t="str">
        <f t="shared" si="713"/>
        <v/>
      </c>
      <c r="X1330" s="22" t="str">
        <f t="shared" si="714"/>
        <v/>
      </c>
      <c r="Y1330" s="22" t="str">
        <f t="shared" si="715"/>
        <v/>
      </c>
      <c r="Z1330" s="22" t="str">
        <f t="shared" si="716"/>
        <v/>
      </c>
      <c r="AA1330" s="22" t="str">
        <f t="shared" si="717"/>
        <v/>
      </c>
      <c r="AB1330" s="22">
        <f t="shared" si="718"/>
        <v>0</v>
      </c>
      <c r="AC1330" s="22">
        <f t="shared" si="719"/>
        <v>0</v>
      </c>
      <c r="AD1330" s="29">
        <f t="shared" si="720"/>
        <v>0</v>
      </c>
      <c r="AE1330" s="22">
        <f t="shared" si="721"/>
        <v>2</v>
      </c>
      <c r="AF1330" s="22">
        <f t="shared" si="722"/>
        <v>0</v>
      </c>
      <c r="AG1330" s="22">
        <f t="shared" si="723"/>
        <v>0</v>
      </c>
      <c r="AH1330" s="22">
        <f t="shared" si="724"/>
        <v>0</v>
      </c>
      <c r="AI1330" s="22">
        <f t="shared" si="725"/>
        <v>0</v>
      </c>
      <c r="AJ1330" s="31">
        <f t="shared" si="726"/>
        <v>1.1000000000000001</v>
      </c>
      <c r="AK1330" s="22">
        <f t="shared" si="727"/>
        <v>0</v>
      </c>
      <c r="AL1330" s="22">
        <f t="shared" si="728"/>
        <v>0</v>
      </c>
      <c r="AM1330" s="22">
        <f t="shared" si="729"/>
        <v>0</v>
      </c>
      <c r="AN1330" s="22">
        <f t="shared" si="730"/>
        <v>1</v>
      </c>
      <c r="AO1330" s="22">
        <f t="shared" si="731"/>
        <v>0</v>
      </c>
      <c r="AP1330" s="22">
        <f t="shared" si="732"/>
        <v>0</v>
      </c>
      <c r="AQ1330" s="2">
        <f t="shared" si="733"/>
        <v>0</v>
      </c>
    </row>
    <row r="1331" spans="1:43" x14ac:dyDescent="0.25">
      <c r="A1331" s="26" t="str">
        <f t="shared" si="734"/>
        <v/>
      </c>
      <c r="B1331" t="s">
        <v>2499</v>
      </c>
      <c r="C1331" t="s">
        <v>40</v>
      </c>
      <c r="D1331" t="s">
        <v>37</v>
      </c>
      <c r="E1331" t="s">
        <v>2486</v>
      </c>
      <c r="F1331">
        <v>2026</v>
      </c>
      <c r="G1331" t="s">
        <v>5657</v>
      </c>
      <c r="H1331" s="4">
        <v>46163</v>
      </c>
      <c r="I1331" s="4" t="str">
        <f t="shared" si="700"/>
        <v>Coastal</v>
      </c>
      <c r="J1331" s="2">
        <f t="shared" si="701"/>
        <v>0.16</v>
      </c>
      <c r="K1331" s="2">
        <f t="shared" si="702"/>
        <v>0.315</v>
      </c>
      <c r="L1331" s="2">
        <f t="shared" si="703"/>
        <v>0.21299999999999999</v>
      </c>
      <c r="M1331" s="2">
        <f t="shared" si="704"/>
        <v>0.52900000000000003</v>
      </c>
      <c r="N1331" s="22" cm="1">
        <f t="array" ref="N1331">IFERROR(INDEX(Stats_Hit_GP,MATCH($B1331,Stats_Hit_Player,0)),"")</f>
        <v>27</v>
      </c>
      <c r="O1331" s="22">
        <f t="shared" si="705"/>
        <v>96</v>
      </c>
      <c r="P1331" s="22">
        <f t="shared" si="706"/>
        <v>75</v>
      </c>
      <c r="Q1331" s="22">
        <f t="shared" si="707"/>
        <v>10</v>
      </c>
      <c r="R1331" s="22">
        <f t="shared" si="708"/>
        <v>12</v>
      </c>
      <c r="S1331" s="22">
        <f t="shared" si="709"/>
        <v>1</v>
      </c>
      <c r="T1331" s="22">
        <f t="shared" si="710"/>
        <v>0</v>
      </c>
      <c r="U1331" s="22">
        <f t="shared" si="711"/>
        <v>1</v>
      </c>
      <c r="V1331" s="22">
        <f t="shared" si="712"/>
        <v>9</v>
      </c>
      <c r="W1331" s="22">
        <f t="shared" si="713"/>
        <v>4</v>
      </c>
      <c r="X1331" s="22">
        <f t="shared" si="714"/>
        <v>13</v>
      </c>
      <c r="Y1331" s="22">
        <f t="shared" si="715"/>
        <v>18</v>
      </c>
      <c r="Z1331" s="22">
        <f t="shared" si="716"/>
        <v>7</v>
      </c>
      <c r="AA1331" s="22">
        <f t="shared" si="717"/>
        <v>4</v>
      </c>
      <c r="AB1331" s="22" t="str">
        <f t="shared" si="718"/>
        <v/>
      </c>
      <c r="AC1331" s="22" t="str">
        <f t="shared" si="719"/>
        <v/>
      </c>
      <c r="AD1331" s="29" t="str">
        <f t="shared" si="720"/>
        <v/>
      </c>
      <c r="AE1331" s="22" t="str">
        <f t="shared" si="721"/>
        <v/>
      </c>
      <c r="AF1331" s="22" t="str">
        <f t="shared" si="722"/>
        <v/>
      </c>
      <c r="AG1331" s="22" t="str">
        <f t="shared" si="723"/>
        <v/>
      </c>
      <c r="AH1331" s="22" t="str">
        <f t="shared" si="724"/>
        <v/>
      </c>
      <c r="AI1331" s="22" t="str">
        <f t="shared" si="725"/>
        <v/>
      </c>
      <c r="AJ1331" s="31" t="str">
        <f t="shared" si="726"/>
        <v/>
      </c>
      <c r="AK1331" s="22" t="str">
        <f t="shared" si="727"/>
        <v/>
      </c>
      <c r="AL1331" s="22" t="str">
        <f t="shared" si="728"/>
        <v/>
      </c>
      <c r="AM1331" s="22" t="str">
        <f t="shared" si="729"/>
        <v/>
      </c>
      <c r="AN1331" s="22" t="str">
        <f t="shared" si="730"/>
        <v/>
      </c>
      <c r="AO1331" s="22" t="str">
        <f t="shared" si="731"/>
        <v/>
      </c>
      <c r="AP1331" s="22" t="str">
        <f t="shared" si="732"/>
        <v/>
      </c>
      <c r="AQ1331" s="2" t="str">
        <f t="shared" si="733"/>
        <v/>
      </c>
    </row>
    <row r="1332" spans="1:43" x14ac:dyDescent="0.25">
      <c r="A1332" s="26" t="str">
        <f t="shared" si="734"/>
        <v/>
      </c>
      <c r="B1332" t="s">
        <v>7063</v>
      </c>
      <c r="C1332" t="s">
        <v>64</v>
      </c>
      <c r="D1332" t="s">
        <v>24</v>
      </c>
      <c r="E1332" t="s">
        <v>3448</v>
      </c>
      <c r="F1332">
        <v>2026</v>
      </c>
      <c r="G1332" t="s">
        <v>5657</v>
      </c>
      <c r="H1332" s="4">
        <v>46163</v>
      </c>
      <c r="I1332" s="4" t="str">
        <f t="shared" si="700"/>
        <v>Mountain West</v>
      </c>
      <c r="J1332" s="2" t="str">
        <f t="shared" si="701"/>
        <v/>
      </c>
      <c r="K1332" s="2" t="str">
        <f t="shared" si="702"/>
        <v/>
      </c>
      <c r="L1332" s="2" t="str">
        <f t="shared" si="703"/>
        <v/>
      </c>
      <c r="M1332" s="2" t="str">
        <f t="shared" si="704"/>
        <v/>
      </c>
      <c r="N1332" s="22" t="str" cm="1">
        <f t="array" ref="N1332">IFERROR(INDEX(Stats_Hit_GP,MATCH($B1332,Stats_Hit_Player,0)),"")</f>
        <v/>
      </c>
      <c r="O1332" s="22" t="str">
        <f t="shared" si="705"/>
        <v/>
      </c>
      <c r="P1332" s="22" t="str">
        <f t="shared" si="706"/>
        <v/>
      </c>
      <c r="Q1332" s="22" t="str">
        <f t="shared" si="707"/>
        <v/>
      </c>
      <c r="R1332" s="22" t="str">
        <f t="shared" si="708"/>
        <v/>
      </c>
      <c r="S1332" s="22" t="str">
        <f t="shared" si="709"/>
        <v/>
      </c>
      <c r="T1332" s="22" t="str">
        <f t="shared" si="710"/>
        <v/>
      </c>
      <c r="U1332" s="22" t="str">
        <f t="shared" si="711"/>
        <v/>
      </c>
      <c r="V1332" s="22" t="str">
        <f t="shared" si="712"/>
        <v/>
      </c>
      <c r="W1332" s="22" t="str">
        <f t="shared" si="713"/>
        <v/>
      </c>
      <c r="X1332" s="22" t="str">
        <f t="shared" si="714"/>
        <v/>
      </c>
      <c r="Y1332" s="22" t="str">
        <f t="shared" si="715"/>
        <v/>
      </c>
      <c r="Z1332" s="22" t="str">
        <f t="shared" si="716"/>
        <v/>
      </c>
      <c r="AA1332" s="22" t="str">
        <f t="shared" si="717"/>
        <v/>
      </c>
      <c r="AB1332" s="22">
        <f t="shared" si="718"/>
        <v>0</v>
      </c>
      <c r="AC1332" s="22">
        <f t="shared" si="719"/>
        <v>0</v>
      </c>
      <c r="AD1332" s="29">
        <f t="shared" si="720"/>
        <v>27</v>
      </c>
      <c r="AE1332" s="22">
        <f t="shared" si="721"/>
        <v>1</v>
      </c>
      <c r="AF1332" s="22">
        <f t="shared" si="722"/>
        <v>0</v>
      </c>
      <c r="AG1332" s="22">
        <f t="shared" si="723"/>
        <v>0</v>
      </c>
      <c r="AH1332" s="22">
        <f t="shared" si="724"/>
        <v>0</v>
      </c>
      <c r="AI1332" s="22">
        <f t="shared" si="725"/>
        <v>0</v>
      </c>
      <c r="AJ1332" s="31">
        <f t="shared" si="726"/>
        <v>0.1</v>
      </c>
      <c r="AK1332" s="22">
        <f t="shared" si="727"/>
        <v>0</v>
      </c>
      <c r="AL1332" s="22">
        <f t="shared" si="728"/>
        <v>2</v>
      </c>
      <c r="AM1332" s="22">
        <f t="shared" si="729"/>
        <v>1</v>
      </c>
      <c r="AN1332" s="22">
        <f t="shared" si="730"/>
        <v>2</v>
      </c>
      <c r="AO1332" s="22">
        <f t="shared" si="731"/>
        <v>0</v>
      </c>
      <c r="AP1332" s="22">
        <f t="shared" si="732"/>
        <v>0</v>
      </c>
      <c r="AQ1332" s="2">
        <f t="shared" si="733"/>
        <v>0</v>
      </c>
    </row>
    <row r="1333" spans="1:43" x14ac:dyDescent="0.25">
      <c r="A1333" s="26" t="str">
        <f t="shared" si="734"/>
        <v/>
      </c>
      <c r="B1333" t="s">
        <v>6550</v>
      </c>
      <c r="C1333" t="s">
        <v>64</v>
      </c>
      <c r="D1333" t="s">
        <v>24</v>
      </c>
      <c r="E1333" t="s">
        <v>1024</v>
      </c>
      <c r="F1333">
        <v>2026</v>
      </c>
      <c r="G1333" t="s">
        <v>5657</v>
      </c>
      <c r="H1333" s="4">
        <v>46163</v>
      </c>
      <c r="I1333" s="4" t="str">
        <f t="shared" si="700"/>
        <v>Atlantic Sun</v>
      </c>
      <c r="J1333" s="2" t="str">
        <f t="shared" si="701"/>
        <v/>
      </c>
      <c r="K1333" s="2" t="str">
        <f t="shared" si="702"/>
        <v/>
      </c>
      <c r="L1333" s="2" t="str">
        <f t="shared" si="703"/>
        <v/>
      </c>
      <c r="M1333" s="2" t="str">
        <f t="shared" si="704"/>
        <v/>
      </c>
      <c r="N1333" s="22" t="str" cm="1">
        <f t="array" ref="N1333">IFERROR(INDEX(Stats_Hit_GP,MATCH($B1333,Stats_Hit_Player,0)),"")</f>
        <v/>
      </c>
      <c r="O1333" s="22" t="str">
        <f t="shared" si="705"/>
        <v/>
      </c>
      <c r="P1333" s="22" t="str">
        <f t="shared" si="706"/>
        <v/>
      </c>
      <c r="Q1333" s="22" t="str">
        <f t="shared" si="707"/>
        <v/>
      </c>
      <c r="R1333" s="22" t="str">
        <f t="shared" si="708"/>
        <v/>
      </c>
      <c r="S1333" s="22" t="str">
        <f t="shared" si="709"/>
        <v/>
      </c>
      <c r="T1333" s="22" t="str">
        <f t="shared" si="710"/>
        <v/>
      </c>
      <c r="U1333" s="22" t="str">
        <f t="shared" si="711"/>
        <v/>
      </c>
      <c r="V1333" s="22" t="str">
        <f t="shared" si="712"/>
        <v/>
      </c>
      <c r="W1333" s="22" t="str">
        <f t="shared" si="713"/>
        <v/>
      </c>
      <c r="X1333" s="22" t="str">
        <f t="shared" si="714"/>
        <v/>
      </c>
      <c r="Y1333" s="22" t="str">
        <f t="shared" si="715"/>
        <v/>
      </c>
      <c r="Z1333" s="22" t="str">
        <f t="shared" si="716"/>
        <v/>
      </c>
      <c r="AA1333" s="22" t="str">
        <f t="shared" si="717"/>
        <v/>
      </c>
      <c r="AB1333" s="22">
        <f t="shared" si="718"/>
        <v>0</v>
      </c>
      <c r="AC1333" s="22">
        <f t="shared" si="719"/>
        <v>0</v>
      </c>
      <c r="AD1333" s="29">
        <f t="shared" si="720"/>
        <v>7.94</v>
      </c>
      <c r="AE1333" s="22">
        <f t="shared" si="721"/>
        <v>6</v>
      </c>
      <c r="AF1333" s="22">
        <f t="shared" si="722"/>
        <v>0</v>
      </c>
      <c r="AG1333" s="22">
        <f t="shared" si="723"/>
        <v>0</v>
      </c>
      <c r="AH1333" s="22">
        <f t="shared" si="724"/>
        <v>0</v>
      </c>
      <c r="AI1333" s="22">
        <f t="shared" si="725"/>
        <v>0</v>
      </c>
      <c r="AJ1333" s="31">
        <f t="shared" si="726"/>
        <v>5.2</v>
      </c>
      <c r="AK1333" s="22">
        <f t="shared" si="727"/>
        <v>4</v>
      </c>
      <c r="AL1333" s="22">
        <f t="shared" si="728"/>
        <v>6</v>
      </c>
      <c r="AM1333" s="22">
        <f t="shared" si="729"/>
        <v>5</v>
      </c>
      <c r="AN1333" s="22">
        <f t="shared" si="730"/>
        <v>13</v>
      </c>
      <c r="AO1333" s="22">
        <f t="shared" si="731"/>
        <v>1</v>
      </c>
      <c r="AP1333" s="22">
        <f t="shared" si="732"/>
        <v>1</v>
      </c>
      <c r="AQ1333" s="2">
        <f t="shared" si="733"/>
        <v>0.2</v>
      </c>
    </row>
    <row r="1334" spans="1:43" x14ac:dyDescent="0.25">
      <c r="A1334" s="26" t="str">
        <f t="shared" si="734"/>
        <v/>
      </c>
      <c r="B1334" t="s">
        <v>249</v>
      </c>
      <c r="C1334" t="s">
        <v>44</v>
      </c>
      <c r="D1334" t="s">
        <v>24</v>
      </c>
      <c r="E1334" t="s">
        <v>240</v>
      </c>
      <c r="F1334">
        <v>2026</v>
      </c>
      <c r="G1334" t="s">
        <v>5657</v>
      </c>
      <c r="H1334" s="4">
        <v>46163</v>
      </c>
      <c r="I1334" s="4" t="str">
        <f t="shared" si="700"/>
        <v>Atlantic 10</v>
      </c>
      <c r="J1334" s="2">
        <f t="shared" si="701"/>
        <v>0.23499999999999999</v>
      </c>
      <c r="K1334" s="2">
        <f t="shared" si="702"/>
        <v>0.316</v>
      </c>
      <c r="L1334" s="2">
        <f t="shared" si="703"/>
        <v>0.35299999999999998</v>
      </c>
      <c r="M1334" s="2">
        <f t="shared" si="704"/>
        <v>0.66900000000000004</v>
      </c>
      <c r="N1334" s="22" cm="1">
        <f t="array" ref="N1334">IFERROR(INDEX(Stats_Hit_GP,MATCH($B1334,Stats_Hit_Player,0)),"")</f>
        <v>5</v>
      </c>
      <c r="O1334" s="22">
        <f t="shared" si="705"/>
        <v>19</v>
      </c>
      <c r="P1334" s="22">
        <f t="shared" si="706"/>
        <v>17</v>
      </c>
      <c r="Q1334" s="22">
        <f t="shared" si="707"/>
        <v>1</v>
      </c>
      <c r="R1334" s="22">
        <f t="shared" si="708"/>
        <v>4</v>
      </c>
      <c r="S1334" s="22">
        <f t="shared" si="709"/>
        <v>2</v>
      </c>
      <c r="T1334" s="22">
        <f t="shared" si="710"/>
        <v>0</v>
      </c>
      <c r="U1334" s="22">
        <f t="shared" si="711"/>
        <v>0</v>
      </c>
      <c r="V1334" s="22">
        <f t="shared" si="712"/>
        <v>3</v>
      </c>
      <c r="W1334" s="22">
        <f t="shared" si="713"/>
        <v>0</v>
      </c>
      <c r="X1334" s="22">
        <f t="shared" si="714"/>
        <v>2</v>
      </c>
      <c r="Y1334" s="22">
        <f t="shared" si="715"/>
        <v>6</v>
      </c>
      <c r="Z1334" s="22">
        <f t="shared" si="716"/>
        <v>0</v>
      </c>
      <c r="AA1334" s="22">
        <f t="shared" si="717"/>
        <v>0</v>
      </c>
      <c r="AB1334" s="22" t="str">
        <f t="shared" si="718"/>
        <v/>
      </c>
      <c r="AC1334" s="22" t="str">
        <f t="shared" si="719"/>
        <v/>
      </c>
      <c r="AD1334" s="29" t="str">
        <f t="shared" si="720"/>
        <v/>
      </c>
      <c r="AE1334" s="22" t="str">
        <f t="shared" si="721"/>
        <v/>
      </c>
      <c r="AF1334" s="22" t="str">
        <f t="shared" si="722"/>
        <v/>
      </c>
      <c r="AG1334" s="22" t="str">
        <f t="shared" si="723"/>
        <v/>
      </c>
      <c r="AH1334" s="22" t="str">
        <f t="shared" si="724"/>
        <v/>
      </c>
      <c r="AI1334" s="22" t="str">
        <f t="shared" si="725"/>
        <v/>
      </c>
      <c r="AJ1334" s="31" t="str">
        <f t="shared" si="726"/>
        <v/>
      </c>
      <c r="AK1334" s="22" t="str">
        <f t="shared" si="727"/>
        <v/>
      </c>
      <c r="AL1334" s="22" t="str">
        <f t="shared" si="728"/>
        <v/>
      </c>
      <c r="AM1334" s="22" t="str">
        <f t="shared" si="729"/>
        <v/>
      </c>
      <c r="AN1334" s="22" t="str">
        <f t="shared" si="730"/>
        <v/>
      </c>
      <c r="AO1334" s="22" t="str">
        <f t="shared" si="731"/>
        <v/>
      </c>
      <c r="AP1334" s="22" t="str">
        <f t="shared" si="732"/>
        <v/>
      </c>
      <c r="AQ1334" s="2" t="str">
        <f t="shared" si="733"/>
        <v/>
      </c>
    </row>
    <row r="1335" spans="1:43" x14ac:dyDescent="0.25">
      <c r="A1335" s="26" t="str">
        <f t="shared" si="734"/>
        <v/>
      </c>
      <c r="B1335" t="s">
        <v>7064</v>
      </c>
      <c r="C1335" t="s">
        <v>64</v>
      </c>
      <c r="D1335" t="s">
        <v>47</v>
      </c>
      <c r="E1335" t="s">
        <v>3469</v>
      </c>
      <c r="F1335">
        <v>2026</v>
      </c>
      <c r="G1335" t="s">
        <v>5657</v>
      </c>
      <c r="H1335" s="4">
        <v>46163</v>
      </c>
      <c r="I1335" s="4" t="str">
        <f t="shared" si="700"/>
        <v>Mountain West</v>
      </c>
      <c r="J1335" s="2" t="str">
        <f t="shared" si="701"/>
        <v/>
      </c>
      <c r="K1335" s="2" t="str">
        <f t="shared" si="702"/>
        <v/>
      </c>
      <c r="L1335" s="2" t="str">
        <f t="shared" si="703"/>
        <v/>
      </c>
      <c r="M1335" s="2" t="str">
        <f t="shared" si="704"/>
        <v/>
      </c>
      <c r="N1335" s="22" t="str" cm="1">
        <f t="array" ref="N1335">IFERROR(INDEX(Stats_Hit_GP,MATCH($B1335,Stats_Hit_Player,0)),"")</f>
        <v/>
      </c>
      <c r="O1335" s="22" t="str">
        <f t="shared" si="705"/>
        <v/>
      </c>
      <c r="P1335" s="22" t="str">
        <f t="shared" si="706"/>
        <v/>
      </c>
      <c r="Q1335" s="22" t="str">
        <f t="shared" si="707"/>
        <v/>
      </c>
      <c r="R1335" s="22" t="str">
        <f t="shared" si="708"/>
        <v/>
      </c>
      <c r="S1335" s="22" t="str">
        <f t="shared" si="709"/>
        <v/>
      </c>
      <c r="T1335" s="22" t="str">
        <f t="shared" si="710"/>
        <v/>
      </c>
      <c r="U1335" s="22" t="str">
        <f t="shared" si="711"/>
        <v/>
      </c>
      <c r="V1335" s="22" t="str">
        <f t="shared" si="712"/>
        <v/>
      </c>
      <c r="W1335" s="22" t="str">
        <f t="shared" si="713"/>
        <v/>
      </c>
      <c r="X1335" s="22" t="str">
        <f t="shared" si="714"/>
        <v/>
      </c>
      <c r="Y1335" s="22" t="str">
        <f t="shared" si="715"/>
        <v/>
      </c>
      <c r="Z1335" s="22" t="str">
        <f t="shared" si="716"/>
        <v/>
      </c>
      <c r="AA1335" s="22" t="str">
        <f t="shared" si="717"/>
        <v/>
      </c>
      <c r="AB1335" s="22">
        <f t="shared" si="718"/>
        <v>1</v>
      </c>
      <c r="AC1335" s="22">
        <f t="shared" si="719"/>
        <v>5</v>
      </c>
      <c r="AD1335" s="29">
        <f t="shared" si="720"/>
        <v>7.9</v>
      </c>
      <c r="AE1335" s="22">
        <f t="shared" si="721"/>
        <v>13</v>
      </c>
      <c r="AF1335" s="22">
        <f t="shared" si="722"/>
        <v>9</v>
      </c>
      <c r="AG1335" s="22">
        <f t="shared" si="723"/>
        <v>0</v>
      </c>
      <c r="AH1335" s="22">
        <f t="shared" si="724"/>
        <v>0</v>
      </c>
      <c r="AI1335" s="22">
        <f t="shared" si="725"/>
        <v>0</v>
      </c>
      <c r="AJ1335" s="31">
        <f t="shared" si="726"/>
        <v>41</v>
      </c>
      <c r="AK1335" s="22">
        <f t="shared" si="727"/>
        <v>61</v>
      </c>
      <c r="AL1335" s="22">
        <f t="shared" si="728"/>
        <v>45</v>
      </c>
      <c r="AM1335" s="22">
        <f t="shared" si="729"/>
        <v>36</v>
      </c>
      <c r="AN1335" s="22">
        <f t="shared" si="730"/>
        <v>20</v>
      </c>
      <c r="AO1335" s="22">
        <f t="shared" si="731"/>
        <v>35</v>
      </c>
      <c r="AP1335" s="22">
        <f t="shared" si="732"/>
        <v>9</v>
      </c>
      <c r="AQ1335" s="2">
        <f t="shared" si="733"/>
        <v>0.33900000000000002</v>
      </c>
    </row>
    <row r="1336" spans="1:43" x14ac:dyDescent="0.25">
      <c r="A1336" s="26" t="str">
        <f t="shared" si="734"/>
        <v/>
      </c>
      <c r="B1336" t="s">
        <v>5328</v>
      </c>
      <c r="C1336" t="s">
        <v>40</v>
      </c>
      <c r="D1336" t="s">
        <v>24</v>
      </c>
      <c r="E1336" t="s">
        <v>5321</v>
      </c>
      <c r="F1336">
        <v>2026</v>
      </c>
      <c r="G1336" t="s">
        <v>5657</v>
      </c>
      <c r="H1336" s="4">
        <v>46163</v>
      </c>
      <c r="I1336" s="4" t="str">
        <f t="shared" si="700"/>
        <v>Southwestern Athletic</v>
      </c>
      <c r="J1336" s="2">
        <f t="shared" si="701"/>
        <v>0.28199999999999997</v>
      </c>
      <c r="K1336" s="2">
        <f t="shared" si="702"/>
        <v>0.40300000000000002</v>
      </c>
      <c r="L1336" s="2">
        <f t="shared" si="703"/>
        <v>0.3</v>
      </c>
      <c r="M1336" s="2">
        <f t="shared" si="704"/>
        <v>0.70299999999999996</v>
      </c>
      <c r="N1336" s="22" cm="1">
        <f t="array" ref="N1336">IFERROR(INDEX(Stats_Hit_GP,MATCH($B1336,Stats_Hit_Player,0)),"")</f>
        <v>36</v>
      </c>
      <c r="O1336" s="22">
        <f t="shared" si="705"/>
        <v>137</v>
      </c>
      <c r="P1336" s="22">
        <f t="shared" si="706"/>
        <v>110</v>
      </c>
      <c r="Q1336" s="22">
        <f t="shared" si="707"/>
        <v>14</v>
      </c>
      <c r="R1336" s="22">
        <f t="shared" si="708"/>
        <v>31</v>
      </c>
      <c r="S1336" s="22">
        <f t="shared" si="709"/>
        <v>2</v>
      </c>
      <c r="T1336" s="22">
        <f t="shared" si="710"/>
        <v>0</v>
      </c>
      <c r="U1336" s="22">
        <f t="shared" si="711"/>
        <v>0</v>
      </c>
      <c r="V1336" s="22">
        <f t="shared" si="712"/>
        <v>13</v>
      </c>
      <c r="W1336" s="22">
        <f t="shared" si="713"/>
        <v>6</v>
      </c>
      <c r="X1336" s="22">
        <f t="shared" si="714"/>
        <v>17</v>
      </c>
      <c r="Y1336" s="22">
        <f t="shared" si="715"/>
        <v>21</v>
      </c>
      <c r="Z1336" s="22">
        <f t="shared" si="716"/>
        <v>1</v>
      </c>
      <c r="AA1336" s="22">
        <f t="shared" si="717"/>
        <v>1</v>
      </c>
      <c r="AB1336" s="22" t="str">
        <f t="shared" si="718"/>
        <v/>
      </c>
      <c r="AC1336" s="22" t="str">
        <f t="shared" si="719"/>
        <v/>
      </c>
      <c r="AD1336" s="29" t="str">
        <f t="shared" si="720"/>
        <v/>
      </c>
      <c r="AE1336" s="22" t="str">
        <f t="shared" si="721"/>
        <v/>
      </c>
      <c r="AF1336" s="22" t="str">
        <f t="shared" si="722"/>
        <v/>
      </c>
      <c r="AG1336" s="22" t="str">
        <f t="shared" si="723"/>
        <v/>
      </c>
      <c r="AH1336" s="22" t="str">
        <f t="shared" si="724"/>
        <v/>
      </c>
      <c r="AI1336" s="22" t="str">
        <f t="shared" si="725"/>
        <v/>
      </c>
      <c r="AJ1336" s="31" t="str">
        <f t="shared" si="726"/>
        <v/>
      </c>
      <c r="AK1336" s="22" t="str">
        <f t="shared" si="727"/>
        <v/>
      </c>
      <c r="AL1336" s="22" t="str">
        <f t="shared" si="728"/>
        <v/>
      </c>
      <c r="AM1336" s="22" t="str">
        <f t="shared" si="729"/>
        <v/>
      </c>
      <c r="AN1336" s="22" t="str">
        <f t="shared" si="730"/>
        <v/>
      </c>
      <c r="AO1336" s="22" t="str">
        <f t="shared" si="731"/>
        <v/>
      </c>
      <c r="AP1336" s="22" t="str">
        <f t="shared" si="732"/>
        <v/>
      </c>
      <c r="AQ1336" s="2" t="str">
        <f t="shared" si="733"/>
        <v/>
      </c>
    </row>
    <row r="1337" spans="1:43" x14ac:dyDescent="0.25">
      <c r="A1337" s="26" t="str">
        <f t="shared" si="734"/>
        <v/>
      </c>
      <c r="B1337" t="s">
        <v>7065</v>
      </c>
      <c r="C1337" t="s">
        <v>5688</v>
      </c>
      <c r="D1337" t="s">
        <v>47</v>
      </c>
      <c r="E1337" t="s">
        <v>1002</v>
      </c>
      <c r="F1337">
        <v>2026</v>
      </c>
      <c r="G1337" t="s">
        <v>5657</v>
      </c>
      <c r="H1337" s="4">
        <v>46163</v>
      </c>
      <c r="I1337" s="4" t="str">
        <f t="shared" si="700"/>
        <v>Atlantic Sun</v>
      </c>
      <c r="J1337" s="2" t="str">
        <f t="shared" si="701"/>
        <v/>
      </c>
      <c r="K1337" s="2" t="str">
        <f t="shared" si="702"/>
        <v/>
      </c>
      <c r="L1337" s="2" t="str">
        <f t="shared" si="703"/>
        <v/>
      </c>
      <c r="M1337" s="2" t="str">
        <f t="shared" si="704"/>
        <v/>
      </c>
      <c r="N1337" s="22" t="str" cm="1">
        <f t="array" ref="N1337">IFERROR(INDEX(Stats_Hit_GP,MATCH($B1337,Stats_Hit_Player,0)),"")</f>
        <v/>
      </c>
      <c r="O1337" s="22" t="str">
        <f t="shared" si="705"/>
        <v/>
      </c>
      <c r="P1337" s="22" t="str">
        <f t="shared" si="706"/>
        <v/>
      </c>
      <c r="Q1337" s="22" t="str">
        <f t="shared" si="707"/>
        <v/>
      </c>
      <c r="R1337" s="22" t="str">
        <f t="shared" si="708"/>
        <v/>
      </c>
      <c r="S1337" s="22" t="str">
        <f t="shared" si="709"/>
        <v/>
      </c>
      <c r="T1337" s="22" t="str">
        <f t="shared" si="710"/>
        <v/>
      </c>
      <c r="U1337" s="22" t="str">
        <f t="shared" si="711"/>
        <v/>
      </c>
      <c r="V1337" s="22" t="str">
        <f t="shared" si="712"/>
        <v/>
      </c>
      <c r="W1337" s="22" t="str">
        <f t="shared" si="713"/>
        <v/>
      </c>
      <c r="X1337" s="22" t="str">
        <f t="shared" si="714"/>
        <v/>
      </c>
      <c r="Y1337" s="22" t="str">
        <f t="shared" si="715"/>
        <v/>
      </c>
      <c r="Z1337" s="22" t="str">
        <f t="shared" si="716"/>
        <v/>
      </c>
      <c r="AA1337" s="22" t="str">
        <f t="shared" si="717"/>
        <v/>
      </c>
      <c r="AB1337" s="22" t="str">
        <f t="shared" si="718"/>
        <v/>
      </c>
      <c r="AC1337" s="22" t="str">
        <f t="shared" si="719"/>
        <v/>
      </c>
      <c r="AD1337" s="29" t="str">
        <f t="shared" si="720"/>
        <v/>
      </c>
      <c r="AE1337" s="22" t="str">
        <f t="shared" si="721"/>
        <v/>
      </c>
      <c r="AF1337" s="22" t="str">
        <f t="shared" si="722"/>
        <v/>
      </c>
      <c r="AG1337" s="22" t="str">
        <f t="shared" si="723"/>
        <v/>
      </c>
      <c r="AH1337" s="22" t="str">
        <f t="shared" si="724"/>
        <v/>
      </c>
      <c r="AI1337" s="22" t="str">
        <f t="shared" si="725"/>
        <v/>
      </c>
      <c r="AJ1337" s="31" t="str">
        <f t="shared" si="726"/>
        <v/>
      </c>
      <c r="AK1337" s="22" t="str">
        <f t="shared" si="727"/>
        <v/>
      </c>
      <c r="AL1337" s="22" t="str">
        <f t="shared" si="728"/>
        <v/>
      </c>
      <c r="AM1337" s="22" t="str">
        <f t="shared" si="729"/>
        <v/>
      </c>
      <c r="AN1337" s="22" t="str">
        <f t="shared" si="730"/>
        <v/>
      </c>
      <c r="AO1337" s="22" t="str">
        <f t="shared" si="731"/>
        <v/>
      </c>
      <c r="AP1337" s="22" t="str">
        <f t="shared" si="732"/>
        <v/>
      </c>
      <c r="AQ1337" s="2" t="str">
        <f t="shared" si="733"/>
        <v/>
      </c>
    </row>
    <row r="1338" spans="1:43" x14ac:dyDescent="0.25">
      <c r="A1338" s="26" t="str">
        <f t="shared" si="734"/>
        <v/>
      </c>
      <c r="B1338" t="s">
        <v>7066</v>
      </c>
      <c r="C1338" t="s">
        <v>5700</v>
      </c>
      <c r="D1338" t="s">
        <v>47</v>
      </c>
      <c r="E1338" t="s">
        <v>240</v>
      </c>
      <c r="F1338">
        <v>2026</v>
      </c>
      <c r="G1338" t="s">
        <v>5657</v>
      </c>
      <c r="H1338" s="4">
        <v>46163</v>
      </c>
      <c r="I1338" s="4" t="str">
        <f t="shared" si="700"/>
        <v>Atlantic 10</v>
      </c>
      <c r="J1338" s="2" t="str">
        <f t="shared" si="701"/>
        <v/>
      </c>
      <c r="K1338" s="2" t="str">
        <f t="shared" si="702"/>
        <v/>
      </c>
      <c r="L1338" s="2" t="str">
        <f t="shared" si="703"/>
        <v/>
      </c>
      <c r="M1338" s="2" t="str">
        <f t="shared" si="704"/>
        <v/>
      </c>
      <c r="N1338" s="22" t="str" cm="1">
        <f t="array" ref="N1338">IFERROR(INDEX(Stats_Hit_GP,MATCH($B1338,Stats_Hit_Player,0)),"")</f>
        <v/>
      </c>
      <c r="O1338" s="22" t="str">
        <f t="shared" si="705"/>
        <v/>
      </c>
      <c r="P1338" s="22" t="str">
        <f t="shared" si="706"/>
        <v/>
      </c>
      <c r="Q1338" s="22" t="str">
        <f t="shared" si="707"/>
        <v/>
      </c>
      <c r="R1338" s="22" t="str">
        <f t="shared" si="708"/>
        <v/>
      </c>
      <c r="S1338" s="22" t="str">
        <f t="shared" si="709"/>
        <v/>
      </c>
      <c r="T1338" s="22" t="str">
        <f t="shared" si="710"/>
        <v/>
      </c>
      <c r="U1338" s="22" t="str">
        <f t="shared" si="711"/>
        <v/>
      </c>
      <c r="V1338" s="22" t="str">
        <f t="shared" si="712"/>
        <v/>
      </c>
      <c r="W1338" s="22" t="str">
        <f t="shared" si="713"/>
        <v/>
      </c>
      <c r="X1338" s="22" t="str">
        <f t="shared" si="714"/>
        <v/>
      </c>
      <c r="Y1338" s="22" t="str">
        <f t="shared" si="715"/>
        <v/>
      </c>
      <c r="Z1338" s="22" t="str">
        <f t="shared" si="716"/>
        <v/>
      </c>
      <c r="AA1338" s="22" t="str">
        <f t="shared" si="717"/>
        <v/>
      </c>
      <c r="AB1338" s="22" t="str">
        <f t="shared" si="718"/>
        <v/>
      </c>
      <c r="AC1338" s="22" t="str">
        <f t="shared" si="719"/>
        <v/>
      </c>
      <c r="AD1338" s="29" t="str">
        <f t="shared" si="720"/>
        <v/>
      </c>
      <c r="AE1338" s="22" t="str">
        <f t="shared" si="721"/>
        <v/>
      </c>
      <c r="AF1338" s="22" t="str">
        <f t="shared" si="722"/>
        <v/>
      </c>
      <c r="AG1338" s="22" t="str">
        <f t="shared" si="723"/>
        <v/>
      </c>
      <c r="AH1338" s="22" t="str">
        <f t="shared" si="724"/>
        <v/>
      </c>
      <c r="AI1338" s="22" t="str">
        <f t="shared" si="725"/>
        <v/>
      </c>
      <c r="AJ1338" s="31" t="str">
        <f t="shared" si="726"/>
        <v/>
      </c>
      <c r="AK1338" s="22" t="str">
        <f t="shared" si="727"/>
        <v/>
      </c>
      <c r="AL1338" s="22" t="str">
        <f t="shared" si="728"/>
        <v/>
      </c>
      <c r="AM1338" s="22" t="str">
        <f t="shared" si="729"/>
        <v/>
      </c>
      <c r="AN1338" s="22" t="str">
        <f t="shared" si="730"/>
        <v/>
      </c>
      <c r="AO1338" s="22" t="str">
        <f t="shared" si="731"/>
        <v/>
      </c>
      <c r="AP1338" s="22" t="str">
        <f t="shared" si="732"/>
        <v/>
      </c>
      <c r="AQ1338" s="2" t="str">
        <f t="shared" si="733"/>
        <v/>
      </c>
    </row>
    <row r="1339" spans="1:43" x14ac:dyDescent="0.25">
      <c r="A1339" s="26" t="str">
        <f t="shared" si="734"/>
        <v/>
      </c>
      <c r="B1339" t="s">
        <v>3784</v>
      </c>
      <c r="C1339" t="s">
        <v>40</v>
      </c>
      <c r="D1339" t="s">
        <v>37</v>
      </c>
      <c r="E1339" t="s">
        <v>3778</v>
      </c>
      <c r="F1339">
        <v>2026</v>
      </c>
      <c r="G1339" t="s">
        <v>5657</v>
      </c>
      <c r="H1339" s="4">
        <v>46163</v>
      </c>
      <c r="I1339" s="4" t="str">
        <f t="shared" si="700"/>
        <v>Northeast</v>
      </c>
      <c r="J1339" s="2">
        <f t="shared" si="701"/>
        <v>0.25</v>
      </c>
      <c r="K1339" s="2">
        <f t="shared" si="702"/>
        <v>0.32400000000000001</v>
      </c>
      <c r="L1339" s="2">
        <f t="shared" si="703"/>
        <v>0.28899999999999998</v>
      </c>
      <c r="M1339" s="2">
        <f t="shared" si="704"/>
        <v>0.61299999999999999</v>
      </c>
      <c r="N1339" s="22" cm="1">
        <f t="array" ref="N1339">IFERROR(INDEX(Stats_Hit_GP,MATCH($B1339,Stats_Hit_Player,0)),"")</f>
        <v>41</v>
      </c>
      <c r="O1339" s="22">
        <f t="shared" si="705"/>
        <v>171</v>
      </c>
      <c r="P1339" s="22">
        <f t="shared" si="706"/>
        <v>152</v>
      </c>
      <c r="Q1339" s="22">
        <f t="shared" si="707"/>
        <v>19</v>
      </c>
      <c r="R1339" s="22">
        <f t="shared" si="708"/>
        <v>38</v>
      </c>
      <c r="S1339" s="22">
        <f t="shared" si="709"/>
        <v>3</v>
      </c>
      <c r="T1339" s="22">
        <f t="shared" si="710"/>
        <v>0</v>
      </c>
      <c r="U1339" s="22">
        <f t="shared" si="711"/>
        <v>1</v>
      </c>
      <c r="V1339" s="22">
        <f t="shared" si="712"/>
        <v>14</v>
      </c>
      <c r="W1339" s="22">
        <f t="shared" si="713"/>
        <v>4</v>
      </c>
      <c r="X1339" s="22">
        <f t="shared" si="714"/>
        <v>13</v>
      </c>
      <c r="Y1339" s="22">
        <f t="shared" si="715"/>
        <v>29</v>
      </c>
      <c r="Z1339" s="22">
        <f t="shared" si="716"/>
        <v>4</v>
      </c>
      <c r="AA1339" s="22">
        <f t="shared" si="717"/>
        <v>3</v>
      </c>
      <c r="AB1339" s="22" t="str">
        <f t="shared" si="718"/>
        <v/>
      </c>
      <c r="AC1339" s="22" t="str">
        <f t="shared" si="719"/>
        <v/>
      </c>
      <c r="AD1339" s="29" t="str">
        <f t="shared" si="720"/>
        <v/>
      </c>
      <c r="AE1339" s="22" t="str">
        <f t="shared" si="721"/>
        <v/>
      </c>
      <c r="AF1339" s="22" t="str">
        <f t="shared" si="722"/>
        <v/>
      </c>
      <c r="AG1339" s="22" t="str">
        <f t="shared" si="723"/>
        <v/>
      </c>
      <c r="AH1339" s="22" t="str">
        <f t="shared" si="724"/>
        <v/>
      </c>
      <c r="AI1339" s="22" t="str">
        <f t="shared" si="725"/>
        <v/>
      </c>
      <c r="AJ1339" s="31" t="str">
        <f t="shared" si="726"/>
        <v/>
      </c>
      <c r="AK1339" s="22" t="str">
        <f t="shared" si="727"/>
        <v/>
      </c>
      <c r="AL1339" s="22" t="str">
        <f t="shared" si="728"/>
        <v/>
      </c>
      <c r="AM1339" s="22" t="str">
        <f t="shared" si="729"/>
        <v/>
      </c>
      <c r="AN1339" s="22" t="str">
        <f t="shared" si="730"/>
        <v/>
      </c>
      <c r="AO1339" s="22" t="str">
        <f t="shared" si="731"/>
        <v/>
      </c>
      <c r="AP1339" s="22" t="str">
        <f t="shared" si="732"/>
        <v/>
      </c>
      <c r="AQ1339" s="2" t="str">
        <f t="shared" si="733"/>
        <v/>
      </c>
    </row>
    <row r="1340" spans="1:43" x14ac:dyDescent="0.25">
      <c r="A1340" s="26" t="str">
        <f t="shared" si="734"/>
        <v/>
      </c>
      <c r="B1340" t="s">
        <v>3779</v>
      </c>
      <c r="C1340" t="s">
        <v>44</v>
      </c>
      <c r="D1340" t="s">
        <v>47</v>
      </c>
      <c r="E1340" t="s">
        <v>3778</v>
      </c>
      <c r="F1340">
        <v>2026</v>
      </c>
      <c r="G1340" t="s">
        <v>5657</v>
      </c>
      <c r="H1340" s="4">
        <v>46163</v>
      </c>
      <c r="I1340" s="4" t="str">
        <f t="shared" si="700"/>
        <v>Northeast</v>
      </c>
      <c r="J1340" s="2">
        <f t="shared" si="701"/>
        <v>0.30399999999999999</v>
      </c>
      <c r="K1340" s="2">
        <f t="shared" si="702"/>
        <v>0.41699999999999998</v>
      </c>
      <c r="L1340" s="2">
        <f t="shared" si="703"/>
        <v>0.45200000000000001</v>
      </c>
      <c r="M1340" s="2">
        <f t="shared" si="704"/>
        <v>0.86899999999999999</v>
      </c>
      <c r="N1340" s="22" cm="1">
        <f t="array" ref="N1340">IFERROR(INDEX(Stats_Hit_GP,MATCH($B1340,Stats_Hit_Player,0)),"")</f>
        <v>48</v>
      </c>
      <c r="O1340" s="22">
        <f t="shared" si="705"/>
        <v>206</v>
      </c>
      <c r="P1340" s="22">
        <f t="shared" si="706"/>
        <v>168</v>
      </c>
      <c r="Q1340" s="22">
        <f t="shared" si="707"/>
        <v>31</v>
      </c>
      <c r="R1340" s="22">
        <f t="shared" si="708"/>
        <v>51</v>
      </c>
      <c r="S1340" s="22">
        <f t="shared" si="709"/>
        <v>13</v>
      </c>
      <c r="T1340" s="22">
        <f t="shared" si="710"/>
        <v>3</v>
      </c>
      <c r="U1340" s="22">
        <f t="shared" si="711"/>
        <v>2</v>
      </c>
      <c r="V1340" s="22">
        <f t="shared" si="712"/>
        <v>39</v>
      </c>
      <c r="W1340" s="22">
        <f t="shared" si="713"/>
        <v>3</v>
      </c>
      <c r="X1340" s="22">
        <f t="shared" si="714"/>
        <v>31</v>
      </c>
      <c r="Y1340" s="22">
        <f t="shared" si="715"/>
        <v>28</v>
      </c>
      <c r="Z1340" s="22">
        <f t="shared" si="716"/>
        <v>0</v>
      </c>
      <c r="AA1340" s="22">
        <f t="shared" si="717"/>
        <v>1</v>
      </c>
      <c r="AB1340" s="22" t="str">
        <f t="shared" si="718"/>
        <v/>
      </c>
      <c r="AC1340" s="22" t="str">
        <f t="shared" si="719"/>
        <v/>
      </c>
      <c r="AD1340" s="29" t="str">
        <f t="shared" si="720"/>
        <v/>
      </c>
      <c r="AE1340" s="22" t="str">
        <f t="shared" si="721"/>
        <v/>
      </c>
      <c r="AF1340" s="22" t="str">
        <f t="shared" si="722"/>
        <v/>
      </c>
      <c r="AG1340" s="22" t="str">
        <f t="shared" si="723"/>
        <v/>
      </c>
      <c r="AH1340" s="22" t="str">
        <f t="shared" si="724"/>
        <v/>
      </c>
      <c r="AI1340" s="22" t="str">
        <f t="shared" si="725"/>
        <v/>
      </c>
      <c r="AJ1340" s="31" t="str">
        <f t="shared" si="726"/>
        <v/>
      </c>
      <c r="AK1340" s="22" t="str">
        <f t="shared" si="727"/>
        <v/>
      </c>
      <c r="AL1340" s="22" t="str">
        <f t="shared" si="728"/>
        <v/>
      </c>
      <c r="AM1340" s="22" t="str">
        <f t="shared" si="729"/>
        <v/>
      </c>
      <c r="AN1340" s="22" t="str">
        <f t="shared" si="730"/>
        <v/>
      </c>
      <c r="AO1340" s="22" t="str">
        <f t="shared" si="731"/>
        <v/>
      </c>
      <c r="AP1340" s="22" t="str">
        <f t="shared" si="732"/>
        <v/>
      </c>
      <c r="AQ1340" s="2" t="str">
        <f t="shared" si="733"/>
        <v/>
      </c>
    </row>
    <row r="1341" spans="1:43" x14ac:dyDescent="0.25">
      <c r="A1341" s="26" t="str">
        <f t="shared" si="734"/>
        <v/>
      </c>
      <c r="B1341" t="s">
        <v>171</v>
      </c>
      <c r="C1341" t="s">
        <v>33</v>
      </c>
      <c r="D1341" t="s">
        <v>37</v>
      </c>
      <c r="E1341" t="s">
        <v>166</v>
      </c>
      <c r="F1341">
        <v>2026</v>
      </c>
      <c r="G1341" t="s">
        <v>5657</v>
      </c>
      <c r="H1341" s="4">
        <v>46163</v>
      </c>
      <c r="I1341" s="4" t="str">
        <f t="shared" si="700"/>
        <v>Atlantic 10</v>
      </c>
      <c r="J1341" s="2">
        <f t="shared" si="701"/>
        <v>0.23799999999999999</v>
      </c>
      <c r="K1341" s="2">
        <f t="shared" si="702"/>
        <v>0.39500000000000002</v>
      </c>
      <c r="L1341" s="2">
        <f t="shared" si="703"/>
        <v>0.36899999999999999</v>
      </c>
      <c r="M1341" s="2">
        <f t="shared" si="704"/>
        <v>0.76400000000000001</v>
      </c>
      <c r="N1341" s="22" cm="1">
        <f t="array" ref="N1341">IFERROR(INDEX(Stats_Hit_GP,MATCH($B1341,Stats_Hit_Player,0)),"")</f>
        <v>49</v>
      </c>
      <c r="O1341" s="22">
        <f t="shared" si="705"/>
        <v>206</v>
      </c>
      <c r="P1341" s="22">
        <f t="shared" si="706"/>
        <v>160</v>
      </c>
      <c r="Q1341" s="22">
        <f t="shared" si="707"/>
        <v>31</v>
      </c>
      <c r="R1341" s="22">
        <f t="shared" si="708"/>
        <v>38</v>
      </c>
      <c r="S1341" s="22">
        <f t="shared" si="709"/>
        <v>12</v>
      </c>
      <c r="T1341" s="22">
        <f t="shared" si="710"/>
        <v>0</v>
      </c>
      <c r="U1341" s="22">
        <f t="shared" si="711"/>
        <v>3</v>
      </c>
      <c r="V1341" s="22">
        <f t="shared" si="712"/>
        <v>24</v>
      </c>
      <c r="W1341" s="22">
        <f t="shared" si="713"/>
        <v>20</v>
      </c>
      <c r="X1341" s="22">
        <f t="shared" si="714"/>
        <v>23</v>
      </c>
      <c r="Y1341" s="22">
        <f t="shared" si="715"/>
        <v>40</v>
      </c>
      <c r="Z1341" s="22">
        <f t="shared" si="716"/>
        <v>3</v>
      </c>
      <c r="AA1341" s="22">
        <f t="shared" si="717"/>
        <v>1</v>
      </c>
      <c r="AB1341" s="22" t="str">
        <f t="shared" si="718"/>
        <v/>
      </c>
      <c r="AC1341" s="22" t="str">
        <f t="shared" si="719"/>
        <v/>
      </c>
      <c r="AD1341" s="29" t="str">
        <f t="shared" si="720"/>
        <v/>
      </c>
      <c r="AE1341" s="22" t="str">
        <f t="shared" si="721"/>
        <v/>
      </c>
      <c r="AF1341" s="22" t="str">
        <f t="shared" si="722"/>
        <v/>
      </c>
      <c r="AG1341" s="22" t="str">
        <f t="shared" si="723"/>
        <v/>
      </c>
      <c r="AH1341" s="22" t="str">
        <f t="shared" si="724"/>
        <v/>
      </c>
      <c r="AI1341" s="22" t="str">
        <f t="shared" si="725"/>
        <v/>
      </c>
      <c r="AJ1341" s="31" t="str">
        <f t="shared" si="726"/>
        <v/>
      </c>
      <c r="AK1341" s="22" t="str">
        <f t="shared" si="727"/>
        <v/>
      </c>
      <c r="AL1341" s="22" t="str">
        <f t="shared" si="728"/>
        <v/>
      </c>
      <c r="AM1341" s="22" t="str">
        <f t="shared" si="729"/>
        <v/>
      </c>
      <c r="AN1341" s="22" t="str">
        <f t="shared" si="730"/>
        <v/>
      </c>
      <c r="AO1341" s="22" t="str">
        <f t="shared" si="731"/>
        <v/>
      </c>
      <c r="AP1341" s="22" t="str">
        <f t="shared" si="732"/>
        <v/>
      </c>
      <c r="AQ1341" s="2" t="str">
        <f t="shared" si="733"/>
        <v/>
      </c>
    </row>
    <row r="1342" spans="1:43" x14ac:dyDescent="0.25">
      <c r="A1342" s="26" t="str">
        <f t="shared" si="734"/>
        <v/>
      </c>
      <c r="B1342" t="s">
        <v>7067</v>
      </c>
      <c r="C1342" t="s">
        <v>64</v>
      </c>
      <c r="D1342" t="s">
        <v>37</v>
      </c>
      <c r="E1342" t="s">
        <v>4731</v>
      </c>
      <c r="F1342">
        <v>2026</v>
      </c>
      <c r="G1342" t="s">
        <v>5657</v>
      </c>
      <c r="H1342" s="4">
        <v>46163</v>
      </c>
      <c r="I1342" s="4" t="str">
        <f t="shared" si="700"/>
        <v>Southland</v>
      </c>
      <c r="J1342" s="2" t="str">
        <f t="shared" si="701"/>
        <v/>
      </c>
      <c r="K1342" s="2" t="str">
        <f t="shared" si="702"/>
        <v/>
      </c>
      <c r="L1342" s="2" t="str">
        <f t="shared" si="703"/>
        <v/>
      </c>
      <c r="M1342" s="2" t="str">
        <f t="shared" si="704"/>
        <v/>
      </c>
      <c r="N1342" s="22" t="str" cm="1">
        <f t="array" ref="N1342">IFERROR(INDEX(Stats_Hit_GP,MATCH($B1342,Stats_Hit_Player,0)),"")</f>
        <v/>
      </c>
      <c r="O1342" s="22" t="str">
        <f t="shared" si="705"/>
        <v/>
      </c>
      <c r="P1342" s="22" t="str">
        <f t="shared" si="706"/>
        <v/>
      </c>
      <c r="Q1342" s="22" t="str">
        <f t="shared" si="707"/>
        <v/>
      </c>
      <c r="R1342" s="22" t="str">
        <f t="shared" si="708"/>
        <v/>
      </c>
      <c r="S1342" s="22" t="str">
        <f t="shared" si="709"/>
        <v/>
      </c>
      <c r="T1342" s="22" t="str">
        <f t="shared" si="710"/>
        <v/>
      </c>
      <c r="U1342" s="22" t="str">
        <f t="shared" si="711"/>
        <v/>
      </c>
      <c r="V1342" s="22" t="str">
        <f t="shared" si="712"/>
        <v/>
      </c>
      <c r="W1342" s="22" t="str">
        <f t="shared" si="713"/>
        <v/>
      </c>
      <c r="X1342" s="22" t="str">
        <f t="shared" si="714"/>
        <v/>
      </c>
      <c r="Y1342" s="22" t="str">
        <f t="shared" si="715"/>
        <v/>
      </c>
      <c r="Z1342" s="22" t="str">
        <f t="shared" si="716"/>
        <v/>
      </c>
      <c r="AA1342" s="22" t="str">
        <f t="shared" si="717"/>
        <v/>
      </c>
      <c r="AB1342" s="22">
        <f t="shared" si="718"/>
        <v>0</v>
      </c>
      <c r="AC1342" s="22">
        <f t="shared" si="719"/>
        <v>5</v>
      </c>
      <c r="AD1342" s="29">
        <f t="shared" si="720"/>
        <v>8.66</v>
      </c>
      <c r="AE1342" s="22">
        <f t="shared" si="721"/>
        <v>12</v>
      </c>
      <c r="AF1342" s="22">
        <f t="shared" si="722"/>
        <v>9</v>
      </c>
      <c r="AG1342" s="22">
        <f t="shared" si="723"/>
        <v>0</v>
      </c>
      <c r="AH1342" s="22">
        <f t="shared" si="724"/>
        <v>0</v>
      </c>
      <c r="AI1342" s="22">
        <f t="shared" si="725"/>
        <v>0</v>
      </c>
      <c r="AJ1342" s="31">
        <f t="shared" si="726"/>
        <v>35.1</v>
      </c>
      <c r="AK1342" s="22">
        <f t="shared" si="727"/>
        <v>40</v>
      </c>
      <c r="AL1342" s="22">
        <f t="shared" si="728"/>
        <v>36</v>
      </c>
      <c r="AM1342" s="22">
        <f t="shared" si="729"/>
        <v>34</v>
      </c>
      <c r="AN1342" s="22">
        <f t="shared" si="730"/>
        <v>19</v>
      </c>
      <c r="AO1342" s="22">
        <f t="shared" si="731"/>
        <v>26</v>
      </c>
      <c r="AP1342" s="22">
        <f t="shared" si="732"/>
        <v>7</v>
      </c>
      <c r="AQ1342" s="2">
        <f t="shared" si="733"/>
        <v>0.28799999999999998</v>
      </c>
    </row>
    <row r="1343" spans="1:43" x14ac:dyDescent="0.25">
      <c r="A1343" s="26" t="str">
        <f t="shared" si="734"/>
        <v/>
      </c>
      <c r="B1343" t="s">
        <v>7068</v>
      </c>
      <c r="C1343" t="s">
        <v>64</v>
      </c>
      <c r="D1343" t="s">
        <v>37</v>
      </c>
      <c r="E1343" t="s">
        <v>2251</v>
      </c>
      <c r="F1343">
        <v>2026</v>
      </c>
      <c r="G1343" t="s">
        <v>5657</v>
      </c>
      <c r="H1343" s="4">
        <v>46163</v>
      </c>
      <c r="I1343" s="4" t="str">
        <f t="shared" si="700"/>
        <v>Conference USA</v>
      </c>
      <c r="J1343" s="2" t="str">
        <f t="shared" si="701"/>
        <v/>
      </c>
      <c r="K1343" s="2" t="str">
        <f t="shared" si="702"/>
        <v/>
      </c>
      <c r="L1343" s="2" t="str">
        <f t="shared" si="703"/>
        <v/>
      </c>
      <c r="M1343" s="2" t="str">
        <f t="shared" si="704"/>
        <v/>
      </c>
      <c r="N1343" s="22" t="str" cm="1">
        <f t="array" ref="N1343">IFERROR(INDEX(Stats_Hit_GP,MATCH($B1343,Stats_Hit_Player,0)),"")</f>
        <v/>
      </c>
      <c r="O1343" s="22" t="str">
        <f t="shared" si="705"/>
        <v/>
      </c>
      <c r="P1343" s="22" t="str">
        <f t="shared" si="706"/>
        <v/>
      </c>
      <c r="Q1343" s="22" t="str">
        <f t="shared" si="707"/>
        <v/>
      </c>
      <c r="R1343" s="22" t="str">
        <f t="shared" si="708"/>
        <v/>
      </c>
      <c r="S1343" s="22" t="str">
        <f t="shared" si="709"/>
        <v/>
      </c>
      <c r="T1343" s="22" t="str">
        <f t="shared" si="710"/>
        <v/>
      </c>
      <c r="U1343" s="22" t="str">
        <f t="shared" si="711"/>
        <v/>
      </c>
      <c r="V1343" s="22" t="str">
        <f t="shared" si="712"/>
        <v/>
      </c>
      <c r="W1343" s="22" t="str">
        <f t="shared" si="713"/>
        <v/>
      </c>
      <c r="X1343" s="22" t="str">
        <f t="shared" si="714"/>
        <v/>
      </c>
      <c r="Y1343" s="22" t="str">
        <f t="shared" si="715"/>
        <v/>
      </c>
      <c r="Z1343" s="22" t="str">
        <f t="shared" si="716"/>
        <v/>
      </c>
      <c r="AA1343" s="22" t="str">
        <f t="shared" si="717"/>
        <v/>
      </c>
      <c r="AB1343" s="22">
        <f t="shared" si="718"/>
        <v>0</v>
      </c>
      <c r="AC1343" s="22">
        <f t="shared" si="719"/>
        <v>0</v>
      </c>
      <c r="AD1343" s="29">
        <f t="shared" si="720"/>
        <v>9</v>
      </c>
      <c r="AE1343" s="22">
        <f t="shared" si="721"/>
        <v>5</v>
      </c>
      <c r="AF1343" s="22">
        <f t="shared" si="722"/>
        <v>0</v>
      </c>
      <c r="AG1343" s="22">
        <f t="shared" si="723"/>
        <v>0</v>
      </c>
      <c r="AH1343" s="22">
        <f t="shared" si="724"/>
        <v>0</v>
      </c>
      <c r="AI1343" s="22">
        <f t="shared" si="725"/>
        <v>0</v>
      </c>
      <c r="AJ1343" s="31">
        <f t="shared" si="726"/>
        <v>3</v>
      </c>
      <c r="AK1343" s="22">
        <f t="shared" si="727"/>
        <v>1</v>
      </c>
      <c r="AL1343" s="22">
        <f t="shared" si="728"/>
        <v>3</v>
      </c>
      <c r="AM1343" s="22">
        <f t="shared" si="729"/>
        <v>3</v>
      </c>
      <c r="AN1343" s="22">
        <f t="shared" si="730"/>
        <v>4</v>
      </c>
      <c r="AO1343" s="22">
        <f t="shared" si="731"/>
        <v>2</v>
      </c>
      <c r="AP1343" s="22">
        <f t="shared" si="732"/>
        <v>1</v>
      </c>
      <c r="AQ1343" s="2">
        <f t="shared" si="733"/>
        <v>9.0999999999999998E-2</v>
      </c>
    </row>
    <row r="1344" spans="1:43" x14ac:dyDescent="0.25">
      <c r="A1344" s="26" t="str">
        <f t="shared" si="734"/>
        <v/>
      </c>
      <c r="B1344" t="s">
        <v>7069</v>
      </c>
      <c r="C1344" t="s">
        <v>64</v>
      </c>
      <c r="D1344" t="s">
        <v>37</v>
      </c>
      <c r="E1344" t="s">
        <v>4731</v>
      </c>
      <c r="F1344">
        <v>2026</v>
      </c>
      <c r="G1344" t="s">
        <v>5657</v>
      </c>
      <c r="H1344" s="4">
        <v>46163</v>
      </c>
      <c r="I1344" s="4" t="str">
        <f t="shared" si="700"/>
        <v>Southland</v>
      </c>
      <c r="J1344" s="2" t="str">
        <f t="shared" si="701"/>
        <v/>
      </c>
      <c r="K1344" s="2" t="str">
        <f t="shared" si="702"/>
        <v/>
      </c>
      <c r="L1344" s="2" t="str">
        <f t="shared" si="703"/>
        <v/>
      </c>
      <c r="M1344" s="2" t="str">
        <f t="shared" si="704"/>
        <v/>
      </c>
      <c r="N1344" s="22" t="str" cm="1">
        <f t="array" ref="N1344">IFERROR(INDEX(Stats_Hit_GP,MATCH($B1344,Stats_Hit_Player,0)),"")</f>
        <v/>
      </c>
      <c r="O1344" s="22" t="str">
        <f t="shared" si="705"/>
        <v/>
      </c>
      <c r="P1344" s="22" t="str">
        <f t="shared" si="706"/>
        <v/>
      </c>
      <c r="Q1344" s="22" t="str">
        <f t="shared" si="707"/>
        <v/>
      </c>
      <c r="R1344" s="22" t="str">
        <f t="shared" si="708"/>
        <v/>
      </c>
      <c r="S1344" s="22" t="str">
        <f t="shared" si="709"/>
        <v/>
      </c>
      <c r="T1344" s="22" t="str">
        <f t="shared" si="710"/>
        <v/>
      </c>
      <c r="U1344" s="22" t="str">
        <f t="shared" si="711"/>
        <v/>
      </c>
      <c r="V1344" s="22" t="str">
        <f t="shared" si="712"/>
        <v/>
      </c>
      <c r="W1344" s="22" t="str">
        <f t="shared" si="713"/>
        <v/>
      </c>
      <c r="X1344" s="22" t="str">
        <f t="shared" si="714"/>
        <v/>
      </c>
      <c r="Y1344" s="22" t="str">
        <f t="shared" si="715"/>
        <v/>
      </c>
      <c r="Z1344" s="22" t="str">
        <f t="shared" si="716"/>
        <v/>
      </c>
      <c r="AA1344" s="22" t="str">
        <f t="shared" si="717"/>
        <v/>
      </c>
      <c r="AB1344" s="22">
        <f t="shared" si="718"/>
        <v>0</v>
      </c>
      <c r="AC1344" s="22">
        <f t="shared" si="719"/>
        <v>0</v>
      </c>
      <c r="AD1344" s="29">
        <f t="shared" si="720"/>
        <v>4.91</v>
      </c>
      <c r="AE1344" s="22">
        <f t="shared" si="721"/>
        <v>5</v>
      </c>
      <c r="AF1344" s="22">
        <f t="shared" si="722"/>
        <v>0</v>
      </c>
      <c r="AG1344" s="22">
        <f t="shared" si="723"/>
        <v>0</v>
      </c>
      <c r="AH1344" s="22">
        <f t="shared" si="724"/>
        <v>0</v>
      </c>
      <c r="AI1344" s="22">
        <f t="shared" si="725"/>
        <v>0</v>
      </c>
      <c r="AJ1344" s="31">
        <f t="shared" si="726"/>
        <v>7.1</v>
      </c>
      <c r="AK1344" s="22">
        <f t="shared" si="727"/>
        <v>6</v>
      </c>
      <c r="AL1344" s="22">
        <f t="shared" si="728"/>
        <v>4</v>
      </c>
      <c r="AM1344" s="22">
        <f t="shared" si="729"/>
        <v>4</v>
      </c>
      <c r="AN1344" s="22">
        <f t="shared" si="730"/>
        <v>4</v>
      </c>
      <c r="AO1344" s="22">
        <f t="shared" si="731"/>
        <v>3</v>
      </c>
      <c r="AP1344" s="22">
        <f t="shared" si="732"/>
        <v>1</v>
      </c>
      <c r="AQ1344" s="2">
        <f t="shared" si="733"/>
        <v>0.23100000000000001</v>
      </c>
    </row>
    <row r="1345" spans="1:43" x14ac:dyDescent="0.25">
      <c r="A1345" s="26" t="str">
        <f t="shared" si="734"/>
        <v/>
      </c>
      <c r="B1345" t="s">
        <v>4744</v>
      </c>
      <c r="C1345" t="s">
        <v>30</v>
      </c>
      <c r="D1345" t="s">
        <v>37</v>
      </c>
      <c r="E1345" t="s">
        <v>4731</v>
      </c>
      <c r="F1345">
        <v>2026</v>
      </c>
      <c r="G1345" t="s">
        <v>5657</v>
      </c>
      <c r="H1345" s="4">
        <v>46163</v>
      </c>
      <c r="I1345" s="4" t="str">
        <f t="shared" si="700"/>
        <v>Southland</v>
      </c>
      <c r="J1345" s="2">
        <f t="shared" si="701"/>
        <v>0.19400000000000001</v>
      </c>
      <c r="K1345" s="2">
        <f t="shared" si="702"/>
        <v>0.45300000000000001</v>
      </c>
      <c r="L1345" s="2">
        <f t="shared" si="703"/>
        <v>0.47199999999999998</v>
      </c>
      <c r="M1345" s="2">
        <f t="shared" si="704"/>
        <v>0.92500000000000004</v>
      </c>
      <c r="N1345" s="22" cm="1">
        <f t="array" ref="N1345">IFERROR(INDEX(Stats_Hit_GP,MATCH($B1345,Stats_Hit_Player,0)),"")</f>
        <v>15</v>
      </c>
      <c r="O1345" s="22">
        <f t="shared" si="705"/>
        <v>54</v>
      </c>
      <c r="P1345" s="22">
        <f t="shared" si="706"/>
        <v>36</v>
      </c>
      <c r="Q1345" s="22">
        <f t="shared" si="707"/>
        <v>9</v>
      </c>
      <c r="R1345" s="22">
        <f t="shared" si="708"/>
        <v>7</v>
      </c>
      <c r="S1345" s="22">
        <f t="shared" si="709"/>
        <v>4</v>
      </c>
      <c r="T1345" s="22">
        <f t="shared" si="710"/>
        <v>0</v>
      </c>
      <c r="U1345" s="22">
        <f t="shared" si="711"/>
        <v>2</v>
      </c>
      <c r="V1345" s="22">
        <f t="shared" si="712"/>
        <v>6</v>
      </c>
      <c r="W1345" s="22">
        <f t="shared" si="713"/>
        <v>9</v>
      </c>
      <c r="X1345" s="22">
        <f t="shared" si="714"/>
        <v>8</v>
      </c>
      <c r="Y1345" s="22">
        <f t="shared" si="715"/>
        <v>13</v>
      </c>
      <c r="Z1345" s="22">
        <f t="shared" si="716"/>
        <v>1</v>
      </c>
      <c r="AA1345" s="22">
        <f t="shared" si="717"/>
        <v>2</v>
      </c>
      <c r="AB1345" s="22" t="str">
        <f t="shared" si="718"/>
        <v/>
      </c>
      <c r="AC1345" s="22" t="str">
        <f t="shared" si="719"/>
        <v/>
      </c>
      <c r="AD1345" s="29" t="str">
        <f t="shared" si="720"/>
        <v/>
      </c>
      <c r="AE1345" s="22" t="str">
        <f t="shared" si="721"/>
        <v/>
      </c>
      <c r="AF1345" s="22" t="str">
        <f t="shared" si="722"/>
        <v/>
      </c>
      <c r="AG1345" s="22" t="str">
        <f t="shared" si="723"/>
        <v/>
      </c>
      <c r="AH1345" s="22" t="str">
        <f t="shared" si="724"/>
        <v/>
      </c>
      <c r="AI1345" s="22" t="str">
        <f t="shared" si="725"/>
        <v/>
      </c>
      <c r="AJ1345" s="31" t="str">
        <f t="shared" si="726"/>
        <v/>
      </c>
      <c r="AK1345" s="22" t="str">
        <f t="shared" si="727"/>
        <v/>
      </c>
      <c r="AL1345" s="22" t="str">
        <f t="shared" si="728"/>
        <v/>
      </c>
      <c r="AM1345" s="22" t="str">
        <f t="shared" si="729"/>
        <v/>
      </c>
      <c r="AN1345" s="22" t="str">
        <f t="shared" si="730"/>
        <v/>
      </c>
      <c r="AO1345" s="22" t="str">
        <f t="shared" si="731"/>
        <v/>
      </c>
      <c r="AP1345" s="22" t="str">
        <f t="shared" si="732"/>
        <v/>
      </c>
      <c r="AQ1345" s="2" t="str">
        <f t="shared" si="733"/>
        <v/>
      </c>
    </row>
    <row r="1346" spans="1:43" x14ac:dyDescent="0.25">
      <c r="A1346" s="26" t="str">
        <f t="shared" si="734"/>
        <v/>
      </c>
      <c r="B1346" t="s">
        <v>1891</v>
      </c>
      <c r="C1346" t="s">
        <v>44</v>
      </c>
      <c r="D1346" t="s">
        <v>24</v>
      </c>
      <c r="E1346" t="s">
        <v>1890</v>
      </c>
      <c r="F1346">
        <v>2026</v>
      </c>
      <c r="G1346" t="s">
        <v>5657</v>
      </c>
      <c r="H1346" s="4">
        <v>46163</v>
      </c>
      <c r="I1346" s="4" t="str">
        <f t="shared" ref="I1346:I1409" si="735">IFERROR(INDEX(Conferences_Conference,MATCH(E1346,Conferences_Team,0)),"")</f>
        <v>Big Ten</v>
      </c>
      <c r="J1346" s="2">
        <f t="shared" ref="J1346:J1409" si="736">IFERROR(INDEX(Stats_Hit_AVG,MATCH($B1346,Stats_Hit_Player,0)),"")</f>
        <v>0.32300000000000001</v>
      </c>
      <c r="K1346" s="2">
        <f t="shared" ref="K1346:K1409" si="737">IFERROR(INDEX(Stats_Hit_OBP,MATCH($B1346,Stats_Hit_Player,0)),"")</f>
        <v>0.42099999999999999</v>
      </c>
      <c r="L1346" s="2">
        <f t="shared" ref="L1346:L1409" si="738">IFERROR(INDEX(Stats_Hit_SLG,MATCH($B1346,Stats_Hit_Player,0)),"")</f>
        <v>0.61099999999999999</v>
      </c>
      <c r="M1346" s="2">
        <f t="shared" ref="M1346:M1409" si="739">IFERROR(INDEX(Stats_Hit_OPS,MATCH($B1346,Stats_Hit_Player,0)),"")</f>
        <v>1.032</v>
      </c>
      <c r="N1346" s="22" cm="1">
        <f t="array" ref="N1346">IFERROR(INDEX(Stats_Hit_GP,MATCH($B1346,Stats_Hit_Player,0)),"")</f>
        <v>45</v>
      </c>
      <c r="O1346" s="22">
        <f t="shared" ref="O1346:O1409" si="740">IFERROR(INDEX(Stats_Hit_PA,MATCH($B1346,Stats_Hit_Player,0)),"")</f>
        <v>202</v>
      </c>
      <c r="P1346" s="22">
        <f t="shared" ref="P1346:P1409" si="741">IFERROR(INDEX(Stats_Hit_AB,MATCH($B1346,Stats_Hit_Player,0)),"")</f>
        <v>167</v>
      </c>
      <c r="Q1346" s="22">
        <f t="shared" ref="Q1346:Q1409" si="742">IFERROR(INDEX(Stats_Hit_R,MATCH($B1346,Stats_Hit_Player,0)),"")</f>
        <v>38</v>
      </c>
      <c r="R1346" s="22">
        <f t="shared" ref="R1346:R1409" si="743">IFERROR(INDEX(Stats_Hit_H,MATCH($B1346,Stats_Hit_Player,0)),"")</f>
        <v>54</v>
      </c>
      <c r="S1346" s="22">
        <f t="shared" ref="S1346:S1409" si="744">IFERROR(INDEX(Stats_Hit_2B,MATCH($B1346,Stats_Hit_Player,0)),"")</f>
        <v>12</v>
      </c>
      <c r="T1346" s="22">
        <f t="shared" ref="T1346:T1409" si="745">IFERROR(INDEX(Stats_Hit_3B,MATCH($B1346,Stats_Hit_Player,0)),"")</f>
        <v>0</v>
      </c>
      <c r="U1346" s="22">
        <f t="shared" ref="U1346:U1409" si="746">IFERROR(INDEX(Stats_Hit_HR,MATCH($B1346,Stats_Hit_Player,0)),"")</f>
        <v>12</v>
      </c>
      <c r="V1346" s="22">
        <f t="shared" ref="V1346:V1409" si="747">IFERROR(INDEX(Stats_Hit_RBI,MATCH($B1346,Stats_Hit_Player,0)),"")</f>
        <v>54</v>
      </c>
      <c r="W1346" s="22">
        <f t="shared" ref="W1346:W1409" si="748">IFERROR(INDEX(Stats_Hit_HBP,MATCH($B1346,Stats_Hit_Player,0)),"")</f>
        <v>8</v>
      </c>
      <c r="X1346" s="22">
        <f t="shared" ref="X1346:X1409" si="749">IFERROR(INDEX(Stats_Hit_BB,MATCH($B1346,Stats_Hit_Player,0)),"")</f>
        <v>23</v>
      </c>
      <c r="Y1346" s="22">
        <f t="shared" ref="Y1346:Y1409" si="750">IFERROR(INDEX(Stats_Hit_K,MATCH($B1346,Stats_Hit_Player,0)),"")</f>
        <v>46</v>
      </c>
      <c r="Z1346" s="22">
        <f t="shared" ref="Z1346:Z1409" si="751">IFERROR(INDEX(Stats_Hit_SB,MATCH($B1346,Stats_Hit_Player,0)),"")</f>
        <v>2</v>
      </c>
      <c r="AA1346" s="22">
        <f t="shared" ref="AA1346:AA1409" si="752">IFERROR(INDEX(Stats_Hit_CS,MATCH($B1346,Stats_Hit_Player,0)),"")</f>
        <v>1</v>
      </c>
      <c r="AB1346" s="22" t="str">
        <f t="shared" ref="AB1346:AB1409" si="753">IFERROR(INDEX(Stats_Pitch_Win,MATCH($B1346,Stats_Pitch_Player,0)),"")</f>
        <v/>
      </c>
      <c r="AC1346" s="22" t="str">
        <f t="shared" ref="AC1346:AC1409" si="754">IFERROR(INDEX(Stats_Pitch_Loss,MATCH($B1346,Stats_Pitch_Player,0)),"")</f>
        <v/>
      </c>
      <c r="AD1346" s="29" t="str">
        <f t="shared" ref="AD1346:AD1409" si="755">IFERROR(INDEX(Stats_Pitch_ERA,MATCH($B1346,Stats_Pitch_Player,0)),"")</f>
        <v/>
      </c>
      <c r="AE1346" s="22" t="str">
        <f t="shared" ref="AE1346:AE1409" si="756">IFERROR(INDEX(Stats_Pitch_App,MATCH($B1346,Stats_Pitch_Player,0)),"")</f>
        <v/>
      </c>
      <c r="AF1346" s="22" t="str">
        <f t="shared" ref="AF1346:AF1409" si="757">IFERROR(INDEX(Stats_Pitch_GS,MATCH($B1346,Stats_Pitch_Player,0)),"")</f>
        <v/>
      </c>
      <c r="AG1346" s="22" t="str">
        <f t="shared" ref="AG1346:AG1409" si="758">IFERROR(INDEX(Stats_Pitch_CG,MATCH($B1346,Stats_Pitch_Player,0)),"")</f>
        <v/>
      </c>
      <c r="AH1346" s="22" t="str">
        <f t="shared" ref="AH1346:AH1409" si="759">IFERROR(INDEX(Stats_Pitch_SHO,MATCH($B1346,Stats_Pitch_Player,0)),"")</f>
        <v/>
      </c>
      <c r="AI1346" s="22" t="str">
        <f t="shared" ref="AI1346:AI1409" si="760">IFERROR(INDEX(Stats_Pitch_SV,MATCH($B1346,Stats_Pitch_Player,0)),"")</f>
        <v/>
      </c>
      <c r="AJ1346" s="31" t="str">
        <f t="shared" ref="AJ1346:AJ1409" si="761">IFERROR(INDEX(Stats_Pitch_IP,MATCH($B1346,Stats_Pitch_Player,0)),"")</f>
        <v/>
      </c>
      <c r="AK1346" s="22" t="str">
        <f t="shared" ref="AK1346:AK1409" si="762">IFERROR(INDEX(Stats_Pitch_H,MATCH($B1346,Stats_Pitch_Player,0)),"")</f>
        <v/>
      </c>
      <c r="AL1346" s="22" t="str">
        <f t="shared" ref="AL1346:AL1409" si="763">IFERROR(INDEX(Stats_Pitch_R,MATCH($B1346,Stats_Pitch_Player,0)),"")</f>
        <v/>
      </c>
      <c r="AM1346" s="22" t="str">
        <f t="shared" ref="AM1346:AM1409" si="764">IFERROR(INDEX(Stats_Pitch_ER,MATCH($B1346,Stats_Pitch_Player,0)),"")</f>
        <v/>
      </c>
      <c r="AN1346" s="22" t="str">
        <f t="shared" ref="AN1346:AN1409" si="765">IFERROR(INDEX(Stats_Pitch_BB,MATCH($B1346,Stats_Pitch_Player,0)),"")</f>
        <v/>
      </c>
      <c r="AO1346" s="22" t="str">
        <f t="shared" ref="AO1346:AO1409" si="766">IFERROR(INDEX(Stats_Pitch_K,MATCH($B1346,Stats_Pitch_Player,0)),"")</f>
        <v/>
      </c>
      <c r="AP1346" s="22" t="str">
        <f t="shared" ref="AP1346:AP1409" si="767">IFERROR(INDEX(Stats_Pitch_HBP,MATCH($B1346,Stats_Pitch_Player,0)),"")</f>
        <v/>
      </c>
      <c r="AQ1346" s="2" t="str">
        <f t="shared" ref="AQ1346:AQ1409" si="768">IFERROR(INDEX(Stats_Pitch_BA,MATCH($B1346,Stats_Pitch_Player,0)),"")</f>
        <v/>
      </c>
    </row>
    <row r="1347" spans="1:43" x14ac:dyDescent="0.25">
      <c r="A1347" s="26" t="str">
        <f t="shared" ref="A1347:A1410" si="769">IF(OR(D1347="SR", D1347="GR"), 1, "")</f>
        <v/>
      </c>
      <c r="B1347" t="s">
        <v>7070</v>
      </c>
      <c r="C1347" t="s">
        <v>64</v>
      </c>
      <c r="D1347" t="s">
        <v>24</v>
      </c>
      <c r="E1347" t="s">
        <v>648</v>
      </c>
      <c r="F1347">
        <v>2026</v>
      </c>
      <c r="G1347" t="s">
        <v>5657</v>
      </c>
      <c r="H1347" s="4">
        <v>46163</v>
      </c>
      <c r="I1347" s="4" t="str">
        <f t="shared" si="735"/>
        <v>America East</v>
      </c>
      <c r="J1347" s="2" t="str">
        <f t="shared" si="736"/>
        <v/>
      </c>
      <c r="K1347" s="2" t="str">
        <f t="shared" si="737"/>
        <v/>
      </c>
      <c r="L1347" s="2" t="str">
        <f t="shared" si="738"/>
        <v/>
      </c>
      <c r="M1347" s="2" t="str">
        <f t="shared" si="739"/>
        <v/>
      </c>
      <c r="N1347" s="22" t="str" cm="1">
        <f t="array" ref="N1347">IFERROR(INDEX(Stats_Hit_GP,MATCH($B1347,Stats_Hit_Player,0)),"")</f>
        <v/>
      </c>
      <c r="O1347" s="22" t="str">
        <f t="shared" si="740"/>
        <v/>
      </c>
      <c r="P1347" s="22" t="str">
        <f t="shared" si="741"/>
        <v/>
      </c>
      <c r="Q1347" s="22" t="str">
        <f t="shared" si="742"/>
        <v/>
      </c>
      <c r="R1347" s="22" t="str">
        <f t="shared" si="743"/>
        <v/>
      </c>
      <c r="S1347" s="22" t="str">
        <f t="shared" si="744"/>
        <v/>
      </c>
      <c r="T1347" s="22" t="str">
        <f t="shared" si="745"/>
        <v/>
      </c>
      <c r="U1347" s="22" t="str">
        <f t="shared" si="746"/>
        <v/>
      </c>
      <c r="V1347" s="22" t="str">
        <f t="shared" si="747"/>
        <v/>
      </c>
      <c r="W1347" s="22" t="str">
        <f t="shared" si="748"/>
        <v/>
      </c>
      <c r="X1347" s="22" t="str">
        <f t="shared" si="749"/>
        <v/>
      </c>
      <c r="Y1347" s="22" t="str">
        <f t="shared" si="750"/>
        <v/>
      </c>
      <c r="Z1347" s="22" t="str">
        <f t="shared" si="751"/>
        <v/>
      </c>
      <c r="AA1347" s="22" t="str">
        <f t="shared" si="752"/>
        <v/>
      </c>
      <c r="AB1347" s="22">
        <f t="shared" si="753"/>
        <v>1</v>
      </c>
      <c r="AC1347" s="22">
        <f t="shared" si="754"/>
        <v>7</v>
      </c>
      <c r="AD1347" s="29">
        <f t="shared" si="755"/>
        <v>7.42</v>
      </c>
      <c r="AE1347" s="22">
        <f t="shared" si="756"/>
        <v>16</v>
      </c>
      <c r="AF1347" s="22">
        <f t="shared" si="757"/>
        <v>8</v>
      </c>
      <c r="AG1347" s="22">
        <f t="shared" si="758"/>
        <v>0</v>
      </c>
      <c r="AH1347" s="22">
        <f t="shared" si="759"/>
        <v>0</v>
      </c>
      <c r="AI1347" s="22">
        <f t="shared" si="760"/>
        <v>0</v>
      </c>
      <c r="AJ1347" s="31">
        <f t="shared" si="761"/>
        <v>47.1</v>
      </c>
      <c r="AK1347" s="22">
        <f t="shared" si="762"/>
        <v>60</v>
      </c>
      <c r="AL1347" s="22">
        <f t="shared" si="763"/>
        <v>47</v>
      </c>
      <c r="AM1347" s="22">
        <f t="shared" si="764"/>
        <v>39</v>
      </c>
      <c r="AN1347" s="22">
        <f t="shared" si="765"/>
        <v>25</v>
      </c>
      <c r="AO1347" s="22">
        <f t="shared" si="766"/>
        <v>40</v>
      </c>
      <c r="AP1347" s="22">
        <f t="shared" si="767"/>
        <v>3</v>
      </c>
      <c r="AQ1347" s="2">
        <f t="shared" si="768"/>
        <v>0.313</v>
      </c>
    </row>
    <row r="1348" spans="1:43" x14ac:dyDescent="0.25">
      <c r="A1348" s="26" t="str">
        <f t="shared" si="769"/>
        <v/>
      </c>
      <c r="B1348" t="s">
        <v>658</v>
      </c>
      <c r="C1348" t="s">
        <v>44</v>
      </c>
      <c r="D1348" t="s">
        <v>24</v>
      </c>
      <c r="E1348" t="s">
        <v>648</v>
      </c>
      <c r="F1348">
        <v>2026</v>
      </c>
      <c r="G1348" t="s">
        <v>5657</v>
      </c>
      <c r="H1348" s="4">
        <v>46163</v>
      </c>
      <c r="I1348" s="4" t="str">
        <f t="shared" si="735"/>
        <v>America East</v>
      </c>
      <c r="J1348" s="2">
        <f t="shared" si="736"/>
        <v>0.19600000000000001</v>
      </c>
      <c r="K1348" s="2">
        <f t="shared" si="737"/>
        <v>0.28799999999999998</v>
      </c>
      <c r="L1348" s="2">
        <f t="shared" si="738"/>
        <v>0.34799999999999998</v>
      </c>
      <c r="M1348" s="2">
        <f t="shared" si="739"/>
        <v>0.63600000000000001</v>
      </c>
      <c r="N1348" s="22" cm="1">
        <f t="array" ref="N1348">IFERROR(INDEX(Stats_Hit_GP,MATCH($B1348,Stats_Hit_Player,0)),"")</f>
        <v>15</v>
      </c>
      <c r="O1348" s="22">
        <f t="shared" si="740"/>
        <v>53</v>
      </c>
      <c r="P1348" s="22">
        <f t="shared" si="741"/>
        <v>46</v>
      </c>
      <c r="Q1348" s="22">
        <f t="shared" si="742"/>
        <v>5</v>
      </c>
      <c r="R1348" s="22">
        <f t="shared" si="743"/>
        <v>9</v>
      </c>
      <c r="S1348" s="22">
        <f t="shared" si="744"/>
        <v>1</v>
      </c>
      <c r="T1348" s="22">
        <f t="shared" si="745"/>
        <v>0</v>
      </c>
      <c r="U1348" s="22">
        <f t="shared" si="746"/>
        <v>2</v>
      </c>
      <c r="V1348" s="22">
        <f t="shared" si="747"/>
        <v>12</v>
      </c>
      <c r="W1348" s="22">
        <f t="shared" si="748"/>
        <v>2</v>
      </c>
      <c r="X1348" s="22">
        <f t="shared" si="749"/>
        <v>4</v>
      </c>
      <c r="Y1348" s="22">
        <f t="shared" si="750"/>
        <v>15</v>
      </c>
      <c r="Z1348" s="22">
        <f t="shared" si="751"/>
        <v>0</v>
      </c>
      <c r="AA1348" s="22">
        <f t="shared" si="752"/>
        <v>1</v>
      </c>
      <c r="AB1348" s="22" t="str">
        <f t="shared" si="753"/>
        <v/>
      </c>
      <c r="AC1348" s="22" t="str">
        <f t="shared" si="754"/>
        <v/>
      </c>
      <c r="AD1348" s="29" t="str">
        <f t="shared" si="755"/>
        <v/>
      </c>
      <c r="AE1348" s="22" t="str">
        <f t="shared" si="756"/>
        <v/>
      </c>
      <c r="AF1348" s="22" t="str">
        <f t="shared" si="757"/>
        <v/>
      </c>
      <c r="AG1348" s="22" t="str">
        <f t="shared" si="758"/>
        <v/>
      </c>
      <c r="AH1348" s="22" t="str">
        <f t="shared" si="759"/>
        <v/>
      </c>
      <c r="AI1348" s="22" t="str">
        <f t="shared" si="760"/>
        <v/>
      </c>
      <c r="AJ1348" s="31" t="str">
        <f t="shared" si="761"/>
        <v/>
      </c>
      <c r="AK1348" s="22" t="str">
        <f t="shared" si="762"/>
        <v/>
      </c>
      <c r="AL1348" s="22" t="str">
        <f t="shared" si="763"/>
        <v/>
      </c>
      <c r="AM1348" s="22" t="str">
        <f t="shared" si="764"/>
        <v/>
      </c>
      <c r="AN1348" s="22" t="str">
        <f t="shared" si="765"/>
        <v/>
      </c>
      <c r="AO1348" s="22" t="str">
        <f t="shared" si="766"/>
        <v/>
      </c>
      <c r="AP1348" s="22" t="str">
        <f t="shared" si="767"/>
        <v/>
      </c>
      <c r="AQ1348" s="2" t="str">
        <f t="shared" si="768"/>
        <v/>
      </c>
    </row>
    <row r="1349" spans="1:43" x14ac:dyDescent="0.25">
      <c r="A1349" s="26" t="str">
        <f t="shared" si="769"/>
        <v/>
      </c>
      <c r="B1349" t="s">
        <v>7071</v>
      </c>
      <c r="C1349" t="s">
        <v>64</v>
      </c>
      <c r="D1349" t="s">
        <v>47</v>
      </c>
      <c r="E1349" t="s">
        <v>648</v>
      </c>
      <c r="F1349">
        <v>2026</v>
      </c>
      <c r="G1349" t="s">
        <v>5657</v>
      </c>
      <c r="H1349" s="4">
        <v>46163</v>
      </c>
      <c r="I1349" s="4" t="str">
        <f t="shared" si="735"/>
        <v>America East</v>
      </c>
      <c r="J1349" s="2" t="str">
        <f t="shared" si="736"/>
        <v/>
      </c>
      <c r="K1349" s="2" t="str">
        <f t="shared" si="737"/>
        <v/>
      </c>
      <c r="L1349" s="2" t="str">
        <f t="shared" si="738"/>
        <v/>
      </c>
      <c r="M1349" s="2" t="str">
        <f t="shared" si="739"/>
        <v/>
      </c>
      <c r="N1349" s="22" t="str" cm="1">
        <f t="array" ref="N1349">IFERROR(INDEX(Stats_Hit_GP,MATCH($B1349,Stats_Hit_Player,0)),"")</f>
        <v/>
      </c>
      <c r="O1349" s="22" t="str">
        <f t="shared" si="740"/>
        <v/>
      </c>
      <c r="P1349" s="22" t="str">
        <f t="shared" si="741"/>
        <v/>
      </c>
      <c r="Q1349" s="22" t="str">
        <f t="shared" si="742"/>
        <v/>
      </c>
      <c r="R1349" s="22" t="str">
        <f t="shared" si="743"/>
        <v/>
      </c>
      <c r="S1349" s="22" t="str">
        <f t="shared" si="744"/>
        <v/>
      </c>
      <c r="T1349" s="22" t="str">
        <f t="shared" si="745"/>
        <v/>
      </c>
      <c r="U1349" s="22" t="str">
        <f t="shared" si="746"/>
        <v/>
      </c>
      <c r="V1349" s="22" t="str">
        <f t="shared" si="747"/>
        <v/>
      </c>
      <c r="W1349" s="22" t="str">
        <f t="shared" si="748"/>
        <v/>
      </c>
      <c r="X1349" s="22" t="str">
        <f t="shared" si="749"/>
        <v/>
      </c>
      <c r="Y1349" s="22" t="str">
        <f t="shared" si="750"/>
        <v/>
      </c>
      <c r="Z1349" s="22" t="str">
        <f t="shared" si="751"/>
        <v/>
      </c>
      <c r="AA1349" s="22" t="str">
        <f t="shared" si="752"/>
        <v/>
      </c>
      <c r="AB1349" s="22">
        <f t="shared" si="753"/>
        <v>1</v>
      </c>
      <c r="AC1349" s="22">
        <f t="shared" si="754"/>
        <v>3</v>
      </c>
      <c r="AD1349" s="29">
        <f t="shared" si="755"/>
        <v>11.44</v>
      </c>
      <c r="AE1349" s="22">
        <f t="shared" si="756"/>
        <v>11</v>
      </c>
      <c r="AF1349" s="22">
        <f t="shared" si="757"/>
        <v>1</v>
      </c>
      <c r="AG1349" s="22">
        <f t="shared" si="758"/>
        <v>0</v>
      </c>
      <c r="AH1349" s="22">
        <f t="shared" si="759"/>
        <v>0</v>
      </c>
      <c r="AI1349" s="22">
        <f t="shared" si="760"/>
        <v>0</v>
      </c>
      <c r="AJ1349" s="31">
        <f t="shared" si="761"/>
        <v>19.2</v>
      </c>
      <c r="AK1349" s="22">
        <f t="shared" si="762"/>
        <v>37</v>
      </c>
      <c r="AL1349" s="22">
        <f t="shared" si="763"/>
        <v>37</v>
      </c>
      <c r="AM1349" s="22">
        <f t="shared" si="764"/>
        <v>25</v>
      </c>
      <c r="AN1349" s="22">
        <f t="shared" si="765"/>
        <v>24</v>
      </c>
      <c r="AO1349" s="22">
        <f t="shared" si="766"/>
        <v>9</v>
      </c>
      <c r="AP1349" s="22">
        <f t="shared" si="767"/>
        <v>4</v>
      </c>
      <c r="AQ1349" s="2">
        <f t="shared" si="768"/>
        <v>0.41099999999999998</v>
      </c>
    </row>
    <row r="1350" spans="1:43" x14ac:dyDescent="0.25">
      <c r="A1350" s="26" t="str">
        <f t="shared" si="769"/>
        <v/>
      </c>
      <c r="B1350" t="s">
        <v>7072</v>
      </c>
      <c r="C1350" t="s">
        <v>64</v>
      </c>
      <c r="D1350" t="s">
        <v>47</v>
      </c>
      <c r="E1350" t="s">
        <v>3190</v>
      </c>
      <c r="F1350">
        <v>2026</v>
      </c>
      <c r="G1350" t="s">
        <v>5657</v>
      </c>
      <c r="H1350" s="4">
        <v>46163</v>
      </c>
      <c r="I1350" s="4" t="str">
        <f t="shared" si="735"/>
        <v>Mid-American</v>
      </c>
      <c r="J1350" s="2" t="str">
        <f t="shared" si="736"/>
        <v/>
      </c>
      <c r="K1350" s="2" t="str">
        <f t="shared" si="737"/>
        <v/>
      </c>
      <c r="L1350" s="2" t="str">
        <f t="shared" si="738"/>
        <v/>
      </c>
      <c r="M1350" s="2" t="str">
        <f t="shared" si="739"/>
        <v/>
      </c>
      <c r="N1350" s="22" t="str" cm="1">
        <f t="array" ref="N1350">IFERROR(INDEX(Stats_Hit_GP,MATCH($B1350,Stats_Hit_Player,0)),"")</f>
        <v/>
      </c>
      <c r="O1350" s="22" t="str">
        <f t="shared" si="740"/>
        <v/>
      </c>
      <c r="P1350" s="22" t="str">
        <f t="shared" si="741"/>
        <v/>
      </c>
      <c r="Q1350" s="22" t="str">
        <f t="shared" si="742"/>
        <v/>
      </c>
      <c r="R1350" s="22" t="str">
        <f t="shared" si="743"/>
        <v/>
      </c>
      <c r="S1350" s="22" t="str">
        <f t="shared" si="744"/>
        <v/>
      </c>
      <c r="T1350" s="22" t="str">
        <f t="shared" si="745"/>
        <v/>
      </c>
      <c r="U1350" s="22" t="str">
        <f t="shared" si="746"/>
        <v/>
      </c>
      <c r="V1350" s="22" t="str">
        <f t="shared" si="747"/>
        <v/>
      </c>
      <c r="W1350" s="22" t="str">
        <f t="shared" si="748"/>
        <v/>
      </c>
      <c r="X1350" s="22" t="str">
        <f t="shared" si="749"/>
        <v/>
      </c>
      <c r="Y1350" s="22" t="str">
        <f t="shared" si="750"/>
        <v/>
      </c>
      <c r="Z1350" s="22" t="str">
        <f t="shared" si="751"/>
        <v/>
      </c>
      <c r="AA1350" s="22" t="str">
        <f t="shared" si="752"/>
        <v/>
      </c>
      <c r="AB1350" s="22">
        <f t="shared" si="753"/>
        <v>2</v>
      </c>
      <c r="AC1350" s="22">
        <f t="shared" si="754"/>
        <v>1</v>
      </c>
      <c r="AD1350" s="29">
        <f t="shared" si="755"/>
        <v>5.34</v>
      </c>
      <c r="AE1350" s="22">
        <f t="shared" si="756"/>
        <v>6</v>
      </c>
      <c r="AF1350" s="22">
        <f t="shared" si="757"/>
        <v>6</v>
      </c>
      <c r="AG1350" s="22">
        <f t="shared" si="758"/>
        <v>0</v>
      </c>
      <c r="AH1350" s="22">
        <f t="shared" si="759"/>
        <v>0</v>
      </c>
      <c r="AI1350" s="22">
        <f t="shared" si="760"/>
        <v>0</v>
      </c>
      <c r="AJ1350" s="31">
        <f t="shared" si="761"/>
        <v>32</v>
      </c>
      <c r="AK1350" s="22">
        <f t="shared" si="762"/>
        <v>34</v>
      </c>
      <c r="AL1350" s="22">
        <f t="shared" si="763"/>
        <v>19</v>
      </c>
      <c r="AM1350" s="22">
        <f t="shared" si="764"/>
        <v>19</v>
      </c>
      <c r="AN1350" s="22">
        <f t="shared" si="765"/>
        <v>10</v>
      </c>
      <c r="AO1350" s="22">
        <f t="shared" si="766"/>
        <v>47</v>
      </c>
      <c r="AP1350" s="22">
        <f t="shared" si="767"/>
        <v>8</v>
      </c>
      <c r="AQ1350" s="2">
        <f t="shared" si="768"/>
        <v>0.27</v>
      </c>
    </row>
    <row r="1351" spans="1:43" x14ac:dyDescent="0.25">
      <c r="A1351" s="26" t="str">
        <f t="shared" si="769"/>
        <v/>
      </c>
      <c r="B1351" t="s">
        <v>664</v>
      </c>
      <c r="C1351" t="s">
        <v>38</v>
      </c>
      <c r="D1351" t="s">
        <v>47</v>
      </c>
      <c r="E1351" t="s">
        <v>5692</v>
      </c>
      <c r="F1351">
        <v>2026</v>
      </c>
      <c r="G1351" t="s">
        <v>5657</v>
      </c>
      <c r="H1351" s="4">
        <v>46163</v>
      </c>
      <c r="I1351" s="4" t="str">
        <f t="shared" si="735"/>
        <v/>
      </c>
      <c r="J1351" s="2">
        <f t="shared" si="736"/>
        <v>0.27600000000000002</v>
      </c>
      <c r="K1351" s="2">
        <f t="shared" si="737"/>
        <v>0.39</v>
      </c>
      <c r="L1351" s="2">
        <f t="shared" si="738"/>
        <v>0.47599999999999998</v>
      </c>
      <c r="M1351" s="2">
        <f t="shared" si="739"/>
        <v>0.86599999999999999</v>
      </c>
      <c r="N1351" s="22" cm="1">
        <f t="array" ref="N1351">IFERROR(INDEX(Stats_Hit_GP,MATCH($B1351,Stats_Hit_Player,0)),"")</f>
        <v>44</v>
      </c>
      <c r="O1351" s="22">
        <f t="shared" si="740"/>
        <v>178</v>
      </c>
      <c r="P1351" s="22">
        <f t="shared" si="741"/>
        <v>145</v>
      </c>
      <c r="Q1351" s="22">
        <f t="shared" si="742"/>
        <v>17</v>
      </c>
      <c r="R1351" s="22">
        <f t="shared" si="743"/>
        <v>40</v>
      </c>
      <c r="S1351" s="22">
        <f t="shared" si="744"/>
        <v>7</v>
      </c>
      <c r="T1351" s="22">
        <f t="shared" si="745"/>
        <v>2</v>
      </c>
      <c r="U1351" s="22">
        <f t="shared" si="746"/>
        <v>6</v>
      </c>
      <c r="V1351" s="22">
        <f t="shared" si="747"/>
        <v>26</v>
      </c>
      <c r="W1351" s="22">
        <f t="shared" si="748"/>
        <v>4</v>
      </c>
      <c r="X1351" s="22">
        <f t="shared" si="749"/>
        <v>25</v>
      </c>
      <c r="Y1351" s="22">
        <f t="shared" si="750"/>
        <v>36</v>
      </c>
      <c r="Z1351" s="22">
        <f t="shared" si="751"/>
        <v>0</v>
      </c>
      <c r="AA1351" s="22">
        <f t="shared" si="752"/>
        <v>0</v>
      </c>
      <c r="AB1351" s="22" t="str">
        <f t="shared" si="753"/>
        <v/>
      </c>
      <c r="AC1351" s="22" t="str">
        <f t="shared" si="754"/>
        <v/>
      </c>
      <c r="AD1351" s="29" t="str">
        <f t="shared" si="755"/>
        <v/>
      </c>
      <c r="AE1351" s="22" t="str">
        <f t="shared" si="756"/>
        <v/>
      </c>
      <c r="AF1351" s="22" t="str">
        <f t="shared" si="757"/>
        <v/>
      </c>
      <c r="AG1351" s="22" t="str">
        <f t="shared" si="758"/>
        <v/>
      </c>
      <c r="AH1351" s="22" t="str">
        <f t="shared" si="759"/>
        <v/>
      </c>
      <c r="AI1351" s="22" t="str">
        <f t="shared" si="760"/>
        <v/>
      </c>
      <c r="AJ1351" s="31" t="str">
        <f t="shared" si="761"/>
        <v/>
      </c>
      <c r="AK1351" s="22" t="str">
        <f t="shared" si="762"/>
        <v/>
      </c>
      <c r="AL1351" s="22" t="str">
        <f t="shared" si="763"/>
        <v/>
      </c>
      <c r="AM1351" s="22" t="str">
        <f t="shared" si="764"/>
        <v/>
      </c>
      <c r="AN1351" s="22" t="str">
        <f t="shared" si="765"/>
        <v/>
      </c>
      <c r="AO1351" s="22" t="str">
        <f t="shared" si="766"/>
        <v/>
      </c>
      <c r="AP1351" s="22" t="str">
        <f t="shared" si="767"/>
        <v/>
      </c>
      <c r="AQ1351" s="2" t="str">
        <f t="shared" si="768"/>
        <v/>
      </c>
    </row>
    <row r="1352" spans="1:43" x14ac:dyDescent="0.25">
      <c r="A1352" s="26" t="str">
        <f t="shared" si="769"/>
        <v/>
      </c>
      <c r="B1352" t="s">
        <v>1897</v>
      </c>
      <c r="C1352" t="s">
        <v>25</v>
      </c>
      <c r="D1352" t="s">
        <v>47</v>
      </c>
      <c r="E1352" t="s">
        <v>1890</v>
      </c>
      <c r="F1352">
        <v>2026</v>
      </c>
      <c r="G1352" t="s">
        <v>5657</v>
      </c>
      <c r="H1352" s="4">
        <v>46163</v>
      </c>
      <c r="I1352" s="4" t="str">
        <f t="shared" si="735"/>
        <v>Big Ten</v>
      </c>
      <c r="J1352" s="2">
        <f t="shared" si="736"/>
        <v>0.40899999999999997</v>
      </c>
      <c r="K1352" s="2">
        <f t="shared" si="737"/>
        <v>0.45800000000000002</v>
      </c>
      <c r="L1352" s="2">
        <f t="shared" si="738"/>
        <v>0.72699999999999998</v>
      </c>
      <c r="M1352" s="2">
        <f t="shared" si="739"/>
        <v>1.1859999999999999</v>
      </c>
      <c r="N1352" s="22" cm="1">
        <f t="array" ref="N1352">IFERROR(INDEX(Stats_Hit_GP,MATCH($B1352,Stats_Hit_Player,0)),"")</f>
        <v>10</v>
      </c>
      <c r="O1352" s="22">
        <f t="shared" si="740"/>
        <v>24</v>
      </c>
      <c r="P1352" s="22">
        <f t="shared" si="741"/>
        <v>22</v>
      </c>
      <c r="Q1352" s="22">
        <f t="shared" si="742"/>
        <v>8</v>
      </c>
      <c r="R1352" s="22">
        <f t="shared" si="743"/>
        <v>9</v>
      </c>
      <c r="S1352" s="22">
        <f t="shared" si="744"/>
        <v>1</v>
      </c>
      <c r="T1352" s="22">
        <f t="shared" si="745"/>
        <v>0</v>
      </c>
      <c r="U1352" s="22">
        <f t="shared" si="746"/>
        <v>2</v>
      </c>
      <c r="V1352" s="22">
        <f t="shared" si="747"/>
        <v>6</v>
      </c>
      <c r="W1352" s="22">
        <f t="shared" si="748"/>
        <v>1</v>
      </c>
      <c r="X1352" s="22">
        <f t="shared" si="749"/>
        <v>1</v>
      </c>
      <c r="Y1352" s="22">
        <f t="shared" si="750"/>
        <v>9</v>
      </c>
      <c r="Z1352" s="22">
        <f t="shared" si="751"/>
        <v>0</v>
      </c>
      <c r="AA1352" s="22">
        <f t="shared" si="752"/>
        <v>0</v>
      </c>
      <c r="AB1352" s="22" t="str">
        <f t="shared" si="753"/>
        <v/>
      </c>
      <c r="AC1352" s="22" t="str">
        <f t="shared" si="754"/>
        <v/>
      </c>
      <c r="AD1352" s="29" t="str">
        <f t="shared" si="755"/>
        <v/>
      </c>
      <c r="AE1352" s="22" t="str">
        <f t="shared" si="756"/>
        <v/>
      </c>
      <c r="AF1352" s="22" t="str">
        <f t="shared" si="757"/>
        <v/>
      </c>
      <c r="AG1352" s="22" t="str">
        <f t="shared" si="758"/>
        <v/>
      </c>
      <c r="AH1352" s="22" t="str">
        <f t="shared" si="759"/>
        <v/>
      </c>
      <c r="AI1352" s="22" t="str">
        <f t="shared" si="760"/>
        <v/>
      </c>
      <c r="AJ1352" s="31" t="str">
        <f t="shared" si="761"/>
        <v/>
      </c>
      <c r="AK1352" s="22" t="str">
        <f t="shared" si="762"/>
        <v/>
      </c>
      <c r="AL1352" s="22" t="str">
        <f t="shared" si="763"/>
        <v/>
      </c>
      <c r="AM1352" s="22" t="str">
        <f t="shared" si="764"/>
        <v/>
      </c>
      <c r="AN1352" s="22" t="str">
        <f t="shared" si="765"/>
        <v/>
      </c>
      <c r="AO1352" s="22" t="str">
        <f t="shared" si="766"/>
        <v/>
      </c>
      <c r="AP1352" s="22" t="str">
        <f t="shared" si="767"/>
        <v/>
      </c>
      <c r="AQ1352" s="2" t="str">
        <f t="shared" si="768"/>
        <v/>
      </c>
    </row>
    <row r="1353" spans="1:43" x14ac:dyDescent="0.25">
      <c r="A1353" s="26" t="str">
        <f t="shared" si="769"/>
        <v/>
      </c>
      <c r="B1353" t="s">
        <v>7073</v>
      </c>
      <c r="C1353" t="s">
        <v>5688</v>
      </c>
      <c r="D1353" t="s">
        <v>47</v>
      </c>
      <c r="E1353" t="s">
        <v>1188</v>
      </c>
      <c r="F1353">
        <v>2026</v>
      </c>
      <c r="G1353" t="s">
        <v>5657</v>
      </c>
      <c r="H1353" s="4">
        <v>46163</v>
      </c>
      <c r="I1353" s="4" t="str">
        <f t="shared" si="735"/>
        <v>Big 12</v>
      </c>
      <c r="J1353" s="2" t="str">
        <f t="shared" si="736"/>
        <v/>
      </c>
      <c r="K1353" s="2" t="str">
        <f t="shared" si="737"/>
        <v/>
      </c>
      <c r="L1353" s="2" t="str">
        <f t="shared" si="738"/>
        <v/>
      </c>
      <c r="M1353" s="2" t="str">
        <f t="shared" si="739"/>
        <v/>
      </c>
      <c r="N1353" s="22" t="str" cm="1">
        <f t="array" ref="N1353">IFERROR(INDEX(Stats_Hit_GP,MATCH($B1353,Stats_Hit_Player,0)),"")</f>
        <v/>
      </c>
      <c r="O1353" s="22" t="str">
        <f t="shared" si="740"/>
        <v/>
      </c>
      <c r="P1353" s="22" t="str">
        <f t="shared" si="741"/>
        <v/>
      </c>
      <c r="Q1353" s="22" t="str">
        <f t="shared" si="742"/>
        <v/>
      </c>
      <c r="R1353" s="22" t="str">
        <f t="shared" si="743"/>
        <v/>
      </c>
      <c r="S1353" s="22" t="str">
        <f t="shared" si="744"/>
        <v/>
      </c>
      <c r="T1353" s="22" t="str">
        <f t="shared" si="745"/>
        <v/>
      </c>
      <c r="U1353" s="22" t="str">
        <f t="shared" si="746"/>
        <v/>
      </c>
      <c r="V1353" s="22" t="str">
        <f t="shared" si="747"/>
        <v/>
      </c>
      <c r="W1353" s="22" t="str">
        <f t="shared" si="748"/>
        <v/>
      </c>
      <c r="X1353" s="22" t="str">
        <f t="shared" si="749"/>
        <v/>
      </c>
      <c r="Y1353" s="22" t="str">
        <f t="shared" si="750"/>
        <v/>
      </c>
      <c r="Z1353" s="22" t="str">
        <f t="shared" si="751"/>
        <v/>
      </c>
      <c r="AA1353" s="22" t="str">
        <f t="shared" si="752"/>
        <v/>
      </c>
      <c r="AB1353" s="22" t="str">
        <f t="shared" si="753"/>
        <v/>
      </c>
      <c r="AC1353" s="22" t="str">
        <f t="shared" si="754"/>
        <v/>
      </c>
      <c r="AD1353" s="29" t="str">
        <f t="shared" si="755"/>
        <v/>
      </c>
      <c r="AE1353" s="22" t="str">
        <f t="shared" si="756"/>
        <v/>
      </c>
      <c r="AF1353" s="22" t="str">
        <f t="shared" si="757"/>
        <v/>
      </c>
      <c r="AG1353" s="22" t="str">
        <f t="shared" si="758"/>
        <v/>
      </c>
      <c r="AH1353" s="22" t="str">
        <f t="shared" si="759"/>
        <v/>
      </c>
      <c r="AI1353" s="22" t="str">
        <f t="shared" si="760"/>
        <v/>
      </c>
      <c r="AJ1353" s="31" t="str">
        <f t="shared" si="761"/>
        <v/>
      </c>
      <c r="AK1353" s="22" t="str">
        <f t="shared" si="762"/>
        <v/>
      </c>
      <c r="AL1353" s="22" t="str">
        <f t="shared" si="763"/>
        <v/>
      </c>
      <c r="AM1353" s="22" t="str">
        <f t="shared" si="764"/>
        <v/>
      </c>
      <c r="AN1353" s="22" t="str">
        <f t="shared" si="765"/>
        <v/>
      </c>
      <c r="AO1353" s="22" t="str">
        <f t="shared" si="766"/>
        <v/>
      </c>
      <c r="AP1353" s="22" t="str">
        <f t="shared" si="767"/>
        <v/>
      </c>
      <c r="AQ1353" s="2" t="str">
        <f t="shared" si="768"/>
        <v/>
      </c>
    </row>
    <row r="1354" spans="1:43" x14ac:dyDescent="0.25">
      <c r="A1354" s="26" t="str">
        <f t="shared" si="769"/>
        <v/>
      </c>
      <c r="B1354" t="s">
        <v>6598</v>
      </c>
      <c r="C1354" t="s">
        <v>5705</v>
      </c>
      <c r="D1354" t="s">
        <v>37</v>
      </c>
      <c r="E1354" t="s">
        <v>3715</v>
      </c>
      <c r="F1354">
        <v>2026</v>
      </c>
      <c r="G1354" t="s">
        <v>5657</v>
      </c>
      <c r="H1354" s="4">
        <v>46163</v>
      </c>
      <c r="I1354" s="4" t="str">
        <f t="shared" si="735"/>
        <v>Northeast</v>
      </c>
      <c r="J1354" s="2" t="str">
        <f t="shared" si="736"/>
        <v/>
      </c>
      <c r="K1354" s="2" t="str">
        <f t="shared" si="737"/>
        <v/>
      </c>
      <c r="L1354" s="2" t="str">
        <f t="shared" si="738"/>
        <v/>
      </c>
      <c r="M1354" s="2" t="str">
        <f t="shared" si="739"/>
        <v/>
      </c>
      <c r="N1354" s="22" t="str" cm="1">
        <f t="array" ref="N1354">IFERROR(INDEX(Stats_Hit_GP,MATCH($B1354,Stats_Hit_Player,0)),"")</f>
        <v/>
      </c>
      <c r="O1354" s="22" t="str">
        <f t="shared" si="740"/>
        <v/>
      </c>
      <c r="P1354" s="22" t="str">
        <f t="shared" si="741"/>
        <v/>
      </c>
      <c r="Q1354" s="22" t="str">
        <f t="shared" si="742"/>
        <v/>
      </c>
      <c r="R1354" s="22" t="str">
        <f t="shared" si="743"/>
        <v/>
      </c>
      <c r="S1354" s="22" t="str">
        <f t="shared" si="744"/>
        <v/>
      </c>
      <c r="T1354" s="22" t="str">
        <f t="shared" si="745"/>
        <v/>
      </c>
      <c r="U1354" s="22" t="str">
        <f t="shared" si="746"/>
        <v/>
      </c>
      <c r="V1354" s="22" t="str">
        <f t="shared" si="747"/>
        <v/>
      </c>
      <c r="W1354" s="22" t="str">
        <f t="shared" si="748"/>
        <v/>
      </c>
      <c r="X1354" s="22" t="str">
        <f t="shared" si="749"/>
        <v/>
      </c>
      <c r="Y1354" s="22" t="str">
        <f t="shared" si="750"/>
        <v/>
      </c>
      <c r="Z1354" s="22" t="str">
        <f t="shared" si="751"/>
        <v/>
      </c>
      <c r="AA1354" s="22" t="str">
        <f t="shared" si="752"/>
        <v/>
      </c>
      <c r="AB1354" s="22" t="str">
        <f t="shared" si="753"/>
        <v/>
      </c>
      <c r="AC1354" s="22" t="str">
        <f t="shared" si="754"/>
        <v/>
      </c>
      <c r="AD1354" s="29" t="str">
        <f t="shared" si="755"/>
        <v/>
      </c>
      <c r="AE1354" s="22" t="str">
        <f t="shared" si="756"/>
        <v/>
      </c>
      <c r="AF1354" s="22" t="str">
        <f t="shared" si="757"/>
        <v/>
      </c>
      <c r="AG1354" s="22" t="str">
        <f t="shared" si="758"/>
        <v/>
      </c>
      <c r="AH1354" s="22" t="str">
        <f t="shared" si="759"/>
        <v/>
      </c>
      <c r="AI1354" s="22" t="str">
        <f t="shared" si="760"/>
        <v/>
      </c>
      <c r="AJ1354" s="31" t="str">
        <f t="shared" si="761"/>
        <v/>
      </c>
      <c r="AK1354" s="22" t="str">
        <f t="shared" si="762"/>
        <v/>
      </c>
      <c r="AL1354" s="22" t="str">
        <f t="shared" si="763"/>
        <v/>
      </c>
      <c r="AM1354" s="22" t="str">
        <f t="shared" si="764"/>
        <v/>
      </c>
      <c r="AN1354" s="22" t="str">
        <f t="shared" si="765"/>
        <v/>
      </c>
      <c r="AO1354" s="22" t="str">
        <f t="shared" si="766"/>
        <v/>
      </c>
      <c r="AP1354" s="22" t="str">
        <f t="shared" si="767"/>
        <v/>
      </c>
      <c r="AQ1354" s="2" t="str">
        <f t="shared" si="768"/>
        <v/>
      </c>
    </row>
    <row r="1355" spans="1:43" x14ac:dyDescent="0.25">
      <c r="A1355" s="26" t="str">
        <f t="shared" si="769"/>
        <v/>
      </c>
      <c r="B1355" t="s">
        <v>5660</v>
      </c>
      <c r="C1355" t="s">
        <v>64</v>
      </c>
      <c r="D1355" t="s">
        <v>37</v>
      </c>
      <c r="E1355" t="s">
        <v>1002</v>
      </c>
      <c r="F1355">
        <v>2026</v>
      </c>
      <c r="G1355" t="s">
        <v>5657</v>
      </c>
      <c r="H1355" s="4">
        <v>46163</v>
      </c>
      <c r="I1355" s="4" t="str">
        <f t="shared" si="735"/>
        <v>Atlantic Sun</v>
      </c>
      <c r="J1355" s="2" t="str">
        <f t="shared" si="736"/>
        <v/>
      </c>
      <c r="K1355" s="2" t="str">
        <f t="shared" si="737"/>
        <v/>
      </c>
      <c r="L1355" s="2" t="str">
        <f t="shared" si="738"/>
        <v/>
      </c>
      <c r="M1355" s="2" t="str">
        <f t="shared" si="739"/>
        <v/>
      </c>
      <c r="N1355" s="22" t="str" cm="1">
        <f t="array" ref="N1355">IFERROR(INDEX(Stats_Hit_GP,MATCH($B1355,Stats_Hit_Player,0)),"")</f>
        <v/>
      </c>
      <c r="O1355" s="22" t="str">
        <f t="shared" si="740"/>
        <v/>
      </c>
      <c r="P1355" s="22" t="str">
        <f t="shared" si="741"/>
        <v/>
      </c>
      <c r="Q1355" s="22" t="str">
        <f t="shared" si="742"/>
        <v/>
      </c>
      <c r="R1355" s="22" t="str">
        <f t="shared" si="743"/>
        <v/>
      </c>
      <c r="S1355" s="22" t="str">
        <f t="shared" si="744"/>
        <v/>
      </c>
      <c r="T1355" s="22" t="str">
        <f t="shared" si="745"/>
        <v/>
      </c>
      <c r="U1355" s="22" t="str">
        <f t="shared" si="746"/>
        <v/>
      </c>
      <c r="V1355" s="22" t="str">
        <f t="shared" si="747"/>
        <v/>
      </c>
      <c r="W1355" s="22" t="str">
        <f t="shared" si="748"/>
        <v/>
      </c>
      <c r="X1355" s="22" t="str">
        <f t="shared" si="749"/>
        <v/>
      </c>
      <c r="Y1355" s="22" t="str">
        <f t="shared" si="750"/>
        <v/>
      </c>
      <c r="Z1355" s="22" t="str">
        <f t="shared" si="751"/>
        <v/>
      </c>
      <c r="AA1355" s="22" t="str">
        <f t="shared" si="752"/>
        <v/>
      </c>
      <c r="AB1355" s="22">
        <f t="shared" si="753"/>
        <v>3</v>
      </c>
      <c r="AC1355" s="22">
        <f t="shared" si="754"/>
        <v>3</v>
      </c>
      <c r="AD1355" s="29">
        <f t="shared" si="755"/>
        <v>8.14</v>
      </c>
      <c r="AE1355" s="22">
        <f t="shared" si="756"/>
        <v>17</v>
      </c>
      <c r="AF1355" s="22">
        <f t="shared" si="757"/>
        <v>2</v>
      </c>
      <c r="AG1355" s="22">
        <f t="shared" si="758"/>
        <v>0</v>
      </c>
      <c r="AH1355" s="22">
        <f t="shared" si="759"/>
        <v>0</v>
      </c>
      <c r="AI1355" s="22">
        <f t="shared" si="760"/>
        <v>0</v>
      </c>
      <c r="AJ1355" s="31">
        <f t="shared" si="761"/>
        <v>24.1</v>
      </c>
      <c r="AK1355" s="22">
        <f t="shared" si="762"/>
        <v>26</v>
      </c>
      <c r="AL1355" s="22">
        <f t="shared" si="763"/>
        <v>25</v>
      </c>
      <c r="AM1355" s="22">
        <f t="shared" si="764"/>
        <v>22</v>
      </c>
      <c r="AN1355" s="22">
        <f t="shared" si="765"/>
        <v>14</v>
      </c>
      <c r="AO1355" s="22">
        <f t="shared" si="766"/>
        <v>23</v>
      </c>
      <c r="AP1355" s="22">
        <f t="shared" si="767"/>
        <v>6</v>
      </c>
      <c r="AQ1355" s="2">
        <f t="shared" si="768"/>
        <v>0.26800000000000002</v>
      </c>
    </row>
    <row r="1356" spans="1:43" x14ac:dyDescent="0.25">
      <c r="A1356" s="26">
        <f t="shared" si="769"/>
        <v>1</v>
      </c>
      <c r="B1356" t="s">
        <v>5661</v>
      </c>
      <c r="C1356" t="s">
        <v>64</v>
      </c>
      <c r="D1356" t="s">
        <v>29</v>
      </c>
      <c r="E1356" t="s">
        <v>3560</v>
      </c>
      <c r="F1356">
        <v>2026</v>
      </c>
      <c r="G1356" t="s">
        <v>5657</v>
      </c>
      <c r="H1356" s="4">
        <v>46163</v>
      </c>
      <c r="I1356" s="4" t="str">
        <f t="shared" si="735"/>
        <v>Western Athletic</v>
      </c>
      <c r="J1356" s="2" t="str">
        <f t="shared" si="736"/>
        <v/>
      </c>
      <c r="K1356" s="2" t="str">
        <f t="shared" si="737"/>
        <v/>
      </c>
      <c r="L1356" s="2" t="str">
        <f t="shared" si="738"/>
        <v/>
      </c>
      <c r="M1356" s="2" t="str">
        <f t="shared" si="739"/>
        <v/>
      </c>
      <c r="N1356" s="22" t="str" cm="1">
        <f t="array" ref="N1356">IFERROR(INDEX(Stats_Hit_GP,MATCH($B1356,Stats_Hit_Player,0)),"")</f>
        <v/>
      </c>
      <c r="O1356" s="22" t="str">
        <f t="shared" si="740"/>
        <v/>
      </c>
      <c r="P1356" s="22" t="str">
        <f t="shared" si="741"/>
        <v/>
      </c>
      <c r="Q1356" s="22" t="str">
        <f t="shared" si="742"/>
        <v/>
      </c>
      <c r="R1356" s="22" t="str">
        <f t="shared" si="743"/>
        <v/>
      </c>
      <c r="S1356" s="22" t="str">
        <f t="shared" si="744"/>
        <v/>
      </c>
      <c r="T1356" s="22" t="str">
        <f t="shared" si="745"/>
        <v/>
      </c>
      <c r="U1356" s="22" t="str">
        <f t="shared" si="746"/>
        <v/>
      </c>
      <c r="V1356" s="22" t="str">
        <f t="shared" si="747"/>
        <v/>
      </c>
      <c r="W1356" s="22" t="str">
        <f t="shared" si="748"/>
        <v/>
      </c>
      <c r="X1356" s="22" t="str">
        <f t="shared" si="749"/>
        <v/>
      </c>
      <c r="Y1356" s="22" t="str">
        <f t="shared" si="750"/>
        <v/>
      </c>
      <c r="Z1356" s="22" t="str">
        <f t="shared" si="751"/>
        <v/>
      </c>
      <c r="AA1356" s="22" t="str">
        <f t="shared" si="752"/>
        <v/>
      </c>
      <c r="AB1356" s="22">
        <f t="shared" si="753"/>
        <v>0</v>
      </c>
      <c r="AC1356" s="22">
        <f t="shared" si="754"/>
        <v>2</v>
      </c>
      <c r="AD1356" s="29">
        <f t="shared" si="755"/>
        <v>12.91</v>
      </c>
      <c r="AE1356" s="22">
        <f t="shared" si="756"/>
        <v>14</v>
      </c>
      <c r="AF1356" s="22">
        <f t="shared" si="757"/>
        <v>0</v>
      </c>
      <c r="AG1356" s="22">
        <f t="shared" si="758"/>
        <v>0</v>
      </c>
      <c r="AH1356" s="22">
        <f t="shared" si="759"/>
        <v>0</v>
      </c>
      <c r="AI1356" s="22">
        <f t="shared" si="760"/>
        <v>0</v>
      </c>
      <c r="AJ1356" s="31">
        <f t="shared" si="761"/>
        <v>15.1</v>
      </c>
      <c r="AK1356" s="22">
        <f t="shared" si="762"/>
        <v>25</v>
      </c>
      <c r="AL1356" s="22">
        <f t="shared" si="763"/>
        <v>25</v>
      </c>
      <c r="AM1356" s="22">
        <f t="shared" si="764"/>
        <v>22</v>
      </c>
      <c r="AN1356" s="22">
        <f t="shared" si="765"/>
        <v>15</v>
      </c>
      <c r="AO1356" s="22">
        <f t="shared" si="766"/>
        <v>19</v>
      </c>
      <c r="AP1356" s="22">
        <f t="shared" si="767"/>
        <v>3</v>
      </c>
      <c r="AQ1356" s="2">
        <f t="shared" si="768"/>
        <v>0.36799999999999999</v>
      </c>
    </row>
    <row r="1357" spans="1:43" x14ac:dyDescent="0.25">
      <c r="A1357" s="26" t="str">
        <f t="shared" si="769"/>
        <v/>
      </c>
      <c r="B1357" t="s">
        <v>3911</v>
      </c>
      <c r="C1357" t="s">
        <v>30</v>
      </c>
      <c r="D1357" t="s">
        <v>37</v>
      </c>
      <c r="E1357" t="s">
        <v>3909</v>
      </c>
      <c r="F1357">
        <v>2026</v>
      </c>
      <c r="G1357" t="s">
        <v>5657</v>
      </c>
      <c r="H1357" s="4">
        <v>46163</v>
      </c>
      <c r="I1357" s="4" t="str">
        <f t="shared" si="735"/>
        <v>Ohio Valley</v>
      </c>
      <c r="J1357" s="2">
        <f t="shared" si="736"/>
        <v>0.34100000000000003</v>
      </c>
      <c r="K1357" s="2">
        <f t="shared" si="737"/>
        <v>0.43099999999999999</v>
      </c>
      <c r="L1357" s="2">
        <f t="shared" si="738"/>
        <v>0.57899999999999996</v>
      </c>
      <c r="M1357" s="2">
        <f t="shared" si="739"/>
        <v>1.0109999999999999</v>
      </c>
      <c r="N1357" s="22" cm="1">
        <f t="array" ref="N1357">IFERROR(INDEX(Stats_Hit_GP,MATCH($B1357,Stats_Hit_Player,0)),"")</f>
        <v>53</v>
      </c>
      <c r="O1357" s="22">
        <f t="shared" si="740"/>
        <v>248</v>
      </c>
      <c r="P1357" s="22">
        <f t="shared" si="741"/>
        <v>214</v>
      </c>
      <c r="Q1357" s="22">
        <f t="shared" si="742"/>
        <v>55</v>
      </c>
      <c r="R1357" s="22">
        <f t="shared" si="743"/>
        <v>73</v>
      </c>
      <c r="S1357" s="22">
        <f t="shared" si="744"/>
        <v>18</v>
      </c>
      <c r="T1357" s="22">
        <f t="shared" si="745"/>
        <v>3</v>
      </c>
      <c r="U1357" s="22">
        <f t="shared" si="746"/>
        <v>9</v>
      </c>
      <c r="V1357" s="22">
        <f t="shared" si="747"/>
        <v>36</v>
      </c>
      <c r="W1357" s="22">
        <f t="shared" si="748"/>
        <v>8</v>
      </c>
      <c r="X1357" s="22">
        <f t="shared" si="749"/>
        <v>26</v>
      </c>
      <c r="Y1357" s="22">
        <f t="shared" si="750"/>
        <v>60</v>
      </c>
      <c r="Z1357" s="22">
        <f t="shared" si="751"/>
        <v>10</v>
      </c>
      <c r="AA1357" s="22">
        <f t="shared" si="752"/>
        <v>5</v>
      </c>
      <c r="AB1357" s="22" t="str">
        <f t="shared" si="753"/>
        <v/>
      </c>
      <c r="AC1357" s="22" t="str">
        <f t="shared" si="754"/>
        <v/>
      </c>
      <c r="AD1357" s="29" t="str">
        <f t="shared" si="755"/>
        <v/>
      </c>
      <c r="AE1357" s="22" t="str">
        <f t="shared" si="756"/>
        <v/>
      </c>
      <c r="AF1357" s="22" t="str">
        <f t="shared" si="757"/>
        <v/>
      </c>
      <c r="AG1357" s="22" t="str">
        <f t="shared" si="758"/>
        <v/>
      </c>
      <c r="AH1357" s="22" t="str">
        <f t="shared" si="759"/>
        <v/>
      </c>
      <c r="AI1357" s="22" t="str">
        <f t="shared" si="760"/>
        <v/>
      </c>
      <c r="AJ1357" s="31" t="str">
        <f t="shared" si="761"/>
        <v/>
      </c>
      <c r="AK1357" s="22" t="str">
        <f t="shared" si="762"/>
        <v/>
      </c>
      <c r="AL1357" s="22" t="str">
        <f t="shared" si="763"/>
        <v/>
      </c>
      <c r="AM1357" s="22" t="str">
        <f t="shared" si="764"/>
        <v/>
      </c>
      <c r="AN1357" s="22" t="str">
        <f t="shared" si="765"/>
        <v/>
      </c>
      <c r="AO1357" s="22" t="str">
        <f t="shared" si="766"/>
        <v/>
      </c>
      <c r="AP1357" s="22" t="str">
        <f t="shared" si="767"/>
        <v/>
      </c>
      <c r="AQ1357" s="2" t="str">
        <f t="shared" si="768"/>
        <v/>
      </c>
    </row>
    <row r="1358" spans="1:43" x14ac:dyDescent="0.25">
      <c r="A1358" s="26" t="str">
        <f t="shared" si="769"/>
        <v/>
      </c>
      <c r="B1358" t="s">
        <v>5662</v>
      </c>
      <c r="C1358" t="s">
        <v>64</v>
      </c>
      <c r="D1358" t="s">
        <v>37</v>
      </c>
      <c r="E1358" t="s">
        <v>2506</v>
      </c>
      <c r="F1358">
        <v>2026</v>
      </c>
      <c r="G1358" t="s">
        <v>5657</v>
      </c>
      <c r="H1358" s="4">
        <v>46163</v>
      </c>
      <c r="I1358" s="4" t="str">
        <f t="shared" si="735"/>
        <v>Coastal</v>
      </c>
      <c r="J1358" s="2" t="str">
        <f t="shared" si="736"/>
        <v/>
      </c>
      <c r="K1358" s="2" t="str">
        <f t="shared" si="737"/>
        <v/>
      </c>
      <c r="L1358" s="2" t="str">
        <f t="shared" si="738"/>
        <v/>
      </c>
      <c r="M1358" s="2" t="str">
        <f t="shared" si="739"/>
        <v/>
      </c>
      <c r="N1358" s="22" t="str" cm="1">
        <f t="array" ref="N1358">IFERROR(INDEX(Stats_Hit_GP,MATCH($B1358,Stats_Hit_Player,0)),"")</f>
        <v/>
      </c>
      <c r="O1358" s="22" t="str">
        <f t="shared" si="740"/>
        <v/>
      </c>
      <c r="P1358" s="22" t="str">
        <f t="shared" si="741"/>
        <v/>
      </c>
      <c r="Q1358" s="22" t="str">
        <f t="shared" si="742"/>
        <v/>
      </c>
      <c r="R1358" s="22" t="str">
        <f t="shared" si="743"/>
        <v/>
      </c>
      <c r="S1358" s="22" t="str">
        <f t="shared" si="744"/>
        <v/>
      </c>
      <c r="T1358" s="22" t="str">
        <f t="shared" si="745"/>
        <v/>
      </c>
      <c r="U1358" s="22" t="str">
        <f t="shared" si="746"/>
        <v/>
      </c>
      <c r="V1358" s="22" t="str">
        <f t="shared" si="747"/>
        <v/>
      </c>
      <c r="W1358" s="22" t="str">
        <f t="shared" si="748"/>
        <v/>
      </c>
      <c r="X1358" s="22" t="str">
        <f t="shared" si="749"/>
        <v/>
      </c>
      <c r="Y1358" s="22" t="str">
        <f t="shared" si="750"/>
        <v/>
      </c>
      <c r="Z1358" s="22" t="str">
        <f t="shared" si="751"/>
        <v/>
      </c>
      <c r="AA1358" s="22" t="str">
        <f t="shared" si="752"/>
        <v/>
      </c>
      <c r="AB1358" s="22">
        <f t="shared" si="753"/>
        <v>0</v>
      </c>
      <c r="AC1358" s="22">
        <f t="shared" si="754"/>
        <v>5</v>
      </c>
      <c r="AD1358" s="29">
        <f t="shared" si="755"/>
        <v>11.14</v>
      </c>
      <c r="AE1358" s="22">
        <f t="shared" si="756"/>
        <v>13</v>
      </c>
      <c r="AF1358" s="22">
        <f t="shared" si="757"/>
        <v>9</v>
      </c>
      <c r="AG1358" s="22">
        <f t="shared" si="758"/>
        <v>0</v>
      </c>
      <c r="AH1358" s="22">
        <f t="shared" si="759"/>
        <v>0</v>
      </c>
      <c r="AI1358" s="22">
        <f t="shared" si="760"/>
        <v>0</v>
      </c>
      <c r="AJ1358" s="31">
        <f t="shared" si="761"/>
        <v>26.2</v>
      </c>
      <c r="AK1358" s="22">
        <f t="shared" si="762"/>
        <v>34</v>
      </c>
      <c r="AL1358" s="22">
        <f t="shared" si="763"/>
        <v>39</v>
      </c>
      <c r="AM1358" s="22">
        <f t="shared" si="764"/>
        <v>33</v>
      </c>
      <c r="AN1358" s="22">
        <f t="shared" si="765"/>
        <v>37</v>
      </c>
      <c r="AO1358" s="22">
        <f t="shared" si="766"/>
        <v>25</v>
      </c>
      <c r="AP1358" s="22">
        <f t="shared" si="767"/>
        <v>13</v>
      </c>
      <c r="AQ1358" s="2">
        <f t="shared" si="768"/>
        <v>0.32100000000000001</v>
      </c>
    </row>
    <row r="1359" spans="1:43" x14ac:dyDescent="0.25">
      <c r="A1359" s="26" t="str">
        <f t="shared" si="769"/>
        <v/>
      </c>
      <c r="B1359" t="s">
        <v>5663</v>
      </c>
      <c r="C1359" t="s">
        <v>64</v>
      </c>
      <c r="D1359" t="s">
        <v>37</v>
      </c>
      <c r="E1359" t="s">
        <v>1002</v>
      </c>
      <c r="F1359">
        <v>2026</v>
      </c>
      <c r="G1359" t="s">
        <v>5657</v>
      </c>
      <c r="H1359" s="4">
        <v>46163</v>
      </c>
      <c r="I1359" s="4" t="str">
        <f t="shared" si="735"/>
        <v>Atlantic Sun</v>
      </c>
      <c r="J1359" s="2" t="str">
        <f t="shared" si="736"/>
        <v/>
      </c>
      <c r="K1359" s="2" t="str">
        <f t="shared" si="737"/>
        <v/>
      </c>
      <c r="L1359" s="2" t="str">
        <f t="shared" si="738"/>
        <v/>
      </c>
      <c r="M1359" s="2" t="str">
        <f t="shared" si="739"/>
        <v/>
      </c>
      <c r="N1359" s="22" t="str" cm="1">
        <f t="array" ref="N1359">IFERROR(INDEX(Stats_Hit_GP,MATCH($B1359,Stats_Hit_Player,0)),"")</f>
        <v/>
      </c>
      <c r="O1359" s="22" t="str">
        <f t="shared" si="740"/>
        <v/>
      </c>
      <c r="P1359" s="22" t="str">
        <f t="shared" si="741"/>
        <v/>
      </c>
      <c r="Q1359" s="22" t="str">
        <f t="shared" si="742"/>
        <v/>
      </c>
      <c r="R1359" s="22" t="str">
        <f t="shared" si="743"/>
        <v/>
      </c>
      <c r="S1359" s="22" t="str">
        <f t="shared" si="744"/>
        <v/>
      </c>
      <c r="T1359" s="22" t="str">
        <f t="shared" si="745"/>
        <v/>
      </c>
      <c r="U1359" s="22" t="str">
        <f t="shared" si="746"/>
        <v/>
      </c>
      <c r="V1359" s="22" t="str">
        <f t="shared" si="747"/>
        <v/>
      </c>
      <c r="W1359" s="22" t="str">
        <f t="shared" si="748"/>
        <v/>
      </c>
      <c r="X1359" s="22" t="str">
        <f t="shared" si="749"/>
        <v/>
      </c>
      <c r="Y1359" s="22" t="str">
        <f t="shared" si="750"/>
        <v/>
      </c>
      <c r="Z1359" s="22" t="str">
        <f t="shared" si="751"/>
        <v/>
      </c>
      <c r="AA1359" s="22" t="str">
        <f t="shared" si="752"/>
        <v/>
      </c>
      <c r="AB1359" s="22">
        <f t="shared" si="753"/>
        <v>1</v>
      </c>
      <c r="AC1359" s="22">
        <f t="shared" si="754"/>
        <v>2</v>
      </c>
      <c r="AD1359" s="29">
        <f t="shared" si="755"/>
        <v>9.64</v>
      </c>
      <c r="AE1359" s="22">
        <f t="shared" si="756"/>
        <v>7</v>
      </c>
      <c r="AF1359" s="22">
        <f t="shared" si="757"/>
        <v>0</v>
      </c>
      <c r="AG1359" s="22">
        <f t="shared" si="758"/>
        <v>0</v>
      </c>
      <c r="AH1359" s="22">
        <f t="shared" si="759"/>
        <v>0</v>
      </c>
      <c r="AI1359" s="22">
        <f t="shared" si="760"/>
        <v>0</v>
      </c>
      <c r="AJ1359" s="31">
        <f t="shared" si="761"/>
        <v>9.1</v>
      </c>
      <c r="AK1359" s="22">
        <f t="shared" si="762"/>
        <v>17</v>
      </c>
      <c r="AL1359" s="22">
        <f t="shared" si="763"/>
        <v>10</v>
      </c>
      <c r="AM1359" s="22">
        <f t="shared" si="764"/>
        <v>10</v>
      </c>
      <c r="AN1359" s="22">
        <f t="shared" si="765"/>
        <v>5</v>
      </c>
      <c r="AO1359" s="22">
        <f t="shared" si="766"/>
        <v>4</v>
      </c>
      <c r="AP1359" s="22">
        <f t="shared" si="767"/>
        <v>0</v>
      </c>
      <c r="AQ1359" s="2">
        <f t="shared" si="768"/>
        <v>0.41499999999999998</v>
      </c>
    </row>
    <row r="1360" spans="1:43" x14ac:dyDescent="0.25">
      <c r="A1360" s="26">
        <f t="shared" si="769"/>
        <v>1</v>
      </c>
      <c r="B1360" t="s">
        <v>1416</v>
      </c>
      <c r="C1360" t="s">
        <v>44</v>
      </c>
      <c r="D1360" t="s">
        <v>29</v>
      </c>
      <c r="E1360" t="s">
        <v>1415</v>
      </c>
      <c r="F1360">
        <v>2026</v>
      </c>
      <c r="G1360" t="s">
        <v>5657</v>
      </c>
      <c r="H1360" s="4">
        <v>46163</v>
      </c>
      <c r="I1360" s="4" t="str">
        <f t="shared" si="735"/>
        <v>Big East</v>
      </c>
      <c r="J1360" s="2">
        <f t="shared" si="736"/>
        <v>0.316</v>
      </c>
      <c r="K1360" s="2">
        <f t="shared" si="737"/>
        <v>0.434</v>
      </c>
      <c r="L1360" s="2">
        <f t="shared" si="738"/>
        <v>0.44800000000000001</v>
      </c>
      <c r="M1360" s="2">
        <f t="shared" si="739"/>
        <v>0.88200000000000001</v>
      </c>
      <c r="N1360" s="22" cm="1">
        <f t="array" ref="N1360">IFERROR(INDEX(Stats_Hit_GP,MATCH($B1360,Stats_Hit_Player,0)),"")</f>
        <v>55</v>
      </c>
      <c r="O1360" s="22">
        <f t="shared" si="740"/>
        <v>258</v>
      </c>
      <c r="P1360" s="22">
        <f t="shared" si="741"/>
        <v>212</v>
      </c>
      <c r="Q1360" s="22">
        <f t="shared" si="742"/>
        <v>40</v>
      </c>
      <c r="R1360" s="22">
        <f t="shared" si="743"/>
        <v>67</v>
      </c>
      <c r="S1360" s="22">
        <f t="shared" si="744"/>
        <v>14</v>
      </c>
      <c r="T1360" s="22">
        <f t="shared" si="745"/>
        <v>1</v>
      </c>
      <c r="U1360" s="22">
        <f t="shared" si="746"/>
        <v>4</v>
      </c>
      <c r="V1360" s="22">
        <f t="shared" si="747"/>
        <v>47</v>
      </c>
      <c r="W1360" s="22">
        <f t="shared" si="748"/>
        <v>3</v>
      </c>
      <c r="X1360" s="22">
        <f t="shared" si="749"/>
        <v>42</v>
      </c>
      <c r="Y1360" s="22">
        <f t="shared" si="750"/>
        <v>35</v>
      </c>
      <c r="Z1360" s="22">
        <f t="shared" si="751"/>
        <v>15</v>
      </c>
      <c r="AA1360" s="22">
        <f t="shared" si="752"/>
        <v>3</v>
      </c>
      <c r="AB1360" s="22" t="str">
        <f t="shared" si="753"/>
        <v/>
      </c>
      <c r="AC1360" s="22" t="str">
        <f t="shared" si="754"/>
        <v/>
      </c>
      <c r="AD1360" s="29" t="str">
        <f t="shared" si="755"/>
        <v/>
      </c>
      <c r="AE1360" s="22" t="str">
        <f t="shared" si="756"/>
        <v/>
      </c>
      <c r="AF1360" s="22" t="str">
        <f t="shared" si="757"/>
        <v/>
      </c>
      <c r="AG1360" s="22" t="str">
        <f t="shared" si="758"/>
        <v/>
      </c>
      <c r="AH1360" s="22" t="str">
        <f t="shared" si="759"/>
        <v/>
      </c>
      <c r="AI1360" s="22" t="str">
        <f t="shared" si="760"/>
        <v/>
      </c>
      <c r="AJ1360" s="31" t="str">
        <f t="shared" si="761"/>
        <v/>
      </c>
      <c r="AK1360" s="22" t="str">
        <f t="shared" si="762"/>
        <v/>
      </c>
      <c r="AL1360" s="22" t="str">
        <f t="shared" si="763"/>
        <v/>
      </c>
      <c r="AM1360" s="22" t="str">
        <f t="shared" si="764"/>
        <v/>
      </c>
      <c r="AN1360" s="22" t="str">
        <f t="shared" si="765"/>
        <v/>
      </c>
      <c r="AO1360" s="22" t="str">
        <f t="shared" si="766"/>
        <v/>
      </c>
      <c r="AP1360" s="22" t="str">
        <f t="shared" si="767"/>
        <v/>
      </c>
      <c r="AQ1360" s="2" t="str">
        <f t="shared" si="768"/>
        <v/>
      </c>
    </row>
    <row r="1361" spans="1:43" x14ac:dyDescent="0.25">
      <c r="A1361" s="26" t="str">
        <f t="shared" si="769"/>
        <v/>
      </c>
      <c r="B1361" t="s">
        <v>1953</v>
      </c>
      <c r="C1361" t="s">
        <v>25</v>
      </c>
      <c r="D1361" t="s">
        <v>37</v>
      </c>
      <c r="E1361" t="s">
        <v>1943</v>
      </c>
      <c r="F1361">
        <v>2026</v>
      </c>
      <c r="G1361" t="s">
        <v>5657</v>
      </c>
      <c r="H1361" s="4">
        <v>46163</v>
      </c>
      <c r="I1361" s="4" t="str">
        <f t="shared" si="735"/>
        <v>Big Ten</v>
      </c>
      <c r="J1361" s="2">
        <f t="shared" si="736"/>
        <v>0.25</v>
      </c>
      <c r="K1361" s="2">
        <f t="shared" si="737"/>
        <v>0.4</v>
      </c>
      <c r="L1361" s="2">
        <f t="shared" si="738"/>
        <v>0.25</v>
      </c>
      <c r="M1361" s="2">
        <f t="shared" si="739"/>
        <v>0.65</v>
      </c>
      <c r="N1361" s="22" cm="1">
        <f t="array" ref="N1361">IFERROR(INDEX(Stats_Hit_GP,MATCH($B1361,Stats_Hit_Player,0)),"")</f>
        <v>3</v>
      </c>
      <c r="O1361" s="22">
        <f t="shared" si="740"/>
        <v>5</v>
      </c>
      <c r="P1361" s="22">
        <f t="shared" si="741"/>
        <v>4</v>
      </c>
      <c r="Q1361" s="22">
        <f t="shared" si="742"/>
        <v>1</v>
      </c>
      <c r="R1361" s="22">
        <f t="shared" si="743"/>
        <v>1</v>
      </c>
      <c r="S1361" s="22">
        <f t="shared" si="744"/>
        <v>0</v>
      </c>
      <c r="T1361" s="22">
        <f t="shared" si="745"/>
        <v>0</v>
      </c>
      <c r="U1361" s="22">
        <f t="shared" si="746"/>
        <v>0</v>
      </c>
      <c r="V1361" s="22">
        <f t="shared" si="747"/>
        <v>0</v>
      </c>
      <c r="W1361" s="22">
        <f t="shared" si="748"/>
        <v>0</v>
      </c>
      <c r="X1361" s="22">
        <f t="shared" si="749"/>
        <v>1</v>
      </c>
      <c r="Y1361" s="22">
        <f t="shared" si="750"/>
        <v>2</v>
      </c>
      <c r="Z1361" s="22">
        <f t="shared" si="751"/>
        <v>0</v>
      </c>
      <c r="AA1361" s="22">
        <f t="shared" si="752"/>
        <v>0</v>
      </c>
      <c r="AB1361" s="22" t="str">
        <f t="shared" si="753"/>
        <v/>
      </c>
      <c r="AC1361" s="22" t="str">
        <f t="shared" si="754"/>
        <v/>
      </c>
      <c r="AD1361" s="29" t="str">
        <f t="shared" si="755"/>
        <v/>
      </c>
      <c r="AE1361" s="22" t="str">
        <f t="shared" si="756"/>
        <v/>
      </c>
      <c r="AF1361" s="22" t="str">
        <f t="shared" si="757"/>
        <v/>
      </c>
      <c r="AG1361" s="22" t="str">
        <f t="shared" si="758"/>
        <v/>
      </c>
      <c r="AH1361" s="22" t="str">
        <f t="shared" si="759"/>
        <v/>
      </c>
      <c r="AI1361" s="22" t="str">
        <f t="shared" si="760"/>
        <v/>
      </c>
      <c r="AJ1361" s="31" t="str">
        <f t="shared" si="761"/>
        <v/>
      </c>
      <c r="AK1361" s="22" t="str">
        <f t="shared" si="762"/>
        <v/>
      </c>
      <c r="AL1361" s="22" t="str">
        <f t="shared" si="763"/>
        <v/>
      </c>
      <c r="AM1361" s="22" t="str">
        <f t="shared" si="764"/>
        <v/>
      </c>
      <c r="AN1361" s="22" t="str">
        <f t="shared" si="765"/>
        <v/>
      </c>
      <c r="AO1361" s="22" t="str">
        <f t="shared" si="766"/>
        <v/>
      </c>
      <c r="AP1361" s="22" t="str">
        <f t="shared" si="767"/>
        <v/>
      </c>
      <c r="AQ1361" s="2" t="str">
        <f t="shared" si="768"/>
        <v/>
      </c>
    </row>
    <row r="1362" spans="1:43" x14ac:dyDescent="0.25">
      <c r="A1362" s="26" t="str">
        <f t="shared" si="769"/>
        <v/>
      </c>
      <c r="B1362" t="s">
        <v>5664</v>
      </c>
      <c r="C1362" t="s">
        <v>64</v>
      </c>
      <c r="D1362" t="s">
        <v>24</v>
      </c>
      <c r="E1362" t="s">
        <v>3796</v>
      </c>
      <c r="F1362">
        <v>2026</v>
      </c>
      <c r="G1362" t="s">
        <v>5657</v>
      </c>
      <c r="H1362" s="4">
        <v>46163</v>
      </c>
      <c r="I1362" s="4" t="str">
        <f t="shared" si="735"/>
        <v>Northeast</v>
      </c>
      <c r="J1362" s="2" t="str">
        <f t="shared" si="736"/>
        <v/>
      </c>
      <c r="K1362" s="2" t="str">
        <f t="shared" si="737"/>
        <v/>
      </c>
      <c r="L1362" s="2" t="str">
        <f t="shared" si="738"/>
        <v/>
      </c>
      <c r="M1362" s="2" t="str">
        <f t="shared" si="739"/>
        <v/>
      </c>
      <c r="N1362" s="22" t="str" cm="1">
        <f t="array" ref="N1362">IFERROR(INDEX(Stats_Hit_GP,MATCH($B1362,Stats_Hit_Player,0)),"")</f>
        <v/>
      </c>
      <c r="O1362" s="22" t="str">
        <f t="shared" si="740"/>
        <v/>
      </c>
      <c r="P1362" s="22" t="str">
        <f t="shared" si="741"/>
        <v/>
      </c>
      <c r="Q1362" s="22" t="str">
        <f t="shared" si="742"/>
        <v/>
      </c>
      <c r="R1362" s="22" t="str">
        <f t="shared" si="743"/>
        <v/>
      </c>
      <c r="S1362" s="22" t="str">
        <f t="shared" si="744"/>
        <v/>
      </c>
      <c r="T1362" s="22" t="str">
        <f t="shared" si="745"/>
        <v/>
      </c>
      <c r="U1362" s="22" t="str">
        <f t="shared" si="746"/>
        <v/>
      </c>
      <c r="V1362" s="22" t="str">
        <f t="shared" si="747"/>
        <v/>
      </c>
      <c r="W1362" s="22" t="str">
        <f t="shared" si="748"/>
        <v/>
      </c>
      <c r="X1362" s="22" t="str">
        <f t="shared" si="749"/>
        <v/>
      </c>
      <c r="Y1362" s="22" t="str">
        <f t="shared" si="750"/>
        <v/>
      </c>
      <c r="Z1362" s="22" t="str">
        <f t="shared" si="751"/>
        <v/>
      </c>
      <c r="AA1362" s="22" t="str">
        <f t="shared" si="752"/>
        <v/>
      </c>
      <c r="AB1362" s="22">
        <f t="shared" si="753"/>
        <v>3</v>
      </c>
      <c r="AC1362" s="22">
        <f t="shared" si="754"/>
        <v>7</v>
      </c>
      <c r="AD1362" s="29">
        <f t="shared" si="755"/>
        <v>7.78</v>
      </c>
      <c r="AE1362" s="22">
        <f t="shared" si="756"/>
        <v>14</v>
      </c>
      <c r="AF1362" s="22">
        <f t="shared" si="757"/>
        <v>9</v>
      </c>
      <c r="AG1362" s="22">
        <f t="shared" si="758"/>
        <v>0</v>
      </c>
      <c r="AH1362" s="22">
        <f t="shared" si="759"/>
        <v>0</v>
      </c>
      <c r="AI1362" s="22">
        <f t="shared" si="760"/>
        <v>0</v>
      </c>
      <c r="AJ1362" s="31">
        <f t="shared" si="761"/>
        <v>56.2</v>
      </c>
      <c r="AK1362" s="22">
        <f t="shared" si="762"/>
        <v>58</v>
      </c>
      <c r="AL1362" s="22">
        <f t="shared" si="763"/>
        <v>55</v>
      </c>
      <c r="AM1362" s="22">
        <f t="shared" si="764"/>
        <v>49</v>
      </c>
      <c r="AN1362" s="22">
        <f t="shared" si="765"/>
        <v>47</v>
      </c>
      <c r="AO1362" s="22">
        <f t="shared" si="766"/>
        <v>36</v>
      </c>
      <c r="AP1362" s="22">
        <f t="shared" si="767"/>
        <v>9</v>
      </c>
      <c r="AQ1362" s="2">
        <f t="shared" si="768"/>
        <v>0.26600000000000001</v>
      </c>
    </row>
    <row r="1363" spans="1:43" x14ac:dyDescent="0.25">
      <c r="A1363" s="26" t="str">
        <f t="shared" si="769"/>
        <v/>
      </c>
      <c r="B1363" t="s">
        <v>3813</v>
      </c>
      <c r="C1363" t="s">
        <v>5665</v>
      </c>
      <c r="D1363" t="s">
        <v>24</v>
      </c>
      <c r="E1363" t="s">
        <v>3796</v>
      </c>
      <c r="F1363">
        <v>2026</v>
      </c>
      <c r="G1363" t="s">
        <v>5657</v>
      </c>
      <c r="H1363" s="4">
        <v>46163</v>
      </c>
      <c r="I1363" s="4" t="str">
        <f t="shared" si="735"/>
        <v>Northeast</v>
      </c>
      <c r="J1363" s="2">
        <f t="shared" si="736"/>
        <v>0</v>
      </c>
      <c r="K1363" s="2">
        <f t="shared" si="737"/>
        <v>0</v>
      </c>
      <c r="L1363" s="2">
        <f t="shared" si="738"/>
        <v>0</v>
      </c>
      <c r="M1363" s="2">
        <f t="shared" si="739"/>
        <v>0</v>
      </c>
      <c r="N1363" s="22" cm="1">
        <f t="array" ref="N1363">IFERROR(INDEX(Stats_Hit_GP,MATCH($B1363,Stats_Hit_Player,0)),"")</f>
        <v>3</v>
      </c>
      <c r="O1363" s="22">
        <f t="shared" si="740"/>
        <v>3</v>
      </c>
      <c r="P1363" s="22">
        <f t="shared" si="741"/>
        <v>3</v>
      </c>
      <c r="Q1363" s="22">
        <f t="shared" si="742"/>
        <v>0</v>
      </c>
      <c r="R1363" s="22">
        <f t="shared" si="743"/>
        <v>0</v>
      </c>
      <c r="S1363" s="22">
        <f t="shared" si="744"/>
        <v>0</v>
      </c>
      <c r="T1363" s="22">
        <f t="shared" si="745"/>
        <v>0</v>
      </c>
      <c r="U1363" s="22">
        <f t="shared" si="746"/>
        <v>0</v>
      </c>
      <c r="V1363" s="22">
        <f t="shared" si="747"/>
        <v>1</v>
      </c>
      <c r="W1363" s="22">
        <f t="shared" si="748"/>
        <v>0</v>
      </c>
      <c r="X1363" s="22">
        <f t="shared" si="749"/>
        <v>0</v>
      </c>
      <c r="Y1363" s="22">
        <f t="shared" si="750"/>
        <v>2</v>
      </c>
      <c r="Z1363" s="22">
        <f t="shared" si="751"/>
        <v>0</v>
      </c>
      <c r="AA1363" s="22">
        <f t="shared" si="752"/>
        <v>0</v>
      </c>
      <c r="AB1363" s="22" t="str">
        <f t="shared" si="753"/>
        <v/>
      </c>
      <c r="AC1363" s="22" t="str">
        <f t="shared" si="754"/>
        <v/>
      </c>
      <c r="AD1363" s="29" t="str">
        <f t="shared" si="755"/>
        <v/>
      </c>
      <c r="AE1363" s="22" t="str">
        <f t="shared" si="756"/>
        <v/>
      </c>
      <c r="AF1363" s="22" t="str">
        <f t="shared" si="757"/>
        <v/>
      </c>
      <c r="AG1363" s="22" t="str">
        <f t="shared" si="758"/>
        <v/>
      </c>
      <c r="AH1363" s="22" t="str">
        <f t="shared" si="759"/>
        <v/>
      </c>
      <c r="AI1363" s="22" t="str">
        <f t="shared" si="760"/>
        <v/>
      </c>
      <c r="AJ1363" s="31" t="str">
        <f t="shared" si="761"/>
        <v/>
      </c>
      <c r="AK1363" s="22" t="str">
        <f t="shared" si="762"/>
        <v/>
      </c>
      <c r="AL1363" s="22" t="str">
        <f t="shared" si="763"/>
        <v/>
      </c>
      <c r="AM1363" s="22" t="str">
        <f t="shared" si="764"/>
        <v/>
      </c>
      <c r="AN1363" s="22" t="str">
        <f t="shared" si="765"/>
        <v/>
      </c>
      <c r="AO1363" s="22" t="str">
        <f t="shared" si="766"/>
        <v/>
      </c>
      <c r="AP1363" s="22" t="str">
        <f t="shared" si="767"/>
        <v/>
      </c>
      <c r="AQ1363" s="2" t="str">
        <f t="shared" si="768"/>
        <v/>
      </c>
    </row>
    <row r="1364" spans="1:43" x14ac:dyDescent="0.25">
      <c r="A1364" s="26" t="str">
        <f t="shared" si="769"/>
        <v/>
      </c>
      <c r="B1364" t="s">
        <v>5666</v>
      </c>
      <c r="C1364" t="s">
        <v>64</v>
      </c>
      <c r="D1364" t="s">
        <v>37</v>
      </c>
      <c r="E1364" t="s">
        <v>5667</v>
      </c>
      <c r="F1364">
        <v>2026</v>
      </c>
      <c r="G1364" t="s">
        <v>5657</v>
      </c>
      <c r="H1364" s="4">
        <v>46163</v>
      </c>
      <c r="I1364" s="4" t="str">
        <f t="shared" si="735"/>
        <v/>
      </c>
      <c r="J1364" s="2" t="str">
        <f t="shared" si="736"/>
        <v/>
      </c>
      <c r="K1364" s="2" t="str">
        <f t="shared" si="737"/>
        <v/>
      </c>
      <c r="L1364" s="2" t="str">
        <f t="shared" si="738"/>
        <v/>
      </c>
      <c r="M1364" s="2" t="str">
        <f t="shared" si="739"/>
        <v/>
      </c>
      <c r="N1364" s="22" t="str" cm="1">
        <f t="array" ref="N1364">IFERROR(INDEX(Stats_Hit_GP,MATCH($B1364,Stats_Hit_Player,0)),"")</f>
        <v/>
      </c>
      <c r="O1364" s="22" t="str">
        <f t="shared" si="740"/>
        <v/>
      </c>
      <c r="P1364" s="22" t="str">
        <f t="shared" si="741"/>
        <v/>
      </c>
      <c r="Q1364" s="22" t="str">
        <f t="shared" si="742"/>
        <v/>
      </c>
      <c r="R1364" s="22" t="str">
        <f t="shared" si="743"/>
        <v/>
      </c>
      <c r="S1364" s="22" t="str">
        <f t="shared" si="744"/>
        <v/>
      </c>
      <c r="T1364" s="22" t="str">
        <f t="shared" si="745"/>
        <v/>
      </c>
      <c r="U1364" s="22" t="str">
        <f t="shared" si="746"/>
        <v/>
      </c>
      <c r="V1364" s="22" t="str">
        <f t="shared" si="747"/>
        <v/>
      </c>
      <c r="W1364" s="22" t="str">
        <f t="shared" si="748"/>
        <v/>
      </c>
      <c r="X1364" s="22" t="str">
        <f t="shared" si="749"/>
        <v/>
      </c>
      <c r="Y1364" s="22" t="str">
        <f t="shared" si="750"/>
        <v/>
      </c>
      <c r="Z1364" s="22" t="str">
        <f t="shared" si="751"/>
        <v/>
      </c>
      <c r="AA1364" s="22" t="str">
        <f t="shared" si="752"/>
        <v/>
      </c>
      <c r="AB1364" s="22">
        <f t="shared" si="753"/>
        <v>0</v>
      </c>
      <c r="AC1364" s="22">
        <f t="shared" si="754"/>
        <v>0</v>
      </c>
      <c r="AD1364" s="29">
        <f t="shared" si="755"/>
        <v>27</v>
      </c>
      <c r="AE1364" s="22">
        <f t="shared" si="756"/>
        <v>1</v>
      </c>
      <c r="AF1364" s="22">
        <f t="shared" si="757"/>
        <v>0</v>
      </c>
      <c r="AG1364" s="22">
        <f t="shared" si="758"/>
        <v>0</v>
      </c>
      <c r="AH1364" s="22">
        <f t="shared" si="759"/>
        <v>0</v>
      </c>
      <c r="AI1364" s="22">
        <f t="shared" si="760"/>
        <v>0</v>
      </c>
      <c r="AJ1364" s="31">
        <f t="shared" si="761"/>
        <v>0.2</v>
      </c>
      <c r="AK1364" s="22">
        <f t="shared" si="762"/>
        <v>0</v>
      </c>
      <c r="AL1364" s="22">
        <f t="shared" si="763"/>
        <v>2</v>
      </c>
      <c r="AM1364" s="22">
        <f t="shared" si="764"/>
        <v>2</v>
      </c>
      <c r="AN1364" s="22">
        <f t="shared" si="765"/>
        <v>2</v>
      </c>
      <c r="AO1364" s="22">
        <f t="shared" si="766"/>
        <v>1</v>
      </c>
      <c r="AP1364" s="22">
        <f t="shared" si="767"/>
        <v>0</v>
      </c>
      <c r="AQ1364" s="2">
        <f t="shared" si="768"/>
        <v>0</v>
      </c>
    </row>
    <row r="1365" spans="1:43" x14ac:dyDescent="0.25">
      <c r="A1365" s="26" t="str">
        <f t="shared" si="769"/>
        <v/>
      </c>
      <c r="B1365" t="s">
        <v>5668</v>
      </c>
      <c r="C1365" t="s">
        <v>64</v>
      </c>
      <c r="D1365" t="s">
        <v>37</v>
      </c>
      <c r="E1365" t="s">
        <v>1890</v>
      </c>
      <c r="F1365">
        <v>2026</v>
      </c>
      <c r="G1365" t="s">
        <v>5657</v>
      </c>
      <c r="H1365" s="4">
        <v>46163</v>
      </c>
      <c r="I1365" s="4" t="str">
        <f t="shared" si="735"/>
        <v>Big Ten</v>
      </c>
      <c r="J1365" s="2" t="str">
        <f t="shared" si="736"/>
        <v/>
      </c>
      <c r="K1365" s="2" t="str">
        <f t="shared" si="737"/>
        <v/>
      </c>
      <c r="L1365" s="2" t="str">
        <f t="shared" si="738"/>
        <v/>
      </c>
      <c r="M1365" s="2" t="str">
        <f t="shared" si="739"/>
        <v/>
      </c>
      <c r="N1365" s="22" t="str" cm="1">
        <f t="array" ref="N1365">IFERROR(INDEX(Stats_Hit_GP,MATCH($B1365,Stats_Hit_Player,0)),"")</f>
        <v/>
      </c>
      <c r="O1365" s="22" t="str">
        <f t="shared" si="740"/>
        <v/>
      </c>
      <c r="P1365" s="22" t="str">
        <f t="shared" si="741"/>
        <v/>
      </c>
      <c r="Q1365" s="22" t="str">
        <f t="shared" si="742"/>
        <v/>
      </c>
      <c r="R1365" s="22" t="str">
        <f t="shared" si="743"/>
        <v/>
      </c>
      <c r="S1365" s="22" t="str">
        <f t="shared" si="744"/>
        <v/>
      </c>
      <c r="T1365" s="22" t="str">
        <f t="shared" si="745"/>
        <v/>
      </c>
      <c r="U1365" s="22" t="str">
        <f t="shared" si="746"/>
        <v/>
      </c>
      <c r="V1365" s="22" t="str">
        <f t="shared" si="747"/>
        <v/>
      </c>
      <c r="W1365" s="22" t="str">
        <f t="shared" si="748"/>
        <v/>
      </c>
      <c r="X1365" s="22" t="str">
        <f t="shared" si="749"/>
        <v/>
      </c>
      <c r="Y1365" s="22" t="str">
        <f t="shared" si="750"/>
        <v/>
      </c>
      <c r="Z1365" s="22" t="str">
        <f t="shared" si="751"/>
        <v/>
      </c>
      <c r="AA1365" s="22" t="str">
        <f t="shared" si="752"/>
        <v/>
      </c>
      <c r="AB1365" s="22">
        <f t="shared" si="753"/>
        <v>3</v>
      </c>
      <c r="AC1365" s="22">
        <f t="shared" si="754"/>
        <v>2</v>
      </c>
      <c r="AD1365" s="29">
        <f t="shared" si="755"/>
        <v>9.27</v>
      </c>
      <c r="AE1365" s="22">
        <f t="shared" si="756"/>
        <v>21</v>
      </c>
      <c r="AF1365" s="22">
        <f t="shared" si="757"/>
        <v>5</v>
      </c>
      <c r="AG1365" s="22">
        <f t="shared" si="758"/>
        <v>0</v>
      </c>
      <c r="AH1365" s="22">
        <f t="shared" si="759"/>
        <v>0</v>
      </c>
      <c r="AI1365" s="22">
        <f t="shared" si="760"/>
        <v>0</v>
      </c>
      <c r="AJ1365" s="31">
        <f t="shared" si="761"/>
        <v>43.2</v>
      </c>
      <c r="AK1365" s="22">
        <f t="shared" si="762"/>
        <v>69</v>
      </c>
      <c r="AL1365" s="22">
        <f t="shared" si="763"/>
        <v>51</v>
      </c>
      <c r="AM1365" s="22">
        <f t="shared" si="764"/>
        <v>45</v>
      </c>
      <c r="AN1365" s="22">
        <f t="shared" si="765"/>
        <v>15</v>
      </c>
      <c r="AO1365" s="22">
        <f t="shared" si="766"/>
        <v>42</v>
      </c>
      <c r="AP1365" s="22">
        <f t="shared" si="767"/>
        <v>7</v>
      </c>
      <c r="AQ1365" s="2">
        <f t="shared" si="768"/>
        <v>0.32900000000000001</v>
      </c>
    </row>
    <row r="1366" spans="1:43" x14ac:dyDescent="0.25">
      <c r="A1366" s="26" t="str">
        <f t="shared" si="769"/>
        <v/>
      </c>
      <c r="B1366" t="s">
        <v>3238</v>
      </c>
      <c r="C1366" t="s">
        <v>40</v>
      </c>
      <c r="D1366" t="s">
        <v>37</v>
      </c>
      <c r="E1366" t="s">
        <v>3234</v>
      </c>
      <c r="F1366">
        <v>2026</v>
      </c>
      <c r="G1366" t="s">
        <v>5657</v>
      </c>
      <c r="H1366" s="4">
        <v>46163</v>
      </c>
      <c r="I1366" s="4" t="str">
        <f t="shared" si="735"/>
        <v>Mid-American</v>
      </c>
      <c r="J1366" s="2">
        <f t="shared" si="736"/>
        <v>0.248</v>
      </c>
      <c r="K1366" s="2">
        <f t="shared" si="737"/>
        <v>0.40699999999999997</v>
      </c>
      <c r="L1366" s="2">
        <f t="shared" si="738"/>
        <v>0.30399999999999999</v>
      </c>
      <c r="M1366" s="2">
        <f t="shared" si="739"/>
        <v>0.71099999999999997</v>
      </c>
      <c r="N1366" s="22" cm="1">
        <f t="array" ref="N1366">IFERROR(INDEX(Stats_Hit_GP,MATCH($B1366,Stats_Hit_Player,0)),"")</f>
        <v>43</v>
      </c>
      <c r="O1366" s="22">
        <f t="shared" si="740"/>
        <v>173</v>
      </c>
      <c r="P1366" s="22">
        <f t="shared" si="741"/>
        <v>125</v>
      </c>
      <c r="Q1366" s="22">
        <f t="shared" si="742"/>
        <v>29</v>
      </c>
      <c r="R1366" s="22">
        <f t="shared" si="743"/>
        <v>31</v>
      </c>
      <c r="S1366" s="22">
        <f t="shared" si="744"/>
        <v>5</v>
      </c>
      <c r="T1366" s="22">
        <f t="shared" si="745"/>
        <v>1</v>
      </c>
      <c r="U1366" s="22">
        <f t="shared" si="746"/>
        <v>0</v>
      </c>
      <c r="V1366" s="22">
        <f t="shared" si="747"/>
        <v>10</v>
      </c>
      <c r="W1366" s="22">
        <f t="shared" si="748"/>
        <v>10</v>
      </c>
      <c r="X1366" s="22">
        <f t="shared" si="749"/>
        <v>25</v>
      </c>
      <c r="Y1366" s="22">
        <f t="shared" si="750"/>
        <v>27</v>
      </c>
      <c r="Z1366" s="22">
        <f t="shared" si="751"/>
        <v>14</v>
      </c>
      <c r="AA1366" s="22">
        <f t="shared" si="752"/>
        <v>5</v>
      </c>
      <c r="AB1366" s="22" t="str">
        <f t="shared" si="753"/>
        <v/>
      </c>
      <c r="AC1366" s="22" t="str">
        <f t="shared" si="754"/>
        <v/>
      </c>
      <c r="AD1366" s="29" t="str">
        <f t="shared" si="755"/>
        <v/>
      </c>
      <c r="AE1366" s="22" t="str">
        <f t="shared" si="756"/>
        <v/>
      </c>
      <c r="AF1366" s="22" t="str">
        <f t="shared" si="757"/>
        <v/>
      </c>
      <c r="AG1366" s="22" t="str">
        <f t="shared" si="758"/>
        <v/>
      </c>
      <c r="AH1366" s="22" t="str">
        <f t="shared" si="759"/>
        <v/>
      </c>
      <c r="AI1366" s="22" t="str">
        <f t="shared" si="760"/>
        <v/>
      </c>
      <c r="AJ1366" s="31" t="str">
        <f t="shared" si="761"/>
        <v/>
      </c>
      <c r="AK1366" s="22" t="str">
        <f t="shared" si="762"/>
        <v/>
      </c>
      <c r="AL1366" s="22" t="str">
        <f t="shared" si="763"/>
        <v/>
      </c>
      <c r="AM1366" s="22" t="str">
        <f t="shared" si="764"/>
        <v/>
      </c>
      <c r="AN1366" s="22" t="str">
        <f t="shared" si="765"/>
        <v/>
      </c>
      <c r="AO1366" s="22" t="str">
        <f t="shared" si="766"/>
        <v/>
      </c>
      <c r="AP1366" s="22" t="str">
        <f t="shared" si="767"/>
        <v/>
      </c>
      <c r="AQ1366" s="2" t="str">
        <f t="shared" si="768"/>
        <v/>
      </c>
    </row>
    <row r="1367" spans="1:43" x14ac:dyDescent="0.25">
      <c r="A1367" s="26" t="str">
        <f t="shared" si="769"/>
        <v/>
      </c>
      <c r="B1367" t="s">
        <v>7080</v>
      </c>
      <c r="C1367" t="s">
        <v>64</v>
      </c>
      <c r="D1367" t="s">
        <v>37</v>
      </c>
      <c r="E1367" t="s">
        <v>5675</v>
      </c>
      <c r="F1367">
        <v>2026</v>
      </c>
      <c r="G1367" t="s">
        <v>7311</v>
      </c>
      <c r="H1367" s="4">
        <v>46162</v>
      </c>
      <c r="I1367" s="4" t="str">
        <f t="shared" si="735"/>
        <v/>
      </c>
      <c r="J1367" s="2" t="str">
        <f t="shared" si="736"/>
        <v/>
      </c>
      <c r="K1367" s="2" t="str">
        <f t="shared" si="737"/>
        <v/>
      </c>
      <c r="L1367" s="2" t="str">
        <f t="shared" si="738"/>
        <v/>
      </c>
      <c r="M1367" s="2" t="str">
        <f t="shared" si="739"/>
        <v/>
      </c>
      <c r="N1367" s="22" t="str" cm="1">
        <f t="array" ref="N1367">IFERROR(INDEX(Stats_Hit_GP,MATCH($B1367,Stats_Hit_Player,0)),"")</f>
        <v/>
      </c>
      <c r="O1367" s="22" t="str">
        <f t="shared" si="740"/>
        <v/>
      </c>
      <c r="P1367" s="22" t="str">
        <f t="shared" si="741"/>
        <v/>
      </c>
      <c r="Q1367" s="22" t="str">
        <f t="shared" si="742"/>
        <v/>
      </c>
      <c r="R1367" s="22" t="str">
        <f t="shared" si="743"/>
        <v/>
      </c>
      <c r="S1367" s="22" t="str">
        <f t="shared" si="744"/>
        <v/>
      </c>
      <c r="T1367" s="22" t="str">
        <f t="shared" si="745"/>
        <v/>
      </c>
      <c r="U1367" s="22" t="str">
        <f t="shared" si="746"/>
        <v/>
      </c>
      <c r="V1367" s="22" t="str">
        <f t="shared" si="747"/>
        <v/>
      </c>
      <c r="W1367" s="22" t="str">
        <f t="shared" si="748"/>
        <v/>
      </c>
      <c r="X1367" s="22" t="str">
        <f t="shared" si="749"/>
        <v/>
      </c>
      <c r="Y1367" s="22" t="str">
        <f t="shared" si="750"/>
        <v/>
      </c>
      <c r="Z1367" s="22" t="str">
        <f t="shared" si="751"/>
        <v/>
      </c>
      <c r="AA1367" s="22" t="str">
        <f t="shared" si="752"/>
        <v/>
      </c>
      <c r="AB1367" s="22">
        <f t="shared" si="753"/>
        <v>0</v>
      </c>
      <c r="AC1367" s="22">
        <f t="shared" si="754"/>
        <v>0</v>
      </c>
      <c r="AD1367" s="29">
        <f t="shared" si="755"/>
        <v>72</v>
      </c>
      <c r="AE1367" s="22">
        <f t="shared" si="756"/>
        <v>3</v>
      </c>
      <c r="AF1367" s="22">
        <f t="shared" si="757"/>
        <v>0</v>
      </c>
      <c r="AG1367" s="22">
        <f t="shared" si="758"/>
        <v>0</v>
      </c>
      <c r="AH1367" s="22">
        <f t="shared" si="759"/>
        <v>0</v>
      </c>
      <c r="AI1367" s="22">
        <f t="shared" si="760"/>
        <v>0</v>
      </c>
      <c r="AJ1367" s="31">
        <f t="shared" si="761"/>
        <v>1</v>
      </c>
      <c r="AK1367" s="22">
        <f t="shared" si="762"/>
        <v>3</v>
      </c>
      <c r="AL1367" s="22">
        <f t="shared" si="763"/>
        <v>9</v>
      </c>
      <c r="AM1367" s="22">
        <f t="shared" si="764"/>
        <v>8</v>
      </c>
      <c r="AN1367" s="22">
        <f t="shared" si="765"/>
        <v>4</v>
      </c>
      <c r="AO1367" s="22">
        <f t="shared" si="766"/>
        <v>0</v>
      </c>
      <c r="AP1367" s="22">
        <f t="shared" si="767"/>
        <v>1</v>
      </c>
      <c r="AQ1367" s="2">
        <f t="shared" si="768"/>
        <v>0.5</v>
      </c>
    </row>
    <row r="1368" spans="1:43" x14ac:dyDescent="0.25">
      <c r="A1368" s="26" t="str">
        <f t="shared" si="769"/>
        <v/>
      </c>
      <c r="B1368" t="s">
        <v>7074</v>
      </c>
      <c r="C1368" t="s">
        <v>64</v>
      </c>
      <c r="D1368" t="s">
        <v>37</v>
      </c>
      <c r="E1368" t="s">
        <v>5055</v>
      </c>
      <c r="F1368">
        <v>2026</v>
      </c>
      <c r="G1368" t="s">
        <v>5657</v>
      </c>
      <c r="H1368" s="4">
        <v>46162</v>
      </c>
      <c r="I1368" s="4" t="str">
        <f t="shared" si="735"/>
        <v>Sun Belt</v>
      </c>
      <c r="J1368" s="2" t="str">
        <f t="shared" si="736"/>
        <v/>
      </c>
      <c r="K1368" s="2" t="str">
        <f t="shared" si="737"/>
        <v/>
      </c>
      <c r="L1368" s="2" t="str">
        <f t="shared" si="738"/>
        <v/>
      </c>
      <c r="M1368" s="2" t="str">
        <f t="shared" si="739"/>
        <v/>
      </c>
      <c r="N1368" s="22" t="str" cm="1">
        <f t="array" ref="N1368">IFERROR(INDEX(Stats_Hit_GP,MATCH($B1368,Stats_Hit_Player,0)),"")</f>
        <v/>
      </c>
      <c r="O1368" s="22" t="str">
        <f t="shared" si="740"/>
        <v/>
      </c>
      <c r="P1368" s="22" t="str">
        <f t="shared" si="741"/>
        <v/>
      </c>
      <c r="Q1368" s="22" t="str">
        <f t="shared" si="742"/>
        <v/>
      </c>
      <c r="R1368" s="22" t="str">
        <f t="shared" si="743"/>
        <v/>
      </c>
      <c r="S1368" s="22" t="str">
        <f t="shared" si="744"/>
        <v/>
      </c>
      <c r="T1368" s="22" t="str">
        <f t="shared" si="745"/>
        <v/>
      </c>
      <c r="U1368" s="22" t="str">
        <f t="shared" si="746"/>
        <v/>
      </c>
      <c r="V1368" s="22" t="str">
        <f t="shared" si="747"/>
        <v/>
      </c>
      <c r="W1368" s="22" t="str">
        <f t="shared" si="748"/>
        <v/>
      </c>
      <c r="X1368" s="22" t="str">
        <f t="shared" si="749"/>
        <v/>
      </c>
      <c r="Y1368" s="22" t="str">
        <f t="shared" si="750"/>
        <v/>
      </c>
      <c r="Z1368" s="22" t="str">
        <f t="shared" si="751"/>
        <v/>
      </c>
      <c r="AA1368" s="22" t="str">
        <f t="shared" si="752"/>
        <v/>
      </c>
      <c r="AB1368" s="22">
        <f t="shared" si="753"/>
        <v>0</v>
      </c>
      <c r="AC1368" s="22">
        <f t="shared" si="754"/>
        <v>0</v>
      </c>
      <c r="AD1368" s="29">
        <f t="shared" si="755"/>
        <v>0</v>
      </c>
      <c r="AE1368" s="22">
        <f t="shared" si="756"/>
        <v>1</v>
      </c>
      <c r="AF1368" s="22">
        <f t="shared" si="757"/>
        <v>0</v>
      </c>
      <c r="AG1368" s="22">
        <f t="shared" si="758"/>
        <v>0</v>
      </c>
      <c r="AH1368" s="22">
        <f t="shared" si="759"/>
        <v>0</v>
      </c>
      <c r="AI1368" s="22">
        <f t="shared" si="760"/>
        <v>0</v>
      </c>
      <c r="AJ1368" s="31">
        <f t="shared" si="761"/>
        <v>0</v>
      </c>
      <c r="AK1368" s="22">
        <f t="shared" si="762"/>
        <v>0</v>
      </c>
      <c r="AL1368" s="22">
        <f t="shared" si="763"/>
        <v>0</v>
      </c>
      <c r="AM1368" s="22">
        <f t="shared" si="764"/>
        <v>0</v>
      </c>
      <c r="AN1368" s="22">
        <f t="shared" si="765"/>
        <v>1</v>
      </c>
      <c r="AO1368" s="22">
        <f t="shared" si="766"/>
        <v>0</v>
      </c>
      <c r="AP1368" s="22">
        <f t="shared" si="767"/>
        <v>0</v>
      </c>
      <c r="AQ1368" s="2">
        <f t="shared" si="768"/>
        <v>0</v>
      </c>
    </row>
    <row r="1369" spans="1:43" x14ac:dyDescent="0.25">
      <c r="A1369" s="26" t="str">
        <f t="shared" si="769"/>
        <v/>
      </c>
      <c r="B1369" t="s">
        <v>4625</v>
      </c>
      <c r="C1369" t="s">
        <v>30</v>
      </c>
      <c r="D1369" t="s">
        <v>37</v>
      </c>
      <c r="E1369" t="s">
        <v>6548</v>
      </c>
      <c r="F1369">
        <v>2026</v>
      </c>
      <c r="G1369" t="s">
        <v>5657</v>
      </c>
      <c r="H1369" s="4">
        <v>46162</v>
      </c>
      <c r="I1369" s="4" t="str">
        <f t="shared" si="735"/>
        <v/>
      </c>
      <c r="J1369" s="2">
        <f t="shared" si="736"/>
        <v>0.152</v>
      </c>
      <c r="K1369" s="2">
        <f t="shared" si="737"/>
        <v>0.3</v>
      </c>
      <c r="L1369" s="2">
        <f t="shared" si="738"/>
        <v>0.152</v>
      </c>
      <c r="M1369" s="2">
        <f t="shared" si="739"/>
        <v>0.45200000000000001</v>
      </c>
      <c r="N1369" s="22" cm="1">
        <f t="array" ref="N1369">IFERROR(INDEX(Stats_Hit_GP,MATCH($B1369,Stats_Hit_Player,0)),"")</f>
        <v>20</v>
      </c>
      <c r="O1369" s="22">
        <f t="shared" si="740"/>
        <v>41</v>
      </c>
      <c r="P1369" s="22">
        <f t="shared" si="741"/>
        <v>33</v>
      </c>
      <c r="Q1369" s="22">
        <f t="shared" si="742"/>
        <v>5</v>
      </c>
      <c r="R1369" s="22">
        <f t="shared" si="743"/>
        <v>5</v>
      </c>
      <c r="S1369" s="22">
        <f t="shared" si="744"/>
        <v>0</v>
      </c>
      <c r="T1369" s="22">
        <f t="shared" si="745"/>
        <v>0</v>
      </c>
      <c r="U1369" s="22">
        <f t="shared" si="746"/>
        <v>0</v>
      </c>
      <c r="V1369" s="22">
        <f t="shared" si="747"/>
        <v>1</v>
      </c>
      <c r="W1369" s="22">
        <f t="shared" si="748"/>
        <v>3</v>
      </c>
      <c r="X1369" s="22">
        <f t="shared" si="749"/>
        <v>4</v>
      </c>
      <c r="Y1369" s="22">
        <f t="shared" si="750"/>
        <v>20</v>
      </c>
      <c r="Z1369" s="22">
        <f t="shared" si="751"/>
        <v>2</v>
      </c>
      <c r="AA1369" s="22">
        <f t="shared" si="752"/>
        <v>3</v>
      </c>
      <c r="AB1369" s="22" t="str">
        <f t="shared" si="753"/>
        <v/>
      </c>
      <c r="AC1369" s="22" t="str">
        <f t="shared" si="754"/>
        <v/>
      </c>
      <c r="AD1369" s="29" t="str">
        <f t="shared" si="755"/>
        <v/>
      </c>
      <c r="AE1369" s="22" t="str">
        <f t="shared" si="756"/>
        <v/>
      </c>
      <c r="AF1369" s="22" t="str">
        <f t="shared" si="757"/>
        <v/>
      </c>
      <c r="AG1369" s="22" t="str">
        <f t="shared" si="758"/>
        <v/>
      </c>
      <c r="AH1369" s="22" t="str">
        <f t="shared" si="759"/>
        <v/>
      </c>
      <c r="AI1369" s="22" t="str">
        <f t="shared" si="760"/>
        <v/>
      </c>
      <c r="AJ1369" s="31" t="str">
        <f t="shared" si="761"/>
        <v/>
      </c>
      <c r="AK1369" s="22" t="str">
        <f t="shared" si="762"/>
        <v/>
      </c>
      <c r="AL1369" s="22" t="str">
        <f t="shared" si="763"/>
        <v/>
      </c>
      <c r="AM1369" s="22" t="str">
        <f t="shared" si="764"/>
        <v/>
      </c>
      <c r="AN1369" s="22" t="str">
        <f t="shared" si="765"/>
        <v/>
      </c>
      <c r="AO1369" s="22" t="str">
        <f t="shared" si="766"/>
        <v/>
      </c>
      <c r="AP1369" s="22" t="str">
        <f t="shared" si="767"/>
        <v/>
      </c>
      <c r="AQ1369" s="2" t="str">
        <f t="shared" si="768"/>
        <v/>
      </c>
    </row>
    <row r="1370" spans="1:43" x14ac:dyDescent="0.25">
      <c r="A1370" s="26" t="str">
        <f t="shared" si="769"/>
        <v/>
      </c>
      <c r="B1370" t="s">
        <v>7075</v>
      </c>
      <c r="C1370" t="s">
        <v>25</v>
      </c>
      <c r="D1370" t="s">
        <v>37</v>
      </c>
      <c r="E1370" t="s">
        <v>3978</v>
      </c>
      <c r="F1370">
        <v>2026</v>
      </c>
      <c r="G1370" t="s">
        <v>5657</v>
      </c>
      <c r="H1370" s="4">
        <v>46162</v>
      </c>
      <c r="I1370" s="4" t="str">
        <f t="shared" si="735"/>
        <v>Ohio Valley</v>
      </c>
      <c r="J1370" s="2" t="str">
        <f t="shared" si="736"/>
        <v/>
      </c>
      <c r="K1370" s="2" t="str">
        <f t="shared" si="737"/>
        <v/>
      </c>
      <c r="L1370" s="2" t="str">
        <f t="shared" si="738"/>
        <v/>
      </c>
      <c r="M1370" s="2" t="str">
        <f t="shared" si="739"/>
        <v/>
      </c>
      <c r="N1370" s="22" t="str" cm="1">
        <f t="array" ref="N1370">IFERROR(INDEX(Stats_Hit_GP,MATCH($B1370,Stats_Hit_Player,0)),"")</f>
        <v/>
      </c>
      <c r="O1370" s="22" t="str">
        <f t="shared" si="740"/>
        <v/>
      </c>
      <c r="P1370" s="22" t="str">
        <f t="shared" si="741"/>
        <v/>
      </c>
      <c r="Q1370" s="22" t="str">
        <f t="shared" si="742"/>
        <v/>
      </c>
      <c r="R1370" s="22" t="str">
        <f t="shared" si="743"/>
        <v/>
      </c>
      <c r="S1370" s="22" t="str">
        <f t="shared" si="744"/>
        <v/>
      </c>
      <c r="T1370" s="22" t="str">
        <f t="shared" si="745"/>
        <v/>
      </c>
      <c r="U1370" s="22" t="str">
        <f t="shared" si="746"/>
        <v/>
      </c>
      <c r="V1370" s="22" t="str">
        <f t="shared" si="747"/>
        <v/>
      </c>
      <c r="W1370" s="22" t="str">
        <f t="shared" si="748"/>
        <v/>
      </c>
      <c r="X1370" s="22" t="str">
        <f t="shared" si="749"/>
        <v/>
      </c>
      <c r="Y1370" s="22" t="str">
        <f t="shared" si="750"/>
        <v/>
      </c>
      <c r="Z1370" s="22" t="str">
        <f t="shared" si="751"/>
        <v/>
      </c>
      <c r="AA1370" s="22" t="str">
        <f t="shared" si="752"/>
        <v/>
      </c>
      <c r="AB1370" s="22" t="str">
        <f t="shared" si="753"/>
        <v/>
      </c>
      <c r="AC1370" s="22" t="str">
        <f t="shared" si="754"/>
        <v/>
      </c>
      <c r="AD1370" s="29" t="str">
        <f t="shared" si="755"/>
        <v/>
      </c>
      <c r="AE1370" s="22" t="str">
        <f t="shared" si="756"/>
        <v/>
      </c>
      <c r="AF1370" s="22" t="str">
        <f t="shared" si="757"/>
        <v/>
      </c>
      <c r="AG1370" s="22" t="str">
        <f t="shared" si="758"/>
        <v/>
      </c>
      <c r="AH1370" s="22" t="str">
        <f t="shared" si="759"/>
        <v/>
      </c>
      <c r="AI1370" s="22" t="str">
        <f t="shared" si="760"/>
        <v/>
      </c>
      <c r="AJ1370" s="31" t="str">
        <f t="shared" si="761"/>
        <v/>
      </c>
      <c r="AK1370" s="22" t="str">
        <f t="shared" si="762"/>
        <v/>
      </c>
      <c r="AL1370" s="22" t="str">
        <f t="shared" si="763"/>
        <v/>
      </c>
      <c r="AM1370" s="22" t="str">
        <f t="shared" si="764"/>
        <v/>
      </c>
      <c r="AN1370" s="22" t="str">
        <f t="shared" si="765"/>
        <v/>
      </c>
      <c r="AO1370" s="22" t="str">
        <f t="shared" si="766"/>
        <v/>
      </c>
      <c r="AP1370" s="22" t="str">
        <f t="shared" si="767"/>
        <v/>
      </c>
      <c r="AQ1370" s="2" t="str">
        <f t="shared" si="768"/>
        <v/>
      </c>
    </row>
    <row r="1371" spans="1:43" x14ac:dyDescent="0.25">
      <c r="A1371" s="26" t="str">
        <f t="shared" si="769"/>
        <v/>
      </c>
      <c r="B1371" t="s">
        <v>3646</v>
      </c>
      <c r="C1371" t="s">
        <v>33</v>
      </c>
      <c r="D1371" t="s">
        <v>37</v>
      </c>
      <c r="E1371" t="s">
        <v>3636</v>
      </c>
      <c r="F1371">
        <v>2026</v>
      </c>
      <c r="G1371" t="s">
        <v>5657</v>
      </c>
      <c r="H1371" s="4">
        <v>46162</v>
      </c>
      <c r="I1371" s="4" t="str">
        <f t="shared" si="735"/>
        <v>Northeast</v>
      </c>
      <c r="J1371" s="2">
        <f t="shared" si="736"/>
        <v>0.255</v>
      </c>
      <c r="K1371" s="2">
        <f t="shared" si="737"/>
        <v>0.4</v>
      </c>
      <c r="L1371" s="2">
        <f t="shared" si="738"/>
        <v>0.40400000000000003</v>
      </c>
      <c r="M1371" s="2">
        <f t="shared" si="739"/>
        <v>0.80400000000000005</v>
      </c>
      <c r="N1371" s="22" cm="1">
        <f t="array" ref="N1371">IFERROR(INDEX(Stats_Hit_GP,MATCH($B1371,Stats_Hit_Player,0)),"")</f>
        <v>26</v>
      </c>
      <c r="O1371" s="22">
        <f t="shared" si="740"/>
        <v>60</v>
      </c>
      <c r="P1371" s="22">
        <f t="shared" si="741"/>
        <v>47</v>
      </c>
      <c r="Q1371" s="22">
        <f t="shared" si="742"/>
        <v>9</v>
      </c>
      <c r="R1371" s="22">
        <f t="shared" si="743"/>
        <v>12</v>
      </c>
      <c r="S1371" s="22">
        <f t="shared" si="744"/>
        <v>4</v>
      </c>
      <c r="T1371" s="22">
        <f t="shared" si="745"/>
        <v>0</v>
      </c>
      <c r="U1371" s="22">
        <f t="shared" si="746"/>
        <v>1</v>
      </c>
      <c r="V1371" s="22">
        <f t="shared" si="747"/>
        <v>5</v>
      </c>
      <c r="W1371" s="22">
        <f t="shared" si="748"/>
        <v>3</v>
      </c>
      <c r="X1371" s="22">
        <f t="shared" si="749"/>
        <v>9</v>
      </c>
      <c r="Y1371" s="22">
        <f t="shared" si="750"/>
        <v>12</v>
      </c>
      <c r="Z1371" s="22">
        <f t="shared" si="751"/>
        <v>0</v>
      </c>
      <c r="AA1371" s="22">
        <f t="shared" si="752"/>
        <v>2</v>
      </c>
      <c r="AB1371" s="22" t="str">
        <f t="shared" si="753"/>
        <v/>
      </c>
      <c r="AC1371" s="22" t="str">
        <f t="shared" si="754"/>
        <v/>
      </c>
      <c r="AD1371" s="29" t="str">
        <f t="shared" si="755"/>
        <v/>
      </c>
      <c r="AE1371" s="22" t="str">
        <f t="shared" si="756"/>
        <v/>
      </c>
      <c r="AF1371" s="22" t="str">
        <f t="shared" si="757"/>
        <v/>
      </c>
      <c r="AG1371" s="22" t="str">
        <f t="shared" si="758"/>
        <v/>
      </c>
      <c r="AH1371" s="22" t="str">
        <f t="shared" si="759"/>
        <v/>
      </c>
      <c r="AI1371" s="22" t="str">
        <f t="shared" si="760"/>
        <v/>
      </c>
      <c r="AJ1371" s="31" t="str">
        <f t="shared" si="761"/>
        <v/>
      </c>
      <c r="AK1371" s="22" t="str">
        <f t="shared" si="762"/>
        <v/>
      </c>
      <c r="AL1371" s="22" t="str">
        <f t="shared" si="763"/>
        <v/>
      </c>
      <c r="AM1371" s="22" t="str">
        <f t="shared" si="764"/>
        <v/>
      </c>
      <c r="AN1371" s="22" t="str">
        <f t="shared" si="765"/>
        <v/>
      </c>
      <c r="AO1371" s="22" t="str">
        <f t="shared" si="766"/>
        <v/>
      </c>
      <c r="AP1371" s="22" t="str">
        <f t="shared" si="767"/>
        <v/>
      </c>
      <c r="AQ1371" s="2" t="str">
        <f t="shared" si="768"/>
        <v/>
      </c>
    </row>
    <row r="1372" spans="1:43" x14ac:dyDescent="0.25">
      <c r="A1372" s="26" t="str">
        <f t="shared" si="769"/>
        <v/>
      </c>
      <c r="B1372" t="s">
        <v>1070</v>
      </c>
      <c r="C1372" t="s">
        <v>25</v>
      </c>
      <c r="D1372" t="s">
        <v>37</v>
      </c>
      <c r="E1372" t="s">
        <v>1061</v>
      </c>
      <c r="F1372">
        <v>2026</v>
      </c>
      <c r="G1372" t="s">
        <v>5657</v>
      </c>
      <c r="H1372" s="4">
        <v>46162</v>
      </c>
      <c r="I1372" s="4" t="str">
        <f t="shared" si="735"/>
        <v>Atlantic Sun</v>
      </c>
      <c r="J1372" s="2">
        <f t="shared" si="736"/>
        <v>0.255</v>
      </c>
      <c r="K1372" s="2">
        <f t="shared" si="737"/>
        <v>0.317</v>
      </c>
      <c r="L1372" s="2">
        <f t="shared" si="738"/>
        <v>0.38200000000000001</v>
      </c>
      <c r="M1372" s="2">
        <f t="shared" si="739"/>
        <v>0.69799999999999995</v>
      </c>
      <c r="N1372" s="22" cm="1">
        <f t="array" ref="N1372">IFERROR(INDEX(Stats_Hit_GP,MATCH($B1372,Stats_Hit_Player,0)),"")</f>
        <v>23</v>
      </c>
      <c r="O1372" s="22">
        <f t="shared" si="740"/>
        <v>60</v>
      </c>
      <c r="P1372" s="22">
        <f t="shared" si="741"/>
        <v>55</v>
      </c>
      <c r="Q1372" s="22">
        <f t="shared" si="742"/>
        <v>6</v>
      </c>
      <c r="R1372" s="22">
        <f t="shared" si="743"/>
        <v>14</v>
      </c>
      <c r="S1372" s="22">
        <f t="shared" si="744"/>
        <v>4</v>
      </c>
      <c r="T1372" s="22">
        <f t="shared" si="745"/>
        <v>0</v>
      </c>
      <c r="U1372" s="22">
        <f t="shared" si="746"/>
        <v>1</v>
      </c>
      <c r="V1372" s="22">
        <f t="shared" si="747"/>
        <v>7</v>
      </c>
      <c r="W1372" s="22">
        <f t="shared" si="748"/>
        <v>2</v>
      </c>
      <c r="X1372" s="22">
        <f t="shared" si="749"/>
        <v>3</v>
      </c>
      <c r="Y1372" s="22">
        <f t="shared" si="750"/>
        <v>11</v>
      </c>
      <c r="Z1372" s="22">
        <f t="shared" si="751"/>
        <v>0</v>
      </c>
      <c r="AA1372" s="22">
        <f t="shared" si="752"/>
        <v>1</v>
      </c>
      <c r="AB1372" s="22" t="str">
        <f t="shared" si="753"/>
        <v/>
      </c>
      <c r="AC1372" s="22" t="str">
        <f t="shared" si="754"/>
        <v/>
      </c>
      <c r="AD1372" s="29" t="str">
        <f t="shared" si="755"/>
        <v/>
      </c>
      <c r="AE1372" s="22" t="str">
        <f t="shared" si="756"/>
        <v/>
      </c>
      <c r="AF1372" s="22" t="str">
        <f t="shared" si="757"/>
        <v/>
      </c>
      <c r="AG1372" s="22" t="str">
        <f t="shared" si="758"/>
        <v/>
      </c>
      <c r="AH1372" s="22" t="str">
        <f t="shared" si="759"/>
        <v/>
      </c>
      <c r="AI1372" s="22" t="str">
        <f t="shared" si="760"/>
        <v/>
      </c>
      <c r="AJ1372" s="31" t="str">
        <f t="shared" si="761"/>
        <v/>
      </c>
      <c r="AK1372" s="22" t="str">
        <f t="shared" si="762"/>
        <v/>
      </c>
      <c r="AL1372" s="22" t="str">
        <f t="shared" si="763"/>
        <v/>
      </c>
      <c r="AM1372" s="22" t="str">
        <f t="shared" si="764"/>
        <v/>
      </c>
      <c r="AN1372" s="22" t="str">
        <f t="shared" si="765"/>
        <v/>
      </c>
      <c r="AO1372" s="22" t="str">
        <f t="shared" si="766"/>
        <v/>
      </c>
      <c r="AP1372" s="22" t="str">
        <f t="shared" si="767"/>
        <v/>
      </c>
      <c r="AQ1372" s="2" t="str">
        <f t="shared" si="768"/>
        <v/>
      </c>
    </row>
    <row r="1373" spans="1:43" x14ac:dyDescent="0.25">
      <c r="A1373" s="26" t="str">
        <f t="shared" si="769"/>
        <v/>
      </c>
      <c r="B1373" t="s">
        <v>1083</v>
      </c>
      <c r="C1373" t="s">
        <v>44</v>
      </c>
      <c r="D1373" t="s">
        <v>37</v>
      </c>
      <c r="E1373" t="s">
        <v>1079</v>
      </c>
      <c r="F1373">
        <v>2026</v>
      </c>
      <c r="G1373" t="s">
        <v>5657</v>
      </c>
      <c r="H1373" s="4">
        <v>46162</v>
      </c>
      <c r="I1373" s="4" t="str">
        <f t="shared" si="735"/>
        <v>Atlantic Sun</v>
      </c>
      <c r="J1373" s="2">
        <f t="shared" si="736"/>
        <v>0.188</v>
      </c>
      <c r="K1373" s="2">
        <f t="shared" si="737"/>
        <v>0.32600000000000001</v>
      </c>
      <c r="L1373" s="2">
        <f t="shared" si="738"/>
        <v>0.36099999999999999</v>
      </c>
      <c r="M1373" s="2">
        <f t="shared" si="739"/>
        <v>0.68700000000000006</v>
      </c>
      <c r="N1373" s="22" cm="1">
        <f t="array" ref="N1373">IFERROR(INDEX(Stats_Hit_GP,MATCH($B1373,Stats_Hit_Player,0)),"")</f>
        <v>45</v>
      </c>
      <c r="O1373" s="22">
        <f t="shared" si="740"/>
        <v>176</v>
      </c>
      <c r="P1373" s="22">
        <f t="shared" si="741"/>
        <v>144</v>
      </c>
      <c r="Q1373" s="22">
        <f t="shared" si="742"/>
        <v>21</v>
      </c>
      <c r="R1373" s="22">
        <f t="shared" si="743"/>
        <v>27</v>
      </c>
      <c r="S1373" s="22">
        <f t="shared" si="744"/>
        <v>7</v>
      </c>
      <c r="T1373" s="22">
        <f t="shared" si="745"/>
        <v>0</v>
      </c>
      <c r="U1373" s="22">
        <f t="shared" si="746"/>
        <v>6</v>
      </c>
      <c r="V1373" s="22">
        <f t="shared" si="747"/>
        <v>24</v>
      </c>
      <c r="W1373" s="22">
        <f t="shared" si="748"/>
        <v>6</v>
      </c>
      <c r="X1373" s="22">
        <f t="shared" si="749"/>
        <v>24</v>
      </c>
      <c r="Y1373" s="22">
        <f t="shared" si="750"/>
        <v>44</v>
      </c>
      <c r="Z1373" s="22">
        <f t="shared" si="751"/>
        <v>5</v>
      </c>
      <c r="AA1373" s="22">
        <f t="shared" si="752"/>
        <v>0</v>
      </c>
      <c r="AB1373" s="22" t="str">
        <f t="shared" si="753"/>
        <v/>
      </c>
      <c r="AC1373" s="22" t="str">
        <f t="shared" si="754"/>
        <v/>
      </c>
      <c r="AD1373" s="29" t="str">
        <f t="shared" si="755"/>
        <v/>
      </c>
      <c r="AE1373" s="22" t="str">
        <f t="shared" si="756"/>
        <v/>
      </c>
      <c r="AF1373" s="22" t="str">
        <f t="shared" si="757"/>
        <v/>
      </c>
      <c r="AG1373" s="22" t="str">
        <f t="shared" si="758"/>
        <v/>
      </c>
      <c r="AH1373" s="22" t="str">
        <f t="shared" si="759"/>
        <v/>
      </c>
      <c r="AI1373" s="22" t="str">
        <f t="shared" si="760"/>
        <v/>
      </c>
      <c r="AJ1373" s="31" t="str">
        <f t="shared" si="761"/>
        <v/>
      </c>
      <c r="AK1373" s="22" t="str">
        <f t="shared" si="762"/>
        <v/>
      </c>
      <c r="AL1373" s="22" t="str">
        <f t="shared" si="763"/>
        <v/>
      </c>
      <c r="AM1373" s="22" t="str">
        <f t="shared" si="764"/>
        <v/>
      </c>
      <c r="AN1373" s="22" t="str">
        <f t="shared" si="765"/>
        <v/>
      </c>
      <c r="AO1373" s="22" t="str">
        <f t="shared" si="766"/>
        <v/>
      </c>
      <c r="AP1373" s="22" t="str">
        <f t="shared" si="767"/>
        <v/>
      </c>
      <c r="AQ1373" s="2" t="str">
        <f t="shared" si="768"/>
        <v/>
      </c>
    </row>
    <row r="1374" spans="1:43" x14ac:dyDescent="0.25">
      <c r="A1374" s="26" t="str">
        <f t="shared" si="769"/>
        <v/>
      </c>
      <c r="B1374" t="s">
        <v>7076</v>
      </c>
      <c r="C1374" t="s">
        <v>64</v>
      </c>
      <c r="D1374" t="s">
        <v>37</v>
      </c>
      <c r="E1374" t="s">
        <v>1002</v>
      </c>
      <c r="F1374">
        <v>2026</v>
      </c>
      <c r="G1374" t="s">
        <v>5657</v>
      </c>
      <c r="H1374" s="4">
        <v>46162</v>
      </c>
      <c r="I1374" s="4" t="str">
        <f t="shared" si="735"/>
        <v>Atlantic Sun</v>
      </c>
      <c r="J1374" s="2" t="str">
        <f t="shared" si="736"/>
        <v/>
      </c>
      <c r="K1374" s="2" t="str">
        <f t="shared" si="737"/>
        <v/>
      </c>
      <c r="L1374" s="2" t="str">
        <f t="shared" si="738"/>
        <v/>
      </c>
      <c r="M1374" s="2" t="str">
        <f t="shared" si="739"/>
        <v/>
      </c>
      <c r="N1374" s="22" t="str" cm="1">
        <f t="array" ref="N1374">IFERROR(INDEX(Stats_Hit_GP,MATCH($B1374,Stats_Hit_Player,0)),"")</f>
        <v/>
      </c>
      <c r="O1374" s="22" t="str">
        <f t="shared" si="740"/>
        <v/>
      </c>
      <c r="P1374" s="22" t="str">
        <f t="shared" si="741"/>
        <v/>
      </c>
      <c r="Q1374" s="22" t="str">
        <f t="shared" si="742"/>
        <v/>
      </c>
      <c r="R1374" s="22" t="str">
        <f t="shared" si="743"/>
        <v/>
      </c>
      <c r="S1374" s="22" t="str">
        <f t="shared" si="744"/>
        <v/>
      </c>
      <c r="T1374" s="22" t="str">
        <f t="shared" si="745"/>
        <v/>
      </c>
      <c r="U1374" s="22" t="str">
        <f t="shared" si="746"/>
        <v/>
      </c>
      <c r="V1374" s="22" t="str">
        <f t="shared" si="747"/>
        <v/>
      </c>
      <c r="W1374" s="22" t="str">
        <f t="shared" si="748"/>
        <v/>
      </c>
      <c r="X1374" s="22" t="str">
        <f t="shared" si="749"/>
        <v/>
      </c>
      <c r="Y1374" s="22" t="str">
        <f t="shared" si="750"/>
        <v/>
      </c>
      <c r="Z1374" s="22" t="str">
        <f t="shared" si="751"/>
        <v/>
      </c>
      <c r="AA1374" s="22" t="str">
        <f t="shared" si="752"/>
        <v/>
      </c>
      <c r="AB1374" s="22">
        <f t="shared" si="753"/>
        <v>1</v>
      </c>
      <c r="AC1374" s="22">
        <f t="shared" si="754"/>
        <v>0</v>
      </c>
      <c r="AD1374" s="29">
        <f t="shared" si="755"/>
        <v>9.82</v>
      </c>
      <c r="AE1374" s="22">
        <f t="shared" si="756"/>
        <v>7</v>
      </c>
      <c r="AF1374" s="22">
        <f t="shared" si="757"/>
        <v>0</v>
      </c>
      <c r="AG1374" s="22">
        <f t="shared" si="758"/>
        <v>0</v>
      </c>
      <c r="AH1374" s="22">
        <f t="shared" si="759"/>
        <v>0</v>
      </c>
      <c r="AI1374" s="22">
        <f t="shared" si="760"/>
        <v>0</v>
      </c>
      <c r="AJ1374" s="31">
        <f t="shared" si="761"/>
        <v>7.1</v>
      </c>
      <c r="AK1374" s="22">
        <f t="shared" si="762"/>
        <v>8</v>
      </c>
      <c r="AL1374" s="22">
        <f t="shared" si="763"/>
        <v>8</v>
      </c>
      <c r="AM1374" s="22">
        <f t="shared" si="764"/>
        <v>8</v>
      </c>
      <c r="AN1374" s="22">
        <f t="shared" si="765"/>
        <v>3</v>
      </c>
      <c r="AO1374" s="22">
        <f t="shared" si="766"/>
        <v>7</v>
      </c>
      <c r="AP1374" s="22">
        <f t="shared" si="767"/>
        <v>2</v>
      </c>
      <c r="AQ1374" s="2">
        <f t="shared" si="768"/>
        <v>0.27600000000000002</v>
      </c>
    </row>
    <row r="1375" spans="1:43" x14ac:dyDescent="0.25">
      <c r="A1375" s="26" t="str">
        <f t="shared" si="769"/>
        <v/>
      </c>
      <c r="B1375" t="s">
        <v>7077</v>
      </c>
      <c r="C1375" t="s">
        <v>64</v>
      </c>
      <c r="D1375" t="s">
        <v>24</v>
      </c>
      <c r="E1375" t="s">
        <v>2486</v>
      </c>
      <c r="F1375">
        <v>2026</v>
      </c>
      <c r="G1375" t="s">
        <v>5657</v>
      </c>
      <c r="H1375" s="4">
        <v>46162</v>
      </c>
      <c r="I1375" s="4" t="str">
        <f t="shared" si="735"/>
        <v>Coastal</v>
      </c>
      <c r="J1375" s="2" t="str">
        <f t="shared" si="736"/>
        <v/>
      </c>
      <c r="K1375" s="2" t="str">
        <f t="shared" si="737"/>
        <v/>
      </c>
      <c r="L1375" s="2" t="str">
        <f t="shared" si="738"/>
        <v/>
      </c>
      <c r="M1375" s="2" t="str">
        <f t="shared" si="739"/>
        <v/>
      </c>
      <c r="N1375" s="22" t="str" cm="1">
        <f t="array" ref="N1375">IFERROR(INDEX(Stats_Hit_GP,MATCH($B1375,Stats_Hit_Player,0)),"")</f>
        <v/>
      </c>
      <c r="O1375" s="22" t="str">
        <f t="shared" si="740"/>
        <v/>
      </c>
      <c r="P1375" s="22" t="str">
        <f t="shared" si="741"/>
        <v/>
      </c>
      <c r="Q1375" s="22" t="str">
        <f t="shared" si="742"/>
        <v/>
      </c>
      <c r="R1375" s="22" t="str">
        <f t="shared" si="743"/>
        <v/>
      </c>
      <c r="S1375" s="22" t="str">
        <f t="shared" si="744"/>
        <v/>
      </c>
      <c r="T1375" s="22" t="str">
        <f t="shared" si="745"/>
        <v/>
      </c>
      <c r="U1375" s="22" t="str">
        <f t="shared" si="746"/>
        <v/>
      </c>
      <c r="V1375" s="22" t="str">
        <f t="shared" si="747"/>
        <v/>
      </c>
      <c r="W1375" s="22" t="str">
        <f t="shared" si="748"/>
        <v/>
      </c>
      <c r="X1375" s="22" t="str">
        <f t="shared" si="749"/>
        <v/>
      </c>
      <c r="Y1375" s="22" t="str">
        <f t="shared" si="750"/>
        <v/>
      </c>
      <c r="Z1375" s="22" t="str">
        <f t="shared" si="751"/>
        <v/>
      </c>
      <c r="AA1375" s="22" t="str">
        <f t="shared" si="752"/>
        <v/>
      </c>
      <c r="AB1375" s="22">
        <f t="shared" si="753"/>
        <v>0</v>
      </c>
      <c r="AC1375" s="22">
        <f t="shared" si="754"/>
        <v>0</v>
      </c>
      <c r="AD1375" s="29">
        <f t="shared" si="755"/>
        <v>16.2</v>
      </c>
      <c r="AE1375" s="22">
        <f t="shared" si="756"/>
        <v>1</v>
      </c>
      <c r="AF1375" s="22">
        <f t="shared" si="757"/>
        <v>0</v>
      </c>
      <c r="AG1375" s="22">
        <f t="shared" si="758"/>
        <v>0</v>
      </c>
      <c r="AH1375" s="22">
        <f t="shared" si="759"/>
        <v>0</v>
      </c>
      <c r="AI1375" s="22">
        <f t="shared" si="760"/>
        <v>0</v>
      </c>
      <c r="AJ1375" s="31">
        <f t="shared" si="761"/>
        <v>1.2</v>
      </c>
      <c r="AK1375" s="22">
        <f t="shared" si="762"/>
        <v>2</v>
      </c>
      <c r="AL1375" s="22">
        <f t="shared" si="763"/>
        <v>3</v>
      </c>
      <c r="AM1375" s="22">
        <f t="shared" si="764"/>
        <v>3</v>
      </c>
      <c r="AN1375" s="22">
        <f t="shared" si="765"/>
        <v>4</v>
      </c>
      <c r="AO1375" s="22">
        <f t="shared" si="766"/>
        <v>2</v>
      </c>
      <c r="AP1375" s="22">
        <f t="shared" si="767"/>
        <v>0</v>
      </c>
      <c r="AQ1375" s="2">
        <f t="shared" si="768"/>
        <v>0.28599999999999998</v>
      </c>
    </row>
    <row r="1376" spans="1:43" x14ac:dyDescent="0.25">
      <c r="A1376" s="26" t="str">
        <f t="shared" si="769"/>
        <v/>
      </c>
      <c r="B1376" t="s">
        <v>2502</v>
      </c>
      <c r="C1376" t="s">
        <v>25</v>
      </c>
      <c r="D1376" t="s">
        <v>24</v>
      </c>
      <c r="E1376" t="s">
        <v>2486</v>
      </c>
      <c r="F1376">
        <v>2026</v>
      </c>
      <c r="G1376" t="s">
        <v>5657</v>
      </c>
      <c r="H1376" s="4">
        <v>46162</v>
      </c>
      <c r="I1376" s="4" t="str">
        <f t="shared" si="735"/>
        <v>Coastal</v>
      </c>
      <c r="J1376" s="2">
        <f t="shared" si="736"/>
        <v>0.154</v>
      </c>
      <c r="K1376" s="2">
        <f t="shared" si="737"/>
        <v>0.154</v>
      </c>
      <c r="L1376" s="2">
        <f t="shared" si="738"/>
        <v>0.308</v>
      </c>
      <c r="M1376" s="2">
        <f t="shared" si="739"/>
        <v>0.46200000000000002</v>
      </c>
      <c r="N1376" s="22" cm="1">
        <f t="array" ref="N1376">IFERROR(INDEX(Stats_Hit_GP,MATCH($B1376,Stats_Hit_Player,0)),"")</f>
        <v>10</v>
      </c>
      <c r="O1376" s="22">
        <f t="shared" si="740"/>
        <v>13</v>
      </c>
      <c r="P1376" s="22">
        <f t="shared" si="741"/>
        <v>13</v>
      </c>
      <c r="Q1376" s="22">
        <f t="shared" si="742"/>
        <v>2</v>
      </c>
      <c r="R1376" s="22">
        <f t="shared" si="743"/>
        <v>2</v>
      </c>
      <c r="S1376" s="22">
        <f t="shared" si="744"/>
        <v>0</v>
      </c>
      <c r="T1376" s="22">
        <f t="shared" si="745"/>
        <v>1</v>
      </c>
      <c r="U1376" s="22">
        <f t="shared" si="746"/>
        <v>0</v>
      </c>
      <c r="V1376" s="22">
        <f t="shared" si="747"/>
        <v>2</v>
      </c>
      <c r="W1376" s="22">
        <f t="shared" si="748"/>
        <v>0</v>
      </c>
      <c r="X1376" s="22">
        <f t="shared" si="749"/>
        <v>0</v>
      </c>
      <c r="Y1376" s="22">
        <f t="shared" si="750"/>
        <v>7</v>
      </c>
      <c r="Z1376" s="22">
        <f t="shared" si="751"/>
        <v>0</v>
      </c>
      <c r="AA1376" s="22">
        <f t="shared" si="752"/>
        <v>0</v>
      </c>
      <c r="AB1376" s="22" t="str">
        <f t="shared" si="753"/>
        <v/>
      </c>
      <c r="AC1376" s="22" t="str">
        <f t="shared" si="754"/>
        <v/>
      </c>
      <c r="AD1376" s="29" t="str">
        <f t="shared" si="755"/>
        <v/>
      </c>
      <c r="AE1376" s="22" t="str">
        <f t="shared" si="756"/>
        <v/>
      </c>
      <c r="AF1376" s="22" t="str">
        <f t="shared" si="757"/>
        <v/>
      </c>
      <c r="AG1376" s="22" t="str">
        <f t="shared" si="758"/>
        <v/>
      </c>
      <c r="AH1376" s="22" t="str">
        <f t="shared" si="759"/>
        <v/>
      </c>
      <c r="AI1376" s="22" t="str">
        <f t="shared" si="760"/>
        <v/>
      </c>
      <c r="AJ1376" s="31" t="str">
        <f t="shared" si="761"/>
        <v/>
      </c>
      <c r="AK1376" s="22" t="str">
        <f t="shared" si="762"/>
        <v/>
      </c>
      <c r="AL1376" s="22" t="str">
        <f t="shared" si="763"/>
        <v/>
      </c>
      <c r="AM1376" s="22" t="str">
        <f t="shared" si="764"/>
        <v/>
      </c>
      <c r="AN1376" s="22" t="str">
        <f t="shared" si="765"/>
        <v/>
      </c>
      <c r="AO1376" s="22" t="str">
        <f t="shared" si="766"/>
        <v/>
      </c>
      <c r="AP1376" s="22" t="str">
        <f t="shared" si="767"/>
        <v/>
      </c>
      <c r="AQ1376" s="2" t="str">
        <f t="shared" si="768"/>
        <v/>
      </c>
    </row>
    <row r="1377" spans="1:43" x14ac:dyDescent="0.25">
      <c r="A1377" s="26" t="str">
        <f t="shared" si="769"/>
        <v/>
      </c>
      <c r="B1377" t="s">
        <v>1864</v>
      </c>
      <c r="C1377" t="s">
        <v>35</v>
      </c>
      <c r="D1377" t="s">
        <v>47</v>
      </c>
      <c r="E1377" t="s">
        <v>1856</v>
      </c>
      <c r="F1377">
        <v>2026</v>
      </c>
      <c r="G1377" t="s">
        <v>5657</v>
      </c>
      <c r="H1377" s="4">
        <v>46162</v>
      </c>
      <c r="I1377" s="4" t="str">
        <f t="shared" si="735"/>
        <v>Big Ten</v>
      </c>
      <c r="J1377" s="2">
        <f t="shared" si="736"/>
        <v>0.33300000000000002</v>
      </c>
      <c r="K1377" s="2">
        <f t="shared" si="737"/>
        <v>0.33300000000000002</v>
      </c>
      <c r="L1377" s="2">
        <f t="shared" si="738"/>
        <v>0.66700000000000004</v>
      </c>
      <c r="M1377" s="2">
        <f t="shared" si="739"/>
        <v>1</v>
      </c>
      <c r="N1377" s="22" cm="1">
        <f t="array" ref="N1377">IFERROR(INDEX(Stats_Hit_GP,MATCH($B1377,Stats_Hit_Player,0)),"")</f>
        <v>2</v>
      </c>
      <c r="O1377" s="22">
        <f t="shared" si="740"/>
        <v>3</v>
      </c>
      <c r="P1377" s="22">
        <f t="shared" si="741"/>
        <v>3</v>
      </c>
      <c r="Q1377" s="22">
        <f t="shared" si="742"/>
        <v>1</v>
      </c>
      <c r="R1377" s="22">
        <f t="shared" si="743"/>
        <v>1</v>
      </c>
      <c r="S1377" s="22">
        <f t="shared" si="744"/>
        <v>1</v>
      </c>
      <c r="T1377" s="22">
        <f t="shared" si="745"/>
        <v>0</v>
      </c>
      <c r="U1377" s="22">
        <f t="shared" si="746"/>
        <v>0</v>
      </c>
      <c r="V1377" s="22">
        <f t="shared" si="747"/>
        <v>2</v>
      </c>
      <c r="W1377" s="22">
        <f t="shared" si="748"/>
        <v>0</v>
      </c>
      <c r="X1377" s="22">
        <f t="shared" si="749"/>
        <v>0</v>
      </c>
      <c r="Y1377" s="22">
        <f t="shared" si="750"/>
        <v>1</v>
      </c>
      <c r="Z1377" s="22">
        <f t="shared" si="751"/>
        <v>0</v>
      </c>
      <c r="AA1377" s="22">
        <f t="shared" si="752"/>
        <v>0</v>
      </c>
      <c r="AB1377" s="22" t="str">
        <f t="shared" si="753"/>
        <v/>
      </c>
      <c r="AC1377" s="22" t="str">
        <f t="shared" si="754"/>
        <v/>
      </c>
      <c r="AD1377" s="29" t="str">
        <f t="shared" si="755"/>
        <v/>
      </c>
      <c r="AE1377" s="22" t="str">
        <f t="shared" si="756"/>
        <v/>
      </c>
      <c r="AF1377" s="22" t="str">
        <f t="shared" si="757"/>
        <v/>
      </c>
      <c r="AG1377" s="22" t="str">
        <f t="shared" si="758"/>
        <v/>
      </c>
      <c r="AH1377" s="22" t="str">
        <f t="shared" si="759"/>
        <v/>
      </c>
      <c r="AI1377" s="22" t="str">
        <f t="shared" si="760"/>
        <v/>
      </c>
      <c r="AJ1377" s="31" t="str">
        <f t="shared" si="761"/>
        <v/>
      </c>
      <c r="AK1377" s="22" t="str">
        <f t="shared" si="762"/>
        <v/>
      </c>
      <c r="AL1377" s="22" t="str">
        <f t="shared" si="763"/>
        <v/>
      </c>
      <c r="AM1377" s="22" t="str">
        <f t="shared" si="764"/>
        <v/>
      </c>
      <c r="AN1377" s="22" t="str">
        <f t="shared" si="765"/>
        <v/>
      </c>
      <c r="AO1377" s="22" t="str">
        <f t="shared" si="766"/>
        <v/>
      </c>
      <c r="AP1377" s="22" t="str">
        <f t="shared" si="767"/>
        <v/>
      </c>
      <c r="AQ1377" s="2" t="str">
        <f t="shared" si="768"/>
        <v/>
      </c>
    </row>
    <row r="1378" spans="1:43" x14ac:dyDescent="0.25">
      <c r="A1378" s="26" t="str">
        <f t="shared" si="769"/>
        <v/>
      </c>
      <c r="B1378" t="s">
        <v>1090</v>
      </c>
      <c r="C1378" t="s">
        <v>30</v>
      </c>
      <c r="D1378" t="s">
        <v>37</v>
      </c>
      <c r="E1378" t="s">
        <v>1079</v>
      </c>
      <c r="F1378">
        <v>2026</v>
      </c>
      <c r="G1378" t="s">
        <v>5657</v>
      </c>
      <c r="H1378" s="4">
        <v>46162</v>
      </c>
      <c r="I1378" s="4" t="str">
        <f t="shared" si="735"/>
        <v>Atlantic Sun</v>
      </c>
      <c r="J1378" s="2">
        <f t="shared" si="736"/>
        <v>0.22700000000000001</v>
      </c>
      <c r="K1378" s="2">
        <f t="shared" si="737"/>
        <v>0.34599999999999997</v>
      </c>
      <c r="L1378" s="2">
        <f t="shared" si="738"/>
        <v>0.318</v>
      </c>
      <c r="M1378" s="2">
        <f t="shared" si="739"/>
        <v>0.66400000000000003</v>
      </c>
      <c r="N1378" s="22" cm="1">
        <f t="array" ref="N1378">IFERROR(INDEX(Stats_Hit_GP,MATCH($B1378,Stats_Hit_Player,0)),"")</f>
        <v>15</v>
      </c>
      <c r="O1378" s="22">
        <f t="shared" si="740"/>
        <v>26</v>
      </c>
      <c r="P1378" s="22">
        <f t="shared" si="741"/>
        <v>22</v>
      </c>
      <c r="Q1378" s="22">
        <f t="shared" si="742"/>
        <v>3</v>
      </c>
      <c r="R1378" s="22">
        <f t="shared" si="743"/>
        <v>5</v>
      </c>
      <c r="S1378" s="22">
        <f t="shared" si="744"/>
        <v>2</v>
      </c>
      <c r="T1378" s="22">
        <f t="shared" si="745"/>
        <v>0</v>
      </c>
      <c r="U1378" s="22">
        <f t="shared" si="746"/>
        <v>0</v>
      </c>
      <c r="V1378" s="22">
        <f t="shared" si="747"/>
        <v>0</v>
      </c>
      <c r="W1378" s="22">
        <f t="shared" si="748"/>
        <v>1</v>
      </c>
      <c r="X1378" s="22">
        <f t="shared" si="749"/>
        <v>3</v>
      </c>
      <c r="Y1378" s="22">
        <f t="shared" si="750"/>
        <v>7</v>
      </c>
      <c r="Z1378" s="22">
        <f t="shared" si="751"/>
        <v>2</v>
      </c>
      <c r="AA1378" s="22">
        <f t="shared" si="752"/>
        <v>0</v>
      </c>
      <c r="AB1378" s="22" t="str">
        <f t="shared" si="753"/>
        <v/>
      </c>
      <c r="AC1378" s="22" t="str">
        <f t="shared" si="754"/>
        <v/>
      </c>
      <c r="AD1378" s="29" t="str">
        <f t="shared" si="755"/>
        <v/>
      </c>
      <c r="AE1378" s="22" t="str">
        <f t="shared" si="756"/>
        <v/>
      </c>
      <c r="AF1378" s="22" t="str">
        <f t="shared" si="757"/>
        <v/>
      </c>
      <c r="AG1378" s="22" t="str">
        <f t="shared" si="758"/>
        <v/>
      </c>
      <c r="AH1378" s="22" t="str">
        <f t="shared" si="759"/>
        <v/>
      </c>
      <c r="AI1378" s="22" t="str">
        <f t="shared" si="760"/>
        <v/>
      </c>
      <c r="AJ1378" s="31" t="str">
        <f t="shared" si="761"/>
        <v/>
      </c>
      <c r="AK1378" s="22" t="str">
        <f t="shared" si="762"/>
        <v/>
      </c>
      <c r="AL1378" s="22" t="str">
        <f t="shared" si="763"/>
        <v/>
      </c>
      <c r="AM1378" s="22" t="str">
        <f t="shared" si="764"/>
        <v/>
      </c>
      <c r="AN1378" s="22" t="str">
        <f t="shared" si="765"/>
        <v/>
      </c>
      <c r="AO1378" s="22" t="str">
        <f t="shared" si="766"/>
        <v/>
      </c>
      <c r="AP1378" s="22" t="str">
        <f t="shared" si="767"/>
        <v/>
      </c>
      <c r="AQ1378" s="2" t="str">
        <f t="shared" si="768"/>
        <v/>
      </c>
    </row>
    <row r="1379" spans="1:43" x14ac:dyDescent="0.25">
      <c r="A1379" s="26" t="str">
        <f t="shared" si="769"/>
        <v/>
      </c>
      <c r="B1379" t="s">
        <v>7078</v>
      </c>
      <c r="C1379" t="s">
        <v>5688</v>
      </c>
      <c r="D1379" t="s">
        <v>47</v>
      </c>
      <c r="E1379" t="s">
        <v>1061</v>
      </c>
      <c r="F1379">
        <v>2026</v>
      </c>
      <c r="G1379" t="s">
        <v>5657</v>
      </c>
      <c r="H1379" s="4">
        <v>46162</v>
      </c>
      <c r="I1379" s="4" t="str">
        <f t="shared" si="735"/>
        <v>Atlantic Sun</v>
      </c>
      <c r="J1379" s="2" t="str">
        <f t="shared" si="736"/>
        <v/>
      </c>
      <c r="K1379" s="2" t="str">
        <f t="shared" si="737"/>
        <v/>
      </c>
      <c r="L1379" s="2" t="str">
        <f t="shared" si="738"/>
        <v/>
      </c>
      <c r="M1379" s="2" t="str">
        <f t="shared" si="739"/>
        <v/>
      </c>
      <c r="N1379" s="22" t="str" cm="1">
        <f t="array" ref="N1379">IFERROR(INDEX(Stats_Hit_GP,MATCH($B1379,Stats_Hit_Player,0)),"")</f>
        <v/>
      </c>
      <c r="O1379" s="22" t="str">
        <f t="shared" si="740"/>
        <v/>
      </c>
      <c r="P1379" s="22" t="str">
        <f t="shared" si="741"/>
        <v/>
      </c>
      <c r="Q1379" s="22" t="str">
        <f t="shared" si="742"/>
        <v/>
      </c>
      <c r="R1379" s="22" t="str">
        <f t="shared" si="743"/>
        <v/>
      </c>
      <c r="S1379" s="22" t="str">
        <f t="shared" si="744"/>
        <v/>
      </c>
      <c r="T1379" s="22" t="str">
        <f t="shared" si="745"/>
        <v/>
      </c>
      <c r="U1379" s="22" t="str">
        <f t="shared" si="746"/>
        <v/>
      </c>
      <c r="V1379" s="22" t="str">
        <f t="shared" si="747"/>
        <v/>
      </c>
      <c r="W1379" s="22" t="str">
        <f t="shared" si="748"/>
        <v/>
      </c>
      <c r="X1379" s="22" t="str">
        <f t="shared" si="749"/>
        <v/>
      </c>
      <c r="Y1379" s="22" t="str">
        <f t="shared" si="750"/>
        <v/>
      </c>
      <c r="Z1379" s="22" t="str">
        <f t="shared" si="751"/>
        <v/>
      </c>
      <c r="AA1379" s="22" t="str">
        <f t="shared" si="752"/>
        <v/>
      </c>
      <c r="AB1379" s="22" t="str">
        <f t="shared" si="753"/>
        <v/>
      </c>
      <c r="AC1379" s="22" t="str">
        <f t="shared" si="754"/>
        <v/>
      </c>
      <c r="AD1379" s="29" t="str">
        <f t="shared" si="755"/>
        <v/>
      </c>
      <c r="AE1379" s="22" t="str">
        <f t="shared" si="756"/>
        <v/>
      </c>
      <c r="AF1379" s="22" t="str">
        <f t="shared" si="757"/>
        <v/>
      </c>
      <c r="AG1379" s="22" t="str">
        <f t="shared" si="758"/>
        <v/>
      </c>
      <c r="AH1379" s="22" t="str">
        <f t="shared" si="759"/>
        <v/>
      </c>
      <c r="AI1379" s="22" t="str">
        <f t="shared" si="760"/>
        <v/>
      </c>
      <c r="AJ1379" s="31" t="str">
        <f t="shared" si="761"/>
        <v/>
      </c>
      <c r="AK1379" s="22" t="str">
        <f t="shared" si="762"/>
        <v/>
      </c>
      <c r="AL1379" s="22" t="str">
        <f t="shared" si="763"/>
        <v/>
      </c>
      <c r="AM1379" s="22" t="str">
        <f t="shared" si="764"/>
        <v/>
      </c>
      <c r="AN1379" s="22" t="str">
        <f t="shared" si="765"/>
        <v/>
      </c>
      <c r="AO1379" s="22" t="str">
        <f t="shared" si="766"/>
        <v/>
      </c>
      <c r="AP1379" s="22" t="str">
        <f t="shared" si="767"/>
        <v/>
      </c>
      <c r="AQ1379" s="2" t="str">
        <f t="shared" si="768"/>
        <v/>
      </c>
    </row>
    <row r="1380" spans="1:43" x14ac:dyDescent="0.25">
      <c r="A1380" s="26" t="str">
        <f t="shared" si="769"/>
        <v/>
      </c>
      <c r="B1380" t="s">
        <v>5091</v>
      </c>
      <c r="C1380" t="s">
        <v>27</v>
      </c>
      <c r="D1380" t="s">
        <v>47</v>
      </c>
      <c r="E1380" t="s">
        <v>5078</v>
      </c>
      <c r="F1380">
        <v>2026</v>
      </c>
      <c r="G1380" t="s">
        <v>5657</v>
      </c>
      <c r="H1380" s="4">
        <v>46162</v>
      </c>
      <c r="I1380" s="4" t="str">
        <f t="shared" si="735"/>
        <v>Sun Belt</v>
      </c>
      <c r="J1380" s="2">
        <f t="shared" si="736"/>
        <v>0.2</v>
      </c>
      <c r="K1380" s="2">
        <f t="shared" si="737"/>
        <v>0.2</v>
      </c>
      <c r="L1380" s="2">
        <f t="shared" si="738"/>
        <v>0.2</v>
      </c>
      <c r="M1380" s="2">
        <f t="shared" si="739"/>
        <v>0.4</v>
      </c>
      <c r="N1380" s="22" cm="1">
        <f t="array" ref="N1380">IFERROR(INDEX(Stats_Hit_GP,MATCH($B1380,Stats_Hit_Player,0)),"")</f>
        <v>4</v>
      </c>
      <c r="O1380" s="22">
        <f t="shared" si="740"/>
        <v>5</v>
      </c>
      <c r="P1380" s="22">
        <f t="shared" si="741"/>
        <v>5</v>
      </c>
      <c r="Q1380" s="22">
        <f t="shared" si="742"/>
        <v>0</v>
      </c>
      <c r="R1380" s="22">
        <f t="shared" si="743"/>
        <v>1</v>
      </c>
      <c r="S1380" s="22">
        <f t="shared" si="744"/>
        <v>0</v>
      </c>
      <c r="T1380" s="22">
        <f t="shared" si="745"/>
        <v>0</v>
      </c>
      <c r="U1380" s="22">
        <f t="shared" si="746"/>
        <v>0</v>
      </c>
      <c r="V1380" s="22">
        <f t="shared" si="747"/>
        <v>1</v>
      </c>
      <c r="W1380" s="22">
        <f t="shared" si="748"/>
        <v>0</v>
      </c>
      <c r="X1380" s="22">
        <f t="shared" si="749"/>
        <v>0</v>
      </c>
      <c r="Y1380" s="22">
        <f t="shared" si="750"/>
        <v>3</v>
      </c>
      <c r="Z1380" s="22">
        <f t="shared" si="751"/>
        <v>0</v>
      </c>
      <c r="AA1380" s="22">
        <f t="shared" si="752"/>
        <v>0</v>
      </c>
      <c r="AB1380" s="22" t="str">
        <f t="shared" si="753"/>
        <v/>
      </c>
      <c r="AC1380" s="22" t="str">
        <f t="shared" si="754"/>
        <v/>
      </c>
      <c r="AD1380" s="29" t="str">
        <f t="shared" si="755"/>
        <v/>
      </c>
      <c r="AE1380" s="22" t="str">
        <f t="shared" si="756"/>
        <v/>
      </c>
      <c r="AF1380" s="22" t="str">
        <f t="shared" si="757"/>
        <v/>
      </c>
      <c r="AG1380" s="22" t="str">
        <f t="shared" si="758"/>
        <v/>
      </c>
      <c r="AH1380" s="22" t="str">
        <f t="shared" si="759"/>
        <v/>
      </c>
      <c r="AI1380" s="22" t="str">
        <f t="shared" si="760"/>
        <v/>
      </c>
      <c r="AJ1380" s="31" t="str">
        <f t="shared" si="761"/>
        <v/>
      </c>
      <c r="AK1380" s="22" t="str">
        <f t="shared" si="762"/>
        <v/>
      </c>
      <c r="AL1380" s="22" t="str">
        <f t="shared" si="763"/>
        <v/>
      </c>
      <c r="AM1380" s="22" t="str">
        <f t="shared" si="764"/>
        <v/>
      </c>
      <c r="AN1380" s="22" t="str">
        <f t="shared" si="765"/>
        <v/>
      </c>
      <c r="AO1380" s="22" t="str">
        <f t="shared" si="766"/>
        <v/>
      </c>
      <c r="AP1380" s="22" t="str">
        <f t="shared" si="767"/>
        <v/>
      </c>
      <c r="AQ1380" s="2" t="str">
        <f t="shared" si="768"/>
        <v/>
      </c>
    </row>
    <row r="1381" spans="1:43" x14ac:dyDescent="0.25">
      <c r="A1381" s="26" t="str">
        <f t="shared" si="769"/>
        <v/>
      </c>
      <c r="B1381" t="s">
        <v>7079</v>
      </c>
      <c r="C1381" t="s">
        <v>64</v>
      </c>
      <c r="D1381" t="s">
        <v>37</v>
      </c>
      <c r="E1381" t="s">
        <v>1002</v>
      </c>
      <c r="F1381">
        <v>2026</v>
      </c>
      <c r="G1381" t="s">
        <v>5657</v>
      </c>
      <c r="H1381" s="4">
        <v>46162</v>
      </c>
      <c r="I1381" s="4" t="str">
        <f t="shared" si="735"/>
        <v>Atlantic Sun</v>
      </c>
      <c r="J1381" s="2" t="str">
        <f t="shared" si="736"/>
        <v/>
      </c>
      <c r="K1381" s="2" t="str">
        <f t="shared" si="737"/>
        <v/>
      </c>
      <c r="L1381" s="2" t="str">
        <f t="shared" si="738"/>
        <v/>
      </c>
      <c r="M1381" s="2" t="str">
        <f t="shared" si="739"/>
        <v/>
      </c>
      <c r="N1381" s="22" t="str" cm="1">
        <f t="array" ref="N1381">IFERROR(INDEX(Stats_Hit_GP,MATCH($B1381,Stats_Hit_Player,0)),"")</f>
        <v/>
      </c>
      <c r="O1381" s="22" t="str">
        <f t="shared" si="740"/>
        <v/>
      </c>
      <c r="P1381" s="22" t="str">
        <f t="shared" si="741"/>
        <v/>
      </c>
      <c r="Q1381" s="22" t="str">
        <f t="shared" si="742"/>
        <v/>
      </c>
      <c r="R1381" s="22" t="str">
        <f t="shared" si="743"/>
        <v/>
      </c>
      <c r="S1381" s="22" t="str">
        <f t="shared" si="744"/>
        <v/>
      </c>
      <c r="T1381" s="22" t="str">
        <f t="shared" si="745"/>
        <v/>
      </c>
      <c r="U1381" s="22" t="str">
        <f t="shared" si="746"/>
        <v/>
      </c>
      <c r="V1381" s="22" t="str">
        <f t="shared" si="747"/>
        <v/>
      </c>
      <c r="W1381" s="22" t="str">
        <f t="shared" si="748"/>
        <v/>
      </c>
      <c r="X1381" s="22" t="str">
        <f t="shared" si="749"/>
        <v/>
      </c>
      <c r="Y1381" s="22" t="str">
        <f t="shared" si="750"/>
        <v/>
      </c>
      <c r="Z1381" s="22" t="str">
        <f t="shared" si="751"/>
        <v/>
      </c>
      <c r="AA1381" s="22" t="str">
        <f t="shared" si="752"/>
        <v/>
      </c>
      <c r="AB1381" s="22">
        <f t="shared" si="753"/>
        <v>1</v>
      </c>
      <c r="AC1381" s="22">
        <f t="shared" si="754"/>
        <v>0</v>
      </c>
      <c r="AD1381" s="29">
        <f t="shared" si="755"/>
        <v>6.52</v>
      </c>
      <c r="AE1381" s="22">
        <f t="shared" si="756"/>
        <v>12</v>
      </c>
      <c r="AF1381" s="22">
        <f t="shared" si="757"/>
        <v>0</v>
      </c>
      <c r="AG1381" s="22">
        <f t="shared" si="758"/>
        <v>0</v>
      </c>
      <c r="AH1381" s="22">
        <f t="shared" si="759"/>
        <v>0</v>
      </c>
      <c r="AI1381" s="22">
        <f t="shared" si="760"/>
        <v>0</v>
      </c>
      <c r="AJ1381" s="31">
        <f t="shared" si="761"/>
        <v>19.100000000000001</v>
      </c>
      <c r="AK1381" s="22">
        <f t="shared" si="762"/>
        <v>23</v>
      </c>
      <c r="AL1381" s="22">
        <f t="shared" si="763"/>
        <v>16</v>
      </c>
      <c r="AM1381" s="22">
        <f t="shared" si="764"/>
        <v>14</v>
      </c>
      <c r="AN1381" s="22">
        <f t="shared" si="765"/>
        <v>12</v>
      </c>
      <c r="AO1381" s="22">
        <f t="shared" si="766"/>
        <v>8</v>
      </c>
      <c r="AP1381" s="22">
        <f t="shared" si="767"/>
        <v>1</v>
      </c>
      <c r="AQ1381" s="2">
        <f t="shared" si="768"/>
        <v>0.30299999999999999</v>
      </c>
    </row>
    <row r="1382" spans="1:43" x14ac:dyDescent="0.25">
      <c r="A1382" s="26" t="str">
        <f t="shared" si="769"/>
        <v/>
      </c>
      <c r="B1382" t="s">
        <v>3731</v>
      </c>
      <c r="C1382" t="s">
        <v>25</v>
      </c>
      <c r="D1382" t="s">
        <v>37</v>
      </c>
      <c r="E1382" t="s">
        <v>3715</v>
      </c>
      <c r="F1382">
        <v>2026</v>
      </c>
      <c r="G1382" t="s">
        <v>5657</v>
      </c>
      <c r="H1382" s="4">
        <v>46162</v>
      </c>
      <c r="I1382" s="4" t="str">
        <f t="shared" si="735"/>
        <v>Northeast</v>
      </c>
      <c r="J1382" s="2">
        <f t="shared" si="736"/>
        <v>0.08</v>
      </c>
      <c r="K1382" s="2">
        <f t="shared" si="737"/>
        <v>0.25800000000000001</v>
      </c>
      <c r="L1382" s="2">
        <f t="shared" si="738"/>
        <v>0.08</v>
      </c>
      <c r="M1382" s="2">
        <f t="shared" si="739"/>
        <v>0.33800000000000002</v>
      </c>
      <c r="N1382" s="22" cm="1">
        <f t="array" ref="N1382">IFERROR(INDEX(Stats_Hit_GP,MATCH($B1382,Stats_Hit_Player,0)),"")</f>
        <v>10</v>
      </c>
      <c r="O1382" s="22">
        <f t="shared" si="740"/>
        <v>31</v>
      </c>
      <c r="P1382" s="22">
        <f t="shared" si="741"/>
        <v>25</v>
      </c>
      <c r="Q1382" s="22">
        <f t="shared" si="742"/>
        <v>3</v>
      </c>
      <c r="R1382" s="22">
        <f t="shared" si="743"/>
        <v>2</v>
      </c>
      <c r="S1382" s="22">
        <f t="shared" si="744"/>
        <v>0</v>
      </c>
      <c r="T1382" s="22">
        <f t="shared" si="745"/>
        <v>0</v>
      </c>
      <c r="U1382" s="22">
        <f t="shared" si="746"/>
        <v>0</v>
      </c>
      <c r="V1382" s="22">
        <f t="shared" si="747"/>
        <v>2</v>
      </c>
      <c r="W1382" s="22">
        <f t="shared" si="748"/>
        <v>0</v>
      </c>
      <c r="X1382" s="22">
        <f t="shared" si="749"/>
        <v>6</v>
      </c>
      <c r="Y1382" s="22">
        <f t="shared" si="750"/>
        <v>8</v>
      </c>
      <c r="Z1382" s="22">
        <f t="shared" si="751"/>
        <v>0</v>
      </c>
      <c r="AA1382" s="22">
        <f t="shared" si="752"/>
        <v>0</v>
      </c>
      <c r="AB1382" s="22" t="str">
        <f t="shared" si="753"/>
        <v/>
      </c>
      <c r="AC1382" s="22" t="str">
        <f t="shared" si="754"/>
        <v/>
      </c>
      <c r="AD1382" s="29" t="str">
        <f t="shared" si="755"/>
        <v/>
      </c>
      <c r="AE1382" s="22" t="str">
        <f t="shared" si="756"/>
        <v/>
      </c>
      <c r="AF1382" s="22" t="str">
        <f t="shared" si="757"/>
        <v/>
      </c>
      <c r="AG1382" s="22" t="str">
        <f t="shared" si="758"/>
        <v/>
      </c>
      <c r="AH1382" s="22" t="str">
        <f t="shared" si="759"/>
        <v/>
      </c>
      <c r="AI1382" s="22" t="str">
        <f t="shared" si="760"/>
        <v/>
      </c>
      <c r="AJ1382" s="31" t="str">
        <f t="shared" si="761"/>
        <v/>
      </c>
      <c r="AK1382" s="22" t="str">
        <f t="shared" si="762"/>
        <v/>
      </c>
      <c r="AL1382" s="22" t="str">
        <f t="shared" si="763"/>
        <v/>
      </c>
      <c r="AM1382" s="22" t="str">
        <f t="shared" si="764"/>
        <v/>
      </c>
      <c r="AN1382" s="22" t="str">
        <f t="shared" si="765"/>
        <v/>
      </c>
      <c r="AO1382" s="22" t="str">
        <f t="shared" si="766"/>
        <v/>
      </c>
      <c r="AP1382" s="22" t="str">
        <f t="shared" si="767"/>
        <v/>
      </c>
      <c r="AQ1382" s="2" t="str">
        <f t="shared" si="768"/>
        <v/>
      </c>
    </row>
    <row r="1383" spans="1:43" x14ac:dyDescent="0.25">
      <c r="A1383" s="26" t="str">
        <f t="shared" si="769"/>
        <v/>
      </c>
      <c r="B1383" t="s">
        <v>3950</v>
      </c>
      <c r="C1383" t="s">
        <v>33</v>
      </c>
      <c r="D1383" t="s">
        <v>24</v>
      </c>
      <c r="E1383" t="s">
        <v>5675</v>
      </c>
      <c r="F1383">
        <v>2026</v>
      </c>
      <c r="G1383" t="s">
        <v>5657</v>
      </c>
      <c r="H1383" s="4">
        <v>46162</v>
      </c>
      <c r="I1383" s="4" t="str">
        <f t="shared" si="735"/>
        <v/>
      </c>
      <c r="J1383" s="2">
        <f t="shared" si="736"/>
        <v>0.29199999999999998</v>
      </c>
      <c r="K1383" s="2">
        <f t="shared" si="737"/>
        <v>0.372</v>
      </c>
      <c r="L1383" s="2">
        <f t="shared" si="738"/>
        <v>0.55300000000000005</v>
      </c>
      <c r="M1383" s="2">
        <f t="shared" si="739"/>
        <v>0.92400000000000004</v>
      </c>
      <c r="N1383" s="22" cm="1">
        <f t="array" ref="N1383">IFERROR(INDEX(Stats_Hit_GP,MATCH($B1383,Stats_Hit_Player,0)),"")</f>
        <v>46</v>
      </c>
      <c r="O1383" s="22">
        <f t="shared" si="740"/>
        <v>187</v>
      </c>
      <c r="P1383" s="22">
        <f t="shared" si="741"/>
        <v>161</v>
      </c>
      <c r="Q1383" s="22">
        <f t="shared" si="742"/>
        <v>34</v>
      </c>
      <c r="R1383" s="22">
        <f t="shared" si="743"/>
        <v>47</v>
      </c>
      <c r="S1383" s="22">
        <f t="shared" si="744"/>
        <v>11</v>
      </c>
      <c r="T1383" s="22">
        <f t="shared" si="745"/>
        <v>2</v>
      </c>
      <c r="U1383" s="22">
        <f t="shared" si="746"/>
        <v>9</v>
      </c>
      <c r="V1383" s="22">
        <f t="shared" si="747"/>
        <v>33</v>
      </c>
      <c r="W1383" s="22">
        <f t="shared" si="748"/>
        <v>8</v>
      </c>
      <c r="X1383" s="22">
        <f t="shared" si="749"/>
        <v>13</v>
      </c>
      <c r="Y1383" s="22">
        <f t="shared" si="750"/>
        <v>52</v>
      </c>
      <c r="Z1383" s="22">
        <f t="shared" si="751"/>
        <v>6</v>
      </c>
      <c r="AA1383" s="22">
        <f t="shared" si="752"/>
        <v>3</v>
      </c>
      <c r="AB1383" s="22" t="str">
        <f t="shared" si="753"/>
        <v/>
      </c>
      <c r="AC1383" s="22" t="str">
        <f t="shared" si="754"/>
        <v/>
      </c>
      <c r="AD1383" s="29" t="str">
        <f t="shared" si="755"/>
        <v/>
      </c>
      <c r="AE1383" s="22" t="str">
        <f t="shared" si="756"/>
        <v/>
      </c>
      <c r="AF1383" s="22" t="str">
        <f t="shared" si="757"/>
        <v/>
      </c>
      <c r="AG1383" s="22" t="str">
        <f t="shared" si="758"/>
        <v/>
      </c>
      <c r="AH1383" s="22" t="str">
        <f t="shared" si="759"/>
        <v/>
      </c>
      <c r="AI1383" s="22" t="str">
        <f t="shared" si="760"/>
        <v/>
      </c>
      <c r="AJ1383" s="31" t="str">
        <f t="shared" si="761"/>
        <v/>
      </c>
      <c r="AK1383" s="22" t="str">
        <f t="shared" si="762"/>
        <v/>
      </c>
      <c r="AL1383" s="22" t="str">
        <f t="shared" si="763"/>
        <v/>
      </c>
      <c r="AM1383" s="22" t="str">
        <f t="shared" si="764"/>
        <v/>
      </c>
      <c r="AN1383" s="22" t="str">
        <f t="shared" si="765"/>
        <v/>
      </c>
      <c r="AO1383" s="22" t="str">
        <f t="shared" si="766"/>
        <v/>
      </c>
      <c r="AP1383" s="22" t="str">
        <f t="shared" si="767"/>
        <v/>
      </c>
      <c r="AQ1383" s="2" t="str">
        <f t="shared" si="768"/>
        <v/>
      </c>
    </row>
    <row r="1384" spans="1:43" x14ac:dyDescent="0.25">
      <c r="A1384" s="26" t="str">
        <f t="shared" si="769"/>
        <v/>
      </c>
      <c r="B1384" t="s">
        <v>3196</v>
      </c>
      <c r="C1384" t="s">
        <v>38</v>
      </c>
      <c r="D1384" t="s">
        <v>24</v>
      </c>
      <c r="E1384" t="s">
        <v>5737</v>
      </c>
      <c r="F1384">
        <v>2026</v>
      </c>
      <c r="G1384" t="s">
        <v>5657</v>
      </c>
      <c r="H1384" s="4">
        <v>46162</v>
      </c>
      <c r="I1384" s="4" t="str">
        <f t="shared" si="735"/>
        <v/>
      </c>
      <c r="J1384" s="2" t="str">
        <f t="shared" si="736"/>
        <v/>
      </c>
      <c r="K1384" s="2" t="str">
        <f t="shared" si="737"/>
        <v/>
      </c>
      <c r="L1384" s="2" t="str">
        <f t="shared" si="738"/>
        <v/>
      </c>
      <c r="M1384" s="2" t="str">
        <f t="shared" si="739"/>
        <v/>
      </c>
      <c r="N1384" s="22" t="str" cm="1">
        <f t="array" ref="N1384">IFERROR(INDEX(Stats_Hit_GP,MATCH($B1384,Stats_Hit_Player,0)),"")</f>
        <v/>
      </c>
      <c r="O1384" s="22" t="str">
        <f t="shared" si="740"/>
        <v/>
      </c>
      <c r="P1384" s="22" t="str">
        <f t="shared" si="741"/>
        <v/>
      </c>
      <c r="Q1384" s="22" t="str">
        <f t="shared" si="742"/>
        <v/>
      </c>
      <c r="R1384" s="22" t="str">
        <f t="shared" si="743"/>
        <v/>
      </c>
      <c r="S1384" s="22" t="str">
        <f t="shared" si="744"/>
        <v/>
      </c>
      <c r="T1384" s="22" t="str">
        <f t="shared" si="745"/>
        <v/>
      </c>
      <c r="U1384" s="22" t="str">
        <f t="shared" si="746"/>
        <v/>
      </c>
      <c r="V1384" s="22" t="str">
        <f t="shared" si="747"/>
        <v/>
      </c>
      <c r="W1384" s="22" t="str">
        <f t="shared" si="748"/>
        <v/>
      </c>
      <c r="X1384" s="22" t="str">
        <f t="shared" si="749"/>
        <v/>
      </c>
      <c r="Y1384" s="22" t="str">
        <f t="shared" si="750"/>
        <v/>
      </c>
      <c r="Z1384" s="22" t="str">
        <f t="shared" si="751"/>
        <v/>
      </c>
      <c r="AA1384" s="22" t="str">
        <f t="shared" si="752"/>
        <v/>
      </c>
      <c r="AB1384" s="22" t="str">
        <f t="shared" si="753"/>
        <v/>
      </c>
      <c r="AC1384" s="22" t="str">
        <f t="shared" si="754"/>
        <v/>
      </c>
      <c r="AD1384" s="29" t="str">
        <f t="shared" si="755"/>
        <v/>
      </c>
      <c r="AE1384" s="22" t="str">
        <f t="shared" si="756"/>
        <v/>
      </c>
      <c r="AF1384" s="22" t="str">
        <f t="shared" si="757"/>
        <v/>
      </c>
      <c r="AG1384" s="22" t="str">
        <f t="shared" si="758"/>
        <v/>
      </c>
      <c r="AH1384" s="22" t="str">
        <f t="shared" si="759"/>
        <v/>
      </c>
      <c r="AI1384" s="22" t="str">
        <f t="shared" si="760"/>
        <v/>
      </c>
      <c r="AJ1384" s="31" t="str">
        <f t="shared" si="761"/>
        <v/>
      </c>
      <c r="AK1384" s="22" t="str">
        <f t="shared" si="762"/>
        <v/>
      </c>
      <c r="AL1384" s="22" t="str">
        <f t="shared" si="763"/>
        <v/>
      </c>
      <c r="AM1384" s="22" t="str">
        <f t="shared" si="764"/>
        <v/>
      </c>
      <c r="AN1384" s="22" t="str">
        <f t="shared" si="765"/>
        <v/>
      </c>
      <c r="AO1384" s="22" t="str">
        <f t="shared" si="766"/>
        <v/>
      </c>
      <c r="AP1384" s="22" t="str">
        <f t="shared" si="767"/>
        <v/>
      </c>
      <c r="AQ1384" s="2" t="str">
        <f t="shared" si="768"/>
        <v/>
      </c>
    </row>
    <row r="1385" spans="1:43" x14ac:dyDescent="0.25">
      <c r="A1385" s="26" t="str">
        <f t="shared" si="769"/>
        <v/>
      </c>
      <c r="B1385" t="s">
        <v>7081</v>
      </c>
      <c r="C1385" t="s">
        <v>64</v>
      </c>
      <c r="D1385" t="s">
        <v>47</v>
      </c>
      <c r="E1385" t="s">
        <v>3755</v>
      </c>
      <c r="F1385">
        <v>2026</v>
      </c>
      <c r="G1385" t="s">
        <v>5657</v>
      </c>
      <c r="H1385" s="4">
        <v>46162</v>
      </c>
      <c r="I1385" s="4" t="str">
        <f t="shared" si="735"/>
        <v>Northeast</v>
      </c>
      <c r="J1385" s="2" t="str">
        <f t="shared" si="736"/>
        <v/>
      </c>
      <c r="K1385" s="2" t="str">
        <f t="shared" si="737"/>
        <v/>
      </c>
      <c r="L1385" s="2" t="str">
        <f t="shared" si="738"/>
        <v/>
      </c>
      <c r="M1385" s="2" t="str">
        <f t="shared" si="739"/>
        <v/>
      </c>
      <c r="N1385" s="22" t="str" cm="1">
        <f t="array" ref="N1385">IFERROR(INDEX(Stats_Hit_GP,MATCH($B1385,Stats_Hit_Player,0)),"")</f>
        <v/>
      </c>
      <c r="O1385" s="22" t="str">
        <f t="shared" si="740"/>
        <v/>
      </c>
      <c r="P1385" s="22" t="str">
        <f t="shared" si="741"/>
        <v/>
      </c>
      <c r="Q1385" s="22" t="str">
        <f t="shared" si="742"/>
        <v/>
      </c>
      <c r="R1385" s="22" t="str">
        <f t="shared" si="743"/>
        <v/>
      </c>
      <c r="S1385" s="22" t="str">
        <f t="shared" si="744"/>
        <v/>
      </c>
      <c r="T1385" s="22" t="str">
        <f t="shared" si="745"/>
        <v/>
      </c>
      <c r="U1385" s="22" t="str">
        <f t="shared" si="746"/>
        <v/>
      </c>
      <c r="V1385" s="22" t="str">
        <f t="shared" si="747"/>
        <v/>
      </c>
      <c r="W1385" s="22" t="str">
        <f t="shared" si="748"/>
        <v/>
      </c>
      <c r="X1385" s="22" t="str">
        <f t="shared" si="749"/>
        <v/>
      </c>
      <c r="Y1385" s="22" t="str">
        <f t="shared" si="750"/>
        <v/>
      </c>
      <c r="Z1385" s="22" t="str">
        <f t="shared" si="751"/>
        <v/>
      </c>
      <c r="AA1385" s="22" t="str">
        <f t="shared" si="752"/>
        <v/>
      </c>
      <c r="AB1385" s="22">
        <f t="shared" si="753"/>
        <v>0</v>
      </c>
      <c r="AC1385" s="22">
        <f t="shared" si="754"/>
        <v>2</v>
      </c>
      <c r="AD1385" s="29">
        <f t="shared" si="755"/>
        <v>13.11</v>
      </c>
      <c r="AE1385" s="22">
        <f t="shared" si="756"/>
        <v>9</v>
      </c>
      <c r="AF1385" s="22">
        <f t="shared" si="757"/>
        <v>3</v>
      </c>
      <c r="AG1385" s="22">
        <f t="shared" si="758"/>
        <v>0</v>
      </c>
      <c r="AH1385" s="22">
        <f t="shared" si="759"/>
        <v>0</v>
      </c>
      <c r="AI1385" s="22">
        <f t="shared" si="760"/>
        <v>0</v>
      </c>
      <c r="AJ1385" s="31">
        <f t="shared" si="761"/>
        <v>11.2</v>
      </c>
      <c r="AK1385" s="22">
        <f t="shared" si="762"/>
        <v>19</v>
      </c>
      <c r="AL1385" s="22">
        <f t="shared" si="763"/>
        <v>28</v>
      </c>
      <c r="AM1385" s="22">
        <f t="shared" si="764"/>
        <v>17</v>
      </c>
      <c r="AN1385" s="22">
        <f t="shared" si="765"/>
        <v>14</v>
      </c>
      <c r="AO1385" s="22">
        <f t="shared" si="766"/>
        <v>9</v>
      </c>
      <c r="AP1385" s="22">
        <f t="shared" si="767"/>
        <v>7</v>
      </c>
      <c r="AQ1385" s="2">
        <f t="shared" si="768"/>
        <v>0.33300000000000002</v>
      </c>
    </row>
    <row r="1386" spans="1:43" x14ac:dyDescent="0.25">
      <c r="A1386" s="26" t="str">
        <f t="shared" si="769"/>
        <v/>
      </c>
      <c r="B1386" t="s">
        <v>7082</v>
      </c>
      <c r="C1386" t="s">
        <v>6541</v>
      </c>
      <c r="D1386" t="s">
        <v>47</v>
      </c>
      <c r="E1386" t="s">
        <v>3190</v>
      </c>
      <c r="F1386">
        <v>2026</v>
      </c>
      <c r="G1386" t="s">
        <v>5657</v>
      </c>
      <c r="H1386" s="4">
        <v>46162</v>
      </c>
      <c r="I1386" s="4" t="str">
        <f t="shared" si="735"/>
        <v>Mid-American</v>
      </c>
      <c r="J1386" s="2" t="str">
        <f t="shared" si="736"/>
        <v/>
      </c>
      <c r="K1386" s="2" t="str">
        <f t="shared" si="737"/>
        <v/>
      </c>
      <c r="L1386" s="2" t="str">
        <f t="shared" si="738"/>
        <v/>
      </c>
      <c r="M1386" s="2" t="str">
        <f t="shared" si="739"/>
        <v/>
      </c>
      <c r="N1386" s="22" t="str" cm="1">
        <f t="array" ref="N1386">IFERROR(INDEX(Stats_Hit_GP,MATCH($B1386,Stats_Hit_Player,0)),"")</f>
        <v/>
      </c>
      <c r="O1386" s="22" t="str">
        <f t="shared" si="740"/>
        <v/>
      </c>
      <c r="P1386" s="22" t="str">
        <f t="shared" si="741"/>
        <v/>
      </c>
      <c r="Q1386" s="22" t="str">
        <f t="shared" si="742"/>
        <v/>
      </c>
      <c r="R1386" s="22" t="str">
        <f t="shared" si="743"/>
        <v/>
      </c>
      <c r="S1386" s="22" t="str">
        <f t="shared" si="744"/>
        <v/>
      </c>
      <c r="T1386" s="22" t="str">
        <f t="shared" si="745"/>
        <v/>
      </c>
      <c r="U1386" s="22" t="str">
        <f t="shared" si="746"/>
        <v/>
      </c>
      <c r="V1386" s="22" t="str">
        <f t="shared" si="747"/>
        <v/>
      </c>
      <c r="W1386" s="22" t="str">
        <f t="shared" si="748"/>
        <v/>
      </c>
      <c r="X1386" s="22" t="str">
        <f t="shared" si="749"/>
        <v/>
      </c>
      <c r="Y1386" s="22" t="str">
        <f t="shared" si="750"/>
        <v/>
      </c>
      <c r="Z1386" s="22" t="str">
        <f t="shared" si="751"/>
        <v/>
      </c>
      <c r="AA1386" s="22" t="str">
        <f t="shared" si="752"/>
        <v/>
      </c>
      <c r="AB1386" s="22" t="str">
        <f t="shared" si="753"/>
        <v/>
      </c>
      <c r="AC1386" s="22" t="str">
        <f t="shared" si="754"/>
        <v/>
      </c>
      <c r="AD1386" s="29" t="str">
        <f t="shared" si="755"/>
        <v/>
      </c>
      <c r="AE1386" s="22" t="str">
        <f t="shared" si="756"/>
        <v/>
      </c>
      <c r="AF1386" s="22" t="str">
        <f t="shared" si="757"/>
        <v/>
      </c>
      <c r="AG1386" s="22" t="str">
        <f t="shared" si="758"/>
        <v/>
      </c>
      <c r="AH1386" s="22" t="str">
        <f t="shared" si="759"/>
        <v/>
      </c>
      <c r="AI1386" s="22" t="str">
        <f t="shared" si="760"/>
        <v/>
      </c>
      <c r="AJ1386" s="31" t="str">
        <f t="shared" si="761"/>
        <v/>
      </c>
      <c r="AK1386" s="22" t="str">
        <f t="shared" si="762"/>
        <v/>
      </c>
      <c r="AL1386" s="22" t="str">
        <f t="shared" si="763"/>
        <v/>
      </c>
      <c r="AM1386" s="22" t="str">
        <f t="shared" si="764"/>
        <v/>
      </c>
      <c r="AN1386" s="22" t="str">
        <f t="shared" si="765"/>
        <v/>
      </c>
      <c r="AO1386" s="22" t="str">
        <f t="shared" si="766"/>
        <v/>
      </c>
      <c r="AP1386" s="22" t="str">
        <f t="shared" si="767"/>
        <v/>
      </c>
      <c r="AQ1386" s="2" t="str">
        <f t="shared" si="768"/>
        <v/>
      </c>
    </row>
    <row r="1387" spans="1:43" x14ac:dyDescent="0.25">
      <c r="A1387" s="26" t="str">
        <f t="shared" si="769"/>
        <v/>
      </c>
      <c r="B1387" t="s">
        <v>7083</v>
      </c>
      <c r="C1387" t="s">
        <v>64</v>
      </c>
      <c r="D1387" t="s">
        <v>47</v>
      </c>
      <c r="E1387" t="s">
        <v>1890</v>
      </c>
      <c r="F1387">
        <v>2026</v>
      </c>
      <c r="G1387" t="s">
        <v>5657</v>
      </c>
      <c r="H1387" s="4">
        <v>46162</v>
      </c>
      <c r="I1387" s="4" t="str">
        <f t="shared" si="735"/>
        <v>Big Ten</v>
      </c>
      <c r="J1387" s="2" t="str">
        <f t="shared" si="736"/>
        <v/>
      </c>
      <c r="K1387" s="2" t="str">
        <f t="shared" si="737"/>
        <v/>
      </c>
      <c r="L1387" s="2" t="str">
        <f t="shared" si="738"/>
        <v/>
      </c>
      <c r="M1387" s="2" t="str">
        <f t="shared" si="739"/>
        <v/>
      </c>
      <c r="N1387" s="22" t="str" cm="1">
        <f t="array" ref="N1387">IFERROR(INDEX(Stats_Hit_GP,MATCH($B1387,Stats_Hit_Player,0)),"")</f>
        <v/>
      </c>
      <c r="O1387" s="22" t="str">
        <f t="shared" si="740"/>
        <v/>
      </c>
      <c r="P1387" s="22" t="str">
        <f t="shared" si="741"/>
        <v/>
      </c>
      <c r="Q1387" s="22" t="str">
        <f t="shared" si="742"/>
        <v/>
      </c>
      <c r="R1387" s="22" t="str">
        <f t="shared" si="743"/>
        <v/>
      </c>
      <c r="S1387" s="22" t="str">
        <f t="shared" si="744"/>
        <v/>
      </c>
      <c r="T1387" s="22" t="str">
        <f t="shared" si="745"/>
        <v/>
      </c>
      <c r="U1387" s="22" t="str">
        <f t="shared" si="746"/>
        <v/>
      </c>
      <c r="V1387" s="22" t="str">
        <f t="shared" si="747"/>
        <v/>
      </c>
      <c r="W1387" s="22" t="str">
        <f t="shared" si="748"/>
        <v/>
      </c>
      <c r="X1387" s="22" t="str">
        <f t="shared" si="749"/>
        <v/>
      </c>
      <c r="Y1387" s="22" t="str">
        <f t="shared" si="750"/>
        <v/>
      </c>
      <c r="Z1387" s="22" t="str">
        <f t="shared" si="751"/>
        <v/>
      </c>
      <c r="AA1387" s="22" t="str">
        <f t="shared" si="752"/>
        <v/>
      </c>
      <c r="AB1387" s="22">
        <f t="shared" si="753"/>
        <v>0</v>
      </c>
      <c r="AC1387" s="22">
        <f t="shared" si="754"/>
        <v>0</v>
      </c>
      <c r="AD1387" s="29">
        <f t="shared" si="755"/>
        <v>0</v>
      </c>
      <c r="AE1387" s="22">
        <f t="shared" si="756"/>
        <v>2</v>
      </c>
      <c r="AF1387" s="22">
        <f t="shared" si="757"/>
        <v>0</v>
      </c>
      <c r="AG1387" s="22">
        <f t="shared" si="758"/>
        <v>0</v>
      </c>
      <c r="AH1387" s="22">
        <f t="shared" si="759"/>
        <v>0</v>
      </c>
      <c r="AI1387" s="22">
        <f t="shared" si="760"/>
        <v>0</v>
      </c>
      <c r="AJ1387" s="31">
        <f t="shared" si="761"/>
        <v>2.1</v>
      </c>
      <c r="AK1387" s="22">
        <f t="shared" si="762"/>
        <v>0</v>
      </c>
      <c r="AL1387" s="22">
        <f t="shared" si="763"/>
        <v>0</v>
      </c>
      <c r="AM1387" s="22">
        <f t="shared" si="764"/>
        <v>0</v>
      </c>
      <c r="AN1387" s="22">
        <f t="shared" si="765"/>
        <v>1</v>
      </c>
      <c r="AO1387" s="22">
        <f t="shared" si="766"/>
        <v>2</v>
      </c>
      <c r="AP1387" s="22">
        <f t="shared" si="767"/>
        <v>0</v>
      </c>
      <c r="AQ1387" s="2">
        <f t="shared" si="768"/>
        <v>0</v>
      </c>
    </row>
    <row r="1388" spans="1:43" x14ac:dyDescent="0.25">
      <c r="A1388" s="26">
        <f t="shared" si="769"/>
        <v>1</v>
      </c>
      <c r="B1388" t="s">
        <v>1467</v>
      </c>
      <c r="C1388" t="s">
        <v>35</v>
      </c>
      <c r="D1388" t="s">
        <v>32</v>
      </c>
      <c r="E1388" t="s">
        <v>1452</v>
      </c>
      <c r="F1388">
        <v>2026</v>
      </c>
      <c r="G1388" t="s">
        <v>5657</v>
      </c>
      <c r="H1388" s="4">
        <v>46162</v>
      </c>
      <c r="I1388" s="4" t="str">
        <f t="shared" si="735"/>
        <v>Big East</v>
      </c>
      <c r="J1388" s="2">
        <f t="shared" si="736"/>
        <v>0</v>
      </c>
      <c r="K1388" s="2">
        <f t="shared" si="737"/>
        <v>0</v>
      </c>
      <c r="L1388" s="2">
        <f t="shared" si="738"/>
        <v>0</v>
      </c>
      <c r="M1388" s="2">
        <f t="shared" si="739"/>
        <v>0</v>
      </c>
      <c r="N1388" s="22" cm="1">
        <f t="array" ref="N1388">IFERROR(INDEX(Stats_Hit_GP,MATCH($B1388,Stats_Hit_Player,0)),"")</f>
        <v>1</v>
      </c>
      <c r="O1388" s="22">
        <f t="shared" si="740"/>
        <v>2</v>
      </c>
      <c r="P1388" s="22">
        <f t="shared" si="741"/>
        <v>2</v>
      </c>
      <c r="Q1388" s="22">
        <f t="shared" si="742"/>
        <v>0</v>
      </c>
      <c r="R1388" s="22">
        <f t="shared" si="743"/>
        <v>0</v>
      </c>
      <c r="S1388" s="22">
        <f t="shared" si="744"/>
        <v>0</v>
      </c>
      <c r="T1388" s="22">
        <f t="shared" si="745"/>
        <v>0</v>
      </c>
      <c r="U1388" s="22">
        <f t="shared" si="746"/>
        <v>0</v>
      </c>
      <c r="V1388" s="22">
        <f t="shared" si="747"/>
        <v>0</v>
      </c>
      <c r="W1388" s="22">
        <f t="shared" si="748"/>
        <v>0</v>
      </c>
      <c r="X1388" s="22">
        <f t="shared" si="749"/>
        <v>0</v>
      </c>
      <c r="Y1388" s="22">
        <f t="shared" si="750"/>
        <v>2</v>
      </c>
      <c r="Z1388" s="22">
        <f t="shared" si="751"/>
        <v>0</v>
      </c>
      <c r="AA1388" s="22">
        <f t="shared" si="752"/>
        <v>0</v>
      </c>
      <c r="AB1388" s="22" t="str">
        <f t="shared" si="753"/>
        <v/>
      </c>
      <c r="AC1388" s="22" t="str">
        <f t="shared" si="754"/>
        <v/>
      </c>
      <c r="AD1388" s="29" t="str">
        <f t="shared" si="755"/>
        <v/>
      </c>
      <c r="AE1388" s="22" t="str">
        <f t="shared" si="756"/>
        <v/>
      </c>
      <c r="AF1388" s="22" t="str">
        <f t="shared" si="757"/>
        <v/>
      </c>
      <c r="AG1388" s="22" t="str">
        <f t="shared" si="758"/>
        <v/>
      </c>
      <c r="AH1388" s="22" t="str">
        <f t="shared" si="759"/>
        <v/>
      </c>
      <c r="AI1388" s="22" t="str">
        <f t="shared" si="760"/>
        <v/>
      </c>
      <c r="AJ1388" s="31" t="str">
        <f t="shared" si="761"/>
        <v/>
      </c>
      <c r="AK1388" s="22" t="str">
        <f t="shared" si="762"/>
        <v/>
      </c>
      <c r="AL1388" s="22" t="str">
        <f t="shared" si="763"/>
        <v/>
      </c>
      <c r="AM1388" s="22" t="str">
        <f t="shared" si="764"/>
        <v/>
      </c>
      <c r="AN1388" s="22" t="str">
        <f t="shared" si="765"/>
        <v/>
      </c>
      <c r="AO1388" s="22" t="str">
        <f t="shared" si="766"/>
        <v/>
      </c>
      <c r="AP1388" s="22" t="str">
        <f t="shared" si="767"/>
        <v/>
      </c>
      <c r="AQ1388" s="2" t="str">
        <f t="shared" si="768"/>
        <v/>
      </c>
    </row>
    <row r="1389" spans="1:43" x14ac:dyDescent="0.25">
      <c r="A1389" s="26">
        <f t="shared" si="769"/>
        <v>1</v>
      </c>
      <c r="B1389" t="s">
        <v>5669</v>
      </c>
      <c r="C1389" t="s">
        <v>64</v>
      </c>
      <c r="D1389" t="s">
        <v>29</v>
      </c>
      <c r="E1389" t="s">
        <v>5055</v>
      </c>
      <c r="F1389">
        <v>2026</v>
      </c>
      <c r="G1389" t="s">
        <v>5657</v>
      </c>
      <c r="H1389" s="4">
        <v>46162</v>
      </c>
      <c r="I1389" s="4" t="str">
        <f t="shared" si="735"/>
        <v>Sun Belt</v>
      </c>
      <c r="J1389" s="2" t="str">
        <f t="shared" si="736"/>
        <v/>
      </c>
      <c r="K1389" s="2" t="str">
        <f t="shared" si="737"/>
        <v/>
      </c>
      <c r="L1389" s="2" t="str">
        <f t="shared" si="738"/>
        <v/>
      </c>
      <c r="M1389" s="2" t="str">
        <f t="shared" si="739"/>
        <v/>
      </c>
      <c r="N1389" s="22" t="str" cm="1">
        <f t="array" ref="N1389">IFERROR(INDEX(Stats_Hit_GP,MATCH($B1389,Stats_Hit_Player,0)),"")</f>
        <v/>
      </c>
      <c r="O1389" s="22" t="str">
        <f t="shared" si="740"/>
        <v/>
      </c>
      <c r="P1389" s="22" t="str">
        <f t="shared" si="741"/>
        <v/>
      </c>
      <c r="Q1389" s="22" t="str">
        <f t="shared" si="742"/>
        <v/>
      </c>
      <c r="R1389" s="22" t="str">
        <f t="shared" si="743"/>
        <v/>
      </c>
      <c r="S1389" s="22" t="str">
        <f t="shared" si="744"/>
        <v/>
      </c>
      <c r="T1389" s="22" t="str">
        <f t="shared" si="745"/>
        <v/>
      </c>
      <c r="U1389" s="22" t="str">
        <f t="shared" si="746"/>
        <v/>
      </c>
      <c r="V1389" s="22" t="str">
        <f t="shared" si="747"/>
        <v/>
      </c>
      <c r="W1389" s="22" t="str">
        <f t="shared" si="748"/>
        <v/>
      </c>
      <c r="X1389" s="22" t="str">
        <f t="shared" si="749"/>
        <v/>
      </c>
      <c r="Y1389" s="22" t="str">
        <f t="shared" si="750"/>
        <v/>
      </c>
      <c r="Z1389" s="22" t="str">
        <f t="shared" si="751"/>
        <v/>
      </c>
      <c r="AA1389" s="22" t="str">
        <f t="shared" si="752"/>
        <v/>
      </c>
      <c r="AB1389" s="22" t="str">
        <f t="shared" si="753"/>
        <v/>
      </c>
      <c r="AC1389" s="22" t="str">
        <f t="shared" si="754"/>
        <v/>
      </c>
      <c r="AD1389" s="29" t="str">
        <f t="shared" si="755"/>
        <v/>
      </c>
      <c r="AE1389" s="22" t="str">
        <f t="shared" si="756"/>
        <v/>
      </c>
      <c r="AF1389" s="22" t="str">
        <f t="shared" si="757"/>
        <v/>
      </c>
      <c r="AG1389" s="22" t="str">
        <f t="shared" si="758"/>
        <v/>
      </c>
      <c r="AH1389" s="22" t="str">
        <f t="shared" si="759"/>
        <v/>
      </c>
      <c r="AI1389" s="22" t="str">
        <f t="shared" si="760"/>
        <v/>
      </c>
      <c r="AJ1389" s="31" t="str">
        <f t="shared" si="761"/>
        <v/>
      </c>
      <c r="AK1389" s="22" t="str">
        <f t="shared" si="762"/>
        <v/>
      </c>
      <c r="AL1389" s="22" t="str">
        <f t="shared" si="763"/>
        <v/>
      </c>
      <c r="AM1389" s="22" t="str">
        <f t="shared" si="764"/>
        <v/>
      </c>
      <c r="AN1389" s="22" t="str">
        <f t="shared" si="765"/>
        <v/>
      </c>
      <c r="AO1389" s="22" t="str">
        <f t="shared" si="766"/>
        <v/>
      </c>
      <c r="AP1389" s="22" t="str">
        <f t="shared" si="767"/>
        <v/>
      </c>
      <c r="AQ1389" s="2" t="str">
        <f t="shared" si="768"/>
        <v/>
      </c>
    </row>
    <row r="1390" spans="1:43" x14ac:dyDescent="0.25">
      <c r="A1390" s="26">
        <f t="shared" si="769"/>
        <v>1</v>
      </c>
      <c r="B1390" t="s">
        <v>2761</v>
      </c>
      <c r="C1390" t="s">
        <v>33</v>
      </c>
      <c r="D1390" t="s">
        <v>29</v>
      </c>
      <c r="E1390" t="s">
        <v>2759</v>
      </c>
      <c r="F1390">
        <v>2026</v>
      </c>
      <c r="G1390" t="s">
        <v>5657</v>
      </c>
      <c r="H1390" s="4">
        <v>46162</v>
      </c>
      <c r="I1390" s="4" t="str">
        <f t="shared" si="735"/>
        <v>Ivy League</v>
      </c>
      <c r="J1390" s="2">
        <f t="shared" si="736"/>
        <v>0.29299999999999998</v>
      </c>
      <c r="K1390" s="2">
        <f t="shared" si="737"/>
        <v>0.41099999999999998</v>
      </c>
      <c r="L1390" s="2">
        <f t="shared" si="738"/>
        <v>0.45900000000000002</v>
      </c>
      <c r="M1390" s="2">
        <f t="shared" si="739"/>
        <v>0.87</v>
      </c>
      <c r="N1390" s="22" cm="1">
        <f t="array" ref="N1390">IFERROR(INDEX(Stats_Hit_GP,MATCH($B1390,Stats_Hit_Player,0)),"")</f>
        <v>37</v>
      </c>
      <c r="O1390" s="22">
        <f t="shared" si="740"/>
        <v>163</v>
      </c>
      <c r="P1390" s="22">
        <f t="shared" si="741"/>
        <v>133</v>
      </c>
      <c r="Q1390" s="22">
        <f t="shared" si="742"/>
        <v>27</v>
      </c>
      <c r="R1390" s="22">
        <f t="shared" si="743"/>
        <v>39</v>
      </c>
      <c r="S1390" s="22">
        <f t="shared" si="744"/>
        <v>5</v>
      </c>
      <c r="T1390" s="22">
        <f t="shared" si="745"/>
        <v>1</v>
      </c>
      <c r="U1390" s="22">
        <f t="shared" si="746"/>
        <v>5</v>
      </c>
      <c r="V1390" s="22">
        <f t="shared" si="747"/>
        <v>28</v>
      </c>
      <c r="W1390" s="22">
        <f t="shared" si="748"/>
        <v>1</v>
      </c>
      <c r="X1390" s="22">
        <f t="shared" si="749"/>
        <v>27</v>
      </c>
      <c r="Y1390" s="22">
        <f t="shared" si="750"/>
        <v>34</v>
      </c>
      <c r="Z1390" s="22">
        <f t="shared" si="751"/>
        <v>1</v>
      </c>
      <c r="AA1390" s="22">
        <f t="shared" si="752"/>
        <v>4</v>
      </c>
      <c r="AB1390" s="22" t="str">
        <f t="shared" si="753"/>
        <v/>
      </c>
      <c r="AC1390" s="22" t="str">
        <f t="shared" si="754"/>
        <v/>
      </c>
      <c r="AD1390" s="29" t="str">
        <f t="shared" si="755"/>
        <v/>
      </c>
      <c r="AE1390" s="22" t="str">
        <f t="shared" si="756"/>
        <v/>
      </c>
      <c r="AF1390" s="22" t="str">
        <f t="shared" si="757"/>
        <v/>
      </c>
      <c r="AG1390" s="22" t="str">
        <f t="shared" si="758"/>
        <v/>
      </c>
      <c r="AH1390" s="22" t="str">
        <f t="shared" si="759"/>
        <v/>
      </c>
      <c r="AI1390" s="22" t="str">
        <f t="shared" si="760"/>
        <v/>
      </c>
      <c r="AJ1390" s="31" t="str">
        <f t="shared" si="761"/>
        <v/>
      </c>
      <c r="AK1390" s="22" t="str">
        <f t="shared" si="762"/>
        <v/>
      </c>
      <c r="AL1390" s="22" t="str">
        <f t="shared" si="763"/>
        <v/>
      </c>
      <c r="AM1390" s="22" t="str">
        <f t="shared" si="764"/>
        <v/>
      </c>
      <c r="AN1390" s="22" t="str">
        <f t="shared" si="765"/>
        <v/>
      </c>
      <c r="AO1390" s="22" t="str">
        <f t="shared" si="766"/>
        <v/>
      </c>
      <c r="AP1390" s="22" t="str">
        <f t="shared" si="767"/>
        <v/>
      </c>
      <c r="AQ1390" s="2" t="str">
        <f t="shared" si="768"/>
        <v/>
      </c>
    </row>
    <row r="1391" spans="1:43" x14ac:dyDescent="0.25">
      <c r="A1391" s="26">
        <f t="shared" si="769"/>
        <v>1</v>
      </c>
      <c r="B1391" t="s">
        <v>1936</v>
      </c>
      <c r="C1391" t="s">
        <v>25</v>
      </c>
      <c r="D1391" t="s">
        <v>29</v>
      </c>
      <c r="E1391" t="s">
        <v>1928</v>
      </c>
      <c r="F1391">
        <v>2026</v>
      </c>
      <c r="G1391" t="s">
        <v>5657</v>
      </c>
      <c r="H1391" s="4">
        <v>46162</v>
      </c>
      <c r="I1391" s="4" t="str">
        <f t="shared" si="735"/>
        <v>Big Ten</v>
      </c>
      <c r="J1391" s="2">
        <f t="shared" si="736"/>
        <v>0.5</v>
      </c>
      <c r="K1391" s="2">
        <f t="shared" si="737"/>
        <v>0.66700000000000004</v>
      </c>
      <c r="L1391" s="2">
        <f t="shared" si="738"/>
        <v>0.5</v>
      </c>
      <c r="M1391" s="2">
        <f t="shared" si="739"/>
        <v>1.167</v>
      </c>
      <c r="N1391" s="22" cm="1">
        <f t="array" ref="N1391">IFERROR(INDEX(Stats_Hit_GP,MATCH($B1391,Stats_Hit_Player,0)),"")</f>
        <v>1</v>
      </c>
      <c r="O1391" s="22">
        <f t="shared" si="740"/>
        <v>3</v>
      </c>
      <c r="P1391" s="22">
        <f t="shared" si="741"/>
        <v>2</v>
      </c>
      <c r="Q1391" s="22">
        <f t="shared" si="742"/>
        <v>1</v>
      </c>
      <c r="R1391" s="22">
        <f t="shared" si="743"/>
        <v>1</v>
      </c>
      <c r="S1391" s="22">
        <f t="shared" si="744"/>
        <v>0</v>
      </c>
      <c r="T1391" s="22">
        <f t="shared" si="745"/>
        <v>0</v>
      </c>
      <c r="U1391" s="22">
        <f t="shared" si="746"/>
        <v>0</v>
      </c>
      <c r="V1391" s="22">
        <f t="shared" si="747"/>
        <v>0</v>
      </c>
      <c r="W1391" s="22">
        <f t="shared" si="748"/>
        <v>1</v>
      </c>
      <c r="X1391" s="22">
        <f t="shared" si="749"/>
        <v>0</v>
      </c>
      <c r="Y1391" s="22">
        <f t="shared" si="750"/>
        <v>0</v>
      </c>
      <c r="Z1391" s="22">
        <f t="shared" si="751"/>
        <v>1</v>
      </c>
      <c r="AA1391" s="22">
        <f t="shared" si="752"/>
        <v>0</v>
      </c>
      <c r="AB1391" s="22" t="str">
        <f t="shared" si="753"/>
        <v/>
      </c>
      <c r="AC1391" s="22" t="str">
        <f t="shared" si="754"/>
        <v/>
      </c>
      <c r="AD1391" s="29" t="str">
        <f t="shared" si="755"/>
        <v/>
      </c>
      <c r="AE1391" s="22" t="str">
        <f t="shared" si="756"/>
        <v/>
      </c>
      <c r="AF1391" s="22" t="str">
        <f t="shared" si="757"/>
        <v/>
      </c>
      <c r="AG1391" s="22" t="str">
        <f t="shared" si="758"/>
        <v/>
      </c>
      <c r="AH1391" s="22" t="str">
        <f t="shared" si="759"/>
        <v/>
      </c>
      <c r="AI1391" s="22" t="str">
        <f t="shared" si="760"/>
        <v/>
      </c>
      <c r="AJ1391" s="31" t="str">
        <f t="shared" si="761"/>
        <v/>
      </c>
      <c r="AK1391" s="22" t="str">
        <f t="shared" si="762"/>
        <v/>
      </c>
      <c r="AL1391" s="22" t="str">
        <f t="shared" si="763"/>
        <v/>
      </c>
      <c r="AM1391" s="22" t="str">
        <f t="shared" si="764"/>
        <v/>
      </c>
      <c r="AN1391" s="22" t="str">
        <f t="shared" si="765"/>
        <v/>
      </c>
      <c r="AO1391" s="22" t="str">
        <f t="shared" si="766"/>
        <v/>
      </c>
      <c r="AP1391" s="22" t="str">
        <f t="shared" si="767"/>
        <v/>
      </c>
      <c r="AQ1391" s="2" t="str">
        <f t="shared" si="768"/>
        <v/>
      </c>
    </row>
    <row r="1392" spans="1:43" x14ac:dyDescent="0.25">
      <c r="A1392" s="26">
        <f t="shared" si="769"/>
        <v>1</v>
      </c>
      <c r="B1392" t="s">
        <v>5670</v>
      </c>
      <c r="C1392" t="s">
        <v>64</v>
      </c>
      <c r="D1392" t="s">
        <v>29</v>
      </c>
      <c r="E1392" t="s">
        <v>1111</v>
      </c>
      <c r="F1392">
        <v>2026</v>
      </c>
      <c r="G1392" t="s">
        <v>5657</v>
      </c>
      <c r="H1392" s="4">
        <v>46162</v>
      </c>
      <c r="I1392" s="4" t="str">
        <f t="shared" si="735"/>
        <v>Big 12</v>
      </c>
      <c r="J1392" s="2" t="str">
        <f t="shared" si="736"/>
        <v/>
      </c>
      <c r="K1392" s="2" t="str">
        <f t="shared" si="737"/>
        <v/>
      </c>
      <c r="L1392" s="2" t="str">
        <f t="shared" si="738"/>
        <v/>
      </c>
      <c r="M1392" s="2" t="str">
        <f t="shared" si="739"/>
        <v/>
      </c>
      <c r="N1392" s="22" t="str" cm="1">
        <f t="array" ref="N1392">IFERROR(INDEX(Stats_Hit_GP,MATCH($B1392,Stats_Hit_Player,0)),"")</f>
        <v/>
      </c>
      <c r="O1392" s="22" t="str">
        <f t="shared" si="740"/>
        <v/>
      </c>
      <c r="P1392" s="22" t="str">
        <f t="shared" si="741"/>
        <v/>
      </c>
      <c r="Q1392" s="22" t="str">
        <f t="shared" si="742"/>
        <v/>
      </c>
      <c r="R1392" s="22" t="str">
        <f t="shared" si="743"/>
        <v/>
      </c>
      <c r="S1392" s="22" t="str">
        <f t="shared" si="744"/>
        <v/>
      </c>
      <c r="T1392" s="22" t="str">
        <f t="shared" si="745"/>
        <v/>
      </c>
      <c r="U1392" s="22" t="str">
        <f t="shared" si="746"/>
        <v/>
      </c>
      <c r="V1392" s="22" t="str">
        <f t="shared" si="747"/>
        <v/>
      </c>
      <c r="W1392" s="22" t="str">
        <f t="shared" si="748"/>
        <v/>
      </c>
      <c r="X1392" s="22" t="str">
        <f t="shared" si="749"/>
        <v/>
      </c>
      <c r="Y1392" s="22" t="str">
        <f t="shared" si="750"/>
        <v/>
      </c>
      <c r="Z1392" s="22" t="str">
        <f t="shared" si="751"/>
        <v/>
      </c>
      <c r="AA1392" s="22" t="str">
        <f t="shared" si="752"/>
        <v/>
      </c>
      <c r="AB1392" s="22" t="str">
        <f t="shared" si="753"/>
        <v/>
      </c>
      <c r="AC1392" s="22" t="str">
        <f t="shared" si="754"/>
        <v/>
      </c>
      <c r="AD1392" s="29" t="str">
        <f t="shared" si="755"/>
        <v/>
      </c>
      <c r="AE1392" s="22" t="str">
        <f t="shared" si="756"/>
        <v/>
      </c>
      <c r="AF1392" s="22" t="str">
        <f t="shared" si="757"/>
        <v/>
      </c>
      <c r="AG1392" s="22" t="str">
        <f t="shared" si="758"/>
        <v/>
      </c>
      <c r="AH1392" s="22" t="str">
        <f t="shared" si="759"/>
        <v/>
      </c>
      <c r="AI1392" s="22" t="str">
        <f t="shared" si="760"/>
        <v/>
      </c>
      <c r="AJ1392" s="31" t="str">
        <f t="shared" si="761"/>
        <v/>
      </c>
      <c r="AK1392" s="22" t="str">
        <f t="shared" si="762"/>
        <v/>
      </c>
      <c r="AL1392" s="22" t="str">
        <f t="shared" si="763"/>
        <v/>
      </c>
      <c r="AM1392" s="22" t="str">
        <f t="shared" si="764"/>
        <v/>
      </c>
      <c r="AN1392" s="22" t="str">
        <f t="shared" si="765"/>
        <v/>
      </c>
      <c r="AO1392" s="22" t="str">
        <f t="shared" si="766"/>
        <v/>
      </c>
      <c r="AP1392" s="22" t="str">
        <f t="shared" si="767"/>
        <v/>
      </c>
      <c r="AQ1392" s="2" t="str">
        <f t="shared" si="768"/>
        <v/>
      </c>
    </row>
    <row r="1393" spans="1:43" x14ac:dyDescent="0.25">
      <c r="A1393" s="26" t="str">
        <f t="shared" si="769"/>
        <v/>
      </c>
      <c r="B1393" t="s">
        <v>1930</v>
      </c>
      <c r="C1393" t="s">
        <v>35</v>
      </c>
      <c r="D1393" t="s">
        <v>37</v>
      </c>
      <c r="E1393" t="s">
        <v>1928</v>
      </c>
      <c r="F1393">
        <v>2026</v>
      </c>
      <c r="G1393" t="s">
        <v>5657</v>
      </c>
      <c r="H1393" s="4">
        <v>46162</v>
      </c>
      <c r="I1393" s="4" t="str">
        <f t="shared" si="735"/>
        <v>Big Ten</v>
      </c>
      <c r="J1393" s="2">
        <f t="shared" si="736"/>
        <v>0.311</v>
      </c>
      <c r="K1393" s="2">
        <f t="shared" si="737"/>
        <v>0.376</v>
      </c>
      <c r="L1393" s="2">
        <f t="shared" si="738"/>
        <v>0.47699999999999998</v>
      </c>
      <c r="M1393" s="2">
        <f t="shared" si="739"/>
        <v>0.85299999999999998</v>
      </c>
      <c r="N1393" s="22" cm="1">
        <f t="array" ref="N1393">IFERROR(INDEX(Stats_Hit_GP,MATCH($B1393,Stats_Hit_Player,0)),"")</f>
        <v>41</v>
      </c>
      <c r="O1393" s="22">
        <f t="shared" si="740"/>
        <v>173</v>
      </c>
      <c r="P1393" s="22">
        <f t="shared" si="741"/>
        <v>151</v>
      </c>
      <c r="Q1393" s="22">
        <f t="shared" si="742"/>
        <v>29</v>
      </c>
      <c r="R1393" s="22">
        <f t="shared" si="743"/>
        <v>47</v>
      </c>
      <c r="S1393" s="22">
        <f t="shared" si="744"/>
        <v>13</v>
      </c>
      <c r="T1393" s="22">
        <f t="shared" si="745"/>
        <v>0</v>
      </c>
      <c r="U1393" s="22">
        <f t="shared" si="746"/>
        <v>4</v>
      </c>
      <c r="V1393" s="22">
        <f t="shared" si="747"/>
        <v>21</v>
      </c>
      <c r="W1393" s="22">
        <f t="shared" si="748"/>
        <v>7</v>
      </c>
      <c r="X1393" s="22">
        <f t="shared" si="749"/>
        <v>11</v>
      </c>
      <c r="Y1393" s="22">
        <f t="shared" si="750"/>
        <v>17</v>
      </c>
      <c r="Z1393" s="22">
        <f t="shared" si="751"/>
        <v>0</v>
      </c>
      <c r="AA1393" s="22">
        <f t="shared" si="752"/>
        <v>0</v>
      </c>
      <c r="AB1393" s="22" t="str">
        <f t="shared" si="753"/>
        <v/>
      </c>
      <c r="AC1393" s="22" t="str">
        <f t="shared" si="754"/>
        <v/>
      </c>
      <c r="AD1393" s="29" t="str">
        <f t="shared" si="755"/>
        <v/>
      </c>
      <c r="AE1393" s="22" t="str">
        <f t="shared" si="756"/>
        <v/>
      </c>
      <c r="AF1393" s="22" t="str">
        <f t="shared" si="757"/>
        <v/>
      </c>
      <c r="AG1393" s="22" t="str">
        <f t="shared" si="758"/>
        <v/>
      </c>
      <c r="AH1393" s="22" t="str">
        <f t="shared" si="759"/>
        <v/>
      </c>
      <c r="AI1393" s="22" t="str">
        <f t="shared" si="760"/>
        <v/>
      </c>
      <c r="AJ1393" s="31" t="str">
        <f t="shared" si="761"/>
        <v/>
      </c>
      <c r="AK1393" s="22" t="str">
        <f t="shared" si="762"/>
        <v/>
      </c>
      <c r="AL1393" s="22" t="str">
        <f t="shared" si="763"/>
        <v/>
      </c>
      <c r="AM1393" s="22" t="str">
        <f t="shared" si="764"/>
        <v/>
      </c>
      <c r="AN1393" s="22" t="str">
        <f t="shared" si="765"/>
        <v/>
      </c>
      <c r="AO1393" s="22" t="str">
        <f t="shared" si="766"/>
        <v/>
      </c>
      <c r="AP1393" s="22" t="str">
        <f t="shared" si="767"/>
        <v/>
      </c>
      <c r="AQ1393" s="2" t="str">
        <f t="shared" si="768"/>
        <v/>
      </c>
    </row>
    <row r="1394" spans="1:43" x14ac:dyDescent="0.25">
      <c r="A1394" s="26" t="str">
        <f t="shared" si="769"/>
        <v/>
      </c>
      <c r="B1394" t="s">
        <v>3566</v>
      </c>
      <c r="C1394" t="s">
        <v>25</v>
      </c>
      <c r="D1394" t="s">
        <v>37</v>
      </c>
      <c r="E1394" t="s">
        <v>3560</v>
      </c>
      <c r="F1394">
        <v>2026</v>
      </c>
      <c r="G1394" t="s">
        <v>5657</v>
      </c>
      <c r="H1394" s="4">
        <v>46162</v>
      </c>
      <c r="I1394" s="4" t="str">
        <f t="shared" si="735"/>
        <v>Western Athletic</v>
      </c>
      <c r="J1394" s="2">
        <f t="shared" si="736"/>
        <v>0.36399999999999999</v>
      </c>
      <c r="K1394" s="2">
        <f t="shared" si="737"/>
        <v>0.41699999999999998</v>
      </c>
      <c r="L1394" s="2">
        <f t="shared" si="738"/>
        <v>0.36399999999999999</v>
      </c>
      <c r="M1394" s="2">
        <f t="shared" si="739"/>
        <v>0.78</v>
      </c>
      <c r="N1394" s="22" cm="1">
        <f t="array" ref="N1394">IFERROR(INDEX(Stats_Hit_GP,MATCH($B1394,Stats_Hit_Player,0)),"")</f>
        <v>9</v>
      </c>
      <c r="O1394" s="22">
        <f t="shared" si="740"/>
        <v>12</v>
      </c>
      <c r="P1394" s="22">
        <f t="shared" si="741"/>
        <v>11</v>
      </c>
      <c r="Q1394" s="22">
        <f t="shared" si="742"/>
        <v>2</v>
      </c>
      <c r="R1394" s="22">
        <f t="shared" si="743"/>
        <v>4</v>
      </c>
      <c r="S1394" s="22">
        <f t="shared" si="744"/>
        <v>0</v>
      </c>
      <c r="T1394" s="22">
        <f t="shared" si="745"/>
        <v>0</v>
      </c>
      <c r="U1394" s="22">
        <f t="shared" si="746"/>
        <v>0</v>
      </c>
      <c r="V1394" s="22">
        <f t="shared" si="747"/>
        <v>1</v>
      </c>
      <c r="W1394" s="22">
        <f t="shared" si="748"/>
        <v>0</v>
      </c>
      <c r="X1394" s="22">
        <f t="shared" si="749"/>
        <v>1</v>
      </c>
      <c r="Y1394" s="22">
        <f t="shared" si="750"/>
        <v>3</v>
      </c>
      <c r="Z1394" s="22">
        <f t="shared" si="751"/>
        <v>0</v>
      </c>
      <c r="AA1394" s="22">
        <f t="shared" si="752"/>
        <v>0</v>
      </c>
      <c r="AB1394" s="22" t="str">
        <f t="shared" si="753"/>
        <v/>
      </c>
      <c r="AC1394" s="22" t="str">
        <f t="shared" si="754"/>
        <v/>
      </c>
      <c r="AD1394" s="29" t="str">
        <f t="shared" si="755"/>
        <v/>
      </c>
      <c r="AE1394" s="22" t="str">
        <f t="shared" si="756"/>
        <v/>
      </c>
      <c r="AF1394" s="22" t="str">
        <f t="shared" si="757"/>
        <v/>
      </c>
      <c r="AG1394" s="22" t="str">
        <f t="shared" si="758"/>
        <v/>
      </c>
      <c r="AH1394" s="22" t="str">
        <f t="shared" si="759"/>
        <v/>
      </c>
      <c r="AI1394" s="22" t="str">
        <f t="shared" si="760"/>
        <v/>
      </c>
      <c r="AJ1394" s="31" t="str">
        <f t="shared" si="761"/>
        <v/>
      </c>
      <c r="AK1394" s="22" t="str">
        <f t="shared" si="762"/>
        <v/>
      </c>
      <c r="AL1394" s="22" t="str">
        <f t="shared" si="763"/>
        <v/>
      </c>
      <c r="AM1394" s="22" t="str">
        <f t="shared" si="764"/>
        <v/>
      </c>
      <c r="AN1394" s="22" t="str">
        <f t="shared" si="765"/>
        <v/>
      </c>
      <c r="AO1394" s="22" t="str">
        <f t="shared" si="766"/>
        <v/>
      </c>
      <c r="AP1394" s="22" t="str">
        <f t="shared" si="767"/>
        <v/>
      </c>
      <c r="AQ1394" s="2" t="str">
        <f t="shared" si="768"/>
        <v/>
      </c>
    </row>
    <row r="1395" spans="1:43" x14ac:dyDescent="0.25">
      <c r="A1395" s="26" t="str">
        <f t="shared" si="769"/>
        <v/>
      </c>
      <c r="B1395" t="s">
        <v>1609</v>
      </c>
      <c r="C1395" t="s">
        <v>44</v>
      </c>
      <c r="D1395" t="s">
        <v>37</v>
      </c>
      <c r="E1395" t="s">
        <v>1602</v>
      </c>
      <c r="F1395">
        <v>2026</v>
      </c>
      <c r="G1395" t="s">
        <v>5657</v>
      </c>
      <c r="H1395" s="4">
        <v>46162</v>
      </c>
      <c r="I1395" s="4" t="str">
        <f t="shared" si="735"/>
        <v>Big South</v>
      </c>
      <c r="J1395" s="2">
        <f t="shared" si="736"/>
        <v>0.33300000000000002</v>
      </c>
      <c r="K1395" s="2">
        <f t="shared" si="737"/>
        <v>0.46200000000000002</v>
      </c>
      <c r="L1395" s="2">
        <f t="shared" si="738"/>
        <v>0.77800000000000002</v>
      </c>
      <c r="M1395" s="2">
        <f t="shared" si="739"/>
        <v>1.2390000000000001</v>
      </c>
      <c r="N1395" s="22" cm="1">
        <f t="array" ref="N1395">IFERROR(INDEX(Stats_Hit_GP,MATCH($B1395,Stats_Hit_Player,0)),"")</f>
        <v>10</v>
      </c>
      <c r="O1395" s="22">
        <f t="shared" si="740"/>
        <v>13</v>
      </c>
      <c r="P1395" s="22">
        <f t="shared" si="741"/>
        <v>9</v>
      </c>
      <c r="Q1395" s="22">
        <f t="shared" si="742"/>
        <v>2</v>
      </c>
      <c r="R1395" s="22">
        <f t="shared" si="743"/>
        <v>3</v>
      </c>
      <c r="S1395" s="22">
        <f t="shared" si="744"/>
        <v>1</v>
      </c>
      <c r="T1395" s="22">
        <f t="shared" si="745"/>
        <v>0</v>
      </c>
      <c r="U1395" s="22">
        <f t="shared" si="746"/>
        <v>1</v>
      </c>
      <c r="V1395" s="22">
        <f t="shared" si="747"/>
        <v>2</v>
      </c>
      <c r="W1395" s="22">
        <f t="shared" si="748"/>
        <v>1</v>
      </c>
      <c r="X1395" s="22">
        <f t="shared" si="749"/>
        <v>2</v>
      </c>
      <c r="Y1395" s="22">
        <f t="shared" si="750"/>
        <v>2</v>
      </c>
      <c r="Z1395" s="22">
        <f t="shared" si="751"/>
        <v>0</v>
      </c>
      <c r="AA1395" s="22">
        <f t="shared" si="752"/>
        <v>0</v>
      </c>
      <c r="AB1395" s="22" t="str">
        <f t="shared" si="753"/>
        <v/>
      </c>
      <c r="AC1395" s="22" t="str">
        <f t="shared" si="754"/>
        <v/>
      </c>
      <c r="AD1395" s="29" t="str">
        <f t="shared" si="755"/>
        <v/>
      </c>
      <c r="AE1395" s="22" t="str">
        <f t="shared" si="756"/>
        <v/>
      </c>
      <c r="AF1395" s="22" t="str">
        <f t="shared" si="757"/>
        <v/>
      </c>
      <c r="AG1395" s="22" t="str">
        <f t="shared" si="758"/>
        <v/>
      </c>
      <c r="AH1395" s="22" t="str">
        <f t="shared" si="759"/>
        <v/>
      </c>
      <c r="AI1395" s="22" t="str">
        <f t="shared" si="760"/>
        <v/>
      </c>
      <c r="AJ1395" s="31" t="str">
        <f t="shared" si="761"/>
        <v/>
      </c>
      <c r="AK1395" s="22" t="str">
        <f t="shared" si="762"/>
        <v/>
      </c>
      <c r="AL1395" s="22" t="str">
        <f t="shared" si="763"/>
        <v/>
      </c>
      <c r="AM1395" s="22" t="str">
        <f t="shared" si="764"/>
        <v/>
      </c>
      <c r="AN1395" s="22" t="str">
        <f t="shared" si="765"/>
        <v/>
      </c>
      <c r="AO1395" s="22" t="str">
        <f t="shared" si="766"/>
        <v/>
      </c>
      <c r="AP1395" s="22" t="str">
        <f t="shared" si="767"/>
        <v/>
      </c>
      <c r="AQ1395" s="2" t="str">
        <f t="shared" si="768"/>
        <v/>
      </c>
    </row>
    <row r="1396" spans="1:43" x14ac:dyDescent="0.25">
      <c r="A1396" s="26">
        <f t="shared" si="769"/>
        <v>1</v>
      </c>
      <c r="B1396" t="s">
        <v>5671</v>
      </c>
      <c r="C1396" t="s">
        <v>64</v>
      </c>
      <c r="D1396" t="s">
        <v>29</v>
      </c>
      <c r="E1396" t="s">
        <v>1469</v>
      </c>
      <c r="F1396">
        <v>2026</v>
      </c>
      <c r="G1396" t="s">
        <v>5657</v>
      </c>
      <c r="H1396" s="4">
        <v>46162</v>
      </c>
      <c r="I1396" s="4" t="str">
        <f t="shared" si="735"/>
        <v>Big East</v>
      </c>
      <c r="J1396" s="2" t="str">
        <f t="shared" si="736"/>
        <v/>
      </c>
      <c r="K1396" s="2" t="str">
        <f t="shared" si="737"/>
        <v/>
      </c>
      <c r="L1396" s="2" t="str">
        <f t="shared" si="738"/>
        <v/>
      </c>
      <c r="M1396" s="2" t="str">
        <f t="shared" si="739"/>
        <v/>
      </c>
      <c r="N1396" s="22" t="str" cm="1">
        <f t="array" ref="N1396">IFERROR(INDEX(Stats_Hit_GP,MATCH($B1396,Stats_Hit_Player,0)),"")</f>
        <v/>
      </c>
      <c r="O1396" s="22" t="str">
        <f t="shared" si="740"/>
        <v/>
      </c>
      <c r="P1396" s="22" t="str">
        <f t="shared" si="741"/>
        <v/>
      </c>
      <c r="Q1396" s="22" t="str">
        <f t="shared" si="742"/>
        <v/>
      </c>
      <c r="R1396" s="22" t="str">
        <f t="shared" si="743"/>
        <v/>
      </c>
      <c r="S1396" s="22" t="str">
        <f t="shared" si="744"/>
        <v/>
      </c>
      <c r="T1396" s="22" t="str">
        <f t="shared" si="745"/>
        <v/>
      </c>
      <c r="U1396" s="22" t="str">
        <f t="shared" si="746"/>
        <v/>
      </c>
      <c r="V1396" s="22" t="str">
        <f t="shared" si="747"/>
        <v/>
      </c>
      <c r="W1396" s="22" t="str">
        <f t="shared" si="748"/>
        <v/>
      </c>
      <c r="X1396" s="22" t="str">
        <f t="shared" si="749"/>
        <v/>
      </c>
      <c r="Y1396" s="22" t="str">
        <f t="shared" si="750"/>
        <v/>
      </c>
      <c r="Z1396" s="22" t="str">
        <f t="shared" si="751"/>
        <v/>
      </c>
      <c r="AA1396" s="22" t="str">
        <f t="shared" si="752"/>
        <v/>
      </c>
      <c r="AB1396" s="22">
        <f t="shared" si="753"/>
        <v>0</v>
      </c>
      <c r="AC1396" s="22">
        <f t="shared" si="754"/>
        <v>0</v>
      </c>
      <c r="AD1396" s="29">
        <f t="shared" si="755"/>
        <v>0</v>
      </c>
      <c r="AE1396" s="22">
        <f t="shared" si="756"/>
        <v>2</v>
      </c>
      <c r="AF1396" s="22">
        <f t="shared" si="757"/>
        <v>0</v>
      </c>
      <c r="AG1396" s="22">
        <f t="shared" si="758"/>
        <v>0</v>
      </c>
      <c r="AH1396" s="22">
        <f t="shared" si="759"/>
        <v>0</v>
      </c>
      <c r="AI1396" s="22">
        <f t="shared" si="760"/>
        <v>0</v>
      </c>
      <c r="AJ1396" s="31">
        <f t="shared" si="761"/>
        <v>2.1</v>
      </c>
      <c r="AK1396" s="22">
        <f t="shared" si="762"/>
        <v>1</v>
      </c>
      <c r="AL1396" s="22">
        <f t="shared" si="763"/>
        <v>0</v>
      </c>
      <c r="AM1396" s="22">
        <f t="shared" si="764"/>
        <v>0</v>
      </c>
      <c r="AN1396" s="22">
        <f t="shared" si="765"/>
        <v>0</v>
      </c>
      <c r="AO1396" s="22">
        <f t="shared" si="766"/>
        <v>5</v>
      </c>
      <c r="AP1396" s="22">
        <f t="shared" si="767"/>
        <v>2</v>
      </c>
      <c r="AQ1396" s="2">
        <f t="shared" si="768"/>
        <v>0.125</v>
      </c>
    </row>
    <row r="1397" spans="1:43" x14ac:dyDescent="0.25">
      <c r="A1397" s="26" t="str">
        <f t="shared" si="769"/>
        <v/>
      </c>
      <c r="B1397" t="s">
        <v>4678</v>
      </c>
      <c r="C1397" t="s">
        <v>27</v>
      </c>
      <c r="D1397" t="s">
        <v>37</v>
      </c>
      <c r="E1397" t="s">
        <v>4669</v>
      </c>
      <c r="F1397">
        <v>2026</v>
      </c>
      <c r="G1397" t="s">
        <v>5657</v>
      </c>
      <c r="H1397" s="4">
        <v>46162</v>
      </c>
      <c r="I1397" s="4" t="str">
        <f t="shared" si="735"/>
        <v>Southland</v>
      </c>
      <c r="J1397" s="2">
        <f t="shared" si="736"/>
        <v>0.23499999999999999</v>
      </c>
      <c r="K1397" s="2">
        <f t="shared" si="737"/>
        <v>0.40300000000000002</v>
      </c>
      <c r="L1397" s="2">
        <f t="shared" si="738"/>
        <v>0.39200000000000002</v>
      </c>
      <c r="M1397" s="2">
        <f t="shared" si="739"/>
        <v>0.79500000000000004</v>
      </c>
      <c r="N1397" s="22" cm="1">
        <f t="array" ref="N1397">IFERROR(INDEX(Stats_Hit_GP,MATCH($B1397,Stats_Hit_Player,0)),"")</f>
        <v>19</v>
      </c>
      <c r="O1397" s="22">
        <f t="shared" si="740"/>
        <v>68</v>
      </c>
      <c r="P1397" s="22">
        <f t="shared" si="741"/>
        <v>51</v>
      </c>
      <c r="Q1397" s="22">
        <f t="shared" si="742"/>
        <v>10</v>
      </c>
      <c r="R1397" s="22">
        <f t="shared" si="743"/>
        <v>12</v>
      </c>
      <c r="S1397" s="22">
        <f t="shared" si="744"/>
        <v>0</v>
      </c>
      <c r="T1397" s="22">
        <f t="shared" si="745"/>
        <v>1</v>
      </c>
      <c r="U1397" s="22">
        <f t="shared" si="746"/>
        <v>2</v>
      </c>
      <c r="V1397" s="22">
        <f t="shared" si="747"/>
        <v>6</v>
      </c>
      <c r="W1397" s="22">
        <f t="shared" si="748"/>
        <v>2</v>
      </c>
      <c r="X1397" s="22">
        <f t="shared" si="749"/>
        <v>13</v>
      </c>
      <c r="Y1397" s="22">
        <f t="shared" si="750"/>
        <v>22</v>
      </c>
      <c r="Z1397" s="22">
        <f t="shared" si="751"/>
        <v>3</v>
      </c>
      <c r="AA1397" s="22">
        <f t="shared" si="752"/>
        <v>1</v>
      </c>
      <c r="AB1397" s="22" t="str">
        <f t="shared" si="753"/>
        <v/>
      </c>
      <c r="AC1397" s="22" t="str">
        <f t="shared" si="754"/>
        <v/>
      </c>
      <c r="AD1397" s="29" t="str">
        <f t="shared" si="755"/>
        <v/>
      </c>
      <c r="AE1397" s="22" t="str">
        <f t="shared" si="756"/>
        <v/>
      </c>
      <c r="AF1397" s="22" t="str">
        <f t="shared" si="757"/>
        <v/>
      </c>
      <c r="AG1397" s="22" t="str">
        <f t="shared" si="758"/>
        <v/>
      </c>
      <c r="AH1397" s="22" t="str">
        <f t="shared" si="759"/>
        <v/>
      </c>
      <c r="AI1397" s="22" t="str">
        <f t="shared" si="760"/>
        <v/>
      </c>
      <c r="AJ1397" s="31" t="str">
        <f t="shared" si="761"/>
        <v/>
      </c>
      <c r="AK1397" s="22" t="str">
        <f t="shared" si="762"/>
        <v/>
      </c>
      <c r="AL1397" s="22" t="str">
        <f t="shared" si="763"/>
        <v/>
      </c>
      <c r="AM1397" s="22" t="str">
        <f t="shared" si="764"/>
        <v/>
      </c>
      <c r="AN1397" s="22" t="str">
        <f t="shared" si="765"/>
        <v/>
      </c>
      <c r="AO1397" s="22" t="str">
        <f t="shared" si="766"/>
        <v/>
      </c>
      <c r="AP1397" s="22" t="str">
        <f t="shared" si="767"/>
        <v/>
      </c>
      <c r="AQ1397" s="2" t="str">
        <f t="shared" si="768"/>
        <v/>
      </c>
    </row>
    <row r="1398" spans="1:43" x14ac:dyDescent="0.25">
      <c r="A1398" s="26" t="str">
        <f t="shared" si="769"/>
        <v/>
      </c>
      <c r="B1398" t="s">
        <v>3588</v>
      </c>
      <c r="C1398" t="s">
        <v>38</v>
      </c>
      <c r="D1398" t="s">
        <v>37</v>
      </c>
      <c r="E1398" t="s">
        <v>3583</v>
      </c>
      <c r="F1398">
        <v>2026</v>
      </c>
      <c r="G1398" t="s">
        <v>5657</v>
      </c>
      <c r="H1398" s="4">
        <v>46162</v>
      </c>
      <c r="I1398" s="4" t="str">
        <f t="shared" si="735"/>
        <v>Mountain West</v>
      </c>
      <c r="J1398" s="2">
        <f t="shared" si="736"/>
        <v>0.255</v>
      </c>
      <c r="K1398" s="2">
        <f t="shared" si="737"/>
        <v>0.39400000000000002</v>
      </c>
      <c r="L1398" s="2">
        <f t="shared" si="738"/>
        <v>0.311</v>
      </c>
      <c r="M1398" s="2">
        <f t="shared" si="739"/>
        <v>0.70499999999999996</v>
      </c>
      <c r="N1398" s="22" cm="1">
        <f t="array" ref="N1398">IFERROR(INDEX(Stats_Hit_GP,MATCH($B1398,Stats_Hit_Player,0)),"")</f>
        <v>52</v>
      </c>
      <c r="O1398" s="22">
        <f t="shared" si="740"/>
        <v>204</v>
      </c>
      <c r="P1398" s="22">
        <f t="shared" si="741"/>
        <v>161</v>
      </c>
      <c r="Q1398" s="22">
        <f t="shared" si="742"/>
        <v>29</v>
      </c>
      <c r="R1398" s="22">
        <f t="shared" si="743"/>
        <v>41</v>
      </c>
      <c r="S1398" s="22">
        <f t="shared" si="744"/>
        <v>4</v>
      </c>
      <c r="T1398" s="22">
        <f t="shared" si="745"/>
        <v>1</v>
      </c>
      <c r="U1398" s="22">
        <f t="shared" si="746"/>
        <v>1</v>
      </c>
      <c r="V1398" s="22">
        <f t="shared" si="747"/>
        <v>17</v>
      </c>
      <c r="W1398" s="22">
        <f t="shared" si="748"/>
        <v>6</v>
      </c>
      <c r="X1398" s="22">
        <f t="shared" si="749"/>
        <v>33</v>
      </c>
      <c r="Y1398" s="22">
        <f t="shared" si="750"/>
        <v>17</v>
      </c>
      <c r="Z1398" s="22">
        <f t="shared" si="751"/>
        <v>1</v>
      </c>
      <c r="AA1398" s="22">
        <f t="shared" si="752"/>
        <v>3</v>
      </c>
      <c r="AB1398" s="22" t="str">
        <f t="shared" si="753"/>
        <v/>
      </c>
      <c r="AC1398" s="22" t="str">
        <f t="shared" si="754"/>
        <v/>
      </c>
      <c r="AD1398" s="29" t="str">
        <f t="shared" si="755"/>
        <v/>
      </c>
      <c r="AE1398" s="22" t="str">
        <f t="shared" si="756"/>
        <v/>
      </c>
      <c r="AF1398" s="22" t="str">
        <f t="shared" si="757"/>
        <v/>
      </c>
      <c r="AG1398" s="22" t="str">
        <f t="shared" si="758"/>
        <v/>
      </c>
      <c r="AH1398" s="22" t="str">
        <f t="shared" si="759"/>
        <v/>
      </c>
      <c r="AI1398" s="22" t="str">
        <f t="shared" si="760"/>
        <v/>
      </c>
      <c r="AJ1398" s="31" t="str">
        <f t="shared" si="761"/>
        <v/>
      </c>
      <c r="AK1398" s="22" t="str">
        <f t="shared" si="762"/>
        <v/>
      </c>
      <c r="AL1398" s="22" t="str">
        <f t="shared" si="763"/>
        <v/>
      </c>
      <c r="AM1398" s="22" t="str">
        <f t="shared" si="764"/>
        <v/>
      </c>
      <c r="AN1398" s="22" t="str">
        <f t="shared" si="765"/>
        <v/>
      </c>
      <c r="AO1398" s="22" t="str">
        <f t="shared" si="766"/>
        <v/>
      </c>
      <c r="AP1398" s="22" t="str">
        <f t="shared" si="767"/>
        <v/>
      </c>
      <c r="AQ1398" s="2" t="str">
        <f t="shared" si="768"/>
        <v/>
      </c>
    </row>
    <row r="1399" spans="1:43" x14ac:dyDescent="0.25">
      <c r="A1399" s="26" t="str">
        <f t="shared" si="769"/>
        <v/>
      </c>
      <c r="B1399" t="s">
        <v>5672</v>
      </c>
      <c r="C1399" t="s">
        <v>64</v>
      </c>
      <c r="D1399" t="s">
        <v>37</v>
      </c>
      <c r="E1399" t="s">
        <v>3417</v>
      </c>
      <c r="F1399">
        <v>2026</v>
      </c>
      <c r="G1399" t="s">
        <v>5657</v>
      </c>
      <c r="H1399" s="4">
        <v>46162</v>
      </c>
      <c r="I1399" s="4" t="str">
        <f t="shared" si="735"/>
        <v>Missouri Valley</v>
      </c>
      <c r="J1399" s="2" t="str">
        <f t="shared" si="736"/>
        <v/>
      </c>
      <c r="K1399" s="2" t="str">
        <f t="shared" si="737"/>
        <v/>
      </c>
      <c r="L1399" s="2" t="str">
        <f t="shared" si="738"/>
        <v/>
      </c>
      <c r="M1399" s="2" t="str">
        <f t="shared" si="739"/>
        <v/>
      </c>
      <c r="N1399" s="22" t="str" cm="1">
        <f t="array" ref="N1399">IFERROR(INDEX(Stats_Hit_GP,MATCH($B1399,Stats_Hit_Player,0)),"")</f>
        <v/>
      </c>
      <c r="O1399" s="22" t="str">
        <f t="shared" si="740"/>
        <v/>
      </c>
      <c r="P1399" s="22" t="str">
        <f t="shared" si="741"/>
        <v/>
      </c>
      <c r="Q1399" s="22" t="str">
        <f t="shared" si="742"/>
        <v/>
      </c>
      <c r="R1399" s="22" t="str">
        <f t="shared" si="743"/>
        <v/>
      </c>
      <c r="S1399" s="22" t="str">
        <f t="shared" si="744"/>
        <v/>
      </c>
      <c r="T1399" s="22" t="str">
        <f t="shared" si="745"/>
        <v/>
      </c>
      <c r="U1399" s="22" t="str">
        <f t="shared" si="746"/>
        <v/>
      </c>
      <c r="V1399" s="22" t="str">
        <f t="shared" si="747"/>
        <v/>
      </c>
      <c r="W1399" s="22" t="str">
        <f t="shared" si="748"/>
        <v/>
      </c>
      <c r="X1399" s="22" t="str">
        <f t="shared" si="749"/>
        <v/>
      </c>
      <c r="Y1399" s="22" t="str">
        <f t="shared" si="750"/>
        <v/>
      </c>
      <c r="Z1399" s="22" t="str">
        <f t="shared" si="751"/>
        <v/>
      </c>
      <c r="AA1399" s="22" t="str">
        <f t="shared" si="752"/>
        <v/>
      </c>
      <c r="AB1399" s="22">
        <f t="shared" si="753"/>
        <v>2</v>
      </c>
      <c r="AC1399" s="22">
        <f t="shared" si="754"/>
        <v>7</v>
      </c>
      <c r="AD1399" s="29">
        <f t="shared" si="755"/>
        <v>5.07</v>
      </c>
      <c r="AE1399" s="22">
        <f t="shared" si="756"/>
        <v>20</v>
      </c>
      <c r="AF1399" s="22">
        <f t="shared" si="757"/>
        <v>15</v>
      </c>
      <c r="AG1399" s="22">
        <f t="shared" si="758"/>
        <v>0</v>
      </c>
      <c r="AH1399" s="22">
        <f t="shared" si="759"/>
        <v>0</v>
      </c>
      <c r="AI1399" s="22">
        <f t="shared" si="760"/>
        <v>0</v>
      </c>
      <c r="AJ1399" s="31">
        <f t="shared" si="761"/>
        <v>60.1</v>
      </c>
      <c r="AK1399" s="22">
        <f t="shared" si="762"/>
        <v>63</v>
      </c>
      <c r="AL1399" s="22">
        <f t="shared" si="763"/>
        <v>36</v>
      </c>
      <c r="AM1399" s="22">
        <f t="shared" si="764"/>
        <v>34</v>
      </c>
      <c r="AN1399" s="22">
        <f t="shared" si="765"/>
        <v>20</v>
      </c>
      <c r="AO1399" s="22">
        <f t="shared" si="766"/>
        <v>43</v>
      </c>
      <c r="AP1399" s="22">
        <f t="shared" si="767"/>
        <v>9</v>
      </c>
      <c r="AQ1399" s="2">
        <f t="shared" si="768"/>
        <v>0.27500000000000002</v>
      </c>
    </row>
    <row r="1400" spans="1:43" x14ac:dyDescent="0.25">
      <c r="A1400" s="26" t="str">
        <f t="shared" si="769"/>
        <v/>
      </c>
      <c r="B1400" t="s">
        <v>3421</v>
      </c>
      <c r="C1400" t="s">
        <v>33</v>
      </c>
      <c r="D1400" t="s">
        <v>37</v>
      </c>
      <c r="E1400" t="s">
        <v>3417</v>
      </c>
      <c r="F1400">
        <v>2026</v>
      </c>
      <c r="G1400" t="s">
        <v>5657</v>
      </c>
      <c r="H1400" s="4">
        <v>46162</v>
      </c>
      <c r="I1400" s="4" t="str">
        <f t="shared" si="735"/>
        <v>Missouri Valley</v>
      </c>
      <c r="J1400" s="2">
        <f t="shared" si="736"/>
        <v>0.24299999999999999</v>
      </c>
      <c r="K1400" s="2">
        <f t="shared" si="737"/>
        <v>0.314</v>
      </c>
      <c r="L1400" s="2">
        <f t="shared" si="738"/>
        <v>0.41099999999999998</v>
      </c>
      <c r="M1400" s="2">
        <f t="shared" si="739"/>
        <v>0.72499999999999998</v>
      </c>
      <c r="N1400" s="22" cm="1">
        <f t="array" ref="N1400">IFERROR(INDEX(Stats_Hit_GP,MATCH($B1400,Stats_Hit_Player,0)),"")</f>
        <v>48</v>
      </c>
      <c r="O1400" s="22">
        <f t="shared" si="740"/>
        <v>204</v>
      </c>
      <c r="P1400" s="22">
        <f t="shared" si="741"/>
        <v>185</v>
      </c>
      <c r="Q1400" s="22">
        <f t="shared" si="742"/>
        <v>27</v>
      </c>
      <c r="R1400" s="22">
        <f t="shared" si="743"/>
        <v>45</v>
      </c>
      <c r="S1400" s="22">
        <f t="shared" si="744"/>
        <v>10</v>
      </c>
      <c r="T1400" s="22">
        <f t="shared" si="745"/>
        <v>0</v>
      </c>
      <c r="U1400" s="22">
        <f t="shared" si="746"/>
        <v>7</v>
      </c>
      <c r="V1400" s="22">
        <f t="shared" si="747"/>
        <v>24</v>
      </c>
      <c r="W1400" s="22">
        <f t="shared" si="748"/>
        <v>6</v>
      </c>
      <c r="X1400" s="22">
        <f t="shared" si="749"/>
        <v>13</v>
      </c>
      <c r="Y1400" s="22">
        <f t="shared" si="750"/>
        <v>41</v>
      </c>
      <c r="Z1400" s="22">
        <f t="shared" si="751"/>
        <v>6</v>
      </c>
      <c r="AA1400" s="22">
        <f t="shared" si="752"/>
        <v>1</v>
      </c>
      <c r="AB1400" s="22" t="str">
        <f t="shared" si="753"/>
        <v/>
      </c>
      <c r="AC1400" s="22" t="str">
        <f t="shared" si="754"/>
        <v/>
      </c>
      <c r="AD1400" s="29" t="str">
        <f t="shared" si="755"/>
        <v/>
      </c>
      <c r="AE1400" s="22" t="str">
        <f t="shared" si="756"/>
        <v/>
      </c>
      <c r="AF1400" s="22" t="str">
        <f t="shared" si="757"/>
        <v/>
      </c>
      <c r="AG1400" s="22" t="str">
        <f t="shared" si="758"/>
        <v/>
      </c>
      <c r="AH1400" s="22" t="str">
        <f t="shared" si="759"/>
        <v/>
      </c>
      <c r="AI1400" s="22" t="str">
        <f t="shared" si="760"/>
        <v/>
      </c>
      <c r="AJ1400" s="31" t="str">
        <f t="shared" si="761"/>
        <v/>
      </c>
      <c r="AK1400" s="22" t="str">
        <f t="shared" si="762"/>
        <v/>
      </c>
      <c r="AL1400" s="22" t="str">
        <f t="shared" si="763"/>
        <v/>
      </c>
      <c r="AM1400" s="22" t="str">
        <f t="shared" si="764"/>
        <v/>
      </c>
      <c r="AN1400" s="22" t="str">
        <f t="shared" si="765"/>
        <v/>
      </c>
      <c r="AO1400" s="22" t="str">
        <f t="shared" si="766"/>
        <v/>
      </c>
      <c r="AP1400" s="22" t="str">
        <f t="shared" si="767"/>
        <v/>
      </c>
      <c r="AQ1400" s="2" t="str">
        <f t="shared" si="768"/>
        <v/>
      </c>
    </row>
    <row r="1401" spans="1:43" x14ac:dyDescent="0.25">
      <c r="A1401" s="26">
        <f t="shared" si="769"/>
        <v>1</v>
      </c>
      <c r="B1401" t="s">
        <v>5673</v>
      </c>
      <c r="C1401" t="s">
        <v>64</v>
      </c>
      <c r="D1401" t="s">
        <v>32</v>
      </c>
      <c r="E1401" t="s">
        <v>854</v>
      </c>
      <c r="F1401">
        <v>2026</v>
      </c>
      <c r="G1401" t="s">
        <v>5657</v>
      </c>
      <c r="H1401" s="4">
        <v>46162</v>
      </c>
      <c r="I1401" s="4" t="str">
        <f t="shared" si="735"/>
        <v>American Athletic</v>
      </c>
      <c r="J1401" s="2" t="str">
        <f t="shared" si="736"/>
        <v/>
      </c>
      <c r="K1401" s="2" t="str">
        <f t="shared" si="737"/>
        <v/>
      </c>
      <c r="L1401" s="2" t="str">
        <f t="shared" si="738"/>
        <v/>
      </c>
      <c r="M1401" s="2" t="str">
        <f t="shared" si="739"/>
        <v/>
      </c>
      <c r="N1401" s="22" t="str" cm="1">
        <f t="array" ref="N1401">IFERROR(INDEX(Stats_Hit_GP,MATCH($B1401,Stats_Hit_Player,0)),"")</f>
        <v/>
      </c>
      <c r="O1401" s="22" t="str">
        <f t="shared" si="740"/>
        <v/>
      </c>
      <c r="P1401" s="22" t="str">
        <f t="shared" si="741"/>
        <v/>
      </c>
      <c r="Q1401" s="22" t="str">
        <f t="shared" si="742"/>
        <v/>
      </c>
      <c r="R1401" s="22" t="str">
        <f t="shared" si="743"/>
        <v/>
      </c>
      <c r="S1401" s="22" t="str">
        <f t="shared" si="744"/>
        <v/>
      </c>
      <c r="T1401" s="22" t="str">
        <f t="shared" si="745"/>
        <v/>
      </c>
      <c r="U1401" s="22" t="str">
        <f t="shared" si="746"/>
        <v/>
      </c>
      <c r="V1401" s="22" t="str">
        <f t="shared" si="747"/>
        <v/>
      </c>
      <c r="W1401" s="22" t="str">
        <f t="shared" si="748"/>
        <v/>
      </c>
      <c r="X1401" s="22" t="str">
        <f t="shared" si="749"/>
        <v/>
      </c>
      <c r="Y1401" s="22" t="str">
        <f t="shared" si="750"/>
        <v/>
      </c>
      <c r="Z1401" s="22" t="str">
        <f t="shared" si="751"/>
        <v/>
      </c>
      <c r="AA1401" s="22" t="str">
        <f t="shared" si="752"/>
        <v/>
      </c>
      <c r="AB1401" s="22">
        <f t="shared" si="753"/>
        <v>1</v>
      </c>
      <c r="AC1401" s="22">
        <f t="shared" si="754"/>
        <v>0</v>
      </c>
      <c r="AD1401" s="29">
        <f t="shared" si="755"/>
        <v>10.119999999999999</v>
      </c>
      <c r="AE1401" s="22">
        <f t="shared" si="756"/>
        <v>4</v>
      </c>
      <c r="AF1401" s="22">
        <f t="shared" si="757"/>
        <v>0</v>
      </c>
      <c r="AG1401" s="22">
        <f t="shared" si="758"/>
        <v>0</v>
      </c>
      <c r="AH1401" s="22">
        <f t="shared" si="759"/>
        <v>0</v>
      </c>
      <c r="AI1401" s="22">
        <f t="shared" si="760"/>
        <v>0</v>
      </c>
      <c r="AJ1401" s="31">
        <f t="shared" si="761"/>
        <v>2.2000000000000002</v>
      </c>
      <c r="AK1401" s="22">
        <f t="shared" si="762"/>
        <v>3</v>
      </c>
      <c r="AL1401" s="22">
        <f t="shared" si="763"/>
        <v>3</v>
      </c>
      <c r="AM1401" s="22">
        <f t="shared" si="764"/>
        <v>3</v>
      </c>
      <c r="AN1401" s="22">
        <f t="shared" si="765"/>
        <v>4</v>
      </c>
      <c r="AO1401" s="22">
        <f t="shared" si="766"/>
        <v>2</v>
      </c>
      <c r="AP1401" s="22">
        <f t="shared" si="767"/>
        <v>1</v>
      </c>
      <c r="AQ1401" s="2">
        <f t="shared" si="768"/>
        <v>0.3</v>
      </c>
    </row>
    <row r="1402" spans="1:43" x14ac:dyDescent="0.25">
      <c r="A1402" s="26" t="str">
        <f t="shared" si="769"/>
        <v/>
      </c>
      <c r="B1402" t="s">
        <v>3773</v>
      </c>
      <c r="C1402" t="s">
        <v>64</v>
      </c>
      <c r="D1402" t="s">
        <v>37</v>
      </c>
      <c r="E1402" t="s">
        <v>3755</v>
      </c>
      <c r="F1402">
        <v>2026</v>
      </c>
      <c r="G1402" t="s">
        <v>5657</v>
      </c>
      <c r="H1402" s="4">
        <v>46162</v>
      </c>
      <c r="I1402" s="4" t="str">
        <f t="shared" si="735"/>
        <v>Northeast</v>
      </c>
      <c r="J1402" s="2">
        <f t="shared" si="736"/>
        <v>0</v>
      </c>
      <c r="K1402" s="2">
        <f t="shared" si="737"/>
        <v>0.25</v>
      </c>
      <c r="L1402" s="2">
        <f t="shared" si="738"/>
        <v>0</v>
      </c>
      <c r="M1402" s="2">
        <f t="shared" si="739"/>
        <v>0.25</v>
      </c>
      <c r="N1402" s="22" cm="1">
        <f t="array" ref="N1402">IFERROR(INDEX(Stats_Hit_GP,MATCH($B1402,Stats_Hit_Player,0)),"")</f>
        <v>5</v>
      </c>
      <c r="O1402" s="22">
        <f t="shared" si="740"/>
        <v>12</v>
      </c>
      <c r="P1402" s="22">
        <f t="shared" si="741"/>
        <v>9</v>
      </c>
      <c r="Q1402" s="22">
        <f t="shared" si="742"/>
        <v>0</v>
      </c>
      <c r="R1402" s="22">
        <f t="shared" si="743"/>
        <v>0</v>
      </c>
      <c r="S1402" s="22">
        <f t="shared" si="744"/>
        <v>0</v>
      </c>
      <c r="T1402" s="22">
        <f t="shared" si="745"/>
        <v>0</v>
      </c>
      <c r="U1402" s="22">
        <f t="shared" si="746"/>
        <v>0</v>
      </c>
      <c r="V1402" s="22">
        <f t="shared" si="747"/>
        <v>1</v>
      </c>
      <c r="W1402" s="22">
        <f t="shared" si="748"/>
        <v>0</v>
      </c>
      <c r="X1402" s="22">
        <f t="shared" si="749"/>
        <v>3</v>
      </c>
      <c r="Y1402" s="22">
        <f t="shared" si="750"/>
        <v>5</v>
      </c>
      <c r="Z1402" s="22">
        <f t="shared" si="751"/>
        <v>0</v>
      </c>
      <c r="AA1402" s="22">
        <f t="shared" si="752"/>
        <v>0</v>
      </c>
      <c r="AB1402" s="22">
        <f t="shared" si="753"/>
        <v>1</v>
      </c>
      <c r="AC1402" s="22">
        <f t="shared" si="754"/>
        <v>0</v>
      </c>
      <c r="AD1402" s="29">
        <f t="shared" si="755"/>
        <v>7.79</v>
      </c>
      <c r="AE1402" s="22">
        <f t="shared" si="756"/>
        <v>11</v>
      </c>
      <c r="AF1402" s="22">
        <f t="shared" si="757"/>
        <v>0</v>
      </c>
      <c r="AG1402" s="22">
        <f t="shared" si="758"/>
        <v>0</v>
      </c>
      <c r="AH1402" s="22">
        <f t="shared" si="759"/>
        <v>0</v>
      </c>
      <c r="AI1402" s="22">
        <f t="shared" si="760"/>
        <v>0</v>
      </c>
      <c r="AJ1402" s="31">
        <f t="shared" si="761"/>
        <v>17.100000000000001</v>
      </c>
      <c r="AK1402" s="22">
        <f t="shared" si="762"/>
        <v>19</v>
      </c>
      <c r="AL1402" s="22">
        <f t="shared" si="763"/>
        <v>19</v>
      </c>
      <c r="AM1402" s="22">
        <f t="shared" si="764"/>
        <v>15</v>
      </c>
      <c r="AN1402" s="22">
        <f t="shared" si="765"/>
        <v>17</v>
      </c>
      <c r="AO1402" s="22">
        <f t="shared" si="766"/>
        <v>10</v>
      </c>
      <c r="AP1402" s="22">
        <f t="shared" si="767"/>
        <v>3</v>
      </c>
      <c r="AQ1402" s="2">
        <f t="shared" si="768"/>
        <v>0.26800000000000002</v>
      </c>
    </row>
    <row r="1403" spans="1:43" x14ac:dyDescent="0.25">
      <c r="A1403" s="26" t="str">
        <f t="shared" si="769"/>
        <v/>
      </c>
      <c r="B1403" t="s">
        <v>5674</v>
      </c>
      <c r="C1403" t="s">
        <v>64</v>
      </c>
      <c r="D1403" t="s">
        <v>37</v>
      </c>
      <c r="E1403" t="s">
        <v>3679</v>
      </c>
      <c r="F1403">
        <v>2026</v>
      </c>
      <c r="G1403" t="s">
        <v>5657</v>
      </c>
      <c r="H1403" s="4">
        <v>46162</v>
      </c>
      <c r="I1403" s="4" t="str">
        <f t="shared" si="735"/>
        <v>Northeast</v>
      </c>
      <c r="J1403" s="2" t="str">
        <f t="shared" si="736"/>
        <v/>
      </c>
      <c r="K1403" s="2" t="str">
        <f t="shared" si="737"/>
        <v/>
      </c>
      <c r="L1403" s="2" t="str">
        <f t="shared" si="738"/>
        <v/>
      </c>
      <c r="M1403" s="2" t="str">
        <f t="shared" si="739"/>
        <v/>
      </c>
      <c r="N1403" s="22" t="str" cm="1">
        <f t="array" ref="N1403">IFERROR(INDEX(Stats_Hit_GP,MATCH($B1403,Stats_Hit_Player,0)),"")</f>
        <v/>
      </c>
      <c r="O1403" s="22" t="str">
        <f t="shared" si="740"/>
        <v/>
      </c>
      <c r="P1403" s="22" t="str">
        <f t="shared" si="741"/>
        <v/>
      </c>
      <c r="Q1403" s="22" t="str">
        <f t="shared" si="742"/>
        <v/>
      </c>
      <c r="R1403" s="22" t="str">
        <f t="shared" si="743"/>
        <v/>
      </c>
      <c r="S1403" s="22" t="str">
        <f t="shared" si="744"/>
        <v/>
      </c>
      <c r="T1403" s="22" t="str">
        <f t="shared" si="745"/>
        <v/>
      </c>
      <c r="U1403" s="22" t="str">
        <f t="shared" si="746"/>
        <v/>
      </c>
      <c r="V1403" s="22" t="str">
        <f t="shared" si="747"/>
        <v/>
      </c>
      <c r="W1403" s="22" t="str">
        <f t="shared" si="748"/>
        <v/>
      </c>
      <c r="X1403" s="22" t="str">
        <f t="shared" si="749"/>
        <v/>
      </c>
      <c r="Y1403" s="22" t="str">
        <f t="shared" si="750"/>
        <v/>
      </c>
      <c r="Z1403" s="22" t="str">
        <f t="shared" si="751"/>
        <v/>
      </c>
      <c r="AA1403" s="22" t="str">
        <f t="shared" si="752"/>
        <v/>
      </c>
      <c r="AB1403" s="22">
        <f t="shared" si="753"/>
        <v>0</v>
      </c>
      <c r="AC1403" s="22">
        <f t="shared" si="754"/>
        <v>2</v>
      </c>
      <c r="AD1403" s="29">
        <f t="shared" si="755"/>
        <v>19.8</v>
      </c>
      <c r="AE1403" s="22">
        <f t="shared" si="756"/>
        <v>4</v>
      </c>
      <c r="AF1403" s="22">
        <f t="shared" si="757"/>
        <v>1</v>
      </c>
      <c r="AG1403" s="22">
        <f t="shared" si="758"/>
        <v>0</v>
      </c>
      <c r="AH1403" s="22">
        <f t="shared" si="759"/>
        <v>0</v>
      </c>
      <c r="AI1403" s="22">
        <f t="shared" si="760"/>
        <v>0</v>
      </c>
      <c r="AJ1403" s="31">
        <f t="shared" si="761"/>
        <v>5</v>
      </c>
      <c r="AK1403" s="22">
        <f t="shared" si="762"/>
        <v>11</v>
      </c>
      <c r="AL1403" s="22">
        <f t="shared" si="763"/>
        <v>12</v>
      </c>
      <c r="AM1403" s="22">
        <f t="shared" si="764"/>
        <v>11</v>
      </c>
      <c r="AN1403" s="22">
        <f t="shared" si="765"/>
        <v>6</v>
      </c>
      <c r="AO1403" s="22">
        <f t="shared" si="766"/>
        <v>3</v>
      </c>
      <c r="AP1403" s="22">
        <f t="shared" si="767"/>
        <v>2</v>
      </c>
      <c r="AQ1403" s="2">
        <f t="shared" si="768"/>
        <v>0.42299999999999999</v>
      </c>
    </row>
    <row r="1404" spans="1:43" x14ac:dyDescent="0.25">
      <c r="A1404" s="26" t="str">
        <f t="shared" si="769"/>
        <v/>
      </c>
      <c r="B1404" t="s">
        <v>4754</v>
      </c>
      <c r="C1404" t="s">
        <v>33</v>
      </c>
      <c r="D1404" t="s">
        <v>37</v>
      </c>
      <c r="E1404" t="s">
        <v>4751</v>
      </c>
      <c r="F1404">
        <v>2026</v>
      </c>
      <c r="G1404" t="s">
        <v>5657</v>
      </c>
      <c r="H1404" s="4">
        <v>46162</v>
      </c>
      <c r="I1404" s="4" t="str">
        <f t="shared" si="735"/>
        <v>Southland</v>
      </c>
      <c r="J1404" s="2">
        <f t="shared" si="736"/>
        <v>0.27700000000000002</v>
      </c>
      <c r="K1404" s="2">
        <f t="shared" si="737"/>
        <v>0.34599999999999997</v>
      </c>
      <c r="L1404" s="2">
        <f t="shared" si="738"/>
        <v>0.42099999999999999</v>
      </c>
      <c r="M1404" s="2">
        <f t="shared" si="739"/>
        <v>0.76800000000000002</v>
      </c>
      <c r="N1404" s="22" cm="1">
        <f t="array" ref="N1404">IFERROR(INDEX(Stats_Hit_GP,MATCH($B1404,Stats_Hit_Player,0)),"")</f>
        <v>42</v>
      </c>
      <c r="O1404" s="22">
        <f t="shared" si="740"/>
        <v>181</v>
      </c>
      <c r="P1404" s="22">
        <f t="shared" si="741"/>
        <v>159</v>
      </c>
      <c r="Q1404" s="22">
        <f t="shared" si="742"/>
        <v>26</v>
      </c>
      <c r="R1404" s="22">
        <f t="shared" si="743"/>
        <v>44</v>
      </c>
      <c r="S1404" s="22">
        <f t="shared" si="744"/>
        <v>11</v>
      </c>
      <c r="T1404" s="22">
        <f t="shared" si="745"/>
        <v>0</v>
      </c>
      <c r="U1404" s="22">
        <f t="shared" si="746"/>
        <v>4</v>
      </c>
      <c r="V1404" s="22">
        <f t="shared" si="747"/>
        <v>30</v>
      </c>
      <c r="W1404" s="22">
        <f t="shared" si="748"/>
        <v>4</v>
      </c>
      <c r="X1404" s="22">
        <f t="shared" si="749"/>
        <v>14</v>
      </c>
      <c r="Y1404" s="22">
        <f t="shared" si="750"/>
        <v>36</v>
      </c>
      <c r="Z1404" s="22">
        <f t="shared" si="751"/>
        <v>1</v>
      </c>
      <c r="AA1404" s="22">
        <f t="shared" si="752"/>
        <v>0</v>
      </c>
      <c r="AB1404" s="22" t="str">
        <f t="shared" si="753"/>
        <v/>
      </c>
      <c r="AC1404" s="22" t="str">
        <f t="shared" si="754"/>
        <v/>
      </c>
      <c r="AD1404" s="29" t="str">
        <f t="shared" si="755"/>
        <v/>
      </c>
      <c r="AE1404" s="22" t="str">
        <f t="shared" si="756"/>
        <v/>
      </c>
      <c r="AF1404" s="22" t="str">
        <f t="shared" si="757"/>
        <v/>
      </c>
      <c r="AG1404" s="22" t="str">
        <f t="shared" si="758"/>
        <v/>
      </c>
      <c r="AH1404" s="22" t="str">
        <f t="shared" si="759"/>
        <v/>
      </c>
      <c r="AI1404" s="22" t="str">
        <f t="shared" si="760"/>
        <v/>
      </c>
      <c r="AJ1404" s="31" t="str">
        <f t="shared" si="761"/>
        <v/>
      </c>
      <c r="AK1404" s="22" t="str">
        <f t="shared" si="762"/>
        <v/>
      </c>
      <c r="AL1404" s="22" t="str">
        <f t="shared" si="763"/>
        <v/>
      </c>
      <c r="AM1404" s="22" t="str">
        <f t="shared" si="764"/>
        <v/>
      </c>
      <c r="AN1404" s="22" t="str">
        <f t="shared" si="765"/>
        <v/>
      </c>
      <c r="AO1404" s="22" t="str">
        <f t="shared" si="766"/>
        <v/>
      </c>
      <c r="AP1404" s="22" t="str">
        <f t="shared" si="767"/>
        <v/>
      </c>
      <c r="AQ1404" s="2" t="str">
        <f t="shared" si="768"/>
        <v/>
      </c>
    </row>
    <row r="1405" spans="1:43" x14ac:dyDescent="0.25">
      <c r="A1405" s="26" t="str">
        <f t="shared" si="769"/>
        <v/>
      </c>
      <c r="B1405" t="s">
        <v>1043</v>
      </c>
      <c r="C1405" t="s">
        <v>44</v>
      </c>
      <c r="D1405" t="s">
        <v>37</v>
      </c>
      <c r="E1405" t="s">
        <v>1042</v>
      </c>
      <c r="F1405">
        <v>2026</v>
      </c>
      <c r="G1405" t="s">
        <v>5657</v>
      </c>
      <c r="H1405" s="4">
        <v>46162</v>
      </c>
      <c r="I1405" s="4" t="str">
        <f t="shared" si="735"/>
        <v>Atlantic Sun</v>
      </c>
      <c r="J1405" s="2">
        <f t="shared" si="736"/>
        <v>0.318</v>
      </c>
      <c r="K1405" s="2">
        <f t="shared" si="737"/>
        <v>0.45200000000000001</v>
      </c>
      <c r="L1405" s="2">
        <f t="shared" si="738"/>
        <v>0.61299999999999999</v>
      </c>
      <c r="M1405" s="2">
        <f t="shared" si="739"/>
        <v>1.0649999999999999</v>
      </c>
      <c r="N1405" s="22" cm="1">
        <f t="array" ref="N1405">IFERROR(INDEX(Stats_Hit_GP,MATCH($B1405,Stats_Hit_Player,0)),"")</f>
        <v>53</v>
      </c>
      <c r="O1405" s="22">
        <f t="shared" si="740"/>
        <v>223</v>
      </c>
      <c r="P1405" s="22">
        <f t="shared" si="741"/>
        <v>173</v>
      </c>
      <c r="Q1405" s="22">
        <f t="shared" si="742"/>
        <v>35</v>
      </c>
      <c r="R1405" s="22">
        <f t="shared" si="743"/>
        <v>55</v>
      </c>
      <c r="S1405" s="22">
        <f t="shared" si="744"/>
        <v>13</v>
      </c>
      <c r="T1405" s="22">
        <f t="shared" si="745"/>
        <v>1</v>
      </c>
      <c r="U1405" s="22">
        <f t="shared" si="746"/>
        <v>12</v>
      </c>
      <c r="V1405" s="22">
        <f t="shared" si="747"/>
        <v>32</v>
      </c>
      <c r="W1405" s="22">
        <f t="shared" si="748"/>
        <v>9</v>
      </c>
      <c r="X1405" s="22">
        <f t="shared" si="749"/>
        <v>35</v>
      </c>
      <c r="Y1405" s="22">
        <f t="shared" si="750"/>
        <v>45</v>
      </c>
      <c r="Z1405" s="22">
        <f t="shared" si="751"/>
        <v>5</v>
      </c>
      <c r="AA1405" s="22">
        <f t="shared" si="752"/>
        <v>3</v>
      </c>
      <c r="AB1405" s="22" t="str">
        <f t="shared" si="753"/>
        <v/>
      </c>
      <c r="AC1405" s="22" t="str">
        <f t="shared" si="754"/>
        <v/>
      </c>
      <c r="AD1405" s="29" t="str">
        <f t="shared" si="755"/>
        <v/>
      </c>
      <c r="AE1405" s="22" t="str">
        <f t="shared" si="756"/>
        <v/>
      </c>
      <c r="AF1405" s="22" t="str">
        <f t="shared" si="757"/>
        <v/>
      </c>
      <c r="AG1405" s="22" t="str">
        <f t="shared" si="758"/>
        <v/>
      </c>
      <c r="AH1405" s="22" t="str">
        <f t="shared" si="759"/>
        <v/>
      </c>
      <c r="AI1405" s="22" t="str">
        <f t="shared" si="760"/>
        <v/>
      </c>
      <c r="AJ1405" s="31" t="str">
        <f t="shared" si="761"/>
        <v/>
      </c>
      <c r="AK1405" s="22" t="str">
        <f t="shared" si="762"/>
        <v/>
      </c>
      <c r="AL1405" s="22" t="str">
        <f t="shared" si="763"/>
        <v/>
      </c>
      <c r="AM1405" s="22" t="str">
        <f t="shared" si="764"/>
        <v/>
      </c>
      <c r="AN1405" s="22" t="str">
        <f t="shared" si="765"/>
        <v/>
      </c>
      <c r="AO1405" s="22" t="str">
        <f t="shared" si="766"/>
        <v/>
      </c>
      <c r="AP1405" s="22" t="str">
        <f t="shared" si="767"/>
        <v/>
      </c>
      <c r="AQ1405" s="2" t="str">
        <f t="shared" si="768"/>
        <v/>
      </c>
    </row>
    <row r="1406" spans="1:43" x14ac:dyDescent="0.25">
      <c r="A1406" s="26" t="str">
        <f t="shared" si="769"/>
        <v/>
      </c>
      <c r="B1406" t="s">
        <v>3952</v>
      </c>
      <c r="C1406" t="s">
        <v>25</v>
      </c>
      <c r="D1406" t="s">
        <v>37</v>
      </c>
      <c r="E1406" t="s">
        <v>5675</v>
      </c>
      <c r="F1406">
        <v>2026</v>
      </c>
      <c r="G1406" t="s">
        <v>5657</v>
      </c>
      <c r="H1406" s="4">
        <v>46162</v>
      </c>
      <c r="I1406" s="4" t="str">
        <f t="shared" si="735"/>
        <v/>
      </c>
      <c r="J1406" s="2">
        <f t="shared" si="736"/>
        <v>0.29499999999999998</v>
      </c>
      <c r="K1406" s="2">
        <f t="shared" si="737"/>
        <v>0.41499999999999998</v>
      </c>
      <c r="L1406" s="2">
        <f t="shared" si="738"/>
        <v>0.39700000000000002</v>
      </c>
      <c r="M1406" s="2">
        <f t="shared" si="739"/>
        <v>0.81200000000000006</v>
      </c>
      <c r="N1406" s="22" cm="1">
        <f t="array" ref="N1406">IFERROR(INDEX(Stats_Hit_GP,MATCH($B1406,Stats_Hit_Player,0)),"")</f>
        <v>25</v>
      </c>
      <c r="O1406" s="22">
        <f t="shared" si="740"/>
        <v>101</v>
      </c>
      <c r="P1406" s="22">
        <f t="shared" si="741"/>
        <v>78</v>
      </c>
      <c r="Q1406" s="22">
        <f t="shared" si="742"/>
        <v>20</v>
      </c>
      <c r="R1406" s="22">
        <f t="shared" si="743"/>
        <v>23</v>
      </c>
      <c r="S1406" s="22">
        <f t="shared" si="744"/>
        <v>2</v>
      </c>
      <c r="T1406" s="22">
        <f t="shared" si="745"/>
        <v>0</v>
      </c>
      <c r="U1406" s="22">
        <f t="shared" si="746"/>
        <v>2</v>
      </c>
      <c r="V1406" s="22">
        <f t="shared" si="747"/>
        <v>15</v>
      </c>
      <c r="W1406" s="22">
        <f t="shared" si="748"/>
        <v>5</v>
      </c>
      <c r="X1406" s="22">
        <f t="shared" si="749"/>
        <v>11</v>
      </c>
      <c r="Y1406" s="22">
        <f t="shared" si="750"/>
        <v>14</v>
      </c>
      <c r="Z1406" s="22">
        <f t="shared" si="751"/>
        <v>1</v>
      </c>
      <c r="AA1406" s="22">
        <f t="shared" si="752"/>
        <v>1</v>
      </c>
      <c r="AB1406" s="22" t="str">
        <f t="shared" si="753"/>
        <v/>
      </c>
      <c r="AC1406" s="22" t="str">
        <f t="shared" si="754"/>
        <v/>
      </c>
      <c r="AD1406" s="29" t="str">
        <f t="shared" si="755"/>
        <v/>
      </c>
      <c r="AE1406" s="22" t="str">
        <f t="shared" si="756"/>
        <v/>
      </c>
      <c r="AF1406" s="22" t="str">
        <f t="shared" si="757"/>
        <v/>
      </c>
      <c r="AG1406" s="22" t="str">
        <f t="shared" si="758"/>
        <v/>
      </c>
      <c r="AH1406" s="22" t="str">
        <f t="shared" si="759"/>
        <v/>
      </c>
      <c r="AI1406" s="22" t="str">
        <f t="shared" si="760"/>
        <v/>
      </c>
      <c r="AJ1406" s="31" t="str">
        <f t="shared" si="761"/>
        <v/>
      </c>
      <c r="AK1406" s="22" t="str">
        <f t="shared" si="762"/>
        <v/>
      </c>
      <c r="AL1406" s="22" t="str">
        <f t="shared" si="763"/>
        <v/>
      </c>
      <c r="AM1406" s="22" t="str">
        <f t="shared" si="764"/>
        <v/>
      </c>
      <c r="AN1406" s="22" t="str">
        <f t="shared" si="765"/>
        <v/>
      </c>
      <c r="AO1406" s="22" t="str">
        <f t="shared" si="766"/>
        <v/>
      </c>
      <c r="AP1406" s="22" t="str">
        <f t="shared" si="767"/>
        <v/>
      </c>
      <c r="AQ1406" s="2" t="str">
        <f t="shared" si="768"/>
        <v/>
      </c>
    </row>
    <row r="1407" spans="1:43" x14ac:dyDescent="0.25">
      <c r="A1407" s="26" t="str">
        <f t="shared" si="769"/>
        <v/>
      </c>
      <c r="B1407" t="s">
        <v>1058</v>
      </c>
      <c r="C1407" t="s">
        <v>35</v>
      </c>
      <c r="D1407" t="s">
        <v>37</v>
      </c>
      <c r="E1407" t="s">
        <v>1042</v>
      </c>
      <c r="F1407">
        <v>2026</v>
      </c>
      <c r="G1407" t="s">
        <v>5657</v>
      </c>
      <c r="H1407" s="4">
        <v>46162</v>
      </c>
      <c r="I1407" s="4" t="str">
        <f t="shared" si="735"/>
        <v>Atlantic Sun</v>
      </c>
      <c r="J1407" s="2">
        <f t="shared" si="736"/>
        <v>0.14699999999999999</v>
      </c>
      <c r="K1407" s="2">
        <f t="shared" si="737"/>
        <v>0.24099999999999999</v>
      </c>
      <c r="L1407" s="2">
        <f t="shared" si="738"/>
        <v>0.187</v>
      </c>
      <c r="M1407" s="2">
        <f t="shared" si="739"/>
        <v>0.42799999999999999</v>
      </c>
      <c r="N1407" s="22" cm="1">
        <f t="array" ref="N1407">IFERROR(INDEX(Stats_Hit_GP,MATCH($B1407,Stats_Hit_Player,0)),"")</f>
        <v>28</v>
      </c>
      <c r="O1407" s="22">
        <f t="shared" si="740"/>
        <v>88</v>
      </c>
      <c r="P1407" s="22">
        <f t="shared" si="741"/>
        <v>75</v>
      </c>
      <c r="Q1407" s="22">
        <f t="shared" si="742"/>
        <v>7</v>
      </c>
      <c r="R1407" s="22">
        <f t="shared" si="743"/>
        <v>11</v>
      </c>
      <c r="S1407" s="22">
        <f t="shared" si="744"/>
        <v>3</v>
      </c>
      <c r="T1407" s="22">
        <f t="shared" si="745"/>
        <v>0</v>
      </c>
      <c r="U1407" s="22">
        <f t="shared" si="746"/>
        <v>0</v>
      </c>
      <c r="V1407" s="22">
        <f t="shared" si="747"/>
        <v>6</v>
      </c>
      <c r="W1407" s="22">
        <f t="shared" si="748"/>
        <v>0</v>
      </c>
      <c r="X1407" s="22">
        <f t="shared" si="749"/>
        <v>10</v>
      </c>
      <c r="Y1407" s="22">
        <f t="shared" si="750"/>
        <v>20</v>
      </c>
      <c r="Z1407" s="22">
        <f t="shared" si="751"/>
        <v>0</v>
      </c>
      <c r="AA1407" s="22">
        <f t="shared" si="752"/>
        <v>0</v>
      </c>
      <c r="AB1407" s="22" t="str">
        <f t="shared" si="753"/>
        <v/>
      </c>
      <c r="AC1407" s="22" t="str">
        <f t="shared" si="754"/>
        <v/>
      </c>
      <c r="AD1407" s="29" t="str">
        <f t="shared" si="755"/>
        <v/>
      </c>
      <c r="AE1407" s="22" t="str">
        <f t="shared" si="756"/>
        <v/>
      </c>
      <c r="AF1407" s="22" t="str">
        <f t="shared" si="757"/>
        <v/>
      </c>
      <c r="AG1407" s="22" t="str">
        <f t="shared" si="758"/>
        <v/>
      </c>
      <c r="AH1407" s="22" t="str">
        <f t="shared" si="759"/>
        <v/>
      </c>
      <c r="AI1407" s="22" t="str">
        <f t="shared" si="760"/>
        <v/>
      </c>
      <c r="AJ1407" s="31" t="str">
        <f t="shared" si="761"/>
        <v/>
      </c>
      <c r="AK1407" s="22" t="str">
        <f t="shared" si="762"/>
        <v/>
      </c>
      <c r="AL1407" s="22" t="str">
        <f t="shared" si="763"/>
        <v/>
      </c>
      <c r="AM1407" s="22" t="str">
        <f t="shared" si="764"/>
        <v/>
      </c>
      <c r="AN1407" s="22" t="str">
        <f t="shared" si="765"/>
        <v/>
      </c>
      <c r="AO1407" s="22" t="str">
        <f t="shared" si="766"/>
        <v/>
      </c>
      <c r="AP1407" s="22" t="str">
        <f t="shared" si="767"/>
        <v/>
      </c>
      <c r="AQ1407" s="2" t="str">
        <f t="shared" si="768"/>
        <v/>
      </c>
    </row>
    <row r="1408" spans="1:43" x14ac:dyDescent="0.25">
      <c r="A1408" s="26" t="str">
        <f t="shared" si="769"/>
        <v/>
      </c>
      <c r="B1408" t="s">
        <v>3802</v>
      </c>
      <c r="C1408" t="s">
        <v>38</v>
      </c>
      <c r="D1408" t="s">
        <v>24</v>
      </c>
      <c r="E1408" t="s">
        <v>3796</v>
      </c>
      <c r="F1408">
        <v>2026</v>
      </c>
      <c r="G1408" t="s">
        <v>5657</v>
      </c>
      <c r="H1408" s="4">
        <v>46162</v>
      </c>
      <c r="I1408" s="4" t="str">
        <f t="shared" si="735"/>
        <v>Northeast</v>
      </c>
      <c r="J1408" s="2">
        <f t="shared" si="736"/>
        <v>0.254</v>
      </c>
      <c r="K1408" s="2">
        <f t="shared" si="737"/>
        <v>0.438</v>
      </c>
      <c r="L1408" s="2">
        <f t="shared" si="738"/>
        <v>0.36799999999999999</v>
      </c>
      <c r="M1408" s="2">
        <f t="shared" si="739"/>
        <v>0.80600000000000005</v>
      </c>
      <c r="N1408" s="22" cm="1">
        <f t="array" ref="N1408">IFERROR(INDEX(Stats_Hit_GP,MATCH($B1408,Stats_Hit_Player,0)),"")</f>
        <v>40</v>
      </c>
      <c r="O1408" s="22">
        <f t="shared" si="740"/>
        <v>155</v>
      </c>
      <c r="P1408" s="22">
        <f t="shared" si="741"/>
        <v>114</v>
      </c>
      <c r="Q1408" s="22">
        <f t="shared" si="742"/>
        <v>18</v>
      </c>
      <c r="R1408" s="22">
        <f t="shared" si="743"/>
        <v>29</v>
      </c>
      <c r="S1408" s="22">
        <f t="shared" si="744"/>
        <v>5</v>
      </c>
      <c r="T1408" s="22">
        <f t="shared" si="745"/>
        <v>1</v>
      </c>
      <c r="U1408" s="22">
        <f t="shared" si="746"/>
        <v>2</v>
      </c>
      <c r="V1408" s="22">
        <f t="shared" si="747"/>
        <v>11</v>
      </c>
      <c r="W1408" s="22">
        <f t="shared" si="748"/>
        <v>12</v>
      </c>
      <c r="X1408" s="22">
        <f t="shared" si="749"/>
        <v>26</v>
      </c>
      <c r="Y1408" s="22">
        <f t="shared" si="750"/>
        <v>21</v>
      </c>
      <c r="Z1408" s="22">
        <f t="shared" si="751"/>
        <v>2</v>
      </c>
      <c r="AA1408" s="22">
        <f t="shared" si="752"/>
        <v>0</v>
      </c>
      <c r="AB1408" s="22" t="str">
        <f t="shared" si="753"/>
        <v/>
      </c>
      <c r="AC1408" s="22" t="str">
        <f t="shared" si="754"/>
        <v/>
      </c>
      <c r="AD1408" s="29" t="str">
        <f t="shared" si="755"/>
        <v/>
      </c>
      <c r="AE1408" s="22" t="str">
        <f t="shared" si="756"/>
        <v/>
      </c>
      <c r="AF1408" s="22" t="str">
        <f t="shared" si="757"/>
        <v/>
      </c>
      <c r="AG1408" s="22" t="str">
        <f t="shared" si="758"/>
        <v/>
      </c>
      <c r="AH1408" s="22" t="str">
        <f t="shared" si="759"/>
        <v/>
      </c>
      <c r="AI1408" s="22" t="str">
        <f t="shared" si="760"/>
        <v/>
      </c>
      <c r="AJ1408" s="31" t="str">
        <f t="shared" si="761"/>
        <v/>
      </c>
      <c r="AK1408" s="22" t="str">
        <f t="shared" si="762"/>
        <v/>
      </c>
      <c r="AL1408" s="22" t="str">
        <f t="shared" si="763"/>
        <v/>
      </c>
      <c r="AM1408" s="22" t="str">
        <f t="shared" si="764"/>
        <v/>
      </c>
      <c r="AN1408" s="22" t="str">
        <f t="shared" si="765"/>
        <v/>
      </c>
      <c r="AO1408" s="22" t="str">
        <f t="shared" si="766"/>
        <v/>
      </c>
      <c r="AP1408" s="22" t="str">
        <f t="shared" si="767"/>
        <v/>
      </c>
      <c r="AQ1408" s="2" t="str">
        <f t="shared" si="768"/>
        <v/>
      </c>
    </row>
    <row r="1409" spans="1:43" x14ac:dyDescent="0.25">
      <c r="A1409" s="26" t="str">
        <f t="shared" si="769"/>
        <v/>
      </c>
      <c r="B1409" t="s">
        <v>5676</v>
      </c>
      <c r="C1409" t="s">
        <v>64</v>
      </c>
      <c r="D1409" t="s">
        <v>24</v>
      </c>
      <c r="E1409" t="s">
        <v>4751</v>
      </c>
      <c r="F1409">
        <v>2026</v>
      </c>
      <c r="G1409" t="s">
        <v>5657</v>
      </c>
      <c r="H1409" s="4">
        <v>46162</v>
      </c>
      <c r="I1409" s="4" t="str">
        <f t="shared" si="735"/>
        <v>Southland</v>
      </c>
      <c r="J1409" s="2" t="str">
        <f t="shared" si="736"/>
        <v/>
      </c>
      <c r="K1409" s="2" t="str">
        <f t="shared" si="737"/>
        <v/>
      </c>
      <c r="L1409" s="2" t="str">
        <f t="shared" si="738"/>
        <v/>
      </c>
      <c r="M1409" s="2" t="str">
        <f t="shared" si="739"/>
        <v/>
      </c>
      <c r="N1409" s="22" t="str" cm="1">
        <f t="array" ref="N1409">IFERROR(INDEX(Stats_Hit_GP,MATCH($B1409,Stats_Hit_Player,0)),"")</f>
        <v/>
      </c>
      <c r="O1409" s="22" t="str">
        <f t="shared" si="740"/>
        <v/>
      </c>
      <c r="P1409" s="22" t="str">
        <f t="shared" si="741"/>
        <v/>
      </c>
      <c r="Q1409" s="22" t="str">
        <f t="shared" si="742"/>
        <v/>
      </c>
      <c r="R1409" s="22" t="str">
        <f t="shared" si="743"/>
        <v/>
      </c>
      <c r="S1409" s="22" t="str">
        <f t="shared" si="744"/>
        <v/>
      </c>
      <c r="T1409" s="22" t="str">
        <f t="shared" si="745"/>
        <v/>
      </c>
      <c r="U1409" s="22" t="str">
        <f t="shared" si="746"/>
        <v/>
      </c>
      <c r="V1409" s="22" t="str">
        <f t="shared" si="747"/>
        <v/>
      </c>
      <c r="W1409" s="22" t="str">
        <f t="shared" si="748"/>
        <v/>
      </c>
      <c r="X1409" s="22" t="str">
        <f t="shared" si="749"/>
        <v/>
      </c>
      <c r="Y1409" s="22" t="str">
        <f t="shared" si="750"/>
        <v/>
      </c>
      <c r="Z1409" s="22" t="str">
        <f t="shared" si="751"/>
        <v/>
      </c>
      <c r="AA1409" s="22" t="str">
        <f t="shared" si="752"/>
        <v/>
      </c>
      <c r="AB1409" s="22">
        <f t="shared" si="753"/>
        <v>0</v>
      </c>
      <c r="AC1409" s="22">
        <f t="shared" si="754"/>
        <v>0</v>
      </c>
      <c r="AD1409" s="29">
        <f t="shared" si="755"/>
        <v>27</v>
      </c>
      <c r="AE1409" s="22">
        <f t="shared" si="756"/>
        <v>3</v>
      </c>
      <c r="AF1409" s="22">
        <f t="shared" si="757"/>
        <v>0</v>
      </c>
      <c r="AG1409" s="22">
        <f t="shared" si="758"/>
        <v>0</v>
      </c>
      <c r="AH1409" s="22">
        <f t="shared" si="759"/>
        <v>0</v>
      </c>
      <c r="AI1409" s="22">
        <f t="shared" si="760"/>
        <v>0</v>
      </c>
      <c r="AJ1409" s="31">
        <f t="shared" si="761"/>
        <v>0.1</v>
      </c>
      <c r="AK1409" s="22">
        <f t="shared" si="762"/>
        <v>0</v>
      </c>
      <c r="AL1409" s="22">
        <f t="shared" si="763"/>
        <v>1</v>
      </c>
      <c r="AM1409" s="22">
        <f t="shared" si="764"/>
        <v>1</v>
      </c>
      <c r="AN1409" s="22">
        <f t="shared" si="765"/>
        <v>1</v>
      </c>
      <c r="AO1409" s="22">
        <f t="shared" si="766"/>
        <v>1</v>
      </c>
      <c r="AP1409" s="22">
        <f t="shared" si="767"/>
        <v>1</v>
      </c>
      <c r="AQ1409" s="2">
        <f t="shared" si="768"/>
        <v>0</v>
      </c>
    </row>
    <row r="1410" spans="1:43" x14ac:dyDescent="0.25">
      <c r="A1410" s="26" t="str">
        <f t="shared" si="769"/>
        <v/>
      </c>
      <c r="B1410" t="s">
        <v>1045</v>
      </c>
      <c r="C1410" t="s">
        <v>35</v>
      </c>
      <c r="D1410" t="s">
        <v>37</v>
      </c>
      <c r="E1410" t="s">
        <v>1042</v>
      </c>
      <c r="F1410">
        <v>2026</v>
      </c>
      <c r="G1410" t="s">
        <v>5657</v>
      </c>
      <c r="H1410" s="4">
        <v>46162</v>
      </c>
      <c r="I1410" s="4" t="str">
        <f t="shared" ref="I1410:I1473" si="770">IFERROR(INDEX(Conferences_Conference,MATCH(E1410,Conferences_Team,0)),"")</f>
        <v>Atlantic Sun</v>
      </c>
      <c r="J1410" s="2">
        <f t="shared" ref="J1410:J1473" si="771">IFERROR(INDEX(Stats_Hit_AVG,MATCH($B1410,Stats_Hit_Player,0)),"")</f>
        <v>0.24199999999999999</v>
      </c>
      <c r="K1410" s="2">
        <f t="shared" ref="K1410:K1473" si="772">IFERROR(INDEX(Stats_Hit_OBP,MATCH($B1410,Stats_Hit_Player,0)),"")</f>
        <v>0.30399999999999999</v>
      </c>
      <c r="L1410" s="2">
        <f t="shared" ref="L1410:L1473" si="773">IFERROR(INDEX(Stats_Hit_SLG,MATCH($B1410,Stats_Hit_Player,0)),"")</f>
        <v>0.30599999999999999</v>
      </c>
      <c r="M1410" s="2">
        <f t="shared" ref="M1410:M1473" si="774">IFERROR(INDEX(Stats_Hit_OPS,MATCH($B1410,Stats_Hit_Player,0)),"")</f>
        <v>0.61</v>
      </c>
      <c r="N1410" s="22" cm="1">
        <f t="array" ref="N1410">IFERROR(INDEX(Stats_Hit_GP,MATCH($B1410,Stats_Hit_Player,0)),"")</f>
        <v>47</v>
      </c>
      <c r="O1410" s="22">
        <f t="shared" ref="O1410:O1473" si="775">IFERROR(INDEX(Stats_Hit_PA,MATCH($B1410,Stats_Hit_Player,0)),"")</f>
        <v>171</v>
      </c>
      <c r="P1410" s="22">
        <f t="shared" ref="P1410:P1473" si="776">IFERROR(INDEX(Stats_Hit_AB,MATCH($B1410,Stats_Hit_Player,0)),"")</f>
        <v>157</v>
      </c>
      <c r="Q1410" s="22">
        <f t="shared" ref="Q1410:Q1473" si="777">IFERROR(INDEX(Stats_Hit_R,MATCH($B1410,Stats_Hit_Player,0)),"")</f>
        <v>12</v>
      </c>
      <c r="R1410" s="22">
        <f t="shared" ref="R1410:R1473" si="778">IFERROR(INDEX(Stats_Hit_H,MATCH($B1410,Stats_Hit_Player,0)),"")</f>
        <v>38</v>
      </c>
      <c r="S1410" s="22">
        <f t="shared" ref="S1410:S1473" si="779">IFERROR(INDEX(Stats_Hit_2B,MATCH($B1410,Stats_Hit_Player,0)),"")</f>
        <v>7</v>
      </c>
      <c r="T1410" s="22">
        <f t="shared" ref="T1410:T1473" si="780">IFERROR(INDEX(Stats_Hit_3B,MATCH($B1410,Stats_Hit_Player,0)),"")</f>
        <v>0</v>
      </c>
      <c r="U1410" s="22">
        <f t="shared" ref="U1410:U1473" si="781">IFERROR(INDEX(Stats_Hit_HR,MATCH($B1410,Stats_Hit_Player,0)),"")</f>
        <v>1</v>
      </c>
      <c r="V1410" s="22">
        <f t="shared" ref="V1410:V1473" si="782">IFERROR(INDEX(Stats_Hit_RBI,MATCH($B1410,Stats_Hit_Player,0)),"")</f>
        <v>16</v>
      </c>
      <c r="W1410" s="22">
        <f t="shared" ref="W1410:W1473" si="783">IFERROR(INDEX(Stats_Hit_HBP,MATCH($B1410,Stats_Hit_Player,0)),"")</f>
        <v>1</v>
      </c>
      <c r="X1410" s="22">
        <f t="shared" ref="X1410:X1473" si="784">IFERROR(INDEX(Stats_Hit_BB,MATCH($B1410,Stats_Hit_Player,0)),"")</f>
        <v>13</v>
      </c>
      <c r="Y1410" s="22">
        <f t="shared" ref="Y1410:Y1473" si="785">IFERROR(INDEX(Stats_Hit_K,MATCH($B1410,Stats_Hit_Player,0)),"")</f>
        <v>33</v>
      </c>
      <c r="Z1410" s="22">
        <f t="shared" ref="Z1410:Z1473" si="786">IFERROR(INDEX(Stats_Hit_SB,MATCH($B1410,Stats_Hit_Player,0)),"")</f>
        <v>8</v>
      </c>
      <c r="AA1410" s="22">
        <f t="shared" ref="AA1410:AA1473" si="787">IFERROR(INDEX(Stats_Hit_CS,MATCH($B1410,Stats_Hit_Player,0)),"")</f>
        <v>1</v>
      </c>
      <c r="AB1410" s="22" t="str">
        <f t="shared" ref="AB1410:AB1473" si="788">IFERROR(INDEX(Stats_Pitch_Win,MATCH($B1410,Stats_Pitch_Player,0)),"")</f>
        <v/>
      </c>
      <c r="AC1410" s="22" t="str">
        <f t="shared" ref="AC1410:AC1473" si="789">IFERROR(INDEX(Stats_Pitch_Loss,MATCH($B1410,Stats_Pitch_Player,0)),"")</f>
        <v/>
      </c>
      <c r="AD1410" s="29" t="str">
        <f t="shared" ref="AD1410:AD1473" si="790">IFERROR(INDEX(Stats_Pitch_ERA,MATCH($B1410,Stats_Pitch_Player,0)),"")</f>
        <v/>
      </c>
      <c r="AE1410" s="22" t="str">
        <f t="shared" ref="AE1410:AE1473" si="791">IFERROR(INDEX(Stats_Pitch_App,MATCH($B1410,Stats_Pitch_Player,0)),"")</f>
        <v/>
      </c>
      <c r="AF1410" s="22" t="str">
        <f t="shared" ref="AF1410:AF1473" si="792">IFERROR(INDEX(Stats_Pitch_GS,MATCH($B1410,Stats_Pitch_Player,0)),"")</f>
        <v/>
      </c>
      <c r="AG1410" s="22" t="str">
        <f t="shared" ref="AG1410:AG1473" si="793">IFERROR(INDEX(Stats_Pitch_CG,MATCH($B1410,Stats_Pitch_Player,0)),"")</f>
        <v/>
      </c>
      <c r="AH1410" s="22" t="str">
        <f t="shared" ref="AH1410:AH1473" si="794">IFERROR(INDEX(Stats_Pitch_SHO,MATCH($B1410,Stats_Pitch_Player,0)),"")</f>
        <v/>
      </c>
      <c r="AI1410" s="22" t="str">
        <f t="shared" ref="AI1410:AI1473" si="795">IFERROR(INDEX(Stats_Pitch_SV,MATCH($B1410,Stats_Pitch_Player,0)),"")</f>
        <v/>
      </c>
      <c r="AJ1410" s="31" t="str">
        <f t="shared" ref="AJ1410:AJ1473" si="796">IFERROR(INDEX(Stats_Pitch_IP,MATCH($B1410,Stats_Pitch_Player,0)),"")</f>
        <v/>
      </c>
      <c r="AK1410" s="22" t="str">
        <f t="shared" ref="AK1410:AK1473" si="797">IFERROR(INDEX(Stats_Pitch_H,MATCH($B1410,Stats_Pitch_Player,0)),"")</f>
        <v/>
      </c>
      <c r="AL1410" s="22" t="str">
        <f t="shared" ref="AL1410:AL1473" si="798">IFERROR(INDEX(Stats_Pitch_R,MATCH($B1410,Stats_Pitch_Player,0)),"")</f>
        <v/>
      </c>
      <c r="AM1410" s="22" t="str">
        <f t="shared" ref="AM1410:AM1473" si="799">IFERROR(INDEX(Stats_Pitch_ER,MATCH($B1410,Stats_Pitch_Player,0)),"")</f>
        <v/>
      </c>
      <c r="AN1410" s="22" t="str">
        <f t="shared" ref="AN1410:AN1473" si="800">IFERROR(INDEX(Stats_Pitch_BB,MATCH($B1410,Stats_Pitch_Player,0)),"")</f>
        <v/>
      </c>
      <c r="AO1410" s="22" t="str">
        <f t="shared" ref="AO1410:AO1473" si="801">IFERROR(INDEX(Stats_Pitch_K,MATCH($B1410,Stats_Pitch_Player,0)),"")</f>
        <v/>
      </c>
      <c r="AP1410" s="22" t="str">
        <f t="shared" ref="AP1410:AP1473" si="802">IFERROR(INDEX(Stats_Pitch_HBP,MATCH($B1410,Stats_Pitch_Player,0)),"")</f>
        <v/>
      </c>
      <c r="AQ1410" s="2" t="str">
        <f t="shared" ref="AQ1410:AQ1473" si="803">IFERROR(INDEX(Stats_Pitch_BA,MATCH($B1410,Stats_Pitch_Player,0)),"")</f>
        <v/>
      </c>
    </row>
    <row r="1411" spans="1:43" x14ac:dyDescent="0.25">
      <c r="A1411" s="26" t="str">
        <f t="shared" ref="A1411:A1474" si="804">IF(OR(D1411="SR", D1411="GR"), 1, "")</f>
        <v/>
      </c>
      <c r="B1411" t="s">
        <v>4862</v>
      </c>
      <c r="C1411" t="s">
        <v>38</v>
      </c>
      <c r="D1411" t="s">
        <v>37</v>
      </c>
      <c r="E1411" t="s">
        <v>4858</v>
      </c>
      <c r="F1411">
        <v>2026</v>
      </c>
      <c r="G1411" t="s">
        <v>5657</v>
      </c>
      <c r="H1411" s="4">
        <v>46161</v>
      </c>
      <c r="I1411" s="4" t="str">
        <f t="shared" si="770"/>
        <v>Summit</v>
      </c>
      <c r="J1411" s="2">
        <f t="shared" si="771"/>
        <v>0.313</v>
      </c>
      <c r="K1411" s="2">
        <f t="shared" si="772"/>
        <v>0.40699999999999997</v>
      </c>
      <c r="L1411" s="2">
        <f t="shared" si="773"/>
        <v>0.626</v>
      </c>
      <c r="M1411" s="2">
        <f t="shared" si="774"/>
        <v>1.0329999999999999</v>
      </c>
      <c r="N1411" s="22" cm="1">
        <f t="array" ref="N1411">IFERROR(INDEX(Stats_Hit_GP,MATCH($B1411,Stats_Hit_Player,0)),"")</f>
        <v>29</v>
      </c>
      <c r="O1411" s="22">
        <f t="shared" si="775"/>
        <v>121</v>
      </c>
      <c r="P1411" s="22">
        <f t="shared" si="776"/>
        <v>99</v>
      </c>
      <c r="Q1411" s="22">
        <f t="shared" si="777"/>
        <v>26</v>
      </c>
      <c r="R1411" s="22">
        <f t="shared" si="778"/>
        <v>31</v>
      </c>
      <c r="S1411" s="22">
        <f t="shared" si="779"/>
        <v>4</v>
      </c>
      <c r="T1411" s="22">
        <f t="shared" si="780"/>
        <v>3</v>
      </c>
      <c r="U1411" s="22">
        <f t="shared" si="781"/>
        <v>7</v>
      </c>
      <c r="V1411" s="22">
        <f t="shared" si="782"/>
        <v>23</v>
      </c>
      <c r="W1411" s="22">
        <f t="shared" si="783"/>
        <v>6</v>
      </c>
      <c r="X1411" s="22">
        <f t="shared" si="784"/>
        <v>11</v>
      </c>
      <c r="Y1411" s="22">
        <f t="shared" si="785"/>
        <v>31</v>
      </c>
      <c r="Z1411" s="22">
        <f t="shared" si="786"/>
        <v>2</v>
      </c>
      <c r="AA1411" s="22">
        <f t="shared" si="787"/>
        <v>0</v>
      </c>
      <c r="AB1411" s="22" t="str">
        <f t="shared" si="788"/>
        <v/>
      </c>
      <c r="AC1411" s="22" t="str">
        <f t="shared" si="789"/>
        <v/>
      </c>
      <c r="AD1411" s="29" t="str">
        <f t="shared" si="790"/>
        <v/>
      </c>
      <c r="AE1411" s="22" t="str">
        <f t="shared" si="791"/>
        <v/>
      </c>
      <c r="AF1411" s="22" t="str">
        <f t="shared" si="792"/>
        <v/>
      </c>
      <c r="AG1411" s="22" t="str">
        <f t="shared" si="793"/>
        <v/>
      </c>
      <c r="AH1411" s="22" t="str">
        <f t="shared" si="794"/>
        <v/>
      </c>
      <c r="AI1411" s="22" t="str">
        <f t="shared" si="795"/>
        <v/>
      </c>
      <c r="AJ1411" s="31" t="str">
        <f t="shared" si="796"/>
        <v/>
      </c>
      <c r="AK1411" s="22" t="str">
        <f t="shared" si="797"/>
        <v/>
      </c>
      <c r="AL1411" s="22" t="str">
        <f t="shared" si="798"/>
        <v/>
      </c>
      <c r="AM1411" s="22" t="str">
        <f t="shared" si="799"/>
        <v/>
      </c>
      <c r="AN1411" s="22" t="str">
        <f t="shared" si="800"/>
        <v/>
      </c>
      <c r="AO1411" s="22" t="str">
        <f t="shared" si="801"/>
        <v/>
      </c>
      <c r="AP1411" s="22" t="str">
        <f t="shared" si="802"/>
        <v/>
      </c>
      <c r="AQ1411" s="2" t="str">
        <f t="shared" si="803"/>
        <v/>
      </c>
    </row>
    <row r="1412" spans="1:43" x14ac:dyDescent="0.25">
      <c r="A1412" s="26" t="str">
        <f t="shared" si="804"/>
        <v/>
      </c>
      <c r="B1412" t="s">
        <v>6561</v>
      </c>
      <c r="C1412" t="s">
        <v>64</v>
      </c>
      <c r="D1412" t="s">
        <v>37</v>
      </c>
      <c r="E1412" t="s">
        <v>5301</v>
      </c>
      <c r="F1412">
        <v>2026</v>
      </c>
      <c r="G1412" t="s">
        <v>5657</v>
      </c>
      <c r="H1412" s="4">
        <v>46161</v>
      </c>
      <c r="I1412" s="4" t="str">
        <f t="shared" si="770"/>
        <v>Southwestern Athletic</v>
      </c>
      <c r="J1412" s="2" t="str">
        <f t="shared" si="771"/>
        <v/>
      </c>
      <c r="K1412" s="2" t="str">
        <f t="shared" si="772"/>
        <v/>
      </c>
      <c r="L1412" s="2" t="str">
        <f t="shared" si="773"/>
        <v/>
      </c>
      <c r="M1412" s="2" t="str">
        <f t="shared" si="774"/>
        <v/>
      </c>
      <c r="N1412" s="22" t="str" cm="1">
        <f t="array" ref="N1412">IFERROR(INDEX(Stats_Hit_GP,MATCH($B1412,Stats_Hit_Player,0)),"")</f>
        <v/>
      </c>
      <c r="O1412" s="22" t="str">
        <f t="shared" si="775"/>
        <v/>
      </c>
      <c r="P1412" s="22" t="str">
        <f t="shared" si="776"/>
        <v/>
      </c>
      <c r="Q1412" s="22" t="str">
        <f t="shared" si="777"/>
        <v/>
      </c>
      <c r="R1412" s="22" t="str">
        <f t="shared" si="778"/>
        <v/>
      </c>
      <c r="S1412" s="22" t="str">
        <f t="shared" si="779"/>
        <v/>
      </c>
      <c r="T1412" s="22" t="str">
        <f t="shared" si="780"/>
        <v/>
      </c>
      <c r="U1412" s="22" t="str">
        <f t="shared" si="781"/>
        <v/>
      </c>
      <c r="V1412" s="22" t="str">
        <f t="shared" si="782"/>
        <v/>
      </c>
      <c r="W1412" s="22" t="str">
        <f t="shared" si="783"/>
        <v/>
      </c>
      <c r="X1412" s="22" t="str">
        <f t="shared" si="784"/>
        <v/>
      </c>
      <c r="Y1412" s="22" t="str">
        <f t="shared" si="785"/>
        <v/>
      </c>
      <c r="Z1412" s="22" t="str">
        <f t="shared" si="786"/>
        <v/>
      </c>
      <c r="AA1412" s="22" t="str">
        <f t="shared" si="787"/>
        <v/>
      </c>
      <c r="AB1412" s="22">
        <f t="shared" si="788"/>
        <v>1</v>
      </c>
      <c r="AC1412" s="22">
        <f t="shared" si="789"/>
        <v>4</v>
      </c>
      <c r="AD1412" s="29">
        <f t="shared" si="790"/>
        <v>12.76</v>
      </c>
      <c r="AE1412" s="22">
        <f t="shared" si="791"/>
        <v>14</v>
      </c>
      <c r="AF1412" s="22">
        <f t="shared" si="792"/>
        <v>6</v>
      </c>
      <c r="AG1412" s="22">
        <f t="shared" si="793"/>
        <v>0</v>
      </c>
      <c r="AH1412" s="22">
        <f t="shared" si="794"/>
        <v>0</v>
      </c>
      <c r="AI1412" s="22">
        <f t="shared" si="795"/>
        <v>0</v>
      </c>
      <c r="AJ1412" s="31">
        <f t="shared" si="796"/>
        <v>30.1</v>
      </c>
      <c r="AK1412" s="22">
        <f t="shared" si="797"/>
        <v>51</v>
      </c>
      <c r="AL1412" s="22">
        <f t="shared" si="798"/>
        <v>48</v>
      </c>
      <c r="AM1412" s="22">
        <f t="shared" si="799"/>
        <v>43</v>
      </c>
      <c r="AN1412" s="22">
        <f t="shared" si="800"/>
        <v>23</v>
      </c>
      <c r="AO1412" s="22">
        <f t="shared" si="801"/>
        <v>27</v>
      </c>
      <c r="AP1412" s="22">
        <f t="shared" si="802"/>
        <v>10</v>
      </c>
      <c r="AQ1412" s="2">
        <f t="shared" si="803"/>
        <v>0.36699999999999999</v>
      </c>
    </row>
    <row r="1413" spans="1:43" x14ac:dyDescent="0.25">
      <c r="A1413" s="26">
        <f t="shared" si="804"/>
        <v>1</v>
      </c>
      <c r="B1413" t="s">
        <v>5316</v>
      </c>
      <c r="C1413" t="s">
        <v>38</v>
      </c>
      <c r="D1413" t="s">
        <v>29</v>
      </c>
      <c r="E1413" t="s">
        <v>5301</v>
      </c>
      <c r="F1413">
        <v>2026</v>
      </c>
      <c r="G1413" t="s">
        <v>5657</v>
      </c>
      <c r="H1413" s="4">
        <v>46161</v>
      </c>
      <c r="I1413" s="4" t="str">
        <f t="shared" si="770"/>
        <v>Southwestern Athletic</v>
      </c>
      <c r="J1413" s="2">
        <f t="shared" si="771"/>
        <v>0.193</v>
      </c>
      <c r="K1413" s="2">
        <f t="shared" si="772"/>
        <v>0.33300000000000002</v>
      </c>
      <c r="L1413" s="2">
        <f t="shared" si="773"/>
        <v>0.316</v>
      </c>
      <c r="M1413" s="2">
        <f t="shared" si="774"/>
        <v>0.64900000000000002</v>
      </c>
      <c r="N1413" s="22" cm="1">
        <f t="array" ref="N1413">IFERROR(INDEX(Stats_Hit_GP,MATCH($B1413,Stats_Hit_Player,0)),"")</f>
        <v>27</v>
      </c>
      <c r="O1413" s="22">
        <f t="shared" si="775"/>
        <v>69</v>
      </c>
      <c r="P1413" s="22">
        <f t="shared" si="776"/>
        <v>57</v>
      </c>
      <c r="Q1413" s="22">
        <f t="shared" si="777"/>
        <v>9</v>
      </c>
      <c r="R1413" s="22">
        <f t="shared" si="778"/>
        <v>11</v>
      </c>
      <c r="S1413" s="22">
        <f t="shared" si="779"/>
        <v>2</v>
      </c>
      <c r="T1413" s="22">
        <f t="shared" si="780"/>
        <v>1</v>
      </c>
      <c r="U1413" s="22">
        <f t="shared" si="781"/>
        <v>1</v>
      </c>
      <c r="V1413" s="22">
        <f t="shared" si="782"/>
        <v>11</v>
      </c>
      <c r="W1413" s="22">
        <f t="shared" si="783"/>
        <v>1</v>
      </c>
      <c r="X1413" s="22">
        <f t="shared" si="784"/>
        <v>11</v>
      </c>
      <c r="Y1413" s="22">
        <f t="shared" si="785"/>
        <v>23</v>
      </c>
      <c r="Z1413" s="22">
        <f t="shared" si="786"/>
        <v>1</v>
      </c>
      <c r="AA1413" s="22">
        <f t="shared" si="787"/>
        <v>0</v>
      </c>
      <c r="AB1413" s="22" t="str">
        <f t="shared" si="788"/>
        <v/>
      </c>
      <c r="AC1413" s="22" t="str">
        <f t="shared" si="789"/>
        <v/>
      </c>
      <c r="AD1413" s="29" t="str">
        <f t="shared" si="790"/>
        <v/>
      </c>
      <c r="AE1413" s="22" t="str">
        <f t="shared" si="791"/>
        <v/>
      </c>
      <c r="AF1413" s="22" t="str">
        <f t="shared" si="792"/>
        <v/>
      </c>
      <c r="AG1413" s="22" t="str">
        <f t="shared" si="793"/>
        <v/>
      </c>
      <c r="AH1413" s="22" t="str">
        <f t="shared" si="794"/>
        <v/>
      </c>
      <c r="AI1413" s="22" t="str">
        <f t="shared" si="795"/>
        <v/>
      </c>
      <c r="AJ1413" s="31" t="str">
        <f t="shared" si="796"/>
        <v/>
      </c>
      <c r="AK1413" s="22" t="str">
        <f t="shared" si="797"/>
        <v/>
      </c>
      <c r="AL1413" s="22" t="str">
        <f t="shared" si="798"/>
        <v/>
      </c>
      <c r="AM1413" s="22" t="str">
        <f t="shared" si="799"/>
        <v/>
      </c>
      <c r="AN1413" s="22" t="str">
        <f t="shared" si="800"/>
        <v/>
      </c>
      <c r="AO1413" s="22" t="str">
        <f t="shared" si="801"/>
        <v/>
      </c>
      <c r="AP1413" s="22" t="str">
        <f t="shared" si="802"/>
        <v/>
      </c>
      <c r="AQ1413" s="2" t="str">
        <f t="shared" si="803"/>
        <v/>
      </c>
    </row>
    <row r="1414" spans="1:43" x14ac:dyDescent="0.25">
      <c r="A1414" s="26" t="str">
        <f t="shared" si="804"/>
        <v/>
      </c>
      <c r="B1414" t="s">
        <v>5317</v>
      </c>
      <c r="C1414" t="s">
        <v>44</v>
      </c>
      <c r="D1414" t="s">
        <v>37</v>
      </c>
      <c r="E1414" t="s">
        <v>5301</v>
      </c>
      <c r="F1414">
        <v>2026</v>
      </c>
      <c r="G1414" t="s">
        <v>5657</v>
      </c>
      <c r="H1414" s="4">
        <v>46161</v>
      </c>
      <c r="I1414" s="4" t="str">
        <f t="shared" si="770"/>
        <v>Southwestern Athletic</v>
      </c>
      <c r="J1414" s="2">
        <f t="shared" si="771"/>
        <v>0.115</v>
      </c>
      <c r="K1414" s="2">
        <f t="shared" si="772"/>
        <v>0.22900000000000001</v>
      </c>
      <c r="L1414" s="2">
        <f t="shared" si="773"/>
        <v>0.18</v>
      </c>
      <c r="M1414" s="2">
        <f t="shared" si="774"/>
        <v>0.40899999999999997</v>
      </c>
      <c r="N1414" s="22" cm="1">
        <f t="array" ref="N1414">IFERROR(INDEX(Stats_Hit_GP,MATCH($B1414,Stats_Hit_Player,0)),"")</f>
        <v>22</v>
      </c>
      <c r="O1414" s="22">
        <f t="shared" si="775"/>
        <v>70</v>
      </c>
      <c r="P1414" s="22">
        <f t="shared" si="776"/>
        <v>61</v>
      </c>
      <c r="Q1414" s="22">
        <f t="shared" si="777"/>
        <v>8</v>
      </c>
      <c r="R1414" s="22">
        <f t="shared" si="778"/>
        <v>7</v>
      </c>
      <c r="S1414" s="22">
        <f t="shared" si="779"/>
        <v>1</v>
      </c>
      <c r="T1414" s="22">
        <f t="shared" si="780"/>
        <v>0</v>
      </c>
      <c r="U1414" s="22">
        <f t="shared" si="781"/>
        <v>1</v>
      </c>
      <c r="V1414" s="22">
        <f t="shared" si="782"/>
        <v>3</v>
      </c>
      <c r="W1414" s="22">
        <f t="shared" si="783"/>
        <v>2</v>
      </c>
      <c r="X1414" s="22">
        <f t="shared" si="784"/>
        <v>7</v>
      </c>
      <c r="Y1414" s="22">
        <f t="shared" si="785"/>
        <v>31</v>
      </c>
      <c r="Z1414" s="22">
        <f t="shared" si="786"/>
        <v>2</v>
      </c>
      <c r="AA1414" s="22">
        <f t="shared" si="787"/>
        <v>0</v>
      </c>
      <c r="AB1414" s="22" t="str">
        <f t="shared" si="788"/>
        <v/>
      </c>
      <c r="AC1414" s="22" t="str">
        <f t="shared" si="789"/>
        <v/>
      </c>
      <c r="AD1414" s="29" t="str">
        <f t="shared" si="790"/>
        <v/>
      </c>
      <c r="AE1414" s="22" t="str">
        <f t="shared" si="791"/>
        <v/>
      </c>
      <c r="AF1414" s="22" t="str">
        <f t="shared" si="792"/>
        <v/>
      </c>
      <c r="AG1414" s="22" t="str">
        <f t="shared" si="793"/>
        <v/>
      </c>
      <c r="AH1414" s="22" t="str">
        <f t="shared" si="794"/>
        <v/>
      </c>
      <c r="AI1414" s="22" t="str">
        <f t="shared" si="795"/>
        <v/>
      </c>
      <c r="AJ1414" s="31" t="str">
        <f t="shared" si="796"/>
        <v/>
      </c>
      <c r="AK1414" s="22" t="str">
        <f t="shared" si="797"/>
        <v/>
      </c>
      <c r="AL1414" s="22" t="str">
        <f t="shared" si="798"/>
        <v/>
      </c>
      <c r="AM1414" s="22" t="str">
        <f t="shared" si="799"/>
        <v/>
      </c>
      <c r="AN1414" s="22" t="str">
        <f t="shared" si="800"/>
        <v/>
      </c>
      <c r="AO1414" s="22" t="str">
        <f t="shared" si="801"/>
        <v/>
      </c>
      <c r="AP1414" s="22" t="str">
        <f t="shared" si="802"/>
        <v/>
      </c>
      <c r="AQ1414" s="2" t="str">
        <f t="shared" si="803"/>
        <v/>
      </c>
    </row>
    <row r="1415" spans="1:43" x14ac:dyDescent="0.25">
      <c r="A1415" s="26" t="str">
        <f t="shared" si="804"/>
        <v/>
      </c>
      <c r="B1415" t="s">
        <v>3316</v>
      </c>
      <c r="C1415" t="s">
        <v>30</v>
      </c>
      <c r="D1415" t="s">
        <v>37</v>
      </c>
      <c r="E1415" t="s">
        <v>3307</v>
      </c>
      <c r="F1415">
        <v>2026</v>
      </c>
      <c r="G1415" t="s">
        <v>5657</v>
      </c>
      <c r="H1415" s="4">
        <v>46161</v>
      </c>
      <c r="I1415" s="4" t="str">
        <f t="shared" si="770"/>
        <v>Missouri Valley</v>
      </c>
      <c r="J1415" s="2">
        <f t="shared" si="771"/>
        <v>0.26100000000000001</v>
      </c>
      <c r="K1415" s="2">
        <f t="shared" si="772"/>
        <v>0.32700000000000001</v>
      </c>
      <c r="L1415" s="2">
        <f t="shared" si="773"/>
        <v>0.41299999999999998</v>
      </c>
      <c r="M1415" s="2">
        <f t="shared" si="774"/>
        <v>0.74</v>
      </c>
      <c r="N1415" s="22" cm="1">
        <f t="array" ref="N1415">IFERROR(INDEX(Stats_Hit_GP,MATCH($B1415,Stats_Hit_Player,0)),"")</f>
        <v>14</v>
      </c>
      <c r="O1415" s="22">
        <f t="shared" si="775"/>
        <v>53</v>
      </c>
      <c r="P1415" s="22">
        <f t="shared" si="776"/>
        <v>46</v>
      </c>
      <c r="Q1415" s="22">
        <f t="shared" si="777"/>
        <v>8</v>
      </c>
      <c r="R1415" s="22">
        <f t="shared" si="778"/>
        <v>12</v>
      </c>
      <c r="S1415" s="22">
        <f t="shared" si="779"/>
        <v>4</v>
      </c>
      <c r="T1415" s="22">
        <f t="shared" si="780"/>
        <v>0</v>
      </c>
      <c r="U1415" s="22">
        <f t="shared" si="781"/>
        <v>1</v>
      </c>
      <c r="V1415" s="22">
        <f t="shared" si="782"/>
        <v>7</v>
      </c>
      <c r="W1415" s="22">
        <f t="shared" si="783"/>
        <v>0</v>
      </c>
      <c r="X1415" s="22">
        <f t="shared" si="784"/>
        <v>5</v>
      </c>
      <c r="Y1415" s="22">
        <f t="shared" si="785"/>
        <v>14</v>
      </c>
      <c r="Z1415" s="22">
        <f t="shared" si="786"/>
        <v>1</v>
      </c>
      <c r="AA1415" s="22">
        <f t="shared" si="787"/>
        <v>0</v>
      </c>
      <c r="AB1415" s="22" t="str">
        <f t="shared" si="788"/>
        <v/>
      </c>
      <c r="AC1415" s="22" t="str">
        <f t="shared" si="789"/>
        <v/>
      </c>
      <c r="AD1415" s="29" t="str">
        <f t="shared" si="790"/>
        <v/>
      </c>
      <c r="AE1415" s="22" t="str">
        <f t="shared" si="791"/>
        <v/>
      </c>
      <c r="AF1415" s="22" t="str">
        <f t="shared" si="792"/>
        <v/>
      </c>
      <c r="AG1415" s="22" t="str">
        <f t="shared" si="793"/>
        <v/>
      </c>
      <c r="AH1415" s="22" t="str">
        <f t="shared" si="794"/>
        <v/>
      </c>
      <c r="AI1415" s="22" t="str">
        <f t="shared" si="795"/>
        <v/>
      </c>
      <c r="AJ1415" s="31" t="str">
        <f t="shared" si="796"/>
        <v/>
      </c>
      <c r="AK1415" s="22" t="str">
        <f t="shared" si="797"/>
        <v/>
      </c>
      <c r="AL1415" s="22" t="str">
        <f t="shared" si="798"/>
        <v/>
      </c>
      <c r="AM1415" s="22" t="str">
        <f t="shared" si="799"/>
        <v/>
      </c>
      <c r="AN1415" s="22" t="str">
        <f t="shared" si="800"/>
        <v/>
      </c>
      <c r="AO1415" s="22" t="str">
        <f t="shared" si="801"/>
        <v/>
      </c>
      <c r="AP1415" s="22" t="str">
        <f t="shared" si="802"/>
        <v/>
      </c>
      <c r="AQ1415" s="2" t="str">
        <f t="shared" si="803"/>
        <v/>
      </c>
    </row>
    <row r="1416" spans="1:43" x14ac:dyDescent="0.25">
      <c r="A1416" s="26" t="str">
        <f t="shared" si="804"/>
        <v/>
      </c>
      <c r="B1416" t="s">
        <v>7084</v>
      </c>
      <c r="C1416" t="s">
        <v>64</v>
      </c>
      <c r="D1416" t="s">
        <v>37</v>
      </c>
      <c r="E1416" t="s">
        <v>2486</v>
      </c>
      <c r="F1416">
        <v>2026</v>
      </c>
      <c r="G1416" t="s">
        <v>5657</v>
      </c>
      <c r="H1416" s="4">
        <v>46161</v>
      </c>
      <c r="I1416" s="4" t="str">
        <f t="shared" si="770"/>
        <v>Coastal</v>
      </c>
      <c r="J1416" s="2" t="str">
        <f t="shared" si="771"/>
        <v/>
      </c>
      <c r="K1416" s="2" t="str">
        <f t="shared" si="772"/>
        <v/>
      </c>
      <c r="L1416" s="2" t="str">
        <f t="shared" si="773"/>
        <v/>
      </c>
      <c r="M1416" s="2" t="str">
        <f t="shared" si="774"/>
        <v/>
      </c>
      <c r="N1416" s="22" t="str" cm="1">
        <f t="array" ref="N1416">IFERROR(INDEX(Stats_Hit_GP,MATCH($B1416,Stats_Hit_Player,0)),"")</f>
        <v/>
      </c>
      <c r="O1416" s="22" t="str">
        <f t="shared" si="775"/>
        <v/>
      </c>
      <c r="P1416" s="22" t="str">
        <f t="shared" si="776"/>
        <v/>
      </c>
      <c r="Q1416" s="22" t="str">
        <f t="shared" si="777"/>
        <v/>
      </c>
      <c r="R1416" s="22" t="str">
        <f t="shared" si="778"/>
        <v/>
      </c>
      <c r="S1416" s="22" t="str">
        <f t="shared" si="779"/>
        <v/>
      </c>
      <c r="T1416" s="22" t="str">
        <f t="shared" si="780"/>
        <v/>
      </c>
      <c r="U1416" s="22" t="str">
        <f t="shared" si="781"/>
        <v/>
      </c>
      <c r="V1416" s="22" t="str">
        <f t="shared" si="782"/>
        <v/>
      </c>
      <c r="W1416" s="22" t="str">
        <f t="shared" si="783"/>
        <v/>
      </c>
      <c r="X1416" s="22" t="str">
        <f t="shared" si="784"/>
        <v/>
      </c>
      <c r="Y1416" s="22" t="str">
        <f t="shared" si="785"/>
        <v/>
      </c>
      <c r="Z1416" s="22" t="str">
        <f t="shared" si="786"/>
        <v/>
      </c>
      <c r="AA1416" s="22" t="str">
        <f t="shared" si="787"/>
        <v/>
      </c>
      <c r="AB1416" s="22">
        <f t="shared" si="788"/>
        <v>0</v>
      </c>
      <c r="AC1416" s="22">
        <f t="shared" si="789"/>
        <v>0</v>
      </c>
      <c r="AD1416" s="29">
        <f t="shared" si="790"/>
        <v>5.68</v>
      </c>
      <c r="AE1416" s="22">
        <f t="shared" si="791"/>
        <v>4</v>
      </c>
      <c r="AF1416" s="22">
        <f t="shared" si="792"/>
        <v>0</v>
      </c>
      <c r="AG1416" s="22">
        <f t="shared" si="793"/>
        <v>0</v>
      </c>
      <c r="AH1416" s="22">
        <f t="shared" si="794"/>
        <v>0</v>
      </c>
      <c r="AI1416" s="22">
        <f t="shared" si="795"/>
        <v>0</v>
      </c>
      <c r="AJ1416" s="31">
        <f t="shared" si="796"/>
        <v>6.1</v>
      </c>
      <c r="AK1416" s="22">
        <f t="shared" si="797"/>
        <v>12</v>
      </c>
      <c r="AL1416" s="22">
        <f t="shared" si="798"/>
        <v>5</v>
      </c>
      <c r="AM1416" s="22">
        <f t="shared" si="799"/>
        <v>4</v>
      </c>
      <c r="AN1416" s="22">
        <f t="shared" si="800"/>
        <v>4</v>
      </c>
      <c r="AO1416" s="22">
        <f t="shared" si="801"/>
        <v>4</v>
      </c>
      <c r="AP1416" s="22">
        <f t="shared" si="802"/>
        <v>0</v>
      </c>
      <c r="AQ1416" s="2">
        <f t="shared" si="803"/>
        <v>0.42899999999999999</v>
      </c>
    </row>
    <row r="1417" spans="1:43" x14ac:dyDescent="0.25">
      <c r="A1417" s="26" t="str">
        <f t="shared" si="804"/>
        <v/>
      </c>
      <c r="B1417" t="s">
        <v>5315</v>
      </c>
      <c r="C1417" t="s">
        <v>44</v>
      </c>
      <c r="D1417" t="s">
        <v>24</v>
      </c>
      <c r="E1417" t="s">
        <v>5301</v>
      </c>
      <c r="F1417">
        <v>2026</v>
      </c>
      <c r="G1417" t="s">
        <v>5657</v>
      </c>
      <c r="H1417" s="4">
        <v>46161</v>
      </c>
      <c r="I1417" s="4" t="str">
        <f t="shared" si="770"/>
        <v>Southwestern Athletic</v>
      </c>
      <c r="J1417" s="2">
        <f t="shared" si="771"/>
        <v>0.19500000000000001</v>
      </c>
      <c r="K1417" s="2">
        <f t="shared" si="772"/>
        <v>0.377</v>
      </c>
      <c r="L1417" s="2">
        <f t="shared" si="773"/>
        <v>0.26800000000000002</v>
      </c>
      <c r="M1417" s="2">
        <f t="shared" si="774"/>
        <v>0.64600000000000002</v>
      </c>
      <c r="N1417" s="22" cm="1">
        <f t="array" ref="N1417">IFERROR(INDEX(Stats_Hit_GP,MATCH($B1417,Stats_Hit_Player,0)),"")</f>
        <v>16</v>
      </c>
      <c r="O1417" s="22">
        <f t="shared" si="775"/>
        <v>53</v>
      </c>
      <c r="P1417" s="22">
        <f t="shared" si="776"/>
        <v>41</v>
      </c>
      <c r="Q1417" s="22">
        <f t="shared" si="777"/>
        <v>7</v>
      </c>
      <c r="R1417" s="22">
        <f t="shared" si="778"/>
        <v>8</v>
      </c>
      <c r="S1417" s="22">
        <f t="shared" si="779"/>
        <v>3</v>
      </c>
      <c r="T1417" s="22">
        <f t="shared" si="780"/>
        <v>0</v>
      </c>
      <c r="U1417" s="22">
        <f t="shared" si="781"/>
        <v>0</v>
      </c>
      <c r="V1417" s="22">
        <f t="shared" si="782"/>
        <v>8</v>
      </c>
      <c r="W1417" s="22">
        <f t="shared" si="783"/>
        <v>1</v>
      </c>
      <c r="X1417" s="22">
        <f t="shared" si="784"/>
        <v>11</v>
      </c>
      <c r="Y1417" s="22">
        <f t="shared" si="785"/>
        <v>11</v>
      </c>
      <c r="Z1417" s="22">
        <f t="shared" si="786"/>
        <v>0</v>
      </c>
      <c r="AA1417" s="22">
        <f t="shared" si="787"/>
        <v>0</v>
      </c>
      <c r="AB1417" s="22">
        <f t="shared" si="788"/>
        <v>1</v>
      </c>
      <c r="AC1417" s="22">
        <f t="shared" si="789"/>
        <v>1</v>
      </c>
      <c r="AD1417" s="29">
        <f t="shared" si="790"/>
        <v>23.14</v>
      </c>
      <c r="AE1417" s="22">
        <f t="shared" si="791"/>
        <v>2</v>
      </c>
      <c r="AF1417" s="22">
        <f t="shared" si="792"/>
        <v>0</v>
      </c>
      <c r="AG1417" s="22">
        <f t="shared" si="793"/>
        <v>0</v>
      </c>
      <c r="AH1417" s="22">
        <f t="shared" si="794"/>
        <v>0</v>
      </c>
      <c r="AI1417" s="22">
        <f t="shared" si="795"/>
        <v>0</v>
      </c>
      <c r="AJ1417" s="31">
        <f t="shared" si="796"/>
        <v>2.1</v>
      </c>
      <c r="AK1417" s="22">
        <f t="shared" si="797"/>
        <v>5</v>
      </c>
      <c r="AL1417" s="22">
        <f t="shared" si="798"/>
        <v>9</v>
      </c>
      <c r="AM1417" s="22">
        <f t="shared" si="799"/>
        <v>6</v>
      </c>
      <c r="AN1417" s="22">
        <f t="shared" si="800"/>
        <v>3</v>
      </c>
      <c r="AO1417" s="22">
        <f t="shared" si="801"/>
        <v>0</v>
      </c>
      <c r="AP1417" s="22">
        <f t="shared" si="802"/>
        <v>0</v>
      </c>
      <c r="AQ1417" s="2">
        <f t="shared" si="803"/>
        <v>0.41699999999999998</v>
      </c>
    </row>
    <row r="1418" spans="1:43" x14ac:dyDescent="0.25">
      <c r="A1418" s="26" t="str">
        <f t="shared" si="804"/>
        <v/>
      </c>
      <c r="B1418" t="s">
        <v>7085</v>
      </c>
      <c r="C1418" t="s">
        <v>64</v>
      </c>
      <c r="D1418" t="s">
        <v>24</v>
      </c>
      <c r="E1418" t="s">
        <v>2526</v>
      </c>
      <c r="F1418">
        <v>2026</v>
      </c>
      <c r="G1418" t="s">
        <v>5657</v>
      </c>
      <c r="H1418" s="4">
        <v>46161</v>
      </c>
      <c r="I1418" s="4" t="str">
        <f t="shared" si="770"/>
        <v>Coastal</v>
      </c>
      <c r="J1418" s="2" t="str">
        <f t="shared" si="771"/>
        <v/>
      </c>
      <c r="K1418" s="2" t="str">
        <f t="shared" si="772"/>
        <v/>
      </c>
      <c r="L1418" s="2" t="str">
        <f t="shared" si="773"/>
        <v/>
      </c>
      <c r="M1418" s="2" t="str">
        <f t="shared" si="774"/>
        <v/>
      </c>
      <c r="N1418" s="22" t="str" cm="1">
        <f t="array" ref="N1418">IFERROR(INDEX(Stats_Hit_GP,MATCH($B1418,Stats_Hit_Player,0)),"")</f>
        <v/>
      </c>
      <c r="O1418" s="22" t="str">
        <f t="shared" si="775"/>
        <v/>
      </c>
      <c r="P1418" s="22" t="str">
        <f t="shared" si="776"/>
        <v/>
      </c>
      <c r="Q1418" s="22" t="str">
        <f t="shared" si="777"/>
        <v/>
      </c>
      <c r="R1418" s="22" t="str">
        <f t="shared" si="778"/>
        <v/>
      </c>
      <c r="S1418" s="22" t="str">
        <f t="shared" si="779"/>
        <v/>
      </c>
      <c r="T1418" s="22" t="str">
        <f t="shared" si="780"/>
        <v/>
      </c>
      <c r="U1418" s="22" t="str">
        <f t="shared" si="781"/>
        <v/>
      </c>
      <c r="V1418" s="22" t="str">
        <f t="shared" si="782"/>
        <v/>
      </c>
      <c r="W1418" s="22" t="str">
        <f t="shared" si="783"/>
        <v/>
      </c>
      <c r="X1418" s="22" t="str">
        <f t="shared" si="784"/>
        <v/>
      </c>
      <c r="Y1418" s="22" t="str">
        <f t="shared" si="785"/>
        <v/>
      </c>
      <c r="Z1418" s="22" t="str">
        <f t="shared" si="786"/>
        <v/>
      </c>
      <c r="AA1418" s="22" t="str">
        <f t="shared" si="787"/>
        <v/>
      </c>
      <c r="AB1418" s="22">
        <f t="shared" si="788"/>
        <v>0</v>
      </c>
      <c r="AC1418" s="22">
        <f t="shared" si="789"/>
        <v>1</v>
      </c>
      <c r="AD1418" s="29">
        <f t="shared" si="790"/>
        <v>15.83</v>
      </c>
      <c r="AE1418" s="22">
        <f t="shared" si="791"/>
        <v>9</v>
      </c>
      <c r="AF1418" s="22">
        <f t="shared" si="792"/>
        <v>0</v>
      </c>
      <c r="AG1418" s="22">
        <f t="shared" si="793"/>
        <v>0</v>
      </c>
      <c r="AH1418" s="22">
        <f t="shared" si="794"/>
        <v>0</v>
      </c>
      <c r="AI1418" s="22">
        <f t="shared" si="795"/>
        <v>0</v>
      </c>
      <c r="AJ1418" s="31">
        <f t="shared" si="796"/>
        <v>9.1999999999999993</v>
      </c>
      <c r="AK1418" s="22">
        <f t="shared" si="797"/>
        <v>16</v>
      </c>
      <c r="AL1418" s="22">
        <f t="shared" si="798"/>
        <v>18</v>
      </c>
      <c r="AM1418" s="22">
        <f t="shared" si="799"/>
        <v>17</v>
      </c>
      <c r="AN1418" s="22">
        <f t="shared" si="800"/>
        <v>12</v>
      </c>
      <c r="AO1418" s="22">
        <f t="shared" si="801"/>
        <v>8</v>
      </c>
      <c r="AP1418" s="22">
        <f t="shared" si="802"/>
        <v>0</v>
      </c>
      <c r="AQ1418" s="2">
        <f t="shared" si="803"/>
        <v>0.36399999999999999</v>
      </c>
    </row>
    <row r="1419" spans="1:43" x14ac:dyDescent="0.25">
      <c r="A1419" s="26" t="str">
        <f t="shared" si="804"/>
        <v/>
      </c>
      <c r="B1419" t="s">
        <v>7086</v>
      </c>
      <c r="C1419" t="s">
        <v>64</v>
      </c>
      <c r="D1419" t="s">
        <v>24</v>
      </c>
      <c r="E1419" t="s">
        <v>3254</v>
      </c>
      <c r="F1419">
        <v>2026</v>
      </c>
      <c r="G1419" t="s">
        <v>5657</v>
      </c>
      <c r="H1419" s="4">
        <v>46161</v>
      </c>
      <c r="I1419" s="4" t="str">
        <f t="shared" si="770"/>
        <v>Mid-American</v>
      </c>
      <c r="J1419" s="2" t="str">
        <f t="shared" si="771"/>
        <v/>
      </c>
      <c r="K1419" s="2" t="str">
        <f t="shared" si="772"/>
        <v/>
      </c>
      <c r="L1419" s="2" t="str">
        <f t="shared" si="773"/>
        <v/>
      </c>
      <c r="M1419" s="2" t="str">
        <f t="shared" si="774"/>
        <v/>
      </c>
      <c r="N1419" s="22" t="str" cm="1">
        <f t="array" ref="N1419">IFERROR(INDEX(Stats_Hit_GP,MATCH($B1419,Stats_Hit_Player,0)),"")</f>
        <v/>
      </c>
      <c r="O1419" s="22" t="str">
        <f t="shared" si="775"/>
        <v/>
      </c>
      <c r="P1419" s="22" t="str">
        <f t="shared" si="776"/>
        <v/>
      </c>
      <c r="Q1419" s="22" t="str">
        <f t="shared" si="777"/>
        <v/>
      </c>
      <c r="R1419" s="22" t="str">
        <f t="shared" si="778"/>
        <v/>
      </c>
      <c r="S1419" s="22" t="str">
        <f t="shared" si="779"/>
        <v/>
      </c>
      <c r="T1419" s="22" t="str">
        <f t="shared" si="780"/>
        <v/>
      </c>
      <c r="U1419" s="22" t="str">
        <f t="shared" si="781"/>
        <v/>
      </c>
      <c r="V1419" s="22" t="str">
        <f t="shared" si="782"/>
        <v/>
      </c>
      <c r="W1419" s="22" t="str">
        <f t="shared" si="783"/>
        <v/>
      </c>
      <c r="X1419" s="22" t="str">
        <f t="shared" si="784"/>
        <v/>
      </c>
      <c r="Y1419" s="22" t="str">
        <f t="shared" si="785"/>
        <v/>
      </c>
      <c r="Z1419" s="22" t="str">
        <f t="shared" si="786"/>
        <v/>
      </c>
      <c r="AA1419" s="22" t="str">
        <f t="shared" si="787"/>
        <v/>
      </c>
      <c r="AB1419" s="22">
        <f t="shared" si="788"/>
        <v>0</v>
      </c>
      <c r="AC1419" s="22">
        <f t="shared" si="789"/>
        <v>5</v>
      </c>
      <c r="AD1419" s="29">
        <f t="shared" si="790"/>
        <v>13</v>
      </c>
      <c r="AE1419" s="22">
        <f t="shared" si="791"/>
        <v>11</v>
      </c>
      <c r="AF1419" s="22">
        <f t="shared" si="792"/>
        <v>8</v>
      </c>
      <c r="AG1419" s="22">
        <f t="shared" si="793"/>
        <v>0</v>
      </c>
      <c r="AH1419" s="22">
        <f t="shared" si="794"/>
        <v>0</v>
      </c>
      <c r="AI1419" s="22">
        <f t="shared" si="795"/>
        <v>0</v>
      </c>
      <c r="AJ1419" s="31">
        <f t="shared" si="796"/>
        <v>27</v>
      </c>
      <c r="AK1419" s="22">
        <f t="shared" si="797"/>
        <v>46</v>
      </c>
      <c r="AL1419" s="22">
        <f t="shared" si="798"/>
        <v>43</v>
      </c>
      <c r="AM1419" s="22">
        <f t="shared" si="799"/>
        <v>39</v>
      </c>
      <c r="AN1419" s="22">
        <f t="shared" si="800"/>
        <v>18</v>
      </c>
      <c r="AO1419" s="22">
        <f t="shared" si="801"/>
        <v>16</v>
      </c>
      <c r="AP1419" s="22">
        <f t="shared" si="802"/>
        <v>9</v>
      </c>
      <c r="AQ1419" s="2">
        <f t="shared" si="803"/>
        <v>0.374</v>
      </c>
    </row>
    <row r="1420" spans="1:43" x14ac:dyDescent="0.25">
      <c r="A1420" s="26" t="str">
        <f t="shared" si="804"/>
        <v/>
      </c>
      <c r="B1420" t="s">
        <v>7087</v>
      </c>
      <c r="C1420" t="s">
        <v>64</v>
      </c>
      <c r="D1420" t="s">
        <v>24</v>
      </c>
      <c r="E1420" t="s">
        <v>2486</v>
      </c>
      <c r="F1420">
        <v>2026</v>
      </c>
      <c r="G1420" t="s">
        <v>5657</v>
      </c>
      <c r="H1420" s="4">
        <v>46161</v>
      </c>
      <c r="I1420" s="4" t="str">
        <f t="shared" si="770"/>
        <v>Coastal</v>
      </c>
      <c r="J1420" s="2" t="str">
        <f t="shared" si="771"/>
        <v/>
      </c>
      <c r="K1420" s="2" t="str">
        <f t="shared" si="772"/>
        <v/>
      </c>
      <c r="L1420" s="2" t="str">
        <f t="shared" si="773"/>
        <v/>
      </c>
      <c r="M1420" s="2" t="str">
        <f t="shared" si="774"/>
        <v/>
      </c>
      <c r="N1420" s="22" t="str" cm="1">
        <f t="array" ref="N1420">IFERROR(INDEX(Stats_Hit_GP,MATCH($B1420,Stats_Hit_Player,0)),"")</f>
        <v/>
      </c>
      <c r="O1420" s="22" t="str">
        <f t="shared" si="775"/>
        <v/>
      </c>
      <c r="P1420" s="22" t="str">
        <f t="shared" si="776"/>
        <v/>
      </c>
      <c r="Q1420" s="22" t="str">
        <f t="shared" si="777"/>
        <v/>
      </c>
      <c r="R1420" s="22" t="str">
        <f t="shared" si="778"/>
        <v/>
      </c>
      <c r="S1420" s="22" t="str">
        <f t="shared" si="779"/>
        <v/>
      </c>
      <c r="T1420" s="22" t="str">
        <f t="shared" si="780"/>
        <v/>
      </c>
      <c r="U1420" s="22" t="str">
        <f t="shared" si="781"/>
        <v/>
      </c>
      <c r="V1420" s="22" t="str">
        <f t="shared" si="782"/>
        <v/>
      </c>
      <c r="W1420" s="22" t="str">
        <f t="shared" si="783"/>
        <v/>
      </c>
      <c r="X1420" s="22" t="str">
        <f t="shared" si="784"/>
        <v/>
      </c>
      <c r="Y1420" s="22" t="str">
        <f t="shared" si="785"/>
        <v/>
      </c>
      <c r="Z1420" s="22" t="str">
        <f t="shared" si="786"/>
        <v/>
      </c>
      <c r="AA1420" s="22" t="str">
        <f t="shared" si="787"/>
        <v/>
      </c>
      <c r="AB1420" s="22">
        <f t="shared" si="788"/>
        <v>1</v>
      </c>
      <c r="AC1420" s="22">
        <f t="shared" si="789"/>
        <v>2</v>
      </c>
      <c r="AD1420" s="29">
        <f t="shared" si="790"/>
        <v>8.16</v>
      </c>
      <c r="AE1420" s="22">
        <f t="shared" si="791"/>
        <v>10</v>
      </c>
      <c r="AF1420" s="22">
        <f t="shared" si="792"/>
        <v>1</v>
      </c>
      <c r="AG1420" s="22">
        <f t="shared" si="793"/>
        <v>0</v>
      </c>
      <c r="AH1420" s="22">
        <f t="shared" si="794"/>
        <v>0</v>
      </c>
      <c r="AI1420" s="22">
        <f t="shared" si="795"/>
        <v>0</v>
      </c>
      <c r="AJ1420" s="31">
        <f t="shared" si="796"/>
        <v>14.1</v>
      </c>
      <c r="AK1420" s="22">
        <f t="shared" si="797"/>
        <v>27</v>
      </c>
      <c r="AL1420" s="22">
        <f t="shared" si="798"/>
        <v>13</v>
      </c>
      <c r="AM1420" s="22">
        <f t="shared" si="799"/>
        <v>13</v>
      </c>
      <c r="AN1420" s="22">
        <f t="shared" si="800"/>
        <v>7</v>
      </c>
      <c r="AO1420" s="22">
        <f t="shared" si="801"/>
        <v>12</v>
      </c>
      <c r="AP1420" s="22">
        <f t="shared" si="802"/>
        <v>0</v>
      </c>
      <c r="AQ1420" s="2">
        <f t="shared" si="803"/>
        <v>0.41499999999999998</v>
      </c>
    </row>
    <row r="1421" spans="1:43" x14ac:dyDescent="0.25">
      <c r="A1421" s="26" t="str">
        <f t="shared" si="804"/>
        <v/>
      </c>
      <c r="B1421" t="s">
        <v>2500</v>
      </c>
      <c r="C1421" t="s">
        <v>33</v>
      </c>
      <c r="D1421" t="s">
        <v>24</v>
      </c>
      <c r="E1421" t="s">
        <v>2486</v>
      </c>
      <c r="F1421">
        <v>2026</v>
      </c>
      <c r="G1421" t="s">
        <v>5657</v>
      </c>
      <c r="H1421" s="4">
        <v>46161</v>
      </c>
      <c r="I1421" s="4" t="str">
        <f t="shared" si="770"/>
        <v>Coastal</v>
      </c>
      <c r="J1421" s="2">
        <f t="shared" si="771"/>
        <v>0.16700000000000001</v>
      </c>
      <c r="K1421" s="2">
        <f t="shared" si="772"/>
        <v>0.16700000000000001</v>
      </c>
      <c r="L1421" s="2">
        <f t="shared" si="773"/>
        <v>0.222</v>
      </c>
      <c r="M1421" s="2">
        <f t="shared" si="774"/>
        <v>0.38900000000000001</v>
      </c>
      <c r="N1421" s="22" cm="1">
        <f t="array" ref="N1421">IFERROR(INDEX(Stats_Hit_GP,MATCH($B1421,Stats_Hit_Player,0)),"")</f>
        <v>11</v>
      </c>
      <c r="O1421" s="22">
        <f t="shared" si="775"/>
        <v>18</v>
      </c>
      <c r="P1421" s="22">
        <f t="shared" si="776"/>
        <v>18</v>
      </c>
      <c r="Q1421" s="22">
        <f t="shared" si="777"/>
        <v>0</v>
      </c>
      <c r="R1421" s="22">
        <f t="shared" si="778"/>
        <v>3</v>
      </c>
      <c r="S1421" s="22">
        <f t="shared" si="779"/>
        <v>1</v>
      </c>
      <c r="T1421" s="22">
        <f t="shared" si="780"/>
        <v>0</v>
      </c>
      <c r="U1421" s="22">
        <f t="shared" si="781"/>
        <v>0</v>
      </c>
      <c r="V1421" s="22">
        <f t="shared" si="782"/>
        <v>2</v>
      </c>
      <c r="W1421" s="22">
        <f t="shared" si="783"/>
        <v>0</v>
      </c>
      <c r="X1421" s="22">
        <f t="shared" si="784"/>
        <v>0</v>
      </c>
      <c r="Y1421" s="22">
        <f t="shared" si="785"/>
        <v>12</v>
      </c>
      <c r="Z1421" s="22">
        <f t="shared" si="786"/>
        <v>0</v>
      </c>
      <c r="AA1421" s="22">
        <f t="shared" si="787"/>
        <v>0</v>
      </c>
      <c r="AB1421" s="22" t="str">
        <f t="shared" si="788"/>
        <v/>
      </c>
      <c r="AC1421" s="22" t="str">
        <f t="shared" si="789"/>
        <v/>
      </c>
      <c r="AD1421" s="29" t="str">
        <f t="shared" si="790"/>
        <v/>
      </c>
      <c r="AE1421" s="22" t="str">
        <f t="shared" si="791"/>
        <v/>
      </c>
      <c r="AF1421" s="22" t="str">
        <f t="shared" si="792"/>
        <v/>
      </c>
      <c r="AG1421" s="22" t="str">
        <f t="shared" si="793"/>
        <v/>
      </c>
      <c r="AH1421" s="22" t="str">
        <f t="shared" si="794"/>
        <v/>
      </c>
      <c r="AI1421" s="22" t="str">
        <f t="shared" si="795"/>
        <v/>
      </c>
      <c r="AJ1421" s="31" t="str">
        <f t="shared" si="796"/>
        <v/>
      </c>
      <c r="AK1421" s="22" t="str">
        <f t="shared" si="797"/>
        <v/>
      </c>
      <c r="AL1421" s="22" t="str">
        <f t="shared" si="798"/>
        <v/>
      </c>
      <c r="AM1421" s="22" t="str">
        <f t="shared" si="799"/>
        <v/>
      </c>
      <c r="AN1421" s="22" t="str">
        <f t="shared" si="800"/>
        <v/>
      </c>
      <c r="AO1421" s="22" t="str">
        <f t="shared" si="801"/>
        <v/>
      </c>
      <c r="AP1421" s="22" t="str">
        <f t="shared" si="802"/>
        <v/>
      </c>
      <c r="AQ1421" s="2" t="str">
        <f t="shared" si="803"/>
        <v/>
      </c>
    </row>
    <row r="1422" spans="1:43" x14ac:dyDescent="0.25">
      <c r="A1422" s="26" t="str">
        <f t="shared" si="804"/>
        <v/>
      </c>
      <c r="B1422" t="s">
        <v>7088</v>
      </c>
      <c r="C1422" t="s">
        <v>64</v>
      </c>
      <c r="D1422" t="s">
        <v>24</v>
      </c>
      <c r="E1422" t="s">
        <v>3996</v>
      </c>
      <c r="F1422">
        <v>2026</v>
      </c>
      <c r="G1422" t="s">
        <v>5657</v>
      </c>
      <c r="H1422" s="4">
        <v>46161</v>
      </c>
      <c r="I1422" s="4" t="str">
        <f t="shared" si="770"/>
        <v>Ohio Valley</v>
      </c>
      <c r="J1422" s="2" t="str">
        <f t="shared" si="771"/>
        <v/>
      </c>
      <c r="K1422" s="2" t="str">
        <f t="shared" si="772"/>
        <v/>
      </c>
      <c r="L1422" s="2" t="str">
        <f t="shared" si="773"/>
        <v/>
      </c>
      <c r="M1422" s="2" t="str">
        <f t="shared" si="774"/>
        <v/>
      </c>
      <c r="N1422" s="22" t="str" cm="1">
        <f t="array" ref="N1422">IFERROR(INDEX(Stats_Hit_GP,MATCH($B1422,Stats_Hit_Player,0)),"")</f>
        <v/>
      </c>
      <c r="O1422" s="22" t="str">
        <f t="shared" si="775"/>
        <v/>
      </c>
      <c r="P1422" s="22" t="str">
        <f t="shared" si="776"/>
        <v/>
      </c>
      <c r="Q1422" s="22" t="str">
        <f t="shared" si="777"/>
        <v/>
      </c>
      <c r="R1422" s="22" t="str">
        <f t="shared" si="778"/>
        <v/>
      </c>
      <c r="S1422" s="22" t="str">
        <f t="shared" si="779"/>
        <v/>
      </c>
      <c r="T1422" s="22" t="str">
        <f t="shared" si="780"/>
        <v/>
      </c>
      <c r="U1422" s="22" t="str">
        <f t="shared" si="781"/>
        <v/>
      </c>
      <c r="V1422" s="22" t="str">
        <f t="shared" si="782"/>
        <v/>
      </c>
      <c r="W1422" s="22" t="str">
        <f t="shared" si="783"/>
        <v/>
      </c>
      <c r="X1422" s="22" t="str">
        <f t="shared" si="784"/>
        <v/>
      </c>
      <c r="Y1422" s="22" t="str">
        <f t="shared" si="785"/>
        <v/>
      </c>
      <c r="Z1422" s="22" t="str">
        <f t="shared" si="786"/>
        <v/>
      </c>
      <c r="AA1422" s="22" t="str">
        <f t="shared" si="787"/>
        <v/>
      </c>
      <c r="AB1422" s="22">
        <f t="shared" si="788"/>
        <v>0</v>
      </c>
      <c r="AC1422" s="22">
        <f t="shared" si="789"/>
        <v>0</v>
      </c>
      <c r="AD1422" s="29">
        <f t="shared" si="790"/>
        <v>108</v>
      </c>
      <c r="AE1422" s="22">
        <f t="shared" si="791"/>
        <v>1</v>
      </c>
      <c r="AF1422" s="22">
        <f t="shared" si="792"/>
        <v>0</v>
      </c>
      <c r="AG1422" s="22">
        <f t="shared" si="793"/>
        <v>0</v>
      </c>
      <c r="AH1422" s="22">
        <f t="shared" si="794"/>
        <v>0</v>
      </c>
      <c r="AI1422" s="22">
        <f t="shared" si="795"/>
        <v>0</v>
      </c>
      <c r="AJ1422" s="31">
        <f t="shared" si="796"/>
        <v>0.1</v>
      </c>
      <c r="AK1422" s="22">
        <f t="shared" si="797"/>
        <v>2</v>
      </c>
      <c r="AL1422" s="22">
        <f t="shared" si="798"/>
        <v>4</v>
      </c>
      <c r="AM1422" s="22">
        <f t="shared" si="799"/>
        <v>4</v>
      </c>
      <c r="AN1422" s="22">
        <f t="shared" si="800"/>
        <v>2</v>
      </c>
      <c r="AO1422" s="22">
        <f t="shared" si="801"/>
        <v>1</v>
      </c>
      <c r="AP1422" s="22">
        <f t="shared" si="802"/>
        <v>0</v>
      </c>
      <c r="AQ1422" s="2">
        <f t="shared" si="803"/>
        <v>0.66700000000000004</v>
      </c>
    </row>
    <row r="1423" spans="1:43" x14ac:dyDescent="0.25">
      <c r="A1423" s="26" t="str">
        <f t="shared" si="804"/>
        <v/>
      </c>
      <c r="B1423" t="s">
        <v>6589</v>
      </c>
      <c r="C1423" t="s">
        <v>64</v>
      </c>
      <c r="D1423" t="s">
        <v>24</v>
      </c>
      <c r="E1423" t="s">
        <v>3778</v>
      </c>
      <c r="F1423">
        <v>2026</v>
      </c>
      <c r="G1423" t="s">
        <v>5657</v>
      </c>
      <c r="H1423" s="4">
        <v>46161</v>
      </c>
      <c r="I1423" s="4" t="str">
        <f t="shared" si="770"/>
        <v>Northeast</v>
      </c>
      <c r="J1423" s="2" t="str">
        <f t="shared" si="771"/>
        <v/>
      </c>
      <c r="K1423" s="2" t="str">
        <f t="shared" si="772"/>
        <v/>
      </c>
      <c r="L1423" s="2" t="str">
        <f t="shared" si="773"/>
        <v/>
      </c>
      <c r="M1423" s="2" t="str">
        <f t="shared" si="774"/>
        <v/>
      </c>
      <c r="N1423" s="22" t="str" cm="1">
        <f t="array" ref="N1423">IFERROR(INDEX(Stats_Hit_GP,MATCH($B1423,Stats_Hit_Player,0)),"")</f>
        <v/>
      </c>
      <c r="O1423" s="22" t="str">
        <f t="shared" si="775"/>
        <v/>
      </c>
      <c r="P1423" s="22" t="str">
        <f t="shared" si="776"/>
        <v/>
      </c>
      <c r="Q1423" s="22" t="str">
        <f t="shared" si="777"/>
        <v/>
      </c>
      <c r="R1423" s="22" t="str">
        <f t="shared" si="778"/>
        <v/>
      </c>
      <c r="S1423" s="22" t="str">
        <f t="shared" si="779"/>
        <v/>
      </c>
      <c r="T1423" s="22" t="str">
        <f t="shared" si="780"/>
        <v/>
      </c>
      <c r="U1423" s="22" t="str">
        <f t="shared" si="781"/>
        <v/>
      </c>
      <c r="V1423" s="22" t="str">
        <f t="shared" si="782"/>
        <v/>
      </c>
      <c r="W1423" s="22" t="str">
        <f t="shared" si="783"/>
        <v/>
      </c>
      <c r="X1423" s="22" t="str">
        <f t="shared" si="784"/>
        <v/>
      </c>
      <c r="Y1423" s="22" t="str">
        <f t="shared" si="785"/>
        <v/>
      </c>
      <c r="Z1423" s="22" t="str">
        <f t="shared" si="786"/>
        <v/>
      </c>
      <c r="AA1423" s="22" t="str">
        <f t="shared" si="787"/>
        <v/>
      </c>
      <c r="AB1423" s="22">
        <f t="shared" si="788"/>
        <v>0</v>
      </c>
      <c r="AC1423" s="22">
        <f t="shared" si="789"/>
        <v>0</v>
      </c>
      <c r="AD1423" s="29">
        <f t="shared" si="790"/>
        <v>15.63</v>
      </c>
      <c r="AE1423" s="22">
        <f t="shared" si="791"/>
        <v>6</v>
      </c>
      <c r="AF1423" s="22">
        <f t="shared" si="792"/>
        <v>0</v>
      </c>
      <c r="AG1423" s="22">
        <f t="shared" si="793"/>
        <v>0</v>
      </c>
      <c r="AH1423" s="22">
        <f t="shared" si="794"/>
        <v>0</v>
      </c>
      <c r="AI1423" s="22">
        <f t="shared" si="795"/>
        <v>0</v>
      </c>
      <c r="AJ1423" s="31">
        <f t="shared" si="796"/>
        <v>6.1</v>
      </c>
      <c r="AK1423" s="22">
        <f t="shared" si="797"/>
        <v>7</v>
      </c>
      <c r="AL1423" s="22">
        <f t="shared" si="798"/>
        <v>11</v>
      </c>
      <c r="AM1423" s="22">
        <f t="shared" si="799"/>
        <v>11</v>
      </c>
      <c r="AN1423" s="22">
        <f t="shared" si="800"/>
        <v>11</v>
      </c>
      <c r="AO1423" s="22">
        <f t="shared" si="801"/>
        <v>3</v>
      </c>
      <c r="AP1423" s="22">
        <f t="shared" si="802"/>
        <v>3</v>
      </c>
      <c r="AQ1423" s="2">
        <f t="shared" si="803"/>
        <v>0.28000000000000003</v>
      </c>
    </row>
    <row r="1424" spans="1:43" x14ac:dyDescent="0.25">
      <c r="A1424" s="26" t="str">
        <f t="shared" si="804"/>
        <v/>
      </c>
      <c r="B1424" t="s">
        <v>7089</v>
      </c>
      <c r="C1424" t="s">
        <v>5700</v>
      </c>
      <c r="D1424" t="s">
        <v>47</v>
      </c>
      <c r="E1424" t="s">
        <v>3636</v>
      </c>
      <c r="F1424">
        <v>2026</v>
      </c>
      <c r="G1424" t="s">
        <v>5657</v>
      </c>
      <c r="H1424" s="4">
        <v>46161</v>
      </c>
      <c r="I1424" s="4" t="str">
        <f t="shared" si="770"/>
        <v>Northeast</v>
      </c>
      <c r="J1424" s="2" t="str">
        <f t="shared" si="771"/>
        <v/>
      </c>
      <c r="K1424" s="2" t="str">
        <f t="shared" si="772"/>
        <v/>
      </c>
      <c r="L1424" s="2" t="str">
        <f t="shared" si="773"/>
        <v/>
      </c>
      <c r="M1424" s="2" t="str">
        <f t="shared" si="774"/>
        <v/>
      </c>
      <c r="N1424" s="22" t="str" cm="1">
        <f t="array" ref="N1424">IFERROR(INDEX(Stats_Hit_GP,MATCH($B1424,Stats_Hit_Player,0)),"")</f>
        <v/>
      </c>
      <c r="O1424" s="22" t="str">
        <f t="shared" si="775"/>
        <v/>
      </c>
      <c r="P1424" s="22" t="str">
        <f t="shared" si="776"/>
        <v/>
      </c>
      <c r="Q1424" s="22" t="str">
        <f t="shared" si="777"/>
        <v/>
      </c>
      <c r="R1424" s="22" t="str">
        <f t="shared" si="778"/>
        <v/>
      </c>
      <c r="S1424" s="22" t="str">
        <f t="shared" si="779"/>
        <v/>
      </c>
      <c r="T1424" s="22" t="str">
        <f t="shared" si="780"/>
        <v/>
      </c>
      <c r="U1424" s="22" t="str">
        <f t="shared" si="781"/>
        <v/>
      </c>
      <c r="V1424" s="22" t="str">
        <f t="shared" si="782"/>
        <v/>
      </c>
      <c r="W1424" s="22" t="str">
        <f t="shared" si="783"/>
        <v/>
      </c>
      <c r="X1424" s="22" t="str">
        <f t="shared" si="784"/>
        <v/>
      </c>
      <c r="Y1424" s="22" t="str">
        <f t="shared" si="785"/>
        <v/>
      </c>
      <c r="Z1424" s="22" t="str">
        <f t="shared" si="786"/>
        <v/>
      </c>
      <c r="AA1424" s="22" t="str">
        <f t="shared" si="787"/>
        <v/>
      </c>
      <c r="AB1424" s="22" t="str">
        <f t="shared" si="788"/>
        <v/>
      </c>
      <c r="AC1424" s="22" t="str">
        <f t="shared" si="789"/>
        <v/>
      </c>
      <c r="AD1424" s="29" t="str">
        <f t="shared" si="790"/>
        <v/>
      </c>
      <c r="AE1424" s="22" t="str">
        <f t="shared" si="791"/>
        <v/>
      </c>
      <c r="AF1424" s="22" t="str">
        <f t="shared" si="792"/>
        <v/>
      </c>
      <c r="AG1424" s="22" t="str">
        <f t="shared" si="793"/>
        <v/>
      </c>
      <c r="AH1424" s="22" t="str">
        <f t="shared" si="794"/>
        <v/>
      </c>
      <c r="AI1424" s="22" t="str">
        <f t="shared" si="795"/>
        <v/>
      </c>
      <c r="AJ1424" s="31" t="str">
        <f t="shared" si="796"/>
        <v/>
      </c>
      <c r="AK1424" s="22" t="str">
        <f t="shared" si="797"/>
        <v/>
      </c>
      <c r="AL1424" s="22" t="str">
        <f t="shared" si="798"/>
        <v/>
      </c>
      <c r="AM1424" s="22" t="str">
        <f t="shared" si="799"/>
        <v/>
      </c>
      <c r="AN1424" s="22" t="str">
        <f t="shared" si="800"/>
        <v/>
      </c>
      <c r="AO1424" s="22" t="str">
        <f t="shared" si="801"/>
        <v/>
      </c>
      <c r="AP1424" s="22" t="str">
        <f t="shared" si="802"/>
        <v/>
      </c>
      <c r="AQ1424" s="2" t="str">
        <f t="shared" si="803"/>
        <v/>
      </c>
    </row>
    <row r="1425" spans="1:43" x14ac:dyDescent="0.25">
      <c r="A1425" s="26" t="str">
        <f t="shared" si="804"/>
        <v/>
      </c>
      <c r="B1425" t="s">
        <v>5704</v>
      </c>
      <c r="C1425" t="s">
        <v>64</v>
      </c>
      <c r="D1425" t="s">
        <v>24</v>
      </c>
      <c r="E1425" t="s">
        <v>216</v>
      </c>
      <c r="F1425">
        <v>2026</v>
      </c>
      <c r="G1425" t="s">
        <v>5657</v>
      </c>
      <c r="H1425" s="4">
        <v>46161</v>
      </c>
      <c r="I1425" s="4" t="str">
        <f t="shared" si="770"/>
        <v>Atlantic 10</v>
      </c>
      <c r="J1425" s="2" t="str">
        <f t="shared" si="771"/>
        <v/>
      </c>
      <c r="K1425" s="2" t="str">
        <f t="shared" si="772"/>
        <v/>
      </c>
      <c r="L1425" s="2" t="str">
        <f t="shared" si="773"/>
        <v/>
      </c>
      <c r="M1425" s="2" t="str">
        <f t="shared" si="774"/>
        <v/>
      </c>
      <c r="N1425" s="22" t="str" cm="1">
        <f t="array" ref="N1425">IFERROR(INDEX(Stats_Hit_GP,MATCH($B1425,Stats_Hit_Player,0)),"")</f>
        <v/>
      </c>
      <c r="O1425" s="22" t="str">
        <f t="shared" si="775"/>
        <v/>
      </c>
      <c r="P1425" s="22" t="str">
        <f t="shared" si="776"/>
        <v/>
      </c>
      <c r="Q1425" s="22" t="str">
        <f t="shared" si="777"/>
        <v/>
      </c>
      <c r="R1425" s="22" t="str">
        <f t="shared" si="778"/>
        <v/>
      </c>
      <c r="S1425" s="22" t="str">
        <f t="shared" si="779"/>
        <v/>
      </c>
      <c r="T1425" s="22" t="str">
        <f t="shared" si="780"/>
        <v/>
      </c>
      <c r="U1425" s="22" t="str">
        <f t="shared" si="781"/>
        <v/>
      </c>
      <c r="V1425" s="22" t="str">
        <f t="shared" si="782"/>
        <v/>
      </c>
      <c r="W1425" s="22" t="str">
        <f t="shared" si="783"/>
        <v/>
      </c>
      <c r="X1425" s="22" t="str">
        <f t="shared" si="784"/>
        <v/>
      </c>
      <c r="Y1425" s="22" t="str">
        <f t="shared" si="785"/>
        <v/>
      </c>
      <c r="Z1425" s="22" t="str">
        <f t="shared" si="786"/>
        <v/>
      </c>
      <c r="AA1425" s="22" t="str">
        <f t="shared" si="787"/>
        <v/>
      </c>
      <c r="AB1425" s="22">
        <f t="shared" si="788"/>
        <v>0</v>
      </c>
      <c r="AC1425" s="22">
        <f t="shared" si="789"/>
        <v>3</v>
      </c>
      <c r="AD1425" s="29">
        <f t="shared" si="790"/>
        <v>7.8</v>
      </c>
      <c r="AE1425" s="22">
        <f t="shared" si="791"/>
        <v>7</v>
      </c>
      <c r="AF1425" s="22">
        <f t="shared" si="792"/>
        <v>6</v>
      </c>
      <c r="AG1425" s="22">
        <f t="shared" si="793"/>
        <v>0</v>
      </c>
      <c r="AH1425" s="22">
        <f t="shared" si="794"/>
        <v>0</v>
      </c>
      <c r="AI1425" s="22">
        <f t="shared" si="795"/>
        <v>0</v>
      </c>
      <c r="AJ1425" s="31">
        <f t="shared" si="796"/>
        <v>15</v>
      </c>
      <c r="AK1425" s="22">
        <f t="shared" si="797"/>
        <v>17</v>
      </c>
      <c r="AL1425" s="22">
        <f t="shared" si="798"/>
        <v>17</v>
      </c>
      <c r="AM1425" s="22">
        <f t="shared" si="799"/>
        <v>13</v>
      </c>
      <c r="AN1425" s="22">
        <f t="shared" si="800"/>
        <v>16</v>
      </c>
      <c r="AO1425" s="22">
        <f t="shared" si="801"/>
        <v>11</v>
      </c>
      <c r="AP1425" s="22">
        <f t="shared" si="802"/>
        <v>7</v>
      </c>
      <c r="AQ1425" s="2">
        <f t="shared" si="803"/>
        <v>0.315</v>
      </c>
    </row>
    <row r="1426" spans="1:43" x14ac:dyDescent="0.25">
      <c r="A1426" s="26" t="str">
        <f t="shared" si="804"/>
        <v/>
      </c>
      <c r="B1426" t="s">
        <v>3193</v>
      </c>
      <c r="C1426" t="s">
        <v>38</v>
      </c>
      <c r="D1426" t="s">
        <v>37</v>
      </c>
      <c r="E1426" t="s">
        <v>3190</v>
      </c>
      <c r="F1426">
        <v>2026</v>
      </c>
      <c r="G1426" t="s">
        <v>5657</v>
      </c>
      <c r="H1426" s="4">
        <v>46161</v>
      </c>
      <c r="I1426" s="4" t="str">
        <f t="shared" si="770"/>
        <v>Mid-American</v>
      </c>
      <c r="J1426" s="2" t="str">
        <f t="shared" si="771"/>
        <v/>
      </c>
      <c r="K1426" s="2" t="str">
        <f t="shared" si="772"/>
        <v/>
      </c>
      <c r="L1426" s="2" t="str">
        <f t="shared" si="773"/>
        <v/>
      </c>
      <c r="M1426" s="2" t="str">
        <f t="shared" si="774"/>
        <v/>
      </c>
      <c r="N1426" s="22" t="str" cm="1">
        <f t="array" ref="N1426">IFERROR(INDEX(Stats_Hit_GP,MATCH($B1426,Stats_Hit_Player,0)),"")</f>
        <v/>
      </c>
      <c r="O1426" s="22" t="str">
        <f t="shared" si="775"/>
        <v/>
      </c>
      <c r="P1426" s="22" t="str">
        <f t="shared" si="776"/>
        <v/>
      </c>
      <c r="Q1426" s="22" t="str">
        <f t="shared" si="777"/>
        <v/>
      </c>
      <c r="R1426" s="22" t="str">
        <f t="shared" si="778"/>
        <v/>
      </c>
      <c r="S1426" s="22" t="str">
        <f t="shared" si="779"/>
        <v/>
      </c>
      <c r="T1426" s="22" t="str">
        <f t="shared" si="780"/>
        <v/>
      </c>
      <c r="U1426" s="22" t="str">
        <f t="shared" si="781"/>
        <v/>
      </c>
      <c r="V1426" s="22" t="str">
        <f t="shared" si="782"/>
        <v/>
      </c>
      <c r="W1426" s="22" t="str">
        <f t="shared" si="783"/>
        <v/>
      </c>
      <c r="X1426" s="22" t="str">
        <f t="shared" si="784"/>
        <v/>
      </c>
      <c r="Y1426" s="22" t="str">
        <f t="shared" si="785"/>
        <v/>
      </c>
      <c r="Z1426" s="22" t="str">
        <f t="shared" si="786"/>
        <v/>
      </c>
      <c r="AA1426" s="22" t="str">
        <f t="shared" si="787"/>
        <v/>
      </c>
      <c r="AB1426" s="22" t="str">
        <f t="shared" si="788"/>
        <v/>
      </c>
      <c r="AC1426" s="22" t="str">
        <f t="shared" si="789"/>
        <v/>
      </c>
      <c r="AD1426" s="29" t="str">
        <f t="shared" si="790"/>
        <v/>
      </c>
      <c r="AE1426" s="22" t="str">
        <f t="shared" si="791"/>
        <v/>
      </c>
      <c r="AF1426" s="22" t="str">
        <f t="shared" si="792"/>
        <v/>
      </c>
      <c r="AG1426" s="22" t="str">
        <f t="shared" si="793"/>
        <v/>
      </c>
      <c r="AH1426" s="22" t="str">
        <f t="shared" si="794"/>
        <v/>
      </c>
      <c r="AI1426" s="22" t="str">
        <f t="shared" si="795"/>
        <v/>
      </c>
      <c r="AJ1426" s="31" t="str">
        <f t="shared" si="796"/>
        <v/>
      </c>
      <c r="AK1426" s="22" t="str">
        <f t="shared" si="797"/>
        <v/>
      </c>
      <c r="AL1426" s="22" t="str">
        <f t="shared" si="798"/>
        <v/>
      </c>
      <c r="AM1426" s="22" t="str">
        <f t="shared" si="799"/>
        <v/>
      </c>
      <c r="AN1426" s="22" t="str">
        <f t="shared" si="800"/>
        <v/>
      </c>
      <c r="AO1426" s="22" t="str">
        <f t="shared" si="801"/>
        <v/>
      </c>
      <c r="AP1426" s="22" t="str">
        <f t="shared" si="802"/>
        <v/>
      </c>
      <c r="AQ1426" s="2" t="str">
        <f t="shared" si="803"/>
        <v/>
      </c>
    </row>
    <row r="1427" spans="1:43" x14ac:dyDescent="0.25">
      <c r="A1427" s="26" t="str">
        <f t="shared" si="804"/>
        <v/>
      </c>
      <c r="B1427" t="s">
        <v>7090</v>
      </c>
      <c r="C1427" t="s">
        <v>64</v>
      </c>
      <c r="D1427" t="s">
        <v>37</v>
      </c>
      <c r="E1427" t="s">
        <v>3755</v>
      </c>
      <c r="F1427">
        <v>2026</v>
      </c>
      <c r="G1427" t="s">
        <v>5657</v>
      </c>
      <c r="H1427" s="4">
        <v>46161</v>
      </c>
      <c r="I1427" s="4" t="str">
        <f t="shared" si="770"/>
        <v>Northeast</v>
      </c>
      <c r="J1427" s="2" t="str">
        <f t="shared" si="771"/>
        <v/>
      </c>
      <c r="K1427" s="2" t="str">
        <f t="shared" si="772"/>
        <v/>
      </c>
      <c r="L1427" s="2" t="str">
        <f t="shared" si="773"/>
        <v/>
      </c>
      <c r="M1427" s="2" t="str">
        <f t="shared" si="774"/>
        <v/>
      </c>
      <c r="N1427" s="22" t="str" cm="1">
        <f t="array" ref="N1427">IFERROR(INDEX(Stats_Hit_GP,MATCH($B1427,Stats_Hit_Player,0)),"")</f>
        <v/>
      </c>
      <c r="O1427" s="22" t="str">
        <f t="shared" si="775"/>
        <v/>
      </c>
      <c r="P1427" s="22" t="str">
        <f t="shared" si="776"/>
        <v/>
      </c>
      <c r="Q1427" s="22" t="str">
        <f t="shared" si="777"/>
        <v/>
      </c>
      <c r="R1427" s="22" t="str">
        <f t="shared" si="778"/>
        <v/>
      </c>
      <c r="S1427" s="22" t="str">
        <f t="shared" si="779"/>
        <v/>
      </c>
      <c r="T1427" s="22" t="str">
        <f t="shared" si="780"/>
        <v/>
      </c>
      <c r="U1427" s="22" t="str">
        <f t="shared" si="781"/>
        <v/>
      </c>
      <c r="V1427" s="22" t="str">
        <f t="shared" si="782"/>
        <v/>
      </c>
      <c r="W1427" s="22" t="str">
        <f t="shared" si="783"/>
        <v/>
      </c>
      <c r="X1427" s="22" t="str">
        <f t="shared" si="784"/>
        <v/>
      </c>
      <c r="Y1427" s="22" t="str">
        <f t="shared" si="785"/>
        <v/>
      </c>
      <c r="Z1427" s="22" t="str">
        <f t="shared" si="786"/>
        <v/>
      </c>
      <c r="AA1427" s="22" t="str">
        <f t="shared" si="787"/>
        <v/>
      </c>
      <c r="AB1427" s="22">
        <f t="shared" si="788"/>
        <v>0</v>
      </c>
      <c r="AC1427" s="22">
        <f t="shared" si="789"/>
        <v>0</v>
      </c>
      <c r="AD1427" s="29">
        <f t="shared" si="790"/>
        <v>27</v>
      </c>
      <c r="AE1427" s="22">
        <f t="shared" si="791"/>
        <v>1</v>
      </c>
      <c r="AF1427" s="22">
        <f t="shared" si="792"/>
        <v>0</v>
      </c>
      <c r="AG1427" s="22">
        <f t="shared" si="793"/>
        <v>0</v>
      </c>
      <c r="AH1427" s="22">
        <f t="shared" si="794"/>
        <v>0</v>
      </c>
      <c r="AI1427" s="22">
        <f t="shared" si="795"/>
        <v>0</v>
      </c>
      <c r="AJ1427" s="31">
        <f t="shared" si="796"/>
        <v>0.1</v>
      </c>
      <c r="AK1427" s="22">
        <f t="shared" si="797"/>
        <v>0</v>
      </c>
      <c r="AL1427" s="22">
        <f t="shared" si="798"/>
        <v>1</v>
      </c>
      <c r="AM1427" s="22">
        <f t="shared" si="799"/>
        <v>1</v>
      </c>
      <c r="AN1427" s="22">
        <f t="shared" si="800"/>
        <v>1</v>
      </c>
      <c r="AO1427" s="22">
        <f t="shared" si="801"/>
        <v>0</v>
      </c>
      <c r="AP1427" s="22">
        <f t="shared" si="802"/>
        <v>1</v>
      </c>
      <c r="AQ1427" s="2">
        <f t="shared" si="803"/>
        <v>0</v>
      </c>
    </row>
    <row r="1428" spans="1:43" x14ac:dyDescent="0.25">
      <c r="A1428" s="26" t="str">
        <f t="shared" si="804"/>
        <v/>
      </c>
      <c r="B1428" t="s">
        <v>4670</v>
      </c>
      <c r="C1428" t="s">
        <v>44</v>
      </c>
      <c r="D1428" t="s">
        <v>37</v>
      </c>
      <c r="E1428" t="s">
        <v>4669</v>
      </c>
      <c r="F1428">
        <v>2026</v>
      </c>
      <c r="G1428" t="s">
        <v>5657</v>
      </c>
      <c r="H1428" s="4">
        <v>46161</v>
      </c>
      <c r="I1428" s="4" t="str">
        <f t="shared" si="770"/>
        <v>Southland</v>
      </c>
      <c r="J1428" s="2">
        <f t="shared" si="771"/>
        <v>0.31</v>
      </c>
      <c r="K1428" s="2">
        <f t="shared" si="772"/>
        <v>0.43</v>
      </c>
      <c r="L1428" s="2">
        <f t="shared" si="773"/>
        <v>0.59199999999999997</v>
      </c>
      <c r="M1428" s="2">
        <f t="shared" si="774"/>
        <v>1.022</v>
      </c>
      <c r="N1428" s="22" cm="1">
        <f t="array" ref="N1428">IFERROR(INDEX(Stats_Hit_GP,MATCH($B1428,Stats_Hit_Player,0)),"")</f>
        <v>47</v>
      </c>
      <c r="O1428" s="22">
        <f t="shared" si="775"/>
        <v>214</v>
      </c>
      <c r="P1428" s="22">
        <f t="shared" si="776"/>
        <v>174</v>
      </c>
      <c r="Q1428" s="22">
        <f t="shared" si="777"/>
        <v>36</v>
      </c>
      <c r="R1428" s="22">
        <f t="shared" si="778"/>
        <v>54</v>
      </c>
      <c r="S1428" s="22">
        <f t="shared" si="779"/>
        <v>10</v>
      </c>
      <c r="T1428" s="22">
        <f t="shared" si="780"/>
        <v>0</v>
      </c>
      <c r="U1428" s="22">
        <f t="shared" si="781"/>
        <v>13</v>
      </c>
      <c r="V1428" s="22">
        <f t="shared" si="782"/>
        <v>39</v>
      </c>
      <c r="W1428" s="22">
        <f t="shared" si="783"/>
        <v>3</v>
      </c>
      <c r="X1428" s="22">
        <f t="shared" si="784"/>
        <v>35</v>
      </c>
      <c r="Y1428" s="22">
        <f t="shared" si="785"/>
        <v>43</v>
      </c>
      <c r="Z1428" s="22">
        <f t="shared" si="786"/>
        <v>1</v>
      </c>
      <c r="AA1428" s="22">
        <f t="shared" si="787"/>
        <v>0</v>
      </c>
      <c r="AB1428" s="22" t="str">
        <f t="shared" si="788"/>
        <v/>
      </c>
      <c r="AC1428" s="22" t="str">
        <f t="shared" si="789"/>
        <v/>
      </c>
      <c r="AD1428" s="29" t="str">
        <f t="shared" si="790"/>
        <v/>
      </c>
      <c r="AE1428" s="22" t="str">
        <f t="shared" si="791"/>
        <v/>
      </c>
      <c r="AF1428" s="22" t="str">
        <f t="shared" si="792"/>
        <v/>
      </c>
      <c r="AG1428" s="22" t="str">
        <f t="shared" si="793"/>
        <v/>
      </c>
      <c r="AH1428" s="22" t="str">
        <f t="shared" si="794"/>
        <v/>
      </c>
      <c r="AI1428" s="22" t="str">
        <f t="shared" si="795"/>
        <v/>
      </c>
      <c r="AJ1428" s="31" t="str">
        <f t="shared" si="796"/>
        <v/>
      </c>
      <c r="AK1428" s="22" t="str">
        <f t="shared" si="797"/>
        <v/>
      </c>
      <c r="AL1428" s="22" t="str">
        <f t="shared" si="798"/>
        <v/>
      </c>
      <c r="AM1428" s="22" t="str">
        <f t="shared" si="799"/>
        <v/>
      </c>
      <c r="AN1428" s="22" t="str">
        <f t="shared" si="800"/>
        <v/>
      </c>
      <c r="AO1428" s="22" t="str">
        <f t="shared" si="801"/>
        <v/>
      </c>
      <c r="AP1428" s="22" t="str">
        <f t="shared" si="802"/>
        <v/>
      </c>
      <c r="AQ1428" s="2" t="str">
        <f t="shared" si="803"/>
        <v/>
      </c>
    </row>
    <row r="1429" spans="1:43" x14ac:dyDescent="0.25">
      <c r="A1429" s="26" t="str">
        <f t="shared" si="804"/>
        <v/>
      </c>
      <c r="B1429" t="s">
        <v>682</v>
      </c>
      <c r="C1429" t="s">
        <v>25</v>
      </c>
      <c r="D1429" t="s">
        <v>24</v>
      </c>
      <c r="E1429" t="s">
        <v>5692</v>
      </c>
      <c r="F1429">
        <v>2026</v>
      </c>
      <c r="G1429" t="s">
        <v>5657</v>
      </c>
      <c r="H1429" s="4">
        <v>46161</v>
      </c>
      <c r="I1429" s="4" t="str">
        <f t="shared" si="770"/>
        <v/>
      </c>
      <c r="J1429" s="2">
        <f t="shared" si="771"/>
        <v>0</v>
      </c>
      <c r="K1429" s="2">
        <f t="shared" si="772"/>
        <v>0.4</v>
      </c>
      <c r="L1429" s="2">
        <f t="shared" si="773"/>
        <v>0</v>
      </c>
      <c r="M1429" s="2">
        <f t="shared" si="774"/>
        <v>0.4</v>
      </c>
      <c r="N1429" s="22" cm="1">
        <f t="array" ref="N1429">IFERROR(INDEX(Stats_Hit_GP,MATCH($B1429,Stats_Hit_Player,0)),"")</f>
        <v>5</v>
      </c>
      <c r="O1429" s="22">
        <f t="shared" si="775"/>
        <v>5</v>
      </c>
      <c r="P1429" s="22">
        <f t="shared" si="776"/>
        <v>3</v>
      </c>
      <c r="Q1429" s="22">
        <f t="shared" si="777"/>
        <v>0</v>
      </c>
      <c r="R1429" s="22">
        <f t="shared" si="778"/>
        <v>0</v>
      </c>
      <c r="S1429" s="22">
        <f t="shared" si="779"/>
        <v>0</v>
      </c>
      <c r="T1429" s="22">
        <f t="shared" si="780"/>
        <v>0</v>
      </c>
      <c r="U1429" s="22">
        <f t="shared" si="781"/>
        <v>0</v>
      </c>
      <c r="V1429" s="22">
        <f t="shared" si="782"/>
        <v>0</v>
      </c>
      <c r="W1429" s="22">
        <f t="shared" si="783"/>
        <v>0</v>
      </c>
      <c r="X1429" s="22">
        <f t="shared" si="784"/>
        <v>2</v>
      </c>
      <c r="Y1429" s="22">
        <f t="shared" si="785"/>
        <v>1</v>
      </c>
      <c r="Z1429" s="22">
        <f t="shared" si="786"/>
        <v>0</v>
      </c>
      <c r="AA1429" s="22">
        <f t="shared" si="787"/>
        <v>0</v>
      </c>
      <c r="AB1429" s="22" t="str">
        <f t="shared" si="788"/>
        <v/>
      </c>
      <c r="AC1429" s="22" t="str">
        <f t="shared" si="789"/>
        <v/>
      </c>
      <c r="AD1429" s="29" t="str">
        <f t="shared" si="790"/>
        <v/>
      </c>
      <c r="AE1429" s="22" t="str">
        <f t="shared" si="791"/>
        <v/>
      </c>
      <c r="AF1429" s="22" t="str">
        <f t="shared" si="792"/>
        <v/>
      </c>
      <c r="AG1429" s="22" t="str">
        <f t="shared" si="793"/>
        <v/>
      </c>
      <c r="AH1429" s="22" t="str">
        <f t="shared" si="794"/>
        <v/>
      </c>
      <c r="AI1429" s="22" t="str">
        <f t="shared" si="795"/>
        <v/>
      </c>
      <c r="AJ1429" s="31" t="str">
        <f t="shared" si="796"/>
        <v/>
      </c>
      <c r="AK1429" s="22" t="str">
        <f t="shared" si="797"/>
        <v/>
      </c>
      <c r="AL1429" s="22" t="str">
        <f t="shared" si="798"/>
        <v/>
      </c>
      <c r="AM1429" s="22" t="str">
        <f t="shared" si="799"/>
        <v/>
      </c>
      <c r="AN1429" s="22" t="str">
        <f t="shared" si="800"/>
        <v/>
      </c>
      <c r="AO1429" s="22" t="str">
        <f t="shared" si="801"/>
        <v/>
      </c>
      <c r="AP1429" s="22" t="str">
        <f t="shared" si="802"/>
        <v/>
      </c>
      <c r="AQ1429" s="2" t="str">
        <f t="shared" si="803"/>
        <v/>
      </c>
    </row>
    <row r="1430" spans="1:43" x14ac:dyDescent="0.25">
      <c r="A1430" s="26" t="str">
        <f t="shared" si="804"/>
        <v/>
      </c>
      <c r="B1430" t="s">
        <v>7091</v>
      </c>
      <c r="C1430" t="s">
        <v>64</v>
      </c>
      <c r="D1430" t="s">
        <v>24</v>
      </c>
      <c r="E1430" t="s">
        <v>3996</v>
      </c>
      <c r="F1430">
        <v>2026</v>
      </c>
      <c r="G1430" t="s">
        <v>5657</v>
      </c>
      <c r="H1430" s="4">
        <v>46161</v>
      </c>
      <c r="I1430" s="4" t="str">
        <f t="shared" si="770"/>
        <v>Ohio Valley</v>
      </c>
      <c r="J1430" s="2" t="str">
        <f t="shared" si="771"/>
        <v/>
      </c>
      <c r="K1430" s="2" t="str">
        <f t="shared" si="772"/>
        <v/>
      </c>
      <c r="L1430" s="2" t="str">
        <f t="shared" si="773"/>
        <v/>
      </c>
      <c r="M1430" s="2" t="str">
        <f t="shared" si="774"/>
        <v/>
      </c>
      <c r="N1430" s="22" t="str" cm="1">
        <f t="array" ref="N1430">IFERROR(INDEX(Stats_Hit_GP,MATCH($B1430,Stats_Hit_Player,0)),"")</f>
        <v/>
      </c>
      <c r="O1430" s="22" t="str">
        <f t="shared" si="775"/>
        <v/>
      </c>
      <c r="P1430" s="22" t="str">
        <f t="shared" si="776"/>
        <v/>
      </c>
      <c r="Q1430" s="22" t="str">
        <f t="shared" si="777"/>
        <v/>
      </c>
      <c r="R1430" s="22" t="str">
        <f t="shared" si="778"/>
        <v/>
      </c>
      <c r="S1430" s="22" t="str">
        <f t="shared" si="779"/>
        <v/>
      </c>
      <c r="T1430" s="22" t="str">
        <f t="shared" si="780"/>
        <v/>
      </c>
      <c r="U1430" s="22" t="str">
        <f t="shared" si="781"/>
        <v/>
      </c>
      <c r="V1430" s="22" t="str">
        <f t="shared" si="782"/>
        <v/>
      </c>
      <c r="W1430" s="22" t="str">
        <f t="shared" si="783"/>
        <v/>
      </c>
      <c r="X1430" s="22" t="str">
        <f t="shared" si="784"/>
        <v/>
      </c>
      <c r="Y1430" s="22" t="str">
        <f t="shared" si="785"/>
        <v/>
      </c>
      <c r="Z1430" s="22" t="str">
        <f t="shared" si="786"/>
        <v/>
      </c>
      <c r="AA1430" s="22" t="str">
        <f t="shared" si="787"/>
        <v/>
      </c>
      <c r="AB1430" s="22">
        <f t="shared" si="788"/>
        <v>2</v>
      </c>
      <c r="AC1430" s="22">
        <f t="shared" si="789"/>
        <v>6</v>
      </c>
      <c r="AD1430" s="29">
        <f t="shared" si="790"/>
        <v>6.22</v>
      </c>
      <c r="AE1430" s="22">
        <f t="shared" si="791"/>
        <v>16</v>
      </c>
      <c r="AF1430" s="22">
        <f t="shared" si="792"/>
        <v>9</v>
      </c>
      <c r="AG1430" s="22">
        <f t="shared" si="793"/>
        <v>1</v>
      </c>
      <c r="AH1430" s="22">
        <f t="shared" si="794"/>
        <v>0</v>
      </c>
      <c r="AI1430" s="22">
        <f t="shared" si="795"/>
        <v>0</v>
      </c>
      <c r="AJ1430" s="31">
        <f t="shared" si="796"/>
        <v>68</v>
      </c>
      <c r="AK1430" s="22">
        <f t="shared" si="797"/>
        <v>85</v>
      </c>
      <c r="AL1430" s="22">
        <f t="shared" si="798"/>
        <v>62</v>
      </c>
      <c r="AM1430" s="22">
        <f t="shared" si="799"/>
        <v>47</v>
      </c>
      <c r="AN1430" s="22">
        <f t="shared" si="800"/>
        <v>23</v>
      </c>
      <c r="AO1430" s="22">
        <f t="shared" si="801"/>
        <v>46</v>
      </c>
      <c r="AP1430" s="22">
        <f t="shared" si="802"/>
        <v>8</v>
      </c>
      <c r="AQ1430" s="2">
        <f t="shared" si="803"/>
        <v>0.30499999999999999</v>
      </c>
    </row>
    <row r="1431" spans="1:43" x14ac:dyDescent="0.25">
      <c r="A1431" s="26" t="str">
        <f t="shared" si="804"/>
        <v/>
      </c>
      <c r="B1431" t="s">
        <v>3192</v>
      </c>
      <c r="C1431" t="s">
        <v>25</v>
      </c>
      <c r="D1431" t="s">
        <v>47</v>
      </c>
      <c r="E1431" t="s">
        <v>3190</v>
      </c>
      <c r="F1431">
        <v>2026</v>
      </c>
      <c r="G1431" t="s">
        <v>5657</v>
      </c>
      <c r="H1431" s="4">
        <v>46161</v>
      </c>
      <c r="I1431" s="4" t="str">
        <f t="shared" si="770"/>
        <v>Mid-American</v>
      </c>
      <c r="J1431" s="2" t="str">
        <f t="shared" si="771"/>
        <v/>
      </c>
      <c r="K1431" s="2" t="str">
        <f t="shared" si="772"/>
        <v/>
      </c>
      <c r="L1431" s="2" t="str">
        <f t="shared" si="773"/>
        <v/>
      </c>
      <c r="M1431" s="2" t="str">
        <f t="shared" si="774"/>
        <v/>
      </c>
      <c r="N1431" s="22" t="str" cm="1">
        <f t="array" ref="N1431">IFERROR(INDEX(Stats_Hit_GP,MATCH($B1431,Stats_Hit_Player,0)),"")</f>
        <v/>
      </c>
      <c r="O1431" s="22" t="str">
        <f t="shared" si="775"/>
        <v/>
      </c>
      <c r="P1431" s="22" t="str">
        <f t="shared" si="776"/>
        <v/>
      </c>
      <c r="Q1431" s="22" t="str">
        <f t="shared" si="777"/>
        <v/>
      </c>
      <c r="R1431" s="22" t="str">
        <f t="shared" si="778"/>
        <v/>
      </c>
      <c r="S1431" s="22" t="str">
        <f t="shared" si="779"/>
        <v/>
      </c>
      <c r="T1431" s="22" t="str">
        <f t="shared" si="780"/>
        <v/>
      </c>
      <c r="U1431" s="22" t="str">
        <f t="shared" si="781"/>
        <v/>
      </c>
      <c r="V1431" s="22" t="str">
        <f t="shared" si="782"/>
        <v/>
      </c>
      <c r="W1431" s="22" t="str">
        <f t="shared" si="783"/>
        <v/>
      </c>
      <c r="X1431" s="22" t="str">
        <f t="shared" si="784"/>
        <v/>
      </c>
      <c r="Y1431" s="22" t="str">
        <f t="shared" si="785"/>
        <v/>
      </c>
      <c r="Z1431" s="22" t="str">
        <f t="shared" si="786"/>
        <v/>
      </c>
      <c r="AA1431" s="22" t="str">
        <f t="shared" si="787"/>
        <v/>
      </c>
      <c r="AB1431" s="22" t="str">
        <f t="shared" si="788"/>
        <v/>
      </c>
      <c r="AC1431" s="22" t="str">
        <f t="shared" si="789"/>
        <v/>
      </c>
      <c r="AD1431" s="29" t="str">
        <f t="shared" si="790"/>
        <v/>
      </c>
      <c r="AE1431" s="22" t="str">
        <f t="shared" si="791"/>
        <v/>
      </c>
      <c r="AF1431" s="22" t="str">
        <f t="shared" si="792"/>
        <v/>
      </c>
      <c r="AG1431" s="22" t="str">
        <f t="shared" si="793"/>
        <v/>
      </c>
      <c r="AH1431" s="22" t="str">
        <f t="shared" si="794"/>
        <v/>
      </c>
      <c r="AI1431" s="22" t="str">
        <f t="shared" si="795"/>
        <v/>
      </c>
      <c r="AJ1431" s="31" t="str">
        <f t="shared" si="796"/>
        <v/>
      </c>
      <c r="AK1431" s="22" t="str">
        <f t="shared" si="797"/>
        <v/>
      </c>
      <c r="AL1431" s="22" t="str">
        <f t="shared" si="798"/>
        <v/>
      </c>
      <c r="AM1431" s="22" t="str">
        <f t="shared" si="799"/>
        <v/>
      </c>
      <c r="AN1431" s="22" t="str">
        <f t="shared" si="800"/>
        <v/>
      </c>
      <c r="AO1431" s="22" t="str">
        <f t="shared" si="801"/>
        <v/>
      </c>
      <c r="AP1431" s="22" t="str">
        <f t="shared" si="802"/>
        <v/>
      </c>
      <c r="AQ1431" s="2" t="str">
        <f t="shared" si="803"/>
        <v/>
      </c>
    </row>
    <row r="1432" spans="1:43" x14ac:dyDescent="0.25">
      <c r="A1432" s="26" t="str">
        <f t="shared" si="804"/>
        <v/>
      </c>
      <c r="B1432" t="s">
        <v>7092</v>
      </c>
      <c r="C1432" t="s">
        <v>64</v>
      </c>
      <c r="D1432" t="s">
        <v>24</v>
      </c>
      <c r="E1432" t="s">
        <v>3755</v>
      </c>
      <c r="F1432">
        <v>2026</v>
      </c>
      <c r="G1432" t="s">
        <v>5657</v>
      </c>
      <c r="H1432" s="4">
        <v>46161</v>
      </c>
      <c r="I1432" s="4" t="str">
        <f t="shared" si="770"/>
        <v>Northeast</v>
      </c>
      <c r="J1432" s="2" t="str">
        <f t="shared" si="771"/>
        <v/>
      </c>
      <c r="K1432" s="2" t="str">
        <f t="shared" si="772"/>
        <v/>
      </c>
      <c r="L1432" s="2" t="str">
        <f t="shared" si="773"/>
        <v/>
      </c>
      <c r="M1432" s="2" t="str">
        <f t="shared" si="774"/>
        <v/>
      </c>
      <c r="N1432" s="22" t="str" cm="1">
        <f t="array" ref="N1432">IFERROR(INDEX(Stats_Hit_GP,MATCH($B1432,Stats_Hit_Player,0)),"")</f>
        <v/>
      </c>
      <c r="O1432" s="22" t="str">
        <f t="shared" si="775"/>
        <v/>
      </c>
      <c r="P1432" s="22" t="str">
        <f t="shared" si="776"/>
        <v/>
      </c>
      <c r="Q1432" s="22" t="str">
        <f t="shared" si="777"/>
        <v/>
      </c>
      <c r="R1432" s="22" t="str">
        <f t="shared" si="778"/>
        <v/>
      </c>
      <c r="S1432" s="22" t="str">
        <f t="shared" si="779"/>
        <v/>
      </c>
      <c r="T1432" s="22" t="str">
        <f t="shared" si="780"/>
        <v/>
      </c>
      <c r="U1432" s="22" t="str">
        <f t="shared" si="781"/>
        <v/>
      </c>
      <c r="V1432" s="22" t="str">
        <f t="shared" si="782"/>
        <v/>
      </c>
      <c r="W1432" s="22" t="str">
        <f t="shared" si="783"/>
        <v/>
      </c>
      <c r="X1432" s="22" t="str">
        <f t="shared" si="784"/>
        <v/>
      </c>
      <c r="Y1432" s="22" t="str">
        <f t="shared" si="785"/>
        <v/>
      </c>
      <c r="Z1432" s="22" t="str">
        <f t="shared" si="786"/>
        <v/>
      </c>
      <c r="AA1432" s="22" t="str">
        <f t="shared" si="787"/>
        <v/>
      </c>
      <c r="AB1432" s="22">
        <f t="shared" si="788"/>
        <v>2</v>
      </c>
      <c r="AC1432" s="22">
        <f t="shared" si="789"/>
        <v>7</v>
      </c>
      <c r="AD1432" s="29">
        <f t="shared" si="790"/>
        <v>7.27</v>
      </c>
      <c r="AE1432" s="22">
        <f t="shared" si="791"/>
        <v>12</v>
      </c>
      <c r="AF1432" s="22">
        <f t="shared" si="792"/>
        <v>12</v>
      </c>
      <c r="AG1432" s="22">
        <f t="shared" si="793"/>
        <v>1</v>
      </c>
      <c r="AH1432" s="22">
        <f t="shared" si="794"/>
        <v>0</v>
      </c>
      <c r="AI1432" s="22">
        <f t="shared" si="795"/>
        <v>0</v>
      </c>
      <c r="AJ1432" s="31">
        <f t="shared" si="796"/>
        <v>52</v>
      </c>
      <c r="AK1432" s="22">
        <f t="shared" si="797"/>
        <v>57</v>
      </c>
      <c r="AL1432" s="22">
        <f t="shared" si="798"/>
        <v>50</v>
      </c>
      <c r="AM1432" s="22">
        <f t="shared" si="799"/>
        <v>42</v>
      </c>
      <c r="AN1432" s="22">
        <f t="shared" si="800"/>
        <v>39</v>
      </c>
      <c r="AO1432" s="22">
        <f t="shared" si="801"/>
        <v>37</v>
      </c>
      <c r="AP1432" s="22">
        <f t="shared" si="802"/>
        <v>12</v>
      </c>
      <c r="AQ1432" s="2">
        <f t="shared" si="803"/>
        <v>0.27800000000000002</v>
      </c>
    </row>
    <row r="1433" spans="1:43" x14ac:dyDescent="0.25">
      <c r="A1433" s="26" t="str">
        <f t="shared" si="804"/>
        <v/>
      </c>
      <c r="B1433" t="s">
        <v>3763</v>
      </c>
      <c r="C1433" t="s">
        <v>38</v>
      </c>
      <c r="D1433" t="s">
        <v>47</v>
      </c>
      <c r="E1433" t="s">
        <v>3755</v>
      </c>
      <c r="F1433">
        <v>2026</v>
      </c>
      <c r="G1433" t="s">
        <v>5657</v>
      </c>
      <c r="H1433" s="4">
        <v>46161</v>
      </c>
      <c r="I1433" s="4" t="str">
        <f t="shared" si="770"/>
        <v>Northeast</v>
      </c>
      <c r="J1433" s="2">
        <f t="shared" si="771"/>
        <v>0.373</v>
      </c>
      <c r="K1433" s="2">
        <f t="shared" si="772"/>
        <v>0.44700000000000001</v>
      </c>
      <c r="L1433" s="2">
        <f t="shared" si="773"/>
        <v>0.55900000000000005</v>
      </c>
      <c r="M1433" s="2">
        <f t="shared" si="774"/>
        <v>1.006</v>
      </c>
      <c r="N1433" s="22" cm="1">
        <f t="array" ref="N1433">IFERROR(INDEX(Stats_Hit_GP,MATCH($B1433,Stats_Hit_Player,0)),"")</f>
        <v>31</v>
      </c>
      <c r="O1433" s="22">
        <f t="shared" si="775"/>
        <v>124</v>
      </c>
      <c r="P1433" s="22">
        <f t="shared" si="776"/>
        <v>102</v>
      </c>
      <c r="Q1433" s="22">
        <f t="shared" si="777"/>
        <v>18</v>
      </c>
      <c r="R1433" s="22">
        <f t="shared" si="778"/>
        <v>38</v>
      </c>
      <c r="S1433" s="22">
        <f t="shared" si="779"/>
        <v>9</v>
      </c>
      <c r="T1433" s="22">
        <f t="shared" si="780"/>
        <v>2</v>
      </c>
      <c r="U1433" s="22">
        <f t="shared" si="781"/>
        <v>2</v>
      </c>
      <c r="V1433" s="22">
        <f t="shared" si="782"/>
        <v>22</v>
      </c>
      <c r="W1433" s="22">
        <f t="shared" si="783"/>
        <v>2</v>
      </c>
      <c r="X1433" s="22">
        <f t="shared" si="784"/>
        <v>15</v>
      </c>
      <c r="Y1433" s="22">
        <f t="shared" si="785"/>
        <v>18</v>
      </c>
      <c r="Z1433" s="22">
        <f t="shared" si="786"/>
        <v>1</v>
      </c>
      <c r="AA1433" s="22">
        <f t="shared" si="787"/>
        <v>1</v>
      </c>
      <c r="AB1433" s="22" t="str">
        <f t="shared" si="788"/>
        <v/>
      </c>
      <c r="AC1433" s="22" t="str">
        <f t="shared" si="789"/>
        <v/>
      </c>
      <c r="AD1433" s="29" t="str">
        <f t="shared" si="790"/>
        <v/>
      </c>
      <c r="AE1433" s="22" t="str">
        <f t="shared" si="791"/>
        <v/>
      </c>
      <c r="AF1433" s="22" t="str">
        <f t="shared" si="792"/>
        <v/>
      </c>
      <c r="AG1433" s="22" t="str">
        <f t="shared" si="793"/>
        <v/>
      </c>
      <c r="AH1433" s="22" t="str">
        <f t="shared" si="794"/>
        <v/>
      </c>
      <c r="AI1433" s="22" t="str">
        <f t="shared" si="795"/>
        <v/>
      </c>
      <c r="AJ1433" s="31" t="str">
        <f t="shared" si="796"/>
        <v/>
      </c>
      <c r="AK1433" s="22" t="str">
        <f t="shared" si="797"/>
        <v/>
      </c>
      <c r="AL1433" s="22" t="str">
        <f t="shared" si="798"/>
        <v/>
      </c>
      <c r="AM1433" s="22" t="str">
        <f t="shared" si="799"/>
        <v/>
      </c>
      <c r="AN1433" s="22" t="str">
        <f t="shared" si="800"/>
        <v/>
      </c>
      <c r="AO1433" s="22" t="str">
        <f t="shared" si="801"/>
        <v/>
      </c>
      <c r="AP1433" s="22" t="str">
        <f t="shared" si="802"/>
        <v/>
      </c>
      <c r="AQ1433" s="2" t="str">
        <f t="shared" si="803"/>
        <v/>
      </c>
    </row>
    <row r="1434" spans="1:43" x14ac:dyDescent="0.25">
      <c r="A1434" s="26" t="str">
        <f t="shared" si="804"/>
        <v/>
      </c>
      <c r="B1434" t="s">
        <v>7093</v>
      </c>
      <c r="C1434" t="s">
        <v>64</v>
      </c>
      <c r="D1434" t="s">
        <v>24</v>
      </c>
      <c r="E1434" t="s">
        <v>3755</v>
      </c>
      <c r="F1434">
        <v>2026</v>
      </c>
      <c r="G1434" t="s">
        <v>5657</v>
      </c>
      <c r="H1434" s="4">
        <v>46161</v>
      </c>
      <c r="I1434" s="4" t="str">
        <f t="shared" si="770"/>
        <v>Northeast</v>
      </c>
      <c r="J1434" s="2" t="str">
        <f t="shared" si="771"/>
        <v/>
      </c>
      <c r="K1434" s="2" t="str">
        <f t="shared" si="772"/>
        <v/>
      </c>
      <c r="L1434" s="2" t="str">
        <f t="shared" si="773"/>
        <v/>
      </c>
      <c r="M1434" s="2" t="str">
        <f t="shared" si="774"/>
        <v/>
      </c>
      <c r="N1434" s="22" t="str" cm="1">
        <f t="array" ref="N1434">IFERROR(INDEX(Stats_Hit_GP,MATCH($B1434,Stats_Hit_Player,0)),"")</f>
        <v/>
      </c>
      <c r="O1434" s="22" t="str">
        <f t="shared" si="775"/>
        <v/>
      </c>
      <c r="P1434" s="22" t="str">
        <f t="shared" si="776"/>
        <v/>
      </c>
      <c r="Q1434" s="22" t="str">
        <f t="shared" si="777"/>
        <v/>
      </c>
      <c r="R1434" s="22" t="str">
        <f t="shared" si="778"/>
        <v/>
      </c>
      <c r="S1434" s="22" t="str">
        <f t="shared" si="779"/>
        <v/>
      </c>
      <c r="T1434" s="22" t="str">
        <f t="shared" si="780"/>
        <v/>
      </c>
      <c r="U1434" s="22" t="str">
        <f t="shared" si="781"/>
        <v/>
      </c>
      <c r="V1434" s="22" t="str">
        <f t="shared" si="782"/>
        <v/>
      </c>
      <c r="W1434" s="22" t="str">
        <f t="shared" si="783"/>
        <v/>
      </c>
      <c r="X1434" s="22" t="str">
        <f t="shared" si="784"/>
        <v/>
      </c>
      <c r="Y1434" s="22" t="str">
        <f t="shared" si="785"/>
        <v/>
      </c>
      <c r="Z1434" s="22" t="str">
        <f t="shared" si="786"/>
        <v/>
      </c>
      <c r="AA1434" s="22" t="str">
        <f t="shared" si="787"/>
        <v/>
      </c>
      <c r="AB1434" s="22">
        <f t="shared" si="788"/>
        <v>0</v>
      </c>
      <c r="AC1434" s="22">
        <f t="shared" si="789"/>
        <v>0</v>
      </c>
      <c r="AD1434" s="29">
        <f t="shared" si="790"/>
        <v>0</v>
      </c>
      <c r="AE1434" s="22">
        <f t="shared" si="791"/>
        <v>4</v>
      </c>
      <c r="AF1434" s="22">
        <f t="shared" si="792"/>
        <v>0</v>
      </c>
      <c r="AG1434" s="22">
        <f t="shared" si="793"/>
        <v>0</v>
      </c>
      <c r="AH1434" s="22">
        <f t="shared" si="794"/>
        <v>0</v>
      </c>
      <c r="AI1434" s="22">
        <f t="shared" si="795"/>
        <v>0</v>
      </c>
      <c r="AJ1434" s="31">
        <f t="shared" si="796"/>
        <v>4</v>
      </c>
      <c r="AK1434" s="22">
        <f t="shared" si="797"/>
        <v>2</v>
      </c>
      <c r="AL1434" s="22">
        <f t="shared" si="798"/>
        <v>2</v>
      </c>
      <c r="AM1434" s="22">
        <f t="shared" si="799"/>
        <v>0</v>
      </c>
      <c r="AN1434" s="22">
        <f t="shared" si="800"/>
        <v>6</v>
      </c>
      <c r="AO1434" s="22">
        <f t="shared" si="801"/>
        <v>0</v>
      </c>
      <c r="AP1434" s="22">
        <f t="shared" si="802"/>
        <v>2</v>
      </c>
      <c r="AQ1434" s="2">
        <f t="shared" si="803"/>
        <v>0.182</v>
      </c>
    </row>
    <row r="1435" spans="1:43" x14ac:dyDescent="0.25">
      <c r="A1435" s="26" t="str">
        <f t="shared" si="804"/>
        <v/>
      </c>
      <c r="B1435" t="s">
        <v>3776</v>
      </c>
      <c r="C1435" t="s">
        <v>42</v>
      </c>
      <c r="D1435" t="s">
        <v>47</v>
      </c>
      <c r="E1435" t="s">
        <v>3755</v>
      </c>
      <c r="F1435">
        <v>2026</v>
      </c>
      <c r="G1435" t="s">
        <v>5657</v>
      </c>
      <c r="H1435" s="4">
        <v>46161</v>
      </c>
      <c r="I1435" s="4" t="str">
        <f t="shared" si="770"/>
        <v>Northeast</v>
      </c>
      <c r="J1435" s="2">
        <f t="shared" si="771"/>
        <v>0</v>
      </c>
      <c r="K1435" s="2">
        <f t="shared" si="772"/>
        <v>0.4</v>
      </c>
      <c r="L1435" s="2">
        <f t="shared" si="773"/>
        <v>0</v>
      </c>
      <c r="M1435" s="2">
        <f t="shared" si="774"/>
        <v>0.4</v>
      </c>
      <c r="N1435" s="22" cm="1">
        <f t="array" ref="N1435">IFERROR(INDEX(Stats_Hit_GP,MATCH($B1435,Stats_Hit_Player,0)),"")</f>
        <v>4</v>
      </c>
      <c r="O1435" s="22">
        <f t="shared" si="775"/>
        <v>5</v>
      </c>
      <c r="P1435" s="22">
        <f t="shared" si="776"/>
        <v>2</v>
      </c>
      <c r="Q1435" s="22">
        <f t="shared" si="777"/>
        <v>1</v>
      </c>
      <c r="R1435" s="22">
        <f t="shared" si="778"/>
        <v>0</v>
      </c>
      <c r="S1435" s="22">
        <f t="shared" si="779"/>
        <v>0</v>
      </c>
      <c r="T1435" s="22">
        <f t="shared" si="780"/>
        <v>0</v>
      </c>
      <c r="U1435" s="22">
        <f t="shared" si="781"/>
        <v>0</v>
      </c>
      <c r="V1435" s="22">
        <f t="shared" si="782"/>
        <v>1</v>
      </c>
      <c r="W1435" s="22">
        <f t="shared" si="783"/>
        <v>1</v>
      </c>
      <c r="X1435" s="22">
        <f t="shared" si="784"/>
        <v>1</v>
      </c>
      <c r="Y1435" s="22">
        <f t="shared" si="785"/>
        <v>1</v>
      </c>
      <c r="Z1435" s="22">
        <f t="shared" si="786"/>
        <v>1</v>
      </c>
      <c r="AA1435" s="22">
        <f t="shared" si="787"/>
        <v>0</v>
      </c>
      <c r="AB1435" s="22" t="str">
        <f t="shared" si="788"/>
        <v/>
      </c>
      <c r="AC1435" s="22" t="str">
        <f t="shared" si="789"/>
        <v/>
      </c>
      <c r="AD1435" s="29" t="str">
        <f t="shared" si="790"/>
        <v/>
      </c>
      <c r="AE1435" s="22" t="str">
        <f t="shared" si="791"/>
        <v/>
      </c>
      <c r="AF1435" s="22" t="str">
        <f t="shared" si="792"/>
        <v/>
      </c>
      <c r="AG1435" s="22" t="str">
        <f t="shared" si="793"/>
        <v/>
      </c>
      <c r="AH1435" s="22" t="str">
        <f t="shared" si="794"/>
        <v/>
      </c>
      <c r="AI1435" s="22" t="str">
        <f t="shared" si="795"/>
        <v/>
      </c>
      <c r="AJ1435" s="31" t="str">
        <f t="shared" si="796"/>
        <v/>
      </c>
      <c r="AK1435" s="22" t="str">
        <f t="shared" si="797"/>
        <v/>
      </c>
      <c r="AL1435" s="22" t="str">
        <f t="shared" si="798"/>
        <v/>
      </c>
      <c r="AM1435" s="22" t="str">
        <f t="shared" si="799"/>
        <v/>
      </c>
      <c r="AN1435" s="22" t="str">
        <f t="shared" si="800"/>
        <v/>
      </c>
      <c r="AO1435" s="22" t="str">
        <f t="shared" si="801"/>
        <v/>
      </c>
      <c r="AP1435" s="22" t="str">
        <f t="shared" si="802"/>
        <v/>
      </c>
      <c r="AQ1435" s="2" t="str">
        <f t="shared" si="803"/>
        <v/>
      </c>
    </row>
    <row r="1436" spans="1:43" x14ac:dyDescent="0.25">
      <c r="A1436" s="26" t="str">
        <f t="shared" si="804"/>
        <v/>
      </c>
      <c r="B1436" t="s">
        <v>7094</v>
      </c>
      <c r="C1436" t="s">
        <v>5702</v>
      </c>
      <c r="D1436" t="s">
        <v>47</v>
      </c>
      <c r="E1436" t="s">
        <v>5412</v>
      </c>
      <c r="F1436">
        <v>2026</v>
      </c>
      <c r="G1436" t="s">
        <v>5657</v>
      </c>
      <c r="H1436" s="4">
        <v>46161</v>
      </c>
      <c r="I1436" s="4" t="str">
        <f t="shared" si="770"/>
        <v>Western Athletic</v>
      </c>
      <c r="J1436" s="2" t="str">
        <f t="shared" si="771"/>
        <v/>
      </c>
      <c r="K1436" s="2" t="str">
        <f t="shared" si="772"/>
        <v/>
      </c>
      <c r="L1436" s="2" t="str">
        <f t="shared" si="773"/>
        <v/>
      </c>
      <c r="M1436" s="2" t="str">
        <f t="shared" si="774"/>
        <v/>
      </c>
      <c r="N1436" s="22" t="str" cm="1">
        <f t="array" ref="N1436">IFERROR(INDEX(Stats_Hit_GP,MATCH($B1436,Stats_Hit_Player,0)),"")</f>
        <v/>
      </c>
      <c r="O1436" s="22" t="str">
        <f t="shared" si="775"/>
        <v/>
      </c>
      <c r="P1436" s="22" t="str">
        <f t="shared" si="776"/>
        <v/>
      </c>
      <c r="Q1436" s="22" t="str">
        <f t="shared" si="777"/>
        <v/>
      </c>
      <c r="R1436" s="22" t="str">
        <f t="shared" si="778"/>
        <v/>
      </c>
      <c r="S1436" s="22" t="str">
        <f t="shared" si="779"/>
        <v/>
      </c>
      <c r="T1436" s="22" t="str">
        <f t="shared" si="780"/>
        <v/>
      </c>
      <c r="U1436" s="22" t="str">
        <f t="shared" si="781"/>
        <v/>
      </c>
      <c r="V1436" s="22" t="str">
        <f t="shared" si="782"/>
        <v/>
      </c>
      <c r="W1436" s="22" t="str">
        <f t="shared" si="783"/>
        <v/>
      </c>
      <c r="X1436" s="22" t="str">
        <f t="shared" si="784"/>
        <v/>
      </c>
      <c r="Y1436" s="22" t="str">
        <f t="shared" si="785"/>
        <v/>
      </c>
      <c r="Z1436" s="22" t="str">
        <f t="shared" si="786"/>
        <v/>
      </c>
      <c r="AA1436" s="22" t="str">
        <f t="shared" si="787"/>
        <v/>
      </c>
      <c r="AB1436" s="22" t="str">
        <f t="shared" si="788"/>
        <v/>
      </c>
      <c r="AC1436" s="22" t="str">
        <f t="shared" si="789"/>
        <v/>
      </c>
      <c r="AD1436" s="29" t="str">
        <f t="shared" si="790"/>
        <v/>
      </c>
      <c r="AE1436" s="22" t="str">
        <f t="shared" si="791"/>
        <v/>
      </c>
      <c r="AF1436" s="22" t="str">
        <f t="shared" si="792"/>
        <v/>
      </c>
      <c r="AG1436" s="22" t="str">
        <f t="shared" si="793"/>
        <v/>
      </c>
      <c r="AH1436" s="22" t="str">
        <f t="shared" si="794"/>
        <v/>
      </c>
      <c r="AI1436" s="22" t="str">
        <f t="shared" si="795"/>
        <v/>
      </c>
      <c r="AJ1436" s="31" t="str">
        <f t="shared" si="796"/>
        <v/>
      </c>
      <c r="AK1436" s="22" t="str">
        <f t="shared" si="797"/>
        <v/>
      </c>
      <c r="AL1436" s="22" t="str">
        <f t="shared" si="798"/>
        <v/>
      </c>
      <c r="AM1436" s="22" t="str">
        <f t="shared" si="799"/>
        <v/>
      </c>
      <c r="AN1436" s="22" t="str">
        <f t="shared" si="800"/>
        <v/>
      </c>
      <c r="AO1436" s="22" t="str">
        <f t="shared" si="801"/>
        <v/>
      </c>
      <c r="AP1436" s="22" t="str">
        <f t="shared" si="802"/>
        <v/>
      </c>
      <c r="AQ1436" s="2" t="str">
        <f t="shared" si="803"/>
        <v/>
      </c>
    </row>
    <row r="1437" spans="1:43" x14ac:dyDescent="0.25">
      <c r="A1437" s="26" t="str">
        <f t="shared" si="804"/>
        <v/>
      </c>
      <c r="B1437" t="s">
        <v>7095</v>
      </c>
      <c r="C1437" t="s">
        <v>64</v>
      </c>
      <c r="D1437" t="s">
        <v>47</v>
      </c>
      <c r="E1437" t="s">
        <v>330</v>
      </c>
      <c r="F1437">
        <v>2026</v>
      </c>
      <c r="G1437" t="s">
        <v>5657</v>
      </c>
      <c r="H1437" s="4">
        <v>46161</v>
      </c>
      <c r="I1437" s="4" t="str">
        <f t="shared" si="770"/>
        <v>ACC</v>
      </c>
      <c r="J1437" s="2" t="str">
        <f t="shared" si="771"/>
        <v/>
      </c>
      <c r="K1437" s="2" t="str">
        <f t="shared" si="772"/>
        <v/>
      </c>
      <c r="L1437" s="2" t="str">
        <f t="shared" si="773"/>
        <v/>
      </c>
      <c r="M1437" s="2" t="str">
        <f t="shared" si="774"/>
        <v/>
      </c>
      <c r="N1437" s="22" t="str" cm="1">
        <f t="array" ref="N1437">IFERROR(INDEX(Stats_Hit_GP,MATCH($B1437,Stats_Hit_Player,0)),"")</f>
        <v/>
      </c>
      <c r="O1437" s="22" t="str">
        <f t="shared" si="775"/>
        <v/>
      </c>
      <c r="P1437" s="22" t="str">
        <f t="shared" si="776"/>
        <v/>
      </c>
      <c r="Q1437" s="22" t="str">
        <f t="shared" si="777"/>
        <v/>
      </c>
      <c r="R1437" s="22" t="str">
        <f t="shared" si="778"/>
        <v/>
      </c>
      <c r="S1437" s="22" t="str">
        <f t="shared" si="779"/>
        <v/>
      </c>
      <c r="T1437" s="22" t="str">
        <f t="shared" si="780"/>
        <v/>
      </c>
      <c r="U1437" s="22" t="str">
        <f t="shared" si="781"/>
        <v/>
      </c>
      <c r="V1437" s="22" t="str">
        <f t="shared" si="782"/>
        <v/>
      </c>
      <c r="W1437" s="22" t="str">
        <f t="shared" si="783"/>
        <v/>
      </c>
      <c r="X1437" s="22" t="str">
        <f t="shared" si="784"/>
        <v/>
      </c>
      <c r="Y1437" s="22" t="str">
        <f t="shared" si="785"/>
        <v/>
      </c>
      <c r="Z1437" s="22" t="str">
        <f t="shared" si="786"/>
        <v/>
      </c>
      <c r="AA1437" s="22" t="str">
        <f t="shared" si="787"/>
        <v/>
      </c>
      <c r="AB1437" s="22">
        <f t="shared" si="788"/>
        <v>0</v>
      </c>
      <c r="AC1437" s="22">
        <f t="shared" si="789"/>
        <v>0</v>
      </c>
      <c r="AD1437" s="29">
        <f t="shared" si="790"/>
        <v>18</v>
      </c>
      <c r="AE1437" s="22">
        <f t="shared" si="791"/>
        <v>1</v>
      </c>
      <c r="AF1437" s="22">
        <f t="shared" si="792"/>
        <v>0</v>
      </c>
      <c r="AG1437" s="22">
        <f t="shared" si="793"/>
        <v>0</v>
      </c>
      <c r="AH1437" s="22">
        <f t="shared" si="794"/>
        <v>0</v>
      </c>
      <c r="AI1437" s="22">
        <f t="shared" si="795"/>
        <v>0</v>
      </c>
      <c r="AJ1437" s="31">
        <f t="shared" si="796"/>
        <v>1</v>
      </c>
      <c r="AK1437" s="22">
        <f t="shared" si="797"/>
        <v>3</v>
      </c>
      <c r="AL1437" s="22">
        <f t="shared" si="798"/>
        <v>3</v>
      </c>
      <c r="AM1437" s="22">
        <f t="shared" si="799"/>
        <v>2</v>
      </c>
      <c r="AN1437" s="22">
        <f t="shared" si="800"/>
        <v>1</v>
      </c>
      <c r="AO1437" s="22">
        <f t="shared" si="801"/>
        <v>1</v>
      </c>
      <c r="AP1437" s="22">
        <f t="shared" si="802"/>
        <v>0</v>
      </c>
      <c r="AQ1437" s="2">
        <f t="shared" si="803"/>
        <v>0.5</v>
      </c>
    </row>
    <row r="1438" spans="1:43" x14ac:dyDescent="0.25">
      <c r="A1438" s="26" t="str">
        <f t="shared" si="804"/>
        <v/>
      </c>
      <c r="B1438" t="s">
        <v>7096</v>
      </c>
      <c r="C1438" t="s">
        <v>64</v>
      </c>
      <c r="D1438" t="s">
        <v>47</v>
      </c>
      <c r="E1438" t="s">
        <v>330</v>
      </c>
      <c r="F1438">
        <v>2026</v>
      </c>
      <c r="G1438" t="s">
        <v>5657</v>
      </c>
      <c r="H1438" s="4">
        <v>46161</v>
      </c>
      <c r="I1438" s="4" t="str">
        <f t="shared" si="770"/>
        <v>ACC</v>
      </c>
      <c r="J1438" s="2" t="str">
        <f t="shared" si="771"/>
        <v/>
      </c>
      <c r="K1438" s="2" t="str">
        <f t="shared" si="772"/>
        <v/>
      </c>
      <c r="L1438" s="2" t="str">
        <f t="shared" si="773"/>
        <v/>
      </c>
      <c r="M1438" s="2" t="str">
        <f t="shared" si="774"/>
        <v/>
      </c>
      <c r="N1438" s="22" t="str" cm="1">
        <f t="array" ref="N1438">IFERROR(INDEX(Stats_Hit_GP,MATCH($B1438,Stats_Hit_Player,0)),"")</f>
        <v/>
      </c>
      <c r="O1438" s="22" t="str">
        <f t="shared" si="775"/>
        <v/>
      </c>
      <c r="P1438" s="22" t="str">
        <f t="shared" si="776"/>
        <v/>
      </c>
      <c r="Q1438" s="22" t="str">
        <f t="shared" si="777"/>
        <v/>
      </c>
      <c r="R1438" s="22" t="str">
        <f t="shared" si="778"/>
        <v/>
      </c>
      <c r="S1438" s="22" t="str">
        <f t="shared" si="779"/>
        <v/>
      </c>
      <c r="T1438" s="22" t="str">
        <f t="shared" si="780"/>
        <v/>
      </c>
      <c r="U1438" s="22" t="str">
        <f t="shared" si="781"/>
        <v/>
      </c>
      <c r="V1438" s="22" t="str">
        <f t="shared" si="782"/>
        <v/>
      </c>
      <c r="W1438" s="22" t="str">
        <f t="shared" si="783"/>
        <v/>
      </c>
      <c r="X1438" s="22" t="str">
        <f t="shared" si="784"/>
        <v/>
      </c>
      <c r="Y1438" s="22" t="str">
        <f t="shared" si="785"/>
        <v/>
      </c>
      <c r="Z1438" s="22" t="str">
        <f t="shared" si="786"/>
        <v/>
      </c>
      <c r="AA1438" s="22" t="str">
        <f t="shared" si="787"/>
        <v/>
      </c>
      <c r="AB1438" s="22">
        <f t="shared" si="788"/>
        <v>0</v>
      </c>
      <c r="AC1438" s="22">
        <f t="shared" si="789"/>
        <v>0</v>
      </c>
      <c r="AD1438" s="29">
        <f t="shared" si="790"/>
        <v>27</v>
      </c>
      <c r="AE1438" s="22">
        <f t="shared" si="791"/>
        <v>4</v>
      </c>
      <c r="AF1438" s="22">
        <f t="shared" si="792"/>
        <v>0</v>
      </c>
      <c r="AG1438" s="22">
        <f t="shared" si="793"/>
        <v>0</v>
      </c>
      <c r="AH1438" s="22">
        <f t="shared" si="794"/>
        <v>0</v>
      </c>
      <c r="AI1438" s="22">
        <f t="shared" si="795"/>
        <v>0</v>
      </c>
      <c r="AJ1438" s="31">
        <f t="shared" si="796"/>
        <v>1.1000000000000001</v>
      </c>
      <c r="AK1438" s="22">
        <f t="shared" si="797"/>
        <v>1</v>
      </c>
      <c r="AL1438" s="22">
        <f t="shared" si="798"/>
        <v>4</v>
      </c>
      <c r="AM1438" s="22">
        <f t="shared" si="799"/>
        <v>4</v>
      </c>
      <c r="AN1438" s="22">
        <f t="shared" si="800"/>
        <v>5</v>
      </c>
      <c r="AO1438" s="22">
        <f t="shared" si="801"/>
        <v>3</v>
      </c>
      <c r="AP1438" s="22">
        <f t="shared" si="802"/>
        <v>1</v>
      </c>
      <c r="AQ1438" s="2">
        <f t="shared" si="803"/>
        <v>0.16700000000000001</v>
      </c>
    </row>
    <row r="1439" spans="1:43" x14ac:dyDescent="0.25">
      <c r="A1439" s="26" t="str">
        <f t="shared" si="804"/>
        <v/>
      </c>
      <c r="B1439" t="s">
        <v>7097</v>
      </c>
      <c r="C1439" t="s">
        <v>64</v>
      </c>
      <c r="D1439" t="s">
        <v>47</v>
      </c>
      <c r="E1439" t="s">
        <v>3016</v>
      </c>
      <c r="F1439">
        <v>2026</v>
      </c>
      <c r="G1439" t="s">
        <v>5657</v>
      </c>
      <c r="H1439" s="4">
        <v>46161</v>
      </c>
      <c r="I1439" s="4" t="str">
        <f t="shared" si="770"/>
        <v>Metro Atlantic</v>
      </c>
      <c r="J1439" s="2" t="str">
        <f t="shared" si="771"/>
        <v/>
      </c>
      <c r="K1439" s="2" t="str">
        <f t="shared" si="772"/>
        <v/>
      </c>
      <c r="L1439" s="2" t="str">
        <f t="shared" si="773"/>
        <v/>
      </c>
      <c r="M1439" s="2" t="str">
        <f t="shared" si="774"/>
        <v/>
      </c>
      <c r="N1439" s="22" t="str" cm="1">
        <f t="array" ref="N1439">IFERROR(INDEX(Stats_Hit_GP,MATCH($B1439,Stats_Hit_Player,0)),"")</f>
        <v/>
      </c>
      <c r="O1439" s="22" t="str">
        <f t="shared" si="775"/>
        <v/>
      </c>
      <c r="P1439" s="22" t="str">
        <f t="shared" si="776"/>
        <v/>
      </c>
      <c r="Q1439" s="22" t="str">
        <f t="shared" si="777"/>
        <v/>
      </c>
      <c r="R1439" s="22" t="str">
        <f t="shared" si="778"/>
        <v/>
      </c>
      <c r="S1439" s="22" t="str">
        <f t="shared" si="779"/>
        <v/>
      </c>
      <c r="T1439" s="22" t="str">
        <f t="shared" si="780"/>
        <v/>
      </c>
      <c r="U1439" s="22" t="str">
        <f t="shared" si="781"/>
        <v/>
      </c>
      <c r="V1439" s="22" t="str">
        <f t="shared" si="782"/>
        <v/>
      </c>
      <c r="W1439" s="22" t="str">
        <f t="shared" si="783"/>
        <v/>
      </c>
      <c r="X1439" s="22" t="str">
        <f t="shared" si="784"/>
        <v/>
      </c>
      <c r="Y1439" s="22" t="str">
        <f t="shared" si="785"/>
        <v/>
      </c>
      <c r="Z1439" s="22" t="str">
        <f t="shared" si="786"/>
        <v/>
      </c>
      <c r="AA1439" s="22" t="str">
        <f t="shared" si="787"/>
        <v/>
      </c>
      <c r="AB1439" s="22">
        <f t="shared" si="788"/>
        <v>1</v>
      </c>
      <c r="AC1439" s="22">
        <f t="shared" si="789"/>
        <v>1</v>
      </c>
      <c r="AD1439" s="29">
        <f t="shared" si="790"/>
        <v>8.33</v>
      </c>
      <c r="AE1439" s="22">
        <f t="shared" si="791"/>
        <v>16</v>
      </c>
      <c r="AF1439" s="22">
        <f t="shared" si="792"/>
        <v>2</v>
      </c>
      <c r="AG1439" s="22">
        <f t="shared" si="793"/>
        <v>0</v>
      </c>
      <c r="AH1439" s="22">
        <f t="shared" si="794"/>
        <v>0</v>
      </c>
      <c r="AI1439" s="22">
        <f t="shared" si="795"/>
        <v>3</v>
      </c>
      <c r="AJ1439" s="31">
        <f t="shared" si="796"/>
        <v>35.200000000000003</v>
      </c>
      <c r="AK1439" s="22">
        <f t="shared" si="797"/>
        <v>48</v>
      </c>
      <c r="AL1439" s="22">
        <f t="shared" si="798"/>
        <v>36</v>
      </c>
      <c r="AM1439" s="22">
        <f t="shared" si="799"/>
        <v>33</v>
      </c>
      <c r="AN1439" s="22">
        <f t="shared" si="800"/>
        <v>20</v>
      </c>
      <c r="AO1439" s="22">
        <f t="shared" si="801"/>
        <v>32</v>
      </c>
      <c r="AP1439" s="22">
        <f t="shared" si="802"/>
        <v>7</v>
      </c>
      <c r="AQ1439" s="2">
        <f t="shared" si="803"/>
        <v>0.33100000000000002</v>
      </c>
    </row>
    <row r="1440" spans="1:43" x14ac:dyDescent="0.25">
      <c r="A1440" s="26" t="str">
        <f t="shared" si="804"/>
        <v/>
      </c>
      <c r="B1440" t="s">
        <v>7098</v>
      </c>
      <c r="C1440" t="s">
        <v>5700</v>
      </c>
      <c r="D1440" t="s">
        <v>47</v>
      </c>
      <c r="E1440" t="s">
        <v>1188</v>
      </c>
      <c r="F1440">
        <v>2026</v>
      </c>
      <c r="G1440" t="s">
        <v>5657</v>
      </c>
      <c r="H1440" s="4">
        <v>46161</v>
      </c>
      <c r="I1440" s="4" t="str">
        <f t="shared" si="770"/>
        <v>Big 12</v>
      </c>
      <c r="J1440" s="2" t="str">
        <f t="shared" si="771"/>
        <v/>
      </c>
      <c r="K1440" s="2" t="str">
        <f t="shared" si="772"/>
        <v/>
      </c>
      <c r="L1440" s="2" t="str">
        <f t="shared" si="773"/>
        <v/>
      </c>
      <c r="M1440" s="2" t="str">
        <f t="shared" si="774"/>
        <v/>
      </c>
      <c r="N1440" s="22" t="str" cm="1">
        <f t="array" ref="N1440">IFERROR(INDEX(Stats_Hit_GP,MATCH($B1440,Stats_Hit_Player,0)),"")</f>
        <v/>
      </c>
      <c r="O1440" s="22" t="str">
        <f t="shared" si="775"/>
        <v/>
      </c>
      <c r="P1440" s="22" t="str">
        <f t="shared" si="776"/>
        <v/>
      </c>
      <c r="Q1440" s="22" t="str">
        <f t="shared" si="777"/>
        <v/>
      </c>
      <c r="R1440" s="22" t="str">
        <f t="shared" si="778"/>
        <v/>
      </c>
      <c r="S1440" s="22" t="str">
        <f t="shared" si="779"/>
        <v/>
      </c>
      <c r="T1440" s="22" t="str">
        <f t="shared" si="780"/>
        <v/>
      </c>
      <c r="U1440" s="22" t="str">
        <f t="shared" si="781"/>
        <v/>
      </c>
      <c r="V1440" s="22" t="str">
        <f t="shared" si="782"/>
        <v/>
      </c>
      <c r="W1440" s="22" t="str">
        <f t="shared" si="783"/>
        <v/>
      </c>
      <c r="X1440" s="22" t="str">
        <f t="shared" si="784"/>
        <v/>
      </c>
      <c r="Y1440" s="22" t="str">
        <f t="shared" si="785"/>
        <v/>
      </c>
      <c r="Z1440" s="22" t="str">
        <f t="shared" si="786"/>
        <v/>
      </c>
      <c r="AA1440" s="22" t="str">
        <f t="shared" si="787"/>
        <v/>
      </c>
      <c r="AB1440" s="22" t="str">
        <f t="shared" si="788"/>
        <v/>
      </c>
      <c r="AC1440" s="22" t="str">
        <f t="shared" si="789"/>
        <v/>
      </c>
      <c r="AD1440" s="29" t="str">
        <f t="shared" si="790"/>
        <v/>
      </c>
      <c r="AE1440" s="22" t="str">
        <f t="shared" si="791"/>
        <v/>
      </c>
      <c r="AF1440" s="22" t="str">
        <f t="shared" si="792"/>
        <v/>
      </c>
      <c r="AG1440" s="22" t="str">
        <f t="shared" si="793"/>
        <v/>
      </c>
      <c r="AH1440" s="22" t="str">
        <f t="shared" si="794"/>
        <v/>
      </c>
      <c r="AI1440" s="22" t="str">
        <f t="shared" si="795"/>
        <v/>
      </c>
      <c r="AJ1440" s="31" t="str">
        <f t="shared" si="796"/>
        <v/>
      </c>
      <c r="AK1440" s="22" t="str">
        <f t="shared" si="797"/>
        <v/>
      </c>
      <c r="AL1440" s="22" t="str">
        <f t="shared" si="798"/>
        <v/>
      </c>
      <c r="AM1440" s="22" t="str">
        <f t="shared" si="799"/>
        <v/>
      </c>
      <c r="AN1440" s="22" t="str">
        <f t="shared" si="800"/>
        <v/>
      </c>
      <c r="AO1440" s="22" t="str">
        <f t="shared" si="801"/>
        <v/>
      </c>
      <c r="AP1440" s="22" t="str">
        <f t="shared" si="802"/>
        <v/>
      </c>
      <c r="AQ1440" s="2" t="str">
        <f t="shared" si="803"/>
        <v/>
      </c>
    </row>
    <row r="1441" spans="1:43" x14ac:dyDescent="0.25">
      <c r="A1441" s="26" t="str">
        <f t="shared" si="804"/>
        <v/>
      </c>
      <c r="B1441" t="s">
        <v>7099</v>
      </c>
      <c r="C1441" t="s">
        <v>64</v>
      </c>
      <c r="D1441" t="s">
        <v>47</v>
      </c>
      <c r="E1441" t="s">
        <v>216</v>
      </c>
      <c r="F1441">
        <v>2026</v>
      </c>
      <c r="G1441" t="s">
        <v>5657</v>
      </c>
      <c r="H1441" s="4">
        <v>46161</v>
      </c>
      <c r="I1441" s="4" t="str">
        <f t="shared" si="770"/>
        <v>Atlantic 10</v>
      </c>
      <c r="J1441" s="2" t="str">
        <f t="shared" si="771"/>
        <v/>
      </c>
      <c r="K1441" s="2" t="str">
        <f t="shared" si="772"/>
        <v/>
      </c>
      <c r="L1441" s="2" t="str">
        <f t="shared" si="773"/>
        <v/>
      </c>
      <c r="M1441" s="2" t="str">
        <f t="shared" si="774"/>
        <v/>
      </c>
      <c r="N1441" s="22" t="str" cm="1">
        <f t="array" ref="N1441">IFERROR(INDEX(Stats_Hit_GP,MATCH($B1441,Stats_Hit_Player,0)),"")</f>
        <v/>
      </c>
      <c r="O1441" s="22" t="str">
        <f t="shared" si="775"/>
        <v/>
      </c>
      <c r="P1441" s="22" t="str">
        <f t="shared" si="776"/>
        <v/>
      </c>
      <c r="Q1441" s="22" t="str">
        <f t="shared" si="777"/>
        <v/>
      </c>
      <c r="R1441" s="22" t="str">
        <f t="shared" si="778"/>
        <v/>
      </c>
      <c r="S1441" s="22" t="str">
        <f t="shared" si="779"/>
        <v/>
      </c>
      <c r="T1441" s="22" t="str">
        <f t="shared" si="780"/>
        <v/>
      </c>
      <c r="U1441" s="22" t="str">
        <f t="shared" si="781"/>
        <v/>
      </c>
      <c r="V1441" s="22" t="str">
        <f t="shared" si="782"/>
        <v/>
      </c>
      <c r="W1441" s="22" t="str">
        <f t="shared" si="783"/>
        <v/>
      </c>
      <c r="X1441" s="22" t="str">
        <f t="shared" si="784"/>
        <v/>
      </c>
      <c r="Y1441" s="22" t="str">
        <f t="shared" si="785"/>
        <v/>
      </c>
      <c r="Z1441" s="22" t="str">
        <f t="shared" si="786"/>
        <v/>
      </c>
      <c r="AA1441" s="22" t="str">
        <f t="shared" si="787"/>
        <v/>
      </c>
      <c r="AB1441" s="22">
        <f t="shared" si="788"/>
        <v>0</v>
      </c>
      <c r="AC1441" s="22">
        <f t="shared" si="789"/>
        <v>0</v>
      </c>
      <c r="AD1441" s="29">
        <f t="shared" si="790"/>
        <v>10.8</v>
      </c>
      <c r="AE1441" s="22">
        <f t="shared" si="791"/>
        <v>3</v>
      </c>
      <c r="AF1441" s="22">
        <f t="shared" si="792"/>
        <v>0</v>
      </c>
      <c r="AG1441" s="22">
        <f t="shared" si="793"/>
        <v>0</v>
      </c>
      <c r="AH1441" s="22">
        <f t="shared" si="794"/>
        <v>0</v>
      </c>
      <c r="AI1441" s="22">
        <f t="shared" si="795"/>
        <v>0</v>
      </c>
      <c r="AJ1441" s="31">
        <f t="shared" si="796"/>
        <v>3.1</v>
      </c>
      <c r="AK1441" s="22">
        <f t="shared" si="797"/>
        <v>4</v>
      </c>
      <c r="AL1441" s="22">
        <f t="shared" si="798"/>
        <v>5</v>
      </c>
      <c r="AM1441" s="22">
        <f t="shared" si="799"/>
        <v>4</v>
      </c>
      <c r="AN1441" s="22">
        <f t="shared" si="800"/>
        <v>4</v>
      </c>
      <c r="AO1441" s="22">
        <f t="shared" si="801"/>
        <v>3</v>
      </c>
      <c r="AP1441" s="22">
        <f t="shared" si="802"/>
        <v>0</v>
      </c>
      <c r="AQ1441" s="2">
        <f t="shared" si="803"/>
        <v>0.28599999999999998</v>
      </c>
    </row>
    <row r="1442" spans="1:43" x14ac:dyDescent="0.25">
      <c r="A1442" s="26" t="str">
        <f t="shared" si="804"/>
        <v/>
      </c>
      <c r="B1442" t="s">
        <v>2524</v>
      </c>
      <c r="C1442" t="s">
        <v>33</v>
      </c>
      <c r="D1442" t="s">
        <v>24</v>
      </c>
      <c r="E1442" t="s">
        <v>2506</v>
      </c>
      <c r="F1442">
        <v>2026</v>
      </c>
      <c r="G1442" t="s">
        <v>5657</v>
      </c>
      <c r="H1442" s="4">
        <v>46161</v>
      </c>
      <c r="I1442" s="4" t="str">
        <f t="shared" si="770"/>
        <v>Coastal</v>
      </c>
      <c r="J1442" s="2">
        <f t="shared" si="771"/>
        <v>0</v>
      </c>
      <c r="K1442" s="2">
        <f t="shared" si="772"/>
        <v>0.16700000000000001</v>
      </c>
      <c r="L1442" s="2">
        <f t="shared" si="773"/>
        <v>0</v>
      </c>
      <c r="M1442" s="2">
        <f t="shared" si="774"/>
        <v>0.16700000000000001</v>
      </c>
      <c r="N1442" s="22" cm="1">
        <f t="array" ref="N1442">IFERROR(INDEX(Stats_Hit_GP,MATCH($B1442,Stats_Hit_Player,0)),"")</f>
        <v>8</v>
      </c>
      <c r="O1442" s="22">
        <f t="shared" si="775"/>
        <v>12</v>
      </c>
      <c r="P1442" s="22">
        <f t="shared" si="776"/>
        <v>10</v>
      </c>
      <c r="Q1442" s="22">
        <f t="shared" si="777"/>
        <v>0</v>
      </c>
      <c r="R1442" s="22">
        <f t="shared" si="778"/>
        <v>0</v>
      </c>
      <c r="S1442" s="22">
        <f t="shared" si="779"/>
        <v>0</v>
      </c>
      <c r="T1442" s="22">
        <f t="shared" si="780"/>
        <v>0</v>
      </c>
      <c r="U1442" s="22">
        <f t="shared" si="781"/>
        <v>0</v>
      </c>
      <c r="V1442" s="22">
        <f t="shared" si="782"/>
        <v>0</v>
      </c>
      <c r="W1442" s="22">
        <f t="shared" si="783"/>
        <v>1</v>
      </c>
      <c r="X1442" s="22">
        <f t="shared" si="784"/>
        <v>1</v>
      </c>
      <c r="Y1442" s="22">
        <f t="shared" si="785"/>
        <v>7</v>
      </c>
      <c r="Z1442" s="22">
        <f t="shared" si="786"/>
        <v>0</v>
      </c>
      <c r="AA1442" s="22">
        <f t="shared" si="787"/>
        <v>0</v>
      </c>
      <c r="AB1442" s="22" t="str">
        <f t="shared" si="788"/>
        <v/>
      </c>
      <c r="AC1442" s="22" t="str">
        <f t="shared" si="789"/>
        <v/>
      </c>
      <c r="AD1442" s="29" t="str">
        <f t="shared" si="790"/>
        <v/>
      </c>
      <c r="AE1442" s="22" t="str">
        <f t="shared" si="791"/>
        <v/>
      </c>
      <c r="AF1442" s="22" t="str">
        <f t="shared" si="792"/>
        <v/>
      </c>
      <c r="AG1442" s="22" t="str">
        <f t="shared" si="793"/>
        <v/>
      </c>
      <c r="AH1442" s="22" t="str">
        <f t="shared" si="794"/>
        <v/>
      </c>
      <c r="AI1442" s="22" t="str">
        <f t="shared" si="795"/>
        <v/>
      </c>
      <c r="AJ1442" s="31" t="str">
        <f t="shared" si="796"/>
        <v/>
      </c>
      <c r="AK1442" s="22" t="str">
        <f t="shared" si="797"/>
        <v/>
      </c>
      <c r="AL1442" s="22" t="str">
        <f t="shared" si="798"/>
        <v/>
      </c>
      <c r="AM1442" s="22" t="str">
        <f t="shared" si="799"/>
        <v/>
      </c>
      <c r="AN1442" s="22" t="str">
        <f t="shared" si="800"/>
        <v/>
      </c>
      <c r="AO1442" s="22" t="str">
        <f t="shared" si="801"/>
        <v/>
      </c>
      <c r="AP1442" s="22" t="str">
        <f t="shared" si="802"/>
        <v/>
      </c>
      <c r="AQ1442" s="2" t="str">
        <f t="shared" si="803"/>
        <v/>
      </c>
    </row>
    <row r="1443" spans="1:43" x14ac:dyDescent="0.25">
      <c r="A1443" s="26" t="str">
        <f t="shared" si="804"/>
        <v/>
      </c>
      <c r="B1443" t="s">
        <v>3191</v>
      </c>
      <c r="C1443" t="s">
        <v>33</v>
      </c>
      <c r="D1443" t="s">
        <v>37</v>
      </c>
      <c r="E1443" t="s">
        <v>3190</v>
      </c>
      <c r="F1443">
        <v>2026</v>
      </c>
      <c r="G1443" t="s">
        <v>5657</v>
      </c>
      <c r="H1443" s="4">
        <v>46161</v>
      </c>
      <c r="I1443" s="4" t="str">
        <f t="shared" si="770"/>
        <v>Mid-American</v>
      </c>
      <c r="J1443" s="2" t="str">
        <f t="shared" si="771"/>
        <v/>
      </c>
      <c r="K1443" s="2" t="str">
        <f t="shared" si="772"/>
        <v/>
      </c>
      <c r="L1443" s="2" t="str">
        <f t="shared" si="773"/>
        <v/>
      </c>
      <c r="M1443" s="2" t="str">
        <f t="shared" si="774"/>
        <v/>
      </c>
      <c r="N1443" s="22" t="str" cm="1">
        <f t="array" ref="N1443">IFERROR(INDEX(Stats_Hit_GP,MATCH($B1443,Stats_Hit_Player,0)),"")</f>
        <v/>
      </c>
      <c r="O1443" s="22" t="str">
        <f t="shared" si="775"/>
        <v/>
      </c>
      <c r="P1443" s="22" t="str">
        <f t="shared" si="776"/>
        <v/>
      </c>
      <c r="Q1443" s="22" t="str">
        <f t="shared" si="777"/>
        <v/>
      </c>
      <c r="R1443" s="22" t="str">
        <f t="shared" si="778"/>
        <v/>
      </c>
      <c r="S1443" s="22" t="str">
        <f t="shared" si="779"/>
        <v/>
      </c>
      <c r="T1443" s="22" t="str">
        <f t="shared" si="780"/>
        <v/>
      </c>
      <c r="U1443" s="22" t="str">
        <f t="shared" si="781"/>
        <v/>
      </c>
      <c r="V1443" s="22" t="str">
        <f t="shared" si="782"/>
        <v/>
      </c>
      <c r="W1443" s="22" t="str">
        <f t="shared" si="783"/>
        <v/>
      </c>
      <c r="X1443" s="22" t="str">
        <f t="shared" si="784"/>
        <v/>
      </c>
      <c r="Y1443" s="22" t="str">
        <f t="shared" si="785"/>
        <v/>
      </c>
      <c r="Z1443" s="22" t="str">
        <f t="shared" si="786"/>
        <v/>
      </c>
      <c r="AA1443" s="22" t="str">
        <f t="shared" si="787"/>
        <v/>
      </c>
      <c r="AB1443" s="22" t="str">
        <f t="shared" si="788"/>
        <v/>
      </c>
      <c r="AC1443" s="22" t="str">
        <f t="shared" si="789"/>
        <v/>
      </c>
      <c r="AD1443" s="29" t="str">
        <f t="shared" si="790"/>
        <v/>
      </c>
      <c r="AE1443" s="22" t="str">
        <f t="shared" si="791"/>
        <v/>
      </c>
      <c r="AF1443" s="22" t="str">
        <f t="shared" si="792"/>
        <v/>
      </c>
      <c r="AG1443" s="22" t="str">
        <f t="shared" si="793"/>
        <v/>
      </c>
      <c r="AH1443" s="22" t="str">
        <f t="shared" si="794"/>
        <v/>
      </c>
      <c r="AI1443" s="22" t="str">
        <f t="shared" si="795"/>
        <v/>
      </c>
      <c r="AJ1443" s="31" t="str">
        <f t="shared" si="796"/>
        <v/>
      </c>
      <c r="AK1443" s="22" t="str">
        <f t="shared" si="797"/>
        <v/>
      </c>
      <c r="AL1443" s="22" t="str">
        <f t="shared" si="798"/>
        <v/>
      </c>
      <c r="AM1443" s="22" t="str">
        <f t="shared" si="799"/>
        <v/>
      </c>
      <c r="AN1443" s="22" t="str">
        <f t="shared" si="800"/>
        <v/>
      </c>
      <c r="AO1443" s="22" t="str">
        <f t="shared" si="801"/>
        <v/>
      </c>
      <c r="AP1443" s="22" t="str">
        <f t="shared" si="802"/>
        <v/>
      </c>
      <c r="AQ1443" s="2" t="str">
        <f t="shared" si="803"/>
        <v/>
      </c>
    </row>
    <row r="1444" spans="1:43" x14ac:dyDescent="0.25">
      <c r="A1444" s="26" t="str">
        <f t="shared" si="804"/>
        <v/>
      </c>
      <c r="B1444" t="s">
        <v>5677</v>
      </c>
      <c r="C1444" t="s">
        <v>64</v>
      </c>
      <c r="D1444" t="s">
        <v>37</v>
      </c>
      <c r="E1444" t="s">
        <v>3016</v>
      </c>
      <c r="F1444">
        <v>2026</v>
      </c>
      <c r="G1444" t="s">
        <v>5657</v>
      </c>
      <c r="H1444" s="4">
        <v>46161</v>
      </c>
      <c r="I1444" s="4" t="str">
        <f t="shared" si="770"/>
        <v>Metro Atlantic</v>
      </c>
      <c r="J1444" s="2" t="str">
        <f t="shared" si="771"/>
        <v/>
      </c>
      <c r="K1444" s="2" t="str">
        <f t="shared" si="772"/>
        <v/>
      </c>
      <c r="L1444" s="2" t="str">
        <f t="shared" si="773"/>
        <v/>
      </c>
      <c r="M1444" s="2" t="str">
        <f t="shared" si="774"/>
        <v/>
      </c>
      <c r="N1444" s="22" t="str" cm="1">
        <f t="array" ref="N1444">IFERROR(INDEX(Stats_Hit_GP,MATCH($B1444,Stats_Hit_Player,0)),"")</f>
        <v/>
      </c>
      <c r="O1444" s="22" t="str">
        <f t="shared" si="775"/>
        <v/>
      </c>
      <c r="P1444" s="22" t="str">
        <f t="shared" si="776"/>
        <v/>
      </c>
      <c r="Q1444" s="22" t="str">
        <f t="shared" si="777"/>
        <v/>
      </c>
      <c r="R1444" s="22" t="str">
        <f t="shared" si="778"/>
        <v/>
      </c>
      <c r="S1444" s="22" t="str">
        <f t="shared" si="779"/>
        <v/>
      </c>
      <c r="T1444" s="22" t="str">
        <f t="shared" si="780"/>
        <v/>
      </c>
      <c r="U1444" s="22" t="str">
        <f t="shared" si="781"/>
        <v/>
      </c>
      <c r="V1444" s="22" t="str">
        <f t="shared" si="782"/>
        <v/>
      </c>
      <c r="W1444" s="22" t="str">
        <f t="shared" si="783"/>
        <v/>
      </c>
      <c r="X1444" s="22" t="str">
        <f t="shared" si="784"/>
        <v/>
      </c>
      <c r="Y1444" s="22" t="str">
        <f t="shared" si="785"/>
        <v/>
      </c>
      <c r="Z1444" s="22" t="str">
        <f t="shared" si="786"/>
        <v/>
      </c>
      <c r="AA1444" s="22" t="str">
        <f t="shared" si="787"/>
        <v/>
      </c>
      <c r="AB1444" s="22">
        <f t="shared" si="788"/>
        <v>2</v>
      </c>
      <c r="AC1444" s="22">
        <f t="shared" si="789"/>
        <v>1</v>
      </c>
      <c r="AD1444" s="29">
        <f t="shared" si="790"/>
        <v>3.82</v>
      </c>
      <c r="AE1444" s="22">
        <f t="shared" si="791"/>
        <v>14</v>
      </c>
      <c r="AF1444" s="22">
        <f t="shared" si="792"/>
        <v>5</v>
      </c>
      <c r="AG1444" s="22">
        <f t="shared" si="793"/>
        <v>0</v>
      </c>
      <c r="AH1444" s="22">
        <f t="shared" si="794"/>
        <v>0</v>
      </c>
      <c r="AI1444" s="22">
        <f t="shared" si="795"/>
        <v>0</v>
      </c>
      <c r="AJ1444" s="31">
        <f t="shared" si="796"/>
        <v>37.200000000000003</v>
      </c>
      <c r="AK1444" s="22">
        <f t="shared" si="797"/>
        <v>20</v>
      </c>
      <c r="AL1444" s="22">
        <f t="shared" si="798"/>
        <v>22</v>
      </c>
      <c r="AM1444" s="22">
        <f t="shared" si="799"/>
        <v>16</v>
      </c>
      <c r="AN1444" s="22">
        <f t="shared" si="800"/>
        <v>25</v>
      </c>
      <c r="AO1444" s="22">
        <f t="shared" si="801"/>
        <v>32</v>
      </c>
      <c r="AP1444" s="22">
        <f t="shared" si="802"/>
        <v>6</v>
      </c>
      <c r="AQ1444" s="2">
        <f t="shared" si="803"/>
        <v>0.154</v>
      </c>
    </row>
    <row r="1445" spans="1:43" x14ac:dyDescent="0.25">
      <c r="A1445" s="26">
        <f t="shared" si="804"/>
        <v>1</v>
      </c>
      <c r="B1445" t="s">
        <v>3007</v>
      </c>
      <c r="C1445" t="s">
        <v>25</v>
      </c>
      <c r="D1445" t="s">
        <v>29</v>
      </c>
      <c r="E1445" t="s">
        <v>5667</v>
      </c>
      <c r="F1445">
        <v>2026</v>
      </c>
      <c r="G1445" t="s">
        <v>5657</v>
      </c>
      <c r="H1445" s="4">
        <v>46161</v>
      </c>
      <c r="I1445" s="4" t="str">
        <f t="shared" si="770"/>
        <v/>
      </c>
      <c r="J1445" s="2">
        <f t="shared" si="771"/>
        <v>0.255</v>
      </c>
      <c r="K1445" s="2">
        <f t="shared" si="772"/>
        <v>0.39700000000000002</v>
      </c>
      <c r="L1445" s="2">
        <f t="shared" si="773"/>
        <v>0.39200000000000002</v>
      </c>
      <c r="M1445" s="2">
        <f t="shared" si="774"/>
        <v>0.78900000000000003</v>
      </c>
      <c r="N1445" s="22" cm="1">
        <f t="array" ref="N1445">IFERROR(INDEX(Stats_Hit_GP,MATCH($B1445,Stats_Hit_Player,0)),"")</f>
        <v>21</v>
      </c>
      <c r="O1445" s="22">
        <f t="shared" si="775"/>
        <v>66</v>
      </c>
      <c r="P1445" s="22">
        <f t="shared" si="776"/>
        <v>51</v>
      </c>
      <c r="Q1445" s="22">
        <f t="shared" si="777"/>
        <v>15</v>
      </c>
      <c r="R1445" s="22">
        <f t="shared" si="778"/>
        <v>13</v>
      </c>
      <c r="S1445" s="22">
        <f t="shared" si="779"/>
        <v>2</v>
      </c>
      <c r="T1445" s="22">
        <f t="shared" si="780"/>
        <v>1</v>
      </c>
      <c r="U1445" s="22">
        <f t="shared" si="781"/>
        <v>1</v>
      </c>
      <c r="V1445" s="22">
        <f t="shared" si="782"/>
        <v>7</v>
      </c>
      <c r="W1445" s="22">
        <f t="shared" si="783"/>
        <v>2</v>
      </c>
      <c r="X1445" s="22">
        <f t="shared" si="784"/>
        <v>10</v>
      </c>
      <c r="Y1445" s="22">
        <f t="shared" si="785"/>
        <v>15</v>
      </c>
      <c r="Z1445" s="22">
        <f t="shared" si="786"/>
        <v>4</v>
      </c>
      <c r="AA1445" s="22">
        <f t="shared" si="787"/>
        <v>1</v>
      </c>
      <c r="AB1445" s="22" t="str">
        <f t="shared" si="788"/>
        <v/>
      </c>
      <c r="AC1445" s="22" t="str">
        <f t="shared" si="789"/>
        <v/>
      </c>
      <c r="AD1445" s="29" t="str">
        <f t="shared" si="790"/>
        <v/>
      </c>
      <c r="AE1445" s="22" t="str">
        <f t="shared" si="791"/>
        <v/>
      </c>
      <c r="AF1445" s="22" t="str">
        <f t="shared" si="792"/>
        <v/>
      </c>
      <c r="AG1445" s="22" t="str">
        <f t="shared" si="793"/>
        <v/>
      </c>
      <c r="AH1445" s="22" t="str">
        <f t="shared" si="794"/>
        <v/>
      </c>
      <c r="AI1445" s="22" t="str">
        <f t="shared" si="795"/>
        <v/>
      </c>
      <c r="AJ1445" s="31" t="str">
        <f t="shared" si="796"/>
        <v/>
      </c>
      <c r="AK1445" s="22" t="str">
        <f t="shared" si="797"/>
        <v/>
      </c>
      <c r="AL1445" s="22" t="str">
        <f t="shared" si="798"/>
        <v/>
      </c>
      <c r="AM1445" s="22" t="str">
        <f t="shared" si="799"/>
        <v/>
      </c>
      <c r="AN1445" s="22" t="str">
        <f t="shared" si="800"/>
        <v/>
      </c>
      <c r="AO1445" s="22" t="str">
        <f t="shared" si="801"/>
        <v/>
      </c>
      <c r="AP1445" s="22" t="str">
        <f t="shared" si="802"/>
        <v/>
      </c>
      <c r="AQ1445" s="2" t="str">
        <f t="shared" si="803"/>
        <v/>
      </c>
    </row>
    <row r="1446" spans="1:43" x14ac:dyDescent="0.25">
      <c r="A1446" s="26">
        <f t="shared" si="804"/>
        <v>1</v>
      </c>
      <c r="B1446" t="s">
        <v>3014</v>
      </c>
      <c r="C1446" t="s">
        <v>64</v>
      </c>
      <c r="D1446" t="s">
        <v>29</v>
      </c>
      <c r="E1446" t="s">
        <v>5667</v>
      </c>
      <c r="F1446">
        <v>2026</v>
      </c>
      <c r="G1446" t="s">
        <v>5657</v>
      </c>
      <c r="H1446" s="4">
        <v>46161</v>
      </c>
      <c r="I1446" s="4" t="str">
        <f t="shared" si="770"/>
        <v/>
      </c>
      <c r="J1446" s="2">
        <f t="shared" si="771"/>
        <v>0</v>
      </c>
      <c r="K1446" s="2">
        <f t="shared" si="772"/>
        <v>0</v>
      </c>
      <c r="L1446" s="2">
        <f t="shared" si="773"/>
        <v>0</v>
      </c>
      <c r="M1446" s="2">
        <f t="shared" si="774"/>
        <v>0</v>
      </c>
      <c r="N1446" s="22" cm="1">
        <f t="array" ref="N1446">IFERROR(INDEX(Stats_Hit_GP,MATCH($B1446,Stats_Hit_Player,0)),"")</f>
        <v>1</v>
      </c>
      <c r="O1446" s="22">
        <f t="shared" si="775"/>
        <v>1</v>
      </c>
      <c r="P1446" s="22">
        <f t="shared" si="776"/>
        <v>1</v>
      </c>
      <c r="Q1446" s="22">
        <f t="shared" si="777"/>
        <v>0</v>
      </c>
      <c r="R1446" s="22">
        <f t="shared" si="778"/>
        <v>0</v>
      </c>
      <c r="S1446" s="22">
        <f t="shared" si="779"/>
        <v>0</v>
      </c>
      <c r="T1446" s="22">
        <f t="shared" si="780"/>
        <v>0</v>
      </c>
      <c r="U1446" s="22">
        <f t="shared" si="781"/>
        <v>0</v>
      </c>
      <c r="V1446" s="22">
        <f t="shared" si="782"/>
        <v>0</v>
      </c>
      <c r="W1446" s="22">
        <f t="shared" si="783"/>
        <v>0</v>
      </c>
      <c r="X1446" s="22">
        <f t="shared" si="784"/>
        <v>0</v>
      </c>
      <c r="Y1446" s="22">
        <f t="shared" si="785"/>
        <v>1</v>
      </c>
      <c r="Z1446" s="22">
        <f t="shared" si="786"/>
        <v>0</v>
      </c>
      <c r="AA1446" s="22">
        <f t="shared" si="787"/>
        <v>0</v>
      </c>
      <c r="AB1446" s="22">
        <f t="shared" si="788"/>
        <v>3</v>
      </c>
      <c r="AC1446" s="22">
        <f t="shared" si="789"/>
        <v>3</v>
      </c>
      <c r="AD1446" s="29">
        <f t="shared" si="790"/>
        <v>2.83</v>
      </c>
      <c r="AE1446" s="22">
        <f t="shared" si="791"/>
        <v>21</v>
      </c>
      <c r="AF1446" s="22">
        <f t="shared" si="792"/>
        <v>0</v>
      </c>
      <c r="AG1446" s="22">
        <f t="shared" si="793"/>
        <v>0</v>
      </c>
      <c r="AH1446" s="22">
        <f t="shared" si="794"/>
        <v>0</v>
      </c>
      <c r="AI1446" s="22">
        <f t="shared" si="795"/>
        <v>7</v>
      </c>
      <c r="AJ1446" s="31">
        <f t="shared" si="796"/>
        <v>41.1</v>
      </c>
      <c r="AK1446" s="22">
        <f t="shared" si="797"/>
        <v>36</v>
      </c>
      <c r="AL1446" s="22">
        <f t="shared" si="798"/>
        <v>15</v>
      </c>
      <c r="AM1446" s="22">
        <f t="shared" si="799"/>
        <v>13</v>
      </c>
      <c r="AN1446" s="22">
        <f t="shared" si="800"/>
        <v>20</v>
      </c>
      <c r="AO1446" s="22">
        <f t="shared" si="801"/>
        <v>37</v>
      </c>
      <c r="AP1446" s="22">
        <f t="shared" si="802"/>
        <v>3</v>
      </c>
      <c r="AQ1446" s="2">
        <f t="shared" si="803"/>
        <v>0.23499999999999999</v>
      </c>
    </row>
    <row r="1447" spans="1:43" x14ac:dyDescent="0.25">
      <c r="A1447" s="26">
        <f t="shared" si="804"/>
        <v>1</v>
      </c>
      <c r="B1447" t="s">
        <v>5678</v>
      </c>
      <c r="C1447" t="s">
        <v>64</v>
      </c>
      <c r="D1447" t="s">
        <v>29</v>
      </c>
      <c r="E1447" t="s">
        <v>5667</v>
      </c>
      <c r="F1447">
        <v>2026</v>
      </c>
      <c r="G1447" t="s">
        <v>5657</v>
      </c>
      <c r="H1447" s="4">
        <v>46161</v>
      </c>
      <c r="I1447" s="4" t="str">
        <f t="shared" si="770"/>
        <v/>
      </c>
      <c r="J1447" s="2" t="str">
        <f t="shared" si="771"/>
        <v/>
      </c>
      <c r="K1447" s="2" t="str">
        <f t="shared" si="772"/>
        <v/>
      </c>
      <c r="L1447" s="2" t="str">
        <f t="shared" si="773"/>
        <v/>
      </c>
      <c r="M1447" s="2" t="str">
        <f t="shared" si="774"/>
        <v/>
      </c>
      <c r="N1447" s="22" t="str" cm="1">
        <f t="array" ref="N1447">IFERROR(INDEX(Stats_Hit_GP,MATCH($B1447,Stats_Hit_Player,0)),"")</f>
        <v/>
      </c>
      <c r="O1447" s="22" t="str">
        <f t="shared" si="775"/>
        <v/>
      </c>
      <c r="P1447" s="22" t="str">
        <f t="shared" si="776"/>
        <v/>
      </c>
      <c r="Q1447" s="22" t="str">
        <f t="shared" si="777"/>
        <v/>
      </c>
      <c r="R1447" s="22" t="str">
        <f t="shared" si="778"/>
        <v/>
      </c>
      <c r="S1447" s="22" t="str">
        <f t="shared" si="779"/>
        <v/>
      </c>
      <c r="T1447" s="22" t="str">
        <f t="shared" si="780"/>
        <v/>
      </c>
      <c r="U1447" s="22" t="str">
        <f t="shared" si="781"/>
        <v/>
      </c>
      <c r="V1447" s="22" t="str">
        <f t="shared" si="782"/>
        <v/>
      </c>
      <c r="W1447" s="22" t="str">
        <f t="shared" si="783"/>
        <v/>
      </c>
      <c r="X1447" s="22" t="str">
        <f t="shared" si="784"/>
        <v/>
      </c>
      <c r="Y1447" s="22" t="str">
        <f t="shared" si="785"/>
        <v/>
      </c>
      <c r="Z1447" s="22" t="str">
        <f t="shared" si="786"/>
        <v/>
      </c>
      <c r="AA1447" s="22" t="str">
        <f t="shared" si="787"/>
        <v/>
      </c>
      <c r="AB1447" s="22">
        <f t="shared" si="788"/>
        <v>0</v>
      </c>
      <c r="AC1447" s="22">
        <f t="shared" si="789"/>
        <v>0</v>
      </c>
      <c r="AD1447" s="29">
        <f t="shared" si="790"/>
        <v>9.18</v>
      </c>
      <c r="AE1447" s="22">
        <f t="shared" si="791"/>
        <v>11</v>
      </c>
      <c r="AF1447" s="22">
        <f t="shared" si="792"/>
        <v>3</v>
      </c>
      <c r="AG1447" s="22">
        <f t="shared" si="793"/>
        <v>0</v>
      </c>
      <c r="AH1447" s="22">
        <f t="shared" si="794"/>
        <v>0</v>
      </c>
      <c r="AI1447" s="22">
        <f t="shared" si="795"/>
        <v>0</v>
      </c>
      <c r="AJ1447" s="31">
        <f t="shared" si="796"/>
        <v>16.2</v>
      </c>
      <c r="AK1447" s="22">
        <f t="shared" si="797"/>
        <v>23</v>
      </c>
      <c r="AL1447" s="22">
        <f t="shared" si="798"/>
        <v>18</v>
      </c>
      <c r="AM1447" s="22">
        <f t="shared" si="799"/>
        <v>17</v>
      </c>
      <c r="AN1447" s="22">
        <f t="shared" si="800"/>
        <v>12</v>
      </c>
      <c r="AO1447" s="22">
        <f t="shared" si="801"/>
        <v>14</v>
      </c>
      <c r="AP1447" s="22">
        <f t="shared" si="802"/>
        <v>2</v>
      </c>
      <c r="AQ1447" s="2">
        <f t="shared" si="803"/>
        <v>0.34799999999999998</v>
      </c>
    </row>
    <row r="1448" spans="1:43" x14ac:dyDescent="0.25">
      <c r="A1448" s="26" t="str">
        <f t="shared" si="804"/>
        <v/>
      </c>
      <c r="B1448" t="s">
        <v>5679</v>
      </c>
      <c r="C1448" t="s">
        <v>64</v>
      </c>
      <c r="D1448" t="s">
        <v>37</v>
      </c>
      <c r="E1448" t="s">
        <v>1528</v>
      </c>
      <c r="F1448">
        <v>2026</v>
      </c>
      <c r="G1448" t="s">
        <v>5657</v>
      </c>
      <c r="H1448" s="4">
        <v>46161</v>
      </c>
      <c r="I1448" s="4" t="str">
        <f t="shared" si="770"/>
        <v>Big South</v>
      </c>
      <c r="J1448" s="2" t="str">
        <f t="shared" si="771"/>
        <v/>
      </c>
      <c r="K1448" s="2" t="str">
        <f t="shared" si="772"/>
        <v/>
      </c>
      <c r="L1448" s="2" t="str">
        <f t="shared" si="773"/>
        <v/>
      </c>
      <c r="M1448" s="2" t="str">
        <f t="shared" si="774"/>
        <v/>
      </c>
      <c r="N1448" s="22" t="str" cm="1">
        <f t="array" ref="N1448">IFERROR(INDEX(Stats_Hit_GP,MATCH($B1448,Stats_Hit_Player,0)),"")</f>
        <v/>
      </c>
      <c r="O1448" s="22" t="str">
        <f t="shared" si="775"/>
        <v/>
      </c>
      <c r="P1448" s="22" t="str">
        <f t="shared" si="776"/>
        <v/>
      </c>
      <c r="Q1448" s="22" t="str">
        <f t="shared" si="777"/>
        <v/>
      </c>
      <c r="R1448" s="22" t="str">
        <f t="shared" si="778"/>
        <v/>
      </c>
      <c r="S1448" s="22" t="str">
        <f t="shared" si="779"/>
        <v/>
      </c>
      <c r="T1448" s="22" t="str">
        <f t="shared" si="780"/>
        <v/>
      </c>
      <c r="U1448" s="22" t="str">
        <f t="shared" si="781"/>
        <v/>
      </c>
      <c r="V1448" s="22" t="str">
        <f t="shared" si="782"/>
        <v/>
      </c>
      <c r="W1448" s="22" t="str">
        <f t="shared" si="783"/>
        <v/>
      </c>
      <c r="X1448" s="22" t="str">
        <f t="shared" si="784"/>
        <v/>
      </c>
      <c r="Y1448" s="22" t="str">
        <f t="shared" si="785"/>
        <v/>
      </c>
      <c r="Z1448" s="22" t="str">
        <f t="shared" si="786"/>
        <v/>
      </c>
      <c r="AA1448" s="22" t="str">
        <f t="shared" si="787"/>
        <v/>
      </c>
      <c r="AB1448" s="22">
        <f t="shared" si="788"/>
        <v>1</v>
      </c>
      <c r="AC1448" s="22">
        <f t="shared" si="789"/>
        <v>1</v>
      </c>
      <c r="AD1448" s="29">
        <f t="shared" si="790"/>
        <v>10.5</v>
      </c>
      <c r="AE1448" s="22">
        <f t="shared" si="791"/>
        <v>3</v>
      </c>
      <c r="AF1448" s="22">
        <f t="shared" si="792"/>
        <v>3</v>
      </c>
      <c r="AG1448" s="22">
        <f t="shared" si="793"/>
        <v>0</v>
      </c>
      <c r="AH1448" s="22">
        <f t="shared" si="794"/>
        <v>0</v>
      </c>
      <c r="AI1448" s="22">
        <f t="shared" si="795"/>
        <v>0</v>
      </c>
      <c r="AJ1448" s="31">
        <f t="shared" si="796"/>
        <v>6</v>
      </c>
      <c r="AK1448" s="22">
        <f t="shared" si="797"/>
        <v>7</v>
      </c>
      <c r="AL1448" s="22">
        <f t="shared" si="798"/>
        <v>7</v>
      </c>
      <c r="AM1448" s="22">
        <f t="shared" si="799"/>
        <v>7</v>
      </c>
      <c r="AN1448" s="22">
        <f t="shared" si="800"/>
        <v>8</v>
      </c>
      <c r="AO1448" s="22">
        <f t="shared" si="801"/>
        <v>8</v>
      </c>
      <c r="AP1448" s="22">
        <f t="shared" si="802"/>
        <v>0</v>
      </c>
      <c r="AQ1448" s="2">
        <f t="shared" si="803"/>
        <v>0.29199999999999998</v>
      </c>
    </row>
    <row r="1449" spans="1:43" x14ac:dyDescent="0.25">
      <c r="A1449" s="26" t="str">
        <f t="shared" si="804"/>
        <v/>
      </c>
      <c r="B1449" t="s">
        <v>5680</v>
      </c>
      <c r="C1449" t="s">
        <v>64</v>
      </c>
      <c r="D1449" t="s">
        <v>37</v>
      </c>
      <c r="E1449" t="s">
        <v>3417</v>
      </c>
      <c r="F1449">
        <v>2026</v>
      </c>
      <c r="G1449" t="s">
        <v>5657</v>
      </c>
      <c r="H1449" s="4">
        <v>46161</v>
      </c>
      <c r="I1449" s="4" t="str">
        <f t="shared" si="770"/>
        <v>Missouri Valley</v>
      </c>
      <c r="J1449" s="2" t="str">
        <f t="shared" si="771"/>
        <v/>
      </c>
      <c r="K1449" s="2" t="str">
        <f t="shared" si="772"/>
        <v/>
      </c>
      <c r="L1449" s="2" t="str">
        <f t="shared" si="773"/>
        <v/>
      </c>
      <c r="M1449" s="2" t="str">
        <f t="shared" si="774"/>
        <v/>
      </c>
      <c r="N1449" s="22" t="str" cm="1">
        <f t="array" ref="N1449">IFERROR(INDEX(Stats_Hit_GP,MATCH($B1449,Stats_Hit_Player,0)),"")</f>
        <v/>
      </c>
      <c r="O1449" s="22" t="str">
        <f t="shared" si="775"/>
        <v/>
      </c>
      <c r="P1449" s="22" t="str">
        <f t="shared" si="776"/>
        <v/>
      </c>
      <c r="Q1449" s="22" t="str">
        <f t="shared" si="777"/>
        <v/>
      </c>
      <c r="R1449" s="22" t="str">
        <f t="shared" si="778"/>
        <v/>
      </c>
      <c r="S1449" s="22" t="str">
        <f t="shared" si="779"/>
        <v/>
      </c>
      <c r="T1449" s="22" t="str">
        <f t="shared" si="780"/>
        <v/>
      </c>
      <c r="U1449" s="22" t="str">
        <f t="shared" si="781"/>
        <v/>
      </c>
      <c r="V1449" s="22" t="str">
        <f t="shared" si="782"/>
        <v/>
      </c>
      <c r="W1449" s="22" t="str">
        <f t="shared" si="783"/>
        <v/>
      </c>
      <c r="X1449" s="22" t="str">
        <f t="shared" si="784"/>
        <v/>
      </c>
      <c r="Y1449" s="22" t="str">
        <f t="shared" si="785"/>
        <v/>
      </c>
      <c r="Z1449" s="22" t="str">
        <f t="shared" si="786"/>
        <v/>
      </c>
      <c r="AA1449" s="22" t="str">
        <f t="shared" si="787"/>
        <v/>
      </c>
      <c r="AB1449" s="22">
        <f t="shared" si="788"/>
        <v>0</v>
      </c>
      <c r="AC1449" s="22">
        <f t="shared" si="789"/>
        <v>1</v>
      </c>
      <c r="AD1449" s="29">
        <f t="shared" si="790"/>
        <v>4.91</v>
      </c>
      <c r="AE1449" s="22">
        <f t="shared" si="791"/>
        <v>12</v>
      </c>
      <c r="AF1449" s="22">
        <f t="shared" si="792"/>
        <v>0</v>
      </c>
      <c r="AG1449" s="22">
        <f t="shared" si="793"/>
        <v>0</v>
      </c>
      <c r="AH1449" s="22">
        <f t="shared" si="794"/>
        <v>0</v>
      </c>
      <c r="AI1449" s="22">
        <f t="shared" si="795"/>
        <v>2</v>
      </c>
      <c r="AJ1449" s="31">
        <f t="shared" si="796"/>
        <v>18.100000000000001</v>
      </c>
      <c r="AK1449" s="22">
        <f t="shared" si="797"/>
        <v>27</v>
      </c>
      <c r="AL1449" s="22">
        <f t="shared" si="798"/>
        <v>10</v>
      </c>
      <c r="AM1449" s="22">
        <f t="shared" si="799"/>
        <v>10</v>
      </c>
      <c r="AN1449" s="22">
        <f t="shared" si="800"/>
        <v>8</v>
      </c>
      <c r="AO1449" s="22">
        <f t="shared" si="801"/>
        <v>22</v>
      </c>
      <c r="AP1449" s="22">
        <f t="shared" si="802"/>
        <v>0</v>
      </c>
      <c r="AQ1449" s="2">
        <f t="shared" si="803"/>
        <v>0.34200000000000003</v>
      </c>
    </row>
    <row r="1450" spans="1:43" x14ac:dyDescent="0.25">
      <c r="A1450" s="26" t="str">
        <f t="shared" si="804"/>
        <v/>
      </c>
      <c r="B1450" t="s">
        <v>3233</v>
      </c>
      <c r="C1450" t="s">
        <v>35</v>
      </c>
      <c r="D1450" t="s">
        <v>24</v>
      </c>
      <c r="E1450" t="s">
        <v>3234</v>
      </c>
      <c r="F1450">
        <v>2026</v>
      </c>
      <c r="G1450" t="s">
        <v>5657</v>
      </c>
      <c r="H1450" s="4">
        <v>46161</v>
      </c>
      <c r="I1450" s="4" t="str">
        <f t="shared" si="770"/>
        <v>Mid-American</v>
      </c>
      <c r="J1450" s="2">
        <f t="shared" si="771"/>
        <v>0.35</v>
      </c>
      <c r="K1450" s="2">
        <f t="shared" si="772"/>
        <v>0.44700000000000001</v>
      </c>
      <c r="L1450" s="2">
        <f t="shared" si="773"/>
        <v>0.59299999999999997</v>
      </c>
      <c r="M1450" s="2">
        <f t="shared" si="774"/>
        <v>1.04</v>
      </c>
      <c r="N1450" s="22" cm="1">
        <f t="array" ref="N1450">IFERROR(INDEX(Stats_Hit_GP,MATCH($B1450,Stats_Hit_Player,0)),"")</f>
        <v>55</v>
      </c>
      <c r="O1450" s="22">
        <f t="shared" si="775"/>
        <v>253</v>
      </c>
      <c r="P1450" s="22">
        <f t="shared" si="776"/>
        <v>214</v>
      </c>
      <c r="Q1450" s="22">
        <f t="shared" si="777"/>
        <v>52</v>
      </c>
      <c r="R1450" s="22">
        <f t="shared" si="778"/>
        <v>75</v>
      </c>
      <c r="S1450" s="22">
        <f t="shared" si="779"/>
        <v>13</v>
      </c>
      <c r="T1450" s="22">
        <f t="shared" si="780"/>
        <v>0</v>
      </c>
      <c r="U1450" s="22">
        <f t="shared" si="781"/>
        <v>13</v>
      </c>
      <c r="V1450" s="22">
        <f t="shared" si="782"/>
        <v>52</v>
      </c>
      <c r="W1450" s="22">
        <f t="shared" si="783"/>
        <v>6</v>
      </c>
      <c r="X1450" s="22">
        <f t="shared" si="784"/>
        <v>32</v>
      </c>
      <c r="Y1450" s="22">
        <f t="shared" si="785"/>
        <v>32</v>
      </c>
      <c r="Z1450" s="22">
        <f t="shared" si="786"/>
        <v>23</v>
      </c>
      <c r="AA1450" s="22">
        <f t="shared" si="787"/>
        <v>4</v>
      </c>
      <c r="AB1450" s="22" t="str">
        <f t="shared" si="788"/>
        <v/>
      </c>
      <c r="AC1450" s="22" t="str">
        <f t="shared" si="789"/>
        <v/>
      </c>
      <c r="AD1450" s="29" t="str">
        <f t="shared" si="790"/>
        <v/>
      </c>
      <c r="AE1450" s="22" t="str">
        <f t="shared" si="791"/>
        <v/>
      </c>
      <c r="AF1450" s="22" t="str">
        <f t="shared" si="792"/>
        <v/>
      </c>
      <c r="AG1450" s="22" t="str">
        <f t="shared" si="793"/>
        <v/>
      </c>
      <c r="AH1450" s="22" t="str">
        <f t="shared" si="794"/>
        <v/>
      </c>
      <c r="AI1450" s="22" t="str">
        <f t="shared" si="795"/>
        <v/>
      </c>
      <c r="AJ1450" s="31" t="str">
        <f t="shared" si="796"/>
        <v/>
      </c>
      <c r="AK1450" s="22" t="str">
        <f t="shared" si="797"/>
        <v/>
      </c>
      <c r="AL1450" s="22" t="str">
        <f t="shared" si="798"/>
        <v/>
      </c>
      <c r="AM1450" s="22" t="str">
        <f t="shared" si="799"/>
        <v/>
      </c>
      <c r="AN1450" s="22" t="str">
        <f t="shared" si="800"/>
        <v/>
      </c>
      <c r="AO1450" s="22" t="str">
        <f t="shared" si="801"/>
        <v/>
      </c>
      <c r="AP1450" s="22" t="str">
        <f t="shared" si="802"/>
        <v/>
      </c>
      <c r="AQ1450" s="2" t="str">
        <f t="shared" si="803"/>
        <v/>
      </c>
    </row>
    <row r="1451" spans="1:43" x14ac:dyDescent="0.25">
      <c r="A1451" s="26">
        <f t="shared" si="804"/>
        <v>1</v>
      </c>
      <c r="B1451" t="s">
        <v>5681</v>
      </c>
      <c r="C1451" t="s">
        <v>64</v>
      </c>
      <c r="D1451" t="s">
        <v>29</v>
      </c>
      <c r="E1451" t="s">
        <v>183</v>
      </c>
      <c r="F1451">
        <v>2026</v>
      </c>
      <c r="G1451" t="s">
        <v>5657</v>
      </c>
      <c r="H1451" s="4">
        <v>46161</v>
      </c>
      <c r="I1451" s="4" t="str">
        <f t="shared" si="770"/>
        <v>Atlantic 10</v>
      </c>
      <c r="J1451" s="2" t="str">
        <f t="shared" si="771"/>
        <v/>
      </c>
      <c r="K1451" s="2" t="str">
        <f t="shared" si="772"/>
        <v/>
      </c>
      <c r="L1451" s="2" t="str">
        <f t="shared" si="773"/>
        <v/>
      </c>
      <c r="M1451" s="2" t="str">
        <f t="shared" si="774"/>
        <v/>
      </c>
      <c r="N1451" s="22" t="str" cm="1">
        <f t="array" ref="N1451">IFERROR(INDEX(Stats_Hit_GP,MATCH($B1451,Stats_Hit_Player,0)),"")</f>
        <v/>
      </c>
      <c r="O1451" s="22" t="str">
        <f t="shared" si="775"/>
        <v/>
      </c>
      <c r="P1451" s="22" t="str">
        <f t="shared" si="776"/>
        <v/>
      </c>
      <c r="Q1451" s="22" t="str">
        <f t="shared" si="777"/>
        <v/>
      </c>
      <c r="R1451" s="22" t="str">
        <f t="shared" si="778"/>
        <v/>
      </c>
      <c r="S1451" s="22" t="str">
        <f t="shared" si="779"/>
        <v/>
      </c>
      <c r="T1451" s="22" t="str">
        <f t="shared" si="780"/>
        <v/>
      </c>
      <c r="U1451" s="22" t="str">
        <f t="shared" si="781"/>
        <v/>
      </c>
      <c r="V1451" s="22" t="str">
        <f t="shared" si="782"/>
        <v/>
      </c>
      <c r="W1451" s="22" t="str">
        <f t="shared" si="783"/>
        <v/>
      </c>
      <c r="X1451" s="22" t="str">
        <f t="shared" si="784"/>
        <v/>
      </c>
      <c r="Y1451" s="22" t="str">
        <f t="shared" si="785"/>
        <v/>
      </c>
      <c r="Z1451" s="22" t="str">
        <f t="shared" si="786"/>
        <v/>
      </c>
      <c r="AA1451" s="22" t="str">
        <f t="shared" si="787"/>
        <v/>
      </c>
      <c r="AB1451" s="22" t="str">
        <f t="shared" si="788"/>
        <v/>
      </c>
      <c r="AC1451" s="22" t="str">
        <f t="shared" si="789"/>
        <v/>
      </c>
      <c r="AD1451" s="29" t="str">
        <f t="shared" si="790"/>
        <v/>
      </c>
      <c r="AE1451" s="22" t="str">
        <f t="shared" si="791"/>
        <v/>
      </c>
      <c r="AF1451" s="22" t="str">
        <f t="shared" si="792"/>
        <v/>
      </c>
      <c r="AG1451" s="22" t="str">
        <f t="shared" si="793"/>
        <v/>
      </c>
      <c r="AH1451" s="22" t="str">
        <f t="shared" si="794"/>
        <v/>
      </c>
      <c r="AI1451" s="22" t="str">
        <f t="shared" si="795"/>
        <v/>
      </c>
      <c r="AJ1451" s="31" t="str">
        <f t="shared" si="796"/>
        <v/>
      </c>
      <c r="AK1451" s="22" t="str">
        <f t="shared" si="797"/>
        <v/>
      </c>
      <c r="AL1451" s="22" t="str">
        <f t="shared" si="798"/>
        <v/>
      </c>
      <c r="AM1451" s="22" t="str">
        <f t="shared" si="799"/>
        <v/>
      </c>
      <c r="AN1451" s="22" t="str">
        <f t="shared" si="800"/>
        <v/>
      </c>
      <c r="AO1451" s="22" t="str">
        <f t="shared" si="801"/>
        <v/>
      </c>
      <c r="AP1451" s="22" t="str">
        <f t="shared" si="802"/>
        <v/>
      </c>
      <c r="AQ1451" s="2" t="str">
        <f t="shared" si="803"/>
        <v/>
      </c>
    </row>
    <row r="1452" spans="1:43" x14ac:dyDescent="0.25">
      <c r="A1452" s="26">
        <f t="shared" si="804"/>
        <v>1</v>
      </c>
      <c r="B1452" t="s">
        <v>1464</v>
      </c>
      <c r="C1452" t="s">
        <v>25</v>
      </c>
      <c r="D1452" t="s">
        <v>29</v>
      </c>
      <c r="E1452" t="s">
        <v>1452</v>
      </c>
      <c r="F1452">
        <v>2026</v>
      </c>
      <c r="G1452" t="s">
        <v>5657</v>
      </c>
      <c r="H1452" s="4">
        <v>46161</v>
      </c>
      <c r="I1452" s="4" t="str">
        <f t="shared" si="770"/>
        <v>Big East</v>
      </c>
      <c r="J1452" s="2">
        <f t="shared" si="771"/>
        <v>0.2</v>
      </c>
      <c r="K1452" s="2">
        <f t="shared" si="772"/>
        <v>0.4</v>
      </c>
      <c r="L1452" s="2">
        <f t="shared" si="773"/>
        <v>0.4</v>
      </c>
      <c r="M1452" s="2">
        <f t="shared" si="774"/>
        <v>0.8</v>
      </c>
      <c r="N1452" s="22" cm="1">
        <f t="array" ref="N1452">IFERROR(INDEX(Stats_Hit_GP,MATCH($B1452,Stats_Hit_Player,0)),"")</f>
        <v>8</v>
      </c>
      <c r="O1452" s="22">
        <f t="shared" si="775"/>
        <v>20</v>
      </c>
      <c r="P1452" s="22">
        <f t="shared" si="776"/>
        <v>15</v>
      </c>
      <c r="Q1452" s="22">
        <f t="shared" si="777"/>
        <v>3</v>
      </c>
      <c r="R1452" s="22">
        <f t="shared" si="778"/>
        <v>3</v>
      </c>
      <c r="S1452" s="22">
        <f t="shared" si="779"/>
        <v>0</v>
      </c>
      <c r="T1452" s="22">
        <f t="shared" si="780"/>
        <v>0</v>
      </c>
      <c r="U1452" s="22">
        <f t="shared" si="781"/>
        <v>1</v>
      </c>
      <c r="V1452" s="22">
        <f t="shared" si="782"/>
        <v>5</v>
      </c>
      <c r="W1452" s="22">
        <f t="shared" si="783"/>
        <v>4</v>
      </c>
      <c r="X1452" s="22">
        <f t="shared" si="784"/>
        <v>1</v>
      </c>
      <c r="Y1452" s="22">
        <f t="shared" si="785"/>
        <v>7</v>
      </c>
      <c r="Z1452" s="22">
        <f t="shared" si="786"/>
        <v>0</v>
      </c>
      <c r="AA1452" s="22">
        <f t="shared" si="787"/>
        <v>0</v>
      </c>
      <c r="AB1452" s="22" t="str">
        <f t="shared" si="788"/>
        <v/>
      </c>
      <c r="AC1452" s="22" t="str">
        <f t="shared" si="789"/>
        <v/>
      </c>
      <c r="AD1452" s="29" t="str">
        <f t="shared" si="790"/>
        <v/>
      </c>
      <c r="AE1452" s="22" t="str">
        <f t="shared" si="791"/>
        <v/>
      </c>
      <c r="AF1452" s="22" t="str">
        <f t="shared" si="792"/>
        <v/>
      </c>
      <c r="AG1452" s="22" t="str">
        <f t="shared" si="793"/>
        <v/>
      </c>
      <c r="AH1452" s="22" t="str">
        <f t="shared" si="794"/>
        <v/>
      </c>
      <c r="AI1452" s="22" t="str">
        <f t="shared" si="795"/>
        <v/>
      </c>
      <c r="AJ1452" s="31" t="str">
        <f t="shared" si="796"/>
        <v/>
      </c>
      <c r="AK1452" s="22" t="str">
        <f t="shared" si="797"/>
        <v/>
      </c>
      <c r="AL1452" s="22" t="str">
        <f t="shared" si="798"/>
        <v/>
      </c>
      <c r="AM1452" s="22" t="str">
        <f t="shared" si="799"/>
        <v/>
      </c>
      <c r="AN1452" s="22" t="str">
        <f t="shared" si="800"/>
        <v/>
      </c>
      <c r="AO1452" s="22" t="str">
        <f t="shared" si="801"/>
        <v/>
      </c>
      <c r="AP1452" s="22" t="str">
        <f t="shared" si="802"/>
        <v/>
      </c>
      <c r="AQ1452" s="2" t="str">
        <f t="shared" si="803"/>
        <v/>
      </c>
    </row>
    <row r="1453" spans="1:43" x14ac:dyDescent="0.25">
      <c r="A1453" s="26">
        <f t="shared" si="804"/>
        <v>1</v>
      </c>
      <c r="B1453" t="s">
        <v>5682</v>
      </c>
      <c r="C1453" t="s">
        <v>64</v>
      </c>
      <c r="D1453" t="s">
        <v>29</v>
      </c>
      <c r="E1453" t="s">
        <v>1469</v>
      </c>
      <c r="F1453">
        <v>2026</v>
      </c>
      <c r="G1453" t="s">
        <v>5657</v>
      </c>
      <c r="H1453" s="4">
        <v>46161</v>
      </c>
      <c r="I1453" s="4" t="str">
        <f t="shared" si="770"/>
        <v>Big East</v>
      </c>
      <c r="J1453" s="2" t="str">
        <f t="shared" si="771"/>
        <v/>
      </c>
      <c r="K1453" s="2" t="str">
        <f t="shared" si="772"/>
        <v/>
      </c>
      <c r="L1453" s="2" t="str">
        <f t="shared" si="773"/>
        <v/>
      </c>
      <c r="M1453" s="2" t="str">
        <f t="shared" si="774"/>
        <v/>
      </c>
      <c r="N1453" s="22" t="str" cm="1">
        <f t="array" ref="N1453">IFERROR(INDEX(Stats_Hit_GP,MATCH($B1453,Stats_Hit_Player,0)),"")</f>
        <v/>
      </c>
      <c r="O1453" s="22" t="str">
        <f t="shared" si="775"/>
        <v/>
      </c>
      <c r="P1453" s="22" t="str">
        <f t="shared" si="776"/>
        <v/>
      </c>
      <c r="Q1453" s="22" t="str">
        <f t="shared" si="777"/>
        <v/>
      </c>
      <c r="R1453" s="22" t="str">
        <f t="shared" si="778"/>
        <v/>
      </c>
      <c r="S1453" s="22" t="str">
        <f t="shared" si="779"/>
        <v/>
      </c>
      <c r="T1453" s="22" t="str">
        <f t="shared" si="780"/>
        <v/>
      </c>
      <c r="U1453" s="22" t="str">
        <f t="shared" si="781"/>
        <v/>
      </c>
      <c r="V1453" s="22" t="str">
        <f t="shared" si="782"/>
        <v/>
      </c>
      <c r="W1453" s="22" t="str">
        <f t="shared" si="783"/>
        <v/>
      </c>
      <c r="X1453" s="22" t="str">
        <f t="shared" si="784"/>
        <v/>
      </c>
      <c r="Y1453" s="22" t="str">
        <f t="shared" si="785"/>
        <v/>
      </c>
      <c r="Z1453" s="22" t="str">
        <f t="shared" si="786"/>
        <v/>
      </c>
      <c r="AA1453" s="22" t="str">
        <f t="shared" si="787"/>
        <v/>
      </c>
      <c r="AB1453" s="22">
        <f t="shared" si="788"/>
        <v>0</v>
      </c>
      <c r="AC1453" s="22">
        <f t="shared" si="789"/>
        <v>0</v>
      </c>
      <c r="AD1453" s="29">
        <f t="shared" si="790"/>
        <v>4.5</v>
      </c>
      <c r="AE1453" s="22">
        <f t="shared" si="791"/>
        <v>2</v>
      </c>
      <c r="AF1453" s="22">
        <f t="shared" si="792"/>
        <v>2</v>
      </c>
      <c r="AG1453" s="22">
        <f t="shared" si="793"/>
        <v>0</v>
      </c>
      <c r="AH1453" s="22">
        <f t="shared" si="794"/>
        <v>0</v>
      </c>
      <c r="AI1453" s="22">
        <f t="shared" si="795"/>
        <v>0</v>
      </c>
      <c r="AJ1453" s="31">
        <f t="shared" si="796"/>
        <v>8</v>
      </c>
      <c r="AK1453" s="22">
        <f t="shared" si="797"/>
        <v>9</v>
      </c>
      <c r="AL1453" s="22">
        <f t="shared" si="798"/>
        <v>4</v>
      </c>
      <c r="AM1453" s="22">
        <f t="shared" si="799"/>
        <v>4</v>
      </c>
      <c r="AN1453" s="22">
        <f t="shared" si="800"/>
        <v>6</v>
      </c>
      <c r="AO1453" s="22">
        <f t="shared" si="801"/>
        <v>11</v>
      </c>
      <c r="AP1453" s="22">
        <f t="shared" si="802"/>
        <v>1</v>
      </c>
      <c r="AQ1453" s="2">
        <f t="shared" si="803"/>
        <v>0.28100000000000003</v>
      </c>
    </row>
    <row r="1454" spans="1:43" x14ac:dyDescent="0.25">
      <c r="A1454" s="26">
        <f t="shared" si="804"/>
        <v>1</v>
      </c>
      <c r="B1454" t="s">
        <v>5683</v>
      </c>
      <c r="C1454" t="s">
        <v>64</v>
      </c>
      <c r="D1454" t="s">
        <v>29</v>
      </c>
      <c r="E1454" t="s">
        <v>1910</v>
      </c>
      <c r="F1454">
        <v>2026</v>
      </c>
      <c r="G1454" t="s">
        <v>5657</v>
      </c>
      <c r="H1454" s="4">
        <v>46161</v>
      </c>
      <c r="I1454" s="4" t="str">
        <f t="shared" si="770"/>
        <v>Big Ten</v>
      </c>
      <c r="J1454" s="2" t="str">
        <f t="shared" si="771"/>
        <v/>
      </c>
      <c r="K1454" s="2" t="str">
        <f t="shared" si="772"/>
        <v/>
      </c>
      <c r="L1454" s="2" t="str">
        <f t="shared" si="773"/>
        <v/>
      </c>
      <c r="M1454" s="2" t="str">
        <f t="shared" si="774"/>
        <v/>
      </c>
      <c r="N1454" s="22" t="str" cm="1">
        <f t="array" ref="N1454">IFERROR(INDEX(Stats_Hit_GP,MATCH($B1454,Stats_Hit_Player,0)),"")</f>
        <v/>
      </c>
      <c r="O1454" s="22" t="str">
        <f t="shared" si="775"/>
        <v/>
      </c>
      <c r="P1454" s="22" t="str">
        <f t="shared" si="776"/>
        <v/>
      </c>
      <c r="Q1454" s="22" t="str">
        <f t="shared" si="777"/>
        <v/>
      </c>
      <c r="R1454" s="22" t="str">
        <f t="shared" si="778"/>
        <v/>
      </c>
      <c r="S1454" s="22" t="str">
        <f t="shared" si="779"/>
        <v/>
      </c>
      <c r="T1454" s="22" t="str">
        <f t="shared" si="780"/>
        <v/>
      </c>
      <c r="U1454" s="22" t="str">
        <f t="shared" si="781"/>
        <v/>
      </c>
      <c r="V1454" s="22" t="str">
        <f t="shared" si="782"/>
        <v/>
      </c>
      <c r="W1454" s="22" t="str">
        <f t="shared" si="783"/>
        <v/>
      </c>
      <c r="X1454" s="22" t="str">
        <f t="shared" si="784"/>
        <v/>
      </c>
      <c r="Y1454" s="22" t="str">
        <f t="shared" si="785"/>
        <v/>
      </c>
      <c r="Z1454" s="22" t="str">
        <f t="shared" si="786"/>
        <v/>
      </c>
      <c r="AA1454" s="22" t="str">
        <f t="shared" si="787"/>
        <v/>
      </c>
      <c r="AB1454" s="22">
        <f t="shared" si="788"/>
        <v>2</v>
      </c>
      <c r="AC1454" s="22">
        <f t="shared" si="789"/>
        <v>1</v>
      </c>
      <c r="AD1454" s="29">
        <f t="shared" si="790"/>
        <v>4.26</v>
      </c>
      <c r="AE1454" s="22">
        <f t="shared" si="791"/>
        <v>10</v>
      </c>
      <c r="AF1454" s="22">
        <f t="shared" si="792"/>
        <v>0</v>
      </c>
      <c r="AG1454" s="22">
        <f t="shared" si="793"/>
        <v>0</v>
      </c>
      <c r="AH1454" s="22">
        <f t="shared" si="794"/>
        <v>0</v>
      </c>
      <c r="AI1454" s="22">
        <f t="shared" si="795"/>
        <v>0</v>
      </c>
      <c r="AJ1454" s="31">
        <f t="shared" si="796"/>
        <v>12.2</v>
      </c>
      <c r="AK1454" s="22">
        <f t="shared" si="797"/>
        <v>11</v>
      </c>
      <c r="AL1454" s="22">
        <f t="shared" si="798"/>
        <v>6</v>
      </c>
      <c r="AM1454" s="22">
        <f t="shared" si="799"/>
        <v>6</v>
      </c>
      <c r="AN1454" s="22">
        <f t="shared" si="800"/>
        <v>8</v>
      </c>
      <c r="AO1454" s="22">
        <f t="shared" si="801"/>
        <v>12</v>
      </c>
      <c r="AP1454" s="22">
        <f t="shared" si="802"/>
        <v>4</v>
      </c>
      <c r="AQ1454" s="2">
        <f t="shared" si="803"/>
        <v>0.25600000000000001</v>
      </c>
    </row>
    <row r="1455" spans="1:43" x14ac:dyDescent="0.25">
      <c r="A1455" s="26">
        <f t="shared" si="804"/>
        <v>1</v>
      </c>
      <c r="B1455" t="s">
        <v>5684</v>
      </c>
      <c r="C1455" t="s">
        <v>64</v>
      </c>
      <c r="D1455" t="s">
        <v>29</v>
      </c>
      <c r="E1455" t="s">
        <v>1856</v>
      </c>
      <c r="F1455">
        <v>2026</v>
      </c>
      <c r="G1455" t="s">
        <v>5657</v>
      </c>
      <c r="H1455" s="4">
        <v>46161</v>
      </c>
      <c r="I1455" s="4" t="str">
        <f t="shared" si="770"/>
        <v>Big Ten</v>
      </c>
      <c r="J1455" s="2" t="str">
        <f t="shared" si="771"/>
        <v/>
      </c>
      <c r="K1455" s="2" t="str">
        <f t="shared" si="772"/>
        <v/>
      </c>
      <c r="L1455" s="2" t="str">
        <f t="shared" si="773"/>
        <v/>
      </c>
      <c r="M1455" s="2" t="str">
        <f t="shared" si="774"/>
        <v/>
      </c>
      <c r="N1455" s="22" t="str" cm="1">
        <f t="array" ref="N1455">IFERROR(INDEX(Stats_Hit_GP,MATCH($B1455,Stats_Hit_Player,0)),"")</f>
        <v/>
      </c>
      <c r="O1455" s="22" t="str">
        <f t="shared" si="775"/>
        <v/>
      </c>
      <c r="P1455" s="22" t="str">
        <f t="shared" si="776"/>
        <v/>
      </c>
      <c r="Q1455" s="22" t="str">
        <f t="shared" si="777"/>
        <v/>
      </c>
      <c r="R1455" s="22" t="str">
        <f t="shared" si="778"/>
        <v/>
      </c>
      <c r="S1455" s="22" t="str">
        <f t="shared" si="779"/>
        <v/>
      </c>
      <c r="T1455" s="22" t="str">
        <f t="shared" si="780"/>
        <v/>
      </c>
      <c r="U1455" s="22" t="str">
        <f t="shared" si="781"/>
        <v/>
      </c>
      <c r="V1455" s="22" t="str">
        <f t="shared" si="782"/>
        <v/>
      </c>
      <c r="W1455" s="22" t="str">
        <f t="shared" si="783"/>
        <v/>
      </c>
      <c r="X1455" s="22" t="str">
        <f t="shared" si="784"/>
        <v/>
      </c>
      <c r="Y1455" s="22" t="str">
        <f t="shared" si="785"/>
        <v/>
      </c>
      <c r="Z1455" s="22" t="str">
        <f t="shared" si="786"/>
        <v/>
      </c>
      <c r="AA1455" s="22" t="str">
        <f t="shared" si="787"/>
        <v/>
      </c>
      <c r="AB1455" s="22">
        <f t="shared" si="788"/>
        <v>3</v>
      </c>
      <c r="AC1455" s="22">
        <f t="shared" si="789"/>
        <v>0</v>
      </c>
      <c r="AD1455" s="29">
        <f t="shared" si="790"/>
        <v>3.66</v>
      </c>
      <c r="AE1455" s="22">
        <f t="shared" si="791"/>
        <v>13</v>
      </c>
      <c r="AF1455" s="22">
        <f t="shared" si="792"/>
        <v>0</v>
      </c>
      <c r="AG1455" s="22">
        <f t="shared" si="793"/>
        <v>0</v>
      </c>
      <c r="AH1455" s="22">
        <f t="shared" si="794"/>
        <v>0</v>
      </c>
      <c r="AI1455" s="22">
        <f t="shared" si="795"/>
        <v>0</v>
      </c>
      <c r="AJ1455" s="31">
        <f t="shared" si="796"/>
        <v>19.2</v>
      </c>
      <c r="AK1455" s="22">
        <f t="shared" si="797"/>
        <v>14</v>
      </c>
      <c r="AL1455" s="22">
        <f t="shared" si="798"/>
        <v>9</v>
      </c>
      <c r="AM1455" s="22">
        <f t="shared" si="799"/>
        <v>8</v>
      </c>
      <c r="AN1455" s="22">
        <f t="shared" si="800"/>
        <v>9</v>
      </c>
      <c r="AO1455" s="22">
        <f t="shared" si="801"/>
        <v>15</v>
      </c>
      <c r="AP1455" s="22">
        <f t="shared" si="802"/>
        <v>3</v>
      </c>
      <c r="AQ1455" s="2">
        <f t="shared" si="803"/>
        <v>0.20899999999999999</v>
      </c>
    </row>
    <row r="1456" spans="1:43" x14ac:dyDescent="0.25">
      <c r="A1456" s="26" t="str">
        <f t="shared" si="804"/>
        <v/>
      </c>
      <c r="B1456" t="s">
        <v>3756</v>
      </c>
      <c r="C1456" t="s">
        <v>30</v>
      </c>
      <c r="D1456" t="s">
        <v>37</v>
      </c>
      <c r="E1456" t="s">
        <v>3755</v>
      </c>
      <c r="F1456">
        <v>2026</v>
      </c>
      <c r="G1456" t="s">
        <v>5657</v>
      </c>
      <c r="H1456" s="4">
        <v>46161</v>
      </c>
      <c r="I1456" s="4" t="str">
        <f t="shared" si="770"/>
        <v>Northeast</v>
      </c>
      <c r="J1456" s="2">
        <f t="shared" si="771"/>
        <v>0.29399999999999998</v>
      </c>
      <c r="K1456" s="2">
        <f t="shared" si="772"/>
        <v>0.41199999999999998</v>
      </c>
      <c r="L1456" s="2">
        <f t="shared" si="773"/>
        <v>0.42399999999999999</v>
      </c>
      <c r="M1456" s="2">
        <f t="shared" si="774"/>
        <v>0.83499999999999996</v>
      </c>
      <c r="N1456" s="22" cm="1">
        <f t="array" ref="N1456">IFERROR(INDEX(Stats_Hit_GP,MATCH($B1456,Stats_Hit_Player,0)),"")</f>
        <v>44</v>
      </c>
      <c r="O1456" s="22">
        <f t="shared" si="775"/>
        <v>204</v>
      </c>
      <c r="P1456" s="22">
        <f t="shared" si="776"/>
        <v>170</v>
      </c>
      <c r="Q1456" s="22">
        <f t="shared" si="777"/>
        <v>38</v>
      </c>
      <c r="R1456" s="22">
        <f t="shared" si="778"/>
        <v>50</v>
      </c>
      <c r="S1456" s="22">
        <f t="shared" si="779"/>
        <v>8</v>
      </c>
      <c r="T1456" s="22">
        <f t="shared" si="780"/>
        <v>1</v>
      </c>
      <c r="U1456" s="22">
        <f t="shared" si="781"/>
        <v>4</v>
      </c>
      <c r="V1456" s="22">
        <f t="shared" si="782"/>
        <v>37</v>
      </c>
      <c r="W1456" s="22">
        <f t="shared" si="783"/>
        <v>3</v>
      </c>
      <c r="X1456" s="22">
        <f t="shared" si="784"/>
        <v>31</v>
      </c>
      <c r="Y1456" s="22">
        <f t="shared" si="785"/>
        <v>27</v>
      </c>
      <c r="Z1456" s="22">
        <f t="shared" si="786"/>
        <v>6</v>
      </c>
      <c r="AA1456" s="22">
        <f t="shared" si="787"/>
        <v>3</v>
      </c>
      <c r="AB1456" s="22" t="str">
        <f t="shared" si="788"/>
        <v/>
      </c>
      <c r="AC1456" s="22" t="str">
        <f t="shared" si="789"/>
        <v/>
      </c>
      <c r="AD1456" s="29" t="str">
        <f t="shared" si="790"/>
        <v/>
      </c>
      <c r="AE1456" s="22" t="str">
        <f t="shared" si="791"/>
        <v/>
      </c>
      <c r="AF1456" s="22" t="str">
        <f t="shared" si="792"/>
        <v/>
      </c>
      <c r="AG1456" s="22" t="str">
        <f t="shared" si="793"/>
        <v/>
      </c>
      <c r="AH1456" s="22" t="str">
        <f t="shared" si="794"/>
        <v/>
      </c>
      <c r="AI1456" s="22" t="str">
        <f t="shared" si="795"/>
        <v/>
      </c>
      <c r="AJ1456" s="31" t="str">
        <f t="shared" si="796"/>
        <v/>
      </c>
      <c r="AK1456" s="22" t="str">
        <f t="shared" si="797"/>
        <v/>
      </c>
      <c r="AL1456" s="22" t="str">
        <f t="shared" si="798"/>
        <v/>
      </c>
      <c r="AM1456" s="22" t="str">
        <f t="shared" si="799"/>
        <v/>
      </c>
      <c r="AN1456" s="22" t="str">
        <f t="shared" si="800"/>
        <v/>
      </c>
      <c r="AO1456" s="22" t="str">
        <f t="shared" si="801"/>
        <v/>
      </c>
      <c r="AP1456" s="22" t="str">
        <f t="shared" si="802"/>
        <v/>
      </c>
      <c r="AQ1456" s="2" t="str">
        <f t="shared" si="803"/>
        <v/>
      </c>
    </row>
    <row r="1457" spans="1:43" x14ac:dyDescent="0.25">
      <c r="A1457" s="26" t="str">
        <f t="shared" si="804"/>
        <v/>
      </c>
      <c r="B1457" t="s">
        <v>1044</v>
      </c>
      <c r="C1457" t="s">
        <v>42</v>
      </c>
      <c r="D1457" t="s">
        <v>24</v>
      </c>
      <c r="E1457" t="s">
        <v>1042</v>
      </c>
      <c r="F1457">
        <v>2026</v>
      </c>
      <c r="G1457" t="s">
        <v>5657</v>
      </c>
      <c r="H1457" s="4">
        <v>46161</v>
      </c>
      <c r="I1457" s="4" t="str">
        <f t="shared" si="770"/>
        <v>Atlantic Sun</v>
      </c>
      <c r="J1457" s="2">
        <f t="shared" si="771"/>
        <v>0.29299999999999998</v>
      </c>
      <c r="K1457" s="2">
        <f t="shared" si="772"/>
        <v>0.36899999999999999</v>
      </c>
      <c r="L1457" s="2">
        <f t="shared" si="773"/>
        <v>0.35</v>
      </c>
      <c r="M1457" s="2">
        <f t="shared" si="774"/>
        <v>0.72</v>
      </c>
      <c r="N1457" s="22" cm="1">
        <f t="array" ref="N1457">IFERROR(INDEX(Stats_Hit_GP,MATCH($B1457,Stats_Hit_Player,0)),"")</f>
        <v>46</v>
      </c>
      <c r="O1457" s="22">
        <f t="shared" si="775"/>
        <v>179</v>
      </c>
      <c r="P1457" s="22">
        <f t="shared" si="776"/>
        <v>157</v>
      </c>
      <c r="Q1457" s="22">
        <f t="shared" si="777"/>
        <v>26</v>
      </c>
      <c r="R1457" s="22">
        <f t="shared" si="778"/>
        <v>46</v>
      </c>
      <c r="S1457" s="22">
        <f t="shared" si="779"/>
        <v>6</v>
      </c>
      <c r="T1457" s="22">
        <f t="shared" si="780"/>
        <v>0</v>
      </c>
      <c r="U1457" s="22">
        <f t="shared" si="781"/>
        <v>1</v>
      </c>
      <c r="V1457" s="22">
        <f t="shared" si="782"/>
        <v>13</v>
      </c>
      <c r="W1457" s="22">
        <f t="shared" si="783"/>
        <v>0</v>
      </c>
      <c r="X1457" s="22">
        <f t="shared" si="784"/>
        <v>19</v>
      </c>
      <c r="Y1457" s="22">
        <f t="shared" si="785"/>
        <v>16</v>
      </c>
      <c r="Z1457" s="22">
        <f t="shared" si="786"/>
        <v>15</v>
      </c>
      <c r="AA1457" s="22">
        <f t="shared" si="787"/>
        <v>3</v>
      </c>
      <c r="AB1457" s="22" t="str">
        <f t="shared" si="788"/>
        <v/>
      </c>
      <c r="AC1457" s="22" t="str">
        <f t="shared" si="789"/>
        <v/>
      </c>
      <c r="AD1457" s="29" t="str">
        <f t="shared" si="790"/>
        <v/>
      </c>
      <c r="AE1457" s="22" t="str">
        <f t="shared" si="791"/>
        <v/>
      </c>
      <c r="AF1457" s="22" t="str">
        <f t="shared" si="792"/>
        <v/>
      </c>
      <c r="AG1457" s="22" t="str">
        <f t="shared" si="793"/>
        <v/>
      </c>
      <c r="AH1457" s="22" t="str">
        <f t="shared" si="794"/>
        <v/>
      </c>
      <c r="AI1457" s="22" t="str">
        <f t="shared" si="795"/>
        <v/>
      </c>
      <c r="AJ1457" s="31" t="str">
        <f t="shared" si="796"/>
        <v/>
      </c>
      <c r="AK1457" s="22" t="str">
        <f t="shared" si="797"/>
        <v/>
      </c>
      <c r="AL1457" s="22" t="str">
        <f t="shared" si="798"/>
        <v/>
      </c>
      <c r="AM1457" s="22" t="str">
        <f t="shared" si="799"/>
        <v/>
      </c>
      <c r="AN1457" s="22" t="str">
        <f t="shared" si="800"/>
        <v/>
      </c>
      <c r="AO1457" s="22" t="str">
        <f t="shared" si="801"/>
        <v/>
      </c>
      <c r="AP1457" s="22" t="str">
        <f t="shared" si="802"/>
        <v/>
      </c>
      <c r="AQ1457" s="2" t="str">
        <f t="shared" si="803"/>
        <v/>
      </c>
    </row>
    <row r="1458" spans="1:43" x14ac:dyDescent="0.25">
      <c r="A1458" s="26" t="str">
        <f t="shared" si="804"/>
        <v/>
      </c>
      <c r="B1458" t="s">
        <v>5685</v>
      </c>
      <c r="C1458" t="s">
        <v>64</v>
      </c>
      <c r="D1458" t="s">
        <v>24</v>
      </c>
      <c r="E1458" t="s">
        <v>1042</v>
      </c>
      <c r="F1458">
        <v>2026</v>
      </c>
      <c r="G1458" t="s">
        <v>5657</v>
      </c>
      <c r="H1458" s="4">
        <v>46161</v>
      </c>
      <c r="I1458" s="4" t="str">
        <f t="shared" si="770"/>
        <v>Atlantic Sun</v>
      </c>
      <c r="J1458" s="2" t="str">
        <f t="shared" si="771"/>
        <v/>
      </c>
      <c r="K1458" s="2" t="str">
        <f t="shared" si="772"/>
        <v/>
      </c>
      <c r="L1458" s="2" t="str">
        <f t="shared" si="773"/>
        <v/>
      </c>
      <c r="M1458" s="2" t="str">
        <f t="shared" si="774"/>
        <v/>
      </c>
      <c r="N1458" s="22" t="str" cm="1">
        <f t="array" ref="N1458">IFERROR(INDEX(Stats_Hit_GP,MATCH($B1458,Stats_Hit_Player,0)),"")</f>
        <v/>
      </c>
      <c r="O1458" s="22" t="str">
        <f t="shared" si="775"/>
        <v/>
      </c>
      <c r="P1458" s="22" t="str">
        <f t="shared" si="776"/>
        <v/>
      </c>
      <c r="Q1458" s="22" t="str">
        <f t="shared" si="777"/>
        <v/>
      </c>
      <c r="R1458" s="22" t="str">
        <f t="shared" si="778"/>
        <v/>
      </c>
      <c r="S1458" s="22" t="str">
        <f t="shared" si="779"/>
        <v/>
      </c>
      <c r="T1458" s="22" t="str">
        <f t="shared" si="780"/>
        <v/>
      </c>
      <c r="U1458" s="22" t="str">
        <f t="shared" si="781"/>
        <v/>
      </c>
      <c r="V1458" s="22" t="str">
        <f t="shared" si="782"/>
        <v/>
      </c>
      <c r="W1458" s="22" t="str">
        <f t="shared" si="783"/>
        <v/>
      </c>
      <c r="X1458" s="22" t="str">
        <f t="shared" si="784"/>
        <v/>
      </c>
      <c r="Y1458" s="22" t="str">
        <f t="shared" si="785"/>
        <v/>
      </c>
      <c r="Z1458" s="22" t="str">
        <f t="shared" si="786"/>
        <v/>
      </c>
      <c r="AA1458" s="22" t="str">
        <f t="shared" si="787"/>
        <v/>
      </c>
      <c r="AB1458" s="22">
        <f t="shared" si="788"/>
        <v>2</v>
      </c>
      <c r="AC1458" s="22">
        <f t="shared" si="789"/>
        <v>3</v>
      </c>
      <c r="AD1458" s="29">
        <f t="shared" si="790"/>
        <v>6.44</v>
      </c>
      <c r="AE1458" s="22">
        <f t="shared" si="791"/>
        <v>18</v>
      </c>
      <c r="AF1458" s="22">
        <f t="shared" si="792"/>
        <v>2</v>
      </c>
      <c r="AG1458" s="22">
        <f t="shared" si="793"/>
        <v>0</v>
      </c>
      <c r="AH1458" s="22">
        <f t="shared" si="794"/>
        <v>0</v>
      </c>
      <c r="AI1458" s="22">
        <f t="shared" si="795"/>
        <v>3</v>
      </c>
      <c r="AJ1458" s="31">
        <f t="shared" si="796"/>
        <v>36.1</v>
      </c>
      <c r="AK1458" s="22">
        <f t="shared" si="797"/>
        <v>32</v>
      </c>
      <c r="AL1458" s="22">
        <f t="shared" si="798"/>
        <v>26</v>
      </c>
      <c r="AM1458" s="22">
        <f t="shared" si="799"/>
        <v>26</v>
      </c>
      <c r="AN1458" s="22">
        <f t="shared" si="800"/>
        <v>19</v>
      </c>
      <c r="AO1458" s="22">
        <f t="shared" si="801"/>
        <v>39</v>
      </c>
      <c r="AP1458" s="22">
        <f t="shared" si="802"/>
        <v>10</v>
      </c>
      <c r="AQ1458" s="2">
        <f t="shared" si="803"/>
        <v>0.24399999999999999</v>
      </c>
    </row>
    <row r="1459" spans="1:43" x14ac:dyDescent="0.25">
      <c r="A1459" s="26" t="str">
        <f t="shared" si="804"/>
        <v/>
      </c>
      <c r="B1459" t="s">
        <v>3771</v>
      </c>
      <c r="C1459" t="s">
        <v>25</v>
      </c>
      <c r="D1459" t="s">
        <v>37</v>
      </c>
      <c r="E1459" t="s">
        <v>3755</v>
      </c>
      <c r="F1459">
        <v>2026</v>
      </c>
      <c r="G1459" t="s">
        <v>5657</v>
      </c>
      <c r="H1459" s="4">
        <v>46161</v>
      </c>
      <c r="I1459" s="4" t="str">
        <f t="shared" si="770"/>
        <v>Northeast</v>
      </c>
      <c r="J1459" s="2">
        <f t="shared" si="771"/>
        <v>0.161</v>
      </c>
      <c r="K1459" s="2">
        <f t="shared" si="772"/>
        <v>0.27</v>
      </c>
      <c r="L1459" s="2">
        <f t="shared" si="773"/>
        <v>0.28999999999999998</v>
      </c>
      <c r="M1459" s="2">
        <f t="shared" si="774"/>
        <v>0.56100000000000005</v>
      </c>
      <c r="N1459" s="22" cm="1">
        <f t="array" ref="N1459">IFERROR(INDEX(Stats_Hit_GP,MATCH($B1459,Stats_Hit_Player,0)),"")</f>
        <v>12</v>
      </c>
      <c r="O1459" s="22">
        <f t="shared" si="775"/>
        <v>37</v>
      </c>
      <c r="P1459" s="22">
        <f t="shared" si="776"/>
        <v>31</v>
      </c>
      <c r="Q1459" s="22">
        <f t="shared" si="777"/>
        <v>3</v>
      </c>
      <c r="R1459" s="22">
        <f t="shared" si="778"/>
        <v>5</v>
      </c>
      <c r="S1459" s="22">
        <f t="shared" si="779"/>
        <v>1</v>
      </c>
      <c r="T1459" s="22">
        <f t="shared" si="780"/>
        <v>0</v>
      </c>
      <c r="U1459" s="22">
        <f t="shared" si="781"/>
        <v>1</v>
      </c>
      <c r="V1459" s="22">
        <f t="shared" si="782"/>
        <v>5</v>
      </c>
      <c r="W1459" s="22">
        <f t="shared" si="783"/>
        <v>2</v>
      </c>
      <c r="X1459" s="22">
        <f t="shared" si="784"/>
        <v>3</v>
      </c>
      <c r="Y1459" s="22">
        <f t="shared" si="785"/>
        <v>7</v>
      </c>
      <c r="Z1459" s="22">
        <f t="shared" si="786"/>
        <v>0</v>
      </c>
      <c r="AA1459" s="22">
        <f t="shared" si="787"/>
        <v>0</v>
      </c>
      <c r="AB1459" s="22" t="str">
        <f t="shared" si="788"/>
        <v/>
      </c>
      <c r="AC1459" s="22" t="str">
        <f t="shared" si="789"/>
        <v/>
      </c>
      <c r="AD1459" s="29" t="str">
        <f t="shared" si="790"/>
        <v/>
      </c>
      <c r="AE1459" s="22" t="str">
        <f t="shared" si="791"/>
        <v/>
      </c>
      <c r="AF1459" s="22" t="str">
        <f t="shared" si="792"/>
        <v/>
      </c>
      <c r="AG1459" s="22" t="str">
        <f t="shared" si="793"/>
        <v/>
      </c>
      <c r="AH1459" s="22" t="str">
        <f t="shared" si="794"/>
        <v/>
      </c>
      <c r="AI1459" s="22" t="str">
        <f t="shared" si="795"/>
        <v/>
      </c>
      <c r="AJ1459" s="31" t="str">
        <f t="shared" si="796"/>
        <v/>
      </c>
      <c r="AK1459" s="22" t="str">
        <f t="shared" si="797"/>
        <v/>
      </c>
      <c r="AL1459" s="22" t="str">
        <f t="shared" si="798"/>
        <v/>
      </c>
      <c r="AM1459" s="22" t="str">
        <f t="shared" si="799"/>
        <v/>
      </c>
      <c r="AN1459" s="22" t="str">
        <f t="shared" si="800"/>
        <v/>
      </c>
      <c r="AO1459" s="22" t="str">
        <f t="shared" si="801"/>
        <v/>
      </c>
      <c r="AP1459" s="22" t="str">
        <f t="shared" si="802"/>
        <v/>
      </c>
      <c r="AQ1459" s="2" t="str">
        <f t="shared" si="803"/>
        <v/>
      </c>
    </row>
    <row r="1460" spans="1:43" x14ac:dyDescent="0.25">
      <c r="A1460" s="26" t="str">
        <f t="shared" si="804"/>
        <v/>
      </c>
      <c r="B1460" t="s">
        <v>5686</v>
      </c>
      <c r="C1460" t="s">
        <v>64</v>
      </c>
      <c r="D1460" t="s">
        <v>37</v>
      </c>
      <c r="E1460" t="s">
        <v>4669</v>
      </c>
      <c r="F1460">
        <v>2026</v>
      </c>
      <c r="G1460" t="s">
        <v>5657</v>
      </c>
      <c r="H1460" s="4">
        <v>46161</v>
      </c>
      <c r="I1460" s="4" t="str">
        <f t="shared" si="770"/>
        <v>Southland</v>
      </c>
      <c r="J1460" s="2" t="str">
        <f t="shared" si="771"/>
        <v/>
      </c>
      <c r="K1460" s="2" t="str">
        <f t="shared" si="772"/>
        <v/>
      </c>
      <c r="L1460" s="2" t="str">
        <f t="shared" si="773"/>
        <v/>
      </c>
      <c r="M1460" s="2" t="str">
        <f t="shared" si="774"/>
        <v/>
      </c>
      <c r="N1460" s="22" t="str" cm="1">
        <f t="array" ref="N1460">IFERROR(INDEX(Stats_Hit_GP,MATCH($B1460,Stats_Hit_Player,0)),"")</f>
        <v/>
      </c>
      <c r="O1460" s="22" t="str">
        <f t="shared" si="775"/>
        <v/>
      </c>
      <c r="P1460" s="22" t="str">
        <f t="shared" si="776"/>
        <v/>
      </c>
      <c r="Q1460" s="22" t="str">
        <f t="shared" si="777"/>
        <v/>
      </c>
      <c r="R1460" s="22" t="str">
        <f t="shared" si="778"/>
        <v/>
      </c>
      <c r="S1460" s="22" t="str">
        <f t="shared" si="779"/>
        <v/>
      </c>
      <c r="T1460" s="22" t="str">
        <f t="shared" si="780"/>
        <v/>
      </c>
      <c r="U1460" s="22" t="str">
        <f t="shared" si="781"/>
        <v/>
      </c>
      <c r="V1460" s="22" t="str">
        <f t="shared" si="782"/>
        <v/>
      </c>
      <c r="W1460" s="22" t="str">
        <f t="shared" si="783"/>
        <v/>
      </c>
      <c r="X1460" s="22" t="str">
        <f t="shared" si="784"/>
        <v/>
      </c>
      <c r="Y1460" s="22" t="str">
        <f t="shared" si="785"/>
        <v/>
      </c>
      <c r="Z1460" s="22" t="str">
        <f t="shared" si="786"/>
        <v/>
      </c>
      <c r="AA1460" s="22" t="str">
        <f t="shared" si="787"/>
        <v/>
      </c>
      <c r="AB1460" s="22" t="str">
        <f t="shared" si="788"/>
        <v/>
      </c>
      <c r="AC1460" s="22" t="str">
        <f t="shared" si="789"/>
        <v/>
      </c>
      <c r="AD1460" s="29" t="str">
        <f t="shared" si="790"/>
        <v/>
      </c>
      <c r="AE1460" s="22" t="str">
        <f t="shared" si="791"/>
        <v/>
      </c>
      <c r="AF1460" s="22" t="str">
        <f t="shared" si="792"/>
        <v/>
      </c>
      <c r="AG1460" s="22" t="str">
        <f t="shared" si="793"/>
        <v/>
      </c>
      <c r="AH1460" s="22" t="str">
        <f t="shared" si="794"/>
        <v/>
      </c>
      <c r="AI1460" s="22" t="str">
        <f t="shared" si="795"/>
        <v/>
      </c>
      <c r="AJ1460" s="31" t="str">
        <f t="shared" si="796"/>
        <v/>
      </c>
      <c r="AK1460" s="22" t="str">
        <f t="shared" si="797"/>
        <v/>
      </c>
      <c r="AL1460" s="22" t="str">
        <f t="shared" si="798"/>
        <v/>
      </c>
      <c r="AM1460" s="22" t="str">
        <f t="shared" si="799"/>
        <v/>
      </c>
      <c r="AN1460" s="22" t="str">
        <f t="shared" si="800"/>
        <v/>
      </c>
      <c r="AO1460" s="22" t="str">
        <f t="shared" si="801"/>
        <v/>
      </c>
      <c r="AP1460" s="22" t="str">
        <f t="shared" si="802"/>
        <v/>
      </c>
      <c r="AQ1460" s="2" t="str">
        <f t="shared" si="803"/>
        <v/>
      </c>
    </row>
    <row r="1461" spans="1:43" x14ac:dyDescent="0.25">
      <c r="A1461" s="26">
        <f t="shared" si="804"/>
        <v>1</v>
      </c>
      <c r="B1461" t="s">
        <v>2949</v>
      </c>
      <c r="C1461" t="s">
        <v>30</v>
      </c>
      <c r="D1461" t="s">
        <v>29</v>
      </c>
      <c r="E1461" t="s">
        <v>2940</v>
      </c>
      <c r="F1461">
        <v>2026</v>
      </c>
      <c r="G1461" t="s">
        <v>5657</v>
      </c>
      <c r="H1461" s="4">
        <v>46161</v>
      </c>
      <c r="I1461" s="4" t="str">
        <f t="shared" si="770"/>
        <v>Metro Atlantic</v>
      </c>
      <c r="J1461" s="2">
        <f t="shared" si="771"/>
        <v>0.27300000000000002</v>
      </c>
      <c r="K1461" s="2">
        <f t="shared" si="772"/>
        <v>0.27300000000000002</v>
      </c>
      <c r="L1461" s="2">
        <f t="shared" si="773"/>
        <v>0.27300000000000002</v>
      </c>
      <c r="M1461" s="2">
        <f t="shared" si="774"/>
        <v>0.54500000000000004</v>
      </c>
      <c r="N1461" s="22" cm="1">
        <f t="array" ref="N1461">IFERROR(INDEX(Stats_Hit_GP,MATCH($B1461,Stats_Hit_Player,0)),"")</f>
        <v>3</v>
      </c>
      <c r="O1461" s="22">
        <f t="shared" si="775"/>
        <v>11</v>
      </c>
      <c r="P1461" s="22">
        <f t="shared" si="776"/>
        <v>11</v>
      </c>
      <c r="Q1461" s="22">
        <f t="shared" si="777"/>
        <v>0</v>
      </c>
      <c r="R1461" s="22">
        <f t="shared" si="778"/>
        <v>3</v>
      </c>
      <c r="S1461" s="22">
        <f t="shared" si="779"/>
        <v>0</v>
      </c>
      <c r="T1461" s="22">
        <f t="shared" si="780"/>
        <v>0</v>
      </c>
      <c r="U1461" s="22">
        <f t="shared" si="781"/>
        <v>0</v>
      </c>
      <c r="V1461" s="22">
        <f t="shared" si="782"/>
        <v>2</v>
      </c>
      <c r="W1461" s="22">
        <f t="shared" si="783"/>
        <v>0</v>
      </c>
      <c r="X1461" s="22">
        <f t="shared" si="784"/>
        <v>0</v>
      </c>
      <c r="Y1461" s="22">
        <f t="shared" si="785"/>
        <v>2</v>
      </c>
      <c r="Z1461" s="22">
        <f t="shared" si="786"/>
        <v>0</v>
      </c>
      <c r="AA1461" s="22">
        <f t="shared" si="787"/>
        <v>0</v>
      </c>
      <c r="AB1461" s="22" t="str">
        <f t="shared" si="788"/>
        <v/>
      </c>
      <c r="AC1461" s="22" t="str">
        <f t="shared" si="789"/>
        <v/>
      </c>
      <c r="AD1461" s="29" t="str">
        <f t="shared" si="790"/>
        <v/>
      </c>
      <c r="AE1461" s="22" t="str">
        <f t="shared" si="791"/>
        <v/>
      </c>
      <c r="AF1461" s="22" t="str">
        <f t="shared" si="792"/>
        <v/>
      </c>
      <c r="AG1461" s="22" t="str">
        <f t="shared" si="793"/>
        <v/>
      </c>
      <c r="AH1461" s="22" t="str">
        <f t="shared" si="794"/>
        <v/>
      </c>
      <c r="AI1461" s="22" t="str">
        <f t="shared" si="795"/>
        <v/>
      </c>
      <c r="AJ1461" s="31" t="str">
        <f t="shared" si="796"/>
        <v/>
      </c>
      <c r="AK1461" s="22" t="str">
        <f t="shared" si="797"/>
        <v/>
      </c>
      <c r="AL1461" s="22" t="str">
        <f t="shared" si="798"/>
        <v/>
      </c>
      <c r="AM1461" s="22" t="str">
        <f t="shared" si="799"/>
        <v/>
      </c>
      <c r="AN1461" s="22" t="str">
        <f t="shared" si="800"/>
        <v/>
      </c>
      <c r="AO1461" s="22" t="str">
        <f t="shared" si="801"/>
        <v/>
      </c>
      <c r="AP1461" s="22" t="str">
        <f t="shared" si="802"/>
        <v/>
      </c>
      <c r="AQ1461" s="2" t="str">
        <f t="shared" si="803"/>
        <v/>
      </c>
    </row>
    <row r="1462" spans="1:43" x14ac:dyDescent="0.25">
      <c r="A1462" s="26" t="str">
        <f t="shared" si="804"/>
        <v/>
      </c>
      <c r="B1462" t="s">
        <v>3758</v>
      </c>
      <c r="C1462" t="s">
        <v>44</v>
      </c>
      <c r="D1462" t="s">
        <v>24</v>
      </c>
      <c r="E1462" t="s">
        <v>3755</v>
      </c>
      <c r="F1462">
        <v>2026</v>
      </c>
      <c r="G1462" t="s">
        <v>5657</v>
      </c>
      <c r="H1462" s="4">
        <v>46161</v>
      </c>
      <c r="I1462" s="4" t="str">
        <f t="shared" si="770"/>
        <v>Northeast</v>
      </c>
      <c r="J1462" s="2">
        <f t="shared" si="771"/>
        <v>0.28399999999999997</v>
      </c>
      <c r="K1462" s="2">
        <f t="shared" si="772"/>
        <v>0.38500000000000001</v>
      </c>
      <c r="L1462" s="2">
        <f t="shared" si="773"/>
        <v>0.52300000000000002</v>
      </c>
      <c r="M1462" s="2">
        <f t="shared" si="774"/>
        <v>0.90800000000000003</v>
      </c>
      <c r="N1462" s="22" cm="1">
        <f t="array" ref="N1462">IFERROR(INDEX(Stats_Hit_GP,MATCH($B1462,Stats_Hit_Player,0)),"")</f>
        <v>35</v>
      </c>
      <c r="O1462" s="22">
        <f t="shared" si="775"/>
        <v>131</v>
      </c>
      <c r="P1462" s="22">
        <f t="shared" si="776"/>
        <v>109</v>
      </c>
      <c r="Q1462" s="22">
        <f t="shared" si="777"/>
        <v>18</v>
      </c>
      <c r="R1462" s="22">
        <f t="shared" si="778"/>
        <v>31</v>
      </c>
      <c r="S1462" s="22">
        <f t="shared" si="779"/>
        <v>5</v>
      </c>
      <c r="T1462" s="22">
        <f t="shared" si="780"/>
        <v>0</v>
      </c>
      <c r="U1462" s="22">
        <f t="shared" si="781"/>
        <v>7</v>
      </c>
      <c r="V1462" s="22">
        <f t="shared" si="782"/>
        <v>25</v>
      </c>
      <c r="W1462" s="22">
        <f t="shared" si="783"/>
        <v>3</v>
      </c>
      <c r="X1462" s="22">
        <f t="shared" si="784"/>
        <v>16</v>
      </c>
      <c r="Y1462" s="22">
        <f t="shared" si="785"/>
        <v>21</v>
      </c>
      <c r="Z1462" s="22">
        <f t="shared" si="786"/>
        <v>0</v>
      </c>
      <c r="AA1462" s="22">
        <f t="shared" si="787"/>
        <v>0</v>
      </c>
      <c r="AB1462" s="22" t="str">
        <f t="shared" si="788"/>
        <v/>
      </c>
      <c r="AC1462" s="22" t="str">
        <f t="shared" si="789"/>
        <v/>
      </c>
      <c r="AD1462" s="29" t="str">
        <f t="shared" si="790"/>
        <v/>
      </c>
      <c r="AE1462" s="22" t="str">
        <f t="shared" si="791"/>
        <v/>
      </c>
      <c r="AF1462" s="22" t="str">
        <f t="shared" si="792"/>
        <v/>
      </c>
      <c r="AG1462" s="22" t="str">
        <f t="shared" si="793"/>
        <v/>
      </c>
      <c r="AH1462" s="22" t="str">
        <f t="shared" si="794"/>
        <v/>
      </c>
      <c r="AI1462" s="22" t="str">
        <f t="shared" si="795"/>
        <v/>
      </c>
      <c r="AJ1462" s="31" t="str">
        <f t="shared" si="796"/>
        <v/>
      </c>
      <c r="AK1462" s="22" t="str">
        <f t="shared" si="797"/>
        <v/>
      </c>
      <c r="AL1462" s="22" t="str">
        <f t="shared" si="798"/>
        <v/>
      </c>
      <c r="AM1462" s="22" t="str">
        <f t="shared" si="799"/>
        <v/>
      </c>
      <c r="AN1462" s="22" t="str">
        <f t="shared" si="800"/>
        <v/>
      </c>
      <c r="AO1462" s="22" t="str">
        <f t="shared" si="801"/>
        <v/>
      </c>
      <c r="AP1462" s="22" t="str">
        <f t="shared" si="802"/>
        <v/>
      </c>
      <c r="AQ1462" s="2" t="str">
        <f t="shared" si="803"/>
        <v/>
      </c>
    </row>
    <row r="1463" spans="1:43" x14ac:dyDescent="0.25">
      <c r="A1463" s="26" t="str">
        <f t="shared" si="804"/>
        <v/>
      </c>
      <c r="B1463" t="s">
        <v>5687</v>
      </c>
      <c r="C1463" t="s">
        <v>5688</v>
      </c>
      <c r="D1463" t="s">
        <v>47</v>
      </c>
      <c r="E1463" t="s">
        <v>1042</v>
      </c>
      <c r="F1463">
        <v>2026</v>
      </c>
      <c r="G1463" t="s">
        <v>5657</v>
      </c>
      <c r="H1463" s="4">
        <v>46161</v>
      </c>
      <c r="I1463" s="4" t="str">
        <f t="shared" si="770"/>
        <v>Atlantic Sun</v>
      </c>
      <c r="J1463" s="2" t="str">
        <f t="shared" si="771"/>
        <v/>
      </c>
      <c r="K1463" s="2" t="str">
        <f t="shared" si="772"/>
        <v/>
      </c>
      <c r="L1463" s="2" t="str">
        <f t="shared" si="773"/>
        <v/>
      </c>
      <c r="M1463" s="2" t="str">
        <f t="shared" si="774"/>
        <v/>
      </c>
      <c r="N1463" s="22" t="str" cm="1">
        <f t="array" ref="N1463">IFERROR(INDEX(Stats_Hit_GP,MATCH($B1463,Stats_Hit_Player,0)),"")</f>
        <v/>
      </c>
      <c r="O1463" s="22" t="str">
        <f t="shared" si="775"/>
        <v/>
      </c>
      <c r="P1463" s="22" t="str">
        <f t="shared" si="776"/>
        <v/>
      </c>
      <c r="Q1463" s="22" t="str">
        <f t="shared" si="777"/>
        <v/>
      </c>
      <c r="R1463" s="22" t="str">
        <f t="shared" si="778"/>
        <v/>
      </c>
      <c r="S1463" s="22" t="str">
        <f t="shared" si="779"/>
        <v/>
      </c>
      <c r="T1463" s="22" t="str">
        <f t="shared" si="780"/>
        <v/>
      </c>
      <c r="U1463" s="22" t="str">
        <f t="shared" si="781"/>
        <v/>
      </c>
      <c r="V1463" s="22" t="str">
        <f t="shared" si="782"/>
        <v/>
      </c>
      <c r="W1463" s="22" t="str">
        <f t="shared" si="783"/>
        <v/>
      </c>
      <c r="X1463" s="22" t="str">
        <f t="shared" si="784"/>
        <v/>
      </c>
      <c r="Y1463" s="22" t="str">
        <f t="shared" si="785"/>
        <v/>
      </c>
      <c r="Z1463" s="22" t="str">
        <f t="shared" si="786"/>
        <v/>
      </c>
      <c r="AA1463" s="22" t="str">
        <f t="shared" si="787"/>
        <v/>
      </c>
      <c r="AB1463" s="22" t="str">
        <f t="shared" si="788"/>
        <v/>
      </c>
      <c r="AC1463" s="22" t="str">
        <f t="shared" si="789"/>
        <v/>
      </c>
      <c r="AD1463" s="29" t="str">
        <f t="shared" si="790"/>
        <v/>
      </c>
      <c r="AE1463" s="22" t="str">
        <f t="shared" si="791"/>
        <v/>
      </c>
      <c r="AF1463" s="22" t="str">
        <f t="shared" si="792"/>
        <v/>
      </c>
      <c r="AG1463" s="22" t="str">
        <f t="shared" si="793"/>
        <v/>
      </c>
      <c r="AH1463" s="22" t="str">
        <f t="shared" si="794"/>
        <v/>
      </c>
      <c r="AI1463" s="22" t="str">
        <f t="shared" si="795"/>
        <v/>
      </c>
      <c r="AJ1463" s="31" t="str">
        <f t="shared" si="796"/>
        <v/>
      </c>
      <c r="AK1463" s="22" t="str">
        <f t="shared" si="797"/>
        <v/>
      </c>
      <c r="AL1463" s="22" t="str">
        <f t="shared" si="798"/>
        <v/>
      </c>
      <c r="AM1463" s="22" t="str">
        <f t="shared" si="799"/>
        <v/>
      </c>
      <c r="AN1463" s="22" t="str">
        <f t="shared" si="800"/>
        <v/>
      </c>
      <c r="AO1463" s="22" t="str">
        <f t="shared" si="801"/>
        <v/>
      </c>
      <c r="AP1463" s="22" t="str">
        <f t="shared" si="802"/>
        <v/>
      </c>
      <c r="AQ1463" s="2" t="str">
        <f t="shared" si="803"/>
        <v/>
      </c>
    </row>
    <row r="1464" spans="1:43" x14ac:dyDescent="0.25">
      <c r="A1464" s="26" t="str">
        <f t="shared" si="804"/>
        <v/>
      </c>
      <c r="B1464" t="s">
        <v>1055</v>
      </c>
      <c r="C1464" t="s">
        <v>30</v>
      </c>
      <c r="D1464" t="s">
        <v>24</v>
      </c>
      <c r="E1464" t="s">
        <v>1042</v>
      </c>
      <c r="F1464">
        <v>2026</v>
      </c>
      <c r="G1464" t="s">
        <v>5657</v>
      </c>
      <c r="H1464" s="4">
        <v>46161</v>
      </c>
      <c r="I1464" s="4" t="str">
        <f t="shared" si="770"/>
        <v>Atlantic Sun</v>
      </c>
      <c r="J1464" s="2">
        <f t="shared" si="771"/>
        <v>0.16900000000000001</v>
      </c>
      <c r="K1464" s="2">
        <f t="shared" si="772"/>
        <v>0.26300000000000001</v>
      </c>
      <c r="L1464" s="2">
        <f t="shared" si="773"/>
        <v>0.29699999999999999</v>
      </c>
      <c r="M1464" s="2">
        <f t="shared" si="774"/>
        <v>0.56000000000000005</v>
      </c>
      <c r="N1464" s="22" cm="1">
        <f t="array" ref="N1464">IFERROR(INDEX(Stats_Hit_GP,MATCH($B1464,Stats_Hit_Player,0)),"")</f>
        <v>40</v>
      </c>
      <c r="O1464" s="22">
        <f t="shared" si="775"/>
        <v>136</v>
      </c>
      <c r="P1464" s="22">
        <f t="shared" si="776"/>
        <v>118</v>
      </c>
      <c r="Q1464" s="22">
        <f t="shared" si="777"/>
        <v>14</v>
      </c>
      <c r="R1464" s="22">
        <f t="shared" si="778"/>
        <v>20</v>
      </c>
      <c r="S1464" s="22">
        <f t="shared" si="779"/>
        <v>3</v>
      </c>
      <c r="T1464" s="22">
        <f t="shared" si="780"/>
        <v>0</v>
      </c>
      <c r="U1464" s="22">
        <f t="shared" si="781"/>
        <v>4</v>
      </c>
      <c r="V1464" s="22">
        <f t="shared" si="782"/>
        <v>12</v>
      </c>
      <c r="W1464" s="22">
        <f t="shared" si="783"/>
        <v>9</v>
      </c>
      <c r="X1464" s="22">
        <f t="shared" si="784"/>
        <v>6</v>
      </c>
      <c r="Y1464" s="22">
        <f t="shared" si="785"/>
        <v>38</v>
      </c>
      <c r="Z1464" s="22">
        <f t="shared" si="786"/>
        <v>2</v>
      </c>
      <c r="AA1464" s="22">
        <f t="shared" si="787"/>
        <v>5</v>
      </c>
      <c r="AB1464" s="22" t="str">
        <f t="shared" si="788"/>
        <v/>
      </c>
      <c r="AC1464" s="22" t="str">
        <f t="shared" si="789"/>
        <v/>
      </c>
      <c r="AD1464" s="29" t="str">
        <f t="shared" si="790"/>
        <v/>
      </c>
      <c r="AE1464" s="22" t="str">
        <f t="shared" si="791"/>
        <v/>
      </c>
      <c r="AF1464" s="22" t="str">
        <f t="shared" si="792"/>
        <v/>
      </c>
      <c r="AG1464" s="22" t="str">
        <f t="shared" si="793"/>
        <v/>
      </c>
      <c r="AH1464" s="22" t="str">
        <f t="shared" si="794"/>
        <v/>
      </c>
      <c r="AI1464" s="22" t="str">
        <f t="shared" si="795"/>
        <v/>
      </c>
      <c r="AJ1464" s="31" t="str">
        <f t="shared" si="796"/>
        <v/>
      </c>
      <c r="AK1464" s="22" t="str">
        <f t="shared" si="797"/>
        <v/>
      </c>
      <c r="AL1464" s="22" t="str">
        <f t="shared" si="798"/>
        <v/>
      </c>
      <c r="AM1464" s="22" t="str">
        <f t="shared" si="799"/>
        <v/>
      </c>
      <c r="AN1464" s="22" t="str">
        <f t="shared" si="800"/>
        <v/>
      </c>
      <c r="AO1464" s="22" t="str">
        <f t="shared" si="801"/>
        <v/>
      </c>
      <c r="AP1464" s="22" t="str">
        <f t="shared" si="802"/>
        <v/>
      </c>
      <c r="AQ1464" s="2" t="str">
        <f t="shared" si="803"/>
        <v/>
      </c>
    </row>
    <row r="1465" spans="1:43" x14ac:dyDescent="0.25">
      <c r="A1465" s="26" t="str">
        <f t="shared" si="804"/>
        <v/>
      </c>
      <c r="B1465" t="s">
        <v>3073</v>
      </c>
      <c r="C1465" t="s">
        <v>30</v>
      </c>
      <c r="D1465" t="s">
        <v>37</v>
      </c>
      <c r="E1465" t="s">
        <v>5711</v>
      </c>
      <c r="F1465">
        <v>2026</v>
      </c>
      <c r="G1465" t="s">
        <v>5657</v>
      </c>
      <c r="H1465" s="4">
        <v>46160</v>
      </c>
      <c r="I1465" s="4" t="str">
        <f t="shared" si="770"/>
        <v/>
      </c>
      <c r="J1465" s="2">
        <f t="shared" si="771"/>
        <v>0.14299999999999999</v>
      </c>
      <c r="K1465" s="2">
        <f t="shared" si="772"/>
        <v>0.22600000000000001</v>
      </c>
      <c r="L1465" s="2">
        <f t="shared" si="773"/>
        <v>0.32100000000000001</v>
      </c>
      <c r="M1465" s="2">
        <f t="shared" si="774"/>
        <v>0.54700000000000004</v>
      </c>
      <c r="N1465" s="22" cm="1">
        <f t="array" ref="N1465">IFERROR(INDEX(Stats_Hit_GP,MATCH($B1465,Stats_Hit_Player,0)),"")</f>
        <v>14</v>
      </c>
      <c r="O1465" s="22">
        <f t="shared" si="775"/>
        <v>31</v>
      </c>
      <c r="P1465" s="22">
        <f t="shared" si="776"/>
        <v>28</v>
      </c>
      <c r="Q1465" s="22">
        <f t="shared" si="777"/>
        <v>2</v>
      </c>
      <c r="R1465" s="22">
        <f t="shared" si="778"/>
        <v>4</v>
      </c>
      <c r="S1465" s="22">
        <f t="shared" si="779"/>
        <v>2</v>
      </c>
      <c r="T1465" s="22">
        <f t="shared" si="780"/>
        <v>0</v>
      </c>
      <c r="U1465" s="22">
        <f t="shared" si="781"/>
        <v>1</v>
      </c>
      <c r="V1465" s="22">
        <f t="shared" si="782"/>
        <v>2</v>
      </c>
      <c r="W1465" s="22">
        <f t="shared" si="783"/>
        <v>0</v>
      </c>
      <c r="X1465" s="22">
        <f t="shared" si="784"/>
        <v>3</v>
      </c>
      <c r="Y1465" s="22">
        <f t="shared" si="785"/>
        <v>15</v>
      </c>
      <c r="Z1465" s="22">
        <f t="shared" si="786"/>
        <v>0</v>
      </c>
      <c r="AA1465" s="22">
        <f t="shared" si="787"/>
        <v>0</v>
      </c>
      <c r="AB1465" s="22" t="str">
        <f t="shared" si="788"/>
        <v/>
      </c>
      <c r="AC1465" s="22" t="str">
        <f t="shared" si="789"/>
        <v/>
      </c>
      <c r="AD1465" s="29" t="str">
        <f t="shared" si="790"/>
        <v/>
      </c>
      <c r="AE1465" s="22" t="str">
        <f t="shared" si="791"/>
        <v/>
      </c>
      <c r="AF1465" s="22" t="str">
        <f t="shared" si="792"/>
        <v/>
      </c>
      <c r="AG1465" s="22" t="str">
        <f t="shared" si="793"/>
        <v/>
      </c>
      <c r="AH1465" s="22" t="str">
        <f t="shared" si="794"/>
        <v/>
      </c>
      <c r="AI1465" s="22" t="str">
        <f t="shared" si="795"/>
        <v/>
      </c>
      <c r="AJ1465" s="31" t="str">
        <f t="shared" si="796"/>
        <v/>
      </c>
      <c r="AK1465" s="22" t="str">
        <f t="shared" si="797"/>
        <v/>
      </c>
      <c r="AL1465" s="22" t="str">
        <f t="shared" si="798"/>
        <v/>
      </c>
      <c r="AM1465" s="22" t="str">
        <f t="shared" si="799"/>
        <v/>
      </c>
      <c r="AN1465" s="22" t="str">
        <f t="shared" si="800"/>
        <v/>
      </c>
      <c r="AO1465" s="22" t="str">
        <f t="shared" si="801"/>
        <v/>
      </c>
      <c r="AP1465" s="22" t="str">
        <f t="shared" si="802"/>
        <v/>
      </c>
      <c r="AQ1465" s="2" t="str">
        <f t="shared" si="803"/>
        <v/>
      </c>
    </row>
    <row r="1466" spans="1:43" x14ac:dyDescent="0.25">
      <c r="A1466" s="26" t="str">
        <f t="shared" si="804"/>
        <v/>
      </c>
      <c r="B1466" t="s">
        <v>7100</v>
      </c>
      <c r="C1466" t="s">
        <v>64</v>
      </c>
      <c r="D1466" t="s">
        <v>37</v>
      </c>
      <c r="E1466" t="s">
        <v>3996</v>
      </c>
      <c r="F1466">
        <v>2026</v>
      </c>
      <c r="G1466" t="s">
        <v>5657</v>
      </c>
      <c r="H1466" s="4">
        <v>46160</v>
      </c>
      <c r="I1466" s="4" t="str">
        <f t="shared" si="770"/>
        <v>Ohio Valley</v>
      </c>
      <c r="J1466" s="2" t="str">
        <f t="shared" si="771"/>
        <v/>
      </c>
      <c r="K1466" s="2" t="str">
        <f t="shared" si="772"/>
        <v/>
      </c>
      <c r="L1466" s="2" t="str">
        <f t="shared" si="773"/>
        <v/>
      </c>
      <c r="M1466" s="2" t="str">
        <f t="shared" si="774"/>
        <v/>
      </c>
      <c r="N1466" s="22" t="str" cm="1">
        <f t="array" ref="N1466">IFERROR(INDEX(Stats_Hit_GP,MATCH($B1466,Stats_Hit_Player,0)),"")</f>
        <v/>
      </c>
      <c r="O1466" s="22" t="str">
        <f t="shared" si="775"/>
        <v/>
      </c>
      <c r="P1466" s="22" t="str">
        <f t="shared" si="776"/>
        <v/>
      </c>
      <c r="Q1466" s="22" t="str">
        <f t="shared" si="777"/>
        <v/>
      </c>
      <c r="R1466" s="22" t="str">
        <f t="shared" si="778"/>
        <v/>
      </c>
      <c r="S1466" s="22" t="str">
        <f t="shared" si="779"/>
        <v/>
      </c>
      <c r="T1466" s="22" t="str">
        <f t="shared" si="780"/>
        <v/>
      </c>
      <c r="U1466" s="22" t="str">
        <f t="shared" si="781"/>
        <v/>
      </c>
      <c r="V1466" s="22" t="str">
        <f t="shared" si="782"/>
        <v/>
      </c>
      <c r="W1466" s="22" t="str">
        <f t="shared" si="783"/>
        <v/>
      </c>
      <c r="X1466" s="22" t="str">
        <f t="shared" si="784"/>
        <v/>
      </c>
      <c r="Y1466" s="22" t="str">
        <f t="shared" si="785"/>
        <v/>
      </c>
      <c r="Z1466" s="22" t="str">
        <f t="shared" si="786"/>
        <v/>
      </c>
      <c r="AA1466" s="22" t="str">
        <f t="shared" si="787"/>
        <v/>
      </c>
      <c r="AB1466" s="22">
        <f t="shared" si="788"/>
        <v>1</v>
      </c>
      <c r="AC1466" s="22">
        <f t="shared" si="789"/>
        <v>2</v>
      </c>
      <c r="AD1466" s="29">
        <f t="shared" si="790"/>
        <v>6.75</v>
      </c>
      <c r="AE1466" s="22">
        <f t="shared" si="791"/>
        <v>24</v>
      </c>
      <c r="AF1466" s="22">
        <f t="shared" si="792"/>
        <v>1</v>
      </c>
      <c r="AG1466" s="22">
        <f t="shared" si="793"/>
        <v>0</v>
      </c>
      <c r="AH1466" s="22">
        <f t="shared" si="794"/>
        <v>0</v>
      </c>
      <c r="AI1466" s="22">
        <f t="shared" si="795"/>
        <v>1</v>
      </c>
      <c r="AJ1466" s="31">
        <f t="shared" si="796"/>
        <v>34.200000000000003</v>
      </c>
      <c r="AK1466" s="22">
        <f t="shared" si="797"/>
        <v>54</v>
      </c>
      <c r="AL1466" s="22">
        <f t="shared" si="798"/>
        <v>34</v>
      </c>
      <c r="AM1466" s="22">
        <f t="shared" si="799"/>
        <v>26</v>
      </c>
      <c r="AN1466" s="22">
        <f t="shared" si="800"/>
        <v>19</v>
      </c>
      <c r="AO1466" s="22">
        <f t="shared" si="801"/>
        <v>26</v>
      </c>
      <c r="AP1466" s="22">
        <f t="shared" si="802"/>
        <v>6</v>
      </c>
      <c r="AQ1466" s="2">
        <f t="shared" si="803"/>
        <v>0.35499999999999998</v>
      </c>
    </row>
    <row r="1467" spans="1:43" x14ac:dyDescent="0.25">
      <c r="A1467" s="26" t="str">
        <f t="shared" si="804"/>
        <v/>
      </c>
      <c r="B1467" t="s">
        <v>3061</v>
      </c>
      <c r="C1467" t="s">
        <v>35</v>
      </c>
      <c r="D1467" t="s">
        <v>37</v>
      </c>
      <c r="E1467" t="s">
        <v>5711</v>
      </c>
      <c r="F1467">
        <v>2026</v>
      </c>
      <c r="G1467" t="s">
        <v>5657</v>
      </c>
      <c r="H1467" s="4">
        <v>46160</v>
      </c>
      <c r="I1467" s="4" t="str">
        <f t="shared" si="770"/>
        <v/>
      </c>
      <c r="J1467" s="2">
        <f t="shared" si="771"/>
        <v>0.25900000000000001</v>
      </c>
      <c r="K1467" s="2">
        <f t="shared" si="772"/>
        <v>0.31900000000000001</v>
      </c>
      <c r="L1467" s="2">
        <f t="shared" si="773"/>
        <v>0.35499999999999998</v>
      </c>
      <c r="M1467" s="2">
        <f t="shared" si="774"/>
        <v>0.67400000000000004</v>
      </c>
      <c r="N1467" s="22" cm="1">
        <f t="array" ref="N1467">IFERROR(INDEX(Stats_Hit_GP,MATCH($B1467,Stats_Hit_Player,0)),"")</f>
        <v>44</v>
      </c>
      <c r="O1467" s="22">
        <f t="shared" si="775"/>
        <v>182</v>
      </c>
      <c r="P1467" s="22">
        <f t="shared" si="776"/>
        <v>166</v>
      </c>
      <c r="Q1467" s="22">
        <f t="shared" si="777"/>
        <v>28</v>
      </c>
      <c r="R1467" s="22">
        <f t="shared" si="778"/>
        <v>43</v>
      </c>
      <c r="S1467" s="22">
        <f t="shared" si="779"/>
        <v>7</v>
      </c>
      <c r="T1467" s="22">
        <f t="shared" si="780"/>
        <v>0</v>
      </c>
      <c r="U1467" s="22">
        <f t="shared" si="781"/>
        <v>3</v>
      </c>
      <c r="V1467" s="22">
        <f t="shared" si="782"/>
        <v>11</v>
      </c>
      <c r="W1467" s="22">
        <f t="shared" si="783"/>
        <v>1</v>
      </c>
      <c r="X1467" s="22">
        <f t="shared" si="784"/>
        <v>14</v>
      </c>
      <c r="Y1467" s="22">
        <f t="shared" si="785"/>
        <v>43</v>
      </c>
      <c r="Z1467" s="22">
        <f t="shared" si="786"/>
        <v>9</v>
      </c>
      <c r="AA1467" s="22">
        <f t="shared" si="787"/>
        <v>0</v>
      </c>
      <c r="AB1467" s="22" t="str">
        <f t="shared" si="788"/>
        <v/>
      </c>
      <c r="AC1467" s="22" t="str">
        <f t="shared" si="789"/>
        <v/>
      </c>
      <c r="AD1467" s="29" t="str">
        <f t="shared" si="790"/>
        <v/>
      </c>
      <c r="AE1467" s="22" t="str">
        <f t="shared" si="791"/>
        <v/>
      </c>
      <c r="AF1467" s="22" t="str">
        <f t="shared" si="792"/>
        <v/>
      </c>
      <c r="AG1467" s="22" t="str">
        <f t="shared" si="793"/>
        <v/>
      </c>
      <c r="AH1467" s="22" t="str">
        <f t="shared" si="794"/>
        <v/>
      </c>
      <c r="AI1467" s="22" t="str">
        <f t="shared" si="795"/>
        <v/>
      </c>
      <c r="AJ1467" s="31" t="str">
        <f t="shared" si="796"/>
        <v/>
      </c>
      <c r="AK1467" s="22" t="str">
        <f t="shared" si="797"/>
        <v/>
      </c>
      <c r="AL1467" s="22" t="str">
        <f t="shared" si="798"/>
        <v/>
      </c>
      <c r="AM1467" s="22" t="str">
        <f t="shared" si="799"/>
        <v/>
      </c>
      <c r="AN1467" s="22" t="str">
        <f t="shared" si="800"/>
        <v/>
      </c>
      <c r="AO1467" s="22" t="str">
        <f t="shared" si="801"/>
        <v/>
      </c>
      <c r="AP1467" s="22" t="str">
        <f t="shared" si="802"/>
        <v/>
      </c>
      <c r="AQ1467" s="2" t="str">
        <f t="shared" si="803"/>
        <v/>
      </c>
    </row>
    <row r="1468" spans="1:43" x14ac:dyDescent="0.25">
      <c r="A1468" s="26" t="str">
        <f t="shared" si="804"/>
        <v/>
      </c>
      <c r="B1468" t="s">
        <v>7101</v>
      </c>
      <c r="C1468" t="s">
        <v>64</v>
      </c>
      <c r="D1468" t="s">
        <v>24</v>
      </c>
      <c r="E1468" t="s">
        <v>5711</v>
      </c>
      <c r="F1468">
        <v>2026</v>
      </c>
      <c r="G1468" t="s">
        <v>5657</v>
      </c>
      <c r="H1468" s="4">
        <v>46160</v>
      </c>
      <c r="I1468" s="4" t="str">
        <f t="shared" si="770"/>
        <v/>
      </c>
      <c r="J1468" s="2" t="str">
        <f t="shared" si="771"/>
        <v/>
      </c>
      <c r="K1468" s="2" t="str">
        <f t="shared" si="772"/>
        <v/>
      </c>
      <c r="L1468" s="2" t="str">
        <f t="shared" si="773"/>
        <v/>
      </c>
      <c r="M1468" s="2" t="str">
        <f t="shared" si="774"/>
        <v/>
      </c>
      <c r="N1468" s="22" t="str" cm="1">
        <f t="array" ref="N1468">IFERROR(INDEX(Stats_Hit_GP,MATCH($B1468,Stats_Hit_Player,0)),"")</f>
        <v/>
      </c>
      <c r="O1468" s="22" t="str">
        <f t="shared" si="775"/>
        <v/>
      </c>
      <c r="P1468" s="22" t="str">
        <f t="shared" si="776"/>
        <v/>
      </c>
      <c r="Q1468" s="22" t="str">
        <f t="shared" si="777"/>
        <v/>
      </c>
      <c r="R1468" s="22" t="str">
        <f t="shared" si="778"/>
        <v/>
      </c>
      <c r="S1468" s="22" t="str">
        <f t="shared" si="779"/>
        <v/>
      </c>
      <c r="T1468" s="22" t="str">
        <f t="shared" si="780"/>
        <v/>
      </c>
      <c r="U1468" s="22" t="str">
        <f t="shared" si="781"/>
        <v/>
      </c>
      <c r="V1468" s="22" t="str">
        <f t="shared" si="782"/>
        <v/>
      </c>
      <c r="W1468" s="22" t="str">
        <f t="shared" si="783"/>
        <v/>
      </c>
      <c r="X1468" s="22" t="str">
        <f t="shared" si="784"/>
        <v/>
      </c>
      <c r="Y1468" s="22" t="str">
        <f t="shared" si="785"/>
        <v/>
      </c>
      <c r="Z1468" s="22" t="str">
        <f t="shared" si="786"/>
        <v/>
      </c>
      <c r="AA1468" s="22" t="str">
        <f t="shared" si="787"/>
        <v/>
      </c>
      <c r="AB1468" s="22">
        <f t="shared" si="788"/>
        <v>0</v>
      </c>
      <c r="AC1468" s="22">
        <f t="shared" si="789"/>
        <v>2</v>
      </c>
      <c r="AD1468" s="29">
        <f t="shared" si="790"/>
        <v>6.23</v>
      </c>
      <c r="AE1468" s="22">
        <f t="shared" si="791"/>
        <v>17</v>
      </c>
      <c r="AF1468" s="22">
        <f t="shared" si="792"/>
        <v>2</v>
      </c>
      <c r="AG1468" s="22">
        <f t="shared" si="793"/>
        <v>0</v>
      </c>
      <c r="AH1468" s="22">
        <f t="shared" si="794"/>
        <v>0</v>
      </c>
      <c r="AI1468" s="22">
        <f t="shared" si="795"/>
        <v>0</v>
      </c>
      <c r="AJ1468" s="31">
        <f t="shared" si="796"/>
        <v>30.1</v>
      </c>
      <c r="AK1468" s="22">
        <f t="shared" si="797"/>
        <v>29</v>
      </c>
      <c r="AL1468" s="22">
        <f t="shared" si="798"/>
        <v>30</v>
      </c>
      <c r="AM1468" s="22">
        <f t="shared" si="799"/>
        <v>21</v>
      </c>
      <c r="AN1468" s="22">
        <f t="shared" si="800"/>
        <v>23</v>
      </c>
      <c r="AO1468" s="22">
        <f t="shared" si="801"/>
        <v>40</v>
      </c>
      <c r="AP1468" s="22">
        <f t="shared" si="802"/>
        <v>10</v>
      </c>
      <c r="AQ1468" s="2">
        <f t="shared" si="803"/>
        <v>0.252</v>
      </c>
    </row>
    <row r="1469" spans="1:43" x14ac:dyDescent="0.25">
      <c r="A1469" s="26" t="str">
        <f t="shared" si="804"/>
        <v/>
      </c>
      <c r="B1469" t="s">
        <v>7102</v>
      </c>
      <c r="C1469" t="s">
        <v>64</v>
      </c>
      <c r="D1469" t="s">
        <v>24</v>
      </c>
      <c r="E1469" t="s">
        <v>5711</v>
      </c>
      <c r="F1469">
        <v>2026</v>
      </c>
      <c r="G1469" t="s">
        <v>5657</v>
      </c>
      <c r="H1469" s="4">
        <v>46160</v>
      </c>
      <c r="I1469" s="4" t="str">
        <f t="shared" si="770"/>
        <v/>
      </c>
      <c r="J1469" s="2" t="str">
        <f t="shared" si="771"/>
        <v/>
      </c>
      <c r="K1469" s="2" t="str">
        <f t="shared" si="772"/>
        <v/>
      </c>
      <c r="L1469" s="2" t="str">
        <f t="shared" si="773"/>
        <v/>
      </c>
      <c r="M1469" s="2" t="str">
        <f t="shared" si="774"/>
        <v/>
      </c>
      <c r="N1469" s="22" t="str" cm="1">
        <f t="array" ref="N1469">IFERROR(INDEX(Stats_Hit_GP,MATCH($B1469,Stats_Hit_Player,0)),"")</f>
        <v/>
      </c>
      <c r="O1469" s="22" t="str">
        <f t="shared" si="775"/>
        <v/>
      </c>
      <c r="P1469" s="22" t="str">
        <f t="shared" si="776"/>
        <v/>
      </c>
      <c r="Q1469" s="22" t="str">
        <f t="shared" si="777"/>
        <v/>
      </c>
      <c r="R1469" s="22" t="str">
        <f t="shared" si="778"/>
        <v/>
      </c>
      <c r="S1469" s="22" t="str">
        <f t="shared" si="779"/>
        <v/>
      </c>
      <c r="T1469" s="22" t="str">
        <f t="shared" si="780"/>
        <v/>
      </c>
      <c r="U1469" s="22" t="str">
        <f t="shared" si="781"/>
        <v/>
      </c>
      <c r="V1469" s="22" t="str">
        <f t="shared" si="782"/>
        <v/>
      </c>
      <c r="W1469" s="22" t="str">
        <f t="shared" si="783"/>
        <v/>
      </c>
      <c r="X1469" s="22" t="str">
        <f t="shared" si="784"/>
        <v/>
      </c>
      <c r="Y1469" s="22" t="str">
        <f t="shared" si="785"/>
        <v/>
      </c>
      <c r="Z1469" s="22" t="str">
        <f t="shared" si="786"/>
        <v/>
      </c>
      <c r="AA1469" s="22" t="str">
        <f t="shared" si="787"/>
        <v/>
      </c>
      <c r="AB1469" s="22">
        <f t="shared" si="788"/>
        <v>0</v>
      </c>
      <c r="AC1469" s="22">
        <f t="shared" si="789"/>
        <v>0</v>
      </c>
      <c r="AD1469" s="29">
        <f t="shared" si="790"/>
        <v>8.83</v>
      </c>
      <c r="AE1469" s="22">
        <f t="shared" si="791"/>
        <v>12</v>
      </c>
      <c r="AF1469" s="22">
        <f t="shared" si="792"/>
        <v>0</v>
      </c>
      <c r="AG1469" s="22">
        <f t="shared" si="793"/>
        <v>0</v>
      </c>
      <c r="AH1469" s="22">
        <f t="shared" si="794"/>
        <v>0</v>
      </c>
      <c r="AI1469" s="22">
        <f t="shared" si="795"/>
        <v>0</v>
      </c>
      <c r="AJ1469" s="31">
        <f t="shared" si="796"/>
        <v>17.100000000000001</v>
      </c>
      <c r="AK1469" s="22">
        <f t="shared" si="797"/>
        <v>24</v>
      </c>
      <c r="AL1469" s="22">
        <f t="shared" si="798"/>
        <v>24</v>
      </c>
      <c r="AM1469" s="22">
        <f t="shared" si="799"/>
        <v>17</v>
      </c>
      <c r="AN1469" s="22">
        <f t="shared" si="800"/>
        <v>24</v>
      </c>
      <c r="AO1469" s="22">
        <f t="shared" si="801"/>
        <v>16</v>
      </c>
      <c r="AP1469" s="22">
        <f t="shared" si="802"/>
        <v>7</v>
      </c>
      <c r="AQ1469" s="2">
        <f t="shared" si="803"/>
        <v>0.32400000000000001</v>
      </c>
    </row>
    <row r="1470" spans="1:43" x14ac:dyDescent="0.25">
      <c r="A1470" s="26" t="str">
        <f t="shared" si="804"/>
        <v/>
      </c>
      <c r="B1470" t="s">
        <v>4864</v>
      </c>
      <c r="C1470" t="s">
        <v>44</v>
      </c>
      <c r="D1470" t="s">
        <v>37</v>
      </c>
      <c r="E1470" t="s">
        <v>4858</v>
      </c>
      <c r="F1470">
        <v>2026</v>
      </c>
      <c r="G1470" t="s">
        <v>5657</v>
      </c>
      <c r="H1470" s="4">
        <v>46160</v>
      </c>
      <c r="I1470" s="4" t="str">
        <f t="shared" si="770"/>
        <v>Summit</v>
      </c>
      <c r="J1470" s="2">
        <f t="shared" si="771"/>
        <v>0.27800000000000002</v>
      </c>
      <c r="K1470" s="2">
        <f t="shared" si="772"/>
        <v>0.38300000000000001</v>
      </c>
      <c r="L1470" s="2">
        <f t="shared" si="773"/>
        <v>0.40200000000000002</v>
      </c>
      <c r="M1470" s="2">
        <f t="shared" si="774"/>
        <v>0.78500000000000003</v>
      </c>
      <c r="N1470" s="22" cm="1">
        <f t="array" ref="N1470">IFERROR(INDEX(Stats_Hit_GP,MATCH($B1470,Stats_Hit_Player,0)),"")</f>
        <v>28</v>
      </c>
      <c r="O1470" s="22">
        <f t="shared" si="775"/>
        <v>115</v>
      </c>
      <c r="P1470" s="22">
        <f t="shared" si="776"/>
        <v>97</v>
      </c>
      <c r="Q1470" s="22">
        <f t="shared" si="777"/>
        <v>16</v>
      </c>
      <c r="R1470" s="22">
        <f t="shared" si="778"/>
        <v>27</v>
      </c>
      <c r="S1470" s="22">
        <f t="shared" si="779"/>
        <v>6</v>
      </c>
      <c r="T1470" s="22">
        <f t="shared" si="780"/>
        <v>0</v>
      </c>
      <c r="U1470" s="22">
        <f t="shared" si="781"/>
        <v>2</v>
      </c>
      <c r="V1470" s="22">
        <f t="shared" si="782"/>
        <v>15</v>
      </c>
      <c r="W1470" s="22">
        <f t="shared" si="783"/>
        <v>8</v>
      </c>
      <c r="X1470" s="22">
        <f t="shared" si="784"/>
        <v>9</v>
      </c>
      <c r="Y1470" s="22">
        <f t="shared" si="785"/>
        <v>28</v>
      </c>
      <c r="Z1470" s="22">
        <f t="shared" si="786"/>
        <v>0</v>
      </c>
      <c r="AA1470" s="22">
        <f t="shared" si="787"/>
        <v>1</v>
      </c>
      <c r="AB1470" s="22" t="str">
        <f t="shared" si="788"/>
        <v/>
      </c>
      <c r="AC1470" s="22" t="str">
        <f t="shared" si="789"/>
        <v/>
      </c>
      <c r="AD1470" s="29" t="str">
        <f t="shared" si="790"/>
        <v/>
      </c>
      <c r="AE1470" s="22" t="str">
        <f t="shared" si="791"/>
        <v/>
      </c>
      <c r="AF1470" s="22" t="str">
        <f t="shared" si="792"/>
        <v/>
      </c>
      <c r="AG1470" s="22" t="str">
        <f t="shared" si="793"/>
        <v/>
      </c>
      <c r="AH1470" s="22" t="str">
        <f t="shared" si="794"/>
        <v/>
      </c>
      <c r="AI1470" s="22" t="str">
        <f t="shared" si="795"/>
        <v/>
      </c>
      <c r="AJ1470" s="31" t="str">
        <f t="shared" si="796"/>
        <v/>
      </c>
      <c r="AK1470" s="22" t="str">
        <f t="shared" si="797"/>
        <v/>
      </c>
      <c r="AL1470" s="22" t="str">
        <f t="shared" si="798"/>
        <v/>
      </c>
      <c r="AM1470" s="22" t="str">
        <f t="shared" si="799"/>
        <v/>
      </c>
      <c r="AN1470" s="22" t="str">
        <f t="shared" si="800"/>
        <v/>
      </c>
      <c r="AO1470" s="22" t="str">
        <f t="shared" si="801"/>
        <v/>
      </c>
      <c r="AP1470" s="22" t="str">
        <f t="shared" si="802"/>
        <v/>
      </c>
      <c r="AQ1470" s="2" t="str">
        <f t="shared" si="803"/>
        <v/>
      </c>
    </row>
    <row r="1471" spans="1:43" x14ac:dyDescent="0.25">
      <c r="A1471" s="26" t="str">
        <f t="shared" si="804"/>
        <v/>
      </c>
      <c r="B1471" t="s">
        <v>6568</v>
      </c>
      <c r="C1471" t="s">
        <v>64</v>
      </c>
      <c r="D1471" t="s">
        <v>24</v>
      </c>
      <c r="E1471" t="s">
        <v>5711</v>
      </c>
      <c r="F1471">
        <v>2026</v>
      </c>
      <c r="G1471" t="s">
        <v>5657</v>
      </c>
      <c r="H1471" s="4">
        <v>46160</v>
      </c>
      <c r="I1471" s="4" t="str">
        <f t="shared" si="770"/>
        <v/>
      </c>
      <c r="J1471" s="2" t="str">
        <f t="shared" si="771"/>
        <v/>
      </c>
      <c r="K1471" s="2" t="str">
        <f t="shared" si="772"/>
        <v/>
      </c>
      <c r="L1471" s="2" t="str">
        <f t="shared" si="773"/>
        <v/>
      </c>
      <c r="M1471" s="2" t="str">
        <f t="shared" si="774"/>
        <v/>
      </c>
      <c r="N1471" s="22" t="str" cm="1">
        <f t="array" ref="N1471">IFERROR(INDEX(Stats_Hit_GP,MATCH($B1471,Stats_Hit_Player,0)),"")</f>
        <v/>
      </c>
      <c r="O1471" s="22" t="str">
        <f t="shared" si="775"/>
        <v/>
      </c>
      <c r="P1471" s="22" t="str">
        <f t="shared" si="776"/>
        <v/>
      </c>
      <c r="Q1471" s="22" t="str">
        <f t="shared" si="777"/>
        <v/>
      </c>
      <c r="R1471" s="22" t="str">
        <f t="shared" si="778"/>
        <v/>
      </c>
      <c r="S1471" s="22" t="str">
        <f t="shared" si="779"/>
        <v/>
      </c>
      <c r="T1471" s="22" t="str">
        <f t="shared" si="780"/>
        <v/>
      </c>
      <c r="U1471" s="22" t="str">
        <f t="shared" si="781"/>
        <v/>
      </c>
      <c r="V1471" s="22" t="str">
        <f t="shared" si="782"/>
        <v/>
      </c>
      <c r="W1471" s="22" t="str">
        <f t="shared" si="783"/>
        <v/>
      </c>
      <c r="X1471" s="22" t="str">
        <f t="shared" si="784"/>
        <v/>
      </c>
      <c r="Y1471" s="22" t="str">
        <f t="shared" si="785"/>
        <v/>
      </c>
      <c r="Z1471" s="22" t="str">
        <f t="shared" si="786"/>
        <v/>
      </c>
      <c r="AA1471" s="22" t="str">
        <f t="shared" si="787"/>
        <v/>
      </c>
      <c r="AB1471" s="22">
        <f t="shared" si="788"/>
        <v>0</v>
      </c>
      <c r="AC1471" s="22">
        <f t="shared" si="789"/>
        <v>1</v>
      </c>
      <c r="AD1471" s="29">
        <f t="shared" si="790"/>
        <v>12.46</v>
      </c>
      <c r="AE1471" s="22">
        <f t="shared" si="791"/>
        <v>13</v>
      </c>
      <c r="AF1471" s="22">
        <f t="shared" si="792"/>
        <v>1</v>
      </c>
      <c r="AG1471" s="22">
        <f t="shared" si="793"/>
        <v>0</v>
      </c>
      <c r="AH1471" s="22">
        <f t="shared" si="794"/>
        <v>0</v>
      </c>
      <c r="AI1471" s="22">
        <f t="shared" si="795"/>
        <v>0</v>
      </c>
      <c r="AJ1471" s="31">
        <f t="shared" si="796"/>
        <v>21.2</v>
      </c>
      <c r="AK1471" s="22">
        <f t="shared" si="797"/>
        <v>38</v>
      </c>
      <c r="AL1471" s="22">
        <f t="shared" si="798"/>
        <v>40</v>
      </c>
      <c r="AM1471" s="22">
        <f t="shared" si="799"/>
        <v>30</v>
      </c>
      <c r="AN1471" s="22">
        <f t="shared" si="800"/>
        <v>17</v>
      </c>
      <c r="AO1471" s="22">
        <f t="shared" si="801"/>
        <v>11</v>
      </c>
      <c r="AP1471" s="22">
        <f t="shared" si="802"/>
        <v>9</v>
      </c>
      <c r="AQ1471" s="2">
        <f t="shared" si="803"/>
        <v>0.4</v>
      </c>
    </row>
    <row r="1472" spans="1:43" x14ac:dyDescent="0.25">
      <c r="A1472" s="26" t="str">
        <f t="shared" si="804"/>
        <v/>
      </c>
      <c r="B1472" t="s">
        <v>7103</v>
      </c>
      <c r="C1472" t="s">
        <v>64</v>
      </c>
      <c r="D1472" t="s">
        <v>37</v>
      </c>
      <c r="E1472" t="s">
        <v>4858</v>
      </c>
      <c r="F1472">
        <v>2026</v>
      </c>
      <c r="G1472" t="s">
        <v>5657</v>
      </c>
      <c r="H1472" s="4">
        <v>46160</v>
      </c>
      <c r="I1472" s="4" t="str">
        <f t="shared" si="770"/>
        <v>Summit</v>
      </c>
      <c r="J1472" s="2" t="str">
        <f t="shared" si="771"/>
        <v/>
      </c>
      <c r="K1472" s="2" t="str">
        <f t="shared" si="772"/>
        <v/>
      </c>
      <c r="L1472" s="2" t="str">
        <f t="shared" si="773"/>
        <v/>
      </c>
      <c r="M1472" s="2" t="str">
        <f t="shared" si="774"/>
        <v/>
      </c>
      <c r="N1472" s="22" t="str" cm="1">
        <f t="array" ref="N1472">IFERROR(INDEX(Stats_Hit_GP,MATCH($B1472,Stats_Hit_Player,0)),"")</f>
        <v/>
      </c>
      <c r="O1472" s="22" t="str">
        <f t="shared" si="775"/>
        <v/>
      </c>
      <c r="P1472" s="22" t="str">
        <f t="shared" si="776"/>
        <v/>
      </c>
      <c r="Q1472" s="22" t="str">
        <f t="shared" si="777"/>
        <v/>
      </c>
      <c r="R1472" s="22" t="str">
        <f t="shared" si="778"/>
        <v/>
      </c>
      <c r="S1472" s="22" t="str">
        <f t="shared" si="779"/>
        <v/>
      </c>
      <c r="T1472" s="22" t="str">
        <f t="shared" si="780"/>
        <v/>
      </c>
      <c r="U1472" s="22" t="str">
        <f t="shared" si="781"/>
        <v/>
      </c>
      <c r="V1472" s="22" t="str">
        <f t="shared" si="782"/>
        <v/>
      </c>
      <c r="W1472" s="22" t="str">
        <f t="shared" si="783"/>
        <v/>
      </c>
      <c r="X1472" s="22" t="str">
        <f t="shared" si="784"/>
        <v/>
      </c>
      <c r="Y1472" s="22" t="str">
        <f t="shared" si="785"/>
        <v/>
      </c>
      <c r="Z1472" s="22" t="str">
        <f t="shared" si="786"/>
        <v/>
      </c>
      <c r="AA1472" s="22" t="str">
        <f t="shared" si="787"/>
        <v/>
      </c>
      <c r="AB1472" s="22">
        <f t="shared" si="788"/>
        <v>0</v>
      </c>
      <c r="AC1472" s="22">
        <f t="shared" si="789"/>
        <v>0</v>
      </c>
      <c r="AD1472" s="29">
        <f t="shared" si="790"/>
        <v>54</v>
      </c>
      <c r="AE1472" s="22">
        <f t="shared" si="791"/>
        <v>6</v>
      </c>
      <c r="AF1472" s="22">
        <f t="shared" si="792"/>
        <v>0</v>
      </c>
      <c r="AG1472" s="22">
        <f t="shared" si="793"/>
        <v>0</v>
      </c>
      <c r="AH1472" s="22">
        <f t="shared" si="794"/>
        <v>0</v>
      </c>
      <c r="AI1472" s="22">
        <f t="shared" si="795"/>
        <v>0</v>
      </c>
      <c r="AJ1472" s="31">
        <f t="shared" si="796"/>
        <v>1</v>
      </c>
      <c r="AK1472" s="22">
        <f t="shared" si="797"/>
        <v>4</v>
      </c>
      <c r="AL1472" s="22">
        <f t="shared" si="798"/>
        <v>7</v>
      </c>
      <c r="AM1472" s="22">
        <f t="shared" si="799"/>
        <v>6</v>
      </c>
      <c r="AN1472" s="22">
        <f t="shared" si="800"/>
        <v>7</v>
      </c>
      <c r="AO1472" s="22">
        <f t="shared" si="801"/>
        <v>1</v>
      </c>
      <c r="AP1472" s="22">
        <f t="shared" si="802"/>
        <v>1</v>
      </c>
      <c r="AQ1472" s="2">
        <f t="shared" si="803"/>
        <v>0.4</v>
      </c>
    </row>
    <row r="1473" spans="1:43" x14ac:dyDescent="0.25">
      <c r="A1473" s="26" t="str">
        <f t="shared" si="804"/>
        <v/>
      </c>
      <c r="B1473" t="s">
        <v>3067</v>
      </c>
      <c r="C1473" t="s">
        <v>44</v>
      </c>
      <c r="D1473" t="s">
        <v>47</v>
      </c>
      <c r="E1473" t="s">
        <v>5711</v>
      </c>
      <c r="F1473">
        <v>2026</v>
      </c>
      <c r="G1473" t="s">
        <v>5657</v>
      </c>
      <c r="H1473" s="4">
        <v>46160</v>
      </c>
      <c r="I1473" s="4" t="str">
        <f t="shared" si="770"/>
        <v/>
      </c>
      <c r="J1473" s="2">
        <f t="shared" si="771"/>
        <v>0.27400000000000002</v>
      </c>
      <c r="K1473" s="2">
        <f t="shared" si="772"/>
        <v>0.35799999999999998</v>
      </c>
      <c r="L1473" s="2">
        <f t="shared" si="773"/>
        <v>0.379</v>
      </c>
      <c r="M1473" s="2">
        <f t="shared" si="774"/>
        <v>0.73699999999999999</v>
      </c>
      <c r="N1473" s="22" cm="1">
        <f t="array" ref="N1473">IFERROR(INDEX(Stats_Hit_GP,MATCH($B1473,Stats_Hit_Player,0)),"")</f>
        <v>31</v>
      </c>
      <c r="O1473" s="22">
        <f t="shared" si="775"/>
        <v>109</v>
      </c>
      <c r="P1473" s="22">
        <f t="shared" si="776"/>
        <v>95</v>
      </c>
      <c r="Q1473" s="22">
        <f t="shared" si="777"/>
        <v>12</v>
      </c>
      <c r="R1473" s="22">
        <f t="shared" si="778"/>
        <v>26</v>
      </c>
      <c r="S1473" s="22">
        <f t="shared" si="779"/>
        <v>7</v>
      </c>
      <c r="T1473" s="22">
        <f t="shared" si="780"/>
        <v>0</v>
      </c>
      <c r="U1473" s="22">
        <f t="shared" si="781"/>
        <v>1</v>
      </c>
      <c r="V1473" s="22">
        <f t="shared" si="782"/>
        <v>15</v>
      </c>
      <c r="W1473" s="22">
        <f t="shared" si="783"/>
        <v>1</v>
      </c>
      <c r="X1473" s="22">
        <f t="shared" si="784"/>
        <v>12</v>
      </c>
      <c r="Y1473" s="22">
        <f t="shared" si="785"/>
        <v>26</v>
      </c>
      <c r="Z1473" s="22">
        <f t="shared" si="786"/>
        <v>3</v>
      </c>
      <c r="AA1473" s="22">
        <f t="shared" si="787"/>
        <v>2</v>
      </c>
      <c r="AB1473" s="22" t="str">
        <f t="shared" si="788"/>
        <v/>
      </c>
      <c r="AC1473" s="22" t="str">
        <f t="shared" si="789"/>
        <v/>
      </c>
      <c r="AD1473" s="29" t="str">
        <f t="shared" si="790"/>
        <v/>
      </c>
      <c r="AE1473" s="22" t="str">
        <f t="shared" si="791"/>
        <v/>
      </c>
      <c r="AF1473" s="22" t="str">
        <f t="shared" si="792"/>
        <v/>
      </c>
      <c r="AG1473" s="22" t="str">
        <f t="shared" si="793"/>
        <v/>
      </c>
      <c r="AH1473" s="22" t="str">
        <f t="shared" si="794"/>
        <v/>
      </c>
      <c r="AI1473" s="22" t="str">
        <f t="shared" si="795"/>
        <v/>
      </c>
      <c r="AJ1473" s="31" t="str">
        <f t="shared" si="796"/>
        <v/>
      </c>
      <c r="AK1473" s="22" t="str">
        <f t="shared" si="797"/>
        <v/>
      </c>
      <c r="AL1473" s="22" t="str">
        <f t="shared" si="798"/>
        <v/>
      </c>
      <c r="AM1473" s="22" t="str">
        <f t="shared" si="799"/>
        <v/>
      </c>
      <c r="AN1473" s="22" t="str">
        <f t="shared" si="800"/>
        <v/>
      </c>
      <c r="AO1473" s="22" t="str">
        <f t="shared" si="801"/>
        <v/>
      </c>
      <c r="AP1473" s="22" t="str">
        <f t="shared" si="802"/>
        <v/>
      </c>
      <c r="AQ1473" s="2" t="str">
        <f t="shared" si="803"/>
        <v/>
      </c>
    </row>
    <row r="1474" spans="1:43" x14ac:dyDescent="0.25">
      <c r="A1474" s="26" t="str">
        <f t="shared" si="804"/>
        <v/>
      </c>
      <c r="B1474" t="s">
        <v>3068</v>
      </c>
      <c r="C1474" t="s">
        <v>38</v>
      </c>
      <c r="D1474" t="s">
        <v>24</v>
      </c>
      <c r="E1474" t="s">
        <v>5711</v>
      </c>
      <c r="F1474">
        <v>2026</v>
      </c>
      <c r="G1474" t="s">
        <v>5657</v>
      </c>
      <c r="H1474" s="4">
        <v>46160</v>
      </c>
      <c r="I1474" s="4" t="str">
        <f t="shared" ref="I1474:I1537" si="805">IFERROR(INDEX(Conferences_Conference,MATCH(E1474,Conferences_Team,0)),"")</f>
        <v/>
      </c>
      <c r="J1474" s="2">
        <f t="shared" ref="J1474:J1537" si="806">IFERROR(INDEX(Stats_Hit_AVG,MATCH($B1474,Stats_Hit_Player,0)),"")</f>
        <v>0.27300000000000002</v>
      </c>
      <c r="K1474" s="2">
        <f t="shared" ref="K1474:K1537" si="807">IFERROR(INDEX(Stats_Hit_OBP,MATCH($B1474,Stats_Hit_Player,0)),"")</f>
        <v>0.46700000000000003</v>
      </c>
      <c r="L1474" s="2">
        <f t="shared" ref="L1474:L1537" si="808">IFERROR(INDEX(Stats_Hit_SLG,MATCH($B1474,Stats_Hit_Player,0)),"")</f>
        <v>0.27300000000000002</v>
      </c>
      <c r="M1474" s="2">
        <f t="shared" ref="M1474:M1537" si="809">IFERROR(INDEX(Stats_Hit_OPS,MATCH($B1474,Stats_Hit_Player,0)),"")</f>
        <v>0.73899999999999999</v>
      </c>
      <c r="N1474" s="22" cm="1">
        <f t="array" ref="N1474">IFERROR(INDEX(Stats_Hit_GP,MATCH($B1474,Stats_Hit_Player,0)),"")</f>
        <v>18</v>
      </c>
      <c r="O1474" s="22">
        <f t="shared" ref="O1474:O1537" si="810">IFERROR(INDEX(Stats_Hit_PA,MATCH($B1474,Stats_Hit_Player,0)),"")</f>
        <v>45</v>
      </c>
      <c r="P1474" s="22">
        <f t="shared" ref="P1474:P1537" si="811">IFERROR(INDEX(Stats_Hit_AB,MATCH($B1474,Stats_Hit_Player,0)),"")</f>
        <v>33</v>
      </c>
      <c r="Q1474" s="22">
        <f t="shared" ref="Q1474:Q1537" si="812">IFERROR(INDEX(Stats_Hit_R,MATCH($B1474,Stats_Hit_Player,0)),"")</f>
        <v>3</v>
      </c>
      <c r="R1474" s="22">
        <f t="shared" ref="R1474:R1537" si="813">IFERROR(INDEX(Stats_Hit_H,MATCH($B1474,Stats_Hit_Player,0)),"")</f>
        <v>9</v>
      </c>
      <c r="S1474" s="22">
        <f t="shared" ref="S1474:S1537" si="814">IFERROR(INDEX(Stats_Hit_2B,MATCH($B1474,Stats_Hit_Player,0)),"")</f>
        <v>0</v>
      </c>
      <c r="T1474" s="22">
        <f t="shared" ref="T1474:T1537" si="815">IFERROR(INDEX(Stats_Hit_3B,MATCH($B1474,Stats_Hit_Player,0)),"")</f>
        <v>0</v>
      </c>
      <c r="U1474" s="22">
        <f t="shared" ref="U1474:U1537" si="816">IFERROR(INDEX(Stats_Hit_HR,MATCH($B1474,Stats_Hit_Player,0)),"")</f>
        <v>0</v>
      </c>
      <c r="V1474" s="22">
        <f t="shared" ref="V1474:V1537" si="817">IFERROR(INDEX(Stats_Hit_RBI,MATCH($B1474,Stats_Hit_Player,0)),"")</f>
        <v>3</v>
      </c>
      <c r="W1474" s="22">
        <f t="shared" ref="W1474:W1537" si="818">IFERROR(INDEX(Stats_Hit_HBP,MATCH($B1474,Stats_Hit_Player,0)),"")</f>
        <v>0</v>
      </c>
      <c r="X1474" s="22">
        <f t="shared" ref="X1474:X1537" si="819">IFERROR(INDEX(Stats_Hit_BB,MATCH($B1474,Stats_Hit_Player,0)),"")</f>
        <v>12</v>
      </c>
      <c r="Y1474" s="22">
        <f t="shared" ref="Y1474:Y1537" si="820">IFERROR(INDEX(Stats_Hit_K,MATCH($B1474,Stats_Hit_Player,0)),"")</f>
        <v>4</v>
      </c>
      <c r="Z1474" s="22">
        <f t="shared" ref="Z1474:Z1537" si="821">IFERROR(INDEX(Stats_Hit_SB,MATCH($B1474,Stats_Hit_Player,0)),"")</f>
        <v>1</v>
      </c>
      <c r="AA1474" s="22">
        <f t="shared" ref="AA1474:AA1537" si="822">IFERROR(INDEX(Stats_Hit_CS,MATCH($B1474,Stats_Hit_Player,0)),"")</f>
        <v>0</v>
      </c>
      <c r="AB1474" s="22" t="str">
        <f t="shared" ref="AB1474:AB1537" si="823">IFERROR(INDEX(Stats_Pitch_Win,MATCH($B1474,Stats_Pitch_Player,0)),"")</f>
        <v/>
      </c>
      <c r="AC1474" s="22" t="str">
        <f t="shared" ref="AC1474:AC1537" si="824">IFERROR(INDEX(Stats_Pitch_Loss,MATCH($B1474,Stats_Pitch_Player,0)),"")</f>
        <v/>
      </c>
      <c r="AD1474" s="29" t="str">
        <f t="shared" ref="AD1474:AD1537" si="825">IFERROR(INDEX(Stats_Pitch_ERA,MATCH($B1474,Stats_Pitch_Player,0)),"")</f>
        <v/>
      </c>
      <c r="AE1474" s="22" t="str">
        <f t="shared" ref="AE1474:AE1537" si="826">IFERROR(INDEX(Stats_Pitch_App,MATCH($B1474,Stats_Pitch_Player,0)),"")</f>
        <v/>
      </c>
      <c r="AF1474" s="22" t="str">
        <f t="shared" ref="AF1474:AF1537" si="827">IFERROR(INDEX(Stats_Pitch_GS,MATCH($B1474,Stats_Pitch_Player,0)),"")</f>
        <v/>
      </c>
      <c r="AG1474" s="22" t="str">
        <f t="shared" ref="AG1474:AG1537" si="828">IFERROR(INDEX(Stats_Pitch_CG,MATCH($B1474,Stats_Pitch_Player,0)),"")</f>
        <v/>
      </c>
      <c r="AH1474" s="22" t="str">
        <f t="shared" ref="AH1474:AH1537" si="829">IFERROR(INDEX(Stats_Pitch_SHO,MATCH($B1474,Stats_Pitch_Player,0)),"")</f>
        <v/>
      </c>
      <c r="AI1474" s="22" t="str">
        <f t="shared" ref="AI1474:AI1537" si="830">IFERROR(INDEX(Stats_Pitch_SV,MATCH($B1474,Stats_Pitch_Player,0)),"")</f>
        <v/>
      </c>
      <c r="AJ1474" s="31" t="str">
        <f t="shared" ref="AJ1474:AJ1537" si="831">IFERROR(INDEX(Stats_Pitch_IP,MATCH($B1474,Stats_Pitch_Player,0)),"")</f>
        <v/>
      </c>
      <c r="AK1474" s="22" t="str">
        <f t="shared" ref="AK1474:AK1537" si="832">IFERROR(INDEX(Stats_Pitch_H,MATCH($B1474,Stats_Pitch_Player,0)),"")</f>
        <v/>
      </c>
      <c r="AL1474" s="22" t="str">
        <f t="shared" ref="AL1474:AL1537" si="833">IFERROR(INDEX(Stats_Pitch_R,MATCH($B1474,Stats_Pitch_Player,0)),"")</f>
        <v/>
      </c>
      <c r="AM1474" s="22" t="str">
        <f t="shared" ref="AM1474:AM1537" si="834">IFERROR(INDEX(Stats_Pitch_ER,MATCH($B1474,Stats_Pitch_Player,0)),"")</f>
        <v/>
      </c>
      <c r="AN1474" s="22" t="str">
        <f t="shared" ref="AN1474:AN1537" si="835">IFERROR(INDEX(Stats_Pitch_BB,MATCH($B1474,Stats_Pitch_Player,0)),"")</f>
        <v/>
      </c>
      <c r="AO1474" s="22" t="str">
        <f t="shared" ref="AO1474:AO1537" si="836">IFERROR(INDEX(Stats_Pitch_K,MATCH($B1474,Stats_Pitch_Player,0)),"")</f>
        <v/>
      </c>
      <c r="AP1474" s="22" t="str">
        <f t="shared" ref="AP1474:AP1537" si="837">IFERROR(INDEX(Stats_Pitch_HBP,MATCH($B1474,Stats_Pitch_Player,0)),"")</f>
        <v/>
      </c>
      <c r="AQ1474" s="2" t="str">
        <f t="shared" ref="AQ1474:AQ1537" si="838">IFERROR(INDEX(Stats_Pitch_BA,MATCH($B1474,Stats_Pitch_Player,0)),"")</f>
        <v/>
      </c>
    </row>
    <row r="1475" spans="1:43" x14ac:dyDescent="0.25">
      <c r="A1475" s="26" t="str">
        <f t="shared" ref="A1475:A1538" si="839">IF(OR(D1475="SR", D1475="GR"), 1, "")</f>
        <v/>
      </c>
      <c r="B1475" t="s">
        <v>7104</v>
      </c>
      <c r="C1475" t="s">
        <v>64</v>
      </c>
      <c r="D1475" t="s">
        <v>24</v>
      </c>
      <c r="E1475" t="s">
        <v>5502</v>
      </c>
      <c r="F1475">
        <v>2026</v>
      </c>
      <c r="G1475" t="s">
        <v>5657</v>
      </c>
      <c r="H1475" s="4">
        <v>46160</v>
      </c>
      <c r="I1475" s="4" t="str">
        <f t="shared" si="805"/>
        <v>West Coast</v>
      </c>
      <c r="J1475" s="2" t="str">
        <f t="shared" si="806"/>
        <v/>
      </c>
      <c r="K1475" s="2" t="str">
        <f t="shared" si="807"/>
        <v/>
      </c>
      <c r="L1475" s="2" t="str">
        <f t="shared" si="808"/>
        <v/>
      </c>
      <c r="M1475" s="2" t="str">
        <f t="shared" si="809"/>
        <v/>
      </c>
      <c r="N1475" s="22" t="str" cm="1">
        <f t="array" ref="N1475">IFERROR(INDEX(Stats_Hit_GP,MATCH($B1475,Stats_Hit_Player,0)),"")</f>
        <v/>
      </c>
      <c r="O1475" s="22" t="str">
        <f t="shared" si="810"/>
        <v/>
      </c>
      <c r="P1475" s="22" t="str">
        <f t="shared" si="811"/>
        <v/>
      </c>
      <c r="Q1475" s="22" t="str">
        <f t="shared" si="812"/>
        <v/>
      </c>
      <c r="R1475" s="22" t="str">
        <f t="shared" si="813"/>
        <v/>
      </c>
      <c r="S1475" s="22" t="str">
        <f t="shared" si="814"/>
        <v/>
      </c>
      <c r="T1475" s="22" t="str">
        <f t="shared" si="815"/>
        <v/>
      </c>
      <c r="U1475" s="22" t="str">
        <f t="shared" si="816"/>
        <v/>
      </c>
      <c r="V1475" s="22" t="str">
        <f t="shared" si="817"/>
        <v/>
      </c>
      <c r="W1475" s="22" t="str">
        <f t="shared" si="818"/>
        <v/>
      </c>
      <c r="X1475" s="22" t="str">
        <f t="shared" si="819"/>
        <v/>
      </c>
      <c r="Y1475" s="22" t="str">
        <f t="shared" si="820"/>
        <v/>
      </c>
      <c r="Z1475" s="22" t="str">
        <f t="shared" si="821"/>
        <v/>
      </c>
      <c r="AA1475" s="22" t="str">
        <f t="shared" si="822"/>
        <v/>
      </c>
      <c r="AB1475" s="22">
        <f t="shared" si="823"/>
        <v>0</v>
      </c>
      <c r="AC1475" s="22">
        <f t="shared" si="824"/>
        <v>0</v>
      </c>
      <c r="AD1475" s="29">
        <f t="shared" si="825"/>
        <v>11.57</v>
      </c>
      <c r="AE1475" s="22">
        <f t="shared" si="826"/>
        <v>5</v>
      </c>
      <c r="AF1475" s="22">
        <f t="shared" si="827"/>
        <v>0</v>
      </c>
      <c r="AG1475" s="22">
        <f t="shared" si="828"/>
        <v>0</v>
      </c>
      <c r="AH1475" s="22">
        <f t="shared" si="829"/>
        <v>0</v>
      </c>
      <c r="AI1475" s="22">
        <f t="shared" si="830"/>
        <v>0</v>
      </c>
      <c r="AJ1475" s="31">
        <f t="shared" si="831"/>
        <v>4.2</v>
      </c>
      <c r="AK1475" s="22">
        <f t="shared" si="832"/>
        <v>8</v>
      </c>
      <c r="AL1475" s="22">
        <f t="shared" si="833"/>
        <v>6</v>
      </c>
      <c r="AM1475" s="22">
        <f t="shared" si="834"/>
        <v>6</v>
      </c>
      <c r="AN1475" s="22">
        <f t="shared" si="835"/>
        <v>4</v>
      </c>
      <c r="AO1475" s="22">
        <f t="shared" si="836"/>
        <v>1</v>
      </c>
      <c r="AP1475" s="22">
        <f t="shared" si="837"/>
        <v>1</v>
      </c>
      <c r="AQ1475" s="2">
        <f t="shared" si="838"/>
        <v>0.44400000000000001</v>
      </c>
    </row>
    <row r="1476" spans="1:43" x14ac:dyDescent="0.25">
      <c r="A1476" s="26" t="str">
        <f t="shared" si="839"/>
        <v/>
      </c>
      <c r="B1476" t="s">
        <v>3060</v>
      </c>
      <c r="C1476" t="s">
        <v>44</v>
      </c>
      <c r="D1476" t="s">
        <v>37</v>
      </c>
      <c r="E1476" t="s">
        <v>5711</v>
      </c>
      <c r="F1476">
        <v>2026</v>
      </c>
      <c r="G1476" t="s">
        <v>5657</v>
      </c>
      <c r="H1476" s="4">
        <v>46160</v>
      </c>
      <c r="I1476" s="4" t="str">
        <f t="shared" si="805"/>
        <v/>
      </c>
      <c r="J1476" s="2">
        <f t="shared" si="806"/>
        <v>0.26500000000000001</v>
      </c>
      <c r="K1476" s="2">
        <f t="shared" si="807"/>
        <v>0.36199999999999999</v>
      </c>
      <c r="L1476" s="2">
        <f t="shared" si="808"/>
        <v>0.44400000000000001</v>
      </c>
      <c r="M1476" s="2">
        <f t="shared" si="809"/>
        <v>0.80600000000000005</v>
      </c>
      <c r="N1476" s="22" cm="1">
        <f t="array" ref="N1476">IFERROR(INDEX(Stats_Hit_GP,MATCH($B1476,Stats_Hit_Player,0)),"")</f>
        <v>46</v>
      </c>
      <c r="O1476" s="22">
        <f t="shared" si="810"/>
        <v>188</v>
      </c>
      <c r="P1476" s="22">
        <f t="shared" si="811"/>
        <v>162</v>
      </c>
      <c r="Q1476" s="22">
        <f t="shared" si="812"/>
        <v>19</v>
      </c>
      <c r="R1476" s="22">
        <f t="shared" si="813"/>
        <v>43</v>
      </c>
      <c r="S1476" s="22">
        <f t="shared" si="814"/>
        <v>5</v>
      </c>
      <c r="T1476" s="22">
        <f t="shared" si="815"/>
        <v>0</v>
      </c>
      <c r="U1476" s="22">
        <f t="shared" si="816"/>
        <v>8</v>
      </c>
      <c r="V1476" s="22">
        <f t="shared" si="817"/>
        <v>27</v>
      </c>
      <c r="W1476" s="22">
        <f t="shared" si="818"/>
        <v>3</v>
      </c>
      <c r="X1476" s="22">
        <f t="shared" si="819"/>
        <v>22</v>
      </c>
      <c r="Y1476" s="22">
        <f t="shared" si="820"/>
        <v>54</v>
      </c>
      <c r="Z1476" s="22">
        <f t="shared" si="821"/>
        <v>2</v>
      </c>
      <c r="AA1476" s="22">
        <f t="shared" si="822"/>
        <v>2</v>
      </c>
      <c r="AB1476" s="22" t="str">
        <f t="shared" si="823"/>
        <v/>
      </c>
      <c r="AC1476" s="22" t="str">
        <f t="shared" si="824"/>
        <v/>
      </c>
      <c r="AD1476" s="29" t="str">
        <f t="shared" si="825"/>
        <v/>
      </c>
      <c r="AE1476" s="22" t="str">
        <f t="shared" si="826"/>
        <v/>
      </c>
      <c r="AF1476" s="22" t="str">
        <f t="shared" si="827"/>
        <v/>
      </c>
      <c r="AG1476" s="22" t="str">
        <f t="shared" si="828"/>
        <v/>
      </c>
      <c r="AH1476" s="22" t="str">
        <f t="shared" si="829"/>
        <v/>
      </c>
      <c r="AI1476" s="22" t="str">
        <f t="shared" si="830"/>
        <v/>
      </c>
      <c r="AJ1476" s="31" t="str">
        <f t="shared" si="831"/>
        <v/>
      </c>
      <c r="AK1476" s="22" t="str">
        <f t="shared" si="832"/>
        <v/>
      </c>
      <c r="AL1476" s="22" t="str">
        <f t="shared" si="833"/>
        <v/>
      </c>
      <c r="AM1476" s="22" t="str">
        <f t="shared" si="834"/>
        <v/>
      </c>
      <c r="AN1476" s="22" t="str">
        <f t="shared" si="835"/>
        <v/>
      </c>
      <c r="AO1476" s="22" t="str">
        <f t="shared" si="836"/>
        <v/>
      </c>
      <c r="AP1476" s="22" t="str">
        <f t="shared" si="837"/>
        <v/>
      </c>
      <c r="AQ1476" s="2" t="str">
        <f t="shared" si="838"/>
        <v/>
      </c>
    </row>
    <row r="1477" spans="1:43" x14ac:dyDescent="0.25">
      <c r="A1477" s="26" t="str">
        <f t="shared" si="839"/>
        <v/>
      </c>
      <c r="B1477" t="s">
        <v>7105</v>
      </c>
      <c r="C1477" t="s">
        <v>64</v>
      </c>
      <c r="D1477" t="s">
        <v>47</v>
      </c>
      <c r="E1477" t="s">
        <v>1079</v>
      </c>
      <c r="F1477">
        <v>2026</v>
      </c>
      <c r="G1477" t="s">
        <v>5657</v>
      </c>
      <c r="H1477" s="4">
        <v>46160</v>
      </c>
      <c r="I1477" s="4" t="str">
        <f t="shared" si="805"/>
        <v>Atlantic Sun</v>
      </c>
      <c r="J1477" s="2" t="str">
        <f t="shared" si="806"/>
        <v/>
      </c>
      <c r="K1477" s="2" t="str">
        <f t="shared" si="807"/>
        <v/>
      </c>
      <c r="L1477" s="2" t="str">
        <f t="shared" si="808"/>
        <v/>
      </c>
      <c r="M1477" s="2" t="str">
        <f t="shared" si="809"/>
        <v/>
      </c>
      <c r="N1477" s="22" t="str" cm="1">
        <f t="array" ref="N1477">IFERROR(INDEX(Stats_Hit_GP,MATCH($B1477,Stats_Hit_Player,0)),"")</f>
        <v/>
      </c>
      <c r="O1477" s="22" t="str">
        <f t="shared" si="810"/>
        <v/>
      </c>
      <c r="P1477" s="22" t="str">
        <f t="shared" si="811"/>
        <v/>
      </c>
      <c r="Q1477" s="22" t="str">
        <f t="shared" si="812"/>
        <v/>
      </c>
      <c r="R1477" s="22" t="str">
        <f t="shared" si="813"/>
        <v/>
      </c>
      <c r="S1477" s="22" t="str">
        <f t="shared" si="814"/>
        <v/>
      </c>
      <c r="T1477" s="22" t="str">
        <f t="shared" si="815"/>
        <v/>
      </c>
      <c r="U1477" s="22" t="str">
        <f t="shared" si="816"/>
        <v/>
      </c>
      <c r="V1477" s="22" t="str">
        <f t="shared" si="817"/>
        <v/>
      </c>
      <c r="W1477" s="22" t="str">
        <f t="shared" si="818"/>
        <v/>
      </c>
      <c r="X1477" s="22" t="str">
        <f t="shared" si="819"/>
        <v/>
      </c>
      <c r="Y1477" s="22" t="str">
        <f t="shared" si="820"/>
        <v/>
      </c>
      <c r="Z1477" s="22" t="str">
        <f t="shared" si="821"/>
        <v/>
      </c>
      <c r="AA1477" s="22" t="str">
        <f t="shared" si="822"/>
        <v/>
      </c>
      <c r="AB1477" s="22">
        <f t="shared" si="823"/>
        <v>0</v>
      </c>
      <c r="AC1477" s="22">
        <f t="shared" si="824"/>
        <v>0</v>
      </c>
      <c r="AD1477" s="29">
        <f t="shared" si="825"/>
        <v>48.6</v>
      </c>
      <c r="AE1477" s="22">
        <f t="shared" si="826"/>
        <v>4</v>
      </c>
      <c r="AF1477" s="22">
        <f t="shared" si="827"/>
        <v>0</v>
      </c>
      <c r="AG1477" s="22">
        <f t="shared" si="828"/>
        <v>0</v>
      </c>
      <c r="AH1477" s="22">
        <f t="shared" si="829"/>
        <v>0</v>
      </c>
      <c r="AI1477" s="22">
        <f t="shared" si="830"/>
        <v>0</v>
      </c>
      <c r="AJ1477" s="31">
        <f t="shared" si="831"/>
        <v>1.2</v>
      </c>
      <c r="AK1477" s="22">
        <f t="shared" si="832"/>
        <v>5</v>
      </c>
      <c r="AL1477" s="22">
        <f t="shared" si="833"/>
        <v>9</v>
      </c>
      <c r="AM1477" s="22">
        <f t="shared" si="834"/>
        <v>9</v>
      </c>
      <c r="AN1477" s="22">
        <f t="shared" si="835"/>
        <v>7</v>
      </c>
      <c r="AO1477" s="22">
        <f t="shared" si="836"/>
        <v>1</v>
      </c>
      <c r="AP1477" s="22">
        <f t="shared" si="837"/>
        <v>1</v>
      </c>
      <c r="AQ1477" s="2">
        <f t="shared" si="838"/>
        <v>0.5</v>
      </c>
    </row>
    <row r="1478" spans="1:43" x14ac:dyDescent="0.25">
      <c r="A1478" s="26" t="str">
        <f t="shared" si="839"/>
        <v/>
      </c>
      <c r="B1478" t="s">
        <v>3056</v>
      </c>
      <c r="C1478" t="s">
        <v>25</v>
      </c>
      <c r="D1478" t="s">
        <v>47</v>
      </c>
      <c r="E1478" t="s">
        <v>5711</v>
      </c>
      <c r="F1478">
        <v>2026</v>
      </c>
      <c r="G1478" t="s">
        <v>5657</v>
      </c>
      <c r="H1478" s="4">
        <v>46160</v>
      </c>
      <c r="I1478" s="4" t="str">
        <f t="shared" si="805"/>
        <v/>
      </c>
      <c r="J1478" s="2">
        <f t="shared" si="806"/>
        <v>0.28100000000000003</v>
      </c>
      <c r="K1478" s="2">
        <f t="shared" si="807"/>
        <v>0.38300000000000001</v>
      </c>
      <c r="L1478" s="2">
        <f t="shared" si="808"/>
        <v>0.49399999999999999</v>
      </c>
      <c r="M1478" s="2">
        <f t="shared" si="809"/>
        <v>0.877</v>
      </c>
      <c r="N1478" s="22" cm="1">
        <f t="array" ref="N1478">IFERROR(INDEX(Stats_Hit_GP,MATCH($B1478,Stats_Hit_Player,0)),"")</f>
        <v>46</v>
      </c>
      <c r="O1478" s="22">
        <f t="shared" si="810"/>
        <v>188</v>
      </c>
      <c r="P1478" s="22">
        <f t="shared" si="811"/>
        <v>160</v>
      </c>
      <c r="Q1478" s="22">
        <f t="shared" si="812"/>
        <v>36</v>
      </c>
      <c r="R1478" s="22">
        <f t="shared" si="813"/>
        <v>45</v>
      </c>
      <c r="S1478" s="22">
        <f t="shared" si="814"/>
        <v>8</v>
      </c>
      <c r="T1478" s="22">
        <f t="shared" si="815"/>
        <v>1</v>
      </c>
      <c r="U1478" s="22">
        <f t="shared" si="816"/>
        <v>8</v>
      </c>
      <c r="V1478" s="22">
        <f t="shared" si="817"/>
        <v>27</v>
      </c>
      <c r="W1478" s="22">
        <f t="shared" si="818"/>
        <v>2</v>
      </c>
      <c r="X1478" s="22">
        <f t="shared" si="819"/>
        <v>25</v>
      </c>
      <c r="Y1478" s="22">
        <f t="shared" si="820"/>
        <v>38</v>
      </c>
      <c r="Z1478" s="22">
        <f t="shared" si="821"/>
        <v>1</v>
      </c>
      <c r="AA1478" s="22">
        <f t="shared" si="822"/>
        <v>1</v>
      </c>
      <c r="AB1478" s="22" t="str">
        <f t="shared" si="823"/>
        <v/>
      </c>
      <c r="AC1478" s="22" t="str">
        <f t="shared" si="824"/>
        <v/>
      </c>
      <c r="AD1478" s="29" t="str">
        <f t="shared" si="825"/>
        <v/>
      </c>
      <c r="AE1478" s="22" t="str">
        <f t="shared" si="826"/>
        <v/>
      </c>
      <c r="AF1478" s="22" t="str">
        <f t="shared" si="827"/>
        <v/>
      </c>
      <c r="AG1478" s="22" t="str">
        <f t="shared" si="828"/>
        <v/>
      </c>
      <c r="AH1478" s="22" t="str">
        <f t="shared" si="829"/>
        <v/>
      </c>
      <c r="AI1478" s="22" t="str">
        <f t="shared" si="830"/>
        <v/>
      </c>
      <c r="AJ1478" s="31" t="str">
        <f t="shared" si="831"/>
        <v/>
      </c>
      <c r="AK1478" s="22" t="str">
        <f t="shared" si="832"/>
        <v/>
      </c>
      <c r="AL1478" s="22" t="str">
        <f t="shared" si="833"/>
        <v/>
      </c>
      <c r="AM1478" s="22" t="str">
        <f t="shared" si="834"/>
        <v/>
      </c>
      <c r="AN1478" s="22" t="str">
        <f t="shared" si="835"/>
        <v/>
      </c>
      <c r="AO1478" s="22" t="str">
        <f t="shared" si="836"/>
        <v/>
      </c>
      <c r="AP1478" s="22" t="str">
        <f t="shared" si="837"/>
        <v/>
      </c>
      <c r="AQ1478" s="2" t="str">
        <f t="shared" si="838"/>
        <v/>
      </c>
    </row>
    <row r="1479" spans="1:43" x14ac:dyDescent="0.25">
      <c r="A1479" s="26" t="str">
        <f t="shared" si="839"/>
        <v/>
      </c>
      <c r="B1479" t="s">
        <v>7106</v>
      </c>
      <c r="C1479" t="s">
        <v>64</v>
      </c>
      <c r="D1479" t="s">
        <v>24</v>
      </c>
      <c r="E1479" t="s">
        <v>5711</v>
      </c>
      <c r="F1479">
        <v>2026</v>
      </c>
      <c r="G1479" t="s">
        <v>5657</v>
      </c>
      <c r="H1479" s="4">
        <v>46160</v>
      </c>
      <c r="I1479" s="4" t="str">
        <f t="shared" si="805"/>
        <v/>
      </c>
      <c r="J1479" s="2" t="str">
        <f t="shared" si="806"/>
        <v/>
      </c>
      <c r="K1479" s="2" t="str">
        <f t="shared" si="807"/>
        <v/>
      </c>
      <c r="L1479" s="2" t="str">
        <f t="shared" si="808"/>
        <v/>
      </c>
      <c r="M1479" s="2" t="str">
        <f t="shared" si="809"/>
        <v/>
      </c>
      <c r="N1479" s="22" t="str" cm="1">
        <f t="array" ref="N1479">IFERROR(INDEX(Stats_Hit_GP,MATCH($B1479,Stats_Hit_Player,0)),"")</f>
        <v/>
      </c>
      <c r="O1479" s="22" t="str">
        <f t="shared" si="810"/>
        <v/>
      </c>
      <c r="P1479" s="22" t="str">
        <f t="shared" si="811"/>
        <v/>
      </c>
      <c r="Q1479" s="22" t="str">
        <f t="shared" si="812"/>
        <v/>
      </c>
      <c r="R1479" s="22" t="str">
        <f t="shared" si="813"/>
        <v/>
      </c>
      <c r="S1479" s="22" t="str">
        <f t="shared" si="814"/>
        <v/>
      </c>
      <c r="T1479" s="22" t="str">
        <f t="shared" si="815"/>
        <v/>
      </c>
      <c r="U1479" s="22" t="str">
        <f t="shared" si="816"/>
        <v/>
      </c>
      <c r="V1479" s="22" t="str">
        <f t="shared" si="817"/>
        <v/>
      </c>
      <c r="W1479" s="22" t="str">
        <f t="shared" si="818"/>
        <v/>
      </c>
      <c r="X1479" s="22" t="str">
        <f t="shared" si="819"/>
        <v/>
      </c>
      <c r="Y1479" s="22" t="str">
        <f t="shared" si="820"/>
        <v/>
      </c>
      <c r="Z1479" s="22" t="str">
        <f t="shared" si="821"/>
        <v/>
      </c>
      <c r="AA1479" s="22" t="str">
        <f t="shared" si="822"/>
        <v/>
      </c>
      <c r="AB1479" s="22">
        <f t="shared" si="823"/>
        <v>0</v>
      </c>
      <c r="AC1479" s="22">
        <f t="shared" si="824"/>
        <v>2</v>
      </c>
      <c r="AD1479" s="29">
        <f t="shared" si="825"/>
        <v>5.92</v>
      </c>
      <c r="AE1479" s="22">
        <f t="shared" si="826"/>
        <v>18</v>
      </c>
      <c r="AF1479" s="22">
        <f t="shared" si="827"/>
        <v>1</v>
      </c>
      <c r="AG1479" s="22">
        <f t="shared" si="828"/>
        <v>0</v>
      </c>
      <c r="AH1479" s="22">
        <f t="shared" si="829"/>
        <v>0</v>
      </c>
      <c r="AI1479" s="22">
        <f t="shared" si="830"/>
        <v>1</v>
      </c>
      <c r="AJ1479" s="31">
        <f t="shared" si="831"/>
        <v>24.1</v>
      </c>
      <c r="AK1479" s="22">
        <f t="shared" si="832"/>
        <v>21</v>
      </c>
      <c r="AL1479" s="22">
        <f t="shared" si="833"/>
        <v>17</v>
      </c>
      <c r="AM1479" s="22">
        <f t="shared" si="834"/>
        <v>16</v>
      </c>
      <c r="AN1479" s="22">
        <f t="shared" si="835"/>
        <v>18</v>
      </c>
      <c r="AO1479" s="22">
        <f t="shared" si="836"/>
        <v>18</v>
      </c>
      <c r="AP1479" s="22">
        <f t="shared" si="837"/>
        <v>4</v>
      </c>
      <c r="AQ1479" s="2">
        <f t="shared" si="838"/>
        <v>0.23100000000000001</v>
      </c>
    </row>
    <row r="1480" spans="1:43" x14ac:dyDescent="0.25">
      <c r="A1480" s="26" t="str">
        <f t="shared" si="839"/>
        <v/>
      </c>
      <c r="B1480" t="s">
        <v>3066</v>
      </c>
      <c r="C1480" t="s">
        <v>35</v>
      </c>
      <c r="D1480" t="s">
        <v>47</v>
      </c>
      <c r="E1480" t="s">
        <v>5711</v>
      </c>
      <c r="F1480">
        <v>2026</v>
      </c>
      <c r="G1480" t="s">
        <v>5657</v>
      </c>
      <c r="H1480" s="4">
        <v>46160</v>
      </c>
      <c r="I1480" s="4" t="str">
        <f t="shared" si="805"/>
        <v/>
      </c>
      <c r="J1480" s="2">
        <f t="shared" si="806"/>
        <v>0.27800000000000002</v>
      </c>
      <c r="K1480" s="2">
        <f t="shared" si="807"/>
        <v>0.53600000000000003</v>
      </c>
      <c r="L1480" s="2">
        <f t="shared" si="808"/>
        <v>0.5</v>
      </c>
      <c r="M1480" s="2">
        <f t="shared" si="809"/>
        <v>1.036</v>
      </c>
      <c r="N1480" s="22" cm="1">
        <f t="array" ref="N1480">IFERROR(INDEX(Stats_Hit_GP,MATCH($B1480,Stats_Hit_Player,0)),"")</f>
        <v>13</v>
      </c>
      <c r="O1480" s="22">
        <f t="shared" si="810"/>
        <v>28</v>
      </c>
      <c r="P1480" s="22">
        <f t="shared" si="811"/>
        <v>18</v>
      </c>
      <c r="Q1480" s="22">
        <f t="shared" si="812"/>
        <v>4</v>
      </c>
      <c r="R1480" s="22">
        <f t="shared" si="813"/>
        <v>5</v>
      </c>
      <c r="S1480" s="22">
        <f t="shared" si="814"/>
        <v>1</v>
      </c>
      <c r="T1480" s="22">
        <f t="shared" si="815"/>
        <v>0</v>
      </c>
      <c r="U1480" s="22">
        <f t="shared" si="816"/>
        <v>1</v>
      </c>
      <c r="V1480" s="22">
        <f t="shared" si="817"/>
        <v>3</v>
      </c>
      <c r="W1480" s="22">
        <f t="shared" si="818"/>
        <v>0</v>
      </c>
      <c r="X1480" s="22">
        <f t="shared" si="819"/>
        <v>10</v>
      </c>
      <c r="Y1480" s="22">
        <f t="shared" si="820"/>
        <v>8</v>
      </c>
      <c r="Z1480" s="22">
        <f t="shared" si="821"/>
        <v>1</v>
      </c>
      <c r="AA1480" s="22">
        <f t="shared" si="822"/>
        <v>1</v>
      </c>
      <c r="AB1480" s="22" t="str">
        <f t="shared" si="823"/>
        <v/>
      </c>
      <c r="AC1480" s="22" t="str">
        <f t="shared" si="824"/>
        <v/>
      </c>
      <c r="AD1480" s="29" t="str">
        <f t="shared" si="825"/>
        <v/>
      </c>
      <c r="AE1480" s="22" t="str">
        <f t="shared" si="826"/>
        <v/>
      </c>
      <c r="AF1480" s="22" t="str">
        <f t="shared" si="827"/>
        <v/>
      </c>
      <c r="AG1480" s="22" t="str">
        <f t="shared" si="828"/>
        <v/>
      </c>
      <c r="AH1480" s="22" t="str">
        <f t="shared" si="829"/>
        <v/>
      </c>
      <c r="AI1480" s="22" t="str">
        <f t="shared" si="830"/>
        <v/>
      </c>
      <c r="AJ1480" s="31" t="str">
        <f t="shared" si="831"/>
        <v/>
      </c>
      <c r="AK1480" s="22" t="str">
        <f t="shared" si="832"/>
        <v/>
      </c>
      <c r="AL1480" s="22" t="str">
        <f t="shared" si="833"/>
        <v/>
      </c>
      <c r="AM1480" s="22" t="str">
        <f t="shared" si="834"/>
        <v/>
      </c>
      <c r="AN1480" s="22" t="str">
        <f t="shared" si="835"/>
        <v/>
      </c>
      <c r="AO1480" s="22" t="str">
        <f t="shared" si="836"/>
        <v/>
      </c>
      <c r="AP1480" s="22" t="str">
        <f t="shared" si="837"/>
        <v/>
      </c>
      <c r="AQ1480" s="2" t="str">
        <f t="shared" si="838"/>
        <v/>
      </c>
    </row>
    <row r="1481" spans="1:43" x14ac:dyDescent="0.25">
      <c r="A1481" s="26" t="str">
        <f t="shared" si="839"/>
        <v/>
      </c>
      <c r="B1481" t="s">
        <v>7107</v>
      </c>
      <c r="C1481" t="s">
        <v>64</v>
      </c>
      <c r="D1481" t="s">
        <v>47</v>
      </c>
      <c r="E1481" t="s">
        <v>5711</v>
      </c>
      <c r="F1481">
        <v>2026</v>
      </c>
      <c r="G1481" t="s">
        <v>5657</v>
      </c>
      <c r="H1481" s="4">
        <v>46160</v>
      </c>
      <c r="I1481" s="4" t="str">
        <f t="shared" si="805"/>
        <v/>
      </c>
      <c r="J1481" s="2" t="str">
        <f t="shared" si="806"/>
        <v/>
      </c>
      <c r="K1481" s="2" t="str">
        <f t="shared" si="807"/>
        <v/>
      </c>
      <c r="L1481" s="2" t="str">
        <f t="shared" si="808"/>
        <v/>
      </c>
      <c r="M1481" s="2" t="str">
        <f t="shared" si="809"/>
        <v/>
      </c>
      <c r="N1481" s="22" t="str" cm="1">
        <f t="array" ref="N1481">IFERROR(INDEX(Stats_Hit_GP,MATCH($B1481,Stats_Hit_Player,0)),"")</f>
        <v/>
      </c>
      <c r="O1481" s="22" t="str">
        <f t="shared" si="810"/>
        <v/>
      </c>
      <c r="P1481" s="22" t="str">
        <f t="shared" si="811"/>
        <v/>
      </c>
      <c r="Q1481" s="22" t="str">
        <f t="shared" si="812"/>
        <v/>
      </c>
      <c r="R1481" s="22" t="str">
        <f t="shared" si="813"/>
        <v/>
      </c>
      <c r="S1481" s="22" t="str">
        <f t="shared" si="814"/>
        <v/>
      </c>
      <c r="T1481" s="22" t="str">
        <f t="shared" si="815"/>
        <v/>
      </c>
      <c r="U1481" s="22" t="str">
        <f t="shared" si="816"/>
        <v/>
      </c>
      <c r="V1481" s="22" t="str">
        <f t="shared" si="817"/>
        <v/>
      </c>
      <c r="W1481" s="22" t="str">
        <f t="shared" si="818"/>
        <v/>
      </c>
      <c r="X1481" s="22" t="str">
        <f t="shared" si="819"/>
        <v/>
      </c>
      <c r="Y1481" s="22" t="str">
        <f t="shared" si="820"/>
        <v/>
      </c>
      <c r="Z1481" s="22" t="str">
        <f t="shared" si="821"/>
        <v/>
      </c>
      <c r="AA1481" s="22" t="str">
        <f t="shared" si="822"/>
        <v/>
      </c>
      <c r="AB1481" s="22">
        <f t="shared" si="823"/>
        <v>0</v>
      </c>
      <c r="AC1481" s="22">
        <f t="shared" si="824"/>
        <v>2</v>
      </c>
      <c r="AD1481" s="29">
        <f t="shared" si="825"/>
        <v>12</v>
      </c>
      <c r="AE1481" s="22">
        <f t="shared" si="826"/>
        <v>15</v>
      </c>
      <c r="AF1481" s="22">
        <f t="shared" si="827"/>
        <v>1</v>
      </c>
      <c r="AG1481" s="22">
        <f t="shared" si="828"/>
        <v>0</v>
      </c>
      <c r="AH1481" s="22">
        <f t="shared" si="829"/>
        <v>0</v>
      </c>
      <c r="AI1481" s="22">
        <f t="shared" si="830"/>
        <v>0</v>
      </c>
      <c r="AJ1481" s="31">
        <f t="shared" si="831"/>
        <v>21</v>
      </c>
      <c r="AK1481" s="22">
        <f t="shared" si="832"/>
        <v>26</v>
      </c>
      <c r="AL1481" s="22">
        <f t="shared" si="833"/>
        <v>32</v>
      </c>
      <c r="AM1481" s="22">
        <f t="shared" si="834"/>
        <v>28</v>
      </c>
      <c r="AN1481" s="22">
        <f t="shared" si="835"/>
        <v>30</v>
      </c>
      <c r="AO1481" s="22">
        <f t="shared" si="836"/>
        <v>16</v>
      </c>
      <c r="AP1481" s="22">
        <f t="shared" si="837"/>
        <v>5</v>
      </c>
      <c r="AQ1481" s="2">
        <f t="shared" si="838"/>
        <v>0.317</v>
      </c>
    </row>
    <row r="1482" spans="1:43" x14ac:dyDescent="0.25">
      <c r="A1482" s="26" t="str">
        <f t="shared" si="839"/>
        <v/>
      </c>
      <c r="B1482" t="s">
        <v>7108</v>
      </c>
      <c r="C1482" t="s">
        <v>64</v>
      </c>
      <c r="D1482" t="s">
        <v>47</v>
      </c>
      <c r="E1482" t="s">
        <v>5711</v>
      </c>
      <c r="F1482">
        <v>2026</v>
      </c>
      <c r="G1482" t="s">
        <v>5657</v>
      </c>
      <c r="H1482" s="4">
        <v>46160</v>
      </c>
      <c r="I1482" s="4" t="str">
        <f t="shared" si="805"/>
        <v/>
      </c>
      <c r="J1482" s="2" t="str">
        <f t="shared" si="806"/>
        <v/>
      </c>
      <c r="K1482" s="2" t="str">
        <f t="shared" si="807"/>
        <v/>
      </c>
      <c r="L1482" s="2" t="str">
        <f t="shared" si="808"/>
        <v/>
      </c>
      <c r="M1482" s="2" t="str">
        <f t="shared" si="809"/>
        <v/>
      </c>
      <c r="N1482" s="22" t="str" cm="1">
        <f t="array" ref="N1482">IFERROR(INDEX(Stats_Hit_GP,MATCH($B1482,Stats_Hit_Player,0)),"")</f>
        <v/>
      </c>
      <c r="O1482" s="22" t="str">
        <f t="shared" si="810"/>
        <v/>
      </c>
      <c r="P1482" s="22" t="str">
        <f t="shared" si="811"/>
        <v/>
      </c>
      <c r="Q1482" s="22" t="str">
        <f t="shared" si="812"/>
        <v/>
      </c>
      <c r="R1482" s="22" t="str">
        <f t="shared" si="813"/>
        <v/>
      </c>
      <c r="S1482" s="22" t="str">
        <f t="shared" si="814"/>
        <v/>
      </c>
      <c r="T1482" s="22" t="str">
        <f t="shared" si="815"/>
        <v/>
      </c>
      <c r="U1482" s="22" t="str">
        <f t="shared" si="816"/>
        <v/>
      </c>
      <c r="V1482" s="22" t="str">
        <f t="shared" si="817"/>
        <v/>
      </c>
      <c r="W1482" s="22" t="str">
        <f t="shared" si="818"/>
        <v/>
      </c>
      <c r="X1482" s="22" t="str">
        <f t="shared" si="819"/>
        <v/>
      </c>
      <c r="Y1482" s="22" t="str">
        <f t="shared" si="820"/>
        <v/>
      </c>
      <c r="Z1482" s="22" t="str">
        <f t="shared" si="821"/>
        <v/>
      </c>
      <c r="AA1482" s="22" t="str">
        <f t="shared" si="822"/>
        <v/>
      </c>
      <c r="AB1482" s="22">
        <f t="shared" si="823"/>
        <v>0</v>
      </c>
      <c r="AC1482" s="22">
        <f t="shared" si="824"/>
        <v>3</v>
      </c>
      <c r="AD1482" s="29">
        <f t="shared" si="825"/>
        <v>21.75</v>
      </c>
      <c r="AE1482" s="22">
        <f t="shared" si="826"/>
        <v>11</v>
      </c>
      <c r="AF1482" s="22">
        <f t="shared" si="827"/>
        <v>3</v>
      </c>
      <c r="AG1482" s="22">
        <f t="shared" si="828"/>
        <v>0</v>
      </c>
      <c r="AH1482" s="22">
        <f t="shared" si="829"/>
        <v>0</v>
      </c>
      <c r="AI1482" s="22">
        <f t="shared" si="830"/>
        <v>0</v>
      </c>
      <c r="AJ1482" s="31">
        <f t="shared" si="831"/>
        <v>12</v>
      </c>
      <c r="AK1482" s="22">
        <f t="shared" si="832"/>
        <v>23</v>
      </c>
      <c r="AL1482" s="22">
        <f t="shared" si="833"/>
        <v>38</v>
      </c>
      <c r="AM1482" s="22">
        <f t="shared" si="834"/>
        <v>29</v>
      </c>
      <c r="AN1482" s="22">
        <f t="shared" si="835"/>
        <v>31</v>
      </c>
      <c r="AO1482" s="22">
        <f t="shared" si="836"/>
        <v>10</v>
      </c>
      <c r="AP1482" s="22">
        <f t="shared" si="837"/>
        <v>3</v>
      </c>
      <c r="AQ1482" s="2">
        <f t="shared" si="838"/>
        <v>0.41799999999999998</v>
      </c>
    </row>
    <row r="1483" spans="1:43" x14ac:dyDescent="0.25">
      <c r="A1483" s="26" t="str">
        <f t="shared" si="839"/>
        <v/>
      </c>
      <c r="B1483" t="s">
        <v>3655</v>
      </c>
      <c r="C1483" t="s">
        <v>25</v>
      </c>
      <c r="D1483" t="s">
        <v>47</v>
      </c>
      <c r="E1483" t="s">
        <v>3636</v>
      </c>
      <c r="F1483">
        <v>2026</v>
      </c>
      <c r="G1483" t="s">
        <v>5657</v>
      </c>
      <c r="H1483" s="4">
        <v>46160</v>
      </c>
      <c r="I1483" s="4" t="str">
        <f t="shared" si="805"/>
        <v>Northeast</v>
      </c>
      <c r="J1483" s="2">
        <f t="shared" si="806"/>
        <v>0</v>
      </c>
      <c r="K1483" s="2">
        <f t="shared" si="807"/>
        <v>0.33300000000000002</v>
      </c>
      <c r="L1483" s="2">
        <f t="shared" si="808"/>
        <v>0</v>
      </c>
      <c r="M1483" s="2">
        <f t="shared" si="809"/>
        <v>0.33300000000000002</v>
      </c>
      <c r="N1483" s="22" cm="1">
        <f t="array" ref="N1483">IFERROR(INDEX(Stats_Hit_GP,MATCH($B1483,Stats_Hit_Player,0)),"")</f>
        <v>3</v>
      </c>
      <c r="O1483" s="22">
        <f t="shared" si="810"/>
        <v>3</v>
      </c>
      <c r="P1483" s="22">
        <f t="shared" si="811"/>
        <v>2</v>
      </c>
      <c r="Q1483" s="22">
        <f t="shared" si="812"/>
        <v>0</v>
      </c>
      <c r="R1483" s="22">
        <f t="shared" si="813"/>
        <v>0</v>
      </c>
      <c r="S1483" s="22">
        <f t="shared" si="814"/>
        <v>0</v>
      </c>
      <c r="T1483" s="22">
        <f t="shared" si="815"/>
        <v>0</v>
      </c>
      <c r="U1483" s="22">
        <f t="shared" si="816"/>
        <v>0</v>
      </c>
      <c r="V1483" s="22">
        <f t="shared" si="817"/>
        <v>0</v>
      </c>
      <c r="W1483" s="22">
        <f t="shared" si="818"/>
        <v>1</v>
      </c>
      <c r="X1483" s="22">
        <f t="shared" si="819"/>
        <v>0</v>
      </c>
      <c r="Y1483" s="22">
        <f t="shared" si="820"/>
        <v>0</v>
      </c>
      <c r="Z1483" s="22">
        <f t="shared" si="821"/>
        <v>0</v>
      </c>
      <c r="AA1483" s="22">
        <f t="shared" si="822"/>
        <v>0</v>
      </c>
      <c r="AB1483" s="22" t="str">
        <f t="shared" si="823"/>
        <v/>
      </c>
      <c r="AC1483" s="22" t="str">
        <f t="shared" si="824"/>
        <v/>
      </c>
      <c r="AD1483" s="29" t="str">
        <f t="shared" si="825"/>
        <v/>
      </c>
      <c r="AE1483" s="22" t="str">
        <f t="shared" si="826"/>
        <v/>
      </c>
      <c r="AF1483" s="22" t="str">
        <f t="shared" si="827"/>
        <v/>
      </c>
      <c r="AG1483" s="22" t="str">
        <f t="shared" si="828"/>
        <v/>
      </c>
      <c r="AH1483" s="22" t="str">
        <f t="shared" si="829"/>
        <v/>
      </c>
      <c r="AI1483" s="22" t="str">
        <f t="shared" si="830"/>
        <v/>
      </c>
      <c r="AJ1483" s="31" t="str">
        <f t="shared" si="831"/>
        <v/>
      </c>
      <c r="AK1483" s="22" t="str">
        <f t="shared" si="832"/>
        <v/>
      </c>
      <c r="AL1483" s="22" t="str">
        <f t="shared" si="833"/>
        <v/>
      </c>
      <c r="AM1483" s="22" t="str">
        <f t="shared" si="834"/>
        <v/>
      </c>
      <c r="AN1483" s="22" t="str">
        <f t="shared" si="835"/>
        <v/>
      </c>
      <c r="AO1483" s="22" t="str">
        <f t="shared" si="836"/>
        <v/>
      </c>
      <c r="AP1483" s="22" t="str">
        <f t="shared" si="837"/>
        <v/>
      </c>
      <c r="AQ1483" s="2" t="str">
        <f t="shared" si="838"/>
        <v/>
      </c>
    </row>
    <row r="1484" spans="1:43" x14ac:dyDescent="0.25">
      <c r="A1484" s="26" t="str">
        <f t="shared" si="839"/>
        <v/>
      </c>
      <c r="B1484" t="s">
        <v>7109</v>
      </c>
      <c r="C1484" t="s">
        <v>64</v>
      </c>
      <c r="D1484" t="s">
        <v>37</v>
      </c>
      <c r="E1484" t="s">
        <v>2251</v>
      </c>
      <c r="F1484">
        <v>2026</v>
      </c>
      <c r="G1484" t="s">
        <v>5657</v>
      </c>
      <c r="H1484" s="4">
        <v>46160</v>
      </c>
      <c r="I1484" s="4" t="str">
        <f t="shared" si="805"/>
        <v>Conference USA</v>
      </c>
      <c r="J1484" s="2" t="str">
        <f t="shared" si="806"/>
        <v/>
      </c>
      <c r="K1484" s="2" t="str">
        <f t="shared" si="807"/>
        <v/>
      </c>
      <c r="L1484" s="2" t="str">
        <f t="shared" si="808"/>
        <v/>
      </c>
      <c r="M1484" s="2" t="str">
        <f t="shared" si="809"/>
        <v/>
      </c>
      <c r="N1484" s="22" t="str" cm="1">
        <f t="array" ref="N1484">IFERROR(INDEX(Stats_Hit_GP,MATCH($B1484,Stats_Hit_Player,0)),"")</f>
        <v/>
      </c>
      <c r="O1484" s="22" t="str">
        <f t="shared" si="810"/>
        <v/>
      </c>
      <c r="P1484" s="22" t="str">
        <f t="shared" si="811"/>
        <v/>
      </c>
      <c r="Q1484" s="22" t="str">
        <f t="shared" si="812"/>
        <v/>
      </c>
      <c r="R1484" s="22" t="str">
        <f t="shared" si="813"/>
        <v/>
      </c>
      <c r="S1484" s="22" t="str">
        <f t="shared" si="814"/>
        <v/>
      </c>
      <c r="T1484" s="22" t="str">
        <f t="shared" si="815"/>
        <v/>
      </c>
      <c r="U1484" s="22" t="str">
        <f t="shared" si="816"/>
        <v/>
      </c>
      <c r="V1484" s="22" t="str">
        <f t="shared" si="817"/>
        <v/>
      </c>
      <c r="W1484" s="22" t="str">
        <f t="shared" si="818"/>
        <v/>
      </c>
      <c r="X1484" s="22" t="str">
        <f t="shared" si="819"/>
        <v/>
      </c>
      <c r="Y1484" s="22" t="str">
        <f t="shared" si="820"/>
        <v/>
      </c>
      <c r="Z1484" s="22" t="str">
        <f t="shared" si="821"/>
        <v/>
      </c>
      <c r="AA1484" s="22" t="str">
        <f t="shared" si="822"/>
        <v/>
      </c>
      <c r="AB1484" s="22">
        <f t="shared" si="823"/>
        <v>3</v>
      </c>
      <c r="AC1484" s="22">
        <f t="shared" si="824"/>
        <v>2</v>
      </c>
      <c r="AD1484" s="29">
        <f t="shared" si="825"/>
        <v>4.45</v>
      </c>
      <c r="AE1484" s="22">
        <f t="shared" si="826"/>
        <v>19</v>
      </c>
      <c r="AF1484" s="22">
        <f t="shared" si="827"/>
        <v>2</v>
      </c>
      <c r="AG1484" s="22">
        <f t="shared" si="828"/>
        <v>0</v>
      </c>
      <c r="AH1484" s="22">
        <f t="shared" si="829"/>
        <v>0</v>
      </c>
      <c r="AI1484" s="22">
        <f t="shared" si="830"/>
        <v>0</v>
      </c>
      <c r="AJ1484" s="31">
        <f t="shared" si="831"/>
        <v>28.1</v>
      </c>
      <c r="AK1484" s="22">
        <f t="shared" si="832"/>
        <v>37</v>
      </c>
      <c r="AL1484" s="22">
        <f t="shared" si="833"/>
        <v>18</v>
      </c>
      <c r="AM1484" s="22">
        <f t="shared" si="834"/>
        <v>14</v>
      </c>
      <c r="AN1484" s="22">
        <f t="shared" si="835"/>
        <v>9</v>
      </c>
      <c r="AO1484" s="22">
        <f t="shared" si="836"/>
        <v>25</v>
      </c>
      <c r="AP1484" s="22">
        <f t="shared" si="837"/>
        <v>4</v>
      </c>
      <c r="AQ1484" s="2">
        <f t="shared" si="838"/>
        <v>0.316</v>
      </c>
    </row>
    <row r="1485" spans="1:43" x14ac:dyDescent="0.25">
      <c r="A1485" s="26" t="str">
        <f t="shared" si="839"/>
        <v/>
      </c>
      <c r="B1485" t="s">
        <v>7110</v>
      </c>
      <c r="C1485" t="s">
        <v>64</v>
      </c>
      <c r="D1485" t="s">
        <v>24</v>
      </c>
      <c r="E1485" t="s">
        <v>648</v>
      </c>
      <c r="F1485">
        <v>2026</v>
      </c>
      <c r="G1485" t="s">
        <v>5657</v>
      </c>
      <c r="H1485" s="4">
        <v>46160</v>
      </c>
      <c r="I1485" s="4" t="str">
        <f t="shared" si="805"/>
        <v>America East</v>
      </c>
      <c r="J1485" s="2" t="str">
        <f t="shared" si="806"/>
        <v/>
      </c>
      <c r="K1485" s="2" t="str">
        <f t="shared" si="807"/>
        <v/>
      </c>
      <c r="L1485" s="2" t="str">
        <f t="shared" si="808"/>
        <v/>
      </c>
      <c r="M1485" s="2" t="str">
        <f t="shared" si="809"/>
        <v/>
      </c>
      <c r="N1485" s="22" t="str" cm="1">
        <f t="array" ref="N1485">IFERROR(INDEX(Stats_Hit_GP,MATCH($B1485,Stats_Hit_Player,0)),"")</f>
        <v/>
      </c>
      <c r="O1485" s="22" t="str">
        <f t="shared" si="810"/>
        <v/>
      </c>
      <c r="P1485" s="22" t="str">
        <f t="shared" si="811"/>
        <v/>
      </c>
      <c r="Q1485" s="22" t="str">
        <f t="shared" si="812"/>
        <v/>
      </c>
      <c r="R1485" s="22" t="str">
        <f t="shared" si="813"/>
        <v/>
      </c>
      <c r="S1485" s="22" t="str">
        <f t="shared" si="814"/>
        <v/>
      </c>
      <c r="T1485" s="22" t="str">
        <f t="shared" si="815"/>
        <v/>
      </c>
      <c r="U1485" s="22" t="str">
        <f t="shared" si="816"/>
        <v/>
      </c>
      <c r="V1485" s="22" t="str">
        <f t="shared" si="817"/>
        <v/>
      </c>
      <c r="W1485" s="22" t="str">
        <f t="shared" si="818"/>
        <v/>
      </c>
      <c r="X1485" s="22" t="str">
        <f t="shared" si="819"/>
        <v/>
      </c>
      <c r="Y1485" s="22" t="str">
        <f t="shared" si="820"/>
        <v/>
      </c>
      <c r="Z1485" s="22" t="str">
        <f t="shared" si="821"/>
        <v/>
      </c>
      <c r="AA1485" s="22" t="str">
        <f t="shared" si="822"/>
        <v/>
      </c>
      <c r="AB1485" s="22">
        <f t="shared" si="823"/>
        <v>0</v>
      </c>
      <c r="AC1485" s="22">
        <f t="shared" si="824"/>
        <v>2</v>
      </c>
      <c r="AD1485" s="29">
        <f t="shared" si="825"/>
        <v>9</v>
      </c>
      <c r="AE1485" s="22">
        <f t="shared" si="826"/>
        <v>8</v>
      </c>
      <c r="AF1485" s="22">
        <f t="shared" si="827"/>
        <v>3</v>
      </c>
      <c r="AG1485" s="22">
        <f t="shared" si="828"/>
        <v>0</v>
      </c>
      <c r="AH1485" s="22">
        <f t="shared" si="829"/>
        <v>0</v>
      </c>
      <c r="AI1485" s="22">
        <f t="shared" si="830"/>
        <v>0</v>
      </c>
      <c r="AJ1485" s="31">
        <f t="shared" si="831"/>
        <v>20</v>
      </c>
      <c r="AK1485" s="22">
        <f t="shared" si="832"/>
        <v>23</v>
      </c>
      <c r="AL1485" s="22">
        <f t="shared" si="833"/>
        <v>27</v>
      </c>
      <c r="AM1485" s="22">
        <f t="shared" si="834"/>
        <v>20</v>
      </c>
      <c r="AN1485" s="22">
        <f t="shared" si="835"/>
        <v>13</v>
      </c>
      <c r="AO1485" s="22">
        <f t="shared" si="836"/>
        <v>20</v>
      </c>
      <c r="AP1485" s="22">
        <f t="shared" si="837"/>
        <v>2</v>
      </c>
      <c r="AQ1485" s="2">
        <f t="shared" si="838"/>
        <v>0.28399999999999997</v>
      </c>
    </row>
    <row r="1486" spans="1:43" x14ac:dyDescent="0.25">
      <c r="A1486" s="26" t="str">
        <f t="shared" si="839"/>
        <v/>
      </c>
      <c r="B1486" t="s">
        <v>7111</v>
      </c>
      <c r="C1486" t="s">
        <v>64</v>
      </c>
      <c r="D1486" t="s">
        <v>47</v>
      </c>
      <c r="E1486" t="s">
        <v>648</v>
      </c>
      <c r="F1486">
        <v>2026</v>
      </c>
      <c r="G1486" t="s">
        <v>5657</v>
      </c>
      <c r="H1486" s="4">
        <v>46160</v>
      </c>
      <c r="I1486" s="4" t="str">
        <f t="shared" si="805"/>
        <v>America East</v>
      </c>
      <c r="J1486" s="2" t="str">
        <f t="shared" si="806"/>
        <v/>
      </c>
      <c r="K1486" s="2" t="str">
        <f t="shared" si="807"/>
        <v/>
      </c>
      <c r="L1486" s="2" t="str">
        <f t="shared" si="808"/>
        <v/>
      </c>
      <c r="M1486" s="2" t="str">
        <f t="shared" si="809"/>
        <v/>
      </c>
      <c r="N1486" s="22" t="str" cm="1">
        <f t="array" ref="N1486">IFERROR(INDEX(Stats_Hit_GP,MATCH($B1486,Stats_Hit_Player,0)),"")</f>
        <v/>
      </c>
      <c r="O1486" s="22" t="str">
        <f t="shared" si="810"/>
        <v/>
      </c>
      <c r="P1486" s="22" t="str">
        <f t="shared" si="811"/>
        <v/>
      </c>
      <c r="Q1486" s="22" t="str">
        <f t="shared" si="812"/>
        <v/>
      </c>
      <c r="R1486" s="22" t="str">
        <f t="shared" si="813"/>
        <v/>
      </c>
      <c r="S1486" s="22" t="str">
        <f t="shared" si="814"/>
        <v/>
      </c>
      <c r="T1486" s="22" t="str">
        <f t="shared" si="815"/>
        <v/>
      </c>
      <c r="U1486" s="22" t="str">
        <f t="shared" si="816"/>
        <v/>
      </c>
      <c r="V1486" s="22" t="str">
        <f t="shared" si="817"/>
        <v/>
      </c>
      <c r="W1486" s="22" t="str">
        <f t="shared" si="818"/>
        <v/>
      </c>
      <c r="X1486" s="22" t="str">
        <f t="shared" si="819"/>
        <v/>
      </c>
      <c r="Y1486" s="22" t="str">
        <f t="shared" si="820"/>
        <v/>
      </c>
      <c r="Z1486" s="22" t="str">
        <f t="shared" si="821"/>
        <v/>
      </c>
      <c r="AA1486" s="22" t="str">
        <f t="shared" si="822"/>
        <v/>
      </c>
      <c r="AB1486" s="22">
        <f t="shared" si="823"/>
        <v>2</v>
      </c>
      <c r="AC1486" s="22">
        <f t="shared" si="824"/>
        <v>4</v>
      </c>
      <c r="AD1486" s="29">
        <f t="shared" si="825"/>
        <v>6.51</v>
      </c>
      <c r="AE1486" s="22">
        <f t="shared" si="826"/>
        <v>12</v>
      </c>
      <c r="AF1486" s="22">
        <f t="shared" si="827"/>
        <v>6</v>
      </c>
      <c r="AG1486" s="22">
        <f t="shared" si="828"/>
        <v>0</v>
      </c>
      <c r="AH1486" s="22">
        <f t="shared" si="829"/>
        <v>0</v>
      </c>
      <c r="AI1486" s="22">
        <f t="shared" si="830"/>
        <v>0</v>
      </c>
      <c r="AJ1486" s="31">
        <f t="shared" si="831"/>
        <v>37.1</v>
      </c>
      <c r="AK1486" s="22">
        <f t="shared" si="832"/>
        <v>36</v>
      </c>
      <c r="AL1486" s="22">
        <f t="shared" si="833"/>
        <v>29</v>
      </c>
      <c r="AM1486" s="22">
        <f t="shared" si="834"/>
        <v>27</v>
      </c>
      <c r="AN1486" s="22">
        <f t="shared" si="835"/>
        <v>34</v>
      </c>
      <c r="AO1486" s="22">
        <f t="shared" si="836"/>
        <v>23</v>
      </c>
      <c r="AP1486" s="22">
        <f t="shared" si="837"/>
        <v>4</v>
      </c>
      <c r="AQ1486" s="2">
        <f t="shared" si="838"/>
        <v>0.26700000000000002</v>
      </c>
    </row>
    <row r="1487" spans="1:43" x14ac:dyDescent="0.25">
      <c r="A1487" s="26" t="str">
        <f t="shared" si="839"/>
        <v/>
      </c>
      <c r="B1487" t="s">
        <v>7112</v>
      </c>
      <c r="C1487" t="s">
        <v>5705</v>
      </c>
      <c r="D1487" t="s">
        <v>47</v>
      </c>
      <c r="E1487" t="s">
        <v>4731</v>
      </c>
      <c r="F1487">
        <v>2026</v>
      </c>
      <c r="G1487" t="s">
        <v>5657</v>
      </c>
      <c r="H1487" s="4">
        <v>46160</v>
      </c>
      <c r="I1487" s="4" t="str">
        <f t="shared" si="805"/>
        <v>Southland</v>
      </c>
      <c r="J1487" s="2" t="str">
        <f t="shared" si="806"/>
        <v/>
      </c>
      <c r="K1487" s="2" t="str">
        <f t="shared" si="807"/>
        <v/>
      </c>
      <c r="L1487" s="2" t="str">
        <f t="shared" si="808"/>
        <v/>
      </c>
      <c r="M1487" s="2" t="str">
        <f t="shared" si="809"/>
        <v/>
      </c>
      <c r="N1487" s="22" t="str" cm="1">
        <f t="array" ref="N1487">IFERROR(INDEX(Stats_Hit_GP,MATCH($B1487,Stats_Hit_Player,0)),"")</f>
        <v/>
      </c>
      <c r="O1487" s="22" t="str">
        <f t="shared" si="810"/>
        <v/>
      </c>
      <c r="P1487" s="22" t="str">
        <f t="shared" si="811"/>
        <v/>
      </c>
      <c r="Q1487" s="22" t="str">
        <f t="shared" si="812"/>
        <v/>
      </c>
      <c r="R1487" s="22" t="str">
        <f t="shared" si="813"/>
        <v/>
      </c>
      <c r="S1487" s="22" t="str">
        <f t="shared" si="814"/>
        <v/>
      </c>
      <c r="T1487" s="22" t="str">
        <f t="shared" si="815"/>
        <v/>
      </c>
      <c r="U1487" s="22" t="str">
        <f t="shared" si="816"/>
        <v/>
      </c>
      <c r="V1487" s="22" t="str">
        <f t="shared" si="817"/>
        <v/>
      </c>
      <c r="W1487" s="22" t="str">
        <f t="shared" si="818"/>
        <v/>
      </c>
      <c r="X1487" s="22" t="str">
        <f t="shared" si="819"/>
        <v/>
      </c>
      <c r="Y1487" s="22" t="str">
        <f t="shared" si="820"/>
        <v/>
      </c>
      <c r="Z1487" s="22" t="str">
        <f t="shared" si="821"/>
        <v/>
      </c>
      <c r="AA1487" s="22" t="str">
        <f t="shared" si="822"/>
        <v/>
      </c>
      <c r="AB1487" s="22" t="str">
        <f t="shared" si="823"/>
        <v/>
      </c>
      <c r="AC1487" s="22" t="str">
        <f t="shared" si="824"/>
        <v/>
      </c>
      <c r="AD1487" s="29" t="str">
        <f t="shared" si="825"/>
        <v/>
      </c>
      <c r="AE1487" s="22" t="str">
        <f t="shared" si="826"/>
        <v/>
      </c>
      <c r="AF1487" s="22" t="str">
        <f t="shared" si="827"/>
        <v/>
      </c>
      <c r="AG1487" s="22" t="str">
        <f t="shared" si="828"/>
        <v/>
      </c>
      <c r="AH1487" s="22" t="str">
        <f t="shared" si="829"/>
        <v/>
      </c>
      <c r="AI1487" s="22" t="str">
        <f t="shared" si="830"/>
        <v/>
      </c>
      <c r="AJ1487" s="31" t="str">
        <f t="shared" si="831"/>
        <v/>
      </c>
      <c r="AK1487" s="22" t="str">
        <f t="shared" si="832"/>
        <v/>
      </c>
      <c r="AL1487" s="22" t="str">
        <f t="shared" si="833"/>
        <v/>
      </c>
      <c r="AM1487" s="22" t="str">
        <f t="shared" si="834"/>
        <v/>
      </c>
      <c r="AN1487" s="22" t="str">
        <f t="shared" si="835"/>
        <v/>
      </c>
      <c r="AO1487" s="22" t="str">
        <f t="shared" si="836"/>
        <v/>
      </c>
      <c r="AP1487" s="22" t="str">
        <f t="shared" si="837"/>
        <v/>
      </c>
      <c r="AQ1487" s="2" t="str">
        <f t="shared" si="838"/>
        <v/>
      </c>
    </row>
    <row r="1488" spans="1:43" x14ac:dyDescent="0.25">
      <c r="A1488" s="26" t="str">
        <f t="shared" si="839"/>
        <v/>
      </c>
      <c r="B1488" t="s">
        <v>7113</v>
      </c>
      <c r="C1488" t="s">
        <v>64</v>
      </c>
      <c r="D1488" t="s">
        <v>47</v>
      </c>
      <c r="E1488" t="s">
        <v>2430</v>
      </c>
      <c r="F1488">
        <v>2026</v>
      </c>
      <c r="G1488" t="s">
        <v>5657</v>
      </c>
      <c r="H1488" s="4">
        <v>46160</v>
      </c>
      <c r="I1488" s="4" t="str">
        <f t="shared" si="805"/>
        <v>Coastal</v>
      </c>
      <c r="J1488" s="2" t="str">
        <f t="shared" si="806"/>
        <v/>
      </c>
      <c r="K1488" s="2" t="str">
        <f t="shared" si="807"/>
        <v/>
      </c>
      <c r="L1488" s="2" t="str">
        <f t="shared" si="808"/>
        <v/>
      </c>
      <c r="M1488" s="2" t="str">
        <f t="shared" si="809"/>
        <v/>
      </c>
      <c r="N1488" s="22" t="str" cm="1">
        <f t="array" ref="N1488">IFERROR(INDEX(Stats_Hit_GP,MATCH($B1488,Stats_Hit_Player,0)),"")</f>
        <v/>
      </c>
      <c r="O1488" s="22" t="str">
        <f t="shared" si="810"/>
        <v/>
      </c>
      <c r="P1488" s="22" t="str">
        <f t="shared" si="811"/>
        <v/>
      </c>
      <c r="Q1488" s="22" t="str">
        <f t="shared" si="812"/>
        <v/>
      </c>
      <c r="R1488" s="22" t="str">
        <f t="shared" si="813"/>
        <v/>
      </c>
      <c r="S1488" s="22" t="str">
        <f t="shared" si="814"/>
        <v/>
      </c>
      <c r="T1488" s="22" t="str">
        <f t="shared" si="815"/>
        <v/>
      </c>
      <c r="U1488" s="22" t="str">
        <f t="shared" si="816"/>
        <v/>
      </c>
      <c r="V1488" s="22" t="str">
        <f t="shared" si="817"/>
        <v/>
      </c>
      <c r="W1488" s="22" t="str">
        <f t="shared" si="818"/>
        <v/>
      </c>
      <c r="X1488" s="22" t="str">
        <f t="shared" si="819"/>
        <v/>
      </c>
      <c r="Y1488" s="22" t="str">
        <f t="shared" si="820"/>
        <v/>
      </c>
      <c r="Z1488" s="22" t="str">
        <f t="shared" si="821"/>
        <v/>
      </c>
      <c r="AA1488" s="22" t="str">
        <f t="shared" si="822"/>
        <v/>
      </c>
      <c r="AB1488" s="22" t="str">
        <f t="shared" si="823"/>
        <v/>
      </c>
      <c r="AC1488" s="22" t="str">
        <f t="shared" si="824"/>
        <v/>
      </c>
      <c r="AD1488" s="29" t="str">
        <f t="shared" si="825"/>
        <v/>
      </c>
      <c r="AE1488" s="22" t="str">
        <f t="shared" si="826"/>
        <v/>
      </c>
      <c r="AF1488" s="22" t="str">
        <f t="shared" si="827"/>
        <v/>
      </c>
      <c r="AG1488" s="22" t="str">
        <f t="shared" si="828"/>
        <v/>
      </c>
      <c r="AH1488" s="22" t="str">
        <f t="shared" si="829"/>
        <v/>
      </c>
      <c r="AI1488" s="22" t="str">
        <f t="shared" si="830"/>
        <v/>
      </c>
      <c r="AJ1488" s="31" t="str">
        <f t="shared" si="831"/>
        <v/>
      </c>
      <c r="AK1488" s="22" t="str">
        <f t="shared" si="832"/>
        <v/>
      </c>
      <c r="AL1488" s="22" t="str">
        <f t="shared" si="833"/>
        <v/>
      </c>
      <c r="AM1488" s="22" t="str">
        <f t="shared" si="834"/>
        <v/>
      </c>
      <c r="AN1488" s="22" t="str">
        <f t="shared" si="835"/>
        <v/>
      </c>
      <c r="AO1488" s="22" t="str">
        <f t="shared" si="836"/>
        <v/>
      </c>
      <c r="AP1488" s="22" t="str">
        <f t="shared" si="837"/>
        <v/>
      </c>
      <c r="AQ1488" s="2" t="str">
        <f t="shared" si="838"/>
        <v/>
      </c>
    </row>
    <row r="1489" spans="1:43" x14ac:dyDescent="0.25">
      <c r="A1489" s="26">
        <f t="shared" si="839"/>
        <v>1</v>
      </c>
      <c r="B1489" t="s">
        <v>3058</v>
      </c>
      <c r="C1489" t="s">
        <v>33</v>
      </c>
      <c r="D1489" t="s">
        <v>29</v>
      </c>
      <c r="E1489" t="s">
        <v>5711</v>
      </c>
      <c r="F1489">
        <v>2026</v>
      </c>
      <c r="G1489" t="s">
        <v>5657</v>
      </c>
      <c r="H1489" s="4">
        <v>46160</v>
      </c>
      <c r="I1489" s="4" t="str">
        <f t="shared" si="805"/>
        <v/>
      </c>
      <c r="J1489" s="2">
        <f t="shared" si="806"/>
        <v>0.27600000000000002</v>
      </c>
      <c r="K1489" s="2">
        <f t="shared" si="807"/>
        <v>0.43</v>
      </c>
      <c r="L1489" s="2">
        <f t="shared" si="808"/>
        <v>0.5</v>
      </c>
      <c r="M1489" s="2">
        <f t="shared" si="809"/>
        <v>0.93</v>
      </c>
      <c r="N1489" s="22" cm="1">
        <f t="array" ref="N1489">IFERROR(INDEX(Stats_Hit_GP,MATCH($B1489,Stats_Hit_Player,0)),"")</f>
        <v>51</v>
      </c>
      <c r="O1489" s="22">
        <f t="shared" si="810"/>
        <v>223</v>
      </c>
      <c r="P1489" s="22">
        <f t="shared" si="811"/>
        <v>174</v>
      </c>
      <c r="Q1489" s="22">
        <f t="shared" si="812"/>
        <v>33</v>
      </c>
      <c r="R1489" s="22">
        <f t="shared" si="813"/>
        <v>48</v>
      </c>
      <c r="S1489" s="22">
        <f t="shared" si="814"/>
        <v>9</v>
      </c>
      <c r="T1489" s="22">
        <f t="shared" si="815"/>
        <v>0</v>
      </c>
      <c r="U1489" s="22">
        <f t="shared" si="816"/>
        <v>10</v>
      </c>
      <c r="V1489" s="22">
        <f t="shared" si="817"/>
        <v>35</v>
      </c>
      <c r="W1489" s="22">
        <f t="shared" si="818"/>
        <v>13</v>
      </c>
      <c r="X1489" s="22">
        <f t="shared" si="819"/>
        <v>35</v>
      </c>
      <c r="Y1489" s="22">
        <f t="shared" si="820"/>
        <v>56</v>
      </c>
      <c r="Z1489" s="22">
        <f t="shared" si="821"/>
        <v>1</v>
      </c>
      <c r="AA1489" s="22">
        <f t="shared" si="822"/>
        <v>0</v>
      </c>
      <c r="AB1489" s="22" t="str">
        <f t="shared" si="823"/>
        <v/>
      </c>
      <c r="AC1489" s="22" t="str">
        <f t="shared" si="824"/>
        <v/>
      </c>
      <c r="AD1489" s="29" t="str">
        <f t="shared" si="825"/>
        <v/>
      </c>
      <c r="AE1489" s="22" t="str">
        <f t="shared" si="826"/>
        <v/>
      </c>
      <c r="AF1489" s="22" t="str">
        <f t="shared" si="827"/>
        <v/>
      </c>
      <c r="AG1489" s="22" t="str">
        <f t="shared" si="828"/>
        <v/>
      </c>
      <c r="AH1489" s="22" t="str">
        <f t="shared" si="829"/>
        <v/>
      </c>
      <c r="AI1489" s="22" t="str">
        <f t="shared" si="830"/>
        <v/>
      </c>
      <c r="AJ1489" s="31" t="str">
        <f t="shared" si="831"/>
        <v/>
      </c>
      <c r="AK1489" s="22" t="str">
        <f t="shared" si="832"/>
        <v/>
      </c>
      <c r="AL1489" s="22" t="str">
        <f t="shared" si="833"/>
        <v/>
      </c>
      <c r="AM1489" s="22" t="str">
        <f t="shared" si="834"/>
        <v/>
      </c>
      <c r="AN1489" s="22" t="str">
        <f t="shared" si="835"/>
        <v/>
      </c>
      <c r="AO1489" s="22" t="str">
        <f t="shared" si="836"/>
        <v/>
      </c>
      <c r="AP1489" s="22" t="str">
        <f t="shared" si="837"/>
        <v/>
      </c>
      <c r="AQ1489" s="2" t="str">
        <f t="shared" si="838"/>
        <v/>
      </c>
    </row>
    <row r="1490" spans="1:43" x14ac:dyDescent="0.25">
      <c r="A1490" s="26" t="str">
        <f t="shared" si="839"/>
        <v/>
      </c>
      <c r="B1490" t="s">
        <v>5689</v>
      </c>
      <c r="C1490" t="s">
        <v>64</v>
      </c>
      <c r="D1490" t="s">
        <v>37</v>
      </c>
      <c r="E1490" t="s">
        <v>3200</v>
      </c>
      <c r="F1490">
        <v>2026</v>
      </c>
      <c r="G1490" t="s">
        <v>5657</v>
      </c>
      <c r="H1490" s="4">
        <v>46160</v>
      </c>
      <c r="I1490" s="4" t="str">
        <f t="shared" si="805"/>
        <v>Mid-American</v>
      </c>
      <c r="J1490" s="2" t="str">
        <f t="shared" si="806"/>
        <v/>
      </c>
      <c r="K1490" s="2" t="str">
        <f t="shared" si="807"/>
        <v/>
      </c>
      <c r="L1490" s="2" t="str">
        <f t="shared" si="808"/>
        <v/>
      </c>
      <c r="M1490" s="2" t="str">
        <f t="shared" si="809"/>
        <v/>
      </c>
      <c r="N1490" s="22" t="str" cm="1">
        <f t="array" ref="N1490">IFERROR(INDEX(Stats_Hit_GP,MATCH($B1490,Stats_Hit_Player,0)),"")</f>
        <v/>
      </c>
      <c r="O1490" s="22" t="str">
        <f t="shared" si="810"/>
        <v/>
      </c>
      <c r="P1490" s="22" t="str">
        <f t="shared" si="811"/>
        <v/>
      </c>
      <c r="Q1490" s="22" t="str">
        <f t="shared" si="812"/>
        <v/>
      </c>
      <c r="R1490" s="22" t="str">
        <f t="shared" si="813"/>
        <v/>
      </c>
      <c r="S1490" s="22" t="str">
        <f t="shared" si="814"/>
        <v/>
      </c>
      <c r="T1490" s="22" t="str">
        <f t="shared" si="815"/>
        <v/>
      </c>
      <c r="U1490" s="22" t="str">
        <f t="shared" si="816"/>
        <v/>
      </c>
      <c r="V1490" s="22" t="str">
        <f t="shared" si="817"/>
        <v/>
      </c>
      <c r="W1490" s="22" t="str">
        <f t="shared" si="818"/>
        <v/>
      </c>
      <c r="X1490" s="22" t="str">
        <f t="shared" si="819"/>
        <v/>
      </c>
      <c r="Y1490" s="22" t="str">
        <f t="shared" si="820"/>
        <v/>
      </c>
      <c r="Z1490" s="22" t="str">
        <f t="shared" si="821"/>
        <v/>
      </c>
      <c r="AA1490" s="22" t="str">
        <f t="shared" si="822"/>
        <v/>
      </c>
      <c r="AB1490" s="22">
        <f t="shared" si="823"/>
        <v>1</v>
      </c>
      <c r="AC1490" s="22">
        <f t="shared" si="824"/>
        <v>1</v>
      </c>
      <c r="AD1490" s="29">
        <f t="shared" si="825"/>
        <v>15</v>
      </c>
      <c r="AE1490" s="22">
        <f t="shared" si="826"/>
        <v>14</v>
      </c>
      <c r="AF1490" s="22">
        <f t="shared" si="827"/>
        <v>0</v>
      </c>
      <c r="AG1490" s="22">
        <f t="shared" si="828"/>
        <v>0</v>
      </c>
      <c r="AH1490" s="22">
        <f t="shared" si="829"/>
        <v>0</v>
      </c>
      <c r="AI1490" s="22">
        <f t="shared" si="830"/>
        <v>0</v>
      </c>
      <c r="AJ1490" s="31">
        <f t="shared" si="831"/>
        <v>12</v>
      </c>
      <c r="AK1490" s="22">
        <f t="shared" si="832"/>
        <v>19</v>
      </c>
      <c r="AL1490" s="22">
        <f t="shared" si="833"/>
        <v>20</v>
      </c>
      <c r="AM1490" s="22">
        <f t="shared" si="834"/>
        <v>20</v>
      </c>
      <c r="AN1490" s="22">
        <f t="shared" si="835"/>
        <v>8</v>
      </c>
      <c r="AO1490" s="22">
        <f t="shared" si="836"/>
        <v>7</v>
      </c>
      <c r="AP1490" s="22">
        <f t="shared" si="837"/>
        <v>3</v>
      </c>
      <c r="AQ1490" s="2">
        <f t="shared" si="838"/>
        <v>0.373</v>
      </c>
    </row>
    <row r="1491" spans="1:43" x14ac:dyDescent="0.25">
      <c r="A1491" s="26" t="str">
        <f t="shared" si="839"/>
        <v/>
      </c>
      <c r="B1491" t="s">
        <v>1904</v>
      </c>
      <c r="C1491" t="s">
        <v>25</v>
      </c>
      <c r="D1491" t="s">
        <v>37</v>
      </c>
      <c r="E1491" t="s">
        <v>1890</v>
      </c>
      <c r="F1491">
        <v>2026</v>
      </c>
      <c r="G1491" t="s">
        <v>5657</v>
      </c>
      <c r="H1491" s="4">
        <v>46160</v>
      </c>
      <c r="I1491" s="4" t="str">
        <f t="shared" si="805"/>
        <v>Big Ten</v>
      </c>
      <c r="J1491" s="2">
        <f t="shared" si="806"/>
        <v>0.25</v>
      </c>
      <c r="K1491" s="2">
        <f t="shared" si="807"/>
        <v>0.374</v>
      </c>
      <c r="L1491" s="2">
        <f t="shared" si="808"/>
        <v>0.60199999999999998</v>
      </c>
      <c r="M1491" s="2">
        <f t="shared" si="809"/>
        <v>0.97599999999999998</v>
      </c>
      <c r="N1491" s="22" cm="1">
        <f t="array" ref="N1491">IFERROR(INDEX(Stats_Hit_GP,MATCH($B1491,Stats_Hit_Player,0)),"")</f>
        <v>26</v>
      </c>
      <c r="O1491" s="22">
        <f t="shared" si="810"/>
        <v>108</v>
      </c>
      <c r="P1491" s="22">
        <f t="shared" si="811"/>
        <v>88</v>
      </c>
      <c r="Q1491" s="22">
        <f t="shared" si="812"/>
        <v>22</v>
      </c>
      <c r="R1491" s="22">
        <f t="shared" si="813"/>
        <v>22</v>
      </c>
      <c r="S1491" s="22">
        <f t="shared" si="814"/>
        <v>4</v>
      </c>
      <c r="T1491" s="22">
        <f t="shared" si="815"/>
        <v>0</v>
      </c>
      <c r="U1491" s="22">
        <f t="shared" si="816"/>
        <v>9</v>
      </c>
      <c r="V1491" s="22">
        <f t="shared" si="817"/>
        <v>26</v>
      </c>
      <c r="W1491" s="22">
        <f t="shared" si="818"/>
        <v>9</v>
      </c>
      <c r="X1491" s="22">
        <f t="shared" si="819"/>
        <v>9</v>
      </c>
      <c r="Y1491" s="22">
        <f t="shared" si="820"/>
        <v>31</v>
      </c>
      <c r="Z1491" s="22">
        <f t="shared" si="821"/>
        <v>0</v>
      </c>
      <c r="AA1491" s="22">
        <f t="shared" si="822"/>
        <v>0</v>
      </c>
      <c r="AB1491" s="22" t="str">
        <f t="shared" si="823"/>
        <v/>
      </c>
      <c r="AC1491" s="22" t="str">
        <f t="shared" si="824"/>
        <v/>
      </c>
      <c r="AD1491" s="29" t="str">
        <f t="shared" si="825"/>
        <v/>
      </c>
      <c r="AE1491" s="22" t="str">
        <f t="shared" si="826"/>
        <v/>
      </c>
      <c r="AF1491" s="22" t="str">
        <f t="shared" si="827"/>
        <v/>
      </c>
      <c r="AG1491" s="22" t="str">
        <f t="shared" si="828"/>
        <v/>
      </c>
      <c r="AH1491" s="22" t="str">
        <f t="shared" si="829"/>
        <v/>
      </c>
      <c r="AI1491" s="22" t="str">
        <f t="shared" si="830"/>
        <v/>
      </c>
      <c r="AJ1491" s="31" t="str">
        <f t="shared" si="831"/>
        <v/>
      </c>
      <c r="AK1491" s="22" t="str">
        <f t="shared" si="832"/>
        <v/>
      </c>
      <c r="AL1491" s="22" t="str">
        <f t="shared" si="833"/>
        <v/>
      </c>
      <c r="AM1491" s="22" t="str">
        <f t="shared" si="834"/>
        <v/>
      </c>
      <c r="AN1491" s="22" t="str">
        <f t="shared" si="835"/>
        <v/>
      </c>
      <c r="AO1491" s="22" t="str">
        <f t="shared" si="836"/>
        <v/>
      </c>
      <c r="AP1491" s="22" t="str">
        <f t="shared" si="837"/>
        <v/>
      </c>
      <c r="AQ1491" s="2" t="str">
        <f t="shared" si="838"/>
        <v/>
      </c>
    </row>
    <row r="1492" spans="1:43" x14ac:dyDescent="0.25">
      <c r="A1492" s="26" t="str">
        <f t="shared" si="839"/>
        <v/>
      </c>
      <c r="B1492" t="s">
        <v>1050</v>
      </c>
      <c r="C1492" t="s">
        <v>25</v>
      </c>
      <c r="D1492" t="s">
        <v>37</v>
      </c>
      <c r="E1492" t="s">
        <v>1042</v>
      </c>
      <c r="F1492">
        <v>2026</v>
      </c>
      <c r="G1492" t="s">
        <v>5657</v>
      </c>
      <c r="H1492" s="4">
        <v>46160</v>
      </c>
      <c r="I1492" s="4" t="str">
        <f t="shared" si="805"/>
        <v>Atlantic Sun</v>
      </c>
      <c r="J1492" s="2">
        <f t="shared" si="806"/>
        <v>0.25700000000000001</v>
      </c>
      <c r="K1492" s="2">
        <f t="shared" si="807"/>
        <v>0.36</v>
      </c>
      <c r="L1492" s="2">
        <f t="shared" si="808"/>
        <v>0.32400000000000001</v>
      </c>
      <c r="M1492" s="2">
        <f t="shared" si="809"/>
        <v>0.68500000000000005</v>
      </c>
      <c r="N1492" s="22" cm="1">
        <f t="array" ref="N1492">IFERROR(INDEX(Stats_Hit_GP,MATCH($B1492,Stats_Hit_Player,0)),"")</f>
        <v>26</v>
      </c>
      <c r="O1492" s="22">
        <f t="shared" si="810"/>
        <v>87</v>
      </c>
      <c r="P1492" s="22">
        <f t="shared" si="811"/>
        <v>74</v>
      </c>
      <c r="Q1492" s="22">
        <f t="shared" si="812"/>
        <v>8</v>
      </c>
      <c r="R1492" s="22">
        <f t="shared" si="813"/>
        <v>19</v>
      </c>
      <c r="S1492" s="22">
        <f t="shared" si="814"/>
        <v>2</v>
      </c>
      <c r="T1492" s="22">
        <f t="shared" si="815"/>
        <v>0</v>
      </c>
      <c r="U1492" s="22">
        <f t="shared" si="816"/>
        <v>1</v>
      </c>
      <c r="V1492" s="22">
        <f t="shared" si="817"/>
        <v>3</v>
      </c>
      <c r="W1492" s="22">
        <f t="shared" si="818"/>
        <v>5</v>
      </c>
      <c r="X1492" s="22">
        <f t="shared" si="819"/>
        <v>7</v>
      </c>
      <c r="Y1492" s="22">
        <f t="shared" si="820"/>
        <v>18</v>
      </c>
      <c r="Z1492" s="22">
        <f t="shared" si="821"/>
        <v>0</v>
      </c>
      <c r="AA1492" s="22">
        <f t="shared" si="822"/>
        <v>0</v>
      </c>
      <c r="AB1492" s="22" t="str">
        <f t="shared" si="823"/>
        <v/>
      </c>
      <c r="AC1492" s="22" t="str">
        <f t="shared" si="824"/>
        <v/>
      </c>
      <c r="AD1492" s="29" t="str">
        <f t="shared" si="825"/>
        <v/>
      </c>
      <c r="AE1492" s="22" t="str">
        <f t="shared" si="826"/>
        <v/>
      </c>
      <c r="AF1492" s="22" t="str">
        <f t="shared" si="827"/>
        <v/>
      </c>
      <c r="AG1492" s="22" t="str">
        <f t="shared" si="828"/>
        <v/>
      </c>
      <c r="AH1492" s="22" t="str">
        <f t="shared" si="829"/>
        <v/>
      </c>
      <c r="AI1492" s="22" t="str">
        <f t="shared" si="830"/>
        <v/>
      </c>
      <c r="AJ1492" s="31" t="str">
        <f t="shared" si="831"/>
        <v/>
      </c>
      <c r="AK1492" s="22" t="str">
        <f t="shared" si="832"/>
        <v/>
      </c>
      <c r="AL1492" s="22" t="str">
        <f t="shared" si="833"/>
        <v/>
      </c>
      <c r="AM1492" s="22" t="str">
        <f t="shared" si="834"/>
        <v/>
      </c>
      <c r="AN1492" s="22" t="str">
        <f t="shared" si="835"/>
        <v/>
      </c>
      <c r="AO1492" s="22" t="str">
        <f t="shared" si="836"/>
        <v/>
      </c>
      <c r="AP1492" s="22" t="str">
        <f t="shared" si="837"/>
        <v/>
      </c>
      <c r="AQ1492" s="2" t="str">
        <f t="shared" si="838"/>
        <v/>
      </c>
    </row>
    <row r="1493" spans="1:43" x14ac:dyDescent="0.25">
      <c r="A1493" s="26">
        <f t="shared" si="839"/>
        <v>1</v>
      </c>
      <c r="B1493" t="s">
        <v>5690</v>
      </c>
      <c r="C1493" t="s">
        <v>64</v>
      </c>
      <c r="D1493" t="s">
        <v>29</v>
      </c>
      <c r="E1493" t="s">
        <v>2960</v>
      </c>
      <c r="F1493">
        <v>2026</v>
      </c>
      <c r="G1493" t="s">
        <v>5657</v>
      </c>
      <c r="H1493" s="4">
        <v>46160</v>
      </c>
      <c r="I1493" s="4" t="str">
        <f t="shared" si="805"/>
        <v>Metro Atlantic</v>
      </c>
      <c r="J1493" s="2" t="str">
        <f t="shared" si="806"/>
        <v/>
      </c>
      <c r="K1493" s="2" t="str">
        <f t="shared" si="807"/>
        <v/>
      </c>
      <c r="L1493" s="2" t="str">
        <f t="shared" si="808"/>
        <v/>
      </c>
      <c r="M1493" s="2" t="str">
        <f t="shared" si="809"/>
        <v/>
      </c>
      <c r="N1493" s="22" t="str" cm="1">
        <f t="array" ref="N1493">IFERROR(INDEX(Stats_Hit_GP,MATCH($B1493,Stats_Hit_Player,0)),"")</f>
        <v/>
      </c>
      <c r="O1493" s="22" t="str">
        <f t="shared" si="810"/>
        <v/>
      </c>
      <c r="P1493" s="22" t="str">
        <f t="shared" si="811"/>
        <v/>
      </c>
      <c r="Q1493" s="22" t="str">
        <f t="shared" si="812"/>
        <v/>
      </c>
      <c r="R1493" s="22" t="str">
        <f t="shared" si="813"/>
        <v/>
      </c>
      <c r="S1493" s="22" t="str">
        <f t="shared" si="814"/>
        <v/>
      </c>
      <c r="T1493" s="22" t="str">
        <f t="shared" si="815"/>
        <v/>
      </c>
      <c r="U1493" s="22" t="str">
        <f t="shared" si="816"/>
        <v/>
      </c>
      <c r="V1493" s="22" t="str">
        <f t="shared" si="817"/>
        <v/>
      </c>
      <c r="W1493" s="22" t="str">
        <f t="shared" si="818"/>
        <v/>
      </c>
      <c r="X1493" s="22" t="str">
        <f t="shared" si="819"/>
        <v/>
      </c>
      <c r="Y1493" s="22" t="str">
        <f t="shared" si="820"/>
        <v/>
      </c>
      <c r="Z1493" s="22" t="str">
        <f t="shared" si="821"/>
        <v/>
      </c>
      <c r="AA1493" s="22" t="str">
        <f t="shared" si="822"/>
        <v/>
      </c>
      <c r="AB1493" s="22">
        <f t="shared" si="823"/>
        <v>0</v>
      </c>
      <c r="AC1493" s="22">
        <f t="shared" si="824"/>
        <v>2</v>
      </c>
      <c r="AD1493" s="29">
        <f t="shared" si="825"/>
        <v>4.09</v>
      </c>
      <c r="AE1493" s="22">
        <f t="shared" si="826"/>
        <v>16</v>
      </c>
      <c r="AF1493" s="22">
        <f t="shared" si="827"/>
        <v>1</v>
      </c>
      <c r="AG1493" s="22">
        <f t="shared" si="828"/>
        <v>0</v>
      </c>
      <c r="AH1493" s="22">
        <f t="shared" si="829"/>
        <v>0</v>
      </c>
      <c r="AI1493" s="22">
        <f t="shared" si="830"/>
        <v>1</v>
      </c>
      <c r="AJ1493" s="31">
        <f t="shared" si="831"/>
        <v>33</v>
      </c>
      <c r="AK1493" s="22">
        <f t="shared" si="832"/>
        <v>28</v>
      </c>
      <c r="AL1493" s="22">
        <f t="shared" si="833"/>
        <v>18</v>
      </c>
      <c r="AM1493" s="22">
        <f t="shared" si="834"/>
        <v>15</v>
      </c>
      <c r="AN1493" s="22">
        <f t="shared" si="835"/>
        <v>11</v>
      </c>
      <c r="AO1493" s="22">
        <f t="shared" si="836"/>
        <v>29</v>
      </c>
      <c r="AP1493" s="22">
        <f t="shared" si="837"/>
        <v>9</v>
      </c>
      <c r="AQ1493" s="2">
        <f t="shared" si="838"/>
        <v>0.22800000000000001</v>
      </c>
    </row>
    <row r="1494" spans="1:43" x14ac:dyDescent="0.25">
      <c r="A1494" s="26" t="str">
        <f t="shared" si="839"/>
        <v/>
      </c>
      <c r="B1494" t="s">
        <v>3210</v>
      </c>
      <c r="C1494" t="s">
        <v>38</v>
      </c>
      <c r="D1494" t="s">
        <v>37</v>
      </c>
      <c r="E1494" t="s">
        <v>3200</v>
      </c>
      <c r="F1494">
        <v>2026</v>
      </c>
      <c r="G1494" t="s">
        <v>5657</v>
      </c>
      <c r="H1494" s="4">
        <v>46160</v>
      </c>
      <c r="I1494" s="4" t="str">
        <f t="shared" si="805"/>
        <v>Mid-American</v>
      </c>
      <c r="J1494" s="2">
        <f t="shared" si="806"/>
        <v>0.222</v>
      </c>
      <c r="K1494" s="2">
        <f t="shared" si="807"/>
        <v>0.29299999999999998</v>
      </c>
      <c r="L1494" s="2">
        <f t="shared" si="808"/>
        <v>0.309</v>
      </c>
      <c r="M1494" s="2">
        <f t="shared" si="809"/>
        <v>0.60199999999999998</v>
      </c>
      <c r="N1494" s="22" cm="1">
        <f t="array" ref="N1494">IFERROR(INDEX(Stats_Hit_GP,MATCH($B1494,Stats_Hit_Player,0)),"")</f>
        <v>23</v>
      </c>
      <c r="O1494" s="22">
        <f t="shared" si="810"/>
        <v>92</v>
      </c>
      <c r="P1494" s="22">
        <f t="shared" si="811"/>
        <v>81</v>
      </c>
      <c r="Q1494" s="22">
        <f t="shared" si="812"/>
        <v>14</v>
      </c>
      <c r="R1494" s="22">
        <f t="shared" si="813"/>
        <v>18</v>
      </c>
      <c r="S1494" s="22">
        <f t="shared" si="814"/>
        <v>4</v>
      </c>
      <c r="T1494" s="22">
        <f t="shared" si="815"/>
        <v>0</v>
      </c>
      <c r="U1494" s="22">
        <f t="shared" si="816"/>
        <v>1</v>
      </c>
      <c r="V1494" s="22">
        <f t="shared" si="817"/>
        <v>12</v>
      </c>
      <c r="W1494" s="22">
        <f t="shared" si="818"/>
        <v>1</v>
      </c>
      <c r="X1494" s="22">
        <f t="shared" si="819"/>
        <v>8</v>
      </c>
      <c r="Y1494" s="22">
        <f t="shared" si="820"/>
        <v>26</v>
      </c>
      <c r="Z1494" s="22">
        <f t="shared" si="821"/>
        <v>6</v>
      </c>
      <c r="AA1494" s="22">
        <f t="shared" si="822"/>
        <v>0</v>
      </c>
      <c r="AB1494" s="22" t="str">
        <f t="shared" si="823"/>
        <v/>
      </c>
      <c r="AC1494" s="22" t="str">
        <f t="shared" si="824"/>
        <v/>
      </c>
      <c r="AD1494" s="29" t="str">
        <f t="shared" si="825"/>
        <v/>
      </c>
      <c r="AE1494" s="22" t="str">
        <f t="shared" si="826"/>
        <v/>
      </c>
      <c r="AF1494" s="22" t="str">
        <f t="shared" si="827"/>
        <v/>
      </c>
      <c r="AG1494" s="22" t="str">
        <f t="shared" si="828"/>
        <v/>
      </c>
      <c r="AH1494" s="22" t="str">
        <f t="shared" si="829"/>
        <v/>
      </c>
      <c r="AI1494" s="22" t="str">
        <f t="shared" si="830"/>
        <v/>
      </c>
      <c r="AJ1494" s="31" t="str">
        <f t="shared" si="831"/>
        <v/>
      </c>
      <c r="AK1494" s="22" t="str">
        <f t="shared" si="832"/>
        <v/>
      </c>
      <c r="AL1494" s="22" t="str">
        <f t="shared" si="833"/>
        <v/>
      </c>
      <c r="AM1494" s="22" t="str">
        <f t="shared" si="834"/>
        <v/>
      </c>
      <c r="AN1494" s="22" t="str">
        <f t="shared" si="835"/>
        <v/>
      </c>
      <c r="AO1494" s="22" t="str">
        <f t="shared" si="836"/>
        <v/>
      </c>
      <c r="AP1494" s="22" t="str">
        <f t="shared" si="837"/>
        <v/>
      </c>
      <c r="AQ1494" s="2" t="str">
        <f t="shared" si="838"/>
        <v/>
      </c>
    </row>
    <row r="1495" spans="1:43" x14ac:dyDescent="0.25">
      <c r="A1495" s="26" t="str">
        <f t="shared" si="839"/>
        <v/>
      </c>
      <c r="B1495" t="s">
        <v>5691</v>
      </c>
      <c r="C1495" t="s">
        <v>64</v>
      </c>
      <c r="D1495" t="s">
        <v>37</v>
      </c>
      <c r="E1495" t="s">
        <v>1890</v>
      </c>
      <c r="F1495">
        <v>2026</v>
      </c>
      <c r="G1495" t="s">
        <v>5657</v>
      </c>
      <c r="H1495" s="4">
        <v>46160</v>
      </c>
      <c r="I1495" s="4" t="str">
        <f t="shared" si="805"/>
        <v>Big Ten</v>
      </c>
      <c r="J1495" s="2" t="str">
        <f t="shared" si="806"/>
        <v/>
      </c>
      <c r="K1495" s="2" t="str">
        <f t="shared" si="807"/>
        <v/>
      </c>
      <c r="L1495" s="2" t="str">
        <f t="shared" si="808"/>
        <v/>
      </c>
      <c r="M1495" s="2" t="str">
        <f t="shared" si="809"/>
        <v/>
      </c>
      <c r="N1495" s="22" t="str" cm="1">
        <f t="array" ref="N1495">IFERROR(INDEX(Stats_Hit_GP,MATCH($B1495,Stats_Hit_Player,0)),"")</f>
        <v/>
      </c>
      <c r="O1495" s="22" t="str">
        <f t="shared" si="810"/>
        <v/>
      </c>
      <c r="P1495" s="22" t="str">
        <f t="shared" si="811"/>
        <v/>
      </c>
      <c r="Q1495" s="22" t="str">
        <f t="shared" si="812"/>
        <v/>
      </c>
      <c r="R1495" s="22" t="str">
        <f t="shared" si="813"/>
        <v/>
      </c>
      <c r="S1495" s="22" t="str">
        <f t="shared" si="814"/>
        <v/>
      </c>
      <c r="T1495" s="22" t="str">
        <f t="shared" si="815"/>
        <v/>
      </c>
      <c r="U1495" s="22" t="str">
        <f t="shared" si="816"/>
        <v/>
      </c>
      <c r="V1495" s="22" t="str">
        <f t="shared" si="817"/>
        <v/>
      </c>
      <c r="W1495" s="22" t="str">
        <f t="shared" si="818"/>
        <v/>
      </c>
      <c r="X1495" s="22" t="str">
        <f t="shared" si="819"/>
        <v/>
      </c>
      <c r="Y1495" s="22" t="str">
        <f t="shared" si="820"/>
        <v/>
      </c>
      <c r="Z1495" s="22" t="str">
        <f t="shared" si="821"/>
        <v/>
      </c>
      <c r="AA1495" s="22" t="str">
        <f t="shared" si="822"/>
        <v/>
      </c>
      <c r="AB1495" s="22">
        <f t="shared" si="823"/>
        <v>0</v>
      </c>
      <c r="AC1495" s="22">
        <f t="shared" si="824"/>
        <v>1</v>
      </c>
      <c r="AD1495" s="29">
        <f t="shared" si="825"/>
        <v>8.0500000000000007</v>
      </c>
      <c r="AE1495" s="22">
        <f t="shared" si="826"/>
        <v>14</v>
      </c>
      <c r="AF1495" s="22">
        <f t="shared" si="827"/>
        <v>1</v>
      </c>
      <c r="AG1495" s="22">
        <f t="shared" si="828"/>
        <v>0</v>
      </c>
      <c r="AH1495" s="22">
        <f t="shared" si="829"/>
        <v>0</v>
      </c>
      <c r="AI1495" s="22">
        <f t="shared" si="830"/>
        <v>0</v>
      </c>
      <c r="AJ1495" s="31">
        <f t="shared" si="831"/>
        <v>19</v>
      </c>
      <c r="AK1495" s="22">
        <f t="shared" si="832"/>
        <v>17</v>
      </c>
      <c r="AL1495" s="22">
        <f t="shared" si="833"/>
        <v>19</v>
      </c>
      <c r="AM1495" s="22">
        <f t="shared" si="834"/>
        <v>17</v>
      </c>
      <c r="AN1495" s="22">
        <f t="shared" si="835"/>
        <v>23</v>
      </c>
      <c r="AO1495" s="22">
        <f t="shared" si="836"/>
        <v>24</v>
      </c>
      <c r="AP1495" s="22">
        <f t="shared" si="837"/>
        <v>8</v>
      </c>
      <c r="AQ1495" s="2">
        <f t="shared" si="838"/>
        <v>0.23899999999999999</v>
      </c>
    </row>
    <row r="1496" spans="1:43" x14ac:dyDescent="0.25">
      <c r="A1496" s="26">
        <f t="shared" si="839"/>
        <v>1</v>
      </c>
      <c r="B1496" t="s">
        <v>3203</v>
      </c>
      <c r="C1496" t="s">
        <v>30</v>
      </c>
      <c r="D1496" t="s">
        <v>29</v>
      </c>
      <c r="E1496" t="s">
        <v>3200</v>
      </c>
      <c r="F1496">
        <v>2026</v>
      </c>
      <c r="G1496" t="s">
        <v>5657</v>
      </c>
      <c r="H1496" s="4">
        <v>46160</v>
      </c>
      <c r="I1496" s="4" t="str">
        <f t="shared" si="805"/>
        <v>Mid-American</v>
      </c>
      <c r="J1496" s="2">
        <f t="shared" si="806"/>
        <v>0.26200000000000001</v>
      </c>
      <c r="K1496" s="2">
        <f t="shared" si="807"/>
        <v>0.35899999999999999</v>
      </c>
      <c r="L1496" s="2">
        <f t="shared" si="808"/>
        <v>0.52800000000000002</v>
      </c>
      <c r="M1496" s="2">
        <f t="shared" si="809"/>
        <v>0.88700000000000001</v>
      </c>
      <c r="N1496" s="22" cm="1">
        <f t="array" ref="N1496">IFERROR(INDEX(Stats_Hit_GP,MATCH($B1496,Stats_Hit_Player,0)),"")</f>
        <v>53</v>
      </c>
      <c r="O1496" s="22">
        <f t="shared" si="810"/>
        <v>251</v>
      </c>
      <c r="P1496" s="22">
        <f t="shared" si="811"/>
        <v>214</v>
      </c>
      <c r="Q1496" s="22">
        <f t="shared" si="812"/>
        <v>48</v>
      </c>
      <c r="R1496" s="22">
        <f t="shared" si="813"/>
        <v>56</v>
      </c>
      <c r="S1496" s="22">
        <f t="shared" si="814"/>
        <v>14</v>
      </c>
      <c r="T1496" s="22">
        <f t="shared" si="815"/>
        <v>2</v>
      </c>
      <c r="U1496" s="22">
        <f t="shared" si="816"/>
        <v>13</v>
      </c>
      <c r="V1496" s="22">
        <f t="shared" si="817"/>
        <v>51</v>
      </c>
      <c r="W1496" s="22">
        <f t="shared" si="818"/>
        <v>3</v>
      </c>
      <c r="X1496" s="22">
        <f t="shared" si="819"/>
        <v>31</v>
      </c>
      <c r="Y1496" s="22">
        <f t="shared" si="820"/>
        <v>44</v>
      </c>
      <c r="Z1496" s="22">
        <f t="shared" si="821"/>
        <v>6</v>
      </c>
      <c r="AA1496" s="22">
        <f t="shared" si="822"/>
        <v>2</v>
      </c>
      <c r="AB1496" s="22" t="str">
        <f t="shared" si="823"/>
        <v/>
      </c>
      <c r="AC1496" s="22" t="str">
        <f t="shared" si="824"/>
        <v/>
      </c>
      <c r="AD1496" s="29" t="str">
        <f t="shared" si="825"/>
        <v/>
      </c>
      <c r="AE1496" s="22" t="str">
        <f t="shared" si="826"/>
        <v/>
      </c>
      <c r="AF1496" s="22" t="str">
        <f t="shared" si="827"/>
        <v/>
      </c>
      <c r="AG1496" s="22" t="str">
        <f t="shared" si="828"/>
        <v/>
      </c>
      <c r="AH1496" s="22" t="str">
        <f t="shared" si="829"/>
        <v/>
      </c>
      <c r="AI1496" s="22" t="str">
        <f t="shared" si="830"/>
        <v/>
      </c>
      <c r="AJ1496" s="31" t="str">
        <f t="shared" si="831"/>
        <v/>
      </c>
      <c r="AK1496" s="22" t="str">
        <f t="shared" si="832"/>
        <v/>
      </c>
      <c r="AL1496" s="22" t="str">
        <f t="shared" si="833"/>
        <v/>
      </c>
      <c r="AM1496" s="22" t="str">
        <f t="shared" si="834"/>
        <v/>
      </c>
      <c r="AN1496" s="22" t="str">
        <f t="shared" si="835"/>
        <v/>
      </c>
      <c r="AO1496" s="22" t="str">
        <f t="shared" si="836"/>
        <v/>
      </c>
      <c r="AP1496" s="22" t="str">
        <f t="shared" si="837"/>
        <v/>
      </c>
      <c r="AQ1496" s="2" t="str">
        <f t="shared" si="838"/>
        <v/>
      </c>
    </row>
    <row r="1497" spans="1:43" x14ac:dyDescent="0.25">
      <c r="A1497" s="26" t="str">
        <f t="shared" si="839"/>
        <v/>
      </c>
      <c r="B1497" t="s">
        <v>207</v>
      </c>
      <c r="C1497" t="s">
        <v>44</v>
      </c>
      <c r="D1497" t="s">
        <v>37</v>
      </c>
      <c r="E1497" t="s">
        <v>198</v>
      </c>
      <c r="F1497">
        <v>2026</v>
      </c>
      <c r="G1497" t="s">
        <v>5657</v>
      </c>
      <c r="H1497" s="4">
        <v>46160</v>
      </c>
      <c r="I1497" s="4" t="str">
        <f t="shared" si="805"/>
        <v>Atlantic 10</v>
      </c>
      <c r="J1497" s="2">
        <f t="shared" si="806"/>
        <v>0.27700000000000002</v>
      </c>
      <c r="K1497" s="2">
        <f t="shared" si="807"/>
        <v>0.34899999999999998</v>
      </c>
      <c r="L1497" s="2">
        <f t="shared" si="808"/>
        <v>0.54600000000000004</v>
      </c>
      <c r="M1497" s="2">
        <f t="shared" si="809"/>
        <v>0.89500000000000002</v>
      </c>
      <c r="N1497" s="22" cm="1">
        <f t="array" ref="N1497">IFERROR(INDEX(Stats_Hit_GP,MATCH($B1497,Stats_Hit_Player,0)),"")</f>
        <v>32</v>
      </c>
      <c r="O1497" s="22">
        <f t="shared" si="810"/>
        <v>147</v>
      </c>
      <c r="P1497" s="22">
        <f t="shared" si="811"/>
        <v>130</v>
      </c>
      <c r="Q1497" s="22">
        <f t="shared" si="812"/>
        <v>21</v>
      </c>
      <c r="R1497" s="22">
        <f t="shared" si="813"/>
        <v>36</v>
      </c>
      <c r="S1497" s="22">
        <f t="shared" si="814"/>
        <v>5</v>
      </c>
      <c r="T1497" s="22">
        <f t="shared" si="815"/>
        <v>0</v>
      </c>
      <c r="U1497" s="22">
        <f t="shared" si="816"/>
        <v>10</v>
      </c>
      <c r="V1497" s="22">
        <f t="shared" si="817"/>
        <v>21</v>
      </c>
      <c r="W1497" s="22">
        <f t="shared" si="818"/>
        <v>5</v>
      </c>
      <c r="X1497" s="22">
        <f t="shared" si="819"/>
        <v>10</v>
      </c>
      <c r="Y1497" s="22">
        <f t="shared" si="820"/>
        <v>24</v>
      </c>
      <c r="Z1497" s="22">
        <f t="shared" si="821"/>
        <v>3</v>
      </c>
      <c r="AA1497" s="22">
        <f t="shared" si="822"/>
        <v>1</v>
      </c>
      <c r="AB1497" s="22" t="str">
        <f t="shared" si="823"/>
        <v/>
      </c>
      <c r="AC1497" s="22" t="str">
        <f t="shared" si="824"/>
        <v/>
      </c>
      <c r="AD1497" s="29" t="str">
        <f t="shared" si="825"/>
        <v/>
      </c>
      <c r="AE1497" s="22" t="str">
        <f t="shared" si="826"/>
        <v/>
      </c>
      <c r="AF1497" s="22" t="str">
        <f t="shared" si="827"/>
        <v/>
      </c>
      <c r="AG1497" s="22" t="str">
        <f t="shared" si="828"/>
        <v/>
      </c>
      <c r="AH1497" s="22" t="str">
        <f t="shared" si="829"/>
        <v/>
      </c>
      <c r="AI1497" s="22" t="str">
        <f t="shared" si="830"/>
        <v/>
      </c>
      <c r="AJ1497" s="31" t="str">
        <f t="shared" si="831"/>
        <v/>
      </c>
      <c r="AK1497" s="22" t="str">
        <f t="shared" si="832"/>
        <v/>
      </c>
      <c r="AL1497" s="22" t="str">
        <f t="shared" si="833"/>
        <v/>
      </c>
      <c r="AM1497" s="22" t="str">
        <f t="shared" si="834"/>
        <v/>
      </c>
      <c r="AN1497" s="22" t="str">
        <f t="shared" si="835"/>
        <v/>
      </c>
      <c r="AO1497" s="22" t="str">
        <f t="shared" si="836"/>
        <v/>
      </c>
      <c r="AP1497" s="22" t="str">
        <f t="shared" si="837"/>
        <v/>
      </c>
      <c r="AQ1497" s="2" t="str">
        <f t="shared" si="838"/>
        <v/>
      </c>
    </row>
    <row r="1498" spans="1:43" x14ac:dyDescent="0.25">
      <c r="A1498" s="26" t="str">
        <f t="shared" si="839"/>
        <v/>
      </c>
      <c r="B1498" t="s">
        <v>672</v>
      </c>
      <c r="C1498" t="s">
        <v>25</v>
      </c>
      <c r="D1498" t="s">
        <v>37</v>
      </c>
      <c r="E1498" t="s">
        <v>5692</v>
      </c>
      <c r="F1498">
        <v>2026</v>
      </c>
      <c r="G1498" t="s">
        <v>5657</v>
      </c>
      <c r="H1498" s="4">
        <v>46160</v>
      </c>
      <c r="I1498" s="4" t="str">
        <f t="shared" si="805"/>
        <v/>
      </c>
      <c r="J1498" s="2">
        <f t="shared" si="806"/>
        <v>0.224</v>
      </c>
      <c r="K1498" s="2">
        <f t="shared" si="807"/>
        <v>0.33600000000000002</v>
      </c>
      <c r="L1498" s="2">
        <f t="shared" si="808"/>
        <v>0.29299999999999998</v>
      </c>
      <c r="M1498" s="2">
        <f t="shared" si="809"/>
        <v>0.63</v>
      </c>
      <c r="N1498" s="22" cm="1">
        <f t="array" ref="N1498">IFERROR(INDEX(Stats_Hit_GP,MATCH($B1498,Stats_Hit_Player,0)),"")</f>
        <v>47</v>
      </c>
      <c r="O1498" s="22">
        <f t="shared" si="810"/>
        <v>211</v>
      </c>
      <c r="P1498" s="22">
        <f t="shared" si="811"/>
        <v>174</v>
      </c>
      <c r="Q1498" s="22">
        <f t="shared" si="812"/>
        <v>24</v>
      </c>
      <c r="R1498" s="22">
        <f t="shared" si="813"/>
        <v>39</v>
      </c>
      <c r="S1498" s="22">
        <f t="shared" si="814"/>
        <v>3</v>
      </c>
      <c r="T1498" s="22">
        <f t="shared" si="815"/>
        <v>0</v>
      </c>
      <c r="U1498" s="22">
        <f t="shared" si="816"/>
        <v>3</v>
      </c>
      <c r="V1498" s="22">
        <f t="shared" si="817"/>
        <v>19</v>
      </c>
      <c r="W1498" s="22">
        <f t="shared" si="818"/>
        <v>8</v>
      </c>
      <c r="X1498" s="22">
        <f t="shared" si="819"/>
        <v>24</v>
      </c>
      <c r="Y1498" s="22">
        <f t="shared" si="820"/>
        <v>32</v>
      </c>
      <c r="Z1498" s="22">
        <f t="shared" si="821"/>
        <v>11</v>
      </c>
      <c r="AA1498" s="22">
        <f t="shared" si="822"/>
        <v>4</v>
      </c>
      <c r="AB1498" s="22" t="str">
        <f t="shared" si="823"/>
        <v/>
      </c>
      <c r="AC1498" s="22" t="str">
        <f t="shared" si="824"/>
        <v/>
      </c>
      <c r="AD1498" s="29" t="str">
        <f t="shared" si="825"/>
        <v/>
      </c>
      <c r="AE1498" s="22" t="str">
        <f t="shared" si="826"/>
        <v/>
      </c>
      <c r="AF1498" s="22" t="str">
        <f t="shared" si="827"/>
        <v/>
      </c>
      <c r="AG1498" s="22" t="str">
        <f t="shared" si="828"/>
        <v/>
      </c>
      <c r="AH1498" s="22" t="str">
        <f t="shared" si="829"/>
        <v/>
      </c>
      <c r="AI1498" s="22" t="str">
        <f t="shared" si="830"/>
        <v/>
      </c>
      <c r="AJ1498" s="31" t="str">
        <f t="shared" si="831"/>
        <v/>
      </c>
      <c r="AK1498" s="22" t="str">
        <f t="shared" si="832"/>
        <v/>
      </c>
      <c r="AL1498" s="22" t="str">
        <f t="shared" si="833"/>
        <v/>
      </c>
      <c r="AM1498" s="22" t="str">
        <f t="shared" si="834"/>
        <v/>
      </c>
      <c r="AN1498" s="22" t="str">
        <f t="shared" si="835"/>
        <v/>
      </c>
      <c r="AO1498" s="22" t="str">
        <f t="shared" si="836"/>
        <v/>
      </c>
      <c r="AP1498" s="22" t="str">
        <f t="shared" si="837"/>
        <v/>
      </c>
      <c r="AQ1498" s="2" t="str">
        <f t="shared" si="838"/>
        <v/>
      </c>
    </row>
    <row r="1499" spans="1:43" x14ac:dyDescent="0.25">
      <c r="A1499" s="26" t="str">
        <f t="shared" si="839"/>
        <v/>
      </c>
      <c r="B1499" t="s">
        <v>1052</v>
      </c>
      <c r="C1499" t="s">
        <v>25</v>
      </c>
      <c r="D1499" t="s">
        <v>24</v>
      </c>
      <c r="E1499" t="s">
        <v>1042</v>
      </c>
      <c r="F1499">
        <v>2026</v>
      </c>
      <c r="G1499" t="s">
        <v>5657</v>
      </c>
      <c r="H1499" s="4">
        <v>46160</v>
      </c>
      <c r="I1499" s="4" t="str">
        <f t="shared" si="805"/>
        <v>Atlantic Sun</v>
      </c>
      <c r="J1499" s="2">
        <f t="shared" si="806"/>
        <v>0.188</v>
      </c>
      <c r="K1499" s="2">
        <f t="shared" si="807"/>
        <v>0.38100000000000001</v>
      </c>
      <c r="L1499" s="2">
        <f t="shared" si="808"/>
        <v>0.188</v>
      </c>
      <c r="M1499" s="2">
        <f t="shared" si="809"/>
        <v>0.56799999999999995</v>
      </c>
      <c r="N1499" s="22" cm="1">
        <f t="array" ref="N1499">IFERROR(INDEX(Stats_Hit_GP,MATCH($B1499,Stats_Hit_Player,0)),"")</f>
        <v>9</v>
      </c>
      <c r="O1499" s="22">
        <f t="shared" si="810"/>
        <v>21</v>
      </c>
      <c r="P1499" s="22">
        <f t="shared" si="811"/>
        <v>16</v>
      </c>
      <c r="Q1499" s="22">
        <f t="shared" si="812"/>
        <v>1</v>
      </c>
      <c r="R1499" s="22">
        <f t="shared" si="813"/>
        <v>3</v>
      </c>
      <c r="S1499" s="22">
        <f t="shared" si="814"/>
        <v>0</v>
      </c>
      <c r="T1499" s="22">
        <f t="shared" si="815"/>
        <v>0</v>
      </c>
      <c r="U1499" s="22">
        <f t="shared" si="816"/>
        <v>0</v>
      </c>
      <c r="V1499" s="22">
        <f t="shared" si="817"/>
        <v>2</v>
      </c>
      <c r="W1499" s="22">
        <f t="shared" si="818"/>
        <v>3</v>
      </c>
      <c r="X1499" s="22">
        <f t="shared" si="819"/>
        <v>2</v>
      </c>
      <c r="Y1499" s="22">
        <f t="shared" si="820"/>
        <v>6</v>
      </c>
      <c r="Z1499" s="22">
        <f t="shared" si="821"/>
        <v>1</v>
      </c>
      <c r="AA1499" s="22">
        <f t="shared" si="822"/>
        <v>0</v>
      </c>
      <c r="AB1499" s="22" t="str">
        <f t="shared" si="823"/>
        <v/>
      </c>
      <c r="AC1499" s="22" t="str">
        <f t="shared" si="824"/>
        <v/>
      </c>
      <c r="AD1499" s="29" t="str">
        <f t="shared" si="825"/>
        <v/>
      </c>
      <c r="AE1499" s="22" t="str">
        <f t="shared" si="826"/>
        <v/>
      </c>
      <c r="AF1499" s="22" t="str">
        <f t="shared" si="827"/>
        <v/>
      </c>
      <c r="AG1499" s="22" t="str">
        <f t="shared" si="828"/>
        <v/>
      </c>
      <c r="AH1499" s="22" t="str">
        <f t="shared" si="829"/>
        <v/>
      </c>
      <c r="AI1499" s="22" t="str">
        <f t="shared" si="830"/>
        <v/>
      </c>
      <c r="AJ1499" s="31" t="str">
        <f t="shared" si="831"/>
        <v/>
      </c>
      <c r="AK1499" s="22" t="str">
        <f t="shared" si="832"/>
        <v/>
      </c>
      <c r="AL1499" s="22" t="str">
        <f t="shared" si="833"/>
        <v/>
      </c>
      <c r="AM1499" s="22" t="str">
        <f t="shared" si="834"/>
        <v/>
      </c>
      <c r="AN1499" s="22" t="str">
        <f t="shared" si="835"/>
        <v/>
      </c>
      <c r="AO1499" s="22" t="str">
        <f t="shared" si="836"/>
        <v/>
      </c>
      <c r="AP1499" s="22" t="str">
        <f t="shared" si="837"/>
        <v/>
      </c>
      <c r="AQ1499" s="2" t="str">
        <f t="shared" si="838"/>
        <v/>
      </c>
    </row>
    <row r="1500" spans="1:43" x14ac:dyDescent="0.25">
      <c r="A1500" s="26" t="str">
        <f t="shared" si="839"/>
        <v/>
      </c>
      <c r="B1500" t="s">
        <v>1418</v>
      </c>
      <c r="C1500" t="s">
        <v>38</v>
      </c>
      <c r="D1500" t="s">
        <v>37</v>
      </c>
      <c r="E1500" t="s">
        <v>1415</v>
      </c>
      <c r="F1500">
        <v>2026</v>
      </c>
      <c r="G1500" t="s">
        <v>5657</v>
      </c>
      <c r="H1500" s="4">
        <v>46160</v>
      </c>
      <c r="I1500" s="4" t="str">
        <f t="shared" si="805"/>
        <v>Big East</v>
      </c>
      <c r="J1500" s="2">
        <f t="shared" si="806"/>
        <v>0.28299999999999997</v>
      </c>
      <c r="K1500" s="2">
        <f t="shared" si="807"/>
        <v>0.38600000000000001</v>
      </c>
      <c r="L1500" s="2">
        <f t="shared" si="808"/>
        <v>0.44600000000000001</v>
      </c>
      <c r="M1500" s="2">
        <f t="shared" si="809"/>
        <v>0.83199999999999996</v>
      </c>
      <c r="N1500" s="22" cm="1">
        <f t="array" ref="N1500">IFERROR(INDEX(Stats_Hit_GP,MATCH($B1500,Stats_Hit_Player,0)),"")</f>
        <v>51</v>
      </c>
      <c r="O1500" s="22">
        <f t="shared" si="810"/>
        <v>200</v>
      </c>
      <c r="P1500" s="22">
        <f t="shared" si="811"/>
        <v>166</v>
      </c>
      <c r="Q1500" s="22">
        <f t="shared" si="812"/>
        <v>30</v>
      </c>
      <c r="R1500" s="22">
        <f t="shared" si="813"/>
        <v>47</v>
      </c>
      <c r="S1500" s="22">
        <f t="shared" si="814"/>
        <v>10</v>
      </c>
      <c r="T1500" s="22">
        <f t="shared" si="815"/>
        <v>4</v>
      </c>
      <c r="U1500" s="22">
        <f t="shared" si="816"/>
        <v>3</v>
      </c>
      <c r="V1500" s="22">
        <f t="shared" si="817"/>
        <v>31</v>
      </c>
      <c r="W1500" s="22">
        <f t="shared" si="818"/>
        <v>3</v>
      </c>
      <c r="X1500" s="22">
        <f t="shared" si="819"/>
        <v>26</v>
      </c>
      <c r="Y1500" s="22">
        <f t="shared" si="820"/>
        <v>51</v>
      </c>
      <c r="Z1500" s="22">
        <f t="shared" si="821"/>
        <v>7</v>
      </c>
      <c r="AA1500" s="22">
        <f t="shared" si="822"/>
        <v>2</v>
      </c>
      <c r="AB1500" s="22" t="str">
        <f t="shared" si="823"/>
        <v/>
      </c>
      <c r="AC1500" s="22" t="str">
        <f t="shared" si="824"/>
        <v/>
      </c>
      <c r="AD1500" s="29" t="str">
        <f t="shared" si="825"/>
        <v/>
      </c>
      <c r="AE1500" s="22" t="str">
        <f t="shared" si="826"/>
        <v/>
      </c>
      <c r="AF1500" s="22" t="str">
        <f t="shared" si="827"/>
        <v/>
      </c>
      <c r="AG1500" s="22" t="str">
        <f t="shared" si="828"/>
        <v/>
      </c>
      <c r="AH1500" s="22" t="str">
        <f t="shared" si="829"/>
        <v/>
      </c>
      <c r="AI1500" s="22" t="str">
        <f t="shared" si="830"/>
        <v/>
      </c>
      <c r="AJ1500" s="31" t="str">
        <f t="shared" si="831"/>
        <v/>
      </c>
      <c r="AK1500" s="22" t="str">
        <f t="shared" si="832"/>
        <v/>
      </c>
      <c r="AL1500" s="22" t="str">
        <f t="shared" si="833"/>
        <v/>
      </c>
      <c r="AM1500" s="22" t="str">
        <f t="shared" si="834"/>
        <v/>
      </c>
      <c r="AN1500" s="22" t="str">
        <f t="shared" si="835"/>
        <v/>
      </c>
      <c r="AO1500" s="22" t="str">
        <f t="shared" si="836"/>
        <v/>
      </c>
      <c r="AP1500" s="22" t="str">
        <f t="shared" si="837"/>
        <v/>
      </c>
      <c r="AQ1500" s="2" t="str">
        <f t="shared" si="838"/>
        <v/>
      </c>
    </row>
    <row r="1501" spans="1:43" x14ac:dyDescent="0.25">
      <c r="A1501" s="26">
        <f t="shared" si="839"/>
        <v>1</v>
      </c>
      <c r="B1501" t="s">
        <v>3406</v>
      </c>
      <c r="C1501" t="s">
        <v>30</v>
      </c>
      <c r="D1501" t="s">
        <v>29</v>
      </c>
      <c r="E1501" t="s">
        <v>3399</v>
      </c>
      <c r="F1501">
        <v>2026</v>
      </c>
      <c r="G1501" t="s">
        <v>5657</v>
      </c>
      <c r="H1501" s="4">
        <v>46160</v>
      </c>
      <c r="I1501" s="4" t="str">
        <f t="shared" si="805"/>
        <v>Missouri Valley</v>
      </c>
      <c r="J1501" s="2">
        <f t="shared" si="806"/>
        <v>0.33300000000000002</v>
      </c>
      <c r="K1501" s="2">
        <f t="shared" si="807"/>
        <v>0.6</v>
      </c>
      <c r="L1501" s="2">
        <f t="shared" si="808"/>
        <v>0.33300000000000002</v>
      </c>
      <c r="M1501" s="2">
        <f t="shared" si="809"/>
        <v>0.93300000000000005</v>
      </c>
      <c r="N1501" s="22" cm="1">
        <f t="array" ref="N1501">IFERROR(INDEX(Stats_Hit_GP,MATCH($B1501,Stats_Hit_Player,0)),"")</f>
        <v>5</v>
      </c>
      <c r="O1501" s="22">
        <f t="shared" si="810"/>
        <v>15</v>
      </c>
      <c r="P1501" s="22">
        <f t="shared" si="811"/>
        <v>9</v>
      </c>
      <c r="Q1501" s="22">
        <f t="shared" si="812"/>
        <v>3</v>
      </c>
      <c r="R1501" s="22">
        <f t="shared" si="813"/>
        <v>3</v>
      </c>
      <c r="S1501" s="22">
        <f t="shared" si="814"/>
        <v>0</v>
      </c>
      <c r="T1501" s="22">
        <f t="shared" si="815"/>
        <v>0</v>
      </c>
      <c r="U1501" s="22">
        <f t="shared" si="816"/>
        <v>0</v>
      </c>
      <c r="V1501" s="22">
        <f t="shared" si="817"/>
        <v>0</v>
      </c>
      <c r="W1501" s="22">
        <f t="shared" si="818"/>
        <v>1</v>
      </c>
      <c r="X1501" s="22">
        <f t="shared" si="819"/>
        <v>5</v>
      </c>
      <c r="Y1501" s="22">
        <f t="shared" si="820"/>
        <v>2</v>
      </c>
      <c r="Z1501" s="22">
        <f t="shared" si="821"/>
        <v>1</v>
      </c>
      <c r="AA1501" s="22">
        <f t="shared" si="822"/>
        <v>0</v>
      </c>
      <c r="AB1501" s="22" t="str">
        <f t="shared" si="823"/>
        <v/>
      </c>
      <c r="AC1501" s="22" t="str">
        <f t="shared" si="824"/>
        <v/>
      </c>
      <c r="AD1501" s="29" t="str">
        <f t="shared" si="825"/>
        <v/>
      </c>
      <c r="AE1501" s="22" t="str">
        <f t="shared" si="826"/>
        <v/>
      </c>
      <c r="AF1501" s="22" t="str">
        <f t="shared" si="827"/>
        <v/>
      </c>
      <c r="AG1501" s="22" t="str">
        <f t="shared" si="828"/>
        <v/>
      </c>
      <c r="AH1501" s="22" t="str">
        <f t="shared" si="829"/>
        <v/>
      </c>
      <c r="AI1501" s="22" t="str">
        <f t="shared" si="830"/>
        <v/>
      </c>
      <c r="AJ1501" s="31" t="str">
        <f t="shared" si="831"/>
        <v/>
      </c>
      <c r="AK1501" s="22" t="str">
        <f t="shared" si="832"/>
        <v/>
      </c>
      <c r="AL1501" s="22" t="str">
        <f t="shared" si="833"/>
        <v/>
      </c>
      <c r="AM1501" s="22" t="str">
        <f t="shared" si="834"/>
        <v/>
      </c>
      <c r="AN1501" s="22" t="str">
        <f t="shared" si="835"/>
        <v/>
      </c>
      <c r="AO1501" s="22" t="str">
        <f t="shared" si="836"/>
        <v/>
      </c>
      <c r="AP1501" s="22" t="str">
        <f t="shared" si="837"/>
        <v/>
      </c>
      <c r="AQ1501" s="2" t="str">
        <f t="shared" si="838"/>
        <v/>
      </c>
    </row>
    <row r="1502" spans="1:43" x14ac:dyDescent="0.25">
      <c r="A1502" s="26" t="str">
        <f t="shared" si="839"/>
        <v/>
      </c>
      <c r="B1502" t="s">
        <v>5693</v>
      </c>
      <c r="C1502" t="s">
        <v>64</v>
      </c>
      <c r="D1502" t="s">
        <v>37</v>
      </c>
      <c r="E1502" t="s">
        <v>2545</v>
      </c>
      <c r="F1502">
        <v>2026</v>
      </c>
      <c r="G1502" t="s">
        <v>5657</v>
      </c>
      <c r="H1502" s="4">
        <v>46160</v>
      </c>
      <c r="I1502" s="4" t="str">
        <f t="shared" si="805"/>
        <v>Coastal</v>
      </c>
      <c r="J1502" s="2" t="str">
        <f t="shared" si="806"/>
        <v/>
      </c>
      <c r="K1502" s="2" t="str">
        <f t="shared" si="807"/>
        <v/>
      </c>
      <c r="L1502" s="2" t="str">
        <f t="shared" si="808"/>
        <v/>
      </c>
      <c r="M1502" s="2" t="str">
        <f t="shared" si="809"/>
        <v/>
      </c>
      <c r="N1502" s="22" t="str" cm="1">
        <f t="array" ref="N1502">IFERROR(INDEX(Stats_Hit_GP,MATCH($B1502,Stats_Hit_Player,0)),"")</f>
        <v/>
      </c>
      <c r="O1502" s="22" t="str">
        <f t="shared" si="810"/>
        <v/>
      </c>
      <c r="P1502" s="22" t="str">
        <f t="shared" si="811"/>
        <v/>
      </c>
      <c r="Q1502" s="22" t="str">
        <f t="shared" si="812"/>
        <v/>
      </c>
      <c r="R1502" s="22" t="str">
        <f t="shared" si="813"/>
        <v/>
      </c>
      <c r="S1502" s="22" t="str">
        <f t="shared" si="814"/>
        <v/>
      </c>
      <c r="T1502" s="22" t="str">
        <f t="shared" si="815"/>
        <v/>
      </c>
      <c r="U1502" s="22" t="str">
        <f t="shared" si="816"/>
        <v/>
      </c>
      <c r="V1502" s="22" t="str">
        <f t="shared" si="817"/>
        <v/>
      </c>
      <c r="W1502" s="22" t="str">
        <f t="shared" si="818"/>
        <v/>
      </c>
      <c r="X1502" s="22" t="str">
        <f t="shared" si="819"/>
        <v/>
      </c>
      <c r="Y1502" s="22" t="str">
        <f t="shared" si="820"/>
        <v/>
      </c>
      <c r="Z1502" s="22" t="str">
        <f t="shared" si="821"/>
        <v/>
      </c>
      <c r="AA1502" s="22" t="str">
        <f t="shared" si="822"/>
        <v/>
      </c>
      <c r="AB1502" s="22">
        <f t="shared" si="823"/>
        <v>2</v>
      </c>
      <c r="AC1502" s="22">
        <f t="shared" si="824"/>
        <v>0</v>
      </c>
      <c r="AD1502" s="29">
        <f t="shared" si="825"/>
        <v>3.68</v>
      </c>
      <c r="AE1502" s="22">
        <f t="shared" si="826"/>
        <v>7</v>
      </c>
      <c r="AF1502" s="22">
        <f t="shared" si="827"/>
        <v>3</v>
      </c>
      <c r="AG1502" s="22">
        <f t="shared" si="828"/>
        <v>0</v>
      </c>
      <c r="AH1502" s="22">
        <f t="shared" si="829"/>
        <v>0</v>
      </c>
      <c r="AI1502" s="22">
        <f t="shared" si="830"/>
        <v>0</v>
      </c>
      <c r="AJ1502" s="31">
        <f t="shared" si="831"/>
        <v>22</v>
      </c>
      <c r="AK1502" s="22">
        <f t="shared" si="832"/>
        <v>18</v>
      </c>
      <c r="AL1502" s="22">
        <f t="shared" si="833"/>
        <v>10</v>
      </c>
      <c r="AM1502" s="22">
        <f t="shared" si="834"/>
        <v>9</v>
      </c>
      <c r="AN1502" s="22">
        <f t="shared" si="835"/>
        <v>12</v>
      </c>
      <c r="AO1502" s="22">
        <f t="shared" si="836"/>
        <v>22</v>
      </c>
      <c r="AP1502" s="22">
        <f t="shared" si="837"/>
        <v>3</v>
      </c>
      <c r="AQ1502" s="2">
        <f t="shared" si="838"/>
        <v>0.22500000000000001</v>
      </c>
    </row>
    <row r="1503" spans="1:43" x14ac:dyDescent="0.25">
      <c r="A1503" s="26" t="str">
        <f t="shared" si="839"/>
        <v/>
      </c>
      <c r="B1503" t="s">
        <v>2553</v>
      </c>
      <c r="C1503" t="s">
        <v>44</v>
      </c>
      <c r="D1503" t="s">
        <v>24</v>
      </c>
      <c r="E1503" t="s">
        <v>2545</v>
      </c>
      <c r="F1503">
        <v>2026</v>
      </c>
      <c r="G1503" t="s">
        <v>5657</v>
      </c>
      <c r="H1503" s="4">
        <v>46160</v>
      </c>
      <c r="I1503" s="4" t="str">
        <f t="shared" si="805"/>
        <v>Coastal</v>
      </c>
      <c r="J1503" s="2">
        <f t="shared" si="806"/>
        <v>0.23100000000000001</v>
      </c>
      <c r="K1503" s="2">
        <f t="shared" si="807"/>
        <v>0.34100000000000003</v>
      </c>
      <c r="L1503" s="2">
        <f t="shared" si="808"/>
        <v>0.36099999999999999</v>
      </c>
      <c r="M1503" s="2">
        <f t="shared" si="809"/>
        <v>0.70199999999999996</v>
      </c>
      <c r="N1503" s="22" cm="1">
        <f t="array" ref="N1503">IFERROR(INDEX(Stats_Hit_GP,MATCH($B1503,Stats_Hit_Player,0)),"")</f>
        <v>48</v>
      </c>
      <c r="O1503" s="22">
        <f t="shared" si="810"/>
        <v>174</v>
      </c>
      <c r="P1503" s="22">
        <f t="shared" si="811"/>
        <v>147</v>
      </c>
      <c r="Q1503" s="22">
        <f t="shared" si="812"/>
        <v>32</v>
      </c>
      <c r="R1503" s="22">
        <f t="shared" si="813"/>
        <v>34</v>
      </c>
      <c r="S1503" s="22">
        <f t="shared" si="814"/>
        <v>7</v>
      </c>
      <c r="T1503" s="22">
        <f t="shared" si="815"/>
        <v>0</v>
      </c>
      <c r="U1503" s="22">
        <f t="shared" si="816"/>
        <v>4</v>
      </c>
      <c r="V1503" s="22">
        <f t="shared" si="817"/>
        <v>30</v>
      </c>
      <c r="W1503" s="22">
        <f t="shared" si="818"/>
        <v>4</v>
      </c>
      <c r="X1503" s="22">
        <f t="shared" si="819"/>
        <v>21</v>
      </c>
      <c r="Y1503" s="22">
        <f t="shared" si="820"/>
        <v>27</v>
      </c>
      <c r="Z1503" s="22">
        <f t="shared" si="821"/>
        <v>4</v>
      </c>
      <c r="AA1503" s="22">
        <f t="shared" si="822"/>
        <v>0</v>
      </c>
      <c r="AB1503" s="22" t="str">
        <f t="shared" si="823"/>
        <v/>
      </c>
      <c r="AC1503" s="22" t="str">
        <f t="shared" si="824"/>
        <v/>
      </c>
      <c r="AD1503" s="29" t="str">
        <f t="shared" si="825"/>
        <v/>
      </c>
      <c r="AE1503" s="22" t="str">
        <f t="shared" si="826"/>
        <v/>
      </c>
      <c r="AF1503" s="22" t="str">
        <f t="shared" si="827"/>
        <v/>
      </c>
      <c r="AG1503" s="22" t="str">
        <f t="shared" si="828"/>
        <v/>
      </c>
      <c r="AH1503" s="22" t="str">
        <f t="shared" si="829"/>
        <v/>
      </c>
      <c r="AI1503" s="22" t="str">
        <f t="shared" si="830"/>
        <v/>
      </c>
      <c r="AJ1503" s="31" t="str">
        <f t="shared" si="831"/>
        <v/>
      </c>
      <c r="AK1503" s="22" t="str">
        <f t="shared" si="832"/>
        <v/>
      </c>
      <c r="AL1503" s="22" t="str">
        <f t="shared" si="833"/>
        <v/>
      </c>
      <c r="AM1503" s="22" t="str">
        <f t="shared" si="834"/>
        <v/>
      </c>
      <c r="AN1503" s="22" t="str">
        <f t="shared" si="835"/>
        <v/>
      </c>
      <c r="AO1503" s="22" t="str">
        <f t="shared" si="836"/>
        <v/>
      </c>
      <c r="AP1503" s="22" t="str">
        <f t="shared" si="837"/>
        <v/>
      </c>
      <c r="AQ1503" s="2" t="str">
        <f t="shared" si="838"/>
        <v/>
      </c>
    </row>
    <row r="1504" spans="1:43" x14ac:dyDescent="0.25">
      <c r="A1504" s="26" t="str">
        <f t="shared" si="839"/>
        <v/>
      </c>
      <c r="B1504" t="s">
        <v>5694</v>
      </c>
      <c r="C1504" t="s">
        <v>64</v>
      </c>
      <c r="D1504" t="s">
        <v>37</v>
      </c>
      <c r="E1504" t="s">
        <v>5448</v>
      </c>
      <c r="F1504">
        <v>2026</v>
      </c>
      <c r="G1504" t="s">
        <v>5657</v>
      </c>
      <c r="H1504" s="4">
        <v>46160</v>
      </c>
      <c r="I1504" s="4" t="str">
        <f t="shared" si="805"/>
        <v>Western Athletic</v>
      </c>
      <c r="J1504" s="2" t="str">
        <f t="shared" si="806"/>
        <v/>
      </c>
      <c r="K1504" s="2" t="str">
        <f t="shared" si="807"/>
        <v/>
      </c>
      <c r="L1504" s="2" t="str">
        <f t="shared" si="808"/>
        <v/>
      </c>
      <c r="M1504" s="2" t="str">
        <f t="shared" si="809"/>
        <v/>
      </c>
      <c r="N1504" s="22" t="str" cm="1">
        <f t="array" ref="N1504">IFERROR(INDEX(Stats_Hit_GP,MATCH($B1504,Stats_Hit_Player,0)),"")</f>
        <v/>
      </c>
      <c r="O1504" s="22" t="str">
        <f t="shared" si="810"/>
        <v/>
      </c>
      <c r="P1504" s="22" t="str">
        <f t="shared" si="811"/>
        <v/>
      </c>
      <c r="Q1504" s="22" t="str">
        <f t="shared" si="812"/>
        <v/>
      </c>
      <c r="R1504" s="22" t="str">
        <f t="shared" si="813"/>
        <v/>
      </c>
      <c r="S1504" s="22" t="str">
        <f t="shared" si="814"/>
        <v/>
      </c>
      <c r="T1504" s="22" t="str">
        <f t="shared" si="815"/>
        <v/>
      </c>
      <c r="U1504" s="22" t="str">
        <f t="shared" si="816"/>
        <v/>
      </c>
      <c r="V1504" s="22" t="str">
        <f t="shared" si="817"/>
        <v/>
      </c>
      <c r="W1504" s="22" t="str">
        <f t="shared" si="818"/>
        <v/>
      </c>
      <c r="X1504" s="22" t="str">
        <f t="shared" si="819"/>
        <v/>
      </c>
      <c r="Y1504" s="22" t="str">
        <f t="shared" si="820"/>
        <v/>
      </c>
      <c r="Z1504" s="22" t="str">
        <f t="shared" si="821"/>
        <v/>
      </c>
      <c r="AA1504" s="22" t="str">
        <f t="shared" si="822"/>
        <v/>
      </c>
      <c r="AB1504" s="22">
        <f t="shared" si="823"/>
        <v>2</v>
      </c>
      <c r="AC1504" s="22">
        <f t="shared" si="824"/>
        <v>4</v>
      </c>
      <c r="AD1504" s="29">
        <f t="shared" si="825"/>
        <v>5.0999999999999996</v>
      </c>
      <c r="AE1504" s="22">
        <f t="shared" si="826"/>
        <v>12</v>
      </c>
      <c r="AF1504" s="22">
        <f t="shared" si="827"/>
        <v>12</v>
      </c>
      <c r="AG1504" s="22">
        <f t="shared" si="828"/>
        <v>0</v>
      </c>
      <c r="AH1504" s="22">
        <f t="shared" si="829"/>
        <v>0</v>
      </c>
      <c r="AI1504" s="22">
        <f t="shared" si="830"/>
        <v>0</v>
      </c>
      <c r="AJ1504" s="31">
        <f t="shared" si="831"/>
        <v>60</v>
      </c>
      <c r="AK1504" s="22">
        <f t="shared" si="832"/>
        <v>67</v>
      </c>
      <c r="AL1504" s="22">
        <f t="shared" si="833"/>
        <v>40</v>
      </c>
      <c r="AM1504" s="22">
        <f t="shared" si="834"/>
        <v>34</v>
      </c>
      <c r="AN1504" s="22">
        <f t="shared" si="835"/>
        <v>29</v>
      </c>
      <c r="AO1504" s="22">
        <f t="shared" si="836"/>
        <v>40</v>
      </c>
      <c r="AP1504" s="22">
        <f t="shared" si="837"/>
        <v>1</v>
      </c>
      <c r="AQ1504" s="2">
        <f t="shared" si="838"/>
        <v>0.28799999999999998</v>
      </c>
    </row>
    <row r="1505" spans="1:43" x14ac:dyDescent="0.25">
      <c r="A1505" s="26" t="str">
        <f t="shared" si="839"/>
        <v/>
      </c>
      <c r="B1505" t="s">
        <v>1047</v>
      </c>
      <c r="C1505" t="s">
        <v>38</v>
      </c>
      <c r="D1505" t="s">
        <v>24</v>
      </c>
      <c r="E1505" t="s">
        <v>1042</v>
      </c>
      <c r="F1505">
        <v>2026</v>
      </c>
      <c r="G1505" t="s">
        <v>5657</v>
      </c>
      <c r="H1505" s="4">
        <v>46160</v>
      </c>
      <c r="I1505" s="4" t="str">
        <f t="shared" si="805"/>
        <v>Atlantic Sun</v>
      </c>
      <c r="J1505" s="2">
        <f t="shared" si="806"/>
        <v>0.21099999999999999</v>
      </c>
      <c r="K1505" s="2">
        <f t="shared" si="807"/>
        <v>0.32600000000000001</v>
      </c>
      <c r="L1505" s="2">
        <f t="shared" si="808"/>
        <v>0.38500000000000001</v>
      </c>
      <c r="M1505" s="2">
        <f t="shared" si="809"/>
        <v>0.71099999999999997</v>
      </c>
      <c r="N1505" s="22" cm="1">
        <f t="array" ref="N1505">IFERROR(INDEX(Stats_Hit_GP,MATCH($B1505,Stats_Hit_Player,0)),"")</f>
        <v>45</v>
      </c>
      <c r="O1505" s="22">
        <f t="shared" si="810"/>
        <v>130</v>
      </c>
      <c r="P1505" s="22">
        <f t="shared" si="811"/>
        <v>109</v>
      </c>
      <c r="Q1505" s="22">
        <f t="shared" si="812"/>
        <v>15</v>
      </c>
      <c r="R1505" s="22">
        <f t="shared" si="813"/>
        <v>23</v>
      </c>
      <c r="S1505" s="22">
        <f t="shared" si="814"/>
        <v>7</v>
      </c>
      <c r="T1505" s="22">
        <f t="shared" si="815"/>
        <v>0</v>
      </c>
      <c r="U1505" s="22">
        <f t="shared" si="816"/>
        <v>4</v>
      </c>
      <c r="V1505" s="22">
        <f t="shared" si="817"/>
        <v>14</v>
      </c>
      <c r="W1505" s="22">
        <f t="shared" si="818"/>
        <v>0</v>
      </c>
      <c r="X1505" s="22">
        <f t="shared" si="819"/>
        <v>19</v>
      </c>
      <c r="Y1505" s="22">
        <f t="shared" si="820"/>
        <v>32</v>
      </c>
      <c r="Z1505" s="22">
        <f t="shared" si="821"/>
        <v>2</v>
      </c>
      <c r="AA1505" s="22">
        <f t="shared" si="822"/>
        <v>0</v>
      </c>
      <c r="AB1505" s="22" t="str">
        <f t="shared" si="823"/>
        <v/>
      </c>
      <c r="AC1505" s="22" t="str">
        <f t="shared" si="824"/>
        <v/>
      </c>
      <c r="AD1505" s="29" t="str">
        <f t="shared" si="825"/>
        <v/>
      </c>
      <c r="AE1505" s="22" t="str">
        <f t="shared" si="826"/>
        <v/>
      </c>
      <c r="AF1505" s="22" t="str">
        <f t="shared" si="827"/>
        <v/>
      </c>
      <c r="AG1505" s="22" t="str">
        <f t="shared" si="828"/>
        <v/>
      </c>
      <c r="AH1505" s="22" t="str">
        <f t="shared" si="829"/>
        <v/>
      </c>
      <c r="AI1505" s="22" t="str">
        <f t="shared" si="830"/>
        <v/>
      </c>
      <c r="AJ1505" s="31" t="str">
        <f t="shared" si="831"/>
        <v/>
      </c>
      <c r="AK1505" s="22" t="str">
        <f t="shared" si="832"/>
        <v/>
      </c>
      <c r="AL1505" s="22" t="str">
        <f t="shared" si="833"/>
        <v/>
      </c>
      <c r="AM1505" s="22" t="str">
        <f t="shared" si="834"/>
        <v/>
      </c>
      <c r="AN1505" s="22" t="str">
        <f t="shared" si="835"/>
        <v/>
      </c>
      <c r="AO1505" s="22" t="str">
        <f t="shared" si="836"/>
        <v/>
      </c>
      <c r="AP1505" s="22" t="str">
        <f t="shared" si="837"/>
        <v/>
      </c>
      <c r="AQ1505" s="2" t="str">
        <f t="shared" si="838"/>
        <v/>
      </c>
    </row>
    <row r="1506" spans="1:43" x14ac:dyDescent="0.25">
      <c r="A1506" s="26" t="str">
        <f t="shared" si="839"/>
        <v/>
      </c>
      <c r="B1506" t="s">
        <v>1059</v>
      </c>
      <c r="C1506" t="s">
        <v>38</v>
      </c>
      <c r="D1506" t="s">
        <v>37</v>
      </c>
      <c r="E1506" t="s">
        <v>1042</v>
      </c>
      <c r="F1506">
        <v>2026</v>
      </c>
      <c r="G1506" t="s">
        <v>5657</v>
      </c>
      <c r="H1506" s="4">
        <v>46160</v>
      </c>
      <c r="I1506" s="4" t="str">
        <f t="shared" si="805"/>
        <v>Atlantic Sun</v>
      </c>
      <c r="J1506" s="2">
        <f t="shared" si="806"/>
        <v>0.11799999999999999</v>
      </c>
      <c r="K1506" s="2">
        <f t="shared" si="807"/>
        <v>0.16700000000000001</v>
      </c>
      <c r="L1506" s="2">
        <f t="shared" si="808"/>
        <v>0.35299999999999998</v>
      </c>
      <c r="M1506" s="2">
        <f t="shared" si="809"/>
        <v>0.52</v>
      </c>
      <c r="N1506" s="22" cm="1">
        <f t="array" ref="N1506">IFERROR(INDEX(Stats_Hit_GP,MATCH($B1506,Stats_Hit_Player,0)),"")</f>
        <v>7</v>
      </c>
      <c r="O1506" s="22">
        <f t="shared" si="810"/>
        <v>18</v>
      </c>
      <c r="P1506" s="22">
        <f t="shared" si="811"/>
        <v>17</v>
      </c>
      <c r="Q1506" s="22">
        <f t="shared" si="812"/>
        <v>0</v>
      </c>
      <c r="R1506" s="22">
        <f t="shared" si="813"/>
        <v>2</v>
      </c>
      <c r="S1506" s="22">
        <f t="shared" si="814"/>
        <v>1</v>
      </c>
      <c r="T1506" s="22">
        <f t="shared" si="815"/>
        <v>0</v>
      </c>
      <c r="U1506" s="22">
        <f t="shared" si="816"/>
        <v>1</v>
      </c>
      <c r="V1506" s="22">
        <f t="shared" si="817"/>
        <v>2</v>
      </c>
      <c r="W1506" s="22">
        <f t="shared" si="818"/>
        <v>1</v>
      </c>
      <c r="X1506" s="22">
        <f t="shared" si="819"/>
        <v>0</v>
      </c>
      <c r="Y1506" s="22">
        <f t="shared" si="820"/>
        <v>11</v>
      </c>
      <c r="Z1506" s="22">
        <f t="shared" si="821"/>
        <v>0</v>
      </c>
      <c r="AA1506" s="22">
        <f t="shared" si="822"/>
        <v>0</v>
      </c>
      <c r="AB1506" s="22" t="str">
        <f t="shared" si="823"/>
        <v/>
      </c>
      <c r="AC1506" s="22" t="str">
        <f t="shared" si="824"/>
        <v/>
      </c>
      <c r="AD1506" s="29" t="str">
        <f t="shared" si="825"/>
        <v/>
      </c>
      <c r="AE1506" s="22" t="str">
        <f t="shared" si="826"/>
        <v/>
      </c>
      <c r="AF1506" s="22" t="str">
        <f t="shared" si="827"/>
        <v/>
      </c>
      <c r="AG1506" s="22" t="str">
        <f t="shared" si="828"/>
        <v/>
      </c>
      <c r="AH1506" s="22" t="str">
        <f t="shared" si="829"/>
        <v/>
      </c>
      <c r="AI1506" s="22" t="str">
        <f t="shared" si="830"/>
        <v/>
      </c>
      <c r="AJ1506" s="31" t="str">
        <f t="shared" si="831"/>
        <v/>
      </c>
      <c r="AK1506" s="22" t="str">
        <f t="shared" si="832"/>
        <v/>
      </c>
      <c r="AL1506" s="22" t="str">
        <f t="shared" si="833"/>
        <v/>
      </c>
      <c r="AM1506" s="22" t="str">
        <f t="shared" si="834"/>
        <v/>
      </c>
      <c r="AN1506" s="22" t="str">
        <f t="shared" si="835"/>
        <v/>
      </c>
      <c r="AO1506" s="22" t="str">
        <f t="shared" si="836"/>
        <v/>
      </c>
      <c r="AP1506" s="22" t="str">
        <f t="shared" si="837"/>
        <v/>
      </c>
      <c r="AQ1506" s="2" t="str">
        <f t="shared" si="838"/>
        <v/>
      </c>
    </row>
    <row r="1507" spans="1:43" x14ac:dyDescent="0.25">
      <c r="A1507" s="26">
        <f t="shared" si="839"/>
        <v>1</v>
      </c>
      <c r="B1507" t="s">
        <v>5695</v>
      </c>
      <c r="C1507" t="s">
        <v>64</v>
      </c>
      <c r="D1507" t="s">
        <v>32</v>
      </c>
      <c r="E1507" t="s">
        <v>216</v>
      </c>
      <c r="F1507">
        <v>2026</v>
      </c>
      <c r="G1507" t="s">
        <v>5657</v>
      </c>
      <c r="H1507" s="4">
        <v>46160</v>
      </c>
      <c r="I1507" s="4" t="str">
        <f t="shared" si="805"/>
        <v>Atlantic 10</v>
      </c>
      <c r="J1507" s="2" t="str">
        <f t="shared" si="806"/>
        <v/>
      </c>
      <c r="K1507" s="2" t="str">
        <f t="shared" si="807"/>
        <v/>
      </c>
      <c r="L1507" s="2" t="str">
        <f t="shared" si="808"/>
        <v/>
      </c>
      <c r="M1507" s="2" t="str">
        <f t="shared" si="809"/>
        <v/>
      </c>
      <c r="N1507" s="22" t="str" cm="1">
        <f t="array" ref="N1507">IFERROR(INDEX(Stats_Hit_GP,MATCH($B1507,Stats_Hit_Player,0)),"")</f>
        <v/>
      </c>
      <c r="O1507" s="22" t="str">
        <f t="shared" si="810"/>
        <v/>
      </c>
      <c r="P1507" s="22" t="str">
        <f t="shared" si="811"/>
        <v/>
      </c>
      <c r="Q1507" s="22" t="str">
        <f t="shared" si="812"/>
        <v/>
      </c>
      <c r="R1507" s="22" t="str">
        <f t="shared" si="813"/>
        <v/>
      </c>
      <c r="S1507" s="22" t="str">
        <f t="shared" si="814"/>
        <v/>
      </c>
      <c r="T1507" s="22" t="str">
        <f t="shared" si="815"/>
        <v/>
      </c>
      <c r="U1507" s="22" t="str">
        <f t="shared" si="816"/>
        <v/>
      </c>
      <c r="V1507" s="22" t="str">
        <f t="shared" si="817"/>
        <v/>
      </c>
      <c r="W1507" s="22" t="str">
        <f t="shared" si="818"/>
        <v/>
      </c>
      <c r="X1507" s="22" t="str">
        <f t="shared" si="819"/>
        <v/>
      </c>
      <c r="Y1507" s="22" t="str">
        <f t="shared" si="820"/>
        <v/>
      </c>
      <c r="Z1507" s="22" t="str">
        <f t="shared" si="821"/>
        <v/>
      </c>
      <c r="AA1507" s="22" t="str">
        <f t="shared" si="822"/>
        <v/>
      </c>
      <c r="AB1507" s="22">
        <f t="shared" si="823"/>
        <v>3</v>
      </c>
      <c r="AC1507" s="22">
        <f t="shared" si="824"/>
        <v>5</v>
      </c>
      <c r="AD1507" s="29">
        <f t="shared" si="825"/>
        <v>5.34</v>
      </c>
      <c r="AE1507" s="22">
        <f t="shared" si="826"/>
        <v>14</v>
      </c>
      <c r="AF1507" s="22">
        <f t="shared" si="827"/>
        <v>9</v>
      </c>
      <c r="AG1507" s="22">
        <f t="shared" si="828"/>
        <v>0</v>
      </c>
      <c r="AH1507" s="22">
        <f t="shared" si="829"/>
        <v>0</v>
      </c>
      <c r="AI1507" s="22">
        <f t="shared" si="830"/>
        <v>0</v>
      </c>
      <c r="AJ1507" s="31">
        <f t="shared" si="831"/>
        <v>64</v>
      </c>
      <c r="AK1507" s="22">
        <f t="shared" si="832"/>
        <v>65</v>
      </c>
      <c r="AL1507" s="22">
        <f t="shared" si="833"/>
        <v>50</v>
      </c>
      <c r="AM1507" s="22">
        <f t="shared" si="834"/>
        <v>38</v>
      </c>
      <c r="AN1507" s="22">
        <f t="shared" si="835"/>
        <v>38</v>
      </c>
      <c r="AO1507" s="22">
        <f t="shared" si="836"/>
        <v>63</v>
      </c>
      <c r="AP1507" s="22">
        <f t="shared" si="837"/>
        <v>18</v>
      </c>
      <c r="AQ1507" s="2">
        <f t="shared" si="838"/>
        <v>0.27100000000000002</v>
      </c>
    </row>
    <row r="1508" spans="1:43" x14ac:dyDescent="0.25">
      <c r="A1508" s="26">
        <f t="shared" si="839"/>
        <v>1</v>
      </c>
      <c r="B1508" t="s">
        <v>5696</v>
      </c>
      <c r="C1508" t="s">
        <v>64</v>
      </c>
      <c r="D1508" t="s">
        <v>29</v>
      </c>
      <c r="E1508" t="s">
        <v>2322</v>
      </c>
      <c r="F1508">
        <v>2026</v>
      </c>
      <c r="G1508" t="s">
        <v>5657</v>
      </c>
      <c r="H1508" s="4">
        <v>46160</v>
      </c>
      <c r="I1508" s="4" t="str">
        <f t="shared" si="805"/>
        <v>Conference USA</v>
      </c>
      <c r="J1508" s="2" t="str">
        <f t="shared" si="806"/>
        <v/>
      </c>
      <c r="K1508" s="2" t="str">
        <f t="shared" si="807"/>
        <v/>
      </c>
      <c r="L1508" s="2" t="str">
        <f t="shared" si="808"/>
        <v/>
      </c>
      <c r="M1508" s="2" t="str">
        <f t="shared" si="809"/>
        <v/>
      </c>
      <c r="N1508" s="22" t="str" cm="1">
        <f t="array" ref="N1508">IFERROR(INDEX(Stats_Hit_GP,MATCH($B1508,Stats_Hit_Player,0)),"")</f>
        <v/>
      </c>
      <c r="O1508" s="22" t="str">
        <f t="shared" si="810"/>
        <v/>
      </c>
      <c r="P1508" s="22" t="str">
        <f t="shared" si="811"/>
        <v/>
      </c>
      <c r="Q1508" s="22" t="str">
        <f t="shared" si="812"/>
        <v/>
      </c>
      <c r="R1508" s="22" t="str">
        <f t="shared" si="813"/>
        <v/>
      </c>
      <c r="S1508" s="22" t="str">
        <f t="shared" si="814"/>
        <v/>
      </c>
      <c r="T1508" s="22" t="str">
        <f t="shared" si="815"/>
        <v/>
      </c>
      <c r="U1508" s="22" t="str">
        <f t="shared" si="816"/>
        <v/>
      </c>
      <c r="V1508" s="22" t="str">
        <f t="shared" si="817"/>
        <v/>
      </c>
      <c r="W1508" s="22" t="str">
        <f t="shared" si="818"/>
        <v/>
      </c>
      <c r="X1508" s="22" t="str">
        <f t="shared" si="819"/>
        <v/>
      </c>
      <c r="Y1508" s="22" t="str">
        <f t="shared" si="820"/>
        <v/>
      </c>
      <c r="Z1508" s="22" t="str">
        <f t="shared" si="821"/>
        <v/>
      </c>
      <c r="AA1508" s="22" t="str">
        <f t="shared" si="822"/>
        <v/>
      </c>
      <c r="AB1508" s="22" t="str">
        <f t="shared" si="823"/>
        <v/>
      </c>
      <c r="AC1508" s="22" t="str">
        <f t="shared" si="824"/>
        <v/>
      </c>
      <c r="AD1508" s="29" t="str">
        <f t="shared" si="825"/>
        <v/>
      </c>
      <c r="AE1508" s="22" t="str">
        <f t="shared" si="826"/>
        <v/>
      </c>
      <c r="AF1508" s="22" t="str">
        <f t="shared" si="827"/>
        <v/>
      </c>
      <c r="AG1508" s="22" t="str">
        <f t="shared" si="828"/>
        <v/>
      </c>
      <c r="AH1508" s="22" t="str">
        <f t="shared" si="829"/>
        <v/>
      </c>
      <c r="AI1508" s="22" t="str">
        <f t="shared" si="830"/>
        <v/>
      </c>
      <c r="AJ1508" s="31" t="str">
        <f t="shared" si="831"/>
        <v/>
      </c>
      <c r="AK1508" s="22" t="str">
        <f t="shared" si="832"/>
        <v/>
      </c>
      <c r="AL1508" s="22" t="str">
        <f t="shared" si="833"/>
        <v/>
      </c>
      <c r="AM1508" s="22" t="str">
        <f t="shared" si="834"/>
        <v/>
      </c>
      <c r="AN1508" s="22" t="str">
        <f t="shared" si="835"/>
        <v/>
      </c>
      <c r="AO1508" s="22" t="str">
        <f t="shared" si="836"/>
        <v/>
      </c>
      <c r="AP1508" s="22" t="str">
        <f t="shared" si="837"/>
        <v/>
      </c>
      <c r="AQ1508" s="2" t="str">
        <f t="shared" si="838"/>
        <v/>
      </c>
    </row>
    <row r="1509" spans="1:43" x14ac:dyDescent="0.25">
      <c r="A1509" s="26" t="str">
        <f t="shared" si="839"/>
        <v/>
      </c>
      <c r="B1509" t="s">
        <v>2823</v>
      </c>
      <c r="C1509" t="s">
        <v>30</v>
      </c>
      <c r="D1509" t="s">
        <v>37</v>
      </c>
      <c r="E1509" t="s">
        <v>2824</v>
      </c>
      <c r="F1509">
        <v>2026</v>
      </c>
      <c r="G1509" t="s">
        <v>5657</v>
      </c>
      <c r="H1509" s="4">
        <v>46160</v>
      </c>
      <c r="I1509" s="4" t="str">
        <f t="shared" si="805"/>
        <v>Metro Atlantic</v>
      </c>
      <c r="J1509" s="2">
        <f t="shared" si="806"/>
        <v>0.34499999999999997</v>
      </c>
      <c r="K1509" s="2">
        <f t="shared" si="807"/>
        <v>0.41799999999999998</v>
      </c>
      <c r="L1509" s="2">
        <f t="shared" si="808"/>
        <v>0.53200000000000003</v>
      </c>
      <c r="M1509" s="2">
        <f t="shared" si="809"/>
        <v>0.95</v>
      </c>
      <c r="N1509" s="22" cm="1">
        <f t="array" ref="N1509">IFERROR(INDEX(Stats_Hit_GP,MATCH($B1509,Stats_Hit_Player,0)),"")</f>
        <v>53</v>
      </c>
      <c r="O1509" s="22">
        <f t="shared" si="810"/>
        <v>251</v>
      </c>
      <c r="P1509" s="22">
        <f t="shared" si="811"/>
        <v>220</v>
      </c>
      <c r="Q1509" s="22">
        <f t="shared" si="812"/>
        <v>49</v>
      </c>
      <c r="R1509" s="22">
        <f t="shared" si="813"/>
        <v>76</v>
      </c>
      <c r="S1509" s="22">
        <f t="shared" si="814"/>
        <v>16</v>
      </c>
      <c r="T1509" s="22">
        <f t="shared" si="815"/>
        <v>2</v>
      </c>
      <c r="U1509" s="22">
        <f t="shared" si="816"/>
        <v>7</v>
      </c>
      <c r="V1509" s="22">
        <f t="shared" si="817"/>
        <v>50</v>
      </c>
      <c r="W1509" s="22">
        <f t="shared" si="818"/>
        <v>6</v>
      </c>
      <c r="X1509" s="22">
        <f t="shared" si="819"/>
        <v>23</v>
      </c>
      <c r="Y1509" s="22">
        <f t="shared" si="820"/>
        <v>36</v>
      </c>
      <c r="Z1509" s="22">
        <f t="shared" si="821"/>
        <v>3</v>
      </c>
      <c r="AA1509" s="22">
        <f t="shared" si="822"/>
        <v>2</v>
      </c>
      <c r="AB1509" s="22" t="str">
        <f t="shared" si="823"/>
        <v/>
      </c>
      <c r="AC1509" s="22" t="str">
        <f t="shared" si="824"/>
        <v/>
      </c>
      <c r="AD1509" s="29" t="str">
        <f t="shared" si="825"/>
        <v/>
      </c>
      <c r="AE1509" s="22" t="str">
        <f t="shared" si="826"/>
        <v/>
      </c>
      <c r="AF1509" s="22" t="str">
        <f t="shared" si="827"/>
        <v/>
      </c>
      <c r="AG1509" s="22" t="str">
        <f t="shared" si="828"/>
        <v/>
      </c>
      <c r="AH1509" s="22" t="str">
        <f t="shared" si="829"/>
        <v/>
      </c>
      <c r="AI1509" s="22" t="str">
        <f t="shared" si="830"/>
        <v/>
      </c>
      <c r="AJ1509" s="31" t="str">
        <f t="shared" si="831"/>
        <v/>
      </c>
      <c r="AK1509" s="22" t="str">
        <f t="shared" si="832"/>
        <v/>
      </c>
      <c r="AL1509" s="22" t="str">
        <f t="shared" si="833"/>
        <v/>
      </c>
      <c r="AM1509" s="22" t="str">
        <f t="shared" si="834"/>
        <v/>
      </c>
      <c r="AN1509" s="22" t="str">
        <f t="shared" si="835"/>
        <v/>
      </c>
      <c r="AO1509" s="22" t="str">
        <f t="shared" si="836"/>
        <v/>
      </c>
      <c r="AP1509" s="22" t="str">
        <f t="shared" si="837"/>
        <v/>
      </c>
      <c r="AQ1509" s="2" t="str">
        <f t="shared" si="838"/>
        <v/>
      </c>
    </row>
    <row r="1510" spans="1:43" x14ac:dyDescent="0.25">
      <c r="A1510" s="26" t="str">
        <f t="shared" si="839"/>
        <v/>
      </c>
      <c r="B1510" t="s">
        <v>5697</v>
      </c>
      <c r="C1510" t="s">
        <v>64</v>
      </c>
      <c r="D1510" t="s">
        <v>37</v>
      </c>
      <c r="E1510" t="s">
        <v>5097</v>
      </c>
      <c r="F1510">
        <v>2026</v>
      </c>
      <c r="G1510" t="s">
        <v>5657</v>
      </c>
      <c r="H1510" s="4">
        <v>46160</v>
      </c>
      <c r="I1510" s="4" t="str">
        <f t="shared" si="805"/>
        <v>Sun Belt</v>
      </c>
      <c r="J1510" s="2" t="str">
        <f t="shared" si="806"/>
        <v/>
      </c>
      <c r="K1510" s="2" t="str">
        <f t="shared" si="807"/>
        <v/>
      </c>
      <c r="L1510" s="2" t="str">
        <f t="shared" si="808"/>
        <v/>
      </c>
      <c r="M1510" s="2" t="str">
        <f t="shared" si="809"/>
        <v/>
      </c>
      <c r="N1510" s="22" t="str" cm="1">
        <f t="array" ref="N1510">IFERROR(INDEX(Stats_Hit_GP,MATCH($B1510,Stats_Hit_Player,0)),"")</f>
        <v/>
      </c>
      <c r="O1510" s="22" t="str">
        <f t="shared" si="810"/>
        <v/>
      </c>
      <c r="P1510" s="22" t="str">
        <f t="shared" si="811"/>
        <v/>
      </c>
      <c r="Q1510" s="22" t="str">
        <f t="shared" si="812"/>
        <v/>
      </c>
      <c r="R1510" s="22" t="str">
        <f t="shared" si="813"/>
        <v/>
      </c>
      <c r="S1510" s="22" t="str">
        <f t="shared" si="814"/>
        <v/>
      </c>
      <c r="T1510" s="22" t="str">
        <f t="shared" si="815"/>
        <v/>
      </c>
      <c r="U1510" s="22" t="str">
        <f t="shared" si="816"/>
        <v/>
      </c>
      <c r="V1510" s="22" t="str">
        <f t="shared" si="817"/>
        <v/>
      </c>
      <c r="W1510" s="22" t="str">
        <f t="shared" si="818"/>
        <v/>
      </c>
      <c r="X1510" s="22" t="str">
        <f t="shared" si="819"/>
        <v/>
      </c>
      <c r="Y1510" s="22" t="str">
        <f t="shared" si="820"/>
        <v/>
      </c>
      <c r="Z1510" s="22" t="str">
        <f t="shared" si="821"/>
        <v/>
      </c>
      <c r="AA1510" s="22" t="str">
        <f t="shared" si="822"/>
        <v/>
      </c>
      <c r="AB1510" s="22">
        <f t="shared" si="823"/>
        <v>1</v>
      </c>
      <c r="AC1510" s="22">
        <f t="shared" si="824"/>
        <v>5</v>
      </c>
      <c r="AD1510" s="29">
        <f t="shared" si="825"/>
        <v>8.69</v>
      </c>
      <c r="AE1510" s="22">
        <f t="shared" si="826"/>
        <v>16</v>
      </c>
      <c r="AF1510" s="22">
        <f t="shared" si="827"/>
        <v>14</v>
      </c>
      <c r="AG1510" s="22">
        <f t="shared" si="828"/>
        <v>0</v>
      </c>
      <c r="AH1510" s="22">
        <f t="shared" si="829"/>
        <v>0</v>
      </c>
      <c r="AI1510" s="22">
        <f t="shared" si="830"/>
        <v>0</v>
      </c>
      <c r="AJ1510" s="31">
        <f t="shared" si="831"/>
        <v>58</v>
      </c>
      <c r="AK1510" s="22">
        <f t="shared" si="832"/>
        <v>83</v>
      </c>
      <c r="AL1510" s="22">
        <f t="shared" si="833"/>
        <v>59</v>
      </c>
      <c r="AM1510" s="22">
        <f t="shared" si="834"/>
        <v>56</v>
      </c>
      <c r="AN1510" s="22">
        <f t="shared" si="835"/>
        <v>30</v>
      </c>
      <c r="AO1510" s="22">
        <f t="shared" si="836"/>
        <v>57</v>
      </c>
      <c r="AP1510" s="22">
        <f t="shared" si="837"/>
        <v>7</v>
      </c>
      <c r="AQ1510" s="2">
        <f t="shared" si="838"/>
        <v>0.33500000000000002</v>
      </c>
    </row>
    <row r="1511" spans="1:43" x14ac:dyDescent="0.25">
      <c r="A1511" s="26">
        <f t="shared" si="839"/>
        <v>1</v>
      </c>
      <c r="B1511" t="s">
        <v>5698</v>
      </c>
      <c r="C1511" t="s">
        <v>64</v>
      </c>
      <c r="D1511" t="s">
        <v>29</v>
      </c>
      <c r="E1511" t="s">
        <v>2824</v>
      </c>
      <c r="F1511">
        <v>2026</v>
      </c>
      <c r="G1511" t="s">
        <v>5657</v>
      </c>
      <c r="H1511" s="4">
        <v>46160</v>
      </c>
      <c r="I1511" s="4" t="str">
        <f t="shared" si="805"/>
        <v>Metro Atlantic</v>
      </c>
      <c r="J1511" s="2" t="str">
        <f t="shared" si="806"/>
        <v/>
      </c>
      <c r="K1511" s="2" t="str">
        <f t="shared" si="807"/>
        <v/>
      </c>
      <c r="L1511" s="2" t="str">
        <f t="shared" si="808"/>
        <v/>
      </c>
      <c r="M1511" s="2" t="str">
        <f t="shared" si="809"/>
        <v/>
      </c>
      <c r="N1511" s="22" t="str" cm="1">
        <f t="array" ref="N1511">IFERROR(INDEX(Stats_Hit_GP,MATCH($B1511,Stats_Hit_Player,0)),"")</f>
        <v/>
      </c>
      <c r="O1511" s="22" t="str">
        <f t="shared" si="810"/>
        <v/>
      </c>
      <c r="P1511" s="22" t="str">
        <f t="shared" si="811"/>
        <v/>
      </c>
      <c r="Q1511" s="22" t="str">
        <f t="shared" si="812"/>
        <v/>
      </c>
      <c r="R1511" s="22" t="str">
        <f t="shared" si="813"/>
        <v/>
      </c>
      <c r="S1511" s="22" t="str">
        <f t="shared" si="814"/>
        <v/>
      </c>
      <c r="T1511" s="22" t="str">
        <f t="shared" si="815"/>
        <v/>
      </c>
      <c r="U1511" s="22" t="str">
        <f t="shared" si="816"/>
        <v/>
      </c>
      <c r="V1511" s="22" t="str">
        <f t="shared" si="817"/>
        <v/>
      </c>
      <c r="W1511" s="22" t="str">
        <f t="shared" si="818"/>
        <v/>
      </c>
      <c r="X1511" s="22" t="str">
        <f t="shared" si="819"/>
        <v/>
      </c>
      <c r="Y1511" s="22" t="str">
        <f t="shared" si="820"/>
        <v/>
      </c>
      <c r="Z1511" s="22" t="str">
        <f t="shared" si="821"/>
        <v/>
      </c>
      <c r="AA1511" s="22" t="str">
        <f t="shared" si="822"/>
        <v/>
      </c>
      <c r="AB1511" s="22">
        <f t="shared" si="823"/>
        <v>8</v>
      </c>
      <c r="AC1511" s="22">
        <f t="shared" si="824"/>
        <v>3</v>
      </c>
      <c r="AD1511" s="29">
        <f t="shared" si="825"/>
        <v>3.64</v>
      </c>
      <c r="AE1511" s="22">
        <f t="shared" si="826"/>
        <v>21</v>
      </c>
      <c r="AF1511" s="22">
        <f t="shared" si="827"/>
        <v>3</v>
      </c>
      <c r="AG1511" s="22">
        <f t="shared" si="828"/>
        <v>0</v>
      </c>
      <c r="AH1511" s="22">
        <f t="shared" si="829"/>
        <v>0</v>
      </c>
      <c r="AI1511" s="22">
        <f t="shared" si="830"/>
        <v>1</v>
      </c>
      <c r="AJ1511" s="31">
        <f t="shared" si="831"/>
        <v>54.1</v>
      </c>
      <c r="AK1511" s="22">
        <f t="shared" si="832"/>
        <v>45</v>
      </c>
      <c r="AL1511" s="22">
        <f t="shared" si="833"/>
        <v>23</v>
      </c>
      <c r="AM1511" s="22">
        <f t="shared" si="834"/>
        <v>22</v>
      </c>
      <c r="AN1511" s="22">
        <f t="shared" si="835"/>
        <v>22</v>
      </c>
      <c r="AO1511" s="22">
        <f t="shared" si="836"/>
        <v>71</v>
      </c>
      <c r="AP1511" s="22">
        <f t="shared" si="837"/>
        <v>6</v>
      </c>
      <c r="AQ1511" s="2">
        <f t="shared" si="838"/>
        <v>0.22</v>
      </c>
    </row>
    <row r="1512" spans="1:43" x14ac:dyDescent="0.25">
      <c r="A1512" s="26">
        <f t="shared" si="839"/>
        <v>1</v>
      </c>
      <c r="B1512" t="s">
        <v>5699</v>
      </c>
      <c r="C1512" t="s">
        <v>5700</v>
      </c>
      <c r="D1512" t="s">
        <v>29</v>
      </c>
      <c r="E1512" t="s">
        <v>1381</v>
      </c>
      <c r="F1512">
        <v>2026</v>
      </c>
      <c r="G1512" t="s">
        <v>5657</v>
      </c>
      <c r="H1512" s="4">
        <v>46160</v>
      </c>
      <c r="I1512" s="4" t="str">
        <f t="shared" si="805"/>
        <v>Big East</v>
      </c>
      <c r="J1512" s="2" t="str">
        <f t="shared" si="806"/>
        <v/>
      </c>
      <c r="K1512" s="2" t="str">
        <f t="shared" si="807"/>
        <v/>
      </c>
      <c r="L1512" s="2" t="str">
        <f t="shared" si="808"/>
        <v/>
      </c>
      <c r="M1512" s="2" t="str">
        <f t="shared" si="809"/>
        <v/>
      </c>
      <c r="N1512" s="22" t="str" cm="1">
        <f t="array" ref="N1512">IFERROR(INDEX(Stats_Hit_GP,MATCH($B1512,Stats_Hit_Player,0)),"")</f>
        <v/>
      </c>
      <c r="O1512" s="22" t="str">
        <f t="shared" si="810"/>
        <v/>
      </c>
      <c r="P1512" s="22" t="str">
        <f t="shared" si="811"/>
        <v/>
      </c>
      <c r="Q1512" s="22" t="str">
        <f t="shared" si="812"/>
        <v/>
      </c>
      <c r="R1512" s="22" t="str">
        <f t="shared" si="813"/>
        <v/>
      </c>
      <c r="S1512" s="22" t="str">
        <f t="shared" si="814"/>
        <v/>
      </c>
      <c r="T1512" s="22" t="str">
        <f t="shared" si="815"/>
        <v/>
      </c>
      <c r="U1512" s="22" t="str">
        <f t="shared" si="816"/>
        <v/>
      </c>
      <c r="V1512" s="22" t="str">
        <f t="shared" si="817"/>
        <v/>
      </c>
      <c r="W1512" s="22" t="str">
        <f t="shared" si="818"/>
        <v/>
      </c>
      <c r="X1512" s="22" t="str">
        <f t="shared" si="819"/>
        <v/>
      </c>
      <c r="Y1512" s="22" t="str">
        <f t="shared" si="820"/>
        <v/>
      </c>
      <c r="Z1512" s="22" t="str">
        <f t="shared" si="821"/>
        <v/>
      </c>
      <c r="AA1512" s="22" t="str">
        <f t="shared" si="822"/>
        <v/>
      </c>
      <c r="AB1512" s="22" t="str">
        <f t="shared" si="823"/>
        <v/>
      </c>
      <c r="AC1512" s="22" t="str">
        <f t="shared" si="824"/>
        <v/>
      </c>
      <c r="AD1512" s="29" t="str">
        <f t="shared" si="825"/>
        <v/>
      </c>
      <c r="AE1512" s="22" t="str">
        <f t="shared" si="826"/>
        <v/>
      </c>
      <c r="AF1512" s="22" t="str">
        <f t="shared" si="827"/>
        <v/>
      </c>
      <c r="AG1512" s="22" t="str">
        <f t="shared" si="828"/>
        <v/>
      </c>
      <c r="AH1512" s="22" t="str">
        <f t="shared" si="829"/>
        <v/>
      </c>
      <c r="AI1512" s="22" t="str">
        <f t="shared" si="830"/>
        <v/>
      </c>
      <c r="AJ1512" s="31" t="str">
        <f t="shared" si="831"/>
        <v/>
      </c>
      <c r="AK1512" s="22" t="str">
        <f t="shared" si="832"/>
        <v/>
      </c>
      <c r="AL1512" s="22" t="str">
        <f t="shared" si="833"/>
        <v/>
      </c>
      <c r="AM1512" s="22" t="str">
        <f t="shared" si="834"/>
        <v/>
      </c>
      <c r="AN1512" s="22" t="str">
        <f t="shared" si="835"/>
        <v/>
      </c>
      <c r="AO1512" s="22" t="str">
        <f t="shared" si="836"/>
        <v/>
      </c>
      <c r="AP1512" s="22" t="str">
        <f t="shared" si="837"/>
        <v/>
      </c>
      <c r="AQ1512" s="2" t="str">
        <f t="shared" si="838"/>
        <v/>
      </c>
    </row>
    <row r="1513" spans="1:43" x14ac:dyDescent="0.25">
      <c r="A1513" s="26" t="str">
        <f t="shared" si="839"/>
        <v/>
      </c>
      <c r="B1513" t="s">
        <v>5701</v>
      </c>
      <c r="C1513" t="s">
        <v>5702</v>
      </c>
      <c r="D1513" t="s">
        <v>37</v>
      </c>
      <c r="E1513" t="s">
        <v>5097</v>
      </c>
      <c r="F1513">
        <v>2026</v>
      </c>
      <c r="G1513" t="s">
        <v>5657</v>
      </c>
      <c r="H1513" s="4">
        <v>46160</v>
      </c>
      <c r="I1513" s="4" t="str">
        <f t="shared" si="805"/>
        <v>Sun Belt</v>
      </c>
      <c r="J1513" s="2" t="str">
        <f t="shared" si="806"/>
        <v/>
      </c>
      <c r="K1513" s="2" t="str">
        <f t="shared" si="807"/>
        <v/>
      </c>
      <c r="L1513" s="2" t="str">
        <f t="shared" si="808"/>
        <v/>
      </c>
      <c r="M1513" s="2" t="str">
        <f t="shared" si="809"/>
        <v/>
      </c>
      <c r="N1513" s="22" t="str" cm="1">
        <f t="array" ref="N1513">IFERROR(INDEX(Stats_Hit_GP,MATCH($B1513,Stats_Hit_Player,0)),"")</f>
        <v/>
      </c>
      <c r="O1513" s="22" t="str">
        <f t="shared" si="810"/>
        <v/>
      </c>
      <c r="P1513" s="22" t="str">
        <f t="shared" si="811"/>
        <v/>
      </c>
      <c r="Q1513" s="22" t="str">
        <f t="shared" si="812"/>
        <v/>
      </c>
      <c r="R1513" s="22" t="str">
        <f t="shared" si="813"/>
        <v/>
      </c>
      <c r="S1513" s="22" t="str">
        <f t="shared" si="814"/>
        <v/>
      </c>
      <c r="T1513" s="22" t="str">
        <f t="shared" si="815"/>
        <v/>
      </c>
      <c r="U1513" s="22" t="str">
        <f t="shared" si="816"/>
        <v/>
      </c>
      <c r="V1513" s="22" t="str">
        <f t="shared" si="817"/>
        <v/>
      </c>
      <c r="W1513" s="22" t="str">
        <f t="shared" si="818"/>
        <v/>
      </c>
      <c r="X1513" s="22" t="str">
        <f t="shared" si="819"/>
        <v/>
      </c>
      <c r="Y1513" s="22" t="str">
        <f t="shared" si="820"/>
        <v/>
      </c>
      <c r="Z1513" s="22" t="str">
        <f t="shared" si="821"/>
        <v/>
      </c>
      <c r="AA1513" s="22" t="str">
        <f t="shared" si="822"/>
        <v/>
      </c>
      <c r="AB1513" s="22" t="str">
        <f t="shared" si="823"/>
        <v/>
      </c>
      <c r="AC1513" s="22" t="str">
        <f t="shared" si="824"/>
        <v/>
      </c>
      <c r="AD1513" s="29" t="str">
        <f t="shared" si="825"/>
        <v/>
      </c>
      <c r="AE1513" s="22" t="str">
        <f t="shared" si="826"/>
        <v/>
      </c>
      <c r="AF1513" s="22" t="str">
        <f t="shared" si="827"/>
        <v/>
      </c>
      <c r="AG1513" s="22" t="str">
        <f t="shared" si="828"/>
        <v/>
      </c>
      <c r="AH1513" s="22" t="str">
        <f t="shared" si="829"/>
        <v/>
      </c>
      <c r="AI1513" s="22" t="str">
        <f t="shared" si="830"/>
        <v/>
      </c>
      <c r="AJ1513" s="31" t="str">
        <f t="shared" si="831"/>
        <v/>
      </c>
      <c r="AK1513" s="22" t="str">
        <f t="shared" si="832"/>
        <v/>
      </c>
      <c r="AL1513" s="22" t="str">
        <f t="shared" si="833"/>
        <v/>
      </c>
      <c r="AM1513" s="22" t="str">
        <f t="shared" si="834"/>
        <v/>
      </c>
      <c r="AN1513" s="22" t="str">
        <f t="shared" si="835"/>
        <v/>
      </c>
      <c r="AO1513" s="22" t="str">
        <f t="shared" si="836"/>
        <v/>
      </c>
      <c r="AP1513" s="22" t="str">
        <f t="shared" si="837"/>
        <v/>
      </c>
      <c r="AQ1513" s="2" t="str">
        <f t="shared" si="838"/>
        <v/>
      </c>
    </row>
    <row r="1514" spans="1:43" x14ac:dyDescent="0.25">
      <c r="A1514" s="26">
        <f t="shared" si="839"/>
        <v>1</v>
      </c>
      <c r="B1514" t="s">
        <v>5703</v>
      </c>
      <c r="C1514" t="s">
        <v>64</v>
      </c>
      <c r="D1514" t="s">
        <v>29</v>
      </c>
      <c r="E1514" t="s">
        <v>3016</v>
      </c>
      <c r="F1514">
        <v>2026</v>
      </c>
      <c r="G1514" t="s">
        <v>5657</v>
      </c>
      <c r="H1514" s="4">
        <v>46160</v>
      </c>
      <c r="I1514" s="4" t="str">
        <f t="shared" si="805"/>
        <v>Metro Atlantic</v>
      </c>
      <c r="J1514" s="2" t="str">
        <f t="shared" si="806"/>
        <v/>
      </c>
      <c r="K1514" s="2" t="str">
        <f t="shared" si="807"/>
        <v/>
      </c>
      <c r="L1514" s="2" t="str">
        <f t="shared" si="808"/>
        <v/>
      </c>
      <c r="M1514" s="2" t="str">
        <f t="shared" si="809"/>
        <v/>
      </c>
      <c r="N1514" s="22" t="str" cm="1">
        <f t="array" ref="N1514">IFERROR(INDEX(Stats_Hit_GP,MATCH($B1514,Stats_Hit_Player,0)),"")</f>
        <v/>
      </c>
      <c r="O1514" s="22" t="str">
        <f t="shared" si="810"/>
        <v/>
      </c>
      <c r="P1514" s="22" t="str">
        <f t="shared" si="811"/>
        <v/>
      </c>
      <c r="Q1514" s="22" t="str">
        <f t="shared" si="812"/>
        <v/>
      </c>
      <c r="R1514" s="22" t="str">
        <f t="shared" si="813"/>
        <v/>
      </c>
      <c r="S1514" s="22" t="str">
        <f t="shared" si="814"/>
        <v/>
      </c>
      <c r="T1514" s="22" t="str">
        <f t="shared" si="815"/>
        <v/>
      </c>
      <c r="U1514" s="22" t="str">
        <f t="shared" si="816"/>
        <v/>
      </c>
      <c r="V1514" s="22" t="str">
        <f t="shared" si="817"/>
        <v/>
      </c>
      <c r="W1514" s="22" t="str">
        <f t="shared" si="818"/>
        <v/>
      </c>
      <c r="X1514" s="22" t="str">
        <f t="shared" si="819"/>
        <v/>
      </c>
      <c r="Y1514" s="22" t="str">
        <f t="shared" si="820"/>
        <v/>
      </c>
      <c r="Z1514" s="22" t="str">
        <f t="shared" si="821"/>
        <v/>
      </c>
      <c r="AA1514" s="22" t="str">
        <f t="shared" si="822"/>
        <v/>
      </c>
      <c r="AB1514" s="22">
        <f t="shared" si="823"/>
        <v>2</v>
      </c>
      <c r="AC1514" s="22">
        <f t="shared" si="824"/>
        <v>1</v>
      </c>
      <c r="AD1514" s="29">
        <f t="shared" si="825"/>
        <v>9.33</v>
      </c>
      <c r="AE1514" s="22">
        <f t="shared" si="826"/>
        <v>8</v>
      </c>
      <c r="AF1514" s="22">
        <f t="shared" si="827"/>
        <v>2</v>
      </c>
      <c r="AG1514" s="22">
        <f t="shared" si="828"/>
        <v>0</v>
      </c>
      <c r="AH1514" s="22">
        <f t="shared" si="829"/>
        <v>0</v>
      </c>
      <c r="AI1514" s="22">
        <f t="shared" si="830"/>
        <v>0</v>
      </c>
      <c r="AJ1514" s="31">
        <f t="shared" si="831"/>
        <v>18.100000000000001</v>
      </c>
      <c r="AK1514" s="22">
        <f t="shared" si="832"/>
        <v>25</v>
      </c>
      <c r="AL1514" s="22">
        <f t="shared" si="833"/>
        <v>22</v>
      </c>
      <c r="AM1514" s="22">
        <f t="shared" si="834"/>
        <v>19</v>
      </c>
      <c r="AN1514" s="22">
        <f t="shared" si="835"/>
        <v>13</v>
      </c>
      <c r="AO1514" s="22">
        <f t="shared" si="836"/>
        <v>13</v>
      </c>
      <c r="AP1514" s="22">
        <f t="shared" si="837"/>
        <v>1</v>
      </c>
      <c r="AQ1514" s="2">
        <f t="shared" si="838"/>
        <v>0.32100000000000001</v>
      </c>
    </row>
    <row r="1515" spans="1:43" x14ac:dyDescent="0.25">
      <c r="A1515" s="26" t="str">
        <f t="shared" si="839"/>
        <v/>
      </c>
      <c r="B1515" t="s">
        <v>2544</v>
      </c>
      <c r="C1515" t="s">
        <v>35</v>
      </c>
      <c r="D1515" t="s">
        <v>37</v>
      </c>
      <c r="E1515" t="s">
        <v>2545</v>
      </c>
      <c r="F1515">
        <v>2026</v>
      </c>
      <c r="G1515" t="s">
        <v>5657</v>
      </c>
      <c r="H1515" s="4">
        <v>46160</v>
      </c>
      <c r="I1515" s="4" t="str">
        <f t="shared" si="805"/>
        <v>Coastal</v>
      </c>
      <c r="J1515" s="2">
        <f t="shared" si="806"/>
        <v>0.34799999999999998</v>
      </c>
      <c r="K1515" s="2">
        <f t="shared" si="807"/>
        <v>0.42899999999999999</v>
      </c>
      <c r="L1515" s="2">
        <f t="shared" si="808"/>
        <v>0.53800000000000003</v>
      </c>
      <c r="M1515" s="2">
        <f t="shared" si="809"/>
        <v>0.96599999999999997</v>
      </c>
      <c r="N1515" s="22" cm="1">
        <f t="array" ref="N1515">IFERROR(INDEX(Stats_Hit_GP,MATCH($B1515,Stats_Hit_Player,0)),"")</f>
        <v>43</v>
      </c>
      <c r="O1515" s="22">
        <f t="shared" si="810"/>
        <v>155</v>
      </c>
      <c r="P1515" s="22">
        <f t="shared" si="811"/>
        <v>132</v>
      </c>
      <c r="Q1515" s="22">
        <f t="shared" si="812"/>
        <v>35</v>
      </c>
      <c r="R1515" s="22">
        <f t="shared" si="813"/>
        <v>46</v>
      </c>
      <c r="S1515" s="22">
        <f t="shared" si="814"/>
        <v>8</v>
      </c>
      <c r="T1515" s="22">
        <f t="shared" si="815"/>
        <v>1</v>
      </c>
      <c r="U1515" s="22">
        <f t="shared" si="816"/>
        <v>5</v>
      </c>
      <c r="V1515" s="22">
        <f t="shared" si="817"/>
        <v>32</v>
      </c>
      <c r="W1515" s="22">
        <f t="shared" si="818"/>
        <v>3</v>
      </c>
      <c r="X1515" s="22">
        <f t="shared" si="819"/>
        <v>17</v>
      </c>
      <c r="Y1515" s="22">
        <f t="shared" si="820"/>
        <v>21</v>
      </c>
      <c r="Z1515" s="22">
        <f t="shared" si="821"/>
        <v>10</v>
      </c>
      <c r="AA1515" s="22">
        <f t="shared" si="822"/>
        <v>2</v>
      </c>
      <c r="AB1515" s="22" t="str">
        <f t="shared" si="823"/>
        <v/>
      </c>
      <c r="AC1515" s="22" t="str">
        <f t="shared" si="824"/>
        <v/>
      </c>
      <c r="AD1515" s="29" t="str">
        <f t="shared" si="825"/>
        <v/>
      </c>
      <c r="AE1515" s="22" t="str">
        <f t="shared" si="826"/>
        <v/>
      </c>
      <c r="AF1515" s="22" t="str">
        <f t="shared" si="827"/>
        <v/>
      </c>
      <c r="AG1515" s="22" t="str">
        <f t="shared" si="828"/>
        <v/>
      </c>
      <c r="AH1515" s="22" t="str">
        <f t="shared" si="829"/>
        <v/>
      </c>
      <c r="AI1515" s="22" t="str">
        <f t="shared" si="830"/>
        <v/>
      </c>
      <c r="AJ1515" s="31" t="str">
        <f t="shared" si="831"/>
        <v/>
      </c>
      <c r="AK1515" s="22" t="str">
        <f t="shared" si="832"/>
        <v/>
      </c>
      <c r="AL1515" s="22" t="str">
        <f t="shared" si="833"/>
        <v/>
      </c>
      <c r="AM1515" s="22" t="str">
        <f t="shared" si="834"/>
        <v/>
      </c>
      <c r="AN1515" s="22" t="str">
        <f t="shared" si="835"/>
        <v/>
      </c>
      <c r="AO1515" s="22" t="str">
        <f t="shared" si="836"/>
        <v/>
      </c>
      <c r="AP1515" s="22" t="str">
        <f t="shared" si="837"/>
        <v/>
      </c>
      <c r="AQ1515" s="2" t="str">
        <f t="shared" si="838"/>
        <v/>
      </c>
    </row>
    <row r="1516" spans="1:43" x14ac:dyDescent="0.25">
      <c r="A1516" s="26" t="str">
        <f t="shared" si="839"/>
        <v/>
      </c>
      <c r="B1516" t="s">
        <v>2508</v>
      </c>
      <c r="C1516" t="s">
        <v>25</v>
      </c>
      <c r="D1516" t="s">
        <v>37</v>
      </c>
      <c r="E1516" t="s">
        <v>2506</v>
      </c>
      <c r="F1516">
        <v>2026</v>
      </c>
      <c r="G1516" t="s">
        <v>5657</v>
      </c>
      <c r="H1516" s="4">
        <v>46160</v>
      </c>
      <c r="I1516" s="4" t="str">
        <f t="shared" si="805"/>
        <v>Coastal</v>
      </c>
      <c r="J1516" s="2">
        <f t="shared" si="806"/>
        <v>0.33800000000000002</v>
      </c>
      <c r="K1516" s="2">
        <f t="shared" si="807"/>
        <v>0.41599999999999998</v>
      </c>
      <c r="L1516" s="2">
        <f t="shared" si="808"/>
        <v>0.46600000000000003</v>
      </c>
      <c r="M1516" s="2">
        <f t="shared" si="809"/>
        <v>0.88200000000000001</v>
      </c>
      <c r="N1516" s="22" cm="1">
        <f t="array" ref="N1516">IFERROR(INDEX(Stats_Hit_GP,MATCH($B1516,Stats_Hit_Player,0)),"")</f>
        <v>40</v>
      </c>
      <c r="O1516" s="22">
        <f t="shared" si="810"/>
        <v>156</v>
      </c>
      <c r="P1516" s="22">
        <f t="shared" si="811"/>
        <v>133</v>
      </c>
      <c r="Q1516" s="22">
        <f t="shared" si="812"/>
        <v>17</v>
      </c>
      <c r="R1516" s="22">
        <f t="shared" si="813"/>
        <v>45</v>
      </c>
      <c r="S1516" s="22">
        <f t="shared" si="814"/>
        <v>8</v>
      </c>
      <c r="T1516" s="22">
        <f t="shared" si="815"/>
        <v>0</v>
      </c>
      <c r="U1516" s="22">
        <f t="shared" si="816"/>
        <v>3</v>
      </c>
      <c r="V1516" s="22">
        <f t="shared" si="817"/>
        <v>32</v>
      </c>
      <c r="W1516" s="22">
        <f t="shared" si="818"/>
        <v>5</v>
      </c>
      <c r="X1516" s="22">
        <f t="shared" si="819"/>
        <v>14</v>
      </c>
      <c r="Y1516" s="22">
        <f t="shared" si="820"/>
        <v>25</v>
      </c>
      <c r="Z1516" s="22">
        <f t="shared" si="821"/>
        <v>2</v>
      </c>
      <c r="AA1516" s="22">
        <f t="shared" si="822"/>
        <v>1</v>
      </c>
      <c r="AB1516" s="22" t="str">
        <f t="shared" si="823"/>
        <v/>
      </c>
      <c r="AC1516" s="22" t="str">
        <f t="shared" si="824"/>
        <v/>
      </c>
      <c r="AD1516" s="29" t="str">
        <f t="shared" si="825"/>
        <v/>
      </c>
      <c r="AE1516" s="22" t="str">
        <f t="shared" si="826"/>
        <v/>
      </c>
      <c r="AF1516" s="22" t="str">
        <f t="shared" si="827"/>
        <v/>
      </c>
      <c r="AG1516" s="22" t="str">
        <f t="shared" si="828"/>
        <v/>
      </c>
      <c r="AH1516" s="22" t="str">
        <f t="shared" si="829"/>
        <v/>
      </c>
      <c r="AI1516" s="22" t="str">
        <f t="shared" si="830"/>
        <v/>
      </c>
      <c r="AJ1516" s="31" t="str">
        <f t="shared" si="831"/>
        <v/>
      </c>
      <c r="AK1516" s="22" t="str">
        <f t="shared" si="832"/>
        <v/>
      </c>
      <c r="AL1516" s="22" t="str">
        <f t="shared" si="833"/>
        <v/>
      </c>
      <c r="AM1516" s="22" t="str">
        <f t="shared" si="834"/>
        <v/>
      </c>
      <c r="AN1516" s="22" t="str">
        <f t="shared" si="835"/>
        <v/>
      </c>
      <c r="AO1516" s="22" t="str">
        <f t="shared" si="836"/>
        <v/>
      </c>
      <c r="AP1516" s="22" t="str">
        <f t="shared" si="837"/>
        <v/>
      </c>
      <c r="AQ1516" s="2" t="str">
        <f t="shared" si="838"/>
        <v/>
      </c>
    </row>
    <row r="1517" spans="1:43" x14ac:dyDescent="0.25">
      <c r="A1517" s="26" t="str">
        <f t="shared" si="839"/>
        <v/>
      </c>
      <c r="B1517" t="s">
        <v>5704</v>
      </c>
      <c r="C1517" t="s">
        <v>5705</v>
      </c>
      <c r="D1517" t="s">
        <v>24</v>
      </c>
      <c r="E1517" t="s">
        <v>1042</v>
      </c>
      <c r="F1517">
        <v>2026</v>
      </c>
      <c r="G1517" t="s">
        <v>5657</v>
      </c>
      <c r="H1517" s="4">
        <v>46160</v>
      </c>
      <c r="I1517" s="4" t="str">
        <f t="shared" si="805"/>
        <v>Atlantic Sun</v>
      </c>
      <c r="J1517" s="2" t="str">
        <f t="shared" si="806"/>
        <v/>
      </c>
      <c r="K1517" s="2" t="str">
        <f t="shared" si="807"/>
        <v/>
      </c>
      <c r="L1517" s="2" t="str">
        <f t="shared" si="808"/>
        <v/>
      </c>
      <c r="M1517" s="2" t="str">
        <f t="shared" si="809"/>
        <v/>
      </c>
      <c r="N1517" s="22" t="str" cm="1">
        <f t="array" ref="N1517">IFERROR(INDEX(Stats_Hit_GP,MATCH($B1517,Stats_Hit_Player,0)),"")</f>
        <v/>
      </c>
      <c r="O1517" s="22" t="str">
        <f t="shared" si="810"/>
        <v/>
      </c>
      <c r="P1517" s="22" t="str">
        <f t="shared" si="811"/>
        <v/>
      </c>
      <c r="Q1517" s="22" t="str">
        <f t="shared" si="812"/>
        <v/>
      </c>
      <c r="R1517" s="22" t="str">
        <f t="shared" si="813"/>
        <v/>
      </c>
      <c r="S1517" s="22" t="str">
        <f t="shared" si="814"/>
        <v/>
      </c>
      <c r="T1517" s="22" t="str">
        <f t="shared" si="815"/>
        <v/>
      </c>
      <c r="U1517" s="22" t="str">
        <f t="shared" si="816"/>
        <v/>
      </c>
      <c r="V1517" s="22" t="str">
        <f t="shared" si="817"/>
        <v/>
      </c>
      <c r="W1517" s="22" t="str">
        <f t="shared" si="818"/>
        <v/>
      </c>
      <c r="X1517" s="22" t="str">
        <f t="shared" si="819"/>
        <v/>
      </c>
      <c r="Y1517" s="22" t="str">
        <f t="shared" si="820"/>
        <v/>
      </c>
      <c r="Z1517" s="22" t="str">
        <f t="shared" si="821"/>
        <v/>
      </c>
      <c r="AA1517" s="22" t="str">
        <f t="shared" si="822"/>
        <v/>
      </c>
      <c r="AB1517" s="22">
        <f t="shared" si="823"/>
        <v>0</v>
      </c>
      <c r="AC1517" s="22">
        <f t="shared" si="824"/>
        <v>3</v>
      </c>
      <c r="AD1517" s="29">
        <f t="shared" si="825"/>
        <v>7.8</v>
      </c>
      <c r="AE1517" s="22">
        <f t="shared" si="826"/>
        <v>7</v>
      </c>
      <c r="AF1517" s="22">
        <f t="shared" si="827"/>
        <v>6</v>
      </c>
      <c r="AG1517" s="22">
        <f t="shared" si="828"/>
        <v>0</v>
      </c>
      <c r="AH1517" s="22">
        <f t="shared" si="829"/>
        <v>0</v>
      </c>
      <c r="AI1517" s="22">
        <f t="shared" si="830"/>
        <v>0</v>
      </c>
      <c r="AJ1517" s="31">
        <f t="shared" si="831"/>
        <v>15</v>
      </c>
      <c r="AK1517" s="22">
        <f t="shared" si="832"/>
        <v>17</v>
      </c>
      <c r="AL1517" s="22">
        <f t="shared" si="833"/>
        <v>17</v>
      </c>
      <c r="AM1517" s="22">
        <f t="shared" si="834"/>
        <v>13</v>
      </c>
      <c r="AN1517" s="22">
        <f t="shared" si="835"/>
        <v>16</v>
      </c>
      <c r="AO1517" s="22">
        <f t="shared" si="836"/>
        <v>11</v>
      </c>
      <c r="AP1517" s="22">
        <f t="shared" si="837"/>
        <v>7</v>
      </c>
      <c r="AQ1517" s="2">
        <f t="shared" si="838"/>
        <v>0.315</v>
      </c>
    </row>
    <row r="1518" spans="1:43" x14ac:dyDescent="0.25">
      <c r="A1518" s="26" t="str">
        <f t="shared" si="839"/>
        <v/>
      </c>
      <c r="B1518" t="s">
        <v>5706</v>
      </c>
      <c r="C1518" t="s">
        <v>64</v>
      </c>
      <c r="D1518" t="s">
        <v>37</v>
      </c>
      <c r="E1518" t="s">
        <v>1042</v>
      </c>
      <c r="F1518">
        <v>2026</v>
      </c>
      <c r="G1518" t="s">
        <v>5657</v>
      </c>
      <c r="H1518" s="4">
        <v>46160</v>
      </c>
      <c r="I1518" s="4" t="str">
        <f t="shared" si="805"/>
        <v>Atlantic Sun</v>
      </c>
      <c r="J1518" s="2" t="str">
        <f t="shared" si="806"/>
        <v/>
      </c>
      <c r="K1518" s="2" t="str">
        <f t="shared" si="807"/>
        <v/>
      </c>
      <c r="L1518" s="2" t="str">
        <f t="shared" si="808"/>
        <v/>
      </c>
      <c r="M1518" s="2" t="str">
        <f t="shared" si="809"/>
        <v/>
      </c>
      <c r="N1518" s="22" t="str" cm="1">
        <f t="array" ref="N1518">IFERROR(INDEX(Stats_Hit_GP,MATCH($B1518,Stats_Hit_Player,0)),"")</f>
        <v/>
      </c>
      <c r="O1518" s="22" t="str">
        <f t="shared" si="810"/>
        <v/>
      </c>
      <c r="P1518" s="22" t="str">
        <f t="shared" si="811"/>
        <v/>
      </c>
      <c r="Q1518" s="22" t="str">
        <f t="shared" si="812"/>
        <v/>
      </c>
      <c r="R1518" s="22" t="str">
        <f t="shared" si="813"/>
        <v/>
      </c>
      <c r="S1518" s="22" t="str">
        <f t="shared" si="814"/>
        <v/>
      </c>
      <c r="T1518" s="22" t="str">
        <f t="shared" si="815"/>
        <v/>
      </c>
      <c r="U1518" s="22" t="str">
        <f t="shared" si="816"/>
        <v/>
      </c>
      <c r="V1518" s="22" t="str">
        <f t="shared" si="817"/>
        <v/>
      </c>
      <c r="W1518" s="22" t="str">
        <f t="shared" si="818"/>
        <v/>
      </c>
      <c r="X1518" s="22" t="str">
        <f t="shared" si="819"/>
        <v/>
      </c>
      <c r="Y1518" s="22" t="str">
        <f t="shared" si="820"/>
        <v/>
      </c>
      <c r="Z1518" s="22" t="str">
        <f t="shared" si="821"/>
        <v/>
      </c>
      <c r="AA1518" s="22" t="str">
        <f t="shared" si="822"/>
        <v/>
      </c>
      <c r="AB1518" s="22">
        <f t="shared" si="823"/>
        <v>5</v>
      </c>
      <c r="AC1518" s="22">
        <f t="shared" si="824"/>
        <v>8</v>
      </c>
      <c r="AD1518" s="29">
        <f t="shared" si="825"/>
        <v>4.47</v>
      </c>
      <c r="AE1518" s="22">
        <f t="shared" si="826"/>
        <v>14</v>
      </c>
      <c r="AF1518" s="22">
        <f t="shared" si="827"/>
        <v>14</v>
      </c>
      <c r="AG1518" s="22">
        <f t="shared" si="828"/>
        <v>1</v>
      </c>
      <c r="AH1518" s="22">
        <f t="shared" si="829"/>
        <v>0</v>
      </c>
      <c r="AI1518" s="22">
        <f t="shared" si="830"/>
        <v>0</v>
      </c>
      <c r="AJ1518" s="31">
        <f t="shared" si="831"/>
        <v>90.2</v>
      </c>
      <c r="AK1518" s="22">
        <f t="shared" si="832"/>
        <v>89</v>
      </c>
      <c r="AL1518" s="22">
        <f t="shared" si="833"/>
        <v>50</v>
      </c>
      <c r="AM1518" s="22">
        <f t="shared" si="834"/>
        <v>45</v>
      </c>
      <c r="AN1518" s="22">
        <f t="shared" si="835"/>
        <v>25</v>
      </c>
      <c r="AO1518" s="22">
        <f t="shared" si="836"/>
        <v>79</v>
      </c>
      <c r="AP1518" s="22">
        <f t="shared" si="837"/>
        <v>9</v>
      </c>
      <c r="AQ1518" s="2">
        <f t="shared" si="838"/>
        <v>0.26300000000000001</v>
      </c>
    </row>
    <row r="1519" spans="1:43" x14ac:dyDescent="0.25">
      <c r="A1519" s="26" t="str">
        <f t="shared" si="839"/>
        <v/>
      </c>
      <c r="B1519" t="s">
        <v>5707</v>
      </c>
      <c r="C1519" t="s">
        <v>64</v>
      </c>
      <c r="D1519" t="s">
        <v>37</v>
      </c>
      <c r="E1519" t="s">
        <v>126</v>
      </c>
      <c r="F1519">
        <v>2026</v>
      </c>
      <c r="G1519" t="s">
        <v>5657</v>
      </c>
      <c r="H1519" s="4">
        <v>46159</v>
      </c>
      <c r="I1519" s="4" t="str">
        <f t="shared" si="805"/>
        <v>Atlantic 10</v>
      </c>
      <c r="J1519" s="2" t="str">
        <f t="shared" si="806"/>
        <v/>
      </c>
      <c r="K1519" s="2" t="str">
        <f t="shared" si="807"/>
        <v/>
      </c>
      <c r="L1519" s="2" t="str">
        <f t="shared" si="808"/>
        <v/>
      </c>
      <c r="M1519" s="2" t="str">
        <f t="shared" si="809"/>
        <v/>
      </c>
      <c r="N1519" s="22" t="str" cm="1">
        <f t="array" ref="N1519">IFERROR(INDEX(Stats_Hit_GP,MATCH($B1519,Stats_Hit_Player,0)),"")</f>
        <v/>
      </c>
      <c r="O1519" s="22" t="str">
        <f t="shared" si="810"/>
        <v/>
      </c>
      <c r="P1519" s="22" t="str">
        <f t="shared" si="811"/>
        <v/>
      </c>
      <c r="Q1519" s="22" t="str">
        <f t="shared" si="812"/>
        <v/>
      </c>
      <c r="R1519" s="22" t="str">
        <f t="shared" si="813"/>
        <v/>
      </c>
      <c r="S1519" s="22" t="str">
        <f t="shared" si="814"/>
        <v/>
      </c>
      <c r="T1519" s="22" t="str">
        <f t="shared" si="815"/>
        <v/>
      </c>
      <c r="U1519" s="22" t="str">
        <f t="shared" si="816"/>
        <v/>
      </c>
      <c r="V1519" s="22" t="str">
        <f t="shared" si="817"/>
        <v/>
      </c>
      <c r="W1519" s="22" t="str">
        <f t="shared" si="818"/>
        <v/>
      </c>
      <c r="X1519" s="22" t="str">
        <f t="shared" si="819"/>
        <v/>
      </c>
      <c r="Y1519" s="22" t="str">
        <f t="shared" si="820"/>
        <v/>
      </c>
      <c r="Z1519" s="22" t="str">
        <f t="shared" si="821"/>
        <v/>
      </c>
      <c r="AA1519" s="22" t="str">
        <f t="shared" si="822"/>
        <v/>
      </c>
      <c r="AB1519" s="22">
        <f t="shared" si="823"/>
        <v>0</v>
      </c>
      <c r="AC1519" s="22">
        <f t="shared" si="824"/>
        <v>0</v>
      </c>
      <c r="AD1519" s="29">
        <f t="shared" si="825"/>
        <v>7.94</v>
      </c>
      <c r="AE1519" s="22">
        <f t="shared" si="826"/>
        <v>4</v>
      </c>
      <c r="AF1519" s="22">
        <f t="shared" si="827"/>
        <v>1</v>
      </c>
      <c r="AG1519" s="22">
        <f t="shared" si="828"/>
        <v>0</v>
      </c>
      <c r="AH1519" s="22">
        <f t="shared" si="829"/>
        <v>0</v>
      </c>
      <c r="AI1519" s="22">
        <f t="shared" si="830"/>
        <v>0</v>
      </c>
      <c r="AJ1519" s="31">
        <f t="shared" si="831"/>
        <v>5.2</v>
      </c>
      <c r="AK1519" s="22">
        <f t="shared" si="832"/>
        <v>6</v>
      </c>
      <c r="AL1519" s="22">
        <f t="shared" si="833"/>
        <v>5</v>
      </c>
      <c r="AM1519" s="22">
        <f t="shared" si="834"/>
        <v>5</v>
      </c>
      <c r="AN1519" s="22">
        <f t="shared" si="835"/>
        <v>2</v>
      </c>
      <c r="AO1519" s="22">
        <f t="shared" si="836"/>
        <v>4</v>
      </c>
      <c r="AP1519" s="22">
        <f t="shared" si="837"/>
        <v>1</v>
      </c>
      <c r="AQ1519" s="2">
        <f t="shared" si="838"/>
        <v>0.26100000000000001</v>
      </c>
    </row>
    <row r="1520" spans="1:43" x14ac:dyDescent="0.25">
      <c r="A1520" s="26">
        <f t="shared" si="839"/>
        <v>1</v>
      </c>
      <c r="B1520" t="s">
        <v>7114</v>
      </c>
      <c r="C1520" t="s">
        <v>64</v>
      </c>
      <c r="D1520" t="s">
        <v>29</v>
      </c>
      <c r="E1520" t="s">
        <v>1079</v>
      </c>
      <c r="F1520">
        <v>2026</v>
      </c>
      <c r="G1520" t="s">
        <v>5657</v>
      </c>
      <c r="H1520" s="4">
        <v>46158</v>
      </c>
      <c r="I1520" s="4" t="str">
        <f t="shared" si="805"/>
        <v>Atlantic Sun</v>
      </c>
      <c r="J1520" s="2" t="str">
        <f t="shared" si="806"/>
        <v/>
      </c>
      <c r="K1520" s="2" t="str">
        <f t="shared" si="807"/>
        <v/>
      </c>
      <c r="L1520" s="2" t="str">
        <f t="shared" si="808"/>
        <v/>
      </c>
      <c r="M1520" s="2" t="str">
        <f t="shared" si="809"/>
        <v/>
      </c>
      <c r="N1520" s="22" t="str" cm="1">
        <f t="array" ref="N1520">IFERROR(INDEX(Stats_Hit_GP,MATCH($B1520,Stats_Hit_Player,0)),"")</f>
        <v/>
      </c>
      <c r="O1520" s="22" t="str">
        <f t="shared" si="810"/>
        <v/>
      </c>
      <c r="P1520" s="22" t="str">
        <f t="shared" si="811"/>
        <v/>
      </c>
      <c r="Q1520" s="22" t="str">
        <f t="shared" si="812"/>
        <v/>
      </c>
      <c r="R1520" s="22" t="str">
        <f t="shared" si="813"/>
        <v/>
      </c>
      <c r="S1520" s="22" t="str">
        <f t="shared" si="814"/>
        <v/>
      </c>
      <c r="T1520" s="22" t="str">
        <f t="shared" si="815"/>
        <v/>
      </c>
      <c r="U1520" s="22" t="str">
        <f t="shared" si="816"/>
        <v/>
      </c>
      <c r="V1520" s="22" t="str">
        <f t="shared" si="817"/>
        <v/>
      </c>
      <c r="W1520" s="22" t="str">
        <f t="shared" si="818"/>
        <v/>
      </c>
      <c r="X1520" s="22" t="str">
        <f t="shared" si="819"/>
        <v/>
      </c>
      <c r="Y1520" s="22" t="str">
        <f t="shared" si="820"/>
        <v/>
      </c>
      <c r="Z1520" s="22" t="str">
        <f t="shared" si="821"/>
        <v/>
      </c>
      <c r="AA1520" s="22" t="str">
        <f t="shared" si="822"/>
        <v/>
      </c>
      <c r="AB1520" s="22" t="str">
        <f t="shared" si="823"/>
        <v/>
      </c>
      <c r="AC1520" s="22" t="str">
        <f t="shared" si="824"/>
        <v/>
      </c>
      <c r="AD1520" s="29" t="str">
        <f t="shared" si="825"/>
        <v/>
      </c>
      <c r="AE1520" s="22" t="str">
        <f t="shared" si="826"/>
        <v/>
      </c>
      <c r="AF1520" s="22" t="str">
        <f t="shared" si="827"/>
        <v/>
      </c>
      <c r="AG1520" s="22" t="str">
        <f t="shared" si="828"/>
        <v/>
      </c>
      <c r="AH1520" s="22" t="str">
        <f t="shared" si="829"/>
        <v/>
      </c>
      <c r="AI1520" s="22" t="str">
        <f t="shared" si="830"/>
        <v/>
      </c>
      <c r="AJ1520" s="31" t="str">
        <f t="shared" si="831"/>
        <v/>
      </c>
      <c r="AK1520" s="22" t="str">
        <f t="shared" si="832"/>
        <v/>
      </c>
      <c r="AL1520" s="22" t="str">
        <f t="shared" si="833"/>
        <v/>
      </c>
      <c r="AM1520" s="22" t="str">
        <f t="shared" si="834"/>
        <v/>
      </c>
      <c r="AN1520" s="22" t="str">
        <f t="shared" si="835"/>
        <v/>
      </c>
      <c r="AO1520" s="22" t="str">
        <f t="shared" si="836"/>
        <v/>
      </c>
      <c r="AP1520" s="22" t="str">
        <f t="shared" si="837"/>
        <v/>
      </c>
      <c r="AQ1520" s="2" t="str">
        <f t="shared" si="838"/>
        <v/>
      </c>
    </row>
    <row r="1521" spans="1:43" x14ac:dyDescent="0.25">
      <c r="A1521" s="26" t="str">
        <f t="shared" si="839"/>
        <v/>
      </c>
      <c r="B1521" t="s">
        <v>2267</v>
      </c>
      <c r="C1521" t="s">
        <v>30</v>
      </c>
      <c r="D1521" t="s">
        <v>37</v>
      </c>
      <c r="E1521" t="s">
        <v>2251</v>
      </c>
      <c r="F1521">
        <v>2026</v>
      </c>
      <c r="G1521" t="s">
        <v>5657</v>
      </c>
      <c r="H1521" s="4">
        <v>46157</v>
      </c>
      <c r="I1521" s="4" t="str">
        <f t="shared" si="805"/>
        <v>Conference USA</v>
      </c>
      <c r="J1521" s="2">
        <f t="shared" si="806"/>
        <v>0.185</v>
      </c>
      <c r="K1521" s="2">
        <f t="shared" si="807"/>
        <v>0.20699999999999999</v>
      </c>
      <c r="L1521" s="2">
        <f t="shared" si="808"/>
        <v>0.222</v>
      </c>
      <c r="M1521" s="2">
        <f t="shared" si="809"/>
        <v>0.42899999999999999</v>
      </c>
      <c r="N1521" s="22" cm="1">
        <f t="array" ref="N1521">IFERROR(INDEX(Stats_Hit_GP,MATCH($B1521,Stats_Hit_Player,0)),"")</f>
        <v>14</v>
      </c>
      <c r="O1521" s="22">
        <f t="shared" si="810"/>
        <v>29</v>
      </c>
      <c r="P1521" s="22">
        <f t="shared" si="811"/>
        <v>27</v>
      </c>
      <c r="Q1521" s="22">
        <f t="shared" si="812"/>
        <v>1</v>
      </c>
      <c r="R1521" s="22">
        <f t="shared" si="813"/>
        <v>5</v>
      </c>
      <c r="S1521" s="22">
        <f t="shared" si="814"/>
        <v>1</v>
      </c>
      <c r="T1521" s="22">
        <f t="shared" si="815"/>
        <v>0</v>
      </c>
      <c r="U1521" s="22">
        <f t="shared" si="816"/>
        <v>0</v>
      </c>
      <c r="V1521" s="22">
        <f t="shared" si="817"/>
        <v>3</v>
      </c>
      <c r="W1521" s="22">
        <f t="shared" si="818"/>
        <v>0</v>
      </c>
      <c r="X1521" s="22">
        <f t="shared" si="819"/>
        <v>1</v>
      </c>
      <c r="Y1521" s="22">
        <f t="shared" si="820"/>
        <v>8</v>
      </c>
      <c r="Z1521" s="22">
        <f t="shared" si="821"/>
        <v>0</v>
      </c>
      <c r="AA1521" s="22">
        <f t="shared" si="822"/>
        <v>0</v>
      </c>
      <c r="AB1521" s="22" t="str">
        <f t="shared" si="823"/>
        <v/>
      </c>
      <c r="AC1521" s="22" t="str">
        <f t="shared" si="824"/>
        <v/>
      </c>
      <c r="AD1521" s="29" t="str">
        <f t="shared" si="825"/>
        <v/>
      </c>
      <c r="AE1521" s="22" t="str">
        <f t="shared" si="826"/>
        <v/>
      </c>
      <c r="AF1521" s="22" t="str">
        <f t="shared" si="827"/>
        <v/>
      </c>
      <c r="AG1521" s="22" t="str">
        <f t="shared" si="828"/>
        <v/>
      </c>
      <c r="AH1521" s="22" t="str">
        <f t="shared" si="829"/>
        <v/>
      </c>
      <c r="AI1521" s="22" t="str">
        <f t="shared" si="830"/>
        <v/>
      </c>
      <c r="AJ1521" s="31" t="str">
        <f t="shared" si="831"/>
        <v/>
      </c>
      <c r="AK1521" s="22" t="str">
        <f t="shared" si="832"/>
        <v/>
      </c>
      <c r="AL1521" s="22" t="str">
        <f t="shared" si="833"/>
        <v/>
      </c>
      <c r="AM1521" s="22" t="str">
        <f t="shared" si="834"/>
        <v/>
      </c>
      <c r="AN1521" s="22" t="str">
        <f t="shared" si="835"/>
        <v/>
      </c>
      <c r="AO1521" s="22" t="str">
        <f t="shared" si="836"/>
        <v/>
      </c>
      <c r="AP1521" s="22" t="str">
        <f t="shared" si="837"/>
        <v/>
      </c>
      <c r="AQ1521" s="2" t="str">
        <f t="shared" si="838"/>
        <v/>
      </c>
    </row>
    <row r="1522" spans="1:43" x14ac:dyDescent="0.25">
      <c r="A1522" s="26" t="str">
        <f t="shared" si="839"/>
        <v/>
      </c>
      <c r="B1522" t="s">
        <v>7115</v>
      </c>
      <c r="C1522" t="s">
        <v>64</v>
      </c>
      <c r="D1522" t="s">
        <v>47</v>
      </c>
      <c r="E1522" t="s">
        <v>2251</v>
      </c>
      <c r="F1522">
        <v>2026</v>
      </c>
      <c r="G1522" t="s">
        <v>5657</v>
      </c>
      <c r="H1522" s="4">
        <v>46157</v>
      </c>
      <c r="I1522" s="4" t="str">
        <f t="shared" si="805"/>
        <v>Conference USA</v>
      </c>
      <c r="J1522" s="2" t="str">
        <f t="shared" si="806"/>
        <v/>
      </c>
      <c r="K1522" s="2" t="str">
        <f t="shared" si="807"/>
        <v/>
      </c>
      <c r="L1522" s="2" t="str">
        <f t="shared" si="808"/>
        <v/>
      </c>
      <c r="M1522" s="2" t="str">
        <f t="shared" si="809"/>
        <v/>
      </c>
      <c r="N1522" s="22" t="str" cm="1">
        <f t="array" ref="N1522">IFERROR(INDEX(Stats_Hit_GP,MATCH($B1522,Stats_Hit_Player,0)),"")</f>
        <v/>
      </c>
      <c r="O1522" s="22" t="str">
        <f t="shared" si="810"/>
        <v/>
      </c>
      <c r="P1522" s="22" t="str">
        <f t="shared" si="811"/>
        <v/>
      </c>
      <c r="Q1522" s="22" t="str">
        <f t="shared" si="812"/>
        <v/>
      </c>
      <c r="R1522" s="22" t="str">
        <f t="shared" si="813"/>
        <v/>
      </c>
      <c r="S1522" s="22" t="str">
        <f t="shared" si="814"/>
        <v/>
      </c>
      <c r="T1522" s="22" t="str">
        <f t="shared" si="815"/>
        <v/>
      </c>
      <c r="U1522" s="22" t="str">
        <f t="shared" si="816"/>
        <v/>
      </c>
      <c r="V1522" s="22" t="str">
        <f t="shared" si="817"/>
        <v/>
      </c>
      <c r="W1522" s="22" t="str">
        <f t="shared" si="818"/>
        <v/>
      </c>
      <c r="X1522" s="22" t="str">
        <f t="shared" si="819"/>
        <v/>
      </c>
      <c r="Y1522" s="22" t="str">
        <f t="shared" si="820"/>
        <v/>
      </c>
      <c r="Z1522" s="22" t="str">
        <f t="shared" si="821"/>
        <v/>
      </c>
      <c r="AA1522" s="22" t="str">
        <f t="shared" si="822"/>
        <v/>
      </c>
      <c r="AB1522" s="22">
        <f t="shared" si="823"/>
        <v>1</v>
      </c>
      <c r="AC1522" s="22">
        <f t="shared" si="824"/>
        <v>0</v>
      </c>
      <c r="AD1522" s="29">
        <f t="shared" si="825"/>
        <v>4.76</v>
      </c>
      <c r="AE1522" s="22">
        <f t="shared" si="826"/>
        <v>4</v>
      </c>
      <c r="AF1522" s="22">
        <f t="shared" si="827"/>
        <v>0</v>
      </c>
      <c r="AG1522" s="22">
        <f t="shared" si="828"/>
        <v>0</v>
      </c>
      <c r="AH1522" s="22">
        <f t="shared" si="829"/>
        <v>0</v>
      </c>
      <c r="AI1522" s="22">
        <f t="shared" si="830"/>
        <v>0</v>
      </c>
      <c r="AJ1522" s="31">
        <f t="shared" si="831"/>
        <v>5.2</v>
      </c>
      <c r="AK1522" s="22">
        <f t="shared" si="832"/>
        <v>4</v>
      </c>
      <c r="AL1522" s="22">
        <f t="shared" si="833"/>
        <v>3</v>
      </c>
      <c r="AM1522" s="22">
        <f t="shared" si="834"/>
        <v>3</v>
      </c>
      <c r="AN1522" s="22">
        <f t="shared" si="835"/>
        <v>2</v>
      </c>
      <c r="AO1522" s="22">
        <f t="shared" si="836"/>
        <v>5</v>
      </c>
      <c r="AP1522" s="22">
        <f t="shared" si="837"/>
        <v>0</v>
      </c>
      <c r="AQ1522" s="2">
        <f t="shared" si="838"/>
        <v>0.2</v>
      </c>
    </row>
    <row r="1523" spans="1:43" x14ac:dyDescent="0.25">
      <c r="A1523" s="26" t="str">
        <f t="shared" si="839"/>
        <v/>
      </c>
      <c r="B1523" t="s">
        <v>7116</v>
      </c>
      <c r="C1523" t="s">
        <v>64</v>
      </c>
      <c r="D1523" t="s">
        <v>47</v>
      </c>
      <c r="E1523" t="s">
        <v>1381</v>
      </c>
      <c r="F1523">
        <v>2026</v>
      </c>
      <c r="G1523" t="s">
        <v>5657</v>
      </c>
      <c r="H1523" s="4">
        <v>46157</v>
      </c>
      <c r="I1523" s="4" t="str">
        <f t="shared" si="805"/>
        <v>Big East</v>
      </c>
      <c r="J1523" s="2" t="str">
        <f t="shared" si="806"/>
        <v/>
      </c>
      <c r="K1523" s="2" t="str">
        <f t="shared" si="807"/>
        <v/>
      </c>
      <c r="L1523" s="2" t="str">
        <f t="shared" si="808"/>
        <v/>
      </c>
      <c r="M1523" s="2" t="str">
        <f t="shared" si="809"/>
        <v/>
      </c>
      <c r="N1523" s="22" t="str" cm="1">
        <f t="array" ref="N1523">IFERROR(INDEX(Stats_Hit_GP,MATCH($B1523,Stats_Hit_Player,0)),"")</f>
        <v/>
      </c>
      <c r="O1523" s="22" t="str">
        <f t="shared" si="810"/>
        <v/>
      </c>
      <c r="P1523" s="22" t="str">
        <f t="shared" si="811"/>
        <v/>
      </c>
      <c r="Q1523" s="22" t="str">
        <f t="shared" si="812"/>
        <v/>
      </c>
      <c r="R1523" s="22" t="str">
        <f t="shared" si="813"/>
        <v/>
      </c>
      <c r="S1523" s="22" t="str">
        <f t="shared" si="814"/>
        <v/>
      </c>
      <c r="T1523" s="22" t="str">
        <f t="shared" si="815"/>
        <v/>
      </c>
      <c r="U1523" s="22" t="str">
        <f t="shared" si="816"/>
        <v/>
      </c>
      <c r="V1523" s="22" t="str">
        <f t="shared" si="817"/>
        <v/>
      </c>
      <c r="W1523" s="22" t="str">
        <f t="shared" si="818"/>
        <v/>
      </c>
      <c r="X1523" s="22" t="str">
        <f t="shared" si="819"/>
        <v/>
      </c>
      <c r="Y1523" s="22" t="str">
        <f t="shared" si="820"/>
        <v/>
      </c>
      <c r="Z1523" s="22" t="str">
        <f t="shared" si="821"/>
        <v/>
      </c>
      <c r="AA1523" s="22" t="str">
        <f t="shared" si="822"/>
        <v/>
      </c>
      <c r="AB1523" s="22" t="str">
        <f t="shared" si="823"/>
        <v/>
      </c>
      <c r="AC1523" s="22" t="str">
        <f t="shared" si="824"/>
        <v/>
      </c>
      <c r="AD1523" s="29" t="str">
        <f t="shared" si="825"/>
        <v/>
      </c>
      <c r="AE1523" s="22" t="str">
        <f t="shared" si="826"/>
        <v/>
      </c>
      <c r="AF1523" s="22" t="str">
        <f t="shared" si="827"/>
        <v/>
      </c>
      <c r="AG1523" s="22" t="str">
        <f t="shared" si="828"/>
        <v/>
      </c>
      <c r="AH1523" s="22" t="str">
        <f t="shared" si="829"/>
        <v/>
      </c>
      <c r="AI1523" s="22" t="str">
        <f t="shared" si="830"/>
        <v/>
      </c>
      <c r="AJ1523" s="31" t="str">
        <f t="shared" si="831"/>
        <v/>
      </c>
      <c r="AK1523" s="22" t="str">
        <f t="shared" si="832"/>
        <v/>
      </c>
      <c r="AL1523" s="22" t="str">
        <f t="shared" si="833"/>
        <v/>
      </c>
      <c r="AM1523" s="22" t="str">
        <f t="shared" si="834"/>
        <v/>
      </c>
      <c r="AN1523" s="22" t="str">
        <f t="shared" si="835"/>
        <v/>
      </c>
      <c r="AO1523" s="22" t="str">
        <f t="shared" si="836"/>
        <v/>
      </c>
      <c r="AP1523" s="22" t="str">
        <f t="shared" si="837"/>
        <v/>
      </c>
      <c r="AQ1523" s="2" t="str">
        <f t="shared" si="838"/>
        <v/>
      </c>
    </row>
    <row r="1524" spans="1:43" x14ac:dyDescent="0.25">
      <c r="A1524" s="26" t="str">
        <f t="shared" si="839"/>
        <v/>
      </c>
      <c r="B1524" t="s">
        <v>7117</v>
      </c>
      <c r="C1524" t="s">
        <v>64</v>
      </c>
      <c r="D1524" t="s">
        <v>37</v>
      </c>
      <c r="E1524" t="s">
        <v>1399</v>
      </c>
      <c r="F1524">
        <v>2026</v>
      </c>
      <c r="G1524" t="s">
        <v>5657</v>
      </c>
      <c r="H1524" s="4">
        <v>46156</v>
      </c>
      <c r="I1524" s="4" t="str">
        <f t="shared" si="805"/>
        <v>Big East</v>
      </c>
      <c r="J1524" s="2" t="str">
        <f t="shared" si="806"/>
        <v/>
      </c>
      <c r="K1524" s="2" t="str">
        <f t="shared" si="807"/>
        <v/>
      </c>
      <c r="L1524" s="2" t="str">
        <f t="shared" si="808"/>
        <v/>
      </c>
      <c r="M1524" s="2" t="str">
        <f t="shared" si="809"/>
        <v/>
      </c>
      <c r="N1524" s="22" t="str" cm="1">
        <f t="array" ref="N1524">IFERROR(INDEX(Stats_Hit_GP,MATCH($B1524,Stats_Hit_Player,0)),"")</f>
        <v/>
      </c>
      <c r="O1524" s="22" t="str">
        <f t="shared" si="810"/>
        <v/>
      </c>
      <c r="P1524" s="22" t="str">
        <f t="shared" si="811"/>
        <v/>
      </c>
      <c r="Q1524" s="22" t="str">
        <f t="shared" si="812"/>
        <v/>
      </c>
      <c r="R1524" s="22" t="str">
        <f t="shared" si="813"/>
        <v/>
      </c>
      <c r="S1524" s="22" t="str">
        <f t="shared" si="814"/>
        <v/>
      </c>
      <c r="T1524" s="22" t="str">
        <f t="shared" si="815"/>
        <v/>
      </c>
      <c r="U1524" s="22" t="str">
        <f t="shared" si="816"/>
        <v/>
      </c>
      <c r="V1524" s="22" t="str">
        <f t="shared" si="817"/>
        <v/>
      </c>
      <c r="W1524" s="22" t="str">
        <f t="shared" si="818"/>
        <v/>
      </c>
      <c r="X1524" s="22" t="str">
        <f t="shared" si="819"/>
        <v/>
      </c>
      <c r="Y1524" s="22" t="str">
        <f t="shared" si="820"/>
        <v/>
      </c>
      <c r="Z1524" s="22" t="str">
        <f t="shared" si="821"/>
        <v/>
      </c>
      <c r="AA1524" s="22" t="str">
        <f t="shared" si="822"/>
        <v/>
      </c>
      <c r="AB1524" s="22">
        <f t="shared" si="823"/>
        <v>2</v>
      </c>
      <c r="AC1524" s="22">
        <f t="shared" si="824"/>
        <v>1</v>
      </c>
      <c r="AD1524" s="29">
        <f t="shared" si="825"/>
        <v>5.62</v>
      </c>
      <c r="AE1524" s="22">
        <f t="shared" si="826"/>
        <v>14</v>
      </c>
      <c r="AF1524" s="22">
        <f t="shared" si="827"/>
        <v>0</v>
      </c>
      <c r="AG1524" s="22">
        <f t="shared" si="828"/>
        <v>0</v>
      </c>
      <c r="AH1524" s="22">
        <f t="shared" si="829"/>
        <v>0</v>
      </c>
      <c r="AI1524" s="22">
        <f t="shared" si="830"/>
        <v>0</v>
      </c>
      <c r="AJ1524" s="31">
        <f t="shared" si="831"/>
        <v>16</v>
      </c>
      <c r="AK1524" s="22">
        <f t="shared" si="832"/>
        <v>17</v>
      </c>
      <c r="AL1524" s="22">
        <f t="shared" si="833"/>
        <v>12</v>
      </c>
      <c r="AM1524" s="22">
        <f t="shared" si="834"/>
        <v>10</v>
      </c>
      <c r="AN1524" s="22">
        <f t="shared" si="835"/>
        <v>9</v>
      </c>
      <c r="AO1524" s="22">
        <f t="shared" si="836"/>
        <v>12</v>
      </c>
      <c r="AP1524" s="22">
        <f t="shared" si="837"/>
        <v>11</v>
      </c>
      <c r="AQ1524" s="2">
        <f t="shared" si="838"/>
        <v>0.27</v>
      </c>
    </row>
    <row r="1525" spans="1:43" x14ac:dyDescent="0.25">
      <c r="A1525" s="26" t="str">
        <f t="shared" si="839"/>
        <v/>
      </c>
      <c r="B1525" t="s">
        <v>7118</v>
      </c>
      <c r="C1525" t="s">
        <v>64</v>
      </c>
      <c r="D1525" t="s">
        <v>47</v>
      </c>
      <c r="E1525" t="s">
        <v>5321</v>
      </c>
      <c r="F1525">
        <v>2026</v>
      </c>
      <c r="G1525" t="s">
        <v>5657</v>
      </c>
      <c r="H1525" s="4">
        <v>46156</v>
      </c>
      <c r="I1525" s="4" t="str">
        <f t="shared" si="805"/>
        <v>Southwestern Athletic</v>
      </c>
      <c r="J1525" s="2" t="str">
        <f t="shared" si="806"/>
        <v/>
      </c>
      <c r="K1525" s="2" t="str">
        <f t="shared" si="807"/>
        <v/>
      </c>
      <c r="L1525" s="2" t="str">
        <f t="shared" si="808"/>
        <v/>
      </c>
      <c r="M1525" s="2" t="str">
        <f t="shared" si="809"/>
        <v/>
      </c>
      <c r="N1525" s="22" t="str" cm="1">
        <f t="array" ref="N1525">IFERROR(INDEX(Stats_Hit_GP,MATCH($B1525,Stats_Hit_Player,0)),"")</f>
        <v/>
      </c>
      <c r="O1525" s="22" t="str">
        <f t="shared" si="810"/>
        <v/>
      </c>
      <c r="P1525" s="22" t="str">
        <f t="shared" si="811"/>
        <v/>
      </c>
      <c r="Q1525" s="22" t="str">
        <f t="shared" si="812"/>
        <v/>
      </c>
      <c r="R1525" s="22" t="str">
        <f t="shared" si="813"/>
        <v/>
      </c>
      <c r="S1525" s="22" t="str">
        <f t="shared" si="814"/>
        <v/>
      </c>
      <c r="T1525" s="22" t="str">
        <f t="shared" si="815"/>
        <v/>
      </c>
      <c r="U1525" s="22" t="str">
        <f t="shared" si="816"/>
        <v/>
      </c>
      <c r="V1525" s="22" t="str">
        <f t="shared" si="817"/>
        <v/>
      </c>
      <c r="W1525" s="22" t="str">
        <f t="shared" si="818"/>
        <v/>
      </c>
      <c r="X1525" s="22" t="str">
        <f t="shared" si="819"/>
        <v/>
      </c>
      <c r="Y1525" s="22" t="str">
        <f t="shared" si="820"/>
        <v/>
      </c>
      <c r="Z1525" s="22" t="str">
        <f t="shared" si="821"/>
        <v/>
      </c>
      <c r="AA1525" s="22" t="str">
        <f t="shared" si="822"/>
        <v/>
      </c>
      <c r="AB1525" s="22">
        <f t="shared" si="823"/>
        <v>0</v>
      </c>
      <c r="AC1525" s="22">
        <f t="shared" si="824"/>
        <v>9</v>
      </c>
      <c r="AD1525" s="29">
        <f t="shared" si="825"/>
        <v>9.1300000000000008</v>
      </c>
      <c r="AE1525" s="22">
        <f t="shared" si="826"/>
        <v>15</v>
      </c>
      <c r="AF1525" s="22">
        <f t="shared" si="827"/>
        <v>13</v>
      </c>
      <c r="AG1525" s="22">
        <f t="shared" si="828"/>
        <v>0</v>
      </c>
      <c r="AH1525" s="22">
        <f t="shared" si="829"/>
        <v>0</v>
      </c>
      <c r="AI1525" s="22">
        <f t="shared" si="830"/>
        <v>0</v>
      </c>
      <c r="AJ1525" s="31">
        <f t="shared" si="831"/>
        <v>47.1</v>
      </c>
      <c r="AK1525" s="22">
        <f t="shared" si="832"/>
        <v>69</v>
      </c>
      <c r="AL1525" s="22">
        <f t="shared" si="833"/>
        <v>65</v>
      </c>
      <c r="AM1525" s="22">
        <f t="shared" si="834"/>
        <v>48</v>
      </c>
      <c r="AN1525" s="22">
        <f t="shared" si="835"/>
        <v>45</v>
      </c>
      <c r="AO1525" s="22">
        <f t="shared" si="836"/>
        <v>50</v>
      </c>
      <c r="AP1525" s="22">
        <f t="shared" si="837"/>
        <v>12</v>
      </c>
      <c r="AQ1525" s="2">
        <f t="shared" si="838"/>
        <v>0.34499999999999997</v>
      </c>
    </row>
    <row r="1526" spans="1:43" x14ac:dyDescent="0.25">
      <c r="A1526" s="26" t="str">
        <f t="shared" si="839"/>
        <v/>
      </c>
      <c r="B1526" t="s">
        <v>7119</v>
      </c>
      <c r="C1526" t="s">
        <v>5750</v>
      </c>
      <c r="D1526" t="s">
        <v>47</v>
      </c>
      <c r="E1526" t="s">
        <v>1399</v>
      </c>
      <c r="F1526">
        <v>2026</v>
      </c>
      <c r="G1526" t="s">
        <v>5657</v>
      </c>
      <c r="H1526" s="4">
        <v>46156</v>
      </c>
      <c r="I1526" s="4" t="str">
        <f t="shared" si="805"/>
        <v>Big East</v>
      </c>
      <c r="J1526" s="2" t="str">
        <f t="shared" si="806"/>
        <v/>
      </c>
      <c r="K1526" s="2" t="str">
        <f t="shared" si="807"/>
        <v/>
      </c>
      <c r="L1526" s="2" t="str">
        <f t="shared" si="808"/>
        <v/>
      </c>
      <c r="M1526" s="2" t="str">
        <f t="shared" si="809"/>
        <v/>
      </c>
      <c r="N1526" s="22" t="str" cm="1">
        <f t="array" ref="N1526">IFERROR(INDEX(Stats_Hit_GP,MATCH($B1526,Stats_Hit_Player,0)),"")</f>
        <v/>
      </c>
      <c r="O1526" s="22" t="str">
        <f t="shared" si="810"/>
        <v/>
      </c>
      <c r="P1526" s="22" t="str">
        <f t="shared" si="811"/>
        <v/>
      </c>
      <c r="Q1526" s="22" t="str">
        <f t="shared" si="812"/>
        <v/>
      </c>
      <c r="R1526" s="22" t="str">
        <f t="shared" si="813"/>
        <v/>
      </c>
      <c r="S1526" s="22" t="str">
        <f t="shared" si="814"/>
        <v/>
      </c>
      <c r="T1526" s="22" t="str">
        <f t="shared" si="815"/>
        <v/>
      </c>
      <c r="U1526" s="22" t="str">
        <f t="shared" si="816"/>
        <v/>
      </c>
      <c r="V1526" s="22" t="str">
        <f t="shared" si="817"/>
        <v/>
      </c>
      <c r="W1526" s="22" t="str">
        <f t="shared" si="818"/>
        <v/>
      </c>
      <c r="X1526" s="22" t="str">
        <f t="shared" si="819"/>
        <v/>
      </c>
      <c r="Y1526" s="22" t="str">
        <f t="shared" si="820"/>
        <v/>
      </c>
      <c r="Z1526" s="22" t="str">
        <f t="shared" si="821"/>
        <v/>
      </c>
      <c r="AA1526" s="22" t="str">
        <f t="shared" si="822"/>
        <v/>
      </c>
      <c r="AB1526" s="22" t="str">
        <f t="shared" si="823"/>
        <v/>
      </c>
      <c r="AC1526" s="22" t="str">
        <f t="shared" si="824"/>
        <v/>
      </c>
      <c r="AD1526" s="29" t="str">
        <f t="shared" si="825"/>
        <v/>
      </c>
      <c r="AE1526" s="22" t="str">
        <f t="shared" si="826"/>
        <v/>
      </c>
      <c r="AF1526" s="22" t="str">
        <f t="shared" si="827"/>
        <v/>
      </c>
      <c r="AG1526" s="22" t="str">
        <f t="shared" si="828"/>
        <v/>
      </c>
      <c r="AH1526" s="22" t="str">
        <f t="shared" si="829"/>
        <v/>
      </c>
      <c r="AI1526" s="22" t="str">
        <f t="shared" si="830"/>
        <v/>
      </c>
      <c r="AJ1526" s="31" t="str">
        <f t="shared" si="831"/>
        <v/>
      </c>
      <c r="AK1526" s="22" t="str">
        <f t="shared" si="832"/>
        <v/>
      </c>
      <c r="AL1526" s="22" t="str">
        <f t="shared" si="833"/>
        <v/>
      </c>
      <c r="AM1526" s="22" t="str">
        <f t="shared" si="834"/>
        <v/>
      </c>
      <c r="AN1526" s="22" t="str">
        <f t="shared" si="835"/>
        <v/>
      </c>
      <c r="AO1526" s="22" t="str">
        <f t="shared" si="836"/>
        <v/>
      </c>
      <c r="AP1526" s="22" t="str">
        <f t="shared" si="837"/>
        <v/>
      </c>
      <c r="AQ1526" s="2" t="str">
        <f t="shared" si="838"/>
        <v/>
      </c>
    </row>
    <row r="1527" spans="1:43" x14ac:dyDescent="0.25">
      <c r="A1527" s="26" t="str">
        <f t="shared" si="839"/>
        <v/>
      </c>
      <c r="B1527" t="s">
        <v>5781</v>
      </c>
      <c r="C1527" t="s">
        <v>64</v>
      </c>
      <c r="D1527" t="s">
        <v>37</v>
      </c>
      <c r="E1527" t="s">
        <v>4731</v>
      </c>
      <c r="F1527">
        <v>2026</v>
      </c>
      <c r="G1527" t="s">
        <v>5657</v>
      </c>
      <c r="H1527" s="4">
        <v>46156</v>
      </c>
      <c r="I1527" s="4" t="str">
        <f t="shared" si="805"/>
        <v>Southland</v>
      </c>
      <c r="J1527" s="2" t="str">
        <f t="shared" si="806"/>
        <v/>
      </c>
      <c r="K1527" s="2" t="str">
        <f t="shared" si="807"/>
        <v/>
      </c>
      <c r="L1527" s="2" t="str">
        <f t="shared" si="808"/>
        <v/>
      </c>
      <c r="M1527" s="2" t="str">
        <f t="shared" si="809"/>
        <v/>
      </c>
      <c r="N1527" s="22" t="str" cm="1">
        <f t="array" ref="N1527">IFERROR(INDEX(Stats_Hit_GP,MATCH($B1527,Stats_Hit_Player,0)),"")</f>
        <v/>
      </c>
      <c r="O1527" s="22" t="str">
        <f t="shared" si="810"/>
        <v/>
      </c>
      <c r="P1527" s="22" t="str">
        <f t="shared" si="811"/>
        <v/>
      </c>
      <c r="Q1527" s="22" t="str">
        <f t="shared" si="812"/>
        <v/>
      </c>
      <c r="R1527" s="22" t="str">
        <f t="shared" si="813"/>
        <v/>
      </c>
      <c r="S1527" s="22" t="str">
        <f t="shared" si="814"/>
        <v/>
      </c>
      <c r="T1527" s="22" t="str">
        <f t="shared" si="815"/>
        <v/>
      </c>
      <c r="U1527" s="22" t="str">
        <f t="shared" si="816"/>
        <v/>
      </c>
      <c r="V1527" s="22" t="str">
        <f t="shared" si="817"/>
        <v/>
      </c>
      <c r="W1527" s="22" t="str">
        <f t="shared" si="818"/>
        <v/>
      </c>
      <c r="X1527" s="22" t="str">
        <f t="shared" si="819"/>
        <v/>
      </c>
      <c r="Y1527" s="22" t="str">
        <f t="shared" si="820"/>
        <v/>
      </c>
      <c r="Z1527" s="22" t="str">
        <f t="shared" si="821"/>
        <v/>
      </c>
      <c r="AA1527" s="22" t="str">
        <f t="shared" si="822"/>
        <v/>
      </c>
      <c r="AB1527" s="22">
        <f t="shared" si="823"/>
        <v>0</v>
      </c>
      <c r="AC1527" s="22">
        <f t="shared" si="824"/>
        <v>0</v>
      </c>
      <c r="AD1527" s="29">
        <f t="shared" si="825"/>
        <v>5.4</v>
      </c>
      <c r="AE1527" s="22">
        <f t="shared" si="826"/>
        <v>3</v>
      </c>
      <c r="AF1527" s="22">
        <f t="shared" si="827"/>
        <v>0</v>
      </c>
      <c r="AG1527" s="22">
        <f t="shared" si="828"/>
        <v>0</v>
      </c>
      <c r="AH1527" s="22">
        <f t="shared" si="829"/>
        <v>0</v>
      </c>
      <c r="AI1527" s="22">
        <f t="shared" si="830"/>
        <v>0</v>
      </c>
      <c r="AJ1527" s="31">
        <f t="shared" si="831"/>
        <v>1.2</v>
      </c>
      <c r="AK1527" s="22">
        <f t="shared" si="832"/>
        <v>2</v>
      </c>
      <c r="AL1527" s="22">
        <f t="shared" si="833"/>
        <v>2</v>
      </c>
      <c r="AM1527" s="22">
        <f t="shared" si="834"/>
        <v>1</v>
      </c>
      <c r="AN1527" s="22">
        <f t="shared" si="835"/>
        <v>3</v>
      </c>
      <c r="AO1527" s="22">
        <f t="shared" si="836"/>
        <v>2</v>
      </c>
      <c r="AP1527" s="22">
        <f t="shared" si="837"/>
        <v>1</v>
      </c>
      <c r="AQ1527" s="2">
        <f t="shared" si="838"/>
        <v>0.28599999999999998</v>
      </c>
    </row>
    <row r="1528" spans="1:43" x14ac:dyDescent="0.25">
      <c r="A1528" s="26" t="str">
        <f t="shared" si="839"/>
        <v/>
      </c>
      <c r="B1528" t="s">
        <v>7120</v>
      </c>
      <c r="C1528" t="s">
        <v>64</v>
      </c>
      <c r="D1528" t="s">
        <v>24</v>
      </c>
      <c r="E1528" t="s">
        <v>4943</v>
      </c>
      <c r="F1528">
        <v>2026</v>
      </c>
      <c r="G1528" t="s">
        <v>5657</v>
      </c>
      <c r="H1528" s="4">
        <v>46156</v>
      </c>
      <c r="I1528" s="4" t="str">
        <f t="shared" si="805"/>
        <v>Sun Belt</v>
      </c>
      <c r="J1528" s="2" t="str">
        <f t="shared" si="806"/>
        <v/>
      </c>
      <c r="K1528" s="2" t="str">
        <f t="shared" si="807"/>
        <v/>
      </c>
      <c r="L1528" s="2" t="str">
        <f t="shared" si="808"/>
        <v/>
      </c>
      <c r="M1528" s="2" t="str">
        <f t="shared" si="809"/>
        <v/>
      </c>
      <c r="N1528" s="22" t="str" cm="1">
        <f t="array" ref="N1528">IFERROR(INDEX(Stats_Hit_GP,MATCH($B1528,Stats_Hit_Player,0)),"")</f>
        <v/>
      </c>
      <c r="O1528" s="22" t="str">
        <f t="shared" si="810"/>
        <v/>
      </c>
      <c r="P1528" s="22" t="str">
        <f t="shared" si="811"/>
        <v/>
      </c>
      <c r="Q1528" s="22" t="str">
        <f t="shared" si="812"/>
        <v/>
      </c>
      <c r="R1528" s="22" t="str">
        <f t="shared" si="813"/>
        <v/>
      </c>
      <c r="S1528" s="22" t="str">
        <f t="shared" si="814"/>
        <v/>
      </c>
      <c r="T1528" s="22" t="str">
        <f t="shared" si="815"/>
        <v/>
      </c>
      <c r="U1528" s="22" t="str">
        <f t="shared" si="816"/>
        <v/>
      </c>
      <c r="V1528" s="22" t="str">
        <f t="shared" si="817"/>
        <v/>
      </c>
      <c r="W1528" s="22" t="str">
        <f t="shared" si="818"/>
        <v/>
      </c>
      <c r="X1528" s="22" t="str">
        <f t="shared" si="819"/>
        <v/>
      </c>
      <c r="Y1528" s="22" t="str">
        <f t="shared" si="820"/>
        <v/>
      </c>
      <c r="Z1528" s="22" t="str">
        <f t="shared" si="821"/>
        <v/>
      </c>
      <c r="AA1528" s="22" t="str">
        <f t="shared" si="822"/>
        <v/>
      </c>
      <c r="AB1528" s="22" t="str">
        <f t="shared" si="823"/>
        <v/>
      </c>
      <c r="AC1528" s="22" t="str">
        <f t="shared" si="824"/>
        <v/>
      </c>
      <c r="AD1528" s="29" t="str">
        <f t="shared" si="825"/>
        <v/>
      </c>
      <c r="AE1528" s="22" t="str">
        <f t="shared" si="826"/>
        <v/>
      </c>
      <c r="AF1528" s="22" t="str">
        <f t="shared" si="827"/>
        <v/>
      </c>
      <c r="AG1528" s="22" t="str">
        <f t="shared" si="828"/>
        <v/>
      </c>
      <c r="AH1528" s="22" t="str">
        <f t="shared" si="829"/>
        <v/>
      </c>
      <c r="AI1528" s="22" t="str">
        <f t="shared" si="830"/>
        <v/>
      </c>
      <c r="AJ1528" s="31" t="str">
        <f t="shared" si="831"/>
        <v/>
      </c>
      <c r="AK1528" s="22" t="str">
        <f t="shared" si="832"/>
        <v/>
      </c>
      <c r="AL1528" s="22" t="str">
        <f t="shared" si="833"/>
        <v/>
      </c>
      <c r="AM1528" s="22" t="str">
        <f t="shared" si="834"/>
        <v/>
      </c>
      <c r="AN1528" s="22" t="str">
        <f t="shared" si="835"/>
        <v/>
      </c>
      <c r="AO1528" s="22" t="str">
        <f t="shared" si="836"/>
        <v/>
      </c>
      <c r="AP1528" s="22" t="str">
        <f t="shared" si="837"/>
        <v/>
      </c>
      <c r="AQ1528" s="2" t="str">
        <f t="shared" si="838"/>
        <v/>
      </c>
    </row>
    <row r="1529" spans="1:43" x14ac:dyDescent="0.25">
      <c r="A1529" s="26" t="str">
        <f t="shared" si="839"/>
        <v/>
      </c>
      <c r="B1529" t="s">
        <v>7121</v>
      </c>
      <c r="C1529" t="s">
        <v>64</v>
      </c>
      <c r="D1529" t="s">
        <v>24</v>
      </c>
      <c r="E1529" t="s">
        <v>4770</v>
      </c>
      <c r="F1529">
        <v>2026</v>
      </c>
      <c r="G1529" t="s">
        <v>5657</v>
      </c>
      <c r="H1529" s="4">
        <v>46156</v>
      </c>
      <c r="I1529" s="4" t="str">
        <f t="shared" si="805"/>
        <v>Southland</v>
      </c>
      <c r="J1529" s="2" t="str">
        <f t="shared" si="806"/>
        <v/>
      </c>
      <c r="K1529" s="2" t="str">
        <f t="shared" si="807"/>
        <v/>
      </c>
      <c r="L1529" s="2" t="str">
        <f t="shared" si="808"/>
        <v/>
      </c>
      <c r="M1529" s="2" t="str">
        <f t="shared" si="809"/>
        <v/>
      </c>
      <c r="N1529" s="22" t="str" cm="1">
        <f t="array" ref="N1529">IFERROR(INDEX(Stats_Hit_GP,MATCH($B1529,Stats_Hit_Player,0)),"")</f>
        <v/>
      </c>
      <c r="O1529" s="22" t="str">
        <f t="shared" si="810"/>
        <v/>
      </c>
      <c r="P1529" s="22" t="str">
        <f t="shared" si="811"/>
        <v/>
      </c>
      <c r="Q1529" s="22" t="str">
        <f t="shared" si="812"/>
        <v/>
      </c>
      <c r="R1529" s="22" t="str">
        <f t="shared" si="813"/>
        <v/>
      </c>
      <c r="S1529" s="22" t="str">
        <f t="shared" si="814"/>
        <v/>
      </c>
      <c r="T1529" s="22" t="str">
        <f t="shared" si="815"/>
        <v/>
      </c>
      <c r="U1529" s="22" t="str">
        <f t="shared" si="816"/>
        <v/>
      </c>
      <c r="V1529" s="22" t="str">
        <f t="shared" si="817"/>
        <v/>
      </c>
      <c r="W1529" s="22" t="str">
        <f t="shared" si="818"/>
        <v/>
      </c>
      <c r="X1529" s="22" t="str">
        <f t="shared" si="819"/>
        <v/>
      </c>
      <c r="Y1529" s="22" t="str">
        <f t="shared" si="820"/>
        <v/>
      </c>
      <c r="Z1529" s="22" t="str">
        <f t="shared" si="821"/>
        <v/>
      </c>
      <c r="AA1529" s="22" t="str">
        <f t="shared" si="822"/>
        <v/>
      </c>
      <c r="AB1529" s="22">
        <f t="shared" si="823"/>
        <v>0</v>
      </c>
      <c r="AC1529" s="22">
        <f t="shared" si="824"/>
        <v>0</v>
      </c>
      <c r="AD1529" s="29">
        <f t="shared" si="825"/>
        <v>16.62</v>
      </c>
      <c r="AE1529" s="22">
        <f t="shared" si="826"/>
        <v>9</v>
      </c>
      <c r="AF1529" s="22">
        <f t="shared" si="827"/>
        <v>0</v>
      </c>
      <c r="AG1529" s="22">
        <f t="shared" si="828"/>
        <v>0</v>
      </c>
      <c r="AH1529" s="22">
        <f t="shared" si="829"/>
        <v>0</v>
      </c>
      <c r="AI1529" s="22">
        <f t="shared" si="830"/>
        <v>1</v>
      </c>
      <c r="AJ1529" s="31">
        <f t="shared" si="831"/>
        <v>8.1999999999999993</v>
      </c>
      <c r="AK1529" s="22">
        <f t="shared" si="832"/>
        <v>15</v>
      </c>
      <c r="AL1529" s="22">
        <f t="shared" si="833"/>
        <v>18</v>
      </c>
      <c r="AM1529" s="22">
        <f t="shared" si="834"/>
        <v>16</v>
      </c>
      <c r="AN1529" s="22">
        <f t="shared" si="835"/>
        <v>4</v>
      </c>
      <c r="AO1529" s="22">
        <f t="shared" si="836"/>
        <v>9</v>
      </c>
      <c r="AP1529" s="22">
        <f t="shared" si="837"/>
        <v>5</v>
      </c>
      <c r="AQ1529" s="2">
        <f t="shared" si="838"/>
        <v>0.38500000000000001</v>
      </c>
    </row>
    <row r="1530" spans="1:43" x14ac:dyDescent="0.25">
      <c r="A1530" s="26" t="str">
        <f t="shared" si="839"/>
        <v/>
      </c>
      <c r="B1530" t="s">
        <v>7122</v>
      </c>
      <c r="C1530" t="s">
        <v>64</v>
      </c>
      <c r="D1530" t="s">
        <v>47</v>
      </c>
      <c r="E1530" t="s">
        <v>2251</v>
      </c>
      <c r="F1530">
        <v>2026</v>
      </c>
      <c r="G1530" t="s">
        <v>5657</v>
      </c>
      <c r="H1530" s="4">
        <v>46156</v>
      </c>
      <c r="I1530" s="4" t="str">
        <f t="shared" si="805"/>
        <v>Conference USA</v>
      </c>
      <c r="J1530" s="2" t="str">
        <f t="shared" si="806"/>
        <v/>
      </c>
      <c r="K1530" s="2" t="str">
        <f t="shared" si="807"/>
        <v/>
      </c>
      <c r="L1530" s="2" t="str">
        <f t="shared" si="808"/>
        <v/>
      </c>
      <c r="M1530" s="2" t="str">
        <f t="shared" si="809"/>
        <v/>
      </c>
      <c r="N1530" s="22" t="str" cm="1">
        <f t="array" ref="N1530">IFERROR(INDEX(Stats_Hit_GP,MATCH($B1530,Stats_Hit_Player,0)),"")</f>
        <v/>
      </c>
      <c r="O1530" s="22" t="str">
        <f t="shared" si="810"/>
        <v/>
      </c>
      <c r="P1530" s="22" t="str">
        <f t="shared" si="811"/>
        <v/>
      </c>
      <c r="Q1530" s="22" t="str">
        <f t="shared" si="812"/>
        <v/>
      </c>
      <c r="R1530" s="22" t="str">
        <f t="shared" si="813"/>
        <v/>
      </c>
      <c r="S1530" s="22" t="str">
        <f t="shared" si="814"/>
        <v/>
      </c>
      <c r="T1530" s="22" t="str">
        <f t="shared" si="815"/>
        <v/>
      </c>
      <c r="U1530" s="22" t="str">
        <f t="shared" si="816"/>
        <v/>
      </c>
      <c r="V1530" s="22" t="str">
        <f t="shared" si="817"/>
        <v/>
      </c>
      <c r="W1530" s="22" t="str">
        <f t="shared" si="818"/>
        <v/>
      </c>
      <c r="X1530" s="22" t="str">
        <f t="shared" si="819"/>
        <v/>
      </c>
      <c r="Y1530" s="22" t="str">
        <f t="shared" si="820"/>
        <v/>
      </c>
      <c r="Z1530" s="22" t="str">
        <f t="shared" si="821"/>
        <v/>
      </c>
      <c r="AA1530" s="22" t="str">
        <f t="shared" si="822"/>
        <v/>
      </c>
      <c r="AB1530" s="22">
        <f t="shared" si="823"/>
        <v>0</v>
      </c>
      <c r="AC1530" s="22">
        <f t="shared" si="824"/>
        <v>0</v>
      </c>
      <c r="AD1530" s="29">
        <f t="shared" si="825"/>
        <v>54</v>
      </c>
      <c r="AE1530" s="22">
        <f t="shared" si="826"/>
        <v>2</v>
      </c>
      <c r="AF1530" s="22">
        <f t="shared" si="827"/>
        <v>0</v>
      </c>
      <c r="AG1530" s="22">
        <f t="shared" si="828"/>
        <v>0</v>
      </c>
      <c r="AH1530" s="22">
        <f t="shared" si="829"/>
        <v>0</v>
      </c>
      <c r="AI1530" s="22">
        <f t="shared" si="830"/>
        <v>0</v>
      </c>
      <c r="AJ1530" s="31">
        <f t="shared" si="831"/>
        <v>0.1</v>
      </c>
      <c r="AK1530" s="22">
        <f t="shared" si="832"/>
        <v>0</v>
      </c>
      <c r="AL1530" s="22">
        <f t="shared" si="833"/>
        <v>2</v>
      </c>
      <c r="AM1530" s="22">
        <f t="shared" si="834"/>
        <v>2</v>
      </c>
      <c r="AN1530" s="22">
        <f t="shared" si="835"/>
        <v>2</v>
      </c>
      <c r="AO1530" s="22">
        <f t="shared" si="836"/>
        <v>1</v>
      </c>
      <c r="AP1530" s="22">
        <f t="shared" si="837"/>
        <v>1</v>
      </c>
      <c r="AQ1530" s="2">
        <f t="shared" si="838"/>
        <v>0</v>
      </c>
    </row>
    <row r="1531" spans="1:43" x14ac:dyDescent="0.25">
      <c r="A1531" s="26" t="str">
        <f t="shared" si="839"/>
        <v/>
      </c>
      <c r="B1531" t="s">
        <v>7123</v>
      </c>
      <c r="C1531" t="s">
        <v>64</v>
      </c>
      <c r="D1531" t="s">
        <v>47</v>
      </c>
      <c r="E1531" t="s">
        <v>4112</v>
      </c>
      <c r="F1531">
        <v>2026</v>
      </c>
      <c r="G1531" t="s">
        <v>5657</v>
      </c>
      <c r="H1531" s="4">
        <v>46156</v>
      </c>
      <c r="I1531" s="4" t="str">
        <f t="shared" si="805"/>
        <v>Patriot</v>
      </c>
      <c r="J1531" s="2" t="str">
        <f t="shared" si="806"/>
        <v/>
      </c>
      <c r="K1531" s="2" t="str">
        <f t="shared" si="807"/>
        <v/>
      </c>
      <c r="L1531" s="2" t="str">
        <f t="shared" si="808"/>
        <v/>
      </c>
      <c r="M1531" s="2" t="str">
        <f t="shared" si="809"/>
        <v/>
      </c>
      <c r="N1531" s="22" t="str" cm="1">
        <f t="array" ref="N1531">IFERROR(INDEX(Stats_Hit_GP,MATCH($B1531,Stats_Hit_Player,0)),"")</f>
        <v/>
      </c>
      <c r="O1531" s="22" t="str">
        <f t="shared" si="810"/>
        <v/>
      </c>
      <c r="P1531" s="22" t="str">
        <f t="shared" si="811"/>
        <v/>
      </c>
      <c r="Q1531" s="22" t="str">
        <f t="shared" si="812"/>
        <v/>
      </c>
      <c r="R1531" s="22" t="str">
        <f t="shared" si="813"/>
        <v/>
      </c>
      <c r="S1531" s="22" t="str">
        <f t="shared" si="814"/>
        <v/>
      </c>
      <c r="T1531" s="22" t="str">
        <f t="shared" si="815"/>
        <v/>
      </c>
      <c r="U1531" s="22" t="str">
        <f t="shared" si="816"/>
        <v/>
      </c>
      <c r="V1531" s="22" t="str">
        <f t="shared" si="817"/>
        <v/>
      </c>
      <c r="W1531" s="22" t="str">
        <f t="shared" si="818"/>
        <v/>
      </c>
      <c r="X1531" s="22" t="str">
        <f t="shared" si="819"/>
        <v/>
      </c>
      <c r="Y1531" s="22" t="str">
        <f t="shared" si="820"/>
        <v/>
      </c>
      <c r="Z1531" s="22" t="str">
        <f t="shared" si="821"/>
        <v/>
      </c>
      <c r="AA1531" s="22" t="str">
        <f t="shared" si="822"/>
        <v/>
      </c>
      <c r="AB1531" s="22">
        <f t="shared" si="823"/>
        <v>1</v>
      </c>
      <c r="AC1531" s="22">
        <f t="shared" si="824"/>
        <v>4</v>
      </c>
      <c r="AD1531" s="29">
        <f t="shared" si="825"/>
        <v>5.89</v>
      </c>
      <c r="AE1531" s="22">
        <f t="shared" si="826"/>
        <v>11</v>
      </c>
      <c r="AF1531" s="22">
        <f t="shared" si="827"/>
        <v>9</v>
      </c>
      <c r="AG1531" s="22">
        <f t="shared" si="828"/>
        <v>0</v>
      </c>
      <c r="AH1531" s="22">
        <f t="shared" si="829"/>
        <v>0</v>
      </c>
      <c r="AI1531" s="22">
        <f t="shared" si="830"/>
        <v>0</v>
      </c>
      <c r="AJ1531" s="31">
        <f t="shared" si="831"/>
        <v>44.1</v>
      </c>
      <c r="AK1531" s="22">
        <f t="shared" si="832"/>
        <v>55</v>
      </c>
      <c r="AL1531" s="22">
        <f t="shared" si="833"/>
        <v>32</v>
      </c>
      <c r="AM1531" s="22">
        <f t="shared" si="834"/>
        <v>29</v>
      </c>
      <c r="AN1531" s="22">
        <f t="shared" si="835"/>
        <v>17</v>
      </c>
      <c r="AO1531" s="22">
        <f t="shared" si="836"/>
        <v>38</v>
      </c>
      <c r="AP1531" s="22">
        <f t="shared" si="837"/>
        <v>4</v>
      </c>
      <c r="AQ1531" s="2">
        <f t="shared" si="838"/>
        <v>0.30199999999999999</v>
      </c>
    </row>
    <row r="1532" spans="1:43" x14ac:dyDescent="0.25">
      <c r="A1532" s="26" t="str">
        <f t="shared" si="839"/>
        <v/>
      </c>
      <c r="B1532" t="s">
        <v>7124</v>
      </c>
      <c r="C1532" t="s">
        <v>5705</v>
      </c>
      <c r="D1532" t="s">
        <v>47</v>
      </c>
      <c r="E1532" t="s">
        <v>3715</v>
      </c>
      <c r="F1532">
        <v>2026</v>
      </c>
      <c r="G1532" t="s">
        <v>5657</v>
      </c>
      <c r="H1532" s="4">
        <v>46156</v>
      </c>
      <c r="I1532" s="4" t="str">
        <f t="shared" si="805"/>
        <v>Northeast</v>
      </c>
      <c r="J1532" s="2" t="str">
        <f t="shared" si="806"/>
        <v/>
      </c>
      <c r="K1532" s="2" t="str">
        <f t="shared" si="807"/>
        <v/>
      </c>
      <c r="L1532" s="2" t="str">
        <f t="shared" si="808"/>
        <v/>
      </c>
      <c r="M1532" s="2" t="str">
        <f t="shared" si="809"/>
        <v/>
      </c>
      <c r="N1532" s="22" t="str" cm="1">
        <f t="array" ref="N1532">IFERROR(INDEX(Stats_Hit_GP,MATCH($B1532,Stats_Hit_Player,0)),"")</f>
        <v/>
      </c>
      <c r="O1532" s="22" t="str">
        <f t="shared" si="810"/>
        <v/>
      </c>
      <c r="P1532" s="22" t="str">
        <f t="shared" si="811"/>
        <v/>
      </c>
      <c r="Q1532" s="22" t="str">
        <f t="shared" si="812"/>
        <v/>
      </c>
      <c r="R1532" s="22" t="str">
        <f t="shared" si="813"/>
        <v/>
      </c>
      <c r="S1532" s="22" t="str">
        <f t="shared" si="814"/>
        <v/>
      </c>
      <c r="T1532" s="22" t="str">
        <f t="shared" si="815"/>
        <v/>
      </c>
      <c r="U1532" s="22" t="str">
        <f t="shared" si="816"/>
        <v/>
      </c>
      <c r="V1532" s="22" t="str">
        <f t="shared" si="817"/>
        <v/>
      </c>
      <c r="W1532" s="22" t="str">
        <f t="shared" si="818"/>
        <v/>
      </c>
      <c r="X1532" s="22" t="str">
        <f t="shared" si="819"/>
        <v/>
      </c>
      <c r="Y1532" s="22" t="str">
        <f t="shared" si="820"/>
        <v/>
      </c>
      <c r="Z1532" s="22" t="str">
        <f t="shared" si="821"/>
        <v/>
      </c>
      <c r="AA1532" s="22" t="str">
        <f t="shared" si="822"/>
        <v/>
      </c>
      <c r="AB1532" s="22" t="str">
        <f t="shared" si="823"/>
        <v/>
      </c>
      <c r="AC1532" s="22" t="str">
        <f t="shared" si="824"/>
        <v/>
      </c>
      <c r="AD1532" s="29" t="str">
        <f t="shared" si="825"/>
        <v/>
      </c>
      <c r="AE1532" s="22" t="str">
        <f t="shared" si="826"/>
        <v/>
      </c>
      <c r="AF1532" s="22" t="str">
        <f t="shared" si="827"/>
        <v/>
      </c>
      <c r="AG1532" s="22" t="str">
        <f t="shared" si="828"/>
        <v/>
      </c>
      <c r="AH1532" s="22" t="str">
        <f t="shared" si="829"/>
        <v/>
      </c>
      <c r="AI1532" s="22" t="str">
        <f t="shared" si="830"/>
        <v/>
      </c>
      <c r="AJ1532" s="31" t="str">
        <f t="shared" si="831"/>
        <v/>
      </c>
      <c r="AK1532" s="22" t="str">
        <f t="shared" si="832"/>
        <v/>
      </c>
      <c r="AL1532" s="22" t="str">
        <f t="shared" si="833"/>
        <v/>
      </c>
      <c r="AM1532" s="22" t="str">
        <f t="shared" si="834"/>
        <v/>
      </c>
      <c r="AN1532" s="22" t="str">
        <f t="shared" si="835"/>
        <v/>
      </c>
      <c r="AO1532" s="22" t="str">
        <f t="shared" si="836"/>
        <v/>
      </c>
      <c r="AP1532" s="22" t="str">
        <f t="shared" si="837"/>
        <v/>
      </c>
      <c r="AQ1532" s="2" t="str">
        <f t="shared" si="838"/>
        <v/>
      </c>
    </row>
    <row r="1533" spans="1:43" x14ac:dyDescent="0.25">
      <c r="A1533" s="26" t="str">
        <f t="shared" si="839"/>
        <v/>
      </c>
      <c r="B1533" t="s">
        <v>3018</v>
      </c>
      <c r="C1533" t="s">
        <v>25</v>
      </c>
      <c r="D1533" t="s">
        <v>24</v>
      </c>
      <c r="E1533" t="s">
        <v>3016</v>
      </c>
      <c r="F1533">
        <v>2026</v>
      </c>
      <c r="G1533" t="s">
        <v>5657</v>
      </c>
      <c r="H1533" s="4">
        <v>46156</v>
      </c>
      <c r="I1533" s="4" t="str">
        <f t="shared" si="805"/>
        <v>Metro Atlantic</v>
      </c>
      <c r="J1533" s="2">
        <f t="shared" si="806"/>
        <v>0.31</v>
      </c>
      <c r="K1533" s="2">
        <f t="shared" si="807"/>
        <v>0.40799999999999997</v>
      </c>
      <c r="L1533" s="2">
        <f t="shared" si="808"/>
        <v>0.47699999999999998</v>
      </c>
      <c r="M1533" s="2">
        <f t="shared" si="809"/>
        <v>0.88500000000000001</v>
      </c>
      <c r="N1533" s="22" cm="1">
        <f t="array" ref="N1533">IFERROR(INDEX(Stats_Hit_GP,MATCH($B1533,Stats_Hit_Player,0)),"")</f>
        <v>49</v>
      </c>
      <c r="O1533" s="22">
        <f t="shared" si="810"/>
        <v>212</v>
      </c>
      <c r="P1533" s="22">
        <f t="shared" si="811"/>
        <v>174</v>
      </c>
      <c r="Q1533" s="22">
        <f t="shared" si="812"/>
        <v>32</v>
      </c>
      <c r="R1533" s="22">
        <f t="shared" si="813"/>
        <v>54</v>
      </c>
      <c r="S1533" s="22">
        <f t="shared" si="814"/>
        <v>11</v>
      </c>
      <c r="T1533" s="22">
        <f t="shared" si="815"/>
        <v>0</v>
      </c>
      <c r="U1533" s="22">
        <f t="shared" si="816"/>
        <v>6</v>
      </c>
      <c r="V1533" s="22">
        <f t="shared" si="817"/>
        <v>38</v>
      </c>
      <c r="W1533" s="22">
        <f t="shared" si="818"/>
        <v>4</v>
      </c>
      <c r="X1533" s="22">
        <f t="shared" si="819"/>
        <v>28</v>
      </c>
      <c r="Y1533" s="22">
        <f t="shared" si="820"/>
        <v>12</v>
      </c>
      <c r="Z1533" s="22">
        <f t="shared" si="821"/>
        <v>0</v>
      </c>
      <c r="AA1533" s="22">
        <f t="shared" si="822"/>
        <v>0</v>
      </c>
      <c r="AB1533" s="22" t="str">
        <f t="shared" si="823"/>
        <v/>
      </c>
      <c r="AC1533" s="22" t="str">
        <f t="shared" si="824"/>
        <v/>
      </c>
      <c r="AD1533" s="29" t="str">
        <f t="shared" si="825"/>
        <v/>
      </c>
      <c r="AE1533" s="22" t="str">
        <f t="shared" si="826"/>
        <v/>
      </c>
      <c r="AF1533" s="22" t="str">
        <f t="shared" si="827"/>
        <v/>
      </c>
      <c r="AG1533" s="22" t="str">
        <f t="shared" si="828"/>
        <v/>
      </c>
      <c r="AH1533" s="22" t="str">
        <f t="shared" si="829"/>
        <v/>
      </c>
      <c r="AI1533" s="22" t="str">
        <f t="shared" si="830"/>
        <v/>
      </c>
      <c r="AJ1533" s="31" t="str">
        <f t="shared" si="831"/>
        <v/>
      </c>
      <c r="AK1533" s="22" t="str">
        <f t="shared" si="832"/>
        <v/>
      </c>
      <c r="AL1533" s="22" t="str">
        <f t="shared" si="833"/>
        <v/>
      </c>
      <c r="AM1533" s="22" t="str">
        <f t="shared" si="834"/>
        <v/>
      </c>
      <c r="AN1533" s="22" t="str">
        <f t="shared" si="835"/>
        <v/>
      </c>
      <c r="AO1533" s="22" t="str">
        <f t="shared" si="836"/>
        <v/>
      </c>
      <c r="AP1533" s="22" t="str">
        <f t="shared" si="837"/>
        <v/>
      </c>
      <c r="AQ1533" s="2" t="str">
        <f t="shared" si="838"/>
        <v/>
      </c>
    </row>
    <row r="1534" spans="1:43" x14ac:dyDescent="0.25">
      <c r="A1534" s="26" t="str">
        <f t="shared" si="839"/>
        <v/>
      </c>
      <c r="B1534" t="s">
        <v>7125</v>
      </c>
      <c r="C1534" t="s">
        <v>64</v>
      </c>
      <c r="D1534" t="s">
        <v>24</v>
      </c>
      <c r="E1534" t="s">
        <v>1002</v>
      </c>
      <c r="F1534">
        <v>2026</v>
      </c>
      <c r="G1534" t="s">
        <v>5657</v>
      </c>
      <c r="H1534" s="4">
        <v>46155</v>
      </c>
      <c r="I1534" s="4" t="str">
        <f t="shared" si="805"/>
        <v>Atlantic Sun</v>
      </c>
      <c r="J1534" s="2" t="str">
        <f t="shared" si="806"/>
        <v/>
      </c>
      <c r="K1534" s="2" t="str">
        <f t="shared" si="807"/>
        <v/>
      </c>
      <c r="L1534" s="2" t="str">
        <f t="shared" si="808"/>
        <v/>
      </c>
      <c r="M1534" s="2" t="str">
        <f t="shared" si="809"/>
        <v/>
      </c>
      <c r="N1534" s="22" t="str" cm="1">
        <f t="array" ref="N1534">IFERROR(INDEX(Stats_Hit_GP,MATCH($B1534,Stats_Hit_Player,0)),"")</f>
        <v/>
      </c>
      <c r="O1534" s="22" t="str">
        <f t="shared" si="810"/>
        <v/>
      </c>
      <c r="P1534" s="22" t="str">
        <f t="shared" si="811"/>
        <v/>
      </c>
      <c r="Q1534" s="22" t="str">
        <f t="shared" si="812"/>
        <v/>
      </c>
      <c r="R1534" s="22" t="str">
        <f t="shared" si="813"/>
        <v/>
      </c>
      <c r="S1534" s="22" t="str">
        <f t="shared" si="814"/>
        <v/>
      </c>
      <c r="T1534" s="22" t="str">
        <f t="shared" si="815"/>
        <v/>
      </c>
      <c r="U1534" s="22" t="str">
        <f t="shared" si="816"/>
        <v/>
      </c>
      <c r="V1534" s="22" t="str">
        <f t="shared" si="817"/>
        <v/>
      </c>
      <c r="W1534" s="22" t="str">
        <f t="shared" si="818"/>
        <v/>
      </c>
      <c r="X1534" s="22" t="str">
        <f t="shared" si="819"/>
        <v/>
      </c>
      <c r="Y1534" s="22" t="str">
        <f t="shared" si="820"/>
        <v/>
      </c>
      <c r="Z1534" s="22" t="str">
        <f t="shared" si="821"/>
        <v/>
      </c>
      <c r="AA1534" s="22" t="str">
        <f t="shared" si="822"/>
        <v/>
      </c>
      <c r="AB1534" s="22">
        <f t="shared" si="823"/>
        <v>0</v>
      </c>
      <c r="AC1534" s="22">
        <f t="shared" si="824"/>
        <v>0</v>
      </c>
      <c r="AD1534" s="29">
        <f t="shared" si="825"/>
        <v>7.71</v>
      </c>
      <c r="AE1534" s="22">
        <f t="shared" si="826"/>
        <v>2</v>
      </c>
      <c r="AF1534" s="22">
        <f t="shared" si="827"/>
        <v>0</v>
      </c>
      <c r="AG1534" s="22">
        <f t="shared" si="828"/>
        <v>0</v>
      </c>
      <c r="AH1534" s="22">
        <f t="shared" si="829"/>
        <v>0</v>
      </c>
      <c r="AI1534" s="22">
        <f t="shared" si="830"/>
        <v>0</v>
      </c>
      <c r="AJ1534" s="31">
        <f t="shared" si="831"/>
        <v>2.1</v>
      </c>
      <c r="AK1534" s="22">
        <f t="shared" si="832"/>
        <v>3</v>
      </c>
      <c r="AL1534" s="22">
        <f t="shared" si="833"/>
        <v>2</v>
      </c>
      <c r="AM1534" s="22">
        <f t="shared" si="834"/>
        <v>2</v>
      </c>
      <c r="AN1534" s="22">
        <f t="shared" si="835"/>
        <v>4</v>
      </c>
      <c r="AO1534" s="22">
        <f t="shared" si="836"/>
        <v>3</v>
      </c>
      <c r="AP1534" s="22">
        <f t="shared" si="837"/>
        <v>0</v>
      </c>
      <c r="AQ1534" s="2">
        <f t="shared" si="838"/>
        <v>0.33300000000000002</v>
      </c>
    </row>
    <row r="1535" spans="1:43" x14ac:dyDescent="0.25">
      <c r="A1535" s="26" t="str">
        <f t="shared" si="839"/>
        <v/>
      </c>
      <c r="B1535" t="s">
        <v>7126</v>
      </c>
      <c r="C1535" t="s">
        <v>64</v>
      </c>
      <c r="D1535" t="s">
        <v>47</v>
      </c>
      <c r="E1535" t="s">
        <v>1002</v>
      </c>
      <c r="F1535">
        <v>2026</v>
      </c>
      <c r="G1535" t="s">
        <v>5657</v>
      </c>
      <c r="H1535" s="4">
        <v>46155</v>
      </c>
      <c r="I1535" s="4" t="str">
        <f t="shared" si="805"/>
        <v>Atlantic Sun</v>
      </c>
      <c r="J1535" s="2" t="str">
        <f t="shared" si="806"/>
        <v/>
      </c>
      <c r="K1535" s="2" t="str">
        <f t="shared" si="807"/>
        <v/>
      </c>
      <c r="L1535" s="2" t="str">
        <f t="shared" si="808"/>
        <v/>
      </c>
      <c r="M1535" s="2" t="str">
        <f t="shared" si="809"/>
        <v/>
      </c>
      <c r="N1535" s="22" t="str" cm="1">
        <f t="array" ref="N1535">IFERROR(INDEX(Stats_Hit_GP,MATCH($B1535,Stats_Hit_Player,0)),"")</f>
        <v/>
      </c>
      <c r="O1535" s="22" t="str">
        <f t="shared" si="810"/>
        <v/>
      </c>
      <c r="P1535" s="22" t="str">
        <f t="shared" si="811"/>
        <v/>
      </c>
      <c r="Q1535" s="22" t="str">
        <f t="shared" si="812"/>
        <v/>
      </c>
      <c r="R1535" s="22" t="str">
        <f t="shared" si="813"/>
        <v/>
      </c>
      <c r="S1535" s="22" t="str">
        <f t="shared" si="814"/>
        <v/>
      </c>
      <c r="T1535" s="22" t="str">
        <f t="shared" si="815"/>
        <v/>
      </c>
      <c r="U1535" s="22" t="str">
        <f t="shared" si="816"/>
        <v/>
      </c>
      <c r="V1535" s="22" t="str">
        <f t="shared" si="817"/>
        <v/>
      </c>
      <c r="W1535" s="22" t="str">
        <f t="shared" si="818"/>
        <v/>
      </c>
      <c r="X1535" s="22" t="str">
        <f t="shared" si="819"/>
        <v/>
      </c>
      <c r="Y1535" s="22" t="str">
        <f t="shared" si="820"/>
        <v/>
      </c>
      <c r="Z1535" s="22" t="str">
        <f t="shared" si="821"/>
        <v/>
      </c>
      <c r="AA1535" s="22" t="str">
        <f t="shared" si="822"/>
        <v/>
      </c>
      <c r="AB1535" s="22" t="str">
        <f t="shared" si="823"/>
        <v/>
      </c>
      <c r="AC1535" s="22" t="str">
        <f t="shared" si="824"/>
        <v/>
      </c>
      <c r="AD1535" s="29" t="str">
        <f t="shared" si="825"/>
        <v/>
      </c>
      <c r="AE1535" s="22" t="str">
        <f t="shared" si="826"/>
        <v/>
      </c>
      <c r="AF1535" s="22" t="str">
        <f t="shared" si="827"/>
        <v/>
      </c>
      <c r="AG1535" s="22" t="str">
        <f t="shared" si="828"/>
        <v/>
      </c>
      <c r="AH1535" s="22" t="str">
        <f t="shared" si="829"/>
        <v/>
      </c>
      <c r="AI1535" s="22" t="str">
        <f t="shared" si="830"/>
        <v/>
      </c>
      <c r="AJ1535" s="31" t="str">
        <f t="shared" si="831"/>
        <v/>
      </c>
      <c r="AK1535" s="22" t="str">
        <f t="shared" si="832"/>
        <v/>
      </c>
      <c r="AL1535" s="22" t="str">
        <f t="shared" si="833"/>
        <v/>
      </c>
      <c r="AM1535" s="22" t="str">
        <f t="shared" si="834"/>
        <v/>
      </c>
      <c r="AN1535" s="22" t="str">
        <f t="shared" si="835"/>
        <v/>
      </c>
      <c r="AO1535" s="22" t="str">
        <f t="shared" si="836"/>
        <v/>
      </c>
      <c r="AP1535" s="22" t="str">
        <f t="shared" si="837"/>
        <v/>
      </c>
      <c r="AQ1535" s="2" t="str">
        <f t="shared" si="838"/>
        <v/>
      </c>
    </row>
    <row r="1536" spans="1:43" x14ac:dyDescent="0.25">
      <c r="A1536" s="26" t="str">
        <f t="shared" si="839"/>
        <v/>
      </c>
      <c r="B1536" t="s">
        <v>7127</v>
      </c>
      <c r="C1536" t="s">
        <v>64</v>
      </c>
      <c r="D1536" t="s">
        <v>37</v>
      </c>
      <c r="E1536" t="s">
        <v>2251</v>
      </c>
      <c r="F1536">
        <v>2026</v>
      </c>
      <c r="G1536" t="s">
        <v>5657</v>
      </c>
      <c r="H1536" s="4">
        <v>46155</v>
      </c>
      <c r="I1536" s="4" t="str">
        <f t="shared" si="805"/>
        <v>Conference USA</v>
      </c>
      <c r="J1536" s="2" t="str">
        <f t="shared" si="806"/>
        <v/>
      </c>
      <c r="K1536" s="2" t="str">
        <f t="shared" si="807"/>
        <v/>
      </c>
      <c r="L1536" s="2" t="str">
        <f t="shared" si="808"/>
        <v/>
      </c>
      <c r="M1536" s="2" t="str">
        <f t="shared" si="809"/>
        <v/>
      </c>
      <c r="N1536" s="22" t="str" cm="1">
        <f t="array" ref="N1536">IFERROR(INDEX(Stats_Hit_GP,MATCH($B1536,Stats_Hit_Player,0)),"")</f>
        <v/>
      </c>
      <c r="O1536" s="22" t="str">
        <f t="shared" si="810"/>
        <v/>
      </c>
      <c r="P1536" s="22" t="str">
        <f t="shared" si="811"/>
        <v/>
      </c>
      <c r="Q1536" s="22" t="str">
        <f t="shared" si="812"/>
        <v/>
      </c>
      <c r="R1536" s="22" t="str">
        <f t="shared" si="813"/>
        <v/>
      </c>
      <c r="S1536" s="22" t="str">
        <f t="shared" si="814"/>
        <v/>
      </c>
      <c r="T1536" s="22" t="str">
        <f t="shared" si="815"/>
        <v/>
      </c>
      <c r="U1536" s="22" t="str">
        <f t="shared" si="816"/>
        <v/>
      </c>
      <c r="V1536" s="22" t="str">
        <f t="shared" si="817"/>
        <v/>
      </c>
      <c r="W1536" s="22" t="str">
        <f t="shared" si="818"/>
        <v/>
      </c>
      <c r="X1536" s="22" t="str">
        <f t="shared" si="819"/>
        <v/>
      </c>
      <c r="Y1536" s="22" t="str">
        <f t="shared" si="820"/>
        <v/>
      </c>
      <c r="Z1536" s="22" t="str">
        <f t="shared" si="821"/>
        <v/>
      </c>
      <c r="AA1536" s="22" t="str">
        <f t="shared" si="822"/>
        <v/>
      </c>
      <c r="AB1536" s="22">
        <f t="shared" si="823"/>
        <v>0</v>
      </c>
      <c r="AC1536" s="22">
        <f t="shared" si="824"/>
        <v>0</v>
      </c>
      <c r="AD1536" s="29">
        <f t="shared" si="825"/>
        <v>33.75</v>
      </c>
      <c r="AE1536" s="22">
        <f t="shared" si="826"/>
        <v>2</v>
      </c>
      <c r="AF1536" s="22">
        <f t="shared" si="827"/>
        <v>1</v>
      </c>
      <c r="AG1536" s="22">
        <f t="shared" si="828"/>
        <v>0</v>
      </c>
      <c r="AH1536" s="22">
        <f t="shared" si="829"/>
        <v>0</v>
      </c>
      <c r="AI1536" s="22">
        <f t="shared" si="830"/>
        <v>0</v>
      </c>
      <c r="AJ1536" s="31">
        <f t="shared" si="831"/>
        <v>1.1000000000000001</v>
      </c>
      <c r="AK1536" s="22">
        <f t="shared" si="832"/>
        <v>4</v>
      </c>
      <c r="AL1536" s="22">
        <f t="shared" si="833"/>
        <v>5</v>
      </c>
      <c r="AM1536" s="22">
        <f t="shared" si="834"/>
        <v>5</v>
      </c>
      <c r="AN1536" s="22">
        <f t="shared" si="835"/>
        <v>1</v>
      </c>
      <c r="AO1536" s="22">
        <f t="shared" si="836"/>
        <v>2</v>
      </c>
      <c r="AP1536" s="22">
        <f t="shared" si="837"/>
        <v>1</v>
      </c>
      <c r="AQ1536" s="2">
        <f t="shared" si="838"/>
        <v>0.5</v>
      </c>
    </row>
    <row r="1537" spans="1:43" x14ac:dyDescent="0.25">
      <c r="A1537" s="26" t="str">
        <f t="shared" si="839"/>
        <v/>
      </c>
      <c r="B1537" t="s">
        <v>6596</v>
      </c>
      <c r="C1537" t="s">
        <v>5688</v>
      </c>
      <c r="D1537" t="s">
        <v>47</v>
      </c>
      <c r="E1537" t="s">
        <v>4770</v>
      </c>
      <c r="F1537">
        <v>2026</v>
      </c>
      <c r="G1537" t="s">
        <v>5657</v>
      </c>
      <c r="H1537" s="4">
        <v>46155</v>
      </c>
      <c r="I1537" s="4" t="str">
        <f t="shared" si="805"/>
        <v>Southland</v>
      </c>
      <c r="J1537" s="2" t="str">
        <f t="shared" si="806"/>
        <v/>
      </c>
      <c r="K1537" s="2" t="str">
        <f t="shared" si="807"/>
        <v/>
      </c>
      <c r="L1537" s="2" t="str">
        <f t="shared" si="808"/>
        <v/>
      </c>
      <c r="M1537" s="2" t="str">
        <f t="shared" si="809"/>
        <v/>
      </c>
      <c r="N1537" s="22" t="str" cm="1">
        <f t="array" ref="N1537">IFERROR(INDEX(Stats_Hit_GP,MATCH($B1537,Stats_Hit_Player,0)),"")</f>
        <v/>
      </c>
      <c r="O1537" s="22" t="str">
        <f t="shared" si="810"/>
        <v/>
      </c>
      <c r="P1537" s="22" t="str">
        <f t="shared" si="811"/>
        <v/>
      </c>
      <c r="Q1537" s="22" t="str">
        <f t="shared" si="812"/>
        <v/>
      </c>
      <c r="R1537" s="22" t="str">
        <f t="shared" si="813"/>
        <v/>
      </c>
      <c r="S1537" s="22" t="str">
        <f t="shared" si="814"/>
        <v/>
      </c>
      <c r="T1537" s="22" t="str">
        <f t="shared" si="815"/>
        <v/>
      </c>
      <c r="U1537" s="22" t="str">
        <f t="shared" si="816"/>
        <v/>
      </c>
      <c r="V1537" s="22" t="str">
        <f t="shared" si="817"/>
        <v/>
      </c>
      <c r="W1537" s="22" t="str">
        <f t="shared" si="818"/>
        <v/>
      </c>
      <c r="X1537" s="22" t="str">
        <f t="shared" si="819"/>
        <v/>
      </c>
      <c r="Y1537" s="22" t="str">
        <f t="shared" si="820"/>
        <v/>
      </c>
      <c r="Z1537" s="22" t="str">
        <f t="shared" si="821"/>
        <v/>
      </c>
      <c r="AA1537" s="22" t="str">
        <f t="shared" si="822"/>
        <v/>
      </c>
      <c r="AB1537" s="22" t="str">
        <f t="shared" si="823"/>
        <v/>
      </c>
      <c r="AC1537" s="22" t="str">
        <f t="shared" si="824"/>
        <v/>
      </c>
      <c r="AD1537" s="29" t="str">
        <f t="shared" si="825"/>
        <v/>
      </c>
      <c r="AE1537" s="22" t="str">
        <f t="shared" si="826"/>
        <v/>
      </c>
      <c r="AF1537" s="22" t="str">
        <f t="shared" si="827"/>
        <v/>
      </c>
      <c r="AG1537" s="22" t="str">
        <f t="shared" si="828"/>
        <v/>
      </c>
      <c r="AH1537" s="22" t="str">
        <f t="shared" si="829"/>
        <v/>
      </c>
      <c r="AI1537" s="22" t="str">
        <f t="shared" si="830"/>
        <v/>
      </c>
      <c r="AJ1537" s="31" t="str">
        <f t="shared" si="831"/>
        <v/>
      </c>
      <c r="AK1537" s="22" t="str">
        <f t="shared" si="832"/>
        <v/>
      </c>
      <c r="AL1537" s="22" t="str">
        <f t="shared" si="833"/>
        <v/>
      </c>
      <c r="AM1537" s="22" t="str">
        <f t="shared" si="834"/>
        <v/>
      </c>
      <c r="AN1537" s="22" t="str">
        <f t="shared" si="835"/>
        <v/>
      </c>
      <c r="AO1537" s="22" t="str">
        <f t="shared" si="836"/>
        <v/>
      </c>
      <c r="AP1537" s="22" t="str">
        <f t="shared" si="837"/>
        <v/>
      </c>
      <c r="AQ1537" s="2" t="str">
        <f t="shared" si="838"/>
        <v/>
      </c>
    </row>
    <row r="1538" spans="1:43" x14ac:dyDescent="0.25">
      <c r="A1538" s="26" t="str">
        <f t="shared" si="839"/>
        <v/>
      </c>
      <c r="B1538" t="s">
        <v>4027</v>
      </c>
      <c r="C1538" t="s">
        <v>25</v>
      </c>
      <c r="D1538" t="s">
        <v>47</v>
      </c>
      <c r="E1538" t="s">
        <v>4012</v>
      </c>
      <c r="F1538">
        <v>2026</v>
      </c>
      <c r="G1538" t="s">
        <v>5657</v>
      </c>
      <c r="H1538" s="4">
        <v>46155</v>
      </c>
      <c r="I1538" s="4" t="str">
        <f t="shared" ref="I1538:I1601" si="840">IFERROR(INDEX(Conferences_Conference,MATCH(E1538,Conferences_Team,0)),"")</f>
        <v>Patriot</v>
      </c>
      <c r="J1538" s="2">
        <f t="shared" ref="J1538:J1601" si="841">IFERROR(INDEX(Stats_Hit_AVG,MATCH($B1538,Stats_Hit_Player,0)),"")</f>
        <v>0.115</v>
      </c>
      <c r="K1538" s="2">
        <f t="shared" ref="K1538:K1601" si="842">IFERROR(INDEX(Stats_Hit_OBP,MATCH($B1538,Stats_Hit_Player,0)),"")</f>
        <v>0.378</v>
      </c>
      <c r="L1538" s="2">
        <f t="shared" ref="L1538:L1601" si="843">IFERROR(INDEX(Stats_Hit_SLG,MATCH($B1538,Stats_Hit_Player,0)),"")</f>
        <v>0.115</v>
      </c>
      <c r="M1538" s="2">
        <f t="shared" ref="M1538:M1601" si="844">IFERROR(INDEX(Stats_Hit_OPS,MATCH($B1538,Stats_Hit_Player,0)),"")</f>
        <v>0.49399999999999999</v>
      </c>
      <c r="N1538" s="22" cm="1">
        <f t="array" ref="N1538">IFERROR(INDEX(Stats_Hit_GP,MATCH($B1538,Stats_Hit_Player,0)),"")</f>
        <v>10</v>
      </c>
      <c r="O1538" s="22">
        <f t="shared" ref="O1538:O1601" si="845">IFERROR(INDEX(Stats_Hit_PA,MATCH($B1538,Stats_Hit_Player,0)),"")</f>
        <v>37</v>
      </c>
      <c r="P1538" s="22">
        <f t="shared" ref="P1538:P1601" si="846">IFERROR(INDEX(Stats_Hit_AB,MATCH($B1538,Stats_Hit_Player,0)),"")</f>
        <v>26</v>
      </c>
      <c r="Q1538" s="22">
        <f t="shared" ref="Q1538:Q1601" si="847">IFERROR(INDEX(Stats_Hit_R,MATCH($B1538,Stats_Hit_Player,0)),"")</f>
        <v>8</v>
      </c>
      <c r="R1538" s="22">
        <f t="shared" ref="R1538:R1601" si="848">IFERROR(INDEX(Stats_Hit_H,MATCH($B1538,Stats_Hit_Player,0)),"")</f>
        <v>3</v>
      </c>
      <c r="S1538" s="22">
        <f t="shared" ref="S1538:S1601" si="849">IFERROR(INDEX(Stats_Hit_2B,MATCH($B1538,Stats_Hit_Player,0)),"")</f>
        <v>0</v>
      </c>
      <c r="T1538" s="22">
        <f t="shared" ref="T1538:T1601" si="850">IFERROR(INDEX(Stats_Hit_3B,MATCH($B1538,Stats_Hit_Player,0)),"")</f>
        <v>0</v>
      </c>
      <c r="U1538" s="22">
        <f t="shared" ref="U1538:U1601" si="851">IFERROR(INDEX(Stats_Hit_HR,MATCH($B1538,Stats_Hit_Player,0)),"")</f>
        <v>0</v>
      </c>
      <c r="V1538" s="22">
        <f t="shared" ref="V1538:V1601" si="852">IFERROR(INDEX(Stats_Hit_RBI,MATCH($B1538,Stats_Hit_Player,0)),"")</f>
        <v>1</v>
      </c>
      <c r="W1538" s="22">
        <f t="shared" ref="W1538:W1601" si="853">IFERROR(INDEX(Stats_Hit_HBP,MATCH($B1538,Stats_Hit_Player,0)),"")</f>
        <v>6</v>
      </c>
      <c r="X1538" s="22">
        <f t="shared" ref="X1538:X1601" si="854">IFERROR(INDEX(Stats_Hit_BB,MATCH($B1538,Stats_Hit_Player,0)),"")</f>
        <v>5</v>
      </c>
      <c r="Y1538" s="22">
        <f t="shared" ref="Y1538:Y1601" si="855">IFERROR(INDEX(Stats_Hit_K,MATCH($B1538,Stats_Hit_Player,0)),"")</f>
        <v>1</v>
      </c>
      <c r="Z1538" s="22">
        <f t="shared" ref="Z1538:Z1601" si="856">IFERROR(INDEX(Stats_Hit_SB,MATCH($B1538,Stats_Hit_Player,0)),"")</f>
        <v>1</v>
      </c>
      <c r="AA1538" s="22">
        <f t="shared" ref="AA1538:AA1601" si="857">IFERROR(INDEX(Stats_Hit_CS,MATCH($B1538,Stats_Hit_Player,0)),"")</f>
        <v>1</v>
      </c>
      <c r="AB1538" s="22" t="str">
        <f t="shared" ref="AB1538:AB1601" si="858">IFERROR(INDEX(Stats_Pitch_Win,MATCH($B1538,Stats_Pitch_Player,0)),"")</f>
        <v/>
      </c>
      <c r="AC1538" s="22" t="str">
        <f t="shared" ref="AC1538:AC1601" si="859">IFERROR(INDEX(Stats_Pitch_Loss,MATCH($B1538,Stats_Pitch_Player,0)),"")</f>
        <v/>
      </c>
      <c r="AD1538" s="29" t="str">
        <f t="shared" ref="AD1538:AD1601" si="860">IFERROR(INDEX(Stats_Pitch_ERA,MATCH($B1538,Stats_Pitch_Player,0)),"")</f>
        <v/>
      </c>
      <c r="AE1538" s="22" t="str">
        <f t="shared" ref="AE1538:AE1601" si="861">IFERROR(INDEX(Stats_Pitch_App,MATCH($B1538,Stats_Pitch_Player,0)),"")</f>
        <v/>
      </c>
      <c r="AF1538" s="22" t="str">
        <f t="shared" ref="AF1538:AF1601" si="862">IFERROR(INDEX(Stats_Pitch_GS,MATCH($B1538,Stats_Pitch_Player,0)),"")</f>
        <v/>
      </c>
      <c r="AG1538" s="22" t="str">
        <f t="shared" ref="AG1538:AG1601" si="863">IFERROR(INDEX(Stats_Pitch_CG,MATCH($B1538,Stats_Pitch_Player,0)),"")</f>
        <v/>
      </c>
      <c r="AH1538" s="22" t="str">
        <f t="shared" ref="AH1538:AH1601" si="864">IFERROR(INDEX(Stats_Pitch_SHO,MATCH($B1538,Stats_Pitch_Player,0)),"")</f>
        <v/>
      </c>
      <c r="AI1538" s="22" t="str">
        <f t="shared" ref="AI1538:AI1601" si="865">IFERROR(INDEX(Stats_Pitch_SV,MATCH($B1538,Stats_Pitch_Player,0)),"")</f>
        <v/>
      </c>
      <c r="AJ1538" s="31" t="str">
        <f t="shared" ref="AJ1538:AJ1601" si="866">IFERROR(INDEX(Stats_Pitch_IP,MATCH($B1538,Stats_Pitch_Player,0)),"")</f>
        <v/>
      </c>
      <c r="AK1538" s="22" t="str">
        <f t="shared" ref="AK1538:AK1601" si="867">IFERROR(INDEX(Stats_Pitch_H,MATCH($B1538,Stats_Pitch_Player,0)),"")</f>
        <v/>
      </c>
      <c r="AL1538" s="22" t="str">
        <f t="shared" ref="AL1538:AL1601" si="868">IFERROR(INDEX(Stats_Pitch_R,MATCH($B1538,Stats_Pitch_Player,0)),"")</f>
        <v/>
      </c>
      <c r="AM1538" s="22" t="str">
        <f t="shared" ref="AM1538:AM1601" si="869">IFERROR(INDEX(Stats_Pitch_ER,MATCH($B1538,Stats_Pitch_Player,0)),"")</f>
        <v/>
      </c>
      <c r="AN1538" s="22" t="str">
        <f t="shared" ref="AN1538:AN1601" si="870">IFERROR(INDEX(Stats_Pitch_BB,MATCH($B1538,Stats_Pitch_Player,0)),"")</f>
        <v/>
      </c>
      <c r="AO1538" s="22" t="str">
        <f t="shared" ref="AO1538:AO1601" si="871">IFERROR(INDEX(Stats_Pitch_K,MATCH($B1538,Stats_Pitch_Player,0)),"")</f>
        <v/>
      </c>
      <c r="AP1538" s="22" t="str">
        <f t="shared" ref="AP1538:AP1601" si="872">IFERROR(INDEX(Stats_Pitch_HBP,MATCH($B1538,Stats_Pitch_Player,0)),"")</f>
        <v/>
      </c>
      <c r="AQ1538" s="2" t="str">
        <f t="shared" ref="AQ1538:AQ1601" si="873">IFERROR(INDEX(Stats_Pitch_BA,MATCH($B1538,Stats_Pitch_Player,0)),"")</f>
        <v/>
      </c>
    </row>
    <row r="1539" spans="1:43" x14ac:dyDescent="0.25">
      <c r="A1539" s="26" t="str">
        <f t="shared" ref="A1539:A1602" si="874">IF(OR(D1539="SR", D1539="GR"), 1, "")</f>
        <v/>
      </c>
      <c r="B1539" t="s">
        <v>7128</v>
      </c>
      <c r="C1539" t="s">
        <v>64</v>
      </c>
      <c r="D1539" t="s">
        <v>47</v>
      </c>
      <c r="E1539" t="s">
        <v>3870</v>
      </c>
      <c r="F1539">
        <v>2026</v>
      </c>
      <c r="G1539" t="s">
        <v>5657</v>
      </c>
      <c r="H1539" s="4">
        <v>46155</v>
      </c>
      <c r="I1539" s="4" t="str">
        <f t="shared" si="840"/>
        <v>Ohio Valley</v>
      </c>
      <c r="J1539" s="2" t="str">
        <f t="shared" si="841"/>
        <v/>
      </c>
      <c r="K1539" s="2" t="str">
        <f t="shared" si="842"/>
        <v/>
      </c>
      <c r="L1539" s="2" t="str">
        <f t="shared" si="843"/>
        <v/>
      </c>
      <c r="M1539" s="2" t="str">
        <f t="shared" si="844"/>
        <v/>
      </c>
      <c r="N1539" s="22" t="str" cm="1">
        <f t="array" ref="N1539">IFERROR(INDEX(Stats_Hit_GP,MATCH($B1539,Stats_Hit_Player,0)),"")</f>
        <v/>
      </c>
      <c r="O1539" s="22" t="str">
        <f t="shared" si="845"/>
        <v/>
      </c>
      <c r="P1539" s="22" t="str">
        <f t="shared" si="846"/>
        <v/>
      </c>
      <c r="Q1539" s="22" t="str">
        <f t="shared" si="847"/>
        <v/>
      </c>
      <c r="R1539" s="22" t="str">
        <f t="shared" si="848"/>
        <v/>
      </c>
      <c r="S1539" s="22" t="str">
        <f t="shared" si="849"/>
        <v/>
      </c>
      <c r="T1539" s="22" t="str">
        <f t="shared" si="850"/>
        <v/>
      </c>
      <c r="U1539" s="22" t="str">
        <f t="shared" si="851"/>
        <v/>
      </c>
      <c r="V1539" s="22" t="str">
        <f t="shared" si="852"/>
        <v/>
      </c>
      <c r="W1539" s="22" t="str">
        <f t="shared" si="853"/>
        <v/>
      </c>
      <c r="X1539" s="22" t="str">
        <f t="shared" si="854"/>
        <v/>
      </c>
      <c r="Y1539" s="22" t="str">
        <f t="shared" si="855"/>
        <v/>
      </c>
      <c r="Z1539" s="22" t="str">
        <f t="shared" si="856"/>
        <v/>
      </c>
      <c r="AA1539" s="22" t="str">
        <f t="shared" si="857"/>
        <v/>
      </c>
      <c r="AB1539" s="22" t="str">
        <f t="shared" si="858"/>
        <v/>
      </c>
      <c r="AC1539" s="22" t="str">
        <f t="shared" si="859"/>
        <v/>
      </c>
      <c r="AD1539" s="29" t="str">
        <f t="shared" si="860"/>
        <v/>
      </c>
      <c r="AE1539" s="22" t="str">
        <f t="shared" si="861"/>
        <v/>
      </c>
      <c r="AF1539" s="22" t="str">
        <f t="shared" si="862"/>
        <v/>
      </c>
      <c r="AG1539" s="22" t="str">
        <f t="shared" si="863"/>
        <v/>
      </c>
      <c r="AH1539" s="22" t="str">
        <f t="shared" si="864"/>
        <v/>
      </c>
      <c r="AI1539" s="22" t="str">
        <f t="shared" si="865"/>
        <v/>
      </c>
      <c r="AJ1539" s="31" t="str">
        <f t="shared" si="866"/>
        <v/>
      </c>
      <c r="AK1539" s="22" t="str">
        <f t="shared" si="867"/>
        <v/>
      </c>
      <c r="AL1539" s="22" t="str">
        <f t="shared" si="868"/>
        <v/>
      </c>
      <c r="AM1539" s="22" t="str">
        <f t="shared" si="869"/>
        <v/>
      </c>
      <c r="AN1539" s="22" t="str">
        <f t="shared" si="870"/>
        <v/>
      </c>
      <c r="AO1539" s="22" t="str">
        <f t="shared" si="871"/>
        <v/>
      </c>
      <c r="AP1539" s="22" t="str">
        <f t="shared" si="872"/>
        <v/>
      </c>
      <c r="AQ1539" s="2" t="str">
        <f t="shared" si="873"/>
        <v/>
      </c>
    </row>
    <row r="1540" spans="1:43" x14ac:dyDescent="0.25">
      <c r="A1540" s="26">
        <f t="shared" si="874"/>
        <v>1</v>
      </c>
      <c r="B1540" t="s">
        <v>5708</v>
      </c>
      <c r="C1540" t="s">
        <v>64</v>
      </c>
      <c r="D1540" t="s">
        <v>29</v>
      </c>
      <c r="E1540" t="s">
        <v>1732</v>
      </c>
      <c r="F1540">
        <v>2026</v>
      </c>
      <c r="G1540" t="s">
        <v>5657</v>
      </c>
      <c r="H1540" s="4">
        <v>46155</v>
      </c>
      <c r="I1540" s="4" t="str">
        <f t="shared" si="840"/>
        <v>Big Ten</v>
      </c>
      <c r="J1540" s="2" t="str">
        <f t="shared" si="841"/>
        <v/>
      </c>
      <c r="K1540" s="2" t="str">
        <f t="shared" si="842"/>
        <v/>
      </c>
      <c r="L1540" s="2" t="str">
        <f t="shared" si="843"/>
        <v/>
      </c>
      <c r="M1540" s="2" t="str">
        <f t="shared" si="844"/>
        <v/>
      </c>
      <c r="N1540" s="22" t="str" cm="1">
        <f t="array" ref="N1540">IFERROR(INDEX(Stats_Hit_GP,MATCH($B1540,Stats_Hit_Player,0)),"")</f>
        <v/>
      </c>
      <c r="O1540" s="22" t="str">
        <f t="shared" si="845"/>
        <v/>
      </c>
      <c r="P1540" s="22" t="str">
        <f t="shared" si="846"/>
        <v/>
      </c>
      <c r="Q1540" s="22" t="str">
        <f t="shared" si="847"/>
        <v/>
      </c>
      <c r="R1540" s="22" t="str">
        <f t="shared" si="848"/>
        <v/>
      </c>
      <c r="S1540" s="22" t="str">
        <f t="shared" si="849"/>
        <v/>
      </c>
      <c r="T1540" s="22" t="str">
        <f t="shared" si="850"/>
        <v/>
      </c>
      <c r="U1540" s="22" t="str">
        <f t="shared" si="851"/>
        <v/>
      </c>
      <c r="V1540" s="22" t="str">
        <f t="shared" si="852"/>
        <v/>
      </c>
      <c r="W1540" s="22" t="str">
        <f t="shared" si="853"/>
        <v/>
      </c>
      <c r="X1540" s="22" t="str">
        <f t="shared" si="854"/>
        <v/>
      </c>
      <c r="Y1540" s="22" t="str">
        <f t="shared" si="855"/>
        <v/>
      </c>
      <c r="Z1540" s="22" t="str">
        <f t="shared" si="856"/>
        <v/>
      </c>
      <c r="AA1540" s="22" t="str">
        <f t="shared" si="857"/>
        <v/>
      </c>
      <c r="AB1540" s="22" t="str">
        <f t="shared" si="858"/>
        <v/>
      </c>
      <c r="AC1540" s="22" t="str">
        <f t="shared" si="859"/>
        <v/>
      </c>
      <c r="AD1540" s="29" t="str">
        <f t="shared" si="860"/>
        <v/>
      </c>
      <c r="AE1540" s="22" t="str">
        <f t="shared" si="861"/>
        <v/>
      </c>
      <c r="AF1540" s="22" t="str">
        <f t="shared" si="862"/>
        <v/>
      </c>
      <c r="AG1540" s="22" t="str">
        <f t="shared" si="863"/>
        <v/>
      </c>
      <c r="AH1540" s="22" t="str">
        <f t="shared" si="864"/>
        <v/>
      </c>
      <c r="AI1540" s="22" t="str">
        <f t="shared" si="865"/>
        <v/>
      </c>
      <c r="AJ1540" s="31" t="str">
        <f t="shared" si="866"/>
        <v/>
      </c>
      <c r="AK1540" s="22" t="str">
        <f t="shared" si="867"/>
        <v/>
      </c>
      <c r="AL1540" s="22" t="str">
        <f t="shared" si="868"/>
        <v/>
      </c>
      <c r="AM1540" s="22" t="str">
        <f t="shared" si="869"/>
        <v/>
      </c>
      <c r="AN1540" s="22" t="str">
        <f t="shared" si="870"/>
        <v/>
      </c>
      <c r="AO1540" s="22" t="str">
        <f t="shared" si="871"/>
        <v/>
      </c>
      <c r="AP1540" s="22" t="str">
        <f t="shared" si="872"/>
        <v/>
      </c>
      <c r="AQ1540" s="2" t="str">
        <f t="shared" si="873"/>
        <v/>
      </c>
    </row>
    <row r="1541" spans="1:43" x14ac:dyDescent="0.25">
      <c r="A1541" s="26" t="str">
        <f t="shared" si="874"/>
        <v/>
      </c>
      <c r="B1541" t="s">
        <v>3975</v>
      </c>
      <c r="C1541" t="s">
        <v>30</v>
      </c>
      <c r="D1541" t="s">
        <v>37</v>
      </c>
      <c r="E1541" t="s">
        <v>3958</v>
      </c>
      <c r="F1541">
        <v>2026</v>
      </c>
      <c r="G1541" t="s">
        <v>5657</v>
      </c>
      <c r="H1541" s="4">
        <v>46155</v>
      </c>
      <c r="I1541" s="4" t="str">
        <f t="shared" si="840"/>
        <v>Ohio Valley</v>
      </c>
      <c r="J1541" s="2">
        <f t="shared" si="841"/>
        <v>0.111</v>
      </c>
      <c r="K1541" s="2">
        <f t="shared" si="842"/>
        <v>0.33300000000000002</v>
      </c>
      <c r="L1541" s="2">
        <f t="shared" si="843"/>
        <v>0.111</v>
      </c>
      <c r="M1541" s="2">
        <f t="shared" si="844"/>
        <v>0.44400000000000001</v>
      </c>
      <c r="N1541" s="22" cm="1">
        <f t="array" ref="N1541">IFERROR(INDEX(Stats_Hit_GP,MATCH($B1541,Stats_Hit_Player,0)),"")</f>
        <v>10</v>
      </c>
      <c r="O1541" s="22">
        <f t="shared" si="845"/>
        <v>12</v>
      </c>
      <c r="P1541" s="22">
        <f t="shared" si="846"/>
        <v>9</v>
      </c>
      <c r="Q1541" s="22">
        <f t="shared" si="847"/>
        <v>1</v>
      </c>
      <c r="R1541" s="22">
        <f t="shared" si="848"/>
        <v>1</v>
      </c>
      <c r="S1541" s="22">
        <f t="shared" si="849"/>
        <v>0</v>
      </c>
      <c r="T1541" s="22">
        <f t="shared" si="850"/>
        <v>0</v>
      </c>
      <c r="U1541" s="22">
        <f t="shared" si="851"/>
        <v>0</v>
      </c>
      <c r="V1541" s="22">
        <f t="shared" si="852"/>
        <v>1</v>
      </c>
      <c r="W1541" s="22">
        <f t="shared" si="853"/>
        <v>0</v>
      </c>
      <c r="X1541" s="22">
        <f t="shared" si="854"/>
        <v>3</v>
      </c>
      <c r="Y1541" s="22">
        <f t="shared" si="855"/>
        <v>4</v>
      </c>
      <c r="Z1541" s="22">
        <f t="shared" si="856"/>
        <v>0</v>
      </c>
      <c r="AA1541" s="22">
        <f t="shared" si="857"/>
        <v>0</v>
      </c>
      <c r="AB1541" s="22" t="str">
        <f t="shared" si="858"/>
        <v/>
      </c>
      <c r="AC1541" s="22" t="str">
        <f t="shared" si="859"/>
        <v/>
      </c>
      <c r="AD1541" s="29" t="str">
        <f t="shared" si="860"/>
        <v/>
      </c>
      <c r="AE1541" s="22" t="str">
        <f t="shared" si="861"/>
        <v/>
      </c>
      <c r="AF1541" s="22" t="str">
        <f t="shared" si="862"/>
        <v/>
      </c>
      <c r="AG1541" s="22" t="str">
        <f t="shared" si="863"/>
        <v/>
      </c>
      <c r="AH1541" s="22" t="str">
        <f t="shared" si="864"/>
        <v/>
      </c>
      <c r="AI1541" s="22" t="str">
        <f t="shared" si="865"/>
        <v/>
      </c>
      <c r="AJ1541" s="31" t="str">
        <f t="shared" si="866"/>
        <v/>
      </c>
      <c r="AK1541" s="22" t="str">
        <f t="shared" si="867"/>
        <v/>
      </c>
      <c r="AL1541" s="22" t="str">
        <f t="shared" si="868"/>
        <v/>
      </c>
      <c r="AM1541" s="22" t="str">
        <f t="shared" si="869"/>
        <v/>
      </c>
      <c r="AN1541" s="22" t="str">
        <f t="shared" si="870"/>
        <v/>
      </c>
      <c r="AO1541" s="22" t="str">
        <f t="shared" si="871"/>
        <v/>
      </c>
      <c r="AP1541" s="22" t="str">
        <f t="shared" si="872"/>
        <v/>
      </c>
      <c r="AQ1541" s="2" t="str">
        <f t="shared" si="873"/>
        <v/>
      </c>
    </row>
    <row r="1542" spans="1:43" x14ac:dyDescent="0.25">
      <c r="A1542" s="26" t="str">
        <f t="shared" si="874"/>
        <v/>
      </c>
      <c r="B1542" t="s">
        <v>7129</v>
      </c>
      <c r="C1542" t="s">
        <v>64</v>
      </c>
      <c r="D1542" t="s">
        <v>37</v>
      </c>
      <c r="E1542" t="s">
        <v>1547</v>
      </c>
      <c r="F1542">
        <v>2026</v>
      </c>
      <c r="G1542" t="s">
        <v>5657</v>
      </c>
      <c r="H1542" s="4">
        <v>46154</v>
      </c>
      <c r="I1542" s="4" t="str">
        <f t="shared" si="840"/>
        <v>Big South</v>
      </c>
      <c r="J1542" s="2" t="str">
        <f t="shared" si="841"/>
        <v/>
      </c>
      <c r="K1542" s="2" t="str">
        <f t="shared" si="842"/>
        <v/>
      </c>
      <c r="L1542" s="2" t="str">
        <f t="shared" si="843"/>
        <v/>
      </c>
      <c r="M1542" s="2" t="str">
        <f t="shared" si="844"/>
        <v/>
      </c>
      <c r="N1542" s="22" t="str" cm="1">
        <f t="array" ref="N1542">IFERROR(INDEX(Stats_Hit_GP,MATCH($B1542,Stats_Hit_Player,0)),"")</f>
        <v/>
      </c>
      <c r="O1542" s="22" t="str">
        <f t="shared" si="845"/>
        <v/>
      </c>
      <c r="P1542" s="22" t="str">
        <f t="shared" si="846"/>
        <v/>
      </c>
      <c r="Q1542" s="22" t="str">
        <f t="shared" si="847"/>
        <v/>
      </c>
      <c r="R1542" s="22" t="str">
        <f t="shared" si="848"/>
        <v/>
      </c>
      <c r="S1542" s="22" t="str">
        <f t="shared" si="849"/>
        <v/>
      </c>
      <c r="T1542" s="22" t="str">
        <f t="shared" si="850"/>
        <v/>
      </c>
      <c r="U1542" s="22" t="str">
        <f t="shared" si="851"/>
        <v/>
      </c>
      <c r="V1542" s="22" t="str">
        <f t="shared" si="852"/>
        <v/>
      </c>
      <c r="W1542" s="22" t="str">
        <f t="shared" si="853"/>
        <v/>
      </c>
      <c r="X1542" s="22" t="str">
        <f t="shared" si="854"/>
        <v/>
      </c>
      <c r="Y1542" s="22" t="str">
        <f t="shared" si="855"/>
        <v/>
      </c>
      <c r="Z1542" s="22" t="str">
        <f t="shared" si="856"/>
        <v/>
      </c>
      <c r="AA1542" s="22" t="str">
        <f t="shared" si="857"/>
        <v/>
      </c>
      <c r="AB1542" s="22" t="str">
        <f t="shared" si="858"/>
        <v/>
      </c>
      <c r="AC1542" s="22" t="str">
        <f t="shared" si="859"/>
        <v/>
      </c>
      <c r="AD1542" s="29" t="str">
        <f t="shared" si="860"/>
        <v/>
      </c>
      <c r="AE1542" s="22" t="str">
        <f t="shared" si="861"/>
        <v/>
      </c>
      <c r="AF1542" s="22" t="str">
        <f t="shared" si="862"/>
        <v/>
      </c>
      <c r="AG1542" s="22" t="str">
        <f t="shared" si="863"/>
        <v/>
      </c>
      <c r="AH1542" s="22" t="str">
        <f t="shared" si="864"/>
        <v/>
      </c>
      <c r="AI1542" s="22" t="str">
        <f t="shared" si="865"/>
        <v/>
      </c>
      <c r="AJ1542" s="31" t="str">
        <f t="shared" si="866"/>
        <v/>
      </c>
      <c r="AK1542" s="22" t="str">
        <f t="shared" si="867"/>
        <v/>
      </c>
      <c r="AL1542" s="22" t="str">
        <f t="shared" si="868"/>
        <v/>
      </c>
      <c r="AM1542" s="22" t="str">
        <f t="shared" si="869"/>
        <v/>
      </c>
      <c r="AN1542" s="22" t="str">
        <f t="shared" si="870"/>
        <v/>
      </c>
      <c r="AO1542" s="22" t="str">
        <f t="shared" si="871"/>
        <v/>
      </c>
      <c r="AP1542" s="22" t="str">
        <f t="shared" si="872"/>
        <v/>
      </c>
      <c r="AQ1542" s="2" t="str">
        <f t="shared" si="873"/>
        <v/>
      </c>
    </row>
    <row r="1543" spans="1:43" x14ac:dyDescent="0.25">
      <c r="A1543" s="26" t="str">
        <f t="shared" si="874"/>
        <v/>
      </c>
      <c r="B1543" t="s">
        <v>4011</v>
      </c>
      <c r="C1543" t="s">
        <v>38</v>
      </c>
      <c r="D1543" t="s">
        <v>47</v>
      </c>
      <c r="E1543" t="s">
        <v>4012</v>
      </c>
      <c r="F1543">
        <v>2026</v>
      </c>
      <c r="G1543" t="s">
        <v>5657</v>
      </c>
      <c r="H1543" s="4">
        <v>46154</v>
      </c>
      <c r="I1543" s="4" t="str">
        <f t="shared" si="840"/>
        <v>Patriot</v>
      </c>
      <c r="J1543" s="2">
        <f t="shared" si="841"/>
        <v>0.314</v>
      </c>
      <c r="K1543" s="2">
        <f t="shared" si="842"/>
        <v>0.51400000000000001</v>
      </c>
      <c r="L1543" s="2">
        <f t="shared" si="843"/>
        <v>0.71199999999999997</v>
      </c>
      <c r="M1543" s="2">
        <f t="shared" si="844"/>
        <v>1.226</v>
      </c>
      <c r="N1543" s="22" cm="1">
        <f t="array" ref="N1543">IFERROR(INDEX(Stats_Hit_GP,MATCH($B1543,Stats_Hit_Player,0)),"")</f>
        <v>46</v>
      </c>
      <c r="O1543" s="22">
        <f t="shared" si="845"/>
        <v>220</v>
      </c>
      <c r="P1543" s="22">
        <f t="shared" si="846"/>
        <v>153</v>
      </c>
      <c r="Q1543" s="22">
        <f t="shared" si="847"/>
        <v>52</v>
      </c>
      <c r="R1543" s="22">
        <f t="shared" si="848"/>
        <v>48</v>
      </c>
      <c r="S1543" s="22">
        <f t="shared" si="849"/>
        <v>8</v>
      </c>
      <c r="T1543" s="22">
        <f t="shared" si="850"/>
        <v>1</v>
      </c>
      <c r="U1543" s="22">
        <f t="shared" si="851"/>
        <v>17</v>
      </c>
      <c r="V1543" s="22">
        <f t="shared" si="852"/>
        <v>43</v>
      </c>
      <c r="W1543" s="22">
        <f t="shared" si="853"/>
        <v>9</v>
      </c>
      <c r="X1543" s="22">
        <f t="shared" si="854"/>
        <v>56</v>
      </c>
      <c r="Y1543" s="22">
        <f t="shared" si="855"/>
        <v>41</v>
      </c>
      <c r="Z1543" s="22">
        <f t="shared" si="856"/>
        <v>3</v>
      </c>
      <c r="AA1543" s="22">
        <f t="shared" si="857"/>
        <v>0</v>
      </c>
      <c r="AB1543" s="22">
        <f t="shared" si="858"/>
        <v>5</v>
      </c>
      <c r="AC1543" s="22">
        <f t="shared" si="859"/>
        <v>0</v>
      </c>
      <c r="AD1543" s="29">
        <f t="shared" si="860"/>
        <v>5.57</v>
      </c>
      <c r="AE1543" s="22">
        <f t="shared" si="861"/>
        <v>15</v>
      </c>
      <c r="AF1543" s="22">
        <f t="shared" si="862"/>
        <v>0</v>
      </c>
      <c r="AG1543" s="22">
        <f t="shared" si="863"/>
        <v>0</v>
      </c>
      <c r="AH1543" s="22">
        <f t="shared" si="864"/>
        <v>0</v>
      </c>
      <c r="AI1543" s="22">
        <f t="shared" si="865"/>
        <v>5</v>
      </c>
      <c r="AJ1543" s="31">
        <f t="shared" si="866"/>
        <v>21</v>
      </c>
      <c r="AK1543" s="22">
        <f t="shared" si="867"/>
        <v>22</v>
      </c>
      <c r="AL1543" s="22">
        <f t="shared" si="868"/>
        <v>13</v>
      </c>
      <c r="AM1543" s="22">
        <f t="shared" si="869"/>
        <v>13</v>
      </c>
      <c r="AN1543" s="22">
        <f t="shared" si="870"/>
        <v>11</v>
      </c>
      <c r="AO1543" s="22">
        <f t="shared" si="871"/>
        <v>17</v>
      </c>
      <c r="AP1543" s="22">
        <f t="shared" si="872"/>
        <v>3</v>
      </c>
      <c r="AQ1543" s="2">
        <f t="shared" si="873"/>
        <v>0.26200000000000001</v>
      </c>
    </row>
    <row r="1544" spans="1:43" x14ac:dyDescent="0.25">
      <c r="A1544" s="26">
        <f t="shared" si="874"/>
        <v>1</v>
      </c>
      <c r="B1544" t="s">
        <v>3976</v>
      </c>
      <c r="C1544" t="s">
        <v>5700</v>
      </c>
      <c r="D1544" t="s">
        <v>29</v>
      </c>
      <c r="E1544" t="s">
        <v>3958</v>
      </c>
      <c r="F1544">
        <v>2026</v>
      </c>
      <c r="G1544" t="s">
        <v>5657</v>
      </c>
      <c r="H1544" s="4">
        <v>46153</v>
      </c>
      <c r="I1544" s="4" t="str">
        <f t="shared" si="840"/>
        <v>Ohio Valley</v>
      </c>
      <c r="J1544" s="2">
        <f t="shared" si="841"/>
        <v>0</v>
      </c>
      <c r="K1544" s="2">
        <f t="shared" si="842"/>
        <v>0</v>
      </c>
      <c r="L1544" s="2">
        <f t="shared" si="843"/>
        <v>0</v>
      </c>
      <c r="M1544" s="2">
        <f t="shared" si="844"/>
        <v>0</v>
      </c>
      <c r="N1544" s="22" cm="1">
        <f t="array" ref="N1544">IFERROR(INDEX(Stats_Hit_GP,MATCH($B1544,Stats_Hit_Player,0)),"")</f>
        <v>1</v>
      </c>
      <c r="O1544" s="22">
        <f t="shared" si="845"/>
        <v>1</v>
      </c>
      <c r="P1544" s="22">
        <f t="shared" si="846"/>
        <v>1</v>
      </c>
      <c r="Q1544" s="22">
        <f t="shared" si="847"/>
        <v>0</v>
      </c>
      <c r="R1544" s="22">
        <f t="shared" si="848"/>
        <v>0</v>
      </c>
      <c r="S1544" s="22">
        <f t="shared" si="849"/>
        <v>0</v>
      </c>
      <c r="T1544" s="22">
        <f t="shared" si="850"/>
        <v>0</v>
      </c>
      <c r="U1544" s="22">
        <f t="shared" si="851"/>
        <v>0</v>
      </c>
      <c r="V1544" s="22">
        <f t="shared" si="852"/>
        <v>0</v>
      </c>
      <c r="W1544" s="22">
        <f t="shared" si="853"/>
        <v>0</v>
      </c>
      <c r="X1544" s="22">
        <f t="shared" si="854"/>
        <v>0</v>
      </c>
      <c r="Y1544" s="22">
        <f t="shared" si="855"/>
        <v>0</v>
      </c>
      <c r="Z1544" s="22">
        <f t="shared" si="856"/>
        <v>0</v>
      </c>
      <c r="AA1544" s="22">
        <f t="shared" si="857"/>
        <v>0</v>
      </c>
      <c r="AB1544" s="22" t="str">
        <f t="shared" si="858"/>
        <v/>
      </c>
      <c r="AC1544" s="22" t="str">
        <f t="shared" si="859"/>
        <v/>
      </c>
      <c r="AD1544" s="29" t="str">
        <f t="shared" si="860"/>
        <v/>
      </c>
      <c r="AE1544" s="22" t="str">
        <f t="shared" si="861"/>
        <v/>
      </c>
      <c r="AF1544" s="22" t="str">
        <f t="shared" si="862"/>
        <v/>
      </c>
      <c r="AG1544" s="22" t="str">
        <f t="shared" si="863"/>
        <v/>
      </c>
      <c r="AH1544" s="22" t="str">
        <f t="shared" si="864"/>
        <v/>
      </c>
      <c r="AI1544" s="22" t="str">
        <f t="shared" si="865"/>
        <v/>
      </c>
      <c r="AJ1544" s="31" t="str">
        <f t="shared" si="866"/>
        <v/>
      </c>
      <c r="AK1544" s="22" t="str">
        <f t="shared" si="867"/>
        <v/>
      </c>
      <c r="AL1544" s="22" t="str">
        <f t="shared" si="868"/>
        <v/>
      </c>
      <c r="AM1544" s="22" t="str">
        <f t="shared" si="869"/>
        <v/>
      </c>
      <c r="AN1544" s="22" t="str">
        <f t="shared" si="870"/>
        <v/>
      </c>
      <c r="AO1544" s="22" t="str">
        <f t="shared" si="871"/>
        <v/>
      </c>
      <c r="AP1544" s="22" t="str">
        <f t="shared" si="872"/>
        <v/>
      </c>
      <c r="AQ1544" s="2" t="str">
        <f t="shared" si="873"/>
        <v/>
      </c>
    </row>
    <row r="1545" spans="1:43" x14ac:dyDescent="0.25">
      <c r="A1545" s="26" t="str">
        <f t="shared" si="874"/>
        <v/>
      </c>
      <c r="B1545" t="s">
        <v>3322</v>
      </c>
      <c r="C1545" t="s">
        <v>42</v>
      </c>
      <c r="D1545" t="s">
        <v>24</v>
      </c>
      <c r="E1545" t="s">
        <v>3307</v>
      </c>
      <c r="F1545">
        <v>2026</v>
      </c>
      <c r="G1545" t="s">
        <v>5657</v>
      </c>
      <c r="H1545" s="4">
        <v>46153</v>
      </c>
      <c r="I1545" s="4" t="str">
        <f t="shared" si="840"/>
        <v>Missouri Valley</v>
      </c>
      <c r="J1545" s="2">
        <f t="shared" si="841"/>
        <v>6.7000000000000004E-2</v>
      </c>
      <c r="K1545" s="2">
        <f t="shared" si="842"/>
        <v>6.7000000000000004E-2</v>
      </c>
      <c r="L1545" s="2">
        <f t="shared" si="843"/>
        <v>6.7000000000000004E-2</v>
      </c>
      <c r="M1545" s="2">
        <f t="shared" si="844"/>
        <v>0.13300000000000001</v>
      </c>
      <c r="N1545" s="22" cm="1">
        <f t="array" ref="N1545">IFERROR(INDEX(Stats_Hit_GP,MATCH($B1545,Stats_Hit_Player,0)),"")</f>
        <v>5</v>
      </c>
      <c r="O1545" s="22">
        <f t="shared" si="845"/>
        <v>17</v>
      </c>
      <c r="P1545" s="22">
        <f t="shared" si="846"/>
        <v>15</v>
      </c>
      <c r="Q1545" s="22">
        <f t="shared" si="847"/>
        <v>2</v>
      </c>
      <c r="R1545" s="22">
        <f t="shared" si="848"/>
        <v>1</v>
      </c>
      <c r="S1545" s="22">
        <f t="shared" si="849"/>
        <v>0</v>
      </c>
      <c r="T1545" s="22">
        <f t="shared" si="850"/>
        <v>0</v>
      </c>
      <c r="U1545" s="22">
        <f t="shared" si="851"/>
        <v>0</v>
      </c>
      <c r="V1545" s="22">
        <f t="shared" si="852"/>
        <v>0</v>
      </c>
      <c r="W1545" s="22">
        <f t="shared" si="853"/>
        <v>0</v>
      </c>
      <c r="X1545" s="22">
        <f t="shared" si="854"/>
        <v>0</v>
      </c>
      <c r="Y1545" s="22">
        <f t="shared" si="855"/>
        <v>5</v>
      </c>
      <c r="Z1545" s="22">
        <f t="shared" si="856"/>
        <v>0</v>
      </c>
      <c r="AA1545" s="22">
        <f t="shared" si="857"/>
        <v>0</v>
      </c>
      <c r="AB1545" s="22" t="str">
        <f t="shared" si="858"/>
        <v/>
      </c>
      <c r="AC1545" s="22" t="str">
        <f t="shared" si="859"/>
        <v/>
      </c>
      <c r="AD1545" s="29" t="str">
        <f t="shared" si="860"/>
        <v/>
      </c>
      <c r="AE1545" s="22" t="str">
        <f t="shared" si="861"/>
        <v/>
      </c>
      <c r="AF1545" s="22" t="str">
        <f t="shared" si="862"/>
        <v/>
      </c>
      <c r="AG1545" s="22" t="str">
        <f t="shared" si="863"/>
        <v/>
      </c>
      <c r="AH1545" s="22" t="str">
        <f t="shared" si="864"/>
        <v/>
      </c>
      <c r="AI1545" s="22" t="str">
        <f t="shared" si="865"/>
        <v/>
      </c>
      <c r="AJ1545" s="31" t="str">
        <f t="shared" si="866"/>
        <v/>
      </c>
      <c r="AK1545" s="22" t="str">
        <f t="shared" si="867"/>
        <v/>
      </c>
      <c r="AL1545" s="22" t="str">
        <f t="shared" si="868"/>
        <v/>
      </c>
      <c r="AM1545" s="22" t="str">
        <f t="shared" si="869"/>
        <v/>
      </c>
      <c r="AN1545" s="22" t="str">
        <f t="shared" si="870"/>
        <v/>
      </c>
      <c r="AO1545" s="22" t="str">
        <f t="shared" si="871"/>
        <v/>
      </c>
      <c r="AP1545" s="22" t="str">
        <f t="shared" si="872"/>
        <v/>
      </c>
      <c r="AQ1545" s="2" t="str">
        <f t="shared" si="873"/>
        <v/>
      </c>
    </row>
    <row r="1546" spans="1:43" x14ac:dyDescent="0.25">
      <c r="A1546" s="26" t="str">
        <f t="shared" si="874"/>
        <v/>
      </c>
      <c r="B1546" t="s">
        <v>7130</v>
      </c>
      <c r="C1546" t="s">
        <v>64</v>
      </c>
      <c r="D1546" t="s">
        <v>47</v>
      </c>
      <c r="E1546" t="s">
        <v>3600</v>
      </c>
      <c r="F1546">
        <v>2026</v>
      </c>
      <c r="G1546" t="s">
        <v>5657</v>
      </c>
      <c r="H1546" s="4">
        <v>46153</v>
      </c>
      <c r="I1546" s="4" t="str">
        <f t="shared" si="840"/>
        <v>Northeast</v>
      </c>
      <c r="J1546" s="2" t="str">
        <f t="shared" si="841"/>
        <v/>
      </c>
      <c r="K1546" s="2" t="str">
        <f t="shared" si="842"/>
        <v/>
      </c>
      <c r="L1546" s="2" t="str">
        <f t="shared" si="843"/>
        <v/>
      </c>
      <c r="M1546" s="2" t="str">
        <f t="shared" si="844"/>
        <v/>
      </c>
      <c r="N1546" s="22" t="str" cm="1">
        <f t="array" ref="N1546">IFERROR(INDEX(Stats_Hit_GP,MATCH($B1546,Stats_Hit_Player,0)),"")</f>
        <v/>
      </c>
      <c r="O1546" s="22" t="str">
        <f t="shared" si="845"/>
        <v/>
      </c>
      <c r="P1546" s="22" t="str">
        <f t="shared" si="846"/>
        <v/>
      </c>
      <c r="Q1546" s="22" t="str">
        <f t="shared" si="847"/>
        <v/>
      </c>
      <c r="R1546" s="22" t="str">
        <f t="shared" si="848"/>
        <v/>
      </c>
      <c r="S1546" s="22" t="str">
        <f t="shared" si="849"/>
        <v/>
      </c>
      <c r="T1546" s="22" t="str">
        <f t="shared" si="850"/>
        <v/>
      </c>
      <c r="U1546" s="22" t="str">
        <f t="shared" si="851"/>
        <v/>
      </c>
      <c r="V1546" s="22" t="str">
        <f t="shared" si="852"/>
        <v/>
      </c>
      <c r="W1546" s="22" t="str">
        <f t="shared" si="853"/>
        <v/>
      </c>
      <c r="X1546" s="22" t="str">
        <f t="shared" si="854"/>
        <v/>
      </c>
      <c r="Y1546" s="22" t="str">
        <f t="shared" si="855"/>
        <v/>
      </c>
      <c r="Z1546" s="22" t="str">
        <f t="shared" si="856"/>
        <v/>
      </c>
      <c r="AA1546" s="22" t="str">
        <f t="shared" si="857"/>
        <v/>
      </c>
      <c r="AB1546" s="22" t="str">
        <f t="shared" si="858"/>
        <v/>
      </c>
      <c r="AC1546" s="22" t="str">
        <f t="shared" si="859"/>
        <v/>
      </c>
      <c r="AD1546" s="29" t="str">
        <f t="shared" si="860"/>
        <v/>
      </c>
      <c r="AE1546" s="22" t="str">
        <f t="shared" si="861"/>
        <v/>
      </c>
      <c r="AF1546" s="22" t="str">
        <f t="shared" si="862"/>
        <v/>
      </c>
      <c r="AG1546" s="22" t="str">
        <f t="shared" si="863"/>
        <v/>
      </c>
      <c r="AH1546" s="22" t="str">
        <f t="shared" si="864"/>
        <v/>
      </c>
      <c r="AI1546" s="22" t="str">
        <f t="shared" si="865"/>
        <v/>
      </c>
      <c r="AJ1546" s="31" t="str">
        <f t="shared" si="866"/>
        <v/>
      </c>
      <c r="AK1546" s="22" t="str">
        <f t="shared" si="867"/>
        <v/>
      </c>
      <c r="AL1546" s="22" t="str">
        <f t="shared" si="868"/>
        <v/>
      </c>
      <c r="AM1546" s="22" t="str">
        <f t="shared" si="869"/>
        <v/>
      </c>
      <c r="AN1546" s="22" t="str">
        <f t="shared" si="870"/>
        <v/>
      </c>
      <c r="AO1546" s="22" t="str">
        <f t="shared" si="871"/>
        <v/>
      </c>
      <c r="AP1546" s="22" t="str">
        <f t="shared" si="872"/>
        <v/>
      </c>
      <c r="AQ1546" s="2" t="str">
        <f t="shared" si="873"/>
        <v/>
      </c>
    </row>
    <row r="1547" spans="1:43" x14ac:dyDescent="0.25">
      <c r="A1547" s="26" t="str">
        <f t="shared" si="874"/>
        <v/>
      </c>
      <c r="B1547" t="s">
        <v>3972</v>
      </c>
      <c r="C1547" t="s">
        <v>42</v>
      </c>
      <c r="D1547" t="s">
        <v>37</v>
      </c>
      <c r="E1547" t="s">
        <v>3958</v>
      </c>
      <c r="F1547">
        <v>2026</v>
      </c>
      <c r="G1547" t="s">
        <v>5657</v>
      </c>
      <c r="H1547" s="4">
        <v>46153</v>
      </c>
      <c r="I1547" s="4" t="str">
        <f t="shared" si="840"/>
        <v>Ohio Valley</v>
      </c>
      <c r="J1547" s="2">
        <f t="shared" si="841"/>
        <v>0.16700000000000001</v>
      </c>
      <c r="K1547" s="2">
        <f t="shared" si="842"/>
        <v>0.27800000000000002</v>
      </c>
      <c r="L1547" s="2">
        <f t="shared" si="843"/>
        <v>0.2</v>
      </c>
      <c r="M1547" s="2">
        <f t="shared" si="844"/>
        <v>0.47799999999999998</v>
      </c>
      <c r="N1547" s="22" cm="1">
        <f t="array" ref="N1547">IFERROR(INDEX(Stats_Hit_GP,MATCH($B1547,Stats_Hit_Player,0)),"")</f>
        <v>15</v>
      </c>
      <c r="O1547" s="22">
        <f t="shared" si="845"/>
        <v>37</v>
      </c>
      <c r="P1547" s="22">
        <f t="shared" si="846"/>
        <v>30</v>
      </c>
      <c r="Q1547" s="22">
        <f t="shared" si="847"/>
        <v>3</v>
      </c>
      <c r="R1547" s="22">
        <f t="shared" si="848"/>
        <v>5</v>
      </c>
      <c r="S1547" s="22">
        <f t="shared" si="849"/>
        <v>1</v>
      </c>
      <c r="T1547" s="22">
        <f t="shared" si="850"/>
        <v>0</v>
      </c>
      <c r="U1547" s="22">
        <f t="shared" si="851"/>
        <v>0</v>
      </c>
      <c r="V1547" s="22">
        <f t="shared" si="852"/>
        <v>4</v>
      </c>
      <c r="W1547" s="22">
        <f t="shared" si="853"/>
        <v>0</v>
      </c>
      <c r="X1547" s="22">
        <f t="shared" si="854"/>
        <v>5</v>
      </c>
      <c r="Y1547" s="22">
        <f t="shared" si="855"/>
        <v>8</v>
      </c>
      <c r="Z1547" s="22">
        <f t="shared" si="856"/>
        <v>0</v>
      </c>
      <c r="AA1547" s="22">
        <f t="shared" si="857"/>
        <v>0</v>
      </c>
      <c r="AB1547" s="22" t="str">
        <f t="shared" si="858"/>
        <v/>
      </c>
      <c r="AC1547" s="22" t="str">
        <f t="shared" si="859"/>
        <v/>
      </c>
      <c r="AD1547" s="29" t="str">
        <f t="shared" si="860"/>
        <v/>
      </c>
      <c r="AE1547" s="22" t="str">
        <f t="shared" si="861"/>
        <v/>
      </c>
      <c r="AF1547" s="22" t="str">
        <f t="shared" si="862"/>
        <v/>
      </c>
      <c r="AG1547" s="22" t="str">
        <f t="shared" si="863"/>
        <v/>
      </c>
      <c r="AH1547" s="22" t="str">
        <f t="shared" si="864"/>
        <v/>
      </c>
      <c r="AI1547" s="22" t="str">
        <f t="shared" si="865"/>
        <v/>
      </c>
      <c r="AJ1547" s="31" t="str">
        <f t="shared" si="866"/>
        <v/>
      </c>
      <c r="AK1547" s="22" t="str">
        <f t="shared" si="867"/>
        <v/>
      </c>
      <c r="AL1547" s="22" t="str">
        <f t="shared" si="868"/>
        <v/>
      </c>
      <c r="AM1547" s="22" t="str">
        <f t="shared" si="869"/>
        <v/>
      </c>
      <c r="AN1547" s="22" t="str">
        <f t="shared" si="870"/>
        <v/>
      </c>
      <c r="AO1547" s="22" t="str">
        <f t="shared" si="871"/>
        <v/>
      </c>
      <c r="AP1547" s="22" t="str">
        <f t="shared" si="872"/>
        <v/>
      </c>
      <c r="AQ1547" s="2" t="str">
        <f t="shared" si="873"/>
        <v/>
      </c>
    </row>
    <row r="1548" spans="1:43" x14ac:dyDescent="0.25">
      <c r="A1548" s="26" t="str">
        <f t="shared" si="874"/>
        <v/>
      </c>
      <c r="B1548" t="s">
        <v>7131</v>
      </c>
      <c r="C1548" t="s">
        <v>64</v>
      </c>
      <c r="D1548" t="s">
        <v>47</v>
      </c>
      <c r="E1548" t="s">
        <v>4463</v>
      </c>
      <c r="F1548">
        <v>2026</v>
      </c>
      <c r="G1548" t="s">
        <v>5657</v>
      </c>
      <c r="H1548" s="4">
        <v>46153</v>
      </c>
      <c r="I1548" s="4" t="str">
        <f t="shared" si="840"/>
        <v>SoCon</v>
      </c>
      <c r="J1548" s="2" t="str">
        <f t="shared" si="841"/>
        <v/>
      </c>
      <c r="K1548" s="2" t="str">
        <f t="shared" si="842"/>
        <v/>
      </c>
      <c r="L1548" s="2" t="str">
        <f t="shared" si="843"/>
        <v/>
      </c>
      <c r="M1548" s="2" t="str">
        <f t="shared" si="844"/>
        <v/>
      </c>
      <c r="N1548" s="22" t="str" cm="1">
        <f t="array" ref="N1548">IFERROR(INDEX(Stats_Hit_GP,MATCH($B1548,Stats_Hit_Player,0)),"")</f>
        <v/>
      </c>
      <c r="O1548" s="22" t="str">
        <f t="shared" si="845"/>
        <v/>
      </c>
      <c r="P1548" s="22" t="str">
        <f t="shared" si="846"/>
        <v/>
      </c>
      <c r="Q1548" s="22" t="str">
        <f t="shared" si="847"/>
        <v/>
      </c>
      <c r="R1548" s="22" t="str">
        <f t="shared" si="848"/>
        <v/>
      </c>
      <c r="S1548" s="22" t="str">
        <f t="shared" si="849"/>
        <v/>
      </c>
      <c r="T1548" s="22" t="str">
        <f t="shared" si="850"/>
        <v/>
      </c>
      <c r="U1548" s="22" t="str">
        <f t="shared" si="851"/>
        <v/>
      </c>
      <c r="V1548" s="22" t="str">
        <f t="shared" si="852"/>
        <v/>
      </c>
      <c r="W1548" s="22" t="str">
        <f t="shared" si="853"/>
        <v/>
      </c>
      <c r="X1548" s="22" t="str">
        <f t="shared" si="854"/>
        <v/>
      </c>
      <c r="Y1548" s="22" t="str">
        <f t="shared" si="855"/>
        <v/>
      </c>
      <c r="Z1548" s="22" t="str">
        <f t="shared" si="856"/>
        <v/>
      </c>
      <c r="AA1548" s="22" t="str">
        <f t="shared" si="857"/>
        <v/>
      </c>
      <c r="AB1548" s="22" t="str">
        <f t="shared" si="858"/>
        <v/>
      </c>
      <c r="AC1548" s="22" t="str">
        <f t="shared" si="859"/>
        <v/>
      </c>
      <c r="AD1548" s="29" t="str">
        <f t="shared" si="860"/>
        <v/>
      </c>
      <c r="AE1548" s="22" t="str">
        <f t="shared" si="861"/>
        <v/>
      </c>
      <c r="AF1548" s="22" t="str">
        <f t="shared" si="862"/>
        <v/>
      </c>
      <c r="AG1548" s="22" t="str">
        <f t="shared" si="863"/>
        <v/>
      </c>
      <c r="AH1548" s="22" t="str">
        <f t="shared" si="864"/>
        <v/>
      </c>
      <c r="AI1548" s="22" t="str">
        <f t="shared" si="865"/>
        <v/>
      </c>
      <c r="AJ1548" s="31" t="str">
        <f t="shared" si="866"/>
        <v/>
      </c>
      <c r="AK1548" s="22" t="str">
        <f t="shared" si="867"/>
        <v/>
      </c>
      <c r="AL1548" s="22" t="str">
        <f t="shared" si="868"/>
        <v/>
      </c>
      <c r="AM1548" s="22" t="str">
        <f t="shared" si="869"/>
        <v/>
      </c>
      <c r="AN1548" s="22" t="str">
        <f t="shared" si="870"/>
        <v/>
      </c>
      <c r="AO1548" s="22" t="str">
        <f t="shared" si="871"/>
        <v/>
      </c>
      <c r="AP1548" s="22" t="str">
        <f t="shared" si="872"/>
        <v/>
      </c>
      <c r="AQ1548" s="2" t="str">
        <f t="shared" si="873"/>
        <v/>
      </c>
    </row>
    <row r="1549" spans="1:43" x14ac:dyDescent="0.25">
      <c r="A1549" s="26" t="str">
        <f t="shared" si="874"/>
        <v/>
      </c>
      <c r="B1549" t="s">
        <v>7132</v>
      </c>
      <c r="C1549" t="s">
        <v>64</v>
      </c>
      <c r="D1549" t="s">
        <v>47</v>
      </c>
      <c r="E1549" t="s">
        <v>4770</v>
      </c>
      <c r="F1549">
        <v>2026</v>
      </c>
      <c r="G1549" t="s">
        <v>5657</v>
      </c>
      <c r="H1549" s="4">
        <v>46153</v>
      </c>
      <c r="I1549" s="4" t="str">
        <f t="shared" si="840"/>
        <v>Southland</v>
      </c>
      <c r="J1549" s="2" t="str">
        <f t="shared" si="841"/>
        <v/>
      </c>
      <c r="K1549" s="2" t="str">
        <f t="shared" si="842"/>
        <v/>
      </c>
      <c r="L1549" s="2" t="str">
        <f t="shared" si="843"/>
        <v/>
      </c>
      <c r="M1549" s="2" t="str">
        <f t="shared" si="844"/>
        <v/>
      </c>
      <c r="N1549" s="22" t="str" cm="1">
        <f t="array" ref="N1549">IFERROR(INDEX(Stats_Hit_GP,MATCH($B1549,Stats_Hit_Player,0)),"")</f>
        <v/>
      </c>
      <c r="O1549" s="22" t="str">
        <f t="shared" si="845"/>
        <v/>
      </c>
      <c r="P1549" s="22" t="str">
        <f t="shared" si="846"/>
        <v/>
      </c>
      <c r="Q1549" s="22" t="str">
        <f t="shared" si="847"/>
        <v/>
      </c>
      <c r="R1549" s="22" t="str">
        <f t="shared" si="848"/>
        <v/>
      </c>
      <c r="S1549" s="22" t="str">
        <f t="shared" si="849"/>
        <v/>
      </c>
      <c r="T1549" s="22" t="str">
        <f t="shared" si="850"/>
        <v/>
      </c>
      <c r="U1549" s="22" t="str">
        <f t="shared" si="851"/>
        <v/>
      </c>
      <c r="V1549" s="22" t="str">
        <f t="shared" si="852"/>
        <v/>
      </c>
      <c r="W1549" s="22" t="str">
        <f t="shared" si="853"/>
        <v/>
      </c>
      <c r="X1549" s="22" t="str">
        <f t="shared" si="854"/>
        <v/>
      </c>
      <c r="Y1549" s="22" t="str">
        <f t="shared" si="855"/>
        <v/>
      </c>
      <c r="Z1549" s="22" t="str">
        <f t="shared" si="856"/>
        <v/>
      </c>
      <c r="AA1549" s="22" t="str">
        <f t="shared" si="857"/>
        <v/>
      </c>
      <c r="AB1549" s="22" t="str">
        <f t="shared" si="858"/>
        <v/>
      </c>
      <c r="AC1549" s="22" t="str">
        <f t="shared" si="859"/>
        <v/>
      </c>
      <c r="AD1549" s="29" t="str">
        <f t="shared" si="860"/>
        <v/>
      </c>
      <c r="AE1549" s="22" t="str">
        <f t="shared" si="861"/>
        <v/>
      </c>
      <c r="AF1549" s="22" t="str">
        <f t="shared" si="862"/>
        <v/>
      </c>
      <c r="AG1549" s="22" t="str">
        <f t="shared" si="863"/>
        <v/>
      </c>
      <c r="AH1549" s="22" t="str">
        <f t="shared" si="864"/>
        <v/>
      </c>
      <c r="AI1549" s="22" t="str">
        <f t="shared" si="865"/>
        <v/>
      </c>
      <c r="AJ1549" s="31" t="str">
        <f t="shared" si="866"/>
        <v/>
      </c>
      <c r="AK1549" s="22" t="str">
        <f t="shared" si="867"/>
        <v/>
      </c>
      <c r="AL1549" s="22" t="str">
        <f t="shared" si="868"/>
        <v/>
      </c>
      <c r="AM1549" s="22" t="str">
        <f t="shared" si="869"/>
        <v/>
      </c>
      <c r="AN1549" s="22" t="str">
        <f t="shared" si="870"/>
        <v/>
      </c>
      <c r="AO1549" s="22" t="str">
        <f t="shared" si="871"/>
        <v/>
      </c>
      <c r="AP1549" s="22" t="str">
        <f t="shared" si="872"/>
        <v/>
      </c>
      <c r="AQ1549" s="2" t="str">
        <f t="shared" si="873"/>
        <v/>
      </c>
    </row>
    <row r="1550" spans="1:43" x14ac:dyDescent="0.25">
      <c r="A1550" s="26">
        <f t="shared" si="874"/>
        <v>1</v>
      </c>
      <c r="B1550" t="s">
        <v>2845</v>
      </c>
      <c r="C1550" t="s">
        <v>25</v>
      </c>
      <c r="D1550" t="s">
        <v>29</v>
      </c>
      <c r="E1550" t="s">
        <v>2843</v>
      </c>
      <c r="F1550">
        <v>2026</v>
      </c>
      <c r="G1550" t="s">
        <v>5657</v>
      </c>
      <c r="H1550" s="4">
        <v>46153</v>
      </c>
      <c r="I1550" s="4" t="str">
        <f t="shared" si="840"/>
        <v>Metro Atlantic</v>
      </c>
      <c r="J1550" s="2">
        <f t="shared" si="841"/>
        <v>0.29799999999999999</v>
      </c>
      <c r="K1550" s="2">
        <f t="shared" si="842"/>
        <v>0.38900000000000001</v>
      </c>
      <c r="L1550" s="2">
        <f t="shared" si="843"/>
        <v>0.436</v>
      </c>
      <c r="M1550" s="2">
        <f t="shared" si="844"/>
        <v>0.82599999999999996</v>
      </c>
      <c r="N1550" s="22" cm="1">
        <f t="array" ref="N1550">IFERROR(INDEX(Stats_Hit_GP,MATCH($B1550,Stats_Hit_Player,0)),"")</f>
        <v>51</v>
      </c>
      <c r="O1550" s="22">
        <f t="shared" si="845"/>
        <v>226</v>
      </c>
      <c r="P1550" s="22">
        <f t="shared" si="846"/>
        <v>188</v>
      </c>
      <c r="Q1550" s="22">
        <f t="shared" si="847"/>
        <v>23</v>
      </c>
      <c r="R1550" s="22">
        <f t="shared" si="848"/>
        <v>56</v>
      </c>
      <c r="S1550" s="22">
        <f t="shared" si="849"/>
        <v>14</v>
      </c>
      <c r="T1550" s="22">
        <f t="shared" si="850"/>
        <v>0</v>
      </c>
      <c r="U1550" s="22">
        <f t="shared" si="851"/>
        <v>4</v>
      </c>
      <c r="V1550" s="22">
        <f t="shared" si="852"/>
        <v>49</v>
      </c>
      <c r="W1550" s="22">
        <f t="shared" si="853"/>
        <v>9</v>
      </c>
      <c r="X1550" s="22">
        <f t="shared" si="854"/>
        <v>23</v>
      </c>
      <c r="Y1550" s="22">
        <f t="shared" si="855"/>
        <v>16</v>
      </c>
      <c r="Z1550" s="22">
        <f t="shared" si="856"/>
        <v>1</v>
      </c>
      <c r="AA1550" s="22">
        <f t="shared" si="857"/>
        <v>0</v>
      </c>
      <c r="AB1550" s="22" t="str">
        <f t="shared" si="858"/>
        <v/>
      </c>
      <c r="AC1550" s="22" t="str">
        <f t="shared" si="859"/>
        <v/>
      </c>
      <c r="AD1550" s="29" t="str">
        <f t="shared" si="860"/>
        <v/>
      </c>
      <c r="AE1550" s="22" t="str">
        <f t="shared" si="861"/>
        <v/>
      </c>
      <c r="AF1550" s="22" t="str">
        <f t="shared" si="862"/>
        <v/>
      </c>
      <c r="AG1550" s="22" t="str">
        <f t="shared" si="863"/>
        <v/>
      </c>
      <c r="AH1550" s="22" t="str">
        <f t="shared" si="864"/>
        <v/>
      </c>
      <c r="AI1550" s="22" t="str">
        <f t="shared" si="865"/>
        <v/>
      </c>
      <c r="AJ1550" s="31" t="str">
        <f t="shared" si="866"/>
        <v/>
      </c>
      <c r="AK1550" s="22" t="str">
        <f t="shared" si="867"/>
        <v/>
      </c>
      <c r="AL1550" s="22" t="str">
        <f t="shared" si="868"/>
        <v/>
      </c>
      <c r="AM1550" s="22" t="str">
        <f t="shared" si="869"/>
        <v/>
      </c>
      <c r="AN1550" s="22" t="str">
        <f t="shared" si="870"/>
        <v/>
      </c>
      <c r="AO1550" s="22" t="str">
        <f t="shared" si="871"/>
        <v/>
      </c>
      <c r="AP1550" s="22" t="str">
        <f t="shared" si="872"/>
        <v/>
      </c>
      <c r="AQ1550" s="2" t="str">
        <f t="shared" si="873"/>
        <v/>
      </c>
    </row>
    <row r="1551" spans="1:43" x14ac:dyDescent="0.25">
      <c r="A1551" s="26" t="str">
        <f t="shared" si="874"/>
        <v/>
      </c>
      <c r="B1551" t="s">
        <v>7133</v>
      </c>
      <c r="C1551" t="s">
        <v>64</v>
      </c>
      <c r="D1551" t="s">
        <v>47</v>
      </c>
      <c r="E1551" t="s">
        <v>3254</v>
      </c>
      <c r="F1551">
        <v>2026</v>
      </c>
      <c r="G1551" t="s">
        <v>5657</v>
      </c>
      <c r="H1551" s="4">
        <v>46150</v>
      </c>
      <c r="I1551" s="4" t="str">
        <f t="shared" si="840"/>
        <v>Mid-American</v>
      </c>
      <c r="J1551" s="2" t="str">
        <f t="shared" si="841"/>
        <v/>
      </c>
      <c r="K1551" s="2" t="str">
        <f t="shared" si="842"/>
        <v/>
      </c>
      <c r="L1551" s="2" t="str">
        <f t="shared" si="843"/>
        <v/>
      </c>
      <c r="M1551" s="2" t="str">
        <f t="shared" si="844"/>
        <v/>
      </c>
      <c r="N1551" s="22" t="str" cm="1">
        <f t="array" ref="N1551">IFERROR(INDEX(Stats_Hit_GP,MATCH($B1551,Stats_Hit_Player,0)),"")</f>
        <v/>
      </c>
      <c r="O1551" s="22" t="str">
        <f t="shared" si="845"/>
        <v/>
      </c>
      <c r="P1551" s="22" t="str">
        <f t="shared" si="846"/>
        <v/>
      </c>
      <c r="Q1551" s="22" t="str">
        <f t="shared" si="847"/>
        <v/>
      </c>
      <c r="R1551" s="22" t="str">
        <f t="shared" si="848"/>
        <v/>
      </c>
      <c r="S1551" s="22" t="str">
        <f t="shared" si="849"/>
        <v/>
      </c>
      <c r="T1551" s="22" t="str">
        <f t="shared" si="850"/>
        <v/>
      </c>
      <c r="U1551" s="22" t="str">
        <f t="shared" si="851"/>
        <v/>
      </c>
      <c r="V1551" s="22" t="str">
        <f t="shared" si="852"/>
        <v/>
      </c>
      <c r="W1551" s="22" t="str">
        <f t="shared" si="853"/>
        <v/>
      </c>
      <c r="X1551" s="22" t="str">
        <f t="shared" si="854"/>
        <v/>
      </c>
      <c r="Y1551" s="22" t="str">
        <f t="shared" si="855"/>
        <v/>
      </c>
      <c r="Z1551" s="22" t="str">
        <f t="shared" si="856"/>
        <v/>
      </c>
      <c r="AA1551" s="22" t="str">
        <f t="shared" si="857"/>
        <v/>
      </c>
      <c r="AB1551" s="22" t="str">
        <f t="shared" si="858"/>
        <v/>
      </c>
      <c r="AC1551" s="22" t="str">
        <f t="shared" si="859"/>
        <v/>
      </c>
      <c r="AD1551" s="29" t="str">
        <f t="shared" si="860"/>
        <v/>
      </c>
      <c r="AE1551" s="22" t="str">
        <f t="shared" si="861"/>
        <v/>
      </c>
      <c r="AF1551" s="22" t="str">
        <f t="shared" si="862"/>
        <v/>
      </c>
      <c r="AG1551" s="22" t="str">
        <f t="shared" si="863"/>
        <v/>
      </c>
      <c r="AH1551" s="22" t="str">
        <f t="shared" si="864"/>
        <v/>
      </c>
      <c r="AI1551" s="22" t="str">
        <f t="shared" si="865"/>
        <v/>
      </c>
      <c r="AJ1551" s="31" t="str">
        <f t="shared" si="866"/>
        <v/>
      </c>
      <c r="AK1551" s="22" t="str">
        <f t="shared" si="867"/>
        <v/>
      </c>
      <c r="AL1551" s="22" t="str">
        <f t="shared" si="868"/>
        <v/>
      </c>
      <c r="AM1551" s="22" t="str">
        <f t="shared" si="869"/>
        <v/>
      </c>
      <c r="AN1551" s="22" t="str">
        <f t="shared" si="870"/>
        <v/>
      </c>
      <c r="AO1551" s="22" t="str">
        <f t="shared" si="871"/>
        <v/>
      </c>
      <c r="AP1551" s="22" t="str">
        <f t="shared" si="872"/>
        <v/>
      </c>
      <c r="AQ1551" s="2" t="str">
        <f t="shared" si="873"/>
        <v/>
      </c>
    </row>
    <row r="1552" spans="1:43" x14ac:dyDescent="0.25">
      <c r="A1552" s="26" t="str">
        <f t="shared" si="874"/>
        <v/>
      </c>
      <c r="B1552" t="s">
        <v>1580</v>
      </c>
      <c r="C1552" t="s">
        <v>30</v>
      </c>
      <c r="D1552" t="s">
        <v>47</v>
      </c>
      <c r="E1552" t="s">
        <v>1564</v>
      </c>
      <c r="F1552">
        <v>2026</v>
      </c>
      <c r="G1552" t="s">
        <v>5657</v>
      </c>
      <c r="H1552" s="4">
        <v>46150</v>
      </c>
      <c r="I1552" s="4" t="str">
        <f t="shared" si="840"/>
        <v>Big South</v>
      </c>
      <c r="J1552" s="2">
        <f t="shared" si="841"/>
        <v>0</v>
      </c>
      <c r="K1552" s="2">
        <f t="shared" si="842"/>
        <v>0.25</v>
      </c>
      <c r="L1552" s="2">
        <f t="shared" si="843"/>
        <v>0</v>
      </c>
      <c r="M1552" s="2">
        <f t="shared" si="844"/>
        <v>0.25</v>
      </c>
      <c r="N1552" s="22" cm="1">
        <f t="array" ref="N1552">IFERROR(INDEX(Stats_Hit_GP,MATCH($B1552,Stats_Hit_Player,0)),"")</f>
        <v>3</v>
      </c>
      <c r="O1552" s="22">
        <f t="shared" si="845"/>
        <v>4</v>
      </c>
      <c r="P1552" s="22">
        <f t="shared" si="846"/>
        <v>3</v>
      </c>
      <c r="Q1552" s="22">
        <f t="shared" si="847"/>
        <v>3</v>
      </c>
      <c r="R1552" s="22">
        <f t="shared" si="848"/>
        <v>0</v>
      </c>
      <c r="S1552" s="22">
        <f t="shared" si="849"/>
        <v>0</v>
      </c>
      <c r="T1552" s="22">
        <f t="shared" si="850"/>
        <v>0</v>
      </c>
      <c r="U1552" s="22">
        <f t="shared" si="851"/>
        <v>0</v>
      </c>
      <c r="V1552" s="22">
        <f t="shared" si="852"/>
        <v>1</v>
      </c>
      <c r="W1552" s="22">
        <f t="shared" si="853"/>
        <v>0</v>
      </c>
      <c r="X1552" s="22">
        <f t="shared" si="854"/>
        <v>1</v>
      </c>
      <c r="Y1552" s="22">
        <f t="shared" si="855"/>
        <v>2</v>
      </c>
      <c r="Z1552" s="22">
        <f t="shared" si="856"/>
        <v>0</v>
      </c>
      <c r="AA1552" s="22">
        <f t="shared" si="857"/>
        <v>0</v>
      </c>
      <c r="AB1552" s="22">
        <f t="shared" si="858"/>
        <v>0</v>
      </c>
      <c r="AC1552" s="22">
        <f t="shared" si="859"/>
        <v>0</v>
      </c>
      <c r="AD1552" s="29">
        <f t="shared" si="860"/>
        <v>3.65</v>
      </c>
      <c r="AE1552" s="22">
        <f t="shared" si="861"/>
        <v>9</v>
      </c>
      <c r="AF1552" s="22">
        <f t="shared" si="862"/>
        <v>0</v>
      </c>
      <c r="AG1552" s="22">
        <f t="shared" si="863"/>
        <v>0</v>
      </c>
      <c r="AH1552" s="22">
        <f t="shared" si="864"/>
        <v>0</v>
      </c>
      <c r="AI1552" s="22">
        <f t="shared" si="865"/>
        <v>0</v>
      </c>
      <c r="AJ1552" s="31">
        <f t="shared" si="866"/>
        <v>12.1</v>
      </c>
      <c r="AK1552" s="22">
        <f t="shared" si="867"/>
        <v>8</v>
      </c>
      <c r="AL1552" s="22">
        <f t="shared" si="868"/>
        <v>5</v>
      </c>
      <c r="AM1552" s="22">
        <f t="shared" si="869"/>
        <v>5</v>
      </c>
      <c r="AN1552" s="22">
        <f t="shared" si="870"/>
        <v>12</v>
      </c>
      <c r="AO1552" s="22">
        <f t="shared" si="871"/>
        <v>9</v>
      </c>
      <c r="AP1552" s="22">
        <f t="shared" si="872"/>
        <v>3</v>
      </c>
      <c r="AQ1552" s="2">
        <f t="shared" si="873"/>
        <v>0.20499999999999999</v>
      </c>
    </row>
    <row r="1553" spans="1:43" x14ac:dyDescent="0.25">
      <c r="A1553" s="26" t="str">
        <f t="shared" si="874"/>
        <v/>
      </c>
      <c r="B1553" t="s">
        <v>5427</v>
      </c>
      <c r="C1553" t="s">
        <v>30</v>
      </c>
      <c r="D1553" t="s">
        <v>47</v>
      </c>
      <c r="E1553" t="s">
        <v>5412</v>
      </c>
      <c r="F1553">
        <v>2026</v>
      </c>
      <c r="G1553" t="s">
        <v>5657</v>
      </c>
      <c r="H1553" s="4">
        <v>46150</v>
      </c>
      <c r="I1553" s="4" t="str">
        <f t="shared" si="840"/>
        <v>Western Athletic</v>
      </c>
      <c r="J1553" s="2">
        <f t="shared" si="841"/>
        <v>0</v>
      </c>
      <c r="K1553" s="2">
        <f t="shared" si="842"/>
        <v>0</v>
      </c>
      <c r="L1553" s="2">
        <f t="shared" si="843"/>
        <v>0</v>
      </c>
      <c r="M1553" s="2">
        <f t="shared" si="844"/>
        <v>0</v>
      </c>
      <c r="N1553" s="22" cm="1">
        <f t="array" ref="N1553">IFERROR(INDEX(Stats_Hit_GP,MATCH($B1553,Stats_Hit_Player,0)),"")</f>
        <v>1</v>
      </c>
      <c r="O1553" s="22">
        <f t="shared" si="845"/>
        <v>1</v>
      </c>
      <c r="P1553" s="22">
        <f t="shared" si="846"/>
        <v>1</v>
      </c>
      <c r="Q1553" s="22">
        <f t="shared" si="847"/>
        <v>1</v>
      </c>
      <c r="R1553" s="22">
        <f t="shared" si="848"/>
        <v>0</v>
      </c>
      <c r="S1553" s="22">
        <f t="shared" si="849"/>
        <v>0</v>
      </c>
      <c r="T1553" s="22">
        <f t="shared" si="850"/>
        <v>0</v>
      </c>
      <c r="U1553" s="22">
        <f t="shared" si="851"/>
        <v>0</v>
      </c>
      <c r="V1553" s="22">
        <f t="shared" si="852"/>
        <v>0</v>
      </c>
      <c r="W1553" s="22">
        <f t="shared" si="853"/>
        <v>0</v>
      </c>
      <c r="X1553" s="22">
        <f t="shared" si="854"/>
        <v>0</v>
      </c>
      <c r="Y1553" s="22">
        <f t="shared" si="855"/>
        <v>1</v>
      </c>
      <c r="Z1553" s="22">
        <f t="shared" si="856"/>
        <v>0</v>
      </c>
      <c r="AA1553" s="22">
        <f t="shared" si="857"/>
        <v>0</v>
      </c>
      <c r="AB1553" s="22" t="str">
        <f t="shared" si="858"/>
        <v/>
      </c>
      <c r="AC1553" s="22" t="str">
        <f t="shared" si="859"/>
        <v/>
      </c>
      <c r="AD1553" s="29" t="str">
        <f t="shared" si="860"/>
        <v/>
      </c>
      <c r="AE1553" s="22" t="str">
        <f t="shared" si="861"/>
        <v/>
      </c>
      <c r="AF1553" s="22" t="str">
        <f t="shared" si="862"/>
        <v/>
      </c>
      <c r="AG1553" s="22" t="str">
        <f t="shared" si="863"/>
        <v/>
      </c>
      <c r="AH1553" s="22" t="str">
        <f t="shared" si="864"/>
        <v/>
      </c>
      <c r="AI1553" s="22" t="str">
        <f t="shared" si="865"/>
        <v/>
      </c>
      <c r="AJ1553" s="31" t="str">
        <f t="shared" si="866"/>
        <v/>
      </c>
      <c r="AK1553" s="22" t="str">
        <f t="shared" si="867"/>
        <v/>
      </c>
      <c r="AL1553" s="22" t="str">
        <f t="shared" si="868"/>
        <v/>
      </c>
      <c r="AM1553" s="22" t="str">
        <f t="shared" si="869"/>
        <v/>
      </c>
      <c r="AN1553" s="22" t="str">
        <f t="shared" si="870"/>
        <v/>
      </c>
      <c r="AO1553" s="22" t="str">
        <f t="shared" si="871"/>
        <v/>
      </c>
      <c r="AP1553" s="22" t="str">
        <f t="shared" si="872"/>
        <v/>
      </c>
      <c r="AQ1553" s="2" t="str">
        <f t="shared" si="873"/>
        <v/>
      </c>
    </row>
    <row r="1554" spans="1:43" x14ac:dyDescent="0.25">
      <c r="A1554" s="26" t="str">
        <f t="shared" si="874"/>
        <v/>
      </c>
      <c r="B1554" t="s">
        <v>7134</v>
      </c>
      <c r="C1554" t="s">
        <v>25</v>
      </c>
      <c r="D1554" t="s">
        <v>47</v>
      </c>
      <c r="E1554" t="s">
        <v>216</v>
      </c>
      <c r="F1554">
        <v>2026</v>
      </c>
      <c r="G1554" t="s">
        <v>5657</v>
      </c>
      <c r="H1554" s="4">
        <v>46150</v>
      </c>
      <c r="I1554" s="4" t="str">
        <f t="shared" si="840"/>
        <v>Atlantic 10</v>
      </c>
      <c r="J1554" s="2" t="str">
        <f t="shared" si="841"/>
        <v/>
      </c>
      <c r="K1554" s="2" t="str">
        <f t="shared" si="842"/>
        <v/>
      </c>
      <c r="L1554" s="2" t="str">
        <f t="shared" si="843"/>
        <v/>
      </c>
      <c r="M1554" s="2" t="str">
        <f t="shared" si="844"/>
        <v/>
      </c>
      <c r="N1554" s="22" t="str" cm="1">
        <f t="array" ref="N1554">IFERROR(INDEX(Stats_Hit_GP,MATCH($B1554,Stats_Hit_Player,0)),"")</f>
        <v/>
      </c>
      <c r="O1554" s="22" t="str">
        <f t="shared" si="845"/>
        <v/>
      </c>
      <c r="P1554" s="22" t="str">
        <f t="shared" si="846"/>
        <v/>
      </c>
      <c r="Q1554" s="22" t="str">
        <f t="shared" si="847"/>
        <v/>
      </c>
      <c r="R1554" s="22" t="str">
        <f t="shared" si="848"/>
        <v/>
      </c>
      <c r="S1554" s="22" t="str">
        <f t="shared" si="849"/>
        <v/>
      </c>
      <c r="T1554" s="22" t="str">
        <f t="shared" si="850"/>
        <v/>
      </c>
      <c r="U1554" s="22" t="str">
        <f t="shared" si="851"/>
        <v/>
      </c>
      <c r="V1554" s="22" t="str">
        <f t="shared" si="852"/>
        <v/>
      </c>
      <c r="W1554" s="22" t="str">
        <f t="shared" si="853"/>
        <v/>
      </c>
      <c r="X1554" s="22" t="str">
        <f t="shared" si="854"/>
        <v/>
      </c>
      <c r="Y1554" s="22" t="str">
        <f t="shared" si="855"/>
        <v/>
      </c>
      <c r="Z1554" s="22" t="str">
        <f t="shared" si="856"/>
        <v/>
      </c>
      <c r="AA1554" s="22" t="str">
        <f t="shared" si="857"/>
        <v/>
      </c>
      <c r="AB1554" s="22" t="str">
        <f t="shared" si="858"/>
        <v/>
      </c>
      <c r="AC1554" s="22" t="str">
        <f t="shared" si="859"/>
        <v/>
      </c>
      <c r="AD1554" s="29" t="str">
        <f t="shared" si="860"/>
        <v/>
      </c>
      <c r="AE1554" s="22" t="str">
        <f t="shared" si="861"/>
        <v/>
      </c>
      <c r="AF1554" s="22" t="str">
        <f t="shared" si="862"/>
        <v/>
      </c>
      <c r="AG1554" s="22" t="str">
        <f t="shared" si="863"/>
        <v/>
      </c>
      <c r="AH1554" s="22" t="str">
        <f t="shared" si="864"/>
        <v/>
      </c>
      <c r="AI1554" s="22" t="str">
        <f t="shared" si="865"/>
        <v/>
      </c>
      <c r="AJ1554" s="31" t="str">
        <f t="shared" si="866"/>
        <v/>
      </c>
      <c r="AK1554" s="22" t="str">
        <f t="shared" si="867"/>
        <v/>
      </c>
      <c r="AL1554" s="22" t="str">
        <f t="shared" si="868"/>
        <v/>
      </c>
      <c r="AM1554" s="22" t="str">
        <f t="shared" si="869"/>
        <v/>
      </c>
      <c r="AN1554" s="22" t="str">
        <f t="shared" si="870"/>
        <v/>
      </c>
      <c r="AO1554" s="22" t="str">
        <f t="shared" si="871"/>
        <v/>
      </c>
      <c r="AP1554" s="22" t="str">
        <f t="shared" si="872"/>
        <v/>
      </c>
      <c r="AQ1554" s="2" t="str">
        <f t="shared" si="873"/>
        <v/>
      </c>
    </row>
    <row r="1555" spans="1:43" x14ac:dyDescent="0.25">
      <c r="A1555" s="26">
        <f t="shared" si="874"/>
        <v>1</v>
      </c>
      <c r="B1555" t="s">
        <v>3320</v>
      </c>
      <c r="C1555" t="s">
        <v>30</v>
      </c>
      <c r="D1555" t="s">
        <v>29</v>
      </c>
      <c r="E1555" t="s">
        <v>3307</v>
      </c>
      <c r="F1555">
        <v>2026</v>
      </c>
      <c r="G1555" t="s">
        <v>5657</v>
      </c>
      <c r="H1555" s="4">
        <v>46150</v>
      </c>
      <c r="I1555" s="4" t="str">
        <f t="shared" si="840"/>
        <v>Missouri Valley</v>
      </c>
      <c r="J1555" s="2">
        <f t="shared" si="841"/>
        <v>0.19</v>
      </c>
      <c r="K1555" s="2">
        <f t="shared" si="842"/>
        <v>0.27700000000000002</v>
      </c>
      <c r="L1555" s="2">
        <f t="shared" si="843"/>
        <v>0.379</v>
      </c>
      <c r="M1555" s="2">
        <f t="shared" si="844"/>
        <v>0.65600000000000003</v>
      </c>
      <c r="N1555" s="22" cm="1">
        <f t="array" ref="N1555">IFERROR(INDEX(Stats_Hit_GP,MATCH($B1555,Stats_Hit_Player,0)),"")</f>
        <v>16</v>
      </c>
      <c r="O1555" s="22">
        <f t="shared" si="845"/>
        <v>65</v>
      </c>
      <c r="P1555" s="22">
        <f t="shared" si="846"/>
        <v>58</v>
      </c>
      <c r="Q1555" s="22">
        <f t="shared" si="847"/>
        <v>12</v>
      </c>
      <c r="R1555" s="22">
        <f t="shared" si="848"/>
        <v>11</v>
      </c>
      <c r="S1555" s="22">
        <f t="shared" si="849"/>
        <v>2</v>
      </c>
      <c r="T1555" s="22">
        <f t="shared" si="850"/>
        <v>0</v>
      </c>
      <c r="U1555" s="22">
        <f t="shared" si="851"/>
        <v>3</v>
      </c>
      <c r="V1555" s="22">
        <f t="shared" si="852"/>
        <v>9</v>
      </c>
      <c r="W1555" s="22">
        <f t="shared" si="853"/>
        <v>0</v>
      </c>
      <c r="X1555" s="22">
        <f t="shared" si="854"/>
        <v>7</v>
      </c>
      <c r="Y1555" s="22">
        <f t="shared" si="855"/>
        <v>23</v>
      </c>
      <c r="Z1555" s="22">
        <f t="shared" si="856"/>
        <v>3</v>
      </c>
      <c r="AA1555" s="22">
        <f t="shared" si="857"/>
        <v>0</v>
      </c>
      <c r="AB1555" s="22" t="str">
        <f t="shared" si="858"/>
        <v/>
      </c>
      <c r="AC1555" s="22" t="str">
        <f t="shared" si="859"/>
        <v/>
      </c>
      <c r="AD1555" s="29" t="str">
        <f t="shared" si="860"/>
        <v/>
      </c>
      <c r="AE1555" s="22" t="str">
        <f t="shared" si="861"/>
        <v/>
      </c>
      <c r="AF1555" s="22" t="str">
        <f t="shared" si="862"/>
        <v/>
      </c>
      <c r="AG1555" s="22" t="str">
        <f t="shared" si="863"/>
        <v/>
      </c>
      <c r="AH1555" s="22" t="str">
        <f t="shared" si="864"/>
        <v/>
      </c>
      <c r="AI1555" s="22" t="str">
        <f t="shared" si="865"/>
        <v/>
      </c>
      <c r="AJ1555" s="31" t="str">
        <f t="shared" si="866"/>
        <v/>
      </c>
      <c r="AK1555" s="22" t="str">
        <f t="shared" si="867"/>
        <v/>
      </c>
      <c r="AL1555" s="22" t="str">
        <f t="shared" si="868"/>
        <v/>
      </c>
      <c r="AM1555" s="22" t="str">
        <f t="shared" si="869"/>
        <v/>
      </c>
      <c r="AN1555" s="22" t="str">
        <f t="shared" si="870"/>
        <v/>
      </c>
      <c r="AO1555" s="22" t="str">
        <f t="shared" si="871"/>
        <v/>
      </c>
      <c r="AP1555" s="22" t="str">
        <f t="shared" si="872"/>
        <v/>
      </c>
      <c r="AQ1555" s="2" t="str">
        <f t="shared" si="873"/>
        <v/>
      </c>
    </row>
    <row r="1556" spans="1:43" x14ac:dyDescent="0.25">
      <c r="A1556" s="26">
        <f t="shared" si="874"/>
        <v>1</v>
      </c>
      <c r="B1556" t="s">
        <v>5709</v>
      </c>
      <c r="C1556" t="s">
        <v>64</v>
      </c>
      <c r="D1556" t="s">
        <v>29</v>
      </c>
      <c r="E1556" t="s">
        <v>2843</v>
      </c>
      <c r="F1556">
        <v>2026</v>
      </c>
      <c r="G1556" t="s">
        <v>5657</v>
      </c>
      <c r="H1556" s="4">
        <v>46149</v>
      </c>
      <c r="I1556" s="4" t="str">
        <f t="shared" si="840"/>
        <v>Metro Atlantic</v>
      </c>
      <c r="J1556" s="2" t="str">
        <f t="shared" si="841"/>
        <v/>
      </c>
      <c r="K1556" s="2" t="str">
        <f t="shared" si="842"/>
        <v/>
      </c>
      <c r="L1556" s="2" t="str">
        <f t="shared" si="843"/>
        <v/>
      </c>
      <c r="M1556" s="2" t="str">
        <f t="shared" si="844"/>
        <v/>
      </c>
      <c r="N1556" s="22" t="str" cm="1">
        <f t="array" ref="N1556">IFERROR(INDEX(Stats_Hit_GP,MATCH($B1556,Stats_Hit_Player,0)),"")</f>
        <v/>
      </c>
      <c r="O1556" s="22" t="str">
        <f t="shared" si="845"/>
        <v/>
      </c>
      <c r="P1556" s="22" t="str">
        <f t="shared" si="846"/>
        <v/>
      </c>
      <c r="Q1556" s="22" t="str">
        <f t="shared" si="847"/>
        <v/>
      </c>
      <c r="R1556" s="22" t="str">
        <f t="shared" si="848"/>
        <v/>
      </c>
      <c r="S1556" s="22" t="str">
        <f t="shared" si="849"/>
        <v/>
      </c>
      <c r="T1556" s="22" t="str">
        <f t="shared" si="850"/>
        <v/>
      </c>
      <c r="U1556" s="22" t="str">
        <f t="shared" si="851"/>
        <v/>
      </c>
      <c r="V1556" s="22" t="str">
        <f t="shared" si="852"/>
        <v/>
      </c>
      <c r="W1556" s="22" t="str">
        <f t="shared" si="853"/>
        <v/>
      </c>
      <c r="X1556" s="22" t="str">
        <f t="shared" si="854"/>
        <v/>
      </c>
      <c r="Y1556" s="22" t="str">
        <f t="shared" si="855"/>
        <v/>
      </c>
      <c r="Z1556" s="22" t="str">
        <f t="shared" si="856"/>
        <v/>
      </c>
      <c r="AA1556" s="22" t="str">
        <f t="shared" si="857"/>
        <v/>
      </c>
      <c r="AB1556" s="22" t="str">
        <f t="shared" si="858"/>
        <v/>
      </c>
      <c r="AC1556" s="22" t="str">
        <f t="shared" si="859"/>
        <v/>
      </c>
      <c r="AD1556" s="29" t="str">
        <f t="shared" si="860"/>
        <v/>
      </c>
      <c r="AE1556" s="22" t="str">
        <f t="shared" si="861"/>
        <v/>
      </c>
      <c r="AF1556" s="22" t="str">
        <f t="shared" si="862"/>
        <v/>
      </c>
      <c r="AG1556" s="22" t="str">
        <f t="shared" si="863"/>
        <v/>
      </c>
      <c r="AH1556" s="22" t="str">
        <f t="shared" si="864"/>
        <v/>
      </c>
      <c r="AI1556" s="22" t="str">
        <f t="shared" si="865"/>
        <v/>
      </c>
      <c r="AJ1556" s="31" t="str">
        <f t="shared" si="866"/>
        <v/>
      </c>
      <c r="AK1556" s="22" t="str">
        <f t="shared" si="867"/>
        <v/>
      </c>
      <c r="AL1556" s="22" t="str">
        <f t="shared" si="868"/>
        <v/>
      </c>
      <c r="AM1556" s="22" t="str">
        <f t="shared" si="869"/>
        <v/>
      </c>
      <c r="AN1556" s="22" t="str">
        <f t="shared" si="870"/>
        <v/>
      </c>
      <c r="AO1556" s="22" t="str">
        <f t="shared" si="871"/>
        <v/>
      </c>
      <c r="AP1556" s="22" t="str">
        <f t="shared" si="872"/>
        <v/>
      </c>
      <c r="AQ1556" s="2" t="str">
        <f t="shared" si="873"/>
        <v/>
      </c>
    </row>
    <row r="1557" spans="1:43" x14ac:dyDescent="0.25">
      <c r="A1557" s="26" t="str">
        <f t="shared" si="874"/>
        <v/>
      </c>
      <c r="B1557" t="s">
        <v>5628</v>
      </c>
      <c r="C1557" t="s">
        <v>30</v>
      </c>
      <c r="D1557" t="s">
        <v>37</v>
      </c>
      <c r="E1557" t="s">
        <v>5620</v>
      </c>
      <c r="F1557">
        <v>2026</v>
      </c>
      <c r="G1557" t="s">
        <v>5657</v>
      </c>
      <c r="H1557" s="4">
        <v>46149</v>
      </c>
      <c r="I1557" s="4" t="str">
        <f t="shared" si="840"/>
        <v>Western Athletic</v>
      </c>
      <c r="J1557" s="2">
        <f t="shared" si="841"/>
        <v>0.34799999999999998</v>
      </c>
      <c r="K1557" s="2">
        <f t="shared" si="842"/>
        <v>0.436</v>
      </c>
      <c r="L1557" s="2">
        <f t="shared" si="843"/>
        <v>0.39100000000000001</v>
      </c>
      <c r="M1557" s="2">
        <f t="shared" si="844"/>
        <v>0.82799999999999996</v>
      </c>
      <c r="N1557" s="22" cm="1">
        <f t="array" ref="N1557">IFERROR(INDEX(Stats_Hit_GP,MATCH($B1557,Stats_Hit_Player,0)),"")</f>
        <v>16</v>
      </c>
      <c r="O1557" s="22">
        <f t="shared" si="845"/>
        <v>58</v>
      </c>
      <c r="P1557" s="22">
        <f t="shared" si="846"/>
        <v>46</v>
      </c>
      <c r="Q1557" s="22">
        <f t="shared" si="847"/>
        <v>12</v>
      </c>
      <c r="R1557" s="22">
        <f t="shared" si="848"/>
        <v>16</v>
      </c>
      <c r="S1557" s="22">
        <f t="shared" si="849"/>
        <v>2</v>
      </c>
      <c r="T1557" s="22">
        <f t="shared" si="850"/>
        <v>0</v>
      </c>
      <c r="U1557" s="22">
        <f t="shared" si="851"/>
        <v>0</v>
      </c>
      <c r="V1557" s="22">
        <f t="shared" si="852"/>
        <v>9</v>
      </c>
      <c r="W1557" s="22">
        <f t="shared" si="853"/>
        <v>2</v>
      </c>
      <c r="X1557" s="22">
        <f t="shared" si="854"/>
        <v>6</v>
      </c>
      <c r="Y1557" s="22">
        <f t="shared" si="855"/>
        <v>7</v>
      </c>
      <c r="Z1557" s="22">
        <f t="shared" si="856"/>
        <v>4</v>
      </c>
      <c r="AA1557" s="22">
        <f t="shared" si="857"/>
        <v>2</v>
      </c>
      <c r="AB1557" s="22" t="str">
        <f t="shared" si="858"/>
        <v/>
      </c>
      <c r="AC1557" s="22" t="str">
        <f t="shared" si="859"/>
        <v/>
      </c>
      <c r="AD1557" s="29" t="str">
        <f t="shared" si="860"/>
        <v/>
      </c>
      <c r="AE1557" s="22" t="str">
        <f t="shared" si="861"/>
        <v/>
      </c>
      <c r="AF1557" s="22" t="str">
        <f t="shared" si="862"/>
        <v/>
      </c>
      <c r="AG1557" s="22" t="str">
        <f t="shared" si="863"/>
        <v/>
      </c>
      <c r="AH1557" s="22" t="str">
        <f t="shared" si="864"/>
        <v/>
      </c>
      <c r="AI1557" s="22" t="str">
        <f t="shared" si="865"/>
        <v/>
      </c>
      <c r="AJ1557" s="31" t="str">
        <f t="shared" si="866"/>
        <v/>
      </c>
      <c r="AK1557" s="22" t="str">
        <f t="shared" si="867"/>
        <v/>
      </c>
      <c r="AL1557" s="22" t="str">
        <f t="shared" si="868"/>
        <v/>
      </c>
      <c r="AM1557" s="22" t="str">
        <f t="shared" si="869"/>
        <v/>
      </c>
      <c r="AN1557" s="22" t="str">
        <f t="shared" si="870"/>
        <v/>
      </c>
      <c r="AO1557" s="22" t="str">
        <f t="shared" si="871"/>
        <v/>
      </c>
      <c r="AP1557" s="22" t="str">
        <f t="shared" si="872"/>
        <v/>
      </c>
      <c r="AQ1557" s="2" t="str">
        <f t="shared" si="873"/>
        <v/>
      </c>
    </row>
    <row r="1558" spans="1:43" x14ac:dyDescent="0.25">
      <c r="A1558" s="26">
        <f t="shared" si="874"/>
        <v>1</v>
      </c>
      <c r="B1558" t="s">
        <v>5627</v>
      </c>
      <c r="C1558" t="s">
        <v>42</v>
      </c>
      <c r="D1558" t="s">
        <v>29</v>
      </c>
      <c r="E1558" t="s">
        <v>5620</v>
      </c>
      <c r="F1558">
        <v>2026</v>
      </c>
      <c r="G1558" t="s">
        <v>5657</v>
      </c>
      <c r="H1558" s="4">
        <v>46149</v>
      </c>
      <c r="I1558" s="4" t="str">
        <f t="shared" si="840"/>
        <v>Western Athletic</v>
      </c>
      <c r="J1558" s="2">
        <f t="shared" si="841"/>
        <v>0.36399999999999999</v>
      </c>
      <c r="K1558" s="2">
        <f t="shared" si="842"/>
        <v>0.44400000000000001</v>
      </c>
      <c r="L1558" s="2">
        <f t="shared" si="843"/>
        <v>0.63600000000000001</v>
      </c>
      <c r="M1558" s="2">
        <f t="shared" si="844"/>
        <v>1.081</v>
      </c>
      <c r="N1558" s="22" cm="1">
        <f t="array" ref="N1558">IFERROR(INDEX(Stats_Hit_GP,MATCH($B1558,Stats_Hit_Player,0)),"")</f>
        <v>11</v>
      </c>
      <c r="O1558" s="22">
        <f t="shared" si="845"/>
        <v>28</v>
      </c>
      <c r="P1558" s="22">
        <f t="shared" si="846"/>
        <v>22</v>
      </c>
      <c r="Q1558" s="22">
        <f t="shared" si="847"/>
        <v>7</v>
      </c>
      <c r="R1558" s="22">
        <f t="shared" si="848"/>
        <v>8</v>
      </c>
      <c r="S1558" s="22">
        <f t="shared" si="849"/>
        <v>3</v>
      </c>
      <c r="T1558" s="22">
        <f t="shared" si="850"/>
        <v>0</v>
      </c>
      <c r="U1558" s="22">
        <f t="shared" si="851"/>
        <v>1</v>
      </c>
      <c r="V1558" s="22">
        <f t="shared" si="852"/>
        <v>5</v>
      </c>
      <c r="W1558" s="22">
        <f t="shared" si="853"/>
        <v>2</v>
      </c>
      <c r="X1558" s="22">
        <f t="shared" si="854"/>
        <v>2</v>
      </c>
      <c r="Y1558" s="22">
        <f t="shared" si="855"/>
        <v>6</v>
      </c>
      <c r="Z1558" s="22">
        <f t="shared" si="856"/>
        <v>0</v>
      </c>
      <c r="AA1558" s="22">
        <f t="shared" si="857"/>
        <v>0</v>
      </c>
      <c r="AB1558" s="22" t="str">
        <f t="shared" si="858"/>
        <v/>
      </c>
      <c r="AC1558" s="22" t="str">
        <f t="shared" si="859"/>
        <v/>
      </c>
      <c r="AD1558" s="29" t="str">
        <f t="shared" si="860"/>
        <v/>
      </c>
      <c r="AE1558" s="22" t="str">
        <f t="shared" si="861"/>
        <v/>
      </c>
      <c r="AF1558" s="22" t="str">
        <f t="shared" si="862"/>
        <v/>
      </c>
      <c r="AG1558" s="22" t="str">
        <f t="shared" si="863"/>
        <v/>
      </c>
      <c r="AH1558" s="22" t="str">
        <f t="shared" si="864"/>
        <v/>
      </c>
      <c r="AI1558" s="22" t="str">
        <f t="shared" si="865"/>
        <v/>
      </c>
      <c r="AJ1558" s="31" t="str">
        <f t="shared" si="866"/>
        <v/>
      </c>
      <c r="AK1558" s="22" t="str">
        <f t="shared" si="867"/>
        <v/>
      </c>
      <c r="AL1558" s="22" t="str">
        <f t="shared" si="868"/>
        <v/>
      </c>
      <c r="AM1558" s="22" t="str">
        <f t="shared" si="869"/>
        <v/>
      </c>
      <c r="AN1558" s="22" t="str">
        <f t="shared" si="870"/>
        <v/>
      </c>
      <c r="AO1558" s="22" t="str">
        <f t="shared" si="871"/>
        <v/>
      </c>
      <c r="AP1558" s="22" t="str">
        <f t="shared" si="872"/>
        <v/>
      </c>
      <c r="AQ1558" s="2" t="str">
        <f t="shared" si="873"/>
        <v/>
      </c>
    </row>
    <row r="1559" spans="1:43" x14ac:dyDescent="0.25">
      <c r="A1559" s="26" t="str">
        <f t="shared" si="874"/>
        <v/>
      </c>
      <c r="B1559" t="s">
        <v>6593</v>
      </c>
      <c r="C1559" t="s">
        <v>25</v>
      </c>
      <c r="D1559" t="s">
        <v>37</v>
      </c>
      <c r="E1559" t="s">
        <v>1528</v>
      </c>
      <c r="F1559">
        <v>2026</v>
      </c>
      <c r="G1559" t="s">
        <v>5657</v>
      </c>
      <c r="H1559" s="4">
        <v>46148</v>
      </c>
      <c r="I1559" s="4" t="str">
        <f t="shared" si="840"/>
        <v>Big South</v>
      </c>
      <c r="J1559" s="2" t="str">
        <f t="shared" si="841"/>
        <v/>
      </c>
      <c r="K1559" s="2" t="str">
        <f t="shared" si="842"/>
        <v/>
      </c>
      <c r="L1559" s="2" t="str">
        <f t="shared" si="843"/>
        <v/>
      </c>
      <c r="M1559" s="2" t="str">
        <f t="shared" si="844"/>
        <v/>
      </c>
      <c r="N1559" s="22" t="str" cm="1">
        <f t="array" ref="N1559">IFERROR(INDEX(Stats_Hit_GP,MATCH($B1559,Stats_Hit_Player,0)),"")</f>
        <v/>
      </c>
      <c r="O1559" s="22" t="str">
        <f t="shared" si="845"/>
        <v/>
      </c>
      <c r="P1559" s="22" t="str">
        <f t="shared" si="846"/>
        <v/>
      </c>
      <c r="Q1559" s="22" t="str">
        <f t="shared" si="847"/>
        <v/>
      </c>
      <c r="R1559" s="22" t="str">
        <f t="shared" si="848"/>
        <v/>
      </c>
      <c r="S1559" s="22" t="str">
        <f t="shared" si="849"/>
        <v/>
      </c>
      <c r="T1559" s="22" t="str">
        <f t="shared" si="850"/>
        <v/>
      </c>
      <c r="U1559" s="22" t="str">
        <f t="shared" si="851"/>
        <v/>
      </c>
      <c r="V1559" s="22" t="str">
        <f t="shared" si="852"/>
        <v/>
      </c>
      <c r="W1559" s="22" t="str">
        <f t="shared" si="853"/>
        <v/>
      </c>
      <c r="X1559" s="22" t="str">
        <f t="shared" si="854"/>
        <v/>
      </c>
      <c r="Y1559" s="22" t="str">
        <f t="shared" si="855"/>
        <v/>
      </c>
      <c r="Z1559" s="22" t="str">
        <f t="shared" si="856"/>
        <v/>
      </c>
      <c r="AA1559" s="22" t="str">
        <f t="shared" si="857"/>
        <v/>
      </c>
      <c r="AB1559" s="22" t="str">
        <f t="shared" si="858"/>
        <v/>
      </c>
      <c r="AC1559" s="22" t="str">
        <f t="shared" si="859"/>
        <v/>
      </c>
      <c r="AD1559" s="29" t="str">
        <f t="shared" si="860"/>
        <v/>
      </c>
      <c r="AE1559" s="22" t="str">
        <f t="shared" si="861"/>
        <v/>
      </c>
      <c r="AF1559" s="22" t="str">
        <f t="shared" si="862"/>
        <v/>
      </c>
      <c r="AG1559" s="22" t="str">
        <f t="shared" si="863"/>
        <v/>
      </c>
      <c r="AH1559" s="22" t="str">
        <f t="shared" si="864"/>
        <v/>
      </c>
      <c r="AI1559" s="22" t="str">
        <f t="shared" si="865"/>
        <v/>
      </c>
      <c r="AJ1559" s="31" t="str">
        <f t="shared" si="866"/>
        <v/>
      </c>
      <c r="AK1559" s="22" t="str">
        <f t="shared" si="867"/>
        <v/>
      </c>
      <c r="AL1559" s="22" t="str">
        <f t="shared" si="868"/>
        <v/>
      </c>
      <c r="AM1559" s="22" t="str">
        <f t="shared" si="869"/>
        <v/>
      </c>
      <c r="AN1559" s="22" t="str">
        <f t="shared" si="870"/>
        <v/>
      </c>
      <c r="AO1559" s="22" t="str">
        <f t="shared" si="871"/>
        <v/>
      </c>
      <c r="AP1559" s="22" t="str">
        <f t="shared" si="872"/>
        <v/>
      </c>
      <c r="AQ1559" s="2" t="str">
        <f t="shared" si="873"/>
        <v/>
      </c>
    </row>
    <row r="1560" spans="1:43" x14ac:dyDescent="0.25">
      <c r="A1560" s="26" t="str">
        <f t="shared" si="874"/>
        <v/>
      </c>
      <c r="B1560" t="s">
        <v>2343</v>
      </c>
      <c r="C1560" t="s">
        <v>64</v>
      </c>
      <c r="D1560" t="s">
        <v>37</v>
      </c>
      <c r="E1560" t="s">
        <v>2322</v>
      </c>
      <c r="F1560">
        <v>2026</v>
      </c>
      <c r="G1560" t="s">
        <v>5657</v>
      </c>
      <c r="H1560" s="4">
        <v>46148</v>
      </c>
      <c r="I1560" s="4" t="str">
        <f t="shared" si="840"/>
        <v>Conference USA</v>
      </c>
      <c r="J1560" s="2">
        <f t="shared" si="841"/>
        <v>0</v>
      </c>
      <c r="K1560" s="2">
        <f t="shared" si="842"/>
        <v>1</v>
      </c>
      <c r="L1560" s="2">
        <f t="shared" si="843"/>
        <v>0</v>
      </c>
      <c r="M1560" s="2">
        <f t="shared" si="844"/>
        <v>0</v>
      </c>
      <c r="N1560" s="22" cm="1">
        <f t="array" ref="N1560">IFERROR(INDEX(Stats_Hit_GP,MATCH($B1560,Stats_Hit_Player,0)),"")</f>
        <v>1</v>
      </c>
      <c r="O1560" s="22">
        <f t="shared" si="845"/>
        <v>1</v>
      </c>
      <c r="P1560" s="22">
        <f t="shared" si="846"/>
        <v>0</v>
      </c>
      <c r="Q1560" s="22">
        <f t="shared" si="847"/>
        <v>0</v>
      </c>
      <c r="R1560" s="22">
        <f t="shared" si="848"/>
        <v>0</v>
      </c>
      <c r="S1560" s="22">
        <f t="shared" si="849"/>
        <v>0</v>
      </c>
      <c r="T1560" s="22">
        <f t="shared" si="850"/>
        <v>0</v>
      </c>
      <c r="U1560" s="22">
        <f t="shared" si="851"/>
        <v>0</v>
      </c>
      <c r="V1560" s="22">
        <f t="shared" si="852"/>
        <v>0</v>
      </c>
      <c r="W1560" s="22">
        <f t="shared" si="853"/>
        <v>1</v>
      </c>
      <c r="X1560" s="22">
        <f t="shared" si="854"/>
        <v>0</v>
      </c>
      <c r="Y1560" s="22">
        <f t="shared" si="855"/>
        <v>0</v>
      </c>
      <c r="Z1560" s="22">
        <f t="shared" si="856"/>
        <v>0</v>
      </c>
      <c r="AA1560" s="22">
        <f t="shared" si="857"/>
        <v>0</v>
      </c>
      <c r="AB1560" s="22">
        <f t="shared" si="858"/>
        <v>7</v>
      </c>
      <c r="AC1560" s="22">
        <f t="shared" si="859"/>
        <v>3</v>
      </c>
      <c r="AD1560" s="29">
        <f t="shared" si="860"/>
        <v>3.91</v>
      </c>
      <c r="AE1560" s="22">
        <f t="shared" si="861"/>
        <v>15</v>
      </c>
      <c r="AF1560" s="22">
        <f t="shared" si="862"/>
        <v>15</v>
      </c>
      <c r="AG1560" s="22">
        <f t="shared" si="863"/>
        <v>0</v>
      </c>
      <c r="AH1560" s="22">
        <f t="shared" si="864"/>
        <v>0</v>
      </c>
      <c r="AI1560" s="22">
        <f t="shared" si="865"/>
        <v>0</v>
      </c>
      <c r="AJ1560" s="31">
        <f t="shared" si="866"/>
        <v>73.2</v>
      </c>
      <c r="AK1560" s="22">
        <f t="shared" si="867"/>
        <v>71</v>
      </c>
      <c r="AL1560" s="22">
        <f t="shared" si="868"/>
        <v>34</v>
      </c>
      <c r="AM1560" s="22">
        <f t="shared" si="869"/>
        <v>32</v>
      </c>
      <c r="AN1560" s="22">
        <f t="shared" si="870"/>
        <v>33</v>
      </c>
      <c r="AO1560" s="22">
        <f t="shared" si="871"/>
        <v>74</v>
      </c>
      <c r="AP1560" s="22">
        <f t="shared" si="872"/>
        <v>9</v>
      </c>
      <c r="AQ1560" s="2">
        <f t="shared" si="873"/>
        <v>0.253</v>
      </c>
    </row>
    <row r="1561" spans="1:43" x14ac:dyDescent="0.25">
      <c r="A1561" s="26">
        <f t="shared" si="874"/>
        <v>1</v>
      </c>
      <c r="B1561" t="s">
        <v>3714</v>
      </c>
      <c r="C1561" t="s">
        <v>42</v>
      </c>
      <c r="D1561" t="s">
        <v>29</v>
      </c>
      <c r="E1561" t="s">
        <v>3715</v>
      </c>
      <c r="F1561">
        <v>2026</v>
      </c>
      <c r="G1561" t="s">
        <v>5657</v>
      </c>
      <c r="H1561" s="4">
        <v>46148</v>
      </c>
      <c r="I1561" s="4" t="str">
        <f t="shared" si="840"/>
        <v>Northeast</v>
      </c>
      <c r="J1561" s="2">
        <f t="shared" si="841"/>
        <v>0.35199999999999998</v>
      </c>
      <c r="K1561" s="2">
        <f t="shared" si="842"/>
        <v>0.41599999999999998</v>
      </c>
      <c r="L1561" s="2">
        <f t="shared" si="843"/>
        <v>0.57199999999999995</v>
      </c>
      <c r="M1561" s="2">
        <f t="shared" si="844"/>
        <v>0.98899999999999999</v>
      </c>
      <c r="N1561" s="22" cm="1">
        <f t="array" ref="N1561">IFERROR(INDEX(Stats_Hit_GP,MATCH($B1561,Stats_Hit_Player,0)),"")</f>
        <v>40</v>
      </c>
      <c r="O1561" s="22">
        <f t="shared" si="845"/>
        <v>186</v>
      </c>
      <c r="P1561" s="22">
        <f t="shared" si="846"/>
        <v>159</v>
      </c>
      <c r="Q1561" s="22">
        <f t="shared" si="847"/>
        <v>42</v>
      </c>
      <c r="R1561" s="22">
        <f t="shared" si="848"/>
        <v>56</v>
      </c>
      <c r="S1561" s="22">
        <f t="shared" si="849"/>
        <v>11</v>
      </c>
      <c r="T1561" s="22">
        <f t="shared" si="850"/>
        <v>3</v>
      </c>
      <c r="U1561" s="22">
        <f t="shared" si="851"/>
        <v>6</v>
      </c>
      <c r="V1561" s="22">
        <f t="shared" si="852"/>
        <v>38</v>
      </c>
      <c r="W1561" s="22">
        <f t="shared" si="853"/>
        <v>5</v>
      </c>
      <c r="X1561" s="22">
        <f t="shared" si="854"/>
        <v>16</v>
      </c>
      <c r="Y1561" s="22">
        <f t="shared" si="855"/>
        <v>7</v>
      </c>
      <c r="Z1561" s="22">
        <f t="shared" si="856"/>
        <v>20</v>
      </c>
      <c r="AA1561" s="22">
        <f t="shared" si="857"/>
        <v>1</v>
      </c>
      <c r="AB1561" s="22" t="str">
        <f t="shared" si="858"/>
        <v/>
      </c>
      <c r="AC1561" s="22" t="str">
        <f t="shared" si="859"/>
        <v/>
      </c>
      <c r="AD1561" s="29" t="str">
        <f t="shared" si="860"/>
        <v/>
      </c>
      <c r="AE1561" s="22" t="str">
        <f t="shared" si="861"/>
        <v/>
      </c>
      <c r="AF1561" s="22" t="str">
        <f t="shared" si="862"/>
        <v/>
      </c>
      <c r="AG1561" s="22" t="str">
        <f t="shared" si="863"/>
        <v/>
      </c>
      <c r="AH1561" s="22" t="str">
        <f t="shared" si="864"/>
        <v/>
      </c>
      <c r="AI1561" s="22" t="str">
        <f t="shared" si="865"/>
        <v/>
      </c>
      <c r="AJ1561" s="31" t="str">
        <f t="shared" si="866"/>
        <v/>
      </c>
      <c r="AK1561" s="22" t="str">
        <f t="shared" si="867"/>
        <v/>
      </c>
      <c r="AL1561" s="22" t="str">
        <f t="shared" si="868"/>
        <v/>
      </c>
      <c r="AM1561" s="22" t="str">
        <f t="shared" si="869"/>
        <v/>
      </c>
      <c r="AN1561" s="22" t="str">
        <f t="shared" si="870"/>
        <v/>
      </c>
      <c r="AO1561" s="22" t="str">
        <f t="shared" si="871"/>
        <v/>
      </c>
      <c r="AP1561" s="22" t="str">
        <f t="shared" si="872"/>
        <v/>
      </c>
      <c r="AQ1561" s="2" t="str">
        <f t="shared" si="873"/>
        <v/>
      </c>
    </row>
    <row r="1562" spans="1:43" x14ac:dyDescent="0.25">
      <c r="A1562" s="26">
        <f t="shared" si="874"/>
        <v>1</v>
      </c>
      <c r="B1562" t="s">
        <v>5710</v>
      </c>
      <c r="C1562" t="s">
        <v>64</v>
      </c>
      <c r="D1562" t="s">
        <v>29</v>
      </c>
      <c r="E1562" t="s">
        <v>5711</v>
      </c>
      <c r="F1562">
        <v>2026</v>
      </c>
      <c r="G1562" t="s">
        <v>5657</v>
      </c>
      <c r="H1562" s="4">
        <v>46148</v>
      </c>
      <c r="I1562" s="4" t="str">
        <f t="shared" si="840"/>
        <v/>
      </c>
      <c r="J1562" s="2" t="str">
        <f t="shared" si="841"/>
        <v/>
      </c>
      <c r="K1562" s="2" t="str">
        <f t="shared" si="842"/>
        <v/>
      </c>
      <c r="L1562" s="2" t="str">
        <f t="shared" si="843"/>
        <v/>
      </c>
      <c r="M1562" s="2" t="str">
        <f t="shared" si="844"/>
        <v/>
      </c>
      <c r="N1562" s="22" t="str" cm="1">
        <f t="array" ref="N1562">IFERROR(INDEX(Stats_Hit_GP,MATCH($B1562,Stats_Hit_Player,0)),"")</f>
        <v/>
      </c>
      <c r="O1562" s="22" t="str">
        <f t="shared" si="845"/>
        <v/>
      </c>
      <c r="P1562" s="22" t="str">
        <f t="shared" si="846"/>
        <v/>
      </c>
      <c r="Q1562" s="22" t="str">
        <f t="shared" si="847"/>
        <v/>
      </c>
      <c r="R1562" s="22" t="str">
        <f t="shared" si="848"/>
        <v/>
      </c>
      <c r="S1562" s="22" t="str">
        <f t="shared" si="849"/>
        <v/>
      </c>
      <c r="T1562" s="22" t="str">
        <f t="shared" si="850"/>
        <v/>
      </c>
      <c r="U1562" s="22" t="str">
        <f t="shared" si="851"/>
        <v/>
      </c>
      <c r="V1562" s="22" t="str">
        <f t="shared" si="852"/>
        <v/>
      </c>
      <c r="W1562" s="22" t="str">
        <f t="shared" si="853"/>
        <v/>
      </c>
      <c r="X1562" s="22" t="str">
        <f t="shared" si="854"/>
        <v/>
      </c>
      <c r="Y1562" s="22" t="str">
        <f t="shared" si="855"/>
        <v/>
      </c>
      <c r="Z1562" s="22" t="str">
        <f t="shared" si="856"/>
        <v/>
      </c>
      <c r="AA1562" s="22" t="str">
        <f t="shared" si="857"/>
        <v/>
      </c>
      <c r="AB1562" s="22">
        <f t="shared" si="858"/>
        <v>0</v>
      </c>
      <c r="AC1562" s="22">
        <f t="shared" si="859"/>
        <v>10</v>
      </c>
      <c r="AD1562" s="29">
        <f t="shared" si="860"/>
        <v>7.69</v>
      </c>
      <c r="AE1562" s="22">
        <f t="shared" si="861"/>
        <v>13</v>
      </c>
      <c r="AF1562" s="22">
        <f t="shared" si="862"/>
        <v>13</v>
      </c>
      <c r="AG1562" s="22">
        <f t="shared" si="863"/>
        <v>0</v>
      </c>
      <c r="AH1562" s="22">
        <f t="shared" si="864"/>
        <v>0</v>
      </c>
      <c r="AI1562" s="22">
        <f t="shared" si="865"/>
        <v>0</v>
      </c>
      <c r="AJ1562" s="31">
        <f t="shared" si="866"/>
        <v>59.2</v>
      </c>
      <c r="AK1562" s="22">
        <f t="shared" si="867"/>
        <v>78</v>
      </c>
      <c r="AL1562" s="22">
        <f t="shared" si="868"/>
        <v>63</v>
      </c>
      <c r="AM1562" s="22">
        <f t="shared" si="869"/>
        <v>51</v>
      </c>
      <c r="AN1562" s="22">
        <f t="shared" si="870"/>
        <v>43</v>
      </c>
      <c r="AO1562" s="22">
        <f t="shared" si="871"/>
        <v>33</v>
      </c>
      <c r="AP1562" s="22">
        <f t="shared" si="872"/>
        <v>14</v>
      </c>
      <c r="AQ1562" s="2">
        <f t="shared" si="873"/>
        <v>0.31</v>
      </c>
    </row>
    <row r="1563" spans="1:43" x14ac:dyDescent="0.25">
      <c r="A1563" s="26" t="str">
        <f t="shared" si="874"/>
        <v/>
      </c>
      <c r="B1563" t="s">
        <v>7135</v>
      </c>
      <c r="C1563" t="s">
        <v>64</v>
      </c>
      <c r="D1563" t="s">
        <v>47</v>
      </c>
      <c r="E1563" t="s">
        <v>648</v>
      </c>
      <c r="F1563">
        <v>2026</v>
      </c>
      <c r="G1563" t="s">
        <v>5657</v>
      </c>
      <c r="H1563" s="4">
        <v>46147</v>
      </c>
      <c r="I1563" s="4" t="str">
        <f t="shared" si="840"/>
        <v>America East</v>
      </c>
      <c r="J1563" s="2" t="str">
        <f t="shared" si="841"/>
        <v/>
      </c>
      <c r="K1563" s="2" t="str">
        <f t="shared" si="842"/>
        <v/>
      </c>
      <c r="L1563" s="2" t="str">
        <f t="shared" si="843"/>
        <v/>
      </c>
      <c r="M1563" s="2" t="str">
        <f t="shared" si="844"/>
        <v/>
      </c>
      <c r="N1563" s="22" t="str" cm="1">
        <f t="array" ref="N1563">IFERROR(INDEX(Stats_Hit_GP,MATCH($B1563,Stats_Hit_Player,0)),"")</f>
        <v/>
      </c>
      <c r="O1563" s="22" t="str">
        <f t="shared" si="845"/>
        <v/>
      </c>
      <c r="P1563" s="22" t="str">
        <f t="shared" si="846"/>
        <v/>
      </c>
      <c r="Q1563" s="22" t="str">
        <f t="shared" si="847"/>
        <v/>
      </c>
      <c r="R1563" s="22" t="str">
        <f t="shared" si="848"/>
        <v/>
      </c>
      <c r="S1563" s="22" t="str">
        <f t="shared" si="849"/>
        <v/>
      </c>
      <c r="T1563" s="22" t="str">
        <f t="shared" si="850"/>
        <v/>
      </c>
      <c r="U1563" s="22" t="str">
        <f t="shared" si="851"/>
        <v/>
      </c>
      <c r="V1563" s="22" t="str">
        <f t="shared" si="852"/>
        <v/>
      </c>
      <c r="W1563" s="22" t="str">
        <f t="shared" si="853"/>
        <v/>
      </c>
      <c r="X1563" s="22" t="str">
        <f t="shared" si="854"/>
        <v/>
      </c>
      <c r="Y1563" s="22" t="str">
        <f t="shared" si="855"/>
        <v/>
      </c>
      <c r="Z1563" s="22" t="str">
        <f t="shared" si="856"/>
        <v/>
      </c>
      <c r="AA1563" s="22" t="str">
        <f t="shared" si="857"/>
        <v/>
      </c>
      <c r="AB1563" s="22">
        <f t="shared" si="858"/>
        <v>0</v>
      </c>
      <c r="AC1563" s="22">
        <f t="shared" si="859"/>
        <v>0</v>
      </c>
      <c r="AD1563" s="29">
        <f t="shared" si="860"/>
        <v>36</v>
      </c>
      <c r="AE1563" s="22">
        <f t="shared" si="861"/>
        <v>1</v>
      </c>
      <c r="AF1563" s="22">
        <f t="shared" si="862"/>
        <v>0</v>
      </c>
      <c r="AG1563" s="22">
        <f t="shared" si="863"/>
        <v>0</v>
      </c>
      <c r="AH1563" s="22">
        <f t="shared" si="864"/>
        <v>0</v>
      </c>
      <c r="AI1563" s="22">
        <f t="shared" si="865"/>
        <v>0</v>
      </c>
      <c r="AJ1563" s="31">
        <f t="shared" si="866"/>
        <v>1</v>
      </c>
      <c r="AK1563" s="22">
        <f t="shared" si="867"/>
        <v>2</v>
      </c>
      <c r="AL1563" s="22">
        <f t="shared" si="868"/>
        <v>4</v>
      </c>
      <c r="AM1563" s="22">
        <f t="shared" si="869"/>
        <v>4</v>
      </c>
      <c r="AN1563" s="22">
        <f t="shared" si="870"/>
        <v>3</v>
      </c>
      <c r="AO1563" s="22">
        <f t="shared" si="871"/>
        <v>0</v>
      </c>
      <c r="AP1563" s="22">
        <f t="shared" si="872"/>
        <v>0</v>
      </c>
      <c r="AQ1563" s="2">
        <f t="shared" si="873"/>
        <v>0.66700000000000004</v>
      </c>
    </row>
    <row r="1564" spans="1:43" x14ac:dyDescent="0.25">
      <c r="A1564" s="26" t="str">
        <f t="shared" si="874"/>
        <v/>
      </c>
      <c r="B1564" t="s">
        <v>7136</v>
      </c>
      <c r="C1564" t="s">
        <v>64</v>
      </c>
      <c r="D1564" t="s">
        <v>47</v>
      </c>
      <c r="E1564" t="s">
        <v>4351</v>
      </c>
      <c r="F1564">
        <v>2026</v>
      </c>
      <c r="G1564" t="s">
        <v>5657</v>
      </c>
      <c r="H1564" s="4">
        <v>46147</v>
      </c>
      <c r="I1564" s="4" t="str">
        <f t="shared" si="840"/>
        <v>SEC</v>
      </c>
      <c r="J1564" s="2" t="str">
        <f t="shared" si="841"/>
        <v/>
      </c>
      <c r="K1564" s="2" t="str">
        <f t="shared" si="842"/>
        <v/>
      </c>
      <c r="L1564" s="2" t="str">
        <f t="shared" si="843"/>
        <v/>
      </c>
      <c r="M1564" s="2" t="str">
        <f t="shared" si="844"/>
        <v/>
      </c>
      <c r="N1564" s="22" t="str" cm="1">
        <f t="array" ref="N1564">IFERROR(INDEX(Stats_Hit_GP,MATCH($B1564,Stats_Hit_Player,0)),"")</f>
        <v/>
      </c>
      <c r="O1564" s="22" t="str">
        <f t="shared" si="845"/>
        <v/>
      </c>
      <c r="P1564" s="22" t="str">
        <f t="shared" si="846"/>
        <v/>
      </c>
      <c r="Q1564" s="22" t="str">
        <f t="shared" si="847"/>
        <v/>
      </c>
      <c r="R1564" s="22" t="str">
        <f t="shared" si="848"/>
        <v/>
      </c>
      <c r="S1564" s="22" t="str">
        <f t="shared" si="849"/>
        <v/>
      </c>
      <c r="T1564" s="22" t="str">
        <f t="shared" si="850"/>
        <v/>
      </c>
      <c r="U1564" s="22" t="str">
        <f t="shared" si="851"/>
        <v/>
      </c>
      <c r="V1564" s="22" t="str">
        <f t="shared" si="852"/>
        <v/>
      </c>
      <c r="W1564" s="22" t="str">
        <f t="shared" si="853"/>
        <v/>
      </c>
      <c r="X1564" s="22" t="str">
        <f t="shared" si="854"/>
        <v/>
      </c>
      <c r="Y1564" s="22" t="str">
        <f t="shared" si="855"/>
        <v/>
      </c>
      <c r="Z1564" s="22" t="str">
        <f t="shared" si="856"/>
        <v/>
      </c>
      <c r="AA1564" s="22" t="str">
        <f t="shared" si="857"/>
        <v/>
      </c>
      <c r="AB1564" s="22" t="str">
        <f t="shared" si="858"/>
        <v/>
      </c>
      <c r="AC1564" s="22" t="str">
        <f t="shared" si="859"/>
        <v/>
      </c>
      <c r="AD1564" s="29" t="str">
        <f t="shared" si="860"/>
        <v/>
      </c>
      <c r="AE1564" s="22" t="str">
        <f t="shared" si="861"/>
        <v/>
      </c>
      <c r="AF1564" s="22" t="str">
        <f t="shared" si="862"/>
        <v/>
      </c>
      <c r="AG1564" s="22" t="str">
        <f t="shared" si="863"/>
        <v/>
      </c>
      <c r="AH1564" s="22" t="str">
        <f t="shared" si="864"/>
        <v/>
      </c>
      <c r="AI1564" s="22" t="str">
        <f t="shared" si="865"/>
        <v/>
      </c>
      <c r="AJ1564" s="31" t="str">
        <f t="shared" si="866"/>
        <v/>
      </c>
      <c r="AK1564" s="22" t="str">
        <f t="shared" si="867"/>
        <v/>
      </c>
      <c r="AL1564" s="22" t="str">
        <f t="shared" si="868"/>
        <v/>
      </c>
      <c r="AM1564" s="22" t="str">
        <f t="shared" si="869"/>
        <v/>
      </c>
      <c r="AN1564" s="22" t="str">
        <f t="shared" si="870"/>
        <v/>
      </c>
      <c r="AO1564" s="22" t="str">
        <f t="shared" si="871"/>
        <v/>
      </c>
      <c r="AP1564" s="22" t="str">
        <f t="shared" si="872"/>
        <v/>
      </c>
      <c r="AQ1564" s="2" t="str">
        <f t="shared" si="873"/>
        <v/>
      </c>
    </row>
    <row r="1565" spans="1:43" x14ac:dyDescent="0.25">
      <c r="A1565" s="26" t="str">
        <f t="shared" si="874"/>
        <v/>
      </c>
      <c r="B1565" t="s">
        <v>7137</v>
      </c>
      <c r="C1565" t="s">
        <v>5700</v>
      </c>
      <c r="D1565" t="s">
        <v>47</v>
      </c>
      <c r="E1565" t="s">
        <v>4351</v>
      </c>
      <c r="F1565">
        <v>2026</v>
      </c>
      <c r="G1565" t="s">
        <v>5657</v>
      </c>
      <c r="H1565" s="4">
        <v>46147</v>
      </c>
      <c r="I1565" s="4" t="str">
        <f t="shared" si="840"/>
        <v>SEC</v>
      </c>
      <c r="J1565" s="2" t="str">
        <f t="shared" si="841"/>
        <v/>
      </c>
      <c r="K1565" s="2" t="str">
        <f t="shared" si="842"/>
        <v/>
      </c>
      <c r="L1565" s="2" t="str">
        <f t="shared" si="843"/>
        <v/>
      </c>
      <c r="M1565" s="2" t="str">
        <f t="shared" si="844"/>
        <v/>
      </c>
      <c r="N1565" s="22" t="str" cm="1">
        <f t="array" ref="N1565">IFERROR(INDEX(Stats_Hit_GP,MATCH($B1565,Stats_Hit_Player,0)),"")</f>
        <v/>
      </c>
      <c r="O1565" s="22" t="str">
        <f t="shared" si="845"/>
        <v/>
      </c>
      <c r="P1565" s="22" t="str">
        <f t="shared" si="846"/>
        <v/>
      </c>
      <c r="Q1565" s="22" t="str">
        <f t="shared" si="847"/>
        <v/>
      </c>
      <c r="R1565" s="22" t="str">
        <f t="shared" si="848"/>
        <v/>
      </c>
      <c r="S1565" s="22" t="str">
        <f t="shared" si="849"/>
        <v/>
      </c>
      <c r="T1565" s="22" t="str">
        <f t="shared" si="850"/>
        <v/>
      </c>
      <c r="U1565" s="22" t="str">
        <f t="shared" si="851"/>
        <v/>
      </c>
      <c r="V1565" s="22" t="str">
        <f t="shared" si="852"/>
        <v/>
      </c>
      <c r="W1565" s="22" t="str">
        <f t="shared" si="853"/>
        <v/>
      </c>
      <c r="X1565" s="22" t="str">
        <f t="shared" si="854"/>
        <v/>
      </c>
      <c r="Y1565" s="22" t="str">
        <f t="shared" si="855"/>
        <v/>
      </c>
      <c r="Z1565" s="22" t="str">
        <f t="shared" si="856"/>
        <v/>
      </c>
      <c r="AA1565" s="22" t="str">
        <f t="shared" si="857"/>
        <v/>
      </c>
      <c r="AB1565" s="22" t="str">
        <f t="shared" si="858"/>
        <v/>
      </c>
      <c r="AC1565" s="22" t="str">
        <f t="shared" si="859"/>
        <v/>
      </c>
      <c r="AD1565" s="29" t="str">
        <f t="shared" si="860"/>
        <v/>
      </c>
      <c r="AE1565" s="22" t="str">
        <f t="shared" si="861"/>
        <v/>
      </c>
      <c r="AF1565" s="22" t="str">
        <f t="shared" si="862"/>
        <v/>
      </c>
      <c r="AG1565" s="22" t="str">
        <f t="shared" si="863"/>
        <v/>
      </c>
      <c r="AH1565" s="22" t="str">
        <f t="shared" si="864"/>
        <v/>
      </c>
      <c r="AI1565" s="22" t="str">
        <f t="shared" si="865"/>
        <v/>
      </c>
      <c r="AJ1565" s="31" t="str">
        <f t="shared" si="866"/>
        <v/>
      </c>
      <c r="AK1565" s="22" t="str">
        <f t="shared" si="867"/>
        <v/>
      </c>
      <c r="AL1565" s="22" t="str">
        <f t="shared" si="868"/>
        <v/>
      </c>
      <c r="AM1565" s="22" t="str">
        <f t="shared" si="869"/>
        <v/>
      </c>
      <c r="AN1565" s="22" t="str">
        <f t="shared" si="870"/>
        <v/>
      </c>
      <c r="AO1565" s="22" t="str">
        <f t="shared" si="871"/>
        <v/>
      </c>
      <c r="AP1565" s="22" t="str">
        <f t="shared" si="872"/>
        <v/>
      </c>
      <c r="AQ1565" s="2" t="str">
        <f t="shared" si="873"/>
        <v/>
      </c>
    </row>
    <row r="1566" spans="1:43" x14ac:dyDescent="0.25">
      <c r="A1566" s="26" t="str">
        <f t="shared" si="874"/>
        <v/>
      </c>
      <c r="B1566" t="s">
        <v>7138</v>
      </c>
      <c r="C1566" t="s">
        <v>5700</v>
      </c>
      <c r="D1566" t="s">
        <v>47</v>
      </c>
      <c r="E1566" t="s">
        <v>4351</v>
      </c>
      <c r="F1566">
        <v>2026</v>
      </c>
      <c r="G1566" t="s">
        <v>5657</v>
      </c>
      <c r="H1566" s="4">
        <v>46147</v>
      </c>
      <c r="I1566" s="4" t="str">
        <f t="shared" si="840"/>
        <v>SEC</v>
      </c>
      <c r="J1566" s="2" t="str">
        <f t="shared" si="841"/>
        <v/>
      </c>
      <c r="K1566" s="2" t="str">
        <f t="shared" si="842"/>
        <v/>
      </c>
      <c r="L1566" s="2" t="str">
        <f t="shared" si="843"/>
        <v/>
      </c>
      <c r="M1566" s="2" t="str">
        <f t="shared" si="844"/>
        <v/>
      </c>
      <c r="N1566" s="22" t="str" cm="1">
        <f t="array" ref="N1566">IFERROR(INDEX(Stats_Hit_GP,MATCH($B1566,Stats_Hit_Player,0)),"")</f>
        <v/>
      </c>
      <c r="O1566" s="22" t="str">
        <f t="shared" si="845"/>
        <v/>
      </c>
      <c r="P1566" s="22" t="str">
        <f t="shared" si="846"/>
        <v/>
      </c>
      <c r="Q1566" s="22" t="str">
        <f t="shared" si="847"/>
        <v/>
      </c>
      <c r="R1566" s="22" t="str">
        <f t="shared" si="848"/>
        <v/>
      </c>
      <c r="S1566" s="22" t="str">
        <f t="shared" si="849"/>
        <v/>
      </c>
      <c r="T1566" s="22" t="str">
        <f t="shared" si="850"/>
        <v/>
      </c>
      <c r="U1566" s="22" t="str">
        <f t="shared" si="851"/>
        <v/>
      </c>
      <c r="V1566" s="22" t="str">
        <f t="shared" si="852"/>
        <v/>
      </c>
      <c r="W1566" s="22" t="str">
        <f t="shared" si="853"/>
        <v/>
      </c>
      <c r="X1566" s="22" t="str">
        <f t="shared" si="854"/>
        <v/>
      </c>
      <c r="Y1566" s="22" t="str">
        <f t="shared" si="855"/>
        <v/>
      </c>
      <c r="Z1566" s="22" t="str">
        <f t="shared" si="856"/>
        <v/>
      </c>
      <c r="AA1566" s="22" t="str">
        <f t="shared" si="857"/>
        <v/>
      </c>
      <c r="AB1566" s="22" t="str">
        <f t="shared" si="858"/>
        <v/>
      </c>
      <c r="AC1566" s="22" t="str">
        <f t="shared" si="859"/>
        <v/>
      </c>
      <c r="AD1566" s="29" t="str">
        <f t="shared" si="860"/>
        <v/>
      </c>
      <c r="AE1566" s="22" t="str">
        <f t="shared" si="861"/>
        <v/>
      </c>
      <c r="AF1566" s="22" t="str">
        <f t="shared" si="862"/>
        <v/>
      </c>
      <c r="AG1566" s="22" t="str">
        <f t="shared" si="863"/>
        <v/>
      </c>
      <c r="AH1566" s="22" t="str">
        <f t="shared" si="864"/>
        <v/>
      </c>
      <c r="AI1566" s="22" t="str">
        <f t="shared" si="865"/>
        <v/>
      </c>
      <c r="AJ1566" s="31" t="str">
        <f t="shared" si="866"/>
        <v/>
      </c>
      <c r="AK1566" s="22" t="str">
        <f t="shared" si="867"/>
        <v/>
      </c>
      <c r="AL1566" s="22" t="str">
        <f t="shared" si="868"/>
        <v/>
      </c>
      <c r="AM1566" s="22" t="str">
        <f t="shared" si="869"/>
        <v/>
      </c>
      <c r="AN1566" s="22" t="str">
        <f t="shared" si="870"/>
        <v/>
      </c>
      <c r="AO1566" s="22" t="str">
        <f t="shared" si="871"/>
        <v/>
      </c>
      <c r="AP1566" s="22" t="str">
        <f t="shared" si="872"/>
        <v/>
      </c>
      <c r="AQ1566" s="2" t="str">
        <f t="shared" si="873"/>
        <v/>
      </c>
    </row>
    <row r="1567" spans="1:43" x14ac:dyDescent="0.25">
      <c r="A1567" s="26" t="str">
        <f t="shared" si="874"/>
        <v/>
      </c>
      <c r="B1567" t="s">
        <v>1013</v>
      </c>
      <c r="C1567" t="s">
        <v>42</v>
      </c>
      <c r="D1567" t="s">
        <v>37</v>
      </c>
      <c r="E1567" t="s">
        <v>1002</v>
      </c>
      <c r="F1567">
        <v>2026</v>
      </c>
      <c r="G1567" t="s">
        <v>5657</v>
      </c>
      <c r="H1567" s="4">
        <v>46146</v>
      </c>
      <c r="I1567" s="4" t="str">
        <f t="shared" si="840"/>
        <v>Atlantic Sun</v>
      </c>
      <c r="J1567" s="2">
        <f t="shared" si="841"/>
        <v>0.316</v>
      </c>
      <c r="K1567" s="2">
        <f t="shared" si="842"/>
        <v>0.45800000000000002</v>
      </c>
      <c r="L1567" s="2">
        <f t="shared" si="843"/>
        <v>0.36799999999999999</v>
      </c>
      <c r="M1567" s="2">
        <f t="shared" si="844"/>
        <v>0.82699999999999996</v>
      </c>
      <c r="N1567" s="22" cm="1">
        <f t="array" ref="N1567">IFERROR(INDEX(Stats_Hit_GP,MATCH($B1567,Stats_Hit_Player,0)),"")</f>
        <v>12</v>
      </c>
      <c r="O1567" s="22">
        <f t="shared" si="845"/>
        <v>25</v>
      </c>
      <c r="P1567" s="22">
        <f t="shared" si="846"/>
        <v>19</v>
      </c>
      <c r="Q1567" s="22">
        <f t="shared" si="847"/>
        <v>2</v>
      </c>
      <c r="R1567" s="22">
        <f t="shared" si="848"/>
        <v>6</v>
      </c>
      <c r="S1567" s="22">
        <f t="shared" si="849"/>
        <v>1</v>
      </c>
      <c r="T1567" s="22">
        <f t="shared" si="850"/>
        <v>0</v>
      </c>
      <c r="U1567" s="22">
        <f t="shared" si="851"/>
        <v>0</v>
      </c>
      <c r="V1567" s="22">
        <f t="shared" si="852"/>
        <v>5</v>
      </c>
      <c r="W1567" s="22">
        <f t="shared" si="853"/>
        <v>1</v>
      </c>
      <c r="X1567" s="22">
        <f t="shared" si="854"/>
        <v>4</v>
      </c>
      <c r="Y1567" s="22">
        <f t="shared" si="855"/>
        <v>3</v>
      </c>
      <c r="Z1567" s="22">
        <f t="shared" si="856"/>
        <v>1</v>
      </c>
      <c r="AA1567" s="22">
        <f t="shared" si="857"/>
        <v>0</v>
      </c>
      <c r="AB1567" s="22" t="str">
        <f t="shared" si="858"/>
        <v/>
      </c>
      <c r="AC1567" s="22" t="str">
        <f t="shared" si="859"/>
        <v/>
      </c>
      <c r="AD1567" s="29" t="str">
        <f t="shared" si="860"/>
        <v/>
      </c>
      <c r="AE1567" s="22" t="str">
        <f t="shared" si="861"/>
        <v/>
      </c>
      <c r="AF1567" s="22" t="str">
        <f t="shared" si="862"/>
        <v/>
      </c>
      <c r="AG1567" s="22" t="str">
        <f t="shared" si="863"/>
        <v/>
      </c>
      <c r="AH1567" s="22" t="str">
        <f t="shared" si="864"/>
        <v/>
      </c>
      <c r="AI1567" s="22" t="str">
        <f t="shared" si="865"/>
        <v/>
      </c>
      <c r="AJ1567" s="31" t="str">
        <f t="shared" si="866"/>
        <v/>
      </c>
      <c r="AK1567" s="22" t="str">
        <f t="shared" si="867"/>
        <v/>
      </c>
      <c r="AL1567" s="22" t="str">
        <f t="shared" si="868"/>
        <v/>
      </c>
      <c r="AM1567" s="22" t="str">
        <f t="shared" si="869"/>
        <v/>
      </c>
      <c r="AN1567" s="22" t="str">
        <f t="shared" si="870"/>
        <v/>
      </c>
      <c r="AO1567" s="22" t="str">
        <f t="shared" si="871"/>
        <v/>
      </c>
      <c r="AP1567" s="22" t="str">
        <f t="shared" si="872"/>
        <v/>
      </c>
      <c r="AQ1567" s="2" t="str">
        <f t="shared" si="873"/>
        <v/>
      </c>
    </row>
    <row r="1568" spans="1:43" x14ac:dyDescent="0.25">
      <c r="A1568" s="26">
        <f t="shared" si="874"/>
        <v>1</v>
      </c>
      <c r="B1568" t="s">
        <v>7139</v>
      </c>
      <c r="C1568" t="s">
        <v>64</v>
      </c>
      <c r="D1568" t="s">
        <v>29</v>
      </c>
      <c r="E1568" t="s">
        <v>5225</v>
      </c>
      <c r="F1568">
        <v>2026</v>
      </c>
      <c r="G1568" t="s">
        <v>5657</v>
      </c>
      <c r="H1568" s="4">
        <v>46146</v>
      </c>
      <c r="I1568" s="4" t="str">
        <f t="shared" si="840"/>
        <v>Southwestern Athletic</v>
      </c>
      <c r="J1568" s="2" t="str">
        <f t="shared" si="841"/>
        <v/>
      </c>
      <c r="K1568" s="2" t="str">
        <f t="shared" si="842"/>
        <v/>
      </c>
      <c r="L1568" s="2" t="str">
        <f t="shared" si="843"/>
        <v/>
      </c>
      <c r="M1568" s="2" t="str">
        <f t="shared" si="844"/>
        <v/>
      </c>
      <c r="N1568" s="22" t="str" cm="1">
        <f t="array" ref="N1568">IFERROR(INDEX(Stats_Hit_GP,MATCH($B1568,Stats_Hit_Player,0)),"")</f>
        <v/>
      </c>
      <c r="O1568" s="22" t="str">
        <f t="shared" si="845"/>
        <v/>
      </c>
      <c r="P1568" s="22" t="str">
        <f t="shared" si="846"/>
        <v/>
      </c>
      <c r="Q1568" s="22" t="str">
        <f t="shared" si="847"/>
        <v/>
      </c>
      <c r="R1568" s="22" t="str">
        <f t="shared" si="848"/>
        <v/>
      </c>
      <c r="S1568" s="22" t="str">
        <f t="shared" si="849"/>
        <v/>
      </c>
      <c r="T1568" s="22" t="str">
        <f t="shared" si="850"/>
        <v/>
      </c>
      <c r="U1568" s="22" t="str">
        <f t="shared" si="851"/>
        <v/>
      </c>
      <c r="V1568" s="22" t="str">
        <f t="shared" si="852"/>
        <v/>
      </c>
      <c r="W1568" s="22" t="str">
        <f t="shared" si="853"/>
        <v/>
      </c>
      <c r="X1568" s="22" t="str">
        <f t="shared" si="854"/>
        <v/>
      </c>
      <c r="Y1568" s="22" t="str">
        <f t="shared" si="855"/>
        <v/>
      </c>
      <c r="Z1568" s="22" t="str">
        <f t="shared" si="856"/>
        <v/>
      </c>
      <c r="AA1568" s="22" t="str">
        <f t="shared" si="857"/>
        <v/>
      </c>
      <c r="AB1568" s="22" t="str">
        <f t="shared" si="858"/>
        <v/>
      </c>
      <c r="AC1568" s="22" t="str">
        <f t="shared" si="859"/>
        <v/>
      </c>
      <c r="AD1568" s="29" t="str">
        <f t="shared" si="860"/>
        <v/>
      </c>
      <c r="AE1568" s="22" t="str">
        <f t="shared" si="861"/>
        <v/>
      </c>
      <c r="AF1568" s="22" t="str">
        <f t="shared" si="862"/>
        <v/>
      </c>
      <c r="AG1568" s="22" t="str">
        <f t="shared" si="863"/>
        <v/>
      </c>
      <c r="AH1568" s="22" t="str">
        <f t="shared" si="864"/>
        <v/>
      </c>
      <c r="AI1568" s="22" t="str">
        <f t="shared" si="865"/>
        <v/>
      </c>
      <c r="AJ1568" s="31" t="str">
        <f t="shared" si="866"/>
        <v/>
      </c>
      <c r="AK1568" s="22" t="str">
        <f t="shared" si="867"/>
        <v/>
      </c>
      <c r="AL1568" s="22" t="str">
        <f t="shared" si="868"/>
        <v/>
      </c>
      <c r="AM1568" s="22" t="str">
        <f t="shared" si="869"/>
        <v/>
      </c>
      <c r="AN1568" s="22" t="str">
        <f t="shared" si="870"/>
        <v/>
      </c>
      <c r="AO1568" s="22" t="str">
        <f t="shared" si="871"/>
        <v/>
      </c>
      <c r="AP1568" s="22" t="str">
        <f t="shared" si="872"/>
        <v/>
      </c>
      <c r="AQ1568" s="2" t="str">
        <f t="shared" si="873"/>
        <v/>
      </c>
    </row>
    <row r="1569" spans="1:43" x14ac:dyDescent="0.25">
      <c r="A1569" s="26" t="str">
        <f t="shared" si="874"/>
        <v/>
      </c>
      <c r="B1569" t="s">
        <v>5329</v>
      </c>
      <c r="C1569" t="s">
        <v>44</v>
      </c>
      <c r="D1569" t="s">
        <v>37</v>
      </c>
      <c r="E1569" t="s">
        <v>5321</v>
      </c>
      <c r="F1569">
        <v>2026</v>
      </c>
      <c r="G1569" t="s">
        <v>5657</v>
      </c>
      <c r="H1569" s="4">
        <v>46146</v>
      </c>
      <c r="I1569" s="4" t="str">
        <f t="shared" si="840"/>
        <v>Southwestern Athletic</v>
      </c>
      <c r="J1569" s="2">
        <f t="shared" si="841"/>
        <v>0.26300000000000001</v>
      </c>
      <c r="K1569" s="2">
        <f t="shared" si="842"/>
        <v>0.36299999999999999</v>
      </c>
      <c r="L1569" s="2">
        <f t="shared" si="843"/>
        <v>0.39500000000000002</v>
      </c>
      <c r="M1569" s="2">
        <f t="shared" si="844"/>
        <v>0.75800000000000001</v>
      </c>
      <c r="N1569" s="22" cm="1">
        <f t="array" ref="N1569">IFERROR(INDEX(Stats_Hit_GP,MATCH($B1569,Stats_Hit_Player,0)),"")</f>
        <v>35</v>
      </c>
      <c r="O1569" s="22">
        <f t="shared" si="845"/>
        <v>136</v>
      </c>
      <c r="P1569" s="22">
        <f t="shared" si="846"/>
        <v>114</v>
      </c>
      <c r="Q1569" s="22">
        <f t="shared" si="847"/>
        <v>20</v>
      </c>
      <c r="R1569" s="22">
        <f t="shared" si="848"/>
        <v>30</v>
      </c>
      <c r="S1569" s="22">
        <f t="shared" si="849"/>
        <v>4</v>
      </c>
      <c r="T1569" s="22">
        <f t="shared" si="850"/>
        <v>1</v>
      </c>
      <c r="U1569" s="22">
        <f t="shared" si="851"/>
        <v>3</v>
      </c>
      <c r="V1569" s="22">
        <f t="shared" si="852"/>
        <v>29</v>
      </c>
      <c r="W1569" s="22">
        <f t="shared" si="853"/>
        <v>3</v>
      </c>
      <c r="X1569" s="22">
        <f t="shared" si="854"/>
        <v>16</v>
      </c>
      <c r="Y1569" s="22">
        <f t="shared" si="855"/>
        <v>26</v>
      </c>
      <c r="Z1569" s="22">
        <f t="shared" si="856"/>
        <v>4</v>
      </c>
      <c r="AA1569" s="22">
        <f t="shared" si="857"/>
        <v>0</v>
      </c>
      <c r="AB1569" s="22">
        <f t="shared" si="858"/>
        <v>1</v>
      </c>
      <c r="AC1569" s="22">
        <f t="shared" si="859"/>
        <v>1</v>
      </c>
      <c r="AD1569" s="29">
        <f t="shared" si="860"/>
        <v>8.07</v>
      </c>
      <c r="AE1569" s="22">
        <f t="shared" si="861"/>
        <v>20</v>
      </c>
      <c r="AF1569" s="22">
        <f t="shared" si="862"/>
        <v>1</v>
      </c>
      <c r="AG1569" s="22">
        <f t="shared" si="863"/>
        <v>0</v>
      </c>
      <c r="AH1569" s="22">
        <f t="shared" si="864"/>
        <v>0</v>
      </c>
      <c r="AI1569" s="22">
        <f t="shared" si="865"/>
        <v>1</v>
      </c>
      <c r="AJ1569" s="31">
        <f t="shared" si="866"/>
        <v>29</v>
      </c>
      <c r="AK1569" s="22">
        <f t="shared" si="867"/>
        <v>29</v>
      </c>
      <c r="AL1569" s="22">
        <f t="shared" si="868"/>
        <v>26</v>
      </c>
      <c r="AM1569" s="22">
        <f t="shared" si="869"/>
        <v>26</v>
      </c>
      <c r="AN1569" s="22">
        <f t="shared" si="870"/>
        <v>23</v>
      </c>
      <c r="AO1569" s="22">
        <f t="shared" si="871"/>
        <v>20</v>
      </c>
      <c r="AP1569" s="22">
        <f t="shared" si="872"/>
        <v>4</v>
      </c>
      <c r="AQ1569" s="2">
        <f t="shared" si="873"/>
        <v>0.26900000000000002</v>
      </c>
    </row>
    <row r="1570" spans="1:43" x14ac:dyDescent="0.25">
      <c r="A1570" s="26">
        <f t="shared" si="874"/>
        <v>1</v>
      </c>
      <c r="B1570" t="s">
        <v>2844</v>
      </c>
      <c r="C1570" t="s">
        <v>27</v>
      </c>
      <c r="D1570" t="s">
        <v>29</v>
      </c>
      <c r="E1570" t="s">
        <v>2843</v>
      </c>
      <c r="F1570">
        <v>2026</v>
      </c>
      <c r="G1570" t="s">
        <v>5657</v>
      </c>
      <c r="H1570" s="4">
        <v>46146</v>
      </c>
      <c r="I1570" s="4" t="str">
        <f t="shared" si="840"/>
        <v>Metro Atlantic</v>
      </c>
      <c r="J1570" s="2">
        <f t="shared" si="841"/>
        <v>0.28499999999999998</v>
      </c>
      <c r="K1570" s="2">
        <f t="shared" si="842"/>
        <v>0.39700000000000002</v>
      </c>
      <c r="L1570" s="2">
        <f t="shared" si="843"/>
        <v>0.52300000000000002</v>
      </c>
      <c r="M1570" s="2">
        <f t="shared" si="844"/>
        <v>0.92</v>
      </c>
      <c r="N1570" s="22" cm="1">
        <f t="array" ref="N1570">IFERROR(INDEX(Stats_Hit_GP,MATCH($B1570,Stats_Hit_Player,0)),"")</f>
        <v>54</v>
      </c>
      <c r="O1570" s="22">
        <f t="shared" si="845"/>
        <v>265</v>
      </c>
      <c r="P1570" s="22">
        <f t="shared" si="846"/>
        <v>214</v>
      </c>
      <c r="Q1570" s="22">
        <f t="shared" si="847"/>
        <v>67</v>
      </c>
      <c r="R1570" s="22">
        <f t="shared" si="848"/>
        <v>61</v>
      </c>
      <c r="S1570" s="22">
        <f t="shared" si="849"/>
        <v>16</v>
      </c>
      <c r="T1570" s="22">
        <f t="shared" si="850"/>
        <v>1</v>
      </c>
      <c r="U1570" s="22">
        <f t="shared" si="851"/>
        <v>11</v>
      </c>
      <c r="V1570" s="22">
        <f t="shared" si="852"/>
        <v>42</v>
      </c>
      <c r="W1570" s="22">
        <f t="shared" si="853"/>
        <v>14</v>
      </c>
      <c r="X1570" s="22">
        <f t="shared" si="854"/>
        <v>29</v>
      </c>
      <c r="Y1570" s="22">
        <f t="shared" si="855"/>
        <v>47</v>
      </c>
      <c r="Z1570" s="22">
        <f t="shared" si="856"/>
        <v>25</v>
      </c>
      <c r="AA1570" s="22">
        <f t="shared" si="857"/>
        <v>3</v>
      </c>
      <c r="AB1570" s="22" t="str">
        <f t="shared" si="858"/>
        <v/>
      </c>
      <c r="AC1570" s="22" t="str">
        <f t="shared" si="859"/>
        <v/>
      </c>
      <c r="AD1570" s="29" t="str">
        <f t="shared" si="860"/>
        <v/>
      </c>
      <c r="AE1570" s="22" t="str">
        <f t="shared" si="861"/>
        <v/>
      </c>
      <c r="AF1570" s="22" t="str">
        <f t="shared" si="862"/>
        <v/>
      </c>
      <c r="AG1570" s="22" t="str">
        <f t="shared" si="863"/>
        <v/>
      </c>
      <c r="AH1570" s="22" t="str">
        <f t="shared" si="864"/>
        <v/>
      </c>
      <c r="AI1570" s="22" t="str">
        <f t="shared" si="865"/>
        <v/>
      </c>
      <c r="AJ1570" s="31" t="str">
        <f t="shared" si="866"/>
        <v/>
      </c>
      <c r="AK1570" s="22" t="str">
        <f t="shared" si="867"/>
        <v/>
      </c>
      <c r="AL1570" s="22" t="str">
        <f t="shared" si="868"/>
        <v/>
      </c>
      <c r="AM1570" s="22" t="str">
        <f t="shared" si="869"/>
        <v/>
      </c>
      <c r="AN1570" s="22" t="str">
        <f t="shared" si="870"/>
        <v/>
      </c>
      <c r="AO1570" s="22" t="str">
        <f t="shared" si="871"/>
        <v/>
      </c>
      <c r="AP1570" s="22" t="str">
        <f t="shared" si="872"/>
        <v/>
      </c>
      <c r="AQ1570" s="2" t="str">
        <f t="shared" si="873"/>
        <v/>
      </c>
    </row>
    <row r="1571" spans="1:43" x14ac:dyDescent="0.25">
      <c r="A1571" s="26" t="str">
        <f t="shared" si="874"/>
        <v/>
      </c>
      <c r="B1571" t="s">
        <v>774</v>
      </c>
      <c r="C1571" t="s">
        <v>40</v>
      </c>
      <c r="D1571" t="s">
        <v>24</v>
      </c>
      <c r="E1571" t="s">
        <v>757</v>
      </c>
      <c r="F1571">
        <v>2026</v>
      </c>
      <c r="G1571" t="s">
        <v>5657</v>
      </c>
      <c r="H1571" s="4">
        <v>46142</v>
      </c>
      <c r="I1571" s="4" t="str">
        <f t="shared" si="840"/>
        <v>American Athletic</v>
      </c>
      <c r="J1571" s="2">
        <f t="shared" si="841"/>
        <v>0</v>
      </c>
      <c r="K1571" s="2">
        <f t="shared" si="842"/>
        <v>7.6999999999999999E-2</v>
      </c>
      <c r="L1571" s="2">
        <f t="shared" si="843"/>
        <v>0</v>
      </c>
      <c r="M1571" s="2">
        <f t="shared" si="844"/>
        <v>7.6999999999999999E-2</v>
      </c>
      <c r="N1571" s="22" cm="1">
        <f t="array" ref="N1571">IFERROR(INDEX(Stats_Hit_GP,MATCH($B1571,Stats_Hit_Player,0)),"")</f>
        <v>6</v>
      </c>
      <c r="O1571" s="22">
        <f t="shared" si="845"/>
        <v>13</v>
      </c>
      <c r="P1571" s="22">
        <f t="shared" si="846"/>
        <v>12</v>
      </c>
      <c r="Q1571" s="22">
        <f t="shared" si="847"/>
        <v>1</v>
      </c>
      <c r="R1571" s="22">
        <f t="shared" si="848"/>
        <v>0</v>
      </c>
      <c r="S1571" s="22">
        <f t="shared" si="849"/>
        <v>0</v>
      </c>
      <c r="T1571" s="22">
        <f t="shared" si="850"/>
        <v>0</v>
      </c>
      <c r="U1571" s="22">
        <f t="shared" si="851"/>
        <v>0</v>
      </c>
      <c r="V1571" s="22">
        <f t="shared" si="852"/>
        <v>0</v>
      </c>
      <c r="W1571" s="22">
        <f t="shared" si="853"/>
        <v>1</v>
      </c>
      <c r="X1571" s="22">
        <f t="shared" si="854"/>
        <v>0</v>
      </c>
      <c r="Y1571" s="22">
        <f t="shared" si="855"/>
        <v>6</v>
      </c>
      <c r="Z1571" s="22">
        <f t="shared" si="856"/>
        <v>0</v>
      </c>
      <c r="AA1571" s="22">
        <f t="shared" si="857"/>
        <v>0</v>
      </c>
      <c r="AB1571" s="22">
        <f t="shared" si="858"/>
        <v>0</v>
      </c>
      <c r="AC1571" s="22">
        <f t="shared" si="859"/>
        <v>0</v>
      </c>
      <c r="AD1571" s="29">
        <f t="shared" si="860"/>
        <v>13.5</v>
      </c>
      <c r="AE1571" s="22">
        <f t="shared" si="861"/>
        <v>1</v>
      </c>
      <c r="AF1571" s="22">
        <f t="shared" si="862"/>
        <v>0</v>
      </c>
      <c r="AG1571" s="22">
        <f t="shared" si="863"/>
        <v>0</v>
      </c>
      <c r="AH1571" s="22">
        <f t="shared" si="864"/>
        <v>0</v>
      </c>
      <c r="AI1571" s="22">
        <f t="shared" si="865"/>
        <v>0</v>
      </c>
      <c r="AJ1571" s="31">
        <f t="shared" si="866"/>
        <v>0.2</v>
      </c>
      <c r="AK1571" s="22">
        <f t="shared" si="867"/>
        <v>2</v>
      </c>
      <c r="AL1571" s="22">
        <f t="shared" si="868"/>
        <v>1</v>
      </c>
      <c r="AM1571" s="22">
        <f t="shared" si="869"/>
        <v>1</v>
      </c>
      <c r="AN1571" s="22">
        <f t="shared" si="870"/>
        <v>0</v>
      </c>
      <c r="AO1571" s="22">
        <f t="shared" si="871"/>
        <v>1</v>
      </c>
      <c r="AP1571" s="22">
        <f t="shared" si="872"/>
        <v>0</v>
      </c>
      <c r="AQ1571" s="2">
        <f t="shared" si="873"/>
        <v>0.5</v>
      </c>
    </row>
    <row r="1572" spans="1:43" x14ac:dyDescent="0.25">
      <c r="A1572" s="26" t="str">
        <f t="shared" si="874"/>
        <v/>
      </c>
      <c r="B1572" t="s">
        <v>5712</v>
      </c>
      <c r="C1572" t="s">
        <v>64</v>
      </c>
      <c r="D1572" t="s">
        <v>37</v>
      </c>
      <c r="E1572" t="s">
        <v>5522</v>
      </c>
      <c r="F1572">
        <v>2026</v>
      </c>
      <c r="G1572" t="s">
        <v>5657</v>
      </c>
      <c r="H1572" s="4">
        <v>46142</v>
      </c>
      <c r="I1572" s="4" t="str">
        <f t="shared" si="840"/>
        <v>West Coast</v>
      </c>
      <c r="J1572" s="2" t="str">
        <f t="shared" si="841"/>
        <v/>
      </c>
      <c r="K1572" s="2" t="str">
        <f t="shared" si="842"/>
        <v/>
      </c>
      <c r="L1572" s="2" t="str">
        <f t="shared" si="843"/>
        <v/>
      </c>
      <c r="M1572" s="2" t="str">
        <f t="shared" si="844"/>
        <v/>
      </c>
      <c r="N1572" s="22" t="str" cm="1">
        <f t="array" ref="N1572">IFERROR(INDEX(Stats_Hit_GP,MATCH($B1572,Stats_Hit_Player,0)),"")</f>
        <v/>
      </c>
      <c r="O1572" s="22" t="str">
        <f t="shared" si="845"/>
        <v/>
      </c>
      <c r="P1572" s="22" t="str">
        <f t="shared" si="846"/>
        <v/>
      </c>
      <c r="Q1572" s="22" t="str">
        <f t="shared" si="847"/>
        <v/>
      </c>
      <c r="R1572" s="22" t="str">
        <f t="shared" si="848"/>
        <v/>
      </c>
      <c r="S1572" s="22" t="str">
        <f t="shared" si="849"/>
        <v/>
      </c>
      <c r="T1572" s="22" t="str">
        <f t="shared" si="850"/>
        <v/>
      </c>
      <c r="U1572" s="22" t="str">
        <f t="shared" si="851"/>
        <v/>
      </c>
      <c r="V1572" s="22" t="str">
        <f t="shared" si="852"/>
        <v/>
      </c>
      <c r="W1572" s="22" t="str">
        <f t="shared" si="853"/>
        <v/>
      </c>
      <c r="X1572" s="22" t="str">
        <f t="shared" si="854"/>
        <v/>
      </c>
      <c r="Y1572" s="22" t="str">
        <f t="shared" si="855"/>
        <v/>
      </c>
      <c r="Z1572" s="22" t="str">
        <f t="shared" si="856"/>
        <v/>
      </c>
      <c r="AA1572" s="22" t="str">
        <f t="shared" si="857"/>
        <v/>
      </c>
      <c r="AB1572" s="22">
        <f t="shared" si="858"/>
        <v>4</v>
      </c>
      <c r="AC1572" s="22">
        <f t="shared" si="859"/>
        <v>2</v>
      </c>
      <c r="AD1572" s="29">
        <f t="shared" si="860"/>
        <v>2.72</v>
      </c>
      <c r="AE1572" s="22">
        <f t="shared" si="861"/>
        <v>14</v>
      </c>
      <c r="AF1572" s="22">
        <f t="shared" si="862"/>
        <v>14</v>
      </c>
      <c r="AG1572" s="22">
        <f t="shared" si="863"/>
        <v>0</v>
      </c>
      <c r="AH1572" s="22">
        <f t="shared" si="864"/>
        <v>0</v>
      </c>
      <c r="AI1572" s="22">
        <f t="shared" si="865"/>
        <v>0</v>
      </c>
      <c r="AJ1572" s="31">
        <f t="shared" si="866"/>
        <v>76</v>
      </c>
      <c r="AK1572" s="22">
        <f t="shared" si="867"/>
        <v>60</v>
      </c>
      <c r="AL1572" s="22">
        <f t="shared" si="868"/>
        <v>24</v>
      </c>
      <c r="AM1572" s="22">
        <f t="shared" si="869"/>
        <v>23</v>
      </c>
      <c r="AN1572" s="22">
        <f t="shared" si="870"/>
        <v>43</v>
      </c>
      <c r="AO1572" s="22">
        <f t="shared" si="871"/>
        <v>72</v>
      </c>
      <c r="AP1572" s="22">
        <f t="shared" si="872"/>
        <v>7</v>
      </c>
      <c r="AQ1572" s="2">
        <f t="shared" si="873"/>
        <v>0.217</v>
      </c>
    </row>
    <row r="1573" spans="1:43" x14ac:dyDescent="0.25">
      <c r="A1573" s="26" t="str">
        <f t="shared" si="874"/>
        <v/>
      </c>
      <c r="B1573" t="s">
        <v>1001</v>
      </c>
      <c r="C1573" t="s">
        <v>30</v>
      </c>
      <c r="D1573" t="s">
        <v>24</v>
      </c>
      <c r="E1573" t="s">
        <v>1002</v>
      </c>
      <c r="F1573">
        <v>2026</v>
      </c>
      <c r="G1573" t="s">
        <v>5657</v>
      </c>
      <c r="H1573" s="4">
        <v>46141</v>
      </c>
      <c r="I1573" s="4" t="str">
        <f t="shared" si="840"/>
        <v>Atlantic Sun</v>
      </c>
      <c r="J1573" s="2">
        <f t="shared" si="841"/>
        <v>0.29299999999999998</v>
      </c>
      <c r="K1573" s="2">
        <f t="shared" si="842"/>
        <v>0.4</v>
      </c>
      <c r="L1573" s="2">
        <f t="shared" si="843"/>
        <v>0.42199999999999999</v>
      </c>
      <c r="M1573" s="2">
        <f t="shared" si="844"/>
        <v>0.82199999999999995</v>
      </c>
      <c r="N1573" s="22" cm="1">
        <f t="array" ref="N1573">IFERROR(INDEX(Stats_Hit_GP,MATCH($B1573,Stats_Hit_Player,0)),"")</f>
        <v>42</v>
      </c>
      <c r="O1573" s="22">
        <f t="shared" si="845"/>
        <v>180</v>
      </c>
      <c r="P1573" s="22">
        <f t="shared" si="846"/>
        <v>147</v>
      </c>
      <c r="Q1573" s="22">
        <f t="shared" si="847"/>
        <v>24</v>
      </c>
      <c r="R1573" s="22">
        <f t="shared" si="848"/>
        <v>43</v>
      </c>
      <c r="S1573" s="22">
        <f t="shared" si="849"/>
        <v>11</v>
      </c>
      <c r="T1573" s="22">
        <f t="shared" si="850"/>
        <v>1</v>
      </c>
      <c r="U1573" s="22">
        <f t="shared" si="851"/>
        <v>2</v>
      </c>
      <c r="V1573" s="22">
        <f t="shared" si="852"/>
        <v>31</v>
      </c>
      <c r="W1573" s="22">
        <f t="shared" si="853"/>
        <v>4</v>
      </c>
      <c r="X1573" s="22">
        <f t="shared" si="854"/>
        <v>25</v>
      </c>
      <c r="Y1573" s="22">
        <f t="shared" si="855"/>
        <v>39</v>
      </c>
      <c r="Z1573" s="22">
        <f t="shared" si="856"/>
        <v>3</v>
      </c>
      <c r="AA1573" s="22">
        <f t="shared" si="857"/>
        <v>1</v>
      </c>
      <c r="AB1573" s="22" t="str">
        <f t="shared" si="858"/>
        <v/>
      </c>
      <c r="AC1573" s="22" t="str">
        <f t="shared" si="859"/>
        <v/>
      </c>
      <c r="AD1573" s="29" t="str">
        <f t="shared" si="860"/>
        <v/>
      </c>
      <c r="AE1573" s="22" t="str">
        <f t="shared" si="861"/>
        <v/>
      </c>
      <c r="AF1573" s="22" t="str">
        <f t="shared" si="862"/>
        <v/>
      </c>
      <c r="AG1573" s="22" t="str">
        <f t="shared" si="863"/>
        <v/>
      </c>
      <c r="AH1573" s="22" t="str">
        <f t="shared" si="864"/>
        <v/>
      </c>
      <c r="AI1573" s="22" t="str">
        <f t="shared" si="865"/>
        <v/>
      </c>
      <c r="AJ1573" s="31" t="str">
        <f t="shared" si="866"/>
        <v/>
      </c>
      <c r="AK1573" s="22" t="str">
        <f t="shared" si="867"/>
        <v/>
      </c>
      <c r="AL1573" s="22" t="str">
        <f t="shared" si="868"/>
        <v/>
      </c>
      <c r="AM1573" s="22" t="str">
        <f t="shared" si="869"/>
        <v/>
      </c>
      <c r="AN1573" s="22" t="str">
        <f t="shared" si="870"/>
        <v/>
      </c>
      <c r="AO1573" s="22" t="str">
        <f t="shared" si="871"/>
        <v/>
      </c>
      <c r="AP1573" s="22" t="str">
        <f t="shared" si="872"/>
        <v/>
      </c>
      <c r="AQ1573" s="2" t="str">
        <f t="shared" si="873"/>
        <v/>
      </c>
    </row>
    <row r="1574" spans="1:43" x14ac:dyDescent="0.25">
      <c r="A1574" s="26" t="str">
        <f t="shared" si="874"/>
        <v/>
      </c>
      <c r="B1574" t="s">
        <v>7140</v>
      </c>
      <c r="C1574" t="s">
        <v>5688</v>
      </c>
      <c r="D1574" t="s">
        <v>24</v>
      </c>
      <c r="E1574" t="s">
        <v>3715</v>
      </c>
      <c r="F1574">
        <v>2026</v>
      </c>
      <c r="G1574" t="s">
        <v>5657</v>
      </c>
      <c r="H1574" s="4">
        <v>46141</v>
      </c>
      <c r="I1574" s="4" t="str">
        <f t="shared" si="840"/>
        <v>Northeast</v>
      </c>
      <c r="J1574" s="2" t="str">
        <f t="shared" si="841"/>
        <v/>
      </c>
      <c r="K1574" s="2" t="str">
        <f t="shared" si="842"/>
        <v/>
      </c>
      <c r="L1574" s="2" t="str">
        <f t="shared" si="843"/>
        <v/>
      </c>
      <c r="M1574" s="2" t="str">
        <f t="shared" si="844"/>
        <v/>
      </c>
      <c r="N1574" s="22" t="str" cm="1">
        <f t="array" ref="N1574">IFERROR(INDEX(Stats_Hit_GP,MATCH($B1574,Stats_Hit_Player,0)),"")</f>
        <v/>
      </c>
      <c r="O1574" s="22" t="str">
        <f t="shared" si="845"/>
        <v/>
      </c>
      <c r="P1574" s="22" t="str">
        <f t="shared" si="846"/>
        <v/>
      </c>
      <c r="Q1574" s="22" t="str">
        <f t="shared" si="847"/>
        <v/>
      </c>
      <c r="R1574" s="22" t="str">
        <f t="shared" si="848"/>
        <v/>
      </c>
      <c r="S1574" s="22" t="str">
        <f t="shared" si="849"/>
        <v/>
      </c>
      <c r="T1574" s="22" t="str">
        <f t="shared" si="850"/>
        <v/>
      </c>
      <c r="U1574" s="22" t="str">
        <f t="shared" si="851"/>
        <v/>
      </c>
      <c r="V1574" s="22" t="str">
        <f t="shared" si="852"/>
        <v/>
      </c>
      <c r="W1574" s="22" t="str">
        <f t="shared" si="853"/>
        <v/>
      </c>
      <c r="X1574" s="22" t="str">
        <f t="shared" si="854"/>
        <v/>
      </c>
      <c r="Y1574" s="22" t="str">
        <f t="shared" si="855"/>
        <v/>
      </c>
      <c r="Z1574" s="22" t="str">
        <f t="shared" si="856"/>
        <v/>
      </c>
      <c r="AA1574" s="22" t="str">
        <f t="shared" si="857"/>
        <v/>
      </c>
      <c r="AB1574" s="22" t="str">
        <f t="shared" si="858"/>
        <v/>
      </c>
      <c r="AC1574" s="22" t="str">
        <f t="shared" si="859"/>
        <v/>
      </c>
      <c r="AD1574" s="29" t="str">
        <f t="shared" si="860"/>
        <v/>
      </c>
      <c r="AE1574" s="22" t="str">
        <f t="shared" si="861"/>
        <v/>
      </c>
      <c r="AF1574" s="22" t="str">
        <f t="shared" si="862"/>
        <v/>
      </c>
      <c r="AG1574" s="22" t="str">
        <f t="shared" si="863"/>
        <v/>
      </c>
      <c r="AH1574" s="22" t="str">
        <f t="shared" si="864"/>
        <v/>
      </c>
      <c r="AI1574" s="22" t="str">
        <f t="shared" si="865"/>
        <v/>
      </c>
      <c r="AJ1574" s="31" t="str">
        <f t="shared" si="866"/>
        <v/>
      </c>
      <c r="AK1574" s="22" t="str">
        <f t="shared" si="867"/>
        <v/>
      </c>
      <c r="AL1574" s="22" t="str">
        <f t="shared" si="868"/>
        <v/>
      </c>
      <c r="AM1574" s="22" t="str">
        <f t="shared" si="869"/>
        <v/>
      </c>
      <c r="AN1574" s="22" t="str">
        <f t="shared" si="870"/>
        <v/>
      </c>
      <c r="AO1574" s="22" t="str">
        <f t="shared" si="871"/>
        <v/>
      </c>
      <c r="AP1574" s="22" t="str">
        <f t="shared" si="872"/>
        <v/>
      </c>
      <c r="AQ1574" s="2" t="str">
        <f t="shared" si="873"/>
        <v/>
      </c>
    </row>
    <row r="1575" spans="1:43" x14ac:dyDescent="0.25">
      <c r="A1575" s="26">
        <f t="shared" si="874"/>
        <v>1</v>
      </c>
      <c r="B1575" t="s">
        <v>5713</v>
      </c>
      <c r="C1575" t="s">
        <v>64</v>
      </c>
      <c r="D1575" t="s">
        <v>29</v>
      </c>
      <c r="E1575" t="s">
        <v>1489</v>
      </c>
      <c r="F1575">
        <v>2026</v>
      </c>
      <c r="G1575" t="s">
        <v>5657</v>
      </c>
      <c r="H1575" s="4">
        <v>46141</v>
      </c>
      <c r="I1575" s="4" t="str">
        <f t="shared" si="840"/>
        <v>Big South</v>
      </c>
      <c r="J1575" s="2" t="str">
        <f t="shared" si="841"/>
        <v/>
      </c>
      <c r="K1575" s="2" t="str">
        <f t="shared" si="842"/>
        <v/>
      </c>
      <c r="L1575" s="2" t="str">
        <f t="shared" si="843"/>
        <v/>
      </c>
      <c r="M1575" s="2" t="str">
        <f t="shared" si="844"/>
        <v/>
      </c>
      <c r="N1575" s="22" t="str" cm="1">
        <f t="array" ref="N1575">IFERROR(INDEX(Stats_Hit_GP,MATCH($B1575,Stats_Hit_Player,0)),"")</f>
        <v/>
      </c>
      <c r="O1575" s="22" t="str">
        <f t="shared" si="845"/>
        <v/>
      </c>
      <c r="P1575" s="22" t="str">
        <f t="shared" si="846"/>
        <v/>
      </c>
      <c r="Q1575" s="22" t="str">
        <f t="shared" si="847"/>
        <v/>
      </c>
      <c r="R1575" s="22" t="str">
        <f t="shared" si="848"/>
        <v/>
      </c>
      <c r="S1575" s="22" t="str">
        <f t="shared" si="849"/>
        <v/>
      </c>
      <c r="T1575" s="22" t="str">
        <f t="shared" si="850"/>
        <v/>
      </c>
      <c r="U1575" s="22" t="str">
        <f t="shared" si="851"/>
        <v/>
      </c>
      <c r="V1575" s="22" t="str">
        <f t="shared" si="852"/>
        <v/>
      </c>
      <c r="W1575" s="22" t="str">
        <f t="shared" si="853"/>
        <v/>
      </c>
      <c r="X1575" s="22" t="str">
        <f t="shared" si="854"/>
        <v/>
      </c>
      <c r="Y1575" s="22" t="str">
        <f t="shared" si="855"/>
        <v/>
      </c>
      <c r="Z1575" s="22" t="str">
        <f t="shared" si="856"/>
        <v/>
      </c>
      <c r="AA1575" s="22" t="str">
        <f t="shared" si="857"/>
        <v/>
      </c>
      <c r="AB1575" s="22">
        <f t="shared" si="858"/>
        <v>0</v>
      </c>
      <c r="AC1575" s="22">
        <f t="shared" si="859"/>
        <v>0</v>
      </c>
      <c r="AD1575" s="29">
        <f t="shared" si="860"/>
        <v>5.79</v>
      </c>
      <c r="AE1575" s="22">
        <f t="shared" si="861"/>
        <v>8</v>
      </c>
      <c r="AF1575" s="22">
        <f t="shared" si="862"/>
        <v>0</v>
      </c>
      <c r="AG1575" s="22">
        <f t="shared" si="863"/>
        <v>0</v>
      </c>
      <c r="AH1575" s="22">
        <f t="shared" si="864"/>
        <v>0</v>
      </c>
      <c r="AI1575" s="22">
        <f t="shared" si="865"/>
        <v>1</v>
      </c>
      <c r="AJ1575" s="31">
        <f t="shared" si="866"/>
        <v>4.2</v>
      </c>
      <c r="AK1575" s="22">
        <f t="shared" si="867"/>
        <v>4</v>
      </c>
      <c r="AL1575" s="22">
        <f t="shared" si="868"/>
        <v>3</v>
      </c>
      <c r="AM1575" s="22">
        <f t="shared" si="869"/>
        <v>3</v>
      </c>
      <c r="AN1575" s="22">
        <f t="shared" si="870"/>
        <v>5</v>
      </c>
      <c r="AO1575" s="22">
        <f t="shared" si="871"/>
        <v>1</v>
      </c>
      <c r="AP1575" s="22">
        <f t="shared" si="872"/>
        <v>2</v>
      </c>
      <c r="AQ1575" s="2">
        <f t="shared" si="873"/>
        <v>0.25</v>
      </c>
    </row>
    <row r="1576" spans="1:43" x14ac:dyDescent="0.25">
      <c r="A1576" s="26">
        <f t="shared" si="874"/>
        <v>1</v>
      </c>
      <c r="B1576" t="s">
        <v>5714</v>
      </c>
      <c r="C1576" t="s">
        <v>64</v>
      </c>
      <c r="D1576" t="s">
        <v>29</v>
      </c>
      <c r="E1576" t="s">
        <v>1640</v>
      </c>
      <c r="F1576">
        <v>2026</v>
      </c>
      <c r="G1576" t="s">
        <v>5657</v>
      </c>
      <c r="H1576" s="4">
        <v>46141</v>
      </c>
      <c r="I1576" s="4" t="str">
        <f t="shared" si="840"/>
        <v>Big South</v>
      </c>
      <c r="J1576" s="2" t="str">
        <f t="shared" si="841"/>
        <v/>
      </c>
      <c r="K1576" s="2" t="str">
        <f t="shared" si="842"/>
        <v/>
      </c>
      <c r="L1576" s="2" t="str">
        <f t="shared" si="843"/>
        <v/>
      </c>
      <c r="M1576" s="2" t="str">
        <f t="shared" si="844"/>
        <v/>
      </c>
      <c r="N1576" s="22" t="str" cm="1">
        <f t="array" ref="N1576">IFERROR(INDEX(Stats_Hit_GP,MATCH($B1576,Stats_Hit_Player,0)),"")</f>
        <v/>
      </c>
      <c r="O1576" s="22" t="str">
        <f t="shared" si="845"/>
        <v/>
      </c>
      <c r="P1576" s="22" t="str">
        <f t="shared" si="846"/>
        <v/>
      </c>
      <c r="Q1576" s="22" t="str">
        <f t="shared" si="847"/>
        <v/>
      </c>
      <c r="R1576" s="22" t="str">
        <f t="shared" si="848"/>
        <v/>
      </c>
      <c r="S1576" s="22" t="str">
        <f t="shared" si="849"/>
        <v/>
      </c>
      <c r="T1576" s="22" t="str">
        <f t="shared" si="850"/>
        <v/>
      </c>
      <c r="U1576" s="22" t="str">
        <f t="shared" si="851"/>
        <v/>
      </c>
      <c r="V1576" s="22" t="str">
        <f t="shared" si="852"/>
        <v/>
      </c>
      <c r="W1576" s="22" t="str">
        <f t="shared" si="853"/>
        <v/>
      </c>
      <c r="X1576" s="22" t="str">
        <f t="shared" si="854"/>
        <v/>
      </c>
      <c r="Y1576" s="22" t="str">
        <f t="shared" si="855"/>
        <v/>
      </c>
      <c r="Z1576" s="22" t="str">
        <f t="shared" si="856"/>
        <v/>
      </c>
      <c r="AA1576" s="22" t="str">
        <f t="shared" si="857"/>
        <v/>
      </c>
      <c r="AB1576" s="22">
        <f t="shared" si="858"/>
        <v>0</v>
      </c>
      <c r="AC1576" s="22">
        <f t="shared" si="859"/>
        <v>2</v>
      </c>
      <c r="AD1576" s="29">
        <f t="shared" si="860"/>
        <v>7.32</v>
      </c>
      <c r="AE1576" s="22">
        <f t="shared" si="861"/>
        <v>20</v>
      </c>
      <c r="AF1576" s="22">
        <f t="shared" si="862"/>
        <v>2</v>
      </c>
      <c r="AG1576" s="22">
        <f t="shared" si="863"/>
        <v>0</v>
      </c>
      <c r="AH1576" s="22">
        <f t="shared" si="864"/>
        <v>0</v>
      </c>
      <c r="AI1576" s="22">
        <f t="shared" si="865"/>
        <v>0</v>
      </c>
      <c r="AJ1576" s="31">
        <f t="shared" si="866"/>
        <v>19.2</v>
      </c>
      <c r="AK1576" s="22">
        <f t="shared" si="867"/>
        <v>23</v>
      </c>
      <c r="AL1576" s="22">
        <f t="shared" si="868"/>
        <v>19</v>
      </c>
      <c r="AM1576" s="22">
        <f t="shared" si="869"/>
        <v>16</v>
      </c>
      <c r="AN1576" s="22">
        <f t="shared" si="870"/>
        <v>22</v>
      </c>
      <c r="AO1576" s="22">
        <f t="shared" si="871"/>
        <v>14</v>
      </c>
      <c r="AP1576" s="22">
        <f t="shared" si="872"/>
        <v>3</v>
      </c>
      <c r="AQ1576" s="2">
        <f t="shared" si="873"/>
        <v>0.29899999999999999</v>
      </c>
    </row>
    <row r="1577" spans="1:43" x14ac:dyDescent="0.25">
      <c r="A1577" s="26" t="str">
        <f t="shared" si="874"/>
        <v/>
      </c>
      <c r="B1577" t="s">
        <v>5715</v>
      </c>
      <c r="C1577" t="s">
        <v>64</v>
      </c>
      <c r="D1577" t="s">
        <v>37</v>
      </c>
      <c r="E1577" t="s">
        <v>1528</v>
      </c>
      <c r="F1577">
        <v>2026</v>
      </c>
      <c r="G1577" t="s">
        <v>5657</v>
      </c>
      <c r="H1577" s="4">
        <v>46141</v>
      </c>
      <c r="I1577" s="4" t="str">
        <f t="shared" si="840"/>
        <v>Big South</v>
      </c>
      <c r="J1577" s="2" t="str">
        <f t="shared" si="841"/>
        <v/>
      </c>
      <c r="K1577" s="2" t="str">
        <f t="shared" si="842"/>
        <v/>
      </c>
      <c r="L1577" s="2" t="str">
        <f t="shared" si="843"/>
        <v/>
      </c>
      <c r="M1577" s="2" t="str">
        <f t="shared" si="844"/>
        <v/>
      </c>
      <c r="N1577" s="22" t="str" cm="1">
        <f t="array" ref="N1577">IFERROR(INDEX(Stats_Hit_GP,MATCH($B1577,Stats_Hit_Player,0)),"")</f>
        <v/>
      </c>
      <c r="O1577" s="22" t="str">
        <f t="shared" si="845"/>
        <v/>
      </c>
      <c r="P1577" s="22" t="str">
        <f t="shared" si="846"/>
        <v/>
      </c>
      <c r="Q1577" s="22" t="str">
        <f t="shared" si="847"/>
        <v/>
      </c>
      <c r="R1577" s="22" t="str">
        <f t="shared" si="848"/>
        <v/>
      </c>
      <c r="S1577" s="22" t="str">
        <f t="shared" si="849"/>
        <v/>
      </c>
      <c r="T1577" s="22" t="str">
        <f t="shared" si="850"/>
        <v/>
      </c>
      <c r="U1577" s="22" t="str">
        <f t="shared" si="851"/>
        <v/>
      </c>
      <c r="V1577" s="22" t="str">
        <f t="shared" si="852"/>
        <v/>
      </c>
      <c r="W1577" s="22" t="str">
        <f t="shared" si="853"/>
        <v/>
      </c>
      <c r="X1577" s="22" t="str">
        <f t="shared" si="854"/>
        <v/>
      </c>
      <c r="Y1577" s="22" t="str">
        <f t="shared" si="855"/>
        <v/>
      </c>
      <c r="Z1577" s="22" t="str">
        <f t="shared" si="856"/>
        <v/>
      </c>
      <c r="AA1577" s="22" t="str">
        <f t="shared" si="857"/>
        <v/>
      </c>
      <c r="AB1577" s="22" t="str">
        <f t="shared" si="858"/>
        <v/>
      </c>
      <c r="AC1577" s="22" t="str">
        <f t="shared" si="859"/>
        <v/>
      </c>
      <c r="AD1577" s="29" t="str">
        <f t="shared" si="860"/>
        <v/>
      </c>
      <c r="AE1577" s="22" t="str">
        <f t="shared" si="861"/>
        <v/>
      </c>
      <c r="AF1577" s="22" t="str">
        <f t="shared" si="862"/>
        <v/>
      </c>
      <c r="AG1577" s="22" t="str">
        <f t="shared" si="863"/>
        <v/>
      </c>
      <c r="AH1577" s="22" t="str">
        <f t="shared" si="864"/>
        <v/>
      </c>
      <c r="AI1577" s="22" t="str">
        <f t="shared" si="865"/>
        <v/>
      </c>
      <c r="AJ1577" s="31" t="str">
        <f t="shared" si="866"/>
        <v/>
      </c>
      <c r="AK1577" s="22" t="str">
        <f t="shared" si="867"/>
        <v/>
      </c>
      <c r="AL1577" s="22" t="str">
        <f t="shared" si="868"/>
        <v/>
      </c>
      <c r="AM1577" s="22" t="str">
        <f t="shared" si="869"/>
        <v/>
      </c>
      <c r="AN1577" s="22" t="str">
        <f t="shared" si="870"/>
        <v/>
      </c>
      <c r="AO1577" s="22" t="str">
        <f t="shared" si="871"/>
        <v/>
      </c>
      <c r="AP1577" s="22" t="str">
        <f t="shared" si="872"/>
        <v/>
      </c>
      <c r="AQ1577" s="2" t="str">
        <f t="shared" si="873"/>
        <v/>
      </c>
    </row>
    <row r="1578" spans="1:43" x14ac:dyDescent="0.25">
      <c r="A1578" s="26">
        <f t="shared" si="874"/>
        <v>1</v>
      </c>
      <c r="B1578" t="s">
        <v>5716</v>
      </c>
      <c r="C1578" t="s">
        <v>64</v>
      </c>
      <c r="D1578" t="s">
        <v>29</v>
      </c>
      <c r="E1578" t="s">
        <v>4031</v>
      </c>
      <c r="F1578">
        <v>2026</v>
      </c>
      <c r="G1578" t="s">
        <v>5657</v>
      </c>
      <c r="H1578" s="4">
        <v>46139</v>
      </c>
      <c r="I1578" s="4" t="str">
        <f t="shared" si="840"/>
        <v>Patriot</v>
      </c>
      <c r="J1578" s="2" t="str">
        <f t="shared" si="841"/>
        <v/>
      </c>
      <c r="K1578" s="2" t="str">
        <f t="shared" si="842"/>
        <v/>
      </c>
      <c r="L1578" s="2" t="str">
        <f t="shared" si="843"/>
        <v/>
      </c>
      <c r="M1578" s="2" t="str">
        <f t="shared" si="844"/>
        <v/>
      </c>
      <c r="N1578" s="22" t="str" cm="1">
        <f t="array" ref="N1578">IFERROR(INDEX(Stats_Hit_GP,MATCH($B1578,Stats_Hit_Player,0)),"")</f>
        <v/>
      </c>
      <c r="O1578" s="22" t="str">
        <f t="shared" si="845"/>
        <v/>
      </c>
      <c r="P1578" s="22" t="str">
        <f t="shared" si="846"/>
        <v/>
      </c>
      <c r="Q1578" s="22" t="str">
        <f t="shared" si="847"/>
        <v/>
      </c>
      <c r="R1578" s="22" t="str">
        <f t="shared" si="848"/>
        <v/>
      </c>
      <c r="S1578" s="22" t="str">
        <f t="shared" si="849"/>
        <v/>
      </c>
      <c r="T1578" s="22" t="str">
        <f t="shared" si="850"/>
        <v/>
      </c>
      <c r="U1578" s="22" t="str">
        <f t="shared" si="851"/>
        <v/>
      </c>
      <c r="V1578" s="22" t="str">
        <f t="shared" si="852"/>
        <v/>
      </c>
      <c r="W1578" s="22" t="str">
        <f t="shared" si="853"/>
        <v/>
      </c>
      <c r="X1578" s="22" t="str">
        <f t="shared" si="854"/>
        <v/>
      </c>
      <c r="Y1578" s="22" t="str">
        <f t="shared" si="855"/>
        <v/>
      </c>
      <c r="Z1578" s="22" t="str">
        <f t="shared" si="856"/>
        <v/>
      </c>
      <c r="AA1578" s="22" t="str">
        <f t="shared" si="857"/>
        <v/>
      </c>
      <c r="AB1578" s="22">
        <f t="shared" si="858"/>
        <v>1</v>
      </c>
      <c r="AC1578" s="22">
        <f t="shared" si="859"/>
        <v>0</v>
      </c>
      <c r="AD1578" s="29">
        <f t="shared" si="860"/>
        <v>2.76</v>
      </c>
      <c r="AE1578" s="22">
        <f t="shared" si="861"/>
        <v>22</v>
      </c>
      <c r="AF1578" s="22">
        <f t="shared" si="862"/>
        <v>0</v>
      </c>
      <c r="AG1578" s="22">
        <f t="shared" si="863"/>
        <v>0</v>
      </c>
      <c r="AH1578" s="22">
        <f t="shared" si="864"/>
        <v>0</v>
      </c>
      <c r="AI1578" s="22">
        <f t="shared" si="865"/>
        <v>11</v>
      </c>
      <c r="AJ1578" s="31">
        <f t="shared" si="866"/>
        <v>32.200000000000003</v>
      </c>
      <c r="AK1578" s="22">
        <f t="shared" si="867"/>
        <v>29</v>
      </c>
      <c r="AL1578" s="22">
        <f t="shared" si="868"/>
        <v>11</v>
      </c>
      <c r="AM1578" s="22">
        <f t="shared" si="869"/>
        <v>10</v>
      </c>
      <c r="AN1578" s="22">
        <f t="shared" si="870"/>
        <v>18</v>
      </c>
      <c r="AO1578" s="22">
        <f t="shared" si="871"/>
        <v>32</v>
      </c>
      <c r="AP1578" s="22">
        <f t="shared" si="872"/>
        <v>3</v>
      </c>
      <c r="AQ1578" s="2">
        <f t="shared" si="873"/>
        <v>0.23799999999999999</v>
      </c>
    </row>
    <row r="1579" spans="1:43" x14ac:dyDescent="0.25">
      <c r="A1579" s="26" t="str">
        <f t="shared" si="874"/>
        <v/>
      </c>
      <c r="B1579" t="s">
        <v>5717</v>
      </c>
      <c r="C1579" t="s">
        <v>25</v>
      </c>
      <c r="D1579" t="s">
        <v>37</v>
      </c>
      <c r="E1579" t="s">
        <v>1910</v>
      </c>
      <c r="F1579">
        <v>2026</v>
      </c>
      <c r="G1579" t="s">
        <v>5657</v>
      </c>
      <c r="H1579" s="4">
        <v>46134</v>
      </c>
      <c r="I1579" s="4" t="str">
        <f t="shared" si="840"/>
        <v>Big Ten</v>
      </c>
      <c r="J1579" s="2" t="str">
        <f t="shared" si="841"/>
        <v/>
      </c>
      <c r="K1579" s="2" t="str">
        <f t="shared" si="842"/>
        <v/>
      </c>
      <c r="L1579" s="2" t="str">
        <f t="shared" si="843"/>
        <v/>
      </c>
      <c r="M1579" s="2" t="str">
        <f t="shared" si="844"/>
        <v/>
      </c>
      <c r="N1579" s="22" t="str" cm="1">
        <f t="array" ref="N1579">IFERROR(INDEX(Stats_Hit_GP,MATCH($B1579,Stats_Hit_Player,0)),"")</f>
        <v/>
      </c>
      <c r="O1579" s="22" t="str">
        <f t="shared" si="845"/>
        <v/>
      </c>
      <c r="P1579" s="22" t="str">
        <f t="shared" si="846"/>
        <v/>
      </c>
      <c r="Q1579" s="22" t="str">
        <f t="shared" si="847"/>
        <v/>
      </c>
      <c r="R1579" s="22" t="str">
        <f t="shared" si="848"/>
        <v/>
      </c>
      <c r="S1579" s="22" t="str">
        <f t="shared" si="849"/>
        <v/>
      </c>
      <c r="T1579" s="22" t="str">
        <f t="shared" si="850"/>
        <v/>
      </c>
      <c r="U1579" s="22" t="str">
        <f t="shared" si="851"/>
        <v/>
      </c>
      <c r="V1579" s="22" t="str">
        <f t="shared" si="852"/>
        <v/>
      </c>
      <c r="W1579" s="22" t="str">
        <f t="shared" si="853"/>
        <v/>
      </c>
      <c r="X1579" s="22" t="str">
        <f t="shared" si="854"/>
        <v/>
      </c>
      <c r="Y1579" s="22" t="str">
        <f t="shared" si="855"/>
        <v/>
      </c>
      <c r="Z1579" s="22" t="str">
        <f t="shared" si="856"/>
        <v/>
      </c>
      <c r="AA1579" s="22" t="str">
        <f t="shared" si="857"/>
        <v/>
      </c>
      <c r="AB1579" s="22" t="str">
        <f t="shared" si="858"/>
        <v/>
      </c>
      <c r="AC1579" s="22" t="str">
        <f t="shared" si="859"/>
        <v/>
      </c>
      <c r="AD1579" s="29" t="str">
        <f t="shared" si="860"/>
        <v/>
      </c>
      <c r="AE1579" s="22" t="str">
        <f t="shared" si="861"/>
        <v/>
      </c>
      <c r="AF1579" s="22" t="str">
        <f t="shared" si="862"/>
        <v/>
      </c>
      <c r="AG1579" s="22" t="str">
        <f t="shared" si="863"/>
        <v/>
      </c>
      <c r="AH1579" s="22" t="str">
        <f t="shared" si="864"/>
        <v/>
      </c>
      <c r="AI1579" s="22" t="str">
        <f t="shared" si="865"/>
        <v/>
      </c>
      <c r="AJ1579" s="31" t="str">
        <f t="shared" si="866"/>
        <v/>
      </c>
      <c r="AK1579" s="22" t="str">
        <f t="shared" si="867"/>
        <v/>
      </c>
      <c r="AL1579" s="22" t="str">
        <f t="shared" si="868"/>
        <v/>
      </c>
      <c r="AM1579" s="22" t="str">
        <f t="shared" si="869"/>
        <v/>
      </c>
      <c r="AN1579" s="22" t="str">
        <f t="shared" si="870"/>
        <v/>
      </c>
      <c r="AO1579" s="22" t="str">
        <f t="shared" si="871"/>
        <v/>
      </c>
      <c r="AP1579" s="22" t="str">
        <f t="shared" si="872"/>
        <v/>
      </c>
      <c r="AQ1579" s="2" t="str">
        <f t="shared" si="873"/>
        <v/>
      </c>
    </row>
    <row r="1580" spans="1:43" x14ac:dyDescent="0.25">
      <c r="A1580" s="26">
        <f t="shared" si="874"/>
        <v>1</v>
      </c>
      <c r="B1580" t="s">
        <v>5718</v>
      </c>
      <c r="C1580" t="s">
        <v>64</v>
      </c>
      <c r="D1580" t="s">
        <v>29</v>
      </c>
      <c r="E1580" t="s">
        <v>2791</v>
      </c>
      <c r="F1580">
        <v>2026</v>
      </c>
      <c r="G1580" t="s">
        <v>5657</v>
      </c>
      <c r="H1580" s="4">
        <v>46134</v>
      </c>
      <c r="I1580" s="4" t="str">
        <f t="shared" si="840"/>
        <v>Ivy League</v>
      </c>
      <c r="J1580" s="2" t="str">
        <f t="shared" si="841"/>
        <v/>
      </c>
      <c r="K1580" s="2" t="str">
        <f t="shared" si="842"/>
        <v/>
      </c>
      <c r="L1580" s="2" t="str">
        <f t="shared" si="843"/>
        <v/>
      </c>
      <c r="M1580" s="2" t="str">
        <f t="shared" si="844"/>
        <v/>
      </c>
      <c r="N1580" s="22" t="str" cm="1">
        <f t="array" ref="N1580">IFERROR(INDEX(Stats_Hit_GP,MATCH($B1580,Stats_Hit_Player,0)),"")</f>
        <v/>
      </c>
      <c r="O1580" s="22" t="str">
        <f t="shared" si="845"/>
        <v/>
      </c>
      <c r="P1580" s="22" t="str">
        <f t="shared" si="846"/>
        <v/>
      </c>
      <c r="Q1580" s="22" t="str">
        <f t="shared" si="847"/>
        <v/>
      </c>
      <c r="R1580" s="22" t="str">
        <f t="shared" si="848"/>
        <v/>
      </c>
      <c r="S1580" s="22" t="str">
        <f t="shared" si="849"/>
        <v/>
      </c>
      <c r="T1580" s="22" t="str">
        <f t="shared" si="850"/>
        <v/>
      </c>
      <c r="U1580" s="22" t="str">
        <f t="shared" si="851"/>
        <v/>
      </c>
      <c r="V1580" s="22" t="str">
        <f t="shared" si="852"/>
        <v/>
      </c>
      <c r="W1580" s="22" t="str">
        <f t="shared" si="853"/>
        <v/>
      </c>
      <c r="X1580" s="22" t="str">
        <f t="shared" si="854"/>
        <v/>
      </c>
      <c r="Y1580" s="22" t="str">
        <f t="shared" si="855"/>
        <v/>
      </c>
      <c r="Z1580" s="22" t="str">
        <f t="shared" si="856"/>
        <v/>
      </c>
      <c r="AA1580" s="22" t="str">
        <f t="shared" si="857"/>
        <v/>
      </c>
      <c r="AB1580" s="22">
        <f t="shared" si="858"/>
        <v>1</v>
      </c>
      <c r="AC1580" s="22">
        <f t="shared" si="859"/>
        <v>4</v>
      </c>
      <c r="AD1580" s="29">
        <f t="shared" si="860"/>
        <v>6.56</v>
      </c>
      <c r="AE1580" s="22">
        <f t="shared" si="861"/>
        <v>12</v>
      </c>
      <c r="AF1580" s="22">
        <f t="shared" si="862"/>
        <v>11</v>
      </c>
      <c r="AG1580" s="22">
        <f t="shared" si="863"/>
        <v>0</v>
      </c>
      <c r="AH1580" s="22">
        <f t="shared" si="864"/>
        <v>0</v>
      </c>
      <c r="AI1580" s="22">
        <f t="shared" si="865"/>
        <v>1</v>
      </c>
      <c r="AJ1580" s="31">
        <f t="shared" si="866"/>
        <v>48</v>
      </c>
      <c r="AK1580" s="22">
        <f t="shared" si="867"/>
        <v>45</v>
      </c>
      <c r="AL1580" s="22">
        <f t="shared" si="868"/>
        <v>36</v>
      </c>
      <c r="AM1580" s="22">
        <f t="shared" si="869"/>
        <v>35</v>
      </c>
      <c r="AN1580" s="22">
        <f t="shared" si="870"/>
        <v>25</v>
      </c>
      <c r="AO1580" s="22">
        <f t="shared" si="871"/>
        <v>36</v>
      </c>
      <c r="AP1580" s="22">
        <f t="shared" si="872"/>
        <v>12</v>
      </c>
      <c r="AQ1580" s="2">
        <f t="shared" si="873"/>
        <v>0.25600000000000001</v>
      </c>
    </row>
    <row r="1581" spans="1:43" x14ac:dyDescent="0.25">
      <c r="A1581" s="26">
        <f t="shared" si="874"/>
        <v>1</v>
      </c>
      <c r="B1581" t="s">
        <v>5719</v>
      </c>
      <c r="C1581" t="s">
        <v>64</v>
      </c>
      <c r="D1581" t="s">
        <v>29</v>
      </c>
      <c r="E1581" t="s">
        <v>5720</v>
      </c>
      <c r="F1581">
        <v>2026</v>
      </c>
      <c r="G1581" t="s">
        <v>5657</v>
      </c>
      <c r="H1581" s="4">
        <v>46134</v>
      </c>
      <c r="I1581" s="4" t="str">
        <f t="shared" si="840"/>
        <v/>
      </c>
      <c r="J1581" s="2" t="str">
        <f t="shared" si="841"/>
        <v/>
      </c>
      <c r="K1581" s="2" t="str">
        <f t="shared" si="842"/>
        <v/>
      </c>
      <c r="L1581" s="2" t="str">
        <f t="shared" si="843"/>
        <v/>
      </c>
      <c r="M1581" s="2" t="str">
        <f t="shared" si="844"/>
        <v/>
      </c>
      <c r="N1581" s="22" t="str" cm="1">
        <f t="array" ref="N1581">IFERROR(INDEX(Stats_Hit_GP,MATCH($B1581,Stats_Hit_Player,0)),"")</f>
        <v/>
      </c>
      <c r="O1581" s="22" t="str">
        <f t="shared" si="845"/>
        <v/>
      </c>
      <c r="P1581" s="22" t="str">
        <f t="shared" si="846"/>
        <v/>
      </c>
      <c r="Q1581" s="22" t="str">
        <f t="shared" si="847"/>
        <v/>
      </c>
      <c r="R1581" s="22" t="str">
        <f t="shared" si="848"/>
        <v/>
      </c>
      <c r="S1581" s="22" t="str">
        <f t="shared" si="849"/>
        <v/>
      </c>
      <c r="T1581" s="22" t="str">
        <f t="shared" si="850"/>
        <v/>
      </c>
      <c r="U1581" s="22" t="str">
        <f t="shared" si="851"/>
        <v/>
      </c>
      <c r="V1581" s="22" t="str">
        <f t="shared" si="852"/>
        <v/>
      </c>
      <c r="W1581" s="22" t="str">
        <f t="shared" si="853"/>
        <v/>
      </c>
      <c r="X1581" s="22" t="str">
        <f t="shared" si="854"/>
        <v/>
      </c>
      <c r="Y1581" s="22" t="str">
        <f t="shared" si="855"/>
        <v/>
      </c>
      <c r="Z1581" s="22" t="str">
        <f t="shared" si="856"/>
        <v/>
      </c>
      <c r="AA1581" s="22" t="str">
        <f t="shared" si="857"/>
        <v/>
      </c>
      <c r="AB1581" s="22" t="str">
        <f t="shared" si="858"/>
        <v/>
      </c>
      <c r="AC1581" s="22" t="str">
        <f t="shared" si="859"/>
        <v/>
      </c>
      <c r="AD1581" s="29" t="str">
        <f t="shared" si="860"/>
        <v/>
      </c>
      <c r="AE1581" s="22" t="str">
        <f t="shared" si="861"/>
        <v/>
      </c>
      <c r="AF1581" s="22" t="str">
        <f t="shared" si="862"/>
        <v/>
      </c>
      <c r="AG1581" s="22" t="str">
        <f t="shared" si="863"/>
        <v/>
      </c>
      <c r="AH1581" s="22" t="str">
        <f t="shared" si="864"/>
        <v/>
      </c>
      <c r="AI1581" s="22" t="str">
        <f t="shared" si="865"/>
        <v/>
      </c>
      <c r="AJ1581" s="31" t="str">
        <f t="shared" si="866"/>
        <v/>
      </c>
      <c r="AK1581" s="22" t="str">
        <f t="shared" si="867"/>
        <v/>
      </c>
      <c r="AL1581" s="22" t="str">
        <f t="shared" si="868"/>
        <v/>
      </c>
      <c r="AM1581" s="22" t="str">
        <f t="shared" si="869"/>
        <v/>
      </c>
      <c r="AN1581" s="22" t="str">
        <f t="shared" si="870"/>
        <v/>
      </c>
      <c r="AO1581" s="22" t="str">
        <f t="shared" si="871"/>
        <v/>
      </c>
      <c r="AP1581" s="22" t="str">
        <f t="shared" si="872"/>
        <v/>
      </c>
      <c r="AQ1581" s="2" t="str">
        <f t="shared" si="873"/>
        <v/>
      </c>
    </row>
    <row r="1582" spans="1:43" x14ac:dyDescent="0.25">
      <c r="A1582" s="26">
        <f t="shared" si="874"/>
        <v>1</v>
      </c>
      <c r="B1582" t="s">
        <v>2765</v>
      </c>
      <c r="C1582" t="s">
        <v>27</v>
      </c>
      <c r="D1582" t="s">
        <v>29</v>
      </c>
      <c r="E1582" t="s">
        <v>2759</v>
      </c>
      <c r="F1582">
        <v>2026</v>
      </c>
      <c r="G1582" t="s">
        <v>5657</v>
      </c>
      <c r="H1582" s="4">
        <v>46133</v>
      </c>
      <c r="I1582" s="4" t="str">
        <f t="shared" si="840"/>
        <v>Ivy League</v>
      </c>
      <c r="J1582" s="2">
        <f t="shared" si="841"/>
        <v>0.221</v>
      </c>
      <c r="K1582" s="2">
        <f t="shared" si="842"/>
        <v>0.30199999999999999</v>
      </c>
      <c r="L1582" s="2">
        <f t="shared" si="843"/>
        <v>0.33800000000000002</v>
      </c>
      <c r="M1582" s="2">
        <f t="shared" si="844"/>
        <v>0.64</v>
      </c>
      <c r="N1582" s="22" cm="1">
        <f t="array" ref="N1582">IFERROR(INDEX(Stats_Hit_GP,MATCH($B1582,Stats_Hit_Player,0)),"")</f>
        <v>36</v>
      </c>
      <c r="O1582" s="22">
        <f t="shared" si="845"/>
        <v>162</v>
      </c>
      <c r="P1582" s="22">
        <f t="shared" si="846"/>
        <v>145</v>
      </c>
      <c r="Q1582" s="22">
        <f t="shared" si="847"/>
        <v>23</v>
      </c>
      <c r="R1582" s="22">
        <f t="shared" si="848"/>
        <v>32</v>
      </c>
      <c r="S1582" s="22">
        <f t="shared" si="849"/>
        <v>6</v>
      </c>
      <c r="T1582" s="22">
        <f t="shared" si="850"/>
        <v>1</v>
      </c>
      <c r="U1582" s="22">
        <f t="shared" si="851"/>
        <v>3</v>
      </c>
      <c r="V1582" s="22">
        <f t="shared" si="852"/>
        <v>21</v>
      </c>
      <c r="W1582" s="22">
        <f t="shared" si="853"/>
        <v>5</v>
      </c>
      <c r="X1582" s="22">
        <f t="shared" si="854"/>
        <v>12</v>
      </c>
      <c r="Y1582" s="22">
        <f t="shared" si="855"/>
        <v>27</v>
      </c>
      <c r="Z1582" s="22">
        <f t="shared" si="856"/>
        <v>9</v>
      </c>
      <c r="AA1582" s="22">
        <f t="shared" si="857"/>
        <v>3</v>
      </c>
      <c r="AB1582" s="22" t="str">
        <f t="shared" si="858"/>
        <v/>
      </c>
      <c r="AC1582" s="22" t="str">
        <f t="shared" si="859"/>
        <v/>
      </c>
      <c r="AD1582" s="29" t="str">
        <f t="shared" si="860"/>
        <v/>
      </c>
      <c r="AE1582" s="22" t="str">
        <f t="shared" si="861"/>
        <v/>
      </c>
      <c r="AF1582" s="22" t="str">
        <f t="shared" si="862"/>
        <v/>
      </c>
      <c r="AG1582" s="22" t="str">
        <f t="shared" si="863"/>
        <v/>
      </c>
      <c r="AH1582" s="22" t="str">
        <f t="shared" si="864"/>
        <v/>
      </c>
      <c r="AI1582" s="22" t="str">
        <f t="shared" si="865"/>
        <v/>
      </c>
      <c r="AJ1582" s="31" t="str">
        <f t="shared" si="866"/>
        <v/>
      </c>
      <c r="AK1582" s="22" t="str">
        <f t="shared" si="867"/>
        <v/>
      </c>
      <c r="AL1582" s="22" t="str">
        <f t="shared" si="868"/>
        <v/>
      </c>
      <c r="AM1582" s="22" t="str">
        <f t="shared" si="869"/>
        <v/>
      </c>
      <c r="AN1582" s="22" t="str">
        <f t="shared" si="870"/>
        <v/>
      </c>
      <c r="AO1582" s="22" t="str">
        <f t="shared" si="871"/>
        <v/>
      </c>
      <c r="AP1582" s="22" t="str">
        <f t="shared" si="872"/>
        <v/>
      </c>
      <c r="AQ1582" s="2" t="str">
        <f t="shared" si="873"/>
        <v/>
      </c>
    </row>
    <row r="1583" spans="1:43" x14ac:dyDescent="0.25">
      <c r="A1583" s="26">
        <f t="shared" si="874"/>
        <v>1</v>
      </c>
      <c r="B1583" t="s">
        <v>467</v>
      </c>
      <c r="C1583" t="s">
        <v>27</v>
      </c>
      <c r="D1583" t="s">
        <v>29</v>
      </c>
      <c r="E1583" t="s">
        <v>458</v>
      </c>
      <c r="F1583">
        <v>2026</v>
      </c>
      <c r="G1583" t="s">
        <v>5657</v>
      </c>
      <c r="H1583" s="4">
        <v>46132</v>
      </c>
      <c r="I1583" s="4" t="str">
        <f t="shared" si="840"/>
        <v>ACC</v>
      </c>
      <c r="J1583" s="2">
        <f t="shared" si="841"/>
        <v>0.313</v>
      </c>
      <c r="K1583" s="2">
        <f t="shared" si="842"/>
        <v>0.41799999999999998</v>
      </c>
      <c r="L1583" s="2">
        <f t="shared" si="843"/>
        <v>0.45300000000000001</v>
      </c>
      <c r="M1583" s="2">
        <f t="shared" si="844"/>
        <v>0.871</v>
      </c>
      <c r="N1583" s="22" cm="1">
        <f t="array" ref="N1583">IFERROR(INDEX(Stats_Hit_GP,MATCH($B1583,Stats_Hit_Player,0)),"")</f>
        <v>21</v>
      </c>
      <c r="O1583" s="22">
        <f t="shared" si="845"/>
        <v>80</v>
      </c>
      <c r="P1583" s="22">
        <f t="shared" si="846"/>
        <v>64</v>
      </c>
      <c r="Q1583" s="22">
        <f t="shared" si="847"/>
        <v>15</v>
      </c>
      <c r="R1583" s="22">
        <f t="shared" si="848"/>
        <v>20</v>
      </c>
      <c r="S1583" s="22">
        <f t="shared" si="849"/>
        <v>4</v>
      </c>
      <c r="T1583" s="22">
        <f t="shared" si="850"/>
        <v>1</v>
      </c>
      <c r="U1583" s="22">
        <f t="shared" si="851"/>
        <v>1</v>
      </c>
      <c r="V1583" s="22">
        <f t="shared" si="852"/>
        <v>13</v>
      </c>
      <c r="W1583" s="22">
        <f t="shared" si="853"/>
        <v>6</v>
      </c>
      <c r="X1583" s="22">
        <f t="shared" si="854"/>
        <v>7</v>
      </c>
      <c r="Y1583" s="22">
        <f t="shared" si="855"/>
        <v>10</v>
      </c>
      <c r="Z1583" s="22">
        <f t="shared" si="856"/>
        <v>2</v>
      </c>
      <c r="AA1583" s="22">
        <f t="shared" si="857"/>
        <v>0</v>
      </c>
      <c r="AB1583" s="22" t="str">
        <f t="shared" si="858"/>
        <v/>
      </c>
      <c r="AC1583" s="22" t="str">
        <f t="shared" si="859"/>
        <v/>
      </c>
      <c r="AD1583" s="29" t="str">
        <f t="shared" si="860"/>
        <v/>
      </c>
      <c r="AE1583" s="22" t="str">
        <f t="shared" si="861"/>
        <v/>
      </c>
      <c r="AF1583" s="22" t="str">
        <f t="shared" si="862"/>
        <v/>
      </c>
      <c r="AG1583" s="22" t="str">
        <f t="shared" si="863"/>
        <v/>
      </c>
      <c r="AH1583" s="22" t="str">
        <f t="shared" si="864"/>
        <v/>
      </c>
      <c r="AI1583" s="22" t="str">
        <f t="shared" si="865"/>
        <v/>
      </c>
      <c r="AJ1583" s="31" t="str">
        <f t="shared" si="866"/>
        <v/>
      </c>
      <c r="AK1583" s="22" t="str">
        <f t="shared" si="867"/>
        <v/>
      </c>
      <c r="AL1583" s="22" t="str">
        <f t="shared" si="868"/>
        <v/>
      </c>
      <c r="AM1583" s="22" t="str">
        <f t="shared" si="869"/>
        <v/>
      </c>
      <c r="AN1583" s="22" t="str">
        <f t="shared" si="870"/>
        <v/>
      </c>
      <c r="AO1583" s="22" t="str">
        <f t="shared" si="871"/>
        <v/>
      </c>
      <c r="AP1583" s="22" t="str">
        <f t="shared" si="872"/>
        <v/>
      </c>
      <c r="AQ1583" s="2" t="str">
        <f t="shared" si="873"/>
        <v/>
      </c>
    </row>
    <row r="1584" spans="1:43" x14ac:dyDescent="0.25">
      <c r="A1584" s="26" t="str">
        <f t="shared" si="874"/>
        <v/>
      </c>
      <c r="B1584" t="s">
        <v>5721</v>
      </c>
      <c r="C1584" t="s">
        <v>64</v>
      </c>
      <c r="D1584" t="s">
        <v>24</v>
      </c>
      <c r="E1584" t="s">
        <v>4444</v>
      </c>
      <c r="F1584">
        <v>2026</v>
      </c>
      <c r="G1584" t="s">
        <v>5657</v>
      </c>
      <c r="H1584" s="4">
        <v>46132</v>
      </c>
      <c r="I1584" s="4" t="str">
        <f t="shared" si="840"/>
        <v>SoCon</v>
      </c>
      <c r="J1584" s="2" t="str">
        <f t="shared" si="841"/>
        <v/>
      </c>
      <c r="K1584" s="2" t="str">
        <f t="shared" si="842"/>
        <v/>
      </c>
      <c r="L1584" s="2" t="str">
        <f t="shared" si="843"/>
        <v/>
      </c>
      <c r="M1584" s="2" t="str">
        <f t="shared" si="844"/>
        <v/>
      </c>
      <c r="N1584" s="22" t="str" cm="1">
        <f t="array" ref="N1584">IFERROR(INDEX(Stats_Hit_GP,MATCH($B1584,Stats_Hit_Player,0)),"")</f>
        <v/>
      </c>
      <c r="O1584" s="22" t="str">
        <f t="shared" si="845"/>
        <v/>
      </c>
      <c r="P1584" s="22" t="str">
        <f t="shared" si="846"/>
        <v/>
      </c>
      <c r="Q1584" s="22" t="str">
        <f t="shared" si="847"/>
        <v/>
      </c>
      <c r="R1584" s="22" t="str">
        <f t="shared" si="848"/>
        <v/>
      </c>
      <c r="S1584" s="22" t="str">
        <f t="shared" si="849"/>
        <v/>
      </c>
      <c r="T1584" s="22" t="str">
        <f t="shared" si="850"/>
        <v/>
      </c>
      <c r="U1584" s="22" t="str">
        <f t="shared" si="851"/>
        <v/>
      </c>
      <c r="V1584" s="22" t="str">
        <f t="shared" si="852"/>
        <v/>
      </c>
      <c r="W1584" s="22" t="str">
        <f t="shared" si="853"/>
        <v/>
      </c>
      <c r="X1584" s="22" t="str">
        <f t="shared" si="854"/>
        <v/>
      </c>
      <c r="Y1584" s="22" t="str">
        <f t="shared" si="855"/>
        <v/>
      </c>
      <c r="Z1584" s="22" t="str">
        <f t="shared" si="856"/>
        <v/>
      </c>
      <c r="AA1584" s="22" t="str">
        <f t="shared" si="857"/>
        <v/>
      </c>
      <c r="AB1584" s="22">
        <f t="shared" si="858"/>
        <v>1</v>
      </c>
      <c r="AC1584" s="22">
        <f t="shared" si="859"/>
        <v>0</v>
      </c>
      <c r="AD1584" s="29">
        <f t="shared" si="860"/>
        <v>4.05</v>
      </c>
      <c r="AE1584" s="22">
        <f t="shared" si="861"/>
        <v>11</v>
      </c>
      <c r="AF1584" s="22">
        <f t="shared" si="862"/>
        <v>0</v>
      </c>
      <c r="AG1584" s="22">
        <f t="shared" si="863"/>
        <v>0</v>
      </c>
      <c r="AH1584" s="22">
        <f t="shared" si="864"/>
        <v>0</v>
      </c>
      <c r="AI1584" s="22">
        <f t="shared" si="865"/>
        <v>2</v>
      </c>
      <c r="AJ1584" s="31">
        <f t="shared" si="866"/>
        <v>13.1</v>
      </c>
      <c r="AK1584" s="22">
        <f t="shared" si="867"/>
        <v>12</v>
      </c>
      <c r="AL1584" s="22">
        <f t="shared" si="868"/>
        <v>7</v>
      </c>
      <c r="AM1584" s="22">
        <f t="shared" si="869"/>
        <v>6</v>
      </c>
      <c r="AN1584" s="22">
        <f t="shared" si="870"/>
        <v>6</v>
      </c>
      <c r="AO1584" s="22">
        <f t="shared" si="871"/>
        <v>11</v>
      </c>
      <c r="AP1584" s="22">
        <f t="shared" si="872"/>
        <v>0</v>
      </c>
      <c r="AQ1584" s="2">
        <f t="shared" si="873"/>
        <v>0.24</v>
      </c>
    </row>
    <row r="1585" spans="1:43" x14ac:dyDescent="0.25">
      <c r="A1585" s="26">
        <f t="shared" si="874"/>
        <v>1</v>
      </c>
      <c r="B1585" t="s">
        <v>5722</v>
      </c>
      <c r="C1585" t="s">
        <v>64</v>
      </c>
      <c r="D1585" t="s">
        <v>32</v>
      </c>
      <c r="E1585" t="s">
        <v>2322</v>
      </c>
      <c r="F1585">
        <v>2026</v>
      </c>
      <c r="G1585" t="s">
        <v>5657</v>
      </c>
      <c r="H1585" s="4">
        <v>46129</v>
      </c>
      <c r="I1585" s="4" t="str">
        <f t="shared" si="840"/>
        <v>Conference USA</v>
      </c>
      <c r="J1585" s="2" t="str">
        <f t="shared" si="841"/>
        <v/>
      </c>
      <c r="K1585" s="2" t="str">
        <f t="shared" si="842"/>
        <v/>
      </c>
      <c r="L1585" s="2" t="str">
        <f t="shared" si="843"/>
        <v/>
      </c>
      <c r="M1585" s="2" t="str">
        <f t="shared" si="844"/>
        <v/>
      </c>
      <c r="N1585" s="22" t="str" cm="1">
        <f t="array" ref="N1585">IFERROR(INDEX(Stats_Hit_GP,MATCH($B1585,Stats_Hit_Player,0)),"")</f>
        <v/>
      </c>
      <c r="O1585" s="22" t="str">
        <f t="shared" si="845"/>
        <v/>
      </c>
      <c r="P1585" s="22" t="str">
        <f t="shared" si="846"/>
        <v/>
      </c>
      <c r="Q1585" s="22" t="str">
        <f t="shared" si="847"/>
        <v/>
      </c>
      <c r="R1585" s="22" t="str">
        <f t="shared" si="848"/>
        <v/>
      </c>
      <c r="S1585" s="22" t="str">
        <f t="shared" si="849"/>
        <v/>
      </c>
      <c r="T1585" s="22" t="str">
        <f t="shared" si="850"/>
        <v/>
      </c>
      <c r="U1585" s="22" t="str">
        <f t="shared" si="851"/>
        <v/>
      </c>
      <c r="V1585" s="22" t="str">
        <f t="shared" si="852"/>
        <v/>
      </c>
      <c r="W1585" s="22" t="str">
        <f t="shared" si="853"/>
        <v/>
      </c>
      <c r="X1585" s="22" t="str">
        <f t="shared" si="854"/>
        <v/>
      </c>
      <c r="Y1585" s="22" t="str">
        <f t="shared" si="855"/>
        <v/>
      </c>
      <c r="Z1585" s="22" t="str">
        <f t="shared" si="856"/>
        <v/>
      </c>
      <c r="AA1585" s="22" t="str">
        <f t="shared" si="857"/>
        <v/>
      </c>
      <c r="AB1585" s="22" t="str">
        <f t="shared" si="858"/>
        <v/>
      </c>
      <c r="AC1585" s="22" t="str">
        <f t="shared" si="859"/>
        <v/>
      </c>
      <c r="AD1585" s="29" t="str">
        <f t="shared" si="860"/>
        <v/>
      </c>
      <c r="AE1585" s="22" t="str">
        <f t="shared" si="861"/>
        <v/>
      </c>
      <c r="AF1585" s="22" t="str">
        <f t="shared" si="862"/>
        <v/>
      </c>
      <c r="AG1585" s="22" t="str">
        <f t="shared" si="863"/>
        <v/>
      </c>
      <c r="AH1585" s="22" t="str">
        <f t="shared" si="864"/>
        <v/>
      </c>
      <c r="AI1585" s="22" t="str">
        <f t="shared" si="865"/>
        <v/>
      </c>
      <c r="AJ1585" s="31" t="str">
        <f t="shared" si="866"/>
        <v/>
      </c>
      <c r="AK1585" s="22" t="str">
        <f t="shared" si="867"/>
        <v/>
      </c>
      <c r="AL1585" s="22" t="str">
        <f t="shared" si="868"/>
        <v/>
      </c>
      <c r="AM1585" s="22" t="str">
        <f t="shared" si="869"/>
        <v/>
      </c>
      <c r="AN1585" s="22" t="str">
        <f t="shared" si="870"/>
        <v/>
      </c>
      <c r="AO1585" s="22" t="str">
        <f t="shared" si="871"/>
        <v/>
      </c>
      <c r="AP1585" s="22" t="str">
        <f t="shared" si="872"/>
        <v/>
      </c>
      <c r="AQ1585" s="2" t="str">
        <f t="shared" si="873"/>
        <v/>
      </c>
    </row>
    <row r="1586" spans="1:43" x14ac:dyDescent="0.25">
      <c r="A1586" s="26">
        <f t="shared" si="874"/>
        <v>1</v>
      </c>
      <c r="B1586" t="s">
        <v>2504</v>
      </c>
      <c r="C1586" t="s">
        <v>27</v>
      </c>
      <c r="D1586" t="s">
        <v>29</v>
      </c>
      <c r="E1586" t="s">
        <v>2486</v>
      </c>
      <c r="F1586">
        <v>2026</v>
      </c>
      <c r="G1586" t="s">
        <v>5657</v>
      </c>
      <c r="H1586" s="4">
        <v>46125</v>
      </c>
      <c r="I1586" s="4" t="str">
        <f t="shared" si="840"/>
        <v>Coastal</v>
      </c>
      <c r="J1586" s="2">
        <f t="shared" si="841"/>
        <v>0</v>
      </c>
      <c r="K1586" s="2">
        <f t="shared" si="842"/>
        <v>0.4</v>
      </c>
      <c r="L1586" s="2">
        <f t="shared" si="843"/>
        <v>0</v>
      </c>
      <c r="M1586" s="2">
        <f t="shared" si="844"/>
        <v>0.4</v>
      </c>
      <c r="N1586" s="22" cm="1">
        <f t="array" ref="N1586">IFERROR(INDEX(Stats_Hit_GP,MATCH($B1586,Stats_Hit_Player,0)),"")</f>
        <v>4</v>
      </c>
      <c r="O1586" s="22">
        <f t="shared" si="845"/>
        <v>5</v>
      </c>
      <c r="P1586" s="22">
        <f t="shared" si="846"/>
        <v>3</v>
      </c>
      <c r="Q1586" s="22">
        <f t="shared" si="847"/>
        <v>1</v>
      </c>
      <c r="R1586" s="22">
        <f t="shared" si="848"/>
        <v>0</v>
      </c>
      <c r="S1586" s="22">
        <f t="shared" si="849"/>
        <v>0</v>
      </c>
      <c r="T1586" s="22">
        <f t="shared" si="850"/>
        <v>0</v>
      </c>
      <c r="U1586" s="22">
        <f t="shared" si="851"/>
        <v>0</v>
      </c>
      <c r="V1586" s="22">
        <f t="shared" si="852"/>
        <v>0</v>
      </c>
      <c r="W1586" s="22">
        <f t="shared" si="853"/>
        <v>2</v>
      </c>
      <c r="X1586" s="22">
        <f t="shared" si="854"/>
        <v>0</v>
      </c>
      <c r="Y1586" s="22">
        <f t="shared" si="855"/>
        <v>0</v>
      </c>
      <c r="Z1586" s="22">
        <f t="shared" si="856"/>
        <v>0</v>
      </c>
      <c r="AA1586" s="22">
        <f t="shared" si="857"/>
        <v>0</v>
      </c>
      <c r="AB1586" s="22" t="str">
        <f t="shared" si="858"/>
        <v/>
      </c>
      <c r="AC1586" s="22" t="str">
        <f t="shared" si="859"/>
        <v/>
      </c>
      <c r="AD1586" s="29" t="str">
        <f t="shared" si="860"/>
        <v/>
      </c>
      <c r="AE1586" s="22" t="str">
        <f t="shared" si="861"/>
        <v/>
      </c>
      <c r="AF1586" s="22" t="str">
        <f t="shared" si="862"/>
        <v/>
      </c>
      <c r="AG1586" s="22" t="str">
        <f t="shared" si="863"/>
        <v/>
      </c>
      <c r="AH1586" s="22" t="str">
        <f t="shared" si="864"/>
        <v/>
      </c>
      <c r="AI1586" s="22" t="str">
        <f t="shared" si="865"/>
        <v/>
      </c>
      <c r="AJ1586" s="31" t="str">
        <f t="shared" si="866"/>
        <v/>
      </c>
      <c r="AK1586" s="22" t="str">
        <f t="shared" si="867"/>
        <v/>
      </c>
      <c r="AL1586" s="22" t="str">
        <f t="shared" si="868"/>
        <v/>
      </c>
      <c r="AM1586" s="22" t="str">
        <f t="shared" si="869"/>
        <v/>
      </c>
      <c r="AN1586" s="22" t="str">
        <f t="shared" si="870"/>
        <v/>
      </c>
      <c r="AO1586" s="22" t="str">
        <f t="shared" si="871"/>
        <v/>
      </c>
      <c r="AP1586" s="22" t="str">
        <f t="shared" si="872"/>
        <v/>
      </c>
      <c r="AQ1586" s="2" t="str">
        <f t="shared" si="873"/>
        <v/>
      </c>
    </row>
    <row r="1587" spans="1:43" x14ac:dyDescent="0.25">
      <c r="A1587" s="26" t="str">
        <f t="shared" si="874"/>
        <v/>
      </c>
      <c r="B1587" t="s">
        <v>2467</v>
      </c>
      <c r="C1587" t="s">
        <v>35</v>
      </c>
      <c r="D1587" t="s">
        <v>37</v>
      </c>
      <c r="E1587" t="s">
        <v>2449</v>
      </c>
      <c r="F1587">
        <v>2026</v>
      </c>
      <c r="G1587" t="s">
        <v>5657</v>
      </c>
      <c r="H1587" s="4">
        <v>46121</v>
      </c>
      <c r="I1587" s="4" t="str">
        <f t="shared" si="840"/>
        <v>Coastal</v>
      </c>
      <c r="J1587" s="2">
        <f t="shared" si="841"/>
        <v>0.1</v>
      </c>
      <c r="K1587" s="2">
        <f t="shared" si="842"/>
        <v>0.182</v>
      </c>
      <c r="L1587" s="2">
        <f t="shared" si="843"/>
        <v>0.1</v>
      </c>
      <c r="M1587" s="2">
        <f t="shared" si="844"/>
        <v>0.28199999999999997</v>
      </c>
      <c r="N1587" s="22" cm="1">
        <f t="array" ref="N1587">IFERROR(INDEX(Stats_Hit_GP,MATCH($B1587,Stats_Hit_Player,0)),"")</f>
        <v>6</v>
      </c>
      <c r="O1587" s="22">
        <f t="shared" si="845"/>
        <v>12</v>
      </c>
      <c r="P1587" s="22">
        <f t="shared" si="846"/>
        <v>10</v>
      </c>
      <c r="Q1587" s="22">
        <f t="shared" si="847"/>
        <v>1</v>
      </c>
      <c r="R1587" s="22">
        <f t="shared" si="848"/>
        <v>1</v>
      </c>
      <c r="S1587" s="22">
        <f t="shared" si="849"/>
        <v>0</v>
      </c>
      <c r="T1587" s="22">
        <f t="shared" si="850"/>
        <v>0</v>
      </c>
      <c r="U1587" s="22">
        <f t="shared" si="851"/>
        <v>0</v>
      </c>
      <c r="V1587" s="22">
        <f t="shared" si="852"/>
        <v>0</v>
      </c>
      <c r="W1587" s="22">
        <f t="shared" si="853"/>
        <v>1</v>
      </c>
      <c r="X1587" s="22">
        <f t="shared" si="854"/>
        <v>0</v>
      </c>
      <c r="Y1587" s="22">
        <f t="shared" si="855"/>
        <v>5</v>
      </c>
      <c r="Z1587" s="22">
        <f t="shared" si="856"/>
        <v>0</v>
      </c>
      <c r="AA1587" s="22">
        <f t="shared" si="857"/>
        <v>0</v>
      </c>
      <c r="AB1587" s="22" t="str">
        <f t="shared" si="858"/>
        <v/>
      </c>
      <c r="AC1587" s="22" t="str">
        <f t="shared" si="859"/>
        <v/>
      </c>
      <c r="AD1587" s="29" t="str">
        <f t="shared" si="860"/>
        <v/>
      </c>
      <c r="AE1587" s="22" t="str">
        <f t="shared" si="861"/>
        <v/>
      </c>
      <c r="AF1587" s="22" t="str">
        <f t="shared" si="862"/>
        <v/>
      </c>
      <c r="AG1587" s="22" t="str">
        <f t="shared" si="863"/>
        <v/>
      </c>
      <c r="AH1587" s="22" t="str">
        <f t="shared" si="864"/>
        <v/>
      </c>
      <c r="AI1587" s="22" t="str">
        <f t="shared" si="865"/>
        <v/>
      </c>
      <c r="AJ1587" s="31" t="str">
        <f t="shared" si="866"/>
        <v/>
      </c>
      <c r="AK1587" s="22" t="str">
        <f t="shared" si="867"/>
        <v/>
      </c>
      <c r="AL1587" s="22" t="str">
        <f t="shared" si="868"/>
        <v/>
      </c>
      <c r="AM1587" s="22" t="str">
        <f t="shared" si="869"/>
        <v/>
      </c>
      <c r="AN1587" s="22" t="str">
        <f t="shared" si="870"/>
        <v/>
      </c>
      <c r="AO1587" s="22" t="str">
        <f t="shared" si="871"/>
        <v/>
      </c>
      <c r="AP1587" s="22" t="str">
        <f t="shared" si="872"/>
        <v/>
      </c>
      <c r="AQ1587" s="2" t="str">
        <f t="shared" si="873"/>
        <v/>
      </c>
    </row>
    <row r="1588" spans="1:43" x14ac:dyDescent="0.25">
      <c r="A1588" s="26" t="str">
        <f t="shared" si="874"/>
        <v/>
      </c>
      <c r="B1588" t="s">
        <v>5723</v>
      </c>
      <c r="C1588" t="s">
        <v>64</v>
      </c>
      <c r="D1588" t="s">
        <v>37</v>
      </c>
      <c r="E1588" t="s">
        <v>126</v>
      </c>
      <c r="F1588">
        <v>2026</v>
      </c>
      <c r="G1588" t="s">
        <v>5657</v>
      </c>
      <c r="H1588" s="4">
        <v>46120</v>
      </c>
      <c r="I1588" s="4" t="str">
        <f t="shared" si="840"/>
        <v>Atlantic 10</v>
      </c>
      <c r="J1588" s="2" t="str">
        <f t="shared" si="841"/>
        <v/>
      </c>
      <c r="K1588" s="2" t="str">
        <f t="shared" si="842"/>
        <v/>
      </c>
      <c r="L1588" s="2" t="str">
        <f t="shared" si="843"/>
        <v/>
      </c>
      <c r="M1588" s="2" t="str">
        <f t="shared" si="844"/>
        <v/>
      </c>
      <c r="N1588" s="22" t="str" cm="1">
        <f t="array" ref="N1588">IFERROR(INDEX(Stats_Hit_GP,MATCH($B1588,Stats_Hit_Player,0)),"")</f>
        <v/>
      </c>
      <c r="O1588" s="22" t="str">
        <f t="shared" si="845"/>
        <v/>
      </c>
      <c r="P1588" s="22" t="str">
        <f t="shared" si="846"/>
        <v/>
      </c>
      <c r="Q1588" s="22" t="str">
        <f t="shared" si="847"/>
        <v/>
      </c>
      <c r="R1588" s="22" t="str">
        <f t="shared" si="848"/>
        <v/>
      </c>
      <c r="S1588" s="22" t="str">
        <f t="shared" si="849"/>
        <v/>
      </c>
      <c r="T1588" s="22" t="str">
        <f t="shared" si="850"/>
        <v/>
      </c>
      <c r="U1588" s="22" t="str">
        <f t="shared" si="851"/>
        <v/>
      </c>
      <c r="V1588" s="22" t="str">
        <f t="shared" si="852"/>
        <v/>
      </c>
      <c r="W1588" s="22" t="str">
        <f t="shared" si="853"/>
        <v/>
      </c>
      <c r="X1588" s="22" t="str">
        <f t="shared" si="854"/>
        <v/>
      </c>
      <c r="Y1588" s="22" t="str">
        <f t="shared" si="855"/>
        <v/>
      </c>
      <c r="Z1588" s="22" t="str">
        <f t="shared" si="856"/>
        <v/>
      </c>
      <c r="AA1588" s="22" t="str">
        <f t="shared" si="857"/>
        <v/>
      </c>
      <c r="AB1588" s="22">
        <f t="shared" si="858"/>
        <v>1</v>
      </c>
      <c r="AC1588" s="22">
        <f t="shared" si="859"/>
        <v>0</v>
      </c>
      <c r="AD1588" s="29">
        <f t="shared" si="860"/>
        <v>7.71</v>
      </c>
      <c r="AE1588" s="22">
        <f t="shared" si="861"/>
        <v>12</v>
      </c>
      <c r="AF1588" s="22">
        <f t="shared" si="862"/>
        <v>0</v>
      </c>
      <c r="AG1588" s="22">
        <f t="shared" si="863"/>
        <v>0</v>
      </c>
      <c r="AH1588" s="22">
        <f t="shared" si="864"/>
        <v>0</v>
      </c>
      <c r="AI1588" s="22">
        <f t="shared" si="865"/>
        <v>0</v>
      </c>
      <c r="AJ1588" s="31">
        <f t="shared" si="866"/>
        <v>11.2</v>
      </c>
      <c r="AK1588" s="22">
        <f t="shared" si="867"/>
        <v>11</v>
      </c>
      <c r="AL1588" s="22">
        <f t="shared" si="868"/>
        <v>11</v>
      </c>
      <c r="AM1588" s="22">
        <f t="shared" si="869"/>
        <v>10</v>
      </c>
      <c r="AN1588" s="22">
        <f t="shared" si="870"/>
        <v>10</v>
      </c>
      <c r="AO1588" s="22">
        <f t="shared" si="871"/>
        <v>5</v>
      </c>
      <c r="AP1588" s="22">
        <f t="shared" si="872"/>
        <v>5</v>
      </c>
      <c r="AQ1588" s="2">
        <f t="shared" si="873"/>
        <v>0.25</v>
      </c>
    </row>
    <row r="1589" spans="1:43" x14ac:dyDescent="0.25">
      <c r="A1589" s="26">
        <f t="shared" si="874"/>
        <v>1</v>
      </c>
      <c r="B1589" t="s">
        <v>5724</v>
      </c>
      <c r="C1589" t="s">
        <v>64</v>
      </c>
      <c r="D1589" t="s">
        <v>29</v>
      </c>
      <c r="E1589" t="s">
        <v>2791</v>
      </c>
      <c r="F1589">
        <v>2026</v>
      </c>
      <c r="G1589" t="s">
        <v>5657</v>
      </c>
      <c r="H1589" s="4">
        <v>46118</v>
      </c>
      <c r="I1589" s="4" t="str">
        <f t="shared" si="840"/>
        <v>Ivy League</v>
      </c>
      <c r="J1589" s="2" t="str">
        <f t="shared" si="841"/>
        <v/>
      </c>
      <c r="K1589" s="2" t="str">
        <f t="shared" si="842"/>
        <v/>
      </c>
      <c r="L1589" s="2" t="str">
        <f t="shared" si="843"/>
        <v/>
      </c>
      <c r="M1589" s="2" t="str">
        <f t="shared" si="844"/>
        <v/>
      </c>
      <c r="N1589" s="22" t="str" cm="1">
        <f t="array" ref="N1589">IFERROR(INDEX(Stats_Hit_GP,MATCH($B1589,Stats_Hit_Player,0)),"")</f>
        <v/>
      </c>
      <c r="O1589" s="22" t="str">
        <f t="shared" si="845"/>
        <v/>
      </c>
      <c r="P1589" s="22" t="str">
        <f t="shared" si="846"/>
        <v/>
      </c>
      <c r="Q1589" s="22" t="str">
        <f t="shared" si="847"/>
        <v/>
      </c>
      <c r="R1589" s="22" t="str">
        <f t="shared" si="848"/>
        <v/>
      </c>
      <c r="S1589" s="22" t="str">
        <f t="shared" si="849"/>
        <v/>
      </c>
      <c r="T1589" s="22" t="str">
        <f t="shared" si="850"/>
        <v/>
      </c>
      <c r="U1589" s="22" t="str">
        <f t="shared" si="851"/>
        <v/>
      </c>
      <c r="V1589" s="22" t="str">
        <f t="shared" si="852"/>
        <v/>
      </c>
      <c r="W1589" s="22" t="str">
        <f t="shared" si="853"/>
        <v/>
      </c>
      <c r="X1589" s="22" t="str">
        <f t="shared" si="854"/>
        <v/>
      </c>
      <c r="Y1589" s="22" t="str">
        <f t="shared" si="855"/>
        <v/>
      </c>
      <c r="Z1589" s="22" t="str">
        <f t="shared" si="856"/>
        <v/>
      </c>
      <c r="AA1589" s="22" t="str">
        <f t="shared" si="857"/>
        <v/>
      </c>
      <c r="AB1589" s="22">
        <f t="shared" si="858"/>
        <v>0</v>
      </c>
      <c r="AC1589" s="22">
        <f t="shared" si="859"/>
        <v>0</v>
      </c>
      <c r="AD1589" s="29">
        <f t="shared" si="860"/>
        <v>0</v>
      </c>
      <c r="AE1589" s="22">
        <f t="shared" si="861"/>
        <v>1</v>
      </c>
      <c r="AF1589" s="22">
        <f t="shared" si="862"/>
        <v>0</v>
      </c>
      <c r="AG1589" s="22">
        <f t="shared" si="863"/>
        <v>0</v>
      </c>
      <c r="AH1589" s="22">
        <f t="shared" si="864"/>
        <v>0</v>
      </c>
      <c r="AI1589" s="22">
        <f t="shared" si="865"/>
        <v>0</v>
      </c>
      <c r="AJ1589" s="31">
        <f t="shared" si="866"/>
        <v>1</v>
      </c>
      <c r="AK1589" s="22">
        <f t="shared" si="867"/>
        <v>1</v>
      </c>
      <c r="AL1589" s="22">
        <f t="shared" si="868"/>
        <v>0</v>
      </c>
      <c r="AM1589" s="22">
        <f t="shared" si="869"/>
        <v>0</v>
      </c>
      <c r="AN1589" s="22">
        <f t="shared" si="870"/>
        <v>0</v>
      </c>
      <c r="AO1589" s="22">
        <f t="shared" si="871"/>
        <v>0</v>
      </c>
      <c r="AP1589" s="22">
        <f t="shared" si="872"/>
        <v>0</v>
      </c>
      <c r="AQ1589" s="2">
        <f t="shared" si="873"/>
        <v>0.25</v>
      </c>
    </row>
    <row r="1590" spans="1:43" x14ac:dyDescent="0.25">
      <c r="A1590" s="26">
        <f t="shared" si="874"/>
        <v>1</v>
      </c>
      <c r="B1590" t="s">
        <v>644</v>
      </c>
      <c r="C1590" t="s">
        <v>27</v>
      </c>
      <c r="D1590" t="s">
        <v>29</v>
      </c>
      <c r="E1590" t="s">
        <v>630</v>
      </c>
      <c r="F1590">
        <v>2026</v>
      </c>
      <c r="G1590" t="s">
        <v>5657</v>
      </c>
      <c r="H1590" s="4">
        <v>46115</v>
      </c>
      <c r="I1590" s="4" t="str">
        <f t="shared" si="840"/>
        <v>America East</v>
      </c>
      <c r="J1590" s="2">
        <f t="shared" si="841"/>
        <v>0.15</v>
      </c>
      <c r="K1590" s="2">
        <f t="shared" si="842"/>
        <v>0.22700000000000001</v>
      </c>
      <c r="L1590" s="2">
        <f t="shared" si="843"/>
        <v>0.25</v>
      </c>
      <c r="M1590" s="2">
        <f t="shared" si="844"/>
        <v>0.47699999999999998</v>
      </c>
      <c r="N1590" s="22" cm="1">
        <f t="array" ref="N1590">IFERROR(INDEX(Stats_Hit_GP,MATCH($B1590,Stats_Hit_Player,0)),"")</f>
        <v>5</v>
      </c>
      <c r="O1590" s="22">
        <f t="shared" si="845"/>
        <v>22</v>
      </c>
      <c r="P1590" s="22">
        <f t="shared" si="846"/>
        <v>20</v>
      </c>
      <c r="Q1590" s="22">
        <f t="shared" si="847"/>
        <v>3</v>
      </c>
      <c r="R1590" s="22">
        <f t="shared" si="848"/>
        <v>3</v>
      </c>
      <c r="S1590" s="22">
        <f t="shared" si="849"/>
        <v>2</v>
      </c>
      <c r="T1590" s="22">
        <f t="shared" si="850"/>
        <v>0</v>
      </c>
      <c r="U1590" s="22">
        <f t="shared" si="851"/>
        <v>0</v>
      </c>
      <c r="V1590" s="22">
        <f t="shared" si="852"/>
        <v>4</v>
      </c>
      <c r="W1590" s="22">
        <f t="shared" si="853"/>
        <v>1</v>
      </c>
      <c r="X1590" s="22">
        <f t="shared" si="854"/>
        <v>1</v>
      </c>
      <c r="Y1590" s="22">
        <f t="shared" si="855"/>
        <v>8</v>
      </c>
      <c r="Z1590" s="22">
        <f t="shared" si="856"/>
        <v>0</v>
      </c>
      <c r="AA1590" s="22">
        <f t="shared" si="857"/>
        <v>0</v>
      </c>
      <c r="AB1590" s="22" t="str">
        <f t="shared" si="858"/>
        <v/>
      </c>
      <c r="AC1590" s="22" t="str">
        <f t="shared" si="859"/>
        <v/>
      </c>
      <c r="AD1590" s="29" t="str">
        <f t="shared" si="860"/>
        <v/>
      </c>
      <c r="AE1590" s="22" t="str">
        <f t="shared" si="861"/>
        <v/>
      </c>
      <c r="AF1590" s="22" t="str">
        <f t="shared" si="862"/>
        <v/>
      </c>
      <c r="AG1590" s="22" t="str">
        <f t="shared" si="863"/>
        <v/>
      </c>
      <c r="AH1590" s="22" t="str">
        <f t="shared" si="864"/>
        <v/>
      </c>
      <c r="AI1590" s="22" t="str">
        <f t="shared" si="865"/>
        <v/>
      </c>
      <c r="AJ1590" s="31" t="str">
        <f t="shared" si="866"/>
        <v/>
      </c>
      <c r="AK1590" s="22" t="str">
        <f t="shared" si="867"/>
        <v/>
      </c>
      <c r="AL1590" s="22" t="str">
        <f t="shared" si="868"/>
        <v/>
      </c>
      <c r="AM1590" s="22" t="str">
        <f t="shared" si="869"/>
        <v/>
      </c>
      <c r="AN1590" s="22" t="str">
        <f t="shared" si="870"/>
        <v/>
      </c>
      <c r="AO1590" s="22" t="str">
        <f t="shared" si="871"/>
        <v/>
      </c>
      <c r="AP1590" s="22" t="str">
        <f t="shared" si="872"/>
        <v/>
      </c>
      <c r="AQ1590" s="2" t="str">
        <f t="shared" si="873"/>
        <v/>
      </c>
    </row>
    <row r="1591" spans="1:43" x14ac:dyDescent="0.25">
      <c r="A1591" s="26">
        <f t="shared" si="874"/>
        <v>1</v>
      </c>
      <c r="B1591" t="s">
        <v>1783</v>
      </c>
      <c r="C1591" t="s">
        <v>30</v>
      </c>
      <c r="D1591" t="s">
        <v>29</v>
      </c>
      <c r="E1591" t="s">
        <v>1767</v>
      </c>
      <c r="F1591">
        <v>2026</v>
      </c>
      <c r="G1591" t="s">
        <v>5657</v>
      </c>
      <c r="H1591" s="4">
        <v>46114</v>
      </c>
      <c r="I1591" s="4" t="str">
        <f t="shared" si="840"/>
        <v>Big Ten</v>
      </c>
      <c r="J1591" s="2">
        <f t="shared" si="841"/>
        <v>0.192</v>
      </c>
      <c r="K1591" s="2">
        <f t="shared" si="842"/>
        <v>0.27600000000000002</v>
      </c>
      <c r="L1591" s="2">
        <f t="shared" si="843"/>
        <v>0.192</v>
      </c>
      <c r="M1591" s="2">
        <f t="shared" si="844"/>
        <v>0.46800000000000003</v>
      </c>
      <c r="N1591" s="22" cm="1">
        <f t="array" ref="N1591">IFERROR(INDEX(Stats_Hit_GP,MATCH($B1591,Stats_Hit_Player,0)),"")</f>
        <v>14</v>
      </c>
      <c r="O1591" s="22">
        <f t="shared" si="845"/>
        <v>29</v>
      </c>
      <c r="P1591" s="22">
        <f t="shared" si="846"/>
        <v>26</v>
      </c>
      <c r="Q1591" s="22">
        <f t="shared" si="847"/>
        <v>5</v>
      </c>
      <c r="R1591" s="22">
        <f t="shared" si="848"/>
        <v>5</v>
      </c>
      <c r="S1591" s="22">
        <f t="shared" si="849"/>
        <v>0</v>
      </c>
      <c r="T1591" s="22">
        <f t="shared" si="850"/>
        <v>0</v>
      </c>
      <c r="U1591" s="22">
        <f t="shared" si="851"/>
        <v>0</v>
      </c>
      <c r="V1591" s="22">
        <f t="shared" si="852"/>
        <v>2</v>
      </c>
      <c r="W1591" s="22">
        <f t="shared" si="853"/>
        <v>0</v>
      </c>
      <c r="X1591" s="22">
        <f t="shared" si="854"/>
        <v>3</v>
      </c>
      <c r="Y1591" s="22">
        <f t="shared" si="855"/>
        <v>6</v>
      </c>
      <c r="Z1591" s="22">
        <f t="shared" si="856"/>
        <v>1</v>
      </c>
      <c r="AA1591" s="22">
        <f t="shared" si="857"/>
        <v>0</v>
      </c>
      <c r="AB1591" s="22" t="str">
        <f t="shared" si="858"/>
        <v/>
      </c>
      <c r="AC1591" s="22" t="str">
        <f t="shared" si="859"/>
        <v/>
      </c>
      <c r="AD1591" s="29" t="str">
        <f t="shared" si="860"/>
        <v/>
      </c>
      <c r="AE1591" s="22" t="str">
        <f t="shared" si="861"/>
        <v/>
      </c>
      <c r="AF1591" s="22" t="str">
        <f t="shared" si="862"/>
        <v/>
      </c>
      <c r="AG1591" s="22" t="str">
        <f t="shared" si="863"/>
        <v/>
      </c>
      <c r="AH1591" s="22" t="str">
        <f t="shared" si="864"/>
        <v/>
      </c>
      <c r="AI1591" s="22" t="str">
        <f t="shared" si="865"/>
        <v/>
      </c>
      <c r="AJ1591" s="31" t="str">
        <f t="shared" si="866"/>
        <v/>
      </c>
      <c r="AK1591" s="22" t="str">
        <f t="shared" si="867"/>
        <v/>
      </c>
      <c r="AL1591" s="22" t="str">
        <f t="shared" si="868"/>
        <v/>
      </c>
      <c r="AM1591" s="22" t="str">
        <f t="shared" si="869"/>
        <v/>
      </c>
      <c r="AN1591" s="22" t="str">
        <f t="shared" si="870"/>
        <v/>
      </c>
      <c r="AO1591" s="22" t="str">
        <f t="shared" si="871"/>
        <v/>
      </c>
      <c r="AP1591" s="22" t="str">
        <f t="shared" si="872"/>
        <v/>
      </c>
      <c r="AQ1591" s="2" t="str">
        <f t="shared" si="873"/>
        <v/>
      </c>
    </row>
    <row r="1592" spans="1:43" x14ac:dyDescent="0.25">
      <c r="A1592" s="26">
        <f t="shared" si="874"/>
        <v>1</v>
      </c>
      <c r="B1592" t="s">
        <v>5725</v>
      </c>
      <c r="C1592" t="s">
        <v>64</v>
      </c>
      <c r="D1592" t="s">
        <v>29</v>
      </c>
      <c r="E1592" t="s">
        <v>1024</v>
      </c>
      <c r="F1592">
        <v>2026</v>
      </c>
      <c r="G1592" t="s">
        <v>5657</v>
      </c>
      <c r="H1592" s="4">
        <v>46113</v>
      </c>
      <c r="I1592" s="4" t="str">
        <f t="shared" si="840"/>
        <v>Atlantic Sun</v>
      </c>
      <c r="J1592" s="2" t="str">
        <f t="shared" si="841"/>
        <v/>
      </c>
      <c r="K1592" s="2" t="str">
        <f t="shared" si="842"/>
        <v/>
      </c>
      <c r="L1592" s="2" t="str">
        <f t="shared" si="843"/>
        <v/>
      </c>
      <c r="M1592" s="2" t="str">
        <f t="shared" si="844"/>
        <v/>
      </c>
      <c r="N1592" s="22" t="str" cm="1">
        <f t="array" ref="N1592">IFERROR(INDEX(Stats_Hit_GP,MATCH($B1592,Stats_Hit_Player,0)),"")</f>
        <v/>
      </c>
      <c r="O1592" s="22" t="str">
        <f t="shared" si="845"/>
        <v/>
      </c>
      <c r="P1592" s="22" t="str">
        <f t="shared" si="846"/>
        <v/>
      </c>
      <c r="Q1592" s="22" t="str">
        <f t="shared" si="847"/>
        <v/>
      </c>
      <c r="R1592" s="22" t="str">
        <f t="shared" si="848"/>
        <v/>
      </c>
      <c r="S1592" s="22" t="str">
        <f t="shared" si="849"/>
        <v/>
      </c>
      <c r="T1592" s="22" t="str">
        <f t="shared" si="850"/>
        <v/>
      </c>
      <c r="U1592" s="22" t="str">
        <f t="shared" si="851"/>
        <v/>
      </c>
      <c r="V1592" s="22" t="str">
        <f t="shared" si="852"/>
        <v/>
      </c>
      <c r="W1592" s="22" t="str">
        <f t="shared" si="853"/>
        <v/>
      </c>
      <c r="X1592" s="22" t="str">
        <f t="shared" si="854"/>
        <v/>
      </c>
      <c r="Y1592" s="22" t="str">
        <f t="shared" si="855"/>
        <v/>
      </c>
      <c r="Z1592" s="22" t="str">
        <f t="shared" si="856"/>
        <v/>
      </c>
      <c r="AA1592" s="22" t="str">
        <f t="shared" si="857"/>
        <v/>
      </c>
      <c r="AB1592" s="22" t="str">
        <f t="shared" si="858"/>
        <v/>
      </c>
      <c r="AC1592" s="22" t="str">
        <f t="shared" si="859"/>
        <v/>
      </c>
      <c r="AD1592" s="29" t="str">
        <f t="shared" si="860"/>
        <v/>
      </c>
      <c r="AE1592" s="22" t="str">
        <f t="shared" si="861"/>
        <v/>
      </c>
      <c r="AF1592" s="22" t="str">
        <f t="shared" si="862"/>
        <v/>
      </c>
      <c r="AG1592" s="22" t="str">
        <f t="shared" si="863"/>
        <v/>
      </c>
      <c r="AH1592" s="22" t="str">
        <f t="shared" si="864"/>
        <v/>
      </c>
      <c r="AI1592" s="22" t="str">
        <f t="shared" si="865"/>
        <v/>
      </c>
      <c r="AJ1592" s="31" t="str">
        <f t="shared" si="866"/>
        <v/>
      </c>
      <c r="AK1592" s="22" t="str">
        <f t="shared" si="867"/>
        <v/>
      </c>
      <c r="AL1592" s="22" t="str">
        <f t="shared" si="868"/>
        <v/>
      </c>
      <c r="AM1592" s="22" t="str">
        <f t="shared" si="869"/>
        <v/>
      </c>
      <c r="AN1592" s="22" t="str">
        <f t="shared" si="870"/>
        <v/>
      </c>
      <c r="AO1592" s="22" t="str">
        <f t="shared" si="871"/>
        <v/>
      </c>
      <c r="AP1592" s="22" t="str">
        <f t="shared" si="872"/>
        <v/>
      </c>
      <c r="AQ1592" s="2" t="str">
        <f t="shared" si="873"/>
        <v/>
      </c>
    </row>
    <row r="1593" spans="1:43" x14ac:dyDescent="0.25">
      <c r="A1593" s="26">
        <f t="shared" si="874"/>
        <v>1</v>
      </c>
      <c r="B1593" t="s">
        <v>5726</v>
      </c>
      <c r="C1593" t="s">
        <v>64</v>
      </c>
      <c r="D1593" t="s">
        <v>29</v>
      </c>
      <c r="E1593" t="s">
        <v>2807</v>
      </c>
      <c r="F1593">
        <v>2026</v>
      </c>
      <c r="G1593" t="s">
        <v>5657</v>
      </c>
      <c r="H1593" s="4">
        <v>46113</v>
      </c>
      <c r="I1593" s="4" t="str">
        <f t="shared" si="840"/>
        <v>Ivy League</v>
      </c>
      <c r="J1593" s="2" t="str">
        <f t="shared" si="841"/>
        <v/>
      </c>
      <c r="K1593" s="2" t="str">
        <f t="shared" si="842"/>
        <v/>
      </c>
      <c r="L1593" s="2" t="str">
        <f t="shared" si="843"/>
        <v/>
      </c>
      <c r="M1593" s="2" t="str">
        <f t="shared" si="844"/>
        <v/>
      </c>
      <c r="N1593" s="22" t="str" cm="1">
        <f t="array" ref="N1593">IFERROR(INDEX(Stats_Hit_GP,MATCH($B1593,Stats_Hit_Player,0)),"")</f>
        <v/>
      </c>
      <c r="O1593" s="22" t="str">
        <f t="shared" si="845"/>
        <v/>
      </c>
      <c r="P1593" s="22" t="str">
        <f t="shared" si="846"/>
        <v/>
      </c>
      <c r="Q1593" s="22" t="str">
        <f t="shared" si="847"/>
        <v/>
      </c>
      <c r="R1593" s="22" t="str">
        <f t="shared" si="848"/>
        <v/>
      </c>
      <c r="S1593" s="22" t="str">
        <f t="shared" si="849"/>
        <v/>
      </c>
      <c r="T1593" s="22" t="str">
        <f t="shared" si="850"/>
        <v/>
      </c>
      <c r="U1593" s="22" t="str">
        <f t="shared" si="851"/>
        <v/>
      </c>
      <c r="V1593" s="22" t="str">
        <f t="shared" si="852"/>
        <v/>
      </c>
      <c r="W1593" s="22" t="str">
        <f t="shared" si="853"/>
        <v/>
      </c>
      <c r="X1593" s="22" t="str">
        <f t="shared" si="854"/>
        <v/>
      </c>
      <c r="Y1593" s="22" t="str">
        <f t="shared" si="855"/>
        <v/>
      </c>
      <c r="Z1593" s="22" t="str">
        <f t="shared" si="856"/>
        <v/>
      </c>
      <c r="AA1593" s="22" t="str">
        <f t="shared" si="857"/>
        <v/>
      </c>
      <c r="AB1593" s="22">
        <f t="shared" si="858"/>
        <v>0</v>
      </c>
      <c r="AC1593" s="22">
        <f t="shared" si="859"/>
        <v>2</v>
      </c>
      <c r="AD1593" s="29">
        <f t="shared" si="860"/>
        <v>3.72</v>
      </c>
      <c r="AE1593" s="22">
        <f t="shared" si="861"/>
        <v>2</v>
      </c>
      <c r="AF1593" s="22">
        <f t="shared" si="862"/>
        <v>2</v>
      </c>
      <c r="AG1593" s="22">
        <f t="shared" si="863"/>
        <v>0</v>
      </c>
      <c r="AH1593" s="22">
        <f t="shared" si="864"/>
        <v>0</v>
      </c>
      <c r="AI1593" s="22">
        <f t="shared" si="865"/>
        <v>0</v>
      </c>
      <c r="AJ1593" s="31">
        <f t="shared" si="866"/>
        <v>9.1999999999999993</v>
      </c>
      <c r="AK1593" s="22">
        <f t="shared" si="867"/>
        <v>7</v>
      </c>
      <c r="AL1593" s="22">
        <f t="shared" si="868"/>
        <v>6</v>
      </c>
      <c r="AM1593" s="22">
        <f t="shared" si="869"/>
        <v>4</v>
      </c>
      <c r="AN1593" s="22">
        <f t="shared" si="870"/>
        <v>3</v>
      </c>
      <c r="AO1593" s="22">
        <f t="shared" si="871"/>
        <v>11</v>
      </c>
      <c r="AP1593" s="22">
        <f t="shared" si="872"/>
        <v>3</v>
      </c>
      <c r="AQ1593" s="2">
        <f t="shared" si="873"/>
        <v>0.189</v>
      </c>
    </row>
    <row r="1594" spans="1:43" x14ac:dyDescent="0.25">
      <c r="A1594" s="26">
        <f t="shared" si="874"/>
        <v>1</v>
      </c>
      <c r="B1594" t="s">
        <v>5727</v>
      </c>
      <c r="C1594" t="s">
        <v>64</v>
      </c>
      <c r="D1594" t="s">
        <v>29</v>
      </c>
      <c r="E1594" t="s">
        <v>1640</v>
      </c>
      <c r="F1594">
        <v>2026</v>
      </c>
      <c r="G1594" t="s">
        <v>5657</v>
      </c>
      <c r="H1594" s="4">
        <v>46113</v>
      </c>
      <c r="I1594" s="4" t="str">
        <f t="shared" si="840"/>
        <v>Big South</v>
      </c>
      <c r="J1594" s="2" t="str">
        <f t="shared" si="841"/>
        <v/>
      </c>
      <c r="K1594" s="2" t="str">
        <f t="shared" si="842"/>
        <v/>
      </c>
      <c r="L1594" s="2" t="str">
        <f t="shared" si="843"/>
        <v/>
      </c>
      <c r="M1594" s="2" t="str">
        <f t="shared" si="844"/>
        <v/>
      </c>
      <c r="N1594" s="22" t="str" cm="1">
        <f t="array" ref="N1594">IFERROR(INDEX(Stats_Hit_GP,MATCH($B1594,Stats_Hit_Player,0)),"")</f>
        <v/>
      </c>
      <c r="O1594" s="22" t="str">
        <f t="shared" si="845"/>
        <v/>
      </c>
      <c r="P1594" s="22" t="str">
        <f t="shared" si="846"/>
        <v/>
      </c>
      <c r="Q1594" s="22" t="str">
        <f t="shared" si="847"/>
        <v/>
      </c>
      <c r="R1594" s="22" t="str">
        <f t="shared" si="848"/>
        <v/>
      </c>
      <c r="S1594" s="22" t="str">
        <f t="shared" si="849"/>
        <v/>
      </c>
      <c r="T1594" s="22" t="str">
        <f t="shared" si="850"/>
        <v/>
      </c>
      <c r="U1594" s="22" t="str">
        <f t="shared" si="851"/>
        <v/>
      </c>
      <c r="V1594" s="22" t="str">
        <f t="shared" si="852"/>
        <v/>
      </c>
      <c r="W1594" s="22" t="str">
        <f t="shared" si="853"/>
        <v/>
      </c>
      <c r="X1594" s="22" t="str">
        <f t="shared" si="854"/>
        <v/>
      </c>
      <c r="Y1594" s="22" t="str">
        <f t="shared" si="855"/>
        <v/>
      </c>
      <c r="Z1594" s="22" t="str">
        <f t="shared" si="856"/>
        <v/>
      </c>
      <c r="AA1594" s="22" t="str">
        <f t="shared" si="857"/>
        <v/>
      </c>
      <c r="AB1594" s="22">
        <f t="shared" si="858"/>
        <v>3</v>
      </c>
      <c r="AC1594" s="22">
        <f t="shared" si="859"/>
        <v>2</v>
      </c>
      <c r="AD1594" s="29">
        <f t="shared" si="860"/>
        <v>6.75</v>
      </c>
      <c r="AE1594" s="22">
        <f t="shared" si="861"/>
        <v>23</v>
      </c>
      <c r="AF1594" s="22">
        <f t="shared" si="862"/>
        <v>0</v>
      </c>
      <c r="AG1594" s="22">
        <f t="shared" si="863"/>
        <v>0</v>
      </c>
      <c r="AH1594" s="22">
        <f t="shared" si="864"/>
        <v>0</v>
      </c>
      <c r="AI1594" s="22">
        <f t="shared" si="865"/>
        <v>1</v>
      </c>
      <c r="AJ1594" s="31">
        <f t="shared" si="866"/>
        <v>38.200000000000003</v>
      </c>
      <c r="AK1594" s="22">
        <f t="shared" si="867"/>
        <v>43</v>
      </c>
      <c r="AL1594" s="22">
        <f t="shared" si="868"/>
        <v>32</v>
      </c>
      <c r="AM1594" s="22">
        <f t="shared" si="869"/>
        <v>29</v>
      </c>
      <c r="AN1594" s="22">
        <f t="shared" si="870"/>
        <v>17</v>
      </c>
      <c r="AO1594" s="22">
        <f t="shared" si="871"/>
        <v>32</v>
      </c>
      <c r="AP1594" s="22">
        <f t="shared" si="872"/>
        <v>5</v>
      </c>
      <c r="AQ1594" s="2">
        <f t="shared" si="873"/>
        <v>0.28100000000000003</v>
      </c>
    </row>
    <row r="1595" spans="1:43" x14ac:dyDescent="0.25">
      <c r="A1595" s="26" t="str">
        <f t="shared" si="874"/>
        <v/>
      </c>
      <c r="B1595" t="s">
        <v>131</v>
      </c>
      <c r="C1595" t="s">
        <v>27</v>
      </c>
      <c r="D1595" t="s">
        <v>37</v>
      </c>
      <c r="E1595" t="s">
        <v>126</v>
      </c>
      <c r="F1595">
        <v>2026</v>
      </c>
      <c r="G1595" t="s">
        <v>5657</v>
      </c>
      <c r="H1595" s="4">
        <v>46112</v>
      </c>
      <c r="I1595" s="4" t="str">
        <f t="shared" si="840"/>
        <v>Atlantic 10</v>
      </c>
      <c r="J1595" s="2">
        <f t="shared" si="841"/>
        <v>0.28599999999999998</v>
      </c>
      <c r="K1595" s="2">
        <f t="shared" si="842"/>
        <v>0.42899999999999999</v>
      </c>
      <c r="L1595" s="2">
        <f t="shared" si="843"/>
        <v>0.48699999999999999</v>
      </c>
      <c r="M1595" s="2">
        <f t="shared" si="844"/>
        <v>0.91600000000000004</v>
      </c>
      <c r="N1595" s="22" cm="1">
        <f t="array" ref="N1595">IFERROR(INDEX(Stats_Hit_GP,MATCH($B1595,Stats_Hit_Player,0)),"")</f>
        <v>52</v>
      </c>
      <c r="O1595" s="22">
        <f t="shared" si="845"/>
        <v>203</v>
      </c>
      <c r="P1595" s="22">
        <f t="shared" si="846"/>
        <v>154</v>
      </c>
      <c r="Q1595" s="22">
        <f t="shared" si="847"/>
        <v>42</v>
      </c>
      <c r="R1595" s="22">
        <f t="shared" si="848"/>
        <v>44</v>
      </c>
      <c r="S1595" s="22">
        <f t="shared" si="849"/>
        <v>9</v>
      </c>
      <c r="T1595" s="22">
        <f t="shared" si="850"/>
        <v>2</v>
      </c>
      <c r="U1595" s="22">
        <f t="shared" si="851"/>
        <v>6</v>
      </c>
      <c r="V1595" s="22">
        <f t="shared" si="852"/>
        <v>36</v>
      </c>
      <c r="W1595" s="22">
        <f t="shared" si="853"/>
        <v>8</v>
      </c>
      <c r="X1595" s="22">
        <f t="shared" si="854"/>
        <v>32</v>
      </c>
      <c r="Y1595" s="22">
        <f t="shared" si="855"/>
        <v>30</v>
      </c>
      <c r="Z1595" s="22">
        <f t="shared" si="856"/>
        <v>5</v>
      </c>
      <c r="AA1595" s="22">
        <f t="shared" si="857"/>
        <v>1</v>
      </c>
      <c r="AB1595" s="22" t="str">
        <f t="shared" si="858"/>
        <v/>
      </c>
      <c r="AC1595" s="22" t="str">
        <f t="shared" si="859"/>
        <v/>
      </c>
      <c r="AD1595" s="29" t="str">
        <f t="shared" si="860"/>
        <v/>
      </c>
      <c r="AE1595" s="22" t="str">
        <f t="shared" si="861"/>
        <v/>
      </c>
      <c r="AF1595" s="22" t="str">
        <f t="shared" si="862"/>
        <v/>
      </c>
      <c r="AG1595" s="22" t="str">
        <f t="shared" si="863"/>
        <v/>
      </c>
      <c r="AH1595" s="22" t="str">
        <f t="shared" si="864"/>
        <v/>
      </c>
      <c r="AI1595" s="22" t="str">
        <f t="shared" si="865"/>
        <v/>
      </c>
      <c r="AJ1595" s="31" t="str">
        <f t="shared" si="866"/>
        <v/>
      </c>
      <c r="AK1595" s="22" t="str">
        <f t="shared" si="867"/>
        <v/>
      </c>
      <c r="AL1595" s="22" t="str">
        <f t="shared" si="868"/>
        <v/>
      </c>
      <c r="AM1595" s="22" t="str">
        <f t="shared" si="869"/>
        <v/>
      </c>
      <c r="AN1595" s="22" t="str">
        <f t="shared" si="870"/>
        <v/>
      </c>
      <c r="AO1595" s="22" t="str">
        <f t="shared" si="871"/>
        <v/>
      </c>
      <c r="AP1595" s="22" t="str">
        <f t="shared" si="872"/>
        <v/>
      </c>
      <c r="AQ1595" s="2" t="str">
        <f t="shared" si="873"/>
        <v/>
      </c>
    </row>
    <row r="1596" spans="1:43" x14ac:dyDescent="0.25">
      <c r="A1596" s="26">
        <f t="shared" si="874"/>
        <v>1</v>
      </c>
      <c r="B1596" t="s">
        <v>4123</v>
      </c>
      <c r="C1596" t="s">
        <v>38</v>
      </c>
      <c r="D1596" t="s">
        <v>29</v>
      </c>
      <c r="E1596" t="s">
        <v>4112</v>
      </c>
      <c r="F1596">
        <v>2026</v>
      </c>
      <c r="G1596" t="s">
        <v>5657</v>
      </c>
      <c r="H1596" s="4">
        <v>46106</v>
      </c>
      <c r="I1596" s="4" t="str">
        <f t="shared" si="840"/>
        <v>Patriot</v>
      </c>
      <c r="J1596" s="2">
        <f t="shared" si="841"/>
        <v>0.191</v>
      </c>
      <c r="K1596" s="2">
        <f t="shared" si="842"/>
        <v>0.314</v>
      </c>
      <c r="L1596" s="2">
        <f t="shared" si="843"/>
        <v>0.29199999999999998</v>
      </c>
      <c r="M1596" s="2">
        <f t="shared" si="844"/>
        <v>0.60599999999999998</v>
      </c>
      <c r="N1596" s="22" cm="1">
        <f t="array" ref="N1596">IFERROR(INDEX(Stats_Hit_GP,MATCH($B1596,Stats_Hit_Player,0)),"")</f>
        <v>28</v>
      </c>
      <c r="O1596" s="22">
        <f t="shared" si="845"/>
        <v>110</v>
      </c>
      <c r="P1596" s="22">
        <f t="shared" si="846"/>
        <v>89</v>
      </c>
      <c r="Q1596" s="22">
        <f t="shared" si="847"/>
        <v>8</v>
      </c>
      <c r="R1596" s="22">
        <f t="shared" si="848"/>
        <v>17</v>
      </c>
      <c r="S1596" s="22">
        <f t="shared" si="849"/>
        <v>3</v>
      </c>
      <c r="T1596" s="22">
        <f t="shared" si="850"/>
        <v>0</v>
      </c>
      <c r="U1596" s="22">
        <f t="shared" si="851"/>
        <v>2</v>
      </c>
      <c r="V1596" s="22">
        <f t="shared" si="852"/>
        <v>11</v>
      </c>
      <c r="W1596" s="22">
        <f t="shared" si="853"/>
        <v>3</v>
      </c>
      <c r="X1596" s="22">
        <f t="shared" si="854"/>
        <v>13</v>
      </c>
      <c r="Y1596" s="22">
        <f t="shared" si="855"/>
        <v>27</v>
      </c>
      <c r="Z1596" s="22">
        <f t="shared" si="856"/>
        <v>3</v>
      </c>
      <c r="AA1596" s="22">
        <f t="shared" si="857"/>
        <v>0</v>
      </c>
      <c r="AB1596" s="22" t="str">
        <f t="shared" si="858"/>
        <v/>
      </c>
      <c r="AC1596" s="22" t="str">
        <f t="shared" si="859"/>
        <v/>
      </c>
      <c r="AD1596" s="29" t="str">
        <f t="shared" si="860"/>
        <v/>
      </c>
      <c r="AE1596" s="22" t="str">
        <f t="shared" si="861"/>
        <v/>
      </c>
      <c r="AF1596" s="22" t="str">
        <f t="shared" si="862"/>
        <v/>
      </c>
      <c r="AG1596" s="22" t="str">
        <f t="shared" si="863"/>
        <v/>
      </c>
      <c r="AH1596" s="22" t="str">
        <f t="shared" si="864"/>
        <v/>
      </c>
      <c r="AI1596" s="22" t="str">
        <f t="shared" si="865"/>
        <v/>
      </c>
      <c r="AJ1596" s="31" t="str">
        <f t="shared" si="866"/>
        <v/>
      </c>
      <c r="AK1596" s="22" t="str">
        <f t="shared" si="867"/>
        <v/>
      </c>
      <c r="AL1596" s="22" t="str">
        <f t="shared" si="868"/>
        <v/>
      </c>
      <c r="AM1596" s="22" t="str">
        <f t="shared" si="869"/>
        <v/>
      </c>
      <c r="AN1596" s="22" t="str">
        <f t="shared" si="870"/>
        <v/>
      </c>
      <c r="AO1596" s="22" t="str">
        <f t="shared" si="871"/>
        <v/>
      </c>
      <c r="AP1596" s="22" t="str">
        <f t="shared" si="872"/>
        <v/>
      </c>
      <c r="AQ1596" s="2" t="str">
        <f t="shared" si="873"/>
        <v/>
      </c>
    </row>
    <row r="1597" spans="1:43" x14ac:dyDescent="0.25">
      <c r="A1597" s="26" t="str">
        <f t="shared" si="874"/>
        <v/>
      </c>
      <c r="B1597" t="s">
        <v>7141</v>
      </c>
      <c r="C1597" t="s">
        <v>64</v>
      </c>
      <c r="D1597" t="s">
        <v>37</v>
      </c>
      <c r="E1597" t="s">
        <v>1111</v>
      </c>
      <c r="F1597">
        <v>2026</v>
      </c>
      <c r="G1597" t="s">
        <v>5657</v>
      </c>
      <c r="H1597" s="4">
        <v>46104</v>
      </c>
      <c r="I1597" s="4" t="str">
        <f t="shared" si="840"/>
        <v>Big 12</v>
      </c>
      <c r="J1597" s="2" t="str">
        <f t="shared" si="841"/>
        <v/>
      </c>
      <c r="K1597" s="2" t="str">
        <f t="shared" si="842"/>
        <v/>
      </c>
      <c r="L1597" s="2" t="str">
        <f t="shared" si="843"/>
        <v/>
      </c>
      <c r="M1597" s="2" t="str">
        <f t="shared" si="844"/>
        <v/>
      </c>
      <c r="N1597" s="22" t="str" cm="1">
        <f t="array" ref="N1597">IFERROR(INDEX(Stats_Hit_GP,MATCH($B1597,Stats_Hit_Player,0)),"")</f>
        <v/>
      </c>
      <c r="O1597" s="22" t="str">
        <f t="shared" si="845"/>
        <v/>
      </c>
      <c r="P1597" s="22" t="str">
        <f t="shared" si="846"/>
        <v/>
      </c>
      <c r="Q1597" s="22" t="str">
        <f t="shared" si="847"/>
        <v/>
      </c>
      <c r="R1597" s="22" t="str">
        <f t="shared" si="848"/>
        <v/>
      </c>
      <c r="S1597" s="22" t="str">
        <f t="shared" si="849"/>
        <v/>
      </c>
      <c r="T1597" s="22" t="str">
        <f t="shared" si="850"/>
        <v/>
      </c>
      <c r="U1597" s="22" t="str">
        <f t="shared" si="851"/>
        <v/>
      </c>
      <c r="V1597" s="22" t="str">
        <f t="shared" si="852"/>
        <v/>
      </c>
      <c r="W1597" s="22" t="str">
        <f t="shared" si="853"/>
        <v/>
      </c>
      <c r="X1597" s="22" t="str">
        <f t="shared" si="854"/>
        <v/>
      </c>
      <c r="Y1597" s="22" t="str">
        <f t="shared" si="855"/>
        <v/>
      </c>
      <c r="Z1597" s="22" t="str">
        <f t="shared" si="856"/>
        <v/>
      </c>
      <c r="AA1597" s="22" t="str">
        <f t="shared" si="857"/>
        <v/>
      </c>
      <c r="AB1597" s="22">
        <f t="shared" si="858"/>
        <v>1</v>
      </c>
      <c r="AC1597" s="22">
        <f t="shared" si="859"/>
        <v>0</v>
      </c>
      <c r="AD1597" s="29">
        <f t="shared" si="860"/>
        <v>2.7</v>
      </c>
      <c r="AE1597" s="22">
        <f t="shared" si="861"/>
        <v>2</v>
      </c>
      <c r="AF1597" s="22">
        <f t="shared" si="862"/>
        <v>0</v>
      </c>
      <c r="AG1597" s="22">
        <f t="shared" si="863"/>
        <v>0</v>
      </c>
      <c r="AH1597" s="22">
        <f t="shared" si="864"/>
        <v>0</v>
      </c>
      <c r="AI1597" s="22">
        <f t="shared" si="865"/>
        <v>0</v>
      </c>
      <c r="AJ1597" s="31">
        <f t="shared" si="866"/>
        <v>3.1</v>
      </c>
      <c r="AK1597" s="22">
        <f t="shared" si="867"/>
        <v>0</v>
      </c>
      <c r="AL1597" s="22">
        <f t="shared" si="868"/>
        <v>1</v>
      </c>
      <c r="AM1597" s="22">
        <f t="shared" si="869"/>
        <v>1</v>
      </c>
      <c r="AN1597" s="22">
        <f t="shared" si="870"/>
        <v>3</v>
      </c>
      <c r="AO1597" s="22">
        <f t="shared" si="871"/>
        <v>5</v>
      </c>
      <c r="AP1597" s="22">
        <f t="shared" si="872"/>
        <v>3</v>
      </c>
      <c r="AQ1597" s="2">
        <f t="shared" si="873"/>
        <v>0</v>
      </c>
    </row>
    <row r="1598" spans="1:43" x14ac:dyDescent="0.25">
      <c r="A1598" s="26">
        <f t="shared" si="874"/>
        <v>1</v>
      </c>
      <c r="B1598" t="s">
        <v>5728</v>
      </c>
      <c r="C1598" t="s">
        <v>64</v>
      </c>
      <c r="D1598" t="s">
        <v>29</v>
      </c>
      <c r="E1598" t="s">
        <v>2636</v>
      </c>
      <c r="F1598">
        <v>2026</v>
      </c>
      <c r="G1598" t="s">
        <v>5657</v>
      </c>
      <c r="H1598" s="4">
        <v>46103</v>
      </c>
      <c r="I1598" s="4" t="str">
        <f t="shared" si="840"/>
        <v>Horizon</v>
      </c>
      <c r="J1598" s="2" t="str">
        <f t="shared" si="841"/>
        <v/>
      </c>
      <c r="K1598" s="2" t="str">
        <f t="shared" si="842"/>
        <v/>
      </c>
      <c r="L1598" s="2" t="str">
        <f t="shared" si="843"/>
        <v/>
      </c>
      <c r="M1598" s="2" t="str">
        <f t="shared" si="844"/>
        <v/>
      </c>
      <c r="N1598" s="22" t="str" cm="1">
        <f t="array" ref="N1598">IFERROR(INDEX(Stats_Hit_GP,MATCH($B1598,Stats_Hit_Player,0)),"")</f>
        <v/>
      </c>
      <c r="O1598" s="22" t="str">
        <f t="shared" si="845"/>
        <v/>
      </c>
      <c r="P1598" s="22" t="str">
        <f t="shared" si="846"/>
        <v/>
      </c>
      <c r="Q1598" s="22" t="str">
        <f t="shared" si="847"/>
        <v/>
      </c>
      <c r="R1598" s="22" t="str">
        <f t="shared" si="848"/>
        <v/>
      </c>
      <c r="S1598" s="22" t="str">
        <f t="shared" si="849"/>
        <v/>
      </c>
      <c r="T1598" s="22" t="str">
        <f t="shared" si="850"/>
        <v/>
      </c>
      <c r="U1598" s="22" t="str">
        <f t="shared" si="851"/>
        <v/>
      </c>
      <c r="V1598" s="22" t="str">
        <f t="shared" si="852"/>
        <v/>
      </c>
      <c r="W1598" s="22" t="str">
        <f t="shared" si="853"/>
        <v/>
      </c>
      <c r="X1598" s="22" t="str">
        <f t="shared" si="854"/>
        <v/>
      </c>
      <c r="Y1598" s="22" t="str">
        <f t="shared" si="855"/>
        <v/>
      </c>
      <c r="Z1598" s="22" t="str">
        <f t="shared" si="856"/>
        <v/>
      </c>
      <c r="AA1598" s="22" t="str">
        <f t="shared" si="857"/>
        <v/>
      </c>
      <c r="AB1598" s="22" t="str">
        <f t="shared" si="858"/>
        <v/>
      </c>
      <c r="AC1598" s="22" t="str">
        <f t="shared" si="859"/>
        <v/>
      </c>
      <c r="AD1598" s="29" t="str">
        <f t="shared" si="860"/>
        <v/>
      </c>
      <c r="AE1598" s="22" t="str">
        <f t="shared" si="861"/>
        <v/>
      </c>
      <c r="AF1598" s="22" t="str">
        <f t="shared" si="862"/>
        <v/>
      </c>
      <c r="AG1598" s="22" t="str">
        <f t="shared" si="863"/>
        <v/>
      </c>
      <c r="AH1598" s="22" t="str">
        <f t="shared" si="864"/>
        <v/>
      </c>
      <c r="AI1598" s="22" t="str">
        <f t="shared" si="865"/>
        <v/>
      </c>
      <c r="AJ1598" s="31" t="str">
        <f t="shared" si="866"/>
        <v/>
      </c>
      <c r="AK1598" s="22" t="str">
        <f t="shared" si="867"/>
        <v/>
      </c>
      <c r="AL1598" s="22" t="str">
        <f t="shared" si="868"/>
        <v/>
      </c>
      <c r="AM1598" s="22" t="str">
        <f t="shared" si="869"/>
        <v/>
      </c>
      <c r="AN1598" s="22" t="str">
        <f t="shared" si="870"/>
        <v/>
      </c>
      <c r="AO1598" s="22" t="str">
        <f t="shared" si="871"/>
        <v/>
      </c>
      <c r="AP1598" s="22" t="str">
        <f t="shared" si="872"/>
        <v/>
      </c>
      <c r="AQ1598" s="2" t="str">
        <f t="shared" si="873"/>
        <v/>
      </c>
    </row>
    <row r="1599" spans="1:43" x14ac:dyDescent="0.25">
      <c r="A1599" s="26">
        <f t="shared" si="874"/>
        <v>1</v>
      </c>
      <c r="B1599" t="s">
        <v>4042</v>
      </c>
      <c r="C1599" t="s">
        <v>25</v>
      </c>
      <c r="D1599" t="s">
        <v>29</v>
      </c>
      <c r="E1599" t="s">
        <v>4031</v>
      </c>
      <c r="F1599">
        <v>2026</v>
      </c>
      <c r="G1599" t="s">
        <v>5657</v>
      </c>
      <c r="H1599" s="4">
        <v>46099</v>
      </c>
      <c r="I1599" s="4" t="str">
        <f t="shared" si="840"/>
        <v>Patriot</v>
      </c>
      <c r="J1599" s="2">
        <f t="shared" si="841"/>
        <v>0.2</v>
      </c>
      <c r="K1599" s="2">
        <f t="shared" si="842"/>
        <v>0.29399999999999998</v>
      </c>
      <c r="L1599" s="2">
        <f t="shared" si="843"/>
        <v>0.6</v>
      </c>
      <c r="M1599" s="2">
        <f t="shared" si="844"/>
        <v>0.89400000000000002</v>
      </c>
      <c r="N1599" s="22" cm="1">
        <f t="array" ref="N1599">IFERROR(INDEX(Stats_Hit_GP,MATCH($B1599,Stats_Hit_Player,0)),"")</f>
        <v>6</v>
      </c>
      <c r="O1599" s="22">
        <f t="shared" si="845"/>
        <v>17</v>
      </c>
      <c r="P1599" s="22">
        <f t="shared" si="846"/>
        <v>15</v>
      </c>
      <c r="Q1599" s="22">
        <f t="shared" si="847"/>
        <v>2</v>
      </c>
      <c r="R1599" s="22">
        <f t="shared" si="848"/>
        <v>3</v>
      </c>
      <c r="S1599" s="22">
        <f t="shared" si="849"/>
        <v>1</v>
      </c>
      <c r="T1599" s="22">
        <f t="shared" si="850"/>
        <v>1</v>
      </c>
      <c r="U1599" s="22">
        <f t="shared" si="851"/>
        <v>1</v>
      </c>
      <c r="V1599" s="22">
        <f t="shared" si="852"/>
        <v>2</v>
      </c>
      <c r="W1599" s="22">
        <f t="shared" si="853"/>
        <v>0</v>
      </c>
      <c r="X1599" s="22">
        <f t="shared" si="854"/>
        <v>2</v>
      </c>
      <c r="Y1599" s="22">
        <f t="shared" si="855"/>
        <v>7</v>
      </c>
      <c r="Z1599" s="22">
        <f t="shared" si="856"/>
        <v>0</v>
      </c>
      <c r="AA1599" s="22">
        <f t="shared" si="857"/>
        <v>0</v>
      </c>
      <c r="AB1599" s="22" t="str">
        <f t="shared" si="858"/>
        <v/>
      </c>
      <c r="AC1599" s="22" t="str">
        <f t="shared" si="859"/>
        <v/>
      </c>
      <c r="AD1599" s="29" t="str">
        <f t="shared" si="860"/>
        <v/>
      </c>
      <c r="AE1599" s="22" t="str">
        <f t="shared" si="861"/>
        <v/>
      </c>
      <c r="AF1599" s="22" t="str">
        <f t="shared" si="862"/>
        <v/>
      </c>
      <c r="AG1599" s="22" t="str">
        <f t="shared" si="863"/>
        <v/>
      </c>
      <c r="AH1599" s="22" t="str">
        <f t="shared" si="864"/>
        <v/>
      </c>
      <c r="AI1599" s="22" t="str">
        <f t="shared" si="865"/>
        <v/>
      </c>
      <c r="AJ1599" s="31" t="str">
        <f t="shared" si="866"/>
        <v/>
      </c>
      <c r="AK1599" s="22" t="str">
        <f t="shared" si="867"/>
        <v/>
      </c>
      <c r="AL1599" s="22" t="str">
        <f t="shared" si="868"/>
        <v/>
      </c>
      <c r="AM1599" s="22" t="str">
        <f t="shared" si="869"/>
        <v/>
      </c>
      <c r="AN1599" s="22" t="str">
        <f t="shared" si="870"/>
        <v/>
      </c>
      <c r="AO1599" s="22" t="str">
        <f t="shared" si="871"/>
        <v/>
      </c>
      <c r="AP1599" s="22" t="str">
        <f t="shared" si="872"/>
        <v/>
      </c>
      <c r="AQ1599" s="2" t="str">
        <f t="shared" si="873"/>
        <v/>
      </c>
    </row>
    <row r="1600" spans="1:43" x14ac:dyDescent="0.25">
      <c r="A1600" s="26">
        <f t="shared" si="874"/>
        <v>1</v>
      </c>
      <c r="B1600" t="s">
        <v>2721</v>
      </c>
      <c r="C1600" t="s">
        <v>40</v>
      </c>
      <c r="D1600" t="s">
        <v>29</v>
      </c>
      <c r="E1600" t="s">
        <v>5729</v>
      </c>
      <c r="F1600">
        <v>2026</v>
      </c>
      <c r="G1600" t="s">
        <v>275</v>
      </c>
      <c r="H1600" s="4">
        <v>46092</v>
      </c>
      <c r="I1600" s="4" t="str">
        <f t="shared" si="840"/>
        <v/>
      </c>
      <c r="J1600" s="2">
        <f t="shared" si="841"/>
        <v>0.107</v>
      </c>
      <c r="K1600" s="2">
        <f t="shared" si="842"/>
        <v>0.16700000000000001</v>
      </c>
      <c r="L1600" s="2">
        <f t="shared" si="843"/>
        <v>0.107</v>
      </c>
      <c r="M1600" s="2">
        <f t="shared" si="844"/>
        <v>0.27400000000000002</v>
      </c>
      <c r="N1600" s="22" cm="1">
        <f t="array" ref="N1600">IFERROR(INDEX(Stats_Hit_GP,MATCH($B1600,Stats_Hit_Player,0)),"")</f>
        <v>7</v>
      </c>
      <c r="O1600" s="22">
        <f t="shared" si="845"/>
        <v>30</v>
      </c>
      <c r="P1600" s="22">
        <f t="shared" si="846"/>
        <v>28</v>
      </c>
      <c r="Q1600" s="22">
        <f t="shared" si="847"/>
        <v>0</v>
      </c>
      <c r="R1600" s="22">
        <f t="shared" si="848"/>
        <v>3</v>
      </c>
      <c r="S1600" s="22">
        <f t="shared" si="849"/>
        <v>0</v>
      </c>
      <c r="T1600" s="22">
        <f t="shared" si="850"/>
        <v>0</v>
      </c>
      <c r="U1600" s="22">
        <f t="shared" si="851"/>
        <v>0</v>
      </c>
      <c r="V1600" s="22">
        <f t="shared" si="852"/>
        <v>0</v>
      </c>
      <c r="W1600" s="22">
        <f t="shared" si="853"/>
        <v>0</v>
      </c>
      <c r="X1600" s="22">
        <f t="shared" si="854"/>
        <v>2</v>
      </c>
      <c r="Y1600" s="22">
        <f t="shared" si="855"/>
        <v>9</v>
      </c>
      <c r="Z1600" s="22">
        <f t="shared" si="856"/>
        <v>0</v>
      </c>
      <c r="AA1600" s="22">
        <f t="shared" si="857"/>
        <v>0</v>
      </c>
      <c r="AB1600" s="22" t="str">
        <f t="shared" si="858"/>
        <v/>
      </c>
      <c r="AC1600" s="22" t="str">
        <f t="shared" si="859"/>
        <v/>
      </c>
      <c r="AD1600" s="29" t="str">
        <f t="shared" si="860"/>
        <v/>
      </c>
      <c r="AE1600" s="22" t="str">
        <f t="shared" si="861"/>
        <v/>
      </c>
      <c r="AF1600" s="22" t="str">
        <f t="shared" si="862"/>
        <v/>
      </c>
      <c r="AG1600" s="22" t="str">
        <f t="shared" si="863"/>
        <v/>
      </c>
      <c r="AH1600" s="22" t="str">
        <f t="shared" si="864"/>
        <v/>
      </c>
      <c r="AI1600" s="22" t="str">
        <f t="shared" si="865"/>
        <v/>
      </c>
      <c r="AJ1600" s="31" t="str">
        <f t="shared" si="866"/>
        <v/>
      </c>
      <c r="AK1600" s="22" t="str">
        <f t="shared" si="867"/>
        <v/>
      </c>
      <c r="AL1600" s="22" t="str">
        <f t="shared" si="868"/>
        <v/>
      </c>
      <c r="AM1600" s="22" t="str">
        <f t="shared" si="869"/>
        <v/>
      </c>
      <c r="AN1600" s="22" t="str">
        <f t="shared" si="870"/>
        <v/>
      </c>
      <c r="AO1600" s="22" t="str">
        <f t="shared" si="871"/>
        <v/>
      </c>
      <c r="AP1600" s="22" t="str">
        <f t="shared" si="872"/>
        <v/>
      </c>
      <c r="AQ1600" s="2" t="str">
        <f t="shared" si="873"/>
        <v/>
      </c>
    </row>
    <row r="1601" spans="1:43" x14ac:dyDescent="0.25">
      <c r="A1601" s="26" t="str">
        <f t="shared" si="874"/>
        <v/>
      </c>
      <c r="B1601" t="s">
        <v>79</v>
      </c>
      <c r="C1601" t="s">
        <v>33</v>
      </c>
      <c r="D1601" t="s">
        <v>37</v>
      </c>
      <c r="E1601" t="s">
        <v>69</v>
      </c>
      <c r="F1601">
        <v>2026</v>
      </c>
      <c r="G1601" t="s">
        <v>5657</v>
      </c>
      <c r="H1601" s="4">
        <v>46092</v>
      </c>
      <c r="I1601" s="4" t="str">
        <f t="shared" si="840"/>
        <v>Atlantic 10</v>
      </c>
      <c r="J1601" s="2">
        <f t="shared" si="841"/>
        <v>0.248</v>
      </c>
      <c r="K1601" s="2">
        <f t="shared" si="842"/>
        <v>0.379</v>
      </c>
      <c r="L1601" s="2">
        <f t="shared" si="843"/>
        <v>0.34399999999999997</v>
      </c>
      <c r="M1601" s="2">
        <f t="shared" si="844"/>
        <v>0.72299999999999998</v>
      </c>
      <c r="N1601" s="22" cm="1">
        <f t="array" ref="N1601">IFERROR(INDEX(Stats_Hit_GP,MATCH($B1601,Stats_Hit_Player,0)),"")</f>
        <v>43</v>
      </c>
      <c r="O1601" s="22">
        <f t="shared" si="845"/>
        <v>157</v>
      </c>
      <c r="P1601" s="22">
        <f t="shared" si="846"/>
        <v>125</v>
      </c>
      <c r="Q1601" s="22">
        <f t="shared" si="847"/>
        <v>19</v>
      </c>
      <c r="R1601" s="22">
        <f t="shared" si="848"/>
        <v>31</v>
      </c>
      <c r="S1601" s="22">
        <f t="shared" si="849"/>
        <v>3</v>
      </c>
      <c r="T1601" s="22">
        <f t="shared" si="850"/>
        <v>0</v>
      </c>
      <c r="U1601" s="22">
        <f t="shared" si="851"/>
        <v>3</v>
      </c>
      <c r="V1601" s="22">
        <f t="shared" si="852"/>
        <v>17</v>
      </c>
      <c r="W1601" s="22">
        <f t="shared" si="853"/>
        <v>3</v>
      </c>
      <c r="X1601" s="22">
        <f t="shared" si="854"/>
        <v>24</v>
      </c>
      <c r="Y1601" s="22">
        <f t="shared" si="855"/>
        <v>24</v>
      </c>
      <c r="Z1601" s="22">
        <f t="shared" si="856"/>
        <v>4</v>
      </c>
      <c r="AA1601" s="22">
        <f t="shared" si="857"/>
        <v>1</v>
      </c>
      <c r="AB1601" s="22" t="str">
        <f t="shared" si="858"/>
        <v/>
      </c>
      <c r="AC1601" s="22" t="str">
        <f t="shared" si="859"/>
        <v/>
      </c>
      <c r="AD1601" s="29" t="str">
        <f t="shared" si="860"/>
        <v/>
      </c>
      <c r="AE1601" s="22" t="str">
        <f t="shared" si="861"/>
        <v/>
      </c>
      <c r="AF1601" s="22" t="str">
        <f t="shared" si="862"/>
        <v/>
      </c>
      <c r="AG1601" s="22" t="str">
        <f t="shared" si="863"/>
        <v/>
      </c>
      <c r="AH1601" s="22" t="str">
        <f t="shared" si="864"/>
        <v/>
      </c>
      <c r="AI1601" s="22" t="str">
        <f t="shared" si="865"/>
        <v/>
      </c>
      <c r="AJ1601" s="31" t="str">
        <f t="shared" si="866"/>
        <v/>
      </c>
      <c r="AK1601" s="22" t="str">
        <f t="shared" si="867"/>
        <v/>
      </c>
      <c r="AL1601" s="22" t="str">
        <f t="shared" si="868"/>
        <v/>
      </c>
      <c r="AM1601" s="22" t="str">
        <f t="shared" si="869"/>
        <v/>
      </c>
      <c r="AN1601" s="22" t="str">
        <f t="shared" si="870"/>
        <v/>
      </c>
      <c r="AO1601" s="22" t="str">
        <f t="shared" si="871"/>
        <v/>
      </c>
      <c r="AP1601" s="22" t="str">
        <f t="shared" si="872"/>
        <v/>
      </c>
      <c r="AQ1601" s="2" t="str">
        <f t="shared" si="873"/>
        <v/>
      </c>
    </row>
    <row r="1602" spans="1:43" x14ac:dyDescent="0.25">
      <c r="A1602" s="26">
        <f t="shared" si="874"/>
        <v>1</v>
      </c>
      <c r="B1602" t="s">
        <v>5730</v>
      </c>
      <c r="C1602" t="s">
        <v>64</v>
      </c>
      <c r="D1602" t="s">
        <v>29</v>
      </c>
      <c r="E1602" t="s">
        <v>1640</v>
      </c>
      <c r="F1602">
        <v>2026</v>
      </c>
      <c r="G1602" t="s">
        <v>5657</v>
      </c>
      <c r="H1602" s="4">
        <v>46085</v>
      </c>
      <c r="I1602" s="4" t="str">
        <f t="shared" ref="I1602:I1665" si="875">IFERROR(INDEX(Conferences_Conference,MATCH(E1602,Conferences_Team,0)),"")</f>
        <v>Big South</v>
      </c>
      <c r="J1602" s="2" t="str">
        <f t="shared" ref="J1602:J1665" si="876">IFERROR(INDEX(Stats_Hit_AVG,MATCH($B1602,Stats_Hit_Player,0)),"")</f>
        <v/>
      </c>
      <c r="K1602" s="2" t="str">
        <f t="shared" ref="K1602:K1665" si="877">IFERROR(INDEX(Stats_Hit_OBP,MATCH($B1602,Stats_Hit_Player,0)),"")</f>
        <v/>
      </c>
      <c r="L1602" s="2" t="str">
        <f t="shared" ref="L1602:L1665" si="878">IFERROR(INDEX(Stats_Hit_SLG,MATCH($B1602,Stats_Hit_Player,0)),"")</f>
        <v/>
      </c>
      <c r="M1602" s="2" t="str">
        <f t="shared" ref="M1602:M1665" si="879">IFERROR(INDEX(Stats_Hit_OPS,MATCH($B1602,Stats_Hit_Player,0)),"")</f>
        <v/>
      </c>
      <c r="N1602" s="22" t="str" cm="1">
        <f t="array" ref="N1602">IFERROR(INDEX(Stats_Hit_GP,MATCH($B1602,Stats_Hit_Player,0)),"")</f>
        <v/>
      </c>
      <c r="O1602" s="22" t="str">
        <f t="shared" ref="O1602:O1665" si="880">IFERROR(INDEX(Stats_Hit_PA,MATCH($B1602,Stats_Hit_Player,0)),"")</f>
        <v/>
      </c>
      <c r="P1602" s="22" t="str">
        <f t="shared" ref="P1602:P1665" si="881">IFERROR(INDEX(Stats_Hit_AB,MATCH($B1602,Stats_Hit_Player,0)),"")</f>
        <v/>
      </c>
      <c r="Q1602" s="22" t="str">
        <f t="shared" ref="Q1602:Q1665" si="882">IFERROR(INDEX(Stats_Hit_R,MATCH($B1602,Stats_Hit_Player,0)),"")</f>
        <v/>
      </c>
      <c r="R1602" s="22" t="str">
        <f t="shared" ref="R1602:R1665" si="883">IFERROR(INDEX(Stats_Hit_H,MATCH($B1602,Stats_Hit_Player,0)),"")</f>
        <v/>
      </c>
      <c r="S1602" s="22" t="str">
        <f t="shared" ref="S1602:S1665" si="884">IFERROR(INDEX(Stats_Hit_2B,MATCH($B1602,Stats_Hit_Player,0)),"")</f>
        <v/>
      </c>
      <c r="T1602" s="22" t="str">
        <f t="shared" ref="T1602:T1665" si="885">IFERROR(INDEX(Stats_Hit_3B,MATCH($B1602,Stats_Hit_Player,0)),"")</f>
        <v/>
      </c>
      <c r="U1602" s="22" t="str">
        <f t="shared" ref="U1602:U1665" si="886">IFERROR(INDEX(Stats_Hit_HR,MATCH($B1602,Stats_Hit_Player,0)),"")</f>
        <v/>
      </c>
      <c r="V1602" s="22" t="str">
        <f t="shared" ref="V1602:V1665" si="887">IFERROR(INDEX(Stats_Hit_RBI,MATCH($B1602,Stats_Hit_Player,0)),"")</f>
        <v/>
      </c>
      <c r="W1602" s="22" t="str">
        <f t="shared" ref="W1602:W1665" si="888">IFERROR(INDEX(Stats_Hit_HBP,MATCH($B1602,Stats_Hit_Player,0)),"")</f>
        <v/>
      </c>
      <c r="X1602" s="22" t="str">
        <f t="shared" ref="X1602:X1665" si="889">IFERROR(INDEX(Stats_Hit_BB,MATCH($B1602,Stats_Hit_Player,0)),"")</f>
        <v/>
      </c>
      <c r="Y1602" s="22" t="str">
        <f t="shared" ref="Y1602:Y1665" si="890">IFERROR(INDEX(Stats_Hit_K,MATCH($B1602,Stats_Hit_Player,0)),"")</f>
        <v/>
      </c>
      <c r="Z1602" s="22" t="str">
        <f t="shared" ref="Z1602:Z1665" si="891">IFERROR(INDEX(Stats_Hit_SB,MATCH($B1602,Stats_Hit_Player,0)),"")</f>
        <v/>
      </c>
      <c r="AA1602" s="22" t="str">
        <f t="shared" ref="AA1602:AA1665" si="892">IFERROR(INDEX(Stats_Hit_CS,MATCH($B1602,Stats_Hit_Player,0)),"")</f>
        <v/>
      </c>
      <c r="AB1602" s="22">
        <f t="shared" ref="AB1602:AB1665" si="893">IFERROR(INDEX(Stats_Pitch_Win,MATCH($B1602,Stats_Pitch_Player,0)),"")</f>
        <v>0</v>
      </c>
      <c r="AC1602" s="22">
        <f t="shared" ref="AC1602:AC1665" si="894">IFERROR(INDEX(Stats_Pitch_Loss,MATCH($B1602,Stats_Pitch_Player,0)),"")</f>
        <v>0</v>
      </c>
      <c r="AD1602" s="29">
        <f t="shared" ref="AD1602:AD1665" si="895">IFERROR(INDEX(Stats_Pitch_ERA,MATCH($B1602,Stats_Pitch_Player,0)),"")</f>
        <v>9</v>
      </c>
      <c r="AE1602" s="22">
        <f t="shared" ref="AE1602:AE1665" si="896">IFERROR(INDEX(Stats_Pitch_App,MATCH($B1602,Stats_Pitch_Player,0)),"")</f>
        <v>1</v>
      </c>
      <c r="AF1602" s="22">
        <f t="shared" ref="AF1602:AF1665" si="897">IFERROR(INDEX(Stats_Pitch_GS,MATCH($B1602,Stats_Pitch_Player,0)),"")</f>
        <v>1</v>
      </c>
      <c r="AG1602" s="22">
        <f t="shared" ref="AG1602:AG1665" si="898">IFERROR(INDEX(Stats_Pitch_CG,MATCH($B1602,Stats_Pitch_Player,0)),"")</f>
        <v>0</v>
      </c>
      <c r="AH1602" s="22">
        <f t="shared" ref="AH1602:AH1665" si="899">IFERROR(INDEX(Stats_Pitch_SHO,MATCH($B1602,Stats_Pitch_Player,0)),"")</f>
        <v>0</v>
      </c>
      <c r="AI1602" s="22">
        <f t="shared" ref="AI1602:AI1665" si="900">IFERROR(INDEX(Stats_Pitch_SV,MATCH($B1602,Stats_Pitch_Player,0)),"")</f>
        <v>0</v>
      </c>
      <c r="AJ1602" s="31">
        <f t="shared" ref="AJ1602:AJ1665" si="901">IFERROR(INDEX(Stats_Pitch_IP,MATCH($B1602,Stats_Pitch_Player,0)),"")</f>
        <v>3</v>
      </c>
      <c r="AK1602" s="22">
        <f t="shared" ref="AK1602:AK1665" si="902">IFERROR(INDEX(Stats_Pitch_H,MATCH($B1602,Stats_Pitch_Player,0)),"")</f>
        <v>4</v>
      </c>
      <c r="AL1602" s="22">
        <f t="shared" ref="AL1602:AL1665" si="903">IFERROR(INDEX(Stats_Pitch_R,MATCH($B1602,Stats_Pitch_Player,0)),"")</f>
        <v>3</v>
      </c>
      <c r="AM1602" s="22">
        <f t="shared" ref="AM1602:AM1665" si="904">IFERROR(INDEX(Stats_Pitch_ER,MATCH($B1602,Stats_Pitch_Player,0)),"")</f>
        <v>3</v>
      </c>
      <c r="AN1602" s="22">
        <f t="shared" ref="AN1602:AN1665" si="905">IFERROR(INDEX(Stats_Pitch_BB,MATCH($B1602,Stats_Pitch_Player,0)),"")</f>
        <v>3</v>
      </c>
      <c r="AO1602" s="22">
        <f t="shared" ref="AO1602:AO1665" si="906">IFERROR(INDEX(Stats_Pitch_K,MATCH($B1602,Stats_Pitch_Player,0)),"")</f>
        <v>2</v>
      </c>
      <c r="AP1602" s="22">
        <f t="shared" ref="AP1602:AP1665" si="907">IFERROR(INDEX(Stats_Pitch_HBP,MATCH($B1602,Stats_Pitch_Player,0)),"")</f>
        <v>0</v>
      </c>
      <c r="AQ1602" s="2">
        <f t="shared" ref="AQ1602:AQ1665" si="908">IFERROR(INDEX(Stats_Pitch_BA,MATCH($B1602,Stats_Pitch_Player,0)),"")</f>
        <v>0.308</v>
      </c>
    </row>
    <row r="1603" spans="1:43" x14ac:dyDescent="0.25">
      <c r="A1603" s="26" t="str">
        <f t="shared" ref="A1603:A1666" si="909">IF(OR(D1603="SR", D1603="GR"), 1, "")</f>
        <v/>
      </c>
      <c r="B1603" t="s">
        <v>1644</v>
      </c>
      <c r="C1603" t="s">
        <v>35</v>
      </c>
      <c r="D1603" t="s">
        <v>37</v>
      </c>
      <c r="E1603" t="s">
        <v>1640</v>
      </c>
      <c r="F1603">
        <v>2026</v>
      </c>
      <c r="G1603" t="s">
        <v>5657</v>
      </c>
      <c r="H1603" s="4">
        <v>46085</v>
      </c>
      <c r="I1603" s="4" t="str">
        <f t="shared" si="875"/>
        <v>Big South</v>
      </c>
      <c r="J1603" s="2">
        <f t="shared" si="876"/>
        <v>0.249</v>
      </c>
      <c r="K1603" s="2">
        <f t="shared" si="877"/>
        <v>0.32600000000000001</v>
      </c>
      <c r="L1603" s="2">
        <f t="shared" si="878"/>
        <v>0.45800000000000002</v>
      </c>
      <c r="M1603" s="2">
        <f t="shared" si="879"/>
        <v>0.78400000000000003</v>
      </c>
      <c r="N1603" s="22" cm="1">
        <f t="array" ref="N1603">IFERROR(INDEX(Stats_Hit_GP,MATCH($B1603,Stats_Hit_Player,0)),"")</f>
        <v>56</v>
      </c>
      <c r="O1603" s="22">
        <f t="shared" si="880"/>
        <v>224</v>
      </c>
      <c r="P1603" s="22">
        <f t="shared" si="881"/>
        <v>201</v>
      </c>
      <c r="Q1603" s="22">
        <f t="shared" si="882"/>
        <v>32</v>
      </c>
      <c r="R1603" s="22">
        <f t="shared" si="883"/>
        <v>50</v>
      </c>
      <c r="S1603" s="22">
        <f t="shared" si="884"/>
        <v>7</v>
      </c>
      <c r="T1603" s="22">
        <f t="shared" si="885"/>
        <v>1</v>
      </c>
      <c r="U1603" s="22">
        <f t="shared" si="886"/>
        <v>11</v>
      </c>
      <c r="V1603" s="22">
        <f t="shared" si="887"/>
        <v>36</v>
      </c>
      <c r="W1603" s="22">
        <f t="shared" si="888"/>
        <v>3</v>
      </c>
      <c r="X1603" s="22">
        <f t="shared" si="889"/>
        <v>20</v>
      </c>
      <c r="Y1603" s="22">
        <f t="shared" si="890"/>
        <v>65</v>
      </c>
      <c r="Z1603" s="22">
        <f t="shared" si="891"/>
        <v>1</v>
      </c>
      <c r="AA1603" s="22">
        <f t="shared" si="892"/>
        <v>4</v>
      </c>
      <c r="AB1603" s="22" t="str">
        <f t="shared" si="893"/>
        <v/>
      </c>
      <c r="AC1603" s="22" t="str">
        <f t="shared" si="894"/>
        <v/>
      </c>
      <c r="AD1603" s="29" t="str">
        <f t="shared" si="895"/>
        <v/>
      </c>
      <c r="AE1603" s="22" t="str">
        <f t="shared" si="896"/>
        <v/>
      </c>
      <c r="AF1603" s="22" t="str">
        <f t="shared" si="897"/>
        <v/>
      </c>
      <c r="AG1603" s="22" t="str">
        <f t="shared" si="898"/>
        <v/>
      </c>
      <c r="AH1603" s="22" t="str">
        <f t="shared" si="899"/>
        <v/>
      </c>
      <c r="AI1603" s="22" t="str">
        <f t="shared" si="900"/>
        <v/>
      </c>
      <c r="AJ1603" s="31" t="str">
        <f t="shared" si="901"/>
        <v/>
      </c>
      <c r="AK1603" s="22" t="str">
        <f t="shared" si="902"/>
        <v/>
      </c>
      <c r="AL1603" s="22" t="str">
        <f t="shared" si="903"/>
        <v/>
      </c>
      <c r="AM1603" s="22" t="str">
        <f t="shared" si="904"/>
        <v/>
      </c>
      <c r="AN1603" s="22" t="str">
        <f t="shared" si="905"/>
        <v/>
      </c>
      <c r="AO1603" s="22" t="str">
        <f t="shared" si="906"/>
        <v/>
      </c>
      <c r="AP1603" s="22" t="str">
        <f t="shared" si="907"/>
        <v/>
      </c>
      <c r="AQ1603" s="2" t="str">
        <f t="shared" si="908"/>
        <v/>
      </c>
    </row>
    <row r="1604" spans="1:43" x14ac:dyDescent="0.25">
      <c r="A1604" s="26">
        <f t="shared" si="909"/>
        <v>1</v>
      </c>
      <c r="B1604" t="s">
        <v>5731</v>
      </c>
      <c r="C1604" t="s">
        <v>64</v>
      </c>
      <c r="D1604" t="s">
        <v>29</v>
      </c>
      <c r="E1604" t="s">
        <v>4112</v>
      </c>
      <c r="F1604">
        <v>2026</v>
      </c>
      <c r="G1604" t="s">
        <v>5657</v>
      </c>
      <c r="H1604" s="4">
        <v>46055</v>
      </c>
      <c r="I1604" s="4" t="str">
        <f t="shared" si="875"/>
        <v>Patriot</v>
      </c>
      <c r="J1604" s="2" t="str">
        <f t="shared" si="876"/>
        <v/>
      </c>
      <c r="K1604" s="2" t="str">
        <f t="shared" si="877"/>
        <v/>
      </c>
      <c r="L1604" s="2" t="str">
        <f t="shared" si="878"/>
        <v/>
      </c>
      <c r="M1604" s="2" t="str">
        <f t="shared" si="879"/>
        <v/>
      </c>
      <c r="N1604" s="22" t="str" cm="1">
        <f t="array" ref="N1604">IFERROR(INDEX(Stats_Hit_GP,MATCH($B1604,Stats_Hit_Player,0)),"")</f>
        <v/>
      </c>
      <c r="O1604" s="22" t="str">
        <f t="shared" si="880"/>
        <v/>
      </c>
      <c r="P1604" s="22" t="str">
        <f t="shared" si="881"/>
        <v/>
      </c>
      <c r="Q1604" s="22" t="str">
        <f t="shared" si="882"/>
        <v/>
      </c>
      <c r="R1604" s="22" t="str">
        <f t="shared" si="883"/>
        <v/>
      </c>
      <c r="S1604" s="22" t="str">
        <f t="shared" si="884"/>
        <v/>
      </c>
      <c r="T1604" s="22" t="str">
        <f t="shared" si="885"/>
        <v/>
      </c>
      <c r="U1604" s="22" t="str">
        <f t="shared" si="886"/>
        <v/>
      </c>
      <c r="V1604" s="22" t="str">
        <f t="shared" si="887"/>
        <v/>
      </c>
      <c r="W1604" s="22" t="str">
        <f t="shared" si="888"/>
        <v/>
      </c>
      <c r="X1604" s="22" t="str">
        <f t="shared" si="889"/>
        <v/>
      </c>
      <c r="Y1604" s="22" t="str">
        <f t="shared" si="890"/>
        <v/>
      </c>
      <c r="Z1604" s="22" t="str">
        <f t="shared" si="891"/>
        <v/>
      </c>
      <c r="AA1604" s="22" t="str">
        <f t="shared" si="892"/>
        <v/>
      </c>
      <c r="AB1604" s="22">
        <f t="shared" si="893"/>
        <v>0</v>
      </c>
      <c r="AC1604" s="22">
        <f t="shared" si="894"/>
        <v>0</v>
      </c>
      <c r="AD1604" s="29">
        <f t="shared" si="895"/>
        <v>2.84</v>
      </c>
      <c r="AE1604" s="22">
        <f t="shared" si="896"/>
        <v>8</v>
      </c>
      <c r="AF1604" s="22">
        <f t="shared" si="897"/>
        <v>0</v>
      </c>
      <c r="AG1604" s="22">
        <f t="shared" si="898"/>
        <v>0</v>
      </c>
      <c r="AH1604" s="22">
        <f t="shared" si="899"/>
        <v>0</v>
      </c>
      <c r="AI1604" s="22">
        <f t="shared" si="900"/>
        <v>0</v>
      </c>
      <c r="AJ1604" s="31">
        <f t="shared" si="901"/>
        <v>6.1</v>
      </c>
      <c r="AK1604" s="22">
        <f t="shared" si="902"/>
        <v>4</v>
      </c>
      <c r="AL1604" s="22">
        <f t="shared" si="903"/>
        <v>7</v>
      </c>
      <c r="AM1604" s="22">
        <f t="shared" si="904"/>
        <v>2</v>
      </c>
      <c r="AN1604" s="22">
        <f t="shared" si="905"/>
        <v>8</v>
      </c>
      <c r="AO1604" s="22">
        <f t="shared" si="906"/>
        <v>11</v>
      </c>
      <c r="AP1604" s="22">
        <f t="shared" si="907"/>
        <v>2</v>
      </c>
      <c r="AQ1604" s="2">
        <f t="shared" si="908"/>
        <v>0.16700000000000001</v>
      </c>
    </row>
    <row r="1605" spans="1:43" x14ac:dyDescent="0.25">
      <c r="A1605" s="26">
        <f t="shared" si="909"/>
        <v>1</v>
      </c>
      <c r="B1605" t="s">
        <v>5732</v>
      </c>
      <c r="C1605" t="s">
        <v>5700</v>
      </c>
      <c r="D1605" t="s">
        <v>29</v>
      </c>
      <c r="E1605" t="s">
        <v>458</v>
      </c>
      <c r="F1605">
        <v>2026</v>
      </c>
      <c r="G1605" t="s">
        <v>5733</v>
      </c>
      <c r="H1605" s="4">
        <v>46050</v>
      </c>
      <c r="I1605" s="4" t="str">
        <f t="shared" si="875"/>
        <v>ACC</v>
      </c>
      <c r="J1605" s="2" t="str">
        <f t="shared" si="876"/>
        <v/>
      </c>
      <c r="K1605" s="2" t="str">
        <f t="shared" si="877"/>
        <v/>
      </c>
      <c r="L1605" s="2" t="str">
        <f t="shared" si="878"/>
        <v/>
      </c>
      <c r="M1605" s="2" t="str">
        <f t="shared" si="879"/>
        <v/>
      </c>
      <c r="N1605" s="22" t="str" cm="1">
        <f t="array" ref="N1605">IFERROR(INDEX(Stats_Hit_GP,MATCH($B1605,Stats_Hit_Player,0)),"")</f>
        <v/>
      </c>
      <c r="O1605" s="22" t="str">
        <f t="shared" si="880"/>
        <v/>
      </c>
      <c r="P1605" s="22" t="str">
        <f t="shared" si="881"/>
        <v/>
      </c>
      <c r="Q1605" s="22" t="str">
        <f t="shared" si="882"/>
        <v/>
      </c>
      <c r="R1605" s="22" t="str">
        <f t="shared" si="883"/>
        <v/>
      </c>
      <c r="S1605" s="22" t="str">
        <f t="shared" si="884"/>
        <v/>
      </c>
      <c r="T1605" s="22" t="str">
        <f t="shared" si="885"/>
        <v/>
      </c>
      <c r="U1605" s="22" t="str">
        <f t="shared" si="886"/>
        <v/>
      </c>
      <c r="V1605" s="22" t="str">
        <f t="shared" si="887"/>
        <v/>
      </c>
      <c r="W1605" s="22" t="str">
        <f t="shared" si="888"/>
        <v/>
      </c>
      <c r="X1605" s="22" t="str">
        <f t="shared" si="889"/>
        <v/>
      </c>
      <c r="Y1605" s="22" t="str">
        <f t="shared" si="890"/>
        <v/>
      </c>
      <c r="Z1605" s="22" t="str">
        <f t="shared" si="891"/>
        <v/>
      </c>
      <c r="AA1605" s="22" t="str">
        <f t="shared" si="892"/>
        <v/>
      </c>
      <c r="AB1605" s="22" t="str">
        <f t="shared" si="893"/>
        <v/>
      </c>
      <c r="AC1605" s="22" t="str">
        <f t="shared" si="894"/>
        <v/>
      </c>
      <c r="AD1605" s="29" t="str">
        <f t="shared" si="895"/>
        <v/>
      </c>
      <c r="AE1605" s="22" t="str">
        <f t="shared" si="896"/>
        <v/>
      </c>
      <c r="AF1605" s="22" t="str">
        <f t="shared" si="897"/>
        <v/>
      </c>
      <c r="AG1605" s="22" t="str">
        <f t="shared" si="898"/>
        <v/>
      </c>
      <c r="AH1605" s="22" t="str">
        <f t="shared" si="899"/>
        <v/>
      </c>
      <c r="AI1605" s="22" t="str">
        <f t="shared" si="900"/>
        <v/>
      </c>
      <c r="AJ1605" s="31" t="str">
        <f t="shared" si="901"/>
        <v/>
      </c>
      <c r="AK1605" s="22" t="str">
        <f t="shared" si="902"/>
        <v/>
      </c>
      <c r="AL1605" s="22" t="str">
        <f t="shared" si="903"/>
        <v/>
      </c>
      <c r="AM1605" s="22" t="str">
        <f t="shared" si="904"/>
        <v/>
      </c>
      <c r="AN1605" s="22" t="str">
        <f t="shared" si="905"/>
        <v/>
      </c>
      <c r="AO1605" s="22" t="str">
        <f t="shared" si="906"/>
        <v/>
      </c>
      <c r="AP1605" s="22" t="str">
        <f t="shared" si="907"/>
        <v/>
      </c>
      <c r="AQ1605" s="2" t="str">
        <f t="shared" si="908"/>
        <v/>
      </c>
    </row>
    <row r="1606" spans="1:43" x14ac:dyDescent="0.25">
      <c r="A1606" s="26">
        <f t="shared" si="909"/>
        <v>1</v>
      </c>
      <c r="B1606" t="s">
        <v>5734</v>
      </c>
      <c r="C1606" t="s">
        <v>64</v>
      </c>
      <c r="D1606" t="s">
        <v>29</v>
      </c>
      <c r="E1606" t="s">
        <v>4031</v>
      </c>
      <c r="F1606">
        <v>2026</v>
      </c>
      <c r="G1606" t="s">
        <v>5657</v>
      </c>
      <c r="H1606" s="4">
        <v>46042</v>
      </c>
      <c r="I1606" s="4" t="str">
        <f t="shared" si="875"/>
        <v>Patriot</v>
      </c>
      <c r="J1606" s="2" t="str">
        <f t="shared" si="876"/>
        <v/>
      </c>
      <c r="K1606" s="2" t="str">
        <f t="shared" si="877"/>
        <v/>
      </c>
      <c r="L1606" s="2" t="str">
        <f t="shared" si="878"/>
        <v/>
      </c>
      <c r="M1606" s="2" t="str">
        <f t="shared" si="879"/>
        <v/>
      </c>
      <c r="N1606" s="22" t="str" cm="1">
        <f t="array" ref="N1606">IFERROR(INDEX(Stats_Hit_GP,MATCH($B1606,Stats_Hit_Player,0)),"")</f>
        <v/>
      </c>
      <c r="O1606" s="22" t="str">
        <f t="shared" si="880"/>
        <v/>
      </c>
      <c r="P1606" s="22" t="str">
        <f t="shared" si="881"/>
        <v/>
      </c>
      <c r="Q1606" s="22" t="str">
        <f t="shared" si="882"/>
        <v/>
      </c>
      <c r="R1606" s="22" t="str">
        <f t="shared" si="883"/>
        <v/>
      </c>
      <c r="S1606" s="22" t="str">
        <f t="shared" si="884"/>
        <v/>
      </c>
      <c r="T1606" s="22" t="str">
        <f t="shared" si="885"/>
        <v/>
      </c>
      <c r="U1606" s="22" t="str">
        <f t="shared" si="886"/>
        <v/>
      </c>
      <c r="V1606" s="22" t="str">
        <f t="shared" si="887"/>
        <v/>
      </c>
      <c r="W1606" s="22" t="str">
        <f t="shared" si="888"/>
        <v/>
      </c>
      <c r="X1606" s="22" t="str">
        <f t="shared" si="889"/>
        <v/>
      </c>
      <c r="Y1606" s="22" t="str">
        <f t="shared" si="890"/>
        <v/>
      </c>
      <c r="Z1606" s="22" t="str">
        <f t="shared" si="891"/>
        <v/>
      </c>
      <c r="AA1606" s="22" t="str">
        <f t="shared" si="892"/>
        <v/>
      </c>
      <c r="AB1606" s="22">
        <f t="shared" si="893"/>
        <v>1</v>
      </c>
      <c r="AC1606" s="22">
        <f t="shared" si="894"/>
        <v>4</v>
      </c>
      <c r="AD1606" s="29">
        <f t="shared" si="895"/>
        <v>7.95</v>
      </c>
      <c r="AE1606" s="22">
        <f t="shared" si="896"/>
        <v>18</v>
      </c>
      <c r="AF1606" s="22">
        <f t="shared" si="897"/>
        <v>3</v>
      </c>
      <c r="AG1606" s="22">
        <f t="shared" si="898"/>
        <v>0</v>
      </c>
      <c r="AH1606" s="22">
        <f t="shared" si="899"/>
        <v>0</v>
      </c>
      <c r="AI1606" s="22">
        <f t="shared" si="900"/>
        <v>0</v>
      </c>
      <c r="AJ1606" s="31">
        <f t="shared" si="901"/>
        <v>43</v>
      </c>
      <c r="AK1606" s="22">
        <f t="shared" si="902"/>
        <v>54</v>
      </c>
      <c r="AL1606" s="22">
        <f t="shared" si="903"/>
        <v>47</v>
      </c>
      <c r="AM1606" s="22">
        <f t="shared" si="904"/>
        <v>38</v>
      </c>
      <c r="AN1606" s="22">
        <f t="shared" si="905"/>
        <v>35</v>
      </c>
      <c r="AO1606" s="22">
        <f t="shared" si="906"/>
        <v>35</v>
      </c>
      <c r="AP1606" s="22">
        <f t="shared" si="907"/>
        <v>8</v>
      </c>
      <c r="AQ1606" s="2">
        <f t="shared" si="908"/>
        <v>0.30499999999999999</v>
      </c>
    </row>
    <row r="1607" spans="1:43" x14ac:dyDescent="0.25">
      <c r="A1607" s="26" t="str">
        <f t="shared" si="909"/>
        <v/>
      </c>
      <c r="B1607" t="s">
        <v>5735</v>
      </c>
      <c r="C1607" t="s">
        <v>64</v>
      </c>
      <c r="D1607" t="s">
        <v>37</v>
      </c>
      <c r="E1607" t="s">
        <v>4112</v>
      </c>
      <c r="F1607">
        <v>2026</v>
      </c>
      <c r="G1607" t="s">
        <v>5657</v>
      </c>
      <c r="H1607" s="4">
        <v>46028</v>
      </c>
      <c r="I1607" s="4" t="str">
        <f t="shared" si="875"/>
        <v>Patriot</v>
      </c>
      <c r="J1607" s="2" t="str">
        <f t="shared" si="876"/>
        <v/>
      </c>
      <c r="K1607" s="2" t="str">
        <f t="shared" si="877"/>
        <v/>
      </c>
      <c r="L1607" s="2" t="str">
        <f t="shared" si="878"/>
        <v/>
      </c>
      <c r="M1607" s="2" t="str">
        <f t="shared" si="879"/>
        <v/>
      </c>
      <c r="N1607" s="22" t="str" cm="1">
        <f t="array" ref="N1607">IFERROR(INDEX(Stats_Hit_GP,MATCH($B1607,Stats_Hit_Player,0)),"")</f>
        <v/>
      </c>
      <c r="O1607" s="22" t="str">
        <f t="shared" si="880"/>
        <v/>
      </c>
      <c r="P1607" s="22" t="str">
        <f t="shared" si="881"/>
        <v/>
      </c>
      <c r="Q1607" s="22" t="str">
        <f t="shared" si="882"/>
        <v/>
      </c>
      <c r="R1607" s="22" t="str">
        <f t="shared" si="883"/>
        <v/>
      </c>
      <c r="S1607" s="22" t="str">
        <f t="shared" si="884"/>
        <v/>
      </c>
      <c r="T1607" s="22" t="str">
        <f t="shared" si="885"/>
        <v/>
      </c>
      <c r="U1607" s="22" t="str">
        <f t="shared" si="886"/>
        <v/>
      </c>
      <c r="V1607" s="22" t="str">
        <f t="shared" si="887"/>
        <v/>
      </c>
      <c r="W1607" s="22" t="str">
        <f t="shared" si="888"/>
        <v/>
      </c>
      <c r="X1607" s="22" t="str">
        <f t="shared" si="889"/>
        <v/>
      </c>
      <c r="Y1607" s="22" t="str">
        <f t="shared" si="890"/>
        <v/>
      </c>
      <c r="Z1607" s="22" t="str">
        <f t="shared" si="891"/>
        <v/>
      </c>
      <c r="AA1607" s="22" t="str">
        <f t="shared" si="892"/>
        <v/>
      </c>
      <c r="AB1607" s="22">
        <f t="shared" si="893"/>
        <v>1</v>
      </c>
      <c r="AC1607" s="22">
        <f t="shared" si="894"/>
        <v>1</v>
      </c>
      <c r="AD1607" s="29">
        <f t="shared" si="895"/>
        <v>2.84</v>
      </c>
      <c r="AE1607" s="22">
        <f t="shared" si="896"/>
        <v>18</v>
      </c>
      <c r="AF1607" s="22">
        <f t="shared" si="897"/>
        <v>0</v>
      </c>
      <c r="AG1607" s="22">
        <f t="shared" si="898"/>
        <v>0</v>
      </c>
      <c r="AH1607" s="22">
        <f t="shared" si="899"/>
        <v>0</v>
      </c>
      <c r="AI1607" s="22">
        <f t="shared" si="900"/>
        <v>0</v>
      </c>
      <c r="AJ1607" s="31">
        <f t="shared" si="901"/>
        <v>19</v>
      </c>
      <c r="AK1607" s="22">
        <f t="shared" si="902"/>
        <v>21</v>
      </c>
      <c r="AL1607" s="22">
        <f t="shared" si="903"/>
        <v>6</v>
      </c>
      <c r="AM1607" s="22">
        <f t="shared" si="904"/>
        <v>6</v>
      </c>
      <c r="AN1607" s="22">
        <f t="shared" si="905"/>
        <v>8</v>
      </c>
      <c r="AO1607" s="22">
        <f t="shared" si="906"/>
        <v>14</v>
      </c>
      <c r="AP1607" s="22">
        <f t="shared" si="907"/>
        <v>3</v>
      </c>
      <c r="AQ1607" s="2">
        <f t="shared" si="908"/>
        <v>0.28000000000000003</v>
      </c>
    </row>
    <row r="1608" spans="1:43" x14ac:dyDescent="0.25">
      <c r="A1608" s="26" t="str">
        <f t="shared" si="909"/>
        <v/>
      </c>
      <c r="B1608" t="s">
        <v>5736</v>
      </c>
      <c r="C1608" t="s">
        <v>5688</v>
      </c>
      <c r="D1608" t="s">
        <v>47</v>
      </c>
      <c r="E1608" t="s">
        <v>2057</v>
      </c>
      <c r="F1608">
        <v>2026</v>
      </c>
      <c r="G1608" t="s">
        <v>3448</v>
      </c>
      <c r="H1608" s="4">
        <v>46024</v>
      </c>
      <c r="I1608" s="4" t="str">
        <f t="shared" si="875"/>
        <v>Big West</v>
      </c>
      <c r="J1608" s="2" t="str">
        <f t="shared" si="876"/>
        <v/>
      </c>
      <c r="K1608" s="2" t="str">
        <f t="shared" si="877"/>
        <v/>
      </c>
      <c r="L1608" s="2" t="str">
        <f t="shared" si="878"/>
        <v/>
      </c>
      <c r="M1608" s="2" t="str">
        <f t="shared" si="879"/>
        <v/>
      </c>
      <c r="N1608" s="22" t="str" cm="1">
        <f t="array" ref="N1608">IFERROR(INDEX(Stats_Hit_GP,MATCH($B1608,Stats_Hit_Player,0)),"")</f>
        <v/>
      </c>
      <c r="O1608" s="22" t="str">
        <f t="shared" si="880"/>
        <v/>
      </c>
      <c r="P1608" s="22" t="str">
        <f t="shared" si="881"/>
        <v/>
      </c>
      <c r="Q1608" s="22" t="str">
        <f t="shared" si="882"/>
        <v/>
      </c>
      <c r="R1608" s="22" t="str">
        <f t="shared" si="883"/>
        <v/>
      </c>
      <c r="S1608" s="22" t="str">
        <f t="shared" si="884"/>
        <v/>
      </c>
      <c r="T1608" s="22" t="str">
        <f t="shared" si="885"/>
        <v/>
      </c>
      <c r="U1608" s="22" t="str">
        <f t="shared" si="886"/>
        <v/>
      </c>
      <c r="V1608" s="22" t="str">
        <f t="shared" si="887"/>
        <v/>
      </c>
      <c r="W1608" s="22" t="str">
        <f t="shared" si="888"/>
        <v/>
      </c>
      <c r="X1608" s="22" t="str">
        <f t="shared" si="889"/>
        <v/>
      </c>
      <c r="Y1608" s="22" t="str">
        <f t="shared" si="890"/>
        <v/>
      </c>
      <c r="Z1608" s="22" t="str">
        <f t="shared" si="891"/>
        <v/>
      </c>
      <c r="AA1608" s="22" t="str">
        <f t="shared" si="892"/>
        <v/>
      </c>
      <c r="AB1608" s="22" t="str">
        <f t="shared" si="893"/>
        <v/>
      </c>
      <c r="AC1608" s="22" t="str">
        <f t="shared" si="894"/>
        <v/>
      </c>
      <c r="AD1608" s="29" t="str">
        <f t="shared" si="895"/>
        <v/>
      </c>
      <c r="AE1608" s="22" t="str">
        <f t="shared" si="896"/>
        <v/>
      </c>
      <c r="AF1608" s="22" t="str">
        <f t="shared" si="897"/>
        <v/>
      </c>
      <c r="AG1608" s="22" t="str">
        <f t="shared" si="898"/>
        <v/>
      </c>
      <c r="AH1608" s="22" t="str">
        <f t="shared" si="899"/>
        <v/>
      </c>
      <c r="AI1608" s="22" t="str">
        <f t="shared" si="900"/>
        <v/>
      </c>
      <c r="AJ1608" s="31" t="str">
        <f t="shared" si="901"/>
        <v/>
      </c>
      <c r="AK1608" s="22" t="str">
        <f t="shared" si="902"/>
        <v/>
      </c>
      <c r="AL1608" s="22" t="str">
        <f t="shared" si="903"/>
        <v/>
      </c>
      <c r="AM1608" s="22" t="str">
        <f t="shared" si="904"/>
        <v/>
      </c>
      <c r="AN1608" s="22" t="str">
        <f t="shared" si="905"/>
        <v/>
      </c>
      <c r="AO1608" s="22" t="str">
        <f t="shared" si="906"/>
        <v/>
      </c>
      <c r="AP1608" s="22" t="str">
        <f t="shared" si="907"/>
        <v/>
      </c>
      <c r="AQ1608" s="2" t="str">
        <f t="shared" si="908"/>
        <v/>
      </c>
    </row>
    <row r="1609" spans="1:43" x14ac:dyDescent="0.25">
      <c r="A1609" s="26" t="str">
        <f t="shared" si="909"/>
        <v/>
      </c>
      <c r="B1609" t="s">
        <v>3197</v>
      </c>
      <c r="C1609" t="s">
        <v>44</v>
      </c>
      <c r="D1609" t="s">
        <v>37</v>
      </c>
      <c r="E1609" t="s">
        <v>5737</v>
      </c>
      <c r="F1609">
        <v>2026</v>
      </c>
      <c r="G1609" t="s">
        <v>5657</v>
      </c>
      <c r="H1609" s="4">
        <v>46020</v>
      </c>
      <c r="I1609" s="4" t="str">
        <f t="shared" si="875"/>
        <v/>
      </c>
      <c r="J1609" s="2" t="str">
        <f t="shared" si="876"/>
        <v/>
      </c>
      <c r="K1609" s="2" t="str">
        <f t="shared" si="877"/>
        <v/>
      </c>
      <c r="L1609" s="2" t="str">
        <f t="shared" si="878"/>
        <v/>
      </c>
      <c r="M1609" s="2" t="str">
        <f t="shared" si="879"/>
        <v/>
      </c>
      <c r="N1609" s="22" t="str" cm="1">
        <f t="array" ref="N1609">IFERROR(INDEX(Stats_Hit_GP,MATCH($B1609,Stats_Hit_Player,0)),"")</f>
        <v/>
      </c>
      <c r="O1609" s="22" t="str">
        <f t="shared" si="880"/>
        <v/>
      </c>
      <c r="P1609" s="22" t="str">
        <f t="shared" si="881"/>
        <v/>
      </c>
      <c r="Q1609" s="22" t="str">
        <f t="shared" si="882"/>
        <v/>
      </c>
      <c r="R1609" s="22" t="str">
        <f t="shared" si="883"/>
        <v/>
      </c>
      <c r="S1609" s="22" t="str">
        <f t="shared" si="884"/>
        <v/>
      </c>
      <c r="T1609" s="22" t="str">
        <f t="shared" si="885"/>
        <v/>
      </c>
      <c r="U1609" s="22" t="str">
        <f t="shared" si="886"/>
        <v/>
      </c>
      <c r="V1609" s="22" t="str">
        <f t="shared" si="887"/>
        <v/>
      </c>
      <c r="W1609" s="22" t="str">
        <f t="shared" si="888"/>
        <v/>
      </c>
      <c r="X1609" s="22" t="str">
        <f t="shared" si="889"/>
        <v/>
      </c>
      <c r="Y1609" s="22" t="str">
        <f t="shared" si="890"/>
        <v/>
      </c>
      <c r="Z1609" s="22" t="str">
        <f t="shared" si="891"/>
        <v/>
      </c>
      <c r="AA1609" s="22" t="str">
        <f t="shared" si="892"/>
        <v/>
      </c>
      <c r="AB1609" s="22" t="str">
        <f t="shared" si="893"/>
        <v/>
      </c>
      <c r="AC1609" s="22" t="str">
        <f t="shared" si="894"/>
        <v/>
      </c>
      <c r="AD1609" s="29" t="str">
        <f t="shared" si="895"/>
        <v/>
      </c>
      <c r="AE1609" s="22" t="str">
        <f t="shared" si="896"/>
        <v/>
      </c>
      <c r="AF1609" s="22" t="str">
        <f t="shared" si="897"/>
        <v/>
      </c>
      <c r="AG1609" s="22" t="str">
        <f t="shared" si="898"/>
        <v/>
      </c>
      <c r="AH1609" s="22" t="str">
        <f t="shared" si="899"/>
        <v/>
      </c>
      <c r="AI1609" s="22" t="str">
        <f t="shared" si="900"/>
        <v/>
      </c>
      <c r="AJ1609" s="31" t="str">
        <f t="shared" si="901"/>
        <v/>
      </c>
      <c r="AK1609" s="22" t="str">
        <f t="shared" si="902"/>
        <v/>
      </c>
      <c r="AL1609" s="22" t="str">
        <f t="shared" si="903"/>
        <v/>
      </c>
      <c r="AM1609" s="22" t="str">
        <f t="shared" si="904"/>
        <v/>
      </c>
      <c r="AN1609" s="22" t="str">
        <f t="shared" si="905"/>
        <v/>
      </c>
      <c r="AO1609" s="22" t="str">
        <f t="shared" si="906"/>
        <v/>
      </c>
      <c r="AP1609" s="22" t="str">
        <f t="shared" si="907"/>
        <v/>
      </c>
      <c r="AQ1609" s="2" t="str">
        <f t="shared" si="908"/>
        <v/>
      </c>
    </row>
    <row r="1610" spans="1:43" x14ac:dyDescent="0.25">
      <c r="A1610" s="26">
        <f t="shared" si="909"/>
        <v>1</v>
      </c>
      <c r="B1610" t="s">
        <v>5738</v>
      </c>
      <c r="C1610" t="s">
        <v>64</v>
      </c>
      <c r="D1610" t="s">
        <v>29</v>
      </c>
      <c r="E1610" t="s">
        <v>4112</v>
      </c>
      <c r="F1610">
        <v>2026</v>
      </c>
      <c r="G1610" t="s">
        <v>5657</v>
      </c>
      <c r="H1610" s="4">
        <v>46014</v>
      </c>
      <c r="I1610" s="4" t="str">
        <f t="shared" si="875"/>
        <v>Patriot</v>
      </c>
      <c r="J1610" s="2" t="str">
        <f t="shared" si="876"/>
        <v/>
      </c>
      <c r="K1610" s="2" t="str">
        <f t="shared" si="877"/>
        <v/>
      </c>
      <c r="L1610" s="2" t="str">
        <f t="shared" si="878"/>
        <v/>
      </c>
      <c r="M1610" s="2" t="str">
        <f t="shared" si="879"/>
        <v/>
      </c>
      <c r="N1610" s="22" t="str" cm="1">
        <f t="array" ref="N1610">IFERROR(INDEX(Stats_Hit_GP,MATCH($B1610,Stats_Hit_Player,0)),"")</f>
        <v/>
      </c>
      <c r="O1610" s="22" t="str">
        <f t="shared" si="880"/>
        <v/>
      </c>
      <c r="P1610" s="22" t="str">
        <f t="shared" si="881"/>
        <v/>
      </c>
      <c r="Q1610" s="22" t="str">
        <f t="shared" si="882"/>
        <v/>
      </c>
      <c r="R1610" s="22" t="str">
        <f t="shared" si="883"/>
        <v/>
      </c>
      <c r="S1610" s="22" t="str">
        <f t="shared" si="884"/>
        <v/>
      </c>
      <c r="T1610" s="22" t="str">
        <f t="shared" si="885"/>
        <v/>
      </c>
      <c r="U1610" s="22" t="str">
        <f t="shared" si="886"/>
        <v/>
      </c>
      <c r="V1610" s="22" t="str">
        <f t="shared" si="887"/>
        <v/>
      </c>
      <c r="W1610" s="22" t="str">
        <f t="shared" si="888"/>
        <v/>
      </c>
      <c r="X1610" s="22" t="str">
        <f t="shared" si="889"/>
        <v/>
      </c>
      <c r="Y1610" s="22" t="str">
        <f t="shared" si="890"/>
        <v/>
      </c>
      <c r="Z1610" s="22" t="str">
        <f t="shared" si="891"/>
        <v/>
      </c>
      <c r="AA1610" s="22" t="str">
        <f t="shared" si="892"/>
        <v/>
      </c>
      <c r="AB1610" s="22">
        <f t="shared" si="893"/>
        <v>0</v>
      </c>
      <c r="AC1610" s="22">
        <f t="shared" si="894"/>
        <v>0</v>
      </c>
      <c r="AD1610" s="29">
        <f t="shared" si="895"/>
        <v>12.51</v>
      </c>
      <c r="AE1610" s="22">
        <f t="shared" si="896"/>
        <v>13</v>
      </c>
      <c r="AF1610" s="22">
        <f t="shared" si="897"/>
        <v>1</v>
      </c>
      <c r="AG1610" s="22">
        <f t="shared" si="898"/>
        <v>0</v>
      </c>
      <c r="AH1610" s="22">
        <f t="shared" si="899"/>
        <v>0</v>
      </c>
      <c r="AI1610" s="22">
        <f t="shared" si="900"/>
        <v>1</v>
      </c>
      <c r="AJ1610" s="31">
        <f t="shared" si="901"/>
        <v>13.2</v>
      </c>
      <c r="AK1610" s="22">
        <f t="shared" si="902"/>
        <v>24</v>
      </c>
      <c r="AL1610" s="22">
        <f t="shared" si="903"/>
        <v>20</v>
      </c>
      <c r="AM1610" s="22">
        <f t="shared" si="904"/>
        <v>19</v>
      </c>
      <c r="AN1610" s="22">
        <f t="shared" si="905"/>
        <v>12</v>
      </c>
      <c r="AO1610" s="22">
        <f t="shared" si="906"/>
        <v>11</v>
      </c>
      <c r="AP1610" s="22">
        <f t="shared" si="907"/>
        <v>1</v>
      </c>
      <c r="AQ1610" s="2">
        <f t="shared" si="908"/>
        <v>0.4</v>
      </c>
    </row>
    <row r="1611" spans="1:43" x14ac:dyDescent="0.25">
      <c r="A1611" s="26" t="str">
        <f t="shared" si="909"/>
        <v/>
      </c>
      <c r="B1611" t="s">
        <v>5739</v>
      </c>
      <c r="C1611" t="s">
        <v>64</v>
      </c>
      <c r="D1611" t="s">
        <v>37</v>
      </c>
      <c r="E1611" t="s">
        <v>4069</v>
      </c>
      <c r="F1611">
        <v>2025</v>
      </c>
      <c r="G1611" t="s">
        <v>5657</v>
      </c>
      <c r="H1611" s="4">
        <v>46008</v>
      </c>
      <c r="I1611" s="4" t="str">
        <f t="shared" si="875"/>
        <v>Patriot</v>
      </c>
      <c r="J1611" s="2" t="str">
        <f t="shared" si="876"/>
        <v/>
      </c>
      <c r="K1611" s="2" t="str">
        <f t="shared" si="877"/>
        <v/>
      </c>
      <c r="L1611" s="2" t="str">
        <f t="shared" si="878"/>
        <v/>
      </c>
      <c r="M1611" s="2" t="str">
        <f t="shared" si="879"/>
        <v/>
      </c>
      <c r="N1611" s="22" t="str" cm="1">
        <f t="array" ref="N1611">IFERROR(INDEX(Stats_Hit_GP,MATCH($B1611,Stats_Hit_Player,0)),"")</f>
        <v/>
      </c>
      <c r="O1611" s="22" t="str">
        <f t="shared" si="880"/>
        <v/>
      </c>
      <c r="P1611" s="22" t="str">
        <f t="shared" si="881"/>
        <v/>
      </c>
      <c r="Q1611" s="22" t="str">
        <f t="shared" si="882"/>
        <v/>
      </c>
      <c r="R1611" s="22" t="str">
        <f t="shared" si="883"/>
        <v/>
      </c>
      <c r="S1611" s="22" t="str">
        <f t="shared" si="884"/>
        <v/>
      </c>
      <c r="T1611" s="22" t="str">
        <f t="shared" si="885"/>
        <v/>
      </c>
      <c r="U1611" s="22" t="str">
        <f t="shared" si="886"/>
        <v/>
      </c>
      <c r="V1611" s="22" t="str">
        <f t="shared" si="887"/>
        <v/>
      </c>
      <c r="W1611" s="22" t="str">
        <f t="shared" si="888"/>
        <v/>
      </c>
      <c r="X1611" s="22" t="str">
        <f t="shared" si="889"/>
        <v/>
      </c>
      <c r="Y1611" s="22" t="str">
        <f t="shared" si="890"/>
        <v/>
      </c>
      <c r="Z1611" s="22" t="str">
        <f t="shared" si="891"/>
        <v/>
      </c>
      <c r="AA1611" s="22" t="str">
        <f t="shared" si="892"/>
        <v/>
      </c>
      <c r="AB1611" s="22" t="str">
        <f t="shared" si="893"/>
        <v/>
      </c>
      <c r="AC1611" s="22" t="str">
        <f t="shared" si="894"/>
        <v/>
      </c>
      <c r="AD1611" s="29" t="str">
        <f t="shared" si="895"/>
        <v/>
      </c>
      <c r="AE1611" s="22" t="str">
        <f t="shared" si="896"/>
        <v/>
      </c>
      <c r="AF1611" s="22" t="str">
        <f t="shared" si="897"/>
        <v/>
      </c>
      <c r="AG1611" s="22" t="str">
        <f t="shared" si="898"/>
        <v/>
      </c>
      <c r="AH1611" s="22" t="str">
        <f t="shared" si="899"/>
        <v/>
      </c>
      <c r="AI1611" s="22" t="str">
        <f t="shared" si="900"/>
        <v/>
      </c>
      <c r="AJ1611" s="31" t="str">
        <f t="shared" si="901"/>
        <v/>
      </c>
      <c r="AK1611" s="22" t="str">
        <f t="shared" si="902"/>
        <v/>
      </c>
      <c r="AL1611" s="22" t="str">
        <f t="shared" si="903"/>
        <v/>
      </c>
      <c r="AM1611" s="22" t="str">
        <f t="shared" si="904"/>
        <v/>
      </c>
      <c r="AN1611" s="22" t="str">
        <f t="shared" si="905"/>
        <v/>
      </c>
      <c r="AO1611" s="22" t="str">
        <f t="shared" si="906"/>
        <v/>
      </c>
      <c r="AP1611" s="22" t="str">
        <f t="shared" si="907"/>
        <v/>
      </c>
      <c r="AQ1611" s="2" t="str">
        <f t="shared" si="908"/>
        <v/>
      </c>
    </row>
    <row r="1612" spans="1:43" x14ac:dyDescent="0.25">
      <c r="A1612" s="26" t="str">
        <f t="shared" si="909"/>
        <v/>
      </c>
      <c r="B1612" t="s">
        <v>5740</v>
      </c>
      <c r="C1612" t="s">
        <v>25</v>
      </c>
      <c r="D1612" t="s">
        <v>24</v>
      </c>
      <c r="E1612" t="s">
        <v>5604</v>
      </c>
      <c r="F1612">
        <v>2026</v>
      </c>
      <c r="G1612" t="s">
        <v>5657</v>
      </c>
      <c r="H1612" s="4">
        <v>46007</v>
      </c>
      <c r="I1612" s="4" t="str">
        <f t="shared" si="875"/>
        <v>West Coast</v>
      </c>
      <c r="J1612" s="2" t="str">
        <f t="shared" si="876"/>
        <v/>
      </c>
      <c r="K1612" s="2" t="str">
        <f t="shared" si="877"/>
        <v/>
      </c>
      <c r="L1612" s="2" t="str">
        <f t="shared" si="878"/>
        <v/>
      </c>
      <c r="M1612" s="2" t="str">
        <f t="shared" si="879"/>
        <v/>
      </c>
      <c r="N1612" s="22" t="str" cm="1">
        <f t="array" ref="N1612">IFERROR(INDEX(Stats_Hit_GP,MATCH($B1612,Stats_Hit_Player,0)),"")</f>
        <v/>
      </c>
      <c r="O1612" s="22" t="str">
        <f t="shared" si="880"/>
        <v/>
      </c>
      <c r="P1612" s="22" t="str">
        <f t="shared" si="881"/>
        <v/>
      </c>
      <c r="Q1612" s="22" t="str">
        <f t="shared" si="882"/>
        <v/>
      </c>
      <c r="R1612" s="22" t="str">
        <f t="shared" si="883"/>
        <v/>
      </c>
      <c r="S1612" s="22" t="str">
        <f t="shared" si="884"/>
        <v/>
      </c>
      <c r="T1612" s="22" t="str">
        <f t="shared" si="885"/>
        <v/>
      </c>
      <c r="U1612" s="22" t="str">
        <f t="shared" si="886"/>
        <v/>
      </c>
      <c r="V1612" s="22" t="str">
        <f t="shared" si="887"/>
        <v/>
      </c>
      <c r="W1612" s="22" t="str">
        <f t="shared" si="888"/>
        <v/>
      </c>
      <c r="X1612" s="22" t="str">
        <f t="shared" si="889"/>
        <v/>
      </c>
      <c r="Y1612" s="22" t="str">
        <f t="shared" si="890"/>
        <v/>
      </c>
      <c r="Z1612" s="22" t="str">
        <f t="shared" si="891"/>
        <v/>
      </c>
      <c r="AA1612" s="22" t="str">
        <f t="shared" si="892"/>
        <v/>
      </c>
      <c r="AB1612" s="22" t="str">
        <f t="shared" si="893"/>
        <v/>
      </c>
      <c r="AC1612" s="22" t="str">
        <f t="shared" si="894"/>
        <v/>
      </c>
      <c r="AD1612" s="29" t="str">
        <f t="shared" si="895"/>
        <v/>
      </c>
      <c r="AE1612" s="22" t="str">
        <f t="shared" si="896"/>
        <v/>
      </c>
      <c r="AF1612" s="22" t="str">
        <f t="shared" si="897"/>
        <v/>
      </c>
      <c r="AG1612" s="22" t="str">
        <f t="shared" si="898"/>
        <v/>
      </c>
      <c r="AH1612" s="22" t="str">
        <f t="shared" si="899"/>
        <v/>
      </c>
      <c r="AI1612" s="22" t="str">
        <f t="shared" si="900"/>
        <v/>
      </c>
      <c r="AJ1612" s="31" t="str">
        <f t="shared" si="901"/>
        <v/>
      </c>
      <c r="AK1612" s="22" t="str">
        <f t="shared" si="902"/>
        <v/>
      </c>
      <c r="AL1612" s="22" t="str">
        <f t="shared" si="903"/>
        <v/>
      </c>
      <c r="AM1612" s="22" t="str">
        <f t="shared" si="904"/>
        <v/>
      </c>
      <c r="AN1612" s="22" t="str">
        <f t="shared" si="905"/>
        <v/>
      </c>
      <c r="AO1612" s="22" t="str">
        <f t="shared" si="906"/>
        <v/>
      </c>
      <c r="AP1612" s="22" t="str">
        <f t="shared" si="907"/>
        <v/>
      </c>
      <c r="AQ1612" s="2" t="str">
        <f t="shared" si="908"/>
        <v/>
      </c>
    </row>
    <row r="1613" spans="1:43" x14ac:dyDescent="0.25">
      <c r="A1613" s="26" t="str">
        <f t="shared" si="909"/>
        <v/>
      </c>
      <c r="B1613" t="s">
        <v>5741</v>
      </c>
      <c r="C1613" t="s">
        <v>64</v>
      </c>
      <c r="D1613" t="s">
        <v>24</v>
      </c>
      <c r="E1613" t="s">
        <v>5262</v>
      </c>
      <c r="F1613">
        <v>2025</v>
      </c>
      <c r="G1613" t="s">
        <v>5657</v>
      </c>
      <c r="H1613" s="4">
        <v>46006</v>
      </c>
      <c r="I1613" s="4" t="str">
        <f t="shared" si="875"/>
        <v>Southwestern Athletic</v>
      </c>
      <c r="J1613" s="2" t="str">
        <f t="shared" si="876"/>
        <v/>
      </c>
      <c r="K1613" s="2" t="str">
        <f t="shared" si="877"/>
        <v/>
      </c>
      <c r="L1613" s="2" t="str">
        <f t="shared" si="878"/>
        <v/>
      </c>
      <c r="M1613" s="2" t="str">
        <f t="shared" si="879"/>
        <v/>
      </c>
      <c r="N1613" s="22" t="str" cm="1">
        <f t="array" ref="N1613">IFERROR(INDEX(Stats_Hit_GP,MATCH($B1613,Stats_Hit_Player,0)),"")</f>
        <v/>
      </c>
      <c r="O1613" s="22" t="str">
        <f t="shared" si="880"/>
        <v/>
      </c>
      <c r="P1613" s="22" t="str">
        <f t="shared" si="881"/>
        <v/>
      </c>
      <c r="Q1613" s="22" t="str">
        <f t="shared" si="882"/>
        <v/>
      </c>
      <c r="R1613" s="22" t="str">
        <f t="shared" si="883"/>
        <v/>
      </c>
      <c r="S1613" s="22" t="str">
        <f t="shared" si="884"/>
        <v/>
      </c>
      <c r="T1613" s="22" t="str">
        <f t="shared" si="885"/>
        <v/>
      </c>
      <c r="U1613" s="22" t="str">
        <f t="shared" si="886"/>
        <v/>
      </c>
      <c r="V1613" s="22" t="str">
        <f t="shared" si="887"/>
        <v/>
      </c>
      <c r="W1613" s="22" t="str">
        <f t="shared" si="888"/>
        <v/>
      </c>
      <c r="X1613" s="22" t="str">
        <f t="shared" si="889"/>
        <v/>
      </c>
      <c r="Y1613" s="22" t="str">
        <f t="shared" si="890"/>
        <v/>
      </c>
      <c r="Z1613" s="22" t="str">
        <f t="shared" si="891"/>
        <v/>
      </c>
      <c r="AA1613" s="22" t="str">
        <f t="shared" si="892"/>
        <v/>
      </c>
      <c r="AB1613" s="22" t="str">
        <f t="shared" si="893"/>
        <v/>
      </c>
      <c r="AC1613" s="22" t="str">
        <f t="shared" si="894"/>
        <v/>
      </c>
      <c r="AD1613" s="29" t="str">
        <f t="shared" si="895"/>
        <v/>
      </c>
      <c r="AE1613" s="22" t="str">
        <f t="shared" si="896"/>
        <v/>
      </c>
      <c r="AF1613" s="22" t="str">
        <f t="shared" si="897"/>
        <v/>
      </c>
      <c r="AG1613" s="22" t="str">
        <f t="shared" si="898"/>
        <v/>
      </c>
      <c r="AH1613" s="22" t="str">
        <f t="shared" si="899"/>
        <v/>
      </c>
      <c r="AI1613" s="22" t="str">
        <f t="shared" si="900"/>
        <v/>
      </c>
      <c r="AJ1613" s="31" t="str">
        <f t="shared" si="901"/>
        <v/>
      </c>
      <c r="AK1613" s="22" t="str">
        <f t="shared" si="902"/>
        <v/>
      </c>
      <c r="AL1613" s="22" t="str">
        <f t="shared" si="903"/>
        <v/>
      </c>
      <c r="AM1613" s="22" t="str">
        <f t="shared" si="904"/>
        <v/>
      </c>
      <c r="AN1613" s="22" t="str">
        <f t="shared" si="905"/>
        <v/>
      </c>
      <c r="AO1613" s="22" t="str">
        <f t="shared" si="906"/>
        <v/>
      </c>
      <c r="AP1613" s="22" t="str">
        <f t="shared" si="907"/>
        <v/>
      </c>
      <c r="AQ1613" s="2" t="str">
        <f t="shared" si="908"/>
        <v/>
      </c>
    </row>
    <row r="1614" spans="1:43" x14ac:dyDescent="0.25">
      <c r="A1614" s="26">
        <f t="shared" si="909"/>
        <v>1</v>
      </c>
      <c r="B1614" t="s">
        <v>5742</v>
      </c>
      <c r="C1614" t="s">
        <v>64</v>
      </c>
      <c r="D1614" t="s">
        <v>29</v>
      </c>
      <c r="E1614" t="s">
        <v>105</v>
      </c>
      <c r="F1614">
        <v>2026</v>
      </c>
      <c r="G1614" t="s">
        <v>5657</v>
      </c>
      <c r="H1614" s="4">
        <v>46006</v>
      </c>
      <c r="I1614" s="4" t="str">
        <f t="shared" si="875"/>
        <v>Atlantic 10</v>
      </c>
      <c r="J1614" s="2" t="str">
        <f t="shared" si="876"/>
        <v/>
      </c>
      <c r="K1614" s="2" t="str">
        <f t="shared" si="877"/>
        <v/>
      </c>
      <c r="L1614" s="2" t="str">
        <f t="shared" si="878"/>
        <v/>
      </c>
      <c r="M1614" s="2" t="str">
        <f t="shared" si="879"/>
        <v/>
      </c>
      <c r="N1614" s="22" t="str" cm="1">
        <f t="array" ref="N1614">IFERROR(INDEX(Stats_Hit_GP,MATCH($B1614,Stats_Hit_Player,0)),"")</f>
        <v/>
      </c>
      <c r="O1614" s="22" t="str">
        <f t="shared" si="880"/>
        <v/>
      </c>
      <c r="P1614" s="22" t="str">
        <f t="shared" si="881"/>
        <v/>
      </c>
      <c r="Q1614" s="22" t="str">
        <f t="shared" si="882"/>
        <v/>
      </c>
      <c r="R1614" s="22" t="str">
        <f t="shared" si="883"/>
        <v/>
      </c>
      <c r="S1614" s="22" t="str">
        <f t="shared" si="884"/>
        <v/>
      </c>
      <c r="T1614" s="22" t="str">
        <f t="shared" si="885"/>
        <v/>
      </c>
      <c r="U1614" s="22" t="str">
        <f t="shared" si="886"/>
        <v/>
      </c>
      <c r="V1614" s="22" t="str">
        <f t="shared" si="887"/>
        <v/>
      </c>
      <c r="W1614" s="22" t="str">
        <f t="shared" si="888"/>
        <v/>
      </c>
      <c r="X1614" s="22" t="str">
        <f t="shared" si="889"/>
        <v/>
      </c>
      <c r="Y1614" s="22" t="str">
        <f t="shared" si="890"/>
        <v/>
      </c>
      <c r="Z1614" s="22" t="str">
        <f t="shared" si="891"/>
        <v/>
      </c>
      <c r="AA1614" s="22" t="str">
        <f t="shared" si="892"/>
        <v/>
      </c>
      <c r="AB1614" s="22">
        <f t="shared" si="893"/>
        <v>1</v>
      </c>
      <c r="AC1614" s="22">
        <f t="shared" si="894"/>
        <v>4</v>
      </c>
      <c r="AD1614" s="29">
        <f t="shared" si="895"/>
        <v>11.64</v>
      </c>
      <c r="AE1614" s="22">
        <f t="shared" si="896"/>
        <v>14</v>
      </c>
      <c r="AF1614" s="22">
        <f t="shared" si="897"/>
        <v>11</v>
      </c>
      <c r="AG1614" s="22">
        <f t="shared" si="898"/>
        <v>0</v>
      </c>
      <c r="AH1614" s="22">
        <f t="shared" si="899"/>
        <v>0</v>
      </c>
      <c r="AI1614" s="22">
        <f t="shared" si="900"/>
        <v>1</v>
      </c>
      <c r="AJ1614" s="31">
        <f t="shared" si="901"/>
        <v>38.200000000000003</v>
      </c>
      <c r="AK1614" s="22">
        <f t="shared" si="902"/>
        <v>41</v>
      </c>
      <c r="AL1614" s="22">
        <f t="shared" si="903"/>
        <v>51</v>
      </c>
      <c r="AM1614" s="22">
        <f t="shared" si="904"/>
        <v>50</v>
      </c>
      <c r="AN1614" s="22">
        <f t="shared" si="905"/>
        <v>33</v>
      </c>
      <c r="AO1614" s="22">
        <f t="shared" si="906"/>
        <v>39</v>
      </c>
      <c r="AP1614" s="22">
        <f t="shared" si="907"/>
        <v>16</v>
      </c>
      <c r="AQ1614" s="2">
        <f t="shared" si="908"/>
        <v>0.28699999999999998</v>
      </c>
    </row>
    <row r="1615" spans="1:43" x14ac:dyDescent="0.25">
      <c r="A1615" s="26" t="str">
        <f t="shared" si="909"/>
        <v/>
      </c>
      <c r="B1615" t="s">
        <v>5743</v>
      </c>
      <c r="C1615" t="s">
        <v>38</v>
      </c>
      <c r="D1615" t="s">
        <v>47</v>
      </c>
      <c r="E1615" t="s">
        <v>3679</v>
      </c>
      <c r="F1615">
        <v>2025</v>
      </c>
      <c r="G1615" t="s">
        <v>5657</v>
      </c>
      <c r="H1615" s="4">
        <v>46006</v>
      </c>
      <c r="I1615" s="4" t="str">
        <f t="shared" si="875"/>
        <v>Northeast</v>
      </c>
      <c r="J1615" s="2" t="str">
        <f t="shared" si="876"/>
        <v/>
      </c>
      <c r="K1615" s="2" t="str">
        <f t="shared" si="877"/>
        <v/>
      </c>
      <c r="L1615" s="2" t="str">
        <f t="shared" si="878"/>
        <v/>
      </c>
      <c r="M1615" s="2" t="str">
        <f t="shared" si="879"/>
        <v/>
      </c>
      <c r="N1615" s="22" t="str" cm="1">
        <f t="array" ref="N1615">IFERROR(INDEX(Stats_Hit_GP,MATCH($B1615,Stats_Hit_Player,0)),"")</f>
        <v/>
      </c>
      <c r="O1615" s="22" t="str">
        <f t="shared" si="880"/>
        <v/>
      </c>
      <c r="P1615" s="22" t="str">
        <f t="shared" si="881"/>
        <v/>
      </c>
      <c r="Q1615" s="22" t="str">
        <f t="shared" si="882"/>
        <v/>
      </c>
      <c r="R1615" s="22" t="str">
        <f t="shared" si="883"/>
        <v/>
      </c>
      <c r="S1615" s="22" t="str">
        <f t="shared" si="884"/>
        <v/>
      </c>
      <c r="T1615" s="22" t="str">
        <f t="shared" si="885"/>
        <v/>
      </c>
      <c r="U1615" s="22" t="str">
        <f t="shared" si="886"/>
        <v/>
      </c>
      <c r="V1615" s="22" t="str">
        <f t="shared" si="887"/>
        <v/>
      </c>
      <c r="W1615" s="22" t="str">
        <f t="shared" si="888"/>
        <v/>
      </c>
      <c r="X1615" s="22" t="str">
        <f t="shared" si="889"/>
        <v/>
      </c>
      <c r="Y1615" s="22" t="str">
        <f t="shared" si="890"/>
        <v/>
      </c>
      <c r="Z1615" s="22" t="str">
        <f t="shared" si="891"/>
        <v/>
      </c>
      <c r="AA1615" s="22" t="str">
        <f t="shared" si="892"/>
        <v/>
      </c>
      <c r="AB1615" s="22" t="str">
        <f t="shared" si="893"/>
        <v/>
      </c>
      <c r="AC1615" s="22" t="str">
        <f t="shared" si="894"/>
        <v/>
      </c>
      <c r="AD1615" s="29" t="str">
        <f t="shared" si="895"/>
        <v/>
      </c>
      <c r="AE1615" s="22" t="str">
        <f t="shared" si="896"/>
        <v/>
      </c>
      <c r="AF1615" s="22" t="str">
        <f t="shared" si="897"/>
        <v/>
      </c>
      <c r="AG1615" s="22" t="str">
        <f t="shared" si="898"/>
        <v/>
      </c>
      <c r="AH1615" s="22" t="str">
        <f t="shared" si="899"/>
        <v/>
      </c>
      <c r="AI1615" s="22" t="str">
        <f t="shared" si="900"/>
        <v/>
      </c>
      <c r="AJ1615" s="31" t="str">
        <f t="shared" si="901"/>
        <v/>
      </c>
      <c r="AK1615" s="22" t="str">
        <f t="shared" si="902"/>
        <v/>
      </c>
      <c r="AL1615" s="22" t="str">
        <f t="shared" si="903"/>
        <v/>
      </c>
      <c r="AM1615" s="22" t="str">
        <f t="shared" si="904"/>
        <v/>
      </c>
      <c r="AN1615" s="22" t="str">
        <f t="shared" si="905"/>
        <v/>
      </c>
      <c r="AO1615" s="22" t="str">
        <f t="shared" si="906"/>
        <v/>
      </c>
      <c r="AP1615" s="22" t="str">
        <f t="shared" si="907"/>
        <v/>
      </c>
      <c r="AQ1615" s="2" t="str">
        <f t="shared" si="908"/>
        <v/>
      </c>
    </row>
    <row r="1616" spans="1:43" x14ac:dyDescent="0.25">
      <c r="A1616" s="26">
        <f t="shared" si="909"/>
        <v>1</v>
      </c>
      <c r="B1616" t="s">
        <v>5744</v>
      </c>
      <c r="C1616" t="s">
        <v>25</v>
      </c>
      <c r="D1616" t="s">
        <v>29</v>
      </c>
      <c r="E1616" t="s">
        <v>742</v>
      </c>
      <c r="F1616">
        <v>2026</v>
      </c>
      <c r="G1616" t="s">
        <v>5657</v>
      </c>
      <c r="H1616" s="4">
        <v>46004</v>
      </c>
      <c r="I1616" s="4" t="str">
        <f t="shared" si="875"/>
        <v>American Athletic</v>
      </c>
      <c r="J1616" s="2" t="str">
        <f t="shared" si="876"/>
        <v/>
      </c>
      <c r="K1616" s="2" t="str">
        <f t="shared" si="877"/>
        <v/>
      </c>
      <c r="L1616" s="2" t="str">
        <f t="shared" si="878"/>
        <v/>
      </c>
      <c r="M1616" s="2" t="str">
        <f t="shared" si="879"/>
        <v/>
      </c>
      <c r="N1616" s="22" t="str" cm="1">
        <f t="array" ref="N1616">IFERROR(INDEX(Stats_Hit_GP,MATCH($B1616,Stats_Hit_Player,0)),"")</f>
        <v/>
      </c>
      <c r="O1616" s="22" t="str">
        <f t="shared" si="880"/>
        <v/>
      </c>
      <c r="P1616" s="22" t="str">
        <f t="shared" si="881"/>
        <v/>
      </c>
      <c r="Q1616" s="22" t="str">
        <f t="shared" si="882"/>
        <v/>
      </c>
      <c r="R1616" s="22" t="str">
        <f t="shared" si="883"/>
        <v/>
      </c>
      <c r="S1616" s="22" t="str">
        <f t="shared" si="884"/>
        <v/>
      </c>
      <c r="T1616" s="22" t="str">
        <f t="shared" si="885"/>
        <v/>
      </c>
      <c r="U1616" s="22" t="str">
        <f t="shared" si="886"/>
        <v/>
      </c>
      <c r="V1616" s="22" t="str">
        <f t="shared" si="887"/>
        <v/>
      </c>
      <c r="W1616" s="22" t="str">
        <f t="shared" si="888"/>
        <v/>
      </c>
      <c r="X1616" s="22" t="str">
        <f t="shared" si="889"/>
        <v/>
      </c>
      <c r="Y1616" s="22" t="str">
        <f t="shared" si="890"/>
        <v/>
      </c>
      <c r="Z1616" s="22" t="str">
        <f t="shared" si="891"/>
        <v/>
      </c>
      <c r="AA1616" s="22" t="str">
        <f t="shared" si="892"/>
        <v/>
      </c>
      <c r="AB1616" s="22" t="str">
        <f t="shared" si="893"/>
        <v/>
      </c>
      <c r="AC1616" s="22" t="str">
        <f t="shared" si="894"/>
        <v/>
      </c>
      <c r="AD1616" s="29" t="str">
        <f t="shared" si="895"/>
        <v/>
      </c>
      <c r="AE1616" s="22" t="str">
        <f t="shared" si="896"/>
        <v/>
      </c>
      <c r="AF1616" s="22" t="str">
        <f t="shared" si="897"/>
        <v/>
      </c>
      <c r="AG1616" s="22" t="str">
        <f t="shared" si="898"/>
        <v/>
      </c>
      <c r="AH1616" s="22" t="str">
        <f t="shared" si="899"/>
        <v/>
      </c>
      <c r="AI1616" s="22" t="str">
        <f t="shared" si="900"/>
        <v/>
      </c>
      <c r="AJ1616" s="31" t="str">
        <f t="shared" si="901"/>
        <v/>
      </c>
      <c r="AK1616" s="22" t="str">
        <f t="shared" si="902"/>
        <v/>
      </c>
      <c r="AL1616" s="22" t="str">
        <f t="shared" si="903"/>
        <v/>
      </c>
      <c r="AM1616" s="22" t="str">
        <f t="shared" si="904"/>
        <v/>
      </c>
      <c r="AN1616" s="22" t="str">
        <f t="shared" si="905"/>
        <v/>
      </c>
      <c r="AO1616" s="22" t="str">
        <f t="shared" si="906"/>
        <v/>
      </c>
      <c r="AP1616" s="22" t="str">
        <f t="shared" si="907"/>
        <v/>
      </c>
      <c r="AQ1616" s="2" t="str">
        <f t="shared" si="908"/>
        <v/>
      </c>
    </row>
    <row r="1617" spans="1:43" x14ac:dyDescent="0.25">
      <c r="A1617" s="26" t="str">
        <f t="shared" si="909"/>
        <v/>
      </c>
      <c r="B1617" t="s">
        <v>5745</v>
      </c>
      <c r="C1617" t="s">
        <v>5688</v>
      </c>
      <c r="D1617" t="s">
        <v>47</v>
      </c>
      <c r="E1617" t="s">
        <v>5746</v>
      </c>
      <c r="F1617">
        <v>2026</v>
      </c>
      <c r="G1617" t="s">
        <v>5657</v>
      </c>
      <c r="H1617" s="4">
        <v>46003</v>
      </c>
      <c r="I1617" s="4" t="str">
        <f t="shared" si="875"/>
        <v/>
      </c>
      <c r="J1617" s="2" t="str">
        <f t="shared" si="876"/>
        <v/>
      </c>
      <c r="K1617" s="2" t="str">
        <f t="shared" si="877"/>
        <v/>
      </c>
      <c r="L1617" s="2" t="str">
        <f t="shared" si="878"/>
        <v/>
      </c>
      <c r="M1617" s="2" t="str">
        <f t="shared" si="879"/>
        <v/>
      </c>
      <c r="N1617" s="22" t="str" cm="1">
        <f t="array" ref="N1617">IFERROR(INDEX(Stats_Hit_GP,MATCH($B1617,Stats_Hit_Player,0)),"")</f>
        <v/>
      </c>
      <c r="O1617" s="22" t="str">
        <f t="shared" si="880"/>
        <v/>
      </c>
      <c r="P1617" s="22" t="str">
        <f t="shared" si="881"/>
        <v/>
      </c>
      <c r="Q1617" s="22" t="str">
        <f t="shared" si="882"/>
        <v/>
      </c>
      <c r="R1617" s="22" t="str">
        <f t="shared" si="883"/>
        <v/>
      </c>
      <c r="S1617" s="22" t="str">
        <f t="shared" si="884"/>
        <v/>
      </c>
      <c r="T1617" s="22" t="str">
        <f t="shared" si="885"/>
        <v/>
      </c>
      <c r="U1617" s="22" t="str">
        <f t="shared" si="886"/>
        <v/>
      </c>
      <c r="V1617" s="22" t="str">
        <f t="shared" si="887"/>
        <v/>
      </c>
      <c r="W1617" s="22" t="str">
        <f t="shared" si="888"/>
        <v/>
      </c>
      <c r="X1617" s="22" t="str">
        <f t="shared" si="889"/>
        <v/>
      </c>
      <c r="Y1617" s="22" t="str">
        <f t="shared" si="890"/>
        <v/>
      </c>
      <c r="Z1617" s="22" t="str">
        <f t="shared" si="891"/>
        <v/>
      </c>
      <c r="AA1617" s="22" t="str">
        <f t="shared" si="892"/>
        <v/>
      </c>
      <c r="AB1617" s="22" t="str">
        <f t="shared" si="893"/>
        <v/>
      </c>
      <c r="AC1617" s="22" t="str">
        <f t="shared" si="894"/>
        <v/>
      </c>
      <c r="AD1617" s="29" t="str">
        <f t="shared" si="895"/>
        <v/>
      </c>
      <c r="AE1617" s="22" t="str">
        <f t="shared" si="896"/>
        <v/>
      </c>
      <c r="AF1617" s="22" t="str">
        <f t="shared" si="897"/>
        <v/>
      </c>
      <c r="AG1617" s="22" t="str">
        <f t="shared" si="898"/>
        <v/>
      </c>
      <c r="AH1617" s="22" t="str">
        <f t="shared" si="899"/>
        <v/>
      </c>
      <c r="AI1617" s="22" t="str">
        <f t="shared" si="900"/>
        <v/>
      </c>
      <c r="AJ1617" s="31" t="str">
        <f t="shared" si="901"/>
        <v/>
      </c>
      <c r="AK1617" s="22" t="str">
        <f t="shared" si="902"/>
        <v/>
      </c>
      <c r="AL1617" s="22" t="str">
        <f t="shared" si="903"/>
        <v/>
      </c>
      <c r="AM1617" s="22" t="str">
        <f t="shared" si="904"/>
        <v/>
      </c>
      <c r="AN1617" s="22" t="str">
        <f t="shared" si="905"/>
        <v/>
      </c>
      <c r="AO1617" s="22" t="str">
        <f t="shared" si="906"/>
        <v/>
      </c>
      <c r="AP1617" s="22" t="str">
        <f t="shared" si="907"/>
        <v/>
      </c>
      <c r="AQ1617" s="2" t="str">
        <f t="shared" si="908"/>
        <v/>
      </c>
    </row>
    <row r="1618" spans="1:43" x14ac:dyDescent="0.25">
      <c r="A1618" s="26" t="str">
        <f t="shared" si="909"/>
        <v/>
      </c>
      <c r="B1618" t="s">
        <v>5747</v>
      </c>
      <c r="C1618" t="s">
        <v>64</v>
      </c>
      <c r="D1618" t="s">
        <v>24</v>
      </c>
      <c r="E1618" t="s">
        <v>5748</v>
      </c>
      <c r="F1618">
        <v>2026</v>
      </c>
      <c r="G1618" t="s">
        <v>5657</v>
      </c>
      <c r="H1618" s="4">
        <v>46003</v>
      </c>
      <c r="I1618" s="4" t="str">
        <f t="shared" si="875"/>
        <v>JUCO</v>
      </c>
      <c r="J1618" s="2" t="str">
        <f t="shared" si="876"/>
        <v/>
      </c>
      <c r="K1618" s="2" t="str">
        <f t="shared" si="877"/>
        <v/>
      </c>
      <c r="L1618" s="2" t="str">
        <f t="shared" si="878"/>
        <v/>
      </c>
      <c r="M1618" s="2" t="str">
        <f t="shared" si="879"/>
        <v/>
      </c>
      <c r="N1618" s="22" t="str" cm="1">
        <f t="array" ref="N1618">IFERROR(INDEX(Stats_Hit_GP,MATCH($B1618,Stats_Hit_Player,0)),"")</f>
        <v/>
      </c>
      <c r="O1618" s="22" t="str">
        <f t="shared" si="880"/>
        <v/>
      </c>
      <c r="P1618" s="22" t="str">
        <f t="shared" si="881"/>
        <v/>
      </c>
      <c r="Q1618" s="22" t="str">
        <f t="shared" si="882"/>
        <v/>
      </c>
      <c r="R1618" s="22" t="str">
        <f t="shared" si="883"/>
        <v/>
      </c>
      <c r="S1618" s="22" t="str">
        <f t="shared" si="884"/>
        <v/>
      </c>
      <c r="T1618" s="22" t="str">
        <f t="shared" si="885"/>
        <v/>
      </c>
      <c r="U1618" s="22" t="str">
        <f t="shared" si="886"/>
        <v/>
      </c>
      <c r="V1618" s="22" t="str">
        <f t="shared" si="887"/>
        <v/>
      </c>
      <c r="W1618" s="22" t="str">
        <f t="shared" si="888"/>
        <v/>
      </c>
      <c r="X1618" s="22" t="str">
        <f t="shared" si="889"/>
        <v/>
      </c>
      <c r="Y1618" s="22" t="str">
        <f t="shared" si="890"/>
        <v/>
      </c>
      <c r="Z1618" s="22" t="str">
        <f t="shared" si="891"/>
        <v/>
      </c>
      <c r="AA1618" s="22" t="str">
        <f t="shared" si="892"/>
        <v/>
      </c>
      <c r="AB1618" s="22" t="str">
        <f t="shared" si="893"/>
        <v/>
      </c>
      <c r="AC1618" s="22" t="str">
        <f t="shared" si="894"/>
        <v/>
      </c>
      <c r="AD1618" s="29" t="str">
        <f t="shared" si="895"/>
        <v/>
      </c>
      <c r="AE1618" s="22" t="str">
        <f t="shared" si="896"/>
        <v/>
      </c>
      <c r="AF1618" s="22" t="str">
        <f t="shared" si="897"/>
        <v/>
      </c>
      <c r="AG1618" s="22" t="str">
        <f t="shared" si="898"/>
        <v/>
      </c>
      <c r="AH1618" s="22" t="str">
        <f t="shared" si="899"/>
        <v/>
      </c>
      <c r="AI1618" s="22" t="str">
        <f t="shared" si="900"/>
        <v/>
      </c>
      <c r="AJ1618" s="31" t="str">
        <f t="shared" si="901"/>
        <v/>
      </c>
      <c r="AK1618" s="22" t="str">
        <f t="shared" si="902"/>
        <v/>
      </c>
      <c r="AL1618" s="22" t="str">
        <f t="shared" si="903"/>
        <v/>
      </c>
      <c r="AM1618" s="22" t="str">
        <f t="shared" si="904"/>
        <v/>
      </c>
      <c r="AN1618" s="22" t="str">
        <f t="shared" si="905"/>
        <v/>
      </c>
      <c r="AO1618" s="22" t="str">
        <f t="shared" si="906"/>
        <v/>
      </c>
      <c r="AP1618" s="22" t="str">
        <f t="shared" si="907"/>
        <v/>
      </c>
      <c r="AQ1618" s="2" t="str">
        <f t="shared" si="908"/>
        <v/>
      </c>
    </row>
    <row r="1619" spans="1:43" x14ac:dyDescent="0.25">
      <c r="A1619" s="26" t="str">
        <f t="shared" si="909"/>
        <v/>
      </c>
      <c r="B1619" t="s">
        <v>5749</v>
      </c>
      <c r="C1619" t="s">
        <v>5750</v>
      </c>
      <c r="D1619" t="s">
        <v>47</v>
      </c>
      <c r="E1619" t="s">
        <v>4805</v>
      </c>
      <c r="F1619">
        <v>2026</v>
      </c>
      <c r="G1619" t="s">
        <v>5657</v>
      </c>
      <c r="H1619" s="4">
        <v>46002</v>
      </c>
      <c r="I1619" s="4" t="str">
        <f t="shared" si="875"/>
        <v>Summit</v>
      </c>
      <c r="J1619" s="2" t="str">
        <f t="shared" si="876"/>
        <v/>
      </c>
      <c r="K1619" s="2" t="str">
        <f t="shared" si="877"/>
        <v/>
      </c>
      <c r="L1619" s="2" t="str">
        <f t="shared" si="878"/>
        <v/>
      </c>
      <c r="M1619" s="2" t="str">
        <f t="shared" si="879"/>
        <v/>
      </c>
      <c r="N1619" s="22" t="str" cm="1">
        <f t="array" ref="N1619">IFERROR(INDEX(Stats_Hit_GP,MATCH($B1619,Stats_Hit_Player,0)),"")</f>
        <v/>
      </c>
      <c r="O1619" s="22" t="str">
        <f t="shared" si="880"/>
        <v/>
      </c>
      <c r="P1619" s="22" t="str">
        <f t="shared" si="881"/>
        <v/>
      </c>
      <c r="Q1619" s="22" t="str">
        <f t="shared" si="882"/>
        <v/>
      </c>
      <c r="R1619" s="22" t="str">
        <f t="shared" si="883"/>
        <v/>
      </c>
      <c r="S1619" s="22" t="str">
        <f t="shared" si="884"/>
        <v/>
      </c>
      <c r="T1619" s="22" t="str">
        <f t="shared" si="885"/>
        <v/>
      </c>
      <c r="U1619" s="22" t="str">
        <f t="shared" si="886"/>
        <v/>
      </c>
      <c r="V1619" s="22" t="str">
        <f t="shared" si="887"/>
        <v/>
      </c>
      <c r="W1619" s="22" t="str">
        <f t="shared" si="888"/>
        <v/>
      </c>
      <c r="X1619" s="22" t="str">
        <f t="shared" si="889"/>
        <v/>
      </c>
      <c r="Y1619" s="22" t="str">
        <f t="shared" si="890"/>
        <v/>
      </c>
      <c r="Z1619" s="22" t="str">
        <f t="shared" si="891"/>
        <v/>
      </c>
      <c r="AA1619" s="22" t="str">
        <f t="shared" si="892"/>
        <v/>
      </c>
      <c r="AB1619" s="22" t="str">
        <f t="shared" si="893"/>
        <v/>
      </c>
      <c r="AC1619" s="22" t="str">
        <f t="shared" si="894"/>
        <v/>
      </c>
      <c r="AD1619" s="29" t="str">
        <f t="shared" si="895"/>
        <v/>
      </c>
      <c r="AE1619" s="22" t="str">
        <f t="shared" si="896"/>
        <v/>
      </c>
      <c r="AF1619" s="22" t="str">
        <f t="shared" si="897"/>
        <v/>
      </c>
      <c r="AG1619" s="22" t="str">
        <f t="shared" si="898"/>
        <v/>
      </c>
      <c r="AH1619" s="22" t="str">
        <f t="shared" si="899"/>
        <v/>
      </c>
      <c r="AI1619" s="22" t="str">
        <f t="shared" si="900"/>
        <v/>
      </c>
      <c r="AJ1619" s="31" t="str">
        <f t="shared" si="901"/>
        <v/>
      </c>
      <c r="AK1619" s="22" t="str">
        <f t="shared" si="902"/>
        <v/>
      </c>
      <c r="AL1619" s="22" t="str">
        <f t="shared" si="903"/>
        <v/>
      </c>
      <c r="AM1619" s="22" t="str">
        <f t="shared" si="904"/>
        <v/>
      </c>
      <c r="AN1619" s="22" t="str">
        <f t="shared" si="905"/>
        <v/>
      </c>
      <c r="AO1619" s="22" t="str">
        <f t="shared" si="906"/>
        <v/>
      </c>
      <c r="AP1619" s="22" t="str">
        <f t="shared" si="907"/>
        <v/>
      </c>
      <c r="AQ1619" s="2" t="str">
        <f t="shared" si="908"/>
        <v/>
      </c>
    </row>
    <row r="1620" spans="1:43" x14ac:dyDescent="0.25">
      <c r="A1620" s="26" t="str">
        <f t="shared" si="909"/>
        <v/>
      </c>
      <c r="B1620" t="s">
        <v>5751</v>
      </c>
      <c r="C1620" t="s">
        <v>5688</v>
      </c>
      <c r="D1620" t="s">
        <v>47</v>
      </c>
      <c r="E1620" t="s">
        <v>515</v>
      </c>
      <c r="F1620">
        <v>2026</v>
      </c>
      <c r="G1620" t="s">
        <v>5657</v>
      </c>
      <c r="H1620" s="4">
        <v>46002</v>
      </c>
      <c r="I1620" s="4" t="str">
        <f t="shared" si="875"/>
        <v>ACC</v>
      </c>
      <c r="J1620" s="2" t="str">
        <f t="shared" si="876"/>
        <v/>
      </c>
      <c r="K1620" s="2" t="str">
        <f t="shared" si="877"/>
        <v/>
      </c>
      <c r="L1620" s="2" t="str">
        <f t="shared" si="878"/>
        <v/>
      </c>
      <c r="M1620" s="2" t="str">
        <f t="shared" si="879"/>
        <v/>
      </c>
      <c r="N1620" s="22" t="str" cm="1">
        <f t="array" ref="N1620">IFERROR(INDEX(Stats_Hit_GP,MATCH($B1620,Stats_Hit_Player,0)),"")</f>
        <v/>
      </c>
      <c r="O1620" s="22" t="str">
        <f t="shared" si="880"/>
        <v/>
      </c>
      <c r="P1620" s="22" t="str">
        <f t="shared" si="881"/>
        <v/>
      </c>
      <c r="Q1620" s="22" t="str">
        <f t="shared" si="882"/>
        <v/>
      </c>
      <c r="R1620" s="22" t="str">
        <f t="shared" si="883"/>
        <v/>
      </c>
      <c r="S1620" s="22" t="str">
        <f t="shared" si="884"/>
        <v/>
      </c>
      <c r="T1620" s="22" t="str">
        <f t="shared" si="885"/>
        <v/>
      </c>
      <c r="U1620" s="22" t="str">
        <f t="shared" si="886"/>
        <v/>
      </c>
      <c r="V1620" s="22" t="str">
        <f t="shared" si="887"/>
        <v/>
      </c>
      <c r="W1620" s="22" t="str">
        <f t="shared" si="888"/>
        <v/>
      </c>
      <c r="X1620" s="22" t="str">
        <f t="shared" si="889"/>
        <v/>
      </c>
      <c r="Y1620" s="22" t="str">
        <f t="shared" si="890"/>
        <v/>
      </c>
      <c r="Z1620" s="22" t="str">
        <f t="shared" si="891"/>
        <v/>
      </c>
      <c r="AA1620" s="22" t="str">
        <f t="shared" si="892"/>
        <v/>
      </c>
      <c r="AB1620" s="22" t="str">
        <f t="shared" si="893"/>
        <v/>
      </c>
      <c r="AC1620" s="22" t="str">
        <f t="shared" si="894"/>
        <v/>
      </c>
      <c r="AD1620" s="29" t="str">
        <f t="shared" si="895"/>
        <v/>
      </c>
      <c r="AE1620" s="22" t="str">
        <f t="shared" si="896"/>
        <v/>
      </c>
      <c r="AF1620" s="22" t="str">
        <f t="shared" si="897"/>
        <v/>
      </c>
      <c r="AG1620" s="22" t="str">
        <f t="shared" si="898"/>
        <v/>
      </c>
      <c r="AH1620" s="22" t="str">
        <f t="shared" si="899"/>
        <v/>
      </c>
      <c r="AI1620" s="22" t="str">
        <f t="shared" si="900"/>
        <v/>
      </c>
      <c r="AJ1620" s="31" t="str">
        <f t="shared" si="901"/>
        <v/>
      </c>
      <c r="AK1620" s="22" t="str">
        <f t="shared" si="902"/>
        <v/>
      </c>
      <c r="AL1620" s="22" t="str">
        <f t="shared" si="903"/>
        <v/>
      </c>
      <c r="AM1620" s="22" t="str">
        <f t="shared" si="904"/>
        <v/>
      </c>
      <c r="AN1620" s="22" t="str">
        <f t="shared" si="905"/>
        <v/>
      </c>
      <c r="AO1620" s="22" t="str">
        <f t="shared" si="906"/>
        <v/>
      </c>
      <c r="AP1620" s="22" t="str">
        <f t="shared" si="907"/>
        <v/>
      </c>
      <c r="AQ1620" s="2" t="str">
        <f t="shared" si="908"/>
        <v/>
      </c>
    </row>
    <row r="1621" spans="1:43" x14ac:dyDescent="0.25">
      <c r="A1621" s="26" t="str">
        <f t="shared" si="909"/>
        <v/>
      </c>
      <c r="B1621" t="s">
        <v>5752</v>
      </c>
      <c r="C1621" t="s">
        <v>5700</v>
      </c>
      <c r="D1621" t="s">
        <v>37</v>
      </c>
      <c r="E1621" t="s">
        <v>5753</v>
      </c>
      <c r="F1621">
        <v>2026</v>
      </c>
      <c r="G1621" t="s">
        <v>5657</v>
      </c>
      <c r="H1621" s="4">
        <v>46002</v>
      </c>
      <c r="I1621" s="4" t="str">
        <f t="shared" si="875"/>
        <v>NAIA</v>
      </c>
      <c r="J1621" s="2" t="str">
        <f t="shared" si="876"/>
        <v/>
      </c>
      <c r="K1621" s="2" t="str">
        <f t="shared" si="877"/>
        <v/>
      </c>
      <c r="L1621" s="2" t="str">
        <f t="shared" si="878"/>
        <v/>
      </c>
      <c r="M1621" s="2" t="str">
        <f t="shared" si="879"/>
        <v/>
      </c>
      <c r="N1621" s="22" t="str" cm="1">
        <f t="array" ref="N1621">IFERROR(INDEX(Stats_Hit_GP,MATCH($B1621,Stats_Hit_Player,0)),"")</f>
        <v/>
      </c>
      <c r="O1621" s="22" t="str">
        <f t="shared" si="880"/>
        <v/>
      </c>
      <c r="P1621" s="22" t="str">
        <f t="shared" si="881"/>
        <v/>
      </c>
      <c r="Q1621" s="22" t="str">
        <f t="shared" si="882"/>
        <v/>
      </c>
      <c r="R1621" s="22" t="str">
        <f t="shared" si="883"/>
        <v/>
      </c>
      <c r="S1621" s="22" t="str">
        <f t="shared" si="884"/>
        <v/>
      </c>
      <c r="T1621" s="22" t="str">
        <f t="shared" si="885"/>
        <v/>
      </c>
      <c r="U1621" s="22" t="str">
        <f t="shared" si="886"/>
        <v/>
      </c>
      <c r="V1621" s="22" t="str">
        <f t="shared" si="887"/>
        <v/>
      </c>
      <c r="W1621" s="22" t="str">
        <f t="shared" si="888"/>
        <v/>
      </c>
      <c r="X1621" s="22" t="str">
        <f t="shared" si="889"/>
        <v/>
      </c>
      <c r="Y1621" s="22" t="str">
        <f t="shared" si="890"/>
        <v/>
      </c>
      <c r="Z1621" s="22" t="str">
        <f t="shared" si="891"/>
        <v/>
      </c>
      <c r="AA1621" s="22" t="str">
        <f t="shared" si="892"/>
        <v/>
      </c>
      <c r="AB1621" s="22" t="str">
        <f t="shared" si="893"/>
        <v/>
      </c>
      <c r="AC1621" s="22" t="str">
        <f t="shared" si="894"/>
        <v/>
      </c>
      <c r="AD1621" s="29" t="str">
        <f t="shared" si="895"/>
        <v/>
      </c>
      <c r="AE1621" s="22" t="str">
        <f t="shared" si="896"/>
        <v/>
      </c>
      <c r="AF1621" s="22" t="str">
        <f t="shared" si="897"/>
        <v/>
      </c>
      <c r="AG1621" s="22" t="str">
        <f t="shared" si="898"/>
        <v/>
      </c>
      <c r="AH1621" s="22" t="str">
        <f t="shared" si="899"/>
        <v/>
      </c>
      <c r="AI1621" s="22" t="str">
        <f t="shared" si="900"/>
        <v/>
      </c>
      <c r="AJ1621" s="31" t="str">
        <f t="shared" si="901"/>
        <v/>
      </c>
      <c r="AK1621" s="22" t="str">
        <f t="shared" si="902"/>
        <v/>
      </c>
      <c r="AL1621" s="22" t="str">
        <f t="shared" si="903"/>
        <v/>
      </c>
      <c r="AM1621" s="22" t="str">
        <f t="shared" si="904"/>
        <v/>
      </c>
      <c r="AN1621" s="22" t="str">
        <f t="shared" si="905"/>
        <v/>
      </c>
      <c r="AO1621" s="22" t="str">
        <f t="shared" si="906"/>
        <v/>
      </c>
      <c r="AP1621" s="22" t="str">
        <f t="shared" si="907"/>
        <v/>
      </c>
      <c r="AQ1621" s="2" t="str">
        <f t="shared" si="908"/>
        <v/>
      </c>
    </row>
    <row r="1622" spans="1:43" x14ac:dyDescent="0.25">
      <c r="A1622" s="26" t="str">
        <f t="shared" si="909"/>
        <v/>
      </c>
      <c r="B1622" t="s">
        <v>5754</v>
      </c>
      <c r="C1622" t="s">
        <v>64</v>
      </c>
      <c r="D1622" t="s">
        <v>47</v>
      </c>
      <c r="E1622" t="s">
        <v>5755</v>
      </c>
      <c r="F1622">
        <v>2025</v>
      </c>
      <c r="G1622" t="s">
        <v>5657</v>
      </c>
      <c r="H1622" s="4">
        <v>46001</v>
      </c>
      <c r="I1622" s="4" t="str">
        <f t="shared" si="875"/>
        <v/>
      </c>
      <c r="J1622" s="2" t="str">
        <f t="shared" si="876"/>
        <v/>
      </c>
      <c r="K1622" s="2" t="str">
        <f t="shared" si="877"/>
        <v/>
      </c>
      <c r="L1622" s="2" t="str">
        <f t="shared" si="878"/>
        <v/>
      </c>
      <c r="M1622" s="2" t="str">
        <f t="shared" si="879"/>
        <v/>
      </c>
      <c r="N1622" s="22" t="str" cm="1">
        <f t="array" ref="N1622">IFERROR(INDEX(Stats_Hit_GP,MATCH($B1622,Stats_Hit_Player,0)),"")</f>
        <v/>
      </c>
      <c r="O1622" s="22" t="str">
        <f t="shared" si="880"/>
        <v/>
      </c>
      <c r="P1622" s="22" t="str">
        <f t="shared" si="881"/>
        <v/>
      </c>
      <c r="Q1622" s="22" t="str">
        <f t="shared" si="882"/>
        <v/>
      </c>
      <c r="R1622" s="22" t="str">
        <f t="shared" si="883"/>
        <v/>
      </c>
      <c r="S1622" s="22" t="str">
        <f t="shared" si="884"/>
        <v/>
      </c>
      <c r="T1622" s="22" t="str">
        <f t="shared" si="885"/>
        <v/>
      </c>
      <c r="U1622" s="22" t="str">
        <f t="shared" si="886"/>
        <v/>
      </c>
      <c r="V1622" s="22" t="str">
        <f t="shared" si="887"/>
        <v/>
      </c>
      <c r="W1622" s="22" t="str">
        <f t="shared" si="888"/>
        <v/>
      </c>
      <c r="X1622" s="22" t="str">
        <f t="shared" si="889"/>
        <v/>
      </c>
      <c r="Y1622" s="22" t="str">
        <f t="shared" si="890"/>
        <v/>
      </c>
      <c r="Z1622" s="22" t="str">
        <f t="shared" si="891"/>
        <v/>
      </c>
      <c r="AA1622" s="22" t="str">
        <f t="shared" si="892"/>
        <v/>
      </c>
      <c r="AB1622" s="22" t="str">
        <f t="shared" si="893"/>
        <v/>
      </c>
      <c r="AC1622" s="22" t="str">
        <f t="shared" si="894"/>
        <v/>
      </c>
      <c r="AD1622" s="29" t="str">
        <f t="shared" si="895"/>
        <v/>
      </c>
      <c r="AE1622" s="22" t="str">
        <f t="shared" si="896"/>
        <v/>
      </c>
      <c r="AF1622" s="22" t="str">
        <f t="shared" si="897"/>
        <v/>
      </c>
      <c r="AG1622" s="22" t="str">
        <f t="shared" si="898"/>
        <v/>
      </c>
      <c r="AH1622" s="22" t="str">
        <f t="shared" si="899"/>
        <v/>
      </c>
      <c r="AI1622" s="22" t="str">
        <f t="shared" si="900"/>
        <v/>
      </c>
      <c r="AJ1622" s="31" t="str">
        <f t="shared" si="901"/>
        <v/>
      </c>
      <c r="AK1622" s="22" t="str">
        <f t="shared" si="902"/>
        <v/>
      </c>
      <c r="AL1622" s="22" t="str">
        <f t="shared" si="903"/>
        <v/>
      </c>
      <c r="AM1622" s="22" t="str">
        <f t="shared" si="904"/>
        <v/>
      </c>
      <c r="AN1622" s="22" t="str">
        <f t="shared" si="905"/>
        <v/>
      </c>
      <c r="AO1622" s="22" t="str">
        <f t="shared" si="906"/>
        <v/>
      </c>
      <c r="AP1622" s="22" t="str">
        <f t="shared" si="907"/>
        <v/>
      </c>
      <c r="AQ1622" s="2" t="str">
        <f t="shared" si="908"/>
        <v/>
      </c>
    </row>
    <row r="1623" spans="1:43" x14ac:dyDescent="0.25">
      <c r="A1623" s="26" t="str">
        <f t="shared" si="909"/>
        <v/>
      </c>
      <c r="B1623" t="s">
        <v>5756</v>
      </c>
      <c r="C1623" t="s">
        <v>35</v>
      </c>
      <c r="D1623" t="s">
        <v>24</v>
      </c>
      <c r="E1623" t="s">
        <v>2545</v>
      </c>
      <c r="F1623">
        <v>2025</v>
      </c>
      <c r="G1623" t="s">
        <v>5657</v>
      </c>
      <c r="H1623" s="4">
        <v>46000</v>
      </c>
      <c r="I1623" s="4" t="str">
        <f t="shared" si="875"/>
        <v>Coastal</v>
      </c>
      <c r="J1623" s="2" t="str">
        <f t="shared" si="876"/>
        <v/>
      </c>
      <c r="K1623" s="2" t="str">
        <f t="shared" si="877"/>
        <v/>
      </c>
      <c r="L1623" s="2" t="str">
        <f t="shared" si="878"/>
        <v/>
      </c>
      <c r="M1623" s="2" t="str">
        <f t="shared" si="879"/>
        <v/>
      </c>
      <c r="N1623" s="22" t="str" cm="1">
        <f t="array" ref="N1623">IFERROR(INDEX(Stats_Hit_GP,MATCH($B1623,Stats_Hit_Player,0)),"")</f>
        <v/>
      </c>
      <c r="O1623" s="22" t="str">
        <f t="shared" si="880"/>
        <v/>
      </c>
      <c r="P1623" s="22" t="str">
        <f t="shared" si="881"/>
        <v/>
      </c>
      <c r="Q1623" s="22" t="str">
        <f t="shared" si="882"/>
        <v/>
      </c>
      <c r="R1623" s="22" t="str">
        <f t="shared" si="883"/>
        <v/>
      </c>
      <c r="S1623" s="22" t="str">
        <f t="shared" si="884"/>
        <v/>
      </c>
      <c r="T1623" s="22" t="str">
        <f t="shared" si="885"/>
        <v/>
      </c>
      <c r="U1623" s="22" t="str">
        <f t="shared" si="886"/>
        <v/>
      </c>
      <c r="V1623" s="22" t="str">
        <f t="shared" si="887"/>
        <v/>
      </c>
      <c r="W1623" s="22" t="str">
        <f t="shared" si="888"/>
        <v/>
      </c>
      <c r="X1623" s="22" t="str">
        <f t="shared" si="889"/>
        <v/>
      </c>
      <c r="Y1623" s="22" t="str">
        <f t="shared" si="890"/>
        <v/>
      </c>
      <c r="Z1623" s="22" t="str">
        <f t="shared" si="891"/>
        <v/>
      </c>
      <c r="AA1623" s="22" t="str">
        <f t="shared" si="892"/>
        <v/>
      </c>
      <c r="AB1623" s="22" t="str">
        <f t="shared" si="893"/>
        <v/>
      </c>
      <c r="AC1623" s="22" t="str">
        <f t="shared" si="894"/>
        <v/>
      </c>
      <c r="AD1623" s="29" t="str">
        <f t="shared" si="895"/>
        <v/>
      </c>
      <c r="AE1623" s="22" t="str">
        <f t="shared" si="896"/>
        <v/>
      </c>
      <c r="AF1623" s="22" t="str">
        <f t="shared" si="897"/>
        <v/>
      </c>
      <c r="AG1623" s="22" t="str">
        <f t="shared" si="898"/>
        <v/>
      </c>
      <c r="AH1623" s="22" t="str">
        <f t="shared" si="899"/>
        <v/>
      </c>
      <c r="AI1623" s="22" t="str">
        <f t="shared" si="900"/>
        <v/>
      </c>
      <c r="AJ1623" s="31" t="str">
        <f t="shared" si="901"/>
        <v/>
      </c>
      <c r="AK1623" s="22" t="str">
        <f t="shared" si="902"/>
        <v/>
      </c>
      <c r="AL1623" s="22" t="str">
        <f t="shared" si="903"/>
        <v/>
      </c>
      <c r="AM1623" s="22" t="str">
        <f t="shared" si="904"/>
        <v/>
      </c>
      <c r="AN1623" s="22" t="str">
        <f t="shared" si="905"/>
        <v/>
      </c>
      <c r="AO1623" s="22" t="str">
        <f t="shared" si="906"/>
        <v/>
      </c>
      <c r="AP1623" s="22" t="str">
        <f t="shared" si="907"/>
        <v/>
      </c>
      <c r="AQ1623" s="2" t="str">
        <f t="shared" si="908"/>
        <v/>
      </c>
    </row>
    <row r="1624" spans="1:43" x14ac:dyDescent="0.25">
      <c r="A1624" s="26">
        <f t="shared" si="909"/>
        <v>1</v>
      </c>
      <c r="B1624" t="s">
        <v>5757</v>
      </c>
      <c r="C1624" t="s">
        <v>64</v>
      </c>
      <c r="D1624" t="s">
        <v>29</v>
      </c>
      <c r="E1624" t="s">
        <v>5758</v>
      </c>
      <c r="F1624">
        <v>2026</v>
      </c>
      <c r="G1624" t="s">
        <v>5657</v>
      </c>
      <c r="H1624" s="4">
        <v>46000</v>
      </c>
      <c r="I1624" s="4" t="str">
        <f t="shared" si="875"/>
        <v/>
      </c>
      <c r="J1624" s="2" t="str">
        <f t="shared" si="876"/>
        <v/>
      </c>
      <c r="K1624" s="2" t="str">
        <f t="shared" si="877"/>
        <v/>
      </c>
      <c r="L1624" s="2" t="str">
        <f t="shared" si="878"/>
        <v/>
      </c>
      <c r="M1624" s="2" t="str">
        <f t="shared" si="879"/>
        <v/>
      </c>
      <c r="N1624" s="22" t="str" cm="1">
        <f t="array" ref="N1624">IFERROR(INDEX(Stats_Hit_GP,MATCH($B1624,Stats_Hit_Player,0)),"")</f>
        <v/>
      </c>
      <c r="O1624" s="22" t="str">
        <f t="shared" si="880"/>
        <v/>
      </c>
      <c r="P1624" s="22" t="str">
        <f t="shared" si="881"/>
        <v/>
      </c>
      <c r="Q1624" s="22" t="str">
        <f t="shared" si="882"/>
        <v/>
      </c>
      <c r="R1624" s="22" t="str">
        <f t="shared" si="883"/>
        <v/>
      </c>
      <c r="S1624" s="22" t="str">
        <f t="shared" si="884"/>
        <v/>
      </c>
      <c r="T1624" s="22" t="str">
        <f t="shared" si="885"/>
        <v/>
      </c>
      <c r="U1624" s="22" t="str">
        <f t="shared" si="886"/>
        <v/>
      </c>
      <c r="V1624" s="22" t="str">
        <f t="shared" si="887"/>
        <v/>
      </c>
      <c r="W1624" s="22" t="str">
        <f t="shared" si="888"/>
        <v/>
      </c>
      <c r="X1624" s="22" t="str">
        <f t="shared" si="889"/>
        <v/>
      </c>
      <c r="Y1624" s="22" t="str">
        <f t="shared" si="890"/>
        <v/>
      </c>
      <c r="Z1624" s="22" t="str">
        <f t="shared" si="891"/>
        <v/>
      </c>
      <c r="AA1624" s="22" t="str">
        <f t="shared" si="892"/>
        <v/>
      </c>
      <c r="AB1624" s="22" t="str">
        <f t="shared" si="893"/>
        <v/>
      </c>
      <c r="AC1624" s="22" t="str">
        <f t="shared" si="894"/>
        <v/>
      </c>
      <c r="AD1624" s="29" t="str">
        <f t="shared" si="895"/>
        <v/>
      </c>
      <c r="AE1624" s="22" t="str">
        <f t="shared" si="896"/>
        <v/>
      </c>
      <c r="AF1624" s="22" t="str">
        <f t="shared" si="897"/>
        <v/>
      </c>
      <c r="AG1624" s="22" t="str">
        <f t="shared" si="898"/>
        <v/>
      </c>
      <c r="AH1624" s="22" t="str">
        <f t="shared" si="899"/>
        <v/>
      </c>
      <c r="AI1624" s="22" t="str">
        <f t="shared" si="900"/>
        <v/>
      </c>
      <c r="AJ1624" s="31" t="str">
        <f t="shared" si="901"/>
        <v/>
      </c>
      <c r="AK1624" s="22" t="str">
        <f t="shared" si="902"/>
        <v/>
      </c>
      <c r="AL1624" s="22" t="str">
        <f t="shared" si="903"/>
        <v/>
      </c>
      <c r="AM1624" s="22" t="str">
        <f t="shared" si="904"/>
        <v/>
      </c>
      <c r="AN1624" s="22" t="str">
        <f t="shared" si="905"/>
        <v/>
      </c>
      <c r="AO1624" s="22" t="str">
        <f t="shared" si="906"/>
        <v/>
      </c>
      <c r="AP1624" s="22" t="str">
        <f t="shared" si="907"/>
        <v/>
      </c>
      <c r="AQ1624" s="2" t="str">
        <f t="shared" si="908"/>
        <v/>
      </c>
    </row>
    <row r="1625" spans="1:43" x14ac:dyDescent="0.25">
      <c r="A1625" s="26" t="str">
        <f t="shared" si="909"/>
        <v/>
      </c>
      <c r="B1625" t="s">
        <v>5759</v>
      </c>
      <c r="C1625" t="s">
        <v>64</v>
      </c>
      <c r="D1625" t="s">
        <v>37</v>
      </c>
      <c r="E1625" t="s">
        <v>5502</v>
      </c>
      <c r="F1625">
        <v>2025</v>
      </c>
      <c r="G1625" t="s">
        <v>5760</v>
      </c>
      <c r="H1625" s="4">
        <v>45999</v>
      </c>
      <c r="I1625" s="4" t="str">
        <f t="shared" si="875"/>
        <v>West Coast</v>
      </c>
      <c r="J1625" s="2" t="str">
        <f t="shared" si="876"/>
        <v/>
      </c>
      <c r="K1625" s="2" t="str">
        <f t="shared" si="877"/>
        <v/>
      </c>
      <c r="L1625" s="2" t="str">
        <f t="shared" si="878"/>
        <v/>
      </c>
      <c r="M1625" s="2" t="str">
        <f t="shared" si="879"/>
        <v/>
      </c>
      <c r="N1625" s="22" t="str" cm="1">
        <f t="array" ref="N1625">IFERROR(INDEX(Stats_Hit_GP,MATCH($B1625,Stats_Hit_Player,0)),"")</f>
        <v/>
      </c>
      <c r="O1625" s="22" t="str">
        <f t="shared" si="880"/>
        <v/>
      </c>
      <c r="P1625" s="22" t="str">
        <f t="shared" si="881"/>
        <v/>
      </c>
      <c r="Q1625" s="22" t="str">
        <f t="shared" si="882"/>
        <v/>
      </c>
      <c r="R1625" s="22" t="str">
        <f t="shared" si="883"/>
        <v/>
      </c>
      <c r="S1625" s="22" t="str">
        <f t="shared" si="884"/>
        <v/>
      </c>
      <c r="T1625" s="22" t="str">
        <f t="shared" si="885"/>
        <v/>
      </c>
      <c r="U1625" s="22" t="str">
        <f t="shared" si="886"/>
        <v/>
      </c>
      <c r="V1625" s="22" t="str">
        <f t="shared" si="887"/>
        <v/>
      </c>
      <c r="W1625" s="22" t="str">
        <f t="shared" si="888"/>
        <v/>
      </c>
      <c r="X1625" s="22" t="str">
        <f t="shared" si="889"/>
        <v/>
      </c>
      <c r="Y1625" s="22" t="str">
        <f t="shared" si="890"/>
        <v/>
      </c>
      <c r="Z1625" s="22" t="str">
        <f t="shared" si="891"/>
        <v/>
      </c>
      <c r="AA1625" s="22" t="str">
        <f t="shared" si="892"/>
        <v/>
      </c>
      <c r="AB1625" s="22" t="str">
        <f t="shared" si="893"/>
        <v/>
      </c>
      <c r="AC1625" s="22" t="str">
        <f t="shared" si="894"/>
        <v/>
      </c>
      <c r="AD1625" s="29" t="str">
        <f t="shared" si="895"/>
        <v/>
      </c>
      <c r="AE1625" s="22" t="str">
        <f t="shared" si="896"/>
        <v/>
      </c>
      <c r="AF1625" s="22" t="str">
        <f t="shared" si="897"/>
        <v/>
      </c>
      <c r="AG1625" s="22" t="str">
        <f t="shared" si="898"/>
        <v/>
      </c>
      <c r="AH1625" s="22" t="str">
        <f t="shared" si="899"/>
        <v/>
      </c>
      <c r="AI1625" s="22" t="str">
        <f t="shared" si="900"/>
        <v/>
      </c>
      <c r="AJ1625" s="31" t="str">
        <f t="shared" si="901"/>
        <v/>
      </c>
      <c r="AK1625" s="22" t="str">
        <f t="shared" si="902"/>
        <v/>
      </c>
      <c r="AL1625" s="22" t="str">
        <f t="shared" si="903"/>
        <v/>
      </c>
      <c r="AM1625" s="22" t="str">
        <f t="shared" si="904"/>
        <v/>
      </c>
      <c r="AN1625" s="22" t="str">
        <f t="shared" si="905"/>
        <v/>
      </c>
      <c r="AO1625" s="22" t="str">
        <f t="shared" si="906"/>
        <v/>
      </c>
      <c r="AP1625" s="22" t="str">
        <f t="shared" si="907"/>
        <v/>
      </c>
      <c r="AQ1625" s="2" t="str">
        <f t="shared" si="908"/>
        <v/>
      </c>
    </row>
    <row r="1626" spans="1:43" x14ac:dyDescent="0.25">
      <c r="A1626" s="26" t="str">
        <f t="shared" si="909"/>
        <v/>
      </c>
      <c r="B1626" t="s">
        <v>5761</v>
      </c>
      <c r="C1626" t="s">
        <v>5688</v>
      </c>
      <c r="D1626" t="s">
        <v>24</v>
      </c>
      <c r="E1626" t="s">
        <v>5762</v>
      </c>
      <c r="F1626">
        <v>2026</v>
      </c>
      <c r="G1626" t="s">
        <v>5657</v>
      </c>
      <c r="H1626" s="4">
        <v>45999</v>
      </c>
      <c r="I1626" s="4" t="str">
        <f t="shared" si="875"/>
        <v/>
      </c>
      <c r="J1626" s="2" t="str">
        <f t="shared" si="876"/>
        <v/>
      </c>
      <c r="K1626" s="2" t="str">
        <f t="shared" si="877"/>
        <v/>
      </c>
      <c r="L1626" s="2" t="str">
        <f t="shared" si="878"/>
        <v/>
      </c>
      <c r="M1626" s="2" t="str">
        <f t="shared" si="879"/>
        <v/>
      </c>
      <c r="N1626" s="22" t="str" cm="1">
        <f t="array" ref="N1626">IFERROR(INDEX(Stats_Hit_GP,MATCH($B1626,Stats_Hit_Player,0)),"")</f>
        <v/>
      </c>
      <c r="O1626" s="22" t="str">
        <f t="shared" si="880"/>
        <v/>
      </c>
      <c r="P1626" s="22" t="str">
        <f t="shared" si="881"/>
        <v/>
      </c>
      <c r="Q1626" s="22" t="str">
        <f t="shared" si="882"/>
        <v/>
      </c>
      <c r="R1626" s="22" t="str">
        <f t="shared" si="883"/>
        <v/>
      </c>
      <c r="S1626" s="22" t="str">
        <f t="shared" si="884"/>
        <v/>
      </c>
      <c r="T1626" s="22" t="str">
        <f t="shared" si="885"/>
        <v/>
      </c>
      <c r="U1626" s="22" t="str">
        <f t="shared" si="886"/>
        <v/>
      </c>
      <c r="V1626" s="22" t="str">
        <f t="shared" si="887"/>
        <v/>
      </c>
      <c r="W1626" s="22" t="str">
        <f t="shared" si="888"/>
        <v/>
      </c>
      <c r="X1626" s="22" t="str">
        <f t="shared" si="889"/>
        <v/>
      </c>
      <c r="Y1626" s="22" t="str">
        <f t="shared" si="890"/>
        <v/>
      </c>
      <c r="Z1626" s="22" t="str">
        <f t="shared" si="891"/>
        <v/>
      </c>
      <c r="AA1626" s="22" t="str">
        <f t="shared" si="892"/>
        <v/>
      </c>
      <c r="AB1626" s="22" t="str">
        <f t="shared" si="893"/>
        <v/>
      </c>
      <c r="AC1626" s="22" t="str">
        <f t="shared" si="894"/>
        <v/>
      </c>
      <c r="AD1626" s="29" t="str">
        <f t="shared" si="895"/>
        <v/>
      </c>
      <c r="AE1626" s="22" t="str">
        <f t="shared" si="896"/>
        <v/>
      </c>
      <c r="AF1626" s="22" t="str">
        <f t="shared" si="897"/>
        <v/>
      </c>
      <c r="AG1626" s="22" t="str">
        <f t="shared" si="898"/>
        <v/>
      </c>
      <c r="AH1626" s="22" t="str">
        <f t="shared" si="899"/>
        <v/>
      </c>
      <c r="AI1626" s="22" t="str">
        <f t="shared" si="900"/>
        <v/>
      </c>
      <c r="AJ1626" s="31" t="str">
        <f t="shared" si="901"/>
        <v/>
      </c>
      <c r="AK1626" s="22" t="str">
        <f t="shared" si="902"/>
        <v/>
      </c>
      <c r="AL1626" s="22" t="str">
        <f t="shared" si="903"/>
        <v/>
      </c>
      <c r="AM1626" s="22" t="str">
        <f t="shared" si="904"/>
        <v/>
      </c>
      <c r="AN1626" s="22" t="str">
        <f t="shared" si="905"/>
        <v/>
      </c>
      <c r="AO1626" s="22" t="str">
        <f t="shared" si="906"/>
        <v/>
      </c>
      <c r="AP1626" s="22" t="str">
        <f t="shared" si="907"/>
        <v/>
      </c>
      <c r="AQ1626" s="2" t="str">
        <f t="shared" si="908"/>
        <v/>
      </c>
    </row>
    <row r="1627" spans="1:43" x14ac:dyDescent="0.25">
      <c r="A1627" s="26" t="str">
        <f t="shared" si="909"/>
        <v/>
      </c>
      <c r="B1627" t="s">
        <v>5763</v>
      </c>
      <c r="C1627" t="s">
        <v>5705</v>
      </c>
      <c r="D1627" t="s">
        <v>37</v>
      </c>
      <c r="E1627" t="s">
        <v>1787</v>
      </c>
      <c r="F1627">
        <v>2025</v>
      </c>
      <c r="G1627" t="s">
        <v>5764</v>
      </c>
      <c r="H1627" s="4">
        <v>45996</v>
      </c>
      <c r="I1627" s="4" t="str">
        <f t="shared" si="875"/>
        <v>Big Ten</v>
      </c>
      <c r="J1627" s="2" t="str">
        <f t="shared" si="876"/>
        <v/>
      </c>
      <c r="K1627" s="2" t="str">
        <f t="shared" si="877"/>
        <v/>
      </c>
      <c r="L1627" s="2" t="str">
        <f t="shared" si="878"/>
        <v/>
      </c>
      <c r="M1627" s="2" t="str">
        <f t="shared" si="879"/>
        <v/>
      </c>
      <c r="N1627" s="22" t="str" cm="1">
        <f t="array" ref="N1627">IFERROR(INDEX(Stats_Hit_GP,MATCH($B1627,Stats_Hit_Player,0)),"")</f>
        <v/>
      </c>
      <c r="O1627" s="22" t="str">
        <f t="shared" si="880"/>
        <v/>
      </c>
      <c r="P1627" s="22" t="str">
        <f t="shared" si="881"/>
        <v/>
      </c>
      <c r="Q1627" s="22" t="str">
        <f t="shared" si="882"/>
        <v/>
      </c>
      <c r="R1627" s="22" t="str">
        <f t="shared" si="883"/>
        <v/>
      </c>
      <c r="S1627" s="22" t="str">
        <f t="shared" si="884"/>
        <v/>
      </c>
      <c r="T1627" s="22" t="str">
        <f t="shared" si="885"/>
        <v/>
      </c>
      <c r="U1627" s="22" t="str">
        <f t="shared" si="886"/>
        <v/>
      </c>
      <c r="V1627" s="22" t="str">
        <f t="shared" si="887"/>
        <v/>
      </c>
      <c r="W1627" s="22" t="str">
        <f t="shared" si="888"/>
        <v/>
      </c>
      <c r="X1627" s="22" t="str">
        <f t="shared" si="889"/>
        <v/>
      </c>
      <c r="Y1627" s="22" t="str">
        <f t="shared" si="890"/>
        <v/>
      </c>
      <c r="Z1627" s="22" t="str">
        <f t="shared" si="891"/>
        <v/>
      </c>
      <c r="AA1627" s="22" t="str">
        <f t="shared" si="892"/>
        <v/>
      </c>
      <c r="AB1627" s="22" t="str">
        <f t="shared" si="893"/>
        <v/>
      </c>
      <c r="AC1627" s="22" t="str">
        <f t="shared" si="894"/>
        <v/>
      </c>
      <c r="AD1627" s="29" t="str">
        <f t="shared" si="895"/>
        <v/>
      </c>
      <c r="AE1627" s="22" t="str">
        <f t="shared" si="896"/>
        <v/>
      </c>
      <c r="AF1627" s="22" t="str">
        <f t="shared" si="897"/>
        <v/>
      </c>
      <c r="AG1627" s="22" t="str">
        <f t="shared" si="898"/>
        <v/>
      </c>
      <c r="AH1627" s="22" t="str">
        <f t="shared" si="899"/>
        <v/>
      </c>
      <c r="AI1627" s="22" t="str">
        <f t="shared" si="900"/>
        <v/>
      </c>
      <c r="AJ1627" s="31" t="str">
        <f t="shared" si="901"/>
        <v/>
      </c>
      <c r="AK1627" s="22" t="str">
        <f t="shared" si="902"/>
        <v/>
      </c>
      <c r="AL1627" s="22" t="str">
        <f t="shared" si="903"/>
        <v/>
      </c>
      <c r="AM1627" s="22" t="str">
        <f t="shared" si="904"/>
        <v/>
      </c>
      <c r="AN1627" s="22" t="str">
        <f t="shared" si="905"/>
        <v/>
      </c>
      <c r="AO1627" s="22" t="str">
        <f t="shared" si="906"/>
        <v/>
      </c>
      <c r="AP1627" s="22" t="str">
        <f t="shared" si="907"/>
        <v/>
      </c>
      <c r="AQ1627" s="2" t="str">
        <f t="shared" si="908"/>
        <v/>
      </c>
    </row>
    <row r="1628" spans="1:43" x14ac:dyDescent="0.25">
      <c r="A1628" s="26" t="str">
        <f t="shared" si="909"/>
        <v/>
      </c>
      <c r="B1628" t="s">
        <v>5765</v>
      </c>
      <c r="C1628" t="s">
        <v>64</v>
      </c>
      <c r="D1628" t="s">
        <v>47</v>
      </c>
      <c r="E1628" t="s">
        <v>5737</v>
      </c>
      <c r="F1628">
        <v>2025</v>
      </c>
      <c r="G1628" t="s">
        <v>5766</v>
      </c>
      <c r="H1628" s="4">
        <v>45996</v>
      </c>
      <c r="I1628" s="4" t="str">
        <f t="shared" si="875"/>
        <v/>
      </c>
      <c r="J1628" s="2" t="str">
        <f t="shared" si="876"/>
        <v/>
      </c>
      <c r="K1628" s="2" t="str">
        <f t="shared" si="877"/>
        <v/>
      </c>
      <c r="L1628" s="2" t="str">
        <f t="shared" si="878"/>
        <v/>
      </c>
      <c r="M1628" s="2" t="str">
        <f t="shared" si="879"/>
        <v/>
      </c>
      <c r="N1628" s="22" t="str" cm="1">
        <f t="array" ref="N1628">IFERROR(INDEX(Stats_Hit_GP,MATCH($B1628,Stats_Hit_Player,0)),"")</f>
        <v/>
      </c>
      <c r="O1628" s="22" t="str">
        <f t="shared" si="880"/>
        <v/>
      </c>
      <c r="P1628" s="22" t="str">
        <f t="shared" si="881"/>
        <v/>
      </c>
      <c r="Q1628" s="22" t="str">
        <f t="shared" si="882"/>
        <v/>
      </c>
      <c r="R1628" s="22" t="str">
        <f t="shared" si="883"/>
        <v/>
      </c>
      <c r="S1628" s="22" t="str">
        <f t="shared" si="884"/>
        <v/>
      </c>
      <c r="T1628" s="22" t="str">
        <f t="shared" si="885"/>
        <v/>
      </c>
      <c r="U1628" s="22" t="str">
        <f t="shared" si="886"/>
        <v/>
      </c>
      <c r="V1628" s="22" t="str">
        <f t="shared" si="887"/>
        <v/>
      </c>
      <c r="W1628" s="22" t="str">
        <f t="shared" si="888"/>
        <v/>
      </c>
      <c r="X1628" s="22" t="str">
        <f t="shared" si="889"/>
        <v/>
      </c>
      <c r="Y1628" s="22" t="str">
        <f t="shared" si="890"/>
        <v/>
      </c>
      <c r="Z1628" s="22" t="str">
        <f t="shared" si="891"/>
        <v/>
      </c>
      <c r="AA1628" s="22" t="str">
        <f t="shared" si="892"/>
        <v/>
      </c>
      <c r="AB1628" s="22" t="str">
        <f t="shared" si="893"/>
        <v/>
      </c>
      <c r="AC1628" s="22" t="str">
        <f t="shared" si="894"/>
        <v/>
      </c>
      <c r="AD1628" s="29" t="str">
        <f t="shared" si="895"/>
        <v/>
      </c>
      <c r="AE1628" s="22" t="str">
        <f t="shared" si="896"/>
        <v/>
      </c>
      <c r="AF1628" s="22" t="str">
        <f t="shared" si="897"/>
        <v/>
      </c>
      <c r="AG1628" s="22" t="str">
        <f t="shared" si="898"/>
        <v/>
      </c>
      <c r="AH1628" s="22" t="str">
        <f t="shared" si="899"/>
        <v/>
      </c>
      <c r="AI1628" s="22" t="str">
        <f t="shared" si="900"/>
        <v/>
      </c>
      <c r="AJ1628" s="31" t="str">
        <f t="shared" si="901"/>
        <v/>
      </c>
      <c r="AK1628" s="22" t="str">
        <f t="shared" si="902"/>
        <v/>
      </c>
      <c r="AL1628" s="22" t="str">
        <f t="shared" si="903"/>
        <v/>
      </c>
      <c r="AM1628" s="22" t="str">
        <f t="shared" si="904"/>
        <v/>
      </c>
      <c r="AN1628" s="22" t="str">
        <f t="shared" si="905"/>
        <v/>
      </c>
      <c r="AO1628" s="22" t="str">
        <f t="shared" si="906"/>
        <v/>
      </c>
      <c r="AP1628" s="22" t="str">
        <f t="shared" si="907"/>
        <v/>
      </c>
      <c r="AQ1628" s="2" t="str">
        <f t="shared" si="908"/>
        <v/>
      </c>
    </row>
    <row r="1629" spans="1:43" x14ac:dyDescent="0.25">
      <c r="A1629" s="26" t="str">
        <f t="shared" si="909"/>
        <v/>
      </c>
      <c r="B1629" t="s">
        <v>5767</v>
      </c>
      <c r="C1629" t="s">
        <v>5688</v>
      </c>
      <c r="D1629" t="s">
        <v>24</v>
      </c>
      <c r="E1629" t="s">
        <v>722</v>
      </c>
      <c r="F1629">
        <v>2026</v>
      </c>
      <c r="G1629" t="s">
        <v>5768</v>
      </c>
      <c r="H1629" s="4">
        <v>45996</v>
      </c>
      <c r="I1629" s="4" t="str">
        <f t="shared" si="875"/>
        <v>American Athletic</v>
      </c>
      <c r="J1629" s="2" t="str">
        <f t="shared" si="876"/>
        <v/>
      </c>
      <c r="K1629" s="2" t="str">
        <f t="shared" si="877"/>
        <v/>
      </c>
      <c r="L1629" s="2" t="str">
        <f t="shared" si="878"/>
        <v/>
      </c>
      <c r="M1629" s="2" t="str">
        <f t="shared" si="879"/>
        <v/>
      </c>
      <c r="N1629" s="22" t="str" cm="1">
        <f t="array" ref="N1629">IFERROR(INDEX(Stats_Hit_GP,MATCH($B1629,Stats_Hit_Player,0)),"")</f>
        <v/>
      </c>
      <c r="O1629" s="22" t="str">
        <f t="shared" si="880"/>
        <v/>
      </c>
      <c r="P1629" s="22" t="str">
        <f t="shared" si="881"/>
        <v/>
      </c>
      <c r="Q1629" s="22" t="str">
        <f t="shared" si="882"/>
        <v/>
      </c>
      <c r="R1629" s="22" t="str">
        <f t="shared" si="883"/>
        <v/>
      </c>
      <c r="S1629" s="22" t="str">
        <f t="shared" si="884"/>
        <v/>
      </c>
      <c r="T1629" s="22" t="str">
        <f t="shared" si="885"/>
        <v/>
      </c>
      <c r="U1629" s="22" t="str">
        <f t="shared" si="886"/>
        <v/>
      </c>
      <c r="V1629" s="22" t="str">
        <f t="shared" si="887"/>
        <v/>
      </c>
      <c r="W1629" s="22" t="str">
        <f t="shared" si="888"/>
        <v/>
      </c>
      <c r="X1629" s="22" t="str">
        <f t="shared" si="889"/>
        <v/>
      </c>
      <c r="Y1629" s="22" t="str">
        <f t="shared" si="890"/>
        <v/>
      </c>
      <c r="Z1629" s="22" t="str">
        <f t="shared" si="891"/>
        <v/>
      </c>
      <c r="AA1629" s="22" t="str">
        <f t="shared" si="892"/>
        <v/>
      </c>
      <c r="AB1629" s="22" t="str">
        <f t="shared" si="893"/>
        <v/>
      </c>
      <c r="AC1629" s="22" t="str">
        <f t="shared" si="894"/>
        <v/>
      </c>
      <c r="AD1629" s="29" t="str">
        <f t="shared" si="895"/>
        <v/>
      </c>
      <c r="AE1629" s="22" t="str">
        <f t="shared" si="896"/>
        <v/>
      </c>
      <c r="AF1629" s="22" t="str">
        <f t="shared" si="897"/>
        <v/>
      </c>
      <c r="AG1629" s="22" t="str">
        <f t="shared" si="898"/>
        <v/>
      </c>
      <c r="AH1629" s="22" t="str">
        <f t="shared" si="899"/>
        <v/>
      </c>
      <c r="AI1629" s="22" t="str">
        <f t="shared" si="900"/>
        <v/>
      </c>
      <c r="AJ1629" s="31" t="str">
        <f t="shared" si="901"/>
        <v/>
      </c>
      <c r="AK1629" s="22" t="str">
        <f t="shared" si="902"/>
        <v/>
      </c>
      <c r="AL1629" s="22" t="str">
        <f t="shared" si="903"/>
        <v/>
      </c>
      <c r="AM1629" s="22" t="str">
        <f t="shared" si="904"/>
        <v/>
      </c>
      <c r="AN1629" s="22" t="str">
        <f t="shared" si="905"/>
        <v/>
      </c>
      <c r="AO1629" s="22" t="str">
        <f t="shared" si="906"/>
        <v/>
      </c>
      <c r="AP1629" s="22" t="str">
        <f t="shared" si="907"/>
        <v/>
      </c>
      <c r="AQ1629" s="2" t="str">
        <f t="shared" si="908"/>
        <v/>
      </c>
    </row>
    <row r="1630" spans="1:43" x14ac:dyDescent="0.25">
      <c r="A1630" s="26" t="str">
        <f t="shared" si="909"/>
        <v/>
      </c>
      <c r="B1630" t="s">
        <v>5769</v>
      </c>
      <c r="C1630" t="s">
        <v>64</v>
      </c>
      <c r="D1630" t="s">
        <v>37</v>
      </c>
      <c r="E1630" t="s">
        <v>1624</v>
      </c>
      <c r="F1630">
        <v>2026</v>
      </c>
      <c r="G1630" t="s">
        <v>5657</v>
      </c>
      <c r="H1630" s="4">
        <v>45996</v>
      </c>
      <c r="I1630" s="4" t="str">
        <f t="shared" si="875"/>
        <v>Big South</v>
      </c>
      <c r="J1630" s="2" t="str">
        <f t="shared" si="876"/>
        <v/>
      </c>
      <c r="K1630" s="2" t="str">
        <f t="shared" si="877"/>
        <v/>
      </c>
      <c r="L1630" s="2" t="str">
        <f t="shared" si="878"/>
        <v/>
      </c>
      <c r="M1630" s="2" t="str">
        <f t="shared" si="879"/>
        <v/>
      </c>
      <c r="N1630" s="22" t="str" cm="1">
        <f t="array" ref="N1630">IFERROR(INDEX(Stats_Hit_GP,MATCH($B1630,Stats_Hit_Player,0)),"")</f>
        <v/>
      </c>
      <c r="O1630" s="22" t="str">
        <f t="shared" si="880"/>
        <v/>
      </c>
      <c r="P1630" s="22" t="str">
        <f t="shared" si="881"/>
        <v/>
      </c>
      <c r="Q1630" s="22" t="str">
        <f t="shared" si="882"/>
        <v/>
      </c>
      <c r="R1630" s="22" t="str">
        <f t="shared" si="883"/>
        <v/>
      </c>
      <c r="S1630" s="22" t="str">
        <f t="shared" si="884"/>
        <v/>
      </c>
      <c r="T1630" s="22" t="str">
        <f t="shared" si="885"/>
        <v/>
      </c>
      <c r="U1630" s="22" t="str">
        <f t="shared" si="886"/>
        <v/>
      </c>
      <c r="V1630" s="22" t="str">
        <f t="shared" si="887"/>
        <v/>
      </c>
      <c r="W1630" s="22" t="str">
        <f t="shared" si="888"/>
        <v/>
      </c>
      <c r="X1630" s="22" t="str">
        <f t="shared" si="889"/>
        <v/>
      </c>
      <c r="Y1630" s="22" t="str">
        <f t="shared" si="890"/>
        <v/>
      </c>
      <c r="Z1630" s="22" t="str">
        <f t="shared" si="891"/>
        <v/>
      </c>
      <c r="AA1630" s="22" t="str">
        <f t="shared" si="892"/>
        <v/>
      </c>
      <c r="AB1630" s="22">
        <f t="shared" si="893"/>
        <v>2</v>
      </c>
      <c r="AC1630" s="22">
        <f t="shared" si="894"/>
        <v>1</v>
      </c>
      <c r="AD1630" s="29">
        <f t="shared" si="895"/>
        <v>4.1900000000000004</v>
      </c>
      <c r="AE1630" s="22">
        <f t="shared" si="896"/>
        <v>20</v>
      </c>
      <c r="AF1630" s="22">
        <f t="shared" si="897"/>
        <v>0</v>
      </c>
      <c r="AG1630" s="22">
        <f t="shared" si="898"/>
        <v>0</v>
      </c>
      <c r="AH1630" s="22">
        <f t="shared" si="899"/>
        <v>0</v>
      </c>
      <c r="AI1630" s="22">
        <f t="shared" si="900"/>
        <v>2</v>
      </c>
      <c r="AJ1630" s="31">
        <f t="shared" si="901"/>
        <v>38.200000000000003</v>
      </c>
      <c r="AK1630" s="22">
        <f t="shared" si="902"/>
        <v>52</v>
      </c>
      <c r="AL1630" s="22">
        <f t="shared" si="903"/>
        <v>23</v>
      </c>
      <c r="AM1630" s="22">
        <f t="shared" si="904"/>
        <v>18</v>
      </c>
      <c r="AN1630" s="22">
        <f t="shared" si="905"/>
        <v>23</v>
      </c>
      <c r="AO1630" s="22">
        <f t="shared" si="906"/>
        <v>15</v>
      </c>
      <c r="AP1630" s="22">
        <f t="shared" si="907"/>
        <v>2</v>
      </c>
      <c r="AQ1630" s="2">
        <f t="shared" si="908"/>
        <v>0.34</v>
      </c>
    </row>
    <row r="1631" spans="1:43" x14ac:dyDescent="0.25">
      <c r="A1631" s="26" t="str">
        <f t="shared" si="909"/>
        <v/>
      </c>
      <c r="B1631" t="s">
        <v>5770</v>
      </c>
      <c r="C1631" t="s">
        <v>64</v>
      </c>
      <c r="D1631" t="s">
        <v>24</v>
      </c>
      <c r="E1631" t="s">
        <v>1508</v>
      </c>
      <c r="F1631">
        <v>2025</v>
      </c>
      <c r="G1631" t="s">
        <v>5657</v>
      </c>
      <c r="H1631" s="4">
        <v>45996</v>
      </c>
      <c r="I1631" s="4" t="str">
        <f t="shared" si="875"/>
        <v>Big South</v>
      </c>
      <c r="J1631" s="2" t="str">
        <f t="shared" si="876"/>
        <v/>
      </c>
      <c r="K1631" s="2" t="str">
        <f t="shared" si="877"/>
        <v/>
      </c>
      <c r="L1631" s="2" t="str">
        <f t="shared" si="878"/>
        <v/>
      </c>
      <c r="M1631" s="2" t="str">
        <f t="shared" si="879"/>
        <v/>
      </c>
      <c r="N1631" s="22" t="str" cm="1">
        <f t="array" ref="N1631">IFERROR(INDEX(Stats_Hit_GP,MATCH($B1631,Stats_Hit_Player,0)),"")</f>
        <v/>
      </c>
      <c r="O1631" s="22" t="str">
        <f t="shared" si="880"/>
        <v/>
      </c>
      <c r="P1631" s="22" t="str">
        <f t="shared" si="881"/>
        <v/>
      </c>
      <c r="Q1631" s="22" t="str">
        <f t="shared" si="882"/>
        <v/>
      </c>
      <c r="R1631" s="22" t="str">
        <f t="shared" si="883"/>
        <v/>
      </c>
      <c r="S1631" s="22" t="str">
        <f t="shared" si="884"/>
        <v/>
      </c>
      <c r="T1631" s="22" t="str">
        <f t="shared" si="885"/>
        <v/>
      </c>
      <c r="U1631" s="22" t="str">
        <f t="shared" si="886"/>
        <v/>
      </c>
      <c r="V1631" s="22" t="str">
        <f t="shared" si="887"/>
        <v/>
      </c>
      <c r="W1631" s="22" t="str">
        <f t="shared" si="888"/>
        <v/>
      </c>
      <c r="X1631" s="22" t="str">
        <f t="shared" si="889"/>
        <v/>
      </c>
      <c r="Y1631" s="22" t="str">
        <f t="shared" si="890"/>
        <v/>
      </c>
      <c r="Z1631" s="22" t="str">
        <f t="shared" si="891"/>
        <v/>
      </c>
      <c r="AA1631" s="22" t="str">
        <f t="shared" si="892"/>
        <v/>
      </c>
      <c r="AB1631" s="22" t="str">
        <f t="shared" si="893"/>
        <v/>
      </c>
      <c r="AC1631" s="22" t="str">
        <f t="shared" si="894"/>
        <v/>
      </c>
      <c r="AD1631" s="29" t="str">
        <f t="shared" si="895"/>
        <v/>
      </c>
      <c r="AE1631" s="22" t="str">
        <f t="shared" si="896"/>
        <v/>
      </c>
      <c r="AF1631" s="22" t="str">
        <f t="shared" si="897"/>
        <v/>
      </c>
      <c r="AG1631" s="22" t="str">
        <f t="shared" si="898"/>
        <v/>
      </c>
      <c r="AH1631" s="22" t="str">
        <f t="shared" si="899"/>
        <v/>
      </c>
      <c r="AI1631" s="22" t="str">
        <f t="shared" si="900"/>
        <v/>
      </c>
      <c r="AJ1631" s="31" t="str">
        <f t="shared" si="901"/>
        <v/>
      </c>
      <c r="AK1631" s="22" t="str">
        <f t="shared" si="902"/>
        <v/>
      </c>
      <c r="AL1631" s="22" t="str">
        <f t="shared" si="903"/>
        <v/>
      </c>
      <c r="AM1631" s="22" t="str">
        <f t="shared" si="904"/>
        <v/>
      </c>
      <c r="AN1631" s="22" t="str">
        <f t="shared" si="905"/>
        <v/>
      </c>
      <c r="AO1631" s="22" t="str">
        <f t="shared" si="906"/>
        <v/>
      </c>
      <c r="AP1631" s="22" t="str">
        <f t="shared" si="907"/>
        <v/>
      </c>
      <c r="AQ1631" s="2" t="str">
        <f t="shared" si="908"/>
        <v/>
      </c>
    </row>
    <row r="1632" spans="1:43" x14ac:dyDescent="0.25">
      <c r="A1632" s="26" t="str">
        <f t="shared" si="909"/>
        <v/>
      </c>
      <c r="B1632" t="s">
        <v>5771</v>
      </c>
      <c r="C1632" t="s">
        <v>64</v>
      </c>
      <c r="D1632" t="s">
        <v>37</v>
      </c>
      <c r="E1632" t="s">
        <v>5737</v>
      </c>
      <c r="F1632">
        <v>2026</v>
      </c>
      <c r="G1632" t="s">
        <v>5657</v>
      </c>
      <c r="H1632" s="4">
        <v>45996</v>
      </c>
      <c r="I1632" s="4" t="str">
        <f t="shared" si="875"/>
        <v/>
      </c>
      <c r="J1632" s="2" t="str">
        <f t="shared" si="876"/>
        <v/>
      </c>
      <c r="K1632" s="2" t="str">
        <f t="shared" si="877"/>
        <v/>
      </c>
      <c r="L1632" s="2" t="str">
        <f t="shared" si="878"/>
        <v/>
      </c>
      <c r="M1632" s="2" t="str">
        <f t="shared" si="879"/>
        <v/>
      </c>
      <c r="N1632" s="22" t="str" cm="1">
        <f t="array" ref="N1632">IFERROR(INDEX(Stats_Hit_GP,MATCH($B1632,Stats_Hit_Player,0)),"")</f>
        <v/>
      </c>
      <c r="O1632" s="22" t="str">
        <f t="shared" si="880"/>
        <v/>
      </c>
      <c r="P1632" s="22" t="str">
        <f t="shared" si="881"/>
        <v/>
      </c>
      <c r="Q1632" s="22" t="str">
        <f t="shared" si="882"/>
        <v/>
      </c>
      <c r="R1632" s="22" t="str">
        <f t="shared" si="883"/>
        <v/>
      </c>
      <c r="S1632" s="22" t="str">
        <f t="shared" si="884"/>
        <v/>
      </c>
      <c r="T1632" s="22" t="str">
        <f t="shared" si="885"/>
        <v/>
      </c>
      <c r="U1632" s="22" t="str">
        <f t="shared" si="886"/>
        <v/>
      </c>
      <c r="V1632" s="22" t="str">
        <f t="shared" si="887"/>
        <v/>
      </c>
      <c r="W1632" s="22" t="str">
        <f t="shared" si="888"/>
        <v/>
      </c>
      <c r="X1632" s="22" t="str">
        <f t="shared" si="889"/>
        <v/>
      </c>
      <c r="Y1632" s="22" t="str">
        <f t="shared" si="890"/>
        <v/>
      </c>
      <c r="Z1632" s="22" t="str">
        <f t="shared" si="891"/>
        <v/>
      </c>
      <c r="AA1632" s="22" t="str">
        <f t="shared" si="892"/>
        <v/>
      </c>
      <c r="AB1632" s="22">
        <f t="shared" si="893"/>
        <v>0</v>
      </c>
      <c r="AC1632" s="22">
        <f t="shared" si="894"/>
        <v>0</v>
      </c>
      <c r="AD1632" s="29">
        <f t="shared" si="895"/>
        <v>10.57</v>
      </c>
      <c r="AE1632" s="22">
        <f t="shared" si="896"/>
        <v>10</v>
      </c>
      <c r="AF1632" s="22">
        <f t="shared" si="897"/>
        <v>2</v>
      </c>
      <c r="AG1632" s="22">
        <f t="shared" si="898"/>
        <v>0</v>
      </c>
      <c r="AH1632" s="22">
        <f t="shared" si="899"/>
        <v>0</v>
      </c>
      <c r="AI1632" s="22">
        <f t="shared" si="900"/>
        <v>1</v>
      </c>
      <c r="AJ1632" s="31">
        <f t="shared" si="901"/>
        <v>15.1</v>
      </c>
      <c r="AK1632" s="22">
        <f t="shared" si="902"/>
        <v>24</v>
      </c>
      <c r="AL1632" s="22">
        <f t="shared" si="903"/>
        <v>21</v>
      </c>
      <c r="AM1632" s="22">
        <f t="shared" si="904"/>
        <v>18</v>
      </c>
      <c r="AN1632" s="22">
        <f t="shared" si="905"/>
        <v>5</v>
      </c>
      <c r="AO1632" s="22">
        <f t="shared" si="906"/>
        <v>14</v>
      </c>
      <c r="AP1632" s="22">
        <f t="shared" si="907"/>
        <v>1</v>
      </c>
      <c r="AQ1632" s="2">
        <f t="shared" si="908"/>
        <v>0.34300000000000003</v>
      </c>
    </row>
    <row r="1633" spans="1:43" x14ac:dyDescent="0.25">
      <c r="A1633" s="26" t="str">
        <f t="shared" si="909"/>
        <v/>
      </c>
      <c r="B1633" t="s">
        <v>5772</v>
      </c>
      <c r="C1633" t="s">
        <v>5688</v>
      </c>
      <c r="D1633" t="s">
        <v>47</v>
      </c>
      <c r="E1633" t="s">
        <v>5773</v>
      </c>
      <c r="F1633">
        <v>2026</v>
      </c>
      <c r="G1633" t="s">
        <v>5657</v>
      </c>
      <c r="H1633" s="4">
        <v>45996</v>
      </c>
      <c r="I1633" s="4" t="str">
        <f t="shared" si="875"/>
        <v/>
      </c>
      <c r="J1633" s="2" t="str">
        <f t="shared" si="876"/>
        <v/>
      </c>
      <c r="K1633" s="2" t="str">
        <f t="shared" si="877"/>
        <v/>
      </c>
      <c r="L1633" s="2" t="str">
        <f t="shared" si="878"/>
        <v/>
      </c>
      <c r="M1633" s="2" t="str">
        <f t="shared" si="879"/>
        <v/>
      </c>
      <c r="N1633" s="22" t="str" cm="1">
        <f t="array" ref="N1633">IFERROR(INDEX(Stats_Hit_GP,MATCH($B1633,Stats_Hit_Player,0)),"")</f>
        <v/>
      </c>
      <c r="O1633" s="22" t="str">
        <f t="shared" si="880"/>
        <v/>
      </c>
      <c r="P1633" s="22" t="str">
        <f t="shared" si="881"/>
        <v/>
      </c>
      <c r="Q1633" s="22" t="str">
        <f t="shared" si="882"/>
        <v/>
      </c>
      <c r="R1633" s="22" t="str">
        <f t="shared" si="883"/>
        <v/>
      </c>
      <c r="S1633" s="22" t="str">
        <f t="shared" si="884"/>
        <v/>
      </c>
      <c r="T1633" s="22" t="str">
        <f t="shared" si="885"/>
        <v/>
      </c>
      <c r="U1633" s="22" t="str">
        <f t="shared" si="886"/>
        <v/>
      </c>
      <c r="V1633" s="22" t="str">
        <f t="shared" si="887"/>
        <v/>
      </c>
      <c r="W1633" s="22" t="str">
        <f t="shared" si="888"/>
        <v/>
      </c>
      <c r="X1633" s="22" t="str">
        <f t="shared" si="889"/>
        <v/>
      </c>
      <c r="Y1633" s="22" t="str">
        <f t="shared" si="890"/>
        <v/>
      </c>
      <c r="Z1633" s="22" t="str">
        <f t="shared" si="891"/>
        <v/>
      </c>
      <c r="AA1633" s="22" t="str">
        <f t="shared" si="892"/>
        <v/>
      </c>
      <c r="AB1633" s="22" t="str">
        <f t="shared" si="893"/>
        <v/>
      </c>
      <c r="AC1633" s="22" t="str">
        <f t="shared" si="894"/>
        <v/>
      </c>
      <c r="AD1633" s="29" t="str">
        <f t="shared" si="895"/>
        <v/>
      </c>
      <c r="AE1633" s="22" t="str">
        <f t="shared" si="896"/>
        <v/>
      </c>
      <c r="AF1633" s="22" t="str">
        <f t="shared" si="897"/>
        <v/>
      </c>
      <c r="AG1633" s="22" t="str">
        <f t="shared" si="898"/>
        <v/>
      </c>
      <c r="AH1633" s="22" t="str">
        <f t="shared" si="899"/>
        <v/>
      </c>
      <c r="AI1633" s="22" t="str">
        <f t="shared" si="900"/>
        <v/>
      </c>
      <c r="AJ1633" s="31" t="str">
        <f t="shared" si="901"/>
        <v/>
      </c>
      <c r="AK1633" s="22" t="str">
        <f t="shared" si="902"/>
        <v/>
      </c>
      <c r="AL1633" s="22" t="str">
        <f t="shared" si="903"/>
        <v/>
      </c>
      <c r="AM1633" s="22" t="str">
        <f t="shared" si="904"/>
        <v/>
      </c>
      <c r="AN1633" s="22" t="str">
        <f t="shared" si="905"/>
        <v/>
      </c>
      <c r="AO1633" s="22" t="str">
        <f t="shared" si="906"/>
        <v/>
      </c>
      <c r="AP1633" s="22" t="str">
        <f t="shared" si="907"/>
        <v/>
      </c>
      <c r="AQ1633" s="2" t="str">
        <f t="shared" si="908"/>
        <v/>
      </c>
    </row>
    <row r="1634" spans="1:43" x14ac:dyDescent="0.25">
      <c r="A1634" s="26" t="str">
        <f t="shared" si="909"/>
        <v/>
      </c>
      <c r="B1634" t="s">
        <v>5774</v>
      </c>
      <c r="C1634" t="s">
        <v>5700</v>
      </c>
      <c r="D1634" t="s">
        <v>24</v>
      </c>
      <c r="E1634" t="s">
        <v>5262</v>
      </c>
      <c r="F1634">
        <v>2025</v>
      </c>
      <c r="G1634" t="s">
        <v>5657</v>
      </c>
      <c r="H1634" s="4">
        <v>45996</v>
      </c>
      <c r="I1634" s="4" t="str">
        <f t="shared" si="875"/>
        <v>Southwestern Athletic</v>
      </c>
      <c r="J1634" s="2" t="str">
        <f t="shared" si="876"/>
        <v/>
      </c>
      <c r="K1634" s="2" t="str">
        <f t="shared" si="877"/>
        <v/>
      </c>
      <c r="L1634" s="2" t="str">
        <f t="shared" si="878"/>
        <v/>
      </c>
      <c r="M1634" s="2" t="str">
        <f t="shared" si="879"/>
        <v/>
      </c>
      <c r="N1634" s="22" t="str" cm="1">
        <f t="array" ref="N1634">IFERROR(INDEX(Stats_Hit_GP,MATCH($B1634,Stats_Hit_Player,0)),"")</f>
        <v/>
      </c>
      <c r="O1634" s="22" t="str">
        <f t="shared" si="880"/>
        <v/>
      </c>
      <c r="P1634" s="22" t="str">
        <f t="shared" si="881"/>
        <v/>
      </c>
      <c r="Q1634" s="22" t="str">
        <f t="shared" si="882"/>
        <v/>
      </c>
      <c r="R1634" s="22" t="str">
        <f t="shared" si="883"/>
        <v/>
      </c>
      <c r="S1634" s="22" t="str">
        <f t="shared" si="884"/>
        <v/>
      </c>
      <c r="T1634" s="22" t="str">
        <f t="shared" si="885"/>
        <v/>
      </c>
      <c r="U1634" s="22" t="str">
        <f t="shared" si="886"/>
        <v/>
      </c>
      <c r="V1634" s="22" t="str">
        <f t="shared" si="887"/>
        <v/>
      </c>
      <c r="W1634" s="22" t="str">
        <f t="shared" si="888"/>
        <v/>
      </c>
      <c r="X1634" s="22" t="str">
        <f t="shared" si="889"/>
        <v/>
      </c>
      <c r="Y1634" s="22" t="str">
        <f t="shared" si="890"/>
        <v/>
      </c>
      <c r="Z1634" s="22" t="str">
        <f t="shared" si="891"/>
        <v/>
      </c>
      <c r="AA1634" s="22" t="str">
        <f t="shared" si="892"/>
        <v/>
      </c>
      <c r="AB1634" s="22" t="str">
        <f t="shared" si="893"/>
        <v/>
      </c>
      <c r="AC1634" s="22" t="str">
        <f t="shared" si="894"/>
        <v/>
      </c>
      <c r="AD1634" s="29" t="str">
        <f t="shared" si="895"/>
        <v/>
      </c>
      <c r="AE1634" s="22" t="str">
        <f t="shared" si="896"/>
        <v/>
      </c>
      <c r="AF1634" s="22" t="str">
        <f t="shared" si="897"/>
        <v/>
      </c>
      <c r="AG1634" s="22" t="str">
        <f t="shared" si="898"/>
        <v/>
      </c>
      <c r="AH1634" s="22" t="str">
        <f t="shared" si="899"/>
        <v/>
      </c>
      <c r="AI1634" s="22" t="str">
        <f t="shared" si="900"/>
        <v/>
      </c>
      <c r="AJ1634" s="31" t="str">
        <f t="shared" si="901"/>
        <v/>
      </c>
      <c r="AK1634" s="22" t="str">
        <f t="shared" si="902"/>
        <v/>
      </c>
      <c r="AL1634" s="22" t="str">
        <f t="shared" si="903"/>
        <v/>
      </c>
      <c r="AM1634" s="22" t="str">
        <f t="shared" si="904"/>
        <v/>
      </c>
      <c r="AN1634" s="22" t="str">
        <f t="shared" si="905"/>
        <v/>
      </c>
      <c r="AO1634" s="22" t="str">
        <f t="shared" si="906"/>
        <v/>
      </c>
      <c r="AP1634" s="22" t="str">
        <f t="shared" si="907"/>
        <v/>
      </c>
      <c r="AQ1634" s="2" t="str">
        <f t="shared" si="908"/>
        <v/>
      </c>
    </row>
    <row r="1635" spans="1:43" x14ac:dyDescent="0.25">
      <c r="A1635" s="26" t="str">
        <f t="shared" si="909"/>
        <v/>
      </c>
      <c r="B1635" t="s">
        <v>5775</v>
      </c>
      <c r="C1635" t="s">
        <v>5700</v>
      </c>
      <c r="D1635" t="s">
        <v>47</v>
      </c>
      <c r="E1635" t="s">
        <v>5776</v>
      </c>
      <c r="F1635">
        <v>2025</v>
      </c>
      <c r="G1635" t="s">
        <v>5657</v>
      </c>
      <c r="H1635" s="4">
        <v>45996</v>
      </c>
      <c r="I1635" s="4" t="str">
        <f t="shared" si="875"/>
        <v/>
      </c>
      <c r="J1635" s="2" t="str">
        <f t="shared" si="876"/>
        <v/>
      </c>
      <c r="K1635" s="2" t="str">
        <f t="shared" si="877"/>
        <v/>
      </c>
      <c r="L1635" s="2" t="str">
        <f t="shared" si="878"/>
        <v/>
      </c>
      <c r="M1635" s="2" t="str">
        <f t="shared" si="879"/>
        <v/>
      </c>
      <c r="N1635" s="22" t="str" cm="1">
        <f t="array" ref="N1635">IFERROR(INDEX(Stats_Hit_GP,MATCH($B1635,Stats_Hit_Player,0)),"")</f>
        <v/>
      </c>
      <c r="O1635" s="22" t="str">
        <f t="shared" si="880"/>
        <v/>
      </c>
      <c r="P1635" s="22" t="str">
        <f t="shared" si="881"/>
        <v/>
      </c>
      <c r="Q1635" s="22" t="str">
        <f t="shared" si="882"/>
        <v/>
      </c>
      <c r="R1635" s="22" t="str">
        <f t="shared" si="883"/>
        <v/>
      </c>
      <c r="S1635" s="22" t="str">
        <f t="shared" si="884"/>
        <v/>
      </c>
      <c r="T1635" s="22" t="str">
        <f t="shared" si="885"/>
        <v/>
      </c>
      <c r="U1635" s="22" t="str">
        <f t="shared" si="886"/>
        <v/>
      </c>
      <c r="V1635" s="22" t="str">
        <f t="shared" si="887"/>
        <v/>
      </c>
      <c r="W1635" s="22" t="str">
        <f t="shared" si="888"/>
        <v/>
      </c>
      <c r="X1635" s="22" t="str">
        <f t="shared" si="889"/>
        <v/>
      </c>
      <c r="Y1635" s="22" t="str">
        <f t="shared" si="890"/>
        <v/>
      </c>
      <c r="Z1635" s="22" t="str">
        <f t="shared" si="891"/>
        <v/>
      </c>
      <c r="AA1635" s="22" t="str">
        <f t="shared" si="892"/>
        <v/>
      </c>
      <c r="AB1635" s="22" t="str">
        <f t="shared" si="893"/>
        <v/>
      </c>
      <c r="AC1635" s="22" t="str">
        <f t="shared" si="894"/>
        <v/>
      </c>
      <c r="AD1635" s="29" t="str">
        <f t="shared" si="895"/>
        <v/>
      </c>
      <c r="AE1635" s="22" t="str">
        <f t="shared" si="896"/>
        <v/>
      </c>
      <c r="AF1635" s="22" t="str">
        <f t="shared" si="897"/>
        <v/>
      </c>
      <c r="AG1635" s="22" t="str">
        <f t="shared" si="898"/>
        <v/>
      </c>
      <c r="AH1635" s="22" t="str">
        <f t="shared" si="899"/>
        <v/>
      </c>
      <c r="AI1635" s="22" t="str">
        <f t="shared" si="900"/>
        <v/>
      </c>
      <c r="AJ1635" s="31" t="str">
        <f t="shared" si="901"/>
        <v/>
      </c>
      <c r="AK1635" s="22" t="str">
        <f t="shared" si="902"/>
        <v/>
      </c>
      <c r="AL1635" s="22" t="str">
        <f t="shared" si="903"/>
        <v/>
      </c>
      <c r="AM1635" s="22" t="str">
        <f t="shared" si="904"/>
        <v/>
      </c>
      <c r="AN1635" s="22" t="str">
        <f t="shared" si="905"/>
        <v/>
      </c>
      <c r="AO1635" s="22" t="str">
        <f t="shared" si="906"/>
        <v/>
      </c>
      <c r="AP1635" s="22" t="str">
        <f t="shared" si="907"/>
        <v/>
      </c>
      <c r="AQ1635" s="2" t="str">
        <f t="shared" si="908"/>
        <v/>
      </c>
    </row>
    <row r="1636" spans="1:43" x14ac:dyDescent="0.25">
      <c r="A1636" s="26" t="str">
        <f t="shared" si="909"/>
        <v/>
      </c>
      <c r="B1636" t="s">
        <v>5777</v>
      </c>
      <c r="C1636" t="s">
        <v>5700</v>
      </c>
      <c r="D1636" t="s">
        <v>24</v>
      </c>
      <c r="E1636" t="s">
        <v>5778</v>
      </c>
      <c r="F1636">
        <v>2026</v>
      </c>
      <c r="G1636" t="s">
        <v>5657</v>
      </c>
      <c r="H1636" s="4">
        <v>45996</v>
      </c>
      <c r="I1636" s="4" t="str">
        <f t="shared" si="875"/>
        <v/>
      </c>
      <c r="J1636" s="2" t="str">
        <f t="shared" si="876"/>
        <v/>
      </c>
      <c r="K1636" s="2" t="str">
        <f t="shared" si="877"/>
        <v/>
      </c>
      <c r="L1636" s="2" t="str">
        <f t="shared" si="878"/>
        <v/>
      </c>
      <c r="M1636" s="2" t="str">
        <f t="shared" si="879"/>
        <v/>
      </c>
      <c r="N1636" s="22" t="str" cm="1">
        <f t="array" ref="N1636">IFERROR(INDEX(Stats_Hit_GP,MATCH($B1636,Stats_Hit_Player,0)),"")</f>
        <v/>
      </c>
      <c r="O1636" s="22" t="str">
        <f t="shared" si="880"/>
        <v/>
      </c>
      <c r="P1636" s="22" t="str">
        <f t="shared" si="881"/>
        <v/>
      </c>
      <c r="Q1636" s="22" t="str">
        <f t="shared" si="882"/>
        <v/>
      </c>
      <c r="R1636" s="22" t="str">
        <f t="shared" si="883"/>
        <v/>
      </c>
      <c r="S1636" s="22" t="str">
        <f t="shared" si="884"/>
        <v/>
      </c>
      <c r="T1636" s="22" t="str">
        <f t="shared" si="885"/>
        <v/>
      </c>
      <c r="U1636" s="22" t="str">
        <f t="shared" si="886"/>
        <v/>
      </c>
      <c r="V1636" s="22" t="str">
        <f t="shared" si="887"/>
        <v/>
      </c>
      <c r="W1636" s="22" t="str">
        <f t="shared" si="888"/>
        <v/>
      </c>
      <c r="X1636" s="22" t="str">
        <f t="shared" si="889"/>
        <v/>
      </c>
      <c r="Y1636" s="22" t="str">
        <f t="shared" si="890"/>
        <v/>
      </c>
      <c r="Z1636" s="22" t="str">
        <f t="shared" si="891"/>
        <v/>
      </c>
      <c r="AA1636" s="22" t="str">
        <f t="shared" si="892"/>
        <v/>
      </c>
      <c r="AB1636" s="22" t="str">
        <f t="shared" si="893"/>
        <v/>
      </c>
      <c r="AC1636" s="22" t="str">
        <f t="shared" si="894"/>
        <v/>
      </c>
      <c r="AD1636" s="29" t="str">
        <f t="shared" si="895"/>
        <v/>
      </c>
      <c r="AE1636" s="22" t="str">
        <f t="shared" si="896"/>
        <v/>
      </c>
      <c r="AF1636" s="22" t="str">
        <f t="shared" si="897"/>
        <v/>
      </c>
      <c r="AG1636" s="22" t="str">
        <f t="shared" si="898"/>
        <v/>
      </c>
      <c r="AH1636" s="22" t="str">
        <f t="shared" si="899"/>
        <v/>
      </c>
      <c r="AI1636" s="22" t="str">
        <f t="shared" si="900"/>
        <v/>
      </c>
      <c r="AJ1636" s="31" t="str">
        <f t="shared" si="901"/>
        <v/>
      </c>
      <c r="AK1636" s="22" t="str">
        <f t="shared" si="902"/>
        <v/>
      </c>
      <c r="AL1636" s="22" t="str">
        <f t="shared" si="903"/>
        <v/>
      </c>
      <c r="AM1636" s="22" t="str">
        <f t="shared" si="904"/>
        <v/>
      </c>
      <c r="AN1636" s="22" t="str">
        <f t="shared" si="905"/>
        <v/>
      </c>
      <c r="AO1636" s="22" t="str">
        <f t="shared" si="906"/>
        <v/>
      </c>
      <c r="AP1636" s="22" t="str">
        <f t="shared" si="907"/>
        <v/>
      </c>
      <c r="AQ1636" s="2" t="str">
        <f t="shared" si="908"/>
        <v/>
      </c>
    </row>
    <row r="1637" spans="1:43" x14ac:dyDescent="0.25">
      <c r="A1637" s="26" t="str">
        <f t="shared" si="909"/>
        <v/>
      </c>
      <c r="B1637" t="s">
        <v>5779</v>
      </c>
      <c r="C1637" t="s">
        <v>64</v>
      </c>
      <c r="D1637" t="s">
        <v>47</v>
      </c>
      <c r="E1637" t="s">
        <v>515</v>
      </c>
      <c r="F1637">
        <v>2026</v>
      </c>
      <c r="G1637" t="s">
        <v>5657</v>
      </c>
      <c r="H1637" s="4">
        <v>45995</v>
      </c>
      <c r="I1637" s="4" t="str">
        <f t="shared" si="875"/>
        <v>ACC</v>
      </c>
      <c r="J1637" s="2" t="str">
        <f t="shared" si="876"/>
        <v/>
      </c>
      <c r="K1637" s="2" t="str">
        <f t="shared" si="877"/>
        <v/>
      </c>
      <c r="L1637" s="2" t="str">
        <f t="shared" si="878"/>
        <v/>
      </c>
      <c r="M1637" s="2" t="str">
        <f t="shared" si="879"/>
        <v/>
      </c>
      <c r="N1637" s="22" t="str" cm="1">
        <f t="array" ref="N1637">IFERROR(INDEX(Stats_Hit_GP,MATCH($B1637,Stats_Hit_Player,0)),"")</f>
        <v/>
      </c>
      <c r="O1637" s="22" t="str">
        <f t="shared" si="880"/>
        <v/>
      </c>
      <c r="P1637" s="22" t="str">
        <f t="shared" si="881"/>
        <v/>
      </c>
      <c r="Q1637" s="22" t="str">
        <f t="shared" si="882"/>
        <v/>
      </c>
      <c r="R1637" s="22" t="str">
        <f t="shared" si="883"/>
        <v/>
      </c>
      <c r="S1637" s="22" t="str">
        <f t="shared" si="884"/>
        <v/>
      </c>
      <c r="T1637" s="22" t="str">
        <f t="shared" si="885"/>
        <v/>
      </c>
      <c r="U1637" s="22" t="str">
        <f t="shared" si="886"/>
        <v/>
      </c>
      <c r="V1637" s="22" t="str">
        <f t="shared" si="887"/>
        <v/>
      </c>
      <c r="W1637" s="22" t="str">
        <f t="shared" si="888"/>
        <v/>
      </c>
      <c r="X1637" s="22" t="str">
        <f t="shared" si="889"/>
        <v/>
      </c>
      <c r="Y1637" s="22" t="str">
        <f t="shared" si="890"/>
        <v/>
      </c>
      <c r="Z1637" s="22" t="str">
        <f t="shared" si="891"/>
        <v/>
      </c>
      <c r="AA1637" s="22" t="str">
        <f t="shared" si="892"/>
        <v/>
      </c>
      <c r="AB1637" s="22" t="str">
        <f t="shared" si="893"/>
        <v/>
      </c>
      <c r="AC1637" s="22" t="str">
        <f t="shared" si="894"/>
        <v/>
      </c>
      <c r="AD1637" s="29" t="str">
        <f t="shared" si="895"/>
        <v/>
      </c>
      <c r="AE1637" s="22" t="str">
        <f t="shared" si="896"/>
        <v/>
      </c>
      <c r="AF1637" s="22" t="str">
        <f t="shared" si="897"/>
        <v/>
      </c>
      <c r="AG1637" s="22" t="str">
        <f t="shared" si="898"/>
        <v/>
      </c>
      <c r="AH1637" s="22" t="str">
        <f t="shared" si="899"/>
        <v/>
      </c>
      <c r="AI1637" s="22" t="str">
        <f t="shared" si="900"/>
        <v/>
      </c>
      <c r="AJ1637" s="31" t="str">
        <f t="shared" si="901"/>
        <v/>
      </c>
      <c r="AK1637" s="22" t="str">
        <f t="shared" si="902"/>
        <v/>
      </c>
      <c r="AL1637" s="22" t="str">
        <f t="shared" si="903"/>
        <v/>
      </c>
      <c r="AM1637" s="22" t="str">
        <f t="shared" si="904"/>
        <v/>
      </c>
      <c r="AN1637" s="22" t="str">
        <f t="shared" si="905"/>
        <v/>
      </c>
      <c r="AO1637" s="22" t="str">
        <f t="shared" si="906"/>
        <v/>
      </c>
      <c r="AP1637" s="22" t="str">
        <f t="shared" si="907"/>
        <v/>
      </c>
      <c r="AQ1637" s="2" t="str">
        <f t="shared" si="908"/>
        <v/>
      </c>
    </row>
    <row r="1638" spans="1:43" x14ac:dyDescent="0.25">
      <c r="A1638" s="26" t="str">
        <f t="shared" si="909"/>
        <v/>
      </c>
      <c r="B1638" t="s">
        <v>5780</v>
      </c>
      <c r="C1638" t="s">
        <v>64</v>
      </c>
      <c r="D1638" t="s">
        <v>47</v>
      </c>
      <c r="E1638" t="s">
        <v>515</v>
      </c>
      <c r="F1638">
        <v>2026</v>
      </c>
      <c r="G1638" t="s">
        <v>5657</v>
      </c>
      <c r="H1638" s="4">
        <v>45995</v>
      </c>
      <c r="I1638" s="4" t="str">
        <f t="shared" si="875"/>
        <v>ACC</v>
      </c>
      <c r="J1638" s="2" t="str">
        <f t="shared" si="876"/>
        <v/>
      </c>
      <c r="K1638" s="2" t="str">
        <f t="shared" si="877"/>
        <v/>
      </c>
      <c r="L1638" s="2" t="str">
        <f t="shared" si="878"/>
        <v/>
      </c>
      <c r="M1638" s="2" t="str">
        <f t="shared" si="879"/>
        <v/>
      </c>
      <c r="N1638" s="22" t="str" cm="1">
        <f t="array" ref="N1638">IFERROR(INDEX(Stats_Hit_GP,MATCH($B1638,Stats_Hit_Player,0)),"")</f>
        <v/>
      </c>
      <c r="O1638" s="22" t="str">
        <f t="shared" si="880"/>
        <v/>
      </c>
      <c r="P1638" s="22" t="str">
        <f t="shared" si="881"/>
        <v/>
      </c>
      <c r="Q1638" s="22" t="str">
        <f t="shared" si="882"/>
        <v/>
      </c>
      <c r="R1638" s="22" t="str">
        <f t="shared" si="883"/>
        <v/>
      </c>
      <c r="S1638" s="22" t="str">
        <f t="shared" si="884"/>
        <v/>
      </c>
      <c r="T1638" s="22" t="str">
        <f t="shared" si="885"/>
        <v/>
      </c>
      <c r="U1638" s="22" t="str">
        <f t="shared" si="886"/>
        <v/>
      </c>
      <c r="V1638" s="22" t="str">
        <f t="shared" si="887"/>
        <v/>
      </c>
      <c r="W1638" s="22" t="str">
        <f t="shared" si="888"/>
        <v/>
      </c>
      <c r="X1638" s="22" t="str">
        <f t="shared" si="889"/>
        <v/>
      </c>
      <c r="Y1638" s="22" t="str">
        <f t="shared" si="890"/>
        <v/>
      </c>
      <c r="Z1638" s="22" t="str">
        <f t="shared" si="891"/>
        <v/>
      </c>
      <c r="AA1638" s="22" t="str">
        <f t="shared" si="892"/>
        <v/>
      </c>
      <c r="AB1638" s="22" t="str">
        <f t="shared" si="893"/>
        <v/>
      </c>
      <c r="AC1638" s="22" t="str">
        <f t="shared" si="894"/>
        <v/>
      </c>
      <c r="AD1638" s="29" t="str">
        <f t="shared" si="895"/>
        <v/>
      </c>
      <c r="AE1638" s="22" t="str">
        <f t="shared" si="896"/>
        <v/>
      </c>
      <c r="AF1638" s="22" t="str">
        <f t="shared" si="897"/>
        <v/>
      </c>
      <c r="AG1638" s="22" t="str">
        <f t="shared" si="898"/>
        <v/>
      </c>
      <c r="AH1638" s="22" t="str">
        <f t="shared" si="899"/>
        <v/>
      </c>
      <c r="AI1638" s="22" t="str">
        <f t="shared" si="900"/>
        <v/>
      </c>
      <c r="AJ1638" s="31" t="str">
        <f t="shared" si="901"/>
        <v/>
      </c>
      <c r="AK1638" s="22" t="str">
        <f t="shared" si="902"/>
        <v/>
      </c>
      <c r="AL1638" s="22" t="str">
        <f t="shared" si="903"/>
        <v/>
      </c>
      <c r="AM1638" s="22" t="str">
        <f t="shared" si="904"/>
        <v/>
      </c>
      <c r="AN1638" s="22" t="str">
        <f t="shared" si="905"/>
        <v/>
      </c>
      <c r="AO1638" s="22" t="str">
        <f t="shared" si="906"/>
        <v/>
      </c>
      <c r="AP1638" s="22" t="str">
        <f t="shared" si="907"/>
        <v/>
      </c>
      <c r="AQ1638" s="2" t="str">
        <f t="shared" si="908"/>
        <v/>
      </c>
    </row>
    <row r="1639" spans="1:43" x14ac:dyDescent="0.25">
      <c r="A1639" s="26" t="str">
        <f t="shared" si="909"/>
        <v/>
      </c>
      <c r="B1639" t="s">
        <v>5781</v>
      </c>
      <c r="C1639" t="s">
        <v>64</v>
      </c>
      <c r="D1639" t="s">
        <v>47</v>
      </c>
      <c r="E1639" t="s">
        <v>1327</v>
      </c>
      <c r="F1639">
        <v>2026</v>
      </c>
      <c r="G1639" t="s">
        <v>5657</v>
      </c>
      <c r="H1639" s="4">
        <v>45994</v>
      </c>
      <c r="I1639" s="4" t="str">
        <f t="shared" si="875"/>
        <v>Big 12</v>
      </c>
      <c r="J1639" s="2" t="str">
        <f t="shared" si="876"/>
        <v/>
      </c>
      <c r="K1639" s="2" t="str">
        <f t="shared" si="877"/>
        <v/>
      </c>
      <c r="L1639" s="2" t="str">
        <f t="shared" si="878"/>
        <v/>
      </c>
      <c r="M1639" s="2" t="str">
        <f t="shared" si="879"/>
        <v/>
      </c>
      <c r="N1639" s="22" t="str" cm="1">
        <f t="array" ref="N1639">IFERROR(INDEX(Stats_Hit_GP,MATCH($B1639,Stats_Hit_Player,0)),"")</f>
        <v/>
      </c>
      <c r="O1639" s="22" t="str">
        <f t="shared" si="880"/>
        <v/>
      </c>
      <c r="P1639" s="22" t="str">
        <f t="shared" si="881"/>
        <v/>
      </c>
      <c r="Q1639" s="22" t="str">
        <f t="shared" si="882"/>
        <v/>
      </c>
      <c r="R1639" s="22" t="str">
        <f t="shared" si="883"/>
        <v/>
      </c>
      <c r="S1639" s="22" t="str">
        <f t="shared" si="884"/>
        <v/>
      </c>
      <c r="T1639" s="22" t="str">
        <f t="shared" si="885"/>
        <v/>
      </c>
      <c r="U1639" s="22" t="str">
        <f t="shared" si="886"/>
        <v/>
      </c>
      <c r="V1639" s="22" t="str">
        <f t="shared" si="887"/>
        <v/>
      </c>
      <c r="W1639" s="22" t="str">
        <f t="shared" si="888"/>
        <v/>
      </c>
      <c r="X1639" s="22" t="str">
        <f t="shared" si="889"/>
        <v/>
      </c>
      <c r="Y1639" s="22" t="str">
        <f t="shared" si="890"/>
        <v/>
      </c>
      <c r="Z1639" s="22" t="str">
        <f t="shared" si="891"/>
        <v/>
      </c>
      <c r="AA1639" s="22" t="str">
        <f t="shared" si="892"/>
        <v/>
      </c>
      <c r="AB1639" s="22">
        <f t="shared" si="893"/>
        <v>0</v>
      </c>
      <c r="AC1639" s="22">
        <f t="shared" si="894"/>
        <v>0</v>
      </c>
      <c r="AD1639" s="29">
        <f t="shared" si="895"/>
        <v>5.4</v>
      </c>
      <c r="AE1639" s="22">
        <f t="shared" si="896"/>
        <v>3</v>
      </c>
      <c r="AF1639" s="22">
        <f t="shared" si="897"/>
        <v>0</v>
      </c>
      <c r="AG1639" s="22">
        <f t="shared" si="898"/>
        <v>0</v>
      </c>
      <c r="AH1639" s="22">
        <f t="shared" si="899"/>
        <v>0</v>
      </c>
      <c r="AI1639" s="22">
        <f t="shared" si="900"/>
        <v>0</v>
      </c>
      <c r="AJ1639" s="31">
        <f t="shared" si="901"/>
        <v>1.2</v>
      </c>
      <c r="AK1639" s="22">
        <f t="shared" si="902"/>
        <v>2</v>
      </c>
      <c r="AL1639" s="22">
        <f t="shared" si="903"/>
        <v>2</v>
      </c>
      <c r="AM1639" s="22">
        <f t="shared" si="904"/>
        <v>1</v>
      </c>
      <c r="AN1639" s="22">
        <f t="shared" si="905"/>
        <v>3</v>
      </c>
      <c r="AO1639" s="22">
        <f t="shared" si="906"/>
        <v>2</v>
      </c>
      <c r="AP1639" s="22">
        <f t="shared" si="907"/>
        <v>1</v>
      </c>
      <c r="AQ1639" s="2">
        <f t="shared" si="908"/>
        <v>0.28599999999999998</v>
      </c>
    </row>
    <row r="1640" spans="1:43" x14ac:dyDescent="0.25">
      <c r="A1640" s="26" t="str">
        <f t="shared" si="909"/>
        <v/>
      </c>
      <c r="B1640" t="s">
        <v>5782</v>
      </c>
      <c r="C1640" t="s">
        <v>64</v>
      </c>
      <c r="D1640" t="s">
        <v>24</v>
      </c>
      <c r="E1640" t="s">
        <v>5783</v>
      </c>
      <c r="F1640">
        <v>2026</v>
      </c>
      <c r="G1640" t="s">
        <v>5657</v>
      </c>
      <c r="H1640" s="4">
        <v>45994</v>
      </c>
      <c r="I1640" s="4" t="str">
        <f t="shared" si="875"/>
        <v/>
      </c>
      <c r="J1640" s="2" t="str">
        <f t="shared" si="876"/>
        <v/>
      </c>
      <c r="K1640" s="2" t="str">
        <f t="shared" si="877"/>
        <v/>
      </c>
      <c r="L1640" s="2" t="str">
        <f t="shared" si="878"/>
        <v/>
      </c>
      <c r="M1640" s="2" t="str">
        <f t="shared" si="879"/>
        <v/>
      </c>
      <c r="N1640" s="22" t="str" cm="1">
        <f t="array" ref="N1640">IFERROR(INDEX(Stats_Hit_GP,MATCH($B1640,Stats_Hit_Player,0)),"")</f>
        <v/>
      </c>
      <c r="O1640" s="22" t="str">
        <f t="shared" si="880"/>
        <v/>
      </c>
      <c r="P1640" s="22" t="str">
        <f t="shared" si="881"/>
        <v/>
      </c>
      <c r="Q1640" s="22" t="str">
        <f t="shared" si="882"/>
        <v/>
      </c>
      <c r="R1640" s="22" t="str">
        <f t="shared" si="883"/>
        <v/>
      </c>
      <c r="S1640" s="22" t="str">
        <f t="shared" si="884"/>
        <v/>
      </c>
      <c r="T1640" s="22" t="str">
        <f t="shared" si="885"/>
        <v/>
      </c>
      <c r="U1640" s="22" t="str">
        <f t="shared" si="886"/>
        <v/>
      </c>
      <c r="V1640" s="22" t="str">
        <f t="shared" si="887"/>
        <v/>
      </c>
      <c r="W1640" s="22" t="str">
        <f t="shared" si="888"/>
        <v/>
      </c>
      <c r="X1640" s="22" t="str">
        <f t="shared" si="889"/>
        <v/>
      </c>
      <c r="Y1640" s="22" t="str">
        <f t="shared" si="890"/>
        <v/>
      </c>
      <c r="Z1640" s="22" t="str">
        <f t="shared" si="891"/>
        <v/>
      </c>
      <c r="AA1640" s="22" t="str">
        <f t="shared" si="892"/>
        <v/>
      </c>
      <c r="AB1640" s="22" t="str">
        <f t="shared" si="893"/>
        <v/>
      </c>
      <c r="AC1640" s="22" t="str">
        <f t="shared" si="894"/>
        <v/>
      </c>
      <c r="AD1640" s="29" t="str">
        <f t="shared" si="895"/>
        <v/>
      </c>
      <c r="AE1640" s="22" t="str">
        <f t="shared" si="896"/>
        <v/>
      </c>
      <c r="AF1640" s="22" t="str">
        <f t="shared" si="897"/>
        <v/>
      </c>
      <c r="AG1640" s="22" t="str">
        <f t="shared" si="898"/>
        <v/>
      </c>
      <c r="AH1640" s="22" t="str">
        <f t="shared" si="899"/>
        <v/>
      </c>
      <c r="AI1640" s="22" t="str">
        <f t="shared" si="900"/>
        <v/>
      </c>
      <c r="AJ1640" s="31" t="str">
        <f t="shared" si="901"/>
        <v/>
      </c>
      <c r="AK1640" s="22" t="str">
        <f t="shared" si="902"/>
        <v/>
      </c>
      <c r="AL1640" s="22" t="str">
        <f t="shared" si="903"/>
        <v/>
      </c>
      <c r="AM1640" s="22" t="str">
        <f t="shared" si="904"/>
        <v/>
      </c>
      <c r="AN1640" s="22" t="str">
        <f t="shared" si="905"/>
        <v/>
      </c>
      <c r="AO1640" s="22" t="str">
        <f t="shared" si="906"/>
        <v/>
      </c>
      <c r="AP1640" s="22" t="str">
        <f t="shared" si="907"/>
        <v/>
      </c>
      <c r="AQ1640" s="2" t="str">
        <f t="shared" si="908"/>
        <v/>
      </c>
    </row>
    <row r="1641" spans="1:43" x14ac:dyDescent="0.25">
      <c r="A1641" s="26" t="str">
        <f t="shared" si="909"/>
        <v/>
      </c>
      <c r="B1641" t="s">
        <v>5784</v>
      </c>
      <c r="C1641" t="s">
        <v>30</v>
      </c>
      <c r="D1641" t="s">
        <v>24</v>
      </c>
      <c r="E1641" t="s">
        <v>1890</v>
      </c>
      <c r="F1641">
        <v>2025</v>
      </c>
      <c r="G1641" t="s">
        <v>5657</v>
      </c>
      <c r="H1641" s="4">
        <v>45994</v>
      </c>
      <c r="I1641" s="4" t="str">
        <f t="shared" si="875"/>
        <v>Big Ten</v>
      </c>
      <c r="J1641" s="2" t="str">
        <f t="shared" si="876"/>
        <v/>
      </c>
      <c r="K1641" s="2" t="str">
        <f t="shared" si="877"/>
        <v/>
      </c>
      <c r="L1641" s="2" t="str">
        <f t="shared" si="878"/>
        <v/>
      </c>
      <c r="M1641" s="2" t="str">
        <f t="shared" si="879"/>
        <v/>
      </c>
      <c r="N1641" s="22" t="str" cm="1">
        <f t="array" ref="N1641">IFERROR(INDEX(Stats_Hit_GP,MATCH($B1641,Stats_Hit_Player,0)),"")</f>
        <v/>
      </c>
      <c r="O1641" s="22" t="str">
        <f t="shared" si="880"/>
        <v/>
      </c>
      <c r="P1641" s="22" t="str">
        <f t="shared" si="881"/>
        <v/>
      </c>
      <c r="Q1641" s="22" t="str">
        <f t="shared" si="882"/>
        <v/>
      </c>
      <c r="R1641" s="22" t="str">
        <f t="shared" si="883"/>
        <v/>
      </c>
      <c r="S1641" s="22" t="str">
        <f t="shared" si="884"/>
        <v/>
      </c>
      <c r="T1641" s="22" t="str">
        <f t="shared" si="885"/>
        <v/>
      </c>
      <c r="U1641" s="22" t="str">
        <f t="shared" si="886"/>
        <v/>
      </c>
      <c r="V1641" s="22" t="str">
        <f t="shared" si="887"/>
        <v/>
      </c>
      <c r="W1641" s="22" t="str">
        <f t="shared" si="888"/>
        <v/>
      </c>
      <c r="X1641" s="22" t="str">
        <f t="shared" si="889"/>
        <v/>
      </c>
      <c r="Y1641" s="22" t="str">
        <f t="shared" si="890"/>
        <v/>
      </c>
      <c r="Z1641" s="22" t="str">
        <f t="shared" si="891"/>
        <v/>
      </c>
      <c r="AA1641" s="22" t="str">
        <f t="shared" si="892"/>
        <v/>
      </c>
      <c r="AB1641" s="22" t="str">
        <f t="shared" si="893"/>
        <v/>
      </c>
      <c r="AC1641" s="22" t="str">
        <f t="shared" si="894"/>
        <v/>
      </c>
      <c r="AD1641" s="29" t="str">
        <f t="shared" si="895"/>
        <v/>
      </c>
      <c r="AE1641" s="22" t="str">
        <f t="shared" si="896"/>
        <v/>
      </c>
      <c r="AF1641" s="22" t="str">
        <f t="shared" si="897"/>
        <v/>
      </c>
      <c r="AG1641" s="22" t="str">
        <f t="shared" si="898"/>
        <v/>
      </c>
      <c r="AH1641" s="22" t="str">
        <f t="shared" si="899"/>
        <v/>
      </c>
      <c r="AI1641" s="22" t="str">
        <f t="shared" si="900"/>
        <v/>
      </c>
      <c r="AJ1641" s="31" t="str">
        <f t="shared" si="901"/>
        <v/>
      </c>
      <c r="AK1641" s="22" t="str">
        <f t="shared" si="902"/>
        <v/>
      </c>
      <c r="AL1641" s="22" t="str">
        <f t="shared" si="903"/>
        <v/>
      </c>
      <c r="AM1641" s="22" t="str">
        <f t="shared" si="904"/>
        <v/>
      </c>
      <c r="AN1641" s="22" t="str">
        <f t="shared" si="905"/>
        <v/>
      </c>
      <c r="AO1641" s="22" t="str">
        <f t="shared" si="906"/>
        <v/>
      </c>
      <c r="AP1641" s="22" t="str">
        <f t="shared" si="907"/>
        <v/>
      </c>
      <c r="AQ1641" s="2" t="str">
        <f t="shared" si="908"/>
        <v/>
      </c>
    </row>
    <row r="1642" spans="1:43" x14ac:dyDescent="0.25">
      <c r="A1642" s="26" t="str">
        <f t="shared" si="909"/>
        <v/>
      </c>
      <c r="B1642" t="s">
        <v>5785</v>
      </c>
      <c r="C1642" t="s">
        <v>25</v>
      </c>
      <c r="D1642" t="s">
        <v>37</v>
      </c>
      <c r="E1642" t="s">
        <v>1129</v>
      </c>
      <c r="F1642">
        <v>2025</v>
      </c>
      <c r="G1642" t="s">
        <v>5657</v>
      </c>
      <c r="H1642" s="4">
        <v>45994</v>
      </c>
      <c r="I1642" s="4" t="str">
        <f t="shared" si="875"/>
        <v>Big 12</v>
      </c>
      <c r="J1642" s="2" t="str">
        <f t="shared" si="876"/>
        <v/>
      </c>
      <c r="K1642" s="2" t="str">
        <f t="shared" si="877"/>
        <v/>
      </c>
      <c r="L1642" s="2" t="str">
        <f t="shared" si="878"/>
        <v/>
      </c>
      <c r="M1642" s="2" t="str">
        <f t="shared" si="879"/>
        <v/>
      </c>
      <c r="N1642" s="22" t="str" cm="1">
        <f t="array" ref="N1642">IFERROR(INDEX(Stats_Hit_GP,MATCH($B1642,Stats_Hit_Player,0)),"")</f>
        <v/>
      </c>
      <c r="O1642" s="22" t="str">
        <f t="shared" si="880"/>
        <v/>
      </c>
      <c r="P1642" s="22" t="str">
        <f t="shared" si="881"/>
        <v/>
      </c>
      <c r="Q1642" s="22" t="str">
        <f t="shared" si="882"/>
        <v/>
      </c>
      <c r="R1642" s="22" t="str">
        <f t="shared" si="883"/>
        <v/>
      </c>
      <c r="S1642" s="22" t="str">
        <f t="shared" si="884"/>
        <v/>
      </c>
      <c r="T1642" s="22" t="str">
        <f t="shared" si="885"/>
        <v/>
      </c>
      <c r="U1642" s="22" t="str">
        <f t="shared" si="886"/>
        <v/>
      </c>
      <c r="V1642" s="22" t="str">
        <f t="shared" si="887"/>
        <v/>
      </c>
      <c r="W1642" s="22" t="str">
        <f t="shared" si="888"/>
        <v/>
      </c>
      <c r="X1642" s="22" t="str">
        <f t="shared" si="889"/>
        <v/>
      </c>
      <c r="Y1642" s="22" t="str">
        <f t="shared" si="890"/>
        <v/>
      </c>
      <c r="Z1642" s="22" t="str">
        <f t="shared" si="891"/>
        <v/>
      </c>
      <c r="AA1642" s="22" t="str">
        <f t="shared" si="892"/>
        <v/>
      </c>
      <c r="AB1642" s="22" t="str">
        <f t="shared" si="893"/>
        <v/>
      </c>
      <c r="AC1642" s="22" t="str">
        <f t="shared" si="894"/>
        <v/>
      </c>
      <c r="AD1642" s="29" t="str">
        <f t="shared" si="895"/>
        <v/>
      </c>
      <c r="AE1642" s="22" t="str">
        <f t="shared" si="896"/>
        <v/>
      </c>
      <c r="AF1642" s="22" t="str">
        <f t="shared" si="897"/>
        <v/>
      </c>
      <c r="AG1642" s="22" t="str">
        <f t="shared" si="898"/>
        <v/>
      </c>
      <c r="AH1642" s="22" t="str">
        <f t="shared" si="899"/>
        <v/>
      </c>
      <c r="AI1642" s="22" t="str">
        <f t="shared" si="900"/>
        <v/>
      </c>
      <c r="AJ1642" s="31" t="str">
        <f t="shared" si="901"/>
        <v/>
      </c>
      <c r="AK1642" s="22" t="str">
        <f t="shared" si="902"/>
        <v/>
      </c>
      <c r="AL1642" s="22" t="str">
        <f t="shared" si="903"/>
        <v/>
      </c>
      <c r="AM1642" s="22" t="str">
        <f t="shared" si="904"/>
        <v/>
      </c>
      <c r="AN1642" s="22" t="str">
        <f t="shared" si="905"/>
        <v/>
      </c>
      <c r="AO1642" s="22" t="str">
        <f t="shared" si="906"/>
        <v/>
      </c>
      <c r="AP1642" s="22" t="str">
        <f t="shared" si="907"/>
        <v/>
      </c>
      <c r="AQ1642" s="2" t="str">
        <f t="shared" si="908"/>
        <v/>
      </c>
    </row>
    <row r="1643" spans="1:43" x14ac:dyDescent="0.25">
      <c r="A1643" s="26" t="str">
        <f t="shared" si="909"/>
        <v/>
      </c>
      <c r="B1643" t="s">
        <v>5786</v>
      </c>
      <c r="C1643" t="s">
        <v>5700</v>
      </c>
      <c r="D1643" t="s">
        <v>24</v>
      </c>
      <c r="E1643" t="s">
        <v>69</v>
      </c>
      <c r="F1643">
        <v>2026</v>
      </c>
      <c r="G1643" t="s">
        <v>5657</v>
      </c>
      <c r="H1643" s="4">
        <v>45994</v>
      </c>
      <c r="I1643" s="4" t="str">
        <f t="shared" si="875"/>
        <v>Atlantic 10</v>
      </c>
      <c r="J1643" s="2" t="str">
        <f t="shared" si="876"/>
        <v/>
      </c>
      <c r="K1643" s="2" t="str">
        <f t="shared" si="877"/>
        <v/>
      </c>
      <c r="L1643" s="2" t="str">
        <f t="shared" si="878"/>
        <v/>
      </c>
      <c r="M1643" s="2" t="str">
        <f t="shared" si="879"/>
        <v/>
      </c>
      <c r="N1643" s="22" t="str" cm="1">
        <f t="array" ref="N1643">IFERROR(INDEX(Stats_Hit_GP,MATCH($B1643,Stats_Hit_Player,0)),"")</f>
        <v/>
      </c>
      <c r="O1643" s="22" t="str">
        <f t="shared" si="880"/>
        <v/>
      </c>
      <c r="P1643" s="22" t="str">
        <f t="shared" si="881"/>
        <v/>
      </c>
      <c r="Q1643" s="22" t="str">
        <f t="shared" si="882"/>
        <v/>
      </c>
      <c r="R1643" s="22" t="str">
        <f t="shared" si="883"/>
        <v/>
      </c>
      <c r="S1643" s="22" t="str">
        <f t="shared" si="884"/>
        <v/>
      </c>
      <c r="T1643" s="22" t="str">
        <f t="shared" si="885"/>
        <v/>
      </c>
      <c r="U1643" s="22" t="str">
        <f t="shared" si="886"/>
        <v/>
      </c>
      <c r="V1643" s="22" t="str">
        <f t="shared" si="887"/>
        <v/>
      </c>
      <c r="W1643" s="22" t="str">
        <f t="shared" si="888"/>
        <v/>
      </c>
      <c r="X1643" s="22" t="str">
        <f t="shared" si="889"/>
        <v/>
      </c>
      <c r="Y1643" s="22" t="str">
        <f t="shared" si="890"/>
        <v/>
      </c>
      <c r="Z1643" s="22" t="str">
        <f t="shared" si="891"/>
        <v/>
      </c>
      <c r="AA1643" s="22" t="str">
        <f t="shared" si="892"/>
        <v/>
      </c>
      <c r="AB1643" s="22" t="str">
        <f t="shared" si="893"/>
        <v/>
      </c>
      <c r="AC1643" s="22" t="str">
        <f t="shared" si="894"/>
        <v/>
      </c>
      <c r="AD1643" s="29" t="str">
        <f t="shared" si="895"/>
        <v/>
      </c>
      <c r="AE1643" s="22" t="str">
        <f t="shared" si="896"/>
        <v/>
      </c>
      <c r="AF1643" s="22" t="str">
        <f t="shared" si="897"/>
        <v/>
      </c>
      <c r="AG1643" s="22" t="str">
        <f t="shared" si="898"/>
        <v/>
      </c>
      <c r="AH1643" s="22" t="str">
        <f t="shared" si="899"/>
        <v/>
      </c>
      <c r="AI1643" s="22" t="str">
        <f t="shared" si="900"/>
        <v/>
      </c>
      <c r="AJ1643" s="31" t="str">
        <f t="shared" si="901"/>
        <v/>
      </c>
      <c r="AK1643" s="22" t="str">
        <f t="shared" si="902"/>
        <v/>
      </c>
      <c r="AL1643" s="22" t="str">
        <f t="shared" si="903"/>
        <v/>
      </c>
      <c r="AM1643" s="22" t="str">
        <f t="shared" si="904"/>
        <v/>
      </c>
      <c r="AN1643" s="22" t="str">
        <f t="shared" si="905"/>
        <v/>
      </c>
      <c r="AO1643" s="22" t="str">
        <f t="shared" si="906"/>
        <v/>
      </c>
      <c r="AP1643" s="22" t="str">
        <f t="shared" si="907"/>
        <v/>
      </c>
      <c r="AQ1643" s="2" t="str">
        <f t="shared" si="908"/>
        <v/>
      </c>
    </row>
    <row r="1644" spans="1:43" x14ac:dyDescent="0.25">
      <c r="A1644" s="26" t="str">
        <f t="shared" si="909"/>
        <v/>
      </c>
      <c r="B1644" t="s">
        <v>5787</v>
      </c>
      <c r="C1644" t="s">
        <v>64</v>
      </c>
      <c r="D1644" t="s">
        <v>47</v>
      </c>
      <c r="E1644" t="s">
        <v>5448</v>
      </c>
      <c r="F1644">
        <v>2025</v>
      </c>
      <c r="G1644" t="s">
        <v>702</v>
      </c>
      <c r="H1644" s="4">
        <v>45993</v>
      </c>
      <c r="I1644" s="4" t="str">
        <f t="shared" si="875"/>
        <v>Western Athletic</v>
      </c>
      <c r="J1644" s="2" t="str">
        <f t="shared" si="876"/>
        <v/>
      </c>
      <c r="K1644" s="2" t="str">
        <f t="shared" si="877"/>
        <v/>
      </c>
      <c r="L1644" s="2" t="str">
        <f t="shared" si="878"/>
        <v/>
      </c>
      <c r="M1644" s="2" t="str">
        <f t="shared" si="879"/>
        <v/>
      </c>
      <c r="N1644" s="22" t="str" cm="1">
        <f t="array" ref="N1644">IFERROR(INDEX(Stats_Hit_GP,MATCH($B1644,Stats_Hit_Player,0)),"")</f>
        <v/>
      </c>
      <c r="O1644" s="22" t="str">
        <f t="shared" si="880"/>
        <v/>
      </c>
      <c r="P1644" s="22" t="str">
        <f t="shared" si="881"/>
        <v/>
      </c>
      <c r="Q1644" s="22" t="str">
        <f t="shared" si="882"/>
        <v/>
      </c>
      <c r="R1644" s="22" t="str">
        <f t="shared" si="883"/>
        <v/>
      </c>
      <c r="S1644" s="22" t="str">
        <f t="shared" si="884"/>
        <v/>
      </c>
      <c r="T1644" s="22" t="str">
        <f t="shared" si="885"/>
        <v/>
      </c>
      <c r="U1644" s="22" t="str">
        <f t="shared" si="886"/>
        <v/>
      </c>
      <c r="V1644" s="22" t="str">
        <f t="shared" si="887"/>
        <v/>
      </c>
      <c r="W1644" s="22" t="str">
        <f t="shared" si="888"/>
        <v/>
      </c>
      <c r="X1644" s="22" t="str">
        <f t="shared" si="889"/>
        <v/>
      </c>
      <c r="Y1644" s="22" t="str">
        <f t="shared" si="890"/>
        <v/>
      </c>
      <c r="Z1644" s="22" t="str">
        <f t="shared" si="891"/>
        <v/>
      </c>
      <c r="AA1644" s="22" t="str">
        <f t="shared" si="892"/>
        <v/>
      </c>
      <c r="AB1644" s="22" t="str">
        <f t="shared" si="893"/>
        <v/>
      </c>
      <c r="AC1644" s="22" t="str">
        <f t="shared" si="894"/>
        <v/>
      </c>
      <c r="AD1644" s="29" t="str">
        <f t="shared" si="895"/>
        <v/>
      </c>
      <c r="AE1644" s="22" t="str">
        <f t="shared" si="896"/>
        <v/>
      </c>
      <c r="AF1644" s="22" t="str">
        <f t="shared" si="897"/>
        <v/>
      </c>
      <c r="AG1644" s="22" t="str">
        <f t="shared" si="898"/>
        <v/>
      </c>
      <c r="AH1644" s="22" t="str">
        <f t="shared" si="899"/>
        <v/>
      </c>
      <c r="AI1644" s="22" t="str">
        <f t="shared" si="900"/>
        <v/>
      </c>
      <c r="AJ1644" s="31" t="str">
        <f t="shared" si="901"/>
        <v/>
      </c>
      <c r="AK1644" s="22" t="str">
        <f t="shared" si="902"/>
        <v/>
      </c>
      <c r="AL1644" s="22" t="str">
        <f t="shared" si="903"/>
        <v/>
      </c>
      <c r="AM1644" s="22" t="str">
        <f t="shared" si="904"/>
        <v/>
      </c>
      <c r="AN1644" s="22" t="str">
        <f t="shared" si="905"/>
        <v/>
      </c>
      <c r="AO1644" s="22" t="str">
        <f t="shared" si="906"/>
        <v/>
      </c>
      <c r="AP1644" s="22" t="str">
        <f t="shared" si="907"/>
        <v/>
      </c>
      <c r="AQ1644" s="2" t="str">
        <f t="shared" si="908"/>
        <v/>
      </c>
    </row>
    <row r="1645" spans="1:43" x14ac:dyDescent="0.25">
      <c r="A1645" s="26" t="str">
        <f t="shared" si="909"/>
        <v/>
      </c>
      <c r="B1645" t="s">
        <v>5788</v>
      </c>
      <c r="C1645" t="s">
        <v>64</v>
      </c>
      <c r="D1645" t="s">
        <v>47</v>
      </c>
      <c r="E1645" t="s">
        <v>2636</v>
      </c>
      <c r="F1645">
        <v>2026</v>
      </c>
      <c r="G1645" t="s">
        <v>5657</v>
      </c>
      <c r="H1645" s="4">
        <v>45993</v>
      </c>
      <c r="I1645" s="4" t="str">
        <f t="shared" si="875"/>
        <v>Horizon</v>
      </c>
      <c r="J1645" s="2" t="str">
        <f t="shared" si="876"/>
        <v/>
      </c>
      <c r="K1645" s="2" t="str">
        <f t="shared" si="877"/>
        <v/>
      </c>
      <c r="L1645" s="2" t="str">
        <f t="shared" si="878"/>
        <v/>
      </c>
      <c r="M1645" s="2" t="str">
        <f t="shared" si="879"/>
        <v/>
      </c>
      <c r="N1645" s="22" t="str" cm="1">
        <f t="array" ref="N1645">IFERROR(INDEX(Stats_Hit_GP,MATCH($B1645,Stats_Hit_Player,0)),"")</f>
        <v/>
      </c>
      <c r="O1645" s="22" t="str">
        <f t="shared" si="880"/>
        <v/>
      </c>
      <c r="P1645" s="22" t="str">
        <f t="shared" si="881"/>
        <v/>
      </c>
      <c r="Q1645" s="22" t="str">
        <f t="shared" si="882"/>
        <v/>
      </c>
      <c r="R1645" s="22" t="str">
        <f t="shared" si="883"/>
        <v/>
      </c>
      <c r="S1645" s="22" t="str">
        <f t="shared" si="884"/>
        <v/>
      </c>
      <c r="T1645" s="22" t="str">
        <f t="shared" si="885"/>
        <v/>
      </c>
      <c r="U1645" s="22" t="str">
        <f t="shared" si="886"/>
        <v/>
      </c>
      <c r="V1645" s="22" t="str">
        <f t="shared" si="887"/>
        <v/>
      </c>
      <c r="W1645" s="22" t="str">
        <f t="shared" si="888"/>
        <v/>
      </c>
      <c r="X1645" s="22" t="str">
        <f t="shared" si="889"/>
        <v/>
      </c>
      <c r="Y1645" s="22" t="str">
        <f t="shared" si="890"/>
        <v/>
      </c>
      <c r="Z1645" s="22" t="str">
        <f t="shared" si="891"/>
        <v/>
      </c>
      <c r="AA1645" s="22" t="str">
        <f t="shared" si="892"/>
        <v/>
      </c>
      <c r="AB1645" s="22" t="str">
        <f t="shared" si="893"/>
        <v/>
      </c>
      <c r="AC1645" s="22" t="str">
        <f t="shared" si="894"/>
        <v/>
      </c>
      <c r="AD1645" s="29" t="str">
        <f t="shared" si="895"/>
        <v/>
      </c>
      <c r="AE1645" s="22" t="str">
        <f t="shared" si="896"/>
        <v/>
      </c>
      <c r="AF1645" s="22" t="str">
        <f t="shared" si="897"/>
        <v/>
      </c>
      <c r="AG1645" s="22" t="str">
        <f t="shared" si="898"/>
        <v/>
      </c>
      <c r="AH1645" s="22" t="str">
        <f t="shared" si="899"/>
        <v/>
      </c>
      <c r="AI1645" s="22" t="str">
        <f t="shared" si="900"/>
        <v/>
      </c>
      <c r="AJ1645" s="31" t="str">
        <f t="shared" si="901"/>
        <v/>
      </c>
      <c r="AK1645" s="22" t="str">
        <f t="shared" si="902"/>
        <v/>
      </c>
      <c r="AL1645" s="22" t="str">
        <f t="shared" si="903"/>
        <v/>
      </c>
      <c r="AM1645" s="22" t="str">
        <f t="shared" si="904"/>
        <v/>
      </c>
      <c r="AN1645" s="22" t="str">
        <f t="shared" si="905"/>
        <v/>
      </c>
      <c r="AO1645" s="22" t="str">
        <f t="shared" si="906"/>
        <v/>
      </c>
      <c r="AP1645" s="22" t="str">
        <f t="shared" si="907"/>
        <v/>
      </c>
      <c r="AQ1645" s="2" t="str">
        <f t="shared" si="908"/>
        <v/>
      </c>
    </row>
    <row r="1646" spans="1:43" x14ac:dyDescent="0.25">
      <c r="A1646" s="26" t="str">
        <f t="shared" si="909"/>
        <v/>
      </c>
      <c r="B1646" t="s">
        <v>5789</v>
      </c>
      <c r="C1646" t="s">
        <v>64</v>
      </c>
      <c r="D1646" t="s">
        <v>47</v>
      </c>
      <c r="E1646" t="s">
        <v>3540</v>
      </c>
      <c r="F1646">
        <v>2025</v>
      </c>
      <c r="G1646" t="s">
        <v>5657</v>
      </c>
      <c r="H1646" s="4">
        <v>45993</v>
      </c>
      <c r="I1646" s="4" t="str">
        <f t="shared" si="875"/>
        <v>Mountain West</v>
      </c>
      <c r="J1646" s="2" t="str">
        <f t="shared" si="876"/>
        <v/>
      </c>
      <c r="K1646" s="2" t="str">
        <f t="shared" si="877"/>
        <v/>
      </c>
      <c r="L1646" s="2" t="str">
        <f t="shared" si="878"/>
        <v/>
      </c>
      <c r="M1646" s="2" t="str">
        <f t="shared" si="879"/>
        <v/>
      </c>
      <c r="N1646" s="22" t="str" cm="1">
        <f t="array" ref="N1646">IFERROR(INDEX(Stats_Hit_GP,MATCH($B1646,Stats_Hit_Player,0)),"")</f>
        <v/>
      </c>
      <c r="O1646" s="22" t="str">
        <f t="shared" si="880"/>
        <v/>
      </c>
      <c r="P1646" s="22" t="str">
        <f t="shared" si="881"/>
        <v/>
      </c>
      <c r="Q1646" s="22" t="str">
        <f t="shared" si="882"/>
        <v/>
      </c>
      <c r="R1646" s="22" t="str">
        <f t="shared" si="883"/>
        <v/>
      </c>
      <c r="S1646" s="22" t="str">
        <f t="shared" si="884"/>
        <v/>
      </c>
      <c r="T1646" s="22" t="str">
        <f t="shared" si="885"/>
        <v/>
      </c>
      <c r="U1646" s="22" t="str">
        <f t="shared" si="886"/>
        <v/>
      </c>
      <c r="V1646" s="22" t="str">
        <f t="shared" si="887"/>
        <v/>
      </c>
      <c r="W1646" s="22" t="str">
        <f t="shared" si="888"/>
        <v/>
      </c>
      <c r="X1646" s="22" t="str">
        <f t="shared" si="889"/>
        <v/>
      </c>
      <c r="Y1646" s="22" t="str">
        <f t="shared" si="890"/>
        <v/>
      </c>
      <c r="Z1646" s="22" t="str">
        <f t="shared" si="891"/>
        <v/>
      </c>
      <c r="AA1646" s="22" t="str">
        <f t="shared" si="892"/>
        <v/>
      </c>
      <c r="AB1646" s="22" t="str">
        <f t="shared" si="893"/>
        <v/>
      </c>
      <c r="AC1646" s="22" t="str">
        <f t="shared" si="894"/>
        <v/>
      </c>
      <c r="AD1646" s="29" t="str">
        <f t="shared" si="895"/>
        <v/>
      </c>
      <c r="AE1646" s="22" t="str">
        <f t="shared" si="896"/>
        <v/>
      </c>
      <c r="AF1646" s="22" t="str">
        <f t="shared" si="897"/>
        <v/>
      </c>
      <c r="AG1646" s="22" t="str">
        <f t="shared" si="898"/>
        <v/>
      </c>
      <c r="AH1646" s="22" t="str">
        <f t="shared" si="899"/>
        <v/>
      </c>
      <c r="AI1646" s="22" t="str">
        <f t="shared" si="900"/>
        <v/>
      </c>
      <c r="AJ1646" s="31" t="str">
        <f t="shared" si="901"/>
        <v/>
      </c>
      <c r="AK1646" s="22" t="str">
        <f t="shared" si="902"/>
        <v/>
      </c>
      <c r="AL1646" s="22" t="str">
        <f t="shared" si="903"/>
        <v/>
      </c>
      <c r="AM1646" s="22" t="str">
        <f t="shared" si="904"/>
        <v/>
      </c>
      <c r="AN1646" s="22" t="str">
        <f t="shared" si="905"/>
        <v/>
      </c>
      <c r="AO1646" s="22" t="str">
        <f t="shared" si="906"/>
        <v/>
      </c>
      <c r="AP1646" s="22" t="str">
        <f t="shared" si="907"/>
        <v/>
      </c>
      <c r="AQ1646" s="2" t="str">
        <f t="shared" si="908"/>
        <v/>
      </c>
    </row>
    <row r="1647" spans="1:43" x14ac:dyDescent="0.25">
      <c r="A1647" s="26" t="str">
        <f t="shared" si="909"/>
        <v/>
      </c>
      <c r="B1647" t="s">
        <v>5790</v>
      </c>
      <c r="C1647" t="s">
        <v>5700</v>
      </c>
      <c r="D1647" t="s">
        <v>24</v>
      </c>
      <c r="E1647" t="s">
        <v>5791</v>
      </c>
      <c r="F1647">
        <v>2026</v>
      </c>
      <c r="G1647" t="s">
        <v>5657</v>
      </c>
      <c r="H1647" s="4">
        <v>45993</v>
      </c>
      <c r="I1647" s="4" t="str">
        <f t="shared" si="875"/>
        <v/>
      </c>
      <c r="J1647" s="2" t="str">
        <f t="shared" si="876"/>
        <v/>
      </c>
      <c r="K1647" s="2" t="str">
        <f t="shared" si="877"/>
        <v/>
      </c>
      <c r="L1647" s="2" t="str">
        <f t="shared" si="878"/>
        <v/>
      </c>
      <c r="M1647" s="2" t="str">
        <f t="shared" si="879"/>
        <v/>
      </c>
      <c r="N1647" s="22" t="str" cm="1">
        <f t="array" ref="N1647">IFERROR(INDEX(Stats_Hit_GP,MATCH($B1647,Stats_Hit_Player,0)),"")</f>
        <v/>
      </c>
      <c r="O1647" s="22" t="str">
        <f t="shared" si="880"/>
        <v/>
      </c>
      <c r="P1647" s="22" t="str">
        <f t="shared" si="881"/>
        <v/>
      </c>
      <c r="Q1647" s="22" t="str">
        <f t="shared" si="882"/>
        <v/>
      </c>
      <c r="R1647" s="22" t="str">
        <f t="shared" si="883"/>
        <v/>
      </c>
      <c r="S1647" s="22" t="str">
        <f t="shared" si="884"/>
        <v/>
      </c>
      <c r="T1647" s="22" t="str">
        <f t="shared" si="885"/>
        <v/>
      </c>
      <c r="U1647" s="22" t="str">
        <f t="shared" si="886"/>
        <v/>
      </c>
      <c r="V1647" s="22" t="str">
        <f t="shared" si="887"/>
        <v/>
      </c>
      <c r="W1647" s="22" t="str">
        <f t="shared" si="888"/>
        <v/>
      </c>
      <c r="X1647" s="22" t="str">
        <f t="shared" si="889"/>
        <v/>
      </c>
      <c r="Y1647" s="22" t="str">
        <f t="shared" si="890"/>
        <v/>
      </c>
      <c r="Z1647" s="22" t="str">
        <f t="shared" si="891"/>
        <v/>
      </c>
      <c r="AA1647" s="22" t="str">
        <f t="shared" si="892"/>
        <v/>
      </c>
      <c r="AB1647" s="22" t="str">
        <f t="shared" si="893"/>
        <v/>
      </c>
      <c r="AC1647" s="22" t="str">
        <f t="shared" si="894"/>
        <v/>
      </c>
      <c r="AD1647" s="29" t="str">
        <f t="shared" si="895"/>
        <v/>
      </c>
      <c r="AE1647" s="22" t="str">
        <f t="shared" si="896"/>
        <v/>
      </c>
      <c r="AF1647" s="22" t="str">
        <f t="shared" si="897"/>
        <v/>
      </c>
      <c r="AG1647" s="22" t="str">
        <f t="shared" si="898"/>
        <v/>
      </c>
      <c r="AH1647" s="22" t="str">
        <f t="shared" si="899"/>
        <v/>
      </c>
      <c r="AI1647" s="22" t="str">
        <f t="shared" si="900"/>
        <v/>
      </c>
      <c r="AJ1647" s="31" t="str">
        <f t="shared" si="901"/>
        <v/>
      </c>
      <c r="AK1647" s="22" t="str">
        <f t="shared" si="902"/>
        <v/>
      </c>
      <c r="AL1647" s="22" t="str">
        <f t="shared" si="903"/>
        <v/>
      </c>
      <c r="AM1647" s="22" t="str">
        <f t="shared" si="904"/>
        <v/>
      </c>
      <c r="AN1647" s="22" t="str">
        <f t="shared" si="905"/>
        <v/>
      </c>
      <c r="AO1647" s="22" t="str">
        <f t="shared" si="906"/>
        <v/>
      </c>
      <c r="AP1647" s="22" t="str">
        <f t="shared" si="907"/>
        <v/>
      </c>
      <c r="AQ1647" s="2" t="str">
        <f t="shared" si="908"/>
        <v/>
      </c>
    </row>
    <row r="1648" spans="1:43" x14ac:dyDescent="0.25">
      <c r="A1648" s="26" t="str">
        <f t="shared" si="909"/>
        <v/>
      </c>
      <c r="B1648" t="s">
        <v>5792</v>
      </c>
      <c r="C1648" t="s">
        <v>5700</v>
      </c>
      <c r="D1648" t="s">
        <v>47</v>
      </c>
      <c r="E1648" t="s">
        <v>69</v>
      </c>
      <c r="F1648">
        <v>2026</v>
      </c>
      <c r="G1648" t="s">
        <v>5657</v>
      </c>
      <c r="H1648" s="4">
        <v>45993</v>
      </c>
      <c r="I1648" s="4" t="str">
        <f t="shared" si="875"/>
        <v>Atlantic 10</v>
      </c>
      <c r="J1648" s="2" t="str">
        <f t="shared" si="876"/>
        <v/>
      </c>
      <c r="K1648" s="2" t="str">
        <f t="shared" si="877"/>
        <v/>
      </c>
      <c r="L1648" s="2" t="str">
        <f t="shared" si="878"/>
        <v/>
      </c>
      <c r="M1648" s="2" t="str">
        <f t="shared" si="879"/>
        <v/>
      </c>
      <c r="N1648" s="22" t="str" cm="1">
        <f t="array" ref="N1648">IFERROR(INDEX(Stats_Hit_GP,MATCH($B1648,Stats_Hit_Player,0)),"")</f>
        <v/>
      </c>
      <c r="O1648" s="22" t="str">
        <f t="shared" si="880"/>
        <v/>
      </c>
      <c r="P1648" s="22" t="str">
        <f t="shared" si="881"/>
        <v/>
      </c>
      <c r="Q1648" s="22" t="str">
        <f t="shared" si="882"/>
        <v/>
      </c>
      <c r="R1648" s="22" t="str">
        <f t="shared" si="883"/>
        <v/>
      </c>
      <c r="S1648" s="22" t="str">
        <f t="shared" si="884"/>
        <v/>
      </c>
      <c r="T1648" s="22" t="str">
        <f t="shared" si="885"/>
        <v/>
      </c>
      <c r="U1648" s="22" t="str">
        <f t="shared" si="886"/>
        <v/>
      </c>
      <c r="V1648" s="22" t="str">
        <f t="shared" si="887"/>
        <v/>
      </c>
      <c r="W1648" s="22" t="str">
        <f t="shared" si="888"/>
        <v/>
      </c>
      <c r="X1648" s="22" t="str">
        <f t="shared" si="889"/>
        <v/>
      </c>
      <c r="Y1648" s="22" t="str">
        <f t="shared" si="890"/>
        <v/>
      </c>
      <c r="Z1648" s="22" t="str">
        <f t="shared" si="891"/>
        <v/>
      </c>
      <c r="AA1648" s="22" t="str">
        <f t="shared" si="892"/>
        <v/>
      </c>
      <c r="AB1648" s="22" t="str">
        <f t="shared" si="893"/>
        <v/>
      </c>
      <c r="AC1648" s="22" t="str">
        <f t="shared" si="894"/>
        <v/>
      </c>
      <c r="AD1648" s="29" t="str">
        <f t="shared" si="895"/>
        <v/>
      </c>
      <c r="AE1648" s="22" t="str">
        <f t="shared" si="896"/>
        <v/>
      </c>
      <c r="AF1648" s="22" t="str">
        <f t="shared" si="897"/>
        <v/>
      </c>
      <c r="AG1648" s="22" t="str">
        <f t="shared" si="898"/>
        <v/>
      </c>
      <c r="AH1648" s="22" t="str">
        <f t="shared" si="899"/>
        <v/>
      </c>
      <c r="AI1648" s="22" t="str">
        <f t="shared" si="900"/>
        <v/>
      </c>
      <c r="AJ1648" s="31" t="str">
        <f t="shared" si="901"/>
        <v/>
      </c>
      <c r="AK1648" s="22" t="str">
        <f t="shared" si="902"/>
        <v/>
      </c>
      <c r="AL1648" s="22" t="str">
        <f t="shared" si="903"/>
        <v/>
      </c>
      <c r="AM1648" s="22" t="str">
        <f t="shared" si="904"/>
        <v/>
      </c>
      <c r="AN1648" s="22" t="str">
        <f t="shared" si="905"/>
        <v/>
      </c>
      <c r="AO1648" s="22" t="str">
        <f t="shared" si="906"/>
        <v/>
      </c>
      <c r="AP1648" s="22" t="str">
        <f t="shared" si="907"/>
        <v/>
      </c>
      <c r="AQ1648" s="2" t="str">
        <f t="shared" si="908"/>
        <v/>
      </c>
    </row>
    <row r="1649" spans="1:43" x14ac:dyDescent="0.25">
      <c r="A1649" s="26" t="str">
        <f t="shared" si="909"/>
        <v/>
      </c>
      <c r="B1649" t="s">
        <v>5793</v>
      </c>
      <c r="C1649" t="s">
        <v>5665</v>
      </c>
      <c r="D1649" t="s">
        <v>47</v>
      </c>
      <c r="E1649" t="s">
        <v>798</v>
      </c>
      <c r="F1649">
        <v>2025</v>
      </c>
      <c r="G1649" t="s">
        <v>5657</v>
      </c>
      <c r="H1649" s="4">
        <v>45993</v>
      </c>
      <c r="I1649" s="4" t="str">
        <f t="shared" si="875"/>
        <v>American Athletic</v>
      </c>
      <c r="J1649" s="2" t="str">
        <f t="shared" si="876"/>
        <v/>
      </c>
      <c r="K1649" s="2" t="str">
        <f t="shared" si="877"/>
        <v/>
      </c>
      <c r="L1649" s="2" t="str">
        <f t="shared" si="878"/>
        <v/>
      </c>
      <c r="M1649" s="2" t="str">
        <f t="shared" si="879"/>
        <v/>
      </c>
      <c r="N1649" s="22" t="str" cm="1">
        <f t="array" ref="N1649">IFERROR(INDEX(Stats_Hit_GP,MATCH($B1649,Stats_Hit_Player,0)),"")</f>
        <v/>
      </c>
      <c r="O1649" s="22" t="str">
        <f t="shared" si="880"/>
        <v/>
      </c>
      <c r="P1649" s="22" t="str">
        <f t="shared" si="881"/>
        <v/>
      </c>
      <c r="Q1649" s="22" t="str">
        <f t="shared" si="882"/>
        <v/>
      </c>
      <c r="R1649" s="22" t="str">
        <f t="shared" si="883"/>
        <v/>
      </c>
      <c r="S1649" s="22" t="str">
        <f t="shared" si="884"/>
        <v/>
      </c>
      <c r="T1649" s="22" t="str">
        <f t="shared" si="885"/>
        <v/>
      </c>
      <c r="U1649" s="22" t="str">
        <f t="shared" si="886"/>
        <v/>
      </c>
      <c r="V1649" s="22" t="str">
        <f t="shared" si="887"/>
        <v/>
      </c>
      <c r="W1649" s="22" t="str">
        <f t="shared" si="888"/>
        <v/>
      </c>
      <c r="X1649" s="22" t="str">
        <f t="shared" si="889"/>
        <v/>
      </c>
      <c r="Y1649" s="22" t="str">
        <f t="shared" si="890"/>
        <v/>
      </c>
      <c r="Z1649" s="22" t="str">
        <f t="shared" si="891"/>
        <v/>
      </c>
      <c r="AA1649" s="22" t="str">
        <f t="shared" si="892"/>
        <v/>
      </c>
      <c r="AB1649" s="22" t="str">
        <f t="shared" si="893"/>
        <v/>
      </c>
      <c r="AC1649" s="22" t="str">
        <f t="shared" si="894"/>
        <v/>
      </c>
      <c r="AD1649" s="29" t="str">
        <f t="shared" si="895"/>
        <v/>
      </c>
      <c r="AE1649" s="22" t="str">
        <f t="shared" si="896"/>
        <v/>
      </c>
      <c r="AF1649" s="22" t="str">
        <f t="shared" si="897"/>
        <v/>
      </c>
      <c r="AG1649" s="22" t="str">
        <f t="shared" si="898"/>
        <v/>
      </c>
      <c r="AH1649" s="22" t="str">
        <f t="shared" si="899"/>
        <v/>
      </c>
      <c r="AI1649" s="22" t="str">
        <f t="shared" si="900"/>
        <v/>
      </c>
      <c r="AJ1649" s="31" t="str">
        <f t="shared" si="901"/>
        <v/>
      </c>
      <c r="AK1649" s="22" t="str">
        <f t="shared" si="902"/>
        <v/>
      </c>
      <c r="AL1649" s="22" t="str">
        <f t="shared" si="903"/>
        <v/>
      </c>
      <c r="AM1649" s="22" t="str">
        <f t="shared" si="904"/>
        <v/>
      </c>
      <c r="AN1649" s="22" t="str">
        <f t="shared" si="905"/>
        <v/>
      </c>
      <c r="AO1649" s="22" t="str">
        <f t="shared" si="906"/>
        <v/>
      </c>
      <c r="AP1649" s="22" t="str">
        <f t="shared" si="907"/>
        <v/>
      </c>
      <c r="AQ1649" s="2" t="str">
        <f t="shared" si="908"/>
        <v/>
      </c>
    </row>
    <row r="1650" spans="1:43" x14ac:dyDescent="0.25">
      <c r="A1650" s="26" t="str">
        <f t="shared" si="909"/>
        <v/>
      </c>
      <c r="B1650" t="s">
        <v>5794</v>
      </c>
      <c r="C1650" t="s">
        <v>5688</v>
      </c>
      <c r="D1650" t="s">
        <v>47</v>
      </c>
      <c r="E1650" t="s">
        <v>1061</v>
      </c>
      <c r="F1650">
        <v>2026</v>
      </c>
      <c r="G1650" t="s">
        <v>5657</v>
      </c>
      <c r="H1650" s="4">
        <v>45992</v>
      </c>
      <c r="I1650" s="4" t="str">
        <f t="shared" si="875"/>
        <v>Atlantic Sun</v>
      </c>
      <c r="J1650" s="2" t="str">
        <f t="shared" si="876"/>
        <v/>
      </c>
      <c r="K1650" s="2" t="str">
        <f t="shared" si="877"/>
        <v/>
      </c>
      <c r="L1650" s="2" t="str">
        <f t="shared" si="878"/>
        <v/>
      </c>
      <c r="M1650" s="2" t="str">
        <f t="shared" si="879"/>
        <v/>
      </c>
      <c r="N1650" s="22" t="str" cm="1">
        <f t="array" ref="N1650">IFERROR(INDEX(Stats_Hit_GP,MATCH($B1650,Stats_Hit_Player,0)),"")</f>
        <v/>
      </c>
      <c r="O1650" s="22" t="str">
        <f t="shared" si="880"/>
        <v/>
      </c>
      <c r="P1650" s="22" t="str">
        <f t="shared" si="881"/>
        <v/>
      </c>
      <c r="Q1650" s="22" t="str">
        <f t="shared" si="882"/>
        <v/>
      </c>
      <c r="R1650" s="22" t="str">
        <f t="shared" si="883"/>
        <v/>
      </c>
      <c r="S1650" s="22" t="str">
        <f t="shared" si="884"/>
        <v/>
      </c>
      <c r="T1650" s="22" t="str">
        <f t="shared" si="885"/>
        <v/>
      </c>
      <c r="U1650" s="22" t="str">
        <f t="shared" si="886"/>
        <v/>
      </c>
      <c r="V1650" s="22" t="str">
        <f t="shared" si="887"/>
        <v/>
      </c>
      <c r="W1650" s="22" t="str">
        <f t="shared" si="888"/>
        <v/>
      </c>
      <c r="X1650" s="22" t="str">
        <f t="shared" si="889"/>
        <v/>
      </c>
      <c r="Y1650" s="22" t="str">
        <f t="shared" si="890"/>
        <v/>
      </c>
      <c r="Z1650" s="22" t="str">
        <f t="shared" si="891"/>
        <v/>
      </c>
      <c r="AA1650" s="22" t="str">
        <f t="shared" si="892"/>
        <v/>
      </c>
      <c r="AB1650" s="22" t="str">
        <f t="shared" si="893"/>
        <v/>
      </c>
      <c r="AC1650" s="22" t="str">
        <f t="shared" si="894"/>
        <v/>
      </c>
      <c r="AD1650" s="29" t="str">
        <f t="shared" si="895"/>
        <v/>
      </c>
      <c r="AE1650" s="22" t="str">
        <f t="shared" si="896"/>
        <v/>
      </c>
      <c r="AF1650" s="22" t="str">
        <f t="shared" si="897"/>
        <v/>
      </c>
      <c r="AG1650" s="22" t="str">
        <f t="shared" si="898"/>
        <v/>
      </c>
      <c r="AH1650" s="22" t="str">
        <f t="shared" si="899"/>
        <v/>
      </c>
      <c r="AI1650" s="22" t="str">
        <f t="shared" si="900"/>
        <v/>
      </c>
      <c r="AJ1650" s="31" t="str">
        <f t="shared" si="901"/>
        <v/>
      </c>
      <c r="AK1650" s="22" t="str">
        <f t="shared" si="902"/>
        <v/>
      </c>
      <c r="AL1650" s="22" t="str">
        <f t="shared" si="903"/>
        <v/>
      </c>
      <c r="AM1650" s="22" t="str">
        <f t="shared" si="904"/>
        <v/>
      </c>
      <c r="AN1650" s="22" t="str">
        <f t="shared" si="905"/>
        <v/>
      </c>
      <c r="AO1650" s="22" t="str">
        <f t="shared" si="906"/>
        <v/>
      </c>
      <c r="AP1650" s="22" t="str">
        <f t="shared" si="907"/>
        <v/>
      </c>
      <c r="AQ1650" s="2" t="str">
        <f t="shared" si="908"/>
        <v/>
      </c>
    </row>
    <row r="1651" spans="1:43" x14ac:dyDescent="0.25">
      <c r="A1651" s="26" t="str">
        <f t="shared" si="909"/>
        <v/>
      </c>
      <c r="B1651" t="s">
        <v>5795</v>
      </c>
      <c r="C1651" t="s">
        <v>64</v>
      </c>
      <c r="D1651" t="s">
        <v>47</v>
      </c>
      <c r="E1651" t="s">
        <v>1327</v>
      </c>
      <c r="F1651">
        <v>2026</v>
      </c>
      <c r="G1651" t="s">
        <v>722</v>
      </c>
      <c r="H1651" s="4">
        <v>45992</v>
      </c>
      <c r="I1651" s="4" t="str">
        <f t="shared" si="875"/>
        <v>Big 12</v>
      </c>
      <c r="J1651" s="2" t="str">
        <f t="shared" si="876"/>
        <v/>
      </c>
      <c r="K1651" s="2" t="str">
        <f t="shared" si="877"/>
        <v/>
      </c>
      <c r="L1651" s="2" t="str">
        <f t="shared" si="878"/>
        <v/>
      </c>
      <c r="M1651" s="2" t="str">
        <f t="shared" si="879"/>
        <v/>
      </c>
      <c r="N1651" s="22" t="str" cm="1">
        <f t="array" ref="N1651">IFERROR(INDEX(Stats_Hit_GP,MATCH($B1651,Stats_Hit_Player,0)),"")</f>
        <v/>
      </c>
      <c r="O1651" s="22" t="str">
        <f t="shared" si="880"/>
        <v/>
      </c>
      <c r="P1651" s="22" t="str">
        <f t="shared" si="881"/>
        <v/>
      </c>
      <c r="Q1651" s="22" t="str">
        <f t="shared" si="882"/>
        <v/>
      </c>
      <c r="R1651" s="22" t="str">
        <f t="shared" si="883"/>
        <v/>
      </c>
      <c r="S1651" s="22" t="str">
        <f t="shared" si="884"/>
        <v/>
      </c>
      <c r="T1651" s="22" t="str">
        <f t="shared" si="885"/>
        <v/>
      </c>
      <c r="U1651" s="22" t="str">
        <f t="shared" si="886"/>
        <v/>
      </c>
      <c r="V1651" s="22" t="str">
        <f t="shared" si="887"/>
        <v/>
      </c>
      <c r="W1651" s="22" t="str">
        <f t="shared" si="888"/>
        <v/>
      </c>
      <c r="X1651" s="22" t="str">
        <f t="shared" si="889"/>
        <v/>
      </c>
      <c r="Y1651" s="22" t="str">
        <f t="shared" si="890"/>
        <v/>
      </c>
      <c r="Z1651" s="22" t="str">
        <f t="shared" si="891"/>
        <v/>
      </c>
      <c r="AA1651" s="22" t="str">
        <f t="shared" si="892"/>
        <v/>
      </c>
      <c r="AB1651" s="22" t="str">
        <f t="shared" si="893"/>
        <v/>
      </c>
      <c r="AC1651" s="22" t="str">
        <f t="shared" si="894"/>
        <v/>
      </c>
      <c r="AD1651" s="29" t="str">
        <f t="shared" si="895"/>
        <v/>
      </c>
      <c r="AE1651" s="22" t="str">
        <f t="shared" si="896"/>
        <v/>
      </c>
      <c r="AF1651" s="22" t="str">
        <f t="shared" si="897"/>
        <v/>
      </c>
      <c r="AG1651" s="22" t="str">
        <f t="shared" si="898"/>
        <v/>
      </c>
      <c r="AH1651" s="22" t="str">
        <f t="shared" si="899"/>
        <v/>
      </c>
      <c r="AI1651" s="22" t="str">
        <f t="shared" si="900"/>
        <v/>
      </c>
      <c r="AJ1651" s="31" t="str">
        <f t="shared" si="901"/>
        <v/>
      </c>
      <c r="AK1651" s="22" t="str">
        <f t="shared" si="902"/>
        <v/>
      </c>
      <c r="AL1651" s="22" t="str">
        <f t="shared" si="903"/>
        <v/>
      </c>
      <c r="AM1651" s="22" t="str">
        <f t="shared" si="904"/>
        <v/>
      </c>
      <c r="AN1651" s="22" t="str">
        <f t="shared" si="905"/>
        <v/>
      </c>
      <c r="AO1651" s="22" t="str">
        <f t="shared" si="906"/>
        <v/>
      </c>
      <c r="AP1651" s="22" t="str">
        <f t="shared" si="907"/>
        <v/>
      </c>
      <c r="AQ1651" s="2" t="str">
        <f t="shared" si="908"/>
        <v/>
      </c>
    </row>
    <row r="1652" spans="1:43" x14ac:dyDescent="0.25">
      <c r="A1652" s="26" t="str">
        <f t="shared" si="909"/>
        <v/>
      </c>
      <c r="B1652" t="s">
        <v>5796</v>
      </c>
      <c r="C1652" t="s">
        <v>64</v>
      </c>
      <c r="D1652" t="s">
        <v>47</v>
      </c>
      <c r="E1652" t="s">
        <v>1290</v>
      </c>
      <c r="F1652">
        <v>2026</v>
      </c>
      <c r="G1652" t="s">
        <v>1928</v>
      </c>
      <c r="H1652" s="4">
        <v>45992</v>
      </c>
      <c r="I1652" s="4" t="str">
        <f t="shared" si="875"/>
        <v>Big 12</v>
      </c>
      <c r="J1652" s="2" t="str">
        <f t="shared" si="876"/>
        <v/>
      </c>
      <c r="K1652" s="2" t="str">
        <f t="shared" si="877"/>
        <v/>
      </c>
      <c r="L1652" s="2" t="str">
        <f t="shared" si="878"/>
        <v/>
      </c>
      <c r="M1652" s="2" t="str">
        <f t="shared" si="879"/>
        <v/>
      </c>
      <c r="N1652" s="22" t="str" cm="1">
        <f t="array" ref="N1652">IFERROR(INDEX(Stats_Hit_GP,MATCH($B1652,Stats_Hit_Player,0)),"")</f>
        <v/>
      </c>
      <c r="O1652" s="22" t="str">
        <f t="shared" si="880"/>
        <v/>
      </c>
      <c r="P1652" s="22" t="str">
        <f t="shared" si="881"/>
        <v/>
      </c>
      <c r="Q1652" s="22" t="str">
        <f t="shared" si="882"/>
        <v/>
      </c>
      <c r="R1652" s="22" t="str">
        <f t="shared" si="883"/>
        <v/>
      </c>
      <c r="S1652" s="22" t="str">
        <f t="shared" si="884"/>
        <v/>
      </c>
      <c r="T1652" s="22" t="str">
        <f t="shared" si="885"/>
        <v/>
      </c>
      <c r="U1652" s="22" t="str">
        <f t="shared" si="886"/>
        <v/>
      </c>
      <c r="V1652" s="22" t="str">
        <f t="shared" si="887"/>
        <v/>
      </c>
      <c r="W1652" s="22" t="str">
        <f t="shared" si="888"/>
        <v/>
      </c>
      <c r="X1652" s="22" t="str">
        <f t="shared" si="889"/>
        <v/>
      </c>
      <c r="Y1652" s="22" t="str">
        <f t="shared" si="890"/>
        <v/>
      </c>
      <c r="Z1652" s="22" t="str">
        <f t="shared" si="891"/>
        <v/>
      </c>
      <c r="AA1652" s="22" t="str">
        <f t="shared" si="892"/>
        <v/>
      </c>
      <c r="AB1652" s="22" t="str">
        <f t="shared" si="893"/>
        <v/>
      </c>
      <c r="AC1652" s="22" t="str">
        <f t="shared" si="894"/>
        <v/>
      </c>
      <c r="AD1652" s="29" t="str">
        <f t="shared" si="895"/>
        <v/>
      </c>
      <c r="AE1652" s="22" t="str">
        <f t="shared" si="896"/>
        <v/>
      </c>
      <c r="AF1652" s="22" t="str">
        <f t="shared" si="897"/>
        <v/>
      </c>
      <c r="AG1652" s="22" t="str">
        <f t="shared" si="898"/>
        <v/>
      </c>
      <c r="AH1652" s="22" t="str">
        <f t="shared" si="899"/>
        <v/>
      </c>
      <c r="AI1652" s="22" t="str">
        <f t="shared" si="900"/>
        <v/>
      </c>
      <c r="AJ1652" s="31" t="str">
        <f t="shared" si="901"/>
        <v/>
      </c>
      <c r="AK1652" s="22" t="str">
        <f t="shared" si="902"/>
        <v/>
      </c>
      <c r="AL1652" s="22" t="str">
        <f t="shared" si="903"/>
        <v/>
      </c>
      <c r="AM1652" s="22" t="str">
        <f t="shared" si="904"/>
        <v/>
      </c>
      <c r="AN1652" s="22" t="str">
        <f t="shared" si="905"/>
        <v/>
      </c>
      <c r="AO1652" s="22" t="str">
        <f t="shared" si="906"/>
        <v/>
      </c>
      <c r="AP1652" s="22" t="str">
        <f t="shared" si="907"/>
        <v/>
      </c>
      <c r="AQ1652" s="2" t="str">
        <f t="shared" si="908"/>
        <v/>
      </c>
    </row>
    <row r="1653" spans="1:43" x14ac:dyDescent="0.25">
      <c r="A1653" s="26" t="str">
        <f t="shared" si="909"/>
        <v/>
      </c>
      <c r="B1653" t="s">
        <v>5797</v>
      </c>
      <c r="C1653" t="s">
        <v>25</v>
      </c>
      <c r="D1653" t="s">
        <v>47</v>
      </c>
      <c r="E1653" t="s">
        <v>1061</v>
      </c>
      <c r="F1653">
        <v>2026</v>
      </c>
      <c r="G1653" t="s">
        <v>5798</v>
      </c>
      <c r="H1653" s="4">
        <v>45992</v>
      </c>
      <c r="I1653" s="4" t="str">
        <f t="shared" si="875"/>
        <v>Atlantic Sun</v>
      </c>
      <c r="J1653" s="2" t="str">
        <f t="shared" si="876"/>
        <v/>
      </c>
      <c r="K1653" s="2" t="str">
        <f t="shared" si="877"/>
        <v/>
      </c>
      <c r="L1653" s="2" t="str">
        <f t="shared" si="878"/>
        <v/>
      </c>
      <c r="M1653" s="2" t="str">
        <f t="shared" si="879"/>
        <v/>
      </c>
      <c r="N1653" s="22" t="str" cm="1">
        <f t="array" ref="N1653">IFERROR(INDEX(Stats_Hit_GP,MATCH($B1653,Stats_Hit_Player,0)),"")</f>
        <v/>
      </c>
      <c r="O1653" s="22" t="str">
        <f t="shared" si="880"/>
        <v/>
      </c>
      <c r="P1653" s="22" t="str">
        <f t="shared" si="881"/>
        <v/>
      </c>
      <c r="Q1653" s="22" t="str">
        <f t="shared" si="882"/>
        <v/>
      </c>
      <c r="R1653" s="22" t="str">
        <f t="shared" si="883"/>
        <v/>
      </c>
      <c r="S1653" s="22" t="str">
        <f t="shared" si="884"/>
        <v/>
      </c>
      <c r="T1653" s="22" t="str">
        <f t="shared" si="885"/>
        <v/>
      </c>
      <c r="U1653" s="22" t="str">
        <f t="shared" si="886"/>
        <v/>
      </c>
      <c r="V1653" s="22" t="str">
        <f t="shared" si="887"/>
        <v/>
      </c>
      <c r="W1653" s="22" t="str">
        <f t="shared" si="888"/>
        <v/>
      </c>
      <c r="X1653" s="22" t="str">
        <f t="shared" si="889"/>
        <v/>
      </c>
      <c r="Y1653" s="22" t="str">
        <f t="shared" si="890"/>
        <v/>
      </c>
      <c r="Z1653" s="22" t="str">
        <f t="shared" si="891"/>
        <v/>
      </c>
      <c r="AA1653" s="22" t="str">
        <f t="shared" si="892"/>
        <v/>
      </c>
      <c r="AB1653" s="22" t="str">
        <f t="shared" si="893"/>
        <v/>
      </c>
      <c r="AC1653" s="22" t="str">
        <f t="shared" si="894"/>
        <v/>
      </c>
      <c r="AD1653" s="29" t="str">
        <f t="shared" si="895"/>
        <v/>
      </c>
      <c r="AE1653" s="22" t="str">
        <f t="shared" si="896"/>
        <v/>
      </c>
      <c r="AF1653" s="22" t="str">
        <f t="shared" si="897"/>
        <v/>
      </c>
      <c r="AG1653" s="22" t="str">
        <f t="shared" si="898"/>
        <v/>
      </c>
      <c r="AH1653" s="22" t="str">
        <f t="shared" si="899"/>
        <v/>
      </c>
      <c r="AI1653" s="22" t="str">
        <f t="shared" si="900"/>
        <v/>
      </c>
      <c r="AJ1653" s="31" t="str">
        <f t="shared" si="901"/>
        <v/>
      </c>
      <c r="AK1653" s="22" t="str">
        <f t="shared" si="902"/>
        <v/>
      </c>
      <c r="AL1653" s="22" t="str">
        <f t="shared" si="903"/>
        <v/>
      </c>
      <c r="AM1653" s="22" t="str">
        <f t="shared" si="904"/>
        <v/>
      </c>
      <c r="AN1653" s="22" t="str">
        <f t="shared" si="905"/>
        <v/>
      </c>
      <c r="AO1653" s="22" t="str">
        <f t="shared" si="906"/>
        <v/>
      </c>
      <c r="AP1653" s="22" t="str">
        <f t="shared" si="907"/>
        <v/>
      </c>
      <c r="AQ1653" s="2" t="str">
        <f t="shared" si="908"/>
        <v/>
      </c>
    </row>
    <row r="1654" spans="1:43" x14ac:dyDescent="0.25">
      <c r="A1654" s="26" t="str">
        <f t="shared" si="909"/>
        <v/>
      </c>
      <c r="B1654" t="s">
        <v>5799</v>
      </c>
      <c r="C1654" t="s">
        <v>64</v>
      </c>
      <c r="D1654" t="s">
        <v>37</v>
      </c>
      <c r="E1654" t="s">
        <v>3737</v>
      </c>
      <c r="F1654">
        <v>2026</v>
      </c>
      <c r="G1654" t="s">
        <v>3525</v>
      </c>
      <c r="H1654" s="4">
        <v>45992</v>
      </c>
      <c r="I1654" s="4" t="str">
        <f t="shared" si="875"/>
        <v>Northeast</v>
      </c>
      <c r="J1654" s="2" t="str">
        <f t="shared" si="876"/>
        <v/>
      </c>
      <c r="K1654" s="2" t="str">
        <f t="shared" si="877"/>
        <v/>
      </c>
      <c r="L1654" s="2" t="str">
        <f t="shared" si="878"/>
        <v/>
      </c>
      <c r="M1654" s="2" t="str">
        <f t="shared" si="879"/>
        <v/>
      </c>
      <c r="N1654" s="22" t="str" cm="1">
        <f t="array" ref="N1654">IFERROR(INDEX(Stats_Hit_GP,MATCH($B1654,Stats_Hit_Player,0)),"")</f>
        <v/>
      </c>
      <c r="O1654" s="22" t="str">
        <f t="shared" si="880"/>
        <v/>
      </c>
      <c r="P1654" s="22" t="str">
        <f t="shared" si="881"/>
        <v/>
      </c>
      <c r="Q1654" s="22" t="str">
        <f t="shared" si="882"/>
        <v/>
      </c>
      <c r="R1654" s="22" t="str">
        <f t="shared" si="883"/>
        <v/>
      </c>
      <c r="S1654" s="22" t="str">
        <f t="shared" si="884"/>
        <v/>
      </c>
      <c r="T1654" s="22" t="str">
        <f t="shared" si="885"/>
        <v/>
      </c>
      <c r="U1654" s="22" t="str">
        <f t="shared" si="886"/>
        <v/>
      </c>
      <c r="V1654" s="22" t="str">
        <f t="shared" si="887"/>
        <v/>
      </c>
      <c r="W1654" s="22" t="str">
        <f t="shared" si="888"/>
        <v/>
      </c>
      <c r="X1654" s="22" t="str">
        <f t="shared" si="889"/>
        <v/>
      </c>
      <c r="Y1654" s="22" t="str">
        <f t="shared" si="890"/>
        <v/>
      </c>
      <c r="Z1654" s="22" t="str">
        <f t="shared" si="891"/>
        <v/>
      </c>
      <c r="AA1654" s="22" t="str">
        <f t="shared" si="892"/>
        <v/>
      </c>
      <c r="AB1654" s="22" t="str">
        <f t="shared" si="893"/>
        <v/>
      </c>
      <c r="AC1654" s="22" t="str">
        <f t="shared" si="894"/>
        <v/>
      </c>
      <c r="AD1654" s="29" t="str">
        <f t="shared" si="895"/>
        <v/>
      </c>
      <c r="AE1654" s="22" t="str">
        <f t="shared" si="896"/>
        <v/>
      </c>
      <c r="AF1654" s="22" t="str">
        <f t="shared" si="897"/>
        <v/>
      </c>
      <c r="AG1654" s="22" t="str">
        <f t="shared" si="898"/>
        <v/>
      </c>
      <c r="AH1654" s="22" t="str">
        <f t="shared" si="899"/>
        <v/>
      </c>
      <c r="AI1654" s="22" t="str">
        <f t="shared" si="900"/>
        <v/>
      </c>
      <c r="AJ1654" s="31" t="str">
        <f t="shared" si="901"/>
        <v/>
      </c>
      <c r="AK1654" s="22" t="str">
        <f t="shared" si="902"/>
        <v/>
      </c>
      <c r="AL1654" s="22" t="str">
        <f t="shared" si="903"/>
        <v/>
      </c>
      <c r="AM1654" s="22" t="str">
        <f t="shared" si="904"/>
        <v/>
      </c>
      <c r="AN1654" s="22" t="str">
        <f t="shared" si="905"/>
        <v/>
      </c>
      <c r="AO1654" s="22" t="str">
        <f t="shared" si="906"/>
        <v/>
      </c>
      <c r="AP1654" s="22" t="str">
        <f t="shared" si="907"/>
        <v/>
      </c>
      <c r="AQ1654" s="2" t="str">
        <f t="shared" si="908"/>
        <v/>
      </c>
    </row>
    <row r="1655" spans="1:43" x14ac:dyDescent="0.25">
      <c r="A1655" s="26" t="str">
        <f t="shared" si="909"/>
        <v/>
      </c>
      <c r="B1655" t="s">
        <v>5800</v>
      </c>
      <c r="C1655" t="s">
        <v>64</v>
      </c>
      <c r="D1655" t="s">
        <v>24</v>
      </c>
      <c r="E1655" t="s">
        <v>1364</v>
      </c>
      <c r="F1655">
        <v>2026</v>
      </c>
      <c r="G1655" t="s">
        <v>5801</v>
      </c>
      <c r="H1655" s="4">
        <v>45992</v>
      </c>
      <c r="I1655" s="4" t="str">
        <f t="shared" si="875"/>
        <v>Big East</v>
      </c>
      <c r="J1655" s="2" t="str">
        <f t="shared" si="876"/>
        <v/>
      </c>
      <c r="K1655" s="2" t="str">
        <f t="shared" si="877"/>
        <v/>
      </c>
      <c r="L1655" s="2" t="str">
        <f t="shared" si="878"/>
        <v/>
      </c>
      <c r="M1655" s="2" t="str">
        <f t="shared" si="879"/>
        <v/>
      </c>
      <c r="N1655" s="22" t="str" cm="1">
        <f t="array" ref="N1655">IFERROR(INDEX(Stats_Hit_GP,MATCH($B1655,Stats_Hit_Player,0)),"")</f>
        <v/>
      </c>
      <c r="O1655" s="22" t="str">
        <f t="shared" si="880"/>
        <v/>
      </c>
      <c r="P1655" s="22" t="str">
        <f t="shared" si="881"/>
        <v/>
      </c>
      <c r="Q1655" s="22" t="str">
        <f t="shared" si="882"/>
        <v/>
      </c>
      <c r="R1655" s="22" t="str">
        <f t="shared" si="883"/>
        <v/>
      </c>
      <c r="S1655" s="22" t="str">
        <f t="shared" si="884"/>
        <v/>
      </c>
      <c r="T1655" s="22" t="str">
        <f t="shared" si="885"/>
        <v/>
      </c>
      <c r="U1655" s="22" t="str">
        <f t="shared" si="886"/>
        <v/>
      </c>
      <c r="V1655" s="22" t="str">
        <f t="shared" si="887"/>
        <v/>
      </c>
      <c r="W1655" s="22" t="str">
        <f t="shared" si="888"/>
        <v/>
      </c>
      <c r="X1655" s="22" t="str">
        <f t="shared" si="889"/>
        <v/>
      </c>
      <c r="Y1655" s="22" t="str">
        <f t="shared" si="890"/>
        <v/>
      </c>
      <c r="Z1655" s="22" t="str">
        <f t="shared" si="891"/>
        <v/>
      </c>
      <c r="AA1655" s="22" t="str">
        <f t="shared" si="892"/>
        <v/>
      </c>
      <c r="AB1655" s="22" t="str">
        <f t="shared" si="893"/>
        <v/>
      </c>
      <c r="AC1655" s="22" t="str">
        <f t="shared" si="894"/>
        <v/>
      </c>
      <c r="AD1655" s="29" t="str">
        <f t="shared" si="895"/>
        <v/>
      </c>
      <c r="AE1655" s="22" t="str">
        <f t="shared" si="896"/>
        <v/>
      </c>
      <c r="AF1655" s="22" t="str">
        <f t="shared" si="897"/>
        <v/>
      </c>
      <c r="AG1655" s="22" t="str">
        <f t="shared" si="898"/>
        <v/>
      </c>
      <c r="AH1655" s="22" t="str">
        <f t="shared" si="899"/>
        <v/>
      </c>
      <c r="AI1655" s="22" t="str">
        <f t="shared" si="900"/>
        <v/>
      </c>
      <c r="AJ1655" s="31" t="str">
        <f t="shared" si="901"/>
        <v/>
      </c>
      <c r="AK1655" s="22" t="str">
        <f t="shared" si="902"/>
        <v/>
      </c>
      <c r="AL1655" s="22" t="str">
        <f t="shared" si="903"/>
        <v/>
      </c>
      <c r="AM1655" s="22" t="str">
        <f t="shared" si="904"/>
        <v/>
      </c>
      <c r="AN1655" s="22" t="str">
        <f t="shared" si="905"/>
        <v/>
      </c>
      <c r="AO1655" s="22" t="str">
        <f t="shared" si="906"/>
        <v/>
      </c>
      <c r="AP1655" s="22" t="str">
        <f t="shared" si="907"/>
        <v/>
      </c>
      <c r="AQ1655" s="2" t="str">
        <f t="shared" si="908"/>
        <v/>
      </c>
    </row>
    <row r="1656" spans="1:43" x14ac:dyDescent="0.25">
      <c r="A1656" s="26" t="str">
        <f t="shared" si="909"/>
        <v/>
      </c>
      <c r="B1656" t="s">
        <v>5802</v>
      </c>
      <c r="C1656" t="s">
        <v>25</v>
      </c>
      <c r="D1656" t="s">
        <v>47</v>
      </c>
      <c r="E1656" t="s">
        <v>515</v>
      </c>
      <c r="F1656">
        <v>2026</v>
      </c>
      <c r="G1656" t="s">
        <v>1002</v>
      </c>
      <c r="H1656" s="4">
        <v>45992</v>
      </c>
      <c r="I1656" s="4" t="str">
        <f t="shared" si="875"/>
        <v>ACC</v>
      </c>
      <c r="J1656" s="2" t="str">
        <f t="shared" si="876"/>
        <v/>
      </c>
      <c r="K1656" s="2" t="str">
        <f t="shared" si="877"/>
        <v/>
      </c>
      <c r="L1656" s="2" t="str">
        <f t="shared" si="878"/>
        <v/>
      </c>
      <c r="M1656" s="2" t="str">
        <f t="shared" si="879"/>
        <v/>
      </c>
      <c r="N1656" s="22" t="str" cm="1">
        <f t="array" ref="N1656">IFERROR(INDEX(Stats_Hit_GP,MATCH($B1656,Stats_Hit_Player,0)),"")</f>
        <v/>
      </c>
      <c r="O1656" s="22" t="str">
        <f t="shared" si="880"/>
        <v/>
      </c>
      <c r="P1656" s="22" t="str">
        <f t="shared" si="881"/>
        <v/>
      </c>
      <c r="Q1656" s="22" t="str">
        <f t="shared" si="882"/>
        <v/>
      </c>
      <c r="R1656" s="22" t="str">
        <f t="shared" si="883"/>
        <v/>
      </c>
      <c r="S1656" s="22" t="str">
        <f t="shared" si="884"/>
        <v/>
      </c>
      <c r="T1656" s="22" t="str">
        <f t="shared" si="885"/>
        <v/>
      </c>
      <c r="U1656" s="22" t="str">
        <f t="shared" si="886"/>
        <v/>
      </c>
      <c r="V1656" s="22" t="str">
        <f t="shared" si="887"/>
        <v/>
      </c>
      <c r="W1656" s="22" t="str">
        <f t="shared" si="888"/>
        <v/>
      </c>
      <c r="X1656" s="22" t="str">
        <f t="shared" si="889"/>
        <v/>
      </c>
      <c r="Y1656" s="22" t="str">
        <f t="shared" si="890"/>
        <v/>
      </c>
      <c r="Z1656" s="22" t="str">
        <f t="shared" si="891"/>
        <v/>
      </c>
      <c r="AA1656" s="22" t="str">
        <f t="shared" si="892"/>
        <v/>
      </c>
      <c r="AB1656" s="22" t="str">
        <f t="shared" si="893"/>
        <v/>
      </c>
      <c r="AC1656" s="22" t="str">
        <f t="shared" si="894"/>
        <v/>
      </c>
      <c r="AD1656" s="29" t="str">
        <f t="shared" si="895"/>
        <v/>
      </c>
      <c r="AE1656" s="22" t="str">
        <f t="shared" si="896"/>
        <v/>
      </c>
      <c r="AF1656" s="22" t="str">
        <f t="shared" si="897"/>
        <v/>
      </c>
      <c r="AG1656" s="22" t="str">
        <f t="shared" si="898"/>
        <v/>
      </c>
      <c r="AH1656" s="22" t="str">
        <f t="shared" si="899"/>
        <v/>
      </c>
      <c r="AI1656" s="22" t="str">
        <f t="shared" si="900"/>
        <v/>
      </c>
      <c r="AJ1656" s="31" t="str">
        <f t="shared" si="901"/>
        <v/>
      </c>
      <c r="AK1656" s="22" t="str">
        <f t="shared" si="902"/>
        <v/>
      </c>
      <c r="AL1656" s="22" t="str">
        <f t="shared" si="903"/>
        <v/>
      </c>
      <c r="AM1656" s="22" t="str">
        <f t="shared" si="904"/>
        <v/>
      </c>
      <c r="AN1656" s="22" t="str">
        <f t="shared" si="905"/>
        <v/>
      </c>
      <c r="AO1656" s="22" t="str">
        <f t="shared" si="906"/>
        <v/>
      </c>
      <c r="AP1656" s="22" t="str">
        <f t="shared" si="907"/>
        <v/>
      </c>
      <c r="AQ1656" s="2" t="str">
        <f t="shared" si="908"/>
        <v/>
      </c>
    </row>
    <row r="1657" spans="1:43" x14ac:dyDescent="0.25">
      <c r="A1657" s="26" t="str">
        <f t="shared" si="909"/>
        <v/>
      </c>
      <c r="B1657" t="s">
        <v>5803</v>
      </c>
      <c r="C1657" t="s">
        <v>64</v>
      </c>
      <c r="D1657" t="s">
        <v>47</v>
      </c>
      <c r="E1657" t="s">
        <v>2545</v>
      </c>
      <c r="F1657">
        <v>2025</v>
      </c>
      <c r="G1657" t="s">
        <v>5804</v>
      </c>
      <c r="H1657" s="4">
        <v>45992</v>
      </c>
      <c r="I1657" s="4" t="str">
        <f t="shared" si="875"/>
        <v>Coastal</v>
      </c>
      <c r="J1657" s="2" t="str">
        <f t="shared" si="876"/>
        <v/>
      </c>
      <c r="K1657" s="2" t="str">
        <f t="shared" si="877"/>
        <v/>
      </c>
      <c r="L1657" s="2" t="str">
        <f t="shared" si="878"/>
        <v/>
      </c>
      <c r="M1657" s="2" t="str">
        <f t="shared" si="879"/>
        <v/>
      </c>
      <c r="N1657" s="22" t="str" cm="1">
        <f t="array" ref="N1657">IFERROR(INDEX(Stats_Hit_GP,MATCH($B1657,Stats_Hit_Player,0)),"")</f>
        <v/>
      </c>
      <c r="O1657" s="22" t="str">
        <f t="shared" si="880"/>
        <v/>
      </c>
      <c r="P1657" s="22" t="str">
        <f t="shared" si="881"/>
        <v/>
      </c>
      <c r="Q1657" s="22" t="str">
        <f t="shared" si="882"/>
        <v/>
      </c>
      <c r="R1657" s="22" t="str">
        <f t="shared" si="883"/>
        <v/>
      </c>
      <c r="S1657" s="22" t="str">
        <f t="shared" si="884"/>
        <v/>
      </c>
      <c r="T1657" s="22" t="str">
        <f t="shared" si="885"/>
        <v/>
      </c>
      <c r="U1657" s="22" t="str">
        <f t="shared" si="886"/>
        <v/>
      </c>
      <c r="V1657" s="22" t="str">
        <f t="shared" si="887"/>
        <v/>
      </c>
      <c r="W1657" s="22" t="str">
        <f t="shared" si="888"/>
        <v/>
      </c>
      <c r="X1657" s="22" t="str">
        <f t="shared" si="889"/>
        <v/>
      </c>
      <c r="Y1657" s="22" t="str">
        <f t="shared" si="890"/>
        <v/>
      </c>
      <c r="Z1657" s="22" t="str">
        <f t="shared" si="891"/>
        <v/>
      </c>
      <c r="AA1657" s="22" t="str">
        <f t="shared" si="892"/>
        <v/>
      </c>
      <c r="AB1657" s="22" t="str">
        <f t="shared" si="893"/>
        <v/>
      </c>
      <c r="AC1657" s="22" t="str">
        <f t="shared" si="894"/>
        <v/>
      </c>
      <c r="AD1657" s="29" t="str">
        <f t="shared" si="895"/>
        <v/>
      </c>
      <c r="AE1657" s="22" t="str">
        <f t="shared" si="896"/>
        <v/>
      </c>
      <c r="AF1657" s="22" t="str">
        <f t="shared" si="897"/>
        <v/>
      </c>
      <c r="AG1657" s="22" t="str">
        <f t="shared" si="898"/>
        <v/>
      </c>
      <c r="AH1657" s="22" t="str">
        <f t="shared" si="899"/>
        <v/>
      </c>
      <c r="AI1657" s="22" t="str">
        <f t="shared" si="900"/>
        <v/>
      </c>
      <c r="AJ1657" s="31" t="str">
        <f t="shared" si="901"/>
        <v/>
      </c>
      <c r="AK1657" s="22" t="str">
        <f t="shared" si="902"/>
        <v/>
      </c>
      <c r="AL1657" s="22" t="str">
        <f t="shared" si="903"/>
        <v/>
      </c>
      <c r="AM1657" s="22" t="str">
        <f t="shared" si="904"/>
        <v/>
      </c>
      <c r="AN1657" s="22" t="str">
        <f t="shared" si="905"/>
        <v/>
      </c>
      <c r="AO1657" s="22" t="str">
        <f t="shared" si="906"/>
        <v/>
      </c>
      <c r="AP1657" s="22" t="str">
        <f t="shared" si="907"/>
        <v/>
      </c>
      <c r="AQ1657" s="2" t="str">
        <f t="shared" si="908"/>
        <v/>
      </c>
    </row>
    <row r="1658" spans="1:43" x14ac:dyDescent="0.25">
      <c r="A1658" s="26" t="str">
        <f t="shared" si="909"/>
        <v/>
      </c>
      <c r="B1658" t="s">
        <v>5805</v>
      </c>
      <c r="C1658" t="s">
        <v>64</v>
      </c>
      <c r="D1658" t="s">
        <v>24</v>
      </c>
      <c r="E1658" t="s">
        <v>2213</v>
      </c>
      <c r="F1658">
        <v>2026</v>
      </c>
      <c r="G1658" t="s">
        <v>5657</v>
      </c>
      <c r="H1658" s="4">
        <v>45992</v>
      </c>
      <c r="I1658" s="4" t="str">
        <f t="shared" si="875"/>
        <v>Missouri Valley</v>
      </c>
      <c r="J1658" s="2" t="str">
        <f t="shared" si="876"/>
        <v/>
      </c>
      <c r="K1658" s="2" t="str">
        <f t="shared" si="877"/>
        <v/>
      </c>
      <c r="L1658" s="2" t="str">
        <f t="shared" si="878"/>
        <v/>
      </c>
      <c r="M1658" s="2" t="str">
        <f t="shared" si="879"/>
        <v/>
      </c>
      <c r="N1658" s="22" t="str" cm="1">
        <f t="array" ref="N1658">IFERROR(INDEX(Stats_Hit_GP,MATCH($B1658,Stats_Hit_Player,0)),"")</f>
        <v/>
      </c>
      <c r="O1658" s="22" t="str">
        <f t="shared" si="880"/>
        <v/>
      </c>
      <c r="P1658" s="22" t="str">
        <f t="shared" si="881"/>
        <v/>
      </c>
      <c r="Q1658" s="22" t="str">
        <f t="shared" si="882"/>
        <v/>
      </c>
      <c r="R1658" s="22" t="str">
        <f t="shared" si="883"/>
        <v/>
      </c>
      <c r="S1658" s="22" t="str">
        <f t="shared" si="884"/>
        <v/>
      </c>
      <c r="T1658" s="22" t="str">
        <f t="shared" si="885"/>
        <v/>
      </c>
      <c r="U1658" s="22" t="str">
        <f t="shared" si="886"/>
        <v/>
      </c>
      <c r="V1658" s="22" t="str">
        <f t="shared" si="887"/>
        <v/>
      </c>
      <c r="W1658" s="22" t="str">
        <f t="shared" si="888"/>
        <v/>
      </c>
      <c r="X1658" s="22" t="str">
        <f t="shared" si="889"/>
        <v/>
      </c>
      <c r="Y1658" s="22" t="str">
        <f t="shared" si="890"/>
        <v/>
      </c>
      <c r="Z1658" s="22" t="str">
        <f t="shared" si="891"/>
        <v/>
      </c>
      <c r="AA1658" s="22" t="str">
        <f t="shared" si="892"/>
        <v/>
      </c>
      <c r="AB1658" s="22" t="str">
        <f t="shared" si="893"/>
        <v/>
      </c>
      <c r="AC1658" s="22" t="str">
        <f t="shared" si="894"/>
        <v/>
      </c>
      <c r="AD1658" s="29" t="str">
        <f t="shared" si="895"/>
        <v/>
      </c>
      <c r="AE1658" s="22" t="str">
        <f t="shared" si="896"/>
        <v/>
      </c>
      <c r="AF1658" s="22" t="str">
        <f t="shared" si="897"/>
        <v/>
      </c>
      <c r="AG1658" s="22" t="str">
        <f t="shared" si="898"/>
        <v/>
      </c>
      <c r="AH1658" s="22" t="str">
        <f t="shared" si="899"/>
        <v/>
      </c>
      <c r="AI1658" s="22" t="str">
        <f t="shared" si="900"/>
        <v/>
      </c>
      <c r="AJ1658" s="31" t="str">
        <f t="shared" si="901"/>
        <v/>
      </c>
      <c r="AK1658" s="22" t="str">
        <f t="shared" si="902"/>
        <v/>
      </c>
      <c r="AL1658" s="22" t="str">
        <f t="shared" si="903"/>
        <v/>
      </c>
      <c r="AM1658" s="22" t="str">
        <f t="shared" si="904"/>
        <v/>
      </c>
      <c r="AN1658" s="22" t="str">
        <f t="shared" si="905"/>
        <v/>
      </c>
      <c r="AO1658" s="22" t="str">
        <f t="shared" si="906"/>
        <v/>
      </c>
      <c r="AP1658" s="22" t="str">
        <f t="shared" si="907"/>
        <v/>
      </c>
      <c r="AQ1658" s="2" t="str">
        <f t="shared" si="908"/>
        <v/>
      </c>
    </row>
    <row r="1659" spans="1:43" x14ac:dyDescent="0.25">
      <c r="A1659" s="26" t="str">
        <f t="shared" si="909"/>
        <v/>
      </c>
      <c r="B1659" t="s">
        <v>5805</v>
      </c>
      <c r="C1659" t="s">
        <v>64</v>
      </c>
      <c r="D1659" t="s">
        <v>24</v>
      </c>
      <c r="E1659" t="s">
        <v>5806</v>
      </c>
      <c r="F1659">
        <v>2026</v>
      </c>
      <c r="G1659" t="s">
        <v>5657</v>
      </c>
      <c r="H1659" s="4">
        <v>45992</v>
      </c>
      <c r="I1659" s="4" t="str">
        <f t="shared" si="875"/>
        <v/>
      </c>
      <c r="J1659" s="2" t="str">
        <f t="shared" si="876"/>
        <v/>
      </c>
      <c r="K1659" s="2" t="str">
        <f t="shared" si="877"/>
        <v/>
      </c>
      <c r="L1659" s="2" t="str">
        <f t="shared" si="878"/>
        <v/>
      </c>
      <c r="M1659" s="2" t="str">
        <f t="shared" si="879"/>
        <v/>
      </c>
      <c r="N1659" s="22" t="str" cm="1">
        <f t="array" ref="N1659">IFERROR(INDEX(Stats_Hit_GP,MATCH($B1659,Stats_Hit_Player,0)),"")</f>
        <v/>
      </c>
      <c r="O1659" s="22" t="str">
        <f t="shared" si="880"/>
        <v/>
      </c>
      <c r="P1659" s="22" t="str">
        <f t="shared" si="881"/>
        <v/>
      </c>
      <c r="Q1659" s="22" t="str">
        <f t="shared" si="882"/>
        <v/>
      </c>
      <c r="R1659" s="22" t="str">
        <f t="shared" si="883"/>
        <v/>
      </c>
      <c r="S1659" s="22" t="str">
        <f t="shared" si="884"/>
        <v/>
      </c>
      <c r="T1659" s="22" t="str">
        <f t="shared" si="885"/>
        <v/>
      </c>
      <c r="U1659" s="22" t="str">
        <f t="shared" si="886"/>
        <v/>
      </c>
      <c r="V1659" s="22" t="str">
        <f t="shared" si="887"/>
        <v/>
      </c>
      <c r="W1659" s="22" t="str">
        <f t="shared" si="888"/>
        <v/>
      </c>
      <c r="X1659" s="22" t="str">
        <f t="shared" si="889"/>
        <v/>
      </c>
      <c r="Y1659" s="22" t="str">
        <f t="shared" si="890"/>
        <v/>
      </c>
      <c r="Z1659" s="22" t="str">
        <f t="shared" si="891"/>
        <v/>
      </c>
      <c r="AA1659" s="22" t="str">
        <f t="shared" si="892"/>
        <v/>
      </c>
      <c r="AB1659" s="22" t="str">
        <f t="shared" si="893"/>
        <v/>
      </c>
      <c r="AC1659" s="22" t="str">
        <f t="shared" si="894"/>
        <v/>
      </c>
      <c r="AD1659" s="29" t="str">
        <f t="shared" si="895"/>
        <v/>
      </c>
      <c r="AE1659" s="22" t="str">
        <f t="shared" si="896"/>
        <v/>
      </c>
      <c r="AF1659" s="22" t="str">
        <f t="shared" si="897"/>
        <v/>
      </c>
      <c r="AG1659" s="22" t="str">
        <f t="shared" si="898"/>
        <v/>
      </c>
      <c r="AH1659" s="22" t="str">
        <f t="shared" si="899"/>
        <v/>
      </c>
      <c r="AI1659" s="22" t="str">
        <f t="shared" si="900"/>
        <v/>
      </c>
      <c r="AJ1659" s="31" t="str">
        <f t="shared" si="901"/>
        <v/>
      </c>
      <c r="AK1659" s="22" t="str">
        <f t="shared" si="902"/>
        <v/>
      </c>
      <c r="AL1659" s="22" t="str">
        <f t="shared" si="903"/>
        <v/>
      </c>
      <c r="AM1659" s="22" t="str">
        <f t="shared" si="904"/>
        <v/>
      </c>
      <c r="AN1659" s="22" t="str">
        <f t="shared" si="905"/>
        <v/>
      </c>
      <c r="AO1659" s="22" t="str">
        <f t="shared" si="906"/>
        <v/>
      </c>
      <c r="AP1659" s="22" t="str">
        <f t="shared" si="907"/>
        <v/>
      </c>
      <c r="AQ1659" s="2" t="str">
        <f t="shared" si="908"/>
        <v/>
      </c>
    </row>
    <row r="1660" spans="1:43" x14ac:dyDescent="0.25">
      <c r="A1660" s="26" t="str">
        <f t="shared" si="909"/>
        <v/>
      </c>
      <c r="B1660" t="s">
        <v>5807</v>
      </c>
      <c r="C1660" t="s">
        <v>64</v>
      </c>
      <c r="D1660" t="s">
        <v>37</v>
      </c>
      <c r="E1660" t="s">
        <v>5808</v>
      </c>
      <c r="F1660">
        <v>2026</v>
      </c>
      <c r="G1660" t="s">
        <v>5657</v>
      </c>
      <c r="H1660" s="4">
        <v>45992</v>
      </c>
      <c r="I1660" s="4" t="str">
        <f t="shared" si="875"/>
        <v/>
      </c>
      <c r="J1660" s="2" t="str">
        <f t="shared" si="876"/>
        <v/>
      </c>
      <c r="K1660" s="2" t="str">
        <f t="shared" si="877"/>
        <v/>
      </c>
      <c r="L1660" s="2" t="str">
        <f t="shared" si="878"/>
        <v/>
      </c>
      <c r="M1660" s="2" t="str">
        <f t="shared" si="879"/>
        <v/>
      </c>
      <c r="N1660" s="22" t="str" cm="1">
        <f t="array" ref="N1660">IFERROR(INDEX(Stats_Hit_GP,MATCH($B1660,Stats_Hit_Player,0)),"")</f>
        <v/>
      </c>
      <c r="O1660" s="22" t="str">
        <f t="shared" si="880"/>
        <v/>
      </c>
      <c r="P1660" s="22" t="str">
        <f t="shared" si="881"/>
        <v/>
      </c>
      <c r="Q1660" s="22" t="str">
        <f t="shared" si="882"/>
        <v/>
      </c>
      <c r="R1660" s="22" t="str">
        <f t="shared" si="883"/>
        <v/>
      </c>
      <c r="S1660" s="22" t="str">
        <f t="shared" si="884"/>
        <v/>
      </c>
      <c r="T1660" s="22" t="str">
        <f t="shared" si="885"/>
        <v/>
      </c>
      <c r="U1660" s="22" t="str">
        <f t="shared" si="886"/>
        <v/>
      </c>
      <c r="V1660" s="22" t="str">
        <f t="shared" si="887"/>
        <v/>
      </c>
      <c r="W1660" s="22" t="str">
        <f t="shared" si="888"/>
        <v/>
      </c>
      <c r="X1660" s="22" t="str">
        <f t="shared" si="889"/>
        <v/>
      </c>
      <c r="Y1660" s="22" t="str">
        <f t="shared" si="890"/>
        <v/>
      </c>
      <c r="Z1660" s="22" t="str">
        <f t="shared" si="891"/>
        <v/>
      </c>
      <c r="AA1660" s="22" t="str">
        <f t="shared" si="892"/>
        <v/>
      </c>
      <c r="AB1660" s="22" t="str">
        <f t="shared" si="893"/>
        <v/>
      </c>
      <c r="AC1660" s="22" t="str">
        <f t="shared" si="894"/>
        <v/>
      </c>
      <c r="AD1660" s="29" t="str">
        <f t="shared" si="895"/>
        <v/>
      </c>
      <c r="AE1660" s="22" t="str">
        <f t="shared" si="896"/>
        <v/>
      </c>
      <c r="AF1660" s="22" t="str">
        <f t="shared" si="897"/>
        <v/>
      </c>
      <c r="AG1660" s="22" t="str">
        <f t="shared" si="898"/>
        <v/>
      </c>
      <c r="AH1660" s="22" t="str">
        <f t="shared" si="899"/>
        <v/>
      </c>
      <c r="AI1660" s="22" t="str">
        <f t="shared" si="900"/>
        <v/>
      </c>
      <c r="AJ1660" s="31" t="str">
        <f t="shared" si="901"/>
        <v/>
      </c>
      <c r="AK1660" s="22" t="str">
        <f t="shared" si="902"/>
        <v/>
      </c>
      <c r="AL1660" s="22" t="str">
        <f t="shared" si="903"/>
        <v/>
      </c>
      <c r="AM1660" s="22" t="str">
        <f t="shared" si="904"/>
        <v/>
      </c>
      <c r="AN1660" s="22" t="str">
        <f t="shared" si="905"/>
        <v/>
      </c>
      <c r="AO1660" s="22" t="str">
        <f t="shared" si="906"/>
        <v/>
      </c>
      <c r="AP1660" s="22" t="str">
        <f t="shared" si="907"/>
        <v/>
      </c>
      <c r="AQ1660" s="2" t="str">
        <f t="shared" si="908"/>
        <v/>
      </c>
    </row>
    <row r="1661" spans="1:43" x14ac:dyDescent="0.25">
      <c r="A1661" s="26" t="str">
        <f t="shared" si="909"/>
        <v/>
      </c>
      <c r="B1661" t="s">
        <v>5809</v>
      </c>
      <c r="C1661" t="s">
        <v>5700</v>
      </c>
      <c r="D1661" t="s">
        <v>47</v>
      </c>
      <c r="E1661" t="s">
        <v>69</v>
      </c>
      <c r="F1661">
        <v>2026</v>
      </c>
      <c r="G1661" t="s">
        <v>5657</v>
      </c>
      <c r="H1661" s="4">
        <v>45992</v>
      </c>
      <c r="I1661" s="4" t="str">
        <f t="shared" si="875"/>
        <v>Atlantic 10</v>
      </c>
      <c r="J1661" s="2" t="str">
        <f t="shared" si="876"/>
        <v/>
      </c>
      <c r="K1661" s="2" t="str">
        <f t="shared" si="877"/>
        <v/>
      </c>
      <c r="L1661" s="2" t="str">
        <f t="shared" si="878"/>
        <v/>
      </c>
      <c r="M1661" s="2" t="str">
        <f t="shared" si="879"/>
        <v/>
      </c>
      <c r="N1661" s="22" t="str" cm="1">
        <f t="array" ref="N1661">IFERROR(INDEX(Stats_Hit_GP,MATCH($B1661,Stats_Hit_Player,0)),"")</f>
        <v/>
      </c>
      <c r="O1661" s="22" t="str">
        <f t="shared" si="880"/>
        <v/>
      </c>
      <c r="P1661" s="22" t="str">
        <f t="shared" si="881"/>
        <v/>
      </c>
      <c r="Q1661" s="22" t="str">
        <f t="shared" si="882"/>
        <v/>
      </c>
      <c r="R1661" s="22" t="str">
        <f t="shared" si="883"/>
        <v/>
      </c>
      <c r="S1661" s="22" t="str">
        <f t="shared" si="884"/>
        <v/>
      </c>
      <c r="T1661" s="22" t="str">
        <f t="shared" si="885"/>
        <v/>
      </c>
      <c r="U1661" s="22" t="str">
        <f t="shared" si="886"/>
        <v/>
      </c>
      <c r="V1661" s="22" t="str">
        <f t="shared" si="887"/>
        <v/>
      </c>
      <c r="W1661" s="22" t="str">
        <f t="shared" si="888"/>
        <v/>
      </c>
      <c r="X1661" s="22" t="str">
        <f t="shared" si="889"/>
        <v/>
      </c>
      <c r="Y1661" s="22" t="str">
        <f t="shared" si="890"/>
        <v/>
      </c>
      <c r="Z1661" s="22" t="str">
        <f t="shared" si="891"/>
        <v/>
      </c>
      <c r="AA1661" s="22" t="str">
        <f t="shared" si="892"/>
        <v/>
      </c>
      <c r="AB1661" s="22" t="str">
        <f t="shared" si="893"/>
        <v/>
      </c>
      <c r="AC1661" s="22" t="str">
        <f t="shared" si="894"/>
        <v/>
      </c>
      <c r="AD1661" s="29" t="str">
        <f t="shared" si="895"/>
        <v/>
      </c>
      <c r="AE1661" s="22" t="str">
        <f t="shared" si="896"/>
        <v/>
      </c>
      <c r="AF1661" s="22" t="str">
        <f t="shared" si="897"/>
        <v/>
      </c>
      <c r="AG1661" s="22" t="str">
        <f t="shared" si="898"/>
        <v/>
      </c>
      <c r="AH1661" s="22" t="str">
        <f t="shared" si="899"/>
        <v/>
      </c>
      <c r="AI1661" s="22" t="str">
        <f t="shared" si="900"/>
        <v/>
      </c>
      <c r="AJ1661" s="31" t="str">
        <f t="shared" si="901"/>
        <v/>
      </c>
      <c r="AK1661" s="22" t="str">
        <f t="shared" si="902"/>
        <v/>
      </c>
      <c r="AL1661" s="22" t="str">
        <f t="shared" si="903"/>
        <v/>
      </c>
      <c r="AM1661" s="22" t="str">
        <f t="shared" si="904"/>
        <v/>
      </c>
      <c r="AN1661" s="22" t="str">
        <f t="shared" si="905"/>
        <v/>
      </c>
      <c r="AO1661" s="22" t="str">
        <f t="shared" si="906"/>
        <v/>
      </c>
      <c r="AP1661" s="22" t="str">
        <f t="shared" si="907"/>
        <v/>
      </c>
      <c r="AQ1661" s="2" t="str">
        <f t="shared" si="908"/>
        <v/>
      </c>
    </row>
    <row r="1662" spans="1:43" x14ac:dyDescent="0.25">
      <c r="A1662" s="26" t="str">
        <f t="shared" si="909"/>
        <v/>
      </c>
      <c r="B1662" t="s">
        <v>5810</v>
      </c>
      <c r="C1662" t="s">
        <v>64</v>
      </c>
      <c r="D1662" t="s">
        <v>24</v>
      </c>
      <c r="E1662" t="s">
        <v>5811</v>
      </c>
      <c r="F1662">
        <v>2026</v>
      </c>
      <c r="G1662" t="s">
        <v>5657</v>
      </c>
      <c r="H1662" s="4">
        <v>45992</v>
      </c>
      <c r="I1662" s="4" t="str">
        <f t="shared" si="875"/>
        <v/>
      </c>
      <c r="J1662" s="2" t="str">
        <f t="shared" si="876"/>
        <v/>
      </c>
      <c r="K1662" s="2" t="str">
        <f t="shared" si="877"/>
        <v/>
      </c>
      <c r="L1662" s="2" t="str">
        <f t="shared" si="878"/>
        <v/>
      </c>
      <c r="M1662" s="2" t="str">
        <f t="shared" si="879"/>
        <v/>
      </c>
      <c r="N1662" s="22" t="str" cm="1">
        <f t="array" ref="N1662">IFERROR(INDEX(Stats_Hit_GP,MATCH($B1662,Stats_Hit_Player,0)),"")</f>
        <v/>
      </c>
      <c r="O1662" s="22" t="str">
        <f t="shared" si="880"/>
        <v/>
      </c>
      <c r="P1662" s="22" t="str">
        <f t="shared" si="881"/>
        <v/>
      </c>
      <c r="Q1662" s="22" t="str">
        <f t="shared" si="882"/>
        <v/>
      </c>
      <c r="R1662" s="22" t="str">
        <f t="shared" si="883"/>
        <v/>
      </c>
      <c r="S1662" s="22" t="str">
        <f t="shared" si="884"/>
        <v/>
      </c>
      <c r="T1662" s="22" t="str">
        <f t="shared" si="885"/>
        <v/>
      </c>
      <c r="U1662" s="22" t="str">
        <f t="shared" si="886"/>
        <v/>
      </c>
      <c r="V1662" s="22" t="str">
        <f t="shared" si="887"/>
        <v/>
      </c>
      <c r="W1662" s="22" t="str">
        <f t="shared" si="888"/>
        <v/>
      </c>
      <c r="X1662" s="22" t="str">
        <f t="shared" si="889"/>
        <v/>
      </c>
      <c r="Y1662" s="22" t="str">
        <f t="shared" si="890"/>
        <v/>
      </c>
      <c r="Z1662" s="22" t="str">
        <f t="shared" si="891"/>
        <v/>
      </c>
      <c r="AA1662" s="22" t="str">
        <f t="shared" si="892"/>
        <v/>
      </c>
      <c r="AB1662" s="22" t="str">
        <f t="shared" si="893"/>
        <v/>
      </c>
      <c r="AC1662" s="22" t="str">
        <f t="shared" si="894"/>
        <v/>
      </c>
      <c r="AD1662" s="29" t="str">
        <f t="shared" si="895"/>
        <v/>
      </c>
      <c r="AE1662" s="22" t="str">
        <f t="shared" si="896"/>
        <v/>
      </c>
      <c r="AF1662" s="22" t="str">
        <f t="shared" si="897"/>
        <v/>
      </c>
      <c r="AG1662" s="22" t="str">
        <f t="shared" si="898"/>
        <v/>
      </c>
      <c r="AH1662" s="22" t="str">
        <f t="shared" si="899"/>
        <v/>
      </c>
      <c r="AI1662" s="22" t="str">
        <f t="shared" si="900"/>
        <v/>
      </c>
      <c r="AJ1662" s="31" t="str">
        <f t="shared" si="901"/>
        <v/>
      </c>
      <c r="AK1662" s="22" t="str">
        <f t="shared" si="902"/>
        <v/>
      </c>
      <c r="AL1662" s="22" t="str">
        <f t="shared" si="903"/>
        <v/>
      </c>
      <c r="AM1662" s="22" t="str">
        <f t="shared" si="904"/>
        <v/>
      </c>
      <c r="AN1662" s="22" t="str">
        <f t="shared" si="905"/>
        <v/>
      </c>
      <c r="AO1662" s="22" t="str">
        <f t="shared" si="906"/>
        <v/>
      </c>
      <c r="AP1662" s="22" t="str">
        <f t="shared" si="907"/>
        <v/>
      </c>
      <c r="AQ1662" s="2" t="str">
        <f t="shared" si="908"/>
        <v/>
      </c>
    </row>
    <row r="1663" spans="1:43" x14ac:dyDescent="0.25">
      <c r="A1663" s="26" t="str">
        <f t="shared" si="909"/>
        <v/>
      </c>
      <c r="B1663" t="s">
        <v>5812</v>
      </c>
      <c r="C1663" t="s">
        <v>5700</v>
      </c>
      <c r="D1663" t="s">
        <v>47</v>
      </c>
      <c r="E1663" t="s">
        <v>240</v>
      </c>
      <c r="F1663">
        <v>2025</v>
      </c>
      <c r="G1663" t="s">
        <v>5657</v>
      </c>
      <c r="H1663" s="4">
        <v>45992</v>
      </c>
      <c r="I1663" s="4" t="str">
        <f t="shared" si="875"/>
        <v>Atlantic 10</v>
      </c>
      <c r="J1663" s="2" t="str">
        <f t="shared" si="876"/>
        <v/>
      </c>
      <c r="K1663" s="2" t="str">
        <f t="shared" si="877"/>
        <v/>
      </c>
      <c r="L1663" s="2" t="str">
        <f t="shared" si="878"/>
        <v/>
      </c>
      <c r="M1663" s="2" t="str">
        <f t="shared" si="879"/>
        <v/>
      </c>
      <c r="N1663" s="22" t="str" cm="1">
        <f t="array" ref="N1663">IFERROR(INDEX(Stats_Hit_GP,MATCH($B1663,Stats_Hit_Player,0)),"")</f>
        <v/>
      </c>
      <c r="O1663" s="22" t="str">
        <f t="shared" si="880"/>
        <v/>
      </c>
      <c r="P1663" s="22" t="str">
        <f t="shared" si="881"/>
        <v/>
      </c>
      <c r="Q1663" s="22" t="str">
        <f t="shared" si="882"/>
        <v/>
      </c>
      <c r="R1663" s="22" t="str">
        <f t="shared" si="883"/>
        <v/>
      </c>
      <c r="S1663" s="22" t="str">
        <f t="shared" si="884"/>
        <v/>
      </c>
      <c r="T1663" s="22" t="str">
        <f t="shared" si="885"/>
        <v/>
      </c>
      <c r="U1663" s="22" t="str">
        <f t="shared" si="886"/>
        <v/>
      </c>
      <c r="V1663" s="22" t="str">
        <f t="shared" si="887"/>
        <v/>
      </c>
      <c r="W1663" s="22" t="str">
        <f t="shared" si="888"/>
        <v/>
      </c>
      <c r="X1663" s="22" t="str">
        <f t="shared" si="889"/>
        <v/>
      </c>
      <c r="Y1663" s="22" t="str">
        <f t="shared" si="890"/>
        <v/>
      </c>
      <c r="Z1663" s="22" t="str">
        <f t="shared" si="891"/>
        <v/>
      </c>
      <c r="AA1663" s="22" t="str">
        <f t="shared" si="892"/>
        <v/>
      </c>
      <c r="AB1663" s="22" t="str">
        <f t="shared" si="893"/>
        <v/>
      </c>
      <c r="AC1663" s="22" t="str">
        <f t="shared" si="894"/>
        <v/>
      </c>
      <c r="AD1663" s="29" t="str">
        <f t="shared" si="895"/>
        <v/>
      </c>
      <c r="AE1663" s="22" t="str">
        <f t="shared" si="896"/>
        <v/>
      </c>
      <c r="AF1663" s="22" t="str">
        <f t="shared" si="897"/>
        <v/>
      </c>
      <c r="AG1663" s="22" t="str">
        <f t="shared" si="898"/>
        <v/>
      </c>
      <c r="AH1663" s="22" t="str">
        <f t="shared" si="899"/>
        <v/>
      </c>
      <c r="AI1663" s="22" t="str">
        <f t="shared" si="900"/>
        <v/>
      </c>
      <c r="AJ1663" s="31" t="str">
        <f t="shared" si="901"/>
        <v/>
      </c>
      <c r="AK1663" s="22" t="str">
        <f t="shared" si="902"/>
        <v/>
      </c>
      <c r="AL1663" s="22" t="str">
        <f t="shared" si="903"/>
        <v/>
      </c>
      <c r="AM1663" s="22" t="str">
        <f t="shared" si="904"/>
        <v/>
      </c>
      <c r="AN1663" s="22" t="str">
        <f t="shared" si="905"/>
        <v/>
      </c>
      <c r="AO1663" s="22" t="str">
        <f t="shared" si="906"/>
        <v/>
      </c>
      <c r="AP1663" s="22" t="str">
        <f t="shared" si="907"/>
        <v/>
      </c>
      <c r="AQ1663" s="2" t="str">
        <f t="shared" si="908"/>
        <v/>
      </c>
    </row>
    <row r="1664" spans="1:43" x14ac:dyDescent="0.25">
      <c r="A1664" s="26" t="str">
        <f t="shared" si="909"/>
        <v/>
      </c>
      <c r="B1664" t="s">
        <v>5813</v>
      </c>
      <c r="C1664" t="s">
        <v>64</v>
      </c>
      <c r="D1664" t="s">
        <v>37</v>
      </c>
      <c r="E1664" t="s">
        <v>5814</v>
      </c>
      <c r="F1664">
        <v>2026</v>
      </c>
      <c r="G1664" t="s">
        <v>5657</v>
      </c>
      <c r="H1664" s="4">
        <v>45992</v>
      </c>
      <c r="I1664" s="4" t="str">
        <f t="shared" si="875"/>
        <v/>
      </c>
      <c r="J1664" s="2" t="str">
        <f t="shared" si="876"/>
        <v/>
      </c>
      <c r="K1664" s="2" t="str">
        <f t="shared" si="877"/>
        <v/>
      </c>
      <c r="L1664" s="2" t="str">
        <f t="shared" si="878"/>
        <v/>
      </c>
      <c r="M1664" s="2" t="str">
        <f t="shared" si="879"/>
        <v/>
      </c>
      <c r="N1664" s="22" t="str" cm="1">
        <f t="array" ref="N1664">IFERROR(INDEX(Stats_Hit_GP,MATCH($B1664,Stats_Hit_Player,0)),"")</f>
        <v/>
      </c>
      <c r="O1664" s="22" t="str">
        <f t="shared" si="880"/>
        <v/>
      </c>
      <c r="P1664" s="22" t="str">
        <f t="shared" si="881"/>
        <v/>
      </c>
      <c r="Q1664" s="22" t="str">
        <f t="shared" si="882"/>
        <v/>
      </c>
      <c r="R1664" s="22" t="str">
        <f t="shared" si="883"/>
        <v/>
      </c>
      <c r="S1664" s="22" t="str">
        <f t="shared" si="884"/>
        <v/>
      </c>
      <c r="T1664" s="22" t="str">
        <f t="shared" si="885"/>
        <v/>
      </c>
      <c r="U1664" s="22" t="str">
        <f t="shared" si="886"/>
        <v/>
      </c>
      <c r="V1664" s="22" t="str">
        <f t="shared" si="887"/>
        <v/>
      </c>
      <c r="W1664" s="22" t="str">
        <f t="shared" si="888"/>
        <v/>
      </c>
      <c r="X1664" s="22" t="str">
        <f t="shared" si="889"/>
        <v/>
      </c>
      <c r="Y1664" s="22" t="str">
        <f t="shared" si="890"/>
        <v/>
      </c>
      <c r="Z1664" s="22" t="str">
        <f t="shared" si="891"/>
        <v/>
      </c>
      <c r="AA1664" s="22" t="str">
        <f t="shared" si="892"/>
        <v/>
      </c>
      <c r="AB1664" s="22" t="str">
        <f t="shared" si="893"/>
        <v/>
      </c>
      <c r="AC1664" s="22" t="str">
        <f t="shared" si="894"/>
        <v/>
      </c>
      <c r="AD1664" s="29" t="str">
        <f t="shared" si="895"/>
        <v/>
      </c>
      <c r="AE1664" s="22" t="str">
        <f t="shared" si="896"/>
        <v/>
      </c>
      <c r="AF1664" s="22" t="str">
        <f t="shared" si="897"/>
        <v/>
      </c>
      <c r="AG1664" s="22" t="str">
        <f t="shared" si="898"/>
        <v/>
      </c>
      <c r="AH1664" s="22" t="str">
        <f t="shared" si="899"/>
        <v/>
      </c>
      <c r="AI1664" s="22" t="str">
        <f t="shared" si="900"/>
        <v/>
      </c>
      <c r="AJ1664" s="31" t="str">
        <f t="shared" si="901"/>
        <v/>
      </c>
      <c r="AK1664" s="22" t="str">
        <f t="shared" si="902"/>
        <v/>
      </c>
      <c r="AL1664" s="22" t="str">
        <f t="shared" si="903"/>
        <v/>
      </c>
      <c r="AM1664" s="22" t="str">
        <f t="shared" si="904"/>
        <v/>
      </c>
      <c r="AN1664" s="22" t="str">
        <f t="shared" si="905"/>
        <v/>
      </c>
      <c r="AO1664" s="22" t="str">
        <f t="shared" si="906"/>
        <v/>
      </c>
      <c r="AP1664" s="22" t="str">
        <f t="shared" si="907"/>
        <v/>
      </c>
      <c r="AQ1664" s="2" t="str">
        <f t="shared" si="908"/>
        <v/>
      </c>
    </row>
    <row r="1665" spans="1:43" x14ac:dyDescent="0.25">
      <c r="A1665" s="26" t="str">
        <f t="shared" si="909"/>
        <v/>
      </c>
      <c r="B1665" t="s">
        <v>5815</v>
      </c>
      <c r="C1665" t="s">
        <v>35</v>
      </c>
      <c r="D1665" t="s">
        <v>37</v>
      </c>
      <c r="E1665" t="s">
        <v>4858</v>
      </c>
      <c r="F1665">
        <v>2025</v>
      </c>
      <c r="G1665" t="s">
        <v>5657</v>
      </c>
      <c r="H1665" s="4">
        <v>45992</v>
      </c>
      <c r="I1665" s="4" t="str">
        <f t="shared" si="875"/>
        <v>Summit</v>
      </c>
      <c r="J1665" s="2" t="str">
        <f t="shared" si="876"/>
        <v/>
      </c>
      <c r="K1665" s="2" t="str">
        <f t="shared" si="877"/>
        <v/>
      </c>
      <c r="L1665" s="2" t="str">
        <f t="shared" si="878"/>
        <v/>
      </c>
      <c r="M1665" s="2" t="str">
        <f t="shared" si="879"/>
        <v/>
      </c>
      <c r="N1665" s="22" t="str" cm="1">
        <f t="array" ref="N1665">IFERROR(INDEX(Stats_Hit_GP,MATCH($B1665,Stats_Hit_Player,0)),"")</f>
        <v/>
      </c>
      <c r="O1665" s="22" t="str">
        <f t="shared" si="880"/>
        <v/>
      </c>
      <c r="P1665" s="22" t="str">
        <f t="shared" si="881"/>
        <v/>
      </c>
      <c r="Q1665" s="22" t="str">
        <f t="shared" si="882"/>
        <v/>
      </c>
      <c r="R1665" s="22" t="str">
        <f t="shared" si="883"/>
        <v/>
      </c>
      <c r="S1665" s="22" t="str">
        <f t="shared" si="884"/>
        <v/>
      </c>
      <c r="T1665" s="22" t="str">
        <f t="shared" si="885"/>
        <v/>
      </c>
      <c r="U1665" s="22" t="str">
        <f t="shared" si="886"/>
        <v/>
      </c>
      <c r="V1665" s="22" t="str">
        <f t="shared" si="887"/>
        <v/>
      </c>
      <c r="W1665" s="22" t="str">
        <f t="shared" si="888"/>
        <v/>
      </c>
      <c r="X1665" s="22" t="str">
        <f t="shared" si="889"/>
        <v/>
      </c>
      <c r="Y1665" s="22" t="str">
        <f t="shared" si="890"/>
        <v/>
      </c>
      <c r="Z1665" s="22" t="str">
        <f t="shared" si="891"/>
        <v/>
      </c>
      <c r="AA1665" s="22" t="str">
        <f t="shared" si="892"/>
        <v/>
      </c>
      <c r="AB1665" s="22" t="str">
        <f t="shared" si="893"/>
        <v/>
      </c>
      <c r="AC1665" s="22" t="str">
        <f t="shared" si="894"/>
        <v/>
      </c>
      <c r="AD1665" s="29" t="str">
        <f t="shared" si="895"/>
        <v/>
      </c>
      <c r="AE1665" s="22" t="str">
        <f t="shared" si="896"/>
        <v/>
      </c>
      <c r="AF1665" s="22" t="str">
        <f t="shared" si="897"/>
        <v/>
      </c>
      <c r="AG1665" s="22" t="str">
        <f t="shared" si="898"/>
        <v/>
      </c>
      <c r="AH1665" s="22" t="str">
        <f t="shared" si="899"/>
        <v/>
      </c>
      <c r="AI1665" s="22" t="str">
        <f t="shared" si="900"/>
        <v/>
      </c>
      <c r="AJ1665" s="31" t="str">
        <f t="shared" si="901"/>
        <v/>
      </c>
      <c r="AK1665" s="22" t="str">
        <f t="shared" si="902"/>
        <v/>
      </c>
      <c r="AL1665" s="22" t="str">
        <f t="shared" si="903"/>
        <v/>
      </c>
      <c r="AM1665" s="22" t="str">
        <f t="shared" si="904"/>
        <v/>
      </c>
      <c r="AN1665" s="22" t="str">
        <f t="shared" si="905"/>
        <v/>
      </c>
      <c r="AO1665" s="22" t="str">
        <f t="shared" si="906"/>
        <v/>
      </c>
      <c r="AP1665" s="22" t="str">
        <f t="shared" si="907"/>
        <v/>
      </c>
      <c r="AQ1665" s="2" t="str">
        <f t="shared" si="908"/>
        <v/>
      </c>
    </row>
    <row r="1666" spans="1:43" x14ac:dyDescent="0.25">
      <c r="A1666" s="26" t="str">
        <f t="shared" si="909"/>
        <v/>
      </c>
      <c r="B1666" t="s">
        <v>5816</v>
      </c>
      <c r="C1666" t="s">
        <v>64</v>
      </c>
      <c r="D1666" t="s">
        <v>37</v>
      </c>
      <c r="E1666" t="s">
        <v>4693</v>
      </c>
      <c r="F1666">
        <v>2025</v>
      </c>
      <c r="G1666" t="s">
        <v>5657</v>
      </c>
      <c r="H1666" s="4">
        <v>45992</v>
      </c>
      <c r="I1666" s="4" t="str">
        <f t="shared" ref="I1666:I1716" si="910">IFERROR(INDEX(Conferences_Conference,MATCH(E1666,Conferences_Team,0)),"")</f>
        <v>Southland</v>
      </c>
      <c r="J1666" s="2" t="str">
        <f t="shared" ref="J1666:J1716" si="911">IFERROR(INDEX(Stats_Hit_AVG,MATCH($B1666,Stats_Hit_Player,0)),"")</f>
        <v/>
      </c>
      <c r="K1666" s="2" t="str">
        <f t="shared" ref="K1666:K1716" si="912">IFERROR(INDEX(Stats_Hit_OBP,MATCH($B1666,Stats_Hit_Player,0)),"")</f>
        <v/>
      </c>
      <c r="L1666" s="2" t="str">
        <f t="shared" ref="L1666:L1716" si="913">IFERROR(INDEX(Stats_Hit_SLG,MATCH($B1666,Stats_Hit_Player,0)),"")</f>
        <v/>
      </c>
      <c r="M1666" s="2" t="str">
        <f t="shared" ref="M1666:M1716" si="914">IFERROR(INDEX(Stats_Hit_OPS,MATCH($B1666,Stats_Hit_Player,0)),"")</f>
        <v/>
      </c>
      <c r="N1666" s="22" t="str" cm="1">
        <f t="array" ref="N1666">IFERROR(INDEX(Stats_Hit_GP,MATCH($B1666,Stats_Hit_Player,0)),"")</f>
        <v/>
      </c>
      <c r="O1666" s="22" t="str">
        <f t="shared" ref="O1666:O1716" si="915">IFERROR(INDEX(Stats_Hit_PA,MATCH($B1666,Stats_Hit_Player,0)),"")</f>
        <v/>
      </c>
      <c r="P1666" s="22" t="str">
        <f t="shared" ref="P1666:P1716" si="916">IFERROR(INDEX(Stats_Hit_AB,MATCH($B1666,Stats_Hit_Player,0)),"")</f>
        <v/>
      </c>
      <c r="Q1666" s="22" t="str">
        <f t="shared" ref="Q1666:Q1716" si="917">IFERROR(INDEX(Stats_Hit_R,MATCH($B1666,Stats_Hit_Player,0)),"")</f>
        <v/>
      </c>
      <c r="R1666" s="22" t="str">
        <f t="shared" ref="R1666:R1716" si="918">IFERROR(INDEX(Stats_Hit_H,MATCH($B1666,Stats_Hit_Player,0)),"")</f>
        <v/>
      </c>
      <c r="S1666" s="22" t="str">
        <f t="shared" ref="S1666:S1716" si="919">IFERROR(INDEX(Stats_Hit_2B,MATCH($B1666,Stats_Hit_Player,0)),"")</f>
        <v/>
      </c>
      <c r="T1666" s="22" t="str">
        <f t="shared" ref="T1666:T1716" si="920">IFERROR(INDEX(Stats_Hit_3B,MATCH($B1666,Stats_Hit_Player,0)),"")</f>
        <v/>
      </c>
      <c r="U1666" s="22" t="str">
        <f t="shared" ref="U1666:U1716" si="921">IFERROR(INDEX(Stats_Hit_HR,MATCH($B1666,Stats_Hit_Player,0)),"")</f>
        <v/>
      </c>
      <c r="V1666" s="22" t="str">
        <f t="shared" ref="V1666:V1716" si="922">IFERROR(INDEX(Stats_Hit_RBI,MATCH($B1666,Stats_Hit_Player,0)),"")</f>
        <v/>
      </c>
      <c r="W1666" s="22" t="str">
        <f t="shared" ref="W1666:W1716" si="923">IFERROR(INDEX(Stats_Hit_HBP,MATCH($B1666,Stats_Hit_Player,0)),"")</f>
        <v/>
      </c>
      <c r="X1666" s="22" t="str">
        <f t="shared" ref="X1666:X1716" si="924">IFERROR(INDEX(Stats_Hit_BB,MATCH($B1666,Stats_Hit_Player,0)),"")</f>
        <v/>
      </c>
      <c r="Y1666" s="22" t="str">
        <f t="shared" ref="Y1666:Y1716" si="925">IFERROR(INDEX(Stats_Hit_K,MATCH($B1666,Stats_Hit_Player,0)),"")</f>
        <v/>
      </c>
      <c r="Z1666" s="22" t="str">
        <f t="shared" ref="Z1666:Z1716" si="926">IFERROR(INDEX(Stats_Hit_SB,MATCH($B1666,Stats_Hit_Player,0)),"")</f>
        <v/>
      </c>
      <c r="AA1666" s="22" t="str">
        <f t="shared" ref="AA1666:AA1716" si="927">IFERROR(INDEX(Stats_Hit_CS,MATCH($B1666,Stats_Hit_Player,0)),"")</f>
        <v/>
      </c>
      <c r="AB1666" s="22" t="str">
        <f t="shared" ref="AB1666:AB1716" si="928">IFERROR(INDEX(Stats_Pitch_Win,MATCH($B1666,Stats_Pitch_Player,0)),"")</f>
        <v/>
      </c>
      <c r="AC1666" s="22" t="str">
        <f t="shared" ref="AC1666:AC1716" si="929">IFERROR(INDEX(Stats_Pitch_Loss,MATCH($B1666,Stats_Pitch_Player,0)),"")</f>
        <v/>
      </c>
      <c r="AD1666" s="29" t="str">
        <f t="shared" ref="AD1666:AD1716" si="930">IFERROR(INDEX(Stats_Pitch_ERA,MATCH($B1666,Stats_Pitch_Player,0)),"")</f>
        <v/>
      </c>
      <c r="AE1666" s="22" t="str">
        <f t="shared" ref="AE1666:AE1716" si="931">IFERROR(INDEX(Stats_Pitch_App,MATCH($B1666,Stats_Pitch_Player,0)),"")</f>
        <v/>
      </c>
      <c r="AF1666" s="22" t="str">
        <f t="shared" ref="AF1666:AF1716" si="932">IFERROR(INDEX(Stats_Pitch_GS,MATCH($B1666,Stats_Pitch_Player,0)),"")</f>
        <v/>
      </c>
      <c r="AG1666" s="22" t="str">
        <f t="shared" ref="AG1666:AG1716" si="933">IFERROR(INDEX(Stats_Pitch_CG,MATCH($B1666,Stats_Pitch_Player,0)),"")</f>
        <v/>
      </c>
      <c r="AH1666" s="22" t="str">
        <f t="shared" ref="AH1666:AH1716" si="934">IFERROR(INDEX(Stats_Pitch_SHO,MATCH($B1666,Stats_Pitch_Player,0)),"")</f>
        <v/>
      </c>
      <c r="AI1666" s="22" t="str">
        <f t="shared" ref="AI1666:AI1716" si="935">IFERROR(INDEX(Stats_Pitch_SV,MATCH($B1666,Stats_Pitch_Player,0)),"")</f>
        <v/>
      </c>
      <c r="AJ1666" s="31" t="str">
        <f t="shared" ref="AJ1666:AJ1716" si="936">IFERROR(INDEX(Stats_Pitch_IP,MATCH($B1666,Stats_Pitch_Player,0)),"")</f>
        <v/>
      </c>
      <c r="AK1666" s="22" t="str">
        <f t="shared" ref="AK1666:AK1716" si="937">IFERROR(INDEX(Stats_Pitch_H,MATCH($B1666,Stats_Pitch_Player,0)),"")</f>
        <v/>
      </c>
      <c r="AL1666" s="22" t="str">
        <f t="shared" ref="AL1666:AL1716" si="938">IFERROR(INDEX(Stats_Pitch_R,MATCH($B1666,Stats_Pitch_Player,0)),"")</f>
        <v/>
      </c>
      <c r="AM1666" s="22" t="str">
        <f t="shared" ref="AM1666:AM1716" si="939">IFERROR(INDEX(Stats_Pitch_ER,MATCH($B1666,Stats_Pitch_Player,0)),"")</f>
        <v/>
      </c>
      <c r="AN1666" s="22" t="str">
        <f t="shared" ref="AN1666:AN1716" si="940">IFERROR(INDEX(Stats_Pitch_BB,MATCH($B1666,Stats_Pitch_Player,0)),"")</f>
        <v/>
      </c>
      <c r="AO1666" s="22" t="str">
        <f t="shared" ref="AO1666:AO1716" si="941">IFERROR(INDEX(Stats_Pitch_K,MATCH($B1666,Stats_Pitch_Player,0)),"")</f>
        <v/>
      </c>
      <c r="AP1666" s="22" t="str">
        <f t="shared" ref="AP1666:AP1716" si="942">IFERROR(INDEX(Stats_Pitch_HBP,MATCH($B1666,Stats_Pitch_Player,0)),"")</f>
        <v/>
      </c>
      <c r="AQ1666" s="2" t="str">
        <f t="shared" ref="AQ1666:AQ1716" si="943">IFERROR(INDEX(Stats_Pitch_BA,MATCH($B1666,Stats_Pitch_Player,0)),"")</f>
        <v/>
      </c>
    </row>
    <row r="1667" spans="1:43" x14ac:dyDescent="0.25">
      <c r="A1667" s="26" t="str">
        <f t="shared" ref="A1667:A1716" si="944">IF(OR(D1667="SR", D1667="GR"), 1, "")</f>
        <v/>
      </c>
      <c r="B1667" t="s">
        <v>5817</v>
      </c>
      <c r="C1667" t="s">
        <v>64</v>
      </c>
      <c r="D1667" t="s">
        <v>47</v>
      </c>
      <c r="E1667" t="s">
        <v>1327</v>
      </c>
      <c r="F1667">
        <v>2026</v>
      </c>
      <c r="G1667" t="s">
        <v>5657</v>
      </c>
      <c r="H1667" s="4">
        <v>45992</v>
      </c>
      <c r="I1667" s="4" t="str">
        <f t="shared" si="910"/>
        <v>Big 12</v>
      </c>
      <c r="J1667" s="2" t="str">
        <f t="shared" si="911"/>
        <v/>
      </c>
      <c r="K1667" s="2" t="str">
        <f t="shared" si="912"/>
        <v/>
      </c>
      <c r="L1667" s="2" t="str">
        <f t="shared" si="913"/>
        <v/>
      </c>
      <c r="M1667" s="2" t="str">
        <f t="shared" si="914"/>
        <v/>
      </c>
      <c r="N1667" s="22" t="str" cm="1">
        <f t="array" ref="N1667">IFERROR(INDEX(Stats_Hit_GP,MATCH($B1667,Stats_Hit_Player,0)),"")</f>
        <v/>
      </c>
      <c r="O1667" s="22" t="str">
        <f t="shared" si="915"/>
        <v/>
      </c>
      <c r="P1667" s="22" t="str">
        <f t="shared" si="916"/>
        <v/>
      </c>
      <c r="Q1667" s="22" t="str">
        <f t="shared" si="917"/>
        <v/>
      </c>
      <c r="R1667" s="22" t="str">
        <f t="shared" si="918"/>
        <v/>
      </c>
      <c r="S1667" s="22" t="str">
        <f t="shared" si="919"/>
        <v/>
      </c>
      <c r="T1667" s="22" t="str">
        <f t="shared" si="920"/>
        <v/>
      </c>
      <c r="U1667" s="22" t="str">
        <f t="shared" si="921"/>
        <v/>
      </c>
      <c r="V1667" s="22" t="str">
        <f t="shared" si="922"/>
        <v/>
      </c>
      <c r="W1667" s="22" t="str">
        <f t="shared" si="923"/>
        <v/>
      </c>
      <c r="X1667" s="22" t="str">
        <f t="shared" si="924"/>
        <v/>
      </c>
      <c r="Y1667" s="22" t="str">
        <f t="shared" si="925"/>
        <v/>
      </c>
      <c r="Z1667" s="22" t="str">
        <f t="shared" si="926"/>
        <v/>
      </c>
      <c r="AA1667" s="22" t="str">
        <f t="shared" si="927"/>
        <v/>
      </c>
      <c r="AB1667" s="22" t="str">
        <f t="shared" si="928"/>
        <v/>
      </c>
      <c r="AC1667" s="22" t="str">
        <f t="shared" si="929"/>
        <v/>
      </c>
      <c r="AD1667" s="29" t="str">
        <f t="shared" si="930"/>
        <v/>
      </c>
      <c r="AE1667" s="22" t="str">
        <f t="shared" si="931"/>
        <v/>
      </c>
      <c r="AF1667" s="22" t="str">
        <f t="shared" si="932"/>
        <v/>
      </c>
      <c r="AG1667" s="22" t="str">
        <f t="shared" si="933"/>
        <v/>
      </c>
      <c r="AH1667" s="22" t="str">
        <f t="shared" si="934"/>
        <v/>
      </c>
      <c r="AI1667" s="22" t="str">
        <f t="shared" si="935"/>
        <v/>
      </c>
      <c r="AJ1667" s="31" t="str">
        <f t="shared" si="936"/>
        <v/>
      </c>
      <c r="AK1667" s="22" t="str">
        <f t="shared" si="937"/>
        <v/>
      </c>
      <c r="AL1667" s="22" t="str">
        <f t="shared" si="938"/>
        <v/>
      </c>
      <c r="AM1667" s="22" t="str">
        <f t="shared" si="939"/>
        <v/>
      </c>
      <c r="AN1667" s="22" t="str">
        <f t="shared" si="940"/>
        <v/>
      </c>
      <c r="AO1667" s="22" t="str">
        <f t="shared" si="941"/>
        <v/>
      </c>
      <c r="AP1667" s="22" t="str">
        <f t="shared" si="942"/>
        <v/>
      </c>
      <c r="AQ1667" s="2" t="str">
        <f t="shared" si="943"/>
        <v/>
      </c>
    </row>
    <row r="1668" spans="1:43" x14ac:dyDescent="0.25">
      <c r="A1668" s="26" t="str">
        <f t="shared" si="944"/>
        <v/>
      </c>
      <c r="B1668" t="s">
        <v>5818</v>
      </c>
      <c r="C1668" t="s">
        <v>38</v>
      </c>
      <c r="D1668" t="s">
        <v>47</v>
      </c>
      <c r="E1668" t="s">
        <v>4112</v>
      </c>
      <c r="F1668">
        <v>2025</v>
      </c>
      <c r="G1668" t="s">
        <v>5657</v>
      </c>
      <c r="H1668" s="4">
        <v>45992</v>
      </c>
      <c r="I1668" s="4" t="str">
        <f t="shared" si="910"/>
        <v>Patriot</v>
      </c>
      <c r="J1668" s="2" t="str">
        <f t="shared" si="911"/>
        <v/>
      </c>
      <c r="K1668" s="2" t="str">
        <f t="shared" si="912"/>
        <v/>
      </c>
      <c r="L1668" s="2" t="str">
        <f t="shared" si="913"/>
        <v/>
      </c>
      <c r="M1668" s="2" t="str">
        <f t="shared" si="914"/>
        <v/>
      </c>
      <c r="N1668" s="22" t="str" cm="1">
        <f t="array" ref="N1668">IFERROR(INDEX(Stats_Hit_GP,MATCH($B1668,Stats_Hit_Player,0)),"")</f>
        <v/>
      </c>
      <c r="O1668" s="22" t="str">
        <f t="shared" si="915"/>
        <v/>
      </c>
      <c r="P1668" s="22" t="str">
        <f t="shared" si="916"/>
        <v/>
      </c>
      <c r="Q1668" s="22" t="str">
        <f t="shared" si="917"/>
        <v/>
      </c>
      <c r="R1668" s="22" t="str">
        <f t="shared" si="918"/>
        <v/>
      </c>
      <c r="S1668" s="22" t="str">
        <f t="shared" si="919"/>
        <v/>
      </c>
      <c r="T1668" s="22" t="str">
        <f t="shared" si="920"/>
        <v/>
      </c>
      <c r="U1668" s="22" t="str">
        <f t="shared" si="921"/>
        <v/>
      </c>
      <c r="V1668" s="22" t="str">
        <f t="shared" si="922"/>
        <v/>
      </c>
      <c r="W1668" s="22" t="str">
        <f t="shared" si="923"/>
        <v/>
      </c>
      <c r="X1668" s="22" t="str">
        <f t="shared" si="924"/>
        <v/>
      </c>
      <c r="Y1668" s="22" t="str">
        <f t="shared" si="925"/>
        <v/>
      </c>
      <c r="Z1668" s="22" t="str">
        <f t="shared" si="926"/>
        <v/>
      </c>
      <c r="AA1668" s="22" t="str">
        <f t="shared" si="927"/>
        <v/>
      </c>
      <c r="AB1668" s="22" t="str">
        <f t="shared" si="928"/>
        <v/>
      </c>
      <c r="AC1668" s="22" t="str">
        <f t="shared" si="929"/>
        <v/>
      </c>
      <c r="AD1668" s="29" t="str">
        <f t="shared" si="930"/>
        <v/>
      </c>
      <c r="AE1668" s="22" t="str">
        <f t="shared" si="931"/>
        <v/>
      </c>
      <c r="AF1668" s="22" t="str">
        <f t="shared" si="932"/>
        <v/>
      </c>
      <c r="AG1668" s="22" t="str">
        <f t="shared" si="933"/>
        <v/>
      </c>
      <c r="AH1668" s="22" t="str">
        <f t="shared" si="934"/>
        <v/>
      </c>
      <c r="AI1668" s="22" t="str">
        <f t="shared" si="935"/>
        <v/>
      </c>
      <c r="AJ1668" s="31" t="str">
        <f t="shared" si="936"/>
        <v/>
      </c>
      <c r="AK1668" s="22" t="str">
        <f t="shared" si="937"/>
        <v/>
      </c>
      <c r="AL1668" s="22" t="str">
        <f t="shared" si="938"/>
        <v/>
      </c>
      <c r="AM1668" s="22" t="str">
        <f t="shared" si="939"/>
        <v/>
      </c>
      <c r="AN1668" s="22" t="str">
        <f t="shared" si="940"/>
        <v/>
      </c>
      <c r="AO1668" s="22" t="str">
        <f t="shared" si="941"/>
        <v/>
      </c>
      <c r="AP1668" s="22" t="str">
        <f t="shared" si="942"/>
        <v/>
      </c>
      <c r="AQ1668" s="2" t="str">
        <f t="shared" si="943"/>
        <v/>
      </c>
    </row>
    <row r="1669" spans="1:43" x14ac:dyDescent="0.25">
      <c r="A1669" s="26" t="str">
        <f t="shared" si="944"/>
        <v/>
      </c>
      <c r="B1669" t="s">
        <v>5819</v>
      </c>
      <c r="C1669" t="s">
        <v>64</v>
      </c>
      <c r="D1669" t="s">
        <v>37</v>
      </c>
      <c r="E1669" t="s">
        <v>105</v>
      </c>
      <c r="F1669">
        <v>2026</v>
      </c>
      <c r="G1669" t="s">
        <v>3996</v>
      </c>
      <c r="H1669" s="4">
        <v>45991</v>
      </c>
      <c r="I1669" s="4" t="str">
        <f t="shared" si="910"/>
        <v>Atlantic 10</v>
      </c>
      <c r="J1669" s="2" t="str">
        <f t="shared" si="911"/>
        <v/>
      </c>
      <c r="K1669" s="2" t="str">
        <f t="shared" si="912"/>
        <v/>
      </c>
      <c r="L1669" s="2" t="str">
        <f t="shared" si="913"/>
        <v/>
      </c>
      <c r="M1669" s="2" t="str">
        <f t="shared" si="914"/>
        <v/>
      </c>
      <c r="N1669" s="22" t="str" cm="1">
        <f t="array" ref="N1669">IFERROR(INDEX(Stats_Hit_GP,MATCH($B1669,Stats_Hit_Player,0)),"")</f>
        <v/>
      </c>
      <c r="O1669" s="22" t="str">
        <f t="shared" si="915"/>
        <v/>
      </c>
      <c r="P1669" s="22" t="str">
        <f t="shared" si="916"/>
        <v/>
      </c>
      <c r="Q1669" s="22" t="str">
        <f t="shared" si="917"/>
        <v/>
      </c>
      <c r="R1669" s="22" t="str">
        <f t="shared" si="918"/>
        <v/>
      </c>
      <c r="S1669" s="22" t="str">
        <f t="shared" si="919"/>
        <v/>
      </c>
      <c r="T1669" s="22" t="str">
        <f t="shared" si="920"/>
        <v/>
      </c>
      <c r="U1669" s="22" t="str">
        <f t="shared" si="921"/>
        <v/>
      </c>
      <c r="V1669" s="22" t="str">
        <f t="shared" si="922"/>
        <v/>
      </c>
      <c r="W1669" s="22" t="str">
        <f t="shared" si="923"/>
        <v/>
      </c>
      <c r="X1669" s="22" t="str">
        <f t="shared" si="924"/>
        <v/>
      </c>
      <c r="Y1669" s="22" t="str">
        <f t="shared" si="925"/>
        <v/>
      </c>
      <c r="Z1669" s="22" t="str">
        <f t="shared" si="926"/>
        <v/>
      </c>
      <c r="AA1669" s="22" t="str">
        <f t="shared" si="927"/>
        <v/>
      </c>
      <c r="AB1669" s="22">
        <f t="shared" si="928"/>
        <v>1</v>
      </c>
      <c r="AC1669" s="22">
        <f t="shared" si="929"/>
        <v>3</v>
      </c>
      <c r="AD1669" s="29">
        <f t="shared" si="930"/>
        <v>11.76</v>
      </c>
      <c r="AE1669" s="22">
        <f t="shared" si="931"/>
        <v>18</v>
      </c>
      <c r="AF1669" s="22">
        <f t="shared" si="932"/>
        <v>1</v>
      </c>
      <c r="AG1669" s="22">
        <f t="shared" si="933"/>
        <v>0</v>
      </c>
      <c r="AH1669" s="22">
        <f t="shared" si="934"/>
        <v>0</v>
      </c>
      <c r="AI1669" s="22">
        <f t="shared" si="935"/>
        <v>4</v>
      </c>
      <c r="AJ1669" s="31">
        <f t="shared" si="936"/>
        <v>20.2</v>
      </c>
      <c r="AK1669" s="22">
        <f t="shared" si="937"/>
        <v>33</v>
      </c>
      <c r="AL1669" s="22">
        <f t="shared" si="938"/>
        <v>30</v>
      </c>
      <c r="AM1669" s="22">
        <f t="shared" si="939"/>
        <v>27</v>
      </c>
      <c r="AN1669" s="22">
        <f t="shared" si="940"/>
        <v>16</v>
      </c>
      <c r="AO1669" s="22">
        <f t="shared" si="941"/>
        <v>21</v>
      </c>
      <c r="AP1669" s="22">
        <f t="shared" si="942"/>
        <v>4</v>
      </c>
      <c r="AQ1669" s="2">
        <f t="shared" si="943"/>
        <v>0.35899999999999999</v>
      </c>
    </row>
    <row r="1670" spans="1:43" x14ac:dyDescent="0.25">
      <c r="A1670" s="26" t="str">
        <f t="shared" si="944"/>
        <v/>
      </c>
      <c r="B1670" t="s">
        <v>5820</v>
      </c>
      <c r="C1670" t="s">
        <v>5700</v>
      </c>
      <c r="D1670" t="s">
        <v>47</v>
      </c>
      <c r="E1670" t="s">
        <v>1364</v>
      </c>
      <c r="F1670">
        <v>2026</v>
      </c>
      <c r="G1670" t="s">
        <v>5657</v>
      </c>
      <c r="H1670" s="4">
        <v>45986</v>
      </c>
      <c r="I1670" s="4" t="str">
        <f t="shared" si="910"/>
        <v>Big East</v>
      </c>
      <c r="J1670" s="2" t="str">
        <f t="shared" si="911"/>
        <v/>
      </c>
      <c r="K1670" s="2" t="str">
        <f t="shared" si="912"/>
        <v/>
      </c>
      <c r="L1670" s="2" t="str">
        <f t="shared" si="913"/>
        <v/>
      </c>
      <c r="M1670" s="2" t="str">
        <f t="shared" si="914"/>
        <v/>
      </c>
      <c r="N1670" s="22" t="str" cm="1">
        <f t="array" ref="N1670">IFERROR(INDEX(Stats_Hit_GP,MATCH($B1670,Stats_Hit_Player,0)),"")</f>
        <v/>
      </c>
      <c r="O1670" s="22" t="str">
        <f t="shared" si="915"/>
        <v/>
      </c>
      <c r="P1670" s="22" t="str">
        <f t="shared" si="916"/>
        <v/>
      </c>
      <c r="Q1670" s="22" t="str">
        <f t="shared" si="917"/>
        <v/>
      </c>
      <c r="R1670" s="22" t="str">
        <f t="shared" si="918"/>
        <v/>
      </c>
      <c r="S1670" s="22" t="str">
        <f t="shared" si="919"/>
        <v/>
      </c>
      <c r="T1670" s="22" t="str">
        <f t="shared" si="920"/>
        <v/>
      </c>
      <c r="U1670" s="22" t="str">
        <f t="shared" si="921"/>
        <v/>
      </c>
      <c r="V1670" s="22" t="str">
        <f t="shared" si="922"/>
        <v/>
      </c>
      <c r="W1670" s="22" t="str">
        <f t="shared" si="923"/>
        <v/>
      </c>
      <c r="X1670" s="22" t="str">
        <f t="shared" si="924"/>
        <v/>
      </c>
      <c r="Y1670" s="22" t="str">
        <f t="shared" si="925"/>
        <v/>
      </c>
      <c r="Z1670" s="22" t="str">
        <f t="shared" si="926"/>
        <v/>
      </c>
      <c r="AA1670" s="22" t="str">
        <f t="shared" si="927"/>
        <v/>
      </c>
      <c r="AB1670" s="22" t="str">
        <f t="shared" si="928"/>
        <v/>
      </c>
      <c r="AC1670" s="22" t="str">
        <f t="shared" si="929"/>
        <v/>
      </c>
      <c r="AD1670" s="29" t="str">
        <f t="shared" si="930"/>
        <v/>
      </c>
      <c r="AE1670" s="22" t="str">
        <f t="shared" si="931"/>
        <v/>
      </c>
      <c r="AF1670" s="22" t="str">
        <f t="shared" si="932"/>
        <v/>
      </c>
      <c r="AG1670" s="22" t="str">
        <f t="shared" si="933"/>
        <v/>
      </c>
      <c r="AH1670" s="22" t="str">
        <f t="shared" si="934"/>
        <v/>
      </c>
      <c r="AI1670" s="22" t="str">
        <f t="shared" si="935"/>
        <v/>
      </c>
      <c r="AJ1670" s="31" t="str">
        <f t="shared" si="936"/>
        <v/>
      </c>
      <c r="AK1670" s="22" t="str">
        <f t="shared" si="937"/>
        <v/>
      </c>
      <c r="AL1670" s="22" t="str">
        <f t="shared" si="938"/>
        <v/>
      </c>
      <c r="AM1670" s="22" t="str">
        <f t="shared" si="939"/>
        <v/>
      </c>
      <c r="AN1670" s="22" t="str">
        <f t="shared" si="940"/>
        <v/>
      </c>
      <c r="AO1670" s="22" t="str">
        <f t="shared" si="941"/>
        <v/>
      </c>
      <c r="AP1670" s="22" t="str">
        <f t="shared" si="942"/>
        <v/>
      </c>
      <c r="AQ1670" s="2" t="str">
        <f t="shared" si="943"/>
        <v/>
      </c>
    </row>
    <row r="1671" spans="1:43" x14ac:dyDescent="0.25">
      <c r="A1671" s="26" t="str">
        <f t="shared" si="944"/>
        <v/>
      </c>
      <c r="B1671" t="s">
        <v>5821</v>
      </c>
      <c r="C1671" t="s">
        <v>64</v>
      </c>
      <c r="D1671" t="s">
        <v>37</v>
      </c>
      <c r="E1671" t="s">
        <v>1079</v>
      </c>
      <c r="F1671">
        <v>2025</v>
      </c>
      <c r="G1671" t="s">
        <v>5657</v>
      </c>
      <c r="H1671" s="4">
        <v>45985</v>
      </c>
      <c r="I1671" s="4" t="str">
        <f t="shared" si="910"/>
        <v>Atlantic Sun</v>
      </c>
      <c r="J1671" s="2" t="str">
        <f t="shared" si="911"/>
        <v/>
      </c>
      <c r="K1671" s="2" t="str">
        <f t="shared" si="912"/>
        <v/>
      </c>
      <c r="L1671" s="2" t="str">
        <f t="shared" si="913"/>
        <v/>
      </c>
      <c r="M1671" s="2" t="str">
        <f t="shared" si="914"/>
        <v/>
      </c>
      <c r="N1671" s="22" t="str" cm="1">
        <f t="array" ref="N1671">IFERROR(INDEX(Stats_Hit_GP,MATCH($B1671,Stats_Hit_Player,0)),"")</f>
        <v/>
      </c>
      <c r="O1671" s="22" t="str">
        <f t="shared" si="915"/>
        <v/>
      </c>
      <c r="P1671" s="22" t="str">
        <f t="shared" si="916"/>
        <v/>
      </c>
      <c r="Q1671" s="22" t="str">
        <f t="shared" si="917"/>
        <v/>
      </c>
      <c r="R1671" s="22" t="str">
        <f t="shared" si="918"/>
        <v/>
      </c>
      <c r="S1671" s="22" t="str">
        <f t="shared" si="919"/>
        <v/>
      </c>
      <c r="T1671" s="22" t="str">
        <f t="shared" si="920"/>
        <v/>
      </c>
      <c r="U1671" s="22" t="str">
        <f t="shared" si="921"/>
        <v/>
      </c>
      <c r="V1671" s="22" t="str">
        <f t="shared" si="922"/>
        <v/>
      </c>
      <c r="W1671" s="22" t="str">
        <f t="shared" si="923"/>
        <v/>
      </c>
      <c r="X1671" s="22" t="str">
        <f t="shared" si="924"/>
        <v/>
      </c>
      <c r="Y1671" s="22" t="str">
        <f t="shared" si="925"/>
        <v/>
      </c>
      <c r="Z1671" s="22" t="str">
        <f t="shared" si="926"/>
        <v/>
      </c>
      <c r="AA1671" s="22" t="str">
        <f t="shared" si="927"/>
        <v/>
      </c>
      <c r="AB1671" s="22" t="str">
        <f t="shared" si="928"/>
        <v/>
      </c>
      <c r="AC1671" s="22" t="str">
        <f t="shared" si="929"/>
        <v/>
      </c>
      <c r="AD1671" s="29" t="str">
        <f t="shared" si="930"/>
        <v/>
      </c>
      <c r="AE1671" s="22" t="str">
        <f t="shared" si="931"/>
        <v/>
      </c>
      <c r="AF1671" s="22" t="str">
        <f t="shared" si="932"/>
        <v/>
      </c>
      <c r="AG1671" s="22" t="str">
        <f t="shared" si="933"/>
        <v/>
      </c>
      <c r="AH1671" s="22" t="str">
        <f t="shared" si="934"/>
        <v/>
      </c>
      <c r="AI1671" s="22" t="str">
        <f t="shared" si="935"/>
        <v/>
      </c>
      <c r="AJ1671" s="31" t="str">
        <f t="shared" si="936"/>
        <v/>
      </c>
      <c r="AK1671" s="22" t="str">
        <f t="shared" si="937"/>
        <v/>
      </c>
      <c r="AL1671" s="22" t="str">
        <f t="shared" si="938"/>
        <v/>
      </c>
      <c r="AM1671" s="22" t="str">
        <f t="shared" si="939"/>
        <v/>
      </c>
      <c r="AN1671" s="22" t="str">
        <f t="shared" si="940"/>
        <v/>
      </c>
      <c r="AO1671" s="22" t="str">
        <f t="shared" si="941"/>
        <v/>
      </c>
      <c r="AP1671" s="22" t="str">
        <f t="shared" si="942"/>
        <v/>
      </c>
      <c r="AQ1671" s="2" t="str">
        <f t="shared" si="943"/>
        <v/>
      </c>
    </row>
    <row r="1672" spans="1:43" x14ac:dyDescent="0.25">
      <c r="A1672" s="26" t="str">
        <f t="shared" si="944"/>
        <v/>
      </c>
      <c r="B1672" t="s">
        <v>5822</v>
      </c>
      <c r="C1672" t="s">
        <v>5702</v>
      </c>
      <c r="D1672" t="s">
        <v>37</v>
      </c>
      <c r="E1672" t="s">
        <v>5823</v>
      </c>
      <c r="F1672">
        <v>2026</v>
      </c>
      <c r="G1672" t="s">
        <v>5657</v>
      </c>
      <c r="H1672" s="4">
        <v>45982</v>
      </c>
      <c r="I1672" s="4" t="str">
        <f t="shared" si="910"/>
        <v/>
      </c>
      <c r="J1672" s="2" t="str">
        <f t="shared" si="911"/>
        <v/>
      </c>
      <c r="K1672" s="2" t="str">
        <f t="shared" si="912"/>
        <v/>
      </c>
      <c r="L1672" s="2" t="str">
        <f t="shared" si="913"/>
        <v/>
      </c>
      <c r="M1672" s="2" t="str">
        <f t="shared" si="914"/>
        <v/>
      </c>
      <c r="N1672" s="22" t="str" cm="1">
        <f t="array" ref="N1672">IFERROR(INDEX(Stats_Hit_GP,MATCH($B1672,Stats_Hit_Player,0)),"")</f>
        <v/>
      </c>
      <c r="O1672" s="22" t="str">
        <f t="shared" si="915"/>
        <v/>
      </c>
      <c r="P1672" s="22" t="str">
        <f t="shared" si="916"/>
        <v/>
      </c>
      <c r="Q1672" s="22" t="str">
        <f t="shared" si="917"/>
        <v/>
      </c>
      <c r="R1672" s="22" t="str">
        <f t="shared" si="918"/>
        <v/>
      </c>
      <c r="S1672" s="22" t="str">
        <f t="shared" si="919"/>
        <v/>
      </c>
      <c r="T1672" s="22" t="str">
        <f t="shared" si="920"/>
        <v/>
      </c>
      <c r="U1672" s="22" t="str">
        <f t="shared" si="921"/>
        <v/>
      </c>
      <c r="V1672" s="22" t="str">
        <f t="shared" si="922"/>
        <v/>
      </c>
      <c r="W1672" s="22" t="str">
        <f t="shared" si="923"/>
        <v/>
      </c>
      <c r="X1672" s="22" t="str">
        <f t="shared" si="924"/>
        <v/>
      </c>
      <c r="Y1672" s="22" t="str">
        <f t="shared" si="925"/>
        <v/>
      </c>
      <c r="Z1672" s="22" t="str">
        <f t="shared" si="926"/>
        <v/>
      </c>
      <c r="AA1672" s="22" t="str">
        <f t="shared" si="927"/>
        <v/>
      </c>
      <c r="AB1672" s="22" t="str">
        <f t="shared" si="928"/>
        <v/>
      </c>
      <c r="AC1672" s="22" t="str">
        <f t="shared" si="929"/>
        <v/>
      </c>
      <c r="AD1672" s="29" t="str">
        <f t="shared" si="930"/>
        <v/>
      </c>
      <c r="AE1672" s="22" t="str">
        <f t="shared" si="931"/>
        <v/>
      </c>
      <c r="AF1672" s="22" t="str">
        <f t="shared" si="932"/>
        <v/>
      </c>
      <c r="AG1672" s="22" t="str">
        <f t="shared" si="933"/>
        <v/>
      </c>
      <c r="AH1672" s="22" t="str">
        <f t="shared" si="934"/>
        <v/>
      </c>
      <c r="AI1672" s="22" t="str">
        <f t="shared" si="935"/>
        <v/>
      </c>
      <c r="AJ1672" s="31" t="str">
        <f t="shared" si="936"/>
        <v/>
      </c>
      <c r="AK1672" s="22" t="str">
        <f t="shared" si="937"/>
        <v/>
      </c>
      <c r="AL1672" s="22" t="str">
        <f t="shared" si="938"/>
        <v/>
      </c>
      <c r="AM1672" s="22" t="str">
        <f t="shared" si="939"/>
        <v/>
      </c>
      <c r="AN1672" s="22" t="str">
        <f t="shared" si="940"/>
        <v/>
      </c>
      <c r="AO1672" s="22" t="str">
        <f t="shared" si="941"/>
        <v/>
      </c>
      <c r="AP1672" s="22" t="str">
        <f t="shared" si="942"/>
        <v/>
      </c>
      <c r="AQ1672" s="2" t="str">
        <f t="shared" si="943"/>
        <v/>
      </c>
    </row>
    <row r="1673" spans="1:43" x14ac:dyDescent="0.25">
      <c r="A1673" s="26" t="str">
        <f t="shared" si="944"/>
        <v/>
      </c>
      <c r="B1673" t="s">
        <v>5824</v>
      </c>
      <c r="C1673" t="s">
        <v>44</v>
      </c>
      <c r="D1673" t="s">
        <v>24</v>
      </c>
      <c r="E1673" t="s">
        <v>3715</v>
      </c>
      <c r="F1673">
        <v>2025</v>
      </c>
      <c r="G1673" t="s">
        <v>5657</v>
      </c>
      <c r="H1673" s="4">
        <v>45981</v>
      </c>
      <c r="I1673" s="4" t="str">
        <f t="shared" si="910"/>
        <v>Northeast</v>
      </c>
      <c r="J1673" s="2" t="str">
        <f t="shared" si="911"/>
        <v/>
      </c>
      <c r="K1673" s="2" t="str">
        <f t="shared" si="912"/>
        <v/>
      </c>
      <c r="L1673" s="2" t="str">
        <f t="shared" si="913"/>
        <v/>
      </c>
      <c r="M1673" s="2" t="str">
        <f t="shared" si="914"/>
        <v/>
      </c>
      <c r="N1673" s="22" t="str" cm="1">
        <f t="array" ref="N1673">IFERROR(INDEX(Stats_Hit_GP,MATCH($B1673,Stats_Hit_Player,0)),"")</f>
        <v/>
      </c>
      <c r="O1673" s="22" t="str">
        <f t="shared" si="915"/>
        <v/>
      </c>
      <c r="P1673" s="22" t="str">
        <f t="shared" si="916"/>
        <v/>
      </c>
      <c r="Q1673" s="22" t="str">
        <f t="shared" si="917"/>
        <v/>
      </c>
      <c r="R1673" s="22" t="str">
        <f t="shared" si="918"/>
        <v/>
      </c>
      <c r="S1673" s="22" t="str">
        <f t="shared" si="919"/>
        <v/>
      </c>
      <c r="T1673" s="22" t="str">
        <f t="shared" si="920"/>
        <v/>
      </c>
      <c r="U1673" s="22" t="str">
        <f t="shared" si="921"/>
        <v/>
      </c>
      <c r="V1673" s="22" t="str">
        <f t="shared" si="922"/>
        <v/>
      </c>
      <c r="W1673" s="22" t="str">
        <f t="shared" si="923"/>
        <v/>
      </c>
      <c r="X1673" s="22" t="str">
        <f t="shared" si="924"/>
        <v/>
      </c>
      <c r="Y1673" s="22" t="str">
        <f t="shared" si="925"/>
        <v/>
      </c>
      <c r="Z1673" s="22" t="str">
        <f t="shared" si="926"/>
        <v/>
      </c>
      <c r="AA1673" s="22" t="str">
        <f t="shared" si="927"/>
        <v/>
      </c>
      <c r="AB1673" s="22" t="str">
        <f t="shared" si="928"/>
        <v/>
      </c>
      <c r="AC1673" s="22" t="str">
        <f t="shared" si="929"/>
        <v/>
      </c>
      <c r="AD1673" s="29" t="str">
        <f t="shared" si="930"/>
        <v/>
      </c>
      <c r="AE1673" s="22" t="str">
        <f t="shared" si="931"/>
        <v/>
      </c>
      <c r="AF1673" s="22" t="str">
        <f t="shared" si="932"/>
        <v/>
      </c>
      <c r="AG1673" s="22" t="str">
        <f t="shared" si="933"/>
        <v/>
      </c>
      <c r="AH1673" s="22" t="str">
        <f t="shared" si="934"/>
        <v/>
      </c>
      <c r="AI1673" s="22" t="str">
        <f t="shared" si="935"/>
        <v/>
      </c>
      <c r="AJ1673" s="31" t="str">
        <f t="shared" si="936"/>
        <v/>
      </c>
      <c r="AK1673" s="22" t="str">
        <f t="shared" si="937"/>
        <v/>
      </c>
      <c r="AL1673" s="22" t="str">
        <f t="shared" si="938"/>
        <v/>
      </c>
      <c r="AM1673" s="22" t="str">
        <f t="shared" si="939"/>
        <v/>
      </c>
      <c r="AN1673" s="22" t="str">
        <f t="shared" si="940"/>
        <v/>
      </c>
      <c r="AO1673" s="22" t="str">
        <f t="shared" si="941"/>
        <v/>
      </c>
      <c r="AP1673" s="22" t="str">
        <f t="shared" si="942"/>
        <v/>
      </c>
      <c r="AQ1673" s="2" t="str">
        <f t="shared" si="943"/>
        <v/>
      </c>
    </row>
    <row r="1674" spans="1:43" x14ac:dyDescent="0.25">
      <c r="A1674" s="26" t="str">
        <f t="shared" si="944"/>
        <v/>
      </c>
      <c r="B1674" t="s">
        <v>5825</v>
      </c>
      <c r="C1674" t="s">
        <v>64</v>
      </c>
      <c r="D1674" t="s">
        <v>24</v>
      </c>
      <c r="E1674" t="s">
        <v>5748</v>
      </c>
      <c r="F1674">
        <v>2026</v>
      </c>
      <c r="G1674" t="s">
        <v>5755</v>
      </c>
      <c r="H1674" s="4">
        <v>45980</v>
      </c>
      <c r="I1674" s="4" t="str">
        <f t="shared" si="910"/>
        <v>JUCO</v>
      </c>
      <c r="J1674" s="2" t="str">
        <f t="shared" si="911"/>
        <v/>
      </c>
      <c r="K1674" s="2" t="str">
        <f t="shared" si="912"/>
        <v/>
      </c>
      <c r="L1674" s="2" t="str">
        <f t="shared" si="913"/>
        <v/>
      </c>
      <c r="M1674" s="2" t="str">
        <f t="shared" si="914"/>
        <v/>
      </c>
      <c r="N1674" s="22" t="str" cm="1">
        <f t="array" ref="N1674">IFERROR(INDEX(Stats_Hit_GP,MATCH($B1674,Stats_Hit_Player,0)),"")</f>
        <v/>
      </c>
      <c r="O1674" s="22" t="str">
        <f t="shared" si="915"/>
        <v/>
      </c>
      <c r="P1674" s="22" t="str">
        <f t="shared" si="916"/>
        <v/>
      </c>
      <c r="Q1674" s="22" t="str">
        <f t="shared" si="917"/>
        <v/>
      </c>
      <c r="R1674" s="22" t="str">
        <f t="shared" si="918"/>
        <v/>
      </c>
      <c r="S1674" s="22" t="str">
        <f t="shared" si="919"/>
        <v/>
      </c>
      <c r="T1674" s="22" t="str">
        <f t="shared" si="920"/>
        <v/>
      </c>
      <c r="U1674" s="22" t="str">
        <f t="shared" si="921"/>
        <v/>
      </c>
      <c r="V1674" s="22" t="str">
        <f t="shared" si="922"/>
        <v/>
      </c>
      <c r="W1674" s="22" t="str">
        <f t="shared" si="923"/>
        <v/>
      </c>
      <c r="X1674" s="22" t="str">
        <f t="shared" si="924"/>
        <v/>
      </c>
      <c r="Y1674" s="22" t="str">
        <f t="shared" si="925"/>
        <v/>
      </c>
      <c r="Z1674" s="22" t="str">
        <f t="shared" si="926"/>
        <v/>
      </c>
      <c r="AA1674" s="22" t="str">
        <f t="shared" si="927"/>
        <v/>
      </c>
      <c r="AB1674" s="22" t="str">
        <f t="shared" si="928"/>
        <v/>
      </c>
      <c r="AC1674" s="22" t="str">
        <f t="shared" si="929"/>
        <v/>
      </c>
      <c r="AD1674" s="29" t="str">
        <f t="shared" si="930"/>
        <v/>
      </c>
      <c r="AE1674" s="22" t="str">
        <f t="shared" si="931"/>
        <v/>
      </c>
      <c r="AF1674" s="22" t="str">
        <f t="shared" si="932"/>
        <v/>
      </c>
      <c r="AG1674" s="22" t="str">
        <f t="shared" si="933"/>
        <v/>
      </c>
      <c r="AH1674" s="22" t="str">
        <f t="shared" si="934"/>
        <v/>
      </c>
      <c r="AI1674" s="22" t="str">
        <f t="shared" si="935"/>
        <v/>
      </c>
      <c r="AJ1674" s="31" t="str">
        <f t="shared" si="936"/>
        <v/>
      </c>
      <c r="AK1674" s="22" t="str">
        <f t="shared" si="937"/>
        <v/>
      </c>
      <c r="AL1674" s="22" t="str">
        <f t="shared" si="938"/>
        <v/>
      </c>
      <c r="AM1674" s="22" t="str">
        <f t="shared" si="939"/>
        <v/>
      </c>
      <c r="AN1674" s="22" t="str">
        <f t="shared" si="940"/>
        <v/>
      </c>
      <c r="AO1674" s="22" t="str">
        <f t="shared" si="941"/>
        <v/>
      </c>
      <c r="AP1674" s="22" t="str">
        <f t="shared" si="942"/>
        <v/>
      </c>
      <c r="AQ1674" s="2" t="str">
        <f t="shared" si="943"/>
        <v/>
      </c>
    </row>
    <row r="1675" spans="1:43" x14ac:dyDescent="0.25">
      <c r="A1675" s="26" t="str">
        <f t="shared" si="944"/>
        <v/>
      </c>
      <c r="B1675" t="s">
        <v>5826</v>
      </c>
      <c r="C1675" t="s">
        <v>5688</v>
      </c>
      <c r="D1675" t="s">
        <v>47</v>
      </c>
      <c r="E1675" t="s">
        <v>4279</v>
      </c>
      <c r="F1675">
        <v>2025</v>
      </c>
      <c r="G1675" t="s">
        <v>5657</v>
      </c>
      <c r="H1675" s="4">
        <v>45978</v>
      </c>
      <c r="I1675" s="4" t="str">
        <f t="shared" si="910"/>
        <v>SEC</v>
      </c>
      <c r="J1675" s="2" t="str">
        <f t="shared" si="911"/>
        <v/>
      </c>
      <c r="K1675" s="2" t="str">
        <f t="shared" si="912"/>
        <v/>
      </c>
      <c r="L1675" s="2" t="str">
        <f t="shared" si="913"/>
        <v/>
      </c>
      <c r="M1675" s="2" t="str">
        <f t="shared" si="914"/>
        <v/>
      </c>
      <c r="N1675" s="22" t="str" cm="1">
        <f t="array" ref="N1675">IFERROR(INDEX(Stats_Hit_GP,MATCH($B1675,Stats_Hit_Player,0)),"")</f>
        <v/>
      </c>
      <c r="O1675" s="22" t="str">
        <f t="shared" si="915"/>
        <v/>
      </c>
      <c r="P1675" s="22" t="str">
        <f t="shared" si="916"/>
        <v/>
      </c>
      <c r="Q1675" s="22" t="str">
        <f t="shared" si="917"/>
        <v/>
      </c>
      <c r="R1675" s="22" t="str">
        <f t="shared" si="918"/>
        <v/>
      </c>
      <c r="S1675" s="22" t="str">
        <f t="shared" si="919"/>
        <v/>
      </c>
      <c r="T1675" s="22" t="str">
        <f t="shared" si="920"/>
        <v/>
      </c>
      <c r="U1675" s="22" t="str">
        <f t="shared" si="921"/>
        <v/>
      </c>
      <c r="V1675" s="22" t="str">
        <f t="shared" si="922"/>
        <v/>
      </c>
      <c r="W1675" s="22" t="str">
        <f t="shared" si="923"/>
        <v/>
      </c>
      <c r="X1675" s="22" t="str">
        <f t="shared" si="924"/>
        <v/>
      </c>
      <c r="Y1675" s="22" t="str">
        <f t="shared" si="925"/>
        <v/>
      </c>
      <c r="Z1675" s="22" t="str">
        <f t="shared" si="926"/>
        <v/>
      </c>
      <c r="AA1675" s="22" t="str">
        <f t="shared" si="927"/>
        <v/>
      </c>
      <c r="AB1675" s="22" t="str">
        <f t="shared" si="928"/>
        <v/>
      </c>
      <c r="AC1675" s="22" t="str">
        <f t="shared" si="929"/>
        <v/>
      </c>
      <c r="AD1675" s="29" t="str">
        <f t="shared" si="930"/>
        <v/>
      </c>
      <c r="AE1675" s="22" t="str">
        <f t="shared" si="931"/>
        <v/>
      </c>
      <c r="AF1675" s="22" t="str">
        <f t="shared" si="932"/>
        <v/>
      </c>
      <c r="AG1675" s="22" t="str">
        <f t="shared" si="933"/>
        <v/>
      </c>
      <c r="AH1675" s="22" t="str">
        <f t="shared" si="934"/>
        <v/>
      </c>
      <c r="AI1675" s="22" t="str">
        <f t="shared" si="935"/>
        <v/>
      </c>
      <c r="AJ1675" s="31" t="str">
        <f t="shared" si="936"/>
        <v/>
      </c>
      <c r="AK1675" s="22" t="str">
        <f t="shared" si="937"/>
        <v/>
      </c>
      <c r="AL1675" s="22" t="str">
        <f t="shared" si="938"/>
        <v/>
      </c>
      <c r="AM1675" s="22" t="str">
        <f t="shared" si="939"/>
        <v/>
      </c>
      <c r="AN1675" s="22" t="str">
        <f t="shared" si="940"/>
        <v/>
      </c>
      <c r="AO1675" s="22" t="str">
        <f t="shared" si="941"/>
        <v/>
      </c>
      <c r="AP1675" s="22" t="str">
        <f t="shared" si="942"/>
        <v/>
      </c>
      <c r="AQ1675" s="2" t="str">
        <f t="shared" si="943"/>
        <v/>
      </c>
    </row>
    <row r="1676" spans="1:43" x14ac:dyDescent="0.25">
      <c r="A1676" s="26" t="str">
        <f t="shared" si="944"/>
        <v/>
      </c>
      <c r="B1676" t="s">
        <v>5827</v>
      </c>
      <c r="C1676" t="s">
        <v>5688</v>
      </c>
      <c r="D1676" t="s">
        <v>47</v>
      </c>
      <c r="E1676" t="s">
        <v>4279</v>
      </c>
      <c r="F1676">
        <v>2025</v>
      </c>
      <c r="G1676" t="s">
        <v>5828</v>
      </c>
      <c r="H1676" s="4">
        <v>45975</v>
      </c>
      <c r="I1676" s="4" t="str">
        <f t="shared" si="910"/>
        <v>SEC</v>
      </c>
      <c r="J1676" s="2" t="str">
        <f t="shared" si="911"/>
        <v/>
      </c>
      <c r="K1676" s="2" t="str">
        <f t="shared" si="912"/>
        <v/>
      </c>
      <c r="L1676" s="2" t="str">
        <f t="shared" si="913"/>
        <v/>
      </c>
      <c r="M1676" s="2" t="str">
        <f t="shared" si="914"/>
        <v/>
      </c>
      <c r="N1676" s="22" t="str" cm="1">
        <f t="array" ref="N1676">IFERROR(INDEX(Stats_Hit_GP,MATCH($B1676,Stats_Hit_Player,0)),"")</f>
        <v/>
      </c>
      <c r="O1676" s="22" t="str">
        <f t="shared" si="915"/>
        <v/>
      </c>
      <c r="P1676" s="22" t="str">
        <f t="shared" si="916"/>
        <v/>
      </c>
      <c r="Q1676" s="22" t="str">
        <f t="shared" si="917"/>
        <v/>
      </c>
      <c r="R1676" s="22" t="str">
        <f t="shared" si="918"/>
        <v/>
      </c>
      <c r="S1676" s="22" t="str">
        <f t="shared" si="919"/>
        <v/>
      </c>
      <c r="T1676" s="22" t="str">
        <f t="shared" si="920"/>
        <v/>
      </c>
      <c r="U1676" s="22" t="str">
        <f t="shared" si="921"/>
        <v/>
      </c>
      <c r="V1676" s="22" t="str">
        <f t="shared" si="922"/>
        <v/>
      </c>
      <c r="W1676" s="22" t="str">
        <f t="shared" si="923"/>
        <v/>
      </c>
      <c r="X1676" s="22" t="str">
        <f t="shared" si="924"/>
        <v/>
      </c>
      <c r="Y1676" s="22" t="str">
        <f t="shared" si="925"/>
        <v/>
      </c>
      <c r="Z1676" s="22" t="str">
        <f t="shared" si="926"/>
        <v/>
      </c>
      <c r="AA1676" s="22" t="str">
        <f t="shared" si="927"/>
        <v/>
      </c>
      <c r="AB1676" s="22" t="str">
        <f t="shared" si="928"/>
        <v/>
      </c>
      <c r="AC1676" s="22" t="str">
        <f t="shared" si="929"/>
        <v/>
      </c>
      <c r="AD1676" s="29" t="str">
        <f t="shared" si="930"/>
        <v/>
      </c>
      <c r="AE1676" s="22" t="str">
        <f t="shared" si="931"/>
        <v/>
      </c>
      <c r="AF1676" s="22" t="str">
        <f t="shared" si="932"/>
        <v/>
      </c>
      <c r="AG1676" s="22" t="str">
        <f t="shared" si="933"/>
        <v/>
      </c>
      <c r="AH1676" s="22" t="str">
        <f t="shared" si="934"/>
        <v/>
      </c>
      <c r="AI1676" s="22" t="str">
        <f t="shared" si="935"/>
        <v/>
      </c>
      <c r="AJ1676" s="31" t="str">
        <f t="shared" si="936"/>
        <v/>
      </c>
      <c r="AK1676" s="22" t="str">
        <f t="shared" si="937"/>
        <v/>
      </c>
      <c r="AL1676" s="22" t="str">
        <f t="shared" si="938"/>
        <v/>
      </c>
      <c r="AM1676" s="22" t="str">
        <f t="shared" si="939"/>
        <v/>
      </c>
      <c r="AN1676" s="22" t="str">
        <f t="shared" si="940"/>
        <v/>
      </c>
      <c r="AO1676" s="22" t="str">
        <f t="shared" si="941"/>
        <v/>
      </c>
      <c r="AP1676" s="22" t="str">
        <f t="shared" si="942"/>
        <v/>
      </c>
      <c r="AQ1676" s="2" t="str">
        <f t="shared" si="943"/>
        <v/>
      </c>
    </row>
    <row r="1677" spans="1:43" x14ac:dyDescent="0.25">
      <c r="A1677" s="26">
        <f t="shared" si="944"/>
        <v>1</v>
      </c>
      <c r="B1677" t="s">
        <v>2011</v>
      </c>
      <c r="C1677" t="s">
        <v>42</v>
      </c>
      <c r="D1677" t="s">
        <v>29</v>
      </c>
      <c r="E1677" t="s">
        <v>2000</v>
      </c>
      <c r="F1677">
        <v>2026</v>
      </c>
      <c r="G1677" t="s">
        <v>5657</v>
      </c>
      <c r="H1677" s="4">
        <v>45975</v>
      </c>
      <c r="I1677" s="4" t="str">
        <f t="shared" si="910"/>
        <v>Big West</v>
      </c>
      <c r="J1677" s="2">
        <f t="shared" si="911"/>
        <v>0.19600000000000001</v>
      </c>
      <c r="K1677" s="2">
        <f t="shared" si="912"/>
        <v>0.308</v>
      </c>
      <c r="L1677" s="2">
        <f t="shared" si="913"/>
        <v>0.25</v>
      </c>
      <c r="M1677" s="2">
        <f t="shared" si="914"/>
        <v>0.55800000000000005</v>
      </c>
      <c r="N1677" s="22" cm="1">
        <f t="array" ref="N1677">IFERROR(INDEX(Stats_Hit_GP,MATCH($B1677,Stats_Hit_Player,0)),"")</f>
        <v>23</v>
      </c>
      <c r="O1677" s="22">
        <f t="shared" si="915"/>
        <v>67</v>
      </c>
      <c r="P1677" s="22">
        <f t="shared" si="916"/>
        <v>56</v>
      </c>
      <c r="Q1677" s="22">
        <f t="shared" si="917"/>
        <v>5</v>
      </c>
      <c r="R1677" s="22">
        <f t="shared" si="918"/>
        <v>11</v>
      </c>
      <c r="S1677" s="22">
        <f t="shared" si="919"/>
        <v>1</v>
      </c>
      <c r="T1677" s="22">
        <f t="shared" si="920"/>
        <v>1</v>
      </c>
      <c r="U1677" s="22">
        <f t="shared" si="921"/>
        <v>0</v>
      </c>
      <c r="V1677" s="22">
        <f t="shared" si="922"/>
        <v>8</v>
      </c>
      <c r="W1677" s="22">
        <f t="shared" si="923"/>
        <v>3</v>
      </c>
      <c r="X1677" s="22">
        <f t="shared" si="924"/>
        <v>6</v>
      </c>
      <c r="Y1677" s="22">
        <f t="shared" si="925"/>
        <v>15</v>
      </c>
      <c r="Z1677" s="22">
        <f t="shared" si="926"/>
        <v>0</v>
      </c>
      <c r="AA1677" s="22">
        <f t="shared" si="927"/>
        <v>0</v>
      </c>
      <c r="AB1677" s="22" t="str">
        <f t="shared" si="928"/>
        <v/>
      </c>
      <c r="AC1677" s="22" t="str">
        <f t="shared" si="929"/>
        <v/>
      </c>
      <c r="AD1677" s="29" t="str">
        <f t="shared" si="930"/>
        <v/>
      </c>
      <c r="AE1677" s="22" t="str">
        <f t="shared" si="931"/>
        <v/>
      </c>
      <c r="AF1677" s="22" t="str">
        <f t="shared" si="932"/>
        <v/>
      </c>
      <c r="AG1677" s="22" t="str">
        <f t="shared" si="933"/>
        <v/>
      </c>
      <c r="AH1677" s="22" t="str">
        <f t="shared" si="934"/>
        <v/>
      </c>
      <c r="AI1677" s="22" t="str">
        <f t="shared" si="935"/>
        <v/>
      </c>
      <c r="AJ1677" s="31" t="str">
        <f t="shared" si="936"/>
        <v/>
      </c>
      <c r="AK1677" s="22" t="str">
        <f t="shared" si="937"/>
        <v/>
      </c>
      <c r="AL1677" s="22" t="str">
        <f t="shared" si="938"/>
        <v/>
      </c>
      <c r="AM1677" s="22" t="str">
        <f t="shared" si="939"/>
        <v/>
      </c>
      <c r="AN1677" s="22" t="str">
        <f t="shared" si="940"/>
        <v/>
      </c>
      <c r="AO1677" s="22" t="str">
        <f t="shared" si="941"/>
        <v/>
      </c>
      <c r="AP1677" s="22" t="str">
        <f t="shared" si="942"/>
        <v/>
      </c>
      <c r="AQ1677" s="2" t="str">
        <f t="shared" si="943"/>
        <v/>
      </c>
    </row>
    <row r="1678" spans="1:43" x14ac:dyDescent="0.25">
      <c r="A1678" s="26" t="str">
        <f t="shared" si="944"/>
        <v/>
      </c>
      <c r="B1678" t="s">
        <v>5829</v>
      </c>
      <c r="C1678" t="s">
        <v>64</v>
      </c>
      <c r="D1678" t="s">
        <v>37</v>
      </c>
      <c r="E1678" t="s">
        <v>4943</v>
      </c>
      <c r="F1678">
        <v>2026</v>
      </c>
      <c r="G1678" t="s">
        <v>5657</v>
      </c>
      <c r="H1678" s="4">
        <v>45975</v>
      </c>
      <c r="I1678" s="4" t="str">
        <f t="shared" si="910"/>
        <v>Sun Belt</v>
      </c>
      <c r="J1678" s="2" t="str">
        <f t="shared" si="911"/>
        <v/>
      </c>
      <c r="K1678" s="2" t="str">
        <f t="shared" si="912"/>
        <v/>
      </c>
      <c r="L1678" s="2" t="str">
        <f t="shared" si="913"/>
        <v/>
      </c>
      <c r="M1678" s="2" t="str">
        <f t="shared" si="914"/>
        <v/>
      </c>
      <c r="N1678" s="22" t="str" cm="1">
        <f t="array" ref="N1678">IFERROR(INDEX(Stats_Hit_GP,MATCH($B1678,Stats_Hit_Player,0)),"")</f>
        <v/>
      </c>
      <c r="O1678" s="22" t="str">
        <f t="shared" si="915"/>
        <v/>
      </c>
      <c r="P1678" s="22" t="str">
        <f t="shared" si="916"/>
        <v/>
      </c>
      <c r="Q1678" s="22" t="str">
        <f t="shared" si="917"/>
        <v/>
      </c>
      <c r="R1678" s="22" t="str">
        <f t="shared" si="918"/>
        <v/>
      </c>
      <c r="S1678" s="22" t="str">
        <f t="shared" si="919"/>
        <v/>
      </c>
      <c r="T1678" s="22" t="str">
        <f t="shared" si="920"/>
        <v/>
      </c>
      <c r="U1678" s="22" t="str">
        <f t="shared" si="921"/>
        <v/>
      </c>
      <c r="V1678" s="22" t="str">
        <f t="shared" si="922"/>
        <v/>
      </c>
      <c r="W1678" s="22" t="str">
        <f t="shared" si="923"/>
        <v/>
      </c>
      <c r="X1678" s="22" t="str">
        <f t="shared" si="924"/>
        <v/>
      </c>
      <c r="Y1678" s="22" t="str">
        <f t="shared" si="925"/>
        <v/>
      </c>
      <c r="Z1678" s="22" t="str">
        <f t="shared" si="926"/>
        <v/>
      </c>
      <c r="AA1678" s="22" t="str">
        <f t="shared" si="927"/>
        <v/>
      </c>
      <c r="AB1678" s="22">
        <f t="shared" si="928"/>
        <v>2</v>
      </c>
      <c r="AC1678" s="22">
        <f t="shared" si="929"/>
        <v>2</v>
      </c>
      <c r="AD1678" s="29">
        <f t="shared" si="930"/>
        <v>2.61</v>
      </c>
      <c r="AE1678" s="22">
        <f t="shared" si="931"/>
        <v>24</v>
      </c>
      <c r="AF1678" s="22">
        <f t="shared" si="932"/>
        <v>0</v>
      </c>
      <c r="AG1678" s="22">
        <f t="shared" si="933"/>
        <v>0</v>
      </c>
      <c r="AH1678" s="22">
        <f t="shared" si="934"/>
        <v>0</v>
      </c>
      <c r="AI1678" s="22">
        <f t="shared" si="935"/>
        <v>1</v>
      </c>
      <c r="AJ1678" s="31">
        <f t="shared" si="936"/>
        <v>38</v>
      </c>
      <c r="AK1678" s="22">
        <f t="shared" si="937"/>
        <v>25</v>
      </c>
      <c r="AL1678" s="22">
        <f t="shared" si="938"/>
        <v>15</v>
      </c>
      <c r="AM1678" s="22">
        <f t="shared" si="939"/>
        <v>11</v>
      </c>
      <c r="AN1678" s="22">
        <f t="shared" si="940"/>
        <v>13</v>
      </c>
      <c r="AO1678" s="22">
        <f t="shared" si="941"/>
        <v>34</v>
      </c>
      <c r="AP1678" s="22">
        <f t="shared" si="942"/>
        <v>8</v>
      </c>
      <c r="AQ1678" s="2">
        <f t="shared" si="943"/>
        <v>0.189</v>
      </c>
    </row>
    <row r="1679" spans="1:43" x14ac:dyDescent="0.25">
      <c r="A1679" s="26" t="str">
        <f t="shared" si="944"/>
        <v/>
      </c>
      <c r="B1679" t="s">
        <v>5830</v>
      </c>
      <c r="C1679" t="s">
        <v>64</v>
      </c>
      <c r="D1679" t="s">
        <v>24</v>
      </c>
      <c r="E1679" t="s">
        <v>722</v>
      </c>
      <c r="F1679">
        <v>2026</v>
      </c>
      <c r="G1679" t="s">
        <v>5657</v>
      </c>
      <c r="H1679" s="4">
        <v>45973</v>
      </c>
      <c r="I1679" s="4" t="str">
        <f t="shared" si="910"/>
        <v>American Athletic</v>
      </c>
      <c r="J1679" s="2" t="str">
        <f t="shared" si="911"/>
        <v/>
      </c>
      <c r="K1679" s="2" t="str">
        <f t="shared" si="912"/>
        <v/>
      </c>
      <c r="L1679" s="2" t="str">
        <f t="shared" si="913"/>
        <v/>
      </c>
      <c r="M1679" s="2" t="str">
        <f t="shared" si="914"/>
        <v/>
      </c>
      <c r="N1679" s="22" t="str" cm="1">
        <f t="array" ref="N1679">IFERROR(INDEX(Stats_Hit_GP,MATCH($B1679,Stats_Hit_Player,0)),"")</f>
        <v/>
      </c>
      <c r="O1679" s="22" t="str">
        <f t="shared" si="915"/>
        <v/>
      </c>
      <c r="P1679" s="22" t="str">
        <f t="shared" si="916"/>
        <v/>
      </c>
      <c r="Q1679" s="22" t="str">
        <f t="shared" si="917"/>
        <v/>
      </c>
      <c r="R1679" s="22" t="str">
        <f t="shared" si="918"/>
        <v/>
      </c>
      <c r="S1679" s="22" t="str">
        <f t="shared" si="919"/>
        <v/>
      </c>
      <c r="T1679" s="22" t="str">
        <f t="shared" si="920"/>
        <v/>
      </c>
      <c r="U1679" s="22" t="str">
        <f t="shared" si="921"/>
        <v/>
      </c>
      <c r="V1679" s="22" t="str">
        <f t="shared" si="922"/>
        <v/>
      </c>
      <c r="W1679" s="22" t="str">
        <f t="shared" si="923"/>
        <v/>
      </c>
      <c r="X1679" s="22" t="str">
        <f t="shared" si="924"/>
        <v/>
      </c>
      <c r="Y1679" s="22" t="str">
        <f t="shared" si="925"/>
        <v/>
      </c>
      <c r="Z1679" s="22" t="str">
        <f t="shared" si="926"/>
        <v/>
      </c>
      <c r="AA1679" s="22" t="str">
        <f t="shared" si="927"/>
        <v/>
      </c>
      <c r="AB1679" s="22" t="str">
        <f t="shared" si="928"/>
        <v/>
      </c>
      <c r="AC1679" s="22" t="str">
        <f t="shared" si="929"/>
        <v/>
      </c>
      <c r="AD1679" s="29" t="str">
        <f t="shared" si="930"/>
        <v/>
      </c>
      <c r="AE1679" s="22" t="str">
        <f t="shared" si="931"/>
        <v/>
      </c>
      <c r="AF1679" s="22" t="str">
        <f t="shared" si="932"/>
        <v/>
      </c>
      <c r="AG1679" s="22" t="str">
        <f t="shared" si="933"/>
        <v/>
      </c>
      <c r="AH1679" s="22" t="str">
        <f t="shared" si="934"/>
        <v/>
      </c>
      <c r="AI1679" s="22" t="str">
        <f t="shared" si="935"/>
        <v/>
      </c>
      <c r="AJ1679" s="31" t="str">
        <f t="shared" si="936"/>
        <v/>
      </c>
      <c r="AK1679" s="22" t="str">
        <f t="shared" si="937"/>
        <v/>
      </c>
      <c r="AL1679" s="22" t="str">
        <f t="shared" si="938"/>
        <v/>
      </c>
      <c r="AM1679" s="22" t="str">
        <f t="shared" si="939"/>
        <v/>
      </c>
      <c r="AN1679" s="22" t="str">
        <f t="shared" si="940"/>
        <v/>
      </c>
      <c r="AO1679" s="22" t="str">
        <f t="shared" si="941"/>
        <v/>
      </c>
      <c r="AP1679" s="22" t="str">
        <f t="shared" si="942"/>
        <v/>
      </c>
      <c r="AQ1679" s="2" t="str">
        <f t="shared" si="943"/>
        <v/>
      </c>
    </row>
    <row r="1680" spans="1:43" x14ac:dyDescent="0.25">
      <c r="A1680" s="26">
        <f t="shared" si="944"/>
        <v>1</v>
      </c>
      <c r="B1680" t="s">
        <v>5831</v>
      </c>
      <c r="C1680" t="s">
        <v>64</v>
      </c>
      <c r="D1680" t="s">
        <v>29</v>
      </c>
      <c r="E1680" t="s">
        <v>166</v>
      </c>
      <c r="F1680">
        <v>2026</v>
      </c>
      <c r="G1680" t="s">
        <v>5657</v>
      </c>
      <c r="H1680" s="4">
        <v>45973</v>
      </c>
      <c r="I1680" s="4" t="str">
        <f t="shared" si="910"/>
        <v>Atlantic 10</v>
      </c>
      <c r="J1680" s="2" t="str">
        <f t="shared" si="911"/>
        <v/>
      </c>
      <c r="K1680" s="2" t="str">
        <f t="shared" si="912"/>
        <v/>
      </c>
      <c r="L1680" s="2" t="str">
        <f t="shared" si="913"/>
        <v/>
      </c>
      <c r="M1680" s="2" t="str">
        <f t="shared" si="914"/>
        <v/>
      </c>
      <c r="N1680" s="22" t="str" cm="1">
        <f t="array" ref="N1680">IFERROR(INDEX(Stats_Hit_GP,MATCH($B1680,Stats_Hit_Player,0)),"")</f>
        <v/>
      </c>
      <c r="O1680" s="22" t="str">
        <f t="shared" si="915"/>
        <v/>
      </c>
      <c r="P1680" s="22" t="str">
        <f t="shared" si="916"/>
        <v/>
      </c>
      <c r="Q1680" s="22" t="str">
        <f t="shared" si="917"/>
        <v/>
      </c>
      <c r="R1680" s="22" t="str">
        <f t="shared" si="918"/>
        <v/>
      </c>
      <c r="S1680" s="22" t="str">
        <f t="shared" si="919"/>
        <v/>
      </c>
      <c r="T1680" s="22" t="str">
        <f t="shared" si="920"/>
        <v/>
      </c>
      <c r="U1680" s="22" t="str">
        <f t="shared" si="921"/>
        <v/>
      </c>
      <c r="V1680" s="22" t="str">
        <f t="shared" si="922"/>
        <v/>
      </c>
      <c r="W1680" s="22" t="str">
        <f t="shared" si="923"/>
        <v/>
      </c>
      <c r="X1680" s="22" t="str">
        <f t="shared" si="924"/>
        <v/>
      </c>
      <c r="Y1680" s="22" t="str">
        <f t="shared" si="925"/>
        <v/>
      </c>
      <c r="Z1680" s="22" t="str">
        <f t="shared" si="926"/>
        <v/>
      </c>
      <c r="AA1680" s="22" t="str">
        <f t="shared" si="927"/>
        <v/>
      </c>
      <c r="AB1680" s="22">
        <f t="shared" si="928"/>
        <v>2</v>
      </c>
      <c r="AC1680" s="22">
        <f t="shared" si="929"/>
        <v>1</v>
      </c>
      <c r="AD1680" s="29">
        <f t="shared" si="930"/>
        <v>4.8099999999999996</v>
      </c>
      <c r="AE1680" s="22">
        <f t="shared" si="931"/>
        <v>23</v>
      </c>
      <c r="AF1680" s="22">
        <f t="shared" si="932"/>
        <v>0</v>
      </c>
      <c r="AG1680" s="22">
        <f t="shared" si="933"/>
        <v>0</v>
      </c>
      <c r="AH1680" s="22">
        <f t="shared" si="934"/>
        <v>0</v>
      </c>
      <c r="AI1680" s="22">
        <f t="shared" si="935"/>
        <v>6</v>
      </c>
      <c r="AJ1680" s="31">
        <f t="shared" si="936"/>
        <v>24.1</v>
      </c>
      <c r="AK1680" s="22">
        <f t="shared" si="937"/>
        <v>23</v>
      </c>
      <c r="AL1680" s="22">
        <f t="shared" si="938"/>
        <v>17</v>
      </c>
      <c r="AM1680" s="22">
        <f t="shared" si="939"/>
        <v>13</v>
      </c>
      <c r="AN1680" s="22">
        <f t="shared" si="940"/>
        <v>15</v>
      </c>
      <c r="AO1680" s="22">
        <f t="shared" si="941"/>
        <v>25</v>
      </c>
      <c r="AP1680" s="22">
        <f t="shared" si="942"/>
        <v>6</v>
      </c>
      <c r="AQ1680" s="2">
        <f t="shared" si="943"/>
        <v>0.25600000000000001</v>
      </c>
    </row>
    <row r="1681" spans="1:43" x14ac:dyDescent="0.25">
      <c r="A1681" s="26">
        <f t="shared" si="944"/>
        <v>1</v>
      </c>
      <c r="B1681" t="s">
        <v>5054</v>
      </c>
      <c r="C1681" t="s">
        <v>64</v>
      </c>
      <c r="D1681" t="s">
        <v>29</v>
      </c>
      <c r="E1681" t="s">
        <v>2759</v>
      </c>
      <c r="F1681">
        <v>2026</v>
      </c>
      <c r="G1681" t="s">
        <v>5657</v>
      </c>
      <c r="H1681" s="4">
        <v>45967</v>
      </c>
      <c r="I1681" s="4" t="str">
        <f t="shared" si="910"/>
        <v>Ivy League</v>
      </c>
      <c r="J1681" s="2" t="str">
        <f t="shared" si="911"/>
        <v/>
      </c>
      <c r="K1681" s="2" t="str">
        <f t="shared" si="912"/>
        <v/>
      </c>
      <c r="L1681" s="2" t="str">
        <f t="shared" si="913"/>
        <v/>
      </c>
      <c r="M1681" s="2" t="str">
        <f t="shared" si="914"/>
        <v/>
      </c>
      <c r="N1681" s="22" t="str" cm="1">
        <f t="array" ref="N1681">IFERROR(INDEX(Stats_Hit_GP,MATCH($B1681,Stats_Hit_Player,0)),"")</f>
        <v/>
      </c>
      <c r="O1681" s="22" t="str">
        <f t="shared" si="915"/>
        <v/>
      </c>
      <c r="P1681" s="22" t="str">
        <f t="shared" si="916"/>
        <v/>
      </c>
      <c r="Q1681" s="22" t="str">
        <f t="shared" si="917"/>
        <v/>
      </c>
      <c r="R1681" s="22" t="str">
        <f t="shared" si="918"/>
        <v/>
      </c>
      <c r="S1681" s="22" t="str">
        <f t="shared" si="919"/>
        <v/>
      </c>
      <c r="T1681" s="22" t="str">
        <f t="shared" si="920"/>
        <v/>
      </c>
      <c r="U1681" s="22" t="str">
        <f t="shared" si="921"/>
        <v/>
      </c>
      <c r="V1681" s="22" t="str">
        <f t="shared" si="922"/>
        <v/>
      </c>
      <c r="W1681" s="22" t="str">
        <f t="shared" si="923"/>
        <v/>
      </c>
      <c r="X1681" s="22" t="str">
        <f t="shared" si="924"/>
        <v/>
      </c>
      <c r="Y1681" s="22" t="str">
        <f t="shared" si="925"/>
        <v/>
      </c>
      <c r="Z1681" s="22" t="str">
        <f t="shared" si="926"/>
        <v/>
      </c>
      <c r="AA1681" s="22" t="str">
        <f t="shared" si="927"/>
        <v/>
      </c>
      <c r="AB1681" s="22">
        <f t="shared" si="928"/>
        <v>0</v>
      </c>
      <c r="AC1681" s="22">
        <f t="shared" si="929"/>
        <v>0</v>
      </c>
      <c r="AD1681" s="29">
        <f t="shared" si="930"/>
        <v>13.5</v>
      </c>
      <c r="AE1681" s="22">
        <f t="shared" si="931"/>
        <v>3</v>
      </c>
      <c r="AF1681" s="22">
        <f t="shared" si="932"/>
        <v>0</v>
      </c>
      <c r="AG1681" s="22">
        <f t="shared" si="933"/>
        <v>0</v>
      </c>
      <c r="AH1681" s="22">
        <f t="shared" si="934"/>
        <v>0</v>
      </c>
      <c r="AI1681" s="22">
        <f t="shared" si="935"/>
        <v>0</v>
      </c>
      <c r="AJ1681" s="31">
        <f t="shared" si="936"/>
        <v>0.2</v>
      </c>
      <c r="AK1681" s="22">
        <f t="shared" si="937"/>
        <v>0</v>
      </c>
      <c r="AL1681" s="22">
        <f t="shared" si="938"/>
        <v>2</v>
      </c>
      <c r="AM1681" s="22">
        <f t="shared" si="939"/>
        <v>1</v>
      </c>
      <c r="AN1681" s="22">
        <f t="shared" si="940"/>
        <v>8</v>
      </c>
      <c r="AO1681" s="22">
        <f t="shared" si="941"/>
        <v>1</v>
      </c>
      <c r="AP1681" s="22">
        <f t="shared" si="942"/>
        <v>0</v>
      </c>
      <c r="AQ1681" s="2">
        <f t="shared" si="943"/>
        <v>0</v>
      </c>
    </row>
    <row r="1682" spans="1:43" x14ac:dyDescent="0.25">
      <c r="A1682" s="26" t="str">
        <f t="shared" si="944"/>
        <v/>
      </c>
      <c r="B1682" t="s">
        <v>2635</v>
      </c>
      <c r="C1682" t="s">
        <v>25</v>
      </c>
      <c r="D1682" t="s">
        <v>37</v>
      </c>
      <c r="E1682" t="s">
        <v>2636</v>
      </c>
      <c r="F1682">
        <v>2026</v>
      </c>
      <c r="G1682" t="s">
        <v>5657</v>
      </c>
      <c r="H1682" s="4">
        <v>45966</v>
      </c>
      <c r="I1682" s="4" t="str">
        <f t="shared" si="910"/>
        <v>Horizon</v>
      </c>
      <c r="J1682" s="2">
        <f t="shared" si="911"/>
        <v>0.33</v>
      </c>
      <c r="K1682" s="2">
        <f t="shared" si="912"/>
        <v>0.47399999999999998</v>
      </c>
      <c r="L1682" s="2">
        <f t="shared" si="913"/>
        <v>0.61899999999999999</v>
      </c>
      <c r="M1682" s="2">
        <f t="shared" si="914"/>
        <v>1.093</v>
      </c>
      <c r="N1682" s="22" cm="1">
        <f t="array" ref="N1682">IFERROR(INDEX(Stats_Hit_GP,MATCH($B1682,Stats_Hit_Player,0)),"")</f>
        <v>52</v>
      </c>
      <c r="O1682" s="22">
        <f t="shared" si="915"/>
        <v>251</v>
      </c>
      <c r="P1682" s="22">
        <f t="shared" si="916"/>
        <v>194</v>
      </c>
      <c r="Q1682" s="22">
        <f t="shared" si="917"/>
        <v>57</v>
      </c>
      <c r="R1682" s="22">
        <f t="shared" si="918"/>
        <v>64</v>
      </c>
      <c r="S1682" s="22">
        <f t="shared" si="919"/>
        <v>14</v>
      </c>
      <c r="T1682" s="22">
        <f t="shared" si="920"/>
        <v>0</v>
      </c>
      <c r="U1682" s="22">
        <f t="shared" si="921"/>
        <v>14</v>
      </c>
      <c r="V1682" s="22">
        <f t="shared" si="922"/>
        <v>51</v>
      </c>
      <c r="W1682" s="22">
        <f t="shared" si="923"/>
        <v>13</v>
      </c>
      <c r="X1682" s="22">
        <f t="shared" si="924"/>
        <v>42</v>
      </c>
      <c r="Y1682" s="22">
        <f t="shared" si="925"/>
        <v>56</v>
      </c>
      <c r="Z1682" s="22">
        <f t="shared" si="926"/>
        <v>3</v>
      </c>
      <c r="AA1682" s="22">
        <f t="shared" si="927"/>
        <v>0</v>
      </c>
      <c r="AB1682" s="22" t="str">
        <f t="shared" si="928"/>
        <v/>
      </c>
      <c r="AC1682" s="22" t="str">
        <f t="shared" si="929"/>
        <v/>
      </c>
      <c r="AD1682" s="29" t="str">
        <f t="shared" si="930"/>
        <v/>
      </c>
      <c r="AE1682" s="22" t="str">
        <f t="shared" si="931"/>
        <v/>
      </c>
      <c r="AF1682" s="22" t="str">
        <f t="shared" si="932"/>
        <v/>
      </c>
      <c r="AG1682" s="22" t="str">
        <f t="shared" si="933"/>
        <v/>
      </c>
      <c r="AH1682" s="22" t="str">
        <f t="shared" si="934"/>
        <v/>
      </c>
      <c r="AI1682" s="22" t="str">
        <f t="shared" si="935"/>
        <v/>
      </c>
      <c r="AJ1682" s="31" t="str">
        <f t="shared" si="936"/>
        <v/>
      </c>
      <c r="AK1682" s="22" t="str">
        <f t="shared" si="937"/>
        <v/>
      </c>
      <c r="AL1682" s="22" t="str">
        <f t="shared" si="938"/>
        <v/>
      </c>
      <c r="AM1682" s="22" t="str">
        <f t="shared" si="939"/>
        <v/>
      </c>
      <c r="AN1682" s="22" t="str">
        <f t="shared" si="940"/>
        <v/>
      </c>
      <c r="AO1682" s="22" t="str">
        <f t="shared" si="941"/>
        <v/>
      </c>
      <c r="AP1682" s="22" t="str">
        <f t="shared" si="942"/>
        <v/>
      </c>
      <c r="AQ1682" s="2" t="str">
        <f t="shared" si="943"/>
        <v/>
      </c>
    </row>
    <row r="1683" spans="1:43" x14ac:dyDescent="0.25">
      <c r="A1683" s="26">
        <f t="shared" si="944"/>
        <v>1</v>
      </c>
      <c r="B1683" t="s">
        <v>5832</v>
      </c>
      <c r="C1683" t="s">
        <v>64</v>
      </c>
      <c r="D1683" t="s">
        <v>29</v>
      </c>
      <c r="E1683" t="s">
        <v>1624</v>
      </c>
      <c r="F1683">
        <v>2026</v>
      </c>
      <c r="G1683" t="s">
        <v>5657</v>
      </c>
      <c r="H1683" s="4">
        <v>45961</v>
      </c>
      <c r="I1683" s="4" t="str">
        <f t="shared" si="910"/>
        <v>Big South</v>
      </c>
      <c r="J1683" s="2" t="str">
        <f t="shared" si="911"/>
        <v/>
      </c>
      <c r="K1683" s="2" t="str">
        <f t="shared" si="912"/>
        <v/>
      </c>
      <c r="L1683" s="2" t="str">
        <f t="shared" si="913"/>
        <v/>
      </c>
      <c r="M1683" s="2" t="str">
        <f t="shared" si="914"/>
        <v/>
      </c>
      <c r="N1683" s="22" t="str" cm="1">
        <f t="array" ref="N1683">IFERROR(INDEX(Stats_Hit_GP,MATCH($B1683,Stats_Hit_Player,0)),"")</f>
        <v/>
      </c>
      <c r="O1683" s="22" t="str">
        <f t="shared" si="915"/>
        <v/>
      </c>
      <c r="P1683" s="22" t="str">
        <f t="shared" si="916"/>
        <v/>
      </c>
      <c r="Q1683" s="22" t="str">
        <f t="shared" si="917"/>
        <v/>
      </c>
      <c r="R1683" s="22" t="str">
        <f t="shared" si="918"/>
        <v/>
      </c>
      <c r="S1683" s="22" t="str">
        <f t="shared" si="919"/>
        <v/>
      </c>
      <c r="T1683" s="22" t="str">
        <f t="shared" si="920"/>
        <v/>
      </c>
      <c r="U1683" s="22" t="str">
        <f t="shared" si="921"/>
        <v/>
      </c>
      <c r="V1683" s="22" t="str">
        <f t="shared" si="922"/>
        <v/>
      </c>
      <c r="W1683" s="22" t="str">
        <f t="shared" si="923"/>
        <v/>
      </c>
      <c r="X1683" s="22" t="str">
        <f t="shared" si="924"/>
        <v/>
      </c>
      <c r="Y1683" s="22" t="str">
        <f t="shared" si="925"/>
        <v/>
      </c>
      <c r="Z1683" s="22" t="str">
        <f t="shared" si="926"/>
        <v/>
      </c>
      <c r="AA1683" s="22" t="str">
        <f t="shared" si="927"/>
        <v/>
      </c>
      <c r="AB1683" s="22">
        <f t="shared" si="928"/>
        <v>2</v>
      </c>
      <c r="AC1683" s="22">
        <f t="shared" si="929"/>
        <v>0</v>
      </c>
      <c r="AD1683" s="29">
        <f t="shared" si="930"/>
        <v>12.33</v>
      </c>
      <c r="AE1683" s="22">
        <f t="shared" si="931"/>
        <v>12</v>
      </c>
      <c r="AF1683" s="22">
        <f t="shared" si="932"/>
        <v>0</v>
      </c>
      <c r="AG1683" s="22">
        <f t="shared" si="933"/>
        <v>0</v>
      </c>
      <c r="AH1683" s="22">
        <f t="shared" si="934"/>
        <v>0</v>
      </c>
      <c r="AI1683" s="22">
        <f t="shared" si="935"/>
        <v>0</v>
      </c>
      <c r="AJ1683" s="31">
        <f t="shared" si="936"/>
        <v>15.1</v>
      </c>
      <c r="AK1683" s="22">
        <f t="shared" si="937"/>
        <v>22</v>
      </c>
      <c r="AL1683" s="22">
        <f t="shared" si="938"/>
        <v>23</v>
      </c>
      <c r="AM1683" s="22">
        <f t="shared" si="939"/>
        <v>21</v>
      </c>
      <c r="AN1683" s="22">
        <f t="shared" si="940"/>
        <v>16</v>
      </c>
      <c r="AO1683" s="22">
        <f t="shared" si="941"/>
        <v>10</v>
      </c>
      <c r="AP1683" s="22">
        <f t="shared" si="942"/>
        <v>3</v>
      </c>
      <c r="AQ1683" s="2">
        <f t="shared" si="943"/>
        <v>0.36699999999999999</v>
      </c>
    </row>
    <row r="1684" spans="1:43" x14ac:dyDescent="0.25">
      <c r="A1684" s="26">
        <f t="shared" si="944"/>
        <v>1</v>
      </c>
      <c r="B1684" t="s">
        <v>2961</v>
      </c>
      <c r="C1684" t="s">
        <v>40</v>
      </c>
      <c r="D1684" t="s">
        <v>29</v>
      </c>
      <c r="E1684" t="s">
        <v>2960</v>
      </c>
      <c r="F1684">
        <v>2026</v>
      </c>
      <c r="G1684" t="s">
        <v>5657</v>
      </c>
      <c r="H1684" s="4">
        <v>45959</v>
      </c>
      <c r="I1684" s="4" t="str">
        <f t="shared" si="910"/>
        <v>Metro Atlantic</v>
      </c>
      <c r="J1684" s="2">
        <f t="shared" si="911"/>
        <v>0.308</v>
      </c>
      <c r="K1684" s="2">
        <f t="shared" si="912"/>
        <v>0.443</v>
      </c>
      <c r="L1684" s="2">
        <f t="shared" si="913"/>
        <v>0.45600000000000002</v>
      </c>
      <c r="M1684" s="2">
        <f t="shared" si="914"/>
        <v>0.89900000000000002</v>
      </c>
      <c r="N1684" s="22" cm="1">
        <f t="array" ref="N1684">IFERROR(INDEX(Stats_Hit_GP,MATCH($B1684,Stats_Hit_Player,0)),"")</f>
        <v>49</v>
      </c>
      <c r="O1684" s="22">
        <f t="shared" si="915"/>
        <v>235</v>
      </c>
      <c r="P1684" s="22">
        <f t="shared" si="916"/>
        <v>182</v>
      </c>
      <c r="Q1684" s="22">
        <f t="shared" si="917"/>
        <v>37</v>
      </c>
      <c r="R1684" s="22">
        <f t="shared" si="918"/>
        <v>56</v>
      </c>
      <c r="S1684" s="22">
        <f t="shared" si="919"/>
        <v>10</v>
      </c>
      <c r="T1684" s="22">
        <f t="shared" si="920"/>
        <v>1</v>
      </c>
      <c r="U1684" s="22">
        <f t="shared" si="921"/>
        <v>5</v>
      </c>
      <c r="V1684" s="22">
        <f t="shared" si="922"/>
        <v>40</v>
      </c>
      <c r="W1684" s="22">
        <f t="shared" si="923"/>
        <v>3</v>
      </c>
      <c r="X1684" s="22">
        <f t="shared" si="924"/>
        <v>45</v>
      </c>
      <c r="Y1684" s="22">
        <f t="shared" si="925"/>
        <v>26</v>
      </c>
      <c r="Z1684" s="22">
        <f t="shared" si="926"/>
        <v>12</v>
      </c>
      <c r="AA1684" s="22">
        <f t="shared" si="927"/>
        <v>3</v>
      </c>
      <c r="AB1684" s="22" t="str">
        <f t="shared" si="928"/>
        <v/>
      </c>
      <c r="AC1684" s="22" t="str">
        <f t="shared" si="929"/>
        <v/>
      </c>
      <c r="AD1684" s="29" t="str">
        <f t="shared" si="930"/>
        <v/>
      </c>
      <c r="AE1684" s="22" t="str">
        <f t="shared" si="931"/>
        <v/>
      </c>
      <c r="AF1684" s="22" t="str">
        <f t="shared" si="932"/>
        <v/>
      </c>
      <c r="AG1684" s="22" t="str">
        <f t="shared" si="933"/>
        <v/>
      </c>
      <c r="AH1684" s="22" t="str">
        <f t="shared" si="934"/>
        <v/>
      </c>
      <c r="AI1684" s="22" t="str">
        <f t="shared" si="935"/>
        <v/>
      </c>
      <c r="AJ1684" s="31" t="str">
        <f t="shared" si="936"/>
        <v/>
      </c>
      <c r="AK1684" s="22" t="str">
        <f t="shared" si="937"/>
        <v/>
      </c>
      <c r="AL1684" s="22" t="str">
        <f t="shared" si="938"/>
        <v/>
      </c>
      <c r="AM1684" s="22" t="str">
        <f t="shared" si="939"/>
        <v/>
      </c>
      <c r="AN1684" s="22" t="str">
        <f t="shared" si="940"/>
        <v/>
      </c>
      <c r="AO1684" s="22" t="str">
        <f t="shared" si="941"/>
        <v/>
      </c>
      <c r="AP1684" s="22" t="str">
        <f t="shared" si="942"/>
        <v/>
      </c>
      <c r="AQ1684" s="2" t="str">
        <f t="shared" si="943"/>
        <v/>
      </c>
    </row>
    <row r="1685" spans="1:43" x14ac:dyDescent="0.25">
      <c r="A1685" s="26">
        <f t="shared" si="944"/>
        <v>1</v>
      </c>
      <c r="B1685" t="s">
        <v>5833</v>
      </c>
      <c r="C1685" t="s">
        <v>64</v>
      </c>
      <c r="D1685" t="s">
        <v>29</v>
      </c>
      <c r="E1685" t="s">
        <v>2776</v>
      </c>
      <c r="F1685">
        <v>2026</v>
      </c>
      <c r="G1685" t="s">
        <v>5657</v>
      </c>
      <c r="H1685" s="4">
        <v>45951</v>
      </c>
      <c r="I1685" s="4" t="str">
        <f t="shared" si="910"/>
        <v>Ivy League</v>
      </c>
      <c r="J1685" s="2" t="str">
        <f t="shared" si="911"/>
        <v/>
      </c>
      <c r="K1685" s="2" t="str">
        <f t="shared" si="912"/>
        <v/>
      </c>
      <c r="L1685" s="2" t="str">
        <f t="shared" si="913"/>
        <v/>
      </c>
      <c r="M1685" s="2" t="str">
        <f t="shared" si="914"/>
        <v/>
      </c>
      <c r="N1685" s="22" t="str" cm="1">
        <f t="array" ref="N1685">IFERROR(INDEX(Stats_Hit_GP,MATCH($B1685,Stats_Hit_Player,0)),"")</f>
        <v/>
      </c>
      <c r="O1685" s="22" t="str">
        <f t="shared" si="915"/>
        <v/>
      </c>
      <c r="P1685" s="22" t="str">
        <f t="shared" si="916"/>
        <v/>
      </c>
      <c r="Q1685" s="22" t="str">
        <f t="shared" si="917"/>
        <v/>
      </c>
      <c r="R1685" s="22" t="str">
        <f t="shared" si="918"/>
        <v/>
      </c>
      <c r="S1685" s="22" t="str">
        <f t="shared" si="919"/>
        <v/>
      </c>
      <c r="T1685" s="22" t="str">
        <f t="shared" si="920"/>
        <v/>
      </c>
      <c r="U1685" s="22" t="str">
        <f t="shared" si="921"/>
        <v/>
      </c>
      <c r="V1685" s="22" t="str">
        <f t="shared" si="922"/>
        <v/>
      </c>
      <c r="W1685" s="22" t="str">
        <f t="shared" si="923"/>
        <v/>
      </c>
      <c r="X1685" s="22" t="str">
        <f t="shared" si="924"/>
        <v/>
      </c>
      <c r="Y1685" s="22" t="str">
        <f t="shared" si="925"/>
        <v/>
      </c>
      <c r="Z1685" s="22" t="str">
        <f t="shared" si="926"/>
        <v/>
      </c>
      <c r="AA1685" s="22" t="str">
        <f t="shared" si="927"/>
        <v/>
      </c>
      <c r="AB1685" s="22">
        <f t="shared" si="928"/>
        <v>1</v>
      </c>
      <c r="AC1685" s="22">
        <f t="shared" si="929"/>
        <v>2</v>
      </c>
      <c r="AD1685" s="29">
        <f t="shared" si="930"/>
        <v>8.6999999999999993</v>
      </c>
      <c r="AE1685" s="22">
        <f t="shared" si="931"/>
        <v>13</v>
      </c>
      <c r="AF1685" s="22">
        <f t="shared" si="932"/>
        <v>1</v>
      </c>
      <c r="AG1685" s="22">
        <f t="shared" si="933"/>
        <v>0</v>
      </c>
      <c r="AH1685" s="22">
        <f t="shared" si="934"/>
        <v>0</v>
      </c>
      <c r="AI1685" s="22">
        <f t="shared" si="935"/>
        <v>1</v>
      </c>
      <c r="AJ1685" s="31">
        <f t="shared" si="936"/>
        <v>30</v>
      </c>
      <c r="AK1685" s="22">
        <f t="shared" si="937"/>
        <v>42</v>
      </c>
      <c r="AL1685" s="22">
        <f t="shared" si="938"/>
        <v>33</v>
      </c>
      <c r="AM1685" s="22">
        <f t="shared" si="939"/>
        <v>29</v>
      </c>
      <c r="AN1685" s="22">
        <f t="shared" si="940"/>
        <v>17</v>
      </c>
      <c r="AO1685" s="22">
        <f t="shared" si="941"/>
        <v>27</v>
      </c>
      <c r="AP1685" s="22">
        <f t="shared" si="942"/>
        <v>11</v>
      </c>
      <c r="AQ1685" s="2">
        <f t="shared" si="943"/>
        <v>0.34699999999999998</v>
      </c>
    </row>
    <row r="1686" spans="1:43" x14ac:dyDescent="0.25">
      <c r="A1686" s="26">
        <f t="shared" si="944"/>
        <v>1</v>
      </c>
      <c r="B1686" t="s">
        <v>2758</v>
      </c>
      <c r="C1686" t="s">
        <v>44</v>
      </c>
      <c r="D1686" t="s">
        <v>29</v>
      </c>
      <c r="E1686" t="s">
        <v>2759</v>
      </c>
      <c r="F1686">
        <v>2026</v>
      </c>
      <c r="G1686" t="s">
        <v>5657</v>
      </c>
      <c r="H1686" s="4">
        <v>45947</v>
      </c>
      <c r="I1686" s="4" t="str">
        <f t="shared" si="910"/>
        <v>Ivy League</v>
      </c>
      <c r="J1686" s="2">
        <f t="shared" si="911"/>
        <v>0.313</v>
      </c>
      <c r="K1686" s="2">
        <f t="shared" si="912"/>
        <v>0.40200000000000002</v>
      </c>
      <c r="L1686" s="2">
        <f t="shared" si="913"/>
        <v>0.56299999999999994</v>
      </c>
      <c r="M1686" s="2">
        <f t="shared" si="914"/>
        <v>0.96499999999999997</v>
      </c>
      <c r="N1686" s="22" cm="1">
        <f t="array" ref="N1686">IFERROR(INDEX(Stats_Hit_GP,MATCH($B1686,Stats_Hit_Player,0)),"")</f>
        <v>37</v>
      </c>
      <c r="O1686" s="22">
        <f t="shared" si="915"/>
        <v>169</v>
      </c>
      <c r="P1686" s="22">
        <f t="shared" si="916"/>
        <v>144</v>
      </c>
      <c r="Q1686" s="22">
        <f t="shared" si="917"/>
        <v>28</v>
      </c>
      <c r="R1686" s="22">
        <f t="shared" si="918"/>
        <v>45</v>
      </c>
      <c r="S1686" s="22">
        <f t="shared" si="919"/>
        <v>7</v>
      </c>
      <c r="T1686" s="22">
        <f t="shared" si="920"/>
        <v>1</v>
      </c>
      <c r="U1686" s="22">
        <f t="shared" si="921"/>
        <v>9</v>
      </c>
      <c r="V1686" s="22">
        <f t="shared" si="922"/>
        <v>31</v>
      </c>
      <c r="W1686" s="22">
        <f t="shared" si="923"/>
        <v>5</v>
      </c>
      <c r="X1686" s="22">
        <f t="shared" si="924"/>
        <v>18</v>
      </c>
      <c r="Y1686" s="22">
        <f t="shared" si="925"/>
        <v>47</v>
      </c>
      <c r="Z1686" s="22">
        <f t="shared" si="926"/>
        <v>11</v>
      </c>
      <c r="AA1686" s="22">
        <f t="shared" si="927"/>
        <v>1</v>
      </c>
      <c r="AB1686" s="22">
        <f t="shared" si="928"/>
        <v>3</v>
      </c>
      <c r="AC1686" s="22">
        <f t="shared" si="929"/>
        <v>5</v>
      </c>
      <c r="AD1686" s="29">
        <f t="shared" si="930"/>
        <v>4.47</v>
      </c>
      <c r="AE1686" s="22">
        <f t="shared" si="931"/>
        <v>11</v>
      </c>
      <c r="AF1686" s="22">
        <f t="shared" si="932"/>
        <v>11</v>
      </c>
      <c r="AG1686" s="22">
        <f t="shared" si="933"/>
        <v>0</v>
      </c>
      <c r="AH1686" s="22">
        <f t="shared" si="934"/>
        <v>0</v>
      </c>
      <c r="AI1686" s="22">
        <f t="shared" si="935"/>
        <v>0</v>
      </c>
      <c r="AJ1686" s="31">
        <f t="shared" si="936"/>
        <v>54.1</v>
      </c>
      <c r="AK1686" s="22">
        <f t="shared" si="937"/>
        <v>46</v>
      </c>
      <c r="AL1686" s="22">
        <f t="shared" si="938"/>
        <v>41</v>
      </c>
      <c r="AM1686" s="22">
        <f t="shared" si="939"/>
        <v>27</v>
      </c>
      <c r="AN1686" s="22">
        <f t="shared" si="940"/>
        <v>24</v>
      </c>
      <c r="AO1686" s="22">
        <f t="shared" si="941"/>
        <v>38</v>
      </c>
      <c r="AP1686" s="22">
        <f t="shared" si="942"/>
        <v>17</v>
      </c>
      <c r="AQ1686" s="2">
        <f t="shared" si="943"/>
        <v>0.223</v>
      </c>
    </row>
    <row r="1687" spans="1:43" x14ac:dyDescent="0.25">
      <c r="A1687" s="26">
        <f t="shared" si="944"/>
        <v>1</v>
      </c>
      <c r="B1687" t="s">
        <v>5834</v>
      </c>
      <c r="C1687" t="s">
        <v>64</v>
      </c>
      <c r="D1687" t="s">
        <v>29</v>
      </c>
      <c r="E1687" t="s">
        <v>2807</v>
      </c>
      <c r="F1687">
        <v>2026</v>
      </c>
      <c r="G1687" t="s">
        <v>5657</v>
      </c>
      <c r="H1687" s="4">
        <v>45945</v>
      </c>
      <c r="I1687" s="4" t="str">
        <f t="shared" si="910"/>
        <v>Ivy League</v>
      </c>
      <c r="J1687" s="2" t="str">
        <f t="shared" si="911"/>
        <v/>
      </c>
      <c r="K1687" s="2" t="str">
        <f t="shared" si="912"/>
        <v/>
      </c>
      <c r="L1687" s="2" t="str">
        <f t="shared" si="913"/>
        <v/>
      </c>
      <c r="M1687" s="2" t="str">
        <f t="shared" si="914"/>
        <v/>
      </c>
      <c r="N1687" s="22" t="str" cm="1">
        <f t="array" ref="N1687">IFERROR(INDEX(Stats_Hit_GP,MATCH($B1687,Stats_Hit_Player,0)),"")</f>
        <v/>
      </c>
      <c r="O1687" s="22" t="str">
        <f t="shared" si="915"/>
        <v/>
      </c>
      <c r="P1687" s="22" t="str">
        <f t="shared" si="916"/>
        <v/>
      </c>
      <c r="Q1687" s="22" t="str">
        <f t="shared" si="917"/>
        <v/>
      </c>
      <c r="R1687" s="22" t="str">
        <f t="shared" si="918"/>
        <v/>
      </c>
      <c r="S1687" s="22" t="str">
        <f t="shared" si="919"/>
        <v/>
      </c>
      <c r="T1687" s="22" t="str">
        <f t="shared" si="920"/>
        <v/>
      </c>
      <c r="U1687" s="22" t="str">
        <f t="shared" si="921"/>
        <v/>
      </c>
      <c r="V1687" s="22" t="str">
        <f t="shared" si="922"/>
        <v/>
      </c>
      <c r="W1687" s="22" t="str">
        <f t="shared" si="923"/>
        <v/>
      </c>
      <c r="X1687" s="22" t="str">
        <f t="shared" si="924"/>
        <v/>
      </c>
      <c r="Y1687" s="22" t="str">
        <f t="shared" si="925"/>
        <v/>
      </c>
      <c r="Z1687" s="22" t="str">
        <f t="shared" si="926"/>
        <v/>
      </c>
      <c r="AA1687" s="22" t="str">
        <f t="shared" si="927"/>
        <v/>
      </c>
      <c r="AB1687" s="22">
        <f t="shared" si="928"/>
        <v>4</v>
      </c>
      <c r="AC1687" s="22">
        <f t="shared" si="929"/>
        <v>3</v>
      </c>
      <c r="AD1687" s="29">
        <f t="shared" si="930"/>
        <v>2.25</v>
      </c>
      <c r="AE1687" s="22">
        <f t="shared" si="931"/>
        <v>19</v>
      </c>
      <c r="AF1687" s="22">
        <f t="shared" si="932"/>
        <v>0</v>
      </c>
      <c r="AG1687" s="22">
        <f t="shared" si="933"/>
        <v>0</v>
      </c>
      <c r="AH1687" s="22">
        <f t="shared" si="934"/>
        <v>0</v>
      </c>
      <c r="AI1687" s="22">
        <f t="shared" si="935"/>
        <v>3</v>
      </c>
      <c r="AJ1687" s="31">
        <f t="shared" si="936"/>
        <v>36</v>
      </c>
      <c r="AK1687" s="22">
        <f t="shared" si="937"/>
        <v>25</v>
      </c>
      <c r="AL1687" s="22">
        <f t="shared" si="938"/>
        <v>13</v>
      </c>
      <c r="AM1687" s="22">
        <f t="shared" si="939"/>
        <v>9</v>
      </c>
      <c r="AN1687" s="22">
        <f t="shared" si="940"/>
        <v>10</v>
      </c>
      <c r="AO1687" s="22">
        <f t="shared" si="941"/>
        <v>34</v>
      </c>
      <c r="AP1687" s="22">
        <f t="shared" si="942"/>
        <v>7</v>
      </c>
      <c r="AQ1687" s="2">
        <f t="shared" si="943"/>
        <v>0.19500000000000001</v>
      </c>
    </row>
    <row r="1688" spans="1:43" x14ac:dyDescent="0.25">
      <c r="A1688" s="26">
        <f t="shared" si="944"/>
        <v>1</v>
      </c>
      <c r="B1688" t="s">
        <v>5835</v>
      </c>
      <c r="C1688" t="s">
        <v>64</v>
      </c>
      <c r="D1688" t="s">
        <v>29</v>
      </c>
      <c r="E1688" t="s">
        <v>2743</v>
      </c>
      <c r="F1688">
        <v>2026</v>
      </c>
      <c r="G1688" t="s">
        <v>5657</v>
      </c>
      <c r="H1688" s="4">
        <v>45943</v>
      </c>
      <c r="I1688" s="4" t="str">
        <f t="shared" si="910"/>
        <v>Ivy League</v>
      </c>
      <c r="J1688" s="2" t="str">
        <f t="shared" si="911"/>
        <v/>
      </c>
      <c r="K1688" s="2" t="str">
        <f t="shared" si="912"/>
        <v/>
      </c>
      <c r="L1688" s="2" t="str">
        <f t="shared" si="913"/>
        <v/>
      </c>
      <c r="M1688" s="2" t="str">
        <f t="shared" si="914"/>
        <v/>
      </c>
      <c r="N1688" s="22" t="str" cm="1">
        <f t="array" ref="N1688">IFERROR(INDEX(Stats_Hit_GP,MATCH($B1688,Stats_Hit_Player,0)),"")</f>
        <v/>
      </c>
      <c r="O1688" s="22" t="str">
        <f t="shared" si="915"/>
        <v/>
      </c>
      <c r="P1688" s="22" t="str">
        <f t="shared" si="916"/>
        <v/>
      </c>
      <c r="Q1688" s="22" t="str">
        <f t="shared" si="917"/>
        <v/>
      </c>
      <c r="R1688" s="22" t="str">
        <f t="shared" si="918"/>
        <v/>
      </c>
      <c r="S1688" s="22" t="str">
        <f t="shared" si="919"/>
        <v/>
      </c>
      <c r="T1688" s="22" t="str">
        <f t="shared" si="920"/>
        <v/>
      </c>
      <c r="U1688" s="22" t="str">
        <f t="shared" si="921"/>
        <v/>
      </c>
      <c r="V1688" s="22" t="str">
        <f t="shared" si="922"/>
        <v/>
      </c>
      <c r="W1688" s="22" t="str">
        <f t="shared" si="923"/>
        <v/>
      </c>
      <c r="X1688" s="22" t="str">
        <f t="shared" si="924"/>
        <v/>
      </c>
      <c r="Y1688" s="22" t="str">
        <f t="shared" si="925"/>
        <v/>
      </c>
      <c r="Z1688" s="22" t="str">
        <f t="shared" si="926"/>
        <v/>
      </c>
      <c r="AA1688" s="22" t="str">
        <f t="shared" si="927"/>
        <v/>
      </c>
      <c r="AB1688" s="22">
        <f t="shared" si="928"/>
        <v>1</v>
      </c>
      <c r="AC1688" s="22">
        <f t="shared" si="929"/>
        <v>0</v>
      </c>
      <c r="AD1688" s="29">
        <f t="shared" si="930"/>
        <v>13.5</v>
      </c>
      <c r="AE1688" s="22">
        <f t="shared" si="931"/>
        <v>2</v>
      </c>
      <c r="AF1688" s="22">
        <f t="shared" si="932"/>
        <v>0</v>
      </c>
      <c r="AG1688" s="22">
        <f t="shared" si="933"/>
        <v>0</v>
      </c>
      <c r="AH1688" s="22">
        <f t="shared" si="934"/>
        <v>0</v>
      </c>
      <c r="AI1688" s="22">
        <f t="shared" si="935"/>
        <v>0</v>
      </c>
      <c r="AJ1688" s="31">
        <f t="shared" si="936"/>
        <v>1.1000000000000001</v>
      </c>
      <c r="AK1688" s="22">
        <f t="shared" si="937"/>
        <v>1</v>
      </c>
      <c r="AL1688" s="22">
        <f t="shared" si="938"/>
        <v>2</v>
      </c>
      <c r="AM1688" s="22">
        <f t="shared" si="939"/>
        <v>2</v>
      </c>
      <c r="AN1688" s="22">
        <f t="shared" si="940"/>
        <v>2</v>
      </c>
      <c r="AO1688" s="22">
        <f t="shared" si="941"/>
        <v>0</v>
      </c>
      <c r="AP1688" s="22">
        <f t="shared" si="942"/>
        <v>0</v>
      </c>
      <c r="AQ1688" s="2">
        <f t="shared" si="943"/>
        <v>0.2</v>
      </c>
    </row>
    <row r="1689" spans="1:43" x14ac:dyDescent="0.25">
      <c r="A1689" s="26">
        <f t="shared" si="944"/>
        <v>1</v>
      </c>
      <c r="B1689" t="s">
        <v>5836</v>
      </c>
      <c r="C1689" t="s">
        <v>64</v>
      </c>
      <c r="D1689" t="s">
        <v>29</v>
      </c>
      <c r="E1689" t="s">
        <v>2725</v>
      </c>
      <c r="F1689">
        <v>2026</v>
      </c>
      <c r="G1689" t="s">
        <v>5657</v>
      </c>
      <c r="H1689" s="4">
        <v>45940</v>
      </c>
      <c r="I1689" s="4" t="str">
        <f t="shared" si="910"/>
        <v>Ivy League</v>
      </c>
      <c r="J1689" s="2" t="str">
        <f t="shared" si="911"/>
        <v/>
      </c>
      <c r="K1689" s="2" t="str">
        <f t="shared" si="912"/>
        <v/>
      </c>
      <c r="L1689" s="2" t="str">
        <f t="shared" si="913"/>
        <v/>
      </c>
      <c r="M1689" s="2" t="str">
        <f t="shared" si="914"/>
        <v/>
      </c>
      <c r="N1689" s="22" t="str" cm="1">
        <f t="array" ref="N1689">IFERROR(INDEX(Stats_Hit_GP,MATCH($B1689,Stats_Hit_Player,0)),"")</f>
        <v/>
      </c>
      <c r="O1689" s="22" t="str">
        <f t="shared" si="915"/>
        <v/>
      </c>
      <c r="P1689" s="22" t="str">
        <f t="shared" si="916"/>
        <v/>
      </c>
      <c r="Q1689" s="22" t="str">
        <f t="shared" si="917"/>
        <v/>
      </c>
      <c r="R1689" s="22" t="str">
        <f t="shared" si="918"/>
        <v/>
      </c>
      <c r="S1689" s="22" t="str">
        <f t="shared" si="919"/>
        <v/>
      </c>
      <c r="T1689" s="22" t="str">
        <f t="shared" si="920"/>
        <v/>
      </c>
      <c r="U1689" s="22" t="str">
        <f t="shared" si="921"/>
        <v/>
      </c>
      <c r="V1689" s="22" t="str">
        <f t="shared" si="922"/>
        <v/>
      </c>
      <c r="W1689" s="22" t="str">
        <f t="shared" si="923"/>
        <v/>
      </c>
      <c r="X1689" s="22" t="str">
        <f t="shared" si="924"/>
        <v/>
      </c>
      <c r="Y1689" s="22" t="str">
        <f t="shared" si="925"/>
        <v/>
      </c>
      <c r="Z1689" s="22" t="str">
        <f t="shared" si="926"/>
        <v/>
      </c>
      <c r="AA1689" s="22" t="str">
        <f t="shared" si="927"/>
        <v/>
      </c>
      <c r="AB1689" s="22">
        <f t="shared" si="928"/>
        <v>4</v>
      </c>
      <c r="AC1689" s="22">
        <f t="shared" si="929"/>
        <v>4</v>
      </c>
      <c r="AD1689" s="29">
        <f t="shared" si="930"/>
        <v>3.77</v>
      </c>
      <c r="AE1689" s="22">
        <f t="shared" si="931"/>
        <v>12</v>
      </c>
      <c r="AF1689" s="22">
        <f t="shared" si="932"/>
        <v>10</v>
      </c>
      <c r="AG1689" s="22">
        <f t="shared" si="933"/>
        <v>0</v>
      </c>
      <c r="AH1689" s="22">
        <f t="shared" si="934"/>
        <v>0</v>
      </c>
      <c r="AI1689" s="22">
        <f t="shared" si="935"/>
        <v>1</v>
      </c>
      <c r="AJ1689" s="31">
        <f t="shared" si="936"/>
        <v>59.2</v>
      </c>
      <c r="AK1689" s="22">
        <f t="shared" si="937"/>
        <v>49</v>
      </c>
      <c r="AL1689" s="22">
        <f t="shared" si="938"/>
        <v>28</v>
      </c>
      <c r="AM1689" s="22">
        <f t="shared" si="939"/>
        <v>25</v>
      </c>
      <c r="AN1689" s="22">
        <f t="shared" si="940"/>
        <v>28</v>
      </c>
      <c r="AO1689" s="22">
        <f t="shared" si="941"/>
        <v>47</v>
      </c>
      <c r="AP1689" s="22">
        <f t="shared" si="942"/>
        <v>2</v>
      </c>
      <c r="AQ1689" s="2">
        <f t="shared" si="943"/>
        <v>0.23200000000000001</v>
      </c>
    </row>
    <row r="1690" spans="1:43" x14ac:dyDescent="0.25">
      <c r="A1690" s="26">
        <f t="shared" si="944"/>
        <v>1</v>
      </c>
      <c r="B1690" t="s">
        <v>5837</v>
      </c>
      <c r="C1690" t="s">
        <v>64</v>
      </c>
      <c r="D1690" t="s">
        <v>29</v>
      </c>
      <c r="E1690" t="s">
        <v>4031</v>
      </c>
      <c r="F1690">
        <v>2026</v>
      </c>
      <c r="G1690" t="s">
        <v>5657</v>
      </c>
      <c r="H1690" s="4">
        <v>45939</v>
      </c>
      <c r="I1690" s="4" t="str">
        <f t="shared" si="910"/>
        <v>Patriot</v>
      </c>
      <c r="J1690" s="2" t="str">
        <f t="shared" si="911"/>
        <v/>
      </c>
      <c r="K1690" s="2" t="str">
        <f t="shared" si="912"/>
        <v/>
      </c>
      <c r="L1690" s="2" t="str">
        <f t="shared" si="913"/>
        <v/>
      </c>
      <c r="M1690" s="2" t="str">
        <f t="shared" si="914"/>
        <v/>
      </c>
      <c r="N1690" s="22" t="str" cm="1">
        <f t="array" ref="N1690">IFERROR(INDEX(Stats_Hit_GP,MATCH($B1690,Stats_Hit_Player,0)),"")</f>
        <v/>
      </c>
      <c r="O1690" s="22" t="str">
        <f t="shared" si="915"/>
        <v/>
      </c>
      <c r="P1690" s="22" t="str">
        <f t="shared" si="916"/>
        <v/>
      </c>
      <c r="Q1690" s="22" t="str">
        <f t="shared" si="917"/>
        <v/>
      </c>
      <c r="R1690" s="22" t="str">
        <f t="shared" si="918"/>
        <v/>
      </c>
      <c r="S1690" s="22" t="str">
        <f t="shared" si="919"/>
        <v/>
      </c>
      <c r="T1690" s="22" t="str">
        <f t="shared" si="920"/>
        <v/>
      </c>
      <c r="U1690" s="22" t="str">
        <f t="shared" si="921"/>
        <v/>
      </c>
      <c r="V1690" s="22" t="str">
        <f t="shared" si="922"/>
        <v/>
      </c>
      <c r="W1690" s="22" t="str">
        <f t="shared" si="923"/>
        <v/>
      </c>
      <c r="X1690" s="22" t="str">
        <f t="shared" si="924"/>
        <v/>
      </c>
      <c r="Y1690" s="22" t="str">
        <f t="shared" si="925"/>
        <v/>
      </c>
      <c r="Z1690" s="22" t="str">
        <f t="shared" si="926"/>
        <v/>
      </c>
      <c r="AA1690" s="22" t="str">
        <f t="shared" si="927"/>
        <v/>
      </c>
      <c r="AB1690" s="22">
        <f t="shared" si="928"/>
        <v>0</v>
      </c>
      <c r="AC1690" s="22">
        <f t="shared" si="929"/>
        <v>0</v>
      </c>
      <c r="AD1690" s="29">
        <f t="shared" si="930"/>
        <v>36</v>
      </c>
      <c r="AE1690" s="22">
        <f t="shared" si="931"/>
        <v>4</v>
      </c>
      <c r="AF1690" s="22">
        <f t="shared" si="932"/>
        <v>0</v>
      </c>
      <c r="AG1690" s="22">
        <f t="shared" si="933"/>
        <v>0</v>
      </c>
      <c r="AH1690" s="22">
        <f t="shared" si="934"/>
        <v>0</v>
      </c>
      <c r="AI1690" s="22">
        <f t="shared" si="935"/>
        <v>0</v>
      </c>
      <c r="AJ1690" s="31">
        <f t="shared" si="936"/>
        <v>2</v>
      </c>
      <c r="AK1690" s="22">
        <f t="shared" si="937"/>
        <v>4</v>
      </c>
      <c r="AL1690" s="22">
        <f t="shared" si="938"/>
        <v>8</v>
      </c>
      <c r="AM1690" s="22">
        <f t="shared" si="939"/>
        <v>8</v>
      </c>
      <c r="AN1690" s="22">
        <f t="shared" si="940"/>
        <v>7</v>
      </c>
      <c r="AO1690" s="22">
        <f t="shared" si="941"/>
        <v>2</v>
      </c>
      <c r="AP1690" s="22">
        <f t="shared" si="942"/>
        <v>0</v>
      </c>
      <c r="AQ1690" s="2">
        <f t="shared" si="943"/>
        <v>0.4</v>
      </c>
    </row>
    <row r="1691" spans="1:43" x14ac:dyDescent="0.25">
      <c r="A1691" s="26">
        <f t="shared" si="944"/>
        <v>1</v>
      </c>
      <c r="B1691" t="s">
        <v>5838</v>
      </c>
      <c r="C1691" t="s">
        <v>64</v>
      </c>
      <c r="D1691" t="s">
        <v>29</v>
      </c>
      <c r="E1691" t="s">
        <v>2725</v>
      </c>
      <c r="F1691">
        <v>2026</v>
      </c>
      <c r="G1691" t="s">
        <v>5657</v>
      </c>
      <c r="H1691" s="4">
        <v>45939</v>
      </c>
      <c r="I1691" s="4" t="str">
        <f t="shared" si="910"/>
        <v>Ivy League</v>
      </c>
      <c r="J1691" s="2" t="str">
        <f t="shared" si="911"/>
        <v/>
      </c>
      <c r="K1691" s="2" t="str">
        <f t="shared" si="912"/>
        <v/>
      </c>
      <c r="L1691" s="2" t="str">
        <f t="shared" si="913"/>
        <v/>
      </c>
      <c r="M1691" s="2" t="str">
        <f t="shared" si="914"/>
        <v/>
      </c>
      <c r="N1691" s="22" t="str" cm="1">
        <f t="array" ref="N1691">IFERROR(INDEX(Stats_Hit_GP,MATCH($B1691,Stats_Hit_Player,0)),"")</f>
        <v/>
      </c>
      <c r="O1691" s="22" t="str">
        <f t="shared" si="915"/>
        <v/>
      </c>
      <c r="P1691" s="22" t="str">
        <f t="shared" si="916"/>
        <v/>
      </c>
      <c r="Q1691" s="22" t="str">
        <f t="shared" si="917"/>
        <v/>
      </c>
      <c r="R1691" s="22" t="str">
        <f t="shared" si="918"/>
        <v/>
      </c>
      <c r="S1691" s="22" t="str">
        <f t="shared" si="919"/>
        <v/>
      </c>
      <c r="T1691" s="22" t="str">
        <f t="shared" si="920"/>
        <v/>
      </c>
      <c r="U1691" s="22" t="str">
        <f t="shared" si="921"/>
        <v/>
      </c>
      <c r="V1691" s="22" t="str">
        <f t="shared" si="922"/>
        <v/>
      </c>
      <c r="W1691" s="22" t="str">
        <f t="shared" si="923"/>
        <v/>
      </c>
      <c r="X1691" s="22" t="str">
        <f t="shared" si="924"/>
        <v/>
      </c>
      <c r="Y1691" s="22" t="str">
        <f t="shared" si="925"/>
        <v/>
      </c>
      <c r="Z1691" s="22" t="str">
        <f t="shared" si="926"/>
        <v/>
      </c>
      <c r="AA1691" s="22" t="str">
        <f t="shared" si="927"/>
        <v/>
      </c>
      <c r="AB1691" s="22">
        <f t="shared" si="928"/>
        <v>0</v>
      </c>
      <c r="AC1691" s="22">
        <f t="shared" si="929"/>
        <v>0</v>
      </c>
      <c r="AD1691" s="29">
        <f t="shared" si="930"/>
        <v>13.5</v>
      </c>
      <c r="AE1691" s="22">
        <f t="shared" si="931"/>
        <v>3</v>
      </c>
      <c r="AF1691" s="22">
        <f t="shared" si="932"/>
        <v>0</v>
      </c>
      <c r="AG1691" s="22">
        <f t="shared" si="933"/>
        <v>0</v>
      </c>
      <c r="AH1691" s="22">
        <f t="shared" si="934"/>
        <v>0</v>
      </c>
      <c r="AI1691" s="22">
        <f t="shared" si="935"/>
        <v>0</v>
      </c>
      <c r="AJ1691" s="31">
        <f t="shared" si="936"/>
        <v>3.1</v>
      </c>
      <c r="AK1691" s="22">
        <f t="shared" si="937"/>
        <v>5</v>
      </c>
      <c r="AL1691" s="22">
        <f t="shared" si="938"/>
        <v>10</v>
      </c>
      <c r="AM1691" s="22">
        <f t="shared" si="939"/>
        <v>5</v>
      </c>
      <c r="AN1691" s="22">
        <f t="shared" si="940"/>
        <v>5</v>
      </c>
      <c r="AO1691" s="22">
        <f t="shared" si="941"/>
        <v>4</v>
      </c>
      <c r="AP1691" s="22">
        <f t="shared" si="942"/>
        <v>2</v>
      </c>
      <c r="AQ1691" s="2">
        <f t="shared" si="943"/>
        <v>0.313</v>
      </c>
    </row>
    <row r="1692" spans="1:43" x14ac:dyDescent="0.25">
      <c r="A1692" s="26" t="str">
        <f t="shared" si="944"/>
        <v/>
      </c>
      <c r="B1692" t="s">
        <v>5839</v>
      </c>
      <c r="C1692" t="s">
        <v>64</v>
      </c>
      <c r="D1692" t="s">
        <v>37</v>
      </c>
      <c r="E1692" t="s">
        <v>105</v>
      </c>
      <c r="F1692">
        <v>2026</v>
      </c>
      <c r="G1692" t="s">
        <v>5657</v>
      </c>
      <c r="H1692" s="4">
        <v>45936</v>
      </c>
      <c r="I1692" s="4" t="str">
        <f t="shared" si="910"/>
        <v>Atlantic 10</v>
      </c>
      <c r="J1692" s="2" t="str">
        <f t="shared" si="911"/>
        <v/>
      </c>
      <c r="K1692" s="2" t="str">
        <f t="shared" si="912"/>
        <v/>
      </c>
      <c r="L1692" s="2" t="str">
        <f t="shared" si="913"/>
        <v/>
      </c>
      <c r="M1692" s="2" t="str">
        <f t="shared" si="914"/>
        <v/>
      </c>
      <c r="N1692" s="22" t="str" cm="1">
        <f t="array" ref="N1692">IFERROR(INDEX(Stats_Hit_GP,MATCH($B1692,Stats_Hit_Player,0)),"")</f>
        <v/>
      </c>
      <c r="O1692" s="22" t="str">
        <f t="shared" si="915"/>
        <v/>
      </c>
      <c r="P1692" s="22" t="str">
        <f t="shared" si="916"/>
        <v/>
      </c>
      <c r="Q1692" s="22" t="str">
        <f t="shared" si="917"/>
        <v/>
      </c>
      <c r="R1692" s="22" t="str">
        <f t="shared" si="918"/>
        <v/>
      </c>
      <c r="S1692" s="22" t="str">
        <f t="shared" si="919"/>
        <v/>
      </c>
      <c r="T1692" s="22" t="str">
        <f t="shared" si="920"/>
        <v/>
      </c>
      <c r="U1692" s="22" t="str">
        <f t="shared" si="921"/>
        <v/>
      </c>
      <c r="V1692" s="22" t="str">
        <f t="shared" si="922"/>
        <v/>
      </c>
      <c r="W1692" s="22" t="str">
        <f t="shared" si="923"/>
        <v/>
      </c>
      <c r="X1692" s="22" t="str">
        <f t="shared" si="924"/>
        <v/>
      </c>
      <c r="Y1692" s="22" t="str">
        <f t="shared" si="925"/>
        <v/>
      </c>
      <c r="Z1692" s="22" t="str">
        <f t="shared" si="926"/>
        <v/>
      </c>
      <c r="AA1692" s="22" t="str">
        <f t="shared" si="927"/>
        <v/>
      </c>
      <c r="AB1692" s="22">
        <f t="shared" si="928"/>
        <v>0</v>
      </c>
      <c r="AC1692" s="22">
        <f t="shared" si="929"/>
        <v>0</v>
      </c>
      <c r="AD1692" s="29">
        <f t="shared" si="930"/>
        <v>18</v>
      </c>
      <c r="AE1692" s="22">
        <f t="shared" si="931"/>
        <v>3</v>
      </c>
      <c r="AF1692" s="22">
        <f t="shared" si="932"/>
        <v>0</v>
      </c>
      <c r="AG1692" s="22">
        <f t="shared" si="933"/>
        <v>0</v>
      </c>
      <c r="AH1692" s="22">
        <f t="shared" si="934"/>
        <v>0</v>
      </c>
      <c r="AI1692" s="22">
        <f t="shared" si="935"/>
        <v>0</v>
      </c>
      <c r="AJ1692" s="31">
        <f t="shared" si="936"/>
        <v>1</v>
      </c>
      <c r="AK1692" s="22">
        <f t="shared" si="937"/>
        <v>2</v>
      </c>
      <c r="AL1692" s="22">
        <f t="shared" si="938"/>
        <v>3</v>
      </c>
      <c r="AM1692" s="22">
        <f t="shared" si="939"/>
        <v>2</v>
      </c>
      <c r="AN1692" s="22">
        <f t="shared" si="940"/>
        <v>6</v>
      </c>
      <c r="AO1692" s="22">
        <f t="shared" si="941"/>
        <v>2</v>
      </c>
      <c r="AP1692" s="22">
        <f t="shared" si="942"/>
        <v>0</v>
      </c>
      <c r="AQ1692" s="2">
        <f t="shared" si="943"/>
        <v>0.4</v>
      </c>
    </row>
    <row r="1693" spans="1:43" x14ac:dyDescent="0.25">
      <c r="A1693" s="26" t="str">
        <f t="shared" si="944"/>
        <v/>
      </c>
      <c r="B1693" t="s">
        <v>107</v>
      </c>
      <c r="C1693" t="s">
        <v>38</v>
      </c>
      <c r="D1693" t="s">
        <v>37</v>
      </c>
      <c r="E1693" t="s">
        <v>105</v>
      </c>
      <c r="F1693">
        <v>2026</v>
      </c>
      <c r="G1693" t="s">
        <v>5657</v>
      </c>
      <c r="H1693" s="4">
        <v>45936</v>
      </c>
      <c r="I1693" s="4" t="str">
        <f t="shared" si="910"/>
        <v>Atlantic 10</v>
      </c>
      <c r="J1693" s="2">
        <f t="shared" si="911"/>
        <v>0.30299999999999999</v>
      </c>
      <c r="K1693" s="2">
        <f t="shared" si="912"/>
        <v>0.44500000000000001</v>
      </c>
      <c r="L1693" s="2">
        <f t="shared" si="913"/>
        <v>0.57799999999999996</v>
      </c>
      <c r="M1693" s="2">
        <f t="shared" si="914"/>
        <v>1.024</v>
      </c>
      <c r="N1693" s="22" cm="1">
        <f t="array" ref="N1693">IFERROR(INDEX(Stats_Hit_GP,MATCH($B1693,Stats_Hit_Player,0)),"")</f>
        <v>49</v>
      </c>
      <c r="O1693" s="22">
        <f t="shared" si="915"/>
        <v>238</v>
      </c>
      <c r="P1693" s="22">
        <f t="shared" si="916"/>
        <v>185</v>
      </c>
      <c r="Q1693" s="22">
        <f t="shared" si="917"/>
        <v>45</v>
      </c>
      <c r="R1693" s="22">
        <f t="shared" si="918"/>
        <v>56</v>
      </c>
      <c r="S1693" s="22">
        <f t="shared" si="919"/>
        <v>8</v>
      </c>
      <c r="T1693" s="22">
        <f t="shared" si="920"/>
        <v>2</v>
      </c>
      <c r="U1693" s="22">
        <f t="shared" si="921"/>
        <v>13</v>
      </c>
      <c r="V1693" s="22">
        <f t="shared" si="922"/>
        <v>52</v>
      </c>
      <c r="W1693" s="22">
        <f t="shared" si="923"/>
        <v>8</v>
      </c>
      <c r="X1693" s="22">
        <f t="shared" si="924"/>
        <v>42</v>
      </c>
      <c r="Y1693" s="22">
        <f t="shared" si="925"/>
        <v>55</v>
      </c>
      <c r="Z1693" s="22">
        <f t="shared" si="926"/>
        <v>3</v>
      </c>
      <c r="AA1693" s="22">
        <f t="shared" si="927"/>
        <v>0</v>
      </c>
      <c r="AB1693" s="22" t="str">
        <f t="shared" si="928"/>
        <v/>
      </c>
      <c r="AC1693" s="22" t="str">
        <f t="shared" si="929"/>
        <v/>
      </c>
      <c r="AD1693" s="29" t="str">
        <f t="shared" si="930"/>
        <v/>
      </c>
      <c r="AE1693" s="22" t="str">
        <f t="shared" si="931"/>
        <v/>
      </c>
      <c r="AF1693" s="22" t="str">
        <f t="shared" si="932"/>
        <v/>
      </c>
      <c r="AG1693" s="22" t="str">
        <f t="shared" si="933"/>
        <v/>
      </c>
      <c r="AH1693" s="22" t="str">
        <f t="shared" si="934"/>
        <v/>
      </c>
      <c r="AI1693" s="22" t="str">
        <f t="shared" si="935"/>
        <v/>
      </c>
      <c r="AJ1693" s="31" t="str">
        <f t="shared" si="936"/>
        <v/>
      </c>
      <c r="AK1693" s="22" t="str">
        <f t="shared" si="937"/>
        <v/>
      </c>
      <c r="AL1693" s="22" t="str">
        <f t="shared" si="938"/>
        <v/>
      </c>
      <c r="AM1693" s="22" t="str">
        <f t="shared" si="939"/>
        <v/>
      </c>
      <c r="AN1693" s="22" t="str">
        <f t="shared" si="940"/>
        <v/>
      </c>
      <c r="AO1693" s="22" t="str">
        <f t="shared" si="941"/>
        <v/>
      </c>
      <c r="AP1693" s="22" t="str">
        <f t="shared" si="942"/>
        <v/>
      </c>
      <c r="AQ1693" s="2" t="str">
        <f t="shared" si="943"/>
        <v/>
      </c>
    </row>
    <row r="1694" spans="1:43" x14ac:dyDescent="0.25">
      <c r="A1694" s="26" t="str">
        <f t="shared" si="944"/>
        <v/>
      </c>
      <c r="B1694" t="s">
        <v>11531</v>
      </c>
      <c r="C1694" t="s">
        <v>30</v>
      </c>
      <c r="D1694" t="s">
        <v>24</v>
      </c>
      <c r="E1694" t="s">
        <v>5737</v>
      </c>
      <c r="F1694">
        <v>2026</v>
      </c>
      <c r="G1694" t="s">
        <v>5657</v>
      </c>
      <c r="H1694" s="4">
        <v>45936</v>
      </c>
      <c r="I1694" s="4" t="str">
        <f t="shared" si="910"/>
        <v/>
      </c>
      <c r="J1694" s="2" t="str">
        <f t="shared" si="911"/>
        <v/>
      </c>
      <c r="K1694" s="2" t="str">
        <f t="shared" si="912"/>
        <v/>
      </c>
      <c r="L1694" s="2" t="str">
        <f t="shared" si="913"/>
        <v/>
      </c>
      <c r="M1694" s="2" t="str">
        <f t="shared" si="914"/>
        <v/>
      </c>
      <c r="N1694" s="22" t="str" cm="1">
        <f t="array" ref="N1694">IFERROR(INDEX(Stats_Hit_GP,MATCH($B1694,Stats_Hit_Player,0)),"")</f>
        <v/>
      </c>
      <c r="O1694" s="22" t="str">
        <f t="shared" si="915"/>
        <v/>
      </c>
      <c r="P1694" s="22" t="str">
        <f t="shared" si="916"/>
        <v/>
      </c>
      <c r="Q1694" s="22" t="str">
        <f t="shared" si="917"/>
        <v/>
      </c>
      <c r="R1694" s="22" t="str">
        <f t="shared" si="918"/>
        <v/>
      </c>
      <c r="S1694" s="22" t="str">
        <f t="shared" si="919"/>
        <v/>
      </c>
      <c r="T1694" s="22" t="str">
        <f t="shared" si="920"/>
        <v/>
      </c>
      <c r="U1694" s="22" t="str">
        <f t="shared" si="921"/>
        <v/>
      </c>
      <c r="V1694" s="22" t="str">
        <f t="shared" si="922"/>
        <v/>
      </c>
      <c r="W1694" s="22" t="str">
        <f t="shared" si="923"/>
        <v/>
      </c>
      <c r="X1694" s="22" t="str">
        <f t="shared" si="924"/>
        <v/>
      </c>
      <c r="Y1694" s="22" t="str">
        <f t="shared" si="925"/>
        <v/>
      </c>
      <c r="Z1694" s="22" t="str">
        <f t="shared" si="926"/>
        <v/>
      </c>
      <c r="AA1694" s="22" t="str">
        <f t="shared" si="927"/>
        <v/>
      </c>
      <c r="AB1694" s="22" t="str">
        <f t="shared" si="928"/>
        <v/>
      </c>
      <c r="AC1694" s="22" t="str">
        <f t="shared" si="929"/>
        <v/>
      </c>
      <c r="AD1694" s="29" t="str">
        <f t="shared" si="930"/>
        <v/>
      </c>
      <c r="AE1694" s="22" t="str">
        <f t="shared" si="931"/>
        <v/>
      </c>
      <c r="AF1694" s="22" t="str">
        <f t="shared" si="932"/>
        <v/>
      </c>
      <c r="AG1694" s="22" t="str">
        <f t="shared" si="933"/>
        <v/>
      </c>
      <c r="AH1694" s="22" t="str">
        <f t="shared" si="934"/>
        <v/>
      </c>
      <c r="AI1694" s="22" t="str">
        <f t="shared" si="935"/>
        <v/>
      </c>
      <c r="AJ1694" s="31" t="str">
        <f t="shared" si="936"/>
        <v/>
      </c>
      <c r="AK1694" s="22" t="str">
        <f t="shared" si="937"/>
        <v/>
      </c>
      <c r="AL1694" s="22" t="str">
        <f t="shared" si="938"/>
        <v/>
      </c>
      <c r="AM1694" s="22" t="str">
        <f t="shared" si="939"/>
        <v/>
      </c>
      <c r="AN1694" s="22" t="str">
        <f t="shared" si="940"/>
        <v/>
      </c>
      <c r="AO1694" s="22" t="str">
        <f t="shared" si="941"/>
        <v/>
      </c>
      <c r="AP1694" s="22" t="str">
        <f t="shared" si="942"/>
        <v/>
      </c>
      <c r="AQ1694" s="2" t="str">
        <f t="shared" si="943"/>
        <v/>
      </c>
    </row>
    <row r="1695" spans="1:43" x14ac:dyDescent="0.25">
      <c r="A1695" s="26">
        <f t="shared" si="944"/>
        <v>1</v>
      </c>
      <c r="B1695" t="s">
        <v>4068</v>
      </c>
      <c r="C1695" t="s">
        <v>27</v>
      </c>
      <c r="D1695" t="s">
        <v>29</v>
      </c>
      <c r="E1695" t="s">
        <v>4069</v>
      </c>
      <c r="F1695">
        <v>2026</v>
      </c>
      <c r="G1695" t="s">
        <v>275</v>
      </c>
      <c r="H1695" s="4">
        <v>45933</v>
      </c>
      <c r="I1695" s="4" t="str">
        <f t="shared" si="910"/>
        <v>Patriot</v>
      </c>
      <c r="J1695" s="2">
        <f t="shared" si="911"/>
        <v>0.32500000000000001</v>
      </c>
      <c r="K1695" s="2">
        <f t="shared" si="912"/>
        <v>0.47399999999999998</v>
      </c>
      <c r="L1695" s="2">
        <f t="shared" si="913"/>
        <v>0.44600000000000001</v>
      </c>
      <c r="M1695" s="2">
        <f t="shared" si="914"/>
        <v>0.92</v>
      </c>
      <c r="N1695" s="22" cm="1">
        <f t="array" ref="N1695">IFERROR(INDEX(Stats_Hit_GP,MATCH($B1695,Stats_Hit_Player,0)),"")</f>
        <v>47</v>
      </c>
      <c r="O1695" s="22">
        <f t="shared" si="915"/>
        <v>215</v>
      </c>
      <c r="P1695" s="22">
        <f t="shared" si="916"/>
        <v>166</v>
      </c>
      <c r="Q1695" s="22">
        <f t="shared" si="917"/>
        <v>48</v>
      </c>
      <c r="R1695" s="22">
        <f t="shared" si="918"/>
        <v>54</v>
      </c>
      <c r="S1695" s="22">
        <f t="shared" si="919"/>
        <v>7</v>
      </c>
      <c r="T1695" s="22">
        <f t="shared" si="920"/>
        <v>2</v>
      </c>
      <c r="U1695" s="22">
        <f t="shared" si="921"/>
        <v>3</v>
      </c>
      <c r="V1695" s="22">
        <f t="shared" si="922"/>
        <v>22</v>
      </c>
      <c r="W1695" s="22">
        <f t="shared" si="923"/>
        <v>9</v>
      </c>
      <c r="X1695" s="22">
        <f t="shared" si="924"/>
        <v>38</v>
      </c>
      <c r="Y1695" s="22">
        <f t="shared" si="925"/>
        <v>22</v>
      </c>
      <c r="Z1695" s="22">
        <f t="shared" si="926"/>
        <v>46</v>
      </c>
      <c r="AA1695" s="22">
        <f t="shared" si="927"/>
        <v>2</v>
      </c>
      <c r="AB1695" s="22" t="str">
        <f t="shared" si="928"/>
        <v/>
      </c>
      <c r="AC1695" s="22" t="str">
        <f t="shared" si="929"/>
        <v/>
      </c>
      <c r="AD1695" s="29" t="str">
        <f t="shared" si="930"/>
        <v/>
      </c>
      <c r="AE1695" s="22" t="str">
        <f t="shared" si="931"/>
        <v/>
      </c>
      <c r="AF1695" s="22" t="str">
        <f t="shared" si="932"/>
        <v/>
      </c>
      <c r="AG1695" s="22" t="str">
        <f t="shared" si="933"/>
        <v/>
      </c>
      <c r="AH1695" s="22" t="str">
        <f t="shared" si="934"/>
        <v/>
      </c>
      <c r="AI1695" s="22" t="str">
        <f t="shared" si="935"/>
        <v/>
      </c>
      <c r="AJ1695" s="31" t="str">
        <f t="shared" si="936"/>
        <v/>
      </c>
      <c r="AK1695" s="22" t="str">
        <f t="shared" si="937"/>
        <v/>
      </c>
      <c r="AL1695" s="22" t="str">
        <f t="shared" si="938"/>
        <v/>
      </c>
      <c r="AM1695" s="22" t="str">
        <f t="shared" si="939"/>
        <v/>
      </c>
      <c r="AN1695" s="22" t="str">
        <f t="shared" si="940"/>
        <v/>
      </c>
      <c r="AO1695" s="22" t="str">
        <f t="shared" si="941"/>
        <v/>
      </c>
      <c r="AP1695" s="22" t="str">
        <f t="shared" si="942"/>
        <v/>
      </c>
      <c r="AQ1695" s="2" t="str">
        <f t="shared" si="943"/>
        <v/>
      </c>
    </row>
    <row r="1696" spans="1:43" x14ac:dyDescent="0.25">
      <c r="A1696" s="26" t="str">
        <f t="shared" si="944"/>
        <v/>
      </c>
      <c r="B1696" t="s">
        <v>5840</v>
      </c>
      <c r="C1696" t="s">
        <v>64</v>
      </c>
      <c r="D1696" t="s">
        <v>37</v>
      </c>
      <c r="E1696" t="s">
        <v>2000</v>
      </c>
      <c r="F1696">
        <v>2026</v>
      </c>
      <c r="G1696" t="s">
        <v>5657</v>
      </c>
      <c r="H1696" s="4">
        <v>45933</v>
      </c>
      <c r="I1696" s="4" t="str">
        <f t="shared" si="910"/>
        <v>Big West</v>
      </c>
      <c r="J1696" s="2" t="str">
        <f t="shared" si="911"/>
        <v/>
      </c>
      <c r="K1696" s="2" t="str">
        <f t="shared" si="912"/>
        <v/>
      </c>
      <c r="L1696" s="2" t="str">
        <f t="shared" si="913"/>
        <v/>
      </c>
      <c r="M1696" s="2" t="str">
        <f t="shared" si="914"/>
        <v/>
      </c>
      <c r="N1696" s="22" t="str" cm="1">
        <f t="array" ref="N1696">IFERROR(INDEX(Stats_Hit_GP,MATCH($B1696,Stats_Hit_Player,0)),"")</f>
        <v/>
      </c>
      <c r="O1696" s="22" t="str">
        <f t="shared" si="915"/>
        <v/>
      </c>
      <c r="P1696" s="22" t="str">
        <f t="shared" si="916"/>
        <v/>
      </c>
      <c r="Q1696" s="22" t="str">
        <f t="shared" si="917"/>
        <v/>
      </c>
      <c r="R1696" s="22" t="str">
        <f t="shared" si="918"/>
        <v/>
      </c>
      <c r="S1696" s="22" t="str">
        <f t="shared" si="919"/>
        <v/>
      </c>
      <c r="T1696" s="22" t="str">
        <f t="shared" si="920"/>
        <v/>
      </c>
      <c r="U1696" s="22" t="str">
        <f t="shared" si="921"/>
        <v/>
      </c>
      <c r="V1696" s="22" t="str">
        <f t="shared" si="922"/>
        <v/>
      </c>
      <c r="W1696" s="22" t="str">
        <f t="shared" si="923"/>
        <v/>
      </c>
      <c r="X1696" s="22" t="str">
        <f t="shared" si="924"/>
        <v/>
      </c>
      <c r="Y1696" s="22" t="str">
        <f t="shared" si="925"/>
        <v/>
      </c>
      <c r="Z1696" s="22" t="str">
        <f t="shared" si="926"/>
        <v/>
      </c>
      <c r="AA1696" s="22" t="str">
        <f t="shared" si="927"/>
        <v/>
      </c>
      <c r="AB1696" s="22">
        <f t="shared" si="928"/>
        <v>1</v>
      </c>
      <c r="AC1696" s="22">
        <f t="shared" si="929"/>
        <v>2</v>
      </c>
      <c r="AD1696" s="29">
        <f t="shared" si="930"/>
        <v>2.08</v>
      </c>
      <c r="AE1696" s="22">
        <f t="shared" si="931"/>
        <v>20</v>
      </c>
      <c r="AF1696" s="22">
        <f t="shared" si="932"/>
        <v>0</v>
      </c>
      <c r="AG1696" s="22">
        <f t="shared" si="933"/>
        <v>0</v>
      </c>
      <c r="AH1696" s="22">
        <f t="shared" si="934"/>
        <v>0</v>
      </c>
      <c r="AI1696" s="22">
        <f t="shared" si="935"/>
        <v>1</v>
      </c>
      <c r="AJ1696" s="31">
        <f t="shared" si="936"/>
        <v>17.100000000000001</v>
      </c>
      <c r="AK1696" s="22">
        <f t="shared" si="937"/>
        <v>10</v>
      </c>
      <c r="AL1696" s="22">
        <f t="shared" si="938"/>
        <v>6</v>
      </c>
      <c r="AM1696" s="22">
        <f t="shared" si="939"/>
        <v>4</v>
      </c>
      <c r="AN1696" s="22">
        <f t="shared" si="940"/>
        <v>6</v>
      </c>
      <c r="AO1696" s="22">
        <f t="shared" si="941"/>
        <v>15</v>
      </c>
      <c r="AP1696" s="22">
        <f t="shared" si="942"/>
        <v>0</v>
      </c>
      <c r="AQ1696" s="2">
        <f t="shared" si="943"/>
        <v>0.16400000000000001</v>
      </c>
    </row>
    <row r="1697" spans="1:43" x14ac:dyDescent="0.25">
      <c r="A1697" s="26">
        <f t="shared" si="944"/>
        <v>1</v>
      </c>
      <c r="B1697" t="s">
        <v>5841</v>
      </c>
      <c r="C1697" t="s">
        <v>64</v>
      </c>
      <c r="D1697" t="s">
        <v>29</v>
      </c>
      <c r="E1697" t="s">
        <v>5842</v>
      </c>
      <c r="F1697">
        <v>2025</v>
      </c>
      <c r="G1697" t="s">
        <v>3234</v>
      </c>
      <c r="H1697" s="4">
        <v>45932</v>
      </c>
      <c r="I1697" s="4" t="str">
        <f t="shared" si="910"/>
        <v/>
      </c>
      <c r="J1697" s="2" t="str">
        <f t="shared" si="911"/>
        <v/>
      </c>
      <c r="K1697" s="2" t="str">
        <f t="shared" si="912"/>
        <v/>
      </c>
      <c r="L1697" s="2" t="str">
        <f t="shared" si="913"/>
        <v/>
      </c>
      <c r="M1697" s="2" t="str">
        <f t="shared" si="914"/>
        <v/>
      </c>
      <c r="N1697" s="22" t="str" cm="1">
        <f t="array" ref="N1697">IFERROR(INDEX(Stats_Hit_GP,MATCH($B1697,Stats_Hit_Player,0)),"")</f>
        <v/>
      </c>
      <c r="O1697" s="22" t="str">
        <f t="shared" si="915"/>
        <v/>
      </c>
      <c r="P1697" s="22" t="str">
        <f t="shared" si="916"/>
        <v/>
      </c>
      <c r="Q1697" s="22" t="str">
        <f t="shared" si="917"/>
        <v/>
      </c>
      <c r="R1697" s="22" t="str">
        <f t="shared" si="918"/>
        <v/>
      </c>
      <c r="S1697" s="22" t="str">
        <f t="shared" si="919"/>
        <v/>
      </c>
      <c r="T1697" s="22" t="str">
        <f t="shared" si="920"/>
        <v/>
      </c>
      <c r="U1697" s="22" t="str">
        <f t="shared" si="921"/>
        <v/>
      </c>
      <c r="V1697" s="22" t="str">
        <f t="shared" si="922"/>
        <v/>
      </c>
      <c r="W1697" s="22" t="str">
        <f t="shared" si="923"/>
        <v/>
      </c>
      <c r="X1697" s="22" t="str">
        <f t="shared" si="924"/>
        <v/>
      </c>
      <c r="Y1697" s="22" t="str">
        <f t="shared" si="925"/>
        <v/>
      </c>
      <c r="Z1697" s="22" t="str">
        <f t="shared" si="926"/>
        <v/>
      </c>
      <c r="AA1697" s="22" t="str">
        <f t="shared" si="927"/>
        <v/>
      </c>
      <c r="AB1697" s="22" t="str">
        <f t="shared" si="928"/>
        <v/>
      </c>
      <c r="AC1697" s="22" t="str">
        <f t="shared" si="929"/>
        <v/>
      </c>
      <c r="AD1697" s="29" t="str">
        <f t="shared" si="930"/>
        <v/>
      </c>
      <c r="AE1697" s="22" t="str">
        <f t="shared" si="931"/>
        <v/>
      </c>
      <c r="AF1697" s="22" t="str">
        <f t="shared" si="932"/>
        <v/>
      </c>
      <c r="AG1697" s="22" t="str">
        <f t="shared" si="933"/>
        <v/>
      </c>
      <c r="AH1697" s="22" t="str">
        <f t="shared" si="934"/>
        <v/>
      </c>
      <c r="AI1697" s="22" t="str">
        <f t="shared" si="935"/>
        <v/>
      </c>
      <c r="AJ1697" s="31" t="str">
        <f t="shared" si="936"/>
        <v/>
      </c>
      <c r="AK1697" s="22" t="str">
        <f t="shared" si="937"/>
        <v/>
      </c>
      <c r="AL1697" s="22" t="str">
        <f t="shared" si="938"/>
        <v/>
      </c>
      <c r="AM1697" s="22" t="str">
        <f t="shared" si="939"/>
        <v/>
      </c>
      <c r="AN1697" s="22" t="str">
        <f t="shared" si="940"/>
        <v/>
      </c>
      <c r="AO1697" s="22" t="str">
        <f t="shared" si="941"/>
        <v/>
      </c>
      <c r="AP1697" s="22" t="str">
        <f t="shared" si="942"/>
        <v/>
      </c>
      <c r="AQ1697" s="2" t="str">
        <f t="shared" si="943"/>
        <v/>
      </c>
    </row>
    <row r="1698" spans="1:43" x14ac:dyDescent="0.25">
      <c r="A1698" s="26">
        <f t="shared" si="944"/>
        <v>1</v>
      </c>
      <c r="B1698" t="s">
        <v>5843</v>
      </c>
      <c r="C1698" t="s">
        <v>5688</v>
      </c>
      <c r="D1698" t="s">
        <v>29</v>
      </c>
      <c r="E1698" t="s">
        <v>5729</v>
      </c>
      <c r="F1698">
        <v>2026</v>
      </c>
      <c r="G1698" t="s">
        <v>5657</v>
      </c>
      <c r="H1698" s="4">
        <v>45932</v>
      </c>
      <c r="I1698" s="4" t="str">
        <f t="shared" si="910"/>
        <v/>
      </c>
      <c r="J1698" s="2" t="str">
        <f t="shared" si="911"/>
        <v/>
      </c>
      <c r="K1698" s="2" t="str">
        <f t="shared" si="912"/>
        <v/>
      </c>
      <c r="L1698" s="2" t="str">
        <f t="shared" si="913"/>
        <v/>
      </c>
      <c r="M1698" s="2" t="str">
        <f t="shared" si="914"/>
        <v/>
      </c>
      <c r="N1698" s="22" t="str" cm="1">
        <f t="array" ref="N1698">IFERROR(INDEX(Stats_Hit_GP,MATCH($B1698,Stats_Hit_Player,0)),"")</f>
        <v/>
      </c>
      <c r="O1698" s="22" t="str">
        <f t="shared" si="915"/>
        <v/>
      </c>
      <c r="P1698" s="22" t="str">
        <f t="shared" si="916"/>
        <v/>
      </c>
      <c r="Q1698" s="22" t="str">
        <f t="shared" si="917"/>
        <v/>
      </c>
      <c r="R1698" s="22" t="str">
        <f t="shared" si="918"/>
        <v/>
      </c>
      <c r="S1698" s="22" t="str">
        <f t="shared" si="919"/>
        <v/>
      </c>
      <c r="T1698" s="22" t="str">
        <f t="shared" si="920"/>
        <v/>
      </c>
      <c r="U1698" s="22" t="str">
        <f t="shared" si="921"/>
        <v/>
      </c>
      <c r="V1698" s="22" t="str">
        <f t="shared" si="922"/>
        <v/>
      </c>
      <c r="W1698" s="22" t="str">
        <f t="shared" si="923"/>
        <v/>
      </c>
      <c r="X1698" s="22" t="str">
        <f t="shared" si="924"/>
        <v/>
      </c>
      <c r="Y1698" s="22" t="str">
        <f t="shared" si="925"/>
        <v/>
      </c>
      <c r="Z1698" s="22" t="str">
        <f t="shared" si="926"/>
        <v/>
      </c>
      <c r="AA1698" s="22" t="str">
        <f t="shared" si="927"/>
        <v/>
      </c>
      <c r="AB1698" s="22" t="str">
        <f t="shared" si="928"/>
        <v/>
      </c>
      <c r="AC1698" s="22" t="str">
        <f t="shared" si="929"/>
        <v/>
      </c>
      <c r="AD1698" s="29" t="str">
        <f t="shared" si="930"/>
        <v/>
      </c>
      <c r="AE1698" s="22" t="str">
        <f t="shared" si="931"/>
        <v/>
      </c>
      <c r="AF1698" s="22" t="str">
        <f t="shared" si="932"/>
        <v/>
      </c>
      <c r="AG1698" s="22" t="str">
        <f t="shared" si="933"/>
        <v/>
      </c>
      <c r="AH1698" s="22" t="str">
        <f t="shared" si="934"/>
        <v/>
      </c>
      <c r="AI1698" s="22" t="str">
        <f t="shared" si="935"/>
        <v/>
      </c>
      <c r="AJ1698" s="31" t="str">
        <f t="shared" si="936"/>
        <v/>
      </c>
      <c r="AK1698" s="22" t="str">
        <f t="shared" si="937"/>
        <v/>
      </c>
      <c r="AL1698" s="22" t="str">
        <f t="shared" si="938"/>
        <v/>
      </c>
      <c r="AM1698" s="22" t="str">
        <f t="shared" si="939"/>
        <v/>
      </c>
      <c r="AN1698" s="22" t="str">
        <f t="shared" si="940"/>
        <v/>
      </c>
      <c r="AO1698" s="22" t="str">
        <f t="shared" si="941"/>
        <v/>
      </c>
      <c r="AP1698" s="22" t="str">
        <f t="shared" si="942"/>
        <v/>
      </c>
      <c r="AQ1698" s="2" t="str">
        <f t="shared" si="943"/>
        <v/>
      </c>
    </row>
    <row r="1699" spans="1:43" x14ac:dyDescent="0.25">
      <c r="A1699" s="26">
        <f t="shared" si="944"/>
        <v>1</v>
      </c>
      <c r="B1699" t="s">
        <v>5844</v>
      </c>
      <c r="C1699" t="s">
        <v>5688</v>
      </c>
      <c r="D1699" t="s">
        <v>29</v>
      </c>
      <c r="E1699" t="s">
        <v>2791</v>
      </c>
      <c r="F1699">
        <v>2026</v>
      </c>
      <c r="G1699" t="s">
        <v>5657</v>
      </c>
      <c r="H1699" s="4">
        <v>45932</v>
      </c>
      <c r="I1699" s="4" t="str">
        <f t="shared" si="910"/>
        <v>Ivy League</v>
      </c>
      <c r="J1699" s="2" t="str">
        <f t="shared" si="911"/>
        <v/>
      </c>
      <c r="K1699" s="2" t="str">
        <f t="shared" si="912"/>
        <v/>
      </c>
      <c r="L1699" s="2" t="str">
        <f t="shared" si="913"/>
        <v/>
      </c>
      <c r="M1699" s="2" t="str">
        <f t="shared" si="914"/>
        <v/>
      </c>
      <c r="N1699" s="22" t="str" cm="1">
        <f t="array" ref="N1699">IFERROR(INDEX(Stats_Hit_GP,MATCH($B1699,Stats_Hit_Player,0)),"")</f>
        <v/>
      </c>
      <c r="O1699" s="22" t="str">
        <f t="shared" si="915"/>
        <v/>
      </c>
      <c r="P1699" s="22" t="str">
        <f t="shared" si="916"/>
        <v/>
      </c>
      <c r="Q1699" s="22" t="str">
        <f t="shared" si="917"/>
        <v/>
      </c>
      <c r="R1699" s="22" t="str">
        <f t="shared" si="918"/>
        <v/>
      </c>
      <c r="S1699" s="22" t="str">
        <f t="shared" si="919"/>
        <v/>
      </c>
      <c r="T1699" s="22" t="str">
        <f t="shared" si="920"/>
        <v/>
      </c>
      <c r="U1699" s="22" t="str">
        <f t="shared" si="921"/>
        <v/>
      </c>
      <c r="V1699" s="22" t="str">
        <f t="shared" si="922"/>
        <v/>
      </c>
      <c r="W1699" s="22" t="str">
        <f t="shared" si="923"/>
        <v/>
      </c>
      <c r="X1699" s="22" t="str">
        <f t="shared" si="924"/>
        <v/>
      </c>
      <c r="Y1699" s="22" t="str">
        <f t="shared" si="925"/>
        <v/>
      </c>
      <c r="Z1699" s="22" t="str">
        <f t="shared" si="926"/>
        <v/>
      </c>
      <c r="AA1699" s="22" t="str">
        <f t="shared" si="927"/>
        <v/>
      </c>
      <c r="AB1699" s="22" t="str">
        <f t="shared" si="928"/>
        <v/>
      </c>
      <c r="AC1699" s="22" t="str">
        <f t="shared" si="929"/>
        <v/>
      </c>
      <c r="AD1699" s="29" t="str">
        <f t="shared" si="930"/>
        <v/>
      </c>
      <c r="AE1699" s="22" t="str">
        <f t="shared" si="931"/>
        <v/>
      </c>
      <c r="AF1699" s="22" t="str">
        <f t="shared" si="932"/>
        <v/>
      </c>
      <c r="AG1699" s="22" t="str">
        <f t="shared" si="933"/>
        <v/>
      </c>
      <c r="AH1699" s="22" t="str">
        <f t="shared" si="934"/>
        <v/>
      </c>
      <c r="AI1699" s="22" t="str">
        <f t="shared" si="935"/>
        <v/>
      </c>
      <c r="AJ1699" s="31" t="str">
        <f t="shared" si="936"/>
        <v/>
      </c>
      <c r="AK1699" s="22" t="str">
        <f t="shared" si="937"/>
        <v/>
      </c>
      <c r="AL1699" s="22" t="str">
        <f t="shared" si="938"/>
        <v/>
      </c>
      <c r="AM1699" s="22" t="str">
        <f t="shared" si="939"/>
        <v/>
      </c>
      <c r="AN1699" s="22" t="str">
        <f t="shared" si="940"/>
        <v/>
      </c>
      <c r="AO1699" s="22" t="str">
        <f t="shared" si="941"/>
        <v/>
      </c>
      <c r="AP1699" s="22" t="str">
        <f t="shared" si="942"/>
        <v/>
      </c>
      <c r="AQ1699" s="2" t="str">
        <f t="shared" si="943"/>
        <v/>
      </c>
    </row>
    <row r="1700" spans="1:43" x14ac:dyDescent="0.25">
      <c r="A1700" s="26">
        <f t="shared" si="944"/>
        <v>1</v>
      </c>
      <c r="B1700" t="s">
        <v>5845</v>
      </c>
      <c r="C1700" t="s">
        <v>64</v>
      </c>
      <c r="D1700" t="s">
        <v>29</v>
      </c>
      <c r="E1700" t="s">
        <v>2725</v>
      </c>
      <c r="F1700">
        <v>2026</v>
      </c>
      <c r="G1700" t="s">
        <v>1910</v>
      </c>
      <c r="H1700" s="4">
        <v>45931</v>
      </c>
      <c r="I1700" s="4" t="str">
        <f t="shared" si="910"/>
        <v>Ivy League</v>
      </c>
      <c r="J1700" s="2" t="str">
        <f t="shared" si="911"/>
        <v/>
      </c>
      <c r="K1700" s="2" t="str">
        <f t="shared" si="912"/>
        <v/>
      </c>
      <c r="L1700" s="2" t="str">
        <f t="shared" si="913"/>
        <v/>
      </c>
      <c r="M1700" s="2" t="str">
        <f t="shared" si="914"/>
        <v/>
      </c>
      <c r="N1700" s="22" t="str" cm="1">
        <f t="array" ref="N1700">IFERROR(INDEX(Stats_Hit_GP,MATCH($B1700,Stats_Hit_Player,0)),"")</f>
        <v/>
      </c>
      <c r="O1700" s="22" t="str">
        <f t="shared" si="915"/>
        <v/>
      </c>
      <c r="P1700" s="22" t="str">
        <f t="shared" si="916"/>
        <v/>
      </c>
      <c r="Q1700" s="22" t="str">
        <f t="shared" si="917"/>
        <v/>
      </c>
      <c r="R1700" s="22" t="str">
        <f t="shared" si="918"/>
        <v/>
      </c>
      <c r="S1700" s="22" t="str">
        <f t="shared" si="919"/>
        <v/>
      </c>
      <c r="T1700" s="22" t="str">
        <f t="shared" si="920"/>
        <v/>
      </c>
      <c r="U1700" s="22" t="str">
        <f t="shared" si="921"/>
        <v/>
      </c>
      <c r="V1700" s="22" t="str">
        <f t="shared" si="922"/>
        <v/>
      </c>
      <c r="W1700" s="22" t="str">
        <f t="shared" si="923"/>
        <v/>
      </c>
      <c r="X1700" s="22" t="str">
        <f t="shared" si="924"/>
        <v/>
      </c>
      <c r="Y1700" s="22" t="str">
        <f t="shared" si="925"/>
        <v/>
      </c>
      <c r="Z1700" s="22" t="str">
        <f t="shared" si="926"/>
        <v/>
      </c>
      <c r="AA1700" s="22" t="str">
        <f t="shared" si="927"/>
        <v/>
      </c>
      <c r="AB1700" s="22">
        <f t="shared" si="928"/>
        <v>3</v>
      </c>
      <c r="AC1700" s="22">
        <f t="shared" si="929"/>
        <v>4</v>
      </c>
      <c r="AD1700" s="29">
        <f t="shared" si="930"/>
        <v>4.55</v>
      </c>
      <c r="AE1700" s="22">
        <f t="shared" si="931"/>
        <v>12</v>
      </c>
      <c r="AF1700" s="22">
        <f t="shared" si="932"/>
        <v>12</v>
      </c>
      <c r="AG1700" s="22">
        <f t="shared" si="933"/>
        <v>0</v>
      </c>
      <c r="AH1700" s="22">
        <f t="shared" si="934"/>
        <v>0</v>
      </c>
      <c r="AI1700" s="22">
        <f t="shared" si="935"/>
        <v>0</v>
      </c>
      <c r="AJ1700" s="31">
        <f t="shared" si="936"/>
        <v>65.099999999999994</v>
      </c>
      <c r="AK1700" s="22">
        <f t="shared" si="937"/>
        <v>58</v>
      </c>
      <c r="AL1700" s="22">
        <f t="shared" si="938"/>
        <v>38</v>
      </c>
      <c r="AM1700" s="22">
        <f t="shared" si="939"/>
        <v>33</v>
      </c>
      <c r="AN1700" s="22">
        <f t="shared" si="940"/>
        <v>34</v>
      </c>
      <c r="AO1700" s="22">
        <f t="shared" si="941"/>
        <v>65</v>
      </c>
      <c r="AP1700" s="22">
        <f t="shared" si="942"/>
        <v>9</v>
      </c>
      <c r="AQ1700" s="2">
        <f t="shared" si="943"/>
        <v>0.24099999999999999</v>
      </c>
    </row>
    <row r="1701" spans="1:43" x14ac:dyDescent="0.25">
      <c r="A1701" s="26">
        <f t="shared" si="944"/>
        <v>1</v>
      </c>
      <c r="B1701" t="s">
        <v>5846</v>
      </c>
      <c r="C1701" t="s">
        <v>64</v>
      </c>
      <c r="D1701" t="s">
        <v>29</v>
      </c>
      <c r="E1701" t="s">
        <v>5729</v>
      </c>
      <c r="F1701">
        <v>2026</v>
      </c>
      <c r="G1701" t="s">
        <v>275</v>
      </c>
      <c r="H1701" s="4">
        <v>45931</v>
      </c>
      <c r="I1701" s="4" t="str">
        <f t="shared" si="910"/>
        <v/>
      </c>
      <c r="J1701" s="2" t="str">
        <f t="shared" si="911"/>
        <v/>
      </c>
      <c r="K1701" s="2" t="str">
        <f t="shared" si="912"/>
        <v/>
      </c>
      <c r="L1701" s="2" t="str">
        <f t="shared" si="913"/>
        <v/>
      </c>
      <c r="M1701" s="2" t="str">
        <f t="shared" si="914"/>
        <v/>
      </c>
      <c r="N1701" s="22" t="str" cm="1">
        <f t="array" ref="N1701">IFERROR(INDEX(Stats_Hit_GP,MATCH($B1701,Stats_Hit_Player,0)),"")</f>
        <v/>
      </c>
      <c r="O1701" s="22" t="str">
        <f t="shared" si="915"/>
        <v/>
      </c>
      <c r="P1701" s="22" t="str">
        <f t="shared" si="916"/>
        <v/>
      </c>
      <c r="Q1701" s="22" t="str">
        <f t="shared" si="917"/>
        <v/>
      </c>
      <c r="R1701" s="22" t="str">
        <f t="shared" si="918"/>
        <v/>
      </c>
      <c r="S1701" s="22" t="str">
        <f t="shared" si="919"/>
        <v/>
      </c>
      <c r="T1701" s="22" t="str">
        <f t="shared" si="920"/>
        <v/>
      </c>
      <c r="U1701" s="22" t="str">
        <f t="shared" si="921"/>
        <v/>
      </c>
      <c r="V1701" s="22" t="str">
        <f t="shared" si="922"/>
        <v/>
      </c>
      <c r="W1701" s="22" t="str">
        <f t="shared" si="923"/>
        <v/>
      </c>
      <c r="X1701" s="22" t="str">
        <f t="shared" si="924"/>
        <v/>
      </c>
      <c r="Y1701" s="22" t="str">
        <f t="shared" si="925"/>
        <v/>
      </c>
      <c r="Z1701" s="22" t="str">
        <f t="shared" si="926"/>
        <v/>
      </c>
      <c r="AA1701" s="22" t="str">
        <f t="shared" si="927"/>
        <v/>
      </c>
      <c r="AB1701" s="22">
        <f t="shared" si="928"/>
        <v>4</v>
      </c>
      <c r="AC1701" s="22">
        <f t="shared" si="929"/>
        <v>2</v>
      </c>
      <c r="AD1701" s="29">
        <f t="shared" si="930"/>
        <v>6.46</v>
      </c>
      <c r="AE1701" s="22">
        <f t="shared" si="931"/>
        <v>11</v>
      </c>
      <c r="AF1701" s="22">
        <f t="shared" si="932"/>
        <v>7</v>
      </c>
      <c r="AG1701" s="22">
        <f t="shared" si="933"/>
        <v>0</v>
      </c>
      <c r="AH1701" s="22">
        <f t="shared" si="934"/>
        <v>0</v>
      </c>
      <c r="AI1701" s="22">
        <f t="shared" si="935"/>
        <v>0</v>
      </c>
      <c r="AJ1701" s="31">
        <f t="shared" si="936"/>
        <v>47.1</v>
      </c>
      <c r="AK1701" s="22">
        <f t="shared" si="937"/>
        <v>61</v>
      </c>
      <c r="AL1701" s="22">
        <f t="shared" si="938"/>
        <v>41</v>
      </c>
      <c r="AM1701" s="22">
        <f t="shared" si="939"/>
        <v>34</v>
      </c>
      <c r="AN1701" s="22">
        <f t="shared" si="940"/>
        <v>25</v>
      </c>
      <c r="AO1701" s="22">
        <f t="shared" si="941"/>
        <v>46</v>
      </c>
      <c r="AP1701" s="22">
        <f t="shared" si="942"/>
        <v>2</v>
      </c>
      <c r="AQ1701" s="2">
        <f t="shared" si="943"/>
        <v>0.30499999999999999</v>
      </c>
    </row>
    <row r="1702" spans="1:43" x14ac:dyDescent="0.25">
      <c r="A1702" s="26" t="str">
        <f t="shared" si="944"/>
        <v/>
      </c>
      <c r="B1702" t="s">
        <v>5847</v>
      </c>
      <c r="C1702" t="s">
        <v>64</v>
      </c>
      <c r="D1702" t="s">
        <v>37</v>
      </c>
      <c r="E1702" t="s">
        <v>2526</v>
      </c>
      <c r="F1702">
        <v>2025</v>
      </c>
      <c r="G1702" t="s">
        <v>5657</v>
      </c>
      <c r="H1702" s="4">
        <v>45931</v>
      </c>
      <c r="I1702" s="4" t="str">
        <f t="shared" si="910"/>
        <v>Coastal</v>
      </c>
      <c r="J1702" s="2" t="str">
        <f t="shared" si="911"/>
        <v/>
      </c>
      <c r="K1702" s="2" t="str">
        <f t="shared" si="912"/>
        <v/>
      </c>
      <c r="L1702" s="2" t="str">
        <f t="shared" si="913"/>
        <v/>
      </c>
      <c r="M1702" s="2" t="str">
        <f t="shared" si="914"/>
        <v/>
      </c>
      <c r="N1702" s="22" t="str" cm="1">
        <f t="array" ref="N1702">IFERROR(INDEX(Stats_Hit_GP,MATCH($B1702,Stats_Hit_Player,0)),"")</f>
        <v/>
      </c>
      <c r="O1702" s="22" t="str">
        <f t="shared" si="915"/>
        <v/>
      </c>
      <c r="P1702" s="22" t="str">
        <f t="shared" si="916"/>
        <v/>
      </c>
      <c r="Q1702" s="22" t="str">
        <f t="shared" si="917"/>
        <v/>
      </c>
      <c r="R1702" s="22" t="str">
        <f t="shared" si="918"/>
        <v/>
      </c>
      <c r="S1702" s="22" t="str">
        <f t="shared" si="919"/>
        <v/>
      </c>
      <c r="T1702" s="22" t="str">
        <f t="shared" si="920"/>
        <v/>
      </c>
      <c r="U1702" s="22" t="str">
        <f t="shared" si="921"/>
        <v/>
      </c>
      <c r="V1702" s="22" t="str">
        <f t="shared" si="922"/>
        <v/>
      </c>
      <c r="W1702" s="22" t="str">
        <f t="shared" si="923"/>
        <v/>
      </c>
      <c r="X1702" s="22" t="str">
        <f t="shared" si="924"/>
        <v/>
      </c>
      <c r="Y1702" s="22" t="str">
        <f t="shared" si="925"/>
        <v/>
      </c>
      <c r="Z1702" s="22" t="str">
        <f t="shared" si="926"/>
        <v/>
      </c>
      <c r="AA1702" s="22" t="str">
        <f t="shared" si="927"/>
        <v/>
      </c>
      <c r="AB1702" s="22" t="str">
        <f t="shared" si="928"/>
        <v/>
      </c>
      <c r="AC1702" s="22" t="str">
        <f t="shared" si="929"/>
        <v/>
      </c>
      <c r="AD1702" s="29" t="str">
        <f t="shared" si="930"/>
        <v/>
      </c>
      <c r="AE1702" s="22" t="str">
        <f t="shared" si="931"/>
        <v/>
      </c>
      <c r="AF1702" s="22" t="str">
        <f t="shared" si="932"/>
        <v/>
      </c>
      <c r="AG1702" s="22" t="str">
        <f t="shared" si="933"/>
        <v/>
      </c>
      <c r="AH1702" s="22" t="str">
        <f t="shared" si="934"/>
        <v/>
      </c>
      <c r="AI1702" s="22" t="str">
        <f t="shared" si="935"/>
        <v/>
      </c>
      <c r="AJ1702" s="31" t="str">
        <f t="shared" si="936"/>
        <v/>
      </c>
      <c r="AK1702" s="22" t="str">
        <f t="shared" si="937"/>
        <v/>
      </c>
      <c r="AL1702" s="22" t="str">
        <f t="shared" si="938"/>
        <v/>
      </c>
      <c r="AM1702" s="22" t="str">
        <f t="shared" si="939"/>
        <v/>
      </c>
      <c r="AN1702" s="22" t="str">
        <f t="shared" si="940"/>
        <v/>
      </c>
      <c r="AO1702" s="22" t="str">
        <f t="shared" si="941"/>
        <v/>
      </c>
      <c r="AP1702" s="22" t="str">
        <f t="shared" si="942"/>
        <v/>
      </c>
      <c r="AQ1702" s="2" t="str">
        <f t="shared" si="943"/>
        <v/>
      </c>
    </row>
    <row r="1703" spans="1:43" x14ac:dyDescent="0.25">
      <c r="A1703" s="26">
        <f t="shared" si="944"/>
        <v>1</v>
      </c>
      <c r="B1703" t="s">
        <v>5848</v>
      </c>
      <c r="C1703" t="s">
        <v>64</v>
      </c>
      <c r="D1703" t="s">
        <v>29</v>
      </c>
      <c r="E1703" t="s">
        <v>2725</v>
      </c>
      <c r="F1703">
        <v>2026</v>
      </c>
      <c r="G1703" t="s">
        <v>5657</v>
      </c>
      <c r="H1703" s="4">
        <v>45931</v>
      </c>
      <c r="I1703" s="4" t="str">
        <f t="shared" si="910"/>
        <v>Ivy League</v>
      </c>
      <c r="J1703" s="2" t="str">
        <f t="shared" si="911"/>
        <v/>
      </c>
      <c r="K1703" s="2" t="str">
        <f t="shared" si="912"/>
        <v/>
      </c>
      <c r="L1703" s="2" t="str">
        <f t="shared" si="913"/>
        <v/>
      </c>
      <c r="M1703" s="2" t="str">
        <f t="shared" si="914"/>
        <v/>
      </c>
      <c r="N1703" s="22" t="str" cm="1">
        <f t="array" ref="N1703">IFERROR(INDEX(Stats_Hit_GP,MATCH($B1703,Stats_Hit_Player,0)),"")</f>
        <v/>
      </c>
      <c r="O1703" s="22" t="str">
        <f t="shared" si="915"/>
        <v/>
      </c>
      <c r="P1703" s="22" t="str">
        <f t="shared" si="916"/>
        <v/>
      </c>
      <c r="Q1703" s="22" t="str">
        <f t="shared" si="917"/>
        <v/>
      </c>
      <c r="R1703" s="22" t="str">
        <f t="shared" si="918"/>
        <v/>
      </c>
      <c r="S1703" s="22" t="str">
        <f t="shared" si="919"/>
        <v/>
      </c>
      <c r="T1703" s="22" t="str">
        <f t="shared" si="920"/>
        <v/>
      </c>
      <c r="U1703" s="22" t="str">
        <f t="shared" si="921"/>
        <v/>
      </c>
      <c r="V1703" s="22" t="str">
        <f t="shared" si="922"/>
        <v/>
      </c>
      <c r="W1703" s="22" t="str">
        <f t="shared" si="923"/>
        <v/>
      </c>
      <c r="X1703" s="22" t="str">
        <f t="shared" si="924"/>
        <v/>
      </c>
      <c r="Y1703" s="22" t="str">
        <f t="shared" si="925"/>
        <v/>
      </c>
      <c r="Z1703" s="22" t="str">
        <f t="shared" si="926"/>
        <v/>
      </c>
      <c r="AA1703" s="22" t="str">
        <f t="shared" si="927"/>
        <v/>
      </c>
      <c r="AB1703" s="22" t="str">
        <f t="shared" si="928"/>
        <v/>
      </c>
      <c r="AC1703" s="22" t="str">
        <f t="shared" si="929"/>
        <v/>
      </c>
      <c r="AD1703" s="29" t="str">
        <f t="shared" si="930"/>
        <v/>
      </c>
      <c r="AE1703" s="22" t="str">
        <f t="shared" si="931"/>
        <v/>
      </c>
      <c r="AF1703" s="22" t="str">
        <f t="shared" si="932"/>
        <v/>
      </c>
      <c r="AG1703" s="22" t="str">
        <f t="shared" si="933"/>
        <v/>
      </c>
      <c r="AH1703" s="22" t="str">
        <f t="shared" si="934"/>
        <v/>
      </c>
      <c r="AI1703" s="22" t="str">
        <f t="shared" si="935"/>
        <v/>
      </c>
      <c r="AJ1703" s="31" t="str">
        <f t="shared" si="936"/>
        <v/>
      </c>
      <c r="AK1703" s="22" t="str">
        <f t="shared" si="937"/>
        <v/>
      </c>
      <c r="AL1703" s="22" t="str">
        <f t="shared" si="938"/>
        <v/>
      </c>
      <c r="AM1703" s="22" t="str">
        <f t="shared" si="939"/>
        <v/>
      </c>
      <c r="AN1703" s="22" t="str">
        <f t="shared" si="940"/>
        <v/>
      </c>
      <c r="AO1703" s="22" t="str">
        <f t="shared" si="941"/>
        <v/>
      </c>
      <c r="AP1703" s="22" t="str">
        <f t="shared" si="942"/>
        <v/>
      </c>
      <c r="AQ1703" s="2" t="str">
        <f t="shared" si="943"/>
        <v/>
      </c>
    </row>
    <row r="1704" spans="1:43" x14ac:dyDescent="0.25">
      <c r="A1704" s="26">
        <f t="shared" si="944"/>
        <v>1</v>
      </c>
      <c r="B1704" t="s">
        <v>5849</v>
      </c>
      <c r="C1704" t="s">
        <v>64</v>
      </c>
      <c r="D1704" t="s">
        <v>29</v>
      </c>
      <c r="E1704" t="s">
        <v>2743</v>
      </c>
      <c r="F1704">
        <v>2026</v>
      </c>
      <c r="G1704" t="s">
        <v>5657</v>
      </c>
      <c r="H1704" s="4">
        <v>45931</v>
      </c>
      <c r="I1704" s="4" t="str">
        <f t="shared" si="910"/>
        <v>Ivy League</v>
      </c>
      <c r="J1704" s="2" t="str">
        <f t="shared" si="911"/>
        <v/>
      </c>
      <c r="K1704" s="2" t="str">
        <f t="shared" si="912"/>
        <v/>
      </c>
      <c r="L1704" s="2" t="str">
        <f t="shared" si="913"/>
        <v/>
      </c>
      <c r="M1704" s="2" t="str">
        <f t="shared" si="914"/>
        <v/>
      </c>
      <c r="N1704" s="22" t="str" cm="1">
        <f t="array" ref="N1704">IFERROR(INDEX(Stats_Hit_GP,MATCH($B1704,Stats_Hit_Player,0)),"")</f>
        <v/>
      </c>
      <c r="O1704" s="22" t="str">
        <f t="shared" si="915"/>
        <v/>
      </c>
      <c r="P1704" s="22" t="str">
        <f t="shared" si="916"/>
        <v/>
      </c>
      <c r="Q1704" s="22" t="str">
        <f t="shared" si="917"/>
        <v/>
      </c>
      <c r="R1704" s="22" t="str">
        <f t="shared" si="918"/>
        <v/>
      </c>
      <c r="S1704" s="22" t="str">
        <f t="shared" si="919"/>
        <v/>
      </c>
      <c r="T1704" s="22" t="str">
        <f t="shared" si="920"/>
        <v/>
      </c>
      <c r="U1704" s="22" t="str">
        <f t="shared" si="921"/>
        <v/>
      </c>
      <c r="V1704" s="22" t="str">
        <f t="shared" si="922"/>
        <v/>
      </c>
      <c r="W1704" s="22" t="str">
        <f t="shared" si="923"/>
        <v/>
      </c>
      <c r="X1704" s="22" t="str">
        <f t="shared" si="924"/>
        <v/>
      </c>
      <c r="Y1704" s="22" t="str">
        <f t="shared" si="925"/>
        <v/>
      </c>
      <c r="Z1704" s="22" t="str">
        <f t="shared" si="926"/>
        <v/>
      </c>
      <c r="AA1704" s="22" t="str">
        <f t="shared" si="927"/>
        <v/>
      </c>
      <c r="AB1704" s="22">
        <f t="shared" si="928"/>
        <v>3</v>
      </c>
      <c r="AC1704" s="22">
        <f t="shared" si="929"/>
        <v>2</v>
      </c>
      <c r="AD1704" s="29">
        <f t="shared" si="930"/>
        <v>4.4400000000000004</v>
      </c>
      <c r="AE1704" s="22">
        <f t="shared" si="931"/>
        <v>23</v>
      </c>
      <c r="AF1704" s="22">
        <f t="shared" si="932"/>
        <v>3</v>
      </c>
      <c r="AG1704" s="22">
        <f t="shared" si="933"/>
        <v>0</v>
      </c>
      <c r="AH1704" s="22">
        <f t="shared" si="934"/>
        <v>0</v>
      </c>
      <c r="AI1704" s="22">
        <f t="shared" si="935"/>
        <v>2</v>
      </c>
      <c r="AJ1704" s="31">
        <f t="shared" si="936"/>
        <v>48.2</v>
      </c>
      <c r="AK1704" s="22">
        <f t="shared" si="937"/>
        <v>55</v>
      </c>
      <c r="AL1704" s="22">
        <f t="shared" si="938"/>
        <v>26</v>
      </c>
      <c r="AM1704" s="22">
        <f t="shared" si="939"/>
        <v>24</v>
      </c>
      <c r="AN1704" s="22">
        <f t="shared" si="940"/>
        <v>13</v>
      </c>
      <c r="AO1704" s="22">
        <f t="shared" si="941"/>
        <v>40</v>
      </c>
      <c r="AP1704" s="22">
        <f t="shared" si="942"/>
        <v>10</v>
      </c>
      <c r="AQ1704" s="2">
        <f t="shared" si="943"/>
        <v>0.28799999999999998</v>
      </c>
    </row>
    <row r="1705" spans="1:43" x14ac:dyDescent="0.25">
      <c r="A1705" s="26">
        <f t="shared" si="944"/>
        <v>1</v>
      </c>
      <c r="B1705" t="s">
        <v>2808</v>
      </c>
      <c r="C1705" t="s">
        <v>44</v>
      </c>
      <c r="D1705" t="s">
        <v>29</v>
      </c>
      <c r="E1705" t="s">
        <v>2807</v>
      </c>
      <c r="F1705">
        <v>2026</v>
      </c>
      <c r="G1705" t="s">
        <v>5657</v>
      </c>
      <c r="H1705" s="4">
        <v>45931</v>
      </c>
      <c r="I1705" s="4" t="str">
        <f t="shared" si="910"/>
        <v>Ivy League</v>
      </c>
      <c r="J1705" s="2">
        <f t="shared" si="911"/>
        <v>0.26400000000000001</v>
      </c>
      <c r="K1705" s="2">
        <f t="shared" si="912"/>
        <v>0.42399999999999999</v>
      </c>
      <c r="L1705" s="2">
        <f t="shared" si="913"/>
        <v>0.44800000000000001</v>
      </c>
      <c r="M1705" s="2">
        <f t="shared" si="914"/>
        <v>0.872</v>
      </c>
      <c r="N1705" s="22" cm="1">
        <f t="array" ref="N1705">IFERROR(INDEX(Stats_Hit_GP,MATCH($B1705,Stats_Hit_Player,0)),"")</f>
        <v>39</v>
      </c>
      <c r="O1705" s="22">
        <f t="shared" si="915"/>
        <v>166</v>
      </c>
      <c r="P1705" s="22">
        <f t="shared" si="916"/>
        <v>125</v>
      </c>
      <c r="Q1705" s="22">
        <f t="shared" si="917"/>
        <v>20</v>
      </c>
      <c r="R1705" s="22">
        <f t="shared" si="918"/>
        <v>33</v>
      </c>
      <c r="S1705" s="22">
        <f t="shared" si="919"/>
        <v>11</v>
      </c>
      <c r="T1705" s="22">
        <f t="shared" si="920"/>
        <v>0</v>
      </c>
      <c r="U1705" s="22">
        <f t="shared" si="921"/>
        <v>4</v>
      </c>
      <c r="V1705" s="22">
        <f t="shared" si="922"/>
        <v>20</v>
      </c>
      <c r="W1705" s="22">
        <f t="shared" si="923"/>
        <v>13</v>
      </c>
      <c r="X1705" s="22">
        <f t="shared" si="924"/>
        <v>24</v>
      </c>
      <c r="Y1705" s="22">
        <f t="shared" si="925"/>
        <v>25</v>
      </c>
      <c r="Z1705" s="22">
        <f t="shared" si="926"/>
        <v>9</v>
      </c>
      <c r="AA1705" s="22">
        <f t="shared" si="927"/>
        <v>1</v>
      </c>
      <c r="AB1705" s="22" t="str">
        <f t="shared" si="928"/>
        <v/>
      </c>
      <c r="AC1705" s="22" t="str">
        <f t="shared" si="929"/>
        <v/>
      </c>
      <c r="AD1705" s="29" t="str">
        <f t="shared" si="930"/>
        <v/>
      </c>
      <c r="AE1705" s="22" t="str">
        <f t="shared" si="931"/>
        <v/>
      </c>
      <c r="AF1705" s="22" t="str">
        <f t="shared" si="932"/>
        <v/>
      </c>
      <c r="AG1705" s="22" t="str">
        <f t="shared" si="933"/>
        <v/>
      </c>
      <c r="AH1705" s="22" t="str">
        <f t="shared" si="934"/>
        <v/>
      </c>
      <c r="AI1705" s="22" t="str">
        <f t="shared" si="935"/>
        <v/>
      </c>
      <c r="AJ1705" s="31" t="str">
        <f t="shared" si="936"/>
        <v/>
      </c>
      <c r="AK1705" s="22" t="str">
        <f t="shared" si="937"/>
        <v/>
      </c>
      <c r="AL1705" s="22" t="str">
        <f t="shared" si="938"/>
        <v/>
      </c>
      <c r="AM1705" s="22" t="str">
        <f t="shared" si="939"/>
        <v/>
      </c>
      <c r="AN1705" s="22" t="str">
        <f t="shared" si="940"/>
        <v/>
      </c>
      <c r="AO1705" s="22" t="str">
        <f t="shared" si="941"/>
        <v/>
      </c>
      <c r="AP1705" s="22" t="str">
        <f t="shared" si="942"/>
        <v/>
      </c>
      <c r="AQ1705" s="2" t="str">
        <f t="shared" si="943"/>
        <v/>
      </c>
    </row>
    <row r="1706" spans="1:43" x14ac:dyDescent="0.25">
      <c r="A1706" s="26">
        <f t="shared" si="944"/>
        <v>1</v>
      </c>
      <c r="B1706" t="s">
        <v>2814</v>
      </c>
      <c r="C1706" t="s">
        <v>33</v>
      </c>
      <c r="D1706" t="s">
        <v>29</v>
      </c>
      <c r="E1706" t="s">
        <v>2807</v>
      </c>
      <c r="F1706">
        <v>2026</v>
      </c>
      <c r="G1706" t="s">
        <v>5657</v>
      </c>
      <c r="H1706" s="4">
        <v>45931</v>
      </c>
      <c r="I1706" s="4" t="str">
        <f t="shared" si="910"/>
        <v>Ivy League</v>
      </c>
      <c r="J1706" s="2">
        <f t="shared" si="911"/>
        <v>0.21</v>
      </c>
      <c r="K1706" s="2">
        <f t="shared" si="912"/>
        <v>0.29199999999999998</v>
      </c>
      <c r="L1706" s="2">
        <f t="shared" si="913"/>
        <v>0.28699999999999998</v>
      </c>
      <c r="M1706" s="2">
        <f t="shared" si="914"/>
        <v>0.57899999999999996</v>
      </c>
      <c r="N1706" s="22" cm="1">
        <f t="array" ref="N1706">IFERROR(INDEX(Stats_Hit_GP,MATCH($B1706,Stats_Hit_Player,0)),"")</f>
        <v>39</v>
      </c>
      <c r="O1706" s="22">
        <f t="shared" si="915"/>
        <v>165</v>
      </c>
      <c r="P1706" s="22">
        <f t="shared" si="916"/>
        <v>143</v>
      </c>
      <c r="Q1706" s="22">
        <f t="shared" si="917"/>
        <v>16</v>
      </c>
      <c r="R1706" s="22">
        <f t="shared" si="918"/>
        <v>30</v>
      </c>
      <c r="S1706" s="22">
        <f t="shared" si="919"/>
        <v>5</v>
      </c>
      <c r="T1706" s="22">
        <f t="shared" si="920"/>
        <v>0</v>
      </c>
      <c r="U1706" s="22">
        <f t="shared" si="921"/>
        <v>2</v>
      </c>
      <c r="V1706" s="22">
        <f t="shared" si="922"/>
        <v>15</v>
      </c>
      <c r="W1706" s="22">
        <f t="shared" si="923"/>
        <v>6</v>
      </c>
      <c r="X1706" s="22">
        <f t="shared" si="924"/>
        <v>11</v>
      </c>
      <c r="Y1706" s="22">
        <f t="shared" si="925"/>
        <v>29</v>
      </c>
      <c r="Z1706" s="22">
        <f t="shared" si="926"/>
        <v>4</v>
      </c>
      <c r="AA1706" s="22">
        <f t="shared" si="927"/>
        <v>1</v>
      </c>
      <c r="AB1706" s="22" t="str">
        <f t="shared" si="928"/>
        <v/>
      </c>
      <c r="AC1706" s="22" t="str">
        <f t="shared" si="929"/>
        <v/>
      </c>
      <c r="AD1706" s="29" t="str">
        <f t="shared" si="930"/>
        <v/>
      </c>
      <c r="AE1706" s="22" t="str">
        <f t="shared" si="931"/>
        <v/>
      </c>
      <c r="AF1706" s="22" t="str">
        <f t="shared" si="932"/>
        <v/>
      </c>
      <c r="AG1706" s="22" t="str">
        <f t="shared" si="933"/>
        <v/>
      </c>
      <c r="AH1706" s="22" t="str">
        <f t="shared" si="934"/>
        <v/>
      </c>
      <c r="AI1706" s="22" t="str">
        <f t="shared" si="935"/>
        <v/>
      </c>
      <c r="AJ1706" s="31" t="str">
        <f t="shared" si="936"/>
        <v/>
      </c>
      <c r="AK1706" s="22" t="str">
        <f t="shared" si="937"/>
        <v/>
      </c>
      <c r="AL1706" s="22" t="str">
        <f t="shared" si="938"/>
        <v/>
      </c>
      <c r="AM1706" s="22" t="str">
        <f t="shared" si="939"/>
        <v/>
      </c>
      <c r="AN1706" s="22" t="str">
        <f t="shared" si="940"/>
        <v/>
      </c>
      <c r="AO1706" s="22" t="str">
        <f t="shared" si="941"/>
        <v/>
      </c>
      <c r="AP1706" s="22" t="str">
        <f t="shared" si="942"/>
        <v/>
      </c>
      <c r="AQ1706" s="2" t="str">
        <f t="shared" si="943"/>
        <v/>
      </c>
    </row>
    <row r="1707" spans="1:43" x14ac:dyDescent="0.25">
      <c r="A1707" s="26">
        <f t="shared" si="944"/>
        <v>1</v>
      </c>
      <c r="B1707" t="s">
        <v>5850</v>
      </c>
      <c r="C1707" t="s">
        <v>64</v>
      </c>
      <c r="D1707" t="s">
        <v>29</v>
      </c>
      <c r="E1707" t="s">
        <v>166</v>
      </c>
      <c r="F1707">
        <v>2026</v>
      </c>
      <c r="G1707" t="s">
        <v>5657</v>
      </c>
      <c r="H1707" s="4">
        <v>45931</v>
      </c>
      <c r="I1707" s="4" t="str">
        <f t="shared" si="910"/>
        <v>Atlantic 10</v>
      </c>
      <c r="J1707" s="2" t="str">
        <f t="shared" si="911"/>
        <v/>
      </c>
      <c r="K1707" s="2" t="str">
        <f t="shared" si="912"/>
        <v/>
      </c>
      <c r="L1707" s="2" t="str">
        <f t="shared" si="913"/>
        <v/>
      </c>
      <c r="M1707" s="2" t="str">
        <f t="shared" si="914"/>
        <v/>
      </c>
      <c r="N1707" s="22" t="str" cm="1">
        <f t="array" ref="N1707">IFERROR(INDEX(Stats_Hit_GP,MATCH($B1707,Stats_Hit_Player,0)),"")</f>
        <v/>
      </c>
      <c r="O1707" s="22" t="str">
        <f t="shared" si="915"/>
        <v/>
      </c>
      <c r="P1707" s="22" t="str">
        <f t="shared" si="916"/>
        <v/>
      </c>
      <c r="Q1707" s="22" t="str">
        <f t="shared" si="917"/>
        <v/>
      </c>
      <c r="R1707" s="22" t="str">
        <f t="shared" si="918"/>
        <v/>
      </c>
      <c r="S1707" s="22" t="str">
        <f t="shared" si="919"/>
        <v/>
      </c>
      <c r="T1707" s="22" t="str">
        <f t="shared" si="920"/>
        <v/>
      </c>
      <c r="U1707" s="22" t="str">
        <f t="shared" si="921"/>
        <v/>
      </c>
      <c r="V1707" s="22" t="str">
        <f t="shared" si="922"/>
        <v/>
      </c>
      <c r="W1707" s="22" t="str">
        <f t="shared" si="923"/>
        <v/>
      </c>
      <c r="X1707" s="22" t="str">
        <f t="shared" si="924"/>
        <v/>
      </c>
      <c r="Y1707" s="22" t="str">
        <f t="shared" si="925"/>
        <v/>
      </c>
      <c r="Z1707" s="22" t="str">
        <f t="shared" si="926"/>
        <v/>
      </c>
      <c r="AA1707" s="22" t="str">
        <f t="shared" si="927"/>
        <v/>
      </c>
      <c r="AB1707" s="22">
        <f t="shared" si="928"/>
        <v>0</v>
      </c>
      <c r="AC1707" s="22">
        <f t="shared" si="929"/>
        <v>1</v>
      </c>
      <c r="AD1707" s="29">
        <f t="shared" si="930"/>
        <v>12.23</v>
      </c>
      <c r="AE1707" s="22">
        <f t="shared" si="931"/>
        <v>14</v>
      </c>
      <c r="AF1707" s="22">
        <f t="shared" si="932"/>
        <v>1</v>
      </c>
      <c r="AG1707" s="22">
        <f t="shared" si="933"/>
        <v>0</v>
      </c>
      <c r="AH1707" s="22">
        <f t="shared" si="934"/>
        <v>0</v>
      </c>
      <c r="AI1707" s="22">
        <f t="shared" si="935"/>
        <v>0</v>
      </c>
      <c r="AJ1707" s="31">
        <f t="shared" si="936"/>
        <v>17.2</v>
      </c>
      <c r="AK1707" s="22">
        <f t="shared" si="937"/>
        <v>28</v>
      </c>
      <c r="AL1707" s="22">
        <f t="shared" si="938"/>
        <v>29</v>
      </c>
      <c r="AM1707" s="22">
        <f t="shared" si="939"/>
        <v>24</v>
      </c>
      <c r="AN1707" s="22">
        <f t="shared" si="940"/>
        <v>16</v>
      </c>
      <c r="AO1707" s="22">
        <f t="shared" si="941"/>
        <v>13</v>
      </c>
      <c r="AP1707" s="22">
        <f t="shared" si="942"/>
        <v>6</v>
      </c>
      <c r="AQ1707" s="2">
        <f t="shared" si="943"/>
        <v>0.36399999999999999</v>
      </c>
    </row>
    <row r="1708" spans="1:43" x14ac:dyDescent="0.25">
      <c r="A1708" s="26">
        <f t="shared" si="944"/>
        <v>1</v>
      </c>
      <c r="B1708" t="s">
        <v>5851</v>
      </c>
      <c r="C1708" t="s">
        <v>64</v>
      </c>
      <c r="D1708" t="s">
        <v>29</v>
      </c>
      <c r="E1708" t="s">
        <v>5729</v>
      </c>
      <c r="F1708">
        <v>2026</v>
      </c>
      <c r="G1708" t="s">
        <v>5657</v>
      </c>
      <c r="H1708" s="4">
        <v>45931</v>
      </c>
      <c r="I1708" s="4" t="str">
        <f t="shared" si="910"/>
        <v/>
      </c>
      <c r="J1708" s="2" t="str">
        <f t="shared" si="911"/>
        <v/>
      </c>
      <c r="K1708" s="2" t="str">
        <f t="shared" si="912"/>
        <v/>
      </c>
      <c r="L1708" s="2" t="str">
        <f t="shared" si="913"/>
        <v/>
      </c>
      <c r="M1708" s="2" t="str">
        <f t="shared" si="914"/>
        <v/>
      </c>
      <c r="N1708" s="22" t="str" cm="1">
        <f t="array" ref="N1708">IFERROR(INDEX(Stats_Hit_GP,MATCH($B1708,Stats_Hit_Player,0)),"")</f>
        <v/>
      </c>
      <c r="O1708" s="22" t="str">
        <f t="shared" si="915"/>
        <v/>
      </c>
      <c r="P1708" s="22" t="str">
        <f t="shared" si="916"/>
        <v/>
      </c>
      <c r="Q1708" s="22" t="str">
        <f t="shared" si="917"/>
        <v/>
      </c>
      <c r="R1708" s="22" t="str">
        <f t="shared" si="918"/>
        <v/>
      </c>
      <c r="S1708" s="22" t="str">
        <f t="shared" si="919"/>
        <v/>
      </c>
      <c r="T1708" s="22" t="str">
        <f t="shared" si="920"/>
        <v/>
      </c>
      <c r="U1708" s="22" t="str">
        <f t="shared" si="921"/>
        <v/>
      </c>
      <c r="V1708" s="22" t="str">
        <f t="shared" si="922"/>
        <v/>
      </c>
      <c r="W1708" s="22" t="str">
        <f t="shared" si="923"/>
        <v/>
      </c>
      <c r="X1708" s="22" t="str">
        <f t="shared" si="924"/>
        <v/>
      </c>
      <c r="Y1708" s="22" t="str">
        <f t="shared" si="925"/>
        <v/>
      </c>
      <c r="Z1708" s="22" t="str">
        <f t="shared" si="926"/>
        <v/>
      </c>
      <c r="AA1708" s="22" t="str">
        <f t="shared" si="927"/>
        <v/>
      </c>
      <c r="AB1708" s="22">
        <f t="shared" si="928"/>
        <v>0</v>
      </c>
      <c r="AC1708" s="22">
        <f t="shared" si="929"/>
        <v>0</v>
      </c>
      <c r="AD1708" s="29">
        <f t="shared" si="930"/>
        <v>4.3</v>
      </c>
      <c r="AE1708" s="22">
        <f t="shared" si="931"/>
        <v>11</v>
      </c>
      <c r="AF1708" s="22">
        <f t="shared" si="932"/>
        <v>0</v>
      </c>
      <c r="AG1708" s="22">
        <f t="shared" si="933"/>
        <v>0</v>
      </c>
      <c r="AH1708" s="22">
        <f t="shared" si="934"/>
        <v>0</v>
      </c>
      <c r="AI1708" s="22">
        <f t="shared" si="935"/>
        <v>0</v>
      </c>
      <c r="AJ1708" s="31">
        <f t="shared" si="936"/>
        <v>14.2</v>
      </c>
      <c r="AK1708" s="22">
        <f t="shared" si="937"/>
        <v>17</v>
      </c>
      <c r="AL1708" s="22">
        <f t="shared" si="938"/>
        <v>12</v>
      </c>
      <c r="AM1708" s="22">
        <f t="shared" si="939"/>
        <v>7</v>
      </c>
      <c r="AN1708" s="22">
        <f t="shared" si="940"/>
        <v>11</v>
      </c>
      <c r="AO1708" s="22">
        <f t="shared" si="941"/>
        <v>8</v>
      </c>
      <c r="AP1708" s="22">
        <f t="shared" si="942"/>
        <v>3</v>
      </c>
      <c r="AQ1708" s="2">
        <f t="shared" si="943"/>
        <v>0.28299999999999997</v>
      </c>
    </row>
    <row r="1709" spans="1:43" x14ac:dyDescent="0.25">
      <c r="A1709" s="26">
        <f t="shared" si="944"/>
        <v>1</v>
      </c>
      <c r="B1709" t="s">
        <v>5852</v>
      </c>
      <c r="C1709" t="s">
        <v>64</v>
      </c>
      <c r="D1709" t="s">
        <v>29</v>
      </c>
      <c r="E1709" t="s">
        <v>2791</v>
      </c>
      <c r="F1709">
        <v>2026</v>
      </c>
      <c r="G1709" t="s">
        <v>5657</v>
      </c>
      <c r="H1709" s="4">
        <v>45931</v>
      </c>
      <c r="I1709" s="4" t="str">
        <f t="shared" si="910"/>
        <v>Ivy League</v>
      </c>
      <c r="J1709" s="2" t="str">
        <f t="shared" si="911"/>
        <v/>
      </c>
      <c r="K1709" s="2" t="str">
        <f t="shared" si="912"/>
        <v/>
      </c>
      <c r="L1709" s="2" t="str">
        <f t="shared" si="913"/>
        <v/>
      </c>
      <c r="M1709" s="2" t="str">
        <f t="shared" si="914"/>
        <v/>
      </c>
      <c r="N1709" s="22" t="str" cm="1">
        <f t="array" ref="N1709">IFERROR(INDEX(Stats_Hit_GP,MATCH($B1709,Stats_Hit_Player,0)),"")</f>
        <v/>
      </c>
      <c r="O1709" s="22" t="str">
        <f t="shared" si="915"/>
        <v/>
      </c>
      <c r="P1709" s="22" t="str">
        <f t="shared" si="916"/>
        <v/>
      </c>
      <c r="Q1709" s="22" t="str">
        <f t="shared" si="917"/>
        <v/>
      </c>
      <c r="R1709" s="22" t="str">
        <f t="shared" si="918"/>
        <v/>
      </c>
      <c r="S1709" s="22" t="str">
        <f t="shared" si="919"/>
        <v/>
      </c>
      <c r="T1709" s="22" t="str">
        <f t="shared" si="920"/>
        <v/>
      </c>
      <c r="U1709" s="22" t="str">
        <f t="shared" si="921"/>
        <v/>
      </c>
      <c r="V1709" s="22" t="str">
        <f t="shared" si="922"/>
        <v/>
      </c>
      <c r="W1709" s="22" t="str">
        <f t="shared" si="923"/>
        <v/>
      </c>
      <c r="X1709" s="22" t="str">
        <f t="shared" si="924"/>
        <v/>
      </c>
      <c r="Y1709" s="22" t="str">
        <f t="shared" si="925"/>
        <v/>
      </c>
      <c r="Z1709" s="22" t="str">
        <f t="shared" si="926"/>
        <v/>
      </c>
      <c r="AA1709" s="22" t="str">
        <f t="shared" si="927"/>
        <v/>
      </c>
      <c r="AB1709" s="22">
        <f t="shared" si="928"/>
        <v>1</v>
      </c>
      <c r="AC1709" s="22">
        <f t="shared" si="929"/>
        <v>4</v>
      </c>
      <c r="AD1709" s="29">
        <f t="shared" si="930"/>
        <v>8.3800000000000008</v>
      </c>
      <c r="AE1709" s="22">
        <f t="shared" si="931"/>
        <v>5</v>
      </c>
      <c r="AF1709" s="22">
        <f t="shared" si="932"/>
        <v>5</v>
      </c>
      <c r="AG1709" s="22">
        <f t="shared" si="933"/>
        <v>0</v>
      </c>
      <c r="AH1709" s="22">
        <f t="shared" si="934"/>
        <v>0</v>
      </c>
      <c r="AI1709" s="22">
        <f t="shared" si="935"/>
        <v>0</v>
      </c>
      <c r="AJ1709" s="31">
        <f t="shared" si="936"/>
        <v>19.100000000000001</v>
      </c>
      <c r="AK1709" s="22">
        <f t="shared" si="937"/>
        <v>29</v>
      </c>
      <c r="AL1709" s="22">
        <f t="shared" si="938"/>
        <v>23</v>
      </c>
      <c r="AM1709" s="22">
        <f t="shared" si="939"/>
        <v>18</v>
      </c>
      <c r="AN1709" s="22">
        <f t="shared" si="940"/>
        <v>6</v>
      </c>
      <c r="AO1709" s="22">
        <f t="shared" si="941"/>
        <v>18</v>
      </c>
      <c r="AP1709" s="22">
        <f t="shared" si="942"/>
        <v>2</v>
      </c>
      <c r="AQ1709" s="2">
        <f t="shared" si="943"/>
        <v>0.34499999999999997</v>
      </c>
    </row>
    <row r="1710" spans="1:43" x14ac:dyDescent="0.25">
      <c r="A1710" s="26">
        <f t="shared" si="944"/>
        <v>1</v>
      </c>
      <c r="B1710" t="s">
        <v>2697</v>
      </c>
      <c r="C1710" t="s">
        <v>44</v>
      </c>
      <c r="D1710" t="s">
        <v>29</v>
      </c>
      <c r="E1710" t="s">
        <v>2691</v>
      </c>
      <c r="F1710">
        <v>2026</v>
      </c>
      <c r="G1710" t="s">
        <v>5657</v>
      </c>
      <c r="H1710" s="4">
        <v>45931</v>
      </c>
      <c r="I1710" s="4" t="str">
        <f t="shared" si="910"/>
        <v>Ivy League</v>
      </c>
      <c r="J1710" s="2">
        <f t="shared" si="911"/>
        <v>0.23100000000000001</v>
      </c>
      <c r="K1710" s="2">
        <f t="shared" si="912"/>
        <v>0.38800000000000001</v>
      </c>
      <c r="L1710" s="2">
        <f t="shared" si="913"/>
        <v>0.45500000000000002</v>
      </c>
      <c r="M1710" s="2">
        <f t="shared" si="914"/>
        <v>0.84299999999999997</v>
      </c>
      <c r="N1710" s="22" cm="1">
        <f t="array" ref="N1710">IFERROR(INDEX(Stats_Hit_GP,MATCH($B1710,Stats_Hit_Player,0)),"")</f>
        <v>40</v>
      </c>
      <c r="O1710" s="22">
        <f t="shared" si="915"/>
        <v>178</v>
      </c>
      <c r="P1710" s="22">
        <f t="shared" si="916"/>
        <v>134</v>
      </c>
      <c r="Q1710" s="22">
        <f t="shared" si="917"/>
        <v>32</v>
      </c>
      <c r="R1710" s="22">
        <f t="shared" si="918"/>
        <v>31</v>
      </c>
      <c r="S1710" s="22">
        <f t="shared" si="919"/>
        <v>12</v>
      </c>
      <c r="T1710" s="22">
        <f t="shared" si="920"/>
        <v>0</v>
      </c>
      <c r="U1710" s="22">
        <f t="shared" si="921"/>
        <v>6</v>
      </c>
      <c r="V1710" s="22">
        <f t="shared" si="922"/>
        <v>36</v>
      </c>
      <c r="W1710" s="22">
        <f t="shared" si="923"/>
        <v>12</v>
      </c>
      <c r="X1710" s="22">
        <f t="shared" si="924"/>
        <v>23</v>
      </c>
      <c r="Y1710" s="22">
        <f t="shared" si="925"/>
        <v>31</v>
      </c>
      <c r="Z1710" s="22">
        <f t="shared" si="926"/>
        <v>5</v>
      </c>
      <c r="AA1710" s="22">
        <f t="shared" si="927"/>
        <v>0</v>
      </c>
      <c r="AB1710" s="22" t="str">
        <f t="shared" si="928"/>
        <v/>
      </c>
      <c r="AC1710" s="22" t="str">
        <f t="shared" si="929"/>
        <v/>
      </c>
      <c r="AD1710" s="29" t="str">
        <f t="shared" si="930"/>
        <v/>
      </c>
      <c r="AE1710" s="22" t="str">
        <f t="shared" si="931"/>
        <v/>
      </c>
      <c r="AF1710" s="22" t="str">
        <f t="shared" si="932"/>
        <v/>
      </c>
      <c r="AG1710" s="22" t="str">
        <f t="shared" si="933"/>
        <v/>
      </c>
      <c r="AH1710" s="22" t="str">
        <f t="shared" si="934"/>
        <v/>
      </c>
      <c r="AI1710" s="22" t="str">
        <f t="shared" si="935"/>
        <v/>
      </c>
      <c r="AJ1710" s="31" t="str">
        <f t="shared" si="936"/>
        <v/>
      </c>
      <c r="AK1710" s="22" t="str">
        <f t="shared" si="937"/>
        <v/>
      </c>
      <c r="AL1710" s="22" t="str">
        <f t="shared" si="938"/>
        <v/>
      </c>
      <c r="AM1710" s="22" t="str">
        <f t="shared" si="939"/>
        <v/>
      </c>
      <c r="AN1710" s="22" t="str">
        <f t="shared" si="940"/>
        <v/>
      </c>
      <c r="AO1710" s="22" t="str">
        <f t="shared" si="941"/>
        <v/>
      </c>
      <c r="AP1710" s="22" t="str">
        <f t="shared" si="942"/>
        <v/>
      </c>
      <c r="AQ1710" s="2" t="str">
        <f t="shared" si="943"/>
        <v/>
      </c>
    </row>
    <row r="1711" spans="1:43" x14ac:dyDescent="0.25">
      <c r="A1711" s="26">
        <f t="shared" si="944"/>
        <v>1</v>
      </c>
      <c r="B1711" t="s">
        <v>4122</v>
      </c>
      <c r="C1711" t="s">
        <v>35</v>
      </c>
      <c r="D1711" t="s">
        <v>29</v>
      </c>
      <c r="E1711" t="s">
        <v>4112</v>
      </c>
      <c r="F1711">
        <v>2026</v>
      </c>
      <c r="G1711" t="s">
        <v>5657</v>
      </c>
      <c r="H1711" s="4">
        <v>45931</v>
      </c>
      <c r="I1711" s="4" t="str">
        <f t="shared" si="910"/>
        <v>Patriot</v>
      </c>
      <c r="J1711" s="2">
        <f t="shared" si="911"/>
        <v>0.21199999999999999</v>
      </c>
      <c r="K1711" s="2">
        <f t="shared" si="912"/>
        <v>0.38500000000000001</v>
      </c>
      <c r="L1711" s="2">
        <f t="shared" si="913"/>
        <v>0.44700000000000001</v>
      </c>
      <c r="M1711" s="2">
        <f t="shared" si="914"/>
        <v>0.83199999999999996</v>
      </c>
      <c r="N1711" s="22" cm="1">
        <f t="array" ref="N1711">IFERROR(INDEX(Stats_Hit_GP,MATCH($B1711,Stats_Hit_Player,0)),"")</f>
        <v>28</v>
      </c>
      <c r="O1711" s="22">
        <f t="shared" si="915"/>
        <v>110</v>
      </c>
      <c r="P1711" s="22">
        <f t="shared" si="916"/>
        <v>85</v>
      </c>
      <c r="Q1711" s="22">
        <f t="shared" si="917"/>
        <v>17</v>
      </c>
      <c r="R1711" s="22">
        <f t="shared" si="918"/>
        <v>18</v>
      </c>
      <c r="S1711" s="22">
        <f t="shared" si="919"/>
        <v>5</v>
      </c>
      <c r="T1711" s="22">
        <f t="shared" si="920"/>
        <v>0</v>
      </c>
      <c r="U1711" s="22">
        <f t="shared" si="921"/>
        <v>5</v>
      </c>
      <c r="V1711" s="22">
        <f t="shared" si="922"/>
        <v>7</v>
      </c>
      <c r="W1711" s="22">
        <f t="shared" si="923"/>
        <v>5</v>
      </c>
      <c r="X1711" s="22">
        <f t="shared" si="924"/>
        <v>19</v>
      </c>
      <c r="Y1711" s="22">
        <f t="shared" si="925"/>
        <v>36</v>
      </c>
      <c r="Z1711" s="22">
        <f t="shared" si="926"/>
        <v>2</v>
      </c>
      <c r="AA1711" s="22">
        <f t="shared" si="927"/>
        <v>1</v>
      </c>
      <c r="AB1711" s="22" t="str">
        <f t="shared" si="928"/>
        <v/>
      </c>
      <c r="AC1711" s="22" t="str">
        <f t="shared" si="929"/>
        <v/>
      </c>
      <c r="AD1711" s="29" t="str">
        <f t="shared" si="930"/>
        <v/>
      </c>
      <c r="AE1711" s="22" t="str">
        <f t="shared" si="931"/>
        <v/>
      </c>
      <c r="AF1711" s="22" t="str">
        <f t="shared" si="932"/>
        <v/>
      </c>
      <c r="AG1711" s="22" t="str">
        <f t="shared" si="933"/>
        <v/>
      </c>
      <c r="AH1711" s="22" t="str">
        <f t="shared" si="934"/>
        <v/>
      </c>
      <c r="AI1711" s="22" t="str">
        <f t="shared" si="935"/>
        <v/>
      </c>
      <c r="AJ1711" s="31" t="str">
        <f t="shared" si="936"/>
        <v/>
      </c>
      <c r="AK1711" s="22" t="str">
        <f t="shared" si="937"/>
        <v/>
      </c>
      <c r="AL1711" s="22" t="str">
        <f t="shared" si="938"/>
        <v/>
      </c>
      <c r="AM1711" s="22" t="str">
        <f t="shared" si="939"/>
        <v/>
      </c>
      <c r="AN1711" s="22" t="str">
        <f t="shared" si="940"/>
        <v/>
      </c>
      <c r="AO1711" s="22" t="str">
        <f t="shared" si="941"/>
        <v/>
      </c>
      <c r="AP1711" s="22" t="str">
        <f t="shared" si="942"/>
        <v/>
      </c>
      <c r="AQ1711" s="2" t="str">
        <f t="shared" si="943"/>
        <v/>
      </c>
    </row>
    <row r="1712" spans="1:43" x14ac:dyDescent="0.25">
      <c r="A1712" s="26" t="str">
        <f t="shared" si="944"/>
        <v/>
      </c>
      <c r="B1712" t="s">
        <v>5853</v>
      </c>
      <c r="C1712" t="s">
        <v>30</v>
      </c>
      <c r="D1712" t="s">
        <v>37</v>
      </c>
      <c r="E1712" t="s">
        <v>240</v>
      </c>
      <c r="F1712">
        <v>2025</v>
      </c>
      <c r="G1712" t="s">
        <v>5657</v>
      </c>
      <c r="H1712" s="4">
        <v>45931</v>
      </c>
      <c r="I1712" s="4" t="str">
        <f t="shared" si="910"/>
        <v>Atlantic 10</v>
      </c>
      <c r="J1712" s="2" t="str">
        <f t="shared" si="911"/>
        <v/>
      </c>
      <c r="K1712" s="2" t="str">
        <f t="shared" si="912"/>
        <v/>
      </c>
      <c r="L1712" s="2" t="str">
        <f t="shared" si="913"/>
        <v/>
      </c>
      <c r="M1712" s="2" t="str">
        <f t="shared" si="914"/>
        <v/>
      </c>
      <c r="N1712" s="22" t="str" cm="1">
        <f t="array" ref="N1712">IFERROR(INDEX(Stats_Hit_GP,MATCH($B1712,Stats_Hit_Player,0)),"")</f>
        <v/>
      </c>
      <c r="O1712" s="22" t="str">
        <f t="shared" si="915"/>
        <v/>
      </c>
      <c r="P1712" s="22" t="str">
        <f t="shared" si="916"/>
        <v/>
      </c>
      <c r="Q1712" s="22" t="str">
        <f t="shared" si="917"/>
        <v/>
      </c>
      <c r="R1712" s="22" t="str">
        <f t="shared" si="918"/>
        <v/>
      </c>
      <c r="S1712" s="22" t="str">
        <f t="shared" si="919"/>
        <v/>
      </c>
      <c r="T1712" s="22" t="str">
        <f t="shared" si="920"/>
        <v/>
      </c>
      <c r="U1712" s="22" t="str">
        <f t="shared" si="921"/>
        <v/>
      </c>
      <c r="V1712" s="22" t="str">
        <f t="shared" si="922"/>
        <v/>
      </c>
      <c r="W1712" s="22" t="str">
        <f t="shared" si="923"/>
        <v/>
      </c>
      <c r="X1712" s="22" t="str">
        <f t="shared" si="924"/>
        <v/>
      </c>
      <c r="Y1712" s="22" t="str">
        <f t="shared" si="925"/>
        <v/>
      </c>
      <c r="Z1712" s="22" t="str">
        <f t="shared" si="926"/>
        <v/>
      </c>
      <c r="AA1712" s="22" t="str">
        <f t="shared" si="927"/>
        <v/>
      </c>
      <c r="AB1712" s="22" t="str">
        <f t="shared" si="928"/>
        <v/>
      </c>
      <c r="AC1712" s="22" t="str">
        <f t="shared" si="929"/>
        <v/>
      </c>
      <c r="AD1712" s="29" t="str">
        <f t="shared" si="930"/>
        <v/>
      </c>
      <c r="AE1712" s="22" t="str">
        <f t="shared" si="931"/>
        <v/>
      </c>
      <c r="AF1712" s="22" t="str">
        <f t="shared" si="932"/>
        <v/>
      </c>
      <c r="AG1712" s="22" t="str">
        <f t="shared" si="933"/>
        <v/>
      </c>
      <c r="AH1712" s="22" t="str">
        <f t="shared" si="934"/>
        <v/>
      </c>
      <c r="AI1712" s="22" t="str">
        <f t="shared" si="935"/>
        <v/>
      </c>
      <c r="AJ1712" s="31" t="str">
        <f t="shared" si="936"/>
        <v/>
      </c>
      <c r="AK1712" s="22" t="str">
        <f t="shared" si="937"/>
        <v/>
      </c>
      <c r="AL1712" s="22" t="str">
        <f t="shared" si="938"/>
        <v/>
      </c>
      <c r="AM1712" s="22" t="str">
        <f t="shared" si="939"/>
        <v/>
      </c>
      <c r="AN1712" s="22" t="str">
        <f t="shared" si="940"/>
        <v/>
      </c>
      <c r="AO1712" s="22" t="str">
        <f t="shared" si="941"/>
        <v/>
      </c>
      <c r="AP1712" s="22" t="str">
        <f t="shared" si="942"/>
        <v/>
      </c>
      <c r="AQ1712" s="2" t="str">
        <f t="shared" si="943"/>
        <v/>
      </c>
    </row>
    <row r="1713" spans="1:43" x14ac:dyDescent="0.25">
      <c r="A1713" s="26">
        <f t="shared" si="944"/>
        <v>1</v>
      </c>
      <c r="B1713" t="s">
        <v>4637</v>
      </c>
      <c r="C1713" t="s">
        <v>30</v>
      </c>
      <c r="D1713" t="s">
        <v>32</v>
      </c>
      <c r="E1713" t="s">
        <v>4629</v>
      </c>
      <c r="F1713">
        <v>2026</v>
      </c>
      <c r="G1713" t="s">
        <v>5657</v>
      </c>
      <c r="H1713" s="4">
        <v>45908</v>
      </c>
      <c r="I1713" s="4" t="str">
        <f t="shared" si="910"/>
        <v>Southland</v>
      </c>
      <c r="J1713" s="2">
        <f t="shared" si="911"/>
        <v>0.32700000000000001</v>
      </c>
      <c r="K1713" s="2">
        <f t="shared" si="912"/>
        <v>0.371</v>
      </c>
      <c r="L1713" s="2">
        <f t="shared" si="913"/>
        <v>0.77600000000000002</v>
      </c>
      <c r="M1713" s="2">
        <f t="shared" si="914"/>
        <v>1.1459999999999999</v>
      </c>
      <c r="N1713" s="22" cm="1">
        <f t="array" ref="N1713">IFERROR(INDEX(Stats_Hit_GP,MATCH($B1713,Stats_Hit_Player,0)),"")</f>
        <v>33</v>
      </c>
      <c r="O1713" s="22">
        <f t="shared" si="915"/>
        <v>117</v>
      </c>
      <c r="P1713" s="22">
        <f t="shared" si="916"/>
        <v>107</v>
      </c>
      <c r="Q1713" s="22">
        <f t="shared" si="917"/>
        <v>25</v>
      </c>
      <c r="R1713" s="22">
        <f t="shared" si="918"/>
        <v>35</v>
      </c>
      <c r="S1713" s="22">
        <f t="shared" si="919"/>
        <v>10</v>
      </c>
      <c r="T1713" s="22">
        <f t="shared" si="920"/>
        <v>1</v>
      </c>
      <c r="U1713" s="22">
        <f t="shared" si="921"/>
        <v>12</v>
      </c>
      <c r="V1713" s="22">
        <f t="shared" si="922"/>
        <v>28</v>
      </c>
      <c r="W1713" s="22">
        <f t="shared" si="923"/>
        <v>0</v>
      </c>
      <c r="X1713" s="22">
        <f t="shared" si="924"/>
        <v>8</v>
      </c>
      <c r="Y1713" s="22">
        <f t="shared" si="925"/>
        <v>38</v>
      </c>
      <c r="Z1713" s="22">
        <f t="shared" si="926"/>
        <v>3</v>
      </c>
      <c r="AA1713" s="22">
        <f t="shared" si="927"/>
        <v>1</v>
      </c>
      <c r="AB1713" s="22" t="str">
        <f t="shared" si="928"/>
        <v/>
      </c>
      <c r="AC1713" s="22" t="str">
        <f t="shared" si="929"/>
        <v/>
      </c>
      <c r="AD1713" s="29" t="str">
        <f t="shared" si="930"/>
        <v/>
      </c>
      <c r="AE1713" s="22" t="str">
        <f t="shared" si="931"/>
        <v/>
      </c>
      <c r="AF1713" s="22" t="str">
        <f t="shared" si="932"/>
        <v/>
      </c>
      <c r="AG1713" s="22" t="str">
        <f t="shared" si="933"/>
        <v/>
      </c>
      <c r="AH1713" s="22" t="str">
        <f t="shared" si="934"/>
        <v/>
      </c>
      <c r="AI1713" s="22" t="str">
        <f t="shared" si="935"/>
        <v/>
      </c>
      <c r="AJ1713" s="31" t="str">
        <f t="shared" si="936"/>
        <v/>
      </c>
      <c r="AK1713" s="22" t="str">
        <f t="shared" si="937"/>
        <v/>
      </c>
      <c r="AL1713" s="22" t="str">
        <f t="shared" si="938"/>
        <v/>
      </c>
      <c r="AM1713" s="22" t="str">
        <f t="shared" si="939"/>
        <v/>
      </c>
      <c r="AN1713" s="22" t="str">
        <f t="shared" si="940"/>
        <v/>
      </c>
      <c r="AO1713" s="22" t="str">
        <f t="shared" si="941"/>
        <v/>
      </c>
      <c r="AP1713" s="22" t="str">
        <f t="shared" si="942"/>
        <v/>
      </c>
      <c r="AQ1713" s="2" t="str">
        <f t="shared" si="943"/>
        <v/>
      </c>
    </row>
    <row r="1714" spans="1:43" x14ac:dyDescent="0.25">
      <c r="A1714" s="26">
        <f t="shared" si="944"/>
        <v>1</v>
      </c>
      <c r="B1714" t="s">
        <v>5854</v>
      </c>
      <c r="C1714" t="s">
        <v>5688</v>
      </c>
      <c r="D1714" t="s">
        <v>29</v>
      </c>
      <c r="E1714" t="s">
        <v>5855</v>
      </c>
      <c r="F1714">
        <v>2026</v>
      </c>
      <c r="G1714" t="s">
        <v>166</v>
      </c>
      <c r="H1714" s="4">
        <v>45898</v>
      </c>
      <c r="I1714" s="4" t="str">
        <f t="shared" si="910"/>
        <v/>
      </c>
      <c r="J1714" s="2" t="str">
        <f t="shared" si="911"/>
        <v/>
      </c>
      <c r="K1714" s="2" t="str">
        <f t="shared" si="912"/>
        <v/>
      </c>
      <c r="L1714" s="2" t="str">
        <f t="shared" si="913"/>
        <v/>
      </c>
      <c r="M1714" s="2" t="str">
        <f t="shared" si="914"/>
        <v/>
      </c>
      <c r="N1714" s="22" t="str" cm="1">
        <f t="array" ref="N1714">IFERROR(INDEX(Stats_Hit_GP,MATCH($B1714,Stats_Hit_Player,0)),"")</f>
        <v/>
      </c>
      <c r="O1714" s="22" t="str">
        <f t="shared" si="915"/>
        <v/>
      </c>
      <c r="P1714" s="22" t="str">
        <f t="shared" si="916"/>
        <v/>
      </c>
      <c r="Q1714" s="22" t="str">
        <f t="shared" si="917"/>
        <v/>
      </c>
      <c r="R1714" s="22" t="str">
        <f t="shared" si="918"/>
        <v/>
      </c>
      <c r="S1714" s="22" t="str">
        <f t="shared" si="919"/>
        <v/>
      </c>
      <c r="T1714" s="22" t="str">
        <f t="shared" si="920"/>
        <v/>
      </c>
      <c r="U1714" s="22" t="str">
        <f t="shared" si="921"/>
        <v/>
      </c>
      <c r="V1714" s="22" t="str">
        <f t="shared" si="922"/>
        <v/>
      </c>
      <c r="W1714" s="22" t="str">
        <f t="shared" si="923"/>
        <v/>
      </c>
      <c r="X1714" s="22" t="str">
        <f t="shared" si="924"/>
        <v/>
      </c>
      <c r="Y1714" s="22" t="str">
        <f t="shared" si="925"/>
        <v/>
      </c>
      <c r="Z1714" s="22" t="str">
        <f t="shared" si="926"/>
        <v/>
      </c>
      <c r="AA1714" s="22" t="str">
        <f t="shared" si="927"/>
        <v/>
      </c>
      <c r="AB1714" s="22" t="str">
        <f t="shared" si="928"/>
        <v/>
      </c>
      <c r="AC1714" s="22" t="str">
        <f t="shared" si="929"/>
        <v/>
      </c>
      <c r="AD1714" s="29" t="str">
        <f t="shared" si="930"/>
        <v/>
      </c>
      <c r="AE1714" s="22" t="str">
        <f t="shared" si="931"/>
        <v/>
      </c>
      <c r="AF1714" s="22" t="str">
        <f t="shared" si="932"/>
        <v/>
      </c>
      <c r="AG1714" s="22" t="str">
        <f t="shared" si="933"/>
        <v/>
      </c>
      <c r="AH1714" s="22" t="str">
        <f t="shared" si="934"/>
        <v/>
      </c>
      <c r="AI1714" s="22" t="str">
        <f t="shared" si="935"/>
        <v/>
      </c>
      <c r="AJ1714" s="31" t="str">
        <f t="shared" si="936"/>
        <v/>
      </c>
      <c r="AK1714" s="22" t="str">
        <f t="shared" si="937"/>
        <v/>
      </c>
      <c r="AL1714" s="22" t="str">
        <f t="shared" si="938"/>
        <v/>
      </c>
      <c r="AM1714" s="22" t="str">
        <f t="shared" si="939"/>
        <v/>
      </c>
      <c r="AN1714" s="22" t="str">
        <f t="shared" si="940"/>
        <v/>
      </c>
      <c r="AO1714" s="22" t="str">
        <f t="shared" si="941"/>
        <v/>
      </c>
      <c r="AP1714" s="22" t="str">
        <f t="shared" si="942"/>
        <v/>
      </c>
      <c r="AQ1714" s="2" t="str">
        <f t="shared" si="943"/>
        <v/>
      </c>
    </row>
    <row r="1715" spans="1:43" x14ac:dyDescent="0.25">
      <c r="A1715" s="26">
        <f t="shared" si="944"/>
        <v>1</v>
      </c>
      <c r="B1715" t="s">
        <v>5299</v>
      </c>
      <c r="C1715" t="s">
        <v>64</v>
      </c>
      <c r="D1715" t="s">
        <v>32</v>
      </c>
      <c r="E1715" t="s">
        <v>5856</v>
      </c>
      <c r="F1715">
        <v>2026</v>
      </c>
      <c r="G1715" t="s">
        <v>5657</v>
      </c>
      <c r="H1715" s="4">
        <v>45877</v>
      </c>
      <c r="I1715" s="4" t="str">
        <f t="shared" si="910"/>
        <v/>
      </c>
      <c r="J1715" s="2">
        <f t="shared" si="911"/>
        <v>0</v>
      </c>
      <c r="K1715" s="2">
        <f t="shared" si="912"/>
        <v>1</v>
      </c>
      <c r="L1715" s="2">
        <f t="shared" si="913"/>
        <v>0</v>
      </c>
      <c r="M1715" s="2">
        <f t="shared" si="914"/>
        <v>0</v>
      </c>
      <c r="N1715" s="22" cm="1">
        <f t="array" ref="N1715">IFERROR(INDEX(Stats_Hit_GP,MATCH($B1715,Stats_Hit_Player,0)),"")</f>
        <v>1</v>
      </c>
      <c r="O1715" s="22">
        <f t="shared" si="915"/>
        <v>1</v>
      </c>
      <c r="P1715" s="22">
        <f t="shared" si="916"/>
        <v>0</v>
      </c>
      <c r="Q1715" s="22">
        <f t="shared" si="917"/>
        <v>0</v>
      </c>
      <c r="R1715" s="22">
        <f t="shared" si="918"/>
        <v>0</v>
      </c>
      <c r="S1715" s="22">
        <f t="shared" si="919"/>
        <v>0</v>
      </c>
      <c r="T1715" s="22">
        <f t="shared" si="920"/>
        <v>0</v>
      </c>
      <c r="U1715" s="22">
        <f t="shared" si="921"/>
        <v>0</v>
      </c>
      <c r="V1715" s="22">
        <f t="shared" si="922"/>
        <v>0</v>
      </c>
      <c r="W1715" s="22">
        <f t="shared" si="923"/>
        <v>0</v>
      </c>
      <c r="X1715" s="22">
        <f t="shared" si="924"/>
        <v>1</v>
      </c>
      <c r="Y1715" s="22">
        <f t="shared" si="925"/>
        <v>0</v>
      </c>
      <c r="Z1715" s="22">
        <f t="shared" si="926"/>
        <v>0</v>
      </c>
      <c r="AA1715" s="22">
        <f t="shared" si="927"/>
        <v>0</v>
      </c>
      <c r="AB1715" s="22">
        <f t="shared" si="928"/>
        <v>0</v>
      </c>
      <c r="AC1715" s="22">
        <f t="shared" si="929"/>
        <v>0</v>
      </c>
      <c r="AD1715" s="29">
        <f t="shared" si="930"/>
        <v>6.67</v>
      </c>
      <c r="AE1715" s="22">
        <f t="shared" si="931"/>
        <v>28</v>
      </c>
      <c r="AF1715" s="22">
        <f t="shared" si="932"/>
        <v>0</v>
      </c>
      <c r="AG1715" s="22">
        <f t="shared" si="933"/>
        <v>0</v>
      </c>
      <c r="AH1715" s="22">
        <f t="shared" si="934"/>
        <v>0</v>
      </c>
      <c r="AI1715" s="22">
        <f t="shared" si="935"/>
        <v>1</v>
      </c>
      <c r="AJ1715" s="31">
        <f t="shared" si="936"/>
        <v>28.1</v>
      </c>
      <c r="AK1715" s="22">
        <f t="shared" si="937"/>
        <v>38</v>
      </c>
      <c r="AL1715" s="22">
        <f t="shared" si="938"/>
        <v>23</v>
      </c>
      <c r="AM1715" s="22">
        <f t="shared" si="939"/>
        <v>21</v>
      </c>
      <c r="AN1715" s="22">
        <f t="shared" si="940"/>
        <v>14</v>
      </c>
      <c r="AO1715" s="22">
        <f t="shared" si="941"/>
        <v>11</v>
      </c>
      <c r="AP1715" s="22">
        <f t="shared" si="942"/>
        <v>5</v>
      </c>
      <c r="AQ1715" s="2">
        <f t="shared" si="943"/>
        <v>0.32200000000000001</v>
      </c>
    </row>
    <row r="1716" spans="1:43" x14ac:dyDescent="0.25">
      <c r="A1716" s="26" t="str">
        <f t="shared" si="944"/>
        <v/>
      </c>
      <c r="B1716" t="s">
        <v>5857</v>
      </c>
      <c r="C1716" t="s">
        <v>5700</v>
      </c>
      <c r="D1716" t="s">
        <v>37</v>
      </c>
      <c r="E1716" t="s">
        <v>5858</v>
      </c>
      <c r="F1716">
        <v>2026</v>
      </c>
      <c r="G1716" t="s">
        <v>5657</v>
      </c>
      <c r="H1716" s="4">
        <v>45775</v>
      </c>
      <c r="I1716" s="4" t="str">
        <f t="shared" si="910"/>
        <v/>
      </c>
      <c r="J1716" s="2" t="str">
        <f t="shared" si="911"/>
        <v/>
      </c>
      <c r="K1716" s="2" t="str">
        <f t="shared" si="912"/>
        <v/>
      </c>
      <c r="L1716" s="2" t="str">
        <f t="shared" si="913"/>
        <v/>
      </c>
      <c r="M1716" s="2" t="str">
        <f t="shared" si="914"/>
        <v/>
      </c>
      <c r="N1716" s="22" t="str" cm="1">
        <f t="array" ref="N1716">IFERROR(INDEX(Stats_Hit_GP,MATCH($B1716,Stats_Hit_Player,0)),"")</f>
        <v/>
      </c>
      <c r="O1716" s="22" t="str">
        <f t="shared" si="915"/>
        <v/>
      </c>
      <c r="P1716" s="22" t="str">
        <f t="shared" si="916"/>
        <v/>
      </c>
      <c r="Q1716" s="22" t="str">
        <f t="shared" si="917"/>
        <v/>
      </c>
      <c r="R1716" s="22" t="str">
        <f t="shared" si="918"/>
        <v/>
      </c>
      <c r="S1716" s="22" t="str">
        <f t="shared" si="919"/>
        <v/>
      </c>
      <c r="T1716" s="22" t="str">
        <f t="shared" si="920"/>
        <v/>
      </c>
      <c r="U1716" s="22" t="str">
        <f t="shared" si="921"/>
        <v/>
      </c>
      <c r="V1716" s="22" t="str">
        <f t="shared" si="922"/>
        <v/>
      </c>
      <c r="W1716" s="22" t="str">
        <f t="shared" si="923"/>
        <v/>
      </c>
      <c r="X1716" s="22" t="str">
        <f t="shared" si="924"/>
        <v/>
      </c>
      <c r="Y1716" s="22" t="str">
        <f t="shared" si="925"/>
        <v/>
      </c>
      <c r="Z1716" s="22" t="str">
        <f t="shared" si="926"/>
        <v/>
      </c>
      <c r="AA1716" s="22" t="str">
        <f t="shared" si="927"/>
        <v/>
      </c>
      <c r="AB1716" s="22" t="str">
        <f t="shared" si="928"/>
        <v/>
      </c>
      <c r="AC1716" s="22" t="str">
        <f t="shared" si="929"/>
        <v/>
      </c>
      <c r="AD1716" s="29" t="str">
        <f t="shared" si="930"/>
        <v/>
      </c>
      <c r="AE1716" s="22" t="str">
        <f t="shared" si="931"/>
        <v/>
      </c>
      <c r="AF1716" s="22" t="str">
        <f t="shared" si="932"/>
        <v/>
      </c>
      <c r="AG1716" s="22" t="str">
        <f t="shared" si="933"/>
        <v/>
      </c>
      <c r="AH1716" s="22" t="str">
        <f t="shared" si="934"/>
        <v/>
      </c>
      <c r="AI1716" s="22" t="str">
        <f t="shared" si="935"/>
        <v/>
      </c>
      <c r="AJ1716" s="31" t="str">
        <f t="shared" si="936"/>
        <v/>
      </c>
      <c r="AK1716" s="22" t="str">
        <f t="shared" si="937"/>
        <v/>
      </c>
      <c r="AL1716" s="22" t="str">
        <f t="shared" si="938"/>
        <v/>
      </c>
      <c r="AM1716" s="22" t="str">
        <f t="shared" si="939"/>
        <v/>
      </c>
      <c r="AN1716" s="22" t="str">
        <f t="shared" si="940"/>
        <v/>
      </c>
      <c r="AO1716" s="22" t="str">
        <f t="shared" si="941"/>
        <v/>
      </c>
      <c r="AP1716" s="22" t="str">
        <f t="shared" si="942"/>
        <v/>
      </c>
      <c r="AQ1716" s="2" t="str">
        <f t="shared" si="943"/>
        <v/>
      </c>
    </row>
  </sheetData>
  <conditionalFormatting sqref="A2:AQ1000">
    <cfRule type="expression" dxfId="21" priority="1">
      <formula>AND(OR($C2="OF", $C2="LF", $C2="CF", $C2="RF"),$A2=1)</formula>
    </cfRule>
    <cfRule type="expression" dxfId="20" priority="2">
      <formula>OR($C2="OF", $C2="LF", $C2="CF", $C2="RF")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7CC94-6636-40F7-BA29-5AAA79C520BE}">
  <dimension ref="A1:F501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" bestFit="1" customWidth="1"/>
    <col min="2" max="2" width="24.140625" bestFit="1" customWidth="1"/>
    <col min="3" max="3" width="7" bestFit="1" customWidth="1"/>
    <col min="4" max="4" width="8.28515625" bestFit="1" customWidth="1"/>
    <col min="5" max="5" width="34.7109375" bestFit="1" customWidth="1"/>
    <col min="6" max="6" width="20" bestFit="1" customWidth="1"/>
  </cols>
  <sheetData>
    <row r="1" spans="1:6" x14ac:dyDescent="0.25">
      <c r="A1" s="1" t="s">
        <v>6479</v>
      </c>
      <c r="B1" s="1" t="s">
        <v>6480</v>
      </c>
      <c r="C1" s="1" t="s">
        <v>5891</v>
      </c>
      <c r="D1" s="1" t="s">
        <v>6481</v>
      </c>
      <c r="E1" s="1" t="s">
        <v>6482</v>
      </c>
      <c r="F1" s="19" t="s">
        <v>6483</v>
      </c>
    </row>
    <row r="2" spans="1:6" x14ac:dyDescent="0.25">
      <c r="A2">
        <v>1</v>
      </c>
      <c r="B2" t="s">
        <v>1663</v>
      </c>
      <c r="C2" t="s">
        <v>5891</v>
      </c>
      <c r="D2" t="s">
        <v>40</v>
      </c>
      <c r="E2" t="s">
        <v>1661</v>
      </c>
      <c r="F2" t="str">
        <f>IF(ISNUMBER(SEARCH("(",E2)),"High School","College")</f>
        <v>College</v>
      </c>
    </row>
    <row r="3" spans="1:6" x14ac:dyDescent="0.25">
      <c r="A3">
        <v>2</v>
      </c>
      <c r="B3" t="s">
        <v>5892</v>
      </c>
      <c r="C3" t="s">
        <v>5891</v>
      </c>
      <c r="D3" t="s">
        <v>40</v>
      </c>
      <c r="E3" t="s">
        <v>5893</v>
      </c>
      <c r="F3" t="str">
        <f t="shared" ref="F3:F66" si="0">IF(ISNUMBER(SEARCH("(",E3)),"High School","College")</f>
        <v>High School</v>
      </c>
    </row>
    <row r="4" spans="1:6" x14ac:dyDescent="0.25">
      <c r="A4">
        <v>3</v>
      </c>
      <c r="B4" t="s">
        <v>5894</v>
      </c>
      <c r="C4" t="s">
        <v>5891</v>
      </c>
      <c r="D4" t="s">
        <v>40</v>
      </c>
      <c r="E4" t="s">
        <v>5895</v>
      </c>
      <c r="F4" t="str">
        <f t="shared" si="0"/>
        <v>High School</v>
      </c>
    </row>
    <row r="5" spans="1:6" x14ac:dyDescent="0.25">
      <c r="A5">
        <v>4</v>
      </c>
      <c r="B5" t="s">
        <v>5896</v>
      </c>
      <c r="C5" t="s">
        <v>5891</v>
      </c>
      <c r="D5" t="s">
        <v>5897</v>
      </c>
      <c r="E5" t="s">
        <v>1964</v>
      </c>
      <c r="F5" t="str">
        <f t="shared" si="0"/>
        <v>College</v>
      </c>
    </row>
    <row r="6" spans="1:6" x14ac:dyDescent="0.25">
      <c r="A6">
        <v>5</v>
      </c>
      <c r="B6" t="s">
        <v>257</v>
      </c>
      <c r="C6" t="s">
        <v>5891</v>
      </c>
      <c r="D6" t="s">
        <v>25</v>
      </c>
      <c r="E6" t="s">
        <v>256</v>
      </c>
      <c r="F6" t="str">
        <f t="shared" si="0"/>
        <v>College</v>
      </c>
    </row>
    <row r="7" spans="1:6" x14ac:dyDescent="0.25">
      <c r="A7">
        <v>6</v>
      </c>
      <c r="B7" t="s">
        <v>4208</v>
      </c>
      <c r="C7" t="s">
        <v>5891</v>
      </c>
      <c r="D7" t="s">
        <v>40</v>
      </c>
      <c r="E7" t="s">
        <v>4206</v>
      </c>
      <c r="F7" t="str">
        <f t="shared" si="0"/>
        <v>College</v>
      </c>
    </row>
    <row r="8" spans="1:6" x14ac:dyDescent="0.25">
      <c r="A8">
        <v>7</v>
      </c>
      <c r="B8" t="s">
        <v>259</v>
      </c>
      <c r="C8" t="s">
        <v>5891</v>
      </c>
      <c r="D8" t="s">
        <v>5688</v>
      </c>
      <c r="E8" t="s">
        <v>256</v>
      </c>
      <c r="F8" t="str">
        <f t="shared" si="0"/>
        <v>College</v>
      </c>
    </row>
    <row r="9" spans="1:6" x14ac:dyDescent="0.25">
      <c r="A9">
        <v>8</v>
      </c>
      <c r="B9" t="s">
        <v>5898</v>
      </c>
      <c r="C9" t="s">
        <v>5891</v>
      </c>
      <c r="D9" t="s">
        <v>5899</v>
      </c>
      <c r="E9" t="s">
        <v>5900</v>
      </c>
      <c r="F9" t="str">
        <f t="shared" si="0"/>
        <v>High School</v>
      </c>
    </row>
    <row r="10" spans="1:6" x14ac:dyDescent="0.25">
      <c r="A10">
        <v>9</v>
      </c>
      <c r="B10" t="s">
        <v>5901</v>
      </c>
      <c r="C10" t="s">
        <v>5891</v>
      </c>
      <c r="D10" t="s">
        <v>5899</v>
      </c>
      <c r="E10" t="s">
        <v>5902</v>
      </c>
      <c r="F10" t="str">
        <f t="shared" si="0"/>
        <v>High School</v>
      </c>
    </row>
    <row r="11" spans="1:6" x14ac:dyDescent="0.25">
      <c r="A11">
        <v>10</v>
      </c>
      <c r="B11" t="s">
        <v>4263</v>
      </c>
      <c r="C11" t="s">
        <v>5891</v>
      </c>
      <c r="D11" t="s">
        <v>33</v>
      </c>
      <c r="E11" t="s">
        <v>4260</v>
      </c>
      <c r="F11" t="str">
        <f t="shared" si="0"/>
        <v>College</v>
      </c>
    </row>
    <row r="12" spans="1:6" x14ac:dyDescent="0.25">
      <c r="A12">
        <v>11</v>
      </c>
      <c r="B12" t="s">
        <v>5903</v>
      </c>
      <c r="C12" t="s">
        <v>5891</v>
      </c>
      <c r="D12" t="s">
        <v>5897</v>
      </c>
      <c r="E12" t="s">
        <v>4906</v>
      </c>
      <c r="F12" t="str">
        <f t="shared" si="0"/>
        <v>College</v>
      </c>
    </row>
    <row r="13" spans="1:6" x14ac:dyDescent="0.25">
      <c r="A13">
        <v>12</v>
      </c>
      <c r="B13" t="s">
        <v>5904</v>
      </c>
      <c r="C13" t="s">
        <v>5891</v>
      </c>
      <c r="D13" t="s">
        <v>5688</v>
      </c>
      <c r="E13" t="s">
        <v>5905</v>
      </c>
      <c r="F13" t="str">
        <f t="shared" si="0"/>
        <v>High School</v>
      </c>
    </row>
    <row r="14" spans="1:6" x14ac:dyDescent="0.25">
      <c r="A14">
        <v>13</v>
      </c>
      <c r="B14" t="s">
        <v>383</v>
      </c>
      <c r="C14" t="s">
        <v>5891</v>
      </c>
      <c r="D14" t="s">
        <v>5688</v>
      </c>
      <c r="E14" t="s">
        <v>384</v>
      </c>
      <c r="F14" t="str">
        <f t="shared" si="0"/>
        <v>College</v>
      </c>
    </row>
    <row r="15" spans="1:6" x14ac:dyDescent="0.25">
      <c r="A15">
        <v>14</v>
      </c>
      <c r="B15" t="s">
        <v>1209</v>
      </c>
      <c r="C15" t="s">
        <v>5891</v>
      </c>
      <c r="D15" t="s">
        <v>5688</v>
      </c>
      <c r="E15" t="s">
        <v>1204</v>
      </c>
      <c r="F15" t="str">
        <f t="shared" si="0"/>
        <v>College</v>
      </c>
    </row>
    <row r="16" spans="1:6" x14ac:dyDescent="0.25">
      <c r="A16">
        <v>15</v>
      </c>
      <c r="B16" t="s">
        <v>4356</v>
      </c>
      <c r="C16" t="s">
        <v>5891</v>
      </c>
      <c r="D16" t="s">
        <v>40</v>
      </c>
      <c r="E16" t="s">
        <v>4351</v>
      </c>
      <c r="F16" t="str">
        <f t="shared" si="0"/>
        <v>College</v>
      </c>
    </row>
    <row r="17" spans="1:6" x14ac:dyDescent="0.25">
      <c r="A17">
        <v>16</v>
      </c>
      <c r="B17" t="s">
        <v>4177</v>
      </c>
      <c r="C17" t="s">
        <v>5891</v>
      </c>
      <c r="D17" t="s">
        <v>40</v>
      </c>
      <c r="E17" t="s">
        <v>4168</v>
      </c>
      <c r="F17" t="str">
        <f t="shared" si="0"/>
        <v>College</v>
      </c>
    </row>
    <row r="18" spans="1:6" x14ac:dyDescent="0.25">
      <c r="A18">
        <v>17</v>
      </c>
      <c r="B18" t="s">
        <v>5906</v>
      </c>
      <c r="C18" t="s">
        <v>5891</v>
      </c>
      <c r="D18" t="s">
        <v>40</v>
      </c>
      <c r="E18" t="s">
        <v>5907</v>
      </c>
      <c r="F18" t="str">
        <f t="shared" si="0"/>
        <v>High School</v>
      </c>
    </row>
    <row r="19" spans="1:6" x14ac:dyDescent="0.25">
      <c r="A19">
        <v>18</v>
      </c>
      <c r="B19" t="s">
        <v>5908</v>
      </c>
      <c r="C19" t="s">
        <v>5891</v>
      </c>
      <c r="D19" t="s">
        <v>5897</v>
      </c>
      <c r="E19" t="s">
        <v>4188</v>
      </c>
      <c r="F19" t="str">
        <f t="shared" si="0"/>
        <v>College</v>
      </c>
    </row>
    <row r="20" spans="1:6" x14ac:dyDescent="0.25">
      <c r="A20">
        <v>19</v>
      </c>
      <c r="B20" t="s">
        <v>4169</v>
      </c>
      <c r="C20" t="s">
        <v>5891</v>
      </c>
      <c r="D20" t="s">
        <v>5688</v>
      </c>
      <c r="E20" t="s">
        <v>4168</v>
      </c>
      <c r="F20" t="str">
        <f t="shared" si="0"/>
        <v>College</v>
      </c>
    </row>
    <row r="21" spans="1:6" x14ac:dyDescent="0.25">
      <c r="A21">
        <v>20</v>
      </c>
      <c r="B21" t="s">
        <v>5909</v>
      </c>
      <c r="C21" t="s">
        <v>5891</v>
      </c>
      <c r="D21" t="s">
        <v>5899</v>
      </c>
      <c r="E21" t="s">
        <v>5910</v>
      </c>
      <c r="F21" t="str">
        <f t="shared" si="0"/>
        <v>High School</v>
      </c>
    </row>
    <row r="22" spans="1:6" x14ac:dyDescent="0.25">
      <c r="A22">
        <v>21</v>
      </c>
      <c r="B22" t="s">
        <v>4367</v>
      </c>
      <c r="C22" t="s">
        <v>5891</v>
      </c>
      <c r="D22" t="s">
        <v>5688</v>
      </c>
      <c r="E22" t="s">
        <v>4368</v>
      </c>
      <c r="F22" t="str">
        <f t="shared" si="0"/>
        <v>College</v>
      </c>
    </row>
    <row r="23" spans="1:6" x14ac:dyDescent="0.25">
      <c r="A23">
        <v>22</v>
      </c>
      <c r="B23" t="s">
        <v>5911</v>
      </c>
      <c r="C23" t="s">
        <v>5891</v>
      </c>
      <c r="D23" t="s">
        <v>40</v>
      </c>
      <c r="E23" t="s">
        <v>5912</v>
      </c>
      <c r="F23" t="str">
        <f t="shared" si="0"/>
        <v>High School</v>
      </c>
    </row>
    <row r="24" spans="1:6" x14ac:dyDescent="0.25">
      <c r="A24">
        <v>23</v>
      </c>
      <c r="B24" t="s">
        <v>3235</v>
      </c>
      <c r="C24" t="s">
        <v>5891</v>
      </c>
      <c r="D24" t="s">
        <v>5688</v>
      </c>
      <c r="E24" t="s">
        <v>5913</v>
      </c>
      <c r="F24" t="str">
        <f t="shared" si="0"/>
        <v>High School</v>
      </c>
    </row>
    <row r="25" spans="1:6" x14ac:dyDescent="0.25">
      <c r="A25">
        <v>24</v>
      </c>
      <c r="B25" t="s">
        <v>5914</v>
      </c>
      <c r="C25" t="s">
        <v>5891</v>
      </c>
      <c r="D25" t="s">
        <v>5915</v>
      </c>
      <c r="E25" t="s">
        <v>5916</v>
      </c>
      <c r="F25" t="str">
        <f t="shared" si="0"/>
        <v>High School</v>
      </c>
    </row>
    <row r="26" spans="1:6" x14ac:dyDescent="0.25">
      <c r="A26">
        <v>25</v>
      </c>
      <c r="B26" t="s">
        <v>4247</v>
      </c>
      <c r="C26" t="s">
        <v>5891</v>
      </c>
      <c r="D26" t="s">
        <v>25</v>
      </c>
      <c r="E26" t="s">
        <v>4243</v>
      </c>
      <c r="F26" t="str">
        <f t="shared" si="0"/>
        <v>College</v>
      </c>
    </row>
    <row r="27" spans="1:6" x14ac:dyDescent="0.25">
      <c r="A27">
        <v>26</v>
      </c>
      <c r="B27" t="s">
        <v>5917</v>
      </c>
      <c r="C27" t="s">
        <v>5891</v>
      </c>
      <c r="D27" t="s">
        <v>5918</v>
      </c>
      <c r="E27" t="s">
        <v>5919</v>
      </c>
      <c r="F27" t="str">
        <f t="shared" si="0"/>
        <v>High School</v>
      </c>
    </row>
    <row r="28" spans="1:6" x14ac:dyDescent="0.25">
      <c r="A28">
        <v>27</v>
      </c>
      <c r="B28" t="s">
        <v>385</v>
      </c>
      <c r="C28" t="s">
        <v>5891</v>
      </c>
      <c r="D28" t="s">
        <v>40</v>
      </c>
      <c r="E28" t="s">
        <v>384</v>
      </c>
      <c r="F28" t="str">
        <f t="shared" si="0"/>
        <v>College</v>
      </c>
    </row>
    <row r="29" spans="1:6" x14ac:dyDescent="0.25">
      <c r="A29">
        <v>28</v>
      </c>
      <c r="B29" t="s">
        <v>5920</v>
      </c>
      <c r="C29" t="s">
        <v>5891</v>
      </c>
      <c r="D29" t="s">
        <v>25</v>
      </c>
      <c r="E29" t="s">
        <v>5921</v>
      </c>
      <c r="F29" t="str">
        <f t="shared" si="0"/>
        <v>High School</v>
      </c>
    </row>
    <row r="30" spans="1:6" x14ac:dyDescent="0.25">
      <c r="A30">
        <v>29</v>
      </c>
      <c r="B30" t="s">
        <v>5922</v>
      </c>
      <c r="C30" t="s">
        <v>5891</v>
      </c>
      <c r="D30" t="s">
        <v>5897</v>
      </c>
      <c r="E30" t="s">
        <v>4279</v>
      </c>
      <c r="F30" t="str">
        <f t="shared" si="0"/>
        <v>College</v>
      </c>
    </row>
    <row r="31" spans="1:6" x14ac:dyDescent="0.25">
      <c r="A31">
        <v>30</v>
      </c>
      <c r="B31" t="s">
        <v>5923</v>
      </c>
      <c r="C31" t="s">
        <v>5891</v>
      </c>
      <c r="D31" t="s">
        <v>5897</v>
      </c>
      <c r="E31" t="s">
        <v>5924</v>
      </c>
      <c r="F31" t="str">
        <f t="shared" si="0"/>
        <v>High School</v>
      </c>
    </row>
    <row r="32" spans="1:6" x14ac:dyDescent="0.25">
      <c r="A32">
        <v>31</v>
      </c>
      <c r="B32" t="s">
        <v>5925</v>
      </c>
      <c r="C32" t="s">
        <v>5891</v>
      </c>
      <c r="D32" t="s">
        <v>5926</v>
      </c>
      <c r="E32" t="s">
        <v>4224</v>
      </c>
      <c r="F32" t="str">
        <f t="shared" si="0"/>
        <v>College</v>
      </c>
    </row>
    <row r="33" spans="1:6" x14ac:dyDescent="0.25">
      <c r="A33">
        <v>32</v>
      </c>
      <c r="B33" t="s">
        <v>5927</v>
      </c>
      <c r="C33" t="s">
        <v>5891</v>
      </c>
      <c r="D33" t="s">
        <v>5897</v>
      </c>
      <c r="E33" t="s">
        <v>4243</v>
      </c>
      <c r="F33" t="str">
        <f t="shared" si="0"/>
        <v>College</v>
      </c>
    </row>
    <row r="34" spans="1:6" x14ac:dyDescent="0.25">
      <c r="A34">
        <v>33</v>
      </c>
      <c r="B34" t="s">
        <v>5928</v>
      </c>
      <c r="C34" t="s">
        <v>5891</v>
      </c>
      <c r="D34" t="s">
        <v>5897</v>
      </c>
      <c r="E34" t="s">
        <v>5929</v>
      </c>
      <c r="F34" t="str">
        <f t="shared" si="0"/>
        <v>High School</v>
      </c>
    </row>
    <row r="35" spans="1:6" x14ac:dyDescent="0.25">
      <c r="A35">
        <v>34</v>
      </c>
      <c r="B35" t="s">
        <v>4151</v>
      </c>
      <c r="C35" t="s">
        <v>5891</v>
      </c>
      <c r="D35" t="s">
        <v>5688</v>
      </c>
      <c r="E35" t="s">
        <v>4150</v>
      </c>
      <c r="F35" t="str">
        <f t="shared" si="0"/>
        <v>College</v>
      </c>
    </row>
    <row r="36" spans="1:6" x14ac:dyDescent="0.25">
      <c r="A36">
        <v>35</v>
      </c>
      <c r="B36" t="s">
        <v>5930</v>
      </c>
      <c r="C36" t="s">
        <v>5891</v>
      </c>
      <c r="D36" t="s">
        <v>5899</v>
      </c>
      <c r="E36" t="s">
        <v>1696</v>
      </c>
      <c r="F36" t="str">
        <f t="shared" si="0"/>
        <v>College</v>
      </c>
    </row>
    <row r="37" spans="1:6" x14ac:dyDescent="0.25">
      <c r="A37">
        <v>36</v>
      </c>
      <c r="B37" t="s">
        <v>5931</v>
      </c>
      <c r="C37" t="s">
        <v>5891</v>
      </c>
      <c r="D37" t="s">
        <v>5897</v>
      </c>
      <c r="E37" t="s">
        <v>1661</v>
      </c>
      <c r="F37" t="str">
        <f t="shared" si="0"/>
        <v>College</v>
      </c>
    </row>
    <row r="38" spans="1:6" x14ac:dyDescent="0.25">
      <c r="A38">
        <v>37</v>
      </c>
      <c r="B38" t="s">
        <v>5932</v>
      </c>
      <c r="C38" t="s">
        <v>5891</v>
      </c>
      <c r="D38" t="s">
        <v>5897</v>
      </c>
      <c r="E38" t="s">
        <v>5933</v>
      </c>
      <c r="F38" t="str">
        <f t="shared" si="0"/>
        <v>High School</v>
      </c>
    </row>
    <row r="39" spans="1:6" x14ac:dyDescent="0.25">
      <c r="A39">
        <v>38</v>
      </c>
      <c r="B39" t="s">
        <v>5934</v>
      </c>
      <c r="C39" t="s">
        <v>5891</v>
      </c>
      <c r="D39" t="s">
        <v>5688</v>
      </c>
      <c r="E39" t="s">
        <v>5935</v>
      </c>
      <c r="F39" t="str">
        <f t="shared" si="0"/>
        <v>High School</v>
      </c>
    </row>
    <row r="40" spans="1:6" x14ac:dyDescent="0.25">
      <c r="A40">
        <v>39</v>
      </c>
      <c r="B40" t="s">
        <v>5936</v>
      </c>
      <c r="C40" t="s">
        <v>5891</v>
      </c>
      <c r="D40" t="s">
        <v>40</v>
      </c>
      <c r="E40" t="s">
        <v>2486</v>
      </c>
      <c r="F40" t="str">
        <f t="shared" si="0"/>
        <v>College</v>
      </c>
    </row>
    <row r="41" spans="1:6" x14ac:dyDescent="0.25">
      <c r="A41">
        <v>40</v>
      </c>
      <c r="B41" t="s">
        <v>447</v>
      </c>
      <c r="C41" t="s">
        <v>5891</v>
      </c>
      <c r="D41" t="s">
        <v>5937</v>
      </c>
      <c r="E41" t="s">
        <v>440</v>
      </c>
      <c r="F41" t="str">
        <f t="shared" si="0"/>
        <v>College</v>
      </c>
    </row>
    <row r="42" spans="1:6" x14ac:dyDescent="0.25">
      <c r="A42">
        <v>41</v>
      </c>
      <c r="B42" t="s">
        <v>5938</v>
      </c>
      <c r="C42" t="s">
        <v>5891</v>
      </c>
      <c r="D42" t="s">
        <v>5688</v>
      </c>
      <c r="E42" t="s">
        <v>5939</v>
      </c>
      <c r="F42" t="str">
        <f t="shared" si="0"/>
        <v>High School</v>
      </c>
    </row>
    <row r="43" spans="1:6" x14ac:dyDescent="0.25">
      <c r="A43">
        <v>42</v>
      </c>
      <c r="B43" t="s">
        <v>5940</v>
      </c>
      <c r="C43" t="s">
        <v>5891</v>
      </c>
      <c r="D43" t="s">
        <v>5899</v>
      </c>
      <c r="E43" t="s">
        <v>1129</v>
      </c>
      <c r="F43" t="str">
        <f t="shared" si="0"/>
        <v>College</v>
      </c>
    </row>
    <row r="44" spans="1:6" x14ac:dyDescent="0.25">
      <c r="A44">
        <v>43</v>
      </c>
      <c r="B44" t="s">
        <v>1205</v>
      </c>
      <c r="C44" t="s">
        <v>5891</v>
      </c>
      <c r="D44" t="s">
        <v>5688</v>
      </c>
      <c r="E44" t="s">
        <v>1204</v>
      </c>
      <c r="F44" t="str">
        <f t="shared" si="0"/>
        <v>College</v>
      </c>
    </row>
    <row r="45" spans="1:6" x14ac:dyDescent="0.25">
      <c r="A45">
        <v>44</v>
      </c>
      <c r="B45" t="s">
        <v>5941</v>
      </c>
      <c r="C45" t="s">
        <v>5891</v>
      </c>
      <c r="D45" t="s">
        <v>5899</v>
      </c>
      <c r="E45" t="s">
        <v>5942</v>
      </c>
      <c r="F45" t="str">
        <f t="shared" si="0"/>
        <v>High School</v>
      </c>
    </row>
    <row r="46" spans="1:6" x14ac:dyDescent="0.25">
      <c r="A46">
        <v>45</v>
      </c>
      <c r="B46" t="s">
        <v>5943</v>
      </c>
      <c r="C46" t="s">
        <v>5891</v>
      </c>
      <c r="D46" t="s">
        <v>5944</v>
      </c>
      <c r="E46" t="s">
        <v>5945</v>
      </c>
      <c r="F46" t="str">
        <f t="shared" si="0"/>
        <v>High School</v>
      </c>
    </row>
    <row r="47" spans="1:6" x14ac:dyDescent="0.25">
      <c r="A47">
        <v>46</v>
      </c>
      <c r="B47" t="s">
        <v>5946</v>
      </c>
      <c r="C47" t="s">
        <v>5891</v>
      </c>
      <c r="D47" t="s">
        <v>5897</v>
      </c>
      <c r="E47" t="s">
        <v>4131</v>
      </c>
      <c r="F47" t="str">
        <f t="shared" si="0"/>
        <v>College</v>
      </c>
    </row>
    <row r="48" spans="1:6" x14ac:dyDescent="0.25">
      <c r="A48">
        <v>47</v>
      </c>
      <c r="B48" t="s">
        <v>4373</v>
      </c>
      <c r="C48" t="s">
        <v>5891</v>
      </c>
      <c r="D48" t="s">
        <v>5688</v>
      </c>
      <c r="E48" t="s">
        <v>4368</v>
      </c>
      <c r="F48" t="str">
        <f t="shared" si="0"/>
        <v>College</v>
      </c>
    </row>
    <row r="49" spans="1:6" x14ac:dyDescent="0.25">
      <c r="A49">
        <v>48</v>
      </c>
      <c r="B49" t="s">
        <v>5947</v>
      </c>
      <c r="C49" t="s">
        <v>5891</v>
      </c>
      <c r="D49" t="s">
        <v>5897</v>
      </c>
      <c r="E49" t="s">
        <v>4150</v>
      </c>
      <c r="F49" t="str">
        <f t="shared" si="0"/>
        <v>College</v>
      </c>
    </row>
    <row r="50" spans="1:6" x14ac:dyDescent="0.25">
      <c r="A50">
        <v>49</v>
      </c>
      <c r="B50" t="s">
        <v>5948</v>
      </c>
      <c r="C50" t="s">
        <v>5891</v>
      </c>
      <c r="D50" t="s">
        <v>5944</v>
      </c>
      <c r="E50" t="s">
        <v>5949</v>
      </c>
      <c r="F50" t="str">
        <f t="shared" si="0"/>
        <v>High School</v>
      </c>
    </row>
    <row r="51" spans="1:6" x14ac:dyDescent="0.25">
      <c r="A51">
        <v>50</v>
      </c>
      <c r="B51" t="s">
        <v>5950</v>
      </c>
      <c r="C51" t="s">
        <v>5891</v>
      </c>
      <c r="D51" t="s">
        <v>5897</v>
      </c>
      <c r="E51" t="s">
        <v>2196</v>
      </c>
      <c r="F51" t="str">
        <f t="shared" si="0"/>
        <v>College</v>
      </c>
    </row>
    <row r="52" spans="1:6" x14ac:dyDescent="0.25">
      <c r="A52">
        <v>51</v>
      </c>
      <c r="B52" t="s">
        <v>445</v>
      </c>
      <c r="C52" t="s">
        <v>5891</v>
      </c>
      <c r="D52" t="s">
        <v>5688</v>
      </c>
      <c r="E52" t="s">
        <v>440</v>
      </c>
      <c r="F52" t="str">
        <f t="shared" si="0"/>
        <v>College</v>
      </c>
    </row>
    <row r="53" spans="1:6" x14ac:dyDescent="0.25">
      <c r="A53">
        <v>52</v>
      </c>
      <c r="B53" t="s">
        <v>4153</v>
      </c>
      <c r="C53" t="s">
        <v>5891</v>
      </c>
      <c r="D53" t="s">
        <v>25</v>
      </c>
      <c r="E53" t="s">
        <v>4150</v>
      </c>
      <c r="F53" t="str">
        <f t="shared" si="0"/>
        <v>College</v>
      </c>
    </row>
    <row r="54" spans="1:6" x14ac:dyDescent="0.25">
      <c r="A54">
        <v>53</v>
      </c>
      <c r="B54" t="s">
        <v>5951</v>
      </c>
      <c r="C54" t="s">
        <v>5891</v>
      </c>
      <c r="D54" t="s">
        <v>5952</v>
      </c>
      <c r="E54" t="s">
        <v>5953</v>
      </c>
      <c r="F54" t="str">
        <f t="shared" si="0"/>
        <v>High School</v>
      </c>
    </row>
    <row r="55" spans="1:6" x14ac:dyDescent="0.25">
      <c r="A55">
        <v>54</v>
      </c>
      <c r="B55" t="s">
        <v>1664</v>
      </c>
      <c r="C55" t="s">
        <v>5891</v>
      </c>
      <c r="D55" t="s">
        <v>5688</v>
      </c>
      <c r="E55" t="s">
        <v>1661</v>
      </c>
      <c r="F55" t="str">
        <f t="shared" si="0"/>
        <v>College</v>
      </c>
    </row>
    <row r="56" spans="1:6" x14ac:dyDescent="0.25">
      <c r="A56">
        <v>55</v>
      </c>
      <c r="B56" t="s">
        <v>5954</v>
      </c>
      <c r="C56" t="s">
        <v>5891</v>
      </c>
      <c r="D56" t="s">
        <v>5944</v>
      </c>
      <c r="E56" t="s">
        <v>5955</v>
      </c>
      <c r="F56" t="str">
        <f t="shared" si="0"/>
        <v>High School</v>
      </c>
    </row>
    <row r="57" spans="1:6" x14ac:dyDescent="0.25">
      <c r="A57">
        <v>56</v>
      </c>
      <c r="B57" t="s">
        <v>5956</v>
      </c>
      <c r="C57" t="s">
        <v>5891</v>
      </c>
      <c r="D57" t="s">
        <v>33</v>
      </c>
      <c r="E57" t="s">
        <v>5957</v>
      </c>
      <c r="F57" t="str">
        <f t="shared" si="0"/>
        <v>High School</v>
      </c>
    </row>
    <row r="58" spans="1:6" x14ac:dyDescent="0.25">
      <c r="A58">
        <v>57</v>
      </c>
      <c r="B58" t="s">
        <v>5958</v>
      </c>
      <c r="C58" t="s">
        <v>5891</v>
      </c>
      <c r="D58" t="s">
        <v>5897</v>
      </c>
      <c r="E58" t="s">
        <v>5959</v>
      </c>
      <c r="F58" t="str">
        <f t="shared" si="0"/>
        <v>High School</v>
      </c>
    </row>
    <row r="59" spans="1:6" x14ac:dyDescent="0.25">
      <c r="A59">
        <v>58</v>
      </c>
      <c r="B59" t="s">
        <v>5960</v>
      </c>
      <c r="C59" t="s">
        <v>5891</v>
      </c>
      <c r="D59" t="s">
        <v>5897</v>
      </c>
      <c r="E59" t="s">
        <v>422</v>
      </c>
      <c r="F59" t="str">
        <f t="shared" si="0"/>
        <v>College</v>
      </c>
    </row>
    <row r="60" spans="1:6" x14ac:dyDescent="0.25">
      <c r="A60">
        <v>59</v>
      </c>
      <c r="B60" t="s">
        <v>5961</v>
      </c>
      <c r="C60" t="s">
        <v>5891</v>
      </c>
      <c r="D60" t="s">
        <v>5688</v>
      </c>
      <c r="E60" t="s">
        <v>5962</v>
      </c>
      <c r="F60" t="str">
        <f t="shared" si="0"/>
        <v>High School</v>
      </c>
    </row>
    <row r="61" spans="1:6" x14ac:dyDescent="0.25">
      <c r="A61">
        <v>60</v>
      </c>
      <c r="B61" t="s">
        <v>5963</v>
      </c>
      <c r="C61" t="s">
        <v>5891</v>
      </c>
      <c r="D61" t="s">
        <v>40</v>
      </c>
      <c r="E61" t="s">
        <v>5964</v>
      </c>
      <c r="F61" t="str">
        <f t="shared" si="0"/>
        <v>High School</v>
      </c>
    </row>
    <row r="62" spans="1:6" x14ac:dyDescent="0.25">
      <c r="A62">
        <v>61</v>
      </c>
      <c r="B62" t="s">
        <v>5965</v>
      </c>
      <c r="C62" t="s">
        <v>5891</v>
      </c>
      <c r="D62" t="s">
        <v>40</v>
      </c>
      <c r="E62" t="s">
        <v>5966</v>
      </c>
      <c r="F62" t="str">
        <f t="shared" si="0"/>
        <v>High School</v>
      </c>
    </row>
    <row r="63" spans="1:6" x14ac:dyDescent="0.25">
      <c r="A63">
        <v>62</v>
      </c>
      <c r="B63" t="s">
        <v>5967</v>
      </c>
      <c r="C63" t="s">
        <v>5891</v>
      </c>
      <c r="D63" t="s">
        <v>5897</v>
      </c>
      <c r="E63" t="s">
        <v>4298</v>
      </c>
      <c r="F63" t="str">
        <f t="shared" si="0"/>
        <v>College</v>
      </c>
    </row>
    <row r="64" spans="1:6" x14ac:dyDescent="0.25">
      <c r="A64">
        <v>63</v>
      </c>
      <c r="B64" t="s">
        <v>5968</v>
      </c>
      <c r="C64" t="s">
        <v>5891</v>
      </c>
      <c r="D64" t="s">
        <v>5899</v>
      </c>
      <c r="E64" t="s">
        <v>5969</v>
      </c>
      <c r="F64" t="str">
        <f t="shared" si="0"/>
        <v>High School</v>
      </c>
    </row>
    <row r="65" spans="1:6" x14ac:dyDescent="0.25">
      <c r="A65">
        <v>64</v>
      </c>
      <c r="B65" t="s">
        <v>5970</v>
      </c>
      <c r="C65" t="s">
        <v>5891</v>
      </c>
      <c r="D65" t="s">
        <v>5899</v>
      </c>
      <c r="E65" t="s">
        <v>4243</v>
      </c>
      <c r="F65" t="str">
        <f t="shared" si="0"/>
        <v>College</v>
      </c>
    </row>
    <row r="66" spans="1:6" x14ac:dyDescent="0.25">
      <c r="A66">
        <v>65</v>
      </c>
      <c r="B66" t="s">
        <v>5971</v>
      </c>
      <c r="C66" t="s">
        <v>5891</v>
      </c>
      <c r="D66" t="s">
        <v>5688</v>
      </c>
      <c r="E66" t="s">
        <v>5972</v>
      </c>
      <c r="F66" t="str">
        <f t="shared" si="0"/>
        <v>High School</v>
      </c>
    </row>
    <row r="67" spans="1:6" x14ac:dyDescent="0.25">
      <c r="A67">
        <v>66</v>
      </c>
      <c r="B67" t="s">
        <v>260</v>
      </c>
      <c r="C67" t="s">
        <v>5891</v>
      </c>
      <c r="D67" t="s">
        <v>5973</v>
      </c>
      <c r="E67" t="s">
        <v>256</v>
      </c>
      <c r="F67" t="str">
        <f t="shared" ref="F67:F130" si="1">IF(ISNUMBER(SEARCH("(",E67)),"High School","College")</f>
        <v>College</v>
      </c>
    </row>
    <row r="68" spans="1:6" x14ac:dyDescent="0.25">
      <c r="A68">
        <v>67</v>
      </c>
      <c r="B68" t="s">
        <v>1151</v>
      </c>
      <c r="C68" t="s">
        <v>5891</v>
      </c>
      <c r="D68" t="s">
        <v>5688</v>
      </c>
      <c r="E68" t="s">
        <v>1148</v>
      </c>
      <c r="F68" t="str">
        <f t="shared" si="1"/>
        <v>College</v>
      </c>
    </row>
    <row r="69" spans="1:6" x14ac:dyDescent="0.25">
      <c r="A69">
        <v>68</v>
      </c>
      <c r="B69" t="s">
        <v>1289</v>
      </c>
      <c r="C69" t="s">
        <v>5891</v>
      </c>
      <c r="D69" t="s">
        <v>5688</v>
      </c>
      <c r="E69" t="s">
        <v>1290</v>
      </c>
      <c r="F69" t="str">
        <f t="shared" si="1"/>
        <v>College</v>
      </c>
    </row>
    <row r="70" spans="1:6" x14ac:dyDescent="0.25">
      <c r="A70">
        <v>69</v>
      </c>
      <c r="B70" t="s">
        <v>5974</v>
      </c>
      <c r="C70" t="s">
        <v>5891</v>
      </c>
      <c r="D70" t="s">
        <v>5897</v>
      </c>
      <c r="E70" t="s">
        <v>5975</v>
      </c>
      <c r="F70" t="str">
        <f t="shared" si="1"/>
        <v>High School</v>
      </c>
    </row>
    <row r="71" spans="1:6" x14ac:dyDescent="0.25">
      <c r="A71">
        <v>70</v>
      </c>
      <c r="B71" t="s">
        <v>409</v>
      </c>
      <c r="C71" t="s">
        <v>5891</v>
      </c>
      <c r="D71" t="s">
        <v>5688</v>
      </c>
      <c r="E71" t="s">
        <v>404</v>
      </c>
      <c r="F71" t="str">
        <f t="shared" si="1"/>
        <v>College</v>
      </c>
    </row>
    <row r="72" spans="1:6" x14ac:dyDescent="0.25">
      <c r="A72">
        <v>71</v>
      </c>
      <c r="B72" t="s">
        <v>5976</v>
      </c>
      <c r="C72" t="s">
        <v>5891</v>
      </c>
      <c r="D72" t="s">
        <v>5899</v>
      </c>
      <c r="E72" t="s">
        <v>292</v>
      </c>
      <c r="F72" t="str">
        <f t="shared" si="1"/>
        <v>College</v>
      </c>
    </row>
    <row r="73" spans="1:6" x14ac:dyDescent="0.25">
      <c r="A73">
        <v>72</v>
      </c>
      <c r="B73" t="s">
        <v>5977</v>
      </c>
      <c r="C73" t="s">
        <v>5891</v>
      </c>
      <c r="D73" t="s">
        <v>5897</v>
      </c>
      <c r="E73" t="s">
        <v>5978</v>
      </c>
      <c r="F73" t="str">
        <f t="shared" si="1"/>
        <v>High School</v>
      </c>
    </row>
    <row r="74" spans="1:6" x14ac:dyDescent="0.25">
      <c r="A74">
        <v>73</v>
      </c>
      <c r="B74" t="s">
        <v>5979</v>
      </c>
      <c r="C74" t="s">
        <v>5891</v>
      </c>
      <c r="D74" t="s">
        <v>5899</v>
      </c>
      <c r="E74" t="s">
        <v>2585</v>
      </c>
      <c r="F74" t="str">
        <f t="shared" si="1"/>
        <v>College</v>
      </c>
    </row>
    <row r="75" spans="1:6" x14ac:dyDescent="0.25">
      <c r="A75">
        <v>74</v>
      </c>
      <c r="B75" t="s">
        <v>255</v>
      </c>
      <c r="C75" t="s">
        <v>5891</v>
      </c>
      <c r="D75" t="s">
        <v>5980</v>
      </c>
      <c r="E75" t="s">
        <v>256</v>
      </c>
      <c r="F75" t="str">
        <f t="shared" si="1"/>
        <v>College</v>
      </c>
    </row>
    <row r="76" spans="1:6" x14ac:dyDescent="0.25">
      <c r="A76">
        <v>75</v>
      </c>
      <c r="B76" t="s">
        <v>4281</v>
      </c>
      <c r="C76" t="s">
        <v>5891</v>
      </c>
      <c r="D76" t="s">
        <v>5981</v>
      </c>
      <c r="E76" t="s">
        <v>4279</v>
      </c>
      <c r="F76" t="str">
        <f t="shared" si="1"/>
        <v>College</v>
      </c>
    </row>
    <row r="77" spans="1:6" x14ac:dyDescent="0.25">
      <c r="A77">
        <v>76</v>
      </c>
      <c r="B77" t="s">
        <v>5982</v>
      </c>
      <c r="C77" t="s">
        <v>5891</v>
      </c>
      <c r="D77" t="s">
        <v>44</v>
      </c>
      <c r="E77" t="s">
        <v>5983</v>
      </c>
      <c r="F77" t="str">
        <f t="shared" si="1"/>
        <v>High School</v>
      </c>
    </row>
    <row r="78" spans="1:6" x14ac:dyDescent="0.25">
      <c r="A78">
        <v>77</v>
      </c>
      <c r="B78" t="s">
        <v>1722</v>
      </c>
      <c r="C78" t="s">
        <v>5891</v>
      </c>
      <c r="D78" t="s">
        <v>40</v>
      </c>
      <c r="E78" t="s">
        <v>1715</v>
      </c>
      <c r="F78" t="str">
        <f t="shared" si="1"/>
        <v>College</v>
      </c>
    </row>
    <row r="79" spans="1:6" x14ac:dyDescent="0.25">
      <c r="A79">
        <v>78</v>
      </c>
      <c r="B79" t="s">
        <v>2217</v>
      </c>
      <c r="C79" t="s">
        <v>5891</v>
      </c>
      <c r="D79" t="s">
        <v>5688</v>
      </c>
      <c r="E79" t="s">
        <v>2213</v>
      </c>
      <c r="F79" t="str">
        <f t="shared" si="1"/>
        <v>College</v>
      </c>
    </row>
    <row r="80" spans="1:6" x14ac:dyDescent="0.25">
      <c r="A80">
        <v>79</v>
      </c>
      <c r="B80" t="s">
        <v>5984</v>
      </c>
      <c r="C80" t="s">
        <v>5891</v>
      </c>
      <c r="D80" t="s">
        <v>5897</v>
      </c>
      <c r="E80" t="s">
        <v>275</v>
      </c>
      <c r="F80" t="str">
        <f t="shared" si="1"/>
        <v>College</v>
      </c>
    </row>
    <row r="81" spans="1:6" x14ac:dyDescent="0.25">
      <c r="A81">
        <v>80</v>
      </c>
      <c r="B81" t="s">
        <v>5985</v>
      </c>
      <c r="C81" t="s">
        <v>5891</v>
      </c>
      <c r="D81" t="s">
        <v>33</v>
      </c>
      <c r="E81" t="s">
        <v>5986</v>
      </c>
      <c r="F81" t="str">
        <f t="shared" si="1"/>
        <v>High School</v>
      </c>
    </row>
    <row r="82" spans="1:6" x14ac:dyDescent="0.25">
      <c r="A82">
        <v>81</v>
      </c>
      <c r="B82" t="s">
        <v>5329</v>
      </c>
      <c r="C82" t="s">
        <v>5891</v>
      </c>
      <c r="D82" t="s">
        <v>5897</v>
      </c>
      <c r="E82" t="s">
        <v>5987</v>
      </c>
      <c r="F82" t="str">
        <f t="shared" si="1"/>
        <v>High School</v>
      </c>
    </row>
    <row r="83" spans="1:6" x14ac:dyDescent="0.25">
      <c r="A83">
        <v>82</v>
      </c>
      <c r="B83" t="s">
        <v>5988</v>
      </c>
      <c r="C83" t="s">
        <v>5891</v>
      </c>
      <c r="D83" t="s">
        <v>25</v>
      </c>
      <c r="E83" t="s">
        <v>5989</v>
      </c>
      <c r="F83" t="str">
        <f t="shared" si="1"/>
        <v>High School</v>
      </c>
    </row>
    <row r="84" spans="1:6" x14ac:dyDescent="0.25">
      <c r="A84">
        <v>83</v>
      </c>
      <c r="B84" t="s">
        <v>5990</v>
      </c>
      <c r="C84" t="s">
        <v>5891</v>
      </c>
      <c r="D84" t="s">
        <v>5991</v>
      </c>
      <c r="E84" t="s">
        <v>5992</v>
      </c>
      <c r="F84" t="str">
        <f t="shared" si="1"/>
        <v>High School</v>
      </c>
    </row>
    <row r="85" spans="1:6" x14ac:dyDescent="0.25">
      <c r="A85">
        <v>84</v>
      </c>
      <c r="B85" t="s">
        <v>5993</v>
      </c>
      <c r="C85" t="s">
        <v>5891</v>
      </c>
      <c r="D85" t="s">
        <v>5897</v>
      </c>
      <c r="E85" t="s">
        <v>4243</v>
      </c>
      <c r="F85" t="str">
        <f t="shared" si="1"/>
        <v>College</v>
      </c>
    </row>
    <row r="86" spans="1:6" x14ac:dyDescent="0.25">
      <c r="A86">
        <v>85</v>
      </c>
      <c r="B86" t="s">
        <v>1662</v>
      </c>
      <c r="C86" t="s">
        <v>5891</v>
      </c>
      <c r="D86" t="s">
        <v>44</v>
      </c>
      <c r="E86" t="s">
        <v>1661</v>
      </c>
      <c r="F86" t="str">
        <f t="shared" si="1"/>
        <v>College</v>
      </c>
    </row>
    <row r="87" spans="1:6" x14ac:dyDescent="0.25">
      <c r="A87">
        <v>86</v>
      </c>
      <c r="B87" t="s">
        <v>5994</v>
      </c>
      <c r="C87" t="s">
        <v>5891</v>
      </c>
      <c r="D87" t="s">
        <v>40</v>
      </c>
      <c r="E87" t="s">
        <v>5995</v>
      </c>
      <c r="F87" t="str">
        <f t="shared" si="1"/>
        <v>High School</v>
      </c>
    </row>
    <row r="88" spans="1:6" x14ac:dyDescent="0.25">
      <c r="A88">
        <v>87</v>
      </c>
      <c r="B88" t="s">
        <v>299</v>
      </c>
      <c r="C88" t="s">
        <v>5891</v>
      </c>
      <c r="D88" t="s">
        <v>44</v>
      </c>
      <c r="E88" t="s">
        <v>292</v>
      </c>
      <c r="F88" t="str">
        <f t="shared" si="1"/>
        <v>College</v>
      </c>
    </row>
    <row r="89" spans="1:6" x14ac:dyDescent="0.25">
      <c r="A89">
        <v>88</v>
      </c>
      <c r="B89" t="s">
        <v>279</v>
      </c>
      <c r="C89" t="s">
        <v>5891</v>
      </c>
      <c r="D89" t="s">
        <v>5996</v>
      </c>
      <c r="E89" t="s">
        <v>275</v>
      </c>
      <c r="F89" t="str">
        <f t="shared" si="1"/>
        <v>College</v>
      </c>
    </row>
    <row r="90" spans="1:6" x14ac:dyDescent="0.25">
      <c r="A90">
        <v>89</v>
      </c>
      <c r="B90" t="s">
        <v>338</v>
      </c>
      <c r="C90" t="s">
        <v>5891</v>
      </c>
      <c r="D90" t="s">
        <v>5997</v>
      </c>
      <c r="E90" t="s">
        <v>330</v>
      </c>
      <c r="F90" t="str">
        <f t="shared" si="1"/>
        <v>College</v>
      </c>
    </row>
    <row r="91" spans="1:6" x14ac:dyDescent="0.25">
      <c r="A91">
        <v>90</v>
      </c>
      <c r="B91" t="s">
        <v>5998</v>
      </c>
      <c r="C91" t="s">
        <v>5891</v>
      </c>
      <c r="D91" t="s">
        <v>5897</v>
      </c>
      <c r="E91" t="s">
        <v>5919</v>
      </c>
      <c r="F91" t="str">
        <f t="shared" si="1"/>
        <v>High School</v>
      </c>
    </row>
    <row r="92" spans="1:6" x14ac:dyDescent="0.25">
      <c r="A92">
        <v>91</v>
      </c>
      <c r="B92" t="s">
        <v>5999</v>
      </c>
      <c r="C92" t="s">
        <v>5891</v>
      </c>
      <c r="D92" t="s">
        <v>40</v>
      </c>
      <c r="E92" t="s">
        <v>6000</v>
      </c>
      <c r="F92" t="str">
        <f t="shared" si="1"/>
        <v>High School</v>
      </c>
    </row>
    <row r="93" spans="1:6" x14ac:dyDescent="0.25">
      <c r="A93">
        <v>92</v>
      </c>
      <c r="B93" t="s">
        <v>4167</v>
      </c>
      <c r="C93" t="s">
        <v>5891</v>
      </c>
      <c r="D93" t="s">
        <v>33</v>
      </c>
      <c r="E93" t="s">
        <v>4168</v>
      </c>
      <c r="F93" t="str">
        <f t="shared" si="1"/>
        <v>College</v>
      </c>
    </row>
    <row r="94" spans="1:6" x14ac:dyDescent="0.25">
      <c r="A94">
        <v>93</v>
      </c>
      <c r="B94" t="s">
        <v>6001</v>
      </c>
      <c r="C94" t="s">
        <v>5891</v>
      </c>
      <c r="D94" t="s">
        <v>5897</v>
      </c>
      <c r="E94" t="s">
        <v>275</v>
      </c>
      <c r="F94" t="str">
        <f t="shared" si="1"/>
        <v>College</v>
      </c>
    </row>
    <row r="95" spans="1:6" x14ac:dyDescent="0.25">
      <c r="A95">
        <v>94</v>
      </c>
      <c r="B95" t="s">
        <v>349</v>
      </c>
      <c r="C95" t="s">
        <v>5891</v>
      </c>
      <c r="D95" t="s">
        <v>6002</v>
      </c>
      <c r="E95" t="s">
        <v>350</v>
      </c>
      <c r="F95" t="str">
        <f t="shared" si="1"/>
        <v>College</v>
      </c>
    </row>
    <row r="96" spans="1:6" x14ac:dyDescent="0.25">
      <c r="A96">
        <v>95</v>
      </c>
      <c r="B96" t="s">
        <v>6003</v>
      </c>
      <c r="C96" t="s">
        <v>5891</v>
      </c>
      <c r="D96" t="s">
        <v>5897</v>
      </c>
      <c r="E96" t="s">
        <v>6004</v>
      </c>
      <c r="F96" t="str">
        <f t="shared" si="1"/>
        <v>High School</v>
      </c>
    </row>
    <row r="97" spans="1:6" x14ac:dyDescent="0.25">
      <c r="A97">
        <v>96</v>
      </c>
      <c r="B97" t="s">
        <v>6005</v>
      </c>
      <c r="C97" t="s">
        <v>5891</v>
      </c>
      <c r="D97" t="s">
        <v>5897</v>
      </c>
      <c r="E97" t="s">
        <v>350</v>
      </c>
      <c r="F97" t="str">
        <f t="shared" si="1"/>
        <v>College</v>
      </c>
    </row>
    <row r="98" spans="1:6" x14ac:dyDescent="0.25">
      <c r="A98">
        <v>97</v>
      </c>
      <c r="B98" t="s">
        <v>6006</v>
      </c>
      <c r="C98" t="s">
        <v>5891</v>
      </c>
      <c r="D98" t="s">
        <v>5897</v>
      </c>
      <c r="E98" t="s">
        <v>6007</v>
      </c>
      <c r="F98" t="str">
        <f t="shared" si="1"/>
        <v>High School</v>
      </c>
    </row>
    <row r="99" spans="1:6" x14ac:dyDescent="0.25">
      <c r="A99">
        <v>98</v>
      </c>
      <c r="B99" t="s">
        <v>6008</v>
      </c>
      <c r="C99" t="s">
        <v>5891</v>
      </c>
      <c r="D99" t="s">
        <v>5897</v>
      </c>
      <c r="E99" t="s">
        <v>6009</v>
      </c>
      <c r="F99" t="str">
        <f t="shared" si="1"/>
        <v>High School</v>
      </c>
    </row>
    <row r="100" spans="1:6" x14ac:dyDescent="0.25">
      <c r="A100">
        <v>99</v>
      </c>
      <c r="B100" t="s">
        <v>6010</v>
      </c>
      <c r="C100" t="s">
        <v>5891</v>
      </c>
      <c r="D100" t="s">
        <v>6011</v>
      </c>
      <c r="E100" t="s">
        <v>6012</v>
      </c>
      <c r="F100" t="str">
        <f t="shared" si="1"/>
        <v>High School</v>
      </c>
    </row>
    <row r="101" spans="1:6" x14ac:dyDescent="0.25">
      <c r="A101">
        <v>100</v>
      </c>
      <c r="B101" t="s">
        <v>6013</v>
      </c>
      <c r="C101" t="s">
        <v>5891</v>
      </c>
      <c r="D101" t="s">
        <v>40</v>
      </c>
      <c r="E101" t="s">
        <v>6014</v>
      </c>
      <c r="F101" t="str">
        <f t="shared" si="1"/>
        <v>High School</v>
      </c>
    </row>
    <row r="102" spans="1:6" x14ac:dyDescent="0.25">
      <c r="A102">
        <v>101</v>
      </c>
      <c r="B102" t="s">
        <v>6015</v>
      </c>
      <c r="C102" t="s">
        <v>5891</v>
      </c>
      <c r="D102" t="s">
        <v>5899</v>
      </c>
      <c r="E102" t="s">
        <v>292</v>
      </c>
      <c r="F102" t="str">
        <f t="shared" si="1"/>
        <v>College</v>
      </c>
    </row>
    <row r="103" spans="1:6" x14ac:dyDescent="0.25">
      <c r="A103">
        <v>102</v>
      </c>
      <c r="B103" t="s">
        <v>6016</v>
      </c>
      <c r="C103" t="s">
        <v>5891</v>
      </c>
      <c r="D103" t="s">
        <v>5688</v>
      </c>
      <c r="E103" t="s">
        <v>6017</v>
      </c>
      <c r="F103" t="str">
        <f t="shared" si="1"/>
        <v>High School</v>
      </c>
    </row>
    <row r="104" spans="1:6" x14ac:dyDescent="0.25">
      <c r="A104">
        <v>103</v>
      </c>
      <c r="B104" t="s">
        <v>1191</v>
      </c>
      <c r="C104" t="s">
        <v>5891</v>
      </c>
      <c r="D104" t="s">
        <v>25</v>
      </c>
      <c r="E104" t="s">
        <v>1188</v>
      </c>
      <c r="F104" t="str">
        <f t="shared" si="1"/>
        <v>College</v>
      </c>
    </row>
    <row r="105" spans="1:6" x14ac:dyDescent="0.25">
      <c r="A105">
        <v>104</v>
      </c>
      <c r="B105" t="s">
        <v>4372</v>
      </c>
      <c r="C105" t="s">
        <v>5891</v>
      </c>
      <c r="D105" t="s">
        <v>5980</v>
      </c>
      <c r="E105" t="s">
        <v>4368</v>
      </c>
      <c r="F105" t="str">
        <f t="shared" si="1"/>
        <v>College</v>
      </c>
    </row>
    <row r="106" spans="1:6" x14ac:dyDescent="0.25">
      <c r="A106">
        <v>105</v>
      </c>
      <c r="B106" t="s">
        <v>6018</v>
      </c>
      <c r="C106" t="s">
        <v>5891</v>
      </c>
      <c r="D106" t="s">
        <v>5899</v>
      </c>
      <c r="E106" t="s">
        <v>4168</v>
      </c>
      <c r="F106" t="str">
        <f t="shared" si="1"/>
        <v>College</v>
      </c>
    </row>
    <row r="107" spans="1:6" x14ac:dyDescent="0.25">
      <c r="A107">
        <v>106</v>
      </c>
      <c r="B107" t="s">
        <v>6019</v>
      </c>
      <c r="C107" t="s">
        <v>5891</v>
      </c>
      <c r="D107" t="s">
        <v>5897</v>
      </c>
      <c r="E107" t="s">
        <v>1204</v>
      </c>
      <c r="F107" t="str">
        <f t="shared" si="1"/>
        <v>College</v>
      </c>
    </row>
    <row r="108" spans="1:6" x14ac:dyDescent="0.25">
      <c r="A108">
        <v>107</v>
      </c>
      <c r="B108" t="s">
        <v>1104</v>
      </c>
      <c r="C108" t="s">
        <v>5891</v>
      </c>
      <c r="D108" t="s">
        <v>44</v>
      </c>
      <c r="E108" t="s">
        <v>1098</v>
      </c>
      <c r="F108" t="str">
        <f t="shared" si="1"/>
        <v>College</v>
      </c>
    </row>
    <row r="109" spans="1:6" x14ac:dyDescent="0.25">
      <c r="A109">
        <v>108</v>
      </c>
      <c r="B109" t="s">
        <v>6020</v>
      </c>
      <c r="C109" t="s">
        <v>5891</v>
      </c>
      <c r="D109" t="s">
        <v>5899</v>
      </c>
      <c r="E109" t="s">
        <v>702</v>
      </c>
      <c r="F109" t="str">
        <f t="shared" si="1"/>
        <v>College</v>
      </c>
    </row>
    <row r="110" spans="1:6" x14ac:dyDescent="0.25">
      <c r="A110">
        <v>109</v>
      </c>
      <c r="B110" t="s">
        <v>6021</v>
      </c>
      <c r="C110" t="s">
        <v>5891</v>
      </c>
      <c r="D110" t="s">
        <v>5897</v>
      </c>
      <c r="E110" t="s">
        <v>1308</v>
      </c>
      <c r="F110" t="str">
        <f t="shared" si="1"/>
        <v>College</v>
      </c>
    </row>
    <row r="111" spans="1:6" x14ac:dyDescent="0.25">
      <c r="A111">
        <v>110</v>
      </c>
      <c r="B111" t="s">
        <v>6022</v>
      </c>
      <c r="C111" t="s">
        <v>5891</v>
      </c>
      <c r="D111" t="s">
        <v>5897</v>
      </c>
      <c r="E111" t="s">
        <v>6023</v>
      </c>
      <c r="F111" t="str">
        <f t="shared" si="1"/>
        <v>High School</v>
      </c>
    </row>
    <row r="112" spans="1:6" x14ac:dyDescent="0.25">
      <c r="A112">
        <v>111</v>
      </c>
      <c r="B112" t="s">
        <v>6024</v>
      </c>
      <c r="C112" t="s">
        <v>5891</v>
      </c>
      <c r="D112" t="s">
        <v>5897</v>
      </c>
      <c r="E112" t="s">
        <v>5933</v>
      </c>
      <c r="F112" t="str">
        <f t="shared" si="1"/>
        <v>High School</v>
      </c>
    </row>
    <row r="113" spans="1:6" x14ac:dyDescent="0.25">
      <c r="A113">
        <v>112</v>
      </c>
      <c r="B113" t="s">
        <v>6025</v>
      </c>
      <c r="C113" t="s">
        <v>5891</v>
      </c>
      <c r="D113" t="s">
        <v>5897</v>
      </c>
      <c r="E113" t="s">
        <v>515</v>
      </c>
      <c r="F113" t="str">
        <f t="shared" si="1"/>
        <v>College</v>
      </c>
    </row>
    <row r="114" spans="1:6" x14ac:dyDescent="0.25">
      <c r="A114">
        <v>113</v>
      </c>
      <c r="B114" t="s">
        <v>6026</v>
      </c>
      <c r="C114" t="s">
        <v>5891</v>
      </c>
      <c r="D114" t="s">
        <v>5897</v>
      </c>
      <c r="E114" t="s">
        <v>404</v>
      </c>
      <c r="F114" t="str">
        <f t="shared" si="1"/>
        <v>College</v>
      </c>
    </row>
    <row r="115" spans="1:6" x14ac:dyDescent="0.25">
      <c r="A115">
        <v>114</v>
      </c>
      <c r="B115" t="s">
        <v>6027</v>
      </c>
      <c r="C115" t="s">
        <v>5891</v>
      </c>
      <c r="D115" t="s">
        <v>5937</v>
      </c>
      <c r="E115" t="s">
        <v>6028</v>
      </c>
      <c r="F115" t="str">
        <f t="shared" si="1"/>
        <v>High School</v>
      </c>
    </row>
    <row r="116" spans="1:6" x14ac:dyDescent="0.25">
      <c r="A116">
        <v>115</v>
      </c>
      <c r="B116" t="s">
        <v>4130</v>
      </c>
      <c r="C116" t="s">
        <v>5891</v>
      </c>
      <c r="D116" t="s">
        <v>25</v>
      </c>
      <c r="E116" t="s">
        <v>4131</v>
      </c>
      <c r="F116" t="str">
        <f t="shared" si="1"/>
        <v>College</v>
      </c>
    </row>
    <row r="117" spans="1:6" x14ac:dyDescent="0.25">
      <c r="A117">
        <v>116</v>
      </c>
      <c r="B117" t="s">
        <v>6029</v>
      </c>
      <c r="C117" t="s">
        <v>5891</v>
      </c>
      <c r="D117" t="s">
        <v>5899</v>
      </c>
      <c r="E117" t="s">
        <v>2078</v>
      </c>
      <c r="F117" t="str">
        <f t="shared" si="1"/>
        <v>College</v>
      </c>
    </row>
    <row r="118" spans="1:6" x14ac:dyDescent="0.25">
      <c r="A118">
        <v>117</v>
      </c>
      <c r="B118" t="s">
        <v>6030</v>
      </c>
      <c r="C118" t="s">
        <v>5891</v>
      </c>
      <c r="D118" t="s">
        <v>5897</v>
      </c>
      <c r="E118" t="s">
        <v>5978</v>
      </c>
      <c r="F118" t="str">
        <f t="shared" si="1"/>
        <v>High School</v>
      </c>
    </row>
    <row r="119" spans="1:6" x14ac:dyDescent="0.25">
      <c r="A119">
        <v>118</v>
      </c>
      <c r="B119" t="s">
        <v>1326</v>
      </c>
      <c r="C119" t="s">
        <v>5891</v>
      </c>
      <c r="D119" t="s">
        <v>5688</v>
      </c>
      <c r="E119" t="s">
        <v>1327</v>
      </c>
      <c r="F119" t="str">
        <f t="shared" si="1"/>
        <v>College</v>
      </c>
    </row>
    <row r="120" spans="1:6" x14ac:dyDescent="0.25">
      <c r="A120">
        <v>119</v>
      </c>
      <c r="B120" t="s">
        <v>6031</v>
      </c>
      <c r="C120" t="s">
        <v>5891</v>
      </c>
      <c r="D120" t="s">
        <v>5688</v>
      </c>
      <c r="E120" t="s">
        <v>6032</v>
      </c>
      <c r="F120" t="str">
        <f t="shared" si="1"/>
        <v>High School</v>
      </c>
    </row>
    <row r="121" spans="1:6" x14ac:dyDescent="0.25">
      <c r="A121">
        <v>120</v>
      </c>
      <c r="B121" t="s">
        <v>6033</v>
      </c>
      <c r="C121" t="s">
        <v>5891</v>
      </c>
      <c r="D121" t="s">
        <v>5899</v>
      </c>
      <c r="E121" t="s">
        <v>4315</v>
      </c>
      <c r="F121" t="str">
        <f t="shared" si="1"/>
        <v>College</v>
      </c>
    </row>
    <row r="122" spans="1:6" x14ac:dyDescent="0.25">
      <c r="A122">
        <v>121</v>
      </c>
      <c r="B122" t="s">
        <v>6034</v>
      </c>
      <c r="C122" t="s">
        <v>5891</v>
      </c>
      <c r="D122" t="s">
        <v>40</v>
      </c>
      <c r="E122" t="s">
        <v>6035</v>
      </c>
      <c r="F122" t="str">
        <f t="shared" si="1"/>
        <v>High School</v>
      </c>
    </row>
    <row r="123" spans="1:6" x14ac:dyDescent="0.25">
      <c r="A123">
        <v>122</v>
      </c>
      <c r="B123" t="s">
        <v>6036</v>
      </c>
      <c r="C123" t="s">
        <v>5891</v>
      </c>
      <c r="D123" t="s">
        <v>5688</v>
      </c>
      <c r="E123" t="s">
        <v>6037</v>
      </c>
      <c r="F123" t="str">
        <f t="shared" si="1"/>
        <v>High School</v>
      </c>
    </row>
    <row r="124" spans="1:6" x14ac:dyDescent="0.25">
      <c r="A124">
        <v>123</v>
      </c>
      <c r="B124" t="s">
        <v>1660</v>
      </c>
      <c r="C124" t="s">
        <v>5891</v>
      </c>
      <c r="D124" t="s">
        <v>6038</v>
      </c>
      <c r="E124" t="s">
        <v>1661</v>
      </c>
      <c r="F124" t="str">
        <f t="shared" si="1"/>
        <v>College</v>
      </c>
    </row>
    <row r="125" spans="1:6" x14ac:dyDescent="0.25">
      <c r="A125">
        <v>124</v>
      </c>
      <c r="B125" t="s">
        <v>6039</v>
      </c>
      <c r="C125" t="s">
        <v>5891</v>
      </c>
      <c r="D125" t="s">
        <v>40</v>
      </c>
      <c r="E125" t="s">
        <v>6040</v>
      </c>
      <c r="F125" t="str">
        <f t="shared" si="1"/>
        <v>High School</v>
      </c>
    </row>
    <row r="126" spans="1:6" x14ac:dyDescent="0.25">
      <c r="A126">
        <v>125</v>
      </c>
      <c r="B126" t="s">
        <v>6041</v>
      </c>
      <c r="C126" t="s">
        <v>5891</v>
      </c>
      <c r="D126" t="s">
        <v>5897</v>
      </c>
      <c r="E126" t="s">
        <v>6042</v>
      </c>
      <c r="F126" t="str">
        <f t="shared" si="1"/>
        <v>High School</v>
      </c>
    </row>
    <row r="127" spans="1:6" x14ac:dyDescent="0.25">
      <c r="A127">
        <v>126</v>
      </c>
      <c r="B127" t="s">
        <v>6043</v>
      </c>
      <c r="C127" t="s">
        <v>5891</v>
      </c>
      <c r="D127" t="s">
        <v>25</v>
      </c>
      <c r="E127" t="s">
        <v>6044</v>
      </c>
      <c r="F127" t="str">
        <f t="shared" si="1"/>
        <v>High School</v>
      </c>
    </row>
    <row r="128" spans="1:6" x14ac:dyDescent="0.25">
      <c r="A128">
        <v>127</v>
      </c>
      <c r="B128" t="s">
        <v>6045</v>
      </c>
      <c r="C128" t="s">
        <v>5891</v>
      </c>
      <c r="D128" t="s">
        <v>5688</v>
      </c>
      <c r="E128" t="s">
        <v>6046</v>
      </c>
      <c r="F128" t="str">
        <f t="shared" si="1"/>
        <v>High School</v>
      </c>
    </row>
    <row r="129" spans="1:6" x14ac:dyDescent="0.25">
      <c r="A129">
        <v>128</v>
      </c>
      <c r="B129" t="s">
        <v>293</v>
      </c>
      <c r="C129" t="s">
        <v>5891</v>
      </c>
      <c r="D129" t="s">
        <v>5688</v>
      </c>
      <c r="E129" t="s">
        <v>292</v>
      </c>
      <c r="F129" t="str">
        <f t="shared" si="1"/>
        <v>College</v>
      </c>
    </row>
    <row r="130" spans="1:6" x14ac:dyDescent="0.25">
      <c r="A130">
        <v>129</v>
      </c>
      <c r="B130" t="s">
        <v>6047</v>
      </c>
      <c r="C130" t="s">
        <v>5891</v>
      </c>
      <c r="D130" t="s">
        <v>5897</v>
      </c>
      <c r="E130" t="s">
        <v>4315</v>
      </c>
      <c r="F130" t="str">
        <f t="shared" si="1"/>
        <v>College</v>
      </c>
    </row>
    <row r="131" spans="1:6" x14ac:dyDescent="0.25">
      <c r="A131">
        <v>130</v>
      </c>
      <c r="B131" t="s">
        <v>6048</v>
      </c>
      <c r="C131" t="s">
        <v>5891</v>
      </c>
      <c r="D131" t="s">
        <v>5899</v>
      </c>
      <c r="E131" t="s">
        <v>404</v>
      </c>
      <c r="F131" t="str">
        <f t="shared" ref="F131:F194" si="2">IF(ISNUMBER(SEARCH("(",E131)),"High School","College")</f>
        <v>College</v>
      </c>
    </row>
    <row r="132" spans="1:6" x14ac:dyDescent="0.25">
      <c r="A132">
        <v>131</v>
      </c>
      <c r="B132" t="s">
        <v>6049</v>
      </c>
      <c r="C132" t="s">
        <v>5891</v>
      </c>
      <c r="D132" t="s">
        <v>5897</v>
      </c>
      <c r="E132" t="s">
        <v>367</v>
      </c>
      <c r="F132" t="str">
        <f t="shared" si="2"/>
        <v>College</v>
      </c>
    </row>
    <row r="133" spans="1:6" x14ac:dyDescent="0.25">
      <c r="A133">
        <v>132</v>
      </c>
      <c r="B133" t="s">
        <v>6050</v>
      </c>
      <c r="C133" t="s">
        <v>5891</v>
      </c>
      <c r="D133" t="s">
        <v>40</v>
      </c>
      <c r="E133" t="s">
        <v>6051</v>
      </c>
      <c r="F133" t="str">
        <f t="shared" si="2"/>
        <v>High School</v>
      </c>
    </row>
    <row r="134" spans="1:6" x14ac:dyDescent="0.25">
      <c r="A134">
        <v>133</v>
      </c>
      <c r="B134" t="s">
        <v>6052</v>
      </c>
      <c r="C134" t="s">
        <v>5891</v>
      </c>
      <c r="D134" t="s">
        <v>40</v>
      </c>
      <c r="E134" t="s">
        <v>6017</v>
      </c>
      <c r="F134" t="str">
        <f t="shared" si="2"/>
        <v>High School</v>
      </c>
    </row>
    <row r="135" spans="1:6" x14ac:dyDescent="0.25">
      <c r="A135">
        <v>134</v>
      </c>
      <c r="B135" t="s">
        <v>4319</v>
      </c>
      <c r="C135" t="s">
        <v>5891</v>
      </c>
      <c r="D135" t="s">
        <v>40</v>
      </c>
      <c r="E135" t="s">
        <v>4315</v>
      </c>
      <c r="F135" t="str">
        <f t="shared" si="2"/>
        <v>College</v>
      </c>
    </row>
    <row r="136" spans="1:6" x14ac:dyDescent="0.25">
      <c r="A136">
        <v>135</v>
      </c>
      <c r="B136" t="s">
        <v>1827</v>
      </c>
      <c r="C136" t="s">
        <v>5891</v>
      </c>
      <c r="D136" t="s">
        <v>5688</v>
      </c>
      <c r="E136" t="s">
        <v>1821</v>
      </c>
      <c r="F136" t="str">
        <f t="shared" si="2"/>
        <v>College</v>
      </c>
    </row>
    <row r="137" spans="1:6" x14ac:dyDescent="0.25">
      <c r="A137">
        <v>136</v>
      </c>
      <c r="B137" t="s">
        <v>4244</v>
      </c>
      <c r="C137" t="s">
        <v>5891</v>
      </c>
      <c r="D137" t="s">
        <v>42</v>
      </c>
      <c r="E137" t="s">
        <v>4243</v>
      </c>
      <c r="F137" t="str">
        <f t="shared" si="2"/>
        <v>College</v>
      </c>
    </row>
    <row r="138" spans="1:6" x14ac:dyDescent="0.25">
      <c r="A138">
        <v>137</v>
      </c>
      <c r="B138" t="s">
        <v>6053</v>
      </c>
      <c r="C138" t="s">
        <v>5891</v>
      </c>
      <c r="D138" t="s">
        <v>5897</v>
      </c>
      <c r="E138" t="s">
        <v>6054</v>
      </c>
      <c r="F138" t="str">
        <f t="shared" si="2"/>
        <v>High School</v>
      </c>
    </row>
    <row r="139" spans="1:6" x14ac:dyDescent="0.25">
      <c r="A139">
        <v>138</v>
      </c>
      <c r="B139" t="s">
        <v>934</v>
      </c>
      <c r="D139" t="s">
        <v>6055</v>
      </c>
      <c r="E139" t="s">
        <v>932</v>
      </c>
      <c r="F139" t="str">
        <f t="shared" si="2"/>
        <v>College</v>
      </c>
    </row>
    <row r="140" spans="1:6" x14ac:dyDescent="0.25">
      <c r="A140">
        <v>139</v>
      </c>
      <c r="B140" t="s">
        <v>4320</v>
      </c>
      <c r="C140" t="s">
        <v>5891</v>
      </c>
      <c r="D140" t="s">
        <v>25</v>
      </c>
      <c r="E140" t="s">
        <v>4315</v>
      </c>
      <c r="F140" t="str">
        <f t="shared" si="2"/>
        <v>College</v>
      </c>
    </row>
    <row r="141" spans="1:6" x14ac:dyDescent="0.25">
      <c r="A141">
        <v>140</v>
      </c>
      <c r="B141" t="s">
        <v>4190</v>
      </c>
      <c r="C141" t="s">
        <v>5891</v>
      </c>
      <c r="D141" t="s">
        <v>5688</v>
      </c>
      <c r="E141" t="s">
        <v>4188</v>
      </c>
      <c r="F141" t="str">
        <f t="shared" si="2"/>
        <v>College</v>
      </c>
    </row>
    <row r="142" spans="1:6" x14ac:dyDescent="0.25">
      <c r="A142">
        <v>141</v>
      </c>
      <c r="B142" t="s">
        <v>6056</v>
      </c>
      <c r="C142" t="s">
        <v>5891</v>
      </c>
      <c r="D142" t="s">
        <v>5897</v>
      </c>
      <c r="E142" t="s">
        <v>6057</v>
      </c>
      <c r="F142" t="str">
        <f t="shared" si="2"/>
        <v>High School</v>
      </c>
    </row>
    <row r="143" spans="1:6" x14ac:dyDescent="0.25">
      <c r="A143">
        <v>142</v>
      </c>
      <c r="B143" t="s">
        <v>6058</v>
      </c>
      <c r="C143" t="s">
        <v>5891</v>
      </c>
      <c r="D143" t="s">
        <v>5897</v>
      </c>
      <c r="E143" t="s">
        <v>350</v>
      </c>
      <c r="F143" t="str">
        <f t="shared" si="2"/>
        <v>College</v>
      </c>
    </row>
    <row r="144" spans="1:6" x14ac:dyDescent="0.25">
      <c r="A144">
        <v>143</v>
      </c>
      <c r="B144" t="s">
        <v>6059</v>
      </c>
      <c r="C144" t="s">
        <v>5891</v>
      </c>
      <c r="D144" t="s">
        <v>5952</v>
      </c>
      <c r="E144" t="s">
        <v>6060</v>
      </c>
      <c r="F144" t="str">
        <f t="shared" si="2"/>
        <v>High School</v>
      </c>
    </row>
    <row r="145" spans="1:6" x14ac:dyDescent="0.25">
      <c r="A145">
        <v>144</v>
      </c>
      <c r="B145" t="s">
        <v>1271</v>
      </c>
      <c r="C145" t="s">
        <v>5891</v>
      </c>
      <c r="D145" t="s">
        <v>40</v>
      </c>
      <c r="E145" t="s">
        <v>1272</v>
      </c>
      <c r="F145" t="str">
        <f t="shared" si="2"/>
        <v>College</v>
      </c>
    </row>
    <row r="146" spans="1:6" x14ac:dyDescent="0.25">
      <c r="A146">
        <v>145</v>
      </c>
      <c r="B146" t="s">
        <v>6061</v>
      </c>
      <c r="C146" t="s">
        <v>5891</v>
      </c>
      <c r="D146" t="s">
        <v>5897</v>
      </c>
      <c r="E146" t="s">
        <v>4188</v>
      </c>
      <c r="F146" t="str">
        <f t="shared" si="2"/>
        <v>College</v>
      </c>
    </row>
    <row r="147" spans="1:6" x14ac:dyDescent="0.25">
      <c r="A147">
        <v>146</v>
      </c>
      <c r="B147" t="s">
        <v>6062</v>
      </c>
      <c r="C147" t="s">
        <v>5891</v>
      </c>
      <c r="D147" t="s">
        <v>6063</v>
      </c>
      <c r="E147" t="s">
        <v>6064</v>
      </c>
      <c r="F147" t="str">
        <f t="shared" si="2"/>
        <v>High School</v>
      </c>
    </row>
    <row r="148" spans="1:6" x14ac:dyDescent="0.25">
      <c r="A148">
        <v>147</v>
      </c>
      <c r="B148" t="s">
        <v>3543</v>
      </c>
      <c r="C148" t="s">
        <v>5891</v>
      </c>
      <c r="D148" t="s">
        <v>5899</v>
      </c>
      <c r="E148" t="s">
        <v>4387</v>
      </c>
      <c r="F148" t="str">
        <f t="shared" si="2"/>
        <v>College</v>
      </c>
    </row>
    <row r="149" spans="1:6" x14ac:dyDescent="0.25">
      <c r="A149">
        <v>148</v>
      </c>
      <c r="B149" t="s">
        <v>6065</v>
      </c>
      <c r="C149" t="s">
        <v>5891</v>
      </c>
      <c r="D149" t="s">
        <v>5897</v>
      </c>
      <c r="E149" t="s">
        <v>6066</v>
      </c>
      <c r="F149" t="str">
        <f t="shared" si="2"/>
        <v>High School</v>
      </c>
    </row>
    <row r="150" spans="1:6" x14ac:dyDescent="0.25">
      <c r="A150">
        <v>149</v>
      </c>
      <c r="B150" t="s">
        <v>6067</v>
      </c>
      <c r="C150" t="s">
        <v>5891</v>
      </c>
      <c r="D150" t="s">
        <v>5688</v>
      </c>
      <c r="E150" t="s">
        <v>6068</v>
      </c>
      <c r="F150" t="str">
        <f t="shared" si="2"/>
        <v>High School</v>
      </c>
    </row>
    <row r="151" spans="1:6" x14ac:dyDescent="0.25">
      <c r="A151">
        <v>150</v>
      </c>
      <c r="B151" t="s">
        <v>6069</v>
      </c>
      <c r="C151" t="s">
        <v>5891</v>
      </c>
      <c r="D151" t="s">
        <v>5899</v>
      </c>
      <c r="E151" t="s">
        <v>6070</v>
      </c>
      <c r="F151" t="str">
        <f t="shared" si="2"/>
        <v>High School</v>
      </c>
    </row>
    <row r="152" spans="1:6" x14ac:dyDescent="0.25">
      <c r="A152">
        <v>151</v>
      </c>
      <c r="B152" t="s">
        <v>6071</v>
      </c>
      <c r="C152" t="s">
        <v>5891</v>
      </c>
      <c r="D152" t="s">
        <v>5897</v>
      </c>
      <c r="E152" t="s">
        <v>1715</v>
      </c>
      <c r="F152" t="str">
        <f t="shared" si="2"/>
        <v>College</v>
      </c>
    </row>
    <row r="153" spans="1:6" x14ac:dyDescent="0.25">
      <c r="A153">
        <v>152</v>
      </c>
      <c r="B153" t="s">
        <v>6072</v>
      </c>
      <c r="D153" t="s">
        <v>5897</v>
      </c>
      <c r="E153" t="s">
        <v>4150</v>
      </c>
      <c r="F153" t="str">
        <f t="shared" si="2"/>
        <v>College</v>
      </c>
    </row>
    <row r="154" spans="1:6" x14ac:dyDescent="0.25">
      <c r="A154">
        <v>153</v>
      </c>
      <c r="B154" t="s">
        <v>6073</v>
      </c>
      <c r="C154" t="s">
        <v>5891</v>
      </c>
      <c r="D154" t="s">
        <v>5897</v>
      </c>
      <c r="E154" t="s">
        <v>5935</v>
      </c>
      <c r="F154" t="str">
        <f t="shared" si="2"/>
        <v>High School</v>
      </c>
    </row>
    <row r="155" spans="1:6" x14ac:dyDescent="0.25">
      <c r="A155">
        <v>154</v>
      </c>
      <c r="B155" t="s">
        <v>6074</v>
      </c>
      <c r="C155" t="s">
        <v>5891</v>
      </c>
      <c r="D155" t="s">
        <v>5899</v>
      </c>
      <c r="E155" t="s">
        <v>6075</v>
      </c>
      <c r="F155" t="str">
        <f t="shared" si="2"/>
        <v>High School</v>
      </c>
    </row>
    <row r="156" spans="1:6" x14ac:dyDescent="0.25">
      <c r="A156">
        <v>155</v>
      </c>
      <c r="B156" t="s">
        <v>6076</v>
      </c>
      <c r="C156" t="s">
        <v>5891</v>
      </c>
      <c r="D156" t="s">
        <v>6038</v>
      </c>
      <c r="E156" t="s">
        <v>6077</v>
      </c>
      <c r="F156" t="str">
        <f t="shared" si="2"/>
        <v>High School</v>
      </c>
    </row>
    <row r="157" spans="1:6" x14ac:dyDescent="0.25">
      <c r="A157">
        <v>156</v>
      </c>
      <c r="B157" t="s">
        <v>6078</v>
      </c>
      <c r="C157" t="s">
        <v>5891</v>
      </c>
      <c r="D157" t="s">
        <v>42</v>
      </c>
      <c r="E157" t="s">
        <v>6079</v>
      </c>
      <c r="F157" t="str">
        <f t="shared" si="2"/>
        <v>High School</v>
      </c>
    </row>
    <row r="158" spans="1:6" x14ac:dyDescent="0.25">
      <c r="A158">
        <v>157</v>
      </c>
      <c r="B158" t="s">
        <v>6080</v>
      </c>
      <c r="C158" t="s">
        <v>5891</v>
      </c>
      <c r="D158" t="s">
        <v>40</v>
      </c>
      <c r="E158" t="s">
        <v>6081</v>
      </c>
      <c r="F158" t="str">
        <f t="shared" si="2"/>
        <v>High School</v>
      </c>
    </row>
    <row r="159" spans="1:6" x14ac:dyDescent="0.25">
      <c r="A159">
        <v>158</v>
      </c>
      <c r="B159" t="s">
        <v>4317</v>
      </c>
      <c r="C159" t="s">
        <v>5891</v>
      </c>
      <c r="D159" t="s">
        <v>33</v>
      </c>
      <c r="E159" t="s">
        <v>4315</v>
      </c>
      <c r="F159" t="str">
        <f t="shared" si="2"/>
        <v>College</v>
      </c>
    </row>
    <row r="160" spans="1:6" x14ac:dyDescent="0.25">
      <c r="A160">
        <v>159</v>
      </c>
      <c r="B160" t="s">
        <v>6082</v>
      </c>
      <c r="C160" t="s">
        <v>5891</v>
      </c>
      <c r="D160" t="s">
        <v>6083</v>
      </c>
      <c r="E160" t="s">
        <v>6084</v>
      </c>
      <c r="F160" t="str">
        <f t="shared" si="2"/>
        <v>High School</v>
      </c>
    </row>
    <row r="161" spans="1:6" x14ac:dyDescent="0.25">
      <c r="A161">
        <v>160</v>
      </c>
      <c r="B161" t="s">
        <v>6085</v>
      </c>
      <c r="C161" t="s">
        <v>5891</v>
      </c>
      <c r="D161" t="s">
        <v>5897</v>
      </c>
      <c r="E161" t="s">
        <v>6086</v>
      </c>
      <c r="F161" t="str">
        <f t="shared" si="2"/>
        <v>High School</v>
      </c>
    </row>
    <row r="162" spans="1:6" x14ac:dyDescent="0.25">
      <c r="A162">
        <v>161</v>
      </c>
      <c r="B162" t="s">
        <v>1169</v>
      </c>
      <c r="C162" t="s">
        <v>5891</v>
      </c>
      <c r="D162" t="s">
        <v>5688</v>
      </c>
      <c r="E162" t="s">
        <v>1168</v>
      </c>
      <c r="F162" t="str">
        <f t="shared" si="2"/>
        <v>College</v>
      </c>
    </row>
    <row r="163" spans="1:6" x14ac:dyDescent="0.25">
      <c r="A163">
        <v>162</v>
      </c>
      <c r="B163" t="s">
        <v>6087</v>
      </c>
      <c r="C163" t="s">
        <v>5891</v>
      </c>
      <c r="D163" t="s">
        <v>6011</v>
      </c>
      <c r="E163" t="s">
        <v>6088</v>
      </c>
      <c r="F163" t="str">
        <f t="shared" si="2"/>
        <v>High School</v>
      </c>
    </row>
    <row r="164" spans="1:6" x14ac:dyDescent="0.25">
      <c r="A164">
        <v>163</v>
      </c>
      <c r="B164" t="s">
        <v>6089</v>
      </c>
      <c r="C164" t="s">
        <v>5891</v>
      </c>
      <c r="D164" t="s">
        <v>5897</v>
      </c>
      <c r="E164" t="s">
        <v>6090</v>
      </c>
      <c r="F164" t="str">
        <f t="shared" si="2"/>
        <v>High School</v>
      </c>
    </row>
    <row r="165" spans="1:6" x14ac:dyDescent="0.25">
      <c r="A165">
        <v>164</v>
      </c>
      <c r="B165" t="s">
        <v>6091</v>
      </c>
      <c r="C165" t="s">
        <v>5891</v>
      </c>
      <c r="D165" t="s">
        <v>5897</v>
      </c>
      <c r="E165" t="s">
        <v>5912</v>
      </c>
      <c r="F165" t="str">
        <f t="shared" si="2"/>
        <v>High School</v>
      </c>
    </row>
    <row r="166" spans="1:6" x14ac:dyDescent="0.25">
      <c r="A166">
        <v>165</v>
      </c>
      <c r="B166" t="s">
        <v>1667</v>
      </c>
      <c r="C166" t="s">
        <v>5891</v>
      </c>
      <c r="D166" t="s">
        <v>25</v>
      </c>
      <c r="E166" t="s">
        <v>1661</v>
      </c>
      <c r="F166" t="str">
        <f t="shared" si="2"/>
        <v>College</v>
      </c>
    </row>
    <row r="167" spans="1:6" x14ac:dyDescent="0.25">
      <c r="A167">
        <v>166</v>
      </c>
      <c r="B167" t="s">
        <v>6092</v>
      </c>
      <c r="C167" t="s">
        <v>5891</v>
      </c>
      <c r="D167" t="s">
        <v>5897</v>
      </c>
      <c r="E167" t="s">
        <v>6093</v>
      </c>
      <c r="F167" t="str">
        <f t="shared" si="2"/>
        <v>High School</v>
      </c>
    </row>
    <row r="168" spans="1:6" x14ac:dyDescent="0.25">
      <c r="A168">
        <v>167</v>
      </c>
      <c r="B168" t="s">
        <v>6094</v>
      </c>
      <c r="C168" t="s">
        <v>5891</v>
      </c>
      <c r="D168" t="s">
        <v>5897</v>
      </c>
      <c r="E168" t="s">
        <v>6095</v>
      </c>
      <c r="F168" t="str">
        <f t="shared" si="2"/>
        <v>High School</v>
      </c>
    </row>
    <row r="169" spans="1:6" x14ac:dyDescent="0.25">
      <c r="A169">
        <v>168</v>
      </c>
      <c r="B169" t="s">
        <v>6096</v>
      </c>
      <c r="C169" t="s">
        <v>5891</v>
      </c>
      <c r="D169" t="s">
        <v>5899</v>
      </c>
      <c r="E169" t="s">
        <v>6097</v>
      </c>
      <c r="F169" t="str">
        <f t="shared" si="2"/>
        <v>High School</v>
      </c>
    </row>
    <row r="170" spans="1:6" x14ac:dyDescent="0.25">
      <c r="A170">
        <v>169</v>
      </c>
      <c r="B170" t="s">
        <v>6098</v>
      </c>
      <c r="D170" t="s">
        <v>5688</v>
      </c>
      <c r="E170" t="s">
        <v>6099</v>
      </c>
      <c r="F170" t="str">
        <f t="shared" si="2"/>
        <v>High School</v>
      </c>
    </row>
    <row r="171" spans="1:6" x14ac:dyDescent="0.25">
      <c r="A171">
        <v>170</v>
      </c>
      <c r="B171" t="s">
        <v>2185</v>
      </c>
      <c r="C171" t="s">
        <v>5891</v>
      </c>
      <c r="D171" t="s">
        <v>5952</v>
      </c>
      <c r="E171" t="s">
        <v>6100</v>
      </c>
      <c r="F171" t="str">
        <f t="shared" si="2"/>
        <v>High School</v>
      </c>
    </row>
    <row r="172" spans="1:6" x14ac:dyDescent="0.25">
      <c r="A172">
        <v>171</v>
      </c>
      <c r="B172" t="s">
        <v>6101</v>
      </c>
      <c r="C172" t="s">
        <v>5891</v>
      </c>
      <c r="D172" t="s">
        <v>5897</v>
      </c>
      <c r="E172" t="s">
        <v>5582</v>
      </c>
      <c r="F172" t="str">
        <f t="shared" si="2"/>
        <v>College</v>
      </c>
    </row>
    <row r="173" spans="1:6" x14ac:dyDescent="0.25">
      <c r="A173">
        <v>172</v>
      </c>
      <c r="B173" t="s">
        <v>6102</v>
      </c>
      <c r="C173" t="s">
        <v>5891</v>
      </c>
      <c r="D173" t="s">
        <v>6103</v>
      </c>
      <c r="E173" t="s">
        <v>6104</v>
      </c>
      <c r="F173" t="str">
        <f t="shared" si="2"/>
        <v>High School</v>
      </c>
    </row>
    <row r="174" spans="1:6" x14ac:dyDescent="0.25">
      <c r="A174">
        <v>173</v>
      </c>
      <c r="B174" t="s">
        <v>6105</v>
      </c>
      <c r="D174" t="s">
        <v>5897</v>
      </c>
      <c r="E174" t="s">
        <v>1129</v>
      </c>
      <c r="F174" t="str">
        <f t="shared" si="2"/>
        <v>College</v>
      </c>
    </row>
    <row r="175" spans="1:6" x14ac:dyDescent="0.25">
      <c r="A175">
        <v>174</v>
      </c>
      <c r="B175" t="s">
        <v>6106</v>
      </c>
      <c r="C175" t="s">
        <v>5891</v>
      </c>
      <c r="D175" t="s">
        <v>40</v>
      </c>
      <c r="E175" t="s">
        <v>6107</v>
      </c>
      <c r="F175" t="str">
        <f t="shared" si="2"/>
        <v>High School</v>
      </c>
    </row>
    <row r="176" spans="1:6" x14ac:dyDescent="0.25">
      <c r="A176">
        <v>175</v>
      </c>
      <c r="B176" t="s">
        <v>6108</v>
      </c>
      <c r="C176" t="s">
        <v>5891</v>
      </c>
      <c r="D176" t="s">
        <v>5897</v>
      </c>
      <c r="E176" t="s">
        <v>6109</v>
      </c>
      <c r="F176" t="str">
        <f t="shared" si="2"/>
        <v>High School</v>
      </c>
    </row>
    <row r="177" spans="1:6" x14ac:dyDescent="0.25">
      <c r="A177">
        <v>176</v>
      </c>
      <c r="B177" t="s">
        <v>387</v>
      </c>
      <c r="C177" t="s">
        <v>5891</v>
      </c>
      <c r="D177" t="s">
        <v>5700</v>
      </c>
      <c r="E177" t="s">
        <v>384</v>
      </c>
      <c r="F177" t="str">
        <f t="shared" si="2"/>
        <v>College</v>
      </c>
    </row>
    <row r="178" spans="1:6" x14ac:dyDescent="0.25">
      <c r="A178">
        <v>177</v>
      </c>
      <c r="B178" t="s">
        <v>6110</v>
      </c>
      <c r="C178" t="s">
        <v>5891</v>
      </c>
      <c r="D178" t="s">
        <v>42</v>
      </c>
      <c r="E178" t="s">
        <v>5978</v>
      </c>
      <c r="F178" t="str">
        <f t="shared" si="2"/>
        <v>High School</v>
      </c>
    </row>
    <row r="179" spans="1:6" x14ac:dyDescent="0.25">
      <c r="A179">
        <v>178</v>
      </c>
      <c r="B179" t="s">
        <v>6111</v>
      </c>
      <c r="C179" t="s">
        <v>5891</v>
      </c>
      <c r="D179" t="s">
        <v>33</v>
      </c>
      <c r="E179" t="s">
        <v>6112</v>
      </c>
      <c r="F179" t="str">
        <f t="shared" si="2"/>
        <v>High School</v>
      </c>
    </row>
    <row r="180" spans="1:6" x14ac:dyDescent="0.25">
      <c r="A180">
        <v>179</v>
      </c>
      <c r="B180" t="s">
        <v>6113</v>
      </c>
      <c r="C180" t="s">
        <v>5891</v>
      </c>
      <c r="D180" t="s">
        <v>5899</v>
      </c>
      <c r="E180" t="s">
        <v>4243</v>
      </c>
      <c r="F180" t="str">
        <f t="shared" si="2"/>
        <v>College</v>
      </c>
    </row>
    <row r="181" spans="1:6" x14ac:dyDescent="0.25">
      <c r="A181">
        <v>180</v>
      </c>
      <c r="B181" t="s">
        <v>6114</v>
      </c>
      <c r="C181" t="s">
        <v>5891</v>
      </c>
      <c r="D181" t="s">
        <v>40</v>
      </c>
      <c r="E181" t="s">
        <v>6115</v>
      </c>
      <c r="F181" t="str">
        <f t="shared" si="2"/>
        <v>High School</v>
      </c>
    </row>
    <row r="182" spans="1:6" x14ac:dyDescent="0.25">
      <c r="A182">
        <v>181</v>
      </c>
      <c r="B182" t="s">
        <v>6116</v>
      </c>
      <c r="C182" t="s">
        <v>5891</v>
      </c>
      <c r="D182" t="s">
        <v>5897</v>
      </c>
      <c r="E182" t="s">
        <v>1677</v>
      </c>
      <c r="F182" t="str">
        <f t="shared" si="2"/>
        <v>College</v>
      </c>
    </row>
    <row r="183" spans="1:6" x14ac:dyDescent="0.25">
      <c r="A183">
        <v>182</v>
      </c>
      <c r="B183" t="s">
        <v>6117</v>
      </c>
      <c r="C183" t="s">
        <v>5891</v>
      </c>
      <c r="D183" t="s">
        <v>33</v>
      </c>
      <c r="E183" t="s">
        <v>6118</v>
      </c>
      <c r="F183" t="str">
        <f t="shared" si="2"/>
        <v>High School</v>
      </c>
    </row>
    <row r="184" spans="1:6" x14ac:dyDescent="0.25">
      <c r="A184">
        <v>183</v>
      </c>
      <c r="B184" t="s">
        <v>6119</v>
      </c>
      <c r="C184" t="s">
        <v>5891</v>
      </c>
      <c r="D184" t="s">
        <v>5899</v>
      </c>
      <c r="E184" t="s">
        <v>4906</v>
      </c>
      <c r="F184" t="str">
        <f t="shared" si="2"/>
        <v>College</v>
      </c>
    </row>
    <row r="185" spans="1:6" x14ac:dyDescent="0.25">
      <c r="A185">
        <v>184</v>
      </c>
      <c r="B185" t="s">
        <v>6120</v>
      </c>
      <c r="C185" t="s">
        <v>5891</v>
      </c>
      <c r="D185" t="s">
        <v>25</v>
      </c>
      <c r="E185" t="s">
        <v>6121</v>
      </c>
      <c r="F185" t="str">
        <f t="shared" si="2"/>
        <v>High School</v>
      </c>
    </row>
    <row r="186" spans="1:6" x14ac:dyDescent="0.25">
      <c r="A186">
        <v>185</v>
      </c>
      <c r="B186" t="s">
        <v>6122</v>
      </c>
      <c r="C186" t="s">
        <v>5891</v>
      </c>
      <c r="D186" t="s">
        <v>40</v>
      </c>
      <c r="E186" t="s">
        <v>6068</v>
      </c>
      <c r="F186" t="str">
        <f t="shared" si="2"/>
        <v>High School</v>
      </c>
    </row>
    <row r="187" spans="1:6" x14ac:dyDescent="0.25">
      <c r="A187">
        <v>186</v>
      </c>
      <c r="B187" t="s">
        <v>278</v>
      </c>
      <c r="C187" t="s">
        <v>5891</v>
      </c>
      <c r="D187" t="s">
        <v>6123</v>
      </c>
      <c r="E187" t="s">
        <v>275</v>
      </c>
      <c r="F187" t="str">
        <f t="shared" si="2"/>
        <v>College</v>
      </c>
    </row>
    <row r="188" spans="1:6" x14ac:dyDescent="0.25">
      <c r="A188">
        <v>187</v>
      </c>
      <c r="B188" t="s">
        <v>6124</v>
      </c>
      <c r="D188" t="s">
        <v>5899</v>
      </c>
      <c r="E188" t="s">
        <v>4298</v>
      </c>
      <c r="F188" t="str">
        <f t="shared" si="2"/>
        <v>College</v>
      </c>
    </row>
    <row r="189" spans="1:6" x14ac:dyDescent="0.25">
      <c r="A189">
        <v>188</v>
      </c>
      <c r="B189" t="s">
        <v>276</v>
      </c>
      <c r="C189" t="s">
        <v>5891</v>
      </c>
      <c r="D189" t="s">
        <v>40</v>
      </c>
      <c r="E189" t="s">
        <v>275</v>
      </c>
      <c r="F189" t="str">
        <f t="shared" si="2"/>
        <v>College</v>
      </c>
    </row>
    <row r="190" spans="1:6" x14ac:dyDescent="0.25">
      <c r="A190">
        <v>189</v>
      </c>
      <c r="B190" t="s">
        <v>6125</v>
      </c>
      <c r="C190" t="s">
        <v>5891</v>
      </c>
      <c r="D190" t="s">
        <v>5897</v>
      </c>
      <c r="E190" t="s">
        <v>6126</v>
      </c>
      <c r="F190" t="str">
        <f t="shared" si="2"/>
        <v>High School</v>
      </c>
    </row>
    <row r="191" spans="1:6" x14ac:dyDescent="0.25">
      <c r="A191">
        <v>190</v>
      </c>
      <c r="B191" t="s">
        <v>1946</v>
      </c>
      <c r="C191" t="s">
        <v>5891</v>
      </c>
      <c r="D191" t="s">
        <v>5700</v>
      </c>
      <c r="E191" t="s">
        <v>1943</v>
      </c>
      <c r="F191" t="str">
        <f t="shared" si="2"/>
        <v>College</v>
      </c>
    </row>
    <row r="192" spans="1:6" x14ac:dyDescent="0.25">
      <c r="A192">
        <v>191</v>
      </c>
      <c r="B192" t="s">
        <v>6127</v>
      </c>
      <c r="C192" t="s">
        <v>5891</v>
      </c>
      <c r="D192" t="s">
        <v>44</v>
      </c>
      <c r="E192" t="s">
        <v>6128</v>
      </c>
      <c r="F192" t="str">
        <f t="shared" si="2"/>
        <v>High School</v>
      </c>
    </row>
    <row r="193" spans="1:6" x14ac:dyDescent="0.25">
      <c r="A193">
        <v>192</v>
      </c>
      <c r="B193" t="s">
        <v>4342</v>
      </c>
      <c r="D193" t="s">
        <v>25</v>
      </c>
      <c r="E193" t="s">
        <v>4333</v>
      </c>
      <c r="F193" t="str">
        <f t="shared" si="2"/>
        <v>College</v>
      </c>
    </row>
    <row r="194" spans="1:6" x14ac:dyDescent="0.25">
      <c r="A194">
        <v>193</v>
      </c>
      <c r="B194" t="s">
        <v>521</v>
      </c>
      <c r="C194" t="s">
        <v>5891</v>
      </c>
      <c r="D194" t="s">
        <v>6103</v>
      </c>
      <c r="E194" t="s">
        <v>515</v>
      </c>
      <c r="F194" t="str">
        <f t="shared" si="2"/>
        <v>College</v>
      </c>
    </row>
    <row r="195" spans="1:6" x14ac:dyDescent="0.25">
      <c r="A195">
        <v>194</v>
      </c>
      <c r="B195" t="s">
        <v>6129</v>
      </c>
      <c r="C195" t="s">
        <v>5891</v>
      </c>
      <c r="D195" t="s">
        <v>5897</v>
      </c>
      <c r="E195" t="s">
        <v>4131</v>
      </c>
      <c r="F195" t="str">
        <f t="shared" ref="F195:F258" si="3">IF(ISNUMBER(SEARCH("(",E195)),"High School","College")</f>
        <v>College</v>
      </c>
    </row>
    <row r="196" spans="1:6" x14ac:dyDescent="0.25">
      <c r="A196">
        <v>195</v>
      </c>
      <c r="B196" t="s">
        <v>6130</v>
      </c>
      <c r="C196" t="s">
        <v>5891</v>
      </c>
      <c r="D196" t="s">
        <v>5688</v>
      </c>
      <c r="E196" t="s">
        <v>6131</v>
      </c>
      <c r="F196" t="str">
        <f t="shared" si="3"/>
        <v>High School</v>
      </c>
    </row>
    <row r="197" spans="1:6" x14ac:dyDescent="0.25">
      <c r="A197">
        <v>196</v>
      </c>
      <c r="B197" t="s">
        <v>6132</v>
      </c>
      <c r="C197" t="s">
        <v>5891</v>
      </c>
      <c r="D197" t="s">
        <v>6133</v>
      </c>
      <c r="E197" t="s">
        <v>6134</v>
      </c>
      <c r="F197" t="str">
        <f t="shared" si="3"/>
        <v>High School</v>
      </c>
    </row>
    <row r="198" spans="1:6" x14ac:dyDescent="0.25">
      <c r="A198">
        <v>197</v>
      </c>
      <c r="B198" t="s">
        <v>6135</v>
      </c>
      <c r="C198" t="s">
        <v>5891</v>
      </c>
      <c r="D198" t="s">
        <v>5897</v>
      </c>
      <c r="E198" t="s">
        <v>6136</v>
      </c>
      <c r="F198" t="str">
        <f t="shared" si="3"/>
        <v>High School</v>
      </c>
    </row>
    <row r="199" spans="1:6" x14ac:dyDescent="0.25">
      <c r="A199">
        <v>198</v>
      </c>
      <c r="B199" t="s">
        <v>6137</v>
      </c>
      <c r="C199" t="s">
        <v>5891</v>
      </c>
      <c r="D199" t="s">
        <v>5899</v>
      </c>
      <c r="E199" t="s">
        <v>6138</v>
      </c>
      <c r="F199" t="str">
        <f t="shared" si="3"/>
        <v>High School</v>
      </c>
    </row>
    <row r="200" spans="1:6" x14ac:dyDescent="0.25">
      <c r="A200">
        <v>199</v>
      </c>
      <c r="B200" t="s">
        <v>6139</v>
      </c>
      <c r="C200" t="s">
        <v>5891</v>
      </c>
      <c r="D200" t="s">
        <v>5897</v>
      </c>
      <c r="E200" t="s">
        <v>515</v>
      </c>
      <c r="F200" t="str">
        <f t="shared" si="3"/>
        <v>College</v>
      </c>
    </row>
    <row r="201" spans="1:6" x14ac:dyDescent="0.25">
      <c r="A201">
        <v>200</v>
      </c>
      <c r="B201" t="s">
        <v>6140</v>
      </c>
      <c r="C201" t="s">
        <v>5891</v>
      </c>
      <c r="D201" t="s">
        <v>5688</v>
      </c>
      <c r="E201" t="s">
        <v>6141</v>
      </c>
      <c r="F201" t="str">
        <f t="shared" si="3"/>
        <v>High School</v>
      </c>
    </row>
    <row r="202" spans="1:6" x14ac:dyDescent="0.25">
      <c r="A202">
        <v>201</v>
      </c>
      <c r="B202" t="s">
        <v>6142</v>
      </c>
      <c r="C202" t="s">
        <v>5891</v>
      </c>
      <c r="D202" t="s">
        <v>5899</v>
      </c>
      <c r="E202" t="s">
        <v>4150</v>
      </c>
      <c r="F202" t="str">
        <f t="shared" si="3"/>
        <v>College</v>
      </c>
    </row>
    <row r="203" spans="1:6" x14ac:dyDescent="0.25">
      <c r="A203">
        <v>202</v>
      </c>
      <c r="B203" t="s">
        <v>4189</v>
      </c>
      <c r="C203" t="s">
        <v>5891</v>
      </c>
      <c r="D203" t="s">
        <v>6143</v>
      </c>
      <c r="E203" t="s">
        <v>4188</v>
      </c>
      <c r="F203" t="str">
        <f t="shared" si="3"/>
        <v>College</v>
      </c>
    </row>
    <row r="204" spans="1:6" x14ac:dyDescent="0.25">
      <c r="A204">
        <v>203</v>
      </c>
      <c r="B204" t="s">
        <v>4332</v>
      </c>
      <c r="C204" t="s">
        <v>5891</v>
      </c>
      <c r="D204" t="s">
        <v>6144</v>
      </c>
      <c r="E204" t="s">
        <v>4333</v>
      </c>
      <c r="F204" t="str">
        <f t="shared" si="3"/>
        <v>College</v>
      </c>
    </row>
    <row r="205" spans="1:6" x14ac:dyDescent="0.25">
      <c r="A205">
        <v>204</v>
      </c>
      <c r="B205" t="s">
        <v>4233</v>
      </c>
      <c r="C205" t="s">
        <v>5891</v>
      </c>
      <c r="D205" t="s">
        <v>5688</v>
      </c>
      <c r="E205" t="s">
        <v>4224</v>
      </c>
      <c r="F205" t="str">
        <f t="shared" si="3"/>
        <v>College</v>
      </c>
    </row>
    <row r="206" spans="1:6" x14ac:dyDescent="0.25">
      <c r="A206">
        <v>205</v>
      </c>
      <c r="B206" t="s">
        <v>6145</v>
      </c>
      <c r="C206" t="s">
        <v>5891</v>
      </c>
      <c r="D206" t="s">
        <v>5897</v>
      </c>
      <c r="E206" t="s">
        <v>6146</v>
      </c>
      <c r="F206" t="str">
        <f t="shared" si="3"/>
        <v>High School</v>
      </c>
    </row>
    <row r="207" spans="1:6" x14ac:dyDescent="0.25">
      <c r="A207">
        <v>206</v>
      </c>
      <c r="B207" t="s">
        <v>6147</v>
      </c>
      <c r="C207" t="s">
        <v>5891</v>
      </c>
      <c r="D207" t="s">
        <v>25</v>
      </c>
      <c r="E207" t="s">
        <v>6148</v>
      </c>
      <c r="F207" t="str">
        <f t="shared" si="3"/>
        <v>High School</v>
      </c>
    </row>
    <row r="208" spans="1:6" x14ac:dyDescent="0.25">
      <c r="A208">
        <v>207</v>
      </c>
      <c r="B208" t="s">
        <v>6149</v>
      </c>
      <c r="D208" t="s">
        <v>5897</v>
      </c>
      <c r="E208" t="s">
        <v>4131</v>
      </c>
      <c r="F208" t="str">
        <f t="shared" si="3"/>
        <v>College</v>
      </c>
    </row>
    <row r="209" spans="1:6" x14ac:dyDescent="0.25">
      <c r="A209">
        <v>208</v>
      </c>
      <c r="B209" t="s">
        <v>6150</v>
      </c>
      <c r="C209" t="s">
        <v>5891</v>
      </c>
      <c r="D209" t="s">
        <v>5897</v>
      </c>
      <c r="E209" t="s">
        <v>6151</v>
      </c>
      <c r="F209" t="str">
        <f t="shared" si="3"/>
        <v>High School</v>
      </c>
    </row>
    <row r="210" spans="1:6" x14ac:dyDescent="0.25">
      <c r="A210">
        <v>209</v>
      </c>
      <c r="B210" t="s">
        <v>4132</v>
      </c>
      <c r="C210" t="s">
        <v>5891</v>
      </c>
      <c r="D210" t="s">
        <v>6143</v>
      </c>
      <c r="E210" t="s">
        <v>4131</v>
      </c>
      <c r="F210" t="str">
        <f t="shared" si="3"/>
        <v>College</v>
      </c>
    </row>
    <row r="211" spans="1:6" x14ac:dyDescent="0.25">
      <c r="A211">
        <v>210</v>
      </c>
      <c r="B211" t="s">
        <v>291</v>
      </c>
      <c r="C211" t="s">
        <v>5891</v>
      </c>
      <c r="D211" t="s">
        <v>6152</v>
      </c>
      <c r="E211" t="s">
        <v>292</v>
      </c>
      <c r="F211" t="str">
        <f t="shared" si="3"/>
        <v>College</v>
      </c>
    </row>
    <row r="212" spans="1:6" x14ac:dyDescent="0.25">
      <c r="A212">
        <v>211</v>
      </c>
      <c r="B212" t="s">
        <v>6153</v>
      </c>
      <c r="C212" t="s">
        <v>5891</v>
      </c>
      <c r="D212" t="s">
        <v>6154</v>
      </c>
      <c r="E212" t="s">
        <v>6155</v>
      </c>
      <c r="F212" t="str">
        <f t="shared" si="3"/>
        <v>High School</v>
      </c>
    </row>
    <row r="213" spans="1:6" x14ac:dyDescent="0.25">
      <c r="A213">
        <v>212</v>
      </c>
      <c r="B213" t="s">
        <v>6156</v>
      </c>
      <c r="C213" t="s">
        <v>5891</v>
      </c>
      <c r="D213" t="s">
        <v>6157</v>
      </c>
      <c r="E213" t="s">
        <v>6158</v>
      </c>
      <c r="F213" t="str">
        <f t="shared" si="3"/>
        <v>High School</v>
      </c>
    </row>
    <row r="214" spans="1:6" x14ac:dyDescent="0.25">
      <c r="A214">
        <v>213</v>
      </c>
      <c r="B214" t="s">
        <v>6159</v>
      </c>
      <c r="C214" t="s">
        <v>5891</v>
      </c>
      <c r="D214" t="s">
        <v>5688</v>
      </c>
      <c r="E214" t="s">
        <v>5935</v>
      </c>
      <c r="F214" t="str">
        <f t="shared" si="3"/>
        <v>High School</v>
      </c>
    </row>
    <row r="215" spans="1:6" x14ac:dyDescent="0.25">
      <c r="A215">
        <v>214</v>
      </c>
      <c r="B215" t="s">
        <v>4141</v>
      </c>
      <c r="D215" t="s">
        <v>6160</v>
      </c>
      <c r="E215" t="s">
        <v>4131</v>
      </c>
      <c r="F215" t="str">
        <f t="shared" si="3"/>
        <v>College</v>
      </c>
    </row>
    <row r="216" spans="1:6" x14ac:dyDescent="0.25">
      <c r="A216">
        <v>215</v>
      </c>
      <c r="B216" t="s">
        <v>6161</v>
      </c>
      <c r="C216" t="s">
        <v>5891</v>
      </c>
      <c r="D216" t="s">
        <v>5897</v>
      </c>
      <c r="E216" t="s">
        <v>4168</v>
      </c>
      <c r="F216" t="str">
        <f t="shared" si="3"/>
        <v>College</v>
      </c>
    </row>
    <row r="217" spans="1:6" x14ac:dyDescent="0.25">
      <c r="A217">
        <v>216</v>
      </c>
      <c r="B217" t="s">
        <v>6162</v>
      </c>
      <c r="C217" t="s">
        <v>5891</v>
      </c>
      <c r="D217" t="s">
        <v>6154</v>
      </c>
      <c r="E217" t="s">
        <v>6163</v>
      </c>
      <c r="F217" t="str">
        <f t="shared" si="3"/>
        <v>High School</v>
      </c>
    </row>
    <row r="218" spans="1:6" x14ac:dyDescent="0.25">
      <c r="A218">
        <v>217</v>
      </c>
      <c r="B218" t="s">
        <v>405</v>
      </c>
      <c r="D218" t="s">
        <v>42</v>
      </c>
      <c r="E218" t="s">
        <v>404</v>
      </c>
      <c r="F218" t="str">
        <f t="shared" si="3"/>
        <v>College</v>
      </c>
    </row>
    <row r="219" spans="1:6" x14ac:dyDescent="0.25">
      <c r="A219">
        <v>218</v>
      </c>
      <c r="B219" t="s">
        <v>4157</v>
      </c>
      <c r="C219" t="s">
        <v>5891</v>
      </c>
      <c r="D219" t="s">
        <v>42</v>
      </c>
      <c r="E219" t="s">
        <v>4150</v>
      </c>
      <c r="F219" t="str">
        <f t="shared" si="3"/>
        <v>College</v>
      </c>
    </row>
    <row r="220" spans="1:6" x14ac:dyDescent="0.25">
      <c r="A220">
        <v>219</v>
      </c>
      <c r="B220" t="s">
        <v>6164</v>
      </c>
      <c r="C220" t="s">
        <v>5891</v>
      </c>
      <c r="D220" t="s">
        <v>5899</v>
      </c>
      <c r="E220" t="s">
        <v>6165</v>
      </c>
      <c r="F220" t="str">
        <f t="shared" si="3"/>
        <v>High School</v>
      </c>
    </row>
    <row r="221" spans="1:6" x14ac:dyDescent="0.25">
      <c r="A221">
        <v>220</v>
      </c>
      <c r="B221" t="s">
        <v>6166</v>
      </c>
      <c r="C221" t="s">
        <v>5891</v>
      </c>
      <c r="D221" t="s">
        <v>5897</v>
      </c>
      <c r="E221" t="s">
        <v>6167</v>
      </c>
      <c r="F221" t="str">
        <f t="shared" si="3"/>
        <v>High School</v>
      </c>
    </row>
    <row r="222" spans="1:6" x14ac:dyDescent="0.25">
      <c r="A222">
        <v>221</v>
      </c>
      <c r="B222" t="s">
        <v>6168</v>
      </c>
      <c r="C222" t="s">
        <v>5891</v>
      </c>
      <c r="D222" t="s">
        <v>5897</v>
      </c>
      <c r="E222" t="s">
        <v>6169</v>
      </c>
      <c r="F222" t="str">
        <f t="shared" si="3"/>
        <v>High School</v>
      </c>
    </row>
    <row r="223" spans="1:6" x14ac:dyDescent="0.25">
      <c r="A223">
        <v>222</v>
      </c>
      <c r="B223" t="s">
        <v>388</v>
      </c>
      <c r="D223" t="s">
        <v>44</v>
      </c>
      <c r="E223" t="s">
        <v>384</v>
      </c>
      <c r="F223" t="str">
        <f t="shared" si="3"/>
        <v>College</v>
      </c>
    </row>
    <row r="224" spans="1:6" x14ac:dyDescent="0.25">
      <c r="A224">
        <v>223</v>
      </c>
      <c r="B224" t="s">
        <v>6170</v>
      </c>
      <c r="D224" t="s">
        <v>5897</v>
      </c>
      <c r="E224" t="s">
        <v>2287</v>
      </c>
      <c r="F224" t="str">
        <f t="shared" si="3"/>
        <v>College</v>
      </c>
    </row>
    <row r="225" spans="1:6" x14ac:dyDescent="0.25">
      <c r="A225">
        <v>224</v>
      </c>
      <c r="B225" t="s">
        <v>6171</v>
      </c>
      <c r="C225" t="s">
        <v>5891</v>
      </c>
      <c r="D225" t="s">
        <v>5897</v>
      </c>
      <c r="E225" t="s">
        <v>1696</v>
      </c>
      <c r="F225" t="str">
        <f t="shared" si="3"/>
        <v>College</v>
      </c>
    </row>
    <row r="226" spans="1:6" x14ac:dyDescent="0.25">
      <c r="A226">
        <v>225</v>
      </c>
      <c r="B226" t="s">
        <v>6172</v>
      </c>
      <c r="D226" t="s">
        <v>5897</v>
      </c>
      <c r="E226" t="s">
        <v>1188</v>
      </c>
      <c r="F226" t="str">
        <f t="shared" si="3"/>
        <v>College</v>
      </c>
    </row>
    <row r="227" spans="1:6" x14ac:dyDescent="0.25">
      <c r="A227">
        <v>226</v>
      </c>
      <c r="B227" t="s">
        <v>6173</v>
      </c>
      <c r="C227" t="s">
        <v>5891</v>
      </c>
      <c r="D227" t="s">
        <v>5897</v>
      </c>
      <c r="E227" t="s">
        <v>256</v>
      </c>
      <c r="F227" t="str">
        <f t="shared" si="3"/>
        <v>College</v>
      </c>
    </row>
    <row r="228" spans="1:6" x14ac:dyDescent="0.25">
      <c r="A228">
        <v>227</v>
      </c>
      <c r="B228" t="s">
        <v>408</v>
      </c>
      <c r="D228" t="s">
        <v>44</v>
      </c>
      <c r="E228" t="s">
        <v>404</v>
      </c>
      <c r="F228" t="str">
        <f t="shared" si="3"/>
        <v>College</v>
      </c>
    </row>
    <row r="229" spans="1:6" x14ac:dyDescent="0.25">
      <c r="A229">
        <v>228</v>
      </c>
      <c r="B229" t="s">
        <v>6174</v>
      </c>
      <c r="C229" t="s">
        <v>5891</v>
      </c>
      <c r="D229" t="s">
        <v>5897</v>
      </c>
      <c r="E229" t="s">
        <v>4333</v>
      </c>
      <c r="F229" t="str">
        <f t="shared" si="3"/>
        <v>College</v>
      </c>
    </row>
    <row r="230" spans="1:6" x14ac:dyDescent="0.25">
      <c r="A230">
        <v>229</v>
      </c>
      <c r="B230" t="s">
        <v>6175</v>
      </c>
      <c r="D230" t="s">
        <v>5897</v>
      </c>
      <c r="E230" t="s">
        <v>6176</v>
      </c>
      <c r="F230" t="str">
        <f t="shared" si="3"/>
        <v>High School</v>
      </c>
    </row>
    <row r="231" spans="1:6" x14ac:dyDescent="0.25">
      <c r="A231">
        <v>230</v>
      </c>
      <c r="B231" t="s">
        <v>6177</v>
      </c>
      <c r="C231" t="s">
        <v>5891</v>
      </c>
      <c r="D231" t="s">
        <v>5899</v>
      </c>
      <c r="E231" t="s">
        <v>6178</v>
      </c>
      <c r="F231" t="str">
        <f t="shared" si="3"/>
        <v>High School</v>
      </c>
    </row>
    <row r="232" spans="1:6" x14ac:dyDescent="0.25">
      <c r="A232">
        <v>231</v>
      </c>
      <c r="B232" t="s">
        <v>6179</v>
      </c>
      <c r="D232" t="s">
        <v>5897</v>
      </c>
      <c r="E232" t="s">
        <v>1964</v>
      </c>
      <c r="F232" t="str">
        <f t="shared" si="3"/>
        <v>College</v>
      </c>
    </row>
    <row r="233" spans="1:6" x14ac:dyDescent="0.25">
      <c r="A233">
        <v>232</v>
      </c>
      <c r="B233" t="s">
        <v>6180</v>
      </c>
      <c r="D233" t="s">
        <v>5897</v>
      </c>
      <c r="E233" t="s">
        <v>6181</v>
      </c>
      <c r="F233" t="str">
        <f t="shared" si="3"/>
        <v>High School</v>
      </c>
    </row>
    <row r="234" spans="1:6" x14ac:dyDescent="0.25">
      <c r="A234">
        <v>233</v>
      </c>
      <c r="B234" t="s">
        <v>6182</v>
      </c>
      <c r="D234" t="s">
        <v>5897</v>
      </c>
      <c r="E234" t="s">
        <v>1381</v>
      </c>
      <c r="F234" t="str">
        <f t="shared" si="3"/>
        <v>College</v>
      </c>
    </row>
    <row r="235" spans="1:6" x14ac:dyDescent="0.25">
      <c r="A235">
        <v>234</v>
      </c>
      <c r="B235" t="s">
        <v>6183</v>
      </c>
      <c r="D235" t="s">
        <v>5897</v>
      </c>
      <c r="E235" t="s">
        <v>1856</v>
      </c>
      <c r="F235" t="str">
        <f t="shared" si="3"/>
        <v>College</v>
      </c>
    </row>
    <row r="236" spans="1:6" x14ac:dyDescent="0.25">
      <c r="A236">
        <v>235</v>
      </c>
      <c r="B236" t="s">
        <v>6184</v>
      </c>
      <c r="C236" t="s">
        <v>5891</v>
      </c>
      <c r="D236" t="s">
        <v>5688</v>
      </c>
      <c r="E236" t="s">
        <v>6095</v>
      </c>
      <c r="F236" t="str">
        <f t="shared" si="3"/>
        <v>High School</v>
      </c>
    </row>
    <row r="237" spans="1:6" x14ac:dyDescent="0.25">
      <c r="A237">
        <v>236</v>
      </c>
      <c r="B237" t="s">
        <v>6185</v>
      </c>
      <c r="D237" t="s">
        <v>6143</v>
      </c>
      <c r="E237" t="s">
        <v>404</v>
      </c>
      <c r="F237" t="str">
        <f t="shared" si="3"/>
        <v>College</v>
      </c>
    </row>
    <row r="238" spans="1:6" x14ac:dyDescent="0.25">
      <c r="A238">
        <v>237</v>
      </c>
      <c r="B238" t="s">
        <v>354</v>
      </c>
      <c r="C238" t="s">
        <v>5891</v>
      </c>
      <c r="D238" t="s">
        <v>33</v>
      </c>
      <c r="E238" t="s">
        <v>350</v>
      </c>
      <c r="F238" t="str">
        <f t="shared" si="3"/>
        <v>College</v>
      </c>
    </row>
    <row r="239" spans="1:6" x14ac:dyDescent="0.25">
      <c r="A239">
        <v>238</v>
      </c>
      <c r="B239" t="s">
        <v>6186</v>
      </c>
      <c r="C239" t="s">
        <v>5891</v>
      </c>
      <c r="D239" t="s">
        <v>5897</v>
      </c>
      <c r="E239" t="s">
        <v>4368</v>
      </c>
      <c r="F239" t="str">
        <f t="shared" si="3"/>
        <v>College</v>
      </c>
    </row>
    <row r="240" spans="1:6" x14ac:dyDescent="0.25">
      <c r="A240">
        <v>239</v>
      </c>
      <c r="B240" t="s">
        <v>4226</v>
      </c>
      <c r="D240" t="s">
        <v>33</v>
      </c>
      <c r="E240" t="s">
        <v>4224</v>
      </c>
      <c r="F240" t="str">
        <f t="shared" si="3"/>
        <v>College</v>
      </c>
    </row>
    <row r="241" spans="1:6" x14ac:dyDescent="0.25">
      <c r="A241">
        <v>240</v>
      </c>
      <c r="B241" t="s">
        <v>6187</v>
      </c>
      <c r="C241" t="s">
        <v>5891</v>
      </c>
      <c r="D241" t="s">
        <v>40</v>
      </c>
      <c r="E241" t="s">
        <v>6188</v>
      </c>
      <c r="F241" t="str">
        <f t="shared" si="3"/>
        <v>High School</v>
      </c>
    </row>
    <row r="242" spans="1:6" x14ac:dyDescent="0.25">
      <c r="A242">
        <v>241</v>
      </c>
      <c r="B242" t="s">
        <v>6189</v>
      </c>
      <c r="D242" t="s">
        <v>5897</v>
      </c>
      <c r="E242" t="s">
        <v>1661</v>
      </c>
      <c r="F242" t="str">
        <f t="shared" si="3"/>
        <v>College</v>
      </c>
    </row>
    <row r="243" spans="1:6" x14ac:dyDescent="0.25">
      <c r="A243">
        <v>242</v>
      </c>
      <c r="B243" t="s">
        <v>6190</v>
      </c>
      <c r="D243" t="s">
        <v>5897</v>
      </c>
      <c r="E243" t="s">
        <v>6191</v>
      </c>
      <c r="F243" t="str">
        <f t="shared" si="3"/>
        <v>High School</v>
      </c>
    </row>
    <row r="244" spans="1:6" x14ac:dyDescent="0.25">
      <c r="A244">
        <v>243</v>
      </c>
      <c r="B244" t="s">
        <v>6192</v>
      </c>
      <c r="C244" t="s">
        <v>5891</v>
      </c>
      <c r="D244" t="s">
        <v>44</v>
      </c>
      <c r="E244" t="s">
        <v>1327</v>
      </c>
      <c r="F244" t="str">
        <f t="shared" si="3"/>
        <v>College</v>
      </c>
    </row>
    <row r="245" spans="1:6" x14ac:dyDescent="0.25">
      <c r="A245">
        <v>244</v>
      </c>
      <c r="B245" t="s">
        <v>6193</v>
      </c>
      <c r="C245" t="s">
        <v>5891</v>
      </c>
      <c r="D245" t="s">
        <v>6038</v>
      </c>
      <c r="E245" t="s">
        <v>6194</v>
      </c>
      <c r="F245" t="str">
        <f t="shared" si="3"/>
        <v>High School</v>
      </c>
    </row>
    <row r="246" spans="1:6" x14ac:dyDescent="0.25">
      <c r="A246">
        <v>245</v>
      </c>
      <c r="B246" t="s">
        <v>6195</v>
      </c>
      <c r="C246" t="s">
        <v>5891</v>
      </c>
      <c r="D246" t="s">
        <v>40</v>
      </c>
      <c r="E246" t="s">
        <v>6196</v>
      </c>
      <c r="F246" t="str">
        <f t="shared" si="3"/>
        <v>High School</v>
      </c>
    </row>
    <row r="247" spans="1:6" x14ac:dyDescent="0.25">
      <c r="A247">
        <v>246</v>
      </c>
      <c r="B247" t="s">
        <v>6197</v>
      </c>
      <c r="C247" t="s">
        <v>5891</v>
      </c>
      <c r="D247" t="s">
        <v>5897</v>
      </c>
      <c r="E247" t="s">
        <v>6198</v>
      </c>
      <c r="F247" t="str">
        <f t="shared" si="3"/>
        <v>High School</v>
      </c>
    </row>
    <row r="248" spans="1:6" x14ac:dyDescent="0.25">
      <c r="A248">
        <v>247</v>
      </c>
      <c r="B248" t="s">
        <v>331</v>
      </c>
      <c r="D248" t="s">
        <v>25</v>
      </c>
      <c r="E248" t="s">
        <v>330</v>
      </c>
      <c r="F248" t="str">
        <f t="shared" si="3"/>
        <v>College</v>
      </c>
    </row>
    <row r="249" spans="1:6" x14ac:dyDescent="0.25">
      <c r="A249">
        <v>248</v>
      </c>
      <c r="B249" t="s">
        <v>397</v>
      </c>
      <c r="C249" t="s">
        <v>5891</v>
      </c>
      <c r="D249" t="s">
        <v>5915</v>
      </c>
      <c r="E249" t="s">
        <v>384</v>
      </c>
      <c r="F249" t="str">
        <f t="shared" si="3"/>
        <v>College</v>
      </c>
    </row>
    <row r="250" spans="1:6" x14ac:dyDescent="0.25">
      <c r="A250">
        <v>249</v>
      </c>
      <c r="B250" t="s">
        <v>6199</v>
      </c>
      <c r="C250" t="s">
        <v>5891</v>
      </c>
      <c r="D250" t="s">
        <v>5897</v>
      </c>
      <c r="E250" t="s">
        <v>6200</v>
      </c>
      <c r="F250" t="str">
        <f t="shared" si="3"/>
        <v>High School</v>
      </c>
    </row>
    <row r="251" spans="1:6" x14ac:dyDescent="0.25">
      <c r="A251">
        <v>250</v>
      </c>
      <c r="B251" t="s">
        <v>6201</v>
      </c>
      <c r="C251" t="s">
        <v>5891</v>
      </c>
      <c r="D251" t="s">
        <v>5688</v>
      </c>
      <c r="E251" t="s">
        <v>5978</v>
      </c>
      <c r="F251" t="str">
        <f t="shared" si="3"/>
        <v>High School</v>
      </c>
    </row>
    <row r="252" spans="1:6" x14ac:dyDescent="0.25">
      <c r="A252">
        <v>251</v>
      </c>
      <c r="B252" t="s">
        <v>6202</v>
      </c>
      <c r="C252" t="s">
        <v>5891</v>
      </c>
      <c r="D252" t="s">
        <v>40</v>
      </c>
      <c r="E252" t="s">
        <v>6203</v>
      </c>
      <c r="F252" t="str">
        <f t="shared" si="3"/>
        <v>High School</v>
      </c>
    </row>
    <row r="253" spans="1:6" x14ac:dyDescent="0.25">
      <c r="A253">
        <v>252</v>
      </c>
      <c r="B253" t="s">
        <v>4252</v>
      </c>
      <c r="C253" t="s">
        <v>5891</v>
      </c>
      <c r="D253" t="s">
        <v>5688</v>
      </c>
      <c r="E253" t="s">
        <v>4243</v>
      </c>
      <c r="F253" t="str">
        <f t="shared" si="3"/>
        <v>College</v>
      </c>
    </row>
    <row r="254" spans="1:6" x14ac:dyDescent="0.25">
      <c r="A254">
        <v>253</v>
      </c>
      <c r="B254" t="s">
        <v>6204</v>
      </c>
      <c r="C254" t="s">
        <v>5891</v>
      </c>
      <c r="D254" t="s">
        <v>25</v>
      </c>
      <c r="E254" t="s">
        <v>5978</v>
      </c>
      <c r="F254" t="str">
        <f t="shared" si="3"/>
        <v>High School</v>
      </c>
    </row>
    <row r="255" spans="1:6" x14ac:dyDescent="0.25">
      <c r="A255">
        <v>254</v>
      </c>
      <c r="B255" t="s">
        <v>6205</v>
      </c>
      <c r="C255" t="s">
        <v>5891</v>
      </c>
      <c r="D255" t="s">
        <v>5897</v>
      </c>
      <c r="E255" t="s">
        <v>2585</v>
      </c>
      <c r="F255" t="str">
        <f t="shared" si="3"/>
        <v>College</v>
      </c>
    </row>
    <row r="256" spans="1:6" x14ac:dyDescent="0.25">
      <c r="A256">
        <v>255</v>
      </c>
      <c r="B256" t="s">
        <v>1372</v>
      </c>
      <c r="C256" t="s">
        <v>5891</v>
      </c>
      <c r="D256" t="s">
        <v>5688</v>
      </c>
      <c r="E256" t="s">
        <v>1364</v>
      </c>
      <c r="F256" t="str">
        <f t="shared" si="3"/>
        <v>College</v>
      </c>
    </row>
    <row r="257" spans="1:6" x14ac:dyDescent="0.25">
      <c r="A257">
        <v>256</v>
      </c>
      <c r="B257" t="s">
        <v>6206</v>
      </c>
      <c r="C257" t="s">
        <v>5891</v>
      </c>
      <c r="D257" t="s">
        <v>5688</v>
      </c>
      <c r="E257" t="s">
        <v>6207</v>
      </c>
      <c r="F257" t="str">
        <f t="shared" si="3"/>
        <v>High School</v>
      </c>
    </row>
    <row r="258" spans="1:6" x14ac:dyDescent="0.25">
      <c r="A258">
        <v>257</v>
      </c>
      <c r="B258" t="s">
        <v>6208</v>
      </c>
      <c r="C258" t="s">
        <v>5891</v>
      </c>
      <c r="D258" t="s">
        <v>5899</v>
      </c>
      <c r="E258" t="s">
        <v>1964</v>
      </c>
      <c r="F258" t="str">
        <f t="shared" si="3"/>
        <v>College</v>
      </c>
    </row>
    <row r="259" spans="1:6" x14ac:dyDescent="0.25">
      <c r="A259">
        <v>258</v>
      </c>
      <c r="B259" t="s">
        <v>6209</v>
      </c>
      <c r="D259" t="s">
        <v>5899</v>
      </c>
      <c r="E259" t="s">
        <v>4243</v>
      </c>
      <c r="F259" t="str">
        <f t="shared" ref="F259:F322" si="4">IF(ISNUMBER(SEARCH("(",E259)),"High School","College")</f>
        <v>College</v>
      </c>
    </row>
    <row r="260" spans="1:6" x14ac:dyDescent="0.25">
      <c r="A260">
        <v>259</v>
      </c>
      <c r="B260" t="s">
        <v>6210</v>
      </c>
      <c r="C260" t="s">
        <v>5891</v>
      </c>
      <c r="D260" t="s">
        <v>5897</v>
      </c>
      <c r="E260" t="s">
        <v>4279</v>
      </c>
      <c r="F260" t="str">
        <f t="shared" si="4"/>
        <v>College</v>
      </c>
    </row>
    <row r="261" spans="1:6" x14ac:dyDescent="0.25">
      <c r="A261">
        <v>260</v>
      </c>
      <c r="B261" t="s">
        <v>1273</v>
      </c>
      <c r="D261" t="s">
        <v>5981</v>
      </c>
      <c r="E261" t="s">
        <v>1272</v>
      </c>
      <c r="F261" t="str">
        <f t="shared" si="4"/>
        <v>College</v>
      </c>
    </row>
    <row r="262" spans="1:6" x14ac:dyDescent="0.25">
      <c r="A262">
        <v>261</v>
      </c>
      <c r="B262" t="s">
        <v>6211</v>
      </c>
      <c r="C262" t="s">
        <v>5891</v>
      </c>
      <c r="D262" t="s">
        <v>5899</v>
      </c>
      <c r="E262" t="s">
        <v>5359</v>
      </c>
      <c r="F262" t="str">
        <f t="shared" si="4"/>
        <v>College</v>
      </c>
    </row>
    <row r="263" spans="1:6" x14ac:dyDescent="0.25">
      <c r="A263">
        <v>262</v>
      </c>
      <c r="B263" t="s">
        <v>274</v>
      </c>
      <c r="C263" t="s">
        <v>5891</v>
      </c>
      <c r="D263" t="s">
        <v>5688</v>
      </c>
      <c r="E263" t="s">
        <v>275</v>
      </c>
      <c r="F263" t="str">
        <f t="shared" si="4"/>
        <v>College</v>
      </c>
    </row>
    <row r="264" spans="1:6" x14ac:dyDescent="0.25">
      <c r="A264">
        <v>263</v>
      </c>
      <c r="B264" t="s">
        <v>6212</v>
      </c>
      <c r="C264" t="s">
        <v>5891</v>
      </c>
      <c r="D264" t="s">
        <v>40</v>
      </c>
      <c r="E264" t="s">
        <v>6128</v>
      </c>
      <c r="F264" t="str">
        <f t="shared" si="4"/>
        <v>High School</v>
      </c>
    </row>
    <row r="265" spans="1:6" x14ac:dyDescent="0.25">
      <c r="A265">
        <v>264</v>
      </c>
      <c r="B265" t="s">
        <v>4246</v>
      </c>
      <c r="C265" t="s">
        <v>5891</v>
      </c>
      <c r="D265" t="s">
        <v>5688</v>
      </c>
      <c r="E265" t="s">
        <v>4243</v>
      </c>
      <c r="F265" t="str">
        <f t="shared" si="4"/>
        <v>College</v>
      </c>
    </row>
    <row r="266" spans="1:6" x14ac:dyDescent="0.25">
      <c r="A266">
        <v>265</v>
      </c>
      <c r="B266" t="s">
        <v>6213</v>
      </c>
      <c r="C266" t="s">
        <v>5891</v>
      </c>
      <c r="D266" t="s">
        <v>5899</v>
      </c>
      <c r="E266" t="s">
        <v>4279</v>
      </c>
      <c r="F266" t="str">
        <f t="shared" si="4"/>
        <v>College</v>
      </c>
    </row>
    <row r="267" spans="1:6" x14ac:dyDescent="0.25">
      <c r="A267">
        <v>266</v>
      </c>
      <c r="B267" t="s">
        <v>4556</v>
      </c>
      <c r="D267" t="s">
        <v>6154</v>
      </c>
      <c r="E267" t="s">
        <v>4555</v>
      </c>
      <c r="F267" t="str">
        <f t="shared" si="4"/>
        <v>College</v>
      </c>
    </row>
    <row r="268" spans="1:6" x14ac:dyDescent="0.25">
      <c r="A268">
        <v>267</v>
      </c>
      <c r="B268" t="s">
        <v>6214</v>
      </c>
      <c r="C268" t="s">
        <v>5891</v>
      </c>
      <c r="D268" t="s">
        <v>5952</v>
      </c>
      <c r="E268" t="s">
        <v>5912</v>
      </c>
      <c r="F268" t="str">
        <f t="shared" si="4"/>
        <v>High School</v>
      </c>
    </row>
    <row r="269" spans="1:6" x14ac:dyDescent="0.25">
      <c r="A269">
        <v>268</v>
      </c>
      <c r="B269" t="s">
        <v>6215</v>
      </c>
      <c r="C269" t="s">
        <v>5891</v>
      </c>
      <c r="D269" t="s">
        <v>5897</v>
      </c>
      <c r="E269" t="s">
        <v>2000</v>
      </c>
      <c r="F269" t="str">
        <f t="shared" si="4"/>
        <v>College</v>
      </c>
    </row>
    <row r="270" spans="1:6" x14ac:dyDescent="0.25">
      <c r="A270">
        <v>269</v>
      </c>
      <c r="B270" t="s">
        <v>6216</v>
      </c>
      <c r="C270" t="s">
        <v>5891</v>
      </c>
      <c r="D270" t="s">
        <v>5899</v>
      </c>
      <c r="E270" t="s">
        <v>6217</v>
      </c>
      <c r="F270" t="str">
        <f t="shared" si="4"/>
        <v>High School</v>
      </c>
    </row>
    <row r="271" spans="1:6" x14ac:dyDescent="0.25">
      <c r="A271">
        <v>270</v>
      </c>
      <c r="B271" t="s">
        <v>6218</v>
      </c>
      <c r="C271" t="s">
        <v>5891</v>
      </c>
      <c r="D271" t="s">
        <v>25</v>
      </c>
      <c r="E271" t="s">
        <v>6219</v>
      </c>
      <c r="F271" t="str">
        <f t="shared" si="4"/>
        <v>High School</v>
      </c>
    </row>
    <row r="272" spans="1:6" x14ac:dyDescent="0.25">
      <c r="A272">
        <v>271</v>
      </c>
      <c r="B272" t="s">
        <v>6220</v>
      </c>
      <c r="C272" t="s">
        <v>5891</v>
      </c>
      <c r="D272" t="s">
        <v>5688</v>
      </c>
      <c r="E272" t="s">
        <v>6221</v>
      </c>
      <c r="F272" t="str">
        <f t="shared" si="4"/>
        <v>High School</v>
      </c>
    </row>
    <row r="273" spans="1:6" x14ac:dyDescent="0.25">
      <c r="A273">
        <v>272</v>
      </c>
      <c r="B273" t="s">
        <v>2246</v>
      </c>
      <c r="D273" t="s">
        <v>6154</v>
      </c>
      <c r="E273" t="s">
        <v>2245</v>
      </c>
      <c r="F273" t="str">
        <f t="shared" si="4"/>
        <v>College</v>
      </c>
    </row>
    <row r="274" spans="1:6" x14ac:dyDescent="0.25">
      <c r="A274">
        <v>273</v>
      </c>
      <c r="B274" t="s">
        <v>6222</v>
      </c>
      <c r="C274" t="s">
        <v>5891</v>
      </c>
      <c r="D274" t="s">
        <v>40</v>
      </c>
      <c r="E274" t="s">
        <v>6223</v>
      </c>
      <c r="F274" t="str">
        <f t="shared" si="4"/>
        <v>High School</v>
      </c>
    </row>
    <row r="275" spans="1:6" x14ac:dyDescent="0.25">
      <c r="A275">
        <v>274</v>
      </c>
      <c r="B275" t="s">
        <v>6224</v>
      </c>
      <c r="D275" t="s">
        <v>5899</v>
      </c>
      <c r="E275" t="s">
        <v>1168</v>
      </c>
      <c r="F275" t="str">
        <f t="shared" si="4"/>
        <v>College</v>
      </c>
    </row>
    <row r="276" spans="1:6" x14ac:dyDescent="0.25">
      <c r="A276">
        <v>275</v>
      </c>
      <c r="B276" t="s">
        <v>6225</v>
      </c>
      <c r="D276" t="s">
        <v>6226</v>
      </c>
      <c r="E276" t="s">
        <v>6227</v>
      </c>
      <c r="F276" t="str">
        <f t="shared" si="4"/>
        <v>High School</v>
      </c>
    </row>
    <row r="277" spans="1:6" x14ac:dyDescent="0.25">
      <c r="A277">
        <v>276</v>
      </c>
      <c r="B277" t="s">
        <v>6228</v>
      </c>
      <c r="D277" t="s">
        <v>40</v>
      </c>
      <c r="E277" t="s">
        <v>6088</v>
      </c>
      <c r="F277" t="str">
        <f t="shared" si="4"/>
        <v>High School</v>
      </c>
    </row>
    <row r="278" spans="1:6" x14ac:dyDescent="0.25">
      <c r="A278">
        <v>277</v>
      </c>
      <c r="B278" t="s">
        <v>6229</v>
      </c>
      <c r="D278" t="s">
        <v>5897</v>
      </c>
      <c r="E278" t="s">
        <v>1964</v>
      </c>
      <c r="F278" t="str">
        <f t="shared" si="4"/>
        <v>College</v>
      </c>
    </row>
    <row r="279" spans="1:6" x14ac:dyDescent="0.25">
      <c r="A279">
        <v>278</v>
      </c>
      <c r="B279" t="s">
        <v>352</v>
      </c>
      <c r="D279" t="s">
        <v>5688</v>
      </c>
      <c r="E279" t="s">
        <v>350</v>
      </c>
      <c r="F279" t="str">
        <f t="shared" si="4"/>
        <v>College</v>
      </c>
    </row>
    <row r="280" spans="1:6" x14ac:dyDescent="0.25">
      <c r="A280">
        <v>279</v>
      </c>
      <c r="B280" t="s">
        <v>6230</v>
      </c>
      <c r="C280" t="s">
        <v>5891</v>
      </c>
      <c r="D280" t="s">
        <v>5899</v>
      </c>
      <c r="E280" t="s">
        <v>515</v>
      </c>
      <c r="F280" t="str">
        <f t="shared" si="4"/>
        <v>College</v>
      </c>
    </row>
    <row r="281" spans="1:6" x14ac:dyDescent="0.25">
      <c r="A281">
        <v>280</v>
      </c>
      <c r="B281" t="s">
        <v>277</v>
      </c>
      <c r="D281" t="s">
        <v>25</v>
      </c>
      <c r="E281" t="s">
        <v>275</v>
      </c>
      <c r="F281" t="str">
        <f t="shared" si="4"/>
        <v>College</v>
      </c>
    </row>
    <row r="282" spans="1:6" x14ac:dyDescent="0.25">
      <c r="A282">
        <v>281</v>
      </c>
      <c r="B282" t="s">
        <v>2097</v>
      </c>
      <c r="D282" t="s">
        <v>5688</v>
      </c>
      <c r="E282" t="s">
        <v>2098</v>
      </c>
      <c r="F282" t="str">
        <f t="shared" si="4"/>
        <v>College</v>
      </c>
    </row>
    <row r="283" spans="1:6" x14ac:dyDescent="0.25">
      <c r="A283">
        <v>282</v>
      </c>
      <c r="B283" t="s">
        <v>6231</v>
      </c>
      <c r="C283" t="s">
        <v>5891</v>
      </c>
      <c r="D283" t="s">
        <v>40</v>
      </c>
      <c r="E283" t="s">
        <v>6232</v>
      </c>
      <c r="F283" t="str">
        <f t="shared" si="4"/>
        <v>High School</v>
      </c>
    </row>
    <row r="284" spans="1:6" x14ac:dyDescent="0.25">
      <c r="A284">
        <v>283</v>
      </c>
      <c r="B284" t="s">
        <v>6233</v>
      </c>
      <c r="D284" t="s">
        <v>5897</v>
      </c>
      <c r="E284" t="s">
        <v>4387</v>
      </c>
      <c r="F284" t="str">
        <f t="shared" si="4"/>
        <v>College</v>
      </c>
    </row>
    <row r="285" spans="1:6" x14ac:dyDescent="0.25">
      <c r="A285">
        <v>284</v>
      </c>
      <c r="B285" t="s">
        <v>6234</v>
      </c>
      <c r="C285" t="s">
        <v>5891</v>
      </c>
      <c r="D285" t="s">
        <v>5897</v>
      </c>
      <c r="E285" t="s">
        <v>1111</v>
      </c>
      <c r="F285" t="str">
        <f t="shared" si="4"/>
        <v>College</v>
      </c>
    </row>
    <row r="286" spans="1:6" x14ac:dyDescent="0.25">
      <c r="A286">
        <v>285</v>
      </c>
      <c r="B286" t="s">
        <v>496</v>
      </c>
      <c r="C286" t="s">
        <v>5891</v>
      </c>
      <c r="D286" t="s">
        <v>5688</v>
      </c>
      <c r="E286" t="s">
        <v>497</v>
      </c>
      <c r="F286" t="str">
        <f t="shared" si="4"/>
        <v>College</v>
      </c>
    </row>
    <row r="287" spans="1:6" x14ac:dyDescent="0.25">
      <c r="A287">
        <v>286</v>
      </c>
      <c r="B287" t="s">
        <v>6235</v>
      </c>
      <c r="D287" t="s">
        <v>5899</v>
      </c>
      <c r="E287" t="s">
        <v>1111</v>
      </c>
      <c r="F287" t="str">
        <f t="shared" si="4"/>
        <v>College</v>
      </c>
    </row>
    <row r="288" spans="1:6" x14ac:dyDescent="0.25">
      <c r="A288">
        <v>287</v>
      </c>
      <c r="B288" t="s">
        <v>6236</v>
      </c>
      <c r="D288" t="s">
        <v>40</v>
      </c>
      <c r="E288" t="s">
        <v>6219</v>
      </c>
      <c r="F288" t="str">
        <f t="shared" si="4"/>
        <v>High School</v>
      </c>
    </row>
    <row r="289" spans="1:6" x14ac:dyDescent="0.25">
      <c r="A289">
        <v>288</v>
      </c>
      <c r="B289" t="s">
        <v>6237</v>
      </c>
      <c r="C289" t="s">
        <v>5891</v>
      </c>
      <c r="D289" t="s">
        <v>25</v>
      </c>
      <c r="E289" t="s">
        <v>6238</v>
      </c>
      <c r="F289" t="str">
        <f t="shared" si="4"/>
        <v>High School</v>
      </c>
    </row>
    <row r="290" spans="1:6" x14ac:dyDescent="0.25">
      <c r="A290">
        <v>289</v>
      </c>
      <c r="B290" t="s">
        <v>1167</v>
      </c>
      <c r="D290" t="s">
        <v>5688</v>
      </c>
      <c r="E290" t="s">
        <v>1168</v>
      </c>
      <c r="F290" t="str">
        <f t="shared" si="4"/>
        <v>College</v>
      </c>
    </row>
    <row r="291" spans="1:6" x14ac:dyDescent="0.25">
      <c r="A291">
        <v>290</v>
      </c>
      <c r="B291" t="s">
        <v>6239</v>
      </c>
      <c r="C291" t="s">
        <v>5891</v>
      </c>
      <c r="D291" t="s">
        <v>5688</v>
      </c>
      <c r="E291" t="s">
        <v>6240</v>
      </c>
      <c r="F291" t="str">
        <f t="shared" si="4"/>
        <v>High School</v>
      </c>
    </row>
    <row r="292" spans="1:6" x14ac:dyDescent="0.25">
      <c r="A292">
        <v>291</v>
      </c>
      <c r="B292" t="s">
        <v>3042</v>
      </c>
      <c r="D292" t="s">
        <v>5897</v>
      </c>
      <c r="E292" t="s">
        <v>2078</v>
      </c>
      <c r="F292" t="str">
        <f t="shared" si="4"/>
        <v>College</v>
      </c>
    </row>
    <row r="293" spans="1:6" x14ac:dyDescent="0.25">
      <c r="A293">
        <v>292</v>
      </c>
      <c r="B293" t="s">
        <v>6241</v>
      </c>
      <c r="C293" t="s">
        <v>5891</v>
      </c>
      <c r="D293" t="s">
        <v>5899</v>
      </c>
      <c r="E293" t="s">
        <v>6095</v>
      </c>
      <c r="F293" t="str">
        <f t="shared" si="4"/>
        <v>High School</v>
      </c>
    </row>
    <row r="294" spans="1:6" x14ac:dyDescent="0.25">
      <c r="A294">
        <v>293</v>
      </c>
      <c r="B294" t="s">
        <v>6242</v>
      </c>
      <c r="D294" t="s">
        <v>40</v>
      </c>
      <c r="E294" t="s">
        <v>6188</v>
      </c>
      <c r="F294" t="str">
        <f t="shared" si="4"/>
        <v>High School</v>
      </c>
    </row>
    <row r="295" spans="1:6" x14ac:dyDescent="0.25">
      <c r="A295">
        <v>294</v>
      </c>
      <c r="B295" t="s">
        <v>6243</v>
      </c>
      <c r="D295" t="s">
        <v>5897</v>
      </c>
      <c r="E295" t="s">
        <v>4906</v>
      </c>
      <c r="F295" t="str">
        <f t="shared" si="4"/>
        <v>College</v>
      </c>
    </row>
    <row r="296" spans="1:6" x14ac:dyDescent="0.25">
      <c r="A296">
        <v>295</v>
      </c>
      <c r="B296" t="s">
        <v>4278</v>
      </c>
      <c r="C296" t="s">
        <v>5891</v>
      </c>
      <c r="D296" t="s">
        <v>25</v>
      </c>
      <c r="E296" t="s">
        <v>4279</v>
      </c>
      <c r="F296" t="str">
        <f t="shared" si="4"/>
        <v>College</v>
      </c>
    </row>
    <row r="297" spans="1:6" x14ac:dyDescent="0.25">
      <c r="A297">
        <v>296</v>
      </c>
      <c r="B297" t="s">
        <v>6244</v>
      </c>
      <c r="D297" t="s">
        <v>40</v>
      </c>
      <c r="E297" t="s">
        <v>6245</v>
      </c>
      <c r="F297" t="str">
        <f t="shared" si="4"/>
        <v>High School</v>
      </c>
    </row>
    <row r="298" spans="1:6" x14ac:dyDescent="0.25">
      <c r="A298">
        <v>297</v>
      </c>
      <c r="B298" t="s">
        <v>6246</v>
      </c>
      <c r="C298" t="s">
        <v>5891</v>
      </c>
      <c r="D298" t="s">
        <v>5897</v>
      </c>
      <c r="E298" t="s">
        <v>4368</v>
      </c>
      <c r="F298" t="str">
        <f t="shared" si="4"/>
        <v>College</v>
      </c>
    </row>
    <row r="299" spans="1:6" x14ac:dyDescent="0.25">
      <c r="A299">
        <v>298</v>
      </c>
      <c r="B299" t="s">
        <v>6247</v>
      </c>
      <c r="C299" t="s">
        <v>5891</v>
      </c>
      <c r="D299" t="s">
        <v>40</v>
      </c>
      <c r="E299" t="s">
        <v>6248</v>
      </c>
      <c r="F299" t="str">
        <f t="shared" si="4"/>
        <v>High School</v>
      </c>
    </row>
    <row r="300" spans="1:6" x14ac:dyDescent="0.25">
      <c r="A300">
        <v>299</v>
      </c>
      <c r="B300" t="s">
        <v>6249</v>
      </c>
      <c r="D300" t="s">
        <v>5897</v>
      </c>
      <c r="E300" t="s">
        <v>5359</v>
      </c>
      <c r="F300" t="str">
        <f t="shared" si="4"/>
        <v>College</v>
      </c>
    </row>
    <row r="301" spans="1:6" x14ac:dyDescent="0.25">
      <c r="A301">
        <v>300</v>
      </c>
      <c r="B301" t="s">
        <v>2247</v>
      </c>
      <c r="C301" t="s">
        <v>5891</v>
      </c>
      <c r="D301" t="s">
        <v>5897</v>
      </c>
      <c r="E301" t="s">
        <v>2245</v>
      </c>
      <c r="F301" t="str">
        <f t="shared" si="4"/>
        <v>College</v>
      </c>
    </row>
    <row r="302" spans="1:6" x14ac:dyDescent="0.25">
      <c r="A302">
        <v>301</v>
      </c>
      <c r="B302" t="s">
        <v>6250</v>
      </c>
      <c r="D302" t="s">
        <v>40</v>
      </c>
      <c r="E302" t="s">
        <v>6251</v>
      </c>
      <c r="F302" t="str">
        <f t="shared" si="4"/>
        <v>High School</v>
      </c>
    </row>
    <row r="303" spans="1:6" x14ac:dyDescent="0.25">
      <c r="A303">
        <v>302</v>
      </c>
      <c r="B303" t="s">
        <v>1714</v>
      </c>
      <c r="D303" t="s">
        <v>40</v>
      </c>
      <c r="E303" t="s">
        <v>1715</v>
      </c>
      <c r="F303" t="str">
        <f t="shared" si="4"/>
        <v>College</v>
      </c>
    </row>
    <row r="304" spans="1:6" x14ac:dyDescent="0.25">
      <c r="A304">
        <v>303</v>
      </c>
      <c r="B304" t="s">
        <v>3308</v>
      </c>
      <c r="D304" t="s">
        <v>5688</v>
      </c>
      <c r="E304" t="s">
        <v>3307</v>
      </c>
      <c r="F304" t="str">
        <f t="shared" si="4"/>
        <v>College</v>
      </c>
    </row>
    <row r="305" spans="1:6" x14ac:dyDescent="0.25">
      <c r="A305">
        <v>304</v>
      </c>
      <c r="B305" t="s">
        <v>125</v>
      </c>
      <c r="D305" t="s">
        <v>40</v>
      </c>
      <c r="E305" t="s">
        <v>126</v>
      </c>
      <c r="F305" t="str">
        <f t="shared" si="4"/>
        <v>College</v>
      </c>
    </row>
    <row r="306" spans="1:6" x14ac:dyDescent="0.25">
      <c r="A306">
        <v>305</v>
      </c>
      <c r="B306" t="s">
        <v>6252</v>
      </c>
      <c r="C306" t="s">
        <v>5891</v>
      </c>
      <c r="D306" t="s">
        <v>5897</v>
      </c>
      <c r="E306" t="s">
        <v>6253</v>
      </c>
      <c r="F306" t="str">
        <f t="shared" si="4"/>
        <v>High School</v>
      </c>
    </row>
    <row r="307" spans="1:6" x14ac:dyDescent="0.25">
      <c r="A307">
        <v>306</v>
      </c>
      <c r="B307" t="s">
        <v>421</v>
      </c>
      <c r="D307" t="s">
        <v>25</v>
      </c>
      <c r="E307" t="s">
        <v>422</v>
      </c>
      <c r="F307" t="str">
        <f t="shared" si="4"/>
        <v>College</v>
      </c>
    </row>
    <row r="308" spans="1:6" x14ac:dyDescent="0.25">
      <c r="A308">
        <v>307</v>
      </c>
      <c r="B308" t="s">
        <v>6254</v>
      </c>
      <c r="C308" t="s">
        <v>5891</v>
      </c>
      <c r="D308" t="s">
        <v>5897</v>
      </c>
      <c r="E308" t="s">
        <v>4387</v>
      </c>
      <c r="F308" t="str">
        <f t="shared" si="4"/>
        <v>College</v>
      </c>
    </row>
    <row r="309" spans="1:6" x14ac:dyDescent="0.25">
      <c r="A309">
        <v>308</v>
      </c>
      <c r="B309" t="s">
        <v>6255</v>
      </c>
      <c r="C309" t="s">
        <v>5891</v>
      </c>
      <c r="D309" t="s">
        <v>40</v>
      </c>
      <c r="E309" t="s">
        <v>6256</v>
      </c>
      <c r="F309" t="str">
        <f t="shared" si="4"/>
        <v>High School</v>
      </c>
    </row>
    <row r="310" spans="1:6" x14ac:dyDescent="0.25">
      <c r="A310">
        <v>309</v>
      </c>
      <c r="B310" t="s">
        <v>6257</v>
      </c>
      <c r="C310" t="s">
        <v>5891</v>
      </c>
      <c r="D310" t="s">
        <v>5897</v>
      </c>
      <c r="E310" t="s">
        <v>440</v>
      </c>
      <c r="F310" t="str">
        <f t="shared" si="4"/>
        <v>College</v>
      </c>
    </row>
    <row r="311" spans="1:6" x14ac:dyDescent="0.25">
      <c r="A311">
        <v>310</v>
      </c>
      <c r="B311" t="s">
        <v>6258</v>
      </c>
      <c r="C311" t="s">
        <v>5891</v>
      </c>
      <c r="D311" t="s">
        <v>5897</v>
      </c>
      <c r="E311" t="s">
        <v>6259</v>
      </c>
      <c r="F311" t="str">
        <f t="shared" si="4"/>
        <v>High School</v>
      </c>
    </row>
    <row r="312" spans="1:6" x14ac:dyDescent="0.25">
      <c r="A312">
        <v>311</v>
      </c>
      <c r="B312" t="s">
        <v>6260</v>
      </c>
      <c r="C312" t="s">
        <v>5891</v>
      </c>
      <c r="D312" t="s">
        <v>40</v>
      </c>
      <c r="E312" t="s">
        <v>5962</v>
      </c>
      <c r="F312" t="str">
        <f t="shared" si="4"/>
        <v>High School</v>
      </c>
    </row>
    <row r="313" spans="1:6" x14ac:dyDescent="0.25">
      <c r="A313">
        <v>312</v>
      </c>
      <c r="B313" t="s">
        <v>527</v>
      </c>
      <c r="C313" t="s">
        <v>5891</v>
      </c>
      <c r="D313" t="s">
        <v>5899</v>
      </c>
      <c r="E313" t="s">
        <v>515</v>
      </c>
      <c r="F313" t="str">
        <f t="shared" si="4"/>
        <v>College</v>
      </c>
    </row>
    <row r="314" spans="1:6" x14ac:dyDescent="0.25">
      <c r="A314">
        <v>313</v>
      </c>
      <c r="B314" t="s">
        <v>1134</v>
      </c>
      <c r="C314" t="s">
        <v>5891</v>
      </c>
      <c r="D314" t="s">
        <v>40</v>
      </c>
      <c r="E314" t="s">
        <v>1129</v>
      </c>
      <c r="F314" t="str">
        <f t="shared" si="4"/>
        <v>College</v>
      </c>
    </row>
    <row r="315" spans="1:6" x14ac:dyDescent="0.25">
      <c r="A315">
        <v>314</v>
      </c>
      <c r="B315" t="s">
        <v>1716</v>
      </c>
      <c r="D315" t="s">
        <v>33</v>
      </c>
      <c r="E315" t="s">
        <v>1715</v>
      </c>
      <c r="F315" t="str">
        <f t="shared" si="4"/>
        <v>College</v>
      </c>
    </row>
    <row r="316" spans="1:6" x14ac:dyDescent="0.25">
      <c r="A316">
        <v>315</v>
      </c>
      <c r="B316" t="s">
        <v>6261</v>
      </c>
      <c r="C316" t="s">
        <v>5891</v>
      </c>
      <c r="D316" t="s">
        <v>5897</v>
      </c>
      <c r="E316" t="s">
        <v>5962</v>
      </c>
      <c r="F316" t="str">
        <f t="shared" si="4"/>
        <v>High School</v>
      </c>
    </row>
    <row r="317" spans="1:6" x14ac:dyDescent="0.25">
      <c r="A317">
        <v>316</v>
      </c>
      <c r="B317" t="s">
        <v>6262</v>
      </c>
      <c r="C317" t="s">
        <v>5891</v>
      </c>
      <c r="D317" t="s">
        <v>5897</v>
      </c>
      <c r="E317" t="s">
        <v>6263</v>
      </c>
      <c r="F317" t="str">
        <f t="shared" si="4"/>
        <v>High School</v>
      </c>
    </row>
    <row r="318" spans="1:6" x14ac:dyDescent="0.25">
      <c r="A318">
        <v>317</v>
      </c>
      <c r="B318" t="s">
        <v>1999</v>
      </c>
      <c r="C318" t="s">
        <v>5891</v>
      </c>
      <c r="D318" t="s">
        <v>40</v>
      </c>
      <c r="E318" t="s">
        <v>2000</v>
      </c>
      <c r="F318" t="str">
        <f t="shared" si="4"/>
        <v>College</v>
      </c>
    </row>
    <row r="319" spans="1:6" x14ac:dyDescent="0.25">
      <c r="A319">
        <v>318</v>
      </c>
      <c r="B319" t="s">
        <v>6264</v>
      </c>
      <c r="C319" t="s">
        <v>5891</v>
      </c>
      <c r="D319" t="s">
        <v>5899</v>
      </c>
      <c r="E319" t="s">
        <v>6265</v>
      </c>
      <c r="F319" t="str">
        <f t="shared" si="4"/>
        <v>High School</v>
      </c>
    </row>
    <row r="320" spans="1:6" x14ac:dyDescent="0.25">
      <c r="A320">
        <v>319</v>
      </c>
      <c r="B320" t="s">
        <v>1666</v>
      </c>
      <c r="C320" t="s">
        <v>5891</v>
      </c>
      <c r="D320" t="s">
        <v>5688</v>
      </c>
      <c r="E320" t="s">
        <v>1661</v>
      </c>
      <c r="F320" t="str">
        <f t="shared" si="4"/>
        <v>College</v>
      </c>
    </row>
    <row r="321" spans="1:6" x14ac:dyDescent="0.25">
      <c r="A321">
        <v>320</v>
      </c>
      <c r="B321" t="s">
        <v>6266</v>
      </c>
      <c r="D321" t="s">
        <v>5899</v>
      </c>
      <c r="E321" t="s">
        <v>350</v>
      </c>
      <c r="F321" t="str">
        <f t="shared" si="4"/>
        <v>College</v>
      </c>
    </row>
    <row r="322" spans="1:6" x14ac:dyDescent="0.25">
      <c r="A322">
        <v>321</v>
      </c>
      <c r="B322" t="s">
        <v>6267</v>
      </c>
      <c r="C322" t="s">
        <v>5891</v>
      </c>
      <c r="D322" t="s">
        <v>5700</v>
      </c>
      <c r="E322" t="s">
        <v>6109</v>
      </c>
      <c r="F322" t="str">
        <f t="shared" si="4"/>
        <v>High School</v>
      </c>
    </row>
    <row r="323" spans="1:6" x14ac:dyDescent="0.25">
      <c r="A323">
        <v>322</v>
      </c>
      <c r="B323" t="s">
        <v>6268</v>
      </c>
      <c r="C323" t="s">
        <v>5891</v>
      </c>
      <c r="D323" t="s">
        <v>5688</v>
      </c>
      <c r="E323" t="s">
        <v>6269</v>
      </c>
      <c r="F323" t="str">
        <f t="shared" ref="F323:F386" si="5">IF(ISNUMBER(SEARCH("(",E323)),"High School","College")</f>
        <v>High School</v>
      </c>
    </row>
    <row r="324" spans="1:6" x14ac:dyDescent="0.25">
      <c r="A324">
        <v>323</v>
      </c>
      <c r="B324" t="s">
        <v>6270</v>
      </c>
      <c r="C324" t="s">
        <v>5891</v>
      </c>
      <c r="D324" t="s">
        <v>5897</v>
      </c>
      <c r="E324" t="s">
        <v>6271</v>
      </c>
      <c r="F324" t="str">
        <f t="shared" si="5"/>
        <v>High School</v>
      </c>
    </row>
    <row r="325" spans="1:6" x14ac:dyDescent="0.25">
      <c r="A325">
        <v>324</v>
      </c>
      <c r="B325" t="s">
        <v>6272</v>
      </c>
      <c r="D325" t="s">
        <v>5899</v>
      </c>
      <c r="E325" t="s">
        <v>4298</v>
      </c>
      <c r="F325" t="str">
        <f t="shared" si="5"/>
        <v>College</v>
      </c>
    </row>
    <row r="326" spans="1:6" x14ac:dyDescent="0.25">
      <c r="A326">
        <v>325</v>
      </c>
      <c r="B326" t="s">
        <v>6273</v>
      </c>
      <c r="D326" t="s">
        <v>5897</v>
      </c>
      <c r="E326" t="s">
        <v>256</v>
      </c>
      <c r="F326" t="str">
        <f t="shared" si="5"/>
        <v>College</v>
      </c>
    </row>
    <row r="327" spans="1:6" x14ac:dyDescent="0.25">
      <c r="A327">
        <v>326</v>
      </c>
      <c r="B327" t="s">
        <v>6274</v>
      </c>
      <c r="C327" t="s">
        <v>5891</v>
      </c>
      <c r="D327" t="s">
        <v>5688</v>
      </c>
      <c r="E327" t="s">
        <v>6275</v>
      </c>
      <c r="F327" t="str">
        <f t="shared" si="5"/>
        <v>High School</v>
      </c>
    </row>
    <row r="328" spans="1:6" x14ac:dyDescent="0.25">
      <c r="A328">
        <v>327</v>
      </c>
      <c r="B328" t="s">
        <v>4273</v>
      </c>
      <c r="C328" t="s">
        <v>5891</v>
      </c>
      <c r="D328" t="s">
        <v>5688</v>
      </c>
      <c r="E328" t="s">
        <v>4260</v>
      </c>
      <c r="F328" t="str">
        <f t="shared" si="5"/>
        <v>College</v>
      </c>
    </row>
    <row r="329" spans="1:6" x14ac:dyDescent="0.25">
      <c r="A329">
        <v>328</v>
      </c>
      <c r="B329" t="s">
        <v>6276</v>
      </c>
      <c r="C329" t="s">
        <v>5891</v>
      </c>
      <c r="D329" t="s">
        <v>25</v>
      </c>
      <c r="E329" t="s">
        <v>6158</v>
      </c>
      <c r="F329" t="str">
        <f t="shared" si="5"/>
        <v>High School</v>
      </c>
    </row>
    <row r="330" spans="1:6" x14ac:dyDescent="0.25">
      <c r="A330">
        <v>329</v>
      </c>
      <c r="B330" t="s">
        <v>6277</v>
      </c>
      <c r="C330" t="s">
        <v>5891</v>
      </c>
      <c r="D330" t="s">
        <v>5688</v>
      </c>
      <c r="E330" t="s">
        <v>6278</v>
      </c>
      <c r="F330" t="str">
        <f t="shared" si="5"/>
        <v>High School</v>
      </c>
    </row>
    <row r="331" spans="1:6" x14ac:dyDescent="0.25">
      <c r="A331">
        <v>330</v>
      </c>
      <c r="B331" t="s">
        <v>6279</v>
      </c>
      <c r="C331" t="s">
        <v>5891</v>
      </c>
      <c r="D331" t="s">
        <v>40</v>
      </c>
      <c r="E331" t="s">
        <v>6207</v>
      </c>
      <c r="F331" t="str">
        <f t="shared" si="5"/>
        <v>High School</v>
      </c>
    </row>
    <row r="332" spans="1:6" x14ac:dyDescent="0.25">
      <c r="A332">
        <v>331</v>
      </c>
      <c r="B332" t="s">
        <v>4259</v>
      </c>
      <c r="D332" t="s">
        <v>6280</v>
      </c>
      <c r="E332" t="s">
        <v>4260</v>
      </c>
      <c r="F332" t="str">
        <f t="shared" si="5"/>
        <v>College</v>
      </c>
    </row>
    <row r="333" spans="1:6" x14ac:dyDescent="0.25">
      <c r="A333">
        <v>332</v>
      </c>
      <c r="B333" t="s">
        <v>6281</v>
      </c>
      <c r="C333" t="s">
        <v>5891</v>
      </c>
      <c r="D333" t="s">
        <v>5897</v>
      </c>
      <c r="E333" t="s">
        <v>6282</v>
      </c>
      <c r="F333" t="str">
        <f t="shared" si="5"/>
        <v>High School</v>
      </c>
    </row>
    <row r="334" spans="1:6" x14ac:dyDescent="0.25">
      <c r="A334">
        <v>333</v>
      </c>
      <c r="B334" t="s">
        <v>6283</v>
      </c>
      <c r="D334" t="s">
        <v>6038</v>
      </c>
      <c r="E334" t="s">
        <v>6284</v>
      </c>
      <c r="F334" t="str">
        <f t="shared" si="5"/>
        <v>High School</v>
      </c>
    </row>
    <row r="335" spans="1:6" x14ac:dyDescent="0.25">
      <c r="A335">
        <v>334</v>
      </c>
      <c r="B335" t="s">
        <v>4250</v>
      </c>
      <c r="C335" t="s">
        <v>5891</v>
      </c>
      <c r="D335" t="s">
        <v>33</v>
      </c>
      <c r="E335" t="s">
        <v>4243</v>
      </c>
      <c r="F335" t="str">
        <f t="shared" si="5"/>
        <v>College</v>
      </c>
    </row>
    <row r="336" spans="1:6" x14ac:dyDescent="0.25">
      <c r="A336">
        <v>335</v>
      </c>
      <c r="B336" t="s">
        <v>6285</v>
      </c>
      <c r="D336" t="s">
        <v>5688</v>
      </c>
      <c r="E336" t="s">
        <v>6286</v>
      </c>
      <c r="F336" t="str">
        <f t="shared" si="5"/>
        <v>High School</v>
      </c>
    </row>
    <row r="337" spans="1:6" x14ac:dyDescent="0.25">
      <c r="A337">
        <v>336</v>
      </c>
      <c r="B337" t="s">
        <v>6287</v>
      </c>
      <c r="C337" t="s">
        <v>5891</v>
      </c>
      <c r="D337" t="s">
        <v>5688</v>
      </c>
      <c r="E337" t="s">
        <v>2078</v>
      </c>
      <c r="F337" t="str">
        <f t="shared" si="5"/>
        <v>College</v>
      </c>
    </row>
    <row r="338" spans="1:6" x14ac:dyDescent="0.25">
      <c r="A338">
        <v>337</v>
      </c>
      <c r="B338" t="s">
        <v>6288</v>
      </c>
      <c r="C338" t="s">
        <v>5891</v>
      </c>
      <c r="D338" t="s">
        <v>25</v>
      </c>
      <c r="E338" t="s">
        <v>6289</v>
      </c>
      <c r="F338" t="str">
        <f t="shared" si="5"/>
        <v>High School</v>
      </c>
    </row>
    <row r="339" spans="1:6" x14ac:dyDescent="0.25">
      <c r="A339">
        <v>338</v>
      </c>
      <c r="B339" t="s">
        <v>6290</v>
      </c>
      <c r="C339" t="s">
        <v>5891</v>
      </c>
      <c r="D339" t="s">
        <v>44</v>
      </c>
      <c r="E339" t="s">
        <v>6291</v>
      </c>
      <c r="F339" t="str">
        <f t="shared" si="5"/>
        <v>High School</v>
      </c>
    </row>
    <row r="340" spans="1:6" x14ac:dyDescent="0.25">
      <c r="A340">
        <v>339</v>
      </c>
      <c r="B340" t="s">
        <v>450</v>
      </c>
      <c r="D340" t="s">
        <v>40</v>
      </c>
      <c r="E340" t="s">
        <v>440</v>
      </c>
      <c r="F340" t="str">
        <f t="shared" si="5"/>
        <v>College</v>
      </c>
    </row>
    <row r="341" spans="1:6" x14ac:dyDescent="0.25">
      <c r="A341">
        <v>340</v>
      </c>
      <c r="B341" t="s">
        <v>6292</v>
      </c>
      <c r="D341" t="s">
        <v>5897</v>
      </c>
      <c r="E341" t="s">
        <v>1677</v>
      </c>
      <c r="F341" t="str">
        <f t="shared" si="5"/>
        <v>College</v>
      </c>
    </row>
    <row r="342" spans="1:6" x14ac:dyDescent="0.25">
      <c r="A342">
        <v>341</v>
      </c>
      <c r="B342" t="s">
        <v>6293</v>
      </c>
      <c r="C342" t="s">
        <v>5891</v>
      </c>
      <c r="D342" t="s">
        <v>5897</v>
      </c>
      <c r="E342" t="s">
        <v>6294</v>
      </c>
      <c r="F342" t="str">
        <f t="shared" si="5"/>
        <v>High School</v>
      </c>
    </row>
    <row r="343" spans="1:6" x14ac:dyDescent="0.25">
      <c r="A343">
        <v>342</v>
      </c>
      <c r="B343" t="s">
        <v>6295</v>
      </c>
      <c r="C343" t="s">
        <v>5891</v>
      </c>
      <c r="D343" t="s">
        <v>5897</v>
      </c>
      <c r="E343" t="s">
        <v>6296</v>
      </c>
      <c r="F343" t="str">
        <f t="shared" si="5"/>
        <v>High School</v>
      </c>
    </row>
    <row r="344" spans="1:6" x14ac:dyDescent="0.25">
      <c r="A344">
        <v>343</v>
      </c>
      <c r="B344" t="s">
        <v>6297</v>
      </c>
      <c r="C344" t="s">
        <v>5891</v>
      </c>
      <c r="D344" t="s">
        <v>5688</v>
      </c>
      <c r="E344" t="s">
        <v>6298</v>
      </c>
      <c r="F344" t="str">
        <f t="shared" si="5"/>
        <v>High School</v>
      </c>
    </row>
    <row r="345" spans="1:6" x14ac:dyDescent="0.25">
      <c r="A345">
        <v>344</v>
      </c>
      <c r="B345" t="s">
        <v>6299</v>
      </c>
      <c r="D345" t="s">
        <v>5897</v>
      </c>
      <c r="E345" t="s">
        <v>4131</v>
      </c>
      <c r="F345" t="str">
        <f t="shared" si="5"/>
        <v>College</v>
      </c>
    </row>
    <row r="346" spans="1:6" x14ac:dyDescent="0.25">
      <c r="A346">
        <v>345</v>
      </c>
      <c r="B346" t="s">
        <v>6300</v>
      </c>
      <c r="D346" t="s">
        <v>5897</v>
      </c>
      <c r="E346" t="s">
        <v>6301</v>
      </c>
      <c r="F346" t="str">
        <f t="shared" si="5"/>
        <v>High School</v>
      </c>
    </row>
    <row r="347" spans="1:6" x14ac:dyDescent="0.25">
      <c r="A347">
        <v>346</v>
      </c>
      <c r="B347" t="s">
        <v>6302</v>
      </c>
      <c r="D347" t="s">
        <v>5897</v>
      </c>
      <c r="E347" t="s">
        <v>702</v>
      </c>
      <c r="F347" t="str">
        <f t="shared" si="5"/>
        <v>College</v>
      </c>
    </row>
    <row r="348" spans="1:6" x14ac:dyDescent="0.25">
      <c r="A348">
        <v>347</v>
      </c>
      <c r="B348" t="s">
        <v>6303</v>
      </c>
      <c r="C348" t="s">
        <v>5891</v>
      </c>
      <c r="D348" t="s">
        <v>5897</v>
      </c>
      <c r="E348" t="s">
        <v>4298</v>
      </c>
      <c r="F348" t="str">
        <f t="shared" si="5"/>
        <v>College</v>
      </c>
    </row>
    <row r="349" spans="1:6" x14ac:dyDescent="0.25">
      <c r="A349">
        <v>348</v>
      </c>
      <c r="B349" t="s">
        <v>6304</v>
      </c>
      <c r="D349" t="s">
        <v>5897</v>
      </c>
      <c r="E349" t="s">
        <v>292</v>
      </c>
      <c r="F349" t="str">
        <f t="shared" si="5"/>
        <v>College</v>
      </c>
    </row>
    <row r="350" spans="1:6" x14ac:dyDescent="0.25">
      <c r="A350">
        <v>349</v>
      </c>
      <c r="B350" t="s">
        <v>518</v>
      </c>
      <c r="D350" t="s">
        <v>5688</v>
      </c>
      <c r="E350" t="s">
        <v>515</v>
      </c>
      <c r="F350" t="str">
        <f t="shared" si="5"/>
        <v>College</v>
      </c>
    </row>
    <row r="351" spans="1:6" x14ac:dyDescent="0.25">
      <c r="A351">
        <v>350</v>
      </c>
      <c r="B351" t="s">
        <v>6305</v>
      </c>
      <c r="D351" t="s">
        <v>5897</v>
      </c>
      <c r="E351" t="s">
        <v>4298</v>
      </c>
      <c r="F351" t="str">
        <f t="shared" si="5"/>
        <v>College</v>
      </c>
    </row>
    <row r="352" spans="1:6" x14ac:dyDescent="0.25">
      <c r="A352">
        <v>351</v>
      </c>
      <c r="B352" t="s">
        <v>6306</v>
      </c>
      <c r="D352" t="s">
        <v>5897</v>
      </c>
      <c r="E352" t="s">
        <v>6307</v>
      </c>
      <c r="F352" t="str">
        <f t="shared" si="5"/>
        <v>High School</v>
      </c>
    </row>
    <row r="353" spans="1:6" x14ac:dyDescent="0.25">
      <c r="A353">
        <v>352</v>
      </c>
      <c r="B353" t="s">
        <v>4223</v>
      </c>
      <c r="D353" t="s">
        <v>5952</v>
      </c>
      <c r="E353" t="s">
        <v>4224</v>
      </c>
      <c r="F353" t="str">
        <f t="shared" si="5"/>
        <v>College</v>
      </c>
    </row>
    <row r="354" spans="1:6" x14ac:dyDescent="0.25">
      <c r="A354">
        <v>353</v>
      </c>
      <c r="B354" t="s">
        <v>4316</v>
      </c>
      <c r="D354" t="s">
        <v>25</v>
      </c>
      <c r="E354" t="s">
        <v>4315</v>
      </c>
      <c r="F354" t="str">
        <f t="shared" si="5"/>
        <v>College</v>
      </c>
    </row>
    <row r="355" spans="1:6" x14ac:dyDescent="0.25">
      <c r="A355">
        <v>354</v>
      </c>
      <c r="B355" t="s">
        <v>6308</v>
      </c>
      <c r="D355" t="s">
        <v>5897</v>
      </c>
      <c r="E355" t="s">
        <v>4629</v>
      </c>
      <c r="F355" t="str">
        <f t="shared" si="5"/>
        <v>College</v>
      </c>
    </row>
    <row r="356" spans="1:6" x14ac:dyDescent="0.25">
      <c r="A356">
        <v>355</v>
      </c>
      <c r="B356" t="s">
        <v>3086</v>
      </c>
      <c r="D356" t="s">
        <v>5688</v>
      </c>
      <c r="E356" t="s">
        <v>6309</v>
      </c>
      <c r="F356" t="str">
        <f t="shared" si="5"/>
        <v>High School</v>
      </c>
    </row>
    <row r="357" spans="1:6" x14ac:dyDescent="0.25">
      <c r="A357">
        <v>356</v>
      </c>
      <c r="B357" t="s">
        <v>6310</v>
      </c>
      <c r="C357" t="s">
        <v>5891</v>
      </c>
      <c r="D357" t="s">
        <v>5897</v>
      </c>
      <c r="E357" t="s">
        <v>4188</v>
      </c>
      <c r="F357" t="str">
        <f t="shared" si="5"/>
        <v>College</v>
      </c>
    </row>
    <row r="358" spans="1:6" x14ac:dyDescent="0.25">
      <c r="A358">
        <v>357</v>
      </c>
      <c r="B358" t="s">
        <v>1812</v>
      </c>
      <c r="D358" t="s">
        <v>5688</v>
      </c>
      <c r="E358" t="s">
        <v>1806</v>
      </c>
      <c r="F358" t="str">
        <f t="shared" si="5"/>
        <v>College</v>
      </c>
    </row>
    <row r="359" spans="1:6" x14ac:dyDescent="0.25">
      <c r="A359">
        <v>358</v>
      </c>
      <c r="B359" t="s">
        <v>1889</v>
      </c>
      <c r="D359" t="s">
        <v>5688</v>
      </c>
      <c r="E359" t="s">
        <v>1890</v>
      </c>
      <c r="F359" t="str">
        <f t="shared" si="5"/>
        <v>College</v>
      </c>
    </row>
    <row r="360" spans="1:6" x14ac:dyDescent="0.25">
      <c r="A360">
        <v>359</v>
      </c>
      <c r="B360" t="s">
        <v>6311</v>
      </c>
      <c r="C360" t="s">
        <v>5891</v>
      </c>
      <c r="D360" t="s">
        <v>5897</v>
      </c>
      <c r="E360" t="s">
        <v>6312</v>
      </c>
      <c r="F360" t="str">
        <f t="shared" si="5"/>
        <v>High School</v>
      </c>
    </row>
    <row r="361" spans="1:6" x14ac:dyDescent="0.25">
      <c r="A361">
        <v>360</v>
      </c>
      <c r="B361" t="s">
        <v>6313</v>
      </c>
      <c r="D361" t="s">
        <v>5897</v>
      </c>
      <c r="E361" t="s">
        <v>4298</v>
      </c>
      <c r="F361" t="str">
        <f t="shared" si="5"/>
        <v>College</v>
      </c>
    </row>
    <row r="362" spans="1:6" x14ac:dyDescent="0.25">
      <c r="A362">
        <v>361</v>
      </c>
      <c r="B362" t="s">
        <v>6314</v>
      </c>
      <c r="D362" t="s">
        <v>5897</v>
      </c>
      <c r="E362" t="s">
        <v>292</v>
      </c>
      <c r="F362" t="str">
        <f t="shared" si="5"/>
        <v>College</v>
      </c>
    </row>
    <row r="363" spans="1:6" x14ac:dyDescent="0.25">
      <c r="A363">
        <v>362</v>
      </c>
      <c r="B363" t="s">
        <v>6315</v>
      </c>
      <c r="D363" t="s">
        <v>40</v>
      </c>
      <c r="E363" t="s">
        <v>6316</v>
      </c>
      <c r="F363" t="str">
        <f t="shared" si="5"/>
        <v>High School</v>
      </c>
    </row>
    <row r="364" spans="1:6" x14ac:dyDescent="0.25">
      <c r="A364">
        <v>363</v>
      </c>
      <c r="B364" t="s">
        <v>258</v>
      </c>
      <c r="D364" t="s">
        <v>42</v>
      </c>
      <c r="E364" t="s">
        <v>256</v>
      </c>
      <c r="F364" t="str">
        <f t="shared" si="5"/>
        <v>College</v>
      </c>
    </row>
    <row r="365" spans="1:6" x14ac:dyDescent="0.25">
      <c r="A365">
        <v>364</v>
      </c>
      <c r="B365" t="s">
        <v>6317</v>
      </c>
      <c r="C365" t="s">
        <v>5891</v>
      </c>
      <c r="D365" t="s">
        <v>40</v>
      </c>
      <c r="E365" t="s">
        <v>6318</v>
      </c>
      <c r="F365" t="str">
        <f t="shared" si="5"/>
        <v>High School</v>
      </c>
    </row>
    <row r="366" spans="1:6" x14ac:dyDescent="0.25">
      <c r="A366">
        <v>365</v>
      </c>
      <c r="B366" t="s">
        <v>6319</v>
      </c>
      <c r="C366" t="s">
        <v>5891</v>
      </c>
      <c r="D366" t="s">
        <v>5897</v>
      </c>
      <c r="E366" t="s">
        <v>6320</v>
      </c>
      <c r="F366" t="str">
        <f t="shared" si="5"/>
        <v>High School</v>
      </c>
    </row>
    <row r="367" spans="1:6" x14ac:dyDescent="0.25">
      <c r="A367">
        <v>366</v>
      </c>
      <c r="B367" t="s">
        <v>5380</v>
      </c>
      <c r="D367" t="s">
        <v>6103</v>
      </c>
      <c r="E367" t="s">
        <v>5377</v>
      </c>
      <c r="F367" t="str">
        <f t="shared" si="5"/>
        <v>College</v>
      </c>
    </row>
    <row r="368" spans="1:6" x14ac:dyDescent="0.25">
      <c r="A368">
        <v>367</v>
      </c>
      <c r="B368" t="s">
        <v>197</v>
      </c>
      <c r="D368" t="s">
        <v>25</v>
      </c>
      <c r="E368" t="s">
        <v>6321</v>
      </c>
      <c r="F368" t="str">
        <f t="shared" si="5"/>
        <v>High School</v>
      </c>
    </row>
    <row r="369" spans="1:6" x14ac:dyDescent="0.25">
      <c r="A369">
        <v>368</v>
      </c>
      <c r="B369" t="s">
        <v>1144</v>
      </c>
      <c r="D369" t="s">
        <v>5688</v>
      </c>
      <c r="E369" t="s">
        <v>1129</v>
      </c>
      <c r="F369" t="str">
        <f t="shared" si="5"/>
        <v>College</v>
      </c>
    </row>
    <row r="370" spans="1:6" x14ac:dyDescent="0.25">
      <c r="A370">
        <v>369</v>
      </c>
      <c r="B370" t="s">
        <v>6322</v>
      </c>
      <c r="D370" t="s">
        <v>5899</v>
      </c>
      <c r="E370" t="s">
        <v>6323</v>
      </c>
      <c r="F370" t="str">
        <f t="shared" si="5"/>
        <v>High School</v>
      </c>
    </row>
    <row r="371" spans="1:6" x14ac:dyDescent="0.25">
      <c r="A371">
        <v>370</v>
      </c>
      <c r="B371" t="s">
        <v>6324</v>
      </c>
      <c r="D371" t="s">
        <v>5899</v>
      </c>
      <c r="E371" t="s">
        <v>2179</v>
      </c>
      <c r="F371" t="str">
        <f t="shared" si="5"/>
        <v>College</v>
      </c>
    </row>
    <row r="372" spans="1:6" x14ac:dyDescent="0.25">
      <c r="A372">
        <v>371</v>
      </c>
      <c r="B372" t="s">
        <v>6325</v>
      </c>
      <c r="D372" t="s">
        <v>5897</v>
      </c>
      <c r="E372" t="s">
        <v>2449</v>
      </c>
      <c r="F372" t="str">
        <f t="shared" si="5"/>
        <v>College</v>
      </c>
    </row>
    <row r="373" spans="1:6" x14ac:dyDescent="0.25">
      <c r="A373">
        <v>372</v>
      </c>
      <c r="B373" t="s">
        <v>1097</v>
      </c>
      <c r="D373" t="s">
        <v>40</v>
      </c>
      <c r="E373" t="s">
        <v>1098</v>
      </c>
      <c r="F373" t="str">
        <f t="shared" si="5"/>
        <v>College</v>
      </c>
    </row>
    <row r="374" spans="1:6" x14ac:dyDescent="0.25">
      <c r="A374">
        <v>373</v>
      </c>
      <c r="B374" t="s">
        <v>6326</v>
      </c>
      <c r="C374" t="s">
        <v>5891</v>
      </c>
      <c r="D374" t="s">
        <v>5897</v>
      </c>
      <c r="E374" t="s">
        <v>6327</v>
      </c>
      <c r="F374" t="str">
        <f t="shared" si="5"/>
        <v>High School</v>
      </c>
    </row>
    <row r="375" spans="1:6" x14ac:dyDescent="0.25">
      <c r="A375">
        <v>374</v>
      </c>
      <c r="B375" t="s">
        <v>6328</v>
      </c>
      <c r="C375" t="s">
        <v>5891</v>
      </c>
      <c r="D375" t="s">
        <v>5899</v>
      </c>
      <c r="E375" t="s">
        <v>4206</v>
      </c>
      <c r="F375" t="str">
        <f t="shared" si="5"/>
        <v>College</v>
      </c>
    </row>
    <row r="376" spans="1:6" x14ac:dyDescent="0.25">
      <c r="A376">
        <v>375</v>
      </c>
      <c r="B376" t="s">
        <v>1294</v>
      </c>
      <c r="D376" t="s">
        <v>6143</v>
      </c>
      <c r="E376" t="s">
        <v>1290</v>
      </c>
      <c r="F376" t="str">
        <f t="shared" si="5"/>
        <v>College</v>
      </c>
    </row>
    <row r="377" spans="1:6" x14ac:dyDescent="0.25">
      <c r="A377">
        <v>376</v>
      </c>
      <c r="B377" t="s">
        <v>5581</v>
      </c>
      <c r="D377" t="s">
        <v>40</v>
      </c>
      <c r="E377" t="s">
        <v>5582</v>
      </c>
      <c r="F377" t="str">
        <f t="shared" si="5"/>
        <v>College</v>
      </c>
    </row>
    <row r="378" spans="1:6" x14ac:dyDescent="0.25">
      <c r="A378">
        <v>377</v>
      </c>
      <c r="B378" t="s">
        <v>6329</v>
      </c>
      <c r="D378" t="s">
        <v>5897</v>
      </c>
      <c r="E378" t="s">
        <v>4351</v>
      </c>
      <c r="F378" t="str">
        <f t="shared" si="5"/>
        <v>College</v>
      </c>
    </row>
    <row r="379" spans="1:6" x14ac:dyDescent="0.25">
      <c r="A379">
        <v>378</v>
      </c>
      <c r="B379" t="s">
        <v>6330</v>
      </c>
      <c r="C379" t="s">
        <v>5891</v>
      </c>
      <c r="D379" t="s">
        <v>5897</v>
      </c>
      <c r="E379" t="s">
        <v>6331</v>
      </c>
      <c r="F379" t="str">
        <f t="shared" si="5"/>
        <v>High School</v>
      </c>
    </row>
    <row r="380" spans="1:6" x14ac:dyDescent="0.25">
      <c r="A380">
        <v>379</v>
      </c>
      <c r="B380" t="s">
        <v>6332</v>
      </c>
      <c r="D380" t="s">
        <v>6226</v>
      </c>
      <c r="E380" t="s">
        <v>6333</v>
      </c>
      <c r="F380" t="str">
        <f t="shared" si="5"/>
        <v>High School</v>
      </c>
    </row>
    <row r="381" spans="1:6" x14ac:dyDescent="0.25">
      <c r="A381">
        <v>380</v>
      </c>
      <c r="B381" t="s">
        <v>6334</v>
      </c>
      <c r="D381" t="s">
        <v>5897</v>
      </c>
      <c r="E381" t="s">
        <v>23</v>
      </c>
      <c r="F381" t="str">
        <f t="shared" si="5"/>
        <v>College</v>
      </c>
    </row>
    <row r="382" spans="1:6" x14ac:dyDescent="0.25">
      <c r="A382">
        <v>381</v>
      </c>
      <c r="B382" t="s">
        <v>6335</v>
      </c>
      <c r="D382" t="s">
        <v>40</v>
      </c>
      <c r="E382" t="s">
        <v>6336</v>
      </c>
      <c r="F382" t="str">
        <f t="shared" si="5"/>
        <v>High School</v>
      </c>
    </row>
    <row r="383" spans="1:6" x14ac:dyDescent="0.25">
      <c r="A383">
        <v>382</v>
      </c>
      <c r="B383" t="s">
        <v>6337</v>
      </c>
      <c r="D383" t="s">
        <v>5897</v>
      </c>
      <c r="E383" t="s">
        <v>367</v>
      </c>
      <c r="F383" t="str">
        <f t="shared" si="5"/>
        <v>College</v>
      </c>
    </row>
    <row r="384" spans="1:6" x14ac:dyDescent="0.25">
      <c r="A384">
        <v>383</v>
      </c>
      <c r="B384" t="s">
        <v>540</v>
      </c>
      <c r="C384" t="s">
        <v>5891</v>
      </c>
      <c r="D384" t="s">
        <v>6152</v>
      </c>
      <c r="E384" t="s">
        <v>532</v>
      </c>
      <c r="F384" t="str">
        <f t="shared" si="5"/>
        <v>College</v>
      </c>
    </row>
    <row r="385" spans="1:6" x14ac:dyDescent="0.25">
      <c r="A385">
        <v>384</v>
      </c>
      <c r="B385" t="s">
        <v>6338</v>
      </c>
      <c r="D385" t="s">
        <v>5688</v>
      </c>
      <c r="E385" t="s">
        <v>6339</v>
      </c>
      <c r="F385" t="str">
        <f t="shared" si="5"/>
        <v>High School</v>
      </c>
    </row>
    <row r="386" spans="1:6" x14ac:dyDescent="0.25">
      <c r="A386">
        <v>385</v>
      </c>
      <c r="B386" t="s">
        <v>4352</v>
      </c>
      <c r="D386" t="s">
        <v>44</v>
      </c>
      <c r="E386" t="s">
        <v>4351</v>
      </c>
      <c r="F386" t="str">
        <f t="shared" si="5"/>
        <v>College</v>
      </c>
    </row>
    <row r="387" spans="1:6" x14ac:dyDescent="0.25">
      <c r="A387">
        <v>386</v>
      </c>
      <c r="B387" t="s">
        <v>6340</v>
      </c>
      <c r="D387" t="s">
        <v>33</v>
      </c>
      <c r="E387" t="s">
        <v>6341</v>
      </c>
      <c r="F387" t="str">
        <f t="shared" ref="F387:F450" si="6">IF(ISNUMBER(SEARCH("(",E387)),"High School","College")</f>
        <v>High School</v>
      </c>
    </row>
    <row r="388" spans="1:6" x14ac:dyDescent="0.25">
      <c r="A388">
        <v>387</v>
      </c>
      <c r="B388" t="s">
        <v>6342</v>
      </c>
      <c r="D388" t="s">
        <v>5897</v>
      </c>
      <c r="E388" t="s">
        <v>458</v>
      </c>
      <c r="F388" t="str">
        <f t="shared" si="6"/>
        <v>College</v>
      </c>
    </row>
    <row r="389" spans="1:6" x14ac:dyDescent="0.25">
      <c r="A389">
        <v>388</v>
      </c>
      <c r="B389" t="s">
        <v>6343</v>
      </c>
      <c r="D389" t="s">
        <v>40</v>
      </c>
      <c r="E389" t="s">
        <v>6344</v>
      </c>
      <c r="F389" t="str">
        <f t="shared" si="6"/>
        <v>High School</v>
      </c>
    </row>
    <row r="390" spans="1:6" x14ac:dyDescent="0.25">
      <c r="A390">
        <v>389</v>
      </c>
      <c r="B390" t="s">
        <v>6345</v>
      </c>
      <c r="D390" t="s">
        <v>5897</v>
      </c>
      <c r="E390" t="s">
        <v>6346</v>
      </c>
      <c r="F390" t="str">
        <f t="shared" si="6"/>
        <v>High School</v>
      </c>
    </row>
    <row r="391" spans="1:6" x14ac:dyDescent="0.25">
      <c r="A391">
        <v>390</v>
      </c>
      <c r="B391" t="s">
        <v>6347</v>
      </c>
      <c r="D391" t="s">
        <v>5899</v>
      </c>
      <c r="E391" t="s">
        <v>4224</v>
      </c>
      <c r="F391" t="str">
        <f t="shared" si="6"/>
        <v>College</v>
      </c>
    </row>
    <row r="392" spans="1:6" x14ac:dyDescent="0.25">
      <c r="A392">
        <v>391</v>
      </c>
      <c r="B392" t="s">
        <v>4337</v>
      </c>
      <c r="D392" t="s">
        <v>5688</v>
      </c>
      <c r="E392" t="s">
        <v>4333</v>
      </c>
      <c r="F392" t="str">
        <f t="shared" si="6"/>
        <v>College</v>
      </c>
    </row>
    <row r="393" spans="1:6" x14ac:dyDescent="0.25">
      <c r="A393">
        <v>392</v>
      </c>
      <c r="B393" t="s">
        <v>6348</v>
      </c>
      <c r="C393" t="s">
        <v>5891</v>
      </c>
      <c r="D393" t="s">
        <v>25</v>
      </c>
      <c r="E393" t="s">
        <v>6349</v>
      </c>
      <c r="F393" t="str">
        <f t="shared" si="6"/>
        <v>High School</v>
      </c>
    </row>
    <row r="394" spans="1:6" x14ac:dyDescent="0.25">
      <c r="A394">
        <v>393</v>
      </c>
      <c r="B394" t="s">
        <v>6350</v>
      </c>
      <c r="D394" t="s">
        <v>5897</v>
      </c>
      <c r="E394" t="s">
        <v>6351</v>
      </c>
      <c r="F394" t="str">
        <f t="shared" si="6"/>
        <v>High School</v>
      </c>
    </row>
    <row r="395" spans="1:6" x14ac:dyDescent="0.25">
      <c r="A395">
        <v>394</v>
      </c>
      <c r="B395" t="s">
        <v>6352</v>
      </c>
      <c r="D395" t="s">
        <v>5897</v>
      </c>
      <c r="E395" t="s">
        <v>6353</v>
      </c>
      <c r="F395" t="str">
        <f t="shared" si="6"/>
        <v>High School</v>
      </c>
    </row>
    <row r="396" spans="1:6" x14ac:dyDescent="0.25">
      <c r="A396">
        <v>395</v>
      </c>
      <c r="B396" t="s">
        <v>6354</v>
      </c>
      <c r="C396" t="s">
        <v>5891</v>
      </c>
      <c r="D396" t="s">
        <v>5897</v>
      </c>
      <c r="E396" t="s">
        <v>4368</v>
      </c>
      <c r="F396" t="str">
        <f t="shared" si="6"/>
        <v>College</v>
      </c>
    </row>
    <row r="397" spans="1:6" x14ac:dyDescent="0.25">
      <c r="A397">
        <v>396</v>
      </c>
      <c r="B397" t="s">
        <v>1986</v>
      </c>
      <c r="D397" t="s">
        <v>33</v>
      </c>
      <c r="E397" t="s">
        <v>1984</v>
      </c>
      <c r="F397" t="str">
        <f t="shared" si="6"/>
        <v>College</v>
      </c>
    </row>
    <row r="398" spans="1:6" x14ac:dyDescent="0.25">
      <c r="A398">
        <v>397</v>
      </c>
      <c r="B398" t="s">
        <v>6355</v>
      </c>
      <c r="C398" t="s">
        <v>5891</v>
      </c>
      <c r="D398" t="s">
        <v>5897</v>
      </c>
      <c r="E398" t="s">
        <v>4260</v>
      </c>
      <c r="F398" t="str">
        <f t="shared" si="6"/>
        <v>College</v>
      </c>
    </row>
    <row r="399" spans="1:6" x14ac:dyDescent="0.25">
      <c r="A399">
        <v>398</v>
      </c>
      <c r="B399" t="s">
        <v>6356</v>
      </c>
      <c r="D399" t="s">
        <v>5897</v>
      </c>
      <c r="E399" t="s">
        <v>3432</v>
      </c>
      <c r="F399" t="str">
        <f t="shared" si="6"/>
        <v>College</v>
      </c>
    </row>
    <row r="400" spans="1:6" x14ac:dyDescent="0.25">
      <c r="A400">
        <v>399</v>
      </c>
      <c r="B400" t="s">
        <v>6357</v>
      </c>
      <c r="D400" t="s">
        <v>5897</v>
      </c>
      <c r="E400" t="s">
        <v>6358</v>
      </c>
      <c r="F400" t="str">
        <f t="shared" si="6"/>
        <v>High School</v>
      </c>
    </row>
    <row r="401" spans="1:6" x14ac:dyDescent="0.25">
      <c r="A401">
        <v>400</v>
      </c>
      <c r="B401" t="s">
        <v>2638</v>
      </c>
      <c r="D401" t="s">
        <v>5897</v>
      </c>
      <c r="E401" t="s">
        <v>1204</v>
      </c>
      <c r="F401" t="str">
        <f t="shared" si="6"/>
        <v>College</v>
      </c>
    </row>
    <row r="402" spans="1:6" x14ac:dyDescent="0.25">
      <c r="A402">
        <v>401</v>
      </c>
      <c r="B402" t="s">
        <v>6359</v>
      </c>
      <c r="D402" t="s">
        <v>5897</v>
      </c>
      <c r="E402" t="s">
        <v>4224</v>
      </c>
      <c r="F402" t="str">
        <f t="shared" si="6"/>
        <v>College</v>
      </c>
    </row>
    <row r="403" spans="1:6" x14ac:dyDescent="0.25">
      <c r="A403">
        <v>402</v>
      </c>
      <c r="B403" t="s">
        <v>6360</v>
      </c>
      <c r="D403" t="s">
        <v>5899</v>
      </c>
      <c r="E403" t="s">
        <v>6361</v>
      </c>
      <c r="F403" t="str">
        <f t="shared" si="6"/>
        <v>High School</v>
      </c>
    </row>
    <row r="404" spans="1:6" x14ac:dyDescent="0.25">
      <c r="A404">
        <v>403</v>
      </c>
      <c r="B404" t="s">
        <v>4378</v>
      </c>
      <c r="C404" t="s">
        <v>5891</v>
      </c>
      <c r="D404" t="s">
        <v>33</v>
      </c>
      <c r="E404" t="s">
        <v>4368</v>
      </c>
      <c r="F404" t="str">
        <f t="shared" si="6"/>
        <v>College</v>
      </c>
    </row>
    <row r="405" spans="1:6" x14ac:dyDescent="0.25">
      <c r="A405">
        <v>404</v>
      </c>
      <c r="B405" t="s">
        <v>6362</v>
      </c>
      <c r="D405" t="s">
        <v>5688</v>
      </c>
      <c r="E405" t="s">
        <v>6363</v>
      </c>
      <c r="F405" t="str">
        <f t="shared" si="6"/>
        <v>High School</v>
      </c>
    </row>
    <row r="406" spans="1:6" x14ac:dyDescent="0.25">
      <c r="A406">
        <v>405</v>
      </c>
      <c r="B406" t="s">
        <v>415</v>
      </c>
      <c r="C406" t="s">
        <v>5891</v>
      </c>
      <c r="D406" t="s">
        <v>5688</v>
      </c>
      <c r="E406" t="s">
        <v>404</v>
      </c>
      <c r="F406" t="str">
        <f t="shared" si="6"/>
        <v>College</v>
      </c>
    </row>
    <row r="407" spans="1:6" x14ac:dyDescent="0.25">
      <c r="A407">
        <v>406</v>
      </c>
      <c r="B407" t="s">
        <v>6364</v>
      </c>
      <c r="D407" t="s">
        <v>40</v>
      </c>
      <c r="E407" t="s">
        <v>6365</v>
      </c>
      <c r="F407" t="str">
        <f t="shared" si="6"/>
        <v>High School</v>
      </c>
    </row>
    <row r="408" spans="1:6" x14ac:dyDescent="0.25">
      <c r="A408">
        <v>407</v>
      </c>
      <c r="B408" t="s">
        <v>6366</v>
      </c>
      <c r="C408" t="s">
        <v>5891</v>
      </c>
      <c r="D408" t="s">
        <v>5897</v>
      </c>
      <c r="E408" t="s">
        <v>4224</v>
      </c>
      <c r="F408" t="str">
        <f t="shared" si="6"/>
        <v>College</v>
      </c>
    </row>
    <row r="409" spans="1:6" x14ac:dyDescent="0.25">
      <c r="A409">
        <v>408</v>
      </c>
      <c r="B409" t="s">
        <v>6367</v>
      </c>
      <c r="D409" t="s">
        <v>5897</v>
      </c>
      <c r="E409" t="s">
        <v>1002</v>
      </c>
      <c r="F409" t="str">
        <f t="shared" si="6"/>
        <v>College</v>
      </c>
    </row>
    <row r="410" spans="1:6" x14ac:dyDescent="0.25">
      <c r="A410">
        <v>409</v>
      </c>
      <c r="B410" t="s">
        <v>1291</v>
      </c>
      <c r="D410" t="s">
        <v>5981</v>
      </c>
      <c r="E410" t="s">
        <v>1290</v>
      </c>
      <c r="F410" t="str">
        <f t="shared" si="6"/>
        <v>College</v>
      </c>
    </row>
    <row r="411" spans="1:6" x14ac:dyDescent="0.25">
      <c r="A411">
        <v>410</v>
      </c>
      <c r="B411" t="s">
        <v>6368</v>
      </c>
      <c r="D411" t="s">
        <v>5899</v>
      </c>
      <c r="E411" t="s">
        <v>6369</v>
      </c>
      <c r="F411" t="str">
        <f t="shared" si="6"/>
        <v>High School</v>
      </c>
    </row>
    <row r="412" spans="1:6" x14ac:dyDescent="0.25">
      <c r="A412">
        <v>411</v>
      </c>
      <c r="B412" t="s">
        <v>6370</v>
      </c>
      <c r="D412" t="s">
        <v>5899</v>
      </c>
      <c r="E412" t="s">
        <v>5412</v>
      </c>
      <c r="F412" t="str">
        <f t="shared" si="6"/>
        <v>College</v>
      </c>
    </row>
    <row r="413" spans="1:6" x14ac:dyDescent="0.25">
      <c r="A413">
        <v>412</v>
      </c>
      <c r="B413" t="s">
        <v>6371</v>
      </c>
      <c r="C413" t="s">
        <v>5891</v>
      </c>
      <c r="D413" t="s">
        <v>5899</v>
      </c>
      <c r="E413" t="s">
        <v>275</v>
      </c>
      <c r="F413" t="str">
        <f t="shared" si="6"/>
        <v>College</v>
      </c>
    </row>
    <row r="414" spans="1:6" x14ac:dyDescent="0.25">
      <c r="A414">
        <v>413</v>
      </c>
      <c r="B414" t="s">
        <v>4171</v>
      </c>
      <c r="D414" t="s">
        <v>25</v>
      </c>
      <c r="E414" t="s">
        <v>4168</v>
      </c>
      <c r="F414" t="str">
        <f t="shared" si="6"/>
        <v>College</v>
      </c>
    </row>
    <row r="415" spans="1:6" x14ac:dyDescent="0.25">
      <c r="A415">
        <v>414</v>
      </c>
      <c r="B415" t="s">
        <v>2005</v>
      </c>
      <c r="D415" t="s">
        <v>5688</v>
      </c>
      <c r="E415" t="s">
        <v>2000</v>
      </c>
      <c r="F415" t="str">
        <f t="shared" si="6"/>
        <v>College</v>
      </c>
    </row>
    <row r="416" spans="1:6" x14ac:dyDescent="0.25">
      <c r="A416">
        <v>415</v>
      </c>
      <c r="B416" t="s">
        <v>4329</v>
      </c>
      <c r="C416" t="s">
        <v>5891</v>
      </c>
      <c r="D416" t="s">
        <v>6160</v>
      </c>
      <c r="E416" t="s">
        <v>4315</v>
      </c>
      <c r="F416" t="str">
        <f t="shared" si="6"/>
        <v>College</v>
      </c>
    </row>
    <row r="417" spans="1:6" x14ac:dyDescent="0.25">
      <c r="A417">
        <v>416</v>
      </c>
      <c r="B417" t="s">
        <v>4322</v>
      </c>
      <c r="D417" t="s">
        <v>42</v>
      </c>
      <c r="E417" t="s">
        <v>4315</v>
      </c>
      <c r="F417" t="str">
        <f t="shared" si="6"/>
        <v>College</v>
      </c>
    </row>
    <row r="418" spans="1:6" x14ac:dyDescent="0.25">
      <c r="A418">
        <v>417</v>
      </c>
      <c r="B418" t="s">
        <v>6372</v>
      </c>
      <c r="C418" t="s">
        <v>5891</v>
      </c>
      <c r="D418" t="s">
        <v>33</v>
      </c>
      <c r="E418" t="s">
        <v>6373</v>
      </c>
      <c r="F418" t="str">
        <f t="shared" si="6"/>
        <v>High School</v>
      </c>
    </row>
    <row r="419" spans="1:6" x14ac:dyDescent="0.25">
      <c r="A419">
        <v>418</v>
      </c>
      <c r="B419" t="s">
        <v>6374</v>
      </c>
      <c r="C419" t="s">
        <v>5891</v>
      </c>
      <c r="D419" t="s">
        <v>5897</v>
      </c>
      <c r="E419" t="s">
        <v>6375</v>
      </c>
      <c r="F419" t="str">
        <f t="shared" si="6"/>
        <v>High School</v>
      </c>
    </row>
    <row r="420" spans="1:6" x14ac:dyDescent="0.25">
      <c r="A420">
        <v>419</v>
      </c>
      <c r="B420" t="s">
        <v>6376</v>
      </c>
      <c r="C420" t="s">
        <v>5891</v>
      </c>
      <c r="D420" t="s">
        <v>5897</v>
      </c>
      <c r="E420" t="s">
        <v>6377</v>
      </c>
      <c r="F420" t="str">
        <f t="shared" si="6"/>
        <v>High School</v>
      </c>
    </row>
    <row r="421" spans="1:6" x14ac:dyDescent="0.25">
      <c r="A421">
        <v>420</v>
      </c>
      <c r="B421" t="s">
        <v>1314</v>
      </c>
      <c r="D421" t="s">
        <v>5688</v>
      </c>
      <c r="E421" t="s">
        <v>1308</v>
      </c>
      <c r="F421" t="str">
        <f t="shared" si="6"/>
        <v>College</v>
      </c>
    </row>
    <row r="422" spans="1:6" x14ac:dyDescent="0.25">
      <c r="A422">
        <v>421</v>
      </c>
      <c r="B422" t="s">
        <v>6378</v>
      </c>
      <c r="D422" t="s">
        <v>5897</v>
      </c>
      <c r="E422" t="s">
        <v>6379</v>
      </c>
      <c r="F422" t="str">
        <f t="shared" si="6"/>
        <v>High School</v>
      </c>
    </row>
    <row r="423" spans="1:6" x14ac:dyDescent="0.25">
      <c r="A423">
        <v>422</v>
      </c>
      <c r="B423" t="s">
        <v>6380</v>
      </c>
      <c r="C423" t="s">
        <v>5891</v>
      </c>
      <c r="D423" t="s">
        <v>44</v>
      </c>
      <c r="E423" t="s">
        <v>515</v>
      </c>
      <c r="F423" t="str">
        <f t="shared" si="6"/>
        <v>College</v>
      </c>
    </row>
    <row r="424" spans="1:6" x14ac:dyDescent="0.25">
      <c r="A424">
        <v>423</v>
      </c>
      <c r="B424" t="s">
        <v>6381</v>
      </c>
      <c r="D424" t="s">
        <v>5897</v>
      </c>
      <c r="E424" t="s">
        <v>6382</v>
      </c>
      <c r="F424" t="str">
        <f t="shared" si="6"/>
        <v>High School</v>
      </c>
    </row>
    <row r="425" spans="1:6" x14ac:dyDescent="0.25">
      <c r="A425">
        <v>424</v>
      </c>
      <c r="B425" t="s">
        <v>6383</v>
      </c>
      <c r="D425" t="s">
        <v>40</v>
      </c>
      <c r="E425" t="s">
        <v>6384</v>
      </c>
      <c r="F425" t="str">
        <f t="shared" si="6"/>
        <v>High School</v>
      </c>
    </row>
    <row r="426" spans="1:6" x14ac:dyDescent="0.25">
      <c r="A426">
        <v>425</v>
      </c>
      <c r="B426" t="s">
        <v>6385</v>
      </c>
      <c r="D426" t="s">
        <v>5897</v>
      </c>
      <c r="E426" t="s">
        <v>1148</v>
      </c>
      <c r="F426" t="str">
        <f t="shared" si="6"/>
        <v>College</v>
      </c>
    </row>
    <row r="427" spans="1:6" x14ac:dyDescent="0.25">
      <c r="A427">
        <v>426</v>
      </c>
      <c r="B427" t="s">
        <v>6386</v>
      </c>
      <c r="D427" t="s">
        <v>5897</v>
      </c>
      <c r="E427" t="s">
        <v>6155</v>
      </c>
      <c r="F427" t="str">
        <f t="shared" si="6"/>
        <v>High School</v>
      </c>
    </row>
    <row r="428" spans="1:6" x14ac:dyDescent="0.25">
      <c r="A428">
        <v>427</v>
      </c>
      <c r="B428" t="s">
        <v>6387</v>
      </c>
      <c r="D428" t="s">
        <v>5899</v>
      </c>
      <c r="E428" t="s">
        <v>6388</v>
      </c>
      <c r="F428" t="str">
        <f t="shared" si="6"/>
        <v>High School</v>
      </c>
    </row>
    <row r="429" spans="1:6" x14ac:dyDescent="0.25">
      <c r="A429">
        <v>428</v>
      </c>
      <c r="B429" t="s">
        <v>6389</v>
      </c>
      <c r="D429" t="s">
        <v>40</v>
      </c>
      <c r="E429" t="s">
        <v>6390</v>
      </c>
      <c r="F429" t="str">
        <f t="shared" si="6"/>
        <v>High School</v>
      </c>
    </row>
    <row r="430" spans="1:6" x14ac:dyDescent="0.25">
      <c r="A430">
        <v>429</v>
      </c>
      <c r="B430" t="s">
        <v>6391</v>
      </c>
      <c r="D430" t="s">
        <v>5897</v>
      </c>
      <c r="E430" t="s">
        <v>6392</v>
      </c>
      <c r="F430" t="str">
        <f t="shared" si="6"/>
        <v>High School</v>
      </c>
    </row>
    <row r="431" spans="1:6" x14ac:dyDescent="0.25">
      <c r="A431">
        <v>430</v>
      </c>
      <c r="B431" t="s">
        <v>6393</v>
      </c>
      <c r="D431" t="s">
        <v>5897</v>
      </c>
      <c r="E431" t="s">
        <v>4224</v>
      </c>
      <c r="F431" t="str">
        <f t="shared" si="6"/>
        <v>College</v>
      </c>
    </row>
    <row r="432" spans="1:6" x14ac:dyDescent="0.25">
      <c r="A432">
        <v>431</v>
      </c>
      <c r="B432" t="s">
        <v>6394</v>
      </c>
      <c r="D432" t="s">
        <v>5688</v>
      </c>
      <c r="E432" t="s">
        <v>6395</v>
      </c>
      <c r="F432" t="str">
        <f t="shared" si="6"/>
        <v>High School</v>
      </c>
    </row>
    <row r="433" spans="1:6" x14ac:dyDescent="0.25">
      <c r="A433">
        <v>432</v>
      </c>
      <c r="B433" t="s">
        <v>6396</v>
      </c>
      <c r="C433" t="s">
        <v>5891</v>
      </c>
      <c r="D433" t="s">
        <v>5897</v>
      </c>
      <c r="E433" t="s">
        <v>6397</v>
      </c>
      <c r="F433" t="str">
        <f t="shared" si="6"/>
        <v>High School</v>
      </c>
    </row>
    <row r="434" spans="1:6" x14ac:dyDescent="0.25">
      <c r="A434">
        <v>433</v>
      </c>
      <c r="B434" t="s">
        <v>6398</v>
      </c>
      <c r="D434" t="s">
        <v>6143</v>
      </c>
      <c r="E434" t="s">
        <v>6399</v>
      </c>
      <c r="F434" t="str">
        <f t="shared" si="6"/>
        <v>High School</v>
      </c>
    </row>
    <row r="435" spans="1:6" x14ac:dyDescent="0.25">
      <c r="A435">
        <v>434</v>
      </c>
      <c r="B435" t="s">
        <v>6400</v>
      </c>
      <c r="D435" t="s">
        <v>40</v>
      </c>
      <c r="E435" t="s">
        <v>6401</v>
      </c>
      <c r="F435" t="str">
        <f t="shared" si="6"/>
        <v>High School</v>
      </c>
    </row>
    <row r="436" spans="1:6" x14ac:dyDescent="0.25">
      <c r="A436">
        <v>435</v>
      </c>
      <c r="B436" t="s">
        <v>6402</v>
      </c>
      <c r="D436" t="s">
        <v>5897</v>
      </c>
      <c r="E436" t="s">
        <v>6403</v>
      </c>
      <c r="F436" t="str">
        <f t="shared" si="6"/>
        <v>High School</v>
      </c>
    </row>
    <row r="437" spans="1:6" x14ac:dyDescent="0.25">
      <c r="A437">
        <v>436</v>
      </c>
      <c r="B437" t="s">
        <v>6404</v>
      </c>
      <c r="D437" t="s">
        <v>5688</v>
      </c>
      <c r="E437" t="s">
        <v>6263</v>
      </c>
      <c r="F437" t="str">
        <f t="shared" si="6"/>
        <v>High School</v>
      </c>
    </row>
    <row r="438" spans="1:6" x14ac:dyDescent="0.25">
      <c r="A438">
        <v>437</v>
      </c>
      <c r="B438" t="s">
        <v>6405</v>
      </c>
      <c r="D438" t="s">
        <v>25</v>
      </c>
      <c r="E438" t="s">
        <v>6406</v>
      </c>
      <c r="F438" t="str">
        <f t="shared" si="6"/>
        <v>High School</v>
      </c>
    </row>
    <row r="439" spans="1:6" x14ac:dyDescent="0.25">
      <c r="A439">
        <v>438</v>
      </c>
      <c r="B439" t="s">
        <v>783</v>
      </c>
      <c r="D439" t="s">
        <v>25</v>
      </c>
      <c r="E439" t="s">
        <v>777</v>
      </c>
      <c r="F439" t="str">
        <f t="shared" si="6"/>
        <v>College</v>
      </c>
    </row>
    <row r="440" spans="1:6" x14ac:dyDescent="0.25">
      <c r="A440">
        <v>439</v>
      </c>
      <c r="B440" t="s">
        <v>4431</v>
      </c>
      <c r="D440" t="s">
        <v>5688</v>
      </c>
      <c r="E440" t="s">
        <v>4425</v>
      </c>
      <c r="F440" t="str">
        <f t="shared" si="6"/>
        <v>College</v>
      </c>
    </row>
    <row r="441" spans="1:6" x14ac:dyDescent="0.25">
      <c r="A441">
        <v>440</v>
      </c>
      <c r="B441" t="s">
        <v>6407</v>
      </c>
      <c r="D441" t="s">
        <v>6038</v>
      </c>
      <c r="E441" t="s">
        <v>6408</v>
      </c>
      <c r="F441" t="str">
        <f t="shared" si="6"/>
        <v>High School</v>
      </c>
    </row>
    <row r="442" spans="1:6" x14ac:dyDescent="0.25">
      <c r="A442">
        <v>441</v>
      </c>
      <c r="B442" t="s">
        <v>6409</v>
      </c>
      <c r="D442" t="s">
        <v>5688</v>
      </c>
      <c r="E442" t="s">
        <v>6410</v>
      </c>
      <c r="F442" t="str">
        <f t="shared" si="6"/>
        <v>High School</v>
      </c>
    </row>
    <row r="443" spans="1:6" x14ac:dyDescent="0.25">
      <c r="A443">
        <v>442</v>
      </c>
      <c r="B443" t="s">
        <v>6411</v>
      </c>
      <c r="D443" t="s">
        <v>5897</v>
      </c>
      <c r="E443" t="s">
        <v>6412</v>
      </c>
      <c r="F443" t="str">
        <f t="shared" si="6"/>
        <v>High School</v>
      </c>
    </row>
    <row r="444" spans="1:6" x14ac:dyDescent="0.25">
      <c r="A444">
        <v>443</v>
      </c>
      <c r="B444" t="s">
        <v>6413</v>
      </c>
      <c r="D444" t="s">
        <v>5899</v>
      </c>
      <c r="E444" t="s">
        <v>6414</v>
      </c>
      <c r="F444" t="str">
        <f t="shared" si="6"/>
        <v>High School</v>
      </c>
    </row>
    <row r="445" spans="1:6" x14ac:dyDescent="0.25">
      <c r="A445">
        <v>444</v>
      </c>
      <c r="B445" t="s">
        <v>6415</v>
      </c>
      <c r="D445" t="s">
        <v>5897</v>
      </c>
      <c r="E445" t="s">
        <v>4425</v>
      </c>
      <c r="F445" t="str">
        <f t="shared" si="6"/>
        <v>College</v>
      </c>
    </row>
    <row r="446" spans="1:6" x14ac:dyDescent="0.25">
      <c r="A446">
        <v>445</v>
      </c>
      <c r="B446" t="s">
        <v>6416</v>
      </c>
      <c r="D446" t="s">
        <v>5897</v>
      </c>
      <c r="E446" t="s">
        <v>554</v>
      </c>
      <c r="F446" t="str">
        <f t="shared" si="6"/>
        <v>College</v>
      </c>
    </row>
    <row r="447" spans="1:6" x14ac:dyDescent="0.25">
      <c r="A447">
        <v>446</v>
      </c>
      <c r="B447" t="s">
        <v>6417</v>
      </c>
      <c r="D447" t="s">
        <v>40</v>
      </c>
      <c r="E447" t="s">
        <v>6418</v>
      </c>
      <c r="F447" t="str">
        <f t="shared" si="6"/>
        <v>High School</v>
      </c>
    </row>
    <row r="448" spans="1:6" x14ac:dyDescent="0.25">
      <c r="A448">
        <v>447</v>
      </c>
      <c r="B448" t="s">
        <v>6419</v>
      </c>
      <c r="C448" t="s">
        <v>5891</v>
      </c>
      <c r="D448" t="s">
        <v>5897</v>
      </c>
      <c r="E448" t="s">
        <v>6420</v>
      </c>
      <c r="F448" t="str">
        <f t="shared" si="6"/>
        <v>High School</v>
      </c>
    </row>
    <row r="449" spans="1:6" x14ac:dyDescent="0.25">
      <c r="A449">
        <v>448</v>
      </c>
      <c r="B449" t="s">
        <v>6421</v>
      </c>
      <c r="D449" t="s">
        <v>5897</v>
      </c>
      <c r="E449" t="s">
        <v>4298</v>
      </c>
      <c r="F449" t="str">
        <f t="shared" si="6"/>
        <v>College</v>
      </c>
    </row>
    <row r="450" spans="1:6" x14ac:dyDescent="0.25">
      <c r="A450">
        <v>449</v>
      </c>
      <c r="B450" t="s">
        <v>6422</v>
      </c>
      <c r="D450" t="s">
        <v>5897</v>
      </c>
      <c r="E450" t="s">
        <v>2376</v>
      </c>
      <c r="F450" t="str">
        <f t="shared" si="6"/>
        <v>College</v>
      </c>
    </row>
    <row r="451" spans="1:6" x14ac:dyDescent="0.25">
      <c r="A451">
        <v>450</v>
      </c>
      <c r="B451" t="s">
        <v>6423</v>
      </c>
      <c r="D451" t="s">
        <v>40</v>
      </c>
      <c r="E451" t="s">
        <v>6424</v>
      </c>
      <c r="F451" t="str">
        <f t="shared" ref="F451:F501" si="7">IF(ISNUMBER(SEARCH("(",E451)),"High School","College")</f>
        <v>High School</v>
      </c>
    </row>
    <row r="452" spans="1:6" x14ac:dyDescent="0.25">
      <c r="A452">
        <v>451</v>
      </c>
      <c r="B452" t="s">
        <v>6425</v>
      </c>
      <c r="D452" t="s">
        <v>5944</v>
      </c>
      <c r="E452" t="s">
        <v>6131</v>
      </c>
      <c r="F452" t="str">
        <f t="shared" si="7"/>
        <v>High School</v>
      </c>
    </row>
    <row r="453" spans="1:6" x14ac:dyDescent="0.25">
      <c r="A453">
        <v>452</v>
      </c>
      <c r="B453" t="s">
        <v>6426</v>
      </c>
      <c r="D453" t="s">
        <v>5897</v>
      </c>
      <c r="E453" t="s">
        <v>6427</v>
      </c>
      <c r="F453" t="str">
        <f t="shared" si="7"/>
        <v>High School</v>
      </c>
    </row>
    <row r="454" spans="1:6" x14ac:dyDescent="0.25">
      <c r="A454">
        <v>453</v>
      </c>
      <c r="B454" t="s">
        <v>6428</v>
      </c>
      <c r="D454" t="s">
        <v>40</v>
      </c>
      <c r="E454" t="s">
        <v>6429</v>
      </c>
      <c r="F454" t="str">
        <f t="shared" si="7"/>
        <v>High School</v>
      </c>
    </row>
    <row r="455" spans="1:6" x14ac:dyDescent="0.25">
      <c r="A455">
        <v>454</v>
      </c>
      <c r="B455" t="s">
        <v>6430</v>
      </c>
      <c r="D455" t="s">
        <v>5897</v>
      </c>
      <c r="E455" t="s">
        <v>4206</v>
      </c>
      <c r="F455" t="str">
        <f t="shared" si="7"/>
        <v>College</v>
      </c>
    </row>
    <row r="456" spans="1:6" x14ac:dyDescent="0.25">
      <c r="A456">
        <v>455</v>
      </c>
      <c r="B456" t="s">
        <v>6431</v>
      </c>
      <c r="D456" t="s">
        <v>40</v>
      </c>
      <c r="E456" t="s">
        <v>6432</v>
      </c>
      <c r="F456" t="str">
        <f t="shared" si="7"/>
        <v>High School</v>
      </c>
    </row>
    <row r="457" spans="1:6" x14ac:dyDescent="0.25">
      <c r="A457">
        <v>456</v>
      </c>
      <c r="B457" t="s">
        <v>6433</v>
      </c>
      <c r="C457" t="s">
        <v>5891</v>
      </c>
      <c r="D457" t="s">
        <v>5897</v>
      </c>
      <c r="E457" t="s">
        <v>6434</v>
      </c>
      <c r="F457" t="str">
        <f t="shared" si="7"/>
        <v>High School</v>
      </c>
    </row>
    <row r="458" spans="1:6" x14ac:dyDescent="0.25">
      <c r="A458">
        <v>457</v>
      </c>
      <c r="B458" t="s">
        <v>6435</v>
      </c>
      <c r="C458" t="s">
        <v>5891</v>
      </c>
      <c r="D458" t="s">
        <v>5688</v>
      </c>
      <c r="E458" t="s">
        <v>4188</v>
      </c>
      <c r="F458" t="str">
        <f t="shared" si="7"/>
        <v>College</v>
      </c>
    </row>
    <row r="459" spans="1:6" x14ac:dyDescent="0.25">
      <c r="A459">
        <v>458</v>
      </c>
      <c r="B459" t="s">
        <v>6436</v>
      </c>
      <c r="D459" t="s">
        <v>5897</v>
      </c>
      <c r="E459" t="s">
        <v>6088</v>
      </c>
      <c r="F459" t="str">
        <f t="shared" si="7"/>
        <v>High School</v>
      </c>
    </row>
    <row r="460" spans="1:6" x14ac:dyDescent="0.25">
      <c r="A460">
        <v>459</v>
      </c>
      <c r="B460" t="s">
        <v>6437</v>
      </c>
      <c r="C460" t="s">
        <v>5891</v>
      </c>
      <c r="D460" t="s">
        <v>42</v>
      </c>
      <c r="E460" t="s">
        <v>6256</v>
      </c>
      <c r="F460" t="str">
        <f t="shared" si="7"/>
        <v>High School</v>
      </c>
    </row>
    <row r="461" spans="1:6" x14ac:dyDescent="0.25">
      <c r="A461">
        <v>460</v>
      </c>
      <c r="B461" t="s">
        <v>4321</v>
      </c>
      <c r="C461" t="s">
        <v>5891</v>
      </c>
      <c r="D461" t="s">
        <v>40</v>
      </c>
      <c r="E461" t="s">
        <v>4315</v>
      </c>
      <c r="F461" t="str">
        <f t="shared" si="7"/>
        <v>College</v>
      </c>
    </row>
    <row r="462" spans="1:6" x14ac:dyDescent="0.25">
      <c r="A462">
        <v>461</v>
      </c>
      <c r="B462" t="s">
        <v>1718</v>
      </c>
      <c r="D462" t="s">
        <v>25</v>
      </c>
      <c r="E462" t="s">
        <v>1715</v>
      </c>
      <c r="F462" t="str">
        <f t="shared" si="7"/>
        <v>College</v>
      </c>
    </row>
    <row r="463" spans="1:6" x14ac:dyDescent="0.25">
      <c r="A463">
        <v>462</v>
      </c>
      <c r="B463" t="s">
        <v>6438</v>
      </c>
      <c r="C463" t="s">
        <v>5891</v>
      </c>
      <c r="D463" t="s">
        <v>5897</v>
      </c>
      <c r="E463" t="s">
        <v>4315</v>
      </c>
      <c r="F463" t="str">
        <f t="shared" si="7"/>
        <v>College</v>
      </c>
    </row>
    <row r="464" spans="1:6" x14ac:dyDescent="0.25">
      <c r="A464">
        <v>463</v>
      </c>
      <c r="B464" t="s">
        <v>6439</v>
      </c>
      <c r="D464" t="s">
        <v>5897</v>
      </c>
      <c r="E464" t="s">
        <v>5959</v>
      </c>
      <c r="F464" t="str">
        <f t="shared" si="7"/>
        <v>High School</v>
      </c>
    </row>
    <row r="465" spans="1:6" x14ac:dyDescent="0.25">
      <c r="A465">
        <v>464</v>
      </c>
      <c r="B465" t="s">
        <v>1206</v>
      </c>
      <c r="C465" t="s">
        <v>5891</v>
      </c>
      <c r="D465" t="s">
        <v>6103</v>
      </c>
      <c r="E465" t="s">
        <v>1204</v>
      </c>
      <c r="F465" t="str">
        <f t="shared" si="7"/>
        <v>College</v>
      </c>
    </row>
    <row r="466" spans="1:6" x14ac:dyDescent="0.25">
      <c r="A466">
        <v>465</v>
      </c>
      <c r="B466" t="s">
        <v>6440</v>
      </c>
      <c r="C466" t="s">
        <v>5891</v>
      </c>
      <c r="D466" t="s">
        <v>5897</v>
      </c>
      <c r="E466" t="s">
        <v>6441</v>
      </c>
      <c r="F466" t="str">
        <f t="shared" si="7"/>
        <v>High School</v>
      </c>
    </row>
    <row r="467" spans="1:6" x14ac:dyDescent="0.25">
      <c r="A467">
        <v>466</v>
      </c>
      <c r="B467" t="s">
        <v>6442</v>
      </c>
      <c r="D467" t="s">
        <v>40</v>
      </c>
      <c r="E467" t="s">
        <v>6443</v>
      </c>
      <c r="F467" t="str">
        <f t="shared" si="7"/>
        <v>High School</v>
      </c>
    </row>
    <row r="468" spans="1:6" x14ac:dyDescent="0.25">
      <c r="A468">
        <v>467</v>
      </c>
      <c r="B468" t="s">
        <v>1974</v>
      </c>
      <c r="D468" t="s">
        <v>5980</v>
      </c>
      <c r="E468" t="s">
        <v>1964</v>
      </c>
      <c r="F468" t="str">
        <f t="shared" si="7"/>
        <v>College</v>
      </c>
    </row>
    <row r="469" spans="1:6" x14ac:dyDescent="0.25">
      <c r="A469">
        <v>468</v>
      </c>
      <c r="B469" t="s">
        <v>6444</v>
      </c>
      <c r="D469" t="s">
        <v>5897</v>
      </c>
      <c r="E469" t="s">
        <v>6095</v>
      </c>
      <c r="F469" t="str">
        <f t="shared" si="7"/>
        <v>High School</v>
      </c>
    </row>
    <row r="470" spans="1:6" x14ac:dyDescent="0.25">
      <c r="A470">
        <v>469</v>
      </c>
      <c r="B470" t="s">
        <v>6445</v>
      </c>
      <c r="C470" t="s">
        <v>5891</v>
      </c>
      <c r="D470" t="s">
        <v>5897</v>
      </c>
      <c r="E470" t="s">
        <v>6446</v>
      </c>
      <c r="F470" t="str">
        <f t="shared" si="7"/>
        <v>High School</v>
      </c>
    </row>
    <row r="471" spans="1:6" x14ac:dyDescent="0.25">
      <c r="A471">
        <v>470</v>
      </c>
      <c r="B471" t="s">
        <v>463</v>
      </c>
      <c r="C471" t="s">
        <v>5891</v>
      </c>
      <c r="D471" t="s">
        <v>44</v>
      </c>
      <c r="E471" t="s">
        <v>458</v>
      </c>
      <c r="F471" t="str">
        <f t="shared" si="7"/>
        <v>College</v>
      </c>
    </row>
    <row r="472" spans="1:6" x14ac:dyDescent="0.25">
      <c r="A472">
        <v>471</v>
      </c>
      <c r="B472" t="s">
        <v>6447</v>
      </c>
      <c r="C472" t="s">
        <v>5891</v>
      </c>
      <c r="D472" t="s">
        <v>5897</v>
      </c>
      <c r="E472" t="s">
        <v>3540</v>
      </c>
      <c r="F472" t="str">
        <f t="shared" si="7"/>
        <v>College</v>
      </c>
    </row>
    <row r="473" spans="1:6" x14ac:dyDescent="0.25">
      <c r="A473">
        <v>472</v>
      </c>
      <c r="B473" t="s">
        <v>6448</v>
      </c>
      <c r="D473" t="s">
        <v>5897</v>
      </c>
      <c r="E473" t="s">
        <v>6449</v>
      </c>
      <c r="F473" t="str">
        <f t="shared" si="7"/>
        <v>High School</v>
      </c>
    </row>
    <row r="474" spans="1:6" x14ac:dyDescent="0.25">
      <c r="A474">
        <v>473</v>
      </c>
      <c r="B474" t="s">
        <v>6450</v>
      </c>
      <c r="D474" t="s">
        <v>25</v>
      </c>
      <c r="E474" t="s">
        <v>6451</v>
      </c>
      <c r="F474" t="str">
        <f t="shared" si="7"/>
        <v>High School</v>
      </c>
    </row>
    <row r="475" spans="1:6" x14ac:dyDescent="0.25">
      <c r="A475">
        <v>474</v>
      </c>
      <c r="B475" t="s">
        <v>6452</v>
      </c>
      <c r="D475" t="s">
        <v>33</v>
      </c>
      <c r="E475" t="s">
        <v>6151</v>
      </c>
      <c r="F475" t="str">
        <f t="shared" si="7"/>
        <v>High School</v>
      </c>
    </row>
    <row r="476" spans="1:6" x14ac:dyDescent="0.25">
      <c r="A476">
        <v>475</v>
      </c>
      <c r="B476" t="s">
        <v>6453</v>
      </c>
      <c r="D476" t="s">
        <v>5897</v>
      </c>
      <c r="E476" t="s">
        <v>2304</v>
      </c>
      <c r="F476" t="str">
        <f t="shared" si="7"/>
        <v>College</v>
      </c>
    </row>
    <row r="477" spans="1:6" x14ac:dyDescent="0.25">
      <c r="A477">
        <v>476</v>
      </c>
      <c r="B477" t="s">
        <v>1881</v>
      </c>
      <c r="D477" t="s">
        <v>42</v>
      </c>
      <c r="E477" t="s">
        <v>1874</v>
      </c>
      <c r="F477" t="str">
        <f t="shared" si="7"/>
        <v>College</v>
      </c>
    </row>
    <row r="478" spans="1:6" x14ac:dyDescent="0.25">
      <c r="A478">
        <v>477</v>
      </c>
      <c r="B478" t="s">
        <v>6454</v>
      </c>
      <c r="D478" t="s">
        <v>5899</v>
      </c>
      <c r="E478" t="s">
        <v>4994</v>
      </c>
      <c r="F478" t="str">
        <f t="shared" si="7"/>
        <v>College</v>
      </c>
    </row>
    <row r="479" spans="1:6" x14ac:dyDescent="0.25">
      <c r="A479">
        <v>478</v>
      </c>
      <c r="B479" t="s">
        <v>6455</v>
      </c>
      <c r="C479" t="s">
        <v>5891</v>
      </c>
      <c r="D479" t="s">
        <v>5897</v>
      </c>
      <c r="E479" t="s">
        <v>1098</v>
      </c>
      <c r="F479" t="str">
        <f t="shared" si="7"/>
        <v>College</v>
      </c>
    </row>
    <row r="480" spans="1:6" x14ac:dyDescent="0.25">
      <c r="A480">
        <v>479</v>
      </c>
      <c r="B480" t="s">
        <v>6456</v>
      </c>
      <c r="D480" t="s">
        <v>5897</v>
      </c>
      <c r="E480" t="s">
        <v>4131</v>
      </c>
      <c r="F480" t="str">
        <f t="shared" si="7"/>
        <v>College</v>
      </c>
    </row>
    <row r="481" spans="1:6" x14ac:dyDescent="0.25">
      <c r="A481">
        <v>480</v>
      </c>
      <c r="B481" t="s">
        <v>6457</v>
      </c>
      <c r="C481" t="s">
        <v>5891</v>
      </c>
      <c r="D481" t="s">
        <v>5897</v>
      </c>
      <c r="E481" t="s">
        <v>6458</v>
      </c>
      <c r="F481" t="str">
        <f t="shared" si="7"/>
        <v>High School</v>
      </c>
    </row>
    <row r="482" spans="1:6" x14ac:dyDescent="0.25">
      <c r="A482">
        <v>481</v>
      </c>
      <c r="B482" t="s">
        <v>4381</v>
      </c>
      <c r="C482" t="s">
        <v>5891</v>
      </c>
      <c r="D482" t="s">
        <v>44</v>
      </c>
      <c r="E482" t="s">
        <v>4368</v>
      </c>
      <c r="F482" t="str">
        <f t="shared" si="7"/>
        <v>College</v>
      </c>
    </row>
    <row r="483" spans="1:6" x14ac:dyDescent="0.25">
      <c r="A483">
        <v>482</v>
      </c>
      <c r="B483" t="s">
        <v>6459</v>
      </c>
      <c r="C483" t="s">
        <v>5891</v>
      </c>
      <c r="D483" t="s">
        <v>33</v>
      </c>
      <c r="E483" t="s">
        <v>6460</v>
      </c>
      <c r="F483" t="str">
        <f t="shared" si="7"/>
        <v>High School</v>
      </c>
    </row>
    <row r="484" spans="1:6" x14ac:dyDescent="0.25">
      <c r="A484">
        <v>483</v>
      </c>
      <c r="B484" t="s">
        <v>2248</v>
      </c>
      <c r="D484" t="s">
        <v>5688</v>
      </c>
      <c r="E484" t="s">
        <v>2245</v>
      </c>
      <c r="F484" t="str">
        <f t="shared" si="7"/>
        <v>College</v>
      </c>
    </row>
    <row r="485" spans="1:6" x14ac:dyDescent="0.25">
      <c r="A485">
        <v>484</v>
      </c>
      <c r="B485" t="s">
        <v>262</v>
      </c>
      <c r="D485" t="s">
        <v>6002</v>
      </c>
      <c r="E485" t="s">
        <v>256</v>
      </c>
      <c r="F485" t="str">
        <f t="shared" si="7"/>
        <v>College</v>
      </c>
    </row>
    <row r="486" spans="1:6" x14ac:dyDescent="0.25">
      <c r="A486">
        <v>485</v>
      </c>
      <c r="B486" t="s">
        <v>6461</v>
      </c>
      <c r="D486" t="s">
        <v>5688</v>
      </c>
      <c r="E486" t="s">
        <v>6462</v>
      </c>
      <c r="F486" t="str">
        <f t="shared" si="7"/>
        <v>High School</v>
      </c>
    </row>
    <row r="487" spans="1:6" x14ac:dyDescent="0.25">
      <c r="A487">
        <v>486</v>
      </c>
      <c r="B487" t="s">
        <v>6463</v>
      </c>
      <c r="C487" t="s">
        <v>5891</v>
      </c>
      <c r="D487" t="s">
        <v>5899</v>
      </c>
      <c r="E487" t="s">
        <v>6464</v>
      </c>
      <c r="F487" t="str">
        <f t="shared" si="7"/>
        <v>High School</v>
      </c>
    </row>
    <row r="488" spans="1:6" x14ac:dyDescent="0.25">
      <c r="A488">
        <v>487</v>
      </c>
      <c r="B488" t="s">
        <v>6465</v>
      </c>
      <c r="D488" t="s">
        <v>5899</v>
      </c>
      <c r="E488" t="s">
        <v>4243</v>
      </c>
      <c r="F488" t="str">
        <f t="shared" si="7"/>
        <v>College</v>
      </c>
    </row>
    <row r="489" spans="1:6" x14ac:dyDescent="0.25">
      <c r="A489">
        <v>488</v>
      </c>
      <c r="B489" t="s">
        <v>6466</v>
      </c>
      <c r="D489" t="s">
        <v>5899</v>
      </c>
      <c r="E489" t="s">
        <v>1984</v>
      </c>
      <c r="F489" t="str">
        <f t="shared" si="7"/>
        <v>College</v>
      </c>
    </row>
    <row r="490" spans="1:6" x14ac:dyDescent="0.25">
      <c r="A490">
        <v>489</v>
      </c>
      <c r="B490" t="s">
        <v>6467</v>
      </c>
      <c r="D490" t="s">
        <v>40</v>
      </c>
      <c r="E490" t="s">
        <v>6468</v>
      </c>
      <c r="F490" t="str">
        <f t="shared" si="7"/>
        <v>High School</v>
      </c>
    </row>
    <row r="491" spans="1:6" x14ac:dyDescent="0.25">
      <c r="A491">
        <v>490</v>
      </c>
      <c r="B491" t="s">
        <v>6469</v>
      </c>
      <c r="D491" t="s">
        <v>5897</v>
      </c>
      <c r="E491" t="s">
        <v>4368</v>
      </c>
      <c r="F491" t="str">
        <f t="shared" si="7"/>
        <v>College</v>
      </c>
    </row>
    <row r="492" spans="1:6" x14ac:dyDescent="0.25">
      <c r="A492">
        <v>491</v>
      </c>
      <c r="B492" t="s">
        <v>472</v>
      </c>
      <c r="D492" t="s">
        <v>5688</v>
      </c>
      <c r="E492" t="s">
        <v>458</v>
      </c>
      <c r="F492" t="str">
        <f t="shared" si="7"/>
        <v>College</v>
      </c>
    </row>
    <row r="493" spans="1:6" x14ac:dyDescent="0.25">
      <c r="A493">
        <v>492</v>
      </c>
      <c r="B493" t="s">
        <v>6470</v>
      </c>
      <c r="C493" t="s">
        <v>5891</v>
      </c>
      <c r="D493" t="s">
        <v>5897</v>
      </c>
      <c r="E493" t="s">
        <v>1204</v>
      </c>
      <c r="F493" t="str">
        <f t="shared" si="7"/>
        <v>College</v>
      </c>
    </row>
    <row r="494" spans="1:6" x14ac:dyDescent="0.25">
      <c r="A494">
        <v>493</v>
      </c>
      <c r="B494" t="s">
        <v>5486</v>
      </c>
      <c r="C494" t="s">
        <v>5891</v>
      </c>
      <c r="D494" t="s">
        <v>33</v>
      </c>
      <c r="E494" t="s">
        <v>6471</v>
      </c>
      <c r="F494" t="str">
        <f t="shared" si="7"/>
        <v>High School</v>
      </c>
    </row>
    <row r="495" spans="1:6" x14ac:dyDescent="0.25">
      <c r="A495">
        <v>494</v>
      </c>
      <c r="B495" t="s">
        <v>6472</v>
      </c>
      <c r="D495" t="s">
        <v>5897</v>
      </c>
      <c r="E495" t="s">
        <v>1984</v>
      </c>
      <c r="F495" t="str">
        <f t="shared" si="7"/>
        <v>College</v>
      </c>
    </row>
    <row r="496" spans="1:6" x14ac:dyDescent="0.25">
      <c r="A496">
        <v>495</v>
      </c>
      <c r="B496" t="s">
        <v>6473</v>
      </c>
      <c r="D496" t="s">
        <v>5897</v>
      </c>
      <c r="E496" t="s">
        <v>6474</v>
      </c>
      <c r="F496" t="str">
        <f t="shared" si="7"/>
        <v>High School</v>
      </c>
    </row>
    <row r="497" spans="1:6" x14ac:dyDescent="0.25">
      <c r="A497">
        <v>496</v>
      </c>
      <c r="B497" t="s">
        <v>4236</v>
      </c>
      <c r="C497" t="s">
        <v>5891</v>
      </c>
      <c r="D497" t="s">
        <v>40</v>
      </c>
      <c r="E497" t="s">
        <v>4224</v>
      </c>
      <c r="F497" t="str">
        <f t="shared" si="7"/>
        <v>College</v>
      </c>
    </row>
    <row r="498" spans="1:6" x14ac:dyDescent="0.25">
      <c r="A498">
        <v>497</v>
      </c>
      <c r="B498" t="s">
        <v>1818</v>
      </c>
      <c r="D498" t="s">
        <v>5688</v>
      </c>
      <c r="E498" t="s">
        <v>1806</v>
      </c>
      <c r="F498" t="str">
        <f t="shared" si="7"/>
        <v>College</v>
      </c>
    </row>
    <row r="499" spans="1:6" x14ac:dyDescent="0.25">
      <c r="A499">
        <v>498</v>
      </c>
      <c r="B499" t="s">
        <v>6475</v>
      </c>
      <c r="D499" t="s">
        <v>5897</v>
      </c>
      <c r="E499" t="s">
        <v>6476</v>
      </c>
      <c r="F499" t="str">
        <f t="shared" si="7"/>
        <v>High School</v>
      </c>
    </row>
    <row r="500" spans="1:6" x14ac:dyDescent="0.25">
      <c r="A500">
        <v>499</v>
      </c>
      <c r="B500" t="s">
        <v>6477</v>
      </c>
      <c r="D500" t="s">
        <v>33</v>
      </c>
      <c r="E500" t="s">
        <v>1129</v>
      </c>
      <c r="F500" t="str">
        <f t="shared" si="7"/>
        <v>College</v>
      </c>
    </row>
    <row r="501" spans="1:6" x14ac:dyDescent="0.25">
      <c r="A501">
        <v>500</v>
      </c>
      <c r="B501" t="s">
        <v>6478</v>
      </c>
      <c r="D501" t="s">
        <v>5897</v>
      </c>
      <c r="E501" t="s">
        <v>985</v>
      </c>
      <c r="F501" t="str">
        <f t="shared" si="7"/>
        <v>College</v>
      </c>
    </row>
  </sheetData>
  <autoFilter ref="E1:E501" xr:uid="{2277CC94-6636-40F7-BA29-5AAA79C520B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D3D94-D7AC-42FB-AC19-CD7D493767D8}">
  <dimension ref="A1:B312"/>
  <sheetViews>
    <sheetView workbookViewId="0">
      <pane ySplit="1" topLeftCell="A23" activePane="bottomLeft" state="frozen"/>
      <selection pane="bottomLeft" activeCell="B57" sqref="B57"/>
    </sheetView>
  </sheetViews>
  <sheetFormatPr defaultRowHeight="15" x14ac:dyDescent="0.25"/>
  <cols>
    <col min="1" max="1" width="21.140625" bestFit="1" customWidth="1"/>
    <col min="2" max="2" width="48" bestFit="1" customWidth="1"/>
  </cols>
  <sheetData>
    <row r="1" spans="1:2" x14ac:dyDescent="0.25">
      <c r="A1" s="1" t="s">
        <v>6502</v>
      </c>
      <c r="B1" s="1" t="s">
        <v>5655</v>
      </c>
    </row>
    <row r="2" spans="1:2" x14ac:dyDescent="0.25">
      <c r="A2" t="s">
        <v>6503</v>
      </c>
      <c r="B2" t="s">
        <v>126</v>
      </c>
    </row>
    <row r="3" spans="1:2" x14ac:dyDescent="0.25">
      <c r="A3" t="s">
        <v>6503</v>
      </c>
      <c r="B3" t="s">
        <v>89</v>
      </c>
    </row>
    <row r="4" spans="1:2" x14ac:dyDescent="0.25">
      <c r="A4" t="s">
        <v>6503</v>
      </c>
      <c r="B4" t="s">
        <v>183</v>
      </c>
    </row>
    <row r="5" spans="1:2" x14ac:dyDescent="0.25">
      <c r="A5" t="s">
        <v>6503</v>
      </c>
      <c r="B5" t="s">
        <v>105</v>
      </c>
    </row>
    <row r="6" spans="1:2" x14ac:dyDescent="0.25">
      <c r="A6" t="s">
        <v>6503</v>
      </c>
      <c r="B6" t="s">
        <v>23</v>
      </c>
    </row>
    <row r="7" spans="1:2" x14ac:dyDescent="0.25">
      <c r="A7" t="s">
        <v>6503</v>
      </c>
      <c r="B7" t="s">
        <v>166</v>
      </c>
    </row>
    <row r="8" spans="1:2" x14ac:dyDescent="0.25">
      <c r="A8" t="s">
        <v>6503</v>
      </c>
      <c r="B8" t="s">
        <v>69</v>
      </c>
    </row>
    <row r="9" spans="1:2" x14ac:dyDescent="0.25">
      <c r="A9" t="s">
        <v>6503</v>
      </c>
      <c r="B9" t="s">
        <v>198</v>
      </c>
    </row>
    <row r="10" spans="1:2" x14ac:dyDescent="0.25">
      <c r="A10" t="s">
        <v>6503</v>
      </c>
      <c r="B10" t="s">
        <v>146</v>
      </c>
    </row>
    <row r="11" spans="1:2" x14ac:dyDescent="0.25">
      <c r="A11" t="s">
        <v>6503</v>
      </c>
      <c r="B11" t="s">
        <v>240</v>
      </c>
    </row>
    <row r="12" spans="1:2" x14ac:dyDescent="0.25">
      <c r="A12" t="s">
        <v>6503</v>
      </c>
      <c r="B12" t="s">
        <v>52</v>
      </c>
    </row>
    <row r="13" spans="1:2" x14ac:dyDescent="0.25">
      <c r="A13" t="s">
        <v>6503</v>
      </c>
      <c r="B13" t="s">
        <v>3195</v>
      </c>
    </row>
    <row r="14" spans="1:2" x14ac:dyDescent="0.25">
      <c r="A14" t="s">
        <v>6503</v>
      </c>
      <c r="B14" t="s">
        <v>216</v>
      </c>
    </row>
    <row r="15" spans="1:2" x14ac:dyDescent="0.25">
      <c r="A15" t="s">
        <v>6504</v>
      </c>
      <c r="B15" t="s">
        <v>256</v>
      </c>
    </row>
    <row r="16" spans="1:2" x14ac:dyDescent="0.25">
      <c r="A16" t="s">
        <v>6504</v>
      </c>
      <c r="B16" t="s">
        <v>292</v>
      </c>
    </row>
    <row r="17" spans="1:2" x14ac:dyDescent="0.25">
      <c r="A17" t="s">
        <v>6504</v>
      </c>
      <c r="B17" t="s">
        <v>275</v>
      </c>
    </row>
    <row r="18" spans="1:2" x14ac:dyDescent="0.25">
      <c r="A18" t="s">
        <v>6504</v>
      </c>
      <c r="B18" t="s">
        <v>404</v>
      </c>
    </row>
    <row r="19" spans="1:2" x14ac:dyDescent="0.25">
      <c r="A19" t="s">
        <v>6504</v>
      </c>
      <c r="B19" t="s">
        <v>515</v>
      </c>
    </row>
    <row r="20" spans="1:2" x14ac:dyDescent="0.25">
      <c r="A20" t="s">
        <v>6504</v>
      </c>
      <c r="B20" t="s">
        <v>384</v>
      </c>
    </row>
    <row r="21" spans="1:2" x14ac:dyDescent="0.25">
      <c r="A21" t="s">
        <v>6504</v>
      </c>
      <c r="B21" t="s">
        <v>532</v>
      </c>
    </row>
    <row r="22" spans="1:2" x14ac:dyDescent="0.25">
      <c r="A22" t="s">
        <v>6504</v>
      </c>
      <c r="B22" t="s">
        <v>350</v>
      </c>
    </row>
    <row r="23" spans="1:2" x14ac:dyDescent="0.25">
      <c r="A23" t="s">
        <v>6504</v>
      </c>
      <c r="B23" t="s">
        <v>330</v>
      </c>
    </row>
    <row r="24" spans="1:2" x14ac:dyDescent="0.25">
      <c r="A24" t="s">
        <v>6504</v>
      </c>
      <c r="B24" t="s">
        <v>440</v>
      </c>
    </row>
    <row r="25" spans="1:2" x14ac:dyDescent="0.25">
      <c r="A25" t="s">
        <v>6504</v>
      </c>
      <c r="B25" t="s">
        <v>422</v>
      </c>
    </row>
    <row r="26" spans="1:2" x14ac:dyDescent="0.25">
      <c r="A26" t="s">
        <v>6504</v>
      </c>
      <c r="B26" t="s">
        <v>367</v>
      </c>
    </row>
    <row r="27" spans="1:2" x14ac:dyDescent="0.25">
      <c r="A27" t="s">
        <v>6504</v>
      </c>
      <c r="B27" t="s">
        <v>458</v>
      </c>
    </row>
    <row r="28" spans="1:2" x14ac:dyDescent="0.25">
      <c r="A28" t="s">
        <v>6504</v>
      </c>
      <c r="B28" t="s">
        <v>311</v>
      </c>
    </row>
    <row r="29" spans="1:2" x14ac:dyDescent="0.25">
      <c r="A29" t="s">
        <v>6504</v>
      </c>
      <c r="B29" t="s">
        <v>497</v>
      </c>
    </row>
    <row r="30" spans="1:2" x14ac:dyDescent="0.25">
      <c r="A30" t="s">
        <v>6504</v>
      </c>
      <c r="B30" t="s">
        <v>478</v>
      </c>
    </row>
    <row r="31" spans="1:2" x14ac:dyDescent="0.25">
      <c r="A31" t="s">
        <v>6505</v>
      </c>
      <c r="B31" t="s">
        <v>612</v>
      </c>
    </row>
    <row r="32" spans="1:2" x14ac:dyDescent="0.25">
      <c r="A32" t="s">
        <v>6505</v>
      </c>
      <c r="B32" t="s">
        <v>665</v>
      </c>
    </row>
    <row r="33" spans="1:2" x14ac:dyDescent="0.25">
      <c r="A33" t="s">
        <v>6505</v>
      </c>
      <c r="B33" t="s">
        <v>554</v>
      </c>
    </row>
    <row r="34" spans="1:2" x14ac:dyDescent="0.25">
      <c r="A34" t="s">
        <v>6505</v>
      </c>
      <c r="B34" t="s">
        <v>592</v>
      </c>
    </row>
    <row r="35" spans="1:2" x14ac:dyDescent="0.25">
      <c r="A35" t="s">
        <v>6505</v>
      </c>
      <c r="B35" t="s">
        <v>648</v>
      </c>
    </row>
    <row r="36" spans="1:2" x14ac:dyDescent="0.25">
      <c r="A36" t="s">
        <v>6505</v>
      </c>
      <c r="B36" t="s">
        <v>573</v>
      </c>
    </row>
    <row r="37" spans="1:2" x14ac:dyDescent="0.25">
      <c r="A37" t="s">
        <v>6505</v>
      </c>
      <c r="B37" t="s">
        <v>630</v>
      </c>
    </row>
    <row r="38" spans="1:2" x14ac:dyDescent="0.25">
      <c r="A38" t="s">
        <v>6506</v>
      </c>
      <c r="B38" t="s">
        <v>684</v>
      </c>
    </row>
    <row r="39" spans="1:2" x14ac:dyDescent="0.25">
      <c r="A39" t="s">
        <v>6506</v>
      </c>
      <c r="B39" t="s">
        <v>798</v>
      </c>
    </row>
    <row r="40" spans="1:2" x14ac:dyDescent="0.25">
      <c r="A40" t="s">
        <v>6506</v>
      </c>
      <c r="B40" t="s">
        <v>830</v>
      </c>
    </row>
    <row r="41" spans="1:2" x14ac:dyDescent="0.25">
      <c r="A41" t="s">
        <v>6506</v>
      </c>
      <c r="B41" t="s">
        <v>813</v>
      </c>
    </row>
    <row r="42" spans="1:2" x14ac:dyDescent="0.25">
      <c r="A42" t="s">
        <v>6506</v>
      </c>
      <c r="B42" t="s">
        <v>854</v>
      </c>
    </row>
    <row r="43" spans="1:2" x14ac:dyDescent="0.25">
      <c r="A43" t="s">
        <v>6506</v>
      </c>
      <c r="B43" t="s">
        <v>702</v>
      </c>
    </row>
    <row r="44" spans="1:2" x14ac:dyDescent="0.25">
      <c r="A44" t="s">
        <v>6506</v>
      </c>
      <c r="B44" t="s">
        <v>777</v>
      </c>
    </row>
    <row r="45" spans="1:2" x14ac:dyDescent="0.25">
      <c r="A45" t="s">
        <v>6506</v>
      </c>
      <c r="B45" t="s">
        <v>722</v>
      </c>
    </row>
    <row r="46" spans="1:2" x14ac:dyDescent="0.25">
      <c r="A46" t="s">
        <v>6506</v>
      </c>
      <c r="B46" t="s">
        <v>742</v>
      </c>
    </row>
    <row r="47" spans="1:2" x14ac:dyDescent="0.25">
      <c r="A47" t="s">
        <v>6506</v>
      </c>
      <c r="B47" t="s">
        <v>757</v>
      </c>
    </row>
    <row r="48" spans="1:2" x14ac:dyDescent="0.25">
      <c r="A48" t="s">
        <v>6507</v>
      </c>
      <c r="B48" t="s">
        <v>985</v>
      </c>
    </row>
    <row r="49" spans="1:2" x14ac:dyDescent="0.25">
      <c r="A49" t="s">
        <v>6507</v>
      </c>
      <c r="B49" t="s">
        <v>1002</v>
      </c>
    </row>
    <row r="50" spans="1:2" x14ac:dyDescent="0.25">
      <c r="A50" t="s">
        <v>6507</v>
      </c>
      <c r="B50" t="s">
        <v>913</v>
      </c>
    </row>
    <row r="51" spans="1:2" x14ac:dyDescent="0.25">
      <c r="A51" t="s">
        <v>6507</v>
      </c>
      <c r="B51" t="s">
        <v>968</v>
      </c>
    </row>
    <row r="52" spans="1:2" x14ac:dyDescent="0.25">
      <c r="A52" t="s">
        <v>6507</v>
      </c>
      <c r="B52" t="s">
        <v>932</v>
      </c>
    </row>
    <row r="53" spans="1:2" x14ac:dyDescent="0.25">
      <c r="A53" t="s">
        <v>6507</v>
      </c>
      <c r="B53" t="s">
        <v>893</v>
      </c>
    </row>
    <row r="54" spans="1:2" x14ac:dyDescent="0.25">
      <c r="A54" t="s">
        <v>6507</v>
      </c>
      <c r="B54" t="s">
        <v>871</v>
      </c>
    </row>
    <row r="55" spans="1:2" x14ac:dyDescent="0.25">
      <c r="A55" t="s">
        <v>6507</v>
      </c>
      <c r="B55" t="s">
        <v>950</v>
      </c>
    </row>
    <row r="56" spans="1:2" x14ac:dyDescent="0.25">
      <c r="A56" t="s">
        <v>6507</v>
      </c>
      <c r="B56" t="s">
        <v>1079</v>
      </c>
    </row>
    <row r="57" spans="1:2" x14ac:dyDescent="0.25">
      <c r="A57" t="s">
        <v>6507</v>
      </c>
      <c r="B57" t="s">
        <v>1024</v>
      </c>
    </row>
    <row r="58" spans="1:2" x14ac:dyDescent="0.25">
      <c r="A58" t="s">
        <v>6507</v>
      </c>
      <c r="B58" t="s">
        <v>1061</v>
      </c>
    </row>
    <row r="59" spans="1:2" x14ac:dyDescent="0.25">
      <c r="A59" t="s">
        <v>6507</v>
      </c>
      <c r="B59" t="s">
        <v>1042</v>
      </c>
    </row>
    <row r="60" spans="1:2" x14ac:dyDescent="0.25">
      <c r="A60" t="s">
        <v>6508</v>
      </c>
      <c r="B60" t="s">
        <v>1111</v>
      </c>
    </row>
    <row r="61" spans="1:2" x14ac:dyDescent="0.25">
      <c r="A61" t="s">
        <v>6508</v>
      </c>
      <c r="B61" t="s">
        <v>1098</v>
      </c>
    </row>
    <row r="62" spans="1:2" x14ac:dyDescent="0.25">
      <c r="A62" t="s">
        <v>6508</v>
      </c>
      <c r="B62" t="s">
        <v>1204</v>
      </c>
    </row>
    <row r="63" spans="1:2" x14ac:dyDescent="0.25">
      <c r="A63" t="s">
        <v>6508</v>
      </c>
      <c r="B63" t="s">
        <v>1308</v>
      </c>
    </row>
    <row r="64" spans="1:2" x14ac:dyDescent="0.25">
      <c r="A64" t="s">
        <v>6508</v>
      </c>
      <c r="B64" t="s">
        <v>1129</v>
      </c>
    </row>
    <row r="65" spans="1:2" x14ac:dyDescent="0.25">
      <c r="A65" t="s">
        <v>6508</v>
      </c>
      <c r="B65" t="s">
        <v>1272</v>
      </c>
    </row>
    <row r="66" spans="1:2" x14ac:dyDescent="0.25">
      <c r="A66" t="s">
        <v>6508</v>
      </c>
      <c r="B66" t="s">
        <v>1168</v>
      </c>
    </row>
    <row r="67" spans="1:2" x14ac:dyDescent="0.25">
      <c r="A67" t="s">
        <v>6508</v>
      </c>
      <c r="B67" t="s">
        <v>1188</v>
      </c>
    </row>
    <row r="68" spans="1:2" x14ac:dyDescent="0.25">
      <c r="A68" t="s">
        <v>6508</v>
      </c>
      <c r="B68" t="s">
        <v>1221</v>
      </c>
    </row>
    <row r="69" spans="1:2" x14ac:dyDescent="0.25">
      <c r="A69" t="s">
        <v>6508</v>
      </c>
      <c r="B69" t="s">
        <v>1290</v>
      </c>
    </row>
    <row r="70" spans="1:2" x14ac:dyDescent="0.25">
      <c r="A70" t="s">
        <v>6508</v>
      </c>
      <c r="B70" t="s">
        <v>1327</v>
      </c>
    </row>
    <row r="71" spans="1:2" x14ac:dyDescent="0.25">
      <c r="A71" t="s">
        <v>6508</v>
      </c>
      <c r="B71" t="s">
        <v>1240</v>
      </c>
    </row>
    <row r="72" spans="1:2" x14ac:dyDescent="0.25">
      <c r="A72" t="s">
        <v>6508</v>
      </c>
      <c r="B72" t="s">
        <v>1148</v>
      </c>
    </row>
    <row r="73" spans="1:2" x14ac:dyDescent="0.25">
      <c r="A73" t="s">
        <v>6508</v>
      </c>
      <c r="B73" t="s">
        <v>1256</v>
      </c>
    </row>
    <row r="74" spans="1:2" x14ac:dyDescent="0.25">
      <c r="A74" t="s">
        <v>6509</v>
      </c>
      <c r="B74" t="s">
        <v>1399</v>
      </c>
    </row>
    <row r="75" spans="1:2" x14ac:dyDescent="0.25">
      <c r="A75" t="s">
        <v>6509</v>
      </c>
      <c r="B75" t="s">
        <v>1364</v>
      </c>
    </row>
    <row r="76" spans="1:2" x14ac:dyDescent="0.25">
      <c r="A76" t="s">
        <v>6509</v>
      </c>
      <c r="B76" t="s">
        <v>1381</v>
      </c>
    </row>
    <row r="77" spans="1:2" x14ac:dyDescent="0.25">
      <c r="A77" t="s">
        <v>6509</v>
      </c>
      <c r="B77" t="s">
        <v>1347</v>
      </c>
    </row>
    <row r="78" spans="1:2" x14ac:dyDescent="0.25">
      <c r="A78" t="s">
        <v>6509</v>
      </c>
      <c r="B78" t="s">
        <v>1469</v>
      </c>
    </row>
    <row r="79" spans="1:2" x14ac:dyDescent="0.25">
      <c r="A79" t="s">
        <v>6509</v>
      </c>
      <c r="B79" t="s">
        <v>1452</v>
      </c>
    </row>
    <row r="80" spans="1:2" x14ac:dyDescent="0.25">
      <c r="A80" t="s">
        <v>6509</v>
      </c>
      <c r="B80" t="s">
        <v>1432</v>
      </c>
    </row>
    <row r="81" spans="1:2" x14ac:dyDescent="0.25">
      <c r="A81" t="s">
        <v>6509</v>
      </c>
      <c r="B81" t="s">
        <v>1415</v>
      </c>
    </row>
    <row r="82" spans="1:2" x14ac:dyDescent="0.25">
      <c r="A82" t="s">
        <v>6510</v>
      </c>
      <c r="B82" t="s">
        <v>1547</v>
      </c>
    </row>
    <row r="83" spans="1:2" x14ac:dyDescent="0.25">
      <c r="A83" t="s">
        <v>6510</v>
      </c>
      <c r="B83" t="s">
        <v>1489</v>
      </c>
    </row>
    <row r="84" spans="1:2" x14ac:dyDescent="0.25">
      <c r="A84" t="s">
        <v>6510</v>
      </c>
      <c r="B84" t="s">
        <v>1528</v>
      </c>
    </row>
    <row r="85" spans="1:2" x14ac:dyDescent="0.25">
      <c r="A85" t="s">
        <v>6510</v>
      </c>
      <c r="B85" t="s">
        <v>1508</v>
      </c>
    </row>
    <row r="86" spans="1:2" x14ac:dyDescent="0.25">
      <c r="A86" t="s">
        <v>6510</v>
      </c>
      <c r="B86" t="s">
        <v>1564</v>
      </c>
    </row>
    <row r="87" spans="1:2" x14ac:dyDescent="0.25">
      <c r="A87" t="s">
        <v>6510</v>
      </c>
      <c r="B87" t="s">
        <v>1640</v>
      </c>
    </row>
    <row r="88" spans="1:2" x14ac:dyDescent="0.25">
      <c r="A88" t="s">
        <v>6510</v>
      </c>
      <c r="B88" t="s">
        <v>1624</v>
      </c>
    </row>
    <row r="89" spans="1:2" x14ac:dyDescent="0.25">
      <c r="A89" t="s">
        <v>6510</v>
      </c>
      <c r="B89" t="s">
        <v>1583</v>
      </c>
    </row>
    <row r="90" spans="1:2" x14ac:dyDescent="0.25">
      <c r="A90" t="s">
        <v>6510</v>
      </c>
      <c r="B90" t="s">
        <v>1602</v>
      </c>
    </row>
    <row r="91" spans="1:2" x14ac:dyDescent="0.25">
      <c r="A91" t="s">
        <v>6511</v>
      </c>
      <c r="B91" t="s">
        <v>1661</v>
      </c>
    </row>
    <row r="92" spans="1:2" x14ac:dyDescent="0.25">
      <c r="A92" t="s">
        <v>6511</v>
      </c>
      <c r="B92" t="s">
        <v>1715</v>
      </c>
    </row>
    <row r="93" spans="1:2" x14ac:dyDescent="0.25">
      <c r="A93" t="s">
        <v>6511</v>
      </c>
      <c r="B93" t="s">
        <v>1787</v>
      </c>
    </row>
    <row r="94" spans="1:2" x14ac:dyDescent="0.25">
      <c r="A94" t="s">
        <v>6511</v>
      </c>
      <c r="B94" t="s">
        <v>1696</v>
      </c>
    </row>
    <row r="95" spans="1:2" x14ac:dyDescent="0.25">
      <c r="A95" t="s">
        <v>6511</v>
      </c>
      <c r="B95" t="s">
        <v>1838</v>
      </c>
    </row>
    <row r="96" spans="1:2" x14ac:dyDescent="0.25">
      <c r="A96" t="s">
        <v>6511</v>
      </c>
      <c r="B96" t="s">
        <v>1767</v>
      </c>
    </row>
    <row r="97" spans="1:2" x14ac:dyDescent="0.25">
      <c r="A97" t="s">
        <v>6511</v>
      </c>
      <c r="B97" t="s">
        <v>1910</v>
      </c>
    </row>
    <row r="98" spans="1:2" x14ac:dyDescent="0.25">
      <c r="A98" t="s">
        <v>6511</v>
      </c>
      <c r="B98" t="s">
        <v>1928</v>
      </c>
    </row>
    <row r="99" spans="1:2" x14ac:dyDescent="0.25">
      <c r="A99" t="s">
        <v>6511</v>
      </c>
      <c r="B99" t="s">
        <v>1677</v>
      </c>
    </row>
    <row r="100" spans="1:2" x14ac:dyDescent="0.25">
      <c r="A100" t="s">
        <v>6511</v>
      </c>
      <c r="B100" t="s">
        <v>1821</v>
      </c>
    </row>
    <row r="101" spans="1:2" x14ac:dyDescent="0.25">
      <c r="A101" t="s">
        <v>6511</v>
      </c>
      <c r="B101" t="s">
        <v>1806</v>
      </c>
    </row>
    <row r="102" spans="1:2" x14ac:dyDescent="0.25">
      <c r="A102" t="s">
        <v>6511</v>
      </c>
      <c r="B102" t="s">
        <v>1874</v>
      </c>
    </row>
    <row r="103" spans="1:2" x14ac:dyDescent="0.25">
      <c r="A103" t="s">
        <v>6511</v>
      </c>
      <c r="B103" t="s">
        <v>1943</v>
      </c>
    </row>
    <row r="104" spans="1:2" x14ac:dyDescent="0.25">
      <c r="A104" t="s">
        <v>6511</v>
      </c>
      <c r="B104" t="s">
        <v>1890</v>
      </c>
    </row>
    <row r="105" spans="1:2" x14ac:dyDescent="0.25">
      <c r="A105" t="s">
        <v>6511</v>
      </c>
      <c r="B105" t="s">
        <v>1732</v>
      </c>
    </row>
    <row r="106" spans="1:2" x14ac:dyDescent="0.25">
      <c r="A106" t="s">
        <v>6511</v>
      </c>
      <c r="B106" t="s">
        <v>1856</v>
      </c>
    </row>
    <row r="107" spans="1:2" x14ac:dyDescent="0.25">
      <c r="A107" t="s">
        <v>6511</v>
      </c>
      <c r="B107" t="s">
        <v>1751</v>
      </c>
    </row>
    <row r="108" spans="1:2" x14ac:dyDescent="0.25">
      <c r="A108" t="s">
        <v>6512</v>
      </c>
      <c r="B108" t="s">
        <v>2078</v>
      </c>
    </row>
    <row r="109" spans="1:2" x14ac:dyDescent="0.25">
      <c r="A109" t="s">
        <v>6512</v>
      </c>
      <c r="B109" t="s">
        <v>1984</v>
      </c>
    </row>
    <row r="110" spans="1:2" x14ac:dyDescent="0.25">
      <c r="A110" t="s">
        <v>6512</v>
      </c>
      <c r="B110" t="s">
        <v>2038</v>
      </c>
    </row>
    <row r="111" spans="1:2" x14ac:dyDescent="0.25">
      <c r="A111" t="s">
        <v>6512</v>
      </c>
      <c r="B111" t="s">
        <v>1964</v>
      </c>
    </row>
    <row r="112" spans="1:2" x14ac:dyDescent="0.25">
      <c r="A112" t="s">
        <v>6512</v>
      </c>
      <c r="B112" t="s">
        <v>2019</v>
      </c>
    </row>
    <row r="113" spans="1:2" x14ac:dyDescent="0.25">
      <c r="A113" t="s">
        <v>6512</v>
      </c>
      <c r="B113" t="s">
        <v>2000</v>
      </c>
    </row>
    <row r="114" spans="1:2" x14ac:dyDescent="0.25">
      <c r="A114" t="s">
        <v>6512</v>
      </c>
      <c r="B114" t="s">
        <v>2138</v>
      </c>
    </row>
    <row r="115" spans="1:2" x14ac:dyDescent="0.25">
      <c r="A115" t="s">
        <v>6512</v>
      </c>
      <c r="B115" t="s">
        <v>2057</v>
      </c>
    </row>
    <row r="116" spans="1:2" x14ac:dyDescent="0.25">
      <c r="A116" t="s">
        <v>6512</v>
      </c>
      <c r="B116" t="s">
        <v>2098</v>
      </c>
    </row>
    <row r="117" spans="1:2" x14ac:dyDescent="0.25">
      <c r="A117" t="s">
        <v>6512</v>
      </c>
      <c r="B117" t="s">
        <v>2115</v>
      </c>
    </row>
    <row r="118" spans="1:2" x14ac:dyDescent="0.25">
      <c r="A118" t="s">
        <v>6512</v>
      </c>
      <c r="B118" t="s">
        <v>2158</v>
      </c>
    </row>
    <row r="119" spans="1:2" x14ac:dyDescent="0.25">
      <c r="A119" t="s">
        <v>6513</v>
      </c>
      <c r="B119" t="s">
        <v>2245</v>
      </c>
    </row>
    <row r="120" spans="1:2" x14ac:dyDescent="0.25">
      <c r="A120" t="s">
        <v>6513</v>
      </c>
      <c r="B120" t="s">
        <v>2251</v>
      </c>
    </row>
    <row r="121" spans="1:2" x14ac:dyDescent="0.25">
      <c r="A121" t="s">
        <v>6513</v>
      </c>
      <c r="B121" t="s">
        <v>2270</v>
      </c>
    </row>
    <row r="122" spans="1:2" x14ac:dyDescent="0.25">
      <c r="A122" t="s">
        <v>6513</v>
      </c>
      <c r="B122" t="s">
        <v>2179</v>
      </c>
    </row>
    <row r="123" spans="1:2" x14ac:dyDescent="0.25">
      <c r="A123" t="s">
        <v>6513</v>
      </c>
      <c r="B123" t="s">
        <v>2230</v>
      </c>
    </row>
    <row r="124" spans="1:2" x14ac:dyDescent="0.25">
      <c r="A124" t="s">
        <v>6513</v>
      </c>
      <c r="B124" t="s">
        <v>2322</v>
      </c>
    </row>
    <row r="125" spans="1:2" x14ac:dyDescent="0.25">
      <c r="A125" t="s">
        <v>6513</v>
      </c>
      <c r="B125" t="s">
        <v>2345</v>
      </c>
    </row>
    <row r="126" spans="1:2" x14ac:dyDescent="0.25">
      <c r="A126" t="s">
        <v>6513</v>
      </c>
      <c r="B126" t="s">
        <v>2196</v>
      </c>
    </row>
    <row r="127" spans="1:2" x14ac:dyDescent="0.25">
      <c r="A127" t="s">
        <v>6513</v>
      </c>
      <c r="B127" t="s">
        <v>2304</v>
      </c>
    </row>
    <row r="128" spans="1:2" x14ac:dyDescent="0.25">
      <c r="A128" t="s">
        <v>6513</v>
      </c>
      <c r="B128" t="s">
        <v>2287</v>
      </c>
    </row>
    <row r="129" spans="1:2" x14ac:dyDescent="0.25">
      <c r="A129" t="s">
        <v>6514</v>
      </c>
      <c r="B129" t="s">
        <v>2396</v>
      </c>
    </row>
    <row r="130" spans="1:2" x14ac:dyDescent="0.25">
      <c r="A130" t="s">
        <v>6514</v>
      </c>
      <c r="B130" t="s">
        <v>2449</v>
      </c>
    </row>
    <row r="131" spans="1:2" x14ac:dyDescent="0.25">
      <c r="A131" t="s">
        <v>6514</v>
      </c>
      <c r="B131" t="s">
        <v>2430</v>
      </c>
    </row>
    <row r="132" spans="1:2" x14ac:dyDescent="0.25">
      <c r="A132" t="s">
        <v>6514</v>
      </c>
      <c r="B132" t="s">
        <v>2376</v>
      </c>
    </row>
    <row r="133" spans="1:2" x14ac:dyDescent="0.25">
      <c r="A133" t="s">
        <v>6514</v>
      </c>
      <c r="B133" t="s">
        <v>2506</v>
      </c>
    </row>
    <row r="134" spans="1:2" x14ac:dyDescent="0.25">
      <c r="A134" t="s">
        <v>6514</v>
      </c>
      <c r="B134" t="s">
        <v>2526</v>
      </c>
    </row>
    <row r="135" spans="1:2" x14ac:dyDescent="0.25">
      <c r="A135" t="s">
        <v>6514</v>
      </c>
      <c r="B135" t="s">
        <v>2360</v>
      </c>
    </row>
    <row r="136" spans="1:2" x14ac:dyDescent="0.25">
      <c r="A136" t="s">
        <v>6514</v>
      </c>
      <c r="B136" t="s">
        <v>2486</v>
      </c>
    </row>
    <row r="137" spans="1:2" x14ac:dyDescent="0.25">
      <c r="A137" t="s">
        <v>6514</v>
      </c>
      <c r="B137" t="s">
        <v>2545</v>
      </c>
    </row>
    <row r="138" spans="1:2" x14ac:dyDescent="0.25">
      <c r="A138" t="s">
        <v>6514</v>
      </c>
      <c r="B138" t="s">
        <v>2414</v>
      </c>
    </row>
    <row r="139" spans="1:2" x14ac:dyDescent="0.25">
      <c r="A139" t="s">
        <v>6514</v>
      </c>
      <c r="B139" t="s">
        <v>2566</v>
      </c>
    </row>
    <row r="140" spans="1:2" x14ac:dyDescent="0.25">
      <c r="A140" t="s">
        <v>6514</v>
      </c>
      <c r="B140" t="s">
        <v>2469</v>
      </c>
    </row>
    <row r="141" spans="1:2" x14ac:dyDescent="0.25">
      <c r="A141" t="s">
        <v>6515</v>
      </c>
      <c r="B141" t="s">
        <v>2585</v>
      </c>
    </row>
    <row r="142" spans="1:2" x14ac:dyDescent="0.25">
      <c r="A142" t="s">
        <v>6516</v>
      </c>
      <c r="B142" t="s">
        <v>2603</v>
      </c>
    </row>
    <row r="143" spans="1:2" x14ac:dyDescent="0.25">
      <c r="A143" t="s">
        <v>6516</v>
      </c>
      <c r="B143" t="s">
        <v>2636</v>
      </c>
    </row>
    <row r="144" spans="1:2" x14ac:dyDescent="0.25">
      <c r="A144" t="s">
        <v>6516</v>
      </c>
      <c r="B144" t="s">
        <v>2618</v>
      </c>
    </row>
    <row r="145" spans="1:2" x14ac:dyDescent="0.25">
      <c r="A145" t="s">
        <v>6516</v>
      </c>
      <c r="B145" t="s">
        <v>2654</v>
      </c>
    </row>
    <row r="146" spans="1:2" x14ac:dyDescent="0.25">
      <c r="A146" t="s">
        <v>6516</v>
      </c>
      <c r="B146" t="s">
        <v>2674</v>
      </c>
    </row>
    <row r="147" spans="1:2" x14ac:dyDescent="0.25">
      <c r="A147" t="s">
        <v>6516</v>
      </c>
      <c r="B147" t="s">
        <v>6517</v>
      </c>
    </row>
    <row r="148" spans="1:2" x14ac:dyDescent="0.25">
      <c r="A148" t="s">
        <v>6518</v>
      </c>
      <c r="B148" t="s">
        <v>2691</v>
      </c>
    </row>
    <row r="149" spans="1:2" x14ac:dyDescent="0.25">
      <c r="A149" t="s">
        <v>6518</v>
      </c>
      <c r="B149" t="s">
        <v>2743</v>
      </c>
    </row>
    <row r="150" spans="1:2" x14ac:dyDescent="0.25">
      <c r="A150" t="s">
        <v>6518</v>
      </c>
      <c r="B150" t="s">
        <v>2707</v>
      </c>
    </row>
    <row r="151" spans="1:2" x14ac:dyDescent="0.25">
      <c r="A151" t="s">
        <v>6518</v>
      </c>
      <c r="B151" t="s">
        <v>2759</v>
      </c>
    </row>
    <row r="152" spans="1:2" x14ac:dyDescent="0.25">
      <c r="A152" t="s">
        <v>6518</v>
      </c>
      <c r="B152" t="s">
        <v>2807</v>
      </c>
    </row>
    <row r="153" spans="1:2" x14ac:dyDescent="0.25">
      <c r="A153" t="s">
        <v>6518</v>
      </c>
      <c r="B153" t="s">
        <v>2776</v>
      </c>
    </row>
    <row r="154" spans="1:2" x14ac:dyDescent="0.25">
      <c r="A154" t="s">
        <v>6518</v>
      </c>
      <c r="B154" t="s">
        <v>2791</v>
      </c>
    </row>
    <row r="155" spans="1:2" x14ac:dyDescent="0.25">
      <c r="A155" t="s">
        <v>6518</v>
      </c>
      <c r="B155" t="s">
        <v>2725</v>
      </c>
    </row>
    <row r="156" spans="1:2" x14ac:dyDescent="0.25">
      <c r="A156" t="s">
        <v>6519</v>
      </c>
      <c r="B156" t="s">
        <v>2824</v>
      </c>
    </row>
    <row r="157" spans="1:2" x14ac:dyDescent="0.25">
      <c r="A157" t="s">
        <v>6519</v>
      </c>
      <c r="B157" t="s">
        <v>2843</v>
      </c>
    </row>
    <row r="158" spans="1:2" x14ac:dyDescent="0.25">
      <c r="A158" t="s">
        <v>6519</v>
      </c>
      <c r="B158" t="s">
        <v>2977</v>
      </c>
    </row>
    <row r="159" spans="1:2" x14ac:dyDescent="0.25">
      <c r="A159" t="s">
        <v>6519</v>
      </c>
      <c r="B159" t="s">
        <v>2960</v>
      </c>
    </row>
    <row r="160" spans="1:2" x14ac:dyDescent="0.25">
      <c r="A160" t="s">
        <v>6519</v>
      </c>
      <c r="B160" t="s">
        <v>3016</v>
      </c>
    </row>
    <row r="161" spans="1:2" x14ac:dyDescent="0.25">
      <c r="A161" t="s">
        <v>6519</v>
      </c>
      <c r="B161" t="s">
        <v>2995</v>
      </c>
    </row>
    <row r="162" spans="1:2" x14ac:dyDescent="0.25">
      <c r="A162" t="s">
        <v>6519</v>
      </c>
      <c r="B162" t="s">
        <v>2901</v>
      </c>
    </row>
    <row r="163" spans="1:2" x14ac:dyDescent="0.25">
      <c r="A163" t="s">
        <v>6519</v>
      </c>
      <c r="B163" t="s">
        <v>2859</v>
      </c>
    </row>
    <row r="164" spans="1:2" x14ac:dyDescent="0.25">
      <c r="A164" t="s">
        <v>6519</v>
      </c>
      <c r="B164" t="s">
        <v>3036</v>
      </c>
    </row>
    <row r="165" spans="1:2" x14ac:dyDescent="0.25">
      <c r="A165" t="s">
        <v>6519</v>
      </c>
      <c r="B165" t="s">
        <v>2940</v>
      </c>
    </row>
    <row r="166" spans="1:2" x14ac:dyDescent="0.25">
      <c r="A166" t="s">
        <v>6519</v>
      </c>
      <c r="B166" t="s">
        <v>2874</v>
      </c>
    </row>
    <row r="167" spans="1:2" x14ac:dyDescent="0.25">
      <c r="A167" t="s">
        <v>6519</v>
      </c>
      <c r="B167" t="s">
        <v>2921</v>
      </c>
    </row>
    <row r="168" spans="1:2" x14ac:dyDescent="0.25">
      <c r="A168" t="s">
        <v>6519</v>
      </c>
      <c r="B168" t="s">
        <v>3057</v>
      </c>
    </row>
    <row r="169" spans="1:2" x14ac:dyDescent="0.25">
      <c r="A169" t="s">
        <v>6520</v>
      </c>
      <c r="B169" t="s">
        <v>3098</v>
      </c>
    </row>
    <row r="170" spans="1:2" x14ac:dyDescent="0.25">
      <c r="A170" t="s">
        <v>6520</v>
      </c>
      <c r="B170" t="s">
        <v>3079</v>
      </c>
    </row>
    <row r="171" spans="1:2" x14ac:dyDescent="0.25">
      <c r="A171" t="s">
        <v>6520</v>
      </c>
      <c r="B171" t="s">
        <v>3168</v>
      </c>
    </row>
    <row r="172" spans="1:2" x14ac:dyDescent="0.25">
      <c r="A172" t="s">
        <v>6520</v>
      </c>
      <c r="B172" t="s">
        <v>3217</v>
      </c>
    </row>
    <row r="173" spans="1:2" x14ac:dyDescent="0.25">
      <c r="A173" t="s">
        <v>6520</v>
      </c>
      <c r="B173" t="s">
        <v>3115</v>
      </c>
    </row>
    <row r="174" spans="1:2" x14ac:dyDescent="0.25">
      <c r="A174" t="s">
        <v>6520</v>
      </c>
      <c r="B174" t="s">
        <v>3200</v>
      </c>
    </row>
    <row r="175" spans="1:2" x14ac:dyDescent="0.25">
      <c r="A175" t="s">
        <v>6520</v>
      </c>
      <c r="B175" t="s">
        <v>3151</v>
      </c>
    </row>
    <row r="176" spans="1:2" x14ac:dyDescent="0.25">
      <c r="A176" t="s">
        <v>6520</v>
      </c>
      <c r="B176" t="s">
        <v>3190</v>
      </c>
    </row>
    <row r="177" spans="1:2" x14ac:dyDescent="0.25">
      <c r="A177" t="s">
        <v>6520</v>
      </c>
      <c r="B177" t="s">
        <v>3134</v>
      </c>
    </row>
    <row r="178" spans="1:2" x14ac:dyDescent="0.25">
      <c r="A178" t="s">
        <v>6520</v>
      </c>
      <c r="B178" t="s">
        <v>3234</v>
      </c>
    </row>
    <row r="179" spans="1:2" x14ac:dyDescent="0.25">
      <c r="A179" t="s">
        <v>6520</v>
      </c>
      <c r="B179" t="s">
        <v>3254</v>
      </c>
    </row>
    <row r="180" spans="1:2" x14ac:dyDescent="0.25">
      <c r="A180" t="s">
        <v>6521</v>
      </c>
      <c r="B180" t="s">
        <v>3288</v>
      </c>
    </row>
    <row r="181" spans="1:2" x14ac:dyDescent="0.25">
      <c r="A181" t="s">
        <v>6521</v>
      </c>
      <c r="B181" t="s">
        <v>2213</v>
      </c>
    </row>
    <row r="182" spans="1:2" x14ac:dyDescent="0.25">
      <c r="A182" t="s">
        <v>6521</v>
      </c>
      <c r="B182" t="s">
        <v>3325</v>
      </c>
    </row>
    <row r="183" spans="1:2" x14ac:dyDescent="0.25">
      <c r="A183" t="s">
        <v>6521</v>
      </c>
      <c r="B183" t="s">
        <v>3270</v>
      </c>
    </row>
    <row r="184" spans="1:2" x14ac:dyDescent="0.25">
      <c r="A184" t="s">
        <v>6521</v>
      </c>
      <c r="B184" t="s">
        <v>3344</v>
      </c>
    </row>
    <row r="185" spans="1:2" x14ac:dyDescent="0.25">
      <c r="A185" t="s">
        <v>6521</v>
      </c>
      <c r="B185" t="s">
        <v>3381</v>
      </c>
    </row>
    <row r="186" spans="1:2" x14ac:dyDescent="0.25">
      <c r="A186" t="s">
        <v>6521</v>
      </c>
      <c r="B186" t="s">
        <v>3307</v>
      </c>
    </row>
    <row r="187" spans="1:2" x14ac:dyDescent="0.25">
      <c r="A187" t="s">
        <v>6521</v>
      </c>
      <c r="B187" t="s">
        <v>3399</v>
      </c>
    </row>
    <row r="188" spans="1:2" x14ac:dyDescent="0.25">
      <c r="A188" t="s">
        <v>6521</v>
      </c>
      <c r="B188" t="s">
        <v>3362</v>
      </c>
    </row>
    <row r="189" spans="1:2" x14ac:dyDescent="0.25">
      <c r="A189" t="s">
        <v>6521</v>
      </c>
      <c r="B189" t="s">
        <v>3417</v>
      </c>
    </row>
    <row r="190" spans="1:2" x14ac:dyDescent="0.25">
      <c r="A190" t="s">
        <v>6522</v>
      </c>
      <c r="B190" t="s">
        <v>3491</v>
      </c>
    </row>
    <row r="191" spans="1:2" x14ac:dyDescent="0.25">
      <c r="A191" t="s">
        <v>6522</v>
      </c>
      <c r="B191" t="s">
        <v>3583</v>
      </c>
    </row>
    <row r="192" spans="1:2" x14ac:dyDescent="0.25">
      <c r="A192" t="s">
        <v>6522</v>
      </c>
      <c r="B192" t="s">
        <v>3508</v>
      </c>
    </row>
    <row r="193" spans="1:2" x14ac:dyDescent="0.25">
      <c r="A193" t="s">
        <v>6522</v>
      </c>
      <c r="B193" t="s">
        <v>3525</v>
      </c>
    </row>
    <row r="194" spans="1:2" x14ac:dyDescent="0.25">
      <c r="A194" t="s">
        <v>6522</v>
      </c>
      <c r="B194" t="s">
        <v>3432</v>
      </c>
    </row>
    <row r="195" spans="1:2" x14ac:dyDescent="0.25">
      <c r="A195" t="s">
        <v>6522</v>
      </c>
      <c r="B195" t="s">
        <v>3540</v>
      </c>
    </row>
    <row r="196" spans="1:2" x14ac:dyDescent="0.25">
      <c r="A196" t="s">
        <v>6522</v>
      </c>
      <c r="B196" t="s">
        <v>3469</v>
      </c>
    </row>
    <row r="197" spans="1:2" x14ac:dyDescent="0.25">
      <c r="A197" t="s">
        <v>6522</v>
      </c>
      <c r="B197" t="s">
        <v>3448</v>
      </c>
    </row>
    <row r="198" spans="1:2" x14ac:dyDescent="0.25">
      <c r="A198" t="s">
        <v>6523</v>
      </c>
      <c r="B198" t="s">
        <v>3600</v>
      </c>
    </row>
    <row r="199" spans="1:2" x14ac:dyDescent="0.25">
      <c r="A199" t="s">
        <v>6523</v>
      </c>
      <c r="B199" t="s">
        <v>3755</v>
      </c>
    </row>
    <row r="200" spans="1:2" x14ac:dyDescent="0.25">
      <c r="A200" t="s">
        <v>6523</v>
      </c>
      <c r="B200" t="s">
        <v>3636</v>
      </c>
    </row>
    <row r="201" spans="1:2" x14ac:dyDescent="0.25">
      <c r="A201" t="s">
        <v>6523</v>
      </c>
      <c r="B201" t="s">
        <v>3679</v>
      </c>
    </row>
    <row r="202" spans="1:2" x14ac:dyDescent="0.25">
      <c r="A202" t="s">
        <v>6523</v>
      </c>
      <c r="B202" t="s">
        <v>3661</v>
      </c>
    </row>
    <row r="203" spans="1:2" x14ac:dyDescent="0.25">
      <c r="A203" t="s">
        <v>6523</v>
      </c>
      <c r="B203" t="s">
        <v>3618</v>
      </c>
    </row>
    <row r="204" spans="1:2" x14ac:dyDescent="0.25">
      <c r="A204" t="s">
        <v>6523</v>
      </c>
      <c r="B204" t="s">
        <v>3715</v>
      </c>
    </row>
    <row r="205" spans="1:2" x14ac:dyDescent="0.25">
      <c r="A205" t="s">
        <v>6523</v>
      </c>
      <c r="B205" t="s">
        <v>3778</v>
      </c>
    </row>
    <row r="206" spans="1:2" x14ac:dyDescent="0.25">
      <c r="A206" t="s">
        <v>6523</v>
      </c>
      <c r="B206" t="s">
        <v>3816</v>
      </c>
    </row>
    <row r="207" spans="1:2" x14ac:dyDescent="0.25">
      <c r="A207" t="s">
        <v>6523</v>
      </c>
      <c r="B207" t="s">
        <v>3796</v>
      </c>
    </row>
    <row r="208" spans="1:2" x14ac:dyDescent="0.25">
      <c r="A208" t="s">
        <v>6523</v>
      </c>
      <c r="B208" t="s">
        <v>3698</v>
      </c>
    </row>
    <row r="209" spans="1:2" x14ac:dyDescent="0.25">
      <c r="A209" t="s">
        <v>6523</v>
      </c>
      <c r="B209" t="s">
        <v>3737</v>
      </c>
    </row>
    <row r="210" spans="1:2" x14ac:dyDescent="0.25">
      <c r="A210" t="s">
        <v>6524</v>
      </c>
      <c r="B210" t="s">
        <v>3870</v>
      </c>
    </row>
    <row r="211" spans="1:2" x14ac:dyDescent="0.25">
      <c r="A211" t="s">
        <v>6524</v>
      </c>
      <c r="B211" t="s">
        <v>3836</v>
      </c>
    </row>
    <row r="212" spans="1:2" x14ac:dyDescent="0.25">
      <c r="A212" t="s">
        <v>6524</v>
      </c>
      <c r="B212" t="s">
        <v>3996</v>
      </c>
    </row>
    <row r="213" spans="1:2" x14ac:dyDescent="0.25">
      <c r="A213" t="s">
        <v>6524</v>
      </c>
      <c r="B213" t="s">
        <v>3854</v>
      </c>
    </row>
    <row r="214" spans="1:2" x14ac:dyDescent="0.25">
      <c r="A214" t="s">
        <v>6524</v>
      </c>
      <c r="B214" t="s">
        <v>3958</v>
      </c>
    </row>
    <row r="215" spans="1:2" x14ac:dyDescent="0.25">
      <c r="A215" t="s">
        <v>6524</v>
      </c>
      <c r="B215" t="s">
        <v>3927</v>
      </c>
    </row>
    <row r="216" spans="1:2" x14ac:dyDescent="0.25">
      <c r="A216" t="s">
        <v>6524</v>
      </c>
      <c r="B216" t="s">
        <v>3944</v>
      </c>
    </row>
    <row r="217" spans="1:2" x14ac:dyDescent="0.25">
      <c r="A217" t="s">
        <v>6524</v>
      </c>
      <c r="B217" t="s">
        <v>3889</v>
      </c>
    </row>
    <row r="218" spans="1:2" x14ac:dyDescent="0.25">
      <c r="A218" t="s">
        <v>6524</v>
      </c>
      <c r="B218" t="s">
        <v>3978</v>
      </c>
    </row>
    <row r="219" spans="1:2" x14ac:dyDescent="0.25">
      <c r="A219" t="s">
        <v>6524</v>
      </c>
      <c r="B219" t="s">
        <v>3909</v>
      </c>
    </row>
    <row r="220" spans="1:2" x14ac:dyDescent="0.25">
      <c r="A220" t="s">
        <v>6525</v>
      </c>
      <c r="B220" t="s">
        <v>4069</v>
      </c>
    </row>
    <row r="221" spans="1:2" x14ac:dyDescent="0.25">
      <c r="A221" t="s">
        <v>6525</v>
      </c>
      <c r="B221" t="s">
        <v>4049</v>
      </c>
    </row>
    <row r="222" spans="1:2" x14ac:dyDescent="0.25">
      <c r="A222" t="s">
        <v>6525</v>
      </c>
      <c r="B222" t="s">
        <v>4012</v>
      </c>
    </row>
    <row r="223" spans="1:2" x14ac:dyDescent="0.25">
      <c r="A223" t="s">
        <v>6525</v>
      </c>
      <c r="B223" t="s">
        <v>4091</v>
      </c>
    </row>
    <row r="224" spans="1:2" x14ac:dyDescent="0.25">
      <c r="A224" t="s">
        <v>6525</v>
      </c>
      <c r="B224" t="s">
        <v>4031</v>
      </c>
    </row>
    <row r="225" spans="1:2" x14ac:dyDescent="0.25">
      <c r="A225" t="s">
        <v>6525</v>
      </c>
      <c r="B225" t="s">
        <v>4112</v>
      </c>
    </row>
    <row r="226" spans="1:2" x14ac:dyDescent="0.25">
      <c r="A226" t="s">
        <v>6526</v>
      </c>
      <c r="B226" t="s">
        <v>4150</v>
      </c>
    </row>
    <row r="227" spans="1:2" x14ac:dyDescent="0.25">
      <c r="A227" t="s">
        <v>6526</v>
      </c>
      <c r="B227" t="s">
        <v>4243</v>
      </c>
    </row>
    <row r="228" spans="1:2" x14ac:dyDescent="0.25">
      <c r="A228" t="s">
        <v>6526</v>
      </c>
      <c r="B228" t="s">
        <v>4368</v>
      </c>
    </row>
    <row r="229" spans="1:2" x14ac:dyDescent="0.25">
      <c r="A229" t="s">
        <v>6526</v>
      </c>
      <c r="B229" t="s">
        <v>4333</v>
      </c>
    </row>
    <row r="230" spans="1:2" x14ac:dyDescent="0.25">
      <c r="A230" t="s">
        <v>6526</v>
      </c>
      <c r="B230" t="s">
        <v>4131</v>
      </c>
    </row>
    <row r="231" spans="1:2" x14ac:dyDescent="0.25">
      <c r="A231" t="s">
        <v>6526</v>
      </c>
      <c r="B231" t="s">
        <v>4224</v>
      </c>
    </row>
    <row r="232" spans="1:2" x14ac:dyDescent="0.25">
      <c r="A232" t="s">
        <v>6526</v>
      </c>
      <c r="B232" t="s">
        <v>4279</v>
      </c>
    </row>
    <row r="233" spans="1:2" x14ac:dyDescent="0.25">
      <c r="A233" t="s">
        <v>6526</v>
      </c>
      <c r="B233" t="s">
        <v>4206</v>
      </c>
    </row>
    <row r="234" spans="1:2" x14ac:dyDescent="0.25">
      <c r="A234" t="s">
        <v>6526</v>
      </c>
      <c r="B234" t="s">
        <v>4298</v>
      </c>
    </row>
    <row r="235" spans="1:2" x14ac:dyDescent="0.25">
      <c r="A235" t="s">
        <v>6526</v>
      </c>
      <c r="B235" t="s">
        <v>4188</v>
      </c>
    </row>
    <row r="236" spans="1:2" x14ac:dyDescent="0.25">
      <c r="A236" t="s">
        <v>6526</v>
      </c>
      <c r="B236" t="s">
        <v>4260</v>
      </c>
    </row>
    <row r="237" spans="1:2" x14ac:dyDescent="0.25">
      <c r="A237" t="s">
        <v>6526</v>
      </c>
      <c r="B237" t="s">
        <v>4315</v>
      </c>
    </row>
    <row r="238" spans="1:2" x14ac:dyDescent="0.25">
      <c r="A238" t="s">
        <v>6526</v>
      </c>
      <c r="B238" t="s">
        <v>4351</v>
      </c>
    </row>
    <row r="239" spans="1:2" x14ac:dyDescent="0.25">
      <c r="A239" t="s">
        <v>6526</v>
      </c>
      <c r="B239" t="s">
        <v>4168</v>
      </c>
    </row>
    <row r="240" spans="1:2" x14ac:dyDescent="0.25">
      <c r="A240" t="s">
        <v>6526</v>
      </c>
      <c r="B240" t="s">
        <v>4387</v>
      </c>
    </row>
    <row r="241" spans="1:2" x14ac:dyDescent="0.25">
      <c r="A241" t="s">
        <v>6526</v>
      </c>
      <c r="B241" t="s">
        <v>4405</v>
      </c>
    </row>
    <row r="242" spans="1:2" x14ac:dyDescent="0.25">
      <c r="A242" t="s">
        <v>6527</v>
      </c>
      <c r="B242" t="s">
        <v>4522</v>
      </c>
    </row>
    <row r="243" spans="1:2" x14ac:dyDescent="0.25">
      <c r="A243" t="s">
        <v>6527</v>
      </c>
      <c r="B243" t="s">
        <v>4486</v>
      </c>
    </row>
    <row r="244" spans="1:2" x14ac:dyDescent="0.25">
      <c r="A244" t="s">
        <v>6527</v>
      </c>
      <c r="B244" t="s">
        <v>4425</v>
      </c>
    </row>
    <row r="245" spans="1:2" x14ac:dyDescent="0.25">
      <c r="A245" t="s">
        <v>6527</v>
      </c>
      <c r="B245" t="s">
        <v>4503</v>
      </c>
    </row>
    <row r="246" spans="1:2" x14ac:dyDescent="0.25">
      <c r="A246" t="s">
        <v>6527</v>
      </c>
      <c r="B246" t="s">
        <v>4444</v>
      </c>
    </row>
    <row r="247" spans="1:2" x14ac:dyDescent="0.25">
      <c r="A247" t="s">
        <v>6527</v>
      </c>
      <c r="B247" t="s">
        <v>4539</v>
      </c>
    </row>
    <row r="248" spans="1:2" x14ac:dyDescent="0.25">
      <c r="A248" t="s">
        <v>6527</v>
      </c>
      <c r="B248" t="s">
        <v>4463</v>
      </c>
    </row>
    <row r="249" spans="1:2" x14ac:dyDescent="0.25">
      <c r="A249" t="s">
        <v>6527</v>
      </c>
      <c r="B249" t="s">
        <v>4555</v>
      </c>
    </row>
    <row r="250" spans="1:2" x14ac:dyDescent="0.25">
      <c r="A250" t="s">
        <v>6528</v>
      </c>
      <c r="B250" t="s">
        <v>4575</v>
      </c>
    </row>
    <row r="251" spans="1:2" x14ac:dyDescent="0.25">
      <c r="A251" t="s">
        <v>6528</v>
      </c>
      <c r="B251" t="s">
        <v>4611</v>
      </c>
    </row>
    <row r="252" spans="1:2" x14ac:dyDescent="0.25">
      <c r="A252" t="s">
        <v>6528</v>
      </c>
      <c r="B252" t="s">
        <v>4592</v>
      </c>
    </row>
    <row r="253" spans="1:2" x14ac:dyDescent="0.25">
      <c r="A253" t="s">
        <v>6528</v>
      </c>
      <c r="B253" t="s">
        <v>4629</v>
      </c>
    </row>
    <row r="254" spans="1:2" x14ac:dyDescent="0.25">
      <c r="A254" t="s">
        <v>6528</v>
      </c>
      <c r="B254" t="s">
        <v>4648</v>
      </c>
    </row>
    <row r="255" spans="1:2" x14ac:dyDescent="0.25">
      <c r="A255" t="s">
        <v>6528</v>
      </c>
      <c r="B255" t="s">
        <v>4713</v>
      </c>
    </row>
    <row r="256" spans="1:2" x14ac:dyDescent="0.25">
      <c r="A256" t="s">
        <v>6528</v>
      </c>
      <c r="B256" t="s">
        <v>4731</v>
      </c>
    </row>
    <row r="257" spans="1:2" x14ac:dyDescent="0.25">
      <c r="A257" t="s">
        <v>6528</v>
      </c>
      <c r="B257" t="s">
        <v>4751</v>
      </c>
    </row>
    <row r="258" spans="1:2" x14ac:dyDescent="0.25">
      <c r="A258" t="s">
        <v>6528</v>
      </c>
      <c r="B258" t="s">
        <v>4669</v>
      </c>
    </row>
    <row r="259" spans="1:2" x14ac:dyDescent="0.25">
      <c r="A259" t="s">
        <v>6528</v>
      </c>
      <c r="B259" t="s">
        <v>4693</v>
      </c>
    </row>
    <row r="260" spans="1:2" x14ac:dyDescent="0.25">
      <c r="A260" t="s">
        <v>6528</v>
      </c>
      <c r="B260" t="s">
        <v>4770</v>
      </c>
    </row>
    <row r="261" spans="1:2" x14ac:dyDescent="0.25">
      <c r="A261" t="s">
        <v>6529</v>
      </c>
      <c r="B261" t="s">
        <v>4786</v>
      </c>
    </row>
    <row r="262" spans="1:2" x14ac:dyDescent="0.25">
      <c r="A262" t="s">
        <v>6529</v>
      </c>
      <c r="B262" t="s">
        <v>4874</v>
      </c>
    </row>
    <row r="263" spans="1:2" x14ac:dyDescent="0.25">
      <c r="A263" t="s">
        <v>6529</v>
      </c>
      <c r="B263" t="s">
        <v>4858</v>
      </c>
    </row>
    <row r="264" spans="1:2" x14ac:dyDescent="0.25">
      <c r="A264" t="s">
        <v>6529</v>
      </c>
      <c r="B264" t="s">
        <v>4805</v>
      </c>
    </row>
    <row r="265" spans="1:2" x14ac:dyDescent="0.25">
      <c r="A265" t="s">
        <v>6529</v>
      </c>
      <c r="B265" t="s">
        <v>4840</v>
      </c>
    </row>
    <row r="266" spans="1:2" x14ac:dyDescent="0.25">
      <c r="A266" t="s">
        <v>6529</v>
      </c>
      <c r="B266" t="s">
        <v>4823</v>
      </c>
    </row>
    <row r="267" spans="1:2" x14ac:dyDescent="0.25">
      <c r="A267" t="s">
        <v>6530</v>
      </c>
      <c r="B267" t="s">
        <v>4906</v>
      </c>
    </row>
    <row r="268" spans="1:2" x14ac:dyDescent="0.25">
      <c r="A268" t="s">
        <v>6530</v>
      </c>
      <c r="B268" t="s">
        <v>4891</v>
      </c>
    </row>
    <row r="269" spans="1:2" x14ac:dyDescent="0.25">
      <c r="A269" t="s">
        <v>6530</v>
      </c>
      <c r="B269" t="s">
        <v>4958</v>
      </c>
    </row>
    <row r="270" spans="1:2" x14ac:dyDescent="0.25">
      <c r="A270" t="s">
        <v>6530</v>
      </c>
      <c r="B270" t="s">
        <v>5051</v>
      </c>
    </row>
    <row r="271" spans="1:2" x14ac:dyDescent="0.25">
      <c r="A271" t="s">
        <v>6530</v>
      </c>
      <c r="B271" t="s">
        <v>4994</v>
      </c>
    </row>
    <row r="272" spans="1:2" x14ac:dyDescent="0.25">
      <c r="A272" t="s">
        <v>6530</v>
      </c>
      <c r="B272" t="s">
        <v>5013</v>
      </c>
    </row>
    <row r="273" spans="1:2" x14ac:dyDescent="0.25">
      <c r="A273" t="s">
        <v>6530</v>
      </c>
      <c r="B273" t="s">
        <v>5055</v>
      </c>
    </row>
    <row r="274" spans="1:2" x14ac:dyDescent="0.25">
      <c r="A274" t="s">
        <v>6530</v>
      </c>
      <c r="B274" t="s">
        <v>4976</v>
      </c>
    </row>
    <row r="275" spans="1:2" x14ac:dyDescent="0.25">
      <c r="A275" t="s">
        <v>6530</v>
      </c>
      <c r="B275" t="s">
        <v>5097</v>
      </c>
    </row>
    <row r="276" spans="1:2" x14ac:dyDescent="0.25">
      <c r="A276" t="s">
        <v>6530</v>
      </c>
      <c r="B276" t="s">
        <v>4943</v>
      </c>
    </row>
    <row r="277" spans="1:2" x14ac:dyDescent="0.25">
      <c r="A277" t="s">
        <v>6530</v>
      </c>
      <c r="B277" t="s">
        <v>4924</v>
      </c>
    </row>
    <row r="278" spans="1:2" x14ac:dyDescent="0.25">
      <c r="A278" t="s">
        <v>6530</v>
      </c>
      <c r="B278" t="s">
        <v>5031</v>
      </c>
    </row>
    <row r="279" spans="1:2" x14ac:dyDescent="0.25">
      <c r="A279" t="s">
        <v>6530</v>
      </c>
      <c r="B279" t="s">
        <v>5078</v>
      </c>
    </row>
    <row r="280" spans="1:2" x14ac:dyDescent="0.25">
      <c r="A280" t="s">
        <v>6530</v>
      </c>
      <c r="B280" t="s">
        <v>5057</v>
      </c>
    </row>
    <row r="281" spans="1:2" x14ac:dyDescent="0.25">
      <c r="A281" t="s">
        <v>6531</v>
      </c>
      <c r="B281" t="s">
        <v>5115</v>
      </c>
    </row>
    <row r="282" spans="1:2" x14ac:dyDescent="0.25">
      <c r="A282" t="s">
        <v>6531</v>
      </c>
      <c r="B282" t="s">
        <v>5153</v>
      </c>
    </row>
    <row r="283" spans="1:2" x14ac:dyDescent="0.25">
      <c r="A283" t="s">
        <v>6531</v>
      </c>
      <c r="B283" t="s">
        <v>5173</v>
      </c>
    </row>
    <row r="284" spans="1:2" x14ac:dyDescent="0.25">
      <c r="A284" t="s">
        <v>6531</v>
      </c>
      <c r="B284" t="s">
        <v>5243</v>
      </c>
    </row>
    <row r="285" spans="1:2" x14ac:dyDescent="0.25">
      <c r="A285" t="s">
        <v>6531</v>
      </c>
      <c r="B285" t="s">
        <v>5191</v>
      </c>
    </row>
    <row r="286" spans="1:2" x14ac:dyDescent="0.25">
      <c r="A286" t="s">
        <v>6531</v>
      </c>
      <c r="B286" t="s">
        <v>5132</v>
      </c>
    </row>
    <row r="287" spans="1:2" x14ac:dyDescent="0.25">
      <c r="A287" t="s">
        <v>6531</v>
      </c>
      <c r="B287" t="s">
        <v>5225</v>
      </c>
    </row>
    <row r="288" spans="1:2" x14ac:dyDescent="0.25">
      <c r="A288" t="s">
        <v>6531</v>
      </c>
      <c r="B288" t="s">
        <v>5262</v>
      </c>
    </row>
    <row r="289" spans="1:2" x14ac:dyDescent="0.25">
      <c r="A289" t="s">
        <v>6531</v>
      </c>
      <c r="B289" t="s">
        <v>5209</v>
      </c>
    </row>
    <row r="290" spans="1:2" x14ac:dyDescent="0.25">
      <c r="A290" t="s">
        <v>6531</v>
      </c>
      <c r="B290" t="s">
        <v>5279</v>
      </c>
    </row>
    <row r="291" spans="1:2" x14ac:dyDescent="0.25">
      <c r="A291" t="s">
        <v>6531</v>
      </c>
      <c r="B291" t="s">
        <v>5301</v>
      </c>
    </row>
    <row r="292" spans="1:2" x14ac:dyDescent="0.25">
      <c r="A292" t="s">
        <v>6531</v>
      </c>
      <c r="B292" t="s">
        <v>5321</v>
      </c>
    </row>
    <row r="293" spans="1:2" x14ac:dyDescent="0.25">
      <c r="A293" t="s">
        <v>6532</v>
      </c>
      <c r="B293" t="s">
        <v>5412</v>
      </c>
    </row>
    <row r="294" spans="1:2" x14ac:dyDescent="0.25">
      <c r="A294" t="s">
        <v>6532</v>
      </c>
      <c r="B294" t="s">
        <v>5397</v>
      </c>
    </row>
    <row r="295" spans="1:2" x14ac:dyDescent="0.25">
      <c r="A295" t="s">
        <v>6532</v>
      </c>
      <c r="B295" t="s">
        <v>3560</v>
      </c>
    </row>
    <row r="296" spans="1:2" x14ac:dyDescent="0.25">
      <c r="A296" t="s">
        <v>6532</v>
      </c>
      <c r="B296" t="s">
        <v>5448</v>
      </c>
    </row>
    <row r="297" spans="1:2" x14ac:dyDescent="0.25">
      <c r="A297" t="s">
        <v>6532</v>
      </c>
      <c r="B297" t="s">
        <v>5359</v>
      </c>
    </row>
    <row r="298" spans="1:2" x14ac:dyDescent="0.25">
      <c r="A298" t="s">
        <v>6532</v>
      </c>
      <c r="B298" t="s">
        <v>5344</v>
      </c>
    </row>
    <row r="299" spans="1:2" x14ac:dyDescent="0.25">
      <c r="A299" t="s">
        <v>6532</v>
      </c>
      <c r="B299" t="s">
        <v>5429</v>
      </c>
    </row>
    <row r="300" spans="1:2" x14ac:dyDescent="0.25">
      <c r="A300" t="s">
        <v>6532</v>
      </c>
      <c r="B300" t="s">
        <v>5377</v>
      </c>
    </row>
    <row r="301" spans="1:2" x14ac:dyDescent="0.25">
      <c r="A301" t="s">
        <v>6532</v>
      </c>
      <c r="B301" t="s">
        <v>5620</v>
      </c>
    </row>
    <row r="302" spans="1:2" x14ac:dyDescent="0.25">
      <c r="A302" t="s">
        <v>6533</v>
      </c>
      <c r="B302" t="s">
        <v>5604</v>
      </c>
    </row>
    <row r="303" spans="1:2" x14ac:dyDescent="0.25">
      <c r="A303" t="s">
        <v>6533</v>
      </c>
      <c r="B303" t="s">
        <v>5465</v>
      </c>
    </row>
    <row r="304" spans="1:2" x14ac:dyDescent="0.25">
      <c r="A304" t="s">
        <v>6533</v>
      </c>
      <c r="B304" t="s">
        <v>5483</v>
      </c>
    </row>
    <row r="305" spans="1:2" x14ac:dyDescent="0.25">
      <c r="A305" t="s">
        <v>6533</v>
      </c>
      <c r="B305" t="s">
        <v>5637</v>
      </c>
    </row>
    <row r="306" spans="1:2" x14ac:dyDescent="0.25">
      <c r="A306" t="s">
        <v>6533</v>
      </c>
      <c r="B306" t="s">
        <v>5563</v>
      </c>
    </row>
    <row r="307" spans="1:2" x14ac:dyDescent="0.25">
      <c r="A307" t="s">
        <v>6533</v>
      </c>
      <c r="B307" t="s">
        <v>5502</v>
      </c>
    </row>
    <row r="308" spans="1:2" x14ac:dyDescent="0.25">
      <c r="A308" t="s">
        <v>6533</v>
      </c>
      <c r="B308" t="s">
        <v>5522</v>
      </c>
    </row>
    <row r="309" spans="1:2" x14ac:dyDescent="0.25">
      <c r="A309" t="s">
        <v>6533</v>
      </c>
      <c r="B309" t="s">
        <v>5582</v>
      </c>
    </row>
    <row r="310" spans="1:2" x14ac:dyDescent="0.25">
      <c r="A310" t="s">
        <v>6533</v>
      </c>
      <c r="B310" t="s">
        <v>5540</v>
      </c>
    </row>
    <row r="311" spans="1:2" x14ac:dyDescent="0.25">
      <c r="A311" t="s">
        <v>6536</v>
      </c>
      <c r="B311" t="s">
        <v>5748</v>
      </c>
    </row>
    <row r="312" spans="1:2" x14ac:dyDescent="0.25">
      <c r="A312" t="s">
        <v>6537</v>
      </c>
      <c r="B312" t="s">
        <v>5753</v>
      </c>
    </row>
  </sheetData>
  <conditionalFormatting sqref="B59">
    <cfRule type="expression" dxfId="19" priority="15">
      <formula>AND(OR($C59="OF", $C59="LF", $C59="CF", $C59="RF"),$A59=1)</formula>
    </cfRule>
    <cfRule type="expression" dxfId="18" priority="16">
      <formula>OR($C59="OF", $C59="LF", $C59="CF", $C59="RF")</formula>
    </cfRule>
    <cfRule type="expression" dxfId="17" priority="17">
      <formula>AND(OR($C59="OF", $C59="LF", $C59="CF", $C59="RF"),$A42=1)</formula>
    </cfRule>
    <cfRule type="expression" dxfId="16" priority="18">
      <formula>OR($C59="OF", $C59="LF", $C59="CF", $C59="RF")</formula>
    </cfRule>
  </conditionalFormatting>
  <conditionalFormatting sqref="B161">
    <cfRule type="expression" dxfId="15" priority="11">
      <formula>AND(OR($C161="OF", $C161="LF", $C161="CF", $C161="RF"),$A161=1)</formula>
    </cfRule>
    <cfRule type="expression" dxfId="14" priority="12">
      <formula>OR($C161="OF", $C161="LF", $C161="CF", $C161="RF")</formula>
    </cfRule>
    <cfRule type="expression" dxfId="13" priority="13">
      <formula>AND(OR($C161="OF", $C161="LF", $C161="CF", $C161="RF"),$A144=1)</formula>
    </cfRule>
    <cfRule type="expression" dxfId="12" priority="14">
      <formula>OR($C161="OF", $C161="LF", $C161="CF", $C161="RF")</formula>
    </cfRule>
  </conditionalFormatting>
  <conditionalFormatting sqref="B216">
    <cfRule type="expression" dxfId="11" priority="7">
      <formula>AND(OR($C216="OF", $C216="LF", $C216="CF", $C216="RF"),$A216=1)</formula>
    </cfRule>
    <cfRule type="expression" dxfId="10" priority="8">
      <formula>OR($C216="OF", $C216="LF", $C216="CF", $C216="RF")</formula>
    </cfRule>
    <cfRule type="expression" dxfId="9" priority="9">
      <formula>AND(OR($C216="OF", $C216="LF", $C216="CF", $C216="RF"),$A198=1)</formula>
    </cfRule>
    <cfRule type="expression" dxfId="8" priority="10">
      <formula>OR($C216="OF", $C216="LF", $C216="CF", $C216="RF")</formula>
    </cfRule>
  </conditionalFormatting>
  <conditionalFormatting sqref="B6">
    <cfRule type="expression" dxfId="7" priority="3">
      <formula>AND(OR($C6="OF", $C6="LF", $C6="CF", $C6="RF"),$A6=1)</formula>
    </cfRule>
    <cfRule type="expression" dxfId="6" priority="4">
      <formula>OR($C6="OF", $C6="LF", $C6="CF", $C6="RF")</formula>
    </cfRule>
    <cfRule type="expression" dxfId="5" priority="5">
      <formula>AND(OR($C6="OF", $C6="LF", $C6="CF", $C6="RF"),$A1048566=1)</formula>
    </cfRule>
    <cfRule type="expression" dxfId="4" priority="6">
      <formula>OR($C6="OF", $C6="LF", $C6="CF", $C6="RF")</formula>
    </cfRule>
  </conditionalFormatting>
  <conditionalFormatting sqref="B13">
    <cfRule type="expression" dxfId="3" priority="1">
      <formula>$BA13=2</formula>
    </cfRule>
    <cfRule type="expression" dxfId="2" priority="2">
      <formula>AND($BA13&lt;=1,$BA13&lt;&gt;"")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S309"/>
  <sheetViews>
    <sheetView tabSelected="1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C7" sqref="C7"/>
    </sheetView>
  </sheetViews>
  <sheetFormatPr defaultRowHeight="15" x14ac:dyDescent="0.25"/>
  <cols>
    <col min="1" max="1" width="5" bestFit="1" customWidth="1"/>
    <col min="2" max="2" width="24.28515625" bestFit="1" customWidth="1"/>
    <col min="3" max="3" width="21.140625" bestFit="1" customWidth="1"/>
    <col min="4" max="4" width="2.7109375" customWidth="1"/>
    <col min="5" max="5" width="9.28515625" bestFit="1" customWidth="1"/>
    <col min="6" max="6" width="3" bestFit="1" customWidth="1"/>
    <col min="7" max="7" width="2.140625" bestFit="1" customWidth="1"/>
    <col min="8" max="10" width="3.140625" bestFit="1" customWidth="1"/>
    <col min="11" max="11" width="3" bestFit="1" customWidth="1"/>
    <col min="12" max="12" width="2.85546875" bestFit="1" customWidth="1"/>
    <col min="13" max="14" width="3.140625" bestFit="1" customWidth="1"/>
    <col min="15" max="15" width="3.5703125" bestFit="1" customWidth="1"/>
    <col min="16" max="16" width="2" bestFit="1" customWidth="1"/>
    <col min="17" max="17" width="2.7109375" customWidth="1"/>
    <col min="18" max="18" width="9" bestFit="1" customWidth="1"/>
    <col min="19" max="19" width="3" bestFit="1" customWidth="1"/>
    <col min="20" max="20" width="2.140625" bestFit="1" customWidth="1"/>
    <col min="21" max="23" width="3.140625" bestFit="1" customWidth="1"/>
    <col min="24" max="24" width="3" bestFit="1" customWidth="1"/>
    <col min="25" max="25" width="2.85546875" bestFit="1" customWidth="1"/>
    <col min="26" max="27" width="3.140625" bestFit="1" customWidth="1"/>
    <col min="28" max="28" width="3.5703125" bestFit="1" customWidth="1"/>
    <col min="29" max="29" width="9" bestFit="1" customWidth="1"/>
    <col min="30" max="30" width="2.7109375" customWidth="1"/>
    <col min="31" max="31" width="6.7109375" bestFit="1" customWidth="1"/>
    <col min="32" max="33" width="2.140625" bestFit="1" customWidth="1"/>
    <col min="34" max="36" width="3.140625" bestFit="1" customWidth="1"/>
    <col min="37" max="37" width="3" bestFit="1" customWidth="1"/>
    <col min="38" max="38" width="2.85546875" bestFit="1" customWidth="1"/>
    <col min="39" max="40" width="3.140625" bestFit="1" customWidth="1"/>
    <col min="41" max="41" width="3.5703125" bestFit="1" customWidth="1"/>
    <col min="42" max="42" width="6.7109375" style="3" bestFit="1" customWidth="1"/>
    <col min="43" max="43" width="2.7109375" customWidth="1"/>
    <col min="44" max="44" width="11" bestFit="1" customWidth="1"/>
    <col min="45" max="45" width="3" bestFit="1" customWidth="1"/>
    <col min="46" max="46" width="2.140625" bestFit="1" customWidth="1"/>
    <col min="47" max="49" width="3.140625" bestFit="1" customWidth="1"/>
    <col min="50" max="50" width="3" bestFit="1" customWidth="1"/>
    <col min="51" max="51" width="2.85546875" bestFit="1" customWidth="1"/>
    <col min="52" max="53" width="3.140625" bestFit="1" customWidth="1"/>
    <col min="54" max="54" width="3.5703125" bestFit="1" customWidth="1"/>
    <col min="55" max="55" width="11" bestFit="1" customWidth="1"/>
    <col min="56" max="56" width="2.7109375" customWidth="1"/>
    <col min="57" max="57" width="11.7109375" bestFit="1" customWidth="1"/>
    <col min="58" max="58" width="3" bestFit="1" customWidth="1"/>
    <col min="59" max="59" width="2.7109375" bestFit="1" customWidth="1"/>
    <col min="60" max="62" width="3.140625" bestFit="1" customWidth="1"/>
    <col min="63" max="63" width="3" bestFit="1" customWidth="1"/>
    <col min="64" max="64" width="2.85546875" bestFit="1" customWidth="1"/>
    <col min="65" max="66" width="3.140625" bestFit="1" customWidth="1"/>
    <col min="67" max="67" width="3.5703125" bestFit="1" customWidth="1"/>
    <col min="68" max="68" width="11.7109375" bestFit="1" customWidth="1"/>
    <col min="69" max="69" width="14.7109375" style="9" bestFit="1" customWidth="1"/>
    <col min="70" max="70" width="2.7109375" customWidth="1"/>
    <col min="71" max="71" width="9.140625" bestFit="1" customWidth="1"/>
  </cols>
  <sheetData>
    <row r="1" spans="1:71" s="10" customFormat="1" ht="30" customHeight="1" x14ac:dyDescent="0.25">
      <c r="A1" s="10" t="s">
        <v>6538</v>
      </c>
      <c r="B1" s="10" t="s">
        <v>5655</v>
      </c>
      <c r="C1" s="10" t="s">
        <v>6502</v>
      </c>
      <c r="E1" s="11" t="s">
        <v>11548</v>
      </c>
      <c r="F1" s="11" t="s">
        <v>64</v>
      </c>
      <c r="G1" s="11" t="s">
        <v>25</v>
      </c>
      <c r="H1" s="11" t="s">
        <v>44</v>
      </c>
      <c r="I1" s="11" t="s">
        <v>42</v>
      </c>
      <c r="J1" s="11" t="s">
        <v>33</v>
      </c>
      <c r="K1" s="11" t="s">
        <v>40</v>
      </c>
      <c r="L1" s="11" t="s">
        <v>30</v>
      </c>
      <c r="M1" s="11" t="s">
        <v>27</v>
      </c>
      <c r="N1" s="11" t="s">
        <v>35</v>
      </c>
      <c r="O1" s="11" t="s">
        <v>38</v>
      </c>
      <c r="P1" s="11"/>
      <c r="R1" s="13" t="s">
        <v>5877</v>
      </c>
      <c r="S1" s="14" t="s">
        <v>64</v>
      </c>
      <c r="T1" s="14" t="s">
        <v>25</v>
      </c>
      <c r="U1" s="14" t="s">
        <v>44</v>
      </c>
      <c r="V1" s="14" t="s">
        <v>42</v>
      </c>
      <c r="W1" s="14" t="s">
        <v>33</v>
      </c>
      <c r="X1" s="14" t="s">
        <v>40</v>
      </c>
      <c r="Y1" s="14" t="s">
        <v>30</v>
      </c>
      <c r="Z1" s="14" t="s">
        <v>27</v>
      </c>
      <c r="AA1" s="14" t="s">
        <v>35</v>
      </c>
      <c r="AB1" s="14" t="s">
        <v>38</v>
      </c>
      <c r="AC1" s="14" t="s">
        <v>5878</v>
      </c>
      <c r="AE1" s="15" t="s">
        <v>6484</v>
      </c>
      <c r="AF1" s="15" t="s">
        <v>64</v>
      </c>
      <c r="AG1" s="15" t="s">
        <v>25</v>
      </c>
      <c r="AH1" s="15" t="s">
        <v>44</v>
      </c>
      <c r="AI1" s="15" t="s">
        <v>42</v>
      </c>
      <c r="AJ1" s="15" t="s">
        <v>33</v>
      </c>
      <c r="AK1" s="15" t="s">
        <v>40</v>
      </c>
      <c r="AL1" s="15" t="s">
        <v>30</v>
      </c>
      <c r="AM1" s="15" t="s">
        <v>27</v>
      </c>
      <c r="AN1" s="15" t="s">
        <v>35</v>
      </c>
      <c r="AO1" s="15" t="s">
        <v>38</v>
      </c>
      <c r="AP1" s="15" t="s">
        <v>6485</v>
      </c>
      <c r="AR1" s="17" t="s">
        <v>5879</v>
      </c>
      <c r="AS1" s="16" t="s">
        <v>64</v>
      </c>
      <c r="AT1" s="16" t="s">
        <v>25</v>
      </c>
      <c r="AU1" s="16" t="s">
        <v>44</v>
      </c>
      <c r="AV1" s="16" t="s">
        <v>42</v>
      </c>
      <c r="AW1" s="16" t="s">
        <v>33</v>
      </c>
      <c r="AX1" s="16" t="s">
        <v>40</v>
      </c>
      <c r="AY1" s="16" t="s">
        <v>30</v>
      </c>
      <c r="AZ1" s="16" t="s">
        <v>27</v>
      </c>
      <c r="BA1" s="16" t="s">
        <v>35</v>
      </c>
      <c r="BB1" s="16" t="s">
        <v>38</v>
      </c>
      <c r="BC1" s="16" t="s">
        <v>5880</v>
      </c>
      <c r="BE1" s="12" t="s">
        <v>9099</v>
      </c>
      <c r="BF1" s="12" t="s">
        <v>64</v>
      </c>
      <c r="BG1" s="12" t="s">
        <v>25</v>
      </c>
      <c r="BH1" s="12" t="s">
        <v>44</v>
      </c>
      <c r="BI1" s="12" t="s">
        <v>42</v>
      </c>
      <c r="BJ1" s="12" t="s">
        <v>33</v>
      </c>
      <c r="BK1" s="12" t="s">
        <v>40</v>
      </c>
      <c r="BL1" s="12" t="s">
        <v>30</v>
      </c>
      <c r="BM1" s="12" t="s">
        <v>27</v>
      </c>
      <c r="BN1" s="12" t="s">
        <v>35</v>
      </c>
      <c r="BO1" s="12" t="s">
        <v>38</v>
      </c>
      <c r="BP1" s="12" t="s">
        <v>11549</v>
      </c>
      <c r="BQ1" s="18" t="s">
        <v>11550</v>
      </c>
      <c r="BS1" s="10" t="s">
        <v>5656</v>
      </c>
    </row>
    <row r="2" spans="1:71" x14ac:dyDescent="0.25">
      <c r="A2">
        <v>2026</v>
      </c>
      <c r="B2" t="s">
        <v>5412</v>
      </c>
      <c r="C2" s="4" t="str">
        <f t="shared" ref="C2:C65" si="0">IFERROR(INDEX(Conferences_Conference,MATCH(B2,Conferences_Team,0)),"")</f>
        <v>Western Athletic</v>
      </c>
      <c r="F2">
        <f>COUNTIFS(Stats_Pitch_Team,$B2,Stats_Pitch_Position,F$1)</f>
        <v>18</v>
      </c>
      <c r="G2">
        <f t="shared" ref="G2:P11" si="1">COUNTIFS(Stats_Hit_Team,$B2,Stats_Hit_Position,G$1)</f>
        <v>2</v>
      </c>
      <c r="H2">
        <f t="shared" si="1"/>
        <v>1</v>
      </c>
      <c r="I2">
        <f t="shared" si="1"/>
        <v>2</v>
      </c>
      <c r="J2">
        <f t="shared" si="1"/>
        <v>2</v>
      </c>
      <c r="K2">
        <f t="shared" si="1"/>
        <v>1</v>
      </c>
      <c r="L2">
        <f t="shared" si="1"/>
        <v>3</v>
      </c>
      <c r="M2">
        <f t="shared" si="1"/>
        <v>1</v>
      </c>
      <c r="N2">
        <f t="shared" si="1"/>
        <v>2</v>
      </c>
      <c r="O2">
        <f t="shared" si="1"/>
        <v>1</v>
      </c>
      <c r="P2">
        <f t="shared" si="1"/>
        <v>0</v>
      </c>
      <c r="S2">
        <f>COUNTIFS(Stats_Pitch_Team,$B2,Stats_Pitch_Position,S$1,Stats_Pitch_AgeOut,1)</f>
        <v>6</v>
      </c>
      <c r="T2">
        <f t="shared" ref="T2:X17" si="2">COUNTIFS(Stats_Hit_Team,$B2,Stats_Hit_Position,T$1,Stats_Hit_AgeOut,1)</f>
        <v>1</v>
      </c>
      <c r="U2">
        <f t="shared" si="2"/>
        <v>1</v>
      </c>
      <c r="V2">
        <f t="shared" si="2"/>
        <v>2</v>
      </c>
      <c r="W2">
        <f t="shared" si="2"/>
        <v>2</v>
      </c>
      <c r="X2">
        <f t="shared" si="2"/>
        <v>1</v>
      </c>
      <c r="Y2">
        <f t="shared" ref="Y2:AB21" si="3">COUNTIFS(Stats_Hit_Team,$B2,Stats_Hit_Position,Y$1,Stats_Hit_AgeOut,1)</f>
        <v>1</v>
      </c>
      <c r="Z2">
        <f t="shared" si="3"/>
        <v>0</v>
      </c>
      <c r="AA2">
        <f t="shared" si="3"/>
        <v>0</v>
      </c>
      <c r="AB2">
        <f t="shared" si="3"/>
        <v>1</v>
      </c>
      <c r="AC2">
        <f>SUM(S2:AB2)</f>
        <v>15</v>
      </c>
      <c r="AF2">
        <f>COUNTIFS(Stats_Pitch_Team,$B2,Stats_Pitch_Position,AF$1,Stats_Pitch_AgeOut,"&lt;&gt;1", Stats_Pitch_Draft,1)</f>
        <v>1</v>
      </c>
      <c r="AG2">
        <f t="shared" ref="AG2:AK17" si="4">COUNTIFS(Stats_Hit_Team,$B2,Stats_Hit_Position,AG$1,Stats_Hit_AgeOut,"&lt;&gt;1", Stats_Hit_Draft,1)</f>
        <v>0</v>
      </c>
      <c r="AH2">
        <f t="shared" si="4"/>
        <v>0</v>
      </c>
      <c r="AI2">
        <f t="shared" si="4"/>
        <v>0</v>
      </c>
      <c r="AJ2">
        <f t="shared" si="4"/>
        <v>0</v>
      </c>
      <c r="AK2">
        <f t="shared" si="4"/>
        <v>0</v>
      </c>
      <c r="AL2">
        <f t="shared" ref="AL2:AO21" si="5">COUNTIFS(Stats_Hit_Team,$B2,Stats_Hit_Position,AL$1,Stats_Hit_AgeOut,"&lt;&gt;1", Stats_Hit_Draft,1)</f>
        <v>0</v>
      </c>
      <c r="AM2">
        <f t="shared" si="5"/>
        <v>0</v>
      </c>
      <c r="AN2">
        <f t="shared" si="5"/>
        <v>0</v>
      </c>
      <c r="AO2">
        <f t="shared" si="5"/>
        <v>0</v>
      </c>
      <c r="AP2">
        <f>SUM(AF2:AO2)</f>
        <v>1</v>
      </c>
      <c r="AS2">
        <f>COUNTIFS(Transfers_Team_Current,$B2,Transfers_Position,AS$1,Transfers_AgeOut, "&lt;&gt;1")</f>
        <v>3</v>
      </c>
      <c r="AT2">
        <f t="shared" ref="AT2:AX17" si="6">COUNTIFS(Transfers_Team_Current,$B2,Transfers_Position,AT$1,Transfers_AgeOut, "&lt;&gt;1")</f>
        <v>0</v>
      </c>
      <c r="AU2">
        <f t="shared" si="6"/>
        <v>0</v>
      </c>
      <c r="AV2">
        <f t="shared" si="6"/>
        <v>0</v>
      </c>
      <c r="AW2">
        <f t="shared" si="6"/>
        <v>0</v>
      </c>
      <c r="AX2">
        <f t="shared" si="6"/>
        <v>0</v>
      </c>
      <c r="AY2">
        <f t="shared" ref="AY2:BB21" si="7">COUNTIFS(Transfers_Team_Current,$B2,Transfers_Position,AY$1,Transfers_AgeOut, "&lt;&gt;1")</f>
        <v>1</v>
      </c>
      <c r="AZ2">
        <f t="shared" si="7"/>
        <v>0</v>
      </c>
      <c r="BA2">
        <f t="shared" si="7"/>
        <v>0</v>
      </c>
      <c r="BB2">
        <f t="shared" si="7"/>
        <v>0</v>
      </c>
      <c r="BC2">
        <f>SUM(AS2:BB2)</f>
        <v>4</v>
      </c>
      <c r="BF2">
        <f>F2-S2-AF2-AS2</f>
        <v>8</v>
      </c>
      <c r="BG2">
        <f>G2-T2-AG2-AT2</f>
        <v>1</v>
      </c>
      <c r="BH2">
        <f>H2-U2-AH2-AU2</f>
        <v>0</v>
      </c>
      <c r="BI2">
        <f>I2-V2-AI2-AV2</f>
        <v>0</v>
      </c>
      <c r="BJ2">
        <f>J2-W2-AJ2-AW2</f>
        <v>0</v>
      </c>
      <c r="BK2">
        <f>K2-X2-AK2-AX2</f>
        <v>0</v>
      </c>
      <c r="BL2">
        <f>L2-Y2-AL2-AY2</f>
        <v>1</v>
      </c>
      <c r="BM2">
        <f>M2-Z2-AM2-AZ2</f>
        <v>1</v>
      </c>
      <c r="BN2">
        <f>N2-AA2-AN2-BA2</f>
        <v>2</v>
      </c>
      <c r="BO2">
        <f>O2-AB2-AO2-BB2</f>
        <v>0</v>
      </c>
      <c r="BP2">
        <f>SUM(BF2:BO2)</f>
        <v>13</v>
      </c>
      <c r="BQ2" s="9">
        <f>SUM(BL2:BN2)</f>
        <v>4</v>
      </c>
    </row>
    <row r="3" spans="1:71" x14ac:dyDescent="0.25">
      <c r="A3">
        <v>2026</v>
      </c>
      <c r="B3" t="s">
        <v>3469</v>
      </c>
      <c r="C3" s="4" t="str">
        <f t="shared" si="0"/>
        <v>Mountain West</v>
      </c>
      <c r="F3">
        <f>COUNTIFS(Stats_Pitch_Team,$B3,Stats_Pitch_Position,F$1)</f>
        <v>18</v>
      </c>
      <c r="G3">
        <f t="shared" si="1"/>
        <v>4</v>
      </c>
      <c r="H3">
        <f t="shared" si="1"/>
        <v>2</v>
      </c>
      <c r="I3">
        <f t="shared" si="1"/>
        <v>2</v>
      </c>
      <c r="J3">
        <f t="shared" si="1"/>
        <v>3</v>
      </c>
      <c r="K3">
        <f t="shared" si="1"/>
        <v>1</v>
      </c>
      <c r="L3">
        <f t="shared" si="1"/>
        <v>3</v>
      </c>
      <c r="M3">
        <f t="shared" si="1"/>
        <v>1</v>
      </c>
      <c r="N3">
        <f t="shared" si="1"/>
        <v>4</v>
      </c>
      <c r="O3">
        <f t="shared" si="1"/>
        <v>0</v>
      </c>
      <c r="P3">
        <f t="shared" si="1"/>
        <v>0</v>
      </c>
      <c r="S3">
        <f>COUNTIFS(Stats_Pitch_Team,$B3,Stats_Pitch_Position,S$1,Stats_Pitch_AgeOut,1)</f>
        <v>1</v>
      </c>
      <c r="T3">
        <f t="shared" si="2"/>
        <v>1</v>
      </c>
      <c r="U3">
        <f t="shared" si="2"/>
        <v>0</v>
      </c>
      <c r="V3">
        <f t="shared" si="2"/>
        <v>1</v>
      </c>
      <c r="W3">
        <f t="shared" si="2"/>
        <v>1</v>
      </c>
      <c r="X3">
        <f t="shared" si="2"/>
        <v>1</v>
      </c>
      <c r="Y3">
        <f t="shared" si="3"/>
        <v>0</v>
      </c>
      <c r="Z3">
        <f t="shared" si="3"/>
        <v>0</v>
      </c>
      <c r="AA3">
        <f t="shared" si="3"/>
        <v>1</v>
      </c>
      <c r="AB3">
        <f t="shared" si="3"/>
        <v>0</v>
      </c>
      <c r="AC3">
        <f t="shared" ref="AC3:AC66" si="8">SUM(S3:AB3)</f>
        <v>6</v>
      </c>
      <c r="AF3">
        <f>COUNTIFS(Stats_Pitch_Team,$B3,Stats_Pitch_Position,AF$1,Stats_Pitch_AgeOut,"&lt;&gt;1", Stats_Pitch_Draft,1)</f>
        <v>0</v>
      </c>
      <c r="AG3">
        <f t="shared" si="4"/>
        <v>0</v>
      </c>
      <c r="AH3">
        <f t="shared" si="4"/>
        <v>0</v>
      </c>
      <c r="AI3">
        <f t="shared" si="4"/>
        <v>0</v>
      </c>
      <c r="AJ3">
        <f t="shared" si="4"/>
        <v>0</v>
      </c>
      <c r="AK3">
        <f t="shared" si="4"/>
        <v>0</v>
      </c>
      <c r="AL3">
        <f t="shared" si="5"/>
        <v>0</v>
      </c>
      <c r="AM3">
        <f t="shared" si="5"/>
        <v>0</v>
      </c>
      <c r="AN3">
        <f t="shared" si="5"/>
        <v>0</v>
      </c>
      <c r="AO3">
        <f t="shared" si="5"/>
        <v>0</v>
      </c>
      <c r="AP3">
        <f t="shared" ref="AP3:AP66" si="9">SUM(AF3:AO3)</f>
        <v>0</v>
      </c>
      <c r="AS3">
        <f>COUNTIFS(Transfers_Team_Current,$B3,Transfers_Position,AS$1,Transfers_AgeOut, "&lt;&gt;1")</f>
        <v>2</v>
      </c>
      <c r="AT3">
        <f t="shared" si="6"/>
        <v>0</v>
      </c>
      <c r="AU3">
        <f t="shared" si="6"/>
        <v>0</v>
      </c>
      <c r="AV3">
        <f t="shared" si="6"/>
        <v>1</v>
      </c>
      <c r="AW3">
        <f t="shared" si="6"/>
        <v>0</v>
      </c>
      <c r="AX3">
        <f t="shared" si="6"/>
        <v>0</v>
      </c>
      <c r="AY3">
        <f t="shared" si="7"/>
        <v>0</v>
      </c>
      <c r="AZ3">
        <f t="shared" si="7"/>
        <v>0</v>
      </c>
      <c r="BA3">
        <f t="shared" si="7"/>
        <v>0</v>
      </c>
      <c r="BB3">
        <f t="shared" si="7"/>
        <v>0</v>
      </c>
      <c r="BC3">
        <f t="shared" ref="BC3:BC66" si="10">SUM(AS3:BB3)</f>
        <v>3</v>
      </c>
      <c r="BF3">
        <f t="shared" ref="BF3:BF66" si="11">F3-S3-AF3-AS3</f>
        <v>15</v>
      </c>
      <c r="BG3">
        <f t="shared" ref="BG3:BG66" si="12">G3-T3-AG3-AT3</f>
        <v>3</v>
      </c>
      <c r="BH3">
        <f t="shared" ref="BH3:BH66" si="13">H3-U3-AH3-AU3</f>
        <v>2</v>
      </c>
      <c r="BI3">
        <f t="shared" ref="BI3:BI66" si="14">I3-V3-AI3-AV3</f>
        <v>0</v>
      </c>
      <c r="BJ3">
        <f t="shared" ref="BJ3:BJ66" si="15">J3-W3-AJ3-AW3</f>
        <v>2</v>
      </c>
      <c r="BK3">
        <f t="shared" ref="BK3:BK66" si="16">K3-X3-AK3-AX3</f>
        <v>0</v>
      </c>
      <c r="BL3">
        <f t="shared" ref="BL3:BL66" si="17">L3-Y3-AL3-AY3</f>
        <v>3</v>
      </c>
      <c r="BM3">
        <f t="shared" ref="BM3:BM66" si="18">M3-Z3-AM3-AZ3</f>
        <v>1</v>
      </c>
      <c r="BN3">
        <f t="shared" ref="BN3:BN66" si="19">N3-AA3-AN3-BA3</f>
        <v>3</v>
      </c>
      <c r="BO3">
        <f t="shared" ref="BO3:BO66" si="20">O3-AB3-AO3-BB3</f>
        <v>0</v>
      </c>
      <c r="BP3">
        <f t="shared" ref="BP3:BP66" si="21">SUM(BF3:BO3)</f>
        <v>29</v>
      </c>
      <c r="BQ3" s="9">
        <f t="shared" ref="BQ3:BQ66" si="22">SUM(BL3:BN3)</f>
        <v>7</v>
      </c>
    </row>
    <row r="4" spans="1:71" x14ac:dyDescent="0.25">
      <c r="A4">
        <v>2026</v>
      </c>
      <c r="B4" t="s">
        <v>3234</v>
      </c>
      <c r="C4" s="4" t="str">
        <f t="shared" si="0"/>
        <v>Mid-American</v>
      </c>
      <c r="F4">
        <f>COUNTIFS(Stats_Pitch_Team,$B4,Stats_Pitch_Position,F$1)</f>
        <v>17</v>
      </c>
      <c r="G4">
        <f t="shared" si="1"/>
        <v>4</v>
      </c>
      <c r="H4">
        <f t="shared" si="1"/>
        <v>2</v>
      </c>
      <c r="I4">
        <f t="shared" si="1"/>
        <v>3</v>
      </c>
      <c r="J4">
        <f t="shared" si="1"/>
        <v>2</v>
      </c>
      <c r="K4">
        <f t="shared" si="1"/>
        <v>1</v>
      </c>
      <c r="L4">
        <f t="shared" si="1"/>
        <v>3</v>
      </c>
      <c r="M4">
        <f t="shared" si="1"/>
        <v>2</v>
      </c>
      <c r="N4">
        <f t="shared" si="1"/>
        <v>1</v>
      </c>
      <c r="O4">
        <f t="shared" si="1"/>
        <v>0</v>
      </c>
      <c r="P4">
        <f t="shared" si="1"/>
        <v>0</v>
      </c>
      <c r="S4">
        <f>COUNTIFS(Stats_Pitch_Team,$B4,Stats_Pitch_Position,S$1,Stats_Pitch_AgeOut,1)</f>
        <v>2</v>
      </c>
      <c r="T4">
        <f t="shared" si="2"/>
        <v>0</v>
      </c>
      <c r="U4">
        <f t="shared" si="2"/>
        <v>1</v>
      </c>
      <c r="V4">
        <f t="shared" si="2"/>
        <v>2</v>
      </c>
      <c r="W4">
        <f t="shared" si="2"/>
        <v>0</v>
      </c>
      <c r="X4">
        <f t="shared" si="2"/>
        <v>0</v>
      </c>
      <c r="Y4">
        <f t="shared" si="3"/>
        <v>0</v>
      </c>
      <c r="Z4">
        <f t="shared" si="3"/>
        <v>1</v>
      </c>
      <c r="AA4">
        <f t="shared" si="3"/>
        <v>0</v>
      </c>
      <c r="AB4">
        <f t="shared" si="3"/>
        <v>0</v>
      </c>
      <c r="AC4">
        <f t="shared" si="8"/>
        <v>6</v>
      </c>
      <c r="AF4">
        <f>COUNTIFS(Stats_Pitch_Team,$B4,Stats_Pitch_Position,AF$1,Stats_Pitch_AgeOut,"&lt;&gt;1", Stats_Pitch_Draft,1)</f>
        <v>1</v>
      </c>
      <c r="AG4">
        <f t="shared" si="4"/>
        <v>0</v>
      </c>
      <c r="AH4">
        <f t="shared" si="4"/>
        <v>1</v>
      </c>
      <c r="AI4">
        <f t="shared" si="4"/>
        <v>0</v>
      </c>
      <c r="AJ4">
        <f t="shared" si="4"/>
        <v>0</v>
      </c>
      <c r="AK4">
        <f t="shared" si="4"/>
        <v>0</v>
      </c>
      <c r="AL4">
        <f t="shared" si="5"/>
        <v>0</v>
      </c>
      <c r="AM4">
        <f t="shared" si="5"/>
        <v>0</v>
      </c>
      <c r="AN4">
        <f t="shared" si="5"/>
        <v>0</v>
      </c>
      <c r="AO4">
        <f t="shared" si="5"/>
        <v>0</v>
      </c>
      <c r="AP4">
        <f t="shared" si="9"/>
        <v>2</v>
      </c>
      <c r="AS4">
        <f>COUNTIFS(Transfers_Team_Current,$B4,Transfers_Position,AS$1,Transfers_AgeOut, "&lt;&gt;1")</f>
        <v>3</v>
      </c>
      <c r="AT4">
        <f t="shared" si="6"/>
        <v>0</v>
      </c>
      <c r="AU4">
        <f t="shared" si="6"/>
        <v>1</v>
      </c>
      <c r="AV4">
        <f t="shared" si="6"/>
        <v>1</v>
      </c>
      <c r="AW4">
        <f t="shared" si="6"/>
        <v>0</v>
      </c>
      <c r="AX4">
        <f t="shared" si="6"/>
        <v>1</v>
      </c>
      <c r="AY4">
        <f t="shared" si="7"/>
        <v>1</v>
      </c>
      <c r="AZ4">
        <f t="shared" si="7"/>
        <v>0</v>
      </c>
      <c r="BA4">
        <f t="shared" si="7"/>
        <v>1</v>
      </c>
      <c r="BB4">
        <f t="shared" si="7"/>
        <v>0</v>
      </c>
      <c r="BC4">
        <f t="shared" si="10"/>
        <v>8</v>
      </c>
      <c r="BF4">
        <f t="shared" si="11"/>
        <v>11</v>
      </c>
      <c r="BG4">
        <f t="shared" si="12"/>
        <v>4</v>
      </c>
      <c r="BH4">
        <f t="shared" si="13"/>
        <v>-1</v>
      </c>
      <c r="BI4">
        <f t="shared" si="14"/>
        <v>0</v>
      </c>
      <c r="BJ4">
        <f t="shared" si="15"/>
        <v>2</v>
      </c>
      <c r="BK4">
        <f t="shared" si="16"/>
        <v>0</v>
      </c>
      <c r="BL4">
        <f t="shared" si="17"/>
        <v>2</v>
      </c>
      <c r="BM4">
        <f t="shared" si="18"/>
        <v>1</v>
      </c>
      <c r="BN4">
        <f t="shared" si="19"/>
        <v>0</v>
      </c>
      <c r="BO4">
        <f t="shared" si="20"/>
        <v>0</v>
      </c>
      <c r="BP4">
        <f t="shared" si="21"/>
        <v>19</v>
      </c>
      <c r="BQ4" s="9">
        <f t="shared" si="22"/>
        <v>3</v>
      </c>
    </row>
    <row r="5" spans="1:71" x14ac:dyDescent="0.25">
      <c r="A5">
        <v>2026</v>
      </c>
      <c r="B5" t="s">
        <v>4206</v>
      </c>
      <c r="C5" s="4" t="str">
        <f t="shared" si="0"/>
        <v>SEC</v>
      </c>
      <c r="F5">
        <f>COUNTIFS(Stats_Pitch_Team,$B5,Stats_Pitch_Position,F$1)</f>
        <v>19</v>
      </c>
      <c r="G5">
        <f t="shared" si="1"/>
        <v>2</v>
      </c>
      <c r="H5">
        <f t="shared" si="1"/>
        <v>2</v>
      </c>
      <c r="I5">
        <f t="shared" si="1"/>
        <v>2</v>
      </c>
      <c r="J5">
        <f t="shared" si="1"/>
        <v>1</v>
      </c>
      <c r="K5">
        <f t="shared" si="1"/>
        <v>1</v>
      </c>
      <c r="L5">
        <f t="shared" si="1"/>
        <v>4</v>
      </c>
      <c r="M5">
        <f t="shared" si="1"/>
        <v>1</v>
      </c>
      <c r="N5">
        <f t="shared" si="1"/>
        <v>1</v>
      </c>
      <c r="O5">
        <f t="shared" si="1"/>
        <v>2</v>
      </c>
      <c r="P5">
        <f t="shared" si="1"/>
        <v>0</v>
      </c>
      <c r="S5">
        <f>COUNTIFS(Stats_Pitch_Team,$B5,Stats_Pitch_Position,S$1,Stats_Pitch_AgeOut,1)</f>
        <v>7</v>
      </c>
      <c r="T5">
        <f t="shared" si="2"/>
        <v>2</v>
      </c>
      <c r="U5">
        <f t="shared" si="2"/>
        <v>0</v>
      </c>
      <c r="V5">
        <f t="shared" si="2"/>
        <v>1</v>
      </c>
      <c r="W5">
        <f t="shared" si="2"/>
        <v>1</v>
      </c>
      <c r="X5">
        <f t="shared" si="2"/>
        <v>0</v>
      </c>
      <c r="Y5">
        <f t="shared" si="3"/>
        <v>0</v>
      </c>
      <c r="Z5">
        <f t="shared" si="3"/>
        <v>1</v>
      </c>
      <c r="AA5">
        <f t="shared" si="3"/>
        <v>0</v>
      </c>
      <c r="AB5">
        <f t="shared" si="3"/>
        <v>0</v>
      </c>
      <c r="AC5">
        <f t="shared" si="8"/>
        <v>12</v>
      </c>
      <c r="AF5">
        <f>COUNTIFS(Stats_Pitch_Team,$B5,Stats_Pitch_Position,AF$1,Stats_Pitch_AgeOut,"&lt;&gt;1", Stats_Pitch_Draft,1)</f>
        <v>2</v>
      </c>
      <c r="AG5">
        <f t="shared" si="4"/>
        <v>0</v>
      </c>
      <c r="AH5">
        <f t="shared" si="4"/>
        <v>0</v>
      </c>
      <c r="AI5">
        <f t="shared" si="4"/>
        <v>0</v>
      </c>
      <c r="AJ5">
        <f t="shared" si="4"/>
        <v>0</v>
      </c>
      <c r="AK5">
        <f t="shared" si="4"/>
        <v>1</v>
      </c>
      <c r="AL5">
        <f t="shared" si="5"/>
        <v>0</v>
      </c>
      <c r="AM5">
        <f t="shared" si="5"/>
        <v>0</v>
      </c>
      <c r="AN5">
        <f t="shared" si="5"/>
        <v>0</v>
      </c>
      <c r="AO5">
        <f t="shared" si="5"/>
        <v>0</v>
      </c>
      <c r="AP5">
        <f t="shared" si="9"/>
        <v>3</v>
      </c>
      <c r="AS5">
        <f>COUNTIFS(Transfers_Team_Current,$B5,Transfers_Position,AS$1,Transfers_AgeOut, "&lt;&gt;1")</f>
        <v>0</v>
      </c>
      <c r="AT5">
        <f t="shared" si="6"/>
        <v>0</v>
      </c>
      <c r="AU5">
        <f t="shared" si="6"/>
        <v>0</v>
      </c>
      <c r="AV5">
        <f t="shared" si="6"/>
        <v>0</v>
      </c>
      <c r="AW5">
        <f t="shared" si="6"/>
        <v>0</v>
      </c>
      <c r="AX5">
        <f t="shared" si="6"/>
        <v>0</v>
      </c>
      <c r="AY5">
        <f t="shared" si="7"/>
        <v>0</v>
      </c>
      <c r="AZ5">
        <f t="shared" si="7"/>
        <v>0</v>
      </c>
      <c r="BA5">
        <f t="shared" si="7"/>
        <v>0</v>
      </c>
      <c r="BB5">
        <f t="shared" si="7"/>
        <v>0</v>
      </c>
      <c r="BC5">
        <f t="shared" si="10"/>
        <v>0</v>
      </c>
      <c r="BF5">
        <f t="shared" si="11"/>
        <v>10</v>
      </c>
      <c r="BG5">
        <f t="shared" si="12"/>
        <v>0</v>
      </c>
      <c r="BH5">
        <f t="shared" si="13"/>
        <v>2</v>
      </c>
      <c r="BI5">
        <f t="shared" si="14"/>
        <v>1</v>
      </c>
      <c r="BJ5">
        <f t="shared" si="15"/>
        <v>0</v>
      </c>
      <c r="BK5">
        <f t="shared" si="16"/>
        <v>0</v>
      </c>
      <c r="BL5">
        <f t="shared" si="17"/>
        <v>4</v>
      </c>
      <c r="BM5">
        <f t="shared" si="18"/>
        <v>0</v>
      </c>
      <c r="BN5">
        <f t="shared" si="19"/>
        <v>1</v>
      </c>
      <c r="BO5">
        <f t="shared" si="20"/>
        <v>2</v>
      </c>
      <c r="BP5">
        <f t="shared" si="21"/>
        <v>20</v>
      </c>
      <c r="BQ5" s="9">
        <f t="shared" si="22"/>
        <v>5</v>
      </c>
    </row>
    <row r="6" spans="1:71" x14ac:dyDescent="0.25">
      <c r="A6">
        <v>2026</v>
      </c>
      <c r="B6" t="s">
        <v>5301</v>
      </c>
      <c r="C6" s="4" t="str">
        <f t="shared" si="0"/>
        <v>Southwestern Athletic</v>
      </c>
      <c r="F6">
        <f>COUNTIFS(Stats_Pitch_Team,$B6,Stats_Pitch_Position,F$1)</f>
        <v>21</v>
      </c>
      <c r="G6">
        <f t="shared" si="1"/>
        <v>3</v>
      </c>
      <c r="H6">
        <f t="shared" si="1"/>
        <v>3</v>
      </c>
      <c r="I6">
        <f t="shared" si="1"/>
        <v>3</v>
      </c>
      <c r="J6">
        <f t="shared" si="1"/>
        <v>2</v>
      </c>
      <c r="K6">
        <f t="shared" si="1"/>
        <v>1</v>
      </c>
      <c r="L6">
        <f t="shared" si="1"/>
        <v>2</v>
      </c>
      <c r="M6">
        <f t="shared" si="1"/>
        <v>2</v>
      </c>
      <c r="N6">
        <f t="shared" si="1"/>
        <v>1</v>
      </c>
      <c r="O6">
        <f t="shared" si="1"/>
        <v>1</v>
      </c>
      <c r="P6">
        <f t="shared" si="1"/>
        <v>0</v>
      </c>
      <c r="S6">
        <f>COUNTIFS(Stats_Pitch_Team,$B6,Stats_Pitch_Position,S$1,Stats_Pitch_AgeOut,1)</f>
        <v>10</v>
      </c>
      <c r="T6">
        <f t="shared" si="2"/>
        <v>1</v>
      </c>
      <c r="U6">
        <f t="shared" si="2"/>
        <v>0</v>
      </c>
      <c r="V6">
        <f t="shared" si="2"/>
        <v>1</v>
      </c>
      <c r="W6">
        <f t="shared" si="2"/>
        <v>1</v>
      </c>
      <c r="X6">
        <f t="shared" si="2"/>
        <v>0</v>
      </c>
      <c r="Y6">
        <f t="shared" si="3"/>
        <v>0</v>
      </c>
      <c r="Z6">
        <f t="shared" si="3"/>
        <v>1</v>
      </c>
      <c r="AA6">
        <f t="shared" si="3"/>
        <v>0</v>
      </c>
      <c r="AB6">
        <f t="shared" si="3"/>
        <v>1</v>
      </c>
      <c r="AC6">
        <f t="shared" si="8"/>
        <v>15</v>
      </c>
      <c r="AF6">
        <f>COUNTIFS(Stats_Pitch_Team,$B6,Stats_Pitch_Position,AF$1,Stats_Pitch_AgeOut,"&lt;&gt;1", Stats_Pitch_Draft,1)</f>
        <v>0</v>
      </c>
      <c r="AG6">
        <f t="shared" si="4"/>
        <v>0</v>
      </c>
      <c r="AH6">
        <f t="shared" si="4"/>
        <v>0</v>
      </c>
      <c r="AI6">
        <f t="shared" si="4"/>
        <v>0</v>
      </c>
      <c r="AJ6">
        <f t="shared" si="4"/>
        <v>0</v>
      </c>
      <c r="AK6">
        <f t="shared" si="4"/>
        <v>0</v>
      </c>
      <c r="AL6">
        <f t="shared" si="5"/>
        <v>0</v>
      </c>
      <c r="AM6">
        <f t="shared" si="5"/>
        <v>0</v>
      </c>
      <c r="AN6">
        <f t="shared" si="5"/>
        <v>0</v>
      </c>
      <c r="AO6">
        <f t="shared" si="5"/>
        <v>0</v>
      </c>
      <c r="AP6">
        <f t="shared" si="9"/>
        <v>0</v>
      </c>
      <c r="AS6">
        <f>COUNTIFS(Transfers_Team_Current,$B6,Transfers_Position,AS$1,Transfers_AgeOut, "&lt;&gt;1")</f>
        <v>1</v>
      </c>
      <c r="AT6">
        <f t="shared" si="6"/>
        <v>1</v>
      </c>
      <c r="AU6">
        <f t="shared" si="6"/>
        <v>2</v>
      </c>
      <c r="AV6">
        <f t="shared" si="6"/>
        <v>0</v>
      </c>
      <c r="AW6">
        <f t="shared" si="6"/>
        <v>0</v>
      </c>
      <c r="AX6">
        <f t="shared" si="6"/>
        <v>0</v>
      </c>
      <c r="AY6">
        <f t="shared" si="7"/>
        <v>0</v>
      </c>
      <c r="AZ6">
        <f t="shared" si="7"/>
        <v>0</v>
      </c>
      <c r="BA6">
        <f t="shared" si="7"/>
        <v>0</v>
      </c>
      <c r="BB6">
        <f t="shared" si="7"/>
        <v>0</v>
      </c>
      <c r="BC6">
        <f t="shared" si="10"/>
        <v>4</v>
      </c>
      <c r="BF6">
        <f t="shared" si="11"/>
        <v>10</v>
      </c>
      <c r="BG6">
        <f t="shared" si="12"/>
        <v>1</v>
      </c>
      <c r="BH6">
        <f t="shared" si="13"/>
        <v>1</v>
      </c>
      <c r="BI6">
        <f t="shared" si="14"/>
        <v>2</v>
      </c>
      <c r="BJ6">
        <f t="shared" si="15"/>
        <v>1</v>
      </c>
      <c r="BK6">
        <f t="shared" si="16"/>
        <v>1</v>
      </c>
      <c r="BL6">
        <f t="shared" si="17"/>
        <v>2</v>
      </c>
      <c r="BM6">
        <f t="shared" si="18"/>
        <v>1</v>
      </c>
      <c r="BN6">
        <f t="shared" si="19"/>
        <v>1</v>
      </c>
      <c r="BO6">
        <f t="shared" si="20"/>
        <v>0</v>
      </c>
      <c r="BP6">
        <f t="shared" si="21"/>
        <v>20</v>
      </c>
      <c r="BQ6" s="9">
        <f t="shared" si="22"/>
        <v>4</v>
      </c>
    </row>
    <row r="7" spans="1:71" x14ac:dyDescent="0.25">
      <c r="A7">
        <v>2026</v>
      </c>
      <c r="B7" t="s">
        <v>5173</v>
      </c>
      <c r="C7" s="4" t="str">
        <f t="shared" si="0"/>
        <v>Southwestern Athletic</v>
      </c>
      <c r="F7">
        <f>COUNTIFS(Stats_Pitch_Team,$B7,Stats_Pitch_Position,F$1)</f>
        <v>17</v>
      </c>
      <c r="G7">
        <f t="shared" si="1"/>
        <v>3</v>
      </c>
      <c r="H7">
        <f t="shared" si="1"/>
        <v>1</v>
      </c>
      <c r="I7">
        <f t="shared" si="1"/>
        <v>2</v>
      </c>
      <c r="J7">
        <f t="shared" si="1"/>
        <v>2</v>
      </c>
      <c r="K7">
        <f t="shared" si="1"/>
        <v>1</v>
      </c>
      <c r="L7">
        <f t="shared" si="1"/>
        <v>1</v>
      </c>
      <c r="M7">
        <f t="shared" si="1"/>
        <v>2</v>
      </c>
      <c r="N7">
        <f t="shared" si="1"/>
        <v>1</v>
      </c>
      <c r="O7">
        <f t="shared" si="1"/>
        <v>3</v>
      </c>
      <c r="P7">
        <f t="shared" si="1"/>
        <v>0</v>
      </c>
      <c r="S7">
        <f>COUNTIFS(Stats_Pitch_Team,$B7,Stats_Pitch_Position,S$1,Stats_Pitch_AgeOut,1)</f>
        <v>4</v>
      </c>
      <c r="T7">
        <f t="shared" si="2"/>
        <v>0</v>
      </c>
      <c r="U7">
        <f t="shared" si="2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3"/>
        <v>1</v>
      </c>
      <c r="Z7">
        <f t="shared" si="3"/>
        <v>0</v>
      </c>
      <c r="AA7">
        <f t="shared" si="3"/>
        <v>1</v>
      </c>
      <c r="AB7">
        <f t="shared" si="3"/>
        <v>0</v>
      </c>
      <c r="AC7">
        <f t="shared" si="8"/>
        <v>6</v>
      </c>
      <c r="AF7">
        <f>COUNTIFS(Stats_Pitch_Team,$B7,Stats_Pitch_Position,AF$1,Stats_Pitch_AgeOut,"&lt;&gt;1", Stats_Pitch_Draft,1)</f>
        <v>0</v>
      </c>
      <c r="AG7">
        <f t="shared" si="4"/>
        <v>0</v>
      </c>
      <c r="AH7">
        <f t="shared" si="4"/>
        <v>0</v>
      </c>
      <c r="AI7">
        <f t="shared" si="4"/>
        <v>0</v>
      </c>
      <c r="AJ7">
        <f t="shared" si="4"/>
        <v>0</v>
      </c>
      <c r="AK7">
        <f t="shared" si="4"/>
        <v>0</v>
      </c>
      <c r="AL7">
        <f t="shared" si="5"/>
        <v>0</v>
      </c>
      <c r="AM7">
        <f t="shared" si="5"/>
        <v>0</v>
      </c>
      <c r="AN7">
        <f t="shared" si="5"/>
        <v>0</v>
      </c>
      <c r="AO7">
        <f t="shared" si="5"/>
        <v>0</v>
      </c>
      <c r="AP7">
        <f t="shared" si="9"/>
        <v>0</v>
      </c>
      <c r="AS7">
        <f>COUNTIFS(Transfers_Team_Current,$B7,Transfers_Position,AS$1,Transfers_AgeOut, "&lt;&gt;1")</f>
        <v>0</v>
      </c>
      <c r="AT7">
        <f t="shared" si="6"/>
        <v>0</v>
      </c>
      <c r="AU7">
        <f t="shared" si="6"/>
        <v>0</v>
      </c>
      <c r="AV7">
        <f t="shared" si="6"/>
        <v>1</v>
      </c>
      <c r="AW7">
        <f t="shared" si="6"/>
        <v>0</v>
      </c>
      <c r="AX7">
        <f t="shared" si="6"/>
        <v>0</v>
      </c>
      <c r="AY7">
        <f t="shared" si="7"/>
        <v>0</v>
      </c>
      <c r="AZ7">
        <f t="shared" si="7"/>
        <v>0</v>
      </c>
      <c r="BA7">
        <f t="shared" si="7"/>
        <v>0</v>
      </c>
      <c r="BB7">
        <f t="shared" si="7"/>
        <v>0</v>
      </c>
      <c r="BC7">
        <f t="shared" si="10"/>
        <v>1</v>
      </c>
      <c r="BF7">
        <f t="shared" si="11"/>
        <v>13</v>
      </c>
      <c r="BG7">
        <f t="shared" si="12"/>
        <v>3</v>
      </c>
      <c r="BH7">
        <f t="shared" si="13"/>
        <v>1</v>
      </c>
      <c r="BI7">
        <f t="shared" si="14"/>
        <v>1</v>
      </c>
      <c r="BJ7">
        <f t="shared" si="15"/>
        <v>2</v>
      </c>
      <c r="BK7">
        <f t="shared" si="16"/>
        <v>1</v>
      </c>
      <c r="BL7">
        <f t="shared" si="17"/>
        <v>0</v>
      </c>
      <c r="BM7">
        <f t="shared" si="18"/>
        <v>2</v>
      </c>
      <c r="BN7">
        <f t="shared" si="19"/>
        <v>0</v>
      </c>
      <c r="BO7">
        <f t="shared" si="20"/>
        <v>3</v>
      </c>
      <c r="BP7">
        <f t="shared" si="21"/>
        <v>26</v>
      </c>
      <c r="BQ7" s="9">
        <f t="shared" si="22"/>
        <v>2</v>
      </c>
    </row>
    <row r="8" spans="1:71" x14ac:dyDescent="0.25">
      <c r="A8">
        <v>2026</v>
      </c>
      <c r="B8" t="s">
        <v>648</v>
      </c>
      <c r="C8" s="4" t="str">
        <f t="shared" si="0"/>
        <v>America East</v>
      </c>
      <c r="F8">
        <f>COUNTIFS(Stats_Pitch_Team,$B8,Stats_Pitch_Position,F$1)</f>
        <v>16</v>
      </c>
      <c r="G8">
        <f t="shared" si="1"/>
        <v>3</v>
      </c>
      <c r="H8">
        <f t="shared" si="1"/>
        <v>2</v>
      </c>
      <c r="I8">
        <f t="shared" si="1"/>
        <v>2</v>
      </c>
      <c r="J8">
        <f t="shared" si="1"/>
        <v>2</v>
      </c>
      <c r="K8">
        <f t="shared" si="1"/>
        <v>1</v>
      </c>
      <c r="L8">
        <f t="shared" si="1"/>
        <v>1</v>
      </c>
      <c r="M8">
        <f t="shared" si="1"/>
        <v>1</v>
      </c>
      <c r="N8">
        <f t="shared" si="1"/>
        <v>3</v>
      </c>
      <c r="O8">
        <f t="shared" si="1"/>
        <v>0</v>
      </c>
      <c r="P8">
        <f t="shared" si="1"/>
        <v>0</v>
      </c>
      <c r="S8">
        <f>COUNTIFS(Stats_Pitch_Team,$B8,Stats_Pitch_Position,S$1,Stats_Pitch_AgeOut,1)</f>
        <v>2</v>
      </c>
      <c r="T8">
        <f t="shared" si="2"/>
        <v>0</v>
      </c>
      <c r="U8">
        <f t="shared" si="2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3"/>
        <v>0</v>
      </c>
      <c r="Z8">
        <f t="shared" si="3"/>
        <v>1</v>
      </c>
      <c r="AA8">
        <f t="shared" si="3"/>
        <v>1</v>
      </c>
      <c r="AB8">
        <f t="shared" si="3"/>
        <v>0</v>
      </c>
      <c r="AC8">
        <f t="shared" si="8"/>
        <v>4</v>
      </c>
      <c r="AF8">
        <f>COUNTIFS(Stats_Pitch_Team,$B8,Stats_Pitch_Position,AF$1,Stats_Pitch_AgeOut,"&lt;&gt;1", Stats_Pitch_Draft,1)</f>
        <v>0</v>
      </c>
      <c r="AG8">
        <f t="shared" si="4"/>
        <v>0</v>
      </c>
      <c r="AH8">
        <f t="shared" si="4"/>
        <v>0</v>
      </c>
      <c r="AI8">
        <f t="shared" si="4"/>
        <v>0</v>
      </c>
      <c r="AJ8">
        <f t="shared" si="4"/>
        <v>0</v>
      </c>
      <c r="AK8">
        <f t="shared" si="4"/>
        <v>0</v>
      </c>
      <c r="AL8">
        <f t="shared" si="5"/>
        <v>0</v>
      </c>
      <c r="AM8">
        <f t="shared" si="5"/>
        <v>0</v>
      </c>
      <c r="AN8">
        <f t="shared" si="5"/>
        <v>0</v>
      </c>
      <c r="AO8">
        <f t="shared" si="5"/>
        <v>0</v>
      </c>
      <c r="AP8">
        <f t="shared" si="9"/>
        <v>0</v>
      </c>
      <c r="AS8">
        <f>COUNTIFS(Transfers_Team_Current,$B8,Transfers_Position,AS$1,Transfers_AgeOut, "&lt;&gt;1")</f>
        <v>7</v>
      </c>
      <c r="AT8">
        <f t="shared" si="6"/>
        <v>1</v>
      </c>
      <c r="AU8">
        <f t="shared" si="6"/>
        <v>1</v>
      </c>
      <c r="AV8">
        <f t="shared" si="6"/>
        <v>1</v>
      </c>
      <c r="AW8">
        <f t="shared" si="6"/>
        <v>1</v>
      </c>
      <c r="AX8">
        <f t="shared" si="6"/>
        <v>0</v>
      </c>
      <c r="AY8">
        <f t="shared" si="7"/>
        <v>0</v>
      </c>
      <c r="AZ8">
        <f t="shared" si="7"/>
        <v>0</v>
      </c>
      <c r="BA8">
        <f t="shared" si="7"/>
        <v>0</v>
      </c>
      <c r="BB8">
        <f t="shared" si="7"/>
        <v>0</v>
      </c>
      <c r="BC8">
        <f t="shared" si="10"/>
        <v>11</v>
      </c>
      <c r="BF8">
        <f t="shared" si="11"/>
        <v>7</v>
      </c>
      <c r="BG8">
        <f t="shared" si="12"/>
        <v>2</v>
      </c>
      <c r="BH8">
        <f t="shared" si="13"/>
        <v>1</v>
      </c>
      <c r="BI8">
        <f t="shared" si="14"/>
        <v>1</v>
      </c>
      <c r="BJ8">
        <f t="shared" si="15"/>
        <v>1</v>
      </c>
      <c r="BK8">
        <f t="shared" si="16"/>
        <v>1</v>
      </c>
      <c r="BL8">
        <f t="shared" si="17"/>
        <v>1</v>
      </c>
      <c r="BM8">
        <f t="shared" si="18"/>
        <v>0</v>
      </c>
      <c r="BN8">
        <f t="shared" si="19"/>
        <v>2</v>
      </c>
      <c r="BO8">
        <f t="shared" si="20"/>
        <v>0</v>
      </c>
      <c r="BP8">
        <f t="shared" si="21"/>
        <v>16</v>
      </c>
      <c r="BQ8" s="9">
        <f t="shared" si="22"/>
        <v>3</v>
      </c>
    </row>
    <row r="9" spans="1:71" x14ac:dyDescent="0.25">
      <c r="A9">
        <v>2026</v>
      </c>
      <c r="B9" t="s">
        <v>5321</v>
      </c>
      <c r="C9" s="4" t="str">
        <f t="shared" si="0"/>
        <v>Southwestern Athletic</v>
      </c>
      <c r="F9">
        <f>COUNTIFS(Stats_Pitch_Team,$B9,Stats_Pitch_Position,F$1)</f>
        <v>17</v>
      </c>
      <c r="G9">
        <f t="shared" si="1"/>
        <v>3</v>
      </c>
      <c r="H9">
        <f t="shared" si="1"/>
        <v>2</v>
      </c>
      <c r="I9">
        <f t="shared" si="1"/>
        <v>2</v>
      </c>
      <c r="J9">
        <f t="shared" si="1"/>
        <v>2</v>
      </c>
      <c r="K9">
        <f t="shared" si="1"/>
        <v>2</v>
      </c>
      <c r="L9">
        <f t="shared" si="1"/>
        <v>4</v>
      </c>
      <c r="M9">
        <f t="shared" si="1"/>
        <v>1</v>
      </c>
      <c r="N9">
        <f t="shared" si="1"/>
        <v>1</v>
      </c>
      <c r="O9">
        <f t="shared" si="1"/>
        <v>0</v>
      </c>
      <c r="P9">
        <f t="shared" si="1"/>
        <v>0</v>
      </c>
      <c r="S9">
        <f>COUNTIFS(Stats_Pitch_Team,$B9,Stats_Pitch_Position,S$1,Stats_Pitch_AgeOut,1)</f>
        <v>3</v>
      </c>
      <c r="T9">
        <f t="shared" si="2"/>
        <v>2</v>
      </c>
      <c r="U9">
        <f t="shared" si="2"/>
        <v>0</v>
      </c>
      <c r="V9">
        <f t="shared" si="2"/>
        <v>1</v>
      </c>
      <c r="W9">
        <f t="shared" si="2"/>
        <v>0</v>
      </c>
      <c r="X9">
        <f t="shared" si="2"/>
        <v>0</v>
      </c>
      <c r="Y9">
        <f t="shared" si="3"/>
        <v>2</v>
      </c>
      <c r="Z9">
        <f t="shared" si="3"/>
        <v>1</v>
      </c>
      <c r="AA9">
        <f t="shared" si="3"/>
        <v>0</v>
      </c>
      <c r="AB9">
        <f t="shared" si="3"/>
        <v>0</v>
      </c>
      <c r="AC9">
        <f t="shared" si="8"/>
        <v>9</v>
      </c>
      <c r="AF9">
        <f>COUNTIFS(Stats_Pitch_Team,$B9,Stats_Pitch_Position,AF$1,Stats_Pitch_AgeOut,"&lt;&gt;1", Stats_Pitch_Draft,1)</f>
        <v>0</v>
      </c>
      <c r="AG9">
        <f t="shared" si="4"/>
        <v>0</v>
      </c>
      <c r="AH9">
        <f t="shared" si="4"/>
        <v>1</v>
      </c>
      <c r="AI9">
        <f t="shared" si="4"/>
        <v>0</v>
      </c>
      <c r="AJ9">
        <f t="shared" si="4"/>
        <v>0</v>
      </c>
      <c r="AK9">
        <f t="shared" si="4"/>
        <v>0</v>
      </c>
      <c r="AL9">
        <f t="shared" si="5"/>
        <v>0</v>
      </c>
      <c r="AM9">
        <f t="shared" si="5"/>
        <v>0</v>
      </c>
      <c r="AN9">
        <f t="shared" si="5"/>
        <v>0</v>
      </c>
      <c r="AO9">
        <f t="shared" si="5"/>
        <v>0</v>
      </c>
      <c r="AP9">
        <f t="shared" si="9"/>
        <v>1</v>
      </c>
      <c r="AS9">
        <f>COUNTIFS(Transfers_Team_Current,$B9,Transfers_Position,AS$1,Transfers_AgeOut, "&lt;&gt;1")</f>
        <v>2</v>
      </c>
      <c r="AT9">
        <f t="shared" si="6"/>
        <v>0</v>
      </c>
      <c r="AU9">
        <f t="shared" si="6"/>
        <v>1</v>
      </c>
      <c r="AV9">
        <f t="shared" si="6"/>
        <v>0</v>
      </c>
      <c r="AW9">
        <f t="shared" si="6"/>
        <v>2</v>
      </c>
      <c r="AX9">
        <f t="shared" si="6"/>
        <v>1</v>
      </c>
      <c r="AY9">
        <f t="shared" si="7"/>
        <v>0</v>
      </c>
      <c r="AZ9">
        <f t="shared" si="7"/>
        <v>0</v>
      </c>
      <c r="BA9">
        <f t="shared" si="7"/>
        <v>1</v>
      </c>
      <c r="BB9">
        <f t="shared" si="7"/>
        <v>0</v>
      </c>
      <c r="BC9">
        <f t="shared" si="10"/>
        <v>7</v>
      </c>
      <c r="BF9">
        <f t="shared" si="11"/>
        <v>12</v>
      </c>
      <c r="BG9">
        <f t="shared" si="12"/>
        <v>1</v>
      </c>
      <c r="BH9">
        <f t="shared" si="13"/>
        <v>0</v>
      </c>
      <c r="BI9">
        <f t="shared" si="14"/>
        <v>1</v>
      </c>
      <c r="BJ9">
        <f t="shared" si="15"/>
        <v>0</v>
      </c>
      <c r="BK9">
        <f t="shared" si="16"/>
        <v>1</v>
      </c>
      <c r="BL9">
        <f t="shared" si="17"/>
        <v>2</v>
      </c>
      <c r="BM9">
        <f t="shared" si="18"/>
        <v>0</v>
      </c>
      <c r="BN9">
        <f t="shared" si="19"/>
        <v>0</v>
      </c>
      <c r="BO9">
        <f t="shared" si="20"/>
        <v>0</v>
      </c>
      <c r="BP9">
        <f t="shared" si="21"/>
        <v>17</v>
      </c>
      <c r="BQ9" s="9">
        <f t="shared" si="22"/>
        <v>2</v>
      </c>
    </row>
    <row r="10" spans="1:71" x14ac:dyDescent="0.25">
      <c r="A10">
        <v>2026</v>
      </c>
      <c r="B10" t="s">
        <v>4943</v>
      </c>
      <c r="C10" s="4" t="str">
        <f t="shared" si="0"/>
        <v>Sun Belt</v>
      </c>
      <c r="F10">
        <f>COUNTIFS(Stats_Pitch_Team,$B10,Stats_Pitch_Position,F$1)</f>
        <v>18</v>
      </c>
      <c r="G10">
        <f t="shared" si="1"/>
        <v>3</v>
      </c>
      <c r="H10">
        <f t="shared" si="1"/>
        <v>1</v>
      </c>
      <c r="I10">
        <f t="shared" si="1"/>
        <v>3</v>
      </c>
      <c r="J10">
        <f t="shared" si="1"/>
        <v>1</v>
      </c>
      <c r="K10">
        <f t="shared" si="1"/>
        <v>2</v>
      </c>
      <c r="L10">
        <f t="shared" si="1"/>
        <v>1</v>
      </c>
      <c r="M10">
        <f t="shared" si="1"/>
        <v>1</v>
      </c>
      <c r="N10">
        <f t="shared" si="1"/>
        <v>2</v>
      </c>
      <c r="O10">
        <f t="shared" si="1"/>
        <v>2</v>
      </c>
      <c r="P10">
        <f t="shared" si="1"/>
        <v>0</v>
      </c>
      <c r="S10">
        <f>COUNTIFS(Stats_Pitch_Team,$B10,Stats_Pitch_Position,S$1,Stats_Pitch_AgeOut,1)</f>
        <v>9</v>
      </c>
      <c r="T10">
        <f t="shared" si="2"/>
        <v>1</v>
      </c>
      <c r="U10">
        <f t="shared" si="2"/>
        <v>0</v>
      </c>
      <c r="V10">
        <f t="shared" si="2"/>
        <v>2</v>
      </c>
      <c r="W10">
        <f t="shared" si="2"/>
        <v>0</v>
      </c>
      <c r="X10">
        <f t="shared" si="2"/>
        <v>1</v>
      </c>
      <c r="Y10">
        <f t="shared" si="3"/>
        <v>1</v>
      </c>
      <c r="Z10">
        <f t="shared" si="3"/>
        <v>1</v>
      </c>
      <c r="AA10">
        <f t="shared" si="3"/>
        <v>0</v>
      </c>
      <c r="AB10">
        <f t="shared" si="3"/>
        <v>0</v>
      </c>
      <c r="AC10">
        <f t="shared" si="8"/>
        <v>15</v>
      </c>
      <c r="AF10">
        <f>COUNTIFS(Stats_Pitch_Team,$B10,Stats_Pitch_Position,AF$1,Stats_Pitch_AgeOut,"&lt;&gt;1", Stats_Pitch_Draft,1)</f>
        <v>0</v>
      </c>
      <c r="AG10">
        <f t="shared" si="4"/>
        <v>0</v>
      </c>
      <c r="AH10">
        <f t="shared" si="4"/>
        <v>0</v>
      </c>
      <c r="AI10">
        <f t="shared" si="4"/>
        <v>0</v>
      </c>
      <c r="AJ10">
        <f t="shared" si="4"/>
        <v>0</v>
      </c>
      <c r="AK10">
        <f t="shared" si="4"/>
        <v>0</v>
      </c>
      <c r="AL10">
        <f t="shared" si="5"/>
        <v>0</v>
      </c>
      <c r="AM10">
        <f t="shared" si="5"/>
        <v>0</v>
      </c>
      <c r="AN10">
        <f t="shared" si="5"/>
        <v>0</v>
      </c>
      <c r="AO10">
        <f t="shared" si="5"/>
        <v>0</v>
      </c>
      <c r="AP10">
        <f t="shared" si="9"/>
        <v>0</v>
      </c>
      <c r="AS10">
        <f>COUNTIFS(Transfers_Team_Current,$B10,Transfers_Position,AS$1,Transfers_AgeOut, "&lt;&gt;1")</f>
        <v>5</v>
      </c>
      <c r="AT10">
        <f t="shared" si="6"/>
        <v>0</v>
      </c>
      <c r="AU10">
        <f t="shared" si="6"/>
        <v>0</v>
      </c>
      <c r="AV10">
        <f t="shared" si="6"/>
        <v>0</v>
      </c>
      <c r="AW10">
        <f t="shared" si="6"/>
        <v>1</v>
      </c>
      <c r="AX10">
        <f t="shared" si="6"/>
        <v>0</v>
      </c>
      <c r="AY10">
        <f t="shared" si="7"/>
        <v>0</v>
      </c>
      <c r="AZ10">
        <f t="shared" si="7"/>
        <v>0</v>
      </c>
      <c r="BA10">
        <f t="shared" si="7"/>
        <v>0</v>
      </c>
      <c r="BB10">
        <f t="shared" si="7"/>
        <v>0</v>
      </c>
      <c r="BC10">
        <f t="shared" si="10"/>
        <v>6</v>
      </c>
      <c r="BF10">
        <f t="shared" si="11"/>
        <v>4</v>
      </c>
      <c r="BG10">
        <f t="shared" si="12"/>
        <v>2</v>
      </c>
      <c r="BH10">
        <f t="shared" si="13"/>
        <v>1</v>
      </c>
      <c r="BI10">
        <f t="shared" si="14"/>
        <v>1</v>
      </c>
      <c r="BJ10">
        <f t="shared" si="15"/>
        <v>0</v>
      </c>
      <c r="BK10">
        <f t="shared" si="16"/>
        <v>1</v>
      </c>
      <c r="BL10">
        <f t="shared" si="17"/>
        <v>0</v>
      </c>
      <c r="BM10">
        <f t="shared" si="18"/>
        <v>0</v>
      </c>
      <c r="BN10">
        <f t="shared" si="19"/>
        <v>2</v>
      </c>
      <c r="BO10">
        <f t="shared" si="20"/>
        <v>2</v>
      </c>
      <c r="BP10">
        <f t="shared" si="21"/>
        <v>13</v>
      </c>
      <c r="BQ10" s="9">
        <f t="shared" si="22"/>
        <v>2</v>
      </c>
      <c r="BS10">
        <v>1</v>
      </c>
    </row>
    <row r="11" spans="1:71" x14ac:dyDescent="0.25">
      <c r="A11">
        <v>2026</v>
      </c>
      <c r="B11" t="s">
        <v>1308</v>
      </c>
      <c r="C11" s="4" t="str">
        <f t="shared" si="0"/>
        <v>Big 12</v>
      </c>
      <c r="F11">
        <f>COUNTIFS(Stats_Pitch_Team,$B11,Stats_Pitch_Position,F$1)</f>
        <v>16</v>
      </c>
      <c r="G11">
        <f t="shared" si="1"/>
        <v>3</v>
      </c>
      <c r="H11">
        <f t="shared" si="1"/>
        <v>1</v>
      </c>
      <c r="I11">
        <f t="shared" si="1"/>
        <v>3</v>
      </c>
      <c r="J11">
        <f t="shared" si="1"/>
        <v>1</v>
      </c>
      <c r="K11">
        <f t="shared" si="1"/>
        <v>3</v>
      </c>
      <c r="L11">
        <f t="shared" si="1"/>
        <v>2</v>
      </c>
      <c r="M11">
        <f t="shared" si="1"/>
        <v>2</v>
      </c>
      <c r="N11">
        <f t="shared" si="1"/>
        <v>1</v>
      </c>
      <c r="O11">
        <f t="shared" si="1"/>
        <v>1</v>
      </c>
      <c r="P11">
        <f t="shared" si="1"/>
        <v>0</v>
      </c>
      <c r="S11">
        <f>COUNTIFS(Stats_Pitch_Team,$B11,Stats_Pitch_Position,S$1,Stats_Pitch_AgeOut,1)</f>
        <v>5</v>
      </c>
      <c r="T11">
        <f t="shared" si="2"/>
        <v>1</v>
      </c>
      <c r="U11">
        <f t="shared" si="2"/>
        <v>0</v>
      </c>
      <c r="V11">
        <f t="shared" si="2"/>
        <v>1</v>
      </c>
      <c r="W11">
        <f t="shared" si="2"/>
        <v>1</v>
      </c>
      <c r="X11">
        <f t="shared" si="2"/>
        <v>1</v>
      </c>
      <c r="Y11">
        <f t="shared" si="3"/>
        <v>0</v>
      </c>
      <c r="Z11">
        <f t="shared" si="3"/>
        <v>0</v>
      </c>
      <c r="AA11">
        <f t="shared" si="3"/>
        <v>0</v>
      </c>
      <c r="AB11">
        <f t="shared" si="3"/>
        <v>1</v>
      </c>
      <c r="AC11">
        <f t="shared" si="8"/>
        <v>10</v>
      </c>
      <c r="AF11">
        <f>COUNTIFS(Stats_Pitch_Team,$B11,Stats_Pitch_Position,AF$1,Stats_Pitch_AgeOut,"&lt;&gt;1", Stats_Pitch_Draft,1)</f>
        <v>1</v>
      </c>
      <c r="AG11">
        <f t="shared" si="4"/>
        <v>0</v>
      </c>
      <c r="AH11">
        <f t="shared" si="4"/>
        <v>0</v>
      </c>
      <c r="AI11">
        <f t="shared" si="4"/>
        <v>0</v>
      </c>
      <c r="AJ11">
        <f t="shared" si="4"/>
        <v>0</v>
      </c>
      <c r="AK11">
        <f t="shared" si="4"/>
        <v>0</v>
      </c>
      <c r="AL11">
        <f t="shared" si="5"/>
        <v>0</v>
      </c>
      <c r="AM11">
        <f t="shared" si="5"/>
        <v>1</v>
      </c>
      <c r="AN11">
        <f t="shared" si="5"/>
        <v>0</v>
      </c>
      <c r="AO11">
        <f t="shared" si="5"/>
        <v>0</v>
      </c>
      <c r="AP11">
        <f t="shared" si="9"/>
        <v>2</v>
      </c>
      <c r="AS11">
        <f>COUNTIFS(Transfers_Team_Current,$B11,Transfers_Position,AS$1,Transfers_AgeOut, "&lt;&gt;1")</f>
        <v>3</v>
      </c>
      <c r="AT11">
        <f t="shared" si="6"/>
        <v>1</v>
      </c>
      <c r="AU11">
        <f t="shared" si="6"/>
        <v>0</v>
      </c>
      <c r="AV11">
        <f t="shared" si="6"/>
        <v>1</v>
      </c>
      <c r="AW11">
        <f t="shared" si="6"/>
        <v>0</v>
      </c>
      <c r="AX11">
        <f t="shared" si="6"/>
        <v>0</v>
      </c>
      <c r="AY11">
        <f t="shared" si="7"/>
        <v>0</v>
      </c>
      <c r="AZ11">
        <f t="shared" si="7"/>
        <v>0</v>
      </c>
      <c r="BA11">
        <f t="shared" si="7"/>
        <v>0</v>
      </c>
      <c r="BB11">
        <f t="shared" si="7"/>
        <v>0</v>
      </c>
      <c r="BC11">
        <f t="shared" si="10"/>
        <v>5</v>
      </c>
      <c r="BF11">
        <f t="shared" si="11"/>
        <v>7</v>
      </c>
      <c r="BG11">
        <f t="shared" si="12"/>
        <v>1</v>
      </c>
      <c r="BH11">
        <f t="shared" si="13"/>
        <v>1</v>
      </c>
      <c r="BI11">
        <f t="shared" si="14"/>
        <v>1</v>
      </c>
      <c r="BJ11">
        <f t="shared" si="15"/>
        <v>0</v>
      </c>
      <c r="BK11">
        <f t="shared" si="16"/>
        <v>2</v>
      </c>
      <c r="BL11">
        <f t="shared" si="17"/>
        <v>2</v>
      </c>
      <c r="BM11">
        <f t="shared" si="18"/>
        <v>1</v>
      </c>
      <c r="BN11">
        <f t="shared" si="19"/>
        <v>1</v>
      </c>
      <c r="BO11">
        <f t="shared" si="20"/>
        <v>0</v>
      </c>
      <c r="BP11">
        <f t="shared" si="21"/>
        <v>16</v>
      </c>
      <c r="BQ11" s="9">
        <f t="shared" si="22"/>
        <v>4</v>
      </c>
    </row>
    <row r="12" spans="1:71" x14ac:dyDescent="0.25">
      <c r="A12">
        <v>2026</v>
      </c>
      <c r="B12" t="s">
        <v>1129</v>
      </c>
      <c r="C12" s="4" t="str">
        <f t="shared" si="0"/>
        <v>Big 12</v>
      </c>
      <c r="F12">
        <f>COUNTIFS(Stats_Pitch_Team,$B12,Stats_Pitch_Position,F$1)</f>
        <v>17</v>
      </c>
      <c r="G12">
        <f t="shared" ref="G12:P21" si="23">COUNTIFS(Stats_Hit_Team,$B12,Stats_Hit_Position,G$1)</f>
        <v>3</v>
      </c>
      <c r="H12">
        <f t="shared" si="23"/>
        <v>1</v>
      </c>
      <c r="I12">
        <f t="shared" si="23"/>
        <v>2</v>
      </c>
      <c r="J12">
        <f t="shared" si="23"/>
        <v>2</v>
      </c>
      <c r="K12">
        <f t="shared" si="23"/>
        <v>1</v>
      </c>
      <c r="L12">
        <f t="shared" si="23"/>
        <v>5</v>
      </c>
      <c r="M12">
        <f t="shared" si="23"/>
        <v>1</v>
      </c>
      <c r="N12">
        <f t="shared" si="23"/>
        <v>1</v>
      </c>
      <c r="O12">
        <f t="shared" si="23"/>
        <v>1</v>
      </c>
      <c r="P12">
        <f t="shared" si="23"/>
        <v>0</v>
      </c>
      <c r="S12">
        <f>COUNTIFS(Stats_Pitch_Team,$B12,Stats_Pitch_Position,S$1,Stats_Pitch_AgeOut,1)</f>
        <v>4</v>
      </c>
      <c r="T12">
        <f t="shared" si="2"/>
        <v>0</v>
      </c>
      <c r="U12">
        <f t="shared" si="2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3"/>
        <v>1</v>
      </c>
      <c r="Z12">
        <f t="shared" si="3"/>
        <v>0</v>
      </c>
      <c r="AA12">
        <f t="shared" si="3"/>
        <v>1</v>
      </c>
      <c r="AB12">
        <f t="shared" si="3"/>
        <v>0</v>
      </c>
      <c r="AC12">
        <f t="shared" si="8"/>
        <v>6</v>
      </c>
      <c r="AF12">
        <f>COUNTIFS(Stats_Pitch_Team,$B12,Stats_Pitch_Position,AF$1,Stats_Pitch_AgeOut,"&lt;&gt;1", Stats_Pitch_Draft,1)</f>
        <v>2</v>
      </c>
      <c r="AG12">
        <f t="shared" si="4"/>
        <v>0</v>
      </c>
      <c r="AH12">
        <f t="shared" si="4"/>
        <v>0</v>
      </c>
      <c r="AI12">
        <f t="shared" si="4"/>
        <v>1</v>
      </c>
      <c r="AJ12">
        <f t="shared" si="4"/>
        <v>0</v>
      </c>
      <c r="AK12">
        <f t="shared" si="4"/>
        <v>1</v>
      </c>
      <c r="AL12">
        <f t="shared" si="5"/>
        <v>0</v>
      </c>
      <c r="AM12">
        <f t="shared" si="5"/>
        <v>1</v>
      </c>
      <c r="AN12">
        <f t="shared" si="5"/>
        <v>0</v>
      </c>
      <c r="AO12">
        <f t="shared" si="5"/>
        <v>0</v>
      </c>
      <c r="AP12">
        <f t="shared" si="9"/>
        <v>5</v>
      </c>
      <c r="AS12">
        <f>COUNTIFS(Transfers_Team_Current,$B12,Transfers_Position,AS$1,Transfers_AgeOut, "&lt;&gt;1")</f>
        <v>0</v>
      </c>
      <c r="AT12">
        <f t="shared" si="6"/>
        <v>2</v>
      </c>
      <c r="AU12">
        <f t="shared" si="6"/>
        <v>0</v>
      </c>
      <c r="AV12">
        <f t="shared" si="6"/>
        <v>0</v>
      </c>
      <c r="AW12">
        <f t="shared" si="6"/>
        <v>0</v>
      </c>
      <c r="AX12">
        <f t="shared" si="6"/>
        <v>0</v>
      </c>
      <c r="AY12">
        <f t="shared" si="7"/>
        <v>1</v>
      </c>
      <c r="AZ12">
        <f t="shared" si="7"/>
        <v>0</v>
      </c>
      <c r="BA12">
        <f t="shared" si="7"/>
        <v>0</v>
      </c>
      <c r="BB12">
        <f t="shared" si="7"/>
        <v>0</v>
      </c>
      <c r="BC12">
        <f t="shared" si="10"/>
        <v>3</v>
      </c>
      <c r="BF12">
        <f t="shared" si="11"/>
        <v>11</v>
      </c>
      <c r="BG12">
        <f t="shared" si="12"/>
        <v>1</v>
      </c>
      <c r="BH12">
        <f t="shared" si="13"/>
        <v>1</v>
      </c>
      <c r="BI12">
        <f t="shared" si="14"/>
        <v>1</v>
      </c>
      <c r="BJ12">
        <f t="shared" si="15"/>
        <v>2</v>
      </c>
      <c r="BK12">
        <f t="shared" si="16"/>
        <v>0</v>
      </c>
      <c r="BL12">
        <f t="shared" si="17"/>
        <v>3</v>
      </c>
      <c r="BM12">
        <f t="shared" si="18"/>
        <v>0</v>
      </c>
      <c r="BN12">
        <f t="shared" si="19"/>
        <v>0</v>
      </c>
      <c r="BO12">
        <f t="shared" si="20"/>
        <v>1</v>
      </c>
      <c r="BP12">
        <f t="shared" si="21"/>
        <v>20</v>
      </c>
      <c r="BQ12" s="9">
        <f t="shared" si="22"/>
        <v>3</v>
      </c>
    </row>
    <row r="13" spans="1:71" x14ac:dyDescent="0.25">
      <c r="A13">
        <v>2026</v>
      </c>
      <c r="B13" t="s">
        <v>4243</v>
      </c>
      <c r="C13" s="4" t="str">
        <f t="shared" si="0"/>
        <v>SEC</v>
      </c>
      <c r="F13">
        <f>COUNTIFS(Stats_Pitch_Team,$B13,Stats_Pitch_Position,F$1)</f>
        <v>18</v>
      </c>
      <c r="G13">
        <f t="shared" si="23"/>
        <v>2</v>
      </c>
      <c r="H13">
        <f t="shared" si="23"/>
        <v>3</v>
      </c>
      <c r="I13">
        <f t="shared" si="23"/>
        <v>1</v>
      </c>
      <c r="J13">
        <f t="shared" si="23"/>
        <v>1</v>
      </c>
      <c r="K13">
        <f t="shared" si="23"/>
        <v>2</v>
      </c>
      <c r="L13">
        <f t="shared" si="23"/>
        <v>2</v>
      </c>
      <c r="M13">
        <f t="shared" si="23"/>
        <v>1</v>
      </c>
      <c r="N13">
        <f t="shared" si="23"/>
        <v>2</v>
      </c>
      <c r="O13">
        <f t="shared" si="23"/>
        <v>2</v>
      </c>
      <c r="P13">
        <f t="shared" si="23"/>
        <v>0</v>
      </c>
      <c r="S13">
        <f>COUNTIFS(Stats_Pitch_Team,$B13,Stats_Pitch_Position,S$1,Stats_Pitch_AgeOut,1)</f>
        <v>1</v>
      </c>
      <c r="T13">
        <f t="shared" si="2"/>
        <v>1</v>
      </c>
      <c r="U13">
        <f t="shared" si="2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3"/>
        <v>0</v>
      </c>
      <c r="Z13">
        <f t="shared" si="3"/>
        <v>1</v>
      </c>
      <c r="AA13">
        <f t="shared" si="3"/>
        <v>1</v>
      </c>
      <c r="AB13">
        <f t="shared" si="3"/>
        <v>0</v>
      </c>
      <c r="AC13">
        <f t="shared" si="8"/>
        <v>4</v>
      </c>
      <c r="AF13">
        <f>COUNTIFS(Stats_Pitch_Team,$B13,Stats_Pitch_Position,AF$1,Stats_Pitch_AgeOut,"&lt;&gt;1", Stats_Pitch_Draft,1)</f>
        <v>4</v>
      </c>
      <c r="AG13">
        <f t="shared" si="4"/>
        <v>1</v>
      </c>
      <c r="AH13">
        <f t="shared" si="4"/>
        <v>0</v>
      </c>
      <c r="AI13">
        <f t="shared" si="4"/>
        <v>0</v>
      </c>
      <c r="AJ13">
        <f t="shared" si="4"/>
        <v>1</v>
      </c>
      <c r="AK13">
        <f t="shared" si="4"/>
        <v>1</v>
      </c>
      <c r="AL13">
        <f t="shared" si="5"/>
        <v>0</v>
      </c>
      <c r="AM13">
        <f t="shared" si="5"/>
        <v>0</v>
      </c>
      <c r="AN13">
        <f t="shared" si="5"/>
        <v>0</v>
      </c>
      <c r="AO13">
        <f t="shared" si="5"/>
        <v>1</v>
      </c>
      <c r="AP13">
        <f t="shared" si="9"/>
        <v>8</v>
      </c>
      <c r="AS13">
        <f>COUNTIFS(Transfers_Team_Current,$B13,Transfers_Position,AS$1,Transfers_AgeOut, "&lt;&gt;1")</f>
        <v>2</v>
      </c>
      <c r="AT13">
        <f t="shared" si="6"/>
        <v>0</v>
      </c>
      <c r="AU13">
        <f t="shared" si="6"/>
        <v>0</v>
      </c>
      <c r="AV13">
        <f t="shared" si="6"/>
        <v>0</v>
      </c>
      <c r="AW13">
        <f t="shared" si="6"/>
        <v>0</v>
      </c>
      <c r="AX13">
        <f t="shared" si="6"/>
        <v>0</v>
      </c>
      <c r="AY13">
        <f t="shared" si="7"/>
        <v>0</v>
      </c>
      <c r="AZ13">
        <f t="shared" si="7"/>
        <v>0</v>
      </c>
      <c r="BA13">
        <f t="shared" si="7"/>
        <v>0</v>
      </c>
      <c r="BB13">
        <f t="shared" si="7"/>
        <v>0</v>
      </c>
      <c r="BC13">
        <f t="shared" si="10"/>
        <v>2</v>
      </c>
      <c r="BF13">
        <f t="shared" si="11"/>
        <v>11</v>
      </c>
      <c r="BG13">
        <f t="shared" si="12"/>
        <v>0</v>
      </c>
      <c r="BH13">
        <f t="shared" si="13"/>
        <v>3</v>
      </c>
      <c r="BI13">
        <f t="shared" si="14"/>
        <v>1</v>
      </c>
      <c r="BJ13">
        <f t="shared" si="15"/>
        <v>0</v>
      </c>
      <c r="BK13">
        <f t="shared" si="16"/>
        <v>1</v>
      </c>
      <c r="BL13">
        <f t="shared" si="17"/>
        <v>2</v>
      </c>
      <c r="BM13">
        <f t="shared" si="18"/>
        <v>0</v>
      </c>
      <c r="BN13">
        <f t="shared" si="19"/>
        <v>1</v>
      </c>
      <c r="BO13">
        <f t="shared" si="20"/>
        <v>1</v>
      </c>
      <c r="BP13">
        <f t="shared" si="21"/>
        <v>20</v>
      </c>
      <c r="BQ13" s="9">
        <f t="shared" si="22"/>
        <v>3</v>
      </c>
      <c r="BS13">
        <v>1</v>
      </c>
    </row>
    <row r="14" spans="1:71" x14ac:dyDescent="0.25">
      <c r="A14">
        <v>2026</v>
      </c>
      <c r="B14" t="s">
        <v>5055</v>
      </c>
      <c r="C14" s="4" t="str">
        <f t="shared" si="0"/>
        <v>Sun Belt</v>
      </c>
      <c r="F14">
        <f>COUNTIFS(Stats_Pitch_Team,$B14,Stats_Pitch_Position,F$1)</f>
        <v>18</v>
      </c>
      <c r="G14">
        <f t="shared" si="23"/>
        <v>0</v>
      </c>
      <c r="H14">
        <f t="shared" si="23"/>
        <v>0</v>
      </c>
      <c r="I14">
        <f t="shared" si="23"/>
        <v>0</v>
      </c>
      <c r="J14">
        <f t="shared" si="23"/>
        <v>0</v>
      </c>
      <c r="K14">
        <f t="shared" si="23"/>
        <v>0</v>
      </c>
      <c r="L14">
        <f t="shared" si="23"/>
        <v>0</v>
      </c>
      <c r="M14">
        <f t="shared" si="23"/>
        <v>0</v>
      </c>
      <c r="N14">
        <f t="shared" si="23"/>
        <v>0</v>
      </c>
      <c r="O14">
        <f t="shared" si="23"/>
        <v>0</v>
      </c>
      <c r="P14">
        <f t="shared" si="23"/>
        <v>0</v>
      </c>
      <c r="S14">
        <f>COUNTIFS(Stats_Pitch_Team,$B14,Stats_Pitch_Position,S$1,Stats_Pitch_AgeOut,1)</f>
        <v>8</v>
      </c>
      <c r="T14">
        <f t="shared" si="2"/>
        <v>0</v>
      </c>
      <c r="U14">
        <f t="shared" si="2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3"/>
        <v>0</v>
      </c>
      <c r="Z14">
        <f t="shared" si="3"/>
        <v>0</v>
      </c>
      <c r="AA14">
        <f t="shared" si="3"/>
        <v>0</v>
      </c>
      <c r="AB14">
        <f t="shared" si="3"/>
        <v>0</v>
      </c>
      <c r="AC14">
        <f t="shared" si="8"/>
        <v>8</v>
      </c>
      <c r="AF14">
        <f>COUNTIFS(Stats_Pitch_Team,$B14,Stats_Pitch_Position,AF$1,Stats_Pitch_AgeOut,"&lt;&gt;1", Stats_Pitch_Draft,1)</f>
        <v>0</v>
      </c>
      <c r="AG14">
        <f t="shared" si="4"/>
        <v>0</v>
      </c>
      <c r="AH14">
        <f t="shared" si="4"/>
        <v>0</v>
      </c>
      <c r="AI14">
        <f t="shared" si="4"/>
        <v>0</v>
      </c>
      <c r="AJ14">
        <f t="shared" si="4"/>
        <v>0</v>
      </c>
      <c r="AK14">
        <f t="shared" si="4"/>
        <v>0</v>
      </c>
      <c r="AL14">
        <f t="shared" si="5"/>
        <v>0</v>
      </c>
      <c r="AM14">
        <f t="shared" si="5"/>
        <v>0</v>
      </c>
      <c r="AN14">
        <f t="shared" si="5"/>
        <v>0</v>
      </c>
      <c r="AO14">
        <f t="shared" si="5"/>
        <v>0</v>
      </c>
      <c r="AP14">
        <f t="shared" si="9"/>
        <v>0</v>
      </c>
      <c r="AS14">
        <f>COUNTIFS(Transfers_Team_Current,$B14,Transfers_Position,AS$1,Transfers_AgeOut, "&lt;&gt;1")</f>
        <v>2</v>
      </c>
      <c r="AT14">
        <f t="shared" si="6"/>
        <v>0</v>
      </c>
      <c r="AU14">
        <f t="shared" si="6"/>
        <v>0</v>
      </c>
      <c r="AV14">
        <f t="shared" si="6"/>
        <v>0</v>
      </c>
      <c r="AW14">
        <f t="shared" si="6"/>
        <v>0</v>
      </c>
      <c r="AX14">
        <f t="shared" si="6"/>
        <v>0</v>
      </c>
      <c r="AY14">
        <f t="shared" si="7"/>
        <v>0</v>
      </c>
      <c r="AZ14">
        <f t="shared" si="7"/>
        <v>0</v>
      </c>
      <c r="BA14">
        <f t="shared" si="7"/>
        <v>0</v>
      </c>
      <c r="BB14">
        <f t="shared" si="7"/>
        <v>0</v>
      </c>
      <c r="BC14">
        <f t="shared" si="10"/>
        <v>2</v>
      </c>
      <c r="BF14">
        <f t="shared" si="11"/>
        <v>8</v>
      </c>
      <c r="BG14">
        <f t="shared" si="12"/>
        <v>0</v>
      </c>
      <c r="BH14">
        <f t="shared" si="13"/>
        <v>0</v>
      </c>
      <c r="BI14">
        <f t="shared" si="14"/>
        <v>0</v>
      </c>
      <c r="BJ14">
        <f t="shared" si="15"/>
        <v>0</v>
      </c>
      <c r="BK14">
        <f t="shared" si="16"/>
        <v>0</v>
      </c>
      <c r="BL14">
        <f t="shared" si="17"/>
        <v>0</v>
      </c>
      <c r="BM14">
        <f t="shared" si="18"/>
        <v>0</v>
      </c>
      <c r="BN14">
        <f t="shared" si="19"/>
        <v>0</v>
      </c>
      <c r="BO14">
        <f t="shared" si="20"/>
        <v>0</v>
      </c>
      <c r="BP14">
        <f t="shared" si="21"/>
        <v>8</v>
      </c>
      <c r="BQ14" s="9">
        <f t="shared" si="22"/>
        <v>0</v>
      </c>
    </row>
    <row r="15" spans="1:71" x14ac:dyDescent="0.25">
      <c r="A15">
        <v>2026</v>
      </c>
      <c r="B15" t="s">
        <v>5243</v>
      </c>
      <c r="C15" s="4" t="str">
        <f t="shared" si="0"/>
        <v>Southwestern Athletic</v>
      </c>
      <c r="F15">
        <f>COUNTIFS(Stats_Pitch_Team,$B15,Stats_Pitch_Position,F$1)</f>
        <v>18</v>
      </c>
      <c r="G15">
        <f t="shared" si="23"/>
        <v>3</v>
      </c>
      <c r="H15">
        <f t="shared" si="23"/>
        <v>1</v>
      </c>
      <c r="I15">
        <f t="shared" si="23"/>
        <v>2</v>
      </c>
      <c r="J15">
        <f t="shared" si="23"/>
        <v>3</v>
      </c>
      <c r="K15">
        <f t="shared" si="23"/>
        <v>1</v>
      </c>
      <c r="L15">
        <f t="shared" si="23"/>
        <v>1</v>
      </c>
      <c r="M15">
        <f t="shared" si="23"/>
        <v>3</v>
      </c>
      <c r="N15">
        <f t="shared" si="23"/>
        <v>2</v>
      </c>
      <c r="O15">
        <f t="shared" si="23"/>
        <v>1</v>
      </c>
      <c r="P15">
        <f t="shared" si="23"/>
        <v>0</v>
      </c>
      <c r="S15">
        <f>COUNTIFS(Stats_Pitch_Team,$B15,Stats_Pitch_Position,S$1,Stats_Pitch_AgeOut,1)</f>
        <v>7</v>
      </c>
      <c r="T15">
        <f t="shared" si="2"/>
        <v>1</v>
      </c>
      <c r="U15">
        <f t="shared" si="2"/>
        <v>0</v>
      </c>
      <c r="V15">
        <f t="shared" si="2"/>
        <v>0</v>
      </c>
      <c r="W15">
        <f t="shared" si="2"/>
        <v>2</v>
      </c>
      <c r="X15">
        <f t="shared" si="2"/>
        <v>0</v>
      </c>
      <c r="Y15">
        <f t="shared" si="3"/>
        <v>0</v>
      </c>
      <c r="Z15">
        <f t="shared" si="3"/>
        <v>2</v>
      </c>
      <c r="AA15">
        <f t="shared" si="3"/>
        <v>1</v>
      </c>
      <c r="AB15">
        <f t="shared" si="3"/>
        <v>0</v>
      </c>
      <c r="AC15">
        <f t="shared" si="8"/>
        <v>13</v>
      </c>
      <c r="AF15">
        <f>COUNTIFS(Stats_Pitch_Team,$B15,Stats_Pitch_Position,AF$1,Stats_Pitch_AgeOut,"&lt;&gt;1", Stats_Pitch_Draft,1)</f>
        <v>0</v>
      </c>
      <c r="AG15">
        <f t="shared" si="4"/>
        <v>0</v>
      </c>
      <c r="AH15">
        <f t="shared" si="4"/>
        <v>0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5"/>
        <v>0</v>
      </c>
      <c r="AM15">
        <f t="shared" si="5"/>
        <v>0</v>
      </c>
      <c r="AN15">
        <f t="shared" si="5"/>
        <v>0</v>
      </c>
      <c r="AO15">
        <f t="shared" si="5"/>
        <v>0</v>
      </c>
      <c r="AP15">
        <f t="shared" si="9"/>
        <v>0</v>
      </c>
      <c r="AS15">
        <f>COUNTIFS(Transfers_Team_Current,$B15,Transfers_Position,AS$1,Transfers_AgeOut, "&lt;&gt;1")</f>
        <v>2</v>
      </c>
      <c r="AT15">
        <f t="shared" si="6"/>
        <v>0</v>
      </c>
      <c r="AU15">
        <f t="shared" si="6"/>
        <v>0</v>
      </c>
      <c r="AV15">
        <f t="shared" si="6"/>
        <v>0</v>
      </c>
      <c r="AW15">
        <f t="shared" si="6"/>
        <v>0</v>
      </c>
      <c r="AX15">
        <f t="shared" si="6"/>
        <v>1</v>
      </c>
      <c r="AY15">
        <f t="shared" si="7"/>
        <v>0</v>
      </c>
      <c r="AZ15">
        <f t="shared" si="7"/>
        <v>1</v>
      </c>
      <c r="BA15">
        <f t="shared" si="7"/>
        <v>0</v>
      </c>
      <c r="BB15">
        <f t="shared" si="7"/>
        <v>0</v>
      </c>
      <c r="BC15">
        <f t="shared" si="10"/>
        <v>4</v>
      </c>
      <c r="BF15">
        <f t="shared" si="11"/>
        <v>9</v>
      </c>
      <c r="BG15">
        <f t="shared" si="12"/>
        <v>2</v>
      </c>
      <c r="BH15">
        <f t="shared" si="13"/>
        <v>1</v>
      </c>
      <c r="BI15">
        <f t="shared" si="14"/>
        <v>2</v>
      </c>
      <c r="BJ15">
        <f t="shared" si="15"/>
        <v>1</v>
      </c>
      <c r="BK15">
        <f t="shared" si="16"/>
        <v>0</v>
      </c>
      <c r="BL15">
        <f t="shared" si="17"/>
        <v>1</v>
      </c>
      <c r="BM15">
        <f t="shared" si="18"/>
        <v>0</v>
      </c>
      <c r="BN15">
        <f t="shared" si="19"/>
        <v>1</v>
      </c>
      <c r="BO15">
        <f t="shared" si="20"/>
        <v>1</v>
      </c>
      <c r="BP15">
        <f t="shared" si="21"/>
        <v>18</v>
      </c>
      <c r="BQ15" s="9">
        <f t="shared" si="22"/>
        <v>2</v>
      </c>
    </row>
    <row r="16" spans="1:71" x14ac:dyDescent="0.25">
      <c r="A16">
        <v>2026</v>
      </c>
      <c r="B16" t="s">
        <v>4012</v>
      </c>
      <c r="C16" s="4" t="str">
        <f t="shared" si="0"/>
        <v>Patriot</v>
      </c>
      <c r="F16">
        <f>COUNTIFS(Stats_Pitch_Team,$B16,Stats_Pitch_Position,F$1)</f>
        <v>15</v>
      </c>
      <c r="G16">
        <f t="shared" si="23"/>
        <v>3</v>
      </c>
      <c r="H16">
        <f t="shared" si="23"/>
        <v>1</v>
      </c>
      <c r="I16">
        <f t="shared" si="23"/>
        <v>3</v>
      </c>
      <c r="J16">
        <f t="shared" si="23"/>
        <v>2</v>
      </c>
      <c r="K16">
        <f t="shared" si="23"/>
        <v>1</v>
      </c>
      <c r="L16">
        <f t="shared" si="23"/>
        <v>1</v>
      </c>
      <c r="M16">
        <f t="shared" si="23"/>
        <v>1</v>
      </c>
      <c r="N16">
        <f t="shared" si="23"/>
        <v>2</v>
      </c>
      <c r="O16">
        <f t="shared" si="23"/>
        <v>2</v>
      </c>
      <c r="P16">
        <f t="shared" si="23"/>
        <v>0</v>
      </c>
      <c r="S16">
        <f>COUNTIFS(Stats_Pitch_Team,$B16,Stats_Pitch_Position,S$1,Stats_Pitch_AgeOut,1)</f>
        <v>2</v>
      </c>
      <c r="T16">
        <f t="shared" si="2"/>
        <v>1</v>
      </c>
      <c r="U16">
        <f t="shared" si="2"/>
        <v>1</v>
      </c>
      <c r="V16">
        <f t="shared" si="2"/>
        <v>1</v>
      </c>
      <c r="W16">
        <f t="shared" si="2"/>
        <v>0</v>
      </c>
      <c r="X16">
        <f t="shared" si="2"/>
        <v>1</v>
      </c>
      <c r="Y16">
        <f t="shared" si="3"/>
        <v>1</v>
      </c>
      <c r="Z16">
        <f t="shared" si="3"/>
        <v>1</v>
      </c>
      <c r="AA16">
        <f t="shared" si="3"/>
        <v>1</v>
      </c>
      <c r="AB16">
        <f t="shared" si="3"/>
        <v>0</v>
      </c>
      <c r="AC16">
        <f t="shared" si="8"/>
        <v>9</v>
      </c>
      <c r="AF16">
        <f>COUNTIFS(Stats_Pitch_Team,$B16,Stats_Pitch_Position,AF$1,Stats_Pitch_AgeOut,"&lt;&gt;1", Stats_Pitch_Draft,1)</f>
        <v>0</v>
      </c>
      <c r="AG16">
        <f t="shared" si="4"/>
        <v>0</v>
      </c>
      <c r="AH16">
        <f t="shared" si="4"/>
        <v>0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5"/>
        <v>0</v>
      </c>
      <c r="AM16">
        <f t="shared" si="5"/>
        <v>0</v>
      </c>
      <c r="AN16">
        <f t="shared" si="5"/>
        <v>0</v>
      </c>
      <c r="AO16">
        <f t="shared" si="5"/>
        <v>0</v>
      </c>
      <c r="AP16">
        <f t="shared" si="9"/>
        <v>0</v>
      </c>
      <c r="AS16">
        <f>COUNTIFS(Transfers_Team_Current,$B16,Transfers_Position,AS$1,Transfers_AgeOut, "&lt;&gt;1")</f>
        <v>1</v>
      </c>
      <c r="AT16">
        <f t="shared" si="6"/>
        <v>1</v>
      </c>
      <c r="AU16">
        <f t="shared" si="6"/>
        <v>0</v>
      </c>
      <c r="AV16">
        <f t="shared" si="6"/>
        <v>0</v>
      </c>
      <c r="AW16">
        <f t="shared" si="6"/>
        <v>0</v>
      </c>
      <c r="AX16">
        <f t="shared" si="6"/>
        <v>0</v>
      </c>
      <c r="AY16">
        <f t="shared" si="7"/>
        <v>0</v>
      </c>
      <c r="AZ16">
        <f t="shared" si="7"/>
        <v>0</v>
      </c>
      <c r="BA16">
        <f t="shared" si="7"/>
        <v>0</v>
      </c>
      <c r="BB16">
        <f t="shared" si="7"/>
        <v>1</v>
      </c>
      <c r="BC16">
        <f t="shared" si="10"/>
        <v>3</v>
      </c>
      <c r="BF16">
        <f t="shared" si="11"/>
        <v>12</v>
      </c>
      <c r="BG16">
        <f t="shared" si="12"/>
        <v>1</v>
      </c>
      <c r="BH16">
        <f t="shared" si="13"/>
        <v>0</v>
      </c>
      <c r="BI16">
        <f t="shared" si="14"/>
        <v>2</v>
      </c>
      <c r="BJ16">
        <f t="shared" si="15"/>
        <v>2</v>
      </c>
      <c r="BK16">
        <f t="shared" si="16"/>
        <v>0</v>
      </c>
      <c r="BL16">
        <f t="shared" si="17"/>
        <v>0</v>
      </c>
      <c r="BM16">
        <f t="shared" si="18"/>
        <v>0</v>
      </c>
      <c r="BN16">
        <f t="shared" si="19"/>
        <v>1</v>
      </c>
      <c r="BO16">
        <f t="shared" si="20"/>
        <v>1</v>
      </c>
      <c r="BP16">
        <f t="shared" si="21"/>
        <v>19</v>
      </c>
      <c r="BQ16" s="9">
        <f t="shared" si="22"/>
        <v>1</v>
      </c>
    </row>
    <row r="17" spans="1:71" x14ac:dyDescent="0.25">
      <c r="A17">
        <v>2026</v>
      </c>
      <c r="B17" t="s">
        <v>4224</v>
      </c>
      <c r="C17" s="4" t="str">
        <f t="shared" si="0"/>
        <v>SEC</v>
      </c>
      <c r="F17">
        <f>COUNTIFS(Stats_Pitch_Team,$B17,Stats_Pitch_Position,F$1)</f>
        <v>18</v>
      </c>
      <c r="G17">
        <f t="shared" si="23"/>
        <v>2</v>
      </c>
      <c r="H17">
        <f t="shared" si="23"/>
        <v>2</v>
      </c>
      <c r="I17">
        <f t="shared" si="23"/>
        <v>2</v>
      </c>
      <c r="J17">
        <f t="shared" si="23"/>
        <v>3</v>
      </c>
      <c r="K17">
        <f t="shared" si="23"/>
        <v>2</v>
      </c>
      <c r="L17">
        <f t="shared" si="23"/>
        <v>1</v>
      </c>
      <c r="M17">
        <f t="shared" si="23"/>
        <v>2</v>
      </c>
      <c r="N17">
        <f t="shared" si="23"/>
        <v>1</v>
      </c>
      <c r="O17">
        <f t="shared" si="23"/>
        <v>3</v>
      </c>
      <c r="P17">
        <f t="shared" si="23"/>
        <v>0</v>
      </c>
      <c r="S17">
        <f>COUNTIFS(Stats_Pitch_Team,$B17,Stats_Pitch_Position,S$1,Stats_Pitch_AgeOut,1)</f>
        <v>1</v>
      </c>
      <c r="T17">
        <f t="shared" si="2"/>
        <v>1</v>
      </c>
      <c r="U17">
        <f t="shared" si="2"/>
        <v>0</v>
      </c>
      <c r="V17">
        <f t="shared" si="2"/>
        <v>0</v>
      </c>
      <c r="W17">
        <f t="shared" si="2"/>
        <v>1</v>
      </c>
      <c r="X17">
        <f t="shared" si="2"/>
        <v>0</v>
      </c>
      <c r="Y17">
        <f t="shared" si="3"/>
        <v>0</v>
      </c>
      <c r="Z17">
        <f t="shared" si="3"/>
        <v>0</v>
      </c>
      <c r="AA17">
        <f t="shared" si="3"/>
        <v>0</v>
      </c>
      <c r="AB17">
        <f t="shared" si="3"/>
        <v>1</v>
      </c>
      <c r="AC17">
        <f t="shared" si="8"/>
        <v>4</v>
      </c>
      <c r="AF17">
        <f>COUNTIFS(Stats_Pitch_Team,$B17,Stats_Pitch_Position,AF$1,Stats_Pitch_AgeOut,"&lt;&gt;1", Stats_Pitch_Draft,1)</f>
        <v>4</v>
      </c>
      <c r="AG17">
        <f t="shared" si="4"/>
        <v>0</v>
      </c>
      <c r="AH17">
        <f t="shared" si="4"/>
        <v>0</v>
      </c>
      <c r="AI17">
        <f t="shared" si="4"/>
        <v>0</v>
      </c>
      <c r="AJ17">
        <f t="shared" si="4"/>
        <v>1</v>
      </c>
      <c r="AK17">
        <f t="shared" si="4"/>
        <v>2</v>
      </c>
      <c r="AL17">
        <f t="shared" si="5"/>
        <v>0</v>
      </c>
      <c r="AM17">
        <f t="shared" si="5"/>
        <v>1</v>
      </c>
      <c r="AN17">
        <f t="shared" si="5"/>
        <v>0</v>
      </c>
      <c r="AO17">
        <f t="shared" si="5"/>
        <v>0</v>
      </c>
      <c r="AP17">
        <f t="shared" si="9"/>
        <v>8</v>
      </c>
      <c r="AS17">
        <f>COUNTIFS(Transfers_Team_Current,$B17,Transfers_Position,AS$1,Transfers_AgeOut, "&lt;&gt;1")</f>
        <v>0</v>
      </c>
      <c r="AT17">
        <f t="shared" si="6"/>
        <v>0</v>
      </c>
      <c r="AU17">
        <f t="shared" si="6"/>
        <v>0</v>
      </c>
      <c r="AV17">
        <f t="shared" si="6"/>
        <v>0</v>
      </c>
      <c r="AW17">
        <f t="shared" si="6"/>
        <v>0</v>
      </c>
      <c r="AX17">
        <f t="shared" si="6"/>
        <v>0</v>
      </c>
      <c r="AY17">
        <f t="shared" si="7"/>
        <v>0</v>
      </c>
      <c r="AZ17">
        <f t="shared" si="7"/>
        <v>0</v>
      </c>
      <c r="BA17">
        <f t="shared" si="7"/>
        <v>0</v>
      </c>
      <c r="BB17">
        <f t="shared" si="7"/>
        <v>0</v>
      </c>
      <c r="BC17">
        <f t="shared" si="10"/>
        <v>0</v>
      </c>
      <c r="BF17">
        <f t="shared" si="11"/>
        <v>13</v>
      </c>
      <c r="BG17">
        <f t="shared" si="12"/>
        <v>1</v>
      </c>
      <c r="BH17">
        <f t="shared" si="13"/>
        <v>2</v>
      </c>
      <c r="BI17">
        <f t="shared" si="14"/>
        <v>2</v>
      </c>
      <c r="BJ17">
        <f t="shared" si="15"/>
        <v>1</v>
      </c>
      <c r="BK17">
        <f t="shared" si="16"/>
        <v>0</v>
      </c>
      <c r="BL17">
        <f t="shared" si="17"/>
        <v>1</v>
      </c>
      <c r="BM17">
        <f t="shared" si="18"/>
        <v>1</v>
      </c>
      <c r="BN17">
        <f t="shared" si="19"/>
        <v>1</v>
      </c>
      <c r="BO17">
        <f t="shared" si="20"/>
        <v>2</v>
      </c>
      <c r="BP17">
        <f t="shared" si="21"/>
        <v>24</v>
      </c>
      <c r="BQ17" s="9">
        <f t="shared" si="22"/>
        <v>3</v>
      </c>
    </row>
    <row r="18" spans="1:71" x14ac:dyDescent="0.25">
      <c r="A18">
        <v>2026</v>
      </c>
      <c r="B18" t="s">
        <v>985</v>
      </c>
      <c r="C18" s="4" t="str">
        <f t="shared" si="0"/>
        <v>Atlantic Sun</v>
      </c>
      <c r="F18">
        <f>COUNTIFS(Stats_Pitch_Team,$B18,Stats_Pitch_Position,F$1)</f>
        <v>18</v>
      </c>
      <c r="G18">
        <f t="shared" si="23"/>
        <v>3</v>
      </c>
      <c r="H18">
        <f t="shared" si="23"/>
        <v>1</v>
      </c>
      <c r="I18">
        <f t="shared" si="23"/>
        <v>1</v>
      </c>
      <c r="J18">
        <f t="shared" si="23"/>
        <v>1</v>
      </c>
      <c r="K18">
        <f t="shared" si="23"/>
        <v>2</v>
      </c>
      <c r="L18">
        <f t="shared" si="23"/>
        <v>1</v>
      </c>
      <c r="M18">
        <f t="shared" si="23"/>
        <v>1</v>
      </c>
      <c r="N18">
        <f t="shared" si="23"/>
        <v>2</v>
      </c>
      <c r="O18">
        <f t="shared" si="23"/>
        <v>3</v>
      </c>
      <c r="P18">
        <f t="shared" si="23"/>
        <v>0</v>
      </c>
      <c r="S18">
        <f>COUNTIFS(Stats_Pitch_Team,$B18,Stats_Pitch_Position,S$1,Stats_Pitch_AgeOut,1)</f>
        <v>10</v>
      </c>
      <c r="T18">
        <f t="shared" ref="T18:AB48" si="24">COUNTIFS(Stats_Hit_Team,$B18,Stats_Hit_Position,T$1,Stats_Hit_AgeOut,1)</f>
        <v>1</v>
      </c>
      <c r="U18">
        <f t="shared" si="24"/>
        <v>0</v>
      </c>
      <c r="V18">
        <f t="shared" si="24"/>
        <v>0</v>
      </c>
      <c r="W18">
        <f t="shared" si="24"/>
        <v>0</v>
      </c>
      <c r="X18">
        <f t="shared" si="24"/>
        <v>1</v>
      </c>
      <c r="Y18">
        <f t="shared" si="3"/>
        <v>1</v>
      </c>
      <c r="Z18">
        <f t="shared" si="3"/>
        <v>0</v>
      </c>
      <c r="AA18">
        <f t="shared" si="3"/>
        <v>0</v>
      </c>
      <c r="AB18">
        <f t="shared" si="3"/>
        <v>0</v>
      </c>
      <c r="AC18">
        <f t="shared" si="8"/>
        <v>13</v>
      </c>
      <c r="AF18">
        <f>COUNTIFS(Stats_Pitch_Team,$B18,Stats_Pitch_Position,AF$1,Stats_Pitch_AgeOut,"&lt;&gt;1", Stats_Pitch_Draft,1)</f>
        <v>1</v>
      </c>
      <c r="AG18">
        <f t="shared" ref="AG18:AO48" si="25">COUNTIFS(Stats_Hit_Team,$B18,Stats_Hit_Position,AG$1,Stats_Hit_AgeOut,"&lt;&gt;1", Stats_Hit_Draft,1)</f>
        <v>0</v>
      </c>
      <c r="AH18">
        <f t="shared" si="25"/>
        <v>0</v>
      </c>
      <c r="AI18">
        <f t="shared" si="25"/>
        <v>0</v>
      </c>
      <c r="AJ18">
        <f t="shared" si="25"/>
        <v>0</v>
      </c>
      <c r="AK18">
        <f t="shared" si="25"/>
        <v>0</v>
      </c>
      <c r="AL18">
        <f t="shared" si="5"/>
        <v>0</v>
      </c>
      <c r="AM18">
        <f t="shared" si="5"/>
        <v>0</v>
      </c>
      <c r="AN18">
        <f t="shared" si="5"/>
        <v>0</v>
      </c>
      <c r="AO18">
        <f t="shared" si="5"/>
        <v>0</v>
      </c>
      <c r="AP18">
        <f t="shared" si="9"/>
        <v>1</v>
      </c>
      <c r="AS18">
        <f>COUNTIFS(Transfers_Team_Current,$B18,Transfers_Position,AS$1,Transfers_AgeOut, "&lt;&gt;1")</f>
        <v>2</v>
      </c>
      <c r="AT18">
        <f t="shared" ref="AT18:BB48" si="26">COUNTIFS(Transfers_Team_Current,$B18,Transfers_Position,AT$1,Transfers_AgeOut, "&lt;&gt;1")</f>
        <v>1</v>
      </c>
      <c r="AU18">
        <f t="shared" si="26"/>
        <v>0</v>
      </c>
      <c r="AV18">
        <f t="shared" si="26"/>
        <v>0</v>
      </c>
      <c r="AW18">
        <f t="shared" si="26"/>
        <v>0</v>
      </c>
      <c r="AX18">
        <f t="shared" si="26"/>
        <v>0</v>
      </c>
      <c r="AY18">
        <f t="shared" si="7"/>
        <v>0</v>
      </c>
      <c r="AZ18">
        <f t="shared" si="7"/>
        <v>0</v>
      </c>
      <c r="BA18">
        <f t="shared" si="7"/>
        <v>1</v>
      </c>
      <c r="BB18">
        <f t="shared" si="7"/>
        <v>0</v>
      </c>
      <c r="BC18">
        <f t="shared" si="10"/>
        <v>4</v>
      </c>
      <c r="BF18">
        <f t="shared" si="11"/>
        <v>5</v>
      </c>
      <c r="BG18">
        <f t="shared" si="12"/>
        <v>1</v>
      </c>
      <c r="BH18">
        <f t="shared" si="13"/>
        <v>1</v>
      </c>
      <c r="BI18">
        <f t="shared" si="14"/>
        <v>1</v>
      </c>
      <c r="BJ18">
        <f t="shared" si="15"/>
        <v>1</v>
      </c>
      <c r="BK18">
        <f t="shared" si="16"/>
        <v>1</v>
      </c>
      <c r="BL18">
        <f t="shared" si="17"/>
        <v>0</v>
      </c>
      <c r="BM18">
        <f t="shared" si="18"/>
        <v>1</v>
      </c>
      <c r="BN18">
        <f t="shared" si="19"/>
        <v>1</v>
      </c>
      <c r="BO18">
        <f t="shared" si="20"/>
        <v>3</v>
      </c>
      <c r="BP18">
        <f t="shared" si="21"/>
        <v>15</v>
      </c>
      <c r="BQ18" s="9">
        <f t="shared" si="22"/>
        <v>2</v>
      </c>
    </row>
    <row r="19" spans="1:71" x14ac:dyDescent="0.25">
      <c r="A19">
        <v>2026</v>
      </c>
      <c r="B19" t="s">
        <v>3168</v>
      </c>
      <c r="C19" s="4" t="str">
        <f t="shared" si="0"/>
        <v>Mid-American</v>
      </c>
      <c r="F19">
        <f>COUNTIFS(Stats_Pitch_Team,$B19,Stats_Pitch_Position,F$1)</f>
        <v>17</v>
      </c>
      <c r="G19">
        <f t="shared" si="23"/>
        <v>3</v>
      </c>
      <c r="H19">
        <f t="shared" si="23"/>
        <v>2</v>
      </c>
      <c r="I19">
        <f t="shared" si="23"/>
        <v>2</v>
      </c>
      <c r="J19">
        <f t="shared" si="23"/>
        <v>2</v>
      </c>
      <c r="K19">
        <f t="shared" si="23"/>
        <v>1</v>
      </c>
      <c r="L19">
        <f t="shared" si="23"/>
        <v>2</v>
      </c>
      <c r="M19">
        <f t="shared" si="23"/>
        <v>3</v>
      </c>
      <c r="N19">
        <f t="shared" si="23"/>
        <v>3</v>
      </c>
      <c r="O19">
        <f t="shared" si="23"/>
        <v>1</v>
      </c>
      <c r="P19">
        <f t="shared" si="23"/>
        <v>0</v>
      </c>
      <c r="S19">
        <f>COUNTIFS(Stats_Pitch_Team,$B19,Stats_Pitch_Position,S$1,Stats_Pitch_AgeOut,1)</f>
        <v>5</v>
      </c>
      <c r="T19">
        <f t="shared" si="24"/>
        <v>0</v>
      </c>
      <c r="U19">
        <f t="shared" si="24"/>
        <v>0</v>
      </c>
      <c r="V19">
        <f t="shared" si="24"/>
        <v>0</v>
      </c>
      <c r="W19">
        <f t="shared" si="24"/>
        <v>1</v>
      </c>
      <c r="X19">
        <f t="shared" si="24"/>
        <v>1</v>
      </c>
      <c r="Y19">
        <f t="shared" si="3"/>
        <v>0</v>
      </c>
      <c r="Z19">
        <f t="shared" si="3"/>
        <v>1</v>
      </c>
      <c r="AA19">
        <f t="shared" si="3"/>
        <v>0</v>
      </c>
      <c r="AB19">
        <f t="shared" si="3"/>
        <v>0</v>
      </c>
      <c r="AC19">
        <f t="shared" si="8"/>
        <v>8</v>
      </c>
      <c r="AF19">
        <f>COUNTIFS(Stats_Pitch_Team,$B19,Stats_Pitch_Position,AF$1,Stats_Pitch_AgeOut,"&lt;&gt;1", Stats_Pitch_Draft,1)</f>
        <v>0</v>
      </c>
      <c r="AG19">
        <f t="shared" si="25"/>
        <v>0</v>
      </c>
      <c r="AH19">
        <f t="shared" si="25"/>
        <v>0</v>
      </c>
      <c r="AI19">
        <f t="shared" si="25"/>
        <v>0</v>
      </c>
      <c r="AJ19">
        <f t="shared" si="25"/>
        <v>0</v>
      </c>
      <c r="AK19">
        <f t="shared" si="25"/>
        <v>0</v>
      </c>
      <c r="AL19">
        <f t="shared" si="5"/>
        <v>0</v>
      </c>
      <c r="AM19">
        <f t="shared" si="5"/>
        <v>0</v>
      </c>
      <c r="AN19">
        <f t="shared" si="5"/>
        <v>0</v>
      </c>
      <c r="AO19">
        <f t="shared" si="5"/>
        <v>0</v>
      </c>
      <c r="AP19">
        <f t="shared" si="9"/>
        <v>0</v>
      </c>
      <c r="AS19">
        <f>COUNTIFS(Transfers_Team_Current,$B19,Transfers_Position,AS$1,Transfers_AgeOut, "&lt;&gt;1")</f>
        <v>6</v>
      </c>
      <c r="AT19">
        <f t="shared" si="26"/>
        <v>2</v>
      </c>
      <c r="AU19">
        <f t="shared" si="26"/>
        <v>1</v>
      </c>
      <c r="AV19">
        <f t="shared" si="26"/>
        <v>2</v>
      </c>
      <c r="AW19">
        <f t="shared" si="26"/>
        <v>0</v>
      </c>
      <c r="AX19">
        <f t="shared" si="26"/>
        <v>0</v>
      </c>
      <c r="AY19">
        <f t="shared" si="7"/>
        <v>1</v>
      </c>
      <c r="AZ19">
        <f t="shared" si="7"/>
        <v>0</v>
      </c>
      <c r="BA19">
        <f t="shared" si="7"/>
        <v>1</v>
      </c>
      <c r="BB19">
        <f t="shared" si="7"/>
        <v>0</v>
      </c>
      <c r="BC19">
        <f t="shared" si="10"/>
        <v>13</v>
      </c>
      <c r="BF19">
        <f t="shared" si="11"/>
        <v>6</v>
      </c>
      <c r="BG19">
        <f t="shared" si="12"/>
        <v>1</v>
      </c>
      <c r="BH19">
        <f t="shared" si="13"/>
        <v>1</v>
      </c>
      <c r="BI19">
        <f t="shared" si="14"/>
        <v>0</v>
      </c>
      <c r="BJ19">
        <f t="shared" si="15"/>
        <v>1</v>
      </c>
      <c r="BK19">
        <f t="shared" si="16"/>
        <v>0</v>
      </c>
      <c r="BL19">
        <f t="shared" si="17"/>
        <v>1</v>
      </c>
      <c r="BM19">
        <f t="shared" si="18"/>
        <v>2</v>
      </c>
      <c r="BN19">
        <f t="shared" si="19"/>
        <v>2</v>
      </c>
      <c r="BO19">
        <f t="shared" si="20"/>
        <v>1</v>
      </c>
      <c r="BP19">
        <f t="shared" si="21"/>
        <v>15</v>
      </c>
      <c r="BQ19" s="9">
        <f t="shared" si="22"/>
        <v>5</v>
      </c>
    </row>
    <row r="20" spans="1:71" x14ac:dyDescent="0.25">
      <c r="A20">
        <v>2026</v>
      </c>
      <c r="B20" t="s">
        <v>1221</v>
      </c>
      <c r="C20" s="4" t="str">
        <f t="shared" si="0"/>
        <v>Big 12</v>
      </c>
      <c r="F20">
        <f>COUNTIFS(Stats_Pitch_Team,$B20,Stats_Pitch_Position,F$1)</f>
        <v>20</v>
      </c>
      <c r="G20">
        <f t="shared" si="23"/>
        <v>2</v>
      </c>
      <c r="H20">
        <f t="shared" si="23"/>
        <v>1</v>
      </c>
      <c r="I20">
        <f t="shared" si="23"/>
        <v>2</v>
      </c>
      <c r="J20">
        <f t="shared" si="23"/>
        <v>3</v>
      </c>
      <c r="K20">
        <f t="shared" si="23"/>
        <v>1</v>
      </c>
      <c r="L20">
        <f t="shared" si="23"/>
        <v>2</v>
      </c>
      <c r="M20">
        <f t="shared" si="23"/>
        <v>2</v>
      </c>
      <c r="N20">
        <f t="shared" si="23"/>
        <v>1</v>
      </c>
      <c r="O20">
        <f t="shared" si="23"/>
        <v>3</v>
      </c>
      <c r="P20">
        <f t="shared" si="23"/>
        <v>0</v>
      </c>
      <c r="S20">
        <f>COUNTIFS(Stats_Pitch_Team,$B20,Stats_Pitch_Position,S$1,Stats_Pitch_AgeOut,1)</f>
        <v>8</v>
      </c>
      <c r="T20">
        <f t="shared" si="24"/>
        <v>0</v>
      </c>
      <c r="U20">
        <f t="shared" si="24"/>
        <v>1</v>
      </c>
      <c r="V20">
        <f t="shared" si="24"/>
        <v>0</v>
      </c>
      <c r="W20">
        <f t="shared" si="24"/>
        <v>0</v>
      </c>
      <c r="X20">
        <f t="shared" si="24"/>
        <v>0</v>
      </c>
      <c r="Y20">
        <f t="shared" si="3"/>
        <v>1</v>
      </c>
      <c r="Z20">
        <f t="shared" si="3"/>
        <v>1</v>
      </c>
      <c r="AA20">
        <f t="shared" si="3"/>
        <v>0</v>
      </c>
      <c r="AB20">
        <f t="shared" si="3"/>
        <v>0</v>
      </c>
      <c r="AC20">
        <f t="shared" si="8"/>
        <v>11</v>
      </c>
      <c r="AF20">
        <f>COUNTIFS(Stats_Pitch_Team,$B20,Stats_Pitch_Position,AF$1,Stats_Pitch_AgeOut,"&lt;&gt;1", Stats_Pitch_Draft,1)</f>
        <v>0</v>
      </c>
      <c r="AG20">
        <f t="shared" si="25"/>
        <v>0</v>
      </c>
      <c r="AH20">
        <f t="shared" si="25"/>
        <v>0</v>
      </c>
      <c r="AI20">
        <f t="shared" si="25"/>
        <v>0</v>
      </c>
      <c r="AJ20">
        <f t="shared" si="25"/>
        <v>0</v>
      </c>
      <c r="AK20">
        <f t="shared" si="25"/>
        <v>0</v>
      </c>
      <c r="AL20">
        <f t="shared" si="5"/>
        <v>0</v>
      </c>
      <c r="AM20">
        <f t="shared" si="5"/>
        <v>0</v>
      </c>
      <c r="AN20">
        <f t="shared" si="5"/>
        <v>0</v>
      </c>
      <c r="AO20">
        <f t="shared" si="5"/>
        <v>0</v>
      </c>
      <c r="AP20">
        <f t="shared" si="9"/>
        <v>0</v>
      </c>
      <c r="AS20">
        <f>COUNTIFS(Transfers_Team_Current,$B20,Transfers_Position,AS$1,Transfers_AgeOut, "&lt;&gt;1")</f>
        <v>3</v>
      </c>
      <c r="AT20">
        <f t="shared" si="26"/>
        <v>0</v>
      </c>
      <c r="AU20">
        <f t="shared" si="26"/>
        <v>0</v>
      </c>
      <c r="AV20">
        <f t="shared" si="26"/>
        <v>1</v>
      </c>
      <c r="AW20">
        <f t="shared" si="26"/>
        <v>0</v>
      </c>
      <c r="AX20">
        <f t="shared" si="26"/>
        <v>0</v>
      </c>
      <c r="AY20">
        <f t="shared" si="7"/>
        <v>0</v>
      </c>
      <c r="AZ20">
        <f t="shared" si="7"/>
        <v>0</v>
      </c>
      <c r="BA20">
        <f t="shared" si="7"/>
        <v>0</v>
      </c>
      <c r="BB20">
        <f t="shared" si="7"/>
        <v>1</v>
      </c>
      <c r="BC20">
        <f t="shared" si="10"/>
        <v>5</v>
      </c>
      <c r="BF20">
        <f t="shared" si="11"/>
        <v>9</v>
      </c>
      <c r="BG20">
        <f t="shared" si="12"/>
        <v>2</v>
      </c>
      <c r="BH20">
        <f t="shared" si="13"/>
        <v>0</v>
      </c>
      <c r="BI20">
        <f t="shared" si="14"/>
        <v>1</v>
      </c>
      <c r="BJ20">
        <f t="shared" si="15"/>
        <v>3</v>
      </c>
      <c r="BK20">
        <f t="shared" si="16"/>
        <v>1</v>
      </c>
      <c r="BL20">
        <f t="shared" si="17"/>
        <v>1</v>
      </c>
      <c r="BM20">
        <f t="shared" si="18"/>
        <v>1</v>
      </c>
      <c r="BN20">
        <f t="shared" si="19"/>
        <v>1</v>
      </c>
      <c r="BO20">
        <f t="shared" si="20"/>
        <v>2</v>
      </c>
      <c r="BP20">
        <f t="shared" si="21"/>
        <v>21</v>
      </c>
      <c r="BQ20" s="9">
        <f t="shared" si="22"/>
        <v>3</v>
      </c>
    </row>
    <row r="21" spans="1:71" x14ac:dyDescent="0.25">
      <c r="A21">
        <v>2026</v>
      </c>
      <c r="B21" t="s">
        <v>1024</v>
      </c>
      <c r="C21" s="4" t="str">
        <f t="shared" si="0"/>
        <v>Atlantic Sun</v>
      </c>
      <c r="F21">
        <f>COUNTIFS(Stats_Pitch_Team,$B21,Stats_Pitch_Position,F$1)</f>
        <v>20</v>
      </c>
      <c r="G21">
        <f t="shared" si="23"/>
        <v>3</v>
      </c>
      <c r="H21">
        <f t="shared" si="23"/>
        <v>2</v>
      </c>
      <c r="I21">
        <f t="shared" si="23"/>
        <v>2</v>
      </c>
      <c r="J21">
        <f t="shared" si="23"/>
        <v>2</v>
      </c>
      <c r="K21">
        <f t="shared" si="23"/>
        <v>1</v>
      </c>
      <c r="L21">
        <f t="shared" si="23"/>
        <v>1</v>
      </c>
      <c r="M21">
        <f t="shared" si="23"/>
        <v>3</v>
      </c>
      <c r="N21">
        <f t="shared" si="23"/>
        <v>2</v>
      </c>
      <c r="O21">
        <f t="shared" si="23"/>
        <v>1</v>
      </c>
      <c r="P21">
        <f t="shared" si="23"/>
        <v>0</v>
      </c>
      <c r="S21">
        <f>COUNTIFS(Stats_Pitch_Team,$B21,Stats_Pitch_Position,S$1,Stats_Pitch_AgeOut,1)</f>
        <v>6</v>
      </c>
      <c r="T21">
        <f t="shared" si="24"/>
        <v>2</v>
      </c>
      <c r="U21">
        <f t="shared" si="24"/>
        <v>2</v>
      </c>
      <c r="V21">
        <f t="shared" si="24"/>
        <v>1</v>
      </c>
      <c r="W21">
        <f t="shared" si="24"/>
        <v>2</v>
      </c>
      <c r="X21">
        <f t="shared" si="24"/>
        <v>0</v>
      </c>
      <c r="Y21">
        <f t="shared" si="3"/>
        <v>0</v>
      </c>
      <c r="Z21">
        <f t="shared" si="3"/>
        <v>0</v>
      </c>
      <c r="AA21">
        <f t="shared" si="3"/>
        <v>1</v>
      </c>
      <c r="AB21">
        <f t="shared" si="3"/>
        <v>1</v>
      </c>
      <c r="AC21">
        <f t="shared" si="8"/>
        <v>15</v>
      </c>
      <c r="AF21">
        <f>COUNTIFS(Stats_Pitch_Team,$B21,Stats_Pitch_Position,AF$1,Stats_Pitch_AgeOut,"&lt;&gt;1", Stats_Pitch_Draft,1)</f>
        <v>0</v>
      </c>
      <c r="AG21">
        <f t="shared" si="25"/>
        <v>0</v>
      </c>
      <c r="AH21">
        <f t="shared" si="25"/>
        <v>0</v>
      </c>
      <c r="AI21">
        <f t="shared" si="25"/>
        <v>0</v>
      </c>
      <c r="AJ21">
        <f t="shared" si="25"/>
        <v>0</v>
      </c>
      <c r="AK21">
        <f t="shared" si="25"/>
        <v>0</v>
      </c>
      <c r="AL21">
        <f t="shared" si="5"/>
        <v>0</v>
      </c>
      <c r="AM21">
        <f t="shared" si="5"/>
        <v>0</v>
      </c>
      <c r="AN21">
        <f t="shared" si="5"/>
        <v>0</v>
      </c>
      <c r="AO21">
        <f t="shared" si="5"/>
        <v>0</v>
      </c>
      <c r="AP21">
        <f t="shared" si="9"/>
        <v>0</v>
      </c>
      <c r="AS21">
        <f>COUNTIFS(Transfers_Team_Current,$B21,Transfers_Position,AS$1,Transfers_AgeOut, "&lt;&gt;1")</f>
        <v>4</v>
      </c>
      <c r="AT21">
        <f t="shared" si="26"/>
        <v>0</v>
      </c>
      <c r="AU21">
        <f t="shared" si="26"/>
        <v>0</v>
      </c>
      <c r="AV21">
        <f t="shared" si="26"/>
        <v>0</v>
      </c>
      <c r="AW21">
        <f t="shared" si="26"/>
        <v>0</v>
      </c>
      <c r="AX21">
        <f t="shared" si="26"/>
        <v>1</v>
      </c>
      <c r="AY21">
        <f t="shared" si="7"/>
        <v>0</v>
      </c>
      <c r="AZ21">
        <f t="shared" si="7"/>
        <v>0</v>
      </c>
      <c r="BA21">
        <f t="shared" si="7"/>
        <v>0</v>
      </c>
      <c r="BB21">
        <f t="shared" si="7"/>
        <v>0</v>
      </c>
      <c r="BC21">
        <f t="shared" si="10"/>
        <v>5</v>
      </c>
      <c r="BF21">
        <f t="shared" si="11"/>
        <v>10</v>
      </c>
      <c r="BG21">
        <f t="shared" si="12"/>
        <v>1</v>
      </c>
      <c r="BH21">
        <f t="shared" si="13"/>
        <v>0</v>
      </c>
      <c r="BI21">
        <f t="shared" si="14"/>
        <v>1</v>
      </c>
      <c r="BJ21">
        <f t="shared" si="15"/>
        <v>0</v>
      </c>
      <c r="BK21">
        <f t="shared" si="16"/>
        <v>0</v>
      </c>
      <c r="BL21">
        <f t="shared" si="17"/>
        <v>1</v>
      </c>
      <c r="BM21">
        <f t="shared" si="18"/>
        <v>3</v>
      </c>
      <c r="BN21">
        <f t="shared" si="19"/>
        <v>1</v>
      </c>
      <c r="BO21">
        <f t="shared" si="20"/>
        <v>0</v>
      </c>
      <c r="BP21">
        <f t="shared" si="21"/>
        <v>17</v>
      </c>
      <c r="BQ21" s="9">
        <f t="shared" si="22"/>
        <v>5</v>
      </c>
    </row>
    <row r="22" spans="1:71" x14ac:dyDescent="0.25">
      <c r="A22">
        <v>2026</v>
      </c>
      <c r="B22" t="s">
        <v>3381</v>
      </c>
      <c r="C22" s="4" t="str">
        <f t="shared" si="0"/>
        <v>Missouri Valley</v>
      </c>
      <c r="F22">
        <f>COUNTIFS(Stats_Pitch_Team,$B22,Stats_Pitch_Position,F$1)</f>
        <v>15</v>
      </c>
      <c r="G22">
        <f t="shared" ref="G22:P31" si="27">COUNTIFS(Stats_Hit_Team,$B22,Stats_Hit_Position,G$1)</f>
        <v>2</v>
      </c>
      <c r="H22">
        <f t="shared" si="27"/>
        <v>1</v>
      </c>
      <c r="I22">
        <f t="shared" si="27"/>
        <v>1</v>
      </c>
      <c r="J22">
        <f t="shared" si="27"/>
        <v>2</v>
      </c>
      <c r="K22">
        <f t="shared" si="27"/>
        <v>1</v>
      </c>
      <c r="L22">
        <f t="shared" si="27"/>
        <v>3</v>
      </c>
      <c r="M22">
        <f t="shared" si="27"/>
        <v>1</v>
      </c>
      <c r="N22">
        <f t="shared" si="27"/>
        <v>2</v>
      </c>
      <c r="O22">
        <f t="shared" si="27"/>
        <v>3</v>
      </c>
      <c r="P22">
        <f t="shared" si="27"/>
        <v>0</v>
      </c>
      <c r="S22">
        <f>COUNTIFS(Stats_Pitch_Team,$B22,Stats_Pitch_Position,S$1,Stats_Pitch_AgeOut,1)</f>
        <v>3</v>
      </c>
      <c r="T22">
        <f t="shared" si="24"/>
        <v>1</v>
      </c>
      <c r="U22">
        <f t="shared" si="24"/>
        <v>0</v>
      </c>
      <c r="V22">
        <f t="shared" si="24"/>
        <v>1</v>
      </c>
      <c r="W22">
        <f t="shared" si="24"/>
        <v>1</v>
      </c>
      <c r="X22">
        <f t="shared" si="24"/>
        <v>0</v>
      </c>
      <c r="Y22">
        <f t="shared" si="24"/>
        <v>0</v>
      </c>
      <c r="Z22">
        <f t="shared" si="24"/>
        <v>1</v>
      </c>
      <c r="AA22">
        <f t="shared" si="24"/>
        <v>0</v>
      </c>
      <c r="AB22">
        <f t="shared" si="24"/>
        <v>1</v>
      </c>
      <c r="AC22">
        <f t="shared" si="8"/>
        <v>8</v>
      </c>
      <c r="AF22">
        <f>COUNTIFS(Stats_Pitch_Team,$B22,Stats_Pitch_Position,AF$1,Stats_Pitch_AgeOut,"&lt;&gt;1", Stats_Pitch_Draft,1)</f>
        <v>0</v>
      </c>
      <c r="AG22">
        <f t="shared" si="25"/>
        <v>0</v>
      </c>
      <c r="AH22">
        <f t="shared" si="25"/>
        <v>0</v>
      </c>
      <c r="AI22">
        <f t="shared" si="25"/>
        <v>0</v>
      </c>
      <c r="AJ22">
        <f t="shared" si="25"/>
        <v>0</v>
      </c>
      <c r="AK22">
        <f t="shared" si="25"/>
        <v>0</v>
      </c>
      <c r="AL22">
        <f t="shared" si="25"/>
        <v>0</v>
      </c>
      <c r="AM22">
        <f t="shared" si="25"/>
        <v>0</v>
      </c>
      <c r="AN22">
        <f t="shared" si="25"/>
        <v>0</v>
      </c>
      <c r="AO22">
        <f t="shared" si="25"/>
        <v>0</v>
      </c>
      <c r="AP22">
        <f t="shared" si="9"/>
        <v>0</v>
      </c>
      <c r="AS22">
        <f>COUNTIFS(Transfers_Team_Current,$B22,Transfers_Position,AS$1,Transfers_AgeOut, "&lt;&gt;1")</f>
        <v>1</v>
      </c>
      <c r="AT22">
        <f t="shared" si="26"/>
        <v>0</v>
      </c>
      <c r="AU22">
        <f t="shared" si="26"/>
        <v>0</v>
      </c>
      <c r="AV22">
        <f t="shared" si="26"/>
        <v>0</v>
      </c>
      <c r="AW22">
        <f t="shared" si="26"/>
        <v>0</v>
      </c>
      <c r="AX22">
        <f t="shared" si="26"/>
        <v>0</v>
      </c>
      <c r="AY22">
        <f t="shared" si="26"/>
        <v>0</v>
      </c>
      <c r="AZ22">
        <f t="shared" si="26"/>
        <v>0</v>
      </c>
      <c r="BA22">
        <f t="shared" si="26"/>
        <v>1</v>
      </c>
      <c r="BB22">
        <f t="shared" si="26"/>
        <v>0</v>
      </c>
      <c r="BC22">
        <f t="shared" si="10"/>
        <v>2</v>
      </c>
      <c r="BF22">
        <f t="shared" si="11"/>
        <v>11</v>
      </c>
      <c r="BG22">
        <f t="shared" si="12"/>
        <v>1</v>
      </c>
      <c r="BH22">
        <f t="shared" si="13"/>
        <v>1</v>
      </c>
      <c r="BI22">
        <f t="shared" si="14"/>
        <v>0</v>
      </c>
      <c r="BJ22">
        <f t="shared" si="15"/>
        <v>1</v>
      </c>
      <c r="BK22">
        <f t="shared" si="16"/>
        <v>1</v>
      </c>
      <c r="BL22">
        <f t="shared" si="17"/>
        <v>3</v>
      </c>
      <c r="BM22">
        <f t="shared" si="18"/>
        <v>0</v>
      </c>
      <c r="BN22">
        <f t="shared" si="19"/>
        <v>1</v>
      </c>
      <c r="BO22">
        <f t="shared" si="20"/>
        <v>2</v>
      </c>
      <c r="BP22">
        <f t="shared" si="21"/>
        <v>21</v>
      </c>
      <c r="BQ22" s="9">
        <f t="shared" si="22"/>
        <v>4</v>
      </c>
    </row>
    <row r="23" spans="1:71" x14ac:dyDescent="0.25">
      <c r="A23">
        <v>2026</v>
      </c>
      <c r="B23" t="s">
        <v>5115</v>
      </c>
      <c r="C23" s="4" t="str">
        <f t="shared" si="0"/>
        <v>Southwestern Athletic</v>
      </c>
      <c r="F23">
        <f>COUNTIFS(Stats_Pitch_Team,$B23,Stats_Pitch_Position,F$1)</f>
        <v>19</v>
      </c>
      <c r="G23">
        <f t="shared" si="27"/>
        <v>2</v>
      </c>
      <c r="H23">
        <f t="shared" si="27"/>
        <v>2</v>
      </c>
      <c r="I23">
        <f t="shared" si="27"/>
        <v>2</v>
      </c>
      <c r="J23">
        <f t="shared" si="27"/>
        <v>2</v>
      </c>
      <c r="K23">
        <f t="shared" si="27"/>
        <v>1</v>
      </c>
      <c r="L23">
        <f t="shared" si="27"/>
        <v>1</v>
      </c>
      <c r="M23">
        <f t="shared" si="27"/>
        <v>1</v>
      </c>
      <c r="N23">
        <f t="shared" si="27"/>
        <v>3</v>
      </c>
      <c r="O23">
        <f t="shared" si="27"/>
        <v>2</v>
      </c>
      <c r="P23">
        <f t="shared" si="27"/>
        <v>0</v>
      </c>
      <c r="S23">
        <f>COUNTIFS(Stats_Pitch_Team,$B23,Stats_Pitch_Position,S$1,Stats_Pitch_AgeOut,1)</f>
        <v>10</v>
      </c>
      <c r="T23">
        <f t="shared" si="24"/>
        <v>0</v>
      </c>
      <c r="U23">
        <f t="shared" si="24"/>
        <v>2</v>
      </c>
      <c r="V23">
        <f t="shared" si="24"/>
        <v>0</v>
      </c>
      <c r="W23">
        <f t="shared" si="24"/>
        <v>1</v>
      </c>
      <c r="X23">
        <f t="shared" si="24"/>
        <v>1</v>
      </c>
      <c r="Y23">
        <f t="shared" si="24"/>
        <v>1</v>
      </c>
      <c r="Z23">
        <f t="shared" si="24"/>
        <v>1</v>
      </c>
      <c r="AA23">
        <f t="shared" si="24"/>
        <v>1</v>
      </c>
      <c r="AB23">
        <f t="shared" si="24"/>
        <v>1</v>
      </c>
      <c r="AC23">
        <f t="shared" si="8"/>
        <v>18</v>
      </c>
      <c r="AF23">
        <f>COUNTIFS(Stats_Pitch_Team,$B23,Stats_Pitch_Position,AF$1,Stats_Pitch_AgeOut,"&lt;&gt;1", Stats_Pitch_Draft,1)</f>
        <v>0</v>
      </c>
      <c r="AG23">
        <f t="shared" si="25"/>
        <v>0</v>
      </c>
      <c r="AH23">
        <f t="shared" si="25"/>
        <v>0</v>
      </c>
      <c r="AI23">
        <f t="shared" si="25"/>
        <v>0</v>
      </c>
      <c r="AJ23">
        <f t="shared" si="25"/>
        <v>0</v>
      </c>
      <c r="AK23">
        <f t="shared" si="25"/>
        <v>0</v>
      </c>
      <c r="AL23">
        <f t="shared" si="25"/>
        <v>0</v>
      </c>
      <c r="AM23">
        <f t="shared" si="25"/>
        <v>0</v>
      </c>
      <c r="AN23">
        <f t="shared" si="25"/>
        <v>0</v>
      </c>
      <c r="AO23">
        <f t="shared" si="25"/>
        <v>0</v>
      </c>
      <c r="AP23">
        <f t="shared" si="9"/>
        <v>0</v>
      </c>
      <c r="AS23">
        <f>COUNTIFS(Transfers_Team_Current,$B23,Transfers_Position,AS$1,Transfers_AgeOut, "&lt;&gt;1")</f>
        <v>2</v>
      </c>
      <c r="AT23">
        <f t="shared" si="26"/>
        <v>0</v>
      </c>
      <c r="AU23">
        <f t="shared" si="26"/>
        <v>0</v>
      </c>
      <c r="AV23">
        <f t="shared" si="26"/>
        <v>1</v>
      </c>
      <c r="AW23">
        <f t="shared" si="26"/>
        <v>0</v>
      </c>
      <c r="AX23">
        <f t="shared" si="26"/>
        <v>0</v>
      </c>
      <c r="AY23">
        <f t="shared" si="26"/>
        <v>0</v>
      </c>
      <c r="AZ23">
        <f t="shared" si="26"/>
        <v>0</v>
      </c>
      <c r="BA23">
        <f t="shared" si="26"/>
        <v>1</v>
      </c>
      <c r="BB23">
        <f t="shared" si="26"/>
        <v>1</v>
      </c>
      <c r="BC23">
        <f t="shared" si="10"/>
        <v>5</v>
      </c>
      <c r="BF23">
        <f t="shared" si="11"/>
        <v>7</v>
      </c>
      <c r="BG23">
        <f t="shared" si="12"/>
        <v>2</v>
      </c>
      <c r="BH23">
        <f t="shared" si="13"/>
        <v>0</v>
      </c>
      <c r="BI23">
        <f t="shared" si="14"/>
        <v>1</v>
      </c>
      <c r="BJ23">
        <f t="shared" si="15"/>
        <v>1</v>
      </c>
      <c r="BK23">
        <f t="shared" si="16"/>
        <v>0</v>
      </c>
      <c r="BL23">
        <f t="shared" si="17"/>
        <v>0</v>
      </c>
      <c r="BM23">
        <f t="shared" si="18"/>
        <v>0</v>
      </c>
      <c r="BN23">
        <f t="shared" si="19"/>
        <v>1</v>
      </c>
      <c r="BO23">
        <f t="shared" si="20"/>
        <v>0</v>
      </c>
      <c r="BP23">
        <f t="shared" si="21"/>
        <v>12</v>
      </c>
      <c r="BQ23" s="9">
        <f t="shared" si="22"/>
        <v>1</v>
      </c>
    </row>
    <row r="24" spans="1:71" x14ac:dyDescent="0.25">
      <c r="A24">
        <v>2026</v>
      </c>
      <c r="B24" t="s">
        <v>554</v>
      </c>
      <c r="C24" s="4" t="str">
        <f t="shared" si="0"/>
        <v>America East</v>
      </c>
      <c r="F24">
        <f>COUNTIFS(Stats_Pitch_Team,$B24,Stats_Pitch_Position,F$1)</f>
        <v>16</v>
      </c>
      <c r="G24">
        <f t="shared" si="27"/>
        <v>1</v>
      </c>
      <c r="H24">
        <f t="shared" si="27"/>
        <v>2</v>
      </c>
      <c r="I24">
        <f t="shared" si="27"/>
        <v>1</v>
      </c>
      <c r="J24">
        <f t="shared" si="27"/>
        <v>2</v>
      </c>
      <c r="K24">
        <f t="shared" si="27"/>
        <v>2</v>
      </c>
      <c r="L24">
        <f t="shared" si="27"/>
        <v>4</v>
      </c>
      <c r="M24">
        <f t="shared" si="27"/>
        <v>1</v>
      </c>
      <c r="N24">
        <f t="shared" si="27"/>
        <v>2</v>
      </c>
      <c r="O24">
        <f t="shared" si="27"/>
        <v>2</v>
      </c>
      <c r="P24">
        <f t="shared" si="27"/>
        <v>0</v>
      </c>
      <c r="S24">
        <f>COUNTIFS(Stats_Pitch_Team,$B24,Stats_Pitch_Position,S$1,Stats_Pitch_AgeOut,1)</f>
        <v>2</v>
      </c>
      <c r="T24">
        <f t="shared" si="24"/>
        <v>0</v>
      </c>
      <c r="U24">
        <f t="shared" si="24"/>
        <v>0</v>
      </c>
      <c r="V24">
        <f t="shared" si="24"/>
        <v>0</v>
      </c>
      <c r="W24">
        <f t="shared" si="24"/>
        <v>0</v>
      </c>
      <c r="X24">
        <f t="shared" si="24"/>
        <v>1</v>
      </c>
      <c r="Y24">
        <f t="shared" si="24"/>
        <v>1</v>
      </c>
      <c r="Z24">
        <f t="shared" si="24"/>
        <v>0</v>
      </c>
      <c r="AA24">
        <f t="shared" si="24"/>
        <v>0</v>
      </c>
      <c r="AB24">
        <f t="shared" si="24"/>
        <v>0</v>
      </c>
      <c r="AC24">
        <f t="shared" si="8"/>
        <v>4</v>
      </c>
      <c r="AF24">
        <f>COUNTIFS(Stats_Pitch_Team,$B24,Stats_Pitch_Position,AF$1,Stats_Pitch_AgeOut,"&lt;&gt;1", Stats_Pitch_Draft,1)</f>
        <v>1</v>
      </c>
      <c r="AG24">
        <f t="shared" si="25"/>
        <v>0</v>
      </c>
      <c r="AH24">
        <f t="shared" si="25"/>
        <v>0</v>
      </c>
      <c r="AI24">
        <f t="shared" si="25"/>
        <v>0</v>
      </c>
      <c r="AJ24">
        <f t="shared" si="25"/>
        <v>0</v>
      </c>
      <c r="AK24">
        <f t="shared" si="25"/>
        <v>0</v>
      </c>
      <c r="AL24">
        <f t="shared" si="25"/>
        <v>0</v>
      </c>
      <c r="AM24">
        <f t="shared" si="25"/>
        <v>0</v>
      </c>
      <c r="AN24">
        <f t="shared" si="25"/>
        <v>0</v>
      </c>
      <c r="AO24">
        <f t="shared" si="25"/>
        <v>0</v>
      </c>
      <c r="AP24">
        <f t="shared" si="9"/>
        <v>1</v>
      </c>
      <c r="AS24">
        <f>COUNTIFS(Transfers_Team_Current,$B24,Transfers_Position,AS$1,Transfers_AgeOut, "&lt;&gt;1")</f>
        <v>2</v>
      </c>
      <c r="AT24">
        <f t="shared" si="26"/>
        <v>0</v>
      </c>
      <c r="AU24">
        <f t="shared" si="26"/>
        <v>0</v>
      </c>
      <c r="AV24">
        <f t="shared" si="26"/>
        <v>0</v>
      </c>
      <c r="AW24">
        <f t="shared" si="26"/>
        <v>0</v>
      </c>
      <c r="AX24">
        <f t="shared" si="26"/>
        <v>0</v>
      </c>
      <c r="AY24">
        <f t="shared" si="26"/>
        <v>1</v>
      </c>
      <c r="AZ24">
        <f t="shared" si="26"/>
        <v>0</v>
      </c>
      <c r="BA24">
        <f t="shared" si="26"/>
        <v>1</v>
      </c>
      <c r="BB24">
        <f t="shared" si="26"/>
        <v>0</v>
      </c>
      <c r="BC24">
        <f t="shared" si="10"/>
        <v>4</v>
      </c>
      <c r="BF24">
        <f t="shared" si="11"/>
        <v>11</v>
      </c>
      <c r="BG24">
        <f t="shared" si="12"/>
        <v>1</v>
      </c>
      <c r="BH24">
        <f t="shared" si="13"/>
        <v>2</v>
      </c>
      <c r="BI24">
        <f t="shared" si="14"/>
        <v>1</v>
      </c>
      <c r="BJ24">
        <f t="shared" si="15"/>
        <v>2</v>
      </c>
      <c r="BK24">
        <f t="shared" si="16"/>
        <v>1</v>
      </c>
      <c r="BL24">
        <f t="shared" si="17"/>
        <v>2</v>
      </c>
      <c r="BM24">
        <f t="shared" si="18"/>
        <v>1</v>
      </c>
      <c r="BN24">
        <f t="shared" si="19"/>
        <v>1</v>
      </c>
      <c r="BO24">
        <f t="shared" si="20"/>
        <v>2</v>
      </c>
      <c r="BP24">
        <f t="shared" si="21"/>
        <v>24</v>
      </c>
      <c r="BQ24" s="9">
        <f t="shared" si="22"/>
        <v>4</v>
      </c>
    </row>
    <row r="25" spans="1:71" x14ac:dyDescent="0.25">
      <c r="A25">
        <v>2026</v>
      </c>
      <c r="B25" t="s">
        <v>311</v>
      </c>
      <c r="C25" s="4" t="str">
        <f t="shared" si="0"/>
        <v>ACC</v>
      </c>
      <c r="F25">
        <f>COUNTIFS(Stats_Pitch_Team,$B25,Stats_Pitch_Position,F$1)</f>
        <v>20</v>
      </c>
      <c r="G25">
        <f t="shared" si="27"/>
        <v>4</v>
      </c>
      <c r="H25">
        <f t="shared" si="27"/>
        <v>1</v>
      </c>
      <c r="I25">
        <f t="shared" si="27"/>
        <v>2</v>
      </c>
      <c r="J25">
        <f t="shared" si="27"/>
        <v>1</v>
      </c>
      <c r="K25">
        <f t="shared" si="27"/>
        <v>1</v>
      </c>
      <c r="L25">
        <f t="shared" si="27"/>
        <v>2</v>
      </c>
      <c r="M25">
        <f t="shared" si="27"/>
        <v>2</v>
      </c>
      <c r="N25">
        <f t="shared" si="27"/>
        <v>1</v>
      </c>
      <c r="O25">
        <f t="shared" si="27"/>
        <v>3</v>
      </c>
      <c r="P25">
        <f t="shared" si="27"/>
        <v>0</v>
      </c>
      <c r="S25">
        <f>COUNTIFS(Stats_Pitch_Team,$B25,Stats_Pitch_Position,S$1,Stats_Pitch_AgeOut,1)</f>
        <v>7</v>
      </c>
      <c r="T25">
        <f t="shared" si="24"/>
        <v>1</v>
      </c>
      <c r="U25">
        <f t="shared" si="24"/>
        <v>1</v>
      </c>
      <c r="V25">
        <f t="shared" si="24"/>
        <v>0</v>
      </c>
      <c r="W25">
        <f t="shared" si="24"/>
        <v>0</v>
      </c>
      <c r="X25">
        <f t="shared" si="24"/>
        <v>0</v>
      </c>
      <c r="Y25">
        <f t="shared" si="24"/>
        <v>1</v>
      </c>
      <c r="Z25">
        <f t="shared" si="24"/>
        <v>1</v>
      </c>
      <c r="AA25">
        <f t="shared" si="24"/>
        <v>1</v>
      </c>
      <c r="AB25">
        <f t="shared" si="24"/>
        <v>1</v>
      </c>
      <c r="AC25">
        <f t="shared" si="8"/>
        <v>13</v>
      </c>
      <c r="AF25">
        <f>COUNTIFS(Stats_Pitch_Team,$B25,Stats_Pitch_Position,AF$1,Stats_Pitch_AgeOut,"&lt;&gt;1", Stats_Pitch_Draft,1)</f>
        <v>0</v>
      </c>
      <c r="AG25">
        <f t="shared" si="25"/>
        <v>0</v>
      </c>
      <c r="AH25">
        <f t="shared" si="25"/>
        <v>0</v>
      </c>
      <c r="AI25">
        <f t="shared" si="25"/>
        <v>0</v>
      </c>
      <c r="AJ25">
        <f t="shared" si="25"/>
        <v>0</v>
      </c>
      <c r="AK25">
        <f t="shared" si="25"/>
        <v>0</v>
      </c>
      <c r="AL25">
        <f t="shared" si="25"/>
        <v>0</v>
      </c>
      <c r="AM25">
        <f t="shared" si="25"/>
        <v>0</v>
      </c>
      <c r="AN25">
        <f t="shared" si="25"/>
        <v>0</v>
      </c>
      <c r="AO25">
        <f t="shared" si="25"/>
        <v>0</v>
      </c>
      <c r="AP25">
        <f t="shared" si="9"/>
        <v>0</v>
      </c>
      <c r="AS25">
        <f>COUNTIFS(Transfers_Team_Current,$B25,Transfers_Position,AS$1,Transfers_AgeOut, "&lt;&gt;1")</f>
        <v>0</v>
      </c>
      <c r="AT25">
        <f t="shared" si="26"/>
        <v>0</v>
      </c>
      <c r="AU25">
        <f t="shared" si="26"/>
        <v>0</v>
      </c>
      <c r="AV25">
        <f t="shared" si="26"/>
        <v>0</v>
      </c>
      <c r="AW25">
        <f t="shared" si="26"/>
        <v>0</v>
      </c>
      <c r="AX25">
        <f t="shared" si="26"/>
        <v>0</v>
      </c>
      <c r="AY25">
        <f t="shared" si="26"/>
        <v>0</v>
      </c>
      <c r="AZ25">
        <f t="shared" si="26"/>
        <v>0</v>
      </c>
      <c r="BA25">
        <f t="shared" si="26"/>
        <v>0</v>
      </c>
      <c r="BB25">
        <f t="shared" si="26"/>
        <v>0</v>
      </c>
      <c r="BC25">
        <f t="shared" si="10"/>
        <v>0</v>
      </c>
      <c r="BF25">
        <f t="shared" si="11"/>
        <v>13</v>
      </c>
      <c r="BG25">
        <f t="shared" si="12"/>
        <v>3</v>
      </c>
      <c r="BH25">
        <f t="shared" si="13"/>
        <v>0</v>
      </c>
      <c r="BI25">
        <f t="shared" si="14"/>
        <v>2</v>
      </c>
      <c r="BJ25">
        <f t="shared" si="15"/>
        <v>1</v>
      </c>
      <c r="BK25">
        <f t="shared" si="16"/>
        <v>1</v>
      </c>
      <c r="BL25">
        <f t="shared" si="17"/>
        <v>1</v>
      </c>
      <c r="BM25">
        <f t="shared" si="18"/>
        <v>1</v>
      </c>
      <c r="BN25">
        <f t="shared" si="19"/>
        <v>0</v>
      </c>
      <c r="BO25">
        <f t="shared" si="20"/>
        <v>2</v>
      </c>
      <c r="BP25">
        <f t="shared" si="21"/>
        <v>24</v>
      </c>
      <c r="BQ25" s="9">
        <f t="shared" si="22"/>
        <v>2</v>
      </c>
      <c r="BS25">
        <v>1</v>
      </c>
    </row>
    <row r="26" spans="1:71" x14ac:dyDescent="0.25">
      <c r="A26">
        <v>2026</v>
      </c>
      <c r="B26" t="s">
        <v>3217</v>
      </c>
      <c r="C26" s="4" t="str">
        <f t="shared" si="0"/>
        <v>Mid-American</v>
      </c>
      <c r="F26">
        <f>COUNTIFS(Stats_Pitch_Team,$B26,Stats_Pitch_Position,F$1)</f>
        <v>16</v>
      </c>
      <c r="G26">
        <f t="shared" si="27"/>
        <v>2</v>
      </c>
      <c r="H26">
        <f t="shared" si="27"/>
        <v>1</v>
      </c>
      <c r="I26">
        <f t="shared" si="27"/>
        <v>1</v>
      </c>
      <c r="J26">
        <f t="shared" si="27"/>
        <v>2</v>
      </c>
      <c r="K26">
        <f t="shared" si="27"/>
        <v>2</v>
      </c>
      <c r="L26">
        <f t="shared" si="27"/>
        <v>2</v>
      </c>
      <c r="M26">
        <f t="shared" si="27"/>
        <v>2</v>
      </c>
      <c r="N26">
        <f t="shared" si="27"/>
        <v>2</v>
      </c>
      <c r="O26">
        <f t="shared" si="27"/>
        <v>2</v>
      </c>
      <c r="P26">
        <f t="shared" si="27"/>
        <v>0</v>
      </c>
      <c r="S26">
        <f>COUNTIFS(Stats_Pitch_Team,$B26,Stats_Pitch_Position,S$1,Stats_Pitch_AgeOut,1)</f>
        <v>5</v>
      </c>
      <c r="T26">
        <f t="shared" si="24"/>
        <v>1</v>
      </c>
      <c r="U26">
        <f t="shared" si="24"/>
        <v>0</v>
      </c>
      <c r="V26">
        <f t="shared" si="24"/>
        <v>1</v>
      </c>
      <c r="W26">
        <f t="shared" si="24"/>
        <v>1</v>
      </c>
      <c r="X26">
        <f t="shared" si="24"/>
        <v>0</v>
      </c>
      <c r="Y26">
        <f t="shared" si="24"/>
        <v>0</v>
      </c>
      <c r="Z26">
        <f t="shared" si="24"/>
        <v>0</v>
      </c>
      <c r="AA26">
        <f t="shared" si="24"/>
        <v>1</v>
      </c>
      <c r="AB26">
        <f t="shared" si="24"/>
        <v>0</v>
      </c>
      <c r="AC26">
        <f t="shared" si="8"/>
        <v>9</v>
      </c>
      <c r="AF26">
        <f>COUNTIFS(Stats_Pitch_Team,$B26,Stats_Pitch_Position,AF$1,Stats_Pitch_AgeOut,"&lt;&gt;1", Stats_Pitch_Draft,1)</f>
        <v>0</v>
      </c>
      <c r="AG26">
        <f t="shared" si="25"/>
        <v>0</v>
      </c>
      <c r="AH26">
        <f t="shared" si="25"/>
        <v>0</v>
      </c>
      <c r="AI26">
        <f t="shared" si="25"/>
        <v>0</v>
      </c>
      <c r="AJ26">
        <f t="shared" si="25"/>
        <v>0</v>
      </c>
      <c r="AK26">
        <f t="shared" si="25"/>
        <v>0</v>
      </c>
      <c r="AL26">
        <f t="shared" si="25"/>
        <v>0</v>
      </c>
      <c r="AM26">
        <f t="shared" si="25"/>
        <v>0</v>
      </c>
      <c r="AN26">
        <f t="shared" si="25"/>
        <v>0</v>
      </c>
      <c r="AO26">
        <f t="shared" si="25"/>
        <v>0</v>
      </c>
      <c r="AP26">
        <f t="shared" si="9"/>
        <v>0</v>
      </c>
      <c r="AS26">
        <f>COUNTIFS(Transfers_Team_Current,$B26,Transfers_Position,AS$1,Transfers_AgeOut, "&lt;&gt;1")</f>
        <v>3</v>
      </c>
      <c r="AT26">
        <f t="shared" si="26"/>
        <v>0</v>
      </c>
      <c r="AU26">
        <f t="shared" si="26"/>
        <v>0</v>
      </c>
      <c r="AV26">
        <f t="shared" si="26"/>
        <v>0</v>
      </c>
      <c r="AW26">
        <f t="shared" si="26"/>
        <v>0</v>
      </c>
      <c r="AX26">
        <f t="shared" si="26"/>
        <v>1</v>
      </c>
      <c r="AY26">
        <f t="shared" si="26"/>
        <v>0</v>
      </c>
      <c r="AZ26">
        <f t="shared" si="26"/>
        <v>1</v>
      </c>
      <c r="BA26">
        <f t="shared" si="26"/>
        <v>0</v>
      </c>
      <c r="BB26">
        <f t="shared" si="26"/>
        <v>0</v>
      </c>
      <c r="BC26">
        <f t="shared" si="10"/>
        <v>5</v>
      </c>
      <c r="BF26">
        <f t="shared" si="11"/>
        <v>8</v>
      </c>
      <c r="BG26">
        <f t="shared" si="12"/>
        <v>1</v>
      </c>
      <c r="BH26">
        <f t="shared" si="13"/>
        <v>1</v>
      </c>
      <c r="BI26">
        <f t="shared" si="14"/>
        <v>0</v>
      </c>
      <c r="BJ26">
        <f t="shared" si="15"/>
        <v>1</v>
      </c>
      <c r="BK26">
        <f t="shared" si="16"/>
        <v>1</v>
      </c>
      <c r="BL26">
        <f t="shared" si="17"/>
        <v>2</v>
      </c>
      <c r="BM26">
        <f t="shared" si="18"/>
        <v>1</v>
      </c>
      <c r="BN26">
        <f t="shared" si="19"/>
        <v>1</v>
      </c>
      <c r="BO26">
        <f t="shared" si="20"/>
        <v>2</v>
      </c>
      <c r="BP26">
        <f t="shared" si="21"/>
        <v>18</v>
      </c>
      <c r="BQ26" s="9">
        <f t="shared" si="22"/>
        <v>4</v>
      </c>
    </row>
    <row r="27" spans="1:71" x14ac:dyDescent="0.25">
      <c r="A27">
        <v>2026</v>
      </c>
      <c r="B27" t="s">
        <v>3399</v>
      </c>
      <c r="C27" s="4" t="str">
        <f t="shared" si="0"/>
        <v>Missouri Valley</v>
      </c>
      <c r="F27">
        <f>COUNTIFS(Stats_Pitch_Team,$B27,Stats_Pitch_Position,F$1)</f>
        <v>19</v>
      </c>
      <c r="G27">
        <f t="shared" si="27"/>
        <v>2</v>
      </c>
      <c r="H27">
        <f t="shared" si="27"/>
        <v>2</v>
      </c>
      <c r="I27">
        <f t="shared" si="27"/>
        <v>2</v>
      </c>
      <c r="J27">
        <f t="shared" si="27"/>
        <v>1</v>
      </c>
      <c r="K27">
        <f t="shared" si="27"/>
        <v>2</v>
      </c>
      <c r="L27">
        <f t="shared" si="27"/>
        <v>3</v>
      </c>
      <c r="M27">
        <f t="shared" si="27"/>
        <v>1</v>
      </c>
      <c r="N27">
        <f t="shared" si="27"/>
        <v>1</v>
      </c>
      <c r="O27">
        <f t="shared" si="27"/>
        <v>3</v>
      </c>
      <c r="P27">
        <f t="shared" si="27"/>
        <v>0</v>
      </c>
      <c r="S27">
        <f>COUNTIFS(Stats_Pitch_Team,$B27,Stats_Pitch_Position,S$1,Stats_Pitch_AgeOut,1)</f>
        <v>11</v>
      </c>
      <c r="T27">
        <f t="shared" si="24"/>
        <v>0</v>
      </c>
      <c r="U27">
        <f t="shared" si="24"/>
        <v>1</v>
      </c>
      <c r="V27">
        <f t="shared" si="24"/>
        <v>2</v>
      </c>
      <c r="W27">
        <f t="shared" si="24"/>
        <v>0</v>
      </c>
      <c r="X27">
        <f t="shared" si="24"/>
        <v>1</v>
      </c>
      <c r="Y27">
        <f t="shared" si="24"/>
        <v>2</v>
      </c>
      <c r="Z27">
        <f t="shared" si="24"/>
        <v>0</v>
      </c>
      <c r="AA27">
        <f t="shared" si="24"/>
        <v>1</v>
      </c>
      <c r="AB27">
        <f t="shared" si="24"/>
        <v>0</v>
      </c>
      <c r="AC27">
        <f t="shared" si="8"/>
        <v>18</v>
      </c>
      <c r="AF27">
        <f>COUNTIFS(Stats_Pitch_Team,$B27,Stats_Pitch_Position,AF$1,Stats_Pitch_AgeOut,"&lt;&gt;1", Stats_Pitch_Draft,1)</f>
        <v>0</v>
      </c>
      <c r="AG27">
        <f t="shared" si="25"/>
        <v>0</v>
      </c>
      <c r="AH27">
        <f t="shared" si="25"/>
        <v>0</v>
      </c>
      <c r="AI27">
        <f t="shared" si="25"/>
        <v>0</v>
      </c>
      <c r="AJ27">
        <f t="shared" si="25"/>
        <v>0</v>
      </c>
      <c r="AK27">
        <f t="shared" si="25"/>
        <v>0</v>
      </c>
      <c r="AL27">
        <f t="shared" si="25"/>
        <v>0</v>
      </c>
      <c r="AM27">
        <f t="shared" si="25"/>
        <v>0</v>
      </c>
      <c r="AN27">
        <f t="shared" si="25"/>
        <v>0</v>
      </c>
      <c r="AO27">
        <f t="shared" si="25"/>
        <v>0</v>
      </c>
      <c r="AP27">
        <f t="shared" si="9"/>
        <v>0</v>
      </c>
      <c r="AS27">
        <f>COUNTIFS(Transfers_Team_Current,$B27,Transfers_Position,AS$1,Transfers_AgeOut, "&lt;&gt;1")</f>
        <v>5</v>
      </c>
      <c r="AT27">
        <f t="shared" si="26"/>
        <v>2</v>
      </c>
      <c r="AU27">
        <f t="shared" si="26"/>
        <v>1</v>
      </c>
      <c r="AV27">
        <f t="shared" si="26"/>
        <v>0</v>
      </c>
      <c r="AW27">
        <f t="shared" si="26"/>
        <v>0</v>
      </c>
      <c r="AX27">
        <f t="shared" si="26"/>
        <v>1</v>
      </c>
      <c r="AY27">
        <f t="shared" si="26"/>
        <v>0</v>
      </c>
      <c r="AZ27">
        <f t="shared" si="26"/>
        <v>0</v>
      </c>
      <c r="BA27">
        <f t="shared" si="26"/>
        <v>0</v>
      </c>
      <c r="BB27">
        <f t="shared" si="26"/>
        <v>3</v>
      </c>
      <c r="BC27">
        <f t="shared" si="10"/>
        <v>12</v>
      </c>
      <c r="BF27">
        <f t="shared" si="11"/>
        <v>3</v>
      </c>
      <c r="BG27">
        <f t="shared" si="12"/>
        <v>0</v>
      </c>
      <c r="BH27">
        <f t="shared" si="13"/>
        <v>0</v>
      </c>
      <c r="BI27">
        <f t="shared" si="14"/>
        <v>0</v>
      </c>
      <c r="BJ27">
        <f t="shared" si="15"/>
        <v>1</v>
      </c>
      <c r="BK27">
        <f t="shared" si="16"/>
        <v>0</v>
      </c>
      <c r="BL27">
        <f t="shared" si="17"/>
        <v>1</v>
      </c>
      <c r="BM27">
        <f t="shared" si="18"/>
        <v>1</v>
      </c>
      <c r="BN27">
        <f t="shared" si="19"/>
        <v>0</v>
      </c>
      <c r="BO27">
        <f t="shared" si="20"/>
        <v>0</v>
      </c>
      <c r="BP27">
        <f t="shared" si="21"/>
        <v>6</v>
      </c>
      <c r="BQ27" s="9">
        <f t="shared" si="22"/>
        <v>2</v>
      </c>
    </row>
    <row r="28" spans="1:71" x14ac:dyDescent="0.25">
      <c r="A28">
        <v>2026</v>
      </c>
      <c r="B28" t="s">
        <v>2725</v>
      </c>
      <c r="C28" s="4" t="str">
        <f t="shared" si="0"/>
        <v>Ivy League</v>
      </c>
      <c r="F28">
        <f>COUNTIFS(Stats_Pitch_Team,$B28,Stats_Pitch_Position,F$1)</f>
        <v>16</v>
      </c>
      <c r="G28">
        <f t="shared" si="27"/>
        <v>2</v>
      </c>
      <c r="H28">
        <f t="shared" si="27"/>
        <v>1</v>
      </c>
      <c r="I28">
        <f t="shared" si="27"/>
        <v>2</v>
      </c>
      <c r="J28">
        <f t="shared" si="27"/>
        <v>1</v>
      </c>
      <c r="K28">
        <f t="shared" si="27"/>
        <v>1</v>
      </c>
      <c r="L28">
        <f t="shared" si="27"/>
        <v>1</v>
      </c>
      <c r="M28">
        <f t="shared" si="27"/>
        <v>1</v>
      </c>
      <c r="N28">
        <f t="shared" si="27"/>
        <v>1</v>
      </c>
      <c r="O28">
        <f t="shared" si="27"/>
        <v>5</v>
      </c>
      <c r="P28">
        <f t="shared" si="27"/>
        <v>0</v>
      </c>
      <c r="S28">
        <f>COUNTIFS(Stats_Pitch_Team,$B28,Stats_Pitch_Position,S$1,Stats_Pitch_AgeOut,1)</f>
        <v>5</v>
      </c>
      <c r="T28">
        <f t="shared" si="24"/>
        <v>0</v>
      </c>
      <c r="U28">
        <f t="shared" si="24"/>
        <v>0</v>
      </c>
      <c r="V28">
        <f t="shared" si="24"/>
        <v>1</v>
      </c>
      <c r="W28">
        <f t="shared" si="24"/>
        <v>1</v>
      </c>
      <c r="X28">
        <f t="shared" si="24"/>
        <v>0</v>
      </c>
      <c r="Y28">
        <f t="shared" si="24"/>
        <v>1</v>
      </c>
      <c r="Z28">
        <f t="shared" si="24"/>
        <v>1</v>
      </c>
      <c r="AA28">
        <f t="shared" si="24"/>
        <v>0</v>
      </c>
      <c r="AB28">
        <f t="shared" si="24"/>
        <v>0</v>
      </c>
      <c r="AC28">
        <f t="shared" si="8"/>
        <v>9</v>
      </c>
      <c r="AF28">
        <f>COUNTIFS(Stats_Pitch_Team,$B28,Stats_Pitch_Position,AF$1,Stats_Pitch_AgeOut,"&lt;&gt;1", Stats_Pitch_Draft,1)</f>
        <v>0</v>
      </c>
      <c r="AG28">
        <f t="shared" si="25"/>
        <v>0</v>
      </c>
      <c r="AH28">
        <f t="shared" si="25"/>
        <v>0</v>
      </c>
      <c r="AI28">
        <f t="shared" si="25"/>
        <v>0</v>
      </c>
      <c r="AJ28">
        <f t="shared" si="25"/>
        <v>0</v>
      </c>
      <c r="AK28">
        <f t="shared" si="25"/>
        <v>0</v>
      </c>
      <c r="AL28">
        <f t="shared" si="25"/>
        <v>0</v>
      </c>
      <c r="AM28">
        <f t="shared" si="25"/>
        <v>0</v>
      </c>
      <c r="AN28">
        <f t="shared" si="25"/>
        <v>0</v>
      </c>
      <c r="AO28">
        <f t="shared" si="25"/>
        <v>0</v>
      </c>
      <c r="AP28">
        <f t="shared" si="9"/>
        <v>0</v>
      </c>
      <c r="AS28">
        <f>COUNTIFS(Transfers_Team_Current,$B28,Transfers_Position,AS$1,Transfers_AgeOut, "&lt;&gt;1")</f>
        <v>0</v>
      </c>
      <c r="AT28">
        <f t="shared" si="26"/>
        <v>0</v>
      </c>
      <c r="AU28">
        <f t="shared" si="26"/>
        <v>0</v>
      </c>
      <c r="AV28">
        <f t="shared" si="26"/>
        <v>0</v>
      </c>
      <c r="AW28">
        <f t="shared" si="26"/>
        <v>0</v>
      </c>
      <c r="AX28">
        <f t="shared" si="26"/>
        <v>0</v>
      </c>
      <c r="AY28">
        <f t="shared" si="26"/>
        <v>0</v>
      </c>
      <c r="AZ28">
        <f t="shared" si="26"/>
        <v>0</v>
      </c>
      <c r="BA28">
        <f t="shared" si="26"/>
        <v>0</v>
      </c>
      <c r="BB28">
        <f t="shared" si="26"/>
        <v>0</v>
      </c>
      <c r="BC28">
        <f t="shared" si="10"/>
        <v>0</v>
      </c>
      <c r="BF28">
        <f t="shared" si="11"/>
        <v>11</v>
      </c>
      <c r="BG28">
        <f t="shared" si="12"/>
        <v>2</v>
      </c>
      <c r="BH28">
        <f t="shared" si="13"/>
        <v>1</v>
      </c>
      <c r="BI28">
        <f t="shared" si="14"/>
        <v>1</v>
      </c>
      <c r="BJ28">
        <f t="shared" si="15"/>
        <v>0</v>
      </c>
      <c r="BK28">
        <f t="shared" si="16"/>
        <v>1</v>
      </c>
      <c r="BL28">
        <f t="shared" si="17"/>
        <v>0</v>
      </c>
      <c r="BM28">
        <f t="shared" si="18"/>
        <v>0</v>
      </c>
      <c r="BN28">
        <f t="shared" si="19"/>
        <v>1</v>
      </c>
      <c r="BO28">
        <f t="shared" si="20"/>
        <v>5</v>
      </c>
      <c r="BP28">
        <f t="shared" si="21"/>
        <v>22</v>
      </c>
      <c r="BQ28" s="9">
        <f t="shared" si="22"/>
        <v>1</v>
      </c>
    </row>
    <row r="29" spans="1:71" x14ac:dyDescent="0.25">
      <c r="A29">
        <v>2026</v>
      </c>
      <c r="B29" t="s">
        <v>612</v>
      </c>
      <c r="C29" s="4" t="str">
        <f t="shared" si="0"/>
        <v>America East</v>
      </c>
      <c r="F29">
        <f>COUNTIFS(Stats_Pitch_Team,$B29,Stats_Pitch_Position,F$1)</f>
        <v>19</v>
      </c>
      <c r="G29">
        <f t="shared" si="27"/>
        <v>3</v>
      </c>
      <c r="H29">
        <f t="shared" si="27"/>
        <v>2</v>
      </c>
      <c r="I29">
        <f t="shared" si="27"/>
        <v>2</v>
      </c>
      <c r="J29">
        <f t="shared" si="27"/>
        <v>1</v>
      </c>
      <c r="K29">
        <f t="shared" si="27"/>
        <v>1</v>
      </c>
      <c r="L29">
        <f t="shared" si="27"/>
        <v>2</v>
      </c>
      <c r="M29">
        <f t="shared" si="27"/>
        <v>1</v>
      </c>
      <c r="N29">
        <f t="shared" si="27"/>
        <v>1</v>
      </c>
      <c r="O29">
        <f t="shared" si="27"/>
        <v>2</v>
      </c>
      <c r="P29">
        <f t="shared" si="27"/>
        <v>0</v>
      </c>
      <c r="S29">
        <f>COUNTIFS(Stats_Pitch_Team,$B29,Stats_Pitch_Position,S$1,Stats_Pitch_AgeOut,1)</f>
        <v>9</v>
      </c>
      <c r="T29">
        <f t="shared" si="24"/>
        <v>2</v>
      </c>
      <c r="U29">
        <f t="shared" si="24"/>
        <v>0</v>
      </c>
      <c r="V29">
        <f t="shared" si="24"/>
        <v>1</v>
      </c>
      <c r="W29">
        <f t="shared" si="24"/>
        <v>1</v>
      </c>
      <c r="X29">
        <f t="shared" si="24"/>
        <v>1</v>
      </c>
      <c r="Y29">
        <f t="shared" si="24"/>
        <v>1</v>
      </c>
      <c r="Z29">
        <f t="shared" si="24"/>
        <v>0</v>
      </c>
      <c r="AA29">
        <f t="shared" si="24"/>
        <v>0</v>
      </c>
      <c r="AB29">
        <f t="shared" si="24"/>
        <v>0</v>
      </c>
      <c r="AC29">
        <f t="shared" si="8"/>
        <v>15</v>
      </c>
      <c r="AF29">
        <f>COUNTIFS(Stats_Pitch_Team,$B29,Stats_Pitch_Position,AF$1,Stats_Pitch_AgeOut,"&lt;&gt;1", Stats_Pitch_Draft,1)</f>
        <v>0</v>
      </c>
      <c r="AG29">
        <f t="shared" si="25"/>
        <v>0</v>
      </c>
      <c r="AH29">
        <f t="shared" si="25"/>
        <v>0</v>
      </c>
      <c r="AI29">
        <f t="shared" si="25"/>
        <v>0</v>
      </c>
      <c r="AJ29">
        <f t="shared" si="25"/>
        <v>0</v>
      </c>
      <c r="AK29">
        <f t="shared" si="25"/>
        <v>0</v>
      </c>
      <c r="AL29">
        <f t="shared" si="25"/>
        <v>0</v>
      </c>
      <c r="AM29">
        <f t="shared" si="25"/>
        <v>0</v>
      </c>
      <c r="AN29">
        <f t="shared" si="25"/>
        <v>0</v>
      </c>
      <c r="AO29">
        <f t="shared" si="25"/>
        <v>0</v>
      </c>
      <c r="AP29">
        <f t="shared" si="9"/>
        <v>0</v>
      </c>
      <c r="AS29">
        <f>COUNTIFS(Transfers_Team_Current,$B29,Transfers_Position,AS$1,Transfers_AgeOut, "&lt;&gt;1")</f>
        <v>0</v>
      </c>
      <c r="AT29">
        <f t="shared" si="26"/>
        <v>0</v>
      </c>
      <c r="AU29">
        <f t="shared" si="26"/>
        <v>0</v>
      </c>
      <c r="AV29">
        <f t="shared" si="26"/>
        <v>1</v>
      </c>
      <c r="AW29">
        <f t="shared" si="26"/>
        <v>0</v>
      </c>
      <c r="AX29">
        <f t="shared" si="26"/>
        <v>0</v>
      </c>
      <c r="AY29">
        <f t="shared" si="26"/>
        <v>0</v>
      </c>
      <c r="AZ29">
        <f t="shared" si="26"/>
        <v>1</v>
      </c>
      <c r="BA29">
        <f t="shared" si="26"/>
        <v>0</v>
      </c>
      <c r="BB29">
        <f t="shared" si="26"/>
        <v>0</v>
      </c>
      <c r="BC29">
        <f t="shared" si="10"/>
        <v>2</v>
      </c>
      <c r="BF29">
        <f t="shared" si="11"/>
        <v>10</v>
      </c>
      <c r="BG29">
        <f t="shared" si="12"/>
        <v>1</v>
      </c>
      <c r="BH29">
        <f t="shared" si="13"/>
        <v>2</v>
      </c>
      <c r="BI29">
        <f t="shared" si="14"/>
        <v>0</v>
      </c>
      <c r="BJ29">
        <f t="shared" si="15"/>
        <v>0</v>
      </c>
      <c r="BK29">
        <f t="shared" si="16"/>
        <v>0</v>
      </c>
      <c r="BL29">
        <f t="shared" si="17"/>
        <v>1</v>
      </c>
      <c r="BM29">
        <f t="shared" si="18"/>
        <v>0</v>
      </c>
      <c r="BN29">
        <f t="shared" si="19"/>
        <v>1</v>
      </c>
      <c r="BO29">
        <f t="shared" si="20"/>
        <v>2</v>
      </c>
      <c r="BP29">
        <f t="shared" si="21"/>
        <v>17</v>
      </c>
      <c r="BQ29" s="9">
        <f t="shared" si="22"/>
        <v>2</v>
      </c>
    </row>
    <row r="30" spans="1:71" x14ac:dyDescent="0.25">
      <c r="A30">
        <v>2026</v>
      </c>
      <c r="B30" t="s">
        <v>4031</v>
      </c>
      <c r="C30" s="4" t="str">
        <f t="shared" si="0"/>
        <v>Patriot</v>
      </c>
      <c r="F30">
        <f>COUNTIFS(Stats_Pitch_Team,$B30,Stats_Pitch_Position,F$1)</f>
        <v>17</v>
      </c>
      <c r="G30">
        <f t="shared" si="27"/>
        <v>3</v>
      </c>
      <c r="H30">
        <f t="shared" si="27"/>
        <v>2</v>
      </c>
      <c r="I30">
        <f t="shared" si="27"/>
        <v>2</v>
      </c>
      <c r="J30">
        <f t="shared" si="27"/>
        <v>2</v>
      </c>
      <c r="K30">
        <f t="shared" si="27"/>
        <v>1</v>
      </c>
      <c r="L30">
        <f t="shared" si="27"/>
        <v>1</v>
      </c>
      <c r="M30">
        <f t="shared" si="27"/>
        <v>2</v>
      </c>
      <c r="N30">
        <f t="shared" si="27"/>
        <v>3</v>
      </c>
      <c r="O30">
        <f t="shared" si="27"/>
        <v>1</v>
      </c>
      <c r="P30">
        <f t="shared" si="27"/>
        <v>0</v>
      </c>
      <c r="S30">
        <f>COUNTIFS(Stats_Pitch_Team,$B30,Stats_Pitch_Position,S$1,Stats_Pitch_AgeOut,1)</f>
        <v>5</v>
      </c>
      <c r="T30">
        <f t="shared" si="24"/>
        <v>1</v>
      </c>
      <c r="U30">
        <f t="shared" si="24"/>
        <v>1</v>
      </c>
      <c r="V30">
        <f t="shared" si="24"/>
        <v>0</v>
      </c>
      <c r="W30">
        <f t="shared" si="24"/>
        <v>0</v>
      </c>
      <c r="X30">
        <f t="shared" si="24"/>
        <v>0</v>
      </c>
      <c r="Y30">
        <f t="shared" si="24"/>
        <v>1</v>
      </c>
      <c r="Z30">
        <f t="shared" si="24"/>
        <v>0</v>
      </c>
      <c r="AA30">
        <f t="shared" si="24"/>
        <v>0</v>
      </c>
      <c r="AB30">
        <f t="shared" si="24"/>
        <v>0</v>
      </c>
      <c r="AC30">
        <f t="shared" si="8"/>
        <v>8</v>
      </c>
      <c r="AF30">
        <f>COUNTIFS(Stats_Pitch_Team,$B30,Stats_Pitch_Position,AF$1,Stats_Pitch_AgeOut,"&lt;&gt;1", Stats_Pitch_Draft,1)</f>
        <v>0</v>
      </c>
      <c r="AG30">
        <f t="shared" si="25"/>
        <v>0</v>
      </c>
      <c r="AH30">
        <f t="shared" si="25"/>
        <v>0</v>
      </c>
      <c r="AI30">
        <f t="shared" si="25"/>
        <v>0</v>
      </c>
      <c r="AJ30">
        <f t="shared" si="25"/>
        <v>0</v>
      </c>
      <c r="AK30">
        <f t="shared" si="25"/>
        <v>0</v>
      </c>
      <c r="AL30">
        <f t="shared" si="25"/>
        <v>0</v>
      </c>
      <c r="AM30">
        <f t="shared" si="25"/>
        <v>0</v>
      </c>
      <c r="AN30">
        <f t="shared" si="25"/>
        <v>0</v>
      </c>
      <c r="AO30">
        <f t="shared" si="25"/>
        <v>0</v>
      </c>
      <c r="AP30">
        <f t="shared" si="9"/>
        <v>0</v>
      </c>
      <c r="AS30">
        <f>COUNTIFS(Transfers_Team_Current,$B30,Transfers_Position,AS$1,Transfers_AgeOut, "&lt;&gt;1")</f>
        <v>0</v>
      </c>
      <c r="AT30">
        <f t="shared" si="26"/>
        <v>0</v>
      </c>
      <c r="AU30">
        <f t="shared" si="26"/>
        <v>0</v>
      </c>
      <c r="AV30">
        <f t="shared" si="26"/>
        <v>0</v>
      </c>
      <c r="AW30">
        <f t="shared" si="26"/>
        <v>0</v>
      </c>
      <c r="AX30">
        <f t="shared" si="26"/>
        <v>0</v>
      </c>
      <c r="AY30">
        <f t="shared" si="26"/>
        <v>0</v>
      </c>
      <c r="AZ30">
        <f t="shared" si="26"/>
        <v>0</v>
      </c>
      <c r="BA30">
        <f t="shared" si="26"/>
        <v>0</v>
      </c>
      <c r="BB30">
        <f t="shared" si="26"/>
        <v>0</v>
      </c>
      <c r="BC30">
        <f t="shared" si="10"/>
        <v>0</v>
      </c>
      <c r="BF30">
        <f t="shared" si="11"/>
        <v>12</v>
      </c>
      <c r="BG30">
        <f t="shared" si="12"/>
        <v>2</v>
      </c>
      <c r="BH30">
        <f t="shared" si="13"/>
        <v>1</v>
      </c>
      <c r="BI30">
        <f t="shared" si="14"/>
        <v>2</v>
      </c>
      <c r="BJ30">
        <f t="shared" si="15"/>
        <v>2</v>
      </c>
      <c r="BK30">
        <f t="shared" si="16"/>
        <v>1</v>
      </c>
      <c r="BL30">
        <f t="shared" si="17"/>
        <v>0</v>
      </c>
      <c r="BM30">
        <f t="shared" si="18"/>
        <v>2</v>
      </c>
      <c r="BN30">
        <f t="shared" si="19"/>
        <v>3</v>
      </c>
      <c r="BO30">
        <f t="shared" si="20"/>
        <v>1</v>
      </c>
      <c r="BP30">
        <f t="shared" si="21"/>
        <v>26</v>
      </c>
      <c r="BQ30" s="9">
        <f t="shared" si="22"/>
        <v>5</v>
      </c>
    </row>
    <row r="31" spans="1:71" x14ac:dyDescent="0.25">
      <c r="A31">
        <v>2026</v>
      </c>
      <c r="B31" t="s">
        <v>1432</v>
      </c>
      <c r="C31" s="4" t="str">
        <f t="shared" si="0"/>
        <v>Big East</v>
      </c>
      <c r="F31">
        <f>COUNTIFS(Stats_Pitch_Team,$B31,Stats_Pitch_Position,F$1)</f>
        <v>18</v>
      </c>
      <c r="G31">
        <f t="shared" si="27"/>
        <v>3</v>
      </c>
      <c r="H31">
        <f t="shared" si="27"/>
        <v>1</v>
      </c>
      <c r="I31">
        <f t="shared" si="27"/>
        <v>3</v>
      </c>
      <c r="J31">
        <f t="shared" si="27"/>
        <v>2</v>
      </c>
      <c r="K31">
        <f t="shared" si="27"/>
        <v>2</v>
      </c>
      <c r="L31">
        <f t="shared" si="27"/>
        <v>3</v>
      </c>
      <c r="M31">
        <f t="shared" si="27"/>
        <v>3</v>
      </c>
      <c r="N31">
        <f t="shared" si="27"/>
        <v>1</v>
      </c>
      <c r="O31">
        <f t="shared" si="27"/>
        <v>1</v>
      </c>
      <c r="P31">
        <f t="shared" si="27"/>
        <v>0</v>
      </c>
      <c r="S31">
        <f>COUNTIFS(Stats_Pitch_Team,$B31,Stats_Pitch_Position,S$1,Stats_Pitch_AgeOut,1)</f>
        <v>4</v>
      </c>
      <c r="T31">
        <f t="shared" si="24"/>
        <v>1</v>
      </c>
      <c r="U31">
        <f t="shared" si="24"/>
        <v>0</v>
      </c>
      <c r="V31">
        <f t="shared" si="24"/>
        <v>0</v>
      </c>
      <c r="W31">
        <f t="shared" si="24"/>
        <v>1</v>
      </c>
      <c r="X31">
        <f t="shared" si="24"/>
        <v>1</v>
      </c>
      <c r="Y31">
        <f t="shared" si="24"/>
        <v>2</v>
      </c>
      <c r="Z31">
        <f t="shared" si="24"/>
        <v>1</v>
      </c>
      <c r="AA31">
        <f t="shared" si="24"/>
        <v>0</v>
      </c>
      <c r="AB31">
        <f t="shared" si="24"/>
        <v>0</v>
      </c>
      <c r="AC31">
        <f t="shared" si="8"/>
        <v>10</v>
      </c>
      <c r="AF31">
        <f>COUNTIFS(Stats_Pitch_Team,$B31,Stats_Pitch_Position,AF$1,Stats_Pitch_AgeOut,"&lt;&gt;1", Stats_Pitch_Draft,1)</f>
        <v>0</v>
      </c>
      <c r="AG31">
        <f t="shared" si="25"/>
        <v>0</v>
      </c>
      <c r="AH31">
        <f t="shared" si="25"/>
        <v>0</v>
      </c>
      <c r="AI31">
        <f t="shared" si="25"/>
        <v>0</v>
      </c>
      <c r="AJ31">
        <f t="shared" si="25"/>
        <v>0</v>
      </c>
      <c r="AK31">
        <f t="shared" si="25"/>
        <v>0</v>
      </c>
      <c r="AL31">
        <f t="shared" si="25"/>
        <v>0</v>
      </c>
      <c r="AM31">
        <f t="shared" si="25"/>
        <v>0</v>
      </c>
      <c r="AN31">
        <f t="shared" si="25"/>
        <v>0</v>
      </c>
      <c r="AO31">
        <f t="shared" si="25"/>
        <v>0</v>
      </c>
      <c r="AP31">
        <f t="shared" si="9"/>
        <v>0</v>
      </c>
      <c r="AS31">
        <f>COUNTIFS(Transfers_Team_Current,$B31,Transfers_Position,AS$1,Transfers_AgeOut, "&lt;&gt;1")</f>
        <v>2</v>
      </c>
      <c r="AT31">
        <f t="shared" si="26"/>
        <v>0</v>
      </c>
      <c r="AU31">
        <f t="shared" si="26"/>
        <v>0</v>
      </c>
      <c r="AV31">
        <f t="shared" si="26"/>
        <v>0</v>
      </c>
      <c r="AW31">
        <f t="shared" si="26"/>
        <v>0</v>
      </c>
      <c r="AX31">
        <f t="shared" si="26"/>
        <v>0</v>
      </c>
      <c r="AY31">
        <f t="shared" si="26"/>
        <v>0</v>
      </c>
      <c r="AZ31">
        <f t="shared" si="26"/>
        <v>0</v>
      </c>
      <c r="BA31">
        <f t="shared" si="26"/>
        <v>0</v>
      </c>
      <c r="BB31">
        <f t="shared" si="26"/>
        <v>0</v>
      </c>
      <c r="BC31">
        <f t="shared" si="10"/>
        <v>2</v>
      </c>
      <c r="BF31">
        <f t="shared" si="11"/>
        <v>12</v>
      </c>
      <c r="BG31">
        <f t="shared" si="12"/>
        <v>2</v>
      </c>
      <c r="BH31">
        <f t="shared" si="13"/>
        <v>1</v>
      </c>
      <c r="BI31">
        <f t="shared" si="14"/>
        <v>3</v>
      </c>
      <c r="BJ31">
        <f t="shared" si="15"/>
        <v>1</v>
      </c>
      <c r="BK31">
        <f t="shared" si="16"/>
        <v>1</v>
      </c>
      <c r="BL31">
        <f t="shared" si="17"/>
        <v>1</v>
      </c>
      <c r="BM31">
        <f t="shared" si="18"/>
        <v>2</v>
      </c>
      <c r="BN31">
        <f t="shared" si="19"/>
        <v>1</v>
      </c>
      <c r="BO31">
        <f t="shared" si="20"/>
        <v>1</v>
      </c>
      <c r="BP31">
        <f t="shared" si="21"/>
        <v>25</v>
      </c>
      <c r="BQ31" s="9">
        <f t="shared" si="22"/>
        <v>4</v>
      </c>
    </row>
    <row r="32" spans="1:71" x14ac:dyDescent="0.25">
      <c r="A32">
        <v>2026</v>
      </c>
      <c r="B32" t="s">
        <v>1240</v>
      </c>
      <c r="C32" s="4" t="str">
        <f t="shared" si="0"/>
        <v>Big 12</v>
      </c>
      <c r="F32">
        <f>COUNTIFS(Stats_Pitch_Team,$B32,Stats_Pitch_Position,F$1)</f>
        <v>17</v>
      </c>
      <c r="G32">
        <f t="shared" ref="G32:P41" si="28">COUNTIFS(Stats_Hit_Team,$B32,Stats_Hit_Position,G$1)</f>
        <v>2</v>
      </c>
      <c r="H32">
        <f t="shared" si="28"/>
        <v>2</v>
      </c>
      <c r="I32">
        <f t="shared" si="28"/>
        <v>2</v>
      </c>
      <c r="J32">
        <f t="shared" si="28"/>
        <v>1</v>
      </c>
      <c r="K32">
        <f t="shared" si="28"/>
        <v>1</v>
      </c>
      <c r="L32">
        <f t="shared" si="28"/>
        <v>2</v>
      </c>
      <c r="M32">
        <f t="shared" si="28"/>
        <v>2</v>
      </c>
      <c r="N32">
        <f t="shared" si="28"/>
        <v>1</v>
      </c>
      <c r="O32">
        <f t="shared" si="28"/>
        <v>1</v>
      </c>
      <c r="P32">
        <f t="shared" si="28"/>
        <v>0</v>
      </c>
      <c r="S32">
        <f>COUNTIFS(Stats_Pitch_Team,$B32,Stats_Pitch_Position,S$1,Stats_Pitch_AgeOut,1)</f>
        <v>4</v>
      </c>
      <c r="T32">
        <f t="shared" si="24"/>
        <v>1</v>
      </c>
      <c r="U32">
        <f t="shared" si="24"/>
        <v>0</v>
      </c>
      <c r="V32">
        <f t="shared" si="24"/>
        <v>2</v>
      </c>
      <c r="W32">
        <f t="shared" si="24"/>
        <v>1</v>
      </c>
      <c r="X32">
        <f t="shared" si="24"/>
        <v>0</v>
      </c>
      <c r="Y32">
        <f t="shared" si="24"/>
        <v>0</v>
      </c>
      <c r="Z32">
        <f t="shared" si="24"/>
        <v>0</v>
      </c>
      <c r="AA32">
        <f t="shared" si="24"/>
        <v>1</v>
      </c>
      <c r="AB32">
        <f t="shared" si="24"/>
        <v>0</v>
      </c>
      <c r="AC32">
        <f t="shared" si="8"/>
        <v>9</v>
      </c>
      <c r="AF32">
        <f>COUNTIFS(Stats_Pitch_Team,$B32,Stats_Pitch_Position,AF$1,Stats_Pitch_AgeOut,"&lt;&gt;1", Stats_Pitch_Draft,1)</f>
        <v>0</v>
      </c>
      <c r="AG32">
        <f t="shared" si="25"/>
        <v>0</v>
      </c>
      <c r="AH32">
        <f t="shared" si="25"/>
        <v>0</v>
      </c>
      <c r="AI32">
        <f t="shared" si="25"/>
        <v>0</v>
      </c>
      <c r="AJ32">
        <f t="shared" si="25"/>
        <v>0</v>
      </c>
      <c r="AK32">
        <f t="shared" si="25"/>
        <v>0</v>
      </c>
      <c r="AL32">
        <f t="shared" si="25"/>
        <v>0</v>
      </c>
      <c r="AM32">
        <f t="shared" si="25"/>
        <v>0</v>
      </c>
      <c r="AN32">
        <f t="shared" si="25"/>
        <v>0</v>
      </c>
      <c r="AO32">
        <f t="shared" si="25"/>
        <v>0</v>
      </c>
      <c r="AP32">
        <f t="shared" si="9"/>
        <v>0</v>
      </c>
      <c r="AS32">
        <f>COUNTIFS(Transfers_Team_Current,$B32,Transfers_Position,AS$1,Transfers_AgeOut, "&lt;&gt;1")</f>
        <v>2</v>
      </c>
      <c r="AT32">
        <f t="shared" si="26"/>
        <v>0</v>
      </c>
      <c r="AU32">
        <f t="shared" si="26"/>
        <v>0</v>
      </c>
      <c r="AV32">
        <f t="shared" si="26"/>
        <v>0</v>
      </c>
      <c r="AW32">
        <f t="shared" si="26"/>
        <v>0</v>
      </c>
      <c r="AX32">
        <f t="shared" si="26"/>
        <v>0</v>
      </c>
      <c r="AY32">
        <f t="shared" si="26"/>
        <v>0</v>
      </c>
      <c r="AZ32">
        <f t="shared" si="26"/>
        <v>0</v>
      </c>
      <c r="BA32">
        <f t="shared" si="26"/>
        <v>0</v>
      </c>
      <c r="BB32">
        <f t="shared" si="26"/>
        <v>0</v>
      </c>
      <c r="BC32">
        <f t="shared" si="10"/>
        <v>2</v>
      </c>
      <c r="BF32">
        <f t="shared" si="11"/>
        <v>11</v>
      </c>
      <c r="BG32">
        <f t="shared" si="12"/>
        <v>1</v>
      </c>
      <c r="BH32">
        <f t="shared" si="13"/>
        <v>2</v>
      </c>
      <c r="BI32">
        <f t="shared" si="14"/>
        <v>0</v>
      </c>
      <c r="BJ32">
        <f t="shared" si="15"/>
        <v>0</v>
      </c>
      <c r="BK32">
        <f t="shared" si="16"/>
        <v>1</v>
      </c>
      <c r="BL32">
        <f t="shared" si="17"/>
        <v>2</v>
      </c>
      <c r="BM32">
        <f t="shared" si="18"/>
        <v>2</v>
      </c>
      <c r="BN32">
        <f t="shared" si="19"/>
        <v>0</v>
      </c>
      <c r="BO32">
        <f t="shared" si="20"/>
        <v>1</v>
      </c>
      <c r="BP32">
        <f t="shared" si="21"/>
        <v>20</v>
      </c>
      <c r="BQ32" s="9">
        <f t="shared" si="22"/>
        <v>4</v>
      </c>
    </row>
    <row r="33" spans="1:71" x14ac:dyDescent="0.25">
      <c r="A33">
        <v>2026</v>
      </c>
      <c r="B33" t="s">
        <v>1984</v>
      </c>
      <c r="C33" s="4" t="str">
        <f t="shared" si="0"/>
        <v>Big West</v>
      </c>
      <c r="F33">
        <f>COUNTIFS(Stats_Pitch_Team,$B33,Stats_Pitch_Position,F$1)</f>
        <v>14</v>
      </c>
      <c r="G33">
        <f t="shared" si="28"/>
        <v>2</v>
      </c>
      <c r="H33">
        <f t="shared" si="28"/>
        <v>1</v>
      </c>
      <c r="I33">
        <f t="shared" si="28"/>
        <v>2</v>
      </c>
      <c r="J33">
        <f t="shared" si="28"/>
        <v>1</v>
      </c>
      <c r="K33">
        <f t="shared" si="28"/>
        <v>1</v>
      </c>
      <c r="L33">
        <f t="shared" si="28"/>
        <v>2</v>
      </c>
      <c r="M33">
        <f t="shared" si="28"/>
        <v>1</v>
      </c>
      <c r="N33">
        <f t="shared" si="28"/>
        <v>1</v>
      </c>
      <c r="O33">
        <f t="shared" si="28"/>
        <v>3</v>
      </c>
      <c r="P33">
        <f t="shared" si="28"/>
        <v>0</v>
      </c>
      <c r="S33">
        <f>COUNTIFS(Stats_Pitch_Team,$B33,Stats_Pitch_Position,S$1,Stats_Pitch_AgeOut,1)</f>
        <v>2</v>
      </c>
      <c r="T33">
        <f t="shared" si="24"/>
        <v>0</v>
      </c>
      <c r="U33">
        <f t="shared" si="24"/>
        <v>0</v>
      </c>
      <c r="V33">
        <f t="shared" si="24"/>
        <v>0</v>
      </c>
      <c r="W33">
        <f t="shared" si="24"/>
        <v>0</v>
      </c>
      <c r="X33">
        <f t="shared" si="24"/>
        <v>0</v>
      </c>
      <c r="Y33">
        <f t="shared" si="24"/>
        <v>0</v>
      </c>
      <c r="Z33">
        <f t="shared" si="24"/>
        <v>1</v>
      </c>
      <c r="AA33">
        <f t="shared" si="24"/>
        <v>1</v>
      </c>
      <c r="AB33">
        <f t="shared" si="24"/>
        <v>2</v>
      </c>
      <c r="AC33">
        <f t="shared" si="8"/>
        <v>6</v>
      </c>
      <c r="AF33">
        <f>COUNTIFS(Stats_Pitch_Team,$B33,Stats_Pitch_Position,AF$1,Stats_Pitch_AgeOut,"&lt;&gt;1", Stats_Pitch_Draft,1)</f>
        <v>2</v>
      </c>
      <c r="AG33">
        <f t="shared" si="25"/>
        <v>0</v>
      </c>
      <c r="AH33">
        <f t="shared" si="25"/>
        <v>0</v>
      </c>
      <c r="AI33">
        <f t="shared" si="25"/>
        <v>0</v>
      </c>
      <c r="AJ33">
        <f t="shared" si="25"/>
        <v>1</v>
      </c>
      <c r="AK33">
        <f t="shared" si="25"/>
        <v>0</v>
      </c>
      <c r="AL33">
        <f t="shared" si="25"/>
        <v>0</v>
      </c>
      <c r="AM33">
        <f t="shared" si="25"/>
        <v>0</v>
      </c>
      <c r="AN33">
        <f t="shared" si="25"/>
        <v>0</v>
      </c>
      <c r="AO33">
        <f t="shared" si="25"/>
        <v>0</v>
      </c>
      <c r="AP33">
        <f t="shared" si="9"/>
        <v>3</v>
      </c>
      <c r="AS33">
        <f>COUNTIFS(Transfers_Team_Current,$B33,Transfers_Position,AS$1,Transfers_AgeOut, "&lt;&gt;1")</f>
        <v>0</v>
      </c>
      <c r="AT33">
        <f t="shared" si="26"/>
        <v>0</v>
      </c>
      <c r="AU33">
        <f t="shared" si="26"/>
        <v>0</v>
      </c>
      <c r="AV33">
        <f t="shared" si="26"/>
        <v>0</v>
      </c>
      <c r="AW33">
        <f t="shared" si="26"/>
        <v>0</v>
      </c>
      <c r="AX33">
        <f t="shared" si="26"/>
        <v>0</v>
      </c>
      <c r="AY33">
        <f t="shared" si="26"/>
        <v>0</v>
      </c>
      <c r="AZ33">
        <f t="shared" si="26"/>
        <v>0</v>
      </c>
      <c r="BA33">
        <f t="shared" si="26"/>
        <v>0</v>
      </c>
      <c r="BB33">
        <f t="shared" si="26"/>
        <v>0</v>
      </c>
      <c r="BC33">
        <f t="shared" si="10"/>
        <v>0</v>
      </c>
      <c r="BF33">
        <f t="shared" si="11"/>
        <v>10</v>
      </c>
      <c r="BG33">
        <f t="shared" si="12"/>
        <v>2</v>
      </c>
      <c r="BH33">
        <f t="shared" si="13"/>
        <v>1</v>
      </c>
      <c r="BI33">
        <f t="shared" si="14"/>
        <v>2</v>
      </c>
      <c r="BJ33">
        <f t="shared" si="15"/>
        <v>0</v>
      </c>
      <c r="BK33">
        <f t="shared" si="16"/>
        <v>1</v>
      </c>
      <c r="BL33">
        <f t="shared" si="17"/>
        <v>2</v>
      </c>
      <c r="BM33">
        <f t="shared" si="18"/>
        <v>0</v>
      </c>
      <c r="BN33">
        <f t="shared" si="19"/>
        <v>0</v>
      </c>
      <c r="BO33">
        <f t="shared" si="20"/>
        <v>1</v>
      </c>
      <c r="BP33">
        <f t="shared" si="21"/>
        <v>19</v>
      </c>
      <c r="BQ33" s="9">
        <f t="shared" si="22"/>
        <v>2</v>
      </c>
    </row>
    <row r="34" spans="1:71" x14ac:dyDescent="0.25">
      <c r="A34">
        <v>2026</v>
      </c>
      <c r="B34" t="s">
        <v>2038</v>
      </c>
      <c r="C34" s="4" t="str">
        <f t="shared" si="0"/>
        <v>Big West</v>
      </c>
      <c r="F34">
        <f>COUNTIFS(Stats_Pitch_Team,$B34,Stats_Pitch_Position,F$1)</f>
        <v>18</v>
      </c>
      <c r="G34">
        <f t="shared" si="28"/>
        <v>3</v>
      </c>
      <c r="H34">
        <f t="shared" si="28"/>
        <v>1</v>
      </c>
      <c r="I34">
        <f t="shared" si="28"/>
        <v>1</v>
      </c>
      <c r="J34">
        <f t="shared" si="28"/>
        <v>1</v>
      </c>
      <c r="K34">
        <f t="shared" si="28"/>
        <v>2</v>
      </c>
      <c r="L34">
        <f t="shared" si="28"/>
        <v>2</v>
      </c>
      <c r="M34">
        <f t="shared" si="28"/>
        <v>2</v>
      </c>
      <c r="N34">
        <f t="shared" si="28"/>
        <v>3</v>
      </c>
      <c r="O34">
        <f t="shared" si="28"/>
        <v>3</v>
      </c>
      <c r="P34">
        <f t="shared" si="28"/>
        <v>0</v>
      </c>
      <c r="S34">
        <f>COUNTIFS(Stats_Pitch_Team,$B34,Stats_Pitch_Position,S$1,Stats_Pitch_AgeOut,1)</f>
        <v>4</v>
      </c>
      <c r="T34">
        <f t="shared" si="24"/>
        <v>3</v>
      </c>
      <c r="U34">
        <f t="shared" si="24"/>
        <v>1</v>
      </c>
      <c r="V34">
        <f t="shared" si="24"/>
        <v>1</v>
      </c>
      <c r="W34">
        <f t="shared" si="24"/>
        <v>0</v>
      </c>
      <c r="X34">
        <f t="shared" si="24"/>
        <v>0</v>
      </c>
      <c r="Y34">
        <f t="shared" si="24"/>
        <v>2</v>
      </c>
      <c r="Z34">
        <f t="shared" si="24"/>
        <v>0</v>
      </c>
      <c r="AA34">
        <f t="shared" si="24"/>
        <v>0</v>
      </c>
      <c r="AB34">
        <f t="shared" si="24"/>
        <v>1</v>
      </c>
      <c r="AC34">
        <f t="shared" si="8"/>
        <v>12</v>
      </c>
      <c r="AF34">
        <f>COUNTIFS(Stats_Pitch_Team,$B34,Stats_Pitch_Position,AF$1,Stats_Pitch_AgeOut,"&lt;&gt;1", Stats_Pitch_Draft,1)</f>
        <v>0</v>
      </c>
      <c r="AG34">
        <f t="shared" si="25"/>
        <v>0</v>
      </c>
      <c r="AH34">
        <f t="shared" si="25"/>
        <v>0</v>
      </c>
      <c r="AI34">
        <f t="shared" si="25"/>
        <v>0</v>
      </c>
      <c r="AJ34">
        <f t="shared" si="25"/>
        <v>0</v>
      </c>
      <c r="AK34">
        <f t="shared" si="25"/>
        <v>0</v>
      </c>
      <c r="AL34">
        <f t="shared" si="25"/>
        <v>0</v>
      </c>
      <c r="AM34">
        <f t="shared" si="25"/>
        <v>0</v>
      </c>
      <c r="AN34">
        <f t="shared" si="25"/>
        <v>0</v>
      </c>
      <c r="AO34">
        <f t="shared" si="25"/>
        <v>0</v>
      </c>
      <c r="AP34">
        <f t="shared" si="9"/>
        <v>0</v>
      </c>
      <c r="AS34">
        <f>COUNTIFS(Transfers_Team_Current,$B34,Transfers_Position,AS$1,Transfers_AgeOut, "&lt;&gt;1")</f>
        <v>0</v>
      </c>
      <c r="AT34">
        <f t="shared" si="26"/>
        <v>0</v>
      </c>
      <c r="AU34">
        <f t="shared" si="26"/>
        <v>0</v>
      </c>
      <c r="AV34">
        <f t="shared" si="26"/>
        <v>0</v>
      </c>
      <c r="AW34">
        <f t="shared" si="26"/>
        <v>0</v>
      </c>
      <c r="AX34">
        <f t="shared" si="26"/>
        <v>0</v>
      </c>
      <c r="AY34">
        <f t="shared" si="26"/>
        <v>0</v>
      </c>
      <c r="AZ34">
        <f t="shared" si="26"/>
        <v>0</v>
      </c>
      <c r="BA34">
        <f t="shared" si="26"/>
        <v>0</v>
      </c>
      <c r="BB34">
        <f t="shared" si="26"/>
        <v>0</v>
      </c>
      <c r="BC34">
        <f t="shared" si="10"/>
        <v>0</v>
      </c>
      <c r="BF34">
        <f t="shared" si="11"/>
        <v>14</v>
      </c>
      <c r="BG34">
        <f t="shared" si="12"/>
        <v>0</v>
      </c>
      <c r="BH34">
        <f t="shared" si="13"/>
        <v>0</v>
      </c>
      <c r="BI34">
        <f t="shared" si="14"/>
        <v>0</v>
      </c>
      <c r="BJ34">
        <f t="shared" si="15"/>
        <v>1</v>
      </c>
      <c r="BK34">
        <f t="shared" si="16"/>
        <v>2</v>
      </c>
      <c r="BL34">
        <f t="shared" si="17"/>
        <v>0</v>
      </c>
      <c r="BM34">
        <f t="shared" si="18"/>
        <v>2</v>
      </c>
      <c r="BN34">
        <f t="shared" si="19"/>
        <v>3</v>
      </c>
      <c r="BO34">
        <f t="shared" si="20"/>
        <v>2</v>
      </c>
      <c r="BP34">
        <f t="shared" si="21"/>
        <v>24</v>
      </c>
      <c r="BQ34" s="9">
        <f t="shared" si="22"/>
        <v>5</v>
      </c>
    </row>
    <row r="35" spans="1:71" x14ac:dyDescent="0.25">
      <c r="A35">
        <v>2026</v>
      </c>
      <c r="B35" t="s">
        <v>2098</v>
      </c>
      <c r="C35" s="4" t="str">
        <f t="shared" si="0"/>
        <v>Big West</v>
      </c>
      <c r="F35">
        <f>COUNTIFS(Stats_Pitch_Team,$B35,Stats_Pitch_Position,F$1)</f>
        <v>18</v>
      </c>
      <c r="G35">
        <f t="shared" si="28"/>
        <v>3</v>
      </c>
      <c r="H35">
        <f t="shared" si="28"/>
        <v>1</v>
      </c>
      <c r="I35">
        <f t="shared" si="28"/>
        <v>3</v>
      </c>
      <c r="J35">
        <f t="shared" si="28"/>
        <v>2</v>
      </c>
      <c r="K35">
        <f t="shared" si="28"/>
        <v>1</v>
      </c>
      <c r="L35">
        <f t="shared" si="28"/>
        <v>2</v>
      </c>
      <c r="M35">
        <f t="shared" si="28"/>
        <v>1</v>
      </c>
      <c r="N35">
        <f t="shared" si="28"/>
        <v>1</v>
      </c>
      <c r="O35">
        <f t="shared" si="28"/>
        <v>1</v>
      </c>
      <c r="P35">
        <f t="shared" si="28"/>
        <v>0</v>
      </c>
      <c r="S35">
        <f>COUNTIFS(Stats_Pitch_Team,$B35,Stats_Pitch_Position,S$1,Stats_Pitch_AgeOut,1)</f>
        <v>6</v>
      </c>
      <c r="T35">
        <f t="shared" si="24"/>
        <v>0</v>
      </c>
      <c r="U35">
        <f t="shared" si="24"/>
        <v>0</v>
      </c>
      <c r="V35">
        <f t="shared" si="24"/>
        <v>0</v>
      </c>
      <c r="W35">
        <f t="shared" si="24"/>
        <v>1</v>
      </c>
      <c r="X35">
        <f t="shared" si="24"/>
        <v>0</v>
      </c>
      <c r="Y35">
        <f t="shared" si="24"/>
        <v>0</v>
      </c>
      <c r="Z35">
        <f t="shared" si="24"/>
        <v>0</v>
      </c>
      <c r="AA35">
        <f t="shared" si="24"/>
        <v>1</v>
      </c>
      <c r="AB35">
        <f t="shared" si="24"/>
        <v>0</v>
      </c>
      <c r="AC35">
        <f t="shared" si="8"/>
        <v>8</v>
      </c>
      <c r="AF35">
        <f>COUNTIFS(Stats_Pitch_Team,$B35,Stats_Pitch_Position,AF$1,Stats_Pitch_AgeOut,"&lt;&gt;1", Stats_Pitch_Draft,1)</f>
        <v>0</v>
      </c>
      <c r="AG35">
        <f t="shared" si="25"/>
        <v>0</v>
      </c>
      <c r="AH35">
        <f t="shared" si="25"/>
        <v>0</v>
      </c>
      <c r="AI35">
        <f t="shared" si="25"/>
        <v>0</v>
      </c>
      <c r="AJ35">
        <f t="shared" si="25"/>
        <v>0</v>
      </c>
      <c r="AK35">
        <f t="shared" si="25"/>
        <v>0</v>
      </c>
      <c r="AL35">
        <f t="shared" si="25"/>
        <v>1</v>
      </c>
      <c r="AM35">
        <f t="shared" si="25"/>
        <v>0</v>
      </c>
      <c r="AN35">
        <f t="shared" si="25"/>
        <v>0</v>
      </c>
      <c r="AO35">
        <f t="shared" si="25"/>
        <v>0</v>
      </c>
      <c r="AP35">
        <f t="shared" si="9"/>
        <v>1</v>
      </c>
      <c r="AS35">
        <f>COUNTIFS(Transfers_Team_Current,$B35,Transfers_Position,AS$1,Transfers_AgeOut, "&lt;&gt;1")</f>
        <v>5</v>
      </c>
      <c r="AT35">
        <f t="shared" si="26"/>
        <v>3</v>
      </c>
      <c r="AU35">
        <f t="shared" si="26"/>
        <v>0</v>
      </c>
      <c r="AV35">
        <f t="shared" si="26"/>
        <v>1</v>
      </c>
      <c r="AW35">
        <f t="shared" si="26"/>
        <v>0</v>
      </c>
      <c r="AX35">
        <f t="shared" si="26"/>
        <v>0</v>
      </c>
      <c r="AY35">
        <f t="shared" si="26"/>
        <v>1</v>
      </c>
      <c r="AZ35">
        <f t="shared" si="26"/>
        <v>1</v>
      </c>
      <c r="BA35">
        <f t="shared" si="26"/>
        <v>0</v>
      </c>
      <c r="BB35">
        <f t="shared" si="26"/>
        <v>0</v>
      </c>
      <c r="BC35">
        <f t="shared" si="10"/>
        <v>11</v>
      </c>
      <c r="BF35">
        <f t="shared" si="11"/>
        <v>7</v>
      </c>
      <c r="BG35">
        <f t="shared" si="12"/>
        <v>0</v>
      </c>
      <c r="BH35">
        <f t="shared" si="13"/>
        <v>1</v>
      </c>
      <c r="BI35">
        <f t="shared" si="14"/>
        <v>2</v>
      </c>
      <c r="BJ35">
        <f t="shared" si="15"/>
        <v>1</v>
      </c>
      <c r="BK35">
        <f t="shared" si="16"/>
        <v>1</v>
      </c>
      <c r="BL35">
        <f t="shared" si="17"/>
        <v>0</v>
      </c>
      <c r="BM35">
        <f t="shared" si="18"/>
        <v>0</v>
      </c>
      <c r="BN35">
        <f t="shared" si="19"/>
        <v>0</v>
      </c>
      <c r="BO35">
        <f t="shared" si="20"/>
        <v>1</v>
      </c>
      <c r="BP35">
        <f t="shared" si="21"/>
        <v>13</v>
      </c>
      <c r="BQ35" s="9">
        <f t="shared" si="22"/>
        <v>0</v>
      </c>
    </row>
    <row r="36" spans="1:71" x14ac:dyDescent="0.25">
      <c r="A36">
        <v>2026</v>
      </c>
      <c r="B36" t="s">
        <v>478</v>
      </c>
      <c r="C36" s="4" t="str">
        <f t="shared" si="0"/>
        <v>ACC</v>
      </c>
      <c r="F36">
        <f>COUNTIFS(Stats_Pitch_Team,$B36,Stats_Pitch_Position,F$1)</f>
        <v>16</v>
      </c>
      <c r="G36">
        <f t="shared" si="28"/>
        <v>2</v>
      </c>
      <c r="H36">
        <f t="shared" si="28"/>
        <v>1</v>
      </c>
      <c r="I36">
        <f t="shared" si="28"/>
        <v>3</v>
      </c>
      <c r="J36">
        <f t="shared" si="28"/>
        <v>1</v>
      </c>
      <c r="K36">
        <f t="shared" si="28"/>
        <v>1</v>
      </c>
      <c r="L36">
        <f t="shared" si="28"/>
        <v>1</v>
      </c>
      <c r="M36">
        <f t="shared" si="28"/>
        <v>2</v>
      </c>
      <c r="N36">
        <f t="shared" si="28"/>
        <v>4</v>
      </c>
      <c r="O36">
        <f t="shared" si="28"/>
        <v>1</v>
      </c>
      <c r="P36">
        <f t="shared" si="28"/>
        <v>0</v>
      </c>
      <c r="S36">
        <f>COUNTIFS(Stats_Pitch_Team,$B36,Stats_Pitch_Position,S$1,Stats_Pitch_AgeOut,1)</f>
        <v>2</v>
      </c>
      <c r="T36">
        <f t="shared" si="24"/>
        <v>1</v>
      </c>
      <c r="U36">
        <f t="shared" si="24"/>
        <v>1</v>
      </c>
      <c r="V36">
        <f t="shared" si="24"/>
        <v>1</v>
      </c>
      <c r="W36">
        <f t="shared" si="24"/>
        <v>0</v>
      </c>
      <c r="X36">
        <f t="shared" si="24"/>
        <v>0</v>
      </c>
      <c r="Y36">
        <f t="shared" si="24"/>
        <v>0</v>
      </c>
      <c r="Z36">
        <f t="shared" si="24"/>
        <v>0</v>
      </c>
      <c r="AA36">
        <f t="shared" si="24"/>
        <v>0</v>
      </c>
      <c r="AB36">
        <f t="shared" si="24"/>
        <v>0</v>
      </c>
      <c r="AC36">
        <f t="shared" si="8"/>
        <v>5</v>
      </c>
      <c r="AF36">
        <f>COUNTIFS(Stats_Pitch_Team,$B36,Stats_Pitch_Position,AF$1,Stats_Pitch_AgeOut,"&lt;&gt;1", Stats_Pitch_Draft,1)</f>
        <v>0</v>
      </c>
      <c r="AG36">
        <f t="shared" si="25"/>
        <v>0</v>
      </c>
      <c r="AH36">
        <f t="shared" si="25"/>
        <v>0</v>
      </c>
      <c r="AI36">
        <f t="shared" si="25"/>
        <v>0</v>
      </c>
      <c r="AJ36">
        <f t="shared" si="25"/>
        <v>0</v>
      </c>
      <c r="AK36">
        <f t="shared" si="25"/>
        <v>0</v>
      </c>
      <c r="AL36">
        <f t="shared" si="25"/>
        <v>0</v>
      </c>
      <c r="AM36">
        <f t="shared" si="25"/>
        <v>0</v>
      </c>
      <c r="AN36">
        <f t="shared" si="25"/>
        <v>0</v>
      </c>
      <c r="AO36">
        <f t="shared" si="25"/>
        <v>0</v>
      </c>
      <c r="AP36">
        <f t="shared" si="9"/>
        <v>0</v>
      </c>
      <c r="AS36">
        <f>COUNTIFS(Transfers_Team_Current,$B36,Transfers_Position,AS$1,Transfers_AgeOut, "&lt;&gt;1")</f>
        <v>1</v>
      </c>
      <c r="AT36">
        <f t="shared" si="26"/>
        <v>0</v>
      </c>
      <c r="AU36">
        <f t="shared" si="26"/>
        <v>0</v>
      </c>
      <c r="AV36">
        <f t="shared" si="26"/>
        <v>0</v>
      </c>
      <c r="AW36">
        <f t="shared" si="26"/>
        <v>0</v>
      </c>
      <c r="AX36">
        <f t="shared" si="26"/>
        <v>0</v>
      </c>
      <c r="AY36">
        <f t="shared" si="26"/>
        <v>0</v>
      </c>
      <c r="AZ36">
        <f t="shared" si="26"/>
        <v>0</v>
      </c>
      <c r="BA36">
        <f t="shared" si="26"/>
        <v>2</v>
      </c>
      <c r="BB36">
        <f t="shared" si="26"/>
        <v>0</v>
      </c>
      <c r="BC36">
        <f t="shared" si="10"/>
        <v>3</v>
      </c>
      <c r="BF36">
        <f t="shared" si="11"/>
        <v>13</v>
      </c>
      <c r="BG36">
        <f t="shared" si="12"/>
        <v>1</v>
      </c>
      <c r="BH36">
        <f t="shared" si="13"/>
        <v>0</v>
      </c>
      <c r="BI36">
        <f t="shared" si="14"/>
        <v>2</v>
      </c>
      <c r="BJ36">
        <f t="shared" si="15"/>
        <v>1</v>
      </c>
      <c r="BK36">
        <f t="shared" si="16"/>
        <v>1</v>
      </c>
      <c r="BL36">
        <f t="shared" si="17"/>
        <v>1</v>
      </c>
      <c r="BM36">
        <f t="shared" si="18"/>
        <v>2</v>
      </c>
      <c r="BN36">
        <f t="shared" si="19"/>
        <v>2</v>
      </c>
      <c r="BO36">
        <f t="shared" si="20"/>
        <v>1</v>
      </c>
      <c r="BP36">
        <f t="shared" si="21"/>
        <v>24</v>
      </c>
      <c r="BQ36" s="9">
        <f t="shared" si="22"/>
        <v>5</v>
      </c>
    </row>
    <row r="37" spans="1:71" x14ac:dyDescent="0.25">
      <c r="A37">
        <v>2026</v>
      </c>
      <c r="B37" t="s">
        <v>5359</v>
      </c>
      <c r="C37" s="4" t="str">
        <f t="shared" si="0"/>
        <v>Western Athletic</v>
      </c>
      <c r="F37">
        <f>COUNTIFS(Stats_Pitch_Team,$B37,Stats_Pitch_Position,F$1)</f>
        <v>16</v>
      </c>
      <c r="G37">
        <f t="shared" si="28"/>
        <v>2</v>
      </c>
      <c r="H37">
        <f t="shared" si="28"/>
        <v>2</v>
      </c>
      <c r="I37">
        <f t="shared" si="28"/>
        <v>2</v>
      </c>
      <c r="J37">
        <f t="shared" si="28"/>
        <v>1</v>
      </c>
      <c r="K37">
        <f t="shared" si="28"/>
        <v>1</v>
      </c>
      <c r="L37">
        <f t="shared" si="28"/>
        <v>4</v>
      </c>
      <c r="M37">
        <f t="shared" si="28"/>
        <v>1</v>
      </c>
      <c r="N37">
        <f t="shared" si="28"/>
        <v>2</v>
      </c>
      <c r="O37">
        <f t="shared" si="28"/>
        <v>2</v>
      </c>
      <c r="P37">
        <f t="shared" si="28"/>
        <v>0</v>
      </c>
      <c r="S37">
        <f>COUNTIFS(Stats_Pitch_Team,$B37,Stats_Pitch_Position,S$1,Stats_Pitch_AgeOut,1)</f>
        <v>5</v>
      </c>
      <c r="T37">
        <f t="shared" si="24"/>
        <v>1</v>
      </c>
      <c r="U37">
        <f t="shared" si="24"/>
        <v>1</v>
      </c>
      <c r="V37">
        <f t="shared" si="24"/>
        <v>1</v>
      </c>
      <c r="W37">
        <f t="shared" si="24"/>
        <v>0</v>
      </c>
      <c r="X37">
        <f t="shared" si="24"/>
        <v>0</v>
      </c>
      <c r="Y37">
        <f t="shared" si="24"/>
        <v>0</v>
      </c>
      <c r="Z37">
        <f t="shared" si="24"/>
        <v>0</v>
      </c>
      <c r="AA37">
        <f t="shared" si="24"/>
        <v>1</v>
      </c>
      <c r="AB37">
        <f t="shared" si="24"/>
        <v>0</v>
      </c>
      <c r="AC37">
        <f t="shared" si="8"/>
        <v>9</v>
      </c>
      <c r="AF37">
        <f>COUNTIFS(Stats_Pitch_Team,$B37,Stats_Pitch_Position,AF$1,Stats_Pitch_AgeOut,"&lt;&gt;1", Stats_Pitch_Draft,1)</f>
        <v>2</v>
      </c>
      <c r="AG37">
        <f t="shared" si="25"/>
        <v>0</v>
      </c>
      <c r="AH37">
        <f t="shared" si="25"/>
        <v>0</v>
      </c>
      <c r="AI37">
        <f t="shared" si="25"/>
        <v>0</v>
      </c>
      <c r="AJ37">
        <f t="shared" si="25"/>
        <v>0</v>
      </c>
      <c r="AK37">
        <f t="shared" si="25"/>
        <v>0</v>
      </c>
      <c r="AL37">
        <f t="shared" si="25"/>
        <v>0</v>
      </c>
      <c r="AM37">
        <f t="shared" si="25"/>
        <v>0</v>
      </c>
      <c r="AN37">
        <f t="shared" si="25"/>
        <v>0</v>
      </c>
      <c r="AO37">
        <f t="shared" si="25"/>
        <v>0</v>
      </c>
      <c r="AP37">
        <f t="shared" si="9"/>
        <v>2</v>
      </c>
      <c r="AS37">
        <f>COUNTIFS(Transfers_Team_Current,$B37,Transfers_Position,AS$1,Transfers_AgeOut, "&lt;&gt;1")</f>
        <v>3</v>
      </c>
      <c r="AT37">
        <f t="shared" si="26"/>
        <v>0</v>
      </c>
      <c r="AU37">
        <f t="shared" si="26"/>
        <v>0</v>
      </c>
      <c r="AV37">
        <f t="shared" si="26"/>
        <v>0</v>
      </c>
      <c r="AW37">
        <f t="shared" si="26"/>
        <v>0</v>
      </c>
      <c r="AX37">
        <f t="shared" si="26"/>
        <v>1</v>
      </c>
      <c r="AY37">
        <f t="shared" si="26"/>
        <v>0</v>
      </c>
      <c r="AZ37">
        <f t="shared" si="26"/>
        <v>0</v>
      </c>
      <c r="BA37">
        <f t="shared" si="26"/>
        <v>0</v>
      </c>
      <c r="BB37">
        <f t="shared" si="26"/>
        <v>0</v>
      </c>
      <c r="BC37">
        <f t="shared" si="10"/>
        <v>4</v>
      </c>
      <c r="BF37">
        <f t="shared" si="11"/>
        <v>6</v>
      </c>
      <c r="BG37">
        <f t="shared" si="12"/>
        <v>1</v>
      </c>
      <c r="BH37">
        <f t="shared" si="13"/>
        <v>1</v>
      </c>
      <c r="BI37">
        <f t="shared" si="14"/>
        <v>1</v>
      </c>
      <c r="BJ37">
        <f t="shared" si="15"/>
        <v>1</v>
      </c>
      <c r="BK37">
        <f t="shared" si="16"/>
        <v>0</v>
      </c>
      <c r="BL37">
        <f t="shared" si="17"/>
        <v>4</v>
      </c>
      <c r="BM37">
        <f t="shared" si="18"/>
        <v>1</v>
      </c>
      <c r="BN37">
        <f t="shared" si="19"/>
        <v>1</v>
      </c>
      <c r="BO37">
        <f t="shared" si="20"/>
        <v>2</v>
      </c>
      <c r="BP37">
        <f t="shared" si="21"/>
        <v>18</v>
      </c>
      <c r="BQ37" s="9">
        <f t="shared" si="22"/>
        <v>6</v>
      </c>
    </row>
    <row r="38" spans="1:71" x14ac:dyDescent="0.25">
      <c r="A38">
        <v>2026</v>
      </c>
      <c r="B38" t="s">
        <v>2376</v>
      </c>
      <c r="C38" s="4" t="str">
        <f t="shared" si="0"/>
        <v>Coastal</v>
      </c>
      <c r="F38">
        <f>COUNTIFS(Stats_Pitch_Team,$B38,Stats_Pitch_Position,F$1)</f>
        <v>17</v>
      </c>
      <c r="G38">
        <f t="shared" si="28"/>
        <v>3</v>
      </c>
      <c r="H38">
        <f t="shared" si="28"/>
        <v>2</v>
      </c>
      <c r="I38">
        <f t="shared" si="28"/>
        <v>2</v>
      </c>
      <c r="J38">
        <f t="shared" si="28"/>
        <v>3</v>
      </c>
      <c r="K38">
        <f t="shared" si="28"/>
        <v>1</v>
      </c>
      <c r="L38">
        <f t="shared" si="28"/>
        <v>2</v>
      </c>
      <c r="M38">
        <f t="shared" si="28"/>
        <v>1</v>
      </c>
      <c r="N38">
        <f t="shared" si="28"/>
        <v>1</v>
      </c>
      <c r="O38">
        <f t="shared" si="28"/>
        <v>3</v>
      </c>
      <c r="P38">
        <f t="shared" si="28"/>
        <v>0</v>
      </c>
      <c r="S38">
        <f>COUNTIFS(Stats_Pitch_Team,$B38,Stats_Pitch_Position,S$1,Stats_Pitch_AgeOut,1)</f>
        <v>5</v>
      </c>
      <c r="T38">
        <f t="shared" si="24"/>
        <v>1</v>
      </c>
      <c r="U38">
        <f t="shared" si="24"/>
        <v>2</v>
      </c>
      <c r="V38">
        <f t="shared" si="24"/>
        <v>1</v>
      </c>
      <c r="W38">
        <f t="shared" si="24"/>
        <v>1</v>
      </c>
      <c r="X38">
        <f t="shared" si="24"/>
        <v>0</v>
      </c>
      <c r="Y38">
        <f t="shared" si="24"/>
        <v>1</v>
      </c>
      <c r="Z38">
        <f t="shared" si="24"/>
        <v>0</v>
      </c>
      <c r="AA38">
        <f t="shared" si="24"/>
        <v>0</v>
      </c>
      <c r="AB38">
        <f t="shared" si="24"/>
        <v>0</v>
      </c>
      <c r="AC38">
        <f t="shared" si="8"/>
        <v>11</v>
      </c>
      <c r="AF38">
        <f>COUNTIFS(Stats_Pitch_Team,$B38,Stats_Pitch_Position,AF$1,Stats_Pitch_AgeOut,"&lt;&gt;1", Stats_Pitch_Draft,1)</f>
        <v>1</v>
      </c>
      <c r="AG38">
        <f t="shared" si="25"/>
        <v>0</v>
      </c>
      <c r="AH38">
        <f t="shared" si="25"/>
        <v>0</v>
      </c>
      <c r="AI38">
        <f t="shared" si="25"/>
        <v>0</v>
      </c>
      <c r="AJ38">
        <f t="shared" si="25"/>
        <v>0</v>
      </c>
      <c r="AK38">
        <f t="shared" si="25"/>
        <v>0</v>
      </c>
      <c r="AL38">
        <f t="shared" si="25"/>
        <v>0</v>
      </c>
      <c r="AM38">
        <f t="shared" si="25"/>
        <v>0</v>
      </c>
      <c r="AN38">
        <f t="shared" si="25"/>
        <v>0</v>
      </c>
      <c r="AO38">
        <f t="shared" si="25"/>
        <v>0</v>
      </c>
      <c r="AP38">
        <f t="shared" si="9"/>
        <v>1</v>
      </c>
      <c r="AS38">
        <f>COUNTIFS(Transfers_Team_Current,$B38,Transfers_Position,AS$1,Transfers_AgeOut, "&lt;&gt;1")</f>
        <v>1</v>
      </c>
      <c r="AT38">
        <f t="shared" si="26"/>
        <v>0</v>
      </c>
      <c r="AU38">
        <f t="shared" si="26"/>
        <v>0</v>
      </c>
      <c r="AV38">
        <f t="shared" si="26"/>
        <v>0</v>
      </c>
      <c r="AW38">
        <f t="shared" si="26"/>
        <v>0</v>
      </c>
      <c r="AX38">
        <f t="shared" si="26"/>
        <v>0</v>
      </c>
      <c r="AY38">
        <f t="shared" si="26"/>
        <v>0</v>
      </c>
      <c r="AZ38">
        <f t="shared" si="26"/>
        <v>0</v>
      </c>
      <c r="BA38">
        <f t="shared" si="26"/>
        <v>0</v>
      </c>
      <c r="BB38">
        <f t="shared" si="26"/>
        <v>1</v>
      </c>
      <c r="BC38">
        <f t="shared" si="10"/>
        <v>2</v>
      </c>
      <c r="BF38">
        <f t="shared" si="11"/>
        <v>10</v>
      </c>
      <c r="BG38">
        <f t="shared" si="12"/>
        <v>2</v>
      </c>
      <c r="BH38">
        <f t="shared" si="13"/>
        <v>0</v>
      </c>
      <c r="BI38">
        <f t="shared" si="14"/>
        <v>1</v>
      </c>
      <c r="BJ38">
        <f t="shared" si="15"/>
        <v>2</v>
      </c>
      <c r="BK38">
        <f t="shared" si="16"/>
        <v>1</v>
      </c>
      <c r="BL38">
        <f t="shared" si="17"/>
        <v>1</v>
      </c>
      <c r="BM38">
        <f t="shared" si="18"/>
        <v>1</v>
      </c>
      <c r="BN38">
        <f t="shared" si="19"/>
        <v>1</v>
      </c>
      <c r="BO38">
        <f t="shared" si="20"/>
        <v>2</v>
      </c>
      <c r="BP38">
        <f t="shared" si="21"/>
        <v>21</v>
      </c>
      <c r="BQ38" s="9">
        <f t="shared" si="22"/>
        <v>3</v>
      </c>
    </row>
    <row r="39" spans="1:71" x14ac:dyDescent="0.25">
      <c r="A39">
        <v>2026</v>
      </c>
      <c r="B39" t="s">
        <v>2921</v>
      </c>
      <c r="C39" s="4" t="str">
        <f t="shared" si="0"/>
        <v>Metro Atlantic</v>
      </c>
      <c r="F39">
        <f>COUNTIFS(Stats_Pitch_Team,$B39,Stats_Pitch_Position,F$1)</f>
        <v>16</v>
      </c>
      <c r="G39">
        <f t="shared" si="28"/>
        <v>2</v>
      </c>
      <c r="H39">
        <f t="shared" si="28"/>
        <v>3</v>
      </c>
      <c r="I39">
        <f t="shared" si="28"/>
        <v>1</v>
      </c>
      <c r="J39">
        <f t="shared" si="28"/>
        <v>2</v>
      </c>
      <c r="K39">
        <f t="shared" si="28"/>
        <v>3</v>
      </c>
      <c r="L39">
        <f t="shared" si="28"/>
        <v>3</v>
      </c>
      <c r="M39">
        <f t="shared" si="28"/>
        <v>1</v>
      </c>
      <c r="N39">
        <f t="shared" si="28"/>
        <v>2</v>
      </c>
      <c r="O39">
        <f t="shared" si="28"/>
        <v>1</v>
      </c>
      <c r="P39">
        <f t="shared" si="28"/>
        <v>0</v>
      </c>
      <c r="S39">
        <f>COUNTIFS(Stats_Pitch_Team,$B39,Stats_Pitch_Position,S$1,Stats_Pitch_AgeOut,1)</f>
        <v>4</v>
      </c>
      <c r="T39">
        <f t="shared" si="24"/>
        <v>1</v>
      </c>
      <c r="U39">
        <f t="shared" si="24"/>
        <v>2</v>
      </c>
      <c r="V39">
        <f t="shared" si="24"/>
        <v>0</v>
      </c>
      <c r="W39">
        <f t="shared" si="24"/>
        <v>0</v>
      </c>
      <c r="X39">
        <f t="shared" si="24"/>
        <v>0</v>
      </c>
      <c r="Y39">
        <f t="shared" si="24"/>
        <v>1</v>
      </c>
      <c r="Z39">
        <f t="shared" si="24"/>
        <v>1</v>
      </c>
      <c r="AA39">
        <f t="shared" si="24"/>
        <v>0</v>
      </c>
      <c r="AB39">
        <f t="shared" si="24"/>
        <v>0</v>
      </c>
      <c r="AC39">
        <f t="shared" si="8"/>
        <v>9</v>
      </c>
      <c r="AF39">
        <f>COUNTIFS(Stats_Pitch_Team,$B39,Stats_Pitch_Position,AF$1,Stats_Pitch_AgeOut,"&lt;&gt;1", Stats_Pitch_Draft,1)</f>
        <v>0</v>
      </c>
      <c r="AG39">
        <f t="shared" si="25"/>
        <v>0</v>
      </c>
      <c r="AH39">
        <f t="shared" si="25"/>
        <v>0</v>
      </c>
      <c r="AI39">
        <f t="shared" si="25"/>
        <v>0</v>
      </c>
      <c r="AJ39">
        <f t="shared" si="25"/>
        <v>0</v>
      </c>
      <c r="AK39">
        <f t="shared" si="25"/>
        <v>0</v>
      </c>
      <c r="AL39">
        <f t="shared" si="25"/>
        <v>0</v>
      </c>
      <c r="AM39">
        <f t="shared" si="25"/>
        <v>0</v>
      </c>
      <c r="AN39">
        <f t="shared" si="25"/>
        <v>0</v>
      </c>
      <c r="AO39">
        <f t="shared" si="25"/>
        <v>0</v>
      </c>
      <c r="AP39">
        <f t="shared" si="9"/>
        <v>0</v>
      </c>
      <c r="AS39">
        <f>COUNTIFS(Transfers_Team_Current,$B39,Transfers_Position,AS$1,Transfers_AgeOut, "&lt;&gt;1")</f>
        <v>3</v>
      </c>
      <c r="AT39">
        <f t="shared" si="26"/>
        <v>1</v>
      </c>
      <c r="AU39">
        <f t="shared" si="26"/>
        <v>0</v>
      </c>
      <c r="AV39">
        <f t="shared" si="26"/>
        <v>0</v>
      </c>
      <c r="AW39">
        <f t="shared" si="26"/>
        <v>1</v>
      </c>
      <c r="AX39">
        <f t="shared" si="26"/>
        <v>0</v>
      </c>
      <c r="AY39">
        <f t="shared" si="26"/>
        <v>0</v>
      </c>
      <c r="AZ39">
        <f t="shared" si="26"/>
        <v>0</v>
      </c>
      <c r="BA39">
        <f t="shared" si="26"/>
        <v>0</v>
      </c>
      <c r="BB39">
        <f t="shared" si="26"/>
        <v>0</v>
      </c>
      <c r="BC39">
        <f t="shared" si="10"/>
        <v>5</v>
      </c>
      <c r="BF39">
        <f t="shared" si="11"/>
        <v>9</v>
      </c>
      <c r="BG39">
        <f t="shared" si="12"/>
        <v>0</v>
      </c>
      <c r="BH39">
        <f t="shared" si="13"/>
        <v>1</v>
      </c>
      <c r="BI39">
        <f t="shared" si="14"/>
        <v>1</v>
      </c>
      <c r="BJ39">
        <f t="shared" si="15"/>
        <v>1</v>
      </c>
      <c r="BK39">
        <f t="shared" si="16"/>
        <v>3</v>
      </c>
      <c r="BL39">
        <f t="shared" si="17"/>
        <v>2</v>
      </c>
      <c r="BM39">
        <f t="shared" si="18"/>
        <v>0</v>
      </c>
      <c r="BN39">
        <f t="shared" si="19"/>
        <v>2</v>
      </c>
      <c r="BO39">
        <f t="shared" si="20"/>
        <v>1</v>
      </c>
      <c r="BP39">
        <f t="shared" si="21"/>
        <v>20</v>
      </c>
      <c r="BQ39" s="9">
        <f t="shared" si="22"/>
        <v>4</v>
      </c>
    </row>
    <row r="40" spans="1:71" x14ac:dyDescent="0.25">
      <c r="A40">
        <v>2026</v>
      </c>
      <c r="B40" t="s">
        <v>950</v>
      </c>
      <c r="C40" s="4" t="str">
        <f t="shared" si="0"/>
        <v>Atlantic Sun</v>
      </c>
      <c r="F40">
        <f>COUNTIFS(Stats_Pitch_Team,$B40,Stats_Pitch_Position,F$1)</f>
        <v>17</v>
      </c>
      <c r="G40">
        <f t="shared" si="28"/>
        <v>3</v>
      </c>
      <c r="H40">
        <f t="shared" si="28"/>
        <v>1</v>
      </c>
      <c r="I40">
        <f t="shared" si="28"/>
        <v>1</v>
      </c>
      <c r="J40">
        <f t="shared" si="28"/>
        <v>1</v>
      </c>
      <c r="K40">
        <f t="shared" si="28"/>
        <v>2</v>
      </c>
      <c r="L40">
        <f t="shared" si="28"/>
        <v>2</v>
      </c>
      <c r="M40">
        <f t="shared" si="28"/>
        <v>2</v>
      </c>
      <c r="N40">
        <f t="shared" si="28"/>
        <v>1</v>
      </c>
      <c r="O40">
        <f t="shared" si="28"/>
        <v>4</v>
      </c>
      <c r="P40">
        <f t="shared" si="28"/>
        <v>0</v>
      </c>
      <c r="S40">
        <f>COUNTIFS(Stats_Pitch_Team,$B40,Stats_Pitch_Position,S$1,Stats_Pitch_AgeOut,1)</f>
        <v>4</v>
      </c>
      <c r="T40">
        <f t="shared" si="24"/>
        <v>0</v>
      </c>
      <c r="U40">
        <f t="shared" si="24"/>
        <v>1</v>
      </c>
      <c r="V40">
        <f t="shared" si="24"/>
        <v>0</v>
      </c>
      <c r="W40">
        <f t="shared" si="24"/>
        <v>0</v>
      </c>
      <c r="X40">
        <f t="shared" si="24"/>
        <v>1</v>
      </c>
      <c r="Y40">
        <f t="shared" si="24"/>
        <v>0</v>
      </c>
      <c r="Z40">
        <f t="shared" si="24"/>
        <v>0</v>
      </c>
      <c r="AA40">
        <f t="shared" si="24"/>
        <v>0</v>
      </c>
      <c r="AB40">
        <f t="shared" si="24"/>
        <v>2</v>
      </c>
      <c r="AC40">
        <f t="shared" si="8"/>
        <v>8</v>
      </c>
      <c r="AF40">
        <f>COUNTIFS(Stats_Pitch_Team,$B40,Stats_Pitch_Position,AF$1,Stats_Pitch_AgeOut,"&lt;&gt;1", Stats_Pitch_Draft,1)</f>
        <v>0</v>
      </c>
      <c r="AG40">
        <f t="shared" si="25"/>
        <v>0</v>
      </c>
      <c r="AH40">
        <f t="shared" si="25"/>
        <v>0</v>
      </c>
      <c r="AI40">
        <f t="shared" si="25"/>
        <v>0</v>
      </c>
      <c r="AJ40">
        <f t="shared" si="25"/>
        <v>0</v>
      </c>
      <c r="AK40">
        <f t="shared" si="25"/>
        <v>0</v>
      </c>
      <c r="AL40">
        <f t="shared" si="25"/>
        <v>0</v>
      </c>
      <c r="AM40">
        <f t="shared" si="25"/>
        <v>0</v>
      </c>
      <c r="AN40">
        <f t="shared" si="25"/>
        <v>0</v>
      </c>
      <c r="AO40">
        <f t="shared" si="25"/>
        <v>0</v>
      </c>
      <c r="AP40">
        <f t="shared" si="9"/>
        <v>0</v>
      </c>
      <c r="AS40">
        <f>COUNTIFS(Transfers_Team_Current,$B40,Transfers_Position,AS$1,Transfers_AgeOut, "&lt;&gt;1")</f>
        <v>5</v>
      </c>
      <c r="AT40">
        <f t="shared" si="26"/>
        <v>0</v>
      </c>
      <c r="AU40">
        <f t="shared" si="26"/>
        <v>0</v>
      </c>
      <c r="AV40">
        <f t="shared" si="26"/>
        <v>0</v>
      </c>
      <c r="AW40">
        <f t="shared" si="26"/>
        <v>0</v>
      </c>
      <c r="AX40">
        <f t="shared" si="26"/>
        <v>0</v>
      </c>
      <c r="AY40">
        <f t="shared" si="26"/>
        <v>1</v>
      </c>
      <c r="AZ40">
        <f t="shared" si="26"/>
        <v>0</v>
      </c>
      <c r="BA40">
        <f t="shared" si="26"/>
        <v>0</v>
      </c>
      <c r="BB40">
        <f t="shared" si="26"/>
        <v>0</v>
      </c>
      <c r="BC40">
        <f t="shared" si="10"/>
        <v>6</v>
      </c>
      <c r="BF40">
        <f t="shared" si="11"/>
        <v>8</v>
      </c>
      <c r="BG40">
        <f t="shared" si="12"/>
        <v>3</v>
      </c>
      <c r="BH40">
        <f t="shared" si="13"/>
        <v>0</v>
      </c>
      <c r="BI40">
        <f t="shared" si="14"/>
        <v>1</v>
      </c>
      <c r="BJ40">
        <f t="shared" si="15"/>
        <v>1</v>
      </c>
      <c r="BK40">
        <f t="shared" si="16"/>
        <v>1</v>
      </c>
      <c r="BL40">
        <f t="shared" si="17"/>
        <v>1</v>
      </c>
      <c r="BM40">
        <f t="shared" si="18"/>
        <v>2</v>
      </c>
      <c r="BN40">
        <f t="shared" si="19"/>
        <v>1</v>
      </c>
      <c r="BO40">
        <f t="shared" si="20"/>
        <v>2</v>
      </c>
      <c r="BP40">
        <f t="shared" si="21"/>
        <v>20</v>
      </c>
      <c r="BQ40" s="9">
        <f t="shared" si="22"/>
        <v>4</v>
      </c>
    </row>
    <row r="41" spans="1:71" x14ac:dyDescent="0.25">
      <c r="A41">
        <v>2026</v>
      </c>
      <c r="B41" t="s">
        <v>3755</v>
      </c>
      <c r="C41" s="4" t="str">
        <f t="shared" si="0"/>
        <v>Northeast</v>
      </c>
      <c r="F41">
        <f>COUNTIFS(Stats_Pitch_Team,$B41,Stats_Pitch_Position,F$1)</f>
        <v>21</v>
      </c>
      <c r="G41">
        <f t="shared" si="28"/>
        <v>4</v>
      </c>
      <c r="H41">
        <f t="shared" si="28"/>
        <v>1</v>
      </c>
      <c r="I41">
        <f t="shared" si="28"/>
        <v>4</v>
      </c>
      <c r="J41">
        <f t="shared" si="28"/>
        <v>1</v>
      </c>
      <c r="K41">
        <f t="shared" si="28"/>
        <v>2</v>
      </c>
      <c r="L41">
        <f t="shared" si="28"/>
        <v>3</v>
      </c>
      <c r="M41">
        <f t="shared" si="28"/>
        <v>2</v>
      </c>
      <c r="N41">
        <f t="shared" si="28"/>
        <v>1</v>
      </c>
      <c r="O41">
        <f t="shared" si="28"/>
        <v>1</v>
      </c>
      <c r="P41">
        <f t="shared" si="28"/>
        <v>0</v>
      </c>
      <c r="S41">
        <f>COUNTIFS(Stats_Pitch_Team,$B41,Stats_Pitch_Position,S$1,Stats_Pitch_AgeOut,1)</f>
        <v>3</v>
      </c>
      <c r="T41">
        <f t="shared" si="24"/>
        <v>1</v>
      </c>
      <c r="U41">
        <f t="shared" si="24"/>
        <v>0</v>
      </c>
      <c r="V41">
        <f t="shared" si="24"/>
        <v>1</v>
      </c>
      <c r="W41">
        <f t="shared" si="24"/>
        <v>1</v>
      </c>
      <c r="X41">
        <f t="shared" si="24"/>
        <v>0</v>
      </c>
      <c r="Y41">
        <f t="shared" si="24"/>
        <v>0</v>
      </c>
      <c r="Z41">
        <f t="shared" si="24"/>
        <v>0</v>
      </c>
      <c r="AA41">
        <f t="shared" si="24"/>
        <v>1</v>
      </c>
      <c r="AB41">
        <f t="shared" si="24"/>
        <v>0</v>
      </c>
      <c r="AC41">
        <f t="shared" si="8"/>
        <v>7</v>
      </c>
      <c r="AF41">
        <f>COUNTIFS(Stats_Pitch_Team,$B41,Stats_Pitch_Position,AF$1,Stats_Pitch_AgeOut,"&lt;&gt;1", Stats_Pitch_Draft,1)</f>
        <v>0</v>
      </c>
      <c r="AG41">
        <f t="shared" si="25"/>
        <v>0</v>
      </c>
      <c r="AH41">
        <f t="shared" si="25"/>
        <v>0</v>
      </c>
      <c r="AI41">
        <f t="shared" si="25"/>
        <v>0</v>
      </c>
      <c r="AJ41">
        <f t="shared" si="25"/>
        <v>0</v>
      </c>
      <c r="AK41">
        <f t="shared" si="25"/>
        <v>0</v>
      </c>
      <c r="AL41">
        <f t="shared" si="25"/>
        <v>0</v>
      </c>
      <c r="AM41">
        <f t="shared" si="25"/>
        <v>0</v>
      </c>
      <c r="AN41">
        <f t="shared" si="25"/>
        <v>0</v>
      </c>
      <c r="AO41">
        <f t="shared" si="25"/>
        <v>0</v>
      </c>
      <c r="AP41">
        <f t="shared" si="9"/>
        <v>0</v>
      </c>
      <c r="AS41">
        <f>COUNTIFS(Transfers_Team_Current,$B41,Transfers_Position,AS$1,Transfers_AgeOut, "&lt;&gt;1")</f>
        <v>7</v>
      </c>
      <c r="AT41">
        <f t="shared" si="26"/>
        <v>1</v>
      </c>
      <c r="AU41">
        <f t="shared" si="26"/>
        <v>1</v>
      </c>
      <c r="AV41">
        <f t="shared" si="26"/>
        <v>1</v>
      </c>
      <c r="AW41">
        <f t="shared" si="26"/>
        <v>0</v>
      </c>
      <c r="AX41">
        <f t="shared" si="26"/>
        <v>0</v>
      </c>
      <c r="AY41">
        <f t="shared" si="26"/>
        <v>1</v>
      </c>
      <c r="AZ41">
        <f t="shared" si="26"/>
        <v>1</v>
      </c>
      <c r="BA41">
        <f t="shared" si="26"/>
        <v>0</v>
      </c>
      <c r="BB41">
        <f t="shared" si="26"/>
        <v>1</v>
      </c>
      <c r="BC41">
        <f t="shared" si="10"/>
        <v>13</v>
      </c>
      <c r="BF41">
        <f t="shared" si="11"/>
        <v>11</v>
      </c>
      <c r="BG41">
        <f t="shared" si="12"/>
        <v>2</v>
      </c>
      <c r="BH41">
        <f t="shared" si="13"/>
        <v>0</v>
      </c>
      <c r="BI41">
        <f t="shared" si="14"/>
        <v>2</v>
      </c>
      <c r="BJ41">
        <f t="shared" si="15"/>
        <v>0</v>
      </c>
      <c r="BK41">
        <f t="shared" si="16"/>
        <v>2</v>
      </c>
      <c r="BL41">
        <f t="shared" si="17"/>
        <v>2</v>
      </c>
      <c r="BM41">
        <f t="shared" si="18"/>
        <v>1</v>
      </c>
      <c r="BN41">
        <f t="shared" si="19"/>
        <v>0</v>
      </c>
      <c r="BO41">
        <f t="shared" si="20"/>
        <v>0</v>
      </c>
      <c r="BP41">
        <f t="shared" si="21"/>
        <v>20</v>
      </c>
      <c r="BQ41" s="9">
        <f t="shared" si="22"/>
        <v>3</v>
      </c>
    </row>
    <row r="42" spans="1:71" x14ac:dyDescent="0.25">
      <c r="A42">
        <v>2026</v>
      </c>
      <c r="B42" t="s">
        <v>3190</v>
      </c>
      <c r="C42" s="4" t="str">
        <f t="shared" si="0"/>
        <v>Mid-American</v>
      </c>
      <c r="F42">
        <f>COUNTIFS(Stats_Pitch_Team,$B42,Stats_Pitch_Position,F$1)</f>
        <v>16</v>
      </c>
      <c r="G42">
        <f t="shared" ref="G42:P51" si="29">COUNTIFS(Stats_Hit_Team,$B42,Stats_Hit_Position,G$1)</f>
        <v>0</v>
      </c>
      <c r="H42">
        <f t="shared" si="29"/>
        <v>0</v>
      </c>
      <c r="I42">
        <f t="shared" si="29"/>
        <v>0</v>
      </c>
      <c r="J42">
        <f t="shared" si="29"/>
        <v>0</v>
      </c>
      <c r="K42">
        <f t="shared" si="29"/>
        <v>0</v>
      </c>
      <c r="L42">
        <f t="shared" si="29"/>
        <v>0</v>
      </c>
      <c r="M42">
        <f t="shared" si="29"/>
        <v>0</v>
      </c>
      <c r="N42">
        <f t="shared" si="29"/>
        <v>0</v>
      </c>
      <c r="O42">
        <f t="shared" si="29"/>
        <v>0</v>
      </c>
      <c r="P42">
        <f t="shared" si="29"/>
        <v>0</v>
      </c>
      <c r="S42">
        <f>COUNTIFS(Stats_Pitch_Team,$B42,Stats_Pitch_Position,S$1,Stats_Pitch_AgeOut,1)</f>
        <v>6</v>
      </c>
      <c r="T42">
        <f t="shared" si="24"/>
        <v>0</v>
      </c>
      <c r="U42">
        <f t="shared" si="24"/>
        <v>0</v>
      </c>
      <c r="V42">
        <f t="shared" si="24"/>
        <v>0</v>
      </c>
      <c r="W42">
        <f t="shared" si="24"/>
        <v>0</v>
      </c>
      <c r="X42">
        <f t="shared" si="24"/>
        <v>0</v>
      </c>
      <c r="Y42">
        <f t="shared" si="24"/>
        <v>0</v>
      </c>
      <c r="Z42">
        <f t="shared" si="24"/>
        <v>0</v>
      </c>
      <c r="AA42">
        <f t="shared" si="24"/>
        <v>0</v>
      </c>
      <c r="AB42">
        <f t="shared" si="24"/>
        <v>0</v>
      </c>
      <c r="AC42">
        <f t="shared" si="8"/>
        <v>6</v>
      </c>
      <c r="AF42">
        <f>COUNTIFS(Stats_Pitch_Team,$B42,Stats_Pitch_Position,AF$1,Stats_Pitch_AgeOut,"&lt;&gt;1", Stats_Pitch_Draft,1)</f>
        <v>1</v>
      </c>
      <c r="AG42">
        <f t="shared" si="25"/>
        <v>0</v>
      </c>
      <c r="AH42">
        <f t="shared" si="25"/>
        <v>0</v>
      </c>
      <c r="AI42">
        <f t="shared" si="25"/>
        <v>0</v>
      </c>
      <c r="AJ42">
        <f t="shared" si="25"/>
        <v>0</v>
      </c>
      <c r="AK42">
        <f t="shared" si="25"/>
        <v>0</v>
      </c>
      <c r="AL42">
        <f t="shared" si="25"/>
        <v>0</v>
      </c>
      <c r="AM42">
        <f t="shared" si="25"/>
        <v>0</v>
      </c>
      <c r="AN42">
        <f t="shared" si="25"/>
        <v>0</v>
      </c>
      <c r="AO42">
        <f t="shared" si="25"/>
        <v>0</v>
      </c>
      <c r="AP42">
        <f t="shared" si="9"/>
        <v>1</v>
      </c>
      <c r="AS42">
        <f>COUNTIFS(Transfers_Team_Current,$B42,Transfers_Position,AS$1,Transfers_AgeOut, "&lt;&gt;1")</f>
        <v>2</v>
      </c>
      <c r="AT42">
        <f t="shared" si="26"/>
        <v>1</v>
      </c>
      <c r="AU42">
        <f t="shared" si="26"/>
        <v>0</v>
      </c>
      <c r="AV42">
        <f t="shared" si="26"/>
        <v>0</v>
      </c>
      <c r="AW42">
        <f t="shared" si="26"/>
        <v>1</v>
      </c>
      <c r="AX42">
        <f t="shared" si="26"/>
        <v>0</v>
      </c>
      <c r="AY42">
        <f t="shared" si="26"/>
        <v>0</v>
      </c>
      <c r="AZ42">
        <f t="shared" si="26"/>
        <v>0</v>
      </c>
      <c r="BA42">
        <f t="shared" si="26"/>
        <v>0</v>
      </c>
      <c r="BB42">
        <f t="shared" si="26"/>
        <v>1</v>
      </c>
      <c r="BC42">
        <f t="shared" si="10"/>
        <v>5</v>
      </c>
      <c r="BF42">
        <f t="shared" si="11"/>
        <v>7</v>
      </c>
      <c r="BG42">
        <f t="shared" si="12"/>
        <v>-1</v>
      </c>
      <c r="BH42">
        <f t="shared" si="13"/>
        <v>0</v>
      </c>
      <c r="BI42">
        <f t="shared" si="14"/>
        <v>0</v>
      </c>
      <c r="BJ42">
        <f t="shared" si="15"/>
        <v>-1</v>
      </c>
      <c r="BK42">
        <f t="shared" si="16"/>
        <v>0</v>
      </c>
      <c r="BL42">
        <f t="shared" si="17"/>
        <v>0</v>
      </c>
      <c r="BM42">
        <f t="shared" si="18"/>
        <v>0</v>
      </c>
      <c r="BN42">
        <f t="shared" si="19"/>
        <v>0</v>
      </c>
      <c r="BO42">
        <f t="shared" si="20"/>
        <v>-1</v>
      </c>
      <c r="BP42">
        <f t="shared" si="21"/>
        <v>4</v>
      </c>
      <c r="BQ42" s="9">
        <f t="shared" si="22"/>
        <v>0</v>
      </c>
    </row>
    <row r="43" spans="1:71" x14ac:dyDescent="0.25">
      <c r="A43">
        <v>2026</v>
      </c>
      <c r="B43" t="s">
        <v>1528</v>
      </c>
      <c r="C43" s="4" t="str">
        <f t="shared" si="0"/>
        <v>Big South</v>
      </c>
      <c r="F43">
        <f>COUNTIFS(Stats_Pitch_Team,$B43,Stats_Pitch_Position,F$1)</f>
        <v>17</v>
      </c>
      <c r="G43">
        <f t="shared" si="29"/>
        <v>2</v>
      </c>
      <c r="H43">
        <f t="shared" si="29"/>
        <v>2</v>
      </c>
      <c r="I43">
        <f t="shared" si="29"/>
        <v>2</v>
      </c>
      <c r="J43">
        <f t="shared" si="29"/>
        <v>2</v>
      </c>
      <c r="K43">
        <f t="shared" si="29"/>
        <v>1</v>
      </c>
      <c r="L43">
        <f t="shared" si="29"/>
        <v>2</v>
      </c>
      <c r="M43">
        <f t="shared" si="29"/>
        <v>3</v>
      </c>
      <c r="N43">
        <f t="shared" si="29"/>
        <v>1</v>
      </c>
      <c r="O43">
        <f t="shared" si="29"/>
        <v>3</v>
      </c>
      <c r="P43">
        <f t="shared" si="29"/>
        <v>0</v>
      </c>
      <c r="S43">
        <f>COUNTIFS(Stats_Pitch_Team,$B43,Stats_Pitch_Position,S$1,Stats_Pitch_AgeOut,1)</f>
        <v>5</v>
      </c>
      <c r="T43">
        <f t="shared" si="24"/>
        <v>1</v>
      </c>
      <c r="U43">
        <f t="shared" si="24"/>
        <v>1</v>
      </c>
      <c r="V43">
        <f t="shared" si="24"/>
        <v>0</v>
      </c>
      <c r="W43">
        <f t="shared" si="24"/>
        <v>1</v>
      </c>
      <c r="X43">
        <f t="shared" si="24"/>
        <v>1</v>
      </c>
      <c r="Y43">
        <f t="shared" si="24"/>
        <v>0</v>
      </c>
      <c r="Z43">
        <f t="shared" si="24"/>
        <v>1</v>
      </c>
      <c r="AA43">
        <f t="shared" si="24"/>
        <v>0</v>
      </c>
      <c r="AB43">
        <f t="shared" si="24"/>
        <v>0</v>
      </c>
      <c r="AC43">
        <f t="shared" si="8"/>
        <v>10</v>
      </c>
      <c r="AF43">
        <f>COUNTIFS(Stats_Pitch_Team,$B43,Stats_Pitch_Position,AF$1,Stats_Pitch_AgeOut,"&lt;&gt;1", Stats_Pitch_Draft,1)</f>
        <v>0</v>
      </c>
      <c r="AG43">
        <f t="shared" si="25"/>
        <v>0</v>
      </c>
      <c r="AH43">
        <f t="shared" si="25"/>
        <v>0</v>
      </c>
      <c r="AI43">
        <f t="shared" si="25"/>
        <v>0</v>
      </c>
      <c r="AJ43">
        <f t="shared" si="25"/>
        <v>0</v>
      </c>
      <c r="AK43">
        <f t="shared" si="25"/>
        <v>0</v>
      </c>
      <c r="AL43">
        <f t="shared" si="25"/>
        <v>0</v>
      </c>
      <c r="AM43">
        <f t="shared" si="25"/>
        <v>0</v>
      </c>
      <c r="AN43">
        <f t="shared" si="25"/>
        <v>0</v>
      </c>
      <c r="AO43">
        <f t="shared" si="25"/>
        <v>0</v>
      </c>
      <c r="AP43">
        <f t="shared" si="9"/>
        <v>0</v>
      </c>
      <c r="AS43">
        <f>COUNTIFS(Transfers_Team_Current,$B43,Transfers_Position,AS$1,Transfers_AgeOut, "&lt;&gt;1")</f>
        <v>10</v>
      </c>
      <c r="AT43">
        <f t="shared" si="26"/>
        <v>1</v>
      </c>
      <c r="AU43">
        <f t="shared" si="26"/>
        <v>0</v>
      </c>
      <c r="AV43">
        <f t="shared" si="26"/>
        <v>0</v>
      </c>
      <c r="AW43">
        <f t="shared" si="26"/>
        <v>1</v>
      </c>
      <c r="AX43">
        <f t="shared" si="26"/>
        <v>0</v>
      </c>
      <c r="AY43">
        <f t="shared" si="26"/>
        <v>1</v>
      </c>
      <c r="AZ43">
        <f t="shared" si="26"/>
        <v>0</v>
      </c>
      <c r="BA43">
        <f t="shared" si="26"/>
        <v>0</v>
      </c>
      <c r="BB43">
        <f t="shared" si="26"/>
        <v>0</v>
      </c>
      <c r="BC43">
        <f t="shared" si="10"/>
        <v>13</v>
      </c>
      <c r="BF43">
        <f t="shared" si="11"/>
        <v>2</v>
      </c>
      <c r="BG43">
        <f t="shared" si="12"/>
        <v>0</v>
      </c>
      <c r="BH43">
        <f t="shared" si="13"/>
        <v>1</v>
      </c>
      <c r="BI43">
        <f t="shared" si="14"/>
        <v>2</v>
      </c>
      <c r="BJ43">
        <f t="shared" si="15"/>
        <v>0</v>
      </c>
      <c r="BK43">
        <f t="shared" si="16"/>
        <v>0</v>
      </c>
      <c r="BL43">
        <f t="shared" si="17"/>
        <v>1</v>
      </c>
      <c r="BM43">
        <f t="shared" si="18"/>
        <v>2</v>
      </c>
      <c r="BN43">
        <f t="shared" si="19"/>
        <v>1</v>
      </c>
      <c r="BO43">
        <f t="shared" si="20"/>
        <v>3</v>
      </c>
      <c r="BP43">
        <f t="shared" si="21"/>
        <v>12</v>
      </c>
      <c r="BQ43" s="9">
        <f t="shared" si="22"/>
        <v>4</v>
      </c>
    </row>
    <row r="44" spans="1:71" x14ac:dyDescent="0.25">
      <c r="A44">
        <v>2026</v>
      </c>
      <c r="B44" t="s">
        <v>798</v>
      </c>
      <c r="C44" s="4" t="str">
        <f t="shared" si="0"/>
        <v>American Athletic</v>
      </c>
      <c r="F44">
        <f>COUNTIFS(Stats_Pitch_Team,$B44,Stats_Pitch_Position,F$1)</f>
        <v>16</v>
      </c>
      <c r="G44">
        <f t="shared" si="29"/>
        <v>2</v>
      </c>
      <c r="H44">
        <f t="shared" si="29"/>
        <v>1</v>
      </c>
      <c r="I44">
        <f t="shared" si="29"/>
        <v>2</v>
      </c>
      <c r="J44">
        <f t="shared" si="29"/>
        <v>0</v>
      </c>
      <c r="K44">
        <f t="shared" si="29"/>
        <v>2</v>
      </c>
      <c r="L44">
        <f t="shared" si="29"/>
        <v>2</v>
      </c>
      <c r="M44">
        <f t="shared" si="29"/>
        <v>2</v>
      </c>
      <c r="N44">
        <f t="shared" si="29"/>
        <v>1</v>
      </c>
      <c r="O44">
        <f t="shared" si="29"/>
        <v>1</v>
      </c>
      <c r="P44">
        <f t="shared" si="29"/>
        <v>0</v>
      </c>
      <c r="S44">
        <f>COUNTIFS(Stats_Pitch_Team,$B44,Stats_Pitch_Position,S$1,Stats_Pitch_AgeOut,1)</f>
        <v>7</v>
      </c>
      <c r="T44">
        <f t="shared" si="24"/>
        <v>0</v>
      </c>
      <c r="U44">
        <f t="shared" si="24"/>
        <v>1</v>
      </c>
      <c r="V44">
        <f t="shared" si="24"/>
        <v>1</v>
      </c>
      <c r="W44">
        <f t="shared" si="24"/>
        <v>0</v>
      </c>
      <c r="X44">
        <f t="shared" si="24"/>
        <v>0</v>
      </c>
      <c r="Y44">
        <f t="shared" si="24"/>
        <v>2</v>
      </c>
      <c r="Z44">
        <f t="shared" si="24"/>
        <v>1</v>
      </c>
      <c r="AA44">
        <f t="shared" si="24"/>
        <v>1</v>
      </c>
      <c r="AB44">
        <f t="shared" si="24"/>
        <v>1</v>
      </c>
      <c r="AC44">
        <f t="shared" si="8"/>
        <v>14</v>
      </c>
      <c r="AF44">
        <f>COUNTIFS(Stats_Pitch_Team,$B44,Stats_Pitch_Position,AF$1,Stats_Pitch_AgeOut,"&lt;&gt;1", Stats_Pitch_Draft,1)</f>
        <v>0</v>
      </c>
      <c r="AG44">
        <f t="shared" si="25"/>
        <v>0</v>
      </c>
      <c r="AH44">
        <f t="shared" si="25"/>
        <v>0</v>
      </c>
      <c r="AI44">
        <f t="shared" si="25"/>
        <v>0</v>
      </c>
      <c r="AJ44">
        <f t="shared" si="25"/>
        <v>0</v>
      </c>
      <c r="AK44">
        <f t="shared" si="25"/>
        <v>0</v>
      </c>
      <c r="AL44">
        <f t="shared" si="25"/>
        <v>0</v>
      </c>
      <c r="AM44">
        <f t="shared" si="25"/>
        <v>0</v>
      </c>
      <c r="AN44">
        <f t="shared" si="25"/>
        <v>0</v>
      </c>
      <c r="AO44">
        <f t="shared" si="25"/>
        <v>0</v>
      </c>
      <c r="AP44">
        <f t="shared" si="9"/>
        <v>0</v>
      </c>
      <c r="AS44">
        <f>COUNTIFS(Transfers_Team_Current,$B44,Transfers_Position,AS$1,Transfers_AgeOut, "&lt;&gt;1")</f>
        <v>5</v>
      </c>
      <c r="AT44">
        <f t="shared" si="26"/>
        <v>1</v>
      </c>
      <c r="AU44">
        <f t="shared" si="26"/>
        <v>0</v>
      </c>
      <c r="AV44">
        <f t="shared" si="26"/>
        <v>0</v>
      </c>
      <c r="AW44">
        <f t="shared" si="26"/>
        <v>0</v>
      </c>
      <c r="AX44">
        <f t="shared" si="26"/>
        <v>1</v>
      </c>
      <c r="AY44">
        <f t="shared" si="26"/>
        <v>0</v>
      </c>
      <c r="AZ44">
        <f t="shared" si="26"/>
        <v>1</v>
      </c>
      <c r="BA44">
        <f t="shared" si="26"/>
        <v>0</v>
      </c>
      <c r="BB44">
        <f t="shared" si="26"/>
        <v>0</v>
      </c>
      <c r="BC44">
        <f t="shared" si="10"/>
        <v>8</v>
      </c>
      <c r="BF44">
        <f t="shared" si="11"/>
        <v>4</v>
      </c>
      <c r="BG44">
        <f t="shared" si="12"/>
        <v>1</v>
      </c>
      <c r="BH44">
        <f t="shared" si="13"/>
        <v>0</v>
      </c>
      <c r="BI44">
        <f t="shared" si="14"/>
        <v>1</v>
      </c>
      <c r="BJ44">
        <f t="shared" si="15"/>
        <v>0</v>
      </c>
      <c r="BK44">
        <f t="shared" si="16"/>
        <v>1</v>
      </c>
      <c r="BL44">
        <f t="shared" si="17"/>
        <v>0</v>
      </c>
      <c r="BM44">
        <f t="shared" si="18"/>
        <v>0</v>
      </c>
      <c r="BN44">
        <f t="shared" si="19"/>
        <v>0</v>
      </c>
      <c r="BO44">
        <f t="shared" si="20"/>
        <v>0</v>
      </c>
      <c r="BP44">
        <f t="shared" si="21"/>
        <v>7</v>
      </c>
      <c r="BQ44" s="9">
        <f t="shared" si="22"/>
        <v>0</v>
      </c>
      <c r="BS44">
        <v>1</v>
      </c>
    </row>
    <row r="45" spans="1:71" x14ac:dyDescent="0.25">
      <c r="A45">
        <v>2026</v>
      </c>
      <c r="B45" t="s">
        <v>1188</v>
      </c>
      <c r="C45" s="4" t="str">
        <f t="shared" si="0"/>
        <v>Big 12</v>
      </c>
      <c r="F45">
        <f>COUNTIFS(Stats_Pitch_Team,$B45,Stats_Pitch_Position,F$1)</f>
        <v>17</v>
      </c>
      <c r="G45">
        <f t="shared" si="29"/>
        <v>3</v>
      </c>
      <c r="H45">
        <f t="shared" si="29"/>
        <v>1</v>
      </c>
      <c r="I45">
        <f t="shared" si="29"/>
        <v>2</v>
      </c>
      <c r="J45">
        <f t="shared" si="29"/>
        <v>2</v>
      </c>
      <c r="K45">
        <f t="shared" si="29"/>
        <v>1</v>
      </c>
      <c r="L45">
        <f t="shared" si="29"/>
        <v>2</v>
      </c>
      <c r="M45">
        <f t="shared" si="29"/>
        <v>1</v>
      </c>
      <c r="N45">
        <f t="shared" si="29"/>
        <v>2</v>
      </c>
      <c r="O45">
        <f t="shared" si="29"/>
        <v>1</v>
      </c>
      <c r="P45">
        <f t="shared" si="29"/>
        <v>0</v>
      </c>
      <c r="S45">
        <f>COUNTIFS(Stats_Pitch_Team,$B45,Stats_Pitch_Position,S$1,Stats_Pitch_AgeOut,1)</f>
        <v>4</v>
      </c>
      <c r="T45">
        <f t="shared" si="24"/>
        <v>0</v>
      </c>
      <c r="U45">
        <f t="shared" si="24"/>
        <v>0</v>
      </c>
      <c r="V45">
        <f t="shared" si="24"/>
        <v>0</v>
      </c>
      <c r="W45">
        <f t="shared" si="24"/>
        <v>1</v>
      </c>
      <c r="X45">
        <f t="shared" si="24"/>
        <v>0</v>
      </c>
      <c r="Y45">
        <f t="shared" si="24"/>
        <v>0</v>
      </c>
      <c r="Z45">
        <f t="shared" si="24"/>
        <v>0</v>
      </c>
      <c r="AA45">
        <f t="shared" si="24"/>
        <v>0</v>
      </c>
      <c r="AB45">
        <f t="shared" si="24"/>
        <v>0</v>
      </c>
      <c r="AC45">
        <f t="shared" si="8"/>
        <v>5</v>
      </c>
      <c r="AF45">
        <f>COUNTIFS(Stats_Pitch_Team,$B45,Stats_Pitch_Position,AF$1,Stats_Pitch_AgeOut,"&lt;&gt;1", Stats_Pitch_Draft,1)</f>
        <v>1</v>
      </c>
      <c r="AG45">
        <f t="shared" si="25"/>
        <v>1</v>
      </c>
      <c r="AH45">
        <f t="shared" si="25"/>
        <v>0</v>
      </c>
      <c r="AI45">
        <f t="shared" si="25"/>
        <v>0</v>
      </c>
      <c r="AJ45">
        <f t="shared" si="25"/>
        <v>0</v>
      </c>
      <c r="AK45">
        <f t="shared" si="25"/>
        <v>0</v>
      </c>
      <c r="AL45">
        <f t="shared" si="25"/>
        <v>0</v>
      </c>
      <c r="AM45">
        <f t="shared" si="25"/>
        <v>0</v>
      </c>
      <c r="AN45">
        <f t="shared" si="25"/>
        <v>0</v>
      </c>
      <c r="AO45">
        <f t="shared" si="25"/>
        <v>0</v>
      </c>
      <c r="AP45">
        <f t="shared" si="9"/>
        <v>2</v>
      </c>
      <c r="AS45">
        <f>COUNTIFS(Transfers_Team_Current,$B45,Transfers_Position,AS$1,Transfers_AgeOut, "&lt;&gt;1")</f>
        <v>1</v>
      </c>
      <c r="AT45">
        <f t="shared" si="26"/>
        <v>0</v>
      </c>
      <c r="AU45">
        <f t="shared" si="26"/>
        <v>0</v>
      </c>
      <c r="AV45">
        <f t="shared" si="26"/>
        <v>0</v>
      </c>
      <c r="AW45">
        <f t="shared" si="26"/>
        <v>0</v>
      </c>
      <c r="AX45">
        <f t="shared" si="26"/>
        <v>0</v>
      </c>
      <c r="AY45">
        <f t="shared" si="26"/>
        <v>0</v>
      </c>
      <c r="AZ45">
        <f t="shared" si="26"/>
        <v>0</v>
      </c>
      <c r="BA45">
        <f t="shared" si="26"/>
        <v>0</v>
      </c>
      <c r="BB45">
        <f t="shared" si="26"/>
        <v>0</v>
      </c>
      <c r="BC45">
        <f t="shared" si="10"/>
        <v>1</v>
      </c>
      <c r="BF45">
        <f t="shared" si="11"/>
        <v>11</v>
      </c>
      <c r="BG45">
        <f t="shared" si="12"/>
        <v>2</v>
      </c>
      <c r="BH45">
        <f t="shared" si="13"/>
        <v>1</v>
      </c>
      <c r="BI45">
        <f t="shared" si="14"/>
        <v>2</v>
      </c>
      <c r="BJ45">
        <f t="shared" si="15"/>
        <v>1</v>
      </c>
      <c r="BK45">
        <f t="shared" si="16"/>
        <v>1</v>
      </c>
      <c r="BL45">
        <f t="shared" si="17"/>
        <v>2</v>
      </c>
      <c r="BM45">
        <f t="shared" si="18"/>
        <v>1</v>
      </c>
      <c r="BN45">
        <f t="shared" si="19"/>
        <v>2</v>
      </c>
      <c r="BO45">
        <f t="shared" si="20"/>
        <v>1</v>
      </c>
      <c r="BP45">
        <f t="shared" si="21"/>
        <v>24</v>
      </c>
      <c r="BQ45" s="9">
        <f t="shared" si="22"/>
        <v>5</v>
      </c>
    </row>
    <row r="46" spans="1:71" x14ac:dyDescent="0.25">
      <c r="A46">
        <v>2026</v>
      </c>
      <c r="B46" t="s">
        <v>515</v>
      </c>
      <c r="C46" s="4" t="str">
        <f t="shared" si="0"/>
        <v>ACC</v>
      </c>
      <c r="F46">
        <f>COUNTIFS(Stats_Pitch_Team,$B46,Stats_Pitch_Position,F$1)</f>
        <v>19</v>
      </c>
      <c r="G46">
        <f t="shared" si="29"/>
        <v>2</v>
      </c>
      <c r="H46">
        <f t="shared" si="29"/>
        <v>1</v>
      </c>
      <c r="I46">
        <f t="shared" si="29"/>
        <v>2</v>
      </c>
      <c r="J46">
        <f t="shared" si="29"/>
        <v>1</v>
      </c>
      <c r="K46">
        <f t="shared" si="29"/>
        <v>1</v>
      </c>
      <c r="L46">
        <f t="shared" si="29"/>
        <v>2</v>
      </c>
      <c r="M46">
        <f t="shared" si="29"/>
        <v>3</v>
      </c>
      <c r="N46">
        <f t="shared" si="29"/>
        <v>1</v>
      </c>
      <c r="O46">
        <f t="shared" si="29"/>
        <v>0</v>
      </c>
      <c r="P46">
        <f t="shared" si="29"/>
        <v>0</v>
      </c>
      <c r="S46">
        <f>COUNTIFS(Stats_Pitch_Team,$B46,Stats_Pitch_Position,S$1,Stats_Pitch_AgeOut,1)</f>
        <v>3</v>
      </c>
      <c r="T46">
        <f t="shared" si="24"/>
        <v>1</v>
      </c>
      <c r="U46">
        <f t="shared" si="24"/>
        <v>0</v>
      </c>
      <c r="V46">
        <f t="shared" si="24"/>
        <v>1</v>
      </c>
      <c r="W46">
        <f t="shared" si="24"/>
        <v>0</v>
      </c>
      <c r="X46">
        <f t="shared" si="24"/>
        <v>0</v>
      </c>
      <c r="Y46">
        <f t="shared" si="24"/>
        <v>1</v>
      </c>
      <c r="Z46">
        <f t="shared" si="24"/>
        <v>0</v>
      </c>
      <c r="AA46">
        <f t="shared" si="24"/>
        <v>1</v>
      </c>
      <c r="AB46">
        <f t="shared" si="24"/>
        <v>0</v>
      </c>
      <c r="AC46">
        <f t="shared" si="8"/>
        <v>7</v>
      </c>
      <c r="AF46">
        <f>COUNTIFS(Stats_Pitch_Team,$B46,Stats_Pitch_Position,AF$1,Stats_Pitch_AgeOut,"&lt;&gt;1", Stats_Pitch_Draft,1)</f>
        <v>4</v>
      </c>
      <c r="AG46">
        <f t="shared" si="25"/>
        <v>0</v>
      </c>
      <c r="AH46">
        <f t="shared" si="25"/>
        <v>0</v>
      </c>
      <c r="AI46">
        <f t="shared" si="25"/>
        <v>1</v>
      </c>
      <c r="AJ46">
        <f t="shared" si="25"/>
        <v>0</v>
      </c>
      <c r="AK46">
        <f t="shared" si="25"/>
        <v>0</v>
      </c>
      <c r="AL46">
        <f t="shared" si="25"/>
        <v>0</v>
      </c>
      <c r="AM46">
        <f t="shared" si="25"/>
        <v>1</v>
      </c>
      <c r="AN46">
        <f t="shared" si="25"/>
        <v>0</v>
      </c>
      <c r="AO46">
        <f t="shared" si="25"/>
        <v>0</v>
      </c>
      <c r="AP46">
        <f t="shared" si="9"/>
        <v>6</v>
      </c>
      <c r="AS46">
        <f>COUNTIFS(Transfers_Team_Current,$B46,Transfers_Position,AS$1,Transfers_AgeOut, "&lt;&gt;1")</f>
        <v>6</v>
      </c>
      <c r="AT46">
        <f t="shared" si="26"/>
        <v>2</v>
      </c>
      <c r="AU46">
        <f t="shared" si="26"/>
        <v>0</v>
      </c>
      <c r="AV46">
        <f t="shared" si="26"/>
        <v>0</v>
      </c>
      <c r="AW46">
        <f t="shared" si="26"/>
        <v>1</v>
      </c>
      <c r="AX46">
        <f t="shared" si="26"/>
        <v>0</v>
      </c>
      <c r="AY46">
        <f t="shared" si="26"/>
        <v>0</v>
      </c>
      <c r="AZ46">
        <f t="shared" si="26"/>
        <v>1</v>
      </c>
      <c r="BA46">
        <f t="shared" si="26"/>
        <v>0</v>
      </c>
      <c r="BB46">
        <f t="shared" si="26"/>
        <v>0</v>
      </c>
      <c r="BC46">
        <f t="shared" si="10"/>
        <v>10</v>
      </c>
      <c r="BF46">
        <f t="shared" si="11"/>
        <v>6</v>
      </c>
      <c r="BG46">
        <f t="shared" si="12"/>
        <v>-1</v>
      </c>
      <c r="BH46">
        <f t="shared" si="13"/>
        <v>1</v>
      </c>
      <c r="BI46">
        <f t="shared" si="14"/>
        <v>0</v>
      </c>
      <c r="BJ46">
        <f t="shared" si="15"/>
        <v>0</v>
      </c>
      <c r="BK46">
        <f t="shared" si="16"/>
        <v>1</v>
      </c>
      <c r="BL46">
        <f t="shared" si="17"/>
        <v>1</v>
      </c>
      <c r="BM46">
        <f t="shared" si="18"/>
        <v>1</v>
      </c>
      <c r="BN46">
        <f t="shared" si="19"/>
        <v>0</v>
      </c>
      <c r="BO46">
        <f t="shared" si="20"/>
        <v>0</v>
      </c>
      <c r="BP46">
        <f t="shared" si="21"/>
        <v>9</v>
      </c>
      <c r="BQ46" s="9">
        <f t="shared" si="22"/>
        <v>2</v>
      </c>
      <c r="BS46">
        <v>1</v>
      </c>
    </row>
    <row r="47" spans="1:71" x14ac:dyDescent="0.25">
      <c r="A47">
        <v>2026</v>
      </c>
      <c r="B47" t="s">
        <v>4906</v>
      </c>
      <c r="C47" s="4" t="str">
        <f t="shared" si="0"/>
        <v>Sun Belt</v>
      </c>
      <c r="F47">
        <f>COUNTIFS(Stats_Pitch_Team,$B47,Stats_Pitch_Position,F$1)</f>
        <v>13</v>
      </c>
      <c r="G47">
        <f t="shared" si="29"/>
        <v>2</v>
      </c>
      <c r="H47">
        <f t="shared" si="29"/>
        <v>2</v>
      </c>
      <c r="I47">
        <f t="shared" si="29"/>
        <v>1</v>
      </c>
      <c r="J47">
        <f t="shared" si="29"/>
        <v>1</v>
      </c>
      <c r="K47">
        <f t="shared" si="29"/>
        <v>2</v>
      </c>
      <c r="L47">
        <f t="shared" si="29"/>
        <v>3</v>
      </c>
      <c r="M47">
        <f t="shared" si="29"/>
        <v>1</v>
      </c>
      <c r="N47">
        <f t="shared" si="29"/>
        <v>1</v>
      </c>
      <c r="O47">
        <f t="shared" si="29"/>
        <v>3</v>
      </c>
      <c r="P47">
        <f t="shared" si="29"/>
        <v>0</v>
      </c>
      <c r="S47">
        <f>COUNTIFS(Stats_Pitch_Team,$B47,Stats_Pitch_Position,S$1,Stats_Pitch_AgeOut,1)</f>
        <v>3</v>
      </c>
      <c r="T47">
        <f t="shared" si="24"/>
        <v>0</v>
      </c>
      <c r="U47">
        <f t="shared" si="24"/>
        <v>1</v>
      </c>
      <c r="V47">
        <f t="shared" si="24"/>
        <v>1</v>
      </c>
      <c r="W47">
        <f t="shared" si="24"/>
        <v>0</v>
      </c>
      <c r="X47">
        <f t="shared" si="24"/>
        <v>1</v>
      </c>
      <c r="Y47">
        <f t="shared" si="24"/>
        <v>2</v>
      </c>
      <c r="Z47">
        <f t="shared" si="24"/>
        <v>1</v>
      </c>
      <c r="AA47">
        <f t="shared" si="24"/>
        <v>0</v>
      </c>
      <c r="AB47">
        <f t="shared" si="24"/>
        <v>0</v>
      </c>
      <c r="AC47">
        <f t="shared" si="8"/>
        <v>9</v>
      </c>
      <c r="AF47">
        <f>COUNTIFS(Stats_Pitch_Team,$B47,Stats_Pitch_Position,AF$1,Stats_Pitch_AgeOut,"&lt;&gt;1", Stats_Pitch_Draft,1)</f>
        <v>2</v>
      </c>
      <c r="AG47">
        <f t="shared" si="25"/>
        <v>0</v>
      </c>
      <c r="AH47">
        <f t="shared" si="25"/>
        <v>0</v>
      </c>
      <c r="AI47">
        <f t="shared" si="25"/>
        <v>0</v>
      </c>
      <c r="AJ47">
        <f t="shared" si="25"/>
        <v>0</v>
      </c>
      <c r="AK47">
        <f t="shared" si="25"/>
        <v>0</v>
      </c>
      <c r="AL47">
        <f t="shared" si="25"/>
        <v>0</v>
      </c>
      <c r="AM47">
        <f t="shared" si="25"/>
        <v>0</v>
      </c>
      <c r="AN47">
        <f t="shared" si="25"/>
        <v>0</v>
      </c>
      <c r="AO47">
        <f t="shared" si="25"/>
        <v>0</v>
      </c>
      <c r="AP47">
        <f t="shared" si="9"/>
        <v>2</v>
      </c>
      <c r="AS47">
        <f>COUNTIFS(Transfers_Team_Current,$B47,Transfers_Position,AS$1,Transfers_AgeOut, "&lt;&gt;1")</f>
        <v>2</v>
      </c>
      <c r="AT47">
        <f t="shared" si="26"/>
        <v>0</v>
      </c>
      <c r="AU47">
        <f t="shared" si="26"/>
        <v>0</v>
      </c>
      <c r="AV47">
        <f t="shared" si="26"/>
        <v>0</v>
      </c>
      <c r="AW47">
        <f t="shared" si="26"/>
        <v>0</v>
      </c>
      <c r="AX47">
        <f t="shared" si="26"/>
        <v>0</v>
      </c>
      <c r="AY47">
        <f t="shared" si="26"/>
        <v>0</v>
      </c>
      <c r="AZ47">
        <f t="shared" si="26"/>
        <v>0</v>
      </c>
      <c r="BA47">
        <f t="shared" si="26"/>
        <v>0</v>
      </c>
      <c r="BB47">
        <f t="shared" si="26"/>
        <v>0</v>
      </c>
      <c r="BC47">
        <f t="shared" si="10"/>
        <v>2</v>
      </c>
      <c r="BF47">
        <f t="shared" si="11"/>
        <v>6</v>
      </c>
      <c r="BG47">
        <f t="shared" si="12"/>
        <v>2</v>
      </c>
      <c r="BH47">
        <f t="shared" si="13"/>
        <v>1</v>
      </c>
      <c r="BI47">
        <f t="shared" si="14"/>
        <v>0</v>
      </c>
      <c r="BJ47">
        <f t="shared" si="15"/>
        <v>1</v>
      </c>
      <c r="BK47">
        <f t="shared" si="16"/>
        <v>1</v>
      </c>
      <c r="BL47">
        <f t="shared" si="17"/>
        <v>1</v>
      </c>
      <c r="BM47">
        <f t="shared" si="18"/>
        <v>0</v>
      </c>
      <c r="BN47">
        <f t="shared" si="19"/>
        <v>1</v>
      </c>
      <c r="BO47">
        <f t="shared" si="20"/>
        <v>3</v>
      </c>
      <c r="BP47">
        <f t="shared" si="21"/>
        <v>16</v>
      </c>
      <c r="BQ47" s="9">
        <f t="shared" si="22"/>
        <v>2</v>
      </c>
      <c r="BS47">
        <v>1</v>
      </c>
    </row>
    <row r="48" spans="1:71" x14ac:dyDescent="0.25">
      <c r="A48">
        <v>2026</v>
      </c>
      <c r="B48" t="s">
        <v>2430</v>
      </c>
      <c r="C48" s="4" t="str">
        <f t="shared" si="0"/>
        <v>Coastal</v>
      </c>
      <c r="F48">
        <f>COUNTIFS(Stats_Pitch_Team,$B48,Stats_Pitch_Position,F$1)</f>
        <v>20</v>
      </c>
      <c r="G48">
        <f t="shared" si="29"/>
        <v>2</v>
      </c>
      <c r="H48">
        <f t="shared" si="29"/>
        <v>2</v>
      </c>
      <c r="I48">
        <f t="shared" si="29"/>
        <v>2</v>
      </c>
      <c r="J48">
        <f t="shared" si="29"/>
        <v>2</v>
      </c>
      <c r="K48">
        <f t="shared" si="29"/>
        <v>1</v>
      </c>
      <c r="L48">
        <f t="shared" si="29"/>
        <v>3</v>
      </c>
      <c r="M48">
        <f t="shared" si="29"/>
        <v>1</v>
      </c>
      <c r="N48">
        <f t="shared" si="29"/>
        <v>1</v>
      </c>
      <c r="O48">
        <f t="shared" si="29"/>
        <v>1</v>
      </c>
      <c r="P48">
        <f t="shared" si="29"/>
        <v>0</v>
      </c>
      <c r="S48">
        <f>COUNTIFS(Stats_Pitch_Team,$B48,Stats_Pitch_Position,S$1,Stats_Pitch_AgeOut,1)</f>
        <v>4</v>
      </c>
      <c r="T48">
        <f t="shared" si="24"/>
        <v>1</v>
      </c>
      <c r="U48">
        <f t="shared" ref="T48:AB76" si="30">COUNTIFS(Stats_Hit_Team,$B48,Stats_Hit_Position,U$1,Stats_Hit_AgeOut,1)</f>
        <v>0</v>
      </c>
      <c r="V48">
        <f t="shared" si="30"/>
        <v>1</v>
      </c>
      <c r="W48">
        <f t="shared" si="30"/>
        <v>0</v>
      </c>
      <c r="X48">
        <f t="shared" si="30"/>
        <v>1</v>
      </c>
      <c r="Y48">
        <f t="shared" si="30"/>
        <v>1</v>
      </c>
      <c r="Z48">
        <f t="shared" si="30"/>
        <v>1</v>
      </c>
      <c r="AA48">
        <f t="shared" si="30"/>
        <v>0</v>
      </c>
      <c r="AB48">
        <f t="shared" si="30"/>
        <v>0</v>
      </c>
      <c r="AC48">
        <f t="shared" si="8"/>
        <v>9</v>
      </c>
      <c r="AF48">
        <f>COUNTIFS(Stats_Pitch_Team,$B48,Stats_Pitch_Position,AF$1,Stats_Pitch_AgeOut,"&lt;&gt;1", Stats_Pitch_Draft,1)</f>
        <v>0</v>
      </c>
      <c r="AG48">
        <f t="shared" si="25"/>
        <v>0</v>
      </c>
      <c r="AH48">
        <f t="shared" ref="AG48:AO76" si="31">COUNTIFS(Stats_Hit_Team,$B48,Stats_Hit_Position,AH$1,Stats_Hit_AgeOut,"&lt;&gt;1", Stats_Hit_Draft,1)</f>
        <v>0</v>
      </c>
      <c r="AI48">
        <f t="shared" si="31"/>
        <v>0</v>
      </c>
      <c r="AJ48">
        <f t="shared" si="31"/>
        <v>0</v>
      </c>
      <c r="AK48">
        <f t="shared" si="31"/>
        <v>0</v>
      </c>
      <c r="AL48">
        <f t="shared" si="31"/>
        <v>0</v>
      </c>
      <c r="AM48">
        <f t="shared" si="31"/>
        <v>0</v>
      </c>
      <c r="AN48">
        <f t="shared" si="31"/>
        <v>0</v>
      </c>
      <c r="AO48">
        <f t="shared" si="31"/>
        <v>0</v>
      </c>
      <c r="AP48">
        <f t="shared" si="9"/>
        <v>0</v>
      </c>
      <c r="AS48">
        <f>COUNTIFS(Transfers_Team_Current,$B48,Transfers_Position,AS$1,Transfers_AgeOut, "&lt;&gt;1")</f>
        <v>5</v>
      </c>
      <c r="AT48">
        <f t="shared" si="26"/>
        <v>0</v>
      </c>
      <c r="AU48">
        <f t="shared" ref="AT48:BB76" si="32">COUNTIFS(Transfers_Team_Current,$B48,Transfers_Position,AU$1,Transfers_AgeOut, "&lt;&gt;1")</f>
        <v>0</v>
      </c>
      <c r="AV48">
        <f t="shared" si="32"/>
        <v>0</v>
      </c>
      <c r="AW48">
        <f t="shared" si="32"/>
        <v>0</v>
      </c>
      <c r="AX48">
        <f t="shared" si="32"/>
        <v>0</v>
      </c>
      <c r="AY48">
        <f t="shared" si="32"/>
        <v>0</v>
      </c>
      <c r="AZ48">
        <f t="shared" si="32"/>
        <v>0</v>
      </c>
      <c r="BA48">
        <f t="shared" si="32"/>
        <v>0</v>
      </c>
      <c r="BB48">
        <f t="shared" si="32"/>
        <v>0</v>
      </c>
      <c r="BC48">
        <f t="shared" si="10"/>
        <v>5</v>
      </c>
      <c r="BF48">
        <f t="shared" si="11"/>
        <v>11</v>
      </c>
      <c r="BG48">
        <f t="shared" si="12"/>
        <v>1</v>
      </c>
      <c r="BH48">
        <f t="shared" si="13"/>
        <v>2</v>
      </c>
      <c r="BI48">
        <f t="shared" si="14"/>
        <v>1</v>
      </c>
      <c r="BJ48">
        <f t="shared" si="15"/>
        <v>2</v>
      </c>
      <c r="BK48">
        <f t="shared" si="16"/>
        <v>0</v>
      </c>
      <c r="BL48">
        <f t="shared" si="17"/>
        <v>2</v>
      </c>
      <c r="BM48">
        <f t="shared" si="18"/>
        <v>0</v>
      </c>
      <c r="BN48">
        <f t="shared" si="19"/>
        <v>1</v>
      </c>
      <c r="BO48">
        <f t="shared" si="20"/>
        <v>1</v>
      </c>
      <c r="BP48">
        <f t="shared" si="21"/>
        <v>21</v>
      </c>
      <c r="BQ48" s="9">
        <f t="shared" si="22"/>
        <v>3</v>
      </c>
      <c r="BS48">
        <v>1</v>
      </c>
    </row>
    <row r="49" spans="1:69" x14ac:dyDescent="0.25">
      <c r="A49">
        <v>2026</v>
      </c>
      <c r="B49" t="s">
        <v>2743</v>
      </c>
      <c r="C49" s="4" t="str">
        <f t="shared" si="0"/>
        <v>Ivy League</v>
      </c>
      <c r="F49">
        <f>COUNTIFS(Stats_Pitch_Team,$B49,Stats_Pitch_Position,F$1)</f>
        <v>16</v>
      </c>
      <c r="G49">
        <f t="shared" si="29"/>
        <v>1</v>
      </c>
      <c r="H49">
        <f t="shared" si="29"/>
        <v>2</v>
      </c>
      <c r="I49">
        <f t="shared" si="29"/>
        <v>2</v>
      </c>
      <c r="J49">
        <f t="shared" si="29"/>
        <v>1</v>
      </c>
      <c r="K49">
        <f t="shared" si="29"/>
        <v>1</v>
      </c>
      <c r="L49">
        <f t="shared" si="29"/>
        <v>2</v>
      </c>
      <c r="M49">
        <f t="shared" si="29"/>
        <v>1</v>
      </c>
      <c r="N49">
        <f t="shared" si="29"/>
        <v>3</v>
      </c>
      <c r="O49">
        <f t="shared" si="29"/>
        <v>2</v>
      </c>
      <c r="P49">
        <f t="shared" si="29"/>
        <v>0</v>
      </c>
      <c r="S49">
        <f>COUNTIFS(Stats_Pitch_Team,$B49,Stats_Pitch_Position,S$1,Stats_Pitch_AgeOut,1)</f>
        <v>4</v>
      </c>
      <c r="T49">
        <f t="shared" si="30"/>
        <v>0</v>
      </c>
      <c r="U49">
        <f t="shared" si="30"/>
        <v>1</v>
      </c>
      <c r="V49">
        <f t="shared" si="30"/>
        <v>1</v>
      </c>
      <c r="W49">
        <f t="shared" si="30"/>
        <v>0</v>
      </c>
      <c r="X49">
        <f t="shared" si="30"/>
        <v>0</v>
      </c>
      <c r="Y49">
        <f t="shared" si="30"/>
        <v>1</v>
      </c>
      <c r="Z49">
        <f t="shared" si="30"/>
        <v>0</v>
      </c>
      <c r="AA49">
        <f t="shared" si="30"/>
        <v>0</v>
      </c>
      <c r="AB49">
        <f t="shared" si="30"/>
        <v>0</v>
      </c>
      <c r="AC49">
        <f t="shared" si="8"/>
        <v>7</v>
      </c>
      <c r="AF49">
        <f>COUNTIFS(Stats_Pitch_Team,$B49,Stats_Pitch_Position,AF$1,Stats_Pitch_AgeOut,"&lt;&gt;1", Stats_Pitch_Draft,1)</f>
        <v>0</v>
      </c>
      <c r="AG49">
        <f t="shared" si="31"/>
        <v>0</v>
      </c>
      <c r="AH49">
        <f t="shared" si="31"/>
        <v>0</v>
      </c>
      <c r="AI49">
        <f t="shared" si="31"/>
        <v>0</v>
      </c>
      <c r="AJ49">
        <f t="shared" si="31"/>
        <v>0</v>
      </c>
      <c r="AK49">
        <f t="shared" si="31"/>
        <v>0</v>
      </c>
      <c r="AL49">
        <f t="shared" si="31"/>
        <v>0</v>
      </c>
      <c r="AM49">
        <f t="shared" si="31"/>
        <v>0</v>
      </c>
      <c r="AN49">
        <f t="shared" si="31"/>
        <v>0</v>
      </c>
      <c r="AO49">
        <f t="shared" si="31"/>
        <v>0</v>
      </c>
      <c r="AP49">
        <f t="shared" si="9"/>
        <v>0</v>
      </c>
      <c r="AS49">
        <f>COUNTIFS(Transfers_Team_Current,$B49,Transfers_Position,AS$1,Transfers_AgeOut, "&lt;&gt;1")</f>
        <v>0</v>
      </c>
      <c r="AT49">
        <f t="shared" si="32"/>
        <v>0</v>
      </c>
      <c r="AU49">
        <f t="shared" si="32"/>
        <v>0</v>
      </c>
      <c r="AV49">
        <f t="shared" si="32"/>
        <v>0</v>
      </c>
      <c r="AW49">
        <f t="shared" si="32"/>
        <v>0</v>
      </c>
      <c r="AX49">
        <f t="shared" si="32"/>
        <v>0</v>
      </c>
      <c r="AY49">
        <f t="shared" si="32"/>
        <v>0</v>
      </c>
      <c r="AZ49">
        <f t="shared" si="32"/>
        <v>0</v>
      </c>
      <c r="BA49">
        <f t="shared" si="32"/>
        <v>0</v>
      </c>
      <c r="BB49">
        <f t="shared" si="32"/>
        <v>0</v>
      </c>
      <c r="BC49">
        <f t="shared" si="10"/>
        <v>0</v>
      </c>
      <c r="BF49">
        <f t="shared" si="11"/>
        <v>12</v>
      </c>
      <c r="BG49">
        <f t="shared" si="12"/>
        <v>1</v>
      </c>
      <c r="BH49">
        <f t="shared" si="13"/>
        <v>1</v>
      </c>
      <c r="BI49">
        <f t="shared" si="14"/>
        <v>1</v>
      </c>
      <c r="BJ49">
        <f t="shared" si="15"/>
        <v>1</v>
      </c>
      <c r="BK49">
        <f t="shared" si="16"/>
        <v>1</v>
      </c>
      <c r="BL49">
        <f t="shared" si="17"/>
        <v>1</v>
      </c>
      <c r="BM49">
        <f t="shared" si="18"/>
        <v>1</v>
      </c>
      <c r="BN49">
        <f t="shared" si="19"/>
        <v>3</v>
      </c>
      <c r="BO49">
        <f t="shared" si="20"/>
        <v>2</v>
      </c>
      <c r="BP49">
        <f t="shared" si="21"/>
        <v>24</v>
      </c>
      <c r="BQ49" s="9">
        <f t="shared" si="22"/>
        <v>5</v>
      </c>
    </row>
    <row r="50" spans="1:69" x14ac:dyDescent="0.25">
      <c r="A50">
        <v>2026</v>
      </c>
      <c r="B50" t="s">
        <v>1364</v>
      </c>
      <c r="C50" s="4" t="str">
        <f t="shared" si="0"/>
        <v>Big East</v>
      </c>
      <c r="F50">
        <f>COUNTIFS(Stats_Pitch_Team,$B50,Stats_Pitch_Position,F$1)</f>
        <v>20</v>
      </c>
      <c r="G50">
        <f t="shared" si="29"/>
        <v>3</v>
      </c>
      <c r="H50">
        <f t="shared" si="29"/>
        <v>1</v>
      </c>
      <c r="I50">
        <f t="shared" si="29"/>
        <v>2</v>
      </c>
      <c r="J50">
        <f t="shared" si="29"/>
        <v>2</v>
      </c>
      <c r="K50">
        <f t="shared" si="29"/>
        <v>1</v>
      </c>
      <c r="L50">
        <f t="shared" si="29"/>
        <v>2</v>
      </c>
      <c r="M50">
        <f t="shared" si="29"/>
        <v>1</v>
      </c>
      <c r="N50">
        <f t="shared" si="29"/>
        <v>2</v>
      </c>
      <c r="O50">
        <f t="shared" si="29"/>
        <v>2</v>
      </c>
      <c r="P50">
        <f t="shared" si="29"/>
        <v>0</v>
      </c>
      <c r="S50">
        <f>COUNTIFS(Stats_Pitch_Team,$B50,Stats_Pitch_Position,S$1,Stats_Pitch_AgeOut,1)</f>
        <v>4</v>
      </c>
      <c r="T50">
        <f t="shared" si="30"/>
        <v>0</v>
      </c>
      <c r="U50">
        <f t="shared" si="30"/>
        <v>0</v>
      </c>
      <c r="V50">
        <f t="shared" si="30"/>
        <v>0</v>
      </c>
      <c r="W50">
        <f t="shared" si="30"/>
        <v>0</v>
      </c>
      <c r="X50">
        <f t="shared" si="30"/>
        <v>0</v>
      </c>
      <c r="Y50">
        <f t="shared" si="30"/>
        <v>0</v>
      </c>
      <c r="Z50">
        <f t="shared" si="30"/>
        <v>0</v>
      </c>
      <c r="AA50">
        <f t="shared" si="30"/>
        <v>0</v>
      </c>
      <c r="AB50">
        <f t="shared" si="30"/>
        <v>1</v>
      </c>
      <c r="AC50">
        <f t="shared" si="8"/>
        <v>5</v>
      </c>
      <c r="AF50">
        <f>COUNTIFS(Stats_Pitch_Team,$B50,Stats_Pitch_Position,AF$1,Stats_Pitch_AgeOut,"&lt;&gt;1", Stats_Pitch_Draft,1)</f>
        <v>1</v>
      </c>
      <c r="AG50">
        <f t="shared" si="31"/>
        <v>0</v>
      </c>
      <c r="AH50">
        <f t="shared" si="31"/>
        <v>0</v>
      </c>
      <c r="AI50">
        <f t="shared" si="31"/>
        <v>0</v>
      </c>
      <c r="AJ50">
        <f t="shared" si="31"/>
        <v>0</v>
      </c>
      <c r="AK50">
        <f t="shared" si="31"/>
        <v>0</v>
      </c>
      <c r="AL50">
        <f t="shared" si="31"/>
        <v>0</v>
      </c>
      <c r="AM50">
        <f t="shared" si="31"/>
        <v>0</v>
      </c>
      <c r="AN50">
        <f t="shared" si="31"/>
        <v>0</v>
      </c>
      <c r="AO50">
        <f t="shared" si="31"/>
        <v>1</v>
      </c>
      <c r="AP50">
        <f t="shared" si="9"/>
        <v>2</v>
      </c>
      <c r="AS50">
        <f>COUNTIFS(Transfers_Team_Current,$B50,Transfers_Position,AS$1,Transfers_AgeOut, "&lt;&gt;1")</f>
        <v>6</v>
      </c>
      <c r="AT50">
        <f t="shared" si="32"/>
        <v>1</v>
      </c>
      <c r="AU50">
        <f t="shared" si="32"/>
        <v>0</v>
      </c>
      <c r="AV50">
        <f t="shared" si="32"/>
        <v>1</v>
      </c>
      <c r="AW50">
        <f t="shared" si="32"/>
        <v>1</v>
      </c>
      <c r="AX50">
        <f t="shared" si="32"/>
        <v>0</v>
      </c>
      <c r="AY50">
        <f t="shared" si="32"/>
        <v>0</v>
      </c>
      <c r="AZ50">
        <f t="shared" si="32"/>
        <v>1</v>
      </c>
      <c r="BA50">
        <f t="shared" si="32"/>
        <v>0</v>
      </c>
      <c r="BB50">
        <f t="shared" si="32"/>
        <v>1</v>
      </c>
      <c r="BC50">
        <f t="shared" si="10"/>
        <v>11</v>
      </c>
      <c r="BF50">
        <f t="shared" si="11"/>
        <v>9</v>
      </c>
      <c r="BG50">
        <f t="shared" si="12"/>
        <v>2</v>
      </c>
      <c r="BH50">
        <f t="shared" si="13"/>
        <v>1</v>
      </c>
      <c r="BI50">
        <f t="shared" si="14"/>
        <v>1</v>
      </c>
      <c r="BJ50">
        <f t="shared" si="15"/>
        <v>1</v>
      </c>
      <c r="BK50">
        <f t="shared" si="16"/>
        <v>1</v>
      </c>
      <c r="BL50">
        <f t="shared" si="17"/>
        <v>2</v>
      </c>
      <c r="BM50">
        <f t="shared" si="18"/>
        <v>0</v>
      </c>
      <c r="BN50">
        <f t="shared" si="19"/>
        <v>2</v>
      </c>
      <c r="BO50">
        <f t="shared" si="20"/>
        <v>-1</v>
      </c>
      <c r="BP50">
        <f t="shared" si="21"/>
        <v>18</v>
      </c>
      <c r="BQ50" s="9">
        <f t="shared" si="22"/>
        <v>4</v>
      </c>
    </row>
    <row r="51" spans="1:69" x14ac:dyDescent="0.25">
      <c r="A51">
        <v>2026</v>
      </c>
      <c r="B51" t="s">
        <v>3778</v>
      </c>
      <c r="C51" s="4" t="str">
        <f t="shared" si="0"/>
        <v>Northeast</v>
      </c>
      <c r="F51">
        <f>COUNTIFS(Stats_Pitch_Team,$B51,Stats_Pitch_Position,F$1)</f>
        <v>14</v>
      </c>
      <c r="G51">
        <f t="shared" si="29"/>
        <v>3</v>
      </c>
      <c r="H51">
        <f t="shared" si="29"/>
        <v>1</v>
      </c>
      <c r="I51">
        <f t="shared" si="29"/>
        <v>2</v>
      </c>
      <c r="J51">
        <f t="shared" si="29"/>
        <v>3</v>
      </c>
      <c r="K51">
        <f t="shared" si="29"/>
        <v>1</v>
      </c>
      <c r="L51">
        <f t="shared" si="29"/>
        <v>1</v>
      </c>
      <c r="M51">
        <f t="shared" si="29"/>
        <v>1</v>
      </c>
      <c r="N51">
        <f t="shared" si="29"/>
        <v>2</v>
      </c>
      <c r="O51">
        <f t="shared" si="29"/>
        <v>1</v>
      </c>
      <c r="P51">
        <f t="shared" si="29"/>
        <v>0</v>
      </c>
      <c r="S51">
        <f>COUNTIFS(Stats_Pitch_Team,$B51,Stats_Pitch_Position,S$1,Stats_Pitch_AgeOut,1)</f>
        <v>3</v>
      </c>
      <c r="T51">
        <f t="shared" si="30"/>
        <v>0</v>
      </c>
      <c r="U51">
        <f t="shared" si="30"/>
        <v>0</v>
      </c>
      <c r="V51">
        <f t="shared" si="30"/>
        <v>0</v>
      </c>
      <c r="W51">
        <f t="shared" si="30"/>
        <v>2</v>
      </c>
      <c r="X51">
        <f t="shared" si="30"/>
        <v>0</v>
      </c>
      <c r="Y51">
        <f t="shared" si="30"/>
        <v>0</v>
      </c>
      <c r="Z51">
        <f t="shared" si="30"/>
        <v>0</v>
      </c>
      <c r="AA51">
        <f t="shared" si="30"/>
        <v>1</v>
      </c>
      <c r="AB51">
        <f t="shared" si="30"/>
        <v>0</v>
      </c>
      <c r="AC51">
        <f t="shared" si="8"/>
        <v>6</v>
      </c>
      <c r="AF51">
        <f>COUNTIFS(Stats_Pitch_Team,$B51,Stats_Pitch_Position,AF$1,Stats_Pitch_AgeOut,"&lt;&gt;1", Stats_Pitch_Draft,1)</f>
        <v>0</v>
      </c>
      <c r="AG51">
        <f t="shared" si="31"/>
        <v>0</v>
      </c>
      <c r="AH51">
        <f t="shared" si="31"/>
        <v>0</v>
      </c>
      <c r="AI51">
        <f t="shared" si="31"/>
        <v>0</v>
      </c>
      <c r="AJ51">
        <f t="shared" si="31"/>
        <v>0</v>
      </c>
      <c r="AK51">
        <f t="shared" si="31"/>
        <v>0</v>
      </c>
      <c r="AL51">
        <f t="shared" si="31"/>
        <v>0</v>
      </c>
      <c r="AM51">
        <f t="shared" si="31"/>
        <v>0</v>
      </c>
      <c r="AN51">
        <f t="shared" si="31"/>
        <v>0</v>
      </c>
      <c r="AO51">
        <f t="shared" si="31"/>
        <v>0</v>
      </c>
      <c r="AP51">
        <f t="shared" si="9"/>
        <v>0</v>
      </c>
      <c r="AS51">
        <f>COUNTIFS(Transfers_Team_Current,$B51,Transfers_Position,AS$1,Transfers_AgeOut, "&lt;&gt;1")</f>
        <v>2</v>
      </c>
      <c r="AT51">
        <f t="shared" si="32"/>
        <v>1</v>
      </c>
      <c r="AU51">
        <f t="shared" si="32"/>
        <v>1</v>
      </c>
      <c r="AV51">
        <f t="shared" si="32"/>
        <v>1</v>
      </c>
      <c r="AW51">
        <f t="shared" si="32"/>
        <v>1</v>
      </c>
      <c r="AX51">
        <f t="shared" si="32"/>
        <v>1</v>
      </c>
      <c r="AY51">
        <f t="shared" si="32"/>
        <v>0</v>
      </c>
      <c r="AZ51">
        <f t="shared" si="32"/>
        <v>1</v>
      </c>
      <c r="BA51">
        <f t="shared" si="32"/>
        <v>0</v>
      </c>
      <c r="BB51">
        <f t="shared" si="32"/>
        <v>0</v>
      </c>
      <c r="BC51">
        <f t="shared" si="10"/>
        <v>8</v>
      </c>
      <c r="BF51">
        <f t="shared" si="11"/>
        <v>9</v>
      </c>
      <c r="BG51">
        <f t="shared" si="12"/>
        <v>2</v>
      </c>
      <c r="BH51">
        <f t="shared" si="13"/>
        <v>0</v>
      </c>
      <c r="BI51">
        <f t="shared" si="14"/>
        <v>1</v>
      </c>
      <c r="BJ51">
        <f t="shared" si="15"/>
        <v>0</v>
      </c>
      <c r="BK51">
        <f t="shared" si="16"/>
        <v>0</v>
      </c>
      <c r="BL51">
        <f t="shared" si="17"/>
        <v>1</v>
      </c>
      <c r="BM51">
        <f t="shared" si="18"/>
        <v>0</v>
      </c>
      <c r="BN51">
        <f t="shared" si="19"/>
        <v>1</v>
      </c>
      <c r="BO51">
        <f t="shared" si="20"/>
        <v>1</v>
      </c>
      <c r="BP51">
        <f t="shared" si="21"/>
        <v>15</v>
      </c>
      <c r="BQ51" s="9">
        <f t="shared" si="22"/>
        <v>2</v>
      </c>
    </row>
    <row r="52" spans="1:69" x14ac:dyDescent="0.25">
      <c r="A52">
        <v>2026</v>
      </c>
      <c r="B52" t="s">
        <v>2791</v>
      </c>
      <c r="C52" s="4" t="str">
        <f t="shared" si="0"/>
        <v>Ivy League</v>
      </c>
      <c r="F52">
        <f>COUNTIFS(Stats_Pitch_Team,$B52,Stats_Pitch_Position,F$1)</f>
        <v>17</v>
      </c>
      <c r="G52">
        <f t="shared" ref="G52:P61" si="33">COUNTIFS(Stats_Hit_Team,$B52,Stats_Hit_Position,G$1)</f>
        <v>2</v>
      </c>
      <c r="H52">
        <f t="shared" si="33"/>
        <v>2</v>
      </c>
      <c r="I52">
        <f t="shared" si="33"/>
        <v>1</v>
      </c>
      <c r="J52">
        <f t="shared" si="33"/>
        <v>2</v>
      </c>
      <c r="K52">
        <f t="shared" si="33"/>
        <v>1</v>
      </c>
      <c r="L52">
        <f t="shared" si="33"/>
        <v>3</v>
      </c>
      <c r="M52">
        <f t="shared" si="33"/>
        <v>1</v>
      </c>
      <c r="N52">
        <f t="shared" si="33"/>
        <v>1</v>
      </c>
      <c r="O52">
        <f t="shared" si="33"/>
        <v>1</v>
      </c>
      <c r="P52">
        <f t="shared" si="33"/>
        <v>0</v>
      </c>
      <c r="S52">
        <f>COUNTIFS(Stats_Pitch_Team,$B52,Stats_Pitch_Position,S$1,Stats_Pitch_AgeOut,1)</f>
        <v>6</v>
      </c>
      <c r="T52">
        <f t="shared" si="30"/>
        <v>0</v>
      </c>
      <c r="U52">
        <f t="shared" si="30"/>
        <v>1</v>
      </c>
      <c r="V52">
        <f t="shared" si="30"/>
        <v>0</v>
      </c>
      <c r="W52">
        <f t="shared" si="30"/>
        <v>0</v>
      </c>
      <c r="X52">
        <f t="shared" si="30"/>
        <v>0</v>
      </c>
      <c r="Y52">
        <f t="shared" si="30"/>
        <v>0</v>
      </c>
      <c r="Z52">
        <f t="shared" si="30"/>
        <v>1</v>
      </c>
      <c r="AA52">
        <f t="shared" si="30"/>
        <v>0</v>
      </c>
      <c r="AB52">
        <f t="shared" si="30"/>
        <v>0</v>
      </c>
      <c r="AC52">
        <f t="shared" si="8"/>
        <v>8</v>
      </c>
      <c r="AF52">
        <f>COUNTIFS(Stats_Pitch_Team,$B52,Stats_Pitch_Position,AF$1,Stats_Pitch_AgeOut,"&lt;&gt;1", Stats_Pitch_Draft,1)</f>
        <v>0</v>
      </c>
      <c r="AG52">
        <f t="shared" si="31"/>
        <v>0</v>
      </c>
      <c r="AH52">
        <f t="shared" si="31"/>
        <v>0</v>
      </c>
      <c r="AI52">
        <f t="shared" si="31"/>
        <v>0</v>
      </c>
      <c r="AJ52">
        <f t="shared" si="31"/>
        <v>0</v>
      </c>
      <c r="AK52">
        <f t="shared" si="31"/>
        <v>0</v>
      </c>
      <c r="AL52">
        <f t="shared" si="31"/>
        <v>0</v>
      </c>
      <c r="AM52">
        <f t="shared" si="31"/>
        <v>0</v>
      </c>
      <c r="AN52">
        <f t="shared" si="31"/>
        <v>0</v>
      </c>
      <c r="AO52">
        <f t="shared" si="31"/>
        <v>0</v>
      </c>
      <c r="AP52">
        <f t="shared" si="9"/>
        <v>0</v>
      </c>
      <c r="AS52">
        <f>COUNTIFS(Transfers_Team_Current,$B52,Transfers_Position,AS$1,Transfers_AgeOut, "&lt;&gt;1")</f>
        <v>0</v>
      </c>
      <c r="AT52">
        <f t="shared" si="32"/>
        <v>0</v>
      </c>
      <c r="AU52">
        <f t="shared" si="32"/>
        <v>0</v>
      </c>
      <c r="AV52">
        <f t="shared" si="32"/>
        <v>0</v>
      </c>
      <c r="AW52">
        <f t="shared" si="32"/>
        <v>0</v>
      </c>
      <c r="AX52">
        <f t="shared" si="32"/>
        <v>0</v>
      </c>
      <c r="AY52">
        <f t="shared" si="32"/>
        <v>0</v>
      </c>
      <c r="AZ52">
        <f t="shared" si="32"/>
        <v>0</v>
      </c>
      <c r="BA52">
        <f t="shared" si="32"/>
        <v>0</v>
      </c>
      <c r="BB52">
        <f t="shared" si="32"/>
        <v>0</v>
      </c>
      <c r="BC52">
        <f t="shared" si="10"/>
        <v>0</v>
      </c>
      <c r="BF52">
        <f t="shared" si="11"/>
        <v>11</v>
      </c>
      <c r="BG52">
        <f t="shared" si="12"/>
        <v>2</v>
      </c>
      <c r="BH52">
        <f t="shared" si="13"/>
        <v>1</v>
      </c>
      <c r="BI52">
        <f t="shared" si="14"/>
        <v>1</v>
      </c>
      <c r="BJ52">
        <f t="shared" si="15"/>
        <v>2</v>
      </c>
      <c r="BK52">
        <f t="shared" si="16"/>
        <v>1</v>
      </c>
      <c r="BL52">
        <f t="shared" si="17"/>
        <v>3</v>
      </c>
      <c r="BM52">
        <f t="shared" si="18"/>
        <v>0</v>
      </c>
      <c r="BN52">
        <f t="shared" si="19"/>
        <v>1</v>
      </c>
      <c r="BO52">
        <f t="shared" si="20"/>
        <v>1</v>
      </c>
      <c r="BP52">
        <f t="shared" si="21"/>
        <v>23</v>
      </c>
      <c r="BQ52" s="9">
        <f t="shared" si="22"/>
        <v>4</v>
      </c>
    </row>
    <row r="53" spans="1:69" x14ac:dyDescent="0.25">
      <c r="A53">
        <v>2026</v>
      </c>
      <c r="B53" t="s">
        <v>1399</v>
      </c>
      <c r="C53" s="4" t="str">
        <f t="shared" si="0"/>
        <v>Big East</v>
      </c>
      <c r="F53">
        <f>COUNTIFS(Stats_Pitch_Team,$B53,Stats_Pitch_Position,F$1)</f>
        <v>18</v>
      </c>
      <c r="G53">
        <f t="shared" si="33"/>
        <v>1</v>
      </c>
      <c r="H53">
        <f t="shared" si="33"/>
        <v>2</v>
      </c>
      <c r="I53">
        <f t="shared" si="33"/>
        <v>2</v>
      </c>
      <c r="J53">
        <f t="shared" si="33"/>
        <v>1</v>
      </c>
      <c r="K53">
        <f t="shared" si="33"/>
        <v>2</v>
      </c>
      <c r="L53">
        <f t="shared" si="33"/>
        <v>1</v>
      </c>
      <c r="M53">
        <f t="shared" si="33"/>
        <v>1</v>
      </c>
      <c r="N53">
        <f t="shared" si="33"/>
        <v>2</v>
      </c>
      <c r="O53">
        <f t="shared" si="33"/>
        <v>2</v>
      </c>
      <c r="P53">
        <f t="shared" si="33"/>
        <v>0</v>
      </c>
      <c r="S53">
        <f>COUNTIFS(Stats_Pitch_Team,$B53,Stats_Pitch_Position,S$1,Stats_Pitch_AgeOut,1)</f>
        <v>4</v>
      </c>
      <c r="T53">
        <f t="shared" si="30"/>
        <v>0</v>
      </c>
      <c r="U53">
        <f t="shared" si="30"/>
        <v>1</v>
      </c>
      <c r="V53">
        <f t="shared" si="30"/>
        <v>0</v>
      </c>
      <c r="W53">
        <f t="shared" si="30"/>
        <v>1</v>
      </c>
      <c r="X53">
        <f t="shared" si="30"/>
        <v>1</v>
      </c>
      <c r="Y53">
        <f t="shared" si="30"/>
        <v>1</v>
      </c>
      <c r="Z53">
        <f t="shared" si="30"/>
        <v>0</v>
      </c>
      <c r="AA53">
        <f t="shared" si="30"/>
        <v>1</v>
      </c>
      <c r="AB53">
        <f t="shared" si="30"/>
        <v>1</v>
      </c>
      <c r="AC53">
        <f t="shared" si="8"/>
        <v>10</v>
      </c>
      <c r="AF53">
        <f>COUNTIFS(Stats_Pitch_Team,$B53,Stats_Pitch_Position,AF$1,Stats_Pitch_AgeOut,"&lt;&gt;1", Stats_Pitch_Draft,1)</f>
        <v>0</v>
      </c>
      <c r="AG53">
        <f t="shared" si="31"/>
        <v>0</v>
      </c>
      <c r="AH53">
        <f t="shared" si="31"/>
        <v>0</v>
      </c>
      <c r="AI53">
        <f t="shared" si="31"/>
        <v>0</v>
      </c>
      <c r="AJ53">
        <f t="shared" si="31"/>
        <v>0</v>
      </c>
      <c r="AK53">
        <f t="shared" si="31"/>
        <v>0</v>
      </c>
      <c r="AL53">
        <f t="shared" si="31"/>
        <v>0</v>
      </c>
      <c r="AM53">
        <f t="shared" si="31"/>
        <v>0</v>
      </c>
      <c r="AN53">
        <f t="shared" si="31"/>
        <v>0</v>
      </c>
      <c r="AO53">
        <f t="shared" si="31"/>
        <v>0</v>
      </c>
      <c r="AP53">
        <f t="shared" si="9"/>
        <v>0</v>
      </c>
      <c r="AS53">
        <f>COUNTIFS(Transfers_Team_Current,$B53,Transfers_Position,AS$1,Transfers_AgeOut, "&lt;&gt;1")</f>
        <v>4</v>
      </c>
      <c r="AT53">
        <f t="shared" si="32"/>
        <v>1</v>
      </c>
      <c r="AU53">
        <f t="shared" si="32"/>
        <v>0</v>
      </c>
      <c r="AV53">
        <f t="shared" si="32"/>
        <v>0</v>
      </c>
      <c r="AW53">
        <f t="shared" si="32"/>
        <v>0</v>
      </c>
      <c r="AX53">
        <f t="shared" si="32"/>
        <v>0</v>
      </c>
      <c r="AY53">
        <f t="shared" si="32"/>
        <v>0</v>
      </c>
      <c r="AZ53">
        <f t="shared" si="32"/>
        <v>1</v>
      </c>
      <c r="BA53">
        <f t="shared" si="32"/>
        <v>0</v>
      </c>
      <c r="BB53">
        <f t="shared" si="32"/>
        <v>0</v>
      </c>
      <c r="BC53">
        <f t="shared" si="10"/>
        <v>6</v>
      </c>
      <c r="BF53">
        <f t="shared" si="11"/>
        <v>10</v>
      </c>
      <c r="BG53">
        <f t="shared" si="12"/>
        <v>0</v>
      </c>
      <c r="BH53">
        <f t="shared" si="13"/>
        <v>1</v>
      </c>
      <c r="BI53">
        <f t="shared" si="14"/>
        <v>2</v>
      </c>
      <c r="BJ53">
        <f t="shared" si="15"/>
        <v>0</v>
      </c>
      <c r="BK53">
        <f t="shared" si="16"/>
        <v>1</v>
      </c>
      <c r="BL53">
        <f t="shared" si="17"/>
        <v>0</v>
      </c>
      <c r="BM53">
        <f t="shared" si="18"/>
        <v>0</v>
      </c>
      <c r="BN53">
        <f t="shared" si="19"/>
        <v>1</v>
      </c>
      <c r="BO53">
        <f t="shared" si="20"/>
        <v>1</v>
      </c>
      <c r="BP53">
        <f t="shared" si="21"/>
        <v>16</v>
      </c>
      <c r="BQ53" s="9">
        <f t="shared" si="22"/>
        <v>1</v>
      </c>
    </row>
    <row r="54" spans="1:69" x14ac:dyDescent="0.25">
      <c r="A54">
        <v>2026</v>
      </c>
      <c r="B54" t="s">
        <v>2115</v>
      </c>
      <c r="C54" s="4" t="str">
        <f t="shared" si="0"/>
        <v>Big West</v>
      </c>
      <c r="F54">
        <f>COUNTIFS(Stats_Pitch_Team,$B54,Stats_Pitch_Position,F$1)</f>
        <v>19</v>
      </c>
      <c r="G54">
        <f t="shared" si="33"/>
        <v>3</v>
      </c>
      <c r="H54">
        <f t="shared" si="33"/>
        <v>1</v>
      </c>
      <c r="I54">
        <f t="shared" si="33"/>
        <v>4</v>
      </c>
      <c r="J54">
        <f t="shared" si="33"/>
        <v>3</v>
      </c>
      <c r="K54">
        <f t="shared" si="33"/>
        <v>1</v>
      </c>
      <c r="L54">
        <f t="shared" si="33"/>
        <v>3</v>
      </c>
      <c r="M54">
        <f t="shared" si="33"/>
        <v>2</v>
      </c>
      <c r="N54">
        <f t="shared" si="33"/>
        <v>2</v>
      </c>
      <c r="O54">
        <f t="shared" si="33"/>
        <v>2</v>
      </c>
      <c r="P54">
        <f t="shared" si="33"/>
        <v>0</v>
      </c>
      <c r="S54">
        <f>COUNTIFS(Stats_Pitch_Team,$B54,Stats_Pitch_Position,S$1,Stats_Pitch_AgeOut,1)</f>
        <v>6</v>
      </c>
      <c r="T54">
        <f t="shared" si="30"/>
        <v>0</v>
      </c>
      <c r="U54">
        <f t="shared" si="30"/>
        <v>1</v>
      </c>
      <c r="V54">
        <f t="shared" si="30"/>
        <v>2</v>
      </c>
      <c r="W54">
        <f t="shared" si="30"/>
        <v>1</v>
      </c>
      <c r="X54">
        <f t="shared" si="30"/>
        <v>1</v>
      </c>
      <c r="Y54">
        <f t="shared" si="30"/>
        <v>2</v>
      </c>
      <c r="Z54">
        <f t="shared" si="30"/>
        <v>1</v>
      </c>
      <c r="AA54">
        <f t="shared" si="30"/>
        <v>0</v>
      </c>
      <c r="AB54">
        <f t="shared" si="30"/>
        <v>0</v>
      </c>
      <c r="AC54">
        <f t="shared" si="8"/>
        <v>14</v>
      </c>
      <c r="AF54">
        <f>COUNTIFS(Stats_Pitch_Team,$B54,Stats_Pitch_Position,AF$1,Stats_Pitch_AgeOut,"&lt;&gt;1", Stats_Pitch_Draft,1)</f>
        <v>0</v>
      </c>
      <c r="AG54">
        <f t="shared" si="31"/>
        <v>0</v>
      </c>
      <c r="AH54">
        <f t="shared" si="31"/>
        <v>0</v>
      </c>
      <c r="AI54">
        <f t="shared" si="31"/>
        <v>0</v>
      </c>
      <c r="AJ54">
        <f t="shared" si="31"/>
        <v>0</v>
      </c>
      <c r="AK54">
        <f t="shared" si="31"/>
        <v>0</v>
      </c>
      <c r="AL54">
        <f t="shared" si="31"/>
        <v>0</v>
      </c>
      <c r="AM54">
        <f t="shared" si="31"/>
        <v>0</v>
      </c>
      <c r="AN54">
        <f t="shared" si="31"/>
        <v>0</v>
      </c>
      <c r="AO54">
        <f t="shared" si="31"/>
        <v>0</v>
      </c>
      <c r="AP54">
        <f t="shared" si="9"/>
        <v>0</v>
      </c>
      <c r="AS54">
        <f>COUNTIFS(Transfers_Team_Current,$B54,Transfers_Position,AS$1,Transfers_AgeOut, "&lt;&gt;1")</f>
        <v>6</v>
      </c>
      <c r="AT54">
        <f t="shared" si="32"/>
        <v>1</v>
      </c>
      <c r="AU54">
        <f t="shared" si="32"/>
        <v>0</v>
      </c>
      <c r="AV54">
        <f t="shared" si="32"/>
        <v>0</v>
      </c>
      <c r="AW54">
        <f t="shared" si="32"/>
        <v>1</v>
      </c>
      <c r="AX54">
        <f t="shared" si="32"/>
        <v>0</v>
      </c>
      <c r="AY54">
        <f t="shared" si="32"/>
        <v>0</v>
      </c>
      <c r="AZ54">
        <f t="shared" si="32"/>
        <v>0</v>
      </c>
      <c r="BA54">
        <f t="shared" si="32"/>
        <v>2</v>
      </c>
      <c r="BB54">
        <f t="shared" si="32"/>
        <v>0</v>
      </c>
      <c r="BC54">
        <f t="shared" si="10"/>
        <v>10</v>
      </c>
      <c r="BF54">
        <f t="shared" si="11"/>
        <v>7</v>
      </c>
      <c r="BG54">
        <f t="shared" si="12"/>
        <v>2</v>
      </c>
      <c r="BH54">
        <f t="shared" si="13"/>
        <v>0</v>
      </c>
      <c r="BI54">
        <f t="shared" si="14"/>
        <v>2</v>
      </c>
      <c r="BJ54">
        <f t="shared" si="15"/>
        <v>1</v>
      </c>
      <c r="BK54">
        <f t="shared" si="16"/>
        <v>0</v>
      </c>
      <c r="BL54">
        <f t="shared" si="17"/>
        <v>1</v>
      </c>
      <c r="BM54">
        <f t="shared" si="18"/>
        <v>1</v>
      </c>
      <c r="BN54">
        <f t="shared" si="19"/>
        <v>0</v>
      </c>
      <c r="BO54">
        <f t="shared" si="20"/>
        <v>2</v>
      </c>
      <c r="BP54">
        <f t="shared" si="21"/>
        <v>16</v>
      </c>
      <c r="BQ54" s="9">
        <f t="shared" si="22"/>
        <v>2</v>
      </c>
    </row>
    <row r="55" spans="1:69" x14ac:dyDescent="0.25">
      <c r="A55">
        <v>2026</v>
      </c>
      <c r="B55" t="s">
        <v>2245</v>
      </c>
      <c r="C55" s="4" t="str">
        <f t="shared" si="0"/>
        <v>Conference USA</v>
      </c>
      <c r="F55">
        <f>COUNTIFS(Stats_Pitch_Team,$B55,Stats_Pitch_Position,F$1)</f>
        <v>17</v>
      </c>
      <c r="G55">
        <f t="shared" si="33"/>
        <v>0</v>
      </c>
      <c r="H55">
        <f t="shared" si="33"/>
        <v>0</v>
      </c>
      <c r="I55">
        <f t="shared" si="33"/>
        <v>0</v>
      </c>
      <c r="J55">
        <f t="shared" si="33"/>
        <v>0</v>
      </c>
      <c r="K55">
        <f t="shared" si="33"/>
        <v>0</v>
      </c>
      <c r="L55">
        <f t="shared" si="33"/>
        <v>0</v>
      </c>
      <c r="M55">
        <f t="shared" si="33"/>
        <v>0</v>
      </c>
      <c r="N55">
        <f t="shared" si="33"/>
        <v>0</v>
      </c>
      <c r="O55">
        <f t="shared" si="33"/>
        <v>0</v>
      </c>
      <c r="P55">
        <f t="shared" si="33"/>
        <v>0</v>
      </c>
      <c r="S55">
        <f>COUNTIFS(Stats_Pitch_Team,$B55,Stats_Pitch_Position,S$1,Stats_Pitch_AgeOut,1)</f>
        <v>8</v>
      </c>
      <c r="T55">
        <f t="shared" si="30"/>
        <v>0</v>
      </c>
      <c r="U55">
        <f t="shared" si="30"/>
        <v>0</v>
      </c>
      <c r="V55">
        <f t="shared" si="30"/>
        <v>0</v>
      </c>
      <c r="W55">
        <f t="shared" si="30"/>
        <v>0</v>
      </c>
      <c r="X55">
        <f t="shared" si="30"/>
        <v>0</v>
      </c>
      <c r="Y55">
        <f t="shared" si="30"/>
        <v>0</v>
      </c>
      <c r="Z55">
        <f t="shared" si="30"/>
        <v>0</v>
      </c>
      <c r="AA55">
        <f t="shared" si="30"/>
        <v>0</v>
      </c>
      <c r="AB55">
        <f t="shared" si="30"/>
        <v>0</v>
      </c>
      <c r="AC55">
        <f t="shared" si="8"/>
        <v>8</v>
      </c>
      <c r="AF55">
        <f>COUNTIFS(Stats_Pitch_Team,$B55,Stats_Pitch_Position,AF$1,Stats_Pitch_AgeOut,"&lt;&gt;1", Stats_Pitch_Draft,1)</f>
        <v>0</v>
      </c>
      <c r="AG55">
        <f t="shared" si="31"/>
        <v>0</v>
      </c>
      <c r="AH55">
        <f t="shared" si="31"/>
        <v>0</v>
      </c>
      <c r="AI55">
        <f t="shared" si="31"/>
        <v>0</v>
      </c>
      <c r="AJ55">
        <f t="shared" si="31"/>
        <v>0</v>
      </c>
      <c r="AK55">
        <f t="shared" si="31"/>
        <v>0</v>
      </c>
      <c r="AL55">
        <f t="shared" si="31"/>
        <v>0</v>
      </c>
      <c r="AM55">
        <f t="shared" si="31"/>
        <v>0</v>
      </c>
      <c r="AN55">
        <f t="shared" si="31"/>
        <v>0</v>
      </c>
      <c r="AO55">
        <f t="shared" si="31"/>
        <v>0</v>
      </c>
      <c r="AP55">
        <f t="shared" si="9"/>
        <v>0</v>
      </c>
      <c r="AS55">
        <f>COUNTIFS(Transfers_Team_Current,$B55,Transfers_Position,AS$1,Transfers_AgeOut, "&lt;&gt;1")</f>
        <v>2</v>
      </c>
      <c r="AT55">
        <f t="shared" si="32"/>
        <v>0</v>
      </c>
      <c r="AU55">
        <f t="shared" si="32"/>
        <v>0</v>
      </c>
      <c r="AV55">
        <f t="shared" si="32"/>
        <v>0</v>
      </c>
      <c r="AW55">
        <f t="shared" si="32"/>
        <v>0</v>
      </c>
      <c r="AX55">
        <f t="shared" si="32"/>
        <v>0</v>
      </c>
      <c r="AY55">
        <f t="shared" si="32"/>
        <v>1</v>
      </c>
      <c r="AZ55">
        <f t="shared" si="32"/>
        <v>0</v>
      </c>
      <c r="BA55">
        <f t="shared" si="32"/>
        <v>0</v>
      </c>
      <c r="BB55">
        <f t="shared" si="32"/>
        <v>0</v>
      </c>
      <c r="BC55">
        <f t="shared" si="10"/>
        <v>3</v>
      </c>
      <c r="BF55">
        <f t="shared" si="11"/>
        <v>7</v>
      </c>
      <c r="BG55">
        <f t="shared" si="12"/>
        <v>0</v>
      </c>
      <c r="BH55">
        <f t="shared" si="13"/>
        <v>0</v>
      </c>
      <c r="BI55">
        <f t="shared" si="14"/>
        <v>0</v>
      </c>
      <c r="BJ55">
        <f t="shared" si="15"/>
        <v>0</v>
      </c>
      <c r="BK55">
        <f t="shared" si="16"/>
        <v>0</v>
      </c>
      <c r="BL55">
        <f t="shared" si="17"/>
        <v>-1</v>
      </c>
      <c r="BM55">
        <f t="shared" si="18"/>
        <v>0</v>
      </c>
      <c r="BN55">
        <f t="shared" si="19"/>
        <v>0</v>
      </c>
      <c r="BO55">
        <f t="shared" si="20"/>
        <v>0</v>
      </c>
      <c r="BP55">
        <f t="shared" si="21"/>
        <v>6</v>
      </c>
      <c r="BQ55" s="9">
        <f t="shared" si="22"/>
        <v>-1</v>
      </c>
    </row>
    <row r="56" spans="1:69" x14ac:dyDescent="0.25">
      <c r="A56">
        <v>2026</v>
      </c>
      <c r="B56" t="s">
        <v>2807</v>
      </c>
      <c r="C56" s="4" t="str">
        <f t="shared" si="0"/>
        <v>Ivy League</v>
      </c>
      <c r="F56">
        <f>COUNTIFS(Stats_Pitch_Team,$B56,Stats_Pitch_Position,F$1)</f>
        <v>14</v>
      </c>
      <c r="G56">
        <f t="shared" si="33"/>
        <v>2</v>
      </c>
      <c r="H56">
        <f t="shared" si="33"/>
        <v>1</v>
      </c>
      <c r="I56">
        <f t="shared" si="33"/>
        <v>3</v>
      </c>
      <c r="J56">
        <f t="shared" si="33"/>
        <v>1</v>
      </c>
      <c r="K56">
        <f t="shared" si="33"/>
        <v>1</v>
      </c>
      <c r="L56">
        <f t="shared" si="33"/>
        <v>2</v>
      </c>
      <c r="M56">
        <f t="shared" si="33"/>
        <v>1</v>
      </c>
      <c r="N56">
        <f t="shared" si="33"/>
        <v>4</v>
      </c>
      <c r="O56">
        <f t="shared" si="33"/>
        <v>1</v>
      </c>
      <c r="P56">
        <f t="shared" si="33"/>
        <v>0</v>
      </c>
      <c r="S56">
        <f>COUNTIFS(Stats_Pitch_Team,$B56,Stats_Pitch_Position,S$1,Stats_Pitch_AgeOut,1)</f>
        <v>4</v>
      </c>
      <c r="T56">
        <f t="shared" si="30"/>
        <v>0</v>
      </c>
      <c r="U56">
        <f t="shared" si="30"/>
        <v>1</v>
      </c>
      <c r="V56">
        <f t="shared" si="30"/>
        <v>0</v>
      </c>
      <c r="W56">
        <f t="shared" si="30"/>
        <v>1</v>
      </c>
      <c r="X56">
        <f t="shared" si="30"/>
        <v>0</v>
      </c>
      <c r="Y56">
        <f t="shared" si="30"/>
        <v>0</v>
      </c>
      <c r="Z56">
        <f t="shared" si="30"/>
        <v>1</v>
      </c>
      <c r="AA56">
        <f t="shared" si="30"/>
        <v>0</v>
      </c>
      <c r="AB56">
        <f t="shared" si="30"/>
        <v>0</v>
      </c>
      <c r="AC56">
        <f t="shared" si="8"/>
        <v>7</v>
      </c>
      <c r="AF56">
        <f>COUNTIFS(Stats_Pitch_Team,$B56,Stats_Pitch_Position,AF$1,Stats_Pitch_AgeOut,"&lt;&gt;1", Stats_Pitch_Draft,1)</f>
        <v>0</v>
      </c>
      <c r="AG56">
        <f t="shared" si="31"/>
        <v>0</v>
      </c>
      <c r="AH56">
        <f t="shared" si="31"/>
        <v>0</v>
      </c>
      <c r="AI56">
        <f t="shared" si="31"/>
        <v>0</v>
      </c>
      <c r="AJ56">
        <f t="shared" si="31"/>
        <v>0</v>
      </c>
      <c r="AK56">
        <f t="shared" si="31"/>
        <v>0</v>
      </c>
      <c r="AL56">
        <f t="shared" si="31"/>
        <v>0</v>
      </c>
      <c r="AM56">
        <f t="shared" si="31"/>
        <v>0</v>
      </c>
      <c r="AN56">
        <f t="shared" si="31"/>
        <v>0</v>
      </c>
      <c r="AO56">
        <f t="shared" si="31"/>
        <v>0</v>
      </c>
      <c r="AP56">
        <f t="shared" si="9"/>
        <v>0</v>
      </c>
      <c r="AS56">
        <f>COUNTIFS(Transfers_Team_Current,$B56,Transfers_Position,AS$1,Transfers_AgeOut, "&lt;&gt;1")</f>
        <v>1</v>
      </c>
      <c r="AT56">
        <f t="shared" si="32"/>
        <v>0</v>
      </c>
      <c r="AU56">
        <f t="shared" si="32"/>
        <v>0</v>
      </c>
      <c r="AV56">
        <f t="shared" si="32"/>
        <v>0</v>
      </c>
      <c r="AW56">
        <f t="shared" si="32"/>
        <v>0</v>
      </c>
      <c r="AX56">
        <f t="shared" si="32"/>
        <v>0</v>
      </c>
      <c r="AY56">
        <f t="shared" si="32"/>
        <v>0</v>
      </c>
      <c r="AZ56">
        <f t="shared" si="32"/>
        <v>0</v>
      </c>
      <c r="BA56">
        <f t="shared" si="32"/>
        <v>0</v>
      </c>
      <c r="BB56">
        <f t="shared" si="32"/>
        <v>0</v>
      </c>
      <c r="BC56">
        <f t="shared" si="10"/>
        <v>1</v>
      </c>
      <c r="BF56">
        <f t="shared" si="11"/>
        <v>9</v>
      </c>
      <c r="BG56">
        <f t="shared" si="12"/>
        <v>2</v>
      </c>
      <c r="BH56">
        <f t="shared" si="13"/>
        <v>0</v>
      </c>
      <c r="BI56">
        <f t="shared" si="14"/>
        <v>3</v>
      </c>
      <c r="BJ56">
        <f t="shared" si="15"/>
        <v>0</v>
      </c>
      <c r="BK56">
        <f t="shared" si="16"/>
        <v>1</v>
      </c>
      <c r="BL56">
        <f t="shared" si="17"/>
        <v>2</v>
      </c>
      <c r="BM56">
        <f t="shared" si="18"/>
        <v>0</v>
      </c>
      <c r="BN56">
        <f t="shared" si="19"/>
        <v>4</v>
      </c>
      <c r="BO56">
        <f t="shared" si="20"/>
        <v>1</v>
      </c>
      <c r="BP56">
        <f t="shared" si="21"/>
        <v>22</v>
      </c>
      <c r="BQ56" s="9">
        <f t="shared" si="22"/>
        <v>6</v>
      </c>
    </row>
    <row r="57" spans="1:69" x14ac:dyDescent="0.25">
      <c r="A57">
        <v>2026</v>
      </c>
      <c r="B57" t="s">
        <v>105</v>
      </c>
      <c r="C57" s="4" t="str">
        <f t="shared" si="0"/>
        <v>Atlantic 10</v>
      </c>
      <c r="F57">
        <f>COUNTIFS(Stats_Pitch_Team,$B57,Stats_Pitch_Position,F$1)</f>
        <v>20</v>
      </c>
      <c r="G57">
        <f t="shared" si="33"/>
        <v>3</v>
      </c>
      <c r="H57">
        <f t="shared" si="33"/>
        <v>2</v>
      </c>
      <c r="I57">
        <f t="shared" si="33"/>
        <v>3</v>
      </c>
      <c r="J57">
        <f t="shared" si="33"/>
        <v>2</v>
      </c>
      <c r="K57">
        <f t="shared" si="33"/>
        <v>2</v>
      </c>
      <c r="L57">
        <f t="shared" si="33"/>
        <v>1</v>
      </c>
      <c r="M57">
        <f t="shared" si="33"/>
        <v>2</v>
      </c>
      <c r="N57">
        <f t="shared" si="33"/>
        <v>2</v>
      </c>
      <c r="O57">
        <f t="shared" si="33"/>
        <v>1</v>
      </c>
      <c r="P57">
        <f t="shared" si="33"/>
        <v>0</v>
      </c>
      <c r="S57">
        <f>COUNTIFS(Stats_Pitch_Team,$B57,Stats_Pitch_Position,S$1,Stats_Pitch_AgeOut,1)</f>
        <v>4</v>
      </c>
      <c r="T57">
        <f t="shared" si="30"/>
        <v>0</v>
      </c>
      <c r="U57">
        <f t="shared" si="30"/>
        <v>0</v>
      </c>
      <c r="V57">
        <f t="shared" si="30"/>
        <v>1</v>
      </c>
      <c r="W57">
        <f t="shared" si="30"/>
        <v>0</v>
      </c>
      <c r="X57">
        <f t="shared" si="30"/>
        <v>0</v>
      </c>
      <c r="Y57">
        <f t="shared" si="30"/>
        <v>1</v>
      </c>
      <c r="Z57">
        <f t="shared" si="30"/>
        <v>0</v>
      </c>
      <c r="AA57">
        <f t="shared" si="30"/>
        <v>0</v>
      </c>
      <c r="AB57">
        <f t="shared" si="30"/>
        <v>0</v>
      </c>
      <c r="AC57">
        <f t="shared" si="8"/>
        <v>6</v>
      </c>
      <c r="AF57">
        <f>COUNTIFS(Stats_Pitch_Team,$B57,Stats_Pitch_Position,AF$1,Stats_Pitch_AgeOut,"&lt;&gt;1", Stats_Pitch_Draft,1)</f>
        <v>0</v>
      </c>
      <c r="AG57">
        <f t="shared" si="31"/>
        <v>0</v>
      </c>
      <c r="AH57">
        <f t="shared" si="31"/>
        <v>0</v>
      </c>
      <c r="AI57">
        <f t="shared" si="31"/>
        <v>0</v>
      </c>
      <c r="AJ57">
        <f t="shared" si="31"/>
        <v>0</v>
      </c>
      <c r="AK57">
        <f t="shared" si="31"/>
        <v>0</v>
      </c>
      <c r="AL57">
        <f t="shared" si="31"/>
        <v>0</v>
      </c>
      <c r="AM57">
        <f t="shared" si="31"/>
        <v>0</v>
      </c>
      <c r="AN57">
        <f t="shared" si="31"/>
        <v>0</v>
      </c>
      <c r="AO57">
        <f t="shared" si="31"/>
        <v>0</v>
      </c>
      <c r="AP57">
        <f t="shared" si="9"/>
        <v>0</v>
      </c>
      <c r="AS57">
        <f>COUNTIFS(Transfers_Team_Current,$B57,Transfers_Position,AS$1,Transfers_AgeOut, "&lt;&gt;1")</f>
        <v>2</v>
      </c>
      <c r="AT57">
        <f t="shared" si="32"/>
        <v>0</v>
      </c>
      <c r="AU57">
        <f t="shared" si="32"/>
        <v>0</v>
      </c>
      <c r="AV57">
        <f t="shared" si="32"/>
        <v>1</v>
      </c>
      <c r="AW57">
        <f t="shared" si="32"/>
        <v>0</v>
      </c>
      <c r="AX57">
        <f t="shared" si="32"/>
        <v>0</v>
      </c>
      <c r="AY57">
        <f t="shared" si="32"/>
        <v>0</v>
      </c>
      <c r="AZ57">
        <f t="shared" si="32"/>
        <v>1</v>
      </c>
      <c r="BA57">
        <f t="shared" si="32"/>
        <v>0</v>
      </c>
      <c r="BB57">
        <f t="shared" si="32"/>
        <v>1</v>
      </c>
      <c r="BC57">
        <f t="shared" si="10"/>
        <v>5</v>
      </c>
      <c r="BF57">
        <f t="shared" si="11"/>
        <v>14</v>
      </c>
      <c r="BG57">
        <f t="shared" si="12"/>
        <v>3</v>
      </c>
      <c r="BH57">
        <f t="shared" si="13"/>
        <v>2</v>
      </c>
      <c r="BI57">
        <f t="shared" si="14"/>
        <v>1</v>
      </c>
      <c r="BJ57">
        <f t="shared" si="15"/>
        <v>2</v>
      </c>
      <c r="BK57">
        <f t="shared" si="16"/>
        <v>2</v>
      </c>
      <c r="BL57">
        <f t="shared" si="17"/>
        <v>0</v>
      </c>
      <c r="BM57">
        <f t="shared" si="18"/>
        <v>1</v>
      </c>
      <c r="BN57">
        <f t="shared" si="19"/>
        <v>2</v>
      </c>
      <c r="BO57">
        <f t="shared" si="20"/>
        <v>0</v>
      </c>
      <c r="BP57">
        <f t="shared" si="21"/>
        <v>27</v>
      </c>
      <c r="BQ57" s="9">
        <f t="shared" si="22"/>
        <v>3</v>
      </c>
    </row>
    <row r="58" spans="1:69" x14ac:dyDescent="0.25">
      <c r="A58">
        <v>2026</v>
      </c>
      <c r="B58" t="s">
        <v>146</v>
      </c>
      <c r="C58" s="4" t="str">
        <f t="shared" si="0"/>
        <v>Atlantic 10</v>
      </c>
      <c r="F58">
        <f>COUNTIFS(Stats_Pitch_Team,$B58,Stats_Pitch_Position,F$1)</f>
        <v>20</v>
      </c>
      <c r="G58">
        <f t="shared" si="33"/>
        <v>3</v>
      </c>
      <c r="H58">
        <f t="shared" si="33"/>
        <v>1</v>
      </c>
      <c r="I58">
        <f t="shared" si="33"/>
        <v>1</v>
      </c>
      <c r="J58">
        <f t="shared" si="33"/>
        <v>1</v>
      </c>
      <c r="K58">
        <f t="shared" si="33"/>
        <v>2</v>
      </c>
      <c r="L58">
        <f t="shared" si="33"/>
        <v>4</v>
      </c>
      <c r="M58">
        <f t="shared" si="33"/>
        <v>1</v>
      </c>
      <c r="N58">
        <f t="shared" si="33"/>
        <v>1</v>
      </c>
      <c r="O58">
        <f t="shared" si="33"/>
        <v>2</v>
      </c>
      <c r="P58">
        <f t="shared" si="33"/>
        <v>0</v>
      </c>
      <c r="S58">
        <f>COUNTIFS(Stats_Pitch_Team,$B58,Stats_Pitch_Position,S$1,Stats_Pitch_AgeOut,1)</f>
        <v>3</v>
      </c>
      <c r="T58">
        <f t="shared" si="30"/>
        <v>0</v>
      </c>
      <c r="U58">
        <f t="shared" si="30"/>
        <v>0</v>
      </c>
      <c r="V58">
        <f t="shared" si="30"/>
        <v>1</v>
      </c>
      <c r="W58">
        <f t="shared" si="30"/>
        <v>0</v>
      </c>
      <c r="X58">
        <f t="shared" si="30"/>
        <v>1</v>
      </c>
      <c r="Y58">
        <f t="shared" si="30"/>
        <v>3</v>
      </c>
      <c r="Z58">
        <f t="shared" si="30"/>
        <v>0</v>
      </c>
      <c r="AA58">
        <f t="shared" si="30"/>
        <v>0</v>
      </c>
      <c r="AB58">
        <f t="shared" si="30"/>
        <v>0</v>
      </c>
      <c r="AC58">
        <f t="shared" si="8"/>
        <v>8</v>
      </c>
      <c r="AF58">
        <f>COUNTIFS(Stats_Pitch_Team,$B58,Stats_Pitch_Position,AF$1,Stats_Pitch_AgeOut,"&lt;&gt;1", Stats_Pitch_Draft,1)</f>
        <v>0</v>
      </c>
      <c r="AG58">
        <f t="shared" si="31"/>
        <v>0</v>
      </c>
      <c r="AH58">
        <f t="shared" si="31"/>
        <v>0</v>
      </c>
      <c r="AI58">
        <f t="shared" si="31"/>
        <v>0</v>
      </c>
      <c r="AJ58">
        <f t="shared" si="31"/>
        <v>0</v>
      </c>
      <c r="AK58">
        <f t="shared" si="31"/>
        <v>0</v>
      </c>
      <c r="AL58">
        <f t="shared" si="31"/>
        <v>0</v>
      </c>
      <c r="AM58">
        <f t="shared" si="31"/>
        <v>0</v>
      </c>
      <c r="AN58">
        <f t="shared" si="31"/>
        <v>0</v>
      </c>
      <c r="AO58">
        <f t="shared" si="31"/>
        <v>0</v>
      </c>
      <c r="AP58">
        <f t="shared" si="9"/>
        <v>0</v>
      </c>
      <c r="AS58">
        <f>COUNTIFS(Transfers_Team_Current,$B58,Transfers_Position,AS$1,Transfers_AgeOut, "&lt;&gt;1")</f>
        <v>3</v>
      </c>
      <c r="AT58">
        <f t="shared" si="32"/>
        <v>0</v>
      </c>
      <c r="AU58">
        <f t="shared" si="32"/>
        <v>0</v>
      </c>
      <c r="AV58">
        <f t="shared" si="32"/>
        <v>0</v>
      </c>
      <c r="AW58">
        <f t="shared" si="32"/>
        <v>1</v>
      </c>
      <c r="AX58">
        <f t="shared" si="32"/>
        <v>0</v>
      </c>
      <c r="AY58">
        <f t="shared" si="32"/>
        <v>0</v>
      </c>
      <c r="AZ58">
        <f t="shared" si="32"/>
        <v>0</v>
      </c>
      <c r="BA58">
        <f t="shared" si="32"/>
        <v>0</v>
      </c>
      <c r="BB58">
        <f t="shared" si="32"/>
        <v>0</v>
      </c>
      <c r="BC58">
        <f t="shared" si="10"/>
        <v>4</v>
      </c>
      <c r="BF58">
        <f t="shared" si="11"/>
        <v>14</v>
      </c>
      <c r="BG58">
        <f t="shared" si="12"/>
        <v>3</v>
      </c>
      <c r="BH58">
        <f t="shared" si="13"/>
        <v>1</v>
      </c>
      <c r="BI58">
        <f t="shared" si="14"/>
        <v>0</v>
      </c>
      <c r="BJ58">
        <f t="shared" si="15"/>
        <v>0</v>
      </c>
      <c r="BK58">
        <f t="shared" si="16"/>
        <v>1</v>
      </c>
      <c r="BL58">
        <f t="shared" si="17"/>
        <v>1</v>
      </c>
      <c r="BM58">
        <f t="shared" si="18"/>
        <v>1</v>
      </c>
      <c r="BN58">
        <f t="shared" si="19"/>
        <v>1</v>
      </c>
      <c r="BO58">
        <f t="shared" si="20"/>
        <v>2</v>
      </c>
      <c r="BP58">
        <f t="shared" si="21"/>
        <v>24</v>
      </c>
      <c r="BQ58" s="9">
        <f t="shared" si="22"/>
        <v>3</v>
      </c>
    </row>
    <row r="59" spans="1:69" x14ac:dyDescent="0.25">
      <c r="A59">
        <v>2026</v>
      </c>
      <c r="B59" t="s">
        <v>2360</v>
      </c>
      <c r="C59" s="4" t="str">
        <f t="shared" si="0"/>
        <v>Coastal</v>
      </c>
      <c r="F59">
        <f>COUNTIFS(Stats_Pitch_Team,$B59,Stats_Pitch_Position,F$1)</f>
        <v>18</v>
      </c>
      <c r="G59">
        <f t="shared" si="33"/>
        <v>3</v>
      </c>
      <c r="H59">
        <f t="shared" si="33"/>
        <v>1</v>
      </c>
      <c r="I59">
        <f t="shared" si="33"/>
        <v>1</v>
      </c>
      <c r="J59">
        <f t="shared" si="33"/>
        <v>1</v>
      </c>
      <c r="K59">
        <f t="shared" si="33"/>
        <v>2</v>
      </c>
      <c r="L59">
        <f t="shared" si="33"/>
        <v>1</v>
      </c>
      <c r="M59">
        <f t="shared" si="33"/>
        <v>1</v>
      </c>
      <c r="N59">
        <f t="shared" si="33"/>
        <v>3</v>
      </c>
      <c r="O59">
        <f t="shared" si="33"/>
        <v>1</v>
      </c>
      <c r="P59">
        <f t="shared" si="33"/>
        <v>0</v>
      </c>
      <c r="S59">
        <f>COUNTIFS(Stats_Pitch_Team,$B59,Stats_Pitch_Position,S$1,Stats_Pitch_AgeOut,1)</f>
        <v>4</v>
      </c>
      <c r="T59">
        <f t="shared" si="30"/>
        <v>2</v>
      </c>
      <c r="U59">
        <f t="shared" si="30"/>
        <v>1</v>
      </c>
      <c r="V59">
        <f t="shared" si="30"/>
        <v>1</v>
      </c>
      <c r="W59">
        <f t="shared" si="30"/>
        <v>0</v>
      </c>
      <c r="X59">
        <f t="shared" si="30"/>
        <v>0</v>
      </c>
      <c r="Y59">
        <f t="shared" si="30"/>
        <v>0</v>
      </c>
      <c r="Z59">
        <f t="shared" si="30"/>
        <v>0</v>
      </c>
      <c r="AA59">
        <f t="shared" si="30"/>
        <v>1</v>
      </c>
      <c r="AB59">
        <f t="shared" si="30"/>
        <v>0</v>
      </c>
      <c r="AC59">
        <f t="shared" si="8"/>
        <v>9</v>
      </c>
      <c r="AF59">
        <f>COUNTIFS(Stats_Pitch_Team,$B59,Stats_Pitch_Position,AF$1,Stats_Pitch_AgeOut,"&lt;&gt;1", Stats_Pitch_Draft,1)</f>
        <v>0</v>
      </c>
      <c r="AG59">
        <f t="shared" si="31"/>
        <v>0</v>
      </c>
      <c r="AH59">
        <f t="shared" si="31"/>
        <v>0</v>
      </c>
      <c r="AI59">
        <f t="shared" si="31"/>
        <v>0</v>
      </c>
      <c r="AJ59">
        <f t="shared" si="31"/>
        <v>0</v>
      </c>
      <c r="AK59">
        <f t="shared" si="31"/>
        <v>0</v>
      </c>
      <c r="AL59">
        <f t="shared" si="31"/>
        <v>0</v>
      </c>
      <c r="AM59">
        <f t="shared" si="31"/>
        <v>0</v>
      </c>
      <c r="AN59">
        <f t="shared" si="31"/>
        <v>0</v>
      </c>
      <c r="AO59">
        <f t="shared" si="31"/>
        <v>0</v>
      </c>
      <c r="AP59">
        <f t="shared" si="9"/>
        <v>0</v>
      </c>
      <c r="AS59">
        <f>COUNTIFS(Transfers_Team_Current,$B59,Transfers_Position,AS$1,Transfers_AgeOut, "&lt;&gt;1")</f>
        <v>2</v>
      </c>
      <c r="AT59">
        <f t="shared" si="32"/>
        <v>0</v>
      </c>
      <c r="AU59">
        <f t="shared" si="32"/>
        <v>0</v>
      </c>
      <c r="AV59">
        <f t="shared" si="32"/>
        <v>0</v>
      </c>
      <c r="AW59">
        <f t="shared" si="32"/>
        <v>1</v>
      </c>
      <c r="AX59">
        <f t="shared" si="32"/>
        <v>0</v>
      </c>
      <c r="AY59">
        <f t="shared" si="32"/>
        <v>0</v>
      </c>
      <c r="AZ59">
        <f t="shared" si="32"/>
        <v>1</v>
      </c>
      <c r="BA59">
        <f t="shared" si="32"/>
        <v>1</v>
      </c>
      <c r="BB59">
        <f t="shared" si="32"/>
        <v>0</v>
      </c>
      <c r="BC59">
        <f t="shared" si="10"/>
        <v>5</v>
      </c>
      <c r="BF59">
        <f t="shared" si="11"/>
        <v>12</v>
      </c>
      <c r="BG59">
        <f t="shared" si="12"/>
        <v>1</v>
      </c>
      <c r="BH59">
        <f t="shared" si="13"/>
        <v>0</v>
      </c>
      <c r="BI59">
        <f t="shared" si="14"/>
        <v>0</v>
      </c>
      <c r="BJ59">
        <f t="shared" si="15"/>
        <v>0</v>
      </c>
      <c r="BK59">
        <f t="shared" si="16"/>
        <v>2</v>
      </c>
      <c r="BL59">
        <f t="shared" si="17"/>
        <v>1</v>
      </c>
      <c r="BM59">
        <f t="shared" si="18"/>
        <v>0</v>
      </c>
      <c r="BN59">
        <f t="shared" si="19"/>
        <v>1</v>
      </c>
      <c r="BO59">
        <f t="shared" si="20"/>
        <v>1</v>
      </c>
      <c r="BP59">
        <f t="shared" si="21"/>
        <v>18</v>
      </c>
      <c r="BQ59" s="9">
        <f t="shared" si="22"/>
        <v>2</v>
      </c>
    </row>
    <row r="60" spans="1:69" x14ac:dyDescent="0.25">
      <c r="A60">
        <v>2026</v>
      </c>
      <c r="B60" t="s">
        <v>3816</v>
      </c>
      <c r="C60" s="4" t="str">
        <f t="shared" si="0"/>
        <v>Northeast</v>
      </c>
      <c r="F60">
        <f>COUNTIFS(Stats_Pitch_Team,$B60,Stats_Pitch_Position,F$1)</f>
        <v>15</v>
      </c>
      <c r="G60">
        <f t="shared" si="33"/>
        <v>2</v>
      </c>
      <c r="H60">
        <f t="shared" si="33"/>
        <v>3</v>
      </c>
      <c r="I60">
        <f t="shared" si="33"/>
        <v>2</v>
      </c>
      <c r="J60">
        <f t="shared" si="33"/>
        <v>1</v>
      </c>
      <c r="K60">
        <f t="shared" si="33"/>
        <v>2</v>
      </c>
      <c r="L60">
        <f t="shared" si="33"/>
        <v>2</v>
      </c>
      <c r="M60">
        <f t="shared" si="33"/>
        <v>1</v>
      </c>
      <c r="N60">
        <f t="shared" si="33"/>
        <v>4</v>
      </c>
      <c r="O60">
        <f t="shared" si="33"/>
        <v>1</v>
      </c>
      <c r="P60">
        <f t="shared" si="33"/>
        <v>0</v>
      </c>
      <c r="S60">
        <f>COUNTIFS(Stats_Pitch_Team,$B60,Stats_Pitch_Position,S$1,Stats_Pitch_AgeOut,1)</f>
        <v>1</v>
      </c>
      <c r="T60">
        <f t="shared" si="30"/>
        <v>0</v>
      </c>
      <c r="U60">
        <f t="shared" si="30"/>
        <v>1</v>
      </c>
      <c r="V60">
        <f t="shared" si="30"/>
        <v>1</v>
      </c>
      <c r="W60">
        <f t="shared" si="30"/>
        <v>0</v>
      </c>
      <c r="X60">
        <f t="shared" si="30"/>
        <v>0</v>
      </c>
      <c r="Y60">
        <f t="shared" si="30"/>
        <v>1</v>
      </c>
      <c r="Z60">
        <f t="shared" si="30"/>
        <v>0</v>
      </c>
      <c r="AA60">
        <f t="shared" si="30"/>
        <v>0</v>
      </c>
      <c r="AB60">
        <f t="shared" si="30"/>
        <v>0</v>
      </c>
      <c r="AC60">
        <f t="shared" si="8"/>
        <v>4</v>
      </c>
      <c r="AF60">
        <f>COUNTIFS(Stats_Pitch_Team,$B60,Stats_Pitch_Position,AF$1,Stats_Pitch_AgeOut,"&lt;&gt;1", Stats_Pitch_Draft,1)</f>
        <v>0</v>
      </c>
      <c r="AG60">
        <f t="shared" si="31"/>
        <v>0</v>
      </c>
      <c r="AH60">
        <f t="shared" si="31"/>
        <v>0</v>
      </c>
      <c r="AI60">
        <f t="shared" si="31"/>
        <v>0</v>
      </c>
      <c r="AJ60">
        <f t="shared" si="31"/>
        <v>0</v>
      </c>
      <c r="AK60">
        <f t="shared" si="31"/>
        <v>0</v>
      </c>
      <c r="AL60">
        <f t="shared" si="31"/>
        <v>0</v>
      </c>
      <c r="AM60">
        <f t="shared" si="31"/>
        <v>0</v>
      </c>
      <c r="AN60">
        <f t="shared" si="31"/>
        <v>0</v>
      </c>
      <c r="AO60">
        <f t="shared" si="31"/>
        <v>0</v>
      </c>
      <c r="AP60">
        <f t="shared" si="9"/>
        <v>0</v>
      </c>
      <c r="AS60">
        <f>COUNTIFS(Transfers_Team_Current,$B60,Transfers_Position,AS$1,Transfers_AgeOut, "&lt;&gt;1")</f>
        <v>2</v>
      </c>
      <c r="AT60">
        <f t="shared" si="32"/>
        <v>0</v>
      </c>
      <c r="AU60">
        <f t="shared" si="32"/>
        <v>0</v>
      </c>
      <c r="AV60">
        <f t="shared" si="32"/>
        <v>0</v>
      </c>
      <c r="AW60">
        <f t="shared" si="32"/>
        <v>0</v>
      </c>
      <c r="AX60">
        <f t="shared" si="32"/>
        <v>0</v>
      </c>
      <c r="AY60">
        <f t="shared" si="32"/>
        <v>0</v>
      </c>
      <c r="AZ60">
        <f t="shared" si="32"/>
        <v>1</v>
      </c>
      <c r="BA60">
        <f t="shared" si="32"/>
        <v>0</v>
      </c>
      <c r="BB60">
        <f t="shared" si="32"/>
        <v>0</v>
      </c>
      <c r="BC60">
        <f t="shared" si="10"/>
        <v>3</v>
      </c>
      <c r="BF60">
        <f t="shared" si="11"/>
        <v>12</v>
      </c>
      <c r="BG60">
        <f t="shared" si="12"/>
        <v>2</v>
      </c>
      <c r="BH60">
        <f t="shared" si="13"/>
        <v>2</v>
      </c>
      <c r="BI60">
        <f t="shared" si="14"/>
        <v>1</v>
      </c>
      <c r="BJ60">
        <f t="shared" si="15"/>
        <v>1</v>
      </c>
      <c r="BK60">
        <f t="shared" si="16"/>
        <v>2</v>
      </c>
      <c r="BL60">
        <f t="shared" si="17"/>
        <v>1</v>
      </c>
      <c r="BM60">
        <f t="shared" si="18"/>
        <v>0</v>
      </c>
      <c r="BN60">
        <f t="shared" si="19"/>
        <v>4</v>
      </c>
      <c r="BO60">
        <f t="shared" si="20"/>
        <v>1</v>
      </c>
      <c r="BP60">
        <f t="shared" si="21"/>
        <v>26</v>
      </c>
      <c r="BQ60" s="9">
        <f t="shared" si="22"/>
        <v>5</v>
      </c>
    </row>
    <row r="61" spans="1:69" x14ac:dyDescent="0.25">
      <c r="A61">
        <v>2026</v>
      </c>
      <c r="B61" t="s">
        <v>532</v>
      </c>
      <c r="C61" s="4" t="str">
        <f t="shared" si="0"/>
        <v>ACC</v>
      </c>
      <c r="F61">
        <f>COUNTIFS(Stats_Pitch_Team,$B61,Stats_Pitch_Position,F$1)</f>
        <v>18</v>
      </c>
      <c r="G61">
        <f t="shared" si="33"/>
        <v>3</v>
      </c>
      <c r="H61">
        <f t="shared" si="33"/>
        <v>3</v>
      </c>
      <c r="I61">
        <f t="shared" si="33"/>
        <v>1</v>
      </c>
      <c r="J61">
        <f t="shared" si="33"/>
        <v>2</v>
      </c>
      <c r="K61">
        <f t="shared" si="33"/>
        <v>1</v>
      </c>
      <c r="L61">
        <f t="shared" si="33"/>
        <v>2</v>
      </c>
      <c r="M61">
        <f t="shared" si="33"/>
        <v>2</v>
      </c>
      <c r="N61">
        <f t="shared" si="33"/>
        <v>3</v>
      </c>
      <c r="O61">
        <f t="shared" si="33"/>
        <v>1</v>
      </c>
      <c r="P61">
        <f t="shared" si="33"/>
        <v>0</v>
      </c>
      <c r="S61">
        <f>COUNTIFS(Stats_Pitch_Team,$B61,Stats_Pitch_Position,S$1,Stats_Pitch_AgeOut,1)</f>
        <v>8</v>
      </c>
      <c r="T61">
        <f t="shared" si="30"/>
        <v>2</v>
      </c>
      <c r="U61">
        <f t="shared" si="30"/>
        <v>1</v>
      </c>
      <c r="V61">
        <f t="shared" si="30"/>
        <v>0</v>
      </c>
      <c r="W61">
        <f t="shared" si="30"/>
        <v>1</v>
      </c>
      <c r="X61">
        <f t="shared" si="30"/>
        <v>0</v>
      </c>
      <c r="Y61">
        <f t="shared" si="30"/>
        <v>2</v>
      </c>
      <c r="Z61">
        <f t="shared" si="30"/>
        <v>0</v>
      </c>
      <c r="AA61">
        <f t="shared" si="30"/>
        <v>0</v>
      </c>
      <c r="AB61">
        <f t="shared" si="30"/>
        <v>1</v>
      </c>
      <c r="AC61">
        <f t="shared" si="8"/>
        <v>15</v>
      </c>
      <c r="AF61">
        <f>COUNTIFS(Stats_Pitch_Team,$B61,Stats_Pitch_Position,AF$1,Stats_Pitch_AgeOut,"&lt;&gt;1", Stats_Pitch_Draft,1)</f>
        <v>0</v>
      </c>
      <c r="AG61">
        <f t="shared" si="31"/>
        <v>1</v>
      </c>
      <c r="AH61">
        <f t="shared" si="31"/>
        <v>0</v>
      </c>
      <c r="AI61">
        <f t="shared" si="31"/>
        <v>0</v>
      </c>
      <c r="AJ61">
        <f t="shared" si="31"/>
        <v>0</v>
      </c>
      <c r="AK61">
        <f t="shared" si="31"/>
        <v>0</v>
      </c>
      <c r="AL61">
        <f t="shared" si="31"/>
        <v>0</v>
      </c>
      <c r="AM61">
        <f t="shared" si="31"/>
        <v>0</v>
      </c>
      <c r="AN61">
        <f t="shared" si="31"/>
        <v>0</v>
      </c>
      <c r="AO61">
        <f t="shared" si="31"/>
        <v>0</v>
      </c>
      <c r="AP61">
        <f t="shared" si="9"/>
        <v>1</v>
      </c>
      <c r="AS61">
        <f>COUNTIFS(Transfers_Team_Current,$B61,Transfers_Position,AS$1,Transfers_AgeOut, "&lt;&gt;1")</f>
        <v>2</v>
      </c>
      <c r="AT61">
        <f t="shared" si="32"/>
        <v>0</v>
      </c>
      <c r="AU61">
        <f t="shared" si="32"/>
        <v>0</v>
      </c>
      <c r="AV61">
        <f t="shared" si="32"/>
        <v>0</v>
      </c>
      <c r="AW61">
        <f t="shared" si="32"/>
        <v>1</v>
      </c>
      <c r="AX61">
        <f t="shared" si="32"/>
        <v>0</v>
      </c>
      <c r="AY61">
        <f t="shared" si="32"/>
        <v>0</v>
      </c>
      <c r="AZ61">
        <f t="shared" si="32"/>
        <v>0</v>
      </c>
      <c r="BA61">
        <f t="shared" si="32"/>
        <v>1</v>
      </c>
      <c r="BB61">
        <f t="shared" si="32"/>
        <v>0</v>
      </c>
      <c r="BC61">
        <f t="shared" si="10"/>
        <v>4</v>
      </c>
      <c r="BF61">
        <f t="shared" si="11"/>
        <v>8</v>
      </c>
      <c r="BG61">
        <f t="shared" si="12"/>
        <v>0</v>
      </c>
      <c r="BH61">
        <f t="shared" si="13"/>
        <v>2</v>
      </c>
      <c r="BI61">
        <f t="shared" si="14"/>
        <v>1</v>
      </c>
      <c r="BJ61">
        <f t="shared" si="15"/>
        <v>0</v>
      </c>
      <c r="BK61">
        <f t="shared" si="16"/>
        <v>1</v>
      </c>
      <c r="BL61">
        <f t="shared" si="17"/>
        <v>0</v>
      </c>
      <c r="BM61">
        <f t="shared" si="18"/>
        <v>2</v>
      </c>
      <c r="BN61">
        <f t="shared" si="19"/>
        <v>2</v>
      </c>
      <c r="BO61">
        <f t="shared" si="20"/>
        <v>0</v>
      </c>
      <c r="BP61">
        <f t="shared" si="21"/>
        <v>16</v>
      </c>
      <c r="BQ61" s="9">
        <f t="shared" si="22"/>
        <v>4</v>
      </c>
    </row>
    <row r="62" spans="1:69" x14ac:dyDescent="0.25">
      <c r="A62">
        <v>2026</v>
      </c>
      <c r="B62" t="s">
        <v>702</v>
      </c>
      <c r="C62" s="4" t="str">
        <f t="shared" si="0"/>
        <v>American Athletic</v>
      </c>
      <c r="F62">
        <f>COUNTIFS(Stats_Pitch_Team,$B62,Stats_Pitch_Position,F$1)</f>
        <v>18</v>
      </c>
      <c r="G62">
        <f t="shared" ref="G62:P71" si="34">COUNTIFS(Stats_Hit_Team,$B62,Stats_Hit_Position,G$1)</f>
        <v>2</v>
      </c>
      <c r="H62">
        <f t="shared" si="34"/>
        <v>2</v>
      </c>
      <c r="I62">
        <f t="shared" si="34"/>
        <v>2</v>
      </c>
      <c r="J62">
        <f t="shared" si="34"/>
        <v>1</v>
      </c>
      <c r="K62">
        <f t="shared" si="34"/>
        <v>2</v>
      </c>
      <c r="L62">
        <f t="shared" si="34"/>
        <v>3</v>
      </c>
      <c r="M62">
        <f t="shared" si="34"/>
        <v>1</v>
      </c>
      <c r="N62">
        <f t="shared" si="34"/>
        <v>1</v>
      </c>
      <c r="O62">
        <f t="shared" si="34"/>
        <v>3</v>
      </c>
      <c r="P62">
        <f t="shared" si="34"/>
        <v>0</v>
      </c>
      <c r="S62">
        <f>COUNTIFS(Stats_Pitch_Team,$B62,Stats_Pitch_Position,S$1,Stats_Pitch_AgeOut,1)</f>
        <v>6</v>
      </c>
      <c r="T62">
        <f t="shared" si="30"/>
        <v>0</v>
      </c>
      <c r="U62">
        <f t="shared" si="30"/>
        <v>1</v>
      </c>
      <c r="V62">
        <f t="shared" si="30"/>
        <v>0</v>
      </c>
      <c r="W62">
        <f t="shared" si="30"/>
        <v>0</v>
      </c>
      <c r="X62">
        <f t="shared" si="30"/>
        <v>0</v>
      </c>
      <c r="Y62">
        <f t="shared" si="30"/>
        <v>1</v>
      </c>
      <c r="Z62">
        <f t="shared" si="30"/>
        <v>0</v>
      </c>
      <c r="AA62">
        <f t="shared" si="30"/>
        <v>1</v>
      </c>
      <c r="AB62">
        <f t="shared" si="30"/>
        <v>0</v>
      </c>
      <c r="AC62">
        <f t="shared" si="8"/>
        <v>9</v>
      </c>
      <c r="AF62">
        <f>COUNTIFS(Stats_Pitch_Team,$B62,Stats_Pitch_Position,AF$1,Stats_Pitch_AgeOut,"&lt;&gt;1", Stats_Pitch_Draft,1)</f>
        <v>1</v>
      </c>
      <c r="AG62">
        <f t="shared" si="31"/>
        <v>0</v>
      </c>
      <c r="AH62">
        <f t="shared" si="31"/>
        <v>0</v>
      </c>
      <c r="AI62">
        <f t="shared" si="31"/>
        <v>0</v>
      </c>
      <c r="AJ62">
        <f t="shared" si="31"/>
        <v>0</v>
      </c>
      <c r="AK62">
        <f t="shared" si="31"/>
        <v>0</v>
      </c>
      <c r="AL62">
        <f t="shared" si="31"/>
        <v>0</v>
      </c>
      <c r="AM62">
        <f t="shared" si="31"/>
        <v>0</v>
      </c>
      <c r="AN62">
        <f t="shared" si="31"/>
        <v>0</v>
      </c>
      <c r="AO62">
        <f t="shared" si="31"/>
        <v>0</v>
      </c>
      <c r="AP62">
        <f t="shared" si="9"/>
        <v>1</v>
      </c>
      <c r="AS62">
        <f>COUNTIFS(Transfers_Team_Current,$B62,Transfers_Position,AS$1,Transfers_AgeOut, "&lt;&gt;1")</f>
        <v>0</v>
      </c>
      <c r="AT62">
        <f t="shared" si="32"/>
        <v>2</v>
      </c>
      <c r="AU62">
        <f t="shared" si="32"/>
        <v>0</v>
      </c>
      <c r="AV62">
        <f t="shared" si="32"/>
        <v>0</v>
      </c>
      <c r="AW62">
        <f t="shared" si="32"/>
        <v>0</v>
      </c>
      <c r="AX62">
        <f t="shared" si="32"/>
        <v>1</v>
      </c>
      <c r="AY62">
        <f t="shared" si="32"/>
        <v>0</v>
      </c>
      <c r="AZ62">
        <f t="shared" si="32"/>
        <v>0</v>
      </c>
      <c r="BA62">
        <f t="shared" si="32"/>
        <v>0</v>
      </c>
      <c r="BB62">
        <f t="shared" si="32"/>
        <v>0</v>
      </c>
      <c r="BC62">
        <f t="shared" si="10"/>
        <v>3</v>
      </c>
      <c r="BF62">
        <f t="shared" si="11"/>
        <v>11</v>
      </c>
      <c r="BG62">
        <f t="shared" si="12"/>
        <v>0</v>
      </c>
      <c r="BH62">
        <f t="shared" si="13"/>
        <v>1</v>
      </c>
      <c r="BI62">
        <f t="shared" si="14"/>
        <v>2</v>
      </c>
      <c r="BJ62">
        <f t="shared" si="15"/>
        <v>1</v>
      </c>
      <c r="BK62">
        <f t="shared" si="16"/>
        <v>1</v>
      </c>
      <c r="BL62">
        <f t="shared" si="17"/>
        <v>2</v>
      </c>
      <c r="BM62">
        <f t="shared" si="18"/>
        <v>1</v>
      </c>
      <c r="BN62">
        <f t="shared" si="19"/>
        <v>0</v>
      </c>
      <c r="BO62">
        <f t="shared" si="20"/>
        <v>3</v>
      </c>
      <c r="BP62">
        <f t="shared" si="21"/>
        <v>22</v>
      </c>
      <c r="BQ62" s="9">
        <f t="shared" si="22"/>
        <v>3</v>
      </c>
    </row>
    <row r="63" spans="1:69" x14ac:dyDescent="0.25">
      <c r="A63">
        <v>2026</v>
      </c>
      <c r="B63" t="s">
        <v>4522</v>
      </c>
      <c r="C63" s="4" t="str">
        <f t="shared" si="0"/>
        <v>SoCon</v>
      </c>
      <c r="F63">
        <f>COUNTIFS(Stats_Pitch_Team,$B63,Stats_Pitch_Position,F$1)</f>
        <v>18</v>
      </c>
      <c r="G63">
        <f t="shared" si="34"/>
        <v>3</v>
      </c>
      <c r="H63">
        <f t="shared" si="34"/>
        <v>1</v>
      </c>
      <c r="I63">
        <f t="shared" si="34"/>
        <v>1</v>
      </c>
      <c r="J63">
        <f t="shared" si="34"/>
        <v>3</v>
      </c>
      <c r="K63">
        <f t="shared" si="34"/>
        <v>2</v>
      </c>
      <c r="L63">
        <f t="shared" si="34"/>
        <v>1</v>
      </c>
      <c r="M63">
        <f t="shared" si="34"/>
        <v>1</v>
      </c>
      <c r="N63">
        <f t="shared" si="34"/>
        <v>2</v>
      </c>
      <c r="O63">
        <f t="shared" si="34"/>
        <v>2</v>
      </c>
      <c r="P63">
        <f t="shared" si="34"/>
        <v>0</v>
      </c>
      <c r="S63">
        <f>COUNTIFS(Stats_Pitch_Team,$B63,Stats_Pitch_Position,S$1,Stats_Pitch_AgeOut,1)</f>
        <v>6</v>
      </c>
      <c r="T63">
        <f t="shared" si="30"/>
        <v>1</v>
      </c>
      <c r="U63">
        <f t="shared" si="30"/>
        <v>1</v>
      </c>
      <c r="V63">
        <f t="shared" si="30"/>
        <v>0</v>
      </c>
      <c r="W63">
        <f t="shared" si="30"/>
        <v>0</v>
      </c>
      <c r="X63">
        <f t="shared" si="30"/>
        <v>0</v>
      </c>
      <c r="Y63">
        <f t="shared" si="30"/>
        <v>0</v>
      </c>
      <c r="Z63">
        <f t="shared" si="30"/>
        <v>0</v>
      </c>
      <c r="AA63">
        <f t="shared" si="30"/>
        <v>1</v>
      </c>
      <c r="AB63">
        <f t="shared" si="30"/>
        <v>0</v>
      </c>
      <c r="AC63">
        <f t="shared" si="8"/>
        <v>9</v>
      </c>
      <c r="AF63">
        <f>COUNTIFS(Stats_Pitch_Team,$B63,Stats_Pitch_Position,AF$1,Stats_Pitch_AgeOut,"&lt;&gt;1", Stats_Pitch_Draft,1)</f>
        <v>0</v>
      </c>
      <c r="AG63">
        <f t="shared" si="31"/>
        <v>0</v>
      </c>
      <c r="AH63">
        <f t="shared" si="31"/>
        <v>0</v>
      </c>
      <c r="AI63">
        <f t="shared" si="31"/>
        <v>0</v>
      </c>
      <c r="AJ63">
        <f t="shared" si="31"/>
        <v>0</v>
      </c>
      <c r="AK63">
        <f t="shared" si="31"/>
        <v>0</v>
      </c>
      <c r="AL63">
        <f t="shared" si="31"/>
        <v>0</v>
      </c>
      <c r="AM63">
        <f t="shared" si="31"/>
        <v>0</v>
      </c>
      <c r="AN63">
        <f t="shared" si="31"/>
        <v>0</v>
      </c>
      <c r="AO63">
        <f t="shared" si="31"/>
        <v>0</v>
      </c>
      <c r="AP63">
        <f t="shared" si="9"/>
        <v>0</v>
      </c>
      <c r="AS63">
        <f>COUNTIFS(Transfers_Team_Current,$B63,Transfers_Position,AS$1,Transfers_AgeOut, "&lt;&gt;1")</f>
        <v>1</v>
      </c>
      <c r="AT63">
        <f t="shared" si="32"/>
        <v>1</v>
      </c>
      <c r="AU63">
        <f t="shared" si="32"/>
        <v>0</v>
      </c>
      <c r="AV63">
        <f t="shared" si="32"/>
        <v>0</v>
      </c>
      <c r="AW63">
        <f t="shared" si="32"/>
        <v>1</v>
      </c>
      <c r="AX63">
        <f t="shared" si="32"/>
        <v>0</v>
      </c>
      <c r="AY63">
        <f t="shared" si="32"/>
        <v>0</v>
      </c>
      <c r="AZ63">
        <f t="shared" si="32"/>
        <v>1</v>
      </c>
      <c r="BA63">
        <f t="shared" si="32"/>
        <v>0</v>
      </c>
      <c r="BB63">
        <f t="shared" si="32"/>
        <v>0</v>
      </c>
      <c r="BC63">
        <f t="shared" si="10"/>
        <v>4</v>
      </c>
      <c r="BF63">
        <f t="shared" si="11"/>
        <v>11</v>
      </c>
      <c r="BG63">
        <f t="shared" si="12"/>
        <v>1</v>
      </c>
      <c r="BH63">
        <f t="shared" si="13"/>
        <v>0</v>
      </c>
      <c r="BI63">
        <f t="shared" si="14"/>
        <v>1</v>
      </c>
      <c r="BJ63">
        <f t="shared" si="15"/>
        <v>2</v>
      </c>
      <c r="BK63">
        <f t="shared" si="16"/>
        <v>2</v>
      </c>
      <c r="BL63">
        <f t="shared" si="17"/>
        <v>1</v>
      </c>
      <c r="BM63">
        <f t="shared" si="18"/>
        <v>0</v>
      </c>
      <c r="BN63">
        <f t="shared" si="19"/>
        <v>1</v>
      </c>
      <c r="BO63">
        <f t="shared" si="20"/>
        <v>2</v>
      </c>
      <c r="BP63">
        <f t="shared" si="21"/>
        <v>21</v>
      </c>
      <c r="BQ63" s="9">
        <f t="shared" si="22"/>
        <v>2</v>
      </c>
    </row>
    <row r="64" spans="1:69" x14ac:dyDescent="0.25">
      <c r="A64">
        <v>2026</v>
      </c>
      <c r="B64" t="s">
        <v>3870</v>
      </c>
      <c r="C64" s="4" t="str">
        <f t="shared" si="0"/>
        <v>Ohio Valley</v>
      </c>
      <c r="F64">
        <f>COUNTIFS(Stats_Pitch_Team,$B64,Stats_Pitch_Position,F$1)</f>
        <v>16</v>
      </c>
      <c r="G64">
        <f t="shared" si="34"/>
        <v>4</v>
      </c>
      <c r="H64">
        <f t="shared" si="34"/>
        <v>2</v>
      </c>
      <c r="I64">
        <f t="shared" si="34"/>
        <v>2</v>
      </c>
      <c r="J64">
        <f t="shared" si="34"/>
        <v>2</v>
      </c>
      <c r="K64">
        <f t="shared" si="34"/>
        <v>1</v>
      </c>
      <c r="L64">
        <f t="shared" si="34"/>
        <v>1</v>
      </c>
      <c r="M64">
        <f t="shared" si="34"/>
        <v>1</v>
      </c>
      <c r="N64">
        <f t="shared" si="34"/>
        <v>4</v>
      </c>
      <c r="O64">
        <f t="shared" si="34"/>
        <v>1</v>
      </c>
      <c r="P64">
        <f t="shared" si="34"/>
        <v>0</v>
      </c>
      <c r="S64">
        <f>COUNTIFS(Stats_Pitch_Team,$B64,Stats_Pitch_Position,S$1,Stats_Pitch_AgeOut,1)</f>
        <v>5</v>
      </c>
      <c r="T64">
        <f t="shared" si="30"/>
        <v>1</v>
      </c>
      <c r="U64">
        <f t="shared" si="30"/>
        <v>2</v>
      </c>
      <c r="V64">
        <f t="shared" si="30"/>
        <v>2</v>
      </c>
      <c r="W64">
        <f t="shared" si="30"/>
        <v>1</v>
      </c>
      <c r="X64">
        <f t="shared" si="30"/>
        <v>1</v>
      </c>
      <c r="Y64">
        <f t="shared" si="30"/>
        <v>1</v>
      </c>
      <c r="Z64">
        <f t="shared" si="30"/>
        <v>1</v>
      </c>
      <c r="AA64">
        <f t="shared" si="30"/>
        <v>3</v>
      </c>
      <c r="AB64">
        <f t="shared" si="30"/>
        <v>1</v>
      </c>
      <c r="AC64">
        <f t="shared" si="8"/>
        <v>18</v>
      </c>
      <c r="AF64">
        <f>COUNTIFS(Stats_Pitch_Team,$B64,Stats_Pitch_Position,AF$1,Stats_Pitch_AgeOut,"&lt;&gt;1", Stats_Pitch_Draft,1)</f>
        <v>0</v>
      </c>
      <c r="AG64">
        <f t="shared" si="31"/>
        <v>0</v>
      </c>
      <c r="AH64">
        <f t="shared" si="31"/>
        <v>0</v>
      </c>
      <c r="AI64">
        <f t="shared" si="31"/>
        <v>0</v>
      </c>
      <c r="AJ64">
        <f t="shared" si="31"/>
        <v>0</v>
      </c>
      <c r="AK64">
        <f t="shared" si="31"/>
        <v>0</v>
      </c>
      <c r="AL64">
        <f t="shared" si="31"/>
        <v>0</v>
      </c>
      <c r="AM64">
        <f t="shared" si="31"/>
        <v>0</v>
      </c>
      <c r="AN64">
        <f t="shared" si="31"/>
        <v>0</v>
      </c>
      <c r="AO64">
        <f t="shared" si="31"/>
        <v>0</v>
      </c>
      <c r="AP64">
        <f t="shared" si="9"/>
        <v>0</v>
      </c>
      <c r="AS64">
        <f>COUNTIFS(Transfers_Team_Current,$B64,Transfers_Position,AS$1,Transfers_AgeOut, "&lt;&gt;1")</f>
        <v>2</v>
      </c>
      <c r="AT64">
        <f t="shared" si="32"/>
        <v>0</v>
      </c>
      <c r="AU64">
        <f t="shared" si="32"/>
        <v>0</v>
      </c>
      <c r="AV64">
        <f t="shared" si="32"/>
        <v>0</v>
      </c>
      <c r="AW64">
        <f t="shared" si="32"/>
        <v>0</v>
      </c>
      <c r="AX64">
        <f t="shared" si="32"/>
        <v>0</v>
      </c>
      <c r="AY64">
        <f t="shared" si="32"/>
        <v>0</v>
      </c>
      <c r="AZ64">
        <f t="shared" si="32"/>
        <v>0</v>
      </c>
      <c r="BA64">
        <f t="shared" si="32"/>
        <v>0</v>
      </c>
      <c r="BB64">
        <f t="shared" si="32"/>
        <v>0</v>
      </c>
      <c r="BC64">
        <f t="shared" si="10"/>
        <v>2</v>
      </c>
      <c r="BF64">
        <f t="shared" si="11"/>
        <v>9</v>
      </c>
      <c r="BG64">
        <f t="shared" si="12"/>
        <v>3</v>
      </c>
      <c r="BH64">
        <f t="shared" si="13"/>
        <v>0</v>
      </c>
      <c r="BI64">
        <f t="shared" si="14"/>
        <v>0</v>
      </c>
      <c r="BJ64">
        <f t="shared" si="15"/>
        <v>1</v>
      </c>
      <c r="BK64">
        <f t="shared" si="16"/>
        <v>0</v>
      </c>
      <c r="BL64">
        <f t="shared" si="17"/>
        <v>0</v>
      </c>
      <c r="BM64">
        <f t="shared" si="18"/>
        <v>0</v>
      </c>
      <c r="BN64">
        <f t="shared" si="19"/>
        <v>1</v>
      </c>
      <c r="BO64">
        <f t="shared" si="20"/>
        <v>0</v>
      </c>
      <c r="BP64">
        <f t="shared" si="21"/>
        <v>14</v>
      </c>
      <c r="BQ64" s="9">
        <f t="shared" si="22"/>
        <v>1</v>
      </c>
    </row>
    <row r="65" spans="1:69" x14ac:dyDescent="0.25">
      <c r="A65">
        <v>2026</v>
      </c>
      <c r="B65" t="s">
        <v>1061</v>
      </c>
      <c r="C65" s="4" t="str">
        <f t="shared" si="0"/>
        <v>Atlantic Sun</v>
      </c>
      <c r="F65">
        <f>COUNTIFS(Stats_Pitch_Team,$B65,Stats_Pitch_Position,F$1)</f>
        <v>20</v>
      </c>
      <c r="G65">
        <f t="shared" si="34"/>
        <v>3</v>
      </c>
      <c r="H65">
        <f t="shared" si="34"/>
        <v>2</v>
      </c>
      <c r="I65">
        <f t="shared" si="34"/>
        <v>3</v>
      </c>
      <c r="J65">
        <f t="shared" si="34"/>
        <v>1</v>
      </c>
      <c r="K65">
        <f t="shared" si="34"/>
        <v>1</v>
      </c>
      <c r="L65">
        <f t="shared" si="34"/>
        <v>2</v>
      </c>
      <c r="M65">
        <f t="shared" si="34"/>
        <v>2</v>
      </c>
      <c r="N65">
        <f t="shared" si="34"/>
        <v>2</v>
      </c>
      <c r="O65">
        <f t="shared" si="34"/>
        <v>1</v>
      </c>
      <c r="P65">
        <f t="shared" si="34"/>
        <v>0</v>
      </c>
      <c r="S65">
        <f>COUNTIFS(Stats_Pitch_Team,$B65,Stats_Pitch_Position,S$1,Stats_Pitch_AgeOut,1)</f>
        <v>8</v>
      </c>
      <c r="T65">
        <f t="shared" si="30"/>
        <v>1</v>
      </c>
      <c r="U65">
        <f t="shared" si="30"/>
        <v>1</v>
      </c>
      <c r="V65">
        <f t="shared" si="30"/>
        <v>2</v>
      </c>
      <c r="W65">
        <f t="shared" si="30"/>
        <v>0</v>
      </c>
      <c r="X65">
        <f t="shared" si="30"/>
        <v>1</v>
      </c>
      <c r="Y65">
        <f t="shared" si="30"/>
        <v>1</v>
      </c>
      <c r="Z65">
        <f t="shared" si="30"/>
        <v>1</v>
      </c>
      <c r="AA65">
        <f t="shared" si="30"/>
        <v>0</v>
      </c>
      <c r="AB65">
        <f t="shared" si="30"/>
        <v>0</v>
      </c>
      <c r="AC65">
        <f t="shared" si="8"/>
        <v>15</v>
      </c>
      <c r="AF65">
        <f>COUNTIFS(Stats_Pitch_Team,$B65,Stats_Pitch_Position,AF$1,Stats_Pitch_AgeOut,"&lt;&gt;1", Stats_Pitch_Draft,1)</f>
        <v>0</v>
      </c>
      <c r="AG65">
        <f t="shared" si="31"/>
        <v>0</v>
      </c>
      <c r="AH65">
        <f t="shared" si="31"/>
        <v>0</v>
      </c>
      <c r="AI65">
        <f t="shared" si="31"/>
        <v>0</v>
      </c>
      <c r="AJ65">
        <f t="shared" si="31"/>
        <v>0</v>
      </c>
      <c r="AK65">
        <f t="shared" si="31"/>
        <v>0</v>
      </c>
      <c r="AL65">
        <f t="shared" si="31"/>
        <v>0</v>
      </c>
      <c r="AM65">
        <f t="shared" si="31"/>
        <v>0</v>
      </c>
      <c r="AN65">
        <f t="shared" si="31"/>
        <v>0</v>
      </c>
      <c r="AO65">
        <f t="shared" si="31"/>
        <v>0</v>
      </c>
      <c r="AP65">
        <f t="shared" si="9"/>
        <v>0</v>
      </c>
      <c r="AS65">
        <f>COUNTIFS(Transfers_Team_Current,$B65,Transfers_Position,AS$1,Transfers_AgeOut, "&lt;&gt;1")</f>
        <v>1</v>
      </c>
      <c r="AT65">
        <f t="shared" si="32"/>
        <v>2</v>
      </c>
      <c r="AU65">
        <f t="shared" si="32"/>
        <v>0</v>
      </c>
      <c r="AV65">
        <f t="shared" si="32"/>
        <v>1</v>
      </c>
      <c r="AW65">
        <f t="shared" si="32"/>
        <v>0</v>
      </c>
      <c r="AX65">
        <f t="shared" si="32"/>
        <v>0</v>
      </c>
      <c r="AY65">
        <f t="shared" si="32"/>
        <v>1</v>
      </c>
      <c r="AZ65">
        <f t="shared" si="32"/>
        <v>1</v>
      </c>
      <c r="BA65">
        <f t="shared" si="32"/>
        <v>1</v>
      </c>
      <c r="BB65">
        <f t="shared" si="32"/>
        <v>0</v>
      </c>
      <c r="BC65">
        <f t="shared" si="10"/>
        <v>7</v>
      </c>
      <c r="BF65">
        <f t="shared" si="11"/>
        <v>11</v>
      </c>
      <c r="BG65">
        <f t="shared" si="12"/>
        <v>0</v>
      </c>
      <c r="BH65">
        <f t="shared" si="13"/>
        <v>1</v>
      </c>
      <c r="BI65">
        <f t="shared" si="14"/>
        <v>0</v>
      </c>
      <c r="BJ65">
        <f t="shared" si="15"/>
        <v>1</v>
      </c>
      <c r="BK65">
        <f t="shared" si="16"/>
        <v>0</v>
      </c>
      <c r="BL65">
        <f t="shared" si="17"/>
        <v>0</v>
      </c>
      <c r="BM65">
        <f t="shared" si="18"/>
        <v>0</v>
      </c>
      <c r="BN65">
        <f t="shared" si="19"/>
        <v>1</v>
      </c>
      <c r="BO65">
        <f t="shared" si="20"/>
        <v>1</v>
      </c>
      <c r="BP65">
        <f t="shared" si="21"/>
        <v>15</v>
      </c>
      <c r="BQ65" s="9">
        <f t="shared" si="22"/>
        <v>1</v>
      </c>
    </row>
    <row r="66" spans="1:69" x14ac:dyDescent="0.25">
      <c r="A66">
        <v>2026</v>
      </c>
      <c r="B66" t="s">
        <v>3200</v>
      </c>
      <c r="C66" s="4" t="str">
        <f t="shared" ref="C66:C129" si="35">IFERROR(INDEX(Conferences_Conference,MATCH(B66,Conferences_Team,0)),"")</f>
        <v>Mid-American</v>
      </c>
      <c r="F66">
        <f>COUNTIFS(Stats_Pitch_Team,$B66,Stats_Pitch_Position,F$1)</f>
        <v>19</v>
      </c>
      <c r="G66">
        <f t="shared" si="34"/>
        <v>1</v>
      </c>
      <c r="H66">
        <f t="shared" si="34"/>
        <v>2</v>
      </c>
      <c r="I66">
        <f t="shared" si="34"/>
        <v>2</v>
      </c>
      <c r="J66">
        <f t="shared" si="34"/>
        <v>1</v>
      </c>
      <c r="K66">
        <f t="shared" si="34"/>
        <v>2</v>
      </c>
      <c r="L66">
        <f t="shared" si="34"/>
        <v>1</v>
      </c>
      <c r="M66">
        <f t="shared" si="34"/>
        <v>1</v>
      </c>
      <c r="N66">
        <f t="shared" si="34"/>
        <v>3</v>
      </c>
      <c r="O66">
        <f t="shared" si="34"/>
        <v>3</v>
      </c>
      <c r="P66">
        <f t="shared" si="34"/>
        <v>0</v>
      </c>
      <c r="S66">
        <f>COUNTIFS(Stats_Pitch_Team,$B66,Stats_Pitch_Position,S$1,Stats_Pitch_AgeOut,1)</f>
        <v>6</v>
      </c>
      <c r="T66">
        <f t="shared" si="30"/>
        <v>0</v>
      </c>
      <c r="U66">
        <f t="shared" si="30"/>
        <v>0</v>
      </c>
      <c r="V66">
        <f t="shared" si="30"/>
        <v>1</v>
      </c>
      <c r="W66">
        <f t="shared" si="30"/>
        <v>1</v>
      </c>
      <c r="X66">
        <f t="shared" si="30"/>
        <v>1</v>
      </c>
      <c r="Y66">
        <f t="shared" si="30"/>
        <v>1</v>
      </c>
      <c r="Z66">
        <f t="shared" si="30"/>
        <v>1</v>
      </c>
      <c r="AA66">
        <f t="shared" si="30"/>
        <v>1</v>
      </c>
      <c r="AB66">
        <f t="shared" si="30"/>
        <v>1</v>
      </c>
      <c r="AC66">
        <f t="shared" si="8"/>
        <v>13</v>
      </c>
      <c r="AF66">
        <f>COUNTIFS(Stats_Pitch_Team,$B66,Stats_Pitch_Position,AF$1,Stats_Pitch_AgeOut,"&lt;&gt;1", Stats_Pitch_Draft,1)</f>
        <v>0</v>
      </c>
      <c r="AG66">
        <f t="shared" si="31"/>
        <v>0</v>
      </c>
      <c r="AH66">
        <f t="shared" si="31"/>
        <v>0</v>
      </c>
      <c r="AI66">
        <f t="shared" si="31"/>
        <v>0</v>
      </c>
      <c r="AJ66">
        <f t="shared" si="31"/>
        <v>0</v>
      </c>
      <c r="AK66">
        <f t="shared" si="31"/>
        <v>0</v>
      </c>
      <c r="AL66">
        <f t="shared" si="31"/>
        <v>0</v>
      </c>
      <c r="AM66">
        <f t="shared" si="31"/>
        <v>0</v>
      </c>
      <c r="AN66">
        <f t="shared" si="31"/>
        <v>0</v>
      </c>
      <c r="AO66">
        <f t="shared" si="31"/>
        <v>0</v>
      </c>
      <c r="AP66">
        <f t="shared" si="9"/>
        <v>0</v>
      </c>
      <c r="AS66">
        <f>COUNTIFS(Transfers_Team_Current,$B66,Transfers_Position,AS$1,Transfers_AgeOut, "&lt;&gt;1")</f>
        <v>10</v>
      </c>
      <c r="AT66">
        <f t="shared" si="32"/>
        <v>1</v>
      </c>
      <c r="AU66">
        <f t="shared" si="32"/>
        <v>0</v>
      </c>
      <c r="AV66">
        <f t="shared" si="32"/>
        <v>1</v>
      </c>
      <c r="AW66">
        <f t="shared" si="32"/>
        <v>0</v>
      </c>
      <c r="AX66">
        <f t="shared" si="32"/>
        <v>0</v>
      </c>
      <c r="AY66">
        <f t="shared" si="32"/>
        <v>0</v>
      </c>
      <c r="AZ66">
        <f t="shared" si="32"/>
        <v>0</v>
      </c>
      <c r="BA66">
        <f t="shared" si="32"/>
        <v>1</v>
      </c>
      <c r="BB66">
        <f t="shared" si="32"/>
        <v>2</v>
      </c>
      <c r="BC66">
        <f t="shared" si="10"/>
        <v>15</v>
      </c>
      <c r="BF66">
        <f t="shared" si="11"/>
        <v>3</v>
      </c>
      <c r="BG66">
        <f t="shared" si="12"/>
        <v>0</v>
      </c>
      <c r="BH66">
        <f t="shared" si="13"/>
        <v>2</v>
      </c>
      <c r="BI66">
        <f t="shared" si="14"/>
        <v>0</v>
      </c>
      <c r="BJ66">
        <f t="shared" si="15"/>
        <v>0</v>
      </c>
      <c r="BK66">
        <f t="shared" si="16"/>
        <v>1</v>
      </c>
      <c r="BL66">
        <f t="shared" si="17"/>
        <v>0</v>
      </c>
      <c r="BM66">
        <f t="shared" si="18"/>
        <v>0</v>
      </c>
      <c r="BN66">
        <f t="shared" si="19"/>
        <v>1</v>
      </c>
      <c r="BO66">
        <f t="shared" si="20"/>
        <v>0</v>
      </c>
      <c r="BP66">
        <f t="shared" si="21"/>
        <v>7</v>
      </c>
      <c r="BQ66" s="9">
        <f t="shared" si="22"/>
        <v>1</v>
      </c>
    </row>
    <row r="67" spans="1:69" x14ac:dyDescent="0.25">
      <c r="A67">
        <v>2026</v>
      </c>
      <c r="B67" t="s">
        <v>2526</v>
      </c>
      <c r="C67" s="4" t="str">
        <f t="shared" si="35"/>
        <v>Coastal</v>
      </c>
      <c r="F67">
        <f>COUNTIFS(Stats_Pitch_Team,$B67,Stats_Pitch_Position,F$1)</f>
        <v>16</v>
      </c>
      <c r="G67">
        <f t="shared" si="34"/>
        <v>3</v>
      </c>
      <c r="H67">
        <f t="shared" si="34"/>
        <v>2</v>
      </c>
      <c r="I67">
        <f t="shared" si="34"/>
        <v>1</v>
      </c>
      <c r="J67">
        <f t="shared" si="34"/>
        <v>2</v>
      </c>
      <c r="K67">
        <f t="shared" si="34"/>
        <v>1</v>
      </c>
      <c r="L67">
        <f t="shared" si="34"/>
        <v>1</v>
      </c>
      <c r="M67">
        <f t="shared" si="34"/>
        <v>3</v>
      </c>
      <c r="N67">
        <f t="shared" si="34"/>
        <v>2</v>
      </c>
      <c r="O67">
        <f t="shared" si="34"/>
        <v>3</v>
      </c>
      <c r="P67">
        <f t="shared" si="34"/>
        <v>0</v>
      </c>
      <c r="S67">
        <f>COUNTIFS(Stats_Pitch_Team,$B67,Stats_Pitch_Position,S$1,Stats_Pitch_AgeOut,1)</f>
        <v>4</v>
      </c>
      <c r="T67">
        <f t="shared" si="30"/>
        <v>1</v>
      </c>
      <c r="U67">
        <f t="shared" si="30"/>
        <v>0</v>
      </c>
      <c r="V67">
        <f t="shared" si="30"/>
        <v>0</v>
      </c>
      <c r="W67">
        <f t="shared" si="30"/>
        <v>0</v>
      </c>
      <c r="X67">
        <f t="shared" si="30"/>
        <v>0</v>
      </c>
      <c r="Y67">
        <f t="shared" si="30"/>
        <v>1</v>
      </c>
      <c r="Z67">
        <f t="shared" si="30"/>
        <v>1</v>
      </c>
      <c r="AA67">
        <f t="shared" si="30"/>
        <v>0</v>
      </c>
      <c r="AB67">
        <f t="shared" si="30"/>
        <v>0</v>
      </c>
      <c r="AC67">
        <f t="shared" ref="AC67:AC130" si="36">SUM(S67:AB67)</f>
        <v>7</v>
      </c>
      <c r="AF67">
        <f>COUNTIFS(Stats_Pitch_Team,$B67,Stats_Pitch_Position,AF$1,Stats_Pitch_AgeOut,"&lt;&gt;1", Stats_Pitch_Draft,1)</f>
        <v>0</v>
      </c>
      <c r="AG67">
        <f t="shared" si="31"/>
        <v>0</v>
      </c>
      <c r="AH67">
        <f t="shared" si="31"/>
        <v>0</v>
      </c>
      <c r="AI67">
        <f t="shared" si="31"/>
        <v>0</v>
      </c>
      <c r="AJ67">
        <f t="shared" si="31"/>
        <v>0</v>
      </c>
      <c r="AK67">
        <f t="shared" si="31"/>
        <v>0</v>
      </c>
      <c r="AL67">
        <f t="shared" si="31"/>
        <v>0</v>
      </c>
      <c r="AM67">
        <f t="shared" si="31"/>
        <v>0</v>
      </c>
      <c r="AN67">
        <f t="shared" si="31"/>
        <v>0</v>
      </c>
      <c r="AO67">
        <f t="shared" si="31"/>
        <v>0</v>
      </c>
      <c r="AP67">
        <f t="shared" ref="AP67:AP130" si="37">SUM(AF67:AO67)</f>
        <v>0</v>
      </c>
      <c r="AS67">
        <f>COUNTIFS(Transfers_Team_Current,$B67,Transfers_Position,AS$1,Transfers_AgeOut, "&lt;&gt;1")</f>
        <v>3</v>
      </c>
      <c r="AT67">
        <f t="shared" si="32"/>
        <v>0</v>
      </c>
      <c r="AU67">
        <f t="shared" si="32"/>
        <v>1</v>
      </c>
      <c r="AV67">
        <f t="shared" si="32"/>
        <v>0</v>
      </c>
      <c r="AW67">
        <f t="shared" si="32"/>
        <v>0</v>
      </c>
      <c r="AX67">
        <f t="shared" si="32"/>
        <v>0</v>
      </c>
      <c r="AY67">
        <f t="shared" si="32"/>
        <v>0</v>
      </c>
      <c r="AZ67">
        <f t="shared" si="32"/>
        <v>0</v>
      </c>
      <c r="BA67">
        <f t="shared" si="32"/>
        <v>0</v>
      </c>
      <c r="BB67">
        <f t="shared" si="32"/>
        <v>0</v>
      </c>
      <c r="BC67">
        <f t="shared" ref="BC67:BC130" si="38">SUM(AS67:BB67)</f>
        <v>4</v>
      </c>
      <c r="BF67">
        <f t="shared" ref="BF67:BF130" si="39">F67-S67-AF67-AS67</f>
        <v>9</v>
      </c>
      <c r="BG67">
        <f t="shared" ref="BG67:BG130" si="40">G67-T67-AG67-AT67</f>
        <v>2</v>
      </c>
      <c r="BH67">
        <f t="shared" ref="BH67:BH130" si="41">H67-U67-AH67-AU67</f>
        <v>1</v>
      </c>
      <c r="BI67">
        <f t="shared" ref="BI67:BI130" si="42">I67-V67-AI67-AV67</f>
        <v>1</v>
      </c>
      <c r="BJ67">
        <f t="shared" ref="BJ67:BJ130" si="43">J67-W67-AJ67-AW67</f>
        <v>2</v>
      </c>
      <c r="BK67">
        <f t="shared" ref="BK67:BK130" si="44">K67-X67-AK67-AX67</f>
        <v>1</v>
      </c>
      <c r="BL67">
        <f t="shared" ref="BL67:BL130" si="45">L67-Y67-AL67-AY67</f>
        <v>0</v>
      </c>
      <c r="BM67">
        <f t="shared" ref="BM67:BM130" si="46">M67-Z67-AM67-AZ67</f>
        <v>2</v>
      </c>
      <c r="BN67">
        <f t="shared" ref="BN67:BN130" si="47">N67-AA67-AN67-BA67</f>
        <v>2</v>
      </c>
      <c r="BO67">
        <f t="shared" ref="BO67:BO130" si="48">O67-AB67-AO67-BB67</f>
        <v>3</v>
      </c>
      <c r="BP67">
        <f t="shared" ref="BP67:BP130" si="49">SUM(BF67:BO67)</f>
        <v>23</v>
      </c>
      <c r="BQ67" s="9">
        <f t="shared" ref="BQ67:BQ130" si="50">SUM(BL67:BN67)</f>
        <v>4</v>
      </c>
    </row>
    <row r="68" spans="1:69" x14ac:dyDescent="0.25">
      <c r="A68">
        <v>2026</v>
      </c>
      <c r="B68" t="s">
        <v>3362</v>
      </c>
      <c r="C68" s="4" t="str">
        <f t="shared" si="35"/>
        <v>Missouri Valley</v>
      </c>
      <c r="F68">
        <f>COUNTIFS(Stats_Pitch_Team,$B68,Stats_Pitch_Position,F$1)</f>
        <v>16</v>
      </c>
      <c r="G68">
        <f t="shared" si="34"/>
        <v>2</v>
      </c>
      <c r="H68">
        <f t="shared" si="34"/>
        <v>2</v>
      </c>
      <c r="I68">
        <f t="shared" si="34"/>
        <v>3</v>
      </c>
      <c r="J68">
        <f t="shared" si="34"/>
        <v>3</v>
      </c>
      <c r="K68">
        <f t="shared" si="34"/>
        <v>1</v>
      </c>
      <c r="L68">
        <f t="shared" si="34"/>
        <v>2</v>
      </c>
      <c r="M68">
        <f t="shared" si="34"/>
        <v>1</v>
      </c>
      <c r="N68">
        <f t="shared" si="34"/>
        <v>1</v>
      </c>
      <c r="O68">
        <f t="shared" si="34"/>
        <v>3</v>
      </c>
      <c r="P68">
        <f t="shared" si="34"/>
        <v>0</v>
      </c>
      <c r="S68">
        <f>COUNTIFS(Stats_Pitch_Team,$B68,Stats_Pitch_Position,S$1,Stats_Pitch_AgeOut,1)</f>
        <v>5</v>
      </c>
      <c r="T68">
        <f t="shared" si="30"/>
        <v>0</v>
      </c>
      <c r="U68">
        <f t="shared" si="30"/>
        <v>0</v>
      </c>
      <c r="V68">
        <f t="shared" si="30"/>
        <v>0</v>
      </c>
      <c r="W68">
        <f t="shared" si="30"/>
        <v>0</v>
      </c>
      <c r="X68">
        <f t="shared" si="30"/>
        <v>0</v>
      </c>
      <c r="Y68">
        <f t="shared" si="30"/>
        <v>0</v>
      </c>
      <c r="Z68">
        <f t="shared" si="30"/>
        <v>0</v>
      </c>
      <c r="AA68">
        <f t="shared" si="30"/>
        <v>1</v>
      </c>
      <c r="AB68">
        <f t="shared" si="30"/>
        <v>0</v>
      </c>
      <c r="AC68">
        <f t="shared" si="36"/>
        <v>6</v>
      </c>
      <c r="AF68">
        <f>COUNTIFS(Stats_Pitch_Team,$B68,Stats_Pitch_Position,AF$1,Stats_Pitch_AgeOut,"&lt;&gt;1", Stats_Pitch_Draft,1)</f>
        <v>0</v>
      </c>
      <c r="AG68">
        <f t="shared" si="31"/>
        <v>0</v>
      </c>
      <c r="AH68">
        <f t="shared" si="31"/>
        <v>0</v>
      </c>
      <c r="AI68">
        <f t="shared" si="31"/>
        <v>0</v>
      </c>
      <c r="AJ68">
        <f t="shared" si="31"/>
        <v>0</v>
      </c>
      <c r="AK68">
        <f t="shared" si="31"/>
        <v>0</v>
      </c>
      <c r="AL68">
        <f t="shared" si="31"/>
        <v>0</v>
      </c>
      <c r="AM68">
        <f t="shared" si="31"/>
        <v>0</v>
      </c>
      <c r="AN68">
        <f t="shared" si="31"/>
        <v>0</v>
      </c>
      <c r="AO68">
        <f t="shared" si="31"/>
        <v>0</v>
      </c>
      <c r="AP68">
        <f t="shared" si="37"/>
        <v>0</v>
      </c>
      <c r="AS68">
        <f>COUNTIFS(Transfers_Team_Current,$B68,Transfers_Position,AS$1,Transfers_AgeOut, "&lt;&gt;1")</f>
        <v>1</v>
      </c>
      <c r="AT68">
        <f t="shared" si="32"/>
        <v>1</v>
      </c>
      <c r="AU68">
        <f t="shared" si="32"/>
        <v>1</v>
      </c>
      <c r="AV68">
        <f t="shared" si="32"/>
        <v>0</v>
      </c>
      <c r="AW68">
        <f t="shared" si="32"/>
        <v>0</v>
      </c>
      <c r="AX68">
        <f t="shared" si="32"/>
        <v>0</v>
      </c>
      <c r="AY68">
        <f t="shared" si="32"/>
        <v>0</v>
      </c>
      <c r="AZ68">
        <f t="shared" si="32"/>
        <v>0</v>
      </c>
      <c r="BA68">
        <f t="shared" si="32"/>
        <v>0</v>
      </c>
      <c r="BB68">
        <f t="shared" si="32"/>
        <v>1</v>
      </c>
      <c r="BC68">
        <f t="shared" si="38"/>
        <v>4</v>
      </c>
      <c r="BF68">
        <f t="shared" si="39"/>
        <v>10</v>
      </c>
      <c r="BG68">
        <f t="shared" si="40"/>
        <v>1</v>
      </c>
      <c r="BH68">
        <f t="shared" si="41"/>
        <v>1</v>
      </c>
      <c r="BI68">
        <f t="shared" si="42"/>
        <v>3</v>
      </c>
      <c r="BJ68">
        <f t="shared" si="43"/>
        <v>3</v>
      </c>
      <c r="BK68">
        <f t="shared" si="44"/>
        <v>1</v>
      </c>
      <c r="BL68">
        <f t="shared" si="45"/>
        <v>2</v>
      </c>
      <c r="BM68">
        <f t="shared" si="46"/>
        <v>1</v>
      </c>
      <c r="BN68">
        <f t="shared" si="47"/>
        <v>0</v>
      </c>
      <c r="BO68">
        <f t="shared" si="48"/>
        <v>2</v>
      </c>
      <c r="BP68">
        <f t="shared" si="49"/>
        <v>24</v>
      </c>
      <c r="BQ68" s="9">
        <f t="shared" si="50"/>
        <v>3</v>
      </c>
    </row>
    <row r="69" spans="1:69" x14ac:dyDescent="0.25">
      <c r="A69">
        <v>2026</v>
      </c>
      <c r="B69" t="s">
        <v>2843</v>
      </c>
      <c r="C69" s="4" t="str">
        <f t="shared" si="35"/>
        <v>Metro Atlantic</v>
      </c>
      <c r="F69">
        <f>COUNTIFS(Stats_Pitch_Team,$B69,Stats_Pitch_Position,F$1)</f>
        <v>16</v>
      </c>
      <c r="G69">
        <f t="shared" si="34"/>
        <v>3</v>
      </c>
      <c r="H69">
        <f t="shared" si="34"/>
        <v>1</v>
      </c>
      <c r="I69">
        <f t="shared" si="34"/>
        <v>2</v>
      </c>
      <c r="J69">
        <f t="shared" si="34"/>
        <v>1</v>
      </c>
      <c r="K69">
        <f t="shared" si="34"/>
        <v>2</v>
      </c>
      <c r="L69">
        <f t="shared" si="34"/>
        <v>2</v>
      </c>
      <c r="M69">
        <f t="shared" si="34"/>
        <v>1</v>
      </c>
      <c r="N69">
        <f t="shared" si="34"/>
        <v>1</v>
      </c>
      <c r="O69">
        <f t="shared" si="34"/>
        <v>2</v>
      </c>
      <c r="P69">
        <f t="shared" si="34"/>
        <v>0</v>
      </c>
      <c r="S69">
        <f>COUNTIFS(Stats_Pitch_Team,$B69,Stats_Pitch_Position,S$1,Stats_Pitch_AgeOut,1)</f>
        <v>5</v>
      </c>
      <c r="T69">
        <f t="shared" si="30"/>
        <v>2</v>
      </c>
      <c r="U69">
        <f t="shared" si="30"/>
        <v>0</v>
      </c>
      <c r="V69">
        <f t="shared" si="30"/>
        <v>0</v>
      </c>
      <c r="W69">
        <f t="shared" si="30"/>
        <v>1</v>
      </c>
      <c r="X69">
        <f t="shared" si="30"/>
        <v>1</v>
      </c>
      <c r="Y69">
        <f t="shared" si="30"/>
        <v>1</v>
      </c>
      <c r="Z69">
        <f t="shared" si="30"/>
        <v>1</v>
      </c>
      <c r="AA69">
        <f t="shared" si="30"/>
        <v>1</v>
      </c>
      <c r="AB69">
        <f t="shared" si="30"/>
        <v>2</v>
      </c>
      <c r="AC69">
        <f t="shared" si="36"/>
        <v>14</v>
      </c>
      <c r="AF69">
        <f>COUNTIFS(Stats_Pitch_Team,$B69,Stats_Pitch_Position,AF$1,Stats_Pitch_AgeOut,"&lt;&gt;1", Stats_Pitch_Draft,1)</f>
        <v>0</v>
      </c>
      <c r="AG69">
        <f t="shared" si="31"/>
        <v>0</v>
      </c>
      <c r="AH69">
        <f t="shared" si="31"/>
        <v>0</v>
      </c>
      <c r="AI69">
        <f t="shared" si="31"/>
        <v>0</v>
      </c>
      <c r="AJ69">
        <f t="shared" si="31"/>
        <v>0</v>
      </c>
      <c r="AK69">
        <f t="shared" si="31"/>
        <v>0</v>
      </c>
      <c r="AL69">
        <f t="shared" si="31"/>
        <v>0</v>
      </c>
      <c r="AM69">
        <f t="shared" si="31"/>
        <v>0</v>
      </c>
      <c r="AN69">
        <f t="shared" si="31"/>
        <v>0</v>
      </c>
      <c r="AO69">
        <f t="shared" si="31"/>
        <v>0</v>
      </c>
      <c r="AP69">
        <f t="shared" si="37"/>
        <v>0</v>
      </c>
      <c r="AS69">
        <f>COUNTIFS(Transfers_Team_Current,$B69,Transfers_Position,AS$1,Transfers_AgeOut, "&lt;&gt;1")</f>
        <v>0</v>
      </c>
      <c r="AT69">
        <f t="shared" si="32"/>
        <v>0</v>
      </c>
      <c r="AU69">
        <f t="shared" si="32"/>
        <v>0</v>
      </c>
      <c r="AV69">
        <f t="shared" si="32"/>
        <v>0</v>
      </c>
      <c r="AW69">
        <f t="shared" si="32"/>
        <v>0</v>
      </c>
      <c r="AX69">
        <f t="shared" si="32"/>
        <v>0</v>
      </c>
      <c r="AY69">
        <f t="shared" si="32"/>
        <v>0</v>
      </c>
      <c r="AZ69">
        <f t="shared" si="32"/>
        <v>0</v>
      </c>
      <c r="BA69">
        <f t="shared" si="32"/>
        <v>0</v>
      </c>
      <c r="BB69">
        <f t="shared" si="32"/>
        <v>0</v>
      </c>
      <c r="BC69">
        <f t="shared" si="38"/>
        <v>0</v>
      </c>
      <c r="BF69">
        <f t="shared" si="39"/>
        <v>11</v>
      </c>
      <c r="BG69">
        <f t="shared" si="40"/>
        <v>1</v>
      </c>
      <c r="BH69">
        <f t="shared" si="41"/>
        <v>1</v>
      </c>
      <c r="BI69">
        <f t="shared" si="42"/>
        <v>2</v>
      </c>
      <c r="BJ69">
        <f t="shared" si="43"/>
        <v>0</v>
      </c>
      <c r="BK69">
        <f t="shared" si="44"/>
        <v>1</v>
      </c>
      <c r="BL69">
        <f t="shared" si="45"/>
        <v>1</v>
      </c>
      <c r="BM69">
        <f t="shared" si="46"/>
        <v>0</v>
      </c>
      <c r="BN69">
        <f t="shared" si="47"/>
        <v>0</v>
      </c>
      <c r="BO69">
        <f t="shared" si="48"/>
        <v>0</v>
      </c>
      <c r="BP69">
        <f t="shared" si="49"/>
        <v>17</v>
      </c>
      <c r="BQ69" s="9">
        <f t="shared" si="50"/>
        <v>1</v>
      </c>
    </row>
    <row r="70" spans="1:69" x14ac:dyDescent="0.25">
      <c r="A70">
        <v>2026</v>
      </c>
      <c r="B70" t="s">
        <v>3618</v>
      </c>
      <c r="C70" s="4" t="str">
        <f t="shared" si="35"/>
        <v>Northeast</v>
      </c>
      <c r="F70">
        <f>COUNTIFS(Stats_Pitch_Team,$B70,Stats_Pitch_Position,F$1)</f>
        <v>17</v>
      </c>
      <c r="G70">
        <f t="shared" si="34"/>
        <v>3</v>
      </c>
      <c r="H70">
        <f t="shared" si="34"/>
        <v>2</v>
      </c>
      <c r="I70">
        <f t="shared" si="34"/>
        <v>3</v>
      </c>
      <c r="J70">
        <f t="shared" si="34"/>
        <v>1</v>
      </c>
      <c r="K70">
        <f t="shared" si="34"/>
        <v>1</v>
      </c>
      <c r="L70">
        <f t="shared" si="34"/>
        <v>3</v>
      </c>
      <c r="M70">
        <f t="shared" si="34"/>
        <v>2</v>
      </c>
      <c r="N70">
        <f t="shared" si="34"/>
        <v>1</v>
      </c>
      <c r="O70">
        <f t="shared" si="34"/>
        <v>1</v>
      </c>
      <c r="P70">
        <f t="shared" si="34"/>
        <v>0</v>
      </c>
      <c r="S70">
        <f>COUNTIFS(Stats_Pitch_Team,$B70,Stats_Pitch_Position,S$1,Stats_Pitch_AgeOut,1)</f>
        <v>4</v>
      </c>
      <c r="T70">
        <f t="shared" si="30"/>
        <v>1</v>
      </c>
      <c r="U70">
        <f t="shared" si="30"/>
        <v>1</v>
      </c>
      <c r="V70">
        <f t="shared" si="30"/>
        <v>2</v>
      </c>
      <c r="W70">
        <f t="shared" si="30"/>
        <v>1</v>
      </c>
      <c r="X70">
        <f t="shared" si="30"/>
        <v>0</v>
      </c>
      <c r="Y70">
        <f t="shared" si="30"/>
        <v>0</v>
      </c>
      <c r="Z70">
        <f t="shared" si="30"/>
        <v>0</v>
      </c>
      <c r="AA70">
        <f t="shared" si="30"/>
        <v>0</v>
      </c>
      <c r="AB70">
        <f t="shared" si="30"/>
        <v>1</v>
      </c>
      <c r="AC70">
        <f t="shared" si="36"/>
        <v>10</v>
      </c>
      <c r="AF70">
        <f>COUNTIFS(Stats_Pitch_Team,$B70,Stats_Pitch_Position,AF$1,Stats_Pitch_AgeOut,"&lt;&gt;1", Stats_Pitch_Draft,1)</f>
        <v>0</v>
      </c>
      <c r="AG70">
        <f t="shared" si="31"/>
        <v>0</v>
      </c>
      <c r="AH70">
        <f t="shared" si="31"/>
        <v>0</v>
      </c>
      <c r="AI70">
        <f t="shared" si="31"/>
        <v>0</v>
      </c>
      <c r="AJ70">
        <f t="shared" si="31"/>
        <v>0</v>
      </c>
      <c r="AK70">
        <f t="shared" si="31"/>
        <v>0</v>
      </c>
      <c r="AL70">
        <f t="shared" si="31"/>
        <v>0</v>
      </c>
      <c r="AM70">
        <f t="shared" si="31"/>
        <v>0</v>
      </c>
      <c r="AN70">
        <f t="shared" si="31"/>
        <v>0</v>
      </c>
      <c r="AO70">
        <f t="shared" si="31"/>
        <v>0</v>
      </c>
      <c r="AP70">
        <f t="shared" si="37"/>
        <v>0</v>
      </c>
      <c r="AS70">
        <f>COUNTIFS(Transfers_Team_Current,$B70,Transfers_Position,AS$1,Transfers_AgeOut, "&lt;&gt;1")</f>
        <v>2</v>
      </c>
      <c r="AT70">
        <f t="shared" si="32"/>
        <v>3</v>
      </c>
      <c r="AU70">
        <f t="shared" si="32"/>
        <v>0</v>
      </c>
      <c r="AV70">
        <f t="shared" si="32"/>
        <v>0</v>
      </c>
      <c r="AW70">
        <f t="shared" si="32"/>
        <v>0</v>
      </c>
      <c r="AX70">
        <f t="shared" si="32"/>
        <v>1</v>
      </c>
      <c r="AY70">
        <f t="shared" si="32"/>
        <v>2</v>
      </c>
      <c r="AZ70">
        <f t="shared" si="32"/>
        <v>1</v>
      </c>
      <c r="BA70">
        <f t="shared" si="32"/>
        <v>1</v>
      </c>
      <c r="BB70">
        <f t="shared" si="32"/>
        <v>1</v>
      </c>
      <c r="BC70">
        <f t="shared" si="38"/>
        <v>11</v>
      </c>
      <c r="BF70">
        <f t="shared" si="39"/>
        <v>11</v>
      </c>
      <c r="BG70">
        <f t="shared" si="40"/>
        <v>-1</v>
      </c>
      <c r="BH70">
        <f t="shared" si="41"/>
        <v>1</v>
      </c>
      <c r="BI70">
        <f t="shared" si="42"/>
        <v>1</v>
      </c>
      <c r="BJ70">
        <f t="shared" si="43"/>
        <v>0</v>
      </c>
      <c r="BK70">
        <f t="shared" si="44"/>
        <v>0</v>
      </c>
      <c r="BL70">
        <f t="shared" si="45"/>
        <v>1</v>
      </c>
      <c r="BM70">
        <f t="shared" si="46"/>
        <v>1</v>
      </c>
      <c r="BN70">
        <f t="shared" si="47"/>
        <v>0</v>
      </c>
      <c r="BO70">
        <f t="shared" si="48"/>
        <v>-1</v>
      </c>
      <c r="BP70">
        <f t="shared" si="49"/>
        <v>13</v>
      </c>
      <c r="BQ70" s="9">
        <f t="shared" si="50"/>
        <v>2</v>
      </c>
    </row>
    <row r="71" spans="1:69" x14ac:dyDescent="0.25">
      <c r="A71">
        <v>2026</v>
      </c>
      <c r="B71" t="s">
        <v>4188</v>
      </c>
      <c r="C71" s="4" t="str">
        <f t="shared" si="35"/>
        <v>SEC</v>
      </c>
      <c r="F71">
        <f>COUNTIFS(Stats_Pitch_Team,$B71,Stats_Pitch_Position,F$1)</f>
        <v>16</v>
      </c>
      <c r="G71">
        <f t="shared" si="34"/>
        <v>2</v>
      </c>
      <c r="H71">
        <f t="shared" si="34"/>
        <v>1</v>
      </c>
      <c r="I71">
        <f t="shared" si="34"/>
        <v>3</v>
      </c>
      <c r="J71">
        <f t="shared" si="34"/>
        <v>3</v>
      </c>
      <c r="K71">
        <f t="shared" si="34"/>
        <v>1</v>
      </c>
      <c r="L71">
        <f t="shared" si="34"/>
        <v>2</v>
      </c>
      <c r="M71">
        <f t="shared" si="34"/>
        <v>1</v>
      </c>
      <c r="N71">
        <f t="shared" si="34"/>
        <v>3</v>
      </c>
      <c r="O71">
        <f t="shared" si="34"/>
        <v>1</v>
      </c>
      <c r="P71">
        <f t="shared" si="34"/>
        <v>0</v>
      </c>
      <c r="S71">
        <f>COUNTIFS(Stats_Pitch_Team,$B71,Stats_Pitch_Position,S$1,Stats_Pitch_AgeOut,1)</f>
        <v>3</v>
      </c>
      <c r="T71">
        <f t="shared" si="30"/>
        <v>2</v>
      </c>
      <c r="U71">
        <f t="shared" si="30"/>
        <v>0</v>
      </c>
      <c r="V71">
        <f t="shared" si="30"/>
        <v>1</v>
      </c>
      <c r="W71">
        <f t="shared" si="30"/>
        <v>1</v>
      </c>
      <c r="X71">
        <f t="shared" si="30"/>
        <v>0</v>
      </c>
      <c r="Y71">
        <f t="shared" si="30"/>
        <v>1</v>
      </c>
      <c r="Z71">
        <f t="shared" si="30"/>
        <v>0</v>
      </c>
      <c r="AA71">
        <f t="shared" si="30"/>
        <v>1</v>
      </c>
      <c r="AB71">
        <f t="shared" si="30"/>
        <v>0</v>
      </c>
      <c r="AC71">
        <f t="shared" si="36"/>
        <v>9</v>
      </c>
      <c r="AF71">
        <f>COUNTIFS(Stats_Pitch_Team,$B71,Stats_Pitch_Position,AF$1,Stats_Pitch_AgeOut,"&lt;&gt;1", Stats_Pitch_Draft,1)</f>
        <v>3</v>
      </c>
      <c r="AG71">
        <f t="shared" si="31"/>
        <v>0</v>
      </c>
      <c r="AH71">
        <f t="shared" si="31"/>
        <v>0</v>
      </c>
      <c r="AI71">
        <f t="shared" si="31"/>
        <v>0</v>
      </c>
      <c r="AJ71">
        <f t="shared" si="31"/>
        <v>1</v>
      </c>
      <c r="AK71">
        <f t="shared" si="31"/>
        <v>0</v>
      </c>
      <c r="AL71">
        <f t="shared" si="31"/>
        <v>0</v>
      </c>
      <c r="AM71">
        <f t="shared" si="31"/>
        <v>1</v>
      </c>
      <c r="AN71">
        <f t="shared" si="31"/>
        <v>0</v>
      </c>
      <c r="AO71">
        <f t="shared" si="31"/>
        <v>0</v>
      </c>
      <c r="AP71">
        <f t="shared" si="37"/>
        <v>5</v>
      </c>
      <c r="AS71">
        <f>COUNTIFS(Transfers_Team_Current,$B71,Transfers_Position,AS$1,Transfers_AgeOut, "&lt;&gt;1")</f>
        <v>3</v>
      </c>
      <c r="AT71">
        <f t="shared" si="32"/>
        <v>0</v>
      </c>
      <c r="AU71">
        <f t="shared" si="32"/>
        <v>0</v>
      </c>
      <c r="AV71">
        <f t="shared" si="32"/>
        <v>0</v>
      </c>
      <c r="AW71">
        <f t="shared" si="32"/>
        <v>0</v>
      </c>
      <c r="AX71">
        <f t="shared" si="32"/>
        <v>0</v>
      </c>
      <c r="AY71">
        <f t="shared" si="32"/>
        <v>0</v>
      </c>
      <c r="AZ71">
        <f t="shared" si="32"/>
        <v>0</v>
      </c>
      <c r="BA71">
        <f t="shared" si="32"/>
        <v>0</v>
      </c>
      <c r="BB71">
        <f t="shared" si="32"/>
        <v>0</v>
      </c>
      <c r="BC71">
        <f t="shared" si="38"/>
        <v>3</v>
      </c>
      <c r="BF71">
        <f t="shared" si="39"/>
        <v>7</v>
      </c>
      <c r="BG71">
        <f t="shared" si="40"/>
        <v>0</v>
      </c>
      <c r="BH71">
        <f t="shared" si="41"/>
        <v>1</v>
      </c>
      <c r="BI71">
        <f t="shared" si="42"/>
        <v>2</v>
      </c>
      <c r="BJ71">
        <f t="shared" si="43"/>
        <v>1</v>
      </c>
      <c r="BK71">
        <f t="shared" si="44"/>
        <v>1</v>
      </c>
      <c r="BL71">
        <f t="shared" si="45"/>
        <v>1</v>
      </c>
      <c r="BM71">
        <f t="shared" si="46"/>
        <v>0</v>
      </c>
      <c r="BN71">
        <f t="shared" si="47"/>
        <v>2</v>
      </c>
      <c r="BO71">
        <f t="shared" si="48"/>
        <v>1</v>
      </c>
      <c r="BP71">
        <f t="shared" si="49"/>
        <v>16</v>
      </c>
      <c r="BQ71" s="9">
        <f t="shared" si="50"/>
        <v>3</v>
      </c>
    </row>
    <row r="72" spans="1:69" x14ac:dyDescent="0.25">
      <c r="A72">
        <v>2026</v>
      </c>
      <c r="B72" t="s">
        <v>5153</v>
      </c>
      <c r="C72" s="4" t="str">
        <f t="shared" si="35"/>
        <v>Southwestern Athletic</v>
      </c>
      <c r="F72">
        <f>COUNTIFS(Stats_Pitch_Team,$B72,Stats_Pitch_Position,F$1)</f>
        <v>15</v>
      </c>
      <c r="G72">
        <f t="shared" ref="G72:P81" si="51">COUNTIFS(Stats_Hit_Team,$B72,Stats_Hit_Position,G$1)</f>
        <v>2</v>
      </c>
      <c r="H72">
        <f t="shared" si="51"/>
        <v>1</v>
      </c>
      <c r="I72">
        <f t="shared" si="51"/>
        <v>3</v>
      </c>
      <c r="J72">
        <f t="shared" si="51"/>
        <v>1</v>
      </c>
      <c r="K72">
        <f t="shared" si="51"/>
        <v>2</v>
      </c>
      <c r="L72">
        <f t="shared" si="51"/>
        <v>2</v>
      </c>
      <c r="M72">
        <f t="shared" si="51"/>
        <v>1</v>
      </c>
      <c r="N72">
        <f t="shared" si="51"/>
        <v>2</v>
      </c>
      <c r="O72">
        <f t="shared" si="51"/>
        <v>4</v>
      </c>
      <c r="P72">
        <f t="shared" si="51"/>
        <v>0</v>
      </c>
      <c r="S72">
        <f>COUNTIFS(Stats_Pitch_Team,$B72,Stats_Pitch_Position,S$1,Stats_Pitch_AgeOut,1)</f>
        <v>6</v>
      </c>
      <c r="T72">
        <f t="shared" si="30"/>
        <v>1</v>
      </c>
      <c r="U72">
        <f t="shared" si="30"/>
        <v>0</v>
      </c>
      <c r="V72">
        <f t="shared" si="30"/>
        <v>1</v>
      </c>
      <c r="W72">
        <f t="shared" si="30"/>
        <v>0</v>
      </c>
      <c r="X72">
        <f t="shared" si="30"/>
        <v>0</v>
      </c>
      <c r="Y72">
        <f t="shared" si="30"/>
        <v>1</v>
      </c>
      <c r="Z72">
        <f t="shared" si="30"/>
        <v>1</v>
      </c>
      <c r="AA72">
        <f t="shared" si="30"/>
        <v>2</v>
      </c>
      <c r="AB72">
        <f t="shared" si="30"/>
        <v>0</v>
      </c>
      <c r="AC72">
        <f t="shared" si="36"/>
        <v>12</v>
      </c>
      <c r="AF72">
        <f>COUNTIFS(Stats_Pitch_Team,$B72,Stats_Pitch_Position,AF$1,Stats_Pitch_AgeOut,"&lt;&gt;1", Stats_Pitch_Draft,1)</f>
        <v>0</v>
      </c>
      <c r="AG72">
        <f t="shared" si="31"/>
        <v>0</v>
      </c>
      <c r="AH72">
        <f t="shared" si="31"/>
        <v>0</v>
      </c>
      <c r="AI72">
        <f t="shared" si="31"/>
        <v>0</v>
      </c>
      <c r="AJ72">
        <f t="shared" si="31"/>
        <v>0</v>
      </c>
      <c r="AK72">
        <f t="shared" si="31"/>
        <v>0</v>
      </c>
      <c r="AL72">
        <f t="shared" si="31"/>
        <v>0</v>
      </c>
      <c r="AM72">
        <f t="shared" si="31"/>
        <v>0</v>
      </c>
      <c r="AN72">
        <f t="shared" si="31"/>
        <v>0</v>
      </c>
      <c r="AO72">
        <f t="shared" si="31"/>
        <v>0</v>
      </c>
      <c r="AP72">
        <f t="shared" si="37"/>
        <v>0</v>
      </c>
      <c r="AS72">
        <f>COUNTIFS(Transfers_Team_Current,$B72,Transfers_Position,AS$1,Transfers_AgeOut, "&lt;&gt;1")</f>
        <v>2</v>
      </c>
      <c r="AT72">
        <f t="shared" si="32"/>
        <v>1</v>
      </c>
      <c r="AU72">
        <f t="shared" si="32"/>
        <v>0</v>
      </c>
      <c r="AV72">
        <f t="shared" si="32"/>
        <v>0</v>
      </c>
      <c r="AW72">
        <f t="shared" si="32"/>
        <v>1</v>
      </c>
      <c r="AX72">
        <f t="shared" si="32"/>
        <v>2</v>
      </c>
      <c r="AY72">
        <f t="shared" si="32"/>
        <v>0</v>
      </c>
      <c r="AZ72">
        <f t="shared" si="32"/>
        <v>0</v>
      </c>
      <c r="BA72">
        <f t="shared" si="32"/>
        <v>0</v>
      </c>
      <c r="BB72">
        <f t="shared" si="32"/>
        <v>1</v>
      </c>
      <c r="BC72">
        <f t="shared" si="38"/>
        <v>7</v>
      </c>
      <c r="BF72">
        <f t="shared" si="39"/>
        <v>7</v>
      </c>
      <c r="BG72">
        <f t="shared" si="40"/>
        <v>0</v>
      </c>
      <c r="BH72">
        <f t="shared" si="41"/>
        <v>1</v>
      </c>
      <c r="BI72">
        <f t="shared" si="42"/>
        <v>2</v>
      </c>
      <c r="BJ72">
        <f t="shared" si="43"/>
        <v>0</v>
      </c>
      <c r="BK72">
        <f t="shared" si="44"/>
        <v>0</v>
      </c>
      <c r="BL72">
        <f t="shared" si="45"/>
        <v>1</v>
      </c>
      <c r="BM72">
        <f t="shared" si="46"/>
        <v>0</v>
      </c>
      <c r="BN72">
        <f t="shared" si="47"/>
        <v>0</v>
      </c>
      <c r="BO72">
        <f t="shared" si="48"/>
        <v>3</v>
      </c>
      <c r="BP72">
        <f t="shared" si="49"/>
        <v>14</v>
      </c>
      <c r="BQ72" s="9">
        <f t="shared" si="50"/>
        <v>1</v>
      </c>
    </row>
    <row r="73" spans="1:69" x14ac:dyDescent="0.25">
      <c r="A73">
        <v>2026</v>
      </c>
      <c r="B73" t="s">
        <v>813</v>
      </c>
      <c r="C73" s="4" t="str">
        <f t="shared" si="35"/>
        <v>American Athletic</v>
      </c>
      <c r="F73">
        <f>COUNTIFS(Stats_Pitch_Team,$B73,Stats_Pitch_Position,F$1)</f>
        <v>17</v>
      </c>
      <c r="G73">
        <f t="shared" si="51"/>
        <v>2</v>
      </c>
      <c r="H73">
        <f t="shared" si="51"/>
        <v>2</v>
      </c>
      <c r="I73">
        <f t="shared" si="51"/>
        <v>2</v>
      </c>
      <c r="J73">
        <f t="shared" si="51"/>
        <v>1</v>
      </c>
      <c r="K73">
        <f t="shared" si="51"/>
        <v>1</v>
      </c>
      <c r="L73">
        <f t="shared" si="51"/>
        <v>1</v>
      </c>
      <c r="M73">
        <f t="shared" si="51"/>
        <v>1</v>
      </c>
      <c r="N73">
        <f t="shared" si="51"/>
        <v>2</v>
      </c>
      <c r="O73">
        <f t="shared" si="51"/>
        <v>3</v>
      </c>
      <c r="P73">
        <f t="shared" si="51"/>
        <v>0</v>
      </c>
      <c r="S73">
        <f>COUNTIFS(Stats_Pitch_Team,$B73,Stats_Pitch_Position,S$1,Stats_Pitch_AgeOut,1)</f>
        <v>6</v>
      </c>
      <c r="T73">
        <f t="shared" si="30"/>
        <v>1</v>
      </c>
      <c r="U73">
        <f t="shared" si="30"/>
        <v>1</v>
      </c>
      <c r="V73">
        <f t="shared" si="30"/>
        <v>0</v>
      </c>
      <c r="W73">
        <f t="shared" si="30"/>
        <v>1</v>
      </c>
      <c r="X73">
        <f t="shared" si="30"/>
        <v>1</v>
      </c>
      <c r="Y73">
        <f t="shared" si="30"/>
        <v>0</v>
      </c>
      <c r="Z73">
        <f t="shared" si="30"/>
        <v>1</v>
      </c>
      <c r="AA73">
        <f t="shared" si="30"/>
        <v>0</v>
      </c>
      <c r="AB73">
        <f t="shared" si="30"/>
        <v>2</v>
      </c>
      <c r="AC73">
        <f t="shared" si="36"/>
        <v>13</v>
      </c>
      <c r="AF73">
        <f>COUNTIFS(Stats_Pitch_Team,$B73,Stats_Pitch_Position,AF$1,Stats_Pitch_AgeOut,"&lt;&gt;1", Stats_Pitch_Draft,1)</f>
        <v>0</v>
      </c>
      <c r="AG73">
        <f t="shared" si="31"/>
        <v>0</v>
      </c>
      <c r="AH73">
        <f t="shared" si="31"/>
        <v>0</v>
      </c>
      <c r="AI73">
        <f t="shared" si="31"/>
        <v>0</v>
      </c>
      <c r="AJ73">
        <f t="shared" si="31"/>
        <v>0</v>
      </c>
      <c r="AK73">
        <f t="shared" si="31"/>
        <v>0</v>
      </c>
      <c r="AL73">
        <f t="shared" si="31"/>
        <v>0</v>
      </c>
      <c r="AM73">
        <f t="shared" si="31"/>
        <v>0</v>
      </c>
      <c r="AN73">
        <f t="shared" si="31"/>
        <v>0</v>
      </c>
      <c r="AO73">
        <f t="shared" si="31"/>
        <v>0</v>
      </c>
      <c r="AP73">
        <f t="shared" si="37"/>
        <v>0</v>
      </c>
      <c r="AS73">
        <f>COUNTIFS(Transfers_Team_Current,$B73,Transfers_Position,AS$1,Transfers_AgeOut, "&lt;&gt;1")</f>
        <v>0</v>
      </c>
      <c r="AT73">
        <f t="shared" si="32"/>
        <v>0</v>
      </c>
      <c r="AU73">
        <f t="shared" si="32"/>
        <v>0</v>
      </c>
      <c r="AV73">
        <f t="shared" si="32"/>
        <v>0</v>
      </c>
      <c r="AW73">
        <f t="shared" si="32"/>
        <v>0</v>
      </c>
      <c r="AX73">
        <f t="shared" si="32"/>
        <v>0</v>
      </c>
      <c r="AY73">
        <f t="shared" si="32"/>
        <v>0</v>
      </c>
      <c r="AZ73">
        <f t="shared" si="32"/>
        <v>0</v>
      </c>
      <c r="BA73">
        <f t="shared" si="32"/>
        <v>0</v>
      </c>
      <c r="BB73">
        <f t="shared" si="32"/>
        <v>0</v>
      </c>
      <c r="BC73">
        <f t="shared" si="38"/>
        <v>0</v>
      </c>
      <c r="BF73">
        <f t="shared" si="39"/>
        <v>11</v>
      </c>
      <c r="BG73">
        <f t="shared" si="40"/>
        <v>1</v>
      </c>
      <c r="BH73">
        <f t="shared" si="41"/>
        <v>1</v>
      </c>
      <c r="BI73">
        <f t="shared" si="42"/>
        <v>2</v>
      </c>
      <c r="BJ73">
        <f t="shared" si="43"/>
        <v>0</v>
      </c>
      <c r="BK73">
        <f t="shared" si="44"/>
        <v>0</v>
      </c>
      <c r="BL73">
        <f t="shared" si="45"/>
        <v>1</v>
      </c>
      <c r="BM73">
        <f t="shared" si="46"/>
        <v>0</v>
      </c>
      <c r="BN73">
        <f t="shared" si="47"/>
        <v>2</v>
      </c>
      <c r="BO73">
        <f t="shared" si="48"/>
        <v>1</v>
      </c>
      <c r="BP73">
        <f t="shared" si="49"/>
        <v>19</v>
      </c>
      <c r="BQ73" s="9">
        <f t="shared" si="50"/>
        <v>3</v>
      </c>
    </row>
    <row r="74" spans="1:69" x14ac:dyDescent="0.25">
      <c r="A74">
        <v>2026</v>
      </c>
      <c r="B74" t="s">
        <v>932</v>
      </c>
      <c r="C74" s="4" t="str">
        <f t="shared" si="35"/>
        <v>Atlantic Sun</v>
      </c>
      <c r="F74">
        <f>COUNTIFS(Stats_Pitch_Team,$B74,Stats_Pitch_Position,F$1)</f>
        <v>18</v>
      </c>
      <c r="G74">
        <f t="shared" si="51"/>
        <v>2</v>
      </c>
      <c r="H74">
        <f t="shared" si="51"/>
        <v>1</v>
      </c>
      <c r="I74">
        <f t="shared" si="51"/>
        <v>1</v>
      </c>
      <c r="J74">
        <f t="shared" si="51"/>
        <v>1</v>
      </c>
      <c r="K74">
        <f t="shared" si="51"/>
        <v>3</v>
      </c>
      <c r="L74">
        <f t="shared" si="51"/>
        <v>3</v>
      </c>
      <c r="M74">
        <f t="shared" si="51"/>
        <v>2</v>
      </c>
      <c r="N74">
        <f t="shared" si="51"/>
        <v>2</v>
      </c>
      <c r="O74">
        <f t="shared" si="51"/>
        <v>0</v>
      </c>
      <c r="P74">
        <f t="shared" si="51"/>
        <v>0</v>
      </c>
      <c r="S74">
        <f>COUNTIFS(Stats_Pitch_Team,$B74,Stats_Pitch_Position,S$1,Stats_Pitch_AgeOut,1)</f>
        <v>4</v>
      </c>
      <c r="T74">
        <f t="shared" si="30"/>
        <v>0</v>
      </c>
      <c r="U74">
        <f t="shared" si="30"/>
        <v>1</v>
      </c>
      <c r="V74">
        <f t="shared" si="30"/>
        <v>0</v>
      </c>
      <c r="W74">
        <f t="shared" si="30"/>
        <v>0</v>
      </c>
      <c r="X74">
        <f t="shared" si="30"/>
        <v>0</v>
      </c>
      <c r="Y74">
        <f t="shared" si="30"/>
        <v>1</v>
      </c>
      <c r="Z74">
        <f t="shared" si="30"/>
        <v>1</v>
      </c>
      <c r="AA74">
        <f t="shared" si="30"/>
        <v>0</v>
      </c>
      <c r="AB74">
        <f t="shared" si="30"/>
        <v>0</v>
      </c>
      <c r="AC74">
        <f t="shared" si="36"/>
        <v>7</v>
      </c>
      <c r="AF74">
        <f>COUNTIFS(Stats_Pitch_Team,$B74,Stats_Pitch_Position,AF$1,Stats_Pitch_AgeOut,"&lt;&gt;1", Stats_Pitch_Draft,1)</f>
        <v>1</v>
      </c>
      <c r="AG74">
        <f t="shared" si="31"/>
        <v>0</v>
      </c>
      <c r="AH74">
        <f t="shared" si="31"/>
        <v>0</v>
      </c>
      <c r="AI74">
        <f t="shared" si="31"/>
        <v>0</v>
      </c>
      <c r="AJ74">
        <f t="shared" si="31"/>
        <v>0</v>
      </c>
      <c r="AK74">
        <f t="shared" si="31"/>
        <v>0</v>
      </c>
      <c r="AL74">
        <f t="shared" si="31"/>
        <v>0</v>
      </c>
      <c r="AM74">
        <f t="shared" si="31"/>
        <v>0</v>
      </c>
      <c r="AN74">
        <f t="shared" si="31"/>
        <v>1</v>
      </c>
      <c r="AO74">
        <f t="shared" si="31"/>
        <v>0</v>
      </c>
      <c r="AP74">
        <f t="shared" si="37"/>
        <v>2</v>
      </c>
      <c r="AS74">
        <f>COUNTIFS(Transfers_Team_Current,$B74,Transfers_Position,AS$1,Transfers_AgeOut, "&lt;&gt;1")</f>
        <v>0</v>
      </c>
      <c r="AT74">
        <f t="shared" si="32"/>
        <v>0</v>
      </c>
      <c r="AU74">
        <f t="shared" si="32"/>
        <v>0</v>
      </c>
      <c r="AV74">
        <f t="shared" si="32"/>
        <v>0</v>
      </c>
      <c r="AW74">
        <f t="shared" si="32"/>
        <v>0</v>
      </c>
      <c r="AX74">
        <f t="shared" si="32"/>
        <v>0</v>
      </c>
      <c r="AY74">
        <f t="shared" si="32"/>
        <v>0</v>
      </c>
      <c r="AZ74">
        <f t="shared" si="32"/>
        <v>0</v>
      </c>
      <c r="BA74">
        <f t="shared" si="32"/>
        <v>0</v>
      </c>
      <c r="BB74">
        <f t="shared" si="32"/>
        <v>0</v>
      </c>
      <c r="BC74">
        <f t="shared" si="38"/>
        <v>0</v>
      </c>
      <c r="BF74">
        <f t="shared" si="39"/>
        <v>13</v>
      </c>
      <c r="BG74">
        <f t="shared" si="40"/>
        <v>2</v>
      </c>
      <c r="BH74">
        <f t="shared" si="41"/>
        <v>0</v>
      </c>
      <c r="BI74">
        <f t="shared" si="42"/>
        <v>1</v>
      </c>
      <c r="BJ74">
        <f t="shared" si="43"/>
        <v>1</v>
      </c>
      <c r="BK74">
        <f t="shared" si="44"/>
        <v>3</v>
      </c>
      <c r="BL74">
        <f t="shared" si="45"/>
        <v>2</v>
      </c>
      <c r="BM74">
        <f t="shared" si="46"/>
        <v>1</v>
      </c>
      <c r="BN74">
        <f t="shared" si="47"/>
        <v>1</v>
      </c>
      <c r="BO74">
        <f t="shared" si="48"/>
        <v>0</v>
      </c>
      <c r="BP74">
        <f t="shared" si="49"/>
        <v>24</v>
      </c>
      <c r="BQ74" s="9">
        <f t="shared" si="50"/>
        <v>4</v>
      </c>
    </row>
    <row r="75" spans="1:69" x14ac:dyDescent="0.25">
      <c r="A75">
        <v>2026</v>
      </c>
      <c r="B75" t="s">
        <v>2322</v>
      </c>
      <c r="C75" s="4" t="str">
        <f t="shared" si="35"/>
        <v>Conference USA</v>
      </c>
      <c r="F75">
        <f>COUNTIFS(Stats_Pitch_Team,$B75,Stats_Pitch_Position,F$1)</f>
        <v>19</v>
      </c>
      <c r="G75">
        <f t="shared" si="51"/>
        <v>3</v>
      </c>
      <c r="H75">
        <f t="shared" si="51"/>
        <v>2</v>
      </c>
      <c r="I75">
        <f t="shared" si="51"/>
        <v>2</v>
      </c>
      <c r="J75">
        <f t="shared" si="51"/>
        <v>1</v>
      </c>
      <c r="K75">
        <f t="shared" si="51"/>
        <v>2</v>
      </c>
      <c r="L75">
        <f t="shared" si="51"/>
        <v>3</v>
      </c>
      <c r="M75">
        <f t="shared" si="51"/>
        <v>1</v>
      </c>
      <c r="N75">
        <f t="shared" si="51"/>
        <v>3</v>
      </c>
      <c r="O75">
        <f t="shared" si="51"/>
        <v>2</v>
      </c>
      <c r="P75">
        <f t="shared" si="51"/>
        <v>0</v>
      </c>
      <c r="S75">
        <f>COUNTIFS(Stats_Pitch_Team,$B75,Stats_Pitch_Position,S$1,Stats_Pitch_AgeOut,1)</f>
        <v>9</v>
      </c>
      <c r="T75">
        <f t="shared" si="30"/>
        <v>1</v>
      </c>
      <c r="U75">
        <f t="shared" si="30"/>
        <v>0</v>
      </c>
      <c r="V75">
        <f t="shared" si="30"/>
        <v>1</v>
      </c>
      <c r="W75">
        <f t="shared" si="30"/>
        <v>0</v>
      </c>
      <c r="X75">
        <f t="shared" si="30"/>
        <v>0</v>
      </c>
      <c r="Y75">
        <f t="shared" si="30"/>
        <v>1</v>
      </c>
      <c r="Z75">
        <f t="shared" si="30"/>
        <v>0</v>
      </c>
      <c r="AA75">
        <f t="shared" si="30"/>
        <v>1</v>
      </c>
      <c r="AB75">
        <f t="shared" si="30"/>
        <v>2</v>
      </c>
      <c r="AC75">
        <f t="shared" si="36"/>
        <v>15</v>
      </c>
      <c r="AF75">
        <f>COUNTIFS(Stats_Pitch_Team,$B75,Stats_Pitch_Position,AF$1,Stats_Pitch_AgeOut,"&lt;&gt;1", Stats_Pitch_Draft,1)</f>
        <v>0</v>
      </c>
      <c r="AG75">
        <f t="shared" si="31"/>
        <v>0</v>
      </c>
      <c r="AH75">
        <f t="shared" si="31"/>
        <v>0</v>
      </c>
      <c r="AI75">
        <f t="shared" si="31"/>
        <v>0</v>
      </c>
      <c r="AJ75">
        <f t="shared" si="31"/>
        <v>0</v>
      </c>
      <c r="AK75">
        <f t="shared" si="31"/>
        <v>0</v>
      </c>
      <c r="AL75">
        <f t="shared" si="31"/>
        <v>0</v>
      </c>
      <c r="AM75">
        <f t="shared" si="31"/>
        <v>0</v>
      </c>
      <c r="AN75">
        <f t="shared" si="31"/>
        <v>0</v>
      </c>
      <c r="AO75">
        <f t="shared" si="31"/>
        <v>0</v>
      </c>
      <c r="AP75">
        <f t="shared" si="37"/>
        <v>0</v>
      </c>
      <c r="AS75">
        <f>COUNTIFS(Transfers_Team_Current,$B75,Transfers_Position,AS$1,Transfers_AgeOut, "&lt;&gt;1")</f>
        <v>3</v>
      </c>
      <c r="AT75">
        <f t="shared" si="32"/>
        <v>1</v>
      </c>
      <c r="AU75">
        <f t="shared" si="32"/>
        <v>1</v>
      </c>
      <c r="AV75">
        <f t="shared" si="32"/>
        <v>0</v>
      </c>
      <c r="AW75">
        <f t="shared" si="32"/>
        <v>0</v>
      </c>
      <c r="AX75">
        <f t="shared" si="32"/>
        <v>0</v>
      </c>
      <c r="AY75">
        <f t="shared" si="32"/>
        <v>2</v>
      </c>
      <c r="AZ75">
        <f t="shared" si="32"/>
        <v>1</v>
      </c>
      <c r="BA75">
        <f t="shared" si="32"/>
        <v>1</v>
      </c>
      <c r="BB75">
        <f t="shared" si="32"/>
        <v>1</v>
      </c>
      <c r="BC75">
        <f t="shared" si="38"/>
        <v>10</v>
      </c>
      <c r="BF75">
        <f t="shared" si="39"/>
        <v>7</v>
      </c>
      <c r="BG75">
        <f t="shared" si="40"/>
        <v>1</v>
      </c>
      <c r="BH75">
        <f t="shared" si="41"/>
        <v>1</v>
      </c>
      <c r="BI75">
        <f t="shared" si="42"/>
        <v>1</v>
      </c>
      <c r="BJ75">
        <f t="shared" si="43"/>
        <v>1</v>
      </c>
      <c r="BK75">
        <f t="shared" si="44"/>
        <v>2</v>
      </c>
      <c r="BL75">
        <f t="shared" si="45"/>
        <v>0</v>
      </c>
      <c r="BM75">
        <f t="shared" si="46"/>
        <v>0</v>
      </c>
      <c r="BN75">
        <f t="shared" si="47"/>
        <v>1</v>
      </c>
      <c r="BO75">
        <f t="shared" si="48"/>
        <v>-1</v>
      </c>
      <c r="BP75">
        <f t="shared" si="49"/>
        <v>13</v>
      </c>
      <c r="BQ75" s="9">
        <f t="shared" si="50"/>
        <v>1</v>
      </c>
    </row>
    <row r="76" spans="1:69" x14ac:dyDescent="0.25">
      <c r="A76">
        <v>2026</v>
      </c>
      <c r="B76" t="s">
        <v>292</v>
      </c>
      <c r="C76" s="4" t="str">
        <f t="shared" si="35"/>
        <v>ACC</v>
      </c>
      <c r="F76">
        <f>COUNTIFS(Stats_Pitch_Team,$B76,Stats_Pitch_Position,F$1)</f>
        <v>17</v>
      </c>
      <c r="G76">
        <f t="shared" si="51"/>
        <v>3</v>
      </c>
      <c r="H76">
        <f t="shared" si="51"/>
        <v>3</v>
      </c>
      <c r="I76">
        <f t="shared" si="51"/>
        <v>2</v>
      </c>
      <c r="J76">
        <f t="shared" si="51"/>
        <v>2</v>
      </c>
      <c r="K76">
        <f t="shared" si="51"/>
        <v>1</v>
      </c>
      <c r="L76">
        <f t="shared" si="51"/>
        <v>2</v>
      </c>
      <c r="M76">
        <f t="shared" si="51"/>
        <v>1</v>
      </c>
      <c r="N76">
        <f t="shared" si="51"/>
        <v>3</v>
      </c>
      <c r="O76">
        <f t="shared" si="51"/>
        <v>1</v>
      </c>
      <c r="P76">
        <f t="shared" si="51"/>
        <v>0</v>
      </c>
      <c r="S76">
        <f>COUNTIFS(Stats_Pitch_Team,$B76,Stats_Pitch_Position,S$1,Stats_Pitch_AgeOut,1)</f>
        <v>2</v>
      </c>
      <c r="T76">
        <f t="shared" si="30"/>
        <v>1</v>
      </c>
      <c r="U76">
        <f t="shared" si="30"/>
        <v>2</v>
      </c>
      <c r="V76">
        <f t="shared" si="30"/>
        <v>1</v>
      </c>
      <c r="W76">
        <f t="shared" si="30"/>
        <v>0</v>
      </c>
      <c r="X76">
        <f t="shared" ref="T76:AB104" si="52">COUNTIFS(Stats_Hit_Team,$B76,Stats_Hit_Position,X$1,Stats_Hit_AgeOut,1)</f>
        <v>0</v>
      </c>
      <c r="Y76">
        <f t="shared" si="52"/>
        <v>0</v>
      </c>
      <c r="Z76">
        <f t="shared" si="52"/>
        <v>0</v>
      </c>
      <c r="AA76">
        <f t="shared" si="52"/>
        <v>0</v>
      </c>
      <c r="AB76">
        <f t="shared" si="52"/>
        <v>0</v>
      </c>
      <c r="AC76">
        <f t="shared" si="36"/>
        <v>6</v>
      </c>
      <c r="AF76">
        <f>COUNTIFS(Stats_Pitch_Team,$B76,Stats_Pitch_Position,AF$1,Stats_Pitch_AgeOut,"&lt;&gt;1", Stats_Pitch_Draft,1)</f>
        <v>4</v>
      </c>
      <c r="AG76">
        <f t="shared" si="31"/>
        <v>1</v>
      </c>
      <c r="AH76">
        <f t="shared" si="31"/>
        <v>1</v>
      </c>
      <c r="AI76">
        <f t="shared" si="31"/>
        <v>0</v>
      </c>
      <c r="AJ76">
        <f t="shared" si="31"/>
        <v>0</v>
      </c>
      <c r="AK76">
        <f t="shared" ref="AG76:AO104" si="53">COUNTIFS(Stats_Hit_Team,$B76,Stats_Hit_Position,AK$1,Stats_Hit_AgeOut,"&lt;&gt;1", Stats_Hit_Draft,1)</f>
        <v>0</v>
      </c>
      <c r="AL76">
        <f t="shared" si="53"/>
        <v>0</v>
      </c>
      <c r="AM76">
        <f t="shared" si="53"/>
        <v>1</v>
      </c>
      <c r="AN76">
        <f t="shared" si="53"/>
        <v>0</v>
      </c>
      <c r="AO76">
        <f t="shared" si="53"/>
        <v>0</v>
      </c>
      <c r="AP76">
        <f t="shared" si="37"/>
        <v>7</v>
      </c>
      <c r="AS76">
        <f>COUNTIFS(Transfers_Team_Current,$B76,Transfers_Position,AS$1,Transfers_AgeOut, "&lt;&gt;1")</f>
        <v>0</v>
      </c>
      <c r="AT76">
        <f t="shared" si="32"/>
        <v>0</v>
      </c>
      <c r="AU76">
        <f t="shared" si="32"/>
        <v>0</v>
      </c>
      <c r="AV76">
        <f t="shared" si="32"/>
        <v>0</v>
      </c>
      <c r="AW76">
        <f t="shared" si="32"/>
        <v>0</v>
      </c>
      <c r="AX76">
        <f t="shared" ref="AT76:BB104" si="54">COUNTIFS(Transfers_Team_Current,$B76,Transfers_Position,AX$1,Transfers_AgeOut, "&lt;&gt;1")</f>
        <v>0</v>
      </c>
      <c r="AY76">
        <f t="shared" si="54"/>
        <v>0</v>
      </c>
      <c r="AZ76">
        <f t="shared" si="54"/>
        <v>0</v>
      </c>
      <c r="BA76">
        <f t="shared" si="54"/>
        <v>0</v>
      </c>
      <c r="BB76">
        <f t="shared" si="54"/>
        <v>0</v>
      </c>
      <c r="BC76">
        <f t="shared" si="38"/>
        <v>0</v>
      </c>
      <c r="BF76">
        <f t="shared" si="39"/>
        <v>11</v>
      </c>
      <c r="BG76">
        <f t="shared" si="40"/>
        <v>1</v>
      </c>
      <c r="BH76">
        <f t="shared" si="41"/>
        <v>0</v>
      </c>
      <c r="BI76">
        <f t="shared" si="42"/>
        <v>1</v>
      </c>
      <c r="BJ76">
        <f t="shared" si="43"/>
        <v>2</v>
      </c>
      <c r="BK76">
        <f t="shared" si="44"/>
        <v>1</v>
      </c>
      <c r="BL76">
        <f t="shared" si="45"/>
        <v>2</v>
      </c>
      <c r="BM76">
        <f t="shared" si="46"/>
        <v>0</v>
      </c>
      <c r="BN76">
        <f t="shared" si="47"/>
        <v>3</v>
      </c>
      <c r="BO76">
        <f t="shared" si="48"/>
        <v>1</v>
      </c>
      <c r="BP76">
        <f t="shared" si="49"/>
        <v>22</v>
      </c>
      <c r="BQ76" s="9">
        <f t="shared" si="50"/>
        <v>5</v>
      </c>
    </row>
    <row r="77" spans="1:69" x14ac:dyDescent="0.25">
      <c r="A77">
        <v>2026</v>
      </c>
      <c r="B77" t="s">
        <v>166</v>
      </c>
      <c r="C77" s="4" t="str">
        <f t="shared" si="35"/>
        <v>Atlantic 10</v>
      </c>
      <c r="F77">
        <f>COUNTIFS(Stats_Pitch_Team,$B77,Stats_Pitch_Position,F$1)</f>
        <v>20</v>
      </c>
      <c r="G77">
        <f t="shared" si="51"/>
        <v>2</v>
      </c>
      <c r="H77">
        <f t="shared" si="51"/>
        <v>2</v>
      </c>
      <c r="I77">
        <f t="shared" si="51"/>
        <v>1</v>
      </c>
      <c r="J77">
        <f t="shared" si="51"/>
        <v>2</v>
      </c>
      <c r="K77">
        <f t="shared" si="51"/>
        <v>1</v>
      </c>
      <c r="L77">
        <f t="shared" si="51"/>
        <v>2</v>
      </c>
      <c r="M77">
        <f t="shared" si="51"/>
        <v>1</v>
      </c>
      <c r="N77">
        <f t="shared" si="51"/>
        <v>2</v>
      </c>
      <c r="O77">
        <f t="shared" si="51"/>
        <v>0</v>
      </c>
      <c r="P77">
        <f t="shared" si="51"/>
        <v>0</v>
      </c>
      <c r="S77">
        <f>COUNTIFS(Stats_Pitch_Team,$B77,Stats_Pitch_Position,S$1,Stats_Pitch_AgeOut,1)</f>
        <v>5</v>
      </c>
      <c r="T77">
        <f t="shared" si="52"/>
        <v>1</v>
      </c>
      <c r="U77">
        <f t="shared" si="52"/>
        <v>0</v>
      </c>
      <c r="V77">
        <f t="shared" si="52"/>
        <v>0</v>
      </c>
      <c r="W77">
        <f t="shared" si="52"/>
        <v>0</v>
      </c>
      <c r="X77">
        <f t="shared" si="52"/>
        <v>0</v>
      </c>
      <c r="Y77">
        <f t="shared" si="52"/>
        <v>1</v>
      </c>
      <c r="Z77">
        <f t="shared" si="52"/>
        <v>0</v>
      </c>
      <c r="AA77">
        <f t="shared" si="52"/>
        <v>1</v>
      </c>
      <c r="AB77">
        <f t="shared" si="52"/>
        <v>0</v>
      </c>
      <c r="AC77">
        <f t="shared" si="36"/>
        <v>8</v>
      </c>
      <c r="AF77">
        <f>COUNTIFS(Stats_Pitch_Team,$B77,Stats_Pitch_Position,AF$1,Stats_Pitch_AgeOut,"&lt;&gt;1", Stats_Pitch_Draft,1)</f>
        <v>0</v>
      </c>
      <c r="AG77">
        <f t="shared" si="53"/>
        <v>0</v>
      </c>
      <c r="AH77">
        <f t="shared" si="53"/>
        <v>0</v>
      </c>
      <c r="AI77">
        <f t="shared" si="53"/>
        <v>0</v>
      </c>
      <c r="AJ77">
        <f t="shared" si="53"/>
        <v>0</v>
      </c>
      <c r="AK77">
        <f t="shared" si="53"/>
        <v>0</v>
      </c>
      <c r="AL77">
        <f t="shared" si="53"/>
        <v>0</v>
      </c>
      <c r="AM77">
        <f t="shared" si="53"/>
        <v>0</v>
      </c>
      <c r="AN77">
        <f t="shared" si="53"/>
        <v>0</v>
      </c>
      <c r="AO77">
        <f t="shared" si="53"/>
        <v>0</v>
      </c>
      <c r="AP77">
        <f t="shared" si="37"/>
        <v>0</v>
      </c>
      <c r="AS77">
        <f>COUNTIFS(Transfers_Team_Current,$B77,Transfers_Position,AS$1,Transfers_AgeOut, "&lt;&gt;1")</f>
        <v>0</v>
      </c>
      <c r="AT77">
        <f t="shared" si="54"/>
        <v>0</v>
      </c>
      <c r="AU77">
        <f t="shared" si="54"/>
        <v>0</v>
      </c>
      <c r="AV77">
        <f t="shared" si="54"/>
        <v>1</v>
      </c>
      <c r="AW77">
        <f t="shared" si="54"/>
        <v>1</v>
      </c>
      <c r="AX77">
        <f t="shared" si="54"/>
        <v>0</v>
      </c>
      <c r="AY77">
        <f t="shared" si="54"/>
        <v>0</v>
      </c>
      <c r="AZ77">
        <f t="shared" si="54"/>
        <v>0</v>
      </c>
      <c r="BA77">
        <f t="shared" si="54"/>
        <v>0</v>
      </c>
      <c r="BB77">
        <f t="shared" si="54"/>
        <v>0</v>
      </c>
      <c r="BC77">
        <f t="shared" si="38"/>
        <v>2</v>
      </c>
      <c r="BF77">
        <f t="shared" si="39"/>
        <v>15</v>
      </c>
      <c r="BG77">
        <f t="shared" si="40"/>
        <v>1</v>
      </c>
      <c r="BH77">
        <f t="shared" si="41"/>
        <v>2</v>
      </c>
      <c r="BI77">
        <f t="shared" si="42"/>
        <v>0</v>
      </c>
      <c r="BJ77">
        <f t="shared" si="43"/>
        <v>1</v>
      </c>
      <c r="BK77">
        <f t="shared" si="44"/>
        <v>1</v>
      </c>
      <c r="BL77">
        <f t="shared" si="45"/>
        <v>1</v>
      </c>
      <c r="BM77">
        <f t="shared" si="46"/>
        <v>1</v>
      </c>
      <c r="BN77">
        <f t="shared" si="47"/>
        <v>1</v>
      </c>
      <c r="BO77">
        <f t="shared" si="48"/>
        <v>0</v>
      </c>
      <c r="BP77">
        <f t="shared" si="49"/>
        <v>23</v>
      </c>
      <c r="BQ77" s="9">
        <f t="shared" si="50"/>
        <v>3</v>
      </c>
    </row>
    <row r="78" spans="1:69" x14ac:dyDescent="0.25">
      <c r="A78">
        <v>2026</v>
      </c>
      <c r="B78" t="s">
        <v>3583</v>
      </c>
      <c r="C78" s="4" t="str">
        <f t="shared" si="35"/>
        <v>Mountain West</v>
      </c>
      <c r="F78">
        <f>COUNTIFS(Stats_Pitch_Team,$B78,Stats_Pitch_Position,F$1)</f>
        <v>15</v>
      </c>
      <c r="G78">
        <f t="shared" si="51"/>
        <v>2</v>
      </c>
      <c r="H78">
        <f t="shared" si="51"/>
        <v>3</v>
      </c>
      <c r="I78">
        <f t="shared" si="51"/>
        <v>1</v>
      </c>
      <c r="J78">
        <f t="shared" si="51"/>
        <v>2</v>
      </c>
      <c r="K78">
        <f t="shared" si="51"/>
        <v>1</v>
      </c>
      <c r="L78">
        <f t="shared" si="51"/>
        <v>3</v>
      </c>
      <c r="M78">
        <f t="shared" si="51"/>
        <v>1</v>
      </c>
      <c r="N78">
        <f t="shared" si="51"/>
        <v>1</v>
      </c>
      <c r="O78">
        <f t="shared" si="51"/>
        <v>1</v>
      </c>
      <c r="P78">
        <f t="shared" si="51"/>
        <v>0</v>
      </c>
      <c r="S78">
        <f>COUNTIFS(Stats_Pitch_Team,$B78,Stats_Pitch_Position,S$1,Stats_Pitch_AgeOut,1)</f>
        <v>3</v>
      </c>
      <c r="T78">
        <f t="shared" si="52"/>
        <v>1</v>
      </c>
      <c r="U78">
        <f t="shared" si="52"/>
        <v>1</v>
      </c>
      <c r="V78">
        <f t="shared" si="52"/>
        <v>0</v>
      </c>
      <c r="W78">
        <f t="shared" si="52"/>
        <v>0</v>
      </c>
      <c r="X78">
        <f t="shared" si="52"/>
        <v>0</v>
      </c>
      <c r="Y78">
        <f t="shared" si="52"/>
        <v>0</v>
      </c>
      <c r="Z78">
        <f t="shared" si="52"/>
        <v>1</v>
      </c>
      <c r="AA78">
        <f t="shared" si="52"/>
        <v>0</v>
      </c>
      <c r="AB78">
        <f t="shared" si="52"/>
        <v>0</v>
      </c>
      <c r="AC78">
        <f t="shared" si="36"/>
        <v>6</v>
      </c>
      <c r="AF78">
        <f>COUNTIFS(Stats_Pitch_Team,$B78,Stats_Pitch_Position,AF$1,Stats_Pitch_AgeOut,"&lt;&gt;1", Stats_Pitch_Draft,1)</f>
        <v>0</v>
      </c>
      <c r="AG78">
        <f t="shared" si="53"/>
        <v>0</v>
      </c>
      <c r="AH78">
        <f t="shared" si="53"/>
        <v>0</v>
      </c>
      <c r="AI78">
        <f t="shared" si="53"/>
        <v>0</v>
      </c>
      <c r="AJ78">
        <f t="shared" si="53"/>
        <v>0</v>
      </c>
      <c r="AK78">
        <f t="shared" si="53"/>
        <v>0</v>
      </c>
      <c r="AL78">
        <f t="shared" si="53"/>
        <v>0</v>
      </c>
      <c r="AM78">
        <f t="shared" si="53"/>
        <v>0</v>
      </c>
      <c r="AN78">
        <f t="shared" si="53"/>
        <v>0</v>
      </c>
      <c r="AO78">
        <f t="shared" si="53"/>
        <v>0</v>
      </c>
      <c r="AP78">
        <f t="shared" si="37"/>
        <v>0</v>
      </c>
      <c r="AS78">
        <f>COUNTIFS(Transfers_Team_Current,$B78,Transfers_Position,AS$1,Transfers_AgeOut, "&lt;&gt;1")</f>
        <v>4</v>
      </c>
      <c r="AT78">
        <f t="shared" si="54"/>
        <v>0</v>
      </c>
      <c r="AU78">
        <f t="shared" si="54"/>
        <v>1</v>
      </c>
      <c r="AV78">
        <f t="shared" si="54"/>
        <v>1</v>
      </c>
      <c r="AW78">
        <f t="shared" si="54"/>
        <v>0</v>
      </c>
      <c r="AX78">
        <f t="shared" si="54"/>
        <v>0</v>
      </c>
      <c r="AY78">
        <f t="shared" si="54"/>
        <v>2</v>
      </c>
      <c r="AZ78">
        <f t="shared" si="54"/>
        <v>0</v>
      </c>
      <c r="BA78">
        <f t="shared" si="54"/>
        <v>0</v>
      </c>
      <c r="BB78">
        <f t="shared" si="54"/>
        <v>1</v>
      </c>
      <c r="BC78">
        <f t="shared" si="38"/>
        <v>9</v>
      </c>
      <c r="BF78">
        <f t="shared" si="39"/>
        <v>8</v>
      </c>
      <c r="BG78">
        <f t="shared" si="40"/>
        <v>1</v>
      </c>
      <c r="BH78">
        <f t="shared" si="41"/>
        <v>1</v>
      </c>
      <c r="BI78">
        <f t="shared" si="42"/>
        <v>0</v>
      </c>
      <c r="BJ78">
        <f t="shared" si="43"/>
        <v>2</v>
      </c>
      <c r="BK78">
        <f t="shared" si="44"/>
        <v>1</v>
      </c>
      <c r="BL78">
        <f t="shared" si="45"/>
        <v>1</v>
      </c>
      <c r="BM78">
        <f t="shared" si="46"/>
        <v>0</v>
      </c>
      <c r="BN78">
        <f t="shared" si="47"/>
        <v>1</v>
      </c>
      <c r="BO78">
        <f t="shared" si="48"/>
        <v>0</v>
      </c>
      <c r="BP78">
        <f t="shared" si="49"/>
        <v>15</v>
      </c>
      <c r="BQ78" s="9">
        <f t="shared" si="50"/>
        <v>2</v>
      </c>
    </row>
    <row r="79" spans="1:69" x14ac:dyDescent="0.25">
      <c r="A79">
        <v>2026</v>
      </c>
      <c r="B79" t="s">
        <v>1602</v>
      </c>
      <c r="C79" s="4" t="str">
        <f t="shared" si="35"/>
        <v>Big South</v>
      </c>
      <c r="F79">
        <f>COUNTIFS(Stats_Pitch_Team,$B79,Stats_Pitch_Position,F$1)</f>
        <v>19</v>
      </c>
      <c r="G79">
        <f t="shared" si="51"/>
        <v>3</v>
      </c>
      <c r="H79">
        <f t="shared" si="51"/>
        <v>3</v>
      </c>
      <c r="I79">
        <f t="shared" si="51"/>
        <v>3</v>
      </c>
      <c r="J79">
        <f t="shared" si="51"/>
        <v>2</v>
      </c>
      <c r="K79">
        <f t="shared" si="51"/>
        <v>1</v>
      </c>
      <c r="L79">
        <f t="shared" si="51"/>
        <v>2</v>
      </c>
      <c r="M79">
        <f t="shared" si="51"/>
        <v>2</v>
      </c>
      <c r="N79">
        <f t="shared" si="51"/>
        <v>3</v>
      </c>
      <c r="O79">
        <f t="shared" si="51"/>
        <v>2</v>
      </c>
      <c r="P79">
        <f t="shared" si="51"/>
        <v>0</v>
      </c>
      <c r="S79">
        <f>COUNTIFS(Stats_Pitch_Team,$B79,Stats_Pitch_Position,S$1,Stats_Pitch_AgeOut,1)</f>
        <v>7</v>
      </c>
      <c r="T79">
        <f t="shared" si="52"/>
        <v>1</v>
      </c>
      <c r="U79">
        <f t="shared" si="52"/>
        <v>1</v>
      </c>
      <c r="V79">
        <f t="shared" si="52"/>
        <v>1</v>
      </c>
      <c r="W79">
        <f t="shared" si="52"/>
        <v>1</v>
      </c>
      <c r="X79">
        <f t="shared" si="52"/>
        <v>0</v>
      </c>
      <c r="Y79">
        <f t="shared" si="52"/>
        <v>2</v>
      </c>
      <c r="Z79">
        <f t="shared" si="52"/>
        <v>1</v>
      </c>
      <c r="AA79">
        <f t="shared" si="52"/>
        <v>3</v>
      </c>
      <c r="AB79">
        <f t="shared" si="52"/>
        <v>1</v>
      </c>
      <c r="AC79">
        <f t="shared" si="36"/>
        <v>18</v>
      </c>
      <c r="AF79">
        <f>COUNTIFS(Stats_Pitch_Team,$B79,Stats_Pitch_Position,AF$1,Stats_Pitch_AgeOut,"&lt;&gt;1", Stats_Pitch_Draft,1)</f>
        <v>0</v>
      </c>
      <c r="AG79">
        <f t="shared" si="53"/>
        <v>0</v>
      </c>
      <c r="AH79">
        <f t="shared" si="53"/>
        <v>0</v>
      </c>
      <c r="AI79">
        <f t="shared" si="53"/>
        <v>0</v>
      </c>
      <c r="AJ79">
        <f t="shared" si="53"/>
        <v>0</v>
      </c>
      <c r="AK79">
        <f t="shared" si="53"/>
        <v>0</v>
      </c>
      <c r="AL79">
        <f t="shared" si="53"/>
        <v>0</v>
      </c>
      <c r="AM79">
        <f t="shared" si="53"/>
        <v>0</v>
      </c>
      <c r="AN79">
        <f t="shared" si="53"/>
        <v>0</v>
      </c>
      <c r="AO79">
        <f t="shared" si="53"/>
        <v>0</v>
      </c>
      <c r="AP79">
        <f t="shared" si="37"/>
        <v>0</v>
      </c>
      <c r="AS79">
        <f>COUNTIFS(Transfers_Team_Current,$B79,Transfers_Position,AS$1,Transfers_AgeOut, "&lt;&gt;1")</f>
        <v>3</v>
      </c>
      <c r="AT79">
        <f t="shared" si="54"/>
        <v>2</v>
      </c>
      <c r="AU79">
        <f t="shared" si="54"/>
        <v>2</v>
      </c>
      <c r="AV79">
        <f t="shared" si="54"/>
        <v>1</v>
      </c>
      <c r="AW79">
        <f t="shared" si="54"/>
        <v>0</v>
      </c>
      <c r="AX79">
        <f t="shared" si="54"/>
        <v>0</v>
      </c>
      <c r="AY79">
        <f t="shared" si="54"/>
        <v>0</v>
      </c>
      <c r="AZ79">
        <f t="shared" si="54"/>
        <v>1</v>
      </c>
      <c r="BA79">
        <f t="shared" si="54"/>
        <v>0</v>
      </c>
      <c r="BB79">
        <f t="shared" si="54"/>
        <v>0</v>
      </c>
      <c r="BC79">
        <f t="shared" si="38"/>
        <v>9</v>
      </c>
      <c r="BF79">
        <f t="shared" si="39"/>
        <v>9</v>
      </c>
      <c r="BG79">
        <f t="shared" si="40"/>
        <v>0</v>
      </c>
      <c r="BH79">
        <f t="shared" si="41"/>
        <v>0</v>
      </c>
      <c r="BI79">
        <f t="shared" si="42"/>
        <v>1</v>
      </c>
      <c r="BJ79">
        <f t="shared" si="43"/>
        <v>1</v>
      </c>
      <c r="BK79">
        <f t="shared" si="44"/>
        <v>1</v>
      </c>
      <c r="BL79">
        <f t="shared" si="45"/>
        <v>0</v>
      </c>
      <c r="BM79">
        <f t="shared" si="46"/>
        <v>0</v>
      </c>
      <c r="BN79">
        <f t="shared" si="47"/>
        <v>0</v>
      </c>
      <c r="BO79">
        <f t="shared" si="48"/>
        <v>1</v>
      </c>
      <c r="BP79">
        <f t="shared" si="49"/>
        <v>13</v>
      </c>
      <c r="BQ79" s="9">
        <f t="shared" si="50"/>
        <v>0</v>
      </c>
    </row>
    <row r="80" spans="1:69" x14ac:dyDescent="0.25">
      <c r="A80">
        <v>2026</v>
      </c>
      <c r="B80" t="s">
        <v>89</v>
      </c>
      <c r="C80" s="4" t="str">
        <f t="shared" si="35"/>
        <v>Atlantic 10</v>
      </c>
      <c r="F80">
        <f>COUNTIFS(Stats_Pitch_Team,$B80,Stats_Pitch_Position,F$1)</f>
        <v>16</v>
      </c>
      <c r="G80">
        <f t="shared" si="51"/>
        <v>3</v>
      </c>
      <c r="H80">
        <f t="shared" si="51"/>
        <v>2</v>
      </c>
      <c r="I80">
        <f t="shared" si="51"/>
        <v>1</v>
      </c>
      <c r="J80">
        <f t="shared" si="51"/>
        <v>2</v>
      </c>
      <c r="K80">
        <f t="shared" si="51"/>
        <v>1</v>
      </c>
      <c r="L80">
        <f t="shared" si="51"/>
        <v>1</v>
      </c>
      <c r="M80">
        <f t="shared" si="51"/>
        <v>1</v>
      </c>
      <c r="N80">
        <f t="shared" si="51"/>
        <v>1</v>
      </c>
      <c r="O80">
        <f t="shared" si="51"/>
        <v>3</v>
      </c>
      <c r="P80">
        <f t="shared" si="51"/>
        <v>0</v>
      </c>
      <c r="S80">
        <f>COUNTIFS(Stats_Pitch_Team,$B80,Stats_Pitch_Position,S$1,Stats_Pitch_AgeOut,1)</f>
        <v>9</v>
      </c>
      <c r="T80">
        <f t="shared" si="52"/>
        <v>1</v>
      </c>
      <c r="U80">
        <f t="shared" si="52"/>
        <v>0</v>
      </c>
      <c r="V80">
        <f t="shared" si="52"/>
        <v>0</v>
      </c>
      <c r="W80">
        <f t="shared" si="52"/>
        <v>0</v>
      </c>
      <c r="X80">
        <f t="shared" si="52"/>
        <v>1</v>
      </c>
      <c r="Y80">
        <f t="shared" si="52"/>
        <v>0</v>
      </c>
      <c r="Z80">
        <f t="shared" si="52"/>
        <v>1</v>
      </c>
      <c r="AA80">
        <f t="shared" si="52"/>
        <v>1</v>
      </c>
      <c r="AB80">
        <f t="shared" si="52"/>
        <v>3</v>
      </c>
      <c r="AC80">
        <f t="shared" si="36"/>
        <v>16</v>
      </c>
      <c r="AF80">
        <f>COUNTIFS(Stats_Pitch_Team,$B80,Stats_Pitch_Position,AF$1,Stats_Pitch_AgeOut,"&lt;&gt;1", Stats_Pitch_Draft,1)</f>
        <v>0</v>
      </c>
      <c r="AG80">
        <f t="shared" si="53"/>
        <v>0</v>
      </c>
      <c r="AH80">
        <f t="shared" si="53"/>
        <v>0</v>
      </c>
      <c r="AI80">
        <f t="shared" si="53"/>
        <v>0</v>
      </c>
      <c r="AJ80">
        <f t="shared" si="53"/>
        <v>0</v>
      </c>
      <c r="AK80">
        <f t="shared" si="53"/>
        <v>0</v>
      </c>
      <c r="AL80">
        <f t="shared" si="53"/>
        <v>0</v>
      </c>
      <c r="AM80">
        <f t="shared" si="53"/>
        <v>0</v>
      </c>
      <c r="AN80">
        <f t="shared" si="53"/>
        <v>0</v>
      </c>
      <c r="AO80">
        <f t="shared" si="53"/>
        <v>0</v>
      </c>
      <c r="AP80">
        <f t="shared" si="37"/>
        <v>0</v>
      </c>
      <c r="AS80">
        <f>COUNTIFS(Transfers_Team_Current,$B80,Transfers_Position,AS$1,Transfers_AgeOut, "&lt;&gt;1")</f>
        <v>1</v>
      </c>
      <c r="AT80">
        <f t="shared" si="54"/>
        <v>2</v>
      </c>
      <c r="AU80">
        <f t="shared" si="54"/>
        <v>0</v>
      </c>
      <c r="AV80">
        <f t="shared" si="54"/>
        <v>0</v>
      </c>
      <c r="AW80">
        <f t="shared" si="54"/>
        <v>1</v>
      </c>
      <c r="AX80">
        <f t="shared" si="54"/>
        <v>0</v>
      </c>
      <c r="AY80">
        <f t="shared" si="54"/>
        <v>0</v>
      </c>
      <c r="AZ80">
        <f t="shared" si="54"/>
        <v>0</v>
      </c>
      <c r="BA80">
        <f t="shared" si="54"/>
        <v>0</v>
      </c>
      <c r="BB80">
        <f t="shared" si="54"/>
        <v>0</v>
      </c>
      <c r="BC80">
        <f t="shared" si="38"/>
        <v>4</v>
      </c>
      <c r="BF80">
        <f t="shared" si="39"/>
        <v>6</v>
      </c>
      <c r="BG80">
        <f t="shared" si="40"/>
        <v>0</v>
      </c>
      <c r="BH80">
        <f t="shared" si="41"/>
        <v>2</v>
      </c>
      <c r="BI80">
        <f t="shared" si="42"/>
        <v>1</v>
      </c>
      <c r="BJ80">
        <f t="shared" si="43"/>
        <v>1</v>
      </c>
      <c r="BK80">
        <f t="shared" si="44"/>
        <v>0</v>
      </c>
      <c r="BL80">
        <f t="shared" si="45"/>
        <v>1</v>
      </c>
      <c r="BM80">
        <f t="shared" si="46"/>
        <v>0</v>
      </c>
      <c r="BN80">
        <f t="shared" si="47"/>
        <v>0</v>
      </c>
      <c r="BO80">
        <f t="shared" si="48"/>
        <v>0</v>
      </c>
      <c r="BP80">
        <f t="shared" si="49"/>
        <v>11</v>
      </c>
      <c r="BQ80" s="9">
        <f t="shared" si="50"/>
        <v>1</v>
      </c>
    </row>
    <row r="81" spans="1:69" x14ac:dyDescent="0.25">
      <c r="A81">
        <v>2026</v>
      </c>
      <c r="B81" t="s">
        <v>198</v>
      </c>
      <c r="C81" s="4" t="str">
        <f t="shared" si="35"/>
        <v>Atlantic 10</v>
      </c>
      <c r="F81">
        <f>COUNTIFS(Stats_Pitch_Team,$B81,Stats_Pitch_Position,F$1)</f>
        <v>18</v>
      </c>
      <c r="G81">
        <f t="shared" si="51"/>
        <v>2</v>
      </c>
      <c r="H81">
        <f t="shared" si="51"/>
        <v>2</v>
      </c>
      <c r="I81">
        <f t="shared" si="51"/>
        <v>1</v>
      </c>
      <c r="J81">
        <f t="shared" si="51"/>
        <v>2</v>
      </c>
      <c r="K81">
        <f t="shared" si="51"/>
        <v>2</v>
      </c>
      <c r="L81">
        <f t="shared" si="51"/>
        <v>2</v>
      </c>
      <c r="M81">
        <f t="shared" si="51"/>
        <v>1</v>
      </c>
      <c r="N81">
        <f t="shared" si="51"/>
        <v>2</v>
      </c>
      <c r="O81">
        <f t="shared" si="51"/>
        <v>3</v>
      </c>
      <c r="P81">
        <f t="shared" si="51"/>
        <v>0</v>
      </c>
      <c r="S81">
        <f>COUNTIFS(Stats_Pitch_Team,$B81,Stats_Pitch_Position,S$1,Stats_Pitch_AgeOut,1)</f>
        <v>2</v>
      </c>
      <c r="T81">
        <f t="shared" si="52"/>
        <v>0</v>
      </c>
      <c r="U81">
        <f t="shared" si="52"/>
        <v>0</v>
      </c>
      <c r="V81">
        <f t="shared" si="52"/>
        <v>0</v>
      </c>
      <c r="W81">
        <f t="shared" si="52"/>
        <v>0</v>
      </c>
      <c r="X81">
        <f t="shared" si="52"/>
        <v>0</v>
      </c>
      <c r="Y81">
        <f t="shared" si="52"/>
        <v>0</v>
      </c>
      <c r="Z81">
        <f t="shared" si="52"/>
        <v>1</v>
      </c>
      <c r="AA81">
        <f t="shared" si="52"/>
        <v>1</v>
      </c>
      <c r="AB81">
        <f t="shared" si="52"/>
        <v>0</v>
      </c>
      <c r="AC81">
        <f t="shared" si="36"/>
        <v>4</v>
      </c>
      <c r="AF81">
        <f>COUNTIFS(Stats_Pitch_Team,$B81,Stats_Pitch_Position,AF$1,Stats_Pitch_AgeOut,"&lt;&gt;1", Stats_Pitch_Draft,1)</f>
        <v>0</v>
      </c>
      <c r="AG81">
        <f t="shared" si="53"/>
        <v>1</v>
      </c>
      <c r="AH81">
        <f t="shared" si="53"/>
        <v>0</v>
      </c>
      <c r="AI81">
        <f t="shared" si="53"/>
        <v>0</v>
      </c>
      <c r="AJ81">
        <f t="shared" si="53"/>
        <v>0</v>
      </c>
      <c r="AK81">
        <f t="shared" si="53"/>
        <v>0</v>
      </c>
      <c r="AL81">
        <f t="shared" si="53"/>
        <v>0</v>
      </c>
      <c r="AM81">
        <f t="shared" si="53"/>
        <v>0</v>
      </c>
      <c r="AN81">
        <f t="shared" si="53"/>
        <v>0</v>
      </c>
      <c r="AO81">
        <f t="shared" si="53"/>
        <v>0</v>
      </c>
      <c r="AP81">
        <f t="shared" si="37"/>
        <v>1</v>
      </c>
      <c r="AS81">
        <f>COUNTIFS(Transfers_Team_Current,$B81,Transfers_Position,AS$1,Transfers_AgeOut, "&lt;&gt;1")</f>
        <v>2</v>
      </c>
      <c r="AT81">
        <f t="shared" si="54"/>
        <v>0</v>
      </c>
      <c r="AU81">
        <f t="shared" si="54"/>
        <v>1</v>
      </c>
      <c r="AV81">
        <f t="shared" si="54"/>
        <v>0</v>
      </c>
      <c r="AW81">
        <f t="shared" si="54"/>
        <v>1</v>
      </c>
      <c r="AX81">
        <f t="shared" si="54"/>
        <v>0</v>
      </c>
      <c r="AY81">
        <f t="shared" si="54"/>
        <v>0</v>
      </c>
      <c r="AZ81">
        <f t="shared" si="54"/>
        <v>0</v>
      </c>
      <c r="BA81">
        <f t="shared" si="54"/>
        <v>0</v>
      </c>
      <c r="BB81">
        <f t="shared" si="54"/>
        <v>0</v>
      </c>
      <c r="BC81">
        <f t="shared" si="38"/>
        <v>4</v>
      </c>
      <c r="BF81">
        <f t="shared" si="39"/>
        <v>14</v>
      </c>
      <c r="BG81">
        <f t="shared" si="40"/>
        <v>1</v>
      </c>
      <c r="BH81">
        <f t="shared" si="41"/>
        <v>1</v>
      </c>
      <c r="BI81">
        <f t="shared" si="42"/>
        <v>1</v>
      </c>
      <c r="BJ81">
        <f t="shared" si="43"/>
        <v>1</v>
      </c>
      <c r="BK81">
        <f t="shared" si="44"/>
        <v>2</v>
      </c>
      <c r="BL81">
        <f t="shared" si="45"/>
        <v>2</v>
      </c>
      <c r="BM81">
        <f t="shared" si="46"/>
        <v>0</v>
      </c>
      <c r="BN81">
        <f t="shared" si="47"/>
        <v>1</v>
      </c>
      <c r="BO81">
        <f t="shared" si="48"/>
        <v>3</v>
      </c>
      <c r="BP81">
        <f t="shared" si="49"/>
        <v>26</v>
      </c>
      <c r="BQ81" s="9">
        <f t="shared" si="50"/>
        <v>3</v>
      </c>
    </row>
    <row r="82" spans="1:69" x14ac:dyDescent="0.25">
      <c r="A82">
        <v>2026</v>
      </c>
      <c r="B82" t="s">
        <v>1415</v>
      </c>
      <c r="C82" s="4" t="str">
        <f t="shared" si="35"/>
        <v>Big East</v>
      </c>
      <c r="F82">
        <f>COUNTIFS(Stats_Pitch_Team,$B82,Stats_Pitch_Position,F$1)</f>
        <v>18</v>
      </c>
      <c r="G82">
        <f t="shared" ref="G82:P91" si="55">COUNTIFS(Stats_Hit_Team,$B82,Stats_Hit_Position,G$1)</f>
        <v>2</v>
      </c>
      <c r="H82">
        <f t="shared" si="55"/>
        <v>2</v>
      </c>
      <c r="I82">
        <f t="shared" si="55"/>
        <v>1</v>
      </c>
      <c r="J82">
        <f t="shared" si="55"/>
        <v>3</v>
      </c>
      <c r="K82">
        <f t="shared" si="55"/>
        <v>1</v>
      </c>
      <c r="L82">
        <f t="shared" si="55"/>
        <v>1</v>
      </c>
      <c r="M82">
        <f t="shared" si="55"/>
        <v>2</v>
      </c>
      <c r="N82">
        <f t="shared" si="55"/>
        <v>2</v>
      </c>
      <c r="O82">
        <f t="shared" si="55"/>
        <v>2</v>
      </c>
      <c r="P82">
        <f t="shared" si="55"/>
        <v>0</v>
      </c>
      <c r="S82">
        <f>COUNTIFS(Stats_Pitch_Team,$B82,Stats_Pitch_Position,S$1,Stats_Pitch_AgeOut,1)</f>
        <v>12</v>
      </c>
      <c r="T82">
        <f t="shared" si="52"/>
        <v>1</v>
      </c>
      <c r="U82">
        <f t="shared" si="52"/>
        <v>1</v>
      </c>
      <c r="V82">
        <f t="shared" si="52"/>
        <v>1</v>
      </c>
      <c r="W82">
        <f t="shared" si="52"/>
        <v>2</v>
      </c>
      <c r="X82">
        <f t="shared" si="52"/>
        <v>1</v>
      </c>
      <c r="Y82">
        <f t="shared" si="52"/>
        <v>1</v>
      </c>
      <c r="Z82">
        <f t="shared" si="52"/>
        <v>0</v>
      </c>
      <c r="AA82">
        <f t="shared" si="52"/>
        <v>1</v>
      </c>
      <c r="AB82">
        <f t="shared" si="52"/>
        <v>0</v>
      </c>
      <c r="AC82">
        <f t="shared" si="36"/>
        <v>20</v>
      </c>
      <c r="AF82">
        <f>COUNTIFS(Stats_Pitch_Team,$B82,Stats_Pitch_Position,AF$1,Stats_Pitch_AgeOut,"&lt;&gt;1", Stats_Pitch_Draft,1)</f>
        <v>0</v>
      </c>
      <c r="AG82">
        <f t="shared" si="53"/>
        <v>0</v>
      </c>
      <c r="AH82">
        <f t="shared" si="53"/>
        <v>0</v>
      </c>
      <c r="AI82">
        <f t="shared" si="53"/>
        <v>0</v>
      </c>
      <c r="AJ82">
        <f t="shared" si="53"/>
        <v>0</v>
      </c>
      <c r="AK82">
        <f t="shared" si="53"/>
        <v>0</v>
      </c>
      <c r="AL82">
        <f t="shared" si="53"/>
        <v>0</v>
      </c>
      <c r="AM82">
        <f t="shared" si="53"/>
        <v>0</v>
      </c>
      <c r="AN82">
        <f t="shared" si="53"/>
        <v>0</v>
      </c>
      <c r="AO82">
        <f t="shared" si="53"/>
        <v>0</v>
      </c>
      <c r="AP82">
        <f t="shared" si="37"/>
        <v>0</v>
      </c>
      <c r="AS82">
        <f>COUNTIFS(Transfers_Team_Current,$B82,Transfers_Position,AS$1,Transfers_AgeOut, "&lt;&gt;1")</f>
        <v>0</v>
      </c>
      <c r="AT82">
        <f t="shared" si="54"/>
        <v>0</v>
      </c>
      <c r="AU82">
        <f t="shared" si="54"/>
        <v>0</v>
      </c>
      <c r="AV82">
        <f t="shared" si="54"/>
        <v>0</v>
      </c>
      <c r="AW82">
        <f t="shared" si="54"/>
        <v>0</v>
      </c>
      <c r="AX82">
        <f t="shared" si="54"/>
        <v>0</v>
      </c>
      <c r="AY82">
        <f t="shared" si="54"/>
        <v>0</v>
      </c>
      <c r="AZ82">
        <f t="shared" si="54"/>
        <v>0</v>
      </c>
      <c r="BA82">
        <f t="shared" si="54"/>
        <v>0</v>
      </c>
      <c r="BB82">
        <f t="shared" si="54"/>
        <v>1</v>
      </c>
      <c r="BC82">
        <f t="shared" si="38"/>
        <v>1</v>
      </c>
      <c r="BF82">
        <f t="shared" si="39"/>
        <v>6</v>
      </c>
      <c r="BG82">
        <f t="shared" si="40"/>
        <v>1</v>
      </c>
      <c r="BH82">
        <f t="shared" si="41"/>
        <v>1</v>
      </c>
      <c r="BI82">
        <f t="shared" si="42"/>
        <v>0</v>
      </c>
      <c r="BJ82">
        <f t="shared" si="43"/>
        <v>1</v>
      </c>
      <c r="BK82">
        <f t="shared" si="44"/>
        <v>0</v>
      </c>
      <c r="BL82">
        <f t="shared" si="45"/>
        <v>0</v>
      </c>
      <c r="BM82">
        <f t="shared" si="46"/>
        <v>2</v>
      </c>
      <c r="BN82">
        <f t="shared" si="47"/>
        <v>1</v>
      </c>
      <c r="BO82">
        <f t="shared" si="48"/>
        <v>1</v>
      </c>
      <c r="BP82">
        <f t="shared" si="49"/>
        <v>13</v>
      </c>
      <c r="BQ82" s="9">
        <f t="shared" si="50"/>
        <v>3</v>
      </c>
    </row>
    <row r="83" spans="1:69" x14ac:dyDescent="0.25">
      <c r="A83">
        <v>2026</v>
      </c>
      <c r="B83" t="s">
        <v>4131</v>
      </c>
      <c r="C83" s="4" t="str">
        <f t="shared" si="35"/>
        <v>SEC</v>
      </c>
      <c r="F83">
        <f>COUNTIFS(Stats_Pitch_Team,$B83,Stats_Pitch_Position,F$1)</f>
        <v>22</v>
      </c>
      <c r="G83">
        <f t="shared" si="55"/>
        <v>1</v>
      </c>
      <c r="H83">
        <f t="shared" si="55"/>
        <v>3</v>
      </c>
      <c r="I83">
        <f t="shared" si="55"/>
        <v>3</v>
      </c>
      <c r="J83">
        <f t="shared" si="55"/>
        <v>1</v>
      </c>
      <c r="K83">
        <f t="shared" si="55"/>
        <v>1</v>
      </c>
      <c r="L83">
        <f t="shared" si="55"/>
        <v>3</v>
      </c>
      <c r="M83">
        <f t="shared" si="55"/>
        <v>2</v>
      </c>
      <c r="N83">
        <f t="shared" si="55"/>
        <v>2</v>
      </c>
      <c r="O83">
        <f t="shared" si="55"/>
        <v>2</v>
      </c>
      <c r="P83">
        <f t="shared" si="55"/>
        <v>0</v>
      </c>
      <c r="S83">
        <f>COUNTIFS(Stats_Pitch_Team,$B83,Stats_Pitch_Position,S$1,Stats_Pitch_AgeOut,1)</f>
        <v>8</v>
      </c>
      <c r="T83">
        <f t="shared" si="52"/>
        <v>0</v>
      </c>
      <c r="U83">
        <f t="shared" si="52"/>
        <v>3</v>
      </c>
      <c r="V83">
        <f t="shared" si="52"/>
        <v>1</v>
      </c>
      <c r="W83">
        <f t="shared" si="52"/>
        <v>0</v>
      </c>
      <c r="X83">
        <f t="shared" si="52"/>
        <v>1</v>
      </c>
      <c r="Y83">
        <f t="shared" si="52"/>
        <v>0</v>
      </c>
      <c r="Z83">
        <f t="shared" si="52"/>
        <v>0</v>
      </c>
      <c r="AA83">
        <f t="shared" si="52"/>
        <v>1</v>
      </c>
      <c r="AB83">
        <f t="shared" si="52"/>
        <v>1</v>
      </c>
      <c r="AC83">
        <f t="shared" si="36"/>
        <v>15</v>
      </c>
      <c r="AF83">
        <f>COUNTIFS(Stats_Pitch_Team,$B83,Stats_Pitch_Position,AF$1,Stats_Pitch_AgeOut,"&lt;&gt;1", Stats_Pitch_Draft,1)</f>
        <v>4</v>
      </c>
      <c r="AG83">
        <f t="shared" si="53"/>
        <v>1</v>
      </c>
      <c r="AH83">
        <f t="shared" si="53"/>
        <v>0</v>
      </c>
      <c r="AI83">
        <f t="shared" si="53"/>
        <v>0</v>
      </c>
      <c r="AJ83">
        <f t="shared" si="53"/>
        <v>1</v>
      </c>
      <c r="AK83">
        <f t="shared" si="53"/>
        <v>0</v>
      </c>
      <c r="AL83">
        <f t="shared" si="53"/>
        <v>1</v>
      </c>
      <c r="AM83">
        <f t="shared" si="53"/>
        <v>0</v>
      </c>
      <c r="AN83">
        <f t="shared" si="53"/>
        <v>0</v>
      </c>
      <c r="AO83">
        <f t="shared" si="53"/>
        <v>0</v>
      </c>
      <c r="AP83">
        <f t="shared" si="37"/>
        <v>7</v>
      </c>
      <c r="AS83">
        <f>COUNTIFS(Transfers_Team_Current,$B83,Transfers_Position,AS$1,Transfers_AgeOut, "&lt;&gt;1")</f>
        <v>0</v>
      </c>
      <c r="AT83">
        <f t="shared" si="54"/>
        <v>0</v>
      </c>
      <c r="AU83">
        <f t="shared" si="54"/>
        <v>0</v>
      </c>
      <c r="AV83">
        <f t="shared" si="54"/>
        <v>0</v>
      </c>
      <c r="AW83">
        <f t="shared" si="54"/>
        <v>0</v>
      </c>
      <c r="AX83">
        <f t="shared" si="54"/>
        <v>0</v>
      </c>
      <c r="AY83">
        <f t="shared" si="54"/>
        <v>0</v>
      </c>
      <c r="AZ83">
        <f t="shared" si="54"/>
        <v>0</v>
      </c>
      <c r="BA83">
        <f t="shared" si="54"/>
        <v>0</v>
      </c>
      <c r="BB83">
        <f t="shared" si="54"/>
        <v>0</v>
      </c>
      <c r="BC83">
        <f t="shared" si="38"/>
        <v>0</v>
      </c>
      <c r="BF83">
        <f t="shared" si="39"/>
        <v>10</v>
      </c>
      <c r="BG83">
        <f t="shared" si="40"/>
        <v>0</v>
      </c>
      <c r="BH83">
        <f t="shared" si="41"/>
        <v>0</v>
      </c>
      <c r="BI83">
        <f t="shared" si="42"/>
        <v>2</v>
      </c>
      <c r="BJ83">
        <f t="shared" si="43"/>
        <v>0</v>
      </c>
      <c r="BK83">
        <f t="shared" si="44"/>
        <v>0</v>
      </c>
      <c r="BL83">
        <f t="shared" si="45"/>
        <v>2</v>
      </c>
      <c r="BM83">
        <f t="shared" si="46"/>
        <v>2</v>
      </c>
      <c r="BN83">
        <f t="shared" si="47"/>
        <v>1</v>
      </c>
      <c r="BO83">
        <f t="shared" si="48"/>
        <v>1</v>
      </c>
      <c r="BP83">
        <f t="shared" si="49"/>
        <v>18</v>
      </c>
      <c r="BQ83" s="9">
        <f t="shared" si="50"/>
        <v>5</v>
      </c>
    </row>
    <row r="84" spans="1:69" x14ac:dyDescent="0.25">
      <c r="A84">
        <v>2026</v>
      </c>
      <c r="B84" t="s">
        <v>5097</v>
      </c>
      <c r="C84" s="4" t="str">
        <f t="shared" si="35"/>
        <v>Sun Belt</v>
      </c>
      <c r="F84">
        <f>COUNTIFS(Stats_Pitch_Team,$B84,Stats_Pitch_Position,F$1)</f>
        <v>19</v>
      </c>
      <c r="G84">
        <f t="shared" si="55"/>
        <v>2</v>
      </c>
      <c r="H84">
        <f t="shared" si="55"/>
        <v>2</v>
      </c>
      <c r="I84">
        <f t="shared" si="55"/>
        <v>1</v>
      </c>
      <c r="J84">
        <f t="shared" si="55"/>
        <v>2</v>
      </c>
      <c r="K84">
        <f t="shared" si="55"/>
        <v>2</v>
      </c>
      <c r="L84">
        <f t="shared" si="55"/>
        <v>2</v>
      </c>
      <c r="M84">
        <f t="shared" si="55"/>
        <v>3</v>
      </c>
      <c r="N84">
        <f t="shared" si="55"/>
        <v>0</v>
      </c>
      <c r="O84">
        <f t="shared" si="55"/>
        <v>2</v>
      </c>
      <c r="P84">
        <f t="shared" si="55"/>
        <v>0</v>
      </c>
      <c r="S84">
        <f>COUNTIFS(Stats_Pitch_Team,$B84,Stats_Pitch_Position,S$1,Stats_Pitch_AgeOut,1)</f>
        <v>3</v>
      </c>
      <c r="T84">
        <f t="shared" si="52"/>
        <v>0</v>
      </c>
      <c r="U84">
        <f t="shared" si="52"/>
        <v>2</v>
      </c>
      <c r="V84">
        <f t="shared" si="52"/>
        <v>0</v>
      </c>
      <c r="W84">
        <f t="shared" si="52"/>
        <v>0</v>
      </c>
      <c r="X84">
        <f t="shared" si="52"/>
        <v>0</v>
      </c>
      <c r="Y84">
        <f t="shared" si="52"/>
        <v>1</v>
      </c>
      <c r="Z84">
        <f t="shared" si="52"/>
        <v>0</v>
      </c>
      <c r="AA84">
        <f t="shared" si="52"/>
        <v>0</v>
      </c>
      <c r="AB84">
        <f t="shared" si="52"/>
        <v>1</v>
      </c>
      <c r="AC84">
        <f t="shared" si="36"/>
        <v>7</v>
      </c>
      <c r="AF84">
        <f>COUNTIFS(Stats_Pitch_Team,$B84,Stats_Pitch_Position,AF$1,Stats_Pitch_AgeOut,"&lt;&gt;1", Stats_Pitch_Draft,1)</f>
        <v>0</v>
      </c>
      <c r="AG84">
        <f t="shared" si="53"/>
        <v>0</v>
      </c>
      <c r="AH84">
        <f t="shared" si="53"/>
        <v>0</v>
      </c>
      <c r="AI84">
        <f t="shared" si="53"/>
        <v>0</v>
      </c>
      <c r="AJ84">
        <f t="shared" si="53"/>
        <v>0</v>
      </c>
      <c r="AK84">
        <f t="shared" si="53"/>
        <v>0</v>
      </c>
      <c r="AL84">
        <f t="shared" si="53"/>
        <v>0</v>
      </c>
      <c r="AM84">
        <f t="shared" si="53"/>
        <v>0</v>
      </c>
      <c r="AN84">
        <f t="shared" si="53"/>
        <v>0</v>
      </c>
      <c r="AO84">
        <f t="shared" si="53"/>
        <v>0</v>
      </c>
      <c r="AP84">
        <f t="shared" si="37"/>
        <v>0</v>
      </c>
      <c r="AS84">
        <f>COUNTIFS(Transfers_Team_Current,$B84,Transfers_Position,AS$1,Transfers_AgeOut, "&lt;&gt;1")</f>
        <v>7</v>
      </c>
      <c r="AT84">
        <f t="shared" si="54"/>
        <v>1</v>
      </c>
      <c r="AU84">
        <f t="shared" si="54"/>
        <v>0</v>
      </c>
      <c r="AV84">
        <f t="shared" si="54"/>
        <v>0</v>
      </c>
      <c r="AW84">
        <f t="shared" si="54"/>
        <v>1</v>
      </c>
      <c r="AX84">
        <f t="shared" si="54"/>
        <v>1</v>
      </c>
      <c r="AY84">
        <f t="shared" si="54"/>
        <v>0</v>
      </c>
      <c r="AZ84">
        <f t="shared" si="54"/>
        <v>1</v>
      </c>
      <c r="BA84">
        <f t="shared" si="54"/>
        <v>0</v>
      </c>
      <c r="BB84">
        <f t="shared" si="54"/>
        <v>1</v>
      </c>
      <c r="BC84">
        <f t="shared" si="38"/>
        <v>12</v>
      </c>
      <c r="BF84">
        <f t="shared" si="39"/>
        <v>9</v>
      </c>
      <c r="BG84">
        <f t="shared" si="40"/>
        <v>1</v>
      </c>
      <c r="BH84">
        <f t="shared" si="41"/>
        <v>0</v>
      </c>
      <c r="BI84">
        <f t="shared" si="42"/>
        <v>1</v>
      </c>
      <c r="BJ84">
        <f t="shared" si="43"/>
        <v>1</v>
      </c>
      <c r="BK84">
        <f t="shared" si="44"/>
        <v>1</v>
      </c>
      <c r="BL84">
        <f t="shared" si="45"/>
        <v>1</v>
      </c>
      <c r="BM84">
        <f t="shared" si="46"/>
        <v>2</v>
      </c>
      <c r="BN84">
        <f t="shared" si="47"/>
        <v>0</v>
      </c>
      <c r="BO84">
        <f t="shared" si="48"/>
        <v>0</v>
      </c>
      <c r="BP84">
        <f t="shared" si="49"/>
        <v>16</v>
      </c>
      <c r="BQ84" s="9">
        <f t="shared" si="50"/>
        <v>3</v>
      </c>
    </row>
    <row r="85" spans="1:69" x14ac:dyDescent="0.25">
      <c r="A85">
        <v>2026</v>
      </c>
      <c r="B85" t="s">
        <v>5031</v>
      </c>
      <c r="C85" s="4" t="str">
        <f t="shared" si="35"/>
        <v>Sun Belt</v>
      </c>
      <c r="F85">
        <f>COUNTIFS(Stats_Pitch_Team,$B85,Stats_Pitch_Position,F$1)</f>
        <v>17</v>
      </c>
      <c r="G85">
        <f t="shared" si="55"/>
        <v>2</v>
      </c>
      <c r="H85">
        <f t="shared" si="55"/>
        <v>3</v>
      </c>
      <c r="I85">
        <f t="shared" si="55"/>
        <v>1</v>
      </c>
      <c r="J85">
        <f t="shared" si="55"/>
        <v>1</v>
      </c>
      <c r="K85">
        <f t="shared" si="55"/>
        <v>2</v>
      </c>
      <c r="L85">
        <f t="shared" si="55"/>
        <v>3</v>
      </c>
      <c r="M85">
        <f t="shared" si="55"/>
        <v>1</v>
      </c>
      <c r="N85">
        <f t="shared" si="55"/>
        <v>4</v>
      </c>
      <c r="O85">
        <f t="shared" si="55"/>
        <v>1</v>
      </c>
      <c r="P85">
        <f t="shared" si="55"/>
        <v>0</v>
      </c>
      <c r="S85">
        <f>COUNTIFS(Stats_Pitch_Team,$B85,Stats_Pitch_Position,S$1,Stats_Pitch_AgeOut,1)</f>
        <v>6</v>
      </c>
      <c r="T85">
        <f t="shared" si="52"/>
        <v>1</v>
      </c>
      <c r="U85">
        <f t="shared" si="52"/>
        <v>0</v>
      </c>
      <c r="V85">
        <f t="shared" si="52"/>
        <v>1</v>
      </c>
      <c r="W85">
        <f t="shared" si="52"/>
        <v>0</v>
      </c>
      <c r="X85">
        <f t="shared" si="52"/>
        <v>0</v>
      </c>
      <c r="Y85">
        <f t="shared" si="52"/>
        <v>1</v>
      </c>
      <c r="Z85">
        <f t="shared" si="52"/>
        <v>0</v>
      </c>
      <c r="AA85">
        <f t="shared" si="52"/>
        <v>0</v>
      </c>
      <c r="AB85">
        <f t="shared" si="52"/>
        <v>0</v>
      </c>
      <c r="AC85">
        <f t="shared" si="36"/>
        <v>9</v>
      </c>
      <c r="AF85">
        <f>COUNTIFS(Stats_Pitch_Team,$B85,Stats_Pitch_Position,AF$1,Stats_Pitch_AgeOut,"&lt;&gt;1", Stats_Pitch_Draft,1)</f>
        <v>0</v>
      </c>
      <c r="AG85">
        <f t="shared" si="53"/>
        <v>0</v>
      </c>
      <c r="AH85">
        <f t="shared" si="53"/>
        <v>0</v>
      </c>
      <c r="AI85">
        <f t="shared" si="53"/>
        <v>0</v>
      </c>
      <c r="AJ85">
        <f t="shared" si="53"/>
        <v>0</v>
      </c>
      <c r="AK85">
        <f t="shared" si="53"/>
        <v>0</v>
      </c>
      <c r="AL85">
        <f t="shared" si="53"/>
        <v>0</v>
      </c>
      <c r="AM85">
        <f t="shared" si="53"/>
        <v>0</v>
      </c>
      <c r="AN85">
        <f t="shared" si="53"/>
        <v>0</v>
      </c>
      <c r="AO85">
        <f t="shared" si="53"/>
        <v>0</v>
      </c>
      <c r="AP85">
        <f t="shared" si="37"/>
        <v>0</v>
      </c>
      <c r="AS85">
        <f>COUNTIFS(Transfers_Team_Current,$B85,Transfers_Position,AS$1,Transfers_AgeOut, "&lt;&gt;1")</f>
        <v>0</v>
      </c>
      <c r="AT85">
        <f t="shared" si="54"/>
        <v>0</v>
      </c>
      <c r="AU85">
        <f t="shared" si="54"/>
        <v>1</v>
      </c>
      <c r="AV85">
        <f t="shared" si="54"/>
        <v>0</v>
      </c>
      <c r="AW85">
        <f t="shared" si="54"/>
        <v>1</v>
      </c>
      <c r="AX85">
        <f t="shared" si="54"/>
        <v>0</v>
      </c>
      <c r="AY85">
        <f t="shared" si="54"/>
        <v>0</v>
      </c>
      <c r="AZ85">
        <f t="shared" si="54"/>
        <v>1</v>
      </c>
      <c r="BA85">
        <f t="shared" si="54"/>
        <v>1</v>
      </c>
      <c r="BB85">
        <f t="shared" si="54"/>
        <v>1</v>
      </c>
      <c r="BC85">
        <f t="shared" si="38"/>
        <v>5</v>
      </c>
      <c r="BF85">
        <f t="shared" si="39"/>
        <v>11</v>
      </c>
      <c r="BG85">
        <f t="shared" si="40"/>
        <v>1</v>
      </c>
      <c r="BH85">
        <f t="shared" si="41"/>
        <v>2</v>
      </c>
      <c r="BI85">
        <f t="shared" si="42"/>
        <v>0</v>
      </c>
      <c r="BJ85">
        <f t="shared" si="43"/>
        <v>0</v>
      </c>
      <c r="BK85">
        <f t="shared" si="44"/>
        <v>2</v>
      </c>
      <c r="BL85">
        <f t="shared" si="45"/>
        <v>2</v>
      </c>
      <c r="BM85">
        <f t="shared" si="46"/>
        <v>0</v>
      </c>
      <c r="BN85">
        <f t="shared" si="47"/>
        <v>3</v>
      </c>
      <c r="BO85">
        <f t="shared" si="48"/>
        <v>0</v>
      </c>
      <c r="BP85">
        <f t="shared" si="49"/>
        <v>21</v>
      </c>
      <c r="BQ85" s="9">
        <f t="shared" si="50"/>
        <v>5</v>
      </c>
    </row>
    <row r="86" spans="1:69" x14ac:dyDescent="0.25">
      <c r="A86">
        <v>2026</v>
      </c>
      <c r="B86" t="s">
        <v>256</v>
      </c>
      <c r="C86" s="4" t="str">
        <f t="shared" si="35"/>
        <v>ACC</v>
      </c>
      <c r="F86">
        <f>COUNTIFS(Stats_Pitch_Team,$B86,Stats_Pitch_Position,F$1)</f>
        <v>17</v>
      </c>
      <c r="G86">
        <f t="shared" si="55"/>
        <v>3</v>
      </c>
      <c r="H86">
        <f t="shared" si="55"/>
        <v>3</v>
      </c>
      <c r="I86">
        <f t="shared" si="55"/>
        <v>2</v>
      </c>
      <c r="J86">
        <f t="shared" si="55"/>
        <v>1</v>
      </c>
      <c r="K86">
        <f t="shared" si="55"/>
        <v>1</v>
      </c>
      <c r="L86">
        <f t="shared" si="55"/>
        <v>4</v>
      </c>
      <c r="M86">
        <f t="shared" si="55"/>
        <v>1</v>
      </c>
      <c r="N86">
        <f t="shared" si="55"/>
        <v>2</v>
      </c>
      <c r="O86">
        <f t="shared" si="55"/>
        <v>1</v>
      </c>
      <c r="P86">
        <f t="shared" si="55"/>
        <v>0</v>
      </c>
      <c r="S86">
        <f>COUNTIFS(Stats_Pitch_Team,$B86,Stats_Pitch_Position,S$1,Stats_Pitch_AgeOut,1)</f>
        <v>4</v>
      </c>
      <c r="T86">
        <f t="shared" si="52"/>
        <v>0</v>
      </c>
      <c r="U86">
        <f t="shared" si="52"/>
        <v>0</v>
      </c>
      <c r="V86">
        <f t="shared" si="52"/>
        <v>0</v>
      </c>
      <c r="W86">
        <f t="shared" si="52"/>
        <v>0</v>
      </c>
      <c r="X86">
        <f t="shared" si="52"/>
        <v>0</v>
      </c>
      <c r="Y86">
        <f t="shared" si="52"/>
        <v>1</v>
      </c>
      <c r="Z86">
        <f t="shared" si="52"/>
        <v>0</v>
      </c>
      <c r="AA86">
        <f t="shared" si="52"/>
        <v>0</v>
      </c>
      <c r="AB86">
        <f t="shared" si="52"/>
        <v>0</v>
      </c>
      <c r="AC86">
        <f t="shared" si="36"/>
        <v>5</v>
      </c>
      <c r="AF86">
        <f>COUNTIFS(Stats_Pitch_Team,$B86,Stats_Pitch_Position,AF$1,Stats_Pitch_AgeOut,"&lt;&gt;1", Stats_Pitch_Draft,1)</f>
        <v>2</v>
      </c>
      <c r="AG86">
        <f t="shared" si="53"/>
        <v>1</v>
      </c>
      <c r="AH86">
        <f t="shared" si="53"/>
        <v>0</v>
      </c>
      <c r="AI86">
        <f t="shared" si="53"/>
        <v>1</v>
      </c>
      <c r="AJ86">
        <f t="shared" si="53"/>
        <v>1</v>
      </c>
      <c r="AK86">
        <f t="shared" si="53"/>
        <v>1</v>
      </c>
      <c r="AL86">
        <f t="shared" si="53"/>
        <v>0</v>
      </c>
      <c r="AM86">
        <f t="shared" si="53"/>
        <v>1</v>
      </c>
      <c r="AN86">
        <f t="shared" si="53"/>
        <v>1</v>
      </c>
      <c r="AO86">
        <f t="shared" si="53"/>
        <v>0</v>
      </c>
      <c r="AP86">
        <f t="shared" si="37"/>
        <v>8</v>
      </c>
      <c r="AS86">
        <f>COUNTIFS(Transfers_Team_Current,$B86,Transfers_Position,AS$1,Transfers_AgeOut, "&lt;&gt;1")</f>
        <v>0</v>
      </c>
      <c r="AT86">
        <f t="shared" si="54"/>
        <v>0</v>
      </c>
      <c r="AU86">
        <f t="shared" si="54"/>
        <v>0</v>
      </c>
      <c r="AV86">
        <f t="shared" si="54"/>
        <v>1</v>
      </c>
      <c r="AW86">
        <f t="shared" si="54"/>
        <v>0</v>
      </c>
      <c r="AX86">
        <f t="shared" si="54"/>
        <v>0</v>
      </c>
      <c r="AY86">
        <f t="shared" si="54"/>
        <v>0</v>
      </c>
      <c r="AZ86">
        <f t="shared" si="54"/>
        <v>0</v>
      </c>
      <c r="BA86">
        <f t="shared" si="54"/>
        <v>0</v>
      </c>
      <c r="BB86">
        <f t="shared" si="54"/>
        <v>0</v>
      </c>
      <c r="BC86">
        <f t="shared" si="38"/>
        <v>1</v>
      </c>
      <c r="BF86">
        <f t="shared" si="39"/>
        <v>11</v>
      </c>
      <c r="BG86">
        <f t="shared" si="40"/>
        <v>2</v>
      </c>
      <c r="BH86">
        <f t="shared" si="41"/>
        <v>3</v>
      </c>
      <c r="BI86">
        <f t="shared" si="42"/>
        <v>0</v>
      </c>
      <c r="BJ86">
        <f t="shared" si="43"/>
        <v>0</v>
      </c>
      <c r="BK86">
        <f t="shared" si="44"/>
        <v>0</v>
      </c>
      <c r="BL86">
        <f t="shared" si="45"/>
        <v>3</v>
      </c>
      <c r="BM86">
        <f t="shared" si="46"/>
        <v>0</v>
      </c>
      <c r="BN86">
        <f t="shared" si="47"/>
        <v>1</v>
      </c>
      <c r="BO86">
        <f t="shared" si="48"/>
        <v>1</v>
      </c>
      <c r="BP86">
        <f t="shared" si="49"/>
        <v>21</v>
      </c>
      <c r="BQ86" s="9">
        <f t="shared" si="50"/>
        <v>4</v>
      </c>
    </row>
    <row r="87" spans="1:69" x14ac:dyDescent="0.25">
      <c r="A87">
        <v>2026</v>
      </c>
      <c r="B87" t="s">
        <v>5465</v>
      </c>
      <c r="C87" s="4" t="str">
        <f t="shared" si="35"/>
        <v>West Coast</v>
      </c>
      <c r="F87">
        <f>COUNTIFS(Stats_Pitch_Team,$B87,Stats_Pitch_Position,F$1)</f>
        <v>14</v>
      </c>
      <c r="G87">
        <f t="shared" si="55"/>
        <v>4</v>
      </c>
      <c r="H87">
        <f t="shared" si="55"/>
        <v>1</v>
      </c>
      <c r="I87">
        <f t="shared" si="55"/>
        <v>1</v>
      </c>
      <c r="J87">
        <f t="shared" si="55"/>
        <v>1</v>
      </c>
      <c r="K87">
        <f t="shared" si="55"/>
        <v>3</v>
      </c>
      <c r="L87">
        <f t="shared" si="55"/>
        <v>2</v>
      </c>
      <c r="M87">
        <f t="shared" si="55"/>
        <v>1</v>
      </c>
      <c r="N87">
        <f t="shared" si="55"/>
        <v>1</v>
      </c>
      <c r="O87">
        <f t="shared" si="55"/>
        <v>3</v>
      </c>
      <c r="P87">
        <f t="shared" si="55"/>
        <v>0</v>
      </c>
      <c r="S87">
        <f>COUNTIFS(Stats_Pitch_Team,$B87,Stats_Pitch_Position,S$1,Stats_Pitch_AgeOut,1)</f>
        <v>4</v>
      </c>
      <c r="T87">
        <f t="shared" si="52"/>
        <v>2</v>
      </c>
      <c r="U87">
        <f t="shared" si="52"/>
        <v>1</v>
      </c>
      <c r="V87">
        <f t="shared" si="52"/>
        <v>1</v>
      </c>
      <c r="W87">
        <f t="shared" si="52"/>
        <v>0</v>
      </c>
      <c r="X87">
        <f t="shared" si="52"/>
        <v>3</v>
      </c>
      <c r="Y87">
        <f t="shared" si="52"/>
        <v>1</v>
      </c>
      <c r="Z87">
        <f t="shared" si="52"/>
        <v>0</v>
      </c>
      <c r="AA87">
        <f t="shared" si="52"/>
        <v>1</v>
      </c>
      <c r="AB87">
        <f t="shared" si="52"/>
        <v>0</v>
      </c>
      <c r="AC87">
        <f t="shared" si="36"/>
        <v>13</v>
      </c>
      <c r="AF87">
        <f>COUNTIFS(Stats_Pitch_Team,$B87,Stats_Pitch_Position,AF$1,Stats_Pitch_AgeOut,"&lt;&gt;1", Stats_Pitch_Draft,1)</f>
        <v>0</v>
      </c>
      <c r="AG87">
        <f t="shared" si="53"/>
        <v>0</v>
      </c>
      <c r="AH87">
        <f t="shared" si="53"/>
        <v>0</v>
      </c>
      <c r="AI87">
        <f t="shared" si="53"/>
        <v>0</v>
      </c>
      <c r="AJ87">
        <f t="shared" si="53"/>
        <v>0</v>
      </c>
      <c r="AK87">
        <f t="shared" si="53"/>
        <v>0</v>
      </c>
      <c r="AL87">
        <f t="shared" si="53"/>
        <v>0</v>
      </c>
      <c r="AM87">
        <f t="shared" si="53"/>
        <v>0</v>
      </c>
      <c r="AN87">
        <f t="shared" si="53"/>
        <v>0</v>
      </c>
      <c r="AO87">
        <f t="shared" si="53"/>
        <v>0</v>
      </c>
      <c r="AP87">
        <f t="shared" si="37"/>
        <v>0</v>
      </c>
      <c r="AS87">
        <f>COUNTIFS(Transfers_Team_Current,$B87,Transfers_Position,AS$1,Transfers_AgeOut, "&lt;&gt;1")</f>
        <v>2</v>
      </c>
      <c r="AT87">
        <f t="shared" si="54"/>
        <v>0</v>
      </c>
      <c r="AU87">
        <f t="shared" si="54"/>
        <v>0</v>
      </c>
      <c r="AV87">
        <f t="shared" si="54"/>
        <v>0</v>
      </c>
      <c r="AW87">
        <f t="shared" si="54"/>
        <v>1</v>
      </c>
      <c r="AX87">
        <f t="shared" si="54"/>
        <v>0</v>
      </c>
      <c r="AY87">
        <f t="shared" si="54"/>
        <v>0</v>
      </c>
      <c r="AZ87">
        <f t="shared" si="54"/>
        <v>0</v>
      </c>
      <c r="BA87">
        <f t="shared" si="54"/>
        <v>0</v>
      </c>
      <c r="BB87">
        <f t="shared" si="54"/>
        <v>0</v>
      </c>
      <c r="BC87">
        <f t="shared" si="38"/>
        <v>3</v>
      </c>
      <c r="BF87">
        <f t="shared" si="39"/>
        <v>8</v>
      </c>
      <c r="BG87">
        <f t="shared" si="40"/>
        <v>2</v>
      </c>
      <c r="BH87">
        <f t="shared" si="41"/>
        <v>0</v>
      </c>
      <c r="BI87">
        <f t="shared" si="42"/>
        <v>0</v>
      </c>
      <c r="BJ87">
        <f t="shared" si="43"/>
        <v>0</v>
      </c>
      <c r="BK87">
        <f t="shared" si="44"/>
        <v>0</v>
      </c>
      <c r="BL87">
        <f t="shared" si="45"/>
        <v>1</v>
      </c>
      <c r="BM87">
        <f t="shared" si="46"/>
        <v>1</v>
      </c>
      <c r="BN87">
        <f t="shared" si="47"/>
        <v>0</v>
      </c>
      <c r="BO87">
        <f t="shared" si="48"/>
        <v>3</v>
      </c>
      <c r="BP87">
        <f t="shared" si="49"/>
        <v>15</v>
      </c>
      <c r="BQ87" s="9">
        <f t="shared" si="50"/>
        <v>2</v>
      </c>
    </row>
    <row r="88" spans="1:69" x14ac:dyDescent="0.25">
      <c r="A88">
        <v>2026</v>
      </c>
      <c r="B88" t="s">
        <v>5191</v>
      </c>
      <c r="C88" s="4" t="str">
        <f t="shared" si="35"/>
        <v>Southwestern Athletic</v>
      </c>
      <c r="F88">
        <f>COUNTIFS(Stats_Pitch_Team,$B88,Stats_Pitch_Position,F$1)</f>
        <v>12</v>
      </c>
      <c r="G88">
        <f t="shared" si="55"/>
        <v>2</v>
      </c>
      <c r="H88">
        <f t="shared" si="55"/>
        <v>1</v>
      </c>
      <c r="I88">
        <f t="shared" si="55"/>
        <v>2</v>
      </c>
      <c r="J88">
        <f t="shared" si="55"/>
        <v>1</v>
      </c>
      <c r="K88">
        <f t="shared" si="55"/>
        <v>2</v>
      </c>
      <c r="L88">
        <f t="shared" si="55"/>
        <v>1</v>
      </c>
      <c r="M88">
        <f t="shared" si="55"/>
        <v>3</v>
      </c>
      <c r="N88">
        <f t="shared" si="55"/>
        <v>2</v>
      </c>
      <c r="O88">
        <f t="shared" si="55"/>
        <v>3</v>
      </c>
      <c r="P88">
        <f t="shared" si="55"/>
        <v>0</v>
      </c>
      <c r="S88">
        <f>COUNTIFS(Stats_Pitch_Team,$B88,Stats_Pitch_Position,S$1,Stats_Pitch_AgeOut,1)</f>
        <v>3</v>
      </c>
      <c r="T88">
        <f t="shared" si="52"/>
        <v>1</v>
      </c>
      <c r="U88">
        <f t="shared" si="52"/>
        <v>0</v>
      </c>
      <c r="V88">
        <f t="shared" si="52"/>
        <v>1</v>
      </c>
      <c r="W88">
        <f t="shared" si="52"/>
        <v>0</v>
      </c>
      <c r="X88">
        <f t="shared" si="52"/>
        <v>2</v>
      </c>
      <c r="Y88">
        <f t="shared" si="52"/>
        <v>1</v>
      </c>
      <c r="Z88">
        <f t="shared" si="52"/>
        <v>1</v>
      </c>
      <c r="AA88">
        <f t="shared" si="52"/>
        <v>0</v>
      </c>
      <c r="AB88">
        <f t="shared" si="52"/>
        <v>2</v>
      </c>
      <c r="AC88">
        <f t="shared" si="36"/>
        <v>11</v>
      </c>
      <c r="AF88">
        <f>COUNTIFS(Stats_Pitch_Team,$B88,Stats_Pitch_Position,AF$1,Stats_Pitch_AgeOut,"&lt;&gt;1", Stats_Pitch_Draft,1)</f>
        <v>0</v>
      </c>
      <c r="AG88">
        <f t="shared" si="53"/>
        <v>0</v>
      </c>
      <c r="AH88">
        <f t="shared" si="53"/>
        <v>0</v>
      </c>
      <c r="AI88">
        <f t="shared" si="53"/>
        <v>0</v>
      </c>
      <c r="AJ88">
        <f t="shared" si="53"/>
        <v>0</v>
      </c>
      <c r="AK88">
        <f t="shared" si="53"/>
        <v>0</v>
      </c>
      <c r="AL88">
        <f t="shared" si="53"/>
        <v>0</v>
      </c>
      <c r="AM88">
        <f t="shared" si="53"/>
        <v>0</v>
      </c>
      <c r="AN88">
        <f t="shared" si="53"/>
        <v>0</v>
      </c>
      <c r="AO88">
        <f t="shared" si="53"/>
        <v>0</v>
      </c>
      <c r="AP88">
        <f t="shared" si="37"/>
        <v>0</v>
      </c>
      <c r="AS88">
        <f>COUNTIFS(Transfers_Team_Current,$B88,Transfers_Position,AS$1,Transfers_AgeOut, "&lt;&gt;1")</f>
        <v>1</v>
      </c>
      <c r="AT88">
        <f t="shared" si="54"/>
        <v>0</v>
      </c>
      <c r="AU88">
        <f t="shared" si="54"/>
        <v>0</v>
      </c>
      <c r="AV88">
        <f t="shared" si="54"/>
        <v>0</v>
      </c>
      <c r="AW88">
        <f t="shared" si="54"/>
        <v>0</v>
      </c>
      <c r="AX88">
        <f t="shared" si="54"/>
        <v>0</v>
      </c>
      <c r="AY88">
        <f t="shared" si="54"/>
        <v>0</v>
      </c>
      <c r="AZ88">
        <f t="shared" si="54"/>
        <v>0</v>
      </c>
      <c r="BA88">
        <f t="shared" si="54"/>
        <v>1</v>
      </c>
      <c r="BB88">
        <f t="shared" si="54"/>
        <v>0</v>
      </c>
      <c r="BC88">
        <f t="shared" si="38"/>
        <v>2</v>
      </c>
      <c r="BF88">
        <f t="shared" si="39"/>
        <v>8</v>
      </c>
      <c r="BG88">
        <f t="shared" si="40"/>
        <v>1</v>
      </c>
      <c r="BH88">
        <f t="shared" si="41"/>
        <v>1</v>
      </c>
      <c r="BI88">
        <f t="shared" si="42"/>
        <v>1</v>
      </c>
      <c r="BJ88">
        <f t="shared" si="43"/>
        <v>1</v>
      </c>
      <c r="BK88">
        <f t="shared" si="44"/>
        <v>0</v>
      </c>
      <c r="BL88">
        <f t="shared" si="45"/>
        <v>0</v>
      </c>
      <c r="BM88">
        <f t="shared" si="46"/>
        <v>2</v>
      </c>
      <c r="BN88">
        <f t="shared" si="47"/>
        <v>1</v>
      </c>
      <c r="BO88">
        <f t="shared" si="48"/>
        <v>1</v>
      </c>
      <c r="BP88">
        <f t="shared" si="49"/>
        <v>16</v>
      </c>
      <c r="BQ88" s="9">
        <f t="shared" si="50"/>
        <v>3</v>
      </c>
    </row>
    <row r="89" spans="1:69" x14ac:dyDescent="0.25">
      <c r="A89">
        <v>2026</v>
      </c>
      <c r="B89" t="s">
        <v>3560</v>
      </c>
      <c r="C89" s="4" t="str">
        <f t="shared" si="35"/>
        <v>Western Athletic</v>
      </c>
      <c r="F89">
        <f>COUNTIFS(Stats_Pitch_Team,$B89,Stats_Pitch_Position,F$1)</f>
        <v>18</v>
      </c>
      <c r="G89">
        <f t="shared" si="55"/>
        <v>2</v>
      </c>
      <c r="H89">
        <f t="shared" si="55"/>
        <v>1</v>
      </c>
      <c r="I89">
        <f t="shared" si="55"/>
        <v>3</v>
      </c>
      <c r="J89">
        <f t="shared" si="55"/>
        <v>1</v>
      </c>
      <c r="K89">
        <f t="shared" si="55"/>
        <v>2</v>
      </c>
      <c r="L89">
        <f t="shared" si="55"/>
        <v>4</v>
      </c>
      <c r="M89">
        <f t="shared" si="55"/>
        <v>3</v>
      </c>
      <c r="N89">
        <f t="shared" si="55"/>
        <v>2</v>
      </c>
      <c r="O89">
        <f t="shared" si="55"/>
        <v>3</v>
      </c>
      <c r="P89">
        <f t="shared" si="55"/>
        <v>0</v>
      </c>
      <c r="S89">
        <f>COUNTIFS(Stats_Pitch_Team,$B89,Stats_Pitch_Position,S$1,Stats_Pitch_AgeOut,1)</f>
        <v>7</v>
      </c>
      <c r="T89">
        <f t="shared" si="52"/>
        <v>1</v>
      </c>
      <c r="U89">
        <f t="shared" si="52"/>
        <v>0</v>
      </c>
      <c r="V89">
        <f t="shared" si="52"/>
        <v>1</v>
      </c>
      <c r="W89">
        <f t="shared" si="52"/>
        <v>0</v>
      </c>
      <c r="X89">
        <f t="shared" si="52"/>
        <v>0</v>
      </c>
      <c r="Y89">
        <f t="shared" si="52"/>
        <v>1</v>
      </c>
      <c r="Z89">
        <f t="shared" si="52"/>
        <v>0</v>
      </c>
      <c r="AA89">
        <f t="shared" si="52"/>
        <v>0</v>
      </c>
      <c r="AB89">
        <f t="shared" si="52"/>
        <v>1</v>
      </c>
      <c r="AC89">
        <f t="shared" si="36"/>
        <v>11</v>
      </c>
      <c r="AF89">
        <f>COUNTIFS(Stats_Pitch_Team,$B89,Stats_Pitch_Position,AF$1,Stats_Pitch_AgeOut,"&lt;&gt;1", Stats_Pitch_Draft,1)</f>
        <v>0</v>
      </c>
      <c r="AG89">
        <f t="shared" si="53"/>
        <v>0</v>
      </c>
      <c r="AH89">
        <f t="shared" si="53"/>
        <v>0</v>
      </c>
      <c r="AI89">
        <f t="shared" si="53"/>
        <v>0</v>
      </c>
      <c r="AJ89">
        <f t="shared" si="53"/>
        <v>0</v>
      </c>
      <c r="AK89">
        <f t="shared" si="53"/>
        <v>0</v>
      </c>
      <c r="AL89">
        <f t="shared" si="53"/>
        <v>0</v>
      </c>
      <c r="AM89">
        <f t="shared" si="53"/>
        <v>0</v>
      </c>
      <c r="AN89">
        <f t="shared" si="53"/>
        <v>0</v>
      </c>
      <c r="AO89">
        <f t="shared" si="53"/>
        <v>0</v>
      </c>
      <c r="AP89">
        <f t="shared" si="37"/>
        <v>0</v>
      </c>
      <c r="AS89">
        <f>COUNTIFS(Transfers_Team_Current,$B89,Transfers_Position,AS$1,Transfers_AgeOut, "&lt;&gt;1")</f>
        <v>2</v>
      </c>
      <c r="AT89">
        <f t="shared" si="54"/>
        <v>2</v>
      </c>
      <c r="AU89">
        <f t="shared" si="54"/>
        <v>1</v>
      </c>
      <c r="AV89">
        <f t="shared" si="54"/>
        <v>1</v>
      </c>
      <c r="AW89">
        <f t="shared" si="54"/>
        <v>0</v>
      </c>
      <c r="AX89">
        <f t="shared" si="54"/>
        <v>0</v>
      </c>
      <c r="AY89">
        <f t="shared" si="54"/>
        <v>0</v>
      </c>
      <c r="AZ89">
        <f t="shared" si="54"/>
        <v>0</v>
      </c>
      <c r="BA89">
        <f t="shared" si="54"/>
        <v>1</v>
      </c>
      <c r="BB89">
        <f t="shared" si="54"/>
        <v>1</v>
      </c>
      <c r="BC89">
        <f t="shared" si="38"/>
        <v>8</v>
      </c>
      <c r="BF89">
        <f t="shared" si="39"/>
        <v>9</v>
      </c>
      <c r="BG89">
        <f t="shared" si="40"/>
        <v>-1</v>
      </c>
      <c r="BH89">
        <f t="shared" si="41"/>
        <v>0</v>
      </c>
      <c r="BI89">
        <f t="shared" si="42"/>
        <v>1</v>
      </c>
      <c r="BJ89">
        <f t="shared" si="43"/>
        <v>1</v>
      </c>
      <c r="BK89">
        <f t="shared" si="44"/>
        <v>2</v>
      </c>
      <c r="BL89">
        <f t="shared" si="45"/>
        <v>3</v>
      </c>
      <c r="BM89">
        <f t="shared" si="46"/>
        <v>3</v>
      </c>
      <c r="BN89">
        <f t="shared" si="47"/>
        <v>1</v>
      </c>
      <c r="BO89">
        <f t="shared" si="48"/>
        <v>1</v>
      </c>
      <c r="BP89">
        <f t="shared" si="49"/>
        <v>20</v>
      </c>
      <c r="BQ89" s="9">
        <f t="shared" si="50"/>
        <v>7</v>
      </c>
    </row>
    <row r="90" spans="1:69" x14ac:dyDescent="0.25">
      <c r="A90">
        <v>2026</v>
      </c>
      <c r="B90" t="s">
        <v>2759</v>
      </c>
      <c r="C90" s="4" t="str">
        <f t="shared" si="35"/>
        <v>Ivy League</v>
      </c>
      <c r="F90">
        <f>COUNTIFS(Stats_Pitch_Team,$B90,Stats_Pitch_Position,F$1)</f>
        <v>12</v>
      </c>
      <c r="G90">
        <f t="shared" si="55"/>
        <v>2</v>
      </c>
      <c r="H90">
        <f t="shared" si="55"/>
        <v>2</v>
      </c>
      <c r="I90">
        <f t="shared" si="55"/>
        <v>2</v>
      </c>
      <c r="J90">
        <f t="shared" si="55"/>
        <v>1</v>
      </c>
      <c r="K90">
        <f t="shared" si="55"/>
        <v>1</v>
      </c>
      <c r="L90">
        <f t="shared" si="55"/>
        <v>1</v>
      </c>
      <c r="M90">
        <f t="shared" si="55"/>
        <v>1</v>
      </c>
      <c r="N90">
        <f t="shared" si="55"/>
        <v>3</v>
      </c>
      <c r="O90">
        <f t="shared" si="55"/>
        <v>0</v>
      </c>
      <c r="P90">
        <f t="shared" si="55"/>
        <v>0</v>
      </c>
      <c r="S90">
        <f>COUNTIFS(Stats_Pitch_Team,$B90,Stats_Pitch_Position,S$1,Stats_Pitch_AgeOut,1)</f>
        <v>3</v>
      </c>
      <c r="T90">
        <f t="shared" si="52"/>
        <v>0</v>
      </c>
      <c r="U90">
        <f t="shared" si="52"/>
        <v>1</v>
      </c>
      <c r="V90">
        <f t="shared" si="52"/>
        <v>0</v>
      </c>
      <c r="W90">
        <f t="shared" si="52"/>
        <v>1</v>
      </c>
      <c r="X90">
        <f t="shared" si="52"/>
        <v>0</v>
      </c>
      <c r="Y90">
        <f t="shared" si="52"/>
        <v>0</v>
      </c>
      <c r="Z90">
        <f t="shared" si="52"/>
        <v>1</v>
      </c>
      <c r="AA90">
        <f t="shared" si="52"/>
        <v>0</v>
      </c>
      <c r="AB90">
        <f t="shared" si="52"/>
        <v>0</v>
      </c>
      <c r="AC90">
        <f t="shared" si="36"/>
        <v>6</v>
      </c>
      <c r="AF90">
        <f>COUNTIFS(Stats_Pitch_Team,$B90,Stats_Pitch_Position,AF$1,Stats_Pitch_AgeOut,"&lt;&gt;1", Stats_Pitch_Draft,1)</f>
        <v>0</v>
      </c>
      <c r="AG90">
        <f t="shared" si="53"/>
        <v>0</v>
      </c>
      <c r="AH90">
        <f t="shared" si="53"/>
        <v>0</v>
      </c>
      <c r="AI90">
        <f t="shared" si="53"/>
        <v>0</v>
      </c>
      <c r="AJ90">
        <f t="shared" si="53"/>
        <v>0</v>
      </c>
      <c r="AK90">
        <f t="shared" si="53"/>
        <v>0</v>
      </c>
      <c r="AL90">
        <f t="shared" si="53"/>
        <v>0</v>
      </c>
      <c r="AM90">
        <f t="shared" si="53"/>
        <v>0</v>
      </c>
      <c r="AN90">
        <f t="shared" si="53"/>
        <v>0</v>
      </c>
      <c r="AO90">
        <f t="shared" si="53"/>
        <v>0</v>
      </c>
      <c r="AP90">
        <f t="shared" si="37"/>
        <v>0</v>
      </c>
      <c r="AS90">
        <f>COUNTIFS(Transfers_Team_Current,$B90,Transfers_Position,AS$1,Transfers_AgeOut, "&lt;&gt;1")</f>
        <v>0</v>
      </c>
      <c r="AT90">
        <f t="shared" si="54"/>
        <v>0</v>
      </c>
      <c r="AU90">
        <f t="shared" si="54"/>
        <v>0</v>
      </c>
      <c r="AV90">
        <f t="shared" si="54"/>
        <v>0</v>
      </c>
      <c r="AW90">
        <f t="shared" si="54"/>
        <v>0</v>
      </c>
      <c r="AX90">
        <f t="shared" si="54"/>
        <v>0</v>
      </c>
      <c r="AY90">
        <f t="shared" si="54"/>
        <v>0</v>
      </c>
      <c r="AZ90">
        <f t="shared" si="54"/>
        <v>0</v>
      </c>
      <c r="BA90">
        <f t="shared" si="54"/>
        <v>0</v>
      </c>
      <c r="BB90">
        <f t="shared" si="54"/>
        <v>0</v>
      </c>
      <c r="BC90">
        <f t="shared" si="38"/>
        <v>0</v>
      </c>
      <c r="BF90">
        <f t="shared" si="39"/>
        <v>9</v>
      </c>
      <c r="BG90">
        <f t="shared" si="40"/>
        <v>2</v>
      </c>
      <c r="BH90">
        <f t="shared" si="41"/>
        <v>1</v>
      </c>
      <c r="BI90">
        <f t="shared" si="42"/>
        <v>2</v>
      </c>
      <c r="BJ90">
        <f t="shared" si="43"/>
        <v>0</v>
      </c>
      <c r="BK90">
        <f t="shared" si="44"/>
        <v>1</v>
      </c>
      <c r="BL90">
        <f t="shared" si="45"/>
        <v>1</v>
      </c>
      <c r="BM90">
        <f t="shared" si="46"/>
        <v>0</v>
      </c>
      <c r="BN90">
        <f t="shared" si="47"/>
        <v>3</v>
      </c>
      <c r="BO90">
        <f t="shared" si="48"/>
        <v>0</v>
      </c>
      <c r="BP90">
        <f t="shared" si="49"/>
        <v>19</v>
      </c>
      <c r="BQ90" s="9">
        <f t="shared" si="50"/>
        <v>4</v>
      </c>
    </row>
    <row r="91" spans="1:69" x14ac:dyDescent="0.25">
      <c r="A91">
        <v>2026</v>
      </c>
      <c r="B91" t="s">
        <v>2019</v>
      </c>
      <c r="C91" s="4" t="str">
        <f t="shared" si="35"/>
        <v>Big West</v>
      </c>
      <c r="F91">
        <f>COUNTIFS(Stats_Pitch_Team,$B91,Stats_Pitch_Position,F$1)</f>
        <v>18</v>
      </c>
      <c r="G91">
        <f t="shared" si="55"/>
        <v>3</v>
      </c>
      <c r="H91">
        <f t="shared" si="55"/>
        <v>3</v>
      </c>
      <c r="I91">
        <f t="shared" si="55"/>
        <v>2</v>
      </c>
      <c r="J91">
        <f t="shared" si="55"/>
        <v>1</v>
      </c>
      <c r="K91">
        <f t="shared" si="55"/>
        <v>2</v>
      </c>
      <c r="L91">
        <f t="shared" si="55"/>
        <v>3</v>
      </c>
      <c r="M91">
        <f t="shared" si="55"/>
        <v>1</v>
      </c>
      <c r="N91">
        <f t="shared" si="55"/>
        <v>1</v>
      </c>
      <c r="O91">
        <f t="shared" si="55"/>
        <v>2</v>
      </c>
      <c r="P91">
        <f t="shared" si="55"/>
        <v>0</v>
      </c>
      <c r="S91">
        <f>COUNTIFS(Stats_Pitch_Team,$B91,Stats_Pitch_Position,S$1,Stats_Pitch_AgeOut,1)</f>
        <v>5</v>
      </c>
      <c r="T91">
        <f t="shared" si="52"/>
        <v>1</v>
      </c>
      <c r="U91">
        <f t="shared" si="52"/>
        <v>2</v>
      </c>
      <c r="V91">
        <f t="shared" si="52"/>
        <v>1</v>
      </c>
      <c r="W91">
        <f t="shared" si="52"/>
        <v>0</v>
      </c>
      <c r="X91">
        <f t="shared" si="52"/>
        <v>0</v>
      </c>
      <c r="Y91">
        <f t="shared" si="52"/>
        <v>2</v>
      </c>
      <c r="Z91">
        <f t="shared" si="52"/>
        <v>1</v>
      </c>
      <c r="AA91">
        <f t="shared" si="52"/>
        <v>1</v>
      </c>
      <c r="AB91">
        <f t="shared" si="52"/>
        <v>1</v>
      </c>
      <c r="AC91">
        <f t="shared" si="36"/>
        <v>14</v>
      </c>
      <c r="AF91">
        <f>COUNTIFS(Stats_Pitch_Team,$B91,Stats_Pitch_Position,AF$1,Stats_Pitch_AgeOut,"&lt;&gt;1", Stats_Pitch_Draft,1)</f>
        <v>0</v>
      </c>
      <c r="AG91">
        <f t="shared" si="53"/>
        <v>0</v>
      </c>
      <c r="AH91">
        <f t="shared" si="53"/>
        <v>0</v>
      </c>
      <c r="AI91">
        <f t="shared" si="53"/>
        <v>0</v>
      </c>
      <c r="AJ91">
        <f t="shared" si="53"/>
        <v>0</v>
      </c>
      <c r="AK91">
        <f t="shared" si="53"/>
        <v>0</v>
      </c>
      <c r="AL91">
        <f t="shared" si="53"/>
        <v>0</v>
      </c>
      <c r="AM91">
        <f t="shared" si="53"/>
        <v>0</v>
      </c>
      <c r="AN91">
        <f t="shared" si="53"/>
        <v>0</v>
      </c>
      <c r="AO91">
        <f t="shared" si="53"/>
        <v>0</v>
      </c>
      <c r="AP91">
        <f t="shared" si="37"/>
        <v>0</v>
      </c>
      <c r="AS91">
        <f>COUNTIFS(Transfers_Team_Current,$B91,Transfers_Position,AS$1,Transfers_AgeOut, "&lt;&gt;1")</f>
        <v>4</v>
      </c>
      <c r="AT91">
        <f t="shared" si="54"/>
        <v>0</v>
      </c>
      <c r="AU91">
        <f t="shared" si="54"/>
        <v>1</v>
      </c>
      <c r="AV91">
        <f t="shared" si="54"/>
        <v>0</v>
      </c>
      <c r="AW91">
        <f t="shared" si="54"/>
        <v>0</v>
      </c>
      <c r="AX91">
        <f t="shared" si="54"/>
        <v>0</v>
      </c>
      <c r="AY91">
        <f t="shared" si="54"/>
        <v>1</v>
      </c>
      <c r="AZ91">
        <f t="shared" si="54"/>
        <v>0</v>
      </c>
      <c r="BA91">
        <f t="shared" si="54"/>
        <v>0</v>
      </c>
      <c r="BB91">
        <f t="shared" si="54"/>
        <v>0</v>
      </c>
      <c r="BC91">
        <f t="shared" si="38"/>
        <v>6</v>
      </c>
      <c r="BF91">
        <f t="shared" si="39"/>
        <v>9</v>
      </c>
      <c r="BG91">
        <f t="shared" si="40"/>
        <v>2</v>
      </c>
      <c r="BH91">
        <f t="shared" si="41"/>
        <v>0</v>
      </c>
      <c r="BI91">
        <f t="shared" si="42"/>
        <v>1</v>
      </c>
      <c r="BJ91">
        <f t="shared" si="43"/>
        <v>1</v>
      </c>
      <c r="BK91">
        <f t="shared" si="44"/>
        <v>2</v>
      </c>
      <c r="BL91">
        <f t="shared" si="45"/>
        <v>0</v>
      </c>
      <c r="BM91">
        <f t="shared" si="46"/>
        <v>0</v>
      </c>
      <c r="BN91">
        <f t="shared" si="47"/>
        <v>0</v>
      </c>
      <c r="BO91">
        <f t="shared" si="48"/>
        <v>1</v>
      </c>
      <c r="BP91">
        <f t="shared" si="49"/>
        <v>16</v>
      </c>
      <c r="BQ91" s="9">
        <f t="shared" si="50"/>
        <v>0</v>
      </c>
    </row>
    <row r="92" spans="1:69" x14ac:dyDescent="0.25">
      <c r="A92">
        <v>2026</v>
      </c>
      <c r="B92" t="s">
        <v>1489</v>
      </c>
      <c r="C92" s="4" t="str">
        <f t="shared" si="35"/>
        <v>Big South</v>
      </c>
      <c r="F92">
        <f>COUNTIFS(Stats_Pitch_Team,$B92,Stats_Pitch_Position,F$1)</f>
        <v>16</v>
      </c>
      <c r="G92">
        <f t="shared" ref="G92:P101" si="56">COUNTIFS(Stats_Hit_Team,$B92,Stats_Hit_Position,G$1)</f>
        <v>3</v>
      </c>
      <c r="H92">
        <f t="shared" si="56"/>
        <v>1</v>
      </c>
      <c r="I92">
        <f t="shared" si="56"/>
        <v>2</v>
      </c>
      <c r="J92">
        <f t="shared" si="56"/>
        <v>1</v>
      </c>
      <c r="K92">
        <f t="shared" si="56"/>
        <v>1</v>
      </c>
      <c r="L92">
        <f t="shared" si="56"/>
        <v>1</v>
      </c>
      <c r="M92">
        <f t="shared" si="56"/>
        <v>4</v>
      </c>
      <c r="N92">
        <f t="shared" si="56"/>
        <v>2</v>
      </c>
      <c r="O92">
        <f t="shared" si="56"/>
        <v>3</v>
      </c>
      <c r="P92">
        <f t="shared" si="56"/>
        <v>0</v>
      </c>
      <c r="S92">
        <f>COUNTIFS(Stats_Pitch_Team,$B92,Stats_Pitch_Position,S$1,Stats_Pitch_AgeOut,1)</f>
        <v>4</v>
      </c>
      <c r="T92">
        <f t="shared" si="52"/>
        <v>1</v>
      </c>
      <c r="U92">
        <f t="shared" si="52"/>
        <v>1</v>
      </c>
      <c r="V92">
        <f t="shared" si="52"/>
        <v>0</v>
      </c>
      <c r="W92">
        <f t="shared" si="52"/>
        <v>0</v>
      </c>
      <c r="X92">
        <f t="shared" si="52"/>
        <v>1</v>
      </c>
      <c r="Y92">
        <f t="shared" si="52"/>
        <v>1</v>
      </c>
      <c r="Z92">
        <f t="shared" si="52"/>
        <v>1</v>
      </c>
      <c r="AA92">
        <f t="shared" si="52"/>
        <v>1</v>
      </c>
      <c r="AB92">
        <f t="shared" si="52"/>
        <v>0</v>
      </c>
      <c r="AC92">
        <f t="shared" si="36"/>
        <v>10</v>
      </c>
      <c r="AF92">
        <f>COUNTIFS(Stats_Pitch_Team,$B92,Stats_Pitch_Position,AF$1,Stats_Pitch_AgeOut,"&lt;&gt;1", Stats_Pitch_Draft,1)</f>
        <v>0</v>
      </c>
      <c r="AG92">
        <f t="shared" si="53"/>
        <v>0</v>
      </c>
      <c r="AH92">
        <f t="shared" si="53"/>
        <v>0</v>
      </c>
      <c r="AI92">
        <f t="shared" si="53"/>
        <v>0</v>
      </c>
      <c r="AJ92">
        <f t="shared" si="53"/>
        <v>0</v>
      </c>
      <c r="AK92">
        <f t="shared" si="53"/>
        <v>0</v>
      </c>
      <c r="AL92">
        <f t="shared" si="53"/>
        <v>0</v>
      </c>
      <c r="AM92">
        <f t="shared" si="53"/>
        <v>0</v>
      </c>
      <c r="AN92">
        <f t="shared" si="53"/>
        <v>0</v>
      </c>
      <c r="AO92">
        <f t="shared" si="53"/>
        <v>0</v>
      </c>
      <c r="AP92">
        <f t="shared" si="37"/>
        <v>0</v>
      </c>
      <c r="AS92">
        <f>COUNTIFS(Transfers_Team_Current,$B92,Transfers_Position,AS$1,Transfers_AgeOut, "&lt;&gt;1")</f>
        <v>0</v>
      </c>
      <c r="AT92">
        <f t="shared" si="54"/>
        <v>0</v>
      </c>
      <c r="AU92">
        <f t="shared" si="54"/>
        <v>0</v>
      </c>
      <c r="AV92">
        <f t="shared" si="54"/>
        <v>0</v>
      </c>
      <c r="AW92">
        <f t="shared" si="54"/>
        <v>0</v>
      </c>
      <c r="AX92">
        <f t="shared" si="54"/>
        <v>0</v>
      </c>
      <c r="AY92">
        <f t="shared" si="54"/>
        <v>0</v>
      </c>
      <c r="AZ92">
        <f t="shared" si="54"/>
        <v>0</v>
      </c>
      <c r="BA92">
        <f t="shared" si="54"/>
        <v>0</v>
      </c>
      <c r="BB92">
        <f t="shared" si="54"/>
        <v>0</v>
      </c>
      <c r="BC92">
        <f t="shared" si="38"/>
        <v>0</v>
      </c>
      <c r="BF92">
        <f t="shared" si="39"/>
        <v>12</v>
      </c>
      <c r="BG92">
        <f t="shared" si="40"/>
        <v>2</v>
      </c>
      <c r="BH92">
        <f t="shared" si="41"/>
        <v>0</v>
      </c>
      <c r="BI92">
        <f t="shared" si="42"/>
        <v>2</v>
      </c>
      <c r="BJ92">
        <f t="shared" si="43"/>
        <v>1</v>
      </c>
      <c r="BK92">
        <f t="shared" si="44"/>
        <v>0</v>
      </c>
      <c r="BL92">
        <f t="shared" si="45"/>
        <v>0</v>
      </c>
      <c r="BM92">
        <f t="shared" si="46"/>
        <v>3</v>
      </c>
      <c r="BN92">
        <f t="shared" si="47"/>
        <v>1</v>
      </c>
      <c r="BO92">
        <f t="shared" si="48"/>
        <v>3</v>
      </c>
      <c r="BP92">
        <f t="shared" si="49"/>
        <v>24</v>
      </c>
      <c r="BQ92" s="9">
        <f t="shared" si="50"/>
        <v>4</v>
      </c>
    </row>
    <row r="93" spans="1:69" x14ac:dyDescent="0.25">
      <c r="A93">
        <v>2026</v>
      </c>
      <c r="B93" t="s">
        <v>2469</v>
      </c>
      <c r="C93" s="4" t="str">
        <f t="shared" si="35"/>
        <v>Coastal</v>
      </c>
      <c r="F93">
        <f>COUNTIFS(Stats_Pitch_Team,$B93,Stats_Pitch_Position,F$1)</f>
        <v>16</v>
      </c>
      <c r="G93">
        <f t="shared" si="56"/>
        <v>1</v>
      </c>
      <c r="H93">
        <f t="shared" si="56"/>
        <v>2</v>
      </c>
      <c r="I93">
        <f t="shared" si="56"/>
        <v>4</v>
      </c>
      <c r="J93">
        <f t="shared" si="56"/>
        <v>2</v>
      </c>
      <c r="K93">
        <f t="shared" si="56"/>
        <v>1</v>
      </c>
      <c r="L93">
        <f t="shared" si="56"/>
        <v>2</v>
      </c>
      <c r="M93">
        <f t="shared" si="56"/>
        <v>1</v>
      </c>
      <c r="N93">
        <f t="shared" si="56"/>
        <v>1</v>
      </c>
      <c r="O93">
        <f t="shared" si="56"/>
        <v>2</v>
      </c>
      <c r="P93">
        <f t="shared" si="56"/>
        <v>0</v>
      </c>
      <c r="S93">
        <f>COUNTIFS(Stats_Pitch_Team,$B93,Stats_Pitch_Position,S$1,Stats_Pitch_AgeOut,1)</f>
        <v>4</v>
      </c>
      <c r="T93">
        <f t="shared" si="52"/>
        <v>0</v>
      </c>
      <c r="U93">
        <f t="shared" si="52"/>
        <v>1</v>
      </c>
      <c r="V93">
        <f t="shared" si="52"/>
        <v>0</v>
      </c>
      <c r="W93">
        <f t="shared" si="52"/>
        <v>0</v>
      </c>
      <c r="X93">
        <f t="shared" si="52"/>
        <v>0</v>
      </c>
      <c r="Y93">
        <f t="shared" si="52"/>
        <v>1</v>
      </c>
      <c r="Z93">
        <f t="shared" si="52"/>
        <v>1</v>
      </c>
      <c r="AA93">
        <f t="shared" si="52"/>
        <v>0</v>
      </c>
      <c r="AB93">
        <f t="shared" si="52"/>
        <v>0</v>
      </c>
      <c r="AC93">
        <f t="shared" si="36"/>
        <v>7</v>
      </c>
      <c r="AF93">
        <f>COUNTIFS(Stats_Pitch_Team,$B93,Stats_Pitch_Position,AF$1,Stats_Pitch_AgeOut,"&lt;&gt;1", Stats_Pitch_Draft,1)</f>
        <v>0</v>
      </c>
      <c r="AG93">
        <f t="shared" si="53"/>
        <v>0</v>
      </c>
      <c r="AH93">
        <f t="shared" si="53"/>
        <v>0</v>
      </c>
      <c r="AI93">
        <f t="shared" si="53"/>
        <v>0</v>
      </c>
      <c r="AJ93">
        <f t="shared" si="53"/>
        <v>0</v>
      </c>
      <c r="AK93">
        <f t="shared" si="53"/>
        <v>0</v>
      </c>
      <c r="AL93">
        <f t="shared" si="53"/>
        <v>0</v>
      </c>
      <c r="AM93">
        <f t="shared" si="53"/>
        <v>0</v>
      </c>
      <c r="AN93">
        <f t="shared" si="53"/>
        <v>0</v>
      </c>
      <c r="AO93">
        <f t="shared" si="53"/>
        <v>0</v>
      </c>
      <c r="AP93">
        <f t="shared" si="37"/>
        <v>0</v>
      </c>
      <c r="AS93">
        <f>COUNTIFS(Transfers_Team_Current,$B93,Transfers_Position,AS$1,Transfers_AgeOut, "&lt;&gt;1")</f>
        <v>1</v>
      </c>
      <c r="AT93">
        <f t="shared" si="54"/>
        <v>0</v>
      </c>
      <c r="AU93">
        <f t="shared" si="54"/>
        <v>0</v>
      </c>
      <c r="AV93">
        <f t="shared" si="54"/>
        <v>1</v>
      </c>
      <c r="AW93">
        <f t="shared" si="54"/>
        <v>0</v>
      </c>
      <c r="AX93">
        <f t="shared" si="54"/>
        <v>0</v>
      </c>
      <c r="AY93">
        <f t="shared" si="54"/>
        <v>1</v>
      </c>
      <c r="AZ93">
        <f t="shared" si="54"/>
        <v>0</v>
      </c>
      <c r="BA93">
        <f t="shared" si="54"/>
        <v>0</v>
      </c>
      <c r="BB93">
        <f t="shared" si="54"/>
        <v>0</v>
      </c>
      <c r="BC93">
        <f t="shared" si="38"/>
        <v>3</v>
      </c>
      <c r="BF93">
        <f t="shared" si="39"/>
        <v>11</v>
      </c>
      <c r="BG93">
        <f t="shared" si="40"/>
        <v>1</v>
      </c>
      <c r="BH93">
        <f t="shared" si="41"/>
        <v>1</v>
      </c>
      <c r="BI93">
        <f t="shared" si="42"/>
        <v>3</v>
      </c>
      <c r="BJ93">
        <f t="shared" si="43"/>
        <v>2</v>
      </c>
      <c r="BK93">
        <f t="shared" si="44"/>
        <v>1</v>
      </c>
      <c r="BL93">
        <f t="shared" si="45"/>
        <v>0</v>
      </c>
      <c r="BM93">
        <f t="shared" si="46"/>
        <v>0</v>
      </c>
      <c r="BN93">
        <f t="shared" si="47"/>
        <v>1</v>
      </c>
      <c r="BO93">
        <f t="shared" si="48"/>
        <v>2</v>
      </c>
      <c r="BP93">
        <f t="shared" si="49"/>
        <v>22</v>
      </c>
      <c r="BQ93" s="9">
        <f t="shared" si="50"/>
        <v>1</v>
      </c>
    </row>
    <row r="94" spans="1:69" x14ac:dyDescent="0.25">
      <c r="A94">
        <v>2026</v>
      </c>
      <c r="B94" t="s">
        <v>4069</v>
      </c>
      <c r="C94" s="4" t="str">
        <f t="shared" si="35"/>
        <v>Patriot</v>
      </c>
      <c r="F94">
        <f>COUNTIFS(Stats_Pitch_Team,$B94,Stats_Pitch_Position,F$1)</f>
        <v>20</v>
      </c>
      <c r="G94">
        <f t="shared" si="56"/>
        <v>2</v>
      </c>
      <c r="H94">
        <f t="shared" si="56"/>
        <v>2</v>
      </c>
      <c r="I94">
        <f t="shared" si="56"/>
        <v>2</v>
      </c>
      <c r="J94">
        <f t="shared" si="56"/>
        <v>2</v>
      </c>
      <c r="K94">
        <f t="shared" si="56"/>
        <v>3</v>
      </c>
      <c r="L94">
        <f t="shared" si="56"/>
        <v>2</v>
      </c>
      <c r="M94">
        <f t="shared" si="56"/>
        <v>2</v>
      </c>
      <c r="N94">
        <f t="shared" si="56"/>
        <v>3</v>
      </c>
      <c r="O94">
        <f t="shared" si="56"/>
        <v>2</v>
      </c>
      <c r="P94">
        <f t="shared" si="56"/>
        <v>0</v>
      </c>
      <c r="S94">
        <f>COUNTIFS(Stats_Pitch_Team,$B94,Stats_Pitch_Position,S$1,Stats_Pitch_AgeOut,1)</f>
        <v>2</v>
      </c>
      <c r="T94">
        <f t="shared" si="52"/>
        <v>0</v>
      </c>
      <c r="U94">
        <f t="shared" si="52"/>
        <v>0</v>
      </c>
      <c r="V94">
        <f t="shared" si="52"/>
        <v>0</v>
      </c>
      <c r="W94">
        <f t="shared" si="52"/>
        <v>0</v>
      </c>
      <c r="X94">
        <f t="shared" si="52"/>
        <v>0</v>
      </c>
      <c r="Y94">
        <f t="shared" si="52"/>
        <v>0</v>
      </c>
      <c r="Z94">
        <f t="shared" si="52"/>
        <v>1</v>
      </c>
      <c r="AA94">
        <f t="shared" si="52"/>
        <v>0</v>
      </c>
      <c r="AB94">
        <f t="shared" si="52"/>
        <v>0</v>
      </c>
      <c r="AC94">
        <f t="shared" si="36"/>
        <v>3</v>
      </c>
      <c r="AF94">
        <f>COUNTIFS(Stats_Pitch_Team,$B94,Stats_Pitch_Position,AF$1,Stats_Pitch_AgeOut,"&lt;&gt;1", Stats_Pitch_Draft,1)</f>
        <v>0</v>
      </c>
      <c r="AG94">
        <f t="shared" si="53"/>
        <v>0</v>
      </c>
      <c r="AH94">
        <f t="shared" si="53"/>
        <v>0</v>
      </c>
      <c r="AI94">
        <f t="shared" si="53"/>
        <v>0</v>
      </c>
      <c r="AJ94">
        <f t="shared" si="53"/>
        <v>0</v>
      </c>
      <c r="AK94">
        <f t="shared" si="53"/>
        <v>0</v>
      </c>
      <c r="AL94">
        <f t="shared" si="53"/>
        <v>0</v>
      </c>
      <c r="AM94">
        <f t="shared" si="53"/>
        <v>0</v>
      </c>
      <c r="AN94">
        <f t="shared" si="53"/>
        <v>0</v>
      </c>
      <c r="AO94">
        <f t="shared" si="53"/>
        <v>0</v>
      </c>
      <c r="AP94">
        <f t="shared" si="37"/>
        <v>0</v>
      </c>
      <c r="AS94">
        <f>COUNTIFS(Transfers_Team_Current,$B94,Transfers_Position,AS$1,Transfers_AgeOut, "&lt;&gt;1")</f>
        <v>1</v>
      </c>
      <c r="AT94">
        <f t="shared" si="54"/>
        <v>0</v>
      </c>
      <c r="AU94">
        <f t="shared" si="54"/>
        <v>0</v>
      </c>
      <c r="AV94">
        <f t="shared" si="54"/>
        <v>0</v>
      </c>
      <c r="AW94">
        <f t="shared" si="54"/>
        <v>0</v>
      </c>
      <c r="AX94">
        <f t="shared" si="54"/>
        <v>0</v>
      </c>
      <c r="AY94">
        <f t="shared" si="54"/>
        <v>0</v>
      </c>
      <c r="AZ94">
        <f t="shared" si="54"/>
        <v>0</v>
      </c>
      <c r="BA94">
        <f t="shared" si="54"/>
        <v>0</v>
      </c>
      <c r="BB94">
        <f t="shared" si="54"/>
        <v>0</v>
      </c>
      <c r="BC94">
        <f t="shared" si="38"/>
        <v>1</v>
      </c>
      <c r="BF94">
        <f t="shared" si="39"/>
        <v>17</v>
      </c>
      <c r="BG94">
        <f t="shared" si="40"/>
        <v>2</v>
      </c>
      <c r="BH94">
        <f t="shared" si="41"/>
        <v>2</v>
      </c>
      <c r="BI94">
        <f t="shared" si="42"/>
        <v>2</v>
      </c>
      <c r="BJ94">
        <f t="shared" si="43"/>
        <v>2</v>
      </c>
      <c r="BK94">
        <f t="shared" si="44"/>
        <v>3</v>
      </c>
      <c r="BL94">
        <f t="shared" si="45"/>
        <v>2</v>
      </c>
      <c r="BM94">
        <f t="shared" si="46"/>
        <v>1</v>
      </c>
      <c r="BN94">
        <f t="shared" si="47"/>
        <v>3</v>
      </c>
      <c r="BO94">
        <f t="shared" si="48"/>
        <v>2</v>
      </c>
      <c r="BP94">
        <f t="shared" si="49"/>
        <v>36</v>
      </c>
      <c r="BQ94" s="9">
        <f t="shared" si="50"/>
        <v>6</v>
      </c>
    </row>
    <row r="95" spans="1:69" x14ac:dyDescent="0.25">
      <c r="A95">
        <v>2026</v>
      </c>
      <c r="B95" t="s">
        <v>1327</v>
      </c>
      <c r="C95" s="4" t="str">
        <f t="shared" si="35"/>
        <v>Big 12</v>
      </c>
      <c r="F95">
        <f>COUNTIFS(Stats_Pitch_Team,$B95,Stats_Pitch_Position,F$1)</f>
        <v>17</v>
      </c>
      <c r="G95">
        <f t="shared" si="56"/>
        <v>3</v>
      </c>
      <c r="H95">
        <f t="shared" si="56"/>
        <v>1</v>
      </c>
      <c r="I95">
        <f t="shared" si="56"/>
        <v>2</v>
      </c>
      <c r="J95">
        <f t="shared" si="56"/>
        <v>1</v>
      </c>
      <c r="K95">
        <f t="shared" si="56"/>
        <v>1</v>
      </c>
      <c r="L95">
        <f t="shared" si="56"/>
        <v>5</v>
      </c>
      <c r="M95">
        <f t="shared" si="56"/>
        <v>1</v>
      </c>
      <c r="N95">
        <f t="shared" si="56"/>
        <v>1</v>
      </c>
      <c r="O95">
        <f t="shared" si="56"/>
        <v>3</v>
      </c>
      <c r="P95">
        <f t="shared" si="56"/>
        <v>0</v>
      </c>
      <c r="S95">
        <f>COUNTIFS(Stats_Pitch_Team,$B95,Stats_Pitch_Position,S$1,Stats_Pitch_AgeOut,1)</f>
        <v>5</v>
      </c>
      <c r="T95">
        <f t="shared" si="52"/>
        <v>1</v>
      </c>
      <c r="U95">
        <f t="shared" si="52"/>
        <v>0</v>
      </c>
      <c r="V95">
        <f t="shared" si="52"/>
        <v>2</v>
      </c>
      <c r="W95">
        <f t="shared" si="52"/>
        <v>0</v>
      </c>
      <c r="X95">
        <f t="shared" si="52"/>
        <v>1</v>
      </c>
      <c r="Y95">
        <f t="shared" si="52"/>
        <v>1</v>
      </c>
      <c r="Z95">
        <f t="shared" si="52"/>
        <v>0</v>
      </c>
      <c r="AA95">
        <f t="shared" si="52"/>
        <v>0</v>
      </c>
      <c r="AB95">
        <f t="shared" si="52"/>
        <v>2</v>
      </c>
      <c r="AC95">
        <f t="shared" si="36"/>
        <v>12</v>
      </c>
      <c r="AF95">
        <f>COUNTIFS(Stats_Pitch_Team,$B95,Stats_Pitch_Position,AF$1,Stats_Pitch_AgeOut,"&lt;&gt;1", Stats_Pitch_Draft,1)</f>
        <v>0</v>
      </c>
      <c r="AG95">
        <f t="shared" si="53"/>
        <v>0</v>
      </c>
      <c r="AH95">
        <f t="shared" si="53"/>
        <v>0</v>
      </c>
      <c r="AI95">
        <f t="shared" si="53"/>
        <v>0</v>
      </c>
      <c r="AJ95">
        <f t="shared" si="53"/>
        <v>0</v>
      </c>
      <c r="AK95">
        <f t="shared" si="53"/>
        <v>0</v>
      </c>
      <c r="AL95">
        <f t="shared" si="53"/>
        <v>0</v>
      </c>
      <c r="AM95">
        <f t="shared" si="53"/>
        <v>1</v>
      </c>
      <c r="AN95">
        <f t="shared" si="53"/>
        <v>0</v>
      </c>
      <c r="AO95">
        <f t="shared" si="53"/>
        <v>0</v>
      </c>
      <c r="AP95">
        <f t="shared" si="37"/>
        <v>1</v>
      </c>
      <c r="AS95">
        <f>COUNTIFS(Transfers_Team_Current,$B95,Transfers_Position,AS$1,Transfers_AgeOut, "&lt;&gt;1")</f>
        <v>5</v>
      </c>
      <c r="AT95">
        <f t="shared" si="54"/>
        <v>0</v>
      </c>
      <c r="AU95">
        <f t="shared" si="54"/>
        <v>1</v>
      </c>
      <c r="AV95">
        <f t="shared" si="54"/>
        <v>0</v>
      </c>
      <c r="AW95">
        <f t="shared" si="54"/>
        <v>0</v>
      </c>
      <c r="AX95">
        <f t="shared" si="54"/>
        <v>0</v>
      </c>
      <c r="AY95">
        <f t="shared" si="54"/>
        <v>0</v>
      </c>
      <c r="AZ95">
        <f t="shared" si="54"/>
        <v>0</v>
      </c>
      <c r="BA95">
        <f t="shared" si="54"/>
        <v>1</v>
      </c>
      <c r="BB95">
        <f t="shared" si="54"/>
        <v>0</v>
      </c>
      <c r="BC95">
        <f t="shared" si="38"/>
        <v>7</v>
      </c>
      <c r="BF95">
        <f t="shared" si="39"/>
        <v>7</v>
      </c>
      <c r="BG95">
        <f t="shared" si="40"/>
        <v>2</v>
      </c>
      <c r="BH95">
        <f t="shared" si="41"/>
        <v>0</v>
      </c>
      <c r="BI95">
        <f t="shared" si="42"/>
        <v>0</v>
      </c>
      <c r="BJ95">
        <f t="shared" si="43"/>
        <v>1</v>
      </c>
      <c r="BK95">
        <f t="shared" si="44"/>
        <v>0</v>
      </c>
      <c r="BL95">
        <f t="shared" si="45"/>
        <v>4</v>
      </c>
      <c r="BM95">
        <f t="shared" si="46"/>
        <v>0</v>
      </c>
      <c r="BN95">
        <f t="shared" si="47"/>
        <v>0</v>
      </c>
      <c r="BO95">
        <f t="shared" si="48"/>
        <v>1</v>
      </c>
      <c r="BP95">
        <f t="shared" si="49"/>
        <v>15</v>
      </c>
      <c r="BQ95" s="9">
        <f t="shared" si="50"/>
        <v>4</v>
      </c>
    </row>
    <row r="96" spans="1:69" x14ac:dyDescent="0.25">
      <c r="A96">
        <v>2026</v>
      </c>
      <c r="B96" t="s">
        <v>4713</v>
      </c>
      <c r="C96" s="4" t="str">
        <f t="shared" si="35"/>
        <v>Southland</v>
      </c>
      <c r="F96">
        <f>COUNTIFS(Stats_Pitch_Team,$B96,Stats_Pitch_Position,F$1)</f>
        <v>21</v>
      </c>
      <c r="G96">
        <f t="shared" si="56"/>
        <v>2</v>
      </c>
      <c r="H96">
        <f t="shared" si="56"/>
        <v>1</v>
      </c>
      <c r="I96">
        <f t="shared" si="56"/>
        <v>1</v>
      </c>
      <c r="J96">
        <f t="shared" si="56"/>
        <v>2</v>
      </c>
      <c r="K96">
        <f t="shared" si="56"/>
        <v>2</v>
      </c>
      <c r="L96">
        <f t="shared" si="56"/>
        <v>3</v>
      </c>
      <c r="M96">
        <f t="shared" si="56"/>
        <v>2</v>
      </c>
      <c r="N96">
        <f t="shared" si="56"/>
        <v>1</v>
      </c>
      <c r="O96">
        <f t="shared" si="56"/>
        <v>1</v>
      </c>
      <c r="P96">
        <f t="shared" si="56"/>
        <v>0</v>
      </c>
      <c r="S96">
        <f>COUNTIFS(Stats_Pitch_Team,$B96,Stats_Pitch_Position,S$1,Stats_Pitch_AgeOut,1)</f>
        <v>13</v>
      </c>
      <c r="T96">
        <f t="shared" si="52"/>
        <v>1</v>
      </c>
      <c r="U96">
        <f t="shared" si="52"/>
        <v>1</v>
      </c>
      <c r="V96">
        <f t="shared" si="52"/>
        <v>0</v>
      </c>
      <c r="W96">
        <f t="shared" si="52"/>
        <v>2</v>
      </c>
      <c r="X96">
        <f t="shared" si="52"/>
        <v>0</v>
      </c>
      <c r="Y96">
        <f t="shared" si="52"/>
        <v>2</v>
      </c>
      <c r="Z96">
        <f t="shared" si="52"/>
        <v>1</v>
      </c>
      <c r="AA96">
        <f t="shared" si="52"/>
        <v>1</v>
      </c>
      <c r="AB96">
        <f t="shared" si="52"/>
        <v>1</v>
      </c>
      <c r="AC96">
        <f t="shared" si="36"/>
        <v>22</v>
      </c>
      <c r="AF96">
        <f>COUNTIFS(Stats_Pitch_Team,$B96,Stats_Pitch_Position,AF$1,Stats_Pitch_AgeOut,"&lt;&gt;1", Stats_Pitch_Draft,1)</f>
        <v>0</v>
      </c>
      <c r="AG96">
        <f t="shared" si="53"/>
        <v>0</v>
      </c>
      <c r="AH96">
        <f t="shared" si="53"/>
        <v>0</v>
      </c>
      <c r="AI96">
        <f t="shared" si="53"/>
        <v>0</v>
      </c>
      <c r="AJ96">
        <f t="shared" si="53"/>
        <v>0</v>
      </c>
      <c r="AK96">
        <f t="shared" si="53"/>
        <v>0</v>
      </c>
      <c r="AL96">
        <f t="shared" si="53"/>
        <v>0</v>
      </c>
      <c r="AM96">
        <f t="shared" si="53"/>
        <v>0</v>
      </c>
      <c r="AN96">
        <f t="shared" si="53"/>
        <v>0</v>
      </c>
      <c r="AO96">
        <f t="shared" si="53"/>
        <v>0</v>
      </c>
      <c r="AP96">
        <f t="shared" si="37"/>
        <v>0</v>
      </c>
      <c r="AS96">
        <f>COUNTIFS(Transfers_Team_Current,$B96,Transfers_Position,AS$1,Transfers_AgeOut, "&lt;&gt;1")</f>
        <v>1</v>
      </c>
      <c r="AT96">
        <f t="shared" si="54"/>
        <v>0</v>
      </c>
      <c r="AU96">
        <f t="shared" si="54"/>
        <v>0</v>
      </c>
      <c r="AV96">
        <f t="shared" si="54"/>
        <v>0</v>
      </c>
      <c r="AW96">
        <f t="shared" si="54"/>
        <v>0</v>
      </c>
      <c r="AX96">
        <f t="shared" si="54"/>
        <v>0</v>
      </c>
      <c r="AY96">
        <f t="shared" si="54"/>
        <v>0</v>
      </c>
      <c r="AZ96">
        <f t="shared" si="54"/>
        <v>0</v>
      </c>
      <c r="BA96">
        <f t="shared" si="54"/>
        <v>0</v>
      </c>
      <c r="BB96">
        <f t="shared" si="54"/>
        <v>0</v>
      </c>
      <c r="BC96">
        <f t="shared" si="38"/>
        <v>1</v>
      </c>
      <c r="BF96">
        <f t="shared" si="39"/>
        <v>7</v>
      </c>
      <c r="BG96">
        <f t="shared" si="40"/>
        <v>1</v>
      </c>
      <c r="BH96">
        <f t="shared" si="41"/>
        <v>0</v>
      </c>
      <c r="BI96">
        <f t="shared" si="42"/>
        <v>1</v>
      </c>
      <c r="BJ96">
        <f t="shared" si="43"/>
        <v>0</v>
      </c>
      <c r="BK96">
        <f t="shared" si="44"/>
        <v>2</v>
      </c>
      <c r="BL96">
        <f t="shared" si="45"/>
        <v>1</v>
      </c>
      <c r="BM96">
        <f t="shared" si="46"/>
        <v>1</v>
      </c>
      <c r="BN96">
        <f t="shared" si="47"/>
        <v>0</v>
      </c>
      <c r="BO96">
        <f t="shared" si="48"/>
        <v>0</v>
      </c>
      <c r="BP96">
        <f t="shared" si="49"/>
        <v>13</v>
      </c>
      <c r="BQ96" s="9">
        <f t="shared" si="50"/>
        <v>2</v>
      </c>
    </row>
    <row r="97" spans="1:71" x14ac:dyDescent="0.25">
      <c r="A97">
        <v>2026</v>
      </c>
      <c r="B97" t="s">
        <v>1806</v>
      </c>
      <c r="C97" s="4" t="str">
        <f t="shared" si="35"/>
        <v>Big Ten</v>
      </c>
      <c r="F97">
        <f>COUNTIFS(Stats_Pitch_Team,$B97,Stats_Pitch_Position,F$1)</f>
        <v>17</v>
      </c>
      <c r="G97">
        <f t="shared" si="56"/>
        <v>2</v>
      </c>
      <c r="H97">
        <f t="shared" si="56"/>
        <v>1</v>
      </c>
      <c r="I97">
        <f t="shared" si="56"/>
        <v>1</v>
      </c>
      <c r="J97">
        <f t="shared" si="56"/>
        <v>1</v>
      </c>
      <c r="K97">
        <f t="shared" si="56"/>
        <v>1</v>
      </c>
      <c r="L97">
        <f t="shared" si="56"/>
        <v>2</v>
      </c>
      <c r="M97">
        <f t="shared" si="56"/>
        <v>1</v>
      </c>
      <c r="N97">
        <f t="shared" si="56"/>
        <v>2</v>
      </c>
      <c r="O97">
        <f t="shared" si="56"/>
        <v>3</v>
      </c>
      <c r="P97">
        <f t="shared" si="56"/>
        <v>0</v>
      </c>
      <c r="S97">
        <f>COUNTIFS(Stats_Pitch_Team,$B97,Stats_Pitch_Position,S$1,Stats_Pitch_AgeOut,1)</f>
        <v>6</v>
      </c>
      <c r="T97">
        <f t="shared" si="52"/>
        <v>2</v>
      </c>
      <c r="U97">
        <f t="shared" si="52"/>
        <v>0</v>
      </c>
      <c r="V97">
        <f t="shared" si="52"/>
        <v>0</v>
      </c>
      <c r="W97">
        <f t="shared" si="52"/>
        <v>0</v>
      </c>
      <c r="X97">
        <f t="shared" si="52"/>
        <v>0</v>
      </c>
      <c r="Y97">
        <f t="shared" si="52"/>
        <v>2</v>
      </c>
      <c r="Z97">
        <f t="shared" si="52"/>
        <v>0</v>
      </c>
      <c r="AA97">
        <f t="shared" si="52"/>
        <v>1</v>
      </c>
      <c r="AB97">
        <f t="shared" si="52"/>
        <v>0</v>
      </c>
      <c r="AC97">
        <f t="shared" si="36"/>
        <v>11</v>
      </c>
      <c r="AF97">
        <f>COUNTIFS(Stats_Pitch_Team,$B97,Stats_Pitch_Position,AF$1,Stats_Pitch_AgeOut,"&lt;&gt;1", Stats_Pitch_Draft,1)</f>
        <v>0</v>
      </c>
      <c r="AG97">
        <f t="shared" si="53"/>
        <v>0</v>
      </c>
      <c r="AH97">
        <f t="shared" si="53"/>
        <v>0</v>
      </c>
      <c r="AI97">
        <f t="shared" si="53"/>
        <v>0</v>
      </c>
      <c r="AJ97">
        <f t="shared" si="53"/>
        <v>0</v>
      </c>
      <c r="AK97">
        <f t="shared" si="53"/>
        <v>0</v>
      </c>
      <c r="AL97">
        <f t="shared" si="53"/>
        <v>0</v>
      </c>
      <c r="AM97">
        <f t="shared" si="53"/>
        <v>0</v>
      </c>
      <c r="AN97">
        <f t="shared" si="53"/>
        <v>1</v>
      </c>
      <c r="AO97">
        <f t="shared" si="53"/>
        <v>1</v>
      </c>
      <c r="AP97">
        <f t="shared" si="37"/>
        <v>2</v>
      </c>
      <c r="AS97">
        <f>COUNTIFS(Transfers_Team_Current,$B97,Transfers_Position,AS$1,Transfers_AgeOut, "&lt;&gt;1")</f>
        <v>3</v>
      </c>
      <c r="AT97">
        <f t="shared" si="54"/>
        <v>0</v>
      </c>
      <c r="AU97">
        <f t="shared" si="54"/>
        <v>0</v>
      </c>
      <c r="AV97">
        <f t="shared" si="54"/>
        <v>0</v>
      </c>
      <c r="AW97">
        <f t="shared" si="54"/>
        <v>0</v>
      </c>
      <c r="AX97">
        <f t="shared" si="54"/>
        <v>0</v>
      </c>
      <c r="AY97">
        <f t="shared" si="54"/>
        <v>0</v>
      </c>
      <c r="AZ97">
        <f t="shared" si="54"/>
        <v>1</v>
      </c>
      <c r="BA97">
        <f t="shared" si="54"/>
        <v>0</v>
      </c>
      <c r="BB97">
        <f t="shared" si="54"/>
        <v>2</v>
      </c>
      <c r="BC97">
        <f t="shared" si="38"/>
        <v>6</v>
      </c>
      <c r="BF97">
        <f t="shared" si="39"/>
        <v>8</v>
      </c>
      <c r="BG97">
        <f t="shared" si="40"/>
        <v>0</v>
      </c>
      <c r="BH97">
        <f t="shared" si="41"/>
        <v>1</v>
      </c>
      <c r="BI97">
        <f t="shared" si="42"/>
        <v>1</v>
      </c>
      <c r="BJ97">
        <f t="shared" si="43"/>
        <v>1</v>
      </c>
      <c r="BK97">
        <f t="shared" si="44"/>
        <v>1</v>
      </c>
      <c r="BL97">
        <f t="shared" si="45"/>
        <v>0</v>
      </c>
      <c r="BM97">
        <f t="shared" si="46"/>
        <v>0</v>
      </c>
      <c r="BN97">
        <f t="shared" si="47"/>
        <v>0</v>
      </c>
      <c r="BO97">
        <f t="shared" si="48"/>
        <v>0</v>
      </c>
      <c r="BP97">
        <f t="shared" si="49"/>
        <v>12</v>
      </c>
      <c r="BQ97" s="9">
        <f t="shared" si="50"/>
        <v>0</v>
      </c>
      <c r="BS97">
        <v>1</v>
      </c>
    </row>
    <row r="98" spans="1:71" x14ac:dyDescent="0.25">
      <c r="A98">
        <v>2026</v>
      </c>
      <c r="B98" t="s">
        <v>3344</v>
      </c>
      <c r="C98" s="4" t="str">
        <f t="shared" si="35"/>
        <v>Missouri Valley</v>
      </c>
      <c r="F98">
        <f>COUNTIFS(Stats_Pitch_Team,$B98,Stats_Pitch_Position,F$1)</f>
        <v>18</v>
      </c>
      <c r="G98">
        <f t="shared" si="56"/>
        <v>3</v>
      </c>
      <c r="H98">
        <f t="shared" si="56"/>
        <v>2</v>
      </c>
      <c r="I98">
        <f t="shared" si="56"/>
        <v>1</v>
      </c>
      <c r="J98">
        <f t="shared" si="56"/>
        <v>3</v>
      </c>
      <c r="K98">
        <f t="shared" si="56"/>
        <v>1</v>
      </c>
      <c r="L98">
        <f t="shared" si="56"/>
        <v>1</v>
      </c>
      <c r="M98">
        <f t="shared" si="56"/>
        <v>1</v>
      </c>
      <c r="N98">
        <f t="shared" si="56"/>
        <v>3</v>
      </c>
      <c r="O98">
        <f t="shared" si="56"/>
        <v>1</v>
      </c>
      <c r="P98">
        <f t="shared" si="56"/>
        <v>0</v>
      </c>
      <c r="S98">
        <f>COUNTIFS(Stats_Pitch_Team,$B98,Stats_Pitch_Position,S$1,Stats_Pitch_AgeOut,1)</f>
        <v>4</v>
      </c>
      <c r="T98">
        <f t="shared" si="52"/>
        <v>1</v>
      </c>
      <c r="U98">
        <f t="shared" si="52"/>
        <v>1</v>
      </c>
      <c r="V98">
        <f t="shared" si="52"/>
        <v>0</v>
      </c>
      <c r="W98">
        <f t="shared" si="52"/>
        <v>0</v>
      </c>
      <c r="X98">
        <f t="shared" si="52"/>
        <v>1</v>
      </c>
      <c r="Y98">
        <f t="shared" si="52"/>
        <v>0</v>
      </c>
      <c r="Z98">
        <f t="shared" si="52"/>
        <v>0</v>
      </c>
      <c r="AA98">
        <f t="shared" si="52"/>
        <v>1</v>
      </c>
      <c r="AB98">
        <f t="shared" si="52"/>
        <v>1</v>
      </c>
      <c r="AC98">
        <f t="shared" si="36"/>
        <v>9</v>
      </c>
      <c r="AF98">
        <f>COUNTIFS(Stats_Pitch_Team,$B98,Stats_Pitch_Position,AF$1,Stats_Pitch_AgeOut,"&lt;&gt;1", Stats_Pitch_Draft,1)</f>
        <v>0</v>
      </c>
      <c r="AG98">
        <f t="shared" si="53"/>
        <v>0</v>
      </c>
      <c r="AH98">
        <f t="shared" si="53"/>
        <v>0</v>
      </c>
      <c r="AI98">
        <f t="shared" si="53"/>
        <v>0</v>
      </c>
      <c r="AJ98">
        <f t="shared" si="53"/>
        <v>0</v>
      </c>
      <c r="AK98">
        <f t="shared" si="53"/>
        <v>0</v>
      </c>
      <c r="AL98">
        <f t="shared" si="53"/>
        <v>0</v>
      </c>
      <c r="AM98">
        <f t="shared" si="53"/>
        <v>0</v>
      </c>
      <c r="AN98">
        <f t="shared" si="53"/>
        <v>0</v>
      </c>
      <c r="AO98">
        <f t="shared" si="53"/>
        <v>0</v>
      </c>
      <c r="AP98">
        <f t="shared" si="37"/>
        <v>0</v>
      </c>
      <c r="AS98">
        <f>COUNTIFS(Transfers_Team_Current,$B98,Transfers_Position,AS$1,Transfers_AgeOut, "&lt;&gt;1")</f>
        <v>4</v>
      </c>
      <c r="AT98">
        <f t="shared" si="54"/>
        <v>1</v>
      </c>
      <c r="AU98">
        <f t="shared" si="54"/>
        <v>0</v>
      </c>
      <c r="AV98">
        <f t="shared" si="54"/>
        <v>1</v>
      </c>
      <c r="AW98">
        <f t="shared" si="54"/>
        <v>0</v>
      </c>
      <c r="AX98">
        <f t="shared" si="54"/>
        <v>0</v>
      </c>
      <c r="AY98">
        <f t="shared" si="54"/>
        <v>0</v>
      </c>
      <c r="AZ98">
        <f t="shared" si="54"/>
        <v>0</v>
      </c>
      <c r="BA98">
        <f t="shared" si="54"/>
        <v>0</v>
      </c>
      <c r="BB98">
        <f t="shared" si="54"/>
        <v>0</v>
      </c>
      <c r="BC98">
        <f t="shared" si="38"/>
        <v>6</v>
      </c>
      <c r="BF98">
        <f t="shared" si="39"/>
        <v>10</v>
      </c>
      <c r="BG98">
        <f t="shared" si="40"/>
        <v>1</v>
      </c>
      <c r="BH98">
        <f t="shared" si="41"/>
        <v>1</v>
      </c>
      <c r="BI98">
        <f t="shared" si="42"/>
        <v>0</v>
      </c>
      <c r="BJ98">
        <f t="shared" si="43"/>
        <v>3</v>
      </c>
      <c r="BK98">
        <f t="shared" si="44"/>
        <v>0</v>
      </c>
      <c r="BL98">
        <f t="shared" si="45"/>
        <v>1</v>
      </c>
      <c r="BM98">
        <f t="shared" si="46"/>
        <v>1</v>
      </c>
      <c r="BN98">
        <f t="shared" si="47"/>
        <v>2</v>
      </c>
      <c r="BO98">
        <f t="shared" si="48"/>
        <v>0</v>
      </c>
      <c r="BP98">
        <f t="shared" si="49"/>
        <v>19</v>
      </c>
      <c r="BQ98" s="9">
        <f t="shared" si="50"/>
        <v>4</v>
      </c>
    </row>
    <row r="99" spans="1:71" x14ac:dyDescent="0.25">
      <c r="A99">
        <v>2026</v>
      </c>
      <c r="B99" t="s">
        <v>3270</v>
      </c>
      <c r="C99" s="4" t="str">
        <f t="shared" si="35"/>
        <v>Missouri Valley</v>
      </c>
      <c r="F99">
        <f>COUNTIFS(Stats_Pitch_Team,$B99,Stats_Pitch_Position,F$1)</f>
        <v>15</v>
      </c>
      <c r="G99">
        <f t="shared" si="56"/>
        <v>1</v>
      </c>
      <c r="H99">
        <f t="shared" si="56"/>
        <v>2</v>
      </c>
      <c r="I99">
        <f t="shared" si="56"/>
        <v>0</v>
      </c>
      <c r="J99">
        <f t="shared" si="56"/>
        <v>3</v>
      </c>
      <c r="K99">
        <f t="shared" si="56"/>
        <v>1</v>
      </c>
      <c r="L99">
        <f t="shared" si="56"/>
        <v>2</v>
      </c>
      <c r="M99">
        <f t="shared" si="56"/>
        <v>3</v>
      </c>
      <c r="N99">
        <f t="shared" si="56"/>
        <v>2</v>
      </c>
      <c r="O99">
        <f t="shared" si="56"/>
        <v>3</v>
      </c>
      <c r="P99">
        <f t="shared" si="56"/>
        <v>0</v>
      </c>
      <c r="S99">
        <f>COUNTIFS(Stats_Pitch_Team,$B99,Stats_Pitch_Position,S$1,Stats_Pitch_AgeOut,1)</f>
        <v>10</v>
      </c>
      <c r="T99">
        <f t="shared" si="52"/>
        <v>0</v>
      </c>
      <c r="U99">
        <f t="shared" si="52"/>
        <v>1</v>
      </c>
      <c r="V99">
        <f t="shared" si="52"/>
        <v>0</v>
      </c>
      <c r="W99">
        <f t="shared" si="52"/>
        <v>2</v>
      </c>
      <c r="X99">
        <f t="shared" si="52"/>
        <v>0</v>
      </c>
      <c r="Y99">
        <f t="shared" si="52"/>
        <v>0</v>
      </c>
      <c r="Z99">
        <f t="shared" si="52"/>
        <v>0</v>
      </c>
      <c r="AA99">
        <f t="shared" si="52"/>
        <v>0</v>
      </c>
      <c r="AB99">
        <f t="shared" si="52"/>
        <v>2</v>
      </c>
      <c r="AC99">
        <f t="shared" si="36"/>
        <v>15</v>
      </c>
      <c r="AF99">
        <f>COUNTIFS(Stats_Pitch_Team,$B99,Stats_Pitch_Position,AF$1,Stats_Pitch_AgeOut,"&lt;&gt;1", Stats_Pitch_Draft,1)</f>
        <v>0</v>
      </c>
      <c r="AG99">
        <f t="shared" si="53"/>
        <v>0</v>
      </c>
      <c r="AH99">
        <f t="shared" si="53"/>
        <v>0</v>
      </c>
      <c r="AI99">
        <f t="shared" si="53"/>
        <v>0</v>
      </c>
      <c r="AJ99">
        <f t="shared" si="53"/>
        <v>0</v>
      </c>
      <c r="AK99">
        <f t="shared" si="53"/>
        <v>0</v>
      </c>
      <c r="AL99">
        <f t="shared" si="53"/>
        <v>0</v>
      </c>
      <c r="AM99">
        <f t="shared" si="53"/>
        <v>0</v>
      </c>
      <c r="AN99">
        <f t="shared" si="53"/>
        <v>0</v>
      </c>
      <c r="AO99">
        <f t="shared" si="53"/>
        <v>0</v>
      </c>
      <c r="AP99">
        <f t="shared" si="37"/>
        <v>0</v>
      </c>
      <c r="AS99">
        <f>COUNTIFS(Transfers_Team_Current,$B99,Transfers_Position,AS$1,Transfers_AgeOut, "&lt;&gt;1")</f>
        <v>0</v>
      </c>
      <c r="AT99">
        <f t="shared" si="54"/>
        <v>0</v>
      </c>
      <c r="AU99">
        <f t="shared" si="54"/>
        <v>0</v>
      </c>
      <c r="AV99">
        <f t="shared" si="54"/>
        <v>0</v>
      </c>
      <c r="AW99">
        <f t="shared" si="54"/>
        <v>0</v>
      </c>
      <c r="AX99">
        <f t="shared" si="54"/>
        <v>0</v>
      </c>
      <c r="AY99">
        <f t="shared" si="54"/>
        <v>0</v>
      </c>
      <c r="AZ99">
        <f t="shared" si="54"/>
        <v>0</v>
      </c>
      <c r="BA99">
        <f t="shared" si="54"/>
        <v>0</v>
      </c>
      <c r="BB99">
        <f t="shared" si="54"/>
        <v>1</v>
      </c>
      <c r="BC99">
        <f t="shared" si="38"/>
        <v>1</v>
      </c>
      <c r="BF99">
        <f t="shared" si="39"/>
        <v>5</v>
      </c>
      <c r="BG99">
        <f t="shared" si="40"/>
        <v>1</v>
      </c>
      <c r="BH99">
        <f t="shared" si="41"/>
        <v>1</v>
      </c>
      <c r="BI99">
        <f t="shared" si="42"/>
        <v>0</v>
      </c>
      <c r="BJ99">
        <f t="shared" si="43"/>
        <v>1</v>
      </c>
      <c r="BK99">
        <f t="shared" si="44"/>
        <v>1</v>
      </c>
      <c r="BL99">
        <f t="shared" si="45"/>
        <v>2</v>
      </c>
      <c r="BM99">
        <f t="shared" si="46"/>
        <v>3</v>
      </c>
      <c r="BN99">
        <f t="shared" si="47"/>
        <v>2</v>
      </c>
      <c r="BO99">
        <f t="shared" si="48"/>
        <v>0</v>
      </c>
      <c r="BP99">
        <f t="shared" si="49"/>
        <v>16</v>
      </c>
      <c r="BQ99" s="9">
        <f t="shared" si="50"/>
        <v>7</v>
      </c>
    </row>
    <row r="100" spans="1:71" x14ac:dyDescent="0.25">
      <c r="A100">
        <v>2026</v>
      </c>
      <c r="B100" t="s">
        <v>4770</v>
      </c>
      <c r="C100" s="4" t="str">
        <f t="shared" si="35"/>
        <v>Southland</v>
      </c>
      <c r="F100">
        <f>COUNTIFS(Stats_Pitch_Team,$B100,Stats_Pitch_Position,F$1)</f>
        <v>20</v>
      </c>
      <c r="G100">
        <f t="shared" si="56"/>
        <v>2</v>
      </c>
      <c r="H100">
        <f t="shared" si="56"/>
        <v>3</v>
      </c>
      <c r="I100">
        <f t="shared" si="56"/>
        <v>1</v>
      </c>
      <c r="J100">
        <f t="shared" si="56"/>
        <v>3</v>
      </c>
      <c r="K100">
        <f t="shared" si="56"/>
        <v>1</v>
      </c>
      <c r="L100">
        <f t="shared" si="56"/>
        <v>1</v>
      </c>
      <c r="M100">
        <f t="shared" si="56"/>
        <v>1</v>
      </c>
      <c r="N100">
        <f t="shared" si="56"/>
        <v>2</v>
      </c>
      <c r="O100">
        <f t="shared" si="56"/>
        <v>1</v>
      </c>
      <c r="P100">
        <f t="shared" si="56"/>
        <v>0</v>
      </c>
      <c r="S100">
        <f>COUNTIFS(Stats_Pitch_Team,$B100,Stats_Pitch_Position,S$1,Stats_Pitch_AgeOut,1)</f>
        <v>9</v>
      </c>
      <c r="T100">
        <f t="shared" si="52"/>
        <v>1</v>
      </c>
      <c r="U100">
        <f t="shared" si="52"/>
        <v>2</v>
      </c>
      <c r="V100">
        <f t="shared" si="52"/>
        <v>1</v>
      </c>
      <c r="W100">
        <f t="shared" si="52"/>
        <v>2</v>
      </c>
      <c r="X100">
        <f t="shared" si="52"/>
        <v>1</v>
      </c>
      <c r="Y100">
        <f t="shared" si="52"/>
        <v>1</v>
      </c>
      <c r="Z100">
        <f t="shared" si="52"/>
        <v>1</v>
      </c>
      <c r="AA100">
        <f t="shared" si="52"/>
        <v>0</v>
      </c>
      <c r="AB100">
        <f t="shared" si="52"/>
        <v>1</v>
      </c>
      <c r="AC100">
        <f t="shared" si="36"/>
        <v>19</v>
      </c>
      <c r="AF100">
        <f>COUNTIFS(Stats_Pitch_Team,$B100,Stats_Pitch_Position,AF$1,Stats_Pitch_AgeOut,"&lt;&gt;1", Stats_Pitch_Draft,1)</f>
        <v>0</v>
      </c>
      <c r="AG100">
        <f t="shared" si="53"/>
        <v>0</v>
      </c>
      <c r="AH100">
        <f t="shared" si="53"/>
        <v>0</v>
      </c>
      <c r="AI100">
        <f t="shared" si="53"/>
        <v>0</v>
      </c>
      <c r="AJ100">
        <f t="shared" si="53"/>
        <v>0</v>
      </c>
      <c r="AK100">
        <f t="shared" si="53"/>
        <v>0</v>
      </c>
      <c r="AL100">
        <f t="shared" si="53"/>
        <v>0</v>
      </c>
      <c r="AM100">
        <f t="shared" si="53"/>
        <v>0</v>
      </c>
      <c r="AN100">
        <f t="shared" si="53"/>
        <v>0</v>
      </c>
      <c r="AO100">
        <f t="shared" si="53"/>
        <v>0</v>
      </c>
      <c r="AP100">
        <f t="shared" si="37"/>
        <v>0</v>
      </c>
      <c r="AS100">
        <f>COUNTIFS(Transfers_Team_Current,$B100,Transfers_Position,AS$1,Transfers_AgeOut, "&lt;&gt;1")</f>
        <v>4</v>
      </c>
      <c r="AT100">
        <f t="shared" si="54"/>
        <v>1</v>
      </c>
      <c r="AU100">
        <f t="shared" si="54"/>
        <v>0</v>
      </c>
      <c r="AV100">
        <f t="shared" si="54"/>
        <v>0</v>
      </c>
      <c r="AW100">
        <f t="shared" si="54"/>
        <v>0</v>
      </c>
      <c r="AX100">
        <f t="shared" si="54"/>
        <v>0</v>
      </c>
      <c r="AY100">
        <f t="shared" si="54"/>
        <v>0</v>
      </c>
      <c r="AZ100">
        <f t="shared" si="54"/>
        <v>0</v>
      </c>
      <c r="BA100">
        <f t="shared" si="54"/>
        <v>0</v>
      </c>
      <c r="BB100">
        <f t="shared" si="54"/>
        <v>0</v>
      </c>
      <c r="BC100">
        <f t="shared" si="38"/>
        <v>5</v>
      </c>
      <c r="BF100">
        <f t="shared" si="39"/>
        <v>7</v>
      </c>
      <c r="BG100">
        <f t="shared" si="40"/>
        <v>0</v>
      </c>
      <c r="BH100">
        <f t="shared" si="41"/>
        <v>1</v>
      </c>
      <c r="BI100">
        <f t="shared" si="42"/>
        <v>0</v>
      </c>
      <c r="BJ100">
        <f t="shared" si="43"/>
        <v>1</v>
      </c>
      <c r="BK100">
        <f t="shared" si="44"/>
        <v>0</v>
      </c>
      <c r="BL100">
        <f t="shared" si="45"/>
        <v>0</v>
      </c>
      <c r="BM100">
        <f t="shared" si="46"/>
        <v>0</v>
      </c>
      <c r="BN100">
        <f t="shared" si="47"/>
        <v>2</v>
      </c>
      <c r="BO100">
        <f t="shared" si="48"/>
        <v>0</v>
      </c>
      <c r="BP100">
        <f t="shared" si="49"/>
        <v>11</v>
      </c>
      <c r="BQ100" s="9">
        <f t="shared" si="50"/>
        <v>2</v>
      </c>
    </row>
    <row r="101" spans="1:71" x14ac:dyDescent="0.25">
      <c r="A101">
        <v>2026</v>
      </c>
      <c r="B101" t="s">
        <v>1910</v>
      </c>
      <c r="C101" s="4" t="str">
        <f t="shared" si="35"/>
        <v>Big Ten</v>
      </c>
      <c r="F101">
        <f>COUNTIFS(Stats_Pitch_Team,$B101,Stats_Pitch_Position,F$1)</f>
        <v>18</v>
      </c>
      <c r="G101">
        <f t="shared" si="56"/>
        <v>1</v>
      </c>
      <c r="H101">
        <f t="shared" si="56"/>
        <v>1</v>
      </c>
      <c r="I101">
        <f t="shared" si="56"/>
        <v>2</v>
      </c>
      <c r="J101">
        <f t="shared" si="56"/>
        <v>2</v>
      </c>
      <c r="K101">
        <f t="shared" si="56"/>
        <v>1</v>
      </c>
      <c r="L101">
        <f t="shared" si="56"/>
        <v>3</v>
      </c>
      <c r="M101">
        <f t="shared" si="56"/>
        <v>1</v>
      </c>
      <c r="N101">
        <f t="shared" si="56"/>
        <v>2</v>
      </c>
      <c r="O101">
        <f t="shared" si="56"/>
        <v>3</v>
      </c>
      <c r="P101">
        <f t="shared" si="56"/>
        <v>0</v>
      </c>
      <c r="S101">
        <f>COUNTIFS(Stats_Pitch_Team,$B101,Stats_Pitch_Position,S$1,Stats_Pitch_AgeOut,1)</f>
        <v>10</v>
      </c>
      <c r="T101">
        <f t="shared" si="52"/>
        <v>0</v>
      </c>
      <c r="U101">
        <f t="shared" si="52"/>
        <v>0</v>
      </c>
      <c r="V101">
        <f t="shared" si="52"/>
        <v>1</v>
      </c>
      <c r="W101">
        <f t="shared" si="52"/>
        <v>0</v>
      </c>
      <c r="X101">
        <f t="shared" si="52"/>
        <v>0</v>
      </c>
      <c r="Y101">
        <f t="shared" si="52"/>
        <v>0</v>
      </c>
      <c r="Z101">
        <f t="shared" si="52"/>
        <v>0</v>
      </c>
      <c r="AA101">
        <f t="shared" si="52"/>
        <v>0</v>
      </c>
      <c r="AB101">
        <f t="shared" si="52"/>
        <v>0</v>
      </c>
      <c r="AC101">
        <f t="shared" si="36"/>
        <v>11</v>
      </c>
      <c r="AF101">
        <f>COUNTIFS(Stats_Pitch_Team,$B101,Stats_Pitch_Position,AF$1,Stats_Pitch_AgeOut,"&lt;&gt;1", Stats_Pitch_Draft,1)</f>
        <v>0</v>
      </c>
      <c r="AG101">
        <f t="shared" si="53"/>
        <v>0</v>
      </c>
      <c r="AH101">
        <f t="shared" si="53"/>
        <v>0</v>
      </c>
      <c r="AI101">
        <f t="shared" si="53"/>
        <v>0</v>
      </c>
      <c r="AJ101">
        <f t="shared" si="53"/>
        <v>0</v>
      </c>
      <c r="AK101">
        <f t="shared" si="53"/>
        <v>0</v>
      </c>
      <c r="AL101">
        <f t="shared" si="53"/>
        <v>0</v>
      </c>
      <c r="AM101">
        <f t="shared" si="53"/>
        <v>0</v>
      </c>
      <c r="AN101">
        <f t="shared" si="53"/>
        <v>0</v>
      </c>
      <c r="AO101">
        <f t="shared" si="53"/>
        <v>0</v>
      </c>
      <c r="AP101">
        <f t="shared" si="37"/>
        <v>0</v>
      </c>
      <c r="AS101">
        <f>COUNTIFS(Transfers_Team_Current,$B101,Transfers_Position,AS$1,Transfers_AgeOut, "&lt;&gt;1")</f>
        <v>1</v>
      </c>
      <c r="AT101">
        <f t="shared" si="54"/>
        <v>2</v>
      </c>
      <c r="AU101">
        <f t="shared" si="54"/>
        <v>0</v>
      </c>
      <c r="AV101">
        <f t="shared" si="54"/>
        <v>0</v>
      </c>
      <c r="AW101">
        <f t="shared" si="54"/>
        <v>0</v>
      </c>
      <c r="AX101">
        <f t="shared" si="54"/>
        <v>0</v>
      </c>
      <c r="AY101">
        <f t="shared" si="54"/>
        <v>1</v>
      </c>
      <c r="AZ101">
        <f t="shared" si="54"/>
        <v>0</v>
      </c>
      <c r="BA101">
        <f t="shared" si="54"/>
        <v>0</v>
      </c>
      <c r="BB101">
        <f t="shared" si="54"/>
        <v>1</v>
      </c>
      <c r="BC101">
        <f t="shared" si="38"/>
        <v>5</v>
      </c>
      <c r="BF101">
        <f t="shared" si="39"/>
        <v>7</v>
      </c>
      <c r="BG101">
        <f t="shared" si="40"/>
        <v>-1</v>
      </c>
      <c r="BH101">
        <f t="shared" si="41"/>
        <v>1</v>
      </c>
      <c r="BI101">
        <f t="shared" si="42"/>
        <v>1</v>
      </c>
      <c r="BJ101">
        <f t="shared" si="43"/>
        <v>2</v>
      </c>
      <c r="BK101">
        <f t="shared" si="44"/>
        <v>1</v>
      </c>
      <c r="BL101">
        <f t="shared" si="45"/>
        <v>2</v>
      </c>
      <c r="BM101">
        <f t="shared" si="46"/>
        <v>1</v>
      </c>
      <c r="BN101">
        <f t="shared" si="47"/>
        <v>2</v>
      </c>
      <c r="BO101">
        <f t="shared" si="48"/>
        <v>2</v>
      </c>
      <c r="BP101">
        <f t="shared" si="49"/>
        <v>18</v>
      </c>
      <c r="BQ101" s="9">
        <f t="shared" si="50"/>
        <v>5</v>
      </c>
    </row>
    <row r="102" spans="1:71" x14ac:dyDescent="0.25">
      <c r="A102">
        <v>2026</v>
      </c>
      <c r="B102" t="s">
        <v>3307</v>
      </c>
      <c r="C102" s="4" t="str">
        <f t="shared" si="35"/>
        <v>Missouri Valley</v>
      </c>
      <c r="F102">
        <f>COUNTIFS(Stats_Pitch_Team,$B102,Stats_Pitch_Position,F$1)</f>
        <v>20</v>
      </c>
      <c r="G102">
        <f t="shared" ref="G102:P111" si="57">COUNTIFS(Stats_Hit_Team,$B102,Stats_Hit_Position,G$1)</f>
        <v>2</v>
      </c>
      <c r="H102">
        <f t="shared" si="57"/>
        <v>2</v>
      </c>
      <c r="I102">
        <f t="shared" si="57"/>
        <v>2</v>
      </c>
      <c r="J102">
        <f t="shared" si="57"/>
        <v>1</v>
      </c>
      <c r="K102">
        <f t="shared" si="57"/>
        <v>1</v>
      </c>
      <c r="L102">
        <f t="shared" si="57"/>
        <v>4</v>
      </c>
      <c r="M102">
        <f t="shared" si="57"/>
        <v>1</v>
      </c>
      <c r="N102">
        <f t="shared" si="57"/>
        <v>1</v>
      </c>
      <c r="O102">
        <f t="shared" si="57"/>
        <v>2</v>
      </c>
      <c r="P102">
        <f t="shared" si="57"/>
        <v>0</v>
      </c>
      <c r="S102">
        <f>COUNTIFS(Stats_Pitch_Team,$B102,Stats_Pitch_Position,S$1,Stats_Pitch_AgeOut,1)</f>
        <v>10</v>
      </c>
      <c r="T102">
        <f t="shared" si="52"/>
        <v>0</v>
      </c>
      <c r="U102">
        <f t="shared" si="52"/>
        <v>1</v>
      </c>
      <c r="V102">
        <f t="shared" si="52"/>
        <v>0</v>
      </c>
      <c r="W102">
        <f t="shared" si="52"/>
        <v>0</v>
      </c>
      <c r="X102">
        <f t="shared" si="52"/>
        <v>1</v>
      </c>
      <c r="Y102">
        <f t="shared" si="52"/>
        <v>2</v>
      </c>
      <c r="Z102">
        <f t="shared" si="52"/>
        <v>0</v>
      </c>
      <c r="AA102">
        <f t="shared" si="52"/>
        <v>1</v>
      </c>
      <c r="AB102">
        <f t="shared" si="52"/>
        <v>0</v>
      </c>
      <c r="AC102">
        <f t="shared" si="36"/>
        <v>15</v>
      </c>
      <c r="AF102">
        <f>COUNTIFS(Stats_Pitch_Team,$B102,Stats_Pitch_Position,AF$1,Stats_Pitch_AgeOut,"&lt;&gt;1", Stats_Pitch_Draft,1)</f>
        <v>0</v>
      </c>
      <c r="AG102">
        <f t="shared" si="53"/>
        <v>0</v>
      </c>
      <c r="AH102">
        <f t="shared" si="53"/>
        <v>0</v>
      </c>
      <c r="AI102">
        <f t="shared" si="53"/>
        <v>0</v>
      </c>
      <c r="AJ102">
        <f t="shared" si="53"/>
        <v>0</v>
      </c>
      <c r="AK102">
        <f t="shared" si="53"/>
        <v>0</v>
      </c>
      <c r="AL102">
        <f t="shared" si="53"/>
        <v>0</v>
      </c>
      <c r="AM102">
        <f t="shared" si="53"/>
        <v>1</v>
      </c>
      <c r="AN102">
        <f t="shared" si="53"/>
        <v>0</v>
      </c>
      <c r="AO102">
        <f t="shared" si="53"/>
        <v>0</v>
      </c>
      <c r="AP102">
        <f t="shared" si="37"/>
        <v>1</v>
      </c>
      <c r="AS102">
        <f>COUNTIFS(Transfers_Team_Current,$B102,Transfers_Position,AS$1,Transfers_AgeOut, "&lt;&gt;1")</f>
        <v>0</v>
      </c>
      <c r="AT102">
        <f t="shared" si="54"/>
        <v>1</v>
      </c>
      <c r="AU102">
        <f t="shared" si="54"/>
        <v>0</v>
      </c>
      <c r="AV102">
        <f t="shared" si="54"/>
        <v>1</v>
      </c>
      <c r="AW102">
        <f t="shared" si="54"/>
        <v>0</v>
      </c>
      <c r="AX102">
        <f t="shared" si="54"/>
        <v>0</v>
      </c>
      <c r="AY102">
        <f t="shared" si="54"/>
        <v>1</v>
      </c>
      <c r="AZ102">
        <f t="shared" si="54"/>
        <v>0</v>
      </c>
      <c r="BA102">
        <f t="shared" si="54"/>
        <v>0</v>
      </c>
      <c r="BB102">
        <f t="shared" si="54"/>
        <v>1</v>
      </c>
      <c r="BC102">
        <f t="shared" si="38"/>
        <v>4</v>
      </c>
      <c r="BF102">
        <f t="shared" si="39"/>
        <v>10</v>
      </c>
      <c r="BG102">
        <f t="shared" si="40"/>
        <v>1</v>
      </c>
      <c r="BH102">
        <f t="shared" si="41"/>
        <v>1</v>
      </c>
      <c r="BI102">
        <f t="shared" si="42"/>
        <v>1</v>
      </c>
      <c r="BJ102">
        <f t="shared" si="43"/>
        <v>1</v>
      </c>
      <c r="BK102">
        <f t="shared" si="44"/>
        <v>0</v>
      </c>
      <c r="BL102">
        <f t="shared" si="45"/>
        <v>1</v>
      </c>
      <c r="BM102">
        <f t="shared" si="46"/>
        <v>0</v>
      </c>
      <c r="BN102">
        <f t="shared" si="47"/>
        <v>0</v>
      </c>
      <c r="BO102">
        <f t="shared" si="48"/>
        <v>1</v>
      </c>
      <c r="BP102">
        <f t="shared" si="49"/>
        <v>16</v>
      </c>
      <c r="BQ102" s="9">
        <f t="shared" si="50"/>
        <v>1</v>
      </c>
    </row>
    <row r="103" spans="1:71" x14ac:dyDescent="0.25">
      <c r="A103">
        <v>2026</v>
      </c>
      <c r="B103" t="s">
        <v>2940</v>
      </c>
      <c r="C103" s="4" t="str">
        <f t="shared" si="35"/>
        <v>Metro Atlantic</v>
      </c>
      <c r="F103">
        <f>COUNTIFS(Stats_Pitch_Team,$B103,Stats_Pitch_Position,F$1)</f>
        <v>17</v>
      </c>
      <c r="G103">
        <f t="shared" si="57"/>
        <v>4</v>
      </c>
      <c r="H103">
        <f t="shared" si="57"/>
        <v>2</v>
      </c>
      <c r="I103">
        <f t="shared" si="57"/>
        <v>2</v>
      </c>
      <c r="J103">
        <f t="shared" si="57"/>
        <v>1</v>
      </c>
      <c r="K103">
        <f t="shared" si="57"/>
        <v>2</v>
      </c>
      <c r="L103">
        <f t="shared" si="57"/>
        <v>3</v>
      </c>
      <c r="M103">
        <f t="shared" si="57"/>
        <v>2</v>
      </c>
      <c r="N103">
        <f t="shared" si="57"/>
        <v>3</v>
      </c>
      <c r="O103">
        <f t="shared" si="57"/>
        <v>1</v>
      </c>
      <c r="P103">
        <f t="shared" si="57"/>
        <v>0</v>
      </c>
      <c r="S103">
        <f>COUNTIFS(Stats_Pitch_Team,$B103,Stats_Pitch_Position,S$1,Stats_Pitch_AgeOut,1)</f>
        <v>5</v>
      </c>
      <c r="T103">
        <f t="shared" si="52"/>
        <v>2</v>
      </c>
      <c r="U103">
        <f t="shared" si="52"/>
        <v>0</v>
      </c>
      <c r="V103">
        <f t="shared" si="52"/>
        <v>1</v>
      </c>
      <c r="W103">
        <f t="shared" si="52"/>
        <v>0</v>
      </c>
      <c r="X103">
        <f t="shared" si="52"/>
        <v>0</v>
      </c>
      <c r="Y103">
        <f t="shared" si="52"/>
        <v>1</v>
      </c>
      <c r="Z103">
        <f t="shared" si="52"/>
        <v>2</v>
      </c>
      <c r="AA103">
        <f t="shared" si="52"/>
        <v>2</v>
      </c>
      <c r="AB103">
        <f t="shared" si="52"/>
        <v>0</v>
      </c>
      <c r="AC103">
        <f t="shared" si="36"/>
        <v>13</v>
      </c>
      <c r="AF103">
        <f>COUNTIFS(Stats_Pitch_Team,$B103,Stats_Pitch_Position,AF$1,Stats_Pitch_AgeOut,"&lt;&gt;1", Stats_Pitch_Draft,1)</f>
        <v>0</v>
      </c>
      <c r="AG103">
        <f t="shared" si="53"/>
        <v>0</v>
      </c>
      <c r="AH103">
        <f t="shared" si="53"/>
        <v>0</v>
      </c>
      <c r="AI103">
        <f t="shared" si="53"/>
        <v>0</v>
      </c>
      <c r="AJ103">
        <f t="shared" si="53"/>
        <v>0</v>
      </c>
      <c r="AK103">
        <f t="shared" si="53"/>
        <v>0</v>
      </c>
      <c r="AL103">
        <f t="shared" si="53"/>
        <v>0</v>
      </c>
      <c r="AM103">
        <f t="shared" si="53"/>
        <v>0</v>
      </c>
      <c r="AN103">
        <f t="shared" si="53"/>
        <v>0</v>
      </c>
      <c r="AO103">
        <f t="shared" si="53"/>
        <v>0</v>
      </c>
      <c r="AP103">
        <f t="shared" si="37"/>
        <v>0</v>
      </c>
      <c r="AS103">
        <f>COUNTIFS(Transfers_Team_Current,$B103,Transfers_Position,AS$1,Transfers_AgeOut, "&lt;&gt;1")</f>
        <v>0</v>
      </c>
      <c r="AT103">
        <f t="shared" si="54"/>
        <v>0</v>
      </c>
      <c r="AU103">
        <f t="shared" si="54"/>
        <v>0</v>
      </c>
      <c r="AV103">
        <f t="shared" si="54"/>
        <v>0</v>
      </c>
      <c r="AW103">
        <f t="shared" si="54"/>
        <v>0</v>
      </c>
      <c r="AX103">
        <f t="shared" si="54"/>
        <v>1</v>
      </c>
      <c r="AY103">
        <f t="shared" si="54"/>
        <v>0</v>
      </c>
      <c r="AZ103">
        <f t="shared" si="54"/>
        <v>0</v>
      </c>
      <c r="BA103">
        <f t="shared" si="54"/>
        <v>0</v>
      </c>
      <c r="BB103">
        <f t="shared" si="54"/>
        <v>0</v>
      </c>
      <c r="BC103">
        <f t="shared" si="38"/>
        <v>1</v>
      </c>
      <c r="BF103">
        <f t="shared" si="39"/>
        <v>12</v>
      </c>
      <c r="BG103">
        <f t="shared" si="40"/>
        <v>2</v>
      </c>
      <c r="BH103">
        <f t="shared" si="41"/>
        <v>2</v>
      </c>
      <c r="BI103">
        <f t="shared" si="42"/>
        <v>1</v>
      </c>
      <c r="BJ103">
        <f t="shared" si="43"/>
        <v>1</v>
      </c>
      <c r="BK103">
        <f t="shared" si="44"/>
        <v>1</v>
      </c>
      <c r="BL103">
        <f t="shared" si="45"/>
        <v>2</v>
      </c>
      <c r="BM103">
        <f t="shared" si="46"/>
        <v>0</v>
      </c>
      <c r="BN103">
        <f t="shared" si="47"/>
        <v>1</v>
      </c>
      <c r="BO103">
        <f t="shared" si="48"/>
        <v>1</v>
      </c>
      <c r="BP103">
        <f t="shared" si="49"/>
        <v>23</v>
      </c>
      <c r="BQ103" s="9">
        <f t="shared" si="50"/>
        <v>3</v>
      </c>
    </row>
    <row r="104" spans="1:71" x14ac:dyDescent="0.25">
      <c r="A104">
        <v>2026</v>
      </c>
      <c r="B104" t="s">
        <v>1787</v>
      </c>
      <c r="C104" s="4" t="str">
        <f t="shared" si="35"/>
        <v>Big Ten</v>
      </c>
      <c r="F104">
        <f>COUNTIFS(Stats_Pitch_Team,$B104,Stats_Pitch_Position,F$1)</f>
        <v>18</v>
      </c>
      <c r="G104">
        <f t="shared" si="57"/>
        <v>3</v>
      </c>
      <c r="H104">
        <f t="shared" si="57"/>
        <v>1</v>
      </c>
      <c r="I104">
        <f t="shared" si="57"/>
        <v>1</v>
      </c>
      <c r="J104">
        <f t="shared" si="57"/>
        <v>2</v>
      </c>
      <c r="K104">
        <f t="shared" si="57"/>
        <v>1</v>
      </c>
      <c r="L104">
        <f t="shared" si="57"/>
        <v>2</v>
      </c>
      <c r="M104">
        <f t="shared" si="57"/>
        <v>1</v>
      </c>
      <c r="N104">
        <f t="shared" si="57"/>
        <v>2</v>
      </c>
      <c r="O104">
        <f t="shared" si="57"/>
        <v>2</v>
      </c>
      <c r="P104">
        <f t="shared" si="57"/>
        <v>0</v>
      </c>
      <c r="S104">
        <f>COUNTIFS(Stats_Pitch_Team,$B104,Stats_Pitch_Position,S$1,Stats_Pitch_AgeOut,1)</f>
        <v>4</v>
      </c>
      <c r="T104">
        <f t="shared" si="52"/>
        <v>1</v>
      </c>
      <c r="U104">
        <f t="shared" si="52"/>
        <v>1</v>
      </c>
      <c r="V104">
        <f t="shared" si="52"/>
        <v>1</v>
      </c>
      <c r="W104">
        <f t="shared" si="52"/>
        <v>0</v>
      </c>
      <c r="X104">
        <f t="shared" si="52"/>
        <v>0</v>
      </c>
      <c r="Y104">
        <f t="shared" si="52"/>
        <v>1</v>
      </c>
      <c r="Z104">
        <f t="shared" si="52"/>
        <v>1</v>
      </c>
      <c r="AA104">
        <f t="shared" ref="Y104:AB167" si="58">COUNTIFS(Stats_Hit_Team,$B104,Stats_Hit_Position,AA$1,Stats_Hit_AgeOut,1)</f>
        <v>0</v>
      </c>
      <c r="AB104">
        <f t="shared" si="58"/>
        <v>2</v>
      </c>
      <c r="AC104">
        <f t="shared" si="36"/>
        <v>11</v>
      </c>
      <c r="AF104">
        <f>COUNTIFS(Stats_Pitch_Team,$B104,Stats_Pitch_Position,AF$1,Stats_Pitch_AgeOut,"&lt;&gt;1", Stats_Pitch_Draft,1)</f>
        <v>0</v>
      </c>
      <c r="AG104">
        <f t="shared" si="53"/>
        <v>0</v>
      </c>
      <c r="AH104">
        <f t="shared" si="53"/>
        <v>0</v>
      </c>
      <c r="AI104">
        <f t="shared" si="53"/>
        <v>0</v>
      </c>
      <c r="AJ104">
        <f t="shared" si="53"/>
        <v>0</v>
      </c>
      <c r="AK104">
        <f t="shared" si="53"/>
        <v>0</v>
      </c>
      <c r="AL104">
        <f t="shared" si="53"/>
        <v>0</v>
      </c>
      <c r="AM104">
        <f t="shared" si="53"/>
        <v>0</v>
      </c>
      <c r="AN104">
        <f t="shared" ref="AL104:AO167" si="59">COUNTIFS(Stats_Hit_Team,$B104,Stats_Hit_Position,AN$1,Stats_Hit_AgeOut,"&lt;&gt;1", Stats_Hit_Draft,1)</f>
        <v>0</v>
      </c>
      <c r="AO104">
        <f t="shared" si="59"/>
        <v>0</v>
      </c>
      <c r="AP104">
        <f t="shared" si="37"/>
        <v>0</v>
      </c>
      <c r="AS104">
        <f>COUNTIFS(Transfers_Team_Current,$B104,Transfers_Position,AS$1,Transfers_AgeOut, "&lt;&gt;1")</f>
        <v>2</v>
      </c>
      <c r="AT104">
        <f t="shared" si="54"/>
        <v>0</v>
      </c>
      <c r="AU104">
        <f t="shared" si="54"/>
        <v>0</v>
      </c>
      <c r="AV104">
        <f t="shared" si="54"/>
        <v>0</v>
      </c>
      <c r="AW104">
        <f t="shared" si="54"/>
        <v>1</v>
      </c>
      <c r="AX104">
        <f t="shared" si="54"/>
        <v>0</v>
      </c>
      <c r="AY104">
        <f t="shared" si="54"/>
        <v>0</v>
      </c>
      <c r="AZ104">
        <f t="shared" si="54"/>
        <v>0</v>
      </c>
      <c r="BA104">
        <f t="shared" ref="AY104:BB167" si="60">COUNTIFS(Transfers_Team_Current,$B104,Transfers_Position,BA$1,Transfers_AgeOut, "&lt;&gt;1")</f>
        <v>0</v>
      </c>
      <c r="BB104">
        <f t="shared" si="60"/>
        <v>0</v>
      </c>
      <c r="BC104">
        <f t="shared" si="38"/>
        <v>3</v>
      </c>
      <c r="BF104">
        <f t="shared" si="39"/>
        <v>12</v>
      </c>
      <c r="BG104">
        <f t="shared" si="40"/>
        <v>2</v>
      </c>
      <c r="BH104">
        <f t="shared" si="41"/>
        <v>0</v>
      </c>
      <c r="BI104">
        <f t="shared" si="42"/>
        <v>0</v>
      </c>
      <c r="BJ104">
        <f t="shared" si="43"/>
        <v>1</v>
      </c>
      <c r="BK104">
        <f t="shared" si="44"/>
        <v>1</v>
      </c>
      <c r="BL104">
        <f t="shared" si="45"/>
        <v>1</v>
      </c>
      <c r="BM104">
        <f t="shared" si="46"/>
        <v>0</v>
      </c>
      <c r="BN104">
        <f t="shared" si="47"/>
        <v>2</v>
      </c>
      <c r="BO104">
        <f t="shared" si="48"/>
        <v>0</v>
      </c>
      <c r="BP104">
        <f t="shared" si="49"/>
        <v>19</v>
      </c>
      <c r="BQ104" s="9">
        <f t="shared" si="50"/>
        <v>3</v>
      </c>
      <c r="BS104">
        <v>1</v>
      </c>
    </row>
    <row r="105" spans="1:71" x14ac:dyDescent="0.25">
      <c r="A105">
        <v>2026</v>
      </c>
      <c r="B105" t="s">
        <v>5225</v>
      </c>
      <c r="C105" s="4" t="str">
        <f t="shared" si="35"/>
        <v>Southwestern Athletic</v>
      </c>
      <c r="F105">
        <f>COUNTIFS(Stats_Pitch_Team,$B105,Stats_Pitch_Position,F$1)</f>
        <v>18</v>
      </c>
      <c r="G105">
        <f t="shared" si="57"/>
        <v>1</v>
      </c>
      <c r="H105">
        <f t="shared" si="57"/>
        <v>3</v>
      </c>
      <c r="I105">
        <f t="shared" si="57"/>
        <v>2</v>
      </c>
      <c r="J105">
        <f t="shared" si="57"/>
        <v>1</v>
      </c>
      <c r="K105">
        <f t="shared" si="57"/>
        <v>1</v>
      </c>
      <c r="L105">
        <f t="shared" si="57"/>
        <v>2</v>
      </c>
      <c r="M105">
        <f t="shared" si="57"/>
        <v>2</v>
      </c>
      <c r="N105">
        <f t="shared" si="57"/>
        <v>2</v>
      </c>
      <c r="O105">
        <f t="shared" si="57"/>
        <v>1</v>
      </c>
      <c r="P105">
        <f t="shared" si="57"/>
        <v>0</v>
      </c>
      <c r="S105">
        <f>COUNTIFS(Stats_Pitch_Team,$B105,Stats_Pitch_Position,S$1,Stats_Pitch_AgeOut,1)</f>
        <v>5</v>
      </c>
      <c r="T105">
        <f t="shared" ref="T105:X155" si="61">COUNTIFS(Stats_Hit_Team,$B105,Stats_Hit_Position,T$1,Stats_Hit_AgeOut,1)</f>
        <v>0</v>
      </c>
      <c r="U105">
        <f t="shared" si="61"/>
        <v>1</v>
      </c>
      <c r="V105">
        <f t="shared" si="61"/>
        <v>1</v>
      </c>
      <c r="W105">
        <f t="shared" si="61"/>
        <v>0</v>
      </c>
      <c r="X105">
        <f t="shared" si="61"/>
        <v>0</v>
      </c>
      <c r="Y105">
        <f t="shared" si="58"/>
        <v>2</v>
      </c>
      <c r="Z105">
        <f t="shared" si="58"/>
        <v>0</v>
      </c>
      <c r="AA105">
        <f t="shared" si="58"/>
        <v>1</v>
      </c>
      <c r="AB105">
        <f t="shared" si="58"/>
        <v>0</v>
      </c>
      <c r="AC105">
        <f t="shared" si="36"/>
        <v>10</v>
      </c>
      <c r="AF105">
        <f>COUNTIFS(Stats_Pitch_Team,$B105,Stats_Pitch_Position,AF$1,Stats_Pitch_AgeOut,"&lt;&gt;1", Stats_Pitch_Draft,1)</f>
        <v>0</v>
      </c>
      <c r="AG105">
        <f t="shared" ref="AG105:AK155" si="62">COUNTIFS(Stats_Hit_Team,$B105,Stats_Hit_Position,AG$1,Stats_Hit_AgeOut,"&lt;&gt;1", Stats_Hit_Draft,1)</f>
        <v>0</v>
      </c>
      <c r="AH105">
        <f t="shared" si="62"/>
        <v>0</v>
      </c>
      <c r="AI105">
        <f t="shared" si="62"/>
        <v>0</v>
      </c>
      <c r="AJ105">
        <f t="shared" si="62"/>
        <v>0</v>
      </c>
      <c r="AK105">
        <f t="shared" si="62"/>
        <v>0</v>
      </c>
      <c r="AL105">
        <f t="shared" si="59"/>
        <v>0</v>
      </c>
      <c r="AM105">
        <f t="shared" si="59"/>
        <v>0</v>
      </c>
      <c r="AN105">
        <f t="shared" si="59"/>
        <v>0</v>
      </c>
      <c r="AO105">
        <f t="shared" si="59"/>
        <v>0</v>
      </c>
      <c r="AP105">
        <f t="shared" si="37"/>
        <v>0</v>
      </c>
      <c r="AS105">
        <f>COUNTIFS(Transfers_Team_Current,$B105,Transfers_Position,AS$1,Transfers_AgeOut, "&lt;&gt;1")</f>
        <v>0</v>
      </c>
      <c r="AT105">
        <f t="shared" ref="AT105:AX155" si="63">COUNTIFS(Transfers_Team_Current,$B105,Transfers_Position,AT$1,Transfers_AgeOut, "&lt;&gt;1")</f>
        <v>0</v>
      </c>
      <c r="AU105">
        <f t="shared" si="63"/>
        <v>0</v>
      </c>
      <c r="AV105">
        <f t="shared" si="63"/>
        <v>0</v>
      </c>
      <c r="AW105">
        <f t="shared" si="63"/>
        <v>0</v>
      </c>
      <c r="AX105">
        <f t="shared" si="63"/>
        <v>0</v>
      </c>
      <c r="AY105">
        <f t="shared" si="60"/>
        <v>0</v>
      </c>
      <c r="AZ105">
        <f t="shared" si="60"/>
        <v>0</v>
      </c>
      <c r="BA105">
        <f t="shared" si="60"/>
        <v>1</v>
      </c>
      <c r="BB105">
        <f t="shared" si="60"/>
        <v>0</v>
      </c>
      <c r="BC105">
        <f t="shared" si="38"/>
        <v>1</v>
      </c>
      <c r="BF105">
        <f t="shared" si="39"/>
        <v>13</v>
      </c>
      <c r="BG105">
        <f t="shared" si="40"/>
        <v>1</v>
      </c>
      <c r="BH105">
        <f t="shared" si="41"/>
        <v>2</v>
      </c>
      <c r="BI105">
        <f t="shared" si="42"/>
        <v>1</v>
      </c>
      <c r="BJ105">
        <f t="shared" si="43"/>
        <v>1</v>
      </c>
      <c r="BK105">
        <f t="shared" si="44"/>
        <v>1</v>
      </c>
      <c r="BL105">
        <f t="shared" si="45"/>
        <v>0</v>
      </c>
      <c r="BM105">
        <f t="shared" si="46"/>
        <v>2</v>
      </c>
      <c r="BN105">
        <f t="shared" si="47"/>
        <v>0</v>
      </c>
      <c r="BO105">
        <f t="shared" si="48"/>
        <v>1</v>
      </c>
      <c r="BP105">
        <f t="shared" si="49"/>
        <v>22</v>
      </c>
      <c r="BQ105" s="9">
        <f t="shared" si="50"/>
        <v>2</v>
      </c>
    </row>
    <row r="106" spans="1:71" x14ac:dyDescent="0.25">
      <c r="A106">
        <v>2026</v>
      </c>
      <c r="B106" t="s">
        <v>968</v>
      </c>
      <c r="C106" s="4" t="str">
        <f t="shared" si="35"/>
        <v>Atlantic Sun</v>
      </c>
      <c r="F106">
        <f>COUNTIFS(Stats_Pitch_Team,$B106,Stats_Pitch_Position,F$1)</f>
        <v>16</v>
      </c>
      <c r="G106">
        <f t="shared" si="57"/>
        <v>3</v>
      </c>
      <c r="H106">
        <f t="shared" si="57"/>
        <v>2</v>
      </c>
      <c r="I106">
        <f t="shared" si="57"/>
        <v>1</v>
      </c>
      <c r="J106">
        <f t="shared" si="57"/>
        <v>1</v>
      </c>
      <c r="K106">
        <f t="shared" si="57"/>
        <v>1</v>
      </c>
      <c r="L106">
        <f t="shared" si="57"/>
        <v>2</v>
      </c>
      <c r="M106">
        <f t="shared" si="57"/>
        <v>2</v>
      </c>
      <c r="N106">
        <f t="shared" si="57"/>
        <v>2</v>
      </c>
      <c r="O106">
        <f t="shared" si="57"/>
        <v>1</v>
      </c>
      <c r="P106">
        <f t="shared" si="57"/>
        <v>0</v>
      </c>
      <c r="S106">
        <f>COUNTIFS(Stats_Pitch_Team,$B106,Stats_Pitch_Position,S$1,Stats_Pitch_AgeOut,1)</f>
        <v>6</v>
      </c>
      <c r="T106">
        <f t="shared" si="61"/>
        <v>1</v>
      </c>
      <c r="U106">
        <f t="shared" si="61"/>
        <v>2</v>
      </c>
      <c r="V106">
        <f t="shared" si="61"/>
        <v>1</v>
      </c>
      <c r="W106">
        <f t="shared" si="61"/>
        <v>0</v>
      </c>
      <c r="X106">
        <f t="shared" si="61"/>
        <v>0</v>
      </c>
      <c r="Y106">
        <f t="shared" si="58"/>
        <v>2</v>
      </c>
      <c r="Z106">
        <f t="shared" si="58"/>
        <v>0</v>
      </c>
      <c r="AA106">
        <f t="shared" si="58"/>
        <v>0</v>
      </c>
      <c r="AB106">
        <f t="shared" si="58"/>
        <v>0</v>
      </c>
      <c r="AC106">
        <f t="shared" si="36"/>
        <v>12</v>
      </c>
      <c r="AF106">
        <f>COUNTIFS(Stats_Pitch_Team,$B106,Stats_Pitch_Position,AF$1,Stats_Pitch_AgeOut,"&lt;&gt;1", Stats_Pitch_Draft,1)</f>
        <v>0</v>
      </c>
      <c r="AG106">
        <f t="shared" si="62"/>
        <v>0</v>
      </c>
      <c r="AH106">
        <f t="shared" si="62"/>
        <v>0</v>
      </c>
      <c r="AI106">
        <f t="shared" si="62"/>
        <v>0</v>
      </c>
      <c r="AJ106">
        <f t="shared" si="62"/>
        <v>0</v>
      </c>
      <c r="AK106">
        <f t="shared" si="62"/>
        <v>0</v>
      </c>
      <c r="AL106">
        <f t="shared" si="59"/>
        <v>0</v>
      </c>
      <c r="AM106">
        <f t="shared" si="59"/>
        <v>0</v>
      </c>
      <c r="AN106">
        <f t="shared" si="59"/>
        <v>0</v>
      </c>
      <c r="AO106">
        <f t="shared" si="59"/>
        <v>0</v>
      </c>
      <c r="AP106">
        <f t="shared" si="37"/>
        <v>0</v>
      </c>
      <c r="AS106">
        <f>COUNTIFS(Transfers_Team_Current,$B106,Transfers_Position,AS$1,Transfers_AgeOut, "&lt;&gt;1")</f>
        <v>2</v>
      </c>
      <c r="AT106">
        <f t="shared" si="63"/>
        <v>1</v>
      </c>
      <c r="AU106">
        <f t="shared" si="63"/>
        <v>0</v>
      </c>
      <c r="AV106">
        <f t="shared" si="63"/>
        <v>0</v>
      </c>
      <c r="AW106">
        <f t="shared" si="63"/>
        <v>0</v>
      </c>
      <c r="AX106">
        <f t="shared" si="63"/>
        <v>1</v>
      </c>
      <c r="AY106">
        <f t="shared" si="60"/>
        <v>0</v>
      </c>
      <c r="AZ106">
        <f t="shared" si="60"/>
        <v>0</v>
      </c>
      <c r="BA106">
        <f t="shared" si="60"/>
        <v>0</v>
      </c>
      <c r="BB106">
        <f t="shared" si="60"/>
        <v>0</v>
      </c>
      <c r="BC106">
        <f t="shared" si="38"/>
        <v>4</v>
      </c>
      <c r="BF106">
        <f t="shared" si="39"/>
        <v>8</v>
      </c>
      <c r="BG106">
        <f t="shared" si="40"/>
        <v>1</v>
      </c>
      <c r="BH106">
        <f t="shared" si="41"/>
        <v>0</v>
      </c>
      <c r="BI106">
        <f t="shared" si="42"/>
        <v>0</v>
      </c>
      <c r="BJ106">
        <f t="shared" si="43"/>
        <v>1</v>
      </c>
      <c r="BK106">
        <f t="shared" si="44"/>
        <v>0</v>
      </c>
      <c r="BL106">
        <f t="shared" si="45"/>
        <v>0</v>
      </c>
      <c r="BM106">
        <f t="shared" si="46"/>
        <v>2</v>
      </c>
      <c r="BN106">
        <f t="shared" si="47"/>
        <v>2</v>
      </c>
      <c r="BO106">
        <f t="shared" si="48"/>
        <v>1</v>
      </c>
      <c r="BP106">
        <f t="shared" si="49"/>
        <v>15</v>
      </c>
      <c r="BQ106" s="9">
        <f t="shared" si="50"/>
        <v>4</v>
      </c>
    </row>
    <row r="107" spans="1:71" x14ac:dyDescent="0.25">
      <c r="A107">
        <v>2026</v>
      </c>
      <c r="B107" t="s">
        <v>2179</v>
      </c>
      <c r="C107" s="4" t="str">
        <f t="shared" si="35"/>
        <v>Conference USA</v>
      </c>
      <c r="F107">
        <f>COUNTIFS(Stats_Pitch_Team,$B107,Stats_Pitch_Position,F$1)</f>
        <v>21</v>
      </c>
      <c r="G107">
        <f t="shared" si="57"/>
        <v>2</v>
      </c>
      <c r="H107">
        <f t="shared" si="57"/>
        <v>2</v>
      </c>
      <c r="I107">
        <f t="shared" si="57"/>
        <v>1</v>
      </c>
      <c r="J107">
        <f t="shared" si="57"/>
        <v>2</v>
      </c>
      <c r="K107">
        <f t="shared" si="57"/>
        <v>1</v>
      </c>
      <c r="L107">
        <f t="shared" si="57"/>
        <v>1</v>
      </c>
      <c r="M107">
        <f t="shared" si="57"/>
        <v>2</v>
      </c>
      <c r="N107">
        <f t="shared" si="57"/>
        <v>3</v>
      </c>
      <c r="O107">
        <f t="shared" si="57"/>
        <v>2</v>
      </c>
      <c r="P107">
        <f t="shared" si="57"/>
        <v>0</v>
      </c>
      <c r="S107">
        <f>COUNTIFS(Stats_Pitch_Team,$B107,Stats_Pitch_Position,S$1,Stats_Pitch_AgeOut,1)</f>
        <v>11</v>
      </c>
      <c r="T107">
        <f t="shared" si="61"/>
        <v>0</v>
      </c>
      <c r="U107">
        <f t="shared" si="61"/>
        <v>1</v>
      </c>
      <c r="V107">
        <f t="shared" si="61"/>
        <v>0</v>
      </c>
      <c r="W107">
        <f t="shared" si="61"/>
        <v>0</v>
      </c>
      <c r="X107">
        <f t="shared" si="61"/>
        <v>1</v>
      </c>
      <c r="Y107">
        <f t="shared" si="58"/>
        <v>0</v>
      </c>
      <c r="Z107">
        <f t="shared" si="58"/>
        <v>1</v>
      </c>
      <c r="AA107">
        <f t="shared" si="58"/>
        <v>1</v>
      </c>
      <c r="AB107">
        <f t="shared" si="58"/>
        <v>1</v>
      </c>
      <c r="AC107">
        <f t="shared" si="36"/>
        <v>16</v>
      </c>
      <c r="AF107">
        <f>COUNTIFS(Stats_Pitch_Team,$B107,Stats_Pitch_Position,AF$1,Stats_Pitch_AgeOut,"&lt;&gt;1", Stats_Pitch_Draft,1)</f>
        <v>0</v>
      </c>
      <c r="AG107">
        <f t="shared" si="62"/>
        <v>0</v>
      </c>
      <c r="AH107">
        <f t="shared" si="62"/>
        <v>0</v>
      </c>
      <c r="AI107">
        <f t="shared" si="62"/>
        <v>0</v>
      </c>
      <c r="AJ107">
        <f t="shared" si="62"/>
        <v>0</v>
      </c>
      <c r="AK107">
        <f t="shared" si="62"/>
        <v>0</v>
      </c>
      <c r="AL107">
        <f t="shared" si="59"/>
        <v>1</v>
      </c>
      <c r="AM107">
        <f t="shared" si="59"/>
        <v>0</v>
      </c>
      <c r="AN107">
        <f t="shared" si="59"/>
        <v>0</v>
      </c>
      <c r="AO107">
        <f t="shared" si="59"/>
        <v>0</v>
      </c>
      <c r="AP107">
        <f t="shared" si="37"/>
        <v>1</v>
      </c>
      <c r="AS107">
        <f>COUNTIFS(Transfers_Team_Current,$B107,Transfers_Position,AS$1,Transfers_AgeOut, "&lt;&gt;1")</f>
        <v>1</v>
      </c>
      <c r="AT107">
        <f t="shared" si="63"/>
        <v>0</v>
      </c>
      <c r="AU107">
        <f t="shared" si="63"/>
        <v>0</v>
      </c>
      <c r="AV107">
        <f t="shared" si="63"/>
        <v>0</v>
      </c>
      <c r="AW107">
        <f t="shared" si="63"/>
        <v>0</v>
      </c>
      <c r="AX107">
        <f t="shared" si="63"/>
        <v>0</v>
      </c>
      <c r="AY107">
        <f t="shared" si="60"/>
        <v>0</v>
      </c>
      <c r="AZ107">
        <f t="shared" si="60"/>
        <v>0</v>
      </c>
      <c r="BA107">
        <f t="shared" si="60"/>
        <v>0</v>
      </c>
      <c r="BB107">
        <f t="shared" si="60"/>
        <v>0</v>
      </c>
      <c r="BC107">
        <f t="shared" si="38"/>
        <v>1</v>
      </c>
      <c r="BF107">
        <f t="shared" si="39"/>
        <v>9</v>
      </c>
      <c r="BG107">
        <f t="shared" si="40"/>
        <v>2</v>
      </c>
      <c r="BH107">
        <f t="shared" si="41"/>
        <v>1</v>
      </c>
      <c r="BI107">
        <f t="shared" si="42"/>
        <v>1</v>
      </c>
      <c r="BJ107">
        <f t="shared" si="43"/>
        <v>2</v>
      </c>
      <c r="BK107">
        <f t="shared" si="44"/>
        <v>0</v>
      </c>
      <c r="BL107">
        <f t="shared" si="45"/>
        <v>0</v>
      </c>
      <c r="BM107">
        <f t="shared" si="46"/>
        <v>1</v>
      </c>
      <c r="BN107">
        <f t="shared" si="47"/>
        <v>2</v>
      </c>
      <c r="BO107">
        <f t="shared" si="48"/>
        <v>1</v>
      </c>
      <c r="BP107">
        <f t="shared" si="49"/>
        <v>19</v>
      </c>
      <c r="BQ107" s="9">
        <f t="shared" si="50"/>
        <v>3</v>
      </c>
    </row>
    <row r="108" spans="1:71" x14ac:dyDescent="0.25">
      <c r="A108">
        <v>2026</v>
      </c>
      <c r="B108" t="s">
        <v>5078</v>
      </c>
      <c r="C108" s="4" t="str">
        <f t="shared" si="35"/>
        <v>Sun Belt</v>
      </c>
      <c r="F108">
        <f>COUNTIFS(Stats_Pitch_Team,$B108,Stats_Pitch_Position,F$1)</f>
        <v>19</v>
      </c>
      <c r="G108">
        <f t="shared" si="57"/>
        <v>3</v>
      </c>
      <c r="H108">
        <f t="shared" si="57"/>
        <v>2</v>
      </c>
      <c r="I108">
        <f t="shared" si="57"/>
        <v>1</v>
      </c>
      <c r="J108">
        <f t="shared" si="57"/>
        <v>2</v>
      </c>
      <c r="K108">
        <f t="shared" si="57"/>
        <v>3</v>
      </c>
      <c r="L108">
        <f t="shared" si="57"/>
        <v>1</v>
      </c>
      <c r="M108">
        <f t="shared" si="57"/>
        <v>3</v>
      </c>
      <c r="N108">
        <f t="shared" si="57"/>
        <v>1</v>
      </c>
      <c r="O108">
        <f t="shared" si="57"/>
        <v>1</v>
      </c>
      <c r="P108">
        <f t="shared" si="57"/>
        <v>0</v>
      </c>
      <c r="S108">
        <f>COUNTIFS(Stats_Pitch_Team,$B108,Stats_Pitch_Position,S$1,Stats_Pitch_AgeOut,1)</f>
        <v>7</v>
      </c>
      <c r="T108">
        <f t="shared" si="61"/>
        <v>1</v>
      </c>
      <c r="U108">
        <f t="shared" si="61"/>
        <v>1</v>
      </c>
      <c r="V108">
        <f t="shared" si="61"/>
        <v>0</v>
      </c>
      <c r="W108">
        <f t="shared" si="61"/>
        <v>1</v>
      </c>
      <c r="X108">
        <f t="shared" si="61"/>
        <v>1</v>
      </c>
      <c r="Y108">
        <f t="shared" si="58"/>
        <v>0</v>
      </c>
      <c r="Z108">
        <f t="shared" si="58"/>
        <v>0</v>
      </c>
      <c r="AA108">
        <f t="shared" si="58"/>
        <v>0</v>
      </c>
      <c r="AB108">
        <f t="shared" si="58"/>
        <v>0</v>
      </c>
      <c r="AC108">
        <f t="shared" si="36"/>
        <v>11</v>
      </c>
      <c r="AF108">
        <f>COUNTIFS(Stats_Pitch_Team,$B108,Stats_Pitch_Position,AF$1,Stats_Pitch_AgeOut,"&lt;&gt;1", Stats_Pitch_Draft,1)</f>
        <v>0</v>
      </c>
      <c r="AG108">
        <f t="shared" si="62"/>
        <v>0</v>
      </c>
      <c r="AH108">
        <f t="shared" si="62"/>
        <v>0</v>
      </c>
      <c r="AI108">
        <f t="shared" si="62"/>
        <v>0</v>
      </c>
      <c r="AJ108">
        <f t="shared" si="62"/>
        <v>0</v>
      </c>
      <c r="AK108">
        <f t="shared" si="62"/>
        <v>0</v>
      </c>
      <c r="AL108">
        <f t="shared" si="59"/>
        <v>0</v>
      </c>
      <c r="AM108">
        <f t="shared" si="59"/>
        <v>0</v>
      </c>
      <c r="AN108">
        <f t="shared" si="59"/>
        <v>0</v>
      </c>
      <c r="AO108">
        <f t="shared" si="59"/>
        <v>0</v>
      </c>
      <c r="AP108">
        <f t="shared" si="37"/>
        <v>0</v>
      </c>
      <c r="AS108">
        <f>COUNTIFS(Transfers_Team_Current,$B108,Transfers_Position,AS$1,Transfers_AgeOut, "&lt;&gt;1")</f>
        <v>1</v>
      </c>
      <c r="AT108">
        <f t="shared" si="63"/>
        <v>1</v>
      </c>
      <c r="AU108">
        <f t="shared" si="63"/>
        <v>0</v>
      </c>
      <c r="AV108">
        <f t="shared" si="63"/>
        <v>0</v>
      </c>
      <c r="AW108">
        <f t="shared" si="63"/>
        <v>1</v>
      </c>
      <c r="AX108">
        <f t="shared" si="63"/>
        <v>0</v>
      </c>
      <c r="AY108">
        <f t="shared" si="60"/>
        <v>0</v>
      </c>
      <c r="AZ108">
        <f t="shared" si="60"/>
        <v>1</v>
      </c>
      <c r="BA108">
        <f t="shared" si="60"/>
        <v>0</v>
      </c>
      <c r="BB108">
        <f t="shared" si="60"/>
        <v>0</v>
      </c>
      <c r="BC108">
        <f t="shared" si="38"/>
        <v>4</v>
      </c>
      <c r="BF108">
        <f t="shared" si="39"/>
        <v>11</v>
      </c>
      <c r="BG108">
        <f t="shared" si="40"/>
        <v>1</v>
      </c>
      <c r="BH108">
        <f t="shared" si="41"/>
        <v>1</v>
      </c>
      <c r="BI108">
        <f t="shared" si="42"/>
        <v>1</v>
      </c>
      <c r="BJ108">
        <f t="shared" si="43"/>
        <v>0</v>
      </c>
      <c r="BK108">
        <f t="shared" si="44"/>
        <v>2</v>
      </c>
      <c r="BL108">
        <f t="shared" si="45"/>
        <v>1</v>
      </c>
      <c r="BM108">
        <f t="shared" si="46"/>
        <v>2</v>
      </c>
      <c r="BN108">
        <f t="shared" si="47"/>
        <v>1</v>
      </c>
      <c r="BO108">
        <f t="shared" si="48"/>
        <v>1</v>
      </c>
      <c r="BP108">
        <f t="shared" si="49"/>
        <v>21</v>
      </c>
      <c r="BQ108" s="9">
        <f t="shared" si="50"/>
        <v>4</v>
      </c>
    </row>
    <row r="109" spans="1:71" x14ac:dyDescent="0.25">
      <c r="A109">
        <v>2026</v>
      </c>
      <c r="B109" t="s">
        <v>1098</v>
      </c>
      <c r="C109" s="4" t="str">
        <f t="shared" si="35"/>
        <v>Big 12</v>
      </c>
      <c r="F109">
        <f>COUNTIFS(Stats_Pitch_Team,$B109,Stats_Pitch_Position,F$1)</f>
        <v>18</v>
      </c>
      <c r="G109">
        <f t="shared" si="57"/>
        <v>1</v>
      </c>
      <c r="H109">
        <f t="shared" si="57"/>
        <v>1</v>
      </c>
      <c r="I109">
        <f t="shared" si="57"/>
        <v>1</v>
      </c>
      <c r="J109">
        <f t="shared" si="57"/>
        <v>2</v>
      </c>
      <c r="K109">
        <f t="shared" si="57"/>
        <v>1</v>
      </c>
      <c r="L109">
        <f t="shared" si="57"/>
        <v>2</v>
      </c>
      <c r="M109">
        <f t="shared" si="57"/>
        <v>1</v>
      </c>
      <c r="N109">
        <f t="shared" si="57"/>
        <v>1</v>
      </c>
      <c r="O109">
        <f t="shared" si="57"/>
        <v>2</v>
      </c>
      <c r="P109">
        <f t="shared" si="57"/>
        <v>0</v>
      </c>
      <c r="S109">
        <f>COUNTIFS(Stats_Pitch_Team,$B109,Stats_Pitch_Position,S$1,Stats_Pitch_AgeOut,1)</f>
        <v>4</v>
      </c>
      <c r="T109">
        <f t="shared" si="61"/>
        <v>0</v>
      </c>
      <c r="U109">
        <f t="shared" si="61"/>
        <v>1</v>
      </c>
      <c r="V109">
        <f t="shared" si="61"/>
        <v>0</v>
      </c>
      <c r="W109">
        <f t="shared" si="61"/>
        <v>0</v>
      </c>
      <c r="X109">
        <f t="shared" si="61"/>
        <v>0</v>
      </c>
      <c r="Y109">
        <f t="shared" si="58"/>
        <v>0</v>
      </c>
      <c r="Z109">
        <f t="shared" si="58"/>
        <v>0</v>
      </c>
      <c r="AA109">
        <f t="shared" si="58"/>
        <v>1</v>
      </c>
      <c r="AB109">
        <f t="shared" si="58"/>
        <v>2</v>
      </c>
      <c r="AC109">
        <f t="shared" si="36"/>
        <v>8</v>
      </c>
      <c r="AF109">
        <f>COUNTIFS(Stats_Pitch_Team,$B109,Stats_Pitch_Position,AF$1,Stats_Pitch_AgeOut,"&lt;&gt;1", Stats_Pitch_Draft,1)</f>
        <v>1</v>
      </c>
      <c r="AG109">
        <f t="shared" si="62"/>
        <v>0</v>
      </c>
      <c r="AH109">
        <f t="shared" si="62"/>
        <v>0</v>
      </c>
      <c r="AI109">
        <f t="shared" si="62"/>
        <v>0</v>
      </c>
      <c r="AJ109">
        <f t="shared" si="62"/>
        <v>0</v>
      </c>
      <c r="AK109">
        <f t="shared" si="62"/>
        <v>1</v>
      </c>
      <c r="AL109">
        <f t="shared" si="59"/>
        <v>1</v>
      </c>
      <c r="AM109">
        <f t="shared" si="59"/>
        <v>0</v>
      </c>
      <c r="AN109">
        <f t="shared" si="59"/>
        <v>0</v>
      </c>
      <c r="AO109">
        <f t="shared" si="59"/>
        <v>0</v>
      </c>
      <c r="AP109">
        <f t="shared" si="37"/>
        <v>3</v>
      </c>
      <c r="AS109">
        <f>COUNTIFS(Transfers_Team_Current,$B109,Transfers_Position,AS$1,Transfers_AgeOut, "&lt;&gt;1")</f>
        <v>0</v>
      </c>
      <c r="AT109">
        <f t="shared" si="63"/>
        <v>0</v>
      </c>
      <c r="AU109">
        <f t="shared" si="63"/>
        <v>0</v>
      </c>
      <c r="AV109">
        <f t="shared" si="63"/>
        <v>0</v>
      </c>
      <c r="AW109">
        <f t="shared" si="63"/>
        <v>0</v>
      </c>
      <c r="AX109">
        <f t="shared" si="63"/>
        <v>0</v>
      </c>
      <c r="AY109">
        <f t="shared" si="60"/>
        <v>0</v>
      </c>
      <c r="AZ109">
        <f t="shared" si="60"/>
        <v>0</v>
      </c>
      <c r="BA109">
        <f t="shared" si="60"/>
        <v>0</v>
      </c>
      <c r="BB109">
        <f t="shared" si="60"/>
        <v>0</v>
      </c>
      <c r="BC109">
        <f t="shared" si="38"/>
        <v>0</v>
      </c>
      <c r="BF109">
        <f t="shared" si="39"/>
        <v>13</v>
      </c>
      <c r="BG109">
        <f t="shared" si="40"/>
        <v>1</v>
      </c>
      <c r="BH109">
        <f t="shared" si="41"/>
        <v>0</v>
      </c>
      <c r="BI109">
        <f t="shared" si="42"/>
        <v>1</v>
      </c>
      <c r="BJ109">
        <f t="shared" si="43"/>
        <v>2</v>
      </c>
      <c r="BK109">
        <f t="shared" si="44"/>
        <v>0</v>
      </c>
      <c r="BL109">
        <f t="shared" si="45"/>
        <v>1</v>
      </c>
      <c r="BM109">
        <f t="shared" si="46"/>
        <v>1</v>
      </c>
      <c r="BN109">
        <f t="shared" si="47"/>
        <v>0</v>
      </c>
      <c r="BO109">
        <f t="shared" si="48"/>
        <v>0</v>
      </c>
      <c r="BP109">
        <f t="shared" si="49"/>
        <v>19</v>
      </c>
      <c r="BQ109" s="9">
        <f t="shared" si="50"/>
        <v>2</v>
      </c>
    </row>
    <row r="110" spans="1:71" x14ac:dyDescent="0.25">
      <c r="A110">
        <v>2026</v>
      </c>
      <c r="B110" t="s">
        <v>1272</v>
      </c>
      <c r="C110" s="4" t="str">
        <f t="shared" si="35"/>
        <v>Big 12</v>
      </c>
      <c r="F110">
        <f>COUNTIFS(Stats_Pitch_Team,$B110,Stats_Pitch_Position,F$1)</f>
        <v>17</v>
      </c>
      <c r="G110">
        <f t="shared" si="57"/>
        <v>2</v>
      </c>
      <c r="H110">
        <f t="shared" si="57"/>
        <v>2</v>
      </c>
      <c r="I110">
        <f t="shared" si="57"/>
        <v>1</v>
      </c>
      <c r="J110">
        <f t="shared" si="57"/>
        <v>1</v>
      </c>
      <c r="K110">
        <f t="shared" si="57"/>
        <v>1</v>
      </c>
      <c r="L110">
        <f t="shared" si="57"/>
        <v>3</v>
      </c>
      <c r="M110">
        <f t="shared" si="57"/>
        <v>3</v>
      </c>
      <c r="N110">
        <f t="shared" si="57"/>
        <v>2</v>
      </c>
      <c r="O110">
        <f t="shared" si="57"/>
        <v>1</v>
      </c>
      <c r="P110">
        <f t="shared" si="57"/>
        <v>0</v>
      </c>
      <c r="S110">
        <f>COUNTIFS(Stats_Pitch_Team,$B110,Stats_Pitch_Position,S$1,Stats_Pitch_AgeOut,1)</f>
        <v>9</v>
      </c>
      <c r="T110">
        <f t="shared" si="61"/>
        <v>2</v>
      </c>
      <c r="U110">
        <f t="shared" si="61"/>
        <v>0</v>
      </c>
      <c r="V110">
        <f t="shared" si="61"/>
        <v>1</v>
      </c>
      <c r="W110">
        <f t="shared" si="61"/>
        <v>1</v>
      </c>
      <c r="X110">
        <f t="shared" si="61"/>
        <v>0</v>
      </c>
      <c r="Y110">
        <f t="shared" si="58"/>
        <v>2</v>
      </c>
      <c r="Z110">
        <f t="shared" si="58"/>
        <v>1</v>
      </c>
      <c r="AA110">
        <f t="shared" si="58"/>
        <v>0</v>
      </c>
      <c r="AB110">
        <f t="shared" si="58"/>
        <v>0</v>
      </c>
      <c r="AC110">
        <f t="shared" si="36"/>
        <v>16</v>
      </c>
      <c r="AF110">
        <f>COUNTIFS(Stats_Pitch_Team,$B110,Stats_Pitch_Position,AF$1,Stats_Pitch_AgeOut,"&lt;&gt;1", Stats_Pitch_Draft,1)</f>
        <v>0</v>
      </c>
      <c r="AG110">
        <f t="shared" si="62"/>
        <v>0</v>
      </c>
      <c r="AH110">
        <f t="shared" si="62"/>
        <v>0</v>
      </c>
      <c r="AI110">
        <f t="shared" si="62"/>
        <v>0</v>
      </c>
      <c r="AJ110">
        <f t="shared" si="62"/>
        <v>0</v>
      </c>
      <c r="AK110">
        <f t="shared" si="62"/>
        <v>1</v>
      </c>
      <c r="AL110">
        <f t="shared" si="59"/>
        <v>0</v>
      </c>
      <c r="AM110">
        <f t="shared" si="59"/>
        <v>0</v>
      </c>
      <c r="AN110">
        <f t="shared" si="59"/>
        <v>1</v>
      </c>
      <c r="AO110">
        <f t="shared" si="59"/>
        <v>0</v>
      </c>
      <c r="AP110">
        <f t="shared" si="37"/>
        <v>2</v>
      </c>
      <c r="AS110">
        <f>COUNTIFS(Transfers_Team_Current,$B110,Transfers_Position,AS$1,Transfers_AgeOut, "&lt;&gt;1")</f>
        <v>4</v>
      </c>
      <c r="AT110">
        <f t="shared" si="63"/>
        <v>0</v>
      </c>
      <c r="AU110">
        <f t="shared" si="63"/>
        <v>1</v>
      </c>
      <c r="AV110">
        <f t="shared" si="63"/>
        <v>0</v>
      </c>
      <c r="AW110">
        <f t="shared" si="63"/>
        <v>0</v>
      </c>
      <c r="AX110">
        <f t="shared" si="63"/>
        <v>0</v>
      </c>
      <c r="AY110">
        <f t="shared" si="60"/>
        <v>0</v>
      </c>
      <c r="AZ110">
        <f t="shared" si="60"/>
        <v>0</v>
      </c>
      <c r="BA110">
        <f t="shared" si="60"/>
        <v>1</v>
      </c>
      <c r="BB110">
        <f t="shared" si="60"/>
        <v>1</v>
      </c>
      <c r="BC110">
        <f t="shared" si="38"/>
        <v>7</v>
      </c>
      <c r="BF110">
        <f t="shared" si="39"/>
        <v>4</v>
      </c>
      <c r="BG110">
        <f t="shared" si="40"/>
        <v>0</v>
      </c>
      <c r="BH110">
        <f t="shared" si="41"/>
        <v>1</v>
      </c>
      <c r="BI110">
        <f t="shared" si="42"/>
        <v>0</v>
      </c>
      <c r="BJ110">
        <f t="shared" si="43"/>
        <v>0</v>
      </c>
      <c r="BK110">
        <f t="shared" si="44"/>
        <v>0</v>
      </c>
      <c r="BL110">
        <f t="shared" si="45"/>
        <v>1</v>
      </c>
      <c r="BM110">
        <f t="shared" si="46"/>
        <v>2</v>
      </c>
      <c r="BN110">
        <f t="shared" si="47"/>
        <v>0</v>
      </c>
      <c r="BO110">
        <f t="shared" si="48"/>
        <v>0</v>
      </c>
      <c r="BP110">
        <f t="shared" si="49"/>
        <v>8</v>
      </c>
      <c r="BQ110" s="9">
        <f t="shared" si="50"/>
        <v>3</v>
      </c>
    </row>
    <row r="111" spans="1:71" x14ac:dyDescent="0.25">
      <c r="A111">
        <v>2026</v>
      </c>
      <c r="B111" t="s">
        <v>2270</v>
      </c>
      <c r="C111" s="4" t="str">
        <f t="shared" si="35"/>
        <v>Conference USA</v>
      </c>
      <c r="F111">
        <f>COUNTIFS(Stats_Pitch_Team,$B111,Stats_Pitch_Position,F$1)</f>
        <v>16</v>
      </c>
      <c r="G111">
        <f t="shared" si="57"/>
        <v>3</v>
      </c>
      <c r="H111">
        <f t="shared" si="57"/>
        <v>2</v>
      </c>
      <c r="I111">
        <f t="shared" si="57"/>
        <v>2</v>
      </c>
      <c r="J111">
        <f t="shared" si="57"/>
        <v>2</v>
      </c>
      <c r="K111">
        <f t="shared" si="57"/>
        <v>1</v>
      </c>
      <c r="L111">
        <f t="shared" si="57"/>
        <v>1</v>
      </c>
      <c r="M111">
        <f t="shared" si="57"/>
        <v>2</v>
      </c>
      <c r="N111">
        <f t="shared" si="57"/>
        <v>1</v>
      </c>
      <c r="O111">
        <f t="shared" si="57"/>
        <v>2</v>
      </c>
      <c r="P111">
        <f t="shared" si="57"/>
        <v>0</v>
      </c>
      <c r="S111">
        <f>COUNTIFS(Stats_Pitch_Team,$B111,Stats_Pitch_Position,S$1,Stats_Pitch_AgeOut,1)</f>
        <v>2</v>
      </c>
      <c r="T111">
        <f t="shared" si="61"/>
        <v>1</v>
      </c>
      <c r="U111">
        <f t="shared" si="61"/>
        <v>2</v>
      </c>
      <c r="V111">
        <f t="shared" si="61"/>
        <v>0</v>
      </c>
      <c r="W111">
        <f t="shared" si="61"/>
        <v>0</v>
      </c>
      <c r="X111">
        <f t="shared" si="61"/>
        <v>0</v>
      </c>
      <c r="Y111">
        <f t="shared" si="58"/>
        <v>1</v>
      </c>
      <c r="Z111">
        <f t="shared" si="58"/>
        <v>1</v>
      </c>
      <c r="AA111">
        <f t="shared" si="58"/>
        <v>0</v>
      </c>
      <c r="AB111">
        <f t="shared" si="58"/>
        <v>0</v>
      </c>
      <c r="AC111">
        <f t="shared" si="36"/>
        <v>7</v>
      </c>
      <c r="AF111">
        <f>COUNTIFS(Stats_Pitch_Team,$B111,Stats_Pitch_Position,AF$1,Stats_Pitch_AgeOut,"&lt;&gt;1", Stats_Pitch_Draft,1)</f>
        <v>0</v>
      </c>
      <c r="AG111">
        <f t="shared" si="62"/>
        <v>0</v>
      </c>
      <c r="AH111">
        <f t="shared" si="62"/>
        <v>0</v>
      </c>
      <c r="AI111">
        <f t="shared" si="62"/>
        <v>0</v>
      </c>
      <c r="AJ111">
        <f t="shared" si="62"/>
        <v>0</v>
      </c>
      <c r="AK111">
        <f t="shared" si="62"/>
        <v>0</v>
      </c>
      <c r="AL111">
        <f t="shared" si="59"/>
        <v>0</v>
      </c>
      <c r="AM111">
        <f t="shared" si="59"/>
        <v>0</v>
      </c>
      <c r="AN111">
        <f t="shared" si="59"/>
        <v>0</v>
      </c>
      <c r="AO111">
        <f t="shared" si="59"/>
        <v>0</v>
      </c>
      <c r="AP111">
        <f t="shared" si="37"/>
        <v>0</v>
      </c>
      <c r="AS111">
        <f>COUNTIFS(Transfers_Team_Current,$B111,Transfers_Position,AS$1,Transfers_AgeOut, "&lt;&gt;1")</f>
        <v>3</v>
      </c>
      <c r="AT111">
        <f t="shared" si="63"/>
        <v>1</v>
      </c>
      <c r="AU111">
        <f t="shared" si="63"/>
        <v>0</v>
      </c>
      <c r="AV111">
        <f t="shared" si="63"/>
        <v>1</v>
      </c>
      <c r="AW111">
        <f t="shared" si="63"/>
        <v>0</v>
      </c>
      <c r="AX111">
        <f t="shared" si="63"/>
        <v>1</v>
      </c>
      <c r="AY111">
        <f t="shared" si="60"/>
        <v>0</v>
      </c>
      <c r="AZ111">
        <f t="shared" si="60"/>
        <v>0</v>
      </c>
      <c r="BA111">
        <f t="shared" si="60"/>
        <v>0</v>
      </c>
      <c r="BB111">
        <f t="shared" si="60"/>
        <v>1</v>
      </c>
      <c r="BC111">
        <f t="shared" si="38"/>
        <v>7</v>
      </c>
      <c r="BF111">
        <f t="shared" si="39"/>
        <v>11</v>
      </c>
      <c r="BG111">
        <f t="shared" si="40"/>
        <v>1</v>
      </c>
      <c r="BH111">
        <f t="shared" si="41"/>
        <v>0</v>
      </c>
      <c r="BI111">
        <f t="shared" si="42"/>
        <v>1</v>
      </c>
      <c r="BJ111">
        <f t="shared" si="43"/>
        <v>2</v>
      </c>
      <c r="BK111">
        <f t="shared" si="44"/>
        <v>0</v>
      </c>
      <c r="BL111">
        <f t="shared" si="45"/>
        <v>0</v>
      </c>
      <c r="BM111">
        <f t="shared" si="46"/>
        <v>1</v>
      </c>
      <c r="BN111">
        <f t="shared" si="47"/>
        <v>1</v>
      </c>
      <c r="BO111">
        <f t="shared" si="48"/>
        <v>1</v>
      </c>
      <c r="BP111">
        <f t="shared" si="49"/>
        <v>18</v>
      </c>
      <c r="BQ111" s="9">
        <f t="shared" si="50"/>
        <v>2</v>
      </c>
    </row>
    <row r="112" spans="1:71" x14ac:dyDescent="0.25">
      <c r="A112">
        <v>2026</v>
      </c>
      <c r="B112" t="s">
        <v>3098</v>
      </c>
      <c r="C112" s="4" t="str">
        <f t="shared" si="35"/>
        <v>Mid-American</v>
      </c>
      <c r="F112">
        <f>COUNTIFS(Stats_Pitch_Team,$B112,Stats_Pitch_Position,F$1)</f>
        <v>17</v>
      </c>
      <c r="G112">
        <f t="shared" ref="G112:P121" si="64">COUNTIFS(Stats_Hit_Team,$B112,Stats_Hit_Position,G$1)</f>
        <v>1</v>
      </c>
      <c r="H112">
        <f t="shared" si="64"/>
        <v>1</v>
      </c>
      <c r="I112">
        <f t="shared" si="64"/>
        <v>2</v>
      </c>
      <c r="J112">
        <f t="shared" si="64"/>
        <v>2</v>
      </c>
      <c r="K112">
        <f t="shared" si="64"/>
        <v>1</v>
      </c>
      <c r="L112">
        <f t="shared" si="64"/>
        <v>3</v>
      </c>
      <c r="M112">
        <f t="shared" si="64"/>
        <v>1</v>
      </c>
      <c r="N112">
        <f t="shared" si="64"/>
        <v>2</v>
      </c>
      <c r="O112">
        <f t="shared" si="64"/>
        <v>3</v>
      </c>
      <c r="P112">
        <f t="shared" si="64"/>
        <v>0</v>
      </c>
      <c r="S112">
        <f>COUNTIFS(Stats_Pitch_Team,$B112,Stats_Pitch_Position,S$1,Stats_Pitch_AgeOut,1)</f>
        <v>5</v>
      </c>
      <c r="T112">
        <f t="shared" si="61"/>
        <v>1</v>
      </c>
      <c r="U112">
        <f t="shared" si="61"/>
        <v>1</v>
      </c>
      <c r="V112">
        <f t="shared" si="61"/>
        <v>1</v>
      </c>
      <c r="W112">
        <f t="shared" si="61"/>
        <v>0</v>
      </c>
      <c r="X112">
        <f t="shared" si="61"/>
        <v>1</v>
      </c>
      <c r="Y112">
        <f t="shared" si="58"/>
        <v>0</v>
      </c>
      <c r="Z112">
        <f t="shared" si="58"/>
        <v>0</v>
      </c>
      <c r="AA112">
        <f t="shared" si="58"/>
        <v>1</v>
      </c>
      <c r="AB112">
        <f t="shared" si="58"/>
        <v>1</v>
      </c>
      <c r="AC112">
        <f t="shared" si="36"/>
        <v>11</v>
      </c>
      <c r="AF112">
        <f>COUNTIFS(Stats_Pitch_Team,$B112,Stats_Pitch_Position,AF$1,Stats_Pitch_AgeOut,"&lt;&gt;1", Stats_Pitch_Draft,1)</f>
        <v>0</v>
      </c>
      <c r="AG112">
        <f t="shared" si="62"/>
        <v>0</v>
      </c>
      <c r="AH112">
        <f t="shared" si="62"/>
        <v>0</v>
      </c>
      <c r="AI112">
        <f t="shared" si="62"/>
        <v>0</v>
      </c>
      <c r="AJ112">
        <f t="shared" si="62"/>
        <v>0</v>
      </c>
      <c r="AK112">
        <f t="shared" si="62"/>
        <v>0</v>
      </c>
      <c r="AL112">
        <f t="shared" si="59"/>
        <v>0</v>
      </c>
      <c r="AM112">
        <f t="shared" si="59"/>
        <v>0</v>
      </c>
      <c r="AN112">
        <f t="shared" si="59"/>
        <v>0</v>
      </c>
      <c r="AO112">
        <f t="shared" si="59"/>
        <v>0</v>
      </c>
      <c r="AP112">
        <f t="shared" si="37"/>
        <v>0</v>
      </c>
      <c r="AS112">
        <f>COUNTIFS(Transfers_Team_Current,$B112,Transfers_Position,AS$1,Transfers_AgeOut, "&lt;&gt;1")</f>
        <v>2</v>
      </c>
      <c r="AT112">
        <f t="shared" si="63"/>
        <v>0</v>
      </c>
      <c r="AU112">
        <f t="shared" si="63"/>
        <v>0</v>
      </c>
      <c r="AV112">
        <f t="shared" si="63"/>
        <v>0</v>
      </c>
      <c r="AW112">
        <f t="shared" si="63"/>
        <v>0</v>
      </c>
      <c r="AX112">
        <f t="shared" si="63"/>
        <v>0</v>
      </c>
      <c r="AY112">
        <f t="shared" si="60"/>
        <v>1</v>
      </c>
      <c r="AZ112">
        <f t="shared" si="60"/>
        <v>0</v>
      </c>
      <c r="BA112">
        <f t="shared" si="60"/>
        <v>0</v>
      </c>
      <c r="BB112">
        <f t="shared" si="60"/>
        <v>0</v>
      </c>
      <c r="BC112">
        <f t="shared" si="38"/>
        <v>3</v>
      </c>
      <c r="BF112">
        <f t="shared" si="39"/>
        <v>10</v>
      </c>
      <c r="BG112">
        <f t="shared" si="40"/>
        <v>0</v>
      </c>
      <c r="BH112">
        <f t="shared" si="41"/>
        <v>0</v>
      </c>
      <c r="BI112">
        <f t="shared" si="42"/>
        <v>1</v>
      </c>
      <c r="BJ112">
        <f t="shared" si="43"/>
        <v>2</v>
      </c>
      <c r="BK112">
        <f t="shared" si="44"/>
        <v>0</v>
      </c>
      <c r="BL112">
        <f t="shared" si="45"/>
        <v>2</v>
      </c>
      <c r="BM112">
        <f t="shared" si="46"/>
        <v>1</v>
      </c>
      <c r="BN112">
        <f t="shared" si="47"/>
        <v>1</v>
      </c>
      <c r="BO112">
        <f t="shared" si="48"/>
        <v>2</v>
      </c>
      <c r="BP112">
        <f t="shared" si="49"/>
        <v>19</v>
      </c>
      <c r="BQ112" s="9">
        <f t="shared" si="50"/>
        <v>4</v>
      </c>
    </row>
    <row r="113" spans="1:69" x14ac:dyDescent="0.25">
      <c r="A113">
        <v>2026</v>
      </c>
      <c r="B113" t="s">
        <v>4351</v>
      </c>
      <c r="C113" s="4" t="str">
        <f t="shared" si="35"/>
        <v>SEC</v>
      </c>
      <c r="F113">
        <f>COUNTIFS(Stats_Pitch_Team,$B113,Stats_Pitch_Position,F$1)</f>
        <v>21</v>
      </c>
      <c r="G113">
        <f t="shared" si="64"/>
        <v>2</v>
      </c>
      <c r="H113">
        <f t="shared" si="64"/>
        <v>1</v>
      </c>
      <c r="I113">
        <f t="shared" si="64"/>
        <v>1</v>
      </c>
      <c r="J113">
        <f t="shared" si="64"/>
        <v>2</v>
      </c>
      <c r="K113">
        <f t="shared" si="64"/>
        <v>2</v>
      </c>
      <c r="L113">
        <f t="shared" si="64"/>
        <v>2</v>
      </c>
      <c r="M113">
        <f t="shared" si="64"/>
        <v>1</v>
      </c>
      <c r="N113">
        <f t="shared" si="64"/>
        <v>3</v>
      </c>
      <c r="O113">
        <f t="shared" si="64"/>
        <v>1</v>
      </c>
      <c r="P113">
        <f t="shared" si="64"/>
        <v>0</v>
      </c>
      <c r="S113">
        <f>COUNTIFS(Stats_Pitch_Team,$B113,Stats_Pitch_Position,S$1,Stats_Pitch_AgeOut,1)</f>
        <v>4</v>
      </c>
      <c r="T113">
        <f t="shared" si="61"/>
        <v>0</v>
      </c>
      <c r="U113">
        <f t="shared" si="61"/>
        <v>0</v>
      </c>
      <c r="V113">
        <f t="shared" si="61"/>
        <v>0</v>
      </c>
      <c r="W113">
        <f t="shared" si="61"/>
        <v>1</v>
      </c>
      <c r="X113">
        <f t="shared" si="61"/>
        <v>1</v>
      </c>
      <c r="Y113">
        <f t="shared" si="58"/>
        <v>2</v>
      </c>
      <c r="Z113">
        <f t="shared" si="58"/>
        <v>0</v>
      </c>
      <c r="AA113">
        <f t="shared" si="58"/>
        <v>1</v>
      </c>
      <c r="AB113">
        <f t="shared" si="58"/>
        <v>1</v>
      </c>
      <c r="AC113">
        <f t="shared" si="36"/>
        <v>10</v>
      </c>
      <c r="AF113">
        <f>COUNTIFS(Stats_Pitch_Team,$B113,Stats_Pitch_Position,AF$1,Stats_Pitch_AgeOut,"&lt;&gt;1", Stats_Pitch_Draft,1)</f>
        <v>1</v>
      </c>
      <c r="AG113">
        <f t="shared" si="62"/>
        <v>0</v>
      </c>
      <c r="AH113">
        <f t="shared" si="62"/>
        <v>1</v>
      </c>
      <c r="AI113">
        <f t="shared" si="62"/>
        <v>0</v>
      </c>
      <c r="AJ113">
        <f t="shared" si="62"/>
        <v>0</v>
      </c>
      <c r="AK113">
        <f t="shared" si="62"/>
        <v>1</v>
      </c>
      <c r="AL113">
        <f t="shared" si="59"/>
        <v>0</v>
      </c>
      <c r="AM113">
        <f t="shared" si="59"/>
        <v>0</v>
      </c>
      <c r="AN113">
        <f t="shared" si="59"/>
        <v>0</v>
      </c>
      <c r="AO113">
        <f t="shared" si="59"/>
        <v>0</v>
      </c>
      <c r="AP113">
        <f t="shared" si="37"/>
        <v>3</v>
      </c>
      <c r="AS113">
        <f>COUNTIFS(Transfers_Team_Current,$B113,Transfers_Position,AS$1,Transfers_AgeOut, "&lt;&gt;1")</f>
        <v>1</v>
      </c>
      <c r="AT113">
        <f t="shared" si="63"/>
        <v>0</v>
      </c>
      <c r="AU113">
        <f t="shared" si="63"/>
        <v>0</v>
      </c>
      <c r="AV113">
        <f t="shared" si="63"/>
        <v>0</v>
      </c>
      <c r="AW113">
        <f t="shared" si="63"/>
        <v>0</v>
      </c>
      <c r="AX113">
        <f t="shared" si="63"/>
        <v>0</v>
      </c>
      <c r="AY113">
        <f t="shared" si="60"/>
        <v>0</v>
      </c>
      <c r="AZ113">
        <f t="shared" si="60"/>
        <v>0</v>
      </c>
      <c r="BA113">
        <f t="shared" si="60"/>
        <v>0</v>
      </c>
      <c r="BB113">
        <f t="shared" si="60"/>
        <v>0</v>
      </c>
      <c r="BC113">
        <f t="shared" si="38"/>
        <v>1</v>
      </c>
      <c r="BF113">
        <f t="shared" si="39"/>
        <v>15</v>
      </c>
      <c r="BG113">
        <f t="shared" si="40"/>
        <v>2</v>
      </c>
      <c r="BH113">
        <f t="shared" si="41"/>
        <v>0</v>
      </c>
      <c r="BI113">
        <f t="shared" si="42"/>
        <v>1</v>
      </c>
      <c r="BJ113">
        <f t="shared" si="43"/>
        <v>1</v>
      </c>
      <c r="BK113">
        <f t="shared" si="44"/>
        <v>0</v>
      </c>
      <c r="BL113">
        <f t="shared" si="45"/>
        <v>0</v>
      </c>
      <c r="BM113">
        <f t="shared" si="46"/>
        <v>1</v>
      </c>
      <c r="BN113">
        <f t="shared" si="47"/>
        <v>2</v>
      </c>
      <c r="BO113">
        <f t="shared" si="48"/>
        <v>0</v>
      </c>
      <c r="BP113">
        <f t="shared" si="49"/>
        <v>22</v>
      </c>
      <c r="BQ113" s="9">
        <f t="shared" si="50"/>
        <v>3</v>
      </c>
    </row>
    <row r="114" spans="1:69" x14ac:dyDescent="0.25">
      <c r="A114">
        <v>2026</v>
      </c>
      <c r="B114" t="s">
        <v>216</v>
      </c>
      <c r="C114" s="4" t="str">
        <f t="shared" si="35"/>
        <v>Atlantic 10</v>
      </c>
      <c r="F114">
        <f>COUNTIFS(Stats_Pitch_Team,$B114,Stats_Pitch_Position,F$1)</f>
        <v>24</v>
      </c>
      <c r="G114">
        <f t="shared" si="64"/>
        <v>2</v>
      </c>
      <c r="H114">
        <f t="shared" si="64"/>
        <v>3</v>
      </c>
      <c r="I114">
        <f t="shared" si="64"/>
        <v>1</v>
      </c>
      <c r="J114">
        <f t="shared" si="64"/>
        <v>5</v>
      </c>
      <c r="K114">
        <f t="shared" si="64"/>
        <v>1</v>
      </c>
      <c r="L114">
        <f t="shared" si="64"/>
        <v>4</v>
      </c>
      <c r="M114">
        <f t="shared" si="64"/>
        <v>1</v>
      </c>
      <c r="N114">
        <f t="shared" si="64"/>
        <v>3</v>
      </c>
      <c r="O114">
        <f t="shared" si="64"/>
        <v>1</v>
      </c>
      <c r="P114">
        <f t="shared" si="64"/>
        <v>0</v>
      </c>
      <c r="S114">
        <f>COUNTIFS(Stats_Pitch_Team,$B114,Stats_Pitch_Position,S$1,Stats_Pitch_AgeOut,1)</f>
        <v>3</v>
      </c>
      <c r="T114">
        <f t="shared" si="61"/>
        <v>0</v>
      </c>
      <c r="U114">
        <f t="shared" si="61"/>
        <v>1</v>
      </c>
      <c r="V114">
        <f t="shared" si="61"/>
        <v>1</v>
      </c>
      <c r="W114">
        <f t="shared" si="61"/>
        <v>0</v>
      </c>
      <c r="X114">
        <f t="shared" si="61"/>
        <v>1</v>
      </c>
      <c r="Y114">
        <f t="shared" si="58"/>
        <v>0</v>
      </c>
      <c r="Z114">
        <f t="shared" si="58"/>
        <v>1</v>
      </c>
      <c r="AA114">
        <f t="shared" si="58"/>
        <v>0</v>
      </c>
      <c r="AB114">
        <f t="shared" si="58"/>
        <v>0</v>
      </c>
      <c r="AC114">
        <f t="shared" si="36"/>
        <v>7</v>
      </c>
      <c r="AF114">
        <f>COUNTIFS(Stats_Pitch_Team,$B114,Stats_Pitch_Position,AF$1,Stats_Pitch_AgeOut,"&lt;&gt;1", Stats_Pitch_Draft,1)</f>
        <v>0</v>
      </c>
      <c r="AG114">
        <f t="shared" si="62"/>
        <v>0</v>
      </c>
      <c r="AH114">
        <f t="shared" si="62"/>
        <v>0</v>
      </c>
      <c r="AI114">
        <f t="shared" si="62"/>
        <v>0</v>
      </c>
      <c r="AJ114">
        <f t="shared" si="62"/>
        <v>0</v>
      </c>
      <c r="AK114">
        <f t="shared" si="62"/>
        <v>0</v>
      </c>
      <c r="AL114">
        <f t="shared" si="59"/>
        <v>0</v>
      </c>
      <c r="AM114">
        <f t="shared" si="59"/>
        <v>0</v>
      </c>
      <c r="AN114">
        <f t="shared" si="59"/>
        <v>0</v>
      </c>
      <c r="AO114">
        <f t="shared" si="59"/>
        <v>0</v>
      </c>
      <c r="AP114">
        <f t="shared" si="37"/>
        <v>0</v>
      </c>
      <c r="AS114">
        <f>COUNTIFS(Transfers_Team_Current,$B114,Transfers_Position,AS$1,Transfers_AgeOut, "&lt;&gt;1")</f>
        <v>5</v>
      </c>
      <c r="AT114">
        <f t="shared" si="63"/>
        <v>1</v>
      </c>
      <c r="AU114">
        <f t="shared" si="63"/>
        <v>0</v>
      </c>
      <c r="AV114">
        <f t="shared" si="63"/>
        <v>0</v>
      </c>
      <c r="AW114">
        <f t="shared" si="63"/>
        <v>1</v>
      </c>
      <c r="AX114">
        <f t="shared" si="63"/>
        <v>0</v>
      </c>
      <c r="AY114">
        <f t="shared" si="60"/>
        <v>1</v>
      </c>
      <c r="AZ114">
        <f t="shared" si="60"/>
        <v>0</v>
      </c>
      <c r="BA114">
        <f t="shared" si="60"/>
        <v>1</v>
      </c>
      <c r="BB114">
        <f t="shared" si="60"/>
        <v>0</v>
      </c>
      <c r="BC114">
        <f t="shared" si="38"/>
        <v>9</v>
      </c>
      <c r="BF114">
        <f t="shared" si="39"/>
        <v>16</v>
      </c>
      <c r="BG114">
        <f t="shared" si="40"/>
        <v>1</v>
      </c>
      <c r="BH114">
        <f t="shared" si="41"/>
        <v>2</v>
      </c>
      <c r="BI114">
        <f t="shared" si="42"/>
        <v>0</v>
      </c>
      <c r="BJ114">
        <f t="shared" si="43"/>
        <v>4</v>
      </c>
      <c r="BK114">
        <f t="shared" si="44"/>
        <v>0</v>
      </c>
      <c r="BL114">
        <f t="shared" si="45"/>
        <v>3</v>
      </c>
      <c r="BM114">
        <f t="shared" si="46"/>
        <v>0</v>
      </c>
      <c r="BN114">
        <f t="shared" si="47"/>
        <v>2</v>
      </c>
      <c r="BO114">
        <f t="shared" si="48"/>
        <v>1</v>
      </c>
      <c r="BP114">
        <f t="shared" si="49"/>
        <v>29</v>
      </c>
      <c r="BQ114" s="9">
        <f t="shared" si="50"/>
        <v>5</v>
      </c>
    </row>
    <row r="115" spans="1:69" x14ac:dyDescent="0.25">
      <c r="A115">
        <v>2026</v>
      </c>
      <c r="B115" t="s">
        <v>4112</v>
      </c>
      <c r="C115" s="4" t="str">
        <f t="shared" si="35"/>
        <v>Patriot</v>
      </c>
      <c r="F115">
        <f>COUNTIFS(Stats_Pitch_Team,$B115,Stats_Pitch_Position,F$1)</f>
        <v>20</v>
      </c>
      <c r="G115">
        <f t="shared" si="64"/>
        <v>4</v>
      </c>
      <c r="H115">
        <f t="shared" si="64"/>
        <v>3</v>
      </c>
      <c r="I115">
        <f t="shared" si="64"/>
        <v>1</v>
      </c>
      <c r="J115">
        <f t="shared" si="64"/>
        <v>1</v>
      </c>
      <c r="K115">
        <f t="shared" si="64"/>
        <v>1</v>
      </c>
      <c r="L115">
        <f t="shared" si="64"/>
        <v>1</v>
      </c>
      <c r="M115">
        <f t="shared" si="64"/>
        <v>2</v>
      </c>
      <c r="N115">
        <f t="shared" si="64"/>
        <v>3</v>
      </c>
      <c r="O115">
        <f t="shared" si="64"/>
        <v>1</v>
      </c>
      <c r="P115">
        <f t="shared" si="64"/>
        <v>0</v>
      </c>
      <c r="S115">
        <f>COUNTIFS(Stats_Pitch_Team,$B115,Stats_Pitch_Position,S$1,Stats_Pitch_AgeOut,1)</f>
        <v>4</v>
      </c>
      <c r="T115">
        <f t="shared" si="61"/>
        <v>0</v>
      </c>
      <c r="U115">
        <f t="shared" si="61"/>
        <v>0</v>
      </c>
      <c r="V115">
        <f t="shared" si="61"/>
        <v>0</v>
      </c>
      <c r="W115">
        <f t="shared" si="61"/>
        <v>0</v>
      </c>
      <c r="X115">
        <f t="shared" si="61"/>
        <v>0</v>
      </c>
      <c r="Y115">
        <f t="shared" si="58"/>
        <v>0</v>
      </c>
      <c r="Z115">
        <f t="shared" si="58"/>
        <v>1</v>
      </c>
      <c r="AA115">
        <f t="shared" si="58"/>
        <v>1</v>
      </c>
      <c r="AB115">
        <f t="shared" si="58"/>
        <v>1</v>
      </c>
      <c r="AC115">
        <f t="shared" si="36"/>
        <v>7</v>
      </c>
      <c r="AF115">
        <f>COUNTIFS(Stats_Pitch_Team,$B115,Stats_Pitch_Position,AF$1,Stats_Pitch_AgeOut,"&lt;&gt;1", Stats_Pitch_Draft,1)</f>
        <v>0</v>
      </c>
      <c r="AG115">
        <f t="shared" si="62"/>
        <v>0</v>
      </c>
      <c r="AH115">
        <f t="shared" si="62"/>
        <v>0</v>
      </c>
      <c r="AI115">
        <f t="shared" si="62"/>
        <v>0</v>
      </c>
      <c r="AJ115">
        <f t="shared" si="62"/>
        <v>0</v>
      </c>
      <c r="AK115">
        <f t="shared" si="62"/>
        <v>0</v>
      </c>
      <c r="AL115">
        <f t="shared" si="59"/>
        <v>0</v>
      </c>
      <c r="AM115">
        <f t="shared" si="59"/>
        <v>0</v>
      </c>
      <c r="AN115">
        <f t="shared" si="59"/>
        <v>0</v>
      </c>
      <c r="AO115">
        <f t="shared" si="59"/>
        <v>0</v>
      </c>
      <c r="AP115">
        <f t="shared" si="37"/>
        <v>0</v>
      </c>
      <c r="AS115">
        <f>COUNTIFS(Transfers_Team_Current,$B115,Transfers_Position,AS$1,Transfers_AgeOut, "&lt;&gt;1")</f>
        <v>4</v>
      </c>
      <c r="AT115">
        <f t="shared" si="63"/>
        <v>0</v>
      </c>
      <c r="AU115">
        <f t="shared" si="63"/>
        <v>1</v>
      </c>
      <c r="AV115">
        <f t="shared" si="63"/>
        <v>0</v>
      </c>
      <c r="AW115">
        <f t="shared" si="63"/>
        <v>0</v>
      </c>
      <c r="AX115">
        <f t="shared" si="63"/>
        <v>0</v>
      </c>
      <c r="AY115">
        <f t="shared" si="60"/>
        <v>0</v>
      </c>
      <c r="AZ115">
        <f t="shared" si="60"/>
        <v>0</v>
      </c>
      <c r="BA115">
        <f t="shared" si="60"/>
        <v>1</v>
      </c>
      <c r="BB115">
        <f t="shared" si="60"/>
        <v>1</v>
      </c>
      <c r="BC115">
        <f t="shared" si="38"/>
        <v>7</v>
      </c>
      <c r="BF115">
        <f t="shared" si="39"/>
        <v>12</v>
      </c>
      <c r="BG115">
        <f t="shared" si="40"/>
        <v>4</v>
      </c>
      <c r="BH115">
        <f t="shared" si="41"/>
        <v>2</v>
      </c>
      <c r="BI115">
        <f t="shared" si="42"/>
        <v>1</v>
      </c>
      <c r="BJ115">
        <f t="shared" si="43"/>
        <v>1</v>
      </c>
      <c r="BK115">
        <f t="shared" si="44"/>
        <v>1</v>
      </c>
      <c r="BL115">
        <f t="shared" si="45"/>
        <v>1</v>
      </c>
      <c r="BM115">
        <f t="shared" si="46"/>
        <v>1</v>
      </c>
      <c r="BN115">
        <f t="shared" si="47"/>
        <v>1</v>
      </c>
      <c r="BO115">
        <f t="shared" si="48"/>
        <v>-1</v>
      </c>
      <c r="BP115">
        <f t="shared" si="49"/>
        <v>23</v>
      </c>
      <c r="BQ115" s="9">
        <f t="shared" si="50"/>
        <v>3</v>
      </c>
    </row>
    <row r="116" spans="1:69" x14ac:dyDescent="0.25">
      <c r="A116">
        <v>2026</v>
      </c>
      <c r="B116" t="s">
        <v>4592</v>
      </c>
      <c r="C116" s="4" t="str">
        <f t="shared" si="35"/>
        <v>Southland</v>
      </c>
      <c r="F116">
        <f>COUNTIFS(Stats_Pitch_Team,$B116,Stats_Pitch_Position,F$1)</f>
        <v>22</v>
      </c>
      <c r="G116">
        <f t="shared" si="64"/>
        <v>3</v>
      </c>
      <c r="H116">
        <f t="shared" si="64"/>
        <v>3</v>
      </c>
      <c r="I116">
        <f t="shared" si="64"/>
        <v>2</v>
      </c>
      <c r="J116">
        <f t="shared" si="64"/>
        <v>2</v>
      </c>
      <c r="K116">
        <f t="shared" si="64"/>
        <v>1</v>
      </c>
      <c r="L116">
        <f t="shared" si="64"/>
        <v>2</v>
      </c>
      <c r="M116">
        <f t="shared" si="64"/>
        <v>1</v>
      </c>
      <c r="N116">
        <f t="shared" si="64"/>
        <v>3</v>
      </c>
      <c r="O116">
        <f t="shared" si="64"/>
        <v>0</v>
      </c>
      <c r="P116">
        <f t="shared" si="64"/>
        <v>0</v>
      </c>
      <c r="S116">
        <f>COUNTIFS(Stats_Pitch_Team,$B116,Stats_Pitch_Position,S$1,Stats_Pitch_AgeOut,1)</f>
        <v>14</v>
      </c>
      <c r="T116">
        <f t="shared" si="61"/>
        <v>1</v>
      </c>
      <c r="U116">
        <f t="shared" si="61"/>
        <v>2</v>
      </c>
      <c r="V116">
        <f t="shared" si="61"/>
        <v>2</v>
      </c>
      <c r="W116">
        <f t="shared" si="61"/>
        <v>2</v>
      </c>
      <c r="X116">
        <f t="shared" si="61"/>
        <v>1</v>
      </c>
      <c r="Y116">
        <f t="shared" si="58"/>
        <v>1</v>
      </c>
      <c r="Z116">
        <f t="shared" si="58"/>
        <v>1</v>
      </c>
      <c r="AA116">
        <f t="shared" si="58"/>
        <v>2</v>
      </c>
      <c r="AB116">
        <f t="shared" si="58"/>
        <v>0</v>
      </c>
      <c r="AC116">
        <f t="shared" si="36"/>
        <v>26</v>
      </c>
      <c r="AF116">
        <f>COUNTIFS(Stats_Pitch_Team,$B116,Stats_Pitch_Position,AF$1,Stats_Pitch_AgeOut,"&lt;&gt;1", Stats_Pitch_Draft,1)</f>
        <v>0</v>
      </c>
      <c r="AG116">
        <f t="shared" si="62"/>
        <v>0</v>
      </c>
      <c r="AH116">
        <f t="shared" si="62"/>
        <v>0</v>
      </c>
      <c r="AI116">
        <f t="shared" si="62"/>
        <v>0</v>
      </c>
      <c r="AJ116">
        <f t="shared" si="62"/>
        <v>0</v>
      </c>
      <c r="AK116">
        <f t="shared" si="62"/>
        <v>0</v>
      </c>
      <c r="AL116">
        <f t="shared" si="59"/>
        <v>0</v>
      </c>
      <c r="AM116">
        <f t="shared" si="59"/>
        <v>0</v>
      </c>
      <c r="AN116">
        <f t="shared" si="59"/>
        <v>0</v>
      </c>
      <c r="AO116">
        <f t="shared" si="59"/>
        <v>0</v>
      </c>
      <c r="AP116">
        <f t="shared" si="37"/>
        <v>0</v>
      </c>
      <c r="AS116">
        <f>COUNTIFS(Transfers_Team_Current,$B116,Transfers_Position,AS$1,Transfers_AgeOut, "&lt;&gt;1")</f>
        <v>2</v>
      </c>
      <c r="AT116">
        <f t="shared" si="63"/>
        <v>3</v>
      </c>
      <c r="AU116">
        <f t="shared" si="63"/>
        <v>0</v>
      </c>
      <c r="AV116">
        <f t="shared" si="63"/>
        <v>0</v>
      </c>
      <c r="AW116">
        <f t="shared" si="63"/>
        <v>0</v>
      </c>
      <c r="AX116">
        <f t="shared" si="63"/>
        <v>0</v>
      </c>
      <c r="AY116">
        <f t="shared" si="60"/>
        <v>0</v>
      </c>
      <c r="AZ116">
        <f t="shared" si="60"/>
        <v>0</v>
      </c>
      <c r="BA116">
        <f t="shared" si="60"/>
        <v>0</v>
      </c>
      <c r="BB116">
        <f t="shared" si="60"/>
        <v>0</v>
      </c>
      <c r="BC116">
        <f t="shared" si="38"/>
        <v>5</v>
      </c>
      <c r="BF116">
        <f t="shared" si="39"/>
        <v>6</v>
      </c>
      <c r="BG116">
        <f t="shared" si="40"/>
        <v>-1</v>
      </c>
      <c r="BH116">
        <f t="shared" si="41"/>
        <v>1</v>
      </c>
      <c r="BI116">
        <f t="shared" si="42"/>
        <v>0</v>
      </c>
      <c r="BJ116">
        <f t="shared" si="43"/>
        <v>0</v>
      </c>
      <c r="BK116">
        <f t="shared" si="44"/>
        <v>0</v>
      </c>
      <c r="BL116">
        <f t="shared" si="45"/>
        <v>1</v>
      </c>
      <c r="BM116">
        <f t="shared" si="46"/>
        <v>0</v>
      </c>
      <c r="BN116">
        <f t="shared" si="47"/>
        <v>1</v>
      </c>
      <c r="BO116">
        <f t="shared" si="48"/>
        <v>0</v>
      </c>
      <c r="BP116">
        <f t="shared" si="49"/>
        <v>8</v>
      </c>
      <c r="BQ116" s="9">
        <f t="shared" si="50"/>
        <v>2</v>
      </c>
    </row>
    <row r="117" spans="1:69" x14ac:dyDescent="0.25">
      <c r="A117">
        <v>2026</v>
      </c>
      <c r="B117" t="s">
        <v>3661</v>
      </c>
      <c r="C117" s="4" t="str">
        <f t="shared" si="35"/>
        <v>Northeast</v>
      </c>
      <c r="F117">
        <f>COUNTIFS(Stats_Pitch_Team,$B117,Stats_Pitch_Position,F$1)</f>
        <v>17</v>
      </c>
      <c r="G117">
        <f t="shared" si="64"/>
        <v>2</v>
      </c>
      <c r="H117">
        <f t="shared" si="64"/>
        <v>2</v>
      </c>
      <c r="I117">
        <f t="shared" si="64"/>
        <v>2</v>
      </c>
      <c r="J117">
        <f t="shared" si="64"/>
        <v>2</v>
      </c>
      <c r="K117">
        <f t="shared" si="64"/>
        <v>1</v>
      </c>
      <c r="L117">
        <f t="shared" si="64"/>
        <v>4</v>
      </c>
      <c r="M117">
        <f t="shared" si="64"/>
        <v>1</v>
      </c>
      <c r="N117">
        <f t="shared" si="64"/>
        <v>1</v>
      </c>
      <c r="O117">
        <f t="shared" si="64"/>
        <v>1</v>
      </c>
      <c r="P117">
        <f t="shared" si="64"/>
        <v>0</v>
      </c>
      <c r="S117">
        <f>COUNTIFS(Stats_Pitch_Team,$B117,Stats_Pitch_Position,S$1,Stats_Pitch_AgeOut,1)</f>
        <v>4</v>
      </c>
      <c r="T117">
        <f t="shared" si="61"/>
        <v>0</v>
      </c>
      <c r="U117">
        <f t="shared" si="61"/>
        <v>0</v>
      </c>
      <c r="V117">
        <f t="shared" si="61"/>
        <v>0</v>
      </c>
      <c r="W117">
        <f t="shared" si="61"/>
        <v>0</v>
      </c>
      <c r="X117">
        <f t="shared" si="61"/>
        <v>1</v>
      </c>
      <c r="Y117">
        <f t="shared" si="58"/>
        <v>1</v>
      </c>
      <c r="Z117">
        <f t="shared" si="58"/>
        <v>1</v>
      </c>
      <c r="AA117">
        <f t="shared" si="58"/>
        <v>0</v>
      </c>
      <c r="AB117">
        <f t="shared" si="58"/>
        <v>0</v>
      </c>
      <c r="AC117">
        <f t="shared" si="36"/>
        <v>7</v>
      </c>
      <c r="AF117">
        <f>COUNTIFS(Stats_Pitch_Team,$B117,Stats_Pitch_Position,AF$1,Stats_Pitch_AgeOut,"&lt;&gt;1", Stats_Pitch_Draft,1)</f>
        <v>0</v>
      </c>
      <c r="AG117">
        <f t="shared" si="62"/>
        <v>0</v>
      </c>
      <c r="AH117">
        <f t="shared" si="62"/>
        <v>0</v>
      </c>
      <c r="AI117">
        <f t="shared" si="62"/>
        <v>0</v>
      </c>
      <c r="AJ117">
        <f t="shared" si="62"/>
        <v>0</v>
      </c>
      <c r="AK117">
        <f t="shared" si="62"/>
        <v>0</v>
      </c>
      <c r="AL117">
        <f t="shared" si="59"/>
        <v>0</v>
      </c>
      <c r="AM117">
        <f t="shared" si="59"/>
        <v>0</v>
      </c>
      <c r="AN117">
        <f t="shared" si="59"/>
        <v>0</v>
      </c>
      <c r="AO117">
        <f t="shared" si="59"/>
        <v>0</v>
      </c>
      <c r="AP117">
        <f t="shared" si="37"/>
        <v>0</v>
      </c>
      <c r="AS117">
        <f>COUNTIFS(Transfers_Team_Current,$B117,Transfers_Position,AS$1,Transfers_AgeOut, "&lt;&gt;1")</f>
        <v>0</v>
      </c>
      <c r="AT117">
        <f t="shared" si="63"/>
        <v>0</v>
      </c>
      <c r="AU117">
        <f t="shared" si="63"/>
        <v>1</v>
      </c>
      <c r="AV117">
        <f t="shared" si="63"/>
        <v>0</v>
      </c>
      <c r="AW117">
        <f t="shared" si="63"/>
        <v>0</v>
      </c>
      <c r="AX117">
        <f t="shared" si="63"/>
        <v>0</v>
      </c>
      <c r="AY117">
        <f t="shared" si="60"/>
        <v>0</v>
      </c>
      <c r="AZ117">
        <f t="shared" si="60"/>
        <v>0</v>
      </c>
      <c r="BA117">
        <f t="shared" si="60"/>
        <v>1</v>
      </c>
      <c r="BB117">
        <f t="shared" si="60"/>
        <v>0</v>
      </c>
      <c r="BC117">
        <f t="shared" si="38"/>
        <v>2</v>
      </c>
      <c r="BF117">
        <f t="shared" si="39"/>
        <v>13</v>
      </c>
      <c r="BG117">
        <f t="shared" si="40"/>
        <v>2</v>
      </c>
      <c r="BH117">
        <f t="shared" si="41"/>
        <v>1</v>
      </c>
      <c r="BI117">
        <f t="shared" si="42"/>
        <v>2</v>
      </c>
      <c r="BJ117">
        <f t="shared" si="43"/>
        <v>2</v>
      </c>
      <c r="BK117">
        <f t="shared" si="44"/>
        <v>0</v>
      </c>
      <c r="BL117">
        <f t="shared" si="45"/>
        <v>3</v>
      </c>
      <c r="BM117">
        <f t="shared" si="46"/>
        <v>0</v>
      </c>
      <c r="BN117">
        <f t="shared" si="47"/>
        <v>0</v>
      </c>
      <c r="BO117">
        <f t="shared" si="48"/>
        <v>1</v>
      </c>
      <c r="BP117">
        <f t="shared" si="49"/>
        <v>24</v>
      </c>
      <c r="BQ117" s="9">
        <f t="shared" si="50"/>
        <v>3</v>
      </c>
    </row>
    <row r="118" spans="1:69" x14ac:dyDescent="0.25">
      <c r="A118">
        <v>2026</v>
      </c>
      <c r="B118" t="s">
        <v>4091</v>
      </c>
      <c r="C118" s="4" t="str">
        <f t="shared" si="35"/>
        <v>Patriot</v>
      </c>
      <c r="F118">
        <f>COUNTIFS(Stats_Pitch_Team,$B118,Stats_Pitch_Position,F$1)</f>
        <v>18</v>
      </c>
      <c r="G118">
        <f t="shared" si="64"/>
        <v>3</v>
      </c>
      <c r="H118">
        <f t="shared" si="64"/>
        <v>1</v>
      </c>
      <c r="I118">
        <f t="shared" si="64"/>
        <v>2</v>
      </c>
      <c r="J118">
        <f t="shared" si="64"/>
        <v>2</v>
      </c>
      <c r="K118">
        <f t="shared" si="64"/>
        <v>1</v>
      </c>
      <c r="L118">
        <f t="shared" si="64"/>
        <v>4</v>
      </c>
      <c r="M118">
        <f t="shared" si="64"/>
        <v>2</v>
      </c>
      <c r="N118">
        <f t="shared" si="64"/>
        <v>1</v>
      </c>
      <c r="O118">
        <f t="shared" si="64"/>
        <v>3</v>
      </c>
      <c r="P118">
        <f t="shared" si="64"/>
        <v>0</v>
      </c>
      <c r="S118">
        <f>COUNTIFS(Stats_Pitch_Team,$B118,Stats_Pitch_Position,S$1,Stats_Pitch_AgeOut,1)</f>
        <v>6</v>
      </c>
      <c r="T118">
        <f t="shared" si="61"/>
        <v>1</v>
      </c>
      <c r="U118">
        <f t="shared" si="61"/>
        <v>1</v>
      </c>
      <c r="V118">
        <f t="shared" si="61"/>
        <v>1</v>
      </c>
      <c r="W118">
        <f t="shared" si="61"/>
        <v>1</v>
      </c>
      <c r="X118">
        <f t="shared" si="61"/>
        <v>0</v>
      </c>
      <c r="Y118">
        <f t="shared" si="58"/>
        <v>2</v>
      </c>
      <c r="Z118">
        <f t="shared" si="58"/>
        <v>1</v>
      </c>
      <c r="AA118">
        <f t="shared" si="58"/>
        <v>0</v>
      </c>
      <c r="AB118">
        <f t="shared" si="58"/>
        <v>0</v>
      </c>
      <c r="AC118">
        <f t="shared" si="36"/>
        <v>13</v>
      </c>
      <c r="AF118">
        <f>COUNTIFS(Stats_Pitch_Team,$B118,Stats_Pitch_Position,AF$1,Stats_Pitch_AgeOut,"&lt;&gt;1", Stats_Pitch_Draft,1)</f>
        <v>0</v>
      </c>
      <c r="AG118">
        <f t="shared" si="62"/>
        <v>0</v>
      </c>
      <c r="AH118">
        <f t="shared" si="62"/>
        <v>0</v>
      </c>
      <c r="AI118">
        <f t="shared" si="62"/>
        <v>0</v>
      </c>
      <c r="AJ118">
        <f t="shared" si="62"/>
        <v>0</v>
      </c>
      <c r="AK118">
        <f t="shared" si="62"/>
        <v>0</v>
      </c>
      <c r="AL118">
        <f t="shared" si="59"/>
        <v>0</v>
      </c>
      <c r="AM118">
        <f t="shared" si="59"/>
        <v>0</v>
      </c>
      <c r="AN118">
        <f t="shared" si="59"/>
        <v>0</v>
      </c>
      <c r="AO118">
        <f t="shared" si="59"/>
        <v>0</v>
      </c>
      <c r="AP118">
        <f t="shared" si="37"/>
        <v>0</v>
      </c>
      <c r="AS118">
        <f>COUNTIFS(Transfers_Team_Current,$B118,Transfers_Position,AS$1,Transfers_AgeOut, "&lt;&gt;1")</f>
        <v>0</v>
      </c>
      <c r="AT118">
        <f t="shared" si="63"/>
        <v>0</v>
      </c>
      <c r="AU118">
        <f t="shared" si="63"/>
        <v>0</v>
      </c>
      <c r="AV118">
        <f t="shared" si="63"/>
        <v>0</v>
      </c>
      <c r="AW118">
        <f t="shared" si="63"/>
        <v>0</v>
      </c>
      <c r="AX118">
        <f t="shared" si="63"/>
        <v>0</v>
      </c>
      <c r="AY118">
        <f t="shared" si="60"/>
        <v>0</v>
      </c>
      <c r="AZ118">
        <f t="shared" si="60"/>
        <v>0</v>
      </c>
      <c r="BA118">
        <f t="shared" si="60"/>
        <v>0</v>
      </c>
      <c r="BB118">
        <f t="shared" si="60"/>
        <v>0</v>
      </c>
      <c r="BC118">
        <f t="shared" si="38"/>
        <v>0</v>
      </c>
      <c r="BF118">
        <f t="shared" si="39"/>
        <v>12</v>
      </c>
      <c r="BG118">
        <f t="shared" si="40"/>
        <v>2</v>
      </c>
      <c r="BH118">
        <f t="shared" si="41"/>
        <v>0</v>
      </c>
      <c r="BI118">
        <f t="shared" si="42"/>
        <v>1</v>
      </c>
      <c r="BJ118">
        <f t="shared" si="43"/>
        <v>1</v>
      </c>
      <c r="BK118">
        <f t="shared" si="44"/>
        <v>1</v>
      </c>
      <c r="BL118">
        <f t="shared" si="45"/>
        <v>2</v>
      </c>
      <c r="BM118">
        <f t="shared" si="46"/>
        <v>1</v>
      </c>
      <c r="BN118">
        <f t="shared" si="47"/>
        <v>1</v>
      </c>
      <c r="BO118">
        <f t="shared" si="48"/>
        <v>3</v>
      </c>
      <c r="BP118">
        <f t="shared" si="49"/>
        <v>24</v>
      </c>
      <c r="BQ118" s="9">
        <f t="shared" si="50"/>
        <v>4</v>
      </c>
    </row>
    <row r="119" spans="1:69" x14ac:dyDescent="0.25">
      <c r="A119">
        <v>2026</v>
      </c>
      <c r="B119" t="s">
        <v>2196</v>
      </c>
      <c r="C119" s="4" t="str">
        <f t="shared" si="35"/>
        <v>Conference USA</v>
      </c>
      <c r="F119">
        <f>COUNTIFS(Stats_Pitch_Team,$B119,Stats_Pitch_Position,F$1)</f>
        <v>17</v>
      </c>
      <c r="G119">
        <f t="shared" si="64"/>
        <v>3</v>
      </c>
      <c r="H119">
        <f t="shared" si="64"/>
        <v>2</v>
      </c>
      <c r="I119">
        <f t="shared" si="64"/>
        <v>2</v>
      </c>
      <c r="J119">
        <f t="shared" si="64"/>
        <v>1</v>
      </c>
      <c r="K119">
        <f t="shared" si="64"/>
        <v>1</v>
      </c>
      <c r="L119">
        <f t="shared" si="64"/>
        <v>1</v>
      </c>
      <c r="M119">
        <f t="shared" si="64"/>
        <v>1</v>
      </c>
      <c r="N119">
        <f t="shared" si="64"/>
        <v>3</v>
      </c>
      <c r="O119">
        <f t="shared" si="64"/>
        <v>2</v>
      </c>
      <c r="P119">
        <f t="shared" si="64"/>
        <v>0</v>
      </c>
      <c r="S119">
        <f>COUNTIFS(Stats_Pitch_Team,$B119,Stats_Pitch_Position,S$1,Stats_Pitch_AgeOut,1)</f>
        <v>6</v>
      </c>
      <c r="T119">
        <f t="shared" si="61"/>
        <v>1</v>
      </c>
      <c r="U119">
        <f t="shared" si="61"/>
        <v>2</v>
      </c>
      <c r="V119">
        <f t="shared" si="61"/>
        <v>1</v>
      </c>
      <c r="W119">
        <f t="shared" si="61"/>
        <v>1</v>
      </c>
      <c r="X119">
        <f t="shared" si="61"/>
        <v>0</v>
      </c>
      <c r="Y119">
        <f t="shared" si="58"/>
        <v>1</v>
      </c>
      <c r="Z119">
        <f t="shared" si="58"/>
        <v>0</v>
      </c>
      <c r="AA119">
        <f t="shared" si="58"/>
        <v>0</v>
      </c>
      <c r="AB119">
        <f t="shared" si="58"/>
        <v>1</v>
      </c>
      <c r="AC119">
        <f t="shared" si="36"/>
        <v>13</v>
      </c>
      <c r="AF119">
        <f>COUNTIFS(Stats_Pitch_Team,$B119,Stats_Pitch_Position,AF$1,Stats_Pitch_AgeOut,"&lt;&gt;1", Stats_Pitch_Draft,1)</f>
        <v>1</v>
      </c>
      <c r="AG119">
        <f t="shared" si="62"/>
        <v>0</v>
      </c>
      <c r="AH119">
        <f t="shared" si="62"/>
        <v>0</v>
      </c>
      <c r="AI119">
        <f t="shared" si="62"/>
        <v>0</v>
      </c>
      <c r="AJ119">
        <f t="shared" si="62"/>
        <v>0</v>
      </c>
      <c r="AK119">
        <f t="shared" si="62"/>
        <v>0</v>
      </c>
      <c r="AL119">
        <f t="shared" si="59"/>
        <v>0</v>
      </c>
      <c r="AM119">
        <f t="shared" si="59"/>
        <v>0</v>
      </c>
      <c r="AN119">
        <f t="shared" si="59"/>
        <v>0</v>
      </c>
      <c r="AO119">
        <f t="shared" si="59"/>
        <v>0</v>
      </c>
      <c r="AP119">
        <f t="shared" si="37"/>
        <v>1</v>
      </c>
      <c r="AS119">
        <f>COUNTIFS(Transfers_Team_Current,$B119,Transfers_Position,AS$1,Transfers_AgeOut, "&lt;&gt;1")</f>
        <v>0</v>
      </c>
      <c r="AT119">
        <f t="shared" si="63"/>
        <v>0</v>
      </c>
      <c r="AU119">
        <f t="shared" si="63"/>
        <v>0</v>
      </c>
      <c r="AV119">
        <f t="shared" si="63"/>
        <v>0</v>
      </c>
      <c r="AW119">
        <f t="shared" si="63"/>
        <v>0</v>
      </c>
      <c r="AX119">
        <f t="shared" si="63"/>
        <v>0</v>
      </c>
      <c r="AY119">
        <f t="shared" si="60"/>
        <v>0</v>
      </c>
      <c r="AZ119">
        <f t="shared" si="60"/>
        <v>0</v>
      </c>
      <c r="BA119">
        <f t="shared" si="60"/>
        <v>0</v>
      </c>
      <c r="BB119">
        <f t="shared" si="60"/>
        <v>0</v>
      </c>
      <c r="BC119">
        <f t="shared" si="38"/>
        <v>0</v>
      </c>
      <c r="BF119">
        <f t="shared" si="39"/>
        <v>10</v>
      </c>
      <c r="BG119">
        <f t="shared" si="40"/>
        <v>2</v>
      </c>
      <c r="BH119">
        <f t="shared" si="41"/>
        <v>0</v>
      </c>
      <c r="BI119">
        <f t="shared" si="42"/>
        <v>1</v>
      </c>
      <c r="BJ119">
        <f t="shared" si="43"/>
        <v>0</v>
      </c>
      <c r="BK119">
        <f t="shared" si="44"/>
        <v>1</v>
      </c>
      <c r="BL119">
        <f t="shared" si="45"/>
        <v>0</v>
      </c>
      <c r="BM119">
        <f t="shared" si="46"/>
        <v>1</v>
      </c>
      <c r="BN119">
        <f t="shared" si="47"/>
        <v>3</v>
      </c>
      <c r="BO119">
        <f t="shared" si="48"/>
        <v>1</v>
      </c>
      <c r="BP119">
        <f t="shared" si="49"/>
        <v>19</v>
      </c>
      <c r="BQ119" s="9">
        <f t="shared" si="50"/>
        <v>4</v>
      </c>
    </row>
    <row r="120" spans="1:69" x14ac:dyDescent="0.25">
      <c r="A120">
        <v>2026</v>
      </c>
      <c r="B120" t="s">
        <v>3927</v>
      </c>
      <c r="C120" s="4" t="str">
        <f t="shared" si="35"/>
        <v>Ohio Valley</v>
      </c>
      <c r="F120">
        <f>COUNTIFS(Stats_Pitch_Team,$B120,Stats_Pitch_Position,F$1)</f>
        <v>16</v>
      </c>
      <c r="G120">
        <f t="shared" si="64"/>
        <v>1</v>
      </c>
      <c r="H120">
        <f t="shared" si="64"/>
        <v>1</v>
      </c>
      <c r="I120">
        <f t="shared" si="64"/>
        <v>1</v>
      </c>
      <c r="J120">
        <f t="shared" si="64"/>
        <v>3</v>
      </c>
      <c r="K120">
        <f t="shared" si="64"/>
        <v>1</v>
      </c>
      <c r="L120">
        <f t="shared" si="64"/>
        <v>4</v>
      </c>
      <c r="M120">
        <f t="shared" si="64"/>
        <v>1</v>
      </c>
      <c r="N120">
        <f t="shared" si="64"/>
        <v>1</v>
      </c>
      <c r="O120">
        <f t="shared" si="64"/>
        <v>3</v>
      </c>
      <c r="P120">
        <f t="shared" si="64"/>
        <v>0</v>
      </c>
      <c r="S120">
        <f>COUNTIFS(Stats_Pitch_Team,$B120,Stats_Pitch_Position,S$1,Stats_Pitch_AgeOut,1)</f>
        <v>7</v>
      </c>
      <c r="T120">
        <f t="shared" si="61"/>
        <v>0</v>
      </c>
      <c r="U120">
        <f t="shared" si="61"/>
        <v>1</v>
      </c>
      <c r="V120">
        <f t="shared" si="61"/>
        <v>0</v>
      </c>
      <c r="W120">
        <f t="shared" si="61"/>
        <v>0</v>
      </c>
      <c r="X120">
        <f t="shared" si="61"/>
        <v>0</v>
      </c>
      <c r="Y120">
        <f t="shared" si="58"/>
        <v>0</v>
      </c>
      <c r="Z120">
        <f t="shared" si="58"/>
        <v>1</v>
      </c>
      <c r="AA120">
        <f t="shared" si="58"/>
        <v>1</v>
      </c>
      <c r="AB120">
        <f t="shared" si="58"/>
        <v>2</v>
      </c>
      <c r="AC120">
        <f t="shared" si="36"/>
        <v>12</v>
      </c>
      <c r="AF120">
        <f>COUNTIFS(Stats_Pitch_Team,$B120,Stats_Pitch_Position,AF$1,Stats_Pitch_AgeOut,"&lt;&gt;1", Stats_Pitch_Draft,1)</f>
        <v>0</v>
      </c>
      <c r="AG120">
        <f t="shared" si="62"/>
        <v>0</v>
      </c>
      <c r="AH120">
        <f t="shared" si="62"/>
        <v>0</v>
      </c>
      <c r="AI120">
        <f t="shared" si="62"/>
        <v>0</v>
      </c>
      <c r="AJ120">
        <f t="shared" si="62"/>
        <v>0</v>
      </c>
      <c r="AK120">
        <f t="shared" si="62"/>
        <v>0</v>
      </c>
      <c r="AL120">
        <f t="shared" si="59"/>
        <v>0</v>
      </c>
      <c r="AM120">
        <f t="shared" si="59"/>
        <v>0</v>
      </c>
      <c r="AN120">
        <f t="shared" si="59"/>
        <v>0</v>
      </c>
      <c r="AO120">
        <f t="shared" si="59"/>
        <v>0</v>
      </c>
      <c r="AP120">
        <f t="shared" si="37"/>
        <v>0</v>
      </c>
      <c r="AS120">
        <f>COUNTIFS(Transfers_Team_Current,$B120,Transfers_Position,AS$1,Transfers_AgeOut, "&lt;&gt;1")</f>
        <v>0</v>
      </c>
      <c r="AT120">
        <f t="shared" si="63"/>
        <v>1</v>
      </c>
      <c r="AU120">
        <f t="shared" si="63"/>
        <v>0</v>
      </c>
      <c r="AV120">
        <f t="shared" si="63"/>
        <v>0</v>
      </c>
      <c r="AW120">
        <f t="shared" si="63"/>
        <v>1</v>
      </c>
      <c r="AX120">
        <f t="shared" si="63"/>
        <v>0</v>
      </c>
      <c r="AY120">
        <f t="shared" si="60"/>
        <v>0</v>
      </c>
      <c r="AZ120">
        <f t="shared" si="60"/>
        <v>0</v>
      </c>
      <c r="BA120">
        <f t="shared" si="60"/>
        <v>0</v>
      </c>
      <c r="BB120">
        <f t="shared" si="60"/>
        <v>0</v>
      </c>
      <c r="BC120">
        <f t="shared" si="38"/>
        <v>2</v>
      </c>
      <c r="BF120">
        <f t="shared" si="39"/>
        <v>9</v>
      </c>
      <c r="BG120">
        <f t="shared" si="40"/>
        <v>0</v>
      </c>
      <c r="BH120">
        <f t="shared" si="41"/>
        <v>0</v>
      </c>
      <c r="BI120">
        <f t="shared" si="42"/>
        <v>1</v>
      </c>
      <c r="BJ120">
        <f t="shared" si="43"/>
        <v>2</v>
      </c>
      <c r="BK120">
        <f t="shared" si="44"/>
        <v>1</v>
      </c>
      <c r="BL120">
        <f t="shared" si="45"/>
        <v>4</v>
      </c>
      <c r="BM120">
        <f t="shared" si="46"/>
        <v>0</v>
      </c>
      <c r="BN120">
        <f t="shared" si="47"/>
        <v>0</v>
      </c>
      <c r="BO120">
        <f t="shared" si="48"/>
        <v>1</v>
      </c>
      <c r="BP120">
        <f t="shared" si="49"/>
        <v>18</v>
      </c>
      <c r="BQ120" s="9">
        <f t="shared" si="50"/>
        <v>4</v>
      </c>
    </row>
    <row r="121" spans="1:69" x14ac:dyDescent="0.25">
      <c r="A121">
        <v>2026</v>
      </c>
      <c r="B121" t="s">
        <v>913</v>
      </c>
      <c r="C121" s="4" t="str">
        <f t="shared" si="35"/>
        <v>Atlantic Sun</v>
      </c>
      <c r="F121">
        <f>COUNTIFS(Stats_Pitch_Team,$B121,Stats_Pitch_Position,F$1)</f>
        <v>19</v>
      </c>
      <c r="G121">
        <f t="shared" si="64"/>
        <v>4</v>
      </c>
      <c r="H121">
        <f t="shared" si="64"/>
        <v>2</v>
      </c>
      <c r="I121">
        <f t="shared" si="64"/>
        <v>2</v>
      </c>
      <c r="J121">
        <f t="shared" si="64"/>
        <v>1</v>
      </c>
      <c r="K121">
        <f t="shared" si="64"/>
        <v>1</v>
      </c>
      <c r="L121">
        <f t="shared" si="64"/>
        <v>2</v>
      </c>
      <c r="M121">
        <f t="shared" si="64"/>
        <v>1</v>
      </c>
      <c r="N121">
        <f t="shared" si="64"/>
        <v>2</v>
      </c>
      <c r="O121">
        <f t="shared" si="64"/>
        <v>2</v>
      </c>
      <c r="P121">
        <f t="shared" si="64"/>
        <v>0</v>
      </c>
      <c r="S121">
        <f>COUNTIFS(Stats_Pitch_Team,$B121,Stats_Pitch_Position,S$1,Stats_Pitch_AgeOut,1)</f>
        <v>8</v>
      </c>
      <c r="T121">
        <f t="shared" si="61"/>
        <v>1</v>
      </c>
      <c r="U121">
        <f t="shared" si="61"/>
        <v>1</v>
      </c>
      <c r="V121">
        <f t="shared" si="61"/>
        <v>0</v>
      </c>
      <c r="W121">
        <f t="shared" si="61"/>
        <v>0</v>
      </c>
      <c r="X121">
        <f t="shared" si="61"/>
        <v>1</v>
      </c>
      <c r="Y121">
        <f t="shared" si="58"/>
        <v>0</v>
      </c>
      <c r="Z121">
        <f t="shared" si="58"/>
        <v>0</v>
      </c>
      <c r="AA121">
        <f t="shared" si="58"/>
        <v>1</v>
      </c>
      <c r="AB121">
        <f t="shared" si="58"/>
        <v>1</v>
      </c>
      <c r="AC121">
        <f t="shared" si="36"/>
        <v>13</v>
      </c>
      <c r="AF121">
        <f>COUNTIFS(Stats_Pitch_Team,$B121,Stats_Pitch_Position,AF$1,Stats_Pitch_AgeOut,"&lt;&gt;1", Stats_Pitch_Draft,1)</f>
        <v>0</v>
      </c>
      <c r="AG121">
        <f t="shared" si="62"/>
        <v>0</v>
      </c>
      <c r="AH121">
        <f t="shared" si="62"/>
        <v>0</v>
      </c>
      <c r="AI121">
        <f t="shared" si="62"/>
        <v>0</v>
      </c>
      <c r="AJ121">
        <f t="shared" si="62"/>
        <v>0</v>
      </c>
      <c r="AK121">
        <f t="shared" si="62"/>
        <v>0</v>
      </c>
      <c r="AL121">
        <f t="shared" si="59"/>
        <v>0</v>
      </c>
      <c r="AM121">
        <f t="shared" si="59"/>
        <v>0</v>
      </c>
      <c r="AN121">
        <f t="shared" si="59"/>
        <v>0</v>
      </c>
      <c r="AO121">
        <f t="shared" si="59"/>
        <v>0</v>
      </c>
      <c r="AP121">
        <f t="shared" si="37"/>
        <v>0</v>
      </c>
      <c r="AS121">
        <f>COUNTIFS(Transfers_Team_Current,$B121,Transfers_Position,AS$1,Transfers_AgeOut, "&lt;&gt;1")</f>
        <v>1</v>
      </c>
      <c r="AT121">
        <f t="shared" si="63"/>
        <v>0</v>
      </c>
      <c r="AU121">
        <f t="shared" si="63"/>
        <v>0</v>
      </c>
      <c r="AV121">
        <f t="shared" si="63"/>
        <v>0</v>
      </c>
      <c r="AW121">
        <f t="shared" si="63"/>
        <v>0</v>
      </c>
      <c r="AX121">
        <f t="shared" si="63"/>
        <v>0</v>
      </c>
      <c r="AY121">
        <f t="shared" si="60"/>
        <v>0</v>
      </c>
      <c r="AZ121">
        <f t="shared" si="60"/>
        <v>0</v>
      </c>
      <c r="BA121">
        <f t="shared" si="60"/>
        <v>0</v>
      </c>
      <c r="BB121">
        <f t="shared" si="60"/>
        <v>0</v>
      </c>
      <c r="BC121">
        <f t="shared" si="38"/>
        <v>1</v>
      </c>
      <c r="BF121">
        <f t="shared" si="39"/>
        <v>10</v>
      </c>
      <c r="BG121">
        <f t="shared" si="40"/>
        <v>3</v>
      </c>
      <c r="BH121">
        <f t="shared" si="41"/>
        <v>1</v>
      </c>
      <c r="BI121">
        <f t="shared" si="42"/>
        <v>2</v>
      </c>
      <c r="BJ121">
        <f t="shared" si="43"/>
        <v>1</v>
      </c>
      <c r="BK121">
        <f t="shared" si="44"/>
        <v>0</v>
      </c>
      <c r="BL121">
        <f t="shared" si="45"/>
        <v>2</v>
      </c>
      <c r="BM121">
        <f t="shared" si="46"/>
        <v>1</v>
      </c>
      <c r="BN121">
        <f t="shared" si="47"/>
        <v>1</v>
      </c>
      <c r="BO121">
        <f t="shared" si="48"/>
        <v>1</v>
      </c>
      <c r="BP121">
        <f t="shared" si="49"/>
        <v>22</v>
      </c>
      <c r="BQ121" s="9">
        <f t="shared" si="50"/>
        <v>4</v>
      </c>
    </row>
    <row r="122" spans="1:69" x14ac:dyDescent="0.25">
      <c r="A122">
        <v>2026</v>
      </c>
      <c r="B122" t="s">
        <v>3889</v>
      </c>
      <c r="C122" s="4" t="str">
        <f t="shared" si="35"/>
        <v>Ohio Valley</v>
      </c>
      <c r="F122">
        <f>COUNTIFS(Stats_Pitch_Team,$B122,Stats_Pitch_Position,F$1)</f>
        <v>20</v>
      </c>
      <c r="G122">
        <f t="shared" ref="G122:P131" si="65">COUNTIFS(Stats_Hit_Team,$B122,Stats_Hit_Position,G$1)</f>
        <v>3</v>
      </c>
      <c r="H122">
        <f t="shared" si="65"/>
        <v>1</v>
      </c>
      <c r="I122">
        <f t="shared" si="65"/>
        <v>2</v>
      </c>
      <c r="J122">
        <f t="shared" si="65"/>
        <v>1</v>
      </c>
      <c r="K122">
        <f t="shared" si="65"/>
        <v>2</v>
      </c>
      <c r="L122">
        <f t="shared" si="65"/>
        <v>2</v>
      </c>
      <c r="M122">
        <f t="shared" si="65"/>
        <v>2</v>
      </c>
      <c r="N122">
        <f t="shared" si="65"/>
        <v>4</v>
      </c>
      <c r="O122">
        <f t="shared" si="65"/>
        <v>2</v>
      </c>
      <c r="P122">
        <f t="shared" si="65"/>
        <v>0</v>
      </c>
      <c r="S122">
        <f>COUNTIFS(Stats_Pitch_Team,$B122,Stats_Pitch_Position,S$1,Stats_Pitch_AgeOut,1)</f>
        <v>11</v>
      </c>
      <c r="T122">
        <f t="shared" si="61"/>
        <v>1</v>
      </c>
      <c r="U122">
        <f t="shared" si="61"/>
        <v>1</v>
      </c>
      <c r="V122">
        <f t="shared" si="61"/>
        <v>1</v>
      </c>
      <c r="W122">
        <f t="shared" si="61"/>
        <v>0</v>
      </c>
      <c r="X122">
        <f t="shared" si="61"/>
        <v>0</v>
      </c>
      <c r="Y122">
        <f t="shared" si="58"/>
        <v>0</v>
      </c>
      <c r="Z122">
        <f t="shared" si="58"/>
        <v>0</v>
      </c>
      <c r="AA122">
        <f t="shared" si="58"/>
        <v>2</v>
      </c>
      <c r="AB122">
        <f t="shared" si="58"/>
        <v>1</v>
      </c>
      <c r="AC122">
        <f t="shared" si="36"/>
        <v>17</v>
      </c>
      <c r="AF122">
        <f>COUNTIFS(Stats_Pitch_Team,$B122,Stats_Pitch_Position,AF$1,Stats_Pitch_AgeOut,"&lt;&gt;1", Stats_Pitch_Draft,1)</f>
        <v>0</v>
      </c>
      <c r="AG122">
        <f t="shared" si="62"/>
        <v>0</v>
      </c>
      <c r="AH122">
        <f t="shared" si="62"/>
        <v>0</v>
      </c>
      <c r="AI122">
        <f t="shared" si="62"/>
        <v>0</v>
      </c>
      <c r="AJ122">
        <f t="shared" si="62"/>
        <v>0</v>
      </c>
      <c r="AK122">
        <f t="shared" si="62"/>
        <v>0</v>
      </c>
      <c r="AL122">
        <f t="shared" si="59"/>
        <v>0</v>
      </c>
      <c r="AM122">
        <f t="shared" si="59"/>
        <v>0</v>
      </c>
      <c r="AN122">
        <f t="shared" si="59"/>
        <v>0</v>
      </c>
      <c r="AO122">
        <f t="shared" si="59"/>
        <v>0</v>
      </c>
      <c r="AP122">
        <f t="shared" si="37"/>
        <v>0</v>
      </c>
      <c r="AS122">
        <f>COUNTIFS(Transfers_Team_Current,$B122,Transfers_Position,AS$1,Transfers_AgeOut, "&lt;&gt;1")</f>
        <v>0</v>
      </c>
      <c r="AT122">
        <f t="shared" si="63"/>
        <v>0</v>
      </c>
      <c r="AU122">
        <f t="shared" si="63"/>
        <v>0</v>
      </c>
      <c r="AV122">
        <f t="shared" si="63"/>
        <v>0</v>
      </c>
      <c r="AW122">
        <f t="shared" si="63"/>
        <v>0</v>
      </c>
      <c r="AX122">
        <f t="shared" si="63"/>
        <v>0</v>
      </c>
      <c r="AY122">
        <f t="shared" si="60"/>
        <v>0</v>
      </c>
      <c r="AZ122">
        <f t="shared" si="60"/>
        <v>0</v>
      </c>
      <c r="BA122">
        <f t="shared" si="60"/>
        <v>0</v>
      </c>
      <c r="BB122">
        <f t="shared" si="60"/>
        <v>0</v>
      </c>
      <c r="BC122">
        <f t="shared" si="38"/>
        <v>0</v>
      </c>
      <c r="BF122">
        <f t="shared" si="39"/>
        <v>9</v>
      </c>
      <c r="BG122">
        <f t="shared" si="40"/>
        <v>2</v>
      </c>
      <c r="BH122">
        <f t="shared" si="41"/>
        <v>0</v>
      </c>
      <c r="BI122">
        <f t="shared" si="42"/>
        <v>1</v>
      </c>
      <c r="BJ122">
        <f t="shared" si="43"/>
        <v>1</v>
      </c>
      <c r="BK122">
        <f t="shared" si="44"/>
        <v>2</v>
      </c>
      <c r="BL122">
        <f t="shared" si="45"/>
        <v>2</v>
      </c>
      <c r="BM122">
        <f t="shared" si="46"/>
        <v>2</v>
      </c>
      <c r="BN122">
        <f t="shared" si="47"/>
        <v>2</v>
      </c>
      <c r="BO122">
        <f t="shared" si="48"/>
        <v>1</v>
      </c>
      <c r="BP122">
        <f t="shared" si="49"/>
        <v>22</v>
      </c>
      <c r="BQ122" s="9">
        <f t="shared" si="50"/>
        <v>6</v>
      </c>
    </row>
    <row r="123" spans="1:69" x14ac:dyDescent="0.25">
      <c r="A123">
        <v>2026</v>
      </c>
      <c r="B123" t="s">
        <v>2138</v>
      </c>
      <c r="C123" s="4" t="str">
        <f t="shared" si="35"/>
        <v>Big West</v>
      </c>
      <c r="F123">
        <f>COUNTIFS(Stats_Pitch_Team,$B123,Stats_Pitch_Position,F$1)</f>
        <v>17</v>
      </c>
      <c r="G123">
        <f t="shared" si="65"/>
        <v>2</v>
      </c>
      <c r="H123">
        <f t="shared" si="65"/>
        <v>1</v>
      </c>
      <c r="I123">
        <f t="shared" si="65"/>
        <v>3</v>
      </c>
      <c r="J123">
        <f t="shared" si="65"/>
        <v>1</v>
      </c>
      <c r="K123">
        <f t="shared" si="65"/>
        <v>2</v>
      </c>
      <c r="L123">
        <f t="shared" si="65"/>
        <v>2</v>
      </c>
      <c r="M123">
        <f t="shared" si="65"/>
        <v>2</v>
      </c>
      <c r="N123">
        <f t="shared" si="65"/>
        <v>4</v>
      </c>
      <c r="O123">
        <f t="shared" si="65"/>
        <v>2</v>
      </c>
      <c r="P123">
        <f t="shared" si="65"/>
        <v>0</v>
      </c>
      <c r="S123">
        <f>COUNTIFS(Stats_Pitch_Team,$B123,Stats_Pitch_Position,S$1,Stats_Pitch_AgeOut,1)</f>
        <v>5</v>
      </c>
      <c r="T123">
        <f t="shared" si="61"/>
        <v>1</v>
      </c>
      <c r="U123">
        <f t="shared" si="61"/>
        <v>1</v>
      </c>
      <c r="V123">
        <f t="shared" si="61"/>
        <v>2</v>
      </c>
      <c r="W123">
        <f t="shared" si="61"/>
        <v>1</v>
      </c>
      <c r="X123">
        <f t="shared" si="61"/>
        <v>1</v>
      </c>
      <c r="Y123">
        <f t="shared" si="58"/>
        <v>0</v>
      </c>
      <c r="Z123">
        <f t="shared" si="58"/>
        <v>0</v>
      </c>
      <c r="AA123">
        <f t="shared" si="58"/>
        <v>1</v>
      </c>
      <c r="AB123">
        <f t="shared" si="58"/>
        <v>0</v>
      </c>
      <c r="AC123">
        <f t="shared" si="36"/>
        <v>12</v>
      </c>
      <c r="AF123">
        <f>COUNTIFS(Stats_Pitch_Team,$B123,Stats_Pitch_Position,AF$1,Stats_Pitch_AgeOut,"&lt;&gt;1", Stats_Pitch_Draft,1)</f>
        <v>0</v>
      </c>
      <c r="AG123">
        <f t="shared" si="62"/>
        <v>0</v>
      </c>
      <c r="AH123">
        <f t="shared" si="62"/>
        <v>0</v>
      </c>
      <c r="AI123">
        <f t="shared" si="62"/>
        <v>0</v>
      </c>
      <c r="AJ123">
        <f t="shared" si="62"/>
        <v>0</v>
      </c>
      <c r="AK123">
        <f t="shared" si="62"/>
        <v>0</v>
      </c>
      <c r="AL123">
        <f t="shared" si="59"/>
        <v>0</v>
      </c>
      <c r="AM123">
        <f t="shared" si="59"/>
        <v>0</v>
      </c>
      <c r="AN123">
        <f t="shared" si="59"/>
        <v>0</v>
      </c>
      <c r="AO123">
        <f t="shared" si="59"/>
        <v>0</v>
      </c>
      <c r="AP123">
        <f t="shared" si="37"/>
        <v>0</v>
      </c>
      <c r="AS123">
        <f>COUNTIFS(Transfers_Team_Current,$B123,Transfers_Position,AS$1,Transfers_AgeOut, "&lt;&gt;1")</f>
        <v>10</v>
      </c>
      <c r="AT123">
        <f t="shared" si="63"/>
        <v>0</v>
      </c>
      <c r="AU123">
        <f t="shared" si="63"/>
        <v>1</v>
      </c>
      <c r="AV123">
        <f t="shared" si="63"/>
        <v>1</v>
      </c>
      <c r="AW123">
        <f t="shared" si="63"/>
        <v>0</v>
      </c>
      <c r="AX123">
        <f t="shared" si="63"/>
        <v>0</v>
      </c>
      <c r="AY123">
        <f t="shared" si="60"/>
        <v>1</v>
      </c>
      <c r="AZ123">
        <f t="shared" si="60"/>
        <v>2</v>
      </c>
      <c r="BA123">
        <f t="shared" si="60"/>
        <v>2</v>
      </c>
      <c r="BB123">
        <f t="shared" si="60"/>
        <v>1</v>
      </c>
      <c r="BC123">
        <f t="shared" si="38"/>
        <v>18</v>
      </c>
      <c r="BF123">
        <f t="shared" si="39"/>
        <v>2</v>
      </c>
      <c r="BG123">
        <f t="shared" si="40"/>
        <v>1</v>
      </c>
      <c r="BH123">
        <f t="shared" si="41"/>
        <v>-1</v>
      </c>
      <c r="BI123">
        <f t="shared" si="42"/>
        <v>0</v>
      </c>
      <c r="BJ123">
        <f t="shared" si="43"/>
        <v>0</v>
      </c>
      <c r="BK123">
        <f t="shared" si="44"/>
        <v>1</v>
      </c>
      <c r="BL123">
        <f t="shared" si="45"/>
        <v>1</v>
      </c>
      <c r="BM123">
        <f t="shared" si="46"/>
        <v>0</v>
      </c>
      <c r="BN123">
        <f t="shared" si="47"/>
        <v>1</v>
      </c>
      <c r="BO123">
        <f t="shared" si="48"/>
        <v>1</v>
      </c>
      <c r="BP123">
        <f t="shared" si="49"/>
        <v>6</v>
      </c>
      <c r="BQ123" s="9">
        <f t="shared" si="50"/>
        <v>2</v>
      </c>
    </row>
    <row r="124" spans="1:69" x14ac:dyDescent="0.25">
      <c r="A124">
        <v>2026</v>
      </c>
      <c r="B124" t="s">
        <v>3600</v>
      </c>
      <c r="C124" s="4" t="str">
        <f t="shared" si="35"/>
        <v>Northeast</v>
      </c>
      <c r="F124">
        <f>COUNTIFS(Stats_Pitch_Team,$B124,Stats_Pitch_Position,F$1)</f>
        <v>16</v>
      </c>
      <c r="G124">
        <f t="shared" si="65"/>
        <v>3</v>
      </c>
      <c r="H124">
        <f t="shared" si="65"/>
        <v>2</v>
      </c>
      <c r="I124">
        <f t="shared" si="65"/>
        <v>1</v>
      </c>
      <c r="J124">
        <f t="shared" si="65"/>
        <v>2</v>
      </c>
      <c r="K124">
        <f t="shared" si="65"/>
        <v>1</v>
      </c>
      <c r="L124">
        <f t="shared" si="65"/>
        <v>2</v>
      </c>
      <c r="M124">
        <f t="shared" si="65"/>
        <v>1</v>
      </c>
      <c r="N124">
        <f t="shared" si="65"/>
        <v>2</v>
      </c>
      <c r="O124">
        <f t="shared" si="65"/>
        <v>2</v>
      </c>
      <c r="P124">
        <f t="shared" si="65"/>
        <v>0</v>
      </c>
      <c r="S124">
        <f>COUNTIFS(Stats_Pitch_Team,$B124,Stats_Pitch_Position,S$1,Stats_Pitch_AgeOut,1)</f>
        <v>5</v>
      </c>
      <c r="T124">
        <f t="shared" si="61"/>
        <v>2</v>
      </c>
      <c r="U124">
        <f t="shared" si="61"/>
        <v>0</v>
      </c>
      <c r="V124">
        <f t="shared" si="61"/>
        <v>0</v>
      </c>
      <c r="W124">
        <f t="shared" si="61"/>
        <v>0</v>
      </c>
      <c r="X124">
        <f t="shared" si="61"/>
        <v>1</v>
      </c>
      <c r="Y124">
        <f t="shared" si="58"/>
        <v>1</v>
      </c>
      <c r="Z124">
        <f t="shared" si="58"/>
        <v>0</v>
      </c>
      <c r="AA124">
        <f t="shared" si="58"/>
        <v>0</v>
      </c>
      <c r="AB124">
        <f t="shared" si="58"/>
        <v>0</v>
      </c>
      <c r="AC124">
        <f t="shared" si="36"/>
        <v>9</v>
      </c>
      <c r="AF124">
        <f>COUNTIFS(Stats_Pitch_Team,$B124,Stats_Pitch_Position,AF$1,Stats_Pitch_AgeOut,"&lt;&gt;1", Stats_Pitch_Draft,1)</f>
        <v>0</v>
      </c>
      <c r="AG124">
        <f t="shared" si="62"/>
        <v>0</v>
      </c>
      <c r="AH124">
        <f t="shared" si="62"/>
        <v>0</v>
      </c>
      <c r="AI124">
        <f t="shared" si="62"/>
        <v>0</v>
      </c>
      <c r="AJ124">
        <f t="shared" si="62"/>
        <v>0</v>
      </c>
      <c r="AK124">
        <f t="shared" si="62"/>
        <v>0</v>
      </c>
      <c r="AL124">
        <f t="shared" si="59"/>
        <v>0</v>
      </c>
      <c r="AM124">
        <f t="shared" si="59"/>
        <v>0</v>
      </c>
      <c r="AN124">
        <f t="shared" si="59"/>
        <v>0</v>
      </c>
      <c r="AO124">
        <f t="shared" si="59"/>
        <v>0</v>
      </c>
      <c r="AP124">
        <f t="shared" si="37"/>
        <v>0</v>
      </c>
      <c r="AS124">
        <f>COUNTIFS(Transfers_Team_Current,$B124,Transfers_Position,AS$1,Transfers_AgeOut, "&lt;&gt;1")</f>
        <v>4</v>
      </c>
      <c r="AT124">
        <f t="shared" si="63"/>
        <v>0</v>
      </c>
      <c r="AU124">
        <f t="shared" si="63"/>
        <v>0</v>
      </c>
      <c r="AV124">
        <f t="shared" si="63"/>
        <v>0</v>
      </c>
      <c r="AW124">
        <f t="shared" si="63"/>
        <v>0</v>
      </c>
      <c r="AX124">
        <f t="shared" si="63"/>
        <v>0</v>
      </c>
      <c r="AY124">
        <f t="shared" si="60"/>
        <v>0</v>
      </c>
      <c r="AZ124">
        <f t="shared" si="60"/>
        <v>0</v>
      </c>
      <c r="BA124">
        <f t="shared" si="60"/>
        <v>0</v>
      </c>
      <c r="BB124">
        <f t="shared" si="60"/>
        <v>0</v>
      </c>
      <c r="BC124">
        <f t="shared" si="38"/>
        <v>4</v>
      </c>
      <c r="BF124">
        <f t="shared" si="39"/>
        <v>7</v>
      </c>
      <c r="BG124">
        <f t="shared" si="40"/>
        <v>1</v>
      </c>
      <c r="BH124">
        <f t="shared" si="41"/>
        <v>2</v>
      </c>
      <c r="BI124">
        <f t="shared" si="42"/>
        <v>1</v>
      </c>
      <c r="BJ124">
        <f t="shared" si="43"/>
        <v>2</v>
      </c>
      <c r="BK124">
        <f t="shared" si="44"/>
        <v>0</v>
      </c>
      <c r="BL124">
        <f t="shared" si="45"/>
        <v>1</v>
      </c>
      <c r="BM124">
        <f t="shared" si="46"/>
        <v>1</v>
      </c>
      <c r="BN124">
        <f t="shared" si="47"/>
        <v>2</v>
      </c>
      <c r="BO124">
        <f t="shared" si="48"/>
        <v>2</v>
      </c>
      <c r="BP124">
        <f t="shared" si="49"/>
        <v>19</v>
      </c>
      <c r="BQ124" s="9">
        <f t="shared" si="50"/>
        <v>4</v>
      </c>
    </row>
    <row r="125" spans="1:69" x14ac:dyDescent="0.25">
      <c r="A125">
        <v>2026</v>
      </c>
      <c r="B125" t="s">
        <v>1583</v>
      </c>
      <c r="C125" s="4" t="str">
        <f t="shared" si="35"/>
        <v>Big South</v>
      </c>
      <c r="F125">
        <f>COUNTIFS(Stats_Pitch_Team,$B125,Stats_Pitch_Position,F$1)</f>
        <v>18</v>
      </c>
      <c r="G125">
        <f t="shared" si="65"/>
        <v>1</v>
      </c>
      <c r="H125">
        <f t="shared" si="65"/>
        <v>3</v>
      </c>
      <c r="I125">
        <f t="shared" si="65"/>
        <v>2</v>
      </c>
      <c r="J125">
        <f t="shared" si="65"/>
        <v>2</v>
      </c>
      <c r="K125">
        <f t="shared" si="65"/>
        <v>2</v>
      </c>
      <c r="L125">
        <f t="shared" si="65"/>
        <v>4</v>
      </c>
      <c r="M125">
        <f t="shared" si="65"/>
        <v>1</v>
      </c>
      <c r="N125">
        <f t="shared" si="65"/>
        <v>1</v>
      </c>
      <c r="O125">
        <f t="shared" si="65"/>
        <v>2</v>
      </c>
      <c r="P125">
        <f t="shared" si="65"/>
        <v>0</v>
      </c>
      <c r="S125">
        <f>COUNTIFS(Stats_Pitch_Team,$B125,Stats_Pitch_Position,S$1,Stats_Pitch_AgeOut,1)</f>
        <v>6</v>
      </c>
      <c r="T125">
        <f t="shared" si="61"/>
        <v>0</v>
      </c>
      <c r="U125">
        <f t="shared" si="61"/>
        <v>1</v>
      </c>
      <c r="V125">
        <f t="shared" si="61"/>
        <v>0</v>
      </c>
      <c r="W125">
        <f t="shared" si="61"/>
        <v>1</v>
      </c>
      <c r="X125">
        <f t="shared" si="61"/>
        <v>0</v>
      </c>
      <c r="Y125">
        <f t="shared" si="58"/>
        <v>1</v>
      </c>
      <c r="Z125">
        <f t="shared" si="58"/>
        <v>1</v>
      </c>
      <c r="AA125">
        <f t="shared" si="58"/>
        <v>0</v>
      </c>
      <c r="AB125">
        <f t="shared" si="58"/>
        <v>1</v>
      </c>
      <c r="AC125">
        <f t="shared" si="36"/>
        <v>11</v>
      </c>
      <c r="AF125">
        <f>COUNTIFS(Stats_Pitch_Team,$B125,Stats_Pitch_Position,AF$1,Stats_Pitch_AgeOut,"&lt;&gt;1", Stats_Pitch_Draft,1)</f>
        <v>0</v>
      </c>
      <c r="AG125">
        <f t="shared" si="62"/>
        <v>0</v>
      </c>
      <c r="AH125">
        <f t="shared" si="62"/>
        <v>0</v>
      </c>
      <c r="AI125">
        <f t="shared" si="62"/>
        <v>0</v>
      </c>
      <c r="AJ125">
        <f t="shared" si="62"/>
        <v>0</v>
      </c>
      <c r="AK125">
        <f t="shared" si="62"/>
        <v>0</v>
      </c>
      <c r="AL125">
        <f t="shared" si="59"/>
        <v>0</v>
      </c>
      <c r="AM125">
        <f t="shared" si="59"/>
        <v>0</v>
      </c>
      <c r="AN125">
        <f t="shared" si="59"/>
        <v>0</v>
      </c>
      <c r="AO125">
        <f t="shared" si="59"/>
        <v>0</v>
      </c>
      <c r="AP125">
        <f t="shared" si="37"/>
        <v>0</v>
      </c>
      <c r="AS125">
        <f>COUNTIFS(Transfers_Team_Current,$B125,Transfers_Position,AS$1,Transfers_AgeOut, "&lt;&gt;1")</f>
        <v>2</v>
      </c>
      <c r="AT125">
        <f t="shared" si="63"/>
        <v>0</v>
      </c>
      <c r="AU125">
        <f t="shared" si="63"/>
        <v>0</v>
      </c>
      <c r="AV125">
        <f t="shared" si="63"/>
        <v>1</v>
      </c>
      <c r="AW125">
        <f t="shared" si="63"/>
        <v>0</v>
      </c>
      <c r="AX125">
        <f t="shared" si="63"/>
        <v>1</v>
      </c>
      <c r="AY125">
        <f t="shared" si="60"/>
        <v>1</v>
      </c>
      <c r="AZ125">
        <f t="shared" si="60"/>
        <v>0</v>
      </c>
      <c r="BA125">
        <f t="shared" si="60"/>
        <v>0</v>
      </c>
      <c r="BB125">
        <f t="shared" si="60"/>
        <v>0</v>
      </c>
      <c r="BC125">
        <f t="shared" si="38"/>
        <v>5</v>
      </c>
      <c r="BF125">
        <f t="shared" si="39"/>
        <v>10</v>
      </c>
      <c r="BG125">
        <f t="shared" si="40"/>
        <v>1</v>
      </c>
      <c r="BH125">
        <f t="shared" si="41"/>
        <v>2</v>
      </c>
      <c r="BI125">
        <f t="shared" si="42"/>
        <v>1</v>
      </c>
      <c r="BJ125">
        <f t="shared" si="43"/>
        <v>1</v>
      </c>
      <c r="BK125">
        <f t="shared" si="44"/>
        <v>1</v>
      </c>
      <c r="BL125">
        <f t="shared" si="45"/>
        <v>2</v>
      </c>
      <c r="BM125">
        <f t="shared" si="46"/>
        <v>0</v>
      </c>
      <c r="BN125">
        <f t="shared" si="47"/>
        <v>1</v>
      </c>
      <c r="BO125">
        <f t="shared" si="48"/>
        <v>1</v>
      </c>
      <c r="BP125">
        <f t="shared" si="49"/>
        <v>20</v>
      </c>
      <c r="BQ125" s="9">
        <f t="shared" si="50"/>
        <v>3</v>
      </c>
    </row>
    <row r="126" spans="1:69" x14ac:dyDescent="0.25">
      <c r="A126">
        <v>2026</v>
      </c>
      <c r="B126" t="s">
        <v>4994</v>
      </c>
      <c r="C126" s="4" t="str">
        <f t="shared" si="35"/>
        <v>Sun Belt</v>
      </c>
      <c r="F126">
        <f>COUNTIFS(Stats_Pitch_Team,$B126,Stats_Pitch_Position,F$1)</f>
        <v>18</v>
      </c>
      <c r="G126">
        <f t="shared" si="65"/>
        <v>2</v>
      </c>
      <c r="H126">
        <f t="shared" si="65"/>
        <v>2</v>
      </c>
      <c r="I126">
        <f t="shared" si="65"/>
        <v>2</v>
      </c>
      <c r="J126">
        <f t="shared" si="65"/>
        <v>1</v>
      </c>
      <c r="K126">
        <f t="shared" si="65"/>
        <v>1</v>
      </c>
      <c r="L126">
        <f t="shared" si="65"/>
        <v>5</v>
      </c>
      <c r="M126">
        <f t="shared" si="65"/>
        <v>1</v>
      </c>
      <c r="N126">
        <f t="shared" si="65"/>
        <v>2</v>
      </c>
      <c r="O126">
        <f t="shared" si="65"/>
        <v>1</v>
      </c>
      <c r="P126">
        <f t="shared" si="65"/>
        <v>0</v>
      </c>
      <c r="S126">
        <f>COUNTIFS(Stats_Pitch_Team,$B126,Stats_Pitch_Position,S$1,Stats_Pitch_AgeOut,1)</f>
        <v>2</v>
      </c>
      <c r="T126">
        <f t="shared" si="61"/>
        <v>1</v>
      </c>
      <c r="U126">
        <f t="shared" si="61"/>
        <v>1</v>
      </c>
      <c r="V126">
        <f t="shared" si="61"/>
        <v>1</v>
      </c>
      <c r="W126">
        <f t="shared" si="61"/>
        <v>0</v>
      </c>
      <c r="X126">
        <f t="shared" si="61"/>
        <v>0</v>
      </c>
      <c r="Y126">
        <f t="shared" si="58"/>
        <v>0</v>
      </c>
      <c r="Z126">
        <f t="shared" si="58"/>
        <v>0</v>
      </c>
      <c r="AA126">
        <f t="shared" si="58"/>
        <v>0</v>
      </c>
      <c r="AB126">
        <f t="shared" si="58"/>
        <v>0</v>
      </c>
      <c r="AC126">
        <f t="shared" si="36"/>
        <v>5</v>
      </c>
      <c r="AF126">
        <f>COUNTIFS(Stats_Pitch_Team,$B126,Stats_Pitch_Position,AF$1,Stats_Pitch_AgeOut,"&lt;&gt;1", Stats_Pitch_Draft,1)</f>
        <v>0</v>
      </c>
      <c r="AG126">
        <f t="shared" si="62"/>
        <v>0</v>
      </c>
      <c r="AH126">
        <f t="shared" si="62"/>
        <v>0</v>
      </c>
      <c r="AI126">
        <f t="shared" si="62"/>
        <v>0</v>
      </c>
      <c r="AJ126">
        <f t="shared" si="62"/>
        <v>0</v>
      </c>
      <c r="AK126">
        <f t="shared" si="62"/>
        <v>0</v>
      </c>
      <c r="AL126">
        <f t="shared" si="59"/>
        <v>0</v>
      </c>
      <c r="AM126">
        <f t="shared" si="59"/>
        <v>0</v>
      </c>
      <c r="AN126">
        <f t="shared" si="59"/>
        <v>0</v>
      </c>
      <c r="AO126">
        <f t="shared" si="59"/>
        <v>0</v>
      </c>
      <c r="AP126">
        <f t="shared" si="37"/>
        <v>0</v>
      </c>
      <c r="AS126">
        <f>COUNTIFS(Transfers_Team_Current,$B126,Transfers_Position,AS$1,Transfers_AgeOut, "&lt;&gt;1")</f>
        <v>2</v>
      </c>
      <c r="AT126">
        <f t="shared" si="63"/>
        <v>0</v>
      </c>
      <c r="AU126">
        <f t="shared" si="63"/>
        <v>0</v>
      </c>
      <c r="AV126">
        <f t="shared" si="63"/>
        <v>0</v>
      </c>
      <c r="AW126">
        <f t="shared" si="63"/>
        <v>0</v>
      </c>
      <c r="AX126">
        <f t="shared" si="63"/>
        <v>0</v>
      </c>
      <c r="AY126">
        <f t="shared" si="60"/>
        <v>0</v>
      </c>
      <c r="AZ126">
        <f t="shared" si="60"/>
        <v>0</v>
      </c>
      <c r="BA126">
        <f t="shared" si="60"/>
        <v>1</v>
      </c>
      <c r="BB126">
        <f t="shared" si="60"/>
        <v>0</v>
      </c>
      <c r="BC126">
        <f t="shared" si="38"/>
        <v>3</v>
      </c>
      <c r="BF126">
        <f t="shared" si="39"/>
        <v>14</v>
      </c>
      <c r="BG126">
        <f t="shared" si="40"/>
        <v>1</v>
      </c>
      <c r="BH126">
        <f t="shared" si="41"/>
        <v>1</v>
      </c>
      <c r="BI126">
        <f t="shared" si="42"/>
        <v>1</v>
      </c>
      <c r="BJ126">
        <f t="shared" si="43"/>
        <v>1</v>
      </c>
      <c r="BK126">
        <f t="shared" si="44"/>
        <v>1</v>
      </c>
      <c r="BL126">
        <f t="shared" si="45"/>
        <v>5</v>
      </c>
      <c r="BM126">
        <f t="shared" si="46"/>
        <v>1</v>
      </c>
      <c r="BN126">
        <f t="shared" si="47"/>
        <v>1</v>
      </c>
      <c r="BO126">
        <f t="shared" si="48"/>
        <v>1</v>
      </c>
      <c r="BP126">
        <f t="shared" si="49"/>
        <v>27</v>
      </c>
      <c r="BQ126" s="9">
        <f t="shared" si="50"/>
        <v>7</v>
      </c>
    </row>
    <row r="127" spans="1:69" x14ac:dyDescent="0.25">
      <c r="A127">
        <v>2026</v>
      </c>
      <c r="B127" t="s">
        <v>2230</v>
      </c>
      <c r="C127" s="4" t="str">
        <f t="shared" si="35"/>
        <v>Conference USA</v>
      </c>
      <c r="F127">
        <f>COUNTIFS(Stats_Pitch_Team,$B127,Stats_Pitch_Position,F$1)</f>
        <v>19</v>
      </c>
      <c r="G127">
        <f t="shared" si="65"/>
        <v>2</v>
      </c>
      <c r="H127">
        <f t="shared" si="65"/>
        <v>1</v>
      </c>
      <c r="I127">
        <f t="shared" si="65"/>
        <v>3</v>
      </c>
      <c r="J127">
        <f t="shared" si="65"/>
        <v>1</v>
      </c>
      <c r="K127">
        <f t="shared" si="65"/>
        <v>1</v>
      </c>
      <c r="L127">
        <f t="shared" si="65"/>
        <v>3</v>
      </c>
      <c r="M127">
        <f t="shared" si="65"/>
        <v>2</v>
      </c>
      <c r="N127">
        <f t="shared" si="65"/>
        <v>1</v>
      </c>
      <c r="O127">
        <f t="shared" si="65"/>
        <v>1</v>
      </c>
      <c r="P127">
        <f t="shared" si="65"/>
        <v>0</v>
      </c>
      <c r="S127">
        <f>COUNTIFS(Stats_Pitch_Team,$B127,Stats_Pitch_Position,S$1,Stats_Pitch_AgeOut,1)</f>
        <v>7</v>
      </c>
      <c r="T127">
        <f t="shared" si="61"/>
        <v>2</v>
      </c>
      <c r="U127">
        <f t="shared" si="61"/>
        <v>0</v>
      </c>
      <c r="V127">
        <f t="shared" si="61"/>
        <v>0</v>
      </c>
      <c r="W127">
        <f t="shared" si="61"/>
        <v>1</v>
      </c>
      <c r="X127">
        <f t="shared" si="61"/>
        <v>0</v>
      </c>
      <c r="Y127">
        <f t="shared" si="58"/>
        <v>0</v>
      </c>
      <c r="Z127">
        <f t="shared" si="58"/>
        <v>0</v>
      </c>
      <c r="AA127">
        <f t="shared" si="58"/>
        <v>0</v>
      </c>
      <c r="AB127">
        <f t="shared" si="58"/>
        <v>1</v>
      </c>
      <c r="AC127">
        <f t="shared" si="36"/>
        <v>11</v>
      </c>
      <c r="AF127">
        <f>COUNTIFS(Stats_Pitch_Team,$B127,Stats_Pitch_Position,AF$1,Stats_Pitch_AgeOut,"&lt;&gt;1", Stats_Pitch_Draft,1)</f>
        <v>0</v>
      </c>
      <c r="AG127">
        <f t="shared" si="62"/>
        <v>0</v>
      </c>
      <c r="AH127">
        <f t="shared" si="62"/>
        <v>0</v>
      </c>
      <c r="AI127">
        <f t="shared" si="62"/>
        <v>0</v>
      </c>
      <c r="AJ127">
        <f t="shared" si="62"/>
        <v>0</v>
      </c>
      <c r="AK127">
        <f t="shared" si="62"/>
        <v>0</v>
      </c>
      <c r="AL127">
        <f t="shared" si="59"/>
        <v>0</v>
      </c>
      <c r="AM127">
        <f t="shared" si="59"/>
        <v>0</v>
      </c>
      <c r="AN127">
        <f t="shared" si="59"/>
        <v>0</v>
      </c>
      <c r="AO127">
        <f t="shared" si="59"/>
        <v>0</v>
      </c>
      <c r="AP127">
        <f t="shared" si="37"/>
        <v>0</v>
      </c>
      <c r="AS127">
        <f>COUNTIFS(Transfers_Team_Current,$B127,Transfers_Position,AS$1,Transfers_AgeOut, "&lt;&gt;1")</f>
        <v>3</v>
      </c>
      <c r="AT127">
        <f t="shared" si="63"/>
        <v>0</v>
      </c>
      <c r="AU127">
        <f t="shared" si="63"/>
        <v>1</v>
      </c>
      <c r="AV127">
        <f t="shared" si="63"/>
        <v>0</v>
      </c>
      <c r="AW127">
        <f t="shared" si="63"/>
        <v>0</v>
      </c>
      <c r="AX127">
        <f t="shared" si="63"/>
        <v>0</v>
      </c>
      <c r="AY127">
        <f t="shared" si="60"/>
        <v>1</v>
      </c>
      <c r="AZ127">
        <f t="shared" si="60"/>
        <v>0</v>
      </c>
      <c r="BA127">
        <f t="shared" si="60"/>
        <v>0</v>
      </c>
      <c r="BB127">
        <f t="shared" si="60"/>
        <v>0</v>
      </c>
      <c r="BC127">
        <f t="shared" si="38"/>
        <v>5</v>
      </c>
      <c r="BF127">
        <f t="shared" si="39"/>
        <v>9</v>
      </c>
      <c r="BG127">
        <f t="shared" si="40"/>
        <v>0</v>
      </c>
      <c r="BH127">
        <f t="shared" si="41"/>
        <v>0</v>
      </c>
      <c r="BI127">
        <f t="shared" si="42"/>
        <v>3</v>
      </c>
      <c r="BJ127">
        <f t="shared" si="43"/>
        <v>0</v>
      </c>
      <c r="BK127">
        <f t="shared" si="44"/>
        <v>1</v>
      </c>
      <c r="BL127">
        <f t="shared" si="45"/>
        <v>2</v>
      </c>
      <c r="BM127">
        <f t="shared" si="46"/>
        <v>2</v>
      </c>
      <c r="BN127">
        <f t="shared" si="47"/>
        <v>1</v>
      </c>
      <c r="BO127">
        <f t="shared" si="48"/>
        <v>0</v>
      </c>
      <c r="BP127">
        <f t="shared" si="49"/>
        <v>18</v>
      </c>
      <c r="BQ127" s="9">
        <f t="shared" si="50"/>
        <v>5</v>
      </c>
    </row>
    <row r="128" spans="1:69" x14ac:dyDescent="0.25">
      <c r="A128">
        <v>2026</v>
      </c>
      <c r="B128" t="s">
        <v>440</v>
      </c>
      <c r="C128" s="4" t="str">
        <f t="shared" si="35"/>
        <v>ACC</v>
      </c>
      <c r="F128">
        <f>COUNTIFS(Stats_Pitch_Team,$B128,Stats_Pitch_Position,F$1)</f>
        <v>23</v>
      </c>
      <c r="G128">
        <f t="shared" si="65"/>
        <v>3</v>
      </c>
      <c r="H128">
        <f t="shared" si="65"/>
        <v>2</v>
      </c>
      <c r="I128">
        <f t="shared" si="65"/>
        <v>2</v>
      </c>
      <c r="J128">
        <f t="shared" si="65"/>
        <v>1</v>
      </c>
      <c r="K128">
        <f t="shared" si="65"/>
        <v>2</v>
      </c>
      <c r="L128">
        <f t="shared" si="65"/>
        <v>2</v>
      </c>
      <c r="M128">
        <f t="shared" si="65"/>
        <v>1</v>
      </c>
      <c r="N128">
        <f t="shared" si="65"/>
        <v>2</v>
      </c>
      <c r="O128">
        <f t="shared" si="65"/>
        <v>2</v>
      </c>
      <c r="P128">
        <f t="shared" si="65"/>
        <v>0</v>
      </c>
      <c r="S128">
        <f>COUNTIFS(Stats_Pitch_Team,$B128,Stats_Pitch_Position,S$1,Stats_Pitch_AgeOut,1)</f>
        <v>3</v>
      </c>
      <c r="T128">
        <f t="shared" si="61"/>
        <v>0</v>
      </c>
      <c r="U128">
        <f t="shared" si="61"/>
        <v>0</v>
      </c>
      <c r="V128">
        <f t="shared" si="61"/>
        <v>1</v>
      </c>
      <c r="W128">
        <f t="shared" si="61"/>
        <v>1</v>
      </c>
      <c r="X128">
        <f t="shared" si="61"/>
        <v>0</v>
      </c>
      <c r="Y128">
        <f t="shared" si="58"/>
        <v>0</v>
      </c>
      <c r="Z128">
        <f t="shared" si="58"/>
        <v>0</v>
      </c>
      <c r="AA128">
        <f t="shared" si="58"/>
        <v>0</v>
      </c>
      <c r="AB128">
        <f t="shared" si="58"/>
        <v>0</v>
      </c>
      <c r="AC128">
        <f t="shared" si="36"/>
        <v>5</v>
      </c>
      <c r="AF128">
        <f>COUNTIFS(Stats_Pitch_Team,$B128,Stats_Pitch_Position,AF$1,Stats_Pitch_AgeOut,"&lt;&gt;1", Stats_Pitch_Draft,1)</f>
        <v>0</v>
      </c>
      <c r="AG128">
        <f t="shared" si="62"/>
        <v>0</v>
      </c>
      <c r="AH128">
        <f t="shared" si="62"/>
        <v>0</v>
      </c>
      <c r="AI128">
        <f t="shared" si="62"/>
        <v>0</v>
      </c>
      <c r="AJ128">
        <f t="shared" si="62"/>
        <v>0</v>
      </c>
      <c r="AK128">
        <f t="shared" si="62"/>
        <v>1</v>
      </c>
      <c r="AL128">
        <f t="shared" si="59"/>
        <v>1</v>
      </c>
      <c r="AM128">
        <f t="shared" si="59"/>
        <v>1</v>
      </c>
      <c r="AN128">
        <f t="shared" si="59"/>
        <v>0</v>
      </c>
      <c r="AO128">
        <f t="shared" si="59"/>
        <v>0</v>
      </c>
      <c r="AP128">
        <f t="shared" si="37"/>
        <v>3</v>
      </c>
      <c r="AS128">
        <f>COUNTIFS(Transfers_Team_Current,$B128,Transfers_Position,AS$1,Transfers_AgeOut, "&lt;&gt;1")</f>
        <v>1</v>
      </c>
      <c r="AT128">
        <f t="shared" si="63"/>
        <v>0</v>
      </c>
      <c r="AU128">
        <f t="shared" si="63"/>
        <v>1</v>
      </c>
      <c r="AV128">
        <f t="shared" si="63"/>
        <v>0</v>
      </c>
      <c r="AW128">
        <f t="shared" si="63"/>
        <v>0</v>
      </c>
      <c r="AX128">
        <f t="shared" si="63"/>
        <v>0</v>
      </c>
      <c r="AY128">
        <f t="shared" si="60"/>
        <v>0</v>
      </c>
      <c r="AZ128">
        <f t="shared" si="60"/>
        <v>0</v>
      </c>
      <c r="BA128">
        <f t="shared" si="60"/>
        <v>0</v>
      </c>
      <c r="BB128">
        <f t="shared" si="60"/>
        <v>0</v>
      </c>
      <c r="BC128">
        <f t="shared" si="38"/>
        <v>2</v>
      </c>
      <c r="BF128">
        <f t="shared" si="39"/>
        <v>19</v>
      </c>
      <c r="BG128">
        <f t="shared" si="40"/>
        <v>3</v>
      </c>
      <c r="BH128">
        <f t="shared" si="41"/>
        <v>1</v>
      </c>
      <c r="BI128">
        <f t="shared" si="42"/>
        <v>1</v>
      </c>
      <c r="BJ128">
        <f t="shared" si="43"/>
        <v>0</v>
      </c>
      <c r="BK128">
        <f t="shared" si="44"/>
        <v>1</v>
      </c>
      <c r="BL128">
        <f t="shared" si="45"/>
        <v>1</v>
      </c>
      <c r="BM128">
        <f t="shared" si="46"/>
        <v>0</v>
      </c>
      <c r="BN128">
        <f t="shared" si="47"/>
        <v>2</v>
      </c>
      <c r="BO128">
        <f t="shared" si="48"/>
        <v>2</v>
      </c>
      <c r="BP128">
        <f t="shared" si="49"/>
        <v>30</v>
      </c>
      <c r="BQ128" s="9">
        <f t="shared" si="50"/>
        <v>3</v>
      </c>
    </row>
    <row r="129" spans="1:69" x14ac:dyDescent="0.25">
      <c r="A129">
        <v>2026</v>
      </c>
      <c r="B129" t="s">
        <v>5637</v>
      </c>
      <c r="C129" s="4" t="str">
        <f t="shared" si="35"/>
        <v>West Coast</v>
      </c>
      <c r="F129">
        <f>COUNTIFS(Stats_Pitch_Team,$B129,Stats_Pitch_Position,F$1)</f>
        <v>17</v>
      </c>
      <c r="G129">
        <f t="shared" si="65"/>
        <v>2</v>
      </c>
      <c r="H129">
        <f t="shared" si="65"/>
        <v>1</v>
      </c>
      <c r="I129">
        <f t="shared" si="65"/>
        <v>3</v>
      </c>
      <c r="J129">
        <f t="shared" si="65"/>
        <v>1</v>
      </c>
      <c r="K129">
        <f t="shared" si="65"/>
        <v>2</v>
      </c>
      <c r="L129">
        <f t="shared" si="65"/>
        <v>2</v>
      </c>
      <c r="M129">
        <f t="shared" si="65"/>
        <v>1</v>
      </c>
      <c r="N129">
        <f t="shared" si="65"/>
        <v>3</v>
      </c>
      <c r="O129">
        <f t="shared" si="65"/>
        <v>2</v>
      </c>
      <c r="P129">
        <f t="shared" si="65"/>
        <v>0</v>
      </c>
      <c r="S129">
        <f>COUNTIFS(Stats_Pitch_Team,$B129,Stats_Pitch_Position,S$1,Stats_Pitch_AgeOut,1)</f>
        <v>6</v>
      </c>
      <c r="T129">
        <f t="shared" si="61"/>
        <v>0</v>
      </c>
      <c r="U129">
        <f t="shared" si="61"/>
        <v>0</v>
      </c>
      <c r="V129">
        <f t="shared" si="61"/>
        <v>1</v>
      </c>
      <c r="W129">
        <f t="shared" si="61"/>
        <v>1</v>
      </c>
      <c r="X129">
        <f t="shared" si="61"/>
        <v>1</v>
      </c>
      <c r="Y129">
        <f t="shared" si="58"/>
        <v>0</v>
      </c>
      <c r="Z129">
        <f t="shared" si="58"/>
        <v>0</v>
      </c>
      <c r="AA129">
        <f t="shared" si="58"/>
        <v>0</v>
      </c>
      <c r="AB129">
        <f t="shared" si="58"/>
        <v>1</v>
      </c>
      <c r="AC129">
        <f t="shared" si="36"/>
        <v>10</v>
      </c>
      <c r="AF129">
        <f>COUNTIFS(Stats_Pitch_Team,$B129,Stats_Pitch_Position,AF$1,Stats_Pitch_AgeOut,"&lt;&gt;1", Stats_Pitch_Draft,1)</f>
        <v>0</v>
      </c>
      <c r="AG129">
        <f t="shared" si="62"/>
        <v>0</v>
      </c>
      <c r="AH129">
        <f t="shared" si="62"/>
        <v>0</v>
      </c>
      <c r="AI129">
        <f t="shared" si="62"/>
        <v>0</v>
      </c>
      <c r="AJ129">
        <f t="shared" si="62"/>
        <v>0</v>
      </c>
      <c r="AK129">
        <f t="shared" si="62"/>
        <v>0</v>
      </c>
      <c r="AL129">
        <f t="shared" si="59"/>
        <v>0</v>
      </c>
      <c r="AM129">
        <f t="shared" si="59"/>
        <v>0</v>
      </c>
      <c r="AN129">
        <f t="shared" si="59"/>
        <v>0</v>
      </c>
      <c r="AO129">
        <f t="shared" si="59"/>
        <v>0</v>
      </c>
      <c r="AP129">
        <f t="shared" si="37"/>
        <v>0</v>
      </c>
      <c r="AS129">
        <f>COUNTIFS(Transfers_Team_Current,$B129,Transfers_Position,AS$1,Transfers_AgeOut, "&lt;&gt;1")</f>
        <v>1</v>
      </c>
      <c r="AT129">
        <f t="shared" si="63"/>
        <v>1</v>
      </c>
      <c r="AU129">
        <f t="shared" si="63"/>
        <v>0</v>
      </c>
      <c r="AV129">
        <f t="shared" si="63"/>
        <v>0</v>
      </c>
      <c r="AW129">
        <f t="shared" si="63"/>
        <v>0</v>
      </c>
      <c r="AX129">
        <f t="shared" si="63"/>
        <v>0</v>
      </c>
      <c r="AY129">
        <f t="shared" si="60"/>
        <v>0</v>
      </c>
      <c r="AZ129">
        <f t="shared" si="60"/>
        <v>0</v>
      </c>
      <c r="BA129">
        <f t="shared" si="60"/>
        <v>0</v>
      </c>
      <c r="BB129">
        <f t="shared" si="60"/>
        <v>0</v>
      </c>
      <c r="BC129">
        <f t="shared" si="38"/>
        <v>2</v>
      </c>
      <c r="BF129">
        <f t="shared" si="39"/>
        <v>10</v>
      </c>
      <c r="BG129">
        <f t="shared" si="40"/>
        <v>1</v>
      </c>
      <c r="BH129">
        <f t="shared" si="41"/>
        <v>1</v>
      </c>
      <c r="BI129">
        <f t="shared" si="42"/>
        <v>2</v>
      </c>
      <c r="BJ129">
        <f t="shared" si="43"/>
        <v>0</v>
      </c>
      <c r="BK129">
        <f t="shared" si="44"/>
        <v>1</v>
      </c>
      <c r="BL129">
        <f t="shared" si="45"/>
        <v>2</v>
      </c>
      <c r="BM129">
        <f t="shared" si="46"/>
        <v>1</v>
      </c>
      <c r="BN129">
        <f t="shared" si="47"/>
        <v>3</v>
      </c>
      <c r="BO129">
        <f t="shared" si="48"/>
        <v>1</v>
      </c>
      <c r="BP129">
        <f t="shared" si="49"/>
        <v>22</v>
      </c>
      <c r="BQ129" s="9">
        <f t="shared" si="50"/>
        <v>6</v>
      </c>
    </row>
    <row r="130" spans="1:69" x14ac:dyDescent="0.25">
      <c r="A130">
        <v>2026</v>
      </c>
      <c r="B130" t="s">
        <v>4368</v>
      </c>
      <c r="C130" s="4" t="str">
        <f t="shared" ref="C130:C193" si="66">IFERROR(INDEX(Conferences_Conference,MATCH(B130,Conferences_Team,0)),"")</f>
        <v>SEC</v>
      </c>
      <c r="F130">
        <f>COUNTIFS(Stats_Pitch_Team,$B130,Stats_Pitch_Position,F$1)</f>
        <v>19</v>
      </c>
      <c r="G130">
        <f t="shared" si="65"/>
        <v>3</v>
      </c>
      <c r="H130">
        <f t="shared" si="65"/>
        <v>2</v>
      </c>
      <c r="I130">
        <f t="shared" si="65"/>
        <v>4</v>
      </c>
      <c r="J130">
        <f t="shared" si="65"/>
        <v>2</v>
      </c>
      <c r="K130">
        <f t="shared" si="65"/>
        <v>1</v>
      </c>
      <c r="L130">
        <f t="shared" si="65"/>
        <v>3</v>
      </c>
      <c r="M130">
        <f t="shared" si="65"/>
        <v>1</v>
      </c>
      <c r="N130">
        <f t="shared" si="65"/>
        <v>2</v>
      </c>
      <c r="O130">
        <f t="shared" si="65"/>
        <v>0</v>
      </c>
      <c r="P130">
        <f t="shared" si="65"/>
        <v>0</v>
      </c>
      <c r="S130">
        <f>COUNTIFS(Stats_Pitch_Team,$B130,Stats_Pitch_Position,S$1,Stats_Pitch_AgeOut,1)</f>
        <v>4</v>
      </c>
      <c r="T130">
        <f t="shared" si="61"/>
        <v>0</v>
      </c>
      <c r="U130">
        <f t="shared" si="61"/>
        <v>1</v>
      </c>
      <c r="V130">
        <f t="shared" si="61"/>
        <v>2</v>
      </c>
      <c r="W130">
        <f t="shared" si="61"/>
        <v>0</v>
      </c>
      <c r="X130">
        <f t="shared" si="61"/>
        <v>0</v>
      </c>
      <c r="Y130">
        <f t="shared" si="58"/>
        <v>2</v>
      </c>
      <c r="Z130">
        <f t="shared" si="58"/>
        <v>0</v>
      </c>
      <c r="AA130">
        <f t="shared" si="58"/>
        <v>0</v>
      </c>
      <c r="AB130">
        <f t="shared" si="58"/>
        <v>0</v>
      </c>
      <c r="AC130">
        <f t="shared" si="36"/>
        <v>9</v>
      </c>
      <c r="AF130">
        <f>COUNTIFS(Stats_Pitch_Team,$B130,Stats_Pitch_Position,AF$1,Stats_Pitch_AgeOut,"&lt;&gt;1", Stats_Pitch_Draft,1)</f>
        <v>4</v>
      </c>
      <c r="AG130">
        <f t="shared" si="62"/>
        <v>0</v>
      </c>
      <c r="AH130">
        <f t="shared" si="62"/>
        <v>0</v>
      </c>
      <c r="AI130">
        <f t="shared" si="62"/>
        <v>0</v>
      </c>
      <c r="AJ130">
        <f t="shared" si="62"/>
        <v>1</v>
      </c>
      <c r="AK130">
        <f t="shared" si="62"/>
        <v>1</v>
      </c>
      <c r="AL130">
        <f t="shared" si="59"/>
        <v>0</v>
      </c>
      <c r="AM130">
        <f t="shared" si="59"/>
        <v>1</v>
      </c>
      <c r="AN130">
        <f t="shared" si="59"/>
        <v>1</v>
      </c>
      <c r="AO130">
        <f t="shared" si="59"/>
        <v>0</v>
      </c>
      <c r="AP130">
        <f t="shared" si="37"/>
        <v>8</v>
      </c>
      <c r="AS130">
        <f>COUNTIFS(Transfers_Team_Current,$B130,Transfers_Position,AS$1,Transfers_AgeOut, "&lt;&gt;1")</f>
        <v>3</v>
      </c>
      <c r="AT130">
        <f t="shared" si="63"/>
        <v>0</v>
      </c>
      <c r="AU130">
        <f t="shared" si="63"/>
        <v>0</v>
      </c>
      <c r="AV130">
        <f t="shared" si="63"/>
        <v>0</v>
      </c>
      <c r="AW130">
        <f t="shared" si="63"/>
        <v>1</v>
      </c>
      <c r="AX130">
        <f t="shared" si="63"/>
        <v>0</v>
      </c>
      <c r="AY130">
        <f t="shared" si="60"/>
        <v>0</v>
      </c>
      <c r="AZ130">
        <f t="shared" si="60"/>
        <v>0</v>
      </c>
      <c r="BA130">
        <f t="shared" si="60"/>
        <v>0</v>
      </c>
      <c r="BB130">
        <f t="shared" si="60"/>
        <v>0</v>
      </c>
      <c r="BC130">
        <f t="shared" si="38"/>
        <v>4</v>
      </c>
      <c r="BF130">
        <f t="shared" si="39"/>
        <v>8</v>
      </c>
      <c r="BG130">
        <f t="shared" si="40"/>
        <v>3</v>
      </c>
      <c r="BH130">
        <f t="shared" si="41"/>
        <v>1</v>
      </c>
      <c r="BI130">
        <f t="shared" si="42"/>
        <v>2</v>
      </c>
      <c r="BJ130">
        <f t="shared" si="43"/>
        <v>0</v>
      </c>
      <c r="BK130">
        <f t="shared" si="44"/>
        <v>0</v>
      </c>
      <c r="BL130">
        <f t="shared" si="45"/>
        <v>1</v>
      </c>
      <c r="BM130">
        <f t="shared" si="46"/>
        <v>0</v>
      </c>
      <c r="BN130">
        <f t="shared" si="47"/>
        <v>1</v>
      </c>
      <c r="BO130">
        <f t="shared" si="48"/>
        <v>0</v>
      </c>
      <c r="BP130">
        <f t="shared" si="49"/>
        <v>16</v>
      </c>
      <c r="BQ130" s="9">
        <f t="shared" si="50"/>
        <v>2</v>
      </c>
    </row>
    <row r="131" spans="1:69" x14ac:dyDescent="0.25">
      <c r="A131">
        <v>2026</v>
      </c>
      <c r="B131" t="s">
        <v>592</v>
      </c>
      <c r="C131" s="4" t="str">
        <f t="shared" si="66"/>
        <v>America East</v>
      </c>
      <c r="F131">
        <f>COUNTIFS(Stats_Pitch_Team,$B131,Stats_Pitch_Position,F$1)</f>
        <v>14</v>
      </c>
      <c r="G131">
        <f t="shared" si="65"/>
        <v>4</v>
      </c>
      <c r="H131">
        <f t="shared" si="65"/>
        <v>1</v>
      </c>
      <c r="I131">
        <f t="shared" si="65"/>
        <v>2</v>
      </c>
      <c r="J131">
        <f t="shared" si="65"/>
        <v>2</v>
      </c>
      <c r="K131">
        <f t="shared" si="65"/>
        <v>2</v>
      </c>
      <c r="L131">
        <f t="shared" si="65"/>
        <v>3</v>
      </c>
      <c r="M131">
        <f t="shared" si="65"/>
        <v>1</v>
      </c>
      <c r="N131">
        <f t="shared" si="65"/>
        <v>1</v>
      </c>
      <c r="O131">
        <f t="shared" si="65"/>
        <v>1</v>
      </c>
      <c r="P131">
        <f t="shared" si="65"/>
        <v>0</v>
      </c>
      <c r="S131">
        <f>COUNTIFS(Stats_Pitch_Team,$B131,Stats_Pitch_Position,S$1,Stats_Pitch_AgeOut,1)</f>
        <v>4</v>
      </c>
      <c r="T131">
        <f t="shared" si="61"/>
        <v>1</v>
      </c>
      <c r="U131">
        <f t="shared" si="61"/>
        <v>0</v>
      </c>
      <c r="V131">
        <f t="shared" si="61"/>
        <v>0</v>
      </c>
      <c r="W131">
        <f t="shared" si="61"/>
        <v>0</v>
      </c>
      <c r="X131">
        <f t="shared" si="61"/>
        <v>1</v>
      </c>
      <c r="Y131">
        <f t="shared" si="58"/>
        <v>0</v>
      </c>
      <c r="Z131">
        <f t="shared" si="58"/>
        <v>1</v>
      </c>
      <c r="AA131">
        <f t="shared" si="58"/>
        <v>0</v>
      </c>
      <c r="AB131">
        <f t="shared" si="58"/>
        <v>1</v>
      </c>
      <c r="AC131">
        <f t="shared" ref="AC131:AC194" si="67">SUM(S131:AB131)</f>
        <v>8</v>
      </c>
      <c r="AF131">
        <f>COUNTIFS(Stats_Pitch_Team,$B131,Stats_Pitch_Position,AF$1,Stats_Pitch_AgeOut,"&lt;&gt;1", Stats_Pitch_Draft,1)</f>
        <v>0</v>
      </c>
      <c r="AG131">
        <f t="shared" si="62"/>
        <v>0</v>
      </c>
      <c r="AH131">
        <f t="shared" si="62"/>
        <v>0</v>
      </c>
      <c r="AI131">
        <f t="shared" si="62"/>
        <v>0</v>
      </c>
      <c r="AJ131">
        <f t="shared" si="62"/>
        <v>0</v>
      </c>
      <c r="AK131">
        <f t="shared" si="62"/>
        <v>0</v>
      </c>
      <c r="AL131">
        <f t="shared" si="59"/>
        <v>0</v>
      </c>
      <c r="AM131">
        <f t="shared" si="59"/>
        <v>0</v>
      </c>
      <c r="AN131">
        <f t="shared" si="59"/>
        <v>0</v>
      </c>
      <c r="AO131">
        <f t="shared" si="59"/>
        <v>0</v>
      </c>
      <c r="AP131">
        <f t="shared" ref="AP131:AP194" si="68">SUM(AF131:AO131)</f>
        <v>0</v>
      </c>
      <c r="AS131">
        <f>COUNTIFS(Transfers_Team_Current,$B131,Transfers_Position,AS$1,Transfers_AgeOut, "&lt;&gt;1")</f>
        <v>1</v>
      </c>
      <c r="AT131">
        <f t="shared" si="63"/>
        <v>0</v>
      </c>
      <c r="AU131">
        <f t="shared" si="63"/>
        <v>0</v>
      </c>
      <c r="AV131">
        <f t="shared" si="63"/>
        <v>1</v>
      </c>
      <c r="AW131">
        <f t="shared" si="63"/>
        <v>0</v>
      </c>
      <c r="AX131">
        <f t="shared" si="63"/>
        <v>0</v>
      </c>
      <c r="AY131">
        <f t="shared" si="60"/>
        <v>0</v>
      </c>
      <c r="AZ131">
        <f t="shared" si="60"/>
        <v>0</v>
      </c>
      <c r="BA131">
        <f t="shared" si="60"/>
        <v>0</v>
      </c>
      <c r="BB131">
        <f t="shared" si="60"/>
        <v>0</v>
      </c>
      <c r="BC131">
        <f t="shared" ref="BC131:BC194" si="69">SUM(AS131:BB131)</f>
        <v>2</v>
      </c>
      <c r="BF131">
        <f t="shared" ref="BF131:BF194" si="70">F131-S131-AF131-AS131</f>
        <v>9</v>
      </c>
      <c r="BG131">
        <f t="shared" ref="BG131:BG194" si="71">G131-T131-AG131-AT131</f>
        <v>3</v>
      </c>
      <c r="BH131">
        <f t="shared" ref="BH131:BH194" si="72">H131-U131-AH131-AU131</f>
        <v>1</v>
      </c>
      <c r="BI131">
        <f t="shared" ref="BI131:BI194" si="73">I131-V131-AI131-AV131</f>
        <v>1</v>
      </c>
      <c r="BJ131">
        <f t="shared" ref="BJ131:BJ194" si="74">J131-W131-AJ131-AW131</f>
        <v>2</v>
      </c>
      <c r="BK131">
        <f t="shared" ref="BK131:BK194" si="75">K131-X131-AK131-AX131</f>
        <v>1</v>
      </c>
      <c r="BL131">
        <f t="shared" ref="BL131:BL194" si="76">L131-Y131-AL131-AY131</f>
        <v>3</v>
      </c>
      <c r="BM131">
        <f t="shared" ref="BM131:BM194" si="77">M131-Z131-AM131-AZ131</f>
        <v>0</v>
      </c>
      <c r="BN131">
        <f t="shared" ref="BN131:BN194" si="78">N131-AA131-AN131-BA131</f>
        <v>1</v>
      </c>
      <c r="BO131">
        <f t="shared" ref="BO131:BO194" si="79">O131-AB131-AO131-BB131</f>
        <v>0</v>
      </c>
      <c r="BP131">
        <f t="shared" ref="BP131:BP194" si="80">SUM(BF131:BO131)</f>
        <v>21</v>
      </c>
      <c r="BQ131" s="9">
        <f t="shared" ref="BQ131:BQ194" si="81">SUM(BL131:BN131)</f>
        <v>4</v>
      </c>
    </row>
    <row r="132" spans="1:69" x14ac:dyDescent="0.25">
      <c r="A132">
        <v>2026</v>
      </c>
      <c r="B132" t="s">
        <v>3036</v>
      </c>
      <c r="C132" s="4" t="str">
        <f t="shared" si="66"/>
        <v>Metro Atlantic</v>
      </c>
      <c r="F132">
        <f>COUNTIFS(Stats_Pitch_Team,$B132,Stats_Pitch_Position,F$1)</f>
        <v>20</v>
      </c>
      <c r="G132">
        <f t="shared" ref="G132:P141" si="82">COUNTIFS(Stats_Hit_Team,$B132,Stats_Hit_Position,G$1)</f>
        <v>3</v>
      </c>
      <c r="H132">
        <f t="shared" si="82"/>
        <v>1</v>
      </c>
      <c r="I132">
        <f t="shared" si="82"/>
        <v>2</v>
      </c>
      <c r="J132">
        <f t="shared" si="82"/>
        <v>3</v>
      </c>
      <c r="K132">
        <f t="shared" si="82"/>
        <v>1</v>
      </c>
      <c r="L132">
        <f t="shared" si="82"/>
        <v>4</v>
      </c>
      <c r="M132">
        <f t="shared" si="82"/>
        <v>3</v>
      </c>
      <c r="N132">
        <f t="shared" si="82"/>
        <v>2</v>
      </c>
      <c r="O132">
        <f t="shared" si="82"/>
        <v>1</v>
      </c>
      <c r="P132">
        <f t="shared" si="82"/>
        <v>0</v>
      </c>
      <c r="S132">
        <f>COUNTIFS(Stats_Pitch_Team,$B132,Stats_Pitch_Position,S$1,Stats_Pitch_AgeOut,1)</f>
        <v>9</v>
      </c>
      <c r="T132">
        <f t="shared" si="61"/>
        <v>2</v>
      </c>
      <c r="U132">
        <f t="shared" si="61"/>
        <v>1</v>
      </c>
      <c r="V132">
        <f t="shared" si="61"/>
        <v>1</v>
      </c>
      <c r="W132">
        <f t="shared" si="61"/>
        <v>3</v>
      </c>
      <c r="X132">
        <f t="shared" si="61"/>
        <v>1</v>
      </c>
      <c r="Y132">
        <f t="shared" si="58"/>
        <v>3</v>
      </c>
      <c r="Z132">
        <f t="shared" si="58"/>
        <v>3</v>
      </c>
      <c r="AA132">
        <f t="shared" si="58"/>
        <v>0</v>
      </c>
      <c r="AB132">
        <f t="shared" si="58"/>
        <v>1</v>
      </c>
      <c r="AC132">
        <f t="shared" si="67"/>
        <v>24</v>
      </c>
      <c r="AF132">
        <f>COUNTIFS(Stats_Pitch_Team,$B132,Stats_Pitch_Position,AF$1,Stats_Pitch_AgeOut,"&lt;&gt;1", Stats_Pitch_Draft,1)</f>
        <v>0</v>
      </c>
      <c r="AG132">
        <f t="shared" si="62"/>
        <v>0</v>
      </c>
      <c r="AH132">
        <f t="shared" si="62"/>
        <v>0</v>
      </c>
      <c r="AI132">
        <f t="shared" si="62"/>
        <v>0</v>
      </c>
      <c r="AJ132">
        <f t="shared" si="62"/>
        <v>0</v>
      </c>
      <c r="AK132">
        <f t="shared" si="62"/>
        <v>0</v>
      </c>
      <c r="AL132">
        <f t="shared" si="59"/>
        <v>0</v>
      </c>
      <c r="AM132">
        <f t="shared" si="59"/>
        <v>0</v>
      </c>
      <c r="AN132">
        <f t="shared" si="59"/>
        <v>0</v>
      </c>
      <c r="AO132">
        <f t="shared" si="59"/>
        <v>0</v>
      </c>
      <c r="AP132">
        <f t="shared" si="68"/>
        <v>0</v>
      </c>
      <c r="AS132">
        <f>COUNTIFS(Transfers_Team_Current,$B132,Transfers_Position,AS$1,Transfers_AgeOut, "&lt;&gt;1")</f>
        <v>1</v>
      </c>
      <c r="AT132">
        <f t="shared" si="63"/>
        <v>0</v>
      </c>
      <c r="AU132">
        <f t="shared" si="63"/>
        <v>0</v>
      </c>
      <c r="AV132">
        <f t="shared" si="63"/>
        <v>0</v>
      </c>
      <c r="AW132">
        <f t="shared" si="63"/>
        <v>0</v>
      </c>
      <c r="AX132">
        <f t="shared" si="63"/>
        <v>0</v>
      </c>
      <c r="AY132">
        <f t="shared" si="60"/>
        <v>1</v>
      </c>
      <c r="AZ132">
        <f t="shared" si="60"/>
        <v>0</v>
      </c>
      <c r="BA132">
        <f t="shared" si="60"/>
        <v>0</v>
      </c>
      <c r="BB132">
        <f t="shared" si="60"/>
        <v>0</v>
      </c>
      <c r="BC132">
        <f t="shared" si="69"/>
        <v>2</v>
      </c>
      <c r="BF132">
        <f t="shared" si="70"/>
        <v>10</v>
      </c>
      <c r="BG132">
        <f t="shared" si="71"/>
        <v>1</v>
      </c>
      <c r="BH132">
        <f t="shared" si="72"/>
        <v>0</v>
      </c>
      <c r="BI132">
        <f t="shared" si="73"/>
        <v>1</v>
      </c>
      <c r="BJ132">
        <f t="shared" si="74"/>
        <v>0</v>
      </c>
      <c r="BK132">
        <f t="shared" si="75"/>
        <v>0</v>
      </c>
      <c r="BL132">
        <f t="shared" si="76"/>
        <v>0</v>
      </c>
      <c r="BM132">
        <f t="shared" si="77"/>
        <v>0</v>
      </c>
      <c r="BN132">
        <f t="shared" si="78"/>
        <v>2</v>
      </c>
      <c r="BO132">
        <f t="shared" si="79"/>
        <v>0</v>
      </c>
      <c r="BP132">
        <f t="shared" si="80"/>
        <v>14</v>
      </c>
      <c r="BQ132" s="9">
        <f t="shared" si="81"/>
        <v>2</v>
      </c>
    </row>
    <row r="133" spans="1:69" x14ac:dyDescent="0.25">
      <c r="A133">
        <v>2026</v>
      </c>
      <c r="B133" t="s">
        <v>2901</v>
      </c>
      <c r="C133" s="4" t="str">
        <f t="shared" si="66"/>
        <v>Metro Atlantic</v>
      </c>
      <c r="F133">
        <f>COUNTIFS(Stats_Pitch_Team,$B133,Stats_Pitch_Position,F$1)</f>
        <v>19</v>
      </c>
      <c r="G133">
        <f t="shared" si="82"/>
        <v>3</v>
      </c>
      <c r="H133">
        <f t="shared" si="82"/>
        <v>2</v>
      </c>
      <c r="I133">
        <f t="shared" si="82"/>
        <v>1</v>
      </c>
      <c r="J133">
        <f t="shared" si="82"/>
        <v>0</v>
      </c>
      <c r="K133">
        <f t="shared" si="82"/>
        <v>2</v>
      </c>
      <c r="L133">
        <f t="shared" si="82"/>
        <v>2</v>
      </c>
      <c r="M133">
        <f t="shared" si="82"/>
        <v>2</v>
      </c>
      <c r="N133">
        <f t="shared" si="82"/>
        <v>2</v>
      </c>
      <c r="O133">
        <f t="shared" si="82"/>
        <v>3</v>
      </c>
      <c r="P133">
        <f t="shared" si="82"/>
        <v>0</v>
      </c>
      <c r="S133">
        <f>COUNTIFS(Stats_Pitch_Team,$B133,Stats_Pitch_Position,S$1,Stats_Pitch_AgeOut,1)</f>
        <v>4</v>
      </c>
      <c r="T133">
        <f t="shared" si="61"/>
        <v>0</v>
      </c>
      <c r="U133">
        <f t="shared" si="61"/>
        <v>2</v>
      </c>
      <c r="V133">
        <f t="shared" si="61"/>
        <v>0</v>
      </c>
      <c r="W133">
        <f t="shared" si="61"/>
        <v>0</v>
      </c>
      <c r="X133">
        <f t="shared" si="61"/>
        <v>1</v>
      </c>
      <c r="Y133">
        <f t="shared" si="58"/>
        <v>1</v>
      </c>
      <c r="Z133">
        <f t="shared" si="58"/>
        <v>1</v>
      </c>
      <c r="AA133">
        <f t="shared" si="58"/>
        <v>0</v>
      </c>
      <c r="AB133">
        <f t="shared" si="58"/>
        <v>1</v>
      </c>
      <c r="AC133">
        <f t="shared" si="67"/>
        <v>10</v>
      </c>
      <c r="AF133">
        <f>COUNTIFS(Stats_Pitch_Team,$B133,Stats_Pitch_Position,AF$1,Stats_Pitch_AgeOut,"&lt;&gt;1", Stats_Pitch_Draft,1)</f>
        <v>0</v>
      </c>
      <c r="AG133">
        <f t="shared" si="62"/>
        <v>0</v>
      </c>
      <c r="AH133">
        <f t="shared" si="62"/>
        <v>0</v>
      </c>
      <c r="AI133">
        <f t="shared" si="62"/>
        <v>0</v>
      </c>
      <c r="AJ133">
        <f t="shared" si="62"/>
        <v>0</v>
      </c>
      <c r="AK133">
        <f t="shared" si="62"/>
        <v>0</v>
      </c>
      <c r="AL133">
        <f t="shared" si="59"/>
        <v>0</v>
      </c>
      <c r="AM133">
        <f t="shared" si="59"/>
        <v>0</v>
      </c>
      <c r="AN133">
        <f t="shared" si="59"/>
        <v>0</v>
      </c>
      <c r="AO133">
        <f t="shared" si="59"/>
        <v>0</v>
      </c>
      <c r="AP133">
        <f t="shared" si="68"/>
        <v>0</v>
      </c>
      <c r="AS133">
        <f>COUNTIFS(Transfers_Team_Current,$B133,Transfers_Position,AS$1,Transfers_AgeOut, "&lt;&gt;1")</f>
        <v>3</v>
      </c>
      <c r="AT133">
        <f t="shared" si="63"/>
        <v>0</v>
      </c>
      <c r="AU133">
        <f t="shared" si="63"/>
        <v>0</v>
      </c>
      <c r="AV133">
        <f t="shared" si="63"/>
        <v>0</v>
      </c>
      <c r="AW133">
        <f t="shared" si="63"/>
        <v>0</v>
      </c>
      <c r="AX133">
        <f t="shared" si="63"/>
        <v>1</v>
      </c>
      <c r="AY133">
        <f t="shared" si="60"/>
        <v>0</v>
      </c>
      <c r="AZ133">
        <f t="shared" si="60"/>
        <v>0</v>
      </c>
      <c r="BA133">
        <f t="shared" si="60"/>
        <v>0</v>
      </c>
      <c r="BB133">
        <f t="shared" si="60"/>
        <v>0</v>
      </c>
      <c r="BC133">
        <f t="shared" si="69"/>
        <v>4</v>
      </c>
      <c r="BF133">
        <f t="shared" si="70"/>
        <v>12</v>
      </c>
      <c r="BG133">
        <f t="shared" si="71"/>
        <v>3</v>
      </c>
      <c r="BH133">
        <f t="shared" si="72"/>
        <v>0</v>
      </c>
      <c r="BI133">
        <f t="shared" si="73"/>
        <v>1</v>
      </c>
      <c r="BJ133">
        <f t="shared" si="74"/>
        <v>0</v>
      </c>
      <c r="BK133">
        <f t="shared" si="75"/>
        <v>0</v>
      </c>
      <c r="BL133">
        <f t="shared" si="76"/>
        <v>1</v>
      </c>
      <c r="BM133">
        <f t="shared" si="77"/>
        <v>1</v>
      </c>
      <c r="BN133">
        <f t="shared" si="78"/>
        <v>2</v>
      </c>
      <c r="BO133">
        <f t="shared" si="79"/>
        <v>2</v>
      </c>
      <c r="BP133">
        <f t="shared" si="80"/>
        <v>22</v>
      </c>
      <c r="BQ133" s="9">
        <f t="shared" si="81"/>
        <v>4</v>
      </c>
    </row>
    <row r="134" spans="1:69" x14ac:dyDescent="0.25">
      <c r="A134">
        <v>2026</v>
      </c>
      <c r="B134" t="s">
        <v>5051</v>
      </c>
      <c r="C134" s="4" t="str">
        <f t="shared" si="66"/>
        <v>Sun Belt</v>
      </c>
      <c r="F134">
        <f>COUNTIFS(Stats_Pitch_Team,$B134,Stats_Pitch_Position,F$1)</f>
        <v>14</v>
      </c>
      <c r="G134">
        <f t="shared" si="82"/>
        <v>0</v>
      </c>
      <c r="H134">
        <f t="shared" si="82"/>
        <v>0</v>
      </c>
      <c r="I134">
        <f t="shared" si="82"/>
        <v>0</v>
      </c>
      <c r="J134">
        <f t="shared" si="82"/>
        <v>0</v>
      </c>
      <c r="K134">
        <f t="shared" si="82"/>
        <v>0</v>
      </c>
      <c r="L134">
        <f t="shared" si="82"/>
        <v>0</v>
      </c>
      <c r="M134">
        <f t="shared" si="82"/>
        <v>0</v>
      </c>
      <c r="N134">
        <f t="shared" si="82"/>
        <v>0</v>
      </c>
      <c r="O134">
        <f t="shared" si="82"/>
        <v>0</v>
      </c>
      <c r="P134">
        <f t="shared" si="82"/>
        <v>0</v>
      </c>
      <c r="S134">
        <f>COUNTIFS(Stats_Pitch_Team,$B134,Stats_Pitch_Position,S$1,Stats_Pitch_AgeOut,1)</f>
        <v>3</v>
      </c>
      <c r="T134">
        <f t="shared" si="61"/>
        <v>0</v>
      </c>
      <c r="U134">
        <f t="shared" si="61"/>
        <v>0</v>
      </c>
      <c r="V134">
        <f t="shared" si="61"/>
        <v>0</v>
      </c>
      <c r="W134">
        <f t="shared" si="61"/>
        <v>0</v>
      </c>
      <c r="X134">
        <f t="shared" si="61"/>
        <v>0</v>
      </c>
      <c r="Y134">
        <f t="shared" si="58"/>
        <v>0</v>
      </c>
      <c r="Z134">
        <f t="shared" si="58"/>
        <v>0</v>
      </c>
      <c r="AA134">
        <f t="shared" si="58"/>
        <v>0</v>
      </c>
      <c r="AB134">
        <f t="shared" si="58"/>
        <v>0</v>
      </c>
      <c r="AC134">
        <f t="shared" si="67"/>
        <v>3</v>
      </c>
      <c r="AF134">
        <f>COUNTIFS(Stats_Pitch_Team,$B134,Stats_Pitch_Position,AF$1,Stats_Pitch_AgeOut,"&lt;&gt;1", Stats_Pitch_Draft,1)</f>
        <v>0</v>
      </c>
      <c r="AG134">
        <f t="shared" si="62"/>
        <v>0</v>
      </c>
      <c r="AH134">
        <f t="shared" si="62"/>
        <v>0</v>
      </c>
      <c r="AI134">
        <f t="shared" si="62"/>
        <v>0</v>
      </c>
      <c r="AJ134">
        <f t="shared" si="62"/>
        <v>0</v>
      </c>
      <c r="AK134">
        <f t="shared" si="62"/>
        <v>0</v>
      </c>
      <c r="AL134">
        <f t="shared" si="59"/>
        <v>0</v>
      </c>
      <c r="AM134">
        <f t="shared" si="59"/>
        <v>0</v>
      </c>
      <c r="AN134">
        <f t="shared" si="59"/>
        <v>0</v>
      </c>
      <c r="AO134">
        <f t="shared" si="59"/>
        <v>0</v>
      </c>
      <c r="AP134">
        <f t="shared" si="68"/>
        <v>0</v>
      </c>
      <c r="AS134">
        <f>COUNTIFS(Transfers_Team_Current,$B134,Transfers_Position,AS$1,Transfers_AgeOut, "&lt;&gt;1")</f>
        <v>4</v>
      </c>
      <c r="AT134">
        <f t="shared" si="63"/>
        <v>1</v>
      </c>
      <c r="AU134">
        <f t="shared" si="63"/>
        <v>0</v>
      </c>
      <c r="AV134">
        <f t="shared" si="63"/>
        <v>0</v>
      </c>
      <c r="AW134">
        <f t="shared" si="63"/>
        <v>0</v>
      </c>
      <c r="AX134">
        <f t="shared" si="63"/>
        <v>0</v>
      </c>
      <c r="AY134">
        <f t="shared" si="60"/>
        <v>0</v>
      </c>
      <c r="AZ134">
        <f t="shared" si="60"/>
        <v>2</v>
      </c>
      <c r="BA134">
        <f t="shared" si="60"/>
        <v>0</v>
      </c>
      <c r="BB134">
        <f t="shared" si="60"/>
        <v>0</v>
      </c>
      <c r="BC134">
        <f t="shared" si="69"/>
        <v>7</v>
      </c>
      <c r="BF134">
        <f t="shared" si="70"/>
        <v>7</v>
      </c>
      <c r="BG134">
        <f t="shared" si="71"/>
        <v>-1</v>
      </c>
      <c r="BH134">
        <f t="shared" si="72"/>
        <v>0</v>
      </c>
      <c r="BI134">
        <f t="shared" si="73"/>
        <v>0</v>
      </c>
      <c r="BJ134">
        <f t="shared" si="74"/>
        <v>0</v>
      </c>
      <c r="BK134">
        <f t="shared" si="75"/>
        <v>0</v>
      </c>
      <c r="BL134">
        <f t="shared" si="76"/>
        <v>0</v>
      </c>
      <c r="BM134">
        <f t="shared" si="77"/>
        <v>-2</v>
      </c>
      <c r="BN134">
        <f t="shared" si="78"/>
        <v>0</v>
      </c>
      <c r="BO134">
        <f t="shared" si="79"/>
        <v>0</v>
      </c>
      <c r="BP134">
        <f t="shared" si="80"/>
        <v>4</v>
      </c>
      <c r="BQ134" s="9">
        <f t="shared" si="81"/>
        <v>-2</v>
      </c>
    </row>
    <row r="135" spans="1:69" x14ac:dyDescent="0.25">
      <c r="A135">
        <v>2026</v>
      </c>
      <c r="B135" t="s">
        <v>1890</v>
      </c>
      <c r="C135" s="4" t="str">
        <f t="shared" si="66"/>
        <v>Big Ten</v>
      </c>
      <c r="F135">
        <f>COUNTIFS(Stats_Pitch_Team,$B135,Stats_Pitch_Position,F$1)</f>
        <v>19</v>
      </c>
      <c r="G135">
        <f t="shared" si="82"/>
        <v>3</v>
      </c>
      <c r="H135">
        <f t="shared" si="82"/>
        <v>1</v>
      </c>
      <c r="I135">
        <f t="shared" si="82"/>
        <v>2</v>
      </c>
      <c r="J135">
        <f t="shared" si="82"/>
        <v>3</v>
      </c>
      <c r="K135">
        <f t="shared" si="82"/>
        <v>1</v>
      </c>
      <c r="L135">
        <f t="shared" si="82"/>
        <v>1</v>
      </c>
      <c r="M135">
        <f t="shared" si="82"/>
        <v>4</v>
      </c>
      <c r="N135">
        <f t="shared" si="82"/>
        <v>0</v>
      </c>
      <c r="O135">
        <f t="shared" si="82"/>
        <v>3</v>
      </c>
      <c r="P135">
        <f t="shared" si="82"/>
        <v>0</v>
      </c>
      <c r="S135">
        <f>COUNTIFS(Stats_Pitch_Team,$B135,Stats_Pitch_Position,S$1,Stats_Pitch_AgeOut,1)</f>
        <v>0</v>
      </c>
      <c r="T135">
        <f t="shared" si="61"/>
        <v>0</v>
      </c>
      <c r="U135">
        <f t="shared" si="61"/>
        <v>0</v>
      </c>
      <c r="V135">
        <f t="shared" si="61"/>
        <v>0</v>
      </c>
      <c r="W135">
        <f t="shared" si="61"/>
        <v>0</v>
      </c>
      <c r="X135">
        <f t="shared" si="61"/>
        <v>0</v>
      </c>
      <c r="Y135">
        <f t="shared" si="58"/>
        <v>0</v>
      </c>
      <c r="Z135">
        <f t="shared" si="58"/>
        <v>1</v>
      </c>
      <c r="AA135">
        <f t="shared" si="58"/>
        <v>0</v>
      </c>
      <c r="AB135">
        <f t="shared" si="58"/>
        <v>0</v>
      </c>
      <c r="AC135">
        <f t="shared" si="67"/>
        <v>1</v>
      </c>
      <c r="AF135">
        <f>COUNTIFS(Stats_Pitch_Team,$B135,Stats_Pitch_Position,AF$1,Stats_Pitch_AgeOut,"&lt;&gt;1", Stats_Pitch_Draft,1)</f>
        <v>0</v>
      </c>
      <c r="AG135">
        <f t="shared" si="62"/>
        <v>0</v>
      </c>
      <c r="AH135">
        <f t="shared" si="62"/>
        <v>0</v>
      </c>
      <c r="AI135">
        <f t="shared" si="62"/>
        <v>0</v>
      </c>
      <c r="AJ135">
        <f t="shared" si="62"/>
        <v>1</v>
      </c>
      <c r="AK135">
        <f t="shared" si="62"/>
        <v>0</v>
      </c>
      <c r="AL135">
        <f t="shared" si="59"/>
        <v>0</v>
      </c>
      <c r="AM135">
        <f t="shared" si="59"/>
        <v>0</v>
      </c>
      <c r="AN135">
        <f t="shared" si="59"/>
        <v>0</v>
      </c>
      <c r="AO135">
        <f t="shared" si="59"/>
        <v>0</v>
      </c>
      <c r="AP135">
        <f t="shared" si="68"/>
        <v>1</v>
      </c>
      <c r="AS135">
        <f>COUNTIFS(Transfers_Team_Current,$B135,Transfers_Position,AS$1,Transfers_AgeOut, "&lt;&gt;1")</f>
        <v>9</v>
      </c>
      <c r="AT135">
        <f t="shared" si="63"/>
        <v>3</v>
      </c>
      <c r="AU135">
        <f t="shared" si="63"/>
        <v>1</v>
      </c>
      <c r="AV135">
        <f t="shared" si="63"/>
        <v>1</v>
      </c>
      <c r="AW135">
        <f t="shared" si="63"/>
        <v>1</v>
      </c>
      <c r="AX135">
        <f t="shared" si="63"/>
        <v>1</v>
      </c>
      <c r="AY135">
        <f t="shared" si="60"/>
        <v>2</v>
      </c>
      <c r="AZ135">
        <f t="shared" si="60"/>
        <v>2</v>
      </c>
      <c r="BA135">
        <f t="shared" si="60"/>
        <v>0</v>
      </c>
      <c r="BB135">
        <f t="shared" si="60"/>
        <v>2</v>
      </c>
      <c r="BC135">
        <f t="shared" si="69"/>
        <v>22</v>
      </c>
      <c r="BF135">
        <f t="shared" si="70"/>
        <v>10</v>
      </c>
      <c r="BG135">
        <f t="shared" si="71"/>
        <v>0</v>
      </c>
      <c r="BH135">
        <f t="shared" si="72"/>
        <v>0</v>
      </c>
      <c r="BI135">
        <f t="shared" si="73"/>
        <v>1</v>
      </c>
      <c r="BJ135">
        <f t="shared" si="74"/>
        <v>1</v>
      </c>
      <c r="BK135">
        <f t="shared" si="75"/>
        <v>0</v>
      </c>
      <c r="BL135">
        <f t="shared" si="76"/>
        <v>-1</v>
      </c>
      <c r="BM135">
        <f t="shared" si="77"/>
        <v>1</v>
      </c>
      <c r="BN135">
        <f t="shared" si="78"/>
        <v>0</v>
      </c>
      <c r="BO135">
        <f t="shared" si="79"/>
        <v>1</v>
      </c>
      <c r="BP135">
        <f t="shared" si="80"/>
        <v>13</v>
      </c>
      <c r="BQ135" s="9">
        <f t="shared" si="81"/>
        <v>0</v>
      </c>
    </row>
    <row r="136" spans="1:69" x14ac:dyDescent="0.25">
      <c r="A136">
        <v>2026</v>
      </c>
      <c r="B136" t="s">
        <v>3195</v>
      </c>
      <c r="C136" s="4" t="str">
        <f t="shared" si="66"/>
        <v>Atlantic 10</v>
      </c>
      <c r="F136">
        <f>COUNTIFS(Stats_Pitch_Team,$B136,Stats_Pitch_Position,F$1)</f>
        <v>16</v>
      </c>
      <c r="G136">
        <f t="shared" si="82"/>
        <v>0</v>
      </c>
      <c r="H136">
        <f t="shared" si="82"/>
        <v>0</v>
      </c>
      <c r="I136">
        <f t="shared" si="82"/>
        <v>0</v>
      </c>
      <c r="J136">
        <f t="shared" si="82"/>
        <v>0</v>
      </c>
      <c r="K136">
        <f t="shared" si="82"/>
        <v>0</v>
      </c>
      <c r="L136">
        <f t="shared" si="82"/>
        <v>0</v>
      </c>
      <c r="M136">
        <f t="shared" si="82"/>
        <v>0</v>
      </c>
      <c r="N136">
        <f t="shared" si="82"/>
        <v>0</v>
      </c>
      <c r="O136">
        <f t="shared" si="82"/>
        <v>0</v>
      </c>
      <c r="P136">
        <f t="shared" si="82"/>
        <v>0</v>
      </c>
      <c r="S136">
        <f>COUNTIFS(Stats_Pitch_Team,$B136,Stats_Pitch_Position,S$1,Stats_Pitch_AgeOut,1)</f>
        <v>5</v>
      </c>
      <c r="T136">
        <f t="shared" si="61"/>
        <v>0</v>
      </c>
      <c r="U136">
        <f t="shared" si="61"/>
        <v>0</v>
      </c>
      <c r="V136">
        <f t="shared" si="61"/>
        <v>0</v>
      </c>
      <c r="W136">
        <f t="shared" si="61"/>
        <v>0</v>
      </c>
      <c r="X136">
        <f t="shared" si="61"/>
        <v>0</v>
      </c>
      <c r="Y136">
        <f t="shared" si="58"/>
        <v>0</v>
      </c>
      <c r="Z136">
        <f t="shared" si="58"/>
        <v>0</v>
      </c>
      <c r="AA136">
        <f t="shared" si="58"/>
        <v>0</v>
      </c>
      <c r="AB136">
        <f t="shared" si="58"/>
        <v>0</v>
      </c>
      <c r="AC136">
        <f t="shared" si="67"/>
        <v>5</v>
      </c>
      <c r="AF136">
        <f>COUNTIFS(Stats_Pitch_Team,$B136,Stats_Pitch_Position,AF$1,Stats_Pitch_AgeOut,"&lt;&gt;1", Stats_Pitch_Draft,1)</f>
        <v>0</v>
      </c>
      <c r="AG136">
        <f t="shared" si="62"/>
        <v>0</v>
      </c>
      <c r="AH136">
        <f t="shared" si="62"/>
        <v>0</v>
      </c>
      <c r="AI136">
        <f t="shared" si="62"/>
        <v>0</v>
      </c>
      <c r="AJ136">
        <f t="shared" si="62"/>
        <v>0</v>
      </c>
      <c r="AK136">
        <f t="shared" si="62"/>
        <v>0</v>
      </c>
      <c r="AL136">
        <f t="shared" si="59"/>
        <v>0</v>
      </c>
      <c r="AM136">
        <f t="shared" si="59"/>
        <v>0</v>
      </c>
      <c r="AN136">
        <f t="shared" si="59"/>
        <v>0</v>
      </c>
      <c r="AO136">
        <f t="shared" si="59"/>
        <v>0</v>
      </c>
      <c r="AP136">
        <f t="shared" si="68"/>
        <v>0</v>
      </c>
      <c r="AS136">
        <f>COUNTIFS(Transfers_Team_Current,$B136,Transfers_Position,AS$1,Transfers_AgeOut, "&lt;&gt;1")</f>
        <v>0</v>
      </c>
      <c r="AT136">
        <f t="shared" si="63"/>
        <v>0</v>
      </c>
      <c r="AU136">
        <f t="shared" si="63"/>
        <v>0</v>
      </c>
      <c r="AV136">
        <f t="shared" si="63"/>
        <v>0</v>
      </c>
      <c r="AW136">
        <f t="shared" si="63"/>
        <v>0</v>
      </c>
      <c r="AX136">
        <f t="shared" si="63"/>
        <v>0</v>
      </c>
      <c r="AY136">
        <f t="shared" si="60"/>
        <v>0</v>
      </c>
      <c r="AZ136">
        <f t="shared" si="60"/>
        <v>0</v>
      </c>
      <c r="BA136">
        <f t="shared" si="60"/>
        <v>0</v>
      </c>
      <c r="BB136">
        <f t="shared" si="60"/>
        <v>0</v>
      </c>
      <c r="BC136">
        <f t="shared" si="69"/>
        <v>0</v>
      </c>
      <c r="BF136">
        <f t="shared" si="70"/>
        <v>11</v>
      </c>
      <c r="BG136">
        <f t="shared" si="71"/>
        <v>0</v>
      </c>
      <c r="BH136">
        <f t="shared" si="72"/>
        <v>0</v>
      </c>
      <c r="BI136">
        <f t="shared" si="73"/>
        <v>0</v>
      </c>
      <c r="BJ136">
        <f t="shared" si="74"/>
        <v>0</v>
      </c>
      <c r="BK136">
        <f t="shared" si="75"/>
        <v>0</v>
      </c>
      <c r="BL136">
        <f t="shared" si="76"/>
        <v>0</v>
      </c>
      <c r="BM136">
        <f t="shared" si="77"/>
        <v>0</v>
      </c>
      <c r="BN136">
        <f t="shared" si="78"/>
        <v>0</v>
      </c>
      <c r="BO136">
        <f t="shared" si="79"/>
        <v>0</v>
      </c>
      <c r="BP136">
        <f t="shared" si="80"/>
        <v>11</v>
      </c>
      <c r="BQ136" s="9">
        <f t="shared" si="81"/>
        <v>0</v>
      </c>
    </row>
    <row r="137" spans="1:69" x14ac:dyDescent="0.25">
      <c r="A137">
        <v>2026</v>
      </c>
      <c r="B137" t="s">
        <v>4629</v>
      </c>
      <c r="C137" s="4" t="str">
        <f t="shared" si="66"/>
        <v>Southland</v>
      </c>
      <c r="F137">
        <f>COUNTIFS(Stats_Pitch_Team,$B137,Stats_Pitch_Position,F$1)</f>
        <v>19</v>
      </c>
      <c r="G137">
        <f t="shared" si="82"/>
        <v>3</v>
      </c>
      <c r="H137">
        <f t="shared" si="82"/>
        <v>1</v>
      </c>
      <c r="I137">
        <f t="shared" si="82"/>
        <v>2</v>
      </c>
      <c r="J137">
        <f t="shared" si="82"/>
        <v>2</v>
      </c>
      <c r="K137">
        <f t="shared" si="82"/>
        <v>2</v>
      </c>
      <c r="L137">
        <f t="shared" si="82"/>
        <v>5</v>
      </c>
      <c r="M137">
        <f t="shared" si="82"/>
        <v>1</v>
      </c>
      <c r="N137">
        <f t="shared" si="82"/>
        <v>1</v>
      </c>
      <c r="O137">
        <f t="shared" si="82"/>
        <v>1</v>
      </c>
      <c r="P137">
        <f t="shared" si="82"/>
        <v>0</v>
      </c>
      <c r="S137">
        <f>COUNTIFS(Stats_Pitch_Team,$B137,Stats_Pitch_Position,S$1,Stats_Pitch_AgeOut,1)</f>
        <v>7</v>
      </c>
      <c r="T137">
        <f t="shared" si="61"/>
        <v>0</v>
      </c>
      <c r="U137">
        <f t="shared" si="61"/>
        <v>1</v>
      </c>
      <c r="V137">
        <f t="shared" si="61"/>
        <v>1</v>
      </c>
      <c r="W137">
        <f t="shared" si="61"/>
        <v>1</v>
      </c>
      <c r="X137">
        <f t="shared" si="61"/>
        <v>1</v>
      </c>
      <c r="Y137">
        <f t="shared" si="58"/>
        <v>3</v>
      </c>
      <c r="Z137">
        <f t="shared" si="58"/>
        <v>0</v>
      </c>
      <c r="AA137">
        <f t="shared" si="58"/>
        <v>1</v>
      </c>
      <c r="AB137">
        <f t="shared" si="58"/>
        <v>0</v>
      </c>
      <c r="AC137">
        <f t="shared" si="67"/>
        <v>15</v>
      </c>
      <c r="AF137">
        <f>COUNTIFS(Stats_Pitch_Team,$B137,Stats_Pitch_Position,AF$1,Stats_Pitch_AgeOut,"&lt;&gt;1", Stats_Pitch_Draft,1)</f>
        <v>0</v>
      </c>
      <c r="AG137">
        <f t="shared" si="62"/>
        <v>0</v>
      </c>
      <c r="AH137">
        <f t="shared" si="62"/>
        <v>0</v>
      </c>
      <c r="AI137">
        <f t="shared" si="62"/>
        <v>0</v>
      </c>
      <c r="AJ137">
        <f t="shared" si="62"/>
        <v>0</v>
      </c>
      <c r="AK137">
        <f t="shared" si="62"/>
        <v>0</v>
      </c>
      <c r="AL137">
        <f t="shared" si="59"/>
        <v>0</v>
      </c>
      <c r="AM137">
        <f t="shared" si="59"/>
        <v>0</v>
      </c>
      <c r="AN137">
        <f t="shared" si="59"/>
        <v>0</v>
      </c>
      <c r="AO137">
        <f t="shared" si="59"/>
        <v>0</v>
      </c>
      <c r="AP137">
        <f t="shared" si="68"/>
        <v>0</v>
      </c>
      <c r="AS137">
        <f>COUNTIFS(Transfers_Team_Current,$B137,Transfers_Position,AS$1,Transfers_AgeOut, "&lt;&gt;1")</f>
        <v>3</v>
      </c>
      <c r="AT137">
        <f t="shared" si="63"/>
        <v>1</v>
      </c>
      <c r="AU137">
        <f t="shared" si="63"/>
        <v>0</v>
      </c>
      <c r="AV137">
        <f t="shared" si="63"/>
        <v>0</v>
      </c>
      <c r="AW137">
        <f t="shared" si="63"/>
        <v>0</v>
      </c>
      <c r="AX137">
        <f t="shared" si="63"/>
        <v>1</v>
      </c>
      <c r="AY137">
        <f t="shared" si="60"/>
        <v>0</v>
      </c>
      <c r="AZ137">
        <f t="shared" si="60"/>
        <v>1</v>
      </c>
      <c r="BA137">
        <f t="shared" si="60"/>
        <v>0</v>
      </c>
      <c r="BB137">
        <f t="shared" si="60"/>
        <v>0</v>
      </c>
      <c r="BC137">
        <f t="shared" si="69"/>
        <v>6</v>
      </c>
      <c r="BF137">
        <f t="shared" si="70"/>
        <v>9</v>
      </c>
      <c r="BG137">
        <f t="shared" si="71"/>
        <v>2</v>
      </c>
      <c r="BH137">
        <f t="shared" si="72"/>
        <v>0</v>
      </c>
      <c r="BI137">
        <f t="shared" si="73"/>
        <v>1</v>
      </c>
      <c r="BJ137">
        <f t="shared" si="74"/>
        <v>1</v>
      </c>
      <c r="BK137">
        <f t="shared" si="75"/>
        <v>0</v>
      </c>
      <c r="BL137">
        <f t="shared" si="76"/>
        <v>2</v>
      </c>
      <c r="BM137">
        <f t="shared" si="77"/>
        <v>0</v>
      </c>
      <c r="BN137">
        <f t="shared" si="78"/>
        <v>0</v>
      </c>
      <c r="BO137">
        <f t="shared" si="79"/>
        <v>1</v>
      </c>
      <c r="BP137">
        <f t="shared" si="80"/>
        <v>16</v>
      </c>
      <c r="BQ137" s="9">
        <f t="shared" si="81"/>
        <v>2</v>
      </c>
    </row>
    <row r="138" spans="1:69" x14ac:dyDescent="0.25">
      <c r="A138">
        <v>2026</v>
      </c>
      <c r="B138" t="s">
        <v>757</v>
      </c>
      <c r="C138" s="4" t="str">
        <f t="shared" si="66"/>
        <v>American Athletic</v>
      </c>
      <c r="F138">
        <f>COUNTIFS(Stats_Pitch_Team,$B138,Stats_Pitch_Position,F$1)</f>
        <v>18</v>
      </c>
      <c r="G138">
        <f t="shared" si="82"/>
        <v>3</v>
      </c>
      <c r="H138">
        <f t="shared" si="82"/>
        <v>2</v>
      </c>
      <c r="I138">
        <f t="shared" si="82"/>
        <v>2</v>
      </c>
      <c r="J138">
        <f t="shared" si="82"/>
        <v>1</v>
      </c>
      <c r="K138">
        <f t="shared" si="82"/>
        <v>2</v>
      </c>
      <c r="L138">
        <f t="shared" si="82"/>
        <v>2</v>
      </c>
      <c r="M138">
        <f t="shared" si="82"/>
        <v>1</v>
      </c>
      <c r="N138">
        <f t="shared" si="82"/>
        <v>3</v>
      </c>
      <c r="O138">
        <f t="shared" si="82"/>
        <v>2</v>
      </c>
      <c r="P138">
        <f t="shared" si="82"/>
        <v>0</v>
      </c>
      <c r="S138">
        <f>COUNTIFS(Stats_Pitch_Team,$B138,Stats_Pitch_Position,S$1,Stats_Pitch_AgeOut,1)</f>
        <v>9</v>
      </c>
      <c r="T138">
        <f t="shared" si="61"/>
        <v>0</v>
      </c>
      <c r="U138">
        <f t="shared" si="61"/>
        <v>1</v>
      </c>
      <c r="V138">
        <f t="shared" si="61"/>
        <v>1</v>
      </c>
      <c r="W138">
        <f t="shared" si="61"/>
        <v>1</v>
      </c>
      <c r="X138">
        <f t="shared" si="61"/>
        <v>1</v>
      </c>
      <c r="Y138">
        <f t="shared" si="58"/>
        <v>0</v>
      </c>
      <c r="Z138">
        <f t="shared" si="58"/>
        <v>1</v>
      </c>
      <c r="AA138">
        <f t="shared" si="58"/>
        <v>0</v>
      </c>
      <c r="AB138">
        <f t="shared" si="58"/>
        <v>1</v>
      </c>
      <c r="AC138">
        <f t="shared" si="67"/>
        <v>15</v>
      </c>
      <c r="AF138">
        <f>COUNTIFS(Stats_Pitch_Team,$B138,Stats_Pitch_Position,AF$1,Stats_Pitch_AgeOut,"&lt;&gt;1", Stats_Pitch_Draft,1)</f>
        <v>0</v>
      </c>
      <c r="AG138">
        <f t="shared" si="62"/>
        <v>0</v>
      </c>
      <c r="AH138">
        <f t="shared" si="62"/>
        <v>0</v>
      </c>
      <c r="AI138">
        <f t="shared" si="62"/>
        <v>0</v>
      </c>
      <c r="AJ138">
        <f t="shared" si="62"/>
        <v>0</v>
      </c>
      <c r="AK138">
        <f t="shared" si="62"/>
        <v>0</v>
      </c>
      <c r="AL138">
        <f t="shared" si="59"/>
        <v>0</v>
      </c>
      <c r="AM138">
        <f t="shared" si="59"/>
        <v>0</v>
      </c>
      <c r="AN138">
        <f t="shared" si="59"/>
        <v>0</v>
      </c>
      <c r="AO138">
        <f t="shared" si="59"/>
        <v>0</v>
      </c>
      <c r="AP138">
        <f t="shared" si="68"/>
        <v>0</v>
      </c>
      <c r="AS138">
        <f>COUNTIFS(Transfers_Team_Current,$B138,Transfers_Position,AS$1,Transfers_AgeOut, "&lt;&gt;1")</f>
        <v>1</v>
      </c>
      <c r="AT138">
        <f t="shared" si="63"/>
        <v>1</v>
      </c>
      <c r="AU138">
        <f t="shared" si="63"/>
        <v>0</v>
      </c>
      <c r="AV138">
        <f t="shared" si="63"/>
        <v>0</v>
      </c>
      <c r="AW138">
        <f t="shared" si="63"/>
        <v>0</v>
      </c>
      <c r="AX138">
        <f t="shared" si="63"/>
        <v>1</v>
      </c>
      <c r="AY138">
        <f t="shared" si="60"/>
        <v>0</v>
      </c>
      <c r="AZ138">
        <f t="shared" si="60"/>
        <v>0</v>
      </c>
      <c r="BA138">
        <f t="shared" si="60"/>
        <v>2</v>
      </c>
      <c r="BB138">
        <f t="shared" si="60"/>
        <v>0</v>
      </c>
      <c r="BC138">
        <f t="shared" si="69"/>
        <v>5</v>
      </c>
      <c r="BF138">
        <f t="shared" si="70"/>
        <v>8</v>
      </c>
      <c r="BG138">
        <f t="shared" si="71"/>
        <v>2</v>
      </c>
      <c r="BH138">
        <f t="shared" si="72"/>
        <v>1</v>
      </c>
      <c r="BI138">
        <f t="shared" si="73"/>
        <v>1</v>
      </c>
      <c r="BJ138">
        <f t="shared" si="74"/>
        <v>0</v>
      </c>
      <c r="BK138">
        <f t="shared" si="75"/>
        <v>0</v>
      </c>
      <c r="BL138">
        <f t="shared" si="76"/>
        <v>2</v>
      </c>
      <c r="BM138">
        <f t="shared" si="77"/>
        <v>0</v>
      </c>
      <c r="BN138">
        <f t="shared" si="78"/>
        <v>1</v>
      </c>
      <c r="BO138">
        <f t="shared" si="79"/>
        <v>1</v>
      </c>
      <c r="BP138">
        <f t="shared" si="80"/>
        <v>16</v>
      </c>
      <c r="BQ138" s="9">
        <f t="shared" si="81"/>
        <v>3</v>
      </c>
    </row>
    <row r="139" spans="1:69" x14ac:dyDescent="0.25">
      <c r="A139">
        <v>2026</v>
      </c>
      <c r="B139" t="s">
        <v>4425</v>
      </c>
      <c r="C139" s="4" t="str">
        <f t="shared" si="66"/>
        <v>SoCon</v>
      </c>
      <c r="F139">
        <f>COUNTIFS(Stats_Pitch_Team,$B139,Stats_Pitch_Position,F$1)</f>
        <v>21</v>
      </c>
      <c r="G139">
        <f t="shared" si="82"/>
        <v>3</v>
      </c>
      <c r="H139">
        <f t="shared" si="82"/>
        <v>2</v>
      </c>
      <c r="I139">
        <f t="shared" si="82"/>
        <v>4</v>
      </c>
      <c r="J139">
        <f t="shared" si="82"/>
        <v>1</v>
      </c>
      <c r="K139">
        <f t="shared" si="82"/>
        <v>1</v>
      </c>
      <c r="L139">
        <f t="shared" si="82"/>
        <v>1</v>
      </c>
      <c r="M139">
        <f t="shared" si="82"/>
        <v>1</v>
      </c>
      <c r="N139">
        <f t="shared" si="82"/>
        <v>3</v>
      </c>
      <c r="O139">
        <f t="shared" si="82"/>
        <v>1</v>
      </c>
      <c r="P139">
        <f t="shared" si="82"/>
        <v>0</v>
      </c>
      <c r="S139">
        <f>COUNTIFS(Stats_Pitch_Team,$B139,Stats_Pitch_Position,S$1,Stats_Pitch_AgeOut,1)</f>
        <v>6</v>
      </c>
      <c r="T139">
        <f t="shared" si="61"/>
        <v>0</v>
      </c>
      <c r="U139">
        <f t="shared" si="61"/>
        <v>1</v>
      </c>
      <c r="V139">
        <f t="shared" si="61"/>
        <v>1</v>
      </c>
      <c r="W139">
        <f t="shared" si="61"/>
        <v>1</v>
      </c>
      <c r="X139">
        <f t="shared" si="61"/>
        <v>1</v>
      </c>
      <c r="Y139">
        <f t="shared" si="58"/>
        <v>1</v>
      </c>
      <c r="Z139">
        <f t="shared" si="58"/>
        <v>0</v>
      </c>
      <c r="AA139">
        <f t="shared" si="58"/>
        <v>0</v>
      </c>
      <c r="AB139">
        <f t="shared" si="58"/>
        <v>0</v>
      </c>
      <c r="AC139">
        <f t="shared" si="67"/>
        <v>11</v>
      </c>
      <c r="AF139">
        <f>COUNTIFS(Stats_Pitch_Team,$B139,Stats_Pitch_Position,AF$1,Stats_Pitch_AgeOut,"&lt;&gt;1", Stats_Pitch_Draft,1)</f>
        <v>1</v>
      </c>
      <c r="AG139">
        <f t="shared" si="62"/>
        <v>0</v>
      </c>
      <c r="AH139">
        <f t="shared" si="62"/>
        <v>0</v>
      </c>
      <c r="AI139">
        <f t="shared" si="62"/>
        <v>0</v>
      </c>
      <c r="AJ139">
        <f t="shared" si="62"/>
        <v>0</v>
      </c>
      <c r="AK139">
        <f t="shared" si="62"/>
        <v>0</v>
      </c>
      <c r="AL139">
        <f t="shared" si="59"/>
        <v>0</v>
      </c>
      <c r="AM139">
        <f t="shared" si="59"/>
        <v>1</v>
      </c>
      <c r="AN139">
        <f t="shared" si="59"/>
        <v>0</v>
      </c>
      <c r="AO139">
        <f t="shared" si="59"/>
        <v>0</v>
      </c>
      <c r="AP139">
        <f t="shared" si="68"/>
        <v>2</v>
      </c>
      <c r="AS139">
        <f>COUNTIFS(Transfers_Team_Current,$B139,Transfers_Position,AS$1,Transfers_AgeOut, "&lt;&gt;1")</f>
        <v>3</v>
      </c>
      <c r="AT139">
        <f t="shared" si="63"/>
        <v>1</v>
      </c>
      <c r="AU139">
        <f t="shared" si="63"/>
        <v>0</v>
      </c>
      <c r="AV139">
        <f t="shared" si="63"/>
        <v>1</v>
      </c>
      <c r="AW139">
        <f t="shared" si="63"/>
        <v>0</v>
      </c>
      <c r="AX139">
        <f t="shared" si="63"/>
        <v>0</v>
      </c>
      <c r="AY139">
        <f t="shared" si="60"/>
        <v>0</v>
      </c>
      <c r="AZ139">
        <f t="shared" si="60"/>
        <v>0</v>
      </c>
      <c r="BA139">
        <f t="shared" si="60"/>
        <v>1</v>
      </c>
      <c r="BB139">
        <f t="shared" si="60"/>
        <v>1</v>
      </c>
      <c r="BC139">
        <f t="shared" si="69"/>
        <v>7</v>
      </c>
      <c r="BF139">
        <f t="shared" si="70"/>
        <v>11</v>
      </c>
      <c r="BG139">
        <f t="shared" si="71"/>
        <v>2</v>
      </c>
      <c r="BH139">
        <f t="shared" si="72"/>
        <v>1</v>
      </c>
      <c r="BI139">
        <f t="shared" si="73"/>
        <v>2</v>
      </c>
      <c r="BJ139">
        <f t="shared" si="74"/>
        <v>0</v>
      </c>
      <c r="BK139">
        <f t="shared" si="75"/>
        <v>0</v>
      </c>
      <c r="BL139">
        <f t="shared" si="76"/>
        <v>0</v>
      </c>
      <c r="BM139">
        <f t="shared" si="77"/>
        <v>0</v>
      </c>
      <c r="BN139">
        <f t="shared" si="78"/>
        <v>2</v>
      </c>
      <c r="BO139">
        <f t="shared" si="79"/>
        <v>0</v>
      </c>
      <c r="BP139">
        <f t="shared" si="80"/>
        <v>18</v>
      </c>
      <c r="BQ139" s="9">
        <f t="shared" si="81"/>
        <v>2</v>
      </c>
    </row>
    <row r="140" spans="1:69" x14ac:dyDescent="0.25">
      <c r="A140">
        <v>2026</v>
      </c>
      <c r="B140" t="s">
        <v>3715</v>
      </c>
      <c r="C140" s="4" t="str">
        <f t="shared" si="66"/>
        <v>Northeast</v>
      </c>
      <c r="F140">
        <f>COUNTIFS(Stats_Pitch_Team,$B140,Stats_Pitch_Position,F$1)</f>
        <v>16</v>
      </c>
      <c r="G140">
        <f t="shared" si="82"/>
        <v>3</v>
      </c>
      <c r="H140">
        <f t="shared" si="82"/>
        <v>1</v>
      </c>
      <c r="I140">
        <f t="shared" si="82"/>
        <v>1</v>
      </c>
      <c r="J140">
        <f t="shared" si="82"/>
        <v>2</v>
      </c>
      <c r="K140">
        <f t="shared" si="82"/>
        <v>1</v>
      </c>
      <c r="L140">
        <f t="shared" si="82"/>
        <v>6</v>
      </c>
      <c r="M140">
        <f t="shared" si="82"/>
        <v>2</v>
      </c>
      <c r="N140">
        <f t="shared" si="82"/>
        <v>1</v>
      </c>
      <c r="O140">
        <f t="shared" si="82"/>
        <v>2</v>
      </c>
      <c r="P140">
        <f t="shared" si="82"/>
        <v>0</v>
      </c>
      <c r="S140">
        <f>COUNTIFS(Stats_Pitch_Team,$B140,Stats_Pitch_Position,S$1,Stats_Pitch_AgeOut,1)</f>
        <v>2</v>
      </c>
      <c r="T140">
        <f t="shared" si="61"/>
        <v>0</v>
      </c>
      <c r="U140">
        <f t="shared" si="61"/>
        <v>1</v>
      </c>
      <c r="V140">
        <f t="shared" si="61"/>
        <v>1</v>
      </c>
      <c r="W140">
        <f t="shared" si="61"/>
        <v>0</v>
      </c>
      <c r="X140">
        <f t="shared" si="61"/>
        <v>1</v>
      </c>
      <c r="Y140">
        <f t="shared" si="58"/>
        <v>0</v>
      </c>
      <c r="Z140">
        <f t="shared" si="58"/>
        <v>0</v>
      </c>
      <c r="AA140">
        <f t="shared" si="58"/>
        <v>0</v>
      </c>
      <c r="AB140">
        <f t="shared" si="58"/>
        <v>1</v>
      </c>
      <c r="AC140">
        <f t="shared" si="67"/>
        <v>6</v>
      </c>
      <c r="AF140">
        <f>COUNTIFS(Stats_Pitch_Team,$B140,Stats_Pitch_Position,AF$1,Stats_Pitch_AgeOut,"&lt;&gt;1", Stats_Pitch_Draft,1)</f>
        <v>0</v>
      </c>
      <c r="AG140">
        <f t="shared" si="62"/>
        <v>0</v>
      </c>
      <c r="AH140">
        <f t="shared" si="62"/>
        <v>0</v>
      </c>
      <c r="AI140">
        <f t="shared" si="62"/>
        <v>0</v>
      </c>
      <c r="AJ140">
        <f t="shared" si="62"/>
        <v>0</v>
      </c>
      <c r="AK140">
        <f t="shared" si="62"/>
        <v>0</v>
      </c>
      <c r="AL140">
        <f t="shared" si="59"/>
        <v>0</v>
      </c>
      <c r="AM140">
        <f t="shared" si="59"/>
        <v>0</v>
      </c>
      <c r="AN140">
        <f t="shared" si="59"/>
        <v>0</v>
      </c>
      <c r="AO140">
        <f t="shared" si="59"/>
        <v>0</v>
      </c>
      <c r="AP140">
        <f t="shared" si="68"/>
        <v>0</v>
      </c>
      <c r="AS140">
        <f>COUNTIFS(Transfers_Team_Current,$B140,Transfers_Position,AS$1,Transfers_AgeOut, "&lt;&gt;1")</f>
        <v>2</v>
      </c>
      <c r="AT140">
        <f t="shared" si="63"/>
        <v>1</v>
      </c>
      <c r="AU140">
        <f t="shared" si="63"/>
        <v>1</v>
      </c>
      <c r="AV140">
        <f t="shared" si="63"/>
        <v>0</v>
      </c>
      <c r="AW140">
        <f t="shared" si="63"/>
        <v>0</v>
      </c>
      <c r="AX140">
        <f t="shared" si="63"/>
        <v>0</v>
      </c>
      <c r="AY140">
        <f t="shared" si="60"/>
        <v>0</v>
      </c>
      <c r="AZ140">
        <f t="shared" si="60"/>
        <v>0</v>
      </c>
      <c r="BA140">
        <f t="shared" si="60"/>
        <v>0</v>
      </c>
      <c r="BB140">
        <f t="shared" si="60"/>
        <v>0</v>
      </c>
      <c r="BC140">
        <f t="shared" si="69"/>
        <v>4</v>
      </c>
      <c r="BF140">
        <f t="shared" si="70"/>
        <v>12</v>
      </c>
      <c r="BG140">
        <f t="shared" si="71"/>
        <v>2</v>
      </c>
      <c r="BH140">
        <f t="shared" si="72"/>
        <v>-1</v>
      </c>
      <c r="BI140">
        <f t="shared" si="73"/>
        <v>0</v>
      </c>
      <c r="BJ140">
        <f t="shared" si="74"/>
        <v>2</v>
      </c>
      <c r="BK140">
        <f t="shared" si="75"/>
        <v>0</v>
      </c>
      <c r="BL140">
        <f t="shared" si="76"/>
        <v>6</v>
      </c>
      <c r="BM140">
        <f t="shared" si="77"/>
        <v>2</v>
      </c>
      <c r="BN140">
        <f t="shared" si="78"/>
        <v>1</v>
      </c>
      <c r="BO140">
        <f t="shared" si="79"/>
        <v>1</v>
      </c>
      <c r="BP140">
        <f t="shared" si="80"/>
        <v>25</v>
      </c>
      <c r="BQ140" s="9">
        <f t="shared" si="81"/>
        <v>9</v>
      </c>
    </row>
    <row r="141" spans="1:69" x14ac:dyDescent="0.25">
      <c r="A141">
        <v>2026</v>
      </c>
      <c r="B141" t="s">
        <v>2874</v>
      </c>
      <c r="C141" s="4" t="str">
        <f t="shared" si="66"/>
        <v>Metro Atlantic</v>
      </c>
      <c r="F141">
        <f>COUNTIFS(Stats_Pitch_Team,$B141,Stats_Pitch_Position,F$1)</f>
        <v>20</v>
      </c>
      <c r="G141">
        <f t="shared" si="82"/>
        <v>2</v>
      </c>
      <c r="H141">
        <f t="shared" si="82"/>
        <v>2</v>
      </c>
      <c r="I141">
        <f t="shared" si="82"/>
        <v>1</v>
      </c>
      <c r="J141">
        <f t="shared" si="82"/>
        <v>1</v>
      </c>
      <c r="K141">
        <f t="shared" si="82"/>
        <v>2</v>
      </c>
      <c r="L141">
        <f t="shared" si="82"/>
        <v>2</v>
      </c>
      <c r="M141">
        <f t="shared" si="82"/>
        <v>2</v>
      </c>
      <c r="N141">
        <f t="shared" si="82"/>
        <v>2</v>
      </c>
      <c r="O141">
        <f t="shared" si="82"/>
        <v>3</v>
      </c>
      <c r="P141">
        <f t="shared" si="82"/>
        <v>0</v>
      </c>
      <c r="S141">
        <f>COUNTIFS(Stats_Pitch_Team,$B141,Stats_Pitch_Position,S$1,Stats_Pitch_AgeOut,1)</f>
        <v>7</v>
      </c>
      <c r="T141">
        <f t="shared" si="61"/>
        <v>0</v>
      </c>
      <c r="U141">
        <f t="shared" si="61"/>
        <v>1</v>
      </c>
      <c r="V141">
        <f t="shared" si="61"/>
        <v>0</v>
      </c>
      <c r="W141">
        <f t="shared" si="61"/>
        <v>0</v>
      </c>
      <c r="X141">
        <f t="shared" si="61"/>
        <v>1</v>
      </c>
      <c r="Y141">
        <f t="shared" si="58"/>
        <v>2</v>
      </c>
      <c r="Z141">
        <f t="shared" si="58"/>
        <v>1</v>
      </c>
      <c r="AA141">
        <f t="shared" si="58"/>
        <v>1</v>
      </c>
      <c r="AB141">
        <f t="shared" si="58"/>
        <v>0</v>
      </c>
      <c r="AC141">
        <f t="shared" si="67"/>
        <v>13</v>
      </c>
      <c r="AF141">
        <f>COUNTIFS(Stats_Pitch_Team,$B141,Stats_Pitch_Position,AF$1,Stats_Pitch_AgeOut,"&lt;&gt;1", Stats_Pitch_Draft,1)</f>
        <v>0</v>
      </c>
      <c r="AG141">
        <f t="shared" si="62"/>
        <v>0</v>
      </c>
      <c r="AH141">
        <f t="shared" si="62"/>
        <v>0</v>
      </c>
      <c r="AI141">
        <f t="shared" si="62"/>
        <v>0</v>
      </c>
      <c r="AJ141">
        <f t="shared" si="62"/>
        <v>0</v>
      </c>
      <c r="AK141">
        <f t="shared" si="62"/>
        <v>0</v>
      </c>
      <c r="AL141">
        <f t="shared" si="59"/>
        <v>0</v>
      </c>
      <c r="AM141">
        <f t="shared" si="59"/>
        <v>0</v>
      </c>
      <c r="AN141">
        <f t="shared" si="59"/>
        <v>0</v>
      </c>
      <c r="AO141">
        <f t="shared" si="59"/>
        <v>0</v>
      </c>
      <c r="AP141">
        <f t="shared" si="68"/>
        <v>0</v>
      </c>
      <c r="AS141">
        <f>COUNTIFS(Transfers_Team_Current,$B141,Transfers_Position,AS$1,Transfers_AgeOut, "&lt;&gt;1")</f>
        <v>4</v>
      </c>
      <c r="AT141">
        <f t="shared" si="63"/>
        <v>0</v>
      </c>
      <c r="AU141">
        <f t="shared" si="63"/>
        <v>0</v>
      </c>
      <c r="AV141">
        <f t="shared" si="63"/>
        <v>1</v>
      </c>
      <c r="AW141">
        <f t="shared" si="63"/>
        <v>1</v>
      </c>
      <c r="AX141">
        <f t="shared" si="63"/>
        <v>1</v>
      </c>
      <c r="AY141">
        <f t="shared" si="60"/>
        <v>0</v>
      </c>
      <c r="AZ141">
        <f t="shared" si="60"/>
        <v>0</v>
      </c>
      <c r="BA141">
        <f t="shared" si="60"/>
        <v>0</v>
      </c>
      <c r="BB141">
        <f t="shared" si="60"/>
        <v>0</v>
      </c>
      <c r="BC141">
        <f t="shared" si="69"/>
        <v>7</v>
      </c>
      <c r="BF141">
        <f t="shared" si="70"/>
        <v>9</v>
      </c>
      <c r="BG141">
        <f t="shared" si="71"/>
        <v>2</v>
      </c>
      <c r="BH141">
        <f t="shared" si="72"/>
        <v>1</v>
      </c>
      <c r="BI141">
        <f t="shared" si="73"/>
        <v>0</v>
      </c>
      <c r="BJ141">
        <f t="shared" si="74"/>
        <v>0</v>
      </c>
      <c r="BK141">
        <f t="shared" si="75"/>
        <v>0</v>
      </c>
      <c r="BL141">
        <f t="shared" si="76"/>
        <v>0</v>
      </c>
      <c r="BM141">
        <f t="shared" si="77"/>
        <v>1</v>
      </c>
      <c r="BN141">
        <f t="shared" si="78"/>
        <v>1</v>
      </c>
      <c r="BO141">
        <f t="shared" si="79"/>
        <v>3</v>
      </c>
      <c r="BP141">
        <f t="shared" si="80"/>
        <v>17</v>
      </c>
      <c r="BQ141" s="9">
        <f t="shared" si="81"/>
        <v>2</v>
      </c>
    </row>
    <row r="142" spans="1:69" x14ac:dyDescent="0.25">
      <c r="A142">
        <v>2026</v>
      </c>
      <c r="B142" t="s">
        <v>330</v>
      </c>
      <c r="C142" s="4" t="str">
        <f t="shared" si="66"/>
        <v>ACC</v>
      </c>
      <c r="F142">
        <f>COUNTIFS(Stats_Pitch_Team,$B142,Stats_Pitch_Position,F$1)</f>
        <v>18</v>
      </c>
      <c r="G142">
        <f t="shared" ref="G142:P151" si="83">COUNTIFS(Stats_Hit_Team,$B142,Stats_Hit_Position,G$1)</f>
        <v>3</v>
      </c>
      <c r="H142">
        <f t="shared" si="83"/>
        <v>2</v>
      </c>
      <c r="I142">
        <f t="shared" si="83"/>
        <v>2</v>
      </c>
      <c r="J142">
        <f t="shared" si="83"/>
        <v>2</v>
      </c>
      <c r="K142">
        <f t="shared" si="83"/>
        <v>2</v>
      </c>
      <c r="L142">
        <f t="shared" si="83"/>
        <v>2</v>
      </c>
      <c r="M142">
        <f t="shared" si="83"/>
        <v>3</v>
      </c>
      <c r="N142">
        <f t="shared" si="83"/>
        <v>2</v>
      </c>
      <c r="O142">
        <f t="shared" si="83"/>
        <v>1</v>
      </c>
      <c r="P142">
        <f t="shared" si="83"/>
        <v>0</v>
      </c>
      <c r="S142">
        <f>COUNTIFS(Stats_Pitch_Team,$B142,Stats_Pitch_Position,S$1,Stats_Pitch_AgeOut,1)</f>
        <v>4</v>
      </c>
      <c r="T142">
        <f t="shared" si="61"/>
        <v>1</v>
      </c>
      <c r="U142">
        <f t="shared" si="61"/>
        <v>1</v>
      </c>
      <c r="V142">
        <f t="shared" si="61"/>
        <v>1</v>
      </c>
      <c r="W142">
        <f t="shared" si="61"/>
        <v>0</v>
      </c>
      <c r="X142">
        <f t="shared" si="61"/>
        <v>0</v>
      </c>
      <c r="Y142">
        <f t="shared" si="58"/>
        <v>1</v>
      </c>
      <c r="Z142">
        <f t="shared" si="58"/>
        <v>0</v>
      </c>
      <c r="AA142">
        <f t="shared" si="58"/>
        <v>1</v>
      </c>
      <c r="AB142">
        <f t="shared" si="58"/>
        <v>0</v>
      </c>
      <c r="AC142">
        <f t="shared" si="67"/>
        <v>9</v>
      </c>
      <c r="AF142">
        <f>COUNTIFS(Stats_Pitch_Team,$B142,Stats_Pitch_Position,AF$1,Stats_Pitch_AgeOut,"&lt;&gt;1", Stats_Pitch_Draft,1)</f>
        <v>0</v>
      </c>
      <c r="AG142">
        <f t="shared" si="62"/>
        <v>1</v>
      </c>
      <c r="AH142">
        <f t="shared" si="62"/>
        <v>0</v>
      </c>
      <c r="AI142">
        <f t="shared" si="62"/>
        <v>0</v>
      </c>
      <c r="AJ142">
        <f t="shared" si="62"/>
        <v>1</v>
      </c>
      <c r="AK142">
        <f t="shared" si="62"/>
        <v>0</v>
      </c>
      <c r="AL142">
        <f t="shared" si="59"/>
        <v>0</v>
      </c>
      <c r="AM142">
        <f t="shared" si="59"/>
        <v>0</v>
      </c>
      <c r="AN142">
        <f t="shared" si="59"/>
        <v>0</v>
      </c>
      <c r="AO142">
        <f t="shared" si="59"/>
        <v>0</v>
      </c>
      <c r="AP142">
        <f t="shared" si="68"/>
        <v>2</v>
      </c>
      <c r="AS142">
        <f>COUNTIFS(Transfers_Team_Current,$B142,Transfers_Position,AS$1,Transfers_AgeOut, "&lt;&gt;1")</f>
        <v>2</v>
      </c>
      <c r="AT142">
        <f t="shared" si="63"/>
        <v>0</v>
      </c>
      <c r="AU142">
        <f t="shared" si="63"/>
        <v>0</v>
      </c>
      <c r="AV142">
        <f t="shared" si="63"/>
        <v>0</v>
      </c>
      <c r="AW142">
        <f t="shared" si="63"/>
        <v>0</v>
      </c>
      <c r="AX142">
        <f t="shared" si="63"/>
        <v>0</v>
      </c>
      <c r="AY142">
        <f t="shared" si="60"/>
        <v>0</v>
      </c>
      <c r="AZ142">
        <f t="shared" si="60"/>
        <v>1</v>
      </c>
      <c r="BA142">
        <f t="shared" si="60"/>
        <v>0</v>
      </c>
      <c r="BB142">
        <f t="shared" si="60"/>
        <v>1</v>
      </c>
      <c r="BC142">
        <f t="shared" si="69"/>
        <v>4</v>
      </c>
      <c r="BF142">
        <f t="shared" si="70"/>
        <v>12</v>
      </c>
      <c r="BG142">
        <f t="shared" si="71"/>
        <v>1</v>
      </c>
      <c r="BH142">
        <f t="shared" si="72"/>
        <v>1</v>
      </c>
      <c r="BI142">
        <f t="shared" si="73"/>
        <v>1</v>
      </c>
      <c r="BJ142">
        <f t="shared" si="74"/>
        <v>1</v>
      </c>
      <c r="BK142">
        <f t="shared" si="75"/>
        <v>2</v>
      </c>
      <c r="BL142">
        <f t="shared" si="76"/>
        <v>1</v>
      </c>
      <c r="BM142">
        <f t="shared" si="77"/>
        <v>2</v>
      </c>
      <c r="BN142">
        <f t="shared" si="78"/>
        <v>1</v>
      </c>
      <c r="BO142">
        <f t="shared" si="79"/>
        <v>0</v>
      </c>
      <c r="BP142">
        <f t="shared" si="80"/>
        <v>22</v>
      </c>
      <c r="BQ142" s="9">
        <f t="shared" si="81"/>
        <v>4</v>
      </c>
    </row>
    <row r="143" spans="1:69" x14ac:dyDescent="0.25">
      <c r="A143">
        <v>2026</v>
      </c>
      <c r="B143" t="s">
        <v>3079</v>
      </c>
      <c r="C143" s="4" t="str">
        <f t="shared" si="66"/>
        <v>Mid-American</v>
      </c>
      <c r="F143">
        <f>COUNTIFS(Stats_Pitch_Team,$B143,Stats_Pitch_Position,F$1)</f>
        <v>17</v>
      </c>
      <c r="G143">
        <f t="shared" si="83"/>
        <v>2</v>
      </c>
      <c r="H143">
        <f t="shared" si="83"/>
        <v>1</v>
      </c>
      <c r="I143">
        <f t="shared" si="83"/>
        <v>1</v>
      </c>
      <c r="J143">
        <f t="shared" si="83"/>
        <v>2</v>
      </c>
      <c r="K143">
        <f t="shared" si="83"/>
        <v>1</v>
      </c>
      <c r="L143">
        <f t="shared" si="83"/>
        <v>1</v>
      </c>
      <c r="M143">
        <f t="shared" si="83"/>
        <v>1</v>
      </c>
      <c r="N143">
        <f t="shared" si="83"/>
        <v>3</v>
      </c>
      <c r="O143">
        <f t="shared" si="83"/>
        <v>5</v>
      </c>
      <c r="P143">
        <f t="shared" si="83"/>
        <v>0</v>
      </c>
      <c r="S143">
        <f>COUNTIFS(Stats_Pitch_Team,$B143,Stats_Pitch_Position,S$1,Stats_Pitch_AgeOut,1)</f>
        <v>10</v>
      </c>
      <c r="T143">
        <f t="shared" si="61"/>
        <v>1</v>
      </c>
      <c r="U143">
        <f t="shared" si="61"/>
        <v>1</v>
      </c>
      <c r="V143">
        <f t="shared" si="61"/>
        <v>0</v>
      </c>
      <c r="W143">
        <f t="shared" si="61"/>
        <v>1</v>
      </c>
      <c r="X143">
        <f t="shared" si="61"/>
        <v>0</v>
      </c>
      <c r="Y143">
        <f t="shared" si="58"/>
        <v>0</v>
      </c>
      <c r="Z143">
        <f t="shared" si="58"/>
        <v>0</v>
      </c>
      <c r="AA143">
        <f t="shared" si="58"/>
        <v>1</v>
      </c>
      <c r="AB143">
        <f t="shared" si="58"/>
        <v>0</v>
      </c>
      <c r="AC143">
        <f t="shared" si="67"/>
        <v>14</v>
      </c>
      <c r="AF143">
        <f>COUNTIFS(Stats_Pitch_Team,$B143,Stats_Pitch_Position,AF$1,Stats_Pitch_AgeOut,"&lt;&gt;1", Stats_Pitch_Draft,1)</f>
        <v>0</v>
      </c>
      <c r="AG143">
        <f t="shared" si="62"/>
        <v>0</v>
      </c>
      <c r="AH143">
        <f t="shared" si="62"/>
        <v>0</v>
      </c>
      <c r="AI143">
        <f t="shared" si="62"/>
        <v>0</v>
      </c>
      <c r="AJ143">
        <f t="shared" si="62"/>
        <v>0</v>
      </c>
      <c r="AK143">
        <f t="shared" si="62"/>
        <v>0</v>
      </c>
      <c r="AL143">
        <f t="shared" si="59"/>
        <v>1</v>
      </c>
      <c r="AM143">
        <f t="shared" si="59"/>
        <v>0</v>
      </c>
      <c r="AN143">
        <f t="shared" si="59"/>
        <v>0</v>
      </c>
      <c r="AO143">
        <f t="shared" si="59"/>
        <v>0</v>
      </c>
      <c r="AP143">
        <f t="shared" si="68"/>
        <v>1</v>
      </c>
      <c r="AS143">
        <f>COUNTIFS(Transfers_Team_Current,$B143,Transfers_Position,AS$1,Transfers_AgeOut, "&lt;&gt;1")</f>
        <v>0</v>
      </c>
      <c r="AT143">
        <f t="shared" si="63"/>
        <v>0</v>
      </c>
      <c r="AU143">
        <f t="shared" si="63"/>
        <v>0</v>
      </c>
      <c r="AV143">
        <f t="shared" si="63"/>
        <v>0</v>
      </c>
      <c r="AW143">
        <f t="shared" si="63"/>
        <v>0</v>
      </c>
      <c r="AX143">
        <f t="shared" si="63"/>
        <v>0</v>
      </c>
      <c r="AY143">
        <f t="shared" si="60"/>
        <v>0</v>
      </c>
      <c r="AZ143">
        <f t="shared" si="60"/>
        <v>0</v>
      </c>
      <c r="BA143">
        <f t="shared" si="60"/>
        <v>0</v>
      </c>
      <c r="BB143">
        <f t="shared" si="60"/>
        <v>0</v>
      </c>
      <c r="BC143">
        <f t="shared" si="69"/>
        <v>0</v>
      </c>
      <c r="BF143">
        <f t="shared" si="70"/>
        <v>7</v>
      </c>
      <c r="BG143">
        <f t="shared" si="71"/>
        <v>1</v>
      </c>
      <c r="BH143">
        <f t="shared" si="72"/>
        <v>0</v>
      </c>
      <c r="BI143">
        <f t="shared" si="73"/>
        <v>1</v>
      </c>
      <c r="BJ143">
        <f t="shared" si="74"/>
        <v>1</v>
      </c>
      <c r="BK143">
        <f t="shared" si="75"/>
        <v>1</v>
      </c>
      <c r="BL143">
        <f t="shared" si="76"/>
        <v>0</v>
      </c>
      <c r="BM143">
        <f t="shared" si="77"/>
        <v>1</v>
      </c>
      <c r="BN143">
        <f t="shared" si="78"/>
        <v>2</v>
      </c>
      <c r="BO143">
        <f t="shared" si="79"/>
        <v>5</v>
      </c>
      <c r="BP143">
        <f t="shared" si="80"/>
        <v>19</v>
      </c>
      <c r="BQ143" s="9">
        <f t="shared" si="81"/>
        <v>3</v>
      </c>
    </row>
    <row r="144" spans="1:69" x14ac:dyDescent="0.25">
      <c r="A144">
        <v>2026</v>
      </c>
      <c r="B144" t="s">
        <v>1767</v>
      </c>
      <c r="C144" s="4" t="str">
        <f t="shared" si="66"/>
        <v>Big Ten</v>
      </c>
      <c r="F144">
        <f>COUNTIFS(Stats_Pitch_Team,$B144,Stats_Pitch_Position,F$1)</f>
        <v>17</v>
      </c>
      <c r="G144">
        <f t="shared" si="83"/>
        <v>3</v>
      </c>
      <c r="H144">
        <f t="shared" si="83"/>
        <v>3</v>
      </c>
      <c r="I144">
        <f t="shared" si="83"/>
        <v>2</v>
      </c>
      <c r="J144">
        <f t="shared" si="83"/>
        <v>1</v>
      </c>
      <c r="K144">
        <f t="shared" si="83"/>
        <v>1</v>
      </c>
      <c r="L144">
        <f t="shared" si="83"/>
        <v>3</v>
      </c>
      <c r="M144">
        <f t="shared" si="83"/>
        <v>2</v>
      </c>
      <c r="N144">
        <f t="shared" si="83"/>
        <v>1</v>
      </c>
      <c r="O144">
        <f t="shared" si="83"/>
        <v>3</v>
      </c>
      <c r="P144">
        <f t="shared" si="83"/>
        <v>0</v>
      </c>
      <c r="S144">
        <f>COUNTIFS(Stats_Pitch_Team,$B144,Stats_Pitch_Position,S$1,Stats_Pitch_AgeOut,1)</f>
        <v>4</v>
      </c>
      <c r="T144">
        <f t="shared" si="61"/>
        <v>1</v>
      </c>
      <c r="U144">
        <f t="shared" si="61"/>
        <v>1</v>
      </c>
      <c r="V144">
        <f t="shared" si="61"/>
        <v>0</v>
      </c>
      <c r="W144">
        <f t="shared" si="61"/>
        <v>0</v>
      </c>
      <c r="X144">
        <f t="shared" si="61"/>
        <v>0</v>
      </c>
      <c r="Y144">
        <f t="shared" si="58"/>
        <v>1</v>
      </c>
      <c r="Z144">
        <f t="shared" si="58"/>
        <v>0</v>
      </c>
      <c r="AA144">
        <f t="shared" si="58"/>
        <v>0</v>
      </c>
      <c r="AB144">
        <f t="shared" si="58"/>
        <v>0</v>
      </c>
      <c r="AC144">
        <f t="shared" si="67"/>
        <v>7</v>
      </c>
      <c r="AF144">
        <f>COUNTIFS(Stats_Pitch_Team,$B144,Stats_Pitch_Position,AF$1,Stats_Pitch_AgeOut,"&lt;&gt;1", Stats_Pitch_Draft,1)</f>
        <v>0</v>
      </c>
      <c r="AG144">
        <f t="shared" si="62"/>
        <v>0</v>
      </c>
      <c r="AH144">
        <f t="shared" si="62"/>
        <v>0</v>
      </c>
      <c r="AI144">
        <f t="shared" si="62"/>
        <v>0</v>
      </c>
      <c r="AJ144">
        <f t="shared" si="62"/>
        <v>0</v>
      </c>
      <c r="AK144">
        <f t="shared" si="62"/>
        <v>0</v>
      </c>
      <c r="AL144">
        <f t="shared" si="59"/>
        <v>0</v>
      </c>
      <c r="AM144">
        <f t="shared" si="59"/>
        <v>0</v>
      </c>
      <c r="AN144">
        <f t="shared" si="59"/>
        <v>0</v>
      </c>
      <c r="AO144">
        <f t="shared" si="59"/>
        <v>0</v>
      </c>
      <c r="AP144">
        <f t="shared" si="68"/>
        <v>0</v>
      </c>
      <c r="AS144">
        <f>COUNTIFS(Transfers_Team_Current,$B144,Transfers_Position,AS$1,Transfers_AgeOut, "&lt;&gt;1")</f>
        <v>1</v>
      </c>
      <c r="AT144">
        <f t="shared" si="63"/>
        <v>0</v>
      </c>
      <c r="AU144">
        <f t="shared" si="63"/>
        <v>0</v>
      </c>
      <c r="AV144">
        <f t="shared" si="63"/>
        <v>0</v>
      </c>
      <c r="AW144">
        <f t="shared" si="63"/>
        <v>0</v>
      </c>
      <c r="AX144">
        <f t="shared" si="63"/>
        <v>0</v>
      </c>
      <c r="AY144">
        <f t="shared" si="60"/>
        <v>0</v>
      </c>
      <c r="AZ144">
        <f t="shared" si="60"/>
        <v>0</v>
      </c>
      <c r="BA144">
        <f t="shared" si="60"/>
        <v>0</v>
      </c>
      <c r="BB144">
        <f t="shared" si="60"/>
        <v>0</v>
      </c>
      <c r="BC144">
        <f t="shared" si="69"/>
        <v>1</v>
      </c>
      <c r="BF144">
        <f t="shared" si="70"/>
        <v>12</v>
      </c>
      <c r="BG144">
        <f t="shared" si="71"/>
        <v>2</v>
      </c>
      <c r="BH144">
        <f t="shared" si="72"/>
        <v>2</v>
      </c>
      <c r="BI144">
        <f t="shared" si="73"/>
        <v>2</v>
      </c>
      <c r="BJ144">
        <f t="shared" si="74"/>
        <v>1</v>
      </c>
      <c r="BK144">
        <f t="shared" si="75"/>
        <v>1</v>
      </c>
      <c r="BL144">
        <f t="shared" si="76"/>
        <v>2</v>
      </c>
      <c r="BM144">
        <f t="shared" si="77"/>
        <v>2</v>
      </c>
      <c r="BN144">
        <f t="shared" si="78"/>
        <v>1</v>
      </c>
      <c r="BO144">
        <f t="shared" si="79"/>
        <v>3</v>
      </c>
      <c r="BP144">
        <f t="shared" si="80"/>
        <v>28</v>
      </c>
      <c r="BQ144" s="9">
        <f t="shared" si="81"/>
        <v>5</v>
      </c>
    </row>
    <row r="145" spans="1:71" x14ac:dyDescent="0.25">
      <c r="A145">
        <v>2026</v>
      </c>
      <c r="B145" t="s">
        <v>1874</v>
      </c>
      <c r="C145" s="4" t="str">
        <f t="shared" si="66"/>
        <v>Big Ten</v>
      </c>
      <c r="F145">
        <f>COUNTIFS(Stats_Pitch_Team,$B145,Stats_Pitch_Position,F$1)</f>
        <v>14</v>
      </c>
      <c r="G145">
        <f t="shared" si="83"/>
        <v>3</v>
      </c>
      <c r="H145">
        <f t="shared" si="83"/>
        <v>1</v>
      </c>
      <c r="I145">
        <f t="shared" si="83"/>
        <v>1</v>
      </c>
      <c r="J145">
        <f t="shared" si="83"/>
        <v>2</v>
      </c>
      <c r="K145">
        <f t="shared" si="83"/>
        <v>2</v>
      </c>
      <c r="L145">
        <f t="shared" si="83"/>
        <v>1</v>
      </c>
      <c r="M145">
        <f t="shared" si="83"/>
        <v>2</v>
      </c>
      <c r="N145">
        <f t="shared" si="83"/>
        <v>2</v>
      </c>
      <c r="O145">
        <f t="shared" si="83"/>
        <v>1</v>
      </c>
      <c r="P145">
        <f t="shared" si="83"/>
        <v>0</v>
      </c>
      <c r="S145">
        <f>COUNTIFS(Stats_Pitch_Team,$B145,Stats_Pitch_Position,S$1,Stats_Pitch_AgeOut,1)</f>
        <v>5</v>
      </c>
      <c r="T145">
        <f t="shared" si="61"/>
        <v>1</v>
      </c>
      <c r="U145">
        <f t="shared" si="61"/>
        <v>1</v>
      </c>
      <c r="V145">
        <f t="shared" si="61"/>
        <v>0</v>
      </c>
      <c r="W145">
        <f t="shared" si="61"/>
        <v>0</v>
      </c>
      <c r="X145">
        <f t="shared" si="61"/>
        <v>0</v>
      </c>
      <c r="Y145">
        <f t="shared" si="58"/>
        <v>1</v>
      </c>
      <c r="Z145">
        <f t="shared" si="58"/>
        <v>0</v>
      </c>
      <c r="AA145">
        <f t="shared" si="58"/>
        <v>0</v>
      </c>
      <c r="AB145">
        <f t="shared" si="58"/>
        <v>0</v>
      </c>
      <c r="AC145">
        <f t="shared" si="67"/>
        <v>8</v>
      </c>
      <c r="AF145">
        <f>COUNTIFS(Stats_Pitch_Team,$B145,Stats_Pitch_Position,AF$1,Stats_Pitch_AgeOut,"&lt;&gt;1", Stats_Pitch_Draft,1)</f>
        <v>0</v>
      </c>
      <c r="AG145">
        <f t="shared" si="62"/>
        <v>0</v>
      </c>
      <c r="AH145">
        <f t="shared" si="62"/>
        <v>0</v>
      </c>
      <c r="AI145">
        <f t="shared" si="62"/>
        <v>1</v>
      </c>
      <c r="AJ145">
        <f t="shared" si="62"/>
        <v>0</v>
      </c>
      <c r="AK145">
        <f t="shared" si="62"/>
        <v>0</v>
      </c>
      <c r="AL145">
        <f t="shared" si="59"/>
        <v>0</v>
      </c>
      <c r="AM145">
        <f t="shared" si="59"/>
        <v>0</v>
      </c>
      <c r="AN145">
        <f t="shared" si="59"/>
        <v>0</v>
      </c>
      <c r="AO145">
        <f t="shared" si="59"/>
        <v>0</v>
      </c>
      <c r="AP145">
        <f t="shared" si="68"/>
        <v>1</v>
      </c>
      <c r="AS145">
        <f>COUNTIFS(Transfers_Team_Current,$B145,Transfers_Position,AS$1,Transfers_AgeOut, "&lt;&gt;1")</f>
        <v>0</v>
      </c>
      <c r="AT145">
        <f t="shared" si="63"/>
        <v>0</v>
      </c>
      <c r="AU145">
        <f t="shared" si="63"/>
        <v>0</v>
      </c>
      <c r="AV145">
        <f t="shared" si="63"/>
        <v>1</v>
      </c>
      <c r="AW145">
        <f t="shared" si="63"/>
        <v>0</v>
      </c>
      <c r="AX145">
        <f t="shared" si="63"/>
        <v>1</v>
      </c>
      <c r="AY145">
        <f t="shared" si="60"/>
        <v>0</v>
      </c>
      <c r="AZ145">
        <f t="shared" si="60"/>
        <v>0</v>
      </c>
      <c r="BA145">
        <f t="shared" si="60"/>
        <v>0</v>
      </c>
      <c r="BB145">
        <f t="shared" si="60"/>
        <v>0</v>
      </c>
      <c r="BC145">
        <f t="shared" si="69"/>
        <v>2</v>
      </c>
      <c r="BF145">
        <f t="shared" si="70"/>
        <v>9</v>
      </c>
      <c r="BG145">
        <f t="shared" si="71"/>
        <v>2</v>
      </c>
      <c r="BH145">
        <f t="shared" si="72"/>
        <v>0</v>
      </c>
      <c r="BI145">
        <f t="shared" si="73"/>
        <v>-1</v>
      </c>
      <c r="BJ145">
        <f t="shared" si="74"/>
        <v>2</v>
      </c>
      <c r="BK145">
        <f t="shared" si="75"/>
        <v>1</v>
      </c>
      <c r="BL145">
        <f t="shared" si="76"/>
        <v>0</v>
      </c>
      <c r="BM145">
        <f t="shared" si="77"/>
        <v>2</v>
      </c>
      <c r="BN145">
        <f t="shared" si="78"/>
        <v>2</v>
      </c>
      <c r="BO145">
        <f t="shared" si="79"/>
        <v>1</v>
      </c>
      <c r="BP145">
        <f t="shared" si="80"/>
        <v>18</v>
      </c>
      <c r="BQ145" s="9">
        <f t="shared" si="81"/>
        <v>4</v>
      </c>
    </row>
    <row r="146" spans="1:71" x14ac:dyDescent="0.25">
      <c r="A146">
        <v>2026</v>
      </c>
      <c r="B146" t="s">
        <v>2304</v>
      </c>
      <c r="C146" s="4" t="str">
        <f t="shared" si="66"/>
        <v>Conference USA</v>
      </c>
      <c r="F146">
        <f>COUNTIFS(Stats_Pitch_Team,$B146,Stats_Pitch_Position,F$1)</f>
        <v>17</v>
      </c>
      <c r="G146">
        <f t="shared" si="83"/>
        <v>1</v>
      </c>
      <c r="H146">
        <f t="shared" si="83"/>
        <v>1</v>
      </c>
      <c r="I146">
        <f t="shared" si="83"/>
        <v>2</v>
      </c>
      <c r="J146">
        <f t="shared" si="83"/>
        <v>1</v>
      </c>
      <c r="K146">
        <f t="shared" si="83"/>
        <v>3</v>
      </c>
      <c r="L146">
        <f t="shared" si="83"/>
        <v>1</v>
      </c>
      <c r="M146">
        <f t="shared" si="83"/>
        <v>2</v>
      </c>
      <c r="N146">
        <f t="shared" si="83"/>
        <v>2</v>
      </c>
      <c r="O146">
        <f t="shared" si="83"/>
        <v>3</v>
      </c>
      <c r="P146">
        <f t="shared" si="83"/>
        <v>0</v>
      </c>
      <c r="S146">
        <f>COUNTIFS(Stats_Pitch_Team,$B146,Stats_Pitch_Position,S$1,Stats_Pitch_AgeOut,1)</f>
        <v>6</v>
      </c>
      <c r="T146">
        <f t="shared" si="61"/>
        <v>1</v>
      </c>
      <c r="U146">
        <f t="shared" si="61"/>
        <v>1</v>
      </c>
      <c r="V146">
        <f t="shared" si="61"/>
        <v>0</v>
      </c>
      <c r="W146">
        <f t="shared" si="61"/>
        <v>0</v>
      </c>
      <c r="X146">
        <f t="shared" si="61"/>
        <v>1</v>
      </c>
      <c r="Y146">
        <f t="shared" si="58"/>
        <v>0</v>
      </c>
      <c r="Z146">
        <f t="shared" si="58"/>
        <v>0</v>
      </c>
      <c r="AA146">
        <f t="shared" si="58"/>
        <v>0</v>
      </c>
      <c r="AB146">
        <f t="shared" si="58"/>
        <v>2</v>
      </c>
      <c r="AC146">
        <f t="shared" si="67"/>
        <v>11</v>
      </c>
      <c r="AF146">
        <f>COUNTIFS(Stats_Pitch_Team,$B146,Stats_Pitch_Position,AF$1,Stats_Pitch_AgeOut,"&lt;&gt;1", Stats_Pitch_Draft,1)</f>
        <v>1</v>
      </c>
      <c r="AG146">
        <f t="shared" si="62"/>
        <v>0</v>
      </c>
      <c r="AH146">
        <f t="shared" si="62"/>
        <v>0</v>
      </c>
      <c r="AI146">
        <f t="shared" si="62"/>
        <v>0</v>
      </c>
      <c r="AJ146">
        <f t="shared" si="62"/>
        <v>0</v>
      </c>
      <c r="AK146">
        <f t="shared" si="62"/>
        <v>0</v>
      </c>
      <c r="AL146">
        <f t="shared" si="59"/>
        <v>0</v>
      </c>
      <c r="AM146">
        <f t="shared" si="59"/>
        <v>0</v>
      </c>
      <c r="AN146">
        <f t="shared" si="59"/>
        <v>0</v>
      </c>
      <c r="AO146">
        <f t="shared" si="59"/>
        <v>0</v>
      </c>
      <c r="AP146">
        <f t="shared" si="68"/>
        <v>1</v>
      </c>
      <c r="AS146">
        <f>COUNTIFS(Transfers_Team_Current,$B146,Transfers_Position,AS$1,Transfers_AgeOut, "&lt;&gt;1")</f>
        <v>2</v>
      </c>
      <c r="AT146">
        <f t="shared" si="63"/>
        <v>0</v>
      </c>
      <c r="AU146">
        <f t="shared" si="63"/>
        <v>0</v>
      </c>
      <c r="AV146">
        <f t="shared" si="63"/>
        <v>2</v>
      </c>
      <c r="AW146">
        <f t="shared" si="63"/>
        <v>0</v>
      </c>
      <c r="AX146">
        <f t="shared" si="63"/>
        <v>0</v>
      </c>
      <c r="AY146">
        <f t="shared" si="60"/>
        <v>0</v>
      </c>
      <c r="AZ146">
        <f t="shared" si="60"/>
        <v>0</v>
      </c>
      <c r="BA146">
        <f t="shared" si="60"/>
        <v>2</v>
      </c>
      <c r="BB146">
        <f t="shared" si="60"/>
        <v>1</v>
      </c>
      <c r="BC146">
        <f t="shared" si="69"/>
        <v>7</v>
      </c>
      <c r="BF146">
        <f t="shared" si="70"/>
        <v>8</v>
      </c>
      <c r="BG146">
        <f t="shared" si="71"/>
        <v>0</v>
      </c>
      <c r="BH146">
        <f t="shared" si="72"/>
        <v>0</v>
      </c>
      <c r="BI146">
        <f t="shared" si="73"/>
        <v>0</v>
      </c>
      <c r="BJ146">
        <f t="shared" si="74"/>
        <v>1</v>
      </c>
      <c r="BK146">
        <f t="shared" si="75"/>
        <v>2</v>
      </c>
      <c r="BL146">
        <f t="shared" si="76"/>
        <v>1</v>
      </c>
      <c r="BM146">
        <f t="shared" si="77"/>
        <v>2</v>
      </c>
      <c r="BN146">
        <f t="shared" si="78"/>
        <v>0</v>
      </c>
      <c r="BO146">
        <f t="shared" si="79"/>
        <v>0</v>
      </c>
      <c r="BP146">
        <f t="shared" si="80"/>
        <v>14</v>
      </c>
      <c r="BQ146" s="9">
        <f t="shared" si="81"/>
        <v>3</v>
      </c>
    </row>
    <row r="147" spans="1:71" x14ac:dyDescent="0.25">
      <c r="A147">
        <v>2026</v>
      </c>
      <c r="B147" t="s">
        <v>2618</v>
      </c>
      <c r="C147" s="4" t="str">
        <f t="shared" si="66"/>
        <v>Horizon</v>
      </c>
      <c r="F147">
        <f>COUNTIFS(Stats_Pitch_Team,$B147,Stats_Pitch_Position,F$1)</f>
        <v>17</v>
      </c>
      <c r="G147">
        <f t="shared" si="83"/>
        <v>2</v>
      </c>
      <c r="H147">
        <f t="shared" si="83"/>
        <v>1</v>
      </c>
      <c r="I147">
        <f t="shared" si="83"/>
        <v>4</v>
      </c>
      <c r="J147">
        <f t="shared" si="83"/>
        <v>1</v>
      </c>
      <c r="K147">
        <f t="shared" si="83"/>
        <v>2</v>
      </c>
      <c r="L147">
        <f t="shared" si="83"/>
        <v>2</v>
      </c>
      <c r="M147">
        <f t="shared" si="83"/>
        <v>1</v>
      </c>
      <c r="N147">
        <f t="shared" si="83"/>
        <v>1</v>
      </c>
      <c r="O147">
        <f t="shared" si="83"/>
        <v>2</v>
      </c>
      <c r="P147">
        <f t="shared" si="83"/>
        <v>0</v>
      </c>
      <c r="S147">
        <f>COUNTIFS(Stats_Pitch_Team,$B147,Stats_Pitch_Position,S$1,Stats_Pitch_AgeOut,1)</f>
        <v>5</v>
      </c>
      <c r="T147">
        <f t="shared" si="61"/>
        <v>1</v>
      </c>
      <c r="U147">
        <f t="shared" si="61"/>
        <v>0</v>
      </c>
      <c r="V147">
        <f t="shared" si="61"/>
        <v>1</v>
      </c>
      <c r="W147">
        <f t="shared" si="61"/>
        <v>1</v>
      </c>
      <c r="X147">
        <f t="shared" si="61"/>
        <v>0</v>
      </c>
      <c r="Y147">
        <f t="shared" si="58"/>
        <v>0</v>
      </c>
      <c r="Z147">
        <f t="shared" si="58"/>
        <v>0</v>
      </c>
      <c r="AA147">
        <f t="shared" si="58"/>
        <v>1</v>
      </c>
      <c r="AB147">
        <f t="shared" si="58"/>
        <v>0</v>
      </c>
      <c r="AC147">
        <f t="shared" si="67"/>
        <v>9</v>
      </c>
      <c r="AF147">
        <f>COUNTIFS(Stats_Pitch_Team,$B147,Stats_Pitch_Position,AF$1,Stats_Pitch_AgeOut,"&lt;&gt;1", Stats_Pitch_Draft,1)</f>
        <v>0</v>
      </c>
      <c r="AG147">
        <f t="shared" si="62"/>
        <v>0</v>
      </c>
      <c r="AH147">
        <f t="shared" si="62"/>
        <v>0</v>
      </c>
      <c r="AI147">
        <f t="shared" si="62"/>
        <v>0</v>
      </c>
      <c r="AJ147">
        <f t="shared" si="62"/>
        <v>0</v>
      </c>
      <c r="AK147">
        <f t="shared" si="62"/>
        <v>0</v>
      </c>
      <c r="AL147">
        <f t="shared" si="59"/>
        <v>0</v>
      </c>
      <c r="AM147">
        <f t="shared" si="59"/>
        <v>0</v>
      </c>
      <c r="AN147">
        <f t="shared" si="59"/>
        <v>0</v>
      </c>
      <c r="AO147">
        <f t="shared" si="59"/>
        <v>0</v>
      </c>
      <c r="AP147">
        <f t="shared" si="68"/>
        <v>0</v>
      </c>
      <c r="AS147">
        <f>COUNTIFS(Transfers_Team_Current,$B147,Transfers_Position,AS$1,Transfers_AgeOut, "&lt;&gt;1")</f>
        <v>0</v>
      </c>
      <c r="AT147">
        <f t="shared" si="63"/>
        <v>0</v>
      </c>
      <c r="AU147">
        <f t="shared" si="63"/>
        <v>0</v>
      </c>
      <c r="AV147">
        <f t="shared" si="63"/>
        <v>0</v>
      </c>
      <c r="AW147">
        <f t="shared" si="63"/>
        <v>0</v>
      </c>
      <c r="AX147">
        <f t="shared" si="63"/>
        <v>0</v>
      </c>
      <c r="AY147">
        <f t="shared" si="60"/>
        <v>0</v>
      </c>
      <c r="AZ147">
        <f t="shared" si="60"/>
        <v>0</v>
      </c>
      <c r="BA147">
        <f t="shared" si="60"/>
        <v>0</v>
      </c>
      <c r="BB147">
        <f t="shared" si="60"/>
        <v>0</v>
      </c>
      <c r="BC147">
        <f t="shared" si="69"/>
        <v>0</v>
      </c>
      <c r="BF147">
        <f t="shared" si="70"/>
        <v>12</v>
      </c>
      <c r="BG147">
        <f t="shared" si="71"/>
        <v>1</v>
      </c>
      <c r="BH147">
        <f t="shared" si="72"/>
        <v>1</v>
      </c>
      <c r="BI147">
        <f t="shared" si="73"/>
        <v>3</v>
      </c>
      <c r="BJ147">
        <f t="shared" si="74"/>
        <v>0</v>
      </c>
      <c r="BK147">
        <f t="shared" si="75"/>
        <v>2</v>
      </c>
      <c r="BL147">
        <f t="shared" si="76"/>
        <v>2</v>
      </c>
      <c r="BM147">
        <f t="shared" si="77"/>
        <v>1</v>
      </c>
      <c r="BN147">
        <f t="shared" si="78"/>
        <v>0</v>
      </c>
      <c r="BO147">
        <f t="shared" si="79"/>
        <v>2</v>
      </c>
      <c r="BP147">
        <f t="shared" si="80"/>
        <v>24</v>
      </c>
      <c r="BQ147" s="9">
        <f t="shared" si="81"/>
        <v>3</v>
      </c>
    </row>
    <row r="148" spans="1:71" x14ac:dyDescent="0.25">
      <c r="A148">
        <v>2026</v>
      </c>
      <c r="B148" t="s">
        <v>1856</v>
      </c>
      <c r="C148" s="4" t="str">
        <f t="shared" si="66"/>
        <v>Big Ten</v>
      </c>
      <c r="F148">
        <f>COUNTIFS(Stats_Pitch_Team,$B148,Stats_Pitch_Position,F$1)</f>
        <v>17</v>
      </c>
      <c r="G148">
        <f t="shared" si="83"/>
        <v>2</v>
      </c>
      <c r="H148">
        <f t="shared" si="83"/>
        <v>1</v>
      </c>
      <c r="I148">
        <f t="shared" si="83"/>
        <v>3</v>
      </c>
      <c r="J148">
        <f t="shared" si="83"/>
        <v>1</v>
      </c>
      <c r="K148">
        <f t="shared" si="83"/>
        <v>1</v>
      </c>
      <c r="L148">
        <f t="shared" si="83"/>
        <v>2</v>
      </c>
      <c r="M148">
        <f t="shared" si="83"/>
        <v>1</v>
      </c>
      <c r="N148">
        <f t="shared" si="83"/>
        <v>2</v>
      </c>
      <c r="O148">
        <f t="shared" si="83"/>
        <v>3</v>
      </c>
      <c r="P148">
        <f t="shared" si="83"/>
        <v>0</v>
      </c>
      <c r="S148">
        <f>COUNTIFS(Stats_Pitch_Team,$B148,Stats_Pitch_Position,S$1,Stats_Pitch_AgeOut,1)</f>
        <v>6</v>
      </c>
      <c r="T148">
        <f t="shared" si="61"/>
        <v>2</v>
      </c>
      <c r="U148">
        <f t="shared" si="61"/>
        <v>1</v>
      </c>
      <c r="V148">
        <f t="shared" si="61"/>
        <v>2</v>
      </c>
      <c r="W148">
        <f t="shared" si="61"/>
        <v>1</v>
      </c>
      <c r="X148">
        <f t="shared" si="61"/>
        <v>0</v>
      </c>
      <c r="Y148">
        <f t="shared" si="58"/>
        <v>1</v>
      </c>
      <c r="Z148">
        <f t="shared" si="58"/>
        <v>1</v>
      </c>
      <c r="AA148">
        <f t="shared" si="58"/>
        <v>0</v>
      </c>
      <c r="AB148">
        <f t="shared" si="58"/>
        <v>1</v>
      </c>
      <c r="AC148">
        <f t="shared" si="67"/>
        <v>15</v>
      </c>
      <c r="AF148">
        <f>COUNTIFS(Stats_Pitch_Team,$B148,Stats_Pitch_Position,AF$1,Stats_Pitch_AgeOut,"&lt;&gt;1", Stats_Pitch_Draft,1)</f>
        <v>1</v>
      </c>
      <c r="AG148">
        <f t="shared" si="62"/>
        <v>0</v>
      </c>
      <c r="AH148">
        <f t="shared" si="62"/>
        <v>0</v>
      </c>
      <c r="AI148">
        <f t="shared" si="62"/>
        <v>0</v>
      </c>
      <c r="AJ148">
        <f t="shared" si="62"/>
        <v>0</v>
      </c>
      <c r="AK148">
        <f t="shared" si="62"/>
        <v>0</v>
      </c>
      <c r="AL148">
        <f t="shared" si="59"/>
        <v>0</v>
      </c>
      <c r="AM148">
        <f t="shared" si="59"/>
        <v>0</v>
      </c>
      <c r="AN148">
        <f t="shared" si="59"/>
        <v>0</v>
      </c>
      <c r="AO148">
        <f t="shared" si="59"/>
        <v>0</v>
      </c>
      <c r="AP148">
        <f t="shared" si="68"/>
        <v>1</v>
      </c>
      <c r="AS148">
        <f>COUNTIFS(Transfers_Team_Current,$B148,Transfers_Position,AS$1,Transfers_AgeOut, "&lt;&gt;1")</f>
        <v>3</v>
      </c>
      <c r="AT148">
        <f t="shared" si="63"/>
        <v>0</v>
      </c>
      <c r="AU148">
        <f t="shared" si="63"/>
        <v>0</v>
      </c>
      <c r="AV148">
        <f t="shared" si="63"/>
        <v>1</v>
      </c>
      <c r="AW148">
        <f t="shared" si="63"/>
        <v>0</v>
      </c>
      <c r="AX148">
        <f t="shared" si="63"/>
        <v>0</v>
      </c>
      <c r="AY148">
        <f t="shared" si="60"/>
        <v>0</v>
      </c>
      <c r="AZ148">
        <f t="shared" si="60"/>
        <v>0</v>
      </c>
      <c r="BA148">
        <f t="shared" si="60"/>
        <v>1</v>
      </c>
      <c r="BB148">
        <f t="shared" si="60"/>
        <v>0</v>
      </c>
      <c r="BC148">
        <f t="shared" si="69"/>
        <v>5</v>
      </c>
      <c r="BF148">
        <f t="shared" si="70"/>
        <v>7</v>
      </c>
      <c r="BG148">
        <f t="shared" si="71"/>
        <v>0</v>
      </c>
      <c r="BH148">
        <f t="shared" si="72"/>
        <v>0</v>
      </c>
      <c r="BI148">
        <f t="shared" si="73"/>
        <v>0</v>
      </c>
      <c r="BJ148">
        <f t="shared" si="74"/>
        <v>0</v>
      </c>
      <c r="BK148">
        <f t="shared" si="75"/>
        <v>1</v>
      </c>
      <c r="BL148">
        <f t="shared" si="76"/>
        <v>1</v>
      </c>
      <c r="BM148">
        <f t="shared" si="77"/>
        <v>0</v>
      </c>
      <c r="BN148">
        <f t="shared" si="78"/>
        <v>1</v>
      </c>
      <c r="BO148">
        <f t="shared" si="79"/>
        <v>2</v>
      </c>
      <c r="BP148">
        <f t="shared" si="80"/>
        <v>12</v>
      </c>
      <c r="BQ148" s="9">
        <f t="shared" si="81"/>
        <v>2</v>
      </c>
      <c r="BS148">
        <v>1</v>
      </c>
    </row>
    <row r="149" spans="1:71" x14ac:dyDescent="0.25">
      <c r="A149">
        <v>2026</v>
      </c>
      <c r="B149" t="s">
        <v>4260</v>
      </c>
      <c r="C149" s="4" t="str">
        <f t="shared" si="66"/>
        <v>SEC</v>
      </c>
      <c r="F149">
        <f>COUNTIFS(Stats_Pitch_Team,$B149,Stats_Pitch_Position,F$1)</f>
        <v>19</v>
      </c>
      <c r="G149">
        <f t="shared" si="83"/>
        <v>3</v>
      </c>
      <c r="H149">
        <f t="shared" si="83"/>
        <v>2</v>
      </c>
      <c r="I149">
        <f t="shared" si="83"/>
        <v>3</v>
      </c>
      <c r="J149">
        <f t="shared" si="83"/>
        <v>1</v>
      </c>
      <c r="K149">
        <f t="shared" si="83"/>
        <v>1</v>
      </c>
      <c r="L149">
        <f t="shared" si="83"/>
        <v>2</v>
      </c>
      <c r="M149">
        <f t="shared" si="83"/>
        <v>1</v>
      </c>
      <c r="N149">
        <f t="shared" si="83"/>
        <v>2</v>
      </c>
      <c r="O149">
        <f t="shared" si="83"/>
        <v>2</v>
      </c>
      <c r="P149">
        <f t="shared" si="83"/>
        <v>0</v>
      </c>
      <c r="S149">
        <f>COUNTIFS(Stats_Pitch_Team,$B149,Stats_Pitch_Position,S$1,Stats_Pitch_AgeOut,1)</f>
        <v>2</v>
      </c>
      <c r="T149">
        <f t="shared" si="61"/>
        <v>0</v>
      </c>
      <c r="U149">
        <f t="shared" si="61"/>
        <v>2</v>
      </c>
      <c r="V149">
        <f t="shared" si="61"/>
        <v>3</v>
      </c>
      <c r="W149">
        <f t="shared" si="61"/>
        <v>0</v>
      </c>
      <c r="X149">
        <f t="shared" si="61"/>
        <v>0</v>
      </c>
      <c r="Y149">
        <f t="shared" si="58"/>
        <v>2</v>
      </c>
      <c r="Z149">
        <f t="shared" si="58"/>
        <v>0</v>
      </c>
      <c r="AA149">
        <f t="shared" si="58"/>
        <v>0</v>
      </c>
      <c r="AB149">
        <f t="shared" si="58"/>
        <v>1</v>
      </c>
      <c r="AC149">
        <f t="shared" si="67"/>
        <v>10</v>
      </c>
      <c r="AF149">
        <f>COUNTIFS(Stats_Pitch_Team,$B149,Stats_Pitch_Position,AF$1,Stats_Pitch_AgeOut,"&lt;&gt;1", Stats_Pitch_Draft,1)</f>
        <v>1</v>
      </c>
      <c r="AG149">
        <f t="shared" si="62"/>
        <v>0</v>
      </c>
      <c r="AH149">
        <f t="shared" si="62"/>
        <v>0</v>
      </c>
      <c r="AI149">
        <f t="shared" si="62"/>
        <v>0</v>
      </c>
      <c r="AJ149">
        <f t="shared" si="62"/>
        <v>1</v>
      </c>
      <c r="AK149">
        <f t="shared" si="62"/>
        <v>0</v>
      </c>
      <c r="AL149">
        <f t="shared" si="59"/>
        <v>0</v>
      </c>
      <c r="AM149">
        <f t="shared" si="59"/>
        <v>1</v>
      </c>
      <c r="AN149">
        <f t="shared" si="59"/>
        <v>0</v>
      </c>
      <c r="AO149">
        <f t="shared" si="59"/>
        <v>0</v>
      </c>
      <c r="AP149">
        <f t="shared" si="68"/>
        <v>3</v>
      </c>
      <c r="AS149">
        <f>COUNTIFS(Transfers_Team_Current,$B149,Transfers_Position,AS$1,Transfers_AgeOut, "&lt;&gt;1")</f>
        <v>1</v>
      </c>
      <c r="AT149">
        <f t="shared" si="63"/>
        <v>0</v>
      </c>
      <c r="AU149">
        <f t="shared" si="63"/>
        <v>0</v>
      </c>
      <c r="AV149">
        <f t="shared" si="63"/>
        <v>0</v>
      </c>
      <c r="AW149">
        <f t="shared" si="63"/>
        <v>0</v>
      </c>
      <c r="AX149">
        <f t="shared" si="63"/>
        <v>0</v>
      </c>
      <c r="AY149">
        <f t="shared" si="60"/>
        <v>0</v>
      </c>
      <c r="AZ149">
        <f t="shared" si="60"/>
        <v>0</v>
      </c>
      <c r="BA149">
        <f t="shared" si="60"/>
        <v>0</v>
      </c>
      <c r="BB149">
        <f t="shared" si="60"/>
        <v>0</v>
      </c>
      <c r="BC149">
        <f t="shared" si="69"/>
        <v>1</v>
      </c>
      <c r="BF149">
        <f t="shared" si="70"/>
        <v>15</v>
      </c>
      <c r="BG149">
        <f t="shared" si="71"/>
        <v>3</v>
      </c>
      <c r="BH149">
        <f t="shared" si="72"/>
        <v>0</v>
      </c>
      <c r="BI149">
        <f t="shared" si="73"/>
        <v>0</v>
      </c>
      <c r="BJ149">
        <f t="shared" si="74"/>
        <v>0</v>
      </c>
      <c r="BK149">
        <f t="shared" si="75"/>
        <v>1</v>
      </c>
      <c r="BL149">
        <f t="shared" si="76"/>
        <v>0</v>
      </c>
      <c r="BM149">
        <f t="shared" si="77"/>
        <v>0</v>
      </c>
      <c r="BN149">
        <f t="shared" si="78"/>
        <v>2</v>
      </c>
      <c r="BO149">
        <f t="shared" si="79"/>
        <v>1</v>
      </c>
      <c r="BP149">
        <f t="shared" si="80"/>
        <v>22</v>
      </c>
      <c r="BQ149" s="9">
        <f t="shared" si="81"/>
        <v>2</v>
      </c>
    </row>
    <row r="150" spans="1:71" x14ac:dyDescent="0.25">
      <c r="A150">
        <v>2026</v>
      </c>
      <c r="B150" t="s">
        <v>5279</v>
      </c>
      <c r="C150" s="4" t="str">
        <f t="shared" si="66"/>
        <v>Southwestern Athletic</v>
      </c>
      <c r="F150">
        <f>COUNTIFS(Stats_Pitch_Team,$B150,Stats_Pitch_Position,F$1)</f>
        <v>20</v>
      </c>
      <c r="G150">
        <f t="shared" si="83"/>
        <v>3</v>
      </c>
      <c r="H150">
        <f t="shared" si="83"/>
        <v>1</v>
      </c>
      <c r="I150">
        <f t="shared" si="83"/>
        <v>1</v>
      </c>
      <c r="J150">
        <f t="shared" si="83"/>
        <v>2</v>
      </c>
      <c r="K150">
        <f t="shared" si="83"/>
        <v>2</v>
      </c>
      <c r="L150">
        <f t="shared" si="83"/>
        <v>3</v>
      </c>
      <c r="M150">
        <f t="shared" si="83"/>
        <v>1</v>
      </c>
      <c r="N150">
        <f t="shared" si="83"/>
        <v>3</v>
      </c>
      <c r="O150">
        <f t="shared" si="83"/>
        <v>1</v>
      </c>
      <c r="P150">
        <f t="shared" si="83"/>
        <v>0</v>
      </c>
      <c r="S150">
        <f>COUNTIFS(Stats_Pitch_Team,$B150,Stats_Pitch_Position,S$1,Stats_Pitch_AgeOut,1)</f>
        <v>3</v>
      </c>
      <c r="T150">
        <f t="shared" si="61"/>
        <v>1</v>
      </c>
      <c r="U150">
        <f t="shared" si="61"/>
        <v>1</v>
      </c>
      <c r="V150">
        <f t="shared" si="61"/>
        <v>1</v>
      </c>
      <c r="W150">
        <f t="shared" si="61"/>
        <v>0</v>
      </c>
      <c r="X150">
        <f t="shared" si="61"/>
        <v>1</v>
      </c>
      <c r="Y150">
        <f t="shared" si="58"/>
        <v>1</v>
      </c>
      <c r="Z150">
        <f t="shared" si="58"/>
        <v>0</v>
      </c>
      <c r="AA150">
        <f t="shared" si="58"/>
        <v>0</v>
      </c>
      <c r="AB150">
        <f t="shared" si="58"/>
        <v>1</v>
      </c>
      <c r="AC150">
        <f t="shared" si="67"/>
        <v>9</v>
      </c>
      <c r="AF150">
        <f>COUNTIFS(Stats_Pitch_Team,$B150,Stats_Pitch_Position,AF$1,Stats_Pitch_AgeOut,"&lt;&gt;1", Stats_Pitch_Draft,1)</f>
        <v>0</v>
      </c>
      <c r="AG150">
        <f t="shared" si="62"/>
        <v>0</v>
      </c>
      <c r="AH150">
        <f t="shared" si="62"/>
        <v>0</v>
      </c>
      <c r="AI150">
        <f t="shared" si="62"/>
        <v>0</v>
      </c>
      <c r="AJ150">
        <f t="shared" si="62"/>
        <v>0</v>
      </c>
      <c r="AK150">
        <f t="shared" si="62"/>
        <v>0</v>
      </c>
      <c r="AL150">
        <f t="shared" si="59"/>
        <v>0</v>
      </c>
      <c r="AM150">
        <f t="shared" si="59"/>
        <v>0</v>
      </c>
      <c r="AN150">
        <f t="shared" si="59"/>
        <v>0</v>
      </c>
      <c r="AO150">
        <f t="shared" si="59"/>
        <v>0</v>
      </c>
      <c r="AP150">
        <f t="shared" si="68"/>
        <v>0</v>
      </c>
      <c r="AS150">
        <f>COUNTIFS(Transfers_Team_Current,$B150,Transfers_Position,AS$1,Transfers_AgeOut, "&lt;&gt;1")</f>
        <v>0</v>
      </c>
      <c r="AT150">
        <f t="shared" si="63"/>
        <v>0</v>
      </c>
      <c r="AU150">
        <f t="shared" si="63"/>
        <v>0</v>
      </c>
      <c r="AV150">
        <f t="shared" si="63"/>
        <v>0</v>
      </c>
      <c r="AW150">
        <f t="shared" si="63"/>
        <v>0</v>
      </c>
      <c r="AX150">
        <f t="shared" si="63"/>
        <v>0</v>
      </c>
      <c r="AY150">
        <f t="shared" si="60"/>
        <v>0</v>
      </c>
      <c r="AZ150">
        <f t="shared" si="60"/>
        <v>0</v>
      </c>
      <c r="BA150">
        <f t="shared" si="60"/>
        <v>0</v>
      </c>
      <c r="BB150">
        <f t="shared" si="60"/>
        <v>0</v>
      </c>
      <c r="BC150">
        <f t="shared" si="69"/>
        <v>0</v>
      </c>
      <c r="BF150">
        <f t="shared" si="70"/>
        <v>17</v>
      </c>
      <c r="BG150">
        <f t="shared" si="71"/>
        <v>2</v>
      </c>
      <c r="BH150">
        <f t="shared" si="72"/>
        <v>0</v>
      </c>
      <c r="BI150">
        <f t="shared" si="73"/>
        <v>0</v>
      </c>
      <c r="BJ150">
        <f t="shared" si="74"/>
        <v>2</v>
      </c>
      <c r="BK150">
        <f t="shared" si="75"/>
        <v>1</v>
      </c>
      <c r="BL150">
        <f t="shared" si="76"/>
        <v>2</v>
      </c>
      <c r="BM150">
        <f t="shared" si="77"/>
        <v>1</v>
      </c>
      <c r="BN150">
        <f t="shared" si="78"/>
        <v>3</v>
      </c>
      <c r="BO150">
        <f t="shared" si="79"/>
        <v>0</v>
      </c>
      <c r="BP150">
        <f t="shared" si="80"/>
        <v>28</v>
      </c>
      <c r="BQ150" s="9">
        <f t="shared" si="81"/>
        <v>6</v>
      </c>
    </row>
    <row r="151" spans="1:71" x14ac:dyDescent="0.25">
      <c r="A151">
        <v>2026</v>
      </c>
      <c r="B151" t="s">
        <v>4405</v>
      </c>
      <c r="C151" s="4" t="str">
        <f t="shared" si="66"/>
        <v>SEC</v>
      </c>
      <c r="F151">
        <f>COUNTIFS(Stats_Pitch_Team,$B151,Stats_Pitch_Position,F$1)</f>
        <v>19</v>
      </c>
      <c r="G151">
        <f t="shared" si="83"/>
        <v>3</v>
      </c>
      <c r="H151">
        <f t="shared" si="83"/>
        <v>3</v>
      </c>
      <c r="I151">
        <f t="shared" si="83"/>
        <v>2</v>
      </c>
      <c r="J151">
        <f t="shared" si="83"/>
        <v>3</v>
      </c>
      <c r="K151">
        <f t="shared" si="83"/>
        <v>2</v>
      </c>
      <c r="L151">
        <f t="shared" si="83"/>
        <v>4</v>
      </c>
      <c r="M151">
        <f t="shared" si="83"/>
        <v>1</v>
      </c>
      <c r="N151">
        <f t="shared" si="83"/>
        <v>1</v>
      </c>
      <c r="O151">
        <f t="shared" si="83"/>
        <v>0</v>
      </c>
      <c r="P151">
        <f t="shared" si="83"/>
        <v>0</v>
      </c>
      <c r="S151">
        <f>COUNTIFS(Stats_Pitch_Team,$B151,Stats_Pitch_Position,S$1,Stats_Pitch_AgeOut,1)</f>
        <v>4</v>
      </c>
      <c r="T151">
        <f t="shared" si="61"/>
        <v>1</v>
      </c>
      <c r="U151">
        <f t="shared" si="61"/>
        <v>1</v>
      </c>
      <c r="V151">
        <f t="shared" si="61"/>
        <v>0</v>
      </c>
      <c r="W151">
        <f t="shared" si="61"/>
        <v>2</v>
      </c>
      <c r="X151">
        <f t="shared" si="61"/>
        <v>1</v>
      </c>
      <c r="Y151">
        <f t="shared" si="58"/>
        <v>2</v>
      </c>
      <c r="Z151">
        <f t="shared" si="58"/>
        <v>0</v>
      </c>
      <c r="AA151">
        <f t="shared" si="58"/>
        <v>1</v>
      </c>
      <c r="AB151">
        <f t="shared" si="58"/>
        <v>0</v>
      </c>
      <c r="AC151">
        <f t="shared" si="67"/>
        <v>12</v>
      </c>
      <c r="AF151">
        <f>COUNTIFS(Stats_Pitch_Team,$B151,Stats_Pitch_Position,AF$1,Stats_Pitch_AgeOut,"&lt;&gt;1", Stats_Pitch_Draft,1)</f>
        <v>0</v>
      </c>
      <c r="AG151">
        <f t="shared" si="62"/>
        <v>0</v>
      </c>
      <c r="AH151">
        <f t="shared" si="62"/>
        <v>0</v>
      </c>
      <c r="AI151">
        <f t="shared" si="62"/>
        <v>0</v>
      </c>
      <c r="AJ151">
        <f t="shared" si="62"/>
        <v>0</v>
      </c>
      <c r="AK151">
        <f t="shared" si="62"/>
        <v>0</v>
      </c>
      <c r="AL151">
        <f t="shared" si="59"/>
        <v>0</v>
      </c>
      <c r="AM151">
        <f t="shared" si="59"/>
        <v>0</v>
      </c>
      <c r="AN151">
        <f t="shared" si="59"/>
        <v>0</v>
      </c>
      <c r="AO151">
        <f t="shared" si="59"/>
        <v>0</v>
      </c>
      <c r="AP151">
        <f t="shared" si="68"/>
        <v>0</v>
      </c>
      <c r="AS151">
        <f>COUNTIFS(Transfers_Team_Current,$B151,Transfers_Position,AS$1,Transfers_AgeOut, "&lt;&gt;1")</f>
        <v>5</v>
      </c>
      <c r="AT151">
        <f t="shared" si="63"/>
        <v>0</v>
      </c>
      <c r="AU151">
        <f t="shared" si="63"/>
        <v>2</v>
      </c>
      <c r="AV151">
        <f t="shared" si="63"/>
        <v>1</v>
      </c>
      <c r="AW151">
        <f t="shared" si="63"/>
        <v>1</v>
      </c>
      <c r="AX151">
        <f t="shared" si="63"/>
        <v>0</v>
      </c>
      <c r="AY151">
        <f t="shared" si="60"/>
        <v>0</v>
      </c>
      <c r="AZ151">
        <f t="shared" si="60"/>
        <v>1</v>
      </c>
      <c r="BA151">
        <f t="shared" si="60"/>
        <v>0</v>
      </c>
      <c r="BB151">
        <f t="shared" si="60"/>
        <v>0</v>
      </c>
      <c r="BC151">
        <f t="shared" si="69"/>
        <v>10</v>
      </c>
      <c r="BF151">
        <f t="shared" si="70"/>
        <v>10</v>
      </c>
      <c r="BG151">
        <f t="shared" si="71"/>
        <v>2</v>
      </c>
      <c r="BH151">
        <f t="shared" si="72"/>
        <v>0</v>
      </c>
      <c r="BI151">
        <f t="shared" si="73"/>
        <v>1</v>
      </c>
      <c r="BJ151">
        <f t="shared" si="74"/>
        <v>0</v>
      </c>
      <c r="BK151">
        <f t="shared" si="75"/>
        <v>1</v>
      </c>
      <c r="BL151">
        <f t="shared" si="76"/>
        <v>2</v>
      </c>
      <c r="BM151">
        <f t="shared" si="77"/>
        <v>0</v>
      </c>
      <c r="BN151">
        <f t="shared" si="78"/>
        <v>0</v>
      </c>
      <c r="BO151">
        <f t="shared" si="79"/>
        <v>0</v>
      </c>
      <c r="BP151">
        <f t="shared" si="80"/>
        <v>16</v>
      </c>
      <c r="BQ151" s="9">
        <f t="shared" si="81"/>
        <v>2</v>
      </c>
    </row>
    <row r="152" spans="1:71" x14ac:dyDescent="0.25">
      <c r="A152">
        <v>2026</v>
      </c>
      <c r="B152" t="s">
        <v>2213</v>
      </c>
      <c r="C152" s="4" t="str">
        <f t="shared" si="66"/>
        <v>Missouri Valley</v>
      </c>
      <c r="F152">
        <f>COUNTIFS(Stats_Pitch_Team,$B152,Stats_Pitch_Position,F$1)</f>
        <v>17</v>
      </c>
      <c r="G152">
        <f t="shared" ref="G152:P161" si="84">COUNTIFS(Stats_Hit_Team,$B152,Stats_Hit_Position,G$1)</f>
        <v>3</v>
      </c>
      <c r="H152">
        <f t="shared" si="84"/>
        <v>1</v>
      </c>
      <c r="I152">
        <f t="shared" si="84"/>
        <v>1</v>
      </c>
      <c r="J152">
        <f t="shared" si="84"/>
        <v>1</v>
      </c>
      <c r="K152">
        <f t="shared" si="84"/>
        <v>2</v>
      </c>
      <c r="L152">
        <f t="shared" si="84"/>
        <v>3</v>
      </c>
      <c r="M152">
        <f t="shared" si="84"/>
        <v>1</v>
      </c>
      <c r="N152">
        <f t="shared" si="84"/>
        <v>2</v>
      </c>
      <c r="O152">
        <f t="shared" si="84"/>
        <v>1</v>
      </c>
      <c r="P152">
        <f t="shared" si="84"/>
        <v>0</v>
      </c>
      <c r="S152">
        <f>COUNTIFS(Stats_Pitch_Team,$B152,Stats_Pitch_Position,S$1,Stats_Pitch_AgeOut,1)</f>
        <v>4</v>
      </c>
      <c r="T152">
        <f t="shared" si="61"/>
        <v>1</v>
      </c>
      <c r="U152">
        <f t="shared" si="61"/>
        <v>1</v>
      </c>
      <c r="V152">
        <f t="shared" si="61"/>
        <v>1</v>
      </c>
      <c r="W152">
        <f t="shared" si="61"/>
        <v>0</v>
      </c>
      <c r="X152">
        <f t="shared" si="61"/>
        <v>0</v>
      </c>
      <c r="Y152">
        <f t="shared" si="58"/>
        <v>1</v>
      </c>
      <c r="Z152">
        <f t="shared" si="58"/>
        <v>0</v>
      </c>
      <c r="AA152">
        <f t="shared" si="58"/>
        <v>2</v>
      </c>
      <c r="AB152">
        <f t="shared" si="58"/>
        <v>1</v>
      </c>
      <c r="AC152">
        <f t="shared" si="67"/>
        <v>11</v>
      </c>
      <c r="AF152">
        <f>COUNTIFS(Stats_Pitch_Team,$B152,Stats_Pitch_Position,AF$1,Stats_Pitch_AgeOut,"&lt;&gt;1", Stats_Pitch_Draft,1)</f>
        <v>0</v>
      </c>
      <c r="AG152">
        <f t="shared" si="62"/>
        <v>0</v>
      </c>
      <c r="AH152">
        <f t="shared" si="62"/>
        <v>0</v>
      </c>
      <c r="AI152">
        <f t="shared" si="62"/>
        <v>0</v>
      </c>
      <c r="AJ152">
        <f t="shared" si="62"/>
        <v>0</v>
      </c>
      <c r="AK152">
        <f t="shared" si="62"/>
        <v>0</v>
      </c>
      <c r="AL152">
        <f t="shared" si="59"/>
        <v>0</v>
      </c>
      <c r="AM152">
        <f t="shared" si="59"/>
        <v>1</v>
      </c>
      <c r="AN152">
        <f t="shared" si="59"/>
        <v>0</v>
      </c>
      <c r="AO152">
        <f t="shared" si="59"/>
        <v>0</v>
      </c>
      <c r="AP152">
        <f t="shared" si="68"/>
        <v>1</v>
      </c>
      <c r="AS152">
        <f>COUNTIFS(Transfers_Team_Current,$B152,Transfers_Position,AS$1,Transfers_AgeOut, "&lt;&gt;1")</f>
        <v>1</v>
      </c>
      <c r="AT152">
        <f t="shared" si="63"/>
        <v>1</v>
      </c>
      <c r="AU152">
        <f t="shared" si="63"/>
        <v>0</v>
      </c>
      <c r="AV152">
        <f t="shared" si="63"/>
        <v>0</v>
      </c>
      <c r="AW152">
        <f t="shared" si="63"/>
        <v>0</v>
      </c>
      <c r="AX152">
        <f t="shared" si="63"/>
        <v>0</v>
      </c>
      <c r="AY152">
        <f t="shared" si="60"/>
        <v>0</v>
      </c>
      <c r="AZ152">
        <f t="shared" si="60"/>
        <v>0</v>
      </c>
      <c r="BA152">
        <f t="shared" si="60"/>
        <v>0</v>
      </c>
      <c r="BB152">
        <f t="shared" si="60"/>
        <v>0</v>
      </c>
      <c r="BC152">
        <f t="shared" si="69"/>
        <v>2</v>
      </c>
      <c r="BF152">
        <f t="shared" si="70"/>
        <v>12</v>
      </c>
      <c r="BG152">
        <f t="shared" si="71"/>
        <v>1</v>
      </c>
      <c r="BH152">
        <f t="shared" si="72"/>
        <v>0</v>
      </c>
      <c r="BI152">
        <f t="shared" si="73"/>
        <v>0</v>
      </c>
      <c r="BJ152">
        <f t="shared" si="74"/>
        <v>1</v>
      </c>
      <c r="BK152">
        <f t="shared" si="75"/>
        <v>2</v>
      </c>
      <c r="BL152">
        <f t="shared" si="76"/>
        <v>2</v>
      </c>
      <c r="BM152">
        <f t="shared" si="77"/>
        <v>0</v>
      </c>
      <c r="BN152">
        <f t="shared" si="78"/>
        <v>0</v>
      </c>
      <c r="BO152">
        <f t="shared" si="79"/>
        <v>0</v>
      </c>
      <c r="BP152">
        <f t="shared" si="80"/>
        <v>18</v>
      </c>
      <c r="BQ152" s="9">
        <f t="shared" si="81"/>
        <v>2</v>
      </c>
    </row>
    <row r="153" spans="1:71" x14ac:dyDescent="0.25">
      <c r="A153">
        <v>2026</v>
      </c>
      <c r="B153" t="s">
        <v>2414</v>
      </c>
      <c r="C153" s="4" t="str">
        <f t="shared" si="66"/>
        <v>Coastal</v>
      </c>
      <c r="F153">
        <f>COUNTIFS(Stats_Pitch_Team,$B153,Stats_Pitch_Position,F$1)</f>
        <v>18</v>
      </c>
      <c r="G153">
        <f t="shared" si="84"/>
        <v>2</v>
      </c>
      <c r="H153">
        <f t="shared" si="84"/>
        <v>1</v>
      </c>
      <c r="I153">
        <f t="shared" si="84"/>
        <v>1</v>
      </c>
      <c r="J153">
        <f t="shared" si="84"/>
        <v>1</v>
      </c>
      <c r="K153">
        <f t="shared" si="84"/>
        <v>2</v>
      </c>
      <c r="L153">
        <f t="shared" si="84"/>
        <v>1</v>
      </c>
      <c r="M153">
        <f t="shared" si="84"/>
        <v>2</v>
      </c>
      <c r="N153">
        <f t="shared" si="84"/>
        <v>1</v>
      </c>
      <c r="O153">
        <f t="shared" si="84"/>
        <v>4</v>
      </c>
      <c r="P153">
        <f t="shared" si="84"/>
        <v>0</v>
      </c>
      <c r="S153">
        <f>COUNTIFS(Stats_Pitch_Team,$B153,Stats_Pitch_Position,S$1,Stats_Pitch_AgeOut,1)</f>
        <v>11</v>
      </c>
      <c r="T153">
        <f t="shared" si="61"/>
        <v>1</v>
      </c>
      <c r="U153">
        <f t="shared" si="61"/>
        <v>0</v>
      </c>
      <c r="V153">
        <f t="shared" si="61"/>
        <v>0</v>
      </c>
      <c r="W153">
        <f t="shared" si="61"/>
        <v>1</v>
      </c>
      <c r="X153">
        <f t="shared" si="61"/>
        <v>1</v>
      </c>
      <c r="Y153">
        <f t="shared" si="58"/>
        <v>1</v>
      </c>
      <c r="Z153">
        <f t="shared" si="58"/>
        <v>0</v>
      </c>
      <c r="AA153">
        <f t="shared" si="58"/>
        <v>0</v>
      </c>
      <c r="AB153">
        <f t="shared" si="58"/>
        <v>0</v>
      </c>
      <c r="AC153">
        <f t="shared" si="67"/>
        <v>15</v>
      </c>
      <c r="AF153">
        <f>COUNTIFS(Stats_Pitch_Team,$B153,Stats_Pitch_Position,AF$1,Stats_Pitch_AgeOut,"&lt;&gt;1", Stats_Pitch_Draft,1)</f>
        <v>0</v>
      </c>
      <c r="AG153">
        <f t="shared" si="62"/>
        <v>0</v>
      </c>
      <c r="AH153">
        <f t="shared" si="62"/>
        <v>0</v>
      </c>
      <c r="AI153">
        <f t="shared" si="62"/>
        <v>0</v>
      </c>
      <c r="AJ153">
        <f t="shared" si="62"/>
        <v>0</v>
      </c>
      <c r="AK153">
        <f t="shared" si="62"/>
        <v>0</v>
      </c>
      <c r="AL153">
        <f t="shared" si="59"/>
        <v>0</v>
      </c>
      <c r="AM153">
        <f t="shared" si="59"/>
        <v>0</v>
      </c>
      <c r="AN153">
        <f t="shared" si="59"/>
        <v>0</v>
      </c>
      <c r="AO153">
        <f t="shared" si="59"/>
        <v>0</v>
      </c>
      <c r="AP153">
        <f t="shared" si="68"/>
        <v>0</v>
      </c>
      <c r="AS153">
        <f>COUNTIFS(Transfers_Team_Current,$B153,Transfers_Position,AS$1,Transfers_AgeOut, "&lt;&gt;1")</f>
        <v>2</v>
      </c>
      <c r="AT153">
        <f t="shared" si="63"/>
        <v>0</v>
      </c>
      <c r="AU153">
        <f t="shared" si="63"/>
        <v>1</v>
      </c>
      <c r="AV153">
        <f t="shared" si="63"/>
        <v>0</v>
      </c>
      <c r="AW153">
        <f t="shared" si="63"/>
        <v>0</v>
      </c>
      <c r="AX153">
        <f t="shared" si="63"/>
        <v>0</v>
      </c>
      <c r="AY153">
        <f t="shared" si="60"/>
        <v>0</v>
      </c>
      <c r="AZ153">
        <f t="shared" si="60"/>
        <v>0</v>
      </c>
      <c r="BA153">
        <f t="shared" si="60"/>
        <v>0</v>
      </c>
      <c r="BB153">
        <f t="shared" si="60"/>
        <v>0</v>
      </c>
      <c r="BC153">
        <f t="shared" si="69"/>
        <v>3</v>
      </c>
      <c r="BF153">
        <f t="shared" si="70"/>
        <v>5</v>
      </c>
      <c r="BG153">
        <f t="shared" si="71"/>
        <v>1</v>
      </c>
      <c r="BH153">
        <f t="shared" si="72"/>
        <v>0</v>
      </c>
      <c r="BI153">
        <f t="shared" si="73"/>
        <v>1</v>
      </c>
      <c r="BJ153">
        <f t="shared" si="74"/>
        <v>0</v>
      </c>
      <c r="BK153">
        <f t="shared" si="75"/>
        <v>1</v>
      </c>
      <c r="BL153">
        <f t="shared" si="76"/>
        <v>0</v>
      </c>
      <c r="BM153">
        <f t="shared" si="77"/>
        <v>2</v>
      </c>
      <c r="BN153">
        <f t="shared" si="78"/>
        <v>1</v>
      </c>
      <c r="BO153">
        <f t="shared" si="79"/>
        <v>4</v>
      </c>
      <c r="BP153">
        <f t="shared" si="80"/>
        <v>15</v>
      </c>
      <c r="BQ153" s="9">
        <f t="shared" si="81"/>
        <v>3</v>
      </c>
    </row>
    <row r="154" spans="1:71" x14ac:dyDescent="0.25">
      <c r="A154">
        <v>2026</v>
      </c>
      <c r="B154" t="s">
        <v>3909</v>
      </c>
      <c r="C154" s="4" t="str">
        <f t="shared" si="66"/>
        <v>Ohio Valley</v>
      </c>
      <c r="F154">
        <f>COUNTIFS(Stats_Pitch_Team,$B154,Stats_Pitch_Position,F$1)</f>
        <v>19</v>
      </c>
      <c r="G154">
        <f t="shared" si="84"/>
        <v>3</v>
      </c>
      <c r="H154">
        <f t="shared" si="84"/>
        <v>2</v>
      </c>
      <c r="I154">
        <f t="shared" si="84"/>
        <v>2</v>
      </c>
      <c r="J154">
        <f t="shared" si="84"/>
        <v>1</v>
      </c>
      <c r="K154">
        <f t="shared" si="84"/>
        <v>1</v>
      </c>
      <c r="L154">
        <f t="shared" si="84"/>
        <v>2</v>
      </c>
      <c r="M154">
        <f t="shared" si="84"/>
        <v>2</v>
      </c>
      <c r="N154">
        <f t="shared" si="84"/>
        <v>2</v>
      </c>
      <c r="O154">
        <f t="shared" si="84"/>
        <v>1</v>
      </c>
      <c r="P154">
        <f t="shared" si="84"/>
        <v>0</v>
      </c>
      <c r="S154">
        <f>COUNTIFS(Stats_Pitch_Team,$B154,Stats_Pitch_Position,S$1,Stats_Pitch_AgeOut,1)</f>
        <v>2</v>
      </c>
      <c r="T154">
        <f t="shared" si="61"/>
        <v>1</v>
      </c>
      <c r="U154">
        <f t="shared" si="61"/>
        <v>0</v>
      </c>
      <c r="V154">
        <f t="shared" si="61"/>
        <v>1</v>
      </c>
      <c r="W154">
        <f t="shared" si="61"/>
        <v>1</v>
      </c>
      <c r="X154">
        <f t="shared" si="61"/>
        <v>0</v>
      </c>
      <c r="Y154">
        <f t="shared" si="58"/>
        <v>0</v>
      </c>
      <c r="Z154">
        <f t="shared" si="58"/>
        <v>0</v>
      </c>
      <c r="AA154">
        <f t="shared" si="58"/>
        <v>1</v>
      </c>
      <c r="AB154">
        <f t="shared" si="58"/>
        <v>0</v>
      </c>
      <c r="AC154">
        <f t="shared" si="67"/>
        <v>6</v>
      </c>
      <c r="AF154">
        <f>COUNTIFS(Stats_Pitch_Team,$B154,Stats_Pitch_Position,AF$1,Stats_Pitch_AgeOut,"&lt;&gt;1", Stats_Pitch_Draft,1)</f>
        <v>0</v>
      </c>
      <c r="AG154">
        <f t="shared" si="62"/>
        <v>0</v>
      </c>
      <c r="AH154">
        <f t="shared" si="62"/>
        <v>0</v>
      </c>
      <c r="AI154">
        <f t="shared" si="62"/>
        <v>0</v>
      </c>
      <c r="AJ154">
        <f t="shared" si="62"/>
        <v>0</v>
      </c>
      <c r="AK154">
        <f t="shared" si="62"/>
        <v>0</v>
      </c>
      <c r="AL154">
        <f t="shared" si="59"/>
        <v>0</v>
      </c>
      <c r="AM154">
        <f t="shared" si="59"/>
        <v>0</v>
      </c>
      <c r="AN154">
        <f t="shared" si="59"/>
        <v>0</v>
      </c>
      <c r="AO154">
        <f t="shared" si="59"/>
        <v>0</v>
      </c>
      <c r="AP154">
        <f t="shared" si="68"/>
        <v>0</v>
      </c>
      <c r="AS154">
        <f>COUNTIFS(Transfers_Team_Current,$B154,Transfers_Position,AS$1,Transfers_AgeOut, "&lt;&gt;1")</f>
        <v>3</v>
      </c>
      <c r="AT154">
        <f t="shared" si="63"/>
        <v>1</v>
      </c>
      <c r="AU154">
        <f t="shared" si="63"/>
        <v>1</v>
      </c>
      <c r="AV154">
        <f t="shared" si="63"/>
        <v>0</v>
      </c>
      <c r="AW154">
        <f t="shared" si="63"/>
        <v>0</v>
      </c>
      <c r="AX154">
        <f t="shared" si="63"/>
        <v>1</v>
      </c>
      <c r="AY154">
        <f t="shared" si="60"/>
        <v>1</v>
      </c>
      <c r="AZ154">
        <f t="shared" si="60"/>
        <v>0</v>
      </c>
      <c r="BA154">
        <f t="shared" si="60"/>
        <v>1</v>
      </c>
      <c r="BB154">
        <f t="shared" si="60"/>
        <v>1</v>
      </c>
      <c r="BC154">
        <f t="shared" si="69"/>
        <v>9</v>
      </c>
      <c r="BF154">
        <f t="shared" si="70"/>
        <v>14</v>
      </c>
      <c r="BG154">
        <f t="shared" si="71"/>
        <v>1</v>
      </c>
      <c r="BH154">
        <f t="shared" si="72"/>
        <v>1</v>
      </c>
      <c r="BI154">
        <f t="shared" si="73"/>
        <v>1</v>
      </c>
      <c r="BJ154">
        <f t="shared" si="74"/>
        <v>0</v>
      </c>
      <c r="BK154">
        <f t="shared" si="75"/>
        <v>0</v>
      </c>
      <c r="BL154">
        <f t="shared" si="76"/>
        <v>1</v>
      </c>
      <c r="BM154">
        <f t="shared" si="77"/>
        <v>2</v>
      </c>
      <c r="BN154">
        <f t="shared" si="78"/>
        <v>0</v>
      </c>
      <c r="BO154">
        <f t="shared" si="79"/>
        <v>0</v>
      </c>
      <c r="BP154">
        <f t="shared" si="80"/>
        <v>20</v>
      </c>
      <c r="BQ154" s="9">
        <f t="shared" si="81"/>
        <v>3</v>
      </c>
    </row>
    <row r="155" spans="1:71" x14ac:dyDescent="0.25">
      <c r="A155">
        <v>2026</v>
      </c>
      <c r="B155" t="s">
        <v>2995</v>
      </c>
      <c r="C155" s="4" t="str">
        <f t="shared" si="66"/>
        <v>Metro Atlantic</v>
      </c>
      <c r="F155">
        <f>COUNTIFS(Stats_Pitch_Team,$B155,Stats_Pitch_Position,F$1)</f>
        <v>0</v>
      </c>
      <c r="G155">
        <f t="shared" si="84"/>
        <v>0</v>
      </c>
      <c r="H155">
        <f t="shared" si="84"/>
        <v>0</v>
      </c>
      <c r="I155">
        <f t="shared" si="84"/>
        <v>0</v>
      </c>
      <c r="J155">
        <f t="shared" si="84"/>
        <v>0</v>
      </c>
      <c r="K155">
        <f t="shared" si="84"/>
        <v>0</v>
      </c>
      <c r="L155">
        <f t="shared" si="84"/>
        <v>0</v>
      </c>
      <c r="M155">
        <f t="shared" si="84"/>
        <v>0</v>
      </c>
      <c r="N155">
        <f t="shared" si="84"/>
        <v>0</v>
      </c>
      <c r="O155">
        <f t="shared" si="84"/>
        <v>0</v>
      </c>
      <c r="P155">
        <f t="shared" si="84"/>
        <v>0</v>
      </c>
      <c r="S155">
        <f>COUNTIFS(Stats_Pitch_Team,$B155,Stats_Pitch_Position,S$1,Stats_Pitch_AgeOut,1)</f>
        <v>0</v>
      </c>
      <c r="T155">
        <f t="shared" si="61"/>
        <v>0</v>
      </c>
      <c r="U155">
        <f t="shared" si="61"/>
        <v>0</v>
      </c>
      <c r="V155">
        <f t="shared" si="61"/>
        <v>0</v>
      </c>
      <c r="W155">
        <f t="shared" si="61"/>
        <v>0</v>
      </c>
      <c r="X155">
        <f t="shared" si="61"/>
        <v>0</v>
      </c>
      <c r="Y155">
        <f t="shared" si="58"/>
        <v>0</v>
      </c>
      <c r="Z155">
        <f t="shared" si="58"/>
        <v>0</v>
      </c>
      <c r="AA155">
        <f t="shared" si="58"/>
        <v>0</v>
      </c>
      <c r="AB155">
        <f t="shared" si="58"/>
        <v>0</v>
      </c>
      <c r="AC155">
        <f t="shared" si="67"/>
        <v>0</v>
      </c>
      <c r="AF155">
        <f>COUNTIFS(Stats_Pitch_Team,$B155,Stats_Pitch_Position,AF$1,Stats_Pitch_AgeOut,"&lt;&gt;1", Stats_Pitch_Draft,1)</f>
        <v>0</v>
      </c>
      <c r="AG155">
        <f t="shared" si="62"/>
        <v>0</v>
      </c>
      <c r="AH155">
        <f t="shared" si="62"/>
        <v>0</v>
      </c>
      <c r="AI155">
        <f t="shared" si="62"/>
        <v>0</v>
      </c>
      <c r="AJ155">
        <f t="shared" si="62"/>
        <v>0</v>
      </c>
      <c r="AK155">
        <f t="shared" si="62"/>
        <v>0</v>
      </c>
      <c r="AL155">
        <f t="shared" si="59"/>
        <v>0</v>
      </c>
      <c r="AM155">
        <f t="shared" si="59"/>
        <v>0</v>
      </c>
      <c r="AN155">
        <f t="shared" si="59"/>
        <v>0</v>
      </c>
      <c r="AO155">
        <f t="shared" si="59"/>
        <v>0</v>
      </c>
      <c r="AP155">
        <f t="shared" si="68"/>
        <v>0</v>
      </c>
      <c r="AS155">
        <f>COUNTIFS(Transfers_Team_Current,$B155,Transfers_Position,AS$1,Transfers_AgeOut, "&lt;&gt;1")</f>
        <v>0</v>
      </c>
      <c r="AT155">
        <f t="shared" si="63"/>
        <v>0</v>
      </c>
      <c r="AU155">
        <f t="shared" si="63"/>
        <v>0</v>
      </c>
      <c r="AV155">
        <f t="shared" si="63"/>
        <v>0</v>
      </c>
      <c r="AW155">
        <f t="shared" si="63"/>
        <v>0</v>
      </c>
      <c r="AX155">
        <f t="shared" si="63"/>
        <v>0</v>
      </c>
      <c r="AY155">
        <f t="shared" si="60"/>
        <v>0</v>
      </c>
      <c r="AZ155">
        <f t="shared" si="60"/>
        <v>0</v>
      </c>
      <c r="BA155">
        <f t="shared" si="60"/>
        <v>0</v>
      </c>
      <c r="BB155">
        <f t="shared" si="60"/>
        <v>0</v>
      </c>
      <c r="BC155">
        <f t="shared" si="69"/>
        <v>0</v>
      </c>
      <c r="BF155">
        <f t="shared" si="70"/>
        <v>0</v>
      </c>
      <c r="BG155">
        <f t="shared" si="71"/>
        <v>0</v>
      </c>
      <c r="BH155">
        <f t="shared" si="72"/>
        <v>0</v>
      </c>
      <c r="BI155">
        <f t="shared" si="73"/>
        <v>0</v>
      </c>
      <c r="BJ155">
        <f t="shared" si="74"/>
        <v>0</v>
      </c>
      <c r="BK155">
        <f t="shared" si="75"/>
        <v>0</v>
      </c>
      <c r="BL155">
        <f t="shared" si="76"/>
        <v>0</v>
      </c>
      <c r="BM155">
        <f t="shared" si="77"/>
        <v>0</v>
      </c>
      <c r="BN155">
        <f t="shared" si="78"/>
        <v>0</v>
      </c>
      <c r="BO155">
        <f t="shared" si="79"/>
        <v>0</v>
      </c>
      <c r="BP155">
        <f t="shared" si="80"/>
        <v>0</v>
      </c>
      <c r="BQ155" s="9">
        <f t="shared" si="81"/>
        <v>0</v>
      </c>
    </row>
    <row r="156" spans="1:71" x14ac:dyDescent="0.25">
      <c r="A156">
        <v>2026</v>
      </c>
      <c r="B156" t="s">
        <v>3288</v>
      </c>
      <c r="C156" s="4" t="str">
        <f t="shared" si="66"/>
        <v>Missouri Valley</v>
      </c>
      <c r="F156">
        <f>COUNTIFS(Stats_Pitch_Team,$B156,Stats_Pitch_Position,F$1)</f>
        <v>20</v>
      </c>
      <c r="G156">
        <f t="shared" si="84"/>
        <v>3</v>
      </c>
      <c r="H156">
        <f t="shared" si="84"/>
        <v>1</v>
      </c>
      <c r="I156">
        <f t="shared" si="84"/>
        <v>3</v>
      </c>
      <c r="J156">
        <f t="shared" si="84"/>
        <v>2</v>
      </c>
      <c r="K156">
        <f t="shared" si="84"/>
        <v>1</v>
      </c>
      <c r="L156">
        <f t="shared" si="84"/>
        <v>3</v>
      </c>
      <c r="M156">
        <f t="shared" si="84"/>
        <v>1</v>
      </c>
      <c r="N156">
        <f t="shared" si="84"/>
        <v>2</v>
      </c>
      <c r="O156">
        <f t="shared" si="84"/>
        <v>2</v>
      </c>
      <c r="P156">
        <f t="shared" si="84"/>
        <v>0</v>
      </c>
      <c r="S156">
        <f>COUNTIFS(Stats_Pitch_Team,$B156,Stats_Pitch_Position,S$1,Stats_Pitch_AgeOut,1)</f>
        <v>10</v>
      </c>
      <c r="T156">
        <f t="shared" ref="T156:AB189" si="85">COUNTIFS(Stats_Hit_Team,$B156,Stats_Hit_Position,T$1,Stats_Hit_AgeOut,1)</f>
        <v>1</v>
      </c>
      <c r="U156">
        <f t="shared" si="85"/>
        <v>1</v>
      </c>
      <c r="V156">
        <f t="shared" si="85"/>
        <v>2</v>
      </c>
      <c r="W156">
        <f t="shared" si="85"/>
        <v>0</v>
      </c>
      <c r="X156">
        <f t="shared" si="85"/>
        <v>0</v>
      </c>
      <c r="Y156">
        <f t="shared" si="58"/>
        <v>3</v>
      </c>
      <c r="Z156">
        <f t="shared" si="58"/>
        <v>1</v>
      </c>
      <c r="AA156">
        <f t="shared" si="58"/>
        <v>1</v>
      </c>
      <c r="AB156">
        <f t="shared" si="58"/>
        <v>0</v>
      </c>
      <c r="AC156">
        <f t="shared" si="67"/>
        <v>19</v>
      </c>
      <c r="AF156">
        <f>COUNTIFS(Stats_Pitch_Team,$B156,Stats_Pitch_Position,AF$1,Stats_Pitch_AgeOut,"&lt;&gt;1", Stats_Pitch_Draft,1)</f>
        <v>0</v>
      </c>
      <c r="AG156">
        <f t="shared" ref="AG156:AO189" si="86">COUNTIFS(Stats_Hit_Team,$B156,Stats_Hit_Position,AG$1,Stats_Hit_AgeOut,"&lt;&gt;1", Stats_Hit_Draft,1)</f>
        <v>0</v>
      </c>
      <c r="AH156">
        <f t="shared" si="86"/>
        <v>0</v>
      </c>
      <c r="AI156">
        <f t="shared" si="86"/>
        <v>0</v>
      </c>
      <c r="AJ156">
        <f t="shared" si="86"/>
        <v>0</v>
      </c>
      <c r="AK156">
        <f t="shared" si="86"/>
        <v>0</v>
      </c>
      <c r="AL156">
        <f t="shared" si="59"/>
        <v>0</v>
      </c>
      <c r="AM156">
        <f t="shared" si="59"/>
        <v>0</v>
      </c>
      <c r="AN156">
        <f t="shared" si="59"/>
        <v>0</v>
      </c>
      <c r="AO156">
        <f t="shared" si="59"/>
        <v>0</v>
      </c>
      <c r="AP156">
        <f t="shared" si="68"/>
        <v>0</v>
      </c>
      <c r="AS156">
        <f>COUNTIFS(Transfers_Team_Current,$B156,Transfers_Position,AS$1,Transfers_AgeOut, "&lt;&gt;1")</f>
        <v>3</v>
      </c>
      <c r="AT156">
        <f t="shared" ref="AT156:BB189" si="87">COUNTIFS(Transfers_Team_Current,$B156,Transfers_Position,AT$1,Transfers_AgeOut, "&lt;&gt;1")</f>
        <v>2</v>
      </c>
      <c r="AU156">
        <f t="shared" si="87"/>
        <v>1</v>
      </c>
      <c r="AV156">
        <f t="shared" si="87"/>
        <v>0</v>
      </c>
      <c r="AW156">
        <f t="shared" si="87"/>
        <v>0</v>
      </c>
      <c r="AX156">
        <f t="shared" si="87"/>
        <v>0</v>
      </c>
      <c r="AY156">
        <f t="shared" si="60"/>
        <v>0</v>
      </c>
      <c r="AZ156">
        <f t="shared" si="60"/>
        <v>0</v>
      </c>
      <c r="BA156">
        <f t="shared" si="60"/>
        <v>1</v>
      </c>
      <c r="BB156">
        <f t="shared" si="60"/>
        <v>1</v>
      </c>
      <c r="BC156">
        <f t="shared" si="69"/>
        <v>8</v>
      </c>
      <c r="BF156">
        <f t="shared" si="70"/>
        <v>7</v>
      </c>
      <c r="BG156">
        <f t="shared" si="71"/>
        <v>0</v>
      </c>
      <c r="BH156">
        <f t="shared" si="72"/>
        <v>-1</v>
      </c>
      <c r="BI156">
        <f t="shared" si="73"/>
        <v>1</v>
      </c>
      <c r="BJ156">
        <f t="shared" si="74"/>
        <v>2</v>
      </c>
      <c r="BK156">
        <f t="shared" si="75"/>
        <v>1</v>
      </c>
      <c r="BL156">
        <f t="shared" si="76"/>
        <v>0</v>
      </c>
      <c r="BM156">
        <f t="shared" si="77"/>
        <v>0</v>
      </c>
      <c r="BN156">
        <f t="shared" si="78"/>
        <v>0</v>
      </c>
      <c r="BO156">
        <f t="shared" si="79"/>
        <v>1</v>
      </c>
      <c r="BP156">
        <f t="shared" si="80"/>
        <v>11</v>
      </c>
      <c r="BQ156" s="9">
        <f t="shared" si="81"/>
        <v>0</v>
      </c>
    </row>
    <row r="157" spans="1:71" x14ac:dyDescent="0.25">
      <c r="A157">
        <v>2026</v>
      </c>
      <c r="B157" t="s">
        <v>4049</v>
      </c>
      <c r="C157" s="4" t="str">
        <f t="shared" si="66"/>
        <v>Patriot</v>
      </c>
      <c r="F157">
        <f>COUNTIFS(Stats_Pitch_Team,$B157,Stats_Pitch_Position,F$1)</f>
        <v>17</v>
      </c>
      <c r="G157">
        <f t="shared" si="84"/>
        <v>3</v>
      </c>
      <c r="H157">
        <f t="shared" si="84"/>
        <v>1</v>
      </c>
      <c r="I157">
        <f t="shared" si="84"/>
        <v>3</v>
      </c>
      <c r="J157">
        <f t="shared" si="84"/>
        <v>2</v>
      </c>
      <c r="K157">
        <f t="shared" si="84"/>
        <v>2</v>
      </c>
      <c r="L157">
        <f t="shared" si="84"/>
        <v>2</v>
      </c>
      <c r="M157">
        <f t="shared" si="84"/>
        <v>3</v>
      </c>
      <c r="N157">
        <f t="shared" si="84"/>
        <v>1</v>
      </c>
      <c r="O157">
        <f t="shared" si="84"/>
        <v>1</v>
      </c>
      <c r="P157">
        <f t="shared" si="84"/>
        <v>0</v>
      </c>
      <c r="S157">
        <f>COUNTIFS(Stats_Pitch_Team,$B157,Stats_Pitch_Position,S$1,Stats_Pitch_AgeOut,1)</f>
        <v>3</v>
      </c>
      <c r="T157">
        <f t="shared" si="85"/>
        <v>1</v>
      </c>
      <c r="U157">
        <f t="shared" si="85"/>
        <v>1</v>
      </c>
      <c r="V157">
        <f t="shared" si="85"/>
        <v>0</v>
      </c>
      <c r="W157">
        <f t="shared" si="85"/>
        <v>0</v>
      </c>
      <c r="X157">
        <f t="shared" si="85"/>
        <v>1</v>
      </c>
      <c r="Y157">
        <f t="shared" si="58"/>
        <v>0</v>
      </c>
      <c r="Z157">
        <f t="shared" si="58"/>
        <v>0</v>
      </c>
      <c r="AA157">
        <f t="shared" si="58"/>
        <v>0</v>
      </c>
      <c r="AB157">
        <f t="shared" si="58"/>
        <v>0</v>
      </c>
      <c r="AC157">
        <f t="shared" si="67"/>
        <v>6</v>
      </c>
      <c r="AF157">
        <f>COUNTIFS(Stats_Pitch_Team,$B157,Stats_Pitch_Position,AF$1,Stats_Pitch_AgeOut,"&lt;&gt;1", Stats_Pitch_Draft,1)</f>
        <v>0</v>
      </c>
      <c r="AG157">
        <f t="shared" si="86"/>
        <v>0</v>
      </c>
      <c r="AH157">
        <f t="shared" si="86"/>
        <v>0</v>
      </c>
      <c r="AI157">
        <f t="shared" si="86"/>
        <v>0</v>
      </c>
      <c r="AJ157">
        <f t="shared" si="86"/>
        <v>0</v>
      </c>
      <c r="AK157">
        <f t="shared" si="86"/>
        <v>0</v>
      </c>
      <c r="AL157">
        <f t="shared" si="59"/>
        <v>0</v>
      </c>
      <c r="AM157">
        <f t="shared" si="59"/>
        <v>0</v>
      </c>
      <c r="AN157">
        <f t="shared" si="59"/>
        <v>0</v>
      </c>
      <c r="AO157">
        <f t="shared" si="59"/>
        <v>0</v>
      </c>
      <c r="AP157">
        <f t="shared" si="68"/>
        <v>0</v>
      </c>
      <c r="AS157">
        <f>COUNTIFS(Transfers_Team_Current,$B157,Transfers_Position,AS$1,Transfers_AgeOut, "&lt;&gt;1")</f>
        <v>0</v>
      </c>
      <c r="AT157">
        <f t="shared" si="87"/>
        <v>0</v>
      </c>
      <c r="AU157">
        <f t="shared" si="87"/>
        <v>0</v>
      </c>
      <c r="AV157">
        <f t="shared" si="87"/>
        <v>0</v>
      </c>
      <c r="AW157">
        <f t="shared" si="87"/>
        <v>0</v>
      </c>
      <c r="AX157">
        <f t="shared" si="87"/>
        <v>0</v>
      </c>
      <c r="AY157">
        <f t="shared" si="60"/>
        <v>0</v>
      </c>
      <c r="AZ157">
        <f t="shared" si="60"/>
        <v>0</v>
      </c>
      <c r="BA157">
        <f t="shared" si="60"/>
        <v>0</v>
      </c>
      <c r="BB157">
        <f t="shared" si="60"/>
        <v>0</v>
      </c>
      <c r="BC157">
        <f t="shared" si="69"/>
        <v>0</v>
      </c>
      <c r="BF157">
        <f t="shared" si="70"/>
        <v>14</v>
      </c>
      <c r="BG157">
        <f t="shared" si="71"/>
        <v>2</v>
      </c>
      <c r="BH157">
        <f t="shared" si="72"/>
        <v>0</v>
      </c>
      <c r="BI157">
        <f t="shared" si="73"/>
        <v>3</v>
      </c>
      <c r="BJ157">
        <f t="shared" si="74"/>
        <v>2</v>
      </c>
      <c r="BK157">
        <f t="shared" si="75"/>
        <v>1</v>
      </c>
      <c r="BL157">
        <f t="shared" si="76"/>
        <v>2</v>
      </c>
      <c r="BM157">
        <f t="shared" si="77"/>
        <v>3</v>
      </c>
      <c r="BN157">
        <f t="shared" si="78"/>
        <v>1</v>
      </c>
      <c r="BO157">
        <f t="shared" si="79"/>
        <v>1</v>
      </c>
      <c r="BP157">
        <f t="shared" si="80"/>
        <v>29</v>
      </c>
      <c r="BQ157" s="9">
        <f t="shared" si="81"/>
        <v>6</v>
      </c>
    </row>
    <row r="158" spans="1:71" x14ac:dyDescent="0.25">
      <c r="A158">
        <v>2026</v>
      </c>
      <c r="B158" t="s">
        <v>404</v>
      </c>
      <c r="C158" s="4" t="str">
        <f t="shared" si="66"/>
        <v>ACC</v>
      </c>
      <c r="F158">
        <f>COUNTIFS(Stats_Pitch_Team,$B158,Stats_Pitch_Position,F$1)</f>
        <v>16</v>
      </c>
      <c r="G158">
        <f t="shared" si="84"/>
        <v>3</v>
      </c>
      <c r="H158">
        <f t="shared" si="84"/>
        <v>2</v>
      </c>
      <c r="I158">
        <f t="shared" si="84"/>
        <v>1</v>
      </c>
      <c r="J158">
        <f t="shared" si="84"/>
        <v>2</v>
      </c>
      <c r="K158">
        <f t="shared" si="84"/>
        <v>2</v>
      </c>
      <c r="L158">
        <f t="shared" si="84"/>
        <v>1</v>
      </c>
      <c r="M158">
        <f t="shared" si="84"/>
        <v>1</v>
      </c>
      <c r="N158">
        <f t="shared" si="84"/>
        <v>2</v>
      </c>
      <c r="O158">
        <f t="shared" si="84"/>
        <v>3</v>
      </c>
      <c r="P158">
        <f t="shared" si="84"/>
        <v>0</v>
      </c>
      <c r="S158">
        <f>COUNTIFS(Stats_Pitch_Team,$B158,Stats_Pitch_Position,S$1,Stats_Pitch_AgeOut,1)</f>
        <v>1</v>
      </c>
      <c r="T158">
        <f t="shared" si="85"/>
        <v>0</v>
      </c>
      <c r="U158">
        <f t="shared" si="85"/>
        <v>0</v>
      </c>
      <c r="V158">
        <f t="shared" si="85"/>
        <v>0</v>
      </c>
      <c r="W158">
        <f t="shared" si="85"/>
        <v>1</v>
      </c>
      <c r="X158">
        <f t="shared" si="85"/>
        <v>0</v>
      </c>
      <c r="Y158">
        <f t="shared" si="58"/>
        <v>0</v>
      </c>
      <c r="Z158">
        <f t="shared" si="58"/>
        <v>0</v>
      </c>
      <c r="AA158">
        <f t="shared" si="58"/>
        <v>1</v>
      </c>
      <c r="AB158">
        <f t="shared" si="58"/>
        <v>1</v>
      </c>
      <c r="AC158">
        <f t="shared" si="67"/>
        <v>4</v>
      </c>
      <c r="AF158">
        <f>COUNTIFS(Stats_Pitch_Team,$B158,Stats_Pitch_Position,AF$1,Stats_Pitch_AgeOut,"&lt;&gt;1", Stats_Pitch_Draft,1)</f>
        <v>3</v>
      </c>
      <c r="AG158">
        <f t="shared" si="86"/>
        <v>0</v>
      </c>
      <c r="AH158">
        <f t="shared" si="86"/>
        <v>1</v>
      </c>
      <c r="AI158">
        <f t="shared" si="86"/>
        <v>1</v>
      </c>
      <c r="AJ158">
        <f t="shared" si="86"/>
        <v>0</v>
      </c>
      <c r="AK158">
        <f t="shared" si="86"/>
        <v>0</v>
      </c>
      <c r="AL158">
        <f t="shared" si="59"/>
        <v>0</v>
      </c>
      <c r="AM158">
        <f t="shared" si="59"/>
        <v>1</v>
      </c>
      <c r="AN158">
        <f t="shared" si="59"/>
        <v>0</v>
      </c>
      <c r="AO158">
        <f t="shared" si="59"/>
        <v>1</v>
      </c>
      <c r="AP158">
        <f t="shared" si="68"/>
        <v>7</v>
      </c>
      <c r="AS158">
        <f>COUNTIFS(Transfers_Team_Current,$B158,Transfers_Position,AS$1,Transfers_AgeOut, "&lt;&gt;1")</f>
        <v>2</v>
      </c>
      <c r="AT158">
        <f t="shared" si="87"/>
        <v>0</v>
      </c>
      <c r="AU158">
        <f t="shared" si="87"/>
        <v>0</v>
      </c>
      <c r="AV158">
        <f t="shared" si="87"/>
        <v>0</v>
      </c>
      <c r="AW158">
        <f t="shared" si="87"/>
        <v>0</v>
      </c>
      <c r="AX158">
        <f t="shared" si="87"/>
        <v>0</v>
      </c>
      <c r="AY158">
        <f t="shared" si="60"/>
        <v>0</v>
      </c>
      <c r="AZ158">
        <f t="shared" si="60"/>
        <v>0</v>
      </c>
      <c r="BA158">
        <f t="shared" si="60"/>
        <v>1</v>
      </c>
      <c r="BB158">
        <f t="shared" si="60"/>
        <v>0</v>
      </c>
      <c r="BC158">
        <f t="shared" si="69"/>
        <v>3</v>
      </c>
      <c r="BF158">
        <f t="shared" si="70"/>
        <v>10</v>
      </c>
      <c r="BG158">
        <f t="shared" si="71"/>
        <v>3</v>
      </c>
      <c r="BH158">
        <f t="shared" si="72"/>
        <v>1</v>
      </c>
      <c r="BI158">
        <f t="shared" si="73"/>
        <v>0</v>
      </c>
      <c r="BJ158">
        <f t="shared" si="74"/>
        <v>1</v>
      </c>
      <c r="BK158">
        <f t="shared" si="75"/>
        <v>2</v>
      </c>
      <c r="BL158">
        <f t="shared" si="76"/>
        <v>1</v>
      </c>
      <c r="BM158">
        <f t="shared" si="77"/>
        <v>0</v>
      </c>
      <c r="BN158">
        <f t="shared" si="78"/>
        <v>0</v>
      </c>
      <c r="BO158">
        <f t="shared" si="79"/>
        <v>1</v>
      </c>
      <c r="BP158">
        <f t="shared" si="80"/>
        <v>19</v>
      </c>
      <c r="BQ158" s="9">
        <f t="shared" si="81"/>
        <v>1</v>
      </c>
      <c r="BS158">
        <v>1</v>
      </c>
    </row>
    <row r="159" spans="1:71" x14ac:dyDescent="0.25">
      <c r="A159">
        <v>2026</v>
      </c>
      <c r="B159" t="s">
        <v>1677</v>
      </c>
      <c r="C159" s="4" t="str">
        <f t="shared" si="66"/>
        <v>Big Ten</v>
      </c>
      <c r="F159">
        <f>COUNTIFS(Stats_Pitch_Team,$B159,Stats_Pitch_Position,F$1)</f>
        <v>19</v>
      </c>
      <c r="G159">
        <f t="shared" si="84"/>
        <v>2</v>
      </c>
      <c r="H159">
        <f t="shared" si="84"/>
        <v>2</v>
      </c>
      <c r="I159">
        <f t="shared" si="84"/>
        <v>2</v>
      </c>
      <c r="J159">
        <f t="shared" si="84"/>
        <v>1</v>
      </c>
      <c r="K159">
        <f t="shared" si="84"/>
        <v>1</v>
      </c>
      <c r="L159">
        <f t="shared" si="84"/>
        <v>2</v>
      </c>
      <c r="M159">
        <f t="shared" si="84"/>
        <v>1</v>
      </c>
      <c r="N159">
        <f t="shared" si="84"/>
        <v>3</v>
      </c>
      <c r="O159">
        <f t="shared" si="84"/>
        <v>4</v>
      </c>
      <c r="P159">
        <f t="shared" si="84"/>
        <v>0</v>
      </c>
      <c r="S159">
        <f>COUNTIFS(Stats_Pitch_Team,$B159,Stats_Pitch_Position,S$1,Stats_Pitch_AgeOut,1)</f>
        <v>5</v>
      </c>
      <c r="T159">
        <f t="shared" si="85"/>
        <v>0</v>
      </c>
      <c r="U159">
        <f t="shared" si="85"/>
        <v>0</v>
      </c>
      <c r="V159">
        <f t="shared" si="85"/>
        <v>1</v>
      </c>
      <c r="W159">
        <f t="shared" si="85"/>
        <v>1</v>
      </c>
      <c r="X159">
        <f t="shared" si="85"/>
        <v>1</v>
      </c>
      <c r="Y159">
        <f t="shared" si="58"/>
        <v>1</v>
      </c>
      <c r="Z159">
        <f t="shared" si="58"/>
        <v>0</v>
      </c>
      <c r="AA159">
        <f t="shared" si="58"/>
        <v>0</v>
      </c>
      <c r="AB159">
        <f t="shared" si="58"/>
        <v>1</v>
      </c>
      <c r="AC159">
        <f t="shared" si="67"/>
        <v>10</v>
      </c>
      <c r="AF159">
        <f>COUNTIFS(Stats_Pitch_Team,$B159,Stats_Pitch_Position,AF$1,Stats_Pitch_AgeOut,"&lt;&gt;1", Stats_Pitch_Draft,1)</f>
        <v>2</v>
      </c>
      <c r="AG159">
        <f t="shared" si="86"/>
        <v>0</v>
      </c>
      <c r="AH159">
        <f t="shared" si="86"/>
        <v>0</v>
      </c>
      <c r="AI159">
        <f t="shared" si="86"/>
        <v>0</v>
      </c>
      <c r="AJ159">
        <f t="shared" si="86"/>
        <v>0</v>
      </c>
      <c r="AK159">
        <f t="shared" si="86"/>
        <v>0</v>
      </c>
      <c r="AL159">
        <f t="shared" si="59"/>
        <v>0</v>
      </c>
      <c r="AM159">
        <f t="shared" si="59"/>
        <v>0</v>
      </c>
      <c r="AN159">
        <f t="shared" si="59"/>
        <v>0</v>
      </c>
      <c r="AO159">
        <f t="shared" si="59"/>
        <v>0</v>
      </c>
      <c r="AP159">
        <f t="shared" si="68"/>
        <v>2</v>
      </c>
      <c r="AS159">
        <f>COUNTIFS(Transfers_Team_Current,$B159,Transfers_Position,AS$1,Transfers_AgeOut, "&lt;&gt;1")</f>
        <v>1</v>
      </c>
      <c r="AT159">
        <f t="shared" si="87"/>
        <v>0</v>
      </c>
      <c r="AU159">
        <f t="shared" si="87"/>
        <v>0</v>
      </c>
      <c r="AV159">
        <f t="shared" si="87"/>
        <v>0</v>
      </c>
      <c r="AW159">
        <f t="shared" si="87"/>
        <v>0</v>
      </c>
      <c r="AX159">
        <f t="shared" si="87"/>
        <v>0</v>
      </c>
      <c r="AY159">
        <f t="shared" si="60"/>
        <v>0</v>
      </c>
      <c r="AZ159">
        <f t="shared" si="60"/>
        <v>0</v>
      </c>
      <c r="BA159">
        <f t="shared" si="60"/>
        <v>0</v>
      </c>
      <c r="BB159">
        <f t="shared" si="60"/>
        <v>0</v>
      </c>
      <c r="BC159">
        <f t="shared" si="69"/>
        <v>1</v>
      </c>
      <c r="BF159">
        <f t="shared" si="70"/>
        <v>11</v>
      </c>
      <c r="BG159">
        <f t="shared" si="71"/>
        <v>2</v>
      </c>
      <c r="BH159">
        <f t="shared" si="72"/>
        <v>2</v>
      </c>
      <c r="BI159">
        <f t="shared" si="73"/>
        <v>1</v>
      </c>
      <c r="BJ159">
        <f t="shared" si="74"/>
        <v>0</v>
      </c>
      <c r="BK159">
        <f t="shared" si="75"/>
        <v>0</v>
      </c>
      <c r="BL159">
        <f t="shared" si="76"/>
        <v>1</v>
      </c>
      <c r="BM159">
        <f t="shared" si="77"/>
        <v>1</v>
      </c>
      <c r="BN159">
        <f t="shared" si="78"/>
        <v>3</v>
      </c>
      <c r="BO159">
        <f t="shared" si="79"/>
        <v>3</v>
      </c>
      <c r="BP159">
        <f t="shared" si="80"/>
        <v>24</v>
      </c>
      <c r="BQ159" s="9">
        <f t="shared" si="81"/>
        <v>5</v>
      </c>
    </row>
    <row r="160" spans="1:71" x14ac:dyDescent="0.25">
      <c r="A160">
        <v>2026</v>
      </c>
      <c r="B160" t="s">
        <v>3491</v>
      </c>
      <c r="C160" s="4" t="str">
        <f t="shared" si="66"/>
        <v>Mountain West</v>
      </c>
      <c r="F160">
        <f>COUNTIFS(Stats_Pitch_Team,$B160,Stats_Pitch_Position,F$1)</f>
        <v>16</v>
      </c>
      <c r="G160">
        <f t="shared" si="84"/>
        <v>2</v>
      </c>
      <c r="H160">
        <f t="shared" si="84"/>
        <v>1</v>
      </c>
      <c r="I160">
        <f t="shared" si="84"/>
        <v>3</v>
      </c>
      <c r="J160">
        <f t="shared" si="84"/>
        <v>1</v>
      </c>
      <c r="K160">
        <f t="shared" si="84"/>
        <v>1</v>
      </c>
      <c r="L160">
        <f t="shared" si="84"/>
        <v>2</v>
      </c>
      <c r="M160">
        <f t="shared" si="84"/>
        <v>1</v>
      </c>
      <c r="N160">
        <f t="shared" si="84"/>
        <v>2</v>
      </c>
      <c r="O160">
        <f t="shared" si="84"/>
        <v>3</v>
      </c>
      <c r="P160">
        <f t="shared" si="84"/>
        <v>0</v>
      </c>
      <c r="S160">
        <f>COUNTIFS(Stats_Pitch_Team,$B160,Stats_Pitch_Position,S$1,Stats_Pitch_AgeOut,1)</f>
        <v>7</v>
      </c>
      <c r="T160">
        <f t="shared" si="85"/>
        <v>1</v>
      </c>
      <c r="U160">
        <f t="shared" si="85"/>
        <v>1</v>
      </c>
      <c r="V160">
        <f t="shared" si="85"/>
        <v>2</v>
      </c>
      <c r="W160">
        <f t="shared" si="85"/>
        <v>0</v>
      </c>
      <c r="X160">
        <f t="shared" si="85"/>
        <v>1</v>
      </c>
      <c r="Y160">
        <f t="shared" si="58"/>
        <v>2</v>
      </c>
      <c r="Z160">
        <f t="shared" si="58"/>
        <v>0</v>
      </c>
      <c r="AA160">
        <f t="shared" si="58"/>
        <v>0</v>
      </c>
      <c r="AB160">
        <f t="shared" si="58"/>
        <v>3</v>
      </c>
      <c r="AC160">
        <f t="shared" si="67"/>
        <v>17</v>
      </c>
      <c r="AF160">
        <f>COUNTIFS(Stats_Pitch_Team,$B160,Stats_Pitch_Position,AF$1,Stats_Pitch_AgeOut,"&lt;&gt;1", Stats_Pitch_Draft,1)</f>
        <v>0</v>
      </c>
      <c r="AG160">
        <f t="shared" si="86"/>
        <v>0</v>
      </c>
      <c r="AH160">
        <f t="shared" si="86"/>
        <v>0</v>
      </c>
      <c r="AI160">
        <f t="shared" si="86"/>
        <v>0</v>
      </c>
      <c r="AJ160">
        <f t="shared" si="86"/>
        <v>0</v>
      </c>
      <c r="AK160">
        <f t="shared" si="86"/>
        <v>0</v>
      </c>
      <c r="AL160">
        <f t="shared" si="59"/>
        <v>0</v>
      </c>
      <c r="AM160">
        <f t="shared" si="59"/>
        <v>0</v>
      </c>
      <c r="AN160">
        <f t="shared" si="59"/>
        <v>0</v>
      </c>
      <c r="AO160">
        <f t="shared" si="59"/>
        <v>0</v>
      </c>
      <c r="AP160">
        <f t="shared" si="68"/>
        <v>0</v>
      </c>
      <c r="AS160">
        <f>COUNTIFS(Transfers_Team_Current,$B160,Transfers_Position,AS$1,Transfers_AgeOut, "&lt;&gt;1")</f>
        <v>3</v>
      </c>
      <c r="AT160">
        <f t="shared" si="87"/>
        <v>0</v>
      </c>
      <c r="AU160">
        <f t="shared" si="87"/>
        <v>0</v>
      </c>
      <c r="AV160">
        <f t="shared" si="87"/>
        <v>0</v>
      </c>
      <c r="AW160">
        <f t="shared" si="87"/>
        <v>1</v>
      </c>
      <c r="AX160">
        <f t="shared" si="87"/>
        <v>0</v>
      </c>
      <c r="AY160">
        <f t="shared" si="60"/>
        <v>0</v>
      </c>
      <c r="AZ160">
        <f t="shared" si="60"/>
        <v>0</v>
      </c>
      <c r="BA160">
        <f t="shared" si="60"/>
        <v>0</v>
      </c>
      <c r="BB160">
        <f t="shared" si="60"/>
        <v>0</v>
      </c>
      <c r="BC160">
        <f t="shared" si="69"/>
        <v>4</v>
      </c>
      <c r="BF160">
        <f t="shared" si="70"/>
        <v>6</v>
      </c>
      <c r="BG160">
        <f t="shared" si="71"/>
        <v>1</v>
      </c>
      <c r="BH160">
        <f t="shared" si="72"/>
        <v>0</v>
      </c>
      <c r="BI160">
        <f t="shared" si="73"/>
        <v>1</v>
      </c>
      <c r="BJ160">
        <f t="shared" si="74"/>
        <v>0</v>
      </c>
      <c r="BK160">
        <f t="shared" si="75"/>
        <v>0</v>
      </c>
      <c r="BL160">
        <f t="shared" si="76"/>
        <v>0</v>
      </c>
      <c r="BM160">
        <f t="shared" si="77"/>
        <v>1</v>
      </c>
      <c r="BN160">
        <f t="shared" si="78"/>
        <v>2</v>
      </c>
      <c r="BO160">
        <f t="shared" si="79"/>
        <v>0</v>
      </c>
      <c r="BP160">
        <f t="shared" si="80"/>
        <v>11</v>
      </c>
      <c r="BQ160" s="9">
        <f t="shared" si="81"/>
        <v>3</v>
      </c>
    </row>
    <row r="161" spans="1:69" x14ac:dyDescent="0.25">
      <c r="A161">
        <v>2026</v>
      </c>
      <c r="B161" t="s">
        <v>3737</v>
      </c>
      <c r="C161" s="4" t="str">
        <f t="shared" si="66"/>
        <v>Northeast</v>
      </c>
      <c r="F161">
        <f>COUNTIFS(Stats_Pitch_Team,$B161,Stats_Pitch_Position,F$1)</f>
        <v>14</v>
      </c>
      <c r="G161">
        <f t="shared" si="84"/>
        <v>2</v>
      </c>
      <c r="H161">
        <f t="shared" si="84"/>
        <v>1</v>
      </c>
      <c r="I161">
        <f t="shared" si="84"/>
        <v>2</v>
      </c>
      <c r="J161">
        <f t="shared" si="84"/>
        <v>3</v>
      </c>
      <c r="K161">
        <f t="shared" si="84"/>
        <v>2</v>
      </c>
      <c r="L161">
        <f t="shared" si="84"/>
        <v>3</v>
      </c>
      <c r="M161">
        <f t="shared" si="84"/>
        <v>1</v>
      </c>
      <c r="N161">
        <f t="shared" si="84"/>
        <v>2</v>
      </c>
      <c r="O161">
        <f t="shared" si="84"/>
        <v>0</v>
      </c>
      <c r="P161">
        <f t="shared" si="84"/>
        <v>0</v>
      </c>
      <c r="S161">
        <f>COUNTIFS(Stats_Pitch_Team,$B161,Stats_Pitch_Position,S$1,Stats_Pitch_AgeOut,1)</f>
        <v>4</v>
      </c>
      <c r="T161">
        <f t="shared" si="85"/>
        <v>1</v>
      </c>
      <c r="U161">
        <f t="shared" si="85"/>
        <v>1</v>
      </c>
      <c r="V161">
        <f t="shared" si="85"/>
        <v>0</v>
      </c>
      <c r="W161">
        <f t="shared" si="85"/>
        <v>0</v>
      </c>
      <c r="X161">
        <f t="shared" si="85"/>
        <v>0</v>
      </c>
      <c r="Y161">
        <f t="shared" si="58"/>
        <v>1</v>
      </c>
      <c r="Z161">
        <f t="shared" si="58"/>
        <v>1</v>
      </c>
      <c r="AA161">
        <f t="shared" si="58"/>
        <v>0</v>
      </c>
      <c r="AB161">
        <f t="shared" si="58"/>
        <v>0</v>
      </c>
      <c r="AC161">
        <f t="shared" si="67"/>
        <v>8</v>
      </c>
      <c r="AF161">
        <f>COUNTIFS(Stats_Pitch_Team,$B161,Stats_Pitch_Position,AF$1,Stats_Pitch_AgeOut,"&lt;&gt;1", Stats_Pitch_Draft,1)</f>
        <v>0</v>
      </c>
      <c r="AG161">
        <f t="shared" si="86"/>
        <v>0</v>
      </c>
      <c r="AH161">
        <f t="shared" si="86"/>
        <v>0</v>
      </c>
      <c r="AI161">
        <f t="shared" si="86"/>
        <v>0</v>
      </c>
      <c r="AJ161">
        <f t="shared" si="86"/>
        <v>0</v>
      </c>
      <c r="AK161">
        <f t="shared" si="86"/>
        <v>0</v>
      </c>
      <c r="AL161">
        <f t="shared" si="59"/>
        <v>0</v>
      </c>
      <c r="AM161">
        <f t="shared" si="59"/>
        <v>0</v>
      </c>
      <c r="AN161">
        <f t="shared" si="59"/>
        <v>0</v>
      </c>
      <c r="AO161">
        <f t="shared" si="59"/>
        <v>0</v>
      </c>
      <c r="AP161">
        <f t="shared" si="68"/>
        <v>0</v>
      </c>
      <c r="AS161">
        <f>COUNTIFS(Transfers_Team_Current,$B161,Transfers_Position,AS$1,Transfers_AgeOut, "&lt;&gt;1")</f>
        <v>1</v>
      </c>
      <c r="AT161">
        <f t="shared" si="87"/>
        <v>0</v>
      </c>
      <c r="AU161">
        <f t="shared" si="87"/>
        <v>0</v>
      </c>
      <c r="AV161">
        <f t="shared" si="87"/>
        <v>0</v>
      </c>
      <c r="AW161">
        <f t="shared" si="87"/>
        <v>0</v>
      </c>
      <c r="AX161">
        <f t="shared" si="87"/>
        <v>0</v>
      </c>
      <c r="AY161">
        <f t="shared" si="60"/>
        <v>0</v>
      </c>
      <c r="AZ161">
        <f t="shared" si="60"/>
        <v>0</v>
      </c>
      <c r="BA161">
        <f t="shared" si="60"/>
        <v>0</v>
      </c>
      <c r="BB161">
        <f t="shared" si="60"/>
        <v>0</v>
      </c>
      <c r="BC161">
        <f t="shared" si="69"/>
        <v>1</v>
      </c>
      <c r="BF161">
        <f t="shared" si="70"/>
        <v>9</v>
      </c>
      <c r="BG161">
        <f t="shared" si="71"/>
        <v>1</v>
      </c>
      <c r="BH161">
        <f t="shared" si="72"/>
        <v>0</v>
      </c>
      <c r="BI161">
        <f t="shared" si="73"/>
        <v>2</v>
      </c>
      <c r="BJ161">
        <f t="shared" si="74"/>
        <v>3</v>
      </c>
      <c r="BK161">
        <f t="shared" si="75"/>
        <v>2</v>
      </c>
      <c r="BL161">
        <f t="shared" si="76"/>
        <v>2</v>
      </c>
      <c r="BM161">
        <f t="shared" si="77"/>
        <v>0</v>
      </c>
      <c r="BN161">
        <f t="shared" si="78"/>
        <v>2</v>
      </c>
      <c r="BO161">
        <f t="shared" si="79"/>
        <v>0</v>
      </c>
      <c r="BP161">
        <f t="shared" si="80"/>
        <v>21</v>
      </c>
      <c r="BQ161" s="9">
        <f t="shared" si="81"/>
        <v>4</v>
      </c>
    </row>
    <row r="162" spans="1:69" x14ac:dyDescent="0.25">
      <c r="A162">
        <v>2026</v>
      </c>
      <c r="B162" t="s">
        <v>665</v>
      </c>
      <c r="C162" s="4" t="str">
        <f t="shared" si="66"/>
        <v>America East</v>
      </c>
      <c r="F162">
        <f>COUNTIFS(Stats_Pitch_Team,$B162,Stats_Pitch_Position,F$1)</f>
        <v>15</v>
      </c>
      <c r="G162">
        <f t="shared" ref="G162:P171" si="88">COUNTIFS(Stats_Hit_Team,$B162,Stats_Hit_Position,G$1)</f>
        <v>4</v>
      </c>
      <c r="H162">
        <f t="shared" si="88"/>
        <v>2</v>
      </c>
      <c r="I162">
        <f t="shared" si="88"/>
        <v>1</v>
      </c>
      <c r="J162">
        <f t="shared" si="88"/>
        <v>2</v>
      </c>
      <c r="K162">
        <f t="shared" si="88"/>
        <v>1</v>
      </c>
      <c r="L162">
        <f t="shared" si="88"/>
        <v>2</v>
      </c>
      <c r="M162">
        <f t="shared" si="88"/>
        <v>1</v>
      </c>
      <c r="N162">
        <f t="shared" si="88"/>
        <v>4</v>
      </c>
      <c r="O162">
        <f t="shared" si="88"/>
        <v>1</v>
      </c>
      <c r="P162">
        <f t="shared" si="88"/>
        <v>0</v>
      </c>
      <c r="S162">
        <f>COUNTIFS(Stats_Pitch_Team,$B162,Stats_Pitch_Position,S$1,Stats_Pitch_AgeOut,1)</f>
        <v>5</v>
      </c>
      <c r="T162">
        <f t="shared" si="85"/>
        <v>0</v>
      </c>
      <c r="U162">
        <f t="shared" si="85"/>
        <v>1</v>
      </c>
      <c r="V162">
        <f t="shared" si="85"/>
        <v>0</v>
      </c>
      <c r="W162">
        <f t="shared" si="85"/>
        <v>0</v>
      </c>
      <c r="X162">
        <f t="shared" si="85"/>
        <v>1</v>
      </c>
      <c r="Y162">
        <f t="shared" si="58"/>
        <v>1</v>
      </c>
      <c r="Z162">
        <f t="shared" si="58"/>
        <v>1</v>
      </c>
      <c r="AA162">
        <f t="shared" si="58"/>
        <v>2</v>
      </c>
      <c r="AB162">
        <f t="shared" si="58"/>
        <v>0</v>
      </c>
      <c r="AC162">
        <f t="shared" si="67"/>
        <v>11</v>
      </c>
      <c r="AF162">
        <f>COUNTIFS(Stats_Pitch_Team,$B162,Stats_Pitch_Position,AF$1,Stats_Pitch_AgeOut,"&lt;&gt;1", Stats_Pitch_Draft,1)</f>
        <v>0</v>
      </c>
      <c r="AG162">
        <f t="shared" si="86"/>
        <v>0</v>
      </c>
      <c r="AH162">
        <f t="shared" si="86"/>
        <v>0</v>
      </c>
      <c r="AI162">
        <f t="shared" si="86"/>
        <v>0</v>
      </c>
      <c r="AJ162">
        <f t="shared" si="86"/>
        <v>0</v>
      </c>
      <c r="AK162">
        <f t="shared" si="86"/>
        <v>0</v>
      </c>
      <c r="AL162">
        <f t="shared" si="59"/>
        <v>0</v>
      </c>
      <c r="AM162">
        <f t="shared" si="59"/>
        <v>0</v>
      </c>
      <c r="AN162">
        <f t="shared" si="59"/>
        <v>0</v>
      </c>
      <c r="AO162">
        <f t="shared" si="59"/>
        <v>0</v>
      </c>
      <c r="AP162">
        <f t="shared" si="68"/>
        <v>0</v>
      </c>
      <c r="AS162">
        <f>COUNTIFS(Transfers_Team_Current,$B162,Transfers_Position,AS$1,Transfers_AgeOut, "&lt;&gt;1")</f>
        <v>0</v>
      </c>
      <c r="AT162">
        <f t="shared" si="87"/>
        <v>0</v>
      </c>
      <c r="AU162">
        <f t="shared" si="87"/>
        <v>0</v>
      </c>
      <c r="AV162">
        <f t="shared" si="87"/>
        <v>0</v>
      </c>
      <c r="AW162">
        <f t="shared" si="87"/>
        <v>0</v>
      </c>
      <c r="AX162">
        <f t="shared" si="87"/>
        <v>0</v>
      </c>
      <c r="AY162">
        <f t="shared" si="60"/>
        <v>0</v>
      </c>
      <c r="AZ162">
        <f t="shared" si="60"/>
        <v>0</v>
      </c>
      <c r="BA162">
        <f t="shared" si="60"/>
        <v>0</v>
      </c>
      <c r="BB162">
        <f t="shared" si="60"/>
        <v>0</v>
      </c>
      <c r="BC162">
        <f t="shared" si="69"/>
        <v>0</v>
      </c>
      <c r="BF162">
        <f t="shared" si="70"/>
        <v>10</v>
      </c>
      <c r="BG162">
        <f t="shared" si="71"/>
        <v>4</v>
      </c>
      <c r="BH162">
        <f t="shared" si="72"/>
        <v>1</v>
      </c>
      <c r="BI162">
        <f t="shared" si="73"/>
        <v>1</v>
      </c>
      <c r="BJ162">
        <f t="shared" si="74"/>
        <v>2</v>
      </c>
      <c r="BK162">
        <f t="shared" si="75"/>
        <v>0</v>
      </c>
      <c r="BL162">
        <f t="shared" si="76"/>
        <v>1</v>
      </c>
      <c r="BM162">
        <f t="shared" si="77"/>
        <v>0</v>
      </c>
      <c r="BN162">
        <f t="shared" si="78"/>
        <v>2</v>
      </c>
      <c r="BO162">
        <f t="shared" si="79"/>
        <v>1</v>
      </c>
      <c r="BP162">
        <f t="shared" si="80"/>
        <v>22</v>
      </c>
      <c r="BQ162" s="9">
        <f t="shared" si="81"/>
        <v>3</v>
      </c>
    </row>
    <row r="163" spans="1:69" x14ac:dyDescent="0.25">
      <c r="A163">
        <v>2026</v>
      </c>
      <c r="B163" t="s">
        <v>3508</v>
      </c>
      <c r="C163" s="4" t="str">
        <f t="shared" si="66"/>
        <v>Mountain West</v>
      </c>
      <c r="F163">
        <f>COUNTIFS(Stats_Pitch_Team,$B163,Stats_Pitch_Position,F$1)</f>
        <v>17</v>
      </c>
      <c r="G163">
        <f t="shared" si="88"/>
        <v>2</v>
      </c>
      <c r="H163">
        <f t="shared" si="88"/>
        <v>2</v>
      </c>
      <c r="I163">
        <f t="shared" si="88"/>
        <v>2</v>
      </c>
      <c r="J163">
        <f t="shared" si="88"/>
        <v>1</v>
      </c>
      <c r="K163">
        <f t="shared" si="88"/>
        <v>1</v>
      </c>
      <c r="L163">
        <f t="shared" si="88"/>
        <v>2</v>
      </c>
      <c r="M163">
        <f t="shared" si="88"/>
        <v>1</v>
      </c>
      <c r="N163">
        <f t="shared" si="88"/>
        <v>2</v>
      </c>
      <c r="O163">
        <f t="shared" si="88"/>
        <v>3</v>
      </c>
      <c r="P163">
        <f t="shared" si="88"/>
        <v>0</v>
      </c>
      <c r="S163">
        <f>COUNTIFS(Stats_Pitch_Team,$B163,Stats_Pitch_Position,S$1,Stats_Pitch_AgeOut,1)</f>
        <v>8</v>
      </c>
      <c r="T163">
        <f t="shared" si="85"/>
        <v>2</v>
      </c>
      <c r="U163">
        <f t="shared" si="85"/>
        <v>1</v>
      </c>
      <c r="V163">
        <f t="shared" si="85"/>
        <v>1</v>
      </c>
      <c r="W163">
        <f t="shared" si="85"/>
        <v>1</v>
      </c>
      <c r="X163">
        <f t="shared" si="85"/>
        <v>1</v>
      </c>
      <c r="Y163">
        <f t="shared" si="58"/>
        <v>2</v>
      </c>
      <c r="Z163">
        <f t="shared" si="58"/>
        <v>1</v>
      </c>
      <c r="AA163">
        <f t="shared" si="58"/>
        <v>0</v>
      </c>
      <c r="AB163">
        <f t="shared" si="58"/>
        <v>1</v>
      </c>
      <c r="AC163">
        <f t="shared" si="67"/>
        <v>18</v>
      </c>
      <c r="AF163">
        <f>COUNTIFS(Stats_Pitch_Team,$B163,Stats_Pitch_Position,AF$1,Stats_Pitch_AgeOut,"&lt;&gt;1", Stats_Pitch_Draft,1)</f>
        <v>0</v>
      </c>
      <c r="AG163">
        <f t="shared" si="86"/>
        <v>0</v>
      </c>
      <c r="AH163">
        <f t="shared" si="86"/>
        <v>0</v>
      </c>
      <c r="AI163">
        <f t="shared" si="86"/>
        <v>0</v>
      </c>
      <c r="AJ163">
        <f t="shared" si="86"/>
        <v>0</v>
      </c>
      <c r="AK163">
        <f t="shared" si="86"/>
        <v>0</v>
      </c>
      <c r="AL163">
        <f t="shared" si="59"/>
        <v>0</v>
      </c>
      <c r="AM163">
        <f t="shared" si="59"/>
        <v>0</v>
      </c>
      <c r="AN163">
        <f t="shared" si="59"/>
        <v>0</v>
      </c>
      <c r="AO163">
        <f t="shared" si="59"/>
        <v>0</v>
      </c>
      <c r="AP163">
        <f t="shared" si="68"/>
        <v>0</v>
      </c>
      <c r="AS163">
        <f>COUNTIFS(Transfers_Team_Current,$B163,Transfers_Position,AS$1,Transfers_AgeOut, "&lt;&gt;1")</f>
        <v>3</v>
      </c>
      <c r="AT163">
        <f t="shared" si="87"/>
        <v>0</v>
      </c>
      <c r="AU163">
        <f t="shared" si="87"/>
        <v>1</v>
      </c>
      <c r="AV163">
        <f t="shared" si="87"/>
        <v>1</v>
      </c>
      <c r="AW163">
        <f t="shared" si="87"/>
        <v>0</v>
      </c>
      <c r="AX163">
        <f t="shared" si="87"/>
        <v>0</v>
      </c>
      <c r="AY163">
        <f t="shared" si="60"/>
        <v>0</v>
      </c>
      <c r="AZ163">
        <f t="shared" si="60"/>
        <v>0</v>
      </c>
      <c r="BA163">
        <f t="shared" si="60"/>
        <v>1</v>
      </c>
      <c r="BB163">
        <f t="shared" si="60"/>
        <v>0</v>
      </c>
      <c r="BC163">
        <f t="shared" si="69"/>
        <v>6</v>
      </c>
      <c r="BF163">
        <f t="shared" si="70"/>
        <v>6</v>
      </c>
      <c r="BG163">
        <f t="shared" si="71"/>
        <v>0</v>
      </c>
      <c r="BH163">
        <f t="shared" si="72"/>
        <v>0</v>
      </c>
      <c r="BI163">
        <f t="shared" si="73"/>
        <v>0</v>
      </c>
      <c r="BJ163">
        <f t="shared" si="74"/>
        <v>0</v>
      </c>
      <c r="BK163">
        <f t="shared" si="75"/>
        <v>0</v>
      </c>
      <c r="BL163">
        <f t="shared" si="76"/>
        <v>0</v>
      </c>
      <c r="BM163">
        <f t="shared" si="77"/>
        <v>0</v>
      </c>
      <c r="BN163">
        <f t="shared" si="78"/>
        <v>1</v>
      </c>
      <c r="BO163">
        <f t="shared" si="79"/>
        <v>2</v>
      </c>
      <c r="BP163">
        <f t="shared" si="80"/>
        <v>9</v>
      </c>
      <c r="BQ163" s="9">
        <f t="shared" si="81"/>
        <v>1</v>
      </c>
    </row>
    <row r="164" spans="1:69" x14ac:dyDescent="0.25">
      <c r="A164">
        <v>2026</v>
      </c>
      <c r="B164" t="s">
        <v>2345</v>
      </c>
      <c r="C164" s="4" t="str">
        <f t="shared" si="66"/>
        <v>Conference USA</v>
      </c>
      <c r="F164">
        <f>COUNTIFS(Stats_Pitch_Team,$B164,Stats_Pitch_Position,F$1)</f>
        <v>17</v>
      </c>
      <c r="G164">
        <f t="shared" si="88"/>
        <v>3</v>
      </c>
      <c r="H164">
        <f t="shared" si="88"/>
        <v>1</v>
      </c>
      <c r="I164">
        <f t="shared" si="88"/>
        <v>2</v>
      </c>
      <c r="J164">
        <f t="shared" si="88"/>
        <v>2</v>
      </c>
      <c r="K164">
        <f t="shared" si="88"/>
        <v>1</v>
      </c>
      <c r="L164">
        <f t="shared" si="88"/>
        <v>1</v>
      </c>
      <c r="M164">
        <f t="shared" si="88"/>
        <v>1</v>
      </c>
      <c r="N164">
        <f t="shared" si="88"/>
        <v>2</v>
      </c>
      <c r="O164">
        <f t="shared" si="88"/>
        <v>1</v>
      </c>
      <c r="P164">
        <f t="shared" si="88"/>
        <v>0</v>
      </c>
      <c r="S164">
        <f>COUNTIFS(Stats_Pitch_Team,$B164,Stats_Pitch_Position,S$1,Stats_Pitch_AgeOut,1)</f>
        <v>6</v>
      </c>
      <c r="T164">
        <f t="shared" si="85"/>
        <v>1</v>
      </c>
      <c r="U164">
        <f t="shared" si="85"/>
        <v>0</v>
      </c>
      <c r="V164">
        <f t="shared" si="85"/>
        <v>2</v>
      </c>
      <c r="W164">
        <f t="shared" si="85"/>
        <v>1</v>
      </c>
      <c r="X164">
        <f t="shared" si="85"/>
        <v>0</v>
      </c>
      <c r="Y164">
        <f t="shared" si="58"/>
        <v>0</v>
      </c>
      <c r="Z164">
        <f t="shared" si="58"/>
        <v>0</v>
      </c>
      <c r="AA164">
        <f t="shared" si="58"/>
        <v>0</v>
      </c>
      <c r="AB164">
        <f t="shared" si="58"/>
        <v>1</v>
      </c>
      <c r="AC164">
        <f t="shared" si="67"/>
        <v>11</v>
      </c>
      <c r="AF164">
        <f>COUNTIFS(Stats_Pitch_Team,$B164,Stats_Pitch_Position,AF$1,Stats_Pitch_AgeOut,"&lt;&gt;1", Stats_Pitch_Draft,1)</f>
        <v>0</v>
      </c>
      <c r="AG164">
        <f t="shared" si="86"/>
        <v>0</v>
      </c>
      <c r="AH164">
        <f t="shared" si="86"/>
        <v>0</v>
      </c>
      <c r="AI164">
        <f t="shared" si="86"/>
        <v>0</v>
      </c>
      <c r="AJ164">
        <f t="shared" si="86"/>
        <v>0</v>
      </c>
      <c r="AK164">
        <f t="shared" si="86"/>
        <v>0</v>
      </c>
      <c r="AL164">
        <f t="shared" si="59"/>
        <v>0</v>
      </c>
      <c r="AM164">
        <f t="shared" si="59"/>
        <v>0</v>
      </c>
      <c r="AN164">
        <f t="shared" si="59"/>
        <v>0</v>
      </c>
      <c r="AO164">
        <f t="shared" si="59"/>
        <v>0</v>
      </c>
      <c r="AP164">
        <f t="shared" si="68"/>
        <v>0</v>
      </c>
      <c r="AS164">
        <f>COUNTIFS(Transfers_Team_Current,$B164,Transfers_Position,AS$1,Transfers_AgeOut, "&lt;&gt;1")</f>
        <v>7</v>
      </c>
      <c r="AT164">
        <f t="shared" si="87"/>
        <v>2</v>
      </c>
      <c r="AU164">
        <f t="shared" si="87"/>
        <v>1</v>
      </c>
      <c r="AV164">
        <f t="shared" si="87"/>
        <v>0</v>
      </c>
      <c r="AW164">
        <f t="shared" si="87"/>
        <v>1</v>
      </c>
      <c r="AX164">
        <f t="shared" si="87"/>
        <v>1</v>
      </c>
      <c r="AY164">
        <f t="shared" si="60"/>
        <v>0</v>
      </c>
      <c r="AZ164">
        <f t="shared" si="60"/>
        <v>1</v>
      </c>
      <c r="BA164">
        <f t="shared" si="60"/>
        <v>0</v>
      </c>
      <c r="BB164">
        <f t="shared" si="60"/>
        <v>0</v>
      </c>
      <c r="BC164">
        <f t="shared" si="69"/>
        <v>13</v>
      </c>
      <c r="BF164">
        <f t="shared" si="70"/>
        <v>4</v>
      </c>
      <c r="BG164">
        <f t="shared" si="71"/>
        <v>0</v>
      </c>
      <c r="BH164">
        <f t="shared" si="72"/>
        <v>0</v>
      </c>
      <c r="BI164">
        <f t="shared" si="73"/>
        <v>0</v>
      </c>
      <c r="BJ164">
        <f t="shared" si="74"/>
        <v>0</v>
      </c>
      <c r="BK164">
        <f t="shared" si="75"/>
        <v>0</v>
      </c>
      <c r="BL164">
        <f t="shared" si="76"/>
        <v>1</v>
      </c>
      <c r="BM164">
        <f t="shared" si="77"/>
        <v>0</v>
      </c>
      <c r="BN164">
        <f t="shared" si="78"/>
        <v>2</v>
      </c>
      <c r="BO164">
        <f t="shared" si="79"/>
        <v>0</v>
      </c>
      <c r="BP164">
        <f t="shared" si="80"/>
        <v>7</v>
      </c>
      <c r="BQ164" s="9">
        <f t="shared" si="81"/>
        <v>3</v>
      </c>
    </row>
    <row r="165" spans="1:69" x14ac:dyDescent="0.25">
      <c r="A165">
        <v>2026</v>
      </c>
      <c r="B165" t="s">
        <v>4731</v>
      </c>
      <c r="C165" s="4" t="str">
        <f t="shared" si="66"/>
        <v>Southland</v>
      </c>
      <c r="F165">
        <f>COUNTIFS(Stats_Pitch_Team,$B165,Stats_Pitch_Position,F$1)</f>
        <v>25</v>
      </c>
      <c r="G165">
        <f t="shared" si="88"/>
        <v>4</v>
      </c>
      <c r="H165">
        <f t="shared" si="88"/>
        <v>1</v>
      </c>
      <c r="I165">
        <f t="shared" si="88"/>
        <v>1</v>
      </c>
      <c r="J165">
        <f t="shared" si="88"/>
        <v>3</v>
      </c>
      <c r="K165">
        <f t="shared" si="88"/>
        <v>1</v>
      </c>
      <c r="L165">
        <f t="shared" si="88"/>
        <v>4</v>
      </c>
      <c r="M165">
        <f t="shared" si="88"/>
        <v>2</v>
      </c>
      <c r="N165">
        <f t="shared" si="88"/>
        <v>1</v>
      </c>
      <c r="O165">
        <f t="shared" si="88"/>
        <v>2</v>
      </c>
      <c r="P165">
        <f t="shared" si="88"/>
        <v>0</v>
      </c>
      <c r="S165">
        <f>COUNTIFS(Stats_Pitch_Team,$B165,Stats_Pitch_Position,S$1,Stats_Pitch_AgeOut,1)</f>
        <v>13</v>
      </c>
      <c r="T165">
        <f t="shared" si="85"/>
        <v>1</v>
      </c>
      <c r="U165">
        <f t="shared" si="85"/>
        <v>1</v>
      </c>
      <c r="V165">
        <f t="shared" si="85"/>
        <v>0</v>
      </c>
      <c r="W165">
        <f t="shared" si="85"/>
        <v>2</v>
      </c>
      <c r="X165">
        <f t="shared" si="85"/>
        <v>1</v>
      </c>
      <c r="Y165">
        <f t="shared" si="58"/>
        <v>1</v>
      </c>
      <c r="Z165">
        <f t="shared" si="58"/>
        <v>1</v>
      </c>
      <c r="AA165">
        <f t="shared" si="58"/>
        <v>0</v>
      </c>
      <c r="AB165">
        <f t="shared" si="58"/>
        <v>1</v>
      </c>
      <c r="AC165">
        <f t="shared" si="67"/>
        <v>21</v>
      </c>
      <c r="AF165">
        <f>COUNTIFS(Stats_Pitch_Team,$B165,Stats_Pitch_Position,AF$1,Stats_Pitch_AgeOut,"&lt;&gt;1", Stats_Pitch_Draft,1)</f>
        <v>0</v>
      </c>
      <c r="AG165">
        <f t="shared" si="86"/>
        <v>0</v>
      </c>
      <c r="AH165">
        <f t="shared" si="86"/>
        <v>0</v>
      </c>
      <c r="AI165">
        <f t="shared" si="86"/>
        <v>0</v>
      </c>
      <c r="AJ165">
        <f t="shared" si="86"/>
        <v>0</v>
      </c>
      <c r="AK165">
        <f t="shared" si="86"/>
        <v>0</v>
      </c>
      <c r="AL165">
        <f t="shared" si="59"/>
        <v>0</v>
      </c>
      <c r="AM165">
        <f t="shared" si="59"/>
        <v>0</v>
      </c>
      <c r="AN165">
        <f t="shared" si="59"/>
        <v>0</v>
      </c>
      <c r="AO165">
        <f t="shared" si="59"/>
        <v>0</v>
      </c>
      <c r="AP165">
        <f t="shared" si="68"/>
        <v>0</v>
      </c>
      <c r="AS165">
        <f>COUNTIFS(Transfers_Team_Current,$B165,Transfers_Position,AS$1,Transfers_AgeOut, "&lt;&gt;1")</f>
        <v>6</v>
      </c>
      <c r="AT165">
        <f t="shared" si="87"/>
        <v>2</v>
      </c>
      <c r="AU165">
        <f t="shared" si="87"/>
        <v>0</v>
      </c>
      <c r="AV165">
        <f t="shared" si="87"/>
        <v>0</v>
      </c>
      <c r="AW165">
        <f t="shared" si="87"/>
        <v>0</v>
      </c>
      <c r="AX165">
        <f t="shared" si="87"/>
        <v>0</v>
      </c>
      <c r="AY165">
        <f t="shared" si="60"/>
        <v>2</v>
      </c>
      <c r="AZ165">
        <f t="shared" si="60"/>
        <v>1</v>
      </c>
      <c r="BA165">
        <f t="shared" si="60"/>
        <v>0</v>
      </c>
      <c r="BB165">
        <f t="shared" si="60"/>
        <v>0</v>
      </c>
      <c r="BC165">
        <f t="shared" si="69"/>
        <v>11</v>
      </c>
      <c r="BF165">
        <f t="shared" si="70"/>
        <v>6</v>
      </c>
      <c r="BG165">
        <f t="shared" si="71"/>
        <v>1</v>
      </c>
      <c r="BH165">
        <f t="shared" si="72"/>
        <v>0</v>
      </c>
      <c r="BI165">
        <f t="shared" si="73"/>
        <v>1</v>
      </c>
      <c r="BJ165">
        <f t="shared" si="74"/>
        <v>1</v>
      </c>
      <c r="BK165">
        <f t="shared" si="75"/>
        <v>0</v>
      </c>
      <c r="BL165">
        <f t="shared" si="76"/>
        <v>1</v>
      </c>
      <c r="BM165">
        <f t="shared" si="77"/>
        <v>0</v>
      </c>
      <c r="BN165">
        <f t="shared" si="78"/>
        <v>1</v>
      </c>
      <c r="BO165">
        <f t="shared" si="79"/>
        <v>1</v>
      </c>
      <c r="BP165">
        <f t="shared" si="80"/>
        <v>12</v>
      </c>
      <c r="BQ165" s="9">
        <f t="shared" si="81"/>
        <v>2</v>
      </c>
    </row>
    <row r="166" spans="1:69" x14ac:dyDescent="0.25">
      <c r="A166">
        <v>2026</v>
      </c>
      <c r="B166" t="s">
        <v>2859</v>
      </c>
      <c r="C166" s="4" t="str">
        <f t="shared" si="66"/>
        <v>Metro Atlantic</v>
      </c>
      <c r="F166">
        <f>COUNTIFS(Stats_Pitch_Team,$B166,Stats_Pitch_Position,F$1)</f>
        <v>16</v>
      </c>
      <c r="G166">
        <f t="shared" si="88"/>
        <v>1</v>
      </c>
      <c r="H166">
        <f t="shared" si="88"/>
        <v>2</v>
      </c>
      <c r="I166">
        <f t="shared" si="88"/>
        <v>1</v>
      </c>
      <c r="J166">
        <f t="shared" si="88"/>
        <v>2</v>
      </c>
      <c r="K166">
        <f t="shared" si="88"/>
        <v>1</v>
      </c>
      <c r="L166">
        <f t="shared" si="88"/>
        <v>2</v>
      </c>
      <c r="M166">
        <f t="shared" si="88"/>
        <v>1</v>
      </c>
      <c r="N166">
        <f t="shared" si="88"/>
        <v>2</v>
      </c>
      <c r="O166">
        <f t="shared" si="88"/>
        <v>1</v>
      </c>
      <c r="P166">
        <f t="shared" si="88"/>
        <v>0</v>
      </c>
      <c r="S166">
        <f>COUNTIFS(Stats_Pitch_Team,$B166,Stats_Pitch_Position,S$1,Stats_Pitch_AgeOut,1)</f>
        <v>3</v>
      </c>
      <c r="T166">
        <f t="shared" si="85"/>
        <v>0</v>
      </c>
      <c r="U166">
        <f t="shared" si="85"/>
        <v>2</v>
      </c>
      <c r="V166">
        <f t="shared" si="85"/>
        <v>0</v>
      </c>
      <c r="W166">
        <f t="shared" si="85"/>
        <v>0</v>
      </c>
      <c r="X166">
        <f t="shared" si="85"/>
        <v>1</v>
      </c>
      <c r="Y166">
        <f t="shared" si="58"/>
        <v>1</v>
      </c>
      <c r="Z166">
        <f t="shared" si="58"/>
        <v>1</v>
      </c>
      <c r="AA166">
        <f t="shared" si="58"/>
        <v>0</v>
      </c>
      <c r="AB166">
        <f t="shared" si="58"/>
        <v>0</v>
      </c>
      <c r="AC166">
        <f t="shared" si="67"/>
        <v>8</v>
      </c>
      <c r="AF166">
        <f>COUNTIFS(Stats_Pitch_Team,$B166,Stats_Pitch_Position,AF$1,Stats_Pitch_AgeOut,"&lt;&gt;1", Stats_Pitch_Draft,1)</f>
        <v>0</v>
      </c>
      <c r="AG166">
        <f t="shared" si="86"/>
        <v>0</v>
      </c>
      <c r="AH166">
        <f t="shared" si="86"/>
        <v>0</v>
      </c>
      <c r="AI166">
        <f t="shared" si="86"/>
        <v>0</v>
      </c>
      <c r="AJ166">
        <f t="shared" si="86"/>
        <v>0</v>
      </c>
      <c r="AK166">
        <f t="shared" si="86"/>
        <v>0</v>
      </c>
      <c r="AL166">
        <f t="shared" si="59"/>
        <v>0</v>
      </c>
      <c r="AM166">
        <f t="shared" si="59"/>
        <v>0</v>
      </c>
      <c r="AN166">
        <f t="shared" si="59"/>
        <v>0</v>
      </c>
      <c r="AO166">
        <f t="shared" si="59"/>
        <v>0</v>
      </c>
      <c r="AP166">
        <f t="shared" si="68"/>
        <v>0</v>
      </c>
      <c r="AS166">
        <f>COUNTIFS(Transfers_Team_Current,$B166,Transfers_Position,AS$1,Transfers_AgeOut, "&lt;&gt;1")</f>
        <v>1</v>
      </c>
      <c r="AT166">
        <f t="shared" si="87"/>
        <v>0</v>
      </c>
      <c r="AU166">
        <f t="shared" si="87"/>
        <v>0</v>
      </c>
      <c r="AV166">
        <f t="shared" si="87"/>
        <v>0</v>
      </c>
      <c r="AW166">
        <f t="shared" si="87"/>
        <v>0</v>
      </c>
      <c r="AX166">
        <f t="shared" si="87"/>
        <v>0</v>
      </c>
      <c r="AY166">
        <f t="shared" si="60"/>
        <v>0</v>
      </c>
      <c r="AZ166">
        <f t="shared" si="60"/>
        <v>0</v>
      </c>
      <c r="BA166">
        <f t="shared" si="60"/>
        <v>0</v>
      </c>
      <c r="BB166">
        <f t="shared" si="60"/>
        <v>0</v>
      </c>
      <c r="BC166">
        <f t="shared" si="69"/>
        <v>1</v>
      </c>
      <c r="BF166">
        <f t="shared" si="70"/>
        <v>12</v>
      </c>
      <c r="BG166">
        <f t="shared" si="71"/>
        <v>1</v>
      </c>
      <c r="BH166">
        <f t="shared" si="72"/>
        <v>0</v>
      </c>
      <c r="BI166">
        <f t="shared" si="73"/>
        <v>1</v>
      </c>
      <c r="BJ166">
        <f t="shared" si="74"/>
        <v>2</v>
      </c>
      <c r="BK166">
        <f t="shared" si="75"/>
        <v>0</v>
      </c>
      <c r="BL166">
        <f t="shared" si="76"/>
        <v>1</v>
      </c>
      <c r="BM166">
        <f t="shared" si="77"/>
        <v>0</v>
      </c>
      <c r="BN166">
        <f t="shared" si="78"/>
        <v>2</v>
      </c>
      <c r="BO166">
        <f t="shared" si="79"/>
        <v>1</v>
      </c>
      <c r="BP166">
        <f t="shared" si="80"/>
        <v>20</v>
      </c>
      <c r="BQ166" s="9">
        <f t="shared" si="81"/>
        <v>3</v>
      </c>
    </row>
    <row r="167" spans="1:69" x14ac:dyDescent="0.25">
      <c r="A167">
        <v>2026</v>
      </c>
      <c r="B167" t="s">
        <v>4669</v>
      </c>
      <c r="C167" s="4" t="str">
        <f t="shared" si="66"/>
        <v>Southland</v>
      </c>
      <c r="F167">
        <f>COUNTIFS(Stats_Pitch_Team,$B167,Stats_Pitch_Position,F$1)</f>
        <v>20</v>
      </c>
      <c r="G167">
        <f t="shared" si="88"/>
        <v>4</v>
      </c>
      <c r="H167">
        <f t="shared" si="88"/>
        <v>2</v>
      </c>
      <c r="I167">
        <f t="shared" si="88"/>
        <v>2</v>
      </c>
      <c r="J167">
        <f t="shared" si="88"/>
        <v>2</v>
      </c>
      <c r="K167">
        <f t="shared" si="88"/>
        <v>1</v>
      </c>
      <c r="L167">
        <f t="shared" si="88"/>
        <v>3</v>
      </c>
      <c r="M167">
        <f t="shared" si="88"/>
        <v>3</v>
      </c>
      <c r="N167">
        <f t="shared" si="88"/>
        <v>1</v>
      </c>
      <c r="O167">
        <f t="shared" si="88"/>
        <v>1</v>
      </c>
      <c r="P167">
        <f t="shared" si="88"/>
        <v>0</v>
      </c>
      <c r="S167">
        <f>COUNTIFS(Stats_Pitch_Team,$B167,Stats_Pitch_Position,S$1,Stats_Pitch_AgeOut,1)</f>
        <v>6</v>
      </c>
      <c r="T167">
        <f t="shared" si="85"/>
        <v>1</v>
      </c>
      <c r="U167">
        <f t="shared" si="85"/>
        <v>1</v>
      </c>
      <c r="V167">
        <f t="shared" si="85"/>
        <v>1</v>
      </c>
      <c r="W167">
        <f t="shared" si="85"/>
        <v>2</v>
      </c>
      <c r="X167">
        <f t="shared" si="85"/>
        <v>0</v>
      </c>
      <c r="Y167">
        <f t="shared" si="58"/>
        <v>2</v>
      </c>
      <c r="Z167">
        <f t="shared" si="58"/>
        <v>1</v>
      </c>
      <c r="AA167">
        <f t="shared" si="58"/>
        <v>1</v>
      </c>
      <c r="AB167">
        <f t="shared" si="58"/>
        <v>0</v>
      </c>
      <c r="AC167">
        <f t="shared" si="67"/>
        <v>15</v>
      </c>
      <c r="AF167">
        <f>COUNTIFS(Stats_Pitch_Team,$B167,Stats_Pitch_Position,AF$1,Stats_Pitch_AgeOut,"&lt;&gt;1", Stats_Pitch_Draft,1)</f>
        <v>0</v>
      </c>
      <c r="AG167">
        <f t="shared" si="86"/>
        <v>0</v>
      </c>
      <c r="AH167">
        <f t="shared" si="86"/>
        <v>0</v>
      </c>
      <c r="AI167">
        <f t="shared" si="86"/>
        <v>0</v>
      </c>
      <c r="AJ167">
        <f t="shared" si="86"/>
        <v>0</v>
      </c>
      <c r="AK167">
        <f t="shared" si="86"/>
        <v>0</v>
      </c>
      <c r="AL167">
        <f t="shared" si="59"/>
        <v>0</v>
      </c>
      <c r="AM167">
        <f t="shared" si="59"/>
        <v>0</v>
      </c>
      <c r="AN167">
        <f t="shared" si="59"/>
        <v>0</v>
      </c>
      <c r="AO167">
        <f t="shared" si="59"/>
        <v>0</v>
      </c>
      <c r="AP167">
        <f t="shared" si="68"/>
        <v>0</v>
      </c>
      <c r="AS167">
        <f>COUNTIFS(Transfers_Team_Current,$B167,Transfers_Position,AS$1,Transfers_AgeOut, "&lt;&gt;1")</f>
        <v>5</v>
      </c>
      <c r="AT167">
        <f t="shared" si="87"/>
        <v>0</v>
      </c>
      <c r="AU167">
        <f t="shared" si="87"/>
        <v>1</v>
      </c>
      <c r="AV167">
        <f t="shared" si="87"/>
        <v>1</v>
      </c>
      <c r="AW167">
        <f t="shared" si="87"/>
        <v>0</v>
      </c>
      <c r="AX167">
        <f t="shared" si="87"/>
        <v>0</v>
      </c>
      <c r="AY167">
        <f t="shared" si="60"/>
        <v>0</v>
      </c>
      <c r="AZ167">
        <f t="shared" si="60"/>
        <v>1</v>
      </c>
      <c r="BA167">
        <f t="shared" si="60"/>
        <v>0</v>
      </c>
      <c r="BB167">
        <f t="shared" si="60"/>
        <v>1</v>
      </c>
      <c r="BC167">
        <f t="shared" si="69"/>
        <v>9</v>
      </c>
      <c r="BF167">
        <f t="shared" si="70"/>
        <v>9</v>
      </c>
      <c r="BG167">
        <f t="shared" si="71"/>
        <v>3</v>
      </c>
      <c r="BH167">
        <f t="shared" si="72"/>
        <v>0</v>
      </c>
      <c r="BI167">
        <f t="shared" si="73"/>
        <v>0</v>
      </c>
      <c r="BJ167">
        <f t="shared" si="74"/>
        <v>0</v>
      </c>
      <c r="BK167">
        <f t="shared" si="75"/>
        <v>1</v>
      </c>
      <c r="BL167">
        <f t="shared" si="76"/>
        <v>1</v>
      </c>
      <c r="BM167">
        <f t="shared" si="77"/>
        <v>1</v>
      </c>
      <c r="BN167">
        <f t="shared" si="78"/>
        <v>0</v>
      </c>
      <c r="BO167">
        <f t="shared" si="79"/>
        <v>0</v>
      </c>
      <c r="BP167">
        <f t="shared" si="80"/>
        <v>15</v>
      </c>
      <c r="BQ167" s="9">
        <f t="shared" si="81"/>
        <v>2</v>
      </c>
    </row>
    <row r="168" spans="1:69" x14ac:dyDescent="0.25">
      <c r="A168">
        <v>2026</v>
      </c>
      <c r="B168" t="s">
        <v>3698</v>
      </c>
      <c r="C168" s="4" t="str">
        <f t="shared" si="66"/>
        <v>Northeast</v>
      </c>
      <c r="F168">
        <f>COUNTIFS(Stats_Pitch_Team,$B168,Stats_Pitch_Position,F$1)</f>
        <v>15</v>
      </c>
      <c r="G168">
        <f t="shared" si="88"/>
        <v>2</v>
      </c>
      <c r="H168">
        <f t="shared" si="88"/>
        <v>1</v>
      </c>
      <c r="I168">
        <f t="shared" si="88"/>
        <v>3</v>
      </c>
      <c r="J168">
        <f t="shared" si="88"/>
        <v>1</v>
      </c>
      <c r="K168">
        <f t="shared" si="88"/>
        <v>1</v>
      </c>
      <c r="L168">
        <f t="shared" si="88"/>
        <v>2</v>
      </c>
      <c r="M168">
        <f t="shared" si="88"/>
        <v>2</v>
      </c>
      <c r="N168">
        <f t="shared" si="88"/>
        <v>1</v>
      </c>
      <c r="O168">
        <f t="shared" si="88"/>
        <v>3</v>
      </c>
      <c r="P168">
        <f t="shared" si="88"/>
        <v>0</v>
      </c>
      <c r="S168">
        <f>COUNTIFS(Stats_Pitch_Team,$B168,Stats_Pitch_Position,S$1,Stats_Pitch_AgeOut,1)</f>
        <v>4</v>
      </c>
      <c r="T168">
        <f t="shared" si="85"/>
        <v>2</v>
      </c>
      <c r="U168">
        <f t="shared" si="85"/>
        <v>1</v>
      </c>
      <c r="V168">
        <f t="shared" si="85"/>
        <v>1</v>
      </c>
      <c r="W168">
        <f t="shared" si="85"/>
        <v>0</v>
      </c>
      <c r="X168">
        <f t="shared" si="85"/>
        <v>1</v>
      </c>
      <c r="Y168">
        <f t="shared" si="85"/>
        <v>1</v>
      </c>
      <c r="Z168">
        <f t="shared" si="85"/>
        <v>0</v>
      </c>
      <c r="AA168">
        <f t="shared" si="85"/>
        <v>1</v>
      </c>
      <c r="AB168">
        <f t="shared" si="85"/>
        <v>0</v>
      </c>
      <c r="AC168">
        <f t="shared" si="67"/>
        <v>11</v>
      </c>
      <c r="AF168">
        <f>COUNTIFS(Stats_Pitch_Team,$B168,Stats_Pitch_Position,AF$1,Stats_Pitch_AgeOut,"&lt;&gt;1", Stats_Pitch_Draft,1)</f>
        <v>0</v>
      </c>
      <c r="AG168">
        <f t="shared" si="86"/>
        <v>0</v>
      </c>
      <c r="AH168">
        <f t="shared" si="86"/>
        <v>0</v>
      </c>
      <c r="AI168">
        <f t="shared" si="86"/>
        <v>0</v>
      </c>
      <c r="AJ168">
        <f t="shared" si="86"/>
        <v>0</v>
      </c>
      <c r="AK168">
        <f t="shared" si="86"/>
        <v>0</v>
      </c>
      <c r="AL168">
        <f t="shared" si="86"/>
        <v>0</v>
      </c>
      <c r="AM168">
        <f t="shared" si="86"/>
        <v>0</v>
      </c>
      <c r="AN168">
        <f t="shared" si="86"/>
        <v>0</v>
      </c>
      <c r="AO168">
        <f t="shared" si="86"/>
        <v>0</v>
      </c>
      <c r="AP168">
        <f t="shared" si="68"/>
        <v>0</v>
      </c>
      <c r="AS168">
        <f>COUNTIFS(Transfers_Team_Current,$B168,Transfers_Position,AS$1,Transfers_AgeOut, "&lt;&gt;1")</f>
        <v>0</v>
      </c>
      <c r="AT168">
        <f t="shared" si="87"/>
        <v>0</v>
      </c>
      <c r="AU168">
        <f t="shared" si="87"/>
        <v>0</v>
      </c>
      <c r="AV168">
        <f t="shared" si="87"/>
        <v>0</v>
      </c>
      <c r="AW168">
        <f t="shared" si="87"/>
        <v>0</v>
      </c>
      <c r="AX168">
        <f t="shared" si="87"/>
        <v>0</v>
      </c>
      <c r="AY168">
        <f t="shared" si="87"/>
        <v>0</v>
      </c>
      <c r="AZ168">
        <f t="shared" si="87"/>
        <v>0</v>
      </c>
      <c r="BA168">
        <f t="shared" si="87"/>
        <v>0</v>
      </c>
      <c r="BB168">
        <f t="shared" si="87"/>
        <v>0</v>
      </c>
      <c r="BC168">
        <f t="shared" si="69"/>
        <v>0</v>
      </c>
      <c r="BF168">
        <f t="shared" si="70"/>
        <v>11</v>
      </c>
      <c r="BG168">
        <f t="shared" si="71"/>
        <v>0</v>
      </c>
      <c r="BH168">
        <f t="shared" si="72"/>
        <v>0</v>
      </c>
      <c r="BI168">
        <f t="shared" si="73"/>
        <v>2</v>
      </c>
      <c r="BJ168">
        <f t="shared" si="74"/>
        <v>1</v>
      </c>
      <c r="BK168">
        <f t="shared" si="75"/>
        <v>0</v>
      </c>
      <c r="BL168">
        <f t="shared" si="76"/>
        <v>1</v>
      </c>
      <c r="BM168">
        <f t="shared" si="77"/>
        <v>2</v>
      </c>
      <c r="BN168">
        <f t="shared" si="78"/>
        <v>0</v>
      </c>
      <c r="BO168">
        <f t="shared" si="79"/>
        <v>3</v>
      </c>
      <c r="BP168">
        <f t="shared" si="80"/>
        <v>20</v>
      </c>
      <c r="BQ168" s="9">
        <f t="shared" si="81"/>
        <v>3</v>
      </c>
    </row>
    <row r="169" spans="1:69" x14ac:dyDescent="0.25">
      <c r="A169">
        <v>2026</v>
      </c>
      <c r="B169" t="s">
        <v>893</v>
      </c>
      <c r="C169" s="4" t="str">
        <f t="shared" si="66"/>
        <v>Atlantic Sun</v>
      </c>
      <c r="F169">
        <f>COUNTIFS(Stats_Pitch_Team,$B169,Stats_Pitch_Position,F$1)</f>
        <v>19</v>
      </c>
      <c r="G169">
        <f t="shared" si="88"/>
        <v>3</v>
      </c>
      <c r="H169">
        <f t="shared" si="88"/>
        <v>1</v>
      </c>
      <c r="I169">
        <f t="shared" si="88"/>
        <v>1</v>
      </c>
      <c r="J169">
        <f t="shared" si="88"/>
        <v>1</v>
      </c>
      <c r="K169">
        <f t="shared" si="88"/>
        <v>2</v>
      </c>
      <c r="L169">
        <f t="shared" si="88"/>
        <v>3</v>
      </c>
      <c r="M169">
        <f t="shared" si="88"/>
        <v>4</v>
      </c>
      <c r="N169">
        <f t="shared" si="88"/>
        <v>2</v>
      </c>
      <c r="O169">
        <f t="shared" si="88"/>
        <v>1</v>
      </c>
      <c r="P169">
        <f t="shared" si="88"/>
        <v>0</v>
      </c>
      <c r="S169">
        <f>COUNTIFS(Stats_Pitch_Team,$B169,Stats_Pitch_Position,S$1,Stats_Pitch_AgeOut,1)</f>
        <v>10</v>
      </c>
      <c r="T169">
        <f t="shared" si="85"/>
        <v>0</v>
      </c>
      <c r="U169">
        <f t="shared" si="85"/>
        <v>0</v>
      </c>
      <c r="V169">
        <f t="shared" si="85"/>
        <v>0</v>
      </c>
      <c r="W169">
        <f t="shared" si="85"/>
        <v>1</v>
      </c>
      <c r="X169">
        <f t="shared" si="85"/>
        <v>1</v>
      </c>
      <c r="Y169">
        <f t="shared" si="85"/>
        <v>2</v>
      </c>
      <c r="Z169">
        <f t="shared" si="85"/>
        <v>1</v>
      </c>
      <c r="AA169">
        <f t="shared" si="85"/>
        <v>0</v>
      </c>
      <c r="AB169">
        <f t="shared" si="85"/>
        <v>1</v>
      </c>
      <c r="AC169">
        <f t="shared" si="67"/>
        <v>16</v>
      </c>
      <c r="AF169">
        <f>COUNTIFS(Stats_Pitch_Team,$B169,Stats_Pitch_Position,AF$1,Stats_Pitch_AgeOut,"&lt;&gt;1", Stats_Pitch_Draft,1)</f>
        <v>0</v>
      </c>
      <c r="AG169">
        <f t="shared" si="86"/>
        <v>0</v>
      </c>
      <c r="AH169">
        <f t="shared" si="86"/>
        <v>0</v>
      </c>
      <c r="AI169">
        <f t="shared" si="86"/>
        <v>0</v>
      </c>
      <c r="AJ169">
        <f t="shared" si="86"/>
        <v>0</v>
      </c>
      <c r="AK169">
        <f t="shared" si="86"/>
        <v>0</v>
      </c>
      <c r="AL169">
        <f t="shared" si="86"/>
        <v>0</v>
      </c>
      <c r="AM169">
        <f t="shared" si="86"/>
        <v>0</v>
      </c>
      <c r="AN169">
        <f t="shared" si="86"/>
        <v>0</v>
      </c>
      <c r="AO169">
        <f t="shared" si="86"/>
        <v>0</v>
      </c>
      <c r="AP169">
        <f t="shared" si="68"/>
        <v>0</v>
      </c>
      <c r="AS169">
        <f>COUNTIFS(Transfers_Team_Current,$B169,Transfers_Position,AS$1,Transfers_AgeOut, "&lt;&gt;1")</f>
        <v>1</v>
      </c>
      <c r="AT169">
        <f t="shared" si="87"/>
        <v>0</v>
      </c>
      <c r="AU169">
        <f t="shared" si="87"/>
        <v>0</v>
      </c>
      <c r="AV169">
        <f t="shared" si="87"/>
        <v>0</v>
      </c>
      <c r="AW169">
        <f t="shared" si="87"/>
        <v>0</v>
      </c>
      <c r="AX169">
        <f t="shared" si="87"/>
        <v>0</v>
      </c>
      <c r="AY169">
        <f t="shared" si="87"/>
        <v>0</v>
      </c>
      <c r="AZ169">
        <f t="shared" si="87"/>
        <v>0</v>
      </c>
      <c r="BA169">
        <f t="shared" si="87"/>
        <v>0</v>
      </c>
      <c r="BB169">
        <f t="shared" si="87"/>
        <v>0</v>
      </c>
      <c r="BC169">
        <f t="shared" si="69"/>
        <v>1</v>
      </c>
      <c r="BF169">
        <f t="shared" si="70"/>
        <v>8</v>
      </c>
      <c r="BG169">
        <f t="shared" si="71"/>
        <v>3</v>
      </c>
      <c r="BH169">
        <f t="shared" si="72"/>
        <v>1</v>
      </c>
      <c r="BI169">
        <f t="shared" si="73"/>
        <v>1</v>
      </c>
      <c r="BJ169">
        <f t="shared" si="74"/>
        <v>0</v>
      </c>
      <c r="BK169">
        <f t="shared" si="75"/>
        <v>1</v>
      </c>
      <c r="BL169">
        <f t="shared" si="76"/>
        <v>1</v>
      </c>
      <c r="BM169">
        <f t="shared" si="77"/>
        <v>3</v>
      </c>
      <c r="BN169">
        <f t="shared" si="78"/>
        <v>2</v>
      </c>
      <c r="BO169">
        <f t="shared" si="79"/>
        <v>0</v>
      </c>
      <c r="BP169">
        <f t="shared" si="80"/>
        <v>20</v>
      </c>
      <c r="BQ169" s="9">
        <f t="shared" si="81"/>
        <v>6</v>
      </c>
    </row>
    <row r="170" spans="1:69" x14ac:dyDescent="0.25">
      <c r="A170">
        <v>2026</v>
      </c>
      <c r="B170" t="s">
        <v>275</v>
      </c>
      <c r="C170" s="4" t="str">
        <f t="shared" si="66"/>
        <v>ACC</v>
      </c>
      <c r="F170">
        <f>COUNTIFS(Stats_Pitch_Team,$B170,Stats_Pitch_Position,F$1)</f>
        <v>15</v>
      </c>
      <c r="G170">
        <f t="shared" si="88"/>
        <v>1</v>
      </c>
      <c r="H170">
        <f t="shared" si="88"/>
        <v>1</v>
      </c>
      <c r="I170">
        <f t="shared" si="88"/>
        <v>3</v>
      </c>
      <c r="J170">
        <f t="shared" si="88"/>
        <v>1</v>
      </c>
      <c r="K170">
        <f t="shared" si="88"/>
        <v>1</v>
      </c>
      <c r="L170">
        <f t="shared" si="88"/>
        <v>4</v>
      </c>
      <c r="M170">
        <f t="shared" si="88"/>
        <v>1</v>
      </c>
      <c r="N170">
        <f t="shared" si="88"/>
        <v>3</v>
      </c>
      <c r="O170">
        <f t="shared" si="88"/>
        <v>1</v>
      </c>
      <c r="P170">
        <f t="shared" si="88"/>
        <v>0</v>
      </c>
      <c r="S170">
        <f>COUNTIFS(Stats_Pitch_Team,$B170,Stats_Pitch_Position,S$1,Stats_Pitch_AgeOut,1)</f>
        <v>4</v>
      </c>
      <c r="T170">
        <f t="shared" si="85"/>
        <v>0</v>
      </c>
      <c r="U170">
        <f t="shared" si="85"/>
        <v>0</v>
      </c>
      <c r="V170">
        <f t="shared" si="85"/>
        <v>0</v>
      </c>
      <c r="W170">
        <f t="shared" si="85"/>
        <v>0</v>
      </c>
      <c r="X170">
        <f t="shared" si="85"/>
        <v>0</v>
      </c>
      <c r="Y170">
        <f t="shared" si="85"/>
        <v>2</v>
      </c>
      <c r="Z170">
        <f t="shared" si="85"/>
        <v>0</v>
      </c>
      <c r="AA170">
        <f t="shared" si="85"/>
        <v>1</v>
      </c>
      <c r="AB170">
        <f t="shared" si="85"/>
        <v>1</v>
      </c>
      <c r="AC170">
        <f t="shared" si="67"/>
        <v>8</v>
      </c>
      <c r="AF170">
        <f>COUNTIFS(Stats_Pitch_Team,$B170,Stats_Pitch_Position,AF$1,Stats_Pitch_AgeOut,"&lt;&gt;1", Stats_Pitch_Draft,1)</f>
        <v>3</v>
      </c>
      <c r="AG170">
        <f t="shared" si="86"/>
        <v>1</v>
      </c>
      <c r="AH170">
        <f t="shared" si="86"/>
        <v>1</v>
      </c>
      <c r="AI170">
        <f t="shared" si="86"/>
        <v>1</v>
      </c>
      <c r="AJ170">
        <f t="shared" si="86"/>
        <v>0</v>
      </c>
      <c r="AK170">
        <f t="shared" si="86"/>
        <v>1</v>
      </c>
      <c r="AL170">
        <f t="shared" si="86"/>
        <v>0</v>
      </c>
      <c r="AM170">
        <f t="shared" si="86"/>
        <v>1</v>
      </c>
      <c r="AN170">
        <f t="shared" si="86"/>
        <v>0</v>
      </c>
      <c r="AO170">
        <f t="shared" si="86"/>
        <v>0</v>
      </c>
      <c r="AP170">
        <f t="shared" si="68"/>
        <v>8</v>
      </c>
      <c r="AS170">
        <f>COUNTIFS(Transfers_Team_Current,$B170,Transfers_Position,AS$1,Transfers_AgeOut, "&lt;&gt;1")</f>
        <v>1</v>
      </c>
      <c r="AT170">
        <f t="shared" si="87"/>
        <v>0</v>
      </c>
      <c r="AU170">
        <f t="shared" si="87"/>
        <v>0</v>
      </c>
      <c r="AV170">
        <f t="shared" si="87"/>
        <v>0</v>
      </c>
      <c r="AW170">
        <f t="shared" si="87"/>
        <v>0</v>
      </c>
      <c r="AX170">
        <f t="shared" si="87"/>
        <v>0</v>
      </c>
      <c r="AY170">
        <f t="shared" si="87"/>
        <v>0</v>
      </c>
      <c r="AZ170">
        <f t="shared" si="87"/>
        <v>0</v>
      </c>
      <c r="BA170">
        <f t="shared" si="87"/>
        <v>0</v>
      </c>
      <c r="BB170">
        <f t="shared" si="87"/>
        <v>0</v>
      </c>
      <c r="BC170">
        <f t="shared" si="69"/>
        <v>1</v>
      </c>
      <c r="BF170">
        <f t="shared" si="70"/>
        <v>7</v>
      </c>
      <c r="BG170">
        <f t="shared" si="71"/>
        <v>0</v>
      </c>
      <c r="BH170">
        <f t="shared" si="72"/>
        <v>0</v>
      </c>
      <c r="BI170">
        <f t="shared" si="73"/>
        <v>2</v>
      </c>
      <c r="BJ170">
        <f t="shared" si="74"/>
        <v>1</v>
      </c>
      <c r="BK170">
        <f t="shared" si="75"/>
        <v>0</v>
      </c>
      <c r="BL170">
        <f t="shared" si="76"/>
        <v>2</v>
      </c>
      <c r="BM170">
        <f t="shared" si="77"/>
        <v>0</v>
      </c>
      <c r="BN170">
        <f t="shared" si="78"/>
        <v>2</v>
      </c>
      <c r="BO170">
        <f t="shared" si="79"/>
        <v>0</v>
      </c>
      <c r="BP170">
        <f t="shared" si="80"/>
        <v>14</v>
      </c>
      <c r="BQ170" s="9">
        <f t="shared" si="81"/>
        <v>4</v>
      </c>
    </row>
    <row r="171" spans="1:69" x14ac:dyDescent="0.25">
      <c r="A171">
        <v>2026</v>
      </c>
      <c r="B171" t="s">
        <v>2566</v>
      </c>
      <c r="C171" s="4" t="str">
        <f t="shared" si="66"/>
        <v>Coastal</v>
      </c>
      <c r="F171">
        <f>COUNTIFS(Stats_Pitch_Team,$B171,Stats_Pitch_Position,F$1)</f>
        <v>16</v>
      </c>
      <c r="G171">
        <f t="shared" si="88"/>
        <v>3</v>
      </c>
      <c r="H171">
        <f t="shared" si="88"/>
        <v>4</v>
      </c>
      <c r="I171">
        <f t="shared" si="88"/>
        <v>3</v>
      </c>
      <c r="J171">
        <f t="shared" si="88"/>
        <v>2</v>
      </c>
      <c r="K171">
        <f t="shared" si="88"/>
        <v>1</v>
      </c>
      <c r="L171">
        <f t="shared" si="88"/>
        <v>2</v>
      </c>
      <c r="M171">
        <f t="shared" si="88"/>
        <v>1</v>
      </c>
      <c r="N171">
        <f t="shared" si="88"/>
        <v>1</v>
      </c>
      <c r="O171">
        <f t="shared" si="88"/>
        <v>1</v>
      </c>
      <c r="P171">
        <f t="shared" si="88"/>
        <v>0</v>
      </c>
      <c r="S171">
        <f>COUNTIFS(Stats_Pitch_Team,$B171,Stats_Pitch_Position,S$1,Stats_Pitch_AgeOut,1)</f>
        <v>6</v>
      </c>
      <c r="T171">
        <f t="shared" si="85"/>
        <v>2</v>
      </c>
      <c r="U171">
        <f t="shared" si="85"/>
        <v>0</v>
      </c>
      <c r="V171">
        <f t="shared" si="85"/>
        <v>0</v>
      </c>
      <c r="W171">
        <f t="shared" si="85"/>
        <v>0</v>
      </c>
      <c r="X171">
        <f t="shared" si="85"/>
        <v>0</v>
      </c>
      <c r="Y171">
        <f t="shared" si="85"/>
        <v>1</v>
      </c>
      <c r="Z171">
        <f t="shared" si="85"/>
        <v>1</v>
      </c>
      <c r="AA171">
        <f t="shared" si="85"/>
        <v>0</v>
      </c>
      <c r="AB171">
        <f t="shared" si="85"/>
        <v>0</v>
      </c>
      <c r="AC171">
        <f t="shared" si="67"/>
        <v>10</v>
      </c>
      <c r="AF171">
        <f>COUNTIFS(Stats_Pitch_Team,$B171,Stats_Pitch_Position,AF$1,Stats_Pitch_AgeOut,"&lt;&gt;1", Stats_Pitch_Draft,1)</f>
        <v>0</v>
      </c>
      <c r="AG171">
        <f t="shared" si="86"/>
        <v>0</v>
      </c>
      <c r="AH171">
        <f t="shared" si="86"/>
        <v>0</v>
      </c>
      <c r="AI171">
        <f t="shared" si="86"/>
        <v>0</v>
      </c>
      <c r="AJ171">
        <f t="shared" si="86"/>
        <v>0</v>
      </c>
      <c r="AK171">
        <f t="shared" si="86"/>
        <v>0</v>
      </c>
      <c r="AL171">
        <f t="shared" si="86"/>
        <v>0</v>
      </c>
      <c r="AM171">
        <f t="shared" si="86"/>
        <v>0</v>
      </c>
      <c r="AN171">
        <f t="shared" si="86"/>
        <v>0</v>
      </c>
      <c r="AO171">
        <f t="shared" si="86"/>
        <v>0</v>
      </c>
      <c r="AP171">
        <f t="shared" si="68"/>
        <v>0</v>
      </c>
      <c r="AS171">
        <f>COUNTIFS(Transfers_Team_Current,$B171,Transfers_Position,AS$1,Transfers_AgeOut, "&lt;&gt;1")</f>
        <v>2</v>
      </c>
      <c r="AT171">
        <f t="shared" si="87"/>
        <v>0</v>
      </c>
      <c r="AU171">
        <f t="shared" si="87"/>
        <v>2</v>
      </c>
      <c r="AV171">
        <f t="shared" si="87"/>
        <v>0</v>
      </c>
      <c r="AW171">
        <f t="shared" si="87"/>
        <v>1</v>
      </c>
      <c r="AX171">
        <f t="shared" si="87"/>
        <v>1</v>
      </c>
      <c r="AY171">
        <f t="shared" si="87"/>
        <v>0</v>
      </c>
      <c r="AZ171">
        <f t="shared" si="87"/>
        <v>0</v>
      </c>
      <c r="BA171">
        <f t="shared" si="87"/>
        <v>1</v>
      </c>
      <c r="BB171">
        <f t="shared" si="87"/>
        <v>0</v>
      </c>
      <c r="BC171">
        <f t="shared" si="69"/>
        <v>7</v>
      </c>
      <c r="BF171">
        <f t="shared" si="70"/>
        <v>8</v>
      </c>
      <c r="BG171">
        <f t="shared" si="71"/>
        <v>1</v>
      </c>
      <c r="BH171">
        <f t="shared" si="72"/>
        <v>2</v>
      </c>
      <c r="BI171">
        <f t="shared" si="73"/>
        <v>3</v>
      </c>
      <c r="BJ171">
        <f t="shared" si="74"/>
        <v>1</v>
      </c>
      <c r="BK171">
        <f t="shared" si="75"/>
        <v>0</v>
      </c>
      <c r="BL171">
        <f t="shared" si="76"/>
        <v>1</v>
      </c>
      <c r="BM171">
        <f t="shared" si="77"/>
        <v>0</v>
      </c>
      <c r="BN171">
        <f t="shared" si="78"/>
        <v>0</v>
      </c>
      <c r="BO171">
        <f t="shared" si="79"/>
        <v>1</v>
      </c>
      <c r="BP171">
        <f t="shared" si="80"/>
        <v>17</v>
      </c>
      <c r="BQ171" s="9">
        <f t="shared" si="81"/>
        <v>1</v>
      </c>
    </row>
    <row r="172" spans="1:69" x14ac:dyDescent="0.25">
      <c r="A172">
        <v>2026</v>
      </c>
      <c r="B172" t="s">
        <v>4858</v>
      </c>
      <c r="C172" s="4" t="str">
        <f t="shared" si="66"/>
        <v>Summit</v>
      </c>
      <c r="F172">
        <f>COUNTIFS(Stats_Pitch_Team,$B172,Stats_Pitch_Position,F$1)</f>
        <v>20</v>
      </c>
      <c r="G172">
        <f t="shared" ref="G172:P181" si="89">COUNTIFS(Stats_Hit_Team,$B172,Stats_Hit_Position,G$1)</f>
        <v>2</v>
      </c>
      <c r="H172">
        <f t="shared" si="89"/>
        <v>3</v>
      </c>
      <c r="I172">
        <f t="shared" si="89"/>
        <v>1</v>
      </c>
      <c r="J172">
        <f t="shared" si="89"/>
        <v>2</v>
      </c>
      <c r="K172">
        <f t="shared" si="89"/>
        <v>2</v>
      </c>
      <c r="L172">
        <f t="shared" si="89"/>
        <v>1</v>
      </c>
      <c r="M172">
        <f t="shared" si="89"/>
        <v>1</v>
      </c>
      <c r="N172">
        <f t="shared" si="89"/>
        <v>2</v>
      </c>
      <c r="O172">
        <f t="shared" si="89"/>
        <v>1</v>
      </c>
      <c r="P172">
        <f t="shared" si="89"/>
        <v>0</v>
      </c>
      <c r="S172">
        <f>COUNTIFS(Stats_Pitch_Team,$B172,Stats_Pitch_Position,S$1,Stats_Pitch_AgeOut,1)</f>
        <v>4</v>
      </c>
      <c r="T172">
        <f t="shared" si="85"/>
        <v>1</v>
      </c>
      <c r="U172">
        <f t="shared" si="85"/>
        <v>0</v>
      </c>
      <c r="V172">
        <f t="shared" si="85"/>
        <v>0</v>
      </c>
      <c r="W172">
        <f t="shared" si="85"/>
        <v>2</v>
      </c>
      <c r="X172">
        <f t="shared" si="85"/>
        <v>0</v>
      </c>
      <c r="Y172">
        <f t="shared" si="85"/>
        <v>1</v>
      </c>
      <c r="Z172">
        <f t="shared" si="85"/>
        <v>0</v>
      </c>
      <c r="AA172">
        <f t="shared" si="85"/>
        <v>1</v>
      </c>
      <c r="AB172">
        <f t="shared" si="85"/>
        <v>0</v>
      </c>
      <c r="AC172">
        <f t="shared" si="67"/>
        <v>9</v>
      </c>
      <c r="AF172">
        <f>COUNTIFS(Stats_Pitch_Team,$B172,Stats_Pitch_Position,AF$1,Stats_Pitch_AgeOut,"&lt;&gt;1", Stats_Pitch_Draft,1)</f>
        <v>0</v>
      </c>
      <c r="AG172">
        <f t="shared" si="86"/>
        <v>0</v>
      </c>
      <c r="AH172">
        <f t="shared" si="86"/>
        <v>0</v>
      </c>
      <c r="AI172">
        <f t="shared" si="86"/>
        <v>0</v>
      </c>
      <c r="AJ172">
        <f t="shared" si="86"/>
        <v>0</v>
      </c>
      <c r="AK172">
        <f t="shared" si="86"/>
        <v>0</v>
      </c>
      <c r="AL172">
        <f t="shared" si="86"/>
        <v>0</v>
      </c>
      <c r="AM172">
        <f t="shared" si="86"/>
        <v>0</v>
      </c>
      <c r="AN172">
        <f t="shared" si="86"/>
        <v>0</v>
      </c>
      <c r="AO172">
        <f t="shared" si="86"/>
        <v>0</v>
      </c>
      <c r="AP172">
        <f t="shared" si="68"/>
        <v>0</v>
      </c>
      <c r="AS172">
        <f>COUNTIFS(Transfers_Team_Current,$B172,Transfers_Position,AS$1,Transfers_AgeOut, "&lt;&gt;1")</f>
        <v>2</v>
      </c>
      <c r="AT172">
        <f t="shared" si="87"/>
        <v>0</v>
      </c>
      <c r="AU172">
        <f t="shared" si="87"/>
        <v>1</v>
      </c>
      <c r="AV172">
        <f t="shared" si="87"/>
        <v>0</v>
      </c>
      <c r="AW172">
        <f t="shared" si="87"/>
        <v>0</v>
      </c>
      <c r="AX172">
        <f t="shared" si="87"/>
        <v>0</v>
      </c>
      <c r="AY172">
        <f t="shared" si="87"/>
        <v>0</v>
      </c>
      <c r="AZ172">
        <f t="shared" si="87"/>
        <v>0</v>
      </c>
      <c r="BA172">
        <f t="shared" si="87"/>
        <v>1</v>
      </c>
      <c r="BB172">
        <f t="shared" si="87"/>
        <v>1</v>
      </c>
      <c r="BC172">
        <f t="shared" si="69"/>
        <v>5</v>
      </c>
      <c r="BF172">
        <f t="shared" si="70"/>
        <v>14</v>
      </c>
      <c r="BG172">
        <f t="shared" si="71"/>
        <v>1</v>
      </c>
      <c r="BH172">
        <f t="shared" si="72"/>
        <v>2</v>
      </c>
      <c r="BI172">
        <f t="shared" si="73"/>
        <v>1</v>
      </c>
      <c r="BJ172">
        <f t="shared" si="74"/>
        <v>0</v>
      </c>
      <c r="BK172">
        <f t="shared" si="75"/>
        <v>2</v>
      </c>
      <c r="BL172">
        <f t="shared" si="76"/>
        <v>0</v>
      </c>
      <c r="BM172">
        <f t="shared" si="77"/>
        <v>1</v>
      </c>
      <c r="BN172">
        <f t="shared" si="78"/>
        <v>0</v>
      </c>
      <c r="BO172">
        <f t="shared" si="79"/>
        <v>0</v>
      </c>
      <c r="BP172">
        <f t="shared" si="80"/>
        <v>21</v>
      </c>
      <c r="BQ172" s="9">
        <f t="shared" si="81"/>
        <v>1</v>
      </c>
    </row>
    <row r="173" spans="1:69" x14ac:dyDescent="0.25">
      <c r="A173">
        <v>2026</v>
      </c>
      <c r="B173" t="s">
        <v>871</v>
      </c>
      <c r="C173" s="4" t="str">
        <f t="shared" si="66"/>
        <v>Atlantic Sun</v>
      </c>
      <c r="F173">
        <f>COUNTIFS(Stats_Pitch_Team,$B173,Stats_Pitch_Position,F$1)</f>
        <v>16</v>
      </c>
      <c r="G173">
        <f t="shared" si="89"/>
        <v>3</v>
      </c>
      <c r="H173">
        <f t="shared" si="89"/>
        <v>3</v>
      </c>
      <c r="I173">
        <f t="shared" si="89"/>
        <v>2</v>
      </c>
      <c r="J173">
        <f t="shared" si="89"/>
        <v>3</v>
      </c>
      <c r="K173">
        <f t="shared" si="89"/>
        <v>1</v>
      </c>
      <c r="L173">
        <f t="shared" si="89"/>
        <v>2</v>
      </c>
      <c r="M173">
        <f t="shared" si="89"/>
        <v>1</v>
      </c>
      <c r="N173">
        <f t="shared" si="89"/>
        <v>2</v>
      </c>
      <c r="O173">
        <f t="shared" si="89"/>
        <v>2</v>
      </c>
      <c r="P173">
        <f t="shared" si="89"/>
        <v>0</v>
      </c>
      <c r="S173">
        <f>COUNTIFS(Stats_Pitch_Team,$B173,Stats_Pitch_Position,S$1,Stats_Pitch_AgeOut,1)</f>
        <v>7</v>
      </c>
      <c r="T173">
        <f t="shared" si="85"/>
        <v>2</v>
      </c>
      <c r="U173">
        <f t="shared" si="85"/>
        <v>0</v>
      </c>
      <c r="V173">
        <f t="shared" si="85"/>
        <v>0</v>
      </c>
      <c r="W173">
        <f t="shared" si="85"/>
        <v>1</v>
      </c>
      <c r="X173">
        <f t="shared" si="85"/>
        <v>0</v>
      </c>
      <c r="Y173">
        <f t="shared" si="85"/>
        <v>0</v>
      </c>
      <c r="Z173">
        <f t="shared" si="85"/>
        <v>0</v>
      </c>
      <c r="AA173">
        <f t="shared" si="85"/>
        <v>1</v>
      </c>
      <c r="AB173">
        <f t="shared" si="85"/>
        <v>0</v>
      </c>
      <c r="AC173">
        <f t="shared" si="67"/>
        <v>11</v>
      </c>
      <c r="AF173">
        <f>COUNTIFS(Stats_Pitch_Team,$B173,Stats_Pitch_Position,AF$1,Stats_Pitch_AgeOut,"&lt;&gt;1", Stats_Pitch_Draft,1)</f>
        <v>0</v>
      </c>
      <c r="AG173">
        <f t="shared" si="86"/>
        <v>0</v>
      </c>
      <c r="AH173">
        <f t="shared" si="86"/>
        <v>0</v>
      </c>
      <c r="AI173">
        <f t="shared" si="86"/>
        <v>0</v>
      </c>
      <c r="AJ173">
        <f t="shared" si="86"/>
        <v>0</v>
      </c>
      <c r="AK173">
        <f t="shared" si="86"/>
        <v>0</v>
      </c>
      <c r="AL173">
        <f t="shared" si="86"/>
        <v>0</v>
      </c>
      <c r="AM173">
        <f t="shared" si="86"/>
        <v>0</v>
      </c>
      <c r="AN173">
        <f t="shared" si="86"/>
        <v>0</v>
      </c>
      <c r="AO173">
        <f t="shared" si="86"/>
        <v>0</v>
      </c>
      <c r="AP173">
        <f t="shared" si="68"/>
        <v>0</v>
      </c>
      <c r="AS173">
        <f>COUNTIFS(Transfers_Team_Current,$B173,Transfers_Position,AS$1,Transfers_AgeOut, "&lt;&gt;1")</f>
        <v>2</v>
      </c>
      <c r="AT173">
        <f t="shared" si="87"/>
        <v>0</v>
      </c>
      <c r="AU173">
        <f t="shared" si="87"/>
        <v>1</v>
      </c>
      <c r="AV173">
        <f t="shared" si="87"/>
        <v>0</v>
      </c>
      <c r="AW173">
        <f t="shared" si="87"/>
        <v>1</v>
      </c>
      <c r="AX173">
        <f t="shared" si="87"/>
        <v>1</v>
      </c>
      <c r="AY173">
        <f t="shared" si="87"/>
        <v>1</v>
      </c>
      <c r="AZ173">
        <f t="shared" si="87"/>
        <v>1</v>
      </c>
      <c r="BA173">
        <f t="shared" si="87"/>
        <v>0</v>
      </c>
      <c r="BB173">
        <f t="shared" si="87"/>
        <v>0</v>
      </c>
      <c r="BC173">
        <f t="shared" si="69"/>
        <v>7</v>
      </c>
      <c r="BF173">
        <f t="shared" si="70"/>
        <v>7</v>
      </c>
      <c r="BG173">
        <f t="shared" si="71"/>
        <v>1</v>
      </c>
      <c r="BH173">
        <f t="shared" si="72"/>
        <v>2</v>
      </c>
      <c r="BI173">
        <f t="shared" si="73"/>
        <v>2</v>
      </c>
      <c r="BJ173">
        <f t="shared" si="74"/>
        <v>1</v>
      </c>
      <c r="BK173">
        <f t="shared" si="75"/>
        <v>0</v>
      </c>
      <c r="BL173">
        <f t="shared" si="76"/>
        <v>1</v>
      </c>
      <c r="BM173">
        <f t="shared" si="77"/>
        <v>0</v>
      </c>
      <c r="BN173">
        <f t="shared" si="78"/>
        <v>1</v>
      </c>
      <c r="BO173">
        <f t="shared" si="79"/>
        <v>2</v>
      </c>
      <c r="BP173">
        <f t="shared" si="80"/>
        <v>17</v>
      </c>
      <c r="BQ173" s="9">
        <f t="shared" si="81"/>
        <v>2</v>
      </c>
    </row>
    <row r="174" spans="1:69" x14ac:dyDescent="0.25">
      <c r="A174">
        <v>2026</v>
      </c>
      <c r="B174" t="s">
        <v>2396</v>
      </c>
      <c r="C174" s="4" t="str">
        <f t="shared" si="66"/>
        <v>Coastal</v>
      </c>
      <c r="F174">
        <f>COUNTIFS(Stats_Pitch_Team,$B174,Stats_Pitch_Position,F$1)</f>
        <v>20</v>
      </c>
      <c r="G174">
        <f t="shared" si="89"/>
        <v>2</v>
      </c>
      <c r="H174">
        <f t="shared" si="89"/>
        <v>3</v>
      </c>
      <c r="I174">
        <f t="shared" si="89"/>
        <v>2</v>
      </c>
      <c r="J174">
        <f t="shared" si="89"/>
        <v>1</v>
      </c>
      <c r="K174">
        <f t="shared" si="89"/>
        <v>2</v>
      </c>
      <c r="L174">
        <f t="shared" si="89"/>
        <v>1</v>
      </c>
      <c r="M174">
        <f t="shared" si="89"/>
        <v>1</v>
      </c>
      <c r="N174">
        <f t="shared" si="89"/>
        <v>2</v>
      </c>
      <c r="O174">
        <f t="shared" si="89"/>
        <v>1</v>
      </c>
      <c r="P174">
        <f t="shared" si="89"/>
        <v>0</v>
      </c>
      <c r="S174">
        <f>COUNTIFS(Stats_Pitch_Team,$B174,Stats_Pitch_Position,S$1,Stats_Pitch_AgeOut,1)</f>
        <v>7</v>
      </c>
      <c r="T174">
        <f t="shared" si="85"/>
        <v>0</v>
      </c>
      <c r="U174">
        <f t="shared" si="85"/>
        <v>0</v>
      </c>
      <c r="V174">
        <f t="shared" si="85"/>
        <v>0</v>
      </c>
      <c r="W174">
        <f t="shared" si="85"/>
        <v>0</v>
      </c>
      <c r="X174">
        <f t="shared" si="85"/>
        <v>1</v>
      </c>
      <c r="Y174">
        <f t="shared" si="85"/>
        <v>1</v>
      </c>
      <c r="Z174">
        <f t="shared" si="85"/>
        <v>0</v>
      </c>
      <c r="AA174">
        <f t="shared" si="85"/>
        <v>0</v>
      </c>
      <c r="AB174">
        <f t="shared" si="85"/>
        <v>1</v>
      </c>
      <c r="AC174">
        <f t="shared" si="67"/>
        <v>10</v>
      </c>
      <c r="AF174">
        <f>COUNTIFS(Stats_Pitch_Team,$B174,Stats_Pitch_Position,AF$1,Stats_Pitch_AgeOut,"&lt;&gt;1", Stats_Pitch_Draft,1)</f>
        <v>0</v>
      </c>
      <c r="AG174">
        <f t="shared" si="86"/>
        <v>0</v>
      </c>
      <c r="AH174">
        <f t="shared" si="86"/>
        <v>0</v>
      </c>
      <c r="AI174">
        <f t="shared" si="86"/>
        <v>0</v>
      </c>
      <c r="AJ174">
        <f t="shared" si="86"/>
        <v>0</v>
      </c>
      <c r="AK174">
        <f t="shared" si="86"/>
        <v>0</v>
      </c>
      <c r="AL174">
        <f t="shared" si="86"/>
        <v>0</v>
      </c>
      <c r="AM174">
        <f t="shared" si="86"/>
        <v>0</v>
      </c>
      <c r="AN174">
        <f t="shared" si="86"/>
        <v>0</v>
      </c>
      <c r="AO174">
        <f t="shared" si="86"/>
        <v>0</v>
      </c>
      <c r="AP174">
        <f t="shared" si="68"/>
        <v>0</v>
      </c>
      <c r="AS174">
        <f>COUNTIFS(Transfers_Team_Current,$B174,Transfers_Position,AS$1,Transfers_AgeOut, "&lt;&gt;1")</f>
        <v>0</v>
      </c>
      <c r="AT174">
        <f t="shared" si="87"/>
        <v>0</v>
      </c>
      <c r="AU174">
        <f t="shared" si="87"/>
        <v>1</v>
      </c>
      <c r="AV174">
        <f t="shared" si="87"/>
        <v>0</v>
      </c>
      <c r="AW174">
        <f t="shared" si="87"/>
        <v>0</v>
      </c>
      <c r="AX174">
        <f t="shared" si="87"/>
        <v>0</v>
      </c>
      <c r="AY174">
        <f t="shared" si="87"/>
        <v>0</v>
      </c>
      <c r="AZ174">
        <f t="shared" si="87"/>
        <v>0</v>
      </c>
      <c r="BA174">
        <f t="shared" si="87"/>
        <v>0</v>
      </c>
      <c r="BB174">
        <f t="shared" si="87"/>
        <v>0</v>
      </c>
      <c r="BC174">
        <f t="shared" si="69"/>
        <v>1</v>
      </c>
      <c r="BF174">
        <f t="shared" si="70"/>
        <v>13</v>
      </c>
      <c r="BG174">
        <f t="shared" si="71"/>
        <v>2</v>
      </c>
      <c r="BH174">
        <f t="shared" si="72"/>
        <v>2</v>
      </c>
      <c r="BI174">
        <f t="shared" si="73"/>
        <v>2</v>
      </c>
      <c r="BJ174">
        <f t="shared" si="74"/>
        <v>1</v>
      </c>
      <c r="BK174">
        <f t="shared" si="75"/>
        <v>1</v>
      </c>
      <c r="BL174">
        <f t="shared" si="76"/>
        <v>0</v>
      </c>
      <c r="BM174">
        <f t="shared" si="77"/>
        <v>1</v>
      </c>
      <c r="BN174">
        <f t="shared" si="78"/>
        <v>2</v>
      </c>
      <c r="BO174">
        <f t="shared" si="79"/>
        <v>0</v>
      </c>
      <c r="BP174">
        <f t="shared" si="80"/>
        <v>24</v>
      </c>
      <c r="BQ174" s="9">
        <f t="shared" si="81"/>
        <v>3</v>
      </c>
    </row>
    <row r="175" spans="1:69" x14ac:dyDescent="0.25">
      <c r="A175">
        <v>2026</v>
      </c>
      <c r="B175" t="s">
        <v>4823</v>
      </c>
      <c r="C175" s="4" t="str">
        <f t="shared" si="66"/>
        <v>Summit</v>
      </c>
      <c r="F175">
        <f>COUNTIFS(Stats_Pitch_Team,$B175,Stats_Pitch_Position,F$1)</f>
        <v>19</v>
      </c>
      <c r="G175">
        <f t="shared" si="89"/>
        <v>3</v>
      </c>
      <c r="H175">
        <f t="shared" si="89"/>
        <v>1</v>
      </c>
      <c r="I175">
        <f t="shared" si="89"/>
        <v>1</v>
      </c>
      <c r="J175">
        <f t="shared" si="89"/>
        <v>3</v>
      </c>
      <c r="K175">
        <f t="shared" si="89"/>
        <v>1</v>
      </c>
      <c r="L175">
        <f t="shared" si="89"/>
        <v>1</v>
      </c>
      <c r="M175">
        <f t="shared" si="89"/>
        <v>1</v>
      </c>
      <c r="N175">
        <f t="shared" si="89"/>
        <v>2</v>
      </c>
      <c r="O175">
        <f t="shared" si="89"/>
        <v>2</v>
      </c>
      <c r="P175">
        <f t="shared" si="89"/>
        <v>0</v>
      </c>
      <c r="S175">
        <f>COUNTIFS(Stats_Pitch_Team,$B175,Stats_Pitch_Position,S$1,Stats_Pitch_AgeOut,1)</f>
        <v>5</v>
      </c>
      <c r="T175">
        <f t="shared" si="85"/>
        <v>0</v>
      </c>
      <c r="U175">
        <f t="shared" si="85"/>
        <v>1</v>
      </c>
      <c r="V175">
        <f t="shared" si="85"/>
        <v>1</v>
      </c>
      <c r="W175">
        <f t="shared" si="85"/>
        <v>0</v>
      </c>
      <c r="X175">
        <f t="shared" si="85"/>
        <v>0</v>
      </c>
      <c r="Y175">
        <f t="shared" si="85"/>
        <v>1</v>
      </c>
      <c r="Z175">
        <f t="shared" si="85"/>
        <v>0</v>
      </c>
      <c r="AA175">
        <f t="shared" si="85"/>
        <v>0</v>
      </c>
      <c r="AB175">
        <f t="shared" si="85"/>
        <v>1</v>
      </c>
      <c r="AC175">
        <f t="shared" si="67"/>
        <v>9</v>
      </c>
      <c r="AF175">
        <f>COUNTIFS(Stats_Pitch_Team,$B175,Stats_Pitch_Position,AF$1,Stats_Pitch_AgeOut,"&lt;&gt;1", Stats_Pitch_Draft,1)</f>
        <v>0</v>
      </c>
      <c r="AG175">
        <f t="shared" si="86"/>
        <v>0</v>
      </c>
      <c r="AH175">
        <f t="shared" si="86"/>
        <v>0</v>
      </c>
      <c r="AI175">
        <f t="shared" si="86"/>
        <v>0</v>
      </c>
      <c r="AJ175">
        <f t="shared" si="86"/>
        <v>0</v>
      </c>
      <c r="AK175">
        <f t="shared" si="86"/>
        <v>0</v>
      </c>
      <c r="AL175">
        <f t="shared" si="86"/>
        <v>0</v>
      </c>
      <c r="AM175">
        <f t="shared" si="86"/>
        <v>0</v>
      </c>
      <c r="AN175">
        <f t="shared" si="86"/>
        <v>0</v>
      </c>
      <c r="AO175">
        <f t="shared" si="86"/>
        <v>0</v>
      </c>
      <c r="AP175">
        <f t="shared" si="68"/>
        <v>0</v>
      </c>
      <c r="AS175">
        <f>COUNTIFS(Transfers_Team_Current,$B175,Transfers_Position,AS$1,Transfers_AgeOut, "&lt;&gt;1")</f>
        <v>3</v>
      </c>
      <c r="AT175">
        <f t="shared" si="87"/>
        <v>1</v>
      </c>
      <c r="AU175">
        <f t="shared" si="87"/>
        <v>0</v>
      </c>
      <c r="AV175">
        <f t="shared" si="87"/>
        <v>0</v>
      </c>
      <c r="AW175">
        <f t="shared" si="87"/>
        <v>0</v>
      </c>
      <c r="AX175">
        <f t="shared" si="87"/>
        <v>1</v>
      </c>
      <c r="AY175">
        <f t="shared" si="87"/>
        <v>0</v>
      </c>
      <c r="AZ175">
        <f t="shared" si="87"/>
        <v>0</v>
      </c>
      <c r="BA175">
        <f t="shared" si="87"/>
        <v>0</v>
      </c>
      <c r="BB175">
        <f t="shared" si="87"/>
        <v>0</v>
      </c>
      <c r="BC175">
        <f t="shared" si="69"/>
        <v>5</v>
      </c>
      <c r="BF175">
        <f t="shared" si="70"/>
        <v>11</v>
      </c>
      <c r="BG175">
        <f t="shared" si="71"/>
        <v>2</v>
      </c>
      <c r="BH175">
        <f t="shared" si="72"/>
        <v>0</v>
      </c>
      <c r="BI175">
        <f t="shared" si="73"/>
        <v>0</v>
      </c>
      <c r="BJ175">
        <f t="shared" si="74"/>
        <v>3</v>
      </c>
      <c r="BK175">
        <f t="shared" si="75"/>
        <v>0</v>
      </c>
      <c r="BL175">
        <f t="shared" si="76"/>
        <v>0</v>
      </c>
      <c r="BM175">
        <f t="shared" si="77"/>
        <v>1</v>
      </c>
      <c r="BN175">
        <f t="shared" si="78"/>
        <v>2</v>
      </c>
      <c r="BO175">
        <f t="shared" si="79"/>
        <v>1</v>
      </c>
      <c r="BP175">
        <f t="shared" si="80"/>
        <v>20</v>
      </c>
      <c r="BQ175" s="9">
        <f t="shared" si="81"/>
        <v>3</v>
      </c>
    </row>
    <row r="176" spans="1:69" x14ac:dyDescent="0.25">
      <c r="A176">
        <v>2026</v>
      </c>
      <c r="B176" t="s">
        <v>3134</v>
      </c>
      <c r="C176" s="4" t="str">
        <f t="shared" si="66"/>
        <v>Mid-American</v>
      </c>
      <c r="F176">
        <f>COUNTIFS(Stats_Pitch_Team,$B176,Stats_Pitch_Position,F$1)</f>
        <v>17</v>
      </c>
      <c r="G176">
        <f t="shared" si="89"/>
        <v>2</v>
      </c>
      <c r="H176">
        <f t="shared" si="89"/>
        <v>1</v>
      </c>
      <c r="I176">
        <f t="shared" si="89"/>
        <v>2</v>
      </c>
      <c r="J176">
        <f t="shared" si="89"/>
        <v>2</v>
      </c>
      <c r="K176">
        <f t="shared" si="89"/>
        <v>2</v>
      </c>
      <c r="L176">
        <f t="shared" si="89"/>
        <v>2</v>
      </c>
      <c r="M176">
        <f t="shared" si="89"/>
        <v>1</v>
      </c>
      <c r="N176">
        <f t="shared" si="89"/>
        <v>1</v>
      </c>
      <c r="O176">
        <f t="shared" si="89"/>
        <v>1</v>
      </c>
      <c r="P176">
        <f t="shared" si="89"/>
        <v>0</v>
      </c>
      <c r="S176">
        <f>COUNTIFS(Stats_Pitch_Team,$B176,Stats_Pitch_Position,S$1,Stats_Pitch_AgeOut,1)</f>
        <v>7</v>
      </c>
      <c r="T176">
        <f t="shared" si="85"/>
        <v>1</v>
      </c>
      <c r="U176">
        <f t="shared" si="85"/>
        <v>1</v>
      </c>
      <c r="V176">
        <f t="shared" si="85"/>
        <v>1</v>
      </c>
      <c r="W176">
        <f t="shared" si="85"/>
        <v>1</v>
      </c>
      <c r="X176">
        <f t="shared" si="85"/>
        <v>1</v>
      </c>
      <c r="Y176">
        <f t="shared" si="85"/>
        <v>0</v>
      </c>
      <c r="Z176">
        <f t="shared" si="85"/>
        <v>0</v>
      </c>
      <c r="AA176">
        <f t="shared" si="85"/>
        <v>0</v>
      </c>
      <c r="AB176">
        <f t="shared" si="85"/>
        <v>1</v>
      </c>
      <c r="AC176">
        <f t="shared" si="67"/>
        <v>13</v>
      </c>
      <c r="AF176">
        <f>COUNTIFS(Stats_Pitch_Team,$B176,Stats_Pitch_Position,AF$1,Stats_Pitch_AgeOut,"&lt;&gt;1", Stats_Pitch_Draft,1)</f>
        <v>1</v>
      </c>
      <c r="AG176">
        <f t="shared" si="86"/>
        <v>0</v>
      </c>
      <c r="AH176">
        <f t="shared" si="86"/>
        <v>0</v>
      </c>
      <c r="AI176">
        <f t="shared" si="86"/>
        <v>0</v>
      </c>
      <c r="AJ176">
        <f t="shared" si="86"/>
        <v>0</v>
      </c>
      <c r="AK176">
        <f t="shared" si="86"/>
        <v>0</v>
      </c>
      <c r="AL176">
        <f t="shared" si="86"/>
        <v>0</v>
      </c>
      <c r="AM176">
        <f t="shared" si="86"/>
        <v>0</v>
      </c>
      <c r="AN176">
        <f t="shared" si="86"/>
        <v>0</v>
      </c>
      <c r="AO176">
        <f t="shared" si="86"/>
        <v>0</v>
      </c>
      <c r="AP176">
        <f t="shared" si="68"/>
        <v>1</v>
      </c>
      <c r="AS176">
        <f>COUNTIFS(Transfers_Team_Current,$B176,Transfers_Position,AS$1,Transfers_AgeOut, "&lt;&gt;1")</f>
        <v>0</v>
      </c>
      <c r="AT176">
        <f t="shared" si="87"/>
        <v>1</v>
      </c>
      <c r="AU176">
        <f t="shared" si="87"/>
        <v>0</v>
      </c>
      <c r="AV176">
        <f t="shared" si="87"/>
        <v>0</v>
      </c>
      <c r="AW176">
        <f t="shared" si="87"/>
        <v>0</v>
      </c>
      <c r="AX176">
        <f t="shared" si="87"/>
        <v>0</v>
      </c>
      <c r="AY176">
        <f t="shared" si="87"/>
        <v>0</v>
      </c>
      <c r="AZ176">
        <f t="shared" si="87"/>
        <v>0</v>
      </c>
      <c r="BA176">
        <f t="shared" si="87"/>
        <v>0</v>
      </c>
      <c r="BB176">
        <f t="shared" si="87"/>
        <v>0</v>
      </c>
      <c r="BC176">
        <f t="shared" si="69"/>
        <v>1</v>
      </c>
      <c r="BF176">
        <f t="shared" si="70"/>
        <v>9</v>
      </c>
      <c r="BG176">
        <f t="shared" si="71"/>
        <v>0</v>
      </c>
      <c r="BH176">
        <f t="shared" si="72"/>
        <v>0</v>
      </c>
      <c r="BI176">
        <f t="shared" si="73"/>
        <v>1</v>
      </c>
      <c r="BJ176">
        <f t="shared" si="74"/>
        <v>1</v>
      </c>
      <c r="BK176">
        <f t="shared" si="75"/>
        <v>1</v>
      </c>
      <c r="BL176">
        <f t="shared" si="76"/>
        <v>2</v>
      </c>
      <c r="BM176">
        <f t="shared" si="77"/>
        <v>1</v>
      </c>
      <c r="BN176">
        <f t="shared" si="78"/>
        <v>1</v>
      </c>
      <c r="BO176">
        <f t="shared" si="79"/>
        <v>0</v>
      </c>
      <c r="BP176">
        <f t="shared" si="80"/>
        <v>16</v>
      </c>
      <c r="BQ176" s="9">
        <f t="shared" si="81"/>
        <v>4</v>
      </c>
    </row>
    <row r="177" spans="1:71" x14ac:dyDescent="0.25">
      <c r="A177">
        <v>2026</v>
      </c>
      <c r="B177" t="s">
        <v>2636</v>
      </c>
      <c r="C177" s="4" t="str">
        <f t="shared" si="66"/>
        <v>Horizon</v>
      </c>
      <c r="F177">
        <f>COUNTIFS(Stats_Pitch_Team,$B177,Stats_Pitch_Position,F$1)</f>
        <v>18</v>
      </c>
      <c r="G177">
        <f t="shared" si="89"/>
        <v>1</v>
      </c>
      <c r="H177">
        <f t="shared" si="89"/>
        <v>1</v>
      </c>
      <c r="I177">
        <f t="shared" si="89"/>
        <v>2</v>
      </c>
      <c r="J177">
        <f t="shared" si="89"/>
        <v>1</v>
      </c>
      <c r="K177">
        <f t="shared" si="89"/>
        <v>1</v>
      </c>
      <c r="L177">
        <f t="shared" si="89"/>
        <v>5</v>
      </c>
      <c r="M177">
        <f t="shared" si="89"/>
        <v>1</v>
      </c>
      <c r="N177">
        <f t="shared" si="89"/>
        <v>1</v>
      </c>
      <c r="O177">
        <f t="shared" si="89"/>
        <v>4</v>
      </c>
      <c r="P177">
        <f t="shared" si="89"/>
        <v>0</v>
      </c>
      <c r="S177">
        <f>COUNTIFS(Stats_Pitch_Team,$B177,Stats_Pitch_Position,S$1,Stats_Pitch_AgeOut,1)</f>
        <v>10</v>
      </c>
      <c r="T177">
        <f t="shared" si="85"/>
        <v>0</v>
      </c>
      <c r="U177">
        <f t="shared" si="85"/>
        <v>1</v>
      </c>
      <c r="V177">
        <f t="shared" si="85"/>
        <v>1</v>
      </c>
      <c r="W177">
        <f t="shared" si="85"/>
        <v>1</v>
      </c>
      <c r="X177">
        <f t="shared" si="85"/>
        <v>0</v>
      </c>
      <c r="Y177">
        <f t="shared" si="85"/>
        <v>1</v>
      </c>
      <c r="Z177">
        <f t="shared" si="85"/>
        <v>0</v>
      </c>
      <c r="AA177">
        <f t="shared" si="85"/>
        <v>0</v>
      </c>
      <c r="AB177">
        <f t="shared" si="85"/>
        <v>0</v>
      </c>
      <c r="AC177">
        <f t="shared" si="67"/>
        <v>14</v>
      </c>
      <c r="AF177">
        <f>COUNTIFS(Stats_Pitch_Team,$B177,Stats_Pitch_Position,AF$1,Stats_Pitch_AgeOut,"&lt;&gt;1", Stats_Pitch_Draft,1)</f>
        <v>0</v>
      </c>
      <c r="AG177">
        <f t="shared" si="86"/>
        <v>0</v>
      </c>
      <c r="AH177">
        <f t="shared" si="86"/>
        <v>0</v>
      </c>
      <c r="AI177">
        <f t="shared" si="86"/>
        <v>0</v>
      </c>
      <c r="AJ177">
        <f t="shared" si="86"/>
        <v>0</v>
      </c>
      <c r="AK177">
        <f t="shared" si="86"/>
        <v>0</v>
      </c>
      <c r="AL177">
        <f t="shared" si="86"/>
        <v>0</v>
      </c>
      <c r="AM177">
        <f t="shared" si="86"/>
        <v>0</v>
      </c>
      <c r="AN177">
        <f t="shared" si="86"/>
        <v>0</v>
      </c>
      <c r="AO177">
        <f t="shared" si="86"/>
        <v>0</v>
      </c>
      <c r="AP177">
        <f t="shared" si="68"/>
        <v>0</v>
      </c>
      <c r="AS177">
        <f>COUNTIFS(Transfers_Team_Current,$B177,Transfers_Position,AS$1,Transfers_AgeOut, "&lt;&gt;1")</f>
        <v>2</v>
      </c>
      <c r="AT177">
        <f t="shared" si="87"/>
        <v>1</v>
      </c>
      <c r="AU177">
        <f t="shared" si="87"/>
        <v>0</v>
      </c>
      <c r="AV177">
        <f t="shared" si="87"/>
        <v>0</v>
      </c>
      <c r="AW177">
        <f t="shared" si="87"/>
        <v>0</v>
      </c>
      <c r="AX177">
        <f t="shared" si="87"/>
        <v>1</v>
      </c>
      <c r="AY177">
        <f t="shared" si="87"/>
        <v>0</v>
      </c>
      <c r="AZ177">
        <f t="shared" si="87"/>
        <v>0</v>
      </c>
      <c r="BA177">
        <f t="shared" si="87"/>
        <v>0</v>
      </c>
      <c r="BB177">
        <f t="shared" si="87"/>
        <v>0</v>
      </c>
      <c r="BC177">
        <f t="shared" si="69"/>
        <v>4</v>
      </c>
      <c r="BF177">
        <f t="shared" si="70"/>
        <v>6</v>
      </c>
      <c r="BG177">
        <f t="shared" si="71"/>
        <v>0</v>
      </c>
      <c r="BH177">
        <f t="shared" si="72"/>
        <v>0</v>
      </c>
      <c r="BI177">
        <f t="shared" si="73"/>
        <v>1</v>
      </c>
      <c r="BJ177">
        <f t="shared" si="74"/>
        <v>0</v>
      </c>
      <c r="BK177">
        <f t="shared" si="75"/>
        <v>0</v>
      </c>
      <c r="BL177">
        <f t="shared" si="76"/>
        <v>4</v>
      </c>
      <c r="BM177">
        <f t="shared" si="77"/>
        <v>1</v>
      </c>
      <c r="BN177">
        <f t="shared" si="78"/>
        <v>1</v>
      </c>
      <c r="BO177">
        <f t="shared" si="79"/>
        <v>4</v>
      </c>
      <c r="BP177">
        <f t="shared" si="80"/>
        <v>17</v>
      </c>
      <c r="BQ177" s="9">
        <f t="shared" si="81"/>
        <v>6</v>
      </c>
    </row>
    <row r="178" spans="1:71" x14ac:dyDescent="0.25">
      <c r="A178">
        <v>2026</v>
      </c>
      <c r="B178" t="s">
        <v>1943</v>
      </c>
      <c r="C178" s="4" t="str">
        <f t="shared" si="66"/>
        <v>Big Ten</v>
      </c>
      <c r="F178">
        <f>COUNTIFS(Stats_Pitch_Team,$B178,Stats_Pitch_Position,F$1)</f>
        <v>16</v>
      </c>
      <c r="G178">
        <f t="shared" si="89"/>
        <v>3</v>
      </c>
      <c r="H178">
        <f t="shared" si="89"/>
        <v>1</v>
      </c>
      <c r="I178">
        <f t="shared" si="89"/>
        <v>3</v>
      </c>
      <c r="J178">
        <f t="shared" si="89"/>
        <v>1</v>
      </c>
      <c r="K178">
        <f t="shared" si="89"/>
        <v>1</v>
      </c>
      <c r="L178">
        <f t="shared" si="89"/>
        <v>4</v>
      </c>
      <c r="M178">
        <f t="shared" si="89"/>
        <v>1</v>
      </c>
      <c r="N178">
        <f t="shared" si="89"/>
        <v>1</v>
      </c>
      <c r="O178">
        <f t="shared" si="89"/>
        <v>2</v>
      </c>
      <c r="P178">
        <f t="shared" si="89"/>
        <v>0</v>
      </c>
      <c r="S178">
        <f>COUNTIFS(Stats_Pitch_Team,$B178,Stats_Pitch_Position,S$1,Stats_Pitch_AgeOut,1)</f>
        <v>4</v>
      </c>
      <c r="T178">
        <f t="shared" si="85"/>
        <v>1</v>
      </c>
      <c r="U178">
        <f t="shared" si="85"/>
        <v>0</v>
      </c>
      <c r="V178">
        <f t="shared" si="85"/>
        <v>1</v>
      </c>
      <c r="W178">
        <f t="shared" si="85"/>
        <v>1</v>
      </c>
      <c r="X178">
        <f t="shared" si="85"/>
        <v>0</v>
      </c>
      <c r="Y178">
        <f t="shared" si="85"/>
        <v>1</v>
      </c>
      <c r="Z178">
        <f t="shared" si="85"/>
        <v>1</v>
      </c>
      <c r="AA178">
        <f t="shared" si="85"/>
        <v>0</v>
      </c>
      <c r="AB178">
        <f t="shared" si="85"/>
        <v>0</v>
      </c>
      <c r="AC178">
        <f t="shared" si="67"/>
        <v>9</v>
      </c>
      <c r="AF178">
        <f>COUNTIFS(Stats_Pitch_Team,$B178,Stats_Pitch_Position,AF$1,Stats_Pitch_AgeOut,"&lt;&gt;1", Stats_Pitch_Draft,1)</f>
        <v>0</v>
      </c>
      <c r="AG178">
        <f t="shared" si="86"/>
        <v>0</v>
      </c>
      <c r="AH178">
        <f t="shared" si="86"/>
        <v>0</v>
      </c>
      <c r="AI178">
        <f t="shared" si="86"/>
        <v>0</v>
      </c>
      <c r="AJ178">
        <f t="shared" si="86"/>
        <v>0</v>
      </c>
      <c r="AK178">
        <f t="shared" si="86"/>
        <v>1</v>
      </c>
      <c r="AL178">
        <f t="shared" si="86"/>
        <v>0</v>
      </c>
      <c r="AM178">
        <f t="shared" si="86"/>
        <v>0</v>
      </c>
      <c r="AN178">
        <f t="shared" si="86"/>
        <v>0</v>
      </c>
      <c r="AO178">
        <f t="shared" si="86"/>
        <v>0</v>
      </c>
      <c r="AP178">
        <f t="shared" si="68"/>
        <v>1</v>
      </c>
      <c r="AS178">
        <f>COUNTIFS(Transfers_Team_Current,$B178,Transfers_Position,AS$1,Transfers_AgeOut, "&lt;&gt;1")</f>
        <v>2</v>
      </c>
      <c r="AT178">
        <f t="shared" si="87"/>
        <v>1</v>
      </c>
      <c r="AU178">
        <f t="shared" si="87"/>
        <v>0</v>
      </c>
      <c r="AV178">
        <f t="shared" si="87"/>
        <v>0</v>
      </c>
      <c r="AW178">
        <f t="shared" si="87"/>
        <v>0</v>
      </c>
      <c r="AX178">
        <f t="shared" si="87"/>
        <v>0</v>
      </c>
      <c r="AY178">
        <f t="shared" si="87"/>
        <v>0</v>
      </c>
      <c r="AZ178">
        <f t="shared" si="87"/>
        <v>0</v>
      </c>
      <c r="BA178">
        <f t="shared" si="87"/>
        <v>0</v>
      </c>
      <c r="BB178">
        <f t="shared" si="87"/>
        <v>0</v>
      </c>
      <c r="BC178">
        <f t="shared" si="69"/>
        <v>3</v>
      </c>
      <c r="BF178">
        <f t="shared" si="70"/>
        <v>10</v>
      </c>
      <c r="BG178">
        <f t="shared" si="71"/>
        <v>1</v>
      </c>
      <c r="BH178">
        <f t="shared" si="72"/>
        <v>1</v>
      </c>
      <c r="BI178">
        <f t="shared" si="73"/>
        <v>2</v>
      </c>
      <c r="BJ178">
        <f t="shared" si="74"/>
        <v>0</v>
      </c>
      <c r="BK178">
        <f t="shared" si="75"/>
        <v>0</v>
      </c>
      <c r="BL178">
        <f t="shared" si="76"/>
        <v>3</v>
      </c>
      <c r="BM178">
        <f t="shared" si="77"/>
        <v>0</v>
      </c>
      <c r="BN178">
        <f t="shared" si="78"/>
        <v>1</v>
      </c>
      <c r="BO178">
        <f t="shared" si="79"/>
        <v>2</v>
      </c>
      <c r="BP178">
        <f t="shared" si="80"/>
        <v>20</v>
      </c>
      <c r="BQ178" s="9">
        <f t="shared" si="81"/>
        <v>4</v>
      </c>
      <c r="BS178">
        <v>1</v>
      </c>
    </row>
    <row r="179" spans="1:71" x14ac:dyDescent="0.25">
      <c r="A179">
        <v>2026</v>
      </c>
      <c r="B179" t="s">
        <v>4648</v>
      </c>
      <c r="C179" s="4" t="str">
        <f t="shared" si="66"/>
        <v>Southland</v>
      </c>
      <c r="F179">
        <f>COUNTIFS(Stats_Pitch_Team,$B179,Stats_Pitch_Position,F$1)</f>
        <v>18</v>
      </c>
      <c r="G179">
        <f t="shared" si="89"/>
        <v>3</v>
      </c>
      <c r="H179">
        <f t="shared" si="89"/>
        <v>1</v>
      </c>
      <c r="I179">
        <f t="shared" si="89"/>
        <v>3</v>
      </c>
      <c r="J179">
        <f t="shared" si="89"/>
        <v>2</v>
      </c>
      <c r="K179">
        <f t="shared" si="89"/>
        <v>1</v>
      </c>
      <c r="L179">
        <f t="shared" si="89"/>
        <v>3</v>
      </c>
      <c r="M179">
        <f t="shared" si="89"/>
        <v>1</v>
      </c>
      <c r="N179">
        <f t="shared" si="89"/>
        <v>3</v>
      </c>
      <c r="O179">
        <f t="shared" si="89"/>
        <v>1</v>
      </c>
      <c r="P179">
        <f t="shared" si="89"/>
        <v>0</v>
      </c>
      <c r="S179">
        <f>COUNTIFS(Stats_Pitch_Team,$B179,Stats_Pitch_Position,S$1,Stats_Pitch_AgeOut,1)</f>
        <v>4</v>
      </c>
      <c r="T179">
        <f t="shared" si="85"/>
        <v>2</v>
      </c>
      <c r="U179">
        <f t="shared" si="85"/>
        <v>1</v>
      </c>
      <c r="V179">
        <f t="shared" si="85"/>
        <v>0</v>
      </c>
      <c r="W179">
        <f t="shared" si="85"/>
        <v>0</v>
      </c>
      <c r="X179">
        <f t="shared" si="85"/>
        <v>0</v>
      </c>
      <c r="Y179">
        <f t="shared" si="85"/>
        <v>0</v>
      </c>
      <c r="Z179">
        <f t="shared" si="85"/>
        <v>1</v>
      </c>
      <c r="AA179">
        <f t="shared" si="85"/>
        <v>1</v>
      </c>
      <c r="AB179">
        <f t="shared" si="85"/>
        <v>1</v>
      </c>
      <c r="AC179">
        <f t="shared" si="67"/>
        <v>10</v>
      </c>
      <c r="AF179">
        <f>COUNTIFS(Stats_Pitch_Team,$B179,Stats_Pitch_Position,AF$1,Stats_Pitch_AgeOut,"&lt;&gt;1", Stats_Pitch_Draft,1)</f>
        <v>0</v>
      </c>
      <c r="AG179">
        <f t="shared" si="86"/>
        <v>0</v>
      </c>
      <c r="AH179">
        <f t="shared" si="86"/>
        <v>0</v>
      </c>
      <c r="AI179">
        <f t="shared" si="86"/>
        <v>0</v>
      </c>
      <c r="AJ179">
        <f t="shared" si="86"/>
        <v>0</v>
      </c>
      <c r="AK179">
        <f t="shared" si="86"/>
        <v>0</v>
      </c>
      <c r="AL179">
        <f t="shared" si="86"/>
        <v>0</v>
      </c>
      <c r="AM179">
        <f t="shared" si="86"/>
        <v>0</v>
      </c>
      <c r="AN179">
        <f t="shared" si="86"/>
        <v>0</v>
      </c>
      <c r="AO179">
        <f t="shared" si="86"/>
        <v>0</v>
      </c>
      <c r="AP179">
        <f t="shared" si="68"/>
        <v>0</v>
      </c>
      <c r="AS179">
        <f>COUNTIFS(Transfers_Team_Current,$B179,Transfers_Position,AS$1,Transfers_AgeOut, "&lt;&gt;1")</f>
        <v>2</v>
      </c>
      <c r="AT179">
        <f t="shared" si="87"/>
        <v>1</v>
      </c>
      <c r="AU179">
        <f t="shared" si="87"/>
        <v>0</v>
      </c>
      <c r="AV179">
        <f t="shared" si="87"/>
        <v>0</v>
      </c>
      <c r="AW179">
        <f t="shared" si="87"/>
        <v>1</v>
      </c>
      <c r="AX179">
        <f t="shared" si="87"/>
        <v>0</v>
      </c>
      <c r="AY179">
        <f t="shared" si="87"/>
        <v>0</v>
      </c>
      <c r="AZ179">
        <f t="shared" si="87"/>
        <v>0</v>
      </c>
      <c r="BA179">
        <f t="shared" si="87"/>
        <v>0</v>
      </c>
      <c r="BB179">
        <f t="shared" si="87"/>
        <v>0</v>
      </c>
      <c r="BC179">
        <f t="shared" si="69"/>
        <v>4</v>
      </c>
      <c r="BF179">
        <f t="shared" si="70"/>
        <v>12</v>
      </c>
      <c r="BG179">
        <f t="shared" si="71"/>
        <v>0</v>
      </c>
      <c r="BH179">
        <f t="shared" si="72"/>
        <v>0</v>
      </c>
      <c r="BI179">
        <f t="shared" si="73"/>
        <v>3</v>
      </c>
      <c r="BJ179">
        <f t="shared" si="74"/>
        <v>1</v>
      </c>
      <c r="BK179">
        <f t="shared" si="75"/>
        <v>1</v>
      </c>
      <c r="BL179">
        <f t="shared" si="76"/>
        <v>3</v>
      </c>
      <c r="BM179">
        <f t="shared" si="77"/>
        <v>0</v>
      </c>
      <c r="BN179">
        <f t="shared" si="78"/>
        <v>2</v>
      </c>
      <c r="BO179">
        <f t="shared" si="79"/>
        <v>0</v>
      </c>
      <c r="BP179">
        <f t="shared" si="80"/>
        <v>22</v>
      </c>
      <c r="BQ179" s="9">
        <f t="shared" si="81"/>
        <v>5</v>
      </c>
    </row>
    <row r="180" spans="1:71" x14ac:dyDescent="0.25">
      <c r="A180">
        <v>2026</v>
      </c>
      <c r="B180" t="s">
        <v>422</v>
      </c>
      <c r="C180" s="4" t="str">
        <f t="shared" si="66"/>
        <v>ACC</v>
      </c>
      <c r="F180">
        <f>COUNTIFS(Stats_Pitch_Team,$B180,Stats_Pitch_Position,F$1)</f>
        <v>16</v>
      </c>
      <c r="G180">
        <f t="shared" si="89"/>
        <v>2</v>
      </c>
      <c r="H180">
        <f t="shared" si="89"/>
        <v>2</v>
      </c>
      <c r="I180">
        <f t="shared" si="89"/>
        <v>2</v>
      </c>
      <c r="J180">
        <f t="shared" si="89"/>
        <v>1</v>
      </c>
      <c r="K180">
        <f t="shared" si="89"/>
        <v>1</v>
      </c>
      <c r="L180">
        <f t="shared" si="89"/>
        <v>2</v>
      </c>
      <c r="M180">
        <f t="shared" si="89"/>
        <v>2</v>
      </c>
      <c r="N180">
        <f t="shared" si="89"/>
        <v>1</v>
      </c>
      <c r="O180">
        <f t="shared" si="89"/>
        <v>1</v>
      </c>
      <c r="P180">
        <f t="shared" si="89"/>
        <v>0</v>
      </c>
      <c r="S180">
        <f>COUNTIFS(Stats_Pitch_Team,$B180,Stats_Pitch_Position,S$1,Stats_Pitch_AgeOut,1)</f>
        <v>6</v>
      </c>
      <c r="T180">
        <f t="shared" si="85"/>
        <v>0</v>
      </c>
      <c r="U180">
        <f t="shared" si="85"/>
        <v>0</v>
      </c>
      <c r="V180">
        <f t="shared" si="85"/>
        <v>1</v>
      </c>
      <c r="W180">
        <f t="shared" si="85"/>
        <v>0</v>
      </c>
      <c r="X180">
        <f t="shared" si="85"/>
        <v>0</v>
      </c>
      <c r="Y180">
        <f t="shared" si="85"/>
        <v>0</v>
      </c>
      <c r="Z180">
        <f t="shared" si="85"/>
        <v>1</v>
      </c>
      <c r="AA180">
        <f t="shared" si="85"/>
        <v>0</v>
      </c>
      <c r="AB180">
        <f t="shared" si="85"/>
        <v>0</v>
      </c>
      <c r="AC180">
        <f t="shared" si="67"/>
        <v>8</v>
      </c>
      <c r="AF180">
        <f>COUNTIFS(Stats_Pitch_Team,$B180,Stats_Pitch_Position,AF$1,Stats_Pitch_AgeOut,"&lt;&gt;1", Stats_Pitch_Draft,1)</f>
        <v>1</v>
      </c>
      <c r="AG180">
        <f t="shared" si="86"/>
        <v>1</v>
      </c>
      <c r="AH180">
        <f t="shared" si="86"/>
        <v>0</v>
      </c>
      <c r="AI180">
        <f t="shared" si="86"/>
        <v>0</v>
      </c>
      <c r="AJ180">
        <f t="shared" si="86"/>
        <v>0</v>
      </c>
      <c r="AK180">
        <f t="shared" si="86"/>
        <v>0</v>
      </c>
      <c r="AL180">
        <f t="shared" si="86"/>
        <v>0</v>
      </c>
      <c r="AM180">
        <f t="shared" si="86"/>
        <v>0</v>
      </c>
      <c r="AN180">
        <f t="shared" si="86"/>
        <v>0</v>
      </c>
      <c r="AO180">
        <f t="shared" si="86"/>
        <v>0</v>
      </c>
      <c r="AP180">
        <f t="shared" si="68"/>
        <v>2</v>
      </c>
      <c r="AS180">
        <f>COUNTIFS(Transfers_Team_Current,$B180,Transfers_Position,AS$1,Transfers_AgeOut, "&lt;&gt;1")</f>
        <v>3</v>
      </c>
      <c r="AT180">
        <f t="shared" si="87"/>
        <v>0</v>
      </c>
      <c r="AU180">
        <f t="shared" si="87"/>
        <v>1</v>
      </c>
      <c r="AV180">
        <f t="shared" si="87"/>
        <v>0</v>
      </c>
      <c r="AW180">
        <f t="shared" si="87"/>
        <v>0</v>
      </c>
      <c r="AX180">
        <f t="shared" si="87"/>
        <v>0</v>
      </c>
      <c r="AY180">
        <f t="shared" si="87"/>
        <v>1</v>
      </c>
      <c r="AZ180">
        <f t="shared" si="87"/>
        <v>0</v>
      </c>
      <c r="BA180">
        <f t="shared" si="87"/>
        <v>0</v>
      </c>
      <c r="BB180">
        <f t="shared" si="87"/>
        <v>0</v>
      </c>
      <c r="BC180">
        <f t="shared" si="69"/>
        <v>5</v>
      </c>
      <c r="BF180">
        <f t="shared" si="70"/>
        <v>6</v>
      </c>
      <c r="BG180">
        <f t="shared" si="71"/>
        <v>1</v>
      </c>
      <c r="BH180">
        <f t="shared" si="72"/>
        <v>1</v>
      </c>
      <c r="BI180">
        <f t="shared" si="73"/>
        <v>1</v>
      </c>
      <c r="BJ180">
        <f t="shared" si="74"/>
        <v>1</v>
      </c>
      <c r="BK180">
        <f t="shared" si="75"/>
        <v>1</v>
      </c>
      <c r="BL180">
        <f t="shared" si="76"/>
        <v>1</v>
      </c>
      <c r="BM180">
        <f t="shared" si="77"/>
        <v>1</v>
      </c>
      <c r="BN180">
        <f t="shared" si="78"/>
        <v>1</v>
      </c>
      <c r="BO180">
        <f t="shared" si="79"/>
        <v>1</v>
      </c>
      <c r="BP180">
        <f t="shared" si="80"/>
        <v>15</v>
      </c>
      <c r="BQ180" s="9">
        <f t="shared" si="81"/>
        <v>3</v>
      </c>
    </row>
    <row r="181" spans="1:71" x14ac:dyDescent="0.25">
      <c r="A181">
        <v>2026</v>
      </c>
      <c r="B181" t="s">
        <v>2674</v>
      </c>
      <c r="C181" s="4" t="str">
        <f t="shared" si="66"/>
        <v>Horizon</v>
      </c>
      <c r="F181">
        <f>COUNTIFS(Stats_Pitch_Team,$B181,Stats_Pitch_Position,F$1)</f>
        <v>23</v>
      </c>
      <c r="G181">
        <f t="shared" si="89"/>
        <v>2</v>
      </c>
      <c r="H181">
        <f t="shared" si="89"/>
        <v>1</v>
      </c>
      <c r="I181">
        <f t="shared" si="89"/>
        <v>1</v>
      </c>
      <c r="J181">
        <f t="shared" si="89"/>
        <v>2</v>
      </c>
      <c r="K181">
        <f t="shared" si="89"/>
        <v>1</v>
      </c>
      <c r="L181">
        <f t="shared" si="89"/>
        <v>2</v>
      </c>
      <c r="M181">
        <f t="shared" si="89"/>
        <v>2</v>
      </c>
      <c r="N181">
        <f t="shared" si="89"/>
        <v>3</v>
      </c>
      <c r="O181">
        <f t="shared" si="89"/>
        <v>1</v>
      </c>
      <c r="P181">
        <f t="shared" si="89"/>
        <v>0</v>
      </c>
      <c r="S181">
        <f>COUNTIFS(Stats_Pitch_Team,$B181,Stats_Pitch_Position,S$1,Stats_Pitch_AgeOut,1)</f>
        <v>7</v>
      </c>
      <c r="T181">
        <f t="shared" si="85"/>
        <v>0</v>
      </c>
      <c r="U181">
        <f t="shared" si="85"/>
        <v>0</v>
      </c>
      <c r="V181">
        <f t="shared" si="85"/>
        <v>1</v>
      </c>
      <c r="W181">
        <f t="shared" si="85"/>
        <v>0</v>
      </c>
      <c r="X181">
        <f t="shared" si="85"/>
        <v>1</v>
      </c>
      <c r="Y181">
        <f t="shared" si="85"/>
        <v>0</v>
      </c>
      <c r="Z181">
        <f t="shared" si="85"/>
        <v>0</v>
      </c>
      <c r="AA181">
        <f t="shared" si="85"/>
        <v>1</v>
      </c>
      <c r="AB181">
        <f t="shared" si="85"/>
        <v>0</v>
      </c>
      <c r="AC181">
        <f t="shared" si="67"/>
        <v>10</v>
      </c>
      <c r="AF181">
        <f>COUNTIFS(Stats_Pitch_Team,$B181,Stats_Pitch_Position,AF$1,Stats_Pitch_AgeOut,"&lt;&gt;1", Stats_Pitch_Draft,1)</f>
        <v>0</v>
      </c>
      <c r="AG181">
        <f t="shared" si="86"/>
        <v>0</v>
      </c>
      <c r="AH181">
        <f t="shared" si="86"/>
        <v>0</v>
      </c>
      <c r="AI181">
        <f t="shared" si="86"/>
        <v>0</v>
      </c>
      <c r="AJ181">
        <f t="shared" si="86"/>
        <v>0</v>
      </c>
      <c r="AK181">
        <f t="shared" si="86"/>
        <v>0</v>
      </c>
      <c r="AL181">
        <f t="shared" si="86"/>
        <v>0</v>
      </c>
      <c r="AM181">
        <f t="shared" si="86"/>
        <v>0</v>
      </c>
      <c r="AN181">
        <f t="shared" si="86"/>
        <v>0</v>
      </c>
      <c r="AO181">
        <f t="shared" si="86"/>
        <v>0</v>
      </c>
      <c r="AP181">
        <f t="shared" si="68"/>
        <v>0</v>
      </c>
      <c r="AS181">
        <f>COUNTIFS(Transfers_Team_Current,$B181,Transfers_Position,AS$1,Transfers_AgeOut, "&lt;&gt;1")</f>
        <v>2</v>
      </c>
      <c r="AT181">
        <f t="shared" si="87"/>
        <v>0</v>
      </c>
      <c r="AU181">
        <f t="shared" si="87"/>
        <v>0</v>
      </c>
      <c r="AV181">
        <f t="shared" si="87"/>
        <v>0</v>
      </c>
      <c r="AW181">
        <f t="shared" si="87"/>
        <v>0</v>
      </c>
      <c r="AX181">
        <f t="shared" si="87"/>
        <v>0</v>
      </c>
      <c r="AY181">
        <f t="shared" si="87"/>
        <v>0</v>
      </c>
      <c r="AZ181">
        <f t="shared" si="87"/>
        <v>0</v>
      </c>
      <c r="BA181">
        <f t="shared" si="87"/>
        <v>0</v>
      </c>
      <c r="BB181">
        <f t="shared" si="87"/>
        <v>0</v>
      </c>
      <c r="BC181">
        <f t="shared" si="69"/>
        <v>2</v>
      </c>
      <c r="BF181">
        <f t="shared" si="70"/>
        <v>14</v>
      </c>
      <c r="BG181">
        <f t="shared" si="71"/>
        <v>2</v>
      </c>
      <c r="BH181">
        <f t="shared" si="72"/>
        <v>1</v>
      </c>
      <c r="BI181">
        <f t="shared" si="73"/>
        <v>0</v>
      </c>
      <c r="BJ181">
        <f t="shared" si="74"/>
        <v>2</v>
      </c>
      <c r="BK181">
        <f t="shared" si="75"/>
        <v>0</v>
      </c>
      <c r="BL181">
        <f t="shared" si="76"/>
        <v>2</v>
      </c>
      <c r="BM181">
        <f t="shared" si="77"/>
        <v>2</v>
      </c>
      <c r="BN181">
        <f t="shared" si="78"/>
        <v>2</v>
      </c>
      <c r="BO181">
        <f t="shared" si="79"/>
        <v>1</v>
      </c>
      <c r="BP181">
        <f t="shared" si="80"/>
        <v>26</v>
      </c>
      <c r="BQ181" s="9">
        <f t="shared" si="81"/>
        <v>6</v>
      </c>
    </row>
    <row r="182" spans="1:71" x14ac:dyDescent="0.25">
      <c r="A182">
        <v>2026</v>
      </c>
      <c r="B182" t="s">
        <v>3254</v>
      </c>
      <c r="C182" s="4" t="str">
        <f t="shared" si="66"/>
        <v>Mid-American</v>
      </c>
      <c r="F182">
        <f>COUNTIFS(Stats_Pitch_Team,$B182,Stats_Pitch_Position,F$1)</f>
        <v>19</v>
      </c>
      <c r="G182">
        <f t="shared" ref="G182:P191" si="90">COUNTIFS(Stats_Hit_Team,$B182,Stats_Hit_Position,G$1)</f>
        <v>2</v>
      </c>
      <c r="H182">
        <f t="shared" si="90"/>
        <v>3</v>
      </c>
      <c r="I182">
        <f t="shared" si="90"/>
        <v>1</v>
      </c>
      <c r="J182">
        <f t="shared" si="90"/>
        <v>2</v>
      </c>
      <c r="K182">
        <f t="shared" si="90"/>
        <v>2</v>
      </c>
      <c r="L182">
        <f t="shared" si="90"/>
        <v>1</v>
      </c>
      <c r="M182">
        <f t="shared" si="90"/>
        <v>1</v>
      </c>
      <c r="N182">
        <f t="shared" si="90"/>
        <v>2</v>
      </c>
      <c r="O182">
        <f t="shared" si="90"/>
        <v>1</v>
      </c>
      <c r="P182">
        <f t="shared" si="90"/>
        <v>0</v>
      </c>
      <c r="S182">
        <f>COUNTIFS(Stats_Pitch_Team,$B182,Stats_Pitch_Position,S$1,Stats_Pitch_AgeOut,1)</f>
        <v>3</v>
      </c>
      <c r="T182">
        <f t="shared" si="85"/>
        <v>1</v>
      </c>
      <c r="U182">
        <f t="shared" si="85"/>
        <v>1</v>
      </c>
      <c r="V182">
        <f t="shared" si="85"/>
        <v>1</v>
      </c>
      <c r="W182">
        <f t="shared" si="85"/>
        <v>2</v>
      </c>
      <c r="X182">
        <f t="shared" si="85"/>
        <v>0</v>
      </c>
      <c r="Y182">
        <f t="shared" si="85"/>
        <v>0</v>
      </c>
      <c r="Z182">
        <f t="shared" si="85"/>
        <v>0</v>
      </c>
      <c r="AA182">
        <f t="shared" si="85"/>
        <v>1</v>
      </c>
      <c r="AB182">
        <f t="shared" si="85"/>
        <v>1</v>
      </c>
      <c r="AC182">
        <f t="shared" si="67"/>
        <v>10</v>
      </c>
      <c r="AF182">
        <f>COUNTIFS(Stats_Pitch_Team,$B182,Stats_Pitch_Position,AF$1,Stats_Pitch_AgeOut,"&lt;&gt;1", Stats_Pitch_Draft,1)</f>
        <v>0</v>
      </c>
      <c r="AG182">
        <f t="shared" si="86"/>
        <v>0</v>
      </c>
      <c r="AH182">
        <f t="shared" si="86"/>
        <v>0</v>
      </c>
      <c r="AI182">
        <f t="shared" si="86"/>
        <v>0</v>
      </c>
      <c r="AJ182">
        <f t="shared" si="86"/>
        <v>0</v>
      </c>
      <c r="AK182">
        <f t="shared" si="86"/>
        <v>0</v>
      </c>
      <c r="AL182">
        <f t="shared" si="86"/>
        <v>0</v>
      </c>
      <c r="AM182">
        <f t="shared" si="86"/>
        <v>0</v>
      </c>
      <c r="AN182">
        <f t="shared" si="86"/>
        <v>0</v>
      </c>
      <c r="AO182">
        <f t="shared" si="86"/>
        <v>0</v>
      </c>
      <c r="AP182">
        <f t="shared" si="68"/>
        <v>0</v>
      </c>
      <c r="AS182">
        <f>COUNTIFS(Transfers_Team_Current,$B182,Transfers_Position,AS$1,Transfers_AgeOut, "&lt;&gt;1")</f>
        <v>4</v>
      </c>
      <c r="AT182">
        <f t="shared" si="87"/>
        <v>0</v>
      </c>
      <c r="AU182">
        <f t="shared" si="87"/>
        <v>0</v>
      </c>
      <c r="AV182">
        <f t="shared" si="87"/>
        <v>0</v>
      </c>
      <c r="AW182">
        <f t="shared" si="87"/>
        <v>0</v>
      </c>
      <c r="AX182">
        <f t="shared" si="87"/>
        <v>0</v>
      </c>
      <c r="AY182">
        <f t="shared" si="87"/>
        <v>0</v>
      </c>
      <c r="AZ182">
        <f t="shared" si="87"/>
        <v>0</v>
      </c>
      <c r="BA182">
        <f t="shared" si="87"/>
        <v>0</v>
      </c>
      <c r="BB182">
        <f t="shared" si="87"/>
        <v>0</v>
      </c>
      <c r="BC182">
        <f t="shared" si="69"/>
        <v>4</v>
      </c>
      <c r="BF182">
        <f t="shared" si="70"/>
        <v>12</v>
      </c>
      <c r="BG182">
        <f t="shared" si="71"/>
        <v>1</v>
      </c>
      <c r="BH182">
        <f t="shared" si="72"/>
        <v>2</v>
      </c>
      <c r="BI182">
        <f t="shared" si="73"/>
        <v>0</v>
      </c>
      <c r="BJ182">
        <f t="shared" si="74"/>
        <v>0</v>
      </c>
      <c r="BK182">
        <f t="shared" si="75"/>
        <v>2</v>
      </c>
      <c r="BL182">
        <f t="shared" si="76"/>
        <v>1</v>
      </c>
      <c r="BM182">
        <f t="shared" si="77"/>
        <v>1</v>
      </c>
      <c r="BN182">
        <f t="shared" si="78"/>
        <v>1</v>
      </c>
      <c r="BO182">
        <f t="shared" si="79"/>
        <v>0</v>
      </c>
      <c r="BP182">
        <f t="shared" si="80"/>
        <v>20</v>
      </c>
      <c r="BQ182" s="9">
        <f t="shared" si="81"/>
        <v>3</v>
      </c>
    </row>
    <row r="183" spans="1:71" x14ac:dyDescent="0.25">
      <c r="A183">
        <v>2026</v>
      </c>
      <c r="B183" t="s">
        <v>1751</v>
      </c>
      <c r="C183" s="4" t="str">
        <f t="shared" si="66"/>
        <v>Big Ten</v>
      </c>
      <c r="F183">
        <f>COUNTIFS(Stats_Pitch_Team,$B183,Stats_Pitch_Position,F$1)</f>
        <v>19</v>
      </c>
      <c r="G183">
        <f t="shared" si="90"/>
        <v>2</v>
      </c>
      <c r="H183">
        <f t="shared" si="90"/>
        <v>3</v>
      </c>
      <c r="I183">
        <f t="shared" si="90"/>
        <v>1</v>
      </c>
      <c r="J183">
        <f t="shared" si="90"/>
        <v>1</v>
      </c>
      <c r="K183">
        <f t="shared" si="90"/>
        <v>1</v>
      </c>
      <c r="L183">
        <f t="shared" si="90"/>
        <v>1</v>
      </c>
      <c r="M183">
        <f t="shared" si="90"/>
        <v>1</v>
      </c>
      <c r="N183">
        <f t="shared" si="90"/>
        <v>1</v>
      </c>
      <c r="O183">
        <f t="shared" si="90"/>
        <v>3</v>
      </c>
      <c r="P183">
        <f t="shared" si="90"/>
        <v>0</v>
      </c>
      <c r="S183">
        <f>COUNTIFS(Stats_Pitch_Team,$B183,Stats_Pitch_Position,S$1,Stats_Pitch_AgeOut,1)</f>
        <v>3</v>
      </c>
      <c r="T183">
        <f t="shared" si="85"/>
        <v>1</v>
      </c>
      <c r="U183">
        <f t="shared" si="85"/>
        <v>0</v>
      </c>
      <c r="V183">
        <f t="shared" si="85"/>
        <v>0</v>
      </c>
      <c r="W183">
        <f t="shared" si="85"/>
        <v>0</v>
      </c>
      <c r="X183">
        <f t="shared" si="85"/>
        <v>1</v>
      </c>
      <c r="Y183">
        <f t="shared" si="85"/>
        <v>0</v>
      </c>
      <c r="Z183">
        <f t="shared" si="85"/>
        <v>0</v>
      </c>
      <c r="AA183">
        <f t="shared" si="85"/>
        <v>1</v>
      </c>
      <c r="AB183">
        <f t="shared" si="85"/>
        <v>0</v>
      </c>
      <c r="AC183">
        <f t="shared" si="67"/>
        <v>6</v>
      </c>
      <c r="AF183">
        <f>COUNTIFS(Stats_Pitch_Team,$B183,Stats_Pitch_Position,AF$1,Stats_Pitch_AgeOut,"&lt;&gt;1", Stats_Pitch_Draft,1)</f>
        <v>0</v>
      </c>
      <c r="AG183">
        <f t="shared" si="86"/>
        <v>0</v>
      </c>
      <c r="AH183">
        <f t="shared" si="86"/>
        <v>0</v>
      </c>
      <c r="AI183">
        <f t="shared" si="86"/>
        <v>0</v>
      </c>
      <c r="AJ183">
        <f t="shared" si="86"/>
        <v>0</v>
      </c>
      <c r="AK183">
        <f t="shared" si="86"/>
        <v>0</v>
      </c>
      <c r="AL183">
        <f t="shared" si="86"/>
        <v>0</v>
      </c>
      <c r="AM183">
        <f t="shared" si="86"/>
        <v>0</v>
      </c>
      <c r="AN183">
        <f t="shared" si="86"/>
        <v>0</v>
      </c>
      <c r="AO183">
        <f t="shared" si="86"/>
        <v>0</v>
      </c>
      <c r="AP183">
        <f t="shared" si="68"/>
        <v>0</v>
      </c>
      <c r="AS183">
        <f>COUNTIFS(Transfers_Team_Current,$B183,Transfers_Position,AS$1,Transfers_AgeOut, "&lt;&gt;1")</f>
        <v>3</v>
      </c>
      <c r="AT183">
        <f t="shared" si="87"/>
        <v>0</v>
      </c>
      <c r="AU183">
        <f t="shared" si="87"/>
        <v>1</v>
      </c>
      <c r="AV183">
        <f t="shared" si="87"/>
        <v>0</v>
      </c>
      <c r="AW183">
        <f t="shared" si="87"/>
        <v>0</v>
      </c>
      <c r="AX183">
        <f t="shared" si="87"/>
        <v>0</v>
      </c>
      <c r="AY183">
        <f t="shared" si="87"/>
        <v>0</v>
      </c>
      <c r="AZ183">
        <f t="shared" si="87"/>
        <v>1</v>
      </c>
      <c r="BA183">
        <f t="shared" si="87"/>
        <v>0</v>
      </c>
      <c r="BB183">
        <f t="shared" si="87"/>
        <v>0</v>
      </c>
      <c r="BC183">
        <f t="shared" si="69"/>
        <v>5</v>
      </c>
      <c r="BF183">
        <f t="shared" si="70"/>
        <v>13</v>
      </c>
      <c r="BG183">
        <f t="shared" si="71"/>
        <v>1</v>
      </c>
      <c r="BH183">
        <f t="shared" si="72"/>
        <v>2</v>
      </c>
      <c r="BI183">
        <f t="shared" si="73"/>
        <v>1</v>
      </c>
      <c r="BJ183">
        <f t="shared" si="74"/>
        <v>1</v>
      </c>
      <c r="BK183">
        <f t="shared" si="75"/>
        <v>0</v>
      </c>
      <c r="BL183">
        <f t="shared" si="76"/>
        <v>1</v>
      </c>
      <c r="BM183">
        <f t="shared" si="77"/>
        <v>0</v>
      </c>
      <c r="BN183">
        <f t="shared" si="78"/>
        <v>0</v>
      </c>
      <c r="BO183">
        <f t="shared" si="79"/>
        <v>3</v>
      </c>
      <c r="BP183">
        <f t="shared" si="80"/>
        <v>22</v>
      </c>
      <c r="BQ183" s="9">
        <f t="shared" si="81"/>
        <v>1</v>
      </c>
      <c r="BS183">
        <v>1</v>
      </c>
    </row>
    <row r="184" spans="1:71" x14ac:dyDescent="0.25">
      <c r="A184">
        <v>2026</v>
      </c>
      <c r="B184" t="s">
        <v>4315</v>
      </c>
      <c r="C184" s="4" t="str">
        <f t="shared" si="66"/>
        <v>SEC</v>
      </c>
      <c r="F184">
        <f>COUNTIFS(Stats_Pitch_Team,$B184,Stats_Pitch_Position,F$1)</f>
        <v>19</v>
      </c>
      <c r="G184">
        <f t="shared" si="90"/>
        <v>2</v>
      </c>
      <c r="H184">
        <f t="shared" si="90"/>
        <v>2</v>
      </c>
      <c r="I184">
        <f t="shared" si="90"/>
        <v>3</v>
      </c>
      <c r="J184">
        <f t="shared" si="90"/>
        <v>1</v>
      </c>
      <c r="K184">
        <f t="shared" si="90"/>
        <v>1</v>
      </c>
      <c r="L184">
        <f t="shared" si="90"/>
        <v>1</v>
      </c>
      <c r="M184">
        <f t="shared" si="90"/>
        <v>1</v>
      </c>
      <c r="N184">
        <f t="shared" si="90"/>
        <v>3</v>
      </c>
      <c r="O184">
        <f t="shared" si="90"/>
        <v>1</v>
      </c>
      <c r="P184">
        <f t="shared" si="90"/>
        <v>0</v>
      </c>
      <c r="S184">
        <f>COUNTIFS(Stats_Pitch_Team,$B184,Stats_Pitch_Position,S$1,Stats_Pitch_AgeOut,1)</f>
        <v>2</v>
      </c>
      <c r="T184">
        <f t="shared" si="85"/>
        <v>0</v>
      </c>
      <c r="U184">
        <f t="shared" si="85"/>
        <v>1</v>
      </c>
      <c r="V184">
        <f t="shared" si="85"/>
        <v>1</v>
      </c>
      <c r="W184">
        <f t="shared" si="85"/>
        <v>0</v>
      </c>
      <c r="X184">
        <f t="shared" si="85"/>
        <v>0</v>
      </c>
      <c r="Y184">
        <f t="shared" si="85"/>
        <v>1</v>
      </c>
      <c r="Z184">
        <f t="shared" si="85"/>
        <v>0</v>
      </c>
      <c r="AA184">
        <f t="shared" si="85"/>
        <v>0</v>
      </c>
      <c r="AB184">
        <f t="shared" si="85"/>
        <v>0</v>
      </c>
      <c r="AC184">
        <f t="shared" si="67"/>
        <v>5</v>
      </c>
      <c r="AF184">
        <f>COUNTIFS(Stats_Pitch_Team,$B184,Stats_Pitch_Position,AF$1,Stats_Pitch_AgeOut,"&lt;&gt;1", Stats_Pitch_Draft,1)</f>
        <v>4</v>
      </c>
      <c r="AG184">
        <f t="shared" si="86"/>
        <v>2</v>
      </c>
      <c r="AH184">
        <f t="shared" si="86"/>
        <v>0</v>
      </c>
      <c r="AI184">
        <f t="shared" si="86"/>
        <v>1</v>
      </c>
      <c r="AJ184">
        <f t="shared" si="86"/>
        <v>1</v>
      </c>
      <c r="AK184">
        <f t="shared" si="86"/>
        <v>1</v>
      </c>
      <c r="AL184">
        <f t="shared" si="86"/>
        <v>0</v>
      </c>
      <c r="AM184">
        <f t="shared" si="86"/>
        <v>1</v>
      </c>
      <c r="AN184">
        <f t="shared" si="86"/>
        <v>1</v>
      </c>
      <c r="AO184">
        <f t="shared" si="86"/>
        <v>0</v>
      </c>
      <c r="AP184">
        <f t="shared" si="68"/>
        <v>11</v>
      </c>
      <c r="AS184">
        <f>COUNTIFS(Transfers_Team_Current,$B184,Transfers_Position,AS$1,Transfers_AgeOut, "&lt;&gt;1")</f>
        <v>0</v>
      </c>
      <c r="AT184">
        <f t="shared" si="87"/>
        <v>0</v>
      </c>
      <c r="AU184">
        <f t="shared" si="87"/>
        <v>0</v>
      </c>
      <c r="AV184">
        <f t="shared" si="87"/>
        <v>0</v>
      </c>
      <c r="AW184">
        <f t="shared" si="87"/>
        <v>0</v>
      </c>
      <c r="AX184">
        <f t="shared" si="87"/>
        <v>0</v>
      </c>
      <c r="AY184">
        <f t="shared" si="87"/>
        <v>0</v>
      </c>
      <c r="AZ184">
        <f t="shared" si="87"/>
        <v>0</v>
      </c>
      <c r="BA184">
        <f t="shared" si="87"/>
        <v>0</v>
      </c>
      <c r="BB184">
        <f t="shared" si="87"/>
        <v>0</v>
      </c>
      <c r="BC184">
        <f t="shared" si="69"/>
        <v>0</v>
      </c>
      <c r="BF184">
        <f t="shared" si="70"/>
        <v>13</v>
      </c>
      <c r="BG184">
        <f t="shared" si="71"/>
        <v>0</v>
      </c>
      <c r="BH184">
        <f t="shared" si="72"/>
        <v>1</v>
      </c>
      <c r="BI184">
        <f t="shared" si="73"/>
        <v>1</v>
      </c>
      <c r="BJ184">
        <f t="shared" si="74"/>
        <v>0</v>
      </c>
      <c r="BK184">
        <f t="shared" si="75"/>
        <v>0</v>
      </c>
      <c r="BL184">
        <f t="shared" si="76"/>
        <v>0</v>
      </c>
      <c r="BM184">
        <f t="shared" si="77"/>
        <v>0</v>
      </c>
      <c r="BN184">
        <f t="shared" si="78"/>
        <v>2</v>
      </c>
      <c r="BO184">
        <f t="shared" si="79"/>
        <v>1</v>
      </c>
      <c r="BP184">
        <f t="shared" si="80"/>
        <v>18</v>
      </c>
      <c r="BQ184" s="9">
        <f t="shared" si="81"/>
        <v>2</v>
      </c>
    </row>
    <row r="185" spans="1:71" x14ac:dyDescent="0.25">
      <c r="A185">
        <v>2026</v>
      </c>
      <c r="B185" t="s">
        <v>1168</v>
      </c>
      <c r="C185" s="4" t="str">
        <f t="shared" si="66"/>
        <v>Big 12</v>
      </c>
      <c r="F185">
        <f>COUNTIFS(Stats_Pitch_Team,$B185,Stats_Pitch_Position,F$1)</f>
        <v>17</v>
      </c>
      <c r="G185">
        <f t="shared" si="90"/>
        <v>3</v>
      </c>
      <c r="H185">
        <f t="shared" si="90"/>
        <v>1</v>
      </c>
      <c r="I185">
        <f t="shared" si="90"/>
        <v>2</v>
      </c>
      <c r="J185">
        <f t="shared" si="90"/>
        <v>3</v>
      </c>
      <c r="K185">
        <f t="shared" si="90"/>
        <v>1</v>
      </c>
      <c r="L185">
        <f t="shared" si="90"/>
        <v>2</v>
      </c>
      <c r="M185">
        <f t="shared" si="90"/>
        <v>1</v>
      </c>
      <c r="N185">
        <f t="shared" si="90"/>
        <v>3</v>
      </c>
      <c r="O185">
        <f t="shared" si="90"/>
        <v>2</v>
      </c>
      <c r="P185">
        <f t="shared" si="90"/>
        <v>0</v>
      </c>
      <c r="S185">
        <f>COUNTIFS(Stats_Pitch_Team,$B185,Stats_Pitch_Position,S$1,Stats_Pitch_AgeOut,1)</f>
        <v>3</v>
      </c>
      <c r="T185">
        <f t="shared" si="85"/>
        <v>0</v>
      </c>
      <c r="U185">
        <f t="shared" si="85"/>
        <v>1</v>
      </c>
      <c r="V185">
        <f t="shared" si="85"/>
        <v>0</v>
      </c>
      <c r="W185">
        <f t="shared" si="85"/>
        <v>1</v>
      </c>
      <c r="X185">
        <f t="shared" si="85"/>
        <v>0</v>
      </c>
      <c r="Y185">
        <f t="shared" si="85"/>
        <v>0</v>
      </c>
      <c r="Z185">
        <f t="shared" si="85"/>
        <v>0</v>
      </c>
      <c r="AA185">
        <f t="shared" si="85"/>
        <v>0</v>
      </c>
      <c r="AB185">
        <f t="shared" si="85"/>
        <v>0</v>
      </c>
      <c r="AC185">
        <f t="shared" si="67"/>
        <v>5</v>
      </c>
      <c r="AF185">
        <f>COUNTIFS(Stats_Pitch_Team,$B185,Stats_Pitch_Position,AF$1,Stats_Pitch_AgeOut,"&lt;&gt;1", Stats_Pitch_Draft,1)</f>
        <v>1</v>
      </c>
      <c r="AG185">
        <f t="shared" si="86"/>
        <v>0</v>
      </c>
      <c r="AH185">
        <f t="shared" si="86"/>
        <v>0</v>
      </c>
      <c r="AI185">
        <f t="shared" si="86"/>
        <v>0</v>
      </c>
      <c r="AJ185">
        <f t="shared" si="86"/>
        <v>0</v>
      </c>
      <c r="AK185">
        <f t="shared" si="86"/>
        <v>0</v>
      </c>
      <c r="AL185">
        <f t="shared" si="86"/>
        <v>1</v>
      </c>
      <c r="AM185">
        <f t="shared" si="86"/>
        <v>1</v>
      </c>
      <c r="AN185">
        <f t="shared" si="86"/>
        <v>0</v>
      </c>
      <c r="AO185">
        <f t="shared" si="86"/>
        <v>0</v>
      </c>
      <c r="AP185">
        <f t="shared" si="68"/>
        <v>3</v>
      </c>
      <c r="AS185">
        <f>COUNTIFS(Transfers_Team_Current,$B185,Transfers_Position,AS$1,Transfers_AgeOut, "&lt;&gt;1")</f>
        <v>2</v>
      </c>
      <c r="AT185">
        <f t="shared" si="87"/>
        <v>0</v>
      </c>
      <c r="AU185">
        <f t="shared" si="87"/>
        <v>0</v>
      </c>
      <c r="AV185">
        <f t="shared" si="87"/>
        <v>0</v>
      </c>
      <c r="AW185">
        <f t="shared" si="87"/>
        <v>0</v>
      </c>
      <c r="AX185">
        <f t="shared" si="87"/>
        <v>0</v>
      </c>
      <c r="AY185">
        <f t="shared" si="87"/>
        <v>0</v>
      </c>
      <c r="AZ185">
        <f t="shared" si="87"/>
        <v>0</v>
      </c>
      <c r="BA185">
        <f t="shared" si="87"/>
        <v>0</v>
      </c>
      <c r="BB185">
        <f t="shared" si="87"/>
        <v>0</v>
      </c>
      <c r="BC185">
        <f t="shared" si="69"/>
        <v>2</v>
      </c>
      <c r="BF185">
        <f t="shared" si="70"/>
        <v>11</v>
      </c>
      <c r="BG185">
        <f t="shared" si="71"/>
        <v>3</v>
      </c>
      <c r="BH185">
        <f t="shared" si="72"/>
        <v>0</v>
      </c>
      <c r="BI185">
        <f t="shared" si="73"/>
        <v>2</v>
      </c>
      <c r="BJ185">
        <f t="shared" si="74"/>
        <v>2</v>
      </c>
      <c r="BK185">
        <f t="shared" si="75"/>
        <v>1</v>
      </c>
      <c r="BL185">
        <f t="shared" si="76"/>
        <v>1</v>
      </c>
      <c r="BM185">
        <f t="shared" si="77"/>
        <v>0</v>
      </c>
      <c r="BN185">
        <f t="shared" si="78"/>
        <v>3</v>
      </c>
      <c r="BO185">
        <f t="shared" si="79"/>
        <v>2</v>
      </c>
      <c r="BP185">
        <f t="shared" si="80"/>
        <v>25</v>
      </c>
      <c r="BQ185" s="9">
        <f t="shared" si="81"/>
        <v>4</v>
      </c>
    </row>
    <row r="186" spans="1:71" x14ac:dyDescent="0.25">
      <c r="A186">
        <v>2026</v>
      </c>
      <c r="B186" t="s">
        <v>5013</v>
      </c>
      <c r="C186" s="4" t="str">
        <f t="shared" si="66"/>
        <v>Sun Belt</v>
      </c>
      <c r="F186">
        <f>COUNTIFS(Stats_Pitch_Team,$B186,Stats_Pitch_Position,F$1)</f>
        <v>20</v>
      </c>
      <c r="G186">
        <f t="shared" si="90"/>
        <v>3</v>
      </c>
      <c r="H186">
        <f t="shared" si="90"/>
        <v>1</v>
      </c>
      <c r="I186">
        <f t="shared" si="90"/>
        <v>1</v>
      </c>
      <c r="J186">
        <f t="shared" si="90"/>
        <v>3</v>
      </c>
      <c r="K186">
        <f t="shared" si="90"/>
        <v>2</v>
      </c>
      <c r="L186">
        <f t="shared" si="90"/>
        <v>0</v>
      </c>
      <c r="M186">
        <f t="shared" si="90"/>
        <v>2</v>
      </c>
      <c r="N186">
        <f t="shared" si="90"/>
        <v>2</v>
      </c>
      <c r="O186">
        <f t="shared" si="90"/>
        <v>3</v>
      </c>
      <c r="P186">
        <f t="shared" si="90"/>
        <v>0</v>
      </c>
      <c r="S186">
        <f>COUNTIFS(Stats_Pitch_Team,$B186,Stats_Pitch_Position,S$1,Stats_Pitch_AgeOut,1)</f>
        <v>7</v>
      </c>
      <c r="T186">
        <f t="shared" si="85"/>
        <v>2</v>
      </c>
      <c r="U186">
        <f t="shared" si="85"/>
        <v>1</v>
      </c>
      <c r="V186">
        <f t="shared" si="85"/>
        <v>1</v>
      </c>
      <c r="W186">
        <f t="shared" si="85"/>
        <v>1</v>
      </c>
      <c r="X186">
        <f t="shared" si="85"/>
        <v>0</v>
      </c>
      <c r="Y186">
        <f t="shared" si="85"/>
        <v>0</v>
      </c>
      <c r="Z186">
        <f t="shared" si="85"/>
        <v>0</v>
      </c>
      <c r="AA186">
        <f t="shared" si="85"/>
        <v>1</v>
      </c>
      <c r="AB186">
        <f t="shared" si="85"/>
        <v>0</v>
      </c>
      <c r="AC186">
        <f t="shared" si="67"/>
        <v>13</v>
      </c>
      <c r="AF186">
        <f>COUNTIFS(Stats_Pitch_Team,$B186,Stats_Pitch_Position,AF$1,Stats_Pitch_AgeOut,"&lt;&gt;1", Stats_Pitch_Draft,1)</f>
        <v>0</v>
      </c>
      <c r="AG186">
        <f t="shared" si="86"/>
        <v>0</v>
      </c>
      <c r="AH186">
        <f t="shared" si="86"/>
        <v>0</v>
      </c>
      <c r="AI186">
        <f t="shared" si="86"/>
        <v>0</v>
      </c>
      <c r="AJ186">
        <f t="shared" si="86"/>
        <v>0</v>
      </c>
      <c r="AK186">
        <f t="shared" si="86"/>
        <v>0</v>
      </c>
      <c r="AL186">
        <f t="shared" si="86"/>
        <v>0</v>
      </c>
      <c r="AM186">
        <f t="shared" si="86"/>
        <v>0</v>
      </c>
      <c r="AN186">
        <f t="shared" si="86"/>
        <v>0</v>
      </c>
      <c r="AO186">
        <f t="shared" si="86"/>
        <v>0</v>
      </c>
      <c r="AP186">
        <f t="shared" si="68"/>
        <v>0</v>
      </c>
      <c r="AS186">
        <f>COUNTIFS(Transfers_Team_Current,$B186,Transfers_Position,AS$1,Transfers_AgeOut, "&lt;&gt;1")</f>
        <v>5</v>
      </c>
      <c r="AT186">
        <f t="shared" si="87"/>
        <v>1</v>
      </c>
      <c r="AU186">
        <f t="shared" si="87"/>
        <v>0</v>
      </c>
      <c r="AV186">
        <f t="shared" si="87"/>
        <v>0</v>
      </c>
      <c r="AW186">
        <f t="shared" si="87"/>
        <v>1</v>
      </c>
      <c r="AX186">
        <f t="shared" si="87"/>
        <v>1</v>
      </c>
      <c r="AY186">
        <f t="shared" si="87"/>
        <v>0</v>
      </c>
      <c r="AZ186">
        <f t="shared" si="87"/>
        <v>0</v>
      </c>
      <c r="BA186">
        <f t="shared" si="87"/>
        <v>0</v>
      </c>
      <c r="BB186">
        <f t="shared" si="87"/>
        <v>2</v>
      </c>
      <c r="BC186">
        <f t="shared" si="69"/>
        <v>10</v>
      </c>
      <c r="BF186">
        <f t="shared" si="70"/>
        <v>8</v>
      </c>
      <c r="BG186">
        <f t="shared" si="71"/>
        <v>0</v>
      </c>
      <c r="BH186">
        <f t="shared" si="72"/>
        <v>0</v>
      </c>
      <c r="BI186">
        <f t="shared" si="73"/>
        <v>0</v>
      </c>
      <c r="BJ186">
        <f t="shared" si="74"/>
        <v>1</v>
      </c>
      <c r="BK186">
        <f t="shared" si="75"/>
        <v>1</v>
      </c>
      <c r="BL186">
        <f t="shared" si="76"/>
        <v>0</v>
      </c>
      <c r="BM186">
        <f t="shared" si="77"/>
        <v>2</v>
      </c>
      <c r="BN186">
        <f t="shared" si="78"/>
        <v>1</v>
      </c>
      <c r="BO186">
        <f t="shared" si="79"/>
        <v>1</v>
      </c>
      <c r="BP186">
        <f t="shared" si="80"/>
        <v>14</v>
      </c>
      <c r="BQ186" s="9">
        <f t="shared" si="81"/>
        <v>3</v>
      </c>
    </row>
    <row r="187" spans="1:71" x14ac:dyDescent="0.25">
      <c r="A187">
        <v>2026</v>
      </c>
      <c r="B187" t="s">
        <v>4298</v>
      </c>
      <c r="C187" s="4" t="str">
        <f t="shared" si="66"/>
        <v>SEC</v>
      </c>
      <c r="F187">
        <f>COUNTIFS(Stats_Pitch_Team,$B187,Stats_Pitch_Position,F$1)</f>
        <v>18</v>
      </c>
      <c r="G187">
        <f t="shared" si="90"/>
        <v>2</v>
      </c>
      <c r="H187">
        <f t="shared" si="90"/>
        <v>1</v>
      </c>
      <c r="I187">
        <f t="shared" si="90"/>
        <v>1</v>
      </c>
      <c r="J187">
        <f t="shared" si="90"/>
        <v>1</v>
      </c>
      <c r="K187">
        <f t="shared" si="90"/>
        <v>2</v>
      </c>
      <c r="L187">
        <f t="shared" si="90"/>
        <v>4</v>
      </c>
      <c r="M187">
        <f t="shared" si="90"/>
        <v>2</v>
      </c>
      <c r="N187">
        <f t="shared" si="90"/>
        <v>1</v>
      </c>
      <c r="O187">
        <f t="shared" si="90"/>
        <v>2</v>
      </c>
      <c r="P187">
        <f t="shared" si="90"/>
        <v>0</v>
      </c>
      <c r="S187">
        <f>COUNTIFS(Stats_Pitch_Team,$B187,Stats_Pitch_Position,S$1,Stats_Pitch_AgeOut,1)</f>
        <v>3</v>
      </c>
      <c r="T187">
        <f t="shared" si="85"/>
        <v>0</v>
      </c>
      <c r="U187">
        <f t="shared" si="85"/>
        <v>1</v>
      </c>
      <c r="V187">
        <f t="shared" si="85"/>
        <v>0</v>
      </c>
      <c r="W187">
        <f t="shared" si="85"/>
        <v>1</v>
      </c>
      <c r="X187">
        <f t="shared" si="85"/>
        <v>0</v>
      </c>
      <c r="Y187">
        <f t="shared" si="85"/>
        <v>1</v>
      </c>
      <c r="Z187">
        <f t="shared" si="85"/>
        <v>0</v>
      </c>
      <c r="AA187">
        <f t="shared" si="85"/>
        <v>1</v>
      </c>
      <c r="AB187">
        <f t="shared" si="85"/>
        <v>1</v>
      </c>
      <c r="AC187">
        <f t="shared" si="67"/>
        <v>8</v>
      </c>
      <c r="AF187">
        <f>COUNTIFS(Stats_Pitch_Team,$B187,Stats_Pitch_Position,AF$1,Stats_Pitch_AgeOut,"&lt;&gt;1", Stats_Pitch_Draft,1)</f>
        <v>6</v>
      </c>
      <c r="AG187">
        <f t="shared" si="86"/>
        <v>0</v>
      </c>
      <c r="AH187">
        <f t="shared" si="86"/>
        <v>0</v>
      </c>
      <c r="AI187">
        <f t="shared" si="86"/>
        <v>0</v>
      </c>
      <c r="AJ187">
        <f t="shared" si="86"/>
        <v>0</v>
      </c>
      <c r="AK187">
        <f t="shared" si="86"/>
        <v>0</v>
      </c>
      <c r="AL187">
        <f t="shared" si="86"/>
        <v>0</v>
      </c>
      <c r="AM187">
        <f t="shared" si="86"/>
        <v>0</v>
      </c>
      <c r="AN187">
        <f t="shared" si="86"/>
        <v>0</v>
      </c>
      <c r="AO187">
        <f t="shared" si="86"/>
        <v>0</v>
      </c>
      <c r="AP187">
        <f t="shared" si="68"/>
        <v>6</v>
      </c>
      <c r="AS187">
        <f>COUNTIFS(Transfers_Team_Current,$B187,Transfers_Position,AS$1,Transfers_AgeOut, "&lt;&gt;1")</f>
        <v>1</v>
      </c>
      <c r="AT187">
        <f t="shared" si="87"/>
        <v>0</v>
      </c>
      <c r="AU187">
        <f t="shared" si="87"/>
        <v>0</v>
      </c>
      <c r="AV187">
        <f t="shared" si="87"/>
        <v>0</v>
      </c>
      <c r="AW187">
        <f t="shared" si="87"/>
        <v>0</v>
      </c>
      <c r="AX187">
        <f t="shared" si="87"/>
        <v>0</v>
      </c>
      <c r="AY187">
        <f t="shared" si="87"/>
        <v>0</v>
      </c>
      <c r="AZ187">
        <f t="shared" si="87"/>
        <v>0</v>
      </c>
      <c r="BA187">
        <f t="shared" si="87"/>
        <v>0</v>
      </c>
      <c r="BB187">
        <f t="shared" si="87"/>
        <v>0</v>
      </c>
      <c r="BC187">
        <f t="shared" si="69"/>
        <v>1</v>
      </c>
      <c r="BF187">
        <f t="shared" si="70"/>
        <v>8</v>
      </c>
      <c r="BG187">
        <f t="shared" si="71"/>
        <v>2</v>
      </c>
      <c r="BH187">
        <f t="shared" si="72"/>
        <v>0</v>
      </c>
      <c r="BI187">
        <f t="shared" si="73"/>
        <v>1</v>
      </c>
      <c r="BJ187">
        <f t="shared" si="74"/>
        <v>0</v>
      </c>
      <c r="BK187">
        <f t="shared" si="75"/>
        <v>2</v>
      </c>
      <c r="BL187">
        <f t="shared" si="76"/>
        <v>3</v>
      </c>
      <c r="BM187">
        <f t="shared" si="77"/>
        <v>2</v>
      </c>
      <c r="BN187">
        <f t="shared" si="78"/>
        <v>0</v>
      </c>
      <c r="BO187">
        <f t="shared" si="79"/>
        <v>1</v>
      </c>
      <c r="BP187">
        <f t="shared" si="80"/>
        <v>19</v>
      </c>
      <c r="BQ187" s="9">
        <f t="shared" si="81"/>
        <v>5</v>
      </c>
    </row>
    <row r="188" spans="1:71" x14ac:dyDescent="0.25">
      <c r="A188">
        <v>2026</v>
      </c>
      <c r="B188" t="s">
        <v>4805</v>
      </c>
      <c r="C188" s="4" t="str">
        <f t="shared" si="66"/>
        <v>Summit</v>
      </c>
      <c r="F188">
        <f>COUNTIFS(Stats_Pitch_Team,$B188,Stats_Pitch_Position,F$1)</f>
        <v>17</v>
      </c>
      <c r="G188">
        <f t="shared" si="90"/>
        <v>3</v>
      </c>
      <c r="H188">
        <f t="shared" si="90"/>
        <v>1</v>
      </c>
      <c r="I188">
        <f t="shared" si="90"/>
        <v>2</v>
      </c>
      <c r="J188">
        <f t="shared" si="90"/>
        <v>1</v>
      </c>
      <c r="K188">
        <f t="shared" si="90"/>
        <v>2</v>
      </c>
      <c r="L188">
        <f t="shared" si="90"/>
        <v>2</v>
      </c>
      <c r="M188">
        <f t="shared" si="90"/>
        <v>3</v>
      </c>
      <c r="N188">
        <f t="shared" si="90"/>
        <v>1</v>
      </c>
      <c r="O188">
        <f t="shared" si="90"/>
        <v>1</v>
      </c>
      <c r="P188">
        <f t="shared" si="90"/>
        <v>0</v>
      </c>
      <c r="S188">
        <f>COUNTIFS(Stats_Pitch_Team,$B188,Stats_Pitch_Position,S$1,Stats_Pitch_AgeOut,1)</f>
        <v>5</v>
      </c>
      <c r="T188">
        <f t="shared" si="85"/>
        <v>1</v>
      </c>
      <c r="U188">
        <f t="shared" si="85"/>
        <v>1</v>
      </c>
      <c r="V188">
        <f t="shared" si="85"/>
        <v>1</v>
      </c>
      <c r="W188">
        <f t="shared" si="85"/>
        <v>1</v>
      </c>
      <c r="X188">
        <f t="shared" si="85"/>
        <v>1</v>
      </c>
      <c r="Y188">
        <f t="shared" si="85"/>
        <v>0</v>
      </c>
      <c r="Z188">
        <f t="shared" si="85"/>
        <v>2</v>
      </c>
      <c r="AA188">
        <f t="shared" si="85"/>
        <v>1</v>
      </c>
      <c r="AB188">
        <f t="shared" si="85"/>
        <v>0</v>
      </c>
      <c r="AC188">
        <f t="shared" si="67"/>
        <v>13</v>
      </c>
      <c r="AF188">
        <f>COUNTIFS(Stats_Pitch_Team,$B188,Stats_Pitch_Position,AF$1,Stats_Pitch_AgeOut,"&lt;&gt;1", Stats_Pitch_Draft,1)</f>
        <v>0</v>
      </c>
      <c r="AG188">
        <f t="shared" si="86"/>
        <v>0</v>
      </c>
      <c r="AH188">
        <f t="shared" si="86"/>
        <v>0</v>
      </c>
      <c r="AI188">
        <f t="shared" si="86"/>
        <v>0</v>
      </c>
      <c r="AJ188">
        <f t="shared" si="86"/>
        <v>0</v>
      </c>
      <c r="AK188">
        <f t="shared" si="86"/>
        <v>0</v>
      </c>
      <c r="AL188">
        <f t="shared" si="86"/>
        <v>0</v>
      </c>
      <c r="AM188">
        <f t="shared" si="86"/>
        <v>0</v>
      </c>
      <c r="AN188">
        <f t="shared" si="86"/>
        <v>0</v>
      </c>
      <c r="AO188">
        <f t="shared" si="86"/>
        <v>0</v>
      </c>
      <c r="AP188">
        <f t="shared" si="68"/>
        <v>0</v>
      </c>
      <c r="AS188">
        <f>COUNTIFS(Transfers_Team_Current,$B188,Transfers_Position,AS$1,Transfers_AgeOut, "&lt;&gt;1")</f>
        <v>3</v>
      </c>
      <c r="AT188">
        <f t="shared" si="87"/>
        <v>0</v>
      </c>
      <c r="AU188">
        <f t="shared" si="87"/>
        <v>0</v>
      </c>
      <c r="AV188">
        <f t="shared" si="87"/>
        <v>0</v>
      </c>
      <c r="AW188">
        <f t="shared" si="87"/>
        <v>0</v>
      </c>
      <c r="AX188">
        <f t="shared" si="87"/>
        <v>0</v>
      </c>
      <c r="AY188">
        <f t="shared" si="87"/>
        <v>0</v>
      </c>
      <c r="AZ188">
        <f t="shared" si="87"/>
        <v>0</v>
      </c>
      <c r="BA188">
        <f t="shared" si="87"/>
        <v>0</v>
      </c>
      <c r="BB188">
        <f t="shared" si="87"/>
        <v>0</v>
      </c>
      <c r="BC188">
        <f t="shared" si="69"/>
        <v>3</v>
      </c>
      <c r="BF188">
        <f t="shared" si="70"/>
        <v>9</v>
      </c>
      <c r="BG188">
        <f t="shared" si="71"/>
        <v>2</v>
      </c>
      <c r="BH188">
        <f t="shared" si="72"/>
        <v>0</v>
      </c>
      <c r="BI188">
        <f t="shared" si="73"/>
        <v>1</v>
      </c>
      <c r="BJ188">
        <f t="shared" si="74"/>
        <v>0</v>
      </c>
      <c r="BK188">
        <f t="shared" si="75"/>
        <v>1</v>
      </c>
      <c r="BL188">
        <f t="shared" si="76"/>
        <v>2</v>
      </c>
      <c r="BM188">
        <f t="shared" si="77"/>
        <v>1</v>
      </c>
      <c r="BN188">
        <f t="shared" si="78"/>
        <v>0</v>
      </c>
      <c r="BO188">
        <f t="shared" si="79"/>
        <v>1</v>
      </c>
      <c r="BP188">
        <f t="shared" si="80"/>
        <v>17</v>
      </c>
      <c r="BQ188" s="9">
        <f t="shared" si="81"/>
        <v>3</v>
      </c>
    </row>
    <row r="189" spans="1:71" x14ac:dyDescent="0.25">
      <c r="A189">
        <v>2026</v>
      </c>
      <c r="B189" t="s">
        <v>4786</v>
      </c>
      <c r="C189" s="4" t="str">
        <f t="shared" si="66"/>
        <v>Summit</v>
      </c>
      <c r="F189">
        <f>COUNTIFS(Stats_Pitch_Team,$B189,Stats_Pitch_Position,F$1)</f>
        <v>17</v>
      </c>
      <c r="G189">
        <f t="shared" si="90"/>
        <v>3</v>
      </c>
      <c r="H189">
        <f t="shared" si="90"/>
        <v>2</v>
      </c>
      <c r="I189">
        <f t="shared" si="90"/>
        <v>2</v>
      </c>
      <c r="J189">
        <f t="shared" si="90"/>
        <v>2</v>
      </c>
      <c r="K189">
        <f t="shared" si="90"/>
        <v>1</v>
      </c>
      <c r="L189">
        <f t="shared" si="90"/>
        <v>1</v>
      </c>
      <c r="M189">
        <f t="shared" si="90"/>
        <v>1</v>
      </c>
      <c r="N189">
        <f t="shared" si="90"/>
        <v>3</v>
      </c>
      <c r="O189">
        <f t="shared" si="90"/>
        <v>2</v>
      </c>
      <c r="P189">
        <f t="shared" si="90"/>
        <v>0</v>
      </c>
      <c r="S189">
        <f>COUNTIFS(Stats_Pitch_Team,$B189,Stats_Pitch_Position,S$1,Stats_Pitch_AgeOut,1)</f>
        <v>5</v>
      </c>
      <c r="T189">
        <f t="shared" si="85"/>
        <v>2</v>
      </c>
      <c r="U189">
        <f t="shared" si="85"/>
        <v>1</v>
      </c>
      <c r="V189">
        <f t="shared" si="85"/>
        <v>1</v>
      </c>
      <c r="W189">
        <f t="shared" si="85"/>
        <v>1</v>
      </c>
      <c r="X189">
        <f t="shared" si="85"/>
        <v>0</v>
      </c>
      <c r="Y189">
        <f t="shared" si="85"/>
        <v>1</v>
      </c>
      <c r="Z189">
        <f t="shared" ref="Y189:AB252" si="91">COUNTIFS(Stats_Hit_Team,$B189,Stats_Hit_Position,Z$1,Stats_Hit_AgeOut,1)</f>
        <v>1</v>
      </c>
      <c r="AA189">
        <f t="shared" si="91"/>
        <v>2</v>
      </c>
      <c r="AB189">
        <f t="shared" si="91"/>
        <v>0</v>
      </c>
      <c r="AC189">
        <f t="shared" si="67"/>
        <v>14</v>
      </c>
      <c r="AF189">
        <f>COUNTIFS(Stats_Pitch_Team,$B189,Stats_Pitch_Position,AF$1,Stats_Pitch_AgeOut,"&lt;&gt;1", Stats_Pitch_Draft,1)</f>
        <v>2</v>
      </c>
      <c r="AG189">
        <f t="shared" si="86"/>
        <v>0</v>
      </c>
      <c r="AH189">
        <f t="shared" si="86"/>
        <v>0</v>
      </c>
      <c r="AI189">
        <f t="shared" si="86"/>
        <v>0</v>
      </c>
      <c r="AJ189">
        <f t="shared" si="86"/>
        <v>0</v>
      </c>
      <c r="AK189">
        <f t="shared" si="86"/>
        <v>0</v>
      </c>
      <c r="AL189">
        <f t="shared" si="86"/>
        <v>0</v>
      </c>
      <c r="AM189">
        <f t="shared" ref="AL189:AO252" si="92">COUNTIFS(Stats_Hit_Team,$B189,Stats_Hit_Position,AM$1,Stats_Hit_AgeOut,"&lt;&gt;1", Stats_Hit_Draft,1)</f>
        <v>0</v>
      </c>
      <c r="AN189">
        <f t="shared" si="92"/>
        <v>0</v>
      </c>
      <c r="AO189">
        <f t="shared" si="92"/>
        <v>0</v>
      </c>
      <c r="AP189">
        <f t="shared" si="68"/>
        <v>2</v>
      </c>
      <c r="AS189">
        <f>COUNTIFS(Transfers_Team_Current,$B189,Transfers_Position,AS$1,Transfers_AgeOut, "&lt;&gt;1")</f>
        <v>1</v>
      </c>
      <c r="AT189">
        <f t="shared" si="87"/>
        <v>0</v>
      </c>
      <c r="AU189">
        <f t="shared" si="87"/>
        <v>0</v>
      </c>
      <c r="AV189">
        <f t="shared" si="87"/>
        <v>0</v>
      </c>
      <c r="AW189">
        <f t="shared" si="87"/>
        <v>0</v>
      </c>
      <c r="AX189">
        <f t="shared" si="87"/>
        <v>0</v>
      </c>
      <c r="AY189">
        <f t="shared" si="87"/>
        <v>0</v>
      </c>
      <c r="AZ189">
        <f t="shared" ref="AY189:BB252" si="93">COUNTIFS(Transfers_Team_Current,$B189,Transfers_Position,AZ$1,Transfers_AgeOut, "&lt;&gt;1")</f>
        <v>0</v>
      </c>
      <c r="BA189">
        <f t="shared" si="93"/>
        <v>0</v>
      </c>
      <c r="BB189">
        <f t="shared" si="93"/>
        <v>0</v>
      </c>
      <c r="BC189">
        <f t="shared" si="69"/>
        <v>1</v>
      </c>
      <c r="BF189">
        <f t="shared" si="70"/>
        <v>9</v>
      </c>
      <c r="BG189">
        <f t="shared" si="71"/>
        <v>1</v>
      </c>
      <c r="BH189">
        <f t="shared" si="72"/>
        <v>1</v>
      </c>
      <c r="BI189">
        <f t="shared" si="73"/>
        <v>1</v>
      </c>
      <c r="BJ189">
        <f t="shared" si="74"/>
        <v>1</v>
      </c>
      <c r="BK189">
        <f t="shared" si="75"/>
        <v>1</v>
      </c>
      <c r="BL189">
        <f t="shared" si="76"/>
        <v>0</v>
      </c>
      <c r="BM189">
        <f t="shared" si="77"/>
        <v>0</v>
      </c>
      <c r="BN189">
        <f t="shared" si="78"/>
        <v>1</v>
      </c>
      <c r="BO189">
        <f t="shared" si="79"/>
        <v>2</v>
      </c>
      <c r="BP189">
        <f t="shared" si="80"/>
        <v>17</v>
      </c>
      <c r="BQ189" s="9">
        <f t="shared" si="81"/>
        <v>1</v>
      </c>
    </row>
    <row r="190" spans="1:71" x14ac:dyDescent="0.25">
      <c r="A190">
        <v>2026</v>
      </c>
      <c r="B190" t="s">
        <v>1715</v>
      </c>
      <c r="C190" s="4" t="str">
        <f t="shared" si="66"/>
        <v>Big Ten</v>
      </c>
      <c r="F190">
        <f>COUNTIFS(Stats_Pitch_Team,$B190,Stats_Pitch_Position,F$1)</f>
        <v>21</v>
      </c>
      <c r="G190">
        <f t="shared" si="90"/>
        <v>1</v>
      </c>
      <c r="H190">
        <f t="shared" si="90"/>
        <v>2</v>
      </c>
      <c r="I190">
        <f t="shared" si="90"/>
        <v>2</v>
      </c>
      <c r="J190">
        <f t="shared" si="90"/>
        <v>2</v>
      </c>
      <c r="K190">
        <f t="shared" si="90"/>
        <v>1</v>
      </c>
      <c r="L190">
        <f t="shared" si="90"/>
        <v>5</v>
      </c>
      <c r="M190">
        <f t="shared" si="90"/>
        <v>1</v>
      </c>
      <c r="N190">
        <f t="shared" si="90"/>
        <v>1</v>
      </c>
      <c r="O190">
        <f t="shared" si="90"/>
        <v>2</v>
      </c>
      <c r="P190">
        <f t="shared" si="90"/>
        <v>0</v>
      </c>
      <c r="S190">
        <f>COUNTIFS(Stats_Pitch_Team,$B190,Stats_Pitch_Position,S$1,Stats_Pitch_AgeOut,1)</f>
        <v>3</v>
      </c>
      <c r="T190">
        <f t="shared" ref="T190:X240" si="94">COUNTIFS(Stats_Hit_Team,$B190,Stats_Hit_Position,T$1,Stats_Hit_AgeOut,1)</f>
        <v>0</v>
      </c>
      <c r="U190">
        <f t="shared" si="94"/>
        <v>0</v>
      </c>
      <c r="V190">
        <f t="shared" si="94"/>
        <v>0</v>
      </c>
      <c r="W190">
        <f t="shared" si="94"/>
        <v>1</v>
      </c>
      <c r="X190">
        <f t="shared" si="94"/>
        <v>0</v>
      </c>
      <c r="Y190">
        <f t="shared" si="91"/>
        <v>2</v>
      </c>
      <c r="Z190">
        <f t="shared" si="91"/>
        <v>0</v>
      </c>
      <c r="AA190">
        <f t="shared" si="91"/>
        <v>0</v>
      </c>
      <c r="AB190">
        <f t="shared" si="91"/>
        <v>1</v>
      </c>
      <c r="AC190">
        <f t="shared" si="67"/>
        <v>7</v>
      </c>
      <c r="AF190">
        <f>COUNTIFS(Stats_Pitch_Team,$B190,Stats_Pitch_Position,AF$1,Stats_Pitch_AgeOut,"&lt;&gt;1", Stats_Pitch_Draft,1)</f>
        <v>1</v>
      </c>
      <c r="AG190">
        <f t="shared" ref="AG190:AK240" si="95">COUNTIFS(Stats_Hit_Team,$B190,Stats_Hit_Position,AG$1,Stats_Hit_AgeOut,"&lt;&gt;1", Stats_Hit_Draft,1)</f>
        <v>1</v>
      </c>
      <c r="AH190">
        <f t="shared" si="95"/>
        <v>0</v>
      </c>
      <c r="AI190">
        <f t="shared" si="95"/>
        <v>1</v>
      </c>
      <c r="AJ190">
        <f t="shared" si="95"/>
        <v>0</v>
      </c>
      <c r="AK190">
        <f t="shared" si="95"/>
        <v>1</v>
      </c>
      <c r="AL190">
        <f t="shared" si="92"/>
        <v>0</v>
      </c>
      <c r="AM190">
        <f t="shared" si="92"/>
        <v>0</v>
      </c>
      <c r="AN190">
        <f t="shared" si="92"/>
        <v>0</v>
      </c>
      <c r="AO190">
        <f t="shared" si="92"/>
        <v>0</v>
      </c>
      <c r="AP190">
        <f t="shared" si="68"/>
        <v>4</v>
      </c>
      <c r="AS190">
        <f>COUNTIFS(Transfers_Team_Current,$B190,Transfers_Position,AS$1,Transfers_AgeOut, "&lt;&gt;1")</f>
        <v>0</v>
      </c>
      <c r="AT190">
        <f t="shared" ref="AT190:AX240" si="96">COUNTIFS(Transfers_Team_Current,$B190,Transfers_Position,AT$1,Transfers_AgeOut, "&lt;&gt;1")</f>
        <v>0</v>
      </c>
      <c r="AU190">
        <f t="shared" si="96"/>
        <v>0</v>
      </c>
      <c r="AV190">
        <f t="shared" si="96"/>
        <v>0</v>
      </c>
      <c r="AW190">
        <f t="shared" si="96"/>
        <v>0</v>
      </c>
      <c r="AX190">
        <f t="shared" si="96"/>
        <v>0</v>
      </c>
      <c r="AY190">
        <f t="shared" si="93"/>
        <v>0</v>
      </c>
      <c r="AZ190">
        <f t="shared" si="93"/>
        <v>0</v>
      </c>
      <c r="BA190">
        <f t="shared" si="93"/>
        <v>0</v>
      </c>
      <c r="BB190">
        <f t="shared" si="93"/>
        <v>0</v>
      </c>
      <c r="BC190">
        <f t="shared" si="69"/>
        <v>0</v>
      </c>
      <c r="BF190">
        <f t="shared" si="70"/>
        <v>17</v>
      </c>
      <c r="BG190">
        <f t="shared" si="71"/>
        <v>0</v>
      </c>
      <c r="BH190">
        <f t="shared" si="72"/>
        <v>2</v>
      </c>
      <c r="BI190">
        <f t="shared" si="73"/>
        <v>1</v>
      </c>
      <c r="BJ190">
        <f t="shared" si="74"/>
        <v>1</v>
      </c>
      <c r="BK190">
        <f t="shared" si="75"/>
        <v>0</v>
      </c>
      <c r="BL190">
        <f t="shared" si="76"/>
        <v>3</v>
      </c>
      <c r="BM190">
        <f t="shared" si="77"/>
        <v>1</v>
      </c>
      <c r="BN190">
        <f t="shared" si="78"/>
        <v>1</v>
      </c>
      <c r="BO190">
        <f t="shared" si="79"/>
        <v>1</v>
      </c>
      <c r="BP190">
        <f t="shared" si="80"/>
        <v>27</v>
      </c>
      <c r="BQ190" s="9">
        <f t="shared" si="81"/>
        <v>5</v>
      </c>
    </row>
    <row r="191" spans="1:71" x14ac:dyDescent="0.25">
      <c r="A191">
        <v>2026</v>
      </c>
      <c r="B191" t="s">
        <v>2585</v>
      </c>
      <c r="C191" s="4" t="str">
        <f t="shared" si="66"/>
        <v>DI Independent</v>
      </c>
      <c r="F191">
        <f>COUNTIFS(Stats_Pitch_Team,$B191,Stats_Pitch_Position,F$1)</f>
        <v>17</v>
      </c>
      <c r="G191">
        <f t="shared" si="90"/>
        <v>2</v>
      </c>
      <c r="H191">
        <f t="shared" si="90"/>
        <v>4</v>
      </c>
      <c r="I191">
        <f t="shared" si="90"/>
        <v>1</v>
      </c>
      <c r="J191">
        <f t="shared" si="90"/>
        <v>1</v>
      </c>
      <c r="K191">
        <f t="shared" si="90"/>
        <v>2</v>
      </c>
      <c r="L191">
        <f t="shared" si="90"/>
        <v>2</v>
      </c>
      <c r="M191">
        <f t="shared" si="90"/>
        <v>3</v>
      </c>
      <c r="N191">
        <f t="shared" si="90"/>
        <v>1</v>
      </c>
      <c r="O191">
        <f t="shared" si="90"/>
        <v>1</v>
      </c>
      <c r="P191">
        <f t="shared" si="90"/>
        <v>0</v>
      </c>
      <c r="S191">
        <f>COUNTIFS(Stats_Pitch_Team,$B191,Stats_Pitch_Position,S$1,Stats_Pitch_AgeOut,1)</f>
        <v>4</v>
      </c>
      <c r="T191">
        <f t="shared" si="94"/>
        <v>1</v>
      </c>
      <c r="U191">
        <f t="shared" si="94"/>
        <v>1</v>
      </c>
      <c r="V191">
        <f t="shared" si="94"/>
        <v>1</v>
      </c>
      <c r="W191">
        <f t="shared" si="94"/>
        <v>0</v>
      </c>
      <c r="X191">
        <f t="shared" si="94"/>
        <v>1</v>
      </c>
      <c r="Y191">
        <f t="shared" si="91"/>
        <v>0</v>
      </c>
      <c r="Z191">
        <f t="shared" si="91"/>
        <v>3</v>
      </c>
      <c r="AA191">
        <f t="shared" si="91"/>
        <v>0</v>
      </c>
      <c r="AB191">
        <f t="shared" si="91"/>
        <v>1</v>
      </c>
      <c r="AC191">
        <f t="shared" si="67"/>
        <v>12</v>
      </c>
      <c r="AF191">
        <f>COUNTIFS(Stats_Pitch_Team,$B191,Stats_Pitch_Position,AF$1,Stats_Pitch_AgeOut,"&lt;&gt;1", Stats_Pitch_Draft,1)</f>
        <v>2</v>
      </c>
      <c r="AG191">
        <f t="shared" si="95"/>
        <v>0</v>
      </c>
      <c r="AH191">
        <f t="shared" si="95"/>
        <v>0</v>
      </c>
      <c r="AI191">
        <f t="shared" si="95"/>
        <v>0</v>
      </c>
      <c r="AJ191">
        <f t="shared" si="95"/>
        <v>0</v>
      </c>
      <c r="AK191">
        <f t="shared" si="95"/>
        <v>0</v>
      </c>
      <c r="AL191">
        <f t="shared" si="92"/>
        <v>0</v>
      </c>
      <c r="AM191">
        <f t="shared" si="92"/>
        <v>0</v>
      </c>
      <c r="AN191">
        <f t="shared" si="92"/>
        <v>0</v>
      </c>
      <c r="AO191">
        <f t="shared" si="92"/>
        <v>0</v>
      </c>
      <c r="AP191">
        <f t="shared" si="68"/>
        <v>2</v>
      </c>
      <c r="AS191">
        <f>COUNTIFS(Transfers_Team_Current,$B191,Transfers_Position,AS$1,Transfers_AgeOut, "&lt;&gt;1")</f>
        <v>1</v>
      </c>
      <c r="AT191">
        <f t="shared" si="96"/>
        <v>0</v>
      </c>
      <c r="AU191">
        <f t="shared" si="96"/>
        <v>0</v>
      </c>
      <c r="AV191">
        <f t="shared" si="96"/>
        <v>0</v>
      </c>
      <c r="AW191">
        <f t="shared" si="96"/>
        <v>0</v>
      </c>
      <c r="AX191">
        <f t="shared" si="96"/>
        <v>0</v>
      </c>
      <c r="AY191">
        <f t="shared" si="93"/>
        <v>0</v>
      </c>
      <c r="AZ191">
        <f t="shared" si="93"/>
        <v>0</v>
      </c>
      <c r="BA191">
        <f t="shared" si="93"/>
        <v>0</v>
      </c>
      <c r="BB191">
        <f t="shared" si="93"/>
        <v>0</v>
      </c>
      <c r="BC191">
        <f t="shared" si="69"/>
        <v>1</v>
      </c>
      <c r="BF191">
        <f t="shared" si="70"/>
        <v>10</v>
      </c>
      <c r="BG191">
        <f t="shared" si="71"/>
        <v>1</v>
      </c>
      <c r="BH191">
        <f t="shared" si="72"/>
        <v>3</v>
      </c>
      <c r="BI191">
        <f t="shared" si="73"/>
        <v>0</v>
      </c>
      <c r="BJ191">
        <f t="shared" si="74"/>
        <v>1</v>
      </c>
      <c r="BK191">
        <f t="shared" si="75"/>
        <v>1</v>
      </c>
      <c r="BL191">
        <f t="shared" si="76"/>
        <v>2</v>
      </c>
      <c r="BM191">
        <f t="shared" si="77"/>
        <v>0</v>
      </c>
      <c r="BN191">
        <f t="shared" si="78"/>
        <v>1</v>
      </c>
      <c r="BO191">
        <f t="shared" si="79"/>
        <v>0</v>
      </c>
      <c r="BP191">
        <f t="shared" si="80"/>
        <v>19</v>
      </c>
      <c r="BQ191" s="9">
        <f t="shared" si="81"/>
        <v>3</v>
      </c>
    </row>
    <row r="192" spans="1:71" x14ac:dyDescent="0.25">
      <c r="A192">
        <v>2026</v>
      </c>
      <c r="B192" t="s">
        <v>5522</v>
      </c>
      <c r="C192" s="4" t="str">
        <f t="shared" si="66"/>
        <v>West Coast</v>
      </c>
      <c r="F192">
        <f>COUNTIFS(Stats_Pitch_Team,$B192,Stats_Pitch_Position,F$1)</f>
        <v>17</v>
      </c>
      <c r="G192">
        <f t="shared" ref="G192:P201" si="97">COUNTIFS(Stats_Hit_Team,$B192,Stats_Hit_Position,G$1)</f>
        <v>4</v>
      </c>
      <c r="H192">
        <f t="shared" si="97"/>
        <v>0</v>
      </c>
      <c r="I192">
        <f t="shared" si="97"/>
        <v>1</v>
      </c>
      <c r="J192">
        <f t="shared" si="97"/>
        <v>2</v>
      </c>
      <c r="K192">
        <f t="shared" si="97"/>
        <v>1</v>
      </c>
      <c r="L192">
        <f t="shared" si="97"/>
        <v>1</v>
      </c>
      <c r="M192">
        <f t="shared" si="97"/>
        <v>3</v>
      </c>
      <c r="N192">
        <f t="shared" si="97"/>
        <v>2</v>
      </c>
      <c r="O192">
        <f t="shared" si="97"/>
        <v>3</v>
      </c>
      <c r="P192">
        <f t="shared" si="97"/>
        <v>0</v>
      </c>
      <c r="S192">
        <f>COUNTIFS(Stats_Pitch_Team,$B192,Stats_Pitch_Position,S$1,Stats_Pitch_AgeOut,1)</f>
        <v>3</v>
      </c>
      <c r="T192">
        <f t="shared" si="94"/>
        <v>0</v>
      </c>
      <c r="U192">
        <f t="shared" si="94"/>
        <v>0</v>
      </c>
      <c r="V192">
        <f t="shared" si="94"/>
        <v>1</v>
      </c>
      <c r="W192">
        <f t="shared" si="94"/>
        <v>2</v>
      </c>
      <c r="X192">
        <f t="shared" si="94"/>
        <v>0</v>
      </c>
      <c r="Y192">
        <f t="shared" si="91"/>
        <v>1</v>
      </c>
      <c r="Z192">
        <f t="shared" si="91"/>
        <v>0</v>
      </c>
      <c r="AA192">
        <f t="shared" si="91"/>
        <v>0</v>
      </c>
      <c r="AB192">
        <f t="shared" si="91"/>
        <v>1</v>
      </c>
      <c r="AC192">
        <f t="shared" si="67"/>
        <v>8</v>
      </c>
      <c r="AF192">
        <f>COUNTIFS(Stats_Pitch_Team,$B192,Stats_Pitch_Position,AF$1,Stats_Pitch_AgeOut,"&lt;&gt;1", Stats_Pitch_Draft,1)</f>
        <v>0</v>
      </c>
      <c r="AG192">
        <f t="shared" si="95"/>
        <v>0</v>
      </c>
      <c r="AH192">
        <f t="shared" si="95"/>
        <v>0</v>
      </c>
      <c r="AI192">
        <f t="shared" si="95"/>
        <v>0</v>
      </c>
      <c r="AJ192">
        <f t="shared" si="95"/>
        <v>0</v>
      </c>
      <c r="AK192">
        <f t="shared" si="95"/>
        <v>0</v>
      </c>
      <c r="AL192">
        <f t="shared" si="92"/>
        <v>0</v>
      </c>
      <c r="AM192">
        <f t="shared" si="92"/>
        <v>0</v>
      </c>
      <c r="AN192">
        <f t="shared" si="92"/>
        <v>0</v>
      </c>
      <c r="AO192">
        <f t="shared" si="92"/>
        <v>0</v>
      </c>
      <c r="AP192">
        <f t="shared" si="68"/>
        <v>0</v>
      </c>
      <c r="AS192">
        <f>COUNTIFS(Transfers_Team_Current,$B192,Transfers_Position,AS$1,Transfers_AgeOut, "&lt;&gt;1")</f>
        <v>2</v>
      </c>
      <c r="AT192">
        <f t="shared" si="96"/>
        <v>1</v>
      </c>
      <c r="AU192">
        <f t="shared" si="96"/>
        <v>0</v>
      </c>
      <c r="AV192">
        <f t="shared" si="96"/>
        <v>0</v>
      </c>
      <c r="AW192">
        <f t="shared" si="96"/>
        <v>0</v>
      </c>
      <c r="AX192">
        <f t="shared" si="96"/>
        <v>0</v>
      </c>
      <c r="AY192">
        <f t="shared" si="93"/>
        <v>0</v>
      </c>
      <c r="AZ192">
        <f t="shared" si="93"/>
        <v>0</v>
      </c>
      <c r="BA192">
        <f t="shared" si="93"/>
        <v>0</v>
      </c>
      <c r="BB192">
        <f t="shared" si="93"/>
        <v>2</v>
      </c>
      <c r="BC192">
        <f t="shared" si="69"/>
        <v>5</v>
      </c>
      <c r="BF192">
        <f t="shared" si="70"/>
        <v>12</v>
      </c>
      <c r="BG192">
        <f t="shared" si="71"/>
        <v>3</v>
      </c>
      <c r="BH192">
        <f t="shared" si="72"/>
        <v>0</v>
      </c>
      <c r="BI192">
        <f t="shared" si="73"/>
        <v>0</v>
      </c>
      <c r="BJ192">
        <f t="shared" si="74"/>
        <v>0</v>
      </c>
      <c r="BK192">
        <f t="shared" si="75"/>
        <v>1</v>
      </c>
      <c r="BL192">
        <f t="shared" si="76"/>
        <v>0</v>
      </c>
      <c r="BM192">
        <f t="shared" si="77"/>
        <v>3</v>
      </c>
      <c r="BN192">
        <f t="shared" si="78"/>
        <v>2</v>
      </c>
      <c r="BO192">
        <f t="shared" si="79"/>
        <v>0</v>
      </c>
      <c r="BP192">
        <f t="shared" si="80"/>
        <v>21</v>
      </c>
      <c r="BQ192" s="9">
        <f t="shared" si="81"/>
        <v>5</v>
      </c>
    </row>
    <row r="193" spans="1:71" x14ac:dyDescent="0.25">
      <c r="A193">
        <v>2026</v>
      </c>
      <c r="B193" t="s">
        <v>1928</v>
      </c>
      <c r="C193" s="4" t="str">
        <f t="shared" si="66"/>
        <v>Big Ten</v>
      </c>
      <c r="F193">
        <f>COUNTIFS(Stats_Pitch_Team,$B193,Stats_Pitch_Position,F$1)</f>
        <v>17</v>
      </c>
      <c r="G193">
        <f t="shared" si="97"/>
        <v>3</v>
      </c>
      <c r="H193">
        <f t="shared" si="97"/>
        <v>1</v>
      </c>
      <c r="I193">
        <f t="shared" si="97"/>
        <v>1</v>
      </c>
      <c r="J193">
        <f t="shared" si="97"/>
        <v>2</v>
      </c>
      <c r="K193">
        <f t="shared" si="97"/>
        <v>1</v>
      </c>
      <c r="L193">
        <f t="shared" si="97"/>
        <v>2</v>
      </c>
      <c r="M193">
        <f t="shared" si="97"/>
        <v>2</v>
      </c>
      <c r="N193">
        <f t="shared" si="97"/>
        <v>1</v>
      </c>
      <c r="O193">
        <f t="shared" si="97"/>
        <v>1</v>
      </c>
      <c r="P193">
        <f t="shared" si="97"/>
        <v>0</v>
      </c>
      <c r="S193">
        <f>COUNTIFS(Stats_Pitch_Team,$B193,Stats_Pitch_Position,S$1,Stats_Pitch_AgeOut,1)</f>
        <v>7</v>
      </c>
      <c r="T193">
        <f t="shared" si="94"/>
        <v>2</v>
      </c>
      <c r="U193">
        <f t="shared" si="94"/>
        <v>1</v>
      </c>
      <c r="V193">
        <f t="shared" si="94"/>
        <v>1</v>
      </c>
      <c r="W193">
        <f t="shared" si="94"/>
        <v>0</v>
      </c>
      <c r="X193">
        <f t="shared" si="94"/>
        <v>0</v>
      </c>
      <c r="Y193">
        <f t="shared" si="91"/>
        <v>2</v>
      </c>
      <c r="Z193">
        <f t="shared" si="91"/>
        <v>1</v>
      </c>
      <c r="AA193">
        <f t="shared" si="91"/>
        <v>0</v>
      </c>
      <c r="AB193">
        <f t="shared" si="91"/>
        <v>1</v>
      </c>
      <c r="AC193">
        <f t="shared" si="67"/>
        <v>15</v>
      </c>
      <c r="AF193">
        <f>COUNTIFS(Stats_Pitch_Team,$B193,Stats_Pitch_Position,AF$1,Stats_Pitch_AgeOut,"&lt;&gt;1", Stats_Pitch_Draft,1)</f>
        <v>0</v>
      </c>
      <c r="AG193">
        <f t="shared" si="95"/>
        <v>0</v>
      </c>
      <c r="AH193">
        <f t="shared" si="95"/>
        <v>0</v>
      </c>
      <c r="AI193">
        <f t="shared" si="95"/>
        <v>0</v>
      </c>
      <c r="AJ193">
        <f t="shared" si="95"/>
        <v>0</v>
      </c>
      <c r="AK193">
        <f t="shared" si="95"/>
        <v>0</v>
      </c>
      <c r="AL193">
        <f t="shared" si="92"/>
        <v>0</v>
      </c>
      <c r="AM193">
        <f t="shared" si="92"/>
        <v>0</v>
      </c>
      <c r="AN193">
        <f t="shared" si="92"/>
        <v>0</v>
      </c>
      <c r="AO193">
        <f t="shared" si="92"/>
        <v>0</v>
      </c>
      <c r="AP193">
        <f t="shared" si="68"/>
        <v>0</v>
      </c>
      <c r="AS193">
        <f>COUNTIFS(Transfers_Team_Current,$B193,Transfers_Position,AS$1,Transfers_AgeOut, "&lt;&gt;1")</f>
        <v>5</v>
      </c>
      <c r="AT193">
        <f t="shared" si="96"/>
        <v>1</v>
      </c>
      <c r="AU193">
        <f t="shared" si="96"/>
        <v>0</v>
      </c>
      <c r="AV193">
        <f t="shared" si="96"/>
        <v>0</v>
      </c>
      <c r="AW193">
        <f t="shared" si="96"/>
        <v>0</v>
      </c>
      <c r="AX193">
        <f t="shared" si="96"/>
        <v>0</v>
      </c>
      <c r="AY193">
        <f t="shared" si="93"/>
        <v>0</v>
      </c>
      <c r="AZ193">
        <f t="shared" si="93"/>
        <v>0</v>
      </c>
      <c r="BA193">
        <f t="shared" si="93"/>
        <v>1</v>
      </c>
      <c r="BB193">
        <f t="shared" si="93"/>
        <v>0</v>
      </c>
      <c r="BC193">
        <f t="shared" si="69"/>
        <v>7</v>
      </c>
      <c r="BF193">
        <f t="shared" si="70"/>
        <v>5</v>
      </c>
      <c r="BG193">
        <f t="shared" si="71"/>
        <v>0</v>
      </c>
      <c r="BH193">
        <f t="shared" si="72"/>
        <v>0</v>
      </c>
      <c r="BI193">
        <f t="shared" si="73"/>
        <v>0</v>
      </c>
      <c r="BJ193">
        <f t="shared" si="74"/>
        <v>2</v>
      </c>
      <c r="BK193">
        <f t="shared" si="75"/>
        <v>1</v>
      </c>
      <c r="BL193">
        <f t="shared" si="76"/>
        <v>0</v>
      </c>
      <c r="BM193">
        <f t="shared" si="77"/>
        <v>1</v>
      </c>
      <c r="BN193">
        <f t="shared" si="78"/>
        <v>0</v>
      </c>
      <c r="BO193">
        <f t="shared" si="79"/>
        <v>0</v>
      </c>
      <c r="BP193">
        <f t="shared" si="80"/>
        <v>9</v>
      </c>
      <c r="BQ193" s="9">
        <f t="shared" si="81"/>
        <v>1</v>
      </c>
      <c r="BS193">
        <v>1</v>
      </c>
    </row>
    <row r="194" spans="1:71" x14ac:dyDescent="0.25">
      <c r="A194">
        <v>2026</v>
      </c>
      <c r="B194" t="s">
        <v>2707</v>
      </c>
      <c r="C194" s="4" t="str">
        <f t="shared" ref="C194:C257" si="98">IFERROR(INDEX(Conferences_Conference,MATCH(B194,Conferences_Team,0)),"")</f>
        <v>Ivy League</v>
      </c>
      <c r="F194">
        <f>COUNTIFS(Stats_Pitch_Team,$B194,Stats_Pitch_Position,F$1)</f>
        <v>14</v>
      </c>
      <c r="G194">
        <f t="shared" si="97"/>
        <v>3</v>
      </c>
      <c r="H194">
        <f t="shared" si="97"/>
        <v>1</v>
      </c>
      <c r="I194">
        <f t="shared" si="97"/>
        <v>1</v>
      </c>
      <c r="J194">
        <f t="shared" si="97"/>
        <v>3</v>
      </c>
      <c r="K194">
        <f t="shared" si="97"/>
        <v>2</v>
      </c>
      <c r="L194">
        <f t="shared" si="97"/>
        <v>2</v>
      </c>
      <c r="M194">
        <f t="shared" si="97"/>
        <v>1</v>
      </c>
      <c r="N194">
        <f t="shared" si="97"/>
        <v>1</v>
      </c>
      <c r="O194">
        <f t="shared" si="97"/>
        <v>2</v>
      </c>
      <c r="P194">
        <f t="shared" si="97"/>
        <v>0</v>
      </c>
      <c r="S194">
        <f>COUNTIFS(Stats_Pitch_Team,$B194,Stats_Pitch_Position,S$1,Stats_Pitch_AgeOut,1)</f>
        <v>4</v>
      </c>
      <c r="T194">
        <f t="shared" si="94"/>
        <v>0</v>
      </c>
      <c r="U194">
        <f t="shared" si="94"/>
        <v>0</v>
      </c>
      <c r="V194">
        <f t="shared" si="94"/>
        <v>1</v>
      </c>
      <c r="W194">
        <f t="shared" si="94"/>
        <v>0</v>
      </c>
      <c r="X194">
        <f t="shared" si="94"/>
        <v>1</v>
      </c>
      <c r="Y194">
        <f t="shared" si="91"/>
        <v>0</v>
      </c>
      <c r="Z194">
        <f t="shared" si="91"/>
        <v>0</v>
      </c>
      <c r="AA194">
        <f t="shared" si="91"/>
        <v>1</v>
      </c>
      <c r="AB194">
        <f t="shared" si="91"/>
        <v>0</v>
      </c>
      <c r="AC194">
        <f t="shared" si="67"/>
        <v>7</v>
      </c>
      <c r="AF194">
        <f>COUNTIFS(Stats_Pitch_Team,$B194,Stats_Pitch_Position,AF$1,Stats_Pitch_AgeOut,"&lt;&gt;1", Stats_Pitch_Draft,1)</f>
        <v>0</v>
      </c>
      <c r="AG194">
        <f t="shared" si="95"/>
        <v>0</v>
      </c>
      <c r="AH194">
        <f t="shared" si="95"/>
        <v>0</v>
      </c>
      <c r="AI194">
        <f t="shared" si="95"/>
        <v>0</v>
      </c>
      <c r="AJ194">
        <f t="shared" si="95"/>
        <v>0</v>
      </c>
      <c r="AK194">
        <f t="shared" si="95"/>
        <v>0</v>
      </c>
      <c r="AL194">
        <f t="shared" si="92"/>
        <v>0</v>
      </c>
      <c r="AM194">
        <f t="shared" si="92"/>
        <v>0</v>
      </c>
      <c r="AN194">
        <f t="shared" si="92"/>
        <v>0</v>
      </c>
      <c r="AO194">
        <f t="shared" si="92"/>
        <v>0</v>
      </c>
      <c r="AP194">
        <f t="shared" si="68"/>
        <v>0</v>
      </c>
      <c r="AS194">
        <f>COUNTIFS(Transfers_Team_Current,$B194,Transfers_Position,AS$1,Transfers_AgeOut, "&lt;&gt;1")</f>
        <v>0</v>
      </c>
      <c r="AT194">
        <f t="shared" si="96"/>
        <v>0</v>
      </c>
      <c r="AU194">
        <f t="shared" si="96"/>
        <v>0</v>
      </c>
      <c r="AV194">
        <f t="shared" si="96"/>
        <v>0</v>
      </c>
      <c r="AW194">
        <f t="shared" si="96"/>
        <v>0</v>
      </c>
      <c r="AX194">
        <f t="shared" si="96"/>
        <v>0</v>
      </c>
      <c r="AY194">
        <f t="shared" si="93"/>
        <v>0</v>
      </c>
      <c r="AZ194">
        <f t="shared" si="93"/>
        <v>0</v>
      </c>
      <c r="BA194">
        <f t="shared" si="93"/>
        <v>0</v>
      </c>
      <c r="BB194">
        <f t="shared" si="93"/>
        <v>0</v>
      </c>
      <c r="BC194">
        <f t="shared" si="69"/>
        <v>0</v>
      </c>
      <c r="BF194">
        <f t="shared" si="70"/>
        <v>10</v>
      </c>
      <c r="BG194">
        <f t="shared" si="71"/>
        <v>3</v>
      </c>
      <c r="BH194">
        <f t="shared" si="72"/>
        <v>1</v>
      </c>
      <c r="BI194">
        <f t="shared" si="73"/>
        <v>0</v>
      </c>
      <c r="BJ194">
        <f t="shared" si="74"/>
        <v>3</v>
      </c>
      <c r="BK194">
        <f t="shared" si="75"/>
        <v>1</v>
      </c>
      <c r="BL194">
        <f t="shared" si="76"/>
        <v>2</v>
      </c>
      <c r="BM194">
        <f t="shared" si="77"/>
        <v>1</v>
      </c>
      <c r="BN194">
        <f t="shared" si="78"/>
        <v>0</v>
      </c>
      <c r="BO194">
        <f t="shared" si="79"/>
        <v>2</v>
      </c>
      <c r="BP194">
        <f t="shared" si="80"/>
        <v>23</v>
      </c>
      <c r="BQ194" s="9">
        <f t="shared" si="81"/>
        <v>3</v>
      </c>
    </row>
    <row r="195" spans="1:71" x14ac:dyDescent="0.25">
      <c r="A195">
        <v>2026</v>
      </c>
      <c r="B195" t="s">
        <v>5540</v>
      </c>
      <c r="C195" s="4" t="str">
        <f t="shared" si="98"/>
        <v>West Coast</v>
      </c>
      <c r="F195">
        <f>COUNTIFS(Stats_Pitch_Team,$B195,Stats_Pitch_Position,F$1)</f>
        <v>17</v>
      </c>
      <c r="G195">
        <f t="shared" si="97"/>
        <v>3</v>
      </c>
      <c r="H195">
        <f t="shared" si="97"/>
        <v>3</v>
      </c>
      <c r="I195">
        <f t="shared" si="97"/>
        <v>2</v>
      </c>
      <c r="J195">
        <f t="shared" si="97"/>
        <v>1</v>
      </c>
      <c r="K195">
        <f t="shared" si="97"/>
        <v>2</v>
      </c>
      <c r="L195">
        <f t="shared" si="97"/>
        <v>2</v>
      </c>
      <c r="M195">
        <f t="shared" si="97"/>
        <v>2</v>
      </c>
      <c r="N195">
        <f t="shared" si="97"/>
        <v>3</v>
      </c>
      <c r="O195">
        <f t="shared" si="97"/>
        <v>1</v>
      </c>
      <c r="P195">
        <f t="shared" si="97"/>
        <v>1</v>
      </c>
      <c r="S195">
        <f>COUNTIFS(Stats_Pitch_Team,$B195,Stats_Pitch_Position,S$1,Stats_Pitch_AgeOut,1)</f>
        <v>5</v>
      </c>
      <c r="T195">
        <f t="shared" si="94"/>
        <v>1</v>
      </c>
      <c r="U195">
        <f t="shared" si="94"/>
        <v>0</v>
      </c>
      <c r="V195">
        <f t="shared" si="94"/>
        <v>0</v>
      </c>
      <c r="W195">
        <f t="shared" si="94"/>
        <v>1</v>
      </c>
      <c r="X195">
        <f t="shared" si="94"/>
        <v>1</v>
      </c>
      <c r="Y195">
        <f t="shared" si="91"/>
        <v>0</v>
      </c>
      <c r="Z195">
        <f t="shared" si="91"/>
        <v>0</v>
      </c>
      <c r="AA195">
        <f t="shared" si="91"/>
        <v>1</v>
      </c>
      <c r="AB195">
        <f t="shared" si="91"/>
        <v>0</v>
      </c>
      <c r="AC195">
        <f t="shared" ref="AC195:AC258" si="99">SUM(S195:AB195)</f>
        <v>9</v>
      </c>
      <c r="AF195">
        <f>COUNTIFS(Stats_Pitch_Team,$B195,Stats_Pitch_Position,AF$1,Stats_Pitch_AgeOut,"&lt;&gt;1", Stats_Pitch_Draft,1)</f>
        <v>0</v>
      </c>
      <c r="AG195">
        <f t="shared" si="95"/>
        <v>0</v>
      </c>
      <c r="AH195">
        <f t="shared" si="95"/>
        <v>0</v>
      </c>
      <c r="AI195">
        <f t="shared" si="95"/>
        <v>0</v>
      </c>
      <c r="AJ195">
        <f t="shared" si="95"/>
        <v>0</v>
      </c>
      <c r="AK195">
        <f t="shared" si="95"/>
        <v>0</v>
      </c>
      <c r="AL195">
        <f t="shared" si="92"/>
        <v>0</v>
      </c>
      <c r="AM195">
        <f t="shared" si="92"/>
        <v>0</v>
      </c>
      <c r="AN195">
        <f t="shared" si="92"/>
        <v>0</v>
      </c>
      <c r="AO195">
        <f t="shared" si="92"/>
        <v>0</v>
      </c>
      <c r="AP195">
        <f t="shared" ref="AP195:AP258" si="100">SUM(AF195:AO195)</f>
        <v>0</v>
      </c>
      <c r="AS195">
        <f>COUNTIFS(Transfers_Team_Current,$B195,Transfers_Position,AS$1,Transfers_AgeOut, "&lt;&gt;1")</f>
        <v>0</v>
      </c>
      <c r="AT195">
        <f t="shared" si="96"/>
        <v>0</v>
      </c>
      <c r="AU195">
        <f t="shared" si="96"/>
        <v>1</v>
      </c>
      <c r="AV195">
        <f t="shared" si="96"/>
        <v>0</v>
      </c>
      <c r="AW195">
        <f t="shared" si="96"/>
        <v>0</v>
      </c>
      <c r="AX195">
        <f t="shared" si="96"/>
        <v>0</v>
      </c>
      <c r="AY195">
        <f t="shared" si="93"/>
        <v>0</v>
      </c>
      <c r="AZ195">
        <f t="shared" si="93"/>
        <v>0</v>
      </c>
      <c r="BA195">
        <f t="shared" si="93"/>
        <v>0</v>
      </c>
      <c r="BB195">
        <f t="shared" si="93"/>
        <v>0</v>
      </c>
      <c r="BC195">
        <f t="shared" ref="BC195:BC258" si="101">SUM(AS195:BB195)</f>
        <v>1</v>
      </c>
      <c r="BF195">
        <f t="shared" ref="BF195:BF258" si="102">F195-S195-AF195-AS195</f>
        <v>12</v>
      </c>
      <c r="BG195">
        <f t="shared" ref="BG195:BG258" si="103">G195-T195-AG195-AT195</f>
        <v>2</v>
      </c>
      <c r="BH195">
        <f t="shared" ref="BH195:BH258" si="104">H195-U195-AH195-AU195</f>
        <v>2</v>
      </c>
      <c r="BI195">
        <f t="shared" ref="BI195:BI258" si="105">I195-V195-AI195-AV195</f>
        <v>2</v>
      </c>
      <c r="BJ195">
        <f t="shared" ref="BJ195:BJ258" si="106">J195-W195-AJ195-AW195</f>
        <v>0</v>
      </c>
      <c r="BK195">
        <f t="shared" ref="BK195:BK258" si="107">K195-X195-AK195-AX195</f>
        <v>1</v>
      </c>
      <c r="BL195">
        <f t="shared" ref="BL195:BL258" si="108">L195-Y195-AL195-AY195</f>
        <v>2</v>
      </c>
      <c r="BM195">
        <f t="shared" ref="BM195:BM258" si="109">M195-Z195-AM195-AZ195</f>
        <v>2</v>
      </c>
      <c r="BN195">
        <f t="shared" ref="BN195:BN258" si="110">N195-AA195-AN195-BA195</f>
        <v>2</v>
      </c>
      <c r="BO195">
        <f t="shared" ref="BO195:BO258" si="111">O195-AB195-AO195-BB195</f>
        <v>1</v>
      </c>
      <c r="BP195">
        <f t="shared" ref="BP195:BP258" si="112">SUM(BF195:BO195)</f>
        <v>26</v>
      </c>
      <c r="BQ195" s="9">
        <f t="shared" ref="BQ195:BQ258" si="113">SUM(BL195:BN195)</f>
        <v>6</v>
      </c>
    </row>
    <row r="196" spans="1:71" x14ac:dyDescent="0.25">
      <c r="A196">
        <v>2026</v>
      </c>
      <c r="B196" t="s">
        <v>497</v>
      </c>
      <c r="C196" s="4" t="str">
        <f t="shared" si="98"/>
        <v>ACC</v>
      </c>
      <c r="F196">
        <f>COUNTIFS(Stats_Pitch_Team,$B196,Stats_Pitch_Position,F$1)</f>
        <v>15</v>
      </c>
      <c r="G196">
        <f t="shared" si="97"/>
        <v>1</v>
      </c>
      <c r="H196">
        <f t="shared" si="97"/>
        <v>2</v>
      </c>
      <c r="I196">
        <f t="shared" si="97"/>
        <v>2</v>
      </c>
      <c r="J196">
        <f t="shared" si="97"/>
        <v>2</v>
      </c>
      <c r="K196">
        <f t="shared" si="97"/>
        <v>2</v>
      </c>
      <c r="L196">
        <f t="shared" si="97"/>
        <v>3</v>
      </c>
      <c r="M196">
        <f t="shared" si="97"/>
        <v>3</v>
      </c>
      <c r="N196">
        <f t="shared" si="97"/>
        <v>1</v>
      </c>
      <c r="O196">
        <f t="shared" si="97"/>
        <v>1</v>
      </c>
      <c r="P196">
        <f t="shared" si="97"/>
        <v>0</v>
      </c>
      <c r="S196">
        <f>COUNTIFS(Stats_Pitch_Team,$B196,Stats_Pitch_Position,S$1,Stats_Pitch_AgeOut,1)</f>
        <v>9</v>
      </c>
      <c r="T196">
        <f t="shared" si="94"/>
        <v>0</v>
      </c>
      <c r="U196">
        <f t="shared" si="94"/>
        <v>2</v>
      </c>
      <c r="V196">
        <f t="shared" si="94"/>
        <v>1</v>
      </c>
      <c r="W196">
        <f t="shared" si="94"/>
        <v>1</v>
      </c>
      <c r="X196">
        <f t="shared" si="94"/>
        <v>2</v>
      </c>
      <c r="Y196">
        <f t="shared" si="91"/>
        <v>1</v>
      </c>
      <c r="Z196">
        <f t="shared" si="91"/>
        <v>2</v>
      </c>
      <c r="AA196">
        <f t="shared" si="91"/>
        <v>1</v>
      </c>
      <c r="AB196">
        <f t="shared" si="91"/>
        <v>1</v>
      </c>
      <c r="AC196">
        <f t="shared" si="99"/>
        <v>20</v>
      </c>
      <c r="AF196">
        <f>COUNTIFS(Stats_Pitch_Team,$B196,Stats_Pitch_Position,AF$1,Stats_Pitch_AgeOut,"&lt;&gt;1", Stats_Pitch_Draft,1)</f>
        <v>0</v>
      </c>
      <c r="AG196">
        <f t="shared" si="95"/>
        <v>0</v>
      </c>
      <c r="AH196">
        <f t="shared" si="95"/>
        <v>0</v>
      </c>
      <c r="AI196">
        <f t="shared" si="95"/>
        <v>0</v>
      </c>
      <c r="AJ196">
        <f t="shared" si="95"/>
        <v>0</v>
      </c>
      <c r="AK196">
        <f t="shared" si="95"/>
        <v>0</v>
      </c>
      <c r="AL196">
        <f t="shared" si="92"/>
        <v>0</v>
      </c>
      <c r="AM196">
        <f t="shared" si="92"/>
        <v>0</v>
      </c>
      <c r="AN196">
        <f t="shared" si="92"/>
        <v>0</v>
      </c>
      <c r="AO196">
        <f t="shared" si="92"/>
        <v>0</v>
      </c>
      <c r="AP196">
        <f t="shared" si="100"/>
        <v>0</v>
      </c>
      <c r="AS196">
        <f>COUNTIFS(Transfers_Team_Current,$B196,Transfers_Position,AS$1,Transfers_AgeOut, "&lt;&gt;1")</f>
        <v>5</v>
      </c>
      <c r="AT196">
        <f t="shared" si="96"/>
        <v>0</v>
      </c>
      <c r="AU196">
        <f t="shared" si="96"/>
        <v>0</v>
      </c>
      <c r="AV196">
        <f t="shared" si="96"/>
        <v>0</v>
      </c>
      <c r="AW196">
        <f t="shared" si="96"/>
        <v>0</v>
      </c>
      <c r="AX196">
        <f t="shared" si="96"/>
        <v>0</v>
      </c>
      <c r="AY196">
        <f t="shared" si="93"/>
        <v>0</v>
      </c>
      <c r="AZ196">
        <f t="shared" si="93"/>
        <v>0</v>
      </c>
      <c r="BA196">
        <f t="shared" si="93"/>
        <v>0</v>
      </c>
      <c r="BB196">
        <f t="shared" si="93"/>
        <v>0</v>
      </c>
      <c r="BC196">
        <f t="shared" si="101"/>
        <v>5</v>
      </c>
      <c r="BF196">
        <f t="shared" si="102"/>
        <v>1</v>
      </c>
      <c r="BG196">
        <f t="shared" si="103"/>
        <v>1</v>
      </c>
      <c r="BH196">
        <f t="shared" si="104"/>
        <v>0</v>
      </c>
      <c r="BI196">
        <f t="shared" si="105"/>
        <v>1</v>
      </c>
      <c r="BJ196">
        <f t="shared" si="106"/>
        <v>1</v>
      </c>
      <c r="BK196">
        <f t="shared" si="107"/>
        <v>0</v>
      </c>
      <c r="BL196">
        <f t="shared" si="108"/>
        <v>2</v>
      </c>
      <c r="BM196">
        <f t="shared" si="109"/>
        <v>1</v>
      </c>
      <c r="BN196">
        <f t="shared" si="110"/>
        <v>0</v>
      </c>
      <c r="BO196">
        <f t="shared" si="111"/>
        <v>0</v>
      </c>
      <c r="BP196">
        <f t="shared" si="112"/>
        <v>7</v>
      </c>
      <c r="BQ196" s="9">
        <f t="shared" si="113"/>
        <v>3</v>
      </c>
    </row>
    <row r="197" spans="1:71" x14ac:dyDescent="0.25">
      <c r="A197">
        <v>2026</v>
      </c>
      <c r="B197" t="s">
        <v>5563</v>
      </c>
      <c r="C197" s="4" t="str">
        <f t="shared" si="98"/>
        <v>West Coast</v>
      </c>
      <c r="F197">
        <f>COUNTIFS(Stats_Pitch_Team,$B197,Stats_Pitch_Position,F$1)</f>
        <v>16</v>
      </c>
      <c r="G197">
        <f t="shared" si="97"/>
        <v>3</v>
      </c>
      <c r="H197">
        <f t="shared" si="97"/>
        <v>2</v>
      </c>
      <c r="I197">
        <f t="shared" si="97"/>
        <v>1</v>
      </c>
      <c r="J197">
        <f t="shared" si="97"/>
        <v>1</v>
      </c>
      <c r="K197">
        <f t="shared" si="97"/>
        <v>4</v>
      </c>
      <c r="L197">
        <f t="shared" si="97"/>
        <v>2</v>
      </c>
      <c r="M197">
        <f t="shared" si="97"/>
        <v>1</v>
      </c>
      <c r="N197">
        <f t="shared" si="97"/>
        <v>3</v>
      </c>
      <c r="O197">
        <f t="shared" si="97"/>
        <v>0</v>
      </c>
      <c r="P197">
        <f t="shared" si="97"/>
        <v>0</v>
      </c>
      <c r="S197">
        <f>COUNTIFS(Stats_Pitch_Team,$B197,Stats_Pitch_Position,S$1,Stats_Pitch_AgeOut,1)</f>
        <v>3</v>
      </c>
      <c r="T197">
        <f t="shared" si="94"/>
        <v>0</v>
      </c>
      <c r="U197">
        <f t="shared" si="94"/>
        <v>0</v>
      </c>
      <c r="V197">
        <f t="shared" si="94"/>
        <v>1</v>
      </c>
      <c r="W197">
        <f t="shared" si="94"/>
        <v>1</v>
      </c>
      <c r="X197">
        <f t="shared" si="94"/>
        <v>0</v>
      </c>
      <c r="Y197">
        <f t="shared" si="91"/>
        <v>0</v>
      </c>
      <c r="Z197">
        <f t="shared" si="91"/>
        <v>1</v>
      </c>
      <c r="AA197">
        <f t="shared" si="91"/>
        <v>0</v>
      </c>
      <c r="AB197">
        <f t="shared" si="91"/>
        <v>0</v>
      </c>
      <c r="AC197">
        <f t="shared" si="99"/>
        <v>6</v>
      </c>
      <c r="AF197">
        <f>COUNTIFS(Stats_Pitch_Team,$B197,Stats_Pitch_Position,AF$1,Stats_Pitch_AgeOut,"&lt;&gt;1", Stats_Pitch_Draft,1)</f>
        <v>0</v>
      </c>
      <c r="AG197">
        <f t="shared" si="95"/>
        <v>0</v>
      </c>
      <c r="AH197">
        <f t="shared" si="95"/>
        <v>0</v>
      </c>
      <c r="AI197">
        <f t="shared" si="95"/>
        <v>0</v>
      </c>
      <c r="AJ197">
        <f t="shared" si="95"/>
        <v>0</v>
      </c>
      <c r="AK197">
        <f t="shared" si="95"/>
        <v>0</v>
      </c>
      <c r="AL197">
        <f t="shared" si="92"/>
        <v>0</v>
      </c>
      <c r="AM197">
        <f t="shared" si="92"/>
        <v>0</v>
      </c>
      <c r="AN197">
        <f t="shared" si="92"/>
        <v>0</v>
      </c>
      <c r="AO197">
        <f t="shared" si="92"/>
        <v>0</v>
      </c>
      <c r="AP197">
        <f t="shared" si="100"/>
        <v>0</v>
      </c>
      <c r="AS197">
        <f>COUNTIFS(Transfers_Team_Current,$B197,Transfers_Position,AS$1,Transfers_AgeOut, "&lt;&gt;1")</f>
        <v>2</v>
      </c>
      <c r="AT197">
        <f t="shared" si="96"/>
        <v>0</v>
      </c>
      <c r="AU197">
        <f t="shared" si="96"/>
        <v>0</v>
      </c>
      <c r="AV197">
        <f t="shared" si="96"/>
        <v>0</v>
      </c>
      <c r="AW197">
        <f t="shared" si="96"/>
        <v>0</v>
      </c>
      <c r="AX197">
        <f t="shared" si="96"/>
        <v>1</v>
      </c>
      <c r="AY197">
        <f t="shared" si="93"/>
        <v>0</v>
      </c>
      <c r="AZ197">
        <f t="shared" si="93"/>
        <v>0</v>
      </c>
      <c r="BA197">
        <f t="shared" si="93"/>
        <v>0</v>
      </c>
      <c r="BB197">
        <f t="shared" si="93"/>
        <v>0</v>
      </c>
      <c r="BC197">
        <f t="shared" si="101"/>
        <v>3</v>
      </c>
      <c r="BF197">
        <f t="shared" si="102"/>
        <v>11</v>
      </c>
      <c r="BG197">
        <f t="shared" si="103"/>
        <v>3</v>
      </c>
      <c r="BH197">
        <f t="shared" si="104"/>
        <v>2</v>
      </c>
      <c r="BI197">
        <f t="shared" si="105"/>
        <v>0</v>
      </c>
      <c r="BJ197">
        <f t="shared" si="106"/>
        <v>0</v>
      </c>
      <c r="BK197">
        <f t="shared" si="107"/>
        <v>3</v>
      </c>
      <c r="BL197">
        <f t="shared" si="108"/>
        <v>2</v>
      </c>
      <c r="BM197">
        <f t="shared" si="109"/>
        <v>0</v>
      </c>
      <c r="BN197">
        <f t="shared" si="110"/>
        <v>3</v>
      </c>
      <c r="BO197">
        <f t="shared" si="111"/>
        <v>0</v>
      </c>
      <c r="BP197">
        <f t="shared" si="112"/>
        <v>24</v>
      </c>
      <c r="BQ197" s="9">
        <f t="shared" si="113"/>
        <v>5</v>
      </c>
    </row>
    <row r="198" spans="1:71" x14ac:dyDescent="0.25">
      <c r="A198">
        <v>2026</v>
      </c>
      <c r="B198" t="s">
        <v>5262</v>
      </c>
      <c r="C198" s="4" t="str">
        <f t="shared" si="98"/>
        <v>Southwestern Athletic</v>
      </c>
      <c r="F198">
        <f>COUNTIFS(Stats_Pitch_Team,$B198,Stats_Pitch_Position,F$1)</f>
        <v>17</v>
      </c>
      <c r="G198">
        <f t="shared" si="97"/>
        <v>2</v>
      </c>
      <c r="H198">
        <f t="shared" si="97"/>
        <v>2</v>
      </c>
      <c r="I198">
        <f t="shared" si="97"/>
        <v>2</v>
      </c>
      <c r="J198">
        <f t="shared" si="97"/>
        <v>1</v>
      </c>
      <c r="K198">
        <f t="shared" si="97"/>
        <v>2</v>
      </c>
      <c r="L198">
        <f t="shared" si="97"/>
        <v>2</v>
      </c>
      <c r="M198">
        <f t="shared" si="97"/>
        <v>1</v>
      </c>
      <c r="N198">
        <f t="shared" si="97"/>
        <v>2</v>
      </c>
      <c r="O198">
        <f t="shared" si="97"/>
        <v>1</v>
      </c>
      <c r="P198">
        <f t="shared" si="97"/>
        <v>0</v>
      </c>
      <c r="S198">
        <f>COUNTIFS(Stats_Pitch_Team,$B198,Stats_Pitch_Position,S$1,Stats_Pitch_AgeOut,1)</f>
        <v>5</v>
      </c>
      <c r="T198">
        <f t="shared" si="94"/>
        <v>0</v>
      </c>
      <c r="U198">
        <f t="shared" si="94"/>
        <v>0</v>
      </c>
      <c r="V198">
        <f t="shared" si="94"/>
        <v>0</v>
      </c>
      <c r="W198">
        <f t="shared" si="94"/>
        <v>0</v>
      </c>
      <c r="X198">
        <f t="shared" si="94"/>
        <v>0</v>
      </c>
      <c r="Y198">
        <f t="shared" si="91"/>
        <v>2</v>
      </c>
      <c r="Z198">
        <f t="shared" si="91"/>
        <v>0</v>
      </c>
      <c r="AA198">
        <f t="shared" si="91"/>
        <v>0</v>
      </c>
      <c r="AB198">
        <f t="shared" si="91"/>
        <v>1</v>
      </c>
      <c r="AC198">
        <f t="shared" si="99"/>
        <v>8</v>
      </c>
      <c r="AF198">
        <f>COUNTIFS(Stats_Pitch_Team,$B198,Stats_Pitch_Position,AF$1,Stats_Pitch_AgeOut,"&lt;&gt;1", Stats_Pitch_Draft,1)</f>
        <v>0</v>
      </c>
      <c r="AG198">
        <f t="shared" si="95"/>
        <v>0</v>
      </c>
      <c r="AH198">
        <f t="shared" si="95"/>
        <v>0</v>
      </c>
      <c r="AI198">
        <f t="shared" si="95"/>
        <v>0</v>
      </c>
      <c r="AJ198">
        <f t="shared" si="95"/>
        <v>0</v>
      </c>
      <c r="AK198">
        <f t="shared" si="95"/>
        <v>0</v>
      </c>
      <c r="AL198">
        <f t="shared" si="92"/>
        <v>0</v>
      </c>
      <c r="AM198">
        <f t="shared" si="92"/>
        <v>0</v>
      </c>
      <c r="AN198">
        <f t="shared" si="92"/>
        <v>0</v>
      </c>
      <c r="AO198">
        <f t="shared" si="92"/>
        <v>0</v>
      </c>
      <c r="AP198">
        <f t="shared" si="100"/>
        <v>0</v>
      </c>
      <c r="AS198">
        <f>COUNTIFS(Transfers_Team_Current,$B198,Transfers_Position,AS$1,Transfers_AgeOut, "&lt;&gt;1")</f>
        <v>2</v>
      </c>
      <c r="AT198">
        <f t="shared" si="96"/>
        <v>0</v>
      </c>
      <c r="AU198">
        <f t="shared" si="96"/>
        <v>0</v>
      </c>
      <c r="AV198">
        <f t="shared" si="96"/>
        <v>1</v>
      </c>
      <c r="AW198">
        <f t="shared" si="96"/>
        <v>0</v>
      </c>
      <c r="AX198">
        <f t="shared" si="96"/>
        <v>1</v>
      </c>
      <c r="AY198">
        <f t="shared" si="93"/>
        <v>0</v>
      </c>
      <c r="AZ198">
        <f t="shared" si="93"/>
        <v>0</v>
      </c>
      <c r="BA198">
        <f t="shared" si="93"/>
        <v>0</v>
      </c>
      <c r="BB198">
        <f t="shared" si="93"/>
        <v>0</v>
      </c>
      <c r="BC198">
        <f t="shared" si="101"/>
        <v>4</v>
      </c>
      <c r="BF198">
        <f t="shared" si="102"/>
        <v>10</v>
      </c>
      <c r="BG198">
        <f t="shared" si="103"/>
        <v>2</v>
      </c>
      <c r="BH198">
        <f t="shared" si="104"/>
        <v>2</v>
      </c>
      <c r="BI198">
        <f t="shared" si="105"/>
        <v>1</v>
      </c>
      <c r="BJ198">
        <f t="shared" si="106"/>
        <v>1</v>
      </c>
      <c r="BK198">
        <f t="shared" si="107"/>
        <v>1</v>
      </c>
      <c r="BL198">
        <f t="shared" si="108"/>
        <v>0</v>
      </c>
      <c r="BM198">
        <f t="shared" si="109"/>
        <v>1</v>
      </c>
      <c r="BN198">
        <f t="shared" si="110"/>
        <v>2</v>
      </c>
      <c r="BO198">
        <f t="shared" si="111"/>
        <v>0</v>
      </c>
      <c r="BP198">
        <f t="shared" si="112"/>
        <v>20</v>
      </c>
      <c r="BQ198" s="9">
        <f t="shared" si="113"/>
        <v>3</v>
      </c>
    </row>
    <row r="199" spans="1:71" x14ac:dyDescent="0.25">
      <c r="A199">
        <v>2026</v>
      </c>
      <c r="B199" t="s">
        <v>1640</v>
      </c>
      <c r="C199" s="4" t="str">
        <f t="shared" si="98"/>
        <v>Big South</v>
      </c>
      <c r="F199">
        <f>COUNTIFS(Stats_Pitch_Team,$B199,Stats_Pitch_Position,F$1)</f>
        <v>21</v>
      </c>
      <c r="G199">
        <f t="shared" si="97"/>
        <v>4</v>
      </c>
      <c r="H199">
        <f t="shared" si="97"/>
        <v>2</v>
      </c>
      <c r="I199">
        <f t="shared" si="97"/>
        <v>1</v>
      </c>
      <c r="J199">
        <f t="shared" si="97"/>
        <v>2</v>
      </c>
      <c r="K199">
        <f t="shared" si="97"/>
        <v>2</v>
      </c>
      <c r="L199">
        <f t="shared" si="97"/>
        <v>2</v>
      </c>
      <c r="M199">
        <f t="shared" si="97"/>
        <v>2</v>
      </c>
      <c r="N199">
        <f t="shared" si="97"/>
        <v>1</v>
      </c>
      <c r="O199">
        <f t="shared" si="97"/>
        <v>4</v>
      </c>
      <c r="P199">
        <f t="shared" si="97"/>
        <v>0</v>
      </c>
      <c r="S199">
        <f>COUNTIFS(Stats_Pitch_Team,$B199,Stats_Pitch_Position,S$1,Stats_Pitch_AgeOut,1)</f>
        <v>4</v>
      </c>
      <c r="T199">
        <f t="shared" si="94"/>
        <v>0</v>
      </c>
      <c r="U199">
        <f t="shared" si="94"/>
        <v>1</v>
      </c>
      <c r="V199">
        <f t="shared" si="94"/>
        <v>0</v>
      </c>
      <c r="W199">
        <f t="shared" si="94"/>
        <v>0</v>
      </c>
      <c r="X199">
        <f t="shared" si="94"/>
        <v>0</v>
      </c>
      <c r="Y199">
        <f t="shared" si="91"/>
        <v>0</v>
      </c>
      <c r="Z199">
        <f t="shared" si="91"/>
        <v>0</v>
      </c>
      <c r="AA199">
        <f t="shared" si="91"/>
        <v>0</v>
      </c>
      <c r="AB199">
        <f t="shared" si="91"/>
        <v>1</v>
      </c>
      <c r="AC199">
        <f t="shared" si="99"/>
        <v>6</v>
      </c>
      <c r="AF199">
        <f>COUNTIFS(Stats_Pitch_Team,$B199,Stats_Pitch_Position,AF$1,Stats_Pitch_AgeOut,"&lt;&gt;1", Stats_Pitch_Draft,1)</f>
        <v>0</v>
      </c>
      <c r="AG199">
        <f t="shared" si="95"/>
        <v>0</v>
      </c>
      <c r="AH199">
        <f t="shared" si="95"/>
        <v>0</v>
      </c>
      <c r="AI199">
        <f t="shared" si="95"/>
        <v>0</v>
      </c>
      <c r="AJ199">
        <f t="shared" si="95"/>
        <v>0</v>
      </c>
      <c r="AK199">
        <f t="shared" si="95"/>
        <v>0</v>
      </c>
      <c r="AL199">
        <f t="shared" si="92"/>
        <v>0</v>
      </c>
      <c r="AM199">
        <f t="shared" si="92"/>
        <v>0</v>
      </c>
      <c r="AN199">
        <f t="shared" si="92"/>
        <v>0</v>
      </c>
      <c r="AO199">
        <f t="shared" si="92"/>
        <v>0</v>
      </c>
      <c r="AP199">
        <f t="shared" si="100"/>
        <v>0</v>
      </c>
      <c r="AS199">
        <f>COUNTIFS(Transfers_Team_Current,$B199,Transfers_Position,AS$1,Transfers_AgeOut, "&lt;&gt;1")</f>
        <v>4</v>
      </c>
      <c r="AT199">
        <f t="shared" si="96"/>
        <v>1</v>
      </c>
      <c r="AU199">
        <f t="shared" si="96"/>
        <v>0</v>
      </c>
      <c r="AV199">
        <f t="shared" si="96"/>
        <v>0</v>
      </c>
      <c r="AW199">
        <f t="shared" si="96"/>
        <v>1</v>
      </c>
      <c r="AX199">
        <f t="shared" si="96"/>
        <v>0</v>
      </c>
      <c r="AY199">
        <f t="shared" si="93"/>
        <v>0</v>
      </c>
      <c r="AZ199">
        <f t="shared" si="93"/>
        <v>0</v>
      </c>
      <c r="BA199">
        <f t="shared" si="93"/>
        <v>1</v>
      </c>
      <c r="BB199">
        <f t="shared" si="93"/>
        <v>0</v>
      </c>
      <c r="BC199">
        <f t="shared" si="101"/>
        <v>7</v>
      </c>
      <c r="BF199">
        <f t="shared" si="102"/>
        <v>13</v>
      </c>
      <c r="BG199">
        <f t="shared" si="103"/>
        <v>3</v>
      </c>
      <c r="BH199">
        <f t="shared" si="104"/>
        <v>1</v>
      </c>
      <c r="BI199">
        <f t="shared" si="105"/>
        <v>1</v>
      </c>
      <c r="BJ199">
        <f t="shared" si="106"/>
        <v>1</v>
      </c>
      <c r="BK199">
        <f t="shared" si="107"/>
        <v>2</v>
      </c>
      <c r="BL199">
        <f t="shared" si="108"/>
        <v>2</v>
      </c>
      <c r="BM199">
        <f t="shared" si="109"/>
        <v>2</v>
      </c>
      <c r="BN199">
        <f t="shared" si="110"/>
        <v>0</v>
      </c>
      <c r="BO199">
        <f t="shared" si="111"/>
        <v>3</v>
      </c>
      <c r="BP199">
        <f t="shared" si="112"/>
        <v>28</v>
      </c>
      <c r="BQ199" s="9">
        <f t="shared" si="113"/>
        <v>4</v>
      </c>
    </row>
    <row r="200" spans="1:71" x14ac:dyDescent="0.25">
      <c r="A200">
        <v>2026</v>
      </c>
      <c r="B200" t="s">
        <v>2776</v>
      </c>
      <c r="C200" s="4" t="str">
        <f t="shared" si="98"/>
        <v>Ivy League</v>
      </c>
      <c r="F200">
        <f>COUNTIFS(Stats_Pitch_Team,$B200,Stats_Pitch_Position,F$1)</f>
        <v>13</v>
      </c>
      <c r="G200">
        <f t="shared" si="97"/>
        <v>1</v>
      </c>
      <c r="H200">
        <f t="shared" si="97"/>
        <v>1</v>
      </c>
      <c r="I200">
        <f t="shared" si="97"/>
        <v>1</v>
      </c>
      <c r="J200">
        <f t="shared" si="97"/>
        <v>2</v>
      </c>
      <c r="K200">
        <f t="shared" si="97"/>
        <v>1</v>
      </c>
      <c r="L200">
        <f t="shared" si="97"/>
        <v>2</v>
      </c>
      <c r="M200">
        <f t="shared" si="97"/>
        <v>2</v>
      </c>
      <c r="N200">
        <f t="shared" si="97"/>
        <v>1</v>
      </c>
      <c r="O200">
        <f t="shared" si="97"/>
        <v>3</v>
      </c>
      <c r="P200">
        <f t="shared" si="97"/>
        <v>0</v>
      </c>
      <c r="S200">
        <f>COUNTIFS(Stats_Pitch_Team,$B200,Stats_Pitch_Position,S$1,Stats_Pitch_AgeOut,1)</f>
        <v>3</v>
      </c>
      <c r="T200">
        <f t="shared" si="94"/>
        <v>0</v>
      </c>
      <c r="U200">
        <f t="shared" si="94"/>
        <v>0</v>
      </c>
      <c r="V200">
        <f t="shared" si="94"/>
        <v>0</v>
      </c>
      <c r="W200">
        <f t="shared" si="94"/>
        <v>0</v>
      </c>
      <c r="X200">
        <f t="shared" si="94"/>
        <v>0</v>
      </c>
      <c r="Y200">
        <f t="shared" si="91"/>
        <v>0</v>
      </c>
      <c r="Z200">
        <f t="shared" si="91"/>
        <v>0</v>
      </c>
      <c r="AA200">
        <f t="shared" si="91"/>
        <v>1</v>
      </c>
      <c r="AB200">
        <f t="shared" si="91"/>
        <v>0</v>
      </c>
      <c r="AC200">
        <f t="shared" si="99"/>
        <v>4</v>
      </c>
      <c r="AF200">
        <f>COUNTIFS(Stats_Pitch_Team,$B200,Stats_Pitch_Position,AF$1,Stats_Pitch_AgeOut,"&lt;&gt;1", Stats_Pitch_Draft,1)</f>
        <v>0</v>
      </c>
      <c r="AG200">
        <f t="shared" si="95"/>
        <v>0</v>
      </c>
      <c r="AH200">
        <f t="shared" si="95"/>
        <v>0</v>
      </c>
      <c r="AI200">
        <f t="shared" si="95"/>
        <v>0</v>
      </c>
      <c r="AJ200">
        <f t="shared" si="95"/>
        <v>0</v>
      </c>
      <c r="AK200">
        <f t="shared" si="95"/>
        <v>0</v>
      </c>
      <c r="AL200">
        <f t="shared" si="92"/>
        <v>0</v>
      </c>
      <c r="AM200">
        <f t="shared" si="92"/>
        <v>0</v>
      </c>
      <c r="AN200">
        <f t="shared" si="92"/>
        <v>0</v>
      </c>
      <c r="AO200">
        <f t="shared" si="92"/>
        <v>0</v>
      </c>
      <c r="AP200">
        <f t="shared" si="100"/>
        <v>0</v>
      </c>
      <c r="AS200">
        <f>COUNTIFS(Transfers_Team_Current,$B200,Transfers_Position,AS$1,Transfers_AgeOut, "&lt;&gt;1")</f>
        <v>0</v>
      </c>
      <c r="AT200">
        <f t="shared" si="96"/>
        <v>0</v>
      </c>
      <c r="AU200">
        <f t="shared" si="96"/>
        <v>0</v>
      </c>
      <c r="AV200">
        <f t="shared" si="96"/>
        <v>0</v>
      </c>
      <c r="AW200">
        <f t="shared" si="96"/>
        <v>0</v>
      </c>
      <c r="AX200">
        <f t="shared" si="96"/>
        <v>0</v>
      </c>
      <c r="AY200">
        <f t="shared" si="93"/>
        <v>0</v>
      </c>
      <c r="AZ200">
        <f t="shared" si="93"/>
        <v>0</v>
      </c>
      <c r="BA200">
        <f t="shared" si="93"/>
        <v>0</v>
      </c>
      <c r="BB200">
        <f t="shared" si="93"/>
        <v>0</v>
      </c>
      <c r="BC200">
        <f t="shared" si="101"/>
        <v>0</v>
      </c>
      <c r="BF200">
        <f t="shared" si="102"/>
        <v>10</v>
      </c>
      <c r="BG200">
        <f t="shared" si="103"/>
        <v>1</v>
      </c>
      <c r="BH200">
        <f t="shared" si="104"/>
        <v>1</v>
      </c>
      <c r="BI200">
        <f t="shared" si="105"/>
        <v>1</v>
      </c>
      <c r="BJ200">
        <f t="shared" si="106"/>
        <v>2</v>
      </c>
      <c r="BK200">
        <f t="shared" si="107"/>
        <v>1</v>
      </c>
      <c r="BL200">
        <f t="shared" si="108"/>
        <v>2</v>
      </c>
      <c r="BM200">
        <f t="shared" si="109"/>
        <v>2</v>
      </c>
      <c r="BN200">
        <f t="shared" si="110"/>
        <v>0</v>
      </c>
      <c r="BO200">
        <f t="shared" si="111"/>
        <v>3</v>
      </c>
      <c r="BP200">
        <f t="shared" si="112"/>
        <v>23</v>
      </c>
      <c r="BQ200" s="9">
        <f t="shared" si="113"/>
        <v>4</v>
      </c>
    </row>
    <row r="201" spans="1:71" x14ac:dyDescent="0.25">
      <c r="A201">
        <v>2026</v>
      </c>
      <c r="B201" t="s">
        <v>1732</v>
      </c>
      <c r="C201" s="4" t="str">
        <f t="shared" si="98"/>
        <v>Big Ten</v>
      </c>
      <c r="F201">
        <f>COUNTIFS(Stats_Pitch_Team,$B201,Stats_Pitch_Position,F$1)</f>
        <v>16</v>
      </c>
      <c r="G201">
        <f t="shared" si="97"/>
        <v>4</v>
      </c>
      <c r="H201">
        <f t="shared" si="97"/>
        <v>2</v>
      </c>
      <c r="I201">
        <f t="shared" si="97"/>
        <v>2</v>
      </c>
      <c r="J201">
        <f t="shared" si="97"/>
        <v>2</v>
      </c>
      <c r="K201">
        <f t="shared" si="97"/>
        <v>1</v>
      </c>
      <c r="L201">
        <f t="shared" si="97"/>
        <v>1</v>
      </c>
      <c r="M201">
        <f t="shared" si="97"/>
        <v>2</v>
      </c>
      <c r="N201">
        <f t="shared" si="97"/>
        <v>3</v>
      </c>
      <c r="O201">
        <f t="shared" si="97"/>
        <v>1</v>
      </c>
      <c r="P201">
        <f t="shared" si="97"/>
        <v>0</v>
      </c>
      <c r="S201">
        <f>COUNTIFS(Stats_Pitch_Team,$B201,Stats_Pitch_Position,S$1,Stats_Pitch_AgeOut,1)</f>
        <v>7</v>
      </c>
      <c r="T201">
        <f t="shared" si="94"/>
        <v>3</v>
      </c>
      <c r="U201">
        <f t="shared" si="94"/>
        <v>1</v>
      </c>
      <c r="V201">
        <f t="shared" si="94"/>
        <v>0</v>
      </c>
      <c r="W201">
        <f t="shared" si="94"/>
        <v>1</v>
      </c>
      <c r="X201">
        <f t="shared" si="94"/>
        <v>0</v>
      </c>
      <c r="Y201">
        <f t="shared" si="91"/>
        <v>0</v>
      </c>
      <c r="Z201">
        <f t="shared" si="91"/>
        <v>2</v>
      </c>
      <c r="AA201">
        <f t="shared" si="91"/>
        <v>1</v>
      </c>
      <c r="AB201">
        <f t="shared" si="91"/>
        <v>1</v>
      </c>
      <c r="AC201">
        <f t="shared" si="99"/>
        <v>16</v>
      </c>
      <c r="AF201">
        <f>COUNTIFS(Stats_Pitch_Team,$B201,Stats_Pitch_Position,AF$1,Stats_Pitch_AgeOut,"&lt;&gt;1", Stats_Pitch_Draft,1)</f>
        <v>0</v>
      </c>
      <c r="AG201">
        <f t="shared" si="95"/>
        <v>0</v>
      </c>
      <c r="AH201">
        <f t="shared" si="95"/>
        <v>0</v>
      </c>
      <c r="AI201">
        <f t="shared" si="95"/>
        <v>0</v>
      </c>
      <c r="AJ201">
        <f t="shared" si="95"/>
        <v>0</v>
      </c>
      <c r="AK201">
        <f t="shared" si="95"/>
        <v>0</v>
      </c>
      <c r="AL201">
        <f t="shared" si="92"/>
        <v>0</v>
      </c>
      <c r="AM201">
        <f t="shared" si="92"/>
        <v>0</v>
      </c>
      <c r="AN201">
        <f t="shared" si="92"/>
        <v>0</v>
      </c>
      <c r="AO201">
        <f t="shared" si="92"/>
        <v>0</v>
      </c>
      <c r="AP201">
        <f t="shared" si="100"/>
        <v>0</v>
      </c>
      <c r="AS201">
        <f>COUNTIFS(Transfers_Team_Current,$B201,Transfers_Position,AS$1,Transfers_AgeOut, "&lt;&gt;1")</f>
        <v>0</v>
      </c>
      <c r="AT201">
        <f t="shared" si="96"/>
        <v>0</v>
      </c>
      <c r="AU201">
        <f t="shared" si="96"/>
        <v>0</v>
      </c>
      <c r="AV201">
        <f t="shared" si="96"/>
        <v>0</v>
      </c>
      <c r="AW201">
        <f t="shared" si="96"/>
        <v>0</v>
      </c>
      <c r="AX201">
        <f t="shared" si="96"/>
        <v>0</v>
      </c>
      <c r="AY201">
        <f t="shared" si="93"/>
        <v>0</v>
      </c>
      <c r="AZ201">
        <f t="shared" si="93"/>
        <v>0</v>
      </c>
      <c r="BA201">
        <f t="shared" si="93"/>
        <v>0</v>
      </c>
      <c r="BB201">
        <f t="shared" si="93"/>
        <v>0</v>
      </c>
      <c r="BC201">
        <f t="shared" si="101"/>
        <v>0</v>
      </c>
      <c r="BF201">
        <f t="shared" si="102"/>
        <v>9</v>
      </c>
      <c r="BG201">
        <f t="shared" si="103"/>
        <v>1</v>
      </c>
      <c r="BH201">
        <f t="shared" si="104"/>
        <v>1</v>
      </c>
      <c r="BI201">
        <f t="shared" si="105"/>
        <v>2</v>
      </c>
      <c r="BJ201">
        <f t="shared" si="106"/>
        <v>1</v>
      </c>
      <c r="BK201">
        <f t="shared" si="107"/>
        <v>1</v>
      </c>
      <c r="BL201">
        <f t="shared" si="108"/>
        <v>1</v>
      </c>
      <c r="BM201">
        <f t="shared" si="109"/>
        <v>0</v>
      </c>
      <c r="BN201">
        <f t="shared" si="110"/>
        <v>2</v>
      </c>
      <c r="BO201">
        <f t="shared" si="111"/>
        <v>0</v>
      </c>
      <c r="BP201">
        <f t="shared" si="112"/>
        <v>18</v>
      </c>
      <c r="BQ201" s="9">
        <f t="shared" si="113"/>
        <v>3</v>
      </c>
      <c r="BS201">
        <v>1</v>
      </c>
    </row>
    <row r="202" spans="1:71" x14ac:dyDescent="0.25">
      <c r="A202">
        <v>2026</v>
      </c>
      <c r="B202" t="s">
        <v>1042</v>
      </c>
      <c r="C202" s="4" t="str">
        <f t="shared" si="98"/>
        <v>Atlantic Sun</v>
      </c>
      <c r="F202">
        <f>COUNTIFS(Stats_Pitch_Team,$B202,Stats_Pitch_Position,F$1)</f>
        <v>15</v>
      </c>
      <c r="G202">
        <f t="shared" ref="G202:P211" si="114">COUNTIFS(Stats_Hit_Team,$B202,Stats_Hit_Position,G$1)</f>
        <v>3</v>
      </c>
      <c r="H202">
        <f t="shared" si="114"/>
        <v>1</v>
      </c>
      <c r="I202">
        <f t="shared" si="114"/>
        <v>2</v>
      </c>
      <c r="J202">
        <f t="shared" si="114"/>
        <v>2</v>
      </c>
      <c r="K202">
        <f t="shared" si="114"/>
        <v>1</v>
      </c>
      <c r="L202">
        <f t="shared" si="114"/>
        <v>3</v>
      </c>
      <c r="M202">
        <f t="shared" si="114"/>
        <v>1</v>
      </c>
      <c r="N202">
        <f t="shared" si="114"/>
        <v>3</v>
      </c>
      <c r="O202">
        <f t="shared" si="114"/>
        <v>1</v>
      </c>
      <c r="P202">
        <f t="shared" si="114"/>
        <v>0</v>
      </c>
      <c r="S202">
        <f>COUNTIFS(Stats_Pitch_Team,$B202,Stats_Pitch_Position,S$1,Stats_Pitch_AgeOut,1)</f>
        <v>3</v>
      </c>
      <c r="T202">
        <f t="shared" si="94"/>
        <v>0</v>
      </c>
      <c r="U202">
        <f t="shared" si="94"/>
        <v>0</v>
      </c>
      <c r="V202">
        <f t="shared" si="94"/>
        <v>0</v>
      </c>
      <c r="W202">
        <f t="shared" si="94"/>
        <v>2</v>
      </c>
      <c r="X202">
        <f t="shared" si="94"/>
        <v>0</v>
      </c>
      <c r="Y202">
        <f t="shared" si="91"/>
        <v>0</v>
      </c>
      <c r="Z202">
        <f t="shared" si="91"/>
        <v>0</v>
      </c>
      <c r="AA202">
        <f t="shared" si="91"/>
        <v>0</v>
      </c>
      <c r="AB202">
        <f t="shared" si="91"/>
        <v>0</v>
      </c>
      <c r="AC202">
        <f t="shared" si="99"/>
        <v>5</v>
      </c>
      <c r="AF202">
        <f>COUNTIFS(Stats_Pitch_Team,$B202,Stats_Pitch_Position,AF$1,Stats_Pitch_AgeOut,"&lt;&gt;1", Stats_Pitch_Draft,1)</f>
        <v>0</v>
      </c>
      <c r="AG202">
        <f t="shared" si="95"/>
        <v>0</v>
      </c>
      <c r="AH202">
        <f t="shared" si="95"/>
        <v>0</v>
      </c>
      <c r="AI202">
        <f t="shared" si="95"/>
        <v>0</v>
      </c>
      <c r="AJ202">
        <f t="shared" si="95"/>
        <v>0</v>
      </c>
      <c r="AK202">
        <f t="shared" si="95"/>
        <v>0</v>
      </c>
      <c r="AL202">
        <f t="shared" si="92"/>
        <v>0</v>
      </c>
      <c r="AM202">
        <f t="shared" si="92"/>
        <v>0</v>
      </c>
      <c r="AN202">
        <f t="shared" si="92"/>
        <v>0</v>
      </c>
      <c r="AO202">
        <f t="shared" si="92"/>
        <v>0</v>
      </c>
      <c r="AP202">
        <f t="shared" si="100"/>
        <v>0</v>
      </c>
      <c r="AS202">
        <f>COUNTIFS(Transfers_Team_Current,$B202,Transfers_Position,AS$1,Transfers_AgeOut, "&lt;&gt;1")</f>
        <v>3</v>
      </c>
      <c r="AT202">
        <f t="shared" si="96"/>
        <v>2</v>
      </c>
      <c r="AU202">
        <f t="shared" si="96"/>
        <v>1</v>
      </c>
      <c r="AV202">
        <f t="shared" si="96"/>
        <v>1</v>
      </c>
      <c r="AW202">
        <f t="shared" si="96"/>
        <v>0</v>
      </c>
      <c r="AX202">
        <f t="shared" si="96"/>
        <v>0</v>
      </c>
      <c r="AY202">
        <f t="shared" si="93"/>
        <v>1</v>
      </c>
      <c r="AZ202">
        <f t="shared" si="93"/>
        <v>0</v>
      </c>
      <c r="BA202">
        <f t="shared" si="93"/>
        <v>2</v>
      </c>
      <c r="BB202">
        <f t="shared" si="93"/>
        <v>2</v>
      </c>
      <c r="BC202">
        <f t="shared" si="101"/>
        <v>12</v>
      </c>
      <c r="BF202">
        <f t="shared" si="102"/>
        <v>9</v>
      </c>
      <c r="BG202">
        <f t="shared" si="103"/>
        <v>1</v>
      </c>
      <c r="BH202">
        <f t="shared" si="104"/>
        <v>0</v>
      </c>
      <c r="BI202">
        <f t="shared" si="105"/>
        <v>1</v>
      </c>
      <c r="BJ202">
        <f t="shared" si="106"/>
        <v>0</v>
      </c>
      <c r="BK202">
        <f t="shared" si="107"/>
        <v>1</v>
      </c>
      <c r="BL202">
        <f t="shared" si="108"/>
        <v>2</v>
      </c>
      <c r="BM202">
        <f t="shared" si="109"/>
        <v>1</v>
      </c>
      <c r="BN202">
        <f t="shared" si="110"/>
        <v>1</v>
      </c>
      <c r="BO202">
        <f t="shared" si="111"/>
        <v>-1</v>
      </c>
      <c r="BP202">
        <f t="shared" si="112"/>
        <v>15</v>
      </c>
      <c r="BQ202" s="9">
        <f t="shared" si="113"/>
        <v>4</v>
      </c>
    </row>
    <row r="203" spans="1:71" x14ac:dyDescent="0.25">
      <c r="A203">
        <v>2026</v>
      </c>
      <c r="B203" t="s">
        <v>2960</v>
      </c>
      <c r="C203" s="4" t="str">
        <f t="shared" si="98"/>
        <v>Metro Atlantic</v>
      </c>
      <c r="F203">
        <f>COUNTIFS(Stats_Pitch_Team,$B203,Stats_Pitch_Position,F$1)</f>
        <v>17</v>
      </c>
      <c r="G203">
        <f t="shared" si="114"/>
        <v>2</v>
      </c>
      <c r="H203">
        <f t="shared" si="114"/>
        <v>2</v>
      </c>
      <c r="I203">
        <f t="shared" si="114"/>
        <v>1</v>
      </c>
      <c r="J203">
        <f t="shared" si="114"/>
        <v>3</v>
      </c>
      <c r="K203">
        <f t="shared" si="114"/>
        <v>1</v>
      </c>
      <c r="L203">
        <f t="shared" si="114"/>
        <v>2</v>
      </c>
      <c r="M203">
        <f t="shared" si="114"/>
        <v>1</v>
      </c>
      <c r="N203">
        <f t="shared" si="114"/>
        <v>3</v>
      </c>
      <c r="O203">
        <f t="shared" si="114"/>
        <v>1</v>
      </c>
      <c r="P203">
        <f t="shared" si="114"/>
        <v>0</v>
      </c>
      <c r="S203">
        <f>COUNTIFS(Stats_Pitch_Team,$B203,Stats_Pitch_Position,S$1,Stats_Pitch_AgeOut,1)</f>
        <v>7</v>
      </c>
      <c r="T203">
        <f t="shared" si="94"/>
        <v>0</v>
      </c>
      <c r="U203">
        <f t="shared" si="94"/>
        <v>1</v>
      </c>
      <c r="V203">
        <f t="shared" si="94"/>
        <v>0</v>
      </c>
      <c r="W203">
        <f t="shared" si="94"/>
        <v>0</v>
      </c>
      <c r="X203">
        <f t="shared" si="94"/>
        <v>1</v>
      </c>
      <c r="Y203">
        <f t="shared" si="91"/>
        <v>2</v>
      </c>
      <c r="Z203">
        <f t="shared" si="91"/>
        <v>0</v>
      </c>
      <c r="AA203">
        <f t="shared" si="91"/>
        <v>1</v>
      </c>
      <c r="AB203">
        <f t="shared" si="91"/>
        <v>0</v>
      </c>
      <c r="AC203">
        <f t="shared" si="99"/>
        <v>12</v>
      </c>
      <c r="AF203">
        <f>COUNTIFS(Stats_Pitch_Team,$B203,Stats_Pitch_Position,AF$1,Stats_Pitch_AgeOut,"&lt;&gt;1", Stats_Pitch_Draft,1)</f>
        <v>0</v>
      </c>
      <c r="AG203">
        <f t="shared" si="95"/>
        <v>0</v>
      </c>
      <c r="AH203">
        <f t="shared" si="95"/>
        <v>0</v>
      </c>
      <c r="AI203">
        <f t="shared" si="95"/>
        <v>0</v>
      </c>
      <c r="AJ203">
        <f t="shared" si="95"/>
        <v>0</v>
      </c>
      <c r="AK203">
        <f t="shared" si="95"/>
        <v>0</v>
      </c>
      <c r="AL203">
        <f t="shared" si="92"/>
        <v>0</v>
      </c>
      <c r="AM203">
        <f t="shared" si="92"/>
        <v>0</v>
      </c>
      <c r="AN203">
        <f t="shared" si="92"/>
        <v>0</v>
      </c>
      <c r="AO203">
        <f t="shared" si="92"/>
        <v>0</v>
      </c>
      <c r="AP203">
        <f t="shared" si="100"/>
        <v>0</v>
      </c>
      <c r="AS203">
        <f>COUNTIFS(Transfers_Team_Current,$B203,Transfers_Position,AS$1,Transfers_AgeOut, "&lt;&gt;1")</f>
        <v>1</v>
      </c>
      <c r="AT203">
        <f t="shared" si="96"/>
        <v>0</v>
      </c>
      <c r="AU203">
        <f t="shared" si="96"/>
        <v>0</v>
      </c>
      <c r="AV203">
        <f t="shared" si="96"/>
        <v>0</v>
      </c>
      <c r="AW203">
        <f t="shared" si="96"/>
        <v>0</v>
      </c>
      <c r="AX203">
        <f t="shared" si="96"/>
        <v>0</v>
      </c>
      <c r="AY203">
        <f t="shared" si="93"/>
        <v>0</v>
      </c>
      <c r="AZ203">
        <f t="shared" si="93"/>
        <v>0</v>
      </c>
      <c r="BA203">
        <f t="shared" si="93"/>
        <v>0</v>
      </c>
      <c r="BB203">
        <f t="shared" si="93"/>
        <v>0</v>
      </c>
      <c r="BC203">
        <f t="shared" si="101"/>
        <v>1</v>
      </c>
      <c r="BF203">
        <f t="shared" si="102"/>
        <v>9</v>
      </c>
      <c r="BG203">
        <f t="shared" si="103"/>
        <v>2</v>
      </c>
      <c r="BH203">
        <f t="shared" si="104"/>
        <v>1</v>
      </c>
      <c r="BI203">
        <f t="shared" si="105"/>
        <v>1</v>
      </c>
      <c r="BJ203">
        <f t="shared" si="106"/>
        <v>3</v>
      </c>
      <c r="BK203">
        <f t="shared" si="107"/>
        <v>0</v>
      </c>
      <c r="BL203">
        <f t="shared" si="108"/>
        <v>0</v>
      </c>
      <c r="BM203">
        <f t="shared" si="109"/>
        <v>1</v>
      </c>
      <c r="BN203">
        <f t="shared" si="110"/>
        <v>2</v>
      </c>
      <c r="BO203">
        <f t="shared" si="111"/>
        <v>1</v>
      </c>
      <c r="BP203">
        <f t="shared" si="112"/>
        <v>20</v>
      </c>
      <c r="BQ203" s="9">
        <f t="shared" si="113"/>
        <v>3</v>
      </c>
    </row>
    <row r="204" spans="1:71" x14ac:dyDescent="0.25">
      <c r="A204">
        <v>2026</v>
      </c>
      <c r="B204" t="s">
        <v>1564</v>
      </c>
      <c r="C204" s="4" t="str">
        <f t="shared" si="98"/>
        <v>Big South</v>
      </c>
      <c r="F204">
        <f>COUNTIFS(Stats_Pitch_Team,$B204,Stats_Pitch_Position,F$1)</f>
        <v>16</v>
      </c>
      <c r="G204">
        <f t="shared" si="114"/>
        <v>3</v>
      </c>
      <c r="H204">
        <f t="shared" si="114"/>
        <v>2</v>
      </c>
      <c r="I204">
        <f t="shared" si="114"/>
        <v>3</v>
      </c>
      <c r="J204">
        <f t="shared" si="114"/>
        <v>1</v>
      </c>
      <c r="K204">
        <f t="shared" si="114"/>
        <v>1</v>
      </c>
      <c r="L204">
        <f t="shared" si="114"/>
        <v>5</v>
      </c>
      <c r="M204">
        <f t="shared" si="114"/>
        <v>1</v>
      </c>
      <c r="N204">
        <f t="shared" si="114"/>
        <v>2</v>
      </c>
      <c r="O204">
        <f t="shared" si="114"/>
        <v>0</v>
      </c>
      <c r="P204">
        <f t="shared" si="114"/>
        <v>0</v>
      </c>
      <c r="S204">
        <f>COUNTIFS(Stats_Pitch_Team,$B204,Stats_Pitch_Position,S$1,Stats_Pitch_AgeOut,1)</f>
        <v>2</v>
      </c>
      <c r="T204">
        <f t="shared" si="94"/>
        <v>1</v>
      </c>
      <c r="U204">
        <f t="shared" si="94"/>
        <v>0</v>
      </c>
      <c r="V204">
        <f t="shared" si="94"/>
        <v>0</v>
      </c>
      <c r="W204">
        <f t="shared" si="94"/>
        <v>0</v>
      </c>
      <c r="X204">
        <f t="shared" si="94"/>
        <v>1</v>
      </c>
      <c r="Y204">
        <f t="shared" si="91"/>
        <v>0</v>
      </c>
      <c r="Z204">
        <f t="shared" si="91"/>
        <v>0</v>
      </c>
      <c r="AA204">
        <f t="shared" si="91"/>
        <v>0</v>
      </c>
      <c r="AB204">
        <f t="shared" si="91"/>
        <v>0</v>
      </c>
      <c r="AC204">
        <f t="shared" si="99"/>
        <v>4</v>
      </c>
      <c r="AF204">
        <f>COUNTIFS(Stats_Pitch_Team,$B204,Stats_Pitch_Position,AF$1,Stats_Pitch_AgeOut,"&lt;&gt;1", Stats_Pitch_Draft,1)</f>
        <v>0</v>
      </c>
      <c r="AG204">
        <f t="shared" si="95"/>
        <v>0</v>
      </c>
      <c r="AH204">
        <f t="shared" si="95"/>
        <v>0</v>
      </c>
      <c r="AI204">
        <f t="shared" si="95"/>
        <v>0</v>
      </c>
      <c r="AJ204">
        <f t="shared" si="95"/>
        <v>0</v>
      </c>
      <c r="AK204">
        <f t="shared" si="95"/>
        <v>0</v>
      </c>
      <c r="AL204">
        <f t="shared" si="92"/>
        <v>0</v>
      </c>
      <c r="AM204">
        <f t="shared" si="92"/>
        <v>0</v>
      </c>
      <c r="AN204">
        <f t="shared" si="92"/>
        <v>0</v>
      </c>
      <c r="AO204">
        <f t="shared" si="92"/>
        <v>0</v>
      </c>
      <c r="AP204">
        <f t="shared" si="100"/>
        <v>0</v>
      </c>
      <c r="AS204">
        <f>COUNTIFS(Transfers_Team_Current,$B204,Transfers_Position,AS$1,Transfers_AgeOut, "&lt;&gt;1")</f>
        <v>1</v>
      </c>
      <c r="AT204">
        <f t="shared" si="96"/>
        <v>0</v>
      </c>
      <c r="AU204">
        <f t="shared" si="96"/>
        <v>0</v>
      </c>
      <c r="AV204">
        <f t="shared" si="96"/>
        <v>1</v>
      </c>
      <c r="AW204">
        <f t="shared" si="96"/>
        <v>0</v>
      </c>
      <c r="AX204">
        <f t="shared" si="96"/>
        <v>0</v>
      </c>
      <c r="AY204">
        <f t="shared" si="93"/>
        <v>2</v>
      </c>
      <c r="AZ204">
        <f t="shared" si="93"/>
        <v>0</v>
      </c>
      <c r="BA204">
        <f t="shared" si="93"/>
        <v>1</v>
      </c>
      <c r="BB204">
        <f t="shared" si="93"/>
        <v>0</v>
      </c>
      <c r="BC204">
        <f t="shared" si="101"/>
        <v>5</v>
      </c>
      <c r="BF204">
        <f t="shared" si="102"/>
        <v>13</v>
      </c>
      <c r="BG204">
        <f t="shared" si="103"/>
        <v>2</v>
      </c>
      <c r="BH204">
        <f t="shared" si="104"/>
        <v>2</v>
      </c>
      <c r="BI204">
        <f t="shared" si="105"/>
        <v>2</v>
      </c>
      <c r="BJ204">
        <f t="shared" si="106"/>
        <v>1</v>
      </c>
      <c r="BK204">
        <f t="shared" si="107"/>
        <v>0</v>
      </c>
      <c r="BL204">
        <f t="shared" si="108"/>
        <v>3</v>
      </c>
      <c r="BM204">
        <f t="shared" si="109"/>
        <v>1</v>
      </c>
      <c r="BN204">
        <f t="shared" si="110"/>
        <v>1</v>
      </c>
      <c r="BO204">
        <f t="shared" si="111"/>
        <v>0</v>
      </c>
      <c r="BP204">
        <f t="shared" si="112"/>
        <v>25</v>
      </c>
      <c r="BQ204" s="9">
        <f t="shared" si="113"/>
        <v>5</v>
      </c>
    </row>
    <row r="205" spans="1:71" x14ac:dyDescent="0.25">
      <c r="A205">
        <v>2026</v>
      </c>
      <c r="B205" t="s">
        <v>126</v>
      </c>
      <c r="C205" s="4" t="str">
        <f t="shared" si="98"/>
        <v>Atlantic 10</v>
      </c>
      <c r="F205">
        <f>COUNTIFS(Stats_Pitch_Team,$B205,Stats_Pitch_Position,F$1)</f>
        <v>18</v>
      </c>
      <c r="G205">
        <f t="shared" si="114"/>
        <v>4</v>
      </c>
      <c r="H205">
        <f t="shared" si="114"/>
        <v>2</v>
      </c>
      <c r="I205">
        <f t="shared" si="114"/>
        <v>1</v>
      </c>
      <c r="J205">
        <f t="shared" si="114"/>
        <v>3</v>
      </c>
      <c r="K205">
        <f t="shared" si="114"/>
        <v>1</v>
      </c>
      <c r="L205">
        <f t="shared" si="114"/>
        <v>2</v>
      </c>
      <c r="M205">
        <f t="shared" si="114"/>
        <v>2</v>
      </c>
      <c r="N205">
        <f t="shared" si="114"/>
        <v>2</v>
      </c>
      <c r="O205">
        <f t="shared" si="114"/>
        <v>1</v>
      </c>
      <c r="P205">
        <f t="shared" si="114"/>
        <v>0</v>
      </c>
      <c r="S205">
        <f>COUNTIFS(Stats_Pitch_Team,$B205,Stats_Pitch_Position,S$1,Stats_Pitch_AgeOut,1)</f>
        <v>2</v>
      </c>
      <c r="T205">
        <f t="shared" si="94"/>
        <v>0</v>
      </c>
      <c r="U205">
        <f t="shared" si="94"/>
        <v>0</v>
      </c>
      <c r="V205">
        <f t="shared" si="94"/>
        <v>0</v>
      </c>
      <c r="W205">
        <f t="shared" si="94"/>
        <v>1</v>
      </c>
      <c r="X205">
        <f t="shared" si="94"/>
        <v>0</v>
      </c>
      <c r="Y205">
        <f t="shared" si="91"/>
        <v>0</v>
      </c>
      <c r="Z205">
        <f t="shared" si="91"/>
        <v>0</v>
      </c>
      <c r="AA205">
        <f t="shared" si="91"/>
        <v>1</v>
      </c>
      <c r="AB205">
        <f t="shared" si="91"/>
        <v>0</v>
      </c>
      <c r="AC205">
        <f t="shared" si="99"/>
        <v>4</v>
      </c>
      <c r="AF205">
        <f>COUNTIFS(Stats_Pitch_Team,$B205,Stats_Pitch_Position,AF$1,Stats_Pitch_AgeOut,"&lt;&gt;1", Stats_Pitch_Draft,1)</f>
        <v>0</v>
      </c>
      <c r="AG205">
        <f t="shared" si="95"/>
        <v>0</v>
      </c>
      <c r="AH205">
        <f t="shared" si="95"/>
        <v>0</v>
      </c>
      <c r="AI205">
        <f t="shared" si="95"/>
        <v>0</v>
      </c>
      <c r="AJ205">
        <f t="shared" si="95"/>
        <v>0</v>
      </c>
      <c r="AK205">
        <f t="shared" si="95"/>
        <v>1</v>
      </c>
      <c r="AL205">
        <f t="shared" si="92"/>
        <v>0</v>
      </c>
      <c r="AM205">
        <f t="shared" si="92"/>
        <v>0</v>
      </c>
      <c r="AN205">
        <f t="shared" si="92"/>
        <v>0</v>
      </c>
      <c r="AO205">
        <f t="shared" si="92"/>
        <v>0</v>
      </c>
      <c r="AP205">
        <f t="shared" si="100"/>
        <v>1</v>
      </c>
      <c r="AS205">
        <f>COUNTIFS(Transfers_Team_Current,$B205,Transfers_Position,AS$1,Transfers_AgeOut, "&lt;&gt;1")</f>
        <v>5</v>
      </c>
      <c r="AT205">
        <f t="shared" si="96"/>
        <v>0</v>
      </c>
      <c r="AU205">
        <f t="shared" si="96"/>
        <v>0</v>
      </c>
      <c r="AV205">
        <f t="shared" si="96"/>
        <v>0</v>
      </c>
      <c r="AW205">
        <f t="shared" si="96"/>
        <v>0</v>
      </c>
      <c r="AX205">
        <f t="shared" si="96"/>
        <v>0</v>
      </c>
      <c r="AY205">
        <f t="shared" si="93"/>
        <v>0</v>
      </c>
      <c r="AZ205">
        <f t="shared" si="93"/>
        <v>1</v>
      </c>
      <c r="BA205">
        <f t="shared" si="93"/>
        <v>0</v>
      </c>
      <c r="BB205">
        <f t="shared" si="93"/>
        <v>0</v>
      </c>
      <c r="BC205">
        <f t="shared" si="101"/>
        <v>6</v>
      </c>
      <c r="BF205">
        <f t="shared" si="102"/>
        <v>11</v>
      </c>
      <c r="BG205">
        <f t="shared" si="103"/>
        <v>4</v>
      </c>
      <c r="BH205">
        <f t="shared" si="104"/>
        <v>2</v>
      </c>
      <c r="BI205">
        <f t="shared" si="105"/>
        <v>1</v>
      </c>
      <c r="BJ205">
        <f t="shared" si="106"/>
        <v>2</v>
      </c>
      <c r="BK205">
        <f t="shared" si="107"/>
        <v>0</v>
      </c>
      <c r="BL205">
        <f t="shared" si="108"/>
        <v>2</v>
      </c>
      <c r="BM205">
        <f t="shared" si="109"/>
        <v>1</v>
      </c>
      <c r="BN205">
        <f t="shared" si="110"/>
        <v>1</v>
      </c>
      <c r="BO205">
        <f t="shared" si="111"/>
        <v>1</v>
      </c>
      <c r="BP205">
        <f t="shared" si="112"/>
        <v>25</v>
      </c>
      <c r="BQ205" s="9">
        <f t="shared" si="113"/>
        <v>4</v>
      </c>
    </row>
    <row r="206" spans="1:71" x14ac:dyDescent="0.25">
      <c r="A206">
        <v>2026</v>
      </c>
      <c r="B206" t="s">
        <v>722</v>
      </c>
      <c r="C206" s="4" t="str">
        <f t="shared" si="98"/>
        <v>American Athletic</v>
      </c>
      <c r="F206">
        <f>COUNTIFS(Stats_Pitch_Team,$B206,Stats_Pitch_Position,F$1)</f>
        <v>17</v>
      </c>
      <c r="G206">
        <f t="shared" si="114"/>
        <v>4</v>
      </c>
      <c r="H206">
        <f t="shared" si="114"/>
        <v>1</v>
      </c>
      <c r="I206">
        <f t="shared" si="114"/>
        <v>2</v>
      </c>
      <c r="J206">
        <f t="shared" si="114"/>
        <v>1</v>
      </c>
      <c r="K206">
        <f t="shared" si="114"/>
        <v>2</v>
      </c>
      <c r="L206">
        <f t="shared" si="114"/>
        <v>3</v>
      </c>
      <c r="M206">
        <f t="shared" si="114"/>
        <v>1</v>
      </c>
      <c r="N206">
        <f t="shared" si="114"/>
        <v>4</v>
      </c>
      <c r="O206">
        <f t="shared" si="114"/>
        <v>1</v>
      </c>
      <c r="P206">
        <f t="shared" si="114"/>
        <v>0</v>
      </c>
      <c r="S206">
        <f>COUNTIFS(Stats_Pitch_Team,$B206,Stats_Pitch_Position,S$1,Stats_Pitch_AgeOut,1)</f>
        <v>2</v>
      </c>
      <c r="T206">
        <f t="shared" si="94"/>
        <v>2</v>
      </c>
      <c r="U206">
        <f t="shared" si="94"/>
        <v>0</v>
      </c>
      <c r="V206">
        <f t="shared" si="94"/>
        <v>0</v>
      </c>
      <c r="W206">
        <f t="shared" si="94"/>
        <v>0</v>
      </c>
      <c r="X206">
        <f t="shared" si="94"/>
        <v>0</v>
      </c>
      <c r="Y206">
        <f t="shared" si="91"/>
        <v>1</v>
      </c>
      <c r="Z206">
        <f t="shared" si="91"/>
        <v>0</v>
      </c>
      <c r="AA206">
        <f t="shared" si="91"/>
        <v>1</v>
      </c>
      <c r="AB206">
        <f t="shared" si="91"/>
        <v>1</v>
      </c>
      <c r="AC206">
        <f t="shared" si="99"/>
        <v>7</v>
      </c>
      <c r="AF206">
        <f>COUNTIFS(Stats_Pitch_Team,$B206,Stats_Pitch_Position,AF$1,Stats_Pitch_AgeOut,"&lt;&gt;1", Stats_Pitch_Draft,1)</f>
        <v>0</v>
      </c>
      <c r="AG206">
        <f t="shared" si="95"/>
        <v>0</v>
      </c>
      <c r="AH206">
        <f t="shared" si="95"/>
        <v>0</v>
      </c>
      <c r="AI206">
        <f t="shared" si="95"/>
        <v>0</v>
      </c>
      <c r="AJ206">
        <f t="shared" si="95"/>
        <v>0</v>
      </c>
      <c r="AK206">
        <f t="shared" si="95"/>
        <v>0</v>
      </c>
      <c r="AL206">
        <f t="shared" si="92"/>
        <v>0</v>
      </c>
      <c r="AM206">
        <f t="shared" si="92"/>
        <v>0</v>
      </c>
      <c r="AN206">
        <f t="shared" si="92"/>
        <v>0</v>
      </c>
      <c r="AO206">
        <f t="shared" si="92"/>
        <v>0</v>
      </c>
      <c r="AP206">
        <f t="shared" si="100"/>
        <v>0</v>
      </c>
      <c r="AS206">
        <f>COUNTIFS(Transfers_Team_Current,$B206,Transfers_Position,AS$1,Transfers_AgeOut, "&lt;&gt;1")</f>
        <v>3</v>
      </c>
      <c r="AT206">
        <f t="shared" si="96"/>
        <v>0</v>
      </c>
      <c r="AU206">
        <f t="shared" si="96"/>
        <v>0</v>
      </c>
      <c r="AV206">
        <f t="shared" si="96"/>
        <v>0</v>
      </c>
      <c r="AW206">
        <f t="shared" si="96"/>
        <v>0</v>
      </c>
      <c r="AX206">
        <f t="shared" si="96"/>
        <v>0</v>
      </c>
      <c r="AY206">
        <f t="shared" si="93"/>
        <v>0</v>
      </c>
      <c r="AZ206">
        <f t="shared" si="93"/>
        <v>0</v>
      </c>
      <c r="BA206">
        <f t="shared" si="93"/>
        <v>1</v>
      </c>
      <c r="BB206">
        <f t="shared" si="93"/>
        <v>0</v>
      </c>
      <c r="BC206">
        <f t="shared" si="101"/>
        <v>4</v>
      </c>
      <c r="BF206">
        <f t="shared" si="102"/>
        <v>12</v>
      </c>
      <c r="BG206">
        <f t="shared" si="103"/>
        <v>2</v>
      </c>
      <c r="BH206">
        <f t="shared" si="104"/>
        <v>1</v>
      </c>
      <c r="BI206">
        <f t="shared" si="105"/>
        <v>2</v>
      </c>
      <c r="BJ206">
        <f t="shared" si="106"/>
        <v>1</v>
      </c>
      <c r="BK206">
        <f t="shared" si="107"/>
        <v>2</v>
      </c>
      <c r="BL206">
        <f t="shared" si="108"/>
        <v>2</v>
      </c>
      <c r="BM206">
        <f t="shared" si="109"/>
        <v>1</v>
      </c>
      <c r="BN206">
        <f t="shared" si="110"/>
        <v>2</v>
      </c>
      <c r="BO206">
        <f t="shared" si="111"/>
        <v>0</v>
      </c>
      <c r="BP206">
        <f t="shared" si="112"/>
        <v>25</v>
      </c>
      <c r="BQ206" s="9">
        <f t="shared" si="113"/>
        <v>5</v>
      </c>
    </row>
    <row r="207" spans="1:71" x14ac:dyDescent="0.25">
      <c r="A207">
        <v>2026</v>
      </c>
      <c r="B207" t="s">
        <v>69</v>
      </c>
      <c r="C207" s="4" t="str">
        <f t="shared" si="98"/>
        <v>Atlantic 10</v>
      </c>
      <c r="F207">
        <f>COUNTIFS(Stats_Pitch_Team,$B207,Stats_Pitch_Position,F$1)</f>
        <v>21</v>
      </c>
      <c r="G207">
        <f t="shared" si="114"/>
        <v>2</v>
      </c>
      <c r="H207">
        <f t="shared" si="114"/>
        <v>2</v>
      </c>
      <c r="I207">
        <f t="shared" si="114"/>
        <v>1</v>
      </c>
      <c r="J207">
        <f t="shared" si="114"/>
        <v>1</v>
      </c>
      <c r="K207">
        <f t="shared" si="114"/>
        <v>3</v>
      </c>
      <c r="L207">
        <f t="shared" si="114"/>
        <v>3</v>
      </c>
      <c r="M207">
        <f t="shared" si="114"/>
        <v>1</v>
      </c>
      <c r="N207">
        <f t="shared" si="114"/>
        <v>4</v>
      </c>
      <c r="O207">
        <f t="shared" si="114"/>
        <v>2</v>
      </c>
      <c r="P207">
        <f t="shared" si="114"/>
        <v>0</v>
      </c>
      <c r="S207">
        <f>COUNTIFS(Stats_Pitch_Team,$B207,Stats_Pitch_Position,S$1,Stats_Pitch_AgeOut,1)</f>
        <v>7</v>
      </c>
      <c r="T207">
        <f t="shared" si="94"/>
        <v>0</v>
      </c>
      <c r="U207">
        <f t="shared" si="94"/>
        <v>2</v>
      </c>
      <c r="V207">
        <f t="shared" si="94"/>
        <v>1</v>
      </c>
      <c r="W207">
        <f t="shared" si="94"/>
        <v>0</v>
      </c>
      <c r="X207">
        <f t="shared" si="94"/>
        <v>0</v>
      </c>
      <c r="Y207">
        <f t="shared" si="91"/>
        <v>2</v>
      </c>
      <c r="Z207">
        <f t="shared" si="91"/>
        <v>0</v>
      </c>
      <c r="AA207">
        <f t="shared" si="91"/>
        <v>1</v>
      </c>
      <c r="AB207">
        <f t="shared" si="91"/>
        <v>1</v>
      </c>
      <c r="AC207">
        <f t="shared" si="99"/>
        <v>14</v>
      </c>
      <c r="AF207">
        <f>COUNTIFS(Stats_Pitch_Team,$B207,Stats_Pitch_Position,AF$1,Stats_Pitch_AgeOut,"&lt;&gt;1", Stats_Pitch_Draft,1)</f>
        <v>0</v>
      </c>
      <c r="AG207">
        <f t="shared" si="95"/>
        <v>0</v>
      </c>
      <c r="AH207">
        <f t="shared" si="95"/>
        <v>0</v>
      </c>
      <c r="AI207">
        <f t="shared" si="95"/>
        <v>0</v>
      </c>
      <c r="AJ207">
        <f t="shared" si="95"/>
        <v>0</v>
      </c>
      <c r="AK207">
        <f t="shared" si="95"/>
        <v>0</v>
      </c>
      <c r="AL207">
        <f t="shared" si="92"/>
        <v>0</v>
      </c>
      <c r="AM207">
        <f t="shared" si="92"/>
        <v>0</v>
      </c>
      <c r="AN207">
        <f t="shared" si="92"/>
        <v>0</v>
      </c>
      <c r="AO207">
        <f t="shared" si="92"/>
        <v>0</v>
      </c>
      <c r="AP207">
        <f t="shared" si="100"/>
        <v>0</v>
      </c>
      <c r="AS207">
        <f>COUNTIFS(Transfers_Team_Current,$B207,Transfers_Position,AS$1,Transfers_AgeOut, "&lt;&gt;1")</f>
        <v>3</v>
      </c>
      <c r="AT207">
        <f t="shared" si="96"/>
        <v>0</v>
      </c>
      <c r="AU207">
        <f t="shared" si="96"/>
        <v>0</v>
      </c>
      <c r="AV207">
        <f t="shared" si="96"/>
        <v>0</v>
      </c>
      <c r="AW207">
        <f t="shared" si="96"/>
        <v>1</v>
      </c>
      <c r="AX207">
        <f t="shared" si="96"/>
        <v>0</v>
      </c>
      <c r="AY207">
        <f t="shared" si="93"/>
        <v>0</v>
      </c>
      <c r="AZ207">
        <f t="shared" si="93"/>
        <v>0</v>
      </c>
      <c r="BA207">
        <f t="shared" si="93"/>
        <v>1</v>
      </c>
      <c r="BB207">
        <f t="shared" si="93"/>
        <v>0</v>
      </c>
      <c r="BC207">
        <f t="shared" si="101"/>
        <v>5</v>
      </c>
      <c r="BF207">
        <f t="shared" si="102"/>
        <v>11</v>
      </c>
      <c r="BG207">
        <f t="shared" si="103"/>
        <v>2</v>
      </c>
      <c r="BH207">
        <f t="shared" si="104"/>
        <v>0</v>
      </c>
      <c r="BI207">
        <f t="shared" si="105"/>
        <v>0</v>
      </c>
      <c r="BJ207">
        <f t="shared" si="106"/>
        <v>0</v>
      </c>
      <c r="BK207">
        <f t="shared" si="107"/>
        <v>3</v>
      </c>
      <c r="BL207">
        <f t="shared" si="108"/>
        <v>1</v>
      </c>
      <c r="BM207">
        <f t="shared" si="109"/>
        <v>1</v>
      </c>
      <c r="BN207">
        <f t="shared" si="110"/>
        <v>2</v>
      </c>
      <c r="BO207">
        <f t="shared" si="111"/>
        <v>1</v>
      </c>
      <c r="BP207">
        <f t="shared" si="112"/>
        <v>21</v>
      </c>
      <c r="BQ207" s="9">
        <f t="shared" si="113"/>
        <v>4</v>
      </c>
    </row>
    <row r="208" spans="1:71" x14ac:dyDescent="0.25">
      <c r="A208">
        <v>2026</v>
      </c>
      <c r="B208" t="s">
        <v>2824</v>
      </c>
      <c r="C208" s="4" t="str">
        <f t="shared" si="98"/>
        <v>Metro Atlantic</v>
      </c>
      <c r="F208">
        <f>COUNTIFS(Stats_Pitch_Team,$B208,Stats_Pitch_Position,F$1)</f>
        <v>16</v>
      </c>
      <c r="G208">
        <f t="shared" si="114"/>
        <v>3</v>
      </c>
      <c r="H208">
        <f t="shared" si="114"/>
        <v>3</v>
      </c>
      <c r="I208">
        <f t="shared" si="114"/>
        <v>3</v>
      </c>
      <c r="J208">
        <f t="shared" si="114"/>
        <v>1</v>
      </c>
      <c r="K208">
        <f t="shared" si="114"/>
        <v>1</v>
      </c>
      <c r="L208">
        <f t="shared" si="114"/>
        <v>2</v>
      </c>
      <c r="M208">
        <f t="shared" si="114"/>
        <v>1</v>
      </c>
      <c r="N208">
        <f t="shared" si="114"/>
        <v>2</v>
      </c>
      <c r="O208">
        <f t="shared" si="114"/>
        <v>2</v>
      </c>
      <c r="P208">
        <f t="shared" si="114"/>
        <v>0</v>
      </c>
      <c r="S208">
        <f>COUNTIFS(Stats_Pitch_Team,$B208,Stats_Pitch_Position,S$1,Stats_Pitch_AgeOut,1)</f>
        <v>7</v>
      </c>
      <c r="T208">
        <f t="shared" si="94"/>
        <v>0</v>
      </c>
      <c r="U208">
        <f t="shared" si="94"/>
        <v>1</v>
      </c>
      <c r="V208">
        <f t="shared" si="94"/>
        <v>1</v>
      </c>
      <c r="W208">
        <f t="shared" si="94"/>
        <v>1</v>
      </c>
      <c r="X208">
        <f t="shared" si="94"/>
        <v>0</v>
      </c>
      <c r="Y208">
        <f t="shared" si="91"/>
        <v>0</v>
      </c>
      <c r="Z208">
        <f t="shared" si="91"/>
        <v>1</v>
      </c>
      <c r="AA208">
        <f t="shared" si="91"/>
        <v>2</v>
      </c>
      <c r="AB208">
        <f t="shared" si="91"/>
        <v>0</v>
      </c>
      <c r="AC208">
        <f t="shared" si="99"/>
        <v>13</v>
      </c>
      <c r="AF208">
        <f>COUNTIFS(Stats_Pitch_Team,$B208,Stats_Pitch_Position,AF$1,Stats_Pitch_AgeOut,"&lt;&gt;1", Stats_Pitch_Draft,1)</f>
        <v>0</v>
      </c>
      <c r="AG208">
        <f t="shared" si="95"/>
        <v>0</v>
      </c>
      <c r="AH208">
        <f t="shared" si="95"/>
        <v>0</v>
      </c>
      <c r="AI208">
        <f t="shared" si="95"/>
        <v>0</v>
      </c>
      <c r="AJ208">
        <f t="shared" si="95"/>
        <v>0</v>
      </c>
      <c r="AK208">
        <f t="shared" si="95"/>
        <v>0</v>
      </c>
      <c r="AL208">
        <f t="shared" si="92"/>
        <v>0</v>
      </c>
      <c r="AM208">
        <f t="shared" si="92"/>
        <v>0</v>
      </c>
      <c r="AN208">
        <f t="shared" si="92"/>
        <v>0</v>
      </c>
      <c r="AO208">
        <f t="shared" si="92"/>
        <v>0</v>
      </c>
      <c r="AP208">
        <f t="shared" si="100"/>
        <v>0</v>
      </c>
      <c r="AS208">
        <f>COUNTIFS(Transfers_Team_Current,$B208,Transfers_Position,AS$1,Transfers_AgeOut, "&lt;&gt;1")</f>
        <v>2</v>
      </c>
      <c r="AT208">
        <f t="shared" si="96"/>
        <v>1</v>
      </c>
      <c r="AU208">
        <f t="shared" si="96"/>
        <v>1</v>
      </c>
      <c r="AV208">
        <f t="shared" si="96"/>
        <v>2</v>
      </c>
      <c r="AW208">
        <f t="shared" si="96"/>
        <v>0</v>
      </c>
      <c r="AX208">
        <f t="shared" si="96"/>
        <v>1</v>
      </c>
      <c r="AY208">
        <f t="shared" si="93"/>
        <v>1</v>
      </c>
      <c r="AZ208">
        <f t="shared" si="93"/>
        <v>0</v>
      </c>
      <c r="BA208">
        <f t="shared" si="93"/>
        <v>0</v>
      </c>
      <c r="BB208">
        <f t="shared" si="93"/>
        <v>1</v>
      </c>
      <c r="BC208">
        <f t="shared" si="101"/>
        <v>9</v>
      </c>
      <c r="BF208">
        <f t="shared" si="102"/>
        <v>7</v>
      </c>
      <c r="BG208">
        <f t="shared" si="103"/>
        <v>2</v>
      </c>
      <c r="BH208">
        <f t="shared" si="104"/>
        <v>1</v>
      </c>
      <c r="BI208">
        <f t="shared" si="105"/>
        <v>0</v>
      </c>
      <c r="BJ208">
        <f t="shared" si="106"/>
        <v>0</v>
      </c>
      <c r="BK208">
        <f t="shared" si="107"/>
        <v>0</v>
      </c>
      <c r="BL208">
        <f t="shared" si="108"/>
        <v>1</v>
      </c>
      <c r="BM208">
        <f t="shared" si="109"/>
        <v>0</v>
      </c>
      <c r="BN208">
        <f t="shared" si="110"/>
        <v>0</v>
      </c>
      <c r="BO208">
        <f t="shared" si="111"/>
        <v>1</v>
      </c>
      <c r="BP208">
        <f t="shared" si="112"/>
        <v>12</v>
      </c>
      <c r="BQ208" s="9">
        <f t="shared" si="113"/>
        <v>1</v>
      </c>
    </row>
    <row r="209" spans="1:69" x14ac:dyDescent="0.25">
      <c r="A209">
        <v>2026</v>
      </c>
      <c r="B209" t="s">
        <v>1821</v>
      </c>
      <c r="C209" s="4" t="str">
        <f t="shared" si="98"/>
        <v>Big Ten</v>
      </c>
      <c r="F209">
        <f>COUNTIFS(Stats_Pitch_Team,$B209,Stats_Pitch_Position,F$1)</f>
        <v>15</v>
      </c>
      <c r="G209">
        <f t="shared" si="114"/>
        <v>2</v>
      </c>
      <c r="H209">
        <f t="shared" si="114"/>
        <v>1</v>
      </c>
      <c r="I209">
        <f t="shared" si="114"/>
        <v>3</v>
      </c>
      <c r="J209">
        <f t="shared" si="114"/>
        <v>1</v>
      </c>
      <c r="K209">
        <f t="shared" si="114"/>
        <v>1</v>
      </c>
      <c r="L209">
        <f t="shared" si="114"/>
        <v>3</v>
      </c>
      <c r="M209">
        <f t="shared" si="114"/>
        <v>1</v>
      </c>
      <c r="N209">
        <f t="shared" si="114"/>
        <v>3</v>
      </c>
      <c r="O209">
        <f t="shared" si="114"/>
        <v>0</v>
      </c>
      <c r="P209">
        <f t="shared" si="114"/>
        <v>0</v>
      </c>
      <c r="S209">
        <f>COUNTIFS(Stats_Pitch_Team,$B209,Stats_Pitch_Position,S$1,Stats_Pitch_AgeOut,1)</f>
        <v>6</v>
      </c>
      <c r="T209">
        <f t="shared" si="94"/>
        <v>2</v>
      </c>
      <c r="U209">
        <f t="shared" si="94"/>
        <v>0</v>
      </c>
      <c r="V209">
        <f t="shared" si="94"/>
        <v>0</v>
      </c>
      <c r="W209">
        <f t="shared" si="94"/>
        <v>0</v>
      </c>
      <c r="X209">
        <f t="shared" si="94"/>
        <v>0</v>
      </c>
      <c r="Y209">
        <f t="shared" si="91"/>
        <v>1</v>
      </c>
      <c r="Z209">
        <f t="shared" si="91"/>
        <v>0</v>
      </c>
      <c r="AA209">
        <f t="shared" si="91"/>
        <v>1</v>
      </c>
      <c r="AB209">
        <f t="shared" si="91"/>
        <v>0</v>
      </c>
      <c r="AC209">
        <f t="shared" si="99"/>
        <v>10</v>
      </c>
      <c r="AF209">
        <f>COUNTIFS(Stats_Pitch_Team,$B209,Stats_Pitch_Position,AF$1,Stats_Pitch_AgeOut,"&lt;&gt;1", Stats_Pitch_Draft,1)</f>
        <v>0</v>
      </c>
      <c r="AG209">
        <f t="shared" si="95"/>
        <v>0</v>
      </c>
      <c r="AH209">
        <f t="shared" si="95"/>
        <v>0</v>
      </c>
      <c r="AI209">
        <f t="shared" si="95"/>
        <v>0</v>
      </c>
      <c r="AJ209">
        <f t="shared" si="95"/>
        <v>0</v>
      </c>
      <c r="AK209">
        <f t="shared" si="95"/>
        <v>0</v>
      </c>
      <c r="AL209">
        <f t="shared" si="92"/>
        <v>0</v>
      </c>
      <c r="AM209">
        <f t="shared" si="92"/>
        <v>1</v>
      </c>
      <c r="AN209">
        <f t="shared" si="92"/>
        <v>0</v>
      </c>
      <c r="AO209">
        <f t="shared" si="92"/>
        <v>0</v>
      </c>
      <c r="AP209">
        <f t="shared" si="100"/>
        <v>1</v>
      </c>
      <c r="AS209">
        <f>COUNTIFS(Transfers_Team_Current,$B209,Transfers_Position,AS$1,Transfers_AgeOut, "&lt;&gt;1")</f>
        <v>3</v>
      </c>
      <c r="AT209">
        <f t="shared" si="96"/>
        <v>0</v>
      </c>
      <c r="AU209">
        <f t="shared" si="96"/>
        <v>0</v>
      </c>
      <c r="AV209">
        <f t="shared" si="96"/>
        <v>2</v>
      </c>
      <c r="AW209">
        <f t="shared" si="96"/>
        <v>0</v>
      </c>
      <c r="AX209">
        <f t="shared" si="96"/>
        <v>0</v>
      </c>
      <c r="AY209">
        <f t="shared" si="93"/>
        <v>1</v>
      </c>
      <c r="AZ209">
        <f t="shared" si="93"/>
        <v>0</v>
      </c>
      <c r="BA209">
        <f t="shared" si="93"/>
        <v>1</v>
      </c>
      <c r="BB209">
        <f t="shared" si="93"/>
        <v>0</v>
      </c>
      <c r="BC209">
        <f t="shared" si="101"/>
        <v>7</v>
      </c>
      <c r="BF209">
        <f t="shared" si="102"/>
        <v>6</v>
      </c>
      <c r="BG209">
        <f t="shared" si="103"/>
        <v>0</v>
      </c>
      <c r="BH209">
        <f t="shared" si="104"/>
        <v>1</v>
      </c>
      <c r="BI209">
        <f t="shared" si="105"/>
        <v>1</v>
      </c>
      <c r="BJ209">
        <f t="shared" si="106"/>
        <v>1</v>
      </c>
      <c r="BK209">
        <f t="shared" si="107"/>
        <v>1</v>
      </c>
      <c r="BL209">
        <f t="shared" si="108"/>
        <v>1</v>
      </c>
      <c r="BM209">
        <f t="shared" si="109"/>
        <v>0</v>
      </c>
      <c r="BN209">
        <f t="shared" si="110"/>
        <v>1</v>
      </c>
      <c r="BO209">
        <f t="shared" si="111"/>
        <v>0</v>
      </c>
      <c r="BP209">
        <f t="shared" si="112"/>
        <v>12</v>
      </c>
      <c r="BQ209" s="9">
        <f t="shared" si="113"/>
        <v>2</v>
      </c>
    </row>
    <row r="210" spans="1:69" x14ac:dyDescent="0.25">
      <c r="A210">
        <v>2026</v>
      </c>
      <c r="B210" t="s">
        <v>5397</v>
      </c>
      <c r="C210" s="4" t="str">
        <f t="shared" si="98"/>
        <v>Western Athletic</v>
      </c>
      <c r="F210">
        <f>COUNTIFS(Stats_Pitch_Team,$B210,Stats_Pitch_Position,F$1)</f>
        <v>20</v>
      </c>
      <c r="G210">
        <f t="shared" si="114"/>
        <v>3</v>
      </c>
      <c r="H210">
        <f t="shared" si="114"/>
        <v>2</v>
      </c>
      <c r="I210">
        <f t="shared" si="114"/>
        <v>1</v>
      </c>
      <c r="J210">
        <f t="shared" si="114"/>
        <v>1</v>
      </c>
      <c r="K210">
        <f t="shared" si="114"/>
        <v>2</v>
      </c>
      <c r="L210">
        <f t="shared" si="114"/>
        <v>1</v>
      </c>
      <c r="M210">
        <f t="shared" si="114"/>
        <v>1</v>
      </c>
      <c r="N210">
        <f t="shared" si="114"/>
        <v>1</v>
      </c>
      <c r="O210">
        <f t="shared" si="114"/>
        <v>2</v>
      </c>
      <c r="P210">
        <f t="shared" si="114"/>
        <v>0</v>
      </c>
      <c r="S210">
        <f>COUNTIFS(Stats_Pitch_Team,$B210,Stats_Pitch_Position,S$1,Stats_Pitch_AgeOut,1)</f>
        <v>8</v>
      </c>
      <c r="T210">
        <f t="shared" si="94"/>
        <v>1</v>
      </c>
      <c r="U210">
        <f t="shared" si="94"/>
        <v>1</v>
      </c>
      <c r="V210">
        <f t="shared" si="94"/>
        <v>0</v>
      </c>
      <c r="W210">
        <f t="shared" si="94"/>
        <v>0</v>
      </c>
      <c r="X210">
        <f t="shared" si="94"/>
        <v>1</v>
      </c>
      <c r="Y210">
        <f t="shared" si="91"/>
        <v>0</v>
      </c>
      <c r="Z210">
        <f t="shared" si="91"/>
        <v>0</v>
      </c>
      <c r="AA210">
        <f t="shared" si="91"/>
        <v>0</v>
      </c>
      <c r="AB210">
        <f t="shared" si="91"/>
        <v>1</v>
      </c>
      <c r="AC210">
        <f t="shared" si="99"/>
        <v>12</v>
      </c>
      <c r="AF210">
        <f>COUNTIFS(Stats_Pitch_Team,$B210,Stats_Pitch_Position,AF$1,Stats_Pitch_AgeOut,"&lt;&gt;1", Stats_Pitch_Draft,1)</f>
        <v>0</v>
      </c>
      <c r="AG210">
        <f t="shared" si="95"/>
        <v>0</v>
      </c>
      <c r="AH210">
        <f t="shared" si="95"/>
        <v>0</v>
      </c>
      <c r="AI210">
        <f t="shared" si="95"/>
        <v>0</v>
      </c>
      <c r="AJ210">
        <f t="shared" si="95"/>
        <v>0</v>
      </c>
      <c r="AK210">
        <f t="shared" si="95"/>
        <v>0</v>
      </c>
      <c r="AL210">
        <f t="shared" si="92"/>
        <v>0</v>
      </c>
      <c r="AM210">
        <f t="shared" si="92"/>
        <v>0</v>
      </c>
      <c r="AN210">
        <f t="shared" si="92"/>
        <v>0</v>
      </c>
      <c r="AO210">
        <f t="shared" si="92"/>
        <v>0</v>
      </c>
      <c r="AP210">
        <f t="shared" si="100"/>
        <v>0</v>
      </c>
      <c r="AS210">
        <f>COUNTIFS(Transfers_Team_Current,$B210,Transfers_Position,AS$1,Transfers_AgeOut, "&lt;&gt;1")</f>
        <v>8</v>
      </c>
      <c r="AT210">
        <f t="shared" si="96"/>
        <v>1</v>
      </c>
      <c r="AU210">
        <f t="shared" si="96"/>
        <v>1</v>
      </c>
      <c r="AV210">
        <f t="shared" si="96"/>
        <v>1</v>
      </c>
      <c r="AW210">
        <f t="shared" si="96"/>
        <v>0</v>
      </c>
      <c r="AX210">
        <f t="shared" si="96"/>
        <v>1</v>
      </c>
      <c r="AY210">
        <f t="shared" si="93"/>
        <v>0</v>
      </c>
      <c r="AZ210">
        <f t="shared" si="93"/>
        <v>0</v>
      </c>
      <c r="BA210">
        <f t="shared" si="93"/>
        <v>0</v>
      </c>
      <c r="BB210">
        <f t="shared" si="93"/>
        <v>1</v>
      </c>
      <c r="BC210">
        <f t="shared" si="101"/>
        <v>13</v>
      </c>
      <c r="BF210">
        <f t="shared" si="102"/>
        <v>4</v>
      </c>
      <c r="BG210">
        <f t="shared" si="103"/>
        <v>1</v>
      </c>
      <c r="BH210">
        <f t="shared" si="104"/>
        <v>0</v>
      </c>
      <c r="BI210">
        <f t="shared" si="105"/>
        <v>0</v>
      </c>
      <c r="BJ210">
        <f t="shared" si="106"/>
        <v>1</v>
      </c>
      <c r="BK210">
        <f t="shared" si="107"/>
        <v>0</v>
      </c>
      <c r="BL210">
        <f t="shared" si="108"/>
        <v>1</v>
      </c>
      <c r="BM210">
        <f t="shared" si="109"/>
        <v>1</v>
      </c>
      <c r="BN210">
        <f t="shared" si="110"/>
        <v>1</v>
      </c>
      <c r="BO210">
        <f t="shared" si="111"/>
        <v>0</v>
      </c>
      <c r="BP210">
        <f t="shared" si="112"/>
        <v>9</v>
      </c>
      <c r="BQ210" s="9">
        <f t="shared" si="113"/>
        <v>3</v>
      </c>
    </row>
    <row r="211" spans="1:69" x14ac:dyDescent="0.25">
      <c r="A211">
        <v>2026</v>
      </c>
      <c r="B211" t="s">
        <v>2977</v>
      </c>
      <c r="C211" s="4" t="str">
        <f t="shared" si="98"/>
        <v>Metro Atlantic</v>
      </c>
      <c r="F211">
        <f>COUNTIFS(Stats_Pitch_Team,$B211,Stats_Pitch_Position,F$1)</f>
        <v>16</v>
      </c>
      <c r="G211">
        <f t="shared" si="114"/>
        <v>2</v>
      </c>
      <c r="H211">
        <f t="shared" si="114"/>
        <v>1</v>
      </c>
      <c r="I211">
        <f t="shared" si="114"/>
        <v>3</v>
      </c>
      <c r="J211">
        <f t="shared" si="114"/>
        <v>1</v>
      </c>
      <c r="K211">
        <f t="shared" si="114"/>
        <v>1</v>
      </c>
      <c r="L211">
        <f t="shared" si="114"/>
        <v>2</v>
      </c>
      <c r="M211">
        <f t="shared" si="114"/>
        <v>1</v>
      </c>
      <c r="N211">
        <f t="shared" si="114"/>
        <v>1</v>
      </c>
      <c r="O211">
        <f t="shared" si="114"/>
        <v>5</v>
      </c>
      <c r="P211">
        <f t="shared" si="114"/>
        <v>0</v>
      </c>
      <c r="S211">
        <f>COUNTIFS(Stats_Pitch_Team,$B211,Stats_Pitch_Position,S$1,Stats_Pitch_AgeOut,1)</f>
        <v>6</v>
      </c>
      <c r="T211">
        <f t="shared" si="94"/>
        <v>1</v>
      </c>
      <c r="U211">
        <f t="shared" si="94"/>
        <v>1</v>
      </c>
      <c r="V211">
        <f t="shared" si="94"/>
        <v>0</v>
      </c>
      <c r="W211">
        <f t="shared" si="94"/>
        <v>0</v>
      </c>
      <c r="X211">
        <f t="shared" si="94"/>
        <v>0</v>
      </c>
      <c r="Y211">
        <f t="shared" si="91"/>
        <v>1</v>
      </c>
      <c r="Z211">
        <f t="shared" si="91"/>
        <v>0</v>
      </c>
      <c r="AA211">
        <f t="shared" si="91"/>
        <v>0</v>
      </c>
      <c r="AB211">
        <f t="shared" si="91"/>
        <v>0</v>
      </c>
      <c r="AC211">
        <f t="shared" si="99"/>
        <v>9</v>
      </c>
      <c r="AF211">
        <f>COUNTIFS(Stats_Pitch_Team,$B211,Stats_Pitch_Position,AF$1,Stats_Pitch_AgeOut,"&lt;&gt;1", Stats_Pitch_Draft,1)</f>
        <v>0</v>
      </c>
      <c r="AG211">
        <f t="shared" si="95"/>
        <v>0</v>
      </c>
      <c r="AH211">
        <f t="shared" si="95"/>
        <v>0</v>
      </c>
      <c r="AI211">
        <f t="shared" si="95"/>
        <v>0</v>
      </c>
      <c r="AJ211">
        <f t="shared" si="95"/>
        <v>0</v>
      </c>
      <c r="AK211">
        <f t="shared" si="95"/>
        <v>0</v>
      </c>
      <c r="AL211">
        <f t="shared" si="92"/>
        <v>0</v>
      </c>
      <c r="AM211">
        <f t="shared" si="92"/>
        <v>0</v>
      </c>
      <c r="AN211">
        <f t="shared" si="92"/>
        <v>0</v>
      </c>
      <c r="AO211">
        <f t="shared" si="92"/>
        <v>0</v>
      </c>
      <c r="AP211">
        <f t="shared" si="100"/>
        <v>0</v>
      </c>
      <c r="AS211">
        <f>COUNTIFS(Transfers_Team_Current,$B211,Transfers_Position,AS$1,Transfers_AgeOut, "&lt;&gt;1")</f>
        <v>1</v>
      </c>
      <c r="AT211">
        <f t="shared" si="96"/>
        <v>0</v>
      </c>
      <c r="AU211">
        <f t="shared" si="96"/>
        <v>0</v>
      </c>
      <c r="AV211">
        <f t="shared" si="96"/>
        <v>0</v>
      </c>
      <c r="AW211">
        <f t="shared" si="96"/>
        <v>0</v>
      </c>
      <c r="AX211">
        <f t="shared" si="96"/>
        <v>0</v>
      </c>
      <c r="AY211">
        <f t="shared" si="93"/>
        <v>0</v>
      </c>
      <c r="AZ211">
        <f t="shared" si="93"/>
        <v>1</v>
      </c>
      <c r="BA211">
        <f t="shared" si="93"/>
        <v>0</v>
      </c>
      <c r="BB211">
        <f t="shared" si="93"/>
        <v>0</v>
      </c>
      <c r="BC211">
        <f t="shared" si="101"/>
        <v>2</v>
      </c>
      <c r="BF211">
        <f t="shared" si="102"/>
        <v>9</v>
      </c>
      <c r="BG211">
        <f t="shared" si="103"/>
        <v>1</v>
      </c>
      <c r="BH211">
        <f t="shared" si="104"/>
        <v>0</v>
      </c>
      <c r="BI211">
        <f t="shared" si="105"/>
        <v>3</v>
      </c>
      <c r="BJ211">
        <f t="shared" si="106"/>
        <v>1</v>
      </c>
      <c r="BK211">
        <f t="shared" si="107"/>
        <v>1</v>
      </c>
      <c r="BL211">
        <f t="shared" si="108"/>
        <v>1</v>
      </c>
      <c r="BM211">
        <f t="shared" si="109"/>
        <v>0</v>
      </c>
      <c r="BN211">
        <f t="shared" si="110"/>
        <v>1</v>
      </c>
      <c r="BO211">
        <f t="shared" si="111"/>
        <v>5</v>
      </c>
      <c r="BP211">
        <f t="shared" si="112"/>
        <v>22</v>
      </c>
      <c r="BQ211" s="9">
        <f t="shared" si="113"/>
        <v>2</v>
      </c>
    </row>
    <row r="212" spans="1:69" x14ac:dyDescent="0.25">
      <c r="A212">
        <v>2026</v>
      </c>
      <c r="B212" t="s">
        <v>23</v>
      </c>
      <c r="C212" s="4" t="str">
        <f t="shared" si="98"/>
        <v>Atlantic 10</v>
      </c>
      <c r="F212">
        <f>COUNTIFS(Stats_Pitch_Team,$B212,Stats_Pitch_Position,F$1)</f>
        <v>0</v>
      </c>
      <c r="G212">
        <f t="shared" ref="G212:P221" si="115">COUNTIFS(Stats_Hit_Team,$B212,Stats_Hit_Position,G$1)</f>
        <v>0</v>
      </c>
      <c r="H212">
        <f t="shared" si="115"/>
        <v>0</v>
      </c>
      <c r="I212">
        <f t="shared" si="115"/>
        <v>0</v>
      </c>
      <c r="J212">
        <f t="shared" si="115"/>
        <v>0</v>
      </c>
      <c r="K212">
        <f t="shared" si="115"/>
        <v>0</v>
      </c>
      <c r="L212">
        <f t="shared" si="115"/>
        <v>0</v>
      </c>
      <c r="M212">
        <f t="shared" si="115"/>
        <v>0</v>
      </c>
      <c r="N212">
        <f t="shared" si="115"/>
        <v>0</v>
      </c>
      <c r="O212">
        <f t="shared" si="115"/>
        <v>0</v>
      </c>
      <c r="P212">
        <f t="shared" si="115"/>
        <v>0</v>
      </c>
      <c r="S212">
        <f>COUNTIFS(Stats_Pitch_Team,$B212,Stats_Pitch_Position,S$1,Stats_Pitch_AgeOut,1)</f>
        <v>0</v>
      </c>
      <c r="T212">
        <f t="shared" si="94"/>
        <v>0</v>
      </c>
      <c r="U212">
        <f t="shared" si="94"/>
        <v>0</v>
      </c>
      <c r="V212">
        <f t="shared" si="94"/>
        <v>0</v>
      </c>
      <c r="W212">
        <f t="shared" si="94"/>
        <v>0</v>
      </c>
      <c r="X212">
        <f t="shared" si="94"/>
        <v>0</v>
      </c>
      <c r="Y212">
        <f t="shared" si="91"/>
        <v>0</v>
      </c>
      <c r="Z212">
        <f t="shared" si="91"/>
        <v>0</v>
      </c>
      <c r="AA212">
        <f t="shared" si="91"/>
        <v>0</v>
      </c>
      <c r="AB212">
        <f t="shared" si="91"/>
        <v>0</v>
      </c>
      <c r="AC212">
        <f t="shared" si="99"/>
        <v>0</v>
      </c>
      <c r="AF212">
        <f>COUNTIFS(Stats_Pitch_Team,$B212,Stats_Pitch_Position,AF$1,Stats_Pitch_AgeOut,"&lt;&gt;1", Stats_Pitch_Draft,1)</f>
        <v>0</v>
      </c>
      <c r="AG212">
        <f t="shared" si="95"/>
        <v>0</v>
      </c>
      <c r="AH212">
        <f t="shared" si="95"/>
        <v>0</v>
      </c>
      <c r="AI212">
        <f t="shared" si="95"/>
        <v>0</v>
      </c>
      <c r="AJ212">
        <f t="shared" si="95"/>
        <v>0</v>
      </c>
      <c r="AK212">
        <f t="shared" si="95"/>
        <v>0</v>
      </c>
      <c r="AL212">
        <f t="shared" si="92"/>
        <v>0</v>
      </c>
      <c r="AM212">
        <f t="shared" si="92"/>
        <v>0</v>
      </c>
      <c r="AN212">
        <f t="shared" si="92"/>
        <v>0</v>
      </c>
      <c r="AO212">
        <f t="shared" si="92"/>
        <v>0</v>
      </c>
      <c r="AP212">
        <f t="shared" si="100"/>
        <v>0</v>
      </c>
      <c r="AS212">
        <f>COUNTIFS(Transfers_Team_Current,$B212,Transfers_Position,AS$1,Transfers_AgeOut, "&lt;&gt;1")</f>
        <v>0</v>
      </c>
      <c r="AT212">
        <f t="shared" si="96"/>
        <v>0</v>
      </c>
      <c r="AU212">
        <f t="shared" si="96"/>
        <v>0</v>
      </c>
      <c r="AV212">
        <f t="shared" si="96"/>
        <v>0</v>
      </c>
      <c r="AW212">
        <f t="shared" si="96"/>
        <v>0</v>
      </c>
      <c r="AX212">
        <f t="shared" si="96"/>
        <v>0</v>
      </c>
      <c r="AY212">
        <f t="shared" si="93"/>
        <v>0</v>
      </c>
      <c r="AZ212">
        <f t="shared" si="93"/>
        <v>0</v>
      </c>
      <c r="BA212">
        <f t="shared" si="93"/>
        <v>0</v>
      </c>
      <c r="BB212">
        <f t="shared" si="93"/>
        <v>0</v>
      </c>
      <c r="BC212">
        <f t="shared" si="101"/>
        <v>0</v>
      </c>
      <c r="BF212">
        <f t="shared" si="102"/>
        <v>0</v>
      </c>
      <c r="BG212">
        <f t="shared" si="103"/>
        <v>0</v>
      </c>
      <c r="BH212">
        <f t="shared" si="104"/>
        <v>0</v>
      </c>
      <c r="BI212">
        <f t="shared" si="105"/>
        <v>0</v>
      </c>
      <c r="BJ212">
        <f t="shared" si="106"/>
        <v>0</v>
      </c>
      <c r="BK212">
        <f t="shared" si="107"/>
        <v>0</v>
      </c>
      <c r="BL212">
        <f t="shared" si="108"/>
        <v>0</v>
      </c>
      <c r="BM212">
        <f t="shared" si="109"/>
        <v>0</v>
      </c>
      <c r="BN212">
        <f t="shared" si="110"/>
        <v>0</v>
      </c>
      <c r="BO212">
        <f t="shared" si="111"/>
        <v>0</v>
      </c>
      <c r="BP212">
        <f t="shared" si="112"/>
        <v>0</v>
      </c>
      <c r="BQ212" s="9">
        <f t="shared" si="113"/>
        <v>0</v>
      </c>
    </row>
    <row r="213" spans="1:69" x14ac:dyDescent="0.25">
      <c r="A213">
        <v>2026</v>
      </c>
      <c r="B213" t="s">
        <v>183</v>
      </c>
      <c r="C213" s="4" t="str">
        <f t="shared" si="98"/>
        <v>Atlantic 10</v>
      </c>
      <c r="F213">
        <f>COUNTIFS(Stats_Pitch_Team,$B213,Stats_Pitch_Position,F$1)</f>
        <v>0</v>
      </c>
      <c r="G213">
        <f t="shared" si="115"/>
        <v>2</v>
      </c>
      <c r="H213">
        <f t="shared" si="115"/>
        <v>1</v>
      </c>
      <c r="I213">
        <f t="shared" si="115"/>
        <v>2</v>
      </c>
      <c r="J213">
        <f t="shared" si="115"/>
        <v>1</v>
      </c>
      <c r="K213">
        <f t="shared" si="115"/>
        <v>1</v>
      </c>
      <c r="L213">
        <f t="shared" si="115"/>
        <v>1</v>
      </c>
      <c r="M213">
        <f t="shared" si="115"/>
        <v>3</v>
      </c>
      <c r="N213">
        <f t="shared" si="115"/>
        <v>1</v>
      </c>
      <c r="O213">
        <f t="shared" si="115"/>
        <v>1</v>
      </c>
      <c r="P213">
        <f t="shared" si="115"/>
        <v>0</v>
      </c>
      <c r="S213">
        <f>COUNTIFS(Stats_Pitch_Team,$B213,Stats_Pitch_Position,S$1,Stats_Pitch_AgeOut,1)</f>
        <v>0</v>
      </c>
      <c r="T213">
        <f t="shared" si="94"/>
        <v>1</v>
      </c>
      <c r="U213">
        <f t="shared" si="94"/>
        <v>0</v>
      </c>
      <c r="V213">
        <f t="shared" si="94"/>
        <v>1</v>
      </c>
      <c r="W213">
        <f t="shared" si="94"/>
        <v>0</v>
      </c>
      <c r="X213">
        <f t="shared" si="94"/>
        <v>1</v>
      </c>
      <c r="Y213">
        <f t="shared" si="91"/>
        <v>0</v>
      </c>
      <c r="Z213">
        <f t="shared" si="91"/>
        <v>2</v>
      </c>
      <c r="AA213">
        <f t="shared" si="91"/>
        <v>0</v>
      </c>
      <c r="AB213">
        <f t="shared" si="91"/>
        <v>1</v>
      </c>
      <c r="AC213">
        <f t="shared" si="99"/>
        <v>6</v>
      </c>
      <c r="AF213">
        <f>COUNTIFS(Stats_Pitch_Team,$B213,Stats_Pitch_Position,AF$1,Stats_Pitch_AgeOut,"&lt;&gt;1", Stats_Pitch_Draft,1)</f>
        <v>0</v>
      </c>
      <c r="AG213">
        <f t="shared" si="95"/>
        <v>0</v>
      </c>
      <c r="AH213">
        <f t="shared" si="95"/>
        <v>0</v>
      </c>
      <c r="AI213">
        <f t="shared" si="95"/>
        <v>0</v>
      </c>
      <c r="AJ213">
        <f t="shared" si="95"/>
        <v>0</v>
      </c>
      <c r="AK213">
        <f t="shared" si="95"/>
        <v>0</v>
      </c>
      <c r="AL213">
        <f t="shared" si="92"/>
        <v>0</v>
      </c>
      <c r="AM213">
        <f t="shared" si="92"/>
        <v>0</v>
      </c>
      <c r="AN213">
        <f t="shared" si="92"/>
        <v>0</v>
      </c>
      <c r="AO213">
        <f t="shared" si="92"/>
        <v>0</v>
      </c>
      <c r="AP213">
        <f t="shared" si="100"/>
        <v>0</v>
      </c>
      <c r="AS213">
        <f>COUNTIFS(Transfers_Team_Current,$B213,Transfers_Position,AS$1,Transfers_AgeOut, "&lt;&gt;1")</f>
        <v>1</v>
      </c>
      <c r="AT213">
        <f t="shared" si="96"/>
        <v>0</v>
      </c>
      <c r="AU213">
        <f t="shared" si="96"/>
        <v>1</v>
      </c>
      <c r="AV213">
        <f t="shared" si="96"/>
        <v>0</v>
      </c>
      <c r="AW213">
        <f t="shared" si="96"/>
        <v>0</v>
      </c>
      <c r="AX213">
        <f t="shared" si="96"/>
        <v>0</v>
      </c>
      <c r="AY213">
        <f t="shared" si="93"/>
        <v>1</v>
      </c>
      <c r="AZ213">
        <f t="shared" si="93"/>
        <v>0</v>
      </c>
      <c r="BA213">
        <f t="shared" si="93"/>
        <v>0</v>
      </c>
      <c r="BB213">
        <f t="shared" si="93"/>
        <v>0</v>
      </c>
      <c r="BC213">
        <f t="shared" si="101"/>
        <v>3</v>
      </c>
      <c r="BF213">
        <f t="shared" si="102"/>
        <v>-1</v>
      </c>
      <c r="BG213">
        <f t="shared" si="103"/>
        <v>1</v>
      </c>
      <c r="BH213">
        <f t="shared" si="104"/>
        <v>0</v>
      </c>
      <c r="BI213">
        <f t="shared" si="105"/>
        <v>1</v>
      </c>
      <c r="BJ213">
        <f t="shared" si="106"/>
        <v>1</v>
      </c>
      <c r="BK213">
        <f t="shared" si="107"/>
        <v>0</v>
      </c>
      <c r="BL213">
        <f t="shared" si="108"/>
        <v>0</v>
      </c>
      <c r="BM213">
        <f t="shared" si="109"/>
        <v>1</v>
      </c>
      <c r="BN213">
        <f t="shared" si="110"/>
        <v>1</v>
      </c>
      <c r="BO213">
        <f t="shared" si="111"/>
        <v>0</v>
      </c>
      <c r="BP213">
        <f t="shared" si="112"/>
        <v>4</v>
      </c>
      <c r="BQ213" s="9">
        <f t="shared" si="113"/>
        <v>2</v>
      </c>
    </row>
    <row r="214" spans="1:69" x14ac:dyDescent="0.25">
      <c r="A214">
        <v>2026</v>
      </c>
      <c r="B214" t="s">
        <v>5483</v>
      </c>
      <c r="C214" s="4" t="str">
        <f t="shared" si="98"/>
        <v>West Coast</v>
      </c>
      <c r="F214">
        <f>COUNTIFS(Stats_Pitch_Team,$B214,Stats_Pitch_Position,F$1)</f>
        <v>0</v>
      </c>
      <c r="G214">
        <f t="shared" si="115"/>
        <v>0</v>
      </c>
      <c r="H214">
        <f t="shared" si="115"/>
        <v>0</v>
      </c>
      <c r="I214">
        <f t="shared" si="115"/>
        <v>0</v>
      </c>
      <c r="J214">
        <f t="shared" si="115"/>
        <v>0</v>
      </c>
      <c r="K214">
        <f t="shared" si="115"/>
        <v>0</v>
      </c>
      <c r="L214">
        <f t="shared" si="115"/>
        <v>0</v>
      </c>
      <c r="M214">
        <f t="shared" si="115"/>
        <v>0</v>
      </c>
      <c r="N214">
        <f t="shared" si="115"/>
        <v>0</v>
      </c>
      <c r="O214">
        <f t="shared" si="115"/>
        <v>0</v>
      </c>
      <c r="P214">
        <f t="shared" si="115"/>
        <v>0</v>
      </c>
      <c r="S214">
        <f>COUNTIFS(Stats_Pitch_Team,$B214,Stats_Pitch_Position,S$1,Stats_Pitch_AgeOut,1)</f>
        <v>0</v>
      </c>
      <c r="T214">
        <f t="shared" si="94"/>
        <v>0</v>
      </c>
      <c r="U214">
        <f t="shared" si="94"/>
        <v>0</v>
      </c>
      <c r="V214">
        <f t="shared" si="94"/>
        <v>0</v>
      </c>
      <c r="W214">
        <f t="shared" si="94"/>
        <v>0</v>
      </c>
      <c r="X214">
        <f t="shared" si="94"/>
        <v>0</v>
      </c>
      <c r="Y214">
        <f t="shared" si="91"/>
        <v>0</v>
      </c>
      <c r="Z214">
        <f t="shared" si="91"/>
        <v>0</v>
      </c>
      <c r="AA214">
        <f t="shared" si="91"/>
        <v>0</v>
      </c>
      <c r="AB214">
        <f t="shared" si="91"/>
        <v>0</v>
      </c>
      <c r="AC214">
        <f t="shared" si="99"/>
        <v>0</v>
      </c>
      <c r="AF214">
        <f>COUNTIFS(Stats_Pitch_Team,$B214,Stats_Pitch_Position,AF$1,Stats_Pitch_AgeOut,"&lt;&gt;1", Stats_Pitch_Draft,1)</f>
        <v>0</v>
      </c>
      <c r="AG214">
        <f t="shared" si="95"/>
        <v>0</v>
      </c>
      <c r="AH214">
        <f t="shared" si="95"/>
        <v>0</v>
      </c>
      <c r="AI214">
        <f t="shared" si="95"/>
        <v>0</v>
      </c>
      <c r="AJ214">
        <f t="shared" si="95"/>
        <v>0</v>
      </c>
      <c r="AK214">
        <f t="shared" si="95"/>
        <v>0</v>
      </c>
      <c r="AL214">
        <f t="shared" si="92"/>
        <v>0</v>
      </c>
      <c r="AM214">
        <f t="shared" si="92"/>
        <v>0</v>
      </c>
      <c r="AN214">
        <f t="shared" si="92"/>
        <v>0</v>
      </c>
      <c r="AO214">
        <f t="shared" si="92"/>
        <v>0</v>
      </c>
      <c r="AP214">
        <f t="shared" si="100"/>
        <v>0</v>
      </c>
      <c r="AS214">
        <f>COUNTIFS(Transfers_Team_Current,$B214,Transfers_Position,AS$1,Transfers_AgeOut, "&lt;&gt;1")</f>
        <v>0</v>
      </c>
      <c r="AT214">
        <f t="shared" si="96"/>
        <v>0</v>
      </c>
      <c r="AU214">
        <f t="shared" si="96"/>
        <v>0</v>
      </c>
      <c r="AV214">
        <f t="shared" si="96"/>
        <v>0</v>
      </c>
      <c r="AW214">
        <f t="shared" si="96"/>
        <v>0</v>
      </c>
      <c r="AX214">
        <f t="shared" si="96"/>
        <v>0</v>
      </c>
      <c r="AY214">
        <f t="shared" si="93"/>
        <v>0</v>
      </c>
      <c r="AZ214">
        <f t="shared" si="93"/>
        <v>0</v>
      </c>
      <c r="BA214">
        <f t="shared" si="93"/>
        <v>0</v>
      </c>
      <c r="BB214">
        <f t="shared" si="93"/>
        <v>0</v>
      </c>
      <c r="BC214">
        <f t="shared" si="101"/>
        <v>0</v>
      </c>
      <c r="BF214">
        <f t="shared" si="102"/>
        <v>0</v>
      </c>
      <c r="BG214">
        <f t="shared" si="103"/>
        <v>0</v>
      </c>
      <c r="BH214">
        <f t="shared" si="104"/>
        <v>0</v>
      </c>
      <c r="BI214">
        <f t="shared" si="105"/>
        <v>0</v>
      </c>
      <c r="BJ214">
        <f t="shared" si="106"/>
        <v>0</v>
      </c>
      <c r="BK214">
        <f t="shared" si="107"/>
        <v>0</v>
      </c>
      <c r="BL214">
        <f t="shared" si="108"/>
        <v>0</v>
      </c>
      <c r="BM214">
        <f t="shared" si="109"/>
        <v>0</v>
      </c>
      <c r="BN214">
        <f t="shared" si="110"/>
        <v>0</v>
      </c>
      <c r="BO214">
        <f t="shared" si="111"/>
        <v>0</v>
      </c>
      <c r="BP214">
        <f t="shared" si="112"/>
        <v>0</v>
      </c>
      <c r="BQ214" s="9">
        <f t="shared" si="113"/>
        <v>0</v>
      </c>
    </row>
    <row r="215" spans="1:69" x14ac:dyDescent="0.25">
      <c r="A215">
        <v>2026</v>
      </c>
      <c r="B215" t="s">
        <v>3057</v>
      </c>
      <c r="C215" s="4" t="str">
        <f t="shared" si="98"/>
        <v>Metro Atlantic</v>
      </c>
      <c r="F215">
        <f>COUNTIFS(Stats_Pitch_Team,$B215,Stats_Pitch_Position,F$1)</f>
        <v>0</v>
      </c>
      <c r="G215">
        <f t="shared" si="115"/>
        <v>0</v>
      </c>
      <c r="H215">
        <f t="shared" si="115"/>
        <v>0</v>
      </c>
      <c r="I215">
        <f t="shared" si="115"/>
        <v>0</v>
      </c>
      <c r="J215">
        <f t="shared" si="115"/>
        <v>0</v>
      </c>
      <c r="K215">
        <f t="shared" si="115"/>
        <v>0</v>
      </c>
      <c r="L215">
        <f t="shared" si="115"/>
        <v>0</v>
      </c>
      <c r="M215">
        <f t="shared" si="115"/>
        <v>0</v>
      </c>
      <c r="N215">
        <f t="shared" si="115"/>
        <v>0</v>
      </c>
      <c r="O215">
        <f t="shared" si="115"/>
        <v>0</v>
      </c>
      <c r="P215">
        <f t="shared" si="115"/>
        <v>0</v>
      </c>
      <c r="S215">
        <f>COUNTIFS(Stats_Pitch_Team,$B215,Stats_Pitch_Position,S$1,Stats_Pitch_AgeOut,1)</f>
        <v>0</v>
      </c>
      <c r="T215">
        <f t="shared" si="94"/>
        <v>0</v>
      </c>
      <c r="U215">
        <f t="shared" si="94"/>
        <v>0</v>
      </c>
      <c r="V215">
        <f t="shared" si="94"/>
        <v>0</v>
      </c>
      <c r="W215">
        <f t="shared" si="94"/>
        <v>0</v>
      </c>
      <c r="X215">
        <f t="shared" si="94"/>
        <v>0</v>
      </c>
      <c r="Y215">
        <f t="shared" si="91"/>
        <v>0</v>
      </c>
      <c r="Z215">
        <f t="shared" si="91"/>
        <v>0</v>
      </c>
      <c r="AA215">
        <f t="shared" si="91"/>
        <v>0</v>
      </c>
      <c r="AB215">
        <f t="shared" si="91"/>
        <v>0</v>
      </c>
      <c r="AC215">
        <f t="shared" si="99"/>
        <v>0</v>
      </c>
      <c r="AF215">
        <f>COUNTIFS(Stats_Pitch_Team,$B215,Stats_Pitch_Position,AF$1,Stats_Pitch_AgeOut,"&lt;&gt;1", Stats_Pitch_Draft,1)</f>
        <v>0</v>
      </c>
      <c r="AG215">
        <f t="shared" si="95"/>
        <v>0</v>
      </c>
      <c r="AH215">
        <f t="shared" si="95"/>
        <v>0</v>
      </c>
      <c r="AI215">
        <f t="shared" si="95"/>
        <v>0</v>
      </c>
      <c r="AJ215">
        <f t="shared" si="95"/>
        <v>0</v>
      </c>
      <c r="AK215">
        <f t="shared" si="95"/>
        <v>0</v>
      </c>
      <c r="AL215">
        <f t="shared" si="92"/>
        <v>0</v>
      </c>
      <c r="AM215">
        <f t="shared" si="92"/>
        <v>0</v>
      </c>
      <c r="AN215">
        <f t="shared" si="92"/>
        <v>0</v>
      </c>
      <c r="AO215">
        <f t="shared" si="92"/>
        <v>0</v>
      </c>
      <c r="AP215">
        <f t="shared" si="100"/>
        <v>0</v>
      </c>
      <c r="AS215">
        <f>COUNTIFS(Transfers_Team_Current,$B215,Transfers_Position,AS$1,Transfers_AgeOut, "&lt;&gt;1")</f>
        <v>0</v>
      </c>
      <c r="AT215">
        <f t="shared" si="96"/>
        <v>0</v>
      </c>
      <c r="AU215">
        <f t="shared" si="96"/>
        <v>0</v>
      </c>
      <c r="AV215">
        <f t="shared" si="96"/>
        <v>0</v>
      </c>
      <c r="AW215">
        <f t="shared" si="96"/>
        <v>0</v>
      </c>
      <c r="AX215">
        <f t="shared" si="96"/>
        <v>0</v>
      </c>
      <c r="AY215">
        <f t="shared" si="93"/>
        <v>0</v>
      </c>
      <c r="AZ215">
        <f t="shared" si="93"/>
        <v>0</v>
      </c>
      <c r="BA215">
        <f t="shared" si="93"/>
        <v>0</v>
      </c>
      <c r="BB215">
        <f t="shared" si="93"/>
        <v>0</v>
      </c>
      <c r="BC215">
        <f t="shared" si="101"/>
        <v>0</v>
      </c>
      <c r="BF215">
        <f t="shared" si="102"/>
        <v>0</v>
      </c>
      <c r="BG215">
        <f t="shared" si="103"/>
        <v>0</v>
      </c>
      <c r="BH215">
        <f t="shared" si="104"/>
        <v>0</v>
      </c>
      <c r="BI215">
        <f t="shared" si="105"/>
        <v>0</v>
      </c>
      <c r="BJ215">
        <f t="shared" si="106"/>
        <v>0</v>
      </c>
      <c r="BK215">
        <f t="shared" si="107"/>
        <v>0</v>
      </c>
      <c r="BL215">
        <f t="shared" si="108"/>
        <v>0</v>
      </c>
      <c r="BM215">
        <f t="shared" si="109"/>
        <v>0</v>
      </c>
      <c r="BN215">
        <f t="shared" si="110"/>
        <v>0</v>
      </c>
      <c r="BO215">
        <f t="shared" si="111"/>
        <v>0</v>
      </c>
      <c r="BP215">
        <f t="shared" si="112"/>
        <v>0</v>
      </c>
      <c r="BQ215" s="9">
        <f t="shared" si="113"/>
        <v>0</v>
      </c>
    </row>
    <row r="216" spans="1:69" x14ac:dyDescent="0.25">
      <c r="A216">
        <v>2026</v>
      </c>
      <c r="B216" t="s">
        <v>2287</v>
      </c>
      <c r="C216" s="4" t="str">
        <f t="shared" si="98"/>
        <v>Conference USA</v>
      </c>
      <c r="F216">
        <f>COUNTIFS(Stats_Pitch_Team,$B216,Stats_Pitch_Position,F$1)</f>
        <v>18</v>
      </c>
      <c r="G216">
        <f t="shared" si="115"/>
        <v>2</v>
      </c>
      <c r="H216">
        <f t="shared" si="115"/>
        <v>1</v>
      </c>
      <c r="I216">
        <f t="shared" si="115"/>
        <v>3</v>
      </c>
      <c r="J216">
        <f t="shared" si="115"/>
        <v>1</v>
      </c>
      <c r="K216">
        <f t="shared" si="115"/>
        <v>1</v>
      </c>
      <c r="L216">
        <f t="shared" si="115"/>
        <v>2</v>
      </c>
      <c r="M216">
        <f t="shared" si="115"/>
        <v>1</v>
      </c>
      <c r="N216">
        <f t="shared" si="115"/>
        <v>2</v>
      </c>
      <c r="O216">
        <f t="shared" si="115"/>
        <v>3</v>
      </c>
      <c r="P216">
        <f t="shared" si="115"/>
        <v>0</v>
      </c>
      <c r="S216">
        <f>COUNTIFS(Stats_Pitch_Team,$B216,Stats_Pitch_Position,S$1,Stats_Pitch_AgeOut,1)</f>
        <v>2</v>
      </c>
      <c r="T216">
        <f t="shared" si="94"/>
        <v>1</v>
      </c>
      <c r="U216">
        <f t="shared" si="94"/>
        <v>0</v>
      </c>
      <c r="V216">
        <f t="shared" si="94"/>
        <v>0</v>
      </c>
      <c r="W216">
        <f t="shared" si="94"/>
        <v>0</v>
      </c>
      <c r="X216">
        <f t="shared" si="94"/>
        <v>0</v>
      </c>
      <c r="Y216">
        <f t="shared" si="91"/>
        <v>0</v>
      </c>
      <c r="Z216">
        <f t="shared" si="91"/>
        <v>1</v>
      </c>
      <c r="AA216">
        <f t="shared" si="91"/>
        <v>0</v>
      </c>
      <c r="AB216">
        <f t="shared" si="91"/>
        <v>0</v>
      </c>
      <c r="AC216">
        <f t="shared" si="99"/>
        <v>4</v>
      </c>
      <c r="AF216">
        <f>COUNTIFS(Stats_Pitch_Team,$B216,Stats_Pitch_Position,AF$1,Stats_Pitch_AgeOut,"&lt;&gt;1", Stats_Pitch_Draft,1)</f>
        <v>2</v>
      </c>
      <c r="AG216">
        <f t="shared" si="95"/>
        <v>0</v>
      </c>
      <c r="AH216">
        <f t="shared" si="95"/>
        <v>0</v>
      </c>
      <c r="AI216">
        <f t="shared" si="95"/>
        <v>0</v>
      </c>
      <c r="AJ216">
        <f t="shared" si="95"/>
        <v>0</v>
      </c>
      <c r="AK216">
        <f t="shared" si="95"/>
        <v>0</v>
      </c>
      <c r="AL216">
        <f t="shared" si="92"/>
        <v>0</v>
      </c>
      <c r="AM216">
        <f t="shared" si="92"/>
        <v>0</v>
      </c>
      <c r="AN216">
        <f t="shared" si="92"/>
        <v>0</v>
      </c>
      <c r="AO216">
        <f t="shared" si="92"/>
        <v>0</v>
      </c>
      <c r="AP216">
        <f t="shared" si="100"/>
        <v>2</v>
      </c>
      <c r="AS216">
        <f>COUNTIFS(Transfers_Team_Current,$B216,Transfers_Position,AS$1,Transfers_AgeOut, "&lt;&gt;1")</f>
        <v>0</v>
      </c>
      <c r="AT216">
        <f t="shared" si="96"/>
        <v>0</v>
      </c>
      <c r="AU216">
        <f t="shared" si="96"/>
        <v>0</v>
      </c>
      <c r="AV216">
        <f t="shared" si="96"/>
        <v>0</v>
      </c>
      <c r="AW216">
        <f t="shared" si="96"/>
        <v>0</v>
      </c>
      <c r="AX216">
        <f t="shared" si="96"/>
        <v>0</v>
      </c>
      <c r="AY216">
        <f t="shared" si="93"/>
        <v>0</v>
      </c>
      <c r="AZ216">
        <f t="shared" si="93"/>
        <v>0</v>
      </c>
      <c r="BA216">
        <f t="shared" si="93"/>
        <v>0</v>
      </c>
      <c r="BB216">
        <f t="shared" si="93"/>
        <v>0</v>
      </c>
      <c r="BC216">
        <f t="shared" si="101"/>
        <v>0</v>
      </c>
      <c r="BF216">
        <f t="shared" si="102"/>
        <v>14</v>
      </c>
      <c r="BG216">
        <f t="shared" si="103"/>
        <v>1</v>
      </c>
      <c r="BH216">
        <f t="shared" si="104"/>
        <v>1</v>
      </c>
      <c r="BI216">
        <f t="shared" si="105"/>
        <v>3</v>
      </c>
      <c r="BJ216">
        <f t="shared" si="106"/>
        <v>1</v>
      </c>
      <c r="BK216">
        <f t="shared" si="107"/>
        <v>1</v>
      </c>
      <c r="BL216">
        <f t="shared" si="108"/>
        <v>2</v>
      </c>
      <c r="BM216">
        <f t="shared" si="109"/>
        <v>0</v>
      </c>
      <c r="BN216">
        <f t="shared" si="110"/>
        <v>2</v>
      </c>
      <c r="BO216">
        <f t="shared" si="111"/>
        <v>3</v>
      </c>
      <c r="BP216">
        <f t="shared" si="112"/>
        <v>28</v>
      </c>
      <c r="BQ216" s="9">
        <f t="shared" si="113"/>
        <v>4</v>
      </c>
    </row>
    <row r="217" spans="1:69" x14ac:dyDescent="0.25">
      <c r="A217">
        <v>2026</v>
      </c>
      <c r="B217" t="s">
        <v>4486</v>
      </c>
      <c r="C217" s="4" t="str">
        <f t="shared" si="98"/>
        <v>SoCon</v>
      </c>
      <c r="F217">
        <f>COUNTIFS(Stats_Pitch_Team,$B217,Stats_Pitch_Position,F$1)</f>
        <v>17</v>
      </c>
      <c r="G217">
        <f t="shared" si="115"/>
        <v>3</v>
      </c>
      <c r="H217">
        <f t="shared" si="115"/>
        <v>3</v>
      </c>
      <c r="I217">
        <f t="shared" si="115"/>
        <v>1</v>
      </c>
      <c r="J217">
        <f t="shared" si="115"/>
        <v>2</v>
      </c>
      <c r="K217">
        <f t="shared" si="115"/>
        <v>1</v>
      </c>
      <c r="L217">
        <f t="shared" si="115"/>
        <v>1</v>
      </c>
      <c r="M217">
        <f t="shared" si="115"/>
        <v>2</v>
      </c>
      <c r="N217">
        <f t="shared" si="115"/>
        <v>1</v>
      </c>
      <c r="O217">
        <f t="shared" si="115"/>
        <v>2</v>
      </c>
      <c r="P217">
        <f t="shared" si="115"/>
        <v>0</v>
      </c>
      <c r="S217">
        <f>COUNTIFS(Stats_Pitch_Team,$B217,Stats_Pitch_Position,S$1,Stats_Pitch_AgeOut,1)</f>
        <v>6</v>
      </c>
      <c r="T217">
        <f t="shared" si="94"/>
        <v>1</v>
      </c>
      <c r="U217">
        <f t="shared" si="94"/>
        <v>0</v>
      </c>
      <c r="V217">
        <f t="shared" si="94"/>
        <v>1</v>
      </c>
      <c r="W217">
        <f t="shared" si="94"/>
        <v>1</v>
      </c>
      <c r="X217">
        <f t="shared" si="94"/>
        <v>0</v>
      </c>
      <c r="Y217">
        <f t="shared" si="91"/>
        <v>0</v>
      </c>
      <c r="Z217">
        <f t="shared" si="91"/>
        <v>0</v>
      </c>
      <c r="AA217">
        <f t="shared" si="91"/>
        <v>0</v>
      </c>
      <c r="AB217">
        <f t="shared" si="91"/>
        <v>1</v>
      </c>
      <c r="AC217">
        <f t="shared" si="99"/>
        <v>10</v>
      </c>
      <c r="AF217">
        <f>COUNTIFS(Stats_Pitch_Team,$B217,Stats_Pitch_Position,AF$1,Stats_Pitch_AgeOut,"&lt;&gt;1", Stats_Pitch_Draft,1)</f>
        <v>0</v>
      </c>
      <c r="AG217">
        <f t="shared" si="95"/>
        <v>0</v>
      </c>
      <c r="AH217">
        <f t="shared" si="95"/>
        <v>0</v>
      </c>
      <c r="AI217">
        <f t="shared" si="95"/>
        <v>0</v>
      </c>
      <c r="AJ217">
        <f t="shared" si="95"/>
        <v>0</v>
      </c>
      <c r="AK217">
        <f t="shared" si="95"/>
        <v>0</v>
      </c>
      <c r="AL217">
        <f t="shared" si="92"/>
        <v>0</v>
      </c>
      <c r="AM217">
        <f t="shared" si="92"/>
        <v>0</v>
      </c>
      <c r="AN217">
        <f t="shared" si="92"/>
        <v>0</v>
      </c>
      <c r="AO217">
        <f t="shared" si="92"/>
        <v>0</v>
      </c>
      <c r="AP217">
        <f t="shared" si="100"/>
        <v>0</v>
      </c>
      <c r="AS217">
        <f>COUNTIFS(Transfers_Team_Current,$B217,Transfers_Position,AS$1,Transfers_AgeOut, "&lt;&gt;1")</f>
        <v>2</v>
      </c>
      <c r="AT217">
        <f t="shared" si="96"/>
        <v>0</v>
      </c>
      <c r="AU217">
        <f t="shared" si="96"/>
        <v>1</v>
      </c>
      <c r="AV217">
        <f t="shared" si="96"/>
        <v>0</v>
      </c>
      <c r="AW217">
        <f t="shared" si="96"/>
        <v>0</v>
      </c>
      <c r="AX217">
        <f t="shared" si="96"/>
        <v>0</v>
      </c>
      <c r="AY217">
        <f t="shared" si="93"/>
        <v>0</v>
      </c>
      <c r="AZ217">
        <f t="shared" si="93"/>
        <v>0</v>
      </c>
      <c r="BA217">
        <f t="shared" si="93"/>
        <v>1</v>
      </c>
      <c r="BB217">
        <f t="shared" si="93"/>
        <v>0</v>
      </c>
      <c r="BC217">
        <f t="shared" si="101"/>
        <v>4</v>
      </c>
      <c r="BF217">
        <f t="shared" si="102"/>
        <v>9</v>
      </c>
      <c r="BG217">
        <f t="shared" si="103"/>
        <v>2</v>
      </c>
      <c r="BH217">
        <f t="shared" si="104"/>
        <v>2</v>
      </c>
      <c r="BI217">
        <f t="shared" si="105"/>
        <v>0</v>
      </c>
      <c r="BJ217">
        <f t="shared" si="106"/>
        <v>1</v>
      </c>
      <c r="BK217">
        <f t="shared" si="107"/>
        <v>1</v>
      </c>
      <c r="BL217">
        <f t="shared" si="108"/>
        <v>1</v>
      </c>
      <c r="BM217">
        <f t="shared" si="109"/>
        <v>2</v>
      </c>
      <c r="BN217">
        <f t="shared" si="110"/>
        <v>0</v>
      </c>
      <c r="BO217">
        <f t="shared" si="111"/>
        <v>1</v>
      </c>
      <c r="BP217">
        <f t="shared" si="112"/>
        <v>19</v>
      </c>
      <c r="BQ217" s="9">
        <f t="shared" si="113"/>
        <v>3</v>
      </c>
    </row>
    <row r="218" spans="1:69" x14ac:dyDescent="0.25">
      <c r="A218">
        <v>2026</v>
      </c>
      <c r="B218" t="s">
        <v>5604</v>
      </c>
      <c r="C218" s="4" t="str">
        <f t="shared" si="98"/>
        <v>West Coast</v>
      </c>
      <c r="F218">
        <f>COUNTIFS(Stats_Pitch_Team,$B218,Stats_Pitch_Position,F$1)</f>
        <v>16</v>
      </c>
      <c r="G218">
        <f t="shared" si="115"/>
        <v>1</v>
      </c>
      <c r="H218">
        <f t="shared" si="115"/>
        <v>1</v>
      </c>
      <c r="I218">
        <f t="shared" si="115"/>
        <v>3</v>
      </c>
      <c r="J218">
        <f t="shared" si="115"/>
        <v>2</v>
      </c>
      <c r="K218">
        <f t="shared" si="115"/>
        <v>1</v>
      </c>
      <c r="L218">
        <f t="shared" si="115"/>
        <v>1</v>
      </c>
      <c r="M218">
        <f t="shared" si="115"/>
        <v>1</v>
      </c>
      <c r="N218">
        <f t="shared" si="115"/>
        <v>2</v>
      </c>
      <c r="O218">
        <f t="shared" si="115"/>
        <v>3</v>
      </c>
      <c r="P218">
        <f t="shared" si="115"/>
        <v>0</v>
      </c>
      <c r="S218">
        <f>COUNTIFS(Stats_Pitch_Team,$B218,Stats_Pitch_Position,S$1,Stats_Pitch_AgeOut,1)</f>
        <v>7</v>
      </c>
      <c r="T218">
        <f t="shared" si="94"/>
        <v>1</v>
      </c>
      <c r="U218">
        <f t="shared" si="94"/>
        <v>0</v>
      </c>
      <c r="V218">
        <f t="shared" si="94"/>
        <v>2</v>
      </c>
      <c r="W218">
        <f t="shared" si="94"/>
        <v>1</v>
      </c>
      <c r="X218">
        <f t="shared" si="94"/>
        <v>1</v>
      </c>
      <c r="Y218">
        <f t="shared" si="91"/>
        <v>1</v>
      </c>
      <c r="Z218">
        <f t="shared" si="91"/>
        <v>0</v>
      </c>
      <c r="AA218">
        <f t="shared" si="91"/>
        <v>1</v>
      </c>
      <c r="AB218">
        <f t="shared" si="91"/>
        <v>1</v>
      </c>
      <c r="AC218">
        <f t="shared" si="99"/>
        <v>15</v>
      </c>
      <c r="AF218">
        <f>COUNTIFS(Stats_Pitch_Team,$B218,Stats_Pitch_Position,AF$1,Stats_Pitch_AgeOut,"&lt;&gt;1", Stats_Pitch_Draft,1)</f>
        <v>0</v>
      </c>
      <c r="AG218">
        <f t="shared" si="95"/>
        <v>0</v>
      </c>
      <c r="AH218">
        <f t="shared" si="95"/>
        <v>0</v>
      </c>
      <c r="AI218">
        <f t="shared" si="95"/>
        <v>0</v>
      </c>
      <c r="AJ218">
        <f t="shared" si="95"/>
        <v>0</v>
      </c>
      <c r="AK218">
        <f t="shared" si="95"/>
        <v>0</v>
      </c>
      <c r="AL218">
        <f t="shared" si="92"/>
        <v>0</v>
      </c>
      <c r="AM218">
        <f t="shared" si="92"/>
        <v>0</v>
      </c>
      <c r="AN218">
        <f t="shared" si="92"/>
        <v>0</v>
      </c>
      <c r="AO218">
        <f t="shared" si="92"/>
        <v>0</v>
      </c>
      <c r="AP218">
        <f t="shared" si="100"/>
        <v>0</v>
      </c>
      <c r="AS218">
        <f>COUNTIFS(Transfers_Team_Current,$B218,Transfers_Position,AS$1,Transfers_AgeOut, "&lt;&gt;1")</f>
        <v>1</v>
      </c>
      <c r="AT218">
        <f t="shared" si="96"/>
        <v>1</v>
      </c>
      <c r="AU218">
        <f t="shared" si="96"/>
        <v>0</v>
      </c>
      <c r="AV218">
        <f t="shared" si="96"/>
        <v>0</v>
      </c>
      <c r="AW218">
        <f t="shared" si="96"/>
        <v>0</v>
      </c>
      <c r="AX218">
        <f t="shared" si="96"/>
        <v>0</v>
      </c>
      <c r="AY218">
        <f t="shared" si="93"/>
        <v>0</v>
      </c>
      <c r="AZ218">
        <f t="shared" si="93"/>
        <v>1</v>
      </c>
      <c r="BA218">
        <f t="shared" si="93"/>
        <v>0</v>
      </c>
      <c r="BB218">
        <f t="shared" si="93"/>
        <v>2</v>
      </c>
      <c r="BC218">
        <f t="shared" si="101"/>
        <v>5</v>
      </c>
      <c r="BF218">
        <f t="shared" si="102"/>
        <v>8</v>
      </c>
      <c r="BG218">
        <f t="shared" si="103"/>
        <v>-1</v>
      </c>
      <c r="BH218">
        <f t="shared" si="104"/>
        <v>1</v>
      </c>
      <c r="BI218">
        <f t="shared" si="105"/>
        <v>1</v>
      </c>
      <c r="BJ218">
        <f t="shared" si="106"/>
        <v>1</v>
      </c>
      <c r="BK218">
        <f t="shared" si="107"/>
        <v>0</v>
      </c>
      <c r="BL218">
        <f t="shared" si="108"/>
        <v>0</v>
      </c>
      <c r="BM218">
        <f t="shared" si="109"/>
        <v>0</v>
      </c>
      <c r="BN218">
        <f t="shared" si="110"/>
        <v>1</v>
      </c>
      <c r="BO218">
        <f t="shared" si="111"/>
        <v>0</v>
      </c>
      <c r="BP218">
        <f t="shared" si="112"/>
        <v>11</v>
      </c>
      <c r="BQ218" s="9">
        <f t="shared" si="113"/>
        <v>1</v>
      </c>
    </row>
    <row r="219" spans="1:69" x14ac:dyDescent="0.25">
      <c r="A219">
        <v>2026</v>
      </c>
      <c r="B219" t="s">
        <v>3432</v>
      </c>
      <c r="C219" s="4" t="str">
        <f t="shared" si="98"/>
        <v>Mountain West</v>
      </c>
      <c r="F219">
        <f>COUNTIFS(Stats_Pitch_Team,$B219,Stats_Pitch_Position,F$1)</f>
        <v>17</v>
      </c>
      <c r="G219">
        <f t="shared" si="115"/>
        <v>2</v>
      </c>
      <c r="H219">
        <f t="shared" si="115"/>
        <v>1</v>
      </c>
      <c r="I219">
        <f t="shared" si="115"/>
        <v>2</v>
      </c>
      <c r="J219">
        <f t="shared" si="115"/>
        <v>2</v>
      </c>
      <c r="K219">
        <f t="shared" si="115"/>
        <v>1</v>
      </c>
      <c r="L219">
        <f t="shared" si="115"/>
        <v>3</v>
      </c>
      <c r="M219">
        <f t="shared" si="115"/>
        <v>1</v>
      </c>
      <c r="N219">
        <f t="shared" si="115"/>
        <v>1</v>
      </c>
      <c r="O219">
        <f t="shared" si="115"/>
        <v>1</v>
      </c>
      <c r="P219">
        <f t="shared" si="115"/>
        <v>0</v>
      </c>
      <c r="S219">
        <f>COUNTIFS(Stats_Pitch_Team,$B219,Stats_Pitch_Position,S$1,Stats_Pitch_AgeOut,1)</f>
        <v>2</v>
      </c>
      <c r="T219">
        <f t="shared" si="94"/>
        <v>1</v>
      </c>
      <c r="U219">
        <f t="shared" si="94"/>
        <v>0</v>
      </c>
      <c r="V219">
        <f t="shared" si="94"/>
        <v>0</v>
      </c>
      <c r="W219">
        <f t="shared" si="94"/>
        <v>1</v>
      </c>
      <c r="X219">
        <f t="shared" si="94"/>
        <v>0</v>
      </c>
      <c r="Y219">
        <f t="shared" si="91"/>
        <v>0</v>
      </c>
      <c r="Z219">
        <f t="shared" si="91"/>
        <v>0</v>
      </c>
      <c r="AA219">
        <f t="shared" si="91"/>
        <v>0</v>
      </c>
      <c r="AB219">
        <f t="shared" si="91"/>
        <v>0</v>
      </c>
      <c r="AC219">
        <f t="shared" si="99"/>
        <v>4</v>
      </c>
      <c r="AF219">
        <f>COUNTIFS(Stats_Pitch_Team,$B219,Stats_Pitch_Position,AF$1,Stats_Pitch_AgeOut,"&lt;&gt;1", Stats_Pitch_Draft,1)</f>
        <v>1</v>
      </c>
      <c r="AG219">
        <f t="shared" si="95"/>
        <v>0</v>
      </c>
      <c r="AH219">
        <f t="shared" si="95"/>
        <v>0</v>
      </c>
      <c r="AI219">
        <f t="shared" si="95"/>
        <v>0</v>
      </c>
      <c r="AJ219">
        <f t="shared" si="95"/>
        <v>0</v>
      </c>
      <c r="AK219">
        <f t="shared" si="95"/>
        <v>0</v>
      </c>
      <c r="AL219">
        <f t="shared" si="92"/>
        <v>0</v>
      </c>
      <c r="AM219">
        <f t="shared" si="92"/>
        <v>0</v>
      </c>
      <c r="AN219">
        <f t="shared" si="92"/>
        <v>0</v>
      </c>
      <c r="AO219">
        <f t="shared" si="92"/>
        <v>0</v>
      </c>
      <c r="AP219">
        <f t="shared" si="100"/>
        <v>1</v>
      </c>
      <c r="AS219">
        <f>COUNTIFS(Transfers_Team_Current,$B219,Transfers_Position,AS$1,Transfers_AgeOut, "&lt;&gt;1")</f>
        <v>3</v>
      </c>
      <c r="AT219">
        <f t="shared" si="96"/>
        <v>0</v>
      </c>
      <c r="AU219">
        <f t="shared" si="96"/>
        <v>0</v>
      </c>
      <c r="AV219">
        <f t="shared" si="96"/>
        <v>1</v>
      </c>
      <c r="AW219">
        <f t="shared" si="96"/>
        <v>1</v>
      </c>
      <c r="AX219">
        <f t="shared" si="96"/>
        <v>0</v>
      </c>
      <c r="AY219">
        <f t="shared" si="93"/>
        <v>0</v>
      </c>
      <c r="AZ219">
        <f t="shared" si="93"/>
        <v>0</v>
      </c>
      <c r="BA219">
        <f t="shared" si="93"/>
        <v>0</v>
      </c>
      <c r="BB219">
        <f t="shared" si="93"/>
        <v>0</v>
      </c>
      <c r="BC219">
        <f t="shared" si="101"/>
        <v>5</v>
      </c>
      <c r="BF219">
        <f t="shared" si="102"/>
        <v>11</v>
      </c>
      <c r="BG219">
        <f t="shared" si="103"/>
        <v>1</v>
      </c>
      <c r="BH219">
        <f t="shared" si="104"/>
        <v>1</v>
      </c>
      <c r="BI219">
        <f t="shared" si="105"/>
        <v>1</v>
      </c>
      <c r="BJ219">
        <f t="shared" si="106"/>
        <v>0</v>
      </c>
      <c r="BK219">
        <f t="shared" si="107"/>
        <v>1</v>
      </c>
      <c r="BL219">
        <f t="shared" si="108"/>
        <v>3</v>
      </c>
      <c r="BM219">
        <f t="shared" si="109"/>
        <v>1</v>
      </c>
      <c r="BN219">
        <f t="shared" si="110"/>
        <v>1</v>
      </c>
      <c r="BO219">
        <f t="shared" si="111"/>
        <v>1</v>
      </c>
      <c r="BP219">
        <f t="shared" si="112"/>
        <v>21</v>
      </c>
      <c r="BQ219" s="9">
        <f t="shared" si="113"/>
        <v>5</v>
      </c>
    </row>
    <row r="220" spans="1:69" x14ac:dyDescent="0.25">
      <c r="A220">
        <v>2026</v>
      </c>
      <c r="B220" t="s">
        <v>5502</v>
      </c>
      <c r="C220" s="4" t="str">
        <f t="shared" si="98"/>
        <v>West Coast</v>
      </c>
      <c r="F220">
        <f>COUNTIFS(Stats_Pitch_Team,$B220,Stats_Pitch_Position,F$1)</f>
        <v>21</v>
      </c>
      <c r="G220">
        <f t="shared" si="115"/>
        <v>3</v>
      </c>
      <c r="H220">
        <f t="shared" si="115"/>
        <v>1</v>
      </c>
      <c r="I220">
        <f t="shared" si="115"/>
        <v>3</v>
      </c>
      <c r="J220">
        <f t="shared" si="115"/>
        <v>3</v>
      </c>
      <c r="K220">
        <f t="shared" si="115"/>
        <v>1</v>
      </c>
      <c r="L220">
        <f t="shared" si="115"/>
        <v>2</v>
      </c>
      <c r="M220">
        <f t="shared" si="115"/>
        <v>1</v>
      </c>
      <c r="N220">
        <f t="shared" si="115"/>
        <v>2</v>
      </c>
      <c r="O220">
        <f t="shared" si="115"/>
        <v>3</v>
      </c>
      <c r="P220">
        <f t="shared" si="115"/>
        <v>0</v>
      </c>
      <c r="S220">
        <f>COUNTIFS(Stats_Pitch_Team,$B220,Stats_Pitch_Position,S$1,Stats_Pitch_AgeOut,1)</f>
        <v>9</v>
      </c>
      <c r="T220">
        <f t="shared" si="94"/>
        <v>1</v>
      </c>
      <c r="U220">
        <f t="shared" si="94"/>
        <v>0</v>
      </c>
      <c r="V220">
        <f t="shared" si="94"/>
        <v>1</v>
      </c>
      <c r="W220">
        <f t="shared" si="94"/>
        <v>1</v>
      </c>
      <c r="X220">
        <f t="shared" si="94"/>
        <v>1</v>
      </c>
      <c r="Y220">
        <f t="shared" si="91"/>
        <v>0</v>
      </c>
      <c r="Z220">
        <f t="shared" si="91"/>
        <v>0</v>
      </c>
      <c r="AA220">
        <f t="shared" si="91"/>
        <v>1</v>
      </c>
      <c r="AB220">
        <f t="shared" si="91"/>
        <v>2</v>
      </c>
      <c r="AC220">
        <f t="shared" si="99"/>
        <v>16</v>
      </c>
      <c r="AF220">
        <f>COUNTIFS(Stats_Pitch_Team,$B220,Stats_Pitch_Position,AF$1,Stats_Pitch_AgeOut,"&lt;&gt;1", Stats_Pitch_Draft,1)</f>
        <v>0</v>
      </c>
      <c r="AG220">
        <f t="shared" si="95"/>
        <v>0</v>
      </c>
      <c r="AH220">
        <f t="shared" si="95"/>
        <v>0</v>
      </c>
      <c r="AI220">
        <f t="shared" si="95"/>
        <v>0</v>
      </c>
      <c r="AJ220">
        <f t="shared" si="95"/>
        <v>0</v>
      </c>
      <c r="AK220">
        <f t="shared" si="95"/>
        <v>0</v>
      </c>
      <c r="AL220">
        <f t="shared" si="92"/>
        <v>0</v>
      </c>
      <c r="AM220">
        <f t="shared" si="92"/>
        <v>0</v>
      </c>
      <c r="AN220">
        <f t="shared" si="92"/>
        <v>0</v>
      </c>
      <c r="AO220">
        <f t="shared" si="92"/>
        <v>0</v>
      </c>
      <c r="AP220">
        <f t="shared" si="100"/>
        <v>0</v>
      </c>
      <c r="AS220">
        <f>COUNTIFS(Transfers_Team_Current,$B220,Transfers_Position,AS$1,Transfers_AgeOut, "&lt;&gt;1")</f>
        <v>5</v>
      </c>
      <c r="AT220">
        <f t="shared" si="96"/>
        <v>1</v>
      </c>
      <c r="AU220">
        <f t="shared" si="96"/>
        <v>0</v>
      </c>
      <c r="AV220">
        <f t="shared" si="96"/>
        <v>0</v>
      </c>
      <c r="AW220">
        <f t="shared" si="96"/>
        <v>0</v>
      </c>
      <c r="AX220">
        <f t="shared" si="96"/>
        <v>0</v>
      </c>
      <c r="AY220">
        <f t="shared" si="93"/>
        <v>0</v>
      </c>
      <c r="AZ220">
        <f t="shared" si="93"/>
        <v>0</v>
      </c>
      <c r="BA220">
        <f t="shared" si="93"/>
        <v>0</v>
      </c>
      <c r="BB220">
        <f t="shared" si="93"/>
        <v>0</v>
      </c>
      <c r="BC220">
        <f t="shared" si="101"/>
        <v>6</v>
      </c>
      <c r="BF220">
        <f t="shared" si="102"/>
        <v>7</v>
      </c>
      <c r="BG220">
        <f t="shared" si="103"/>
        <v>1</v>
      </c>
      <c r="BH220">
        <f t="shared" si="104"/>
        <v>1</v>
      </c>
      <c r="BI220">
        <f t="shared" si="105"/>
        <v>2</v>
      </c>
      <c r="BJ220">
        <f t="shared" si="106"/>
        <v>2</v>
      </c>
      <c r="BK220">
        <f t="shared" si="107"/>
        <v>0</v>
      </c>
      <c r="BL220">
        <f t="shared" si="108"/>
        <v>2</v>
      </c>
      <c r="BM220">
        <f t="shared" si="109"/>
        <v>1</v>
      </c>
      <c r="BN220">
        <f t="shared" si="110"/>
        <v>1</v>
      </c>
      <c r="BO220">
        <f t="shared" si="111"/>
        <v>1</v>
      </c>
      <c r="BP220">
        <f t="shared" si="112"/>
        <v>18</v>
      </c>
      <c r="BQ220" s="9">
        <f t="shared" si="113"/>
        <v>4</v>
      </c>
    </row>
    <row r="221" spans="1:69" x14ac:dyDescent="0.25">
      <c r="A221">
        <v>2026</v>
      </c>
      <c r="B221" t="s">
        <v>3540</v>
      </c>
      <c r="C221" s="4" t="str">
        <f t="shared" si="98"/>
        <v>Mountain West</v>
      </c>
      <c r="F221">
        <f>COUNTIFS(Stats_Pitch_Team,$B221,Stats_Pitch_Position,F$1)</f>
        <v>16</v>
      </c>
      <c r="G221">
        <f t="shared" si="115"/>
        <v>3</v>
      </c>
      <c r="H221">
        <f t="shared" si="115"/>
        <v>3</v>
      </c>
      <c r="I221">
        <f t="shared" si="115"/>
        <v>1</v>
      </c>
      <c r="J221">
        <f t="shared" si="115"/>
        <v>3</v>
      </c>
      <c r="K221">
        <f t="shared" si="115"/>
        <v>1</v>
      </c>
      <c r="L221">
        <f t="shared" si="115"/>
        <v>1</v>
      </c>
      <c r="M221">
        <f t="shared" si="115"/>
        <v>2</v>
      </c>
      <c r="N221">
        <f t="shared" si="115"/>
        <v>1</v>
      </c>
      <c r="O221">
        <f t="shared" si="115"/>
        <v>3</v>
      </c>
      <c r="P221">
        <f t="shared" si="115"/>
        <v>0</v>
      </c>
      <c r="S221">
        <f>COUNTIFS(Stats_Pitch_Team,$B221,Stats_Pitch_Position,S$1,Stats_Pitch_AgeOut,1)</f>
        <v>10</v>
      </c>
      <c r="T221">
        <f t="shared" si="94"/>
        <v>2</v>
      </c>
      <c r="U221">
        <f t="shared" si="94"/>
        <v>1</v>
      </c>
      <c r="V221">
        <f t="shared" si="94"/>
        <v>0</v>
      </c>
      <c r="W221">
        <f t="shared" si="94"/>
        <v>0</v>
      </c>
      <c r="X221">
        <f t="shared" si="94"/>
        <v>1</v>
      </c>
      <c r="Y221">
        <f t="shared" si="91"/>
        <v>1</v>
      </c>
      <c r="Z221">
        <f t="shared" si="91"/>
        <v>1</v>
      </c>
      <c r="AA221">
        <f t="shared" si="91"/>
        <v>1</v>
      </c>
      <c r="AB221">
        <f t="shared" si="91"/>
        <v>3</v>
      </c>
      <c r="AC221">
        <f t="shared" si="99"/>
        <v>20</v>
      </c>
      <c r="AF221">
        <f>COUNTIFS(Stats_Pitch_Team,$B221,Stats_Pitch_Position,AF$1,Stats_Pitch_AgeOut,"&lt;&gt;1", Stats_Pitch_Draft,1)</f>
        <v>1</v>
      </c>
      <c r="AG221">
        <f t="shared" si="95"/>
        <v>0</v>
      </c>
      <c r="AH221">
        <f t="shared" si="95"/>
        <v>0</v>
      </c>
      <c r="AI221">
        <f t="shared" si="95"/>
        <v>0</v>
      </c>
      <c r="AJ221">
        <f t="shared" si="95"/>
        <v>0</v>
      </c>
      <c r="AK221">
        <f t="shared" si="95"/>
        <v>0</v>
      </c>
      <c r="AL221">
        <f t="shared" si="92"/>
        <v>0</v>
      </c>
      <c r="AM221">
        <f t="shared" si="92"/>
        <v>0</v>
      </c>
      <c r="AN221">
        <f t="shared" si="92"/>
        <v>0</v>
      </c>
      <c r="AO221">
        <f t="shared" si="92"/>
        <v>0</v>
      </c>
      <c r="AP221">
        <f t="shared" si="100"/>
        <v>1</v>
      </c>
      <c r="AS221">
        <f>COUNTIFS(Transfers_Team_Current,$B221,Transfers_Position,AS$1,Transfers_AgeOut, "&lt;&gt;1")</f>
        <v>2</v>
      </c>
      <c r="AT221">
        <f t="shared" si="96"/>
        <v>0</v>
      </c>
      <c r="AU221">
        <f t="shared" si="96"/>
        <v>0</v>
      </c>
      <c r="AV221">
        <f t="shared" si="96"/>
        <v>0</v>
      </c>
      <c r="AW221">
        <f t="shared" si="96"/>
        <v>0</v>
      </c>
      <c r="AX221">
        <f t="shared" si="96"/>
        <v>0</v>
      </c>
      <c r="AY221">
        <f t="shared" si="93"/>
        <v>0</v>
      </c>
      <c r="AZ221">
        <f t="shared" si="93"/>
        <v>0</v>
      </c>
      <c r="BA221">
        <f t="shared" si="93"/>
        <v>0</v>
      </c>
      <c r="BB221">
        <f t="shared" si="93"/>
        <v>0</v>
      </c>
      <c r="BC221">
        <f t="shared" si="101"/>
        <v>2</v>
      </c>
      <c r="BF221">
        <f t="shared" si="102"/>
        <v>3</v>
      </c>
      <c r="BG221">
        <f t="shared" si="103"/>
        <v>1</v>
      </c>
      <c r="BH221">
        <f t="shared" si="104"/>
        <v>2</v>
      </c>
      <c r="BI221">
        <f t="shared" si="105"/>
        <v>1</v>
      </c>
      <c r="BJ221">
        <f t="shared" si="106"/>
        <v>3</v>
      </c>
      <c r="BK221">
        <f t="shared" si="107"/>
        <v>0</v>
      </c>
      <c r="BL221">
        <f t="shared" si="108"/>
        <v>0</v>
      </c>
      <c r="BM221">
        <f t="shared" si="109"/>
        <v>1</v>
      </c>
      <c r="BN221">
        <f t="shared" si="110"/>
        <v>0</v>
      </c>
      <c r="BO221">
        <f t="shared" si="111"/>
        <v>0</v>
      </c>
      <c r="BP221">
        <f t="shared" si="112"/>
        <v>11</v>
      </c>
      <c r="BQ221" s="9">
        <f t="shared" si="113"/>
        <v>1</v>
      </c>
    </row>
    <row r="222" spans="1:69" x14ac:dyDescent="0.25">
      <c r="A222">
        <v>2026</v>
      </c>
      <c r="B222" t="s">
        <v>5582</v>
      </c>
      <c r="C222" s="4" t="str">
        <f t="shared" si="98"/>
        <v>West Coast</v>
      </c>
      <c r="F222">
        <f>COUNTIFS(Stats_Pitch_Team,$B222,Stats_Pitch_Position,F$1)</f>
        <v>21</v>
      </c>
      <c r="G222">
        <f t="shared" ref="G222:P231" si="116">COUNTIFS(Stats_Hit_Team,$B222,Stats_Hit_Position,G$1)</f>
        <v>3</v>
      </c>
      <c r="H222">
        <f t="shared" si="116"/>
        <v>1</v>
      </c>
      <c r="I222">
        <f t="shared" si="116"/>
        <v>3</v>
      </c>
      <c r="J222">
        <f t="shared" si="116"/>
        <v>2</v>
      </c>
      <c r="K222">
        <f t="shared" si="116"/>
        <v>1</v>
      </c>
      <c r="L222">
        <f t="shared" si="116"/>
        <v>3</v>
      </c>
      <c r="M222">
        <f t="shared" si="116"/>
        <v>1</v>
      </c>
      <c r="N222">
        <f t="shared" si="116"/>
        <v>2</v>
      </c>
      <c r="O222">
        <f t="shared" si="116"/>
        <v>3</v>
      </c>
      <c r="P222">
        <f t="shared" si="116"/>
        <v>0</v>
      </c>
      <c r="S222">
        <f>COUNTIFS(Stats_Pitch_Team,$B222,Stats_Pitch_Position,S$1,Stats_Pitch_AgeOut,1)</f>
        <v>6</v>
      </c>
      <c r="T222">
        <f t="shared" si="94"/>
        <v>1</v>
      </c>
      <c r="U222">
        <f t="shared" si="94"/>
        <v>0</v>
      </c>
      <c r="V222">
        <f t="shared" si="94"/>
        <v>1</v>
      </c>
      <c r="W222">
        <f t="shared" si="94"/>
        <v>0</v>
      </c>
      <c r="X222">
        <f t="shared" si="94"/>
        <v>0</v>
      </c>
      <c r="Y222">
        <f t="shared" si="91"/>
        <v>0</v>
      </c>
      <c r="Z222">
        <f t="shared" si="91"/>
        <v>0</v>
      </c>
      <c r="AA222">
        <f t="shared" si="91"/>
        <v>0</v>
      </c>
      <c r="AB222">
        <f t="shared" si="91"/>
        <v>1</v>
      </c>
      <c r="AC222">
        <f t="shared" si="99"/>
        <v>9</v>
      </c>
      <c r="AF222">
        <f>COUNTIFS(Stats_Pitch_Team,$B222,Stats_Pitch_Position,AF$1,Stats_Pitch_AgeOut,"&lt;&gt;1", Stats_Pitch_Draft,1)</f>
        <v>1</v>
      </c>
      <c r="AG222">
        <f t="shared" si="95"/>
        <v>0</v>
      </c>
      <c r="AH222">
        <f t="shared" si="95"/>
        <v>0</v>
      </c>
      <c r="AI222">
        <f t="shared" si="95"/>
        <v>0</v>
      </c>
      <c r="AJ222">
        <f t="shared" si="95"/>
        <v>0</v>
      </c>
      <c r="AK222">
        <f t="shared" si="95"/>
        <v>1</v>
      </c>
      <c r="AL222">
        <f t="shared" si="92"/>
        <v>0</v>
      </c>
      <c r="AM222">
        <f t="shared" si="92"/>
        <v>0</v>
      </c>
      <c r="AN222">
        <f t="shared" si="92"/>
        <v>0</v>
      </c>
      <c r="AO222">
        <f t="shared" si="92"/>
        <v>0</v>
      </c>
      <c r="AP222">
        <f t="shared" si="100"/>
        <v>2</v>
      </c>
      <c r="AS222">
        <f>COUNTIFS(Transfers_Team_Current,$B222,Transfers_Position,AS$1,Transfers_AgeOut, "&lt;&gt;1")</f>
        <v>1</v>
      </c>
      <c r="AT222">
        <f t="shared" si="96"/>
        <v>0</v>
      </c>
      <c r="AU222">
        <f t="shared" si="96"/>
        <v>0</v>
      </c>
      <c r="AV222">
        <f t="shared" si="96"/>
        <v>0</v>
      </c>
      <c r="AW222">
        <f t="shared" si="96"/>
        <v>0</v>
      </c>
      <c r="AX222">
        <f t="shared" si="96"/>
        <v>1</v>
      </c>
      <c r="AY222">
        <f t="shared" si="93"/>
        <v>0</v>
      </c>
      <c r="AZ222">
        <f t="shared" si="93"/>
        <v>0</v>
      </c>
      <c r="BA222">
        <f t="shared" si="93"/>
        <v>0</v>
      </c>
      <c r="BB222">
        <f t="shared" si="93"/>
        <v>0</v>
      </c>
      <c r="BC222">
        <f t="shared" si="101"/>
        <v>2</v>
      </c>
      <c r="BF222">
        <f t="shared" si="102"/>
        <v>13</v>
      </c>
      <c r="BG222">
        <f t="shared" si="103"/>
        <v>2</v>
      </c>
      <c r="BH222">
        <f t="shared" si="104"/>
        <v>1</v>
      </c>
      <c r="BI222">
        <f t="shared" si="105"/>
        <v>2</v>
      </c>
      <c r="BJ222">
        <f t="shared" si="106"/>
        <v>2</v>
      </c>
      <c r="BK222">
        <f t="shared" si="107"/>
        <v>-1</v>
      </c>
      <c r="BL222">
        <f t="shared" si="108"/>
        <v>3</v>
      </c>
      <c r="BM222">
        <f t="shared" si="109"/>
        <v>1</v>
      </c>
      <c r="BN222">
        <f t="shared" si="110"/>
        <v>2</v>
      </c>
      <c r="BO222">
        <f t="shared" si="111"/>
        <v>2</v>
      </c>
      <c r="BP222">
        <f t="shared" si="112"/>
        <v>27</v>
      </c>
      <c r="BQ222" s="9">
        <f t="shared" si="113"/>
        <v>6</v>
      </c>
    </row>
    <row r="223" spans="1:69" x14ac:dyDescent="0.25">
      <c r="A223">
        <v>2026</v>
      </c>
      <c r="B223" t="s">
        <v>5620</v>
      </c>
      <c r="C223" s="4" t="str">
        <f t="shared" si="98"/>
        <v>Western Athletic</v>
      </c>
      <c r="F223">
        <f>COUNTIFS(Stats_Pitch_Team,$B223,Stats_Pitch_Position,F$1)</f>
        <v>12</v>
      </c>
      <c r="G223">
        <f t="shared" si="116"/>
        <v>3</v>
      </c>
      <c r="H223">
        <f t="shared" si="116"/>
        <v>1</v>
      </c>
      <c r="I223">
        <f t="shared" si="116"/>
        <v>2</v>
      </c>
      <c r="J223">
        <f t="shared" si="116"/>
        <v>1</v>
      </c>
      <c r="K223">
        <f t="shared" si="116"/>
        <v>1</v>
      </c>
      <c r="L223">
        <f t="shared" si="116"/>
        <v>3</v>
      </c>
      <c r="M223">
        <f t="shared" si="116"/>
        <v>2</v>
      </c>
      <c r="N223">
        <f t="shared" si="116"/>
        <v>1</v>
      </c>
      <c r="O223">
        <f t="shared" si="116"/>
        <v>2</v>
      </c>
      <c r="P223">
        <f t="shared" si="116"/>
        <v>0</v>
      </c>
      <c r="S223">
        <f>COUNTIFS(Stats_Pitch_Team,$B223,Stats_Pitch_Position,S$1,Stats_Pitch_AgeOut,1)</f>
        <v>7</v>
      </c>
      <c r="T223">
        <f t="shared" si="94"/>
        <v>1</v>
      </c>
      <c r="U223">
        <f t="shared" si="94"/>
        <v>0</v>
      </c>
      <c r="V223">
        <f t="shared" si="94"/>
        <v>1</v>
      </c>
      <c r="W223">
        <f t="shared" si="94"/>
        <v>0</v>
      </c>
      <c r="X223">
        <f t="shared" si="94"/>
        <v>0</v>
      </c>
      <c r="Y223">
        <f t="shared" si="91"/>
        <v>0</v>
      </c>
      <c r="Z223">
        <f t="shared" si="91"/>
        <v>0</v>
      </c>
      <c r="AA223">
        <f t="shared" si="91"/>
        <v>1</v>
      </c>
      <c r="AB223">
        <f t="shared" si="91"/>
        <v>0</v>
      </c>
      <c r="AC223">
        <f t="shared" si="99"/>
        <v>10</v>
      </c>
      <c r="AF223">
        <f>COUNTIFS(Stats_Pitch_Team,$B223,Stats_Pitch_Position,AF$1,Stats_Pitch_AgeOut,"&lt;&gt;1", Stats_Pitch_Draft,1)</f>
        <v>0</v>
      </c>
      <c r="AG223">
        <f t="shared" si="95"/>
        <v>0</v>
      </c>
      <c r="AH223">
        <f t="shared" si="95"/>
        <v>0</v>
      </c>
      <c r="AI223">
        <f t="shared" si="95"/>
        <v>0</v>
      </c>
      <c r="AJ223">
        <f t="shared" si="95"/>
        <v>0</v>
      </c>
      <c r="AK223">
        <f t="shared" si="95"/>
        <v>0</v>
      </c>
      <c r="AL223">
        <f t="shared" si="92"/>
        <v>0</v>
      </c>
      <c r="AM223">
        <f t="shared" si="92"/>
        <v>0</v>
      </c>
      <c r="AN223">
        <f t="shared" si="92"/>
        <v>0</v>
      </c>
      <c r="AO223">
        <f t="shared" si="92"/>
        <v>0</v>
      </c>
      <c r="AP223">
        <f t="shared" si="100"/>
        <v>0</v>
      </c>
      <c r="AS223">
        <f>COUNTIFS(Transfers_Team_Current,$B223,Transfers_Position,AS$1,Transfers_AgeOut, "&lt;&gt;1")</f>
        <v>3</v>
      </c>
      <c r="AT223">
        <f t="shared" si="96"/>
        <v>0</v>
      </c>
      <c r="AU223">
        <f t="shared" si="96"/>
        <v>1</v>
      </c>
      <c r="AV223">
        <f t="shared" si="96"/>
        <v>0</v>
      </c>
      <c r="AW223">
        <f t="shared" si="96"/>
        <v>0</v>
      </c>
      <c r="AX223">
        <f t="shared" si="96"/>
        <v>0</v>
      </c>
      <c r="AY223">
        <f t="shared" si="93"/>
        <v>2</v>
      </c>
      <c r="AZ223">
        <f t="shared" si="93"/>
        <v>1</v>
      </c>
      <c r="BA223">
        <f t="shared" si="93"/>
        <v>0</v>
      </c>
      <c r="BB223">
        <f t="shared" si="93"/>
        <v>1</v>
      </c>
      <c r="BC223">
        <f t="shared" si="101"/>
        <v>8</v>
      </c>
      <c r="BF223">
        <f t="shared" si="102"/>
        <v>2</v>
      </c>
      <c r="BG223">
        <f t="shared" si="103"/>
        <v>2</v>
      </c>
      <c r="BH223">
        <f t="shared" si="104"/>
        <v>0</v>
      </c>
      <c r="BI223">
        <f t="shared" si="105"/>
        <v>1</v>
      </c>
      <c r="BJ223">
        <f t="shared" si="106"/>
        <v>1</v>
      </c>
      <c r="BK223">
        <f t="shared" si="107"/>
        <v>1</v>
      </c>
      <c r="BL223">
        <f t="shared" si="108"/>
        <v>1</v>
      </c>
      <c r="BM223">
        <f t="shared" si="109"/>
        <v>1</v>
      </c>
      <c r="BN223">
        <f t="shared" si="110"/>
        <v>0</v>
      </c>
      <c r="BO223">
        <f t="shared" si="111"/>
        <v>1</v>
      </c>
      <c r="BP223">
        <f t="shared" si="112"/>
        <v>10</v>
      </c>
      <c r="BQ223" s="9">
        <f t="shared" si="113"/>
        <v>2</v>
      </c>
    </row>
    <row r="224" spans="1:69" x14ac:dyDescent="0.25">
      <c r="A224">
        <v>2026</v>
      </c>
      <c r="B224" t="s">
        <v>1469</v>
      </c>
      <c r="C224" s="4" t="str">
        <f t="shared" si="98"/>
        <v>Big East</v>
      </c>
      <c r="F224">
        <f>COUNTIFS(Stats_Pitch_Team,$B224,Stats_Pitch_Position,F$1)</f>
        <v>15</v>
      </c>
      <c r="G224">
        <f t="shared" si="116"/>
        <v>4</v>
      </c>
      <c r="H224">
        <f t="shared" si="116"/>
        <v>2</v>
      </c>
      <c r="I224">
        <f t="shared" si="116"/>
        <v>3</v>
      </c>
      <c r="J224">
        <f t="shared" si="116"/>
        <v>1</v>
      </c>
      <c r="K224">
        <f t="shared" si="116"/>
        <v>1</v>
      </c>
      <c r="L224">
        <f t="shared" si="116"/>
        <v>3</v>
      </c>
      <c r="M224">
        <f t="shared" si="116"/>
        <v>1</v>
      </c>
      <c r="N224">
        <f t="shared" si="116"/>
        <v>2</v>
      </c>
      <c r="O224">
        <f t="shared" si="116"/>
        <v>2</v>
      </c>
      <c r="P224">
        <f t="shared" si="116"/>
        <v>0</v>
      </c>
      <c r="S224">
        <f>COUNTIFS(Stats_Pitch_Team,$B224,Stats_Pitch_Position,S$1,Stats_Pitch_AgeOut,1)</f>
        <v>8</v>
      </c>
      <c r="T224">
        <f t="shared" si="94"/>
        <v>0</v>
      </c>
      <c r="U224">
        <f t="shared" si="94"/>
        <v>0</v>
      </c>
      <c r="V224">
        <f t="shared" si="94"/>
        <v>1</v>
      </c>
      <c r="W224">
        <f t="shared" si="94"/>
        <v>0</v>
      </c>
      <c r="X224">
        <f t="shared" si="94"/>
        <v>0</v>
      </c>
      <c r="Y224">
        <f t="shared" si="91"/>
        <v>0</v>
      </c>
      <c r="Z224">
        <f t="shared" si="91"/>
        <v>0</v>
      </c>
      <c r="AA224">
        <f t="shared" si="91"/>
        <v>1</v>
      </c>
      <c r="AB224">
        <f t="shared" si="91"/>
        <v>0</v>
      </c>
      <c r="AC224">
        <f t="shared" si="99"/>
        <v>10</v>
      </c>
      <c r="AF224">
        <f>COUNTIFS(Stats_Pitch_Team,$B224,Stats_Pitch_Position,AF$1,Stats_Pitch_AgeOut,"&lt;&gt;1", Stats_Pitch_Draft,1)</f>
        <v>0</v>
      </c>
      <c r="AG224">
        <f t="shared" si="95"/>
        <v>0</v>
      </c>
      <c r="AH224">
        <f t="shared" si="95"/>
        <v>0</v>
      </c>
      <c r="AI224">
        <f t="shared" si="95"/>
        <v>0</v>
      </c>
      <c r="AJ224">
        <f t="shared" si="95"/>
        <v>0</v>
      </c>
      <c r="AK224">
        <f t="shared" si="95"/>
        <v>0</v>
      </c>
      <c r="AL224">
        <f t="shared" si="92"/>
        <v>0</v>
      </c>
      <c r="AM224">
        <f t="shared" si="92"/>
        <v>0</v>
      </c>
      <c r="AN224">
        <f t="shared" si="92"/>
        <v>0</v>
      </c>
      <c r="AO224">
        <f t="shared" si="92"/>
        <v>0</v>
      </c>
      <c r="AP224">
        <f t="shared" si="100"/>
        <v>0</v>
      </c>
      <c r="AS224">
        <f>COUNTIFS(Transfers_Team_Current,$B224,Transfers_Position,AS$1,Transfers_AgeOut, "&lt;&gt;1")</f>
        <v>0</v>
      </c>
      <c r="AT224">
        <f t="shared" si="96"/>
        <v>0</v>
      </c>
      <c r="AU224">
        <f t="shared" si="96"/>
        <v>0</v>
      </c>
      <c r="AV224">
        <f t="shared" si="96"/>
        <v>0</v>
      </c>
      <c r="AW224">
        <f t="shared" si="96"/>
        <v>0</v>
      </c>
      <c r="AX224">
        <f t="shared" si="96"/>
        <v>1</v>
      </c>
      <c r="AY224">
        <f t="shared" si="93"/>
        <v>1</v>
      </c>
      <c r="AZ224">
        <f t="shared" si="93"/>
        <v>0</v>
      </c>
      <c r="BA224">
        <f t="shared" si="93"/>
        <v>0</v>
      </c>
      <c r="BB224">
        <f t="shared" si="93"/>
        <v>0</v>
      </c>
      <c r="BC224">
        <f t="shared" si="101"/>
        <v>2</v>
      </c>
      <c r="BF224">
        <f t="shared" si="102"/>
        <v>7</v>
      </c>
      <c r="BG224">
        <f t="shared" si="103"/>
        <v>4</v>
      </c>
      <c r="BH224">
        <f t="shared" si="104"/>
        <v>2</v>
      </c>
      <c r="BI224">
        <f t="shared" si="105"/>
        <v>2</v>
      </c>
      <c r="BJ224">
        <f t="shared" si="106"/>
        <v>1</v>
      </c>
      <c r="BK224">
        <f t="shared" si="107"/>
        <v>0</v>
      </c>
      <c r="BL224">
        <f t="shared" si="108"/>
        <v>2</v>
      </c>
      <c r="BM224">
        <f t="shared" si="109"/>
        <v>1</v>
      </c>
      <c r="BN224">
        <f t="shared" si="110"/>
        <v>1</v>
      </c>
      <c r="BO224">
        <f t="shared" si="111"/>
        <v>2</v>
      </c>
      <c r="BP224">
        <f t="shared" si="112"/>
        <v>22</v>
      </c>
      <c r="BQ224" s="9">
        <f t="shared" si="113"/>
        <v>4</v>
      </c>
    </row>
    <row r="225" spans="1:71" x14ac:dyDescent="0.25">
      <c r="A225">
        <v>2026</v>
      </c>
      <c r="B225" t="s">
        <v>3016</v>
      </c>
      <c r="C225" s="4" t="str">
        <f t="shared" si="98"/>
        <v>Metro Atlantic</v>
      </c>
      <c r="F225">
        <f>COUNTIFS(Stats_Pitch_Team,$B225,Stats_Pitch_Position,F$1)</f>
        <v>18</v>
      </c>
      <c r="G225">
        <f t="shared" si="116"/>
        <v>2</v>
      </c>
      <c r="H225">
        <f t="shared" si="116"/>
        <v>2</v>
      </c>
      <c r="I225">
        <f t="shared" si="116"/>
        <v>3</v>
      </c>
      <c r="J225">
        <f t="shared" si="116"/>
        <v>2</v>
      </c>
      <c r="K225">
        <f t="shared" si="116"/>
        <v>2</v>
      </c>
      <c r="L225">
        <f t="shared" si="116"/>
        <v>3</v>
      </c>
      <c r="M225">
        <f t="shared" si="116"/>
        <v>1</v>
      </c>
      <c r="N225">
        <f t="shared" si="116"/>
        <v>2</v>
      </c>
      <c r="O225">
        <f t="shared" si="116"/>
        <v>0</v>
      </c>
      <c r="P225">
        <f t="shared" si="116"/>
        <v>0</v>
      </c>
      <c r="S225">
        <f>COUNTIFS(Stats_Pitch_Team,$B225,Stats_Pitch_Position,S$1,Stats_Pitch_AgeOut,1)</f>
        <v>6</v>
      </c>
      <c r="T225">
        <f t="shared" si="94"/>
        <v>1</v>
      </c>
      <c r="U225">
        <f t="shared" si="94"/>
        <v>0</v>
      </c>
      <c r="V225">
        <f t="shared" si="94"/>
        <v>1</v>
      </c>
      <c r="W225">
        <f t="shared" si="94"/>
        <v>0</v>
      </c>
      <c r="X225">
        <f t="shared" si="94"/>
        <v>0</v>
      </c>
      <c r="Y225">
        <f t="shared" si="91"/>
        <v>2</v>
      </c>
      <c r="Z225">
        <f t="shared" si="91"/>
        <v>1</v>
      </c>
      <c r="AA225">
        <f t="shared" si="91"/>
        <v>1</v>
      </c>
      <c r="AB225">
        <f t="shared" si="91"/>
        <v>0</v>
      </c>
      <c r="AC225">
        <f t="shared" si="99"/>
        <v>12</v>
      </c>
      <c r="AF225">
        <f>COUNTIFS(Stats_Pitch_Team,$B225,Stats_Pitch_Position,AF$1,Stats_Pitch_AgeOut,"&lt;&gt;1", Stats_Pitch_Draft,1)</f>
        <v>0</v>
      </c>
      <c r="AG225">
        <f t="shared" si="95"/>
        <v>0</v>
      </c>
      <c r="AH225">
        <f t="shared" si="95"/>
        <v>0</v>
      </c>
      <c r="AI225">
        <f t="shared" si="95"/>
        <v>0</v>
      </c>
      <c r="AJ225">
        <f t="shared" si="95"/>
        <v>0</v>
      </c>
      <c r="AK225">
        <f t="shared" si="95"/>
        <v>0</v>
      </c>
      <c r="AL225">
        <f t="shared" si="92"/>
        <v>0</v>
      </c>
      <c r="AM225">
        <f t="shared" si="92"/>
        <v>0</v>
      </c>
      <c r="AN225">
        <f t="shared" si="92"/>
        <v>0</v>
      </c>
      <c r="AO225">
        <f t="shared" si="92"/>
        <v>0</v>
      </c>
      <c r="AP225">
        <f t="shared" si="100"/>
        <v>0</v>
      </c>
      <c r="AS225">
        <f>COUNTIFS(Transfers_Team_Current,$B225,Transfers_Position,AS$1,Transfers_AgeOut, "&lt;&gt;1")</f>
        <v>2</v>
      </c>
      <c r="AT225">
        <f t="shared" si="96"/>
        <v>1</v>
      </c>
      <c r="AU225">
        <f t="shared" si="96"/>
        <v>0</v>
      </c>
      <c r="AV225">
        <f t="shared" si="96"/>
        <v>1</v>
      </c>
      <c r="AW225">
        <f t="shared" si="96"/>
        <v>0</v>
      </c>
      <c r="AX225">
        <f t="shared" si="96"/>
        <v>0</v>
      </c>
      <c r="AY225">
        <f t="shared" si="93"/>
        <v>0</v>
      </c>
      <c r="AZ225">
        <f t="shared" si="93"/>
        <v>0</v>
      </c>
      <c r="BA225">
        <f t="shared" si="93"/>
        <v>0</v>
      </c>
      <c r="BB225">
        <f t="shared" si="93"/>
        <v>0</v>
      </c>
      <c r="BC225">
        <f t="shared" si="101"/>
        <v>4</v>
      </c>
      <c r="BF225">
        <f t="shared" si="102"/>
        <v>10</v>
      </c>
      <c r="BG225">
        <f t="shared" si="103"/>
        <v>0</v>
      </c>
      <c r="BH225">
        <f t="shared" si="104"/>
        <v>2</v>
      </c>
      <c r="BI225">
        <f t="shared" si="105"/>
        <v>1</v>
      </c>
      <c r="BJ225">
        <f t="shared" si="106"/>
        <v>2</v>
      </c>
      <c r="BK225">
        <f t="shared" si="107"/>
        <v>2</v>
      </c>
      <c r="BL225">
        <f t="shared" si="108"/>
        <v>1</v>
      </c>
      <c r="BM225">
        <f t="shared" si="109"/>
        <v>0</v>
      </c>
      <c r="BN225">
        <f t="shared" si="110"/>
        <v>1</v>
      </c>
      <c r="BO225">
        <f t="shared" si="111"/>
        <v>0</v>
      </c>
      <c r="BP225">
        <f t="shared" si="112"/>
        <v>19</v>
      </c>
      <c r="BQ225" s="9">
        <f t="shared" si="113"/>
        <v>2</v>
      </c>
    </row>
    <row r="226" spans="1:71" x14ac:dyDescent="0.25">
      <c r="A226">
        <v>2026</v>
      </c>
      <c r="B226" t="s">
        <v>3836</v>
      </c>
      <c r="C226" s="4" t="str">
        <f t="shared" si="98"/>
        <v>Ohio Valley</v>
      </c>
      <c r="F226">
        <f>COUNTIFS(Stats_Pitch_Team,$B226,Stats_Pitch_Position,F$1)</f>
        <v>16</v>
      </c>
      <c r="G226">
        <f t="shared" si="116"/>
        <v>3</v>
      </c>
      <c r="H226">
        <f t="shared" si="116"/>
        <v>1</v>
      </c>
      <c r="I226">
        <f t="shared" si="116"/>
        <v>3</v>
      </c>
      <c r="J226">
        <f t="shared" si="116"/>
        <v>1</v>
      </c>
      <c r="K226">
        <f t="shared" si="116"/>
        <v>1</v>
      </c>
      <c r="L226">
        <f t="shared" si="116"/>
        <v>3</v>
      </c>
      <c r="M226">
        <f t="shared" si="116"/>
        <v>1</v>
      </c>
      <c r="N226">
        <f t="shared" si="116"/>
        <v>2</v>
      </c>
      <c r="O226">
        <f t="shared" si="116"/>
        <v>1</v>
      </c>
      <c r="P226">
        <f t="shared" si="116"/>
        <v>0</v>
      </c>
      <c r="S226">
        <f>COUNTIFS(Stats_Pitch_Team,$B226,Stats_Pitch_Position,S$1,Stats_Pitch_AgeOut,1)</f>
        <v>2</v>
      </c>
      <c r="T226">
        <f t="shared" si="94"/>
        <v>1</v>
      </c>
      <c r="U226">
        <f t="shared" si="94"/>
        <v>0</v>
      </c>
      <c r="V226">
        <f t="shared" si="94"/>
        <v>1</v>
      </c>
      <c r="W226">
        <f t="shared" si="94"/>
        <v>1</v>
      </c>
      <c r="X226">
        <f t="shared" si="94"/>
        <v>1</v>
      </c>
      <c r="Y226">
        <f t="shared" si="91"/>
        <v>2</v>
      </c>
      <c r="Z226">
        <f t="shared" si="91"/>
        <v>0</v>
      </c>
      <c r="AA226">
        <f t="shared" si="91"/>
        <v>1</v>
      </c>
      <c r="AB226">
        <f t="shared" si="91"/>
        <v>1</v>
      </c>
      <c r="AC226">
        <f t="shared" si="99"/>
        <v>10</v>
      </c>
      <c r="AF226">
        <f>COUNTIFS(Stats_Pitch_Team,$B226,Stats_Pitch_Position,AF$1,Stats_Pitch_AgeOut,"&lt;&gt;1", Stats_Pitch_Draft,1)</f>
        <v>0</v>
      </c>
      <c r="AG226">
        <f t="shared" si="95"/>
        <v>0</v>
      </c>
      <c r="AH226">
        <f t="shared" si="95"/>
        <v>0</v>
      </c>
      <c r="AI226">
        <f t="shared" si="95"/>
        <v>0</v>
      </c>
      <c r="AJ226">
        <f t="shared" si="95"/>
        <v>0</v>
      </c>
      <c r="AK226">
        <f t="shared" si="95"/>
        <v>0</v>
      </c>
      <c r="AL226">
        <f t="shared" si="92"/>
        <v>0</v>
      </c>
      <c r="AM226">
        <f t="shared" si="92"/>
        <v>0</v>
      </c>
      <c r="AN226">
        <f t="shared" si="92"/>
        <v>0</v>
      </c>
      <c r="AO226">
        <f t="shared" si="92"/>
        <v>0</v>
      </c>
      <c r="AP226">
        <f t="shared" si="100"/>
        <v>0</v>
      </c>
      <c r="AS226">
        <f>COUNTIFS(Transfers_Team_Current,$B226,Transfers_Position,AS$1,Transfers_AgeOut, "&lt;&gt;1")</f>
        <v>0</v>
      </c>
      <c r="AT226">
        <f t="shared" si="96"/>
        <v>0</v>
      </c>
      <c r="AU226">
        <f t="shared" si="96"/>
        <v>0</v>
      </c>
      <c r="AV226">
        <f t="shared" si="96"/>
        <v>0</v>
      </c>
      <c r="AW226">
        <f t="shared" si="96"/>
        <v>0</v>
      </c>
      <c r="AX226">
        <f t="shared" si="96"/>
        <v>0</v>
      </c>
      <c r="AY226">
        <f t="shared" si="93"/>
        <v>0</v>
      </c>
      <c r="AZ226">
        <f t="shared" si="93"/>
        <v>0</v>
      </c>
      <c r="BA226">
        <f t="shared" si="93"/>
        <v>0</v>
      </c>
      <c r="BB226">
        <f t="shared" si="93"/>
        <v>0</v>
      </c>
      <c r="BC226">
        <f t="shared" si="101"/>
        <v>0</v>
      </c>
      <c r="BF226">
        <f t="shared" si="102"/>
        <v>14</v>
      </c>
      <c r="BG226">
        <f t="shared" si="103"/>
        <v>2</v>
      </c>
      <c r="BH226">
        <f t="shared" si="104"/>
        <v>1</v>
      </c>
      <c r="BI226">
        <f t="shared" si="105"/>
        <v>2</v>
      </c>
      <c r="BJ226">
        <f t="shared" si="106"/>
        <v>0</v>
      </c>
      <c r="BK226">
        <f t="shared" si="107"/>
        <v>0</v>
      </c>
      <c r="BL226">
        <f t="shared" si="108"/>
        <v>1</v>
      </c>
      <c r="BM226">
        <f t="shared" si="109"/>
        <v>1</v>
      </c>
      <c r="BN226">
        <f t="shared" si="110"/>
        <v>1</v>
      </c>
      <c r="BO226">
        <f t="shared" si="111"/>
        <v>0</v>
      </c>
      <c r="BP226">
        <f t="shared" si="112"/>
        <v>22</v>
      </c>
      <c r="BQ226" s="9">
        <f t="shared" si="113"/>
        <v>3</v>
      </c>
    </row>
    <row r="227" spans="1:71" x14ac:dyDescent="0.25">
      <c r="A227">
        <v>2026</v>
      </c>
      <c r="B227" t="s">
        <v>4924</v>
      </c>
      <c r="C227" s="4" t="str">
        <f t="shared" si="98"/>
        <v>Sun Belt</v>
      </c>
      <c r="F227">
        <f>COUNTIFS(Stats_Pitch_Team,$B227,Stats_Pitch_Position,F$1)</f>
        <v>20</v>
      </c>
      <c r="G227">
        <f t="shared" si="116"/>
        <v>2</v>
      </c>
      <c r="H227">
        <f t="shared" si="116"/>
        <v>2</v>
      </c>
      <c r="I227">
        <f t="shared" si="116"/>
        <v>2</v>
      </c>
      <c r="J227">
        <f t="shared" si="116"/>
        <v>2</v>
      </c>
      <c r="K227">
        <f t="shared" si="116"/>
        <v>1</v>
      </c>
      <c r="L227">
        <f t="shared" si="116"/>
        <v>1</v>
      </c>
      <c r="M227">
        <f t="shared" si="116"/>
        <v>3</v>
      </c>
      <c r="N227">
        <f t="shared" si="116"/>
        <v>1</v>
      </c>
      <c r="O227">
        <f t="shared" si="116"/>
        <v>4</v>
      </c>
      <c r="P227">
        <f t="shared" si="116"/>
        <v>0</v>
      </c>
      <c r="S227">
        <f>COUNTIFS(Stats_Pitch_Team,$B227,Stats_Pitch_Position,S$1,Stats_Pitch_AgeOut,1)</f>
        <v>7</v>
      </c>
      <c r="T227">
        <f t="shared" si="94"/>
        <v>0</v>
      </c>
      <c r="U227">
        <f t="shared" si="94"/>
        <v>1</v>
      </c>
      <c r="V227">
        <f t="shared" si="94"/>
        <v>0</v>
      </c>
      <c r="W227">
        <f t="shared" si="94"/>
        <v>0</v>
      </c>
      <c r="X227">
        <f t="shared" si="94"/>
        <v>1</v>
      </c>
      <c r="Y227">
        <f t="shared" si="91"/>
        <v>0</v>
      </c>
      <c r="Z227">
        <f t="shared" si="91"/>
        <v>0</v>
      </c>
      <c r="AA227">
        <f t="shared" si="91"/>
        <v>1</v>
      </c>
      <c r="AB227">
        <f t="shared" si="91"/>
        <v>2</v>
      </c>
      <c r="AC227">
        <f t="shared" si="99"/>
        <v>12</v>
      </c>
      <c r="AF227">
        <f>COUNTIFS(Stats_Pitch_Team,$B227,Stats_Pitch_Position,AF$1,Stats_Pitch_AgeOut,"&lt;&gt;1", Stats_Pitch_Draft,1)</f>
        <v>0</v>
      </c>
      <c r="AG227">
        <f t="shared" si="95"/>
        <v>0</v>
      </c>
      <c r="AH227">
        <f t="shared" si="95"/>
        <v>0</v>
      </c>
      <c r="AI227">
        <f t="shared" si="95"/>
        <v>0</v>
      </c>
      <c r="AJ227">
        <f t="shared" si="95"/>
        <v>0</v>
      </c>
      <c r="AK227">
        <f t="shared" si="95"/>
        <v>0</v>
      </c>
      <c r="AL227">
        <f t="shared" si="92"/>
        <v>0</v>
      </c>
      <c r="AM227">
        <f t="shared" si="92"/>
        <v>0</v>
      </c>
      <c r="AN227">
        <f t="shared" si="92"/>
        <v>0</v>
      </c>
      <c r="AO227">
        <f t="shared" si="92"/>
        <v>0</v>
      </c>
      <c r="AP227">
        <f t="shared" si="100"/>
        <v>0</v>
      </c>
      <c r="AS227">
        <f>COUNTIFS(Transfers_Team_Current,$B227,Transfers_Position,AS$1,Transfers_AgeOut, "&lt;&gt;1")</f>
        <v>7</v>
      </c>
      <c r="AT227">
        <f t="shared" si="96"/>
        <v>0</v>
      </c>
      <c r="AU227">
        <f t="shared" si="96"/>
        <v>1</v>
      </c>
      <c r="AV227">
        <f t="shared" si="96"/>
        <v>0</v>
      </c>
      <c r="AW227">
        <f t="shared" si="96"/>
        <v>1</v>
      </c>
      <c r="AX227">
        <f t="shared" si="96"/>
        <v>0</v>
      </c>
      <c r="AY227">
        <f t="shared" si="93"/>
        <v>0</v>
      </c>
      <c r="AZ227">
        <f t="shared" si="93"/>
        <v>2</v>
      </c>
      <c r="BA227">
        <f t="shared" si="93"/>
        <v>0</v>
      </c>
      <c r="BB227">
        <f t="shared" si="93"/>
        <v>1</v>
      </c>
      <c r="BC227">
        <f t="shared" si="101"/>
        <v>12</v>
      </c>
      <c r="BF227">
        <f t="shared" si="102"/>
        <v>6</v>
      </c>
      <c r="BG227">
        <f t="shared" si="103"/>
        <v>2</v>
      </c>
      <c r="BH227">
        <f t="shared" si="104"/>
        <v>0</v>
      </c>
      <c r="BI227">
        <f t="shared" si="105"/>
        <v>2</v>
      </c>
      <c r="BJ227">
        <f t="shared" si="106"/>
        <v>1</v>
      </c>
      <c r="BK227">
        <f t="shared" si="107"/>
        <v>0</v>
      </c>
      <c r="BL227">
        <f t="shared" si="108"/>
        <v>1</v>
      </c>
      <c r="BM227">
        <f t="shared" si="109"/>
        <v>1</v>
      </c>
      <c r="BN227">
        <f t="shared" si="110"/>
        <v>0</v>
      </c>
      <c r="BO227">
        <f t="shared" si="111"/>
        <v>1</v>
      </c>
      <c r="BP227">
        <f t="shared" si="112"/>
        <v>14</v>
      </c>
      <c r="BQ227" s="9">
        <f t="shared" si="113"/>
        <v>2</v>
      </c>
    </row>
    <row r="228" spans="1:71" x14ac:dyDescent="0.25">
      <c r="A228">
        <v>2026</v>
      </c>
      <c r="B228" t="s">
        <v>4387</v>
      </c>
      <c r="C228" s="4" t="str">
        <f t="shared" si="98"/>
        <v>SEC</v>
      </c>
      <c r="F228">
        <f>COUNTIFS(Stats_Pitch_Team,$B228,Stats_Pitch_Position,F$1)</f>
        <v>18</v>
      </c>
      <c r="G228">
        <f t="shared" si="116"/>
        <v>2</v>
      </c>
      <c r="H228">
        <f t="shared" si="116"/>
        <v>2</v>
      </c>
      <c r="I228">
        <f t="shared" si="116"/>
        <v>3</v>
      </c>
      <c r="J228">
        <f t="shared" si="116"/>
        <v>2</v>
      </c>
      <c r="K228">
        <f t="shared" si="116"/>
        <v>1</v>
      </c>
      <c r="L228">
        <f t="shared" si="116"/>
        <v>2</v>
      </c>
      <c r="M228">
        <f t="shared" si="116"/>
        <v>2</v>
      </c>
      <c r="N228">
        <f t="shared" si="116"/>
        <v>1</v>
      </c>
      <c r="O228">
        <f t="shared" si="116"/>
        <v>2</v>
      </c>
      <c r="P228">
        <f t="shared" si="116"/>
        <v>0</v>
      </c>
      <c r="S228">
        <f>COUNTIFS(Stats_Pitch_Team,$B228,Stats_Pitch_Position,S$1,Stats_Pitch_AgeOut,1)</f>
        <v>1</v>
      </c>
      <c r="T228">
        <f t="shared" si="94"/>
        <v>1</v>
      </c>
      <c r="U228">
        <f t="shared" si="94"/>
        <v>0</v>
      </c>
      <c r="V228">
        <f t="shared" si="94"/>
        <v>1</v>
      </c>
      <c r="W228">
        <f t="shared" si="94"/>
        <v>0</v>
      </c>
      <c r="X228">
        <f t="shared" si="94"/>
        <v>0</v>
      </c>
      <c r="Y228">
        <f t="shared" si="91"/>
        <v>1</v>
      </c>
      <c r="Z228">
        <f t="shared" si="91"/>
        <v>0</v>
      </c>
      <c r="AA228">
        <f t="shared" si="91"/>
        <v>1</v>
      </c>
      <c r="AB228">
        <f t="shared" si="91"/>
        <v>1</v>
      </c>
      <c r="AC228">
        <f t="shared" si="99"/>
        <v>6</v>
      </c>
      <c r="AF228">
        <f>COUNTIFS(Stats_Pitch_Team,$B228,Stats_Pitch_Position,AF$1,Stats_Pitch_AgeOut,"&lt;&gt;1", Stats_Pitch_Draft,1)</f>
        <v>2</v>
      </c>
      <c r="AG228">
        <f t="shared" si="95"/>
        <v>0</v>
      </c>
      <c r="AH228">
        <f t="shared" si="95"/>
        <v>0</v>
      </c>
      <c r="AI228">
        <f t="shared" si="95"/>
        <v>0</v>
      </c>
      <c r="AJ228">
        <f t="shared" si="95"/>
        <v>0</v>
      </c>
      <c r="AK228">
        <f t="shared" si="95"/>
        <v>0</v>
      </c>
      <c r="AL228">
        <f t="shared" si="92"/>
        <v>0</v>
      </c>
      <c r="AM228">
        <f t="shared" si="92"/>
        <v>0</v>
      </c>
      <c r="AN228">
        <f t="shared" si="92"/>
        <v>0</v>
      </c>
      <c r="AO228">
        <f t="shared" si="92"/>
        <v>0</v>
      </c>
      <c r="AP228">
        <f t="shared" si="100"/>
        <v>2</v>
      </c>
      <c r="AS228">
        <f>COUNTIFS(Transfers_Team_Current,$B228,Transfers_Position,AS$1,Transfers_AgeOut, "&lt;&gt;1")</f>
        <v>9</v>
      </c>
      <c r="AT228">
        <f t="shared" si="96"/>
        <v>1</v>
      </c>
      <c r="AU228">
        <f t="shared" si="96"/>
        <v>2</v>
      </c>
      <c r="AV228">
        <f t="shared" si="96"/>
        <v>0</v>
      </c>
      <c r="AW228">
        <f t="shared" si="96"/>
        <v>1</v>
      </c>
      <c r="AX228">
        <f t="shared" si="96"/>
        <v>1</v>
      </c>
      <c r="AY228">
        <f t="shared" si="93"/>
        <v>1</v>
      </c>
      <c r="AZ228">
        <f t="shared" si="93"/>
        <v>0</v>
      </c>
      <c r="BA228">
        <f t="shared" si="93"/>
        <v>0</v>
      </c>
      <c r="BB228">
        <f t="shared" si="93"/>
        <v>0</v>
      </c>
      <c r="BC228">
        <f t="shared" si="101"/>
        <v>15</v>
      </c>
      <c r="BF228">
        <f t="shared" si="102"/>
        <v>6</v>
      </c>
      <c r="BG228">
        <f t="shared" si="103"/>
        <v>0</v>
      </c>
      <c r="BH228">
        <f t="shared" si="104"/>
        <v>0</v>
      </c>
      <c r="BI228">
        <f t="shared" si="105"/>
        <v>2</v>
      </c>
      <c r="BJ228">
        <f t="shared" si="106"/>
        <v>1</v>
      </c>
      <c r="BK228">
        <f t="shared" si="107"/>
        <v>0</v>
      </c>
      <c r="BL228">
        <f t="shared" si="108"/>
        <v>0</v>
      </c>
      <c r="BM228">
        <f t="shared" si="109"/>
        <v>2</v>
      </c>
      <c r="BN228">
        <f t="shared" si="110"/>
        <v>0</v>
      </c>
      <c r="BO228">
        <f t="shared" si="111"/>
        <v>1</v>
      </c>
      <c r="BP228">
        <f t="shared" si="112"/>
        <v>12</v>
      </c>
      <c r="BQ228" s="9">
        <f t="shared" si="113"/>
        <v>2</v>
      </c>
      <c r="BS228">
        <v>1</v>
      </c>
    </row>
    <row r="229" spans="1:71" x14ac:dyDescent="0.25">
      <c r="A229">
        <v>2026</v>
      </c>
      <c r="B229" t="s">
        <v>4840</v>
      </c>
      <c r="C229" s="4" t="str">
        <f t="shared" si="98"/>
        <v>Summit</v>
      </c>
      <c r="F229">
        <f>COUNTIFS(Stats_Pitch_Team,$B229,Stats_Pitch_Position,F$1)</f>
        <v>15</v>
      </c>
      <c r="G229">
        <f t="shared" si="116"/>
        <v>2</v>
      </c>
      <c r="H229">
        <f t="shared" si="116"/>
        <v>1</v>
      </c>
      <c r="I229">
        <f t="shared" si="116"/>
        <v>2</v>
      </c>
      <c r="J229">
        <f t="shared" si="116"/>
        <v>1</v>
      </c>
      <c r="K229">
        <f t="shared" si="116"/>
        <v>3</v>
      </c>
      <c r="L229">
        <f t="shared" si="116"/>
        <v>2</v>
      </c>
      <c r="M229">
        <f t="shared" si="116"/>
        <v>1</v>
      </c>
      <c r="N229">
        <f t="shared" si="116"/>
        <v>2</v>
      </c>
      <c r="O229">
        <f t="shared" si="116"/>
        <v>1</v>
      </c>
      <c r="P229">
        <f t="shared" si="116"/>
        <v>0</v>
      </c>
      <c r="S229">
        <f>COUNTIFS(Stats_Pitch_Team,$B229,Stats_Pitch_Position,S$1,Stats_Pitch_AgeOut,1)</f>
        <v>3</v>
      </c>
      <c r="T229">
        <f t="shared" si="94"/>
        <v>0</v>
      </c>
      <c r="U229">
        <f t="shared" si="94"/>
        <v>0</v>
      </c>
      <c r="V229">
        <f t="shared" si="94"/>
        <v>0</v>
      </c>
      <c r="W229">
        <f t="shared" si="94"/>
        <v>0</v>
      </c>
      <c r="X229">
        <f t="shared" si="94"/>
        <v>0</v>
      </c>
      <c r="Y229">
        <f t="shared" si="91"/>
        <v>0</v>
      </c>
      <c r="Z229">
        <f t="shared" si="91"/>
        <v>0</v>
      </c>
      <c r="AA229">
        <f t="shared" si="91"/>
        <v>1</v>
      </c>
      <c r="AB229">
        <f t="shared" si="91"/>
        <v>0</v>
      </c>
      <c r="AC229">
        <f t="shared" si="99"/>
        <v>4</v>
      </c>
      <c r="AF229">
        <f>COUNTIFS(Stats_Pitch_Team,$B229,Stats_Pitch_Position,AF$1,Stats_Pitch_AgeOut,"&lt;&gt;1", Stats_Pitch_Draft,1)</f>
        <v>0</v>
      </c>
      <c r="AG229">
        <f t="shared" si="95"/>
        <v>0</v>
      </c>
      <c r="AH229">
        <f t="shared" si="95"/>
        <v>0</v>
      </c>
      <c r="AI229">
        <f t="shared" si="95"/>
        <v>0</v>
      </c>
      <c r="AJ229">
        <f t="shared" si="95"/>
        <v>0</v>
      </c>
      <c r="AK229">
        <f t="shared" si="95"/>
        <v>0</v>
      </c>
      <c r="AL229">
        <f t="shared" si="92"/>
        <v>0</v>
      </c>
      <c r="AM229">
        <f t="shared" si="92"/>
        <v>0</v>
      </c>
      <c r="AN229">
        <f t="shared" si="92"/>
        <v>0</v>
      </c>
      <c r="AO229">
        <f t="shared" si="92"/>
        <v>0</v>
      </c>
      <c r="AP229">
        <f t="shared" si="100"/>
        <v>0</v>
      </c>
      <c r="AS229">
        <f>COUNTIFS(Transfers_Team_Current,$B229,Transfers_Position,AS$1,Transfers_AgeOut, "&lt;&gt;1")</f>
        <v>0</v>
      </c>
      <c r="AT229">
        <f t="shared" si="96"/>
        <v>0</v>
      </c>
      <c r="AU229">
        <f t="shared" si="96"/>
        <v>0</v>
      </c>
      <c r="AV229">
        <f t="shared" si="96"/>
        <v>1</v>
      </c>
      <c r="AW229">
        <f t="shared" si="96"/>
        <v>0</v>
      </c>
      <c r="AX229">
        <f t="shared" si="96"/>
        <v>0</v>
      </c>
      <c r="AY229">
        <f t="shared" si="93"/>
        <v>0</v>
      </c>
      <c r="AZ229">
        <f t="shared" si="93"/>
        <v>0</v>
      </c>
      <c r="BA229">
        <f t="shared" si="93"/>
        <v>0</v>
      </c>
      <c r="BB229">
        <f t="shared" si="93"/>
        <v>0</v>
      </c>
      <c r="BC229">
        <f t="shared" si="101"/>
        <v>1</v>
      </c>
      <c r="BF229">
        <f t="shared" si="102"/>
        <v>12</v>
      </c>
      <c r="BG229">
        <f t="shared" si="103"/>
        <v>2</v>
      </c>
      <c r="BH229">
        <f t="shared" si="104"/>
        <v>1</v>
      </c>
      <c r="BI229">
        <f t="shared" si="105"/>
        <v>1</v>
      </c>
      <c r="BJ229">
        <f t="shared" si="106"/>
        <v>1</v>
      </c>
      <c r="BK229">
        <f t="shared" si="107"/>
        <v>3</v>
      </c>
      <c r="BL229">
        <f t="shared" si="108"/>
        <v>2</v>
      </c>
      <c r="BM229">
        <f t="shared" si="109"/>
        <v>1</v>
      </c>
      <c r="BN229">
        <f t="shared" si="110"/>
        <v>1</v>
      </c>
      <c r="BO229">
        <f t="shared" si="111"/>
        <v>1</v>
      </c>
      <c r="BP229">
        <f t="shared" si="112"/>
        <v>25</v>
      </c>
      <c r="BQ229" s="9">
        <f t="shared" si="113"/>
        <v>4</v>
      </c>
    </row>
    <row r="230" spans="1:71" x14ac:dyDescent="0.25">
      <c r="A230">
        <v>2026</v>
      </c>
      <c r="B230" t="s">
        <v>830</v>
      </c>
      <c r="C230" s="4" t="str">
        <f t="shared" si="98"/>
        <v>American Athletic</v>
      </c>
      <c r="F230">
        <f>COUNTIFS(Stats_Pitch_Team,$B230,Stats_Pitch_Position,F$1)</f>
        <v>16</v>
      </c>
      <c r="G230">
        <f t="shared" si="116"/>
        <v>3</v>
      </c>
      <c r="H230">
        <f t="shared" si="116"/>
        <v>4</v>
      </c>
      <c r="I230">
        <f t="shared" si="116"/>
        <v>1</v>
      </c>
      <c r="J230">
        <f t="shared" si="116"/>
        <v>2</v>
      </c>
      <c r="K230">
        <f t="shared" si="116"/>
        <v>1</v>
      </c>
      <c r="L230">
        <f t="shared" si="116"/>
        <v>2</v>
      </c>
      <c r="M230">
        <f t="shared" si="116"/>
        <v>1</v>
      </c>
      <c r="N230">
        <f t="shared" si="116"/>
        <v>3</v>
      </c>
      <c r="O230">
        <f t="shared" si="116"/>
        <v>3</v>
      </c>
      <c r="P230">
        <f t="shared" si="116"/>
        <v>0</v>
      </c>
      <c r="S230">
        <f>COUNTIFS(Stats_Pitch_Team,$B230,Stats_Pitch_Position,S$1,Stats_Pitch_AgeOut,1)</f>
        <v>3</v>
      </c>
      <c r="T230">
        <f t="shared" si="94"/>
        <v>1</v>
      </c>
      <c r="U230">
        <f t="shared" si="94"/>
        <v>2</v>
      </c>
      <c r="V230">
        <f t="shared" si="94"/>
        <v>1</v>
      </c>
      <c r="W230">
        <f t="shared" si="94"/>
        <v>1</v>
      </c>
      <c r="X230">
        <f t="shared" si="94"/>
        <v>1</v>
      </c>
      <c r="Y230">
        <f t="shared" si="91"/>
        <v>0</v>
      </c>
      <c r="Z230">
        <f t="shared" si="91"/>
        <v>1</v>
      </c>
      <c r="AA230">
        <f t="shared" si="91"/>
        <v>1</v>
      </c>
      <c r="AB230">
        <f t="shared" si="91"/>
        <v>1</v>
      </c>
      <c r="AC230">
        <f t="shared" si="99"/>
        <v>12</v>
      </c>
      <c r="AF230">
        <f>COUNTIFS(Stats_Pitch_Team,$B230,Stats_Pitch_Position,AF$1,Stats_Pitch_AgeOut,"&lt;&gt;1", Stats_Pitch_Draft,1)</f>
        <v>0</v>
      </c>
      <c r="AG230">
        <f t="shared" si="95"/>
        <v>0</v>
      </c>
      <c r="AH230">
        <f t="shared" si="95"/>
        <v>0</v>
      </c>
      <c r="AI230">
        <f t="shared" si="95"/>
        <v>0</v>
      </c>
      <c r="AJ230">
        <f t="shared" si="95"/>
        <v>0</v>
      </c>
      <c r="AK230">
        <f t="shared" si="95"/>
        <v>0</v>
      </c>
      <c r="AL230">
        <f t="shared" si="92"/>
        <v>0</v>
      </c>
      <c r="AM230">
        <f t="shared" si="92"/>
        <v>0</v>
      </c>
      <c r="AN230">
        <f t="shared" si="92"/>
        <v>0</v>
      </c>
      <c r="AO230">
        <f t="shared" si="92"/>
        <v>0</v>
      </c>
      <c r="AP230">
        <f t="shared" si="100"/>
        <v>0</v>
      </c>
      <c r="AS230">
        <f>COUNTIFS(Transfers_Team_Current,$B230,Transfers_Position,AS$1,Transfers_AgeOut, "&lt;&gt;1")</f>
        <v>0</v>
      </c>
      <c r="AT230">
        <f t="shared" si="96"/>
        <v>0</v>
      </c>
      <c r="AU230">
        <f t="shared" si="96"/>
        <v>0</v>
      </c>
      <c r="AV230">
        <f t="shared" si="96"/>
        <v>0</v>
      </c>
      <c r="AW230">
        <f t="shared" si="96"/>
        <v>0</v>
      </c>
      <c r="AX230">
        <f t="shared" si="96"/>
        <v>0</v>
      </c>
      <c r="AY230">
        <f t="shared" si="93"/>
        <v>0</v>
      </c>
      <c r="AZ230">
        <f t="shared" si="93"/>
        <v>0</v>
      </c>
      <c r="BA230">
        <f t="shared" si="93"/>
        <v>0</v>
      </c>
      <c r="BB230">
        <f t="shared" si="93"/>
        <v>0</v>
      </c>
      <c r="BC230">
        <f t="shared" si="101"/>
        <v>0</v>
      </c>
      <c r="BF230">
        <f t="shared" si="102"/>
        <v>13</v>
      </c>
      <c r="BG230">
        <f t="shared" si="103"/>
        <v>2</v>
      </c>
      <c r="BH230">
        <f t="shared" si="104"/>
        <v>2</v>
      </c>
      <c r="BI230">
        <f t="shared" si="105"/>
        <v>0</v>
      </c>
      <c r="BJ230">
        <f t="shared" si="106"/>
        <v>1</v>
      </c>
      <c r="BK230">
        <f t="shared" si="107"/>
        <v>0</v>
      </c>
      <c r="BL230">
        <f t="shared" si="108"/>
        <v>2</v>
      </c>
      <c r="BM230">
        <f t="shared" si="109"/>
        <v>0</v>
      </c>
      <c r="BN230">
        <f t="shared" si="110"/>
        <v>2</v>
      </c>
      <c r="BO230">
        <f t="shared" si="111"/>
        <v>2</v>
      </c>
      <c r="BP230">
        <f t="shared" si="112"/>
        <v>24</v>
      </c>
      <c r="BQ230" s="9">
        <f t="shared" si="113"/>
        <v>4</v>
      </c>
    </row>
    <row r="231" spans="1:71" x14ac:dyDescent="0.25">
      <c r="A231">
        <v>2026</v>
      </c>
      <c r="B231" t="s">
        <v>3854</v>
      </c>
      <c r="C231" s="4" t="str">
        <f t="shared" si="98"/>
        <v>Ohio Valley</v>
      </c>
      <c r="F231">
        <f>COUNTIFS(Stats_Pitch_Team,$B231,Stats_Pitch_Position,F$1)</f>
        <v>16</v>
      </c>
      <c r="G231">
        <f t="shared" si="116"/>
        <v>2</v>
      </c>
      <c r="H231">
        <f t="shared" si="116"/>
        <v>1</v>
      </c>
      <c r="I231">
        <f t="shared" si="116"/>
        <v>1</v>
      </c>
      <c r="J231">
        <f t="shared" si="116"/>
        <v>3</v>
      </c>
      <c r="K231">
        <f t="shared" si="116"/>
        <v>1</v>
      </c>
      <c r="L231">
        <f t="shared" si="116"/>
        <v>3</v>
      </c>
      <c r="M231">
        <f t="shared" si="116"/>
        <v>2</v>
      </c>
      <c r="N231">
        <f t="shared" si="116"/>
        <v>1</v>
      </c>
      <c r="O231">
        <f t="shared" si="116"/>
        <v>1</v>
      </c>
      <c r="P231">
        <f t="shared" si="116"/>
        <v>0</v>
      </c>
      <c r="S231">
        <f>COUNTIFS(Stats_Pitch_Team,$B231,Stats_Pitch_Position,S$1,Stats_Pitch_AgeOut,1)</f>
        <v>9</v>
      </c>
      <c r="T231">
        <f t="shared" si="94"/>
        <v>1</v>
      </c>
      <c r="U231">
        <f t="shared" si="94"/>
        <v>0</v>
      </c>
      <c r="V231">
        <f t="shared" si="94"/>
        <v>0</v>
      </c>
      <c r="W231">
        <f t="shared" si="94"/>
        <v>2</v>
      </c>
      <c r="X231">
        <f t="shared" si="94"/>
        <v>1</v>
      </c>
      <c r="Y231">
        <f t="shared" si="91"/>
        <v>1</v>
      </c>
      <c r="Z231">
        <f t="shared" si="91"/>
        <v>0</v>
      </c>
      <c r="AA231">
        <f t="shared" si="91"/>
        <v>0</v>
      </c>
      <c r="AB231">
        <f t="shared" si="91"/>
        <v>0</v>
      </c>
      <c r="AC231">
        <f t="shared" si="99"/>
        <v>14</v>
      </c>
      <c r="AF231">
        <f>COUNTIFS(Stats_Pitch_Team,$B231,Stats_Pitch_Position,AF$1,Stats_Pitch_AgeOut,"&lt;&gt;1", Stats_Pitch_Draft,1)</f>
        <v>0</v>
      </c>
      <c r="AG231">
        <f t="shared" si="95"/>
        <v>0</v>
      </c>
      <c r="AH231">
        <f t="shared" si="95"/>
        <v>0</v>
      </c>
      <c r="AI231">
        <f t="shared" si="95"/>
        <v>0</v>
      </c>
      <c r="AJ231">
        <f t="shared" si="95"/>
        <v>0</v>
      </c>
      <c r="AK231">
        <f t="shared" si="95"/>
        <v>0</v>
      </c>
      <c r="AL231">
        <f t="shared" si="92"/>
        <v>0</v>
      </c>
      <c r="AM231">
        <f t="shared" si="92"/>
        <v>0</v>
      </c>
      <c r="AN231">
        <f t="shared" si="92"/>
        <v>0</v>
      </c>
      <c r="AO231">
        <f t="shared" si="92"/>
        <v>0</v>
      </c>
      <c r="AP231">
        <f t="shared" si="100"/>
        <v>0</v>
      </c>
      <c r="AS231">
        <f>COUNTIFS(Transfers_Team_Current,$B231,Transfers_Position,AS$1,Transfers_AgeOut, "&lt;&gt;1")</f>
        <v>0</v>
      </c>
      <c r="AT231">
        <f t="shared" si="96"/>
        <v>0</v>
      </c>
      <c r="AU231">
        <f t="shared" si="96"/>
        <v>0</v>
      </c>
      <c r="AV231">
        <f t="shared" si="96"/>
        <v>0</v>
      </c>
      <c r="AW231">
        <f t="shared" si="96"/>
        <v>0</v>
      </c>
      <c r="AX231">
        <f t="shared" si="96"/>
        <v>0</v>
      </c>
      <c r="AY231">
        <f t="shared" si="93"/>
        <v>0</v>
      </c>
      <c r="AZ231">
        <f t="shared" si="93"/>
        <v>0</v>
      </c>
      <c r="BA231">
        <f t="shared" si="93"/>
        <v>0</v>
      </c>
      <c r="BB231">
        <f t="shared" si="93"/>
        <v>0</v>
      </c>
      <c r="BC231">
        <f t="shared" si="101"/>
        <v>0</v>
      </c>
      <c r="BF231">
        <f t="shared" si="102"/>
        <v>7</v>
      </c>
      <c r="BG231">
        <f t="shared" si="103"/>
        <v>1</v>
      </c>
      <c r="BH231">
        <f t="shared" si="104"/>
        <v>1</v>
      </c>
      <c r="BI231">
        <f t="shared" si="105"/>
        <v>1</v>
      </c>
      <c r="BJ231">
        <f t="shared" si="106"/>
        <v>1</v>
      </c>
      <c r="BK231">
        <f t="shared" si="107"/>
        <v>0</v>
      </c>
      <c r="BL231">
        <f t="shared" si="108"/>
        <v>2</v>
      </c>
      <c r="BM231">
        <f t="shared" si="109"/>
        <v>2</v>
      </c>
      <c r="BN231">
        <f t="shared" si="110"/>
        <v>1</v>
      </c>
      <c r="BO231">
        <f t="shared" si="111"/>
        <v>1</v>
      </c>
      <c r="BP231">
        <f t="shared" si="112"/>
        <v>17</v>
      </c>
      <c r="BQ231" s="9">
        <f t="shared" si="113"/>
        <v>5</v>
      </c>
    </row>
    <row r="232" spans="1:71" x14ac:dyDescent="0.25">
      <c r="A232">
        <v>2026</v>
      </c>
      <c r="B232" t="s">
        <v>4575</v>
      </c>
      <c r="C232" s="4" t="str">
        <f t="shared" si="98"/>
        <v>Southland</v>
      </c>
      <c r="F232">
        <f>COUNTIFS(Stats_Pitch_Team,$B232,Stats_Pitch_Position,F$1)</f>
        <v>20</v>
      </c>
      <c r="G232">
        <f t="shared" ref="G232:P241" si="117">COUNTIFS(Stats_Hit_Team,$B232,Stats_Hit_Position,G$1)</f>
        <v>2</v>
      </c>
      <c r="H232">
        <f t="shared" si="117"/>
        <v>1</v>
      </c>
      <c r="I232">
        <f t="shared" si="117"/>
        <v>1</v>
      </c>
      <c r="J232">
        <f t="shared" si="117"/>
        <v>2</v>
      </c>
      <c r="K232">
        <f t="shared" si="117"/>
        <v>1</v>
      </c>
      <c r="L232">
        <f t="shared" si="117"/>
        <v>2</v>
      </c>
      <c r="M232">
        <f t="shared" si="117"/>
        <v>2</v>
      </c>
      <c r="N232">
        <f t="shared" si="117"/>
        <v>2</v>
      </c>
      <c r="O232">
        <f t="shared" si="117"/>
        <v>1</v>
      </c>
      <c r="P232">
        <f t="shared" si="117"/>
        <v>0</v>
      </c>
      <c r="S232">
        <f>COUNTIFS(Stats_Pitch_Team,$B232,Stats_Pitch_Position,S$1,Stats_Pitch_AgeOut,1)</f>
        <v>7</v>
      </c>
      <c r="T232">
        <f t="shared" si="94"/>
        <v>1</v>
      </c>
      <c r="U232">
        <f t="shared" si="94"/>
        <v>1</v>
      </c>
      <c r="V232">
        <f t="shared" si="94"/>
        <v>1</v>
      </c>
      <c r="W232">
        <f t="shared" si="94"/>
        <v>1</v>
      </c>
      <c r="X232">
        <f t="shared" si="94"/>
        <v>0</v>
      </c>
      <c r="Y232">
        <f t="shared" si="91"/>
        <v>1</v>
      </c>
      <c r="Z232">
        <f t="shared" si="91"/>
        <v>1</v>
      </c>
      <c r="AA232">
        <f t="shared" si="91"/>
        <v>1</v>
      </c>
      <c r="AB232">
        <f t="shared" si="91"/>
        <v>1</v>
      </c>
      <c r="AC232">
        <f t="shared" si="99"/>
        <v>15</v>
      </c>
      <c r="AF232">
        <f>COUNTIFS(Stats_Pitch_Team,$B232,Stats_Pitch_Position,AF$1,Stats_Pitch_AgeOut,"&lt;&gt;1", Stats_Pitch_Draft,1)</f>
        <v>0</v>
      </c>
      <c r="AG232">
        <f t="shared" si="95"/>
        <v>0</v>
      </c>
      <c r="AH232">
        <f t="shared" si="95"/>
        <v>0</v>
      </c>
      <c r="AI232">
        <f t="shared" si="95"/>
        <v>0</v>
      </c>
      <c r="AJ232">
        <f t="shared" si="95"/>
        <v>0</v>
      </c>
      <c r="AK232">
        <f t="shared" si="95"/>
        <v>0</v>
      </c>
      <c r="AL232">
        <f t="shared" si="92"/>
        <v>0</v>
      </c>
      <c r="AM232">
        <f t="shared" si="92"/>
        <v>0</v>
      </c>
      <c r="AN232">
        <f t="shared" si="92"/>
        <v>0</v>
      </c>
      <c r="AO232">
        <f t="shared" si="92"/>
        <v>0</v>
      </c>
      <c r="AP232">
        <f t="shared" si="100"/>
        <v>0</v>
      </c>
      <c r="AS232">
        <f>COUNTIFS(Transfers_Team_Current,$B232,Transfers_Position,AS$1,Transfers_AgeOut, "&lt;&gt;1")</f>
        <v>0</v>
      </c>
      <c r="AT232">
        <f t="shared" si="96"/>
        <v>0</v>
      </c>
      <c r="AU232">
        <f t="shared" si="96"/>
        <v>0</v>
      </c>
      <c r="AV232">
        <f t="shared" si="96"/>
        <v>0</v>
      </c>
      <c r="AW232">
        <f t="shared" si="96"/>
        <v>0</v>
      </c>
      <c r="AX232">
        <f t="shared" si="96"/>
        <v>0</v>
      </c>
      <c r="AY232">
        <f t="shared" si="93"/>
        <v>0</v>
      </c>
      <c r="AZ232">
        <f t="shared" si="93"/>
        <v>0</v>
      </c>
      <c r="BA232">
        <f t="shared" si="93"/>
        <v>0</v>
      </c>
      <c r="BB232">
        <f t="shared" si="93"/>
        <v>0</v>
      </c>
      <c r="BC232">
        <f t="shared" si="101"/>
        <v>0</v>
      </c>
      <c r="BF232">
        <f t="shared" si="102"/>
        <v>13</v>
      </c>
      <c r="BG232">
        <f t="shared" si="103"/>
        <v>1</v>
      </c>
      <c r="BH232">
        <f t="shared" si="104"/>
        <v>0</v>
      </c>
      <c r="BI232">
        <f t="shared" si="105"/>
        <v>0</v>
      </c>
      <c r="BJ232">
        <f t="shared" si="106"/>
        <v>1</v>
      </c>
      <c r="BK232">
        <f t="shared" si="107"/>
        <v>1</v>
      </c>
      <c r="BL232">
        <f t="shared" si="108"/>
        <v>1</v>
      </c>
      <c r="BM232">
        <f t="shared" si="109"/>
        <v>1</v>
      </c>
      <c r="BN232">
        <f t="shared" si="110"/>
        <v>1</v>
      </c>
      <c r="BO232">
        <f t="shared" si="111"/>
        <v>0</v>
      </c>
      <c r="BP232">
        <f t="shared" si="112"/>
        <v>19</v>
      </c>
      <c r="BQ232" s="9">
        <f t="shared" si="113"/>
        <v>3</v>
      </c>
    </row>
    <row r="233" spans="1:71" x14ac:dyDescent="0.25">
      <c r="A233">
        <v>2026</v>
      </c>
      <c r="B233" t="s">
        <v>5132</v>
      </c>
      <c r="C233" s="4" t="str">
        <f t="shared" si="98"/>
        <v>Southwestern Athletic</v>
      </c>
      <c r="F233">
        <f>COUNTIFS(Stats_Pitch_Team,$B233,Stats_Pitch_Position,F$1)</f>
        <v>19</v>
      </c>
      <c r="G233">
        <f t="shared" si="117"/>
        <v>3</v>
      </c>
      <c r="H233">
        <f t="shared" si="117"/>
        <v>2</v>
      </c>
      <c r="I233">
        <f t="shared" si="117"/>
        <v>2</v>
      </c>
      <c r="J233">
        <f t="shared" si="117"/>
        <v>2</v>
      </c>
      <c r="K233">
        <f t="shared" si="117"/>
        <v>1</v>
      </c>
      <c r="L233">
        <f t="shared" si="117"/>
        <v>3</v>
      </c>
      <c r="M233">
        <f t="shared" si="117"/>
        <v>1</v>
      </c>
      <c r="N233">
        <f t="shared" si="117"/>
        <v>1</v>
      </c>
      <c r="O233">
        <f t="shared" si="117"/>
        <v>2</v>
      </c>
      <c r="P233">
        <f t="shared" si="117"/>
        <v>0</v>
      </c>
      <c r="S233">
        <f>COUNTIFS(Stats_Pitch_Team,$B233,Stats_Pitch_Position,S$1,Stats_Pitch_AgeOut,1)</f>
        <v>3</v>
      </c>
      <c r="T233">
        <f t="shared" si="94"/>
        <v>1</v>
      </c>
      <c r="U233">
        <f t="shared" si="94"/>
        <v>1</v>
      </c>
      <c r="V233">
        <f t="shared" si="94"/>
        <v>2</v>
      </c>
      <c r="W233">
        <f t="shared" si="94"/>
        <v>0</v>
      </c>
      <c r="X233">
        <f t="shared" si="94"/>
        <v>0</v>
      </c>
      <c r="Y233">
        <f t="shared" si="91"/>
        <v>1</v>
      </c>
      <c r="Z233">
        <f t="shared" si="91"/>
        <v>1</v>
      </c>
      <c r="AA233">
        <f t="shared" si="91"/>
        <v>0</v>
      </c>
      <c r="AB233">
        <f t="shared" si="91"/>
        <v>1</v>
      </c>
      <c r="AC233">
        <f t="shared" si="99"/>
        <v>10</v>
      </c>
      <c r="AF233">
        <f>COUNTIFS(Stats_Pitch_Team,$B233,Stats_Pitch_Position,AF$1,Stats_Pitch_AgeOut,"&lt;&gt;1", Stats_Pitch_Draft,1)</f>
        <v>0</v>
      </c>
      <c r="AG233">
        <f t="shared" si="95"/>
        <v>0</v>
      </c>
      <c r="AH233">
        <f t="shared" si="95"/>
        <v>0</v>
      </c>
      <c r="AI233">
        <f t="shared" si="95"/>
        <v>0</v>
      </c>
      <c r="AJ233">
        <f t="shared" si="95"/>
        <v>0</v>
      </c>
      <c r="AK233">
        <f t="shared" si="95"/>
        <v>0</v>
      </c>
      <c r="AL233">
        <f t="shared" si="92"/>
        <v>0</v>
      </c>
      <c r="AM233">
        <f t="shared" si="92"/>
        <v>0</v>
      </c>
      <c r="AN233">
        <f t="shared" si="92"/>
        <v>0</v>
      </c>
      <c r="AO233">
        <f t="shared" si="92"/>
        <v>0</v>
      </c>
      <c r="AP233">
        <f t="shared" si="100"/>
        <v>0</v>
      </c>
      <c r="AS233">
        <f>COUNTIFS(Transfers_Team_Current,$B233,Transfers_Position,AS$1,Transfers_AgeOut, "&lt;&gt;1")</f>
        <v>1</v>
      </c>
      <c r="AT233">
        <f t="shared" si="96"/>
        <v>0</v>
      </c>
      <c r="AU233">
        <f t="shared" si="96"/>
        <v>1</v>
      </c>
      <c r="AV233">
        <f t="shared" si="96"/>
        <v>0</v>
      </c>
      <c r="AW233">
        <f t="shared" si="96"/>
        <v>0</v>
      </c>
      <c r="AX233">
        <f t="shared" si="96"/>
        <v>0</v>
      </c>
      <c r="AY233">
        <f t="shared" si="93"/>
        <v>0</v>
      </c>
      <c r="AZ233">
        <f t="shared" si="93"/>
        <v>0</v>
      </c>
      <c r="BA233">
        <f t="shared" si="93"/>
        <v>0</v>
      </c>
      <c r="BB233">
        <f t="shared" si="93"/>
        <v>0</v>
      </c>
      <c r="BC233">
        <f t="shared" si="101"/>
        <v>2</v>
      </c>
      <c r="BF233">
        <f t="shared" si="102"/>
        <v>15</v>
      </c>
      <c r="BG233">
        <f t="shared" si="103"/>
        <v>2</v>
      </c>
      <c r="BH233">
        <f t="shared" si="104"/>
        <v>0</v>
      </c>
      <c r="BI233">
        <f t="shared" si="105"/>
        <v>0</v>
      </c>
      <c r="BJ233">
        <f t="shared" si="106"/>
        <v>2</v>
      </c>
      <c r="BK233">
        <f t="shared" si="107"/>
        <v>1</v>
      </c>
      <c r="BL233">
        <f t="shared" si="108"/>
        <v>2</v>
      </c>
      <c r="BM233">
        <f t="shared" si="109"/>
        <v>0</v>
      </c>
      <c r="BN233">
        <f t="shared" si="110"/>
        <v>1</v>
      </c>
      <c r="BO233">
        <f t="shared" si="111"/>
        <v>1</v>
      </c>
      <c r="BP233">
        <f t="shared" si="112"/>
        <v>24</v>
      </c>
      <c r="BQ233" s="9">
        <f t="shared" si="113"/>
        <v>3</v>
      </c>
    </row>
    <row r="234" spans="1:71" x14ac:dyDescent="0.25">
      <c r="A234">
        <v>2026</v>
      </c>
      <c r="B234" t="s">
        <v>1696</v>
      </c>
      <c r="C234" s="4" t="str">
        <f t="shared" si="98"/>
        <v>Big Ten</v>
      </c>
      <c r="F234">
        <f>COUNTIFS(Stats_Pitch_Team,$B234,Stats_Pitch_Position,F$1)</f>
        <v>18</v>
      </c>
      <c r="G234">
        <f t="shared" si="117"/>
        <v>3</v>
      </c>
      <c r="H234">
        <f t="shared" si="117"/>
        <v>1</v>
      </c>
      <c r="I234">
        <f t="shared" si="117"/>
        <v>1</v>
      </c>
      <c r="J234">
        <f t="shared" si="117"/>
        <v>1</v>
      </c>
      <c r="K234">
        <f t="shared" si="117"/>
        <v>2</v>
      </c>
      <c r="L234">
        <f t="shared" si="117"/>
        <v>4</v>
      </c>
      <c r="M234">
        <f t="shared" si="117"/>
        <v>1</v>
      </c>
      <c r="N234">
        <f t="shared" si="117"/>
        <v>2</v>
      </c>
      <c r="O234">
        <f t="shared" si="117"/>
        <v>1</v>
      </c>
      <c r="P234">
        <f t="shared" si="117"/>
        <v>0</v>
      </c>
      <c r="S234">
        <f>COUNTIFS(Stats_Pitch_Team,$B234,Stats_Pitch_Position,S$1,Stats_Pitch_AgeOut,1)</f>
        <v>2</v>
      </c>
      <c r="T234">
        <f t="shared" si="94"/>
        <v>0</v>
      </c>
      <c r="U234">
        <f t="shared" si="94"/>
        <v>0</v>
      </c>
      <c r="V234">
        <f t="shared" si="94"/>
        <v>0</v>
      </c>
      <c r="W234">
        <f t="shared" si="94"/>
        <v>0</v>
      </c>
      <c r="X234">
        <f t="shared" si="94"/>
        <v>0</v>
      </c>
      <c r="Y234">
        <f t="shared" si="91"/>
        <v>1</v>
      </c>
      <c r="Z234">
        <f t="shared" si="91"/>
        <v>0</v>
      </c>
      <c r="AA234">
        <f t="shared" si="91"/>
        <v>1</v>
      </c>
      <c r="AB234">
        <f t="shared" si="91"/>
        <v>0</v>
      </c>
      <c r="AC234">
        <f t="shared" si="99"/>
        <v>4</v>
      </c>
      <c r="AF234">
        <f>COUNTIFS(Stats_Pitch_Team,$B234,Stats_Pitch_Position,AF$1,Stats_Pitch_AgeOut,"&lt;&gt;1", Stats_Pitch_Draft,1)</f>
        <v>2</v>
      </c>
      <c r="AG234">
        <f t="shared" si="95"/>
        <v>0</v>
      </c>
      <c r="AH234">
        <f t="shared" si="95"/>
        <v>0</v>
      </c>
      <c r="AI234">
        <f t="shared" si="95"/>
        <v>0</v>
      </c>
      <c r="AJ234">
        <f t="shared" si="95"/>
        <v>0</v>
      </c>
      <c r="AK234">
        <f t="shared" si="95"/>
        <v>0</v>
      </c>
      <c r="AL234">
        <f t="shared" si="92"/>
        <v>0</v>
      </c>
      <c r="AM234">
        <f t="shared" si="92"/>
        <v>0</v>
      </c>
      <c r="AN234">
        <f t="shared" si="92"/>
        <v>0</v>
      </c>
      <c r="AO234">
        <f t="shared" si="92"/>
        <v>0</v>
      </c>
      <c r="AP234">
        <f t="shared" si="100"/>
        <v>2</v>
      </c>
      <c r="AS234">
        <f>COUNTIFS(Transfers_Team_Current,$B234,Transfers_Position,AS$1,Transfers_AgeOut, "&lt;&gt;1")</f>
        <v>0</v>
      </c>
      <c r="AT234">
        <f t="shared" si="96"/>
        <v>0</v>
      </c>
      <c r="AU234">
        <f t="shared" si="96"/>
        <v>0</v>
      </c>
      <c r="AV234">
        <f t="shared" si="96"/>
        <v>0</v>
      </c>
      <c r="AW234">
        <f t="shared" si="96"/>
        <v>0</v>
      </c>
      <c r="AX234">
        <f t="shared" si="96"/>
        <v>0</v>
      </c>
      <c r="AY234">
        <f t="shared" si="93"/>
        <v>0</v>
      </c>
      <c r="AZ234">
        <f t="shared" si="93"/>
        <v>0</v>
      </c>
      <c r="BA234">
        <f t="shared" si="93"/>
        <v>0</v>
      </c>
      <c r="BB234">
        <f t="shared" si="93"/>
        <v>0</v>
      </c>
      <c r="BC234">
        <f t="shared" si="101"/>
        <v>0</v>
      </c>
      <c r="BF234">
        <f t="shared" si="102"/>
        <v>14</v>
      </c>
      <c r="BG234">
        <f t="shared" si="103"/>
        <v>3</v>
      </c>
      <c r="BH234">
        <f t="shared" si="104"/>
        <v>1</v>
      </c>
      <c r="BI234">
        <f t="shared" si="105"/>
        <v>1</v>
      </c>
      <c r="BJ234">
        <f t="shared" si="106"/>
        <v>1</v>
      </c>
      <c r="BK234">
        <f t="shared" si="107"/>
        <v>2</v>
      </c>
      <c r="BL234">
        <f t="shared" si="108"/>
        <v>3</v>
      </c>
      <c r="BM234">
        <f t="shared" si="109"/>
        <v>1</v>
      </c>
      <c r="BN234">
        <f t="shared" si="110"/>
        <v>1</v>
      </c>
      <c r="BO234">
        <f t="shared" si="111"/>
        <v>1</v>
      </c>
      <c r="BP234">
        <f t="shared" si="112"/>
        <v>28</v>
      </c>
      <c r="BQ234" s="9">
        <f t="shared" si="113"/>
        <v>5</v>
      </c>
    </row>
    <row r="235" spans="1:71" x14ac:dyDescent="0.25">
      <c r="A235">
        <v>2026</v>
      </c>
      <c r="B235" t="s">
        <v>3325</v>
      </c>
      <c r="C235" s="4" t="str">
        <f t="shared" si="98"/>
        <v>Missouri Valley</v>
      </c>
      <c r="F235">
        <f>COUNTIFS(Stats_Pitch_Team,$B235,Stats_Pitch_Position,F$1)</f>
        <v>19</v>
      </c>
      <c r="G235">
        <f t="shared" si="117"/>
        <v>3</v>
      </c>
      <c r="H235">
        <f t="shared" si="117"/>
        <v>3</v>
      </c>
      <c r="I235">
        <f t="shared" si="117"/>
        <v>2</v>
      </c>
      <c r="J235">
        <f t="shared" si="117"/>
        <v>1</v>
      </c>
      <c r="K235">
        <f t="shared" si="117"/>
        <v>2</v>
      </c>
      <c r="L235">
        <f t="shared" si="117"/>
        <v>4</v>
      </c>
      <c r="M235">
        <f t="shared" si="117"/>
        <v>1</v>
      </c>
      <c r="N235">
        <f t="shared" si="117"/>
        <v>1</v>
      </c>
      <c r="O235">
        <f t="shared" si="117"/>
        <v>1</v>
      </c>
      <c r="P235">
        <f t="shared" si="117"/>
        <v>0</v>
      </c>
      <c r="S235">
        <f>COUNTIFS(Stats_Pitch_Team,$B235,Stats_Pitch_Position,S$1,Stats_Pitch_AgeOut,1)</f>
        <v>8</v>
      </c>
      <c r="T235">
        <f t="shared" si="94"/>
        <v>1</v>
      </c>
      <c r="U235">
        <f t="shared" si="94"/>
        <v>3</v>
      </c>
      <c r="V235">
        <f t="shared" si="94"/>
        <v>1</v>
      </c>
      <c r="W235">
        <f t="shared" si="94"/>
        <v>1</v>
      </c>
      <c r="X235">
        <f t="shared" si="94"/>
        <v>1</v>
      </c>
      <c r="Y235">
        <f t="shared" si="91"/>
        <v>2</v>
      </c>
      <c r="Z235">
        <f t="shared" si="91"/>
        <v>0</v>
      </c>
      <c r="AA235">
        <f t="shared" si="91"/>
        <v>0</v>
      </c>
      <c r="AB235">
        <f t="shared" si="91"/>
        <v>1</v>
      </c>
      <c r="AC235">
        <f t="shared" si="99"/>
        <v>18</v>
      </c>
      <c r="AF235">
        <f>COUNTIFS(Stats_Pitch_Team,$B235,Stats_Pitch_Position,AF$1,Stats_Pitch_AgeOut,"&lt;&gt;1", Stats_Pitch_Draft,1)</f>
        <v>0</v>
      </c>
      <c r="AG235">
        <f t="shared" si="95"/>
        <v>0</v>
      </c>
      <c r="AH235">
        <f t="shared" si="95"/>
        <v>0</v>
      </c>
      <c r="AI235">
        <f t="shared" si="95"/>
        <v>0</v>
      </c>
      <c r="AJ235">
        <f t="shared" si="95"/>
        <v>0</v>
      </c>
      <c r="AK235">
        <f t="shared" si="95"/>
        <v>0</v>
      </c>
      <c r="AL235">
        <f t="shared" si="92"/>
        <v>0</v>
      </c>
      <c r="AM235">
        <f t="shared" si="92"/>
        <v>0</v>
      </c>
      <c r="AN235">
        <f t="shared" si="92"/>
        <v>0</v>
      </c>
      <c r="AO235">
        <f t="shared" si="92"/>
        <v>0</v>
      </c>
      <c r="AP235">
        <f t="shared" si="100"/>
        <v>0</v>
      </c>
      <c r="AS235">
        <f>COUNTIFS(Transfers_Team_Current,$B235,Transfers_Position,AS$1,Transfers_AgeOut, "&lt;&gt;1")</f>
        <v>3</v>
      </c>
      <c r="AT235">
        <f t="shared" si="96"/>
        <v>2</v>
      </c>
      <c r="AU235">
        <f t="shared" si="96"/>
        <v>0</v>
      </c>
      <c r="AV235">
        <f t="shared" si="96"/>
        <v>1</v>
      </c>
      <c r="AW235">
        <f t="shared" si="96"/>
        <v>0</v>
      </c>
      <c r="AX235">
        <f t="shared" si="96"/>
        <v>0</v>
      </c>
      <c r="AY235">
        <f t="shared" si="93"/>
        <v>0</v>
      </c>
      <c r="AZ235">
        <f t="shared" si="93"/>
        <v>1</v>
      </c>
      <c r="BA235">
        <f t="shared" si="93"/>
        <v>0</v>
      </c>
      <c r="BB235">
        <f t="shared" si="93"/>
        <v>0</v>
      </c>
      <c r="BC235">
        <f t="shared" si="101"/>
        <v>7</v>
      </c>
      <c r="BF235">
        <f t="shared" si="102"/>
        <v>8</v>
      </c>
      <c r="BG235">
        <f t="shared" si="103"/>
        <v>0</v>
      </c>
      <c r="BH235">
        <f t="shared" si="104"/>
        <v>0</v>
      </c>
      <c r="BI235">
        <f t="shared" si="105"/>
        <v>0</v>
      </c>
      <c r="BJ235">
        <f t="shared" si="106"/>
        <v>0</v>
      </c>
      <c r="BK235">
        <f t="shared" si="107"/>
        <v>1</v>
      </c>
      <c r="BL235">
        <f t="shared" si="108"/>
        <v>2</v>
      </c>
      <c r="BM235">
        <f t="shared" si="109"/>
        <v>0</v>
      </c>
      <c r="BN235">
        <f t="shared" si="110"/>
        <v>1</v>
      </c>
      <c r="BO235">
        <f t="shared" si="111"/>
        <v>0</v>
      </c>
      <c r="BP235">
        <f t="shared" si="112"/>
        <v>12</v>
      </c>
      <c r="BQ235" s="9">
        <f t="shared" si="113"/>
        <v>3</v>
      </c>
    </row>
    <row r="236" spans="1:71" x14ac:dyDescent="0.25">
      <c r="A236">
        <v>2026</v>
      </c>
      <c r="B236" t="s">
        <v>3958</v>
      </c>
      <c r="C236" s="4" t="str">
        <f t="shared" si="98"/>
        <v>Ohio Valley</v>
      </c>
      <c r="F236">
        <f>COUNTIFS(Stats_Pitch_Team,$B236,Stats_Pitch_Position,F$1)</f>
        <v>23</v>
      </c>
      <c r="G236">
        <f t="shared" si="117"/>
        <v>2</v>
      </c>
      <c r="H236">
        <f t="shared" si="117"/>
        <v>1</v>
      </c>
      <c r="I236">
        <f t="shared" si="117"/>
        <v>3</v>
      </c>
      <c r="J236">
        <f t="shared" si="117"/>
        <v>2</v>
      </c>
      <c r="K236">
        <f t="shared" si="117"/>
        <v>1</v>
      </c>
      <c r="L236">
        <f t="shared" si="117"/>
        <v>4</v>
      </c>
      <c r="M236">
        <f t="shared" si="117"/>
        <v>1</v>
      </c>
      <c r="N236">
        <f t="shared" si="117"/>
        <v>2</v>
      </c>
      <c r="O236">
        <f t="shared" si="117"/>
        <v>2</v>
      </c>
      <c r="P236">
        <f t="shared" si="117"/>
        <v>0</v>
      </c>
      <c r="S236">
        <f>COUNTIFS(Stats_Pitch_Team,$B236,Stats_Pitch_Position,S$1,Stats_Pitch_AgeOut,1)</f>
        <v>7</v>
      </c>
      <c r="T236">
        <f t="shared" si="94"/>
        <v>1</v>
      </c>
      <c r="U236">
        <f t="shared" si="94"/>
        <v>1</v>
      </c>
      <c r="V236">
        <f t="shared" si="94"/>
        <v>0</v>
      </c>
      <c r="W236">
        <f t="shared" si="94"/>
        <v>0</v>
      </c>
      <c r="X236">
        <f t="shared" si="94"/>
        <v>1</v>
      </c>
      <c r="Y236">
        <f t="shared" si="91"/>
        <v>1</v>
      </c>
      <c r="Z236">
        <f t="shared" si="91"/>
        <v>1</v>
      </c>
      <c r="AA236">
        <f t="shared" si="91"/>
        <v>2</v>
      </c>
      <c r="AB236">
        <f t="shared" si="91"/>
        <v>2</v>
      </c>
      <c r="AC236">
        <f t="shared" si="99"/>
        <v>16</v>
      </c>
      <c r="AF236">
        <f>COUNTIFS(Stats_Pitch_Team,$B236,Stats_Pitch_Position,AF$1,Stats_Pitch_AgeOut,"&lt;&gt;1", Stats_Pitch_Draft,1)</f>
        <v>0</v>
      </c>
      <c r="AG236">
        <f t="shared" si="95"/>
        <v>0</v>
      </c>
      <c r="AH236">
        <f t="shared" si="95"/>
        <v>0</v>
      </c>
      <c r="AI236">
        <f t="shared" si="95"/>
        <v>0</v>
      </c>
      <c r="AJ236">
        <f t="shared" si="95"/>
        <v>0</v>
      </c>
      <c r="AK236">
        <f t="shared" si="95"/>
        <v>0</v>
      </c>
      <c r="AL236">
        <f t="shared" si="92"/>
        <v>0</v>
      </c>
      <c r="AM236">
        <f t="shared" si="92"/>
        <v>0</v>
      </c>
      <c r="AN236">
        <f t="shared" si="92"/>
        <v>0</v>
      </c>
      <c r="AO236">
        <f t="shared" si="92"/>
        <v>0</v>
      </c>
      <c r="AP236">
        <f t="shared" si="100"/>
        <v>0</v>
      </c>
      <c r="AS236">
        <f>COUNTIFS(Transfers_Team_Current,$B236,Transfers_Position,AS$1,Transfers_AgeOut, "&lt;&gt;1")</f>
        <v>3</v>
      </c>
      <c r="AT236">
        <f t="shared" si="96"/>
        <v>1</v>
      </c>
      <c r="AU236">
        <f t="shared" si="96"/>
        <v>0</v>
      </c>
      <c r="AV236">
        <f t="shared" si="96"/>
        <v>2</v>
      </c>
      <c r="AW236">
        <f t="shared" si="96"/>
        <v>0</v>
      </c>
      <c r="AX236">
        <f t="shared" si="96"/>
        <v>0</v>
      </c>
      <c r="AY236">
        <f t="shared" si="93"/>
        <v>1</v>
      </c>
      <c r="AZ236">
        <f t="shared" si="93"/>
        <v>0</v>
      </c>
      <c r="BA236">
        <f t="shared" si="93"/>
        <v>0</v>
      </c>
      <c r="BB236">
        <f t="shared" si="93"/>
        <v>0</v>
      </c>
      <c r="BC236">
        <f t="shared" si="101"/>
        <v>7</v>
      </c>
      <c r="BF236">
        <f t="shared" si="102"/>
        <v>13</v>
      </c>
      <c r="BG236">
        <f t="shared" si="103"/>
        <v>0</v>
      </c>
      <c r="BH236">
        <f t="shared" si="104"/>
        <v>0</v>
      </c>
      <c r="BI236">
        <f t="shared" si="105"/>
        <v>1</v>
      </c>
      <c r="BJ236">
        <f t="shared" si="106"/>
        <v>2</v>
      </c>
      <c r="BK236">
        <f t="shared" si="107"/>
        <v>0</v>
      </c>
      <c r="BL236">
        <f t="shared" si="108"/>
        <v>2</v>
      </c>
      <c r="BM236">
        <f t="shared" si="109"/>
        <v>0</v>
      </c>
      <c r="BN236">
        <f t="shared" si="110"/>
        <v>0</v>
      </c>
      <c r="BO236">
        <f t="shared" si="111"/>
        <v>0</v>
      </c>
      <c r="BP236">
        <f t="shared" si="112"/>
        <v>18</v>
      </c>
      <c r="BQ236" s="9">
        <f t="shared" si="113"/>
        <v>2</v>
      </c>
    </row>
    <row r="237" spans="1:71" x14ac:dyDescent="0.25">
      <c r="A237">
        <v>2026</v>
      </c>
      <c r="B237" t="s">
        <v>4891</v>
      </c>
      <c r="C237" s="4" t="str">
        <f t="shared" si="98"/>
        <v>Sun Belt</v>
      </c>
      <c r="F237">
        <f>COUNTIFS(Stats_Pitch_Team,$B237,Stats_Pitch_Position,F$1)</f>
        <v>20</v>
      </c>
      <c r="G237">
        <f t="shared" si="117"/>
        <v>2</v>
      </c>
      <c r="H237">
        <f t="shared" si="117"/>
        <v>1</v>
      </c>
      <c r="I237">
        <f t="shared" si="117"/>
        <v>1</v>
      </c>
      <c r="J237">
        <f t="shared" si="117"/>
        <v>2</v>
      </c>
      <c r="K237">
        <f t="shared" si="117"/>
        <v>1</v>
      </c>
      <c r="L237">
        <f t="shared" si="117"/>
        <v>1</v>
      </c>
      <c r="M237">
        <f t="shared" si="117"/>
        <v>1</v>
      </c>
      <c r="N237">
        <f t="shared" si="117"/>
        <v>1</v>
      </c>
      <c r="O237">
        <f t="shared" si="117"/>
        <v>4</v>
      </c>
      <c r="P237">
        <f t="shared" si="117"/>
        <v>0</v>
      </c>
      <c r="S237">
        <f>COUNTIFS(Stats_Pitch_Team,$B237,Stats_Pitch_Position,S$1,Stats_Pitch_AgeOut,1)</f>
        <v>3</v>
      </c>
      <c r="T237">
        <f t="shared" si="94"/>
        <v>0</v>
      </c>
      <c r="U237">
        <f t="shared" si="94"/>
        <v>1</v>
      </c>
      <c r="V237">
        <f t="shared" si="94"/>
        <v>1</v>
      </c>
      <c r="W237">
        <f t="shared" si="94"/>
        <v>0</v>
      </c>
      <c r="X237">
        <f t="shared" si="94"/>
        <v>0</v>
      </c>
      <c r="Y237">
        <f t="shared" si="91"/>
        <v>0</v>
      </c>
      <c r="Z237">
        <f t="shared" si="91"/>
        <v>1</v>
      </c>
      <c r="AA237">
        <f t="shared" si="91"/>
        <v>1</v>
      </c>
      <c r="AB237">
        <f t="shared" si="91"/>
        <v>1</v>
      </c>
      <c r="AC237">
        <f t="shared" si="99"/>
        <v>8</v>
      </c>
      <c r="AF237">
        <f>COUNTIFS(Stats_Pitch_Team,$B237,Stats_Pitch_Position,AF$1,Stats_Pitch_AgeOut,"&lt;&gt;1", Stats_Pitch_Draft,1)</f>
        <v>0</v>
      </c>
      <c r="AG237">
        <f t="shared" si="95"/>
        <v>0</v>
      </c>
      <c r="AH237">
        <f t="shared" si="95"/>
        <v>0</v>
      </c>
      <c r="AI237">
        <f t="shared" si="95"/>
        <v>0</v>
      </c>
      <c r="AJ237">
        <f t="shared" si="95"/>
        <v>0</v>
      </c>
      <c r="AK237">
        <f t="shared" si="95"/>
        <v>0</v>
      </c>
      <c r="AL237">
        <f t="shared" si="92"/>
        <v>0</v>
      </c>
      <c r="AM237">
        <f t="shared" si="92"/>
        <v>0</v>
      </c>
      <c r="AN237">
        <f t="shared" si="92"/>
        <v>0</v>
      </c>
      <c r="AO237">
        <f t="shared" si="92"/>
        <v>0</v>
      </c>
      <c r="AP237">
        <f t="shared" si="100"/>
        <v>0</v>
      </c>
      <c r="AS237">
        <f>COUNTIFS(Transfers_Team_Current,$B237,Transfers_Position,AS$1,Transfers_AgeOut, "&lt;&gt;1")</f>
        <v>2</v>
      </c>
      <c r="AT237">
        <f t="shared" si="96"/>
        <v>0</v>
      </c>
      <c r="AU237">
        <f t="shared" si="96"/>
        <v>0</v>
      </c>
      <c r="AV237">
        <f t="shared" si="96"/>
        <v>0</v>
      </c>
      <c r="AW237">
        <f t="shared" si="96"/>
        <v>0</v>
      </c>
      <c r="AX237">
        <f t="shared" si="96"/>
        <v>0</v>
      </c>
      <c r="AY237">
        <f t="shared" si="93"/>
        <v>0</v>
      </c>
      <c r="AZ237">
        <f t="shared" si="93"/>
        <v>0</v>
      </c>
      <c r="BA237">
        <f t="shared" si="93"/>
        <v>0</v>
      </c>
      <c r="BB237">
        <f t="shared" si="93"/>
        <v>0</v>
      </c>
      <c r="BC237">
        <f t="shared" si="101"/>
        <v>2</v>
      </c>
      <c r="BF237">
        <f t="shared" si="102"/>
        <v>15</v>
      </c>
      <c r="BG237">
        <f t="shared" si="103"/>
        <v>2</v>
      </c>
      <c r="BH237">
        <f t="shared" si="104"/>
        <v>0</v>
      </c>
      <c r="BI237">
        <f t="shared" si="105"/>
        <v>0</v>
      </c>
      <c r="BJ237">
        <f t="shared" si="106"/>
        <v>2</v>
      </c>
      <c r="BK237">
        <f t="shared" si="107"/>
        <v>1</v>
      </c>
      <c r="BL237">
        <f t="shared" si="108"/>
        <v>1</v>
      </c>
      <c r="BM237">
        <f t="shared" si="109"/>
        <v>0</v>
      </c>
      <c r="BN237">
        <f t="shared" si="110"/>
        <v>0</v>
      </c>
      <c r="BO237">
        <f t="shared" si="111"/>
        <v>3</v>
      </c>
      <c r="BP237">
        <f t="shared" si="112"/>
        <v>24</v>
      </c>
      <c r="BQ237" s="9">
        <f t="shared" si="113"/>
        <v>1</v>
      </c>
      <c r="BS237">
        <v>1</v>
      </c>
    </row>
    <row r="238" spans="1:71" x14ac:dyDescent="0.25">
      <c r="A238">
        <v>2026</v>
      </c>
      <c r="B238" t="s">
        <v>240</v>
      </c>
      <c r="C238" s="4" t="str">
        <f t="shared" si="98"/>
        <v>Atlantic 10</v>
      </c>
      <c r="F238">
        <f>COUNTIFS(Stats_Pitch_Team,$B238,Stats_Pitch_Position,F$1)</f>
        <v>18</v>
      </c>
      <c r="G238">
        <f t="shared" si="117"/>
        <v>1</v>
      </c>
      <c r="H238">
        <f t="shared" si="117"/>
        <v>2</v>
      </c>
      <c r="I238">
        <f t="shared" si="117"/>
        <v>1</v>
      </c>
      <c r="J238">
        <f t="shared" si="117"/>
        <v>1</v>
      </c>
      <c r="K238">
        <f t="shared" si="117"/>
        <v>2</v>
      </c>
      <c r="L238">
        <f t="shared" si="117"/>
        <v>2</v>
      </c>
      <c r="M238">
        <f t="shared" si="117"/>
        <v>1</v>
      </c>
      <c r="N238">
        <f t="shared" si="117"/>
        <v>1</v>
      </c>
      <c r="O238">
        <f t="shared" si="117"/>
        <v>2</v>
      </c>
      <c r="P238">
        <f t="shared" si="117"/>
        <v>0</v>
      </c>
      <c r="S238">
        <f>COUNTIFS(Stats_Pitch_Team,$B238,Stats_Pitch_Position,S$1,Stats_Pitch_AgeOut,1)</f>
        <v>6</v>
      </c>
      <c r="T238">
        <f t="shared" si="94"/>
        <v>0</v>
      </c>
      <c r="U238">
        <f t="shared" si="94"/>
        <v>0</v>
      </c>
      <c r="V238">
        <f t="shared" si="94"/>
        <v>0</v>
      </c>
      <c r="W238">
        <f t="shared" si="94"/>
        <v>0</v>
      </c>
      <c r="X238">
        <f t="shared" si="94"/>
        <v>1</v>
      </c>
      <c r="Y238">
        <f t="shared" si="91"/>
        <v>0</v>
      </c>
      <c r="Z238">
        <f t="shared" si="91"/>
        <v>0</v>
      </c>
      <c r="AA238">
        <f t="shared" si="91"/>
        <v>0</v>
      </c>
      <c r="AB238">
        <f t="shared" si="91"/>
        <v>1</v>
      </c>
      <c r="AC238">
        <f t="shared" si="99"/>
        <v>8</v>
      </c>
      <c r="AF238">
        <f>COUNTIFS(Stats_Pitch_Team,$B238,Stats_Pitch_Position,AF$1,Stats_Pitch_AgeOut,"&lt;&gt;1", Stats_Pitch_Draft,1)</f>
        <v>0</v>
      </c>
      <c r="AG238">
        <f t="shared" si="95"/>
        <v>0</v>
      </c>
      <c r="AH238">
        <f t="shared" si="95"/>
        <v>0</v>
      </c>
      <c r="AI238">
        <f t="shared" si="95"/>
        <v>0</v>
      </c>
      <c r="AJ238">
        <f t="shared" si="95"/>
        <v>0</v>
      </c>
      <c r="AK238">
        <f t="shared" si="95"/>
        <v>0</v>
      </c>
      <c r="AL238">
        <f t="shared" si="92"/>
        <v>0</v>
      </c>
      <c r="AM238">
        <f t="shared" si="92"/>
        <v>0</v>
      </c>
      <c r="AN238">
        <f t="shared" si="92"/>
        <v>0</v>
      </c>
      <c r="AO238">
        <f t="shared" si="92"/>
        <v>0</v>
      </c>
      <c r="AP238">
        <f t="shared" si="100"/>
        <v>0</v>
      </c>
      <c r="AS238">
        <f>COUNTIFS(Transfers_Team_Current,$B238,Transfers_Position,AS$1,Transfers_AgeOut, "&lt;&gt;1")</f>
        <v>3</v>
      </c>
      <c r="AT238">
        <f t="shared" si="96"/>
        <v>1</v>
      </c>
      <c r="AU238">
        <f t="shared" si="96"/>
        <v>1</v>
      </c>
      <c r="AV238">
        <f t="shared" si="96"/>
        <v>1</v>
      </c>
      <c r="AW238">
        <f t="shared" si="96"/>
        <v>1</v>
      </c>
      <c r="AX238">
        <f t="shared" si="96"/>
        <v>0</v>
      </c>
      <c r="AY238">
        <f t="shared" si="93"/>
        <v>2</v>
      </c>
      <c r="AZ238">
        <f t="shared" si="93"/>
        <v>1</v>
      </c>
      <c r="BA238">
        <f t="shared" si="93"/>
        <v>0</v>
      </c>
      <c r="BB238">
        <f t="shared" si="93"/>
        <v>0</v>
      </c>
      <c r="BC238">
        <f t="shared" si="101"/>
        <v>10</v>
      </c>
      <c r="BF238">
        <f t="shared" si="102"/>
        <v>9</v>
      </c>
      <c r="BG238">
        <f t="shared" si="103"/>
        <v>0</v>
      </c>
      <c r="BH238">
        <f t="shared" si="104"/>
        <v>1</v>
      </c>
      <c r="BI238">
        <f t="shared" si="105"/>
        <v>0</v>
      </c>
      <c r="BJ238">
        <f t="shared" si="106"/>
        <v>0</v>
      </c>
      <c r="BK238">
        <f t="shared" si="107"/>
        <v>1</v>
      </c>
      <c r="BL238">
        <f t="shared" si="108"/>
        <v>0</v>
      </c>
      <c r="BM238">
        <f t="shared" si="109"/>
        <v>0</v>
      </c>
      <c r="BN238">
        <f t="shared" si="110"/>
        <v>1</v>
      </c>
      <c r="BO238">
        <f t="shared" si="111"/>
        <v>1</v>
      </c>
      <c r="BP238">
        <f t="shared" si="112"/>
        <v>13</v>
      </c>
      <c r="BQ238" s="9">
        <f t="shared" si="113"/>
        <v>1</v>
      </c>
    </row>
    <row r="239" spans="1:71" x14ac:dyDescent="0.25">
      <c r="A239">
        <v>2026</v>
      </c>
      <c r="B239" t="s">
        <v>1347</v>
      </c>
      <c r="C239" s="4" t="str">
        <f t="shared" si="98"/>
        <v>Big East</v>
      </c>
      <c r="F239">
        <f>COUNTIFS(Stats_Pitch_Team,$B239,Stats_Pitch_Position,F$1)</f>
        <v>0</v>
      </c>
      <c r="G239">
        <f t="shared" si="117"/>
        <v>0</v>
      </c>
      <c r="H239">
        <f t="shared" si="117"/>
        <v>0</v>
      </c>
      <c r="I239">
        <f t="shared" si="117"/>
        <v>0</v>
      </c>
      <c r="J239">
        <f t="shared" si="117"/>
        <v>0</v>
      </c>
      <c r="K239">
        <f t="shared" si="117"/>
        <v>0</v>
      </c>
      <c r="L239">
        <f t="shared" si="117"/>
        <v>0</v>
      </c>
      <c r="M239">
        <f t="shared" si="117"/>
        <v>0</v>
      </c>
      <c r="N239">
        <f t="shared" si="117"/>
        <v>0</v>
      </c>
      <c r="O239">
        <f t="shared" si="117"/>
        <v>0</v>
      </c>
      <c r="P239">
        <f t="shared" si="117"/>
        <v>0</v>
      </c>
      <c r="S239">
        <f>COUNTIFS(Stats_Pitch_Team,$B239,Stats_Pitch_Position,S$1,Stats_Pitch_AgeOut,1)</f>
        <v>0</v>
      </c>
      <c r="T239">
        <f t="shared" si="94"/>
        <v>0</v>
      </c>
      <c r="U239">
        <f t="shared" si="94"/>
        <v>0</v>
      </c>
      <c r="V239">
        <f t="shared" si="94"/>
        <v>0</v>
      </c>
      <c r="W239">
        <f t="shared" si="94"/>
        <v>0</v>
      </c>
      <c r="X239">
        <f t="shared" si="94"/>
        <v>0</v>
      </c>
      <c r="Y239">
        <f t="shared" si="91"/>
        <v>0</v>
      </c>
      <c r="Z239">
        <f t="shared" si="91"/>
        <v>0</v>
      </c>
      <c r="AA239">
        <f t="shared" si="91"/>
        <v>0</v>
      </c>
      <c r="AB239">
        <f t="shared" si="91"/>
        <v>0</v>
      </c>
      <c r="AC239">
        <f t="shared" si="99"/>
        <v>0</v>
      </c>
      <c r="AF239">
        <f>COUNTIFS(Stats_Pitch_Team,$B239,Stats_Pitch_Position,AF$1,Stats_Pitch_AgeOut,"&lt;&gt;1", Stats_Pitch_Draft,1)</f>
        <v>0</v>
      </c>
      <c r="AG239">
        <f t="shared" si="95"/>
        <v>0</v>
      </c>
      <c r="AH239">
        <f t="shared" si="95"/>
        <v>0</v>
      </c>
      <c r="AI239">
        <f t="shared" si="95"/>
        <v>0</v>
      </c>
      <c r="AJ239">
        <f t="shared" si="95"/>
        <v>0</v>
      </c>
      <c r="AK239">
        <f t="shared" si="95"/>
        <v>0</v>
      </c>
      <c r="AL239">
        <f t="shared" si="92"/>
        <v>0</v>
      </c>
      <c r="AM239">
        <f t="shared" si="92"/>
        <v>0</v>
      </c>
      <c r="AN239">
        <f t="shared" si="92"/>
        <v>0</v>
      </c>
      <c r="AO239">
        <f t="shared" si="92"/>
        <v>0</v>
      </c>
      <c r="AP239">
        <f t="shared" si="100"/>
        <v>0</v>
      </c>
      <c r="AS239">
        <f>COUNTIFS(Transfers_Team_Current,$B239,Transfers_Position,AS$1,Transfers_AgeOut, "&lt;&gt;1")</f>
        <v>0</v>
      </c>
      <c r="AT239">
        <f t="shared" si="96"/>
        <v>0</v>
      </c>
      <c r="AU239">
        <f t="shared" si="96"/>
        <v>0</v>
      </c>
      <c r="AV239">
        <f t="shared" si="96"/>
        <v>0</v>
      </c>
      <c r="AW239">
        <f t="shared" si="96"/>
        <v>0</v>
      </c>
      <c r="AX239">
        <f t="shared" si="96"/>
        <v>0</v>
      </c>
      <c r="AY239">
        <f t="shared" si="93"/>
        <v>0</v>
      </c>
      <c r="AZ239">
        <f t="shared" si="93"/>
        <v>0</v>
      </c>
      <c r="BA239">
        <f t="shared" si="93"/>
        <v>0</v>
      </c>
      <c r="BB239">
        <f t="shared" si="93"/>
        <v>0</v>
      </c>
      <c r="BC239">
        <f t="shared" si="101"/>
        <v>0</v>
      </c>
      <c r="BF239">
        <f t="shared" si="102"/>
        <v>0</v>
      </c>
      <c r="BG239">
        <f t="shared" si="103"/>
        <v>0</v>
      </c>
      <c r="BH239">
        <f t="shared" si="104"/>
        <v>0</v>
      </c>
      <c r="BI239">
        <f t="shared" si="105"/>
        <v>0</v>
      </c>
      <c r="BJ239">
        <f t="shared" si="106"/>
        <v>0</v>
      </c>
      <c r="BK239">
        <f t="shared" si="107"/>
        <v>0</v>
      </c>
      <c r="BL239">
        <f t="shared" si="108"/>
        <v>0</v>
      </c>
      <c r="BM239">
        <f t="shared" si="109"/>
        <v>0</v>
      </c>
      <c r="BN239">
        <f t="shared" si="110"/>
        <v>0</v>
      </c>
      <c r="BO239">
        <f t="shared" si="111"/>
        <v>0</v>
      </c>
      <c r="BP239">
        <f t="shared" si="112"/>
        <v>0</v>
      </c>
      <c r="BQ239" s="9">
        <f t="shared" si="113"/>
        <v>0</v>
      </c>
    </row>
    <row r="240" spans="1:71" x14ac:dyDescent="0.25">
      <c r="A240">
        <v>2026</v>
      </c>
      <c r="B240" t="s">
        <v>4874</v>
      </c>
      <c r="C240" s="4" t="str">
        <f t="shared" si="98"/>
        <v>Summit</v>
      </c>
      <c r="F240">
        <f>COUNTIFS(Stats_Pitch_Team,$B240,Stats_Pitch_Position,F$1)</f>
        <v>18</v>
      </c>
      <c r="G240">
        <f t="shared" si="117"/>
        <v>3</v>
      </c>
      <c r="H240">
        <f t="shared" si="117"/>
        <v>1</v>
      </c>
      <c r="I240">
        <f t="shared" si="117"/>
        <v>2</v>
      </c>
      <c r="J240">
        <f t="shared" si="117"/>
        <v>2</v>
      </c>
      <c r="K240">
        <f t="shared" si="117"/>
        <v>1</v>
      </c>
      <c r="L240">
        <f t="shared" si="117"/>
        <v>2</v>
      </c>
      <c r="M240">
        <f t="shared" si="117"/>
        <v>1</v>
      </c>
      <c r="N240">
        <f t="shared" si="117"/>
        <v>1</v>
      </c>
      <c r="O240">
        <f t="shared" si="117"/>
        <v>2</v>
      </c>
      <c r="P240">
        <f t="shared" si="117"/>
        <v>0</v>
      </c>
      <c r="S240">
        <f>COUNTIFS(Stats_Pitch_Team,$B240,Stats_Pitch_Position,S$1,Stats_Pitch_AgeOut,1)</f>
        <v>4</v>
      </c>
      <c r="T240">
        <f t="shared" si="94"/>
        <v>0</v>
      </c>
      <c r="U240">
        <f t="shared" si="94"/>
        <v>1</v>
      </c>
      <c r="V240">
        <f t="shared" si="94"/>
        <v>0</v>
      </c>
      <c r="W240">
        <f t="shared" si="94"/>
        <v>0</v>
      </c>
      <c r="X240">
        <f t="shared" si="94"/>
        <v>0</v>
      </c>
      <c r="Y240">
        <f t="shared" si="91"/>
        <v>0</v>
      </c>
      <c r="Z240">
        <f t="shared" si="91"/>
        <v>0</v>
      </c>
      <c r="AA240">
        <f t="shared" si="91"/>
        <v>0</v>
      </c>
      <c r="AB240">
        <f t="shared" si="91"/>
        <v>1</v>
      </c>
      <c r="AC240">
        <f t="shared" si="99"/>
        <v>6</v>
      </c>
      <c r="AF240">
        <f>COUNTIFS(Stats_Pitch_Team,$B240,Stats_Pitch_Position,AF$1,Stats_Pitch_AgeOut,"&lt;&gt;1", Stats_Pitch_Draft,1)</f>
        <v>0</v>
      </c>
      <c r="AG240">
        <f t="shared" si="95"/>
        <v>0</v>
      </c>
      <c r="AH240">
        <f t="shared" si="95"/>
        <v>0</v>
      </c>
      <c r="AI240">
        <f t="shared" si="95"/>
        <v>0</v>
      </c>
      <c r="AJ240">
        <f t="shared" si="95"/>
        <v>0</v>
      </c>
      <c r="AK240">
        <f t="shared" si="95"/>
        <v>0</v>
      </c>
      <c r="AL240">
        <f t="shared" si="92"/>
        <v>0</v>
      </c>
      <c r="AM240">
        <f t="shared" si="92"/>
        <v>0</v>
      </c>
      <c r="AN240">
        <f t="shared" si="92"/>
        <v>0</v>
      </c>
      <c r="AO240">
        <f t="shared" si="92"/>
        <v>0</v>
      </c>
      <c r="AP240">
        <f t="shared" si="100"/>
        <v>0</v>
      </c>
      <c r="AS240">
        <f>COUNTIFS(Transfers_Team_Current,$B240,Transfers_Position,AS$1,Transfers_AgeOut, "&lt;&gt;1")</f>
        <v>0</v>
      </c>
      <c r="AT240">
        <f t="shared" si="96"/>
        <v>0</v>
      </c>
      <c r="AU240">
        <f t="shared" si="96"/>
        <v>0</v>
      </c>
      <c r="AV240">
        <f t="shared" si="96"/>
        <v>0</v>
      </c>
      <c r="AW240">
        <f t="shared" si="96"/>
        <v>0</v>
      </c>
      <c r="AX240">
        <f t="shared" si="96"/>
        <v>0</v>
      </c>
      <c r="AY240">
        <f t="shared" si="93"/>
        <v>0</v>
      </c>
      <c r="AZ240">
        <f t="shared" si="93"/>
        <v>0</v>
      </c>
      <c r="BA240">
        <f t="shared" si="93"/>
        <v>0</v>
      </c>
      <c r="BB240">
        <f t="shared" si="93"/>
        <v>0</v>
      </c>
      <c r="BC240">
        <f t="shared" si="101"/>
        <v>0</v>
      </c>
      <c r="BF240">
        <f t="shared" si="102"/>
        <v>14</v>
      </c>
      <c r="BG240">
        <f t="shared" si="103"/>
        <v>3</v>
      </c>
      <c r="BH240">
        <f t="shared" si="104"/>
        <v>0</v>
      </c>
      <c r="BI240">
        <f t="shared" si="105"/>
        <v>2</v>
      </c>
      <c r="BJ240">
        <f t="shared" si="106"/>
        <v>2</v>
      </c>
      <c r="BK240">
        <f t="shared" si="107"/>
        <v>1</v>
      </c>
      <c r="BL240">
        <f t="shared" si="108"/>
        <v>2</v>
      </c>
      <c r="BM240">
        <f t="shared" si="109"/>
        <v>1</v>
      </c>
      <c r="BN240">
        <f t="shared" si="110"/>
        <v>1</v>
      </c>
      <c r="BO240">
        <f t="shared" si="111"/>
        <v>1</v>
      </c>
      <c r="BP240">
        <f t="shared" si="112"/>
        <v>27</v>
      </c>
      <c r="BQ240" s="9">
        <f t="shared" si="113"/>
        <v>4</v>
      </c>
    </row>
    <row r="241" spans="1:71" x14ac:dyDescent="0.25">
      <c r="A241">
        <v>2026</v>
      </c>
      <c r="B241" t="s">
        <v>458</v>
      </c>
      <c r="C241" s="4" t="str">
        <f t="shared" si="98"/>
        <v>ACC</v>
      </c>
      <c r="F241">
        <f>COUNTIFS(Stats_Pitch_Team,$B241,Stats_Pitch_Position,F$1)</f>
        <v>18</v>
      </c>
      <c r="G241">
        <f t="shared" si="117"/>
        <v>2</v>
      </c>
      <c r="H241">
        <f t="shared" si="117"/>
        <v>1</v>
      </c>
      <c r="I241">
        <f t="shared" si="117"/>
        <v>2</v>
      </c>
      <c r="J241">
        <f t="shared" si="117"/>
        <v>1</v>
      </c>
      <c r="K241">
        <f t="shared" si="117"/>
        <v>2</v>
      </c>
      <c r="L241">
        <f t="shared" si="117"/>
        <v>0</v>
      </c>
      <c r="M241">
        <f t="shared" si="117"/>
        <v>3</v>
      </c>
      <c r="N241">
        <f t="shared" si="117"/>
        <v>3</v>
      </c>
      <c r="O241">
        <f t="shared" si="117"/>
        <v>1</v>
      </c>
      <c r="P241">
        <f t="shared" si="117"/>
        <v>0</v>
      </c>
      <c r="S241">
        <f>COUNTIFS(Stats_Pitch_Team,$B241,Stats_Pitch_Position,S$1,Stats_Pitch_AgeOut,1)</f>
        <v>5</v>
      </c>
      <c r="T241">
        <f t="shared" ref="T241:AB274" si="118">COUNTIFS(Stats_Hit_Team,$B241,Stats_Hit_Position,T$1,Stats_Hit_AgeOut,1)</f>
        <v>0</v>
      </c>
      <c r="U241">
        <f t="shared" si="118"/>
        <v>0</v>
      </c>
      <c r="V241">
        <f t="shared" si="118"/>
        <v>1</v>
      </c>
      <c r="W241">
        <f t="shared" si="118"/>
        <v>0</v>
      </c>
      <c r="X241">
        <f t="shared" si="118"/>
        <v>0</v>
      </c>
      <c r="Y241">
        <f t="shared" si="91"/>
        <v>0</v>
      </c>
      <c r="Z241">
        <f t="shared" si="91"/>
        <v>2</v>
      </c>
      <c r="AA241">
        <f t="shared" si="91"/>
        <v>0</v>
      </c>
      <c r="AB241">
        <f t="shared" si="91"/>
        <v>0</v>
      </c>
      <c r="AC241">
        <f t="shared" si="99"/>
        <v>8</v>
      </c>
      <c r="AF241">
        <f>COUNTIFS(Stats_Pitch_Team,$B241,Stats_Pitch_Position,AF$1,Stats_Pitch_AgeOut,"&lt;&gt;1", Stats_Pitch_Draft,1)</f>
        <v>1</v>
      </c>
      <c r="AG241">
        <f t="shared" ref="AG241:AO274" si="119">COUNTIFS(Stats_Hit_Team,$B241,Stats_Hit_Position,AG$1,Stats_Hit_AgeOut,"&lt;&gt;1", Stats_Hit_Draft,1)</f>
        <v>0</v>
      </c>
      <c r="AH241">
        <f t="shared" si="119"/>
        <v>1</v>
      </c>
      <c r="AI241">
        <f t="shared" si="119"/>
        <v>0</v>
      </c>
      <c r="AJ241">
        <f t="shared" si="119"/>
        <v>0</v>
      </c>
      <c r="AK241">
        <f t="shared" si="119"/>
        <v>0</v>
      </c>
      <c r="AL241">
        <f t="shared" si="92"/>
        <v>0</v>
      </c>
      <c r="AM241">
        <f t="shared" si="92"/>
        <v>0</v>
      </c>
      <c r="AN241">
        <f t="shared" si="92"/>
        <v>1</v>
      </c>
      <c r="AO241">
        <f t="shared" si="92"/>
        <v>0</v>
      </c>
      <c r="AP241">
        <f t="shared" si="100"/>
        <v>3</v>
      </c>
      <c r="AS241">
        <f>COUNTIFS(Transfers_Team_Current,$B241,Transfers_Position,AS$1,Transfers_AgeOut, "&lt;&gt;1")</f>
        <v>1</v>
      </c>
      <c r="AT241">
        <f t="shared" ref="AT241:BB274" si="120">COUNTIFS(Transfers_Team_Current,$B241,Transfers_Position,AT$1,Transfers_AgeOut, "&lt;&gt;1")</f>
        <v>0</v>
      </c>
      <c r="AU241">
        <f t="shared" si="120"/>
        <v>0</v>
      </c>
      <c r="AV241">
        <f t="shared" si="120"/>
        <v>0</v>
      </c>
      <c r="AW241">
        <f t="shared" si="120"/>
        <v>0</v>
      </c>
      <c r="AX241">
        <f t="shared" si="120"/>
        <v>0</v>
      </c>
      <c r="AY241">
        <f t="shared" si="93"/>
        <v>0</v>
      </c>
      <c r="AZ241">
        <f t="shared" si="93"/>
        <v>0</v>
      </c>
      <c r="BA241">
        <f t="shared" si="93"/>
        <v>0</v>
      </c>
      <c r="BB241">
        <f t="shared" si="93"/>
        <v>0</v>
      </c>
      <c r="BC241">
        <f t="shared" si="101"/>
        <v>1</v>
      </c>
      <c r="BF241">
        <f t="shared" si="102"/>
        <v>11</v>
      </c>
      <c r="BG241">
        <f t="shared" si="103"/>
        <v>2</v>
      </c>
      <c r="BH241">
        <f t="shared" si="104"/>
        <v>0</v>
      </c>
      <c r="BI241">
        <f t="shared" si="105"/>
        <v>1</v>
      </c>
      <c r="BJ241">
        <f t="shared" si="106"/>
        <v>1</v>
      </c>
      <c r="BK241">
        <f t="shared" si="107"/>
        <v>2</v>
      </c>
      <c r="BL241">
        <f t="shared" si="108"/>
        <v>0</v>
      </c>
      <c r="BM241">
        <f t="shared" si="109"/>
        <v>1</v>
      </c>
      <c r="BN241">
        <f t="shared" si="110"/>
        <v>2</v>
      </c>
      <c r="BO241">
        <f t="shared" si="111"/>
        <v>1</v>
      </c>
      <c r="BP241">
        <f t="shared" si="112"/>
        <v>21</v>
      </c>
      <c r="BQ241" s="9">
        <f t="shared" si="113"/>
        <v>3</v>
      </c>
    </row>
    <row r="242" spans="1:71" x14ac:dyDescent="0.25">
      <c r="A242">
        <v>2026</v>
      </c>
      <c r="B242" t="s">
        <v>4693</v>
      </c>
      <c r="C242" s="4" t="str">
        <f t="shared" si="98"/>
        <v>Southland</v>
      </c>
      <c r="F242">
        <f>COUNTIFS(Stats_Pitch_Team,$B242,Stats_Pitch_Position,F$1)</f>
        <v>19</v>
      </c>
      <c r="G242">
        <f t="shared" ref="G242:P251" si="121">COUNTIFS(Stats_Hit_Team,$B242,Stats_Hit_Position,G$1)</f>
        <v>2</v>
      </c>
      <c r="H242">
        <f t="shared" si="121"/>
        <v>2</v>
      </c>
      <c r="I242">
        <f t="shared" si="121"/>
        <v>3</v>
      </c>
      <c r="J242">
        <f t="shared" si="121"/>
        <v>1</v>
      </c>
      <c r="K242">
        <f t="shared" si="121"/>
        <v>1</v>
      </c>
      <c r="L242">
        <f t="shared" si="121"/>
        <v>2</v>
      </c>
      <c r="M242">
        <f t="shared" si="121"/>
        <v>1</v>
      </c>
      <c r="N242">
        <f t="shared" si="121"/>
        <v>3</v>
      </c>
      <c r="O242">
        <f t="shared" si="121"/>
        <v>2</v>
      </c>
      <c r="P242">
        <f t="shared" si="121"/>
        <v>0</v>
      </c>
      <c r="S242">
        <f>COUNTIFS(Stats_Pitch_Team,$B242,Stats_Pitch_Position,S$1,Stats_Pitch_AgeOut,1)</f>
        <v>11</v>
      </c>
      <c r="T242">
        <f t="shared" si="118"/>
        <v>1</v>
      </c>
      <c r="U242">
        <f t="shared" si="118"/>
        <v>1</v>
      </c>
      <c r="V242">
        <f t="shared" si="118"/>
        <v>2</v>
      </c>
      <c r="W242">
        <f t="shared" si="118"/>
        <v>0</v>
      </c>
      <c r="X242">
        <f t="shared" si="118"/>
        <v>1</v>
      </c>
      <c r="Y242">
        <f t="shared" si="91"/>
        <v>1</v>
      </c>
      <c r="Z242">
        <f t="shared" si="91"/>
        <v>0</v>
      </c>
      <c r="AA242">
        <f t="shared" si="91"/>
        <v>1</v>
      </c>
      <c r="AB242">
        <f t="shared" si="91"/>
        <v>2</v>
      </c>
      <c r="AC242">
        <f t="shared" si="99"/>
        <v>20</v>
      </c>
      <c r="AF242">
        <f>COUNTIFS(Stats_Pitch_Team,$B242,Stats_Pitch_Position,AF$1,Stats_Pitch_AgeOut,"&lt;&gt;1", Stats_Pitch_Draft,1)</f>
        <v>0</v>
      </c>
      <c r="AG242">
        <f t="shared" si="119"/>
        <v>0</v>
      </c>
      <c r="AH242">
        <f t="shared" si="119"/>
        <v>0</v>
      </c>
      <c r="AI242">
        <f t="shared" si="119"/>
        <v>0</v>
      </c>
      <c r="AJ242">
        <f t="shared" si="119"/>
        <v>0</v>
      </c>
      <c r="AK242">
        <f t="shared" si="119"/>
        <v>0</v>
      </c>
      <c r="AL242">
        <f t="shared" si="92"/>
        <v>0</v>
      </c>
      <c r="AM242">
        <f t="shared" si="92"/>
        <v>0</v>
      </c>
      <c r="AN242">
        <f t="shared" si="92"/>
        <v>0</v>
      </c>
      <c r="AO242">
        <f t="shared" si="92"/>
        <v>0</v>
      </c>
      <c r="AP242">
        <f t="shared" si="100"/>
        <v>0</v>
      </c>
      <c r="AS242">
        <f>COUNTIFS(Transfers_Team_Current,$B242,Transfers_Position,AS$1,Transfers_AgeOut, "&lt;&gt;1")</f>
        <v>3</v>
      </c>
      <c r="AT242">
        <f t="shared" si="120"/>
        <v>0</v>
      </c>
      <c r="AU242">
        <f t="shared" si="120"/>
        <v>0</v>
      </c>
      <c r="AV242">
        <f t="shared" si="120"/>
        <v>0</v>
      </c>
      <c r="AW242">
        <f t="shared" si="120"/>
        <v>0</v>
      </c>
      <c r="AX242">
        <f t="shared" si="120"/>
        <v>0</v>
      </c>
      <c r="AY242">
        <f t="shared" si="93"/>
        <v>0</v>
      </c>
      <c r="AZ242">
        <f t="shared" si="93"/>
        <v>0</v>
      </c>
      <c r="BA242">
        <f t="shared" si="93"/>
        <v>0</v>
      </c>
      <c r="BB242">
        <f t="shared" si="93"/>
        <v>0</v>
      </c>
      <c r="BC242">
        <f t="shared" si="101"/>
        <v>3</v>
      </c>
      <c r="BF242">
        <f t="shared" si="102"/>
        <v>5</v>
      </c>
      <c r="BG242">
        <f t="shared" si="103"/>
        <v>1</v>
      </c>
      <c r="BH242">
        <f t="shared" si="104"/>
        <v>1</v>
      </c>
      <c r="BI242">
        <f t="shared" si="105"/>
        <v>1</v>
      </c>
      <c r="BJ242">
        <f t="shared" si="106"/>
        <v>1</v>
      </c>
      <c r="BK242">
        <f t="shared" si="107"/>
        <v>0</v>
      </c>
      <c r="BL242">
        <f t="shared" si="108"/>
        <v>1</v>
      </c>
      <c r="BM242">
        <f t="shared" si="109"/>
        <v>1</v>
      </c>
      <c r="BN242">
        <f t="shared" si="110"/>
        <v>2</v>
      </c>
      <c r="BO242">
        <f t="shared" si="111"/>
        <v>0</v>
      </c>
      <c r="BP242">
        <f t="shared" si="112"/>
        <v>13</v>
      </c>
      <c r="BQ242" s="9">
        <f t="shared" si="113"/>
        <v>4</v>
      </c>
    </row>
    <row r="243" spans="1:71" x14ac:dyDescent="0.25">
      <c r="A243">
        <v>2026</v>
      </c>
      <c r="B243" t="s">
        <v>1002</v>
      </c>
      <c r="C243" s="4" t="str">
        <f t="shared" si="98"/>
        <v>Atlantic Sun</v>
      </c>
      <c r="F243">
        <f>COUNTIFS(Stats_Pitch_Team,$B243,Stats_Pitch_Position,F$1)</f>
        <v>18</v>
      </c>
      <c r="G243">
        <f t="shared" si="121"/>
        <v>4</v>
      </c>
      <c r="H243">
        <f t="shared" si="121"/>
        <v>3</v>
      </c>
      <c r="I243">
        <f t="shared" si="121"/>
        <v>2</v>
      </c>
      <c r="J243">
        <f t="shared" si="121"/>
        <v>3</v>
      </c>
      <c r="K243">
        <f t="shared" si="121"/>
        <v>2</v>
      </c>
      <c r="L243">
        <f t="shared" si="121"/>
        <v>2</v>
      </c>
      <c r="M243">
        <f t="shared" si="121"/>
        <v>1</v>
      </c>
      <c r="N243">
        <f t="shared" si="121"/>
        <v>1</v>
      </c>
      <c r="O243">
        <f t="shared" si="121"/>
        <v>1</v>
      </c>
      <c r="P243">
        <f t="shared" si="121"/>
        <v>0</v>
      </c>
      <c r="S243">
        <f>COUNTIFS(Stats_Pitch_Team,$B243,Stats_Pitch_Position,S$1,Stats_Pitch_AgeOut,1)</f>
        <v>3</v>
      </c>
      <c r="T243">
        <f t="shared" si="118"/>
        <v>0</v>
      </c>
      <c r="U243">
        <f t="shared" si="118"/>
        <v>1</v>
      </c>
      <c r="V243">
        <f t="shared" si="118"/>
        <v>0</v>
      </c>
      <c r="W243">
        <f t="shared" si="118"/>
        <v>0</v>
      </c>
      <c r="X243">
        <f t="shared" si="118"/>
        <v>1</v>
      </c>
      <c r="Y243">
        <f t="shared" si="91"/>
        <v>0</v>
      </c>
      <c r="Z243">
        <f t="shared" si="91"/>
        <v>1</v>
      </c>
      <c r="AA243">
        <f t="shared" si="91"/>
        <v>1</v>
      </c>
      <c r="AB243">
        <f t="shared" si="91"/>
        <v>1</v>
      </c>
      <c r="AC243">
        <f t="shared" si="99"/>
        <v>8</v>
      </c>
      <c r="AF243">
        <f>COUNTIFS(Stats_Pitch_Team,$B243,Stats_Pitch_Position,AF$1,Stats_Pitch_AgeOut,"&lt;&gt;1", Stats_Pitch_Draft,1)</f>
        <v>1</v>
      </c>
      <c r="AG243">
        <f t="shared" si="119"/>
        <v>0</v>
      </c>
      <c r="AH243">
        <f t="shared" si="119"/>
        <v>0</v>
      </c>
      <c r="AI243">
        <f t="shared" si="119"/>
        <v>0</v>
      </c>
      <c r="AJ243">
        <f t="shared" si="119"/>
        <v>0</v>
      </c>
      <c r="AK243">
        <f t="shared" si="119"/>
        <v>0</v>
      </c>
      <c r="AL243">
        <f t="shared" si="92"/>
        <v>0</v>
      </c>
      <c r="AM243">
        <f t="shared" si="92"/>
        <v>0</v>
      </c>
      <c r="AN243">
        <f t="shared" si="92"/>
        <v>0</v>
      </c>
      <c r="AO243">
        <f t="shared" si="92"/>
        <v>0</v>
      </c>
      <c r="AP243">
        <f t="shared" si="100"/>
        <v>1</v>
      </c>
      <c r="AS243">
        <f>COUNTIFS(Transfers_Team_Current,$B243,Transfers_Position,AS$1,Transfers_AgeOut, "&lt;&gt;1")</f>
        <v>9</v>
      </c>
      <c r="AT243">
        <f t="shared" si="120"/>
        <v>1</v>
      </c>
      <c r="AU243">
        <f t="shared" si="120"/>
        <v>1</v>
      </c>
      <c r="AV243">
        <f t="shared" si="120"/>
        <v>2</v>
      </c>
      <c r="AW243">
        <f t="shared" si="120"/>
        <v>1</v>
      </c>
      <c r="AX243">
        <f t="shared" si="120"/>
        <v>0</v>
      </c>
      <c r="AY243">
        <f t="shared" si="93"/>
        <v>1</v>
      </c>
      <c r="AZ243">
        <f t="shared" si="93"/>
        <v>0</v>
      </c>
      <c r="BA243">
        <f t="shared" si="93"/>
        <v>0</v>
      </c>
      <c r="BB243">
        <f t="shared" si="93"/>
        <v>0</v>
      </c>
      <c r="BC243">
        <f t="shared" si="101"/>
        <v>15</v>
      </c>
      <c r="BF243">
        <f t="shared" si="102"/>
        <v>5</v>
      </c>
      <c r="BG243">
        <f t="shared" si="103"/>
        <v>3</v>
      </c>
      <c r="BH243">
        <f t="shared" si="104"/>
        <v>1</v>
      </c>
      <c r="BI243">
        <f t="shared" si="105"/>
        <v>0</v>
      </c>
      <c r="BJ243">
        <f t="shared" si="106"/>
        <v>2</v>
      </c>
      <c r="BK243">
        <f t="shared" si="107"/>
        <v>1</v>
      </c>
      <c r="BL243">
        <f t="shared" si="108"/>
        <v>1</v>
      </c>
      <c r="BM243">
        <f t="shared" si="109"/>
        <v>0</v>
      </c>
      <c r="BN243">
        <f t="shared" si="110"/>
        <v>0</v>
      </c>
      <c r="BO243">
        <f t="shared" si="111"/>
        <v>0</v>
      </c>
      <c r="BP243">
        <f t="shared" si="112"/>
        <v>13</v>
      </c>
      <c r="BQ243" s="9">
        <f t="shared" si="113"/>
        <v>1</v>
      </c>
    </row>
    <row r="244" spans="1:71" x14ac:dyDescent="0.25">
      <c r="A244">
        <v>2026</v>
      </c>
      <c r="B244" t="s">
        <v>3679</v>
      </c>
      <c r="C244" s="4" t="str">
        <f t="shared" si="98"/>
        <v>Northeast</v>
      </c>
      <c r="F244">
        <f>COUNTIFS(Stats_Pitch_Team,$B244,Stats_Pitch_Position,F$1)</f>
        <v>19</v>
      </c>
      <c r="G244">
        <f t="shared" si="121"/>
        <v>2</v>
      </c>
      <c r="H244">
        <f t="shared" si="121"/>
        <v>1</v>
      </c>
      <c r="I244">
        <f t="shared" si="121"/>
        <v>3</v>
      </c>
      <c r="J244">
        <f t="shared" si="121"/>
        <v>2</v>
      </c>
      <c r="K244">
        <f t="shared" si="121"/>
        <v>2</v>
      </c>
      <c r="L244">
        <f t="shared" si="121"/>
        <v>2</v>
      </c>
      <c r="M244">
        <f t="shared" si="121"/>
        <v>1</v>
      </c>
      <c r="N244">
        <f t="shared" si="121"/>
        <v>2</v>
      </c>
      <c r="O244">
        <f t="shared" si="121"/>
        <v>2</v>
      </c>
      <c r="P244">
        <f t="shared" si="121"/>
        <v>0</v>
      </c>
      <c r="S244">
        <f>COUNTIFS(Stats_Pitch_Team,$B244,Stats_Pitch_Position,S$1,Stats_Pitch_AgeOut,1)</f>
        <v>4</v>
      </c>
      <c r="T244">
        <f t="shared" si="118"/>
        <v>0</v>
      </c>
      <c r="U244">
        <f t="shared" si="118"/>
        <v>0</v>
      </c>
      <c r="V244">
        <f t="shared" si="118"/>
        <v>0</v>
      </c>
      <c r="W244">
        <f t="shared" si="118"/>
        <v>1</v>
      </c>
      <c r="X244">
        <f t="shared" si="118"/>
        <v>1</v>
      </c>
      <c r="Y244">
        <f t="shared" si="91"/>
        <v>0</v>
      </c>
      <c r="Z244">
        <f t="shared" si="91"/>
        <v>1</v>
      </c>
      <c r="AA244">
        <f t="shared" si="91"/>
        <v>0</v>
      </c>
      <c r="AB244">
        <f t="shared" si="91"/>
        <v>0</v>
      </c>
      <c r="AC244">
        <f t="shared" si="99"/>
        <v>7</v>
      </c>
      <c r="AF244">
        <f>COUNTIFS(Stats_Pitch_Team,$B244,Stats_Pitch_Position,AF$1,Stats_Pitch_AgeOut,"&lt;&gt;1", Stats_Pitch_Draft,1)</f>
        <v>0</v>
      </c>
      <c r="AG244">
        <f t="shared" si="119"/>
        <v>0</v>
      </c>
      <c r="AH244">
        <f t="shared" si="119"/>
        <v>0</v>
      </c>
      <c r="AI244">
        <f t="shared" si="119"/>
        <v>0</v>
      </c>
      <c r="AJ244">
        <f t="shared" si="119"/>
        <v>0</v>
      </c>
      <c r="AK244">
        <f t="shared" si="119"/>
        <v>0</v>
      </c>
      <c r="AL244">
        <f t="shared" si="92"/>
        <v>0</v>
      </c>
      <c r="AM244">
        <f t="shared" si="92"/>
        <v>0</v>
      </c>
      <c r="AN244">
        <f t="shared" si="92"/>
        <v>0</v>
      </c>
      <c r="AO244">
        <f t="shared" si="92"/>
        <v>0</v>
      </c>
      <c r="AP244">
        <f t="shared" si="100"/>
        <v>0</v>
      </c>
      <c r="AS244">
        <f>COUNTIFS(Transfers_Team_Current,$B244,Transfers_Position,AS$1,Transfers_AgeOut, "&lt;&gt;1")</f>
        <v>3</v>
      </c>
      <c r="AT244">
        <f t="shared" si="120"/>
        <v>0</v>
      </c>
      <c r="AU244">
        <f t="shared" si="120"/>
        <v>0</v>
      </c>
      <c r="AV244">
        <f t="shared" si="120"/>
        <v>0</v>
      </c>
      <c r="AW244">
        <f t="shared" si="120"/>
        <v>0</v>
      </c>
      <c r="AX244">
        <f t="shared" si="120"/>
        <v>0</v>
      </c>
      <c r="AY244">
        <f t="shared" si="93"/>
        <v>0</v>
      </c>
      <c r="AZ244">
        <f t="shared" si="93"/>
        <v>0</v>
      </c>
      <c r="BA244">
        <f t="shared" si="93"/>
        <v>0</v>
      </c>
      <c r="BB244">
        <f t="shared" si="93"/>
        <v>1</v>
      </c>
      <c r="BC244">
        <f t="shared" si="101"/>
        <v>4</v>
      </c>
      <c r="BF244">
        <f t="shared" si="102"/>
        <v>12</v>
      </c>
      <c r="BG244">
        <f t="shared" si="103"/>
        <v>2</v>
      </c>
      <c r="BH244">
        <f t="shared" si="104"/>
        <v>1</v>
      </c>
      <c r="BI244">
        <f t="shared" si="105"/>
        <v>3</v>
      </c>
      <c r="BJ244">
        <f t="shared" si="106"/>
        <v>1</v>
      </c>
      <c r="BK244">
        <f t="shared" si="107"/>
        <v>1</v>
      </c>
      <c r="BL244">
        <f t="shared" si="108"/>
        <v>2</v>
      </c>
      <c r="BM244">
        <f t="shared" si="109"/>
        <v>0</v>
      </c>
      <c r="BN244">
        <f t="shared" si="110"/>
        <v>2</v>
      </c>
      <c r="BO244">
        <f t="shared" si="111"/>
        <v>1</v>
      </c>
      <c r="BP244">
        <f t="shared" si="112"/>
        <v>25</v>
      </c>
      <c r="BQ244" s="9">
        <f t="shared" si="113"/>
        <v>4</v>
      </c>
    </row>
    <row r="245" spans="1:71" x14ac:dyDescent="0.25">
      <c r="A245">
        <v>2026</v>
      </c>
      <c r="B245" t="s">
        <v>2486</v>
      </c>
      <c r="C245" s="4" t="str">
        <f t="shared" si="98"/>
        <v>Coastal</v>
      </c>
      <c r="F245">
        <f>COUNTIFS(Stats_Pitch_Team,$B245,Stats_Pitch_Position,F$1)</f>
        <v>16</v>
      </c>
      <c r="G245">
        <f t="shared" si="121"/>
        <v>3</v>
      </c>
      <c r="H245">
        <f t="shared" si="121"/>
        <v>1</v>
      </c>
      <c r="I245">
        <f t="shared" si="121"/>
        <v>3</v>
      </c>
      <c r="J245">
        <f t="shared" si="121"/>
        <v>2</v>
      </c>
      <c r="K245">
        <f t="shared" si="121"/>
        <v>2</v>
      </c>
      <c r="L245">
        <f t="shared" si="121"/>
        <v>1</v>
      </c>
      <c r="M245">
        <f t="shared" si="121"/>
        <v>2</v>
      </c>
      <c r="N245">
        <f t="shared" si="121"/>
        <v>2</v>
      </c>
      <c r="O245">
        <f t="shared" si="121"/>
        <v>2</v>
      </c>
      <c r="P245">
        <f t="shared" si="121"/>
        <v>0</v>
      </c>
      <c r="S245">
        <f>COUNTIFS(Stats_Pitch_Team,$B245,Stats_Pitch_Position,S$1,Stats_Pitch_AgeOut,1)</f>
        <v>5</v>
      </c>
      <c r="T245">
        <f t="shared" si="118"/>
        <v>0</v>
      </c>
      <c r="U245">
        <f t="shared" si="118"/>
        <v>0</v>
      </c>
      <c r="V245">
        <f t="shared" si="118"/>
        <v>1</v>
      </c>
      <c r="W245">
        <f t="shared" si="118"/>
        <v>0</v>
      </c>
      <c r="X245">
        <f t="shared" si="118"/>
        <v>0</v>
      </c>
      <c r="Y245">
        <f t="shared" si="91"/>
        <v>0</v>
      </c>
      <c r="Z245">
        <f t="shared" si="91"/>
        <v>1</v>
      </c>
      <c r="AA245">
        <f t="shared" si="91"/>
        <v>1</v>
      </c>
      <c r="AB245">
        <f t="shared" si="91"/>
        <v>0</v>
      </c>
      <c r="AC245">
        <f t="shared" si="99"/>
        <v>8</v>
      </c>
      <c r="AF245">
        <f>COUNTIFS(Stats_Pitch_Team,$B245,Stats_Pitch_Position,AF$1,Stats_Pitch_AgeOut,"&lt;&gt;1", Stats_Pitch_Draft,1)</f>
        <v>0</v>
      </c>
      <c r="AG245">
        <f t="shared" si="119"/>
        <v>0</v>
      </c>
      <c r="AH245">
        <f t="shared" si="119"/>
        <v>0</v>
      </c>
      <c r="AI245">
        <f t="shared" si="119"/>
        <v>0</v>
      </c>
      <c r="AJ245">
        <f t="shared" si="119"/>
        <v>0</v>
      </c>
      <c r="AK245">
        <f t="shared" si="119"/>
        <v>0</v>
      </c>
      <c r="AL245">
        <f t="shared" si="92"/>
        <v>0</v>
      </c>
      <c r="AM245">
        <f t="shared" si="92"/>
        <v>0</v>
      </c>
      <c r="AN245">
        <f t="shared" si="92"/>
        <v>0</v>
      </c>
      <c r="AO245">
        <f t="shared" si="92"/>
        <v>0</v>
      </c>
      <c r="AP245">
        <f t="shared" si="100"/>
        <v>0</v>
      </c>
      <c r="AS245">
        <f>COUNTIFS(Transfers_Team_Current,$B245,Transfers_Position,AS$1,Transfers_AgeOut, "&lt;&gt;1")</f>
        <v>4</v>
      </c>
      <c r="AT245">
        <f t="shared" si="120"/>
        <v>1</v>
      </c>
      <c r="AU245">
        <f t="shared" si="120"/>
        <v>0</v>
      </c>
      <c r="AV245">
        <f t="shared" si="120"/>
        <v>1</v>
      </c>
      <c r="AW245">
        <f t="shared" si="120"/>
        <v>1</v>
      </c>
      <c r="AX245">
        <f t="shared" si="120"/>
        <v>1</v>
      </c>
      <c r="AY245">
        <f t="shared" si="93"/>
        <v>0</v>
      </c>
      <c r="AZ245">
        <f t="shared" si="93"/>
        <v>0</v>
      </c>
      <c r="BA245">
        <f t="shared" si="93"/>
        <v>1</v>
      </c>
      <c r="BB245">
        <f t="shared" si="93"/>
        <v>2</v>
      </c>
      <c r="BC245">
        <f t="shared" si="101"/>
        <v>11</v>
      </c>
      <c r="BF245">
        <f t="shared" si="102"/>
        <v>7</v>
      </c>
      <c r="BG245">
        <f t="shared" si="103"/>
        <v>2</v>
      </c>
      <c r="BH245">
        <f t="shared" si="104"/>
        <v>1</v>
      </c>
      <c r="BI245">
        <f t="shared" si="105"/>
        <v>1</v>
      </c>
      <c r="BJ245">
        <f t="shared" si="106"/>
        <v>1</v>
      </c>
      <c r="BK245">
        <f t="shared" si="107"/>
        <v>1</v>
      </c>
      <c r="BL245">
        <f t="shared" si="108"/>
        <v>1</v>
      </c>
      <c r="BM245">
        <f t="shared" si="109"/>
        <v>1</v>
      </c>
      <c r="BN245">
        <f t="shared" si="110"/>
        <v>0</v>
      </c>
      <c r="BO245">
        <f t="shared" si="111"/>
        <v>0</v>
      </c>
      <c r="BP245">
        <f t="shared" si="112"/>
        <v>15</v>
      </c>
      <c r="BQ245" s="9">
        <f t="shared" si="113"/>
        <v>2</v>
      </c>
    </row>
    <row r="246" spans="1:71" x14ac:dyDescent="0.25">
      <c r="A246">
        <v>2026</v>
      </c>
      <c r="B246" t="s">
        <v>5344</v>
      </c>
      <c r="C246" s="4" t="str">
        <f t="shared" si="98"/>
        <v>Western Athletic</v>
      </c>
      <c r="F246">
        <f>COUNTIFS(Stats_Pitch_Team,$B246,Stats_Pitch_Position,F$1)</f>
        <v>20</v>
      </c>
      <c r="G246">
        <f t="shared" si="121"/>
        <v>3</v>
      </c>
      <c r="H246">
        <f t="shared" si="121"/>
        <v>2</v>
      </c>
      <c r="I246">
        <f t="shared" si="121"/>
        <v>1</v>
      </c>
      <c r="J246">
        <f t="shared" si="121"/>
        <v>2</v>
      </c>
      <c r="K246">
        <f t="shared" si="121"/>
        <v>1</v>
      </c>
      <c r="L246">
        <f t="shared" si="121"/>
        <v>1</v>
      </c>
      <c r="M246">
        <f t="shared" si="121"/>
        <v>1</v>
      </c>
      <c r="N246">
        <f t="shared" si="121"/>
        <v>2</v>
      </c>
      <c r="O246">
        <f t="shared" si="121"/>
        <v>1</v>
      </c>
      <c r="P246">
        <f t="shared" si="121"/>
        <v>0</v>
      </c>
      <c r="S246">
        <f>COUNTIFS(Stats_Pitch_Team,$B246,Stats_Pitch_Position,S$1,Stats_Pitch_AgeOut,1)</f>
        <v>10</v>
      </c>
      <c r="T246">
        <f t="shared" si="118"/>
        <v>1</v>
      </c>
      <c r="U246">
        <f t="shared" si="118"/>
        <v>1</v>
      </c>
      <c r="V246">
        <f t="shared" si="118"/>
        <v>1</v>
      </c>
      <c r="W246">
        <f t="shared" si="118"/>
        <v>1</v>
      </c>
      <c r="X246">
        <f t="shared" si="118"/>
        <v>1</v>
      </c>
      <c r="Y246">
        <f t="shared" si="91"/>
        <v>0</v>
      </c>
      <c r="Z246">
        <f t="shared" si="91"/>
        <v>0</v>
      </c>
      <c r="AA246">
        <f t="shared" si="91"/>
        <v>2</v>
      </c>
      <c r="AB246">
        <f t="shared" si="91"/>
        <v>0</v>
      </c>
      <c r="AC246">
        <f t="shared" si="99"/>
        <v>17</v>
      </c>
      <c r="AF246">
        <f>COUNTIFS(Stats_Pitch_Team,$B246,Stats_Pitch_Position,AF$1,Stats_Pitch_AgeOut,"&lt;&gt;1", Stats_Pitch_Draft,1)</f>
        <v>0</v>
      </c>
      <c r="AG246">
        <f t="shared" si="119"/>
        <v>0</v>
      </c>
      <c r="AH246">
        <f t="shared" si="119"/>
        <v>0</v>
      </c>
      <c r="AI246">
        <f t="shared" si="119"/>
        <v>0</v>
      </c>
      <c r="AJ246">
        <f t="shared" si="119"/>
        <v>0</v>
      </c>
      <c r="AK246">
        <f t="shared" si="119"/>
        <v>0</v>
      </c>
      <c r="AL246">
        <f t="shared" si="92"/>
        <v>0</v>
      </c>
      <c r="AM246">
        <f t="shared" si="92"/>
        <v>0</v>
      </c>
      <c r="AN246">
        <f t="shared" si="92"/>
        <v>0</v>
      </c>
      <c r="AO246">
        <f t="shared" si="92"/>
        <v>0</v>
      </c>
      <c r="AP246">
        <f t="shared" si="100"/>
        <v>0</v>
      </c>
      <c r="AS246">
        <f>COUNTIFS(Transfers_Team_Current,$B246,Transfers_Position,AS$1,Transfers_AgeOut, "&lt;&gt;1")</f>
        <v>0</v>
      </c>
      <c r="AT246">
        <f t="shared" si="120"/>
        <v>0</v>
      </c>
      <c r="AU246">
        <f t="shared" si="120"/>
        <v>0</v>
      </c>
      <c r="AV246">
        <f t="shared" si="120"/>
        <v>0</v>
      </c>
      <c r="AW246">
        <f t="shared" si="120"/>
        <v>0</v>
      </c>
      <c r="AX246">
        <f t="shared" si="120"/>
        <v>0</v>
      </c>
      <c r="AY246">
        <f t="shared" si="93"/>
        <v>0</v>
      </c>
      <c r="AZ246">
        <f t="shared" si="93"/>
        <v>0</v>
      </c>
      <c r="BA246">
        <f t="shared" si="93"/>
        <v>0</v>
      </c>
      <c r="BB246">
        <f t="shared" si="93"/>
        <v>0</v>
      </c>
      <c r="BC246">
        <f t="shared" si="101"/>
        <v>0</v>
      </c>
      <c r="BF246">
        <f t="shared" si="102"/>
        <v>10</v>
      </c>
      <c r="BG246">
        <f t="shared" si="103"/>
        <v>2</v>
      </c>
      <c r="BH246">
        <f t="shared" si="104"/>
        <v>1</v>
      </c>
      <c r="BI246">
        <f t="shared" si="105"/>
        <v>0</v>
      </c>
      <c r="BJ246">
        <f t="shared" si="106"/>
        <v>1</v>
      </c>
      <c r="BK246">
        <f t="shared" si="107"/>
        <v>0</v>
      </c>
      <c r="BL246">
        <f t="shared" si="108"/>
        <v>1</v>
      </c>
      <c r="BM246">
        <f t="shared" si="109"/>
        <v>1</v>
      </c>
      <c r="BN246">
        <f t="shared" si="110"/>
        <v>0</v>
      </c>
      <c r="BO246">
        <f t="shared" si="111"/>
        <v>1</v>
      </c>
      <c r="BP246">
        <f t="shared" si="112"/>
        <v>17</v>
      </c>
      <c r="BQ246" s="9">
        <f t="shared" si="113"/>
        <v>2</v>
      </c>
    </row>
    <row r="247" spans="1:71" x14ac:dyDescent="0.25">
      <c r="A247">
        <v>2026</v>
      </c>
      <c r="B247" t="s">
        <v>1204</v>
      </c>
      <c r="C247" s="4" t="str">
        <f t="shared" si="98"/>
        <v>Big 12</v>
      </c>
      <c r="F247">
        <f>COUNTIFS(Stats_Pitch_Team,$B247,Stats_Pitch_Position,F$1)</f>
        <v>17</v>
      </c>
      <c r="G247">
        <f t="shared" si="121"/>
        <v>3</v>
      </c>
      <c r="H247">
        <f t="shared" si="121"/>
        <v>2</v>
      </c>
      <c r="I247">
        <f t="shared" si="121"/>
        <v>1</v>
      </c>
      <c r="J247">
        <f t="shared" si="121"/>
        <v>2</v>
      </c>
      <c r="K247">
        <f t="shared" si="121"/>
        <v>2</v>
      </c>
      <c r="L247">
        <f t="shared" si="121"/>
        <v>2</v>
      </c>
      <c r="M247">
        <f t="shared" si="121"/>
        <v>1</v>
      </c>
      <c r="N247">
        <f t="shared" si="121"/>
        <v>2</v>
      </c>
      <c r="O247">
        <f t="shared" si="121"/>
        <v>1</v>
      </c>
      <c r="P247">
        <f t="shared" si="121"/>
        <v>0</v>
      </c>
      <c r="S247">
        <f>COUNTIFS(Stats_Pitch_Team,$B247,Stats_Pitch_Position,S$1,Stats_Pitch_AgeOut,1)</f>
        <v>3</v>
      </c>
      <c r="T247">
        <f t="shared" si="118"/>
        <v>1</v>
      </c>
      <c r="U247">
        <f t="shared" si="118"/>
        <v>2</v>
      </c>
      <c r="V247">
        <f t="shared" si="118"/>
        <v>1</v>
      </c>
      <c r="W247">
        <f t="shared" si="118"/>
        <v>0</v>
      </c>
      <c r="X247">
        <f t="shared" si="118"/>
        <v>1</v>
      </c>
      <c r="Y247">
        <f t="shared" si="91"/>
        <v>1</v>
      </c>
      <c r="Z247">
        <f t="shared" si="91"/>
        <v>0</v>
      </c>
      <c r="AA247">
        <f t="shared" si="91"/>
        <v>0</v>
      </c>
      <c r="AB247">
        <f t="shared" si="91"/>
        <v>0</v>
      </c>
      <c r="AC247">
        <f t="shared" si="99"/>
        <v>9</v>
      </c>
      <c r="AF247">
        <f>COUNTIFS(Stats_Pitch_Team,$B247,Stats_Pitch_Position,AF$1,Stats_Pitch_AgeOut,"&lt;&gt;1", Stats_Pitch_Draft,1)</f>
        <v>3</v>
      </c>
      <c r="AG247">
        <f t="shared" si="119"/>
        <v>0</v>
      </c>
      <c r="AH247">
        <f t="shared" si="119"/>
        <v>0</v>
      </c>
      <c r="AI247">
        <f t="shared" si="119"/>
        <v>0</v>
      </c>
      <c r="AJ247">
        <f t="shared" si="119"/>
        <v>1</v>
      </c>
      <c r="AK247">
        <f t="shared" si="119"/>
        <v>0</v>
      </c>
      <c r="AL247">
        <f t="shared" si="92"/>
        <v>0</v>
      </c>
      <c r="AM247">
        <f t="shared" si="92"/>
        <v>1</v>
      </c>
      <c r="AN247">
        <f t="shared" si="92"/>
        <v>1</v>
      </c>
      <c r="AO247">
        <f t="shared" si="92"/>
        <v>0</v>
      </c>
      <c r="AP247">
        <f t="shared" si="100"/>
        <v>6</v>
      </c>
      <c r="AS247">
        <f>COUNTIFS(Transfers_Team_Current,$B247,Transfers_Position,AS$1,Transfers_AgeOut, "&lt;&gt;1")</f>
        <v>2</v>
      </c>
      <c r="AT247">
        <f t="shared" si="120"/>
        <v>2</v>
      </c>
      <c r="AU247">
        <f t="shared" si="120"/>
        <v>0</v>
      </c>
      <c r="AV247">
        <f t="shared" si="120"/>
        <v>0</v>
      </c>
      <c r="AW247">
        <f t="shared" si="120"/>
        <v>1</v>
      </c>
      <c r="AX247">
        <f t="shared" si="120"/>
        <v>0</v>
      </c>
      <c r="AY247">
        <f t="shared" si="93"/>
        <v>0</v>
      </c>
      <c r="AZ247">
        <f t="shared" si="93"/>
        <v>0</v>
      </c>
      <c r="BA247">
        <f t="shared" si="93"/>
        <v>0</v>
      </c>
      <c r="BB247">
        <f t="shared" si="93"/>
        <v>0</v>
      </c>
      <c r="BC247">
        <f t="shared" si="101"/>
        <v>5</v>
      </c>
      <c r="BF247">
        <f t="shared" si="102"/>
        <v>9</v>
      </c>
      <c r="BG247">
        <f t="shared" si="103"/>
        <v>0</v>
      </c>
      <c r="BH247">
        <f t="shared" si="104"/>
        <v>0</v>
      </c>
      <c r="BI247">
        <f t="shared" si="105"/>
        <v>0</v>
      </c>
      <c r="BJ247">
        <f t="shared" si="106"/>
        <v>0</v>
      </c>
      <c r="BK247">
        <f t="shared" si="107"/>
        <v>1</v>
      </c>
      <c r="BL247">
        <f t="shared" si="108"/>
        <v>1</v>
      </c>
      <c r="BM247">
        <f t="shared" si="109"/>
        <v>0</v>
      </c>
      <c r="BN247">
        <f t="shared" si="110"/>
        <v>1</v>
      </c>
      <c r="BO247">
        <f t="shared" si="111"/>
        <v>1</v>
      </c>
      <c r="BP247">
        <f t="shared" si="112"/>
        <v>13</v>
      </c>
      <c r="BQ247" s="9">
        <f t="shared" si="113"/>
        <v>2</v>
      </c>
      <c r="BS247">
        <v>1</v>
      </c>
    </row>
    <row r="248" spans="1:71" x14ac:dyDescent="0.25">
      <c r="A248">
        <v>2026</v>
      </c>
      <c r="B248" t="s">
        <v>4279</v>
      </c>
      <c r="C248" s="4" t="str">
        <f t="shared" si="98"/>
        <v>SEC</v>
      </c>
      <c r="F248">
        <f>COUNTIFS(Stats_Pitch_Team,$B248,Stats_Pitch_Position,F$1)</f>
        <v>17</v>
      </c>
      <c r="G248">
        <f t="shared" si="121"/>
        <v>1</v>
      </c>
      <c r="H248">
        <f t="shared" si="121"/>
        <v>3</v>
      </c>
      <c r="I248">
        <f t="shared" si="121"/>
        <v>5</v>
      </c>
      <c r="J248">
        <f t="shared" si="121"/>
        <v>1</v>
      </c>
      <c r="K248">
        <f t="shared" si="121"/>
        <v>1</v>
      </c>
      <c r="L248">
        <f t="shared" si="121"/>
        <v>1</v>
      </c>
      <c r="M248">
        <f t="shared" si="121"/>
        <v>2</v>
      </c>
      <c r="N248">
        <f t="shared" si="121"/>
        <v>2</v>
      </c>
      <c r="O248">
        <f t="shared" si="121"/>
        <v>1</v>
      </c>
      <c r="P248">
        <f t="shared" si="121"/>
        <v>0</v>
      </c>
      <c r="S248">
        <f>COUNTIFS(Stats_Pitch_Team,$B248,Stats_Pitch_Position,S$1,Stats_Pitch_AgeOut,1)</f>
        <v>2</v>
      </c>
      <c r="T248">
        <f t="shared" si="118"/>
        <v>0</v>
      </c>
      <c r="U248">
        <f t="shared" si="118"/>
        <v>0</v>
      </c>
      <c r="V248">
        <f t="shared" si="118"/>
        <v>0</v>
      </c>
      <c r="W248">
        <f t="shared" si="118"/>
        <v>0</v>
      </c>
      <c r="X248">
        <f t="shared" si="118"/>
        <v>0</v>
      </c>
      <c r="Y248">
        <f t="shared" si="91"/>
        <v>0</v>
      </c>
      <c r="Z248">
        <f t="shared" si="91"/>
        <v>0</v>
      </c>
      <c r="AA248">
        <f t="shared" si="91"/>
        <v>1</v>
      </c>
      <c r="AB248">
        <f t="shared" si="91"/>
        <v>0</v>
      </c>
      <c r="AC248">
        <f t="shared" si="99"/>
        <v>3</v>
      </c>
      <c r="AF248">
        <f>COUNTIFS(Stats_Pitch_Team,$B248,Stats_Pitch_Position,AF$1,Stats_Pitch_AgeOut,"&lt;&gt;1", Stats_Pitch_Draft,1)</f>
        <v>3</v>
      </c>
      <c r="AG248">
        <f t="shared" si="119"/>
        <v>0</v>
      </c>
      <c r="AH248">
        <f t="shared" si="119"/>
        <v>0</v>
      </c>
      <c r="AI248">
        <f t="shared" si="119"/>
        <v>0</v>
      </c>
      <c r="AJ248">
        <f t="shared" si="119"/>
        <v>1</v>
      </c>
      <c r="AK248">
        <f t="shared" si="119"/>
        <v>0</v>
      </c>
      <c r="AL248">
        <f t="shared" si="92"/>
        <v>0</v>
      </c>
      <c r="AM248">
        <f t="shared" si="92"/>
        <v>1</v>
      </c>
      <c r="AN248">
        <f t="shared" si="92"/>
        <v>0</v>
      </c>
      <c r="AO248">
        <f t="shared" si="92"/>
        <v>0</v>
      </c>
      <c r="AP248">
        <f t="shared" si="100"/>
        <v>5</v>
      </c>
      <c r="AS248">
        <f>COUNTIFS(Transfers_Team_Current,$B248,Transfers_Position,AS$1,Transfers_AgeOut, "&lt;&gt;1")</f>
        <v>1</v>
      </c>
      <c r="AT248">
        <f t="shared" si="120"/>
        <v>0</v>
      </c>
      <c r="AU248">
        <f t="shared" si="120"/>
        <v>2</v>
      </c>
      <c r="AV248">
        <f t="shared" si="120"/>
        <v>2</v>
      </c>
      <c r="AW248">
        <f t="shared" si="120"/>
        <v>0</v>
      </c>
      <c r="AX248">
        <f t="shared" si="120"/>
        <v>0</v>
      </c>
      <c r="AY248">
        <f t="shared" si="93"/>
        <v>0</v>
      </c>
      <c r="AZ248">
        <f t="shared" si="93"/>
        <v>0</v>
      </c>
      <c r="BA248">
        <f t="shared" si="93"/>
        <v>0</v>
      </c>
      <c r="BB248">
        <f t="shared" si="93"/>
        <v>0</v>
      </c>
      <c r="BC248">
        <f t="shared" si="101"/>
        <v>5</v>
      </c>
      <c r="BF248">
        <f t="shared" si="102"/>
        <v>11</v>
      </c>
      <c r="BG248">
        <f t="shared" si="103"/>
        <v>1</v>
      </c>
      <c r="BH248">
        <f t="shared" si="104"/>
        <v>1</v>
      </c>
      <c r="BI248">
        <f t="shared" si="105"/>
        <v>3</v>
      </c>
      <c r="BJ248">
        <f t="shared" si="106"/>
        <v>0</v>
      </c>
      <c r="BK248">
        <f t="shared" si="107"/>
        <v>1</v>
      </c>
      <c r="BL248">
        <f t="shared" si="108"/>
        <v>1</v>
      </c>
      <c r="BM248">
        <f t="shared" si="109"/>
        <v>1</v>
      </c>
      <c r="BN248">
        <f t="shared" si="110"/>
        <v>1</v>
      </c>
      <c r="BO248">
        <f t="shared" si="111"/>
        <v>1</v>
      </c>
      <c r="BP248">
        <f t="shared" si="112"/>
        <v>21</v>
      </c>
      <c r="BQ248" s="9">
        <f t="shared" si="113"/>
        <v>3</v>
      </c>
    </row>
    <row r="249" spans="1:71" x14ac:dyDescent="0.25">
      <c r="A249">
        <v>2026</v>
      </c>
      <c r="B249" t="s">
        <v>3996</v>
      </c>
      <c r="C249" s="4" t="str">
        <f t="shared" si="98"/>
        <v>Ohio Valley</v>
      </c>
      <c r="F249">
        <f>COUNTIFS(Stats_Pitch_Team,$B249,Stats_Pitch_Position,F$1)</f>
        <v>19</v>
      </c>
      <c r="G249">
        <f t="shared" si="121"/>
        <v>3</v>
      </c>
      <c r="H249">
        <f t="shared" si="121"/>
        <v>2</v>
      </c>
      <c r="I249">
        <f t="shared" si="121"/>
        <v>1</v>
      </c>
      <c r="J249">
        <f t="shared" si="121"/>
        <v>2</v>
      </c>
      <c r="K249">
        <f t="shared" si="121"/>
        <v>1</v>
      </c>
      <c r="L249">
        <f t="shared" si="121"/>
        <v>1</v>
      </c>
      <c r="M249">
        <f t="shared" si="121"/>
        <v>1</v>
      </c>
      <c r="N249">
        <f t="shared" si="121"/>
        <v>2</v>
      </c>
      <c r="O249">
        <f t="shared" si="121"/>
        <v>1</v>
      </c>
      <c r="P249">
        <f t="shared" si="121"/>
        <v>0</v>
      </c>
      <c r="S249">
        <f>COUNTIFS(Stats_Pitch_Team,$B249,Stats_Pitch_Position,S$1,Stats_Pitch_AgeOut,1)</f>
        <v>4</v>
      </c>
      <c r="T249">
        <f t="shared" si="118"/>
        <v>1</v>
      </c>
      <c r="U249">
        <f t="shared" si="118"/>
        <v>1</v>
      </c>
      <c r="V249">
        <f t="shared" si="118"/>
        <v>1</v>
      </c>
      <c r="W249">
        <f t="shared" si="118"/>
        <v>1</v>
      </c>
      <c r="X249">
        <f t="shared" si="118"/>
        <v>0</v>
      </c>
      <c r="Y249">
        <f t="shared" si="91"/>
        <v>0</v>
      </c>
      <c r="Z249">
        <f t="shared" si="91"/>
        <v>0</v>
      </c>
      <c r="AA249">
        <f t="shared" si="91"/>
        <v>1</v>
      </c>
      <c r="AB249">
        <f t="shared" si="91"/>
        <v>0</v>
      </c>
      <c r="AC249">
        <f t="shared" si="99"/>
        <v>9</v>
      </c>
      <c r="AF249">
        <f>COUNTIFS(Stats_Pitch_Team,$B249,Stats_Pitch_Position,AF$1,Stats_Pitch_AgeOut,"&lt;&gt;1", Stats_Pitch_Draft,1)</f>
        <v>0</v>
      </c>
      <c r="AG249">
        <f t="shared" si="119"/>
        <v>0</v>
      </c>
      <c r="AH249">
        <f t="shared" si="119"/>
        <v>0</v>
      </c>
      <c r="AI249">
        <f t="shared" si="119"/>
        <v>0</v>
      </c>
      <c r="AJ249">
        <f t="shared" si="119"/>
        <v>0</v>
      </c>
      <c r="AK249">
        <f t="shared" si="119"/>
        <v>0</v>
      </c>
      <c r="AL249">
        <f t="shared" si="92"/>
        <v>0</v>
      </c>
      <c r="AM249">
        <f t="shared" si="92"/>
        <v>0</v>
      </c>
      <c r="AN249">
        <f t="shared" si="92"/>
        <v>0</v>
      </c>
      <c r="AO249">
        <f t="shared" si="92"/>
        <v>0</v>
      </c>
      <c r="AP249">
        <f t="shared" si="100"/>
        <v>0</v>
      </c>
      <c r="AS249">
        <f>COUNTIFS(Transfers_Team_Current,$B249,Transfers_Position,AS$1,Transfers_AgeOut, "&lt;&gt;1")</f>
        <v>4</v>
      </c>
      <c r="AT249">
        <f t="shared" si="120"/>
        <v>0</v>
      </c>
      <c r="AU249">
        <f t="shared" si="120"/>
        <v>0</v>
      </c>
      <c r="AV249">
        <f t="shared" si="120"/>
        <v>0</v>
      </c>
      <c r="AW249">
        <f t="shared" si="120"/>
        <v>1</v>
      </c>
      <c r="AX249">
        <f t="shared" si="120"/>
        <v>1</v>
      </c>
      <c r="AY249">
        <f t="shared" si="93"/>
        <v>0</v>
      </c>
      <c r="AZ249">
        <f t="shared" si="93"/>
        <v>1</v>
      </c>
      <c r="BA249">
        <f t="shared" si="93"/>
        <v>0</v>
      </c>
      <c r="BB249">
        <f t="shared" si="93"/>
        <v>0</v>
      </c>
      <c r="BC249">
        <f t="shared" si="101"/>
        <v>7</v>
      </c>
      <c r="BF249">
        <f t="shared" si="102"/>
        <v>11</v>
      </c>
      <c r="BG249">
        <f t="shared" si="103"/>
        <v>2</v>
      </c>
      <c r="BH249">
        <f t="shared" si="104"/>
        <v>1</v>
      </c>
      <c r="BI249">
        <f t="shared" si="105"/>
        <v>0</v>
      </c>
      <c r="BJ249">
        <f t="shared" si="106"/>
        <v>0</v>
      </c>
      <c r="BK249">
        <f t="shared" si="107"/>
        <v>0</v>
      </c>
      <c r="BL249">
        <f t="shared" si="108"/>
        <v>1</v>
      </c>
      <c r="BM249">
        <f t="shared" si="109"/>
        <v>0</v>
      </c>
      <c r="BN249">
        <f t="shared" si="110"/>
        <v>1</v>
      </c>
      <c r="BO249">
        <f t="shared" si="111"/>
        <v>1</v>
      </c>
      <c r="BP249">
        <f t="shared" si="112"/>
        <v>17</v>
      </c>
      <c r="BQ249" s="9">
        <f t="shared" si="113"/>
        <v>2</v>
      </c>
    </row>
    <row r="250" spans="1:71" x14ac:dyDescent="0.25">
      <c r="A250">
        <v>2026</v>
      </c>
      <c r="B250" t="s">
        <v>3944</v>
      </c>
      <c r="C250" s="4" t="str">
        <f t="shared" si="98"/>
        <v>Ohio Valley</v>
      </c>
      <c r="F250">
        <f>COUNTIFS(Stats_Pitch_Team,$B250,Stats_Pitch_Position,F$1)</f>
        <v>18</v>
      </c>
      <c r="G250">
        <f t="shared" si="121"/>
        <v>3</v>
      </c>
      <c r="H250">
        <f t="shared" si="121"/>
        <v>1</v>
      </c>
      <c r="I250">
        <f t="shared" si="121"/>
        <v>1</v>
      </c>
      <c r="J250">
        <f t="shared" si="121"/>
        <v>2</v>
      </c>
      <c r="K250">
        <f t="shared" si="121"/>
        <v>1</v>
      </c>
      <c r="L250">
        <f t="shared" si="121"/>
        <v>1</v>
      </c>
      <c r="M250">
        <f t="shared" si="121"/>
        <v>2</v>
      </c>
      <c r="N250">
        <f t="shared" si="121"/>
        <v>1</v>
      </c>
      <c r="O250">
        <f t="shared" si="121"/>
        <v>1</v>
      </c>
      <c r="P250">
        <f t="shared" si="121"/>
        <v>0</v>
      </c>
      <c r="S250">
        <f>COUNTIFS(Stats_Pitch_Team,$B250,Stats_Pitch_Position,S$1,Stats_Pitch_AgeOut,1)</f>
        <v>6</v>
      </c>
      <c r="T250">
        <f t="shared" si="118"/>
        <v>0</v>
      </c>
      <c r="U250">
        <f t="shared" si="118"/>
        <v>0</v>
      </c>
      <c r="V250">
        <f t="shared" si="118"/>
        <v>0</v>
      </c>
      <c r="W250">
        <f t="shared" si="118"/>
        <v>1</v>
      </c>
      <c r="X250">
        <f t="shared" si="118"/>
        <v>0</v>
      </c>
      <c r="Y250">
        <f t="shared" si="91"/>
        <v>0</v>
      </c>
      <c r="Z250">
        <f t="shared" si="91"/>
        <v>0</v>
      </c>
      <c r="AA250">
        <f t="shared" si="91"/>
        <v>1</v>
      </c>
      <c r="AB250">
        <f t="shared" si="91"/>
        <v>0</v>
      </c>
      <c r="AC250">
        <f t="shared" si="99"/>
        <v>8</v>
      </c>
      <c r="AF250">
        <f>COUNTIFS(Stats_Pitch_Team,$B250,Stats_Pitch_Position,AF$1,Stats_Pitch_AgeOut,"&lt;&gt;1", Stats_Pitch_Draft,1)</f>
        <v>0</v>
      </c>
      <c r="AG250">
        <f t="shared" si="119"/>
        <v>0</v>
      </c>
      <c r="AH250">
        <f t="shared" si="119"/>
        <v>0</v>
      </c>
      <c r="AI250">
        <f t="shared" si="119"/>
        <v>0</v>
      </c>
      <c r="AJ250">
        <f t="shared" si="119"/>
        <v>0</v>
      </c>
      <c r="AK250">
        <f t="shared" si="119"/>
        <v>0</v>
      </c>
      <c r="AL250">
        <f t="shared" si="92"/>
        <v>0</v>
      </c>
      <c r="AM250">
        <f t="shared" si="92"/>
        <v>0</v>
      </c>
      <c r="AN250">
        <f t="shared" si="92"/>
        <v>0</v>
      </c>
      <c r="AO250">
        <f t="shared" si="92"/>
        <v>0</v>
      </c>
      <c r="AP250">
        <f t="shared" si="100"/>
        <v>0</v>
      </c>
      <c r="AS250">
        <f>COUNTIFS(Transfers_Team_Current,$B250,Transfers_Position,AS$1,Transfers_AgeOut, "&lt;&gt;1")</f>
        <v>0</v>
      </c>
      <c r="AT250">
        <f t="shared" si="120"/>
        <v>0</v>
      </c>
      <c r="AU250">
        <f t="shared" si="120"/>
        <v>0</v>
      </c>
      <c r="AV250">
        <f t="shared" si="120"/>
        <v>0</v>
      </c>
      <c r="AW250">
        <f t="shared" si="120"/>
        <v>0</v>
      </c>
      <c r="AX250">
        <f t="shared" si="120"/>
        <v>0</v>
      </c>
      <c r="AY250">
        <f t="shared" si="93"/>
        <v>0</v>
      </c>
      <c r="AZ250">
        <f t="shared" si="93"/>
        <v>0</v>
      </c>
      <c r="BA250">
        <f t="shared" si="93"/>
        <v>0</v>
      </c>
      <c r="BB250">
        <f t="shared" si="93"/>
        <v>0</v>
      </c>
      <c r="BC250">
        <f t="shared" si="101"/>
        <v>0</v>
      </c>
      <c r="BF250">
        <f t="shared" si="102"/>
        <v>12</v>
      </c>
      <c r="BG250">
        <f t="shared" si="103"/>
        <v>3</v>
      </c>
      <c r="BH250">
        <f t="shared" si="104"/>
        <v>1</v>
      </c>
      <c r="BI250">
        <f t="shared" si="105"/>
        <v>1</v>
      </c>
      <c r="BJ250">
        <f t="shared" si="106"/>
        <v>1</v>
      </c>
      <c r="BK250">
        <f t="shared" si="107"/>
        <v>1</v>
      </c>
      <c r="BL250">
        <f t="shared" si="108"/>
        <v>1</v>
      </c>
      <c r="BM250">
        <f t="shared" si="109"/>
        <v>2</v>
      </c>
      <c r="BN250">
        <f t="shared" si="110"/>
        <v>0</v>
      </c>
      <c r="BO250">
        <f t="shared" si="111"/>
        <v>1</v>
      </c>
      <c r="BP250">
        <f t="shared" si="112"/>
        <v>23</v>
      </c>
      <c r="BQ250" s="9">
        <f t="shared" si="113"/>
        <v>3</v>
      </c>
    </row>
    <row r="251" spans="1:71" x14ac:dyDescent="0.25">
      <c r="A251">
        <v>2026</v>
      </c>
      <c r="B251" t="s">
        <v>4150</v>
      </c>
      <c r="C251" s="4" t="str">
        <f t="shared" si="98"/>
        <v>SEC</v>
      </c>
      <c r="F251">
        <f>COUNTIFS(Stats_Pitch_Team,$B251,Stats_Pitch_Position,F$1)</f>
        <v>18</v>
      </c>
      <c r="G251">
        <f t="shared" si="121"/>
        <v>3</v>
      </c>
      <c r="H251">
        <f t="shared" si="121"/>
        <v>1</v>
      </c>
      <c r="I251">
        <f t="shared" si="121"/>
        <v>2</v>
      </c>
      <c r="J251">
        <f t="shared" si="121"/>
        <v>1</v>
      </c>
      <c r="K251">
        <f t="shared" si="121"/>
        <v>1</v>
      </c>
      <c r="L251">
        <f t="shared" si="121"/>
        <v>2</v>
      </c>
      <c r="M251">
        <f t="shared" si="121"/>
        <v>3</v>
      </c>
      <c r="N251">
        <f t="shared" si="121"/>
        <v>2</v>
      </c>
      <c r="O251">
        <f t="shared" si="121"/>
        <v>2</v>
      </c>
      <c r="P251">
        <f t="shared" si="121"/>
        <v>0</v>
      </c>
      <c r="S251">
        <f>COUNTIFS(Stats_Pitch_Team,$B251,Stats_Pitch_Position,S$1,Stats_Pitch_AgeOut,1)</f>
        <v>6</v>
      </c>
      <c r="T251">
        <f t="shared" si="118"/>
        <v>0</v>
      </c>
      <c r="U251">
        <f t="shared" si="118"/>
        <v>0</v>
      </c>
      <c r="V251">
        <f t="shared" si="118"/>
        <v>0</v>
      </c>
      <c r="W251">
        <f t="shared" si="118"/>
        <v>1</v>
      </c>
      <c r="X251">
        <f t="shared" si="118"/>
        <v>0</v>
      </c>
      <c r="Y251">
        <f t="shared" si="91"/>
        <v>0</v>
      </c>
      <c r="Z251">
        <f t="shared" si="91"/>
        <v>1</v>
      </c>
      <c r="AA251">
        <f t="shared" si="91"/>
        <v>1</v>
      </c>
      <c r="AB251">
        <f t="shared" si="91"/>
        <v>1</v>
      </c>
      <c r="AC251">
        <f t="shared" si="99"/>
        <v>10</v>
      </c>
      <c r="AF251">
        <f>COUNTIFS(Stats_Pitch_Team,$B251,Stats_Pitch_Position,AF$1,Stats_Pitch_AgeOut,"&lt;&gt;1", Stats_Pitch_Draft,1)</f>
        <v>2</v>
      </c>
      <c r="AG251">
        <f t="shared" si="119"/>
        <v>1</v>
      </c>
      <c r="AH251">
        <f t="shared" si="119"/>
        <v>0</v>
      </c>
      <c r="AI251">
        <f t="shared" si="119"/>
        <v>1</v>
      </c>
      <c r="AJ251">
        <f t="shared" si="119"/>
        <v>0</v>
      </c>
      <c r="AK251">
        <f t="shared" si="119"/>
        <v>0</v>
      </c>
      <c r="AL251">
        <f t="shared" si="92"/>
        <v>0</v>
      </c>
      <c r="AM251">
        <f t="shared" si="92"/>
        <v>1</v>
      </c>
      <c r="AN251">
        <f t="shared" si="92"/>
        <v>0</v>
      </c>
      <c r="AO251">
        <f t="shared" si="92"/>
        <v>0</v>
      </c>
      <c r="AP251">
        <f t="shared" si="100"/>
        <v>5</v>
      </c>
      <c r="AS251">
        <f>COUNTIFS(Transfers_Team_Current,$B251,Transfers_Position,AS$1,Transfers_AgeOut, "&lt;&gt;1")</f>
        <v>0</v>
      </c>
      <c r="AT251">
        <f t="shared" si="120"/>
        <v>0</v>
      </c>
      <c r="AU251">
        <f t="shared" si="120"/>
        <v>0</v>
      </c>
      <c r="AV251">
        <f t="shared" si="120"/>
        <v>0</v>
      </c>
      <c r="AW251">
        <f t="shared" si="120"/>
        <v>0</v>
      </c>
      <c r="AX251">
        <f t="shared" si="120"/>
        <v>0</v>
      </c>
      <c r="AY251">
        <f t="shared" si="93"/>
        <v>0</v>
      </c>
      <c r="AZ251">
        <f t="shared" si="93"/>
        <v>0</v>
      </c>
      <c r="BA251">
        <f t="shared" si="93"/>
        <v>0</v>
      </c>
      <c r="BB251">
        <f t="shared" si="93"/>
        <v>0</v>
      </c>
      <c r="BC251">
        <f t="shared" si="101"/>
        <v>0</v>
      </c>
      <c r="BF251">
        <f t="shared" si="102"/>
        <v>10</v>
      </c>
      <c r="BG251">
        <f t="shared" si="103"/>
        <v>2</v>
      </c>
      <c r="BH251">
        <f t="shared" si="104"/>
        <v>1</v>
      </c>
      <c r="BI251">
        <f t="shared" si="105"/>
        <v>1</v>
      </c>
      <c r="BJ251">
        <f t="shared" si="106"/>
        <v>0</v>
      </c>
      <c r="BK251">
        <f t="shared" si="107"/>
        <v>1</v>
      </c>
      <c r="BL251">
        <f t="shared" si="108"/>
        <v>2</v>
      </c>
      <c r="BM251">
        <f t="shared" si="109"/>
        <v>1</v>
      </c>
      <c r="BN251">
        <f t="shared" si="110"/>
        <v>1</v>
      </c>
      <c r="BO251">
        <f t="shared" si="111"/>
        <v>1</v>
      </c>
      <c r="BP251">
        <f t="shared" si="112"/>
        <v>20</v>
      </c>
      <c r="BQ251" s="9">
        <f t="shared" si="113"/>
        <v>4</v>
      </c>
    </row>
    <row r="252" spans="1:71" x14ac:dyDescent="0.25">
      <c r="A252">
        <v>2026</v>
      </c>
      <c r="B252" t="s">
        <v>4168</v>
      </c>
      <c r="C252" s="4" t="str">
        <f t="shared" si="98"/>
        <v>SEC</v>
      </c>
      <c r="F252">
        <f>COUNTIFS(Stats_Pitch_Team,$B252,Stats_Pitch_Position,F$1)</f>
        <v>14</v>
      </c>
      <c r="G252">
        <f t="shared" ref="G252:P261" si="122">COUNTIFS(Stats_Hit_Team,$B252,Stats_Hit_Position,G$1)</f>
        <v>3</v>
      </c>
      <c r="H252">
        <f t="shared" si="122"/>
        <v>2</v>
      </c>
      <c r="I252">
        <f t="shared" si="122"/>
        <v>5</v>
      </c>
      <c r="J252">
        <f t="shared" si="122"/>
        <v>1</v>
      </c>
      <c r="K252">
        <f t="shared" si="122"/>
        <v>1</v>
      </c>
      <c r="L252">
        <f t="shared" si="122"/>
        <v>3</v>
      </c>
      <c r="M252">
        <f t="shared" si="122"/>
        <v>1</v>
      </c>
      <c r="N252">
        <f t="shared" si="122"/>
        <v>1</v>
      </c>
      <c r="O252">
        <f t="shared" si="122"/>
        <v>1</v>
      </c>
      <c r="P252">
        <f t="shared" si="122"/>
        <v>0</v>
      </c>
      <c r="S252">
        <f>COUNTIFS(Stats_Pitch_Team,$B252,Stats_Pitch_Position,S$1,Stats_Pitch_AgeOut,1)</f>
        <v>3</v>
      </c>
      <c r="T252">
        <f t="shared" si="118"/>
        <v>1</v>
      </c>
      <c r="U252">
        <f t="shared" si="118"/>
        <v>0</v>
      </c>
      <c r="V252">
        <f t="shared" si="118"/>
        <v>3</v>
      </c>
      <c r="W252">
        <f t="shared" si="118"/>
        <v>0</v>
      </c>
      <c r="X252">
        <f t="shared" si="118"/>
        <v>0</v>
      </c>
      <c r="Y252">
        <f t="shared" si="91"/>
        <v>1</v>
      </c>
      <c r="Z252">
        <f t="shared" si="91"/>
        <v>0</v>
      </c>
      <c r="AA252">
        <f t="shared" si="91"/>
        <v>0</v>
      </c>
      <c r="AB252">
        <f t="shared" si="91"/>
        <v>1</v>
      </c>
      <c r="AC252">
        <f t="shared" si="99"/>
        <v>9</v>
      </c>
      <c r="AF252">
        <f>COUNTIFS(Stats_Pitch_Team,$B252,Stats_Pitch_Position,AF$1,Stats_Pitch_AgeOut,"&lt;&gt;1", Stats_Pitch_Draft,1)</f>
        <v>2</v>
      </c>
      <c r="AG252">
        <f t="shared" si="119"/>
        <v>1</v>
      </c>
      <c r="AH252">
        <f t="shared" si="119"/>
        <v>1</v>
      </c>
      <c r="AI252">
        <f t="shared" si="119"/>
        <v>1</v>
      </c>
      <c r="AJ252">
        <f t="shared" si="119"/>
        <v>0</v>
      </c>
      <c r="AK252">
        <f t="shared" si="119"/>
        <v>0</v>
      </c>
      <c r="AL252">
        <f t="shared" si="92"/>
        <v>0</v>
      </c>
      <c r="AM252">
        <f t="shared" si="92"/>
        <v>1</v>
      </c>
      <c r="AN252">
        <f t="shared" si="92"/>
        <v>0</v>
      </c>
      <c r="AO252">
        <f t="shared" si="92"/>
        <v>0</v>
      </c>
      <c r="AP252">
        <f t="shared" si="100"/>
        <v>6</v>
      </c>
      <c r="AS252">
        <f>COUNTIFS(Transfers_Team_Current,$B252,Transfers_Position,AS$1,Transfers_AgeOut, "&lt;&gt;1")</f>
        <v>1</v>
      </c>
      <c r="AT252">
        <f t="shared" si="120"/>
        <v>0</v>
      </c>
      <c r="AU252">
        <f t="shared" si="120"/>
        <v>0</v>
      </c>
      <c r="AV252">
        <f t="shared" si="120"/>
        <v>0</v>
      </c>
      <c r="AW252">
        <f t="shared" si="120"/>
        <v>0</v>
      </c>
      <c r="AX252">
        <f t="shared" si="120"/>
        <v>0</v>
      </c>
      <c r="AY252">
        <f t="shared" si="93"/>
        <v>0</v>
      </c>
      <c r="AZ252">
        <f t="shared" si="93"/>
        <v>0</v>
      </c>
      <c r="BA252">
        <f t="shared" si="93"/>
        <v>0</v>
      </c>
      <c r="BB252">
        <f t="shared" si="93"/>
        <v>0</v>
      </c>
      <c r="BC252">
        <f t="shared" si="101"/>
        <v>1</v>
      </c>
      <c r="BF252">
        <f t="shared" si="102"/>
        <v>8</v>
      </c>
      <c r="BG252">
        <f t="shared" si="103"/>
        <v>1</v>
      </c>
      <c r="BH252">
        <f t="shared" si="104"/>
        <v>1</v>
      </c>
      <c r="BI252">
        <f t="shared" si="105"/>
        <v>1</v>
      </c>
      <c r="BJ252">
        <f t="shared" si="106"/>
        <v>1</v>
      </c>
      <c r="BK252">
        <f t="shared" si="107"/>
        <v>1</v>
      </c>
      <c r="BL252">
        <f t="shared" si="108"/>
        <v>2</v>
      </c>
      <c r="BM252">
        <f t="shared" si="109"/>
        <v>0</v>
      </c>
      <c r="BN252">
        <f t="shared" si="110"/>
        <v>1</v>
      </c>
      <c r="BO252">
        <f t="shared" si="111"/>
        <v>0</v>
      </c>
      <c r="BP252">
        <f t="shared" si="112"/>
        <v>16</v>
      </c>
      <c r="BQ252" s="9">
        <f t="shared" si="113"/>
        <v>3</v>
      </c>
      <c r="BS252">
        <v>1</v>
      </c>
    </row>
    <row r="253" spans="1:71" x14ac:dyDescent="0.25">
      <c r="A253">
        <v>2026</v>
      </c>
      <c r="B253" t="s">
        <v>4751</v>
      </c>
      <c r="C253" s="4" t="str">
        <f t="shared" si="98"/>
        <v>Southland</v>
      </c>
      <c r="F253">
        <f>COUNTIFS(Stats_Pitch_Team,$B253,Stats_Pitch_Position,F$1)</f>
        <v>20</v>
      </c>
      <c r="G253">
        <f t="shared" si="122"/>
        <v>4</v>
      </c>
      <c r="H253">
        <f t="shared" si="122"/>
        <v>2</v>
      </c>
      <c r="I253">
        <f t="shared" si="122"/>
        <v>1</v>
      </c>
      <c r="J253">
        <f t="shared" si="122"/>
        <v>3</v>
      </c>
      <c r="K253">
        <f t="shared" si="122"/>
        <v>2</v>
      </c>
      <c r="L253">
        <f t="shared" si="122"/>
        <v>4</v>
      </c>
      <c r="M253">
        <f t="shared" si="122"/>
        <v>1</v>
      </c>
      <c r="N253">
        <f t="shared" si="122"/>
        <v>2</v>
      </c>
      <c r="O253">
        <f t="shared" si="122"/>
        <v>0</v>
      </c>
      <c r="P253">
        <f t="shared" si="122"/>
        <v>0</v>
      </c>
      <c r="S253">
        <f>COUNTIFS(Stats_Pitch_Team,$B253,Stats_Pitch_Position,S$1,Stats_Pitch_AgeOut,1)</f>
        <v>1</v>
      </c>
      <c r="T253">
        <f t="shared" si="118"/>
        <v>0</v>
      </c>
      <c r="U253">
        <f t="shared" si="118"/>
        <v>2</v>
      </c>
      <c r="V253">
        <f t="shared" si="118"/>
        <v>1</v>
      </c>
      <c r="W253">
        <f t="shared" si="118"/>
        <v>0</v>
      </c>
      <c r="X253">
        <f t="shared" si="118"/>
        <v>1</v>
      </c>
      <c r="Y253">
        <f t="shared" si="118"/>
        <v>0</v>
      </c>
      <c r="Z253">
        <f t="shared" si="118"/>
        <v>1</v>
      </c>
      <c r="AA253">
        <f t="shared" si="118"/>
        <v>0</v>
      </c>
      <c r="AB253">
        <f t="shared" si="118"/>
        <v>0</v>
      </c>
      <c r="AC253">
        <f t="shared" si="99"/>
        <v>6</v>
      </c>
      <c r="AF253">
        <f>COUNTIFS(Stats_Pitch_Team,$B253,Stats_Pitch_Position,AF$1,Stats_Pitch_AgeOut,"&lt;&gt;1", Stats_Pitch_Draft,1)</f>
        <v>0</v>
      </c>
      <c r="AG253">
        <f t="shared" si="119"/>
        <v>0</v>
      </c>
      <c r="AH253">
        <f t="shared" si="119"/>
        <v>0</v>
      </c>
      <c r="AI253">
        <f t="shared" si="119"/>
        <v>0</v>
      </c>
      <c r="AJ253">
        <f t="shared" si="119"/>
        <v>0</v>
      </c>
      <c r="AK253">
        <f t="shared" si="119"/>
        <v>0</v>
      </c>
      <c r="AL253">
        <f t="shared" si="119"/>
        <v>0</v>
      </c>
      <c r="AM253">
        <f t="shared" si="119"/>
        <v>0</v>
      </c>
      <c r="AN253">
        <f t="shared" si="119"/>
        <v>0</v>
      </c>
      <c r="AO253">
        <f t="shared" si="119"/>
        <v>0</v>
      </c>
      <c r="AP253">
        <f t="shared" si="100"/>
        <v>0</v>
      </c>
      <c r="AS253">
        <f>COUNTIFS(Transfers_Team_Current,$B253,Transfers_Position,AS$1,Transfers_AgeOut, "&lt;&gt;1")</f>
        <v>5</v>
      </c>
      <c r="AT253">
        <f t="shared" si="120"/>
        <v>2</v>
      </c>
      <c r="AU253">
        <f t="shared" si="120"/>
        <v>0</v>
      </c>
      <c r="AV253">
        <f t="shared" si="120"/>
        <v>0</v>
      </c>
      <c r="AW253">
        <f t="shared" si="120"/>
        <v>2</v>
      </c>
      <c r="AX253">
        <f t="shared" si="120"/>
        <v>0</v>
      </c>
      <c r="AY253">
        <f t="shared" si="120"/>
        <v>2</v>
      </c>
      <c r="AZ253">
        <f t="shared" si="120"/>
        <v>0</v>
      </c>
      <c r="BA253">
        <f t="shared" si="120"/>
        <v>0</v>
      </c>
      <c r="BB253">
        <f t="shared" si="120"/>
        <v>0</v>
      </c>
      <c r="BC253">
        <f t="shared" si="101"/>
        <v>11</v>
      </c>
      <c r="BF253">
        <f t="shared" si="102"/>
        <v>14</v>
      </c>
      <c r="BG253">
        <f t="shared" si="103"/>
        <v>2</v>
      </c>
      <c r="BH253">
        <f t="shared" si="104"/>
        <v>0</v>
      </c>
      <c r="BI253">
        <f t="shared" si="105"/>
        <v>0</v>
      </c>
      <c r="BJ253">
        <f t="shared" si="106"/>
        <v>1</v>
      </c>
      <c r="BK253">
        <f t="shared" si="107"/>
        <v>1</v>
      </c>
      <c r="BL253">
        <f t="shared" si="108"/>
        <v>2</v>
      </c>
      <c r="BM253">
        <f t="shared" si="109"/>
        <v>0</v>
      </c>
      <c r="BN253">
        <f t="shared" si="110"/>
        <v>2</v>
      </c>
      <c r="BO253">
        <f t="shared" si="111"/>
        <v>0</v>
      </c>
      <c r="BP253">
        <f t="shared" si="112"/>
        <v>22</v>
      </c>
      <c r="BQ253" s="9">
        <f t="shared" si="113"/>
        <v>4</v>
      </c>
    </row>
    <row r="254" spans="1:71" x14ac:dyDescent="0.25">
      <c r="A254">
        <v>2026</v>
      </c>
      <c r="B254" t="s">
        <v>5209</v>
      </c>
      <c r="C254" s="4" t="str">
        <f t="shared" si="98"/>
        <v>Southwestern Athletic</v>
      </c>
      <c r="F254">
        <f>COUNTIFS(Stats_Pitch_Team,$B254,Stats_Pitch_Position,F$1)</f>
        <v>16</v>
      </c>
      <c r="G254">
        <f t="shared" si="122"/>
        <v>2</v>
      </c>
      <c r="H254">
        <f t="shared" si="122"/>
        <v>3</v>
      </c>
      <c r="I254">
        <f t="shared" si="122"/>
        <v>2</v>
      </c>
      <c r="J254">
        <f t="shared" si="122"/>
        <v>2</v>
      </c>
      <c r="K254">
        <f t="shared" si="122"/>
        <v>1</v>
      </c>
      <c r="L254">
        <f t="shared" si="122"/>
        <v>1</v>
      </c>
      <c r="M254">
        <f t="shared" si="122"/>
        <v>2</v>
      </c>
      <c r="N254">
        <f t="shared" si="122"/>
        <v>2</v>
      </c>
      <c r="O254">
        <f t="shared" si="122"/>
        <v>1</v>
      </c>
      <c r="P254">
        <f t="shared" si="122"/>
        <v>0</v>
      </c>
      <c r="S254">
        <f>COUNTIFS(Stats_Pitch_Team,$B254,Stats_Pitch_Position,S$1,Stats_Pitch_AgeOut,1)</f>
        <v>8</v>
      </c>
      <c r="T254">
        <f t="shared" si="118"/>
        <v>2</v>
      </c>
      <c r="U254">
        <f t="shared" si="118"/>
        <v>1</v>
      </c>
      <c r="V254">
        <f t="shared" si="118"/>
        <v>1</v>
      </c>
      <c r="W254">
        <f t="shared" si="118"/>
        <v>1</v>
      </c>
      <c r="X254">
        <f t="shared" si="118"/>
        <v>0</v>
      </c>
      <c r="Y254">
        <f t="shared" si="118"/>
        <v>0</v>
      </c>
      <c r="Z254">
        <f t="shared" si="118"/>
        <v>0</v>
      </c>
      <c r="AA254">
        <f t="shared" si="118"/>
        <v>0</v>
      </c>
      <c r="AB254">
        <f t="shared" si="118"/>
        <v>0</v>
      </c>
      <c r="AC254">
        <f t="shared" si="99"/>
        <v>13</v>
      </c>
      <c r="AF254">
        <f>COUNTIFS(Stats_Pitch_Team,$B254,Stats_Pitch_Position,AF$1,Stats_Pitch_AgeOut,"&lt;&gt;1", Stats_Pitch_Draft,1)</f>
        <v>0</v>
      </c>
      <c r="AG254">
        <f t="shared" si="119"/>
        <v>0</v>
      </c>
      <c r="AH254">
        <f t="shared" si="119"/>
        <v>0</v>
      </c>
      <c r="AI254">
        <f t="shared" si="119"/>
        <v>0</v>
      </c>
      <c r="AJ254">
        <f t="shared" si="119"/>
        <v>0</v>
      </c>
      <c r="AK254">
        <f t="shared" si="119"/>
        <v>0</v>
      </c>
      <c r="AL254">
        <f t="shared" si="119"/>
        <v>0</v>
      </c>
      <c r="AM254">
        <f t="shared" si="119"/>
        <v>0</v>
      </c>
      <c r="AN254">
        <f t="shared" si="119"/>
        <v>0</v>
      </c>
      <c r="AO254">
        <f t="shared" si="119"/>
        <v>0</v>
      </c>
      <c r="AP254">
        <f t="shared" si="100"/>
        <v>0</v>
      </c>
      <c r="AS254">
        <f>COUNTIFS(Transfers_Team_Current,$B254,Transfers_Position,AS$1,Transfers_AgeOut, "&lt;&gt;1")</f>
        <v>1</v>
      </c>
      <c r="AT254">
        <f t="shared" si="120"/>
        <v>0</v>
      </c>
      <c r="AU254">
        <f t="shared" si="120"/>
        <v>0</v>
      </c>
      <c r="AV254">
        <f t="shared" si="120"/>
        <v>0</v>
      </c>
      <c r="AW254">
        <f t="shared" si="120"/>
        <v>0</v>
      </c>
      <c r="AX254">
        <f t="shared" si="120"/>
        <v>0</v>
      </c>
      <c r="AY254">
        <f t="shared" si="120"/>
        <v>0</v>
      </c>
      <c r="AZ254">
        <f t="shared" si="120"/>
        <v>0</v>
      </c>
      <c r="BA254">
        <f t="shared" si="120"/>
        <v>0</v>
      </c>
      <c r="BB254">
        <f t="shared" si="120"/>
        <v>0</v>
      </c>
      <c r="BC254">
        <f t="shared" si="101"/>
        <v>1</v>
      </c>
      <c r="BF254">
        <f t="shared" si="102"/>
        <v>7</v>
      </c>
      <c r="BG254">
        <f t="shared" si="103"/>
        <v>0</v>
      </c>
      <c r="BH254">
        <f t="shared" si="104"/>
        <v>2</v>
      </c>
      <c r="BI254">
        <f t="shared" si="105"/>
        <v>1</v>
      </c>
      <c r="BJ254">
        <f t="shared" si="106"/>
        <v>1</v>
      </c>
      <c r="BK254">
        <f t="shared" si="107"/>
        <v>1</v>
      </c>
      <c r="BL254">
        <f t="shared" si="108"/>
        <v>1</v>
      </c>
      <c r="BM254">
        <f t="shared" si="109"/>
        <v>2</v>
      </c>
      <c r="BN254">
        <f t="shared" si="110"/>
        <v>2</v>
      </c>
      <c r="BO254">
        <f t="shared" si="111"/>
        <v>1</v>
      </c>
      <c r="BP254">
        <f t="shared" si="112"/>
        <v>18</v>
      </c>
      <c r="BQ254" s="9">
        <f t="shared" si="113"/>
        <v>5</v>
      </c>
    </row>
    <row r="255" spans="1:71" x14ac:dyDescent="0.25">
      <c r="A255">
        <v>2026</v>
      </c>
      <c r="B255" t="s">
        <v>4976</v>
      </c>
      <c r="C255" s="4" t="str">
        <f t="shared" si="98"/>
        <v>Sun Belt</v>
      </c>
      <c r="F255">
        <f>COUNTIFS(Stats_Pitch_Team,$B255,Stats_Pitch_Position,F$1)</f>
        <v>23</v>
      </c>
      <c r="G255">
        <f t="shared" si="122"/>
        <v>2</v>
      </c>
      <c r="H255">
        <f t="shared" si="122"/>
        <v>2</v>
      </c>
      <c r="I255">
        <f t="shared" si="122"/>
        <v>2</v>
      </c>
      <c r="J255">
        <f t="shared" si="122"/>
        <v>2</v>
      </c>
      <c r="K255">
        <f t="shared" si="122"/>
        <v>1</v>
      </c>
      <c r="L255">
        <f t="shared" si="122"/>
        <v>2</v>
      </c>
      <c r="M255">
        <f t="shared" si="122"/>
        <v>3</v>
      </c>
      <c r="N255">
        <f t="shared" si="122"/>
        <v>2</v>
      </c>
      <c r="O255">
        <f t="shared" si="122"/>
        <v>1</v>
      </c>
      <c r="P255">
        <f t="shared" si="122"/>
        <v>0</v>
      </c>
      <c r="S255">
        <f>COUNTIFS(Stats_Pitch_Team,$B255,Stats_Pitch_Position,S$1,Stats_Pitch_AgeOut,1)</f>
        <v>9</v>
      </c>
      <c r="T255">
        <f t="shared" si="118"/>
        <v>1</v>
      </c>
      <c r="U255">
        <f t="shared" si="118"/>
        <v>1</v>
      </c>
      <c r="V255">
        <f t="shared" si="118"/>
        <v>0</v>
      </c>
      <c r="W255">
        <f t="shared" si="118"/>
        <v>1</v>
      </c>
      <c r="X255">
        <f t="shared" si="118"/>
        <v>0</v>
      </c>
      <c r="Y255">
        <f t="shared" si="118"/>
        <v>0</v>
      </c>
      <c r="Z255">
        <f t="shared" si="118"/>
        <v>0</v>
      </c>
      <c r="AA255">
        <f t="shared" si="118"/>
        <v>1</v>
      </c>
      <c r="AB255">
        <f t="shared" si="118"/>
        <v>0</v>
      </c>
      <c r="AC255">
        <f t="shared" si="99"/>
        <v>13</v>
      </c>
      <c r="AF255">
        <f>COUNTIFS(Stats_Pitch_Team,$B255,Stats_Pitch_Position,AF$1,Stats_Pitch_AgeOut,"&lt;&gt;1", Stats_Pitch_Draft,1)</f>
        <v>0</v>
      </c>
      <c r="AG255">
        <f t="shared" si="119"/>
        <v>0</v>
      </c>
      <c r="AH255">
        <f t="shared" si="119"/>
        <v>0</v>
      </c>
      <c r="AI255">
        <f t="shared" si="119"/>
        <v>0</v>
      </c>
      <c r="AJ255">
        <f t="shared" si="119"/>
        <v>0</v>
      </c>
      <c r="AK255">
        <f t="shared" si="119"/>
        <v>0</v>
      </c>
      <c r="AL255">
        <f t="shared" si="119"/>
        <v>0</v>
      </c>
      <c r="AM255">
        <f t="shared" si="119"/>
        <v>0</v>
      </c>
      <c r="AN255">
        <f t="shared" si="119"/>
        <v>0</v>
      </c>
      <c r="AO255">
        <f t="shared" si="119"/>
        <v>0</v>
      </c>
      <c r="AP255">
        <f t="shared" si="100"/>
        <v>0</v>
      </c>
      <c r="AS255">
        <f>COUNTIFS(Transfers_Team_Current,$B255,Transfers_Position,AS$1,Transfers_AgeOut, "&lt;&gt;1")</f>
        <v>0</v>
      </c>
      <c r="AT255">
        <f t="shared" si="120"/>
        <v>0</v>
      </c>
      <c r="AU255">
        <f t="shared" si="120"/>
        <v>0</v>
      </c>
      <c r="AV255">
        <f t="shared" si="120"/>
        <v>0</v>
      </c>
      <c r="AW255">
        <f t="shared" si="120"/>
        <v>0</v>
      </c>
      <c r="AX255">
        <f t="shared" si="120"/>
        <v>1</v>
      </c>
      <c r="AY255">
        <f t="shared" si="120"/>
        <v>0</v>
      </c>
      <c r="AZ255">
        <f t="shared" si="120"/>
        <v>0</v>
      </c>
      <c r="BA255">
        <f t="shared" si="120"/>
        <v>1</v>
      </c>
      <c r="BB255">
        <f t="shared" si="120"/>
        <v>0</v>
      </c>
      <c r="BC255">
        <f t="shared" si="101"/>
        <v>2</v>
      </c>
      <c r="BF255">
        <f t="shared" si="102"/>
        <v>14</v>
      </c>
      <c r="BG255">
        <f t="shared" si="103"/>
        <v>1</v>
      </c>
      <c r="BH255">
        <f t="shared" si="104"/>
        <v>1</v>
      </c>
      <c r="BI255">
        <f t="shared" si="105"/>
        <v>2</v>
      </c>
      <c r="BJ255">
        <f t="shared" si="106"/>
        <v>1</v>
      </c>
      <c r="BK255">
        <f t="shared" si="107"/>
        <v>0</v>
      </c>
      <c r="BL255">
        <f t="shared" si="108"/>
        <v>2</v>
      </c>
      <c r="BM255">
        <f t="shared" si="109"/>
        <v>3</v>
      </c>
      <c r="BN255">
        <f t="shared" si="110"/>
        <v>0</v>
      </c>
      <c r="BO255">
        <f t="shared" si="111"/>
        <v>1</v>
      </c>
      <c r="BP255">
        <f t="shared" si="112"/>
        <v>25</v>
      </c>
      <c r="BQ255" s="9">
        <f t="shared" si="113"/>
        <v>5</v>
      </c>
    </row>
    <row r="256" spans="1:71" x14ac:dyDescent="0.25">
      <c r="A256">
        <v>2026</v>
      </c>
      <c r="B256" t="s">
        <v>1290</v>
      </c>
      <c r="C256" s="4" t="str">
        <f t="shared" si="98"/>
        <v>Big 12</v>
      </c>
      <c r="F256">
        <f>COUNTIFS(Stats_Pitch_Team,$B256,Stats_Pitch_Position,F$1)</f>
        <v>20</v>
      </c>
      <c r="G256">
        <f t="shared" si="122"/>
        <v>2</v>
      </c>
      <c r="H256">
        <f t="shared" si="122"/>
        <v>1</v>
      </c>
      <c r="I256">
        <f t="shared" si="122"/>
        <v>1</v>
      </c>
      <c r="J256">
        <f t="shared" si="122"/>
        <v>3</v>
      </c>
      <c r="K256">
        <f t="shared" si="122"/>
        <v>3</v>
      </c>
      <c r="L256">
        <f t="shared" si="122"/>
        <v>2</v>
      </c>
      <c r="M256">
        <f t="shared" si="122"/>
        <v>1</v>
      </c>
      <c r="N256">
        <f t="shared" si="122"/>
        <v>2</v>
      </c>
      <c r="O256">
        <f t="shared" si="122"/>
        <v>2</v>
      </c>
      <c r="P256">
        <f t="shared" si="122"/>
        <v>0</v>
      </c>
      <c r="S256">
        <f>COUNTIFS(Stats_Pitch_Team,$B256,Stats_Pitch_Position,S$1,Stats_Pitch_AgeOut,1)</f>
        <v>3</v>
      </c>
      <c r="T256">
        <f t="shared" si="118"/>
        <v>0</v>
      </c>
      <c r="U256">
        <f t="shared" si="118"/>
        <v>1</v>
      </c>
      <c r="V256">
        <f t="shared" si="118"/>
        <v>1</v>
      </c>
      <c r="W256">
        <f t="shared" si="118"/>
        <v>0</v>
      </c>
      <c r="X256">
        <f t="shared" si="118"/>
        <v>0</v>
      </c>
      <c r="Y256">
        <f t="shared" si="118"/>
        <v>0</v>
      </c>
      <c r="Z256">
        <f t="shared" si="118"/>
        <v>0</v>
      </c>
      <c r="AA256">
        <f t="shared" si="118"/>
        <v>0</v>
      </c>
      <c r="AB256">
        <f t="shared" si="118"/>
        <v>0</v>
      </c>
      <c r="AC256">
        <f t="shared" si="99"/>
        <v>5</v>
      </c>
      <c r="AF256">
        <f>COUNTIFS(Stats_Pitch_Team,$B256,Stats_Pitch_Position,AF$1,Stats_Pitch_AgeOut,"&lt;&gt;1", Stats_Pitch_Draft,1)</f>
        <v>1</v>
      </c>
      <c r="AG256">
        <f t="shared" si="119"/>
        <v>0</v>
      </c>
      <c r="AH256">
        <f t="shared" si="119"/>
        <v>0</v>
      </c>
      <c r="AI256">
        <f t="shared" si="119"/>
        <v>0</v>
      </c>
      <c r="AJ256">
        <f t="shared" si="119"/>
        <v>1</v>
      </c>
      <c r="AK256">
        <f t="shared" si="119"/>
        <v>0</v>
      </c>
      <c r="AL256">
        <f t="shared" si="119"/>
        <v>1</v>
      </c>
      <c r="AM256">
        <f t="shared" si="119"/>
        <v>0</v>
      </c>
      <c r="AN256">
        <f t="shared" si="119"/>
        <v>0</v>
      </c>
      <c r="AO256">
        <f t="shared" si="119"/>
        <v>1</v>
      </c>
      <c r="AP256">
        <f t="shared" si="100"/>
        <v>4</v>
      </c>
      <c r="AS256">
        <f>COUNTIFS(Transfers_Team_Current,$B256,Transfers_Position,AS$1,Transfers_AgeOut, "&lt;&gt;1")</f>
        <v>1</v>
      </c>
      <c r="AT256">
        <f t="shared" si="120"/>
        <v>0</v>
      </c>
      <c r="AU256">
        <f t="shared" si="120"/>
        <v>0</v>
      </c>
      <c r="AV256">
        <f t="shared" si="120"/>
        <v>0</v>
      </c>
      <c r="AW256">
        <f t="shared" si="120"/>
        <v>1</v>
      </c>
      <c r="AX256">
        <f t="shared" si="120"/>
        <v>1</v>
      </c>
      <c r="AY256">
        <f t="shared" si="120"/>
        <v>0</v>
      </c>
      <c r="AZ256">
        <f t="shared" si="120"/>
        <v>0</v>
      </c>
      <c r="BA256">
        <f t="shared" si="120"/>
        <v>0</v>
      </c>
      <c r="BB256">
        <f t="shared" si="120"/>
        <v>2</v>
      </c>
      <c r="BC256">
        <f t="shared" si="101"/>
        <v>5</v>
      </c>
      <c r="BF256">
        <f t="shared" si="102"/>
        <v>15</v>
      </c>
      <c r="BG256">
        <f t="shared" si="103"/>
        <v>2</v>
      </c>
      <c r="BH256">
        <f t="shared" si="104"/>
        <v>0</v>
      </c>
      <c r="BI256">
        <f t="shared" si="105"/>
        <v>0</v>
      </c>
      <c r="BJ256">
        <f t="shared" si="106"/>
        <v>1</v>
      </c>
      <c r="BK256">
        <f t="shared" si="107"/>
        <v>2</v>
      </c>
      <c r="BL256">
        <f t="shared" si="108"/>
        <v>1</v>
      </c>
      <c r="BM256">
        <f t="shared" si="109"/>
        <v>1</v>
      </c>
      <c r="BN256">
        <f t="shared" si="110"/>
        <v>2</v>
      </c>
      <c r="BO256">
        <f t="shared" si="111"/>
        <v>-1</v>
      </c>
      <c r="BP256">
        <f t="shared" si="112"/>
        <v>23</v>
      </c>
      <c r="BQ256" s="9">
        <f t="shared" si="113"/>
        <v>4</v>
      </c>
    </row>
    <row r="257" spans="1:69" x14ac:dyDescent="0.25">
      <c r="A257">
        <v>2026</v>
      </c>
      <c r="B257" t="s">
        <v>4503</v>
      </c>
      <c r="C257" s="4" t="str">
        <f t="shared" si="98"/>
        <v>SoCon</v>
      </c>
      <c r="F257">
        <f>COUNTIFS(Stats_Pitch_Team,$B257,Stats_Pitch_Position,F$1)</f>
        <v>19</v>
      </c>
      <c r="G257">
        <f t="shared" si="122"/>
        <v>2</v>
      </c>
      <c r="H257">
        <f t="shared" si="122"/>
        <v>1</v>
      </c>
      <c r="I257">
        <f t="shared" si="122"/>
        <v>4</v>
      </c>
      <c r="J257">
        <f t="shared" si="122"/>
        <v>1</v>
      </c>
      <c r="K257">
        <f t="shared" si="122"/>
        <v>1</v>
      </c>
      <c r="L257">
        <f t="shared" si="122"/>
        <v>1</v>
      </c>
      <c r="M257">
        <f t="shared" si="122"/>
        <v>1</v>
      </c>
      <c r="N257">
        <f t="shared" si="122"/>
        <v>3</v>
      </c>
      <c r="O257">
        <f t="shared" si="122"/>
        <v>2</v>
      </c>
      <c r="P257">
        <f t="shared" si="122"/>
        <v>0</v>
      </c>
      <c r="S257">
        <f>COUNTIFS(Stats_Pitch_Team,$B257,Stats_Pitch_Position,S$1,Stats_Pitch_AgeOut,1)</f>
        <v>7</v>
      </c>
      <c r="T257">
        <f t="shared" si="118"/>
        <v>1</v>
      </c>
      <c r="U257">
        <f t="shared" si="118"/>
        <v>0</v>
      </c>
      <c r="V257">
        <f t="shared" si="118"/>
        <v>1</v>
      </c>
      <c r="W257">
        <f t="shared" si="118"/>
        <v>0</v>
      </c>
      <c r="X257">
        <f t="shared" si="118"/>
        <v>1</v>
      </c>
      <c r="Y257">
        <f t="shared" si="118"/>
        <v>1</v>
      </c>
      <c r="Z257">
        <f t="shared" si="118"/>
        <v>1</v>
      </c>
      <c r="AA257">
        <f t="shared" si="118"/>
        <v>0</v>
      </c>
      <c r="AB257">
        <f t="shared" si="118"/>
        <v>1</v>
      </c>
      <c r="AC257">
        <f t="shared" si="99"/>
        <v>13</v>
      </c>
      <c r="AF257">
        <f>COUNTIFS(Stats_Pitch_Team,$B257,Stats_Pitch_Position,AF$1,Stats_Pitch_AgeOut,"&lt;&gt;1", Stats_Pitch_Draft,1)</f>
        <v>0</v>
      </c>
      <c r="AG257">
        <f t="shared" si="119"/>
        <v>0</v>
      </c>
      <c r="AH257">
        <f t="shared" si="119"/>
        <v>0</v>
      </c>
      <c r="AI257">
        <f t="shared" si="119"/>
        <v>0</v>
      </c>
      <c r="AJ257">
        <f t="shared" si="119"/>
        <v>0</v>
      </c>
      <c r="AK257">
        <f t="shared" si="119"/>
        <v>0</v>
      </c>
      <c r="AL257">
        <f t="shared" si="119"/>
        <v>0</v>
      </c>
      <c r="AM257">
        <f t="shared" si="119"/>
        <v>0</v>
      </c>
      <c r="AN257">
        <f t="shared" si="119"/>
        <v>0</v>
      </c>
      <c r="AO257">
        <f t="shared" si="119"/>
        <v>0</v>
      </c>
      <c r="AP257">
        <f t="shared" si="100"/>
        <v>0</v>
      </c>
      <c r="AS257">
        <f>COUNTIFS(Transfers_Team_Current,$B257,Transfers_Position,AS$1,Transfers_AgeOut, "&lt;&gt;1")</f>
        <v>0</v>
      </c>
      <c r="AT257">
        <f t="shared" si="120"/>
        <v>0</v>
      </c>
      <c r="AU257">
        <f t="shared" si="120"/>
        <v>0</v>
      </c>
      <c r="AV257">
        <f t="shared" si="120"/>
        <v>0</v>
      </c>
      <c r="AW257">
        <f t="shared" si="120"/>
        <v>0</v>
      </c>
      <c r="AX257">
        <f t="shared" si="120"/>
        <v>0</v>
      </c>
      <c r="AY257">
        <f t="shared" si="120"/>
        <v>0</v>
      </c>
      <c r="AZ257">
        <f t="shared" si="120"/>
        <v>0</v>
      </c>
      <c r="BA257">
        <f t="shared" si="120"/>
        <v>0</v>
      </c>
      <c r="BB257">
        <f t="shared" si="120"/>
        <v>0</v>
      </c>
      <c r="BC257">
        <f t="shared" si="101"/>
        <v>0</v>
      </c>
      <c r="BF257">
        <f t="shared" si="102"/>
        <v>12</v>
      </c>
      <c r="BG257">
        <f t="shared" si="103"/>
        <v>1</v>
      </c>
      <c r="BH257">
        <f t="shared" si="104"/>
        <v>1</v>
      </c>
      <c r="BI257">
        <f t="shared" si="105"/>
        <v>3</v>
      </c>
      <c r="BJ257">
        <f t="shared" si="106"/>
        <v>1</v>
      </c>
      <c r="BK257">
        <f t="shared" si="107"/>
        <v>0</v>
      </c>
      <c r="BL257">
        <f t="shared" si="108"/>
        <v>0</v>
      </c>
      <c r="BM257">
        <f t="shared" si="109"/>
        <v>0</v>
      </c>
      <c r="BN257">
        <f t="shared" si="110"/>
        <v>3</v>
      </c>
      <c r="BO257">
        <f t="shared" si="111"/>
        <v>1</v>
      </c>
      <c r="BP257">
        <f t="shared" si="112"/>
        <v>22</v>
      </c>
      <c r="BQ257" s="9">
        <f t="shared" si="113"/>
        <v>3</v>
      </c>
    </row>
    <row r="258" spans="1:69" x14ac:dyDescent="0.25">
      <c r="A258">
        <v>2026</v>
      </c>
      <c r="B258" t="s">
        <v>3115</v>
      </c>
      <c r="C258" s="4" t="str">
        <f t="shared" ref="C258:C321" si="123">IFERROR(INDEX(Conferences_Conference,MATCH(B258,Conferences_Team,0)),"")</f>
        <v>Mid-American</v>
      </c>
      <c r="F258">
        <f>COUNTIFS(Stats_Pitch_Team,$B258,Stats_Pitch_Position,F$1)</f>
        <v>16</v>
      </c>
      <c r="G258">
        <f t="shared" si="122"/>
        <v>4</v>
      </c>
      <c r="H258">
        <f t="shared" si="122"/>
        <v>3</v>
      </c>
      <c r="I258">
        <f t="shared" si="122"/>
        <v>2</v>
      </c>
      <c r="J258">
        <f t="shared" si="122"/>
        <v>1</v>
      </c>
      <c r="K258">
        <f t="shared" si="122"/>
        <v>1</v>
      </c>
      <c r="L258">
        <f t="shared" si="122"/>
        <v>3</v>
      </c>
      <c r="M258">
        <f t="shared" si="122"/>
        <v>1</v>
      </c>
      <c r="N258">
        <f t="shared" si="122"/>
        <v>1</v>
      </c>
      <c r="O258">
        <f t="shared" si="122"/>
        <v>2</v>
      </c>
      <c r="P258">
        <f t="shared" si="122"/>
        <v>0</v>
      </c>
      <c r="S258">
        <f>COUNTIFS(Stats_Pitch_Team,$B258,Stats_Pitch_Position,S$1,Stats_Pitch_AgeOut,1)</f>
        <v>3</v>
      </c>
      <c r="T258">
        <f t="shared" si="118"/>
        <v>0</v>
      </c>
      <c r="U258">
        <f t="shared" si="118"/>
        <v>0</v>
      </c>
      <c r="V258">
        <f t="shared" si="118"/>
        <v>0</v>
      </c>
      <c r="W258">
        <f t="shared" si="118"/>
        <v>0</v>
      </c>
      <c r="X258">
        <f t="shared" si="118"/>
        <v>0</v>
      </c>
      <c r="Y258">
        <f t="shared" si="118"/>
        <v>1</v>
      </c>
      <c r="Z258">
        <f t="shared" si="118"/>
        <v>0</v>
      </c>
      <c r="AA258">
        <f t="shared" si="118"/>
        <v>0</v>
      </c>
      <c r="AB258">
        <f t="shared" si="118"/>
        <v>1</v>
      </c>
      <c r="AC258">
        <f t="shared" si="99"/>
        <v>5</v>
      </c>
      <c r="AF258">
        <f>COUNTIFS(Stats_Pitch_Team,$B258,Stats_Pitch_Position,AF$1,Stats_Pitch_AgeOut,"&lt;&gt;1", Stats_Pitch_Draft,1)</f>
        <v>0</v>
      </c>
      <c r="AG258">
        <f t="shared" si="119"/>
        <v>0</v>
      </c>
      <c r="AH258">
        <f t="shared" si="119"/>
        <v>0</v>
      </c>
      <c r="AI258">
        <f t="shared" si="119"/>
        <v>0</v>
      </c>
      <c r="AJ258">
        <f t="shared" si="119"/>
        <v>0</v>
      </c>
      <c r="AK258">
        <f t="shared" si="119"/>
        <v>0</v>
      </c>
      <c r="AL258">
        <f t="shared" si="119"/>
        <v>0</v>
      </c>
      <c r="AM258">
        <f t="shared" si="119"/>
        <v>0</v>
      </c>
      <c r="AN258">
        <f t="shared" si="119"/>
        <v>0</v>
      </c>
      <c r="AO258">
        <f t="shared" si="119"/>
        <v>0</v>
      </c>
      <c r="AP258">
        <f t="shared" si="100"/>
        <v>0</v>
      </c>
      <c r="AS258">
        <f>COUNTIFS(Transfers_Team_Current,$B258,Transfers_Position,AS$1,Transfers_AgeOut, "&lt;&gt;1")</f>
        <v>5</v>
      </c>
      <c r="AT258">
        <f t="shared" si="120"/>
        <v>1</v>
      </c>
      <c r="AU258">
        <f t="shared" si="120"/>
        <v>1</v>
      </c>
      <c r="AV258">
        <f t="shared" si="120"/>
        <v>1</v>
      </c>
      <c r="AW258">
        <f t="shared" si="120"/>
        <v>1</v>
      </c>
      <c r="AX258">
        <f t="shared" si="120"/>
        <v>0</v>
      </c>
      <c r="AY258">
        <f t="shared" si="120"/>
        <v>0</v>
      </c>
      <c r="AZ258">
        <f t="shared" si="120"/>
        <v>0</v>
      </c>
      <c r="BA258">
        <f t="shared" si="120"/>
        <v>1</v>
      </c>
      <c r="BB258">
        <f t="shared" si="120"/>
        <v>0</v>
      </c>
      <c r="BC258">
        <f t="shared" si="101"/>
        <v>10</v>
      </c>
      <c r="BF258">
        <f t="shared" si="102"/>
        <v>8</v>
      </c>
      <c r="BG258">
        <f t="shared" si="103"/>
        <v>3</v>
      </c>
      <c r="BH258">
        <f t="shared" si="104"/>
        <v>2</v>
      </c>
      <c r="BI258">
        <f t="shared" si="105"/>
        <v>1</v>
      </c>
      <c r="BJ258">
        <f t="shared" si="106"/>
        <v>0</v>
      </c>
      <c r="BK258">
        <f t="shared" si="107"/>
        <v>1</v>
      </c>
      <c r="BL258">
        <f t="shared" si="108"/>
        <v>2</v>
      </c>
      <c r="BM258">
        <f t="shared" si="109"/>
        <v>1</v>
      </c>
      <c r="BN258">
        <f t="shared" si="110"/>
        <v>0</v>
      </c>
      <c r="BO258">
        <f t="shared" si="111"/>
        <v>1</v>
      </c>
      <c r="BP258">
        <f t="shared" si="112"/>
        <v>19</v>
      </c>
      <c r="BQ258" s="9">
        <f t="shared" si="113"/>
        <v>3</v>
      </c>
    </row>
    <row r="259" spans="1:69" x14ac:dyDescent="0.25">
      <c r="A259">
        <v>2026</v>
      </c>
      <c r="B259" t="s">
        <v>2545</v>
      </c>
      <c r="C259" s="4" t="str">
        <f t="shared" si="123"/>
        <v>Coastal</v>
      </c>
      <c r="F259">
        <f>COUNTIFS(Stats_Pitch_Team,$B259,Stats_Pitch_Position,F$1)</f>
        <v>17</v>
      </c>
      <c r="G259">
        <f t="shared" si="122"/>
        <v>2</v>
      </c>
      <c r="H259">
        <f t="shared" si="122"/>
        <v>2</v>
      </c>
      <c r="I259">
        <f t="shared" si="122"/>
        <v>2</v>
      </c>
      <c r="J259">
        <f t="shared" si="122"/>
        <v>2</v>
      </c>
      <c r="K259">
        <f t="shared" si="122"/>
        <v>2</v>
      </c>
      <c r="L259">
        <f t="shared" si="122"/>
        <v>2</v>
      </c>
      <c r="M259">
        <f t="shared" si="122"/>
        <v>1</v>
      </c>
      <c r="N259">
        <f t="shared" si="122"/>
        <v>3</v>
      </c>
      <c r="O259">
        <f t="shared" si="122"/>
        <v>1</v>
      </c>
      <c r="P259">
        <f t="shared" si="122"/>
        <v>0</v>
      </c>
      <c r="S259">
        <f>COUNTIFS(Stats_Pitch_Team,$B259,Stats_Pitch_Position,S$1,Stats_Pitch_AgeOut,1)</f>
        <v>6</v>
      </c>
      <c r="T259">
        <f t="shared" si="118"/>
        <v>1</v>
      </c>
      <c r="U259">
        <f t="shared" si="118"/>
        <v>1</v>
      </c>
      <c r="V259">
        <f t="shared" si="118"/>
        <v>0</v>
      </c>
      <c r="W259">
        <f t="shared" si="118"/>
        <v>1</v>
      </c>
      <c r="X259">
        <f t="shared" si="118"/>
        <v>0</v>
      </c>
      <c r="Y259">
        <f t="shared" si="118"/>
        <v>2</v>
      </c>
      <c r="Z259">
        <f t="shared" si="118"/>
        <v>0</v>
      </c>
      <c r="AA259">
        <f t="shared" si="118"/>
        <v>0</v>
      </c>
      <c r="AB259">
        <f t="shared" si="118"/>
        <v>0</v>
      </c>
      <c r="AC259">
        <f t="shared" ref="AC259:AC309" si="124">SUM(S259:AB259)</f>
        <v>11</v>
      </c>
      <c r="AF259">
        <f>COUNTIFS(Stats_Pitch_Team,$B259,Stats_Pitch_Position,AF$1,Stats_Pitch_AgeOut,"&lt;&gt;1", Stats_Pitch_Draft,1)</f>
        <v>0</v>
      </c>
      <c r="AG259">
        <f t="shared" si="119"/>
        <v>0</v>
      </c>
      <c r="AH259">
        <f t="shared" si="119"/>
        <v>0</v>
      </c>
      <c r="AI259">
        <f t="shared" si="119"/>
        <v>0</v>
      </c>
      <c r="AJ259">
        <f t="shared" si="119"/>
        <v>0</v>
      </c>
      <c r="AK259">
        <f t="shared" si="119"/>
        <v>0</v>
      </c>
      <c r="AL259">
        <f t="shared" si="119"/>
        <v>0</v>
      </c>
      <c r="AM259">
        <f t="shared" si="119"/>
        <v>0</v>
      </c>
      <c r="AN259">
        <f t="shared" si="119"/>
        <v>0</v>
      </c>
      <c r="AO259">
        <f t="shared" si="119"/>
        <v>0</v>
      </c>
      <c r="AP259">
        <f t="shared" ref="AP259:AP309" si="125">SUM(AF259:AO259)</f>
        <v>0</v>
      </c>
      <c r="AS259">
        <f>COUNTIFS(Transfers_Team_Current,$B259,Transfers_Position,AS$1,Transfers_AgeOut, "&lt;&gt;1")</f>
        <v>2</v>
      </c>
      <c r="AT259">
        <f t="shared" si="120"/>
        <v>0</v>
      </c>
      <c r="AU259">
        <f t="shared" si="120"/>
        <v>1</v>
      </c>
      <c r="AV259">
        <f t="shared" si="120"/>
        <v>0</v>
      </c>
      <c r="AW259">
        <f t="shared" si="120"/>
        <v>0</v>
      </c>
      <c r="AX259">
        <f t="shared" si="120"/>
        <v>0</v>
      </c>
      <c r="AY259">
        <f t="shared" si="120"/>
        <v>0</v>
      </c>
      <c r="AZ259">
        <f t="shared" si="120"/>
        <v>0</v>
      </c>
      <c r="BA259">
        <f t="shared" si="120"/>
        <v>3</v>
      </c>
      <c r="BB259">
        <f t="shared" si="120"/>
        <v>0</v>
      </c>
      <c r="BC259">
        <f t="shared" ref="BC259:BC309" si="126">SUM(AS259:BB259)</f>
        <v>6</v>
      </c>
      <c r="BF259">
        <f t="shared" ref="BF259:BF309" si="127">F259-S259-AF259-AS259</f>
        <v>9</v>
      </c>
      <c r="BG259">
        <f t="shared" ref="BG259:BG309" si="128">G259-T259-AG259-AT259</f>
        <v>1</v>
      </c>
      <c r="BH259">
        <f t="shared" ref="BH259:BH309" si="129">H259-U259-AH259-AU259</f>
        <v>0</v>
      </c>
      <c r="BI259">
        <f t="shared" ref="BI259:BI309" si="130">I259-V259-AI259-AV259</f>
        <v>2</v>
      </c>
      <c r="BJ259">
        <f t="shared" ref="BJ259:BJ309" si="131">J259-W259-AJ259-AW259</f>
        <v>1</v>
      </c>
      <c r="BK259">
        <f t="shared" ref="BK259:BK309" si="132">K259-X259-AK259-AX259</f>
        <v>2</v>
      </c>
      <c r="BL259">
        <f t="shared" ref="BL259:BL309" si="133">L259-Y259-AL259-AY259</f>
        <v>0</v>
      </c>
      <c r="BM259">
        <f t="shared" ref="BM259:BM309" si="134">M259-Z259-AM259-AZ259</f>
        <v>1</v>
      </c>
      <c r="BN259">
        <f t="shared" ref="BN259:BN309" si="135">N259-AA259-AN259-BA259</f>
        <v>0</v>
      </c>
      <c r="BO259">
        <f t="shared" ref="BO259:BO309" si="136">O259-AB259-AO259-BB259</f>
        <v>1</v>
      </c>
      <c r="BP259">
        <f t="shared" ref="BP259:BP309" si="137">SUM(BF259:BO259)</f>
        <v>17</v>
      </c>
      <c r="BQ259" s="9">
        <f t="shared" ref="BQ259:BQ309" si="138">SUM(BL259:BN259)</f>
        <v>1</v>
      </c>
    </row>
    <row r="260" spans="1:69" x14ac:dyDescent="0.25">
      <c r="A260">
        <v>2026</v>
      </c>
      <c r="B260" t="s">
        <v>4958</v>
      </c>
      <c r="C260" s="4" t="str">
        <f t="shared" si="123"/>
        <v>Sun Belt</v>
      </c>
      <c r="F260">
        <f>COUNTIFS(Stats_Pitch_Team,$B260,Stats_Pitch_Position,F$1)</f>
        <v>19</v>
      </c>
      <c r="G260">
        <f t="shared" si="122"/>
        <v>2</v>
      </c>
      <c r="H260">
        <f t="shared" si="122"/>
        <v>1</v>
      </c>
      <c r="I260">
        <f t="shared" si="122"/>
        <v>1</v>
      </c>
      <c r="J260">
        <f t="shared" si="122"/>
        <v>1</v>
      </c>
      <c r="K260">
        <f t="shared" si="122"/>
        <v>1</v>
      </c>
      <c r="L260">
        <f t="shared" si="122"/>
        <v>3</v>
      </c>
      <c r="M260">
        <f t="shared" si="122"/>
        <v>1</v>
      </c>
      <c r="N260">
        <f t="shared" si="122"/>
        <v>3</v>
      </c>
      <c r="O260">
        <f t="shared" si="122"/>
        <v>3</v>
      </c>
      <c r="P260">
        <f t="shared" si="122"/>
        <v>0</v>
      </c>
      <c r="S260">
        <f>COUNTIFS(Stats_Pitch_Team,$B260,Stats_Pitch_Position,S$1,Stats_Pitch_AgeOut,1)</f>
        <v>7</v>
      </c>
      <c r="T260">
        <f t="shared" si="118"/>
        <v>0</v>
      </c>
      <c r="U260">
        <f t="shared" si="118"/>
        <v>1</v>
      </c>
      <c r="V260">
        <f t="shared" si="118"/>
        <v>1</v>
      </c>
      <c r="W260">
        <f t="shared" si="118"/>
        <v>1</v>
      </c>
      <c r="X260">
        <f t="shared" si="118"/>
        <v>0</v>
      </c>
      <c r="Y260">
        <f t="shared" si="118"/>
        <v>2</v>
      </c>
      <c r="Z260">
        <f t="shared" si="118"/>
        <v>1</v>
      </c>
      <c r="AA260">
        <f t="shared" si="118"/>
        <v>2</v>
      </c>
      <c r="AB260">
        <f t="shared" si="118"/>
        <v>1</v>
      </c>
      <c r="AC260">
        <f t="shared" si="124"/>
        <v>16</v>
      </c>
      <c r="AF260">
        <f>COUNTIFS(Stats_Pitch_Team,$B260,Stats_Pitch_Position,AF$1,Stats_Pitch_AgeOut,"&lt;&gt;1", Stats_Pitch_Draft,1)</f>
        <v>0</v>
      </c>
      <c r="AG260">
        <f t="shared" si="119"/>
        <v>0</v>
      </c>
      <c r="AH260">
        <f t="shared" si="119"/>
        <v>0</v>
      </c>
      <c r="AI260">
        <f t="shared" si="119"/>
        <v>0</v>
      </c>
      <c r="AJ260">
        <f t="shared" si="119"/>
        <v>0</v>
      </c>
      <c r="AK260">
        <f t="shared" si="119"/>
        <v>0</v>
      </c>
      <c r="AL260">
        <f t="shared" si="119"/>
        <v>0</v>
      </c>
      <c r="AM260">
        <f t="shared" si="119"/>
        <v>0</v>
      </c>
      <c r="AN260">
        <f t="shared" si="119"/>
        <v>0</v>
      </c>
      <c r="AO260">
        <f t="shared" si="119"/>
        <v>0</v>
      </c>
      <c r="AP260">
        <f t="shared" si="125"/>
        <v>0</v>
      </c>
      <c r="AS260">
        <f>COUNTIFS(Transfers_Team_Current,$B260,Transfers_Position,AS$1,Transfers_AgeOut, "&lt;&gt;1")</f>
        <v>0</v>
      </c>
      <c r="AT260">
        <f t="shared" si="120"/>
        <v>0</v>
      </c>
      <c r="AU260">
        <f t="shared" si="120"/>
        <v>0</v>
      </c>
      <c r="AV260">
        <f t="shared" si="120"/>
        <v>0</v>
      </c>
      <c r="AW260">
        <f t="shared" si="120"/>
        <v>0</v>
      </c>
      <c r="AX260">
        <f t="shared" si="120"/>
        <v>0</v>
      </c>
      <c r="AY260">
        <f t="shared" si="120"/>
        <v>0</v>
      </c>
      <c r="AZ260">
        <f t="shared" si="120"/>
        <v>0</v>
      </c>
      <c r="BA260">
        <f t="shared" si="120"/>
        <v>0</v>
      </c>
      <c r="BB260">
        <f t="shared" si="120"/>
        <v>0</v>
      </c>
      <c r="BC260">
        <f t="shared" si="126"/>
        <v>0</v>
      </c>
      <c r="BF260">
        <f t="shared" si="127"/>
        <v>12</v>
      </c>
      <c r="BG260">
        <f t="shared" si="128"/>
        <v>2</v>
      </c>
      <c r="BH260">
        <f t="shared" si="129"/>
        <v>0</v>
      </c>
      <c r="BI260">
        <f t="shared" si="130"/>
        <v>0</v>
      </c>
      <c r="BJ260">
        <f t="shared" si="131"/>
        <v>0</v>
      </c>
      <c r="BK260">
        <f t="shared" si="132"/>
        <v>1</v>
      </c>
      <c r="BL260">
        <f t="shared" si="133"/>
        <v>1</v>
      </c>
      <c r="BM260">
        <f t="shared" si="134"/>
        <v>0</v>
      </c>
      <c r="BN260">
        <f t="shared" si="135"/>
        <v>1</v>
      </c>
      <c r="BO260">
        <f t="shared" si="136"/>
        <v>2</v>
      </c>
      <c r="BP260">
        <f t="shared" si="137"/>
        <v>19</v>
      </c>
      <c r="BQ260" s="9">
        <f t="shared" si="138"/>
        <v>2</v>
      </c>
    </row>
    <row r="261" spans="1:69" x14ac:dyDescent="0.25">
      <c r="A261">
        <v>2026</v>
      </c>
      <c r="B261" t="s">
        <v>854</v>
      </c>
      <c r="C261" s="4" t="str">
        <f t="shared" si="123"/>
        <v>American Athletic</v>
      </c>
      <c r="F261">
        <f>COUNTIFS(Stats_Pitch_Team,$B261,Stats_Pitch_Position,F$1)</f>
        <v>18</v>
      </c>
      <c r="G261">
        <f t="shared" si="122"/>
        <v>2</v>
      </c>
      <c r="H261">
        <f t="shared" si="122"/>
        <v>1</v>
      </c>
      <c r="I261">
        <f t="shared" si="122"/>
        <v>3</v>
      </c>
      <c r="J261">
        <f t="shared" si="122"/>
        <v>2</v>
      </c>
      <c r="K261">
        <f t="shared" si="122"/>
        <v>1</v>
      </c>
      <c r="L261">
        <f t="shared" si="122"/>
        <v>2</v>
      </c>
      <c r="M261">
        <f t="shared" si="122"/>
        <v>1</v>
      </c>
      <c r="N261">
        <f t="shared" si="122"/>
        <v>1</v>
      </c>
      <c r="O261">
        <f t="shared" si="122"/>
        <v>3</v>
      </c>
      <c r="P261">
        <f t="shared" si="122"/>
        <v>0</v>
      </c>
      <c r="S261">
        <f>COUNTIFS(Stats_Pitch_Team,$B261,Stats_Pitch_Position,S$1,Stats_Pitch_AgeOut,1)</f>
        <v>8</v>
      </c>
      <c r="T261">
        <f t="shared" si="118"/>
        <v>1</v>
      </c>
      <c r="U261">
        <f t="shared" si="118"/>
        <v>1</v>
      </c>
      <c r="V261">
        <f t="shared" si="118"/>
        <v>0</v>
      </c>
      <c r="W261">
        <f t="shared" si="118"/>
        <v>2</v>
      </c>
      <c r="X261">
        <f t="shared" si="118"/>
        <v>1</v>
      </c>
      <c r="Y261">
        <f t="shared" si="118"/>
        <v>1</v>
      </c>
      <c r="Z261">
        <f t="shared" si="118"/>
        <v>0</v>
      </c>
      <c r="AA261">
        <f t="shared" si="118"/>
        <v>0</v>
      </c>
      <c r="AB261">
        <f t="shared" si="118"/>
        <v>3</v>
      </c>
      <c r="AC261">
        <f t="shared" si="124"/>
        <v>17</v>
      </c>
      <c r="AF261">
        <f>COUNTIFS(Stats_Pitch_Team,$B261,Stats_Pitch_Position,AF$1,Stats_Pitch_AgeOut,"&lt;&gt;1", Stats_Pitch_Draft,1)</f>
        <v>0</v>
      </c>
      <c r="AG261">
        <f t="shared" si="119"/>
        <v>0</v>
      </c>
      <c r="AH261">
        <f t="shared" si="119"/>
        <v>0</v>
      </c>
      <c r="AI261">
        <f t="shared" si="119"/>
        <v>0</v>
      </c>
      <c r="AJ261">
        <f t="shared" si="119"/>
        <v>0</v>
      </c>
      <c r="AK261">
        <f t="shared" si="119"/>
        <v>0</v>
      </c>
      <c r="AL261">
        <f t="shared" si="119"/>
        <v>0</v>
      </c>
      <c r="AM261">
        <f t="shared" si="119"/>
        <v>0</v>
      </c>
      <c r="AN261">
        <f t="shared" si="119"/>
        <v>0</v>
      </c>
      <c r="AO261">
        <f t="shared" si="119"/>
        <v>0</v>
      </c>
      <c r="AP261">
        <f t="shared" si="125"/>
        <v>0</v>
      </c>
      <c r="AS261">
        <f>COUNTIFS(Transfers_Team_Current,$B261,Transfers_Position,AS$1,Transfers_AgeOut, "&lt;&gt;1")</f>
        <v>3</v>
      </c>
      <c r="AT261">
        <f t="shared" si="120"/>
        <v>0</v>
      </c>
      <c r="AU261">
        <f t="shared" si="120"/>
        <v>0</v>
      </c>
      <c r="AV261">
        <f t="shared" si="120"/>
        <v>0</v>
      </c>
      <c r="AW261">
        <f t="shared" si="120"/>
        <v>0</v>
      </c>
      <c r="AX261">
        <f t="shared" si="120"/>
        <v>0</v>
      </c>
      <c r="AY261">
        <f t="shared" si="120"/>
        <v>0</v>
      </c>
      <c r="AZ261">
        <f t="shared" si="120"/>
        <v>0</v>
      </c>
      <c r="BA261">
        <f t="shared" si="120"/>
        <v>1</v>
      </c>
      <c r="BB261">
        <f t="shared" si="120"/>
        <v>0</v>
      </c>
      <c r="BC261">
        <f t="shared" si="126"/>
        <v>4</v>
      </c>
      <c r="BF261">
        <f t="shared" si="127"/>
        <v>7</v>
      </c>
      <c r="BG261">
        <f t="shared" si="128"/>
        <v>1</v>
      </c>
      <c r="BH261">
        <f t="shared" si="129"/>
        <v>0</v>
      </c>
      <c r="BI261">
        <f t="shared" si="130"/>
        <v>3</v>
      </c>
      <c r="BJ261">
        <f t="shared" si="131"/>
        <v>0</v>
      </c>
      <c r="BK261">
        <f t="shared" si="132"/>
        <v>0</v>
      </c>
      <c r="BL261">
        <f t="shared" si="133"/>
        <v>1</v>
      </c>
      <c r="BM261">
        <f t="shared" si="134"/>
        <v>1</v>
      </c>
      <c r="BN261">
        <f t="shared" si="135"/>
        <v>0</v>
      </c>
      <c r="BO261">
        <f t="shared" si="136"/>
        <v>0</v>
      </c>
      <c r="BP261">
        <f t="shared" si="137"/>
        <v>13</v>
      </c>
      <c r="BQ261" s="9">
        <f t="shared" si="138"/>
        <v>2</v>
      </c>
    </row>
    <row r="262" spans="1:69" x14ac:dyDescent="0.25">
      <c r="A262">
        <v>2026</v>
      </c>
      <c r="B262" t="s">
        <v>742</v>
      </c>
      <c r="C262" s="4" t="str">
        <f t="shared" si="123"/>
        <v>American Athletic</v>
      </c>
      <c r="F262">
        <f>COUNTIFS(Stats_Pitch_Team,$B262,Stats_Pitch_Position,F$1)</f>
        <v>15</v>
      </c>
      <c r="G262">
        <f t="shared" ref="G262:P271" si="139">COUNTIFS(Stats_Hit_Team,$B262,Stats_Hit_Position,G$1)</f>
        <v>2</v>
      </c>
      <c r="H262">
        <f t="shared" si="139"/>
        <v>1</v>
      </c>
      <c r="I262">
        <f t="shared" si="139"/>
        <v>2</v>
      </c>
      <c r="J262">
        <f t="shared" si="139"/>
        <v>2</v>
      </c>
      <c r="K262">
        <f t="shared" si="139"/>
        <v>1</v>
      </c>
      <c r="L262">
        <f t="shared" si="139"/>
        <v>1</v>
      </c>
      <c r="M262">
        <f t="shared" si="139"/>
        <v>1</v>
      </c>
      <c r="N262">
        <f t="shared" si="139"/>
        <v>1</v>
      </c>
      <c r="O262">
        <f t="shared" si="139"/>
        <v>2</v>
      </c>
      <c r="P262">
        <f t="shared" si="139"/>
        <v>0</v>
      </c>
      <c r="S262">
        <f>COUNTIFS(Stats_Pitch_Team,$B262,Stats_Pitch_Position,S$1,Stats_Pitch_AgeOut,1)</f>
        <v>3</v>
      </c>
      <c r="T262">
        <f t="shared" si="118"/>
        <v>0</v>
      </c>
      <c r="U262">
        <f t="shared" si="118"/>
        <v>1</v>
      </c>
      <c r="V262">
        <f t="shared" si="118"/>
        <v>0</v>
      </c>
      <c r="W262">
        <f t="shared" si="118"/>
        <v>0</v>
      </c>
      <c r="X262">
        <f t="shared" si="118"/>
        <v>0</v>
      </c>
      <c r="Y262">
        <f t="shared" si="118"/>
        <v>0</v>
      </c>
      <c r="Z262">
        <f t="shared" si="118"/>
        <v>0</v>
      </c>
      <c r="AA262">
        <f t="shared" si="118"/>
        <v>0</v>
      </c>
      <c r="AB262">
        <f t="shared" si="118"/>
        <v>0</v>
      </c>
      <c r="AC262">
        <f t="shared" si="124"/>
        <v>4</v>
      </c>
      <c r="AF262">
        <f>COUNTIFS(Stats_Pitch_Team,$B262,Stats_Pitch_Position,AF$1,Stats_Pitch_AgeOut,"&lt;&gt;1", Stats_Pitch_Draft,1)</f>
        <v>0</v>
      </c>
      <c r="AG262">
        <f t="shared" si="119"/>
        <v>0</v>
      </c>
      <c r="AH262">
        <f t="shared" si="119"/>
        <v>0</v>
      </c>
      <c r="AI262">
        <f t="shared" si="119"/>
        <v>0</v>
      </c>
      <c r="AJ262">
        <f t="shared" si="119"/>
        <v>0</v>
      </c>
      <c r="AK262">
        <f t="shared" si="119"/>
        <v>0</v>
      </c>
      <c r="AL262">
        <f t="shared" si="119"/>
        <v>0</v>
      </c>
      <c r="AM262">
        <f t="shared" si="119"/>
        <v>0</v>
      </c>
      <c r="AN262">
        <f t="shared" si="119"/>
        <v>0</v>
      </c>
      <c r="AO262">
        <f t="shared" si="119"/>
        <v>0</v>
      </c>
      <c r="AP262">
        <f t="shared" si="125"/>
        <v>0</v>
      </c>
      <c r="AS262">
        <f>COUNTIFS(Transfers_Team_Current,$B262,Transfers_Position,AS$1,Transfers_AgeOut, "&lt;&gt;1")</f>
        <v>2</v>
      </c>
      <c r="AT262">
        <f t="shared" si="120"/>
        <v>0</v>
      </c>
      <c r="AU262">
        <f t="shared" si="120"/>
        <v>0</v>
      </c>
      <c r="AV262">
        <f t="shared" si="120"/>
        <v>0</v>
      </c>
      <c r="AW262">
        <f t="shared" si="120"/>
        <v>0</v>
      </c>
      <c r="AX262">
        <f t="shared" si="120"/>
        <v>0</v>
      </c>
      <c r="AY262">
        <f t="shared" si="120"/>
        <v>0</v>
      </c>
      <c r="AZ262">
        <f t="shared" si="120"/>
        <v>0</v>
      </c>
      <c r="BA262">
        <f t="shared" si="120"/>
        <v>0</v>
      </c>
      <c r="BB262">
        <f t="shared" si="120"/>
        <v>0</v>
      </c>
      <c r="BC262">
        <f t="shared" si="126"/>
        <v>2</v>
      </c>
      <c r="BF262">
        <f t="shared" si="127"/>
        <v>10</v>
      </c>
      <c r="BG262">
        <f t="shared" si="128"/>
        <v>2</v>
      </c>
      <c r="BH262">
        <f t="shared" si="129"/>
        <v>0</v>
      </c>
      <c r="BI262">
        <f t="shared" si="130"/>
        <v>2</v>
      </c>
      <c r="BJ262">
        <f t="shared" si="131"/>
        <v>2</v>
      </c>
      <c r="BK262">
        <f t="shared" si="132"/>
        <v>1</v>
      </c>
      <c r="BL262">
        <f t="shared" si="133"/>
        <v>1</v>
      </c>
      <c r="BM262">
        <f t="shared" si="134"/>
        <v>1</v>
      </c>
      <c r="BN262">
        <f t="shared" si="135"/>
        <v>1</v>
      </c>
      <c r="BO262">
        <f t="shared" si="136"/>
        <v>2</v>
      </c>
      <c r="BP262">
        <f t="shared" si="137"/>
        <v>22</v>
      </c>
      <c r="BQ262" s="9">
        <f t="shared" si="138"/>
        <v>3</v>
      </c>
    </row>
    <row r="263" spans="1:69" x14ac:dyDescent="0.25">
      <c r="A263">
        <v>2026</v>
      </c>
      <c r="B263" t="s">
        <v>2057</v>
      </c>
      <c r="C263" s="4" t="str">
        <f t="shared" si="123"/>
        <v>Big West</v>
      </c>
      <c r="F263">
        <f>COUNTIFS(Stats_Pitch_Team,$B263,Stats_Pitch_Position,F$1)</f>
        <v>15</v>
      </c>
      <c r="G263">
        <f t="shared" si="139"/>
        <v>3</v>
      </c>
      <c r="H263">
        <f t="shared" si="139"/>
        <v>4</v>
      </c>
      <c r="I263">
        <f t="shared" si="139"/>
        <v>1</v>
      </c>
      <c r="J263">
        <f t="shared" si="139"/>
        <v>2</v>
      </c>
      <c r="K263">
        <f t="shared" si="139"/>
        <v>1</v>
      </c>
      <c r="L263">
        <f t="shared" si="139"/>
        <v>2</v>
      </c>
      <c r="M263">
        <f t="shared" si="139"/>
        <v>1</v>
      </c>
      <c r="N263">
        <f t="shared" si="139"/>
        <v>1</v>
      </c>
      <c r="O263">
        <f t="shared" si="139"/>
        <v>3</v>
      </c>
      <c r="P263">
        <f t="shared" si="139"/>
        <v>0</v>
      </c>
      <c r="S263">
        <f>COUNTIFS(Stats_Pitch_Team,$B263,Stats_Pitch_Position,S$1,Stats_Pitch_AgeOut,1)</f>
        <v>5</v>
      </c>
      <c r="T263">
        <f t="shared" si="118"/>
        <v>1</v>
      </c>
      <c r="U263">
        <f t="shared" si="118"/>
        <v>1</v>
      </c>
      <c r="V263">
        <f t="shared" si="118"/>
        <v>1</v>
      </c>
      <c r="W263">
        <f t="shared" si="118"/>
        <v>1</v>
      </c>
      <c r="X263">
        <f t="shared" si="118"/>
        <v>0</v>
      </c>
      <c r="Y263">
        <f t="shared" si="118"/>
        <v>1</v>
      </c>
      <c r="Z263">
        <f t="shared" si="118"/>
        <v>0</v>
      </c>
      <c r="AA263">
        <f t="shared" si="118"/>
        <v>0</v>
      </c>
      <c r="AB263">
        <f t="shared" si="118"/>
        <v>0</v>
      </c>
      <c r="AC263">
        <f t="shared" si="124"/>
        <v>10</v>
      </c>
      <c r="AF263">
        <f>COUNTIFS(Stats_Pitch_Team,$B263,Stats_Pitch_Position,AF$1,Stats_Pitch_AgeOut,"&lt;&gt;1", Stats_Pitch_Draft,1)</f>
        <v>0</v>
      </c>
      <c r="AG263">
        <f t="shared" si="119"/>
        <v>0</v>
      </c>
      <c r="AH263">
        <f t="shared" si="119"/>
        <v>0</v>
      </c>
      <c r="AI263">
        <f t="shared" si="119"/>
        <v>0</v>
      </c>
      <c r="AJ263">
        <f t="shared" si="119"/>
        <v>0</v>
      </c>
      <c r="AK263">
        <f t="shared" si="119"/>
        <v>0</v>
      </c>
      <c r="AL263">
        <f t="shared" si="119"/>
        <v>0</v>
      </c>
      <c r="AM263">
        <f t="shared" si="119"/>
        <v>0</v>
      </c>
      <c r="AN263">
        <f t="shared" si="119"/>
        <v>0</v>
      </c>
      <c r="AO263">
        <f t="shared" si="119"/>
        <v>0</v>
      </c>
      <c r="AP263">
        <f t="shared" si="125"/>
        <v>0</v>
      </c>
      <c r="AS263">
        <f>COUNTIFS(Transfers_Team_Current,$B263,Transfers_Position,AS$1,Transfers_AgeOut, "&lt;&gt;1")</f>
        <v>2</v>
      </c>
      <c r="AT263">
        <f t="shared" si="120"/>
        <v>0</v>
      </c>
      <c r="AU263">
        <f t="shared" si="120"/>
        <v>1</v>
      </c>
      <c r="AV263">
        <f t="shared" si="120"/>
        <v>0</v>
      </c>
      <c r="AW263">
        <f t="shared" si="120"/>
        <v>0</v>
      </c>
      <c r="AX263">
        <f t="shared" si="120"/>
        <v>0</v>
      </c>
      <c r="AY263">
        <f t="shared" si="120"/>
        <v>0</v>
      </c>
      <c r="AZ263">
        <f t="shared" si="120"/>
        <v>0</v>
      </c>
      <c r="BA263">
        <f t="shared" si="120"/>
        <v>1</v>
      </c>
      <c r="BB263">
        <f t="shared" si="120"/>
        <v>0</v>
      </c>
      <c r="BC263">
        <f t="shared" si="126"/>
        <v>4</v>
      </c>
      <c r="BF263">
        <f t="shared" si="127"/>
        <v>8</v>
      </c>
      <c r="BG263">
        <f t="shared" si="128"/>
        <v>2</v>
      </c>
      <c r="BH263">
        <f t="shared" si="129"/>
        <v>2</v>
      </c>
      <c r="BI263">
        <f t="shared" si="130"/>
        <v>0</v>
      </c>
      <c r="BJ263">
        <f t="shared" si="131"/>
        <v>1</v>
      </c>
      <c r="BK263">
        <f t="shared" si="132"/>
        <v>1</v>
      </c>
      <c r="BL263">
        <f t="shared" si="133"/>
        <v>1</v>
      </c>
      <c r="BM263">
        <f t="shared" si="134"/>
        <v>1</v>
      </c>
      <c r="BN263">
        <f t="shared" si="135"/>
        <v>0</v>
      </c>
      <c r="BO263">
        <f t="shared" si="136"/>
        <v>3</v>
      </c>
      <c r="BP263">
        <f t="shared" si="137"/>
        <v>19</v>
      </c>
      <c r="BQ263" s="9">
        <f t="shared" si="138"/>
        <v>2</v>
      </c>
    </row>
    <row r="264" spans="1:69" x14ac:dyDescent="0.25">
      <c r="A264">
        <v>2026</v>
      </c>
      <c r="B264" t="s">
        <v>2078</v>
      </c>
      <c r="C264" s="4" t="str">
        <f t="shared" si="123"/>
        <v>Big West</v>
      </c>
      <c r="F264">
        <f>COUNTIFS(Stats_Pitch_Team,$B264,Stats_Pitch_Position,F$1)</f>
        <v>15</v>
      </c>
      <c r="G264">
        <f t="shared" si="139"/>
        <v>3</v>
      </c>
      <c r="H264">
        <f t="shared" si="139"/>
        <v>1</v>
      </c>
      <c r="I264">
        <f t="shared" si="139"/>
        <v>2</v>
      </c>
      <c r="J264">
        <f t="shared" si="139"/>
        <v>3</v>
      </c>
      <c r="K264">
        <f t="shared" si="139"/>
        <v>1</v>
      </c>
      <c r="L264">
        <f t="shared" si="139"/>
        <v>3</v>
      </c>
      <c r="M264">
        <f t="shared" si="139"/>
        <v>1</v>
      </c>
      <c r="N264">
        <f t="shared" si="139"/>
        <v>1</v>
      </c>
      <c r="O264">
        <f t="shared" si="139"/>
        <v>4</v>
      </c>
      <c r="P264">
        <f t="shared" si="139"/>
        <v>0</v>
      </c>
      <c r="S264">
        <f>COUNTIFS(Stats_Pitch_Team,$B264,Stats_Pitch_Position,S$1,Stats_Pitch_AgeOut,1)</f>
        <v>4</v>
      </c>
      <c r="T264">
        <f t="shared" si="118"/>
        <v>1</v>
      </c>
      <c r="U264">
        <f t="shared" si="118"/>
        <v>0</v>
      </c>
      <c r="V264">
        <f t="shared" si="118"/>
        <v>0</v>
      </c>
      <c r="W264">
        <f t="shared" si="118"/>
        <v>0</v>
      </c>
      <c r="X264">
        <f t="shared" si="118"/>
        <v>0</v>
      </c>
      <c r="Y264">
        <f t="shared" si="118"/>
        <v>1</v>
      </c>
      <c r="Z264">
        <f t="shared" si="118"/>
        <v>0</v>
      </c>
      <c r="AA264">
        <f t="shared" si="118"/>
        <v>0</v>
      </c>
      <c r="AB264">
        <f t="shared" si="118"/>
        <v>0</v>
      </c>
      <c r="AC264">
        <f t="shared" si="124"/>
        <v>6</v>
      </c>
      <c r="AF264">
        <f>COUNTIFS(Stats_Pitch_Team,$B264,Stats_Pitch_Position,AF$1,Stats_Pitch_AgeOut,"&lt;&gt;1", Stats_Pitch_Draft,1)</f>
        <v>2</v>
      </c>
      <c r="AG264">
        <f t="shared" si="119"/>
        <v>0</v>
      </c>
      <c r="AH264">
        <f t="shared" si="119"/>
        <v>0</v>
      </c>
      <c r="AI264">
        <f t="shared" si="119"/>
        <v>0</v>
      </c>
      <c r="AJ264">
        <f t="shared" si="119"/>
        <v>0</v>
      </c>
      <c r="AK264">
        <f t="shared" si="119"/>
        <v>0</v>
      </c>
      <c r="AL264">
        <f t="shared" si="119"/>
        <v>0</v>
      </c>
      <c r="AM264">
        <f t="shared" si="119"/>
        <v>0</v>
      </c>
      <c r="AN264">
        <f t="shared" si="119"/>
        <v>0</v>
      </c>
      <c r="AO264">
        <f t="shared" si="119"/>
        <v>0</v>
      </c>
      <c r="AP264">
        <f t="shared" si="125"/>
        <v>2</v>
      </c>
      <c r="AS264">
        <f>COUNTIFS(Transfers_Team_Current,$B264,Transfers_Position,AS$1,Transfers_AgeOut, "&lt;&gt;1")</f>
        <v>0</v>
      </c>
      <c r="AT264">
        <f t="shared" si="120"/>
        <v>0</v>
      </c>
      <c r="AU264">
        <f t="shared" si="120"/>
        <v>0</v>
      </c>
      <c r="AV264">
        <f t="shared" si="120"/>
        <v>1</v>
      </c>
      <c r="AW264">
        <f t="shared" si="120"/>
        <v>0</v>
      </c>
      <c r="AX264">
        <f t="shared" si="120"/>
        <v>0</v>
      </c>
      <c r="AY264">
        <f t="shared" si="120"/>
        <v>0</v>
      </c>
      <c r="AZ264">
        <f t="shared" si="120"/>
        <v>0</v>
      </c>
      <c r="BA264">
        <f t="shared" si="120"/>
        <v>0</v>
      </c>
      <c r="BB264">
        <f t="shared" si="120"/>
        <v>0</v>
      </c>
      <c r="BC264">
        <f t="shared" si="126"/>
        <v>1</v>
      </c>
      <c r="BF264">
        <f t="shared" si="127"/>
        <v>9</v>
      </c>
      <c r="BG264">
        <f t="shared" si="128"/>
        <v>2</v>
      </c>
      <c r="BH264">
        <f t="shared" si="129"/>
        <v>1</v>
      </c>
      <c r="BI264">
        <f t="shared" si="130"/>
        <v>1</v>
      </c>
      <c r="BJ264">
        <f t="shared" si="131"/>
        <v>3</v>
      </c>
      <c r="BK264">
        <f t="shared" si="132"/>
        <v>1</v>
      </c>
      <c r="BL264">
        <f t="shared" si="133"/>
        <v>2</v>
      </c>
      <c r="BM264">
        <f t="shared" si="134"/>
        <v>1</v>
      </c>
      <c r="BN264">
        <f t="shared" si="135"/>
        <v>1</v>
      </c>
      <c r="BO264">
        <f t="shared" si="136"/>
        <v>4</v>
      </c>
      <c r="BP264">
        <f t="shared" si="137"/>
        <v>25</v>
      </c>
      <c r="BQ264" s="9">
        <f t="shared" si="138"/>
        <v>4</v>
      </c>
    </row>
    <row r="265" spans="1:69" x14ac:dyDescent="0.25">
      <c r="A265">
        <v>2026</v>
      </c>
      <c r="B265" t="s">
        <v>2158</v>
      </c>
      <c r="C265" s="4" t="str">
        <f t="shared" si="123"/>
        <v>Big West</v>
      </c>
      <c r="F265">
        <f>COUNTIFS(Stats_Pitch_Team,$B265,Stats_Pitch_Position,F$1)</f>
        <v>16</v>
      </c>
      <c r="G265">
        <f t="shared" si="139"/>
        <v>2</v>
      </c>
      <c r="H265">
        <f t="shared" si="139"/>
        <v>2</v>
      </c>
      <c r="I265">
        <f t="shared" si="139"/>
        <v>2</v>
      </c>
      <c r="J265">
        <f t="shared" si="139"/>
        <v>2</v>
      </c>
      <c r="K265">
        <f t="shared" si="139"/>
        <v>2</v>
      </c>
      <c r="L265">
        <f t="shared" si="139"/>
        <v>2</v>
      </c>
      <c r="M265">
        <f t="shared" si="139"/>
        <v>1</v>
      </c>
      <c r="N265">
        <f t="shared" si="139"/>
        <v>2</v>
      </c>
      <c r="O265">
        <f t="shared" si="139"/>
        <v>3</v>
      </c>
      <c r="P265">
        <f t="shared" si="139"/>
        <v>0</v>
      </c>
      <c r="S265">
        <f>COUNTIFS(Stats_Pitch_Team,$B265,Stats_Pitch_Position,S$1,Stats_Pitch_AgeOut,1)</f>
        <v>6</v>
      </c>
      <c r="T265">
        <f t="shared" si="118"/>
        <v>1</v>
      </c>
      <c r="U265">
        <f t="shared" si="118"/>
        <v>2</v>
      </c>
      <c r="V265">
        <f t="shared" si="118"/>
        <v>0</v>
      </c>
      <c r="W265">
        <f t="shared" si="118"/>
        <v>0</v>
      </c>
      <c r="X265">
        <f t="shared" si="118"/>
        <v>2</v>
      </c>
      <c r="Y265">
        <f t="shared" si="118"/>
        <v>0</v>
      </c>
      <c r="Z265">
        <f t="shared" si="118"/>
        <v>1</v>
      </c>
      <c r="AA265">
        <f t="shared" si="118"/>
        <v>0</v>
      </c>
      <c r="AB265">
        <f t="shared" si="118"/>
        <v>0</v>
      </c>
      <c r="AC265">
        <f t="shared" si="124"/>
        <v>12</v>
      </c>
      <c r="AF265">
        <f>COUNTIFS(Stats_Pitch_Team,$B265,Stats_Pitch_Position,AF$1,Stats_Pitch_AgeOut,"&lt;&gt;1", Stats_Pitch_Draft,1)</f>
        <v>0</v>
      </c>
      <c r="AG265">
        <f t="shared" si="119"/>
        <v>0</v>
      </c>
      <c r="AH265">
        <f t="shared" si="119"/>
        <v>0</v>
      </c>
      <c r="AI265">
        <f t="shared" si="119"/>
        <v>0</v>
      </c>
      <c r="AJ265">
        <f t="shared" si="119"/>
        <v>0</v>
      </c>
      <c r="AK265">
        <f t="shared" si="119"/>
        <v>0</v>
      </c>
      <c r="AL265">
        <f t="shared" si="119"/>
        <v>0</v>
      </c>
      <c r="AM265">
        <f t="shared" si="119"/>
        <v>0</v>
      </c>
      <c r="AN265">
        <f t="shared" si="119"/>
        <v>0</v>
      </c>
      <c r="AO265">
        <f t="shared" si="119"/>
        <v>0</v>
      </c>
      <c r="AP265">
        <f t="shared" si="125"/>
        <v>0</v>
      </c>
      <c r="AS265">
        <f>COUNTIFS(Transfers_Team_Current,$B265,Transfers_Position,AS$1,Transfers_AgeOut, "&lt;&gt;1")</f>
        <v>8</v>
      </c>
      <c r="AT265">
        <f t="shared" si="120"/>
        <v>1</v>
      </c>
      <c r="AU265">
        <f t="shared" si="120"/>
        <v>0</v>
      </c>
      <c r="AV265">
        <f t="shared" si="120"/>
        <v>1</v>
      </c>
      <c r="AW265">
        <f t="shared" si="120"/>
        <v>2</v>
      </c>
      <c r="AX265">
        <f t="shared" si="120"/>
        <v>0</v>
      </c>
      <c r="AY265">
        <f t="shared" si="120"/>
        <v>1</v>
      </c>
      <c r="AZ265">
        <f t="shared" si="120"/>
        <v>0</v>
      </c>
      <c r="BA265">
        <f t="shared" si="120"/>
        <v>2</v>
      </c>
      <c r="BB265">
        <f t="shared" si="120"/>
        <v>3</v>
      </c>
      <c r="BC265">
        <f t="shared" si="126"/>
        <v>18</v>
      </c>
      <c r="BF265">
        <f t="shared" si="127"/>
        <v>2</v>
      </c>
      <c r="BG265">
        <f t="shared" si="128"/>
        <v>0</v>
      </c>
      <c r="BH265">
        <f t="shared" si="129"/>
        <v>0</v>
      </c>
      <c r="BI265">
        <f t="shared" si="130"/>
        <v>1</v>
      </c>
      <c r="BJ265">
        <f t="shared" si="131"/>
        <v>0</v>
      </c>
      <c r="BK265">
        <f t="shared" si="132"/>
        <v>0</v>
      </c>
      <c r="BL265">
        <f t="shared" si="133"/>
        <v>1</v>
      </c>
      <c r="BM265">
        <f t="shared" si="134"/>
        <v>0</v>
      </c>
      <c r="BN265">
        <f t="shared" si="135"/>
        <v>0</v>
      </c>
      <c r="BO265">
        <f t="shared" si="136"/>
        <v>0</v>
      </c>
      <c r="BP265">
        <f t="shared" si="137"/>
        <v>4</v>
      </c>
      <c r="BQ265" s="9">
        <f t="shared" si="138"/>
        <v>1</v>
      </c>
    </row>
    <row r="266" spans="1:69" x14ac:dyDescent="0.25">
      <c r="A266">
        <v>2026</v>
      </c>
      <c r="B266" t="s">
        <v>2000</v>
      </c>
      <c r="C266" s="4" t="str">
        <f t="shared" si="123"/>
        <v>Big West</v>
      </c>
      <c r="F266">
        <f>COUNTIFS(Stats_Pitch_Team,$B266,Stats_Pitch_Position,F$1)</f>
        <v>18</v>
      </c>
      <c r="G266">
        <f t="shared" si="139"/>
        <v>3</v>
      </c>
      <c r="H266">
        <f t="shared" si="139"/>
        <v>1</v>
      </c>
      <c r="I266">
        <f t="shared" si="139"/>
        <v>5</v>
      </c>
      <c r="J266">
        <f t="shared" si="139"/>
        <v>1</v>
      </c>
      <c r="K266">
        <f t="shared" si="139"/>
        <v>1</v>
      </c>
      <c r="L266">
        <f t="shared" si="139"/>
        <v>1</v>
      </c>
      <c r="M266">
        <f t="shared" si="139"/>
        <v>2</v>
      </c>
      <c r="N266">
        <f t="shared" si="139"/>
        <v>1</v>
      </c>
      <c r="O266">
        <f t="shared" si="139"/>
        <v>2</v>
      </c>
      <c r="P266">
        <f t="shared" si="139"/>
        <v>0</v>
      </c>
      <c r="S266">
        <f>COUNTIFS(Stats_Pitch_Team,$B266,Stats_Pitch_Position,S$1,Stats_Pitch_AgeOut,1)</f>
        <v>3</v>
      </c>
      <c r="T266">
        <f t="shared" si="118"/>
        <v>1</v>
      </c>
      <c r="U266">
        <f t="shared" si="118"/>
        <v>0</v>
      </c>
      <c r="V266">
        <f t="shared" si="118"/>
        <v>1</v>
      </c>
      <c r="W266">
        <f t="shared" si="118"/>
        <v>1</v>
      </c>
      <c r="X266">
        <f t="shared" si="118"/>
        <v>0</v>
      </c>
      <c r="Y266">
        <f t="shared" si="118"/>
        <v>1</v>
      </c>
      <c r="Z266">
        <f t="shared" si="118"/>
        <v>0</v>
      </c>
      <c r="AA266">
        <f t="shared" si="118"/>
        <v>1</v>
      </c>
      <c r="AB266">
        <f t="shared" si="118"/>
        <v>0</v>
      </c>
      <c r="AC266">
        <f t="shared" si="124"/>
        <v>8</v>
      </c>
      <c r="AF266">
        <f>COUNTIFS(Stats_Pitch_Team,$B266,Stats_Pitch_Position,AF$1,Stats_Pitch_AgeOut,"&lt;&gt;1", Stats_Pitch_Draft,1)</f>
        <v>1</v>
      </c>
      <c r="AG266">
        <f t="shared" si="119"/>
        <v>0</v>
      </c>
      <c r="AH266">
        <f t="shared" si="119"/>
        <v>0</v>
      </c>
      <c r="AI266">
        <f t="shared" si="119"/>
        <v>0</v>
      </c>
      <c r="AJ266">
        <f t="shared" si="119"/>
        <v>0</v>
      </c>
      <c r="AK266">
        <f t="shared" si="119"/>
        <v>1</v>
      </c>
      <c r="AL266">
        <f t="shared" si="119"/>
        <v>0</v>
      </c>
      <c r="AM266">
        <f t="shared" si="119"/>
        <v>1</v>
      </c>
      <c r="AN266">
        <f t="shared" si="119"/>
        <v>0</v>
      </c>
      <c r="AO266">
        <f t="shared" si="119"/>
        <v>0</v>
      </c>
      <c r="AP266">
        <f t="shared" si="125"/>
        <v>3</v>
      </c>
      <c r="AS266">
        <f>COUNTIFS(Transfers_Team_Current,$B266,Transfers_Position,AS$1,Transfers_AgeOut, "&lt;&gt;1")</f>
        <v>3</v>
      </c>
      <c r="AT266">
        <f t="shared" si="120"/>
        <v>0</v>
      </c>
      <c r="AU266">
        <f t="shared" si="120"/>
        <v>0</v>
      </c>
      <c r="AV266">
        <f t="shared" si="120"/>
        <v>1</v>
      </c>
      <c r="AW266">
        <f t="shared" si="120"/>
        <v>0</v>
      </c>
      <c r="AX266">
        <f t="shared" si="120"/>
        <v>0</v>
      </c>
      <c r="AY266">
        <f t="shared" si="120"/>
        <v>0</v>
      </c>
      <c r="AZ266">
        <f t="shared" si="120"/>
        <v>0</v>
      </c>
      <c r="BA266">
        <f t="shared" si="120"/>
        <v>0</v>
      </c>
      <c r="BB266">
        <f t="shared" si="120"/>
        <v>1</v>
      </c>
      <c r="BC266">
        <f t="shared" si="126"/>
        <v>5</v>
      </c>
      <c r="BF266">
        <f t="shared" si="127"/>
        <v>11</v>
      </c>
      <c r="BG266">
        <f t="shared" si="128"/>
        <v>2</v>
      </c>
      <c r="BH266">
        <f t="shared" si="129"/>
        <v>1</v>
      </c>
      <c r="BI266">
        <f t="shared" si="130"/>
        <v>3</v>
      </c>
      <c r="BJ266">
        <f t="shared" si="131"/>
        <v>0</v>
      </c>
      <c r="BK266">
        <f t="shared" si="132"/>
        <v>0</v>
      </c>
      <c r="BL266">
        <f t="shared" si="133"/>
        <v>0</v>
      </c>
      <c r="BM266">
        <f t="shared" si="134"/>
        <v>1</v>
      </c>
      <c r="BN266">
        <f t="shared" si="135"/>
        <v>0</v>
      </c>
      <c r="BO266">
        <f t="shared" si="136"/>
        <v>1</v>
      </c>
      <c r="BP266">
        <f t="shared" si="137"/>
        <v>19</v>
      </c>
      <c r="BQ266" s="9">
        <f t="shared" si="138"/>
        <v>1</v>
      </c>
    </row>
    <row r="267" spans="1:69" x14ac:dyDescent="0.25">
      <c r="A267">
        <v>2026</v>
      </c>
      <c r="B267" t="s">
        <v>1964</v>
      </c>
      <c r="C267" s="4" t="str">
        <f t="shared" si="123"/>
        <v>Big West</v>
      </c>
      <c r="F267">
        <f>COUNTIFS(Stats_Pitch_Team,$B267,Stats_Pitch_Position,F$1)</f>
        <v>15</v>
      </c>
      <c r="G267">
        <f t="shared" si="139"/>
        <v>2</v>
      </c>
      <c r="H267">
        <f t="shared" si="139"/>
        <v>1</v>
      </c>
      <c r="I267">
        <f t="shared" si="139"/>
        <v>3</v>
      </c>
      <c r="J267">
        <f t="shared" si="139"/>
        <v>1</v>
      </c>
      <c r="K267">
        <f t="shared" si="139"/>
        <v>2</v>
      </c>
      <c r="L267">
        <f t="shared" si="139"/>
        <v>5</v>
      </c>
      <c r="M267">
        <f t="shared" si="139"/>
        <v>1</v>
      </c>
      <c r="N267">
        <f t="shared" si="139"/>
        <v>1</v>
      </c>
      <c r="O267">
        <f t="shared" si="139"/>
        <v>1</v>
      </c>
      <c r="P267">
        <f t="shared" si="139"/>
        <v>0</v>
      </c>
      <c r="S267">
        <f>COUNTIFS(Stats_Pitch_Team,$B267,Stats_Pitch_Position,S$1,Stats_Pitch_AgeOut,1)</f>
        <v>2</v>
      </c>
      <c r="T267">
        <f t="shared" si="118"/>
        <v>1</v>
      </c>
      <c r="U267">
        <f t="shared" si="118"/>
        <v>1</v>
      </c>
      <c r="V267">
        <f t="shared" si="118"/>
        <v>1</v>
      </c>
      <c r="W267">
        <f t="shared" si="118"/>
        <v>0</v>
      </c>
      <c r="X267">
        <f t="shared" si="118"/>
        <v>1</v>
      </c>
      <c r="Y267">
        <f t="shared" si="118"/>
        <v>1</v>
      </c>
      <c r="Z267">
        <f t="shared" si="118"/>
        <v>0</v>
      </c>
      <c r="AA267">
        <f t="shared" si="118"/>
        <v>1</v>
      </c>
      <c r="AB267">
        <f t="shared" si="118"/>
        <v>1</v>
      </c>
      <c r="AC267">
        <f t="shared" si="124"/>
        <v>9</v>
      </c>
      <c r="AF267">
        <f>COUNTIFS(Stats_Pitch_Team,$B267,Stats_Pitch_Position,AF$1,Stats_Pitch_AgeOut,"&lt;&gt;1", Stats_Pitch_Draft,1)</f>
        <v>4</v>
      </c>
      <c r="AG267">
        <f t="shared" si="119"/>
        <v>0</v>
      </c>
      <c r="AH267">
        <f t="shared" si="119"/>
        <v>0</v>
      </c>
      <c r="AI267">
        <f t="shared" si="119"/>
        <v>0</v>
      </c>
      <c r="AJ267">
        <f t="shared" si="119"/>
        <v>0</v>
      </c>
      <c r="AK267">
        <f t="shared" si="119"/>
        <v>1</v>
      </c>
      <c r="AL267">
        <f t="shared" si="119"/>
        <v>0</v>
      </c>
      <c r="AM267">
        <f t="shared" si="119"/>
        <v>0</v>
      </c>
      <c r="AN267">
        <f t="shared" si="119"/>
        <v>0</v>
      </c>
      <c r="AO267">
        <f t="shared" si="119"/>
        <v>0</v>
      </c>
      <c r="AP267">
        <f t="shared" si="125"/>
        <v>5</v>
      </c>
      <c r="AS267">
        <f>COUNTIFS(Transfers_Team_Current,$B267,Transfers_Position,AS$1,Transfers_AgeOut, "&lt;&gt;1")</f>
        <v>0</v>
      </c>
      <c r="AT267">
        <f t="shared" si="120"/>
        <v>0</v>
      </c>
      <c r="AU267">
        <f t="shared" si="120"/>
        <v>0</v>
      </c>
      <c r="AV267">
        <f t="shared" si="120"/>
        <v>0</v>
      </c>
      <c r="AW267">
        <f t="shared" si="120"/>
        <v>0</v>
      </c>
      <c r="AX267">
        <f t="shared" si="120"/>
        <v>0</v>
      </c>
      <c r="AY267">
        <f t="shared" si="120"/>
        <v>0</v>
      </c>
      <c r="AZ267">
        <f t="shared" si="120"/>
        <v>0</v>
      </c>
      <c r="BA267">
        <f t="shared" si="120"/>
        <v>0</v>
      </c>
      <c r="BB267">
        <f t="shared" si="120"/>
        <v>0</v>
      </c>
      <c r="BC267">
        <f t="shared" si="126"/>
        <v>0</v>
      </c>
      <c r="BF267">
        <f t="shared" si="127"/>
        <v>9</v>
      </c>
      <c r="BG267">
        <f t="shared" si="128"/>
        <v>1</v>
      </c>
      <c r="BH267">
        <f t="shared" si="129"/>
        <v>0</v>
      </c>
      <c r="BI267">
        <f t="shared" si="130"/>
        <v>2</v>
      </c>
      <c r="BJ267">
        <f t="shared" si="131"/>
        <v>1</v>
      </c>
      <c r="BK267">
        <f t="shared" si="132"/>
        <v>0</v>
      </c>
      <c r="BL267">
        <f t="shared" si="133"/>
        <v>4</v>
      </c>
      <c r="BM267">
        <f t="shared" si="134"/>
        <v>1</v>
      </c>
      <c r="BN267">
        <f t="shared" si="135"/>
        <v>0</v>
      </c>
      <c r="BO267">
        <f t="shared" si="136"/>
        <v>0</v>
      </c>
      <c r="BP267">
        <f t="shared" si="137"/>
        <v>18</v>
      </c>
      <c r="BQ267" s="9">
        <f t="shared" si="138"/>
        <v>5</v>
      </c>
    </row>
    <row r="268" spans="1:69" x14ac:dyDescent="0.25">
      <c r="A268">
        <v>2026</v>
      </c>
      <c r="B268" t="s">
        <v>1148</v>
      </c>
      <c r="C268" s="4" t="str">
        <f t="shared" si="123"/>
        <v>Big 12</v>
      </c>
      <c r="F268">
        <f>COUNTIFS(Stats_Pitch_Team,$B268,Stats_Pitch_Position,F$1)</f>
        <v>18</v>
      </c>
      <c r="G268">
        <f t="shared" si="139"/>
        <v>3</v>
      </c>
      <c r="H268">
        <f t="shared" si="139"/>
        <v>1</v>
      </c>
      <c r="I268">
        <f t="shared" si="139"/>
        <v>1</v>
      </c>
      <c r="J268">
        <f t="shared" si="139"/>
        <v>2</v>
      </c>
      <c r="K268">
        <f t="shared" si="139"/>
        <v>1</v>
      </c>
      <c r="L268">
        <f t="shared" si="139"/>
        <v>1</v>
      </c>
      <c r="M268">
        <f t="shared" si="139"/>
        <v>1</v>
      </c>
      <c r="N268">
        <f t="shared" si="139"/>
        <v>1</v>
      </c>
      <c r="O268">
        <f t="shared" si="139"/>
        <v>6</v>
      </c>
      <c r="P268">
        <f t="shared" si="139"/>
        <v>0</v>
      </c>
      <c r="S268">
        <f>COUNTIFS(Stats_Pitch_Team,$B268,Stats_Pitch_Position,S$1,Stats_Pitch_AgeOut,1)</f>
        <v>6</v>
      </c>
      <c r="T268">
        <f t="shared" si="118"/>
        <v>1</v>
      </c>
      <c r="U268">
        <f t="shared" si="118"/>
        <v>1</v>
      </c>
      <c r="V268">
        <f t="shared" si="118"/>
        <v>0</v>
      </c>
      <c r="W268">
        <f t="shared" si="118"/>
        <v>2</v>
      </c>
      <c r="X268">
        <f t="shared" si="118"/>
        <v>0</v>
      </c>
      <c r="Y268">
        <f t="shared" si="118"/>
        <v>1</v>
      </c>
      <c r="Z268">
        <f t="shared" si="118"/>
        <v>1</v>
      </c>
      <c r="AA268">
        <f t="shared" si="118"/>
        <v>0</v>
      </c>
      <c r="AB268">
        <f t="shared" si="118"/>
        <v>4</v>
      </c>
      <c r="AC268">
        <f t="shared" si="124"/>
        <v>16</v>
      </c>
      <c r="AF268">
        <f>COUNTIFS(Stats_Pitch_Team,$B268,Stats_Pitch_Position,AF$1,Stats_Pitch_AgeOut,"&lt;&gt;1", Stats_Pitch_Draft,1)</f>
        <v>1</v>
      </c>
      <c r="AG268">
        <f t="shared" si="119"/>
        <v>0</v>
      </c>
      <c r="AH268">
        <f t="shared" si="119"/>
        <v>0</v>
      </c>
      <c r="AI268">
        <f t="shared" si="119"/>
        <v>0</v>
      </c>
      <c r="AJ268">
        <f t="shared" si="119"/>
        <v>0</v>
      </c>
      <c r="AK268">
        <f t="shared" si="119"/>
        <v>0</v>
      </c>
      <c r="AL268">
        <f t="shared" si="119"/>
        <v>0</v>
      </c>
      <c r="AM268">
        <f t="shared" si="119"/>
        <v>0</v>
      </c>
      <c r="AN268">
        <f t="shared" si="119"/>
        <v>1</v>
      </c>
      <c r="AO268">
        <f t="shared" si="119"/>
        <v>0</v>
      </c>
      <c r="AP268">
        <f t="shared" si="125"/>
        <v>2</v>
      </c>
      <c r="AS268">
        <f>COUNTIFS(Transfers_Team_Current,$B268,Transfers_Position,AS$1,Transfers_AgeOut, "&lt;&gt;1")</f>
        <v>0</v>
      </c>
      <c r="AT268">
        <f t="shared" si="120"/>
        <v>0</v>
      </c>
      <c r="AU268">
        <f t="shared" si="120"/>
        <v>0</v>
      </c>
      <c r="AV268">
        <f t="shared" si="120"/>
        <v>0</v>
      </c>
      <c r="AW268">
        <f t="shared" si="120"/>
        <v>0</v>
      </c>
      <c r="AX268">
        <f t="shared" si="120"/>
        <v>0</v>
      </c>
      <c r="AY268">
        <f t="shared" si="120"/>
        <v>0</v>
      </c>
      <c r="AZ268">
        <f t="shared" si="120"/>
        <v>0</v>
      </c>
      <c r="BA268">
        <f t="shared" si="120"/>
        <v>0</v>
      </c>
      <c r="BB268">
        <f t="shared" si="120"/>
        <v>0</v>
      </c>
      <c r="BC268">
        <f t="shared" si="126"/>
        <v>0</v>
      </c>
      <c r="BF268">
        <f t="shared" si="127"/>
        <v>11</v>
      </c>
      <c r="BG268">
        <f t="shared" si="128"/>
        <v>2</v>
      </c>
      <c r="BH268">
        <f t="shared" si="129"/>
        <v>0</v>
      </c>
      <c r="BI268">
        <f t="shared" si="130"/>
        <v>1</v>
      </c>
      <c r="BJ268">
        <f t="shared" si="131"/>
        <v>0</v>
      </c>
      <c r="BK268">
        <f t="shared" si="132"/>
        <v>1</v>
      </c>
      <c r="BL268">
        <f t="shared" si="133"/>
        <v>0</v>
      </c>
      <c r="BM268">
        <f t="shared" si="134"/>
        <v>0</v>
      </c>
      <c r="BN268">
        <f t="shared" si="135"/>
        <v>0</v>
      </c>
      <c r="BO268">
        <f t="shared" si="136"/>
        <v>2</v>
      </c>
      <c r="BP268">
        <f t="shared" si="137"/>
        <v>17</v>
      </c>
      <c r="BQ268" s="9">
        <f t="shared" si="138"/>
        <v>0</v>
      </c>
    </row>
    <row r="269" spans="1:69" x14ac:dyDescent="0.25">
      <c r="A269">
        <v>2026</v>
      </c>
      <c r="B269" t="s">
        <v>1661</v>
      </c>
      <c r="C269" s="4" t="str">
        <f t="shared" si="123"/>
        <v>Big Ten</v>
      </c>
      <c r="F269">
        <f>COUNTIFS(Stats_Pitch_Team,$B269,Stats_Pitch_Position,F$1)</f>
        <v>16</v>
      </c>
      <c r="G269">
        <f t="shared" si="139"/>
        <v>2</v>
      </c>
      <c r="H269">
        <f t="shared" si="139"/>
        <v>1</v>
      </c>
      <c r="I269">
        <f t="shared" si="139"/>
        <v>3</v>
      </c>
      <c r="J269">
        <f t="shared" si="139"/>
        <v>1</v>
      </c>
      <c r="K269">
        <f t="shared" si="139"/>
        <v>1</v>
      </c>
      <c r="L269">
        <f t="shared" si="139"/>
        <v>1</v>
      </c>
      <c r="M269">
        <f t="shared" si="139"/>
        <v>1</v>
      </c>
      <c r="N269">
        <f t="shared" si="139"/>
        <v>1</v>
      </c>
      <c r="O269">
        <f t="shared" si="139"/>
        <v>4</v>
      </c>
      <c r="P269">
        <f t="shared" si="139"/>
        <v>0</v>
      </c>
      <c r="S269">
        <f>COUNTIFS(Stats_Pitch_Team,$B269,Stats_Pitch_Position,S$1,Stats_Pitch_AgeOut,1)</f>
        <v>3</v>
      </c>
      <c r="T269">
        <f t="shared" si="118"/>
        <v>0</v>
      </c>
      <c r="U269">
        <f t="shared" si="118"/>
        <v>0</v>
      </c>
      <c r="V269">
        <f t="shared" si="118"/>
        <v>0</v>
      </c>
      <c r="W269">
        <f t="shared" si="118"/>
        <v>0</v>
      </c>
      <c r="X269">
        <f t="shared" si="118"/>
        <v>0</v>
      </c>
      <c r="Y269">
        <f t="shared" si="118"/>
        <v>0</v>
      </c>
      <c r="Z269">
        <f t="shared" si="118"/>
        <v>0</v>
      </c>
      <c r="AA269">
        <f t="shared" si="118"/>
        <v>0</v>
      </c>
      <c r="AB269">
        <f t="shared" si="118"/>
        <v>1</v>
      </c>
      <c r="AC269">
        <f t="shared" si="124"/>
        <v>4</v>
      </c>
      <c r="AF269">
        <f>COUNTIFS(Stats_Pitch_Team,$B269,Stats_Pitch_Position,AF$1,Stats_Pitch_AgeOut,"&lt;&gt;1", Stats_Pitch_Draft,1)</f>
        <v>2</v>
      </c>
      <c r="AG269">
        <f t="shared" si="119"/>
        <v>1</v>
      </c>
      <c r="AH269">
        <f t="shared" si="119"/>
        <v>1</v>
      </c>
      <c r="AI269">
        <f t="shared" si="119"/>
        <v>0</v>
      </c>
      <c r="AJ269">
        <f t="shared" si="119"/>
        <v>1</v>
      </c>
      <c r="AK269">
        <f t="shared" si="119"/>
        <v>1</v>
      </c>
      <c r="AL269">
        <f t="shared" si="119"/>
        <v>1</v>
      </c>
      <c r="AM269">
        <f t="shared" si="119"/>
        <v>1</v>
      </c>
      <c r="AN269">
        <f t="shared" si="119"/>
        <v>0</v>
      </c>
      <c r="AO269">
        <f t="shared" si="119"/>
        <v>0</v>
      </c>
      <c r="AP269">
        <f t="shared" si="125"/>
        <v>8</v>
      </c>
      <c r="AS269">
        <f>COUNTIFS(Transfers_Team_Current,$B269,Transfers_Position,AS$1,Transfers_AgeOut, "&lt;&gt;1")</f>
        <v>0</v>
      </c>
      <c r="AT269">
        <f t="shared" si="120"/>
        <v>0</v>
      </c>
      <c r="AU269">
        <f t="shared" si="120"/>
        <v>0</v>
      </c>
      <c r="AV269">
        <f t="shared" si="120"/>
        <v>0</v>
      </c>
      <c r="AW269">
        <f t="shared" si="120"/>
        <v>0</v>
      </c>
      <c r="AX269">
        <f t="shared" si="120"/>
        <v>0</v>
      </c>
      <c r="AY269">
        <f t="shared" si="120"/>
        <v>0</v>
      </c>
      <c r="AZ269">
        <f t="shared" si="120"/>
        <v>0</v>
      </c>
      <c r="BA269">
        <f t="shared" si="120"/>
        <v>0</v>
      </c>
      <c r="BB269">
        <f t="shared" si="120"/>
        <v>0</v>
      </c>
      <c r="BC269">
        <f t="shared" si="126"/>
        <v>0</v>
      </c>
      <c r="BF269">
        <f t="shared" si="127"/>
        <v>11</v>
      </c>
      <c r="BG269">
        <f t="shared" si="128"/>
        <v>1</v>
      </c>
      <c r="BH269">
        <f t="shared" si="129"/>
        <v>0</v>
      </c>
      <c r="BI269">
        <f t="shared" si="130"/>
        <v>3</v>
      </c>
      <c r="BJ269">
        <f t="shared" si="131"/>
        <v>0</v>
      </c>
      <c r="BK269">
        <f t="shared" si="132"/>
        <v>0</v>
      </c>
      <c r="BL269">
        <f t="shared" si="133"/>
        <v>0</v>
      </c>
      <c r="BM269">
        <f t="shared" si="134"/>
        <v>0</v>
      </c>
      <c r="BN269">
        <f t="shared" si="135"/>
        <v>1</v>
      </c>
      <c r="BO269">
        <f t="shared" si="136"/>
        <v>3</v>
      </c>
      <c r="BP269">
        <f t="shared" si="137"/>
        <v>19</v>
      </c>
      <c r="BQ269" s="9">
        <f t="shared" si="138"/>
        <v>1</v>
      </c>
    </row>
    <row r="270" spans="1:69" x14ac:dyDescent="0.25">
      <c r="A270">
        <v>2026</v>
      </c>
      <c r="B270" t="s">
        <v>5057</v>
      </c>
      <c r="C270" s="4" t="str">
        <f t="shared" si="123"/>
        <v>Sun Belt</v>
      </c>
      <c r="F270">
        <f>COUNTIFS(Stats_Pitch_Team,$B270,Stats_Pitch_Position,F$1)</f>
        <v>19</v>
      </c>
      <c r="G270">
        <f t="shared" si="139"/>
        <v>2</v>
      </c>
      <c r="H270">
        <f t="shared" si="139"/>
        <v>2</v>
      </c>
      <c r="I270">
        <f t="shared" si="139"/>
        <v>2</v>
      </c>
      <c r="J270">
        <f t="shared" si="139"/>
        <v>1</v>
      </c>
      <c r="K270">
        <f t="shared" si="139"/>
        <v>1</v>
      </c>
      <c r="L270">
        <f t="shared" si="139"/>
        <v>1</v>
      </c>
      <c r="M270">
        <f t="shared" si="139"/>
        <v>2</v>
      </c>
      <c r="N270">
        <f t="shared" si="139"/>
        <v>3</v>
      </c>
      <c r="O270">
        <f t="shared" si="139"/>
        <v>4</v>
      </c>
      <c r="P270">
        <f t="shared" si="139"/>
        <v>0</v>
      </c>
      <c r="S270">
        <f>COUNTIFS(Stats_Pitch_Team,$B270,Stats_Pitch_Position,S$1,Stats_Pitch_AgeOut,1)</f>
        <v>9</v>
      </c>
      <c r="T270">
        <f t="shared" si="118"/>
        <v>0</v>
      </c>
      <c r="U270">
        <f t="shared" si="118"/>
        <v>1</v>
      </c>
      <c r="V270">
        <f t="shared" si="118"/>
        <v>0</v>
      </c>
      <c r="W270">
        <f t="shared" si="118"/>
        <v>1</v>
      </c>
      <c r="X270">
        <f t="shared" si="118"/>
        <v>0</v>
      </c>
      <c r="Y270">
        <f t="shared" si="118"/>
        <v>1</v>
      </c>
      <c r="Z270">
        <f t="shared" si="118"/>
        <v>1</v>
      </c>
      <c r="AA270">
        <f t="shared" si="118"/>
        <v>1</v>
      </c>
      <c r="AB270">
        <f t="shared" si="118"/>
        <v>1</v>
      </c>
      <c r="AC270">
        <f t="shared" si="124"/>
        <v>15</v>
      </c>
      <c r="AF270">
        <f>COUNTIFS(Stats_Pitch_Team,$B270,Stats_Pitch_Position,AF$1,Stats_Pitch_AgeOut,"&lt;&gt;1", Stats_Pitch_Draft,1)</f>
        <v>0</v>
      </c>
      <c r="AG270">
        <f t="shared" si="119"/>
        <v>0</v>
      </c>
      <c r="AH270">
        <f t="shared" si="119"/>
        <v>0</v>
      </c>
      <c r="AI270">
        <f t="shared" si="119"/>
        <v>0</v>
      </c>
      <c r="AJ270">
        <f t="shared" si="119"/>
        <v>0</v>
      </c>
      <c r="AK270">
        <f t="shared" si="119"/>
        <v>0</v>
      </c>
      <c r="AL270">
        <f t="shared" si="119"/>
        <v>0</v>
      </c>
      <c r="AM270">
        <f t="shared" si="119"/>
        <v>0</v>
      </c>
      <c r="AN270">
        <f t="shared" si="119"/>
        <v>0</v>
      </c>
      <c r="AO270">
        <f t="shared" si="119"/>
        <v>0</v>
      </c>
      <c r="AP270">
        <f t="shared" si="125"/>
        <v>0</v>
      </c>
      <c r="AS270">
        <f>COUNTIFS(Transfers_Team_Current,$B270,Transfers_Position,AS$1,Transfers_AgeOut, "&lt;&gt;1")</f>
        <v>2</v>
      </c>
      <c r="AT270">
        <f t="shared" si="120"/>
        <v>0</v>
      </c>
      <c r="AU270">
        <f t="shared" si="120"/>
        <v>1</v>
      </c>
      <c r="AV270">
        <f t="shared" si="120"/>
        <v>0</v>
      </c>
      <c r="AW270">
        <f t="shared" si="120"/>
        <v>0</v>
      </c>
      <c r="AX270">
        <f t="shared" si="120"/>
        <v>0</v>
      </c>
      <c r="AY270">
        <f t="shared" si="120"/>
        <v>0</v>
      </c>
      <c r="AZ270">
        <f t="shared" si="120"/>
        <v>1</v>
      </c>
      <c r="BA270">
        <f t="shared" si="120"/>
        <v>1</v>
      </c>
      <c r="BB270">
        <f t="shared" si="120"/>
        <v>1</v>
      </c>
      <c r="BC270">
        <f t="shared" si="126"/>
        <v>6</v>
      </c>
      <c r="BF270">
        <f t="shared" si="127"/>
        <v>8</v>
      </c>
      <c r="BG270">
        <f t="shared" si="128"/>
        <v>2</v>
      </c>
      <c r="BH270">
        <f t="shared" si="129"/>
        <v>0</v>
      </c>
      <c r="BI270">
        <f t="shared" si="130"/>
        <v>2</v>
      </c>
      <c r="BJ270">
        <f t="shared" si="131"/>
        <v>0</v>
      </c>
      <c r="BK270">
        <f t="shared" si="132"/>
        <v>1</v>
      </c>
      <c r="BL270">
        <f t="shared" si="133"/>
        <v>0</v>
      </c>
      <c r="BM270">
        <f t="shared" si="134"/>
        <v>0</v>
      </c>
      <c r="BN270">
        <f t="shared" si="135"/>
        <v>1</v>
      </c>
      <c r="BO270">
        <f t="shared" si="136"/>
        <v>2</v>
      </c>
      <c r="BP270">
        <f t="shared" si="137"/>
        <v>16</v>
      </c>
      <c r="BQ270" s="9">
        <f t="shared" si="138"/>
        <v>1</v>
      </c>
    </row>
    <row r="271" spans="1:69" x14ac:dyDescent="0.25">
      <c r="A271">
        <v>2026</v>
      </c>
      <c r="B271" t="s">
        <v>630</v>
      </c>
      <c r="C271" s="4" t="str">
        <f t="shared" si="123"/>
        <v>America East</v>
      </c>
      <c r="F271">
        <f>COUNTIFS(Stats_Pitch_Team,$B271,Stats_Pitch_Position,F$1)</f>
        <v>17</v>
      </c>
      <c r="G271">
        <f t="shared" si="139"/>
        <v>2</v>
      </c>
      <c r="H271">
        <f t="shared" si="139"/>
        <v>2</v>
      </c>
      <c r="I271">
        <f t="shared" si="139"/>
        <v>2</v>
      </c>
      <c r="J271">
        <f t="shared" si="139"/>
        <v>2</v>
      </c>
      <c r="K271">
        <f t="shared" si="139"/>
        <v>2</v>
      </c>
      <c r="L271">
        <f t="shared" si="139"/>
        <v>2</v>
      </c>
      <c r="M271">
        <f t="shared" si="139"/>
        <v>2</v>
      </c>
      <c r="N271">
        <f t="shared" si="139"/>
        <v>2</v>
      </c>
      <c r="O271">
        <f t="shared" si="139"/>
        <v>1</v>
      </c>
      <c r="P271">
        <f t="shared" si="139"/>
        <v>0</v>
      </c>
      <c r="S271">
        <f>COUNTIFS(Stats_Pitch_Team,$B271,Stats_Pitch_Position,S$1,Stats_Pitch_AgeOut,1)</f>
        <v>6</v>
      </c>
      <c r="T271">
        <f t="shared" si="118"/>
        <v>1</v>
      </c>
      <c r="U271">
        <f t="shared" si="118"/>
        <v>0</v>
      </c>
      <c r="V271">
        <f t="shared" si="118"/>
        <v>1</v>
      </c>
      <c r="W271">
        <f t="shared" si="118"/>
        <v>1</v>
      </c>
      <c r="X271">
        <f t="shared" si="118"/>
        <v>1</v>
      </c>
      <c r="Y271">
        <f t="shared" si="118"/>
        <v>0</v>
      </c>
      <c r="Z271">
        <f t="shared" si="118"/>
        <v>1</v>
      </c>
      <c r="AA271">
        <f t="shared" si="118"/>
        <v>1</v>
      </c>
      <c r="AB271">
        <f t="shared" si="118"/>
        <v>0</v>
      </c>
      <c r="AC271">
        <f t="shared" si="124"/>
        <v>12</v>
      </c>
      <c r="AF271">
        <f>COUNTIFS(Stats_Pitch_Team,$B271,Stats_Pitch_Position,AF$1,Stats_Pitch_AgeOut,"&lt;&gt;1", Stats_Pitch_Draft,1)</f>
        <v>0</v>
      </c>
      <c r="AG271">
        <f t="shared" si="119"/>
        <v>0</v>
      </c>
      <c r="AH271">
        <f t="shared" si="119"/>
        <v>0</v>
      </c>
      <c r="AI271">
        <f t="shared" si="119"/>
        <v>0</v>
      </c>
      <c r="AJ271">
        <f t="shared" si="119"/>
        <v>0</v>
      </c>
      <c r="AK271">
        <f t="shared" si="119"/>
        <v>0</v>
      </c>
      <c r="AL271">
        <f t="shared" si="119"/>
        <v>0</v>
      </c>
      <c r="AM271">
        <f t="shared" si="119"/>
        <v>0</v>
      </c>
      <c r="AN271">
        <f t="shared" si="119"/>
        <v>0</v>
      </c>
      <c r="AO271">
        <f t="shared" si="119"/>
        <v>0</v>
      </c>
      <c r="AP271">
        <f t="shared" si="125"/>
        <v>0</v>
      </c>
      <c r="AS271">
        <f>COUNTIFS(Transfers_Team_Current,$B271,Transfers_Position,AS$1,Transfers_AgeOut, "&lt;&gt;1")</f>
        <v>0</v>
      </c>
      <c r="AT271">
        <f t="shared" si="120"/>
        <v>0</v>
      </c>
      <c r="AU271">
        <f t="shared" si="120"/>
        <v>0</v>
      </c>
      <c r="AV271">
        <f t="shared" si="120"/>
        <v>0</v>
      </c>
      <c r="AW271">
        <f t="shared" si="120"/>
        <v>0</v>
      </c>
      <c r="AX271">
        <f t="shared" si="120"/>
        <v>0</v>
      </c>
      <c r="AY271">
        <f t="shared" si="120"/>
        <v>0</v>
      </c>
      <c r="AZ271">
        <f t="shared" si="120"/>
        <v>0</v>
      </c>
      <c r="BA271">
        <f t="shared" si="120"/>
        <v>0</v>
      </c>
      <c r="BB271">
        <f t="shared" si="120"/>
        <v>0</v>
      </c>
      <c r="BC271">
        <f t="shared" si="126"/>
        <v>0</v>
      </c>
      <c r="BF271">
        <f t="shared" si="127"/>
        <v>11</v>
      </c>
      <c r="BG271">
        <f t="shared" si="128"/>
        <v>1</v>
      </c>
      <c r="BH271">
        <f t="shared" si="129"/>
        <v>2</v>
      </c>
      <c r="BI271">
        <f t="shared" si="130"/>
        <v>1</v>
      </c>
      <c r="BJ271">
        <f t="shared" si="131"/>
        <v>1</v>
      </c>
      <c r="BK271">
        <f t="shared" si="132"/>
        <v>1</v>
      </c>
      <c r="BL271">
        <f t="shared" si="133"/>
        <v>2</v>
      </c>
      <c r="BM271">
        <f t="shared" si="134"/>
        <v>1</v>
      </c>
      <c r="BN271">
        <f t="shared" si="135"/>
        <v>1</v>
      </c>
      <c r="BO271">
        <f t="shared" si="136"/>
        <v>1</v>
      </c>
      <c r="BP271">
        <f t="shared" si="137"/>
        <v>22</v>
      </c>
      <c r="BQ271" s="9">
        <f t="shared" si="138"/>
        <v>4</v>
      </c>
    </row>
    <row r="272" spans="1:69" x14ac:dyDescent="0.25">
      <c r="A272">
        <v>2026</v>
      </c>
      <c r="B272" t="s">
        <v>573</v>
      </c>
      <c r="C272" s="4" t="str">
        <f t="shared" si="123"/>
        <v>America East</v>
      </c>
      <c r="F272">
        <f>COUNTIFS(Stats_Pitch_Team,$B272,Stats_Pitch_Position,F$1)</f>
        <v>16</v>
      </c>
      <c r="G272">
        <f t="shared" ref="G272:P281" si="140">COUNTIFS(Stats_Hit_Team,$B272,Stats_Hit_Position,G$1)</f>
        <v>2</v>
      </c>
      <c r="H272">
        <f t="shared" si="140"/>
        <v>2</v>
      </c>
      <c r="I272">
        <f t="shared" si="140"/>
        <v>2</v>
      </c>
      <c r="J272">
        <f t="shared" si="140"/>
        <v>1</v>
      </c>
      <c r="K272">
        <f t="shared" si="140"/>
        <v>2</v>
      </c>
      <c r="L272">
        <f t="shared" si="140"/>
        <v>2</v>
      </c>
      <c r="M272">
        <f t="shared" si="140"/>
        <v>2</v>
      </c>
      <c r="N272">
        <f t="shared" si="140"/>
        <v>2</v>
      </c>
      <c r="O272">
        <f t="shared" si="140"/>
        <v>1</v>
      </c>
      <c r="P272">
        <f t="shared" si="140"/>
        <v>0</v>
      </c>
      <c r="S272">
        <f>COUNTIFS(Stats_Pitch_Team,$B272,Stats_Pitch_Position,S$1,Stats_Pitch_AgeOut,1)</f>
        <v>4</v>
      </c>
      <c r="T272">
        <f t="shared" si="118"/>
        <v>2</v>
      </c>
      <c r="U272">
        <f t="shared" si="118"/>
        <v>0</v>
      </c>
      <c r="V272">
        <f t="shared" si="118"/>
        <v>0</v>
      </c>
      <c r="W272">
        <f t="shared" si="118"/>
        <v>0</v>
      </c>
      <c r="X272">
        <f t="shared" si="118"/>
        <v>1</v>
      </c>
      <c r="Y272">
        <f t="shared" si="118"/>
        <v>1</v>
      </c>
      <c r="Z272">
        <f t="shared" si="118"/>
        <v>0</v>
      </c>
      <c r="AA272">
        <f t="shared" si="118"/>
        <v>1</v>
      </c>
      <c r="AB272">
        <f t="shared" si="118"/>
        <v>0</v>
      </c>
      <c r="AC272">
        <f t="shared" si="124"/>
        <v>9</v>
      </c>
      <c r="AF272">
        <f>COUNTIFS(Stats_Pitch_Team,$B272,Stats_Pitch_Position,AF$1,Stats_Pitch_AgeOut,"&lt;&gt;1", Stats_Pitch_Draft,1)</f>
        <v>0</v>
      </c>
      <c r="AG272">
        <f t="shared" si="119"/>
        <v>0</v>
      </c>
      <c r="AH272">
        <f t="shared" si="119"/>
        <v>0</v>
      </c>
      <c r="AI272">
        <f t="shared" si="119"/>
        <v>0</v>
      </c>
      <c r="AJ272">
        <f t="shared" si="119"/>
        <v>0</v>
      </c>
      <c r="AK272">
        <f t="shared" si="119"/>
        <v>0</v>
      </c>
      <c r="AL272">
        <f t="shared" si="119"/>
        <v>0</v>
      </c>
      <c r="AM272">
        <f t="shared" si="119"/>
        <v>0</v>
      </c>
      <c r="AN272">
        <f t="shared" si="119"/>
        <v>0</v>
      </c>
      <c r="AO272">
        <f t="shared" si="119"/>
        <v>0</v>
      </c>
      <c r="AP272">
        <f t="shared" si="125"/>
        <v>0</v>
      </c>
      <c r="AS272">
        <f>COUNTIFS(Transfers_Team_Current,$B272,Transfers_Position,AS$1,Transfers_AgeOut, "&lt;&gt;1")</f>
        <v>1</v>
      </c>
      <c r="AT272">
        <f t="shared" si="120"/>
        <v>0</v>
      </c>
      <c r="AU272">
        <f t="shared" si="120"/>
        <v>0</v>
      </c>
      <c r="AV272">
        <f t="shared" si="120"/>
        <v>0</v>
      </c>
      <c r="AW272">
        <f t="shared" si="120"/>
        <v>0</v>
      </c>
      <c r="AX272">
        <f t="shared" si="120"/>
        <v>0</v>
      </c>
      <c r="AY272">
        <f t="shared" si="120"/>
        <v>0</v>
      </c>
      <c r="AZ272">
        <f t="shared" si="120"/>
        <v>0</v>
      </c>
      <c r="BA272">
        <f t="shared" si="120"/>
        <v>0</v>
      </c>
      <c r="BB272">
        <f t="shared" si="120"/>
        <v>0</v>
      </c>
      <c r="BC272">
        <f t="shared" si="126"/>
        <v>1</v>
      </c>
      <c r="BF272">
        <f t="shared" si="127"/>
        <v>11</v>
      </c>
      <c r="BG272">
        <f t="shared" si="128"/>
        <v>0</v>
      </c>
      <c r="BH272">
        <f t="shared" si="129"/>
        <v>2</v>
      </c>
      <c r="BI272">
        <f t="shared" si="130"/>
        <v>2</v>
      </c>
      <c r="BJ272">
        <f t="shared" si="131"/>
        <v>1</v>
      </c>
      <c r="BK272">
        <f t="shared" si="132"/>
        <v>1</v>
      </c>
      <c r="BL272">
        <f t="shared" si="133"/>
        <v>1</v>
      </c>
      <c r="BM272">
        <f t="shared" si="134"/>
        <v>2</v>
      </c>
      <c r="BN272">
        <f t="shared" si="135"/>
        <v>1</v>
      </c>
      <c r="BO272">
        <f t="shared" si="136"/>
        <v>1</v>
      </c>
      <c r="BP272">
        <f t="shared" si="137"/>
        <v>22</v>
      </c>
      <c r="BQ272" s="9">
        <f t="shared" si="138"/>
        <v>4</v>
      </c>
    </row>
    <row r="273" spans="1:71" x14ac:dyDescent="0.25">
      <c r="A273">
        <v>2026</v>
      </c>
      <c r="B273" t="s">
        <v>3796</v>
      </c>
      <c r="C273" s="4" t="str">
        <f t="shared" si="123"/>
        <v>Northeast</v>
      </c>
      <c r="F273">
        <f>COUNTIFS(Stats_Pitch_Team,$B273,Stats_Pitch_Position,F$1)</f>
        <v>18</v>
      </c>
      <c r="G273">
        <f t="shared" si="140"/>
        <v>1</v>
      </c>
      <c r="H273">
        <f t="shared" si="140"/>
        <v>2</v>
      </c>
      <c r="I273">
        <f t="shared" si="140"/>
        <v>3</v>
      </c>
      <c r="J273">
        <f t="shared" si="140"/>
        <v>4</v>
      </c>
      <c r="K273">
        <f t="shared" si="140"/>
        <v>1</v>
      </c>
      <c r="L273">
        <f t="shared" si="140"/>
        <v>2</v>
      </c>
      <c r="M273">
        <f t="shared" si="140"/>
        <v>1</v>
      </c>
      <c r="N273">
        <f t="shared" si="140"/>
        <v>2</v>
      </c>
      <c r="O273">
        <f t="shared" si="140"/>
        <v>1</v>
      </c>
      <c r="P273">
        <f t="shared" si="140"/>
        <v>0</v>
      </c>
      <c r="S273">
        <f>COUNTIFS(Stats_Pitch_Team,$B273,Stats_Pitch_Position,S$1,Stats_Pitch_AgeOut,1)</f>
        <v>3</v>
      </c>
      <c r="T273">
        <f t="shared" si="118"/>
        <v>1</v>
      </c>
      <c r="U273">
        <f t="shared" si="118"/>
        <v>1</v>
      </c>
      <c r="V273">
        <f t="shared" si="118"/>
        <v>1</v>
      </c>
      <c r="W273">
        <f t="shared" si="118"/>
        <v>0</v>
      </c>
      <c r="X273">
        <f t="shared" si="118"/>
        <v>0</v>
      </c>
      <c r="Y273">
        <f t="shared" si="118"/>
        <v>0</v>
      </c>
      <c r="Z273">
        <f t="shared" si="118"/>
        <v>1</v>
      </c>
      <c r="AA273">
        <f t="shared" si="118"/>
        <v>0</v>
      </c>
      <c r="AB273">
        <f t="shared" si="118"/>
        <v>0</v>
      </c>
      <c r="AC273">
        <f t="shared" si="124"/>
        <v>7</v>
      </c>
      <c r="AF273">
        <f>COUNTIFS(Stats_Pitch_Team,$B273,Stats_Pitch_Position,AF$1,Stats_Pitch_AgeOut,"&lt;&gt;1", Stats_Pitch_Draft,1)</f>
        <v>0</v>
      </c>
      <c r="AG273">
        <f t="shared" si="119"/>
        <v>0</v>
      </c>
      <c r="AH273">
        <f t="shared" si="119"/>
        <v>0</v>
      </c>
      <c r="AI273">
        <f t="shared" si="119"/>
        <v>0</v>
      </c>
      <c r="AJ273">
        <f t="shared" si="119"/>
        <v>0</v>
      </c>
      <c r="AK273">
        <f t="shared" si="119"/>
        <v>0</v>
      </c>
      <c r="AL273">
        <f t="shared" si="119"/>
        <v>0</v>
      </c>
      <c r="AM273">
        <f t="shared" si="119"/>
        <v>0</v>
      </c>
      <c r="AN273">
        <f t="shared" si="119"/>
        <v>0</v>
      </c>
      <c r="AO273">
        <f t="shared" si="119"/>
        <v>0</v>
      </c>
      <c r="AP273">
        <f t="shared" si="125"/>
        <v>0</v>
      </c>
      <c r="AS273">
        <f>COUNTIFS(Transfers_Team_Current,$B273,Transfers_Position,AS$1,Transfers_AgeOut, "&lt;&gt;1")</f>
        <v>1</v>
      </c>
      <c r="AT273">
        <f t="shared" si="120"/>
        <v>0</v>
      </c>
      <c r="AU273">
        <f t="shared" si="120"/>
        <v>0</v>
      </c>
      <c r="AV273">
        <f t="shared" si="120"/>
        <v>0</v>
      </c>
      <c r="AW273">
        <f t="shared" si="120"/>
        <v>0</v>
      </c>
      <c r="AX273">
        <f t="shared" si="120"/>
        <v>0</v>
      </c>
      <c r="AY273">
        <f t="shared" si="120"/>
        <v>0</v>
      </c>
      <c r="AZ273">
        <f t="shared" si="120"/>
        <v>0</v>
      </c>
      <c r="BA273">
        <f t="shared" si="120"/>
        <v>0</v>
      </c>
      <c r="BB273">
        <f t="shared" si="120"/>
        <v>1</v>
      </c>
      <c r="BC273">
        <f t="shared" si="126"/>
        <v>2</v>
      </c>
      <c r="BF273">
        <f t="shared" si="127"/>
        <v>14</v>
      </c>
      <c r="BG273">
        <f t="shared" si="128"/>
        <v>0</v>
      </c>
      <c r="BH273">
        <f t="shared" si="129"/>
        <v>1</v>
      </c>
      <c r="BI273">
        <f t="shared" si="130"/>
        <v>2</v>
      </c>
      <c r="BJ273">
        <f t="shared" si="131"/>
        <v>4</v>
      </c>
      <c r="BK273">
        <f t="shared" si="132"/>
        <v>1</v>
      </c>
      <c r="BL273">
        <f t="shared" si="133"/>
        <v>2</v>
      </c>
      <c r="BM273">
        <f t="shared" si="134"/>
        <v>0</v>
      </c>
      <c r="BN273">
        <f t="shared" si="135"/>
        <v>2</v>
      </c>
      <c r="BO273">
        <f t="shared" si="136"/>
        <v>0</v>
      </c>
      <c r="BP273">
        <f t="shared" si="137"/>
        <v>26</v>
      </c>
      <c r="BQ273" s="9">
        <f t="shared" si="138"/>
        <v>4</v>
      </c>
    </row>
    <row r="274" spans="1:71" x14ac:dyDescent="0.25">
      <c r="A274">
        <v>2026</v>
      </c>
      <c r="B274" t="s">
        <v>1624</v>
      </c>
      <c r="C274" s="4" t="str">
        <f t="shared" si="123"/>
        <v>Big South</v>
      </c>
      <c r="F274">
        <f>COUNTIFS(Stats_Pitch_Team,$B274,Stats_Pitch_Position,F$1)</f>
        <v>14</v>
      </c>
      <c r="G274">
        <f t="shared" si="140"/>
        <v>1</v>
      </c>
      <c r="H274">
        <f t="shared" si="140"/>
        <v>1</v>
      </c>
      <c r="I274">
        <f t="shared" si="140"/>
        <v>1</v>
      </c>
      <c r="J274">
        <f t="shared" si="140"/>
        <v>2</v>
      </c>
      <c r="K274">
        <f t="shared" si="140"/>
        <v>2</v>
      </c>
      <c r="L274">
        <f t="shared" si="140"/>
        <v>2</v>
      </c>
      <c r="M274">
        <f t="shared" si="140"/>
        <v>2</v>
      </c>
      <c r="N274">
        <f t="shared" si="140"/>
        <v>3</v>
      </c>
      <c r="O274">
        <f t="shared" si="140"/>
        <v>1</v>
      </c>
      <c r="P274">
        <f t="shared" si="140"/>
        <v>0</v>
      </c>
      <c r="S274">
        <f>COUNTIFS(Stats_Pitch_Team,$B274,Stats_Pitch_Position,S$1,Stats_Pitch_AgeOut,1)</f>
        <v>5</v>
      </c>
      <c r="T274">
        <f t="shared" si="118"/>
        <v>0</v>
      </c>
      <c r="U274">
        <f t="shared" si="118"/>
        <v>1</v>
      </c>
      <c r="V274">
        <f t="shared" si="118"/>
        <v>0</v>
      </c>
      <c r="W274">
        <f t="shared" si="118"/>
        <v>0</v>
      </c>
      <c r="X274">
        <f t="shared" si="118"/>
        <v>0</v>
      </c>
      <c r="Y274">
        <f t="shared" si="118"/>
        <v>0</v>
      </c>
      <c r="Z274">
        <f t="shared" ref="Y274:AB309" si="141">COUNTIFS(Stats_Hit_Team,$B274,Stats_Hit_Position,Z$1,Stats_Hit_AgeOut,1)</f>
        <v>0</v>
      </c>
      <c r="AA274">
        <f t="shared" si="141"/>
        <v>1</v>
      </c>
      <c r="AB274">
        <f t="shared" si="141"/>
        <v>0</v>
      </c>
      <c r="AC274">
        <f t="shared" si="124"/>
        <v>7</v>
      </c>
      <c r="AF274">
        <f>COUNTIFS(Stats_Pitch_Team,$B274,Stats_Pitch_Position,AF$1,Stats_Pitch_AgeOut,"&lt;&gt;1", Stats_Pitch_Draft,1)</f>
        <v>0</v>
      </c>
      <c r="AG274">
        <f t="shared" si="119"/>
        <v>0</v>
      </c>
      <c r="AH274">
        <f t="shared" si="119"/>
        <v>0</v>
      </c>
      <c r="AI274">
        <f t="shared" si="119"/>
        <v>0</v>
      </c>
      <c r="AJ274">
        <f t="shared" si="119"/>
        <v>0</v>
      </c>
      <c r="AK274">
        <f t="shared" si="119"/>
        <v>0</v>
      </c>
      <c r="AL274">
        <f t="shared" si="119"/>
        <v>0</v>
      </c>
      <c r="AM274">
        <f t="shared" ref="AL274:AO309" si="142">COUNTIFS(Stats_Hit_Team,$B274,Stats_Hit_Position,AM$1,Stats_Hit_AgeOut,"&lt;&gt;1", Stats_Hit_Draft,1)</f>
        <v>0</v>
      </c>
      <c r="AN274">
        <f t="shared" si="142"/>
        <v>0</v>
      </c>
      <c r="AO274">
        <f t="shared" si="142"/>
        <v>0</v>
      </c>
      <c r="AP274">
        <f t="shared" si="125"/>
        <v>0</v>
      </c>
      <c r="AS274">
        <f>COUNTIFS(Transfers_Team_Current,$B274,Transfers_Position,AS$1,Transfers_AgeOut, "&lt;&gt;1")</f>
        <v>3</v>
      </c>
      <c r="AT274">
        <f t="shared" si="120"/>
        <v>0</v>
      </c>
      <c r="AU274">
        <f t="shared" si="120"/>
        <v>0</v>
      </c>
      <c r="AV274">
        <f t="shared" si="120"/>
        <v>0</v>
      </c>
      <c r="AW274">
        <f t="shared" si="120"/>
        <v>0</v>
      </c>
      <c r="AX274">
        <f t="shared" si="120"/>
        <v>0</v>
      </c>
      <c r="AY274">
        <f t="shared" si="120"/>
        <v>1</v>
      </c>
      <c r="AZ274">
        <f t="shared" ref="AY274:BB309" si="143">COUNTIFS(Transfers_Team_Current,$B274,Transfers_Position,AZ$1,Transfers_AgeOut, "&lt;&gt;1")</f>
        <v>0</v>
      </c>
      <c r="BA274">
        <f t="shared" si="143"/>
        <v>0</v>
      </c>
      <c r="BB274">
        <f t="shared" si="143"/>
        <v>0</v>
      </c>
      <c r="BC274">
        <f t="shared" si="126"/>
        <v>4</v>
      </c>
      <c r="BF274">
        <f t="shared" si="127"/>
        <v>6</v>
      </c>
      <c r="BG274">
        <f t="shared" si="128"/>
        <v>1</v>
      </c>
      <c r="BH274">
        <f t="shared" si="129"/>
        <v>0</v>
      </c>
      <c r="BI274">
        <f t="shared" si="130"/>
        <v>1</v>
      </c>
      <c r="BJ274">
        <f t="shared" si="131"/>
        <v>2</v>
      </c>
      <c r="BK274">
        <f t="shared" si="132"/>
        <v>2</v>
      </c>
      <c r="BL274">
        <f t="shared" si="133"/>
        <v>1</v>
      </c>
      <c r="BM274">
        <f t="shared" si="134"/>
        <v>2</v>
      </c>
      <c r="BN274">
        <f t="shared" si="135"/>
        <v>2</v>
      </c>
      <c r="BO274">
        <f t="shared" si="136"/>
        <v>1</v>
      </c>
      <c r="BP274">
        <f t="shared" si="137"/>
        <v>18</v>
      </c>
      <c r="BQ274" s="9">
        <f t="shared" si="138"/>
        <v>5</v>
      </c>
    </row>
    <row r="275" spans="1:71" x14ac:dyDescent="0.25">
      <c r="A275">
        <v>2026</v>
      </c>
      <c r="B275" t="s">
        <v>4539</v>
      </c>
      <c r="C275" s="4" t="str">
        <f t="shared" si="123"/>
        <v>SoCon</v>
      </c>
      <c r="F275">
        <f>COUNTIFS(Stats_Pitch_Team,$B275,Stats_Pitch_Position,F$1)</f>
        <v>19</v>
      </c>
      <c r="G275">
        <f t="shared" si="140"/>
        <v>2</v>
      </c>
      <c r="H275">
        <f t="shared" si="140"/>
        <v>1</v>
      </c>
      <c r="I275">
        <f t="shared" si="140"/>
        <v>2</v>
      </c>
      <c r="J275">
        <f t="shared" si="140"/>
        <v>1</v>
      </c>
      <c r="K275">
        <f t="shared" si="140"/>
        <v>1</v>
      </c>
      <c r="L275">
        <f t="shared" si="140"/>
        <v>2</v>
      </c>
      <c r="M275">
        <f t="shared" si="140"/>
        <v>2</v>
      </c>
      <c r="N275">
        <f t="shared" si="140"/>
        <v>1</v>
      </c>
      <c r="O275">
        <f t="shared" si="140"/>
        <v>3</v>
      </c>
      <c r="P275">
        <f t="shared" si="140"/>
        <v>0</v>
      </c>
      <c r="S275">
        <f>COUNTIFS(Stats_Pitch_Team,$B275,Stats_Pitch_Position,S$1,Stats_Pitch_AgeOut,1)</f>
        <v>7</v>
      </c>
      <c r="T275">
        <f t="shared" ref="T275:X309" si="144">COUNTIFS(Stats_Hit_Team,$B275,Stats_Hit_Position,T$1,Stats_Hit_AgeOut,1)</f>
        <v>0</v>
      </c>
      <c r="U275">
        <f t="shared" si="144"/>
        <v>0</v>
      </c>
      <c r="V275">
        <f t="shared" si="144"/>
        <v>0</v>
      </c>
      <c r="W275">
        <f t="shared" si="144"/>
        <v>1</v>
      </c>
      <c r="X275">
        <f t="shared" si="144"/>
        <v>0</v>
      </c>
      <c r="Y275">
        <f t="shared" si="141"/>
        <v>1</v>
      </c>
      <c r="Z275">
        <f t="shared" si="141"/>
        <v>1</v>
      </c>
      <c r="AA275">
        <f t="shared" si="141"/>
        <v>1</v>
      </c>
      <c r="AB275">
        <f t="shared" si="141"/>
        <v>0</v>
      </c>
      <c r="AC275">
        <f t="shared" si="124"/>
        <v>11</v>
      </c>
      <c r="AF275">
        <f>COUNTIFS(Stats_Pitch_Team,$B275,Stats_Pitch_Position,AF$1,Stats_Pitch_AgeOut,"&lt;&gt;1", Stats_Pitch_Draft,1)</f>
        <v>0</v>
      </c>
      <c r="AG275">
        <f t="shared" ref="AG275:AK309" si="145">COUNTIFS(Stats_Hit_Team,$B275,Stats_Hit_Position,AG$1,Stats_Hit_AgeOut,"&lt;&gt;1", Stats_Hit_Draft,1)</f>
        <v>0</v>
      </c>
      <c r="AH275">
        <f t="shared" si="145"/>
        <v>0</v>
      </c>
      <c r="AI275">
        <f t="shared" si="145"/>
        <v>0</v>
      </c>
      <c r="AJ275">
        <f t="shared" si="145"/>
        <v>0</v>
      </c>
      <c r="AK275">
        <f t="shared" si="145"/>
        <v>0</v>
      </c>
      <c r="AL275">
        <f t="shared" si="142"/>
        <v>0</v>
      </c>
      <c r="AM275">
        <f t="shared" si="142"/>
        <v>0</v>
      </c>
      <c r="AN275">
        <f t="shared" si="142"/>
        <v>0</v>
      </c>
      <c r="AO275">
        <f t="shared" si="142"/>
        <v>0</v>
      </c>
      <c r="AP275">
        <f t="shared" si="125"/>
        <v>0</v>
      </c>
      <c r="AS275">
        <f>COUNTIFS(Transfers_Team_Current,$B275,Transfers_Position,AS$1,Transfers_AgeOut, "&lt;&gt;1")</f>
        <v>5</v>
      </c>
      <c r="AT275">
        <f t="shared" ref="AT275:AX309" si="146">COUNTIFS(Transfers_Team_Current,$B275,Transfers_Position,AT$1,Transfers_AgeOut, "&lt;&gt;1")</f>
        <v>0</v>
      </c>
      <c r="AU275">
        <f t="shared" si="146"/>
        <v>0</v>
      </c>
      <c r="AV275">
        <f t="shared" si="146"/>
        <v>0</v>
      </c>
      <c r="AW275">
        <f t="shared" si="146"/>
        <v>0</v>
      </c>
      <c r="AX275">
        <f t="shared" si="146"/>
        <v>0</v>
      </c>
      <c r="AY275">
        <f t="shared" si="143"/>
        <v>0</v>
      </c>
      <c r="AZ275">
        <f t="shared" si="143"/>
        <v>0</v>
      </c>
      <c r="BA275">
        <f t="shared" si="143"/>
        <v>0</v>
      </c>
      <c r="BB275">
        <f t="shared" si="143"/>
        <v>0</v>
      </c>
      <c r="BC275">
        <f t="shared" si="126"/>
        <v>5</v>
      </c>
      <c r="BF275">
        <f t="shared" si="127"/>
        <v>7</v>
      </c>
      <c r="BG275">
        <f t="shared" si="128"/>
        <v>2</v>
      </c>
      <c r="BH275">
        <f t="shared" si="129"/>
        <v>1</v>
      </c>
      <c r="BI275">
        <f t="shared" si="130"/>
        <v>2</v>
      </c>
      <c r="BJ275">
        <f t="shared" si="131"/>
        <v>0</v>
      </c>
      <c r="BK275">
        <f t="shared" si="132"/>
        <v>1</v>
      </c>
      <c r="BL275">
        <f t="shared" si="133"/>
        <v>1</v>
      </c>
      <c r="BM275">
        <f t="shared" si="134"/>
        <v>1</v>
      </c>
      <c r="BN275">
        <f t="shared" si="135"/>
        <v>0</v>
      </c>
      <c r="BO275">
        <f t="shared" si="136"/>
        <v>3</v>
      </c>
      <c r="BP275">
        <f t="shared" si="137"/>
        <v>18</v>
      </c>
      <c r="BQ275" s="9">
        <f t="shared" si="138"/>
        <v>2</v>
      </c>
      <c r="BS275">
        <v>1</v>
      </c>
    </row>
    <row r="276" spans="1:71" x14ac:dyDescent="0.25">
      <c r="A276">
        <v>2026</v>
      </c>
      <c r="B276" t="s">
        <v>2449</v>
      </c>
      <c r="C276" s="4" t="str">
        <f t="shared" si="123"/>
        <v>Coastal</v>
      </c>
      <c r="F276">
        <f>COUNTIFS(Stats_Pitch_Team,$B276,Stats_Pitch_Position,F$1)</f>
        <v>16</v>
      </c>
      <c r="G276">
        <f t="shared" si="140"/>
        <v>3</v>
      </c>
      <c r="H276">
        <f t="shared" si="140"/>
        <v>5</v>
      </c>
      <c r="I276">
        <f t="shared" si="140"/>
        <v>1</v>
      </c>
      <c r="J276">
        <f t="shared" si="140"/>
        <v>1</v>
      </c>
      <c r="K276">
        <f t="shared" si="140"/>
        <v>2</v>
      </c>
      <c r="L276">
        <f t="shared" si="140"/>
        <v>2</v>
      </c>
      <c r="M276">
        <f t="shared" si="140"/>
        <v>1</v>
      </c>
      <c r="N276">
        <f t="shared" si="140"/>
        <v>2</v>
      </c>
      <c r="O276">
        <f t="shared" si="140"/>
        <v>2</v>
      </c>
      <c r="P276">
        <f t="shared" si="140"/>
        <v>0</v>
      </c>
      <c r="S276">
        <f>COUNTIFS(Stats_Pitch_Team,$B276,Stats_Pitch_Position,S$1,Stats_Pitch_AgeOut,1)</f>
        <v>4</v>
      </c>
      <c r="T276">
        <f t="shared" si="144"/>
        <v>0</v>
      </c>
      <c r="U276">
        <f t="shared" si="144"/>
        <v>0</v>
      </c>
      <c r="V276">
        <f t="shared" si="144"/>
        <v>1</v>
      </c>
      <c r="W276">
        <f t="shared" si="144"/>
        <v>0</v>
      </c>
      <c r="X276">
        <f t="shared" si="144"/>
        <v>1</v>
      </c>
      <c r="Y276">
        <f t="shared" si="141"/>
        <v>0</v>
      </c>
      <c r="Z276">
        <f t="shared" si="141"/>
        <v>0</v>
      </c>
      <c r="AA276">
        <f t="shared" si="141"/>
        <v>1</v>
      </c>
      <c r="AB276">
        <f t="shared" si="141"/>
        <v>1</v>
      </c>
      <c r="AC276">
        <f t="shared" si="124"/>
        <v>8</v>
      </c>
      <c r="AF276">
        <f>COUNTIFS(Stats_Pitch_Team,$B276,Stats_Pitch_Position,AF$1,Stats_Pitch_AgeOut,"&lt;&gt;1", Stats_Pitch_Draft,1)</f>
        <v>1</v>
      </c>
      <c r="AG276">
        <f t="shared" si="145"/>
        <v>0</v>
      </c>
      <c r="AH276">
        <f t="shared" si="145"/>
        <v>0</v>
      </c>
      <c r="AI276">
        <f t="shared" si="145"/>
        <v>0</v>
      </c>
      <c r="AJ276">
        <f t="shared" si="145"/>
        <v>0</v>
      </c>
      <c r="AK276">
        <f t="shared" si="145"/>
        <v>0</v>
      </c>
      <c r="AL276">
        <f t="shared" si="142"/>
        <v>0</v>
      </c>
      <c r="AM276">
        <f t="shared" si="142"/>
        <v>0</v>
      </c>
      <c r="AN276">
        <f t="shared" si="142"/>
        <v>0</v>
      </c>
      <c r="AO276">
        <f t="shared" si="142"/>
        <v>0</v>
      </c>
      <c r="AP276">
        <f t="shared" si="125"/>
        <v>1</v>
      </c>
      <c r="AS276">
        <f>COUNTIFS(Transfers_Team_Current,$B276,Transfers_Position,AS$1,Transfers_AgeOut, "&lt;&gt;1")</f>
        <v>1</v>
      </c>
      <c r="AT276">
        <f t="shared" si="146"/>
        <v>1</v>
      </c>
      <c r="AU276">
        <f t="shared" si="146"/>
        <v>0</v>
      </c>
      <c r="AV276">
        <f t="shared" si="146"/>
        <v>0</v>
      </c>
      <c r="AW276">
        <f t="shared" si="146"/>
        <v>0</v>
      </c>
      <c r="AX276">
        <f t="shared" si="146"/>
        <v>0</v>
      </c>
      <c r="AY276">
        <f t="shared" si="143"/>
        <v>0</v>
      </c>
      <c r="AZ276">
        <f t="shared" si="143"/>
        <v>0</v>
      </c>
      <c r="BA276">
        <f t="shared" si="143"/>
        <v>1</v>
      </c>
      <c r="BB276">
        <f t="shared" si="143"/>
        <v>0</v>
      </c>
      <c r="BC276">
        <f t="shared" si="126"/>
        <v>3</v>
      </c>
      <c r="BF276">
        <f t="shared" si="127"/>
        <v>10</v>
      </c>
      <c r="BG276">
        <f t="shared" si="128"/>
        <v>2</v>
      </c>
      <c r="BH276">
        <f t="shared" si="129"/>
        <v>5</v>
      </c>
      <c r="BI276">
        <f t="shared" si="130"/>
        <v>0</v>
      </c>
      <c r="BJ276">
        <f t="shared" si="131"/>
        <v>1</v>
      </c>
      <c r="BK276">
        <f t="shared" si="132"/>
        <v>1</v>
      </c>
      <c r="BL276">
        <f t="shared" si="133"/>
        <v>2</v>
      </c>
      <c r="BM276">
        <f t="shared" si="134"/>
        <v>1</v>
      </c>
      <c r="BN276">
        <f t="shared" si="135"/>
        <v>0</v>
      </c>
      <c r="BO276">
        <f t="shared" si="136"/>
        <v>1</v>
      </c>
      <c r="BP276">
        <f t="shared" si="137"/>
        <v>23</v>
      </c>
      <c r="BQ276" s="9">
        <f t="shared" si="138"/>
        <v>3</v>
      </c>
    </row>
    <row r="277" spans="1:71" x14ac:dyDescent="0.25">
      <c r="A277">
        <v>2026</v>
      </c>
      <c r="B277" t="s">
        <v>3525</v>
      </c>
      <c r="C277" s="4" t="str">
        <f t="shared" si="123"/>
        <v>Mountain West</v>
      </c>
      <c r="F277">
        <f>COUNTIFS(Stats_Pitch_Team,$B277,Stats_Pitch_Position,F$1)</f>
        <v>16</v>
      </c>
      <c r="G277">
        <f t="shared" si="140"/>
        <v>3</v>
      </c>
      <c r="H277">
        <f t="shared" si="140"/>
        <v>1</v>
      </c>
      <c r="I277">
        <f t="shared" si="140"/>
        <v>2</v>
      </c>
      <c r="J277">
        <f t="shared" si="140"/>
        <v>2</v>
      </c>
      <c r="K277">
        <f t="shared" si="140"/>
        <v>1</v>
      </c>
      <c r="L277">
        <f t="shared" si="140"/>
        <v>1</v>
      </c>
      <c r="M277">
        <f t="shared" si="140"/>
        <v>2</v>
      </c>
      <c r="N277">
        <f t="shared" si="140"/>
        <v>1</v>
      </c>
      <c r="O277">
        <f t="shared" si="140"/>
        <v>1</v>
      </c>
      <c r="P277">
        <f t="shared" si="140"/>
        <v>0</v>
      </c>
      <c r="S277">
        <f>COUNTIFS(Stats_Pitch_Team,$B277,Stats_Pitch_Position,S$1,Stats_Pitch_AgeOut,1)</f>
        <v>5</v>
      </c>
      <c r="T277">
        <f t="shared" si="144"/>
        <v>2</v>
      </c>
      <c r="U277">
        <f t="shared" si="144"/>
        <v>0</v>
      </c>
      <c r="V277">
        <f t="shared" si="144"/>
        <v>1</v>
      </c>
      <c r="W277">
        <f t="shared" si="144"/>
        <v>1</v>
      </c>
      <c r="X277">
        <f t="shared" si="144"/>
        <v>0</v>
      </c>
      <c r="Y277">
        <f t="shared" si="141"/>
        <v>1</v>
      </c>
      <c r="Z277">
        <f t="shared" si="141"/>
        <v>1</v>
      </c>
      <c r="AA277">
        <f t="shared" si="141"/>
        <v>1</v>
      </c>
      <c r="AB277">
        <f t="shared" si="141"/>
        <v>0</v>
      </c>
      <c r="AC277">
        <f t="shared" si="124"/>
        <v>12</v>
      </c>
      <c r="AF277">
        <f>COUNTIFS(Stats_Pitch_Team,$B277,Stats_Pitch_Position,AF$1,Stats_Pitch_AgeOut,"&lt;&gt;1", Stats_Pitch_Draft,1)</f>
        <v>0</v>
      </c>
      <c r="AG277">
        <f t="shared" si="145"/>
        <v>0</v>
      </c>
      <c r="AH277">
        <f t="shared" si="145"/>
        <v>0</v>
      </c>
      <c r="AI277">
        <f t="shared" si="145"/>
        <v>0</v>
      </c>
      <c r="AJ277">
        <f t="shared" si="145"/>
        <v>0</v>
      </c>
      <c r="AK277">
        <f t="shared" si="145"/>
        <v>0</v>
      </c>
      <c r="AL277">
        <f t="shared" si="142"/>
        <v>0</v>
      </c>
      <c r="AM277">
        <f t="shared" si="142"/>
        <v>0</v>
      </c>
      <c r="AN277">
        <f t="shared" si="142"/>
        <v>0</v>
      </c>
      <c r="AO277">
        <f t="shared" si="142"/>
        <v>0</v>
      </c>
      <c r="AP277">
        <f t="shared" si="125"/>
        <v>0</v>
      </c>
      <c r="AS277">
        <f>COUNTIFS(Transfers_Team_Current,$B277,Transfers_Position,AS$1,Transfers_AgeOut, "&lt;&gt;1")</f>
        <v>6</v>
      </c>
      <c r="AT277">
        <f t="shared" si="146"/>
        <v>0</v>
      </c>
      <c r="AU277">
        <f t="shared" si="146"/>
        <v>0</v>
      </c>
      <c r="AV277">
        <f t="shared" si="146"/>
        <v>0</v>
      </c>
      <c r="AW277">
        <f t="shared" si="146"/>
        <v>0</v>
      </c>
      <c r="AX277">
        <f t="shared" si="146"/>
        <v>0</v>
      </c>
      <c r="AY277">
        <f t="shared" si="143"/>
        <v>0</v>
      </c>
      <c r="AZ277">
        <f t="shared" si="143"/>
        <v>0</v>
      </c>
      <c r="BA277">
        <f t="shared" si="143"/>
        <v>0</v>
      </c>
      <c r="BB277">
        <f t="shared" si="143"/>
        <v>0</v>
      </c>
      <c r="BC277">
        <f t="shared" si="126"/>
        <v>6</v>
      </c>
      <c r="BF277">
        <f t="shared" si="127"/>
        <v>5</v>
      </c>
      <c r="BG277">
        <f t="shared" si="128"/>
        <v>1</v>
      </c>
      <c r="BH277">
        <f t="shared" si="129"/>
        <v>1</v>
      </c>
      <c r="BI277">
        <f t="shared" si="130"/>
        <v>1</v>
      </c>
      <c r="BJ277">
        <f t="shared" si="131"/>
        <v>1</v>
      </c>
      <c r="BK277">
        <f t="shared" si="132"/>
        <v>1</v>
      </c>
      <c r="BL277">
        <f t="shared" si="133"/>
        <v>0</v>
      </c>
      <c r="BM277">
        <f t="shared" si="134"/>
        <v>1</v>
      </c>
      <c r="BN277">
        <f t="shared" si="135"/>
        <v>0</v>
      </c>
      <c r="BO277">
        <f t="shared" si="136"/>
        <v>1</v>
      </c>
      <c r="BP277">
        <f t="shared" si="137"/>
        <v>12</v>
      </c>
      <c r="BQ277" s="9">
        <f t="shared" si="138"/>
        <v>1</v>
      </c>
    </row>
    <row r="278" spans="1:71" x14ac:dyDescent="0.25">
      <c r="A278">
        <v>2026</v>
      </c>
      <c r="B278" t="s">
        <v>1547</v>
      </c>
      <c r="C278" s="4" t="str">
        <f t="shared" si="123"/>
        <v>Big South</v>
      </c>
      <c r="F278">
        <f>COUNTIFS(Stats_Pitch_Team,$B278,Stats_Pitch_Position,F$1)</f>
        <v>16</v>
      </c>
      <c r="G278">
        <f t="shared" si="140"/>
        <v>1</v>
      </c>
      <c r="H278">
        <f t="shared" si="140"/>
        <v>2</v>
      </c>
      <c r="I278">
        <f t="shared" si="140"/>
        <v>3</v>
      </c>
      <c r="J278">
        <f t="shared" si="140"/>
        <v>1</v>
      </c>
      <c r="K278">
        <f t="shared" si="140"/>
        <v>1</v>
      </c>
      <c r="L278">
        <f t="shared" si="140"/>
        <v>3</v>
      </c>
      <c r="M278">
        <f t="shared" si="140"/>
        <v>2</v>
      </c>
      <c r="N278">
        <f t="shared" si="140"/>
        <v>2</v>
      </c>
      <c r="O278">
        <f t="shared" si="140"/>
        <v>1</v>
      </c>
      <c r="P278">
        <f t="shared" si="140"/>
        <v>0</v>
      </c>
      <c r="S278">
        <f>COUNTIFS(Stats_Pitch_Team,$B278,Stats_Pitch_Position,S$1,Stats_Pitch_AgeOut,1)</f>
        <v>2</v>
      </c>
      <c r="T278">
        <f t="shared" si="144"/>
        <v>0</v>
      </c>
      <c r="U278">
        <f t="shared" si="144"/>
        <v>1</v>
      </c>
      <c r="V278">
        <f t="shared" si="144"/>
        <v>2</v>
      </c>
      <c r="W278">
        <f t="shared" si="144"/>
        <v>1</v>
      </c>
      <c r="X278">
        <f t="shared" si="144"/>
        <v>0</v>
      </c>
      <c r="Y278">
        <f t="shared" si="141"/>
        <v>2</v>
      </c>
      <c r="Z278">
        <f t="shared" si="141"/>
        <v>0</v>
      </c>
      <c r="AA278">
        <f t="shared" si="141"/>
        <v>0</v>
      </c>
      <c r="AB278">
        <f t="shared" si="141"/>
        <v>1</v>
      </c>
      <c r="AC278">
        <f t="shared" si="124"/>
        <v>9</v>
      </c>
      <c r="AF278">
        <f>COUNTIFS(Stats_Pitch_Team,$B278,Stats_Pitch_Position,AF$1,Stats_Pitch_AgeOut,"&lt;&gt;1", Stats_Pitch_Draft,1)</f>
        <v>0</v>
      </c>
      <c r="AG278">
        <f t="shared" si="145"/>
        <v>0</v>
      </c>
      <c r="AH278">
        <f t="shared" si="145"/>
        <v>0</v>
      </c>
      <c r="AI278">
        <f t="shared" si="145"/>
        <v>0</v>
      </c>
      <c r="AJ278">
        <f t="shared" si="145"/>
        <v>0</v>
      </c>
      <c r="AK278">
        <f t="shared" si="145"/>
        <v>0</v>
      </c>
      <c r="AL278">
        <f t="shared" si="142"/>
        <v>0</v>
      </c>
      <c r="AM278">
        <f t="shared" si="142"/>
        <v>0</v>
      </c>
      <c r="AN278">
        <f t="shared" si="142"/>
        <v>0</v>
      </c>
      <c r="AO278">
        <f t="shared" si="142"/>
        <v>0</v>
      </c>
      <c r="AP278">
        <f t="shared" si="125"/>
        <v>0</v>
      </c>
      <c r="AS278">
        <f>COUNTIFS(Transfers_Team_Current,$B278,Transfers_Position,AS$1,Transfers_AgeOut, "&lt;&gt;1")</f>
        <v>1</v>
      </c>
      <c r="AT278">
        <f t="shared" si="146"/>
        <v>0</v>
      </c>
      <c r="AU278">
        <f t="shared" si="146"/>
        <v>0</v>
      </c>
      <c r="AV278">
        <f t="shared" si="146"/>
        <v>0</v>
      </c>
      <c r="AW278">
        <f t="shared" si="146"/>
        <v>0</v>
      </c>
      <c r="AX278">
        <f t="shared" si="146"/>
        <v>0</v>
      </c>
      <c r="AY278">
        <f t="shared" si="143"/>
        <v>0</v>
      </c>
      <c r="AZ278">
        <f t="shared" si="143"/>
        <v>0</v>
      </c>
      <c r="BA278">
        <f t="shared" si="143"/>
        <v>1</v>
      </c>
      <c r="BB278">
        <f t="shared" si="143"/>
        <v>0</v>
      </c>
      <c r="BC278">
        <f t="shared" si="126"/>
        <v>2</v>
      </c>
      <c r="BF278">
        <f t="shared" si="127"/>
        <v>13</v>
      </c>
      <c r="BG278">
        <f t="shared" si="128"/>
        <v>1</v>
      </c>
      <c r="BH278">
        <f t="shared" si="129"/>
        <v>1</v>
      </c>
      <c r="BI278">
        <f t="shared" si="130"/>
        <v>1</v>
      </c>
      <c r="BJ278">
        <f t="shared" si="131"/>
        <v>0</v>
      </c>
      <c r="BK278">
        <f t="shared" si="132"/>
        <v>1</v>
      </c>
      <c r="BL278">
        <f t="shared" si="133"/>
        <v>1</v>
      </c>
      <c r="BM278">
        <f t="shared" si="134"/>
        <v>2</v>
      </c>
      <c r="BN278">
        <f t="shared" si="135"/>
        <v>1</v>
      </c>
      <c r="BO278">
        <f t="shared" si="136"/>
        <v>0</v>
      </c>
      <c r="BP278">
        <f t="shared" si="137"/>
        <v>21</v>
      </c>
      <c r="BQ278" s="9">
        <f t="shared" si="138"/>
        <v>4</v>
      </c>
    </row>
    <row r="279" spans="1:71" x14ac:dyDescent="0.25">
      <c r="A279">
        <v>2026</v>
      </c>
      <c r="B279" t="s">
        <v>5429</v>
      </c>
      <c r="C279" s="4" t="str">
        <f t="shared" si="123"/>
        <v>Western Athletic</v>
      </c>
      <c r="F279">
        <f>COUNTIFS(Stats_Pitch_Team,$B279,Stats_Pitch_Position,F$1)</f>
        <v>16</v>
      </c>
      <c r="G279">
        <f t="shared" si="140"/>
        <v>2</v>
      </c>
      <c r="H279">
        <f t="shared" si="140"/>
        <v>2</v>
      </c>
      <c r="I279">
        <f t="shared" si="140"/>
        <v>1</v>
      </c>
      <c r="J279">
        <f t="shared" si="140"/>
        <v>1</v>
      </c>
      <c r="K279">
        <f t="shared" si="140"/>
        <v>2</v>
      </c>
      <c r="L279">
        <f t="shared" si="140"/>
        <v>4</v>
      </c>
      <c r="M279">
        <f t="shared" si="140"/>
        <v>1</v>
      </c>
      <c r="N279">
        <f t="shared" si="140"/>
        <v>2</v>
      </c>
      <c r="O279">
        <f t="shared" si="140"/>
        <v>2</v>
      </c>
      <c r="P279">
        <f t="shared" si="140"/>
        <v>0</v>
      </c>
      <c r="S279">
        <f>COUNTIFS(Stats_Pitch_Team,$B279,Stats_Pitch_Position,S$1,Stats_Pitch_AgeOut,1)</f>
        <v>5</v>
      </c>
      <c r="T279">
        <f t="shared" si="144"/>
        <v>0</v>
      </c>
      <c r="U279">
        <f t="shared" si="144"/>
        <v>0</v>
      </c>
      <c r="V279">
        <f t="shared" si="144"/>
        <v>1</v>
      </c>
      <c r="W279">
        <f t="shared" si="144"/>
        <v>0</v>
      </c>
      <c r="X279">
        <f t="shared" si="144"/>
        <v>0</v>
      </c>
      <c r="Y279">
        <f t="shared" si="141"/>
        <v>2</v>
      </c>
      <c r="Z279">
        <f t="shared" si="141"/>
        <v>1</v>
      </c>
      <c r="AA279">
        <f t="shared" si="141"/>
        <v>1</v>
      </c>
      <c r="AB279">
        <f t="shared" si="141"/>
        <v>0</v>
      </c>
      <c r="AC279">
        <f t="shared" si="124"/>
        <v>10</v>
      </c>
      <c r="AF279">
        <f>COUNTIFS(Stats_Pitch_Team,$B279,Stats_Pitch_Position,AF$1,Stats_Pitch_AgeOut,"&lt;&gt;1", Stats_Pitch_Draft,1)</f>
        <v>0</v>
      </c>
      <c r="AG279">
        <f t="shared" si="145"/>
        <v>0</v>
      </c>
      <c r="AH279">
        <f t="shared" si="145"/>
        <v>0</v>
      </c>
      <c r="AI279">
        <f t="shared" si="145"/>
        <v>0</v>
      </c>
      <c r="AJ279">
        <f t="shared" si="145"/>
        <v>0</v>
      </c>
      <c r="AK279">
        <f t="shared" si="145"/>
        <v>0</v>
      </c>
      <c r="AL279">
        <f t="shared" si="142"/>
        <v>0</v>
      </c>
      <c r="AM279">
        <f t="shared" si="142"/>
        <v>0</v>
      </c>
      <c r="AN279">
        <f t="shared" si="142"/>
        <v>0</v>
      </c>
      <c r="AO279">
        <f t="shared" si="142"/>
        <v>0</v>
      </c>
      <c r="AP279">
        <f t="shared" si="125"/>
        <v>0</v>
      </c>
      <c r="AS279">
        <f>COUNTIFS(Transfers_Team_Current,$B279,Transfers_Position,AS$1,Transfers_AgeOut, "&lt;&gt;1")</f>
        <v>1</v>
      </c>
      <c r="AT279">
        <f t="shared" si="146"/>
        <v>0</v>
      </c>
      <c r="AU279">
        <f t="shared" si="146"/>
        <v>1</v>
      </c>
      <c r="AV279">
        <f t="shared" si="146"/>
        <v>0</v>
      </c>
      <c r="AW279">
        <f t="shared" si="146"/>
        <v>1</v>
      </c>
      <c r="AX279">
        <f t="shared" si="146"/>
        <v>0</v>
      </c>
      <c r="AY279">
        <f t="shared" si="143"/>
        <v>0</v>
      </c>
      <c r="AZ279">
        <f t="shared" si="143"/>
        <v>0</v>
      </c>
      <c r="BA279">
        <f t="shared" si="143"/>
        <v>0</v>
      </c>
      <c r="BB279">
        <f t="shared" si="143"/>
        <v>0</v>
      </c>
      <c r="BC279">
        <f t="shared" si="126"/>
        <v>3</v>
      </c>
      <c r="BF279">
        <f t="shared" si="127"/>
        <v>10</v>
      </c>
      <c r="BG279">
        <f t="shared" si="128"/>
        <v>2</v>
      </c>
      <c r="BH279">
        <f t="shared" si="129"/>
        <v>1</v>
      </c>
      <c r="BI279">
        <f t="shared" si="130"/>
        <v>0</v>
      </c>
      <c r="BJ279">
        <f t="shared" si="131"/>
        <v>0</v>
      </c>
      <c r="BK279">
        <f t="shared" si="132"/>
        <v>2</v>
      </c>
      <c r="BL279">
        <f t="shared" si="133"/>
        <v>2</v>
      </c>
      <c r="BM279">
        <f t="shared" si="134"/>
        <v>0</v>
      </c>
      <c r="BN279">
        <f t="shared" si="135"/>
        <v>1</v>
      </c>
      <c r="BO279">
        <f t="shared" si="136"/>
        <v>2</v>
      </c>
      <c r="BP279">
        <f t="shared" si="137"/>
        <v>20</v>
      </c>
      <c r="BQ279" s="9">
        <f t="shared" si="138"/>
        <v>3</v>
      </c>
    </row>
    <row r="280" spans="1:71" x14ac:dyDescent="0.25">
      <c r="A280">
        <v>2026</v>
      </c>
      <c r="B280" t="s">
        <v>4611</v>
      </c>
      <c r="C280" s="4" t="str">
        <f t="shared" si="123"/>
        <v>Southland</v>
      </c>
      <c r="F280">
        <f>COUNTIFS(Stats_Pitch_Team,$B280,Stats_Pitch_Position,F$1)</f>
        <v>22</v>
      </c>
      <c r="G280">
        <f t="shared" si="140"/>
        <v>3</v>
      </c>
      <c r="H280">
        <f t="shared" si="140"/>
        <v>1</v>
      </c>
      <c r="I280">
        <f t="shared" si="140"/>
        <v>1</v>
      </c>
      <c r="J280">
        <f t="shared" si="140"/>
        <v>1</v>
      </c>
      <c r="K280">
        <f t="shared" si="140"/>
        <v>2</v>
      </c>
      <c r="L280">
        <f t="shared" si="140"/>
        <v>6</v>
      </c>
      <c r="M280">
        <f t="shared" si="140"/>
        <v>1</v>
      </c>
      <c r="N280">
        <f t="shared" si="140"/>
        <v>1</v>
      </c>
      <c r="O280">
        <f t="shared" si="140"/>
        <v>1</v>
      </c>
      <c r="P280">
        <f t="shared" si="140"/>
        <v>0</v>
      </c>
      <c r="S280">
        <f>COUNTIFS(Stats_Pitch_Team,$B280,Stats_Pitch_Position,S$1,Stats_Pitch_AgeOut,1)</f>
        <v>13</v>
      </c>
      <c r="T280">
        <f t="shared" si="144"/>
        <v>1</v>
      </c>
      <c r="U280">
        <f t="shared" si="144"/>
        <v>0</v>
      </c>
      <c r="V280">
        <f t="shared" si="144"/>
        <v>1</v>
      </c>
      <c r="W280">
        <f t="shared" si="144"/>
        <v>0</v>
      </c>
      <c r="X280">
        <f t="shared" si="144"/>
        <v>2</v>
      </c>
      <c r="Y280">
        <f t="shared" si="141"/>
        <v>3</v>
      </c>
      <c r="Z280">
        <f t="shared" si="141"/>
        <v>0</v>
      </c>
      <c r="AA280">
        <f t="shared" si="141"/>
        <v>1</v>
      </c>
      <c r="AB280">
        <f t="shared" si="141"/>
        <v>0</v>
      </c>
      <c r="AC280">
        <f t="shared" si="124"/>
        <v>21</v>
      </c>
      <c r="AF280">
        <f>COUNTIFS(Stats_Pitch_Team,$B280,Stats_Pitch_Position,AF$1,Stats_Pitch_AgeOut,"&lt;&gt;1", Stats_Pitch_Draft,1)</f>
        <v>0</v>
      </c>
      <c r="AG280">
        <f t="shared" si="145"/>
        <v>0</v>
      </c>
      <c r="AH280">
        <f t="shared" si="145"/>
        <v>0</v>
      </c>
      <c r="AI280">
        <f t="shared" si="145"/>
        <v>0</v>
      </c>
      <c r="AJ280">
        <f t="shared" si="145"/>
        <v>0</v>
      </c>
      <c r="AK280">
        <f t="shared" si="145"/>
        <v>0</v>
      </c>
      <c r="AL280">
        <f t="shared" si="142"/>
        <v>0</v>
      </c>
      <c r="AM280">
        <f t="shared" si="142"/>
        <v>0</v>
      </c>
      <c r="AN280">
        <f t="shared" si="142"/>
        <v>0</v>
      </c>
      <c r="AO280">
        <f t="shared" si="142"/>
        <v>0</v>
      </c>
      <c r="AP280">
        <f t="shared" si="125"/>
        <v>0</v>
      </c>
      <c r="AS280">
        <f>COUNTIFS(Transfers_Team_Current,$B280,Transfers_Position,AS$1,Transfers_AgeOut, "&lt;&gt;1")</f>
        <v>0</v>
      </c>
      <c r="AT280">
        <f t="shared" si="146"/>
        <v>0</v>
      </c>
      <c r="AU280">
        <f t="shared" si="146"/>
        <v>0</v>
      </c>
      <c r="AV280">
        <f t="shared" si="146"/>
        <v>0</v>
      </c>
      <c r="AW280">
        <f t="shared" si="146"/>
        <v>0</v>
      </c>
      <c r="AX280">
        <f t="shared" si="146"/>
        <v>0</v>
      </c>
      <c r="AY280">
        <f t="shared" si="143"/>
        <v>0</v>
      </c>
      <c r="AZ280">
        <f t="shared" si="143"/>
        <v>0</v>
      </c>
      <c r="BA280">
        <f t="shared" si="143"/>
        <v>0</v>
      </c>
      <c r="BB280">
        <f t="shared" si="143"/>
        <v>0</v>
      </c>
      <c r="BC280">
        <f t="shared" si="126"/>
        <v>0</v>
      </c>
      <c r="BF280">
        <f t="shared" si="127"/>
        <v>9</v>
      </c>
      <c r="BG280">
        <f t="shared" si="128"/>
        <v>2</v>
      </c>
      <c r="BH280">
        <f t="shared" si="129"/>
        <v>1</v>
      </c>
      <c r="BI280">
        <f t="shared" si="130"/>
        <v>0</v>
      </c>
      <c r="BJ280">
        <f t="shared" si="131"/>
        <v>1</v>
      </c>
      <c r="BK280">
        <f t="shared" si="132"/>
        <v>0</v>
      </c>
      <c r="BL280">
        <f t="shared" si="133"/>
        <v>3</v>
      </c>
      <c r="BM280">
        <f t="shared" si="134"/>
        <v>1</v>
      </c>
      <c r="BN280">
        <f t="shared" si="135"/>
        <v>0</v>
      </c>
      <c r="BO280">
        <f t="shared" si="136"/>
        <v>1</v>
      </c>
      <c r="BP280">
        <f t="shared" si="137"/>
        <v>18</v>
      </c>
      <c r="BQ280" s="9">
        <f t="shared" si="138"/>
        <v>4</v>
      </c>
    </row>
    <row r="281" spans="1:71" x14ac:dyDescent="0.25">
      <c r="A281">
        <v>2026</v>
      </c>
      <c r="B281" t="s">
        <v>1256</v>
      </c>
      <c r="C281" s="4" t="str">
        <f t="shared" si="123"/>
        <v>Big 12</v>
      </c>
      <c r="F281">
        <f>COUNTIFS(Stats_Pitch_Team,$B281,Stats_Pitch_Position,F$1)</f>
        <v>18</v>
      </c>
      <c r="G281">
        <f t="shared" si="140"/>
        <v>2</v>
      </c>
      <c r="H281">
        <f t="shared" si="140"/>
        <v>1</v>
      </c>
      <c r="I281">
        <f t="shared" si="140"/>
        <v>3</v>
      </c>
      <c r="J281">
        <f t="shared" si="140"/>
        <v>1</v>
      </c>
      <c r="K281">
        <f t="shared" si="140"/>
        <v>2</v>
      </c>
      <c r="L281">
        <f t="shared" si="140"/>
        <v>1</v>
      </c>
      <c r="M281">
        <f t="shared" si="140"/>
        <v>1</v>
      </c>
      <c r="N281">
        <f t="shared" si="140"/>
        <v>1</v>
      </c>
      <c r="O281">
        <f t="shared" si="140"/>
        <v>2</v>
      </c>
      <c r="P281">
        <f t="shared" si="140"/>
        <v>0</v>
      </c>
      <c r="S281">
        <f>COUNTIFS(Stats_Pitch_Team,$B281,Stats_Pitch_Position,S$1,Stats_Pitch_AgeOut,1)</f>
        <v>5</v>
      </c>
      <c r="T281">
        <f t="shared" si="144"/>
        <v>1</v>
      </c>
      <c r="U281">
        <f t="shared" si="144"/>
        <v>0</v>
      </c>
      <c r="V281">
        <f t="shared" si="144"/>
        <v>1</v>
      </c>
      <c r="W281">
        <f t="shared" si="144"/>
        <v>0</v>
      </c>
      <c r="X281">
        <f t="shared" si="144"/>
        <v>1</v>
      </c>
      <c r="Y281">
        <f t="shared" si="141"/>
        <v>0</v>
      </c>
      <c r="Z281">
        <f t="shared" si="141"/>
        <v>0</v>
      </c>
      <c r="AA281">
        <f t="shared" si="141"/>
        <v>0</v>
      </c>
      <c r="AB281">
        <f t="shared" si="141"/>
        <v>0</v>
      </c>
      <c r="AC281">
        <f t="shared" si="124"/>
        <v>8</v>
      </c>
      <c r="AF281">
        <f>COUNTIFS(Stats_Pitch_Team,$B281,Stats_Pitch_Position,AF$1,Stats_Pitch_AgeOut,"&lt;&gt;1", Stats_Pitch_Draft,1)</f>
        <v>0</v>
      </c>
      <c r="AG281">
        <f t="shared" si="145"/>
        <v>0</v>
      </c>
      <c r="AH281">
        <f t="shared" si="145"/>
        <v>0</v>
      </c>
      <c r="AI281">
        <f t="shared" si="145"/>
        <v>0</v>
      </c>
      <c r="AJ281">
        <f t="shared" si="145"/>
        <v>0</v>
      </c>
      <c r="AK281">
        <f t="shared" si="145"/>
        <v>0</v>
      </c>
      <c r="AL281">
        <f t="shared" si="142"/>
        <v>0</v>
      </c>
      <c r="AM281">
        <f t="shared" si="142"/>
        <v>0</v>
      </c>
      <c r="AN281">
        <f t="shared" si="142"/>
        <v>0</v>
      </c>
      <c r="AO281">
        <f t="shared" si="142"/>
        <v>0</v>
      </c>
      <c r="AP281">
        <f t="shared" si="125"/>
        <v>0</v>
      </c>
      <c r="AS281">
        <f>COUNTIFS(Transfers_Team_Current,$B281,Transfers_Position,AS$1,Transfers_AgeOut, "&lt;&gt;1")</f>
        <v>4</v>
      </c>
      <c r="AT281">
        <f t="shared" si="146"/>
        <v>0</v>
      </c>
      <c r="AU281">
        <f t="shared" si="146"/>
        <v>0</v>
      </c>
      <c r="AV281">
        <f t="shared" si="146"/>
        <v>1</v>
      </c>
      <c r="AW281">
        <f t="shared" si="146"/>
        <v>0</v>
      </c>
      <c r="AX281">
        <f t="shared" si="146"/>
        <v>1</v>
      </c>
      <c r="AY281">
        <f t="shared" si="143"/>
        <v>0</v>
      </c>
      <c r="AZ281">
        <f t="shared" si="143"/>
        <v>0</v>
      </c>
      <c r="BA281">
        <f t="shared" si="143"/>
        <v>0</v>
      </c>
      <c r="BB281">
        <f t="shared" si="143"/>
        <v>1</v>
      </c>
      <c r="BC281">
        <f t="shared" si="126"/>
        <v>7</v>
      </c>
      <c r="BF281">
        <f t="shared" si="127"/>
        <v>9</v>
      </c>
      <c r="BG281">
        <f t="shared" si="128"/>
        <v>1</v>
      </c>
      <c r="BH281">
        <f t="shared" si="129"/>
        <v>1</v>
      </c>
      <c r="BI281">
        <f t="shared" si="130"/>
        <v>1</v>
      </c>
      <c r="BJ281">
        <f t="shared" si="131"/>
        <v>1</v>
      </c>
      <c r="BK281">
        <f t="shared" si="132"/>
        <v>0</v>
      </c>
      <c r="BL281">
        <f t="shared" si="133"/>
        <v>1</v>
      </c>
      <c r="BM281">
        <f t="shared" si="134"/>
        <v>1</v>
      </c>
      <c r="BN281">
        <f t="shared" si="135"/>
        <v>1</v>
      </c>
      <c r="BO281">
        <f t="shared" si="136"/>
        <v>1</v>
      </c>
      <c r="BP281">
        <f t="shared" si="137"/>
        <v>17</v>
      </c>
      <c r="BQ281" s="9">
        <f t="shared" si="138"/>
        <v>3</v>
      </c>
    </row>
    <row r="282" spans="1:71" x14ac:dyDescent="0.25">
      <c r="A282">
        <v>2026</v>
      </c>
      <c r="B282" t="s">
        <v>5377</v>
      </c>
      <c r="C282" s="4" t="str">
        <f t="shared" si="123"/>
        <v>Western Athletic</v>
      </c>
      <c r="F282">
        <f>COUNTIFS(Stats_Pitch_Team,$B282,Stats_Pitch_Position,F$1)</f>
        <v>20</v>
      </c>
      <c r="G282">
        <f t="shared" ref="G282:P291" si="147">COUNTIFS(Stats_Hit_Team,$B282,Stats_Hit_Position,G$1)</f>
        <v>2</v>
      </c>
      <c r="H282">
        <f t="shared" si="147"/>
        <v>2</v>
      </c>
      <c r="I282">
        <f t="shared" si="147"/>
        <v>1</v>
      </c>
      <c r="J282">
        <f t="shared" si="147"/>
        <v>2</v>
      </c>
      <c r="K282">
        <f t="shared" si="147"/>
        <v>1</v>
      </c>
      <c r="L282">
        <f t="shared" si="147"/>
        <v>1</v>
      </c>
      <c r="M282">
        <f t="shared" si="147"/>
        <v>1</v>
      </c>
      <c r="N282">
        <f t="shared" si="147"/>
        <v>3</v>
      </c>
      <c r="O282">
        <f t="shared" si="147"/>
        <v>1</v>
      </c>
      <c r="P282">
        <f t="shared" si="147"/>
        <v>0</v>
      </c>
      <c r="S282">
        <f>COUNTIFS(Stats_Pitch_Team,$B282,Stats_Pitch_Position,S$1,Stats_Pitch_AgeOut,1)</f>
        <v>7</v>
      </c>
      <c r="T282">
        <f t="shared" si="144"/>
        <v>2</v>
      </c>
      <c r="U282">
        <f t="shared" si="144"/>
        <v>1</v>
      </c>
      <c r="V282">
        <f t="shared" si="144"/>
        <v>0</v>
      </c>
      <c r="W282">
        <f t="shared" si="144"/>
        <v>1</v>
      </c>
      <c r="X282">
        <f t="shared" si="144"/>
        <v>0</v>
      </c>
      <c r="Y282">
        <f t="shared" si="141"/>
        <v>0</v>
      </c>
      <c r="Z282">
        <f t="shared" si="141"/>
        <v>0</v>
      </c>
      <c r="AA282">
        <f t="shared" si="141"/>
        <v>1</v>
      </c>
      <c r="AB282">
        <f t="shared" si="141"/>
        <v>0</v>
      </c>
      <c r="AC282">
        <f t="shared" si="124"/>
        <v>12</v>
      </c>
      <c r="AF282">
        <f>COUNTIFS(Stats_Pitch_Team,$B282,Stats_Pitch_Position,AF$1,Stats_Pitch_AgeOut,"&lt;&gt;1", Stats_Pitch_Draft,1)</f>
        <v>0</v>
      </c>
      <c r="AG282">
        <f t="shared" si="145"/>
        <v>0</v>
      </c>
      <c r="AH282">
        <f t="shared" si="145"/>
        <v>0</v>
      </c>
      <c r="AI282">
        <f t="shared" si="145"/>
        <v>1</v>
      </c>
      <c r="AJ282">
        <f t="shared" si="145"/>
        <v>0</v>
      </c>
      <c r="AK282">
        <f t="shared" si="145"/>
        <v>0</v>
      </c>
      <c r="AL282">
        <f t="shared" si="142"/>
        <v>0</v>
      </c>
      <c r="AM282">
        <f t="shared" si="142"/>
        <v>0</v>
      </c>
      <c r="AN282">
        <f t="shared" si="142"/>
        <v>0</v>
      </c>
      <c r="AO282">
        <f t="shared" si="142"/>
        <v>0</v>
      </c>
      <c r="AP282">
        <f t="shared" si="125"/>
        <v>1</v>
      </c>
      <c r="AS282">
        <f>COUNTIFS(Transfers_Team_Current,$B282,Transfers_Position,AS$1,Transfers_AgeOut, "&lt;&gt;1")</f>
        <v>1</v>
      </c>
      <c r="AT282">
        <f t="shared" si="146"/>
        <v>0</v>
      </c>
      <c r="AU282">
        <f t="shared" si="146"/>
        <v>1</v>
      </c>
      <c r="AV282">
        <f t="shared" si="146"/>
        <v>0</v>
      </c>
      <c r="AW282">
        <f t="shared" si="146"/>
        <v>1</v>
      </c>
      <c r="AX282">
        <f t="shared" si="146"/>
        <v>0</v>
      </c>
      <c r="AY282">
        <f t="shared" si="143"/>
        <v>0</v>
      </c>
      <c r="AZ282">
        <f t="shared" si="143"/>
        <v>0</v>
      </c>
      <c r="BA282">
        <f t="shared" si="143"/>
        <v>0</v>
      </c>
      <c r="BB282">
        <f t="shared" si="143"/>
        <v>0</v>
      </c>
      <c r="BC282">
        <f t="shared" si="126"/>
        <v>3</v>
      </c>
      <c r="BF282">
        <f t="shared" si="127"/>
        <v>12</v>
      </c>
      <c r="BG282">
        <f t="shared" si="128"/>
        <v>0</v>
      </c>
      <c r="BH282">
        <f t="shared" si="129"/>
        <v>0</v>
      </c>
      <c r="BI282">
        <f t="shared" si="130"/>
        <v>0</v>
      </c>
      <c r="BJ282">
        <f t="shared" si="131"/>
        <v>0</v>
      </c>
      <c r="BK282">
        <f t="shared" si="132"/>
        <v>1</v>
      </c>
      <c r="BL282">
        <f t="shared" si="133"/>
        <v>1</v>
      </c>
      <c r="BM282">
        <f t="shared" si="134"/>
        <v>1</v>
      </c>
      <c r="BN282">
        <f t="shared" si="135"/>
        <v>2</v>
      </c>
      <c r="BO282">
        <f t="shared" si="136"/>
        <v>1</v>
      </c>
      <c r="BP282">
        <f t="shared" si="137"/>
        <v>18</v>
      </c>
      <c r="BQ282" s="9">
        <f t="shared" si="138"/>
        <v>4</v>
      </c>
    </row>
    <row r="283" spans="1:71" x14ac:dyDescent="0.25">
      <c r="A283">
        <v>2026</v>
      </c>
      <c r="B283" t="s">
        <v>5448</v>
      </c>
      <c r="C283" s="4" t="str">
        <f t="shared" si="123"/>
        <v>Western Athletic</v>
      </c>
      <c r="F283">
        <f>COUNTIFS(Stats_Pitch_Team,$B283,Stats_Pitch_Position,F$1)</f>
        <v>19</v>
      </c>
      <c r="G283">
        <f t="shared" si="147"/>
        <v>3</v>
      </c>
      <c r="H283">
        <f t="shared" si="147"/>
        <v>1</v>
      </c>
      <c r="I283">
        <f t="shared" si="147"/>
        <v>4</v>
      </c>
      <c r="J283">
        <f t="shared" si="147"/>
        <v>2</v>
      </c>
      <c r="K283">
        <f t="shared" si="147"/>
        <v>1</v>
      </c>
      <c r="L283">
        <f t="shared" si="147"/>
        <v>1</v>
      </c>
      <c r="M283">
        <f t="shared" si="147"/>
        <v>2</v>
      </c>
      <c r="N283">
        <f t="shared" si="147"/>
        <v>1</v>
      </c>
      <c r="O283">
        <f t="shared" si="147"/>
        <v>1</v>
      </c>
      <c r="P283">
        <f t="shared" si="147"/>
        <v>0</v>
      </c>
      <c r="S283">
        <f>COUNTIFS(Stats_Pitch_Team,$B283,Stats_Pitch_Position,S$1,Stats_Pitch_AgeOut,1)</f>
        <v>9</v>
      </c>
      <c r="T283">
        <f t="shared" si="144"/>
        <v>2</v>
      </c>
      <c r="U283">
        <f t="shared" si="144"/>
        <v>1</v>
      </c>
      <c r="V283">
        <f t="shared" si="144"/>
        <v>1</v>
      </c>
      <c r="W283">
        <f t="shared" si="144"/>
        <v>1</v>
      </c>
      <c r="X283">
        <f t="shared" si="144"/>
        <v>1</v>
      </c>
      <c r="Y283">
        <f t="shared" si="141"/>
        <v>1</v>
      </c>
      <c r="Z283">
        <f t="shared" si="141"/>
        <v>2</v>
      </c>
      <c r="AA283">
        <f t="shared" si="141"/>
        <v>1</v>
      </c>
      <c r="AB283">
        <f t="shared" si="141"/>
        <v>1</v>
      </c>
      <c r="AC283">
        <f t="shared" si="124"/>
        <v>20</v>
      </c>
      <c r="AF283">
        <f>COUNTIFS(Stats_Pitch_Team,$B283,Stats_Pitch_Position,AF$1,Stats_Pitch_AgeOut,"&lt;&gt;1", Stats_Pitch_Draft,1)</f>
        <v>0</v>
      </c>
      <c r="AG283">
        <f t="shared" si="145"/>
        <v>0</v>
      </c>
      <c r="AH283">
        <f t="shared" si="145"/>
        <v>0</v>
      </c>
      <c r="AI283">
        <f t="shared" si="145"/>
        <v>0</v>
      </c>
      <c r="AJ283">
        <f t="shared" si="145"/>
        <v>0</v>
      </c>
      <c r="AK283">
        <f t="shared" si="145"/>
        <v>0</v>
      </c>
      <c r="AL283">
        <f t="shared" si="142"/>
        <v>0</v>
      </c>
      <c r="AM283">
        <f t="shared" si="142"/>
        <v>0</v>
      </c>
      <c r="AN283">
        <f t="shared" si="142"/>
        <v>0</v>
      </c>
      <c r="AO283">
        <f t="shared" si="142"/>
        <v>0</v>
      </c>
      <c r="AP283">
        <f t="shared" si="125"/>
        <v>0</v>
      </c>
      <c r="AS283">
        <f>COUNTIFS(Transfers_Team_Current,$B283,Transfers_Position,AS$1,Transfers_AgeOut, "&lt;&gt;1")</f>
        <v>5</v>
      </c>
      <c r="AT283">
        <f t="shared" si="146"/>
        <v>1</v>
      </c>
      <c r="AU283">
        <f t="shared" si="146"/>
        <v>0</v>
      </c>
      <c r="AV283">
        <f t="shared" si="146"/>
        <v>1</v>
      </c>
      <c r="AW283">
        <f t="shared" si="146"/>
        <v>0</v>
      </c>
      <c r="AX283">
        <f t="shared" si="146"/>
        <v>0</v>
      </c>
      <c r="AY283">
        <f t="shared" si="143"/>
        <v>0</v>
      </c>
      <c r="AZ283">
        <f t="shared" si="143"/>
        <v>0</v>
      </c>
      <c r="BA283">
        <f t="shared" si="143"/>
        <v>0</v>
      </c>
      <c r="BB283">
        <f t="shared" si="143"/>
        <v>0</v>
      </c>
      <c r="BC283">
        <f t="shared" si="126"/>
        <v>7</v>
      </c>
      <c r="BF283">
        <f t="shared" si="127"/>
        <v>5</v>
      </c>
      <c r="BG283">
        <f t="shared" si="128"/>
        <v>0</v>
      </c>
      <c r="BH283">
        <f t="shared" si="129"/>
        <v>0</v>
      </c>
      <c r="BI283">
        <f t="shared" si="130"/>
        <v>2</v>
      </c>
      <c r="BJ283">
        <f t="shared" si="131"/>
        <v>1</v>
      </c>
      <c r="BK283">
        <f t="shared" si="132"/>
        <v>0</v>
      </c>
      <c r="BL283">
        <f t="shared" si="133"/>
        <v>0</v>
      </c>
      <c r="BM283">
        <f t="shared" si="134"/>
        <v>0</v>
      </c>
      <c r="BN283">
        <f t="shared" si="135"/>
        <v>0</v>
      </c>
      <c r="BO283">
        <f t="shared" si="136"/>
        <v>0</v>
      </c>
      <c r="BP283">
        <f t="shared" si="137"/>
        <v>8</v>
      </c>
      <c r="BQ283" s="9">
        <f t="shared" si="138"/>
        <v>0</v>
      </c>
    </row>
    <row r="284" spans="1:71" x14ac:dyDescent="0.25">
      <c r="A284">
        <v>2026</v>
      </c>
      <c r="B284" t="s">
        <v>684</v>
      </c>
      <c r="C284" s="4" t="str">
        <f t="shared" si="123"/>
        <v>American Athletic</v>
      </c>
      <c r="F284">
        <f>COUNTIFS(Stats_Pitch_Team,$B284,Stats_Pitch_Position,F$1)</f>
        <v>16</v>
      </c>
      <c r="G284">
        <f t="shared" si="147"/>
        <v>1</v>
      </c>
      <c r="H284">
        <f t="shared" si="147"/>
        <v>2</v>
      </c>
      <c r="I284">
        <f t="shared" si="147"/>
        <v>2</v>
      </c>
      <c r="J284">
        <f t="shared" si="147"/>
        <v>3</v>
      </c>
      <c r="K284">
        <f t="shared" si="147"/>
        <v>1</v>
      </c>
      <c r="L284">
        <f t="shared" si="147"/>
        <v>1</v>
      </c>
      <c r="M284">
        <f t="shared" si="147"/>
        <v>2</v>
      </c>
      <c r="N284">
        <f t="shared" si="147"/>
        <v>1</v>
      </c>
      <c r="O284">
        <f t="shared" si="147"/>
        <v>4</v>
      </c>
      <c r="P284">
        <f t="shared" si="147"/>
        <v>0</v>
      </c>
      <c r="S284">
        <f>COUNTIFS(Stats_Pitch_Team,$B284,Stats_Pitch_Position,S$1,Stats_Pitch_AgeOut,1)</f>
        <v>6</v>
      </c>
      <c r="T284">
        <f t="shared" si="144"/>
        <v>1</v>
      </c>
      <c r="U284">
        <f t="shared" si="144"/>
        <v>1</v>
      </c>
      <c r="V284">
        <f t="shared" si="144"/>
        <v>1</v>
      </c>
      <c r="W284">
        <f t="shared" si="144"/>
        <v>0</v>
      </c>
      <c r="X284">
        <f t="shared" si="144"/>
        <v>0</v>
      </c>
      <c r="Y284">
        <f t="shared" si="141"/>
        <v>1</v>
      </c>
      <c r="Z284">
        <f t="shared" si="141"/>
        <v>1</v>
      </c>
      <c r="AA284">
        <f t="shared" si="141"/>
        <v>0</v>
      </c>
      <c r="AB284">
        <f t="shared" si="141"/>
        <v>2</v>
      </c>
      <c r="AC284">
        <f t="shared" si="124"/>
        <v>13</v>
      </c>
      <c r="AF284">
        <f>COUNTIFS(Stats_Pitch_Team,$B284,Stats_Pitch_Position,AF$1,Stats_Pitch_AgeOut,"&lt;&gt;1", Stats_Pitch_Draft,1)</f>
        <v>0</v>
      </c>
      <c r="AG284">
        <f t="shared" si="145"/>
        <v>0</v>
      </c>
      <c r="AH284">
        <f t="shared" si="145"/>
        <v>0</v>
      </c>
      <c r="AI284">
        <f t="shared" si="145"/>
        <v>0</v>
      </c>
      <c r="AJ284">
        <f t="shared" si="145"/>
        <v>0</v>
      </c>
      <c r="AK284">
        <f t="shared" si="145"/>
        <v>0</v>
      </c>
      <c r="AL284">
        <f t="shared" si="142"/>
        <v>0</v>
      </c>
      <c r="AM284">
        <f t="shared" si="142"/>
        <v>0</v>
      </c>
      <c r="AN284">
        <f t="shared" si="142"/>
        <v>0</v>
      </c>
      <c r="AO284">
        <f t="shared" si="142"/>
        <v>0</v>
      </c>
      <c r="AP284">
        <f t="shared" si="125"/>
        <v>0</v>
      </c>
      <c r="AS284">
        <f>COUNTIFS(Transfers_Team_Current,$B284,Transfers_Position,AS$1,Transfers_AgeOut, "&lt;&gt;1")</f>
        <v>2</v>
      </c>
      <c r="AT284">
        <f t="shared" si="146"/>
        <v>0</v>
      </c>
      <c r="AU284">
        <f t="shared" si="146"/>
        <v>0</v>
      </c>
      <c r="AV284">
        <f t="shared" si="146"/>
        <v>0</v>
      </c>
      <c r="AW284">
        <f t="shared" si="146"/>
        <v>2</v>
      </c>
      <c r="AX284">
        <f t="shared" si="146"/>
        <v>0</v>
      </c>
      <c r="AY284">
        <f t="shared" si="143"/>
        <v>0</v>
      </c>
      <c r="AZ284">
        <f t="shared" si="143"/>
        <v>0</v>
      </c>
      <c r="BA284">
        <f t="shared" si="143"/>
        <v>0</v>
      </c>
      <c r="BB284">
        <f t="shared" si="143"/>
        <v>0</v>
      </c>
      <c r="BC284">
        <f t="shared" si="126"/>
        <v>4</v>
      </c>
      <c r="BF284">
        <f t="shared" si="127"/>
        <v>8</v>
      </c>
      <c r="BG284">
        <f t="shared" si="128"/>
        <v>0</v>
      </c>
      <c r="BH284">
        <f t="shared" si="129"/>
        <v>1</v>
      </c>
      <c r="BI284">
        <f t="shared" si="130"/>
        <v>1</v>
      </c>
      <c r="BJ284">
        <f t="shared" si="131"/>
        <v>1</v>
      </c>
      <c r="BK284">
        <f t="shared" si="132"/>
        <v>1</v>
      </c>
      <c r="BL284">
        <f t="shared" si="133"/>
        <v>0</v>
      </c>
      <c r="BM284">
        <f t="shared" si="134"/>
        <v>1</v>
      </c>
      <c r="BN284">
        <f t="shared" si="135"/>
        <v>1</v>
      </c>
      <c r="BO284">
        <f t="shared" si="136"/>
        <v>2</v>
      </c>
      <c r="BP284">
        <f t="shared" si="137"/>
        <v>16</v>
      </c>
      <c r="BQ284" s="9">
        <f t="shared" si="138"/>
        <v>2</v>
      </c>
    </row>
    <row r="285" spans="1:71" x14ac:dyDescent="0.25">
      <c r="A285">
        <v>2026</v>
      </c>
      <c r="B285" t="s">
        <v>3417</v>
      </c>
      <c r="C285" s="4" t="str">
        <f t="shared" si="123"/>
        <v>Missouri Valley</v>
      </c>
      <c r="F285">
        <f>COUNTIFS(Stats_Pitch_Team,$B285,Stats_Pitch_Position,F$1)</f>
        <v>14</v>
      </c>
      <c r="G285">
        <f t="shared" si="147"/>
        <v>1</v>
      </c>
      <c r="H285">
        <f t="shared" si="147"/>
        <v>2</v>
      </c>
      <c r="I285">
        <f t="shared" si="147"/>
        <v>1</v>
      </c>
      <c r="J285">
        <f t="shared" si="147"/>
        <v>3</v>
      </c>
      <c r="K285">
        <f t="shared" si="147"/>
        <v>1</v>
      </c>
      <c r="L285">
        <f t="shared" si="147"/>
        <v>1</v>
      </c>
      <c r="M285">
        <f t="shared" si="147"/>
        <v>0</v>
      </c>
      <c r="N285">
        <f t="shared" si="147"/>
        <v>3</v>
      </c>
      <c r="O285">
        <f t="shared" si="147"/>
        <v>1</v>
      </c>
      <c r="P285">
        <f t="shared" si="147"/>
        <v>0</v>
      </c>
      <c r="S285">
        <f>COUNTIFS(Stats_Pitch_Team,$B285,Stats_Pitch_Position,S$1,Stats_Pitch_AgeOut,1)</f>
        <v>8</v>
      </c>
      <c r="T285">
        <f t="shared" si="144"/>
        <v>1</v>
      </c>
      <c r="U285">
        <f t="shared" si="144"/>
        <v>1</v>
      </c>
      <c r="V285">
        <f t="shared" si="144"/>
        <v>0</v>
      </c>
      <c r="W285">
        <f t="shared" si="144"/>
        <v>1</v>
      </c>
      <c r="X285">
        <f t="shared" si="144"/>
        <v>0</v>
      </c>
      <c r="Y285">
        <f t="shared" si="141"/>
        <v>0</v>
      </c>
      <c r="Z285">
        <f t="shared" si="141"/>
        <v>0</v>
      </c>
      <c r="AA285">
        <f t="shared" si="141"/>
        <v>1</v>
      </c>
      <c r="AB285">
        <f t="shared" si="141"/>
        <v>0</v>
      </c>
      <c r="AC285">
        <f t="shared" si="124"/>
        <v>12</v>
      </c>
      <c r="AF285">
        <f>COUNTIFS(Stats_Pitch_Team,$B285,Stats_Pitch_Position,AF$1,Stats_Pitch_AgeOut,"&lt;&gt;1", Stats_Pitch_Draft,1)</f>
        <v>0</v>
      </c>
      <c r="AG285">
        <f t="shared" si="145"/>
        <v>0</v>
      </c>
      <c r="AH285">
        <f t="shared" si="145"/>
        <v>0</v>
      </c>
      <c r="AI285">
        <f t="shared" si="145"/>
        <v>0</v>
      </c>
      <c r="AJ285">
        <f t="shared" si="145"/>
        <v>0</v>
      </c>
      <c r="AK285">
        <f t="shared" si="145"/>
        <v>0</v>
      </c>
      <c r="AL285">
        <f t="shared" si="142"/>
        <v>0</v>
      </c>
      <c r="AM285">
        <f t="shared" si="142"/>
        <v>0</v>
      </c>
      <c r="AN285">
        <f t="shared" si="142"/>
        <v>0</v>
      </c>
      <c r="AO285">
        <f t="shared" si="142"/>
        <v>0</v>
      </c>
      <c r="AP285">
        <f t="shared" si="125"/>
        <v>0</v>
      </c>
      <c r="AS285">
        <f>COUNTIFS(Transfers_Team_Current,$B285,Transfers_Position,AS$1,Transfers_AgeOut, "&lt;&gt;1")</f>
        <v>4</v>
      </c>
      <c r="AT285">
        <f t="shared" si="146"/>
        <v>1</v>
      </c>
      <c r="AU285">
        <f t="shared" si="146"/>
        <v>1</v>
      </c>
      <c r="AV285">
        <f t="shared" si="146"/>
        <v>0</v>
      </c>
      <c r="AW285">
        <f t="shared" si="146"/>
        <v>1</v>
      </c>
      <c r="AX285">
        <f t="shared" si="146"/>
        <v>0</v>
      </c>
      <c r="AY285">
        <f t="shared" si="143"/>
        <v>1</v>
      </c>
      <c r="AZ285">
        <f t="shared" si="143"/>
        <v>0</v>
      </c>
      <c r="BA285">
        <f t="shared" si="143"/>
        <v>0</v>
      </c>
      <c r="BB285">
        <f t="shared" si="143"/>
        <v>0</v>
      </c>
      <c r="BC285">
        <f t="shared" si="126"/>
        <v>8</v>
      </c>
      <c r="BF285">
        <f t="shared" si="127"/>
        <v>2</v>
      </c>
      <c r="BG285">
        <f t="shared" si="128"/>
        <v>-1</v>
      </c>
      <c r="BH285">
        <f t="shared" si="129"/>
        <v>0</v>
      </c>
      <c r="BI285">
        <f t="shared" si="130"/>
        <v>1</v>
      </c>
      <c r="BJ285">
        <f t="shared" si="131"/>
        <v>1</v>
      </c>
      <c r="BK285">
        <f t="shared" si="132"/>
        <v>1</v>
      </c>
      <c r="BL285">
        <f t="shared" si="133"/>
        <v>0</v>
      </c>
      <c r="BM285">
        <f t="shared" si="134"/>
        <v>0</v>
      </c>
      <c r="BN285">
        <f t="shared" si="135"/>
        <v>2</v>
      </c>
      <c r="BO285">
        <f t="shared" si="136"/>
        <v>1</v>
      </c>
      <c r="BP285">
        <f t="shared" si="137"/>
        <v>7</v>
      </c>
      <c r="BQ285" s="9">
        <f t="shared" si="138"/>
        <v>2</v>
      </c>
    </row>
    <row r="286" spans="1:71" x14ac:dyDescent="0.25">
      <c r="A286">
        <v>2026</v>
      </c>
      <c r="B286" t="s">
        <v>4333</v>
      </c>
      <c r="C286" s="4" t="str">
        <f t="shared" si="123"/>
        <v>SEC</v>
      </c>
      <c r="F286">
        <f>COUNTIFS(Stats_Pitch_Team,$B286,Stats_Pitch_Position,F$1)</f>
        <v>20</v>
      </c>
      <c r="G286">
        <f t="shared" si="147"/>
        <v>2</v>
      </c>
      <c r="H286">
        <f t="shared" si="147"/>
        <v>3</v>
      </c>
      <c r="I286">
        <f t="shared" si="147"/>
        <v>2</v>
      </c>
      <c r="J286">
        <f t="shared" si="147"/>
        <v>1</v>
      </c>
      <c r="K286">
        <f t="shared" si="147"/>
        <v>1</v>
      </c>
      <c r="L286">
        <f t="shared" si="147"/>
        <v>1</v>
      </c>
      <c r="M286">
        <f t="shared" si="147"/>
        <v>3</v>
      </c>
      <c r="N286">
        <f t="shared" si="147"/>
        <v>2</v>
      </c>
      <c r="O286">
        <f t="shared" si="147"/>
        <v>2</v>
      </c>
      <c r="P286">
        <f t="shared" si="147"/>
        <v>0</v>
      </c>
      <c r="S286">
        <f>COUNTIFS(Stats_Pitch_Team,$B286,Stats_Pitch_Position,S$1,Stats_Pitch_AgeOut,1)</f>
        <v>1</v>
      </c>
      <c r="T286">
        <f t="shared" si="144"/>
        <v>0</v>
      </c>
      <c r="U286">
        <f t="shared" si="144"/>
        <v>2</v>
      </c>
      <c r="V286">
        <f t="shared" si="144"/>
        <v>1</v>
      </c>
      <c r="W286">
        <f t="shared" si="144"/>
        <v>0</v>
      </c>
      <c r="X286">
        <f t="shared" si="144"/>
        <v>0</v>
      </c>
      <c r="Y286">
        <f t="shared" si="141"/>
        <v>0</v>
      </c>
      <c r="Z286">
        <f t="shared" si="141"/>
        <v>0</v>
      </c>
      <c r="AA286">
        <f t="shared" si="141"/>
        <v>1</v>
      </c>
      <c r="AB286">
        <f t="shared" si="141"/>
        <v>0</v>
      </c>
      <c r="AC286">
        <f t="shared" si="124"/>
        <v>5</v>
      </c>
      <c r="AF286">
        <f>COUNTIFS(Stats_Pitch_Team,$B286,Stats_Pitch_Position,AF$1,Stats_Pitch_AgeOut,"&lt;&gt;1", Stats_Pitch_Draft,1)</f>
        <v>1</v>
      </c>
      <c r="AG286">
        <f t="shared" si="145"/>
        <v>0</v>
      </c>
      <c r="AH286">
        <f t="shared" si="145"/>
        <v>0</v>
      </c>
      <c r="AI286">
        <f t="shared" si="145"/>
        <v>0</v>
      </c>
      <c r="AJ286">
        <f t="shared" si="145"/>
        <v>0</v>
      </c>
      <c r="AK286">
        <f t="shared" si="145"/>
        <v>0</v>
      </c>
      <c r="AL286">
        <f t="shared" si="142"/>
        <v>0</v>
      </c>
      <c r="AM286">
        <f t="shared" si="142"/>
        <v>1</v>
      </c>
      <c r="AN286">
        <f t="shared" si="142"/>
        <v>0</v>
      </c>
      <c r="AO286">
        <f t="shared" si="142"/>
        <v>1</v>
      </c>
      <c r="AP286">
        <f t="shared" si="125"/>
        <v>3</v>
      </c>
      <c r="AS286">
        <f>COUNTIFS(Transfers_Team_Current,$B286,Transfers_Position,AS$1,Transfers_AgeOut, "&lt;&gt;1")</f>
        <v>4</v>
      </c>
      <c r="AT286">
        <f t="shared" si="146"/>
        <v>0</v>
      </c>
      <c r="AU286">
        <f t="shared" si="146"/>
        <v>0</v>
      </c>
      <c r="AV286">
        <f t="shared" si="146"/>
        <v>1</v>
      </c>
      <c r="AW286">
        <f t="shared" si="146"/>
        <v>0</v>
      </c>
      <c r="AX286">
        <f t="shared" si="146"/>
        <v>0</v>
      </c>
      <c r="AY286">
        <f t="shared" si="143"/>
        <v>1</v>
      </c>
      <c r="AZ286">
        <f t="shared" si="143"/>
        <v>0</v>
      </c>
      <c r="BA286">
        <f t="shared" si="143"/>
        <v>0</v>
      </c>
      <c r="BB286">
        <f t="shared" si="143"/>
        <v>0</v>
      </c>
      <c r="BC286">
        <f t="shared" si="126"/>
        <v>6</v>
      </c>
      <c r="BF286">
        <f t="shared" si="127"/>
        <v>14</v>
      </c>
      <c r="BG286">
        <f t="shared" si="128"/>
        <v>2</v>
      </c>
      <c r="BH286">
        <f t="shared" si="129"/>
        <v>1</v>
      </c>
      <c r="BI286">
        <f t="shared" si="130"/>
        <v>0</v>
      </c>
      <c r="BJ286">
        <f t="shared" si="131"/>
        <v>1</v>
      </c>
      <c r="BK286">
        <f t="shared" si="132"/>
        <v>1</v>
      </c>
      <c r="BL286">
        <f t="shared" si="133"/>
        <v>0</v>
      </c>
      <c r="BM286">
        <f t="shared" si="134"/>
        <v>2</v>
      </c>
      <c r="BN286">
        <f t="shared" si="135"/>
        <v>1</v>
      </c>
      <c r="BO286">
        <f t="shared" si="136"/>
        <v>1</v>
      </c>
      <c r="BP286">
        <f t="shared" si="137"/>
        <v>23</v>
      </c>
      <c r="BQ286" s="9">
        <f t="shared" si="138"/>
        <v>3</v>
      </c>
    </row>
    <row r="287" spans="1:71" x14ac:dyDescent="0.25">
      <c r="A287">
        <v>2026</v>
      </c>
      <c r="B287" t="s">
        <v>52</v>
      </c>
      <c r="C287" s="4" t="str">
        <f t="shared" si="123"/>
        <v>Atlantic 10</v>
      </c>
      <c r="F287">
        <f>COUNTIFS(Stats_Pitch_Team,$B287,Stats_Pitch_Position,F$1)</f>
        <v>18</v>
      </c>
      <c r="G287">
        <f t="shared" si="147"/>
        <v>1</v>
      </c>
      <c r="H287">
        <f t="shared" si="147"/>
        <v>2</v>
      </c>
      <c r="I287">
        <f t="shared" si="147"/>
        <v>2</v>
      </c>
      <c r="J287">
        <f t="shared" si="147"/>
        <v>1</v>
      </c>
      <c r="K287">
        <f t="shared" si="147"/>
        <v>1</v>
      </c>
      <c r="L287">
        <f t="shared" si="147"/>
        <v>3</v>
      </c>
      <c r="M287">
        <f t="shared" si="147"/>
        <v>1</v>
      </c>
      <c r="N287">
        <f t="shared" si="147"/>
        <v>1</v>
      </c>
      <c r="O287">
        <f t="shared" si="147"/>
        <v>1</v>
      </c>
      <c r="P287">
        <f t="shared" si="147"/>
        <v>0</v>
      </c>
      <c r="S287">
        <f>COUNTIFS(Stats_Pitch_Team,$B287,Stats_Pitch_Position,S$1,Stats_Pitch_AgeOut,1)</f>
        <v>6</v>
      </c>
      <c r="T287">
        <f t="shared" si="144"/>
        <v>1</v>
      </c>
      <c r="U287">
        <f t="shared" si="144"/>
        <v>0</v>
      </c>
      <c r="V287">
        <f t="shared" si="144"/>
        <v>0</v>
      </c>
      <c r="W287">
        <f t="shared" si="144"/>
        <v>0</v>
      </c>
      <c r="X287">
        <f t="shared" si="144"/>
        <v>1</v>
      </c>
      <c r="Y287">
        <f t="shared" si="141"/>
        <v>0</v>
      </c>
      <c r="Z287">
        <f t="shared" si="141"/>
        <v>0</v>
      </c>
      <c r="AA287">
        <f t="shared" si="141"/>
        <v>0</v>
      </c>
      <c r="AB287">
        <f t="shared" si="141"/>
        <v>0</v>
      </c>
      <c r="AC287">
        <f t="shared" si="124"/>
        <v>8</v>
      </c>
      <c r="AF287">
        <f>COUNTIFS(Stats_Pitch_Team,$B287,Stats_Pitch_Position,AF$1,Stats_Pitch_AgeOut,"&lt;&gt;1", Stats_Pitch_Draft,1)</f>
        <v>0</v>
      </c>
      <c r="AG287">
        <f t="shared" si="145"/>
        <v>0</v>
      </c>
      <c r="AH287">
        <f t="shared" si="145"/>
        <v>0</v>
      </c>
      <c r="AI287">
        <f t="shared" si="145"/>
        <v>0</v>
      </c>
      <c r="AJ287">
        <f t="shared" si="145"/>
        <v>0</v>
      </c>
      <c r="AK287">
        <f t="shared" si="145"/>
        <v>0</v>
      </c>
      <c r="AL287">
        <f t="shared" si="142"/>
        <v>0</v>
      </c>
      <c r="AM287">
        <f t="shared" si="142"/>
        <v>0</v>
      </c>
      <c r="AN287">
        <f t="shared" si="142"/>
        <v>0</v>
      </c>
      <c r="AO287">
        <f t="shared" si="142"/>
        <v>0</v>
      </c>
      <c r="AP287">
        <f t="shared" si="125"/>
        <v>0</v>
      </c>
      <c r="AS287">
        <f>COUNTIFS(Transfers_Team_Current,$B287,Transfers_Position,AS$1,Transfers_AgeOut, "&lt;&gt;1")</f>
        <v>1</v>
      </c>
      <c r="AT287">
        <f t="shared" si="146"/>
        <v>0</v>
      </c>
      <c r="AU287">
        <f t="shared" si="146"/>
        <v>0</v>
      </c>
      <c r="AV287">
        <f t="shared" si="146"/>
        <v>0</v>
      </c>
      <c r="AW287">
        <f t="shared" si="146"/>
        <v>0</v>
      </c>
      <c r="AX287">
        <f t="shared" si="146"/>
        <v>0</v>
      </c>
      <c r="AY287">
        <f t="shared" si="143"/>
        <v>0</v>
      </c>
      <c r="AZ287">
        <f t="shared" si="143"/>
        <v>0</v>
      </c>
      <c r="BA287">
        <f t="shared" si="143"/>
        <v>0</v>
      </c>
      <c r="BB287">
        <f t="shared" si="143"/>
        <v>0</v>
      </c>
      <c r="BC287">
        <f t="shared" si="126"/>
        <v>1</v>
      </c>
      <c r="BF287">
        <f t="shared" si="127"/>
        <v>11</v>
      </c>
      <c r="BG287">
        <f t="shared" si="128"/>
        <v>0</v>
      </c>
      <c r="BH287">
        <f t="shared" si="129"/>
        <v>2</v>
      </c>
      <c r="BI287">
        <f t="shared" si="130"/>
        <v>2</v>
      </c>
      <c r="BJ287">
        <f t="shared" si="131"/>
        <v>1</v>
      </c>
      <c r="BK287">
        <f t="shared" si="132"/>
        <v>0</v>
      </c>
      <c r="BL287">
        <f t="shared" si="133"/>
        <v>3</v>
      </c>
      <c r="BM287">
        <f t="shared" si="134"/>
        <v>1</v>
      </c>
      <c r="BN287">
        <f t="shared" si="135"/>
        <v>1</v>
      </c>
      <c r="BO287">
        <f t="shared" si="136"/>
        <v>1</v>
      </c>
      <c r="BP287">
        <f t="shared" si="137"/>
        <v>22</v>
      </c>
      <c r="BQ287" s="9">
        <f t="shared" si="138"/>
        <v>5</v>
      </c>
    </row>
    <row r="288" spans="1:71" x14ac:dyDescent="0.25">
      <c r="A288">
        <v>2026</v>
      </c>
      <c r="B288" t="s">
        <v>1452</v>
      </c>
      <c r="C288" s="4" t="str">
        <f t="shared" si="123"/>
        <v>Big East</v>
      </c>
      <c r="F288">
        <f>COUNTIFS(Stats_Pitch_Team,$B288,Stats_Pitch_Position,F$1)</f>
        <v>18</v>
      </c>
      <c r="G288">
        <f t="shared" si="147"/>
        <v>2</v>
      </c>
      <c r="H288">
        <f t="shared" si="147"/>
        <v>1</v>
      </c>
      <c r="I288">
        <f t="shared" si="147"/>
        <v>1</v>
      </c>
      <c r="J288">
        <f t="shared" si="147"/>
        <v>2</v>
      </c>
      <c r="K288">
        <f t="shared" si="147"/>
        <v>1</v>
      </c>
      <c r="L288">
        <f t="shared" si="147"/>
        <v>4</v>
      </c>
      <c r="M288">
        <f t="shared" si="147"/>
        <v>1</v>
      </c>
      <c r="N288">
        <f t="shared" si="147"/>
        <v>2</v>
      </c>
      <c r="O288">
        <f t="shared" si="147"/>
        <v>2</v>
      </c>
      <c r="P288">
        <f t="shared" si="147"/>
        <v>0</v>
      </c>
      <c r="S288">
        <f>COUNTIFS(Stats_Pitch_Team,$B288,Stats_Pitch_Position,S$1,Stats_Pitch_AgeOut,1)</f>
        <v>5</v>
      </c>
      <c r="T288">
        <f t="shared" si="144"/>
        <v>1</v>
      </c>
      <c r="U288">
        <f t="shared" si="144"/>
        <v>1</v>
      </c>
      <c r="V288">
        <f t="shared" si="144"/>
        <v>0</v>
      </c>
      <c r="W288">
        <f t="shared" si="144"/>
        <v>0</v>
      </c>
      <c r="X288">
        <f t="shared" si="144"/>
        <v>1</v>
      </c>
      <c r="Y288">
        <f t="shared" si="141"/>
        <v>0</v>
      </c>
      <c r="Z288">
        <f t="shared" si="141"/>
        <v>0</v>
      </c>
      <c r="AA288">
        <f t="shared" si="141"/>
        <v>2</v>
      </c>
      <c r="AB288">
        <f t="shared" si="141"/>
        <v>1</v>
      </c>
      <c r="AC288">
        <f t="shared" si="124"/>
        <v>11</v>
      </c>
      <c r="AF288">
        <f>COUNTIFS(Stats_Pitch_Team,$B288,Stats_Pitch_Position,AF$1,Stats_Pitch_AgeOut,"&lt;&gt;1", Stats_Pitch_Draft,1)</f>
        <v>0</v>
      </c>
      <c r="AG288">
        <f t="shared" si="145"/>
        <v>0</v>
      </c>
      <c r="AH288">
        <f t="shared" si="145"/>
        <v>0</v>
      </c>
      <c r="AI288">
        <f t="shared" si="145"/>
        <v>0</v>
      </c>
      <c r="AJ288">
        <f t="shared" si="145"/>
        <v>0</v>
      </c>
      <c r="AK288">
        <f t="shared" si="145"/>
        <v>0</v>
      </c>
      <c r="AL288">
        <f t="shared" si="142"/>
        <v>0</v>
      </c>
      <c r="AM288">
        <f t="shared" si="142"/>
        <v>0</v>
      </c>
      <c r="AN288">
        <f t="shared" si="142"/>
        <v>0</v>
      </c>
      <c r="AO288">
        <f t="shared" si="142"/>
        <v>0</v>
      </c>
      <c r="AP288">
        <f t="shared" si="125"/>
        <v>0</v>
      </c>
      <c r="AS288">
        <f>COUNTIFS(Transfers_Team_Current,$B288,Transfers_Position,AS$1,Transfers_AgeOut, "&lt;&gt;1")</f>
        <v>0</v>
      </c>
      <c r="AT288">
        <f t="shared" si="146"/>
        <v>0</v>
      </c>
      <c r="AU288">
        <f t="shared" si="146"/>
        <v>0</v>
      </c>
      <c r="AV288">
        <f t="shared" si="146"/>
        <v>0</v>
      </c>
      <c r="AW288">
        <f t="shared" si="146"/>
        <v>0</v>
      </c>
      <c r="AX288">
        <f t="shared" si="146"/>
        <v>0</v>
      </c>
      <c r="AY288">
        <f t="shared" si="143"/>
        <v>0</v>
      </c>
      <c r="AZ288">
        <f t="shared" si="143"/>
        <v>0</v>
      </c>
      <c r="BA288">
        <f t="shared" si="143"/>
        <v>0</v>
      </c>
      <c r="BB288">
        <f t="shared" si="143"/>
        <v>0</v>
      </c>
      <c r="BC288">
        <f t="shared" si="126"/>
        <v>0</v>
      </c>
      <c r="BF288">
        <f t="shared" si="127"/>
        <v>13</v>
      </c>
      <c r="BG288">
        <f t="shared" si="128"/>
        <v>1</v>
      </c>
      <c r="BH288">
        <f t="shared" si="129"/>
        <v>0</v>
      </c>
      <c r="BI288">
        <f t="shared" si="130"/>
        <v>1</v>
      </c>
      <c r="BJ288">
        <f t="shared" si="131"/>
        <v>2</v>
      </c>
      <c r="BK288">
        <f t="shared" si="132"/>
        <v>0</v>
      </c>
      <c r="BL288">
        <f t="shared" si="133"/>
        <v>4</v>
      </c>
      <c r="BM288">
        <f t="shared" si="134"/>
        <v>1</v>
      </c>
      <c r="BN288">
        <f t="shared" si="135"/>
        <v>0</v>
      </c>
      <c r="BO288">
        <f t="shared" si="136"/>
        <v>1</v>
      </c>
      <c r="BP288">
        <f t="shared" si="137"/>
        <v>23</v>
      </c>
      <c r="BQ288" s="9">
        <f t="shared" si="138"/>
        <v>5</v>
      </c>
    </row>
    <row r="289" spans="1:71" x14ac:dyDescent="0.25">
      <c r="A289">
        <v>2026</v>
      </c>
      <c r="B289" t="s">
        <v>384</v>
      </c>
      <c r="C289" s="4" t="str">
        <f t="shared" si="123"/>
        <v>ACC</v>
      </c>
      <c r="F289">
        <f>COUNTIFS(Stats_Pitch_Team,$B289,Stats_Pitch_Position,F$1)</f>
        <v>20</v>
      </c>
      <c r="G289">
        <f t="shared" si="147"/>
        <v>4</v>
      </c>
      <c r="H289">
        <f t="shared" si="147"/>
        <v>1</v>
      </c>
      <c r="I289">
        <f t="shared" si="147"/>
        <v>1</v>
      </c>
      <c r="J289">
        <f t="shared" si="147"/>
        <v>2</v>
      </c>
      <c r="K289">
        <f t="shared" si="147"/>
        <v>2</v>
      </c>
      <c r="L289">
        <f t="shared" si="147"/>
        <v>2</v>
      </c>
      <c r="M289">
        <f t="shared" si="147"/>
        <v>1</v>
      </c>
      <c r="N289">
        <f t="shared" si="147"/>
        <v>2</v>
      </c>
      <c r="O289">
        <f t="shared" si="147"/>
        <v>2</v>
      </c>
      <c r="P289">
        <f t="shared" si="147"/>
        <v>0</v>
      </c>
      <c r="S289">
        <f>COUNTIFS(Stats_Pitch_Team,$B289,Stats_Pitch_Position,S$1,Stats_Pitch_AgeOut,1)</f>
        <v>5</v>
      </c>
      <c r="T289">
        <f t="shared" si="144"/>
        <v>1</v>
      </c>
      <c r="U289">
        <f t="shared" si="144"/>
        <v>0</v>
      </c>
      <c r="V289">
        <f t="shared" si="144"/>
        <v>0</v>
      </c>
      <c r="W289">
        <f t="shared" si="144"/>
        <v>0</v>
      </c>
      <c r="X289">
        <f t="shared" si="144"/>
        <v>0</v>
      </c>
      <c r="Y289">
        <f t="shared" si="141"/>
        <v>1</v>
      </c>
      <c r="Z289">
        <f t="shared" si="141"/>
        <v>0</v>
      </c>
      <c r="AA289">
        <f t="shared" si="141"/>
        <v>0</v>
      </c>
      <c r="AB289">
        <f t="shared" si="141"/>
        <v>0</v>
      </c>
      <c r="AC289">
        <f t="shared" si="124"/>
        <v>7</v>
      </c>
      <c r="AF289">
        <f>COUNTIFS(Stats_Pitch_Team,$B289,Stats_Pitch_Position,AF$1,Stats_Pitch_AgeOut,"&lt;&gt;1", Stats_Pitch_Draft,1)</f>
        <v>1</v>
      </c>
      <c r="AG289">
        <f t="shared" si="145"/>
        <v>0</v>
      </c>
      <c r="AH289">
        <f t="shared" si="145"/>
        <v>1</v>
      </c>
      <c r="AI289">
        <f t="shared" si="145"/>
        <v>1</v>
      </c>
      <c r="AJ289">
        <f t="shared" si="145"/>
        <v>0</v>
      </c>
      <c r="AK289">
        <f t="shared" si="145"/>
        <v>1</v>
      </c>
      <c r="AL289">
        <f t="shared" si="142"/>
        <v>0</v>
      </c>
      <c r="AM289">
        <f t="shared" si="142"/>
        <v>1</v>
      </c>
      <c r="AN289">
        <f t="shared" si="142"/>
        <v>0</v>
      </c>
      <c r="AO289">
        <f t="shared" si="142"/>
        <v>1</v>
      </c>
      <c r="AP289">
        <f t="shared" si="125"/>
        <v>6</v>
      </c>
      <c r="AS289">
        <f>COUNTIFS(Transfers_Team_Current,$B289,Transfers_Position,AS$1,Transfers_AgeOut, "&lt;&gt;1")</f>
        <v>3</v>
      </c>
      <c r="AT289">
        <f t="shared" si="146"/>
        <v>0</v>
      </c>
      <c r="AU289">
        <f t="shared" si="146"/>
        <v>0</v>
      </c>
      <c r="AV289">
        <f t="shared" si="146"/>
        <v>0</v>
      </c>
      <c r="AW289">
        <f t="shared" si="146"/>
        <v>1</v>
      </c>
      <c r="AX289">
        <f t="shared" si="146"/>
        <v>0</v>
      </c>
      <c r="AY289">
        <f t="shared" si="143"/>
        <v>0</v>
      </c>
      <c r="AZ289">
        <f t="shared" si="143"/>
        <v>0</v>
      </c>
      <c r="BA289">
        <f t="shared" si="143"/>
        <v>0</v>
      </c>
      <c r="BB289">
        <f t="shared" si="143"/>
        <v>0</v>
      </c>
      <c r="BC289">
        <f t="shared" si="126"/>
        <v>4</v>
      </c>
      <c r="BF289">
        <f t="shared" si="127"/>
        <v>11</v>
      </c>
      <c r="BG289">
        <f t="shared" si="128"/>
        <v>3</v>
      </c>
      <c r="BH289">
        <f t="shared" si="129"/>
        <v>0</v>
      </c>
      <c r="BI289">
        <f t="shared" si="130"/>
        <v>0</v>
      </c>
      <c r="BJ289">
        <f t="shared" si="131"/>
        <v>1</v>
      </c>
      <c r="BK289">
        <f t="shared" si="132"/>
        <v>1</v>
      </c>
      <c r="BL289">
        <f t="shared" si="133"/>
        <v>1</v>
      </c>
      <c r="BM289">
        <f t="shared" si="134"/>
        <v>0</v>
      </c>
      <c r="BN289">
        <f t="shared" si="135"/>
        <v>2</v>
      </c>
      <c r="BO289">
        <f t="shared" si="136"/>
        <v>1</v>
      </c>
      <c r="BP289">
        <f t="shared" si="137"/>
        <v>20</v>
      </c>
      <c r="BQ289" s="9">
        <f t="shared" si="138"/>
        <v>3</v>
      </c>
    </row>
    <row r="290" spans="1:71" x14ac:dyDescent="0.25">
      <c r="A290">
        <v>2026</v>
      </c>
      <c r="B290" t="s">
        <v>367</v>
      </c>
      <c r="C290" s="4" t="str">
        <f t="shared" si="123"/>
        <v>ACC</v>
      </c>
      <c r="F290">
        <f>COUNTIFS(Stats_Pitch_Team,$B290,Stats_Pitch_Position,F$1)</f>
        <v>18</v>
      </c>
      <c r="G290">
        <f t="shared" si="147"/>
        <v>3</v>
      </c>
      <c r="H290">
        <f t="shared" si="147"/>
        <v>1</v>
      </c>
      <c r="I290">
        <f t="shared" si="147"/>
        <v>1</v>
      </c>
      <c r="J290">
        <f t="shared" si="147"/>
        <v>1</v>
      </c>
      <c r="K290">
        <f t="shared" si="147"/>
        <v>1</v>
      </c>
      <c r="L290">
        <f t="shared" si="147"/>
        <v>2</v>
      </c>
      <c r="M290">
        <f t="shared" si="147"/>
        <v>2</v>
      </c>
      <c r="N290">
        <f t="shared" si="147"/>
        <v>1</v>
      </c>
      <c r="O290">
        <f t="shared" si="147"/>
        <v>2</v>
      </c>
      <c r="P290">
        <f t="shared" si="147"/>
        <v>0</v>
      </c>
      <c r="S290">
        <f>COUNTIFS(Stats_Pitch_Team,$B290,Stats_Pitch_Position,S$1,Stats_Pitch_AgeOut,1)</f>
        <v>7</v>
      </c>
      <c r="T290">
        <f t="shared" si="144"/>
        <v>1</v>
      </c>
      <c r="U290">
        <f t="shared" si="144"/>
        <v>0</v>
      </c>
      <c r="V290">
        <f t="shared" si="144"/>
        <v>0</v>
      </c>
      <c r="W290">
        <f t="shared" si="144"/>
        <v>1</v>
      </c>
      <c r="X290">
        <f t="shared" si="144"/>
        <v>0</v>
      </c>
      <c r="Y290">
        <f t="shared" si="141"/>
        <v>0</v>
      </c>
      <c r="Z290">
        <f t="shared" si="141"/>
        <v>2</v>
      </c>
      <c r="AA290">
        <f t="shared" si="141"/>
        <v>0</v>
      </c>
      <c r="AB290">
        <f t="shared" si="141"/>
        <v>0</v>
      </c>
      <c r="AC290">
        <f t="shared" si="124"/>
        <v>11</v>
      </c>
      <c r="AF290">
        <f>COUNTIFS(Stats_Pitch_Team,$B290,Stats_Pitch_Position,AF$1,Stats_Pitch_AgeOut,"&lt;&gt;1", Stats_Pitch_Draft,1)</f>
        <v>2</v>
      </c>
      <c r="AG290">
        <f t="shared" si="145"/>
        <v>0</v>
      </c>
      <c r="AH290">
        <f t="shared" si="145"/>
        <v>0</v>
      </c>
      <c r="AI290">
        <f t="shared" si="145"/>
        <v>0</v>
      </c>
      <c r="AJ290">
        <f t="shared" si="145"/>
        <v>0</v>
      </c>
      <c r="AK290">
        <f t="shared" si="145"/>
        <v>0</v>
      </c>
      <c r="AL290">
        <f t="shared" si="142"/>
        <v>0</v>
      </c>
      <c r="AM290">
        <f t="shared" si="142"/>
        <v>0</v>
      </c>
      <c r="AN290">
        <f t="shared" si="142"/>
        <v>0</v>
      </c>
      <c r="AO290">
        <f t="shared" si="142"/>
        <v>0</v>
      </c>
      <c r="AP290">
        <f t="shared" si="125"/>
        <v>2</v>
      </c>
      <c r="AS290">
        <f>COUNTIFS(Transfers_Team_Current,$B290,Transfers_Position,AS$1,Transfers_AgeOut, "&lt;&gt;1")</f>
        <v>1</v>
      </c>
      <c r="AT290">
        <f t="shared" si="146"/>
        <v>0</v>
      </c>
      <c r="AU290">
        <f t="shared" si="146"/>
        <v>0</v>
      </c>
      <c r="AV290">
        <f t="shared" si="146"/>
        <v>0</v>
      </c>
      <c r="AW290">
        <f t="shared" si="146"/>
        <v>0</v>
      </c>
      <c r="AX290">
        <f t="shared" si="146"/>
        <v>0</v>
      </c>
      <c r="AY290">
        <f t="shared" si="143"/>
        <v>0</v>
      </c>
      <c r="AZ290">
        <f t="shared" si="143"/>
        <v>0</v>
      </c>
      <c r="BA290">
        <f t="shared" si="143"/>
        <v>0</v>
      </c>
      <c r="BB290">
        <f t="shared" si="143"/>
        <v>0</v>
      </c>
      <c r="BC290">
        <f t="shared" si="126"/>
        <v>1</v>
      </c>
      <c r="BF290">
        <f t="shared" si="127"/>
        <v>8</v>
      </c>
      <c r="BG290">
        <f t="shared" si="128"/>
        <v>2</v>
      </c>
      <c r="BH290">
        <f t="shared" si="129"/>
        <v>1</v>
      </c>
      <c r="BI290">
        <f t="shared" si="130"/>
        <v>1</v>
      </c>
      <c r="BJ290">
        <f t="shared" si="131"/>
        <v>0</v>
      </c>
      <c r="BK290">
        <f t="shared" si="132"/>
        <v>1</v>
      </c>
      <c r="BL290">
        <f t="shared" si="133"/>
        <v>2</v>
      </c>
      <c r="BM290">
        <f t="shared" si="134"/>
        <v>0</v>
      </c>
      <c r="BN290">
        <f t="shared" si="135"/>
        <v>1</v>
      </c>
      <c r="BO290">
        <f t="shared" si="136"/>
        <v>2</v>
      </c>
      <c r="BP290">
        <f t="shared" si="137"/>
        <v>18</v>
      </c>
      <c r="BQ290" s="9">
        <f t="shared" si="138"/>
        <v>3</v>
      </c>
      <c r="BS290">
        <v>1</v>
      </c>
    </row>
    <row r="291" spans="1:71" x14ac:dyDescent="0.25">
      <c r="A291">
        <v>2026</v>
      </c>
      <c r="B291" t="s">
        <v>4555</v>
      </c>
      <c r="C291" s="4" t="str">
        <f t="shared" si="123"/>
        <v>SoCon</v>
      </c>
      <c r="F291">
        <f>COUNTIFS(Stats_Pitch_Team,$B291,Stats_Pitch_Position,F$1)</f>
        <v>16</v>
      </c>
      <c r="G291">
        <f t="shared" si="147"/>
        <v>1</v>
      </c>
      <c r="H291">
        <f t="shared" si="147"/>
        <v>1</v>
      </c>
      <c r="I291">
        <f t="shared" si="147"/>
        <v>2</v>
      </c>
      <c r="J291">
        <f t="shared" si="147"/>
        <v>1</v>
      </c>
      <c r="K291">
        <f t="shared" si="147"/>
        <v>3</v>
      </c>
      <c r="L291">
        <f t="shared" si="147"/>
        <v>2</v>
      </c>
      <c r="M291">
        <f t="shared" si="147"/>
        <v>2</v>
      </c>
      <c r="N291">
        <f t="shared" si="147"/>
        <v>1</v>
      </c>
      <c r="O291">
        <f t="shared" si="147"/>
        <v>4</v>
      </c>
      <c r="P291">
        <f t="shared" si="147"/>
        <v>0</v>
      </c>
      <c r="S291">
        <f>COUNTIFS(Stats_Pitch_Team,$B291,Stats_Pitch_Position,S$1,Stats_Pitch_AgeOut,1)</f>
        <v>4</v>
      </c>
      <c r="T291">
        <f t="shared" si="144"/>
        <v>0</v>
      </c>
      <c r="U291">
        <f t="shared" si="144"/>
        <v>1</v>
      </c>
      <c r="V291">
        <f t="shared" si="144"/>
        <v>1</v>
      </c>
      <c r="W291">
        <f t="shared" si="144"/>
        <v>0</v>
      </c>
      <c r="X291">
        <f t="shared" si="144"/>
        <v>0</v>
      </c>
      <c r="Y291">
        <f t="shared" si="141"/>
        <v>0</v>
      </c>
      <c r="Z291">
        <f t="shared" si="141"/>
        <v>1</v>
      </c>
      <c r="AA291">
        <f t="shared" si="141"/>
        <v>0</v>
      </c>
      <c r="AB291">
        <f t="shared" si="141"/>
        <v>0</v>
      </c>
      <c r="AC291">
        <f t="shared" si="124"/>
        <v>7</v>
      </c>
      <c r="AF291">
        <f>COUNTIFS(Stats_Pitch_Team,$B291,Stats_Pitch_Position,AF$1,Stats_Pitch_AgeOut,"&lt;&gt;1", Stats_Pitch_Draft,1)</f>
        <v>0</v>
      </c>
      <c r="AG291">
        <f t="shared" si="145"/>
        <v>0</v>
      </c>
      <c r="AH291">
        <f t="shared" si="145"/>
        <v>0</v>
      </c>
      <c r="AI291">
        <f t="shared" si="145"/>
        <v>0</v>
      </c>
      <c r="AJ291">
        <f t="shared" si="145"/>
        <v>0</v>
      </c>
      <c r="AK291">
        <f t="shared" si="145"/>
        <v>0</v>
      </c>
      <c r="AL291">
        <f t="shared" si="142"/>
        <v>0</v>
      </c>
      <c r="AM291">
        <f t="shared" si="142"/>
        <v>0</v>
      </c>
      <c r="AN291">
        <f t="shared" si="142"/>
        <v>0</v>
      </c>
      <c r="AO291">
        <f t="shared" si="142"/>
        <v>0</v>
      </c>
      <c r="AP291">
        <f t="shared" si="125"/>
        <v>0</v>
      </c>
      <c r="AS291">
        <f>COUNTIFS(Transfers_Team_Current,$B291,Transfers_Position,AS$1,Transfers_AgeOut, "&lt;&gt;1")</f>
        <v>1</v>
      </c>
      <c r="AT291">
        <f t="shared" si="146"/>
        <v>0</v>
      </c>
      <c r="AU291">
        <f t="shared" si="146"/>
        <v>0</v>
      </c>
      <c r="AV291">
        <f t="shared" si="146"/>
        <v>0</v>
      </c>
      <c r="AW291">
        <f t="shared" si="146"/>
        <v>0</v>
      </c>
      <c r="AX291">
        <f t="shared" si="146"/>
        <v>0</v>
      </c>
      <c r="AY291">
        <f t="shared" si="143"/>
        <v>0</v>
      </c>
      <c r="AZ291">
        <f t="shared" si="143"/>
        <v>1</v>
      </c>
      <c r="BA291">
        <f t="shared" si="143"/>
        <v>0</v>
      </c>
      <c r="BB291">
        <f t="shared" si="143"/>
        <v>0</v>
      </c>
      <c r="BC291">
        <f t="shared" si="126"/>
        <v>2</v>
      </c>
      <c r="BF291">
        <f t="shared" si="127"/>
        <v>11</v>
      </c>
      <c r="BG291">
        <f t="shared" si="128"/>
        <v>1</v>
      </c>
      <c r="BH291">
        <f t="shared" si="129"/>
        <v>0</v>
      </c>
      <c r="BI291">
        <f t="shared" si="130"/>
        <v>1</v>
      </c>
      <c r="BJ291">
        <f t="shared" si="131"/>
        <v>1</v>
      </c>
      <c r="BK291">
        <f t="shared" si="132"/>
        <v>3</v>
      </c>
      <c r="BL291">
        <f t="shared" si="133"/>
        <v>2</v>
      </c>
      <c r="BM291">
        <f t="shared" si="134"/>
        <v>0</v>
      </c>
      <c r="BN291">
        <f t="shared" si="135"/>
        <v>1</v>
      </c>
      <c r="BO291">
        <f t="shared" si="136"/>
        <v>4</v>
      </c>
      <c r="BP291">
        <f t="shared" si="137"/>
        <v>24</v>
      </c>
      <c r="BQ291" s="9">
        <f t="shared" si="138"/>
        <v>3</v>
      </c>
    </row>
    <row r="292" spans="1:71" x14ac:dyDescent="0.25">
      <c r="A292">
        <v>2026</v>
      </c>
      <c r="B292" t="s">
        <v>3636</v>
      </c>
      <c r="C292" s="4" t="str">
        <f t="shared" si="123"/>
        <v>Northeast</v>
      </c>
      <c r="F292">
        <f>COUNTIFS(Stats_Pitch_Team,$B292,Stats_Pitch_Position,F$1)</f>
        <v>23</v>
      </c>
      <c r="G292">
        <f t="shared" ref="G292:P301" si="148">COUNTIFS(Stats_Hit_Team,$B292,Stats_Hit_Position,G$1)</f>
        <v>5</v>
      </c>
      <c r="H292">
        <f t="shared" si="148"/>
        <v>3</v>
      </c>
      <c r="I292">
        <f t="shared" si="148"/>
        <v>2</v>
      </c>
      <c r="J292">
        <f t="shared" si="148"/>
        <v>2</v>
      </c>
      <c r="K292">
        <f t="shared" si="148"/>
        <v>2</v>
      </c>
      <c r="L292">
        <f t="shared" si="148"/>
        <v>1</v>
      </c>
      <c r="M292">
        <f t="shared" si="148"/>
        <v>4</v>
      </c>
      <c r="N292">
        <f t="shared" si="148"/>
        <v>1</v>
      </c>
      <c r="O292">
        <f t="shared" si="148"/>
        <v>1</v>
      </c>
      <c r="P292">
        <f t="shared" si="148"/>
        <v>0</v>
      </c>
      <c r="S292">
        <f>COUNTIFS(Stats_Pitch_Team,$B292,Stats_Pitch_Position,S$1,Stats_Pitch_AgeOut,1)</f>
        <v>6</v>
      </c>
      <c r="T292">
        <f t="shared" si="144"/>
        <v>0</v>
      </c>
      <c r="U292">
        <f t="shared" si="144"/>
        <v>1</v>
      </c>
      <c r="V292">
        <f t="shared" si="144"/>
        <v>0</v>
      </c>
      <c r="W292">
        <f t="shared" si="144"/>
        <v>0</v>
      </c>
      <c r="X292">
        <f t="shared" si="144"/>
        <v>1</v>
      </c>
      <c r="Y292">
        <f t="shared" si="141"/>
        <v>0</v>
      </c>
      <c r="Z292">
        <f t="shared" si="141"/>
        <v>1</v>
      </c>
      <c r="AA292">
        <f t="shared" si="141"/>
        <v>0</v>
      </c>
      <c r="AB292">
        <f t="shared" si="141"/>
        <v>0</v>
      </c>
      <c r="AC292">
        <f t="shared" si="124"/>
        <v>9</v>
      </c>
      <c r="AF292">
        <f>COUNTIFS(Stats_Pitch_Team,$B292,Stats_Pitch_Position,AF$1,Stats_Pitch_AgeOut,"&lt;&gt;1", Stats_Pitch_Draft,1)</f>
        <v>0</v>
      </c>
      <c r="AG292">
        <f t="shared" si="145"/>
        <v>0</v>
      </c>
      <c r="AH292">
        <f t="shared" si="145"/>
        <v>0</v>
      </c>
      <c r="AI292">
        <f t="shared" si="145"/>
        <v>0</v>
      </c>
      <c r="AJ292">
        <f t="shared" si="145"/>
        <v>0</v>
      </c>
      <c r="AK292">
        <f t="shared" si="145"/>
        <v>0</v>
      </c>
      <c r="AL292">
        <f t="shared" si="142"/>
        <v>0</v>
      </c>
      <c r="AM292">
        <f t="shared" si="142"/>
        <v>0</v>
      </c>
      <c r="AN292">
        <f t="shared" si="142"/>
        <v>0</v>
      </c>
      <c r="AO292">
        <f t="shared" si="142"/>
        <v>0</v>
      </c>
      <c r="AP292">
        <f t="shared" si="125"/>
        <v>0</v>
      </c>
      <c r="AS292">
        <f>COUNTIFS(Transfers_Team_Current,$B292,Transfers_Position,AS$1,Transfers_AgeOut, "&lt;&gt;1")</f>
        <v>4</v>
      </c>
      <c r="AT292">
        <f t="shared" si="146"/>
        <v>2</v>
      </c>
      <c r="AU292">
        <f t="shared" si="146"/>
        <v>1</v>
      </c>
      <c r="AV292">
        <f t="shared" si="146"/>
        <v>1</v>
      </c>
      <c r="AW292">
        <f t="shared" si="146"/>
        <v>1</v>
      </c>
      <c r="AX292">
        <f t="shared" si="146"/>
        <v>0</v>
      </c>
      <c r="AY292">
        <f t="shared" si="143"/>
        <v>0</v>
      </c>
      <c r="AZ292">
        <f t="shared" si="143"/>
        <v>0</v>
      </c>
      <c r="BA292">
        <f t="shared" si="143"/>
        <v>1</v>
      </c>
      <c r="BB292">
        <f t="shared" si="143"/>
        <v>0</v>
      </c>
      <c r="BC292">
        <f t="shared" si="126"/>
        <v>10</v>
      </c>
      <c r="BF292">
        <f t="shared" si="127"/>
        <v>13</v>
      </c>
      <c r="BG292">
        <f t="shared" si="128"/>
        <v>3</v>
      </c>
      <c r="BH292">
        <f t="shared" si="129"/>
        <v>1</v>
      </c>
      <c r="BI292">
        <f t="shared" si="130"/>
        <v>1</v>
      </c>
      <c r="BJ292">
        <f t="shared" si="131"/>
        <v>1</v>
      </c>
      <c r="BK292">
        <f t="shared" si="132"/>
        <v>1</v>
      </c>
      <c r="BL292">
        <f t="shared" si="133"/>
        <v>1</v>
      </c>
      <c r="BM292">
        <f t="shared" si="134"/>
        <v>3</v>
      </c>
      <c r="BN292">
        <f t="shared" si="135"/>
        <v>0</v>
      </c>
      <c r="BO292">
        <f t="shared" si="136"/>
        <v>1</v>
      </c>
      <c r="BP292">
        <f t="shared" si="137"/>
        <v>25</v>
      </c>
      <c r="BQ292" s="9">
        <f t="shared" si="138"/>
        <v>4</v>
      </c>
    </row>
    <row r="293" spans="1:71" x14ac:dyDescent="0.25">
      <c r="A293">
        <v>2026</v>
      </c>
      <c r="B293" t="s">
        <v>350</v>
      </c>
      <c r="C293" s="4" t="str">
        <f t="shared" si="123"/>
        <v>ACC</v>
      </c>
      <c r="F293">
        <f>COUNTIFS(Stats_Pitch_Team,$B293,Stats_Pitch_Position,F$1)</f>
        <v>17</v>
      </c>
      <c r="G293">
        <f t="shared" si="148"/>
        <v>2</v>
      </c>
      <c r="H293">
        <f t="shared" si="148"/>
        <v>2</v>
      </c>
      <c r="I293">
        <f t="shared" si="148"/>
        <v>2</v>
      </c>
      <c r="J293">
        <f t="shared" si="148"/>
        <v>1</v>
      </c>
      <c r="K293">
        <f t="shared" si="148"/>
        <v>1</v>
      </c>
      <c r="L293">
        <f t="shared" si="148"/>
        <v>3</v>
      </c>
      <c r="M293">
        <f t="shared" si="148"/>
        <v>1</v>
      </c>
      <c r="N293">
        <f t="shared" si="148"/>
        <v>2</v>
      </c>
      <c r="O293">
        <f t="shared" si="148"/>
        <v>1</v>
      </c>
      <c r="P293">
        <f t="shared" si="148"/>
        <v>0</v>
      </c>
      <c r="S293">
        <f>COUNTIFS(Stats_Pitch_Team,$B293,Stats_Pitch_Position,S$1,Stats_Pitch_AgeOut,1)</f>
        <v>3</v>
      </c>
      <c r="T293">
        <f t="shared" si="144"/>
        <v>1</v>
      </c>
      <c r="U293">
        <f t="shared" si="144"/>
        <v>0</v>
      </c>
      <c r="V293">
        <f t="shared" si="144"/>
        <v>1</v>
      </c>
      <c r="W293">
        <f t="shared" si="144"/>
        <v>0</v>
      </c>
      <c r="X293">
        <f t="shared" si="144"/>
        <v>0</v>
      </c>
      <c r="Y293">
        <f t="shared" si="141"/>
        <v>0</v>
      </c>
      <c r="Z293">
        <f t="shared" si="141"/>
        <v>0</v>
      </c>
      <c r="AA293">
        <f t="shared" si="141"/>
        <v>0</v>
      </c>
      <c r="AB293">
        <f t="shared" si="141"/>
        <v>0</v>
      </c>
      <c r="AC293">
        <f t="shared" si="124"/>
        <v>5</v>
      </c>
      <c r="AF293">
        <f>COUNTIFS(Stats_Pitch_Team,$B293,Stats_Pitch_Position,AF$1,Stats_Pitch_AgeOut,"&lt;&gt;1", Stats_Pitch_Draft,1)</f>
        <v>3</v>
      </c>
      <c r="AG293">
        <f t="shared" si="145"/>
        <v>0</v>
      </c>
      <c r="AH293">
        <f t="shared" si="145"/>
        <v>1</v>
      </c>
      <c r="AI293">
        <f t="shared" si="145"/>
        <v>0</v>
      </c>
      <c r="AJ293">
        <f t="shared" si="145"/>
        <v>1</v>
      </c>
      <c r="AK293">
        <f t="shared" si="145"/>
        <v>0</v>
      </c>
      <c r="AL293">
        <f t="shared" si="142"/>
        <v>0</v>
      </c>
      <c r="AM293">
        <f t="shared" si="142"/>
        <v>0</v>
      </c>
      <c r="AN293">
        <f t="shared" si="142"/>
        <v>1</v>
      </c>
      <c r="AO293">
        <f t="shared" si="142"/>
        <v>0</v>
      </c>
      <c r="AP293">
        <f t="shared" si="125"/>
        <v>6</v>
      </c>
      <c r="AS293">
        <f>COUNTIFS(Transfers_Team_Current,$B293,Transfers_Position,AS$1,Transfers_AgeOut, "&lt;&gt;1")</f>
        <v>1</v>
      </c>
      <c r="AT293">
        <f t="shared" si="146"/>
        <v>0</v>
      </c>
      <c r="AU293">
        <f t="shared" si="146"/>
        <v>0</v>
      </c>
      <c r="AV293">
        <f t="shared" si="146"/>
        <v>0</v>
      </c>
      <c r="AW293">
        <f t="shared" si="146"/>
        <v>0</v>
      </c>
      <c r="AX293">
        <f t="shared" si="146"/>
        <v>0</v>
      </c>
      <c r="AY293">
        <f t="shared" si="143"/>
        <v>0</v>
      </c>
      <c r="AZ293">
        <f t="shared" si="143"/>
        <v>0</v>
      </c>
      <c r="BA293">
        <f t="shared" si="143"/>
        <v>0</v>
      </c>
      <c r="BB293">
        <f t="shared" si="143"/>
        <v>0</v>
      </c>
      <c r="BC293">
        <f t="shared" si="126"/>
        <v>1</v>
      </c>
      <c r="BF293">
        <f t="shared" si="127"/>
        <v>10</v>
      </c>
      <c r="BG293">
        <f t="shared" si="128"/>
        <v>1</v>
      </c>
      <c r="BH293">
        <f t="shared" si="129"/>
        <v>1</v>
      </c>
      <c r="BI293">
        <f t="shared" si="130"/>
        <v>1</v>
      </c>
      <c r="BJ293">
        <f t="shared" si="131"/>
        <v>0</v>
      </c>
      <c r="BK293">
        <f t="shared" si="132"/>
        <v>1</v>
      </c>
      <c r="BL293">
        <f t="shared" si="133"/>
        <v>3</v>
      </c>
      <c r="BM293">
        <f t="shared" si="134"/>
        <v>1</v>
      </c>
      <c r="BN293">
        <f t="shared" si="135"/>
        <v>1</v>
      </c>
      <c r="BO293">
        <f t="shared" si="136"/>
        <v>1</v>
      </c>
      <c r="BP293">
        <f t="shared" si="137"/>
        <v>20</v>
      </c>
      <c r="BQ293" s="9">
        <f t="shared" si="138"/>
        <v>5</v>
      </c>
    </row>
    <row r="294" spans="1:71" x14ac:dyDescent="0.25">
      <c r="A294">
        <v>2026</v>
      </c>
      <c r="B294" t="s">
        <v>1838</v>
      </c>
      <c r="C294" s="4" t="str">
        <f t="shared" si="123"/>
        <v>Big Ten</v>
      </c>
      <c r="F294">
        <f>COUNTIFS(Stats_Pitch_Team,$B294,Stats_Pitch_Position,F$1)</f>
        <v>14</v>
      </c>
      <c r="G294">
        <f t="shared" si="148"/>
        <v>2</v>
      </c>
      <c r="H294">
        <f t="shared" si="148"/>
        <v>2</v>
      </c>
      <c r="I294">
        <f t="shared" si="148"/>
        <v>1</v>
      </c>
      <c r="J294">
        <f t="shared" si="148"/>
        <v>2</v>
      </c>
      <c r="K294">
        <f t="shared" si="148"/>
        <v>1</v>
      </c>
      <c r="L294">
        <f t="shared" si="148"/>
        <v>1</v>
      </c>
      <c r="M294">
        <f t="shared" si="148"/>
        <v>1</v>
      </c>
      <c r="N294">
        <f t="shared" si="148"/>
        <v>3</v>
      </c>
      <c r="O294">
        <f t="shared" si="148"/>
        <v>3</v>
      </c>
      <c r="P294">
        <f t="shared" si="148"/>
        <v>0</v>
      </c>
      <c r="S294">
        <f>COUNTIFS(Stats_Pitch_Team,$B294,Stats_Pitch_Position,S$1,Stats_Pitch_AgeOut,1)</f>
        <v>6</v>
      </c>
      <c r="T294">
        <f t="shared" si="144"/>
        <v>1</v>
      </c>
      <c r="U294">
        <f t="shared" si="144"/>
        <v>1</v>
      </c>
      <c r="V294">
        <f t="shared" si="144"/>
        <v>1</v>
      </c>
      <c r="W294">
        <f t="shared" si="144"/>
        <v>0</v>
      </c>
      <c r="X294">
        <f t="shared" si="144"/>
        <v>1</v>
      </c>
      <c r="Y294">
        <f t="shared" si="141"/>
        <v>0</v>
      </c>
      <c r="Z294">
        <f t="shared" si="141"/>
        <v>0</v>
      </c>
      <c r="AA294">
        <f t="shared" si="141"/>
        <v>2</v>
      </c>
      <c r="AB294">
        <f t="shared" si="141"/>
        <v>0</v>
      </c>
      <c r="AC294">
        <f t="shared" si="124"/>
        <v>12</v>
      </c>
      <c r="AF294">
        <f>COUNTIFS(Stats_Pitch_Team,$B294,Stats_Pitch_Position,AF$1,Stats_Pitch_AgeOut,"&lt;&gt;1", Stats_Pitch_Draft,1)</f>
        <v>0</v>
      </c>
      <c r="AG294">
        <f t="shared" si="145"/>
        <v>0</v>
      </c>
      <c r="AH294">
        <f t="shared" si="145"/>
        <v>0</v>
      </c>
      <c r="AI294">
        <f t="shared" si="145"/>
        <v>0</v>
      </c>
      <c r="AJ294">
        <f t="shared" si="145"/>
        <v>0</v>
      </c>
      <c r="AK294">
        <f t="shared" si="145"/>
        <v>0</v>
      </c>
      <c r="AL294">
        <f t="shared" si="142"/>
        <v>0</v>
      </c>
      <c r="AM294">
        <f t="shared" si="142"/>
        <v>0</v>
      </c>
      <c r="AN294">
        <f t="shared" si="142"/>
        <v>0</v>
      </c>
      <c r="AO294">
        <f t="shared" si="142"/>
        <v>0</v>
      </c>
      <c r="AP294">
        <f t="shared" si="125"/>
        <v>0</v>
      </c>
      <c r="AS294">
        <f>COUNTIFS(Transfers_Team_Current,$B294,Transfers_Position,AS$1,Transfers_AgeOut, "&lt;&gt;1")</f>
        <v>0</v>
      </c>
      <c r="AT294">
        <f t="shared" si="146"/>
        <v>0</v>
      </c>
      <c r="AU294">
        <f t="shared" si="146"/>
        <v>0</v>
      </c>
      <c r="AV294">
        <f t="shared" si="146"/>
        <v>0</v>
      </c>
      <c r="AW294">
        <f t="shared" si="146"/>
        <v>0</v>
      </c>
      <c r="AX294">
        <f t="shared" si="146"/>
        <v>0</v>
      </c>
      <c r="AY294">
        <f t="shared" si="143"/>
        <v>0</v>
      </c>
      <c r="AZ294">
        <f t="shared" si="143"/>
        <v>0</v>
      </c>
      <c r="BA294">
        <f t="shared" si="143"/>
        <v>0</v>
      </c>
      <c r="BB294">
        <f t="shared" si="143"/>
        <v>0</v>
      </c>
      <c r="BC294">
        <f t="shared" si="126"/>
        <v>0</v>
      </c>
      <c r="BF294">
        <f t="shared" si="127"/>
        <v>8</v>
      </c>
      <c r="BG294">
        <f t="shared" si="128"/>
        <v>1</v>
      </c>
      <c r="BH294">
        <f t="shared" si="129"/>
        <v>1</v>
      </c>
      <c r="BI294">
        <f t="shared" si="130"/>
        <v>0</v>
      </c>
      <c r="BJ294">
        <f t="shared" si="131"/>
        <v>2</v>
      </c>
      <c r="BK294">
        <f t="shared" si="132"/>
        <v>0</v>
      </c>
      <c r="BL294">
        <f t="shared" si="133"/>
        <v>1</v>
      </c>
      <c r="BM294">
        <f t="shared" si="134"/>
        <v>1</v>
      </c>
      <c r="BN294">
        <f t="shared" si="135"/>
        <v>1</v>
      </c>
      <c r="BO294">
        <f t="shared" si="136"/>
        <v>3</v>
      </c>
      <c r="BP294">
        <f t="shared" si="137"/>
        <v>18</v>
      </c>
      <c r="BQ294" s="9">
        <f t="shared" si="138"/>
        <v>3</v>
      </c>
    </row>
    <row r="295" spans="1:71" x14ac:dyDescent="0.25">
      <c r="A295">
        <v>2026</v>
      </c>
      <c r="B295" t="s">
        <v>3448</v>
      </c>
      <c r="C295" s="4" t="str">
        <f t="shared" si="123"/>
        <v>Mountain West</v>
      </c>
      <c r="F295">
        <f>COUNTIFS(Stats_Pitch_Team,$B295,Stats_Pitch_Position,F$1)</f>
        <v>17</v>
      </c>
      <c r="G295">
        <f t="shared" si="148"/>
        <v>3</v>
      </c>
      <c r="H295">
        <f t="shared" si="148"/>
        <v>1</v>
      </c>
      <c r="I295">
        <f t="shared" si="148"/>
        <v>3</v>
      </c>
      <c r="J295">
        <f t="shared" si="148"/>
        <v>1</v>
      </c>
      <c r="K295">
        <f t="shared" si="148"/>
        <v>1</v>
      </c>
      <c r="L295">
        <f t="shared" si="148"/>
        <v>3</v>
      </c>
      <c r="M295">
        <f t="shared" si="148"/>
        <v>1</v>
      </c>
      <c r="N295">
        <f t="shared" si="148"/>
        <v>1</v>
      </c>
      <c r="O295">
        <f t="shared" si="148"/>
        <v>2</v>
      </c>
      <c r="P295">
        <f t="shared" si="148"/>
        <v>0</v>
      </c>
      <c r="S295">
        <f>COUNTIFS(Stats_Pitch_Team,$B295,Stats_Pitch_Position,S$1,Stats_Pitch_AgeOut,1)</f>
        <v>4</v>
      </c>
      <c r="T295">
        <f t="shared" si="144"/>
        <v>1</v>
      </c>
      <c r="U295">
        <f t="shared" si="144"/>
        <v>1</v>
      </c>
      <c r="V295">
        <f t="shared" si="144"/>
        <v>2</v>
      </c>
      <c r="W295">
        <f t="shared" si="144"/>
        <v>0</v>
      </c>
      <c r="X295">
        <f t="shared" si="144"/>
        <v>0</v>
      </c>
      <c r="Y295">
        <f t="shared" si="141"/>
        <v>0</v>
      </c>
      <c r="Z295">
        <f t="shared" si="141"/>
        <v>0</v>
      </c>
      <c r="AA295">
        <f t="shared" si="141"/>
        <v>1</v>
      </c>
      <c r="AB295">
        <f t="shared" si="141"/>
        <v>1</v>
      </c>
      <c r="AC295">
        <f t="shared" si="124"/>
        <v>10</v>
      </c>
      <c r="AF295">
        <f>COUNTIFS(Stats_Pitch_Team,$B295,Stats_Pitch_Position,AF$1,Stats_Pitch_AgeOut,"&lt;&gt;1", Stats_Pitch_Draft,1)</f>
        <v>0</v>
      </c>
      <c r="AG295">
        <f t="shared" si="145"/>
        <v>0</v>
      </c>
      <c r="AH295">
        <f t="shared" si="145"/>
        <v>0</v>
      </c>
      <c r="AI295">
        <f t="shared" si="145"/>
        <v>0</v>
      </c>
      <c r="AJ295">
        <f t="shared" si="145"/>
        <v>0</v>
      </c>
      <c r="AK295">
        <f t="shared" si="145"/>
        <v>0</v>
      </c>
      <c r="AL295">
        <f t="shared" si="142"/>
        <v>0</v>
      </c>
      <c r="AM295">
        <f t="shared" si="142"/>
        <v>0</v>
      </c>
      <c r="AN295">
        <f t="shared" si="142"/>
        <v>0</v>
      </c>
      <c r="AO295">
        <f t="shared" si="142"/>
        <v>0</v>
      </c>
      <c r="AP295">
        <f t="shared" si="125"/>
        <v>0</v>
      </c>
      <c r="AS295">
        <f>COUNTIFS(Transfers_Team_Current,$B295,Transfers_Position,AS$1,Transfers_AgeOut, "&lt;&gt;1")</f>
        <v>2</v>
      </c>
      <c r="AT295">
        <f t="shared" si="146"/>
        <v>0</v>
      </c>
      <c r="AU295">
        <f t="shared" si="146"/>
        <v>0</v>
      </c>
      <c r="AV295">
        <f t="shared" si="146"/>
        <v>0</v>
      </c>
      <c r="AW295">
        <f t="shared" si="146"/>
        <v>0</v>
      </c>
      <c r="AX295">
        <f t="shared" si="146"/>
        <v>0</v>
      </c>
      <c r="AY295">
        <f t="shared" si="143"/>
        <v>0</v>
      </c>
      <c r="AZ295">
        <f t="shared" si="143"/>
        <v>0</v>
      </c>
      <c r="BA295">
        <f t="shared" si="143"/>
        <v>0</v>
      </c>
      <c r="BB295">
        <f t="shared" si="143"/>
        <v>0</v>
      </c>
      <c r="BC295">
        <f t="shared" si="126"/>
        <v>2</v>
      </c>
      <c r="BF295">
        <f t="shared" si="127"/>
        <v>11</v>
      </c>
      <c r="BG295">
        <f t="shared" si="128"/>
        <v>2</v>
      </c>
      <c r="BH295">
        <f t="shared" si="129"/>
        <v>0</v>
      </c>
      <c r="BI295">
        <f t="shared" si="130"/>
        <v>1</v>
      </c>
      <c r="BJ295">
        <f t="shared" si="131"/>
        <v>1</v>
      </c>
      <c r="BK295">
        <f t="shared" si="132"/>
        <v>1</v>
      </c>
      <c r="BL295">
        <f t="shared" si="133"/>
        <v>3</v>
      </c>
      <c r="BM295">
        <f t="shared" si="134"/>
        <v>1</v>
      </c>
      <c r="BN295">
        <f t="shared" si="135"/>
        <v>0</v>
      </c>
      <c r="BO295">
        <f t="shared" si="136"/>
        <v>1</v>
      </c>
      <c r="BP295">
        <f t="shared" si="137"/>
        <v>21</v>
      </c>
      <c r="BQ295" s="9">
        <f t="shared" si="138"/>
        <v>4</v>
      </c>
    </row>
    <row r="296" spans="1:71" x14ac:dyDescent="0.25">
      <c r="A296">
        <v>2026</v>
      </c>
      <c r="B296" t="s">
        <v>1079</v>
      </c>
      <c r="C296" s="4" t="str">
        <f t="shared" si="123"/>
        <v>Atlantic Sun</v>
      </c>
      <c r="F296">
        <f>COUNTIFS(Stats_Pitch_Team,$B296,Stats_Pitch_Position,F$1)</f>
        <v>18</v>
      </c>
      <c r="G296">
        <f t="shared" si="148"/>
        <v>2</v>
      </c>
      <c r="H296">
        <f t="shared" si="148"/>
        <v>3</v>
      </c>
      <c r="I296">
        <f t="shared" si="148"/>
        <v>1</v>
      </c>
      <c r="J296">
        <f t="shared" si="148"/>
        <v>1</v>
      </c>
      <c r="K296">
        <f t="shared" si="148"/>
        <v>2</v>
      </c>
      <c r="L296">
        <f t="shared" si="148"/>
        <v>2</v>
      </c>
      <c r="M296">
        <f t="shared" si="148"/>
        <v>3</v>
      </c>
      <c r="N296">
        <f t="shared" si="148"/>
        <v>2</v>
      </c>
      <c r="O296">
        <f t="shared" si="148"/>
        <v>1</v>
      </c>
      <c r="P296">
        <f t="shared" si="148"/>
        <v>0</v>
      </c>
      <c r="S296">
        <f>COUNTIFS(Stats_Pitch_Team,$B296,Stats_Pitch_Position,S$1,Stats_Pitch_AgeOut,1)</f>
        <v>4</v>
      </c>
      <c r="T296">
        <f t="shared" si="144"/>
        <v>1</v>
      </c>
      <c r="U296">
        <f t="shared" si="144"/>
        <v>0</v>
      </c>
      <c r="V296">
        <f t="shared" si="144"/>
        <v>1</v>
      </c>
      <c r="W296">
        <f t="shared" si="144"/>
        <v>1</v>
      </c>
      <c r="X296">
        <f t="shared" si="144"/>
        <v>1</v>
      </c>
      <c r="Y296">
        <f t="shared" si="141"/>
        <v>0</v>
      </c>
      <c r="Z296">
        <f t="shared" si="141"/>
        <v>2</v>
      </c>
      <c r="AA296">
        <f t="shared" si="141"/>
        <v>1</v>
      </c>
      <c r="AB296">
        <f t="shared" si="141"/>
        <v>1</v>
      </c>
      <c r="AC296">
        <f t="shared" si="124"/>
        <v>12</v>
      </c>
      <c r="AF296">
        <f>COUNTIFS(Stats_Pitch_Team,$B296,Stats_Pitch_Position,AF$1,Stats_Pitch_AgeOut,"&lt;&gt;1", Stats_Pitch_Draft,1)</f>
        <v>0</v>
      </c>
      <c r="AG296">
        <f t="shared" si="145"/>
        <v>0</v>
      </c>
      <c r="AH296">
        <f t="shared" si="145"/>
        <v>0</v>
      </c>
      <c r="AI296">
        <f t="shared" si="145"/>
        <v>0</v>
      </c>
      <c r="AJ296">
        <f t="shared" si="145"/>
        <v>0</v>
      </c>
      <c r="AK296">
        <f t="shared" si="145"/>
        <v>0</v>
      </c>
      <c r="AL296">
        <f t="shared" si="142"/>
        <v>0</v>
      </c>
      <c r="AM296">
        <f t="shared" si="142"/>
        <v>0</v>
      </c>
      <c r="AN296">
        <f t="shared" si="142"/>
        <v>0</v>
      </c>
      <c r="AO296">
        <f t="shared" si="142"/>
        <v>0</v>
      </c>
      <c r="AP296">
        <f t="shared" si="125"/>
        <v>0</v>
      </c>
      <c r="AS296">
        <f>COUNTIFS(Transfers_Team_Current,$B296,Transfers_Position,AS$1,Transfers_AgeOut, "&lt;&gt;1")</f>
        <v>5</v>
      </c>
      <c r="AT296">
        <f t="shared" si="146"/>
        <v>0</v>
      </c>
      <c r="AU296">
        <f t="shared" si="146"/>
        <v>1</v>
      </c>
      <c r="AV296">
        <f t="shared" si="146"/>
        <v>0</v>
      </c>
      <c r="AW296">
        <f t="shared" si="146"/>
        <v>0</v>
      </c>
      <c r="AX296">
        <f t="shared" si="146"/>
        <v>0</v>
      </c>
      <c r="AY296">
        <f t="shared" si="143"/>
        <v>1</v>
      </c>
      <c r="AZ296">
        <f t="shared" si="143"/>
        <v>0</v>
      </c>
      <c r="BA296">
        <f t="shared" si="143"/>
        <v>0</v>
      </c>
      <c r="BB296">
        <f t="shared" si="143"/>
        <v>0</v>
      </c>
      <c r="BC296">
        <f t="shared" si="126"/>
        <v>7</v>
      </c>
      <c r="BF296">
        <f t="shared" si="127"/>
        <v>9</v>
      </c>
      <c r="BG296">
        <f t="shared" si="128"/>
        <v>1</v>
      </c>
      <c r="BH296">
        <f t="shared" si="129"/>
        <v>2</v>
      </c>
      <c r="BI296">
        <f t="shared" si="130"/>
        <v>0</v>
      </c>
      <c r="BJ296">
        <f t="shared" si="131"/>
        <v>0</v>
      </c>
      <c r="BK296">
        <f t="shared" si="132"/>
        <v>1</v>
      </c>
      <c r="BL296">
        <f t="shared" si="133"/>
        <v>1</v>
      </c>
      <c r="BM296">
        <f t="shared" si="134"/>
        <v>1</v>
      </c>
      <c r="BN296">
        <f t="shared" si="135"/>
        <v>1</v>
      </c>
      <c r="BO296">
        <f t="shared" si="136"/>
        <v>0</v>
      </c>
      <c r="BP296">
        <f t="shared" si="137"/>
        <v>16</v>
      </c>
      <c r="BQ296" s="9">
        <f t="shared" si="138"/>
        <v>3</v>
      </c>
    </row>
    <row r="297" spans="1:71" x14ac:dyDescent="0.25">
      <c r="A297">
        <v>2026</v>
      </c>
      <c r="B297" t="s">
        <v>1111</v>
      </c>
      <c r="C297" s="4" t="str">
        <f t="shared" si="123"/>
        <v>Big 12</v>
      </c>
      <c r="F297">
        <f>COUNTIFS(Stats_Pitch_Team,$B297,Stats_Pitch_Position,F$1)</f>
        <v>22</v>
      </c>
      <c r="G297">
        <f t="shared" si="148"/>
        <v>2</v>
      </c>
      <c r="H297">
        <f t="shared" si="148"/>
        <v>2</v>
      </c>
      <c r="I297">
        <f t="shared" si="148"/>
        <v>3</v>
      </c>
      <c r="J297">
        <f t="shared" si="148"/>
        <v>1</v>
      </c>
      <c r="K297">
        <f t="shared" si="148"/>
        <v>2</v>
      </c>
      <c r="L297">
        <f t="shared" si="148"/>
        <v>2</v>
      </c>
      <c r="M297">
        <f t="shared" si="148"/>
        <v>1</v>
      </c>
      <c r="N297">
        <f t="shared" si="148"/>
        <v>2</v>
      </c>
      <c r="O297">
        <f t="shared" si="148"/>
        <v>2</v>
      </c>
      <c r="P297">
        <f t="shared" si="148"/>
        <v>0</v>
      </c>
      <c r="S297">
        <f>COUNTIFS(Stats_Pitch_Team,$B297,Stats_Pitch_Position,S$1,Stats_Pitch_AgeOut,1)</f>
        <v>4</v>
      </c>
      <c r="T297">
        <f t="shared" si="144"/>
        <v>0</v>
      </c>
      <c r="U297">
        <f t="shared" si="144"/>
        <v>0</v>
      </c>
      <c r="V297">
        <f t="shared" si="144"/>
        <v>1</v>
      </c>
      <c r="W297">
        <f t="shared" si="144"/>
        <v>0</v>
      </c>
      <c r="X297">
        <f t="shared" si="144"/>
        <v>0</v>
      </c>
      <c r="Y297">
        <f t="shared" si="141"/>
        <v>1</v>
      </c>
      <c r="Z297">
        <f t="shared" si="141"/>
        <v>1</v>
      </c>
      <c r="AA297">
        <f t="shared" si="141"/>
        <v>2</v>
      </c>
      <c r="AB297">
        <f t="shared" si="141"/>
        <v>1</v>
      </c>
      <c r="AC297">
        <f t="shared" si="124"/>
        <v>10</v>
      </c>
      <c r="AF297">
        <f>COUNTIFS(Stats_Pitch_Team,$B297,Stats_Pitch_Position,AF$1,Stats_Pitch_AgeOut,"&lt;&gt;1", Stats_Pitch_Draft,1)</f>
        <v>2</v>
      </c>
      <c r="AG297">
        <f t="shared" si="145"/>
        <v>0</v>
      </c>
      <c r="AH297">
        <f t="shared" si="145"/>
        <v>0</v>
      </c>
      <c r="AI297">
        <f t="shared" si="145"/>
        <v>0</v>
      </c>
      <c r="AJ297">
        <f t="shared" si="145"/>
        <v>0</v>
      </c>
      <c r="AK297">
        <f t="shared" si="145"/>
        <v>0</v>
      </c>
      <c r="AL297">
        <f t="shared" si="142"/>
        <v>0</v>
      </c>
      <c r="AM297">
        <f t="shared" si="142"/>
        <v>0</v>
      </c>
      <c r="AN297">
        <f t="shared" si="142"/>
        <v>0</v>
      </c>
      <c r="AO297">
        <f t="shared" si="142"/>
        <v>0</v>
      </c>
      <c r="AP297">
        <f t="shared" si="125"/>
        <v>2</v>
      </c>
      <c r="AS297">
        <f>COUNTIFS(Transfers_Team_Current,$B297,Transfers_Position,AS$1,Transfers_AgeOut, "&lt;&gt;1")</f>
        <v>3</v>
      </c>
      <c r="AT297">
        <f t="shared" si="146"/>
        <v>0</v>
      </c>
      <c r="AU297">
        <f t="shared" si="146"/>
        <v>0</v>
      </c>
      <c r="AV297">
        <f t="shared" si="146"/>
        <v>0</v>
      </c>
      <c r="AW297">
        <f t="shared" si="146"/>
        <v>0</v>
      </c>
      <c r="AX297">
        <f t="shared" si="146"/>
        <v>0</v>
      </c>
      <c r="AY297">
        <f t="shared" si="143"/>
        <v>0</v>
      </c>
      <c r="AZ297">
        <f t="shared" si="143"/>
        <v>0</v>
      </c>
      <c r="BA297">
        <f t="shared" si="143"/>
        <v>0</v>
      </c>
      <c r="BB297">
        <f t="shared" si="143"/>
        <v>0</v>
      </c>
      <c r="BC297">
        <f t="shared" si="126"/>
        <v>3</v>
      </c>
      <c r="BF297">
        <f t="shared" si="127"/>
        <v>13</v>
      </c>
      <c r="BG297">
        <f t="shared" si="128"/>
        <v>2</v>
      </c>
      <c r="BH297">
        <f t="shared" si="129"/>
        <v>2</v>
      </c>
      <c r="BI297">
        <f t="shared" si="130"/>
        <v>2</v>
      </c>
      <c r="BJ297">
        <f t="shared" si="131"/>
        <v>1</v>
      </c>
      <c r="BK297">
        <f t="shared" si="132"/>
        <v>2</v>
      </c>
      <c r="BL297">
        <f t="shared" si="133"/>
        <v>1</v>
      </c>
      <c r="BM297">
        <f t="shared" si="134"/>
        <v>0</v>
      </c>
      <c r="BN297">
        <f t="shared" si="135"/>
        <v>0</v>
      </c>
      <c r="BO297">
        <f t="shared" si="136"/>
        <v>1</v>
      </c>
      <c r="BP297">
        <f t="shared" si="137"/>
        <v>24</v>
      </c>
      <c r="BQ297" s="9">
        <f t="shared" si="138"/>
        <v>1</v>
      </c>
      <c r="BS297">
        <v>1</v>
      </c>
    </row>
    <row r="298" spans="1:71" x14ac:dyDescent="0.25">
      <c r="A298">
        <v>2026</v>
      </c>
      <c r="B298" t="s">
        <v>4444</v>
      </c>
      <c r="C298" s="4" t="str">
        <f t="shared" si="123"/>
        <v>SoCon</v>
      </c>
      <c r="F298">
        <f>COUNTIFS(Stats_Pitch_Team,$B298,Stats_Pitch_Position,F$1)</f>
        <v>19</v>
      </c>
      <c r="G298">
        <f t="shared" si="148"/>
        <v>2</v>
      </c>
      <c r="H298">
        <f t="shared" si="148"/>
        <v>3</v>
      </c>
      <c r="I298">
        <f t="shared" si="148"/>
        <v>1</v>
      </c>
      <c r="J298">
        <f t="shared" si="148"/>
        <v>1</v>
      </c>
      <c r="K298">
        <f t="shared" si="148"/>
        <v>1</v>
      </c>
      <c r="L298">
        <f t="shared" si="148"/>
        <v>0</v>
      </c>
      <c r="M298">
        <f t="shared" si="148"/>
        <v>3</v>
      </c>
      <c r="N298">
        <f t="shared" si="148"/>
        <v>4</v>
      </c>
      <c r="O298">
        <f t="shared" si="148"/>
        <v>3</v>
      </c>
      <c r="P298">
        <f t="shared" si="148"/>
        <v>0</v>
      </c>
      <c r="S298">
        <f>COUNTIFS(Stats_Pitch_Team,$B298,Stats_Pitch_Position,S$1,Stats_Pitch_AgeOut,1)</f>
        <v>4</v>
      </c>
      <c r="T298">
        <f t="shared" si="144"/>
        <v>0</v>
      </c>
      <c r="U298">
        <f t="shared" si="144"/>
        <v>0</v>
      </c>
      <c r="V298">
        <f t="shared" si="144"/>
        <v>1</v>
      </c>
      <c r="W298">
        <f t="shared" si="144"/>
        <v>1</v>
      </c>
      <c r="X298">
        <f t="shared" si="144"/>
        <v>0</v>
      </c>
      <c r="Y298">
        <f t="shared" si="141"/>
        <v>0</v>
      </c>
      <c r="Z298">
        <f t="shared" si="141"/>
        <v>0</v>
      </c>
      <c r="AA298">
        <f t="shared" si="141"/>
        <v>1</v>
      </c>
      <c r="AB298">
        <f t="shared" si="141"/>
        <v>1</v>
      </c>
      <c r="AC298">
        <f t="shared" si="124"/>
        <v>8</v>
      </c>
      <c r="AF298">
        <f>COUNTIFS(Stats_Pitch_Team,$B298,Stats_Pitch_Position,AF$1,Stats_Pitch_AgeOut,"&lt;&gt;1", Stats_Pitch_Draft,1)</f>
        <v>0</v>
      </c>
      <c r="AG298">
        <f t="shared" si="145"/>
        <v>0</v>
      </c>
      <c r="AH298">
        <f t="shared" si="145"/>
        <v>0</v>
      </c>
      <c r="AI298">
        <f t="shared" si="145"/>
        <v>0</v>
      </c>
      <c r="AJ298">
        <f t="shared" si="145"/>
        <v>0</v>
      </c>
      <c r="AK298">
        <f t="shared" si="145"/>
        <v>0</v>
      </c>
      <c r="AL298">
        <f t="shared" si="142"/>
        <v>0</v>
      </c>
      <c r="AM298">
        <f t="shared" si="142"/>
        <v>0</v>
      </c>
      <c r="AN298">
        <f t="shared" si="142"/>
        <v>0</v>
      </c>
      <c r="AO298">
        <f t="shared" si="142"/>
        <v>0</v>
      </c>
      <c r="AP298">
        <f t="shared" si="125"/>
        <v>0</v>
      </c>
      <c r="AS298">
        <f>COUNTIFS(Transfers_Team_Current,$B298,Transfers_Position,AS$1,Transfers_AgeOut, "&lt;&gt;1")</f>
        <v>1</v>
      </c>
      <c r="AT298">
        <f t="shared" si="146"/>
        <v>0</v>
      </c>
      <c r="AU298">
        <f t="shared" si="146"/>
        <v>0</v>
      </c>
      <c r="AV298">
        <f t="shared" si="146"/>
        <v>0</v>
      </c>
      <c r="AW298">
        <f t="shared" si="146"/>
        <v>0</v>
      </c>
      <c r="AX298">
        <f t="shared" si="146"/>
        <v>0</v>
      </c>
      <c r="AY298">
        <f t="shared" si="143"/>
        <v>0</v>
      </c>
      <c r="AZ298">
        <f t="shared" si="143"/>
        <v>1</v>
      </c>
      <c r="BA298">
        <f t="shared" si="143"/>
        <v>0</v>
      </c>
      <c r="BB298">
        <f t="shared" si="143"/>
        <v>0</v>
      </c>
      <c r="BC298">
        <f t="shared" si="126"/>
        <v>2</v>
      </c>
      <c r="BF298">
        <f t="shared" si="127"/>
        <v>14</v>
      </c>
      <c r="BG298">
        <f t="shared" si="128"/>
        <v>2</v>
      </c>
      <c r="BH298">
        <f t="shared" si="129"/>
        <v>3</v>
      </c>
      <c r="BI298">
        <f t="shared" si="130"/>
        <v>0</v>
      </c>
      <c r="BJ298">
        <f t="shared" si="131"/>
        <v>0</v>
      </c>
      <c r="BK298">
        <f t="shared" si="132"/>
        <v>1</v>
      </c>
      <c r="BL298">
        <f t="shared" si="133"/>
        <v>0</v>
      </c>
      <c r="BM298">
        <f t="shared" si="134"/>
        <v>2</v>
      </c>
      <c r="BN298">
        <f t="shared" si="135"/>
        <v>3</v>
      </c>
      <c r="BO298">
        <f t="shared" si="136"/>
        <v>2</v>
      </c>
      <c r="BP298">
        <f t="shared" si="137"/>
        <v>27</v>
      </c>
      <c r="BQ298" s="9">
        <f t="shared" si="138"/>
        <v>5</v>
      </c>
    </row>
    <row r="299" spans="1:71" x14ac:dyDescent="0.25">
      <c r="A299">
        <v>2026</v>
      </c>
      <c r="B299" t="s">
        <v>3978</v>
      </c>
      <c r="C299" s="4" t="str">
        <f t="shared" si="123"/>
        <v>Ohio Valley</v>
      </c>
      <c r="F299">
        <f>COUNTIFS(Stats_Pitch_Team,$B299,Stats_Pitch_Position,F$1)</f>
        <v>15</v>
      </c>
      <c r="G299">
        <f t="shared" si="148"/>
        <v>2</v>
      </c>
      <c r="H299">
        <f t="shared" si="148"/>
        <v>1</v>
      </c>
      <c r="I299">
        <f t="shared" si="148"/>
        <v>1</v>
      </c>
      <c r="J299">
        <f t="shared" si="148"/>
        <v>2</v>
      </c>
      <c r="K299">
        <f t="shared" si="148"/>
        <v>2</v>
      </c>
      <c r="L299">
        <f t="shared" si="148"/>
        <v>1</v>
      </c>
      <c r="M299">
        <f t="shared" si="148"/>
        <v>1</v>
      </c>
      <c r="N299">
        <f t="shared" si="148"/>
        <v>4</v>
      </c>
      <c r="O299">
        <f t="shared" si="148"/>
        <v>2</v>
      </c>
      <c r="P299">
        <f t="shared" si="148"/>
        <v>0</v>
      </c>
      <c r="S299">
        <f>COUNTIFS(Stats_Pitch_Team,$B299,Stats_Pitch_Position,S$1,Stats_Pitch_AgeOut,1)</f>
        <v>10</v>
      </c>
      <c r="T299">
        <f t="shared" si="144"/>
        <v>1</v>
      </c>
      <c r="U299">
        <f t="shared" si="144"/>
        <v>1</v>
      </c>
      <c r="V299">
        <f t="shared" si="144"/>
        <v>1</v>
      </c>
      <c r="W299">
        <f t="shared" si="144"/>
        <v>1</v>
      </c>
      <c r="X299">
        <f t="shared" si="144"/>
        <v>0</v>
      </c>
      <c r="Y299">
        <f t="shared" si="141"/>
        <v>0</v>
      </c>
      <c r="Z299">
        <f t="shared" si="141"/>
        <v>0</v>
      </c>
      <c r="AA299">
        <f t="shared" si="141"/>
        <v>3</v>
      </c>
      <c r="AB299">
        <f t="shared" si="141"/>
        <v>2</v>
      </c>
      <c r="AC299">
        <f t="shared" si="124"/>
        <v>19</v>
      </c>
      <c r="AF299">
        <f>COUNTIFS(Stats_Pitch_Team,$B299,Stats_Pitch_Position,AF$1,Stats_Pitch_AgeOut,"&lt;&gt;1", Stats_Pitch_Draft,1)</f>
        <v>0</v>
      </c>
      <c r="AG299">
        <f t="shared" si="145"/>
        <v>0</v>
      </c>
      <c r="AH299">
        <f t="shared" si="145"/>
        <v>0</v>
      </c>
      <c r="AI299">
        <f t="shared" si="145"/>
        <v>0</v>
      </c>
      <c r="AJ299">
        <f t="shared" si="145"/>
        <v>0</v>
      </c>
      <c r="AK299">
        <f t="shared" si="145"/>
        <v>0</v>
      </c>
      <c r="AL299">
        <f t="shared" si="142"/>
        <v>0</v>
      </c>
      <c r="AM299">
        <f t="shared" si="142"/>
        <v>0</v>
      </c>
      <c r="AN299">
        <f t="shared" si="142"/>
        <v>0</v>
      </c>
      <c r="AO299">
        <f t="shared" si="142"/>
        <v>0</v>
      </c>
      <c r="AP299">
        <f t="shared" si="125"/>
        <v>0</v>
      </c>
      <c r="AS299">
        <f>COUNTIFS(Transfers_Team_Current,$B299,Transfers_Position,AS$1,Transfers_AgeOut, "&lt;&gt;1")</f>
        <v>2</v>
      </c>
      <c r="AT299">
        <f t="shared" si="146"/>
        <v>2</v>
      </c>
      <c r="AU299">
        <f t="shared" si="146"/>
        <v>0</v>
      </c>
      <c r="AV299">
        <f t="shared" si="146"/>
        <v>0</v>
      </c>
      <c r="AW299">
        <f t="shared" si="146"/>
        <v>0</v>
      </c>
      <c r="AX299">
        <f t="shared" si="146"/>
        <v>0</v>
      </c>
      <c r="AY299">
        <f t="shared" si="143"/>
        <v>0</v>
      </c>
      <c r="AZ299">
        <f t="shared" si="143"/>
        <v>1</v>
      </c>
      <c r="BA299">
        <f t="shared" si="143"/>
        <v>0</v>
      </c>
      <c r="BB299">
        <f t="shared" si="143"/>
        <v>0</v>
      </c>
      <c r="BC299">
        <f t="shared" si="126"/>
        <v>5</v>
      </c>
      <c r="BF299">
        <f t="shared" si="127"/>
        <v>3</v>
      </c>
      <c r="BG299">
        <f t="shared" si="128"/>
        <v>-1</v>
      </c>
      <c r="BH299">
        <f t="shared" si="129"/>
        <v>0</v>
      </c>
      <c r="BI299">
        <f t="shared" si="130"/>
        <v>0</v>
      </c>
      <c r="BJ299">
        <f t="shared" si="131"/>
        <v>1</v>
      </c>
      <c r="BK299">
        <f t="shared" si="132"/>
        <v>2</v>
      </c>
      <c r="BL299">
        <f t="shared" si="133"/>
        <v>1</v>
      </c>
      <c r="BM299">
        <f t="shared" si="134"/>
        <v>0</v>
      </c>
      <c r="BN299">
        <f t="shared" si="135"/>
        <v>1</v>
      </c>
      <c r="BO299">
        <f t="shared" si="136"/>
        <v>0</v>
      </c>
      <c r="BP299">
        <f t="shared" si="137"/>
        <v>7</v>
      </c>
      <c r="BQ299" s="9">
        <f t="shared" si="138"/>
        <v>2</v>
      </c>
    </row>
    <row r="300" spans="1:71" x14ac:dyDescent="0.25">
      <c r="A300">
        <v>2026</v>
      </c>
      <c r="B300" t="s">
        <v>2251</v>
      </c>
      <c r="C300" s="4" t="str">
        <f t="shared" si="123"/>
        <v>Conference USA</v>
      </c>
      <c r="F300">
        <f>COUNTIFS(Stats_Pitch_Team,$B300,Stats_Pitch_Position,F$1)</f>
        <v>21</v>
      </c>
      <c r="G300">
        <f t="shared" si="148"/>
        <v>2</v>
      </c>
      <c r="H300">
        <f t="shared" si="148"/>
        <v>2</v>
      </c>
      <c r="I300">
        <f t="shared" si="148"/>
        <v>1</v>
      </c>
      <c r="J300">
        <f t="shared" si="148"/>
        <v>3</v>
      </c>
      <c r="K300">
        <f t="shared" si="148"/>
        <v>2</v>
      </c>
      <c r="L300">
        <f t="shared" si="148"/>
        <v>2</v>
      </c>
      <c r="M300">
        <f t="shared" si="148"/>
        <v>2</v>
      </c>
      <c r="N300">
        <f t="shared" si="148"/>
        <v>4</v>
      </c>
      <c r="O300">
        <f t="shared" si="148"/>
        <v>0</v>
      </c>
      <c r="P300">
        <f t="shared" si="148"/>
        <v>0</v>
      </c>
      <c r="S300">
        <f>COUNTIFS(Stats_Pitch_Team,$B300,Stats_Pitch_Position,S$1,Stats_Pitch_AgeOut,1)</f>
        <v>6</v>
      </c>
      <c r="T300">
        <f t="shared" si="144"/>
        <v>1</v>
      </c>
      <c r="U300">
        <f t="shared" si="144"/>
        <v>1</v>
      </c>
      <c r="V300">
        <f t="shared" si="144"/>
        <v>1</v>
      </c>
      <c r="W300">
        <f t="shared" si="144"/>
        <v>1</v>
      </c>
      <c r="X300">
        <f t="shared" si="144"/>
        <v>0</v>
      </c>
      <c r="Y300">
        <f t="shared" si="141"/>
        <v>1</v>
      </c>
      <c r="Z300">
        <f t="shared" si="141"/>
        <v>1</v>
      </c>
      <c r="AA300">
        <f t="shared" si="141"/>
        <v>1</v>
      </c>
      <c r="AB300">
        <f t="shared" si="141"/>
        <v>0</v>
      </c>
      <c r="AC300">
        <f t="shared" si="124"/>
        <v>13</v>
      </c>
      <c r="AF300">
        <f>COUNTIFS(Stats_Pitch_Team,$B300,Stats_Pitch_Position,AF$1,Stats_Pitch_AgeOut,"&lt;&gt;1", Stats_Pitch_Draft,1)</f>
        <v>0</v>
      </c>
      <c r="AG300">
        <f t="shared" si="145"/>
        <v>0</v>
      </c>
      <c r="AH300">
        <f t="shared" si="145"/>
        <v>0</v>
      </c>
      <c r="AI300">
        <f t="shared" si="145"/>
        <v>0</v>
      </c>
      <c r="AJ300">
        <f t="shared" si="145"/>
        <v>0</v>
      </c>
      <c r="AK300">
        <f t="shared" si="145"/>
        <v>0</v>
      </c>
      <c r="AL300">
        <f t="shared" si="142"/>
        <v>0</v>
      </c>
      <c r="AM300">
        <f t="shared" si="142"/>
        <v>0</v>
      </c>
      <c r="AN300">
        <f t="shared" si="142"/>
        <v>0</v>
      </c>
      <c r="AO300">
        <f t="shared" si="142"/>
        <v>0</v>
      </c>
      <c r="AP300">
        <f t="shared" si="125"/>
        <v>0</v>
      </c>
      <c r="AS300">
        <f>COUNTIFS(Transfers_Team_Current,$B300,Transfers_Position,AS$1,Transfers_AgeOut, "&lt;&gt;1")</f>
        <v>9</v>
      </c>
      <c r="AT300">
        <f t="shared" si="146"/>
        <v>0</v>
      </c>
      <c r="AU300">
        <f t="shared" si="146"/>
        <v>1</v>
      </c>
      <c r="AV300">
        <f t="shared" si="146"/>
        <v>0</v>
      </c>
      <c r="AW300">
        <f t="shared" si="146"/>
        <v>2</v>
      </c>
      <c r="AX300">
        <f t="shared" si="146"/>
        <v>1</v>
      </c>
      <c r="AY300">
        <f t="shared" si="143"/>
        <v>1</v>
      </c>
      <c r="AZ300">
        <f t="shared" si="143"/>
        <v>1</v>
      </c>
      <c r="BA300">
        <f t="shared" si="143"/>
        <v>2</v>
      </c>
      <c r="BB300">
        <f t="shared" si="143"/>
        <v>0</v>
      </c>
      <c r="BC300">
        <f t="shared" si="126"/>
        <v>17</v>
      </c>
      <c r="BF300">
        <f t="shared" si="127"/>
        <v>6</v>
      </c>
      <c r="BG300">
        <f t="shared" si="128"/>
        <v>1</v>
      </c>
      <c r="BH300">
        <f t="shared" si="129"/>
        <v>0</v>
      </c>
      <c r="BI300">
        <f t="shared" si="130"/>
        <v>0</v>
      </c>
      <c r="BJ300">
        <f t="shared" si="131"/>
        <v>0</v>
      </c>
      <c r="BK300">
        <f t="shared" si="132"/>
        <v>1</v>
      </c>
      <c r="BL300">
        <f t="shared" si="133"/>
        <v>0</v>
      </c>
      <c r="BM300">
        <f t="shared" si="134"/>
        <v>0</v>
      </c>
      <c r="BN300">
        <f t="shared" si="135"/>
        <v>1</v>
      </c>
      <c r="BO300">
        <f t="shared" si="136"/>
        <v>0</v>
      </c>
      <c r="BP300">
        <f t="shared" si="137"/>
        <v>9</v>
      </c>
      <c r="BQ300" s="9">
        <f t="shared" si="138"/>
        <v>1</v>
      </c>
    </row>
    <row r="301" spans="1:71" x14ac:dyDescent="0.25">
      <c r="A301">
        <v>2026</v>
      </c>
      <c r="B301" t="s">
        <v>3151</v>
      </c>
      <c r="C301" s="4" t="str">
        <f t="shared" si="123"/>
        <v>Mid-American</v>
      </c>
      <c r="F301">
        <f>COUNTIFS(Stats_Pitch_Team,$B301,Stats_Pitch_Position,F$1)</f>
        <v>16</v>
      </c>
      <c r="G301">
        <f t="shared" si="148"/>
        <v>2</v>
      </c>
      <c r="H301">
        <f t="shared" si="148"/>
        <v>1</v>
      </c>
      <c r="I301">
        <f t="shared" si="148"/>
        <v>1</v>
      </c>
      <c r="J301">
        <f t="shared" si="148"/>
        <v>1</v>
      </c>
      <c r="K301">
        <f t="shared" si="148"/>
        <v>1</v>
      </c>
      <c r="L301">
        <f t="shared" si="148"/>
        <v>2</v>
      </c>
      <c r="M301">
        <f t="shared" si="148"/>
        <v>1</v>
      </c>
      <c r="N301">
        <f t="shared" si="148"/>
        <v>2</v>
      </c>
      <c r="O301">
        <f t="shared" si="148"/>
        <v>2</v>
      </c>
      <c r="P301">
        <f t="shared" si="148"/>
        <v>0</v>
      </c>
      <c r="S301">
        <f>COUNTIFS(Stats_Pitch_Team,$B301,Stats_Pitch_Position,S$1,Stats_Pitch_AgeOut,1)</f>
        <v>8</v>
      </c>
      <c r="T301">
        <f t="shared" si="144"/>
        <v>1</v>
      </c>
      <c r="U301">
        <f t="shared" si="144"/>
        <v>1</v>
      </c>
      <c r="V301">
        <f t="shared" si="144"/>
        <v>1</v>
      </c>
      <c r="W301">
        <f t="shared" si="144"/>
        <v>0</v>
      </c>
      <c r="X301">
        <f t="shared" si="144"/>
        <v>1</v>
      </c>
      <c r="Y301">
        <f t="shared" si="141"/>
        <v>1</v>
      </c>
      <c r="Z301">
        <f t="shared" si="141"/>
        <v>0</v>
      </c>
      <c r="AA301">
        <f t="shared" si="141"/>
        <v>1</v>
      </c>
      <c r="AB301">
        <f t="shared" si="141"/>
        <v>1</v>
      </c>
      <c r="AC301">
        <f t="shared" si="124"/>
        <v>15</v>
      </c>
      <c r="AF301">
        <f>COUNTIFS(Stats_Pitch_Team,$B301,Stats_Pitch_Position,AF$1,Stats_Pitch_AgeOut,"&lt;&gt;1", Stats_Pitch_Draft,1)</f>
        <v>0</v>
      </c>
      <c r="AG301">
        <f t="shared" si="145"/>
        <v>0</v>
      </c>
      <c r="AH301">
        <f t="shared" si="145"/>
        <v>0</v>
      </c>
      <c r="AI301">
        <f t="shared" si="145"/>
        <v>0</v>
      </c>
      <c r="AJ301">
        <f t="shared" si="145"/>
        <v>0</v>
      </c>
      <c r="AK301">
        <f t="shared" si="145"/>
        <v>0</v>
      </c>
      <c r="AL301">
        <f t="shared" si="142"/>
        <v>0</v>
      </c>
      <c r="AM301">
        <f t="shared" si="142"/>
        <v>0</v>
      </c>
      <c r="AN301">
        <f t="shared" si="142"/>
        <v>0</v>
      </c>
      <c r="AO301">
        <f t="shared" si="142"/>
        <v>0</v>
      </c>
      <c r="AP301">
        <f t="shared" si="125"/>
        <v>0</v>
      </c>
      <c r="AS301">
        <f>COUNTIFS(Transfers_Team_Current,$B301,Transfers_Position,AS$1,Transfers_AgeOut, "&lt;&gt;1")</f>
        <v>1</v>
      </c>
      <c r="AT301">
        <f t="shared" si="146"/>
        <v>0</v>
      </c>
      <c r="AU301">
        <f t="shared" si="146"/>
        <v>0</v>
      </c>
      <c r="AV301">
        <f t="shared" si="146"/>
        <v>0</v>
      </c>
      <c r="AW301">
        <f t="shared" si="146"/>
        <v>0</v>
      </c>
      <c r="AX301">
        <f t="shared" si="146"/>
        <v>0</v>
      </c>
      <c r="AY301">
        <f t="shared" si="143"/>
        <v>0</v>
      </c>
      <c r="AZ301">
        <f t="shared" si="143"/>
        <v>0</v>
      </c>
      <c r="BA301">
        <f t="shared" si="143"/>
        <v>0</v>
      </c>
      <c r="BB301">
        <f t="shared" si="143"/>
        <v>0</v>
      </c>
      <c r="BC301">
        <f t="shared" si="126"/>
        <v>1</v>
      </c>
      <c r="BF301">
        <f t="shared" si="127"/>
        <v>7</v>
      </c>
      <c r="BG301">
        <f t="shared" si="128"/>
        <v>1</v>
      </c>
      <c r="BH301">
        <f t="shared" si="129"/>
        <v>0</v>
      </c>
      <c r="BI301">
        <f t="shared" si="130"/>
        <v>0</v>
      </c>
      <c r="BJ301">
        <f t="shared" si="131"/>
        <v>1</v>
      </c>
      <c r="BK301">
        <f t="shared" si="132"/>
        <v>0</v>
      </c>
      <c r="BL301">
        <f t="shared" si="133"/>
        <v>1</v>
      </c>
      <c r="BM301">
        <f t="shared" si="134"/>
        <v>1</v>
      </c>
      <c r="BN301">
        <f t="shared" si="135"/>
        <v>1</v>
      </c>
      <c r="BO301">
        <f t="shared" si="136"/>
        <v>1</v>
      </c>
      <c r="BP301">
        <f t="shared" si="137"/>
        <v>13</v>
      </c>
      <c r="BQ301" s="9">
        <f t="shared" si="138"/>
        <v>3</v>
      </c>
    </row>
    <row r="302" spans="1:71" x14ac:dyDescent="0.25">
      <c r="A302">
        <v>2026</v>
      </c>
      <c r="B302" t="s">
        <v>777</v>
      </c>
      <c r="C302" s="4" t="str">
        <f t="shared" si="123"/>
        <v>American Athletic</v>
      </c>
      <c r="F302">
        <f>COUNTIFS(Stats_Pitch_Team,$B302,Stats_Pitch_Position,F$1)</f>
        <v>17</v>
      </c>
      <c r="G302">
        <f t="shared" ref="G302:P309" si="149">COUNTIFS(Stats_Hit_Team,$B302,Stats_Hit_Position,G$1)</f>
        <v>3</v>
      </c>
      <c r="H302">
        <f t="shared" si="149"/>
        <v>2</v>
      </c>
      <c r="I302">
        <f t="shared" si="149"/>
        <v>5</v>
      </c>
      <c r="J302">
        <f t="shared" si="149"/>
        <v>1</v>
      </c>
      <c r="K302">
        <f t="shared" si="149"/>
        <v>1</v>
      </c>
      <c r="L302">
        <f t="shared" si="149"/>
        <v>1</v>
      </c>
      <c r="M302">
        <f t="shared" si="149"/>
        <v>2</v>
      </c>
      <c r="N302">
        <f t="shared" si="149"/>
        <v>3</v>
      </c>
      <c r="O302">
        <f t="shared" si="149"/>
        <v>1</v>
      </c>
      <c r="P302">
        <f t="shared" si="149"/>
        <v>0</v>
      </c>
      <c r="S302">
        <f>COUNTIFS(Stats_Pitch_Team,$B302,Stats_Pitch_Position,S$1,Stats_Pitch_AgeOut,1)</f>
        <v>8</v>
      </c>
      <c r="T302">
        <f t="shared" si="144"/>
        <v>1</v>
      </c>
      <c r="U302">
        <f t="shared" si="144"/>
        <v>0</v>
      </c>
      <c r="V302">
        <f t="shared" si="144"/>
        <v>1</v>
      </c>
      <c r="W302">
        <f t="shared" si="144"/>
        <v>1</v>
      </c>
      <c r="X302">
        <f t="shared" si="144"/>
        <v>1</v>
      </c>
      <c r="Y302">
        <f t="shared" si="141"/>
        <v>1</v>
      </c>
      <c r="Z302">
        <f t="shared" si="141"/>
        <v>0</v>
      </c>
      <c r="AA302">
        <f t="shared" si="141"/>
        <v>1</v>
      </c>
      <c r="AB302">
        <f t="shared" si="141"/>
        <v>1</v>
      </c>
      <c r="AC302">
        <f t="shared" si="124"/>
        <v>15</v>
      </c>
      <c r="AF302">
        <f>COUNTIFS(Stats_Pitch_Team,$B302,Stats_Pitch_Position,AF$1,Stats_Pitch_AgeOut,"&lt;&gt;1", Stats_Pitch_Draft,1)</f>
        <v>0</v>
      </c>
      <c r="AG302">
        <f t="shared" si="145"/>
        <v>0</v>
      </c>
      <c r="AH302">
        <f t="shared" si="145"/>
        <v>0</v>
      </c>
      <c r="AI302">
        <f t="shared" si="145"/>
        <v>0</v>
      </c>
      <c r="AJ302">
        <f t="shared" si="145"/>
        <v>0</v>
      </c>
      <c r="AK302">
        <f t="shared" si="145"/>
        <v>0</v>
      </c>
      <c r="AL302">
        <f t="shared" si="142"/>
        <v>0</v>
      </c>
      <c r="AM302">
        <f t="shared" si="142"/>
        <v>0</v>
      </c>
      <c r="AN302">
        <f t="shared" si="142"/>
        <v>0</v>
      </c>
      <c r="AO302">
        <f t="shared" si="142"/>
        <v>0</v>
      </c>
      <c r="AP302">
        <f t="shared" si="125"/>
        <v>0</v>
      </c>
      <c r="AS302">
        <f>COUNTIFS(Transfers_Team_Current,$B302,Transfers_Position,AS$1,Transfers_AgeOut, "&lt;&gt;1")</f>
        <v>5</v>
      </c>
      <c r="AT302">
        <f t="shared" si="146"/>
        <v>0</v>
      </c>
      <c r="AU302">
        <f t="shared" si="146"/>
        <v>1</v>
      </c>
      <c r="AV302">
        <f t="shared" si="146"/>
        <v>1</v>
      </c>
      <c r="AW302">
        <f t="shared" si="146"/>
        <v>0</v>
      </c>
      <c r="AX302">
        <f t="shared" si="146"/>
        <v>0</v>
      </c>
      <c r="AY302">
        <f t="shared" si="143"/>
        <v>0</v>
      </c>
      <c r="AZ302">
        <f t="shared" si="143"/>
        <v>1</v>
      </c>
      <c r="BA302">
        <f t="shared" si="143"/>
        <v>2</v>
      </c>
      <c r="BB302">
        <f t="shared" si="143"/>
        <v>0</v>
      </c>
      <c r="BC302">
        <f t="shared" si="126"/>
        <v>10</v>
      </c>
      <c r="BF302">
        <f t="shared" si="127"/>
        <v>4</v>
      </c>
      <c r="BG302">
        <f t="shared" si="128"/>
        <v>2</v>
      </c>
      <c r="BH302">
        <f t="shared" si="129"/>
        <v>1</v>
      </c>
      <c r="BI302">
        <f t="shared" si="130"/>
        <v>3</v>
      </c>
      <c r="BJ302">
        <f t="shared" si="131"/>
        <v>0</v>
      </c>
      <c r="BK302">
        <f t="shared" si="132"/>
        <v>0</v>
      </c>
      <c r="BL302">
        <f t="shared" si="133"/>
        <v>0</v>
      </c>
      <c r="BM302">
        <f t="shared" si="134"/>
        <v>1</v>
      </c>
      <c r="BN302">
        <f t="shared" si="135"/>
        <v>0</v>
      </c>
      <c r="BO302">
        <f t="shared" si="136"/>
        <v>0</v>
      </c>
      <c r="BP302">
        <f t="shared" si="137"/>
        <v>11</v>
      </c>
      <c r="BQ302" s="9">
        <f t="shared" si="138"/>
        <v>1</v>
      </c>
    </row>
    <row r="303" spans="1:71" x14ac:dyDescent="0.25">
      <c r="A303">
        <v>2026</v>
      </c>
      <c r="B303" t="s">
        <v>2506</v>
      </c>
      <c r="C303" s="4" t="str">
        <f t="shared" si="123"/>
        <v>Coastal</v>
      </c>
      <c r="F303">
        <f>COUNTIFS(Stats_Pitch_Team,$B303,Stats_Pitch_Position,F$1)</f>
        <v>18</v>
      </c>
      <c r="G303">
        <f t="shared" si="149"/>
        <v>3</v>
      </c>
      <c r="H303">
        <f t="shared" si="149"/>
        <v>2</v>
      </c>
      <c r="I303">
        <f t="shared" si="149"/>
        <v>3</v>
      </c>
      <c r="J303">
        <f t="shared" si="149"/>
        <v>2</v>
      </c>
      <c r="K303">
        <f t="shared" si="149"/>
        <v>1</v>
      </c>
      <c r="L303">
        <f t="shared" si="149"/>
        <v>2</v>
      </c>
      <c r="M303">
        <f t="shared" si="149"/>
        <v>1</v>
      </c>
      <c r="N303">
        <f t="shared" si="149"/>
        <v>1</v>
      </c>
      <c r="O303">
        <f t="shared" si="149"/>
        <v>2</v>
      </c>
      <c r="P303">
        <f t="shared" si="149"/>
        <v>0</v>
      </c>
      <c r="S303">
        <f>COUNTIFS(Stats_Pitch_Team,$B303,Stats_Pitch_Position,S$1,Stats_Pitch_AgeOut,1)</f>
        <v>2</v>
      </c>
      <c r="T303">
        <f t="shared" si="144"/>
        <v>1</v>
      </c>
      <c r="U303">
        <f t="shared" si="144"/>
        <v>0</v>
      </c>
      <c r="V303">
        <f t="shared" si="144"/>
        <v>1</v>
      </c>
      <c r="W303">
        <f t="shared" si="144"/>
        <v>0</v>
      </c>
      <c r="X303">
        <f t="shared" si="144"/>
        <v>0</v>
      </c>
      <c r="Y303">
        <f t="shared" si="141"/>
        <v>1</v>
      </c>
      <c r="Z303">
        <f t="shared" si="141"/>
        <v>0</v>
      </c>
      <c r="AA303">
        <f t="shared" si="141"/>
        <v>1</v>
      </c>
      <c r="AB303">
        <f t="shared" si="141"/>
        <v>1</v>
      </c>
      <c r="AC303">
        <f t="shared" si="124"/>
        <v>7</v>
      </c>
      <c r="AF303">
        <f>COUNTIFS(Stats_Pitch_Team,$B303,Stats_Pitch_Position,AF$1,Stats_Pitch_AgeOut,"&lt;&gt;1", Stats_Pitch_Draft,1)</f>
        <v>0</v>
      </c>
      <c r="AG303">
        <f t="shared" si="145"/>
        <v>0</v>
      </c>
      <c r="AH303">
        <f t="shared" si="145"/>
        <v>0</v>
      </c>
      <c r="AI303">
        <f t="shared" si="145"/>
        <v>0</v>
      </c>
      <c r="AJ303">
        <f t="shared" si="145"/>
        <v>0</v>
      </c>
      <c r="AK303">
        <f t="shared" si="145"/>
        <v>0</v>
      </c>
      <c r="AL303">
        <f t="shared" si="142"/>
        <v>0</v>
      </c>
      <c r="AM303">
        <f t="shared" si="142"/>
        <v>0</v>
      </c>
      <c r="AN303">
        <f t="shared" si="142"/>
        <v>0</v>
      </c>
      <c r="AO303">
        <f t="shared" si="142"/>
        <v>0</v>
      </c>
      <c r="AP303">
        <f t="shared" si="125"/>
        <v>0</v>
      </c>
      <c r="AS303">
        <f>COUNTIFS(Transfers_Team_Current,$B303,Transfers_Position,AS$1,Transfers_AgeOut, "&lt;&gt;1")</f>
        <v>2</v>
      </c>
      <c r="AT303">
        <f t="shared" si="146"/>
        <v>1</v>
      </c>
      <c r="AU303">
        <f t="shared" si="146"/>
        <v>0</v>
      </c>
      <c r="AV303">
        <f t="shared" si="146"/>
        <v>1</v>
      </c>
      <c r="AW303">
        <f t="shared" si="146"/>
        <v>1</v>
      </c>
      <c r="AX303">
        <f t="shared" si="146"/>
        <v>1</v>
      </c>
      <c r="AY303">
        <f t="shared" si="143"/>
        <v>1</v>
      </c>
      <c r="AZ303">
        <f t="shared" si="143"/>
        <v>0</v>
      </c>
      <c r="BA303">
        <f t="shared" si="143"/>
        <v>0</v>
      </c>
      <c r="BB303">
        <f t="shared" si="143"/>
        <v>0</v>
      </c>
      <c r="BC303">
        <f t="shared" si="126"/>
        <v>7</v>
      </c>
      <c r="BF303">
        <f t="shared" si="127"/>
        <v>14</v>
      </c>
      <c r="BG303">
        <f t="shared" si="128"/>
        <v>1</v>
      </c>
      <c r="BH303">
        <f t="shared" si="129"/>
        <v>2</v>
      </c>
      <c r="BI303">
        <f t="shared" si="130"/>
        <v>1</v>
      </c>
      <c r="BJ303">
        <f t="shared" si="131"/>
        <v>1</v>
      </c>
      <c r="BK303">
        <f t="shared" si="132"/>
        <v>0</v>
      </c>
      <c r="BL303">
        <f t="shared" si="133"/>
        <v>0</v>
      </c>
      <c r="BM303">
        <f t="shared" si="134"/>
        <v>1</v>
      </c>
      <c r="BN303">
        <f t="shared" si="135"/>
        <v>0</v>
      </c>
      <c r="BO303">
        <f t="shared" si="136"/>
        <v>1</v>
      </c>
      <c r="BP303">
        <f t="shared" si="137"/>
        <v>21</v>
      </c>
      <c r="BQ303" s="9">
        <f t="shared" si="138"/>
        <v>1</v>
      </c>
    </row>
    <row r="304" spans="1:71" x14ac:dyDescent="0.25">
      <c r="A304">
        <v>2026</v>
      </c>
      <c r="B304" t="s">
        <v>1508</v>
      </c>
      <c r="C304" s="4" t="str">
        <f t="shared" si="123"/>
        <v>Big South</v>
      </c>
      <c r="F304">
        <f>COUNTIFS(Stats_Pitch_Team,$B304,Stats_Pitch_Position,F$1)</f>
        <v>16</v>
      </c>
      <c r="G304">
        <f t="shared" si="149"/>
        <v>3</v>
      </c>
      <c r="H304">
        <f t="shared" si="149"/>
        <v>1</v>
      </c>
      <c r="I304">
        <f t="shared" si="149"/>
        <v>2</v>
      </c>
      <c r="J304">
        <f t="shared" si="149"/>
        <v>3</v>
      </c>
      <c r="K304">
        <f t="shared" si="149"/>
        <v>1</v>
      </c>
      <c r="L304">
        <f t="shared" si="149"/>
        <v>2</v>
      </c>
      <c r="M304">
        <f t="shared" si="149"/>
        <v>2</v>
      </c>
      <c r="N304">
        <f t="shared" si="149"/>
        <v>2</v>
      </c>
      <c r="O304">
        <f t="shared" si="149"/>
        <v>1</v>
      </c>
      <c r="P304">
        <f t="shared" si="149"/>
        <v>0</v>
      </c>
      <c r="S304">
        <f>COUNTIFS(Stats_Pitch_Team,$B304,Stats_Pitch_Position,S$1,Stats_Pitch_AgeOut,1)</f>
        <v>4</v>
      </c>
      <c r="T304">
        <f t="shared" si="144"/>
        <v>1</v>
      </c>
      <c r="U304">
        <f t="shared" si="144"/>
        <v>1</v>
      </c>
      <c r="V304">
        <f t="shared" si="144"/>
        <v>0</v>
      </c>
      <c r="W304">
        <f t="shared" si="144"/>
        <v>0</v>
      </c>
      <c r="X304">
        <f t="shared" si="144"/>
        <v>0</v>
      </c>
      <c r="Y304">
        <f t="shared" si="141"/>
        <v>0</v>
      </c>
      <c r="Z304">
        <f t="shared" si="141"/>
        <v>1</v>
      </c>
      <c r="AA304">
        <f t="shared" si="141"/>
        <v>0</v>
      </c>
      <c r="AB304">
        <f t="shared" si="141"/>
        <v>0</v>
      </c>
      <c r="AC304">
        <f t="shared" si="124"/>
        <v>7</v>
      </c>
      <c r="AF304">
        <f>COUNTIFS(Stats_Pitch_Team,$B304,Stats_Pitch_Position,AF$1,Stats_Pitch_AgeOut,"&lt;&gt;1", Stats_Pitch_Draft,1)</f>
        <v>0</v>
      </c>
      <c r="AG304">
        <f t="shared" si="145"/>
        <v>0</v>
      </c>
      <c r="AH304">
        <f t="shared" si="145"/>
        <v>0</v>
      </c>
      <c r="AI304">
        <f t="shared" si="145"/>
        <v>0</v>
      </c>
      <c r="AJ304">
        <f t="shared" si="145"/>
        <v>0</v>
      </c>
      <c r="AK304">
        <f t="shared" si="145"/>
        <v>0</v>
      </c>
      <c r="AL304">
        <f t="shared" si="142"/>
        <v>0</v>
      </c>
      <c r="AM304">
        <f t="shared" si="142"/>
        <v>0</v>
      </c>
      <c r="AN304">
        <f t="shared" si="142"/>
        <v>0</v>
      </c>
      <c r="AO304">
        <f t="shared" si="142"/>
        <v>0</v>
      </c>
      <c r="AP304">
        <f t="shared" si="125"/>
        <v>0</v>
      </c>
      <c r="AS304">
        <f>COUNTIFS(Transfers_Team_Current,$B304,Transfers_Position,AS$1,Transfers_AgeOut, "&lt;&gt;1")</f>
        <v>8</v>
      </c>
      <c r="AT304">
        <f t="shared" si="146"/>
        <v>0</v>
      </c>
      <c r="AU304">
        <f t="shared" si="146"/>
        <v>0</v>
      </c>
      <c r="AV304">
        <f t="shared" si="146"/>
        <v>2</v>
      </c>
      <c r="AW304">
        <f t="shared" si="146"/>
        <v>1</v>
      </c>
      <c r="AX304">
        <f t="shared" si="146"/>
        <v>0</v>
      </c>
      <c r="AY304">
        <f t="shared" si="143"/>
        <v>2</v>
      </c>
      <c r="AZ304">
        <f t="shared" si="143"/>
        <v>0</v>
      </c>
      <c r="BA304">
        <f t="shared" si="143"/>
        <v>1</v>
      </c>
      <c r="BB304">
        <f t="shared" si="143"/>
        <v>0</v>
      </c>
      <c r="BC304">
        <f t="shared" si="126"/>
        <v>14</v>
      </c>
      <c r="BF304">
        <f t="shared" si="127"/>
        <v>4</v>
      </c>
      <c r="BG304">
        <f t="shared" si="128"/>
        <v>2</v>
      </c>
      <c r="BH304">
        <f t="shared" si="129"/>
        <v>0</v>
      </c>
      <c r="BI304">
        <f t="shared" si="130"/>
        <v>0</v>
      </c>
      <c r="BJ304">
        <f t="shared" si="131"/>
        <v>2</v>
      </c>
      <c r="BK304">
        <f t="shared" si="132"/>
        <v>1</v>
      </c>
      <c r="BL304">
        <f t="shared" si="133"/>
        <v>0</v>
      </c>
      <c r="BM304">
        <f t="shared" si="134"/>
        <v>1</v>
      </c>
      <c r="BN304">
        <f t="shared" si="135"/>
        <v>1</v>
      </c>
      <c r="BO304">
        <f t="shared" si="136"/>
        <v>1</v>
      </c>
      <c r="BP304">
        <f t="shared" si="137"/>
        <v>12</v>
      </c>
      <c r="BQ304" s="9">
        <f t="shared" si="138"/>
        <v>2</v>
      </c>
    </row>
    <row r="305" spans="1:71" x14ac:dyDescent="0.25">
      <c r="A305">
        <v>2026</v>
      </c>
      <c r="B305" t="s">
        <v>4463</v>
      </c>
      <c r="C305" s="4" t="str">
        <f t="shared" si="123"/>
        <v>SoCon</v>
      </c>
      <c r="F305">
        <f>COUNTIFS(Stats_Pitch_Team,$B305,Stats_Pitch_Position,F$1)</f>
        <v>16</v>
      </c>
      <c r="G305">
        <f t="shared" si="149"/>
        <v>4</v>
      </c>
      <c r="H305">
        <f t="shared" si="149"/>
        <v>2</v>
      </c>
      <c r="I305">
        <f t="shared" si="149"/>
        <v>4</v>
      </c>
      <c r="J305">
        <f t="shared" si="149"/>
        <v>2</v>
      </c>
      <c r="K305">
        <f t="shared" si="149"/>
        <v>2</v>
      </c>
      <c r="L305">
        <f t="shared" si="149"/>
        <v>2</v>
      </c>
      <c r="M305">
        <f t="shared" si="149"/>
        <v>1</v>
      </c>
      <c r="N305">
        <f t="shared" si="149"/>
        <v>3</v>
      </c>
      <c r="O305">
        <f t="shared" si="149"/>
        <v>1</v>
      </c>
      <c r="P305">
        <f t="shared" si="149"/>
        <v>0</v>
      </c>
      <c r="S305">
        <f>COUNTIFS(Stats_Pitch_Team,$B305,Stats_Pitch_Position,S$1,Stats_Pitch_AgeOut,1)</f>
        <v>4</v>
      </c>
      <c r="T305">
        <f t="shared" si="144"/>
        <v>2</v>
      </c>
      <c r="U305">
        <f t="shared" si="144"/>
        <v>2</v>
      </c>
      <c r="V305">
        <f t="shared" si="144"/>
        <v>0</v>
      </c>
      <c r="W305">
        <f t="shared" si="144"/>
        <v>0</v>
      </c>
      <c r="X305">
        <f t="shared" si="144"/>
        <v>0</v>
      </c>
      <c r="Y305">
        <f t="shared" si="141"/>
        <v>1</v>
      </c>
      <c r="Z305">
        <f t="shared" si="141"/>
        <v>1</v>
      </c>
      <c r="AA305">
        <f t="shared" si="141"/>
        <v>1</v>
      </c>
      <c r="AB305">
        <f t="shared" si="141"/>
        <v>0</v>
      </c>
      <c r="AC305">
        <f t="shared" si="124"/>
        <v>11</v>
      </c>
      <c r="AF305">
        <f>COUNTIFS(Stats_Pitch_Team,$B305,Stats_Pitch_Position,AF$1,Stats_Pitch_AgeOut,"&lt;&gt;1", Stats_Pitch_Draft,1)</f>
        <v>0</v>
      </c>
      <c r="AG305">
        <f t="shared" si="145"/>
        <v>0</v>
      </c>
      <c r="AH305">
        <f t="shared" si="145"/>
        <v>0</v>
      </c>
      <c r="AI305">
        <f t="shared" si="145"/>
        <v>0</v>
      </c>
      <c r="AJ305">
        <f t="shared" si="145"/>
        <v>0</v>
      </c>
      <c r="AK305">
        <f t="shared" si="145"/>
        <v>0</v>
      </c>
      <c r="AL305">
        <f t="shared" si="142"/>
        <v>0</v>
      </c>
      <c r="AM305">
        <f t="shared" si="142"/>
        <v>0</v>
      </c>
      <c r="AN305">
        <f t="shared" si="142"/>
        <v>0</v>
      </c>
      <c r="AO305">
        <f t="shared" si="142"/>
        <v>0</v>
      </c>
      <c r="AP305">
        <f t="shared" si="125"/>
        <v>0</v>
      </c>
      <c r="AS305">
        <f>COUNTIFS(Transfers_Team_Current,$B305,Transfers_Position,AS$1,Transfers_AgeOut, "&lt;&gt;1")</f>
        <v>3</v>
      </c>
      <c r="AT305">
        <f t="shared" si="146"/>
        <v>0</v>
      </c>
      <c r="AU305">
        <f t="shared" si="146"/>
        <v>0</v>
      </c>
      <c r="AV305">
        <f t="shared" si="146"/>
        <v>0</v>
      </c>
      <c r="AW305">
        <f t="shared" si="146"/>
        <v>0</v>
      </c>
      <c r="AX305">
        <f t="shared" si="146"/>
        <v>0</v>
      </c>
      <c r="AY305">
        <f t="shared" si="143"/>
        <v>0</v>
      </c>
      <c r="AZ305">
        <f t="shared" si="143"/>
        <v>0</v>
      </c>
      <c r="BA305">
        <f t="shared" si="143"/>
        <v>0</v>
      </c>
      <c r="BB305">
        <f t="shared" si="143"/>
        <v>0</v>
      </c>
      <c r="BC305">
        <f t="shared" si="126"/>
        <v>3</v>
      </c>
      <c r="BF305">
        <f t="shared" si="127"/>
        <v>9</v>
      </c>
      <c r="BG305">
        <f t="shared" si="128"/>
        <v>2</v>
      </c>
      <c r="BH305">
        <f t="shared" si="129"/>
        <v>0</v>
      </c>
      <c r="BI305">
        <f t="shared" si="130"/>
        <v>4</v>
      </c>
      <c r="BJ305">
        <f t="shared" si="131"/>
        <v>2</v>
      </c>
      <c r="BK305">
        <f t="shared" si="132"/>
        <v>2</v>
      </c>
      <c r="BL305">
        <f t="shared" si="133"/>
        <v>1</v>
      </c>
      <c r="BM305">
        <f t="shared" si="134"/>
        <v>0</v>
      </c>
      <c r="BN305">
        <f t="shared" si="135"/>
        <v>2</v>
      </c>
      <c r="BO305">
        <f t="shared" si="136"/>
        <v>1</v>
      </c>
      <c r="BP305">
        <f t="shared" si="137"/>
        <v>23</v>
      </c>
      <c r="BQ305" s="9">
        <f t="shared" si="138"/>
        <v>3</v>
      </c>
      <c r="BS305">
        <v>1</v>
      </c>
    </row>
    <row r="306" spans="1:71" x14ac:dyDescent="0.25">
      <c r="A306">
        <v>2026</v>
      </c>
      <c r="B306" t="s">
        <v>2603</v>
      </c>
      <c r="C306" s="4" t="str">
        <f t="shared" si="123"/>
        <v>Horizon</v>
      </c>
      <c r="F306">
        <f>COUNTIFS(Stats_Pitch_Team,$B306,Stats_Pitch_Position,F$1)</f>
        <v>19</v>
      </c>
      <c r="G306">
        <f t="shared" si="149"/>
        <v>2</v>
      </c>
      <c r="H306">
        <f t="shared" si="149"/>
        <v>1</v>
      </c>
      <c r="I306">
        <f t="shared" si="149"/>
        <v>1</v>
      </c>
      <c r="J306">
        <f t="shared" si="149"/>
        <v>1</v>
      </c>
      <c r="K306">
        <f t="shared" si="149"/>
        <v>1</v>
      </c>
      <c r="L306">
        <f t="shared" si="149"/>
        <v>2</v>
      </c>
      <c r="M306">
        <f t="shared" si="149"/>
        <v>1</v>
      </c>
      <c r="N306">
        <f t="shared" si="149"/>
        <v>2</v>
      </c>
      <c r="O306">
        <f t="shared" si="149"/>
        <v>2</v>
      </c>
      <c r="P306">
        <f t="shared" si="149"/>
        <v>0</v>
      </c>
      <c r="S306">
        <f>COUNTIFS(Stats_Pitch_Team,$B306,Stats_Pitch_Position,S$1,Stats_Pitch_AgeOut,1)</f>
        <v>3</v>
      </c>
      <c r="T306">
        <f t="shared" si="144"/>
        <v>1</v>
      </c>
      <c r="U306">
        <f t="shared" si="144"/>
        <v>0</v>
      </c>
      <c r="V306">
        <f t="shared" si="144"/>
        <v>0</v>
      </c>
      <c r="W306">
        <f t="shared" si="144"/>
        <v>1</v>
      </c>
      <c r="X306">
        <f t="shared" si="144"/>
        <v>0</v>
      </c>
      <c r="Y306">
        <f t="shared" si="141"/>
        <v>0</v>
      </c>
      <c r="Z306">
        <f t="shared" si="141"/>
        <v>0</v>
      </c>
      <c r="AA306">
        <f t="shared" si="141"/>
        <v>1</v>
      </c>
      <c r="AB306">
        <f t="shared" si="141"/>
        <v>0</v>
      </c>
      <c r="AC306">
        <f t="shared" si="124"/>
        <v>6</v>
      </c>
      <c r="AF306">
        <f>COUNTIFS(Stats_Pitch_Team,$B306,Stats_Pitch_Position,AF$1,Stats_Pitch_AgeOut,"&lt;&gt;1", Stats_Pitch_Draft,1)</f>
        <v>0</v>
      </c>
      <c r="AG306">
        <f t="shared" si="145"/>
        <v>0</v>
      </c>
      <c r="AH306">
        <f t="shared" si="145"/>
        <v>0</v>
      </c>
      <c r="AI306">
        <f t="shared" si="145"/>
        <v>0</v>
      </c>
      <c r="AJ306">
        <f t="shared" si="145"/>
        <v>0</v>
      </c>
      <c r="AK306">
        <f t="shared" si="145"/>
        <v>0</v>
      </c>
      <c r="AL306">
        <f t="shared" si="142"/>
        <v>0</v>
      </c>
      <c r="AM306">
        <f t="shared" si="142"/>
        <v>0</v>
      </c>
      <c r="AN306">
        <f t="shared" si="142"/>
        <v>0</v>
      </c>
      <c r="AO306">
        <f t="shared" si="142"/>
        <v>0</v>
      </c>
      <c r="AP306">
        <f t="shared" si="125"/>
        <v>0</v>
      </c>
      <c r="AS306">
        <f>COUNTIFS(Transfers_Team_Current,$B306,Transfers_Position,AS$1,Transfers_AgeOut, "&lt;&gt;1")</f>
        <v>5</v>
      </c>
      <c r="AT306">
        <f t="shared" si="146"/>
        <v>1</v>
      </c>
      <c r="AU306">
        <f t="shared" si="146"/>
        <v>0</v>
      </c>
      <c r="AV306">
        <f t="shared" si="146"/>
        <v>1</v>
      </c>
      <c r="AW306">
        <f t="shared" si="146"/>
        <v>0</v>
      </c>
      <c r="AX306">
        <f t="shared" si="146"/>
        <v>0</v>
      </c>
      <c r="AY306">
        <f t="shared" si="143"/>
        <v>1</v>
      </c>
      <c r="AZ306">
        <f t="shared" si="143"/>
        <v>1</v>
      </c>
      <c r="BA306">
        <f t="shared" si="143"/>
        <v>0</v>
      </c>
      <c r="BB306">
        <f t="shared" si="143"/>
        <v>0</v>
      </c>
      <c r="BC306">
        <f t="shared" si="126"/>
        <v>9</v>
      </c>
      <c r="BF306">
        <f t="shared" si="127"/>
        <v>11</v>
      </c>
      <c r="BG306">
        <f t="shared" si="128"/>
        <v>0</v>
      </c>
      <c r="BH306">
        <f t="shared" si="129"/>
        <v>1</v>
      </c>
      <c r="BI306">
        <f t="shared" si="130"/>
        <v>0</v>
      </c>
      <c r="BJ306">
        <f t="shared" si="131"/>
        <v>0</v>
      </c>
      <c r="BK306">
        <f t="shared" si="132"/>
        <v>1</v>
      </c>
      <c r="BL306">
        <f t="shared" si="133"/>
        <v>1</v>
      </c>
      <c r="BM306">
        <f t="shared" si="134"/>
        <v>0</v>
      </c>
      <c r="BN306">
        <f t="shared" si="135"/>
        <v>1</v>
      </c>
      <c r="BO306">
        <f t="shared" si="136"/>
        <v>2</v>
      </c>
      <c r="BP306">
        <f t="shared" si="137"/>
        <v>17</v>
      </c>
      <c r="BQ306" s="9">
        <f t="shared" si="138"/>
        <v>2</v>
      </c>
    </row>
    <row r="307" spans="1:71" x14ac:dyDescent="0.25">
      <c r="A307">
        <v>2026</v>
      </c>
      <c r="B307" t="s">
        <v>1381</v>
      </c>
      <c r="C307" s="4" t="str">
        <f t="shared" si="123"/>
        <v>Big East</v>
      </c>
      <c r="F307">
        <f>COUNTIFS(Stats_Pitch_Team,$B307,Stats_Pitch_Position,F$1)</f>
        <v>21</v>
      </c>
      <c r="G307">
        <f t="shared" si="149"/>
        <v>3</v>
      </c>
      <c r="H307">
        <f t="shared" si="149"/>
        <v>2</v>
      </c>
      <c r="I307">
        <f t="shared" si="149"/>
        <v>3</v>
      </c>
      <c r="J307">
        <f t="shared" si="149"/>
        <v>1</v>
      </c>
      <c r="K307">
        <f t="shared" si="149"/>
        <v>2</v>
      </c>
      <c r="L307">
        <f t="shared" si="149"/>
        <v>2</v>
      </c>
      <c r="M307">
        <f t="shared" si="149"/>
        <v>1</v>
      </c>
      <c r="N307">
        <f t="shared" si="149"/>
        <v>1</v>
      </c>
      <c r="O307">
        <f t="shared" si="149"/>
        <v>1</v>
      </c>
      <c r="P307">
        <f t="shared" si="149"/>
        <v>0</v>
      </c>
      <c r="S307">
        <f>COUNTIFS(Stats_Pitch_Team,$B307,Stats_Pitch_Position,S$1,Stats_Pitch_AgeOut,1)</f>
        <v>5</v>
      </c>
      <c r="T307">
        <f t="shared" si="144"/>
        <v>1</v>
      </c>
      <c r="U307">
        <f t="shared" si="144"/>
        <v>0</v>
      </c>
      <c r="V307">
        <f t="shared" si="144"/>
        <v>1</v>
      </c>
      <c r="W307">
        <f t="shared" si="144"/>
        <v>1</v>
      </c>
      <c r="X307">
        <f t="shared" si="144"/>
        <v>1</v>
      </c>
      <c r="Y307">
        <f t="shared" si="141"/>
        <v>0</v>
      </c>
      <c r="Z307">
        <f t="shared" si="141"/>
        <v>0</v>
      </c>
      <c r="AA307">
        <f t="shared" si="141"/>
        <v>0</v>
      </c>
      <c r="AB307">
        <f t="shared" si="141"/>
        <v>0</v>
      </c>
      <c r="AC307">
        <f t="shared" si="124"/>
        <v>9</v>
      </c>
      <c r="AF307">
        <f>COUNTIFS(Stats_Pitch_Team,$B307,Stats_Pitch_Position,AF$1,Stats_Pitch_AgeOut,"&lt;&gt;1", Stats_Pitch_Draft,1)</f>
        <v>1</v>
      </c>
      <c r="AG307">
        <f t="shared" si="145"/>
        <v>0</v>
      </c>
      <c r="AH307">
        <f t="shared" si="145"/>
        <v>0</v>
      </c>
      <c r="AI307">
        <f t="shared" si="145"/>
        <v>0</v>
      </c>
      <c r="AJ307">
        <f t="shared" si="145"/>
        <v>0</v>
      </c>
      <c r="AK307">
        <f t="shared" si="145"/>
        <v>0</v>
      </c>
      <c r="AL307">
        <f t="shared" si="142"/>
        <v>0</v>
      </c>
      <c r="AM307">
        <f t="shared" si="142"/>
        <v>0</v>
      </c>
      <c r="AN307">
        <f t="shared" si="142"/>
        <v>0</v>
      </c>
      <c r="AO307">
        <f t="shared" si="142"/>
        <v>0</v>
      </c>
      <c r="AP307">
        <f t="shared" si="125"/>
        <v>1</v>
      </c>
      <c r="AS307">
        <f>COUNTIFS(Transfers_Team_Current,$B307,Transfers_Position,AS$1,Transfers_AgeOut, "&lt;&gt;1")</f>
        <v>3</v>
      </c>
      <c r="AT307">
        <f t="shared" si="146"/>
        <v>0</v>
      </c>
      <c r="AU307">
        <f t="shared" si="146"/>
        <v>0</v>
      </c>
      <c r="AV307">
        <f t="shared" si="146"/>
        <v>0</v>
      </c>
      <c r="AW307">
        <f t="shared" si="146"/>
        <v>0</v>
      </c>
      <c r="AX307">
        <f t="shared" si="146"/>
        <v>0</v>
      </c>
      <c r="AY307">
        <f t="shared" si="143"/>
        <v>1</v>
      </c>
      <c r="AZ307">
        <f t="shared" si="143"/>
        <v>1</v>
      </c>
      <c r="BA307">
        <f t="shared" si="143"/>
        <v>0</v>
      </c>
      <c r="BB307">
        <f t="shared" si="143"/>
        <v>0</v>
      </c>
      <c r="BC307">
        <f t="shared" si="126"/>
        <v>5</v>
      </c>
      <c r="BF307">
        <f t="shared" si="127"/>
        <v>12</v>
      </c>
      <c r="BG307">
        <f t="shared" si="128"/>
        <v>2</v>
      </c>
      <c r="BH307">
        <f t="shared" si="129"/>
        <v>2</v>
      </c>
      <c r="BI307">
        <f t="shared" si="130"/>
        <v>2</v>
      </c>
      <c r="BJ307">
        <f t="shared" si="131"/>
        <v>0</v>
      </c>
      <c r="BK307">
        <f t="shared" si="132"/>
        <v>1</v>
      </c>
      <c r="BL307">
        <f t="shared" si="133"/>
        <v>1</v>
      </c>
      <c r="BM307">
        <f t="shared" si="134"/>
        <v>0</v>
      </c>
      <c r="BN307">
        <f t="shared" si="135"/>
        <v>1</v>
      </c>
      <c r="BO307">
        <f t="shared" si="136"/>
        <v>1</v>
      </c>
      <c r="BP307">
        <f t="shared" si="137"/>
        <v>22</v>
      </c>
      <c r="BQ307" s="9">
        <f t="shared" si="138"/>
        <v>2</v>
      </c>
    </row>
    <row r="308" spans="1:71" x14ac:dyDescent="0.25">
      <c r="A308">
        <v>2026</v>
      </c>
      <c r="B308" t="s">
        <v>2691</v>
      </c>
      <c r="C308" s="4" t="str">
        <f t="shared" si="123"/>
        <v>Ivy League</v>
      </c>
      <c r="F308">
        <f>COUNTIFS(Stats_Pitch_Team,$B308,Stats_Pitch_Position,F$1)</f>
        <v>11</v>
      </c>
      <c r="G308">
        <f t="shared" si="149"/>
        <v>2</v>
      </c>
      <c r="H308">
        <f t="shared" si="149"/>
        <v>1</v>
      </c>
      <c r="I308">
        <f t="shared" si="149"/>
        <v>1</v>
      </c>
      <c r="J308">
        <f t="shared" si="149"/>
        <v>1</v>
      </c>
      <c r="K308">
        <f t="shared" si="149"/>
        <v>1</v>
      </c>
      <c r="L308">
        <f t="shared" si="149"/>
        <v>2</v>
      </c>
      <c r="M308">
        <f t="shared" si="149"/>
        <v>1</v>
      </c>
      <c r="N308">
        <f t="shared" si="149"/>
        <v>2</v>
      </c>
      <c r="O308">
        <f t="shared" si="149"/>
        <v>2</v>
      </c>
      <c r="P308">
        <f t="shared" si="149"/>
        <v>0</v>
      </c>
      <c r="S308">
        <f>COUNTIFS(Stats_Pitch_Team,$B308,Stats_Pitch_Position,S$1,Stats_Pitch_AgeOut,1)</f>
        <v>3</v>
      </c>
      <c r="T308">
        <f t="shared" si="144"/>
        <v>0</v>
      </c>
      <c r="U308">
        <f t="shared" si="144"/>
        <v>1</v>
      </c>
      <c r="V308">
        <f t="shared" si="144"/>
        <v>0</v>
      </c>
      <c r="W308">
        <f t="shared" si="144"/>
        <v>0</v>
      </c>
      <c r="X308">
        <f t="shared" si="144"/>
        <v>0</v>
      </c>
      <c r="Y308">
        <f t="shared" si="141"/>
        <v>0</v>
      </c>
      <c r="Z308">
        <f t="shared" si="141"/>
        <v>0</v>
      </c>
      <c r="AA308">
        <f t="shared" si="141"/>
        <v>0</v>
      </c>
      <c r="AB308">
        <f t="shared" si="141"/>
        <v>0</v>
      </c>
      <c r="AC308">
        <f t="shared" si="124"/>
        <v>4</v>
      </c>
      <c r="AF308">
        <f>COUNTIFS(Stats_Pitch_Team,$B308,Stats_Pitch_Position,AF$1,Stats_Pitch_AgeOut,"&lt;&gt;1", Stats_Pitch_Draft,1)</f>
        <v>0</v>
      </c>
      <c r="AG308">
        <f t="shared" si="145"/>
        <v>0</v>
      </c>
      <c r="AH308">
        <f t="shared" si="145"/>
        <v>0</v>
      </c>
      <c r="AI308">
        <f t="shared" si="145"/>
        <v>0</v>
      </c>
      <c r="AJ308">
        <f t="shared" si="145"/>
        <v>0</v>
      </c>
      <c r="AK308">
        <f t="shared" si="145"/>
        <v>0</v>
      </c>
      <c r="AL308">
        <f t="shared" si="142"/>
        <v>0</v>
      </c>
      <c r="AM308">
        <f t="shared" si="142"/>
        <v>0</v>
      </c>
      <c r="AN308">
        <f t="shared" si="142"/>
        <v>0</v>
      </c>
      <c r="AO308">
        <f t="shared" si="142"/>
        <v>0</v>
      </c>
      <c r="AP308">
        <f t="shared" si="125"/>
        <v>0</v>
      </c>
      <c r="AS308">
        <f>COUNTIFS(Transfers_Team_Current,$B308,Transfers_Position,AS$1,Transfers_AgeOut, "&lt;&gt;1")</f>
        <v>0</v>
      </c>
      <c r="AT308">
        <f t="shared" si="146"/>
        <v>0</v>
      </c>
      <c r="AU308">
        <f t="shared" si="146"/>
        <v>0</v>
      </c>
      <c r="AV308">
        <f t="shared" si="146"/>
        <v>0</v>
      </c>
      <c r="AW308">
        <f t="shared" si="146"/>
        <v>0</v>
      </c>
      <c r="AX308">
        <f t="shared" si="146"/>
        <v>0</v>
      </c>
      <c r="AY308">
        <f t="shared" si="143"/>
        <v>0</v>
      </c>
      <c r="AZ308">
        <f t="shared" si="143"/>
        <v>0</v>
      </c>
      <c r="BA308">
        <f t="shared" si="143"/>
        <v>0</v>
      </c>
      <c r="BB308">
        <f t="shared" si="143"/>
        <v>0</v>
      </c>
      <c r="BC308">
        <f t="shared" si="126"/>
        <v>0</v>
      </c>
      <c r="BF308">
        <f t="shared" si="127"/>
        <v>8</v>
      </c>
      <c r="BG308">
        <f t="shared" si="128"/>
        <v>2</v>
      </c>
      <c r="BH308">
        <f t="shared" si="129"/>
        <v>0</v>
      </c>
      <c r="BI308">
        <f t="shared" si="130"/>
        <v>1</v>
      </c>
      <c r="BJ308">
        <f t="shared" si="131"/>
        <v>1</v>
      </c>
      <c r="BK308">
        <f t="shared" si="132"/>
        <v>1</v>
      </c>
      <c r="BL308">
        <f t="shared" si="133"/>
        <v>2</v>
      </c>
      <c r="BM308">
        <f t="shared" si="134"/>
        <v>1</v>
      </c>
      <c r="BN308">
        <f t="shared" si="135"/>
        <v>2</v>
      </c>
      <c r="BO308">
        <f t="shared" si="136"/>
        <v>2</v>
      </c>
      <c r="BP308">
        <f t="shared" si="137"/>
        <v>20</v>
      </c>
      <c r="BQ308" s="9">
        <f t="shared" si="138"/>
        <v>5</v>
      </c>
    </row>
    <row r="309" spans="1:71" x14ac:dyDescent="0.25">
      <c r="A309">
        <v>2026</v>
      </c>
      <c r="B309" t="s">
        <v>2654</v>
      </c>
      <c r="C309" s="4" t="str">
        <f t="shared" si="123"/>
        <v>Horizon</v>
      </c>
      <c r="F309">
        <f>COUNTIFS(Stats_Pitch_Team,$B309,Stats_Pitch_Position,F$1)</f>
        <v>19</v>
      </c>
      <c r="G309">
        <f t="shared" si="149"/>
        <v>3</v>
      </c>
      <c r="H309">
        <f t="shared" si="149"/>
        <v>2</v>
      </c>
      <c r="I309">
        <f t="shared" si="149"/>
        <v>2</v>
      </c>
      <c r="J309">
        <f t="shared" si="149"/>
        <v>2</v>
      </c>
      <c r="K309">
        <f t="shared" si="149"/>
        <v>1</v>
      </c>
      <c r="L309">
        <f t="shared" si="149"/>
        <v>1</v>
      </c>
      <c r="M309">
        <f t="shared" si="149"/>
        <v>1</v>
      </c>
      <c r="N309">
        <f t="shared" si="149"/>
        <v>2</v>
      </c>
      <c r="O309">
        <f t="shared" si="149"/>
        <v>4</v>
      </c>
      <c r="P309">
        <f t="shared" si="149"/>
        <v>0</v>
      </c>
      <c r="S309">
        <f>COUNTIFS(Stats_Pitch_Team,$B309,Stats_Pitch_Position,S$1,Stats_Pitch_AgeOut,1)</f>
        <v>9</v>
      </c>
      <c r="T309">
        <f t="shared" si="144"/>
        <v>2</v>
      </c>
      <c r="U309">
        <f t="shared" si="144"/>
        <v>0</v>
      </c>
      <c r="V309">
        <f t="shared" si="144"/>
        <v>0</v>
      </c>
      <c r="W309">
        <f t="shared" si="144"/>
        <v>0</v>
      </c>
      <c r="X309">
        <f t="shared" si="144"/>
        <v>0</v>
      </c>
      <c r="Y309">
        <f t="shared" si="141"/>
        <v>0</v>
      </c>
      <c r="Z309">
        <f t="shared" si="141"/>
        <v>1</v>
      </c>
      <c r="AA309">
        <f t="shared" si="141"/>
        <v>1</v>
      </c>
      <c r="AB309">
        <f t="shared" si="141"/>
        <v>1</v>
      </c>
      <c r="AC309">
        <f t="shared" si="124"/>
        <v>14</v>
      </c>
      <c r="AF309">
        <f>COUNTIFS(Stats_Pitch_Team,$B309,Stats_Pitch_Position,AF$1,Stats_Pitch_AgeOut,"&lt;&gt;1", Stats_Pitch_Draft,1)</f>
        <v>0</v>
      </c>
      <c r="AG309">
        <f t="shared" si="145"/>
        <v>0</v>
      </c>
      <c r="AH309">
        <f t="shared" si="145"/>
        <v>0</v>
      </c>
      <c r="AI309">
        <f t="shared" si="145"/>
        <v>0</v>
      </c>
      <c r="AJ309">
        <f t="shared" si="145"/>
        <v>0</v>
      </c>
      <c r="AK309">
        <f t="shared" si="145"/>
        <v>0</v>
      </c>
      <c r="AL309">
        <f t="shared" si="142"/>
        <v>0</v>
      </c>
      <c r="AM309">
        <f t="shared" si="142"/>
        <v>0</v>
      </c>
      <c r="AN309">
        <f t="shared" si="142"/>
        <v>0</v>
      </c>
      <c r="AO309">
        <f t="shared" si="142"/>
        <v>0</v>
      </c>
      <c r="AP309">
        <f t="shared" si="125"/>
        <v>0</v>
      </c>
      <c r="AS309">
        <f>COUNTIFS(Transfers_Team_Current,$B309,Transfers_Position,AS$1,Transfers_AgeOut, "&lt;&gt;1")</f>
        <v>2</v>
      </c>
      <c r="AT309">
        <f t="shared" si="146"/>
        <v>0</v>
      </c>
      <c r="AU309">
        <f t="shared" si="146"/>
        <v>0</v>
      </c>
      <c r="AV309">
        <f t="shared" si="146"/>
        <v>0</v>
      </c>
      <c r="AW309">
        <f t="shared" si="146"/>
        <v>0</v>
      </c>
      <c r="AX309">
        <f t="shared" si="146"/>
        <v>0</v>
      </c>
      <c r="AY309">
        <f t="shared" si="143"/>
        <v>0</v>
      </c>
      <c r="AZ309">
        <f t="shared" si="143"/>
        <v>0</v>
      </c>
      <c r="BA309">
        <f t="shared" si="143"/>
        <v>0</v>
      </c>
      <c r="BB309">
        <f t="shared" si="143"/>
        <v>1</v>
      </c>
      <c r="BC309">
        <f t="shared" si="126"/>
        <v>3</v>
      </c>
      <c r="BF309">
        <f t="shared" si="127"/>
        <v>8</v>
      </c>
      <c r="BG309">
        <f t="shared" si="128"/>
        <v>1</v>
      </c>
      <c r="BH309">
        <f t="shared" si="129"/>
        <v>2</v>
      </c>
      <c r="BI309">
        <f t="shared" si="130"/>
        <v>2</v>
      </c>
      <c r="BJ309">
        <f t="shared" si="131"/>
        <v>2</v>
      </c>
      <c r="BK309">
        <f t="shared" si="132"/>
        <v>1</v>
      </c>
      <c r="BL309">
        <f t="shared" si="133"/>
        <v>1</v>
      </c>
      <c r="BM309">
        <f t="shared" si="134"/>
        <v>0</v>
      </c>
      <c r="BN309">
        <f t="shared" si="135"/>
        <v>1</v>
      </c>
      <c r="BO309">
        <f t="shared" si="136"/>
        <v>2</v>
      </c>
      <c r="BP309">
        <f t="shared" si="137"/>
        <v>20</v>
      </c>
      <c r="BQ309" s="9">
        <f t="shared" si="138"/>
        <v>2</v>
      </c>
    </row>
  </sheetData>
  <sortState xmlns:xlrd2="http://schemas.microsoft.com/office/spreadsheetml/2017/richdata2" ref="B2:G5415">
    <sortCondition ref="B2:B5415"/>
  </sortState>
  <conditionalFormatting sqref="A2:BS10000">
    <cfRule type="expression" dxfId="1" priority="113">
      <formula>$BQ2=2</formula>
    </cfRule>
    <cfRule type="expression" dxfId="0" priority="114">
      <formula>AND($BQ2&lt;=1,$BQ2&lt;&gt;"")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9F46E1-F72A-45E9-9808-C7B5E65069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60</vt:i4>
      </vt:variant>
    </vt:vector>
  </HeadingPairs>
  <TitlesOfParts>
    <vt:vector size="67" baseType="lpstr">
      <vt:lpstr>Control sheet</vt:lpstr>
      <vt:lpstr>d1baseball_stats_hitting</vt:lpstr>
      <vt:lpstr>d1baseball_stats_pitching</vt:lpstr>
      <vt:lpstr>d1baseball_transfers</vt:lpstr>
      <vt:lpstr>draft_prospects</vt:lpstr>
      <vt:lpstr>Conferences and Teams</vt:lpstr>
      <vt:lpstr>Summary</vt:lpstr>
      <vt:lpstr>Conferences_Conference</vt:lpstr>
      <vt:lpstr>Conferences_Team</vt:lpstr>
      <vt:lpstr>Control_BattingAverage</vt:lpstr>
      <vt:lpstr>Draft_Player</vt:lpstr>
      <vt:lpstr>Draft_Position</vt:lpstr>
      <vt:lpstr>Draft_School</vt:lpstr>
      <vt:lpstr>Stats_Hit_2B</vt:lpstr>
      <vt:lpstr>Stats_Hit_3B</vt:lpstr>
      <vt:lpstr>Stats_Hit_AB</vt:lpstr>
      <vt:lpstr>Stats_Hit_AgeOut</vt:lpstr>
      <vt:lpstr>Stats_Hit_AVG</vt:lpstr>
      <vt:lpstr>Stats_Hit_BB</vt:lpstr>
      <vt:lpstr>Stats_Hit_Class</vt:lpstr>
      <vt:lpstr>Stats_Hit_CS</vt:lpstr>
      <vt:lpstr>Stats_Hit_Draft</vt:lpstr>
      <vt:lpstr>Stats_Hit_GP</vt:lpstr>
      <vt:lpstr>Stats_Hit_H</vt:lpstr>
      <vt:lpstr>Stats_Hit_HBP</vt:lpstr>
      <vt:lpstr>Stats_Hit_HR</vt:lpstr>
      <vt:lpstr>Stats_Hit_K</vt:lpstr>
      <vt:lpstr>Stats_Hit_OBP</vt:lpstr>
      <vt:lpstr>Stats_Hit_OPS</vt:lpstr>
      <vt:lpstr>Stats_Hit_PA</vt:lpstr>
      <vt:lpstr>Stats_Hit_Player</vt:lpstr>
      <vt:lpstr>Stats_Hit_Position</vt:lpstr>
      <vt:lpstr>Stats_Hit_R</vt:lpstr>
      <vt:lpstr>Stats_Hit_RBI</vt:lpstr>
      <vt:lpstr>Stats_Hit_SB</vt:lpstr>
      <vt:lpstr>Stats_Hit_SLG</vt:lpstr>
      <vt:lpstr>Stats_Hit_Team</vt:lpstr>
      <vt:lpstr>Stats_Hit_Year</vt:lpstr>
      <vt:lpstr>Stats_Pitch_AgeOut</vt:lpstr>
      <vt:lpstr>Stats_Pitch_App</vt:lpstr>
      <vt:lpstr>Stats_Pitch_BA</vt:lpstr>
      <vt:lpstr>Stats_Pitch_BB</vt:lpstr>
      <vt:lpstr>Stats_Pitch_CG</vt:lpstr>
      <vt:lpstr>Stats_Pitch_Class</vt:lpstr>
      <vt:lpstr>Stats_Pitch_Draft</vt:lpstr>
      <vt:lpstr>Stats_Pitch_ER</vt:lpstr>
      <vt:lpstr>Stats_Pitch_ERA</vt:lpstr>
      <vt:lpstr>Stats_Pitch_GS</vt:lpstr>
      <vt:lpstr>Stats_Pitch_H</vt:lpstr>
      <vt:lpstr>Stats_Pitch_HBP</vt:lpstr>
      <vt:lpstr>Stats_Pitch_IP</vt:lpstr>
      <vt:lpstr>Stats_Pitch_K</vt:lpstr>
      <vt:lpstr>Stats_Pitch_Loss</vt:lpstr>
      <vt:lpstr>Stats_Pitch_Player</vt:lpstr>
      <vt:lpstr>Stats_Pitch_Position</vt:lpstr>
      <vt:lpstr>Stats_Pitch_R</vt:lpstr>
      <vt:lpstr>Stats_Pitch_SHO</vt:lpstr>
      <vt:lpstr>Stats_Pitch_SV</vt:lpstr>
      <vt:lpstr>Stats_Pitch_Team</vt:lpstr>
      <vt:lpstr>Stats_Pitch_Transfer</vt:lpstr>
      <vt:lpstr>Stats_Pitch_Win</vt:lpstr>
      <vt:lpstr>Stats_Pitch_Year</vt:lpstr>
      <vt:lpstr>Transfers_AgeOut</vt:lpstr>
      <vt:lpstr>Transfers_Class</vt:lpstr>
      <vt:lpstr>Transfers_Player</vt:lpstr>
      <vt:lpstr>Transfers_Position</vt:lpstr>
      <vt:lpstr>Transfers_Team_Current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Shawn Soul</dc:creator>
  <cp:lastModifiedBy>Shawn Soul</cp:lastModifiedBy>
  <dcterms:created xsi:type="dcterms:W3CDTF">2015-06-05T18:17:20Z</dcterms:created>
  <dcterms:modified xsi:type="dcterms:W3CDTF">2026-06-03T17:31:09Z</dcterms:modified>
</cp:coreProperties>
</file>